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 tabRatio="742" activeTab="13"/>
  </bookViews>
  <sheets>
    <sheet name="数据源" sheetId="1" r:id="rId1"/>
    <sheet name="道具信息" sheetId="2" r:id="rId2"/>
    <sheet name="钥匙宝箱" sheetId="6" r:id="rId3"/>
    <sheet name="活跃小箱" sheetId="7" r:id="rId4"/>
    <sheet name="活跃中箱" sheetId="8" r:id="rId5"/>
    <sheet name="活跃大箱" sheetId="9" r:id="rId6"/>
    <sheet name="活跃巨箱" sheetId="10" r:id="rId7"/>
    <sheet name="出售宝箱1" sheetId="11" r:id="rId8"/>
    <sheet name="出售宝箱2" sheetId="12" r:id="rId9"/>
    <sheet name="出售宝箱3" sheetId="13" r:id="rId10"/>
    <sheet name="出售宝箱4" sheetId="14" r:id="rId11"/>
    <sheet name="出售宝箱5" sheetId="16" r:id="rId12"/>
    <sheet name="出售宝箱6" sheetId="17" r:id="rId13"/>
    <sheet name="部件宝箱" sheetId="18" r:id="rId14"/>
    <sheet name="碎片宝箱" sheetId="19" r:id="rId15"/>
    <sheet name="部件礼包" sheetId="21" r:id="rId16"/>
    <sheet name="碎片礼包" sheetId="20" r:id="rId17"/>
    <sheet name="Sheet1" sheetId="15" r:id="rId18"/>
  </sheets>
  <definedNames>
    <definedName name="部件ID">道具信息!$B$201:$D$291</definedName>
    <definedName name="部件标头">道具信息!$B$201:$D$201</definedName>
    <definedName name="材料ID">道具信息!$B$196:$C$199</definedName>
    <definedName name="道具ID">道具信息!$B$294:$C$302</definedName>
    <definedName name="货币ID">道具信息!$B$2:$C$10</definedName>
    <definedName name="坦克ID">道具信息!$B$12:$F$42</definedName>
    <definedName name="坦克标头">道具信息!$B$12:$F$12</definedName>
    <definedName name="涂装ID">道具信息!$B$44:$D$194</definedName>
  </definedNames>
  <calcPr calcId="152511"/>
</workbook>
</file>

<file path=xl/calcChain.xml><?xml version="1.0" encoding="utf-8"?>
<calcChain xmlns="http://schemas.openxmlformats.org/spreadsheetml/2006/main">
  <c r="Y409" i="18" l="1"/>
  <c r="V409" i="18"/>
  <c r="P409" i="18"/>
  <c r="O409" i="18"/>
  <c r="J48" i="20" l="1"/>
  <c r="J47" i="20"/>
  <c r="J46" i="20"/>
  <c r="J42" i="20"/>
  <c r="J41" i="20"/>
  <c r="J40" i="20"/>
  <c r="J36" i="20"/>
  <c r="J35" i="20"/>
  <c r="J34" i="20"/>
  <c r="J30" i="20"/>
  <c r="J29" i="20"/>
  <c r="J28" i="20"/>
  <c r="J24" i="20"/>
  <c r="J23" i="20"/>
  <c r="J22" i="20"/>
  <c r="J18" i="20"/>
  <c r="J17" i="20"/>
  <c r="J16" i="20"/>
  <c r="J12" i="20"/>
  <c r="J11" i="20"/>
  <c r="J10" i="20"/>
  <c r="J5" i="20"/>
  <c r="J6" i="20"/>
  <c r="J4" i="20"/>
  <c r="B46" i="20"/>
  <c r="C46" i="20"/>
  <c r="D46" i="20"/>
  <c r="E46" i="20"/>
  <c r="F46" i="20"/>
  <c r="G46" i="20"/>
  <c r="H46" i="20"/>
  <c r="I46" i="20"/>
  <c r="B47" i="20"/>
  <c r="C47" i="20"/>
  <c r="D47" i="20"/>
  <c r="E47" i="20"/>
  <c r="F47" i="20"/>
  <c r="G47" i="20"/>
  <c r="H47" i="20"/>
  <c r="I47" i="20"/>
  <c r="B48" i="20"/>
  <c r="C48" i="20"/>
  <c r="D48" i="20"/>
  <c r="E48" i="20"/>
  <c r="F48" i="20"/>
  <c r="G48" i="20"/>
  <c r="H48" i="20"/>
  <c r="I48" i="20"/>
  <c r="C45" i="20"/>
  <c r="D45" i="20"/>
  <c r="E45" i="20"/>
  <c r="F45" i="20"/>
  <c r="G45" i="20"/>
  <c r="H45" i="20"/>
  <c r="I45" i="20"/>
  <c r="B45" i="20"/>
  <c r="B40" i="20"/>
  <c r="C40" i="20"/>
  <c r="D40" i="20"/>
  <c r="E40" i="20"/>
  <c r="F40" i="20"/>
  <c r="G40" i="20"/>
  <c r="H40" i="20"/>
  <c r="I40" i="20"/>
  <c r="B41" i="20"/>
  <c r="C41" i="20"/>
  <c r="D41" i="20"/>
  <c r="E41" i="20"/>
  <c r="F41" i="20"/>
  <c r="G41" i="20"/>
  <c r="H41" i="20"/>
  <c r="I41" i="20"/>
  <c r="B42" i="20"/>
  <c r="C42" i="20"/>
  <c r="D42" i="20"/>
  <c r="E42" i="20"/>
  <c r="F42" i="20"/>
  <c r="G42" i="20"/>
  <c r="H42" i="20"/>
  <c r="I42" i="20"/>
  <c r="C39" i="20"/>
  <c r="D39" i="20"/>
  <c r="E39" i="20"/>
  <c r="F39" i="20"/>
  <c r="G39" i="20"/>
  <c r="H39" i="20"/>
  <c r="I39" i="20"/>
  <c r="B39" i="20"/>
  <c r="B34" i="20"/>
  <c r="C34" i="20"/>
  <c r="D34" i="20"/>
  <c r="E34" i="20"/>
  <c r="F34" i="20"/>
  <c r="G34" i="20"/>
  <c r="H34" i="20"/>
  <c r="I34" i="20"/>
  <c r="B35" i="20"/>
  <c r="C35" i="20"/>
  <c r="D35" i="20"/>
  <c r="E35" i="20"/>
  <c r="F35" i="20"/>
  <c r="G35" i="20"/>
  <c r="H35" i="20"/>
  <c r="I35" i="20"/>
  <c r="B36" i="20"/>
  <c r="C36" i="20"/>
  <c r="D36" i="20"/>
  <c r="E36" i="20"/>
  <c r="F36" i="20"/>
  <c r="G36" i="20"/>
  <c r="H36" i="20"/>
  <c r="I36" i="20"/>
  <c r="C33" i="20"/>
  <c r="D33" i="20"/>
  <c r="E33" i="20"/>
  <c r="F33" i="20"/>
  <c r="G33" i="20"/>
  <c r="H33" i="20"/>
  <c r="I33" i="20"/>
  <c r="B33" i="20"/>
  <c r="B28" i="20"/>
  <c r="C28" i="20"/>
  <c r="D28" i="20"/>
  <c r="E28" i="20"/>
  <c r="F28" i="20"/>
  <c r="G28" i="20"/>
  <c r="H28" i="20"/>
  <c r="I28" i="20"/>
  <c r="B29" i="20"/>
  <c r="C29" i="20"/>
  <c r="D29" i="20"/>
  <c r="E29" i="20"/>
  <c r="F29" i="20"/>
  <c r="G29" i="20"/>
  <c r="H29" i="20"/>
  <c r="I29" i="20"/>
  <c r="B30" i="20"/>
  <c r="C30" i="20"/>
  <c r="D30" i="20"/>
  <c r="E30" i="20"/>
  <c r="F30" i="20"/>
  <c r="G30" i="20"/>
  <c r="H30" i="20"/>
  <c r="I30" i="20"/>
  <c r="C27" i="20"/>
  <c r="D27" i="20"/>
  <c r="E27" i="20"/>
  <c r="F27" i="20"/>
  <c r="G27" i="20"/>
  <c r="H27" i="20"/>
  <c r="I27" i="20"/>
  <c r="B27" i="20"/>
  <c r="B22" i="20"/>
  <c r="C22" i="20"/>
  <c r="D22" i="20"/>
  <c r="E22" i="20"/>
  <c r="F22" i="20"/>
  <c r="G22" i="20"/>
  <c r="H22" i="20"/>
  <c r="I22" i="20"/>
  <c r="B23" i="20"/>
  <c r="C23" i="20"/>
  <c r="D23" i="20"/>
  <c r="E23" i="20"/>
  <c r="F23" i="20"/>
  <c r="G23" i="20"/>
  <c r="H23" i="20"/>
  <c r="I23" i="20"/>
  <c r="B24" i="20"/>
  <c r="C24" i="20"/>
  <c r="D24" i="20"/>
  <c r="E24" i="20"/>
  <c r="F24" i="20"/>
  <c r="G24" i="20"/>
  <c r="H24" i="20"/>
  <c r="I24" i="20"/>
  <c r="C21" i="20"/>
  <c r="D21" i="20"/>
  <c r="E21" i="20"/>
  <c r="F21" i="20"/>
  <c r="G21" i="20"/>
  <c r="H21" i="20"/>
  <c r="I21" i="20"/>
  <c r="B21" i="20"/>
  <c r="B16" i="20"/>
  <c r="C16" i="20"/>
  <c r="D16" i="20"/>
  <c r="E16" i="20"/>
  <c r="F16" i="20"/>
  <c r="G16" i="20"/>
  <c r="H16" i="20"/>
  <c r="I16" i="20"/>
  <c r="B17" i="20"/>
  <c r="C17" i="20"/>
  <c r="D17" i="20"/>
  <c r="E17" i="20"/>
  <c r="F17" i="20"/>
  <c r="G17" i="20"/>
  <c r="H17" i="20"/>
  <c r="I17" i="20"/>
  <c r="B18" i="20"/>
  <c r="C18" i="20"/>
  <c r="D18" i="20"/>
  <c r="E18" i="20"/>
  <c r="F18" i="20"/>
  <c r="G18" i="20"/>
  <c r="H18" i="20"/>
  <c r="I18" i="20"/>
  <c r="C15" i="20"/>
  <c r="D15" i="20"/>
  <c r="E15" i="20"/>
  <c r="F15" i="20"/>
  <c r="G15" i="20"/>
  <c r="H15" i="20"/>
  <c r="I15" i="20"/>
  <c r="B15" i="20"/>
  <c r="B10" i="20"/>
  <c r="C10" i="20"/>
  <c r="D10" i="20"/>
  <c r="E10" i="20"/>
  <c r="F10" i="20"/>
  <c r="G10" i="20"/>
  <c r="H10" i="20"/>
  <c r="I10" i="20"/>
  <c r="B11" i="20"/>
  <c r="C11" i="20"/>
  <c r="D11" i="20"/>
  <c r="E11" i="20"/>
  <c r="F11" i="20"/>
  <c r="G11" i="20"/>
  <c r="H11" i="20"/>
  <c r="I11" i="20"/>
  <c r="B12" i="20"/>
  <c r="C12" i="20"/>
  <c r="D12" i="20"/>
  <c r="E12" i="20"/>
  <c r="F12" i="20"/>
  <c r="G12" i="20"/>
  <c r="H12" i="20"/>
  <c r="I12" i="20"/>
  <c r="C9" i="20"/>
  <c r="D9" i="20"/>
  <c r="E9" i="20"/>
  <c r="F9" i="20"/>
  <c r="G9" i="20"/>
  <c r="H9" i="20"/>
  <c r="I9" i="20"/>
  <c r="B9" i="20"/>
  <c r="B5" i="20"/>
  <c r="C5" i="20"/>
  <c r="D5" i="20"/>
  <c r="E5" i="20"/>
  <c r="F5" i="20"/>
  <c r="G5" i="20"/>
  <c r="H5" i="20"/>
  <c r="I5" i="20"/>
  <c r="B6" i="20"/>
  <c r="C6" i="20"/>
  <c r="D6" i="20"/>
  <c r="E6" i="20"/>
  <c r="F6" i="20"/>
  <c r="G6" i="20"/>
  <c r="H6" i="20"/>
  <c r="I6" i="20"/>
  <c r="C4" i="20"/>
  <c r="D4" i="20"/>
  <c r="E4" i="20"/>
  <c r="F4" i="20"/>
  <c r="G4" i="20"/>
  <c r="H4" i="20"/>
  <c r="I4" i="20"/>
  <c r="B4" i="20"/>
  <c r="B116" i="21" l="1"/>
  <c r="C116" i="21"/>
  <c r="D116" i="21"/>
  <c r="E116" i="21"/>
  <c r="F116" i="21"/>
  <c r="G116" i="21"/>
  <c r="H116" i="21"/>
  <c r="I116" i="21"/>
  <c r="B117" i="21"/>
  <c r="C117" i="21"/>
  <c r="D117" i="21"/>
  <c r="E117" i="21"/>
  <c r="F117" i="21"/>
  <c r="G117" i="21"/>
  <c r="H117" i="21"/>
  <c r="I117" i="21"/>
  <c r="B118" i="21"/>
  <c r="C118" i="21"/>
  <c r="D118" i="21"/>
  <c r="E118" i="21"/>
  <c r="F118" i="21"/>
  <c r="G118" i="21"/>
  <c r="H118" i="21"/>
  <c r="I118" i="21"/>
  <c r="B119" i="21"/>
  <c r="C119" i="21"/>
  <c r="D119" i="21"/>
  <c r="E119" i="21"/>
  <c r="F119" i="21"/>
  <c r="G119" i="21"/>
  <c r="H119" i="21"/>
  <c r="I119" i="21"/>
  <c r="B120" i="21"/>
  <c r="C120" i="21"/>
  <c r="D120" i="21"/>
  <c r="E120" i="21"/>
  <c r="F120" i="21"/>
  <c r="G120" i="21"/>
  <c r="H120" i="21"/>
  <c r="I120" i="21"/>
  <c r="B121" i="21"/>
  <c r="C121" i="21"/>
  <c r="D121" i="21"/>
  <c r="E121" i="21"/>
  <c r="F121" i="21"/>
  <c r="G121" i="21"/>
  <c r="H121" i="21"/>
  <c r="I121" i="21"/>
  <c r="B122" i="21"/>
  <c r="C122" i="21"/>
  <c r="D122" i="21"/>
  <c r="E122" i="21"/>
  <c r="F122" i="21"/>
  <c r="G122" i="21"/>
  <c r="H122" i="21"/>
  <c r="I122" i="21"/>
  <c r="B123" i="21"/>
  <c r="C123" i="21"/>
  <c r="D123" i="21"/>
  <c r="E123" i="21"/>
  <c r="F123" i="21"/>
  <c r="G123" i="21"/>
  <c r="H123" i="21"/>
  <c r="I123" i="21"/>
  <c r="B124" i="21"/>
  <c r="C124" i="21"/>
  <c r="D124" i="21"/>
  <c r="E124" i="21"/>
  <c r="F124" i="21"/>
  <c r="G124" i="21"/>
  <c r="H124" i="21"/>
  <c r="I124" i="21"/>
  <c r="B125" i="21"/>
  <c r="C125" i="21"/>
  <c r="D125" i="21"/>
  <c r="E125" i="21"/>
  <c r="F125" i="21"/>
  <c r="G125" i="21"/>
  <c r="H125" i="21"/>
  <c r="I125" i="21"/>
  <c r="B126" i="21"/>
  <c r="C126" i="21"/>
  <c r="D126" i="21"/>
  <c r="E126" i="21"/>
  <c r="F126" i="21"/>
  <c r="G126" i="21"/>
  <c r="H126" i="21"/>
  <c r="I126" i="21"/>
  <c r="B127" i="21"/>
  <c r="C127" i="21"/>
  <c r="D127" i="21"/>
  <c r="E127" i="21"/>
  <c r="F127" i="21"/>
  <c r="G127" i="21"/>
  <c r="H127" i="21"/>
  <c r="I127" i="21"/>
  <c r="B128" i="21"/>
  <c r="C128" i="21"/>
  <c r="D128" i="21"/>
  <c r="E128" i="21"/>
  <c r="F128" i="21"/>
  <c r="G128" i="21"/>
  <c r="H128" i="21"/>
  <c r="I128" i="21"/>
  <c r="B129" i="21"/>
  <c r="C129" i="21"/>
  <c r="D129" i="21"/>
  <c r="E129" i="21"/>
  <c r="F129" i="21"/>
  <c r="G129" i="21"/>
  <c r="H129" i="21"/>
  <c r="I129" i="21"/>
  <c r="B130" i="21"/>
  <c r="C130" i="21"/>
  <c r="D130" i="21"/>
  <c r="E130" i="21"/>
  <c r="F130" i="21"/>
  <c r="G130" i="21"/>
  <c r="H130" i="21"/>
  <c r="I130" i="21"/>
  <c r="B131" i="21"/>
  <c r="C131" i="21"/>
  <c r="D131" i="21"/>
  <c r="E131" i="21"/>
  <c r="F131" i="21"/>
  <c r="G131" i="21"/>
  <c r="H131" i="21"/>
  <c r="I131" i="21"/>
  <c r="B132" i="21"/>
  <c r="C132" i="21"/>
  <c r="D132" i="21"/>
  <c r="E132" i="21"/>
  <c r="F132" i="21"/>
  <c r="G132" i="21"/>
  <c r="H132" i="21"/>
  <c r="I132" i="21"/>
  <c r="C115" i="21"/>
  <c r="D115" i="21"/>
  <c r="E115" i="21"/>
  <c r="F115" i="21"/>
  <c r="J115" i="21" s="1"/>
  <c r="G115" i="21"/>
  <c r="H115" i="21"/>
  <c r="I115" i="21"/>
  <c r="B115" i="21"/>
  <c r="B104" i="21"/>
  <c r="C104" i="21"/>
  <c r="D104" i="21"/>
  <c r="E104" i="21"/>
  <c r="F104" i="21"/>
  <c r="G104" i="21"/>
  <c r="H104" i="21"/>
  <c r="I104" i="21"/>
  <c r="B105" i="21"/>
  <c r="C105" i="21"/>
  <c r="D105" i="21"/>
  <c r="E105" i="21"/>
  <c r="F105" i="21"/>
  <c r="G105" i="21"/>
  <c r="H105" i="21"/>
  <c r="I105" i="21"/>
  <c r="B106" i="21"/>
  <c r="C106" i="21"/>
  <c r="D106" i="21"/>
  <c r="E106" i="21"/>
  <c r="F106" i="21"/>
  <c r="G106" i="21"/>
  <c r="H106" i="21"/>
  <c r="I106" i="21"/>
  <c r="B107" i="21"/>
  <c r="C107" i="21"/>
  <c r="D107" i="21"/>
  <c r="E107" i="21"/>
  <c r="F107" i="21"/>
  <c r="G107" i="21"/>
  <c r="H107" i="21"/>
  <c r="I107" i="21"/>
  <c r="B108" i="21"/>
  <c r="C108" i="21"/>
  <c r="D108" i="21"/>
  <c r="E108" i="21"/>
  <c r="F108" i="21"/>
  <c r="G108" i="21"/>
  <c r="H108" i="21"/>
  <c r="I108" i="21"/>
  <c r="B109" i="21"/>
  <c r="C109" i="21"/>
  <c r="D109" i="21"/>
  <c r="E109" i="21"/>
  <c r="F109" i="21"/>
  <c r="G109" i="21"/>
  <c r="H109" i="21"/>
  <c r="I109" i="21"/>
  <c r="B110" i="21"/>
  <c r="C110" i="21"/>
  <c r="D110" i="21"/>
  <c r="E110" i="21"/>
  <c r="F110" i="21"/>
  <c r="G110" i="21"/>
  <c r="H110" i="21"/>
  <c r="I110" i="21"/>
  <c r="B111" i="21"/>
  <c r="C111" i="21"/>
  <c r="D111" i="21"/>
  <c r="E111" i="21"/>
  <c r="F111" i="21"/>
  <c r="G111" i="21"/>
  <c r="H111" i="21"/>
  <c r="I111" i="21"/>
  <c r="C103" i="21"/>
  <c r="D103" i="21"/>
  <c r="E103" i="21"/>
  <c r="F103" i="21"/>
  <c r="J103" i="21" s="1"/>
  <c r="G103" i="21"/>
  <c r="H103" i="21"/>
  <c r="I103" i="21"/>
  <c r="B103" i="21"/>
  <c r="B83" i="21"/>
  <c r="C83" i="21"/>
  <c r="D83" i="21"/>
  <c r="E83" i="21"/>
  <c r="F83" i="21"/>
  <c r="G83" i="21"/>
  <c r="H83" i="21"/>
  <c r="I83" i="21"/>
  <c r="B84" i="21"/>
  <c r="C84" i="21"/>
  <c r="D84" i="21"/>
  <c r="E84" i="21"/>
  <c r="F84" i="21"/>
  <c r="G84" i="21"/>
  <c r="H84" i="21"/>
  <c r="I84" i="21"/>
  <c r="B85" i="21"/>
  <c r="C85" i="21"/>
  <c r="D85" i="21"/>
  <c r="E85" i="21"/>
  <c r="F85" i="21"/>
  <c r="G85" i="21"/>
  <c r="H85" i="21"/>
  <c r="I85" i="21"/>
  <c r="B86" i="21"/>
  <c r="C86" i="21"/>
  <c r="D86" i="21"/>
  <c r="E86" i="21"/>
  <c r="F86" i="21"/>
  <c r="G86" i="21"/>
  <c r="H86" i="21"/>
  <c r="I86" i="21"/>
  <c r="B87" i="21"/>
  <c r="C87" i="21"/>
  <c r="D87" i="21"/>
  <c r="E87" i="21"/>
  <c r="F87" i="21"/>
  <c r="G87" i="21"/>
  <c r="H87" i="21"/>
  <c r="I87" i="21"/>
  <c r="B88" i="21"/>
  <c r="C88" i="21"/>
  <c r="D88" i="21"/>
  <c r="E88" i="21"/>
  <c r="F88" i="21"/>
  <c r="G88" i="21"/>
  <c r="H88" i="21"/>
  <c r="I88" i="21"/>
  <c r="B89" i="21"/>
  <c r="C89" i="21"/>
  <c r="D89" i="21"/>
  <c r="E89" i="21"/>
  <c r="F89" i="21"/>
  <c r="G89" i="21"/>
  <c r="H89" i="21"/>
  <c r="I89" i="21"/>
  <c r="B90" i="21"/>
  <c r="C90" i="21"/>
  <c r="D90" i="21"/>
  <c r="E90" i="21"/>
  <c r="F90" i="21"/>
  <c r="G90" i="21"/>
  <c r="H90" i="21"/>
  <c r="I90" i="21"/>
  <c r="B91" i="21"/>
  <c r="C91" i="21"/>
  <c r="D91" i="21"/>
  <c r="E91" i="21"/>
  <c r="F91" i="21"/>
  <c r="G91" i="21"/>
  <c r="H91" i="21"/>
  <c r="I91" i="21"/>
  <c r="B92" i="21"/>
  <c r="C92" i="21"/>
  <c r="D92" i="21"/>
  <c r="E92" i="21"/>
  <c r="F92" i="21"/>
  <c r="G92" i="21"/>
  <c r="H92" i="21"/>
  <c r="I92" i="21"/>
  <c r="B93" i="21"/>
  <c r="C93" i="21"/>
  <c r="D93" i="21"/>
  <c r="E93" i="21"/>
  <c r="F93" i="21"/>
  <c r="G93" i="21"/>
  <c r="H93" i="21"/>
  <c r="I93" i="21"/>
  <c r="B94" i="21"/>
  <c r="C94" i="21"/>
  <c r="D94" i="21"/>
  <c r="E94" i="21"/>
  <c r="F94" i="21"/>
  <c r="G94" i="21"/>
  <c r="H94" i="21"/>
  <c r="I94" i="21"/>
  <c r="B95" i="21"/>
  <c r="C95" i="21"/>
  <c r="D95" i="21"/>
  <c r="E95" i="21"/>
  <c r="F95" i="21"/>
  <c r="G95" i="21"/>
  <c r="H95" i="21"/>
  <c r="I95" i="21"/>
  <c r="B96" i="21"/>
  <c r="C96" i="21"/>
  <c r="D96" i="21"/>
  <c r="E96" i="21"/>
  <c r="F96" i="21"/>
  <c r="G96" i="21"/>
  <c r="H96" i="21"/>
  <c r="I96" i="21"/>
  <c r="B97" i="21"/>
  <c r="C97" i="21"/>
  <c r="D97" i="21"/>
  <c r="E97" i="21"/>
  <c r="F97" i="21"/>
  <c r="G97" i="21"/>
  <c r="H97" i="21"/>
  <c r="I97" i="21"/>
  <c r="B98" i="21"/>
  <c r="C98" i="21"/>
  <c r="D98" i="21"/>
  <c r="E98" i="21"/>
  <c r="F98" i="21"/>
  <c r="G98" i="21"/>
  <c r="H98" i="21"/>
  <c r="I98" i="21"/>
  <c r="B99" i="21"/>
  <c r="C99" i="21"/>
  <c r="D99" i="21"/>
  <c r="E99" i="21"/>
  <c r="F99" i="21"/>
  <c r="G99" i="21"/>
  <c r="H99" i="21"/>
  <c r="I99" i="21"/>
  <c r="C82" i="21"/>
  <c r="D82" i="21"/>
  <c r="E82" i="21"/>
  <c r="F82" i="21"/>
  <c r="J82" i="21" s="1"/>
  <c r="G82" i="21"/>
  <c r="H82" i="21"/>
  <c r="I82" i="21"/>
  <c r="B82" i="21"/>
  <c r="E18" i="21"/>
  <c r="I8" i="21"/>
  <c r="B71" i="21"/>
  <c r="C71" i="21"/>
  <c r="D71" i="21"/>
  <c r="E71" i="21"/>
  <c r="F71" i="21"/>
  <c r="J71" i="21" s="1"/>
  <c r="K71" i="21" s="1"/>
  <c r="G71" i="21"/>
  <c r="H71" i="21"/>
  <c r="I71" i="21"/>
  <c r="B72" i="21"/>
  <c r="C72" i="21"/>
  <c r="D72" i="21"/>
  <c r="E72" i="21"/>
  <c r="F72" i="21"/>
  <c r="G72" i="21"/>
  <c r="H72" i="21"/>
  <c r="I72" i="21"/>
  <c r="B73" i="21"/>
  <c r="C73" i="21"/>
  <c r="D73" i="21"/>
  <c r="E73" i="21"/>
  <c r="F73" i="21"/>
  <c r="G73" i="21"/>
  <c r="H73" i="21"/>
  <c r="I73" i="21"/>
  <c r="B74" i="21"/>
  <c r="C74" i="21"/>
  <c r="D74" i="21"/>
  <c r="E74" i="21"/>
  <c r="F74" i="21"/>
  <c r="J74" i="21" s="1"/>
  <c r="K74" i="21" s="1"/>
  <c r="G74" i="21"/>
  <c r="H74" i="21"/>
  <c r="I74" i="21"/>
  <c r="B75" i="21"/>
  <c r="C75" i="21"/>
  <c r="Q75" i="21" s="1"/>
  <c r="D75" i="21"/>
  <c r="E75" i="21"/>
  <c r="F75" i="21"/>
  <c r="J75" i="21" s="1"/>
  <c r="K75" i="21" s="1"/>
  <c r="G75" i="21"/>
  <c r="H75" i="21"/>
  <c r="I75" i="21"/>
  <c r="B76" i="21"/>
  <c r="C76" i="21"/>
  <c r="D76" i="21"/>
  <c r="E76" i="21"/>
  <c r="F76" i="21"/>
  <c r="J76" i="21" s="1"/>
  <c r="G76" i="21"/>
  <c r="H76" i="21"/>
  <c r="I76" i="21"/>
  <c r="B77" i="21"/>
  <c r="C77" i="21"/>
  <c r="D77" i="21"/>
  <c r="E77" i="21"/>
  <c r="F77" i="21"/>
  <c r="G77" i="21"/>
  <c r="H77" i="21"/>
  <c r="I77" i="21"/>
  <c r="B78" i="21"/>
  <c r="C78" i="21"/>
  <c r="D78" i="21"/>
  <c r="E78" i="21"/>
  <c r="F78" i="21"/>
  <c r="G78" i="21"/>
  <c r="H78" i="21"/>
  <c r="I78" i="21"/>
  <c r="C70" i="21"/>
  <c r="D70" i="21"/>
  <c r="L70" i="21" s="1"/>
  <c r="E70" i="21"/>
  <c r="F70" i="21"/>
  <c r="G70" i="21"/>
  <c r="H70" i="21"/>
  <c r="I70" i="21"/>
  <c r="B70" i="21"/>
  <c r="B50" i="21"/>
  <c r="C50" i="21"/>
  <c r="D50" i="21"/>
  <c r="E50" i="21"/>
  <c r="F50" i="21"/>
  <c r="G50" i="21"/>
  <c r="H50" i="21"/>
  <c r="I50" i="21"/>
  <c r="B51" i="21"/>
  <c r="C51" i="21"/>
  <c r="Q51" i="21" s="1"/>
  <c r="D51" i="21"/>
  <c r="E51" i="21"/>
  <c r="F51" i="21"/>
  <c r="J51" i="21" s="1"/>
  <c r="G51" i="21"/>
  <c r="H51" i="21"/>
  <c r="I51" i="21"/>
  <c r="B52" i="21"/>
  <c r="C52" i="21"/>
  <c r="D52" i="21"/>
  <c r="E52" i="21"/>
  <c r="F52" i="21"/>
  <c r="J52" i="21" s="1"/>
  <c r="K52" i="21" s="1"/>
  <c r="G52" i="21"/>
  <c r="H52" i="21"/>
  <c r="I52" i="21"/>
  <c r="B53" i="21"/>
  <c r="C53" i="21"/>
  <c r="Q53" i="21" s="1"/>
  <c r="D53" i="21"/>
  <c r="E53" i="21"/>
  <c r="F53" i="21"/>
  <c r="J53" i="21" s="1"/>
  <c r="G53" i="21"/>
  <c r="H53" i="21"/>
  <c r="I53" i="21"/>
  <c r="B54" i="21"/>
  <c r="C54" i="21"/>
  <c r="D54" i="21"/>
  <c r="E54" i="21"/>
  <c r="F54" i="21"/>
  <c r="G54" i="21"/>
  <c r="H54" i="21"/>
  <c r="I54" i="21"/>
  <c r="B55" i="21"/>
  <c r="C55" i="21"/>
  <c r="Q55" i="21" s="1"/>
  <c r="D55" i="21"/>
  <c r="E55" i="21"/>
  <c r="F55" i="21"/>
  <c r="J55" i="21" s="1"/>
  <c r="G55" i="21"/>
  <c r="H55" i="21"/>
  <c r="I55" i="21"/>
  <c r="B56" i="21"/>
  <c r="C56" i="21"/>
  <c r="D56" i="21"/>
  <c r="E56" i="21"/>
  <c r="F56" i="21"/>
  <c r="J56" i="21" s="1"/>
  <c r="K56" i="21" s="1"/>
  <c r="G56" i="21"/>
  <c r="H56" i="21"/>
  <c r="I56" i="21"/>
  <c r="B57" i="21"/>
  <c r="C57" i="21"/>
  <c r="D57" i="21"/>
  <c r="E57" i="21"/>
  <c r="F57" i="21"/>
  <c r="J57" i="21" s="1"/>
  <c r="G57" i="21"/>
  <c r="H57" i="21"/>
  <c r="I57" i="21"/>
  <c r="B58" i="21"/>
  <c r="C58" i="21"/>
  <c r="D58" i="21"/>
  <c r="E58" i="21"/>
  <c r="F58" i="21"/>
  <c r="G58" i="21"/>
  <c r="H58" i="21"/>
  <c r="I58" i="21"/>
  <c r="B59" i="21"/>
  <c r="C59" i="21"/>
  <c r="D59" i="21"/>
  <c r="E59" i="21"/>
  <c r="F59" i="21"/>
  <c r="J59" i="21" s="1"/>
  <c r="G59" i="21"/>
  <c r="H59" i="21"/>
  <c r="I59" i="21"/>
  <c r="B60" i="21"/>
  <c r="C60" i="21"/>
  <c r="D60" i="21"/>
  <c r="E60" i="21"/>
  <c r="F60" i="21"/>
  <c r="J60" i="21" s="1"/>
  <c r="K60" i="21" s="1"/>
  <c r="G60" i="21"/>
  <c r="H60" i="21"/>
  <c r="I60" i="21"/>
  <c r="B61" i="21"/>
  <c r="C61" i="21"/>
  <c r="D61" i="21"/>
  <c r="E61" i="21"/>
  <c r="F61" i="21"/>
  <c r="J61" i="21" s="1"/>
  <c r="G61" i="21"/>
  <c r="H61" i="21"/>
  <c r="I61" i="21"/>
  <c r="B62" i="21"/>
  <c r="C62" i="21"/>
  <c r="D62" i="21"/>
  <c r="E62" i="21"/>
  <c r="F62" i="21"/>
  <c r="G62" i="21"/>
  <c r="B63" i="21"/>
  <c r="C63" i="21"/>
  <c r="D63" i="21"/>
  <c r="E63" i="21"/>
  <c r="F63" i="21"/>
  <c r="G63" i="21"/>
  <c r="H63" i="21"/>
  <c r="I63" i="21"/>
  <c r="B64" i="21"/>
  <c r="C64" i="21"/>
  <c r="D64" i="21"/>
  <c r="E64" i="21"/>
  <c r="F64" i="21"/>
  <c r="G64" i="21"/>
  <c r="H64" i="21"/>
  <c r="I64" i="21"/>
  <c r="B65" i="21"/>
  <c r="C65" i="21"/>
  <c r="D65" i="21"/>
  <c r="E65" i="21"/>
  <c r="F65" i="21"/>
  <c r="G65" i="21"/>
  <c r="H65" i="21"/>
  <c r="I65" i="21"/>
  <c r="B66" i="21"/>
  <c r="C66" i="21"/>
  <c r="D66" i="21"/>
  <c r="E66" i="21"/>
  <c r="F66" i="21"/>
  <c r="G66" i="21"/>
  <c r="H66" i="21"/>
  <c r="I66" i="21"/>
  <c r="C49" i="21"/>
  <c r="D49" i="21"/>
  <c r="E49" i="21"/>
  <c r="F49" i="21"/>
  <c r="J49" i="21" s="1"/>
  <c r="G49" i="21"/>
  <c r="H49" i="21"/>
  <c r="I49" i="21"/>
  <c r="O49" i="21" s="1"/>
  <c r="B49" i="21"/>
  <c r="B38" i="21"/>
  <c r="C38" i="21"/>
  <c r="D38" i="21"/>
  <c r="E38" i="21"/>
  <c r="F38" i="21"/>
  <c r="G38" i="21"/>
  <c r="H38" i="21"/>
  <c r="I38" i="21"/>
  <c r="B39" i="21"/>
  <c r="C39" i="21"/>
  <c r="D39" i="21"/>
  <c r="E39" i="21"/>
  <c r="F39" i="21"/>
  <c r="G39" i="21"/>
  <c r="H39" i="21"/>
  <c r="I39" i="21"/>
  <c r="B40" i="21"/>
  <c r="C40" i="21"/>
  <c r="D40" i="21"/>
  <c r="E40" i="21"/>
  <c r="F40" i="21"/>
  <c r="G40" i="21"/>
  <c r="H40" i="21"/>
  <c r="I40" i="21"/>
  <c r="B41" i="21"/>
  <c r="C41" i="21"/>
  <c r="D41" i="21"/>
  <c r="E41" i="21"/>
  <c r="F41" i="21"/>
  <c r="G41" i="21"/>
  <c r="H41" i="21"/>
  <c r="I41" i="21"/>
  <c r="B42" i="21"/>
  <c r="C42" i="21"/>
  <c r="D42" i="21"/>
  <c r="E42" i="21"/>
  <c r="F42" i="21"/>
  <c r="G42" i="21"/>
  <c r="H42" i="21"/>
  <c r="I42" i="21"/>
  <c r="B43" i="21"/>
  <c r="C43" i="21"/>
  <c r="D43" i="21"/>
  <c r="E43" i="21"/>
  <c r="F43" i="21"/>
  <c r="G43" i="21"/>
  <c r="H43" i="21"/>
  <c r="I43" i="21"/>
  <c r="B44" i="21"/>
  <c r="C44" i="21"/>
  <c r="D44" i="21"/>
  <c r="E44" i="21"/>
  <c r="F44" i="21"/>
  <c r="G44" i="21"/>
  <c r="H44" i="21"/>
  <c r="I44" i="21"/>
  <c r="B45" i="21"/>
  <c r="C45" i="21"/>
  <c r="D45" i="21"/>
  <c r="E45" i="21"/>
  <c r="F45" i="21"/>
  <c r="G45" i="21"/>
  <c r="H45" i="21"/>
  <c r="I45" i="21"/>
  <c r="C37" i="21"/>
  <c r="D37" i="21"/>
  <c r="E37" i="21"/>
  <c r="F37" i="21"/>
  <c r="J37" i="21" s="1"/>
  <c r="K37" i="21" s="1"/>
  <c r="G37" i="21"/>
  <c r="H37" i="21"/>
  <c r="I37" i="21"/>
  <c r="O37" i="21" s="1"/>
  <c r="B37" i="21"/>
  <c r="O70" i="21"/>
  <c r="B17" i="21"/>
  <c r="C17" i="21"/>
  <c r="D17" i="21"/>
  <c r="Q17" i="21" s="1"/>
  <c r="E17" i="21"/>
  <c r="F17" i="21"/>
  <c r="G17" i="21"/>
  <c r="H17" i="21"/>
  <c r="I17" i="21"/>
  <c r="B18" i="21"/>
  <c r="C18" i="21"/>
  <c r="D18" i="21"/>
  <c r="F18" i="21"/>
  <c r="G18" i="21"/>
  <c r="H18" i="21"/>
  <c r="I18" i="21"/>
  <c r="B19" i="21"/>
  <c r="C19" i="21"/>
  <c r="D19" i="21"/>
  <c r="E19" i="21"/>
  <c r="F19" i="21"/>
  <c r="G19" i="21"/>
  <c r="H19" i="21"/>
  <c r="I19" i="21"/>
  <c r="B20" i="21"/>
  <c r="C20" i="21"/>
  <c r="D20" i="21"/>
  <c r="E20" i="21"/>
  <c r="F20" i="21"/>
  <c r="G20" i="21"/>
  <c r="H20" i="21"/>
  <c r="I20" i="21"/>
  <c r="B21" i="21"/>
  <c r="C21" i="21"/>
  <c r="D21" i="21"/>
  <c r="E21" i="21"/>
  <c r="F21" i="21"/>
  <c r="G21" i="21"/>
  <c r="H21" i="21"/>
  <c r="I21" i="21"/>
  <c r="B22" i="21"/>
  <c r="C22" i="21"/>
  <c r="D22" i="21"/>
  <c r="E22" i="21"/>
  <c r="F22" i="21"/>
  <c r="G22" i="21"/>
  <c r="H22" i="21"/>
  <c r="I22" i="21"/>
  <c r="B23" i="21"/>
  <c r="C23" i="21"/>
  <c r="D23" i="21"/>
  <c r="E23" i="21"/>
  <c r="F23" i="21"/>
  <c r="G23" i="21"/>
  <c r="H23" i="21"/>
  <c r="I23" i="21"/>
  <c r="B24" i="21"/>
  <c r="C24" i="21"/>
  <c r="D24" i="21"/>
  <c r="E24" i="21"/>
  <c r="F24" i="21"/>
  <c r="G24" i="21"/>
  <c r="H24" i="21"/>
  <c r="I24" i="21"/>
  <c r="B25" i="21"/>
  <c r="C25" i="21"/>
  <c r="D25" i="21"/>
  <c r="L25" i="21" s="1"/>
  <c r="E25" i="21"/>
  <c r="F25" i="21"/>
  <c r="G25" i="21"/>
  <c r="H25" i="21"/>
  <c r="I25" i="21"/>
  <c r="B26" i="21"/>
  <c r="C26" i="21"/>
  <c r="D26" i="21"/>
  <c r="E26" i="21"/>
  <c r="F26" i="21"/>
  <c r="G26" i="21"/>
  <c r="H26" i="21"/>
  <c r="I26" i="21"/>
  <c r="B27" i="21"/>
  <c r="C27" i="21"/>
  <c r="D27" i="21"/>
  <c r="E27" i="21"/>
  <c r="F27" i="21"/>
  <c r="G27" i="21"/>
  <c r="H27" i="21"/>
  <c r="I27" i="21"/>
  <c r="B28" i="21"/>
  <c r="C28" i="21"/>
  <c r="D28" i="21"/>
  <c r="E28" i="21"/>
  <c r="F28" i="21"/>
  <c r="G28" i="21"/>
  <c r="H28" i="21"/>
  <c r="I28" i="21"/>
  <c r="B29" i="21"/>
  <c r="C29" i="21"/>
  <c r="D29" i="21"/>
  <c r="E29" i="21"/>
  <c r="F29" i="21"/>
  <c r="G29" i="21"/>
  <c r="H29" i="21"/>
  <c r="I29" i="21"/>
  <c r="B30" i="21"/>
  <c r="C30" i="21"/>
  <c r="D30" i="21"/>
  <c r="E30" i="21"/>
  <c r="F30" i="21"/>
  <c r="G30" i="21"/>
  <c r="H30" i="21"/>
  <c r="I30" i="21"/>
  <c r="B31" i="21"/>
  <c r="C31" i="21"/>
  <c r="D31" i="21"/>
  <c r="E31" i="21"/>
  <c r="F31" i="21"/>
  <c r="G31" i="21"/>
  <c r="H31" i="21"/>
  <c r="I31" i="21"/>
  <c r="B32" i="21"/>
  <c r="C32" i="21"/>
  <c r="D32" i="21"/>
  <c r="E32" i="21"/>
  <c r="F32" i="21"/>
  <c r="G32" i="21"/>
  <c r="H32" i="21"/>
  <c r="I32" i="21"/>
  <c r="B33" i="21"/>
  <c r="C33" i="21"/>
  <c r="D33" i="21"/>
  <c r="E33" i="21"/>
  <c r="F33" i="21"/>
  <c r="G33" i="21"/>
  <c r="H33" i="21"/>
  <c r="I33" i="21"/>
  <c r="C16" i="21"/>
  <c r="D16" i="21"/>
  <c r="E16" i="21"/>
  <c r="F16" i="21"/>
  <c r="G16" i="21"/>
  <c r="H16" i="21"/>
  <c r="I16" i="21"/>
  <c r="O16" i="21" s="1"/>
  <c r="B16" i="21"/>
  <c r="B5" i="21"/>
  <c r="C5" i="21"/>
  <c r="D5" i="21"/>
  <c r="L5" i="21" s="1"/>
  <c r="E5" i="21"/>
  <c r="F5" i="21"/>
  <c r="G5" i="21"/>
  <c r="H5" i="21"/>
  <c r="I5" i="21"/>
  <c r="B6" i="21"/>
  <c r="C6" i="21"/>
  <c r="D6" i="21"/>
  <c r="E6" i="21"/>
  <c r="F6" i="21"/>
  <c r="G6" i="21"/>
  <c r="H6" i="21"/>
  <c r="I6" i="21"/>
  <c r="B7" i="21"/>
  <c r="C7" i="21"/>
  <c r="D7" i="21"/>
  <c r="E7" i="21"/>
  <c r="F7" i="21"/>
  <c r="G7" i="21"/>
  <c r="H7" i="21"/>
  <c r="I7" i="21"/>
  <c r="B8" i="21"/>
  <c r="C8" i="21"/>
  <c r="D8" i="21"/>
  <c r="E8" i="21"/>
  <c r="F8" i="21"/>
  <c r="G8" i="21"/>
  <c r="H8" i="21"/>
  <c r="B9" i="21"/>
  <c r="C9" i="21"/>
  <c r="D9" i="21"/>
  <c r="E9" i="21"/>
  <c r="F9" i="21"/>
  <c r="J9" i="21" s="1"/>
  <c r="K9" i="21" s="1"/>
  <c r="G9" i="21"/>
  <c r="H9" i="21"/>
  <c r="I9" i="21"/>
  <c r="B10" i="21"/>
  <c r="C10" i="21"/>
  <c r="D10" i="21"/>
  <c r="E10" i="21"/>
  <c r="F10" i="21"/>
  <c r="J10" i="21" s="1"/>
  <c r="K10" i="21" s="1"/>
  <c r="G10" i="21"/>
  <c r="H10" i="21"/>
  <c r="I10" i="21"/>
  <c r="B11" i="21"/>
  <c r="C11" i="21"/>
  <c r="D11" i="21"/>
  <c r="E11" i="21"/>
  <c r="F11" i="21"/>
  <c r="J11" i="21" s="1"/>
  <c r="K11" i="21" s="1"/>
  <c r="G11" i="21"/>
  <c r="B12" i="21"/>
  <c r="C12" i="21"/>
  <c r="D12" i="21"/>
  <c r="E12" i="21"/>
  <c r="F12" i="21"/>
  <c r="G12" i="21"/>
  <c r="H12" i="21"/>
  <c r="I12" i="21"/>
  <c r="C4" i="21"/>
  <c r="D4" i="21"/>
  <c r="Q4" i="21" s="1"/>
  <c r="E4" i="21"/>
  <c r="F4" i="21"/>
  <c r="G4" i="21"/>
  <c r="H4" i="21"/>
  <c r="I4" i="21"/>
  <c r="O4" i="21" s="1"/>
  <c r="B4" i="21"/>
  <c r="L132" i="21"/>
  <c r="J130" i="21"/>
  <c r="L130" i="21"/>
  <c r="L128" i="21"/>
  <c r="J126" i="21"/>
  <c r="L125" i="21"/>
  <c r="L124" i="21"/>
  <c r="J122" i="21"/>
  <c r="L122" i="21"/>
  <c r="L121" i="21"/>
  <c r="L120" i="21"/>
  <c r="J118" i="21"/>
  <c r="L118" i="21"/>
  <c r="Q117" i="21"/>
  <c r="L116" i="21"/>
  <c r="I114" i="21"/>
  <c r="H114" i="21"/>
  <c r="G114" i="21"/>
  <c r="F114" i="21"/>
  <c r="E114" i="21"/>
  <c r="D114" i="21"/>
  <c r="C114" i="21"/>
  <c r="B114" i="21"/>
  <c r="J110" i="21"/>
  <c r="K110" i="21" s="1"/>
  <c r="L110" i="21"/>
  <c r="J109" i="21"/>
  <c r="K109" i="21" s="1"/>
  <c r="J108" i="21"/>
  <c r="K108" i="21" s="1"/>
  <c r="L108" i="21"/>
  <c r="J107" i="21"/>
  <c r="K107" i="21" s="1"/>
  <c r="L107" i="21"/>
  <c r="J106" i="21"/>
  <c r="K106" i="21" s="1"/>
  <c r="J105" i="21"/>
  <c r="K105" i="21" s="1"/>
  <c r="L105" i="21"/>
  <c r="J104" i="21"/>
  <c r="K104" i="21" s="1"/>
  <c r="L103" i="21"/>
  <c r="I102" i="21"/>
  <c r="H102" i="21"/>
  <c r="G102" i="21"/>
  <c r="F102" i="21"/>
  <c r="E102" i="21"/>
  <c r="D102" i="21"/>
  <c r="C102" i="21"/>
  <c r="B102" i="21"/>
  <c r="J98" i="21"/>
  <c r="L98" i="21"/>
  <c r="J97" i="21"/>
  <c r="L96" i="21"/>
  <c r="J95" i="21"/>
  <c r="L95" i="21"/>
  <c r="Q95" i="21"/>
  <c r="J94" i="21"/>
  <c r="J92" i="21"/>
  <c r="L92" i="21"/>
  <c r="J91" i="21"/>
  <c r="J90" i="21"/>
  <c r="L90" i="21"/>
  <c r="L89" i="21"/>
  <c r="J88" i="21"/>
  <c r="L88" i="21"/>
  <c r="J87" i="21"/>
  <c r="L87" i="21"/>
  <c r="J86" i="21"/>
  <c r="Q86" i="21"/>
  <c r="T86" i="21" s="1"/>
  <c r="J84" i="21"/>
  <c r="J83" i="21"/>
  <c r="L83" i="21"/>
  <c r="I81" i="21"/>
  <c r="H81" i="21"/>
  <c r="G81" i="21"/>
  <c r="F81" i="21"/>
  <c r="E81" i="21"/>
  <c r="D81" i="21"/>
  <c r="C81" i="21"/>
  <c r="B81" i="21"/>
  <c r="L78" i="21"/>
  <c r="L75" i="21"/>
  <c r="L74" i="21"/>
  <c r="L73" i="21"/>
  <c r="J70" i="21"/>
  <c r="I69" i="21"/>
  <c r="H69" i="21"/>
  <c r="G69" i="21"/>
  <c r="F69" i="21"/>
  <c r="E69" i="21"/>
  <c r="D69" i="21"/>
  <c r="C69" i="21"/>
  <c r="B69" i="21"/>
  <c r="Q66" i="21"/>
  <c r="L66" i="21"/>
  <c r="J65" i="21"/>
  <c r="Q65" i="21"/>
  <c r="J64" i="21"/>
  <c r="K64" i="21" s="1"/>
  <c r="J63" i="21"/>
  <c r="L63" i="21"/>
  <c r="Q63" i="21"/>
  <c r="L62" i="21"/>
  <c r="L60" i="21"/>
  <c r="L59" i="21"/>
  <c r="L58" i="21"/>
  <c r="L57" i="21"/>
  <c r="L56" i="21"/>
  <c r="L55" i="21"/>
  <c r="L54" i="21"/>
  <c r="L52" i="21"/>
  <c r="L51" i="21"/>
  <c r="L50" i="21"/>
  <c r="L49" i="21"/>
  <c r="I48" i="21"/>
  <c r="H48" i="21"/>
  <c r="G48" i="21"/>
  <c r="F48" i="21"/>
  <c r="E48" i="21"/>
  <c r="D48" i="21"/>
  <c r="C48" i="21"/>
  <c r="B48" i="21"/>
  <c r="J45" i="21"/>
  <c r="K45" i="21" s="1"/>
  <c r="L45" i="21"/>
  <c r="Q45" i="21"/>
  <c r="T45" i="21" s="1"/>
  <c r="Q44" i="21"/>
  <c r="T44" i="21" s="1"/>
  <c r="J44" i="21"/>
  <c r="L44" i="21"/>
  <c r="Q43" i="21"/>
  <c r="L43" i="21"/>
  <c r="J42" i="21"/>
  <c r="L42" i="21"/>
  <c r="Q42" i="21"/>
  <c r="J41" i="21"/>
  <c r="K41" i="21" s="1"/>
  <c r="L41" i="21"/>
  <c r="Q41" i="21"/>
  <c r="T41" i="21" s="1"/>
  <c r="Q40" i="21"/>
  <c r="T40" i="21" s="1"/>
  <c r="J40" i="21"/>
  <c r="K40" i="21" s="1"/>
  <c r="L40" i="21"/>
  <c r="Q39" i="21"/>
  <c r="L39" i="21"/>
  <c r="J38" i="21"/>
  <c r="K38" i="21" s="1"/>
  <c r="L38" i="21"/>
  <c r="Q38" i="21"/>
  <c r="L37" i="21"/>
  <c r="Q37" i="21"/>
  <c r="T37" i="21" s="1"/>
  <c r="U37" i="21" s="1"/>
  <c r="I36" i="21"/>
  <c r="H36" i="21"/>
  <c r="G36" i="21"/>
  <c r="F36" i="21"/>
  <c r="E36" i="21"/>
  <c r="D36" i="21"/>
  <c r="C36" i="21"/>
  <c r="B36" i="21"/>
  <c r="J32" i="21"/>
  <c r="K32" i="21" s="1"/>
  <c r="J31" i="21"/>
  <c r="K31" i="21" s="1"/>
  <c r="J28" i="21"/>
  <c r="K28" i="21" s="1"/>
  <c r="J27" i="21"/>
  <c r="K27" i="21" s="1"/>
  <c r="Q25" i="21"/>
  <c r="J24" i="21"/>
  <c r="K24" i="21" s="1"/>
  <c r="J23" i="21"/>
  <c r="K23" i="21" s="1"/>
  <c r="Q21" i="21"/>
  <c r="J20" i="21"/>
  <c r="K20" i="21" s="1"/>
  <c r="J19" i="21"/>
  <c r="K19" i="21" s="1"/>
  <c r="J16" i="21"/>
  <c r="K16" i="21" s="1"/>
  <c r="Q16" i="21"/>
  <c r="T16" i="21" s="1"/>
  <c r="U16" i="21" s="1"/>
  <c r="I15" i="21"/>
  <c r="H15" i="21"/>
  <c r="G15" i="21"/>
  <c r="F15" i="21"/>
  <c r="E15" i="21"/>
  <c r="D15" i="21"/>
  <c r="C15" i="21"/>
  <c r="B15" i="21"/>
  <c r="J12" i="21"/>
  <c r="K12" i="21" s="1"/>
  <c r="J8" i="21"/>
  <c r="K8" i="21" s="1"/>
  <c r="Q8" i="21"/>
  <c r="J7" i="21"/>
  <c r="K7" i="21" s="1"/>
  <c r="J6" i="21"/>
  <c r="K6" i="21" s="1"/>
  <c r="Q5" i="21"/>
  <c r="T5" i="21" s="1"/>
  <c r="J5" i="21"/>
  <c r="K5" i="21" s="1"/>
  <c r="J4" i="21"/>
  <c r="I3" i="21"/>
  <c r="H3" i="21"/>
  <c r="G3" i="21"/>
  <c r="F3" i="21"/>
  <c r="E3" i="21"/>
  <c r="D3" i="21"/>
  <c r="C3" i="21"/>
  <c r="B3" i="21"/>
  <c r="P2" i="21"/>
  <c r="O2" i="21"/>
  <c r="N2" i="21"/>
  <c r="L46" i="20"/>
  <c r="K42" i="20"/>
  <c r="L42" i="20"/>
  <c r="L41" i="20"/>
  <c r="L40" i="20"/>
  <c r="K36" i="20"/>
  <c r="L36" i="20"/>
  <c r="L35" i="20"/>
  <c r="K34" i="20"/>
  <c r="P34" i="20" s="1"/>
  <c r="L34" i="20"/>
  <c r="L30" i="20"/>
  <c r="L29" i="20"/>
  <c r="L28" i="20"/>
  <c r="K24" i="20"/>
  <c r="L24" i="20"/>
  <c r="L22" i="20"/>
  <c r="L18" i="20"/>
  <c r="L17" i="20"/>
  <c r="L16" i="20"/>
  <c r="L12" i="20"/>
  <c r="L11" i="20"/>
  <c r="K6" i="20"/>
  <c r="L6" i="20"/>
  <c r="Q6" i="20"/>
  <c r="K5" i="20"/>
  <c r="L5" i="20"/>
  <c r="Q5" i="20"/>
  <c r="L4" i="20"/>
  <c r="I3" i="20"/>
  <c r="H3" i="20"/>
  <c r="G3" i="20"/>
  <c r="F3" i="20"/>
  <c r="E3" i="20"/>
  <c r="D3" i="20"/>
  <c r="C3" i="20"/>
  <c r="B3" i="20"/>
  <c r="P2" i="20"/>
  <c r="O2" i="20"/>
  <c r="N2" i="20"/>
  <c r="M44" i="21"/>
  <c r="M28" i="20"/>
  <c r="M54" i="21"/>
  <c r="M18" i="20"/>
  <c r="M66" i="21"/>
  <c r="M118" i="21"/>
  <c r="M5" i="20"/>
  <c r="M36" i="20"/>
  <c r="M87" i="21"/>
  <c r="M34" i="20"/>
  <c r="M120" i="21"/>
  <c r="M12" i="20"/>
  <c r="M75" i="21"/>
  <c r="M16" i="20"/>
  <c r="M51" i="21"/>
  <c r="M45" i="21"/>
  <c r="M89" i="21"/>
  <c r="M128" i="21"/>
  <c r="M74" i="21"/>
  <c r="M41" i="20"/>
  <c r="M124" i="21"/>
  <c r="M92" i="21"/>
  <c r="M108" i="21"/>
  <c r="M52" i="21"/>
  <c r="M70" i="21"/>
  <c r="M63" i="21"/>
  <c r="M40" i="20"/>
  <c r="M41" i="21"/>
  <c r="M95" i="21"/>
  <c r="M88" i="21"/>
  <c r="M125" i="21"/>
  <c r="M130" i="21"/>
  <c r="M116" i="21"/>
  <c r="M17" i="20"/>
  <c r="M58" i="21"/>
  <c r="M132" i="21"/>
  <c r="M56" i="21"/>
  <c r="M29" i="20"/>
  <c r="M37" i="21"/>
  <c r="M60" i="21"/>
  <c r="M24" i="20"/>
  <c r="M22" i="20"/>
  <c r="M121" i="21"/>
  <c r="M110" i="21"/>
  <c r="M107" i="21"/>
  <c r="M122" i="21"/>
  <c r="M4" i="20"/>
  <c r="M96" i="21"/>
  <c r="M5" i="21"/>
  <c r="M98" i="21"/>
  <c r="M43" i="21"/>
  <c r="M25" i="21"/>
  <c r="M73" i="21"/>
  <c r="M42" i="20"/>
  <c r="M78" i="21"/>
  <c r="M83" i="21"/>
  <c r="M35" i="20"/>
  <c r="M11" i="20"/>
  <c r="M103" i="21"/>
  <c r="M40" i="21"/>
  <c r="M50" i="21"/>
  <c r="M62" i="21"/>
  <c r="M59" i="21"/>
  <c r="M55" i="21"/>
  <c r="M105" i="21"/>
  <c r="M90" i="21"/>
  <c r="M30" i="20"/>
  <c r="M39" i="21"/>
  <c r="Q24" i="20" l="1"/>
  <c r="T24" i="20" s="1"/>
  <c r="Q17" i="20"/>
  <c r="Q35" i="20"/>
  <c r="Q23" i="20"/>
  <c r="Q36" i="20"/>
  <c r="Q70" i="21"/>
  <c r="T70" i="21" s="1"/>
  <c r="U70" i="21" s="1"/>
  <c r="Q18" i="20"/>
  <c r="K22" i="20"/>
  <c r="P22" i="20" s="1"/>
  <c r="Q12" i="21"/>
  <c r="Q33" i="21"/>
  <c r="Q29" i="21"/>
  <c r="T29" i="21" s="1"/>
  <c r="Q98" i="21"/>
  <c r="T98" i="21" s="1"/>
  <c r="Q22" i="20"/>
  <c r="T22" i="20" s="1"/>
  <c r="U22" i="20" s="1"/>
  <c r="K48" i="20"/>
  <c r="Q16" i="20"/>
  <c r="T16" i="20" s="1"/>
  <c r="U16" i="20" s="1"/>
  <c r="K23" i="20"/>
  <c r="Q10" i="21"/>
  <c r="L10" i="21"/>
  <c r="Q9" i="21"/>
  <c r="T9" i="21" s="1"/>
  <c r="L9" i="21"/>
  <c r="I62" i="21"/>
  <c r="H62" i="21"/>
  <c r="Q29" i="20"/>
  <c r="T29" i="20" s="1"/>
  <c r="Q12" i="20"/>
  <c r="T12" i="20" s="1"/>
  <c r="L33" i="21"/>
  <c r="Q11" i="20"/>
  <c r="T11" i="20" s="1"/>
  <c r="Q30" i="20"/>
  <c r="T30" i="20" s="1"/>
  <c r="Q34" i="20"/>
  <c r="T34" i="20" s="1"/>
  <c r="U34" i="20" s="1"/>
  <c r="K41" i="20"/>
  <c r="Q4" i="20"/>
  <c r="T4" i="20" s="1"/>
  <c r="U4" i="20" s="1"/>
  <c r="Q28" i="20"/>
  <c r="T28" i="20" s="1"/>
  <c r="U28" i="20" s="1"/>
  <c r="V28" i="20" s="1"/>
  <c r="Q6" i="21"/>
  <c r="L6" i="21"/>
  <c r="I11" i="21"/>
  <c r="H11" i="21"/>
  <c r="Q82" i="21"/>
  <c r="T82" i="21" s="1"/>
  <c r="U82" i="21" s="1"/>
  <c r="V82" i="21" s="1"/>
  <c r="Q125" i="21"/>
  <c r="T125" i="21" s="1"/>
  <c r="Q132" i="21"/>
  <c r="T132" i="21" s="1"/>
  <c r="Q91" i="21"/>
  <c r="T91" i="21" s="1"/>
  <c r="Q93" i="21"/>
  <c r="Q94" i="21"/>
  <c r="T94" i="21" s="1"/>
  <c r="Q106" i="21"/>
  <c r="L82" i="21"/>
  <c r="Q97" i="21"/>
  <c r="T97" i="21" s="1"/>
  <c r="Q116" i="21"/>
  <c r="T116" i="21" s="1"/>
  <c r="Q84" i="21"/>
  <c r="T84" i="21" s="1"/>
  <c r="L86" i="21"/>
  <c r="Q107" i="21"/>
  <c r="Q121" i="21"/>
  <c r="T121" i="21" s="1"/>
  <c r="Q71" i="21"/>
  <c r="T71" i="21" s="1"/>
  <c r="U71" i="21" s="1"/>
  <c r="J111" i="21"/>
  <c r="K111" i="21" s="1"/>
  <c r="Q126" i="21"/>
  <c r="T126" i="21" s="1"/>
  <c r="Q129" i="21"/>
  <c r="T129" i="21" s="1"/>
  <c r="Q76" i="21"/>
  <c r="Q77" i="21"/>
  <c r="T77" i="21" s="1"/>
  <c r="Q89" i="21"/>
  <c r="T89" i="21" s="1"/>
  <c r="L94" i="21"/>
  <c r="Q103" i="21"/>
  <c r="T103" i="21" s="1"/>
  <c r="U103" i="21" s="1"/>
  <c r="Q52" i="21"/>
  <c r="T52" i="21" s="1"/>
  <c r="Q54" i="21"/>
  <c r="T54" i="21" s="1"/>
  <c r="Q59" i="21"/>
  <c r="T59" i="21" s="1"/>
  <c r="K63" i="21"/>
  <c r="Q64" i="21"/>
  <c r="T64" i="21" s="1"/>
  <c r="Q87" i="21"/>
  <c r="T87" i="21" s="1"/>
  <c r="Q108" i="21"/>
  <c r="T108" i="21" s="1"/>
  <c r="O5" i="21"/>
  <c r="O6" i="21" s="1"/>
  <c r="O7" i="21" s="1"/>
  <c r="O8" i="21" s="1"/>
  <c r="O9" i="21" s="1"/>
  <c r="O10" i="21" s="1"/>
  <c r="O17" i="2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8" i="21"/>
  <c r="O39" i="21" s="1"/>
  <c r="O40" i="21" s="1"/>
  <c r="O41" i="21" s="1"/>
  <c r="O42" i="21" s="1"/>
  <c r="O43" i="21" s="1"/>
  <c r="O44" i="21" s="1"/>
  <c r="O45" i="21" s="1"/>
  <c r="O46" i="21" s="1"/>
  <c r="Q83" i="21"/>
  <c r="L91" i="21"/>
  <c r="L126" i="21"/>
  <c r="Q90" i="21"/>
  <c r="T90" i="21" s="1"/>
  <c r="Q50" i="21"/>
  <c r="T50" i="21" s="1"/>
  <c r="K59" i="21"/>
  <c r="Q60" i="21"/>
  <c r="T60" i="21" s="1"/>
  <c r="Q62" i="21"/>
  <c r="T62" i="21" s="1"/>
  <c r="Q72" i="21"/>
  <c r="T72" i="21" s="1"/>
  <c r="Q73" i="21"/>
  <c r="T73" i="21" s="1"/>
  <c r="Q74" i="21"/>
  <c r="T74" i="21" s="1"/>
  <c r="Q88" i="21"/>
  <c r="T88" i="21" s="1"/>
  <c r="L97" i="21"/>
  <c r="Q105" i="21"/>
  <c r="T105" i="21" s="1"/>
  <c r="Q110" i="21"/>
  <c r="T110" i="21" s="1"/>
  <c r="L117" i="21"/>
  <c r="L129" i="21"/>
  <c r="L106" i="21"/>
  <c r="Q122" i="21"/>
  <c r="T122" i="21" s="1"/>
  <c r="K55" i="21"/>
  <c r="Q56" i="21"/>
  <c r="T56" i="21" s="1"/>
  <c r="Q61" i="21"/>
  <c r="T61" i="21" s="1"/>
  <c r="O71" i="21"/>
  <c r="O72" i="21" s="1"/>
  <c r="O73" i="21" s="1"/>
  <c r="O74" i="21" s="1"/>
  <c r="O75" i="21" s="1"/>
  <c r="O76" i="21" s="1"/>
  <c r="O77" i="21" s="1"/>
  <c r="O78" i="21" s="1"/>
  <c r="O79" i="21" s="1"/>
  <c r="Q92" i="21"/>
  <c r="T92" i="21" s="1"/>
  <c r="L93" i="21"/>
  <c r="Q124" i="21"/>
  <c r="T124" i="21" s="1"/>
  <c r="Q118" i="21"/>
  <c r="T118" i="21" s="1"/>
  <c r="L77" i="21"/>
  <c r="Q58" i="21"/>
  <c r="T58" i="21" s="1"/>
  <c r="Q78" i="21"/>
  <c r="T78" i="21" s="1"/>
  <c r="Q130" i="21"/>
  <c r="T130" i="21" s="1"/>
  <c r="K4" i="21"/>
  <c r="P4" i="21" s="1"/>
  <c r="P5" i="21" s="1"/>
  <c r="P6" i="21" s="1"/>
  <c r="P7" i="21" s="1"/>
  <c r="P8" i="21" s="1"/>
  <c r="P9" i="21" s="1"/>
  <c r="P10" i="21" s="1"/>
  <c r="P11" i="21" s="1"/>
  <c r="P12" i="21" s="1"/>
  <c r="P13" i="21" s="1"/>
  <c r="N37" i="21"/>
  <c r="N70" i="21"/>
  <c r="N103" i="21"/>
  <c r="V16" i="21"/>
  <c r="V37" i="21"/>
  <c r="L16" i="21"/>
  <c r="J62" i="21"/>
  <c r="K62" i="21" s="1"/>
  <c r="T6" i="21"/>
  <c r="T10" i="21"/>
  <c r="J17" i="21"/>
  <c r="K17" i="21" s="1"/>
  <c r="J18" i="21"/>
  <c r="K18" i="21" s="1"/>
  <c r="L21" i="21"/>
  <c r="J25" i="21"/>
  <c r="K25" i="21" s="1"/>
  <c r="J26" i="21"/>
  <c r="K26" i="21" s="1"/>
  <c r="L29" i="21"/>
  <c r="J33" i="21"/>
  <c r="K33" i="21" s="1"/>
  <c r="J39" i="21"/>
  <c r="K39" i="21" s="1"/>
  <c r="K42" i="21"/>
  <c r="Q49" i="21"/>
  <c r="J50" i="21"/>
  <c r="K50" i="21" s="1"/>
  <c r="T55" i="21"/>
  <c r="K57" i="21"/>
  <c r="Q20" i="21"/>
  <c r="L20" i="21"/>
  <c r="T21" i="21"/>
  <c r="Q28" i="21"/>
  <c r="L28" i="21"/>
  <c r="Q57" i="21"/>
  <c r="J58" i="21"/>
  <c r="K58" i="21" s="1"/>
  <c r="T63" i="21"/>
  <c r="K65" i="21"/>
  <c r="T66" i="21"/>
  <c r="J78" i="21"/>
  <c r="K78" i="21" s="1"/>
  <c r="T95" i="21"/>
  <c r="T4" i="21"/>
  <c r="U4" i="21" s="1"/>
  <c r="U5" i="21" s="1"/>
  <c r="L4" i="21"/>
  <c r="Q7" i="21"/>
  <c r="L7" i="21"/>
  <c r="T8" i="21"/>
  <c r="L8" i="21"/>
  <c r="Q11" i="21"/>
  <c r="L11" i="21"/>
  <c r="T12" i="21"/>
  <c r="L12" i="21"/>
  <c r="P16" i="21"/>
  <c r="T43" i="21"/>
  <c r="K44" i="21"/>
  <c r="T51" i="21"/>
  <c r="K53" i="21"/>
  <c r="L65" i="21"/>
  <c r="T75" i="21"/>
  <c r="T42" i="21"/>
  <c r="J72" i="21"/>
  <c r="K72" i="21" s="1"/>
  <c r="L17" i="21"/>
  <c r="J21" i="21"/>
  <c r="K21" i="21" s="1"/>
  <c r="J22" i="21"/>
  <c r="K22" i="21" s="1"/>
  <c r="J29" i="21"/>
  <c r="K29" i="21" s="1"/>
  <c r="J30" i="21"/>
  <c r="K30" i="21" s="1"/>
  <c r="J43" i="21"/>
  <c r="K43" i="21" s="1"/>
  <c r="L53" i="21"/>
  <c r="J66" i="21"/>
  <c r="K66" i="21" s="1"/>
  <c r="T38" i="21"/>
  <c r="U38" i="21" s="1"/>
  <c r="K51" i="21"/>
  <c r="J54" i="21"/>
  <c r="K54" i="21" s="1"/>
  <c r="K61" i="21"/>
  <c r="T65" i="21"/>
  <c r="K70" i="21"/>
  <c r="P70" i="21" s="1"/>
  <c r="P71" i="21" s="1"/>
  <c r="K76" i="21"/>
  <c r="T17" i="21"/>
  <c r="U17" i="21" s="1"/>
  <c r="Q24" i="21"/>
  <c r="L24" i="21"/>
  <c r="T25" i="21"/>
  <c r="Q32" i="21"/>
  <c r="L32" i="21"/>
  <c r="T33" i="21"/>
  <c r="K49" i="21"/>
  <c r="P49" i="21" s="1"/>
  <c r="T53" i="21"/>
  <c r="L61" i="21"/>
  <c r="L64" i="21"/>
  <c r="L76" i="21"/>
  <c r="T83" i="21"/>
  <c r="L85" i="21"/>
  <c r="Q85" i="21"/>
  <c r="P37" i="21"/>
  <c r="P38" i="21" s="1"/>
  <c r="T39" i="21"/>
  <c r="V70" i="21"/>
  <c r="T76" i="21"/>
  <c r="J85" i="21"/>
  <c r="K85" i="21" s="1"/>
  <c r="J99" i="21"/>
  <c r="K99" i="21" s="1"/>
  <c r="T106" i="21"/>
  <c r="Q19" i="21"/>
  <c r="L19" i="21"/>
  <c r="Q23" i="21"/>
  <c r="L23" i="21"/>
  <c r="Q27" i="21"/>
  <c r="L27" i="21"/>
  <c r="Q31" i="21"/>
  <c r="L31" i="21"/>
  <c r="T107" i="21"/>
  <c r="Q109" i="21"/>
  <c r="L109" i="21"/>
  <c r="L71" i="21"/>
  <c r="J73" i="21"/>
  <c r="K73" i="21" s="1"/>
  <c r="Q18" i="21"/>
  <c r="L18" i="21"/>
  <c r="Q22" i="21"/>
  <c r="L22" i="21"/>
  <c r="Q26" i="21"/>
  <c r="L26" i="21"/>
  <c r="Q30" i="21"/>
  <c r="L30" i="21"/>
  <c r="O50" i="2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L84" i="21"/>
  <c r="T93" i="21"/>
  <c r="J96" i="21"/>
  <c r="K96" i="21" s="1"/>
  <c r="L72" i="21"/>
  <c r="J77" i="21"/>
  <c r="K77" i="21" s="1"/>
  <c r="K94" i="21"/>
  <c r="K92" i="21"/>
  <c r="J93" i="21"/>
  <c r="K93" i="21" s="1"/>
  <c r="L99" i="21"/>
  <c r="Q99" i="21"/>
  <c r="J89" i="21"/>
  <c r="K89" i="21" s="1"/>
  <c r="K90" i="21"/>
  <c r="Q96" i="21"/>
  <c r="K82" i="21"/>
  <c r="P82" i="21" s="1"/>
  <c r="K84" i="21"/>
  <c r="Q111" i="21"/>
  <c r="L111" i="21"/>
  <c r="K86" i="21"/>
  <c r="K88" i="21"/>
  <c r="K97" i="21"/>
  <c r="K103" i="21"/>
  <c r="P103" i="21" s="1"/>
  <c r="P104" i="21" s="1"/>
  <c r="P105" i="21" s="1"/>
  <c r="P106" i="21" s="1"/>
  <c r="P107" i="21" s="1"/>
  <c r="P108" i="21" s="1"/>
  <c r="P109" i="21" s="1"/>
  <c r="P110" i="21" s="1"/>
  <c r="L104" i="21"/>
  <c r="Q104" i="21"/>
  <c r="Q115" i="21"/>
  <c r="L115" i="21"/>
  <c r="K95" i="21"/>
  <c r="K98" i="21"/>
  <c r="J132" i="21"/>
  <c r="K132" i="21" s="1"/>
  <c r="K83" i="21"/>
  <c r="K87" i="21"/>
  <c r="K91" i="21"/>
  <c r="J123" i="21"/>
  <c r="K123" i="21" s="1"/>
  <c r="J129" i="21"/>
  <c r="K129" i="21" s="1"/>
  <c r="Q128" i="21"/>
  <c r="Q131" i="21"/>
  <c r="L131" i="21"/>
  <c r="J117" i="21"/>
  <c r="K117" i="21" s="1"/>
  <c r="K115" i="21"/>
  <c r="P115" i="21" s="1"/>
  <c r="J125" i="21"/>
  <c r="K125" i="21" s="1"/>
  <c r="J116" i="21"/>
  <c r="K116" i="21" s="1"/>
  <c r="J119" i="21"/>
  <c r="K119" i="21" s="1"/>
  <c r="J121" i="21"/>
  <c r="K121" i="21" s="1"/>
  <c r="Q123" i="21"/>
  <c r="L123" i="21"/>
  <c r="J124" i="21"/>
  <c r="K124" i="21" s="1"/>
  <c r="J127" i="21"/>
  <c r="K127" i="21" s="1"/>
  <c r="J131" i="21"/>
  <c r="K131" i="21" s="1"/>
  <c r="T117" i="21"/>
  <c r="Q120" i="21"/>
  <c r="Q119" i="21"/>
  <c r="L119" i="21"/>
  <c r="Q127" i="21"/>
  <c r="L127" i="21"/>
  <c r="J120" i="21"/>
  <c r="K120" i="21" s="1"/>
  <c r="J128" i="21"/>
  <c r="K128" i="21" s="1"/>
  <c r="K118" i="21"/>
  <c r="K122" i="21"/>
  <c r="K126" i="21"/>
  <c r="K130" i="21"/>
  <c r="N16" i="20"/>
  <c r="N17" i="20" s="1"/>
  <c r="N18" i="20" s="1"/>
  <c r="N19" i="20" s="1"/>
  <c r="N22" i="20"/>
  <c r="N4" i="20"/>
  <c r="N5" i="20" s="1"/>
  <c r="N28" i="20"/>
  <c r="N29" i="20" s="1"/>
  <c r="N30" i="20" s="1"/>
  <c r="N31" i="20" s="1"/>
  <c r="N34" i="20"/>
  <c r="N35" i="20" s="1"/>
  <c r="N36" i="20" s="1"/>
  <c r="N37" i="20" s="1"/>
  <c r="N40" i="20"/>
  <c r="N41" i="20" s="1"/>
  <c r="N42" i="20" s="1"/>
  <c r="N43" i="20" s="1"/>
  <c r="T5" i="20"/>
  <c r="K11" i="20"/>
  <c r="K4" i="20"/>
  <c r="P4" i="20" s="1"/>
  <c r="P5" i="20" s="1"/>
  <c r="P6" i="20" s="1"/>
  <c r="P7" i="20" s="1"/>
  <c r="T6" i="20"/>
  <c r="K12" i="20"/>
  <c r="K10" i="20"/>
  <c r="P10" i="20" s="1"/>
  <c r="K17" i="20"/>
  <c r="T17" i="20"/>
  <c r="K18" i="20"/>
  <c r="T18" i="20"/>
  <c r="Q10" i="20"/>
  <c r="L10" i="20"/>
  <c r="T23" i="20"/>
  <c r="L23" i="20"/>
  <c r="K16" i="20"/>
  <c r="T36" i="20"/>
  <c r="K28" i="20"/>
  <c r="P28" i="20" s="1"/>
  <c r="K30" i="20"/>
  <c r="T35" i="20"/>
  <c r="K29" i="20"/>
  <c r="K40" i="20"/>
  <c r="P40" i="20" s="1"/>
  <c r="K46" i="20"/>
  <c r="K47" i="20"/>
  <c r="Q40" i="20"/>
  <c r="Q41" i="20"/>
  <c r="Q42" i="20"/>
  <c r="Q46" i="20"/>
  <c r="Q48" i="20"/>
  <c r="L48" i="20"/>
  <c r="Q47" i="20"/>
  <c r="L47" i="20"/>
  <c r="M127" i="21"/>
  <c r="M84" i="21"/>
  <c r="M31" i="21"/>
  <c r="M4" i="21"/>
  <c r="M47" i="20"/>
  <c r="M23" i="20"/>
  <c r="M106" i="21"/>
  <c r="M65" i="21"/>
  <c r="M94" i="21"/>
  <c r="M48" i="20"/>
  <c r="M23" i="21"/>
  <c r="M21" i="21"/>
  <c r="M115" i="21"/>
  <c r="M29" i="21"/>
  <c r="M119" i="21"/>
  <c r="M71" i="21"/>
  <c r="M57" i="21"/>
  <c r="M86" i="21"/>
  <c r="M131" i="21"/>
  <c r="M46" i="20"/>
  <c r="M10" i="21"/>
  <c r="M111" i="21"/>
  <c r="M109" i="21"/>
  <c r="M33" i="21"/>
  <c r="M9" i="21"/>
  <c r="M104" i="21"/>
  <c r="M97" i="21"/>
  <c r="M16" i="21"/>
  <c r="M126" i="21"/>
  <c r="M27" i="21"/>
  <c r="M7" i="21"/>
  <c r="M38" i="21"/>
  <c r="M10" i="20"/>
  <c r="M18" i="21"/>
  <c r="M19" i="21"/>
  <c r="M6" i="20"/>
  <c r="M99" i="21"/>
  <c r="M91" i="21"/>
  <c r="M76" i="21"/>
  <c r="M30" i="21"/>
  <c r="M28" i="21"/>
  <c r="M93" i="21"/>
  <c r="M24" i="21"/>
  <c r="M22" i="21"/>
  <c r="M11" i="21"/>
  <c r="M61" i="21"/>
  <c r="M53" i="21"/>
  <c r="M77" i="21"/>
  <c r="M64" i="21"/>
  <c r="M123" i="21"/>
  <c r="M85" i="21"/>
  <c r="M82" i="21"/>
  <c r="M72" i="21"/>
  <c r="M42" i="21"/>
  <c r="M20" i="21"/>
  <c r="M129" i="21"/>
  <c r="M49" i="21"/>
  <c r="M26" i="21"/>
  <c r="M12" i="21"/>
  <c r="M17" i="21"/>
  <c r="M8" i="21"/>
  <c r="M32" i="21"/>
  <c r="M117" i="21"/>
  <c r="M6" i="21"/>
  <c r="P23" i="20" l="1"/>
  <c r="P24" i="20" s="1"/>
  <c r="P25" i="20" s="1"/>
  <c r="O11" i="21"/>
  <c r="O12" i="21" s="1"/>
  <c r="O13" i="21" s="1"/>
  <c r="O62" i="21"/>
  <c r="O63" i="21" s="1"/>
  <c r="O64" i="21" s="1"/>
  <c r="O65" i="21" s="1"/>
  <c r="O66" i="21" s="1"/>
  <c r="O67" i="21" s="1"/>
  <c r="U83" i="21"/>
  <c r="P11" i="20"/>
  <c r="P12" i="20" s="1"/>
  <c r="P13" i="20" s="1"/>
  <c r="U35" i="20"/>
  <c r="U36" i="20" s="1"/>
  <c r="K35" i="20"/>
  <c r="P35" i="20" s="1"/>
  <c r="P36" i="20" s="1"/>
  <c r="P37" i="20" s="1"/>
  <c r="P41" i="20"/>
  <c r="P42" i="20" s="1"/>
  <c r="P43" i="20" s="1"/>
  <c r="U29" i="20"/>
  <c r="U23" i="20"/>
  <c r="U24" i="20" s="1"/>
  <c r="P29" i="20"/>
  <c r="P30" i="20" s="1"/>
  <c r="P31" i="20" s="1"/>
  <c r="P50" i="2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83" i="21"/>
  <c r="P84" i="21" s="1"/>
  <c r="P85" i="21" s="1"/>
  <c r="P86" i="21" s="1"/>
  <c r="P87" i="21" s="1"/>
  <c r="P88" i="21" s="1"/>
  <c r="P89" i="21" s="1"/>
  <c r="P90" i="21" s="1"/>
  <c r="P91" i="21" s="1"/>
  <c r="P92" i="21" s="1"/>
  <c r="P93" i="21" s="1"/>
  <c r="P94" i="21" s="1"/>
  <c r="P95" i="21" s="1"/>
  <c r="P96" i="21" s="1"/>
  <c r="P97" i="21" s="1"/>
  <c r="P98" i="21" s="1"/>
  <c r="P99" i="21" s="1"/>
  <c r="P100" i="21" s="1"/>
  <c r="U72" i="21"/>
  <c r="W72" i="21" s="1"/>
  <c r="X72" i="21" s="1"/>
  <c r="N82" i="21"/>
  <c r="N83" i="21" s="1"/>
  <c r="N84" i="21" s="1"/>
  <c r="N85" i="21" s="1"/>
  <c r="N86" i="21" s="1"/>
  <c r="N87" i="21" s="1"/>
  <c r="N88" i="21" s="1"/>
  <c r="N89" i="21" s="1"/>
  <c r="N90" i="21" s="1"/>
  <c r="N91" i="21" s="1"/>
  <c r="N92" i="21" s="1"/>
  <c r="N93" i="21" s="1"/>
  <c r="N94" i="21" s="1"/>
  <c r="N95" i="21" s="1"/>
  <c r="N96" i="21" s="1"/>
  <c r="N97" i="21" s="1"/>
  <c r="N98" i="21" s="1"/>
  <c r="N99" i="21" s="1"/>
  <c r="N100" i="21" s="1"/>
  <c r="P111" i="21"/>
  <c r="P112" i="21" s="1"/>
  <c r="U84" i="21"/>
  <c r="W84" i="21" s="1"/>
  <c r="X84" i="21" s="1"/>
  <c r="U39" i="21"/>
  <c r="U40" i="21" s="1"/>
  <c r="W40" i="21" s="1"/>
  <c r="X40" i="21" s="1"/>
  <c r="P17" i="21"/>
  <c r="N4" i="21"/>
  <c r="N5" i="21" s="1"/>
  <c r="N6" i="21" s="1"/>
  <c r="N7" i="21" s="1"/>
  <c r="N8" i="21" s="1"/>
  <c r="N9" i="21" s="1"/>
  <c r="N10" i="21" s="1"/>
  <c r="N11" i="21" s="1"/>
  <c r="N12" i="21" s="1"/>
  <c r="N13" i="21" s="1"/>
  <c r="N49" i="2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16" i="2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115" i="21"/>
  <c r="N116" i="21" s="1"/>
  <c r="N117" i="21" s="1"/>
  <c r="N118" i="21" s="1"/>
  <c r="N119" i="21" s="1"/>
  <c r="N120" i="21" s="1"/>
  <c r="N121" i="21" s="1"/>
  <c r="N122" i="21" s="1"/>
  <c r="N123" i="21" s="1"/>
  <c r="N124" i="21" s="1"/>
  <c r="N125" i="21" s="1"/>
  <c r="N126" i="21" s="1"/>
  <c r="N127" i="21" s="1"/>
  <c r="N128" i="21" s="1"/>
  <c r="N129" i="21" s="1"/>
  <c r="N130" i="21" s="1"/>
  <c r="N131" i="21" s="1"/>
  <c r="N132" i="21" s="1"/>
  <c r="N133" i="21" s="1"/>
  <c r="W5" i="21"/>
  <c r="X5" i="21" s="1"/>
  <c r="P116" i="21"/>
  <c r="P117" i="21" s="1"/>
  <c r="P118" i="21" s="1"/>
  <c r="P119" i="21" s="1"/>
  <c r="P120" i="21" s="1"/>
  <c r="P121" i="21" s="1"/>
  <c r="P122" i="21" s="1"/>
  <c r="P123" i="21" s="1"/>
  <c r="P124" i="21" s="1"/>
  <c r="P125" i="21" s="1"/>
  <c r="P126" i="21" s="1"/>
  <c r="P127" i="21" s="1"/>
  <c r="P128" i="21" s="1"/>
  <c r="P129" i="21" s="1"/>
  <c r="P130" i="21" s="1"/>
  <c r="P131" i="21" s="1"/>
  <c r="P132" i="21" s="1"/>
  <c r="P133" i="21" s="1"/>
  <c r="T27" i="21"/>
  <c r="R27" i="21"/>
  <c r="S27" i="21" s="1"/>
  <c r="R17" i="21"/>
  <c r="S17" i="21" s="1"/>
  <c r="R7" i="21"/>
  <c r="S7" i="21" s="1"/>
  <c r="T7" i="21"/>
  <c r="R55" i="21"/>
  <c r="S55" i="21" s="1"/>
  <c r="T128" i="21"/>
  <c r="V103" i="21"/>
  <c r="T26" i="21"/>
  <c r="R26" i="21"/>
  <c r="S26" i="21" s="1"/>
  <c r="P39" i="21"/>
  <c r="P40" i="21" s="1"/>
  <c r="P41" i="21" s="1"/>
  <c r="P42" i="21" s="1"/>
  <c r="P43" i="21" s="1"/>
  <c r="P44" i="21" s="1"/>
  <c r="P45" i="21" s="1"/>
  <c r="P46" i="21" s="1"/>
  <c r="V17" i="21"/>
  <c r="W17" i="21"/>
  <c r="X17" i="21" s="1"/>
  <c r="R56" i="21"/>
  <c r="S56" i="21" s="1"/>
  <c r="R44" i="21"/>
  <c r="S44" i="21" s="1"/>
  <c r="R20" i="21"/>
  <c r="S20" i="21" s="1"/>
  <c r="T20" i="21"/>
  <c r="U6" i="21"/>
  <c r="T131" i="21"/>
  <c r="T96" i="21"/>
  <c r="R33" i="21"/>
  <c r="S33" i="21" s="1"/>
  <c r="T99" i="21"/>
  <c r="R23" i="21"/>
  <c r="S23" i="21" s="1"/>
  <c r="T23" i="21"/>
  <c r="T85" i="21"/>
  <c r="R38" i="21"/>
  <c r="S38" i="21" s="1"/>
  <c r="R51" i="21"/>
  <c r="S51" i="21" s="1"/>
  <c r="R29" i="21"/>
  <c r="S29" i="21" s="1"/>
  <c r="R52" i="21"/>
  <c r="S52" i="21" s="1"/>
  <c r="R37" i="21"/>
  <c r="S37" i="21" s="1"/>
  <c r="W37" i="21" s="1"/>
  <c r="X37" i="21" s="1"/>
  <c r="Y37" i="21" s="1"/>
  <c r="R5" i="21"/>
  <c r="S5" i="21" s="1"/>
  <c r="R6" i="21"/>
  <c r="S6" i="21" s="1"/>
  <c r="R12" i="21"/>
  <c r="S12" i="21" s="1"/>
  <c r="R66" i="21"/>
  <c r="S66" i="21" s="1"/>
  <c r="R9" i="21"/>
  <c r="S9" i="21" s="1"/>
  <c r="T123" i="21"/>
  <c r="T22" i="21"/>
  <c r="R22" i="21"/>
  <c r="S22" i="21" s="1"/>
  <c r="R32" i="21"/>
  <c r="S32" i="21" s="1"/>
  <c r="T32" i="21"/>
  <c r="V38" i="21"/>
  <c r="W38" i="21"/>
  <c r="X38" i="21" s="1"/>
  <c r="V71" i="21"/>
  <c r="R65" i="21"/>
  <c r="S65" i="21" s="1"/>
  <c r="R11" i="21"/>
  <c r="S11" i="21" s="1"/>
  <c r="T11" i="21"/>
  <c r="R63" i="21"/>
  <c r="S63" i="21" s="1"/>
  <c r="R57" i="21"/>
  <c r="S57" i="21" s="1"/>
  <c r="T57" i="21"/>
  <c r="T109" i="21"/>
  <c r="T19" i="21"/>
  <c r="R19" i="21"/>
  <c r="S19" i="21" s="1"/>
  <c r="R64" i="21"/>
  <c r="S64" i="21" s="1"/>
  <c r="V83" i="21"/>
  <c r="R25" i="21"/>
  <c r="S25" i="21" s="1"/>
  <c r="R62" i="21"/>
  <c r="S62" i="21" s="1"/>
  <c r="R53" i="21"/>
  <c r="S53" i="21" s="1"/>
  <c r="R43" i="21"/>
  <c r="S43" i="21" s="1"/>
  <c r="R4" i="21"/>
  <c r="S4" i="21" s="1"/>
  <c r="W4" i="21" s="1"/>
  <c r="X4" i="21" s="1"/>
  <c r="Y4" i="21" s="1"/>
  <c r="R41" i="21"/>
  <c r="S41" i="21" s="1"/>
  <c r="N104" i="21"/>
  <c r="N105" i="21" s="1"/>
  <c r="N106" i="21" s="1"/>
  <c r="N107" i="21" s="1"/>
  <c r="N108" i="21" s="1"/>
  <c r="N109" i="21" s="1"/>
  <c r="N110" i="21" s="1"/>
  <c r="N111" i="21" s="1"/>
  <c r="N112" i="21" s="1"/>
  <c r="T127" i="21"/>
  <c r="T18" i="21"/>
  <c r="U18" i="21" s="1"/>
  <c r="R18" i="21"/>
  <c r="S18" i="21" s="1"/>
  <c r="R39" i="21"/>
  <c r="S39" i="21" s="1"/>
  <c r="P72" i="21"/>
  <c r="P73" i="21" s="1"/>
  <c r="P74" i="21" s="1"/>
  <c r="P75" i="21" s="1"/>
  <c r="P76" i="21" s="1"/>
  <c r="P77" i="21" s="1"/>
  <c r="P78" i="21" s="1"/>
  <c r="P79" i="21" s="1"/>
  <c r="R8" i="21"/>
  <c r="S8" i="21" s="1"/>
  <c r="V4" i="21"/>
  <c r="V5" i="21" s="1"/>
  <c r="R60" i="21"/>
  <c r="S60" i="21" s="1"/>
  <c r="R28" i="21"/>
  <c r="S28" i="21" s="1"/>
  <c r="T28" i="21"/>
  <c r="R58" i="21"/>
  <c r="S58" i="21" s="1"/>
  <c r="R49" i="21"/>
  <c r="S49" i="21" s="1"/>
  <c r="T49" i="21"/>
  <c r="U49" i="21" s="1"/>
  <c r="U50" i="21" s="1"/>
  <c r="R10" i="21"/>
  <c r="S10" i="21" s="1"/>
  <c r="T104" i="21"/>
  <c r="U104" i="21" s="1"/>
  <c r="T120" i="21"/>
  <c r="R31" i="21"/>
  <c r="S31" i="21" s="1"/>
  <c r="T31" i="21"/>
  <c r="R42" i="21"/>
  <c r="S42" i="21" s="1"/>
  <c r="P18" i="2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R21" i="21"/>
  <c r="S21" i="21" s="1"/>
  <c r="R45" i="21"/>
  <c r="S45" i="21" s="1"/>
  <c r="R16" i="21"/>
  <c r="S16" i="21" s="1"/>
  <c r="W16" i="21" s="1"/>
  <c r="X16" i="21" s="1"/>
  <c r="Y16" i="21" s="1"/>
  <c r="N71" i="21"/>
  <c r="N72" i="21" s="1"/>
  <c r="N73" i="21" s="1"/>
  <c r="N74" i="21" s="1"/>
  <c r="N75" i="21" s="1"/>
  <c r="N76" i="21" s="1"/>
  <c r="N77" i="21" s="1"/>
  <c r="N78" i="21" s="1"/>
  <c r="N79" i="21" s="1"/>
  <c r="T119" i="21"/>
  <c r="T115" i="21"/>
  <c r="U115" i="21" s="1"/>
  <c r="T111" i="21"/>
  <c r="T30" i="21"/>
  <c r="R30" i="21"/>
  <c r="S30" i="21" s="1"/>
  <c r="R50" i="21"/>
  <c r="S50" i="21" s="1"/>
  <c r="R40" i="21"/>
  <c r="S40" i="21" s="1"/>
  <c r="R24" i="21"/>
  <c r="S24" i="21" s="1"/>
  <c r="T24" i="21"/>
  <c r="R59" i="21"/>
  <c r="S59" i="21" s="1"/>
  <c r="R54" i="21"/>
  <c r="S54" i="21" s="1"/>
  <c r="R61" i="21"/>
  <c r="S61" i="21" s="1"/>
  <c r="N38" i="21"/>
  <c r="N39" i="21" s="1"/>
  <c r="N40" i="21" s="1"/>
  <c r="N41" i="21" s="1"/>
  <c r="N42" i="21" s="1"/>
  <c r="N43" i="21" s="1"/>
  <c r="N44" i="21" s="1"/>
  <c r="N45" i="21" s="1"/>
  <c r="N46" i="21" s="1"/>
  <c r="N10" i="20"/>
  <c r="N11" i="20" s="1"/>
  <c r="N12" i="20" s="1"/>
  <c r="N13" i="20" s="1"/>
  <c r="N46" i="20"/>
  <c r="N47" i="20" s="1"/>
  <c r="N48" i="20" s="1"/>
  <c r="N49" i="20" s="1"/>
  <c r="T42" i="20"/>
  <c r="P16" i="20"/>
  <c r="P17" i="20" s="1"/>
  <c r="P18" i="20" s="1"/>
  <c r="P19" i="20" s="1"/>
  <c r="T40" i="20"/>
  <c r="U40" i="20" s="1"/>
  <c r="V34" i="20"/>
  <c r="T10" i="20"/>
  <c r="U10" i="20" s="1"/>
  <c r="U11" i="20" s="1"/>
  <c r="T47" i="20"/>
  <c r="T48" i="20"/>
  <c r="T46" i="20"/>
  <c r="U46" i="20" s="1"/>
  <c r="P46" i="20"/>
  <c r="P47" i="20" s="1"/>
  <c r="P48" i="20" s="1"/>
  <c r="P49" i="20" s="1"/>
  <c r="T41" i="20"/>
  <c r="N6" i="20"/>
  <c r="N7" i="20" s="1"/>
  <c r="N23" i="20"/>
  <c r="N24" i="20" s="1"/>
  <c r="N25" i="20" s="1"/>
  <c r="V16" i="20"/>
  <c r="U17" i="20"/>
  <c r="V22" i="20"/>
  <c r="V4" i="20"/>
  <c r="U5" i="20"/>
  <c r="B46" i="10"/>
  <c r="C46" i="10"/>
  <c r="D46" i="10"/>
  <c r="E46" i="10"/>
  <c r="F46" i="10"/>
  <c r="J46" i="10" s="1"/>
  <c r="K46" i="10" s="1"/>
  <c r="G46" i="10"/>
  <c r="H46" i="10"/>
  <c r="I46" i="10"/>
  <c r="V23" i="20" l="1"/>
  <c r="W23" i="20"/>
  <c r="X23" i="20" s="1"/>
  <c r="W35" i="20"/>
  <c r="X35" i="20" s="1"/>
  <c r="V35" i="20"/>
  <c r="V84" i="21"/>
  <c r="U85" i="21"/>
  <c r="U86" i="21" s="1"/>
  <c r="U41" i="20"/>
  <c r="U42" i="20" s="1"/>
  <c r="W29" i="20"/>
  <c r="X29" i="20" s="1"/>
  <c r="U30" i="20"/>
  <c r="V29" i="20"/>
  <c r="Q46" i="10"/>
  <c r="T46" i="10" s="1"/>
  <c r="W39" i="21"/>
  <c r="X39" i="21" s="1"/>
  <c r="V39" i="21"/>
  <c r="V40" i="21" s="1"/>
  <c r="V72" i="21"/>
  <c r="U73" i="21"/>
  <c r="U74" i="21" s="1"/>
  <c r="U41" i="21"/>
  <c r="U42" i="21" s="1"/>
  <c r="W42" i="21" s="1"/>
  <c r="X42" i="21" s="1"/>
  <c r="Y38" i="21"/>
  <c r="U51" i="21"/>
  <c r="U52" i="21" s="1"/>
  <c r="U105" i="21"/>
  <c r="U116" i="21"/>
  <c r="U117" i="21" s="1"/>
  <c r="W50" i="21"/>
  <c r="X50" i="21" s="1"/>
  <c r="Y17" i="21"/>
  <c r="U7" i="21"/>
  <c r="V115" i="21"/>
  <c r="V104" i="21"/>
  <c r="V6" i="21"/>
  <c r="W6" i="21"/>
  <c r="X6" i="21" s="1"/>
  <c r="W49" i="21"/>
  <c r="X49" i="21" s="1"/>
  <c r="Y49" i="21" s="1"/>
  <c r="V49" i="21"/>
  <c r="V50" i="21" s="1"/>
  <c r="V18" i="21"/>
  <c r="W18" i="21"/>
  <c r="X18" i="21" s="1"/>
  <c r="U19" i="21"/>
  <c r="Y5" i="21"/>
  <c r="W11" i="20"/>
  <c r="X11" i="20" s="1"/>
  <c r="V46" i="20"/>
  <c r="U6" i="20"/>
  <c r="V10" i="20"/>
  <c r="V11" i="20" s="1"/>
  <c r="V40" i="20"/>
  <c r="V5" i="20"/>
  <c r="V36" i="20"/>
  <c r="V37" i="20" s="1"/>
  <c r="W36" i="20"/>
  <c r="X36" i="20" s="1"/>
  <c r="V24" i="20"/>
  <c r="V25" i="20" s="1"/>
  <c r="W24" i="20"/>
  <c r="X24" i="20" s="1"/>
  <c r="U18" i="20"/>
  <c r="U47" i="20"/>
  <c r="W17" i="20"/>
  <c r="X17" i="20" s="1"/>
  <c r="V17" i="20"/>
  <c r="U12" i="20"/>
  <c r="L46" i="10"/>
  <c r="M46" i="10"/>
  <c r="W41" i="20" l="1"/>
  <c r="X41" i="20" s="1"/>
  <c r="V41" i="20"/>
  <c r="W85" i="21"/>
  <c r="X85" i="21" s="1"/>
  <c r="W86" i="21"/>
  <c r="X86" i="21" s="1"/>
  <c r="U87" i="21"/>
  <c r="U88" i="21" s="1"/>
  <c r="V85" i="21"/>
  <c r="V86" i="21" s="1"/>
  <c r="R77" i="21"/>
  <c r="S77" i="21" s="1"/>
  <c r="R73" i="21"/>
  <c r="S73" i="21" s="1"/>
  <c r="R78" i="21"/>
  <c r="S78" i="21" s="1"/>
  <c r="R70" i="21"/>
  <c r="S70" i="21" s="1"/>
  <c r="W70" i="21" s="1"/>
  <c r="X70" i="21" s="1"/>
  <c r="Y70" i="21" s="1"/>
  <c r="R71" i="21"/>
  <c r="S71" i="21" s="1"/>
  <c r="W71" i="21" s="1"/>
  <c r="X71" i="21" s="1"/>
  <c r="R76" i="21"/>
  <c r="S76" i="21" s="1"/>
  <c r="R74" i="21"/>
  <c r="S74" i="21" s="1"/>
  <c r="R75" i="21"/>
  <c r="S75" i="21" s="1"/>
  <c r="R72" i="21"/>
  <c r="S72" i="21" s="1"/>
  <c r="O16" i="20"/>
  <c r="O17" i="20" s="1"/>
  <c r="O18" i="20" s="1"/>
  <c r="O19" i="20" s="1"/>
  <c r="R17" i="20"/>
  <c r="S17" i="20" s="1"/>
  <c r="R18" i="20"/>
  <c r="S18" i="20" s="1"/>
  <c r="R16" i="20"/>
  <c r="S16" i="20" s="1"/>
  <c r="W16" i="20" s="1"/>
  <c r="X16" i="20" s="1"/>
  <c r="Y16" i="20" s="1"/>
  <c r="Y17" i="20" s="1"/>
  <c r="O34" i="20"/>
  <c r="O35" i="20" s="1"/>
  <c r="O36" i="20" s="1"/>
  <c r="O37" i="20" s="1"/>
  <c r="R34" i="20"/>
  <c r="S34" i="20" s="1"/>
  <c r="W34" i="20" s="1"/>
  <c r="X34" i="20" s="1"/>
  <c r="Y34" i="20" s="1"/>
  <c r="Y35" i="20" s="1"/>
  <c r="Y36" i="20" s="1"/>
  <c r="Y37" i="20" s="1"/>
  <c r="R35" i="20"/>
  <c r="S35" i="20" s="1"/>
  <c r="R36" i="20"/>
  <c r="S36" i="20" s="1"/>
  <c r="O82" i="21"/>
  <c r="O83" i="21" s="1"/>
  <c r="O84" i="21" s="1"/>
  <c r="O85" i="21" s="1"/>
  <c r="O86" i="21" s="1"/>
  <c r="O87" i="21" s="1"/>
  <c r="O88" i="21" s="1"/>
  <c r="O89" i="21" s="1"/>
  <c r="O90" i="21" s="1"/>
  <c r="O91" i="21" s="1"/>
  <c r="O92" i="21" s="1"/>
  <c r="O93" i="21" s="1"/>
  <c r="O94" i="21" s="1"/>
  <c r="O95" i="21" s="1"/>
  <c r="O96" i="21" s="1"/>
  <c r="O97" i="21" s="1"/>
  <c r="O98" i="21" s="1"/>
  <c r="O99" i="21" s="1"/>
  <c r="O100" i="21" s="1"/>
  <c r="R92" i="21"/>
  <c r="S92" i="21" s="1"/>
  <c r="R84" i="21"/>
  <c r="S84" i="21" s="1"/>
  <c r="R96" i="21"/>
  <c r="S96" i="21" s="1"/>
  <c r="R89" i="21"/>
  <c r="S89" i="21" s="1"/>
  <c r="R98" i="21"/>
  <c r="S98" i="21" s="1"/>
  <c r="R95" i="21"/>
  <c r="S95" i="21" s="1"/>
  <c r="R99" i="21"/>
  <c r="S99" i="21" s="1"/>
  <c r="R94" i="21"/>
  <c r="S94" i="21" s="1"/>
  <c r="R85" i="21"/>
  <c r="S85" i="21" s="1"/>
  <c r="R87" i="21"/>
  <c r="S87" i="21" s="1"/>
  <c r="R86" i="21"/>
  <c r="S86" i="21" s="1"/>
  <c r="R90" i="21"/>
  <c r="S90" i="21" s="1"/>
  <c r="R88" i="21"/>
  <c r="S88" i="21" s="1"/>
  <c r="R83" i="21"/>
  <c r="S83" i="21" s="1"/>
  <c r="W83" i="21" s="1"/>
  <c r="X83" i="21" s="1"/>
  <c r="R82" i="21"/>
  <c r="S82" i="21" s="1"/>
  <c r="W82" i="21" s="1"/>
  <c r="X82" i="21" s="1"/>
  <c r="Y82" i="21" s="1"/>
  <c r="R93" i="21"/>
  <c r="S93" i="21" s="1"/>
  <c r="R91" i="21"/>
  <c r="S91" i="21" s="1"/>
  <c r="R97" i="21"/>
  <c r="S97" i="21" s="1"/>
  <c r="O40" i="20"/>
  <c r="O41" i="20" s="1"/>
  <c r="O42" i="20" s="1"/>
  <c r="O43" i="20" s="1"/>
  <c r="R41" i="20"/>
  <c r="S41" i="20" s="1"/>
  <c r="R42" i="20"/>
  <c r="S42" i="20" s="1"/>
  <c r="R40" i="20"/>
  <c r="S40" i="20" s="1"/>
  <c r="W40" i="20" s="1"/>
  <c r="X40" i="20" s="1"/>
  <c r="Y40" i="20" s="1"/>
  <c r="Y41" i="20" s="1"/>
  <c r="W30" i="20"/>
  <c r="X30" i="20" s="1"/>
  <c r="V30" i="20"/>
  <c r="V31" i="20" s="1"/>
  <c r="O103" i="21"/>
  <c r="O104" i="21" s="1"/>
  <c r="O105" i="21" s="1"/>
  <c r="O106" i="21" s="1"/>
  <c r="O107" i="21" s="1"/>
  <c r="O108" i="21" s="1"/>
  <c r="O109" i="21" s="1"/>
  <c r="O110" i="21" s="1"/>
  <c r="O111" i="21" s="1"/>
  <c r="O112" i="21" s="1"/>
  <c r="R107" i="21"/>
  <c r="S107" i="21" s="1"/>
  <c r="R111" i="21"/>
  <c r="S111" i="21" s="1"/>
  <c r="R108" i="21"/>
  <c r="S108" i="21" s="1"/>
  <c r="R106" i="21"/>
  <c r="S106" i="21" s="1"/>
  <c r="R103" i="21"/>
  <c r="S103" i="21" s="1"/>
  <c r="W103" i="21" s="1"/>
  <c r="X103" i="21" s="1"/>
  <c r="Y103" i="21" s="1"/>
  <c r="R110" i="21"/>
  <c r="S110" i="21" s="1"/>
  <c r="R109" i="21"/>
  <c r="S109" i="21" s="1"/>
  <c r="R104" i="21"/>
  <c r="S104" i="21" s="1"/>
  <c r="W104" i="21" s="1"/>
  <c r="X104" i="21" s="1"/>
  <c r="R105" i="21"/>
  <c r="S105" i="21" s="1"/>
  <c r="O22" i="20"/>
  <c r="O23" i="20" s="1"/>
  <c r="O24" i="20" s="1"/>
  <c r="O25" i="20" s="1"/>
  <c r="R22" i="20"/>
  <c r="S22" i="20" s="1"/>
  <c r="W22" i="20" s="1"/>
  <c r="X22" i="20" s="1"/>
  <c r="Y22" i="20" s="1"/>
  <c r="Y23" i="20" s="1"/>
  <c r="Y24" i="20" s="1"/>
  <c r="Y25" i="20" s="1"/>
  <c r="R24" i="20"/>
  <c r="S24" i="20" s="1"/>
  <c r="R23" i="20"/>
  <c r="S23" i="20" s="1"/>
  <c r="O28" i="20"/>
  <c r="O29" i="20" s="1"/>
  <c r="O30" i="20" s="1"/>
  <c r="O31" i="20" s="1"/>
  <c r="R28" i="20"/>
  <c r="S28" i="20" s="1"/>
  <c r="W28" i="20" s="1"/>
  <c r="X28" i="20" s="1"/>
  <c r="Y28" i="20" s="1"/>
  <c r="Y29" i="20" s="1"/>
  <c r="R29" i="20"/>
  <c r="S29" i="20" s="1"/>
  <c r="R30" i="20"/>
  <c r="S30" i="20" s="1"/>
  <c r="O10" i="20"/>
  <c r="O11" i="20" s="1"/>
  <c r="O12" i="20" s="1"/>
  <c r="O13" i="20" s="1"/>
  <c r="R10" i="20"/>
  <c r="S10" i="20" s="1"/>
  <c r="W10" i="20" s="1"/>
  <c r="X10" i="20" s="1"/>
  <c r="Y10" i="20" s="1"/>
  <c r="Y11" i="20" s="1"/>
  <c r="R11" i="20"/>
  <c r="S11" i="20" s="1"/>
  <c r="R12" i="20"/>
  <c r="S12" i="20" s="1"/>
  <c r="O4" i="20"/>
  <c r="O5" i="20" s="1"/>
  <c r="O6" i="20" s="1"/>
  <c r="O7" i="20" s="1"/>
  <c r="R6" i="20"/>
  <c r="S6" i="20" s="1"/>
  <c r="R4" i="20"/>
  <c r="S4" i="20" s="1"/>
  <c r="W4" i="20" s="1"/>
  <c r="X4" i="20" s="1"/>
  <c r="Y4" i="20" s="1"/>
  <c r="R5" i="20"/>
  <c r="S5" i="20" s="1"/>
  <c r="W5" i="20" s="1"/>
  <c r="X5" i="20" s="1"/>
  <c r="O46" i="20"/>
  <c r="O47" i="20" s="1"/>
  <c r="O48" i="20" s="1"/>
  <c r="O49" i="20" s="1"/>
  <c r="R47" i="20"/>
  <c r="S47" i="20" s="1"/>
  <c r="R46" i="20"/>
  <c r="S46" i="20" s="1"/>
  <c r="W46" i="20" s="1"/>
  <c r="X46" i="20" s="1"/>
  <c r="Y46" i="20" s="1"/>
  <c r="R48" i="20"/>
  <c r="S48" i="20" s="1"/>
  <c r="O115" i="21"/>
  <c r="O116" i="21" s="1"/>
  <c r="O117" i="21" s="1"/>
  <c r="O118" i="21" s="1"/>
  <c r="O119" i="21" s="1"/>
  <c r="O120" i="21" s="1"/>
  <c r="O121" i="21" s="1"/>
  <c r="O122" i="21" s="1"/>
  <c r="O123" i="21" s="1"/>
  <c r="O124" i="21" s="1"/>
  <c r="O125" i="21" s="1"/>
  <c r="O126" i="21" s="1"/>
  <c r="O127" i="21" s="1"/>
  <c r="O128" i="21" s="1"/>
  <c r="O129" i="21" s="1"/>
  <c r="O130" i="21" s="1"/>
  <c r="O131" i="21" s="1"/>
  <c r="O132" i="21" s="1"/>
  <c r="O133" i="21" s="1"/>
  <c r="R130" i="21"/>
  <c r="S130" i="21" s="1"/>
  <c r="R127" i="21"/>
  <c r="S127" i="21" s="1"/>
  <c r="R126" i="21"/>
  <c r="S126" i="21" s="1"/>
  <c r="R122" i="21"/>
  <c r="S122" i="21" s="1"/>
  <c r="R120" i="21"/>
  <c r="S120" i="21" s="1"/>
  <c r="R116" i="21"/>
  <c r="S116" i="21" s="1"/>
  <c r="R128" i="21"/>
  <c r="S128" i="21" s="1"/>
  <c r="R132" i="21"/>
  <c r="S132" i="21" s="1"/>
  <c r="R123" i="21"/>
  <c r="S123" i="21" s="1"/>
  <c r="R125" i="21"/>
  <c r="S125" i="21" s="1"/>
  <c r="R124" i="21"/>
  <c r="S124" i="21" s="1"/>
  <c r="R117" i="21"/>
  <c r="S117" i="21" s="1"/>
  <c r="R119" i="21"/>
  <c r="S119" i="21" s="1"/>
  <c r="R115" i="21"/>
  <c r="S115" i="21" s="1"/>
  <c r="W115" i="21" s="1"/>
  <c r="X115" i="21" s="1"/>
  <c r="Y115" i="21" s="1"/>
  <c r="R118" i="21"/>
  <c r="S118" i="21" s="1"/>
  <c r="R129" i="21"/>
  <c r="S129" i="21" s="1"/>
  <c r="R131" i="21"/>
  <c r="S131" i="21" s="1"/>
  <c r="R121" i="21"/>
  <c r="S121" i="21" s="1"/>
  <c r="Y39" i="21"/>
  <c r="Y40" i="21" s="1"/>
  <c r="V41" i="21"/>
  <c r="V42" i="21" s="1"/>
  <c r="U43" i="21"/>
  <c r="W41" i="21"/>
  <c r="X41" i="21" s="1"/>
  <c r="U75" i="21"/>
  <c r="U76" i="21" s="1"/>
  <c r="W74" i="21"/>
  <c r="X74" i="21" s="1"/>
  <c r="V73" i="21"/>
  <c r="V74" i="21" s="1"/>
  <c r="W73" i="21"/>
  <c r="X73" i="21" s="1"/>
  <c r="Y18" i="21"/>
  <c r="U118" i="21"/>
  <c r="U119" i="21" s="1"/>
  <c r="U89" i="21"/>
  <c r="U90" i="21" s="1"/>
  <c r="W117" i="21"/>
  <c r="X117" i="21" s="1"/>
  <c r="V105" i="21"/>
  <c r="W105" i="21"/>
  <c r="X105" i="21" s="1"/>
  <c r="W88" i="21"/>
  <c r="X88" i="21" s="1"/>
  <c r="W52" i="21"/>
  <c r="X52" i="21" s="1"/>
  <c r="W116" i="21"/>
  <c r="X116" i="21" s="1"/>
  <c r="V116" i="21"/>
  <c r="V117" i="21" s="1"/>
  <c r="W19" i="21"/>
  <c r="X19" i="21" s="1"/>
  <c r="V19" i="21"/>
  <c r="W87" i="21"/>
  <c r="X87" i="21" s="1"/>
  <c r="V87" i="21"/>
  <c r="V88" i="21" s="1"/>
  <c r="W51" i="21"/>
  <c r="X51" i="21" s="1"/>
  <c r="V51" i="21"/>
  <c r="V52" i="21" s="1"/>
  <c r="U53" i="21"/>
  <c r="U20" i="21"/>
  <c r="Y6" i="21"/>
  <c r="Y50" i="21"/>
  <c r="U106" i="21"/>
  <c r="V7" i="21"/>
  <c r="W7" i="21"/>
  <c r="X7" i="21" s="1"/>
  <c r="U8" i="21"/>
  <c r="V6" i="20"/>
  <c r="V7" i="20" s="1"/>
  <c r="W6" i="20"/>
  <c r="X6" i="20" s="1"/>
  <c r="W12" i="20"/>
  <c r="X12" i="20" s="1"/>
  <c r="V12" i="20"/>
  <c r="V13" i="20" s="1"/>
  <c r="U48" i="20"/>
  <c r="V18" i="20"/>
  <c r="V19" i="20" s="1"/>
  <c r="W18" i="20"/>
  <c r="X18" i="20" s="1"/>
  <c r="V47" i="20"/>
  <c r="W47" i="20"/>
  <c r="X47" i="20" s="1"/>
  <c r="V42" i="20"/>
  <c r="V43" i="20" s="1"/>
  <c r="W42" i="20"/>
  <c r="X42" i="20" s="1"/>
  <c r="B373" i="17"/>
  <c r="C373" i="17"/>
  <c r="D373" i="17"/>
  <c r="E373" i="17"/>
  <c r="F373" i="17"/>
  <c r="G373" i="17"/>
  <c r="H373" i="17"/>
  <c r="I373" i="17"/>
  <c r="O373" i="17" s="1"/>
  <c r="B374" i="17"/>
  <c r="C374" i="17"/>
  <c r="D374" i="17"/>
  <c r="E374" i="17"/>
  <c r="F374" i="17"/>
  <c r="G374" i="17"/>
  <c r="H374" i="17"/>
  <c r="I374" i="17"/>
  <c r="B375" i="17"/>
  <c r="C375" i="17"/>
  <c r="D375" i="17"/>
  <c r="E375" i="17"/>
  <c r="F375" i="17"/>
  <c r="G375" i="17"/>
  <c r="H375" i="17"/>
  <c r="I375" i="17"/>
  <c r="B376" i="17"/>
  <c r="C376" i="17"/>
  <c r="D376" i="17"/>
  <c r="E376" i="17"/>
  <c r="F376" i="17"/>
  <c r="G376" i="17"/>
  <c r="H376" i="17"/>
  <c r="I376" i="17"/>
  <c r="B377" i="17"/>
  <c r="C377" i="17"/>
  <c r="D377" i="17"/>
  <c r="E377" i="17"/>
  <c r="F377" i="17"/>
  <c r="G377" i="17"/>
  <c r="H377" i="17"/>
  <c r="I377" i="17"/>
  <c r="B378" i="17"/>
  <c r="C378" i="17"/>
  <c r="D378" i="17"/>
  <c r="E378" i="17"/>
  <c r="F378" i="17"/>
  <c r="G378" i="17"/>
  <c r="H378" i="17"/>
  <c r="I378" i="17"/>
  <c r="B379" i="17"/>
  <c r="C379" i="17"/>
  <c r="D379" i="17"/>
  <c r="E379" i="17"/>
  <c r="F379" i="17"/>
  <c r="G379" i="17"/>
  <c r="H379" i="17"/>
  <c r="I379" i="17"/>
  <c r="B380" i="17"/>
  <c r="C380" i="17"/>
  <c r="D380" i="17"/>
  <c r="E380" i="17"/>
  <c r="F380" i="17"/>
  <c r="G380" i="17"/>
  <c r="H380" i="17"/>
  <c r="I380" i="17"/>
  <c r="B381" i="17"/>
  <c r="C381" i="17"/>
  <c r="D381" i="17"/>
  <c r="E381" i="17"/>
  <c r="F381" i="17"/>
  <c r="G381" i="17"/>
  <c r="H381" i="17"/>
  <c r="I381" i="17"/>
  <c r="B382" i="17"/>
  <c r="C382" i="17"/>
  <c r="D382" i="17"/>
  <c r="E382" i="17"/>
  <c r="F382" i="17"/>
  <c r="G382" i="17"/>
  <c r="H382" i="17"/>
  <c r="I382" i="17"/>
  <c r="B383" i="17"/>
  <c r="C383" i="17"/>
  <c r="D383" i="17"/>
  <c r="E383" i="17"/>
  <c r="F383" i="17"/>
  <c r="G383" i="17"/>
  <c r="H383" i="17"/>
  <c r="I383" i="17"/>
  <c r="B384" i="17"/>
  <c r="C384" i="17"/>
  <c r="D384" i="17"/>
  <c r="E384" i="17"/>
  <c r="F384" i="17"/>
  <c r="G384" i="17"/>
  <c r="H384" i="17"/>
  <c r="I384" i="17"/>
  <c r="B385" i="17"/>
  <c r="C385" i="17"/>
  <c r="D385" i="17"/>
  <c r="E385" i="17"/>
  <c r="F385" i="17"/>
  <c r="G385" i="17"/>
  <c r="H385" i="17"/>
  <c r="I385" i="17"/>
  <c r="B386" i="17"/>
  <c r="C386" i="17"/>
  <c r="D386" i="17"/>
  <c r="E386" i="17"/>
  <c r="F386" i="17"/>
  <c r="G386" i="17"/>
  <c r="H386" i="17"/>
  <c r="I386" i="17"/>
  <c r="B387" i="17"/>
  <c r="C387" i="17"/>
  <c r="D387" i="17"/>
  <c r="E387" i="17"/>
  <c r="F387" i="17"/>
  <c r="G387" i="17"/>
  <c r="H387" i="17"/>
  <c r="I387" i="17"/>
  <c r="B388" i="17"/>
  <c r="C388" i="17"/>
  <c r="D388" i="17"/>
  <c r="E388" i="17"/>
  <c r="F388" i="17"/>
  <c r="G388" i="17"/>
  <c r="H388" i="17"/>
  <c r="I388" i="17"/>
  <c r="B389" i="17"/>
  <c r="C389" i="17"/>
  <c r="D389" i="17"/>
  <c r="E389" i="17"/>
  <c r="F389" i="17"/>
  <c r="G389" i="17"/>
  <c r="H389" i="17"/>
  <c r="I389" i="17"/>
  <c r="B390" i="17"/>
  <c r="C390" i="17"/>
  <c r="D390" i="17"/>
  <c r="E390" i="17"/>
  <c r="F390" i="17"/>
  <c r="G390" i="17"/>
  <c r="H390" i="17"/>
  <c r="I390" i="17"/>
  <c r="B391" i="17"/>
  <c r="C391" i="17"/>
  <c r="D391" i="17"/>
  <c r="E391" i="17"/>
  <c r="F391" i="17"/>
  <c r="G391" i="17"/>
  <c r="H391" i="17"/>
  <c r="I391" i="17"/>
  <c r="B392" i="17"/>
  <c r="C392" i="17"/>
  <c r="D392" i="17"/>
  <c r="E392" i="17"/>
  <c r="F392" i="17"/>
  <c r="G392" i="17"/>
  <c r="H392" i="17"/>
  <c r="I392" i="17"/>
  <c r="B393" i="17"/>
  <c r="C393" i="17"/>
  <c r="D393" i="17"/>
  <c r="E393" i="17"/>
  <c r="F393" i="17"/>
  <c r="G393" i="17"/>
  <c r="H393" i="17"/>
  <c r="I393" i="17"/>
  <c r="B394" i="17"/>
  <c r="C394" i="17"/>
  <c r="D394" i="17"/>
  <c r="E394" i="17"/>
  <c r="F394" i="17"/>
  <c r="G394" i="17"/>
  <c r="H394" i="17"/>
  <c r="I394" i="17"/>
  <c r="B395" i="17"/>
  <c r="C395" i="17"/>
  <c r="D395" i="17"/>
  <c r="E395" i="17"/>
  <c r="F395" i="17"/>
  <c r="G395" i="17"/>
  <c r="H395" i="17"/>
  <c r="I395" i="17"/>
  <c r="B396" i="17"/>
  <c r="C396" i="17"/>
  <c r="D396" i="17"/>
  <c r="E396" i="17"/>
  <c r="F396" i="17"/>
  <c r="G396" i="17"/>
  <c r="H396" i="17"/>
  <c r="I396" i="17"/>
  <c r="B397" i="17"/>
  <c r="C397" i="17"/>
  <c r="D397" i="17"/>
  <c r="E397" i="17"/>
  <c r="F397" i="17"/>
  <c r="G397" i="17"/>
  <c r="H397" i="17"/>
  <c r="I397" i="17"/>
  <c r="B398" i="17"/>
  <c r="C398" i="17"/>
  <c r="D398" i="17"/>
  <c r="E398" i="17"/>
  <c r="F398" i="17"/>
  <c r="G398" i="17"/>
  <c r="H398" i="17"/>
  <c r="I398" i="17"/>
  <c r="B399" i="17"/>
  <c r="C399" i="17"/>
  <c r="D399" i="17"/>
  <c r="E399" i="17"/>
  <c r="F399" i="17"/>
  <c r="G399" i="17"/>
  <c r="H399" i="17"/>
  <c r="I399" i="17"/>
  <c r="B400" i="17"/>
  <c r="C400" i="17"/>
  <c r="D400" i="17"/>
  <c r="E400" i="17"/>
  <c r="F400" i="17"/>
  <c r="G400" i="17"/>
  <c r="H400" i="17"/>
  <c r="I400" i="17"/>
  <c r="B401" i="17"/>
  <c r="C401" i="17"/>
  <c r="D401" i="17"/>
  <c r="E401" i="17"/>
  <c r="F401" i="17"/>
  <c r="G401" i="17"/>
  <c r="H401" i="17"/>
  <c r="I401" i="17"/>
  <c r="B402" i="17"/>
  <c r="C402" i="17"/>
  <c r="D402" i="17"/>
  <c r="E402" i="17"/>
  <c r="F402" i="17"/>
  <c r="G402" i="17"/>
  <c r="H402" i="17"/>
  <c r="I402" i="17"/>
  <c r="B403" i="17"/>
  <c r="C403" i="17"/>
  <c r="D403" i="17"/>
  <c r="E403" i="17"/>
  <c r="F403" i="17"/>
  <c r="G403" i="17"/>
  <c r="H403" i="17"/>
  <c r="I403" i="17"/>
  <c r="B404" i="17"/>
  <c r="C404" i="17"/>
  <c r="D404" i="17"/>
  <c r="E404" i="17"/>
  <c r="F404" i="17"/>
  <c r="G404" i="17"/>
  <c r="H404" i="17"/>
  <c r="I404" i="17"/>
  <c r="B405" i="17"/>
  <c r="C405" i="17"/>
  <c r="D405" i="17"/>
  <c r="E405" i="17"/>
  <c r="F405" i="17"/>
  <c r="G405" i="17"/>
  <c r="H405" i="17"/>
  <c r="I405" i="17"/>
  <c r="B406" i="17"/>
  <c r="C406" i="17"/>
  <c r="D406" i="17"/>
  <c r="E406" i="17"/>
  <c r="F406" i="17"/>
  <c r="G406" i="17"/>
  <c r="H406" i="17"/>
  <c r="I406" i="17"/>
  <c r="B407" i="17"/>
  <c r="C407" i="17"/>
  <c r="D407" i="17"/>
  <c r="E407" i="17"/>
  <c r="F407" i="17"/>
  <c r="G407" i="17"/>
  <c r="H407" i="17"/>
  <c r="I407" i="17"/>
  <c r="B408" i="17"/>
  <c r="C408" i="17"/>
  <c r="D408" i="17"/>
  <c r="E408" i="17"/>
  <c r="F408" i="17"/>
  <c r="G408" i="17"/>
  <c r="H408" i="17"/>
  <c r="I408" i="17"/>
  <c r="B409" i="17"/>
  <c r="C409" i="17"/>
  <c r="D409" i="17"/>
  <c r="E409" i="17"/>
  <c r="F409" i="17"/>
  <c r="G409" i="17"/>
  <c r="H409" i="17"/>
  <c r="I409" i="17"/>
  <c r="B410" i="17"/>
  <c r="C410" i="17"/>
  <c r="D410" i="17"/>
  <c r="E410" i="17"/>
  <c r="F410" i="17"/>
  <c r="G410" i="17"/>
  <c r="H410" i="17"/>
  <c r="I410" i="17"/>
  <c r="B411" i="17"/>
  <c r="C411" i="17"/>
  <c r="D411" i="17"/>
  <c r="E411" i="17"/>
  <c r="F411" i="17"/>
  <c r="G411" i="17"/>
  <c r="H411" i="17"/>
  <c r="I411" i="17"/>
  <c r="B412" i="17"/>
  <c r="C412" i="17"/>
  <c r="D412" i="17"/>
  <c r="E412" i="17"/>
  <c r="F412" i="17"/>
  <c r="G412" i="17"/>
  <c r="H412" i="17"/>
  <c r="I412" i="17"/>
  <c r="B413" i="17"/>
  <c r="C413" i="17"/>
  <c r="D413" i="17"/>
  <c r="E413" i="17"/>
  <c r="F413" i="17"/>
  <c r="G413" i="17"/>
  <c r="H413" i="17"/>
  <c r="I413" i="17"/>
  <c r="B414" i="17"/>
  <c r="C414" i="17"/>
  <c r="D414" i="17"/>
  <c r="E414" i="17"/>
  <c r="F414" i="17"/>
  <c r="G414" i="17"/>
  <c r="H414" i="17"/>
  <c r="I414" i="17"/>
  <c r="B415" i="17"/>
  <c r="C415" i="17"/>
  <c r="D415" i="17"/>
  <c r="E415" i="17"/>
  <c r="F415" i="17"/>
  <c r="G415" i="17"/>
  <c r="H415" i="17"/>
  <c r="I415" i="17"/>
  <c r="B416" i="17"/>
  <c r="C416" i="17"/>
  <c r="D416" i="17"/>
  <c r="E416" i="17"/>
  <c r="F416" i="17"/>
  <c r="G416" i="17"/>
  <c r="H416" i="17"/>
  <c r="I416" i="17"/>
  <c r="B417" i="17"/>
  <c r="C417" i="17"/>
  <c r="D417" i="17"/>
  <c r="E417" i="17"/>
  <c r="F417" i="17"/>
  <c r="G417" i="17"/>
  <c r="H417" i="17"/>
  <c r="I417" i="17"/>
  <c r="B418" i="17"/>
  <c r="C418" i="17"/>
  <c r="D418" i="17"/>
  <c r="E418" i="17"/>
  <c r="F418" i="17"/>
  <c r="G418" i="17"/>
  <c r="H418" i="17"/>
  <c r="I418" i="17"/>
  <c r="B419" i="17"/>
  <c r="C419" i="17"/>
  <c r="D419" i="17"/>
  <c r="E419" i="17"/>
  <c r="F419" i="17"/>
  <c r="G419" i="17"/>
  <c r="H419" i="17"/>
  <c r="I419" i="17"/>
  <c r="B420" i="17"/>
  <c r="C420" i="17"/>
  <c r="D420" i="17"/>
  <c r="E420" i="17"/>
  <c r="F420" i="17"/>
  <c r="G420" i="17"/>
  <c r="H420" i="17"/>
  <c r="I420" i="17"/>
  <c r="B421" i="17"/>
  <c r="C421" i="17"/>
  <c r="D421" i="17"/>
  <c r="E421" i="17"/>
  <c r="F421" i="17"/>
  <c r="G421" i="17"/>
  <c r="H421" i="17"/>
  <c r="I421" i="17"/>
  <c r="B422" i="17"/>
  <c r="C422" i="17"/>
  <c r="D422" i="17"/>
  <c r="E422" i="17"/>
  <c r="F422" i="17"/>
  <c r="G422" i="17"/>
  <c r="H422" i="17"/>
  <c r="I422" i="17"/>
  <c r="B423" i="17"/>
  <c r="C423" i="17"/>
  <c r="D423" i="17"/>
  <c r="E423" i="17"/>
  <c r="F423" i="17"/>
  <c r="G423" i="17"/>
  <c r="H423" i="17"/>
  <c r="I423" i="17"/>
  <c r="B424" i="17"/>
  <c r="C424" i="17"/>
  <c r="D424" i="17"/>
  <c r="E424" i="17"/>
  <c r="F424" i="17"/>
  <c r="G424" i="17"/>
  <c r="H424" i="17"/>
  <c r="I424" i="17"/>
  <c r="B425" i="17"/>
  <c r="C425" i="17"/>
  <c r="D425" i="17"/>
  <c r="E425" i="17"/>
  <c r="F425" i="17"/>
  <c r="G425" i="17"/>
  <c r="H425" i="17"/>
  <c r="I425" i="17"/>
  <c r="B426" i="17"/>
  <c r="C426" i="17"/>
  <c r="D426" i="17"/>
  <c r="E426" i="17"/>
  <c r="F426" i="17"/>
  <c r="G426" i="17"/>
  <c r="H426" i="17"/>
  <c r="I426" i="17"/>
  <c r="B427" i="17"/>
  <c r="C427" i="17"/>
  <c r="D427" i="17"/>
  <c r="E427" i="17"/>
  <c r="F427" i="17"/>
  <c r="G427" i="17"/>
  <c r="H427" i="17"/>
  <c r="I427" i="17"/>
  <c r="B428" i="17"/>
  <c r="C428" i="17"/>
  <c r="D428" i="17"/>
  <c r="E428" i="17"/>
  <c r="F428" i="17"/>
  <c r="G428" i="17"/>
  <c r="H428" i="17"/>
  <c r="I428" i="17"/>
  <c r="B429" i="17"/>
  <c r="C429" i="17"/>
  <c r="D429" i="17"/>
  <c r="E429" i="17"/>
  <c r="F429" i="17"/>
  <c r="G429" i="17"/>
  <c r="H429" i="17"/>
  <c r="I429" i="17"/>
  <c r="B430" i="17"/>
  <c r="C430" i="17"/>
  <c r="D430" i="17"/>
  <c r="E430" i="17"/>
  <c r="F430" i="17"/>
  <c r="G430" i="17"/>
  <c r="H430" i="17"/>
  <c r="I430" i="17"/>
  <c r="B431" i="17"/>
  <c r="C431" i="17"/>
  <c r="D431" i="17"/>
  <c r="E431" i="17"/>
  <c r="F431" i="17"/>
  <c r="G431" i="17"/>
  <c r="H431" i="17"/>
  <c r="I431" i="17"/>
  <c r="B432" i="17"/>
  <c r="C432" i="17"/>
  <c r="D432" i="17"/>
  <c r="E432" i="17"/>
  <c r="F432" i="17"/>
  <c r="G432" i="17"/>
  <c r="H432" i="17"/>
  <c r="I432" i="17"/>
  <c r="B433" i="17"/>
  <c r="C433" i="17"/>
  <c r="D433" i="17"/>
  <c r="E433" i="17"/>
  <c r="F433" i="17"/>
  <c r="G433" i="17"/>
  <c r="H433" i="17"/>
  <c r="I433" i="17"/>
  <c r="B434" i="17"/>
  <c r="C434" i="17"/>
  <c r="D434" i="17"/>
  <c r="E434" i="17"/>
  <c r="F434" i="17"/>
  <c r="G434" i="17"/>
  <c r="H434" i="17"/>
  <c r="I434" i="17"/>
  <c r="B435" i="17"/>
  <c r="C435" i="17"/>
  <c r="D435" i="17"/>
  <c r="E435" i="17"/>
  <c r="F435" i="17"/>
  <c r="G435" i="17"/>
  <c r="H435" i="17"/>
  <c r="I435" i="17"/>
  <c r="B436" i="17"/>
  <c r="C436" i="17"/>
  <c r="D436" i="17"/>
  <c r="E436" i="17"/>
  <c r="F436" i="17"/>
  <c r="G436" i="17"/>
  <c r="H436" i="17"/>
  <c r="I436" i="17"/>
  <c r="B437" i="17"/>
  <c r="C437" i="17"/>
  <c r="D437" i="17"/>
  <c r="E437" i="17"/>
  <c r="F437" i="17"/>
  <c r="G437" i="17"/>
  <c r="H437" i="17"/>
  <c r="I437" i="17"/>
  <c r="B438" i="17"/>
  <c r="C438" i="17"/>
  <c r="D438" i="17"/>
  <c r="E438" i="17"/>
  <c r="F438" i="17"/>
  <c r="G438" i="17"/>
  <c r="H438" i="17"/>
  <c r="I438" i="17"/>
  <c r="B439" i="17"/>
  <c r="C439" i="17"/>
  <c r="D439" i="17"/>
  <c r="E439" i="17"/>
  <c r="F439" i="17"/>
  <c r="G439" i="17"/>
  <c r="H439" i="17"/>
  <c r="I439" i="17"/>
  <c r="B440" i="17"/>
  <c r="C440" i="17"/>
  <c r="D440" i="17"/>
  <c r="E440" i="17"/>
  <c r="F440" i="17"/>
  <c r="G440" i="17"/>
  <c r="H440" i="17"/>
  <c r="I440" i="17"/>
  <c r="B441" i="17"/>
  <c r="C441" i="17"/>
  <c r="D441" i="17"/>
  <c r="E441" i="17"/>
  <c r="F441" i="17"/>
  <c r="G441" i="17"/>
  <c r="H441" i="17"/>
  <c r="I441" i="17"/>
  <c r="B442" i="17"/>
  <c r="C442" i="17"/>
  <c r="D442" i="17"/>
  <c r="E442" i="17"/>
  <c r="F442" i="17"/>
  <c r="G442" i="17"/>
  <c r="H442" i="17"/>
  <c r="I442" i="17"/>
  <c r="B443" i="17"/>
  <c r="C443" i="17"/>
  <c r="D443" i="17"/>
  <c r="E443" i="17"/>
  <c r="F443" i="17"/>
  <c r="G443" i="17"/>
  <c r="H443" i="17"/>
  <c r="I443" i="17"/>
  <c r="B444" i="17"/>
  <c r="C444" i="17"/>
  <c r="D444" i="17"/>
  <c r="E444" i="17"/>
  <c r="F444" i="17"/>
  <c r="G444" i="17"/>
  <c r="H444" i="17"/>
  <c r="I444" i="17"/>
  <c r="I372" i="17"/>
  <c r="H372" i="17"/>
  <c r="G372" i="17"/>
  <c r="F372" i="17"/>
  <c r="E372" i="17"/>
  <c r="D372" i="17"/>
  <c r="C372" i="17"/>
  <c r="B372" i="17"/>
  <c r="B311" i="17"/>
  <c r="C311" i="17"/>
  <c r="D311" i="17"/>
  <c r="E311" i="17"/>
  <c r="F311" i="17"/>
  <c r="G311" i="17"/>
  <c r="H311" i="17"/>
  <c r="I311" i="17"/>
  <c r="O311" i="17" s="1"/>
  <c r="B312" i="17"/>
  <c r="C312" i="17"/>
  <c r="D312" i="17"/>
  <c r="E312" i="17"/>
  <c r="F312" i="17"/>
  <c r="G312" i="17"/>
  <c r="H312" i="17"/>
  <c r="I312" i="17"/>
  <c r="B313" i="17"/>
  <c r="C313" i="17"/>
  <c r="D313" i="17"/>
  <c r="E313" i="17"/>
  <c r="F313" i="17"/>
  <c r="G313" i="17"/>
  <c r="H313" i="17"/>
  <c r="I313" i="17"/>
  <c r="B314" i="17"/>
  <c r="C314" i="17"/>
  <c r="D314" i="17"/>
  <c r="E314" i="17"/>
  <c r="F314" i="17"/>
  <c r="G314" i="17"/>
  <c r="H314" i="17"/>
  <c r="I314" i="17"/>
  <c r="B315" i="17"/>
  <c r="C315" i="17"/>
  <c r="D315" i="17"/>
  <c r="E315" i="17"/>
  <c r="F315" i="17"/>
  <c r="G315" i="17"/>
  <c r="H315" i="17"/>
  <c r="I315" i="17"/>
  <c r="B316" i="17"/>
  <c r="C316" i="17"/>
  <c r="D316" i="17"/>
  <c r="E316" i="17"/>
  <c r="F316" i="17"/>
  <c r="G316" i="17"/>
  <c r="H316" i="17"/>
  <c r="I316" i="17"/>
  <c r="B317" i="17"/>
  <c r="C317" i="17"/>
  <c r="D317" i="17"/>
  <c r="E317" i="17"/>
  <c r="F317" i="17"/>
  <c r="G317" i="17"/>
  <c r="H317" i="17"/>
  <c r="I317" i="17"/>
  <c r="B318" i="17"/>
  <c r="C318" i="17"/>
  <c r="D318" i="17"/>
  <c r="E318" i="17"/>
  <c r="F318" i="17"/>
  <c r="G318" i="17"/>
  <c r="H318" i="17"/>
  <c r="I318" i="17"/>
  <c r="B319" i="17"/>
  <c r="C319" i="17"/>
  <c r="D319" i="17"/>
  <c r="E319" i="17"/>
  <c r="F319" i="17"/>
  <c r="G319" i="17"/>
  <c r="H319" i="17"/>
  <c r="I319" i="17"/>
  <c r="B320" i="17"/>
  <c r="C320" i="17"/>
  <c r="D320" i="17"/>
  <c r="E320" i="17"/>
  <c r="F320" i="17"/>
  <c r="G320" i="17"/>
  <c r="H320" i="17"/>
  <c r="I320" i="17"/>
  <c r="B321" i="17"/>
  <c r="C321" i="17"/>
  <c r="D321" i="17"/>
  <c r="E321" i="17"/>
  <c r="F321" i="17"/>
  <c r="G321" i="17"/>
  <c r="H321" i="17"/>
  <c r="I321" i="17"/>
  <c r="B322" i="17"/>
  <c r="C322" i="17"/>
  <c r="D322" i="17"/>
  <c r="E322" i="17"/>
  <c r="F322" i="17"/>
  <c r="G322" i="17"/>
  <c r="H322" i="17"/>
  <c r="I322" i="17"/>
  <c r="B323" i="17"/>
  <c r="C323" i="17"/>
  <c r="D323" i="17"/>
  <c r="E323" i="17"/>
  <c r="F323" i="17"/>
  <c r="G323" i="17"/>
  <c r="H323" i="17"/>
  <c r="I323" i="17"/>
  <c r="B324" i="17"/>
  <c r="C324" i="17"/>
  <c r="D324" i="17"/>
  <c r="E324" i="17"/>
  <c r="F324" i="17"/>
  <c r="G324" i="17"/>
  <c r="H324" i="17"/>
  <c r="I324" i="17"/>
  <c r="B325" i="17"/>
  <c r="C325" i="17"/>
  <c r="D325" i="17"/>
  <c r="E325" i="17"/>
  <c r="F325" i="17"/>
  <c r="G325" i="17"/>
  <c r="H325" i="17"/>
  <c r="I325" i="17"/>
  <c r="B326" i="17"/>
  <c r="C326" i="17"/>
  <c r="D326" i="17"/>
  <c r="E326" i="17"/>
  <c r="F326" i="17"/>
  <c r="G326" i="17"/>
  <c r="H326" i="17"/>
  <c r="I326" i="17"/>
  <c r="B327" i="17"/>
  <c r="C327" i="17"/>
  <c r="D327" i="17"/>
  <c r="E327" i="17"/>
  <c r="F327" i="17"/>
  <c r="G327" i="17"/>
  <c r="H327" i="17"/>
  <c r="I327" i="17"/>
  <c r="B328" i="17"/>
  <c r="C328" i="17"/>
  <c r="D328" i="17"/>
  <c r="E328" i="17"/>
  <c r="F328" i="17"/>
  <c r="G328" i="17"/>
  <c r="H328" i="17"/>
  <c r="I328" i="17"/>
  <c r="B329" i="17"/>
  <c r="C329" i="17"/>
  <c r="D329" i="17"/>
  <c r="E329" i="17"/>
  <c r="F329" i="17"/>
  <c r="G329" i="17"/>
  <c r="H329" i="17"/>
  <c r="I329" i="17"/>
  <c r="B330" i="17"/>
  <c r="C330" i="17"/>
  <c r="D330" i="17"/>
  <c r="E330" i="17"/>
  <c r="F330" i="17"/>
  <c r="G330" i="17"/>
  <c r="H330" i="17"/>
  <c r="I330" i="17"/>
  <c r="B331" i="17"/>
  <c r="C331" i="17"/>
  <c r="D331" i="17"/>
  <c r="E331" i="17"/>
  <c r="F331" i="17"/>
  <c r="G331" i="17"/>
  <c r="H331" i="17"/>
  <c r="I331" i="17"/>
  <c r="B332" i="17"/>
  <c r="C332" i="17"/>
  <c r="D332" i="17"/>
  <c r="E332" i="17"/>
  <c r="F332" i="17"/>
  <c r="G332" i="17"/>
  <c r="H332" i="17"/>
  <c r="I332" i="17"/>
  <c r="B333" i="17"/>
  <c r="C333" i="17"/>
  <c r="D333" i="17"/>
  <c r="E333" i="17"/>
  <c r="F333" i="17"/>
  <c r="G333" i="17"/>
  <c r="H333" i="17"/>
  <c r="I333" i="17"/>
  <c r="B334" i="17"/>
  <c r="C334" i="17"/>
  <c r="D334" i="17"/>
  <c r="E334" i="17"/>
  <c r="F334" i="17"/>
  <c r="G334" i="17"/>
  <c r="H334" i="17"/>
  <c r="I334" i="17"/>
  <c r="B335" i="17"/>
  <c r="C335" i="17"/>
  <c r="D335" i="17"/>
  <c r="E335" i="17"/>
  <c r="F335" i="17"/>
  <c r="G335" i="17"/>
  <c r="H335" i="17"/>
  <c r="I335" i="17"/>
  <c r="B336" i="17"/>
  <c r="C336" i="17"/>
  <c r="D336" i="17"/>
  <c r="E336" i="17"/>
  <c r="F336" i="17"/>
  <c r="G336" i="17"/>
  <c r="H336" i="17"/>
  <c r="I336" i="17"/>
  <c r="B337" i="17"/>
  <c r="C337" i="17"/>
  <c r="D337" i="17"/>
  <c r="E337" i="17"/>
  <c r="F337" i="17"/>
  <c r="G337" i="17"/>
  <c r="H337" i="17"/>
  <c r="I337" i="17"/>
  <c r="B338" i="17"/>
  <c r="C338" i="17"/>
  <c r="D338" i="17"/>
  <c r="E338" i="17"/>
  <c r="F338" i="17"/>
  <c r="G338" i="17"/>
  <c r="H338" i="17"/>
  <c r="I338" i="17"/>
  <c r="B339" i="17"/>
  <c r="C339" i="17"/>
  <c r="D339" i="17"/>
  <c r="E339" i="17"/>
  <c r="F339" i="17"/>
  <c r="G339" i="17"/>
  <c r="H339" i="17"/>
  <c r="I339" i="17"/>
  <c r="B340" i="17"/>
  <c r="C340" i="17"/>
  <c r="D340" i="17"/>
  <c r="E340" i="17"/>
  <c r="F340" i="17"/>
  <c r="G340" i="17"/>
  <c r="H340" i="17"/>
  <c r="I340" i="17"/>
  <c r="B341" i="17"/>
  <c r="C341" i="17"/>
  <c r="D341" i="17"/>
  <c r="E341" i="17"/>
  <c r="F341" i="17"/>
  <c r="G341" i="17"/>
  <c r="H341" i="17"/>
  <c r="I341" i="17"/>
  <c r="B342" i="17"/>
  <c r="C342" i="17"/>
  <c r="D342" i="17"/>
  <c r="E342" i="17"/>
  <c r="F342" i="17"/>
  <c r="G342" i="17"/>
  <c r="H342" i="17"/>
  <c r="I342" i="17"/>
  <c r="B343" i="17"/>
  <c r="C343" i="17"/>
  <c r="D343" i="17"/>
  <c r="E343" i="17"/>
  <c r="F343" i="17"/>
  <c r="G343" i="17"/>
  <c r="H343" i="17"/>
  <c r="I343" i="17"/>
  <c r="B344" i="17"/>
  <c r="C344" i="17"/>
  <c r="D344" i="17"/>
  <c r="E344" i="17"/>
  <c r="F344" i="17"/>
  <c r="G344" i="17"/>
  <c r="H344" i="17"/>
  <c r="I344" i="17"/>
  <c r="B345" i="17"/>
  <c r="C345" i="17"/>
  <c r="D345" i="17"/>
  <c r="E345" i="17"/>
  <c r="F345" i="17"/>
  <c r="G345" i="17"/>
  <c r="H345" i="17"/>
  <c r="I345" i="17"/>
  <c r="B346" i="17"/>
  <c r="C346" i="17"/>
  <c r="D346" i="17"/>
  <c r="E346" i="17"/>
  <c r="F346" i="17"/>
  <c r="G346" i="17"/>
  <c r="H346" i="17"/>
  <c r="I346" i="17"/>
  <c r="B347" i="17"/>
  <c r="C347" i="17"/>
  <c r="D347" i="17"/>
  <c r="E347" i="17"/>
  <c r="F347" i="17"/>
  <c r="G347" i="17"/>
  <c r="H347" i="17"/>
  <c r="I347" i="17"/>
  <c r="B348" i="17"/>
  <c r="C348" i="17"/>
  <c r="D348" i="17"/>
  <c r="E348" i="17"/>
  <c r="F348" i="17"/>
  <c r="G348" i="17"/>
  <c r="H348" i="17"/>
  <c r="I348" i="17"/>
  <c r="B349" i="17"/>
  <c r="C349" i="17"/>
  <c r="D349" i="17"/>
  <c r="E349" i="17"/>
  <c r="F349" i="17"/>
  <c r="G349" i="17"/>
  <c r="H349" i="17"/>
  <c r="I349" i="17"/>
  <c r="B350" i="17"/>
  <c r="C350" i="17"/>
  <c r="D350" i="17"/>
  <c r="E350" i="17"/>
  <c r="F350" i="17"/>
  <c r="G350" i="17"/>
  <c r="H350" i="17"/>
  <c r="I350" i="17"/>
  <c r="B351" i="17"/>
  <c r="C351" i="17"/>
  <c r="D351" i="17"/>
  <c r="E351" i="17"/>
  <c r="F351" i="17"/>
  <c r="G351" i="17"/>
  <c r="H351" i="17"/>
  <c r="I351" i="17"/>
  <c r="B352" i="17"/>
  <c r="C352" i="17"/>
  <c r="D352" i="17"/>
  <c r="E352" i="17"/>
  <c r="F352" i="17"/>
  <c r="G352" i="17"/>
  <c r="H352" i="17"/>
  <c r="I352" i="17"/>
  <c r="B353" i="17"/>
  <c r="C353" i="17"/>
  <c r="D353" i="17"/>
  <c r="E353" i="17"/>
  <c r="F353" i="17"/>
  <c r="G353" i="17"/>
  <c r="H353" i="17"/>
  <c r="I353" i="17"/>
  <c r="B354" i="17"/>
  <c r="C354" i="17"/>
  <c r="D354" i="17"/>
  <c r="E354" i="17"/>
  <c r="F354" i="17"/>
  <c r="G354" i="17"/>
  <c r="H354" i="17"/>
  <c r="I354" i="17"/>
  <c r="B355" i="17"/>
  <c r="C355" i="17"/>
  <c r="D355" i="17"/>
  <c r="E355" i="17"/>
  <c r="F355" i="17"/>
  <c r="G355" i="17"/>
  <c r="H355" i="17"/>
  <c r="I355" i="17"/>
  <c r="B356" i="17"/>
  <c r="C356" i="17"/>
  <c r="D356" i="17"/>
  <c r="E356" i="17"/>
  <c r="F356" i="17"/>
  <c r="G356" i="17"/>
  <c r="H356" i="17"/>
  <c r="I356" i="17"/>
  <c r="B357" i="17"/>
  <c r="C357" i="17"/>
  <c r="D357" i="17"/>
  <c r="E357" i="17"/>
  <c r="F357" i="17"/>
  <c r="G357" i="17"/>
  <c r="H357" i="17"/>
  <c r="I357" i="17"/>
  <c r="B358" i="17"/>
  <c r="C358" i="17"/>
  <c r="D358" i="17"/>
  <c r="E358" i="17"/>
  <c r="F358" i="17"/>
  <c r="G358" i="17"/>
  <c r="H358" i="17"/>
  <c r="I358" i="17"/>
  <c r="B359" i="17"/>
  <c r="C359" i="17"/>
  <c r="D359" i="17"/>
  <c r="E359" i="17"/>
  <c r="F359" i="17"/>
  <c r="G359" i="17"/>
  <c r="H359" i="17"/>
  <c r="I359" i="17"/>
  <c r="B360" i="17"/>
  <c r="C360" i="17"/>
  <c r="D360" i="17"/>
  <c r="E360" i="17"/>
  <c r="F360" i="17"/>
  <c r="G360" i="17"/>
  <c r="H360" i="17"/>
  <c r="I360" i="17"/>
  <c r="B361" i="17"/>
  <c r="C361" i="17"/>
  <c r="D361" i="17"/>
  <c r="E361" i="17"/>
  <c r="F361" i="17"/>
  <c r="G361" i="17"/>
  <c r="H361" i="17"/>
  <c r="I361" i="17"/>
  <c r="B362" i="17"/>
  <c r="C362" i="17"/>
  <c r="D362" i="17"/>
  <c r="E362" i="17"/>
  <c r="F362" i="17"/>
  <c r="G362" i="17"/>
  <c r="H362" i="17"/>
  <c r="I362" i="17"/>
  <c r="B363" i="17"/>
  <c r="C363" i="17"/>
  <c r="D363" i="17"/>
  <c r="E363" i="17"/>
  <c r="F363" i="17"/>
  <c r="G363" i="17"/>
  <c r="H363" i="17"/>
  <c r="I363" i="17"/>
  <c r="B364" i="17"/>
  <c r="C364" i="17"/>
  <c r="D364" i="17"/>
  <c r="E364" i="17"/>
  <c r="F364" i="17"/>
  <c r="G364" i="17"/>
  <c r="H364" i="17"/>
  <c r="I364" i="17"/>
  <c r="B365" i="17"/>
  <c r="C365" i="17"/>
  <c r="D365" i="17"/>
  <c r="E365" i="17"/>
  <c r="F365" i="17"/>
  <c r="G365" i="17"/>
  <c r="H365" i="17"/>
  <c r="I365" i="17"/>
  <c r="B366" i="17"/>
  <c r="C366" i="17"/>
  <c r="D366" i="17"/>
  <c r="E366" i="17"/>
  <c r="F366" i="17"/>
  <c r="G366" i="17"/>
  <c r="H366" i="17"/>
  <c r="I366" i="17"/>
  <c r="B367" i="17"/>
  <c r="C367" i="17"/>
  <c r="D367" i="17"/>
  <c r="E367" i="17"/>
  <c r="F367" i="17"/>
  <c r="G367" i="17"/>
  <c r="H367" i="17"/>
  <c r="I367" i="17"/>
  <c r="B368" i="17"/>
  <c r="C368" i="17"/>
  <c r="D368" i="17"/>
  <c r="E368" i="17"/>
  <c r="F368" i="17"/>
  <c r="G368" i="17"/>
  <c r="H368" i="17"/>
  <c r="I368" i="17"/>
  <c r="B369" i="17"/>
  <c r="C369" i="17"/>
  <c r="D369" i="17"/>
  <c r="E369" i="17"/>
  <c r="F369" i="17"/>
  <c r="G369" i="17"/>
  <c r="H369" i="17"/>
  <c r="I369" i="17"/>
  <c r="I310" i="17"/>
  <c r="H310" i="17"/>
  <c r="G310" i="17"/>
  <c r="F310" i="17"/>
  <c r="E310" i="17"/>
  <c r="D310" i="17"/>
  <c r="C310" i="17"/>
  <c r="B310" i="17"/>
  <c r="B256" i="17"/>
  <c r="C256" i="17"/>
  <c r="D256" i="17"/>
  <c r="E256" i="17"/>
  <c r="F256" i="17"/>
  <c r="G256" i="17"/>
  <c r="H256" i="17"/>
  <c r="I256" i="17"/>
  <c r="O256" i="17" s="1"/>
  <c r="B257" i="17"/>
  <c r="C257" i="17"/>
  <c r="D257" i="17"/>
  <c r="E257" i="17"/>
  <c r="F257" i="17"/>
  <c r="G257" i="17"/>
  <c r="H257" i="17"/>
  <c r="I257" i="17"/>
  <c r="B258" i="17"/>
  <c r="C258" i="17"/>
  <c r="D258" i="17"/>
  <c r="E258" i="17"/>
  <c r="F258" i="17"/>
  <c r="G258" i="17"/>
  <c r="H258" i="17"/>
  <c r="I258" i="17"/>
  <c r="B259" i="17"/>
  <c r="C259" i="17"/>
  <c r="D259" i="17"/>
  <c r="E259" i="17"/>
  <c r="F259" i="17"/>
  <c r="G259" i="17"/>
  <c r="H259" i="17"/>
  <c r="I259" i="17"/>
  <c r="B260" i="17"/>
  <c r="C260" i="17"/>
  <c r="D260" i="17"/>
  <c r="E260" i="17"/>
  <c r="F260" i="17"/>
  <c r="G260" i="17"/>
  <c r="H260" i="17"/>
  <c r="I260" i="17"/>
  <c r="B261" i="17"/>
  <c r="C261" i="17"/>
  <c r="D261" i="17"/>
  <c r="E261" i="17"/>
  <c r="F261" i="17"/>
  <c r="G261" i="17"/>
  <c r="H261" i="17"/>
  <c r="I261" i="17"/>
  <c r="B262" i="17"/>
  <c r="C262" i="17"/>
  <c r="D262" i="17"/>
  <c r="E262" i="17"/>
  <c r="F262" i="17"/>
  <c r="G262" i="17"/>
  <c r="H262" i="17"/>
  <c r="I262" i="17"/>
  <c r="B263" i="17"/>
  <c r="C263" i="17"/>
  <c r="D263" i="17"/>
  <c r="E263" i="17"/>
  <c r="F263" i="17"/>
  <c r="G263" i="17"/>
  <c r="H263" i="17"/>
  <c r="I263" i="17"/>
  <c r="B264" i="17"/>
  <c r="C264" i="17"/>
  <c r="D264" i="17"/>
  <c r="E264" i="17"/>
  <c r="F264" i="17"/>
  <c r="G264" i="17"/>
  <c r="H264" i="17"/>
  <c r="I264" i="17"/>
  <c r="B265" i="17"/>
  <c r="C265" i="17"/>
  <c r="D265" i="17"/>
  <c r="E265" i="17"/>
  <c r="F265" i="17"/>
  <c r="G265" i="17"/>
  <c r="H265" i="17"/>
  <c r="I265" i="17"/>
  <c r="B266" i="17"/>
  <c r="C266" i="17"/>
  <c r="D266" i="17"/>
  <c r="E266" i="17"/>
  <c r="F266" i="17"/>
  <c r="G266" i="17"/>
  <c r="H266" i="17"/>
  <c r="I266" i="17"/>
  <c r="B267" i="17"/>
  <c r="C267" i="17"/>
  <c r="D267" i="17"/>
  <c r="E267" i="17"/>
  <c r="F267" i="17"/>
  <c r="G267" i="17"/>
  <c r="H267" i="17"/>
  <c r="I267" i="17"/>
  <c r="B268" i="17"/>
  <c r="C268" i="17"/>
  <c r="D268" i="17"/>
  <c r="E268" i="17"/>
  <c r="F268" i="17"/>
  <c r="G268" i="17"/>
  <c r="H268" i="17"/>
  <c r="I268" i="17"/>
  <c r="B269" i="17"/>
  <c r="C269" i="17"/>
  <c r="D269" i="17"/>
  <c r="E269" i="17"/>
  <c r="F269" i="17"/>
  <c r="G269" i="17"/>
  <c r="H269" i="17"/>
  <c r="I269" i="17"/>
  <c r="B270" i="17"/>
  <c r="C270" i="17"/>
  <c r="D270" i="17"/>
  <c r="E270" i="17"/>
  <c r="F270" i="17"/>
  <c r="G270" i="17"/>
  <c r="H270" i="17"/>
  <c r="I270" i="17"/>
  <c r="B271" i="17"/>
  <c r="C271" i="17"/>
  <c r="D271" i="17"/>
  <c r="E271" i="17"/>
  <c r="F271" i="17"/>
  <c r="G271" i="17"/>
  <c r="H271" i="17"/>
  <c r="I271" i="17"/>
  <c r="B272" i="17"/>
  <c r="C272" i="17"/>
  <c r="D272" i="17"/>
  <c r="E272" i="17"/>
  <c r="F272" i="17"/>
  <c r="G272" i="17"/>
  <c r="H272" i="17"/>
  <c r="I272" i="17"/>
  <c r="B273" i="17"/>
  <c r="C273" i="17"/>
  <c r="D273" i="17"/>
  <c r="E273" i="17"/>
  <c r="F273" i="17"/>
  <c r="G273" i="17"/>
  <c r="H273" i="17"/>
  <c r="I273" i="17"/>
  <c r="B274" i="17"/>
  <c r="C274" i="17"/>
  <c r="D274" i="17"/>
  <c r="E274" i="17"/>
  <c r="F274" i="17"/>
  <c r="G274" i="17"/>
  <c r="H274" i="17"/>
  <c r="I274" i="17"/>
  <c r="B275" i="17"/>
  <c r="C275" i="17"/>
  <c r="D275" i="17"/>
  <c r="E275" i="17"/>
  <c r="F275" i="17"/>
  <c r="G275" i="17"/>
  <c r="H275" i="17"/>
  <c r="I275" i="17"/>
  <c r="B276" i="17"/>
  <c r="C276" i="17"/>
  <c r="D276" i="17"/>
  <c r="E276" i="17"/>
  <c r="F276" i="17"/>
  <c r="G276" i="17"/>
  <c r="H276" i="17"/>
  <c r="I276" i="17"/>
  <c r="B277" i="17"/>
  <c r="C277" i="17"/>
  <c r="D277" i="17"/>
  <c r="E277" i="17"/>
  <c r="F277" i="17"/>
  <c r="G277" i="17"/>
  <c r="H277" i="17"/>
  <c r="I277" i="17"/>
  <c r="B278" i="17"/>
  <c r="C278" i="17"/>
  <c r="D278" i="17"/>
  <c r="E278" i="17"/>
  <c r="F278" i="17"/>
  <c r="G278" i="17"/>
  <c r="H278" i="17"/>
  <c r="I278" i="17"/>
  <c r="B279" i="17"/>
  <c r="C279" i="17"/>
  <c r="D279" i="17"/>
  <c r="E279" i="17"/>
  <c r="F279" i="17"/>
  <c r="G279" i="17"/>
  <c r="H279" i="17"/>
  <c r="I279" i="17"/>
  <c r="B280" i="17"/>
  <c r="C280" i="17"/>
  <c r="D280" i="17"/>
  <c r="E280" i="17"/>
  <c r="F280" i="17"/>
  <c r="G280" i="17"/>
  <c r="H280" i="17"/>
  <c r="I280" i="17"/>
  <c r="B281" i="17"/>
  <c r="C281" i="17"/>
  <c r="D281" i="17"/>
  <c r="E281" i="17"/>
  <c r="F281" i="17"/>
  <c r="G281" i="17"/>
  <c r="H281" i="17"/>
  <c r="I281" i="17"/>
  <c r="B282" i="17"/>
  <c r="C282" i="17"/>
  <c r="D282" i="17"/>
  <c r="E282" i="17"/>
  <c r="F282" i="17"/>
  <c r="G282" i="17"/>
  <c r="H282" i="17"/>
  <c r="I282" i="17"/>
  <c r="B283" i="17"/>
  <c r="C283" i="17"/>
  <c r="D283" i="17"/>
  <c r="E283" i="17"/>
  <c r="F283" i="17"/>
  <c r="G283" i="17"/>
  <c r="H283" i="17"/>
  <c r="I283" i="17"/>
  <c r="B284" i="17"/>
  <c r="C284" i="17"/>
  <c r="D284" i="17"/>
  <c r="E284" i="17"/>
  <c r="F284" i="17"/>
  <c r="G284" i="17"/>
  <c r="H284" i="17"/>
  <c r="I284" i="17"/>
  <c r="B285" i="17"/>
  <c r="C285" i="17"/>
  <c r="D285" i="17"/>
  <c r="E285" i="17"/>
  <c r="F285" i="17"/>
  <c r="G285" i="17"/>
  <c r="H285" i="17"/>
  <c r="I285" i="17"/>
  <c r="B286" i="17"/>
  <c r="C286" i="17"/>
  <c r="D286" i="17"/>
  <c r="E286" i="17"/>
  <c r="F286" i="17"/>
  <c r="G286" i="17"/>
  <c r="H286" i="17"/>
  <c r="I286" i="17"/>
  <c r="B287" i="17"/>
  <c r="C287" i="17"/>
  <c r="D287" i="17"/>
  <c r="E287" i="17"/>
  <c r="F287" i="17"/>
  <c r="G287" i="17"/>
  <c r="H287" i="17"/>
  <c r="I287" i="17"/>
  <c r="B288" i="17"/>
  <c r="C288" i="17"/>
  <c r="D288" i="17"/>
  <c r="E288" i="17"/>
  <c r="F288" i="17"/>
  <c r="G288" i="17"/>
  <c r="H288" i="17"/>
  <c r="I288" i="17"/>
  <c r="B289" i="17"/>
  <c r="C289" i="17"/>
  <c r="D289" i="17"/>
  <c r="E289" i="17"/>
  <c r="F289" i="17"/>
  <c r="G289" i="17"/>
  <c r="H289" i="17"/>
  <c r="I289" i="17"/>
  <c r="B290" i="17"/>
  <c r="C290" i="17"/>
  <c r="D290" i="17"/>
  <c r="E290" i="17"/>
  <c r="F290" i="17"/>
  <c r="G290" i="17"/>
  <c r="H290" i="17"/>
  <c r="I290" i="17"/>
  <c r="B291" i="17"/>
  <c r="C291" i="17"/>
  <c r="D291" i="17"/>
  <c r="E291" i="17"/>
  <c r="F291" i="17"/>
  <c r="G291" i="17"/>
  <c r="H291" i="17"/>
  <c r="I291" i="17"/>
  <c r="B292" i="17"/>
  <c r="C292" i="17"/>
  <c r="D292" i="17"/>
  <c r="E292" i="17"/>
  <c r="F292" i="17"/>
  <c r="G292" i="17"/>
  <c r="H292" i="17"/>
  <c r="I292" i="17"/>
  <c r="B293" i="17"/>
  <c r="C293" i="17"/>
  <c r="D293" i="17"/>
  <c r="E293" i="17"/>
  <c r="F293" i="17"/>
  <c r="G293" i="17"/>
  <c r="H293" i="17"/>
  <c r="I293" i="17"/>
  <c r="B294" i="17"/>
  <c r="C294" i="17"/>
  <c r="D294" i="17"/>
  <c r="E294" i="17"/>
  <c r="F294" i="17"/>
  <c r="G294" i="17"/>
  <c r="H294" i="17"/>
  <c r="I294" i="17"/>
  <c r="B295" i="17"/>
  <c r="C295" i="17"/>
  <c r="D295" i="17"/>
  <c r="E295" i="17"/>
  <c r="F295" i="17"/>
  <c r="G295" i="17"/>
  <c r="H295" i="17"/>
  <c r="I295" i="17"/>
  <c r="B296" i="17"/>
  <c r="C296" i="17"/>
  <c r="D296" i="17"/>
  <c r="E296" i="17"/>
  <c r="F296" i="17"/>
  <c r="G296" i="17"/>
  <c r="H296" i="17"/>
  <c r="I296" i="17"/>
  <c r="B297" i="17"/>
  <c r="C297" i="17"/>
  <c r="D297" i="17"/>
  <c r="E297" i="17"/>
  <c r="F297" i="17"/>
  <c r="G297" i="17"/>
  <c r="H297" i="17"/>
  <c r="I297" i="17"/>
  <c r="B298" i="17"/>
  <c r="C298" i="17"/>
  <c r="D298" i="17"/>
  <c r="E298" i="17"/>
  <c r="F298" i="17"/>
  <c r="G298" i="17"/>
  <c r="H298" i="17"/>
  <c r="I298" i="17"/>
  <c r="B299" i="17"/>
  <c r="C299" i="17"/>
  <c r="D299" i="17"/>
  <c r="E299" i="17"/>
  <c r="F299" i="17"/>
  <c r="G299" i="17"/>
  <c r="H299" i="17"/>
  <c r="I299" i="17"/>
  <c r="B300" i="17"/>
  <c r="C300" i="17"/>
  <c r="D300" i="17"/>
  <c r="E300" i="17"/>
  <c r="F300" i="17"/>
  <c r="G300" i="17"/>
  <c r="H300" i="17"/>
  <c r="I300" i="17"/>
  <c r="B301" i="17"/>
  <c r="C301" i="17"/>
  <c r="D301" i="17"/>
  <c r="E301" i="17"/>
  <c r="F301" i="17"/>
  <c r="G301" i="17"/>
  <c r="H301" i="17"/>
  <c r="I301" i="17"/>
  <c r="B302" i="17"/>
  <c r="C302" i="17"/>
  <c r="D302" i="17"/>
  <c r="E302" i="17"/>
  <c r="F302" i="17"/>
  <c r="G302" i="17"/>
  <c r="H302" i="17"/>
  <c r="I302" i="17"/>
  <c r="B303" i="17"/>
  <c r="C303" i="17"/>
  <c r="D303" i="17"/>
  <c r="E303" i="17"/>
  <c r="F303" i="17"/>
  <c r="G303" i="17"/>
  <c r="H303" i="17"/>
  <c r="I303" i="17"/>
  <c r="B304" i="17"/>
  <c r="C304" i="17"/>
  <c r="D304" i="17"/>
  <c r="E304" i="17"/>
  <c r="F304" i="17"/>
  <c r="G304" i="17"/>
  <c r="H304" i="17"/>
  <c r="I304" i="17"/>
  <c r="B305" i="17"/>
  <c r="C305" i="17"/>
  <c r="D305" i="17"/>
  <c r="E305" i="17"/>
  <c r="F305" i="17"/>
  <c r="G305" i="17"/>
  <c r="H305" i="17"/>
  <c r="I305" i="17"/>
  <c r="B306" i="17"/>
  <c r="C306" i="17"/>
  <c r="D306" i="17"/>
  <c r="E306" i="17"/>
  <c r="F306" i="17"/>
  <c r="G306" i="17"/>
  <c r="H306" i="17"/>
  <c r="I306" i="17"/>
  <c r="B307" i="17"/>
  <c r="C307" i="17"/>
  <c r="D307" i="17"/>
  <c r="E307" i="17"/>
  <c r="F307" i="17"/>
  <c r="G307" i="17"/>
  <c r="H307" i="17"/>
  <c r="I307" i="17"/>
  <c r="I255" i="17"/>
  <c r="H255" i="17"/>
  <c r="G255" i="17"/>
  <c r="F255" i="17"/>
  <c r="E255" i="17"/>
  <c r="D255" i="17"/>
  <c r="C255" i="17"/>
  <c r="B255" i="17"/>
  <c r="B205" i="17"/>
  <c r="C205" i="17"/>
  <c r="D205" i="17"/>
  <c r="E205" i="17"/>
  <c r="F205" i="17"/>
  <c r="G205" i="17"/>
  <c r="H205" i="17"/>
  <c r="I205" i="17"/>
  <c r="O205" i="17" s="1"/>
  <c r="B206" i="17"/>
  <c r="C206" i="17"/>
  <c r="D206" i="17"/>
  <c r="E206" i="17"/>
  <c r="F206" i="17"/>
  <c r="G206" i="17"/>
  <c r="H206" i="17"/>
  <c r="I206" i="17"/>
  <c r="B207" i="17"/>
  <c r="C207" i="17"/>
  <c r="D207" i="17"/>
  <c r="E207" i="17"/>
  <c r="F207" i="17"/>
  <c r="G207" i="17"/>
  <c r="H207" i="17"/>
  <c r="I207" i="17"/>
  <c r="B208" i="17"/>
  <c r="C208" i="17"/>
  <c r="D208" i="17"/>
  <c r="E208" i="17"/>
  <c r="F208" i="17"/>
  <c r="G208" i="17"/>
  <c r="H208" i="17"/>
  <c r="I208" i="17"/>
  <c r="B209" i="17"/>
  <c r="C209" i="17"/>
  <c r="D209" i="17"/>
  <c r="E209" i="17"/>
  <c r="F209" i="17"/>
  <c r="G209" i="17"/>
  <c r="H209" i="17"/>
  <c r="I209" i="17"/>
  <c r="B210" i="17"/>
  <c r="C210" i="17"/>
  <c r="D210" i="17"/>
  <c r="E210" i="17"/>
  <c r="F210" i="17"/>
  <c r="G210" i="17"/>
  <c r="H210" i="17"/>
  <c r="I210" i="17"/>
  <c r="B211" i="17"/>
  <c r="C211" i="17"/>
  <c r="D211" i="17"/>
  <c r="E211" i="17"/>
  <c r="F211" i="17"/>
  <c r="G211" i="17"/>
  <c r="H211" i="17"/>
  <c r="I211" i="17"/>
  <c r="B212" i="17"/>
  <c r="C212" i="17"/>
  <c r="D212" i="17"/>
  <c r="E212" i="17"/>
  <c r="F212" i="17"/>
  <c r="G212" i="17"/>
  <c r="H212" i="17"/>
  <c r="I212" i="17"/>
  <c r="B213" i="17"/>
  <c r="C213" i="17"/>
  <c r="D213" i="17"/>
  <c r="E213" i="17"/>
  <c r="F213" i="17"/>
  <c r="G213" i="17"/>
  <c r="H213" i="17"/>
  <c r="I213" i="17"/>
  <c r="B214" i="17"/>
  <c r="C214" i="17"/>
  <c r="D214" i="17"/>
  <c r="E214" i="17"/>
  <c r="F214" i="17"/>
  <c r="G214" i="17"/>
  <c r="H214" i="17"/>
  <c r="I214" i="17"/>
  <c r="B215" i="17"/>
  <c r="C215" i="17"/>
  <c r="D215" i="17"/>
  <c r="E215" i="17"/>
  <c r="F215" i="17"/>
  <c r="G215" i="17"/>
  <c r="H215" i="17"/>
  <c r="I215" i="17"/>
  <c r="B216" i="17"/>
  <c r="C216" i="17"/>
  <c r="D216" i="17"/>
  <c r="E216" i="17"/>
  <c r="F216" i="17"/>
  <c r="G216" i="17"/>
  <c r="H216" i="17"/>
  <c r="I216" i="17"/>
  <c r="B217" i="17"/>
  <c r="C217" i="17"/>
  <c r="D217" i="17"/>
  <c r="E217" i="17"/>
  <c r="F217" i="17"/>
  <c r="G217" i="17"/>
  <c r="H217" i="17"/>
  <c r="I217" i="17"/>
  <c r="B218" i="17"/>
  <c r="C218" i="17"/>
  <c r="D218" i="17"/>
  <c r="E218" i="17"/>
  <c r="F218" i="17"/>
  <c r="G218" i="17"/>
  <c r="H218" i="17"/>
  <c r="I218" i="17"/>
  <c r="B219" i="17"/>
  <c r="C219" i="17"/>
  <c r="D219" i="17"/>
  <c r="E219" i="17"/>
  <c r="F219" i="17"/>
  <c r="G219" i="17"/>
  <c r="H219" i="17"/>
  <c r="I219" i="17"/>
  <c r="B220" i="17"/>
  <c r="C220" i="17"/>
  <c r="D220" i="17"/>
  <c r="E220" i="17"/>
  <c r="F220" i="17"/>
  <c r="G220" i="17"/>
  <c r="H220" i="17"/>
  <c r="I220" i="17"/>
  <c r="B221" i="17"/>
  <c r="C221" i="17"/>
  <c r="D221" i="17"/>
  <c r="E221" i="17"/>
  <c r="F221" i="17"/>
  <c r="G221" i="17"/>
  <c r="H221" i="17"/>
  <c r="I221" i="17"/>
  <c r="B222" i="17"/>
  <c r="C222" i="17"/>
  <c r="D222" i="17"/>
  <c r="E222" i="17"/>
  <c r="F222" i="17"/>
  <c r="G222" i="17"/>
  <c r="H222" i="17"/>
  <c r="I222" i="17"/>
  <c r="B223" i="17"/>
  <c r="C223" i="17"/>
  <c r="D223" i="17"/>
  <c r="E223" i="17"/>
  <c r="F223" i="17"/>
  <c r="G223" i="17"/>
  <c r="H223" i="17"/>
  <c r="I223" i="17"/>
  <c r="B224" i="17"/>
  <c r="C224" i="17"/>
  <c r="D224" i="17"/>
  <c r="E224" i="17"/>
  <c r="F224" i="17"/>
  <c r="G224" i="17"/>
  <c r="H224" i="17"/>
  <c r="I224" i="17"/>
  <c r="B225" i="17"/>
  <c r="C225" i="17"/>
  <c r="D225" i="17"/>
  <c r="E225" i="17"/>
  <c r="F225" i="17"/>
  <c r="G225" i="17"/>
  <c r="H225" i="17"/>
  <c r="I225" i="17"/>
  <c r="B226" i="17"/>
  <c r="C226" i="17"/>
  <c r="D226" i="17"/>
  <c r="E226" i="17"/>
  <c r="F226" i="17"/>
  <c r="G226" i="17"/>
  <c r="H226" i="17"/>
  <c r="I226" i="17"/>
  <c r="B227" i="17"/>
  <c r="C227" i="17"/>
  <c r="D227" i="17"/>
  <c r="E227" i="17"/>
  <c r="F227" i="17"/>
  <c r="G227" i="17"/>
  <c r="H227" i="17"/>
  <c r="I227" i="17"/>
  <c r="B228" i="17"/>
  <c r="C228" i="17"/>
  <c r="D228" i="17"/>
  <c r="E228" i="17"/>
  <c r="F228" i="17"/>
  <c r="G228" i="17"/>
  <c r="H228" i="17"/>
  <c r="I228" i="17"/>
  <c r="B229" i="17"/>
  <c r="C229" i="17"/>
  <c r="D229" i="17"/>
  <c r="E229" i="17"/>
  <c r="F229" i="17"/>
  <c r="G229" i="17"/>
  <c r="H229" i="17"/>
  <c r="I229" i="17"/>
  <c r="B230" i="17"/>
  <c r="C230" i="17"/>
  <c r="D230" i="17"/>
  <c r="E230" i="17"/>
  <c r="F230" i="17"/>
  <c r="G230" i="17"/>
  <c r="H230" i="17"/>
  <c r="I230" i="17"/>
  <c r="B231" i="17"/>
  <c r="C231" i="17"/>
  <c r="D231" i="17"/>
  <c r="E231" i="17"/>
  <c r="F231" i="17"/>
  <c r="G231" i="17"/>
  <c r="H231" i="17"/>
  <c r="I231" i="17"/>
  <c r="B232" i="17"/>
  <c r="C232" i="17"/>
  <c r="D232" i="17"/>
  <c r="E232" i="17"/>
  <c r="F232" i="17"/>
  <c r="G232" i="17"/>
  <c r="H232" i="17"/>
  <c r="I232" i="17"/>
  <c r="B233" i="17"/>
  <c r="C233" i="17"/>
  <c r="D233" i="17"/>
  <c r="E233" i="17"/>
  <c r="F233" i="17"/>
  <c r="G233" i="17"/>
  <c r="H233" i="17"/>
  <c r="I233" i="17"/>
  <c r="B234" i="17"/>
  <c r="C234" i="17"/>
  <c r="D234" i="17"/>
  <c r="E234" i="17"/>
  <c r="F234" i="17"/>
  <c r="G234" i="17"/>
  <c r="H234" i="17"/>
  <c r="I234" i="17"/>
  <c r="B235" i="17"/>
  <c r="C235" i="17"/>
  <c r="D235" i="17"/>
  <c r="E235" i="17"/>
  <c r="F235" i="17"/>
  <c r="G235" i="17"/>
  <c r="H235" i="17"/>
  <c r="I235" i="17"/>
  <c r="B236" i="17"/>
  <c r="C236" i="17"/>
  <c r="D236" i="17"/>
  <c r="E236" i="17"/>
  <c r="F236" i="17"/>
  <c r="G236" i="17"/>
  <c r="H236" i="17"/>
  <c r="I236" i="17"/>
  <c r="B237" i="17"/>
  <c r="C237" i="17"/>
  <c r="D237" i="17"/>
  <c r="E237" i="17"/>
  <c r="F237" i="17"/>
  <c r="G237" i="17"/>
  <c r="H237" i="17"/>
  <c r="I237" i="17"/>
  <c r="B238" i="17"/>
  <c r="C238" i="17"/>
  <c r="D238" i="17"/>
  <c r="E238" i="17"/>
  <c r="F238" i="17"/>
  <c r="G238" i="17"/>
  <c r="H238" i="17"/>
  <c r="I238" i="17"/>
  <c r="B239" i="17"/>
  <c r="C239" i="17"/>
  <c r="D239" i="17"/>
  <c r="E239" i="17"/>
  <c r="F239" i="17"/>
  <c r="G239" i="17"/>
  <c r="H239" i="17"/>
  <c r="I239" i="17"/>
  <c r="B240" i="17"/>
  <c r="C240" i="17"/>
  <c r="D240" i="17"/>
  <c r="E240" i="17"/>
  <c r="F240" i="17"/>
  <c r="G240" i="17"/>
  <c r="H240" i="17"/>
  <c r="I240" i="17"/>
  <c r="B241" i="17"/>
  <c r="C241" i="17"/>
  <c r="D241" i="17"/>
  <c r="E241" i="17"/>
  <c r="F241" i="17"/>
  <c r="G241" i="17"/>
  <c r="H241" i="17"/>
  <c r="I241" i="17"/>
  <c r="B242" i="17"/>
  <c r="C242" i="17"/>
  <c r="D242" i="17"/>
  <c r="E242" i="17"/>
  <c r="F242" i="17"/>
  <c r="G242" i="17"/>
  <c r="H242" i="17"/>
  <c r="I242" i="17"/>
  <c r="B243" i="17"/>
  <c r="C243" i="17"/>
  <c r="D243" i="17"/>
  <c r="E243" i="17"/>
  <c r="F243" i="17"/>
  <c r="G243" i="17"/>
  <c r="H243" i="17"/>
  <c r="I243" i="17"/>
  <c r="B244" i="17"/>
  <c r="C244" i="17"/>
  <c r="D244" i="17"/>
  <c r="E244" i="17"/>
  <c r="F244" i="17"/>
  <c r="G244" i="17"/>
  <c r="H244" i="17"/>
  <c r="I244" i="17"/>
  <c r="B245" i="17"/>
  <c r="C245" i="17"/>
  <c r="D245" i="17"/>
  <c r="E245" i="17"/>
  <c r="F245" i="17"/>
  <c r="G245" i="17"/>
  <c r="H245" i="17"/>
  <c r="I245" i="17"/>
  <c r="B246" i="17"/>
  <c r="C246" i="17"/>
  <c r="D246" i="17"/>
  <c r="E246" i="17"/>
  <c r="F246" i="17"/>
  <c r="G246" i="17"/>
  <c r="H246" i="17"/>
  <c r="I246" i="17"/>
  <c r="B247" i="17"/>
  <c r="C247" i="17"/>
  <c r="D247" i="17"/>
  <c r="E247" i="17"/>
  <c r="F247" i="17"/>
  <c r="G247" i="17"/>
  <c r="H247" i="17"/>
  <c r="I247" i="17"/>
  <c r="B248" i="17"/>
  <c r="C248" i="17"/>
  <c r="D248" i="17"/>
  <c r="E248" i="17"/>
  <c r="F248" i="17"/>
  <c r="G248" i="17"/>
  <c r="H248" i="17"/>
  <c r="I248" i="17"/>
  <c r="B249" i="17"/>
  <c r="C249" i="17"/>
  <c r="D249" i="17"/>
  <c r="E249" i="17"/>
  <c r="F249" i="17"/>
  <c r="G249" i="17"/>
  <c r="H249" i="17"/>
  <c r="I249" i="17"/>
  <c r="B250" i="17"/>
  <c r="C250" i="17"/>
  <c r="D250" i="17"/>
  <c r="E250" i="17"/>
  <c r="F250" i="17"/>
  <c r="G250" i="17"/>
  <c r="H250" i="17"/>
  <c r="I250" i="17"/>
  <c r="B251" i="17"/>
  <c r="C251" i="17"/>
  <c r="D251" i="17"/>
  <c r="E251" i="17"/>
  <c r="F251" i="17"/>
  <c r="G251" i="17"/>
  <c r="H251" i="17"/>
  <c r="I251" i="17"/>
  <c r="B252" i="17"/>
  <c r="C252" i="17"/>
  <c r="D252" i="17"/>
  <c r="E252" i="17"/>
  <c r="F252" i="17"/>
  <c r="G252" i="17"/>
  <c r="H252" i="17"/>
  <c r="I252" i="17"/>
  <c r="I204" i="17"/>
  <c r="H204" i="17"/>
  <c r="G204" i="17"/>
  <c r="F204" i="17"/>
  <c r="E204" i="17"/>
  <c r="D204" i="17"/>
  <c r="C204" i="17"/>
  <c r="B204" i="17"/>
  <c r="B163" i="17"/>
  <c r="C163" i="17"/>
  <c r="D163" i="17"/>
  <c r="E163" i="17"/>
  <c r="F163" i="17"/>
  <c r="G163" i="17"/>
  <c r="H163" i="17"/>
  <c r="I163" i="17"/>
  <c r="O163" i="17" s="1"/>
  <c r="B164" i="17"/>
  <c r="C164" i="17"/>
  <c r="D164" i="17"/>
  <c r="E164" i="17"/>
  <c r="F164" i="17"/>
  <c r="G164" i="17"/>
  <c r="H164" i="17"/>
  <c r="I164" i="17"/>
  <c r="B165" i="17"/>
  <c r="C165" i="17"/>
  <c r="D165" i="17"/>
  <c r="E165" i="17"/>
  <c r="F165" i="17"/>
  <c r="G165" i="17"/>
  <c r="H165" i="17"/>
  <c r="I165" i="17"/>
  <c r="B166" i="17"/>
  <c r="C166" i="17"/>
  <c r="D166" i="17"/>
  <c r="E166" i="17"/>
  <c r="F166" i="17"/>
  <c r="G166" i="17"/>
  <c r="H166" i="17"/>
  <c r="I166" i="17"/>
  <c r="B167" i="17"/>
  <c r="C167" i="17"/>
  <c r="D167" i="17"/>
  <c r="E167" i="17"/>
  <c r="F167" i="17"/>
  <c r="G167" i="17"/>
  <c r="H167" i="17"/>
  <c r="I167" i="17"/>
  <c r="B168" i="17"/>
  <c r="C168" i="17"/>
  <c r="D168" i="17"/>
  <c r="E168" i="17"/>
  <c r="F168" i="17"/>
  <c r="G168" i="17"/>
  <c r="H168" i="17"/>
  <c r="I168" i="17"/>
  <c r="B169" i="17"/>
  <c r="C169" i="17"/>
  <c r="D169" i="17"/>
  <c r="E169" i="17"/>
  <c r="F169" i="17"/>
  <c r="G169" i="17"/>
  <c r="H169" i="17"/>
  <c r="I169" i="17"/>
  <c r="B170" i="17"/>
  <c r="C170" i="17"/>
  <c r="D170" i="17"/>
  <c r="E170" i="17"/>
  <c r="F170" i="17"/>
  <c r="G170" i="17"/>
  <c r="H170" i="17"/>
  <c r="I170" i="17"/>
  <c r="B171" i="17"/>
  <c r="C171" i="17"/>
  <c r="D171" i="17"/>
  <c r="E171" i="17"/>
  <c r="F171" i="17"/>
  <c r="G171" i="17"/>
  <c r="H171" i="17"/>
  <c r="I171" i="17"/>
  <c r="B172" i="17"/>
  <c r="C172" i="17"/>
  <c r="D172" i="17"/>
  <c r="E172" i="17"/>
  <c r="F172" i="17"/>
  <c r="G172" i="17"/>
  <c r="H172" i="17"/>
  <c r="I172" i="17"/>
  <c r="B173" i="17"/>
  <c r="C173" i="17"/>
  <c r="D173" i="17"/>
  <c r="E173" i="17"/>
  <c r="F173" i="17"/>
  <c r="G173" i="17"/>
  <c r="H173" i="17"/>
  <c r="I173" i="17"/>
  <c r="B174" i="17"/>
  <c r="C174" i="17"/>
  <c r="D174" i="17"/>
  <c r="E174" i="17"/>
  <c r="F174" i="17"/>
  <c r="G174" i="17"/>
  <c r="H174" i="17"/>
  <c r="I174" i="17"/>
  <c r="B175" i="17"/>
  <c r="C175" i="17"/>
  <c r="D175" i="17"/>
  <c r="E175" i="17"/>
  <c r="F175" i="17"/>
  <c r="G175" i="17"/>
  <c r="H175" i="17"/>
  <c r="I175" i="17"/>
  <c r="B176" i="17"/>
  <c r="C176" i="17"/>
  <c r="D176" i="17"/>
  <c r="E176" i="17"/>
  <c r="F176" i="17"/>
  <c r="G176" i="17"/>
  <c r="H176" i="17"/>
  <c r="I176" i="17"/>
  <c r="B177" i="17"/>
  <c r="C177" i="17"/>
  <c r="D177" i="17"/>
  <c r="E177" i="17"/>
  <c r="F177" i="17"/>
  <c r="G177" i="17"/>
  <c r="H177" i="17"/>
  <c r="I177" i="17"/>
  <c r="B178" i="17"/>
  <c r="C178" i="17"/>
  <c r="D178" i="17"/>
  <c r="E178" i="17"/>
  <c r="F178" i="17"/>
  <c r="G178" i="17"/>
  <c r="H178" i="17"/>
  <c r="I178" i="17"/>
  <c r="B179" i="17"/>
  <c r="C179" i="17"/>
  <c r="D179" i="17"/>
  <c r="E179" i="17"/>
  <c r="F179" i="17"/>
  <c r="G179" i="17"/>
  <c r="H179" i="17"/>
  <c r="I179" i="17"/>
  <c r="B180" i="17"/>
  <c r="C180" i="17"/>
  <c r="D180" i="17"/>
  <c r="E180" i="17"/>
  <c r="F180" i="17"/>
  <c r="G180" i="17"/>
  <c r="H180" i="17"/>
  <c r="I180" i="17"/>
  <c r="B181" i="17"/>
  <c r="C181" i="17"/>
  <c r="D181" i="17"/>
  <c r="E181" i="17"/>
  <c r="F181" i="17"/>
  <c r="G181" i="17"/>
  <c r="H181" i="17"/>
  <c r="I181" i="17"/>
  <c r="B182" i="17"/>
  <c r="C182" i="17"/>
  <c r="D182" i="17"/>
  <c r="E182" i="17"/>
  <c r="F182" i="17"/>
  <c r="G182" i="17"/>
  <c r="H182" i="17"/>
  <c r="I182" i="17"/>
  <c r="B183" i="17"/>
  <c r="C183" i="17"/>
  <c r="D183" i="17"/>
  <c r="E183" i="17"/>
  <c r="F183" i="17"/>
  <c r="G183" i="17"/>
  <c r="H183" i="17"/>
  <c r="I183" i="17"/>
  <c r="B184" i="17"/>
  <c r="C184" i="17"/>
  <c r="D184" i="17"/>
  <c r="E184" i="17"/>
  <c r="F184" i="17"/>
  <c r="G184" i="17"/>
  <c r="H184" i="17"/>
  <c r="I184" i="17"/>
  <c r="B185" i="17"/>
  <c r="C185" i="17"/>
  <c r="D185" i="17"/>
  <c r="E185" i="17"/>
  <c r="F185" i="17"/>
  <c r="G185" i="17"/>
  <c r="H185" i="17"/>
  <c r="I185" i="17"/>
  <c r="B186" i="17"/>
  <c r="C186" i="17"/>
  <c r="D186" i="17"/>
  <c r="E186" i="17"/>
  <c r="F186" i="17"/>
  <c r="G186" i="17"/>
  <c r="H186" i="17"/>
  <c r="I186" i="17"/>
  <c r="B187" i="17"/>
  <c r="C187" i="17"/>
  <c r="D187" i="17"/>
  <c r="E187" i="17"/>
  <c r="F187" i="17"/>
  <c r="G187" i="17"/>
  <c r="H187" i="17"/>
  <c r="I187" i="17"/>
  <c r="B188" i="17"/>
  <c r="C188" i="17"/>
  <c r="D188" i="17"/>
  <c r="E188" i="17"/>
  <c r="F188" i="17"/>
  <c r="G188" i="17"/>
  <c r="H188" i="17"/>
  <c r="I188" i="17"/>
  <c r="B189" i="17"/>
  <c r="C189" i="17"/>
  <c r="D189" i="17"/>
  <c r="E189" i="17"/>
  <c r="F189" i="17"/>
  <c r="G189" i="17"/>
  <c r="H189" i="17"/>
  <c r="I189" i="17"/>
  <c r="B190" i="17"/>
  <c r="C190" i="17"/>
  <c r="D190" i="17"/>
  <c r="E190" i="17"/>
  <c r="F190" i="17"/>
  <c r="G190" i="17"/>
  <c r="H190" i="17"/>
  <c r="I190" i="17"/>
  <c r="B191" i="17"/>
  <c r="C191" i="17"/>
  <c r="D191" i="17"/>
  <c r="E191" i="17"/>
  <c r="F191" i="17"/>
  <c r="G191" i="17"/>
  <c r="H191" i="17"/>
  <c r="I191" i="17"/>
  <c r="B192" i="17"/>
  <c r="C192" i="17"/>
  <c r="D192" i="17"/>
  <c r="E192" i="17"/>
  <c r="F192" i="17"/>
  <c r="G192" i="17"/>
  <c r="H192" i="17"/>
  <c r="I192" i="17"/>
  <c r="B193" i="17"/>
  <c r="C193" i="17"/>
  <c r="D193" i="17"/>
  <c r="E193" i="17"/>
  <c r="F193" i="17"/>
  <c r="G193" i="17"/>
  <c r="H193" i="17"/>
  <c r="I193" i="17"/>
  <c r="B194" i="17"/>
  <c r="C194" i="17"/>
  <c r="D194" i="17"/>
  <c r="E194" i="17"/>
  <c r="F194" i="17"/>
  <c r="G194" i="17"/>
  <c r="H194" i="17"/>
  <c r="I194" i="17"/>
  <c r="B195" i="17"/>
  <c r="C195" i="17"/>
  <c r="D195" i="17"/>
  <c r="E195" i="17"/>
  <c r="F195" i="17"/>
  <c r="G195" i="17"/>
  <c r="H195" i="17"/>
  <c r="I195" i="17"/>
  <c r="B196" i="17"/>
  <c r="C196" i="17"/>
  <c r="D196" i="17"/>
  <c r="E196" i="17"/>
  <c r="F196" i="17"/>
  <c r="G196" i="17"/>
  <c r="H196" i="17"/>
  <c r="I196" i="17"/>
  <c r="B197" i="17"/>
  <c r="C197" i="17"/>
  <c r="D197" i="17"/>
  <c r="E197" i="17"/>
  <c r="F197" i="17"/>
  <c r="G197" i="17"/>
  <c r="H197" i="17"/>
  <c r="I197" i="17"/>
  <c r="B198" i="17"/>
  <c r="C198" i="17"/>
  <c r="D198" i="17"/>
  <c r="E198" i="17"/>
  <c r="F198" i="17"/>
  <c r="G198" i="17"/>
  <c r="H198" i="17"/>
  <c r="I198" i="17"/>
  <c r="B199" i="17"/>
  <c r="C199" i="17"/>
  <c r="D199" i="17"/>
  <c r="E199" i="17"/>
  <c r="F199" i="17"/>
  <c r="G199" i="17"/>
  <c r="H199" i="17"/>
  <c r="I199" i="17"/>
  <c r="B200" i="17"/>
  <c r="C200" i="17"/>
  <c r="D200" i="17"/>
  <c r="E200" i="17"/>
  <c r="F200" i="17"/>
  <c r="G200" i="17"/>
  <c r="H200" i="17"/>
  <c r="I200" i="17"/>
  <c r="B201" i="17"/>
  <c r="C201" i="17"/>
  <c r="D201" i="17"/>
  <c r="E201" i="17"/>
  <c r="F201" i="17"/>
  <c r="G201" i="17"/>
  <c r="H201" i="17"/>
  <c r="I201" i="17"/>
  <c r="I162" i="17"/>
  <c r="H162" i="17"/>
  <c r="G162" i="17"/>
  <c r="F162" i="17"/>
  <c r="E162" i="17"/>
  <c r="D162" i="17"/>
  <c r="C162" i="17"/>
  <c r="B162" i="17"/>
  <c r="D124" i="17"/>
  <c r="C124" i="17"/>
  <c r="D125" i="17"/>
  <c r="L125" i="17" s="1"/>
  <c r="C125" i="17"/>
  <c r="D126" i="17"/>
  <c r="C126" i="17"/>
  <c r="D127" i="17"/>
  <c r="C127" i="17"/>
  <c r="D128" i="17"/>
  <c r="C128" i="17"/>
  <c r="D129" i="17"/>
  <c r="L129" i="17" s="1"/>
  <c r="C129" i="17"/>
  <c r="D130" i="17"/>
  <c r="L130" i="17" s="1"/>
  <c r="C130" i="17"/>
  <c r="D131" i="17"/>
  <c r="C131" i="17"/>
  <c r="D132" i="17"/>
  <c r="C132" i="17"/>
  <c r="D133" i="17"/>
  <c r="C133" i="17"/>
  <c r="D134" i="17"/>
  <c r="C134" i="17"/>
  <c r="D135" i="17"/>
  <c r="C135" i="17"/>
  <c r="D136" i="17"/>
  <c r="C136" i="17"/>
  <c r="D137" i="17"/>
  <c r="L137" i="17" s="1"/>
  <c r="C137" i="17"/>
  <c r="D138" i="17"/>
  <c r="C138" i="17"/>
  <c r="D139" i="17"/>
  <c r="C139" i="17"/>
  <c r="D140" i="17"/>
  <c r="C140" i="17"/>
  <c r="D141" i="17"/>
  <c r="L141" i="17" s="1"/>
  <c r="C141" i="17"/>
  <c r="D142" i="17"/>
  <c r="C142" i="17"/>
  <c r="D143" i="17"/>
  <c r="C143" i="17"/>
  <c r="D144" i="17"/>
  <c r="C144" i="17"/>
  <c r="D145" i="17"/>
  <c r="L145" i="17" s="1"/>
  <c r="C145" i="17"/>
  <c r="D146" i="17"/>
  <c r="L146" i="17" s="1"/>
  <c r="C146" i="17"/>
  <c r="D147" i="17"/>
  <c r="C147" i="17"/>
  <c r="D148" i="17"/>
  <c r="C148" i="17"/>
  <c r="D149" i="17"/>
  <c r="C149" i="17"/>
  <c r="D150" i="17"/>
  <c r="L150" i="17" s="1"/>
  <c r="C150" i="17"/>
  <c r="D151" i="17"/>
  <c r="C151" i="17"/>
  <c r="D152" i="17"/>
  <c r="C152" i="17"/>
  <c r="D153" i="17"/>
  <c r="C153" i="17"/>
  <c r="D154" i="17"/>
  <c r="C154" i="17"/>
  <c r="D155" i="17"/>
  <c r="C155" i="17"/>
  <c r="D156" i="17"/>
  <c r="C156" i="17"/>
  <c r="D157" i="17"/>
  <c r="C157" i="17"/>
  <c r="D158" i="17"/>
  <c r="C158" i="17"/>
  <c r="D159" i="17"/>
  <c r="C159" i="17"/>
  <c r="D4" i="17"/>
  <c r="C4" i="17"/>
  <c r="D5" i="17"/>
  <c r="L5" i="17" s="1"/>
  <c r="C5" i="17"/>
  <c r="D6" i="17"/>
  <c r="C6" i="17"/>
  <c r="I3" i="17"/>
  <c r="I4" i="17"/>
  <c r="O4" i="17" s="1"/>
  <c r="I5" i="17"/>
  <c r="I6" i="17"/>
  <c r="I7" i="17"/>
  <c r="I8" i="17"/>
  <c r="I9" i="17"/>
  <c r="I10" i="17"/>
  <c r="I11" i="17"/>
  <c r="I12" i="17"/>
  <c r="I13" i="17"/>
  <c r="I14" i="17"/>
  <c r="I15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90" i="17"/>
  <c r="I91" i="17"/>
  <c r="O91" i="17" s="1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3" i="17"/>
  <c r="I124" i="17"/>
  <c r="O124" i="17" s="1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D7" i="17"/>
  <c r="C7" i="17"/>
  <c r="D8" i="17"/>
  <c r="C8" i="17"/>
  <c r="D9" i="17"/>
  <c r="C9" i="17"/>
  <c r="D10" i="17"/>
  <c r="L10" i="17" s="1"/>
  <c r="C10" i="17"/>
  <c r="D11" i="17"/>
  <c r="C11" i="17"/>
  <c r="D12" i="17"/>
  <c r="C12" i="17"/>
  <c r="D13" i="17"/>
  <c r="C13" i="17"/>
  <c r="D14" i="17"/>
  <c r="L14" i="17" s="1"/>
  <c r="C14" i="17"/>
  <c r="D15" i="17"/>
  <c r="C15" i="17"/>
  <c r="D19" i="17"/>
  <c r="C19" i="17"/>
  <c r="D20" i="17"/>
  <c r="C20" i="17"/>
  <c r="D21" i="17"/>
  <c r="L21" i="17" s="1"/>
  <c r="C21" i="17"/>
  <c r="D22" i="17"/>
  <c r="L22" i="17" s="1"/>
  <c r="C22" i="17"/>
  <c r="D23" i="17"/>
  <c r="C23" i="17"/>
  <c r="D24" i="17"/>
  <c r="C24" i="17"/>
  <c r="D25" i="17"/>
  <c r="L25" i="17" s="1"/>
  <c r="C25" i="17"/>
  <c r="D26" i="17"/>
  <c r="L26" i="17" s="1"/>
  <c r="C26" i="17"/>
  <c r="D27" i="17"/>
  <c r="C27" i="17"/>
  <c r="D28" i="17"/>
  <c r="C28" i="17"/>
  <c r="D29" i="17"/>
  <c r="L29" i="17" s="1"/>
  <c r="C29" i="17"/>
  <c r="D30" i="17"/>
  <c r="L30" i="17" s="1"/>
  <c r="C30" i="17"/>
  <c r="D31" i="17"/>
  <c r="C31" i="17"/>
  <c r="D32" i="17"/>
  <c r="C32" i="17"/>
  <c r="D33" i="17"/>
  <c r="L33" i="17" s="1"/>
  <c r="C33" i="17"/>
  <c r="D34" i="17"/>
  <c r="L34" i="17" s="1"/>
  <c r="C34" i="17"/>
  <c r="D35" i="17"/>
  <c r="C35" i="17"/>
  <c r="D36" i="17"/>
  <c r="C36" i="17"/>
  <c r="D37" i="17"/>
  <c r="L37" i="17" s="1"/>
  <c r="C37" i="17"/>
  <c r="D38" i="17"/>
  <c r="C38" i="17"/>
  <c r="D39" i="17"/>
  <c r="C39" i="17"/>
  <c r="D40" i="17"/>
  <c r="C40" i="17"/>
  <c r="D41" i="17"/>
  <c r="L41" i="17" s="1"/>
  <c r="C41" i="17"/>
  <c r="D42" i="17"/>
  <c r="C42" i="17"/>
  <c r="D43" i="17"/>
  <c r="C43" i="17"/>
  <c r="D44" i="17"/>
  <c r="C44" i="17"/>
  <c r="D45" i="17"/>
  <c r="L45" i="17" s="1"/>
  <c r="C45" i="17"/>
  <c r="D49" i="17"/>
  <c r="C49" i="17"/>
  <c r="D50" i="17"/>
  <c r="C50" i="17"/>
  <c r="D51" i="17"/>
  <c r="C51" i="17"/>
  <c r="D52" i="17"/>
  <c r="C52" i="17"/>
  <c r="D53" i="17"/>
  <c r="L53" i="17" s="1"/>
  <c r="C53" i="17"/>
  <c r="D54" i="17"/>
  <c r="C54" i="17"/>
  <c r="D55" i="17"/>
  <c r="C55" i="17"/>
  <c r="D56" i="17"/>
  <c r="C56" i="17"/>
  <c r="D57" i="17"/>
  <c r="L57" i="17" s="1"/>
  <c r="C57" i="17"/>
  <c r="D58" i="17"/>
  <c r="C58" i="17"/>
  <c r="D59" i="17"/>
  <c r="C59" i="17"/>
  <c r="D60" i="17"/>
  <c r="C60" i="17"/>
  <c r="D61" i="17"/>
  <c r="L61" i="17" s="1"/>
  <c r="C61" i="17"/>
  <c r="D62" i="17"/>
  <c r="C62" i="17"/>
  <c r="D63" i="17"/>
  <c r="C63" i="17"/>
  <c r="D64" i="17"/>
  <c r="C64" i="17"/>
  <c r="D65" i="17"/>
  <c r="L65" i="17" s="1"/>
  <c r="C65" i="17"/>
  <c r="D66" i="17"/>
  <c r="C66" i="17"/>
  <c r="D67" i="17"/>
  <c r="C67" i="17"/>
  <c r="D68" i="17"/>
  <c r="C68" i="17"/>
  <c r="D69" i="17"/>
  <c r="L69" i="17" s="1"/>
  <c r="C69" i="17"/>
  <c r="D70" i="17"/>
  <c r="C70" i="17"/>
  <c r="D71" i="17"/>
  <c r="C71" i="17"/>
  <c r="D72" i="17"/>
  <c r="C72" i="17"/>
  <c r="D73" i="17"/>
  <c r="L73" i="17" s="1"/>
  <c r="C73" i="17"/>
  <c r="D74" i="17"/>
  <c r="C74" i="17"/>
  <c r="D75" i="17"/>
  <c r="C75" i="17"/>
  <c r="D76" i="17"/>
  <c r="C76" i="17"/>
  <c r="D77" i="17"/>
  <c r="L77" i="17" s="1"/>
  <c r="C77" i="17"/>
  <c r="D78" i="17"/>
  <c r="C78" i="17"/>
  <c r="D79" i="17"/>
  <c r="C79" i="17"/>
  <c r="D80" i="17"/>
  <c r="C80" i="17"/>
  <c r="D81" i="17"/>
  <c r="L81" i="17" s="1"/>
  <c r="C81" i="17"/>
  <c r="D82" i="17"/>
  <c r="L82" i="17" s="1"/>
  <c r="C82" i="17"/>
  <c r="D83" i="17"/>
  <c r="C83" i="17"/>
  <c r="D84" i="17"/>
  <c r="C84" i="17"/>
  <c r="D85" i="17"/>
  <c r="L85" i="17" s="1"/>
  <c r="C85" i="17"/>
  <c r="D86" i="17"/>
  <c r="L86" i="17" s="1"/>
  <c r="C86" i="17"/>
  <c r="D87" i="17"/>
  <c r="C87" i="17"/>
  <c r="D91" i="17"/>
  <c r="C91" i="17"/>
  <c r="D92" i="17"/>
  <c r="C92" i="17"/>
  <c r="D93" i="17"/>
  <c r="C93" i="17"/>
  <c r="D94" i="17"/>
  <c r="C94" i="17"/>
  <c r="D95" i="17"/>
  <c r="C95" i="17"/>
  <c r="D96" i="17"/>
  <c r="C96" i="17"/>
  <c r="D97" i="17"/>
  <c r="C97" i="17"/>
  <c r="D98" i="17"/>
  <c r="C98" i="17"/>
  <c r="D99" i="17"/>
  <c r="C99" i="17"/>
  <c r="D100" i="17"/>
  <c r="C100" i="17"/>
  <c r="D101" i="17"/>
  <c r="C101" i="17"/>
  <c r="D102" i="17"/>
  <c r="C102" i="17"/>
  <c r="D103" i="17"/>
  <c r="C103" i="17"/>
  <c r="D104" i="17"/>
  <c r="C104" i="17"/>
  <c r="D105" i="17"/>
  <c r="C105" i="17"/>
  <c r="D106" i="17"/>
  <c r="C106" i="17"/>
  <c r="D107" i="17"/>
  <c r="C107" i="17"/>
  <c r="D108" i="17"/>
  <c r="C108" i="17"/>
  <c r="D109" i="17"/>
  <c r="C109" i="17"/>
  <c r="D110" i="17"/>
  <c r="C110" i="17"/>
  <c r="D111" i="17"/>
  <c r="C111" i="17"/>
  <c r="D112" i="17"/>
  <c r="C112" i="17"/>
  <c r="D113" i="17"/>
  <c r="C113" i="17"/>
  <c r="D114" i="17"/>
  <c r="C114" i="17"/>
  <c r="D115" i="17"/>
  <c r="C115" i="17"/>
  <c r="D116" i="17"/>
  <c r="C116" i="17"/>
  <c r="D117" i="17"/>
  <c r="C117" i="17"/>
  <c r="D118" i="17"/>
  <c r="C118" i="17"/>
  <c r="D119" i="17"/>
  <c r="C119" i="17"/>
  <c r="D120" i="17"/>
  <c r="C120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F124" i="17"/>
  <c r="F125" i="17"/>
  <c r="F126" i="17"/>
  <c r="J126" i="17" s="1"/>
  <c r="K126" i="17" s="1"/>
  <c r="F127" i="17"/>
  <c r="F128" i="17"/>
  <c r="F129" i="17"/>
  <c r="F130" i="17"/>
  <c r="J130" i="17" s="1"/>
  <c r="F131" i="17"/>
  <c r="J131" i="17" s="1"/>
  <c r="F132" i="17"/>
  <c r="J132" i="17" s="1"/>
  <c r="F133" i="17"/>
  <c r="J133" i="17" s="1"/>
  <c r="K133" i="17" s="1"/>
  <c r="F134" i="17"/>
  <c r="J134" i="17" s="1"/>
  <c r="K134" i="17" s="1"/>
  <c r="F135" i="17"/>
  <c r="J135" i="17" s="1"/>
  <c r="K135" i="17" s="1"/>
  <c r="F136" i="17"/>
  <c r="F137" i="17"/>
  <c r="F138" i="17"/>
  <c r="J138" i="17" s="1"/>
  <c r="F139" i="17"/>
  <c r="F140" i="17"/>
  <c r="J140" i="17" s="1"/>
  <c r="K140" i="17" s="1"/>
  <c r="F141" i="17"/>
  <c r="F142" i="17"/>
  <c r="F143" i="17"/>
  <c r="J143" i="17" s="1"/>
  <c r="F144" i="17"/>
  <c r="J144" i="17" s="1"/>
  <c r="F145" i="17"/>
  <c r="J145" i="17" s="1"/>
  <c r="F146" i="17"/>
  <c r="F147" i="17"/>
  <c r="F148" i="17"/>
  <c r="J148" i="17" s="1"/>
  <c r="K148" i="17" s="1"/>
  <c r="F149" i="17"/>
  <c r="J149" i="17" s="1"/>
  <c r="F150" i="17"/>
  <c r="J150" i="17" s="1"/>
  <c r="K150" i="17" s="1"/>
  <c r="F151" i="17"/>
  <c r="J151" i="17" s="1"/>
  <c r="K151" i="17" s="1"/>
  <c r="F152" i="17"/>
  <c r="J152" i="17" s="1"/>
  <c r="F153" i="17"/>
  <c r="F154" i="17"/>
  <c r="J154" i="17" s="1"/>
  <c r="F155" i="17"/>
  <c r="J155" i="17" s="1"/>
  <c r="F156" i="17"/>
  <c r="J156" i="17" s="1"/>
  <c r="F157" i="17"/>
  <c r="F158" i="17"/>
  <c r="J158" i="17" s="1"/>
  <c r="K158" i="17" s="1"/>
  <c r="F159" i="17"/>
  <c r="J159" i="17" s="1"/>
  <c r="K159" i="17" s="1"/>
  <c r="E125" i="17"/>
  <c r="G125" i="17"/>
  <c r="H125" i="17"/>
  <c r="E126" i="17"/>
  <c r="G126" i="17"/>
  <c r="H126" i="17"/>
  <c r="E127" i="17"/>
  <c r="G127" i="17"/>
  <c r="H127" i="17"/>
  <c r="E128" i="17"/>
  <c r="G128" i="17"/>
  <c r="H128" i="17"/>
  <c r="E129" i="17"/>
  <c r="G129" i="17"/>
  <c r="H129" i="17"/>
  <c r="E130" i="17"/>
  <c r="G130" i="17"/>
  <c r="H130" i="17"/>
  <c r="E131" i="17"/>
  <c r="G131" i="17"/>
  <c r="H131" i="17"/>
  <c r="E132" i="17"/>
  <c r="G132" i="17"/>
  <c r="H132" i="17"/>
  <c r="E133" i="17"/>
  <c r="G133" i="17"/>
  <c r="H133" i="17"/>
  <c r="E134" i="17"/>
  <c r="G134" i="17"/>
  <c r="H134" i="17"/>
  <c r="E135" i="17"/>
  <c r="G135" i="17"/>
  <c r="H135" i="17"/>
  <c r="E136" i="17"/>
  <c r="G136" i="17"/>
  <c r="H136" i="17"/>
  <c r="E137" i="17"/>
  <c r="G137" i="17"/>
  <c r="H137" i="17"/>
  <c r="E138" i="17"/>
  <c r="G138" i="17"/>
  <c r="H138" i="17"/>
  <c r="E139" i="17"/>
  <c r="G139" i="17"/>
  <c r="H139" i="17"/>
  <c r="E140" i="17"/>
  <c r="G140" i="17"/>
  <c r="H140" i="17"/>
  <c r="E141" i="17"/>
  <c r="G141" i="17"/>
  <c r="H141" i="17"/>
  <c r="E142" i="17"/>
  <c r="G142" i="17"/>
  <c r="H142" i="17"/>
  <c r="E143" i="17"/>
  <c r="G143" i="17"/>
  <c r="H143" i="17"/>
  <c r="E144" i="17"/>
  <c r="G144" i="17"/>
  <c r="H144" i="17"/>
  <c r="E145" i="17"/>
  <c r="G145" i="17"/>
  <c r="H145" i="17"/>
  <c r="E146" i="17"/>
  <c r="G146" i="17"/>
  <c r="H146" i="17"/>
  <c r="E147" i="17"/>
  <c r="G147" i="17"/>
  <c r="H147" i="17"/>
  <c r="E148" i="17"/>
  <c r="G148" i="17"/>
  <c r="H148" i="17"/>
  <c r="E149" i="17"/>
  <c r="G149" i="17"/>
  <c r="H149" i="17"/>
  <c r="E150" i="17"/>
  <c r="G150" i="17"/>
  <c r="H150" i="17"/>
  <c r="E151" i="17"/>
  <c r="G151" i="17"/>
  <c r="H151" i="17"/>
  <c r="E152" i="17"/>
  <c r="G152" i="17"/>
  <c r="H152" i="17"/>
  <c r="E153" i="17"/>
  <c r="G153" i="17"/>
  <c r="H153" i="17"/>
  <c r="E154" i="17"/>
  <c r="G154" i="17"/>
  <c r="H154" i="17"/>
  <c r="E155" i="17"/>
  <c r="G155" i="17"/>
  <c r="H155" i="17"/>
  <c r="E156" i="17"/>
  <c r="G156" i="17"/>
  <c r="H156" i="17"/>
  <c r="E157" i="17"/>
  <c r="G157" i="17"/>
  <c r="H157" i="17"/>
  <c r="E158" i="17"/>
  <c r="G158" i="17"/>
  <c r="H158" i="17"/>
  <c r="E159" i="17"/>
  <c r="G159" i="17"/>
  <c r="H159" i="17"/>
  <c r="H124" i="17"/>
  <c r="G124" i="17"/>
  <c r="E124" i="17"/>
  <c r="H123" i="17"/>
  <c r="G123" i="17"/>
  <c r="F123" i="17"/>
  <c r="E123" i="17"/>
  <c r="D123" i="17"/>
  <c r="C123" i="17"/>
  <c r="F91" i="17"/>
  <c r="J91" i="17" s="1"/>
  <c r="F92" i="17"/>
  <c r="J92" i="17" s="1"/>
  <c r="F93" i="17"/>
  <c r="J93" i="17" s="1"/>
  <c r="K93" i="17" s="1"/>
  <c r="F94" i="17"/>
  <c r="J94" i="17" s="1"/>
  <c r="F95" i="17"/>
  <c r="J95" i="17" s="1"/>
  <c r="K95" i="17" s="1"/>
  <c r="F96" i="17"/>
  <c r="J96" i="17" s="1"/>
  <c r="F97" i="17"/>
  <c r="J97" i="17" s="1"/>
  <c r="K97" i="17" s="1"/>
  <c r="F98" i="17"/>
  <c r="F99" i="17"/>
  <c r="J99" i="17" s="1"/>
  <c r="K99" i="17" s="1"/>
  <c r="F100" i="17"/>
  <c r="F101" i="17"/>
  <c r="J101" i="17" s="1"/>
  <c r="K101" i="17" s="1"/>
  <c r="F102" i="17"/>
  <c r="J102" i="17" s="1"/>
  <c r="K102" i="17" s="1"/>
  <c r="F103" i="17"/>
  <c r="J103" i="17" s="1"/>
  <c r="K103" i="17" s="1"/>
  <c r="F104" i="17"/>
  <c r="J104" i="17" s="1"/>
  <c r="K104" i="17" s="1"/>
  <c r="F105" i="17"/>
  <c r="J105" i="17" s="1"/>
  <c r="K105" i="17" s="1"/>
  <c r="F106" i="17"/>
  <c r="J106" i="17" s="1"/>
  <c r="K106" i="17" s="1"/>
  <c r="F107" i="17"/>
  <c r="J107" i="17" s="1"/>
  <c r="K107" i="17" s="1"/>
  <c r="F108" i="17"/>
  <c r="J108" i="17" s="1"/>
  <c r="K108" i="17" s="1"/>
  <c r="F109" i="17"/>
  <c r="J109" i="17" s="1"/>
  <c r="K109" i="17" s="1"/>
  <c r="F110" i="17"/>
  <c r="F111" i="17"/>
  <c r="J111" i="17" s="1"/>
  <c r="K111" i="17" s="1"/>
  <c r="F112" i="17"/>
  <c r="J112" i="17" s="1"/>
  <c r="F113" i="17"/>
  <c r="J113" i="17" s="1"/>
  <c r="K113" i="17" s="1"/>
  <c r="F114" i="17"/>
  <c r="F115" i="17"/>
  <c r="J115" i="17" s="1"/>
  <c r="K115" i="17" s="1"/>
  <c r="F116" i="17"/>
  <c r="F117" i="17"/>
  <c r="J117" i="17" s="1"/>
  <c r="K117" i="17" s="1"/>
  <c r="F118" i="17"/>
  <c r="J118" i="17" s="1"/>
  <c r="F119" i="17"/>
  <c r="J119" i="17" s="1"/>
  <c r="K119" i="17" s="1"/>
  <c r="F120" i="17"/>
  <c r="J120" i="17" s="1"/>
  <c r="K120" i="17" s="1"/>
  <c r="B373" i="16"/>
  <c r="C373" i="16"/>
  <c r="D373" i="16"/>
  <c r="E373" i="16"/>
  <c r="F373" i="16"/>
  <c r="J373" i="16" s="1"/>
  <c r="K373" i="16" s="1"/>
  <c r="P373" i="16" s="1"/>
  <c r="G373" i="16"/>
  <c r="H373" i="16"/>
  <c r="I373" i="16"/>
  <c r="O373" i="16" s="1"/>
  <c r="B374" i="16"/>
  <c r="C374" i="16"/>
  <c r="D374" i="16"/>
  <c r="E374" i="16"/>
  <c r="F374" i="16"/>
  <c r="J374" i="16" s="1"/>
  <c r="K374" i="16" s="1"/>
  <c r="G374" i="16"/>
  <c r="H374" i="16"/>
  <c r="I374" i="16"/>
  <c r="B375" i="16"/>
  <c r="C375" i="16"/>
  <c r="D375" i="16"/>
  <c r="L375" i="16" s="1"/>
  <c r="E375" i="16"/>
  <c r="F375" i="16"/>
  <c r="J375" i="16" s="1"/>
  <c r="K375" i="16" s="1"/>
  <c r="G375" i="16"/>
  <c r="H375" i="16"/>
  <c r="I375" i="16"/>
  <c r="B376" i="16"/>
  <c r="C376" i="16"/>
  <c r="D376" i="16"/>
  <c r="E376" i="16"/>
  <c r="F376" i="16"/>
  <c r="J376" i="16" s="1"/>
  <c r="K376" i="16" s="1"/>
  <c r="G376" i="16"/>
  <c r="H376" i="16"/>
  <c r="I376" i="16"/>
  <c r="B377" i="16"/>
  <c r="C377" i="16"/>
  <c r="D377" i="16"/>
  <c r="L377" i="16" s="1"/>
  <c r="E377" i="16"/>
  <c r="F377" i="16"/>
  <c r="J377" i="16" s="1"/>
  <c r="K377" i="16" s="1"/>
  <c r="G377" i="16"/>
  <c r="H377" i="16"/>
  <c r="I377" i="16"/>
  <c r="B378" i="16"/>
  <c r="C378" i="16"/>
  <c r="D378" i="16"/>
  <c r="E378" i="16"/>
  <c r="F378" i="16"/>
  <c r="J378" i="16" s="1"/>
  <c r="K378" i="16" s="1"/>
  <c r="G378" i="16"/>
  <c r="H378" i="16"/>
  <c r="I378" i="16"/>
  <c r="B379" i="16"/>
  <c r="C379" i="16"/>
  <c r="D379" i="16"/>
  <c r="E379" i="16"/>
  <c r="F379" i="16"/>
  <c r="J379" i="16" s="1"/>
  <c r="K379" i="16" s="1"/>
  <c r="G379" i="16"/>
  <c r="H379" i="16"/>
  <c r="I379" i="16"/>
  <c r="B380" i="16"/>
  <c r="C380" i="16"/>
  <c r="D380" i="16"/>
  <c r="L380" i="16" s="1"/>
  <c r="E380" i="16"/>
  <c r="F380" i="16"/>
  <c r="J380" i="16" s="1"/>
  <c r="K380" i="16" s="1"/>
  <c r="G380" i="16"/>
  <c r="H380" i="16"/>
  <c r="I380" i="16"/>
  <c r="B381" i="16"/>
  <c r="C381" i="16"/>
  <c r="D381" i="16"/>
  <c r="E381" i="16"/>
  <c r="F381" i="16"/>
  <c r="J381" i="16" s="1"/>
  <c r="K381" i="16" s="1"/>
  <c r="G381" i="16"/>
  <c r="H381" i="16"/>
  <c r="I381" i="16"/>
  <c r="B382" i="16"/>
  <c r="C382" i="16"/>
  <c r="D382" i="16"/>
  <c r="L382" i="16" s="1"/>
  <c r="E382" i="16"/>
  <c r="F382" i="16"/>
  <c r="J382" i="16" s="1"/>
  <c r="K382" i="16" s="1"/>
  <c r="G382" i="16"/>
  <c r="H382" i="16"/>
  <c r="I382" i="16"/>
  <c r="B383" i="16"/>
  <c r="C383" i="16"/>
  <c r="D383" i="16"/>
  <c r="E383" i="16"/>
  <c r="F383" i="16"/>
  <c r="J383" i="16" s="1"/>
  <c r="K383" i="16" s="1"/>
  <c r="G383" i="16"/>
  <c r="H383" i="16"/>
  <c r="I383" i="16"/>
  <c r="B384" i="16"/>
  <c r="C384" i="16"/>
  <c r="D384" i="16"/>
  <c r="E384" i="16"/>
  <c r="F384" i="16"/>
  <c r="J384" i="16" s="1"/>
  <c r="K384" i="16" s="1"/>
  <c r="G384" i="16"/>
  <c r="H384" i="16"/>
  <c r="I384" i="16"/>
  <c r="B385" i="16"/>
  <c r="C385" i="16"/>
  <c r="D385" i="16"/>
  <c r="E385" i="16"/>
  <c r="F385" i="16"/>
  <c r="J385" i="16" s="1"/>
  <c r="K385" i="16" s="1"/>
  <c r="G385" i="16"/>
  <c r="H385" i="16"/>
  <c r="I385" i="16"/>
  <c r="B386" i="16"/>
  <c r="C386" i="16"/>
  <c r="D386" i="16"/>
  <c r="E386" i="16"/>
  <c r="F386" i="16"/>
  <c r="J386" i="16" s="1"/>
  <c r="K386" i="16" s="1"/>
  <c r="G386" i="16"/>
  <c r="H386" i="16"/>
  <c r="I386" i="16"/>
  <c r="B387" i="16"/>
  <c r="C387" i="16"/>
  <c r="D387" i="16"/>
  <c r="L387" i="16" s="1"/>
  <c r="E387" i="16"/>
  <c r="F387" i="16"/>
  <c r="J387" i="16" s="1"/>
  <c r="K387" i="16" s="1"/>
  <c r="G387" i="16"/>
  <c r="H387" i="16"/>
  <c r="I387" i="16"/>
  <c r="B388" i="16"/>
  <c r="C388" i="16"/>
  <c r="D388" i="16"/>
  <c r="E388" i="16"/>
  <c r="F388" i="16"/>
  <c r="J388" i="16" s="1"/>
  <c r="K388" i="16" s="1"/>
  <c r="G388" i="16"/>
  <c r="H388" i="16"/>
  <c r="I388" i="16"/>
  <c r="B389" i="16"/>
  <c r="C389" i="16"/>
  <c r="D389" i="16"/>
  <c r="E389" i="16"/>
  <c r="F389" i="16"/>
  <c r="J389" i="16" s="1"/>
  <c r="K389" i="16" s="1"/>
  <c r="G389" i="16"/>
  <c r="H389" i="16"/>
  <c r="I389" i="16"/>
  <c r="B390" i="16"/>
  <c r="C390" i="16"/>
  <c r="D390" i="16"/>
  <c r="L390" i="16" s="1"/>
  <c r="E390" i="16"/>
  <c r="F390" i="16"/>
  <c r="J390" i="16" s="1"/>
  <c r="K390" i="16" s="1"/>
  <c r="G390" i="16"/>
  <c r="H390" i="16"/>
  <c r="I390" i="16"/>
  <c r="B391" i="16"/>
  <c r="C391" i="16"/>
  <c r="D391" i="16"/>
  <c r="E391" i="16"/>
  <c r="F391" i="16"/>
  <c r="J391" i="16" s="1"/>
  <c r="K391" i="16" s="1"/>
  <c r="G391" i="16"/>
  <c r="H391" i="16"/>
  <c r="I391" i="16"/>
  <c r="B392" i="16"/>
  <c r="C392" i="16"/>
  <c r="D392" i="16"/>
  <c r="L392" i="16" s="1"/>
  <c r="E392" i="16"/>
  <c r="F392" i="16"/>
  <c r="J392" i="16" s="1"/>
  <c r="G392" i="16"/>
  <c r="H392" i="16"/>
  <c r="I392" i="16"/>
  <c r="B393" i="16"/>
  <c r="C393" i="16"/>
  <c r="D393" i="16"/>
  <c r="L393" i="16" s="1"/>
  <c r="E393" i="16"/>
  <c r="F393" i="16"/>
  <c r="J393" i="16" s="1"/>
  <c r="K393" i="16" s="1"/>
  <c r="G393" i="16"/>
  <c r="H393" i="16"/>
  <c r="I393" i="16"/>
  <c r="B394" i="16"/>
  <c r="C394" i="16"/>
  <c r="D394" i="16"/>
  <c r="E394" i="16"/>
  <c r="F394" i="16"/>
  <c r="J394" i="16" s="1"/>
  <c r="K394" i="16" s="1"/>
  <c r="G394" i="16"/>
  <c r="H394" i="16"/>
  <c r="I394" i="16"/>
  <c r="B395" i="16"/>
  <c r="C395" i="16"/>
  <c r="D395" i="16"/>
  <c r="E395" i="16"/>
  <c r="F395" i="16"/>
  <c r="J395" i="16" s="1"/>
  <c r="K395" i="16" s="1"/>
  <c r="G395" i="16"/>
  <c r="H395" i="16"/>
  <c r="I395" i="16"/>
  <c r="B396" i="16"/>
  <c r="C396" i="16"/>
  <c r="D396" i="16"/>
  <c r="E396" i="16"/>
  <c r="F396" i="16"/>
  <c r="J396" i="16" s="1"/>
  <c r="K396" i="16" s="1"/>
  <c r="G396" i="16"/>
  <c r="H396" i="16"/>
  <c r="I396" i="16"/>
  <c r="B397" i="16"/>
  <c r="C397" i="16"/>
  <c r="D397" i="16"/>
  <c r="E397" i="16"/>
  <c r="F397" i="16"/>
  <c r="J397" i="16" s="1"/>
  <c r="K397" i="16" s="1"/>
  <c r="G397" i="16"/>
  <c r="H397" i="16"/>
  <c r="I397" i="16"/>
  <c r="B398" i="16"/>
  <c r="C398" i="16"/>
  <c r="D398" i="16"/>
  <c r="L398" i="16" s="1"/>
  <c r="E398" i="16"/>
  <c r="F398" i="16"/>
  <c r="J398" i="16" s="1"/>
  <c r="K398" i="16" s="1"/>
  <c r="G398" i="16"/>
  <c r="H398" i="16"/>
  <c r="I398" i="16"/>
  <c r="B399" i="16"/>
  <c r="C399" i="16"/>
  <c r="D399" i="16"/>
  <c r="E399" i="16"/>
  <c r="F399" i="16"/>
  <c r="J399" i="16" s="1"/>
  <c r="K399" i="16" s="1"/>
  <c r="G399" i="16"/>
  <c r="H399" i="16"/>
  <c r="I399" i="16"/>
  <c r="B400" i="16"/>
  <c r="C400" i="16"/>
  <c r="D400" i="16"/>
  <c r="E400" i="16"/>
  <c r="F400" i="16"/>
  <c r="J400" i="16" s="1"/>
  <c r="K400" i="16" s="1"/>
  <c r="G400" i="16"/>
  <c r="H400" i="16"/>
  <c r="I400" i="16"/>
  <c r="B401" i="16"/>
  <c r="C401" i="16"/>
  <c r="D401" i="16"/>
  <c r="L401" i="16" s="1"/>
  <c r="E401" i="16"/>
  <c r="F401" i="16"/>
  <c r="J401" i="16" s="1"/>
  <c r="K401" i="16" s="1"/>
  <c r="G401" i="16"/>
  <c r="H401" i="16"/>
  <c r="I401" i="16"/>
  <c r="B402" i="16"/>
  <c r="C402" i="16"/>
  <c r="D402" i="16"/>
  <c r="E402" i="16"/>
  <c r="F402" i="16"/>
  <c r="J402" i="16" s="1"/>
  <c r="K402" i="16" s="1"/>
  <c r="G402" i="16"/>
  <c r="H402" i="16"/>
  <c r="I402" i="16"/>
  <c r="B403" i="16"/>
  <c r="C403" i="16"/>
  <c r="D403" i="16"/>
  <c r="L403" i="16" s="1"/>
  <c r="E403" i="16"/>
  <c r="F403" i="16"/>
  <c r="J403" i="16" s="1"/>
  <c r="K403" i="16" s="1"/>
  <c r="G403" i="16"/>
  <c r="H403" i="16"/>
  <c r="I403" i="16"/>
  <c r="B404" i="16"/>
  <c r="C404" i="16"/>
  <c r="D404" i="16"/>
  <c r="E404" i="16"/>
  <c r="F404" i="16"/>
  <c r="J404" i="16" s="1"/>
  <c r="K404" i="16" s="1"/>
  <c r="G404" i="16"/>
  <c r="H404" i="16"/>
  <c r="I404" i="16"/>
  <c r="B405" i="16"/>
  <c r="C405" i="16"/>
  <c r="D405" i="16"/>
  <c r="E405" i="16"/>
  <c r="F405" i="16"/>
  <c r="J405" i="16" s="1"/>
  <c r="K405" i="16" s="1"/>
  <c r="G405" i="16"/>
  <c r="H405" i="16"/>
  <c r="I405" i="16"/>
  <c r="B406" i="16"/>
  <c r="C406" i="16"/>
  <c r="D406" i="16"/>
  <c r="E406" i="16"/>
  <c r="F406" i="16"/>
  <c r="J406" i="16" s="1"/>
  <c r="K406" i="16" s="1"/>
  <c r="G406" i="16"/>
  <c r="H406" i="16"/>
  <c r="I406" i="16"/>
  <c r="B407" i="16"/>
  <c r="C407" i="16"/>
  <c r="D407" i="16"/>
  <c r="E407" i="16"/>
  <c r="F407" i="16"/>
  <c r="J407" i="16" s="1"/>
  <c r="K407" i="16" s="1"/>
  <c r="G407" i="16"/>
  <c r="H407" i="16"/>
  <c r="I407" i="16"/>
  <c r="B408" i="16"/>
  <c r="C408" i="16"/>
  <c r="D408" i="16"/>
  <c r="E408" i="16"/>
  <c r="F408" i="16"/>
  <c r="J408" i="16" s="1"/>
  <c r="K408" i="16" s="1"/>
  <c r="G408" i="16"/>
  <c r="H408" i="16"/>
  <c r="I408" i="16"/>
  <c r="B409" i="16"/>
  <c r="C409" i="16"/>
  <c r="D409" i="16"/>
  <c r="E409" i="16"/>
  <c r="F409" i="16"/>
  <c r="J409" i="16" s="1"/>
  <c r="K409" i="16" s="1"/>
  <c r="G409" i="16"/>
  <c r="H409" i="16"/>
  <c r="I409" i="16"/>
  <c r="B410" i="16"/>
  <c r="C410" i="16"/>
  <c r="D410" i="16"/>
  <c r="E410" i="16"/>
  <c r="F410" i="16"/>
  <c r="J410" i="16" s="1"/>
  <c r="K410" i="16" s="1"/>
  <c r="G410" i="16"/>
  <c r="H410" i="16"/>
  <c r="I410" i="16"/>
  <c r="B411" i="16"/>
  <c r="C411" i="16"/>
  <c r="D411" i="16"/>
  <c r="E411" i="16"/>
  <c r="F411" i="16"/>
  <c r="J411" i="16" s="1"/>
  <c r="K411" i="16" s="1"/>
  <c r="G411" i="16"/>
  <c r="H411" i="16"/>
  <c r="I411" i="16"/>
  <c r="B412" i="16"/>
  <c r="C412" i="16"/>
  <c r="D412" i="16"/>
  <c r="E412" i="16"/>
  <c r="F412" i="16"/>
  <c r="J412" i="16" s="1"/>
  <c r="K412" i="16" s="1"/>
  <c r="G412" i="16"/>
  <c r="H412" i="16"/>
  <c r="I412" i="16"/>
  <c r="B413" i="16"/>
  <c r="C413" i="16"/>
  <c r="D413" i="16"/>
  <c r="E413" i="16"/>
  <c r="F413" i="16"/>
  <c r="J413" i="16" s="1"/>
  <c r="K413" i="16" s="1"/>
  <c r="G413" i="16"/>
  <c r="H413" i="16"/>
  <c r="I413" i="16"/>
  <c r="B414" i="16"/>
  <c r="C414" i="16"/>
  <c r="D414" i="16"/>
  <c r="E414" i="16"/>
  <c r="F414" i="16"/>
  <c r="J414" i="16" s="1"/>
  <c r="K414" i="16" s="1"/>
  <c r="G414" i="16"/>
  <c r="H414" i="16"/>
  <c r="I414" i="16"/>
  <c r="B415" i="16"/>
  <c r="C415" i="16"/>
  <c r="D415" i="16"/>
  <c r="E415" i="16"/>
  <c r="F415" i="16"/>
  <c r="J415" i="16" s="1"/>
  <c r="K415" i="16" s="1"/>
  <c r="G415" i="16"/>
  <c r="H415" i="16"/>
  <c r="I415" i="16"/>
  <c r="B416" i="16"/>
  <c r="C416" i="16"/>
  <c r="D416" i="16"/>
  <c r="E416" i="16"/>
  <c r="F416" i="16"/>
  <c r="J416" i="16" s="1"/>
  <c r="K416" i="16" s="1"/>
  <c r="G416" i="16"/>
  <c r="H416" i="16"/>
  <c r="I416" i="16"/>
  <c r="B417" i="16"/>
  <c r="C417" i="16"/>
  <c r="D417" i="16"/>
  <c r="E417" i="16"/>
  <c r="F417" i="16"/>
  <c r="J417" i="16" s="1"/>
  <c r="K417" i="16" s="1"/>
  <c r="G417" i="16"/>
  <c r="H417" i="16"/>
  <c r="I417" i="16"/>
  <c r="B418" i="16"/>
  <c r="C418" i="16"/>
  <c r="D418" i="16"/>
  <c r="E418" i="16"/>
  <c r="F418" i="16"/>
  <c r="J418" i="16" s="1"/>
  <c r="K418" i="16" s="1"/>
  <c r="G418" i="16"/>
  <c r="H418" i="16"/>
  <c r="I418" i="16"/>
  <c r="B419" i="16"/>
  <c r="C419" i="16"/>
  <c r="D419" i="16"/>
  <c r="E419" i="16"/>
  <c r="F419" i="16"/>
  <c r="J419" i="16" s="1"/>
  <c r="K419" i="16" s="1"/>
  <c r="G419" i="16"/>
  <c r="H419" i="16"/>
  <c r="I419" i="16"/>
  <c r="B420" i="16"/>
  <c r="C420" i="16"/>
  <c r="D420" i="16"/>
  <c r="E420" i="16"/>
  <c r="F420" i="16"/>
  <c r="J420" i="16" s="1"/>
  <c r="K420" i="16" s="1"/>
  <c r="G420" i="16"/>
  <c r="H420" i="16"/>
  <c r="I420" i="16"/>
  <c r="B421" i="16"/>
  <c r="C421" i="16"/>
  <c r="D421" i="16"/>
  <c r="E421" i="16"/>
  <c r="F421" i="16"/>
  <c r="J421" i="16" s="1"/>
  <c r="K421" i="16" s="1"/>
  <c r="G421" i="16"/>
  <c r="H421" i="16"/>
  <c r="I421" i="16"/>
  <c r="B422" i="16"/>
  <c r="C422" i="16"/>
  <c r="D422" i="16"/>
  <c r="E422" i="16"/>
  <c r="F422" i="16"/>
  <c r="J422" i="16" s="1"/>
  <c r="K422" i="16" s="1"/>
  <c r="G422" i="16"/>
  <c r="H422" i="16"/>
  <c r="I422" i="16"/>
  <c r="B423" i="16"/>
  <c r="C423" i="16"/>
  <c r="D423" i="16"/>
  <c r="E423" i="16"/>
  <c r="F423" i="16"/>
  <c r="J423" i="16" s="1"/>
  <c r="K423" i="16" s="1"/>
  <c r="G423" i="16"/>
  <c r="H423" i="16"/>
  <c r="I423" i="16"/>
  <c r="B424" i="16"/>
  <c r="C424" i="16"/>
  <c r="D424" i="16"/>
  <c r="E424" i="16"/>
  <c r="F424" i="16"/>
  <c r="J424" i="16" s="1"/>
  <c r="K424" i="16" s="1"/>
  <c r="G424" i="16"/>
  <c r="H424" i="16"/>
  <c r="I424" i="16"/>
  <c r="B425" i="16"/>
  <c r="C425" i="16"/>
  <c r="D425" i="16"/>
  <c r="E425" i="16"/>
  <c r="F425" i="16"/>
  <c r="J425" i="16" s="1"/>
  <c r="K425" i="16" s="1"/>
  <c r="G425" i="16"/>
  <c r="H425" i="16"/>
  <c r="I425" i="16"/>
  <c r="B426" i="16"/>
  <c r="C426" i="16"/>
  <c r="D426" i="16"/>
  <c r="E426" i="16"/>
  <c r="F426" i="16"/>
  <c r="J426" i="16" s="1"/>
  <c r="K426" i="16" s="1"/>
  <c r="G426" i="16"/>
  <c r="H426" i="16"/>
  <c r="I426" i="16"/>
  <c r="B427" i="16"/>
  <c r="C427" i="16"/>
  <c r="D427" i="16"/>
  <c r="E427" i="16"/>
  <c r="F427" i="16"/>
  <c r="J427" i="16" s="1"/>
  <c r="K427" i="16" s="1"/>
  <c r="G427" i="16"/>
  <c r="H427" i="16"/>
  <c r="I427" i="16"/>
  <c r="B428" i="16"/>
  <c r="C428" i="16"/>
  <c r="D428" i="16"/>
  <c r="E428" i="16"/>
  <c r="F428" i="16"/>
  <c r="J428" i="16" s="1"/>
  <c r="K428" i="16" s="1"/>
  <c r="G428" i="16"/>
  <c r="H428" i="16"/>
  <c r="I428" i="16"/>
  <c r="B429" i="16"/>
  <c r="C429" i="16"/>
  <c r="D429" i="16"/>
  <c r="E429" i="16"/>
  <c r="F429" i="16"/>
  <c r="J429" i="16" s="1"/>
  <c r="K429" i="16" s="1"/>
  <c r="G429" i="16"/>
  <c r="H429" i="16"/>
  <c r="I429" i="16"/>
  <c r="B430" i="16"/>
  <c r="C430" i="16"/>
  <c r="D430" i="16"/>
  <c r="E430" i="16"/>
  <c r="F430" i="16"/>
  <c r="J430" i="16" s="1"/>
  <c r="K430" i="16" s="1"/>
  <c r="G430" i="16"/>
  <c r="H430" i="16"/>
  <c r="I430" i="16"/>
  <c r="B431" i="16"/>
  <c r="C431" i="16"/>
  <c r="D431" i="16"/>
  <c r="E431" i="16"/>
  <c r="F431" i="16"/>
  <c r="J431" i="16" s="1"/>
  <c r="K431" i="16" s="1"/>
  <c r="G431" i="16"/>
  <c r="H431" i="16"/>
  <c r="I431" i="16"/>
  <c r="B432" i="16"/>
  <c r="C432" i="16"/>
  <c r="D432" i="16"/>
  <c r="E432" i="16"/>
  <c r="F432" i="16"/>
  <c r="J432" i="16" s="1"/>
  <c r="K432" i="16" s="1"/>
  <c r="G432" i="16"/>
  <c r="H432" i="16"/>
  <c r="I432" i="16"/>
  <c r="B433" i="16"/>
  <c r="C433" i="16"/>
  <c r="D433" i="16"/>
  <c r="E433" i="16"/>
  <c r="F433" i="16"/>
  <c r="J433" i="16" s="1"/>
  <c r="K433" i="16" s="1"/>
  <c r="G433" i="16"/>
  <c r="H433" i="16"/>
  <c r="I433" i="16"/>
  <c r="B434" i="16"/>
  <c r="C434" i="16"/>
  <c r="D434" i="16"/>
  <c r="E434" i="16"/>
  <c r="F434" i="16"/>
  <c r="J434" i="16" s="1"/>
  <c r="K434" i="16" s="1"/>
  <c r="G434" i="16"/>
  <c r="H434" i="16"/>
  <c r="I434" i="16"/>
  <c r="B435" i="16"/>
  <c r="C435" i="16"/>
  <c r="D435" i="16"/>
  <c r="E435" i="16"/>
  <c r="F435" i="16"/>
  <c r="J435" i="16" s="1"/>
  <c r="K435" i="16" s="1"/>
  <c r="G435" i="16"/>
  <c r="H435" i="16"/>
  <c r="I435" i="16"/>
  <c r="B436" i="16"/>
  <c r="C436" i="16"/>
  <c r="D436" i="16"/>
  <c r="E436" i="16"/>
  <c r="F436" i="16"/>
  <c r="J436" i="16" s="1"/>
  <c r="K436" i="16" s="1"/>
  <c r="G436" i="16"/>
  <c r="H436" i="16"/>
  <c r="I436" i="16"/>
  <c r="B437" i="16"/>
  <c r="C437" i="16"/>
  <c r="D437" i="16"/>
  <c r="E437" i="16"/>
  <c r="F437" i="16"/>
  <c r="J437" i="16" s="1"/>
  <c r="K437" i="16" s="1"/>
  <c r="G437" i="16"/>
  <c r="H437" i="16"/>
  <c r="I437" i="16"/>
  <c r="B438" i="16"/>
  <c r="C438" i="16"/>
  <c r="D438" i="16"/>
  <c r="E438" i="16"/>
  <c r="F438" i="16"/>
  <c r="J438" i="16" s="1"/>
  <c r="K438" i="16" s="1"/>
  <c r="G438" i="16"/>
  <c r="H438" i="16"/>
  <c r="I438" i="16"/>
  <c r="B439" i="16"/>
  <c r="C439" i="16"/>
  <c r="D439" i="16"/>
  <c r="E439" i="16"/>
  <c r="F439" i="16"/>
  <c r="J439" i="16" s="1"/>
  <c r="K439" i="16" s="1"/>
  <c r="G439" i="16"/>
  <c r="H439" i="16"/>
  <c r="I439" i="16"/>
  <c r="B440" i="16"/>
  <c r="C440" i="16"/>
  <c r="D440" i="16"/>
  <c r="E440" i="16"/>
  <c r="F440" i="16"/>
  <c r="J440" i="16" s="1"/>
  <c r="K440" i="16" s="1"/>
  <c r="G440" i="16"/>
  <c r="H440" i="16"/>
  <c r="I440" i="16"/>
  <c r="B441" i="16"/>
  <c r="C441" i="16"/>
  <c r="D441" i="16"/>
  <c r="E441" i="16"/>
  <c r="F441" i="16"/>
  <c r="J441" i="16" s="1"/>
  <c r="K441" i="16" s="1"/>
  <c r="G441" i="16"/>
  <c r="H441" i="16"/>
  <c r="I441" i="16"/>
  <c r="B442" i="16"/>
  <c r="C442" i="16"/>
  <c r="D442" i="16"/>
  <c r="E442" i="16"/>
  <c r="F442" i="16"/>
  <c r="J442" i="16" s="1"/>
  <c r="K442" i="16" s="1"/>
  <c r="G442" i="16"/>
  <c r="H442" i="16"/>
  <c r="I442" i="16"/>
  <c r="B443" i="16"/>
  <c r="C443" i="16"/>
  <c r="D443" i="16"/>
  <c r="E443" i="16"/>
  <c r="F443" i="16"/>
  <c r="J443" i="16" s="1"/>
  <c r="K443" i="16" s="1"/>
  <c r="G443" i="16"/>
  <c r="H443" i="16"/>
  <c r="I443" i="16"/>
  <c r="B444" i="16"/>
  <c r="C444" i="16"/>
  <c r="D444" i="16"/>
  <c r="E444" i="16"/>
  <c r="F444" i="16"/>
  <c r="J444" i="16" s="1"/>
  <c r="K444" i="16" s="1"/>
  <c r="G444" i="16"/>
  <c r="H444" i="16"/>
  <c r="I444" i="16"/>
  <c r="I372" i="16"/>
  <c r="H372" i="16"/>
  <c r="G372" i="16"/>
  <c r="F372" i="16"/>
  <c r="E372" i="16"/>
  <c r="D372" i="16"/>
  <c r="C372" i="16"/>
  <c r="B372" i="16"/>
  <c r="B311" i="16"/>
  <c r="C311" i="16"/>
  <c r="D311" i="16"/>
  <c r="E311" i="16"/>
  <c r="F311" i="16"/>
  <c r="J311" i="16" s="1"/>
  <c r="K311" i="16" s="1"/>
  <c r="P311" i="16" s="1"/>
  <c r="G311" i="16"/>
  <c r="H311" i="16"/>
  <c r="I311" i="16"/>
  <c r="O311" i="16" s="1"/>
  <c r="B312" i="16"/>
  <c r="C312" i="16"/>
  <c r="D312" i="16"/>
  <c r="E312" i="16"/>
  <c r="F312" i="16"/>
  <c r="J312" i="16" s="1"/>
  <c r="K312" i="16" s="1"/>
  <c r="G312" i="16"/>
  <c r="H312" i="16"/>
  <c r="I312" i="16"/>
  <c r="B313" i="16"/>
  <c r="C313" i="16"/>
  <c r="D313" i="16"/>
  <c r="E313" i="16"/>
  <c r="F313" i="16"/>
  <c r="J313" i="16" s="1"/>
  <c r="K313" i="16" s="1"/>
  <c r="G313" i="16"/>
  <c r="H313" i="16"/>
  <c r="I313" i="16"/>
  <c r="B314" i="16"/>
  <c r="C314" i="16"/>
  <c r="D314" i="16"/>
  <c r="E314" i="16"/>
  <c r="F314" i="16"/>
  <c r="J314" i="16" s="1"/>
  <c r="K314" i="16" s="1"/>
  <c r="G314" i="16"/>
  <c r="H314" i="16"/>
  <c r="I314" i="16"/>
  <c r="B315" i="16"/>
  <c r="C315" i="16"/>
  <c r="D315" i="16"/>
  <c r="E315" i="16"/>
  <c r="F315" i="16"/>
  <c r="J315" i="16" s="1"/>
  <c r="K315" i="16" s="1"/>
  <c r="G315" i="16"/>
  <c r="H315" i="16"/>
  <c r="I315" i="16"/>
  <c r="B316" i="16"/>
  <c r="C316" i="16"/>
  <c r="D316" i="16"/>
  <c r="E316" i="16"/>
  <c r="F316" i="16"/>
  <c r="J316" i="16" s="1"/>
  <c r="K316" i="16" s="1"/>
  <c r="G316" i="16"/>
  <c r="H316" i="16"/>
  <c r="I316" i="16"/>
  <c r="B317" i="16"/>
  <c r="C317" i="16"/>
  <c r="D317" i="16"/>
  <c r="E317" i="16"/>
  <c r="F317" i="16"/>
  <c r="J317" i="16" s="1"/>
  <c r="K317" i="16" s="1"/>
  <c r="G317" i="16"/>
  <c r="H317" i="16"/>
  <c r="I317" i="16"/>
  <c r="B318" i="16"/>
  <c r="C318" i="16"/>
  <c r="D318" i="16"/>
  <c r="E318" i="16"/>
  <c r="F318" i="16"/>
  <c r="J318" i="16" s="1"/>
  <c r="K318" i="16" s="1"/>
  <c r="G318" i="16"/>
  <c r="H318" i="16"/>
  <c r="I318" i="16"/>
  <c r="B319" i="16"/>
  <c r="C319" i="16"/>
  <c r="D319" i="16"/>
  <c r="E319" i="16"/>
  <c r="F319" i="16"/>
  <c r="J319" i="16" s="1"/>
  <c r="K319" i="16" s="1"/>
  <c r="G319" i="16"/>
  <c r="H319" i="16"/>
  <c r="I319" i="16"/>
  <c r="B320" i="16"/>
  <c r="C320" i="16"/>
  <c r="D320" i="16"/>
  <c r="E320" i="16"/>
  <c r="F320" i="16"/>
  <c r="J320" i="16" s="1"/>
  <c r="K320" i="16" s="1"/>
  <c r="G320" i="16"/>
  <c r="H320" i="16"/>
  <c r="I320" i="16"/>
  <c r="B321" i="16"/>
  <c r="C321" i="16"/>
  <c r="D321" i="16"/>
  <c r="E321" i="16"/>
  <c r="F321" i="16"/>
  <c r="J321" i="16" s="1"/>
  <c r="K321" i="16" s="1"/>
  <c r="G321" i="16"/>
  <c r="H321" i="16"/>
  <c r="I321" i="16"/>
  <c r="B322" i="16"/>
  <c r="C322" i="16"/>
  <c r="D322" i="16"/>
  <c r="E322" i="16"/>
  <c r="F322" i="16"/>
  <c r="J322" i="16" s="1"/>
  <c r="K322" i="16" s="1"/>
  <c r="G322" i="16"/>
  <c r="H322" i="16"/>
  <c r="I322" i="16"/>
  <c r="B323" i="16"/>
  <c r="C323" i="16"/>
  <c r="D323" i="16"/>
  <c r="E323" i="16"/>
  <c r="F323" i="16"/>
  <c r="J323" i="16" s="1"/>
  <c r="K323" i="16" s="1"/>
  <c r="G323" i="16"/>
  <c r="H323" i="16"/>
  <c r="I323" i="16"/>
  <c r="B324" i="16"/>
  <c r="C324" i="16"/>
  <c r="D324" i="16"/>
  <c r="E324" i="16"/>
  <c r="F324" i="16"/>
  <c r="J324" i="16" s="1"/>
  <c r="K324" i="16" s="1"/>
  <c r="G324" i="16"/>
  <c r="H324" i="16"/>
  <c r="I324" i="16"/>
  <c r="B325" i="16"/>
  <c r="C325" i="16"/>
  <c r="D325" i="16"/>
  <c r="E325" i="16"/>
  <c r="F325" i="16"/>
  <c r="J325" i="16" s="1"/>
  <c r="K325" i="16" s="1"/>
  <c r="G325" i="16"/>
  <c r="H325" i="16"/>
  <c r="I325" i="16"/>
  <c r="B326" i="16"/>
  <c r="C326" i="16"/>
  <c r="D326" i="16"/>
  <c r="E326" i="16"/>
  <c r="F326" i="16"/>
  <c r="J326" i="16" s="1"/>
  <c r="K326" i="16" s="1"/>
  <c r="G326" i="16"/>
  <c r="H326" i="16"/>
  <c r="I326" i="16"/>
  <c r="B327" i="16"/>
  <c r="C327" i="16"/>
  <c r="D327" i="16"/>
  <c r="E327" i="16"/>
  <c r="F327" i="16"/>
  <c r="J327" i="16" s="1"/>
  <c r="K327" i="16" s="1"/>
  <c r="G327" i="16"/>
  <c r="H327" i="16"/>
  <c r="I327" i="16"/>
  <c r="B328" i="16"/>
  <c r="C328" i="16"/>
  <c r="D328" i="16"/>
  <c r="E328" i="16"/>
  <c r="F328" i="16"/>
  <c r="J328" i="16" s="1"/>
  <c r="K328" i="16" s="1"/>
  <c r="G328" i="16"/>
  <c r="H328" i="16"/>
  <c r="I328" i="16"/>
  <c r="B329" i="16"/>
  <c r="C329" i="16"/>
  <c r="D329" i="16"/>
  <c r="E329" i="16"/>
  <c r="F329" i="16"/>
  <c r="J329" i="16" s="1"/>
  <c r="K329" i="16" s="1"/>
  <c r="G329" i="16"/>
  <c r="H329" i="16"/>
  <c r="I329" i="16"/>
  <c r="B330" i="16"/>
  <c r="C330" i="16"/>
  <c r="D330" i="16"/>
  <c r="E330" i="16"/>
  <c r="F330" i="16"/>
  <c r="J330" i="16" s="1"/>
  <c r="K330" i="16" s="1"/>
  <c r="G330" i="16"/>
  <c r="H330" i="16"/>
  <c r="I330" i="16"/>
  <c r="B331" i="16"/>
  <c r="C331" i="16"/>
  <c r="D331" i="16"/>
  <c r="E331" i="16"/>
  <c r="F331" i="16"/>
  <c r="J331" i="16" s="1"/>
  <c r="K331" i="16" s="1"/>
  <c r="G331" i="16"/>
  <c r="H331" i="16"/>
  <c r="I331" i="16"/>
  <c r="B332" i="16"/>
  <c r="C332" i="16"/>
  <c r="D332" i="16"/>
  <c r="E332" i="16"/>
  <c r="F332" i="16"/>
  <c r="J332" i="16" s="1"/>
  <c r="K332" i="16" s="1"/>
  <c r="G332" i="16"/>
  <c r="H332" i="16"/>
  <c r="I332" i="16"/>
  <c r="B333" i="16"/>
  <c r="C333" i="16"/>
  <c r="D333" i="16"/>
  <c r="E333" i="16"/>
  <c r="F333" i="16"/>
  <c r="J333" i="16" s="1"/>
  <c r="K333" i="16" s="1"/>
  <c r="G333" i="16"/>
  <c r="H333" i="16"/>
  <c r="I333" i="16"/>
  <c r="B334" i="16"/>
  <c r="C334" i="16"/>
  <c r="D334" i="16"/>
  <c r="E334" i="16"/>
  <c r="F334" i="16"/>
  <c r="J334" i="16" s="1"/>
  <c r="K334" i="16" s="1"/>
  <c r="G334" i="16"/>
  <c r="H334" i="16"/>
  <c r="I334" i="16"/>
  <c r="B335" i="16"/>
  <c r="C335" i="16"/>
  <c r="D335" i="16"/>
  <c r="E335" i="16"/>
  <c r="F335" i="16"/>
  <c r="J335" i="16" s="1"/>
  <c r="K335" i="16" s="1"/>
  <c r="G335" i="16"/>
  <c r="H335" i="16"/>
  <c r="I335" i="16"/>
  <c r="B336" i="16"/>
  <c r="C336" i="16"/>
  <c r="D336" i="16"/>
  <c r="E336" i="16"/>
  <c r="F336" i="16"/>
  <c r="J336" i="16" s="1"/>
  <c r="K336" i="16" s="1"/>
  <c r="G336" i="16"/>
  <c r="H336" i="16"/>
  <c r="I336" i="16"/>
  <c r="B337" i="16"/>
  <c r="C337" i="16"/>
  <c r="D337" i="16"/>
  <c r="E337" i="16"/>
  <c r="F337" i="16"/>
  <c r="J337" i="16" s="1"/>
  <c r="K337" i="16" s="1"/>
  <c r="G337" i="16"/>
  <c r="H337" i="16"/>
  <c r="I337" i="16"/>
  <c r="B338" i="16"/>
  <c r="C338" i="16"/>
  <c r="D338" i="16"/>
  <c r="E338" i="16"/>
  <c r="F338" i="16"/>
  <c r="J338" i="16" s="1"/>
  <c r="K338" i="16" s="1"/>
  <c r="G338" i="16"/>
  <c r="H338" i="16"/>
  <c r="I338" i="16"/>
  <c r="B339" i="16"/>
  <c r="C339" i="16"/>
  <c r="D339" i="16"/>
  <c r="E339" i="16"/>
  <c r="F339" i="16"/>
  <c r="J339" i="16" s="1"/>
  <c r="K339" i="16" s="1"/>
  <c r="G339" i="16"/>
  <c r="H339" i="16"/>
  <c r="I339" i="16"/>
  <c r="B340" i="16"/>
  <c r="C340" i="16"/>
  <c r="D340" i="16"/>
  <c r="E340" i="16"/>
  <c r="F340" i="16"/>
  <c r="J340" i="16" s="1"/>
  <c r="K340" i="16" s="1"/>
  <c r="G340" i="16"/>
  <c r="H340" i="16"/>
  <c r="I340" i="16"/>
  <c r="B341" i="16"/>
  <c r="C341" i="16"/>
  <c r="D341" i="16"/>
  <c r="E341" i="16"/>
  <c r="F341" i="16"/>
  <c r="J341" i="16" s="1"/>
  <c r="K341" i="16" s="1"/>
  <c r="G341" i="16"/>
  <c r="H341" i="16"/>
  <c r="I341" i="16"/>
  <c r="B342" i="16"/>
  <c r="C342" i="16"/>
  <c r="D342" i="16"/>
  <c r="E342" i="16"/>
  <c r="F342" i="16"/>
  <c r="J342" i="16" s="1"/>
  <c r="K342" i="16" s="1"/>
  <c r="G342" i="16"/>
  <c r="H342" i="16"/>
  <c r="I342" i="16"/>
  <c r="B343" i="16"/>
  <c r="C343" i="16"/>
  <c r="D343" i="16"/>
  <c r="E343" i="16"/>
  <c r="F343" i="16"/>
  <c r="J343" i="16" s="1"/>
  <c r="K343" i="16" s="1"/>
  <c r="G343" i="16"/>
  <c r="H343" i="16"/>
  <c r="I343" i="16"/>
  <c r="B344" i="16"/>
  <c r="C344" i="16"/>
  <c r="D344" i="16"/>
  <c r="E344" i="16"/>
  <c r="F344" i="16"/>
  <c r="J344" i="16" s="1"/>
  <c r="K344" i="16" s="1"/>
  <c r="G344" i="16"/>
  <c r="H344" i="16"/>
  <c r="I344" i="16"/>
  <c r="B345" i="16"/>
  <c r="C345" i="16"/>
  <c r="D345" i="16"/>
  <c r="E345" i="16"/>
  <c r="F345" i="16"/>
  <c r="J345" i="16" s="1"/>
  <c r="K345" i="16" s="1"/>
  <c r="G345" i="16"/>
  <c r="H345" i="16"/>
  <c r="I345" i="16"/>
  <c r="B346" i="16"/>
  <c r="C346" i="16"/>
  <c r="D346" i="16"/>
  <c r="E346" i="16"/>
  <c r="F346" i="16"/>
  <c r="J346" i="16" s="1"/>
  <c r="K346" i="16" s="1"/>
  <c r="G346" i="16"/>
  <c r="H346" i="16"/>
  <c r="I346" i="16"/>
  <c r="B347" i="16"/>
  <c r="C347" i="16"/>
  <c r="D347" i="16"/>
  <c r="E347" i="16"/>
  <c r="F347" i="16"/>
  <c r="J347" i="16" s="1"/>
  <c r="K347" i="16" s="1"/>
  <c r="G347" i="16"/>
  <c r="H347" i="16"/>
  <c r="I347" i="16"/>
  <c r="B348" i="16"/>
  <c r="C348" i="16"/>
  <c r="D348" i="16"/>
  <c r="E348" i="16"/>
  <c r="F348" i="16"/>
  <c r="J348" i="16" s="1"/>
  <c r="K348" i="16" s="1"/>
  <c r="G348" i="16"/>
  <c r="H348" i="16"/>
  <c r="I348" i="16"/>
  <c r="B349" i="16"/>
  <c r="C349" i="16"/>
  <c r="D349" i="16"/>
  <c r="E349" i="16"/>
  <c r="F349" i="16"/>
  <c r="J349" i="16" s="1"/>
  <c r="K349" i="16" s="1"/>
  <c r="G349" i="16"/>
  <c r="H349" i="16"/>
  <c r="I349" i="16"/>
  <c r="B350" i="16"/>
  <c r="C350" i="16"/>
  <c r="D350" i="16"/>
  <c r="E350" i="16"/>
  <c r="F350" i="16"/>
  <c r="J350" i="16" s="1"/>
  <c r="K350" i="16" s="1"/>
  <c r="G350" i="16"/>
  <c r="H350" i="16"/>
  <c r="I350" i="16"/>
  <c r="B351" i="16"/>
  <c r="C351" i="16"/>
  <c r="D351" i="16"/>
  <c r="E351" i="16"/>
  <c r="F351" i="16"/>
  <c r="J351" i="16" s="1"/>
  <c r="K351" i="16" s="1"/>
  <c r="G351" i="16"/>
  <c r="H351" i="16"/>
  <c r="I351" i="16"/>
  <c r="B352" i="16"/>
  <c r="C352" i="16"/>
  <c r="D352" i="16"/>
  <c r="E352" i="16"/>
  <c r="F352" i="16"/>
  <c r="J352" i="16" s="1"/>
  <c r="K352" i="16" s="1"/>
  <c r="G352" i="16"/>
  <c r="H352" i="16"/>
  <c r="I352" i="16"/>
  <c r="B353" i="16"/>
  <c r="C353" i="16"/>
  <c r="D353" i="16"/>
  <c r="E353" i="16"/>
  <c r="F353" i="16"/>
  <c r="J353" i="16" s="1"/>
  <c r="K353" i="16" s="1"/>
  <c r="G353" i="16"/>
  <c r="H353" i="16"/>
  <c r="I353" i="16"/>
  <c r="B354" i="16"/>
  <c r="C354" i="16"/>
  <c r="D354" i="16"/>
  <c r="E354" i="16"/>
  <c r="F354" i="16"/>
  <c r="J354" i="16" s="1"/>
  <c r="K354" i="16" s="1"/>
  <c r="G354" i="16"/>
  <c r="H354" i="16"/>
  <c r="I354" i="16"/>
  <c r="B355" i="16"/>
  <c r="C355" i="16"/>
  <c r="D355" i="16"/>
  <c r="E355" i="16"/>
  <c r="F355" i="16"/>
  <c r="J355" i="16" s="1"/>
  <c r="K355" i="16" s="1"/>
  <c r="G355" i="16"/>
  <c r="H355" i="16"/>
  <c r="I355" i="16"/>
  <c r="B356" i="16"/>
  <c r="C356" i="16"/>
  <c r="D356" i="16"/>
  <c r="E356" i="16"/>
  <c r="F356" i="16"/>
  <c r="J356" i="16" s="1"/>
  <c r="K356" i="16" s="1"/>
  <c r="G356" i="16"/>
  <c r="H356" i="16"/>
  <c r="I356" i="16"/>
  <c r="B357" i="16"/>
  <c r="C357" i="16"/>
  <c r="D357" i="16"/>
  <c r="E357" i="16"/>
  <c r="F357" i="16"/>
  <c r="J357" i="16" s="1"/>
  <c r="K357" i="16" s="1"/>
  <c r="G357" i="16"/>
  <c r="H357" i="16"/>
  <c r="I357" i="16"/>
  <c r="B358" i="16"/>
  <c r="C358" i="16"/>
  <c r="D358" i="16"/>
  <c r="E358" i="16"/>
  <c r="F358" i="16"/>
  <c r="J358" i="16" s="1"/>
  <c r="K358" i="16" s="1"/>
  <c r="G358" i="16"/>
  <c r="H358" i="16"/>
  <c r="I358" i="16"/>
  <c r="B359" i="16"/>
  <c r="C359" i="16"/>
  <c r="D359" i="16"/>
  <c r="E359" i="16"/>
  <c r="F359" i="16"/>
  <c r="J359" i="16" s="1"/>
  <c r="K359" i="16" s="1"/>
  <c r="G359" i="16"/>
  <c r="H359" i="16"/>
  <c r="I359" i="16"/>
  <c r="B360" i="16"/>
  <c r="C360" i="16"/>
  <c r="D360" i="16"/>
  <c r="E360" i="16"/>
  <c r="F360" i="16"/>
  <c r="J360" i="16" s="1"/>
  <c r="K360" i="16" s="1"/>
  <c r="G360" i="16"/>
  <c r="H360" i="16"/>
  <c r="I360" i="16"/>
  <c r="B361" i="16"/>
  <c r="C361" i="16"/>
  <c r="D361" i="16"/>
  <c r="E361" i="16"/>
  <c r="F361" i="16"/>
  <c r="J361" i="16" s="1"/>
  <c r="K361" i="16" s="1"/>
  <c r="G361" i="16"/>
  <c r="H361" i="16"/>
  <c r="I361" i="16"/>
  <c r="B362" i="16"/>
  <c r="C362" i="16"/>
  <c r="D362" i="16"/>
  <c r="E362" i="16"/>
  <c r="F362" i="16"/>
  <c r="J362" i="16" s="1"/>
  <c r="K362" i="16" s="1"/>
  <c r="G362" i="16"/>
  <c r="H362" i="16"/>
  <c r="I362" i="16"/>
  <c r="B363" i="16"/>
  <c r="C363" i="16"/>
  <c r="D363" i="16"/>
  <c r="E363" i="16"/>
  <c r="F363" i="16"/>
  <c r="J363" i="16" s="1"/>
  <c r="K363" i="16" s="1"/>
  <c r="G363" i="16"/>
  <c r="H363" i="16"/>
  <c r="I363" i="16"/>
  <c r="B364" i="16"/>
  <c r="C364" i="16"/>
  <c r="D364" i="16"/>
  <c r="E364" i="16"/>
  <c r="F364" i="16"/>
  <c r="J364" i="16" s="1"/>
  <c r="K364" i="16" s="1"/>
  <c r="G364" i="16"/>
  <c r="H364" i="16"/>
  <c r="I364" i="16"/>
  <c r="B365" i="16"/>
  <c r="C365" i="16"/>
  <c r="D365" i="16"/>
  <c r="E365" i="16"/>
  <c r="F365" i="16"/>
  <c r="J365" i="16" s="1"/>
  <c r="K365" i="16" s="1"/>
  <c r="G365" i="16"/>
  <c r="H365" i="16"/>
  <c r="I365" i="16"/>
  <c r="B366" i="16"/>
  <c r="C366" i="16"/>
  <c r="D366" i="16"/>
  <c r="E366" i="16"/>
  <c r="F366" i="16"/>
  <c r="J366" i="16" s="1"/>
  <c r="K366" i="16" s="1"/>
  <c r="G366" i="16"/>
  <c r="H366" i="16"/>
  <c r="I366" i="16"/>
  <c r="B367" i="16"/>
  <c r="C367" i="16"/>
  <c r="D367" i="16"/>
  <c r="E367" i="16"/>
  <c r="F367" i="16"/>
  <c r="J367" i="16" s="1"/>
  <c r="K367" i="16" s="1"/>
  <c r="G367" i="16"/>
  <c r="H367" i="16"/>
  <c r="I367" i="16"/>
  <c r="B368" i="16"/>
  <c r="C368" i="16"/>
  <c r="D368" i="16"/>
  <c r="E368" i="16"/>
  <c r="F368" i="16"/>
  <c r="J368" i="16" s="1"/>
  <c r="K368" i="16" s="1"/>
  <c r="G368" i="16"/>
  <c r="H368" i="16"/>
  <c r="I368" i="16"/>
  <c r="B369" i="16"/>
  <c r="C369" i="16"/>
  <c r="D369" i="16"/>
  <c r="E369" i="16"/>
  <c r="F369" i="16"/>
  <c r="J369" i="16" s="1"/>
  <c r="K369" i="16" s="1"/>
  <c r="G369" i="16"/>
  <c r="H369" i="16"/>
  <c r="I369" i="16"/>
  <c r="I310" i="16"/>
  <c r="H310" i="16"/>
  <c r="G310" i="16"/>
  <c r="F310" i="16"/>
  <c r="E310" i="16"/>
  <c r="D310" i="16"/>
  <c r="C310" i="16"/>
  <c r="B310" i="16"/>
  <c r="B256" i="16"/>
  <c r="C256" i="16"/>
  <c r="D256" i="16"/>
  <c r="E256" i="16"/>
  <c r="F256" i="16"/>
  <c r="J256" i="16" s="1"/>
  <c r="K256" i="16" s="1"/>
  <c r="G256" i="16"/>
  <c r="H256" i="16"/>
  <c r="I256" i="16"/>
  <c r="O256" i="16" s="1"/>
  <c r="B257" i="16"/>
  <c r="C257" i="16"/>
  <c r="D257" i="16"/>
  <c r="E257" i="16"/>
  <c r="F257" i="16"/>
  <c r="J257" i="16" s="1"/>
  <c r="K257" i="16" s="1"/>
  <c r="G257" i="16"/>
  <c r="H257" i="16"/>
  <c r="I257" i="16"/>
  <c r="B258" i="16"/>
  <c r="C258" i="16"/>
  <c r="D258" i="16"/>
  <c r="E258" i="16"/>
  <c r="F258" i="16"/>
  <c r="J258" i="16" s="1"/>
  <c r="K258" i="16" s="1"/>
  <c r="G258" i="16"/>
  <c r="H258" i="16"/>
  <c r="I258" i="16"/>
  <c r="B259" i="16"/>
  <c r="C259" i="16"/>
  <c r="D259" i="16"/>
  <c r="E259" i="16"/>
  <c r="F259" i="16"/>
  <c r="J259" i="16" s="1"/>
  <c r="K259" i="16" s="1"/>
  <c r="G259" i="16"/>
  <c r="H259" i="16"/>
  <c r="I259" i="16"/>
  <c r="B260" i="16"/>
  <c r="C260" i="16"/>
  <c r="D260" i="16"/>
  <c r="E260" i="16"/>
  <c r="F260" i="16"/>
  <c r="J260" i="16" s="1"/>
  <c r="G260" i="16"/>
  <c r="H260" i="16"/>
  <c r="I260" i="16"/>
  <c r="B261" i="16"/>
  <c r="C261" i="16"/>
  <c r="D261" i="16"/>
  <c r="E261" i="16"/>
  <c r="F261" i="16"/>
  <c r="J261" i="16" s="1"/>
  <c r="K261" i="16" s="1"/>
  <c r="G261" i="16"/>
  <c r="H261" i="16"/>
  <c r="I261" i="16"/>
  <c r="B262" i="16"/>
  <c r="C262" i="16"/>
  <c r="D262" i="16"/>
  <c r="E262" i="16"/>
  <c r="F262" i="16"/>
  <c r="J262" i="16" s="1"/>
  <c r="K262" i="16" s="1"/>
  <c r="G262" i="16"/>
  <c r="H262" i="16"/>
  <c r="I262" i="16"/>
  <c r="B263" i="16"/>
  <c r="C263" i="16"/>
  <c r="D263" i="16"/>
  <c r="E263" i="16"/>
  <c r="F263" i="16"/>
  <c r="J263" i="16" s="1"/>
  <c r="K263" i="16" s="1"/>
  <c r="G263" i="16"/>
  <c r="H263" i="16"/>
  <c r="I263" i="16"/>
  <c r="B264" i="16"/>
  <c r="C264" i="16"/>
  <c r="D264" i="16"/>
  <c r="E264" i="16"/>
  <c r="F264" i="16"/>
  <c r="J264" i="16" s="1"/>
  <c r="K264" i="16" s="1"/>
  <c r="G264" i="16"/>
  <c r="H264" i="16"/>
  <c r="I264" i="16"/>
  <c r="B265" i="16"/>
  <c r="C265" i="16"/>
  <c r="D265" i="16"/>
  <c r="E265" i="16"/>
  <c r="F265" i="16"/>
  <c r="J265" i="16" s="1"/>
  <c r="K265" i="16" s="1"/>
  <c r="G265" i="16"/>
  <c r="H265" i="16"/>
  <c r="I265" i="16"/>
  <c r="B266" i="16"/>
  <c r="C266" i="16"/>
  <c r="D266" i="16"/>
  <c r="E266" i="16"/>
  <c r="F266" i="16"/>
  <c r="J266" i="16" s="1"/>
  <c r="K266" i="16" s="1"/>
  <c r="G266" i="16"/>
  <c r="H266" i="16"/>
  <c r="I266" i="16"/>
  <c r="B267" i="16"/>
  <c r="C267" i="16"/>
  <c r="D267" i="16"/>
  <c r="E267" i="16"/>
  <c r="F267" i="16"/>
  <c r="J267" i="16" s="1"/>
  <c r="K267" i="16" s="1"/>
  <c r="G267" i="16"/>
  <c r="H267" i="16"/>
  <c r="I267" i="16"/>
  <c r="B268" i="16"/>
  <c r="C268" i="16"/>
  <c r="D268" i="16"/>
  <c r="E268" i="16"/>
  <c r="F268" i="16"/>
  <c r="J268" i="16" s="1"/>
  <c r="K268" i="16" s="1"/>
  <c r="G268" i="16"/>
  <c r="H268" i="16"/>
  <c r="I268" i="16"/>
  <c r="B269" i="16"/>
  <c r="C269" i="16"/>
  <c r="D269" i="16"/>
  <c r="E269" i="16"/>
  <c r="F269" i="16"/>
  <c r="J269" i="16" s="1"/>
  <c r="K269" i="16" s="1"/>
  <c r="G269" i="16"/>
  <c r="H269" i="16"/>
  <c r="I269" i="16"/>
  <c r="B270" i="16"/>
  <c r="C270" i="16"/>
  <c r="D270" i="16"/>
  <c r="E270" i="16"/>
  <c r="F270" i="16"/>
  <c r="J270" i="16" s="1"/>
  <c r="K270" i="16" s="1"/>
  <c r="G270" i="16"/>
  <c r="H270" i="16"/>
  <c r="I270" i="16"/>
  <c r="B271" i="16"/>
  <c r="C271" i="16"/>
  <c r="D271" i="16"/>
  <c r="E271" i="16"/>
  <c r="F271" i="16"/>
  <c r="J271" i="16" s="1"/>
  <c r="K271" i="16" s="1"/>
  <c r="G271" i="16"/>
  <c r="H271" i="16"/>
  <c r="I271" i="16"/>
  <c r="B272" i="16"/>
  <c r="C272" i="16"/>
  <c r="D272" i="16"/>
  <c r="E272" i="16"/>
  <c r="F272" i="16"/>
  <c r="J272" i="16" s="1"/>
  <c r="K272" i="16" s="1"/>
  <c r="G272" i="16"/>
  <c r="H272" i="16"/>
  <c r="I272" i="16"/>
  <c r="B273" i="16"/>
  <c r="C273" i="16"/>
  <c r="D273" i="16"/>
  <c r="E273" i="16"/>
  <c r="F273" i="16"/>
  <c r="J273" i="16" s="1"/>
  <c r="K273" i="16" s="1"/>
  <c r="G273" i="16"/>
  <c r="H273" i="16"/>
  <c r="I273" i="16"/>
  <c r="B274" i="16"/>
  <c r="C274" i="16"/>
  <c r="D274" i="16"/>
  <c r="E274" i="16"/>
  <c r="F274" i="16"/>
  <c r="J274" i="16" s="1"/>
  <c r="K274" i="16" s="1"/>
  <c r="G274" i="16"/>
  <c r="H274" i="16"/>
  <c r="I274" i="16"/>
  <c r="B275" i="16"/>
  <c r="C275" i="16"/>
  <c r="D275" i="16"/>
  <c r="E275" i="16"/>
  <c r="F275" i="16"/>
  <c r="J275" i="16" s="1"/>
  <c r="K275" i="16" s="1"/>
  <c r="G275" i="16"/>
  <c r="H275" i="16"/>
  <c r="I275" i="16"/>
  <c r="B276" i="16"/>
  <c r="C276" i="16"/>
  <c r="D276" i="16"/>
  <c r="E276" i="16"/>
  <c r="F276" i="16"/>
  <c r="J276" i="16" s="1"/>
  <c r="K276" i="16" s="1"/>
  <c r="G276" i="16"/>
  <c r="H276" i="16"/>
  <c r="I276" i="16"/>
  <c r="B277" i="16"/>
  <c r="C277" i="16"/>
  <c r="D277" i="16"/>
  <c r="E277" i="16"/>
  <c r="F277" i="16"/>
  <c r="J277" i="16" s="1"/>
  <c r="K277" i="16" s="1"/>
  <c r="G277" i="16"/>
  <c r="H277" i="16"/>
  <c r="I277" i="16"/>
  <c r="B278" i="16"/>
  <c r="C278" i="16"/>
  <c r="D278" i="16"/>
  <c r="E278" i="16"/>
  <c r="F278" i="16"/>
  <c r="J278" i="16" s="1"/>
  <c r="K278" i="16" s="1"/>
  <c r="G278" i="16"/>
  <c r="H278" i="16"/>
  <c r="I278" i="16"/>
  <c r="B279" i="16"/>
  <c r="C279" i="16"/>
  <c r="D279" i="16"/>
  <c r="E279" i="16"/>
  <c r="F279" i="16"/>
  <c r="J279" i="16" s="1"/>
  <c r="K279" i="16" s="1"/>
  <c r="G279" i="16"/>
  <c r="H279" i="16"/>
  <c r="I279" i="16"/>
  <c r="B280" i="16"/>
  <c r="C280" i="16"/>
  <c r="D280" i="16"/>
  <c r="E280" i="16"/>
  <c r="F280" i="16"/>
  <c r="J280" i="16" s="1"/>
  <c r="K280" i="16" s="1"/>
  <c r="G280" i="16"/>
  <c r="H280" i="16"/>
  <c r="I280" i="16"/>
  <c r="B281" i="16"/>
  <c r="C281" i="16"/>
  <c r="D281" i="16"/>
  <c r="E281" i="16"/>
  <c r="F281" i="16"/>
  <c r="J281" i="16" s="1"/>
  <c r="K281" i="16" s="1"/>
  <c r="G281" i="16"/>
  <c r="H281" i="16"/>
  <c r="I281" i="16"/>
  <c r="B282" i="16"/>
  <c r="C282" i="16"/>
  <c r="D282" i="16"/>
  <c r="E282" i="16"/>
  <c r="F282" i="16"/>
  <c r="J282" i="16" s="1"/>
  <c r="K282" i="16" s="1"/>
  <c r="G282" i="16"/>
  <c r="H282" i="16"/>
  <c r="I282" i="16"/>
  <c r="B283" i="16"/>
  <c r="C283" i="16"/>
  <c r="D283" i="16"/>
  <c r="E283" i="16"/>
  <c r="F283" i="16"/>
  <c r="J283" i="16" s="1"/>
  <c r="K283" i="16" s="1"/>
  <c r="G283" i="16"/>
  <c r="H283" i="16"/>
  <c r="I283" i="16"/>
  <c r="B284" i="16"/>
  <c r="C284" i="16"/>
  <c r="D284" i="16"/>
  <c r="E284" i="16"/>
  <c r="F284" i="16"/>
  <c r="J284" i="16" s="1"/>
  <c r="K284" i="16" s="1"/>
  <c r="G284" i="16"/>
  <c r="H284" i="16"/>
  <c r="I284" i="16"/>
  <c r="B285" i="16"/>
  <c r="C285" i="16"/>
  <c r="D285" i="16"/>
  <c r="E285" i="16"/>
  <c r="F285" i="16"/>
  <c r="J285" i="16" s="1"/>
  <c r="K285" i="16" s="1"/>
  <c r="G285" i="16"/>
  <c r="H285" i="16"/>
  <c r="I285" i="16"/>
  <c r="B286" i="16"/>
  <c r="C286" i="16"/>
  <c r="D286" i="16"/>
  <c r="E286" i="16"/>
  <c r="F286" i="16"/>
  <c r="J286" i="16" s="1"/>
  <c r="K286" i="16" s="1"/>
  <c r="G286" i="16"/>
  <c r="H286" i="16"/>
  <c r="I286" i="16"/>
  <c r="B287" i="16"/>
  <c r="C287" i="16"/>
  <c r="D287" i="16"/>
  <c r="E287" i="16"/>
  <c r="F287" i="16"/>
  <c r="J287" i="16" s="1"/>
  <c r="K287" i="16" s="1"/>
  <c r="G287" i="16"/>
  <c r="H287" i="16"/>
  <c r="I287" i="16"/>
  <c r="B288" i="16"/>
  <c r="C288" i="16"/>
  <c r="D288" i="16"/>
  <c r="E288" i="16"/>
  <c r="F288" i="16"/>
  <c r="J288" i="16" s="1"/>
  <c r="K288" i="16" s="1"/>
  <c r="G288" i="16"/>
  <c r="H288" i="16"/>
  <c r="I288" i="16"/>
  <c r="B289" i="16"/>
  <c r="C289" i="16"/>
  <c r="D289" i="16"/>
  <c r="E289" i="16"/>
  <c r="F289" i="16"/>
  <c r="J289" i="16" s="1"/>
  <c r="K289" i="16" s="1"/>
  <c r="G289" i="16"/>
  <c r="H289" i="16"/>
  <c r="I289" i="16"/>
  <c r="B290" i="16"/>
  <c r="C290" i="16"/>
  <c r="D290" i="16"/>
  <c r="E290" i="16"/>
  <c r="F290" i="16"/>
  <c r="J290" i="16" s="1"/>
  <c r="K290" i="16" s="1"/>
  <c r="G290" i="16"/>
  <c r="H290" i="16"/>
  <c r="I290" i="16"/>
  <c r="B291" i="16"/>
  <c r="C291" i="16"/>
  <c r="D291" i="16"/>
  <c r="E291" i="16"/>
  <c r="F291" i="16"/>
  <c r="J291" i="16" s="1"/>
  <c r="K291" i="16" s="1"/>
  <c r="G291" i="16"/>
  <c r="H291" i="16"/>
  <c r="I291" i="16"/>
  <c r="B292" i="16"/>
  <c r="C292" i="16"/>
  <c r="D292" i="16"/>
  <c r="E292" i="16"/>
  <c r="F292" i="16"/>
  <c r="J292" i="16" s="1"/>
  <c r="K292" i="16" s="1"/>
  <c r="G292" i="16"/>
  <c r="H292" i="16"/>
  <c r="I292" i="16"/>
  <c r="B293" i="16"/>
  <c r="C293" i="16"/>
  <c r="D293" i="16"/>
  <c r="E293" i="16"/>
  <c r="F293" i="16"/>
  <c r="J293" i="16" s="1"/>
  <c r="K293" i="16" s="1"/>
  <c r="G293" i="16"/>
  <c r="H293" i="16"/>
  <c r="I293" i="16"/>
  <c r="B294" i="16"/>
  <c r="C294" i="16"/>
  <c r="D294" i="16"/>
  <c r="E294" i="16"/>
  <c r="F294" i="16"/>
  <c r="J294" i="16" s="1"/>
  <c r="K294" i="16" s="1"/>
  <c r="G294" i="16"/>
  <c r="H294" i="16"/>
  <c r="I294" i="16"/>
  <c r="B295" i="16"/>
  <c r="C295" i="16"/>
  <c r="D295" i="16"/>
  <c r="E295" i="16"/>
  <c r="F295" i="16"/>
  <c r="J295" i="16" s="1"/>
  <c r="K295" i="16" s="1"/>
  <c r="G295" i="16"/>
  <c r="H295" i="16"/>
  <c r="I295" i="16"/>
  <c r="B296" i="16"/>
  <c r="C296" i="16"/>
  <c r="D296" i="16"/>
  <c r="E296" i="16"/>
  <c r="F296" i="16"/>
  <c r="J296" i="16" s="1"/>
  <c r="K296" i="16" s="1"/>
  <c r="G296" i="16"/>
  <c r="H296" i="16"/>
  <c r="I296" i="16"/>
  <c r="B297" i="16"/>
  <c r="C297" i="16"/>
  <c r="D297" i="16"/>
  <c r="E297" i="16"/>
  <c r="F297" i="16"/>
  <c r="J297" i="16" s="1"/>
  <c r="K297" i="16" s="1"/>
  <c r="G297" i="16"/>
  <c r="H297" i="16"/>
  <c r="I297" i="16"/>
  <c r="B298" i="16"/>
  <c r="C298" i="16"/>
  <c r="D298" i="16"/>
  <c r="E298" i="16"/>
  <c r="F298" i="16"/>
  <c r="J298" i="16" s="1"/>
  <c r="K298" i="16" s="1"/>
  <c r="G298" i="16"/>
  <c r="H298" i="16"/>
  <c r="I298" i="16"/>
  <c r="B299" i="16"/>
  <c r="C299" i="16"/>
  <c r="D299" i="16"/>
  <c r="E299" i="16"/>
  <c r="F299" i="16"/>
  <c r="J299" i="16" s="1"/>
  <c r="K299" i="16" s="1"/>
  <c r="G299" i="16"/>
  <c r="H299" i="16"/>
  <c r="I299" i="16"/>
  <c r="B300" i="16"/>
  <c r="C300" i="16"/>
  <c r="D300" i="16"/>
  <c r="E300" i="16"/>
  <c r="F300" i="16"/>
  <c r="J300" i="16" s="1"/>
  <c r="K300" i="16" s="1"/>
  <c r="G300" i="16"/>
  <c r="H300" i="16"/>
  <c r="I300" i="16"/>
  <c r="B301" i="16"/>
  <c r="C301" i="16"/>
  <c r="D301" i="16"/>
  <c r="E301" i="16"/>
  <c r="F301" i="16"/>
  <c r="J301" i="16" s="1"/>
  <c r="K301" i="16" s="1"/>
  <c r="G301" i="16"/>
  <c r="H301" i="16"/>
  <c r="I301" i="16"/>
  <c r="B302" i="16"/>
  <c r="C302" i="16"/>
  <c r="D302" i="16"/>
  <c r="E302" i="16"/>
  <c r="F302" i="16"/>
  <c r="J302" i="16" s="1"/>
  <c r="K302" i="16" s="1"/>
  <c r="G302" i="16"/>
  <c r="H302" i="16"/>
  <c r="I302" i="16"/>
  <c r="B303" i="16"/>
  <c r="C303" i="16"/>
  <c r="D303" i="16"/>
  <c r="E303" i="16"/>
  <c r="F303" i="16"/>
  <c r="J303" i="16" s="1"/>
  <c r="K303" i="16" s="1"/>
  <c r="G303" i="16"/>
  <c r="H303" i="16"/>
  <c r="I303" i="16"/>
  <c r="B304" i="16"/>
  <c r="C304" i="16"/>
  <c r="D304" i="16"/>
  <c r="E304" i="16"/>
  <c r="F304" i="16"/>
  <c r="J304" i="16" s="1"/>
  <c r="K304" i="16" s="1"/>
  <c r="G304" i="16"/>
  <c r="H304" i="16"/>
  <c r="I304" i="16"/>
  <c r="B305" i="16"/>
  <c r="C305" i="16"/>
  <c r="D305" i="16"/>
  <c r="E305" i="16"/>
  <c r="F305" i="16"/>
  <c r="J305" i="16" s="1"/>
  <c r="K305" i="16" s="1"/>
  <c r="G305" i="16"/>
  <c r="H305" i="16"/>
  <c r="I305" i="16"/>
  <c r="B306" i="16"/>
  <c r="C306" i="16"/>
  <c r="D306" i="16"/>
  <c r="E306" i="16"/>
  <c r="F306" i="16"/>
  <c r="J306" i="16" s="1"/>
  <c r="K306" i="16" s="1"/>
  <c r="G306" i="16"/>
  <c r="H306" i="16"/>
  <c r="I306" i="16"/>
  <c r="B307" i="16"/>
  <c r="C307" i="16"/>
  <c r="D307" i="16"/>
  <c r="E307" i="16"/>
  <c r="F307" i="16"/>
  <c r="J307" i="16" s="1"/>
  <c r="K307" i="16" s="1"/>
  <c r="G307" i="16"/>
  <c r="H307" i="16"/>
  <c r="I307" i="16"/>
  <c r="I255" i="16"/>
  <c r="H255" i="16"/>
  <c r="G255" i="16"/>
  <c r="F255" i="16"/>
  <c r="E255" i="16"/>
  <c r="D255" i="16"/>
  <c r="C255" i="16"/>
  <c r="B255" i="16"/>
  <c r="I252" i="16"/>
  <c r="H252" i="16"/>
  <c r="G252" i="16"/>
  <c r="F252" i="16"/>
  <c r="E252" i="16"/>
  <c r="D252" i="16"/>
  <c r="L252" i="16" s="1"/>
  <c r="C252" i="16"/>
  <c r="B252" i="16"/>
  <c r="I251" i="16"/>
  <c r="H251" i="16"/>
  <c r="G251" i="16"/>
  <c r="F251" i="16"/>
  <c r="E251" i="16"/>
  <c r="D251" i="16"/>
  <c r="C251" i="16"/>
  <c r="B251" i="16"/>
  <c r="I250" i="16"/>
  <c r="H250" i="16"/>
  <c r="G250" i="16"/>
  <c r="F250" i="16"/>
  <c r="E250" i="16"/>
  <c r="D250" i="16"/>
  <c r="C250" i="16"/>
  <c r="B250" i="16"/>
  <c r="I249" i="16"/>
  <c r="H249" i="16"/>
  <c r="G249" i="16"/>
  <c r="F249" i="16"/>
  <c r="E249" i="16"/>
  <c r="D249" i="16"/>
  <c r="L249" i="16" s="1"/>
  <c r="C249" i="16"/>
  <c r="B249" i="16"/>
  <c r="I248" i="16"/>
  <c r="H248" i="16"/>
  <c r="G248" i="16"/>
  <c r="F248" i="16"/>
  <c r="E248" i="16"/>
  <c r="D248" i="16"/>
  <c r="C248" i="16"/>
  <c r="B248" i="16"/>
  <c r="I247" i="16"/>
  <c r="H247" i="16"/>
  <c r="G247" i="16"/>
  <c r="F247" i="16"/>
  <c r="E247" i="16"/>
  <c r="D247" i="16"/>
  <c r="L247" i="16" s="1"/>
  <c r="C247" i="16"/>
  <c r="B247" i="16"/>
  <c r="I246" i="16"/>
  <c r="H246" i="16"/>
  <c r="G246" i="16"/>
  <c r="F246" i="16"/>
  <c r="E246" i="16"/>
  <c r="D246" i="16"/>
  <c r="L246" i="16" s="1"/>
  <c r="C246" i="16"/>
  <c r="B246" i="16"/>
  <c r="I245" i="16"/>
  <c r="H245" i="16"/>
  <c r="G245" i="16"/>
  <c r="F245" i="16"/>
  <c r="E245" i="16"/>
  <c r="D245" i="16"/>
  <c r="C245" i="16"/>
  <c r="B245" i="16"/>
  <c r="I244" i="16"/>
  <c r="H244" i="16"/>
  <c r="G244" i="16"/>
  <c r="F244" i="16"/>
  <c r="E244" i="16"/>
  <c r="D244" i="16"/>
  <c r="C244" i="16"/>
  <c r="B244" i="16"/>
  <c r="I243" i="16"/>
  <c r="H243" i="16"/>
  <c r="G243" i="16"/>
  <c r="F243" i="16"/>
  <c r="E243" i="16"/>
  <c r="D243" i="16"/>
  <c r="C243" i="16"/>
  <c r="B243" i="16"/>
  <c r="I242" i="16"/>
  <c r="H242" i="16"/>
  <c r="G242" i="16"/>
  <c r="F242" i="16"/>
  <c r="E242" i="16"/>
  <c r="D242" i="16"/>
  <c r="L242" i="16" s="1"/>
  <c r="C242" i="16"/>
  <c r="B242" i="16"/>
  <c r="I241" i="16"/>
  <c r="H241" i="16"/>
  <c r="G241" i="16"/>
  <c r="F241" i="16"/>
  <c r="E241" i="16"/>
  <c r="D241" i="16"/>
  <c r="L241" i="16" s="1"/>
  <c r="C241" i="16"/>
  <c r="B241" i="16"/>
  <c r="I240" i="16"/>
  <c r="H240" i="16"/>
  <c r="G240" i="16"/>
  <c r="F240" i="16"/>
  <c r="E240" i="16"/>
  <c r="D240" i="16"/>
  <c r="C240" i="16"/>
  <c r="B240" i="16"/>
  <c r="I239" i="16"/>
  <c r="H239" i="16"/>
  <c r="G239" i="16"/>
  <c r="F239" i="16"/>
  <c r="E239" i="16"/>
  <c r="D239" i="16"/>
  <c r="L239" i="16" s="1"/>
  <c r="C239" i="16"/>
  <c r="B239" i="16"/>
  <c r="I238" i="16"/>
  <c r="H238" i="16"/>
  <c r="G238" i="16"/>
  <c r="F238" i="16"/>
  <c r="E238" i="16"/>
  <c r="D238" i="16"/>
  <c r="C238" i="16"/>
  <c r="B238" i="16"/>
  <c r="I237" i="16"/>
  <c r="H237" i="16"/>
  <c r="G237" i="16"/>
  <c r="F237" i="16"/>
  <c r="E237" i="16"/>
  <c r="D237" i="16"/>
  <c r="C237" i="16"/>
  <c r="B237" i="16"/>
  <c r="I236" i="16"/>
  <c r="H236" i="16"/>
  <c r="G236" i="16"/>
  <c r="F236" i="16"/>
  <c r="E236" i="16"/>
  <c r="D236" i="16"/>
  <c r="C236" i="16"/>
  <c r="B236" i="16"/>
  <c r="I235" i="16"/>
  <c r="H235" i="16"/>
  <c r="G235" i="16"/>
  <c r="F235" i="16"/>
  <c r="E235" i="16"/>
  <c r="D235" i="16"/>
  <c r="C235" i="16"/>
  <c r="B235" i="16"/>
  <c r="I234" i="16"/>
  <c r="H234" i="16"/>
  <c r="G234" i="16"/>
  <c r="F234" i="16"/>
  <c r="E234" i="16"/>
  <c r="D234" i="16"/>
  <c r="C234" i="16"/>
  <c r="B234" i="16"/>
  <c r="I233" i="16"/>
  <c r="H233" i="16"/>
  <c r="G233" i="16"/>
  <c r="F233" i="16"/>
  <c r="E233" i="16"/>
  <c r="D233" i="16"/>
  <c r="C233" i="16"/>
  <c r="B233" i="16"/>
  <c r="I232" i="16"/>
  <c r="H232" i="16"/>
  <c r="G232" i="16"/>
  <c r="F232" i="16"/>
  <c r="E232" i="16"/>
  <c r="D232" i="16"/>
  <c r="C232" i="16"/>
  <c r="B232" i="16"/>
  <c r="I231" i="16"/>
  <c r="H231" i="16"/>
  <c r="G231" i="16"/>
  <c r="F231" i="16"/>
  <c r="E231" i="16"/>
  <c r="D231" i="16"/>
  <c r="C231" i="16"/>
  <c r="B231" i="16"/>
  <c r="I230" i="16"/>
  <c r="H230" i="16"/>
  <c r="G230" i="16"/>
  <c r="F230" i="16"/>
  <c r="E230" i="16"/>
  <c r="D230" i="16"/>
  <c r="C230" i="16"/>
  <c r="B230" i="16"/>
  <c r="I229" i="16"/>
  <c r="H229" i="16"/>
  <c r="G229" i="16"/>
  <c r="F229" i="16"/>
  <c r="E229" i="16"/>
  <c r="D229" i="16"/>
  <c r="C229" i="16"/>
  <c r="B229" i="16"/>
  <c r="I228" i="16"/>
  <c r="H228" i="16"/>
  <c r="G228" i="16"/>
  <c r="F228" i="16"/>
  <c r="E228" i="16"/>
  <c r="D228" i="16"/>
  <c r="C228" i="16"/>
  <c r="B228" i="16"/>
  <c r="I227" i="16"/>
  <c r="H227" i="16"/>
  <c r="G227" i="16"/>
  <c r="F227" i="16"/>
  <c r="E227" i="16"/>
  <c r="D227" i="16"/>
  <c r="C227" i="16"/>
  <c r="B227" i="16"/>
  <c r="I226" i="16"/>
  <c r="H226" i="16"/>
  <c r="G226" i="16"/>
  <c r="F226" i="16"/>
  <c r="E226" i="16"/>
  <c r="D226" i="16"/>
  <c r="C226" i="16"/>
  <c r="B226" i="16"/>
  <c r="I225" i="16"/>
  <c r="H225" i="16"/>
  <c r="G225" i="16"/>
  <c r="F225" i="16"/>
  <c r="E225" i="16"/>
  <c r="D225" i="16"/>
  <c r="C225" i="16"/>
  <c r="B225" i="16"/>
  <c r="I224" i="16"/>
  <c r="H224" i="16"/>
  <c r="G224" i="16"/>
  <c r="F224" i="16"/>
  <c r="E224" i="16"/>
  <c r="D224" i="16"/>
  <c r="C224" i="16"/>
  <c r="B224" i="16"/>
  <c r="I223" i="16"/>
  <c r="H223" i="16"/>
  <c r="G223" i="16"/>
  <c r="F223" i="16"/>
  <c r="E223" i="16"/>
  <c r="D223" i="16"/>
  <c r="C223" i="16"/>
  <c r="B223" i="16"/>
  <c r="I222" i="16"/>
  <c r="H222" i="16"/>
  <c r="G222" i="16"/>
  <c r="F222" i="16"/>
  <c r="E222" i="16"/>
  <c r="D222" i="16"/>
  <c r="C222" i="16"/>
  <c r="B222" i="16"/>
  <c r="I221" i="16"/>
  <c r="H221" i="16"/>
  <c r="G221" i="16"/>
  <c r="F221" i="16"/>
  <c r="E221" i="16"/>
  <c r="D221" i="16"/>
  <c r="C221" i="16"/>
  <c r="B221" i="16"/>
  <c r="I220" i="16"/>
  <c r="H220" i="16"/>
  <c r="G220" i="16"/>
  <c r="F220" i="16"/>
  <c r="E220" i="16"/>
  <c r="D220" i="16"/>
  <c r="C220" i="16"/>
  <c r="B220" i="16"/>
  <c r="I219" i="16"/>
  <c r="H219" i="16"/>
  <c r="G219" i="16"/>
  <c r="F219" i="16"/>
  <c r="E219" i="16"/>
  <c r="D219" i="16"/>
  <c r="C219" i="16"/>
  <c r="B219" i="16"/>
  <c r="I218" i="16"/>
  <c r="H218" i="16"/>
  <c r="G218" i="16"/>
  <c r="F218" i="16"/>
  <c r="E218" i="16"/>
  <c r="D218" i="16"/>
  <c r="C218" i="16"/>
  <c r="B218" i="16"/>
  <c r="I217" i="16"/>
  <c r="H217" i="16"/>
  <c r="G217" i="16"/>
  <c r="F217" i="16"/>
  <c r="E217" i="16"/>
  <c r="D217" i="16"/>
  <c r="C217" i="16"/>
  <c r="B217" i="16"/>
  <c r="I216" i="16"/>
  <c r="H216" i="16"/>
  <c r="G216" i="16"/>
  <c r="F216" i="16"/>
  <c r="E216" i="16"/>
  <c r="D216" i="16"/>
  <c r="C216" i="16"/>
  <c r="B216" i="16"/>
  <c r="I215" i="16"/>
  <c r="H215" i="16"/>
  <c r="G215" i="16"/>
  <c r="F215" i="16"/>
  <c r="E215" i="16"/>
  <c r="D215" i="16"/>
  <c r="C215" i="16"/>
  <c r="B215" i="16"/>
  <c r="I214" i="16"/>
  <c r="H214" i="16"/>
  <c r="G214" i="16"/>
  <c r="F214" i="16"/>
  <c r="E214" i="16"/>
  <c r="D214" i="16"/>
  <c r="C214" i="16"/>
  <c r="B214" i="16"/>
  <c r="I213" i="16"/>
  <c r="H213" i="16"/>
  <c r="G213" i="16"/>
  <c r="F213" i="16"/>
  <c r="E213" i="16"/>
  <c r="D213" i="16"/>
  <c r="C213" i="16"/>
  <c r="B213" i="16"/>
  <c r="I212" i="16"/>
  <c r="H212" i="16"/>
  <c r="G212" i="16"/>
  <c r="F212" i="16"/>
  <c r="E212" i="16"/>
  <c r="D212" i="16"/>
  <c r="C212" i="16"/>
  <c r="B212" i="16"/>
  <c r="I211" i="16"/>
  <c r="H211" i="16"/>
  <c r="G211" i="16"/>
  <c r="F211" i="16"/>
  <c r="E211" i="16"/>
  <c r="D211" i="16"/>
  <c r="C211" i="16"/>
  <c r="B211" i="16"/>
  <c r="I210" i="16"/>
  <c r="H210" i="16"/>
  <c r="G210" i="16"/>
  <c r="F210" i="16"/>
  <c r="E210" i="16"/>
  <c r="D210" i="16"/>
  <c r="C210" i="16"/>
  <c r="B210" i="16"/>
  <c r="I209" i="16"/>
  <c r="H209" i="16"/>
  <c r="G209" i="16"/>
  <c r="F209" i="16"/>
  <c r="E209" i="16"/>
  <c r="D209" i="16"/>
  <c r="C209" i="16"/>
  <c r="B209" i="16"/>
  <c r="I208" i="16"/>
  <c r="H208" i="16"/>
  <c r="G208" i="16"/>
  <c r="F208" i="16"/>
  <c r="E208" i="16"/>
  <c r="D208" i="16"/>
  <c r="C208" i="16"/>
  <c r="B208" i="16"/>
  <c r="I207" i="16"/>
  <c r="H207" i="16"/>
  <c r="G207" i="16"/>
  <c r="F207" i="16"/>
  <c r="E207" i="16"/>
  <c r="D207" i="16"/>
  <c r="C207" i="16"/>
  <c r="B207" i="16"/>
  <c r="I206" i="16"/>
  <c r="H206" i="16"/>
  <c r="G206" i="16"/>
  <c r="F206" i="16"/>
  <c r="E206" i="16"/>
  <c r="D206" i="16"/>
  <c r="C206" i="16"/>
  <c r="B206" i="16"/>
  <c r="I205" i="16"/>
  <c r="O205" i="16" s="1"/>
  <c r="O206" i="16" s="1"/>
  <c r="O207" i="16" s="1"/>
  <c r="O208" i="16" s="1"/>
  <c r="O209" i="16" s="1"/>
  <c r="O210" i="16" s="1"/>
  <c r="O211" i="16" s="1"/>
  <c r="O212" i="16" s="1"/>
  <c r="O213" i="16" s="1"/>
  <c r="O214" i="16" s="1"/>
  <c r="O215" i="16" s="1"/>
  <c r="O216" i="16" s="1"/>
  <c r="O217" i="16" s="1"/>
  <c r="O218" i="16" s="1"/>
  <c r="O219" i="16" s="1"/>
  <c r="O220" i="16" s="1"/>
  <c r="O221" i="16" s="1"/>
  <c r="O222" i="16" s="1"/>
  <c r="O223" i="16" s="1"/>
  <c r="O224" i="16" s="1"/>
  <c r="O225" i="16" s="1"/>
  <c r="O226" i="16" s="1"/>
  <c r="O227" i="16" s="1"/>
  <c r="O228" i="16" s="1"/>
  <c r="O229" i="16" s="1"/>
  <c r="O230" i="16" s="1"/>
  <c r="O231" i="16" s="1"/>
  <c r="O232" i="16" s="1"/>
  <c r="O233" i="16" s="1"/>
  <c r="O234" i="16" s="1"/>
  <c r="O235" i="16" s="1"/>
  <c r="O236" i="16" s="1"/>
  <c r="O237" i="16" s="1"/>
  <c r="O238" i="16" s="1"/>
  <c r="O239" i="16" s="1"/>
  <c r="O240" i="16" s="1"/>
  <c r="O241" i="16" s="1"/>
  <c r="O242" i="16" s="1"/>
  <c r="O243" i="16" s="1"/>
  <c r="O244" i="16" s="1"/>
  <c r="O245" i="16" s="1"/>
  <c r="O246" i="16" s="1"/>
  <c r="O247" i="16" s="1"/>
  <c r="O248" i="16" s="1"/>
  <c r="O249" i="16" s="1"/>
  <c r="O250" i="16" s="1"/>
  <c r="O251" i="16" s="1"/>
  <c r="O252" i="16" s="1"/>
  <c r="O253" i="16" s="1"/>
  <c r="H205" i="16"/>
  <c r="G205" i="16"/>
  <c r="F205" i="16"/>
  <c r="E205" i="16"/>
  <c r="D205" i="16"/>
  <c r="C205" i="16"/>
  <c r="B205" i="16"/>
  <c r="I204" i="16"/>
  <c r="H204" i="16"/>
  <c r="G204" i="16"/>
  <c r="F204" i="16"/>
  <c r="E204" i="16"/>
  <c r="D204" i="16"/>
  <c r="C204" i="16"/>
  <c r="B204" i="16"/>
  <c r="B163" i="16"/>
  <c r="C163" i="16"/>
  <c r="D163" i="16"/>
  <c r="E163" i="16"/>
  <c r="F163" i="16"/>
  <c r="J163" i="16" s="1"/>
  <c r="K163" i="16" s="1"/>
  <c r="P163" i="16" s="1"/>
  <c r="G163" i="16"/>
  <c r="H163" i="16"/>
  <c r="I163" i="16"/>
  <c r="O163" i="16" s="1"/>
  <c r="B164" i="16"/>
  <c r="C164" i="16"/>
  <c r="D164" i="16"/>
  <c r="E164" i="16"/>
  <c r="F164" i="16"/>
  <c r="J164" i="16" s="1"/>
  <c r="K164" i="16" s="1"/>
  <c r="G164" i="16"/>
  <c r="H164" i="16"/>
  <c r="I164" i="16"/>
  <c r="B165" i="16"/>
  <c r="C165" i="16"/>
  <c r="D165" i="16"/>
  <c r="E165" i="16"/>
  <c r="F165" i="16"/>
  <c r="J165" i="16" s="1"/>
  <c r="K165" i="16" s="1"/>
  <c r="G165" i="16"/>
  <c r="H165" i="16"/>
  <c r="I165" i="16"/>
  <c r="B166" i="16"/>
  <c r="C166" i="16"/>
  <c r="D166" i="16"/>
  <c r="E166" i="16"/>
  <c r="F166" i="16"/>
  <c r="J166" i="16" s="1"/>
  <c r="K166" i="16" s="1"/>
  <c r="G166" i="16"/>
  <c r="H166" i="16"/>
  <c r="I166" i="16"/>
  <c r="B167" i="16"/>
  <c r="C167" i="16"/>
  <c r="D167" i="16"/>
  <c r="E167" i="16"/>
  <c r="F167" i="16"/>
  <c r="J167" i="16" s="1"/>
  <c r="K167" i="16" s="1"/>
  <c r="G167" i="16"/>
  <c r="H167" i="16"/>
  <c r="I167" i="16"/>
  <c r="B168" i="16"/>
  <c r="C168" i="16"/>
  <c r="D168" i="16"/>
  <c r="E168" i="16"/>
  <c r="F168" i="16"/>
  <c r="J168" i="16" s="1"/>
  <c r="K168" i="16" s="1"/>
  <c r="G168" i="16"/>
  <c r="H168" i="16"/>
  <c r="I168" i="16"/>
  <c r="B169" i="16"/>
  <c r="C169" i="16"/>
  <c r="D169" i="16"/>
  <c r="E169" i="16"/>
  <c r="F169" i="16"/>
  <c r="J169" i="16" s="1"/>
  <c r="K169" i="16" s="1"/>
  <c r="G169" i="16"/>
  <c r="H169" i="16"/>
  <c r="I169" i="16"/>
  <c r="B170" i="16"/>
  <c r="C170" i="16"/>
  <c r="D170" i="16"/>
  <c r="E170" i="16"/>
  <c r="F170" i="16"/>
  <c r="J170" i="16" s="1"/>
  <c r="K170" i="16" s="1"/>
  <c r="G170" i="16"/>
  <c r="H170" i="16"/>
  <c r="I170" i="16"/>
  <c r="B171" i="16"/>
  <c r="C171" i="16"/>
  <c r="D171" i="16"/>
  <c r="E171" i="16"/>
  <c r="F171" i="16"/>
  <c r="J171" i="16" s="1"/>
  <c r="K171" i="16" s="1"/>
  <c r="G171" i="16"/>
  <c r="H171" i="16"/>
  <c r="I171" i="16"/>
  <c r="B172" i="16"/>
  <c r="C172" i="16"/>
  <c r="D172" i="16"/>
  <c r="E172" i="16"/>
  <c r="F172" i="16"/>
  <c r="J172" i="16" s="1"/>
  <c r="K172" i="16" s="1"/>
  <c r="G172" i="16"/>
  <c r="H172" i="16"/>
  <c r="I172" i="16"/>
  <c r="B173" i="16"/>
  <c r="C173" i="16"/>
  <c r="D173" i="16"/>
  <c r="E173" i="16"/>
  <c r="F173" i="16"/>
  <c r="J173" i="16" s="1"/>
  <c r="K173" i="16" s="1"/>
  <c r="G173" i="16"/>
  <c r="H173" i="16"/>
  <c r="I173" i="16"/>
  <c r="B174" i="16"/>
  <c r="C174" i="16"/>
  <c r="D174" i="16"/>
  <c r="E174" i="16"/>
  <c r="F174" i="16"/>
  <c r="J174" i="16" s="1"/>
  <c r="K174" i="16" s="1"/>
  <c r="G174" i="16"/>
  <c r="H174" i="16"/>
  <c r="I174" i="16"/>
  <c r="B175" i="16"/>
  <c r="C175" i="16"/>
  <c r="D175" i="16"/>
  <c r="E175" i="16"/>
  <c r="F175" i="16"/>
  <c r="J175" i="16" s="1"/>
  <c r="K175" i="16" s="1"/>
  <c r="G175" i="16"/>
  <c r="H175" i="16"/>
  <c r="I175" i="16"/>
  <c r="B176" i="16"/>
  <c r="C176" i="16"/>
  <c r="D176" i="16"/>
  <c r="E176" i="16"/>
  <c r="F176" i="16"/>
  <c r="J176" i="16" s="1"/>
  <c r="G176" i="16"/>
  <c r="H176" i="16"/>
  <c r="I176" i="16"/>
  <c r="B177" i="16"/>
  <c r="C177" i="16"/>
  <c r="D177" i="16"/>
  <c r="E177" i="16"/>
  <c r="F177" i="16"/>
  <c r="J177" i="16" s="1"/>
  <c r="K177" i="16" s="1"/>
  <c r="G177" i="16"/>
  <c r="H177" i="16"/>
  <c r="I177" i="16"/>
  <c r="B178" i="16"/>
  <c r="C178" i="16"/>
  <c r="D178" i="16"/>
  <c r="E178" i="16"/>
  <c r="F178" i="16"/>
  <c r="J178" i="16" s="1"/>
  <c r="K178" i="16" s="1"/>
  <c r="G178" i="16"/>
  <c r="H178" i="16"/>
  <c r="I178" i="16"/>
  <c r="B179" i="16"/>
  <c r="C179" i="16"/>
  <c r="D179" i="16"/>
  <c r="E179" i="16"/>
  <c r="F179" i="16"/>
  <c r="J179" i="16" s="1"/>
  <c r="K179" i="16" s="1"/>
  <c r="G179" i="16"/>
  <c r="H179" i="16"/>
  <c r="I179" i="16"/>
  <c r="B180" i="16"/>
  <c r="C180" i="16"/>
  <c r="D180" i="16"/>
  <c r="E180" i="16"/>
  <c r="F180" i="16"/>
  <c r="J180" i="16" s="1"/>
  <c r="K180" i="16" s="1"/>
  <c r="G180" i="16"/>
  <c r="H180" i="16"/>
  <c r="I180" i="16"/>
  <c r="B181" i="16"/>
  <c r="C181" i="16"/>
  <c r="D181" i="16"/>
  <c r="E181" i="16"/>
  <c r="F181" i="16"/>
  <c r="J181" i="16" s="1"/>
  <c r="K181" i="16" s="1"/>
  <c r="G181" i="16"/>
  <c r="H181" i="16"/>
  <c r="I181" i="16"/>
  <c r="B182" i="16"/>
  <c r="C182" i="16"/>
  <c r="D182" i="16"/>
  <c r="E182" i="16"/>
  <c r="F182" i="16"/>
  <c r="J182" i="16" s="1"/>
  <c r="K182" i="16" s="1"/>
  <c r="G182" i="16"/>
  <c r="H182" i="16"/>
  <c r="I182" i="16"/>
  <c r="B183" i="16"/>
  <c r="C183" i="16"/>
  <c r="D183" i="16"/>
  <c r="E183" i="16"/>
  <c r="F183" i="16"/>
  <c r="J183" i="16" s="1"/>
  <c r="K183" i="16" s="1"/>
  <c r="G183" i="16"/>
  <c r="H183" i="16"/>
  <c r="I183" i="16"/>
  <c r="B184" i="16"/>
  <c r="C184" i="16"/>
  <c r="D184" i="16"/>
  <c r="E184" i="16"/>
  <c r="F184" i="16"/>
  <c r="J184" i="16" s="1"/>
  <c r="K184" i="16" s="1"/>
  <c r="G184" i="16"/>
  <c r="H184" i="16"/>
  <c r="I184" i="16"/>
  <c r="B185" i="16"/>
  <c r="C185" i="16"/>
  <c r="D185" i="16"/>
  <c r="E185" i="16"/>
  <c r="F185" i="16"/>
  <c r="J185" i="16" s="1"/>
  <c r="K185" i="16" s="1"/>
  <c r="G185" i="16"/>
  <c r="H185" i="16"/>
  <c r="I185" i="16"/>
  <c r="B186" i="16"/>
  <c r="C186" i="16"/>
  <c r="D186" i="16"/>
  <c r="E186" i="16"/>
  <c r="F186" i="16"/>
  <c r="J186" i="16" s="1"/>
  <c r="K186" i="16" s="1"/>
  <c r="G186" i="16"/>
  <c r="H186" i="16"/>
  <c r="I186" i="16"/>
  <c r="B187" i="16"/>
  <c r="C187" i="16"/>
  <c r="D187" i="16"/>
  <c r="E187" i="16"/>
  <c r="F187" i="16"/>
  <c r="J187" i="16" s="1"/>
  <c r="K187" i="16" s="1"/>
  <c r="G187" i="16"/>
  <c r="H187" i="16"/>
  <c r="I187" i="16"/>
  <c r="B188" i="16"/>
  <c r="C188" i="16"/>
  <c r="D188" i="16"/>
  <c r="E188" i="16"/>
  <c r="F188" i="16"/>
  <c r="J188" i="16" s="1"/>
  <c r="K188" i="16" s="1"/>
  <c r="G188" i="16"/>
  <c r="H188" i="16"/>
  <c r="I188" i="16"/>
  <c r="B189" i="16"/>
  <c r="C189" i="16"/>
  <c r="D189" i="16"/>
  <c r="E189" i="16"/>
  <c r="F189" i="16"/>
  <c r="J189" i="16" s="1"/>
  <c r="K189" i="16" s="1"/>
  <c r="G189" i="16"/>
  <c r="H189" i="16"/>
  <c r="I189" i="16"/>
  <c r="B190" i="16"/>
  <c r="C190" i="16"/>
  <c r="D190" i="16"/>
  <c r="E190" i="16"/>
  <c r="F190" i="16"/>
  <c r="J190" i="16" s="1"/>
  <c r="K190" i="16" s="1"/>
  <c r="G190" i="16"/>
  <c r="H190" i="16"/>
  <c r="I190" i="16"/>
  <c r="B191" i="16"/>
  <c r="C191" i="16"/>
  <c r="D191" i="16"/>
  <c r="E191" i="16"/>
  <c r="F191" i="16"/>
  <c r="J191" i="16" s="1"/>
  <c r="K191" i="16" s="1"/>
  <c r="G191" i="16"/>
  <c r="H191" i="16"/>
  <c r="I191" i="16"/>
  <c r="B192" i="16"/>
  <c r="C192" i="16"/>
  <c r="D192" i="16"/>
  <c r="E192" i="16"/>
  <c r="F192" i="16"/>
  <c r="J192" i="16" s="1"/>
  <c r="G192" i="16"/>
  <c r="H192" i="16"/>
  <c r="I192" i="16"/>
  <c r="B193" i="16"/>
  <c r="C193" i="16"/>
  <c r="D193" i="16"/>
  <c r="E193" i="16"/>
  <c r="F193" i="16"/>
  <c r="J193" i="16" s="1"/>
  <c r="K193" i="16" s="1"/>
  <c r="G193" i="16"/>
  <c r="H193" i="16"/>
  <c r="I193" i="16"/>
  <c r="B194" i="16"/>
  <c r="C194" i="16"/>
  <c r="D194" i="16"/>
  <c r="E194" i="16"/>
  <c r="F194" i="16"/>
  <c r="J194" i="16" s="1"/>
  <c r="K194" i="16" s="1"/>
  <c r="G194" i="16"/>
  <c r="H194" i="16"/>
  <c r="I194" i="16"/>
  <c r="B195" i="16"/>
  <c r="C195" i="16"/>
  <c r="D195" i="16"/>
  <c r="E195" i="16"/>
  <c r="F195" i="16"/>
  <c r="J195" i="16" s="1"/>
  <c r="K195" i="16" s="1"/>
  <c r="G195" i="16"/>
  <c r="H195" i="16"/>
  <c r="I195" i="16"/>
  <c r="B196" i="16"/>
  <c r="C196" i="16"/>
  <c r="D196" i="16"/>
  <c r="E196" i="16"/>
  <c r="F196" i="16"/>
  <c r="J196" i="16" s="1"/>
  <c r="K196" i="16" s="1"/>
  <c r="G196" i="16"/>
  <c r="H196" i="16"/>
  <c r="I196" i="16"/>
  <c r="B197" i="16"/>
  <c r="C197" i="16"/>
  <c r="D197" i="16"/>
  <c r="E197" i="16"/>
  <c r="F197" i="16"/>
  <c r="J197" i="16" s="1"/>
  <c r="K197" i="16" s="1"/>
  <c r="G197" i="16"/>
  <c r="H197" i="16"/>
  <c r="I197" i="16"/>
  <c r="B198" i="16"/>
  <c r="C198" i="16"/>
  <c r="D198" i="16"/>
  <c r="E198" i="16"/>
  <c r="F198" i="16"/>
  <c r="J198" i="16" s="1"/>
  <c r="K198" i="16" s="1"/>
  <c r="G198" i="16"/>
  <c r="H198" i="16"/>
  <c r="I198" i="16"/>
  <c r="B199" i="16"/>
  <c r="C199" i="16"/>
  <c r="D199" i="16"/>
  <c r="E199" i="16"/>
  <c r="F199" i="16"/>
  <c r="J199" i="16" s="1"/>
  <c r="K199" i="16" s="1"/>
  <c r="G199" i="16"/>
  <c r="H199" i="16"/>
  <c r="I199" i="16"/>
  <c r="B200" i="16"/>
  <c r="C200" i="16"/>
  <c r="D200" i="16"/>
  <c r="E200" i="16"/>
  <c r="F200" i="16"/>
  <c r="J200" i="16" s="1"/>
  <c r="K200" i="16" s="1"/>
  <c r="G200" i="16"/>
  <c r="H200" i="16"/>
  <c r="I200" i="16"/>
  <c r="B201" i="16"/>
  <c r="C201" i="16"/>
  <c r="D201" i="16"/>
  <c r="E201" i="16"/>
  <c r="F201" i="16"/>
  <c r="J201" i="16" s="1"/>
  <c r="K201" i="16" s="1"/>
  <c r="G201" i="16"/>
  <c r="H201" i="16"/>
  <c r="I201" i="16"/>
  <c r="C162" i="16"/>
  <c r="D162" i="16"/>
  <c r="E162" i="16"/>
  <c r="F162" i="16"/>
  <c r="G162" i="16"/>
  <c r="H162" i="16"/>
  <c r="I162" i="16"/>
  <c r="B162" i="16"/>
  <c r="D124" i="16"/>
  <c r="C124" i="16"/>
  <c r="D125" i="16"/>
  <c r="C125" i="16"/>
  <c r="D126" i="16"/>
  <c r="Q126" i="16" s="1"/>
  <c r="T126" i="16" s="1"/>
  <c r="C126" i="16"/>
  <c r="D127" i="16"/>
  <c r="C127" i="16"/>
  <c r="D128" i="16"/>
  <c r="C128" i="16"/>
  <c r="D129" i="16"/>
  <c r="C129" i="16"/>
  <c r="D130" i="16"/>
  <c r="C130" i="16"/>
  <c r="D131" i="16"/>
  <c r="C131" i="16"/>
  <c r="D132" i="16"/>
  <c r="C132" i="16"/>
  <c r="D133" i="16"/>
  <c r="C133" i="16"/>
  <c r="D134" i="16"/>
  <c r="Q134" i="16" s="1"/>
  <c r="T134" i="16" s="1"/>
  <c r="C134" i="16"/>
  <c r="D135" i="16"/>
  <c r="C135" i="16"/>
  <c r="D136" i="16"/>
  <c r="C136" i="16"/>
  <c r="D137" i="16"/>
  <c r="C137" i="16"/>
  <c r="D138" i="16"/>
  <c r="C138" i="16"/>
  <c r="D139" i="16"/>
  <c r="C139" i="16"/>
  <c r="D140" i="16"/>
  <c r="C140" i="16"/>
  <c r="D141" i="16"/>
  <c r="C141" i="16"/>
  <c r="D142" i="16"/>
  <c r="Q142" i="16" s="1"/>
  <c r="T142" i="16" s="1"/>
  <c r="C142" i="16"/>
  <c r="D143" i="16"/>
  <c r="C143" i="16"/>
  <c r="D144" i="16"/>
  <c r="C144" i="16"/>
  <c r="D145" i="16"/>
  <c r="C145" i="16"/>
  <c r="D146" i="16"/>
  <c r="C146" i="16"/>
  <c r="D147" i="16"/>
  <c r="C147" i="16"/>
  <c r="D148" i="16"/>
  <c r="C148" i="16"/>
  <c r="D149" i="16"/>
  <c r="C149" i="16"/>
  <c r="D150" i="16"/>
  <c r="C150" i="16"/>
  <c r="D151" i="16"/>
  <c r="C151" i="16"/>
  <c r="D152" i="16"/>
  <c r="C152" i="16"/>
  <c r="D153" i="16"/>
  <c r="C153" i="16"/>
  <c r="D154" i="16"/>
  <c r="Q154" i="16" s="1"/>
  <c r="T154" i="16" s="1"/>
  <c r="C154" i="16"/>
  <c r="D155" i="16"/>
  <c r="C155" i="16"/>
  <c r="D156" i="16"/>
  <c r="C156" i="16"/>
  <c r="D157" i="16"/>
  <c r="C157" i="16"/>
  <c r="D158" i="16"/>
  <c r="C158" i="16"/>
  <c r="D159" i="16"/>
  <c r="C159" i="16"/>
  <c r="D4" i="16"/>
  <c r="C4" i="16"/>
  <c r="D5" i="16"/>
  <c r="C5" i="16"/>
  <c r="D6" i="16"/>
  <c r="L6" i="16" s="1"/>
  <c r="C6" i="16"/>
  <c r="I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8" i="16"/>
  <c r="I19" i="16"/>
  <c r="O19" i="16" s="1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8" i="16"/>
  <c r="I49" i="16"/>
  <c r="O49" i="16" s="1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90" i="16"/>
  <c r="I91" i="16"/>
  <c r="O91" i="16" s="1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3" i="16"/>
  <c r="I124" i="16"/>
  <c r="O124" i="16" s="1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D7" i="16"/>
  <c r="C7" i="16"/>
  <c r="D8" i="16"/>
  <c r="C8" i="16"/>
  <c r="D9" i="16"/>
  <c r="C9" i="16"/>
  <c r="D10" i="16"/>
  <c r="C10" i="16"/>
  <c r="D11" i="16"/>
  <c r="L11" i="16" s="1"/>
  <c r="C11" i="16"/>
  <c r="D12" i="16"/>
  <c r="C12" i="16"/>
  <c r="D13" i="16"/>
  <c r="C13" i="16"/>
  <c r="D14" i="16"/>
  <c r="C14" i="16"/>
  <c r="D15" i="16"/>
  <c r="C15" i="16"/>
  <c r="D19" i="16"/>
  <c r="C19" i="16"/>
  <c r="D20" i="16"/>
  <c r="C20" i="16"/>
  <c r="D21" i="16"/>
  <c r="C21" i="16"/>
  <c r="D22" i="16"/>
  <c r="L22" i="16" s="1"/>
  <c r="C22" i="16"/>
  <c r="D23" i="16"/>
  <c r="C23" i="16"/>
  <c r="D24" i="16"/>
  <c r="C24" i="16"/>
  <c r="D25" i="16"/>
  <c r="C25" i="16"/>
  <c r="D26" i="16"/>
  <c r="L26" i="16" s="1"/>
  <c r="C26" i="16"/>
  <c r="D27" i="16"/>
  <c r="C27" i="16"/>
  <c r="D28" i="16"/>
  <c r="C28" i="16"/>
  <c r="D29" i="16"/>
  <c r="C29" i="16"/>
  <c r="D30" i="16"/>
  <c r="L30" i="16" s="1"/>
  <c r="C30" i="16"/>
  <c r="D31" i="16"/>
  <c r="C31" i="16"/>
  <c r="D32" i="16"/>
  <c r="C32" i="16"/>
  <c r="D33" i="16"/>
  <c r="C33" i="16"/>
  <c r="D34" i="16"/>
  <c r="C34" i="16"/>
  <c r="D35" i="16"/>
  <c r="C35" i="16"/>
  <c r="D36" i="16"/>
  <c r="C36" i="16"/>
  <c r="D37" i="16"/>
  <c r="C37" i="16"/>
  <c r="D38" i="16"/>
  <c r="L38" i="16" s="1"/>
  <c r="C38" i="16"/>
  <c r="D39" i="16"/>
  <c r="C39" i="16"/>
  <c r="D40" i="16"/>
  <c r="C40" i="16"/>
  <c r="D41" i="16"/>
  <c r="C41" i="16"/>
  <c r="D42" i="16"/>
  <c r="L42" i="16" s="1"/>
  <c r="C42" i="16"/>
  <c r="D43" i="16"/>
  <c r="C43" i="16"/>
  <c r="D44" i="16"/>
  <c r="C44" i="16"/>
  <c r="D45" i="16"/>
  <c r="C45" i="16"/>
  <c r="D49" i="16"/>
  <c r="C49" i="16"/>
  <c r="D50" i="16"/>
  <c r="C50" i="16"/>
  <c r="D51" i="16"/>
  <c r="C51" i="16"/>
  <c r="D52" i="16"/>
  <c r="C52" i="16"/>
  <c r="D53" i="16"/>
  <c r="C53" i="16"/>
  <c r="D54" i="16"/>
  <c r="C54" i="16"/>
  <c r="D55" i="16"/>
  <c r="C55" i="16"/>
  <c r="D56" i="16"/>
  <c r="C56" i="16"/>
  <c r="D57" i="16"/>
  <c r="C57" i="16"/>
  <c r="D58" i="16"/>
  <c r="L58" i="16" s="1"/>
  <c r="C58" i="16"/>
  <c r="D59" i="16"/>
  <c r="C59" i="16"/>
  <c r="D60" i="16"/>
  <c r="C60" i="16"/>
  <c r="D61" i="16"/>
  <c r="C61" i="16"/>
  <c r="D62" i="16"/>
  <c r="C62" i="16"/>
  <c r="D63" i="16"/>
  <c r="C63" i="16"/>
  <c r="D64" i="16"/>
  <c r="C64" i="16"/>
  <c r="D65" i="16"/>
  <c r="C65" i="16"/>
  <c r="D66" i="16"/>
  <c r="C66" i="16"/>
  <c r="D67" i="16"/>
  <c r="C67" i="16"/>
  <c r="D68" i="16"/>
  <c r="C68" i="16"/>
  <c r="D69" i="16"/>
  <c r="C69" i="16"/>
  <c r="D70" i="16"/>
  <c r="C70" i="16"/>
  <c r="D71" i="16"/>
  <c r="C71" i="16"/>
  <c r="D72" i="16"/>
  <c r="C72" i="16"/>
  <c r="D73" i="16"/>
  <c r="C73" i="16"/>
  <c r="D74" i="16"/>
  <c r="C74" i="16"/>
  <c r="D75" i="16"/>
  <c r="C75" i="16"/>
  <c r="D76" i="16"/>
  <c r="C76" i="16"/>
  <c r="D77" i="16"/>
  <c r="C77" i="16"/>
  <c r="D78" i="16"/>
  <c r="L78" i="16" s="1"/>
  <c r="C78" i="16"/>
  <c r="D79" i="16"/>
  <c r="C79" i="16"/>
  <c r="D80" i="16"/>
  <c r="C80" i="16"/>
  <c r="D81" i="16"/>
  <c r="C81" i="16"/>
  <c r="D82" i="16"/>
  <c r="C82" i="16"/>
  <c r="D83" i="16"/>
  <c r="L83" i="16" s="1"/>
  <c r="C83" i="16"/>
  <c r="D84" i="16"/>
  <c r="C84" i="16"/>
  <c r="D85" i="16"/>
  <c r="C85" i="16"/>
  <c r="D86" i="16"/>
  <c r="C86" i="16"/>
  <c r="D87" i="16"/>
  <c r="C87" i="16"/>
  <c r="D91" i="16"/>
  <c r="C91" i="16"/>
  <c r="D92" i="16"/>
  <c r="C92" i="16"/>
  <c r="D93" i="16"/>
  <c r="C93" i="16"/>
  <c r="D94" i="16"/>
  <c r="C94" i="16"/>
  <c r="D95" i="16"/>
  <c r="C95" i="16"/>
  <c r="D96" i="16"/>
  <c r="C96" i="16"/>
  <c r="D97" i="16"/>
  <c r="C97" i="16"/>
  <c r="D98" i="16"/>
  <c r="C98" i="16"/>
  <c r="D99" i="16"/>
  <c r="C99" i="16"/>
  <c r="D100" i="16"/>
  <c r="C100" i="16"/>
  <c r="D101" i="16"/>
  <c r="C101" i="16"/>
  <c r="D102" i="16"/>
  <c r="C102" i="16"/>
  <c r="D103" i="16"/>
  <c r="C103" i="16"/>
  <c r="D104" i="16"/>
  <c r="C104" i="16"/>
  <c r="D105" i="16"/>
  <c r="C105" i="16"/>
  <c r="D106" i="16"/>
  <c r="C106" i="16"/>
  <c r="D107" i="16"/>
  <c r="C107" i="16"/>
  <c r="D108" i="16"/>
  <c r="C108" i="16"/>
  <c r="D109" i="16"/>
  <c r="C109" i="16"/>
  <c r="D110" i="16"/>
  <c r="C110" i="16"/>
  <c r="D111" i="16"/>
  <c r="C111" i="16"/>
  <c r="D112" i="16"/>
  <c r="C112" i="16"/>
  <c r="D113" i="16"/>
  <c r="C113" i="16"/>
  <c r="D114" i="16"/>
  <c r="C114" i="16"/>
  <c r="D115" i="16"/>
  <c r="C115" i="16"/>
  <c r="D116" i="16"/>
  <c r="C116" i="16"/>
  <c r="D117" i="16"/>
  <c r="C117" i="16"/>
  <c r="D118" i="16"/>
  <c r="C118" i="16"/>
  <c r="D119" i="16"/>
  <c r="C119" i="16"/>
  <c r="D120" i="16"/>
  <c r="C120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F124" i="16"/>
  <c r="J124" i="16" s="1"/>
  <c r="F125" i="16"/>
  <c r="F126" i="16"/>
  <c r="J126" i="16" s="1"/>
  <c r="F127" i="16"/>
  <c r="J127" i="16" s="1"/>
  <c r="K127" i="16" s="1"/>
  <c r="F128" i="16"/>
  <c r="J128" i="16" s="1"/>
  <c r="K128" i="16" s="1"/>
  <c r="F129" i="16"/>
  <c r="F130" i="16"/>
  <c r="J130" i="16" s="1"/>
  <c r="K130" i="16" s="1"/>
  <c r="F131" i="16"/>
  <c r="F132" i="16"/>
  <c r="J132" i="16" s="1"/>
  <c r="F133" i="16"/>
  <c r="F134" i="16"/>
  <c r="J134" i="16" s="1"/>
  <c r="F135" i="16"/>
  <c r="F136" i="16"/>
  <c r="J136" i="16" s="1"/>
  <c r="F137" i="16"/>
  <c r="J137" i="16" s="1"/>
  <c r="F138" i="16"/>
  <c r="J138" i="16" s="1"/>
  <c r="K138" i="16" s="1"/>
  <c r="F139" i="16"/>
  <c r="J139" i="16" s="1"/>
  <c r="K139" i="16" s="1"/>
  <c r="F140" i="16"/>
  <c r="J140" i="16" s="1"/>
  <c r="K140" i="16" s="1"/>
  <c r="F141" i="16"/>
  <c r="F142" i="16"/>
  <c r="J142" i="16" s="1"/>
  <c r="F143" i="16"/>
  <c r="J143" i="16" s="1"/>
  <c r="K143" i="16" s="1"/>
  <c r="F144" i="16"/>
  <c r="F145" i="16"/>
  <c r="J145" i="16" s="1"/>
  <c r="F146" i="16"/>
  <c r="J146" i="16" s="1"/>
  <c r="F147" i="16"/>
  <c r="J147" i="16" s="1"/>
  <c r="F148" i="16"/>
  <c r="F149" i="16"/>
  <c r="J149" i="16" s="1"/>
  <c r="F150" i="16"/>
  <c r="J150" i="16" s="1"/>
  <c r="F151" i="16"/>
  <c r="F152" i="16"/>
  <c r="J152" i="16" s="1"/>
  <c r="F153" i="16"/>
  <c r="J153" i="16" s="1"/>
  <c r="F154" i="16"/>
  <c r="J154" i="16" s="1"/>
  <c r="K154" i="16" s="1"/>
  <c r="F155" i="16"/>
  <c r="J155" i="16" s="1"/>
  <c r="K155" i="16" s="1"/>
  <c r="F156" i="16"/>
  <c r="F157" i="16"/>
  <c r="F158" i="16"/>
  <c r="J158" i="16" s="1"/>
  <c r="K158" i="16" s="1"/>
  <c r="F159" i="16"/>
  <c r="J159" i="16" s="1"/>
  <c r="K159" i="16" s="1"/>
  <c r="E124" i="16"/>
  <c r="G124" i="16"/>
  <c r="H124" i="16"/>
  <c r="E125" i="16"/>
  <c r="G125" i="16"/>
  <c r="H125" i="16"/>
  <c r="E126" i="16"/>
  <c r="G126" i="16"/>
  <c r="H126" i="16"/>
  <c r="E127" i="16"/>
  <c r="G127" i="16"/>
  <c r="H127" i="16"/>
  <c r="E128" i="16"/>
  <c r="G128" i="16"/>
  <c r="H128" i="16"/>
  <c r="E129" i="16"/>
  <c r="G129" i="16"/>
  <c r="H129" i="16"/>
  <c r="E130" i="16"/>
  <c r="G130" i="16"/>
  <c r="H130" i="16"/>
  <c r="E131" i="16"/>
  <c r="G131" i="16"/>
  <c r="H131" i="16"/>
  <c r="E132" i="16"/>
  <c r="G132" i="16"/>
  <c r="H132" i="16"/>
  <c r="E133" i="16"/>
  <c r="G133" i="16"/>
  <c r="H133" i="16"/>
  <c r="E134" i="16"/>
  <c r="G134" i="16"/>
  <c r="H134" i="16"/>
  <c r="E135" i="16"/>
  <c r="G135" i="16"/>
  <c r="H135" i="16"/>
  <c r="E136" i="16"/>
  <c r="G136" i="16"/>
  <c r="H136" i="16"/>
  <c r="E137" i="16"/>
  <c r="G137" i="16"/>
  <c r="H137" i="16"/>
  <c r="E138" i="16"/>
  <c r="G138" i="16"/>
  <c r="H138" i="16"/>
  <c r="E139" i="16"/>
  <c r="G139" i="16"/>
  <c r="H139" i="16"/>
  <c r="E140" i="16"/>
  <c r="G140" i="16"/>
  <c r="H140" i="16"/>
  <c r="E141" i="16"/>
  <c r="G141" i="16"/>
  <c r="H141" i="16"/>
  <c r="E142" i="16"/>
  <c r="G142" i="16"/>
  <c r="H142" i="16"/>
  <c r="E143" i="16"/>
  <c r="G143" i="16"/>
  <c r="H143" i="16"/>
  <c r="E144" i="16"/>
  <c r="G144" i="16"/>
  <c r="H144" i="16"/>
  <c r="E145" i="16"/>
  <c r="G145" i="16"/>
  <c r="H145" i="16"/>
  <c r="E146" i="16"/>
  <c r="G146" i="16"/>
  <c r="H146" i="16"/>
  <c r="E147" i="16"/>
  <c r="G147" i="16"/>
  <c r="H147" i="16"/>
  <c r="E148" i="16"/>
  <c r="G148" i="16"/>
  <c r="H148" i="16"/>
  <c r="E149" i="16"/>
  <c r="G149" i="16"/>
  <c r="H149" i="16"/>
  <c r="E150" i="16"/>
  <c r="G150" i="16"/>
  <c r="H150" i="16"/>
  <c r="E151" i="16"/>
  <c r="G151" i="16"/>
  <c r="H151" i="16"/>
  <c r="E152" i="16"/>
  <c r="G152" i="16"/>
  <c r="H152" i="16"/>
  <c r="E153" i="16"/>
  <c r="G153" i="16"/>
  <c r="H153" i="16"/>
  <c r="E154" i="16"/>
  <c r="G154" i="16"/>
  <c r="H154" i="16"/>
  <c r="E155" i="16"/>
  <c r="G155" i="16"/>
  <c r="H155" i="16"/>
  <c r="E156" i="16"/>
  <c r="G156" i="16"/>
  <c r="H156" i="16"/>
  <c r="E157" i="16"/>
  <c r="G157" i="16"/>
  <c r="H157" i="16"/>
  <c r="E158" i="16"/>
  <c r="G158" i="16"/>
  <c r="H158" i="16"/>
  <c r="E159" i="16"/>
  <c r="G159" i="16"/>
  <c r="H159" i="16"/>
  <c r="C123" i="16"/>
  <c r="D123" i="16"/>
  <c r="E123" i="16"/>
  <c r="F123" i="16"/>
  <c r="G123" i="16"/>
  <c r="H123" i="16"/>
  <c r="F91" i="16"/>
  <c r="F92" i="16"/>
  <c r="J92" i="16" s="1"/>
  <c r="K92" i="16" s="1"/>
  <c r="F93" i="16"/>
  <c r="F94" i="16"/>
  <c r="J94" i="16" s="1"/>
  <c r="F95" i="16"/>
  <c r="F96" i="16"/>
  <c r="J96" i="16" s="1"/>
  <c r="F97" i="16"/>
  <c r="F98" i="16"/>
  <c r="J98" i="16" s="1"/>
  <c r="K98" i="16" s="1"/>
  <c r="F99" i="16"/>
  <c r="J99" i="16" s="1"/>
  <c r="F100" i="16"/>
  <c r="J100" i="16" s="1"/>
  <c r="K100" i="16" s="1"/>
  <c r="F101" i="16"/>
  <c r="F102" i="16"/>
  <c r="F103" i="16"/>
  <c r="J103" i="16" s="1"/>
  <c r="F104" i="16"/>
  <c r="J104" i="16" s="1"/>
  <c r="F105" i="16"/>
  <c r="F106" i="16"/>
  <c r="J106" i="16" s="1"/>
  <c r="K106" i="16" s="1"/>
  <c r="F107" i="16"/>
  <c r="F108" i="16"/>
  <c r="J108" i="16" s="1"/>
  <c r="K108" i="16" s="1"/>
  <c r="F109" i="16"/>
  <c r="F110" i="16"/>
  <c r="F111" i="16"/>
  <c r="F112" i="16"/>
  <c r="F113" i="16"/>
  <c r="F114" i="16"/>
  <c r="J114" i="16" s="1"/>
  <c r="K114" i="16" s="1"/>
  <c r="F115" i="16"/>
  <c r="F116" i="16"/>
  <c r="J116" i="16" s="1"/>
  <c r="K116" i="16" s="1"/>
  <c r="F117" i="16"/>
  <c r="F118" i="16"/>
  <c r="F119" i="16"/>
  <c r="F120" i="16"/>
  <c r="B373" i="14"/>
  <c r="C373" i="14"/>
  <c r="D373" i="14"/>
  <c r="E373" i="14"/>
  <c r="F373" i="14"/>
  <c r="J373" i="14" s="1"/>
  <c r="K373" i="14" s="1"/>
  <c r="G373" i="14"/>
  <c r="H373" i="14"/>
  <c r="I373" i="14"/>
  <c r="O373" i="14" s="1"/>
  <c r="B374" i="14"/>
  <c r="C374" i="14"/>
  <c r="D374" i="14"/>
  <c r="E374" i="14"/>
  <c r="F374" i="14"/>
  <c r="J374" i="14" s="1"/>
  <c r="K374" i="14" s="1"/>
  <c r="G374" i="14"/>
  <c r="H374" i="14"/>
  <c r="I374" i="14"/>
  <c r="B375" i="14"/>
  <c r="C375" i="14"/>
  <c r="D375" i="14"/>
  <c r="E375" i="14"/>
  <c r="F375" i="14"/>
  <c r="J375" i="14" s="1"/>
  <c r="K375" i="14" s="1"/>
  <c r="G375" i="14"/>
  <c r="H375" i="14"/>
  <c r="I375" i="14"/>
  <c r="B376" i="14"/>
  <c r="C376" i="14"/>
  <c r="D376" i="14"/>
  <c r="E376" i="14"/>
  <c r="F376" i="14"/>
  <c r="J376" i="14" s="1"/>
  <c r="K376" i="14" s="1"/>
  <c r="G376" i="14"/>
  <c r="H376" i="14"/>
  <c r="I376" i="14"/>
  <c r="B377" i="14"/>
  <c r="C377" i="14"/>
  <c r="D377" i="14"/>
  <c r="E377" i="14"/>
  <c r="F377" i="14"/>
  <c r="G377" i="14"/>
  <c r="H377" i="14"/>
  <c r="I377" i="14"/>
  <c r="B378" i="14"/>
  <c r="C378" i="14"/>
  <c r="D378" i="14"/>
  <c r="E378" i="14"/>
  <c r="F378" i="14"/>
  <c r="J378" i="14" s="1"/>
  <c r="K378" i="14" s="1"/>
  <c r="G378" i="14"/>
  <c r="H378" i="14"/>
  <c r="I378" i="14"/>
  <c r="B379" i="14"/>
  <c r="C379" i="14"/>
  <c r="D379" i="14"/>
  <c r="E379" i="14"/>
  <c r="F379" i="14"/>
  <c r="J379" i="14" s="1"/>
  <c r="K379" i="14" s="1"/>
  <c r="G379" i="14"/>
  <c r="H379" i="14"/>
  <c r="I379" i="14"/>
  <c r="B380" i="14"/>
  <c r="C380" i="14"/>
  <c r="D380" i="14"/>
  <c r="E380" i="14"/>
  <c r="F380" i="14"/>
  <c r="J380" i="14" s="1"/>
  <c r="K380" i="14" s="1"/>
  <c r="G380" i="14"/>
  <c r="H380" i="14"/>
  <c r="I380" i="14"/>
  <c r="B381" i="14"/>
  <c r="C381" i="14"/>
  <c r="D381" i="14"/>
  <c r="E381" i="14"/>
  <c r="F381" i="14"/>
  <c r="J381" i="14" s="1"/>
  <c r="K381" i="14" s="1"/>
  <c r="G381" i="14"/>
  <c r="H381" i="14"/>
  <c r="I381" i="14"/>
  <c r="B382" i="14"/>
  <c r="C382" i="14"/>
  <c r="D382" i="14"/>
  <c r="E382" i="14"/>
  <c r="F382" i="14"/>
  <c r="J382" i="14" s="1"/>
  <c r="K382" i="14" s="1"/>
  <c r="G382" i="14"/>
  <c r="H382" i="14"/>
  <c r="I382" i="14"/>
  <c r="B383" i="14"/>
  <c r="C383" i="14"/>
  <c r="D383" i="14"/>
  <c r="E383" i="14"/>
  <c r="F383" i="14"/>
  <c r="J383" i="14" s="1"/>
  <c r="K383" i="14" s="1"/>
  <c r="G383" i="14"/>
  <c r="H383" i="14"/>
  <c r="I383" i="14"/>
  <c r="B384" i="14"/>
  <c r="C384" i="14"/>
  <c r="D384" i="14"/>
  <c r="E384" i="14"/>
  <c r="F384" i="14"/>
  <c r="J384" i="14" s="1"/>
  <c r="K384" i="14" s="1"/>
  <c r="G384" i="14"/>
  <c r="H384" i="14"/>
  <c r="I384" i="14"/>
  <c r="B385" i="14"/>
  <c r="C385" i="14"/>
  <c r="D385" i="14"/>
  <c r="E385" i="14"/>
  <c r="F385" i="14"/>
  <c r="G385" i="14"/>
  <c r="H385" i="14"/>
  <c r="I385" i="14"/>
  <c r="B386" i="14"/>
  <c r="C386" i="14"/>
  <c r="D386" i="14"/>
  <c r="E386" i="14"/>
  <c r="F386" i="14"/>
  <c r="J386" i="14" s="1"/>
  <c r="K386" i="14" s="1"/>
  <c r="G386" i="14"/>
  <c r="H386" i="14"/>
  <c r="I386" i="14"/>
  <c r="B387" i="14"/>
  <c r="C387" i="14"/>
  <c r="D387" i="14"/>
  <c r="E387" i="14"/>
  <c r="F387" i="14"/>
  <c r="J387" i="14" s="1"/>
  <c r="K387" i="14" s="1"/>
  <c r="G387" i="14"/>
  <c r="H387" i="14"/>
  <c r="I387" i="14"/>
  <c r="B388" i="14"/>
  <c r="C388" i="14"/>
  <c r="D388" i="14"/>
  <c r="E388" i="14"/>
  <c r="F388" i="14"/>
  <c r="J388" i="14" s="1"/>
  <c r="K388" i="14" s="1"/>
  <c r="G388" i="14"/>
  <c r="H388" i="14"/>
  <c r="I388" i="14"/>
  <c r="B389" i="14"/>
  <c r="C389" i="14"/>
  <c r="D389" i="14"/>
  <c r="E389" i="14"/>
  <c r="F389" i="14"/>
  <c r="J389" i="14" s="1"/>
  <c r="K389" i="14" s="1"/>
  <c r="G389" i="14"/>
  <c r="H389" i="14"/>
  <c r="I389" i="14"/>
  <c r="B390" i="14"/>
  <c r="C390" i="14"/>
  <c r="D390" i="14"/>
  <c r="E390" i="14"/>
  <c r="F390" i="14"/>
  <c r="J390" i="14" s="1"/>
  <c r="K390" i="14" s="1"/>
  <c r="G390" i="14"/>
  <c r="H390" i="14"/>
  <c r="I390" i="14"/>
  <c r="B391" i="14"/>
  <c r="C391" i="14"/>
  <c r="D391" i="14"/>
  <c r="E391" i="14"/>
  <c r="F391" i="14"/>
  <c r="J391" i="14" s="1"/>
  <c r="K391" i="14" s="1"/>
  <c r="G391" i="14"/>
  <c r="H391" i="14"/>
  <c r="I391" i="14"/>
  <c r="B392" i="14"/>
  <c r="C392" i="14"/>
  <c r="D392" i="14"/>
  <c r="E392" i="14"/>
  <c r="F392" i="14"/>
  <c r="J392" i="14" s="1"/>
  <c r="K392" i="14" s="1"/>
  <c r="G392" i="14"/>
  <c r="H392" i="14"/>
  <c r="I392" i="14"/>
  <c r="B393" i="14"/>
  <c r="C393" i="14"/>
  <c r="D393" i="14"/>
  <c r="E393" i="14"/>
  <c r="F393" i="14"/>
  <c r="J393" i="14" s="1"/>
  <c r="K393" i="14" s="1"/>
  <c r="G393" i="14"/>
  <c r="H393" i="14"/>
  <c r="I393" i="14"/>
  <c r="B394" i="14"/>
  <c r="C394" i="14"/>
  <c r="D394" i="14"/>
  <c r="E394" i="14"/>
  <c r="F394" i="14"/>
  <c r="J394" i="14" s="1"/>
  <c r="K394" i="14" s="1"/>
  <c r="G394" i="14"/>
  <c r="H394" i="14"/>
  <c r="I394" i="14"/>
  <c r="B395" i="14"/>
  <c r="C395" i="14"/>
  <c r="D395" i="14"/>
  <c r="E395" i="14"/>
  <c r="F395" i="14"/>
  <c r="J395" i="14" s="1"/>
  <c r="K395" i="14" s="1"/>
  <c r="G395" i="14"/>
  <c r="H395" i="14"/>
  <c r="I395" i="14"/>
  <c r="B396" i="14"/>
  <c r="C396" i="14"/>
  <c r="D396" i="14"/>
  <c r="E396" i="14"/>
  <c r="F396" i="14"/>
  <c r="J396" i="14" s="1"/>
  <c r="K396" i="14" s="1"/>
  <c r="G396" i="14"/>
  <c r="H396" i="14"/>
  <c r="I396" i="14"/>
  <c r="B397" i="14"/>
  <c r="C397" i="14"/>
  <c r="D397" i="14"/>
  <c r="E397" i="14"/>
  <c r="F397" i="14"/>
  <c r="J397" i="14" s="1"/>
  <c r="K397" i="14" s="1"/>
  <c r="G397" i="14"/>
  <c r="H397" i="14"/>
  <c r="I397" i="14"/>
  <c r="B398" i="14"/>
  <c r="C398" i="14"/>
  <c r="D398" i="14"/>
  <c r="E398" i="14"/>
  <c r="F398" i="14"/>
  <c r="J398" i="14" s="1"/>
  <c r="K398" i="14" s="1"/>
  <c r="G398" i="14"/>
  <c r="H398" i="14"/>
  <c r="I398" i="14"/>
  <c r="B399" i="14"/>
  <c r="C399" i="14"/>
  <c r="D399" i="14"/>
  <c r="E399" i="14"/>
  <c r="F399" i="14"/>
  <c r="J399" i="14" s="1"/>
  <c r="K399" i="14" s="1"/>
  <c r="G399" i="14"/>
  <c r="H399" i="14"/>
  <c r="I399" i="14"/>
  <c r="B400" i="14"/>
  <c r="C400" i="14"/>
  <c r="D400" i="14"/>
  <c r="E400" i="14"/>
  <c r="F400" i="14"/>
  <c r="J400" i="14" s="1"/>
  <c r="K400" i="14" s="1"/>
  <c r="G400" i="14"/>
  <c r="H400" i="14"/>
  <c r="I400" i="14"/>
  <c r="B401" i="14"/>
  <c r="C401" i="14"/>
  <c r="D401" i="14"/>
  <c r="E401" i="14"/>
  <c r="F401" i="14"/>
  <c r="G401" i="14"/>
  <c r="H401" i="14"/>
  <c r="I401" i="14"/>
  <c r="B402" i="14"/>
  <c r="C402" i="14"/>
  <c r="D402" i="14"/>
  <c r="E402" i="14"/>
  <c r="F402" i="14"/>
  <c r="J402" i="14" s="1"/>
  <c r="K402" i="14" s="1"/>
  <c r="G402" i="14"/>
  <c r="H402" i="14"/>
  <c r="I402" i="14"/>
  <c r="B403" i="14"/>
  <c r="C403" i="14"/>
  <c r="D403" i="14"/>
  <c r="E403" i="14"/>
  <c r="F403" i="14"/>
  <c r="J403" i="14" s="1"/>
  <c r="K403" i="14" s="1"/>
  <c r="G403" i="14"/>
  <c r="H403" i="14"/>
  <c r="I403" i="14"/>
  <c r="B404" i="14"/>
  <c r="C404" i="14"/>
  <c r="D404" i="14"/>
  <c r="E404" i="14"/>
  <c r="F404" i="14"/>
  <c r="J404" i="14" s="1"/>
  <c r="K404" i="14" s="1"/>
  <c r="G404" i="14"/>
  <c r="H404" i="14"/>
  <c r="I404" i="14"/>
  <c r="B405" i="14"/>
  <c r="C405" i="14"/>
  <c r="D405" i="14"/>
  <c r="E405" i="14"/>
  <c r="F405" i="14"/>
  <c r="J405" i="14" s="1"/>
  <c r="K405" i="14" s="1"/>
  <c r="G405" i="14"/>
  <c r="H405" i="14"/>
  <c r="I405" i="14"/>
  <c r="B406" i="14"/>
  <c r="C406" i="14"/>
  <c r="D406" i="14"/>
  <c r="E406" i="14"/>
  <c r="F406" i="14"/>
  <c r="J406" i="14" s="1"/>
  <c r="K406" i="14" s="1"/>
  <c r="G406" i="14"/>
  <c r="H406" i="14"/>
  <c r="I406" i="14"/>
  <c r="B407" i="14"/>
  <c r="C407" i="14"/>
  <c r="D407" i="14"/>
  <c r="E407" i="14"/>
  <c r="F407" i="14"/>
  <c r="J407" i="14" s="1"/>
  <c r="K407" i="14" s="1"/>
  <c r="G407" i="14"/>
  <c r="H407" i="14"/>
  <c r="I407" i="14"/>
  <c r="B408" i="14"/>
  <c r="C408" i="14"/>
  <c r="D408" i="14"/>
  <c r="E408" i="14"/>
  <c r="F408" i="14"/>
  <c r="J408" i="14" s="1"/>
  <c r="K408" i="14" s="1"/>
  <c r="G408" i="14"/>
  <c r="H408" i="14"/>
  <c r="I408" i="14"/>
  <c r="B409" i="14"/>
  <c r="C409" i="14"/>
  <c r="D409" i="14"/>
  <c r="E409" i="14"/>
  <c r="F409" i="14"/>
  <c r="J409" i="14" s="1"/>
  <c r="K409" i="14" s="1"/>
  <c r="G409" i="14"/>
  <c r="H409" i="14"/>
  <c r="I409" i="14"/>
  <c r="B410" i="14"/>
  <c r="C410" i="14"/>
  <c r="D410" i="14"/>
  <c r="E410" i="14"/>
  <c r="F410" i="14"/>
  <c r="J410" i="14" s="1"/>
  <c r="K410" i="14" s="1"/>
  <c r="G410" i="14"/>
  <c r="H410" i="14"/>
  <c r="I410" i="14"/>
  <c r="B411" i="14"/>
  <c r="C411" i="14"/>
  <c r="D411" i="14"/>
  <c r="E411" i="14"/>
  <c r="F411" i="14"/>
  <c r="J411" i="14" s="1"/>
  <c r="K411" i="14" s="1"/>
  <c r="G411" i="14"/>
  <c r="H411" i="14"/>
  <c r="I411" i="14"/>
  <c r="B412" i="14"/>
  <c r="C412" i="14"/>
  <c r="D412" i="14"/>
  <c r="E412" i="14"/>
  <c r="F412" i="14"/>
  <c r="J412" i="14" s="1"/>
  <c r="K412" i="14" s="1"/>
  <c r="G412" i="14"/>
  <c r="H412" i="14"/>
  <c r="I412" i="14"/>
  <c r="B413" i="14"/>
  <c r="C413" i="14"/>
  <c r="D413" i="14"/>
  <c r="E413" i="14"/>
  <c r="F413" i="14"/>
  <c r="J413" i="14" s="1"/>
  <c r="K413" i="14" s="1"/>
  <c r="G413" i="14"/>
  <c r="H413" i="14"/>
  <c r="I413" i="14"/>
  <c r="B414" i="14"/>
  <c r="C414" i="14"/>
  <c r="D414" i="14"/>
  <c r="E414" i="14"/>
  <c r="F414" i="14"/>
  <c r="J414" i="14" s="1"/>
  <c r="K414" i="14" s="1"/>
  <c r="G414" i="14"/>
  <c r="H414" i="14"/>
  <c r="I414" i="14"/>
  <c r="B415" i="14"/>
  <c r="C415" i="14"/>
  <c r="D415" i="14"/>
  <c r="E415" i="14"/>
  <c r="F415" i="14"/>
  <c r="J415" i="14" s="1"/>
  <c r="K415" i="14" s="1"/>
  <c r="G415" i="14"/>
  <c r="H415" i="14"/>
  <c r="I415" i="14"/>
  <c r="B416" i="14"/>
  <c r="C416" i="14"/>
  <c r="D416" i="14"/>
  <c r="E416" i="14"/>
  <c r="F416" i="14"/>
  <c r="J416" i="14" s="1"/>
  <c r="K416" i="14" s="1"/>
  <c r="G416" i="14"/>
  <c r="H416" i="14"/>
  <c r="I416" i="14"/>
  <c r="B417" i="14"/>
  <c r="C417" i="14"/>
  <c r="D417" i="14"/>
  <c r="E417" i="14"/>
  <c r="F417" i="14"/>
  <c r="G417" i="14"/>
  <c r="H417" i="14"/>
  <c r="I417" i="14"/>
  <c r="B418" i="14"/>
  <c r="C418" i="14"/>
  <c r="D418" i="14"/>
  <c r="E418" i="14"/>
  <c r="F418" i="14"/>
  <c r="J418" i="14" s="1"/>
  <c r="K418" i="14" s="1"/>
  <c r="G418" i="14"/>
  <c r="H418" i="14"/>
  <c r="I418" i="14"/>
  <c r="B419" i="14"/>
  <c r="C419" i="14"/>
  <c r="D419" i="14"/>
  <c r="E419" i="14"/>
  <c r="F419" i="14"/>
  <c r="J419" i="14" s="1"/>
  <c r="K419" i="14" s="1"/>
  <c r="G419" i="14"/>
  <c r="H419" i="14"/>
  <c r="I419" i="14"/>
  <c r="B420" i="14"/>
  <c r="C420" i="14"/>
  <c r="D420" i="14"/>
  <c r="E420" i="14"/>
  <c r="F420" i="14"/>
  <c r="J420" i="14" s="1"/>
  <c r="K420" i="14" s="1"/>
  <c r="G420" i="14"/>
  <c r="H420" i="14"/>
  <c r="I420" i="14"/>
  <c r="B421" i="14"/>
  <c r="C421" i="14"/>
  <c r="D421" i="14"/>
  <c r="E421" i="14"/>
  <c r="F421" i="14"/>
  <c r="J421" i="14" s="1"/>
  <c r="K421" i="14" s="1"/>
  <c r="G421" i="14"/>
  <c r="H421" i="14"/>
  <c r="I421" i="14"/>
  <c r="B422" i="14"/>
  <c r="C422" i="14"/>
  <c r="D422" i="14"/>
  <c r="E422" i="14"/>
  <c r="F422" i="14"/>
  <c r="J422" i="14" s="1"/>
  <c r="K422" i="14" s="1"/>
  <c r="G422" i="14"/>
  <c r="H422" i="14"/>
  <c r="I422" i="14"/>
  <c r="B423" i="14"/>
  <c r="C423" i="14"/>
  <c r="D423" i="14"/>
  <c r="E423" i="14"/>
  <c r="F423" i="14"/>
  <c r="J423" i="14" s="1"/>
  <c r="K423" i="14" s="1"/>
  <c r="G423" i="14"/>
  <c r="H423" i="14"/>
  <c r="I423" i="14"/>
  <c r="B424" i="14"/>
  <c r="C424" i="14"/>
  <c r="D424" i="14"/>
  <c r="E424" i="14"/>
  <c r="F424" i="14"/>
  <c r="J424" i="14" s="1"/>
  <c r="K424" i="14" s="1"/>
  <c r="G424" i="14"/>
  <c r="H424" i="14"/>
  <c r="I424" i="14"/>
  <c r="B425" i="14"/>
  <c r="C425" i="14"/>
  <c r="D425" i="14"/>
  <c r="E425" i="14"/>
  <c r="F425" i="14"/>
  <c r="J425" i="14" s="1"/>
  <c r="K425" i="14" s="1"/>
  <c r="G425" i="14"/>
  <c r="H425" i="14"/>
  <c r="I425" i="14"/>
  <c r="B426" i="14"/>
  <c r="C426" i="14"/>
  <c r="D426" i="14"/>
  <c r="E426" i="14"/>
  <c r="F426" i="14"/>
  <c r="J426" i="14" s="1"/>
  <c r="K426" i="14" s="1"/>
  <c r="G426" i="14"/>
  <c r="H426" i="14"/>
  <c r="I426" i="14"/>
  <c r="B427" i="14"/>
  <c r="C427" i="14"/>
  <c r="D427" i="14"/>
  <c r="E427" i="14"/>
  <c r="F427" i="14"/>
  <c r="J427" i="14" s="1"/>
  <c r="K427" i="14" s="1"/>
  <c r="G427" i="14"/>
  <c r="H427" i="14"/>
  <c r="I427" i="14"/>
  <c r="B428" i="14"/>
  <c r="C428" i="14"/>
  <c r="D428" i="14"/>
  <c r="E428" i="14"/>
  <c r="F428" i="14"/>
  <c r="J428" i="14" s="1"/>
  <c r="K428" i="14" s="1"/>
  <c r="G428" i="14"/>
  <c r="H428" i="14"/>
  <c r="I428" i="14"/>
  <c r="B429" i="14"/>
  <c r="C429" i="14"/>
  <c r="D429" i="14"/>
  <c r="E429" i="14"/>
  <c r="F429" i="14"/>
  <c r="J429" i="14" s="1"/>
  <c r="K429" i="14" s="1"/>
  <c r="G429" i="14"/>
  <c r="H429" i="14"/>
  <c r="I429" i="14"/>
  <c r="B430" i="14"/>
  <c r="C430" i="14"/>
  <c r="D430" i="14"/>
  <c r="E430" i="14"/>
  <c r="F430" i="14"/>
  <c r="J430" i="14" s="1"/>
  <c r="K430" i="14" s="1"/>
  <c r="G430" i="14"/>
  <c r="H430" i="14"/>
  <c r="I430" i="14"/>
  <c r="B431" i="14"/>
  <c r="C431" i="14"/>
  <c r="D431" i="14"/>
  <c r="E431" i="14"/>
  <c r="F431" i="14"/>
  <c r="J431" i="14" s="1"/>
  <c r="K431" i="14" s="1"/>
  <c r="G431" i="14"/>
  <c r="H431" i="14"/>
  <c r="I431" i="14"/>
  <c r="B432" i="14"/>
  <c r="C432" i="14"/>
  <c r="D432" i="14"/>
  <c r="E432" i="14"/>
  <c r="F432" i="14"/>
  <c r="J432" i="14" s="1"/>
  <c r="K432" i="14" s="1"/>
  <c r="G432" i="14"/>
  <c r="H432" i="14"/>
  <c r="I432" i="14"/>
  <c r="B433" i="14"/>
  <c r="C433" i="14"/>
  <c r="D433" i="14"/>
  <c r="E433" i="14"/>
  <c r="F433" i="14"/>
  <c r="J433" i="14" s="1"/>
  <c r="K433" i="14" s="1"/>
  <c r="G433" i="14"/>
  <c r="H433" i="14"/>
  <c r="I433" i="14"/>
  <c r="B434" i="14"/>
  <c r="C434" i="14"/>
  <c r="D434" i="14"/>
  <c r="E434" i="14"/>
  <c r="F434" i="14"/>
  <c r="J434" i="14" s="1"/>
  <c r="K434" i="14" s="1"/>
  <c r="G434" i="14"/>
  <c r="H434" i="14"/>
  <c r="I434" i="14"/>
  <c r="B435" i="14"/>
  <c r="C435" i="14"/>
  <c r="D435" i="14"/>
  <c r="E435" i="14"/>
  <c r="F435" i="14"/>
  <c r="J435" i="14" s="1"/>
  <c r="K435" i="14" s="1"/>
  <c r="G435" i="14"/>
  <c r="H435" i="14"/>
  <c r="I435" i="14"/>
  <c r="B436" i="14"/>
  <c r="C436" i="14"/>
  <c r="D436" i="14"/>
  <c r="E436" i="14"/>
  <c r="F436" i="14"/>
  <c r="J436" i="14" s="1"/>
  <c r="K436" i="14" s="1"/>
  <c r="G436" i="14"/>
  <c r="H436" i="14"/>
  <c r="I436" i="14"/>
  <c r="B437" i="14"/>
  <c r="C437" i="14"/>
  <c r="D437" i="14"/>
  <c r="E437" i="14"/>
  <c r="F437" i="14"/>
  <c r="J437" i="14" s="1"/>
  <c r="K437" i="14" s="1"/>
  <c r="G437" i="14"/>
  <c r="H437" i="14"/>
  <c r="I437" i="14"/>
  <c r="B438" i="14"/>
  <c r="C438" i="14"/>
  <c r="D438" i="14"/>
  <c r="E438" i="14"/>
  <c r="F438" i="14"/>
  <c r="J438" i="14" s="1"/>
  <c r="K438" i="14" s="1"/>
  <c r="G438" i="14"/>
  <c r="H438" i="14"/>
  <c r="I438" i="14"/>
  <c r="B439" i="14"/>
  <c r="C439" i="14"/>
  <c r="D439" i="14"/>
  <c r="E439" i="14"/>
  <c r="F439" i="14"/>
  <c r="J439" i="14" s="1"/>
  <c r="K439" i="14" s="1"/>
  <c r="G439" i="14"/>
  <c r="H439" i="14"/>
  <c r="I439" i="14"/>
  <c r="B440" i="14"/>
  <c r="C440" i="14"/>
  <c r="D440" i="14"/>
  <c r="E440" i="14"/>
  <c r="F440" i="14"/>
  <c r="J440" i="14" s="1"/>
  <c r="K440" i="14" s="1"/>
  <c r="G440" i="14"/>
  <c r="H440" i="14"/>
  <c r="I440" i="14"/>
  <c r="B441" i="14"/>
  <c r="C441" i="14"/>
  <c r="D441" i="14"/>
  <c r="E441" i="14"/>
  <c r="F441" i="14"/>
  <c r="G441" i="14"/>
  <c r="H441" i="14"/>
  <c r="I441" i="14"/>
  <c r="B442" i="14"/>
  <c r="C442" i="14"/>
  <c r="D442" i="14"/>
  <c r="E442" i="14"/>
  <c r="F442" i="14"/>
  <c r="J442" i="14" s="1"/>
  <c r="K442" i="14" s="1"/>
  <c r="G442" i="14"/>
  <c r="H442" i="14"/>
  <c r="I442" i="14"/>
  <c r="B443" i="14"/>
  <c r="C443" i="14"/>
  <c r="D443" i="14"/>
  <c r="E443" i="14"/>
  <c r="F443" i="14"/>
  <c r="J443" i="14" s="1"/>
  <c r="K443" i="14" s="1"/>
  <c r="G443" i="14"/>
  <c r="H443" i="14"/>
  <c r="I443" i="14"/>
  <c r="B444" i="14"/>
  <c r="C444" i="14"/>
  <c r="D444" i="14"/>
  <c r="E444" i="14"/>
  <c r="F444" i="14"/>
  <c r="J444" i="14" s="1"/>
  <c r="K444" i="14" s="1"/>
  <c r="G444" i="14"/>
  <c r="H444" i="14"/>
  <c r="I444" i="14"/>
  <c r="C372" i="14"/>
  <c r="D372" i="14"/>
  <c r="E372" i="14"/>
  <c r="F372" i="14"/>
  <c r="G372" i="14"/>
  <c r="H372" i="14"/>
  <c r="I372" i="14"/>
  <c r="B372" i="14"/>
  <c r="B311" i="14"/>
  <c r="C311" i="14"/>
  <c r="D311" i="14"/>
  <c r="E311" i="14"/>
  <c r="F311" i="14"/>
  <c r="J311" i="14" s="1"/>
  <c r="K311" i="14" s="1"/>
  <c r="G311" i="14"/>
  <c r="H311" i="14"/>
  <c r="I311" i="14"/>
  <c r="B312" i="14"/>
  <c r="C312" i="14"/>
  <c r="D312" i="14"/>
  <c r="E312" i="14"/>
  <c r="F312" i="14"/>
  <c r="J312" i="14" s="1"/>
  <c r="K312" i="14" s="1"/>
  <c r="G312" i="14"/>
  <c r="H312" i="14"/>
  <c r="I312" i="14"/>
  <c r="B313" i="14"/>
  <c r="C313" i="14"/>
  <c r="D313" i="14"/>
  <c r="E313" i="14"/>
  <c r="F313" i="14"/>
  <c r="J313" i="14" s="1"/>
  <c r="K313" i="14" s="1"/>
  <c r="G313" i="14"/>
  <c r="H313" i="14"/>
  <c r="I313" i="14"/>
  <c r="B314" i="14"/>
  <c r="C314" i="14"/>
  <c r="D314" i="14"/>
  <c r="E314" i="14"/>
  <c r="F314" i="14"/>
  <c r="J314" i="14" s="1"/>
  <c r="K314" i="14" s="1"/>
  <c r="G314" i="14"/>
  <c r="H314" i="14"/>
  <c r="I314" i="14"/>
  <c r="B315" i="14"/>
  <c r="C315" i="14"/>
  <c r="D315" i="14"/>
  <c r="E315" i="14"/>
  <c r="F315" i="14"/>
  <c r="J315" i="14" s="1"/>
  <c r="K315" i="14" s="1"/>
  <c r="G315" i="14"/>
  <c r="H315" i="14"/>
  <c r="I315" i="14"/>
  <c r="B316" i="14"/>
  <c r="C316" i="14"/>
  <c r="D316" i="14"/>
  <c r="E316" i="14"/>
  <c r="F316" i="14"/>
  <c r="G316" i="14"/>
  <c r="H316" i="14"/>
  <c r="I316" i="14"/>
  <c r="B317" i="14"/>
  <c r="C317" i="14"/>
  <c r="D317" i="14"/>
  <c r="E317" i="14"/>
  <c r="F317" i="14"/>
  <c r="J317" i="14" s="1"/>
  <c r="K317" i="14" s="1"/>
  <c r="G317" i="14"/>
  <c r="H317" i="14"/>
  <c r="I317" i="14"/>
  <c r="B318" i="14"/>
  <c r="C318" i="14"/>
  <c r="D318" i="14"/>
  <c r="E318" i="14"/>
  <c r="F318" i="14"/>
  <c r="J318" i="14" s="1"/>
  <c r="K318" i="14" s="1"/>
  <c r="G318" i="14"/>
  <c r="H318" i="14"/>
  <c r="I318" i="14"/>
  <c r="B319" i="14"/>
  <c r="C319" i="14"/>
  <c r="D319" i="14"/>
  <c r="E319" i="14"/>
  <c r="F319" i="14"/>
  <c r="J319" i="14" s="1"/>
  <c r="K319" i="14" s="1"/>
  <c r="G319" i="14"/>
  <c r="H319" i="14"/>
  <c r="I319" i="14"/>
  <c r="B320" i="14"/>
  <c r="C320" i="14"/>
  <c r="D320" i="14"/>
  <c r="E320" i="14"/>
  <c r="F320" i="14"/>
  <c r="J320" i="14" s="1"/>
  <c r="K320" i="14" s="1"/>
  <c r="G320" i="14"/>
  <c r="H320" i="14"/>
  <c r="I320" i="14"/>
  <c r="B321" i="14"/>
  <c r="C321" i="14"/>
  <c r="D321" i="14"/>
  <c r="E321" i="14"/>
  <c r="F321" i="14"/>
  <c r="J321" i="14" s="1"/>
  <c r="K321" i="14" s="1"/>
  <c r="G321" i="14"/>
  <c r="H321" i="14"/>
  <c r="I321" i="14"/>
  <c r="B322" i="14"/>
  <c r="C322" i="14"/>
  <c r="D322" i="14"/>
  <c r="E322" i="14"/>
  <c r="F322" i="14"/>
  <c r="J322" i="14" s="1"/>
  <c r="K322" i="14" s="1"/>
  <c r="G322" i="14"/>
  <c r="H322" i="14"/>
  <c r="I322" i="14"/>
  <c r="B323" i="14"/>
  <c r="C323" i="14"/>
  <c r="D323" i="14"/>
  <c r="E323" i="14"/>
  <c r="F323" i="14"/>
  <c r="J323" i="14" s="1"/>
  <c r="K323" i="14" s="1"/>
  <c r="G323" i="14"/>
  <c r="H323" i="14"/>
  <c r="I323" i="14"/>
  <c r="B324" i="14"/>
  <c r="C324" i="14"/>
  <c r="D324" i="14"/>
  <c r="E324" i="14"/>
  <c r="F324" i="14"/>
  <c r="J324" i="14" s="1"/>
  <c r="K324" i="14" s="1"/>
  <c r="G324" i="14"/>
  <c r="H324" i="14"/>
  <c r="I324" i="14"/>
  <c r="B325" i="14"/>
  <c r="C325" i="14"/>
  <c r="D325" i="14"/>
  <c r="E325" i="14"/>
  <c r="F325" i="14"/>
  <c r="J325" i="14" s="1"/>
  <c r="K325" i="14" s="1"/>
  <c r="G325" i="14"/>
  <c r="H325" i="14"/>
  <c r="I325" i="14"/>
  <c r="B326" i="14"/>
  <c r="C326" i="14"/>
  <c r="D326" i="14"/>
  <c r="E326" i="14"/>
  <c r="F326" i="14"/>
  <c r="J326" i="14" s="1"/>
  <c r="K326" i="14" s="1"/>
  <c r="G326" i="14"/>
  <c r="H326" i="14"/>
  <c r="I326" i="14"/>
  <c r="B327" i="14"/>
  <c r="C327" i="14"/>
  <c r="D327" i="14"/>
  <c r="E327" i="14"/>
  <c r="F327" i="14"/>
  <c r="J327" i="14" s="1"/>
  <c r="K327" i="14" s="1"/>
  <c r="G327" i="14"/>
  <c r="H327" i="14"/>
  <c r="I327" i="14"/>
  <c r="B328" i="14"/>
  <c r="C328" i="14"/>
  <c r="D328" i="14"/>
  <c r="E328" i="14"/>
  <c r="F328" i="14"/>
  <c r="J328" i="14" s="1"/>
  <c r="K328" i="14" s="1"/>
  <c r="G328" i="14"/>
  <c r="H328" i="14"/>
  <c r="I328" i="14"/>
  <c r="B329" i="14"/>
  <c r="C329" i="14"/>
  <c r="D329" i="14"/>
  <c r="E329" i="14"/>
  <c r="F329" i="14"/>
  <c r="J329" i="14" s="1"/>
  <c r="K329" i="14" s="1"/>
  <c r="G329" i="14"/>
  <c r="H329" i="14"/>
  <c r="I329" i="14"/>
  <c r="B330" i="14"/>
  <c r="C330" i="14"/>
  <c r="D330" i="14"/>
  <c r="E330" i="14"/>
  <c r="F330" i="14"/>
  <c r="J330" i="14" s="1"/>
  <c r="K330" i="14" s="1"/>
  <c r="G330" i="14"/>
  <c r="H330" i="14"/>
  <c r="I330" i="14"/>
  <c r="B331" i="14"/>
  <c r="C331" i="14"/>
  <c r="D331" i="14"/>
  <c r="E331" i="14"/>
  <c r="F331" i="14"/>
  <c r="J331" i="14" s="1"/>
  <c r="K331" i="14" s="1"/>
  <c r="G331" i="14"/>
  <c r="H331" i="14"/>
  <c r="I331" i="14"/>
  <c r="B332" i="14"/>
  <c r="C332" i="14"/>
  <c r="D332" i="14"/>
  <c r="E332" i="14"/>
  <c r="F332" i="14"/>
  <c r="G332" i="14"/>
  <c r="H332" i="14"/>
  <c r="I332" i="14"/>
  <c r="B333" i="14"/>
  <c r="C333" i="14"/>
  <c r="D333" i="14"/>
  <c r="E333" i="14"/>
  <c r="F333" i="14"/>
  <c r="J333" i="14" s="1"/>
  <c r="K333" i="14" s="1"/>
  <c r="G333" i="14"/>
  <c r="H333" i="14"/>
  <c r="I333" i="14"/>
  <c r="B334" i="14"/>
  <c r="C334" i="14"/>
  <c r="D334" i="14"/>
  <c r="E334" i="14"/>
  <c r="F334" i="14"/>
  <c r="J334" i="14" s="1"/>
  <c r="K334" i="14" s="1"/>
  <c r="G334" i="14"/>
  <c r="H334" i="14"/>
  <c r="I334" i="14"/>
  <c r="B335" i="14"/>
  <c r="C335" i="14"/>
  <c r="D335" i="14"/>
  <c r="E335" i="14"/>
  <c r="F335" i="14"/>
  <c r="J335" i="14" s="1"/>
  <c r="K335" i="14" s="1"/>
  <c r="G335" i="14"/>
  <c r="H335" i="14"/>
  <c r="I335" i="14"/>
  <c r="B336" i="14"/>
  <c r="C336" i="14"/>
  <c r="D336" i="14"/>
  <c r="E336" i="14"/>
  <c r="F336" i="14"/>
  <c r="J336" i="14" s="1"/>
  <c r="K336" i="14" s="1"/>
  <c r="G336" i="14"/>
  <c r="H336" i="14"/>
  <c r="I336" i="14"/>
  <c r="B337" i="14"/>
  <c r="C337" i="14"/>
  <c r="D337" i="14"/>
  <c r="E337" i="14"/>
  <c r="F337" i="14"/>
  <c r="J337" i="14" s="1"/>
  <c r="K337" i="14" s="1"/>
  <c r="G337" i="14"/>
  <c r="H337" i="14"/>
  <c r="I337" i="14"/>
  <c r="B338" i="14"/>
  <c r="C338" i="14"/>
  <c r="D338" i="14"/>
  <c r="E338" i="14"/>
  <c r="F338" i="14"/>
  <c r="J338" i="14" s="1"/>
  <c r="K338" i="14" s="1"/>
  <c r="G338" i="14"/>
  <c r="H338" i="14"/>
  <c r="I338" i="14"/>
  <c r="B339" i="14"/>
  <c r="C339" i="14"/>
  <c r="D339" i="14"/>
  <c r="E339" i="14"/>
  <c r="F339" i="14"/>
  <c r="J339" i="14" s="1"/>
  <c r="K339" i="14" s="1"/>
  <c r="G339" i="14"/>
  <c r="H339" i="14"/>
  <c r="I339" i="14"/>
  <c r="B340" i="14"/>
  <c r="C340" i="14"/>
  <c r="D340" i="14"/>
  <c r="E340" i="14"/>
  <c r="F340" i="14"/>
  <c r="J340" i="14" s="1"/>
  <c r="K340" i="14" s="1"/>
  <c r="G340" i="14"/>
  <c r="H340" i="14"/>
  <c r="I340" i="14"/>
  <c r="B341" i="14"/>
  <c r="C341" i="14"/>
  <c r="D341" i="14"/>
  <c r="E341" i="14"/>
  <c r="F341" i="14"/>
  <c r="J341" i="14" s="1"/>
  <c r="K341" i="14" s="1"/>
  <c r="G341" i="14"/>
  <c r="H341" i="14"/>
  <c r="I341" i="14"/>
  <c r="B342" i="14"/>
  <c r="C342" i="14"/>
  <c r="D342" i="14"/>
  <c r="E342" i="14"/>
  <c r="F342" i="14"/>
  <c r="J342" i="14" s="1"/>
  <c r="K342" i="14" s="1"/>
  <c r="G342" i="14"/>
  <c r="H342" i="14"/>
  <c r="I342" i="14"/>
  <c r="B343" i="14"/>
  <c r="C343" i="14"/>
  <c r="D343" i="14"/>
  <c r="E343" i="14"/>
  <c r="F343" i="14"/>
  <c r="J343" i="14" s="1"/>
  <c r="K343" i="14" s="1"/>
  <c r="G343" i="14"/>
  <c r="H343" i="14"/>
  <c r="I343" i="14"/>
  <c r="B344" i="14"/>
  <c r="C344" i="14"/>
  <c r="D344" i="14"/>
  <c r="E344" i="14"/>
  <c r="F344" i="14"/>
  <c r="J344" i="14" s="1"/>
  <c r="K344" i="14" s="1"/>
  <c r="G344" i="14"/>
  <c r="H344" i="14"/>
  <c r="I344" i="14"/>
  <c r="B345" i="14"/>
  <c r="C345" i="14"/>
  <c r="D345" i="14"/>
  <c r="E345" i="14"/>
  <c r="F345" i="14"/>
  <c r="J345" i="14" s="1"/>
  <c r="K345" i="14" s="1"/>
  <c r="G345" i="14"/>
  <c r="H345" i="14"/>
  <c r="I345" i="14"/>
  <c r="B346" i="14"/>
  <c r="C346" i="14"/>
  <c r="D346" i="14"/>
  <c r="E346" i="14"/>
  <c r="F346" i="14"/>
  <c r="J346" i="14" s="1"/>
  <c r="K346" i="14" s="1"/>
  <c r="G346" i="14"/>
  <c r="H346" i="14"/>
  <c r="I346" i="14"/>
  <c r="B347" i="14"/>
  <c r="C347" i="14"/>
  <c r="D347" i="14"/>
  <c r="E347" i="14"/>
  <c r="F347" i="14"/>
  <c r="J347" i="14" s="1"/>
  <c r="K347" i="14" s="1"/>
  <c r="G347" i="14"/>
  <c r="H347" i="14"/>
  <c r="I347" i="14"/>
  <c r="B348" i="14"/>
  <c r="C348" i="14"/>
  <c r="D348" i="14"/>
  <c r="E348" i="14"/>
  <c r="F348" i="14"/>
  <c r="G348" i="14"/>
  <c r="H348" i="14"/>
  <c r="I348" i="14"/>
  <c r="B349" i="14"/>
  <c r="C349" i="14"/>
  <c r="D349" i="14"/>
  <c r="E349" i="14"/>
  <c r="F349" i="14"/>
  <c r="J349" i="14" s="1"/>
  <c r="K349" i="14" s="1"/>
  <c r="G349" i="14"/>
  <c r="H349" i="14"/>
  <c r="I349" i="14"/>
  <c r="B350" i="14"/>
  <c r="C350" i="14"/>
  <c r="D350" i="14"/>
  <c r="E350" i="14"/>
  <c r="F350" i="14"/>
  <c r="J350" i="14" s="1"/>
  <c r="K350" i="14" s="1"/>
  <c r="G350" i="14"/>
  <c r="H350" i="14"/>
  <c r="I350" i="14"/>
  <c r="B351" i="14"/>
  <c r="C351" i="14"/>
  <c r="D351" i="14"/>
  <c r="E351" i="14"/>
  <c r="F351" i="14"/>
  <c r="J351" i="14" s="1"/>
  <c r="K351" i="14" s="1"/>
  <c r="G351" i="14"/>
  <c r="H351" i="14"/>
  <c r="I351" i="14"/>
  <c r="B352" i="14"/>
  <c r="C352" i="14"/>
  <c r="D352" i="14"/>
  <c r="E352" i="14"/>
  <c r="F352" i="14"/>
  <c r="J352" i="14" s="1"/>
  <c r="K352" i="14" s="1"/>
  <c r="G352" i="14"/>
  <c r="H352" i="14"/>
  <c r="I352" i="14"/>
  <c r="B353" i="14"/>
  <c r="C353" i="14"/>
  <c r="D353" i="14"/>
  <c r="E353" i="14"/>
  <c r="F353" i="14"/>
  <c r="J353" i="14" s="1"/>
  <c r="K353" i="14" s="1"/>
  <c r="G353" i="14"/>
  <c r="H353" i="14"/>
  <c r="I353" i="14"/>
  <c r="B354" i="14"/>
  <c r="C354" i="14"/>
  <c r="D354" i="14"/>
  <c r="E354" i="14"/>
  <c r="F354" i="14"/>
  <c r="J354" i="14" s="1"/>
  <c r="K354" i="14" s="1"/>
  <c r="G354" i="14"/>
  <c r="H354" i="14"/>
  <c r="I354" i="14"/>
  <c r="B355" i="14"/>
  <c r="C355" i="14"/>
  <c r="D355" i="14"/>
  <c r="E355" i="14"/>
  <c r="F355" i="14"/>
  <c r="J355" i="14" s="1"/>
  <c r="K355" i="14" s="1"/>
  <c r="G355" i="14"/>
  <c r="H355" i="14"/>
  <c r="I355" i="14"/>
  <c r="B356" i="14"/>
  <c r="C356" i="14"/>
  <c r="D356" i="14"/>
  <c r="E356" i="14"/>
  <c r="F356" i="14"/>
  <c r="J356" i="14" s="1"/>
  <c r="K356" i="14" s="1"/>
  <c r="G356" i="14"/>
  <c r="H356" i="14"/>
  <c r="I356" i="14"/>
  <c r="B357" i="14"/>
  <c r="C357" i="14"/>
  <c r="D357" i="14"/>
  <c r="E357" i="14"/>
  <c r="F357" i="14"/>
  <c r="J357" i="14" s="1"/>
  <c r="K357" i="14" s="1"/>
  <c r="G357" i="14"/>
  <c r="H357" i="14"/>
  <c r="I357" i="14"/>
  <c r="B358" i="14"/>
  <c r="C358" i="14"/>
  <c r="D358" i="14"/>
  <c r="E358" i="14"/>
  <c r="F358" i="14"/>
  <c r="J358" i="14" s="1"/>
  <c r="K358" i="14" s="1"/>
  <c r="G358" i="14"/>
  <c r="H358" i="14"/>
  <c r="I358" i="14"/>
  <c r="B359" i="14"/>
  <c r="C359" i="14"/>
  <c r="D359" i="14"/>
  <c r="E359" i="14"/>
  <c r="F359" i="14"/>
  <c r="J359" i="14" s="1"/>
  <c r="K359" i="14" s="1"/>
  <c r="G359" i="14"/>
  <c r="H359" i="14"/>
  <c r="I359" i="14"/>
  <c r="B360" i="14"/>
  <c r="C360" i="14"/>
  <c r="D360" i="14"/>
  <c r="E360" i="14"/>
  <c r="F360" i="14"/>
  <c r="J360" i="14" s="1"/>
  <c r="K360" i="14" s="1"/>
  <c r="G360" i="14"/>
  <c r="H360" i="14"/>
  <c r="I360" i="14"/>
  <c r="B361" i="14"/>
  <c r="C361" i="14"/>
  <c r="D361" i="14"/>
  <c r="E361" i="14"/>
  <c r="F361" i="14"/>
  <c r="J361" i="14" s="1"/>
  <c r="K361" i="14" s="1"/>
  <c r="G361" i="14"/>
  <c r="H361" i="14"/>
  <c r="I361" i="14"/>
  <c r="B362" i="14"/>
  <c r="C362" i="14"/>
  <c r="D362" i="14"/>
  <c r="E362" i="14"/>
  <c r="F362" i="14"/>
  <c r="J362" i="14" s="1"/>
  <c r="K362" i="14" s="1"/>
  <c r="G362" i="14"/>
  <c r="H362" i="14"/>
  <c r="I362" i="14"/>
  <c r="B363" i="14"/>
  <c r="C363" i="14"/>
  <c r="D363" i="14"/>
  <c r="E363" i="14"/>
  <c r="F363" i="14"/>
  <c r="J363" i="14" s="1"/>
  <c r="K363" i="14" s="1"/>
  <c r="G363" i="14"/>
  <c r="H363" i="14"/>
  <c r="I363" i="14"/>
  <c r="B364" i="14"/>
  <c r="C364" i="14"/>
  <c r="D364" i="14"/>
  <c r="E364" i="14"/>
  <c r="F364" i="14"/>
  <c r="J364" i="14" s="1"/>
  <c r="K364" i="14" s="1"/>
  <c r="G364" i="14"/>
  <c r="H364" i="14"/>
  <c r="I364" i="14"/>
  <c r="B365" i="14"/>
  <c r="C365" i="14"/>
  <c r="D365" i="14"/>
  <c r="E365" i="14"/>
  <c r="F365" i="14"/>
  <c r="J365" i="14" s="1"/>
  <c r="K365" i="14" s="1"/>
  <c r="G365" i="14"/>
  <c r="H365" i="14"/>
  <c r="I365" i="14"/>
  <c r="B366" i="14"/>
  <c r="C366" i="14"/>
  <c r="D366" i="14"/>
  <c r="E366" i="14"/>
  <c r="F366" i="14"/>
  <c r="J366" i="14" s="1"/>
  <c r="K366" i="14" s="1"/>
  <c r="G366" i="14"/>
  <c r="H366" i="14"/>
  <c r="I366" i="14"/>
  <c r="B367" i="14"/>
  <c r="C367" i="14"/>
  <c r="D367" i="14"/>
  <c r="E367" i="14"/>
  <c r="F367" i="14"/>
  <c r="J367" i="14" s="1"/>
  <c r="K367" i="14" s="1"/>
  <c r="G367" i="14"/>
  <c r="H367" i="14"/>
  <c r="I367" i="14"/>
  <c r="B368" i="14"/>
  <c r="C368" i="14"/>
  <c r="D368" i="14"/>
  <c r="E368" i="14"/>
  <c r="F368" i="14"/>
  <c r="J368" i="14" s="1"/>
  <c r="K368" i="14" s="1"/>
  <c r="G368" i="14"/>
  <c r="H368" i="14"/>
  <c r="I368" i="14"/>
  <c r="B369" i="14"/>
  <c r="C369" i="14"/>
  <c r="D369" i="14"/>
  <c r="E369" i="14"/>
  <c r="F369" i="14"/>
  <c r="J369" i="14" s="1"/>
  <c r="K369" i="14" s="1"/>
  <c r="G369" i="14"/>
  <c r="H369" i="14"/>
  <c r="I369" i="14"/>
  <c r="C310" i="14"/>
  <c r="D310" i="14"/>
  <c r="E310" i="14"/>
  <c r="F310" i="14"/>
  <c r="G310" i="14"/>
  <c r="H310" i="14"/>
  <c r="I310" i="14"/>
  <c r="B310" i="14"/>
  <c r="B256" i="14"/>
  <c r="C256" i="14"/>
  <c r="D256" i="14"/>
  <c r="E256" i="14"/>
  <c r="F256" i="14"/>
  <c r="J256" i="14" s="1"/>
  <c r="K256" i="14" s="1"/>
  <c r="G256" i="14"/>
  <c r="H256" i="14"/>
  <c r="I256" i="14"/>
  <c r="O256" i="14" s="1"/>
  <c r="B257" i="14"/>
  <c r="C257" i="14"/>
  <c r="D257" i="14"/>
  <c r="E257" i="14"/>
  <c r="F257" i="14"/>
  <c r="J257" i="14" s="1"/>
  <c r="K257" i="14" s="1"/>
  <c r="G257" i="14"/>
  <c r="H257" i="14"/>
  <c r="I257" i="14"/>
  <c r="B258" i="14"/>
  <c r="C258" i="14"/>
  <c r="D258" i="14"/>
  <c r="E258" i="14"/>
  <c r="F258" i="14"/>
  <c r="J258" i="14" s="1"/>
  <c r="K258" i="14" s="1"/>
  <c r="G258" i="14"/>
  <c r="H258" i="14"/>
  <c r="I258" i="14"/>
  <c r="B259" i="14"/>
  <c r="C259" i="14"/>
  <c r="D259" i="14"/>
  <c r="E259" i="14"/>
  <c r="F259" i="14"/>
  <c r="J259" i="14" s="1"/>
  <c r="K259" i="14" s="1"/>
  <c r="G259" i="14"/>
  <c r="H259" i="14"/>
  <c r="I259" i="14"/>
  <c r="B260" i="14"/>
  <c r="C260" i="14"/>
  <c r="D260" i="14"/>
  <c r="E260" i="14"/>
  <c r="F260" i="14"/>
  <c r="J260" i="14" s="1"/>
  <c r="K260" i="14" s="1"/>
  <c r="G260" i="14"/>
  <c r="H260" i="14"/>
  <c r="I260" i="14"/>
  <c r="B261" i="14"/>
  <c r="C261" i="14"/>
  <c r="D261" i="14"/>
  <c r="E261" i="14"/>
  <c r="F261" i="14"/>
  <c r="J261" i="14" s="1"/>
  <c r="K261" i="14" s="1"/>
  <c r="G261" i="14"/>
  <c r="H261" i="14"/>
  <c r="I261" i="14"/>
  <c r="B262" i="14"/>
  <c r="C262" i="14"/>
  <c r="D262" i="14"/>
  <c r="E262" i="14"/>
  <c r="F262" i="14"/>
  <c r="J262" i="14" s="1"/>
  <c r="K262" i="14" s="1"/>
  <c r="G262" i="14"/>
  <c r="H262" i="14"/>
  <c r="I262" i="14"/>
  <c r="B263" i="14"/>
  <c r="C263" i="14"/>
  <c r="D263" i="14"/>
  <c r="E263" i="14"/>
  <c r="F263" i="14"/>
  <c r="J263" i="14" s="1"/>
  <c r="K263" i="14" s="1"/>
  <c r="G263" i="14"/>
  <c r="H263" i="14"/>
  <c r="I263" i="14"/>
  <c r="B264" i="14"/>
  <c r="C264" i="14"/>
  <c r="D264" i="14"/>
  <c r="E264" i="14"/>
  <c r="F264" i="14"/>
  <c r="J264" i="14" s="1"/>
  <c r="K264" i="14" s="1"/>
  <c r="G264" i="14"/>
  <c r="H264" i="14"/>
  <c r="I264" i="14"/>
  <c r="B265" i="14"/>
  <c r="C265" i="14"/>
  <c r="D265" i="14"/>
  <c r="E265" i="14"/>
  <c r="F265" i="14"/>
  <c r="G265" i="14"/>
  <c r="H265" i="14"/>
  <c r="I265" i="14"/>
  <c r="B266" i="14"/>
  <c r="C266" i="14"/>
  <c r="D266" i="14"/>
  <c r="E266" i="14"/>
  <c r="F266" i="14"/>
  <c r="J266" i="14" s="1"/>
  <c r="K266" i="14" s="1"/>
  <c r="G266" i="14"/>
  <c r="H266" i="14"/>
  <c r="I266" i="14"/>
  <c r="B267" i="14"/>
  <c r="C267" i="14"/>
  <c r="D267" i="14"/>
  <c r="E267" i="14"/>
  <c r="F267" i="14"/>
  <c r="J267" i="14" s="1"/>
  <c r="K267" i="14" s="1"/>
  <c r="G267" i="14"/>
  <c r="H267" i="14"/>
  <c r="I267" i="14"/>
  <c r="B268" i="14"/>
  <c r="C268" i="14"/>
  <c r="D268" i="14"/>
  <c r="E268" i="14"/>
  <c r="F268" i="14"/>
  <c r="J268" i="14" s="1"/>
  <c r="K268" i="14" s="1"/>
  <c r="G268" i="14"/>
  <c r="H268" i="14"/>
  <c r="I268" i="14"/>
  <c r="B269" i="14"/>
  <c r="C269" i="14"/>
  <c r="D269" i="14"/>
  <c r="E269" i="14"/>
  <c r="F269" i="14"/>
  <c r="J269" i="14" s="1"/>
  <c r="K269" i="14" s="1"/>
  <c r="G269" i="14"/>
  <c r="H269" i="14"/>
  <c r="I269" i="14"/>
  <c r="B270" i="14"/>
  <c r="C270" i="14"/>
  <c r="D270" i="14"/>
  <c r="E270" i="14"/>
  <c r="F270" i="14"/>
  <c r="J270" i="14" s="1"/>
  <c r="K270" i="14" s="1"/>
  <c r="G270" i="14"/>
  <c r="H270" i="14"/>
  <c r="I270" i="14"/>
  <c r="B271" i="14"/>
  <c r="C271" i="14"/>
  <c r="D271" i="14"/>
  <c r="E271" i="14"/>
  <c r="F271" i="14"/>
  <c r="J271" i="14" s="1"/>
  <c r="K271" i="14" s="1"/>
  <c r="G271" i="14"/>
  <c r="H271" i="14"/>
  <c r="I271" i="14"/>
  <c r="B272" i="14"/>
  <c r="C272" i="14"/>
  <c r="D272" i="14"/>
  <c r="E272" i="14"/>
  <c r="F272" i="14"/>
  <c r="J272" i="14" s="1"/>
  <c r="K272" i="14" s="1"/>
  <c r="G272" i="14"/>
  <c r="H272" i="14"/>
  <c r="I272" i="14"/>
  <c r="B273" i="14"/>
  <c r="C273" i="14"/>
  <c r="D273" i="14"/>
  <c r="E273" i="14"/>
  <c r="F273" i="14"/>
  <c r="J273" i="14" s="1"/>
  <c r="K273" i="14" s="1"/>
  <c r="G273" i="14"/>
  <c r="H273" i="14"/>
  <c r="I273" i="14"/>
  <c r="B274" i="14"/>
  <c r="C274" i="14"/>
  <c r="D274" i="14"/>
  <c r="E274" i="14"/>
  <c r="F274" i="14"/>
  <c r="J274" i="14" s="1"/>
  <c r="K274" i="14" s="1"/>
  <c r="G274" i="14"/>
  <c r="H274" i="14"/>
  <c r="I274" i="14"/>
  <c r="B275" i="14"/>
  <c r="C275" i="14"/>
  <c r="D275" i="14"/>
  <c r="E275" i="14"/>
  <c r="F275" i="14"/>
  <c r="J275" i="14" s="1"/>
  <c r="K275" i="14" s="1"/>
  <c r="G275" i="14"/>
  <c r="H275" i="14"/>
  <c r="I275" i="14"/>
  <c r="B276" i="14"/>
  <c r="C276" i="14"/>
  <c r="D276" i="14"/>
  <c r="E276" i="14"/>
  <c r="F276" i="14"/>
  <c r="J276" i="14" s="1"/>
  <c r="K276" i="14" s="1"/>
  <c r="G276" i="14"/>
  <c r="H276" i="14"/>
  <c r="I276" i="14"/>
  <c r="B277" i="14"/>
  <c r="C277" i="14"/>
  <c r="D277" i="14"/>
  <c r="E277" i="14"/>
  <c r="F277" i="14"/>
  <c r="J277" i="14" s="1"/>
  <c r="K277" i="14" s="1"/>
  <c r="G277" i="14"/>
  <c r="H277" i="14"/>
  <c r="I277" i="14"/>
  <c r="B278" i="14"/>
  <c r="C278" i="14"/>
  <c r="D278" i="14"/>
  <c r="E278" i="14"/>
  <c r="F278" i="14"/>
  <c r="J278" i="14" s="1"/>
  <c r="K278" i="14" s="1"/>
  <c r="G278" i="14"/>
  <c r="H278" i="14"/>
  <c r="I278" i="14"/>
  <c r="B279" i="14"/>
  <c r="C279" i="14"/>
  <c r="D279" i="14"/>
  <c r="E279" i="14"/>
  <c r="F279" i="14"/>
  <c r="J279" i="14" s="1"/>
  <c r="K279" i="14" s="1"/>
  <c r="G279" i="14"/>
  <c r="H279" i="14"/>
  <c r="I279" i="14"/>
  <c r="B280" i="14"/>
  <c r="C280" i="14"/>
  <c r="D280" i="14"/>
  <c r="E280" i="14"/>
  <c r="F280" i="14"/>
  <c r="J280" i="14" s="1"/>
  <c r="K280" i="14" s="1"/>
  <c r="G280" i="14"/>
  <c r="H280" i="14"/>
  <c r="I280" i="14"/>
  <c r="B281" i="14"/>
  <c r="C281" i="14"/>
  <c r="D281" i="14"/>
  <c r="E281" i="14"/>
  <c r="F281" i="14"/>
  <c r="G281" i="14"/>
  <c r="H281" i="14"/>
  <c r="I281" i="14"/>
  <c r="B282" i="14"/>
  <c r="C282" i="14"/>
  <c r="D282" i="14"/>
  <c r="E282" i="14"/>
  <c r="F282" i="14"/>
  <c r="J282" i="14" s="1"/>
  <c r="K282" i="14" s="1"/>
  <c r="G282" i="14"/>
  <c r="H282" i="14"/>
  <c r="I282" i="14"/>
  <c r="B283" i="14"/>
  <c r="C283" i="14"/>
  <c r="D283" i="14"/>
  <c r="E283" i="14"/>
  <c r="F283" i="14"/>
  <c r="J283" i="14" s="1"/>
  <c r="K283" i="14" s="1"/>
  <c r="G283" i="14"/>
  <c r="H283" i="14"/>
  <c r="I283" i="14"/>
  <c r="B284" i="14"/>
  <c r="C284" i="14"/>
  <c r="D284" i="14"/>
  <c r="E284" i="14"/>
  <c r="F284" i="14"/>
  <c r="J284" i="14" s="1"/>
  <c r="K284" i="14" s="1"/>
  <c r="G284" i="14"/>
  <c r="H284" i="14"/>
  <c r="I284" i="14"/>
  <c r="B285" i="14"/>
  <c r="C285" i="14"/>
  <c r="D285" i="14"/>
  <c r="E285" i="14"/>
  <c r="F285" i="14"/>
  <c r="J285" i="14" s="1"/>
  <c r="K285" i="14" s="1"/>
  <c r="G285" i="14"/>
  <c r="H285" i="14"/>
  <c r="I285" i="14"/>
  <c r="B286" i="14"/>
  <c r="C286" i="14"/>
  <c r="D286" i="14"/>
  <c r="E286" i="14"/>
  <c r="F286" i="14"/>
  <c r="J286" i="14" s="1"/>
  <c r="K286" i="14" s="1"/>
  <c r="G286" i="14"/>
  <c r="H286" i="14"/>
  <c r="I286" i="14"/>
  <c r="B287" i="14"/>
  <c r="C287" i="14"/>
  <c r="D287" i="14"/>
  <c r="E287" i="14"/>
  <c r="F287" i="14"/>
  <c r="J287" i="14" s="1"/>
  <c r="K287" i="14" s="1"/>
  <c r="G287" i="14"/>
  <c r="H287" i="14"/>
  <c r="I287" i="14"/>
  <c r="B288" i="14"/>
  <c r="C288" i="14"/>
  <c r="D288" i="14"/>
  <c r="E288" i="14"/>
  <c r="F288" i="14"/>
  <c r="J288" i="14" s="1"/>
  <c r="K288" i="14" s="1"/>
  <c r="G288" i="14"/>
  <c r="H288" i="14"/>
  <c r="I288" i="14"/>
  <c r="B289" i="14"/>
  <c r="C289" i="14"/>
  <c r="D289" i="14"/>
  <c r="E289" i="14"/>
  <c r="F289" i="14"/>
  <c r="J289" i="14" s="1"/>
  <c r="K289" i="14" s="1"/>
  <c r="G289" i="14"/>
  <c r="H289" i="14"/>
  <c r="I289" i="14"/>
  <c r="B290" i="14"/>
  <c r="C290" i="14"/>
  <c r="D290" i="14"/>
  <c r="E290" i="14"/>
  <c r="F290" i="14"/>
  <c r="J290" i="14" s="1"/>
  <c r="K290" i="14" s="1"/>
  <c r="G290" i="14"/>
  <c r="H290" i="14"/>
  <c r="I290" i="14"/>
  <c r="B291" i="14"/>
  <c r="C291" i="14"/>
  <c r="D291" i="14"/>
  <c r="E291" i="14"/>
  <c r="F291" i="14"/>
  <c r="J291" i="14" s="1"/>
  <c r="K291" i="14" s="1"/>
  <c r="G291" i="14"/>
  <c r="H291" i="14"/>
  <c r="I291" i="14"/>
  <c r="B292" i="14"/>
  <c r="C292" i="14"/>
  <c r="D292" i="14"/>
  <c r="E292" i="14"/>
  <c r="F292" i="14"/>
  <c r="J292" i="14" s="1"/>
  <c r="K292" i="14" s="1"/>
  <c r="G292" i="14"/>
  <c r="H292" i="14"/>
  <c r="I292" i="14"/>
  <c r="B293" i="14"/>
  <c r="C293" i="14"/>
  <c r="D293" i="14"/>
  <c r="E293" i="14"/>
  <c r="F293" i="14"/>
  <c r="J293" i="14" s="1"/>
  <c r="K293" i="14" s="1"/>
  <c r="G293" i="14"/>
  <c r="H293" i="14"/>
  <c r="I293" i="14"/>
  <c r="B294" i="14"/>
  <c r="C294" i="14"/>
  <c r="D294" i="14"/>
  <c r="E294" i="14"/>
  <c r="F294" i="14"/>
  <c r="J294" i="14" s="1"/>
  <c r="K294" i="14" s="1"/>
  <c r="G294" i="14"/>
  <c r="H294" i="14"/>
  <c r="I294" i="14"/>
  <c r="B295" i="14"/>
  <c r="C295" i="14"/>
  <c r="D295" i="14"/>
  <c r="E295" i="14"/>
  <c r="F295" i="14"/>
  <c r="J295" i="14" s="1"/>
  <c r="K295" i="14" s="1"/>
  <c r="G295" i="14"/>
  <c r="H295" i="14"/>
  <c r="I295" i="14"/>
  <c r="B296" i="14"/>
  <c r="C296" i="14"/>
  <c r="D296" i="14"/>
  <c r="E296" i="14"/>
  <c r="F296" i="14"/>
  <c r="J296" i="14" s="1"/>
  <c r="K296" i="14" s="1"/>
  <c r="G296" i="14"/>
  <c r="H296" i="14"/>
  <c r="I296" i="14"/>
  <c r="B297" i="14"/>
  <c r="C297" i="14"/>
  <c r="D297" i="14"/>
  <c r="E297" i="14"/>
  <c r="F297" i="14"/>
  <c r="J297" i="14" s="1"/>
  <c r="K297" i="14" s="1"/>
  <c r="G297" i="14"/>
  <c r="H297" i="14"/>
  <c r="I297" i="14"/>
  <c r="B298" i="14"/>
  <c r="C298" i="14"/>
  <c r="D298" i="14"/>
  <c r="E298" i="14"/>
  <c r="F298" i="14"/>
  <c r="J298" i="14" s="1"/>
  <c r="K298" i="14" s="1"/>
  <c r="G298" i="14"/>
  <c r="H298" i="14"/>
  <c r="I298" i="14"/>
  <c r="B299" i="14"/>
  <c r="C299" i="14"/>
  <c r="D299" i="14"/>
  <c r="E299" i="14"/>
  <c r="F299" i="14"/>
  <c r="J299" i="14" s="1"/>
  <c r="K299" i="14" s="1"/>
  <c r="G299" i="14"/>
  <c r="H299" i="14"/>
  <c r="I299" i="14"/>
  <c r="B300" i="14"/>
  <c r="C300" i="14"/>
  <c r="D300" i="14"/>
  <c r="E300" i="14"/>
  <c r="F300" i="14"/>
  <c r="J300" i="14" s="1"/>
  <c r="K300" i="14" s="1"/>
  <c r="G300" i="14"/>
  <c r="H300" i="14"/>
  <c r="I300" i="14"/>
  <c r="B301" i="14"/>
  <c r="C301" i="14"/>
  <c r="D301" i="14"/>
  <c r="E301" i="14"/>
  <c r="F301" i="14"/>
  <c r="J301" i="14" s="1"/>
  <c r="K301" i="14" s="1"/>
  <c r="G301" i="14"/>
  <c r="H301" i="14"/>
  <c r="I301" i="14"/>
  <c r="B302" i="14"/>
  <c r="C302" i="14"/>
  <c r="D302" i="14"/>
  <c r="E302" i="14"/>
  <c r="F302" i="14"/>
  <c r="J302" i="14" s="1"/>
  <c r="K302" i="14" s="1"/>
  <c r="G302" i="14"/>
  <c r="H302" i="14"/>
  <c r="I302" i="14"/>
  <c r="B303" i="14"/>
  <c r="C303" i="14"/>
  <c r="D303" i="14"/>
  <c r="E303" i="14"/>
  <c r="F303" i="14"/>
  <c r="J303" i="14" s="1"/>
  <c r="K303" i="14" s="1"/>
  <c r="G303" i="14"/>
  <c r="H303" i="14"/>
  <c r="I303" i="14"/>
  <c r="B304" i="14"/>
  <c r="C304" i="14"/>
  <c r="D304" i="14"/>
  <c r="E304" i="14"/>
  <c r="F304" i="14"/>
  <c r="J304" i="14" s="1"/>
  <c r="K304" i="14" s="1"/>
  <c r="G304" i="14"/>
  <c r="H304" i="14"/>
  <c r="I304" i="14"/>
  <c r="B305" i="14"/>
  <c r="C305" i="14"/>
  <c r="D305" i="14"/>
  <c r="E305" i="14"/>
  <c r="F305" i="14"/>
  <c r="G305" i="14"/>
  <c r="H305" i="14"/>
  <c r="I305" i="14"/>
  <c r="B306" i="14"/>
  <c r="C306" i="14"/>
  <c r="D306" i="14"/>
  <c r="E306" i="14"/>
  <c r="F306" i="14"/>
  <c r="J306" i="14" s="1"/>
  <c r="K306" i="14" s="1"/>
  <c r="G306" i="14"/>
  <c r="H306" i="14"/>
  <c r="I306" i="14"/>
  <c r="B307" i="14"/>
  <c r="C307" i="14"/>
  <c r="D307" i="14"/>
  <c r="E307" i="14"/>
  <c r="F307" i="14"/>
  <c r="J307" i="14" s="1"/>
  <c r="K307" i="14" s="1"/>
  <c r="G307" i="14"/>
  <c r="H307" i="14"/>
  <c r="I307" i="14"/>
  <c r="C255" i="14"/>
  <c r="D255" i="14"/>
  <c r="E255" i="14"/>
  <c r="F255" i="14"/>
  <c r="G255" i="14"/>
  <c r="H255" i="14"/>
  <c r="I255" i="14"/>
  <c r="B255" i="14"/>
  <c r="B205" i="14"/>
  <c r="C205" i="14"/>
  <c r="D205" i="14"/>
  <c r="E205" i="14"/>
  <c r="F205" i="14"/>
  <c r="J205" i="14" s="1"/>
  <c r="K205" i="14" s="1"/>
  <c r="G205" i="14"/>
  <c r="H205" i="14"/>
  <c r="I205" i="14"/>
  <c r="B206" i="14"/>
  <c r="C206" i="14"/>
  <c r="D206" i="14"/>
  <c r="E206" i="14"/>
  <c r="F206" i="14"/>
  <c r="J206" i="14" s="1"/>
  <c r="K206" i="14" s="1"/>
  <c r="G206" i="14"/>
  <c r="H206" i="14"/>
  <c r="I206" i="14"/>
  <c r="B207" i="14"/>
  <c r="C207" i="14"/>
  <c r="D207" i="14"/>
  <c r="E207" i="14"/>
  <c r="F207" i="14"/>
  <c r="J207" i="14" s="1"/>
  <c r="K207" i="14" s="1"/>
  <c r="G207" i="14"/>
  <c r="H207" i="14"/>
  <c r="I207" i="14"/>
  <c r="B208" i="14"/>
  <c r="C208" i="14"/>
  <c r="D208" i="14"/>
  <c r="E208" i="14"/>
  <c r="F208" i="14"/>
  <c r="J208" i="14" s="1"/>
  <c r="K208" i="14" s="1"/>
  <c r="G208" i="14"/>
  <c r="H208" i="14"/>
  <c r="I208" i="14"/>
  <c r="B209" i="14"/>
  <c r="C209" i="14"/>
  <c r="D209" i="14"/>
  <c r="E209" i="14"/>
  <c r="F209" i="14"/>
  <c r="J209" i="14" s="1"/>
  <c r="K209" i="14" s="1"/>
  <c r="G209" i="14"/>
  <c r="H209" i="14"/>
  <c r="I209" i="14"/>
  <c r="B210" i="14"/>
  <c r="C210" i="14"/>
  <c r="D210" i="14"/>
  <c r="E210" i="14"/>
  <c r="F210" i="14"/>
  <c r="J210" i="14" s="1"/>
  <c r="K210" i="14" s="1"/>
  <c r="G210" i="14"/>
  <c r="H210" i="14"/>
  <c r="I210" i="14"/>
  <c r="B211" i="14"/>
  <c r="C211" i="14"/>
  <c r="D211" i="14"/>
  <c r="E211" i="14"/>
  <c r="F211" i="14"/>
  <c r="J211" i="14" s="1"/>
  <c r="K211" i="14" s="1"/>
  <c r="G211" i="14"/>
  <c r="H211" i="14"/>
  <c r="I211" i="14"/>
  <c r="B212" i="14"/>
  <c r="C212" i="14"/>
  <c r="D212" i="14"/>
  <c r="E212" i="14"/>
  <c r="F212" i="14"/>
  <c r="J212" i="14" s="1"/>
  <c r="K212" i="14" s="1"/>
  <c r="G212" i="14"/>
  <c r="H212" i="14"/>
  <c r="I212" i="14"/>
  <c r="B213" i="14"/>
  <c r="C213" i="14"/>
  <c r="D213" i="14"/>
  <c r="E213" i="14"/>
  <c r="F213" i="14"/>
  <c r="J213" i="14" s="1"/>
  <c r="K213" i="14" s="1"/>
  <c r="G213" i="14"/>
  <c r="H213" i="14"/>
  <c r="I213" i="14"/>
  <c r="B214" i="14"/>
  <c r="C214" i="14"/>
  <c r="D214" i="14"/>
  <c r="E214" i="14"/>
  <c r="F214" i="14"/>
  <c r="J214" i="14" s="1"/>
  <c r="K214" i="14" s="1"/>
  <c r="G214" i="14"/>
  <c r="H214" i="14"/>
  <c r="I214" i="14"/>
  <c r="B215" i="14"/>
  <c r="C215" i="14"/>
  <c r="D215" i="14"/>
  <c r="E215" i="14"/>
  <c r="F215" i="14"/>
  <c r="J215" i="14" s="1"/>
  <c r="K215" i="14" s="1"/>
  <c r="G215" i="14"/>
  <c r="H215" i="14"/>
  <c r="I215" i="14"/>
  <c r="B216" i="14"/>
  <c r="C216" i="14"/>
  <c r="D216" i="14"/>
  <c r="E216" i="14"/>
  <c r="F216" i="14"/>
  <c r="J216" i="14" s="1"/>
  <c r="K216" i="14" s="1"/>
  <c r="G216" i="14"/>
  <c r="H216" i="14"/>
  <c r="I216" i="14"/>
  <c r="B217" i="14"/>
  <c r="C217" i="14"/>
  <c r="D217" i="14"/>
  <c r="E217" i="14"/>
  <c r="F217" i="14"/>
  <c r="J217" i="14" s="1"/>
  <c r="K217" i="14" s="1"/>
  <c r="G217" i="14"/>
  <c r="H217" i="14"/>
  <c r="I217" i="14"/>
  <c r="B218" i="14"/>
  <c r="C218" i="14"/>
  <c r="D218" i="14"/>
  <c r="E218" i="14"/>
  <c r="F218" i="14"/>
  <c r="G218" i="14"/>
  <c r="H218" i="14"/>
  <c r="I218" i="14"/>
  <c r="B219" i="14"/>
  <c r="C219" i="14"/>
  <c r="D219" i="14"/>
  <c r="E219" i="14"/>
  <c r="F219" i="14"/>
  <c r="J219" i="14" s="1"/>
  <c r="K219" i="14" s="1"/>
  <c r="G219" i="14"/>
  <c r="H219" i="14"/>
  <c r="I219" i="14"/>
  <c r="B220" i="14"/>
  <c r="C220" i="14"/>
  <c r="D220" i="14"/>
  <c r="E220" i="14"/>
  <c r="F220" i="14"/>
  <c r="J220" i="14" s="1"/>
  <c r="K220" i="14" s="1"/>
  <c r="G220" i="14"/>
  <c r="H220" i="14"/>
  <c r="I220" i="14"/>
  <c r="B221" i="14"/>
  <c r="C221" i="14"/>
  <c r="D221" i="14"/>
  <c r="E221" i="14"/>
  <c r="F221" i="14"/>
  <c r="J221" i="14" s="1"/>
  <c r="K221" i="14" s="1"/>
  <c r="G221" i="14"/>
  <c r="H221" i="14"/>
  <c r="I221" i="14"/>
  <c r="B222" i="14"/>
  <c r="C222" i="14"/>
  <c r="D222" i="14"/>
  <c r="E222" i="14"/>
  <c r="F222" i="14"/>
  <c r="J222" i="14" s="1"/>
  <c r="K222" i="14" s="1"/>
  <c r="G222" i="14"/>
  <c r="H222" i="14"/>
  <c r="I222" i="14"/>
  <c r="B223" i="14"/>
  <c r="C223" i="14"/>
  <c r="D223" i="14"/>
  <c r="E223" i="14"/>
  <c r="F223" i="14"/>
  <c r="J223" i="14" s="1"/>
  <c r="K223" i="14" s="1"/>
  <c r="G223" i="14"/>
  <c r="H223" i="14"/>
  <c r="I223" i="14"/>
  <c r="B224" i="14"/>
  <c r="C224" i="14"/>
  <c r="D224" i="14"/>
  <c r="E224" i="14"/>
  <c r="F224" i="14"/>
  <c r="J224" i="14" s="1"/>
  <c r="K224" i="14" s="1"/>
  <c r="G224" i="14"/>
  <c r="H224" i="14"/>
  <c r="I224" i="14"/>
  <c r="B225" i="14"/>
  <c r="C225" i="14"/>
  <c r="D225" i="14"/>
  <c r="E225" i="14"/>
  <c r="F225" i="14"/>
  <c r="J225" i="14" s="1"/>
  <c r="K225" i="14" s="1"/>
  <c r="G225" i="14"/>
  <c r="H225" i="14"/>
  <c r="I225" i="14"/>
  <c r="B226" i="14"/>
  <c r="C226" i="14"/>
  <c r="D226" i="14"/>
  <c r="E226" i="14"/>
  <c r="F226" i="14"/>
  <c r="J226" i="14" s="1"/>
  <c r="K226" i="14" s="1"/>
  <c r="G226" i="14"/>
  <c r="H226" i="14"/>
  <c r="I226" i="14"/>
  <c r="B227" i="14"/>
  <c r="C227" i="14"/>
  <c r="D227" i="14"/>
  <c r="E227" i="14"/>
  <c r="F227" i="14"/>
  <c r="J227" i="14" s="1"/>
  <c r="K227" i="14" s="1"/>
  <c r="G227" i="14"/>
  <c r="H227" i="14"/>
  <c r="I227" i="14"/>
  <c r="B228" i="14"/>
  <c r="C228" i="14"/>
  <c r="D228" i="14"/>
  <c r="E228" i="14"/>
  <c r="F228" i="14"/>
  <c r="J228" i="14" s="1"/>
  <c r="K228" i="14" s="1"/>
  <c r="G228" i="14"/>
  <c r="H228" i="14"/>
  <c r="I228" i="14"/>
  <c r="B229" i="14"/>
  <c r="C229" i="14"/>
  <c r="D229" i="14"/>
  <c r="E229" i="14"/>
  <c r="F229" i="14"/>
  <c r="J229" i="14" s="1"/>
  <c r="K229" i="14" s="1"/>
  <c r="G229" i="14"/>
  <c r="H229" i="14"/>
  <c r="I229" i="14"/>
  <c r="B230" i="14"/>
  <c r="C230" i="14"/>
  <c r="D230" i="14"/>
  <c r="E230" i="14"/>
  <c r="F230" i="14"/>
  <c r="J230" i="14" s="1"/>
  <c r="K230" i="14" s="1"/>
  <c r="G230" i="14"/>
  <c r="H230" i="14"/>
  <c r="I230" i="14"/>
  <c r="B231" i="14"/>
  <c r="C231" i="14"/>
  <c r="D231" i="14"/>
  <c r="E231" i="14"/>
  <c r="F231" i="14"/>
  <c r="J231" i="14" s="1"/>
  <c r="K231" i="14" s="1"/>
  <c r="G231" i="14"/>
  <c r="H231" i="14"/>
  <c r="I231" i="14"/>
  <c r="B232" i="14"/>
  <c r="C232" i="14"/>
  <c r="D232" i="14"/>
  <c r="E232" i="14"/>
  <c r="F232" i="14"/>
  <c r="J232" i="14" s="1"/>
  <c r="K232" i="14" s="1"/>
  <c r="G232" i="14"/>
  <c r="H232" i="14"/>
  <c r="I232" i="14"/>
  <c r="B233" i="14"/>
  <c r="C233" i="14"/>
  <c r="D233" i="14"/>
  <c r="E233" i="14"/>
  <c r="F233" i="14"/>
  <c r="J233" i="14" s="1"/>
  <c r="K233" i="14" s="1"/>
  <c r="G233" i="14"/>
  <c r="H233" i="14"/>
  <c r="I233" i="14"/>
  <c r="B234" i="14"/>
  <c r="C234" i="14"/>
  <c r="D234" i="14"/>
  <c r="E234" i="14"/>
  <c r="F234" i="14"/>
  <c r="J234" i="14" s="1"/>
  <c r="K234" i="14" s="1"/>
  <c r="G234" i="14"/>
  <c r="H234" i="14"/>
  <c r="I234" i="14"/>
  <c r="B235" i="14"/>
  <c r="C235" i="14"/>
  <c r="D235" i="14"/>
  <c r="E235" i="14"/>
  <c r="F235" i="14"/>
  <c r="J235" i="14" s="1"/>
  <c r="K235" i="14" s="1"/>
  <c r="G235" i="14"/>
  <c r="H235" i="14"/>
  <c r="I235" i="14"/>
  <c r="B236" i="14"/>
  <c r="C236" i="14"/>
  <c r="D236" i="14"/>
  <c r="E236" i="14"/>
  <c r="F236" i="14"/>
  <c r="J236" i="14" s="1"/>
  <c r="K236" i="14" s="1"/>
  <c r="G236" i="14"/>
  <c r="H236" i="14"/>
  <c r="I236" i="14"/>
  <c r="B237" i="14"/>
  <c r="C237" i="14"/>
  <c r="D237" i="14"/>
  <c r="E237" i="14"/>
  <c r="F237" i="14"/>
  <c r="J237" i="14" s="1"/>
  <c r="K237" i="14" s="1"/>
  <c r="G237" i="14"/>
  <c r="H237" i="14"/>
  <c r="I237" i="14"/>
  <c r="B238" i="14"/>
  <c r="C238" i="14"/>
  <c r="D238" i="14"/>
  <c r="E238" i="14"/>
  <c r="F238" i="14"/>
  <c r="J238" i="14" s="1"/>
  <c r="K238" i="14" s="1"/>
  <c r="G238" i="14"/>
  <c r="H238" i="14"/>
  <c r="I238" i="14"/>
  <c r="B239" i="14"/>
  <c r="C239" i="14"/>
  <c r="D239" i="14"/>
  <c r="E239" i="14"/>
  <c r="F239" i="14"/>
  <c r="J239" i="14" s="1"/>
  <c r="K239" i="14" s="1"/>
  <c r="G239" i="14"/>
  <c r="H239" i="14"/>
  <c r="I239" i="14"/>
  <c r="B240" i="14"/>
  <c r="C240" i="14"/>
  <c r="D240" i="14"/>
  <c r="E240" i="14"/>
  <c r="F240" i="14"/>
  <c r="J240" i="14" s="1"/>
  <c r="K240" i="14" s="1"/>
  <c r="G240" i="14"/>
  <c r="H240" i="14"/>
  <c r="I240" i="14"/>
  <c r="B241" i="14"/>
  <c r="C241" i="14"/>
  <c r="D241" i="14"/>
  <c r="E241" i="14"/>
  <c r="F241" i="14"/>
  <c r="J241" i="14" s="1"/>
  <c r="K241" i="14" s="1"/>
  <c r="G241" i="14"/>
  <c r="H241" i="14"/>
  <c r="I241" i="14"/>
  <c r="B242" i="14"/>
  <c r="C242" i="14"/>
  <c r="D242" i="14"/>
  <c r="E242" i="14"/>
  <c r="F242" i="14"/>
  <c r="G242" i="14"/>
  <c r="H242" i="14"/>
  <c r="I242" i="14"/>
  <c r="B243" i="14"/>
  <c r="C243" i="14"/>
  <c r="D243" i="14"/>
  <c r="E243" i="14"/>
  <c r="F243" i="14"/>
  <c r="J243" i="14" s="1"/>
  <c r="K243" i="14" s="1"/>
  <c r="G243" i="14"/>
  <c r="H243" i="14"/>
  <c r="I243" i="14"/>
  <c r="B244" i="14"/>
  <c r="C244" i="14"/>
  <c r="D244" i="14"/>
  <c r="E244" i="14"/>
  <c r="F244" i="14"/>
  <c r="J244" i="14" s="1"/>
  <c r="K244" i="14" s="1"/>
  <c r="G244" i="14"/>
  <c r="H244" i="14"/>
  <c r="I244" i="14"/>
  <c r="B245" i="14"/>
  <c r="C245" i="14"/>
  <c r="D245" i="14"/>
  <c r="E245" i="14"/>
  <c r="F245" i="14"/>
  <c r="J245" i="14" s="1"/>
  <c r="K245" i="14" s="1"/>
  <c r="G245" i="14"/>
  <c r="H245" i="14"/>
  <c r="I245" i="14"/>
  <c r="B246" i="14"/>
  <c r="C246" i="14"/>
  <c r="D246" i="14"/>
  <c r="E246" i="14"/>
  <c r="F246" i="14"/>
  <c r="J246" i="14" s="1"/>
  <c r="K246" i="14" s="1"/>
  <c r="G246" i="14"/>
  <c r="H246" i="14"/>
  <c r="I246" i="14"/>
  <c r="B247" i="14"/>
  <c r="C247" i="14"/>
  <c r="D247" i="14"/>
  <c r="E247" i="14"/>
  <c r="F247" i="14"/>
  <c r="J247" i="14" s="1"/>
  <c r="K247" i="14" s="1"/>
  <c r="G247" i="14"/>
  <c r="H247" i="14"/>
  <c r="I247" i="14"/>
  <c r="B248" i="14"/>
  <c r="C248" i="14"/>
  <c r="D248" i="14"/>
  <c r="E248" i="14"/>
  <c r="F248" i="14"/>
  <c r="J248" i="14" s="1"/>
  <c r="K248" i="14" s="1"/>
  <c r="G248" i="14"/>
  <c r="H248" i="14"/>
  <c r="I248" i="14"/>
  <c r="B249" i="14"/>
  <c r="C249" i="14"/>
  <c r="D249" i="14"/>
  <c r="E249" i="14"/>
  <c r="F249" i="14"/>
  <c r="J249" i="14" s="1"/>
  <c r="K249" i="14" s="1"/>
  <c r="G249" i="14"/>
  <c r="H249" i="14"/>
  <c r="I249" i="14"/>
  <c r="B250" i="14"/>
  <c r="C250" i="14"/>
  <c r="D250" i="14"/>
  <c r="E250" i="14"/>
  <c r="F250" i="14"/>
  <c r="G250" i="14"/>
  <c r="H250" i="14"/>
  <c r="I250" i="14"/>
  <c r="B251" i="14"/>
  <c r="C251" i="14"/>
  <c r="D251" i="14"/>
  <c r="E251" i="14"/>
  <c r="F251" i="14"/>
  <c r="J251" i="14" s="1"/>
  <c r="K251" i="14" s="1"/>
  <c r="G251" i="14"/>
  <c r="H251" i="14"/>
  <c r="I251" i="14"/>
  <c r="B252" i="14"/>
  <c r="C252" i="14"/>
  <c r="D252" i="14"/>
  <c r="E252" i="14"/>
  <c r="F252" i="14"/>
  <c r="J252" i="14" s="1"/>
  <c r="K252" i="14" s="1"/>
  <c r="G252" i="14"/>
  <c r="H252" i="14"/>
  <c r="I252" i="14"/>
  <c r="C204" i="14"/>
  <c r="D204" i="14"/>
  <c r="E204" i="14"/>
  <c r="F204" i="14"/>
  <c r="G204" i="14"/>
  <c r="H204" i="14"/>
  <c r="I204" i="14"/>
  <c r="B204" i="14"/>
  <c r="B163" i="14"/>
  <c r="C163" i="14"/>
  <c r="D163" i="14"/>
  <c r="E163" i="14"/>
  <c r="F163" i="14"/>
  <c r="J163" i="14" s="1"/>
  <c r="K163" i="14" s="1"/>
  <c r="G163" i="14"/>
  <c r="H163" i="14"/>
  <c r="I163" i="14"/>
  <c r="O163" i="14" s="1"/>
  <c r="B164" i="14"/>
  <c r="C164" i="14"/>
  <c r="D164" i="14"/>
  <c r="E164" i="14"/>
  <c r="F164" i="14"/>
  <c r="J164" i="14" s="1"/>
  <c r="K164" i="14" s="1"/>
  <c r="G164" i="14"/>
  <c r="H164" i="14"/>
  <c r="I164" i="14"/>
  <c r="B165" i="14"/>
  <c r="C165" i="14"/>
  <c r="D165" i="14"/>
  <c r="E165" i="14"/>
  <c r="F165" i="14"/>
  <c r="J165" i="14" s="1"/>
  <c r="K165" i="14" s="1"/>
  <c r="G165" i="14"/>
  <c r="H165" i="14"/>
  <c r="I165" i="14"/>
  <c r="B166" i="14"/>
  <c r="C166" i="14"/>
  <c r="D166" i="14"/>
  <c r="E166" i="14"/>
  <c r="F166" i="14"/>
  <c r="J166" i="14" s="1"/>
  <c r="K166" i="14" s="1"/>
  <c r="G166" i="14"/>
  <c r="H166" i="14"/>
  <c r="I166" i="14"/>
  <c r="B167" i="14"/>
  <c r="C167" i="14"/>
  <c r="D167" i="14"/>
  <c r="E167" i="14"/>
  <c r="F167" i="14"/>
  <c r="J167" i="14" s="1"/>
  <c r="K167" i="14" s="1"/>
  <c r="G167" i="14"/>
  <c r="H167" i="14"/>
  <c r="I167" i="14"/>
  <c r="B168" i="14"/>
  <c r="C168" i="14"/>
  <c r="D168" i="14"/>
  <c r="E168" i="14"/>
  <c r="F168" i="14"/>
  <c r="J168" i="14" s="1"/>
  <c r="K168" i="14" s="1"/>
  <c r="G168" i="14"/>
  <c r="H168" i="14"/>
  <c r="I168" i="14"/>
  <c r="B169" i="14"/>
  <c r="C169" i="14"/>
  <c r="D169" i="14"/>
  <c r="E169" i="14"/>
  <c r="F169" i="14"/>
  <c r="J169" i="14" s="1"/>
  <c r="K169" i="14" s="1"/>
  <c r="G169" i="14"/>
  <c r="H169" i="14"/>
  <c r="I169" i="14"/>
  <c r="B170" i="14"/>
  <c r="C170" i="14"/>
  <c r="D170" i="14"/>
  <c r="E170" i="14"/>
  <c r="F170" i="14"/>
  <c r="J170" i="14" s="1"/>
  <c r="K170" i="14" s="1"/>
  <c r="G170" i="14"/>
  <c r="H170" i="14"/>
  <c r="I170" i="14"/>
  <c r="B171" i="14"/>
  <c r="C171" i="14"/>
  <c r="D171" i="14"/>
  <c r="E171" i="14"/>
  <c r="F171" i="14"/>
  <c r="J171" i="14" s="1"/>
  <c r="K171" i="14" s="1"/>
  <c r="G171" i="14"/>
  <c r="H171" i="14"/>
  <c r="I171" i="14"/>
  <c r="B172" i="14"/>
  <c r="C172" i="14"/>
  <c r="D172" i="14"/>
  <c r="E172" i="14"/>
  <c r="F172" i="14"/>
  <c r="J172" i="14" s="1"/>
  <c r="K172" i="14" s="1"/>
  <c r="G172" i="14"/>
  <c r="H172" i="14"/>
  <c r="I172" i="14"/>
  <c r="B173" i="14"/>
  <c r="C173" i="14"/>
  <c r="D173" i="14"/>
  <c r="E173" i="14"/>
  <c r="F173" i="14"/>
  <c r="J173" i="14" s="1"/>
  <c r="K173" i="14" s="1"/>
  <c r="G173" i="14"/>
  <c r="H173" i="14"/>
  <c r="I173" i="14"/>
  <c r="B174" i="14"/>
  <c r="C174" i="14"/>
  <c r="D174" i="14"/>
  <c r="E174" i="14"/>
  <c r="F174" i="14"/>
  <c r="J174" i="14" s="1"/>
  <c r="K174" i="14" s="1"/>
  <c r="G174" i="14"/>
  <c r="H174" i="14"/>
  <c r="I174" i="14"/>
  <c r="B175" i="14"/>
  <c r="C175" i="14"/>
  <c r="D175" i="14"/>
  <c r="E175" i="14"/>
  <c r="F175" i="14"/>
  <c r="J175" i="14" s="1"/>
  <c r="K175" i="14" s="1"/>
  <c r="G175" i="14"/>
  <c r="H175" i="14"/>
  <c r="I175" i="14"/>
  <c r="B176" i="14"/>
  <c r="C176" i="14"/>
  <c r="D176" i="14"/>
  <c r="E176" i="14"/>
  <c r="F176" i="14"/>
  <c r="J176" i="14" s="1"/>
  <c r="K176" i="14" s="1"/>
  <c r="G176" i="14"/>
  <c r="H176" i="14"/>
  <c r="I176" i="14"/>
  <c r="B177" i="14"/>
  <c r="C177" i="14"/>
  <c r="D177" i="14"/>
  <c r="E177" i="14"/>
  <c r="F177" i="14"/>
  <c r="J177" i="14" s="1"/>
  <c r="K177" i="14" s="1"/>
  <c r="G177" i="14"/>
  <c r="H177" i="14"/>
  <c r="I177" i="14"/>
  <c r="B178" i="14"/>
  <c r="C178" i="14"/>
  <c r="D178" i="14"/>
  <c r="E178" i="14"/>
  <c r="F178" i="14"/>
  <c r="J178" i="14" s="1"/>
  <c r="K178" i="14" s="1"/>
  <c r="G178" i="14"/>
  <c r="H178" i="14"/>
  <c r="I178" i="14"/>
  <c r="B179" i="14"/>
  <c r="C179" i="14"/>
  <c r="D179" i="14"/>
  <c r="E179" i="14"/>
  <c r="F179" i="14"/>
  <c r="G179" i="14"/>
  <c r="H179" i="14"/>
  <c r="I179" i="14"/>
  <c r="B180" i="14"/>
  <c r="C180" i="14"/>
  <c r="D180" i="14"/>
  <c r="E180" i="14"/>
  <c r="F180" i="14"/>
  <c r="J180" i="14" s="1"/>
  <c r="K180" i="14" s="1"/>
  <c r="G180" i="14"/>
  <c r="H180" i="14"/>
  <c r="I180" i="14"/>
  <c r="B181" i="14"/>
  <c r="C181" i="14"/>
  <c r="D181" i="14"/>
  <c r="E181" i="14"/>
  <c r="F181" i="14"/>
  <c r="J181" i="14" s="1"/>
  <c r="K181" i="14" s="1"/>
  <c r="G181" i="14"/>
  <c r="H181" i="14"/>
  <c r="I181" i="14"/>
  <c r="B182" i="14"/>
  <c r="C182" i="14"/>
  <c r="D182" i="14"/>
  <c r="E182" i="14"/>
  <c r="F182" i="14"/>
  <c r="J182" i="14" s="1"/>
  <c r="K182" i="14" s="1"/>
  <c r="G182" i="14"/>
  <c r="H182" i="14"/>
  <c r="I182" i="14"/>
  <c r="B183" i="14"/>
  <c r="C183" i="14"/>
  <c r="D183" i="14"/>
  <c r="E183" i="14"/>
  <c r="F183" i="14"/>
  <c r="J183" i="14" s="1"/>
  <c r="K183" i="14" s="1"/>
  <c r="G183" i="14"/>
  <c r="H183" i="14"/>
  <c r="I183" i="14"/>
  <c r="B184" i="14"/>
  <c r="C184" i="14"/>
  <c r="D184" i="14"/>
  <c r="E184" i="14"/>
  <c r="F184" i="14"/>
  <c r="G184" i="14"/>
  <c r="H184" i="14"/>
  <c r="I184" i="14"/>
  <c r="B185" i="14"/>
  <c r="C185" i="14"/>
  <c r="D185" i="14"/>
  <c r="E185" i="14"/>
  <c r="F185" i="14"/>
  <c r="J185" i="14" s="1"/>
  <c r="K185" i="14" s="1"/>
  <c r="G185" i="14"/>
  <c r="H185" i="14"/>
  <c r="I185" i="14"/>
  <c r="B186" i="14"/>
  <c r="C186" i="14"/>
  <c r="D186" i="14"/>
  <c r="E186" i="14"/>
  <c r="F186" i="14"/>
  <c r="J186" i="14" s="1"/>
  <c r="K186" i="14" s="1"/>
  <c r="G186" i="14"/>
  <c r="H186" i="14"/>
  <c r="I186" i="14"/>
  <c r="B187" i="14"/>
  <c r="C187" i="14"/>
  <c r="D187" i="14"/>
  <c r="E187" i="14"/>
  <c r="F187" i="14"/>
  <c r="J187" i="14" s="1"/>
  <c r="K187" i="14" s="1"/>
  <c r="G187" i="14"/>
  <c r="H187" i="14"/>
  <c r="I187" i="14"/>
  <c r="B188" i="14"/>
  <c r="C188" i="14"/>
  <c r="D188" i="14"/>
  <c r="E188" i="14"/>
  <c r="F188" i="14"/>
  <c r="J188" i="14" s="1"/>
  <c r="K188" i="14" s="1"/>
  <c r="G188" i="14"/>
  <c r="H188" i="14"/>
  <c r="I188" i="14"/>
  <c r="B189" i="14"/>
  <c r="C189" i="14"/>
  <c r="D189" i="14"/>
  <c r="E189" i="14"/>
  <c r="F189" i="14"/>
  <c r="J189" i="14" s="1"/>
  <c r="K189" i="14" s="1"/>
  <c r="G189" i="14"/>
  <c r="H189" i="14"/>
  <c r="I189" i="14"/>
  <c r="B190" i="14"/>
  <c r="C190" i="14"/>
  <c r="D190" i="14"/>
  <c r="E190" i="14"/>
  <c r="F190" i="14"/>
  <c r="J190" i="14" s="1"/>
  <c r="K190" i="14" s="1"/>
  <c r="G190" i="14"/>
  <c r="H190" i="14"/>
  <c r="I190" i="14"/>
  <c r="B191" i="14"/>
  <c r="C191" i="14"/>
  <c r="D191" i="14"/>
  <c r="E191" i="14"/>
  <c r="F191" i="14"/>
  <c r="J191" i="14" s="1"/>
  <c r="K191" i="14" s="1"/>
  <c r="G191" i="14"/>
  <c r="H191" i="14"/>
  <c r="I191" i="14"/>
  <c r="B192" i="14"/>
  <c r="C192" i="14"/>
  <c r="D192" i="14"/>
  <c r="E192" i="14"/>
  <c r="F192" i="14"/>
  <c r="J192" i="14" s="1"/>
  <c r="K192" i="14" s="1"/>
  <c r="G192" i="14"/>
  <c r="H192" i="14"/>
  <c r="I192" i="14"/>
  <c r="B193" i="14"/>
  <c r="C193" i="14"/>
  <c r="D193" i="14"/>
  <c r="E193" i="14"/>
  <c r="F193" i="14"/>
  <c r="J193" i="14" s="1"/>
  <c r="K193" i="14" s="1"/>
  <c r="G193" i="14"/>
  <c r="H193" i="14"/>
  <c r="I193" i="14"/>
  <c r="B194" i="14"/>
  <c r="C194" i="14"/>
  <c r="D194" i="14"/>
  <c r="E194" i="14"/>
  <c r="F194" i="14"/>
  <c r="J194" i="14" s="1"/>
  <c r="K194" i="14" s="1"/>
  <c r="G194" i="14"/>
  <c r="H194" i="14"/>
  <c r="I194" i="14"/>
  <c r="B195" i="14"/>
  <c r="C195" i="14"/>
  <c r="D195" i="14"/>
  <c r="E195" i="14"/>
  <c r="F195" i="14"/>
  <c r="J195" i="14" s="1"/>
  <c r="K195" i="14" s="1"/>
  <c r="G195" i="14"/>
  <c r="H195" i="14"/>
  <c r="I195" i="14"/>
  <c r="B196" i="14"/>
  <c r="C196" i="14"/>
  <c r="D196" i="14"/>
  <c r="E196" i="14"/>
  <c r="F196" i="14"/>
  <c r="J196" i="14" s="1"/>
  <c r="K196" i="14" s="1"/>
  <c r="G196" i="14"/>
  <c r="H196" i="14"/>
  <c r="I196" i="14"/>
  <c r="B197" i="14"/>
  <c r="C197" i="14"/>
  <c r="D197" i="14"/>
  <c r="E197" i="14"/>
  <c r="F197" i="14"/>
  <c r="J197" i="14" s="1"/>
  <c r="K197" i="14" s="1"/>
  <c r="G197" i="14"/>
  <c r="H197" i="14"/>
  <c r="I197" i="14"/>
  <c r="B198" i="14"/>
  <c r="C198" i="14"/>
  <c r="D198" i="14"/>
  <c r="E198" i="14"/>
  <c r="F198" i="14"/>
  <c r="J198" i="14" s="1"/>
  <c r="K198" i="14" s="1"/>
  <c r="G198" i="14"/>
  <c r="H198" i="14"/>
  <c r="I198" i="14"/>
  <c r="B199" i="14"/>
  <c r="C199" i="14"/>
  <c r="D199" i="14"/>
  <c r="E199" i="14"/>
  <c r="F199" i="14"/>
  <c r="J199" i="14" s="1"/>
  <c r="K199" i="14" s="1"/>
  <c r="G199" i="14"/>
  <c r="H199" i="14"/>
  <c r="I199" i="14"/>
  <c r="B200" i="14"/>
  <c r="C200" i="14"/>
  <c r="D200" i="14"/>
  <c r="E200" i="14"/>
  <c r="F200" i="14"/>
  <c r="G200" i="14"/>
  <c r="H200" i="14"/>
  <c r="I200" i="14"/>
  <c r="B201" i="14"/>
  <c r="C201" i="14"/>
  <c r="D201" i="14"/>
  <c r="E201" i="14"/>
  <c r="F201" i="14"/>
  <c r="J201" i="14" s="1"/>
  <c r="K201" i="14" s="1"/>
  <c r="G201" i="14"/>
  <c r="H201" i="14"/>
  <c r="I201" i="14"/>
  <c r="C162" i="14"/>
  <c r="D162" i="14"/>
  <c r="E162" i="14"/>
  <c r="F162" i="14"/>
  <c r="G162" i="14"/>
  <c r="H162" i="14"/>
  <c r="I162" i="14"/>
  <c r="B162" i="14"/>
  <c r="D124" i="14"/>
  <c r="C124" i="14"/>
  <c r="D125" i="14"/>
  <c r="C125" i="14"/>
  <c r="D126" i="14"/>
  <c r="C126" i="14"/>
  <c r="D127" i="14"/>
  <c r="C127" i="14"/>
  <c r="D128" i="14"/>
  <c r="C128" i="14"/>
  <c r="D129" i="14"/>
  <c r="C129" i="14"/>
  <c r="D130" i="14"/>
  <c r="C130" i="14"/>
  <c r="D131" i="14"/>
  <c r="C131" i="14"/>
  <c r="D132" i="14"/>
  <c r="C132" i="14"/>
  <c r="D133" i="14"/>
  <c r="C133" i="14"/>
  <c r="D134" i="14"/>
  <c r="C134" i="14"/>
  <c r="D135" i="14"/>
  <c r="C135" i="14"/>
  <c r="D136" i="14"/>
  <c r="C136" i="14"/>
  <c r="D137" i="14"/>
  <c r="C137" i="14"/>
  <c r="D138" i="14"/>
  <c r="C138" i="14"/>
  <c r="D139" i="14"/>
  <c r="C139" i="14"/>
  <c r="D140" i="14"/>
  <c r="C140" i="14"/>
  <c r="D141" i="14"/>
  <c r="C141" i="14"/>
  <c r="D142" i="14"/>
  <c r="C142" i="14"/>
  <c r="D143" i="14"/>
  <c r="C143" i="14"/>
  <c r="D144" i="14"/>
  <c r="C144" i="14"/>
  <c r="D145" i="14"/>
  <c r="C145" i="14"/>
  <c r="D146" i="14"/>
  <c r="L146" i="14" s="1"/>
  <c r="C146" i="14"/>
  <c r="D147" i="14"/>
  <c r="Q147" i="14" s="1"/>
  <c r="T147" i="14" s="1"/>
  <c r="C147" i="14"/>
  <c r="D148" i="14"/>
  <c r="C148" i="14"/>
  <c r="D149" i="14"/>
  <c r="C149" i="14"/>
  <c r="D150" i="14"/>
  <c r="C150" i="14"/>
  <c r="D151" i="14"/>
  <c r="Q151" i="14" s="1"/>
  <c r="T151" i="14" s="1"/>
  <c r="C151" i="14"/>
  <c r="D152" i="14"/>
  <c r="C152" i="14"/>
  <c r="D153" i="14"/>
  <c r="C153" i="14"/>
  <c r="D154" i="14"/>
  <c r="C154" i="14"/>
  <c r="D155" i="14"/>
  <c r="C155" i="14"/>
  <c r="D156" i="14"/>
  <c r="C156" i="14"/>
  <c r="D157" i="14"/>
  <c r="C157" i="14"/>
  <c r="D158" i="14"/>
  <c r="C158" i="14"/>
  <c r="D159" i="14"/>
  <c r="C159" i="14"/>
  <c r="D4" i="14"/>
  <c r="L4" i="14" s="1"/>
  <c r="C4" i="14"/>
  <c r="D5" i="14"/>
  <c r="C5" i="14"/>
  <c r="D6" i="14"/>
  <c r="C6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8" i="14"/>
  <c r="I49" i="14"/>
  <c r="O49" i="14" s="1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90" i="14"/>
  <c r="I91" i="14"/>
  <c r="O91" i="14" s="1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3" i="14"/>
  <c r="I124" i="14"/>
  <c r="O124" i="14" s="1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D7" i="14"/>
  <c r="C7" i="14"/>
  <c r="D8" i="14"/>
  <c r="L8" i="14" s="1"/>
  <c r="C8" i="14"/>
  <c r="D9" i="14"/>
  <c r="L9" i="14" s="1"/>
  <c r="C9" i="14"/>
  <c r="D10" i="14"/>
  <c r="C10" i="14"/>
  <c r="D11" i="14"/>
  <c r="C11" i="14"/>
  <c r="D12" i="14"/>
  <c r="L12" i="14" s="1"/>
  <c r="C12" i="14"/>
  <c r="D13" i="14"/>
  <c r="L13" i="14" s="1"/>
  <c r="C13" i="14"/>
  <c r="D14" i="14"/>
  <c r="C14" i="14"/>
  <c r="D15" i="14"/>
  <c r="C15" i="14"/>
  <c r="D19" i="14"/>
  <c r="L19" i="14" s="1"/>
  <c r="C19" i="14"/>
  <c r="D20" i="14"/>
  <c r="L20" i="14" s="1"/>
  <c r="C20" i="14"/>
  <c r="D21" i="14"/>
  <c r="C21" i="14"/>
  <c r="D22" i="14"/>
  <c r="C22" i="14"/>
  <c r="D23" i="14"/>
  <c r="L23" i="14" s="1"/>
  <c r="C23" i="14"/>
  <c r="D24" i="14"/>
  <c r="L24" i="14" s="1"/>
  <c r="C24" i="14"/>
  <c r="D25" i="14"/>
  <c r="C25" i="14"/>
  <c r="D26" i="14"/>
  <c r="L26" i="14" s="1"/>
  <c r="C26" i="14"/>
  <c r="D27" i="14"/>
  <c r="L27" i="14" s="1"/>
  <c r="C27" i="14"/>
  <c r="D28" i="14"/>
  <c r="L28" i="14" s="1"/>
  <c r="C28" i="14"/>
  <c r="D29" i="14"/>
  <c r="C29" i="14"/>
  <c r="D30" i="14"/>
  <c r="L30" i="14" s="1"/>
  <c r="C30" i="14"/>
  <c r="D31" i="14"/>
  <c r="C31" i="14"/>
  <c r="D32" i="14"/>
  <c r="L32" i="14" s="1"/>
  <c r="C32" i="14"/>
  <c r="D33" i="14"/>
  <c r="C33" i="14"/>
  <c r="D34" i="14"/>
  <c r="C34" i="14"/>
  <c r="D35" i="14"/>
  <c r="C35" i="14"/>
  <c r="D36" i="14"/>
  <c r="L36" i="14" s="1"/>
  <c r="C36" i="14"/>
  <c r="D37" i="14"/>
  <c r="L37" i="14" s="1"/>
  <c r="C37" i="14"/>
  <c r="D38" i="14"/>
  <c r="C38" i="14"/>
  <c r="D39" i="14"/>
  <c r="C39" i="14"/>
  <c r="D40" i="14"/>
  <c r="L40" i="14" s="1"/>
  <c r="C40" i="14"/>
  <c r="D41" i="14"/>
  <c r="C41" i="14"/>
  <c r="D42" i="14"/>
  <c r="C42" i="14"/>
  <c r="D43" i="14"/>
  <c r="C43" i="14"/>
  <c r="D44" i="14"/>
  <c r="L44" i="14" s="1"/>
  <c r="C44" i="14"/>
  <c r="D45" i="14"/>
  <c r="C45" i="14"/>
  <c r="D49" i="14"/>
  <c r="L49" i="14" s="1"/>
  <c r="C49" i="14"/>
  <c r="D50" i="14"/>
  <c r="C50" i="14"/>
  <c r="D51" i="14"/>
  <c r="C51" i="14"/>
  <c r="D52" i="14"/>
  <c r="L52" i="14" s="1"/>
  <c r="C52" i="14"/>
  <c r="D53" i="14"/>
  <c r="C53" i="14"/>
  <c r="D54" i="14"/>
  <c r="L54" i="14" s="1"/>
  <c r="C54" i="14"/>
  <c r="D55" i="14"/>
  <c r="L55" i="14" s="1"/>
  <c r="C55" i="14"/>
  <c r="D56" i="14"/>
  <c r="L56" i="14" s="1"/>
  <c r="C56" i="14"/>
  <c r="D57" i="14"/>
  <c r="C57" i="14"/>
  <c r="D58" i="14"/>
  <c r="L58" i="14" s="1"/>
  <c r="C58" i="14"/>
  <c r="D59" i="14"/>
  <c r="L59" i="14" s="1"/>
  <c r="C59" i="14"/>
  <c r="D60" i="14"/>
  <c r="L60" i="14" s="1"/>
  <c r="C60" i="14"/>
  <c r="D61" i="14"/>
  <c r="C61" i="14"/>
  <c r="D62" i="14"/>
  <c r="L62" i="14" s="1"/>
  <c r="C62" i="14"/>
  <c r="D63" i="14"/>
  <c r="C63" i="14"/>
  <c r="D64" i="14"/>
  <c r="L64" i="14" s="1"/>
  <c r="C64" i="14"/>
  <c r="D65" i="14"/>
  <c r="C65" i="14"/>
  <c r="D66" i="14"/>
  <c r="L66" i="14" s="1"/>
  <c r="C66" i="14"/>
  <c r="D67" i="14"/>
  <c r="L67" i="14" s="1"/>
  <c r="C67" i="14"/>
  <c r="D68" i="14"/>
  <c r="L68" i="14" s="1"/>
  <c r="C68" i="14"/>
  <c r="D69" i="14"/>
  <c r="C69" i="14"/>
  <c r="D70" i="14"/>
  <c r="C70" i="14"/>
  <c r="D71" i="14"/>
  <c r="L71" i="14" s="1"/>
  <c r="C71" i="14"/>
  <c r="D72" i="14"/>
  <c r="L72" i="14" s="1"/>
  <c r="C72" i="14"/>
  <c r="D73" i="14"/>
  <c r="C73" i="14"/>
  <c r="D74" i="14"/>
  <c r="C74" i="14"/>
  <c r="D75" i="14"/>
  <c r="C75" i="14"/>
  <c r="D76" i="14"/>
  <c r="C76" i="14"/>
  <c r="D77" i="14"/>
  <c r="C77" i="14"/>
  <c r="D78" i="14"/>
  <c r="C78" i="14"/>
  <c r="D79" i="14"/>
  <c r="C79" i="14"/>
  <c r="D80" i="14"/>
  <c r="L80" i="14" s="1"/>
  <c r="C80" i="14"/>
  <c r="D81" i="14"/>
  <c r="C81" i="14"/>
  <c r="D82" i="14"/>
  <c r="C82" i="14"/>
  <c r="D83" i="14"/>
  <c r="C83" i="14"/>
  <c r="D84" i="14"/>
  <c r="L84" i="14" s="1"/>
  <c r="C84" i="14"/>
  <c r="D85" i="14"/>
  <c r="C85" i="14"/>
  <c r="D86" i="14"/>
  <c r="L86" i="14" s="1"/>
  <c r="C86" i="14"/>
  <c r="D87" i="14"/>
  <c r="C87" i="14"/>
  <c r="D91" i="14"/>
  <c r="C91" i="14"/>
  <c r="D92" i="14"/>
  <c r="C92" i="14"/>
  <c r="D93" i="14"/>
  <c r="C93" i="14"/>
  <c r="D94" i="14"/>
  <c r="C94" i="14"/>
  <c r="D95" i="14"/>
  <c r="C95" i="14"/>
  <c r="D96" i="14"/>
  <c r="C96" i="14"/>
  <c r="D97" i="14"/>
  <c r="C97" i="14"/>
  <c r="D98" i="14"/>
  <c r="C98" i="14"/>
  <c r="D99" i="14"/>
  <c r="C99" i="14"/>
  <c r="D100" i="14"/>
  <c r="C100" i="14"/>
  <c r="D101" i="14"/>
  <c r="C101" i="14"/>
  <c r="D102" i="14"/>
  <c r="C102" i="14"/>
  <c r="D103" i="14"/>
  <c r="C103" i="14"/>
  <c r="D104" i="14"/>
  <c r="C104" i="14"/>
  <c r="D105" i="14"/>
  <c r="C105" i="14"/>
  <c r="D106" i="14"/>
  <c r="C106" i="14"/>
  <c r="D107" i="14"/>
  <c r="C107" i="14"/>
  <c r="D108" i="14"/>
  <c r="C108" i="14"/>
  <c r="D109" i="14"/>
  <c r="C109" i="14"/>
  <c r="D110" i="14"/>
  <c r="C110" i="14"/>
  <c r="D111" i="14"/>
  <c r="C111" i="14"/>
  <c r="D112" i="14"/>
  <c r="C112" i="14"/>
  <c r="D113" i="14"/>
  <c r="C113" i="14"/>
  <c r="D114" i="14"/>
  <c r="C114" i="14"/>
  <c r="D115" i="14"/>
  <c r="C115" i="14"/>
  <c r="D116" i="14"/>
  <c r="C116" i="14"/>
  <c r="D117" i="14"/>
  <c r="C117" i="14"/>
  <c r="D118" i="14"/>
  <c r="C118" i="14"/>
  <c r="D119" i="14"/>
  <c r="C119" i="14"/>
  <c r="D120" i="14"/>
  <c r="C120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F124" i="14"/>
  <c r="J124" i="14" s="1"/>
  <c r="F125" i="14"/>
  <c r="J125" i="14" s="1"/>
  <c r="K125" i="14" s="1"/>
  <c r="F126" i="14"/>
  <c r="F127" i="14"/>
  <c r="J127" i="14" s="1"/>
  <c r="F128" i="14"/>
  <c r="J128" i="14" s="1"/>
  <c r="F129" i="14"/>
  <c r="J129" i="14" s="1"/>
  <c r="K129" i="14" s="1"/>
  <c r="F130" i="14"/>
  <c r="J130" i="14" s="1"/>
  <c r="F131" i="14"/>
  <c r="F132" i="14"/>
  <c r="F133" i="14"/>
  <c r="F134" i="14"/>
  <c r="J134" i="14" s="1"/>
  <c r="F135" i="14"/>
  <c r="J135" i="14" s="1"/>
  <c r="F136" i="14"/>
  <c r="F137" i="14"/>
  <c r="J137" i="14" s="1"/>
  <c r="F138" i="14"/>
  <c r="J138" i="14" s="1"/>
  <c r="F139" i="14"/>
  <c r="F140" i="14"/>
  <c r="J140" i="14" s="1"/>
  <c r="F141" i="14"/>
  <c r="J141" i="14" s="1"/>
  <c r="K141" i="14" s="1"/>
  <c r="F142" i="14"/>
  <c r="F143" i="14"/>
  <c r="J143" i="14" s="1"/>
  <c r="F144" i="14"/>
  <c r="F145" i="14"/>
  <c r="F146" i="14"/>
  <c r="J146" i="14" s="1"/>
  <c r="F147" i="14"/>
  <c r="J147" i="14" s="1"/>
  <c r="K147" i="14" s="1"/>
  <c r="F148" i="14"/>
  <c r="F149" i="14"/>
  <c r="F150" i="14"/>
  <c r="J150" i="14" s="1"/>
  <c r="F151" i="14"/>
  <c r="F152" i="14"/>
  <c r="F153" i="14"/>
  <c r="J153" i="14" s="1"/>
  <c r="K153" i="14" s="1"/>
  <c r="F154" i="14"/>
  <c r="F155" i="14"/>
  <c r="J155" i="14" s="1"/>
  <c r="F156" i="14"/>
  <c r="J156" i="14" s="1"/>
  <c r="F157" i="14"/>
  <c r="J157" i="14" s="1"/>
  <c r="K157" i="14" s="1"/>
  <c r="F158" i="14"/>
  <c r="F159" i="14"/>
  <c r="J159" i="14" s="1"/>
  <c r="E124" i="14"/>
  <c r="G124" i="14"/>
  <c r="H124" i="14"/>
  <c r="E125" i="14"/>
  <c r="G125" i="14"/>
  <c r="H125" i="14"/>
  <c r="E126" i="14"/>
  <c r="G126" i="14"/>
  <c r="H126" i="14"/>
  <c r="E127" i="14"/>
  <c r="G127" i="14"/>
  <c r="H127" i="14"/>
  <c r="E128" i="14"/>
  <c r="G128" i="14"/>
  <c r="H128" i="14"/>
  <c r="E129" i="14"/>
  <c r="G129" i="14"/>
  <c r="H129" i="14"/>
  <c r="E130" i="14"/>
  <c r="G130" i="14"/>
  <c r="H130" i="14"/>
  <c r="E131" i="14"/>
  <c r="G131" i="14"/>
  <c r="H131" i="14"/>
  <c r="E132" i="14"/>
  <c r="G132" i="14"/>
  <c r="H132" i="14"/>
  <c r="E133" i="14"/>
  <c r="G133" i="14"/>
  <c r="H133" i="14"/>
  <c r="E134" i="14"/>
  <c r="G134" i="14"/>
  <c r="H134" i="14"/>
  <c r="E135" i="14"/>
  <c r="G135" i="14"/>
  <c r="H135" i="14"/>
  <c r="E136" i="14"/>
  <c r="G136" i="14"/>
  <c r="H136" i="14"/>
  <c r="E137" i="14"/>
  <c r="G137" i="14"/>
  <c r="H137" i="14"/>
  <c r="E138" i="14"/>
  <c r="G138" i="14"/>
  <c r="H138" i="14"/>
  <c r="E139" i="14"/>
  <c r="G139" i="14"/>
  <c r="H139" i="14"/>
  <c r="E140" i="14"/>
  <c r="G140" i="14"/>
  <c r="H140" i="14"/>
  <c r="E141" i="14"/>
  <c r="G141" i="14"/>
  <c r="H141" i="14"/>
  <c r="E142" i="14"/>
  <c r="G142" i="14"/>
  <c r="H142" i="14"/>
  <c r="E143" i="14"/>
  <c r="G143" i="14"/>
  <c r="H143" i="14"/>
  <c r="E144" i="14"/>
  <c r="G144" i="14"/>
  <c r="H144" i="14"/>
  <c r="E145" i="14"/>
  <c r="G145" i="14"/>
  <c r="H145" i="14"/>
  <c r="E146" i="14"/>
  <c r="G146" i="14"/>
  <c r="H146" i="14"/>
  <c r="E147" i="14"/>
  <c r="G147" i="14"/>
  <c r="H147" i="14"/>
  <c r="E148" i="14"/>
  <c r="G148" i="14"/>
  <c r="H148" i="14"/>
  <c r="E149" i="14"/>
  <c r="G149" i="14"/>
  <c r="H149" i="14"/>
  <c r="E150" i="14"/>
  <c r="G150" i="14"/>
  <c r="H150" i="14"/>
  <c r="E151" i="14"/>
  <c r="G151" i="14"/>
  <c r="H151" i="14"/>
  <c r="E152" i="14"/>
  <c r="G152" i="14"/>
  <c r="H152" i="14"/>
  <c r="E153" i="14"/>
  <c r="G153" i="14"/>
  <c r="H153" i="14"/>
  <c r="E154" i="14"/>
  <c r="G154" i="14"/>
  <c r="H154" i="14"/>
  <c r="E155" i="14"/>
  <c r="G155" i="14"/>
  <c r="H155" i="14"/>
  <c r="E156" i="14"/>
  <c r="G156" i="14"/>
  <c r="H156" i="14"/>
  <c r="E157" i="14"/>
  <c r="G157" i="14"/>
  <c r="H157" i="14"/>
  <c r="E158" i="14"/>
  <c r="G158" i="14"/>
  <c r="H158" i="14"/>
  <c r="E159" i="14"/>
  <c r="G159" i="14"/>
  <c r="H159" i="14"/>
  <c r="C123" i="14"/>
  <c r="D123" i="14"/>
  <c r="E123" i="14"/>
  <c r="F123" i="14"/>
  <c r="G123" i="14"/>
  <c r="H123" i="14"/>
  <c r="F91" i="14"/>
  <c r="F92" i="14"/>
  <c r="J92" i="14" s="1"/>
  <c r="K92" i="14" s="1"/>
  <c r="F93" i="14"/>
  <c r="J93" i="14" s="1"/>
  <c r="F94" i="14"/>
  <c r="J94" i="14" s="1"/>
  <c r="F95" i="14"/>
  <c r="J95" i="14" s="1"/>
  <c r="F96" i="14"/>
  <c r="F97" i="14"/>
  <c r="J97" i="14" s="1"/>
  <c r="F98" i="14"/>
  <c r="F99" i="14"/>
  <c r="J99" i="14" s="1"/>
  <c r="F100" i="14"/>
  <c r="J100" i="14" s="1"/>
  <c r="K100" i="14" s="1"/>
  <c r="F101" i="14"/>
  <c r="J101" i="14" s="1"/>
  <c r="F102" i="14"/>
  <c r="J102" i="14" s="1"/>
  <c r="F103" i="14"/>
  <c r="J103" i="14" s="1"/>
  <c r="F104" i="14"/>
  <c r="J104" i="14" s="1"/>
  <c r="K104" i="14" s="1"/>
  <c r="F105" i="14"/>
  <c r="F106" i="14"/>
  <c r="J106" i="14" s="1"/>
  <c r="K106" i="14" s="1"/>
  <c r="F107" i="14"/>
  <c r="J107" i="14" s="1"/>
  <c r="F108" i="14"/>
  <c r="J108" i="14" s="1"/>
  <c r="K108" i="14" s="1"/>
  <c r="F109" i="14"/>
  <c r="J109" i="14" s="1"/>
  <c r="F110" i="14"/>
  <c r="J110" i="14" s="1"/>
  <c r="F111" i="14"/>
  <c r="J111" i="14" s="1"/>
  <c r="F112" i="14"/>
  <c r="F113" i="14"/>
  <c r="J113" i="14" s="1"/>
  <c r="F114" i="14"/>
  <c r="J114" i="14" s="1"/>
  <c r="F115" i="14"/>
  <c r="F116" i="14"/>
  <c r="J116" i="14" s="1"/>
  <c r="F117" i="14"/>
  <c r="J117" i="14" s="1"/>
  <c r="F118" i="14"/>
  <c r="F119" i="14"/>
  <c r="F120" i="14"/>
  <c r="J120" i="14" s="1"/>
  <c r="K120" i="14" s="1"/>
  <c r="D5" i="6"/>
  <c r="C5" i="6"/>
  <c r="D4" i="6"/>
  <c r="C4" i="6"/>
  <c r="B4" i="6"/>
  <c r="I4" i="6"/>
  <c r="O4" i="6" s="1"/>
  <c r="B5" i="6"/>
  <c r="I5" i="6"/>
  <c r="I6" i="6"/>
  <c r="I7" i="6"/>
  <c r="I8" i="6"/>
  <c r="I9" i="6"/>
  <c r="I10" i="6"/>
  <c r="I11" i="6"/>
  <c r="I12" i="6"/>
  <c r="I13" i="6"/>
  <c r="I14" i="6"/>
  <c r="I15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5" i="6"/>
  <c r="I46" i="6"/>
  <c r="O46" i="6" s="1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9" i="6"/>
  <c r="I130" i="6"/>
  <c r="O130" i="6" s="1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7" i="6"/>
  <c r="I298" i="6"/>
  <c r="O298" i="6" s="1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2" i="6"/>
  <c r="I363" i="6"/>
  <c r="O363" i="6" s="1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5" i="6"/>
  <c r="I436" i="6"/>
  <c r="O436" i="6" s="1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D6" i="6"/>
  <c r="C6" i="6"/>
  <c r="D7" i="6"/>
  <c r="C7" i="6"/>
  <c r="D8" i="6"/>
  <c r="C8" i="6"/>
  <c r="D9" i="6"/>
  <c r="C9" i="6"/>
  <c r="D10" i="6"/>
  <c r="C10" i="6"/>
  <c r="D11" i="6"/>
  <c r="C11" i="6"/>
  <c r="D12" i="6"/>
  <c r="C12" i="6"/>
  <c r="D13" i="6"/>
  <c r="C13" i="6"/>
  <c r="D14" i="6"/>
  <c r="C14" i="6"/>
  <c r="D15" i="6"/>
  <c r="C15" i="6"/>
  <c r="D19" i="6"/>
  <c r="C19" i="6"/>
  <c r="D20" i="6"/>
  <c r="C20" i="6"/>
  <c r="D21" i="6"/>
  <c r="C21" i="6"/>
  <c r="D22" i="6"/>
  <c r="C22" i="6"/>
  <c r="D23" i="6"/>
  <c r="C23" i="6"/>
  <c r="D24" i="6"/>
  <c r="C24" i="6"/>
  <c r="D25" i="6"/>
  <c r="C25" i="6"/>
  <c r="D26" i="6"/>
  <c r="C26" i="6"/>
  <c r="D27" i="6"/>
  <c r="C27" i="6"/>
  <c r="D28" i="6"/>
  <c r="C28" i="6"/>
  <c r="D29" i="6"/>
  <c r="C29" i="6"/>
  <c r="D30" i="6"/>
  <c r="C30" i="6"/>
  <c r="D31" i="6"/>
  <c r="C31" i="6"/>
  <c r="D32" i="6"/>
  <c r="C32" i="6"/>
  <c r="D33" i="6"/>
  <c r="C33" i="6"/>
  <c r="D34" i="6"/>
  <c r="C34" i="6"/>
  <c r="D35" i="6"/>
  <c r="C35" i="6"/>
  <c r="D36" i="6"/>
  <c r="C36" i="6"/>
  <c r="D37" i="6"/>
  <c r="C37" i="6"/>
  <c r="D38" i="6"/>
  <c r="C38" i="6"/>
  <c r="D39" i="6"/>
  <c r="C39" i="6"/>
  <c r="D40" i="6"/>
  <c r="C40" i="6"/>
  <c r="D41" i="6"/>
  <c r="C41" i="6"/>
  <c r="D42" i="6"/>
  <c r="C42" i="6"/>
  <c r="D46" i="6"/>
  <c r="C46" i="6"/>
  <c r="D47" i="6"/>
  <c r="C47" i="6"/>
  <c r="D48" i="6"/>
  <c r="C48" i="6"/>
  <c r="D49" i="6"/>
  <c r="C49" i="6"/>
  <c r="D50" i="6"/>
  <c r="C50" i="6"/>
  <c r="D51" i="6"/>
  <c r="C51" i="6"/>
  <c r="D52" i="6"/>
  <c r="C52" i="6"/>
  <c r="D53" i="6"/>
  <c r="C53" i="6"/>
  <c r="D54" i="6"/>
  <c r="C54" i="6"/>
  <c r="D55" i="6"/>
  <c r="C55" i="6"/>
  <c r="D56" i="6"/>
  <c r="C56" i="6"/>
  <c r="D57" i="6"/>
  <c r="C57" i="6"/>
  <c r="D58" i="6"/>
  <c r="C58" i="6"/>
  <c r="D59" i="6"/>
  <c r="C59" i="6"/>
  <c r="D60" i="6"/>
  <c r="C60" i="6"/>
  <c r="D61" i="6"/>
  <c r="C61" i="6"/>
  <c r="D62" i="6"/>
  <c r="C62" i="6"/>
  <c r="D63" i="6"/>
  <c r="C63" i="6"/>
  <c r="D64" i="6"/>
  <c r="C64" i="6"/>
  <c r="D65" i="6"/>
  <c r="C65" i="6"/>
  <c r="D66" i="6"/>
  <c r="C66" i="6"/>
  <c r="D67" i="6"/>
  <c r="C67" i="6"/>
  <c r="D68" i="6"/>
  <c r="C68" i="6"/>
  <c r="D69" i="6"/>
  <c r="C69" i="6"/>
  <c r="D70" i="6"/>
  <c r="C70" i="6"/>
  <c r="D71" i="6"/>
  <c r="C71" i="6"/>
  <c r="D72" i="6"/>
  <c r="C72" i="6"/>
  <c r="D73" i="6"/>
  <c r="C73" i="6"/>
  <c r="D74" i="6"/>
  <c r="C74" i="6"/>
  <c r="D75" i="6"/>
  <c r="C75" i="6"/>
  <c r="D76" i="6"/>
  <c r="C76" i="6"/>
  <c r="D77" i="6"/>
  <c r="C77" i="6"/>
  <c r="D78" i="6"/>
  <c r="C78" i="6"/>
  <c r="D79" i="6"/>
  <c r="C79" i="6"/>
  <c r="D80" i="6"/>
  <c r="C80" i="6"/>
  <c r="D81" i="6"/>
  <c r="C81" i="6"/>
  <c r="D85" i="6"/>
  <c r="C85" i="6"/>
  <c r="D86" i="6"/>
  <c r="C86" i="6"/>
  <c r="D87" i="6"/>
  <c r="C87" i="6"/>
  <c r="D88" i="6"/>
  <c r="C88" i="6"/>
  <c r="D89" i="6"/>
  <c r="C89" i="6"/>
  <c r="D90" i="6"/>
  <c r="C90" i="6"/>
  <c r="D91" i="6"/>
  <c r="C91" i="6"/>
  <c r="D92" i="6"/>
  <c r="C92" i="6"/>
  <c r="D93" i="6"/>
  <c r="C93" i="6"/>
  <c r="D94" i="6"/>
  <c r="C94" i="6"/>
  <c r="D95" i="6"/>
  <c r="C95" i="6"/>
  <c r="D96" i="6"/>
  <c r="C96" i="6"/>
  <c r="D97" i="6"/>
  <c r="C97" i="6"/>
  <c r="D98" i="6"/>
  <c r="C98" i="6"/>
  <c r="D99" i="6"/>
  <c r="C99" i="6"/>
  <c r="D100" i="6"/>
  <c r="C100" i="6"/>
  <c r="D101" i="6"/>
  <c r="C101" i="6"/>
  <c r="D102" i="6"/>
  <c r="C102" i="6"/>
  <c r="D103" i="6"/>
  <c r="C103" i="6"/>
  <c r="D104" i="6"/>
  <c r="C104" i="6"/>
  <c r="D105" i="6"/>
  <c r="C105" i="6"/>
  <c r="D106" i="6"/>
  <c r="C106" i="6"/>
  <c r="D107" i="6"/>
  <c r="C107" i="6"/>
  <c r="D108" i="6"/>
  <c r="C108" i="6"/>
  <c r="D109" i="6"/>
  <c r="C109" i="6"/>
  <c r="D110" i="6"/>
  <c r="C110" i="6"/>
  <c r="D111" i="6"/>
  <c r="C111" i="6"/>
  <c r="D112" i="6"/>
  <c r="C112" i="6"/>
  <c r="D113" i="6"/>
  <c r="C113" i="6"/>
  <c r="D114" i="6"/>
  <c r="C114" i="6"/>
  <c r="D115" i="6"/>
  <c r="C115" i="6"/>
  <c r="D116" i="6"/>
  <c r="C116" i="6"/>
  <c r="D117" i="6"/>
  <c r="C117" i="6"/>
  <c r="D118" i="6"/>
  <c r="C118" i="6"/>
  <c r="D119" i="6"/>
  <c r="C119" i="6"/>
  <c r="D120" i="6"/>
  <c r="C120" i="6"/>
  <c r="D121" i="6"/>
  <c r="C121" i="6"/>
  <c r="D122" i="6"/>
  <c r="C122" i="6"/>
  <c r="D123" i="6"/>
  <c r="C123" i="6"/>
  <c r="D124" i="6"/>
  <c r="C124" i="6"/>
  <c r="D125" i="6"/>
  <c r="C125" i="6"/>
  <c r="D126" i="6"/>
  <c r="C126" i="6"/>
  <c r="D130" i="6"/>
  <c r="C130" i="6"/>
  <c r="D131" i="6"/>
  <c r="C131" i="6"/>
  <c r="D132" i="6"/>
  <c r="C132" i="6"/>
  <c r="D133" i="6"/>
  <c r="C133" i="6"/>
  <c r="D134" i="6"/>
  <c r="C134" i="6"/>
  <c r="D135" i="6"/>
  <c r="C135" i="6"/>
  <c r="D136" i="6"/>
  <c r="C136" i="6"/>
  <c r="D137" i="6"/>
  <c r="C137" i="6"/>
  <c r="D138" i="6"/>
  <c r="C138" i="6"/>
  <c r="D139" i="6"/>
  <c r="C139" i="6"/>
  <c r="D140" i="6"/>
  <c r="C140" i="6"/>
  <c r="D141" i="6"/>
  <c r="C141" i="6"/>
  <c r="D142" i="6"/>
  <c r="C142" i="6"/>
  <c r="D143" i="6"/>
  <c r="C143" i="6"/>
  <c r="D144" i="6"/>
  <c r="C144" i="6"/>
  <c r="D145" i="6"/>
  <c r="C145" i="6"/>
  <c r="D146" i="6"/>
  <c r="C146" i="6"/>
  <c r="D147" i="6"/>
  <c r="C147" i="6"/>
  <c r="D148" i="6"/>
  <c r="C148" i="6"/>
  <c r="D149" i="6"/>
  <c r="C149" i="6"/>
  <c r="D150" i="6"/>
  <c r="C150" i="6"/>
  <c r="D151" i="6"/>
  <c r="C151" i="6"/>
  <c r="D152" i="6"/>
  <c r="C152" i="6"/>
  <c r="D153" i="6"/>
  <c r="C153" i="6"/>
  <c r="D154" i="6"/>
  <c r="C154" i="6"/>
  <c r="D155" i="6"/>
  <c r="C155" i="6"/>
  <c r="D156" i="6"/>
  <c r="C156" i="6"/>
  <c r="D157" i="6"/>
  <c r="C157" i="6"/>
  <c r="D158" i="6"/>
  <c r="C158" i="6"/>
  <c r="D159" i="6"/>
  <c r="C159" i="6"/>
  <c r="D160" i="6"/>
  <c r="C160" i="6"/>
  <c r="D161" i="6"/>
  <c r="C161" i="6"/>
  <c r="D162" i="6"/>
  <c r="C162" i="6"/>
  <c r="D163" i="6"/>
  <c r="C163" i="6"/>
  <c r="D164" i="6"/>
  <c r="C164" i="6"/>
  <c r="D165" i="6"/>
  <c r="C165" i="6"/>
  <c r="D166" i="6"/>
  <c r="C166" i="6"/>
  <c r="D167" i="6"/>
  <c r="C167" i="6"/>
  <c r="D168" i="6"/>
  <c r="C168" i="6"/>
  <c r="D169" i="6"/>
  <c r="C169" i="6"/>
  <c r="D170" i="6"/>
  <c r="C170" i="6"/>
  <c r="D171" i="6"/>
  <c r="C171" i="6"/>
  <c r="D172" i="6"/>
  <c r="C172" i="6"/>
  <c r="D173" i="6"/>
  <c r="C173" i="6"/>
  <c r="D174" i="6"/>
  <c r="C174" i="6"/>
  <c r="D178" i="6"/>
  <c r="C178" i="6"/>
  <c r="D179" i="6"/>
  <c r="C179" i="6"/>
  <c r="D180" i="6"/>
  <c r="C180" i="6"/>
  <c r="D181" i="6"/>
  <c r="C181" i="6"/>
  <c r="D182" i="6"/>
  <c r="C182" i="6"/>
  <c r="D183" i="6"/>
  <c r="C183" i="6"/>
  <c r="D184" i="6"/>
  <c r="C184" i="6"/>
  <c r="D185" i="6"/>
  <c r="C185" i="6"/>
  <c r="D186" i="6"/>
  <c r="C186" i="6"/>
  <c r="D187" i="6"/>
  <c r="C187" i="6"/>
  <c r="D188" i="6"/>
  <c r="C188" i="6"/>
  <c r="D189" i="6"/>
  <c r="C189" i="6"/>
  <c r="D190" i="6"/>
  <c r="C190" i="6"/>
  <c r="D191" i="6"/>
  <c r="C191" i="6"/>
  <c r="D192" i="6"/>
  <c r="C192" i="6"/>
  <c r="D193" i="6"/>
  <c r="C193" i="6"/>
  <c r="D194" i="6"/>
  <c r="C194" i="6"/>
  <c r="D195" i="6"/>
  <c r="C195" i="6"/>
  <c r="D196" i="6"/>
  <c r="C196" i="6"/>
  <c r="D197" i="6"/>
  <c r="C197" i="6"/>
  <c r="D198" i="6"/>
  <c r="C198" i="6"/>
  <c r="D199" i="6"/>
  <c r="C199" i="6"/>
  <c r="D200" i="6"/>
  <c r="C200" i="6"/>
  <c r="D201" i="6"/>
  <c r="C201" i="6"/>
  <c r="D202" i="6"/>
  <c r="C202" i="6"/>
  <c r="D203" i="6"/>
  <c r="C203" i="6"/>
  <c r="D204" i="6"/>
  <c r="C204" i="6"/>
  <c r="D205" i="6"/>
  <c r="C205" i="6"/>
  <c r="D206" i="6"/>
  <c r="C206" i="6"/>
  <c r="D207" i="6"/>
  <c r="C207" i="6"/>
  <c r="D208" i="6"/>
  <c r="C208" i="6"/>
  <c r="D209" i="6"/>
  <c r="C209" i="6"/>
  <c r="D210" i="6"/>
  <c r="C210" i="6"/>
  <c r="D211" i="6"/>
  <c r="C211" i="6"/>
  <c r="D212" i="6"/>
  <c r="C212" i="6"/>
  <c r="D213" i="6"/>
  <c r="C213" i="6"/>
  <c r="D214" i="6"/>
  <c r="C214" i="6"/>
  <c r="D215" i="6"/>
  <c r="C215" i="6"/>
  <c r="D216" i="6"/>
  <c r="C216" i="6"/>
  <c r="D217" i="6"/>
  <c r="C217" i="6"/>
  <c r="D218" i="6"/>
  <c r="C218" i="6"/>
  <c r="D219" i="6"/>
  <c r="C219" i="6"/>
  <c r="D220" i="6"/>
  <c r="C220" i="6"/>
  <c r="D221" i="6"/>
  <c r="C221" i="6"/>
  <c r="D222" i="6"/>
  <c r="C222" i="6"/>
  <c r="D223" i="6"/>
  <c r="C223" i="6"/>
  <c r="D224" i="6"/>
  <c r="C224" i="6"/>
  <c r="D225" i="6"/>
  <c r="C225" i="6"/>
  <c r="D226" i="6"/>
  <c r="C226" i="6"/>
  <c r="D227" i="6"/>
  <c r="C227" i="6"/>
  <c r="D228" i="6"/>
  <c r="C228" i="6"/>
  <c r="D229" i="6"/>
  <c r="C229" i="6"/>
  <c r="D230" i="6"/>
  <c r="C230" i="6"/>
  <c r="D231" i="6"/>
  <c r="C231" i="6"/>
  <c r="D235" i="6"/>
  <c r="C235" i="6"/>
  <c r="D236" i="6"/>
  <c r="C236" i="6"/>
  <c r="D237" i="6"/>
  <c r="C237" i="6"/>
  <c r="D238" i="6"/>
  <c r="C238" i="6"/>
  <c r="D239" i="6"/>
  <c r="C239" i="6"/>
  <c r="D240" i="6"/>
  <c r="C240" i="6"/>
  <c r="D241" i="6"/>
  <c r="C241" i="6"/>
  <c r="D242" i="6"/>
  <c r="C242" i="6"/>
  <c r="D243" i="6"/>
  <c r="C243" i="6"/>
  <c r="D244" i="6"/>
  <c r="C244" i="6"/>
  <c r="D245" i="6"/>
  <c r="C245" i="6"/>
  <c r="D246" i="6"/>
  <c r="C246" i="6"/>
  <c r="D247" i="6"/>
  <c r="C247" i="6"/>
  <c r="D248" i="6"/>
  <c r="C248" i="6"/>
  <c r="D249" i="6"/>
  <c r="C249" i="6"/>
  <c r="D250" i="6"/>
  <c r="C250" i="6"/>
  <c r="D251" i="6"/>
  <c r="C251" i="6"/>
  <c r="D252" i="6"/>
  <c r="C252" i="6"/>
  <c r="D253" i="6"/>
  <c r="C253" i="6"/>
  <c r="D254" i="6"/>
  <c r="C254" i="6"/>
  <c r="D255" i="6"/>
  <c r="C255" i="6"/>
  <c r="D256" i="6"/>
  <c r="C256" i="6"/>
  <c r="D257" i="6"/>
  <c r="C257" i="6"/>
  <c r="D258" i="6"/>
  <c r="C258" i="6"/>
  <c r="D259" i="6"/>
  <c r="C259" i="6"/>
  <c r="D260" i="6"/>
  <c r="C260" i="6"/>
  <c r="D261" i="6"/>
  <c r="C261" i="6"/>
  <c r="D262" i="6"/>
  <c r="C262" i="6"/>
  <c r="D263" i="6"/>
  <c r="C263" i="6"/>
  <c r="D264" i="6"/>
  <c r="C264" i="6"/>
  <c r="D265" i="6"/>
  <c r="C265" i="6"/>
  <c r="D266" i="6"/>
  <c r="C266" i="6"/>
  <c r="D267" i="6"/>
  <c r="C267" i="6"/>
  <c r="D268" i="6"/>
  <c r="C268" i="6"/>
  <c r="D269" i="6"/>
  <c r="C269" i="6"/>
  <c r="D270" i="6"/>
  <c r="C270" i="6"/>
  <c r="D271" i="6"/>
  <c r="C271" i="6"/>
  <c r="D272" i="6"/>
  <c r="C272" i="6"/>
  <c r="D273" i="6"/>
  <c r="C273" i="6"/>
  <c r="D274" i="6"/>
  <c r="C274" i="6"/>
  <c r="D275" i="6"/>
  <c r="C275" i="6"/>
  <c r="D276" i="6"/>
  <c r="C276" i="6"/>
  <c r="D277" i="6"/>
  <c r="C277" i="6"/>
  <c r="D278" i="6"/>
  <c r="C278" i="6"/>
  <c r="D279" i="6"/>
  <c r="C279" i="6"/>
  <c r="D280" i="6"/>
  <c r="C280" i="6"/>
  <c r="D281" i="6"/>
  <c r="C281" i="6"/>
  <c r="D282" i="6"/>
  <c r="C282" i="6"/>
  <c r="D283" i="6"/>
  <c r="C283" i="6"/>
  <c r="D284" i="6"/>
  <c r="C284" i="6"/>
  <c r="D285" i="6"/>
  <c r="C285" i="6"/>
  <c r="D286" i="6"/>
  <c r="C286" i="6"/>
  <c r="D287" i="6"/>
  <c r="C287" i="6"/>
  <c r="D288" i="6"/>
  <c r="C288" i="6"/>
  <c r="D289" i="6"/>
  <c r="C289" i="6"/>
  <c r="D290" i="6"/>
  <c r="C290" i="6"/>
  <c r="D291" i="6"/>
  <c r="C291" i="6"/>
  <c r="D292" i="6"/>
  <c r="C292" i="6"/>
  <c r="D293" i="6"/>
  <c r="C293" i="6"/>
  <c r="D294" i="6"/>
  <c r="C294" i="6"/>
  <c r="D298" i="6"/>
  <c r="C298" i="6"/>
  <c r="D299" i="6"/>
  <c r="C299" i="6"/>
  <c r="D300" i="6"/>
  <c r="C300" i="6"/>
  <c r="D301" i="6"/>
  <c r="C301" i="6"/>
  <c r="D302" i="6"/>
  <c r="C302" i="6"/>
  <c r="D303" i="6"/>
  <c r="C303" i="6"/>
  <c r="D304" i="6"/>
  <c r="C304" i="6"/>
  <c r="D305" i="6"/>
  <c r="C305" i="6"/>
  <c r="D306" i="6"/>
  <c r="C306" i="6"/>
  <c r="D307" i="6"/>
  <c r="C307" i="6"/>
  <c r="D308" i="6"/>
  <c r="C308" i="6"/>
  <c r="D309" i="6"/>
  <c r="C309" i="6"/>
  <c r="D310" i="6"/>
  <c r="C310" i="6"/>
  <c r="D311" i="6"/>
  <c r="C311" i="6"/>
  <c r="D312" i="6"/>
  <c r="C312" i="6"/>
  <c r="D313" i="6"/>
  <c r="C313" i="6"/>
  <c r="D314" i="6"/>
  <c r="C314" i="6"/>
  <c r="D315" i="6"/>
  <c r="C315" i="6"/>
  <c r="D316" i="6"/>
  <c r="C316" i="6"/>
  <c r="D317" i="6"/>
  <c r="C317" i="6"/>
  <c r="D318" i="6"/>
  <c r="C318" i="6"/>
  <c r="D319" i="6"/>
  <c r="C319" i="6"/>
  <c r="D320" i="6"/>
  <c r="C320" i="6"/>
  <c r="D321" i="6"/>
  <c r="C321" i="6"/>
  <c r="D322" i="6"/>
  <c r="C322" i="6"/>
  <c r="D323" i="6"/>
  <c r="C323" i="6"/>
  <c r="D324" i="6"/>
  <c r="C324" i="6"/>
  <c r="D325" i="6"/>
  <c r="C325" i="6"/>
  <c r="D326" i="6"/>
  <c r="C326" i="6"/>
  <c r="D327" i="6"/>
  <c r="C327" i="6"/>
  <c r="D328" i="6"/>
  <c r="C328" i="6"/>
  <c r="D329" i="6"/>
  <c r="C329" i="6"/>
  <c r="D330" i="6"/>
  <c r="C330" i="6"/>
  <c r="D331" i="6"/>
  <c r="C331" i="6"/>
  <c r="D332" i="6"/>
  <c r="C332" i="6"/>
  <c r="D333" i="6"/>
  <c r="C333" i="6"/>
  <c r="D334" i="6"/>
  <c r="C334" i="6"/>
  <c r="D335" i="6"/>
  <c r="C335" i="6"/>
  <c r="D336" i="6"/>
  <c r="C336" i="6"/>
  <c r="D337" i="6"/>
  <c r="C337" i="6"/>
  <c r="D338" i="6"/>
  <c r="C338" i="6"/>
  <c r="D339" i="6"/>
  <c r="C339" i="6"/>
  <c r="D340" i="6"/>
  <c r="C340" i="6"/>
  <c r="D341" i="6"/>
  <c r="C341" i="6"/>
  <c r="D342" i="6"/>
  <c r="C342" i="6"/>
  <c r="D343" i="6"/>
  <c r="C343" i="6"/>
  <c r="D344" i="6"/>
  <c r="C344" i="6"/>
  <c r="D345" i="6"/>
  <c r="C345" i="6"/>
  <c r="D346" i="6"/>
  <c r="C346" i="6"/>
  <c r="D347" i="6"/>
  <c r="C347" i="6"/>
  <c r="D348" i="6"/>
  <c r="C348" i="6"/>
  <c r="D349" i="6"/>
  <c r="C349" i="6"/>
  <c r="D350" i="6"/>
  <c r="C350" i="6"/>
  <c r="D351" i="6"/>
  <c r="C351" i="6"/>
  <c r="D352" i="6"/>
  <c r="C352" i="6"/>
  <c r="D353" i="6"/>
  <c r="C353" i="6"/>
  <c r="D354" i="6"/>
  <c r="C354" i="6"/>
  <c r="D355" i="6"/>
  <c r="C355" i="6"/>
  <c r="D356" i="6"/>
  <c r="C356" i="6"/>
  <c r="D357" i="6"/>
  <c r="C357" i="6"/>
  <c r="D358" i="6"/>
  <c r="C358" i="6"/>
  <c r="D359" i="6"/>
  <c r="C359" i="6"/>
  <c r="D363" i="6"/>
  <c r="C363" i="6"/>
  <c r="D364" i="6"/>
  <c r="C364" i="6"/>
  <c r="D365" i="6"/>
  <c r="C365" i="6"/>
  <c r="D366" i="6"/>
  <c r="C366" i="6"/>
  <c r="D367" i="6"/>
  <c r="C367" i="6"/>
  <c r="D368" i="6"/>
  <c r="C368" i="6"/>
  <c r="D369" i="6"/>
  <c r="C369" i="6"/>
  <c r="D370" i="6"/>
  <c r="C370" i="6"/>
  <c r="D371" i="6"/>
  <c r="C371" i="6"/>
  <c r="D372" i="6"/>
  <c r="C372" i="6"/>
  <c r="D373" i="6"/>
  <c r="C373" i="6"/>
  <c r="D374" i="6"/>
  <c r="C374" i="6"/>
  <c r="D375" i="6"/>
  <c r="C375" i="6"/>
  <c r="D376" i="6"/>
  <c r="C376" i="6"/>
  <c r="D377" i="6"/>
  <c r="C377" i="6"/>
  <c r="D378" i="6"/>
  <c r="C378" i="6"/>
  <c r="D379" i="6"/>
  <c r="C379" i="6"/>
  <c r="D380" i="6"/>
  <c r="C380" i="6"/>
  <c r="D381" i="6"/>
  <c r="C381" i="6"/>
  <c r="D382" i="6"/>
  <c r="C382" i="6"/>
  <c r="D383" i="6"/>
  <c r="C383" i="6"/>
  <c r="D384" i="6"/>
  <c r="C384" i="6"/>
  <c r="D385" i="6"/>
  <c r="C385" i="6"/>
  <c r="D386" i="6"/>
  <c r="C386" i="6"/>
  <c r="D387" i="6"/>
  <c r="C387" i="6"/>
  <c r="D388" i="6"/>
  <c r="C388" i="6"/>
  <c r="D389" i="6"/>
  <c r="C389" i="6"/>
  <c r="D390" i="6"/>
  <c r="C390" i="6"/>
  <c r="D391" i="6"/>
  <c r="C391" i="6"/>
  <c r="D392" i="6"/>
  <c r="C392" i="6"/>
  <c r="D393" i="6"/>
  <c r="C393" i="6"/>
  <c r="D394" i="6"/>
  <c r="C394" i="6"/>
  <c r="D395" i="6"/>
  <c r="C395" i="6"/>
  <c r="D396" i="6"/>
  <c r="C396" i="6"/>
  <c r="D397" i="6"/>
  <c r="C397" i="6"/>
  <c r="D398" i="6"/>
  <c r="C398" i="6"/>
  <c r="D399" i="6"/>
  <c r="C399" i="6"/>
  <c r="D400" i="6"/>
  <c r="C400" i="6"/>
  <c r="D401" i="6"/>
  <c r="C401" i="6"/>
  <c r="D402" i="6"/>
  <c r="C402" i="6"/>
  <c r="D403" i="6"/>
  <c r="C403" i="6"/>
  <c r="D404" i="6"/>
  <c r="C404" i="6"/>
  <c r="D405" i="6"/>
  <c r="C405" i="6"/>
  <c r="D406" i="6"/>
  <c r="C406" i="6"/>
  <c r="D407" i="6"/>
  <c r="C407" i="6"/>
  <c r="D408" i="6"/>
  <c r="C408" i="6"/>
  <c r="D409" i="6"/>
  <c r="C409" i="6"/>
  <c r="D410" i="6"/>
  <c r="C410" i="6"/>
  <c r="D411" i="6"/>
  <c r="C411" i="6"/>
  <c r="D412" i="6"/>
  <c r="C412" i="6"/>
  <c r="D413" i="6"/>
  <c r="C413" i="6"/>
  <c r="D414" i="6"/>
  <c r="C414" i="6"/>
  <c r="D415" i="6"/>
  <c r="C415" i="6"/>
  <c r="D416" i="6"/>
  <c r="C416" i="6"/>
  <c r="D417" i="6"/>
  <c r="C417" i="6"/>
  <c r="D418" i="6"/>
  <c r="C418" i="6"/>
  <c r="D419" i="6"/>
  <c r="C419" i="6"/>
  <c r="D420" i="6"/>
  <c r="C420" i="6"/>
  <c r="D421" i="6"/>
  <c r="C421" i="6"/>
  <c r="D422" i="6"/>
  <c r="C422" i="6"/>
  <c r="D423" i="6"/>
  <c r="C423" i="6"/>
  <c r="D424" i="6"/>
  <c r="C424" i="6"/>
  <c r="D425" i="6"/>
  <c r="C425" i="6"/>
  <c r="D426" i="6"/>
  <c r="C426" i="6"/>
  <c r="D427" i="6"/>
  <c r="C427" i="6"/>
  <c r="D428" i="6"/>
  <c r="C428" i="6"/>
  <c r="D429" i="6"/>
  <c r="C429" i="6"/>
  <c r="D430" i="6"/>
  <c r="C430" i="6"/>
  <c r="D431" i="6"/>
  <c r="C431" i="6"/>
  <c r="D432" i="6"/>
  <c r="C432" i="6"/>
  <c r="D436" i="6"/>
  <c r="C436" i="6"/>
  <c r="D437" i="6"/>
  <c r="C437" i="6"/>
  <c r="D438" i="6"/>
  <c r="C438" i="6"/>
  <c r="D439" i="6"/>
  <c r="C439" i="6"/>
  <c r="D440" i="6"/>
  <c r="C440" i="6"/>
  <c r="D441" i="6"/>
  <c r="C441" i="6"/>
  <c r="D442" i="6"/>
  <c r="C442" i="6"/>
  <c r="D443" i="6"/>
  <c r="C443" i="6"/>
  <c r="D444" i="6"/>
  <c r="C444" i="6"/>
  <c r="D445" i="6"/>
  <c r="C445" i="6"/>
  <c r="D446" i="6"/>
  <c r="C446" i="6"/>
  <c r="D447" i="6"/>
  <c r="C447" i="6"/>
  <c r="D448" i="6"/>
  <c r="C448" i="6"/>
  <c r="D449" i="6"/>
  <c r="C449" i="6"/>
  <c r="D450" i="6"/>
  <c r="C450" i="6"/>
  <c r="D451" i="6"/>
  <c r="C451" i="6"/>
  <c r="D452" i="6"/>
  <c r="C452" i="6"/>
  <c r="D453" i="6"/>
  <c r="C453" i="6"/>
  <c r="D454" i="6"/>
  <c r="C454" i="6"/>
  <c r="D455" i="6"/>
  <c r="C455" i="6"/>
  <c r="D456" i="6"/>
  <c r="C456" i="6"/>
  <c r="D457" i="6"/>
  <c r="C457" i="6"/>
  <c r="D458" i="6"/>
  <c r="C458" i="6"/>
  <c r="D459" i="6"/>
  <c r="C459" i="6"/>
  <c r="D460" i="6"/>
  <c r="C460" i="6"/>
  <c r="D461" i="6"/>
  <c r="C461" i="6"/>
  <c r="D462" i="6"/>
  <c r="C462" i="6"/>
  <c r="D463" i="6"/>
  <c r="C463" i="6"/>
  <c r="D464" i="6"/>
  <c r="C464" i="6"/>
  <c r="D465" i="6"/>
  <c r="C465" i="6"/>
  <c r="D466" i="6"/>
  <c r="C466" i="6"/>
  <c r="D467" i="6"/>
  <c r="C467" i="6"/>
  <c r="D468" i="6"/>
  <c r="C468" i="6"/>
  <c r="D469" i="6"/>
  <c r="C469" i="6"/>
  <c r="D470" i="6"/>
  <c r="C470" i="6"/>
  <c r="D471" i="6"/>
  <c r="C471" i="6"/>
  <c r="D472" i="6"/>
  <c r="C472" i="6"/>
  <c r="D473" i="6"/>
  <c r="C473" i="6"/>
  <c r="D474" i="6"/>
  <c r="C474" i="6"/>
  <c r="D475" i="6"/>
  <c r="C475" i="6"/>
  <c r="D476" i="6"/>
  <c r="C476" i="6"/>
  <c r="D477" i="6"/>
  <c r="C477" i="6"/>
  <c r="D478" i="6"/>
  <c r="C478" i="6"/>
  <c r="D479" i="6"/>
  <c r="C479" i="6"/>
  <c r="D480" i="6"/>
  <c r="C480" i="6"/>
  <c r="D481" i="6"/>
  <c r="C481" i="6"/>
  <c r="D482" i="6"/>
  <c r="C482" i="6"/>
  <c r="D483" i="6"/>
  <c r="C483" i="6"/>
  <c r="D484" i="6"/>
  <c r="C484" i="6"/>
  <c r="D485" i="6"/>
  <c r="C485" i="6"/>
  <c r="D486" i="6"/>
  <c r="C486" i="6"/>
  <c r="D487" i="6"/>
  <c r="C487" i="6"/>
  <c r="D488" i="6"/>
  <c r="C488" i="6"/>
  <c r="D489" i="6"/>
  <c r="C489" i="6"/>
  <c r="D490" i="6"/>
  <c r="C490" i="6"/>
  <c r="D491" i="6"/>
  <c r="C491" i="6"/>
  <c r="D492" i="6"/>
  <c r="C492" i="6"/>
  <c r="D493" i="6"/>
  <c r="C493" i="6"/>
  <c r="D494" i="6"/>
  <c r="C494" i="6"/>
  <c r="D495" i="6"/>
  <c r="C495" i="6"/>
  <c r="D496" i="6"/>
  <c r="C496" i="6"/>
  <c r="D497" i="6"/>
  <c r="C497" i="6"/>
  <c r="D498" i="6"/>
  <c r="C498" i="6"/>
  <c r="D499" i="6"/>
  <c r="C499" i="6"/>
  <c r="D500" i="6"/>
  <c r="C500" i="6"/>
  <c r="D501" i="6"/>
  <c r="C501" i="6"/>
  <c r="D502" i="6"/>
  <c r="C502" i="6"/>
  <c r="D503" i="6"/>
  <c r="C503" i="6"/>
  <c r="D504" i="6"/>
  <c r="C504" i="6"/>
  <c r="D505" i="6"/>
  <c r="C505" i="6"/>
  <c r="D506" i="6"/>
  <c r="C506" i="6"/>
  <c r="D507" i="6"/>
  <c r="C507" i="6"/>
  <c r="D508" i="6"/>
  <c r="C508" i="6"/>
  <c r="D509" i="6"/>
  <c r="C509" i="6"/>
  <c r="D510" i="6"/>
  <c r="C510" i="6"/>
  <c r="D511" i="6"/>
  <c r="C511" i="6"/>
  <c r="D512" i="6"/>
  <c r="C512" i="6"/>
  <c r="D513" i="6"/>
  <c r="C513" i="6"/>
  <c r="D514" i="6"/>
  <c r="C514" i="6"/>
  <c r="D515" i="6"/>
  <c r="C515" i="6"/>
  <c r="D516" i="6"/>
  <c r="C516" i="6"/>
  <c r="B6" i="6"/>
  <c r="B7" i="6"/>
  <c r="B8" i="6"/>
  <c r="B9" i="6"/>
  <c r="B10" i="6"/>
  <c r="B11" i="6"/>
  <c r="B12" i="6"/>
  <c r="B13" i="6"/>
  <c r="B14" i="6"/>
  <c r="B15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F4" i="6"/>
  <c r="J4" i="6" s="1"/>
  <c r="K4" i="6" s="1"/>
  <c r="P4" i="6" s="1"/>
  <c r="F5" i="6"/>
  <c r="J5" i="6" s="1"/>
  <c r="F6" i="6"/>
  <c r="J6" i="6" s="1"/>
  <c r="K6" i="6" s="1"/>
  <c r="F7" i="6"/>
  <c r="J7" i="6" s="1"/>
  <c r="K7" i="6" s="1"/>
  <c r="F8" i="6"/>
  <c r="F9" i="6"/>
  <c r="J9" i="6" s="1"/>
  <c r="K9" i="6" s="1"/>
  <c r="F10" i="6"/>
  <c r="J10" i="6" s="1"/>
  <c r="K10" i="6" s="1"/>
  <c r="F11" i="6"/>
  <c r="J11" i="6" s="1"/>
  <c r="F12" i="6"/>
  <c r="J12" i="6" s="1"/>
  <c r="F13" i="6"/>
  <c r="J13" i="6" s="1"/>
  <c r="K13" i="6" s="1"/>
  <c r="F14" i="6"/>
  <c r="J14" i="6" s="1"/>
  <c r="F15" i="6"/>
  <c r="J15" i="6" s="1"/>
  <c r="K15" i="6" s="1"/>
  <c r="E4" i="6"/>
  <c r="G4" i="6"/>
  <c r="H4" i="6"/>
  <c r="E5" i="6"/>
  <c r="G5" i="6"/>
  <c r="H5" i="6"/>
  <c r="D579" i="13"/>
  <c r="C579" i="13"/>
  <c r="D578" i="13"/>
  <c r="C578" i="13"/>
  <c r="D577" i="13"/>
  <c r="C577" i="13"/>
  <c r="D576" i="13"/>
  <c r="C576" i="13"/>
  <c r="D575" i="13"/>
  <c r="C575" i="13"/>
  <c r="D574" i="13"/>
  <c r="C574" i="13"/>
  <c r="D573" i="13"/>
  <c r="C573" i="13"/>
  <c r="D572" i="13"/>
  <c r="C572" i="13"/>
  <c r="D571" i="13"/>
  <c r="C571" i="13"/>
  <c r="D570" i="13"/>
  <c r="C570" i="13"/>
  <c r="D569" i="13"/>
  <c r="C569" i="13"/>
  <c r="D568" i="13"/>
  <c r="C568" i="13"/>
  <c r="D567" i="13"/>
  <c r="C567" i="13"/>
  <c r="D566" i="13"/>
  <c r="C566" i="13"/>
  <c r="D565" i="13"/>
  <c r="C565" i="13"/>
  <c r="D564" i="13"/>
  <c r="L564" i="13" s="1"/>
  <c r="C564" i="13"/>
  <c r="D563" i="13"/>
  <c r="C563" i="13"/>
  <c r="D562" i="13"/>
  <c r="C562" i="13"/>
  <c r="D561" i="13"/>
  <c r="C561" i="13"/>
  <c r="D560" i="13"/>
  <c r="L560" i="13" s="1"/>
  <c r="C560" i="13"/>
  <c r="D559" i="13"/>
  <c r="C559" i="13"/>
  <c r="D558" i="13"/>
  <c r="C558" i="13"/>
  <c r="D557" i="13"/>
  <c r="C557" i="13"/>
  <c r="D556" i="13"/>
  <c r="C556" i="13"/>
  <c r="D555" i="13"/>
  <c r="C555" i="13"/>
  <c r="D554" i="13"/>
  <c r="C554" i="13"/>
  <c r="D553" i="13"/>
  <c r="C553" i="13"/>
  <c r="D552" i="13"/>
  <c r="C552" i="13"/>
  <c r="D551" i="13"/>
  <c r="C551" i="13"/>
  <c r="D550" i="13"/>
  <c r="C550" i="13"/>
  <c r="D549" i="13"/>
  <c r="C549" i="13"/>
  <c r="D548" i="13"/>
  <c r="C548" i="13"/>
  <c r="D547" i="13"/>
  <c r="C547" i="13"/>
  <c r="D546" i="13"/>
  <c r="C546" i="13"/>
  <c r="D545" i="13"/>
  <c r="C545" i="13"/>
  <c r="D544" i="13"/>
  <c r="C544" i="13"/>
  <c r="D543" i="13"/>
  <c r="C543" i="13"/>
  <c r="D542" i="13"/>
  <c r="C542" i="13"/>
  <c r="D541" i="13"/>
  <c r="C541" i="13"/>
  <c r="D540" i="13"/>
  <c r="C540" i="13"/>
  <c r="D539" i="13"/>
  <c r="C539" i="13"/>
  <c r="D538" i="13"/>
  <c r="C538" i="13"/>
  <c r="D537" i="13"/>
  <c r="C537" i="13"/>
  <c r="D536" i="13"/>
  <c r="C536" i="13"/>
  <c r="D535" i="13"/>
  <c r="C535" i="13"/>
  <c r="D534" i="13"/>
  <c r="C534" i="13"/>
  <c r="D533" i="13"/>
  <c r="C533" i="13"/>
  <c r="D532" i="13"/>
  <c r="C532" i="13"/>
  <c r="D531" i="13"/>
  <c r="C531" i="13"/>
  <c r="D530" i="13"/>
  <c r="C530" i="13"/>
  <c r="D529" i="13"/>
  <c r="C529" i="13"/>
  <c r="D528" i="13"/>
  <c r="C528" i="13"/>
  <c r="D527" i="13"/>
  <c r="C527" i="13"/>
  <c r="D526" i="13"/>
  <c r="C526" i="13"/>
  <c r="D525" i="13"/>
  <c r="C525" i="13"/>
  <c r="D524" i="13"/>
  <c r="C524" i="13"/>
  <c r="D523" i="13"/>
  <c r="C523" i="13"/>
  <c r="D522" i="13"/>
  <c r="C522" i="13"/>
  <c r="D521" i="13"/>
  <c r="C521" i="13"/>
  <c r="D520" i="13"/>
  <c r="C520" i="13"/>
  <c r="D519" i="13"/>
  <c r="C519" i="13"/>
  <c r="D518" i="13"/>
  <c r="C518" i="13"/>
  <c r="D517" i="13"/>
  <c r="C517" i="13"/>
  <c r="D516" i="13"/>
  <c r="C516" i="13"/>
  <c r="D515" i="13"/>
  <c r="C515" i="13"/>
  <c r="D514" i="13"/>
  <c r="C514" i="13"/>
  <c r="D513" i="13"/>
  <c r="C513" i="13"/>
  <c r="D512" i="13"/>
  <c r="C512" i="13"/>
  <c r="D511" i="13"/>
  <c r="C511" i="13"/>
  <c r="D510" i="13"/>
  <c r="C510" i="13"/>
  <c r="D509" i="13"/>
  <c r="C509" i="13"/>
  <c r="D508" i="13"/>
  <c r="C508" i="13"/>
  <c r="D507" i="13"/>
  <c r="C507" i="13"/>
  <c r="D506" i="13"/>
  <c r="C506" i="13"/>
  <c r="D505" i="13"/>
  <c r="C505" i="13"/>
  <c r="D504" i="13"/>
  <c r="C504" i="13"/>
  <c r="D503" i="13"/>
  <c r="C503" i="13"/>
  <c r="D502" i="13"/>
  <c r="C502" i="13"/>
  <c r="D501" i="13"/>
  <c r="C501" i="13"/>
  <c r="D500" i="13"/>
  <c r="C500" i="13"/>
  <c r="D499" i="13"/>
  <c r="C499" i="13"/>
  <c r="D498" i="13"/>
  <c r="C498" i="13"/>
  <c r="D497" i="13"/>
  <c r="C497" i="13"/>
  <c r="D496" i="13"/>
  <c r="C496" i="13"/>
  <c r="D495" i="13"/>
  <c r="C495" i="13"/>
  <c r="D494" i="13"/>
  <c r="C494" i="13"/>
  <c r="D493" i="13"/>
  <c r="C493" i="13"/>
  <c r="D492" i="13"/>
  <c r="C492" i="13"/>
  <c r="D491" i="13"/>
  <c r="C491" i="13"/>
  <c r="D490" i="13"/>
  <c r="C490" i="13"/>
  <c r="B490" i="13"/>
  <c r="D4" i="13"/>
  <c r="C4" i="13"/>
  <c r="D5" i="13"/>
  <c r="C5" i="13"/>
  <c r="D6" i="13"/>
  <c r="C6" i="13"/>
  <c r="I3" i="13"/>
  <c r="I4" i="13"/>
  <c r="O4" i="13" s="1"/>
  <c r="O5" i="13" s="1"/>
  <c r="I5" i="13"/>
  <c r="I6" i="13"/>
  <c r="I7" i="13"/>
  <c r="I8" i="13"/>
  <c r="I9" i="13"/>
  <c r="I10" i="13"/>
  <c r="I11" i="13"/>
  <c r="I12" i="13"/>
  <c r="I13" i="13"/>
  <c r="I14" i="13"/>
  <c r="I15" i="13"/>
  <c r="I18" i="13"/>
  <c r="I19" i="13"/>
  <c r="O19" i="13" s="1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41" i="13"/>
  <c r="I142" i="13"/>
  <c r="O142" i="13" s="1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61" i="13"/>
  <c r="I262" i="13"/>
  <c r="O262" i="13" s="1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3" i="13"/>
  <c r="I334" i="13"/>
  <c r="O334" i="13" s="1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7" i="13"/>
  <c r="I408" i="13"/>
  <c r="O408" i="13" s="1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9" i="13"/>
  <c r="I490" i="13"/>
  <c r="O490" i="13" s="1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D7" i="13"/>
  <c r="C7" i="13"/>
  <c r="D8" i="13"/>
  <c r="Q8" i="13" s="1"/>
  <c r="T8" i="13" s="1"/>
  <c r="C8" i="13"/>
  <c r="D9" i="13"/>
  <c r="C9" i="13"/>
  <c r="D10" i="13"/>
  <c r="C10" i="13"/>
  <c r="D11" i="13"/>
  <c r="C11" i="13"/>
  <c r="D12" i="13"/>
  <c r="C12" i="13"/>
  <c r="D13" i="13"/>
  <c r="C13" i="13"/>
  <c r="D14" i="13"/>
  <c r="C14" i="13"/>
  <c r="D15" i="13"/>
  <c r="C15" i="13"/>
  <c r="D19" i="13"/>
  <c r="Q19" i="13" s="1"/>
  <c r="T19" i="13" s="1"/>
  <c r="C19" i="13"/>
  <c r="D20" i="13"/>
  <c r="C20" i="13"/>
  <c r="D21" i="13"/>
  <c r="C21" i="13"/>
  <c r="D22" i="13"/>
  <c r="C22" i="13"/>
  <c r="D23" i="13"/>
  <c r="Q23" i="13" s="1"/>
  <c r="T23" i="13" s="1"/>
  <c r="C23" i="13"/>
  <c r="D24" i="13"/>
  <c r="C24" i="13"/>
  <c r="D25" i="13"/>
  <c r="C25" i="13"/>
  <c r="D26" i="13"/>
  <c r="C26" i="13"/>
  <c r="D27" i="13"/>
  <c r="Q27" i="13" s="1"/>
  <c r="T27" i="13" s="1"/>
  <c r="C27" i="13"/>
  <c r="D28" i="13"/>
  <c r="C28" i="13"/>
  <c r="D29" i="13"/>
  <c r="C29" i="13"/>
  <c r="D30" i="13"/>
  <c r="C30" i="13"/>
  <c r="D31" i="13"/>
  <c r="Q31" i="13" s="1"/>
  <c r="T31" i="13" s="1"/>
  <c r="C31" i="13"/>
  <c r="D32" i="13"/>
  <c r="C32" i="13"/>
  <c r="D33" i="13"/>
  <c r="C33" i="13"/>
  <c r="D34" i="13"/>
  <c r="C34" i="13"/>
  <c r="D35" i="13"/>
  <c r="Q35" i="13" s="1"/>
  <c r="T35" i="13" s="1"/>
  <c r="C35" i="13"/>
  <c r="D36" i="13"/>
  <c r="C36" i="13"/>
  <c r="D37" i="13"/>
  <c r="C37" i="13"/>
  <c r="D38" i="13"/>
  <c r="C38" i="13"/>
  <c r="D39" i="13"/>
  <c r="Q39" i="13" s="1"/>
  <c r="T39" i="13" s="1"/>
  <c r="C39" i="13"/>
  <c r="D40" i="13"/>
  <c r="C40" i="13"/>
  <c r="D41" i="13"/>
  <c r="C41" i="13"/>
  <c r="D42" i="13"/>
  <c r="C42" i="13"/>
  <c r="D43" i="13"/>
  <c r="Q43" i="13" s="1"/>
  <c r="T43" i="13" s="1"/>
  <c r="C43" i="13"/>
  <c r="D44" i="13"/>
  <c r="C44" i="13"/>
  <c r="D45" i="13"/>
  <c r="C45" i="13"/>
  <c r="D49" i="13"/>
  <c r="C49" i="13"/>
  <c r="D50" i="13"/>
  <c r="C50" i="13"/>
  <c r="D51" i="13"/>
  <c r="C51" i="13"/>
  <c r="D52" i="13"/>
  <c r="C52" i="13"/>
  <c r="D53" i="13"/>
  <c r="C53" i="13"/>
  <c r="D54" i="13"/>
  <c r="C54" i="13"/>
  <c r="D55" i="13"/>
  <c r="C55" i="13"/>
  <c r="D56" i="13"/>
  <c r="C56" i="13"/>
  <c r="D57" i="13"/>
  <c r="C57" i="13"/>
  <c r="D58" i="13"/>
  <c r="C58" i="13"/>
  <c r="D59" i="13"/>
  <c r="C59" i="13"/>
  <c r="D60" i="13"/>
  <c r="C60" i="13"/>
  <c r="D61" i="13"/>
  <c r="C61" i="13"/>
  <c r="D62" i="13"/>
  <c r="C62" i="13"/>
  <c r="D63" i="13"/>
  <c r="C63" i="13"/>
  <c r="D64" i="13"/>
  <c r="C64" i="13"/>
  <c r="D65" i="13"/>
  <c r="C65" i="13"/>
  <c r="D66" i="13"/>
  <c r="C66" i="13"/>
  <c r="D67" i="13"/>
  <c r="C67" i="13"/>
  <c r="D68" i="13"/>
  <c r="C68" i="13"/>
  <c r="D69" i="13"/>
  <c r="C69" i="13"/>
  <c r="D70" i="13"/>
  <c r="C70" i="13"/>
  <c r="D71" i="13"/>
  <c r="C71" i="13"/>
  <c r="D72" i="13"/>
  <c r="C72" i="13"/>
  <c r="D73" i="13"/>
  <c r="C73" i="13"/>
  <c r="D74" i="13"/>
  <c r="Q74" i="13" s="1"/>
  <c r="T74" i="13" s="1"/>
  <c r="C74" i="13"/>
  <c r="D75" i="13"/>
  <c r="C75" i="13"/>
  <c r="D76" i="13"/>
  <c r="C76" i="13"/>
  <c r="D77" i="13"/>
  <c r="C77" i="13"/>
  <c r="D78" i="13"/>
  <c r="Q78" i="13" s="1"/>
  <c r="T78" i="13" s="1"/>
  <c r="C78" i="13"/>
  <c r="D79" i="13"/>
  <c r="C79" i="13"/>
  <c r="D80" i="13"/>
  <c r="C80" i="13"/>
  <c r="D81" i="13"/>
  <c r="C81" i="13"/>
  <c r="D82" i="13"/>
  <c r="C82" i="13"/>
  <c r="D83" i="13"/>
  <c r="C83" i="13"/>
  <c r="D84" i="13"/>
  <c r="C84" i="13"/>
  <c r="D85" i="13"/>
  <c r="C85" i="13"/>
  <c r="D86" i="13"/>
  <c r="C86" i="13"/>
  <c r="D87" i="13"/>
  <c r="C87" i="13"/>
  <c r="D91" i="13"/>
  <c r="C91" i="13"/>
  <c r="D92" i="13"/>
  <c r="C92" i="13"/>
  <c r="D93" i="13"/>
  <c r="C93" i="13"/>
  <c r="D94" i="13"/>
  <c r="C94" i="13"/>
  <c r="D95" i="13"/>
  <c r="C95" i="13"/>
  <c r="D96" i="13"/>
  <c r="C96" i="13"/>
  <c r="D97" i="13"/>
  <c r="C97" i="13"/>
  <c r="D98" i="13"/>
  <c r="C98" i="13"/>
  <c r="D99" i="13"/>
  <c r="C99" i="13"/>
  <c r="D100" i="13"/>
  <c r="C100" i="13"/>
  <c r="D101" i="13"/>
  <c r="C101" i="13"/>
  <c r="D102" i="13"/>
  <c r="C102" i="13"/>
  <c r="D103" i="13"/>
  <c r="C103" i="13"/>
  <c r="D104" i="13"/>
  <c r="C104" i="13"/>
  <c r="D105" i="13"/>
  <c r="C105" i="13"/>
  <c r="D106" i="13"/>
  <c r="C106" i="13"/>
  <c r="D107" i="13"/>
  <c r="C107" i="13"/>
  <c r="D108" i="13"/>
  <c r="C108" i="13"/>
  <c r="D109" i="13"/>
  <c r="C109" i="13"/>
  <c r="D110" i="13"/>
  <c r="C110" i="13"/>
  <c r="D111" i="13"/>
  <c r="C111" i="13"/>
  <c r="D112" i="13"/>
  <c r="C112" i="13"/>
  <c r="D113" i="13"/>
  <c r="C113" i="13"/>
  <c r="D114" i="13"/>
  <c r="C114" i="13"/>
  <c r="D115" i="13"/>
  <c r="C115" i="13"/>
  <c r="D116" i="13"/>
  <c r="C116" i="13"/>
  <c r="D117" i="13"/>
  <c r="C117" i="13"/>
  <c r="D118" i="13"/>
  <c r="C118" i="13"/>
  <c r="D119" i="13"/>
  <c r="C119" i="13"/>
  <c r="D120" i="13"/>
  <c r="C120" i="13"/>
  <c r="D121" i="13"/>
  <c r="C121" i="13"/>
  <c r="D122" i="13"/>
  <c r="C122" i="13"/>
  <c r="D123" i="13"/>
  <c r="C123" i="13"/>
  <c r="D124" i="13"/>
  <c r="C124" i="13"/>
  <c r="D125" i="13"/>
  <c r="C125" i="13"/>
  <c r="D126" i="13"/>
  <c r="C126" i="13"/>
  <c r="D127" i="13"/>
  <c r="C127" i="13"/>
  <c r="D128" i="13"/>
  <c r="C128" i="13"/>
  <c r="D129" i="13"/>
  <c r="C129" i="13"/>
  <c r="D130" i="13"/>
  <c r="C130" i="13"/>
  <c r="D131" i="13"/>
  <c r="C131" i="13"/>
  <c r="D132" i="13"/>
  <c r="C132" i="13"/>
  <c r="D133" i="13"/>
  <c r="Q133" i="13" s="1"/>
  <c r="T133" i="13" s="1"/>
  <c r="C133" i="13"/>
  <c r="D134" i="13"/>
  <c r="C134" i="13"/>
  <c r="D135" i="13"/>
  <c r="C135" i="13"/>
  <c r="D136" i="13"/>
  <c r="C136" i="13"/>
  <c r="D137" i="13"/>
  <c r="Q137" i="13" s="1"/>
  <c r="T137" i="13" s="1"/>
  <c r="C137" i="13"/>
  <c r="D138" i="13"/>
  <c r="C138" i="13"/>
  <c r="D142" i="13"/>
  <c r="C142" i="13"/>
  <c r="D143" i="13"/>
  <c r="C143" i="13"/>
  <c r="D144" i="13"/>
  <c r="C144" i="13"/>
  <c r="D145" i="13"/>
  <c r="C145" i="13"/>
  <c r="D146" i="13"/>
  <c r="C146" i="13"/>
  <c r="D147" i="13"/>
  <c r="C147" i="13"/>
  <c r="D148" i="13"/>
  <c r="Q148" i="13" s="1"/>
  <c r="T148" i="13" s="1"/>
  <c r="C148" i="13"/>
  <c r="D149" i="13"/>
  <c r="C149" i="13"/>
  <c r="D150" i="13"/>
  <c r="C150" i="13"/>
  <c r="D151" i="13"/>
  <c r="C151" i="13"/>
  <c r="D152" i="13"/>
  <c r="C152" i="13"/>
  <c r="D153" i="13"/>
  <c r="C153" i="13"/>
  <c r="D154" i="13"/>
  <c r="C154" i="13"/>
  <c r="D155" i="13"/>
  <c r="C155" i="13"/>
  <c r="D156" i="13"/>
  <c r="Q156" i="13" s="1"/>
  <c r="T156" i="13" s="1"/>
  <c r="C156" i="13"/>
  <c r="D157" i="13"/>
  <c r="C157" i="13"/>
  <c r="D158" i="13"/>
  <c r="C158" i="13"/>
  <c r="D159" i="13"/>
  <c r="C159" i="13"/>
  <c r="D160" i="13"/>
  <c r="C160" i="13"/>
  <c r="D161" i="13"/>
  <c r="C161" i="13"/>
  <c r="D162" i="13"/>
  <c r="C162" i="13"/>
  <c r="D163" i="13"/>
  <c r="C163" i="13"/>
  <c r="D164" i="13"/>
  <c r="C164" i="13"/>
  <c r="D165" i="13"/>
  <c r="C165" i="13"/>
  <c r="D166" i="13"/>
  <c r="C166" i="13"/>
  <c r="D167" i="13"/>
  <c r="C167" i="13"/>
  <c r="D168" i="13"/>
  <c r="C168" i="13"/>
  <c r="D169" i="13"/>
  <c r="C169" i="13"/>
  <c r="D170" i="13"/>
  <c r="C170" i="13"/>
  <c r="D171" i="13"/>
  <c r="C171" i="13"/>
  <c r="D172" i="13"/>
  <c r="C172" i="13"/>
  <c r="D173" i="13"/>
  <c r="C173" i="13"/>
  <c r="D174" i="13"/>
  <c r="C174" i="13"/>
  <c r="D175" i="13"/>
  <c r="C175" i="13"/>
  <c r="D176" i="13"/>
  <c r="C176" i="13"/>
  <c r="D177" i="13"/>
  <c r="C177" i="13"/>
  <c r="D178" i="13"/>
  <c r="C178" i="13"/>
  <c r="D179" i="13"/>
  <c r="C179" i="13"/>
  <c r="D180" i="13"/>
  <c r="Q180" i="13" s="1"/>
  <c r="T180" i="13" s="1"/>
  <c r="C180" i="13"/>
  <c r="D181" i="13"/>
  <c r="C181" i="13"/>
  <c r="D182" i="13"/>
  <c r="C182" i="13"/>
  <c r="D183" i="13"/>
  <c r="C183" i="13"/>
  <c r="D184" i="13"/>
  <c r="Q184" i="13" s="1"/>
  <c r="T184" i="13" s="1"/>
  <c r="C184" i="13"/>
  <c r="D185" i="13"/>
  <c r="C185" i="13"/>
  <c r="D186" i="13"/>
  <c r="C186" i="13"/>
  <c r="D187" i="13"/>
  <c r="C187" i="13"/>
  <c r="D188" i="13"/>
  <c r="C188" i="13"/>
  <c r="D189" i="13"/>
  <c r="C189" i="13"/>
  <c r="D190" i="13"/>
  <c r="C190" i="13"/>
  <c r="D191" i="13"/>
  <c r="C191" i="13"/>
  <c r="D192" i="13"/>
  <c r="C192" i="13"/>
  <c r="D193" i="13"/>
  <c r="C193" i="13"/>
  <c r="D194" i="13"/>
  <c r="C194" i="13"/>
  <c r="D195" i="13"/>
  <c r="C195" i="13"/>
  <c r="D199" i="13"/>
  <c r="Q199" i="13" s="1"/>
  <c r="T199" i="13" s="1"/>
  <c r="C199" i="13"/>
  <c r="D200" i="13"/>
  <c r="C200" i="13"/>
  <c r="D201" i="13"/>
  <c r="C201" i="13"/>
  <c r="D202" i="13"/>
  <c r="C202" i="13"/>
  <c r="D203" i="13"/>
  <c r="C203" i="13"/>
  <c r="D204" i="13"/>
  <c r="C204" i="13"/>
  <c r="D205" i="13"/>
  <c r="C205" i="13"/>
  <c r="D206" i="13"/>
  <c r="C206" i="13"/>
  <c r="D207" i="13"/>
  <c r="C207" i="13"/>
  <c r="D208" i="13"/>
  <c r="C208" i="13"/>
  <c r="D209" i="13"/>
  <c r="C209" i="13"/>
  <c r="D210" i="13"/>
  <c r="C210" i="13"/>
  <c r="D211" i="13"/>
  <c r="C211" i="13"/>
  <c r="D212" i="13"/>
  <c r="C212" i="13"/>
  <c r="D213" i="13"/>
  <c r="C213" i="13"/>
  <c r="D214" i="13"/>
  <c r="C214" i="13"/>
  <c r="D215" i="13"/>
  <c r="C215" i="13"/>
  <c r="D216" i="13"/>
  <c r="C216" i="13"/>
  <c r="D217" i="13"/>
  <c r="C217" i="13"/>
  <c r="D218" i="13"/>
  <c r="C218" i="13"/>
  <c r="D219" i="13"/>
  <c r="C219" i="13"/>
  <c r="D220" i="13"/>
  <c r="C220" i="13"/>
  <c r="D221" i="13"/>
  <c r="C221" i="13"/>
  <c r="D222" i="13"/>
  <c r="C222" i="13"/>
  <c r="D223" i="13"/>
  <c r="C223" i="13"/>
  <c r="D224" i="13"/>
  <c r="C224" i="13"/>
  <c r="D225" i="13"/>
  <c r="C225" i="13"/>
  <c r="D226" i="13"/>
  <c r="C226" i="13"/>
  <c r="D227" i="13"/>
  <c r="C227" i="13"/>
  <c r="D228" i="13"/>
  <c r="C228" i="13"/>
  <c r="D229" i="13"/>
  <c r="C229" i="13"/>
  <c r="D230" i="13"/>
  <c r="C230" i="13"/>
  <c r="D231" i="13"/>
  <c r="Q231" i="13" s="1"/>
  <c r="T231" i="13" s="1"/>
  <c r="C231" i="13"/>
  <c r="D232" i="13"/>
  <c r="C232" i="13"/>
  <c r="D233" i="13"/>
  <c r="C233" i="13"/>
  <c r="D234" i="13"/>
  <c r="C234" i="13"/>
  <c r="D235" i="13"/>
  <c r="C235" i="13"/>
  <c r="D236" i="13"/>
  <c r="C236" i="13"/>
  <c r="D237" i="13"/>
  <c r="C237" i="13"/>
  <c r="D238" i="13"/>
  <c r="C238" i="13"/>
  <c r="D239" i="13"/>
  <c r="C239" i="13"/>
  <c r="D240" i="13"/>
  <c r="C240" i="13"/>
  <c r="D241" i="13"/>
  <c r="C241" i="13"/>
  <c r="D242" i="13"/>
  <c r="C242" i="13"/>
  <c r="D243" i="13"/>
  <c r="C243" i="13"/>
  <c r="D244" i="13"/>
  <c r="C244" i="13"/>
  <c r="D245" i="13"/>
  <c r="C245" i="13"/>
  <c r="D246" i="13"/>
  <c r="C246" i="13"/>
  <c r="D247" i="13"/>
  <c r="Q247" i="13" s="1"/>
  <c r="T247" i="13" s="1"/>
  <c r="C247" i="13"/>
  <c r="D248" i="13"/>
  <c r="C248" i="13"/>
  <c r="D249" i="13"/>
  <c r="C249" i="13"/>
  <c r="D250" i="13"/>
  <c r="C250" i="13"/>
  <c r="D251" i="13"/>
  <c r="C251" i="13"/>
  <c r="D252" i="13"/>
  <c r="C252" i="13"/>
  <c r="D253" i="13"/>
  <c r="C253" i="13"/>
  <c r="D254" i="13"/>
  <c r="C254" i="13"/>
  <c r="D255" i="13"/>
  <c r="C255" i="13"/>
  <c r="D256" i="13"/>
  <c r="C256" i="13"/>
  <c r="D257" i="13"/>
  <c r="C257" i="13"/>
  <c r="D258" i="13"/>
  <c r="C258" i="13"/>
  <c r="D262" i="13"/>
  <c r="C262" i="13"/>
  <c r="D263" i="13"/>
  <c r="C263" i="13"/>
  <c r="D264" i="13"/>
  <c r="C264" i="13"/>
  <c r="D265" i="13"/>
  <c r="C265" i="13"/>
  <c r="D266" i="13"/>
  <c r="C266" i="13"/>
  <c r="D267" i="13"/>
  <c r="C267" i="13"/>
  <c r="D268" i="13"/>
  <c r="C268" i="13"/>
  <c r="D269" i="13"/>
  <c r="C269" i="13"/>
  <c r="D270" i="13"/>
  <c r="C270" i="13"/>
  <c r="D271" i="13"/>
  <c r="C271" i="13"/>
  <c r="D272" i="13"/>
  <c r="C272" i="13"/>
  <c r="D273" i="13"/>
  <c r="C273" i="13"/>
  <c r="D274" i="13"/>
  <c r="C274" i="13"/>
  <c r="D275" i="13"/>
  <c r="C275" i="13"/>
  <c r="D276" i="13"/>
  <c r="C276" i="13"/>
  <c r="D277" i="13"/>
  <c r="C277" i="13"/>
  <c r="D278" i="13"/>
  <c r="C278" i="13"/>
  <c r="D279" i="13"/>
  <c r="C279" i="13"/>
  <c r="D280" i="13"/>
  <c r="C280" i="13"/>
  <c r="D281" i="13"/>
  <c r="C281" i="13"/>
  <c r="D282" i="13"/>
  <c r="C282" i="13"/>
  <c r="D283" i="13"/>
  <c r="C283" i="13"/>
  <c r="D284" i="13"/>
  <c r="C284" i="13"/>
  <c r="D285" i="13"/>
  <c r="C285" i="13"/>
  <c r="D286" i="13"/>
  <c r="C286" i="13"/>
  <c r="D287" i="13"/>
  <c r="C287" i="13"/>
  <c r="D288" i="13"/>
  <c r="C288" i="13"/>
  <c r="D289" i="13"/>
  <c r="C289" i="13"/>
  <c r="D290" i="13"/>
  <c r="C290" i="13"/>
  <c r="D291" i="13"/>
  <c r="C291" i="13"/>
  <c r="D292" i="13"/>
  <c r="C292" i="13"/>
  <c r="D293" i="13"/>
  <c r="C293" i="13"/>
  <c r="D294" i="13"/>
  <c r="C294" i="13"/>
  <c r="D295" i="13"/>
  <c r="C295" i="13"/>
  <c r="D296" i="13"/>
  <c r="C296" i="13"/>
  <c r="D297" i="13"/>
  <c r="C297" i="13"/>
  <c r="D298" i="13"/>
  <c r="C298" i="13"/>
  <c r="D299" i="13"/>
  <c r="C299" i="13"/>
  <c r="D300" i="13"/>
  <c r="C300" i="13"/>
  <c r="D301" i="13"/>
  <c r="C301" i="13"/>
  <c r="D302" i="13"/>
  <c r="C302" i="13"/>
  <c r="D303" i="13"/>
  <c r="C303" i="13"/>
  <c r="D304" i="13"/>
  <c r="C304" i="13"/>
  <c r="D305" i="13"/>
  <c r="C305" i="13"/>
  <c r="D306" i="13"/>
  <c r="C306" i="13"/>
  <c r="D307" i="13"/>
  <c r="C307" i="13"/>
  <c r="D308" i="13"/>
  <c r="C308" i="13"/>
  <c r="D309" i="13"/>
  <c r="C309" i="13"/>
  <c r="D310" i="13"/>
  <c r="C310" i="13"/>
  <c r="D311" i="13"/>
  <c r="C311" i="13"/>
  <c r="D312" i="13"/>
  <c r="C312" i="13"/>
  <c r="D313" i="13"/>
  <c r="C313" i="13"/>
  <c r="D314" i="13"/>
  <c r="C314" i="13"/>
  <c r="D315" i="13"/>
  <c r="C315" i="13"/>
  <c r="D316" i="13"/>
  <c r="C316" i="13"/>
  <c r="D317" i="13"/>
  <c r="C317" i="13"/>
  <c r="D318" i="13"/>
  <c r="C318" i="13"/>
  <c r="D319" i="13"/>
  <c r="C319" i="13"/>
  <c r="D320" i="13"/>
  <c r="C320" i="13"/>
  <c r="D321" i="13"/>
  <c r="C321" i="13"/>
  <c r="D322" i="13"/>
  <c r="C322" i="13"/>
  <c r="D323" i="13"/>
  <c r="C323" i="13"/>
  <c r="D324" i="13"/>
  <c r="C324" i="13"/>
  <c r="D325" i="13"/>
  <c r="C325" i="13"/>
  <c r="D326" i="13"/>
  <c r="Q326" i="13" s="1"/>
  <c r="T326" i="13" s="1"/>
  <c r="C326" i="13"/>
  <c r="D327" i="13"/>
  <c r="C327" i="13"/>
  <c r="D328" i="13"/>
  <c r="C328" i="13"/>
  <c r="D329" i="13"/>
  <c r="C329" i="13"/>
  <c r="D330" i="13"/>
  <c r="C330" i="13"/>
  <c r="D334" i="13"/>
  <c r="C334" i="13"/>
  <c r="D335" i="13"/>
  <c r="C335" i="13"/>
  <c r="D336" i="13"/>
  <c r="C336" i="13"/>
  <c r="D337" i="13"/>
  <c r="C337" i="13"/>
  <c r="D338" i="13"/>
  <c r="C338" i="13"/>
  <c r="D339" i="13"/>
  <c r="C339" i="13"/>
  <c r="D340" i="13"/>
  <c r="C340" i="13"/>
  <c r="D341" i="13"/>
  <c r="C341" i="13"/>
  <c r="D342" i="13"/>
  <c r="C342" i="13"/>
  <c r="D343" i="13"/>
  <c r="C343" i="13"/>
  <c r="D344" i="13"/>
  <c r="C344" i="13"/>
  <c r="D345" i="13"/>
  <c r="C345" i="13"/>
  <c r="D346" i="13"/>
  <c r="C346" i="13"/>
  <c r="D347" i="13"/>
  <c r="C347" i="13"/>
  <c r="D348" i="13"/>
  <c r="C348" i="13"/>
  <c r="D349" i="13"/>
  <c r="C349" i="13"/>
  <c r="D350" i="13"/>
  <c r="C350" i="13"/>
  <c r="D351" i="13"/>
  <c r="C351" i="13"/>
  <c r="D352" i="13"/>
  <c r="C352" i="13"/>
  <c r="D353" i="13"/>
  <c r="C353" i="13"/>
  <c r="D354" i="13"/>
  <c r="C354" i="13"/>
  <c r="D355" i="13"/>
  <c r="C355" i="13"/>
  <c r="D356" i="13"/>
  <c r="C356" i="13"/>
  <c r="D357" i="13"/>
  <c r="C357" i="13"/>
  <c r="D358" i="13"/>
  <c r="C358" i="13"/>
  <c r="D359" i="13"/>
  <c r="C359" i="13"/>
  <c r="D360" i="13"/>
  <c r="C360" i="13"/>
  <c r="D361" i="13"/>
  <c r="C361" i="13"/>
  <c r="D362" i="13"/>
  <c r="C362" i="13"/>
  <c r="D363" i="13"/>
  <c r="C363" i="13"/>
  <c r="D364" i="13"/>
  <c r="C364" i="13"/>
  <c r="D365" i="13"/>
  <c r="C365" i="13"/>
  <c r="D366" i="13"/>
  <c r="C366" i="13"/>
  <c r="D367" i="13"/>
  <c r="C367" i="13"/>
  <c r="D368" i="13"/>
  <c r="C368" i="13"/>
  <c r="D369" i="13"/>
  <c r="Q369" i="13" s="1"/>
  <c r="T369" i="13" s="1"/>
  <c r="C369" i="13"/>
  <c r="D370" i="13"/>
  <c r="C370" i="13"/>
  <c r="D371" i="13"/>
  <c r="C371" i="13"/>
  <c r="D372" i="13"/>
  <c r="C372" i="13"/>
  <c r="D373" i="13"/>
  <c r="C373" i="13"/>
  <c r="D374" i="13"/>
  <c r="C374" i="13"/>
  <c r="D375" i="13"/>
  <c r="C375" i="13"/>
  <c r="D376" i="13"/>
  <c r="C376" i="13"/>
  <c r="D377" i="13"/>
  <c r="C377" i="13"/>
  <c r="D378" i="13"/>
  <c r="C378" i="13"/>
  <c r="D379" i="13"/>
  <c r="C379" i="13"/>
  <c r="D380" i="13"/>
  <c r="C380" i="13"/>
  <c r="D381" i="13"/>
  <c r="C381" i="13"/>
  <c r="D382" i="13"/>
  <c r="C382" i="13"/>
  <c r="D383" i="13"/>
  <c r="C383" i="13"/>
  <c r="D384" i="13"/>
  <c r="C384" i="13"/>
  <c r="D385" i="13"/>
  <c r="C385" i="13"/>
  <c r="D386" i="13"/>
  <c r="C386" i="13"/>
  <c r="D387" i="13"/>
  <c r="C387" i="13"/>
  <c r="D388" i="13"/>
  <c r="C388" i="13"/>
  <c r="D389" i="13"/>
  <c r="C389" i="13"/>
  <c r="D390" i="13"/>
  <c r="C390" i="13"/>
  <c r="D391" i="13"/>
  <c r="C391" i="13"/>
  <c r="D392" i="13"/>
  <c r="C392" i="13"/>
  <c r="D393" i="13"/>
  <c r="Q393" i="13" s="1"/>
  <c r="T393" i="13" s="1"/>
  <c r="C393" i="13"/>
  <c r="D394" i="13"/>
  <c r="C394" i="13"/>
  <c r="D395" i="13"/>
  <c r="C395" i="13"/>
  <c r="D396" i="13"/>
  <c r="C396" i="13"/>
  <c r="D397" i="13"/>
  <c r="C397" i="13"/>
  <c r="D398" i="13"/>
  <c r="C398" i="13"/>
  <c r="D399" i="13"/>
  <c r="C399" i="13"/>
  <c r="D400" i="13"/>
  <c r="C400" i="13"/>
  <c r="D401" i="13"/>
  <c r="C401" i="13"/>
  <c r="D402" i="13"/>
  <c r="C402" i="13"/>
  <c r="D403" i="13"/>
  <c r="C403" i="13"/>
  <c r="D404" i="13"/>
  <c r="C404" i="13"/>
  <c r="D408" i="13"/>
  <c r="Q408" i="13" s="1"/>
  <c r="T408" i="13" s="1"/>
  <c r="C408" i="13"/>
  <c r="D409" i="13"/>
  <c r="C409" i="13"/>
  <c r="D410" i="13"/>
  <c r="C410" i="13"/>
  <c r="D411" i="13"/>
  <c r="C411" i="13"/>
  <c r="D412" i="13"/>
  <c r="C412" i="13"/>
  <c r="D413" i="13"/>
  <c r="C413" i="13"/>
  <c r="D414" i="13"/>
  <c r="C414" i="13"/>
  <c r="D415" i="13"/>
  <c r="C415" i="13"/>
  <c r="D416" i="13"/>
  <c r="C416" i="13"/>
  <c r="D417" i="13"/>
  <c r="C417" i="13"/>
  <c r="D418" i="13"/>
  <c r="C418" i="13"/>
  <c r="D419" i="13"/>
  <c r="C419" i="13"/>
  <c r="D420" i="13"/>
  <c r="Q420" i="13" s="1"/>
  <c r="T420" i="13" s="1"/>
  <c r="C420" i="13"/>
  <c r="D421" i="13"/>
  <c r="C421" i="13"/>
  <c r="D422" i="13"/>
  <c r="C422" i="13"/>
  <c r="D423" i="13"/>
  <c r="C423" i="13"/>
  <c r="D424" i="13"/>
  <c r="C424" i="13"/>
  <c r="D425" i="13"/>
  <c r="C425" i="13"/>
  <c r="D426" i="13"/>
  <c r="C426" i="13"/>
  <c r="D427" i="13"/>
  <c r="C427" i="13"/>
  <c r="D428" i="13"/>
  <c r="Q428" i="13" s="1"/>
  <c r="T428" i="13" s="1"/>
  <c r="C428" i="13"/>
  <c r="D429" i="13"/>
  <c r="C429" i="13"/>
  <c r="D430" i="13"/>
  <c r="C430" i="13"/>
  <c r="D431" i="13"/>
  <c r="C431" i="13"/>
  <c r="D432" i="13"/>
  <c r="C432" i="13"/>
  <c r="D433" i="13"/>
  <c r="C433" i="13"/>
  <c r="D434" i="13"/>
  <c r="C434" i="13"/>
  <c r="D435" i="13"/>
  <c r="C435" i="13"/>
  <c r="D436" i="13"/>
  <c r="C436" i="13"/>
  <c r="D437" i="13"/>
  <c r="C437" i="13"/>
  <c r="D438" i="13"/>
  <c r="C438" i="13"/>
  <c r="D439" i="13"/>
  <c r="C439" i="13"/>
  <c r="D440" i="13"/>
  <c r="C440" i="13"/>
  <c r="D441" i="13"/>
  <c r="C441" i="13"/>
  <c r="D442" i="13"/>
  <c r="C442" i="13"/>
  <c r="D443" i="13"/>
  <c r="C443" i="13"/>
  <c r="D444" i="13"/>
  <c r="C444" i="13"/>
  <c r="D445" i="13"/>
  <c r="C445" i="13"/>
  <c r="D446" i="13"/>
  <c r="C446" i="13"/>
  <c r="D447" i="13"/>
  <c r="C447" i="13"/>
  <c r="D448" i="13"/>
  <c r="C448" i="13"/>
  <c r="D449" i="13"/>
  <c r="C449" i="13"/>
  <c r="D450" i="13"/>
  <c r="C450" i="13"/>
  <c r="D451" i="13"/>
  <c r="C451" i="13"/>
  <c r="D452" i="13"/>
  <c r="C452" i="13"/>
  <c r="D453" i="13"/>
  <c r="C453" i="13"/>
  <c r="D454" i="13"/>
  <c r="C454" i="13"/>
  <c r="D455" i="13"/>
  <c r="C455" i="13"/>
  <c r="D456" i="13"/>
  <c r="C456" i="13"/>
  <c r="D457" i="13"/>
  <c r="C457" i="13"/>
  <c r="D458" i="13"/>
  <c r="C458" i="13"/>
  <c r="D459" i="13"/>
  <c r="C459" i="13"/>
  <c r="D460" i="13"/>
  <c r="C460" i="13"/>
  <c r="D461" i="13"/>
  <c r="C461" i="13"/>
  <c r="D462" i="13"/>
  <c r="C462" i="13"/>
  <c r="D463" i="13"/>
  <c r="C463" i="13"/>
  <c r="D464" i="13"/>
  <c r="Q464" i="13" s="1"/>
  <c r="T464" i="13" s="1"/>
  <c r="C464" i="13"/>
  <c r="D465" i="13"/>
  <c r="C465" i="13"/>
  <c r="D466" i="13"/>
  <c r="C466" i="13"/>
  <c r="D467" i="13"/>
  <c r="C467" i="13"/>
  <c r="D468" i="13"/>
  <c r="C468" i="13"/>
  <c r="D469" i="13"/>
  <c r="C469" i="13"/>
  <c r="D470" i="13"/>
  <c r="C470" i="13"/>
  <c r="D471" i="13"/>
  <c r="C471" i="13"/>
  <c r="D472" i="13"/>
  <c r="C472" i="13"/>
  <c r="D473" i="13"/>
  <c r="C473" i="13"/>
  <c r="D474" i="13"/>
  <c r="C474" i="13"/>
  <c r="D475" i="13"/>
  <c r="C475" i="13"/>
  <c r="D476" i="13"/>
  <c r="C476" i="13"/>
  <c r="D477" i="13"/>
  <c r="C477" i="13"/>
  <c r="D478" i="13"/>
  <c r="C478" i="13"/>
  <c r="D479" i="13"/>
  <c r="C479" i="13"/>
  <c r="D480" i="13"/>
  <c r="C480" i="13"/>
  <c r="D481" i="13"/>
  <c r="C481" i="13"/>
  <c r="D482" i="13"/>
  <c r="C482" i="13"/>
  <c r="D483" i="13"/>
  <c r="C483" i="13"/>
  <c r="D484" i="13"/>
  <c r="Q484" i="13" s="1"/>
  <c r="T484" i="13" s="1"/>
  <c r="C484" i="13"/>
  <c r="D485" i="13"/>
  <c r="C485" i="13"/>
  <c r="D486" i="13"/>
  <c r="C486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9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D579" i="12"/>
  <c r="C579" i="12"/>
  <c r="D578" i="12"/>
  <c r="C578" i="12"/>
  <c r="D577" i="12"/>
  <c r="C577" i="12"/>
  <c r="D576" i="12"/>
  <c r="C576" i="12"/>
  <c r="D575" i="12"/>
  <c r="C575" i="12"/>
  <c r="D574" i="12"/>
  <c r="C574" i="12"/>
  <c r="D573" i="12"/>
  <c r="C573" i="12"/>
  <c r="D572" i="12"/>
  <c r="C572" i="12"/>
  <c r="D571" i="12"/>
  <c r="C571" i="12"/>
  <c r="D570" i="12"/>
  <c r="L570" i="12" s="1"/>
  <c r="C570" i="12"/>
  <c r="D569" i="12"/>
  <c r="Q569" i="12" s="1"/>
  <c r="T569" i="12" s="1"/>
  <c r="C569" i="12"/>
  <c r="D568" i="12"/>
  <c r="C568" i="12"/>
  <c r="D567" i="12"/>
  <c r="C567" i="12"/>
  <c r="D566" i="12"/>
  <c r="L566" i="12" s="1"/>
  <c r="C566" i="12"/>
  <c r="D565" i="12"/>
  <c r="C565" i="12"/>
  <c r="D564" i="12"/>
  <c r="C564" i="12"/>
  <c r="D563" i="12"/>
  <c r="C563" i="12"/>
  <c r="D562" i="12"/>
  <c r="L562" i="12" s="1"/>
  <c r="C562" i="12"/>
  <c r="D561" i="12"/>
  <c r="Q561" i="12" s="1"/>
  <c r="T561" i="12" s="1"/>
  <c r="C561" i="12"/>
  <c r="D560" i="12"/>
  <c r="C560" i="12"/>
  <c r="D559" i="12"/>
  <c r="C559" i="12"/>
  <c r="D558" i="12"/>
  <c r="C558" i="12"/>
  <c r="D557" i="12"/>
  <c r="C557" i="12"/>
  <c r="D556" i="12"/>
  <c r="C556" i="12"/>
  <c r="D555" i="12"/>
  <c r="C555" i="12"/>
  <c r="D554" i="12"/>
  <c r="C554" i="12"/>
  <c r="D553" i="12"/>
  <c r="C553" i="12"/>
  <c r="D552" i="12"/>
  <c r="C552" i="12"/>
  <c r="D551" i="12"/>
  <c r="C551" i="12"/>
  <c r="D550" i="12"/>
  <c r="C550" i="12"/>
  <c r="D549" i="12"/>
  <c r="C549" i="12"/>
  <c r="D548" i="12"/>
  <c r="L548" i="12" s="1"/>
  <c r="C548" i="12"/>
  <c r="D547" i="12"/>
  <c r="C547" i="12"/>
  <c r="D546" i="12"/>
  <c r="C546" i="12"/>
  <c r="D545" i="12"/>
  <c r="Q545" i="12" s="1"/>
  <c r="T545" i="12" s="1"/>
  <c r="C545" i="12"/>
  <c r="D544" i="12"/>
  <c r="C544" i="12"/>
  <c r="D543" i="12"/>
  <c r="C543" i="12"/>
  <c r="D542" i="12"/>
  <c r="C542" i="12"/>
  <c r="D541" i="12"/>
  <c r="Q541" i="12" s="1"/>
  <c r="T541" i="12" s="1"/>
  <c r="C541" i="12"/>
  <c r="D540" i="12"/>
  <c r="C540" i="12"/>
  <c r="D539" i="12"/>
  <c r="C539" i="12"/>
  <c r="D538" i="12"/>
  <c r="C538" i="12"/>
  <c r="D537" i="12"/>
  <c r="Q537" i="12" s="1"/>
  <c r="T537" i="12" s="1"/>
  <c r="C537" i="12"/>
  <c r="D536" i="12"/>
  <c r="C536" i="12"/>
  <c r="D535" i="12"/>
  <c r="C535" i="12"/>
  <c r="D534" i="12"/>
  <c r="C534" i="12"/>
  <c r="D533" i="12"/>
  <c r="Q533" i="12" s="1"/>
  <c r="T533" i="12" s="1"/>
  <c r="C533" i="12"/>
  <c r="D532" i="12"/>
  <c r="C532" i="12"/>
  <c r="D531" i="12"/>
  <c r="C531" i="12"/>
  <c r="D530" i="12"/>
  <c r="C530" i="12"/>
  <c r="D529" i="12"/>
  <c r="Q529" i="12" s="1"/>
  <c r="T529" i="12" s="1"/>
  <c r="C529" i="12"/>
  <c r="D528" i="12"/>
  <c r="C528" i="12"/>
  <c r="D527" i="12"/>
  <c r="C527" i="12"/>
  <c r="D526" i="12"/>
  <c r="C526" i="12"/>
  <c r="D525" i="12"/>
  <c r="Q525" i="12" s="1"/>
  <c r="T525" i="12" s="1"/>
  <c r="C525" i="12"/>
  <c r="D524" i="12"/>
  <c r="C524" i="12"/>
  <c r="D523" i="12"/>
  <c r="C523" i="12"/>
  <c r="D522" i="12"/>
  <c r="C522" i="12"/>
  <c r="D521" i="12"/>
  <c r="Q521" i="12" s="1"/>
  <c r="T521" i="12" s="1"/>
  <c r="C521" i="12"/>
  <c r="D520" i="12"/>
  <c r="C520" i="12"/>
  <c r="D519" i="12"/>
  <c r="C519" i="12"/>
  <c r="D518" i="12"/>
  <c r="C518" i="12"/>
  <c r="D517" i="12"/>
  <c r="Q517" i="12" s="1"/>
  <c r="T517" i="12" s="1"/>
  <c r="C517" i="12"/>
  <c r="D516" i="12"/>
  <c r="C516" i="12"/>
  <c r="D515" i="12"/>
  <c r="C515" i="12"/>
  <c r="D514" i="12"/>
  <c r="C514" i="12"/>
  <c r="D513" i="12"/>
  <c r="Q513" i="12" s="1"/>
  <c r="T513" i="12" s="1"/>
  <c r="C513" i="12"/>
  <c r="D512" i="12"/>
  <c r="C512" i="12"/>
  <c r="D511" i="12"/>
  <c r="C511" i="12"/>
  <c r="D510" i="12"/>
  <c r="C510" i="12"/>
  <c r="D509" i="12"/>
  <c r="Q509" i="12" s="1"/>
  <c r="T509" i="12" s="1"/>
  <c r="C509" i="12"/>
  <c r="D508" i="12"/>
  <c r="C508" i="12"/>
  <c r="D507" i="12"/>
  <c r="C507" i="12"/>
  <c r="D506" i="12"/>
  <c r="C506" i="12"/>
  <c r="D505" i="12"/>
  <c r="Q505" i="12" s="1"/>
  <c r="T505" i="12" s="1"/>
  <c r="C505" i="12"/>
  <c r="D504" i="12"/>
  <c r="C504" i="12"/>
  <c r="D503" i="12"/>
  <c r="C503" i="12"/>
  <c r="D502" i="12"/>
  <c r="C502" i="12"/>
  <c r="D501" i="12"/>
  <c r="Q501" i="12" s="1"/>
  <c r="T501" i="12" s="1"/>
  <c r="C501" i="12"/>
  <c r="D500" i="12"/>
  <c r="C500" i="12"/>
  <c r="D499" i="12"/>
  <c r="C499" i="12"/>
  <c r="D498" i="12"/>
  <c r="C498" i="12"/>
  <c r="D497" i="12"/>
  <c r="Q497" i="12" s="1"/>
  <c r="T497" i="12" s="1"/>
  <c r="C497" i="12"/>
  <c r="D496" i="12"/>
  <c r="C496" i="12"/>
  <c r="D495" i="12"/>
  <c r="C495" i="12"/>
  <c r="D494" i="12"/>
  <c r="C494" i="12"/>
  <c r="D493" i="12"/>
  <c r="Q493" i="12" s="1"/>
  <c r="T493" i="12" s="1"/>
  <c r="C493" i="12"/>
  <c r="D492" i="12"/>
  <c r="C492" i="12"/>
  <c r="D491" i="12"/>
  <c r="C491" i="12"/>
  <c r="D490" i="12"/>
  <c r="C490" i="12"/>
  <c r="B490" i="12"/>
  <c r="D4" i="12"/>
  <c r="C4" i="12"/>
  <c r="D5" i="12"/>
  <c r="C5" i="12"/>
  <c r="D6" i="12"/>
  <c r="C6" i="12"/>
  <c r="I3" i="12"/>
  <c r="I4" i="12"/>
  <c r="O4" i="12" s="1"/>
  <c r="I5" i="12"/>
  <c r="I6" i="12"/>
  <c r="I7" i="12"/>
  <c r="I8" i="12"/>
  <c r="I9" i="12"/>
  <c r="I10" i="12"/>
  <c r="I11" i="12"/>
  <c r="I12" i="12"/>
  <c r="I13" i="12"/>
  <c r="I14" i="12"/>
  <c r="I15" i="12"/>
  <c r="I18" i="12"/>
  <c r="I19" i="12"/>
  <c r="O19" i="12" s="1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8" i="12"/>
  <c r="I49" i="12"/>
  <c r="O49" i="12" s="1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90" i="12"/>
  <c r="I91" i="12"/>
  <c r="O91" i="12" s="1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8" i="12"/>
  <c r="I199" i="12"/>
  <c r="O199" i="12" s="1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61" i="12"/>
  <c r="I262" i="12"/>
  <c r="O262" i="12" s="1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3" i="12"/>
  <c r="I334" i="12"/>
  <c r="O334" i="12" s="1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7" i="12"/>
  <c r="I408" i="12"/>
  <c r="O408" i="12" s="1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9" i="12"/>
  <c r="I490" i="12"/>
  <c r="O490" i="12" s="1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D7" i="12"/>
  <c r="C7" i="12"/>
  <c r="D8" i="12"/>
  <c r="C8" i="12"/>
  <c r="D9" i="12"/>
  <c r="C9" i="12"/>
  <c r="D10" i="12"/>
  <c r="C10" i="12"/>
  <c r="D11" i="12"/>
  <c r="C11" i="12"/>
  <c r="D12" i="12"/>
  <c r="C12" i="12"/>
  <c r="D13" i="12"/>
  <c r="C13" i="12"/>
  <c r="D14" i="12"/>
  <c r="C14" i="12"/>
  <c r="D15" i="12"/>
  <c r="C15" i="12"/>
  <c r="D19" i="12"/>
  <c r="C19" i="12"/>
  <c r="D20" i="12"/>
  <c r="C20" i="12"/>
  <c r="D21" i="12"/>
  <c r="C21" i="12"/>
  <c r="D22" i="12"/>
  <c r="C22" i="12"/>
  <c r="D23" i="12"/>
  <c r="C23" i="12"/>
  <c r="D24" i="12"/>
  <c r="C24" i="12"/>
  <c r="D25" i="12"/>
  <c r="C25" i="12"/>
  <c r="D26" i="12"/>
  <c r="C26" i="12"/>
  <c r="D27" i="12"/>
  <c r="C27" i="12"/>
  <c r="D28" i="12"/>
  <c r="C28" i="12"/>
  <c r="D29" i="12"/>
  <c r="C29" i="12"/>
  <c r="D30" i="12"/>
  <c r="C30" i="12"/>
  <c r="D31" i="12"/>
  <c r="C31" i="12"/>
  <c r="D32" i="12"/>
  <c r="C32" i="12"/>
  <c r="D33" i="12"/>
  <c r="C33" i="12"/>
  <c r="D34" i="12"/>
  <c r="C34" i="12"/>
  <c r="D35" i="12"/>
  <c r="C35" i="12"/>
  <c r="D36" i="12"/>
  <c r="C36" i="12"/>
  <c r="D37" i="12"/>
  <c r="C37" i="12"/>
  <c r="D38" i="12"/>
  <c r="C38" i="12"/>
  <c r="D39" i="12"/>
  <c r="C39" i="12"/>
  <c r="D40" i="12"/>
  <c r="C40" i="12"/>
  <c r="D41" i="12"/>
  <c r="C41" i="12"/>
  <c r="D42" i="12"/>
  <c r="C42" i="12"/>
  <c r="D43" i="12"/>
  <c r="C43" i="12"/>
  <c r="D44" i="12"/>
  <c r="C44" i="12"/>
  <c r="D45" i="12"/>
  <c r="C45" i="12"/>
  <c r="D49" i="12"/>
  <c r="C49" i="12"/>
  <c r="D50" i="12"/>
  <c r="C50" i="12"/>
  <c r="D51" i="12"/>
  <c r="C51" i="12"/>
  <c r="D52" i="12"/>
  <c r="C52" i="12"/>
  <c r="D53" i="12"/>
  <c r="C53" i="12"/>
  <c r="D54" i="12"/>
  <c r="C54" i="12"/>
  <c r="D55" i="12"/>
  <c r="C55" i="12"/>
  <c r="D56" i="12"/>
  <c r="C56" i="12"/>
  <c r="D57" i="12"/>
  <c r="C57" i="12"/>
  <c r="D58" i="12"/>
  <c r="C58" i="12"/>
  <c r="D59" i="12"/>
  <c r="C59" i="12"/>
  <c r="D60" i="12"/>
  <c r="C60" i="12"/>
  <c r="D61" i="12"/>
  <c r="C61" i="12"/>
  <c r="D62" i="12"/>
  <c r="C62" i="12"/>
  <c r="D63" i="12"/>
  <c r="C63" i="12"/>
  <c r="D64" i="12"/>
  <c r="C64" i="12"/>
  <c r="D65" i="12"/>
  <c r="C65" i="12"/>
  <c r="D66" i="12"/>
  <c r="C66" i="12"/>
  <c r="D67" i="12"/>
  <c r="C67" i="12"/>
  <c r="D68" i="12"/>
  <c r="C68" i="12"/>
  <c r="D69" i="12"/>
  <c r="C69" i="12"/>
  <c r="D70" i="12"/>
  <c r="C70" i="12"/>
  <c r="D71" i="12"/>
  <c r="C71" i="12"/>
  <c r="D72" i="12"/>
  <c r="C72" i="12"/>
  <c r="D73" i="12"/>
  <c r="C73" i="12"/>
  <c r="D74" i="12"/>
  <c r="C74" i="12"/>
  <c r="D75" i="12"/>
  <c r="C75" i="12"/>
  <c r="D76" i="12"/>
  <c r="C76" i="12"/>
  <c r="D77" i="12"/>
  <c r="C77" i="12"/>
  <c r="D78" i="12"/>
  <c r="C78" i="12"/>
  <c r="D79" i="12"/>
  <c r="C79" i="12"/>
  <c r="D80" i="12"/>
  <c r="C80" i="12"/>
  <c r="D81" i="12"/>
  <c r="C81" i="12"/>
  <c r="D82" i="12"/>
  <c r="C82" i="12"/>
  <c r="D83" i="12"/>
  <c r="C83" i="12"/>
  <c r="D84" i="12"/>
  <c r="C84" i="12"/>
  <c r="D85" i="12"/>
  <c r="C85" i="12"/>
  <c r="D86" i="12"/>
  <c r="C86" i="12"/>
  <c r="D87" i="12"/>
  <c r="C87" i="12"/>
  <c r="D91" i="12"/>
  <c r="C91" i="12"/>
  <c r="D92" i="12"/>
  <c r="C92" i="12"/>
  <c r="D93" i="12"/>
  <c r="C93" i="12"/>
  <c r="D94" i="12"/>
  <c r="C94" i="12"/>
  <c r="D95" i="12"/>
  <c r="C95" i="12"/>
  <c r="D96" i="12"/>
  <c r="C96" i="12"/>
  <c r="D97" i="12"/>
  <c r="C97" i="12"/>
  <c r="D98" i="12"/>
  <c r="C98" i="12"/>
  <c r="D99" i="12"/>
  <c r="C99" i="12"/>
  <c r="D100" i="12"/>
  <c r="C100" i="12"/>
  <c r="D101" i="12"/>
  <c r="Q101" i="12" s="1"/>
  <c r="T101" i="12" s="1"/>
  <c r="C101" i="12"/>
  <c r="D102" i="12"/>
  <c r="C102" i="12"/>
  <c r="D103" i="12"/>
  <c r="C103" i="12"/>
  <c r="D104" i="12"/>
  <c r="C104" i="12"/>
  <c r="D105" i="12"/>
  <c r="C105" i="12"/>
  <c r="D106" i="12"/>
  <c r="C106" i="12"/>
  <c r="D107" i="12"/>
  <c r="C107" i="12"/>
  <c r="D108" i="12"/>
  <c r="C108" i="12"/>
  <c r="D109" i="12"/>
  <c r="Q109" i="12" s="1"/>
  <c r="T109" i="12" s="1"/>
  <c r="C109" i="12"/>
  <c r="D110" i="12"/>
  <c r="C110" i="12"/>
  <c r="D111" i="12"/>
  <c r="C111" i="12"/>
  <c r="D112" i="12"/>
  <c r="C112" i="12"/>
  <c r="D113" i="12"/>
  <c r="C113" i="12"/>
  <c r="D114" i="12"/>
  <c r="C114" i="12"/>
  <c r="D115" i="12"/>
  <c r="C115" i="12"/>
  <c r="D116" i="12"/>
  <c r="C116" i="12"/>
  <c r="D117" i="12"/>
  <c r="C117" i="12"/>
  <c r="D118" i="12"/>
  <c r="C118" i="12"/>
  <c r="D119" i="12"/>
  <c r="C119" i="12"/>
  <c r="D120" i="12"/>
  <c r="C120" i="12"/>
  <c r="D121" i="12"/>
  <c r="C121" i="12"/>
  <c r="D122" i="12"/>
  <c r="C122" i="12"/>
  <c r="D123" i="12"/>
  <c r="C123" i="12"/>
  <c r="D124" i="12"/>
  <c r="C124" i="12"/>
  <c r="D125" i="12"/>
  <c r="C125" i="12"/>
  <c r="D126" i="12"/>
  <c r="C126" i="12"/>
  <c r="D127" i="12"/>
  <c r="C127" i="12"/>
  <c r="D128" i="12"/>
  <c r="C128" i="12"/>
  <c r="D129" i="12"/>
  <c r="C129" i="12"/>
  <c r="D130" i="12"/>
  <c r="C130" i="12"/>
  <c r="D131" i="12"/>
  <c r="C131" i="12"/>
  <c r="D132" i="12"/>
  <c r="C132" i="12"/>
  <c r="D133" i="12"/>
  <c r="C133" i="12"/>
  <c r="D134" i="12"/>
  <c r="C134" i="12"/>
  <c r="D135" i="12"/>
  <c r="C135" i="12"/>
  <c r="D136" i="12"/>
  <c r="C136" i="12"/>
  <c r="D137" i="12"/>
  <c r="C137" i="12"/>
  <c r="D138" i="12"/>
  <c r="C138" i="12"/>
  <c r="D142" i="12"/>
  <c r="C142" i="12"/>
  <c r="D143" i="12"/>
  <c r="C143" i="12"/>
  <c r="D144" i="12"/>
  <c r="C144" i="12"/>
  <c r="D145" i="12"/>
  <c r="C145" i="12"/>
  <c r="D146" i="12"/>
  <c r="C146" i="12"/>
  <c r="D147" i="12"/>
  <c r="C147" i="12"/>
  <c r="D148" i="12"/>
  <c r="C148" i="12"/>
  <c r="D149" i="12"/>
  <c r="C149" i="12"/>
  <c r="D150" i="12"/>
  <c r="C150" i="12"/>
  <c r="D151" i="12"/>
  <c r="C151" i="12"/>
  <c r="D152" i="12"/>
  <c r="C152" i="12"/>
  <c r="D153" i="12"/>
  <c r="C153" i="12"/>
  <c r="D154" i="12"/>
  <c r="C154" i="12"/>
  <c r="D155" i="12"/>
  <c r="C155" i="12"/>
  <c r="D156" i="12"/>
  <c r="C156" i="12"/>
  <c r="D157" i="12"/>
  <c r="C157" i="12"/>
  <c r="D158" i="12"/>
  <c r="C158" i="12"/>
  <c r="D159" i="12"/>
  <c r="C159" i="12"/>
  <c r="D160" i="12"/>
  <c r="C160" i="12"/>
  <c r="D161" i="12"/>
  <c r="C161" i="12"/>
  <c r="D162" i="12"/>
  <c r="C162" i="12"/>
  <c r="D163" i="12"/>
  <c r="C163" i="12"/>
  <c r="D164" i="12"/>
  <c r="C164" i="12"/>
  <c r="D165" i="12"/>
  <c r="C165" i="12"/>
  <c r="D166" i="12"/>
  <c r="C166" i="12"/>
  <c r="D167" i="12"/>
  <c r="C167" i="12"/>
  <c r="D168" i="12"/>
  <c r="C168" i="12"/>
  <c r="D169" i="12"/>
  <c r="C169" i="12"/>
  <c r="D170" i="12"/>
  <c r="C170" i="12"/>
  <c r="D171" i="12"/>
  <c r="C171" i="12"/>
  <c r="D172" i="12"/>
  <c r="C172" i="12"/>
  <c r="D173" i="12"/>
  <c r="C173" i="12"/>
  <c r="D174" i="12"/>
  <c r="C174" i="12"/>
  <c r="D175" i="12"/>
  <c r="C175" i="12"/>
  <c r="D176" i="12"/>
  <c r="C176" i="12"/>
  <c r="D177" i="12"/>
  <c r="C177" i="12"/>
  <c r="D178" i="12"/>
  <c r="C178" i="12"/>
  <c r="D179" i="12"/>
  <c r="C179" i="12"/>
  <c r="D180" i="12"/>
  <c r="C180" i="12"/>
  <c r="D181" i="12"/>
  <c r="C181" i="12"/>
  <c r="D182" i="12"/>
  <c r="C182" i="12"/>
  <c r="D183" i="12"/>
  <c r="C183" i="12"/>
  <c r="D184" i="12"/>
  <c r="C184" i="12"/>
  <c r="D185" i="12"/>
  <c r="C185" i="12"/>
  <c r="D186" i="12"/>
  <c r="C186" i="12"/>
  <c r="D187" i="12"/>
  <c r="C187" i="12"/>
  <c r="D188" i="12"/>
  <c r="C188" i="12"/>
  <c r="D189" i="12"/>
  <c r="C189" i="12"/>
  <c r="D190" i="12"/>
  <c r="C190" i="12"/>
  <c r="D191" i="12"/>
  <c r="C191" i="12"/>
  <c r="D192" i="12"/>
  <c r="C192" i="12"/>
  <c r="D193" i="12"/>
  <c r="C193" i="12"/>
  <c r="D194" i="12"/>
  <c r="C194" i="12"/>
  <c r="D195" i="12"/>
  <c r="C195" i="12"/>
  <c r="D199" i="12"/>
  <c r="C199" i="12"/>
  <c r="D200" i="12"/>
  <c r="C200" i="12"/>
  <c r="D201" i="12"/>
  <c r="C201" i="12"/>
  <c r="D202" i="12"/>
  <c r="C202" i="12"/>
  <c r="D203" i="12"/>
  <c r="Q203" i="12" s="1"/>
  <c r="T203" i="12" s="1"/>
  <c r="C203" i="12"/>
  <c r="D204" i="12"/>
  <c r="C204" i="12"/>
  <c r="D205" i="12"/>
  <c r="C205" i="12"/>
  <c r="D206" i="12"/>
  <c r="C206" i="12"/>
  <c r="D207" i="12"/>
  <c r="C207" i="12"/>
  <c r="D208" i="12"/>
  <c r="C208" i="12"/>
  <c r="D209" i="12"/>
  <c r="C209" i="12"/>
  <c r="D210" i="12"/>
  <c r="C210" i="12"/>
  <c r="D211" i="12"/>
  <c r="Q211" i="12" s="1"/>
  <c r="T211" i="12" s="1"/>
  <c r="C211" i="12"/>
  <c r="D212" i="12"/>
  <c r="C212" i="12"/>
  <c r="D213" i="12"/>
  <c r="C213" i="12"/>
  <c r="D214" i="12"/>
  <c r="C214" i="12"/>
  <c r="D215" i="12"/>
  <c r="C215" i="12"/>
  <c r="D216" i="12"/>
  <c r="C216" i="12"/>
  <c r="D217" i="12"/>
  <c r="C217" i="12"/>
  <c r="D218" i="12"/>
  <c r="C218" i="12"/>
  <c r="D219" i="12"/>
  <c r="Q219" i="12" s="1"/>
  <c r="T219" i="12" s="1"/>
  <c r="C219" i="12"/>
  <c r="D220" i="12"/>
  <c r="C220" i="12"/>
  <c r="D221" i="12"/>
  <c r="C221" i="12"/>
  <c r="D222" i="12"/>
  <c r="C222" i="12"/>
  <c r="D223" i="12"/>
  <c r="Q223" i="12" s="1"/>
  <c r="T223" i="12" s="1"/>
  <c r="C223" i="12"/>
  <c r="D224" i="12"/>
  <c r="C224" i="12"/>
  <c r="D225" i="12"/>
  <c r="C225" i="12"/>
  <c r="D226" i="12"/>
  <c r="C226" i="12"/>
  <c r="D227" i="12"/>
  <c r="C227" i="12"/>
  <c r="D228" i="12"/>
  <c r="C228" i="12"/>
  <c r="D229" i="12"/>
  <c r="C229" i="12"/>
  <c r="D230" i="12"/>
  <c r="C230" i="12"/>
  <c r="D231" i="12"/>
  <c r="Q231" i="12" s="1"/>
  <c r="T231" i="12" s="1"/>
  <c r="C231" i="12"/>
  <c r="D232" i="12"/>
  <c r="C232" i="12"/>
  <c r="D233" i="12"/>
  <c r="C233" i="12"/>
  <c r="D234" i="12"/>
  <c r="C234" i="12"/>
  <c r="D235" i="12"/>
  <c r="Q235" i="12" s="1"/>
  <c r="T235" i="12" s="1"/>
  <c r="C235" i="12"/>
  <c r="D236" i="12"/>
  <c r="C236" i="12"/>
  <c r="D237" i="12"/>
  <c r="C237" i="12"/>
  <c r="D238" i="12"/>
  <c r="C238" i="12"/>
  <c r="D239" i="12"/>
  <c r="C239" i="12"/>
  <c r="D240" i="12"/>
  <c r="C240" i="12"/>
  <c r="D241" i="12"/>
  <c r="C241" i="12"/>
  <c r="D242" i="12"/>
  <c r="C242" i="12"/>
  <c r="D243" i="12"/>
  <c r="C243" i="12"/>
  <c r="D244" i="12"/>
  <c r="C244" i="12"/>
  <c r="D245" i="12"/>
  <c r="C245" i="12"/>
  <c r="D246" i="12"/>
  <c r="C246" i="12"/>
  <c r="D247" i="12"/>
  <c r="C247" i="12"/>
  <c r="D248" i="12"/>
  <c r="C248" i="12"/>
  <c r="D249" i="12"/>
  <c r="C249" i="12"/>
  <c r="D250" i="12"/>
  <c r="C250" i="12"/>
  <c r="D251" i="12"/>
  <c r="C251" i="12"/>
  <c r="D252" i="12"/>
  <c r="C252" i="12"/>
  <c r="D253" i="12"/>
  <c r="C253" i="12"/>
  <c r="D254" i="12"/>
  <c r="C254" i="12"/>
  <c r="D255" i="12"/>
  <c r="C255" i="12"/>
  <c r="D256" i="12"/>
  <c r="C256" i="12"/>
  <c r="D257" i="12"/>
  <c r="C257" i="12"/>
  <c r="D258" i="12"/>
  <c r="C258" i="12"/>
  <c r="D262" i="12"/>
  <c r="Q262" i="12" s="1"/>
  <c r="T262" i="12" s="1"/>
  <c r="C262" i="12"/>
  <c r="D263" i="12"/>
  <c r="C263" i="12"/>
  <c r="D264" i="12"/>
  <c r="C264" i="12"/>
  <c r="D265" i="12"/>
  <c r="C265" i="12"/>
  <c r="D266" i="12"/>
  <c r="C266" i="12"/>
  <c r="D267" i="12"/>
  <c r="C267" i="12"/>
  <c r="D268" i="12"/>
  <c r="C268" i="12"/>
  <c r="D269" i="12"/>
  <c r="C269" i="12"/>
  <c r="D270" i="12"/>
  <c r="C270" i="12"/>
  <c r="D271" i="12"/>
  <c r="C271" i="12"/>
  <c r="D272" i="12"/>
  <c r="C272" i="12"/>
  <c r="D273" i="12"/>
  <c r="C273" i="12"/>
  <c r="D274" i="12"/>
  <c r="Q274" i="12" s="1"/>
  <c r="T274" i="12" s="1"/>
  <c r="C274" i="12"/>
  <c r="D275" i="12"/>
  <c r="C275" i="12"/>
  <c r="D276" i="12"/>
  <c r="C276" i="12"/>
  <c r="D277" i="12"/>
  <c r="C277" i="12"/>
  <c r="D278" i="12"/>
  <c r="C278" i="12"/>
  <c r="D279" i="12"/>
  <c r="C279" i="12"/>
  <c r="D280" i="12"/>
  <c r="C280" i="12"/>
  <c r="D281" i="12"/>
  <c r="C281" i="12"/>
  <c r="D282" i="12"/>
  <c r="Q282" i="12" s="1"/>
  <c r="T282" i="12" s="1"/>
  <c r="C282" i="12"/>
  <c r="D283" i="12"/>
  <c r="C283" i="12"/>
  <c r="D284" i="12"/>
  <c r="C284" i="12"/>
  <c r="D285" i="12"/>
  <c r="C285" i="12"/>
  <c r="D286" i="12"/>
  <c r="C286" i="12"/>
  <c r="D287" i="12"/>
  <c r="C287" i="12"/>
  <c r="D288" i="12"/>
  <c r="C288" i="12"/>
  <c r="D289" i="12"/>
  <c r="C289" i="12"/>
  <c r="D290" i="12"/>
  <c r="Q290" i="12" s="1"/>
  <c r="T290" i="12" s="1"/>
  <c r="C290" i="12"/>
  <c r="D291" i="12"/>
  <c r="C291" i="12"/>
  <c r="D292" i="12"/>
  <c r="C292" i="12"/>
  <c r="D293" i="12"/>
  <c r="C293" i="12"/>
  <c r="D294" i="12"/>
  <c r="C294" i="12"/>
  <c r="D295" i="12"/>
  <c r="C295" i="12"/>
  <c r="D296" i="12"/>
  <c r="C296" i="12"/>
  <c r="D297" i="12"/>
  <c r="C297" i="12"/>
  <c r="D298" i="12"/>
  <c r="C298" i="12"/>
  <c r="D299" i="12"/>
  <c r="C299" i="12"/>
  <c r="D300" i="12"/>
  <c r="C300" i="12"/>
  <c r="D301" i="12"/>
  <c r="C301" i="12"/>
  <c r="D302" i="12"/>
  <c r="C302" i="12"/>
  <c r="D303" i="12"/>
  <c r="C303" i="12"/>
  <c r="D304" i="12"/>
  <c r="C304" i="12"/>
  <c r="D305" i="12"/>
  <c r="C305" i="12"/>
  <c r="D306" i="12"/>
  <c r="Q306" i="12" s="1"/>
  <c r="T306" i="12" s="1"/>
  <c r="C306" i="12"/>
  <c r="D307" i="12"/>
  <c r="C307" i="12"/>
  <c r="D308" i="12"/>
  <c r="C308" i="12"/>
  <c r="D309" i="12"/>
  <c r="C309" i="12"/>
  <c r="D310" i="12"/>
  <c r="C310" i="12"/>
  <c r="D311" i="12"/>
  <c r="C311" i="12"/>
  <c r="D312" i="12"/>
  <c r="C312" i="12"/>
  <c r="D313" i="12"/>
  <c r="C313" i="12"/>
  <c r="D314" i="12"/>
  <c r="C314" i="12"/>
  <c r="D315" i="12"/>
  <c r="C315" i="12"/>
  <c r="D316" i="12"/>
  <c r="C316" i="12"/>
  <c r="D317" i="12"/>
  <c r="C317" i="12"/>
  <c r="D318" i="12"/>
  <c r="C318" i="12"/>
  <c r="D319" i="12"/>
  <c r="C319" i="12"/>
  <c r="D320" i="12"/>
  <c r="C320" i="12"/>
  <c r="D321" i="12"/>
  <c r="C321" i="12"/>
  <c r="D322" i="12"/>
  <c r="C322" i="12"/>
  <c r="D323" i="12"/>
  <c r="C323" i="12"/>
  <c r="D324" i="12"/>
  <c r="C324" i="12"/>
  <c r="D325" i="12"/>
  <c r="C325" i="12"/>
  <c r="D326" i="12"/>
  <c r="C326" i="12"/>
  <c r="D327" i="12"/>
  <c r="C327" i="12"/>
  <c r="D328" i="12"/>
  <c r="C328" i="12"/>
  <c r="D329" i="12"/>
  <c r="C329" i="12"/>
  <c r="D330" i="12"/>
  <c r="C330" i="12"/>
  <c r="D334" i="12"/>
  <c r="C334" i="12"/>
  <c r="D335" i="12"/>
  <c r="C335" i="12"/>
  <c r="D336" i="12"/>
  <c r="C336" i="12"/>
  <c r="D337" i="12"/>
  <c r="Q337" i="12" s="1"/>
  <c r="T337" i="12" s="1"/>
  <c r="C337" i="12"/>
  <c r="D338" i="12"/>
  <c r="C338" i="12"/>
  <c r="D339" i="12"/>
  <c r="C339" i="12"/>
  <c r="D340" i="12"/>
  <c r="C340" i="12"/>
  <c r="D341" i="12"/>
  <c r="C341" i="12"/>
  <c r="D342" i="12"/>
  <c r="C342" i="12"/>
  <c r="D343" i="12"/>
  <c r="C343" i="12"/>
  <c r="D344" i="12"/>
  <c r="C344" i="12"/>
  <c r="D345" i="12"/>
  <c r="C345" i="12"/>
  <c r="D346" i="12"/>
  <c r="C346" i="12"/>
  <c r="D347" i="12"/>
  <c r="C347" i="12"/>
  <c r="D348" i="12"/>
  <c r="C348" i="12"/>
  <c r="D349" i="12"/>
  <c r="C349" i="12"/>
  <c r="D350" i="12"/>
  <c r="C350" i="12"/>
  <c r="D351" i="12"/>
  <c r="C351" i="12"/>
  <c r="D352" i="12"/>
  <c r="C352" i="12"/>
  <c r="D353" i="12"/>
  <c r="C353" i="12"/>
  <c r="D354" i="12"/>
  <c r="C354" i="12"/>
  <c r="D355" i="12"/>
  <c r="C355" i="12"/>
  <c r="D356" i="12"/>
  <c r="C356" i="12"/>
  <c r="D357" i="12"/>
  <c r="C357" i="12"/>
  <c r="D358" i="12"/>
  <c r="C358" i="12"/>
  <c r="D359" i="12"/>
  <c r="C359" i="12"/>
  <c r="D360" i="12"/>
  <c r="C360" i="12"/>
  <c r="D361" i="12"/>
  <c r="C361" i="12"/>
  <c r="D362" i="12"/>
  <c r="C362" i="12"/>
  <c r="D363" i="12"/>
  <c r="C363" i="12"/>
  <c r="D364" i="12"/>
  <c r="C364" i="12"/>
  <c r="D365" i="12"/>
  <c r="Q365" i="12" s="1"/>
  <c r="T365" i="12" s="1"/>
  <c r="C365" i="12"/>
  <c r="D366" i="12"/>
  <c r="C366" i="12"/>
  <c r="D367" i="12"/>
  <c r="C367" i="12"/>
  <c r="D368" i="12"/>
  <c r="C368" i="12"/>
  <c r="D369" i="12"/>
  <c r="C369" i="12"/>
  <c r="D370" i="12"/>
  <c r="C370" i="12"/>
  <c r="D371" i="12"/>
  <c r="C371" i="12"/>
  <c r="D372" i="12"/>
  <c r="C372" i="12"/>
  <c r="D373" i="12"/>
  <c r="C373" i="12"/>
  <c r="D374" i="12"/>
  <c r="C374" i="12"/>
  <c r="D375" i="12"/>
  <c r="C375" i="12"/>
  <c r="D376" i="12"/>
  <c r="C376" i="12"/>
  <c r="D377" i="12"/>
  <c r="Q377" i="12" s="1"/>
  <c r="T377" i="12" s="1"/>
  <c r="C377" i="12"/>
  <c r="D378" i="12"/>
  <c r="C378" i="12"/>
  <c r="D379" i="12"/>
  <c r="C379" i="12"/>
  <c r="D380" i="12"/>
  <c r="C380" i="12"/>
  <c r="D381" i="12"/>
  <c r="Q381" i="12" s="1"/>
  <c r="T381" i="12" s="1"/>
  <c r="C381" i="12"/>
  <c r="D382" i="12"/>
  <c r="C382" i="12"/>
  <c r="D383" i="12"/>
  <c r="C383" i="12"/>
  <c r="D384" i="12"/>
  <c r="C384" i="12"/>
  <c r="D385" i="12"/>
  <c r="C385" i="12"/>
  <c r="D386" i="12"/>
  <c r="C386" i="12"/>
  <c r="D387" i="12"/>
  <c r="C387" i="12"/>
  <c r="D388" i="12"/>
  <c r="C388" i="12"/>
  <c r="D389" i="12"/>
  <c r="C389" i="12"/>
  <c r="D390" i="12"/>
  <c r="C390" i="12"/>
  <c r="D391" i="12"/>
  <c r="C391" i="12"/>
  <c r="D392" i="12"/>
  <c r="C392" i="12"/>
  <c r="D393" i="12"/>
  <c r="C393" i="12"/>
  <c r="D394" i="12"/>
  <c r="C394" i="12"/>
  <c r="D395" i="12"/>
  <c r="C395" i="12"/>
  <c r="D396" i="12"/>
  <c r="C396" i="12"/>
  <c r="D397" i="12"/>
  <c r="C397" i="12"/>
  <c r="D398" i="12"/>
  <c r="C398" i="12"/>
  <c r="D399" i="12"/>
  <c r="C399" i="12"/>
  <c r="D400" i="12"/>
  <c r="C400" i="12"/>
  <c r="D401" i="12"/>
  <c r="C401" i="12"/>
  <c r="D402" i="12"/>
  <c r="C402" i="12"/>
  <c r="D403" i="12"/>
  <c r="C403" i="12"/>
  <c r="D404" i="12"/>
  <c r="C404" i="12"/>
  <c r="D408" i="12"/>
  <c r="C408" i="12"/>
  <c r="D409" i="12"/>
  <c r="C409" i="12"/>
  <c r="D410" i="12"/>
  <c r="C410" i="12"/>
  <c r="D411" i="12"/>
  <c r="C411" i="12"/>
  <c r="D412" i="12"/>
  <c r="C412" i="12"/>
  <c r="D413" i="12"/>
  <c r="C413" i="12"/>
  <c r="D414" i="12"/>
  <c r="C414" i="12"/>
  <c r="D415" i="12"/>
  <c r="C415" i="12"/>
  <c r="D416" i="12"/>
  <c r="C416" i="12"/>
  <c r="D417" i="12"/>
  <c r="C417" i="12"/>
  <c r="D418" i="12"/>
  <c r="C418" i="12"/>
  <c r="D419" i="12"/>
  <c r="C419" i="12"/>
  <c r="D420" i="12"/>
  <c r="Q420" i="12" s="1"/>
  <c r="T420" i="12" s="1"/>
  <c r="C420" i="12"/>
  <c r="D421" i="12"/>
  <c r="C421" i="12"/>
  <c r="D422" i="12"/>
  <c r="C422" i="12"/>
  <c r="D423" i="12"/>
  <c r="C423" i="12"/>
  <c r="D424" i="12"/>
  <c r="C424" i="12"/>
  <c r="D425" i="12"/>
  <c r="C425" i="12"/>
  <c r="D426" i="12"/>
  <c r="C426" i="12"/>
  <c r="D427" i="12"/>
  <c r="C427" i="12"/>
  <c r="D428" i="12"/>
  <c r="C428" i="12"/>
  <c r="D429" i="12"/>
  <c r="C429" i="12"/>
  <c r="D430" i="12"/>
  <c r="C430" i="12"/>
  <c r="D431" i="12"/>
  <c r="C431" i="12"/>
  <c r="D432" i="12"/>
  <c r="C432" i="12"/>
  <c r="D433" i="12"/>
  <c r="C433" i="12"/>
  <c r="D434" i="12"/>
  <c r="C434" i="12"/>
  <c r="D435" i="12"/>
  <c r="C435" i="12"/>
  <c r="D436" i="12"/>
  <c r="C436" i="12"/>
  <c r="D437" i="12"/>
  <c r="C437" i="12"/>
  <c r="D438" i="12"/>
  <c r="C438" i="12"/>
  <c r="D439" i="12"/>
  <c r="C439" i="12"/>
  <c r="D440" i="12"/>
  <c r="C440" i="12"/>
  <c r="D441" i="12"/>
  <c r="C441" i="12"/>
  <c r="D442" i="12"/>
  <c r="C442" i="12"/>
  <c r="D443" i="12"/>
  <c r="C443" i="12"/>
  <c r="D444" i="12"/>
  <c r="C444" i="12"/>
  <c r="D445" i="12"/>
  <c r="C445" i="12"/>
  <c r="D446" i="12"/>
  <c r="C446" i="12"/>
  <c r="D447" i="12"/>
  <c r="C447" i="12"/>
  <c r="D448" i="12"/>
  <c r="C448" i="12"/>
  <c r="D449" i="12"/>
  <c r="C449" i="12"/>
  <c r="D450" i="12"/>
  <c r="C450" i="12"/>
  <c r="D451" i="12"/>
  <c r="C451" i="12"/>
  <c r="D452" i="12"/>
  <c r="C452" i="12"/>
  <c r="D453" i="12"/>
  <c r="C453" i="12"/>
  <c r="D454" i="12"/>
  <c r="C454" i="12"/>
  <c r="D455" i="12"/>
  <c r="C455" i="12"/>
  <c r="D456" i="12"/>
  <c r="C456" i="12"/>
  <c r="D457" i="12"/>
  <c r="C457" i="12"/>
  <c r="D458" i="12"/>
  <c r="C458" i="12"/>
  <c r="D459" i="12"/>
  <c r="C459" i="12"/>
  <c r="D460" i="12"/>
  <c r="C460" i="12"/>
  <c r="D461" i="12"/>
  <c r="C461" i="12"/>
  <c r="D462" i="12"/>
  <c r="C462" i="12"/>
  <c r="D463" i="12"/>
  <c r="C463" i="12"/>
  <c r="D464" i="12"/>
  <c r="C464" i="12"/>
  <c r="D465" i="12"/>
  <c r="C465" i="12"/>
  <c r="D466" i="12"/>
  <c r="C466" i="12"/>
  <c r="D467" i="12"/>
  <c r="C467" i="12"/>
  <c r="D468" i="12"/>
  <c r="C468" i="12"/>
  <c r="D469" i="12"/>
  <c r="C469" i="12"/>
  <c r="D470" i="12"/>
  <c r="C470" i="12"/>
  <c r="D471" i="12"/>
  <c r="C471" i="12"/>
  <c r="D472" i="12"/>
  <c r="C472" i="12"/>
  <c r="D473" i="12"/>
  <c r="C473" i="12"/>
  <c r="D474" i="12"/>
  <c r="C474" i="12"/>
  <c r="D475" i="12"/>
  <c r="C475" i="12"/>
  <c r="D476" i="12"/>
  <c r="C476" i="12"/>
  <c r="D477" i="12"/>
  <c r="C477" i="12"/>
  <c r="D478" i="12"/>
  <c r="C478" i="12"/>
  <c r="D479" i="12"/>
  <c r="C479" i="12"/>
  <c r="D480" i="12"/>
  <c r="C480" i="12"/>
  <c r="D481" i="12"/>
  <c r="C481" i="12"/>
  <c r="D482" i="12"/>
  <c r="C482" i="12"/>
  <c r="D483" i="12"/>
  <c r="C483" i="12"/>
  <c r="D484" i="12"/>
  <c r="C484" i="12"/>
  <c r="D485" i="12"/>
  <c r="C485" i="12"/>
  <c r="D486" i="12"/>
  <c r="C486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9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D490" i="11"/>
  <c r="C490" i="11"/>
  <c r="D491" i="11"/>
  <c r="C491" i="11"/>
  <c r="D492" i="11"/>
  <c r="L492" i="11" s="1"/>
  <c r="C492" i="11"/>
  <c r="D493" i="11"/>
  <c r="C493" i="11"/>
  <c r="D494" i="11"/>
  <c r="C494" i="11"/>
  <c r="D495" i="11"/>
  <c r="C495" i="11"/>
  <c r="D496" i="11"/>
  <c r="L496" i="11" s="1"/>
  <c r="C496" i="11"/>
  <c r="D497" i="11"/>
  <c r="C497" i="11"/>
  <c r="D498" i="11"/>
  <c r="C498" i="11"/>
  <c r="D499" i="11"/>
  <c r="L499" i="11" s="1"/>
  <c r="C499" i="11"/>
  <c r="D500" i="11"/>
  <c r="L500" i="11" s="1"/>
  <c r="C500" i="11"/>
  <c r="D501" i="11"/>
  <c r="C501" i="11"/>
  <c r="D502" i="11"/>
  <c r="C502" i="11"/>
  <c r="D503" i="11"/>
  <c r="L503" i="11" s="1"/>
  <c r="C503" i="11"/>
  <c r="D504" i="11"/>
  <c r="L504" i="11" s="1"/>
  <c r="C504" i="11"/>
  <c r="D505" i="11"/>
  <c r="C505" i="11"/>
  <c r="D506" i="11"/>
  <c r="C506" i="11"/>
  <c r="D507" i="11"/>
  <c r="L507" i="11" s="1"/>
  <c r="C507" i="11"/>
  <c r="D508" i="11"/>
  <c r="L508" i="11" s="1"/>
  <c r="C508" i="11"/>
  <c r="D509" i="11"/>
  <c r="C509" i="11"/>
  <c r="D510" i="11"/>
  <c r="C510" i="11"/>
  <c r="D511" i="11"/>
  <c r="C511" i="11"/>
  <c r="D512" i="11"/>
  <c r="L512" i="11" s="1"/>
  <c r="C512" i="11"/>
  <c r="D513" i="11"/>
  <c r="C513" i="11"/>
  <c r="D514" i="11"/>
  <c r="C514" i="11"/>
  <c r="D515" i="11"/>
  <c r="L515" i="11" s="1"/>
  <c r="C515" i="11"/>
  <c r="D516" i="11"/>
  <c r="L516" i="11" s="1"/>
  <c r="C516" i="11"/>
  <c r="D517" i="11"/>
  <c r="C517" i="11"/>
  <c r="D518" i="11"/>
  <c r="C518" i="11"/>
  <c r="D519" i="11"/>
  <c r="C519" i="11"/>
  <c r="D520" i="11"/>
  <c r="L520" i="11" s="1"/>
  <c r="C520" i="11"/>
  <c r="D521" i="11"/>
  <c r="C521" i="11"/>
  <c r="D522" i="11"/>
  <c r="C522" i="11"/>
  <c r="D523" i="11"/>
  <c r="C523" i="11"/>
  <c r="D524" i="11"/>
  <c r="L524" i="11" s="1"/>
  <c r="C524" i="11"/>
  <c r="D525" i="11"/>
  <c r="C525" i="11"/>
  <c r="D526" i="11"/>
  <c r="C526" i="11"/>
  <c r="D527" i="11"/>
  <c r="C527" i="11"/>
  <c r="D528" i="11"/>
  <c r="L528" i="11" s="1"/>
  <c r="C528" i="11"/>
  <c r="D529" i="11"/>
  <c r="C529" i="11"/>
  <c r="D530" i="11"/>
  <c r="C530" i="11"/>
  <c r="D531" i="11"/>
  <c r="C531" i="11"/>
  <c r="D532" i="11"/>
  <c r="C532" i="11"/>
  <c r="D533" i="11"/>
  <c r="C533" i="11"/>
  <c r="D534" i="11"/>
  <c r="C534" i="11"/>
  <c r="D535" i="11"/>
  <c r="L535" i="11" s="1"/>
  <c r="C535" i="11"/>
  <c r="D536" i="11"/>
  <c r="L536" i="11" s="1"/>
  <c r="C536" i="11"/>
  <c r="D537" i="11"/>
  <c r="C537" i="11"/>
  <c r="D538" i="11"/>
  <c r="C538" i="11"/>
  <c r="D539" i="11"/>
  <c r="C539" i="11"/>
  <c r="D540" i="11"/>
  <c r="C540" i="11"/>
  <c r="D541" i="11"/>
  <c r="C541" i="11"/>
  <c r="D542" i="11"/>
  <c r="C542" i="11"/>
  <c r="D543" i="11"/>
  <c r="C543" i="11"/>
  <c r="D544" i="11"/>
  <c r="C544" i="11"/>
  <c r="D545" i="11"/>
  <c r="C545" i="11"/>
  <c r="D546" i="11"/>
  <c r="C546" i="11"/>
  <c r="D547" i="11"/>
  <c r="C547" i="11"/>
  <c r="D548" i="11"/>
  <c r="C548" i="11"/>
  <c r="D549" i="11"/>
  <c r="C549" i="11"/>
  <c r="D550" i="11"/>
  <c r="C550" i="11"/>
  <c r="D551" i="11"/>
  <c r="C551" i="11"/>
  <c r="D552" i="11"/>
  <c r="C552" i="11"/>
  <c r="D553" i="11"/>
  <c r="C553" i="11"/>
  <c r="D554" i="11"/>
  <c r="C554" i="11"/>
  <c r="D555" i="11"/>
  <c r="L555" i="11" s="1"/>
  <c r="C555" i="11"/>
  <c r="D556" i="11"/>
  <c r="C556" i="11"/>
  <c r="D557" i="11"/>
  <c r="C557" i="11"/>
  <c r="D558" i="11"/>
  <c r="C558" i="11"/>
  <c r="D559" i="11"/>
  <c r="C559" i="11"/>
  <c r="D560" i="11"/>
  <c r="C560" i="11"/>
  <c r="D561" i="11"/>
  <c r="C561" i="11"/>
  <c r="D562" i="11"/>
  <c r="C562" i="11"/>
  <c r="D563" i="11"/>
  <c r="C563" i="11"/>
  <c r="D564" i="11"/>
  <c r="C564" i="11"/>
  <c r="D565" i="11"/>
  <c r="C565" i="11"/>
  <c r="D566" i="11"/>
  <c r="C566" i="11"/>
  <c r="D567" i="11"/>
  <c r="C567" i="11"/>
  <c r="D568" i="11"/>
  <c r="C568" i="11"/>
  <c r="D569" i="11"/>
  <c r="C569" i="11"/>
  <c r="D570" i="11"/>
  <c r="C570" i="11"/>
  <c r="D571" i="11"/>
  <c r="C571" i="11"/>
  <c r="D572" i="11"/>
  <c r="C572" i="11"/>
  <c r="D573" i="11"/>
  <c r="C573" i="11"/>
  <c r="D574" i="11"/>
  <c r="C574" i="11"/>
  <c r="D575" i="11"/>
  <c r="C575" i="11"/>
  <c r="D576" i="11"/>
  <c r="C576" i="11"/>
  <c r="D577" i="11"/>
  <c r="C577" i="11"/>
  <c r="D578" i="11"/>
  <c r="C578" i="11"/>
  <c r="D579" i="11"/>
  <c r="C579" i="11"/>
  <c r="D4" i="11"/>
  <c r="C4" i="11"/>
  <c r="D5" i="11"/>
  <c r="C5" i="11"/>
  <c r="D6" i="11"/>
  <c r="C6" i="11"/>
  <c r="I3" i="11"/>
  <c r="I4" i="11"/>
  <c r="O4" i="11" s="1"/>
  <c r="I5" i="11"/>
  <c r="I6" i="11"/>
  <c r="I7" i="11"/>
  <c r="I8" i="11"/>
  <c r="I9" i="11"/>
  <c r="I10" i="11"/>
  <c r="I11" i="11"/>
  <c r="I12" i="11"/>
  <c r="I13" i="11"/>
  <c r="I14" i="11"/>
  <c r="I15" i="11"/>
  <c r="I18" i="11"/>
  <c r="I19" i="11"/>
  <c r="O19" i="11" s="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8" i="11"/>
  <c r="I49" i="11"/>
  <c r="O49" i="11" s="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90" i="11"/>
  <c r="I91" i="11"/>
  <c r="O91" i="11" s="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41" i="11"/>
  <c r="I142" i="11"/>
  <c r="O142" i="11" s="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8" i="11"/>
  <c r="I199" i="11"/>
  <c r="O199" i="11" s="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61" i="11"/>
  <c r="I262" i="11"/>
  <c r="O262" i="11" s="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3" i="11"/>
  <c r="I334" i="11"/>
  <c r="O334" i="11" s="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7" i="11"/>
  <c r="I408" i="11"/>
  <c r="O408" i="11" s="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9" i="11"/>
  <c r="I490" i="11"/>
  <c r="O490" i="11" s="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D7" i="11"/>
  <c r="C7" i="11"/>
  <c r="D8" i="11"/>
  <c r="L8" i="11" s="1"/>
  <c r="C8" i="11"/>
  <c r="D9" i="11"/>
  <c r="C9" i="11"/>
  <c r="D10" i="11"/>
  <c r="C10" i="11"/>
  <c r="D11" i="11"/>
  <c r="C11" i="11"/>
  <c r="D12" i="11"/>
  <c r="L12" i="11" s="1"/>
  <c r="C12" i="11"/>
  <c r="D13" i="11"/>
  <c r="C13" i="11"/>
  <c r="D14" i="11"/>
  <c r="C14" i="11"/>
  <c r="D15" i="11"/>
  <c r="C15" i="11"/>
  <c r="D19" i="11"/>
  <c r="L19" i="11" s="1"/>
  <c r="C19" i="11"/>
  <c r="D20" i="11"/>
  <c r="C20" i="11"/>
  <c r="D21" i="11"/>
  <c r="C21" i="11"/>
  <c r="D22" i="11"/>
  <c r="C22" i="11"/>
  <c r="D23" i="11"/>
  <c r="L23" i="11" s="1"/>
  <c r="C23" i="11"/>
  <c r="D24" i="11"/>
  <c r="C24" i="11"/>
  <c r="D25" i="11"/>
  <c r="C25" i="11"/>
  <c r="D26" i="11"/>
  <c r="C26" i="11"/>
  <c r="D27" i="11"/>
  <c r="L27" i="11" s="1"/>
  <c r="C27" i="11"/>
  <c r="D28" i="11"/>
  <c r="C28" i="11"/>
  <c r="D29" i="11"/>
  <c r="C29" i="11"/>
  <c r="D30" i="11"/>
  <c r="C30" i="11"/>
  <c r="D31" i="11"/>
  <c r="C31" i="11"/>
  <c r="D32" i="11"/>
  <c r="C32" i="11"/>
  <c r="D33" i="11"/>
  <c r="C33" i="11"/>
  <c r="D34" i="11"/>
  <c r="C34" i="11"/>
  <c r="D35" i="11"/>
  <c r="C35" i="11"/>
  <c r="D36" i="11"/>
  <c r="C36" i="11"/>
  <c r="D37" i="11"/>
  <c r="C37" i="11"/>
  <c r="D38" i="11"/>
  <c r="C38" i="11"/>
  <c r="D39" i="11"/>
  <c r="C39" i="11"/>
  <c r="D40" i="11"/>
  <c r="C40" i="11"/>
  <c r="D41" i="11"/>
  <c r="C41" i="11"/>
  <c r="D42" i="11"/>
  <c r="C42" i="11"/>
  <c r="D43" i="11"/>
  <c r="C43" i="11"/>
  <c r="D44" i="11"/>
  <c r="C44" i="11"/>
  <c r="D45" i="11"/>
  <c r="C45" i="11"/>
  <c r="D49" i="11"/>
  <c r="C49" i="11"/>
  <c r="D50" i="11"/>
  <c r="C50" i="11"/>
  <c r="D51" i="11"/>
  <c r="C51" i="11"/>
  <c r="D52" i="11"/>
  <c r="C52" i="11"/>
  <c r="D53" i="11"/>
  <c r="C53" i="11"/>
  <c r="D54" i="11"/>
  <c r="L54" i="11" s="1"/>
  <c r="C54" i="11"/>
  <c r="D55" i="11"/>
  <c r="C55" i="11"/>
  <c r="D56" i="11"/>
  <c r="C56" i="11"/>
  <c r="D57" i="11"/>
  <c r="C57" i="11"/>
  <c r="D58" i="11"/>
  <c r="C58" i="11"/>
  <c r="D59" i="11"/>
  <c r="C59" i="11"/>
  <c r="D60" i="11"/>
  <c r="C60" i="11"/>
  <c r="D61" i="11"/>
  <c r="C61" i="11"/>
  <c r="D62" i="11"/>
  <c r="C62" i="11"/>
  <c r="D63" i="11"/>
  <c r="C63" i="11"/>
  <c r="D64" i="11"/>
  <c r="C64" i="11"/>
  <c r="D65" i="11"/>
  <c r="C65" i="11"/>
  <c r="D66" i="11"/>
  <c r="C66" i="11"/>
  <c r="D67" i="11"/>
  <c r="C67" i="11"/>
  <c r="D68" i="11"/>
  <c r="C68" i="11"/>
  <c r="D69" i="11"/>
  <c r="C69" i="11"/>
  <c r="D70" i="11"/>
  <c r="C70" i="11"/>
  <c r="D71" i="11"/>
  <c r="C71" i="11"/>
  <c r="D72" i="11"/>
  <c r="C72" i="11"/>
  <c r="D73" i="11"/>
  <c r="C73" i="11"/>
  <c r="D74" i="11"/>
  <c r="C74" i="11"/>
  <c r="D75" i="11"/>
  <c r="C75" i="11"/>
  <c r="D76" i="11"/>
  <c r="C76" i="11"/>
  <c r="D77" i="11"/>
  <c r="C77" i="11"/>
  <c r="D78" i="11"/>
  <c r="C78" i="11"/>
  <c r="D79" i="11"/>
  <c r="C79" i="11"/>
  <c r="D80" i="11"/>
  <c r="C80" i="11"/>
  <c r="D81" i="11"/>
  <c r="C81" i="11"/>
  <c r="D82" i="11"/>
  <c r="C82" i="11"/>
  <c r="D83" i="11"/>
  <c r="C83" i="11"/>
  <c r="D84" i="11"/>
  <c r="C84" i="11"/>
  <c r="D85" i="11"/>
  <c r="C85" i="11"/>
  <c r="D86" i="11"/>
  <c r="C86" i="11"/>
  <c r="D87" i="11"/>
  <c r="C87" i="11"/>
  <c r="D91" i="11"/>
  <c r="C91" i="11"/>
  <c r="D92" i="11"/>
  <c r="C92" i="11"/>
  <c r="D93" i="11"/>
  <c r="C93" i="11"/>
  <c r="D94" i="11"/>
  <c r="C94" i="11"/>
  <c r="D95" i="11"/>
  <c r="C95" i="11"/>
  <c r="D96" i="11"/>
  <c r="C96" i="11"/>
  <c r="D97" i="11"/>
  <c r="C97" i="11"/>
  <c r="D98" i="11"/>
  <c r="C98" i="11"/>
  <c r="D99" i="11"/>
  <c r="C99" i="11"/>
  <c r="D100" i="11"/>
  <c r="C100" i="11"/>
  <c r="D101" i="11"/>
  <c r="C101" i="11"/>
  <c r="D102" i="11"/>
  <c r="C102" i="11"/>
  <c r="D103" i="11"/>
  <c r="C103" i="11"/>
  <c r="D104" i="11"/>
  <c r="C104" i="11"/>
  <c r="D105" i="11"/>
  <c r="C105" i="11"/>
  <c r="D106" i="11"/>
  <c r="C106" i="11"/>
  <c r="D107" i="11"/>
  <c r="C107" i="11"/>
  <c r="D108" i="11"/>
  <c r="C108" i="11"/>
  <c r="D109" i="11"/>
  <c r="C109" i="11"/>
  <c r="D110" i="11"/>
  <c r="C110" i="11"/>
  <c r="D111" i="11"/>
  <c r="C111" i="11"/>
  <c r="D112" i="11"/>
  <c r="C112" i="11"/>
  <c r="D113" i="11"/>
  <c r="C113" i="11"/>
  <c r="D114" i="11"/>
  <c r="C114" i="11"/>
  <c r="D115" i="11"/>
  <c r="C115" i="11"/>
  <c r="D116" i="11"/>
  <c r="C116" i="11"/>
  <c r="D117" i="11"/>
  <c r="C117" i="11"/>
  <c r="D118" i="11"/>
  <c r="C118" i="11"/>
  <c r="D119" i="11"/>
  <c r="C119" i="11"/>
  <c r="D120" i="11"/>
  <c r="C120" i="11"/>
  <c r="D121" i="11"/>
  <c r="C121" i="11"/>
  <c r="D122" i="11"/>
  <c r="C122" i="11"/>
  <c r="D123" i="11"/>
  <c r="C123" i="11"/>
  <c r="D124" i="11"/>
  <c r="C124" i="11"/>
  <c r="D125" i="11"/>
  <c r="C125" i="11"/>
  <c r="D126" i="11"/>
  <c r="C126" i="11"/>
  <c r="D127" i="11"/>
  <c r="C127" i="11"/>
  <c r="D128" i="11"/>
  <c r="C128" i="11"/>
  <c r="D129" i="11"/>
  <c r="C129" i="11"/>
  <c r="D130" i="11"/>
  <c r="C130" i="11"/>
  <c r="D131" i="11"/>
  <c r="C131" i="11"/>
  <c r="D132" i="11"/>
  <c r="C132" i="11"/>
  <c r="D133" i="11"/>
  <c r="C133" i="11"/>
  <c r="D134" i="11"/>
  <c r="C134" i="11"/>
  <c r="D135" i="11"/>
  <c r="C135" i="11"/>
  <c r="D136" i="11"/>
  <c r="C136" i="11"/>
  <c r="D137" i="11"/>
  <c r="C137" i="11"/>
  <c r="D138" i="11"/>
  <c r="C138" i="11"/>
  <c r="D142" i="11"/>
  <c r="C142" i="11"/>
  <c r="D143" i="11"/>
  <c r="C143" i="11"/>
  <c r="D144" i="11"/>
  <c r="C144" i="11"/>
  <c r="D145" i="11"/>
  <c r="C145" i="11"/>
  <c r="D146" i="11"/>
  <c r="C146" i="11"/>
  <c r="D147" i="11"/>
  <c r="C147" i="11"/>
  <c r="D148" i="11"/>
  <c r="C148" i="11"/>
  <c r="D149" i="11"/>
  <c r="C149" i="11"/>
  <c r="D150" i="11"/>
  <c r="C150" i="11"/>
  <c r="D151" i="11"/>
  <c r="C151" i="11"/>
  <c r="D152" i="11"/>
  <c r="C152" i="11"/>
  <c r="D153" i="11"/>
  <c r="C153" i="11"/>
  <c r="D154" i="11"/>
  <c r="C154" i="11"/>
  <c r="D155" i="11"/>
  <c r="C155" i="11"/>
  <c r="D156" i="11"/>
  <c r="C156" i="11"/>
  <c r="D157" i="11"/>
  <c r="C157" i="11"/>
  <c r="D158" i="11"/>
  <c r="C158" i="11"/>
  <c r="D159" i="11"/>
  <c r="C159" i="11"/>
  <c r="D160" i="11"/>
  <c r="C160" i="11"/>
  <c r="D161" i="11"/>
  <c r="C161" i="11"/>
  <c r="D162" i="11"/>
  <c r="C162" i="11"/>
  <c r="D163" i="11"/>
  <c r="C163" i="11"/>
  <c r="D164" i="11"/>
  <c r="C164" i="11"/>
  <c r="D165" i="11"/>
  <c r="C165" i="11"/>
  <c r="D166" i="11"/>
  <c r="C166" i="11"/>
  <c r="D167" i="11"/>
  <c r="C167" i="11"/>
  <c r="D168" i="11"/>
  <c r="C168" i="11"/>
  <c r="D169" i="11"/>
  <c r="C169" i="11"/>
  <c r="D170" i="11"/>
  <c r="C170" i="11"/>
  <c r="D171" i="11"/>
  <c r="C171" i="11"/>
  <c r="D172" i="11"/>
  <c r="C172" i="11"/>
  <c r="D173" i="11"/>
  <c r="C173" i="11"/>
  <c r="D174" i="11"/>
  <c r="C174" i="11"/>
  <c r="D175" i="11"/>
  <c r="C175" i="11"/>
  <c r="D176" i="11"/>
  <c r="C176" i="11"/>
  <c r="D177" i="11"/>
  <c r="C177" i="11"/>
  <c r="D178" i="11"/>
  <c r="C178" i="11"/>
  <c r="D179" i="11"/>
  <c r="C179" i="11"/>
  <c r="D180" i="11"/>
  <c r="C180" i="11"/>
  <c r="D181" i="11"/>
  <c r="C181" i="11"/>
  <c r="D182" i="11"/>
  <c r="C182" i="11"/>
  <c r="D183" i="11"/>
  <c r="C183" i="11"/>
  <c r="D184" i="11"/>
  <c r="C184" i="11"/>
  <c r="D185" i="11"/>
  <c r="C185" i="11"/>
  <c r="D186" i="11"/>
  <c r="C186" i="11"/>
  <c r="D187" i="11"/>
  <c r="C187" i="11"/>
  <c r="D188" i="11"/>
  <c r="C188" i="11"/>
  <c r="D189" i="11"/>
  <c r="C189" i="11"/>
  <c r="D190" i="11"/>
  <c r="C190" i="11"/>
  <c r="D191" i="11"/>
  <c r="C191" i="11"/>
  <c r="D192" i="11"/>
  <c r="C192" i="11"/>
  <c r="D193" i="11"/>
  <c r="C193" i="11"/>
  <c r="D194" i="11"/>
  <c r="C194" i="11"/>
  <c r="D195" i="11"/>
  <c r="C195" i="11"/>
  <c r="D199" i="11"/>
  <c r="C199" i="11"/>
  <c r="D200" i="11"/>
  <c r="C200" i="11"/>
  <c r="D201" i="11"/>
  <c r="C201" i="11"/>
  <c r="D202" i="11"/>
  <c r="C202" i="11"/>
  <c r="D203" i="11"/>
  <c r="C203" i="11"/>
  <c r="D204" i="11"/>
  <c r="C204" i="11"/>
  <c r="D205" i="11"/>
  <c r="C205" i="11"/>
  <c r="D206" i="11"/>
  <c r="C206" i="11"/>
  <c r="D207" i="11"/>
  <c r="C207" i="11"/>
  <c r="D208" i="11"/>
  <c r="C208" i="11"/>
  <c r="D209" i="11"/>
  <c r="C209" i="11"/>
  <c r="D210" i="11"/>
  <c r="C210" i="11"/>
  <c r="D211" i="11"/>
  <c r="C211" i="11"/>
  <c r="D212" i="11"/>
  <c r="C212" i="11"/>
  <c r="D213" i="11"/>
  <c r="C213" i="11"/>
  <c r="D214" i="11"/>
  <c r="C214" i="11"/>
  <c r="D215" i="11"/>
  <c r="C215" i="11"/>
  <c r="D216" i="11"/>
  <c r="C216" i="11"/>
  <c r="D217" i="11"/>
  <c r="C217" i="11"/>
  <c r="D218" i="11"/>
  <c r="C218" i="11"/>
  <c r="D219" i="11"/>
  <c r="C219" i="11"/>
  <c r="D220" i="11"/>
  <c r="C220" i="11"/>
  <c r="D221" i="11"/>
  <c r="C221" i="11"/>
  <c r="D222" i="11"/>
  <c r="C222" i="11"/>
  <c r="D223" i="11"/>
  <c r="C223" i="11"/>
  <c r="D224" i="11"/>
  <c r="C224" i="11"/>
  <c r="D225" i="11"/>
  <c r="C225" i="11"/>
  <c r="D226" i="11"/>
  <c r="C226" i="11"/>
  <c r="D227" i="11"/>
  <c r="C227" i="11"/>
  <c r="D228" i="11"/>
  <c r="C228" i="11"/>
  <c r="D229" i="11"/>
  <c r="C229" i="11"/>
  <c r="D230" i="11"/>
  <c r="C230" i="11"/>
  <c r="D231" i="11"/>
  <c r="C231" i="11"/>
  <c r="D232" i="11"/>
  <c r="C232" i="11"/>
  <c r="D233" i="11"/>
  <c r="C233" i="11"/>
  <c r="D234" i="11"/>
  <c r="C234" i="11"/>
  <c r="D235" i="11"/>
  <c r="C235" i="11"/>
  <c r="D236" i="11"/>
  <c r="C236" i="11"/>
  <c r="D237" i="11"/>
  <c r="C237" i="11"/>
  <c r="D238" i="11"/>
  <c r="C238" i="11"/>
  <c r="D239" i="11"/>
  <c r="C239" i="11"/>
  <c r="D240" i="11"/>
  <c r="C240" i="11"/>
  <c r="D241" i="11"/>
  <c r="C241" i="11"/>
  <c r="D242" i="11"/>
  <c r="C242" i="11"/>
  <c r="D243" i="11"/>
  <c r="C243" i="11"/>
  <c r="D244" i="11"/>
  <c r="C244" i="11"/>
  <c r="D245" i="11"/>
  <c r="C245" i="11"/>
  <c r="D246" i="11"/>
  <c r="C246" i="11"/>
  <c r="D247" i="11"/>
  <c r="C247" i="11"/>
  <c r="D248" i="11"/>
  <c r="C248" i="11"/>
  <c r="D249" i="11"/>
  <c r="C249" i="11"/>
  <c r="D250" i="11"/>
  <c r="C250" i="11"/>
  <c r="D251" i="11"/>
  <c r="C251" i="11"/>
  <c r="D252" i="11"/>
  <c r="C252" i="11"/>
  <c r="D253" i="11"/>
  <c r="C253" i="11"/>
  <c r="D254" i="11"/>
  <c r="C254" i="11"/>
  <c r="D255" i="11"/>
  <c r="C255" i="11"/>
  <c r="D256" i="11"/>
  <c r="C256" i="11"/>
  <c r="D257" i="11"/>
  <c r="C257" i="11"/>
  <c r="D258" i="11"/>
  <c r="C258" i="11"/>
  <c r="D262" i="11"/>
  <c r="C262" i="11"/>
  <c r="D263" i="11"/>
  <c r="C263" i="11"/>
  <c r="D264" i="11"/>
  <c r="C264" i="11"/>
  <c r="D265" i="11"/>
  <c r="C265" i="11"/>
  <c r="D266" i="11"/>
  <c r="C266" i="11"/>
  <c r="D267" i="11"/>
  <c r="C267" i="11"/>
  <c r="D268" i="11"/>
  <c r="C268" i="11"/>
  <c r="D269" i="11"/>
  <c r="C269" i="11"/>
  <c r="D270" i="11"/>
  <c r="C270" i="11"/>
  <c r="D271" i="11"/>
  <c r="C271" i="11"/>
  <c r="D272" i="11"/>
  <c r="C272" i="11"/>
  <c r="D273" i="11"/>
  <c r="C273" i="11"/>
  <c r="D274" i="11"/>
  <c r="C274" i="11"/>
  <c r="D275" i="11"/>
  <c r="C275" i="11"/>
  <c r="D276" i="11"/>
  <c r="C276" i="11"/>
  <c r="D277" i="11"/>
  <c r="C277" i="11"/>
  <c r="D278" i="11"/>
  <c r="C278" i="11"/>
  <c r="D279" i="11"/>
  <c r="C279" i="11"/>
  <c r="D280" i="11"/>
  <c r="C280" i="11"/>
  <c r="D281" i="11"/>
  <c r="C281" i="11"/>
  <c r="D282" i="11"/>
  <c r="C282" i="11"/>
  <c r="D283" i="11"/>
  <c r="C283" i="11"/>
  <c r="D284" i="11"/>
  <c r="C284" i="11"/>
  <c r="D285" i="11"/>
  <c r="C285" i="11"/>
  <c r="D286" i="11"/>
  <c r="C286" i="11"/>
  <c r="D287" i="11"/>
  <c r="C287" i="11"/>
  <c r="D288" i="11"/>
  <c r="C288" i="11"/>
  <c r="D289" i="11"/>
  <c r="C289" i="11"/>
  <c r="D290" i="11"/>
  <c r="C290" i="11"/>
  <c r="D291" i="11"/>
  <c r="C291" i="11"/>
  <c r="D292" i="11"/>
  <c r="C292" i="11"/>
  <c r="D293" i="11"/>
  <c r="C293" i="11"/>
  <c r="D294" i="11"/>
  <c r="C294" i="11"/>
  <c r="D295" i="11"/>
  <c r="C295" i="11"/>
  <c r="D296" i="11"/>
  <c r="C296" i="11"/>
  <c r="D297" i="11"/>
  <c r="C297" i="11"/>
  <c r="D298" i="11"/>
  <c r="C298" i="11"/>
  <c r="D299" i="11"/>
  <c r="C299" i="11"/>
  <c r="D300" i="11"/>
  <c r="C300" i="11"/>
  <c r="D301" i="11"/>
  <c r="C301" i="11"/>
  <c r="D302" i="11"/>
  <c r="C302" i="11"/>
  <c r="D303" i="11"/>
  <c r="C303" i="11"/>
  <c r="D304" i="11"/>
  <c r="C304" i="11"/>
  <c r="D305" i="11"/>
  <c r="C305" i="11"/>
  <c r="D306" i="11"/>
  <c r="C306" i="11"/>
  <c r="D307" i="11"/>
  <c r="C307" i="11"/>
  <c r="D308" i="11"/>
  <c r="C308" i="11"/>
  <c r="D309" i="11"/>
  <c r="C309" i="11"/>
  <c r="D310" i="11"/>
  <c r="C310" i="11"/>
  <c r="D311" i="11"/>
  <c r="C311" i="11"/>
  <c r="D312" i="11"/>
  <c r="C312" i="11"/>
  <c r="D313" i="11"/>
  <c r="C313" i="11"/>
  <c r="D314" i="11"/>
  <c r="C314" i="11"/>
  <c r="D315" i="11"/>
  <c r="C315" i="11"/>
  <c r="D316" i="11"/>
  <c r="C316" i="11"/>
  <c r="D317" i="11"/>
  <c r="C317" i="11"/>
  <c r="D318" i="11"/>
  <c r="C318" i="11"/>
  <c r="D319" i="11"/>
  <c r="C319" i="11"/>
  <c r="D320" i="11"/>
  <c r="C320" i="11"/>
  <c r="D321" i="11"/>
  <c r="C321" i="11"/>
  <c r="D322" i="11"/>
  <c r="C322" i="11"/>
  <c r="D323" i="11"/>
  <c r="C323" i="11"/>
  <c r="D324" i="11"/>
  <c r="C324" i="11"/>
  <c r="D325" i="11"/>
  <c r="C325" i="11"/>
  <c r="D326" i="11"/>
  <c r="C326" i="11"/>
  <c r="D327" i="11"/>
  <c r="C327" i="11"/>
  <c r="D328" i="11"/>
  <c r="C328" i="11"/>
  <c r="D329" i="11"/>
  <c r="C329" i="11"/>
  <c r="D330" i="11"/>
  <c r="C330" i="11"/>
  <c r="D334" i="11"/>
  <c r="C334" i="11"/>
  <c r="D335" i="11"/>
  <c r="C335" i="11"/>
  <c r="D336" i="11"/>
  <c r="C336" i="11"/>
  <c r="D337" i="11"/>
  <c r="C337" i="11"/>
  <c r="D338" i="11"/>
  <c r="C338" i="11"/>
  <c r="D339" i="11"/>
  <c r="C339" i="11"/>
  <c r="D340" i="11"/>
  <c r="C340" i="11"/>
  <c r="D341" i="11"/>
  <c r="C341" i="11"/>
  <c r="D342" i="11"/>
  <c r="C342" i="11"/>
  <c r="D343" i="11"/>
  <c r="C343" i="11"/>
  <c r="D344" i="11"/>
  <c r="C344" i="11"/>
  <c r="D345" i="11"/>
  <c r="C345" i="11"/>
  <c r="D346" i="11"/>
  <c r="C346" i="11"/>
  <c r="D347" i="11"/>
  <c r="C347" i="11"/>
  <c r="D348" i="11"/>
  <c r="C348" i="11"/>
  <c r="D349" i="11"/>
  <c r="C349" i="11"/>
  <c r="D350" i="11"/>
  <c r="C350" i="11"/>
  <c r="D351" i="11"/>
  <c r="C351" i="11"/>
  <c r="D352" i="11"/>
  <c r="C352" i="11"/>
  <c r="D353" i="11"/>
  <c r="C353" i="11"/>
  <c r="D354" i="11"/>
  <c r="C354" i="11"/>
  <c r="D355" i="11"/>
  <c r="C355" i="11"/>
  <c r="D356" i="11"/>
  <c r="C356" i="11"/>
  <c r="D357" i="11"/>
  <c r="C357" i="11"/>
  <c r="D358" i="11"/>
  <c r="C358" i="11"/>
  <c r="D359" i="11"/>
  <c r="C359" i="11"/>
  <c r="D360" i="11"/>
  <c r="C360" i="11"/>
  <c r="D361" i="11"/>
  <c r="C361" i="11"/>
  <c r="D362" i="11"/>
  <c r="C362" i="11"/>
  <c r="D363" i="11"/>
  <c r="C363" i="11"/>
  <c r="D364" i="11"/>
  <c r="C364" i="11"/>
  <c r="D365" i="11"/>
  <c r="C365" i="11"/>
  <c r="D366" i="11"/>
  <c r="C366" i="11"/>
  <c r="D367" i="11"/>
  <c r="C367" i="11"/>
  <c r="D368" i="11"/>
  <c r="C368" i="11"/>
  <c r="D369" i="11"/>
  <c r="C369" i="11"/>
  <c r="D370" i="11"/>
  <c r="C370" i="11"/>
  <c r="D371" i="11"/>
  <c r="C371" i="11"/>
  <c r="D372" i="11"/>
  <c r="C372" i="11"/>
  <c r="D373" i="11"/>
  <c r="C373" i="11"/>
  <c r="D374" i="11"/>
  <c r="C374" i="11"/>
  <c r="D375" i="11"/>
  <c r="C375" i="11"/>
  <c r="D376" i="11"/>
  <c r="C376" i="11"/>
  <c r="D377" i="11"/>
  <c r="C377" i="11"/>
  <c r="D378" i="11"/>
  <c r="C378" i="11"/>
  <c r="D379" i="11"/>
  <c r="C379" i="11"/>
  <c r="D380" i="11"/>
  <c r="C380" i="11"/>
  <c r="D381" i="11"/>
  <c r="C381" i="11"/>
  <c r="D382" i="11"/>
  <c r="C382" i="11"/>
  <c r="D383" i="11"/>
  <c r="C383" i="11"/>
  <c r="D384" i="11"/>
  <c r="C384" i="11"/>
  <c r="D385" i="11"/>
  <c r="C385" i="11"/>
  <c r="D386" i="11"/>
  <c r="C386" i="11"/>
  <c r="D387" i="11"/>
  <c r="C387" i="11"/>
  <c r="D388" i="11"/>
  <c r="C388" i="11"/>
  <c r="D389" i="11"/>
  <c r="C389" i="11"/>
  <c r="D390" i="11"/>
  <c r="C390" i="11"/>
  <c r="D391" i="11"/>
  <c r="C391" i="11"/>
  <c r="D392" i="11"/>
  <c r="C392" i="11"/>
  <c r="D393" i="11"/>
  <c r="C393" i="11"/>
  <c r="D394" i="11"/>
  <c r="C394" i="11"/>
  <c r="D395" i="11"/>
  <c r="C395" i="11"/>
  <c r="D396" i="11"/>
  <c r="C396" i="11"/>
  <c r="D397" i="11"/>
  <c r="C397" i="11"/>
  <c r="D398" i="11"/>
  <c r="C398" i="11"/>
  <c r="D399" i="11"/>
  <c r="C399" i="11"/>
  <c r="D400" i="11"/>
  <c r="C400" i="11"/>
  <c r="D401" i="11"/>
  <c r="C401" i="11"/>
  <c r="D402" i="11"/>
  <c r="C402" i="11"/>
  <c r="D403" i="11"/>
  <c r="C403" i="11"/>
  <c r="D404" i="11"/>
  <c r="C404" i="11"/>
  <c r="D408" i="11"/>
  <c r="C408" i="11"/>
  <c r="D409" i="11"/>
  <c r="C409" i="11"/>
  <c r="D410" i="11"/>
  <c r="C410" i="11"/>
  <c r="D411" i="11"/>
  <c r="C411" i="11"/>
  <c r="D412" i="11"/>
  <c r="C412" i="11"/>
  <c r="D413" i="11"/>
  <c r="C413" i="11"/>
  <c r="D414" i="11"/>
  <c r="C414" i="11"/>
  <c r="D415" i="11"/>
  <c r="C415" i="11"/>
  <c r="D416" i="11"/>
  <c r="C416" i="11"/>
  <c r="D417" i="11"/>
  <c r="C417" i="11"/>
  <c r="D418" i="11"/>
  <c r="C418" i="11"/>
  <c r="D419" i="11"/>
  <c r="C419" i="11"/>
  <c r="D420" i="11"/>
  <c r="C420" i="11"/>
  <c r="D421" i="11"/>
  <c r="C421" i="11"/>
  <c r="D422" i="11"/>
  <c r="C422" i="11"/>
  <c r="D423" i="11"/>
  <c r="C423" i="11"/>
  <c r="D424" i="11"/>
  <c r="C424" i="11"/>
  <c r="D425" i="11"/>
  <c r="C425" i="11"/>
  <c r="D426" i="11"/>
  <c r="C426" i="11"/>
  <c r="D427" i="11"/>
  <c r="C427" i="11"/>
  <c r="D428" i="11"/>
  <c r="C428" i="11"/>
  <c r="D429" i="11"/>
  <c r="C429" i="11"/>
  <c r="D430" i="11"/>
  <c r="C430" i="11"/>
  <c r="D431" i="11"/>
  <c r="C431" i="11"/>
  <c r="D432" i="11"/>
  <c r="C432" i="11"/>
  <c r="D433" i="11"/>
  <c r="C433" i="11"/>
  <c r="D434" i="11"/>
  <c r="C434" i="11"/>
  <c r="D435" i="11"/>
  <c r="C435" i="11"/>
  <c r="D436" i="11"/>
  <c r="C436" i="11"/>
  <c r="D437" i="11"/>
  <c r="C437" i="11"/>
  <c r="D438" i="11"/>
  <c r="C438" i="11"/>
  <c r="D439" i="11"/>
  <c r="C439" i="11"/>
  <c r="D440" i="11"/>
  <c r="C440" i="11"/>
  <c r="D441" i="11"/>
  <c r="C441" i="11"/>
  <c r="D442" i="11"/>
  <c r="C442" i="11"/>
  <c r="D443" i="11"/>
  <c r="C443" i="11"/>
  <c r="D444" i="11"/>
  <c r="C444" i="11"/>
  <c r="D445" i="11"/>
  <c r="C445" i="11"/>
  <c r="D446" i="11"/>
  <c r="C446" i="11"/>
  <c r="D447" i="11"/>
  <c r="C447" i="11"/>
  <c r="D448" i="11"/>
  <c r="C448" i="11"/>
  <c r="D449" i="11"/>
  <c r="C449" i="11"/>
  <c r="D450" i="11"/>
  <c r="C450" i="11"/>
  <c r="D451" i="11"/>
  <c r="C451" i="11"/>
  <c r="D452" i="11"/>
  <c r="C452" i="11"/>
  <c r="D453" i="11"/>
  <c r="C453" i="11"/>
  <c r="D454" i="11"/>
  <c r="C454" i="11"/>
  <c r="D455" i="11"/>
  <c r="C455" i="11"/>
  <c r="D456" i="11"/>
  <c r="C456" i="11"/>
  <c r="D457" i="11"/>
  <c r="C457" i="11"/>
  <c r="D458" i="11"/>
  <c r="C458" i="11"/>
  <c r="D459" i="11"/>
  <c r="C459" i="11"/>
  <c r="D460" i="11"/>
  <c r="C460" i="11"/>
  <c r="D461" i="11"/>
  <c r="C461" i="11"/>
  <c r="D462" i="11"/>
  <c r="C462" i="11"/>
  <c r="D463" i="11"/>
  <c r="C463" i="11"/>
  <c r="D464" i="11"/>
  <c r="C464" i="11"/>
  <c r="D465" i="11"/>
  <c r="C465" i="11"/>
  <c r="D466" i="11"/>
  <c r="C466" i="11"/>
  <c r="D467" i="11"/>
  <c r="C467" i="11"/>
  <c r="D468" i="11"/>
  <c r="C468" i="11"/>
  <c r="D469" i="11"/>
  <c r="C469" i="11"/>
  <c r="D470" i="11"/>
  <c r="C470" i="11"/>
  <c r="D471" i="11"/>
  <c r="C471" i="11"/>
  <c r="D472" i="11"/>
  <c r="C472" i="11"/>
  <c r="D473" i="11"/>
  <c r="C473" i="11"/>
  <c r="D474" i="11"/>
  <c r="C474" i="11"/>
  <c r="D475" i="11"/>
  <c r="C475" i="11"/>
  <c r="D476" i="11"/>
  <c r="C476" i="11"/>
  <c r="D477" i="11"/>
  <c r="C477" i="11"/>
  <c r="D478" i="11"/>
  <c r="C478" i="11"/>
  <c r="D479" i="11"/>
  <c r="C479" i="11"/>
  <c r="D480" i="11"/>
  <c r="C480" i="11"/>
  <c r="D481" i="11"/>
  <c r="C481" i="11"/>
  <c r="D482" i="11"/>
  <c r="C482" i="11"/>
  <c r="D483" i="11"/>
  <c r="C483" i="11"/>
  <c r="D484" i="11"/>
  <c r="C484" i="11"/>
  <c r="D485" i="11"/>
  <c r="C485" i="11"/>
  <c r="D486" i="11"/>
  <c r="C486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F145" i="19"/>
  <c r="J145" i="19" s="1"/>
  <c r="F146" i="19"/>
  <c r="J146" i="19" s="1"/>
  <c r="F147" i="19"/>
  <c r="J147" i="19" s="1"/>
  <c r="K147" i="19" s="1"/>
  <c r="F148" i="19"/>
  <c r="J148" i="19" s="1"/>
  <c r="F149" i="19"/>
  <c r="F150" i="19"/>
  <c r="J150" i="19" s="1"/>
  <c r="F151" i="19"/>
  <c r="J151" i="19" s="1"/>
  <c r="F152" i="19"/>
  <c r="J152" i="19" s="1"/>
  <c r="F153" i="19"/>
  <c r="J153" i="19" s="1"/>
  <c r="K153" i="19" s="1"/>
  <c r="F154" i="19"/>
  <c r="J154" i="19" s="1"/>
  <c r="F155" i="19"/>
  <c r="J155" i="19" s="1"/>
  <c r="K155" i="19" s="1"/>
  <c r="F156" i="19"/>
  <c r="J156" i="19" s="1"/>
  <c r="F157" i="19"/>
  <c r="J157" i="19" s="1"/>
  <c r="F158" i="19"/>
  <c r="J158" i="19" s="1"/>
  <c r="F159" i="19"/>
  <c r="J159" i="19" s="1"/>
  <c r="F160" i="19"/>
  <c r="J160" i="19" s="1"/>
  <c r="F161" i="19"/>
  <c r="J161" i="19" s="1"/>
  <c r="F162" i="19"/>
  <c r="F163" i="19"/>
  <c r="J163" i="19" s="1"/>
  <c r="F164" i="19"/>
  <c r="J164" i="19" s="1"/>
  <c r="K164" i="19" s="1"/>
  <c r="F165" i="19"/>
  <c r="J165" i="19" s="1"/>
  <c r="F166" i="19"/>
  <c r="J166" i="19" s="1"/>
  <c r="K166" i="19" s="1"/>
  <c r="F167" i="19"/>
  <c r="J167" i="19" s="1"/>
  <c r="F168" i="19"/>
  <c r="J168" i="19" s="1"/>
  <c r="K168" i="19" s="1"/>
  <c r="I145" i="19"/>
  <c r="O145" i="19" s="1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B145" i="19"/>
  <c r="C145" i="19"/>
  <c r="D145" i="19"/>
  <c r="E145" i="19"/>
  <c r="G145" i="19"/>
  <c r="H145" i="19"/>
  <c r="B146" i="19"/>
  <c r="C146" i="19"/>
  <c r="D146" i="19"/>
  <c r="E146" i="19"/>
  <c r="G146" i="19"/>
  <c r="H146" i="19"/>
  <c r="B147" i="19"/>
  <c r="C147" i="19"/>
  <c r="D147" i="19"/>
  <c r="E147" i="19"/>
  <c r="G147" i="19"/>
  <c r="H147" i="19"/>
  <c r="B148" i="19"/>
  <c r="C148" i="19"/>
  <c r="D148" i="19"/>
  <c r="E148" i="19"/>
  <c r="G148" i="19"/>
  <c r="H148" i="19"/>
  <c r="B149" i="19"/>
  <c r="C149" i="19"/>
  <c r="D149" i="19"/>
  <c r="E149" i="19"/>
  <c r="G149" i="19"/>
  <c r="H149" i="19"/>
  <c r="B150" i="19"/>
  <c r="C150" i="19"/>
  <c r="D150" i="19"/>
  <c r="E150" i="19"/>
  <c r="G150" i="19"/>
  <c r="H150" i="19"/>
  <c r="B151" i="19"/>
  <c r="C151" i="19"/>
  <c r="D151" i="19"/>
  <c r="E151" i="19"/>
  <c r="G151" i="19"/>
  <c r="H151" i="19"/>
  <c r="B152" i="19"/>
  <c r="C152" i="19"/>
  <c r="D152" i="19"/>
  <c r="E152" i="19"/>
  <c r="G152" i="19"/>
  <c r="H152" i="19"/>
  <c r="B153" i="19"/>
  <c r="C153" i="19"/>
  <c r="D153" i="19"/>
  <c r="E153" i="19"/>
  <c r="G153" i="19"/>
  <c r="H153" i="19"/>
  <c r="B154" i="19"/>
  <c r="C154" i="19"/>
  <c r="D154" i="19"/>
  <c r="E154" i="19"/>
  <c r="G154" i="19"/>
  <c r="H154" i="19"/>
  <c r="B155" i="19"/>
  <c r="C155" i="19"/>
  <c r="D155" i="19"/>
  <c r="E155" i="19"/>
  <c r="G155" i="19"/>
  <c r="H155" i="19"/>
  <c r="B156" i="19"/>
  <c r="C156" i="19"/>
  <c r="D156" i="19"/>
  <c r="E156" i="19"/>
  <c r="G156" i="19"/>
  <c r="H156" i="19"/>
  <c r="B157" i="19"/>
  <c r="C157" i="19"/>
  <c r="D157" i="19"/>
  <c r="E157" i="19"/>
  <c r="G157" i="19"/>
  <c r="H157" i="19"/>
  <c r="B158" i="19"/>
  <c r="C158" i="19"/>
  <c r="D158" i="19"/>
  <c r="E158" i="19"/>
  <c r="G158" i="19"/>
  <c r="H158" i="19"/>
  <c r="B159" i="19"/>
  <c r="C159" i="19"/>
  <c r="D159" i="19"/>
  <c r="E159" i="19"/>
  <c r="G159" i="19"/>
  <c r="H159" i="19"/>
  <c r="B160" i="19"/>
  <c r="C160" i="19"/>
  <c r="D160" i="19"/>
  <c r="E160" i="19"/>
  <c r="G160" i="19"/>
  <c r="H160" i="19"/>
  <c r="B161" i="19"/>
  <c r="C161" i="19"/>
  <c r="D161" i="19"/>
  <c r="E161" i="19"/>
  <c r="G161" i="19"/>
  <c r="H161" i="19"/>
  <c r="B162" i="19"/>
  <c r="C162" i="19"/>
  <c r="D162" i="19"/>
  <c r="L162" i="19" s="1"/>
  <c r="E162" i="19"/>
  <c r="G162" i="19"/>
  <c r="H162" i="19"/>
  <c r="B163" i="19"/>
  <c r="C163" i="19"/>
  <c r="D163" i="19"/>
  <c r="E163" i="19"/>
  <c r="G163" i="19"/>
  <c r="H163" i="19"/>
  <c r="B164" i="19"/>
  <c r="C164" i="19"/>
  <c r="D164" i="19"/>
  <c r="E164" i="19"/>
  <c r="G164" i="19"/>
  <c r="H164" i="19"/>
  <c r="B165" i="19"/>
  <c r="C165" i="19"/>
  <c r="D165" i="19"/>
  <c r="E165" i="19"/>
  <c r="G165" i="19"/>
  <c r="H165" i="19"/>
  <c r="B166" i="19"/>
  <c r="C166" i="19"/>
  <c r="D166" i="19"/>
  <c r="E166" i="19"/>
  <c r="G166" i="19"/>
  <c r="H166" i="19"/>
  <c r="B167" i="19"/>
  <c r="C167" i="19"/>
  <c r="D167" i="19"/>
  <c r="E167" i="19"/>
  <c r="G167" i="19"/>
  <c r="H167" i="19"/>
  <c r="B168" i="19"/>
  <c r="C168" i="19"/>
  <c r="D168" i="19"/>
  <c r="E168" i="19"/>
  <c r="G168" i="19"/>
  <c r="H168" i="19"/>
  <c r="C144" i="19"/>
  <c r="D144" i="19"/>
  <c r="E144" i="19"/>
  <c r="F144" i="19"/>
  <c r="G144" i="19"/>
  <c r="H144" i="19"/>
  <c r="I144" i="19"/>
  <c r="B144" i="19"/>
  <c r="B120" i="19"/>
  <c r="C120" i="19"/>
  <c r="D120" i="19"/>
  <c r="E120" i="19"/>
  <c r="F120" i="19"/>
  <c r="J120" i="19" s="1"/>
  <c r="G120" i="19"/>
  <c r="H120" i="19"/>
  <c r="I120" i="19"/>
  <c r="O120" i="19" s="1"/>
  <c r="B121" i="19"/>
  <c r="C121" i="19"/>
  <c r="D121" i="19"/>
  <c r="E121" i="19"/>
  <c r="F121" i="19"/>
  <c r="J121" i="19" s="1"/>
  <c r="K121" i="19" s="1"/>
  <c r="G121" i="19"/>
  <c r="H121" i="19"/>
  <c r="I121" i="19"/>
  <c r="B122" i="19"/>
  <c r="C122" i="19"/>
  <c r="D122" i="19"/>
  <c r="E122" i="19"/>
  <c r="F122" i="19"/>
  <c r="J122" i="19" s="1"/>
  <c r="G122" i="19"/>
  <c r="H122" i="19"/>
  <c r="I122" i="19"/>
  <c r="B123" i="19"/>
  <c r="C123" i="19"/>
  <c r="D123" i="19"/>
  <c r="E123" i="19"/>
  <c r="F123" i="19"/>
  <c r="J123" i="19" s="1"/>
  <c r="K123" i="19" s="1"/>
  <c r="G123" i="19"/>
  <c r="H123" i="19"/>
  <c r="I123" i="19"/>
  <c r="B124" i="19"/>
  <c r="C124" i="19"/>
  <c r="D124" i="19"/>
  <c r="E124" i="19"/>
  <c r="F124" i="19"/>
  <c r="J124" i="19" s="1"/>
  <c r="G124" i="19"/>
  <c r="H124" i="19"/>
  <c r="I124" i="19"/>
  <c r="B125" i="19"/>
  <c r="C125" i="19"/>
  <c r="D125" i="19"/>
  <c r="E125" i="19"/>
  <c r="F125" i="19"/>
  <c r="J125" i="19" s="1"/>
  <c r="G125" i="19"/>
  <c r="H125" i="19"/>
  <c r="I125" i="19"/>
  <c r="B126" i="19"/>
  <c r="C126" i="19"/>
  <c r="D126" i="19"/>
  <c r="E126" i="19"/>
  <c r="F126" i="19"/>
  <c r="J126" i="19" s="1"/>
  <c r="K126" i="19" s="1"/>
  <c r="G126" i="19"/>
  <c r="H126" i="19"/>
  <c r="I126" i="19"/>
  <c r="B127" i="19"/>
  <c r="C127" i="19"/>
  <c r="D127" i="19"/>
  <c r="E127" i="19"/>
  <c r="F127" i="19"/>
  <c r="J127" i="19" s="1"/>
  <c r="G127" i="19"/>
  <c r="H127" i="19"/>
  <c r="I127" i="19"/>
  <c r="B128" i="19"/>
  <c r="C128" i="19"/>
  <c r="D128" i="19"/>
  <c r="E128" i="19"/>
  <c r="F128" i="19"/>
  <c r="J128" i="19" s="1"/>
  <c r="K128" i="19" s="1"/>
  <c r="G128" i="19"/>
  <c r="H128" i="19"/>
  <c r="I128" i="19"/>
  <c r="B129" i="19"/>
  <c r="C129" i="19"/>
  <c r="D129" i="19"/>
  <c r="E129" i="19"/>
  <c r="F129" i="19"/>
  <c r="J129" i="19" s="1"/>
  <c r="G129" i="19"/>
  <c r="H129" i="19"/>
  <c r="I129" i="19"/>
  <c r="B130" i="19"/>
  <c r="C130" i="19"/>
  <c r="D130" i="19"/>
  <c r="E130" i="19"/>
  <c r="F130" i="19"/>
  <c r="J130" i="19" s="1"/>
  <c r="K130" i="19" s="1"/>
  <c r="G130" i="19"/>
  <c r="H130" i="19"/>
  <c r="I130" i="19"/>
  <c r="B131" i="19"/>
  <c r="C131" i="19"/>
  <c r="D131" i="19"/>
  <c r="E131" i="19"/>
  <c r="F131" i="19"/>
  <c r="J131" i="19" s="1"/>
  <c r="K131" i="19" s="1"/>
  <c r="G131" i="19"/>
  <c r="H131" i="19"/>
  <c r="I131" i="19"/>
  <c r="B132" i="19"/>
  <c r="C132" i="19"/>
  <c r="D132" i="19"/>
  <c r="E132" i="19"/>
  <c r="F132" i="19"/>
  <c r="J132" i="19" s="1"/>
  <c r="K132" i="19" s="1"/>
  <c r="G132" i="19"/>
  <c r="H132" i="19"/>
  <c r="I132" i="19"/>
  <c r="B133" i="19"/>
  <c r="C133" i="19"/>
  <c r="D133" i="19"/>
  <c r="E133" i="19"/>
  <c r="F133" i="19"/>
  <c r="J133" i="19" s="1"/>
  <c r="K133" i="19" s="1"/>
  <c r="G133" i="19"/>
  <c r="H133" i="19"/>
  <c r="I133" i="19"/>
  <c r="B134" i="19"/>
  <c r="C134" i="19"/>
  <c r="D134" i="19"/>
  <c r="E134" i="19"/>
  <c r="F134" i="19"/>
  <c r="J134" i="19" s="1"/>
  <c r="G134" i="19"/>
  <c r="H134" i="19"/>
  <c r="I134" i="19"/>
  <c r="B135" i="19"/>
  <c r="C135" i="19"/>
  <c r="D135" i="19"/>
  <c r="E135" i="19"/>
  <c r="F135" i="19"/>
  <c r="J135" i="19" s="1"/>
  <c r="G135" i="19"/>
  <c r="H135" i="19"/>
  <c r="I135" i="19"/>
  <c r="B136" i="19"/>
  <c r="C136" i="19"/>
  <c r="D136" i="19"/>
  <c r="E136" i="19"/>
  <c r="F136" i="19"/>
  <c r="J136" i="19" s="1"/>
  <c r="K136" i="19" s="1"/>
  <c r="G136" i="19"/>
  <c r="H136" i="19"/>
  <c r="I136" i="19"/>
  <c r="B137" i="19"/>
  <c r="C137" i="19"/>
  <c r="D137" i="19"/>
  <c r="E137" i="19"/>
  <c r="F137" i="19"/>
  <c r="J137" i="19" s="1"/>
  <c r="K137" i="19" s="1"/>
  <c r="G137" i="19"/>
  <c r="H137" i="19"/>
  <c r="I137" i="19"/>
  <c r="B138" i="19"/>
  <c r="C138" i="19"/>
  <c r="D138" i="19"/>
  <c r="E138" i="19"/>
  <c r="F138" i="19"/>
  <c r="J138" i="19" s="1"/>
  <c r="G138" i="19"/>
  <c r="H138" i="19"/>
  <c r="I138" i="19"/>
  <c r="B139" i="19"/>
  <c r="C139" i="19"/>
  <c r="D139" i="19"/>
  <c r="E139" i="19"/>
  <c r="F139" i="19"/>
  <c r="J139" i="19" s="1"/>
  <c r="K139" i="19" s="1"/>
  <c r="G139" i="19"/>
  <c r="H139" i="19"/>
  <c r="I139" i="19"/>
  <c r="B140" i="19"/>
  <c r="C140" i="19"/>
  <c r="D140" i="19"/>
  <c r="E140" i="19"/>
  <c r="F140" i="19"/>
  <c r="J140" i="19" s="1"/>
  <c r="G140" i="19"/>
  <c r="H140" i="19"/>
  <c r="I140" i="19"/>
  <c r="B141" i="19"/>
  <c r="C141" i="19"/>
  <c r="D141" i="19"/>
  <c r="E141" i="19"/>
  <c r="F141" i="19"/>
  <c r="J141" i="19" s="1"/>
  <c r="K141" i="19" s="1"/>
  <c r="G141" i="19"/>
  <c r="H141" i="19"/>
  <c r="I141" i="19"/>
  <c r="C119" i="19"/>
  <c r="D119" i="19"/>
  <c r="E119" i="19"/>
  <c r="F119" i="19"/>
  <c r="G119" i="19"/>
  <c r="H119" i="19"/>
  <c r="I119" i="19"/>
  <c r="B119" i="19"/>
  <c r="B97" i="19"/>
  <c r="C97" i="19"/>
  <c r="D97" i="19"/>
  <c r="E97" i="19"/>
  <c r="F97" i="19"/>
  <c r="J97" i="19" s="1"/>
  <c r="G97" i="19"/>
  <c r="H97" i="19"/>
  <c r="I97" i="19"/>
  <c r="O97" i="19" s="1"/>
  <c r="B98" i="19"/>
  <c r="C98" i="19"/>
  <c r="D98" i="19"/>
  <c r="E98" i="19"/>
  <c r="F98" i="19"/>
  <c r="J98" i="19" s="1"/>
  <c r="G98" i="19"/>
  <c r="H98" i="19"/>
  <c r="I98" i="19"/>
  <c r="B99" i="19"/>
  <c r="C99" i="19"/>
  <c r="D99" i="19"/>
  <c r="E99" i="19"/>
  <c r="F99" i="19"/>
  <c r="J99" i="19" s="1"/>
  <c r="G99" i="19"/>
  <c r="H99" i="19"/>
  <c r="I99" i="19"/>
  <c r="B100" i="19"/>
  <c r="C100" i="19"/>
  <c r="D100" i="19"/>
  <c r="E100" i="19"/>
  <c r="F100" i="19"/>
  <c r="J100" i="19" s="1"/>
  <c r="G100" i="19"/>
  <c r="H100" i="19"/>
  <c r="I100" i="19"/>
  <c r="B101" i="19"/>
  <c r="C101" i="19"/>
  <c r="D101" i="19"/>
  <c r="E101" i="19"/>
  <c r="F101" i="19"/>
  <c r="G101" i="19"/>
  <c r="H101" i="19"/>
  <c r="I101" i="19"/>
  <c r="B102" i="19"/>
  <c r="C102" i="19"/>
  <c r="D102" i="19"/>
  <c r="E102" i="19"/>
  <c r="F102" i="19"/>
  <c r="J102" i="19" s="1"/>
  <c r="G102" i="19"/>
  <c r="H102" i="19"/>
  <c r="I102" i="19"/>
  <c r="B103" i="19"/>
  <c r="C103" i="19"/>
  <c r="D103" i="19"/>
  <c r="E103" i="19"/>
  <c r="F103" i="19"/>
  <c r="J103" i="19" s="1"/>
  <c r="G103" i="19"/>
  <c r="H103" i="19"/>
  <c r="I103" i="19"/>
  <c r="B104" i="19"/>
  <c r="C104" i="19"/>
  <c r="D104" i="19"/>
  <c r="E104" i="19"/>
  <c r="F104" i="19"/>
  <c r="J104" i="19" s="1"/>
  <c r="G104" i="19"/>
  <c r="H104" i="19"/>
  <c r="I104" i="19"/>
  <c r="B105" i="19"/>
  <c r="C105" i="19"/>
  <c r="D105" i="19"/>
  <c r="E105" i="19"/>
  <c r="F105" i="19"/>
  <c r="J105" i="19" s="1"/>
  <c r="G105" i="19"/>
  <c r="H105" i="19"/>
  <c r="I105" i="19"/>
  <c r="B106" i="19"/>
  <c r="C106" i="19"/>
  <c r="D106" i="19"/>
  <c r="E106" i="19"/>
  <c r="F106" i="19"/>
  <c r="G106" i="19"/>
  <c r="H106" i="19"/>
  <c r="I106" i="19"/>
  <c r="B107" i="19"/>
  <c r="C107" i="19"/>
  <c r="D107" i="19"/>
  <c r="E107" i="19"/>
  <c r="F107" i="19"/>
  <c r="J107" i="19" s="1"/>
  <c r="G107" i="19"/>
  <c r="H107" i="19"/>
  <c r="I107" i="19"/>
  <c r="B108" i="19"/>
  <c r="C108" i="19"/>
  <c r="D108" i="19"/>
  <c r="E108" i="19"/>
  <c r="F108" i="19"/>
  <c r="J108" i="19" s="1"/>
  <c r="G108" i="19"/>
  <c r="H108" i="19"/>
  <c r="I108" i="19"/>
  <c r="B109" i="19"/>
  <c r="C109" i="19"/>
  <c r="D109" i="19"/>
  <c r="E109" i="19"/>
  <c r="F109" i="19"/>
  <c r="J109" i="19" s="1"/>
  <c r="G109" i="19"/>
  <c r="H109" i="19"/>
  <c r="I109" i="19"/>
  <c r="B110" i="19"/>
  <c r="C110" i="19"/>
  <c r="D110" i="19"/>
  <c r="E110" i="19"/>
  <c r="F110" i="19"/>
  <c r="J110" i="19" s="1"/>
  <c r="K110" i="19" s="1"/>
  <c r="G110" i="19"/>
  <c r="H110" i="19"/>
  <c r="I110" i="19"/>
  <c r="B111" i="19"/>
  <c r="C111" i="19"/>
  <c r="D111" i="19"/>
  <c r="E111" i="19"/>
  <c r="F111" i="19"/>
  <c r="J111" i="19" s="1"/>
  <c r="K111" i="19" s="1"/>
  <c r="G111" i="19"/>
  <c r="H111" i="19"/>
  <c r="I111" i="19"/>
  <c r="B112" i="19"/>
  <c r="C112" i="19"/>
  <c r="D112" i="19"/>
  <c r="L112" i="19" s="1"/>
  <c r="E112" i="19"/>
  <c r="F112" i="19"/>
  <c r="J112" i="19" s="1"/>
  <c r="K112" i="19" s="1"/>
  <c r="G112" i="19"/>
  <c r="H112" i="19"/>
  <c r="I112" i="19"/>
  <c r="B113" i="19"/>
  <c r="C113" i="19"/>
  <c r="D113" i="19"/>
  <c r="E113" i="19"/>
  <c r="F113" i="19"/>
  <c r="J113" i="19" s="1"/>
  <c r="K113" i="19" s="1"/>
  <c r="G113" i="19"/>
  <c r="H113" i="19"/>
  <c r="I113" i="19"/>
  <c r="B114" i="19"/>
  <c r="C114" i="19"/>
  <c r="D114" i="19"/>
  <c r="E114" i="19"/>
  <c r="F114" i="19"/>
  <c r="G114" i="19"/>
  <c r="H114" i="19"/>
  <c r="I114" i="19"/>
  <c r="B115" i="19"/>
  <c r="C115" i="19"/>
  <c r="D115" i="19"/>
  <c r="E115" i="19"/>
  <c r="F115" i="19"/>
  <c r="J115" i="19" s="1"/>
  <c r="K115" i="19" s="1"/>
  <c r="G115" i="19"/>
  <c r="H115" i="19"/>
  <c r="I115" i="19"/>
  <c r="B116" i="19"/>
  <c r="C116" i="19"/>
  <c r="D116" i="19"/>
  <c r="E116" i="19"/>
  <c r="F116" i="19"/>
  <c r="J116" i="19" s="1"/>
  <c r="G116" i="19"/>
  <c r="H116" i="19"/>
  <c r="I116" i="19"/>
  <c r="C96" i="19"/>
  <c r="D96" i="19"/>
  <c r="E96" i="19"/>
  <c r="F96" i="19"/>
  <c r="G96" i="19"/>
  <c r="H96" i="19"/>
  <c r="I96" i="19"/>
  <c r="B96" i="19"/>
  <c r="B79" i="19"/>
  <c r="C79" i="19"/>
  <c r="D79" i="19"/>
  <c r="E79" i="19"/>
  <c r="F79" i="19"/>
  <c r="J79" i="19" s="1"/>
  <c r="G79" i="19"/>
  <c r="H79" i="19"/>
  <c r="I79" i="19"/>
  <c r="O79" i="19" s="1"/>
  <c r="B80" i="19"/>
  <c r="C80" i="19"/>
  <c r="D80" i="19"/>
  <c r="E80" i="19"/>
  <c r="F80" i="19"/>
  <c r="J80" i="19" s="1"/>
  <c r="G80" i="19"/>
  <c r="H80" i="19"/>
  <c r="I80" i="19"/>
  <c r="B81" i="19"/>
  <c r="C81" i="19"/>
  <c r="D81" i="19"/>
  <c r="E81" i="19"/>
  <c r="F81" i="19"/>
  <c r="J81" i="19" s="1"/>
  <c r="K81" i="19" s="1"/>
  <c r="G81" i="19"/>
  <c r="H81" i="19"/>
  <c r="I81" i="19"/>
  <c r="B82" i="19"/>
  <c r="C82" i="19"/>
  <c r="D82" i="19"/>
  <c r="E82" i="19"/>
  <c r="F82" i="19"/>
  <c r="J82" i="19" s="1"/>
  <c r="G82" i="19"/>
  <c r="H82" i="19"/>
  <c r="I82" i="19"/>
  <c r="B83" i="19"/>
  <c r="C83" i="19"/>
  <c r="D83" i="19"/>
  <c r="E83" i="19"/>
  <c r="F83" i="19"/>
  <c r="J83" i="19" s="1"/>
  <c r="K83" i="19" s="1"/>
  <c r="G83" i="19"/>
  <c r="H83" i="19"/>
  <c r="I83" i="19"/>
  <c r="B84" i="19"/>
  <c r="C84" i="19"/>
  <c r="D84" i="19"/>
  <c r="E84" i="19"/>
  <c r="F84" i="19"/>
  <c r="J84" i="19" s="1"/>
  <c r="K84" i="19" s="1"/>
  <c r="G84" i="19"/>
  <c r="H84" i="19"/>
  <c r="I84" i="19"/>
  <c r="B85" i="19"/>
  <c r="C85" i="19"/>
  <c r="D85" i="19"/>
  <c r="E85" i="19"/>
  <c r="F85" i="19"/>
  <c r="J85" i="19" s="1"/>
  <c r="K85" i="19" s="1"/>
  <c r="G85" i="19"/>
  <c r="H85" i="19"/>
  <c r="I85" i="19"/>
  <c r="B86" i="19"/>
  <c r="C86" i="19"/>
  <c r="D86" i="19"/>
  <c r="E86" i="19"/>
  <c r="F86" i="19"/>
  <c r="J86" i="19" s="1"/>
  <c r="G86" i="19"/>
  <c r="H86" i="19"/>
  <c r="I86" i="19"/>
  <c r="B87" i="19"/>
  <c r="C87" i="19"/>
  <c r="D87" i="19"/>
  <c r="E87" i="19"/>
  <c r="F87" i="19"/>
  <c r="J87" i="19" s="1"/>
  <c r="G87" i="19"/>
  <c r="H87" i="19"/>
  <c r="I87" i="19"/>
  <c r="B88" i="19"/>
  <c r="C88" i="19"/>
  <c r="D88" i="19"/>
  <c r="E88" i="19"/>
  <c r="F88" i="19"/>
  <c r="J88" i="19" s="1"/>
  <c r="K88" i="19" s="1"/>
  <c r="G88" i="19"/>
  <c r="H88" i="19"/>
  <c r="I88" i="19"/>
  <c r="B89" i="19"/>
  <c r="C89" i="19"/>
  <c r="D89" i="19"/>
  <c r="E89" i="19"/>
  <c r="F89" i="19"/>
  <c r="J89" i="19" s="1"/>
  <c r="G89" i="19"/>
  <c r="H89" i="19"/>
  <c r="I89" i="19"/>
  <c r="B90" i="19"/>
  <c r="C90" i="19"/>
  <c r="D90" i="19"/>
  <c r="E90" i="19"/>
  <c r="F90" i="19"/>
  <c r="J90" i="19" s="1"/>
  <c r="K90" i="19" s="1"/>
  <c r="G90" i="19"/>
  <c r="H90" i="19"/>
  <c r="I90" i="19"/>
  <c r="B91" i="19"/>
  <c r="C91" i="19"/>
  <c r="D91" i="19"/>
  <c r="E91" i="19"/>
  <c r="F91" i="19"/>
  <c r="J91" i="19" s="1"/>
  <c r="K91" i="19" s="1"/>
  <c r="G91" i="19"/>
  <c r="H91" i="19"/>
  <c r="I91" i="19"/>
  <c r="B92" i="19"/>
  <c r="C92" i="19"/>
  <c r="D92" i="19"/>
  <c r="E92" i="19"/>
  <c r="F92" i="19"/>
  <c r="J92" i="19" s="1"/>
  <c r="K92" i="19" s="1"/>
  <c r="G92" i="19"/>
  <c r="H92" i="19"/>
  <c r="I92" i="19"/>
  <c r="B93" i="19"/>
  <c r="C93" i="19"/>
  <c r="D93" i="19"/>
  <c r="E93" i="19"/>
  <c r="F93" i="19"/>
  <c r="J93" i="19" s="1"/>
  <c r="K93" i="19" s="1"/>
  <c r="G93" i="19"/>
  <c r="H93" i="19"/>
  <c r="I93" i="19"/>
  <c r="C78" i="19"/>
  <c r="D78" i="19"/>
  <c r="E78" i="19"/>
  <c r="F78" i="19"/>
  <c r="G78" i="19"/>
  <c r="H78" i="19"/>
  <c r="I78" i="19"/>
  <c r="B78" i="19"/>
  <c r="B61" i="19"/>
  <c r="C61" i="19"/>
  <c r="D61" i="19"/>
  <c r="E61" i="19"/>
  <c r="F61" i="19"/>
  <c r="J61" i="19" s="1"/>
  <c r="G61" i="19"/>
  <c r="H61" i="19"/>
  <c r="I61" i="19"/>
  <c r="O61" i="19" s="1"/>
  <c r="B62" i="19"/>
  <c r="C62" i="19"/>
  <c r="D62" i="19"/>
  <c r="E62" i="19"/>
  <c r="F62" i="19"/>
  <c r="J62" i="19" s="1"/>
  <c r="G62" i="19"/>
  <c r="H62" i="19"/>
  <c r="I62" i="19"/>
  <c r="B63" i="19"/>
  <c r="C63" i="19"/>
  <c r="D63" i="19"/>
  <c r="E63" i="19"/>
  <c r="F63" i="19"/>
  <c r="J63" i="19" s="1"/>
  <c r="K63" i="19" s="1"/>
  <c r="G63" i="19"/>
  <c r="H63" i="19"/>
  <c r="I63" i="19"/>
  <c r="B64" i="19"/>
  <c r="C64" i="19"/>
  <c r="D64" i="19"/>
  <c r="E64" i="19"/>
  <c r="F64" i="19"/>
  <c r="J64" i="19" s="1"/>
  <c r="K64" i="19" s="1"/>
  <c r="G64" i="19"/>
  <c r="H64" i="19"/>
  <c r="I64" i="19"/>
  <c r="B65" i="19"/>
  <c r="C65" i="19"/>
  <c r="D65" i="19"/>
  <c r="E65" i="19"/>
  <c r="F65" i="19"/>
  <c r="J65" i="19" s="1"/>
  <c r="G65" i="19"/>
  <c r="H65" i="19"/>
  <c r="I65" i="19"/>
  <c r="B66" i="19"/>
  <c r="C66" i="19"/>
  <c r="D66" i="19"/>
  <c r="E66" i="19"/>
  <c r="F66" i="19"/>
  <c r="J66" i="19" s="1"/>
  <c r="G66" i="19"/>
  <c r="H66" i="19"/>
  <c r="I66" i="19"/>
  <c r="B67" i="19"/>
  <c r="C67" i="19"/>
  <c r="D67" i="19"/>
  <c r="E67" i="19"/>
  <c r="F67" i="19"/>
  <c r="J67" i="19" s="1"/>
  <c r="K67" i="19" s="1"/>
  <c r="G67" i="19"/>
  <c r="H67" i="19"/>
  <c r="I67" i="19"/>
  <c r="B68" i="19"/>
  <c r="C68" i="19"/>
  <c r="D68" i="19"/>
  <c r="E68" i="19"/>
  <c r="F68" i="19"/>
  <c r="J68" i="19" s="1"/>
  <c r="G68" i="19"/>
  <c r="H68" i="19"/>
  <c r="I68" i="19"/>
  <c r="B69" i="19"/>
  <c r="C69" i="19"/>
  <c r="D69" i="19"/>
  <c r="E69" i="19"/>
  <c r="F69" i="19"/>
  <c r="J69" i="19" s="1"/>
  <c r="G69" i="19"/>
  <c r="H69" i="19"/>
  <c r="I69" i="19"/>
  <c r="B70" i="19"/>
  <c r="C70" i="19"/>
  <c r="D70" i="19"/>
  <c r="E70" i="19"/>
  <c r="F70" i="19"/>
  <c r="J70" i="19" s="1"/>
  <c r="G70" i="19"/>
  <c r="H70" i="19"/>
  <c r="I70" i="19"/>
  <c r="B71" i="19"/>
  <c r="C71" i="19"/>
  <c r="D71" i="19"/>
  <c r="E71" i="19"/>
  <c r="F71" i="19"/>
  <c r="J71" i="19" s="1"/>
  <c r="G71" i="19"/>
  <c r="H71" i="19"/>
  <c r="I71" i="19"/>
  <c r="B72" i="19"/>
  <c r="C72" i="19"/>
  <c r="D72" i="19"/>
  <c r="E72" i="19"/>
  <c r="F72" i="19"/>
  <c r="J72" i="19" s="1"/>
  <c r="K72" i="19" s="1"/>
  <c r="G72" i="19"/>
  <c r="H72" i="19"/>
  <c r="I72" i="19"/>
  <c r="B73" i="19"/>
  <c r="C73" i="19"/>
  <c r="D73" i="19"/>
  <c r="E73" i="19"/>
  <c r="F73" i="19"/>
  <c r="J73" i="19" s="1"/>
  <c r="G73" i="19"/>
  <c r="H73" i="19"/>
  <c r="I73" i="19"/>
  <c r="B74" i="19"/>
  <c r="C74" i="19"/>
  <c r="D74" i="19"/>
  <c r="E74" i="19"/>
  <c r="F74" i="19"/>
  <c r="J74" i="19" s="1"/>
  <c r="G74" i="19"/>
  <c r="H74" i="19"/>
  <c r="I74" i="19"/>
  <c r="B75" i="19"/>
  <c r="C75" i="19"/>
  <c r="D75" i="19"/>
  <c r="E75" i="19"/>
  <c r="F75" i="19"/>
  <c r="J75" i="19" s="1"/>
  <c r="K75" i="19" s="1"/>
  <c r="G75" i="19"/>
  <c r="H75" i="19"/>
  <c r="I75" i="19"/>
  <c r="C60" i="19"/>
  <c r="D60" i="19"/>
  <c r="E60" i="19"/>
  <c r="F60" i="19"/>
  <c r="G60" i="19"/>
  <c r="H60" i="19"/>
  <c r="I60" i="19"/>
  <c r="B60" i="19"/>
  <c r="B43" i="19"/>
  <c r="C43" i="19"/>
  <c r="D43" i="19"/>
  <c r="E43" i="19"/>
  <c r="F43" i="19"/>
  <c r="J43" i="19" s="1"/>
  <c r="K43" i="19" s="1"/>
  <c r="P43" i="19" s="1"/>
  <c r="G43" i="19"/>
  <c r="H43" i="19"/>
  <c r="I43" i="19"/>
  <c r="O43" i="19" s="1"/>
  <c r="B44" i="19"/>
  <c r="C44" i="19"/>
  <c r="D44" i="19"/>
  <c r="E44" i="19"/>
  <c r="F44" i="19"/>
  <c r="J44" i="19" s="1"/>
  <c r="K44" i="19" s="1"/>
  <c r="G44" i="19"/>
  <c r="H44" i="19"/>
  <c r="I44" i="19"/>
  <c r="B45" i="19"/>
  <c r="C45" i="19"/>
  <c r="D45" i="19"/>
  <c r="E45" i="19"/>
  <c r="F45" i="19"/>
  <c r="J45" i="19" s="1"/>
  <c r="G45" i="19"/>
  <c r="H45" i="19"/>
  <c r="I45" i="19"/>
  <c r="B46" i="19"/>
  <c r="C46" i="19"/>
  <c r="D46" i="19"/>
  <c r="E46" i="19"/>
  <c r="F46" i="19"/>
  <c r="J46" i="19" s="1"/>
  <c r="K46" i="19" s="1"/>
  <c r="G46" i="19"/>
  <c r="H46" i="19"/>
  <c r="I46" i="19"/>
  <c r="B47" i="19"/>
  <c r="C47" i="19"/>
  <c r="D47" i="19"/>
  <c r="E47" i="19"/>
  <c r="F47" i="19"/>
  <c r="J47" i="19" s="1"/>
  <c r="G47" i="19"/>
  <c r="H47" i="19"/>
  <c r="I47" i="19"/>
  <c r="B48" i="19"/>
  <c r="C48" i="19"/>
  <c r="D48" i="19"/>
  <c r="E48" i="19"/>
  <c r="F48" i="19"/>
  <c r="G48" i="19"/>
  <c r="H48" i="19"/>
  <c r="I48" i="19"/>
  <c r="B49" i="19"/>
  <c r="C49" i="19"/>
  <c r="D49" i="19"/>
  <c r="E49" i="19"/>
  <c r="F49" i="19"/>
  <c r="J49" i="19" s="1"/>
  <c r="K49" i="19" s="1"/>
  <c r="G49" i="19"/>
  <c r="H49" i="19"/>
  <c r="I49" i="19"/>
  <c r="B50" i="19"/>
  <c r="C50" i="19"/>
  <c r="D50" i="19"/>
  <c r="E50" i="19"/>
  <c r="F50" i="19"/>
  <c r="J50" i="19" s="1"/>
  <c r="G50" i="19"/>
  <c r="H50" i="19"/>
  <c r="I50" i="19"/>
  <c r="B51" i="19"/>
  <c r="C51" i="19"/>
  <c r="D51" i="19"/>
  <c r="E51" i="19"/>
  <c r="F51" i="19"/>
  <c r="G51" i="19"/>
  <c r="H51" i="19"/>
  <c r="I51" i="19"/>
  <c r="B52" i="19"/>
  <c r="C52" i="19"/>
  <c r="D52" i="19"/>
  <c r="E52" i="19"/>
  <c r="F52" i="19"/>
  <c r="J52" i="19" s="1"/>
  <c r="K52" i="19" s="1"/>
  <c r="G52" i="19"/>
  <c r="H52" i="19"/>
  <c r="I52" i="19"/>
  <c r="B53" i="19"/>
  <c r="C53" i="19"/>
  <c r="D53" i="19"/>
  <c r="E53" i="19"/>
  <c r="F53" i="19"/>
  <c r="J53" i="19" s="1"/>
  <c r="G53" i="19"/>
  <c r="H53" i="19"/>
  <c r="I53" i="19"/>
  <c r="B54" i="19"/>
  <c r="C54" i="19"/>
  <c r="D54" i="19"/>
  <c r="E54" i="19"/>
  <c r="F54" i="19"/>
  <c r="J54" i="19" s="1"/>
  <c r="G54" i="19"/>
  <c r="H54" i="19"/>
  <c r="I54" i="19"/>
  <c r="B55" i="19"/>
  <c r="C55" i="19"/>
  <c r="D55" i="19"/>
  <c r="E55" i="19"/>
  <c r="F55" i="19"/>
  <c r="J55" i="19" s="1"/>
  <c r="K55" i="19" s="1"/>
  <c r="G55" i="19"/>
  <c r="H55" i="19"/>
  <c r="I55" i="19"/>
  <c r="B56" i="19"/>
  <c r="C56" i="19"/>
  <c r="D56" i="19"/>
  <c r="E56" i="19"/>
  <c r="F56" i="19"/>
  <c r="J56" i="19" s="1"/>
  <c r="K56" i="19" s="1"/>
  <c r="G56" i="19"/>
  <c r="H56" i="19"/>
  <c r="I56" i="19"/>
  <c r="B57" i="19"/>
  <c r="C57" i="19"/>
  <c r="D57" i="19"/>
  <c r="E57" i="19"/>
  <c r="F57" i="19"/>
  <c r="J57" i="19" s="1"/>
  <c r="G57" i="19"/>
  <c r="H57" i="19"/>
  <c r="I57" i="19"/>
  <c r="B42" i="19"/>
  <c r="C42" i="19"/>
  <c r="D42" i="19"/>
  <c r="E42" i="19"/>
  <c r="F42" i="19"/>
  <c r="G42" i="19"/>
  <c r="H42" i="19"/>
  <c r="I42" i="19"/>
  <c r="B31" i="19"/>
  <c r="C31" i="19"/>
  <c r="D31" i="19"/>
  <c r="E31" i="19"/>
  <c r="F31" i="19"/>
  <c r="J31" i="19" s="1"/>
  <c r="G31" i="19"/>
  <c r="H31" i="19"/>
  <c r="I31" i="19"/>
  <c r="O31" i="19" s="1"/>
  <c r="B32" i="19"/>
  <c r="C32" i="19"/>
  <c r="D32" i="19"/>
  <c r="E32" i="19"/>
  <c r="F32" i="19"/>
  <c r="J32" i="19" s="1"/>
  <c r="G32" i="19"/>
  <c r="H32" i="19"/>
  <c r="I32" i="19"/>
  <c r="B33" i="19"/>
  <c r="C33" i="19"/>
  <c r="D33" i="19"/>
  <c r="E33" i="19"/>
  <c r="F33" i="19"/>
  <c r="J33" i="19" s="1"/>
  <c r="K33" i="19" s="1"/>
  <c r="G33" i="19"/>
  <c r="H33" i="19"/>
  <c r="I33" i="19"/>
  <c r="B34" i="19"/>
  <c r="C34" i="19"/>
  <c r="D34" i="19"/>
  <c r="E34" i="19"/>
  <c r="F34" i="19"/>
  <c r="J34" i="19" s="1"/>
  <c r="K34" i="19" s="1"/>
  <c r="G34" i="19"/>
  <c r="H34" i="19"/>
  <c r="I34" i="19"/>
  <c r="B35" i="19"/>
  <c r="C35" i="19"/>
  <c r="D35" i="19"/>
  <c r="E35" i="19"/>
  <c r="F35" i="19"/>
  <c r="J35" i="19" s="1"/>
  <c r="G35" i="19"/>
  <c r="H35" i="19"/>
  <c r="I35" i="19"/>
  <c r="B36" i="19"/>
  <c r="C36" i="19"/>
  <c r="D36" i="19"/>
  <c r="E36" i="19"/>
  <c r="F36" i="19"/>
  <c r="J36" i="19" s="1"/>
  <c r="G36" i="19"/>
  <c r="H36" i="19"/>
  <c r="I36" i="19"/>
  <c r="B37" i="19"/>
  <c r="C37" i="19"/>
  <c r="D37" i="19"/>
  <c r="E37" i="19"/>
  <c r="F37" i="19"/>
  <c r="J37" i="19" s="1"/>
  <c r="K37" i="19" s="1"/>
  <c r="G37" i="19"/>
  <c r="H37" i="19"/>
  <c r="I37" i="19"/>
  <c r="B38" i="19"/>
  <c r="C38" i="19"/>
  <c r="D38" i="19"/>
  <c r="E38" i="19"/>
  <c r="F38" i="19"/>
  <c r="J38" i="19" s="1"/>
  <c r="K38" i="19" s="1"/>
  <c r="G38" i="19"/>
  <c r="H38" i="19"/>
  <c r="I38" i="19"/>
  <c r="B39" i="19"/>
  <c r="C39" i="19"/>
  <c r="D39" i="19"/>
  <c r="E39" i="19"/>
  <c r="F39" i="19"/>
  <c r="J39" i="19" s="1"/>
  <c r="K39" i="19" s="1"/>
  <c r="G39" i="19"/>
  <c r="H39" i="19"/>
  <c r="I39" i="19"/>
  <c r="C30" i="19"/>
  <c r="D30" i="19"/>
  <c r="E30" i="19"/>
  <c r="F30" i="19"/>
  <c r="G30" i="19"/>
  <c r="H30" i="19"/>
  <c r="I30" i="19"/>
  <c r="B30" i="19"/>
  <c r="B19" i="19"/>
  <c r="C19" i="19"/>
  <c r="D19" i="19"/>
  <c r="E19" i="19"/>
  <c r="F19" i="19"/>
  <c r="J19" i="19" s="1"/>
  <c r="K19" i="19" s="1"/>
  <c r="P19" i="19" s="1"/>
  <c r="G19" i="19"/>
  <c r="H19" i="19"/>
  <c r="I19" i="19"/>
  <c r="O19" i="19" s="1"/>
  <c r="B20" i="19"/>
  <c r="C20" i="19"/>
  <c r="D20" i="19"/>
  <c r="E20" i="19"/>
  <c r="F20" i="19"/>
  <c r="J20" i="19" s="1"/>
  <c r="G20" i="19"/>
  <c r="H20" i="19"/>
  <c r="I20" i="19"/>
  <c r="B21" i="19"/>
  <c r="C21" i="19"/>
  <c r="D21" i="19"/>
  <c r="E21" i="19"/>
  <c r="F21" i="19"/>
  <c r="J21" i="19" s="1"/>
  <c r="K21" i="19" s="1"/>
  <c r="G21" i="19"/>
  <c r="H21" i="19"/>
  <c r="I21" i="19"/>
  <c r="B22" i="19"/>
  <c r="C22" i="19"/>
  <c r="D22" i="19"/>
  <c r="E22" i="19"/>
  <c r="F22" i="19"/>
  <c r="J22" i="19" s="1"/>
  <c r="G22" i="19"/>
  <c r="H22" i="19"/>
  <c r="I22" i="19"/>
  <c r="B23" i="19"/>
  <c r="C23" i="19"/>
  <c r="D23" i="19"/>
  <c r="E23" i="19"/>
  <c r="F23" i="19"/>
  <c r="J23" i="19" s="1"/>
  <c r="K23" i="19" s="1"/>
  <c r="G23" i="19"/>
  <c r="H23" i="19"/>
  <c r="I23" i="19"/>
  <c r="B24" i="19"/>
  <c r="C24" i="19"/>
  <c r="D24" i="19"/>
  <c r="E24" i="19"/>
  <c r="F24" i="19"/>
  <c r="J24" i="19" s="1"/>
  <c r="G24" i="19"/>
  <c r="H24" i="19"/>
  <c r="I24" i="19"/>
  <c r="B25" i="19"/>
  <c r="C25" i="19"/>
  <c r="D25" i="19"/>
  <c r="E25" i="19"/>
  <c r="F25" i="19"/>
  <c r="J25" i="19" s="1"/>
  <c r="G25" i="19"/>
  <c r="H25" i="19"/>
  <c r="I25" i="19"/>
  <c r="B26" i="19"/>
  <c r="C26" i="19"/>
  <c r="D26" i="19"/>
  <c r="E26" i="19"/>
  <c r="F26" i="19"/>
  <c r="G26" i="19"/>
  <c r="H26" i="19"/>
  <c r="I26" i="19"/>
  <c r="B27" i="19"/>
  <c r="C27" i="19"/>
  <c r="D27" i="19"/>
  <c r="E27" i="19"/>
  <c r="F27" i="19"/>
  <c r="J27" i="19" s="1"/>
  <c r="K27" i="19" s="1"/>
  <c r="G27" i="19"/>
  <c r="H27" i="19"/>
  <c r="I27" i="19"/>
  <c r="C18" i="19"/>
  <c r="D18" i="19"/>
  <c r="E18" i="19"/>
  <c r="F18" i="19"/>
  <c r="G18" i="19"/>
  <c r="H18" i="19"/>
  <c r="I18" i="19"/>
  <c r="B18" i="19"/>
  <c r="B10" i="19"/>
  <c r="C10" i="19"/>
  <c r="D10" i="19"/>
  <c r="E10" i="19"/>
  <c r="F10" i="19"/>
  <c r="J10" i="19" s="1"/>
  <c r="G10" i="19"/>
  <c r="H10" i="19"/>
  <c r="I10" i="19"/>
  <c r="O10" i="19" s="1"/>
  <c r="B11" i="19"/>
  <c r="C11" i="19"/>
  <c r="D11" i="19"/>
  <c r="E11" i="19"/>
  <c r="F11" i="19"/>
  <c r="J11" i="19" s="1"/>
  <c r="G11" i="19"/>
  <c r="H11" i="19"/>
  <c r="I11" i="19"/>
  <c r="B12" i="19"/>
  <c r="C12" i="19"/>
  <c r="D12" i="19"/>
  <c r="E12" i="19"/>
  <c r="F12" i="19"/>
  <c r="G12" i="19"/>
  <c r="H12" i="19"/>
  <c r="I12" i="19"/>
  <c r="B13" i="19"/>
  <c r="C13" i="19"/>
  <c r="D13" i="19"/>
  <c r="E13" i="19"/>
  <c r="F13" i="19"/>
  <c r="J13" i="19" s="1"/>
  <c r="K13" i="19" s="1"/>
  <c r="G13" i="19"/>
  <c r="H13" i="19"/>
  <c r="I13" i="19"/>
  <c r="B14" i="19"/>
  <c r="C14" i="19"/>
  <c r="D14" i="19"/>
  <c r="E14" i="19"/>
  <c r="F14" i="19"/>
  <c r="J14" i="19" s="1"/>
  <c r="G14" i="19"/>
  <c r="H14" i="19"/>
  <c r="I14" i="19"/>
  <c r="B15" i="19"/>
  <c r="C15" i="19"/>
  <c r="D15" i="19"/>
  <c r="E15" i="19"/>
  <c r="F15" i="19"/>
  <c r="J15" i="19" s="1"/>
  <c r="K15" i="19" s="1"/>
  <c r="G15" i="19"/>
  <c r="H15" i="19"/>
  <c r="I15" i="19"/>
  <c r="C9" i="19"/>
  <c r="D9" i="19"/>
  <c r="E9" i="19"/>
  <c r="F9" i="19"/>
  <c r="G9" i="19"/>
  <c r="H9" i="19"/>
  <c r="I9" i="19"/>
  <c r="B9" i="19"/>
  <c r="B4" i="19"/>
  <c r="C4" i="19"/>
  <c r="D4" i="19"/>
  <c r="E4" i="19"/>
  <c r="F4" i="19"/>
  <c r="J4" i="19" s="1"/>
  <c r="K4" i="19" s="1"/>
  <c r="G4" i="19"/>
  <c r="H4" i="19"/>
  <c r="I4" i="19"/>
  <c r="O4" i="19" s="1"/>
  <c r="B5" i="19"/>
  <c r="C5" i="19"/>
  <c r="D5" i="19"/>
  <c r="E5" i="19"/>
  <c r="F5" i="19"/>
  <c r="G5" i="19"/>
  <c r="H5" i="19"/>
  <c r="I5" i="19"/>
  <c r="B6" i="19"/>
  <c r="C6" i="19"/>
  <c r="D6" i="19"/>
  <c r="E6" i="19"/>
  <c r="F6" i="19"/>
  <c r="J6" i="19" s="1"/>
  <c r="G6" i="19"/>
  <c r="H6" i="19"/>
  <c r="I6" i="19"/>
  <c r="C3" i="19"/>
  <c r="D3" i="19"/>
  <c r="E3" i="19"/>
  <c r="F3" i="19"/>
  <c r="G3" i="19"/>
  <c r="H3" i="19"/>
  <c r="I3" i="19"/>
  <c r="B3" i="19"/>
  <c r="F364" i="18"/>
  <c r="J364" i="18" s="1"/>
  <c r="F365" i="18"/>
  <c r="J365" i="18" s="1"/>
  <c r="F366" i="18"/>
  <c r="J366" i="18" s="1"/>
  <c r="K366" i="18" s="1"/>
  <c r="F367" i="18"/>
  <c r="J367" i="18" s="1"/>
  <c r="F368" i="18"/>
  <c r="J368" i="18" s="1"/>
  <c r="K368" i="18" s="1"/>
  <c r="F369" i="18"/>
  <c r="J369" i="18" s="1"/>
  <c r="F370" i="18"/>
  <c r="J370" i="18" s="1"/>
  <c r="K370" i="18" s="1"/>
  <c r="F371" i="18"/>
  <c r="J371" i="18" s="1"/>
  <c r="F372" i="18"/>
  <c r="J372" i="18" s="1"/>
  <c r="K372" i="18" s="1"/>
  <c r="F373" i="18"/>
  <c r="J373" i="18" s="1"/>
  <c r="F374" i="18"/>
  <c r="J374" i="18" s="1"/>
  <c r="K374" i="18" s="1"/>
  <c r="F375" i="18"/>
  <c r="J375" i="18" s="1"/>
  <c r="F376" i="18"/>
  <c r="J376" i="18" s="1"/>
  <c r="K376" i="18" s="1"/>
  <c r="F377" i="18"/>
  <c r="J377" i="18" s="1"/>
  <c r="F378" i="18"/>
  <c r="J378" i="18" s="1"/>
  <c r="K378" i="18" s="1"/>
  <c r="F379" i="18"/>
  <c r="J379" i="18" s="1"/>
  <c r="F380" i="18"/>
  <c r="J380" i="18" s="1"/>
  <c r="K380" i="18" s="1"/>
  <c r="F381" i="18"/>
  <c r="J381" i="18" s="1"/>
  <c r="F382" i="18"/>
  <c r="J382" i="18" s="1"/>
  <c r="K382" i="18" s="1"/>
  <c r="F383" i="18"/>
  <c r="J383" i="18" s="1"/>
  <c r="F384" i="18"/>
  <c r="J384" i="18" s="1"/>
  <c r="K384" i="18" s="1"/>
  <c r="F385" i="18"/>
  <c r="J385" i="18" s="1"/>
  <c r="F386" i="18"/>
  <c r="J386" i="18" s="1"/>
  <c r="K386" i="18" s="1"/>
  <c r="F387" i="18"/>
  <c r="J387" i="18" s="1"/>
  <c r="F388" i="18"/>
  <c r="J388" i="18" s="1"/>
  <c r="K388" i="18" s="1"/>
  <c r="F389" i="18"/>
  <c r="J389" i="18" s="1"/>
  <c r="F390" i="18"/>
  <c r="J390" i="18" s="1"/>
  <c r="K390" i="18" s="1"/>
  <c r="F391" i="18"/>
  <c r="J391" i="18" s="1"/>
  <c r="F392" i="18"/>
  <c r="J392" i="18" s="1"/>
  <c r="K392" i="18" s="1"/>
  <c r="F393" i="18"/>
  <c r="J393" i="18" s="1"/>
  <c r="F394" i="18"/>
  <c r="J394" i="18" s="1"/>
  <c r="K394" i="18" s="1"/>
  <c r="F395" i="18"/>
  <c r="J395" i="18" s="1"/>
  <c r="F396" i="18"/>
  <c r="J396" i="18" s="1"/>
  <c r="K396" i="18" s="1"/>
  <c r="F397" i="18"/>
  <c r="J397" i="18" s="1"/>
  <c r="F398" i="18"/>
  <c r="J398" i="18" s="1"/>
  <c r="K398" i="18" s="1"/>
  <c r="F399" i="18"/>
  <c r="J399" i="18" s="1"/>
  <c r="F400" i="18"/>
  <c r="J400" i="18" s="1"/>
  <c r="K400" i="18" s="1"/>
  <c r="F401" i="18"/>
  <c r="J401" i="18" s="1"/>
  <c r="F402" i="18"/>
  <c r="J402" i="18" s="1"/>
  <c r="K402" i="18" s="1"/>
  <c r="F403" i="18"/>
  <c r="J403" i="18" s="1"/>
  <c r="F404" i="18"/>
  <c r="J404" i="18" s="1"/>
  <c r="K404" i="18" s="1"/>
  <c r="F405" i="18"/>
  <c r="J405" i="18" s="1"/>
  <c r="F406" i="18"/>
  <c r="J406" i="18" s="1"/>
  <c r="K406" i="18" s="1"/>
  <c r="F407" i="18"/>
  <c r="J407" i="18" s="1"/>
  <c r="F408" i="18"/>
  <c r="J408" i="18" s="1"/>
  <c r="K408" i="18" s="1"/>
  <c r="I364" i="18"/>
  <c r="O364" i="18" s="1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B364" i="18"/>
  <c r="C364" i="18"/>
  <c r="D364" i="18"/>
  <c r="E364" i="18"/>
  <c r="G364" i="18"/>
  <c r="H364" i="18"/>
  <c r="B365" i="18"/>
  <c r="C365" i="18"/>
  <c r="D365" i="18"/>
  <c r="E365" i="18"/>
  <c r="G365" i="18"/>
  <c r="H365" i="18"/>
  <c r="B366" i="18"/>
  <c r="C366" i="18"/>
  <c r="D366" i="18"/>
  <c r="E366" i="18"/>
  <c r="G366" i="18"/>
  <c r="H366" i="18"/>
  <c r="B367" i="18"/>
  <c r="C367" i="18"/>
  <c r="D367" i="18"/>
  <c r="L367" i="18" s="1"/>
  <c r="E367" i="18"/>
  <c r="G367" i="18"/>
  <c r="H367" i="18"/>
  <c r="B368" i="18"/>
  <c r="C368" i="18"/>
  <c r="D368" i="18"/>
  <c r="E368" i="18"/>
  <c r="G368" i="18"/>
  <c r="H368" i="18"/>
  <c r="B369" i="18"/>
  <c r="C369" i="18"/>
  <c r="D369" i="18"/>
  <c r="E369" i="18"/>
  <c r="G369" i="18"/>
  <c r="H369" i="18"/>
  <c r="B370" i="18"/>
  <c r="C370" i="18"/>
  <c r="D370" i="18"/>
  <c r="E370" i="18"/>
  <c r="G370" i="18"/>
  <c r="H370" i="18"/>
  <c r="B371" i="18"/>
  <c r="C371" i="18"/>
  <c r="D371" i="18"/>
  <c r="L371" i="18" s="1"/>
  <c r="E371" i="18"/>
  <c r="G371" i="18"/>
  <c r="H371" i="18"/>
  <c r="B372" i="18"/>
  <c r="C372" i="18"/>
  <c r="D372" i="18"/>
  <c r="E372" i="18"/>
  <c r="G372" i="18"/>
  <c r="H372" i="18"/>
  <c r="B373" i="18"/>
  <c r="C373" i="18"/>
  <c r="D373" i="18"/>
  <c r="E373" i="18"/>
  <c r="G373" i="18"/>
  <c r="H373" i="18"/>
  <c r="B374" i="18"/>
  <c r="C374" i="18"/>
  <c r="D374" i="18"/>
  <c r="L374" i="18" s="1"/>
  <c r="E374" i="18"/>
  <c r="G374" i="18"/>
  <c r="H374" i="18"/>
  <c r="B375" i="18"/>
  <c r="C375" i="18"/>
  <c r="D375" i="18"/>
  <c r="L375" i="18" s="1"/>
  <c r="E375" i="18"/>
  <c r="G375" i="18"/>
  <c r="H375" i="18"/>
  <c r="B376" i="18"/>
  <c r="C376" i="18"/>
  <c r="D376" i="18"/>
  <c r="E376" i="18"/>
  <c r="G376" i="18"/>
  <c r="H376" i="18"/>
  <c r="B377" i="18"/>
  <c r="C377" i="18"/>
  <c r="D377" i="18"/>
  <c r="E377" i="18"/>
  <c r="G377" i="18"/>
  <c r="H377" i="18"/>
  <c r="B378" i="18"/>
  <c r="C378" i="18"/>
  <c r="D378" i="18"/>
  <c r="E378" i="18"/>
  <c r="G378" i="18"/>
  <c r="H378" i="18"/>
  <c r="B379" i="18"/>
  <c r="C379" i="18"/>
  <c r="D379" i="18"/>
  <c r="L379" i="18" s="1"/>
  <c r="E379" i="18"/>
  <c r="G379" i="18"/>
  <c r="H379" i="18"/>
  <c r="B380" i="18"/>
  <c r="C380" i="18"/>
  <c r="D380" i="18"/>
  <c r="E380" i="18"/>
  <c r="G380" i="18"/>
  <c r="H380" i="18"/>
  <c r="B381" i="18"/>
  <c r="C381" i="18"/>
  <c r="D381" i="18"/>
  <c r="E381" i="18"/>
  <c r="G381" i="18"/>
  <c r="H381" i="18"/>
  <c r="B382" i="18"/>
  <c r="C382" i="18"/>
  <c r="D382" i="18"/>
  <c r="E382" i="18"/>
  <c r="G382" i="18"/>
  <c r="H382" i="18"/>
  <c r="B383" i="18"/>
  <c r="C383" i="18"/>
  <c r="D383" i="18"/>
  <c r="L383" i="18" s="1"/>
  <c r="E383" i="18"/>
  <c r="G383" i="18"/>
  <c r="H383" i="18"/>
  <c r="B384" i="18"/>
  <c r="C384" i="18"/>
  <c r="D384" i="18"/>
  <c r="E384" i="18"/>
  <c r="G384" i="18"/>
  <c r="H384" i="18"/>
  <c r="B385" i="18"/>
  <c r="C385" i="18"/>
  <c r="D385" i="18"/>
  <c r="E385" i="18"/>
  <c r="G385" i="18"/>
  <c r="H385" i="18"/>
  <c r="B386" i="18"/>
  <c r="C386" i="18"/>
  <c r="D386" i="18"/>
  <c r="E386" i="18"/>
  <c r="G386" i="18"/>
  <c r="H386" i="18"/>
  <c r="B387" i="18"/>
  <c r="C387" i="18"/>
  <c r="D387" i="18"/>
  <c r="L387" i="18" s="1"/>
  <c r="E387" i="18"/>
  <c r="G387" i="18"/>
  <c r="H387" i="18"/>
  <c r="B388" i="18"/>
  <c r="C388" i="18"/>
  <c r="D388" i="18"/>
  <c r="E388" i="18"/>
  <c r="G388" i="18"/>
  <c r="H388" i="18"/>
  <c r="B389" i="18"/>
  <c r="C389" i="18"/>
  <c r="D389" i="18"/>
  <c r="E389" i="18"/>
  <c r="G389" i="18"/>
  <c r="H389" i="18"/>
  <c r="B390" i="18"/>
  <c r="C390" i="18"/>
  <c r="D390" i="18"/>
  <c r="E390" i="18"/>
  <c r="G390" i="18"/>
  <c r="H390" i="18"/>
  <c r="B391" i="18"/>
  <c r="C391" i="18"/>
  <c r="D391" i="18"/>
  <c r="L391" i="18" s="1"/>
  <c r="E391" i="18"/>
  <c r="G391" i="18"/>
  <c r="H391" i="18"/>
  <c r="B392" i="18"/>
  <c r="C392" i="18"/>
  <c r="D392" i="18"/>
  <c r="E392" i="18"/>
  <c r="G392" i="18"/>
  <c r="H392" i="18"/>
  <c r="B393" i="18"/>
  <c r="C393" i="18"/>
  <c r="D393" i="18"/>
  <c r="E393" i="18"/>
  <c r="G393" i="18"/>
  <c r="H393" i="18"/>
  <c r="B394" i="18"/>
  <c r="C394" i="18"/>
  <c r="D394" i="18"/>
  <c r="L394" i="18" s="1"/>
  <c r="E394" i="18"/>
  <c r="G394" i="18"/>
  <c r="H394" i="18"/>
  <c r="B395" i="18"/>
  <c r="C395" i="18"/>
  <c r="D395" i="18"/>
  <c r="E395" i="18"/>
  <c r="G395" i="18"/>
  <c r="H395" i="18"/>
  <c r="B396" i="18"/>
  <c r="C396" i="18"/>
  <c r="D396" i="18"/>
  <c r="E396" i="18"/>
  <c r="G396" i="18"/>
  <c r="H396" i="18"/>
  <c r="B397" i="18"/>
  <c r="C397" i="18"/>
  <c r="D397" i="18"/>
  <c r="E397" i="18"/>
  <c r="G397" i="18"/>
  <c r="H397" i="18"/>
  <c r="B398" i="18"/>
  <c r="C398" i="18"/>
  <c r="D398" i="18"/>
  <c r="L398" i="18" s="1"/>
  <c r="E398" i="18"/>
  <c r="G398" i="18"/>
  <c r="H398" i="18"/>
  <c r="B399" i="18"/>
  <c r="C399" i="18"/>
  <c r="D399" i="18"/>
  <c r="E399" i="18"/>
  <c r="G399" i="18"/>
  <c r="H399" i="18"/>
  <c r="B400" i="18"/>
  <c r="C400" i="18"/>
  <c r="D400" i="18"/>
  <c r="E400" i="18"/>
  <c r="G400" i="18"/>
  <c r="H400" i="18"/>
  <c r="B401" i="18"/>
  <c r="C401" i="18"/>
  <c r="D401" i="18"/>
  <c r="E401" i="18"/>
  <c r="G401" i="18"/>
  <c r="H401" i="18"/>
  <c r="B402" i="18"/>
  <c r="C402" i="18"/>
  <c r="D402" i="18"/>
  <c r="L402" i="18" s="1"/>
  <c r="E402" i="18"/>
  <c r="G402" i="18"/>
  <c r="H402" i="18"/>
  <c r="B403" i="18"/>
  <c r="C403" i="18"/>
  <c r="D403" i="18"/>
  <c r="E403" i="18"/>
  <c r="G403" i="18"/>
  <c r="H403" i="18"/>
  <c r="B404" i="18"/>
  <c r="C404" i="18"/>
  <c r="D404" i="18"/>
  <c r="E404" i="18"/>
  <c r="G404" i="18"/>
  <c r="H404" i="18"/>
  <c r="B405" i="18"/>
  <c r="C405" i="18"/>
  <c r="D405" i="18"/>
  <c r="E405" i="18"/>
  <c r="G405" i="18"/>
  <c r="H405" i="18"/>
  <c r="B406" i="18"/>
  <c r="C406" i="18"/>
  <c r="D406" i="18"/>
  <c r="E406" i="18"/>
  <c r="G406" i="18"/>
  <c r="H406" i="18"/>
  <c r="B407" i="18"/>
  <c r="C407" i="18"/>
  <c r="D407" i="18"/>
  <c r="E407" i="18"/>
  <c r="G407" i="18"/>
  <c r="H407" i="18"/>
  <c r="B408" i="18"/>
  <c r="C408" i="18"/>
  <c r="D408" i="18"/>
  <c r="E408" i="18"/>
  <c r="G408" i="18"/>
  <c r="H408" i="18"/>
  <c r="C363" i="18"/>
  <c r="D363" i="18"/>
  <c r="E363" i="18"/>
  <c r="F363" i="18"/>
  <c r="G363" i="18"/>
  <c r="H363" i="18"/>
  <c r="I363" i="18"/>
  <c r="B363" i="18"/>
  <c r="B307" i="18"/>
  <c r="C307" i="18"/>
  <c r="D307" i="18"/>
  <c r="E307" i="18"/>
  <c r="F307" i="18"/>
  <c r="J307" i="18" s="1"/>
  <c r="K307" i="18" s="1"/>
  <c r="G307" i="18"/>
  <c r="H307" i="18"/>
  <c r="I307" i="18"/>
  <c r="O307" i="18" s="1"/>
  <c r="B308" i="18"/>
  <c r="C308" i="18"/>
  <c r="D308" i="18"/>
  <c r="E308" i="18"/>
  <c r="F308" i="18"/>
  <c r="J308" i="18" s="1"/>
  <c r="G308" i="18"/>
  <c r="H308" i="18"/>
  <c r="I308" i="18"/>
  <c r="B309" i="18"/>
  <c r="C309" i="18"/>
  <c r="D309" i="18"/>
  <c r="E309" i="18"/>
  <c r="F309" i="18"/>
  <c r="J309" i="18" s="1"/>
  <c r="G309" i="18"/>
  <c r="H309" i="18"/>
  <c r="I309" i="18"/>
  <c r="B310" i="18"/>
  <c r="C310" i="18"/>
  <c r="D310" i="18"/>
  <c r="E310" i="18"/>
  <c r="F310" i="18"/>
  <c r="J310" i="18" s="1"/>
  <c r="G310" i="18"/>
  <c r="H310" i="18"/>
  <c r="I310" i="18"/>
  <c r="B311" i="18"/>
  <c r="C311" i="18"/>
  <c r="D311" i="18"/>
  <c r="E311" i="18"/>
  <c r="F311" i="18"/>
  <c r="J311" i="18" s="1"/>
  <c r="G311" i="18"/>
  <c r="H311" i="18"/>
  <c r="I311" i="18"/>
  <c r="B312" i="18"/>
  <c r="C312" i="18"/>
  <c r="D312" i="18"/>
  <c r="E312" i="18"/>
  <c r="F312" i="18"/>
  <c r="J312" i="18" s="1"/>
  <c r="K312" i="18" s="1"/>
  <c r="G312" i="18"/>
  <c r="H312" i="18"/>
  <c r="I312" i="18"/>
  <c r="B313" i="18"/>
  <c r="C313" i="18"/>
  <c r="D313" i="18"/>
  <c r="E313" i="18"/>
  <c r="F313" i="18"/>
  <c r="J313" i="18" s="1"/>
  <c r="K313" i="18" s="1"/>
  <c r="G313" i="18"/>
  <c r="H313" i="18"/>
  <c r="I313" i="18"/>
  <c r="B314" i="18"/>
  <c r="C314" i="18"/>
  <c r="D314" i="18"/>
  <c r="E314" i="18"/>
  <c r="F314" i="18"/>
  <c r="J314" i="18" s="1"/>
  <c r="K314" i="18" s="1"/>
  <c r="G314" i="18"/>
  <c r="H314" i="18"/>
  <c r="I314" i="18"/>
  <c r="B315" i="18"/>
  <c r="C315" i="18"/>
  <c r="D315" i="18"/>
  <c r="E315" i="18"/>
  <c r="F315" i="18"/>
  <c r="J315" i="18" s="1"/>
  <c r="K315" i="18" s="1"/>
  <c r="G315" i="18"/>
  <c r="H315" i="18"/>
  <c r="I315" i="18"/>
  <c r="B316" i="18"/>
  <c r="C316" i="18"/>
  <c r="D316" i="18"/>
  <c r="E316" i="18"/>
  <c r="F316" i="18"/>
  <c r="J316" i="18" s="1"/>
  <c r="K316" i="18" s="1"/>
  <c r="G316" i="18"/>
  <c r="H316" i="18"/>
  <c r="I316" i="18"/>
  <c r="B317" i="18"/>
  <c r="C317" i="18"/>
  <c r="D317" i="18"/>
  <c r="E317" i="18"/>
  <c r="F317" i="18"/>
  <c r="J317" i="18" s="1"/>
  <c r="K317" i="18" s="1"/>
  <c r="G317" i="18"/>
  <c r="H317" i="18"/>
  <c r="I317" i="18"/>
  <c r="B318" i="18"/>
  <c r="C318" i="18"/>
  <c r="D318" i="18"/>
  <c r="E318" i="18"/>
  <c r="F318" i="18"/>
  <c r="J318" i="18" s="1"/>
  <c r="G318" i="18"/>
  <c r="H318" i="18"/>
  <c r="I318" i="18"/>
  <c r="B319" i="18"/>
  <c r="C319" i="18"/>
  <c r="D319" i="18"/>
  <c r="E319" i="18"/>
  <c r="F319" i="18"/>
  <c r="J319" i="18" s="1"/>
  <c r="K319" i="18" s="1"/>
  <c r="G319" i="18"/>
  <c r="H319" i="18"/>
  <c r="I319" i="18"/>
  <c r="B320" i="18"/>
  <c r="C320" i="18"/>
  <c r="D320" i="18"/>
  <c r="E320" i="18"/>
  <c r="F320" i="18"/>
  <c r="J320" i="18" s="1"/>
  <c r="G320" i="18"/>
  <c r="H320" i="18"/>
  <c r="I320" i="18"/>
  <c r="B321" i="18"/>
  <c r="C321" i="18"/>
  <c r="D321" i="18"/>
  <c r="E321" i="18"/>
  <c r="F321" i="18"/>
  <c r="J321" i="18" s="1"/>
  <c r="G321" i="18"/>
  <c r="H321" i="18"/>
  <c r="I321" i="18"/>
  <c r="B322" i="18"/>
  <c r="C322" i="18"/>
  <c r="D322" i="18"/>
  <c r="E322" i="18"/>
  <c r="F322" i="18"/>
  <c r="J322" i="18" s="1"/>
  <c r="K322" i="18" s="1"/>
  <c r="G322" i="18"/>
  <c r="H322" i="18"/>
  <c r="I322" i="18"/>
  <c r="B323" i="18"/>
  <c r="C323" i="18"/>
  <c r="D323" i="18"/>
  <c r="E323" i="18"/>
  <c r="F323" i="18"/>
  <c r="J323" i="18" s="1"/>
  <c r="G323" i="18"/>
  <c r="H323" i="18"/>
  <c r="I323" i="18"/>
  <c r="B324" i="18"/>
  <c r="C324" i="18"/>
  <c r="D324" i="18"/>
  <c r="E324" i="18"/>
  <c r="F324" i="18"/>
  <c r="J324" i="18" s="1"/>
  <c r="G324" i="18"/>
  <c r="H324" i="18"/>
  <c r="I324" i="18"/>
  <c r="B325" i="18"/>
  <c r="C325" i="18"/>
  <c r="D325" i="18"/>
  <c r="E325" i="18"/>
  <c r="F325" i="18"/>
  <c r="J325" i="18" s="1"/>
  <c r="G325" i="18"/>
  <c r="H325" i="18"/>
  <c r="I325" i="18"/>
  <c r="B326" i="18"/>
  <c r="C326" i="18"/>
  <c r="D326" i="18"/>
  <c r="E326" i="18"/>
  <c r="F326" i="18"/>
  <c r="J326" i="18" s="1"/>
  <c r="G326" i="18"/>
  <c r="H326" i="18"/>
  <c r="I326" i="18"/>
  <c r="B327" i="18"/>
  <c r="C327" i="18"/>
  <c r="D327" i="18"/>
  <c r="E327" i="18"/>
  <c r="F327" i="18"/>
  <c r="J327" i="18" s="1"/>
  <c r="K327" i="18" s="1"/>
  <c r="G327" i="18"/>
  <c r="H327" i="18"/>
  <c r="I327" i="18"/>
  <c r="B328" i="18"/>
  <c r="C328" i="18"/>
  <c r="D328" i="18"/>
  <c r="E328" i="18"/>
  <c r="F328" i="18"/>
  <c r="J328" i="18" s="1"/>
  <c r="K328" i="18" s="1"/>
  <c r="G328" i="18"/>
  <c r="H328" i="18"/>
  <c r="I328" i="18"/>
  <c r="B329" i="18"/>
  <c r="C329" i="18"/>
  <c r="D329" i="18"/>
  <c r="E329" i="18"/>
  <c r="F329" i="18"/>
  <c r="J329" i="18" s="1"/>
  <c r="K329" i="18" s="1"/>
  <c r="G329" i="18"/>
  <c r="H329" i="18"/>
  <c r="I329" i="18"/>
  <c r="B330" i="18"/>
  <c r="C330" i="18"/>
  <c r="D330" i="18"/>
  <c r="E330" i="18"/>
  <c r="F330" i="18"/>
  <c r="J330" i="18" s="1"/>
  <c r="K330" i="18" s="1"/>
  <c r="G330" i="18"/>
  <c r="H330" i="18"/>
  <c r="I330" i="18"/>
  <c r="B331" i="18"/>
  <c r="C331" i="18"/>
  <c r="D331" i="18"/>
  <c r="E331" i="18"/>
  <c r="F331" i="18"/>
  <c r="J331" i="18" s="1"/>
  <c r="K331" i="18" s="1"/>
  <c r="G331" i="18"/>
  <c r="H331" i="18"/>
  <c r="I331" i="18"/>
  <c r="B332" i="18"/>
  <c r="C332" i="18"/>
  <c r="D332" i="18"/>
  <c r="E332" i="18"/>
  <c r="F332" i="18"/>
  <c r="J332" i="18" s="1"/>
  <c r="K332" i="18" s="1"/>
  <c r="G332" i="18"/>
  <c r="H332" i="18"/>
  <c r="I332" i="18"/>
  <c r="B333" i="18"/>
  <c r="C333" i="18"/>
  <c r="D333" i="18"/>
  <c r="E333" i="18"/>
  <c r="F333" i="18"/>
  <c r="J333" i="18" s="1"/>
  <c r="K333" i="18" s="1"/>
  <c r="G333" i="18"/>
  <c r="H333" i="18"/>
  <c r="I333" i="18"/>
  <c r="B334" i="18"/>
  <c r="C334" i="18"/>
  <c r="D334" i="18"/>
  <c r="E334" i="18"/>
  <c r="F334" i="18"/>
  <c r="J334" i="18" s="1"/>
  <c r="K334" i="18" s="1"/>
  <c r="G334" i="18"/>
  <c r="H334" i="18"/>
  <c r="I334" i="18"/>
  <c r="B335" i="18"/>
  <c r="C335" i="18"/>
  <c r="D335" i="18"/>
  <c r="E335" i="18"/>
  <c r="F335" i="18"/>
  <c r="J335" i="18" s="1"/>
  <c r="K335" i="18" s="1"/>
  <c r="G335" i="18"/>
  <c r="H335" i="18"/>
  <c r="I335" i="18"/>
  <c r="B336" i="18"/>
  <c r="C336" i="18"/>
  <c r="D336" i="18"/>
  <c r="E336" i="18"/>
  <c r="F336" i="18"/>
  <c r="J336" i="18" s="1"/>
  <c r="K336" i="18" s="1"/>
  <c r="G336" i="18"/>
  <c r="H336" i="18"/>
  <c r="I336" i="18"/>
  <c r="B337" i="18"/>
  <c r="C337" i="18"/>
  <c r="D337" i="18"/>
  <c r="E337" i="18"/>
  <c r="F337" i="18"/>
  <c r="J337" i="18" s="1"/>
  <c r="K337" i="18" s="1"/>
  <c r="G337" i="18"/>
  <c r="H337" i="18"/>
  <c r="I337" i="18"/>
  <c r="B338" i="18"/>
  <c r="C338" i="18"/>
  <c r="D338" i="18"/>
  <c r="E338" i="18"/>
  <c r="F338" i="18"/>
  <c r="J338" i="18" s="1"/>
  <c r="K338" i="18" s="1"/>
  <c r="G338" i="18"/>
  <c r="H338" i="18"/>
  <c r="I338" i="18"/>
  <c r="B339" i="18"/>
  <c r="C339" i="18"/>
  <c r="D339" i="18"/>
  <c r="E339" i="18"/>
  <c r="F339" i="18"/>
  <c r="J339" i="18" s="1"/>
  <c r="K339" i="18" s="1"/>
  <c r="G339" i="18"/>
  <c r="H339" i="18"/>
  <c r="I339" i="18"/>
  <c r="B340" i="18"/>
  <c r="C340" i="18"/>
  <c r="D340" i="18"/>
  <c r="E340" i="18"/>
  <c r="F340" i="18"/>
  <c r="J340" i="18" s="1"/>
  <c r="K340" i="18" s="1"/>
  <c r="G340" i="18"/>
  <c r="H340" i="18"/>
  <c r="I340" i="18"/>
  <c r="B341" i="18"/>
  <c r="C341" i="18"/>
  <c r="D341" i="18"/>
  <c r="E341" i="18"/>
  <c r="F341" i="18"/>
  <c r="J341" i="18" s="1"/>
  <c r="K341" i="18" s="1"/>
  <c r="G341" i="18"/>
  <c r="H341" i="18"/>
  <c r="I341" i="18"/>
  <c r="B342" i="18"/>
  <c r="C342" i="18"/>
  <c r="D342" i="18"/>
  <c r="E342" i="18"/>
  <c r="F342" i="18"/>
  <c r="J342" i="18" s="1"/>
  <c r="K342" i="18" s="1"/>
  <c r="G342" i="18"/>
  <c r="H342" i="18"/>
  <c r="I342" i="18"/>
  <c r="B343" i="18"/>
  <c r="C343" i="18"/>
  <c r="D343" i="18"/>
  <c r="E343" i="18"/>
  <c r="F343" i="18"/>
  <c r="J343" i="18" s="1"/>
  <c r="K343" i="18" s="1"/>
  <c r="G343" i="18"/>
  <c r="H343" i="18"/>
  <c r="I343" i="18"/>
  <c r="B344" i="18"/>
  <c r="C344" i="18"/>
  <c r="D344" i="18"/>
  <c r="E344" i="18"/>
  <c r="F344" i="18"/>
  <c r="J344" i="18" s="1"/>
  <c r="K344" i="18" s="1"/>
  <c r="G344" i="18"/>
  <c r="H344" i="18"/>
  <c r="I344" i="18"/>
  <c r="B345" i="18"/>
  <c r="C345" i="18"/>
  <c r="D345" i="18"/>
  <c r="E345" i="18"/>
  <c r="F345" i="18"/>
  <c r="J345" i="18" s="1"/>
  <c r="K345" i="18" s="1"/>
  <c r="G345" i="18"/>
  <c r="H345" i="18"/>
  <c r="I345" i="18"/>
  <c r="B346" i="18"/>
  <c r="C346" i="18"/>
  <c r="D346" i="18"/>
  <c r="E346" i="18"/>
  <c r="F346" i="18"/>
  <c r="J346" i="18" s="1"/>
  <c r="K346" i="18" s="1"/>
  <c r="G346" i="18"/>
  <c r="H346" i="18"/>
  <c r="I346" i="18"/>
  <c r="B347" i="18"/>
  <c r="C347" i="18"/>
  <c r="D347" i="18"/>
  <c r="E347" i="18"/>
  <c r="F347" i="18"/>
  <c r="J347" i="18" s="1"/>
  <c r="K347" i="18" s="1"/>
  <c r="G347" i="18"/>
  <c r="H347" i="18"/>
  <c r="I347" i="18"/>
  <c r="B348" i="18"/>
  <c r="C348" i="18"/>
  <c r="D348" i="18"/>
  <c r="E348" i="18"/>
  <c r="F348" i="18"/>
  <c r="J348" i="18" s="1"/>
  <c r="K348" i="18" s="1"/>
  <c r="G348" i="18"/>
  <c r="H348" i="18"/>
  <c r="I348" i="18"/>
  <c r="B349" i="18"/>
  <c r="C349" i="18"/>
  <c r="D349" i="18"/>
  <c r="E349" i="18"/>
  <c r="F349" i="18"/>
  <c r="J349" i="18" s="1"/>
  <c r="G349" i="18"/>
  <c r="H349" i="18"/>
  <c r="I349" i="18"/>
  <c r="B350" i="18"/>
  <c r="C350" i="18"/>
  <c r="D350" i="18"/>
  <c r="E350" i="18"/>
  <c r="F350" i="18"/>
  <c r="J350" i="18" s="1"/>
  <c r="G350" i="18"/>
  <c r="H350" i="18"/>
  <c r="I350" i="18"/>
  <c r="B351" i="18"/>
  <c r="C351" i="18"/>
  <c r="D351" i="18"/>
  <c r="E351" i="18"/>
  <c r="F351" i="18"/>
  <c r="J351" i="18" s="1"/>
  <c r="K351" i="18" s="1"/>
  <c r="G351" i="18"/>
  <c r="H351" i="18"/>
  <c r="I351" i="18"/>
  <c r="B352" i="18"/>
  <c r="C352" i="18"/>
  <c r="D352" i="18"/>
  <c r="E352" i="18"/>
  <c r="F352" i="18"/>
  <c r="J352" i="18" s="1"/>
  <c r="G352" i="18"/>
  <c r="H352" i="18"/>
  <c r="I352" i="18"/>
  <c r="B353" i="18"/>
  <c r="C353" i="18"/>
  <c r="D353" i="18"/>
  <c r="E353" i="18"/>
  <c r="F353" i="18"/>
  <c r="J353" i="18" s="1"/>
  <c r="K353" i="18" s="1"/>
  <c r="G353" i="18"/>
  <c r="H353" i="18"/>
  <c r="I353" i="18"/>
  <c r="B354" i="18"/>
  <c r="C354" i="18"/>
  <c r="D354" i="18"/>
  <c r="E354" i="18"/>
  <c r="F354" i="18"/>
  <c r="J354" i="18" s="1"/>
  <c r="K354" i="18" s="1"/>
  <c r="G354" i="18"/>
  <c r="H354" i="18"/>
  <c r="I354" i="18"/>
  <c r="B355" i="18"/>
  <c r="C355" i="18"/>
  <c r="D355" i="18"/>
  <c r="E355" i="18"/>
  <c r="F355" i="18"/>
  <c r="J355" i="18" s="1"/>
  <c r="G355" i="18"/>
  <c r="H355" i="18"/>
  <c r="I355" i="18"/>
  <c r="B356" i="18"/>
  <c r="C356" i="18"/>
  <c r="D356" i="18"/>
  <c r="E356" i="18"/>
  <c r="F356" i="18"/>
  <c r="J356" i="18" s="1"/>
  <c r="K356" i="18" s="1"/>
  <c r="G356" i="18"/>
  <c r="H356" i="18"/>
  <c r="I356" i="18"/>
  <c r="B357" i="18"/>
  <c r="C357" i="18"/>
  <c r="D357" i="18"/>
  <c r="E357" i="18"/>
  <c r="F357" i="18"/>
  <c r="J357" i="18" s="1"/>
  <c r="G357" i="18"/>
  <c r="H357" i="18"/>
  <c r="I357" i="18"/>
  <c r="B358" i="18"/>
  <c r="C358" i="18"/>
  <c r="D358" i="18"/>
  <c r="E358" i="18"/>
  <c r="F358" i="18"/>
  <c r="J358" i="18" s="1"/>
  <c r="K358" i="18" s="1"/>
  <c r="G358" i="18"/>
  <c r="H358" i="18"/>
  <c r="I358" i="18"/>
  <c r="B359" i="18"/>
  <c r="C359" i="18"/>
  <c r="D359" i="18"/>
  <c r="E359" i="18"/>
  <c r="F359" i="18"/>
  <c r="J359" i="18" s="1"/>
  <c r="K359" i="18" s="1"/>
  <c r="G359" i="18"/>
  <c r="H359" i="18"/>
  <c r="I359" i="18"/>
  <c r="B360" i="18"/>
  <c r="C360" i="18"/>
  <c r="D360" i="18"/>
  <c r="E360" i="18"/>
  <c r="F360" i="18"/>
  <c r="J360" i="18" s="1"/>
  <c r="K360" i="18" s="1"/>
  <c r="G360" i="18"/>
  <c r="H360" i="18"/>
  <c r="I360" i="18"/>
  <c r="C306" i="18"/>
  <c r="D306" i="18"/>
  <c r="E306" i="18"/>
  <c r="F306" i="18"/>
  <c r="G306" i="18"/>
  <c r="H306" i="18"/>
  <c r="I306" i="18"/>
  <c r="B306" i="18"/>
  <c r="B250" i="18"/>
  <c r="C250" i="18"/>
  <c r="D250" i="18"/>
  <c r="E250" i="18"/>
  <c r="F250" i="18"/>
  <c r="J250" i="18" s="1"/>
  <c r="G250" i="18"/>
  <c r="H250" i="18"/>
  <c r="I250" i="18"/>
  <c r="O250" i="18" s="1"/>
  <c r="B251" i="18"/>
  <c r="C251" i="18"/>
  <c r="D251" i="18"/>
  <c r="E251" i="18"/>
  <c r="F251" i="18"/>
  <c r="J251" i="18" s="1"/>
  <c r="K251" i="18" s="1"/>
  <c r="G251" i="18"/>
  <c r="H251" i="18"/>
  <c r="I251" i="18"/>
  <c r="B252" i="18"/>
  <c r="C252" i="18"/>
  <c r="D252" i="18"/>
  <c r="E252" i="18"/>
  <c r="F252" i="18"/>
  <c r="J252" i="18" s="1"/>
  <c r="K252" i="18" s="1"/>
  <c r="G252" i="18"/>
  <c r="H252" i="18"/>
  <c r="I252" i="18"/>
  <c r="B253" i="18"/>
  <c r="C253" i="18"/>
  <c r="D253" i="18"/>
  <c r="E253" i="18"/>
  <c r="F253" i="18"/>
  <c r="J253" i="18" s="1"/>
  <c r="K253" i="18" s="1"/>
  <c r="G253" i="18"/>
  <c r="H253" i="18"/>
  <c r="I253" i="18"/>
  <c r="B254" i="18"/>
  <c r="C254" i="18"/>
  <c r="D254" i="18"/>
  <c r="E254" i="18"/>
  <c r="F254" i="18"/>
  <c r="G254" i="18"/>
  <c r="H254" i="18"/>
  <c r="I254" i="18"/>
  <c r="B255" i="18"/>
  <c r="C255" i="18"/>
  <c r="D255" i="18"/>
  <c r="E255" i="18"/>
  <c r="F255" i="18"/>
  <c r="J255" i="18" s="1"/>
  <c r="K255" i="18" s="1"/>
  <c r="G255" i="18"/>
  <c r="H255" i="18"/>
  <c r="I255" i="18"/>
  <c r="B256" i="18"/>
  <c r="C256" i="18"/>
  <c r="D256" i="18"/>
  <c r="E256" i="18"/>
  <c r="F256" i="18"/>
  <c r="J256" i="18" s="1"/>
  <c r="K256" i="18" s="1"/>
  <c r="G256" i="18"/>
  <c r="H256" i="18"/>
  <c r="I256" i="18"/>
  <c r="B257" i="18"/>
  <c r="C257" i="18"/>
  <c r="D257" i="18"/>
  <c r="E257" i="18"/>
  <c r="F257" i="18"/>
  <c r="J257" i="18" s="1"/>
  <c r="G257" i="18"/>
  <c r="H257" i="18"/>
  <c r="I257" i="18"/>
  <c r="B258" i="18"/>
  <c r="C258" i="18"/>
  <c r="D258" i="18"/>
  <c r="E258" i="18"/>
  <c r="F258" i="18"/>
  <c r="J258" i="18" s="1"/>
  <c r="G258" i="18"/>
  <c r="H258" i="18"/>
  <c r="I258" i="18"/>
  <c r="B259" i="18"/>
  <c r="C259" i="18"/>
  <c r="D259" i="18"/>
  <c r="E259" i="18"/>
  <c r="F259" i="18"/>
  <c r="J259" i="18" s="1"/>
  <c r="K259" i="18" s="1"/>
  <c r="G259" i="18"/>
  <c r="H259" i="18"/>
  <c r="I259" i="18"/>
  <c r="B260" i="18"/>
  <c r="C260" i="18"/>
  <c r="D260" i="18"/>
  <c r="E260" i="18"/>
  <c r="F260" i="18"/>
  <c r="J260" i="18" s="1"/>
  <c r="K260" i="18" s="1"/>
  <c r="G260" i="18"/>
  <c r="H260" i="18"/>
  <c r="I260" i="18"/>
  <c r="B261" i="18"/>
  <c r="C261" i="18"/>
  <c r="D261" i="18"/>
  <c r="E261" i="18"/>
  <c r="F261" i="18"/>
  <c r="J261" i="18" s="1"/>
  <c r="G261" i="18"/>
  <c r="H261" i="18"/>
  <c r="I261" i="18"/>
  <c r="B262" i="18"/>
  <c r="C262" i="18"/>
  <c r="D262" i="18"/>
  <c r="E262" i="18"/>
  <c r="F262" i="18"/>
  <c r="J262" i="18" s="1"/>
  <c r="G262" i="18"/>
  <c r="H262" i="18"/>
  <c r="I262" i="18"/>
  <c r="B263" i="18"/>
  <c r="C263" i="18"/>
  <c r="D263" i="18"/>
  <c r="E263" i="18"/>
  <c r="F263" i="18"/>
  <c r="J263" i="18" s="1"/>
  <c r="G263" i="18"/>
  <c r="H263" i="18"/>
  <c r="I263" i="18"/>
  <c r="B264" i="18"/>
  <c r="C264" i="18"/>
  <c r="D264" i="18"/>
  <c r="E264" i="18"/>
  <c r="F264" i="18"/>
  <c r="J264" i="18" s="1"/>
  <c r="K264" i="18" s="1"/>
  <c r="G264" i="18"/>
  <c r="H264" i="18"/>
  <c r="I264" i="18"/>
  <c r="B265" i="18"/>
  <c r="C265" i="18"/>
  <c r="D265" i="18"/>
  <c r="E265" i="18"/>
  <c r="F265" i="18"/>
  <c r="J265" i="18" s="1"/>
  <c r="G265" i="18"/>
  <c r="H265" i="18"/>
  <c r="I265" i="18"/>
  <c r="B266" i="18"/>
  <c r="C266" i="18"/>
  <c r="D266" i="18"/>
  <c r="E266" i="18"/>
  <c r="F266" i="18"/>
  <c r="J266" i="18" s="1"/>
  <c r="G266" i="18"/>
  <c r="H266" i="18"/>
  <c r="I266" i="18"/>
  <c r="B267" i="18"/>
  <c r="C267" i="18"/>
  <c r="D267" i="18"/>
  <c r="E267" i="18"/>
  <c r="F267" i="18"/>
  <c r="J267" i="18" s="1"/>
  <c r="G267" i="18"/>
  <c r="H267" i="18"/>
  <c r="I267" i="18"/>
  <c r="B268" i="18"/>
  <c r="C268" i="18"/>
  <c r="D268" i="18"/>
  <c r="E268" i="18"/>
  <c r="F268" i="18"/>
  <c r="J268" i="18" s="1"/>
  <c r="K268" i="18" s="1"/>
  <c r="G268" i="18"/>
  <c r="H268" i="18"/>
  <c r="I268" i="18"/>
  <c r="B269" i="18"/>
  <c r="C269" i="18"/>
  <c r="D269" i="18"/>
  <c r="E269" i="18"/>
  <c r="F269" i="18"/>
  <c r="J269" i="18" s="1"/>
  <c r="G269" i="18"/>
  <c r="H269" i="18"/>
  <c r="I269" i="18"/>
  <c r="B270" i="18"/>
  <c r="C270" i="18"/>
  <c r="D270" i="18"/>
  <c r="E270" i="18"/>
  <c r="F270" i="18"/>
  <c r="J270" i="18" s="1"/>
  <c r="G270" i="18"/>
  <c r="H270" i="18"/>
  <c r="I270" i="18"/>
  <c r="B271" i="18"/>
  <c r="C271" i="18"/>
  <c r="D271" i="18"/>
  <c r="E271" i="18"/>
  <c r="F271" i="18"/>
  <c r="J271" i="18" s="1"/>
  <c r="K271" i="18" s="1"/>
  <c r="G271" i="18"/>
  <c r="H271" i="18"/>
  <c r="I271" i="18"/>
  <c r="B272" i="18"/>
  <c r="C272" i="18"/>
  <c r="D272" i="18"/>
  <c r="E272" i="18"/>
  <c r="F272" i="18"/>
  <c r="J272" i="18" s="1"/>
  <c r="K272" i="18" s="1"/>
  <c r="G272" i="18"/>
  <c r="H272" i="18"/>
  <c r="I272" i="18"/>
  <c r="B273" i="18"/>
  <c r="C273" i="18"/>
  <c r="D273" i="18"/>
  <c r="E273" i="18"/>
  <c r="F273" i="18"/>
  <c r="J273" i="18" s="1"/>
  <c r="K273" i="18" s="1"/>
  <c r="G273" i="18"/>
  <c r="H273" i="18"/>
  <c r="I273" i="18"/>
  <c r="B274" i="18"/>
  <c r="C274" i="18"/>
  <c r="D274" i="18"/>
  <c r="E274" i="18"/>
  <c r="F274" i="18"/>
  <c r="G274" i="18"/>
  <c r="H274" i="18"/>
  <c r="I274" i="18"/>
  <c r="B275" i="18"/>
  <c r="C275" i="18"/>
  <c r="D275" i="18"/>
  <c r="E275" i="18"/>
  <c r="F275" i="18"/>
  <c r="J275" i="18" s="1"/>
  <c r="G275" i="18"/>
  <c r="H275" i="18"/>
  <c r="I275" i="18"/>
  <c r="B276" i="18"/>
  <c r="C276" i="18"/>
  <c r="D276" i="18"/>
  <c r="E276" i="18"/>
  <c r="F276" i="18"/>
  <c r="J276" i="18" s="1"/>
  <c r="K276" i="18" s="1"/>
  <c r="G276" i="18"/>
  <c r="H276" i="18"/>
  <c r="I276" i="18"/>
  <c r="B277" i="18"/>
  <c r="C277" i="18"/>
  <c r="D277" i="18"/>
  <c r="E277" i="18"/>
  <c r="F277" i="18"/>
  <c r="J277" i="18" s="1"/>
  <c r="K277" i="18" s="1"/>
  <c r="G277" i="18"/>
  <c r="H277" i="18"/>
  <c r="I277" i="18"/>
  <c r="B278" i="18"/>
  <c r="C278" i="18"/>
  <c r="D278" i="18"/>
  <c r="E278" i="18"/>
  <c r="F278" i="18"/>
  <c r="J278" i="18" s="1"/>
  <c r="G278" i="18"/>
  <c r="H278" i="18"/>
  <c r="I278" i="18"/>
  <c r="B279" i="18"/>
  <c r="C279" i="18"/>
  <c r="D279" i="18"/>
  <c r="E279" i="18"/>
  <c r="F279" i="18"/>
  <c r="G279" i="18"/>
  <c r="H279" i="18"/>
  <c r="I279" i="18"/>
  <c r="B280" i="18"/>
  <c r="C280" i="18"/>
  <c r="D280" i="18"/>
  <c r="E280" i="18"/>
  <c r="F280" i="18"/>
  <c r="J280" i="18" s="1"/>
  <c r="K280" i="18" s="1"/>
  <c r="G280" i="18"/>
  <c r="H280" i="18"/>
  <c r="I280" i="18"/>
  <c r="B281" i="18"/>
  <c r="C281" i="18"/>
  <c r="D281" i="18"/>
  <c r="E281" i="18"/>
  <c r="F281" i="18"/>
  <c r="J281" i="18" s="1"/>
  <c r="K281" i="18" s="1"/>
  <c r="G281" i="18"/>
  <c r="H281" i="18"/>
  <c r="I281" i="18"/>
  <c r="B282" i="18"/>
  <c r="C282" i="18"/>
  <c r="D282" i="18"/>
  <c r="E282" i="18"/>
  <c r="F282" i="18"/>
  <c r="J282" i="18" s="1"/>
  <c r="G282" i="18"/>
  <c r="H282" i="18"/>
  <c r="I282" i="18"/>
  <c r="B283" i="18"/>
  <c r="C283" i="18"/>
  <c r="D283" i="18"/>
  <c r="E283" i="18"/>
  <c r="F283" i="18"/>
  <c r="J283" i="18" s="1"/>
  <c r="G283" i="18"/>
  <c r="H283" i="18"/>
  <c r="I283" i="18"/>
  <c r="B284" i="18"/>
  <c r="C284" i="18"/>
  <c r="D284" i="18"/>
  <c r="E284" i="18"/>
  <c r="F284" i="18"/>
  <c r="J284" i="18" s="1"/>
  <c r="K284" i="18" s="1"/>
  <c r="G284" i="18"/>
  <c r="H284" i="18"/>
  <c r="I284" i="18"/>
  <c r="B285" i="18"/>
  <c r="C285" i="18"/>
  <c r="D285" i="18"/>
  <c r="E285" i="18"/>
  <c r="F285" i="18"/>
  <c r="J285" i="18" s="1"/>
  <c r="K285" i="18" s="1"/>
  <c r="G285" i="18"/>
  <c r="H285" i="18"/>
  <c r="I285" i="18"/>
  <c r="B286" i="18"/>
  <c r="C286" i="18"/>
  <c r="D286" i="18"/>
  <c r="E286" i="18"/>
  <c r="F286" i="18"/>
  <c r="J286" i="18" s="1"/>
  <c r="G286" i="18"/>
  <c r="H286" i="18"/>
  <c r="I286" i="18"/>
  <c r="B287" i="18"/>
  <c r="C287" i="18"/>
  <c r="D287" i="18"/>
  <c r="E287" i="18"/>
  <c r="F287" i="18"/>
  <c r="J287" i="18" s="1"/>
  <c r="G287" i="18"/>
  <c r="H287" i="18"/>
  <c r="I287" i="18"/>
  <c r="B288" i="18"/>
  <c r="C288" i="18"/>
  <c r="D288" i="18"/>
  <c r="E288" i="18"/>
  <c r="F288" i="18"/>
  <c r="J288" i="18" s="1"/>
  <c r="K288" i="18" s="1"/>
  <c r="G288" i="18"/>
  <c r="H288" i="18"/>
  <c r="I288" i="18"/>
  <c r="B289" i="18"/>
  <c r="C289" i="18"/>
  <c r="D289" i="18"/>
  <c r="E289" i="18"/>
  <c r="F289" i="18"/>
  <c r="J289" i="18" s="1"/>
  <c r="K289" i="18" s="1"/>
  <c r="G289" i="18"/>
  <c r="H289" i="18"/>
  <c r="I289" i="18"/>
  <c r="B290" i="18"/>
  <c r="C290" i="18"/>
  <c r="D290" i="18"/>
  <c r="E290" i="18"/>
  <c r="F290" i="18"/>
  <c r="J290" i="18" s="1"/>
  <c r="G290" i="18"/>
  <c r="H290" i="18"/>
  <c r="I290" i="18"/>
  <c r="B291" i="18"/>
  <c r="C291" i="18"/>
  <c r="D291" i="18"/>
  <c r="E291" i="18"/>
  <c r="F291" i="18"/>
  <c r="J291" i="18" s="1"/>
  <c r="G291" i="18"/>
  <c r="H291" i="18"/>
  <c r="I291" i="18"/>
  <c r="B292" i="18"/>
  <c r="C292" i="18"/>
  <c r="D292" i="18"/>
  <c r="E292" i="18"/>
  <c r="F292" i="18"/>
  <c r="J292" i="18" s="1"/>
  <c r="G292" i="18"/>
  <c r="H292" i="18"/>
  <c r="I292" i="18"/>
  <c r="B293" i="18"/>
  <c r="C293" i="18"/>
  <c r="D293" i="18"/>
  <c r="E293" i="18"/>
  <c r="F293" i="18"/>
  <c r="J293" i="18" s="1"/>
  <c r="G293" i="18"/>
  <c r="H293" i="18"/>
  <c r="I293" i="18"/>
  <c r="B294" i="18"/>
  <c r="C294" i="18"/>
  <c r="D294" i="18"/>
  <c r="E294" i="18"/>
  <c r="F294" i="18"/>
  <c r="J294" i="18" s="1"/>
  <c r="G294" i="18"/>
  <c r="H294" i="18"/>
  <c r="I294" i="18"/>
  <c r="B295" i="18"/>
  <c r="C295" i="18"/>
  <c r="D295" i="18"/>
  <c r="E295" i="18"/>
  <c r="F295" i="18"/>
  <c r="J295" i="18" s="1"/>
  <c r="K295" i="18" s="1"/>
  <c r="G295" i="18"/>
  <c r="H295" i="18"/>
  <c r="I295" i="18"/>
  <c r="B296" i="18"/>
  <c r="C296" i="18"/>
  <c r="D296" i="18"/>
  <c r="E296" i="18"/>
  <c r="F296" i="18"/>
  <c r="J296" i="18" s="1"/>
  <c r="G296" i="18"/>
  <c r="H296" i="18"/>
  <c r="I296" i="18"/>
  <c r="B297" i="18"/>
  <c r="C297" i="18"/>
  <c r="D297" i="18"/>
  <c r="E297" i="18"/>
  <c r="F297" i="18"/>
  <c r="J297" i="18" s="1"/>
  <c r="G297" i="18"/>
  <c r="H297" i="18"/>
  <c r="I297" i="18"/>
  <c r="B298" i="18"/>
  <c r="C298" i="18"/>
  <c r="D298" i="18"/>
  <c r="E298" i="18"/>
  <c r="F298" i="18"/>
  <c r="J298" i="18" s="1"/>
  <c r="G298" i="18"/>
  <c r="H298" i="18"/>
  <c r="I298" i="18"/>
  <c r="B299" i="18"/>
  <c r="C299" i="18"/>
  <c r="D299" i="18"/>
  <c r="E299" i="18"/>
  <c r="F299" i="18"/>
  <c r="J299" i="18" s="1"/>
  <c r="G299" i="18"/>
  <c r="H299" i="18"/>
  <c r="I299" i="18"/>
  <c r="B300" i="18"/>
  <c r="C300" i="18"/>
  <c r="D300" i="18"/>
  <c r="E300" i="18"/>
  <c r="F300" i="18"/>
  <c r="J300" i="18" s="1"/>
  <c r="G300" i="18"/>
  <c r="H300" i="18"/>
  <c r="I300" i="18"/>
  <c r="B301" i="18"/>
  <c r="C301" i="18"/>
  <c r="D301" i="18"/>
  <c r="E301" i="18"/>
  <c r="F301" i="18"/>
  <c r="J301" i="18" s="1"/>
  <c r="G301" i="18"/>
  <c r="H301" i="18"/>
  <c r="I301" i="18"/>
  <c r="B302" i="18"/>
  <c r="C302" i="18"/>
  <c r="D302" i="18"/>
  <c r="E302" i="18"/>
  <c r="F302" i="18"/>
  <c r="J302" i="18" s="1"/>
  <c r="G302" i="18"/>
  <c r="H302" i="18"/>
  <c r="I302" i="18"/>
  <c r="B303" i="18"/>
  <c r="C303" i="18"/>
  <c r="D303" i="18"/>
  <c r="E303" i="18"/>
  <c r="F303" i="18"/>
  <c r="J303" i="18" s="1"/>
  <c r="K303" i="18" s="1"/>
  <c r="G303" i="18"/>
  <c r="H303" i="18"/>
  <c r="I303" i="18"/>
  <c r="C249" i="18"/>
  <c r="D249" i="18"/>
  <c r="E249" i="18"/>
  <c r="F249" i="18"/>
  <c r="G249" i="18"/>
  <c r="H249" i="18"/>
  <c r="I249" i="18"/>
  <c r="B249" i="18"/>
  <c r="B193" i="18"/>
  <c r="C193" i="18"/>
  <c r="D193" i="18"/>
  <c r="E193" i="18"/>
  <c r="F193" i="18"/>
  <c r="J193" i="18" s="1"/>
  <c r="G193" i="18"/>
  <c r="H193" i="18"/>
  <c r="I193" i="18"/>
  <c r="O193" i="18" s="1"/>
  <c r="B194" i="18"/>
  <c r="C194" i="18"/>
  <c r="D194" i="18"/>
  <c r="E194" i="18"/>
  <c r="F194" i="18"/>
  <c r="J194" i="18" s="1"/>
  <c r="G194" i="18"/>
  <c r="H194" i="18"/>
  <c r="I194" i="18"/>
  <c r="B195" i="18"/>
  <c r="C195" i="18"/>
  <c r="D195" i="18"/>
  <c r="E195" i="18"/>
  <c r="F195" i="18"/>
  <c r="J195" i="18" s="1"/>
  <c r="G195" i="18"/>
  <c r="H195" i="18"/>
  <c r="I195" i="18"/>
  <c r="B196" i="18"/>
  <c r="C196" i="18"/>
  <c r="D196" i="18"/>
  <c r="E196" i="18"/>
  <c r="F196" i="18"/>
  <c r="J196" i="18" s="1"/>
  <c r="G196" i="18"/>
  <c r="H196" i="18"/>
  <c r="I196" i="18"/>
  <c r="B197" i="18"/>
  <c r="C197" i="18"/>
  <c r="D197" i="18"/>
  <c r="E197" i="18"/>
  <c r="F197" i="18"/>
  <c r="J197" i="18" s="1"/>
  <c r="G197" i="18"/>
  <c r="H197" i="18"/>
  <c r="I197" i="18"/>
  <c r="B198" i="18"/>
  <c r="C198" i="18"/>
  <c r="D198" i="18"/>
  <c r="E198" i="18"/>
  <c r="F198" i="18"/>
  <c r="J198" i="18" s="1"/>
  <c r="G198" i="18"/>
  <c r="H198" i="18"/>
  <c r="I198" i="18"/>
  <c r="B199" i="18"/>
  <c r="C199" i="18"/>
  <c r="D199" i="18"/>
  <c r="E199" i="18"/>
  <c r="F199" i="18"/>
  <c r="J199" i="18" s="1"/>
  <c r="G199" i="18"/>
  <c r="H199" i="18"/>
  <c r="I199" i="18"/>
  <c r="B200" i="18"/>
  <c r="C200" i="18"/>
  <c r="D200" i="18"/>
  <c r="E200" i="18"/>
  <c r="F200" i="18"/>
  <c r="J200" i="18" s="1"/>
  <c r="G200" i="18"/>
  <c r="H200" i="18"/>
  <c r="I200" i="18"/>
  <c r="B201" i="18"/>
  <c r="C201" i="18"/>
  <c r="D201" i="18"/>
  <c r="E201" i="18"/>
  <c r="F201" i="18"/>
  <c r="J201" i="18" s="1"/>
  <c r="K201" i="18" s="1"/>
  <c r="G201" i="18"/>
  <c r="H201" i="18"/>
  <c r="I201" i="18"/>
  <c r="B202" i="18"/>
  <c r="C202" i="18"/>
  <c r="D202" i="18"/>
  <c r="E202" i="18"/>
  <c r="F202" i="18"/>
  <c r="J202" i="18" s="1"/>
  <c r="G202" i="18"/>
  <c r="H202" i="18"/>
  <c r="I202" i="18"/>
  <c r="B203" i="18"/>
  <c r="C203" i="18"/>
  <c r="D203" i="18"/>
  <c r="E203" i="18"/>
  <c r="F203" i="18"/>
  <c r="J203" i="18" s="1"/>
  <c r="G203" i="18"/>
  <c r="H203" i="18"/>
  <c r="I203" i="18"/>
  <c r="B204" i="18"/>
  <c r="C204" i="18"/>
  <c r="D204" i="18"/>
  <c r="E204" i="18"/>
  <c r="F204" i="18"/>
  <c r="J204" i="18" s="1"/>
  <c r="G204" i="18"/>
  <c r="H204" i="18"/>
  <c r="I204" i="18"/>
  <c r="B205" i="18"/>
  <c r="C205" i="18"/>
  <c r="D205" i="18"/>
  <c r="E205" i="18"/>
  <c r="F205" i="18"/>
  <c r="J205" i="18" s="1"/>
  <c r="K205" i="18" s="1"/>
  <c r="G205" i="18"/>
  <c r="H205" i="18"/>
  <c r="I205" i="18"/>
  <c r="B206" i="18"/>
  <c r="C206" i="18"/>
  <c r="D206" i="18"/>
  <c r="E206" i="18"/>
  <c r="F206" i="18"/>
  <c r="J206" i="18" s="1"/>
  <c r="K206" i="18" s="1"/>
  <c r="G206" i="18"/>
  <c r="H206" i="18"/>
  <c r="I206" i="18"/>
  <c r="B207" i="18"/>
  <c r="C207" i="18"/>
  <c r="D207" i="18"/>
  <c r="E207" i="18"/>
  <c r="F207" i="18"/>
  <c r="J207" i="18" s="1"/>
  <c r="K207" i="18" s="1"/>
  <c r="G207" i="18"/>
  <c r="H207" i="18"/>
  <c r="I207" i="18"/>
  <c r="B208" i="18"/>
  <c r="C208" i="18"/>
  <c r="D208" i="18"/>
  <c r="E208" i="18"/>
  <c r="F208" i="18"/>
  <c r="J208" i="18" s="1"/>
  <c r="G208" i="18"/>
  <c r="H208" i="18"/>
  <c r="I208" i="18"/>
  <c r="B209" i="18"/>
  <c r="C209" i="18"/>
  <c r="D209" i="18"/>
  <c r="E209" i="18"/>
  <c r="F209" i="18"/>
  <c r="G209" i="18"/>
  <c r="H209" i="18"/>
  <c r="I209" i="18"/>
  <c r="B210" i="18"/>
  <c r="C210" i="18"/>
  <c r="D210" i="18"/>
  <c r="E210" i="18"/>
  <c r="F210" i="18"/>
  <c r="J210" i="18" s="1"/>
  <c r="G210" i="18"/>
  <c r="H210" i="18"/>
  <c r="I210" i="18"/>
  <c r="B211" i="18"/>
  <c r="C211" i="18"/>
  <c r="D211" i="18"/>
  <c r="E211" i="18"/>
  <c r="F211" i="18"/>
  <c r="J211" i="18" s="1"/>
  <c r="K211" i="18" s="1"/>
  <c r="G211" i="18"/>
  <c r="H211" i="18"/>
  <c r="I211" i="18"/>
  <c r="B212" i="18"/>
  <c r="C212" i="18"/>
  <c r="D212" i="18"/>
  <c r="E212" i="18"/>
  <c r="F212" i="18"/>
  <c r="G212" i="18"/>
  <c r="H212" i="18"/>
  <c r="I212" i="18"/>
  <c r="B213" i="18"/>
  <c r="C213" i="18"/>
  <c r="D213" i="18"/>
  <c r="E213" i="18"/>
  <c r="F213" i="18"/>
  <c r="J213" i="18" s="1"/>
  <c r="K213" i="18" s="1"/>
  <c r="G213" i="18"/>
  <c r="H213" i="18"/>
  <c r="I213" i="18"/>
  <c r="B214" i="18"/>
  <c r="C214" i="18"/>
  <c r="D214" i="18"/>
  <c r="E214" i="18"/>
  <c r="F214" i="18"/>
  <c r="J214" i="18" s="1"/>
  <c r="G214" i="18"/>
  <c r="H214" i="18"/>
  <c r="I214" i="18"/>
  <c r="B215" i="18"/>
  <c r="C215" i="18"/>
  <c r="D215" i="18"/>
  <c r="E215" i="18"/>
  <c r="F215" i="18"/>
  <c r="J215" i="18" s="1"/>
  <c r="G215" i="18"/>
  <c r="H215" i="18"/>
  <c r="I215" i="18"/>
  <c r="B216" i="18"/>
  <c r="C216" i="18"/>
  <c r="D216" i="18"/>
  <c r="E216" i="18"/>
  <c r="F216" i="18"/>
  <c r="J216" i="18" s="1"/>
  <c r="G216" i="18"/>
  <c r="H216" i="18"/>
  <c r="I216" i="18"/>
  <c r="B217" i="18"/>
  <c r="C217" i="18"/>
  <c r="D217" i="18"/>
  <c r="E217" i="18"/>
  <c r="F217" i="18"/>
  <c r="J217" i="18" s="1"/>
  <c r="K217" i="18" s="1"/>
  <c r="G217" i="18"/>
  <c r="H217" i="18"/>
  <c r="I217" i="18"/>
  <c r="B218" i="18"/>
  <c r="C218" i="18"/>
  <c r="D218" i="18"/>
  <c r="E218" i="18"/>
  <c r="F218" i="18"/>
  <c r="J218" i="18" s="1"/>
  <c r="G218" i="18"/>
  <c r="H218" i="18"/>
  <c r="I218" i="18"/>
  <c r="B219" i="18"/>
  <c r="C219" i="18"/>
  <c r="D219" i="18"/>
  <c r="E219" i="18"/>
  <c r="F219" i="18"/>
  <c r="J219" i="18" s="1"/>
  <c r="G219" i="18"/>
  <c r="H219" i="18"/>
  <c r="I219" i="18"/>
  <c r="B220" i="18"/>
  <c r="C220" i="18"/>
  <c r="D220" i="18"/>
  <c r="E220" i="18"/>
  <c r="F220" i="18"/>
  <c r="J220" i="18" s="1"/>
  <c r="K220" i="18" s="1"/>
  <c r="G220" i="18"/>
  <c r="H220" i="18"/>
  <c r="I220" i="18"/>
  <c r="B221" i="18"/>
  <c r="C221" i="18"/>
  <c r="D221" i="18"/>
  <c r="E221" i="18"/>
  <c r="F221" i="18"/>
  <c r="J221" i="18" s="1"/>
  <c r="G221" i="18"/>
  <c r="H221" i="18"/>
  <c r="I221" i="18"/>
  <c r="B222" i="18"/>
  <c r="C222" i="18"/>
  <c r="D222" i="18"/>
  <c r="E222" i="18"/>
  <c r="F222" i="18"/>
  <c r="J222" i="18" s="1"/>
  <c r="K222" i="18" s="1"/>
  <c r="G222" i="18"/>
  <c r="H222" i="18"/>
  <c r="I222" i="18"/>
  <c r="B223" i="18"/>
  <c r="C223" i="18"/>
  <c r="D223" i="18"/>
  <c r="E223" i="18"/>
  <c r="F223" i="18"/>
  <c r="J223" i="18" s="1"/>
  <c r="K223" i="18" s="1"/>
  <c r="G223" i="18"/>
  <c r="H223" i="18"/>
  <c r="I223" i="18"/>
  <c r="B224" i="18"/>
  <c r="C224" i="18"/>
  <c r="D224" i="18"/>
  <c r="E224" i="18"/>
  <c r="F224" i="18"/>
  <c r="J224" i="18" s="1"/>
  <c r="G224" i="18"/>
  <c r="H224" i="18"/>
  <c r="I224" i="18"/>
  <c r="B225" i="18"/>
  <c r="C225" i="18"/>
  <c r="D225" i="18"/>
  <c r="E225" i="18"/>
  <c r="F225" i="18"/>
  <c r="J225" i="18" s="1"/>
  <c r="K225" i="18" s="1"/>
  <c r="G225" i="18"/>
  <c r="H225" i="18"/>
  <c r="I225" i="18"/>
  <c r="B226" i="18"/>
  <c r="C226" i="18"/>
  <c r="D226" i="18"/>
  <c r="E226" i="18"/>
  <c r="F226" i="18"/>
  <c r="J226" i="18" s="1"/>
  <c r="G226" i="18"/>
  <c r="H226" i="18"/>
  <c r="I226" i="18"/>
  <c r="B227" i="18"/>
  <c r="C227" i="18"/>
  <c r="D227" i="18"/>
  <c r="E227" i="18"/>
  <c r="F227" i="18"/>
  <c r="J227" i="18" s="1"/>
  <c r="K227" i="18" s="1"/>
  <c r="G227" i="18"/>
  <c r="H227" i="18"/>
  <c r="I227" i="18"/>
  <c r="B228" i="18"/>
  <c r="C228" i="18"/>
  <c r="D228" i="18"/>
  <c r="E228" i="18"/>
  <c r="F228" i="18"/>
  <c r="J228" i="18" s="1"/>
  <c r="K228" i="18" s="1"/>
  <c r="G228" i="18"/>
  <c r="H228" i="18"/>
  <c r="I228" i="18"/>
  <c r="B229" i="18"/>
  <c r="C229" i="18"/>
  <c r="D229" i="18"/>
  <c r="E229" i="18"/>
  <c r="F229" i="18"/>
  <c r="J229" i="18" s="1"/>
  <c r="G229" i="18"/>
  <c r="H229" i="18"/>
  <c r="I229" i="18"/>
  <c r="B230" i="18"/>
  <c r="C230" i="18"/>
  <c r="D230" i="18"/>
  <c r="E230" i="18"/>
  <c r="F230" i="18"/>
  <c r="J230" i="18" s="1"/>
  <c r="K230" i="18" s="1"/>
  <c r="G230" i="18"/>
  <c r="H230" i="18"/>
  <c r="I230" i="18"/>
  <c r="B231" i="18"/>
  <c r="C231" i="18"/>
  <c r="D231" i="18"/>
  <c r="E231" i="18"/>
  <c r="F231" i="18"/>
  <c r="J231" i="18" s="1"/>
  <c r="K231" i="18" s="1"/>
  <c r="G231" i="18"/>
  <c r="H231" i="18"/>
  <c r="I231" i="18"/>
  <c r="B232" i="18"/>
  <c r="C232" i="18"/>
  <c r="D232" i="18"/>
  <c r="E232" i="18"/>
  <c r="F232" i="18"/>
  <c r="J232" i="18" s="1"/>
  <c r="G232" i="18"/>
  <c r="H232" i="18"/>
  <c r="I232" i="18"/>
  <c r="B233" i="18"/>
  <c r="C233" i="18"/>
  <c r="D233" i="18"/>
  <c r="E233" i="18"/>
  <c r="F233" i="18"/>
  <c r="J233" i="18" s="1"/>
  <c r="K233" i="18" s="1"/>
  <c r="G233" i="18"/>
  <c r="H233" i="18"/>
  <c r="I233" i="18"/>
  <c r="B234" i="18"/>
  <c r="C234" i="18"/>
  <c r="D234" i="18"/>
  <c r="E234" i="18"/>
  <c r="F234" i="18"/>
  <c r="J234" i="18" s="1"/>
  <c r="G234" i="18"/>
  <c r="H234" i="18"/>
  <c r="I234" i="18"/>
  <c r="B235" i="18"/>
  <c r="C235" i="18"/>
  <c r="D235" i="18"/>
  <c r="E235" i="18"/>
  <c r="F235" i="18"/>
  <c r="J235" i="18" s="1"/>
  <c r="G235" i="18"/>
  <c r="H235" i="18"/>
  <c r="I235" i="18"/>
  <c r="B236" i="18"/>
  <c r="C236" i="18"/>
  <c r="D236" i="18"/>
  <c r="E236" i="18"/>
  <c r="F236" i="18"/>
  <c r="J236" i="18" s="1"/>
  <c r="G236" i="18"/>
  <c r="H236" i="18"/>
  <c r="I236" i="18"/>
  <c r="B237" i="18"/>
  <c r="C237" i="18"/>
  <c r="D237" i="18"/>
  <c r="E237" i="18"/>
  <c r="F237" i="18"/>
  <c r="J237" i="18" s="1"/>
  <c r="G237" i="18"/>
  <c r="H237" i="18"/>
  <c r="I237" i="18"/>
  <c r="B238" i="18"/>
  <c r="C238" i="18"/>
  <c r="D238" i="18"/>
  <c r="E238" i="18"/>
  <c r="F238" i="18"/>
  <c r="J238" i="18" s="1"/>
  <c r="G238" i="18"/>
  <c r="H238" i="18"/>
  <c r="I238" i="18"/>
  <c r="B239" i="18"/>
  <c r="C239" i="18"/>
  <c r="D239" i="18"/>
  <c r="E239" i="18"/>
  <c r="F239" i="18"/>
  <c r="J239" i="18" s="1"/>
  <c r="G239" i="18"/>
  <c r="H239" i="18"/>
  <c r="I239" i="18"/>
  <c r="B240" i="18"/>
  <c r="C240" i="18"/>
  <c r="D240" i="18"/>
  <c r="E240" i="18"/>
  <c r="F240" i="18"/>
  <c r="J240" i="18" s="1"/>
  <c r="G240" i="18"/>
  <c r="H240" i="18"/>
  <c r="I240" i="18"/>
  <c r="B241" i="18"/>
  <c r="C241" i="18"/>
  <c r="D241" i="18"/>
  <c r="E241" i="18"/>
  <c r="F241" i="18"/>
  <c r="J241" i="18" s="1"/>
  <c r="G241" i="18"/>
  <c r="H241" i="18"/>
  <c r="I241" i="18"/>
  <c r="B242" i="18"/>
  <c r="C242" i="18"/>
  <c r="D242" i="18"/>
  <c r="E242" i="18"/>
  <c r="F242" i="18"/>
  <c r="J242" i="18" s="1"/>
  <c r="K242" i="18" s="1"/>
  <c r="G242" i="18"/>
  <c r="H242" i="18"/>
  <c r="I242" i="18"/>
  <c r="B243" i="18"/>
  <c r="C243" i="18"/>
  <c r="D243" i="18"/>
  <c r="E243" i="18"/>
  <c r="F243" i="18"/>
  <c r="J243" i="18" s="1"/>
  <c r="K243" i="18" s="1"/>
  <c r="G243" i="18"/>
  <c r="H243" i="18"/>
  <c r="I243" i="18"/>
  <c r="B244" i="18"/>
  <c r="C244" i="18"/>
  <c r="D244" i="18"/>
  <c r="E244" i="18"/>
  <c r="F244" i="18"/>
  <c r="J244" i="18" s="1"/>
  <c r="K244" i="18" s="1"/>
  <c r="G244" i="18"/>
  <c r="H244" i="18"/>
  <c r="I244" i="18"/>
  <c r="B245" i="18"/>
  <c r="C245" i="18"/>
  <c r="D245" i="18"/>
  <c r="E245" i="18"/>
  <c r="F245" i="18"/>
  <c r="J245" i="18" s="1"/>
  <c r="K245" i="18" s="1"/>
  <c r="G245" i="18"/>
  <c r="H245" i="18"/>
  <c r="I245" i="18"/>
  <c r="B246" i="18"/>
  <c r="C246" i="18"/>
  <c r="D246" i="18"/>
  <c r="E246" i="18"/>
  <c r="F246" i="18"/>
  <c r="J246" i="18" s="1"/>
  <c r="G246" i="18"/>
  <c r="H246" i="18"/>
  <c r="I246" i="18"/>
  <c r="C192" i="18"/>
  <c r="D192" i="18"/>
  <c r="E192" i="18"/>
  <c r="F192" i="18"/>
  <c r="G192" i="18"/>
  <c r="H192" i="18"/>
  <c r="I192" i="18"/>
  <c r="B192" i="18"/>
  <c r="B145" i="18"/>
  <c r="C145" i="18"/>
  <c r="D145" i="18"/>
  <c r="E145" i="18"/>
  <c r="F145" i="18"/>
  <c r="J145" i="18" s="1"/>
  <c r="K145" i="18" s="1"/>
  <c r="G145" i="18"/>
  <c r="H145" i="18"/>
  <c r="I145" i="18"/>
  <c r="O145" i="18" s="1"/>
  <c r="B146" i="18"/>
  <c r="C146" i="18"/>
  <c r="D146" i="18"/>
  <c r="E146" i="18"/>
  <c r="F146" i="18"/>
  <c r="J146" i="18" s="1"/>
  <c r="G146" i="18"/>
  <c r="H146" i="18"/>
  <c r="I146" i="18"/>
  <c r="B147" i="18"/>
  <c r="C147" i="18"/>
  <c r="D147" i="18"/>
  <c r="E147" i="18"/>
  <c r="F147" i="18"/>
  <c r="J147" i="18" s="1"/>
  <c r="G147" i="18"/>
  <c r="H147" i="18"/>
  <c r="I147" i="18"/>
  <c r="B148" i="18"/>
  <c r="C148" i="18"/>
  <c r="D148" i="18"/>
  <c r="E148" i="18"/>
  <c r="F148" i="18"/>
  <c r="J148" i="18" s="1"/>
  <c r="G148" i="18"/>
  <c r="H148" i="18"/>
  <c r="I148" i="18"/>
  <c r="B149" i="18"/>
  <c r="C149" i="18"/>
  <c r="D149" i="18"/>
  <c r="E149" i="18"/>
  <c r="F149" i="18"/>
  <c r="J149" i="18" s="1"/>
  <c r="G149" i="18"/>
  <c r="H149" i="18"/>
  <c r="I149" i="18"/>
  <c r="B150" i="18"/>
  <c r="C150" i="18"/>
  <c r="D150" i="18"/>
  <c r="E150" i="18"/>
  <c r="F150" i="18"/>
  <c r="J150" i="18" s="1"/>
  <c r="G150" i="18"/>
  <c r="H150" i="18"/>
  <c r="I150" i="18"/>
  <c r="B151" i="18"/>
  <c r="C151" i="18"/>
  <c r="D151" i="18"/>
  <c r="E151" i="18"/>
  <c r="F151" i="18"/>
  <c r="J151" i="18" s="1"/>
  <c r="G151" i="18"/>
  <c r="H151" i="18"/>
  <c r="I151" i="18"/>
  <c r="B152" i="18"/>
  <c r="C152" i="18"/>
  <c r="D152" i="18"/>
  <c r="E152" i="18"/>
  <c r="F152" i="18"/>
  <c r="J152" i="18" s="1"/>
  <c r="G152" i="18"/>
  <c r="H152" i="18"/>
  <c r="I152" i="18"/>
  <c r="B153" i="18"/>
  <c r="C153" i="18"/>
  <c r="D153" i="18"/>
  <c r="E153" i="18"/>
  <c r="F153" i="18"/>
  <c r="G153" i="18"/>
  <c r="H153" i="18"/>
  <c r="I153" i="18"/>
  <c r="B154" i="18"/>
  <c r="C154" i="18"/>
  <c r="D154" i="18"/>
  <c r="E154" i="18"/>
  <c r="F154" i="18"/>
  <c r="J154" i="18" s="1"/>
  <c r="G154" i="18"/>
  <c r="H154" i="18"/>
  <c r="I154" i="18"/>
  <c r="B155" i="18"/>
  <c r="C155" i="18"/>
  <c r="D155" i="18"/>
  <c r="E155" i="18"/>
  <c r="F155" i="18"/>
  <c r="G155" i="18"/>
  <c r="H155" i="18"/>
  <c r="I155" i="18"/>
  <c r="B156" i="18"/>
  <c r="C156" i="18"/>
  <c r="D156" i="18"/>
  <c r="E156" i="18"/>
  <c r="F156" i="18"/>
  <c r="J156" i="18" s="1"/>
  <c r="G156" i="18"/>
  <c r="H156" i="18"/>
  <c r="I156" i="18"/>
  <c r="B157" i="18"/>
  <c r="C157" i="18"/>
  <c r="D157" i="18"/>
  <c r="E157" i="18"/>
  <c r="F157" i="18"/>
  <c r="J157" i="18" s="1"/>
  <c r="G157" i="18"/>
  <c r="H157" i="18"/>
  <c r="I157" i="18"/>
  <c r="B158" i="18"/>
  <c r="C158" i="18"/>
  <c r="D158" i="18"/>
  <c r="E158" i="18"/>
  <c r="F158" i="18"/>
  <c r="J158" i="18" s="1"/>
  <c r="K158" i="18" s="1"/>
  <c r="G158" i="18"/>
  <c r="H158" i="18"/>
  <c r="I158" i="18"/>
  <c r="B159" i="18"/>
  <c r="C159" i="18"/>
  <c r="D159" i="18"/>
  <c r="E159" i="18"/>
  <c r="F159" i="18"/>
  <c r="J159" i="18" s="1"/>
  <c r="K159" i="18" s="1"/>
  <c r="G159" i="18"/>
  <c r="H159" i="18"/>
  <c r="I159" i="18"/>
  <c r="B160" i="18"/>
  <c r="C160" i="18"/>
  <c r="D160" i="18"/>
  <c r="E160" i="18"/>
  <c r="F160" i="18"/>
  <c r="J160" i="18" s="1"/>
  <c r="G160" i="18"/>
  <c r="H160" i="18"/>
  <c r="I160" i="18"/>
  <c r="B161" i="18"/>
  <c r="C161" i="18"/>
  <c r="D161" i="18"/>
  <c r="E161" i="18"/>
  <c r="F161" i="18"/>
  <c r="J161" i="18" s="1"/>
  <c r="G161" i="18"/>
  <c r="H161" i="18"/>
  <c r="I161" i="18"/>
  <c r="B162" i="18"/>
  <c r="C162" i="18"/>
  <c r="D162" i="18"/>
  <c r="E162" i="18"/>
  <c r="F162" i="18"/>
  <c r="J162" i="18" s="1"/>
  <c r="G162" i="18"/>
  <c r="H162" i="18"/>
  <c r="I162" i="18"/>
  <c r="B163" i="18"/>
  <c r="C163" i="18"/>
  <c r="D163" i="18"/>
  <c r="E163" i="18"/>
  <c r="F163" i="18"/>
  <c r="J163" i="18" s="1"/>
  <c r="G163" i="18"/>
  <c r="H163" i="18"/>
  <c r="I163" i="18"/>
  <c r="B164" i="18"/>
  <c r="C164" i="18"/>
  <c r="D164" i="18"/>
  <c r="E164" i="18"/>
  <c r="F164" i="18"/>
  <c r="J164" i="18" s="1"/>
  <c r="G164" i="18"/>
  <c r="H164" i="18"/>
  <c r="I164" i="18"/>
  <c r="B165" i="18"/>
  <c r="C165" i="18"/>
  <c r="D165" i="18"/>
  <c r="E165" i="18"/>
  <c r="F165" i="18"/>
  <c r="J165" i="18" s="1"/>
  <c r="K165" i="18" s="1"/>
  <c r="G165" i="18"/>
  <c r="H165" i="18"/>
  <c r="I165" i="18"/>
  <c r="B166" i="18"/>
  <c r="C166" i="18"/>
  <c r="D166" i="18"/>
  <c r="E166" i="18"/>
  <c r="F166" i="18"/>
  <c r="J166" i="18" s="1"/>
  <c r="G166" i="18"/>
  <c r="H166" i="18"/>
  <c r="I166" i="18"/>
  <c r="B167" i="18"/>
  <c r="C167" i="18"/>
  <c r="D167" i="18"/>
  <c r="E167" i="18"/>
  <c r="F167" i="18"/>
  <c r="J167" i="18" s="1"/>
  <c r="G167" i="18"/>
  <c r="H167" i="18"/>
  <c r="I167" i="18"/>
  <c r="B168" i="18"/>
  <c r="C168" i="18"/>
  <c r="D168" i="18"/>
  <c r="E168" i="18"/>
  <c r="F168" i="18"/>
  <c r="G168" i="18"/>
  <c r="H168" i="18"/>
  <c r="I168" i="18"/>
  <c r="B169" i="18"/>
  <c r="C169" i="18"/>
  <c r="D169" i="18"/>
  <c r="E169" i="18"/>
  <c r="F169" i="18"/>
  <c r="J169" i="18" s="1"/>
  <c r="G169" i="18"/>
  <c r="H169" i="18"/>
  <c r="I169" i="18"/>
  <c r="B170" i="18"/>
  <c r="C170" i="18"/>
  <c r="D170" i="18"/>
  <c r="E170" i="18"/>
  <c r="F170" i="18"/>
  <c r="G170" i="18"/>
  <c r="H170" i="18"/>
  <c r="I170" i="18"/>
  <c r="B171" i="18"/>
  <c r="C171" i="18"/>
  <c r="D171" i="18"/>
  <c r="E171" i="18"/>
  <c r="F171" i="18"/>
  <c r="G171" i="18"/>
  <c r="H171" i="18"/>
  <c r="I171" i="18"/>
  <c r="B172" i="18"/>
  <c r="C172" i="18"/>
  <c r="D172" i="18"/>
  <c r="E172" i="18"/>
  <c r="F172" i="18"/>
  <c r="G172" i="18"/>
  <c r="H172" i="18"/>
  <c r="I172" i="18"/>
  <c r="B173" i="18"/>
  <c r="C173" i="18"/>
  <c r="D173" i="18"/>
  <c r="E173" i="18"/>
  <c r="F173" i="18"/>
  <c r="J173" i="18" s="1"/>
  <c r="G173" i="18"/>
  <c r="H173" i="18"/>
  <c r="I173" i="18"/>
  <c r="B174" i="18"/>
  <c r="C174" i="18"/>
  <c r="D174" i="18"/>
  <c r="E174" i="18"/>
  <c r="F174" i="18"/>
  <c r="J174" i="18" s="1"/>
  <c r="K174" i="18" s="1"/>
  <c r="G174" i="18"/>
  <c r="H174" i="18"/>
  <c r="I174" i="18"/>
  <c r="B175" i="18"/>
  <c r="C175" i="18"/>
  <c r="D175" i="18"/>
  <c r="E175" i="18"/>
  <c r="F175" i="18"/>
  <c r="G175" i="18"/>
  <c r="H175" i="18"/>
  <c r="I175" i="18"/>
  <c r="B176" i="18"/>
  <c r="C176" i="18"/>
  <c r="D176" i="18"/>
  <c r="E176" i="18"/>
  <c r="F176" i="18"/>
  <c r="J176" i="18" s="1"/>
  <c r="K176" i="18" s="1"/>
  <c r="G176" i="18"/>
  <c r="H176" i="18"/>
  <c r="I176" i="18"/>
  <c r="B177" i="18"/>
  <c r="C177" i="18"/>
  <c r="D177" i="18"/>
  <c r="E177" i="18"/>
  <c r="F177" i="18"/>
  <c r="G177" i="18"/>
  <c r="H177" i="18"/>
  <c r="I177" i="18"/>
  <c r="B178" i="18"/>
  <c r="C178" i="18"/>
  <c r="D178" i="18"/>
  <c r="E178" i="18"/>
  <c r="F178" i="18"/>
  <c r="J178" i="18" s="1"/>
  <c r="K178" i="18" s="1"/>
  <c r="G178" i="18"/>
  <c r="H178" i="18"/>
  <c r="I178" i="18"/>
  <c r="B179" i="18"/>
  <c r="C179" i="18"/>
  <c r="D179" i="18"/>
  <c r="E179" i="18"/>
  <c r="F179" i="18"/>
  <c r="J179" i="18" s="1"/>
  <c r="G179" i="18"/>
  <c r="H179" i="18"/>
  <c r="I179" i="18"/>
  <c r="B180" i="18"/>
  <c r="C180" i="18"/>
  <c r="D180" i="18"/>
  <c r="E180" i="18"/>
  <c r="F180" i="18"/>
  <c r="J180" i="18" s="1"/>
  <c r="K180" i="18" s="1"/>
  <c r="G180" i="18"/>
  <c r="H180" i="18"/>
  <c r="I180" i="18"/>
  <c r="B181" i="18"/>
  <c r="C181" i="18"/>
  <c r="D181" i="18"/>
  <c r="E181" i="18"/>
  <c r="F181" i="18"/>
  <c r="J181" i="18" s="1"/>
  <c r="G181" i="18"/>
  <c r="H181" i="18"/>
  <c r="I181" i="18"/>
  <c r="B182" i="18"/>
  <c r="C182" i="18"/>
  <c r="D182" i="18"/>
  <c r="E182" i="18"/>
  <c r="F182" i="18"/>
  <c r="J182" i="18" s="1"/>
  <c r="G182" i="18"/>
  <c r="H182" i="18"/>
  <c r="I182" i="18"/>
  <c r="B183" i="18"/>
  <c r="C183" i="18"/>
  <c r="D183" i="18"/>
  <c r="E183" i="18"/>
  <c r="F183" i="18"/>
  <c r="J183" i="18" s="1"/>
  <c r="K183" i="18" s="1"/>
  <c r="G183" i="18"/>
  <c r="H183" i="18"/>
  <c r="I183" i="18"/>
  <c r="B184" i="18"/>
  <c r="C184" i="18"/>
  <c r="D184" i="18"/>
  <c r="E184" i="18"/>
  <c r="F184" i="18"/>
  <c r="J184" i="18" s="1"/>
  <c r="K184" i="18" s="1"/>
  <c r="G184" i="18"/>
  <c r="H184" i="18"/>
  <c r="I184" i="18"/>
  <c r="B185" i="18"/>
  <c r="C185" i="18"/>
  <c r="D185" i="18"/>
  <c r="E185" i="18"/>
  <c r="F185" i="18"/>
  <c r="G185" i="18"/>
  <c r="H185" i="18"/>
  <c r="I185" i="18"/>
  <c r="B186" i="18"/>
  <c r="C186" i="18"/>
  <c r="D186" i="18"/>
  <c r="E186" i="18"/>
  <c r="F186" i="18"/>
  <c r="J186" i="18" s="1"/>
  <c r="K186" i="18" s="1"/>
  <c r="G186" i="18"/>
  <c r="H186" i="18"/>
  <c r="I186" i="18"/>
  <c r="B187" i="18"/>
  <c r="C187" i="18"/>
  <c r="D187" i="18"/>
  <c r="E187" i="18"/>
  <c r="F187" i="18"/>
  <c r="J187" i="18" s="1"/>
  <c r="G187" i="18"/>
  <c r="H187" i="18"/>
  <c r="I187" i="18"/>
  <c r="B188" i="18"/>
  <c r="C188" i="18"/>
  <c r="D188" i="18"/>
  <c r="E188" i="18"/>
  <c r="F188" i="18"/>
  <c r="J188" i="18" s="1"/>
  <c r="G188" i="18"/>
  <c r="H188" i="18"/>
  <c r="I188" i="18"/>
  <c r="B189" i="18"/>
  <c r="C189" i="18"/>
  <c r="D189" i="18"/>
  <c r="E189" i="18"/>
  <c r="F189" i="18"/>
  <c r="J189" i="18" s="1"/>
  <c r="K189" i="18" s="1"/>
  <c r="G189" i="18"/>
  <c r="H189" i="18"/>
  <c r="I189" i="18"/>
  <c r="C144" i="18"/>
  <c r="D144" i="18"/>
  <c r="E144" i="18"/>
  <c r="F144" i="18"/>
  <c r="G144" i="18"/>
  <c r="H144" i="18"/>
  <c r="I144" i="18"/>
  <c r="B144" i="18"/>
  <c r="B106" i="18"/>
  <c r="C106" i="18"/>
  <c r="D106" i="18"/>
  <c r="E106" i="18"/>
  <c r="F106" i="18"/>
  <c r="J106" i="18" s="1"/>
  <c r="K106" i="18" s="1"/>
  <c r="G106" i="18"/>
  <c r="H106" i="18"/>
  <c r="I106" i="18"/>
  <c r="O106" i="18" s="1"/>
  <c r="B107" i="18"/>
  <c r="C107" i="18"/>
  <c r="D107" i="18"/>
  <c r="E107" i="18"/>
  <c r="F107" i="18"/>
  <c r="J107" i="18" s="1"/>
  <c r="G107" i="18"/>
  <c r="H107" i="18"/>
  <c r="I107" i="18"/>
  <c r="B108" i="18"/>
  <c r="C108" i="18"/>
  <c r="D108" i="18"/>
  <c r="E108" i="18"/>
  <c r="F108" i="18"/>
  <c r="J108" i="18" s="1"/>
  <c r="G108" i="18"/>
  <c r="H108" i="18"/>
  <c r="I108" i="18"/>
  <c r="B109" i="18"/>
  <c r="C109" i="18"/>
  <c r="D109" i="18"/>
  <c r="E109" i="18"/>
  <c r="F109" i="18"/>
  <c r="J109" i="18" s="1"/>
  <c r="G109" i="18"/>
  <c r="H109" i="18"/>
  <c r="I109" i="18"/>
  <c r="B110" i="18"/>
  <c r="C110" i="18"/>
  <c r="D110" i="18"/>
  <c r="E110" i="18"/>
  <c r="F110" i="18"/>
  <c r="J110" i="18" s="1"/>
  <c r="G110" i="18"/>
  <c r="H110" i="18"/>
  <c r="I110" i="18"/>
  <c r="B111" i="18"/>
  <c r="C111" i="18"/>
  <c r="D111" i="18"/>
  <c r="E111" i="18"/>
  <c r="F111" i="18"/>
  <c r="J111" i="18" s="1"/>
  <c r="K111" i="18" s="1"/>
  <c r="G111" i="18"/>
  <c r="H111" i="18"/>
  <c r="I111" i="18"/>
  <c r="B112" i="18"/>
  <c r="C112" i="18"/>
  <c r="D112" i="18"/>
  <c r="E112" i="18"/>
  <c r="F112" i="18"/>
  <c r="J112" i="18" s="1"/>
  <c r="K112" i="18" s="1"/>
  <c r="G112" i="18"/>
  <c r="H112" i="18"/>
  <c r="I112" i="18"/>
  <c r="B113" i="18"/>
  <c r="C113" i="18"/>
  <c r="D113" i="18"/>
  <c r="E113" i="18"/>
  <c r="F113" i="18"/>
  <c r="J113" i="18" s="1"/>
  <c r="G113" i="18"/>
  <c r="H113" i="18"/>
  <c r="I113" i="18"/>
  <c r="B114" i="18"/>
  <c r="C114" i="18"/>
  <c r="D114" i="18"/>
  <c r="E114" i="18"/>
  <c r="F114" i="18"/>
  <c r="J114" i="18" s="1"/>
  <c r="G114" i="18"/>
  <c r="H114" i="18"/>
  <c r="I114" i="18"/>
  <c r="B115" i="18"/>
  <c r="C115" i="18"/>
  <c r="D115" i="18"/>
  <c r="E115" i="18"/>
  <c r="F115" i="18"/>
  <c r="J115" i="18" s="1"/>
  <c r="K115" i="18" s="1"/>
  <c r="G115" i="18"/>
  <c r="H115" i="18"/>
  <c r="I115" i="18"/>
  <c r="B116" i="18"/>
  <c r="C116" i="18"/>
  <c r="D116" i="18"/>
  <c r="E116" i="18"/>
  <c r="F116" i="18"/>
  <c r="J116" i="18" s="1"/>
  <c r="K116" i="18" s="1"/>
  <c r="G116" i="18"/>
  <c r="H116" i="18"/>
  <c r="I116" i="18"/>
  <c r="B117" i="18"/>
  <c r="C117" i="18"/>
  <c r="D117" i="18"/>
  <c r="E117" i="18"/>
  <c r="F117" i="18"/>
  <c r="J117" i="18" s="1"/>
  <c r="G117" i="18"/>
  <c r="H117" i="18"/>
  <c r="I117" i="18"/>
  <c r="B118" i="18"/>
  <c r="C118" i="18"/>
  <c r="D118" i="18"/>
  <c r="E118" i="18"/>
  <c r="F118" i="18"/>
  <c r="J118" i="18" s="1"/>
  <c r="K118" i="18" s="1"/>
  <c r="G118" i="18"/>
  <c r="H118" i="18"/>
  <c r="I118" i="18"/>
  <c r="B119" i="18"/>
  <c r="C119" i="18"/>
  <c r="D119" i="18"/>
  <c r="E119" i="18"/>
  <c r="F119" i="18"/>
  <c r="J119" i="18" s="1"/>
  <c r="G119" i="18"/>
  <c r="H119" i="18"/>
  <c r="I119" i="18"/>
  <c r="B120" i="18"/>
  <c r="C120" i="18"/>
  <c r="D120" i="18"/>
  <c r="E120" i="18"/>
  <c r="F120" i="18"/>
  <c r="J120" i="18" s="1"/>
  <c r="G120" i="18"/>
  <c r="H120" i="18"/>
  <c r="I120" i="18"/>
  <c r="B121" i="18"/>
  <c r="C121" i="18"/>
  <c r="D121" i="18"/>
  <c r="E121" i="18"/>
  <c r="F121" i="18"/>
  <c r="J121" i="18" s="1"/>
  <c r="G121" i="18"/>
  <c r="H121" i="18"/>
  <c r="I121" i="18"/>
  <c r="B122" i="18"/>
  <c r="C122" i="18"/>
  <c r="D122" i="18"/>
  <c r="E122" i="18"/>
  <c r="F122" i="18"/>
  <c r="J122" i="18" s="1"/>
  <c r="K122" i="18" s="1"/>
  <c r="G122" i="18"/>
  <c r="H122" i="18"/>
  <c r="I122" i="18"/>
  <c r="B123" i="18"/>
  <c r="C123" i="18"/>
  <c r="D123" i="18"/>
  <c r="E123" i="18"/>
  <c r="F123" i="18"/>
  <c r="J123" i="18" s="1"/>
  <c r="G123" i="18"/>
  <c r="H123" i="18"/>
  <c r="I123" i="18"/>
  <c r="B124" i="18"/>
  <c r="C124" i="18"/>
  <c r="D124" i="18"/>
  <c r="E124" i="18"/>
  <c r="F124" i="18"/>
  <c r="J124" i="18" s="1"/>
  <c r="G124" i="18"/>
  <c r="H124" i="18"/>
  <c r="I124" i="18"/>
  <c r="B125" i="18"/>
  <c r="C125" i="18"/>
  <c r="D125" i="18"/>
  <c r="E125" i="18"/>
  <c r="F125" i="18"/>
  <c r="J125" i="18" s="1"/>
  <c r="G125" i="18"/>
  <c r="H125" i="18"/>
  <c r="I125" i="18"/>
  <c r="B126" i="18"/>
  <c r="C126" i="18"/>
  <c r="D126" i="18"/>
  <c r="E126" i="18"/>
  <c r="F126" i="18"/>
  <c r="J126" i="18" s="1"/>
  <c r="K126" i="18" s="1"/>
  <c r="G126" i="18"/>
  <c r="H126" i="18"/>
  <c r="I126" i="18"/>
  <c r="B127" i="18"/>
  <c r="C127" i="18"/>
  <c r="D127" i="18"/>
  <c r="E127" i="18"/>
  <c r="F127" i="18"/>
  <c r="J127" i="18" s="1"/>
  <c r="G127" i="18"/>
  <c r="H127" i="18"/>
  <c r="I127" i="18"/>
  <c r="B128" i="18"/>
  <c r="C128" i="18"/>
  <c r="D128" i="18"/>
  <c r="E128" i="18"/>
  <c r="F128" i="18"/>
  <c r="J128" i="18" s="1"/>
  <c r="G128" i="18"/>
  <c r="H128" i="18"/>
  <c r="I128" i="18"/>
  <c r="B129" i="18"/>
  <c r="C129" i="18"/>
  <c r="D129" i="18"/>
  <c r="E129" i="18"/>
  <c r="F129" i="18"/>
  <c r="J129" i="18" s="1"/>
  <c r="K129" i="18" s="1"/>
  <c r="G129" i="18"/>
  <c r="H129" i="18"/>
  <c r="I129" i="18"/>
  <c r="B130" i="18"/>
  <c r="C130" i="18"/>
  <c r="D130" i="18"/>
  <c r="E130" i="18"/>
  <c r="F130" i="18"/>
  <c r="J130" i="18" s="1"/>
  <c r="G130" i="18"/>
  <c r="H130" i="18"/>
  <c r="I130" i="18"/>
  <c r="B131" i="18"/>
  <c r="C131" i="18"/>
  <c r="D131" i="18"/>
  <c r="E131" i="18"/>
  <c r="F131" i="18"/>
  <c r="J131" i="18" s="1"/>
  <c r="G131" i="18"/>
  <c r="H131" i="18"/>
  <c r="I131" i="18"/>
  <c r="B132" i="18"/>
  <c r="C132" i="18"/>
  <c r="D132" i="18"/>
  <c r="E132" i="18"/>
  <c r="F132" i="18"/>
  <c r="J132" i="18" s="1"/>
  <c r="G132" i="18"/>
  <c r="H132" i="18"/>
  <c r="I132" i="18"/>
  <c r="B133" i="18"/>
  <c r="C133" i="18"/>
  <c r="D133" i="18"/>
  <c r="E133" i="18"/>
  <c r="F133" i="18"/>
  <c r="J133" i="18" s="1"/>
  <c r="K133" i="18" s="1"/>
  <c r="G133" i="18"/>
  <c r="H133" i="18"/>
  <c r="I133" i="18"/>
  <c r="B134" i="18"/>
  <c r="C134" i="18"/>
  <c r="D134" i="18"/>
  <c r="E134" i="18"/>
  <c r="F134" i="18"/>
  <c r="J134" i="18" s="1"/>
  <c r="G134" i="18"/>
  <c r="H134" i="18"/>
  <c r="I134" i="18"/>
  <c r="B135" i="18"/>
  <c r="C135" i="18"/>
  <c r="D135" i="18"/>
  <c r="E135" i="18"/>
  <c r="F135" i="18"/>
  <c r="J135" i="18" s="1"/>
  <c r="G135" i="18"/>
  <c r="H135" i="18"/>
  <c r="I135" i="18"/>
  <c r="B136" i="18"/>
  <c r="C136" i="18"/>
  <c r="D136" i="18"/>
  <c r="E136" i="18"/>
  <c r="F136" i="18"/>
  <c r="J136" i="18" s="1"/>
  <c r="G136" i="18"/>
  <c r="H136" i="18"/>
  <c r="I136" i="18"/>
  <c r="B137" i="18"/>
  <c r="C137" i="18"/>
  <c r="D137" i="18"/>
  <c r="E137" i="18"/>
  <c r="F137" i="18"/>
  <c r="J137" i="18" s="1"/>
  <c r="K137" i="18" s="1"/>
  <c r="G137" i="18"/>
  <c r="H137" i="18"/>
  <c r="I137" i="18"/>
  <c r="B138" i="18"/>
  <c r="C138" i="18"/>
  <c r="D138" i="18"/>
  <c r="E138" i="18"/>
  <c r="F138" i="18"/>
  <c r="J138" i="18" s="1"/>
  <c r="G138" i="18"/>
  <c r="H138" i="18"/>
  <c r="I138" i="18"/>
  <c r="B139" i="18"/>
  <c r="C139" i="18"/>
  <c r="D139" i="18"/>
  <c r="E139" i="18"/>
  <c r="F139" i="18"/>
  <c r="J139" i="18" s="1"/>
  <c r="K139" i="18" s="1"/>
  <c r="G139" i="18"/>
  <c r="H139" i="18"/>
  <c r="I139" i="18"/>
  <c r="B140" i="18"/>
  <c r="C140" i="18"/>
  <c r="D140" i="18"/>
  <c r="E140" i="18"/>
  <c r="F140" i="18"/>
  <c r="J140" i="18" s="1"/>
  <c r="K140" i="18" s="1"/>
  <c r="G140" i="18"/>
  <c r="H140" i="18"/>
  <c r="I140" i="18"/>
  <c r="B141" i="18"/>
  <c r="C141" i="18"/>
  <c r="D141" i="18"/>
  <c r="E141" i="18"/>
  <c r="F141" i="18"/>
  <c r="J141" i="18" s="1"/>
  <c r="G141" i="18"/>
  <c r="H141" i="18"/>
  <c r="I141" i="18"/>
  <c r="C105" i="18"/>
  <c r="D105" i="18"/>
  <c r="E105" i="18"/>
  <c r="F105" i="18"/>
  <c r="G105" i="18"/>
  <c r="H105" i="18"/>
  <c r="I105" i="18"/>
  <c r="B105" i="18"/>
  <c r="B67" i="18"/>
  <c r="C67" i="18"/>
  <c r="D67" i="18"/>
  <c r="E67" i="18"/>
  <c r="F67" i="18"/>
  <c r="J67" i="18" s="1"/>
  <c r="K67" i="18" s="1"/>
  <c r="P67" i="18" s="1"/>
  <c r="G67" i="18"/>
  <c r="H67" i="18"/>
  <c r="I67" i="18"/>
  <c r="O67" i="18" s="1"/>
  <c r="B68" i="18"/>
  <c r="C68" i="18"/>
  <c r="D68" i="18"/>
  <c r="E68" i="18"/>
  <c r="F68" i="18"/>
  <c r="J68" i="18" s="1"/>
  <c r="G68" i="18"/>
  <c r="H68" i="18"/>
  <c r="I68" i="18"/>
  <c r="B69" i="18"/>
  <c r="C69" i="18"/>
  <c r="D69" i="18"/>
  <c r="E69" i="18"/>
  <c r="F69" i="18"/>
  <c r="J69" i="18" s="1"/>
  <c r="G69" i="18"/>
  <c r="H69" i="18"/>
  <c r="I69" i="18"/>
  <c r="B70" i="18"/>
  <c r="C70" i="18"/>
  <c r="D70" i="18"/>
  <c r="E70" i="18"/>
  <c r="F70" i="18"/>
  <c r="J70" i="18" s="1"/>
  <c r="G70" i="18"/>
  <c r="H70" i="18"/>
  <c r="I70" i="18"/>
  <c r="B71" i="18"/>
  <c r="C71" i="18"/>
  <c r="D71" i="18"/>
  <c r="E71" i="18"/>
  <c r="F71" i="18"/>
  <c r="J71" i="18" s="1"/>
  <c r="K71" i="18" s="1"/>
  <c r="G71" i="18"/>
  <c r="H71" i="18"/>
  <c r="I71" i="18"/>
  <c r="B72" i="18"/>
  <c r="C72" i="18"/>
  <c r="D72" i="18"/>
  <c r="E72" i="18"/>
  <c r="F72" i="18"/>
  <c r="J72" i="18" s="1"/>
  <c r="G72" i="18"/>
  <c r="H72" i="18"/>
  <c r="I72" i="18"/>
  <c r="B73" i="18"/>
  <c r="C73" i="18"/>
  <c r="D73" i="18"/>
  <c r="E73" i="18"/>
  <c r="F73" i="18"/>
  <c r="J73" i="18" s="1"/>
  <c r="G73" i="18"/>
  <c r="H73" i="18"/>
  <c r="I73" i="18"/>
  <c r="B74" i="18"/>
  <c r="C74" i="18"/>
  <c r="D74" i="18"/>
  <c r="E74" i="18"/>
  <c r="F74" i="18"/>
  <c r="J74" i="18" s="1"/>
  <c r="G74" i="18"/>
  <c r="H74" i="18"/>
  <c r="I74" i="18"/>
  <c r="B75" i="18"/>
  <c r="C75" i="18"/>
  <c r="D75" i="18"/>
  <c r="E75" i="18"/>
  <c r="F75" i="18"/>
  <c r="J75" i="18" s="1"/>
  <c r="G75" i="18"/>
  <c r="H75" i="18"/>
  <c r="I75" i="18"/>
  <c r="B76" i="18"/>
  <c r="C76" i="18"/>
  <c r="D76" i="18"/>
  <c r="E76" i="18"/>
  <c r="F76" i="18"/>
  <c r="J76" i="18" s="1"/>
  <c r="K76" i="18" s="1"/>
  <c r="G76" i="18"/>
  <c r="H76" i="18"/>
  <c r="I76" i="18"/>
  <c r="B77" i="18"/>
  <c r="C77" i="18"/>
  <c r="D77" i="18"/>
  <c r="E77" i="18"/>
  <c r="F77" i="18"/>
  <c r="J77" i="18" s="1"/>
  <c r="G77" i="18"/>
  <c r="H77" i="18"/>
  <c r="I77" i="18"/>
  <c r="B78" i="18"/>
  <c r="C78" i="18"/>
  <c r="D78" i="18"/>
  <c r="E78" i="18"/>
  <c r="F78" i="18"/>
  <c r="J78" i="18" s="1"/>
  <c r="K78" i="18" s="1"/>
  <c r="G78" i="18"/>
  <c r="H78" i="18"/>
  <c r="I78" i="18"/>
  <c r="B79" i="18"/>
  <c r="C79" i="18"/>
  <c r="D79" i="18"/>
  <c r="E79" i="18"/>
  <c r="F79" i="18"/>
  <c r="J79" i="18" s="1"/>
  <c r="G79" i="18"/>
  <c r="H79" i="18"/>
  <c r="I79" i="18"/>
  <c r="B80" i="18"/>
  <c r="C80" i="18"/>
  <c r="D80" i="18"/>
  <c r="E80" i="18"/>
  <c r="F80" i="18"/>
  <c r="J80" i="18" s="1"/>
  <c r="K80" i="18" s="1"/>
  <c r="G80" i="18"/>
  <c r="H80" i="18"/>
  <c r="I80" i="18"/>
  <c r="B81" i="18"/>
  <c r="C81" i="18"/>
  <c r="D81" i="18"/>
  <c r="E81" i="18"/>
  <c r="F81" i="18"/>
  <c r="J81" i="18" s="1"/>
  <c r="G81" i="18"/>
  <c r="H81" i="18"/>
  <c r="I81" i="18"/>
  <c r="B82" i="18"/>
  <c r="C82" i="18"/>
  <c r="D82" i="18"/>
  <c r="E82" i="18"/>
  <c r="F82" i="18"/>
  <c r="J82" i="18" s="1"/>
  <c r="K82" i="18" s="1"/>
  <c r="G82" i="18"/>
  <c r="H82" i="18"/>
  <c r="I82" i="18"/>
  <c r="B83" i="18"/>
  <c r="C83" i="18"/>
  <c r="D83" i="18"/>
  <c r="E83" i="18"/>
  <c r="F83" i="18"/>
  <c r="J83" i="18" s="1"/>
  <c r="G83" i="18"/>
  <c r="H83" i="18"/>
  <c r="I83" i="18"/>
  <c r="B84" i="18"/>
  <c r="C84" i="18"/>
  <c r="D84" i="18"/>
  <c r="E84" i="18"/>
  <c r="F84" i="18"/>
  <c r="J84" i="18" s="1"/>
  <c r="K84" i="18" s="1"/>
  <c r="G84" i="18"/>
  <c r="H84" i="18"/>
  <c r="I84" i="18"/>
  <c r="B85" i="18"/>
  <c r="C85" i="18"/>
  <c r="D85" i="18"/>
  <c r="E85" i="18"/>
  <c r="F85" i="18"/>
  <c r="J85" i="18" s="1"/>
  <c r="G85" i="18"/>
  <c r="H85" i="18"/>
  <c r="I85" i="18"/>
  <c r="B86" i="18"/>
  <c r="C86" i="18"/>
  <c r="D86" i="18"/>
  <c r="E86" i="18"/>
  <c r="F86" i="18"/>
  <c r="J86" i="18" s="1"/>
  <c r="K86" i="18" s="1"/>
  <c r="G86" i="18"/>
  <c r="H86" i="18"/>
  <c r="I86" i="18"/>
  <c r="B87" i="18"/>
  <c r="C87" i="18"/>
  <c r="D87" i="18"/>
  <c r="E87" i="18"/>
  <c r="F87" i="18"/>
  <c r="J87" i="18" s="1"/>
  <c r="G87" i="18"/>
  <c r="H87" i="18"/>
  <c r="I87" i="18"/>
  <c r="B88" i="18"/>
  <c r="C88" i="18"/>
  <c r="D88" i="18"/>
  <c r="E88" i="18"/>
  <c r="F88" i="18"/>
  <c r="J88" i="18" s="1"/>
  <c r="K88" i="18" s="1"/>
  <c r="G88" i="18"/>
  <c r="H88" i="18"/>
  <c r="I88" i="18"/>
  <c r="B89" i="18"/>
  <c r="C89" i="18"/>
  <c r="D89" i="18"/>
  <c r="E89" i="18"/>
  <c r="F89" i="18"/>
  <c r="J89" i="18" s="1"/>
  <c r="G89" i="18"/>
  <c r="H89" i="18"/>
  <c r="I89" i="18"/>
  <c r="B90" i="18"/>
  <c r="C90" i="18"/>
  <c r="D90" i="18"/>
  <c r="E90" i="18"/>
  <c r="F90" i="18"/>
  <c r="J90" i="18" s="1"/>
  <c r="G90" i="18"/>
  <c r="H90" i="18"/>
  <c r="I90" i="18"/>
  <c r="B91" i="18"/>
  <c r="C91" i="18"/>
  <c r="D91" i="18"/>
  <c r="E91" i="18"/>
  <c r="F91" i="18"/>
  <c r="J91" i="18" s="1"/>
  <c r="K91" i="18" s="1"/>
  <c r="G91" i="18"/>
  <c r="H91" i="18"/>
  <c r="I91" i="18"/>
  <c r="B92" i="18"/>
  <c r="C92" i="18"/>
  <c r="D92" i="18"/>
  <c r="E92" i="18"/>
  <c r="F92" i="18"/>
  <c r="J92" i="18" s="1"/>
  <c r="G92" i="18"/>
  <c r="H92" i="18"/>
  <c r="I92" i="18"/>
  <c r="B93" i="18"/>
  <c r="C93" i="18"/>
  <c r="D93" i="18"/>
  <c r="E93" i="18"/>
  <c r="F93" i="18"/>
  <c r="J93" i="18" s="1"/>
  <c r="G93" i="18"/>
  <c r="H93" i="18"/>
  <c r="I93" i="18"/>
  <c r="B94" i="18"/>
  <c r="C94" i="18"/>
  <c r="D94" i="18"/>
  <c r="E94" i="18"/>
  <c r="F94" i="18"/>
  <c r="J94" i="18" s="1"/>
  <c r="K94" i="18" s="1"/>
  <c r="G94" i="18"/>
  <c r="H94" i="18"/>
  <c r="I94" i="18"/>
  <c r="B95" i="18"/>
  <c r="C95" i="18"/>
  <c r="D95" i="18"/>
  <c r="E95" i="18"/>
  <c r="F95" i="18"/>
  <c r="J95" i="18" s="1"/>
  <c r="G95" i="18"/>
  <c r="H95" i="18"/>
  <c r="I95" i="18"/>
  <c r="B96" i="18"/>
  <c r="C96" i="18"/>
  <c r="D96" i="18"/>
  <c r="E96" i="18"/>
  <c r="F96" i="18"/>
  <c r="J96" i="18" s="1"/>
  <c r="K96" i="18" s="1"/>
  <c r="G96" i="18"/>
  <c r="H96" i="18"/>
  <c r="I96" i="18"/>
  <c r="B97" i="18"/>
  <c r="C97" i="18"/>
  <c r="D97" i="18"/>
  <c r="E97" i="18"/>
  <c r="F97" i="18"/>
  <c r="J97" i="18" s="1"/>
  <c r="G97" i="18"/>
  <c r="H97" i="18"/>
  <c r="I97" i="18"/>
  <c r="B98" i="18"/>
  <c r="C98" i="18"/>
  <c r="D98" i="18"/>
  <c r="E98" i="18"/>
  <c r="F98" i="18"/>
  <c r="J98" i="18" s="1"/>
  <c r="K98" i="18" s="1"/>
  <c r="G98" i="18"/>
  <c r="H98" i="18"/>
  <c r="I98" i="18"/>
  <c r="B99" i="18"/>
  <c r="C99" i="18"/>
  <c r="D99" i="18"/>
  <c r="E99" i="18"/>
  <c r="F99" i="18"/>
  <c r="J99" i="18" s="1"/>
  <c r="G99" i="18"/>
  <c r="H99" i="18"/>
  <c r="I99" i="18"/>
  <c r="B100" i="18"/>
  <c r="C100" i="18"/>
  <c r="D100" i="18"/>
  <c r="E100" i="18"/>
  <c r="F100" i="18"/>
  <c r="J100" i="18" s="1"/>
  <c r="K100" i="18" s="1"/>
  <c r="G100" i="18"/>
  <c r="H100" i="18"/>
  <c r="I100" i="18"/>
  <c r="B101" i="18"/>
  <c r="C101" i="18"/>
  <c r="D101" i="18"/>
  <c r="E101" i="18"/>
  <c r="F101" i="18"/>
  <c r="J101" i="18" s="1"/>
  <c r="K101" i="18" s="1"/>
  <c r="G101" i="18"/>
  <c r="H101" i="18"/>
  <c r="I101" i="18"/>
  <c r="B102" i="18"/>
  <c r="C102" i="18"/>
  <c r="D102" i="18"/>
  <c r="E102" i="18"/>
  <c r="F102" i="18"/>
  <c r="J102" i="18" s="1"/>
  <c r="G102" i="18"/>
  <c r="H102" i="18"/>
  <c r="I102" i="18"/>
  <c r="C66" i="18"/>
  <c r="D66" i="18"/>
  <c r="E66" i="18"/>
  <c r="F66" i="18"/>
  <c r="G66" i="18"/>
  <c r="H66" i="18"/>
  <c r="I66" i="18"/>
  <c r="B66" i="18"/>
  <c r="B37" i="18"/>
  <c r="C37" i="18"/>
  <c r="D37" i="18"/>
  <c r="E37" i="18"/>
  <c r="F37" i="18"/>
  <c r="J37" i="18" s="1"/>
  <c r="G37" i="18"/>
  <c r="H37" i="18"/>
  <c r="I37" i="18"/>
  <c r="O37" i="18" s="1"/>
  <c r="B38" i="18"/>
  <c r="C38" i="18"/>
  <c r="D38" i="18"/>
  <c r="E38" i="18"/>
  <c r="F38" i="18"/>
  <c r="G38" i="18"/>
  <c r="H38" i="18"/>
  <c r="I38" i="18"/>
  <c r="B39" i="18"/>
  <c r="C39" i="18"/>
  <c r="D39" i="18"/>
  <c r="E39" i="18"/>
  <c r="F39" i="18"/>
  <c r="J39" i="18" s="1"/>
  <c r="G39" i="18"/>
  <c r="H39" i="18"/>
  <c r="I39" i="18"/>
  <c r="B40" i="18"/>
  <c r="C40" i="18"/>
  <c r="D40" i="18"/>
  <c r="E40" i="18"/>
  <c r="F40" i="18"/>
  <c r="J40" i="18" s="1"/>
  <c r="G40" i="18"/>
  <c r="H40" i="18"/>
  <c r="I40" i="18"/>
  <c r="B41" i="18"/>
  <c r="C41" i="18"/>
  <c r="D41" i="18"/>
  <c r="E41" i="18"/>
  <c r="F41" i="18"/>
  <c r="J41" i="18" s="1"/>
  <c r="G41" i="18"/>
  <c r="H41" i="18"/>
  <c r="I41" i="18"/>
  <c r="B42" i="18"/>
  <c r="C42" i="18"/>
  <c r="D42" i="18"/>
  <c r="E42" i="18"/>
  <c r="F42" i="18"/>
  <c r="J42" i="18" s="1"/>
  <c r="K42" i="18" s="1"/>
  <c r="G42" i="18"/>
  <c r="H42" i="18"/>
  <c r="I42" i="18"/>
  <c r="B43" i="18"/>
  <c r="C43" i="18"/>
  <c r="D43" i="18"/>
  <c r="E43" i="18"/>
  <c r="F43" i="18"/>
  <c r="J43" i="18" s="1"/>
  <c r="G43" i="18"/>
  <c r="H43" i="18"/>
  <c r="I43" i="18"/>
  <c r="B44" i="18"/>
  <c r="C44" i="18"/>
  <c r="D44" i="18"/>
  <c r="E44" i="18"/>
  <c r="F44" i="18"/>
  <c r="J44" i="18" s="1"/>
  <c r="K44" i="18" s="1"/>
  <c r="G44" i="18"/>
  <c r="H44" i="18"/>
  <c r="I44" i="18"/>
  <c r="B45" i="18"/>
  <c r="C45" i="18"/>
  <c r="D45" i="18"/>
  <c r="E45" i="18"/>
  <c r="F45" i="18"/>
  <c r="J45" i="18" s="1"/>
  <c r="G45" i="18"/>
  <c r="H45" i="18"/>
  <c r="I45" i="18"/>
  <c r="B46" i="18"/>
  <c r="C46" i="18"/>
  <c r="D46" i="18"/>
  <c r="E46" i="18"/>
  <c r="F46" i="18"/>
  <c r="J46" i="18" s="1"/>
  <c r="K46" i="18" s="1"/>
  <c r="G46" i="18"/>
  <c r="H46" i="18"/>
  <c r="I46" i="18"/>
  <c r="B47" i="18"/>
  <c r="C47" i="18"/>
  <c r="D47" i="18"/>
  <c r="E47" i="18"/>
  <c r="F47" i="18"/>
  <c r="G47" i="18"/>
  <c r="H47" i="18"/>
  <c r="I47" i="18"/>
  <c r="B48" i="18"/>
  <c r="C48" i="18"/>
  <c r="D48" i="18"/>
  <c r="E48" i="18"/>
  <c r="F48" i="18"/>
  <c r="J48" i="18" s="1"/>
  <c r="K48" i="18" s="1"/>
  <c r="G48" i="18"/>
  <c r="H48" i="18"/>
  <c r="I48" i="18"/>
  <c r="B49" i="18"/>
  <c r="C49" i="18"/>
  <c r="D49" i="18"/>
  <c r="E49" i="18"/>
  <c r="F49" i="18"/>
  <c r="J49" i="18" s="1"/>
  <c r="G49" i="18"/>
  <c r="H49" i="18"/>
  <c r="I49" i="18"/>
  <c r="B50" i="18"/>
  <c r="C50" i="18"/>
  <c r="D50" i="18"/>
  <c r="E50" i="18"/>
  <c r="F50" i="18"/>
  <c r="J50" i="18" s="1"/>
  <c r="G50" i="18"/>
  <c r="H50" i="18"/>
  <c r="I50" i="18"/>
  <c r="B51" i="18"/>
  <c r="C51" i="18"/>
  <c r="D51" i="18"/>
  <c r="E51" i="18"/>
  <c r="F51" i="18"/>
  <c r="J51" i="18" s="1"/>
  <c r="G51" i="18"/>
  <c r="H51" i="18"/>
  <c r="I51" i="18"/>
  <c r="B52" i="18"/>
  <c r="C52" i="18"/>
  <c r="D52" i="18"/>
  <c r="E52" i="18"/>
  <c r="F52" i="18"/>
  <c r="J52" i="18" s="1"/>
  <c r="G52" i="18"/>
  <c r="H52" i="18"/>
  <c r="I52" i="18"/>
  <c r="B53" i="18"/>
  <c r="C53" i="18"/>
  <c r="D53" i="18"/>
  <c r="E53" i="18"/>
  <c r="F53" i="18"/>
  <c r="G53" i="18"/>
  <c r="H53" i="18"/>
  <c r="I53" i="18"/>
  <c r="B54" i="18"/>
  <c r="C54" i="18"/>
  <c r="D54" i="18"/>
  <c r="E54" i="18"/>
  <c r="F54" i="18"/>
  <c r="J54" i="18" s="1"/>
  <c r="G54" i="18"/>
  <c r="H54" i="18"/>
  <c r="I54" i="18"/>
  <c r="B55" i="18"/>
  <c r="C55" i="18"/>
  <c r="D55" i="18"/>
  <c r="E55" i="18"/>
  <c r="F55" i="18"/>
  <c r="J55" i="18" s="1"/>
  <c r="G55" i="18"/>
  <c r="H55" i="18"/>
  <c r="I55" i="18"/>
  <c r="B56" i="18"/>
  <c r="C56" i="18"/>
  <c r="D56" i="18"/>
  <c r="E56" i="18"/>
  <c r="F56" i="18"/>
  <c r="J56" i="18" s="1"/>
  <c r="G56" i="18"/>
  <c r="H56" i="18"/>
  <c r="I56" i="18"/>
  <c r="B57" i="18"/>
  <c r="C57" i="18"/>
  <c r="D57" i="18"/>
  <c r="E57" i="18"/>
  <c r="F57" i="18"/>
  <c r="J57" i="18" s="1"/>
  <c r="G57" i="18"/>
  <c r="H57" i="18"/>
  <c r="I57" i="18"/>
  <c r="B58" i="18"/>
  <c r="C58" i="18"/>
  <c r="D58" i="18"/>
  <c r="E58" i="18"/>
  <c r="F58" i="18"/>
  <c r="J58" i="18" s="1"/>
  <c r="K58" i="18" s="1"/>
  <c r="G58" i="18"/>
  <c r="H58" i="18"/>
  <c r="I58" i="18"/>
  <c r="B59" i="18"/>
  <c r="C59" i="18"/>
  <c r="D59" i="18"/>
  <c r="E59" i="18"/>
  <c r="F59" i="18"/>
  <c r="J59" i="18" s="1"/>
  <c r="G59" i="18"/>
  <c r="H59" i="18"/>
  <c r="I59" i="18"/>
  <c r="B60" i="18"/>
  <c r="C60" i="18"/>
  <c r="D60" i="18"/>
  <c r="E60" i="18"/>
  <c r="F60" i="18"/>
  <c r="J60" i="18" s="1"/>
  <c r="K60" i="18" s="1"/>
  <c r="G60" i="18"/>
  <c r="H60" i="18"/>
  <c r="I60" i="18"/>
  <c r="B61" i="18"/>
  <c r="C61" i="18"/>
  <c r="D61" i="18"/>
  <c r="E61" i="18"/>
  <c r="F61" i="18"/>
  <c r="J61" i="18" s="1"/>
  <c r="G61" i="18"/>
  <c r="H61" i="18"/>
  <c r="I61" i="18"/>
  <c r="B62" i="18"/>
  <c r="C62" i="18"/>
  <c r="D62" i="18"/>
  <c r="E62" i="18"/>
  <c r="F62" i="18"/>
  <c r="J62" i="18" s="1"/>
  <c r="G62" i="18"/>
  <c r="H62" i="18"/>
  <c r="I62" i="18"/>
  <c r="B63" i="18"/>
  <c r="C63" i="18"/>
  <c r="D63" i="18"/>
  <c r="E63" i="18"/>
  <c r="F63" i="18"/>
  <c r="J63" i="18" s="1"/>
  <c r="G63" i="18"/>
  <c r="H63" i="18"/>
  <c r="I63" i="18"/>
  <c r="C36" i="18"/>
  <c r="D36" i="18"/>
  <c r="E36" i="18"/>
  <c r="F36" i="18"/>
  <c r="G36" i="18"/>
  <c r="H36" i="18"/>
  <c r="I36" i="18"/>
  <c r="B36" i="18"/>
  <c r="B16" i="18"/>
  <c r="C16" i="18"/>
  <c r="D16" i="18"/>
  <c r="E16" i="18"/>
  <c r="F16" i="18"/>
  <c r="G16" i="18"/>
  <c r="H16" i="18"/>
  <c r="I16" i="18"/>
  <c r="O16" i="18" s="1"/>
  <c r="B17" i="18"/>
  <c r="C17" i="18"/>
  <c r="D17" i="18"/>
  <c r="E17" i="18"/>
  <c r="F17" i="18"/>
  <c r="G17" i="18"/>
  <c r="H17" i="18"/>
  <c r="I17" i="18"/>
  <c r="B18" i="18"/>
  <c r="C18" i="18"/>
  <c r="D18" i="18"/>
  <c r="E18" i="18"/>
  <c r="F18" i="18"/>
  <c r="J18" i="18" s="1"/>
  <c r="G18" i="18"/>
  <c r="H18" i="18"/>
  <c r="I18" i="18"/>
  <c r="B19" i="18"/>
  <c r="C19" i="18"/>
  <c r="D19" i="18"/>
  <c r="E19" i="18"/>
  <c r="F19" i="18"/>
  <c r="J19" i="18" s="1"/>
  <c r="G19" i="18"/>
  <c r="H19" i="18"/>
  <c r="I19" i="18"/>
  <c r="B20" i="18"/>
  <c r="C20" i="18"/>
  <c r="D20" i="18"/>
  <c r="E20" i="18"/>
  <c r="F20" i="18"/>
  <c r="J20" i="18" s="1"/>
  <c r="K20" i="18" s="1"/>
  <c r="G20" i="18"/>
  <c r="H20" i="18"/>
  <c r="I20" i="18"/>
  <c r="B21" i="18"/>
  <c r="C21" i="18"/>
  <c r="D21" i="18"/>
  <c r="E21" i="18"/>
  <c r="F21" i="18"/>
  <c r="G21" i="18"/>
  <c r="H21" i="18"/>
  <c r="I21" i="18"/>
  <c r="B22" i="18"/>
  <c r="C22" i="18"/>
  <c r="D22" i="18"/>
  <c r="E22" i="18"/>
  <c r="F22" i="18"/>
  <c r="J22" i="18" s="1"/>
  <c r="K22" i="18" s="1"/>
  <c r="G22" i="18"/>
  <c r="H22" i="18"/>
  <c r="I22" i="18"/>
  <c r="B23" i="18"/>
  <c r="C23" i="18"/>
  <c r="D23" i="18"/>
  <c r="E23" i="18"/>
  <c r="F23" i="18"/>
  <c r="J23" i="18" s="1"/>
  <c r="G23" i="18"/>
  <c r="H23" i="18"/>
  <c r="I23" i="18"/>
  <c r="B24" i="18"/>
  <c r="C24" i="18"/>
  <c r="D24" i="18"/>
  <c r="E24" i="18"/>
  <c r="F24" i="18"/>
  <c r="G24" i="18"/>
  <c r="H24" i="18"/>
  <c r="I24" i="18"/>
  <c r="B25" i="18"/>
  <c r="C25" i="18"/>
  <c r="D25" i="18"/>
  <c r="E25" i="18"/>
  <c r="F25" i="18"/>
  <c r="J25" i="18" s="1"/>
  <c r="G25" i="18"/>
  <c r="H25" i="18"/>
  <c r="I25" i="18"/>
  <c r="B26" i="18"/>
  <c r="C26" i="18"/>
  <c r="D26" i="18"/>
  <c r="E26" i="18"/>
  <c r="F26" i="18"/>
  <c r="J26" i="18" s="1"/>
  <c r="G26" i="18"/>
  <c r="H26" i="18"/>
  <c r="I26" i="18"/>
  <c r="B27" i="18"/>
  <c r="C27" i="18"/>
  <c r="D27" i="18"/>
  <c r="E27" i="18"/>
  <c r="F27" i="18"/>
  <c r="G27" i="18"/>
  <c r="H27" i="18"/>
  <c r="I27" i="18"/>
  <c r="B28" i="18"/>
  <c r="C28" i="18"/>
  <c r="D28" i="18"/>
  <c r="E28" i="18"/>
  <c r="F28" i="18"/>
  <c r="J28" i="18" s="1"/>
  <c r="G28" i="18"/>
  <c r="H28" i="18"/>
  <c r="I28" i="18"/>
  <c r="B29" i="18"/>
  <c r="C29" i="18"/>
  <c r="D29" i="18"/>
  <c r="E29" i="18"/>
  <c r="F29" i="18"/>
  <c r="J29" i="18" s="1"/>
  <c r="G29" i="18"/>
  <c r="H29" i="18"/>
  <c r="I29" i="18"/>
  <c r="B30" i="18"/>
  <c r="C30" i="18"/>
  <c r="D30" i="18"/>
  <c r="E30" i="18"/>
  <c r="F30" i="18"/>
  <c r="J30" i="18" s="1"/>
  <c r="K30" i="18" s="1"/>
  <c r="G30" i="18"/>
  <c r="H30" i="18"/>
  <c r="I30" i="18"/>
  <c r="B31" i="18"/>
  <c r="C31" i="18"/>
  <c r="D31" i="18"/>
  <c r="E31" i="18"/>
  <c r="F31" i="18"/>
  <c r="J31" i="18" s="1"/>
  <c r="K31" i="18" s="1"/>
  <c r="G31" i="18"/>
  <c r="H31" i="18"/>
  <c r="I31" i="18"/>
  <c r="B32" i="18"/>
  <c r="C32" i="18"/>
  <c r="D32" i="18"/>
  <c r="E32" i="18"/>
  <c r="F32" i="18"/>
  <c r="J32" i="18" s="1"/>
  <c r="G32" i="18"/>
  <c r="H32" i="18"/>
  <c r="I32" i="18"/>
  <c r="B33" i="18"/>
  <c r="C33" i="18"/>
  <c r="D33" i="18"/>
  <c r="E33" i="18"/>
  <c r="F33" i="18"/>
  <c r="J33" i="18" s="1"/>
  <c r="G33" i="18"/>
  <c r="H33" i="18"/>
  <c r="I33" i="18"/>
  <c r="C15" i="18"/>
  <c r="D15" i="18"/>
  <c r="E15" i="18"/>
  <c r="F15" i="18"/>
  <c r="G15" i="18"/>
  <c r="H15" i="18"/>
  <c r="I15" i="18"/>
  <c r="B15" i="18"/>
  <c r="P2" i="18"/>
  <c r="O2" i="18"/>
  <c r="N2" i="18"/>
  <c r="B4" i="18"/>
  <c r="C4" i="18"/>
  <c r="D4" i="18"/>
  <c r="E4" i="18"/>
  <c r="F4" i="18"/>
  <c r="J4" i="18" s="1"/>
  <c r="G4" i="18"/>
  <c r="H4" i="18"/>
  <c r="I4" i="18"/>
  <c r="O4" i="18" s="1"/>
  <c r="B5" i="18"/>
  <c r="C5" i="18"/>
  <c r="D5" i="18"/>
  <c r="E5" i="18"/>
  <c r="F5" i="18"/>
  <c r="J5" i="18" s="1"/>
  <c r="G5" i="18"/>
  <c r="H5" i="18"/>
  <c r="I5" i="18"/>
  <c r="B6" i="18"/>
  <c r="C6" i="18"/>
  <c r="D6" i="18"/>
  <c r="E6" i="18"/>
  <c r="F6" i="18"/>
  <c r="J6" i="18" s="1"/>
  <c r="G6" i="18"/>
  <c r="H6" i="18"/>
  <c r="I6" i="18"/>
  <c r="B7" i="18"/>
  <c r="C7" i="18"/>
  <c r="D7" i="18"/>
  <c r="E7" i="18"/>
  <c r="F7" i="18"/>
  <c r="G7" i="18"/>
  <c r="H7" i="18"/>
  <c r="I7" i="18"/>
  <c r="B8" i="18"/>
  <c r="C8" i="18"/>
  <c r="D8" i="18"/>
  <c r="E8" i="18"/>
  <c r="F8" i="18"/>
  <c r="J8" i="18" s="1"/>
  <c r="K8" i="18" s="1"/>
  <c r="G8" i="18"/>
  <c r="H8" i="18"/>
  <c r="I8" i="18"/>
  <c r="B9" i="18"/>
  <c r="C9" i="18"/>
  <c r="D9" i="18"/>
  <c r="E9" i="18"/>
  <c r="F9" i="18"/>
  <c r="J9" i="18" s="1"/>
  <c r="G9" i="18"/>
  <c r="H9" i="18"/>
  <c r="I9" i="18"/>
  <c r="B10" i="18"/>
  <c r="C10" i="18"/>
  <c r="D10" i="18"/>
  <c r="E10" i="18"/>
  <c r="F10" i="18"/>
  <c r="J10" i="18" s="1"/>
  <c r="G10" i="18"/>
  <c r="H10" i="18"/>
  <c r="I10" i="18"/>
  <c r="B11" i="18"/>
  <c r="C11" i="18"/>
  <c r="D11" i="18"/>
  <c r="E11" i="18"/>
  <c r="F11" i="18"/>
  <c r="J11" i="18" s="1"/>
  <c r="K11" i="18" s="1"/>
  <c r="G11" i="18"/>
  <c r="H11" i="18"/>
  <c r="I11" i="18"/>
  <c r="B12" i="18"/>
  <c r="C12" i="18"/>
  <c r="D12" i="18"/>
  <c r="E12" i="18"/>
  <c r="F12" i="18"/>
  <c r="J12" i="18" s="1"/>
  <c r="K12" i="18" s="1"/>
  <c r="G12" i="18"/>
  <c r="H12" i="18"/>
  <c r="I12" i="18"/>
  <c r="C3" i="18"/>
  <c r="D3" i="18"/>
  <c r="E3" i="18"/>
  <c r="F3" i="18"/>
  <c r="G3" i="18"/>
  <c r="H3" i="18"/>
  <c r="I3" i="18"/>
  <c r="B3" i="18"/>
  <c r="H120" i="17"/>
  <c r="G120" i="17"/>
  <c r="E120" i="17"/>
  <c r="H119" i="17"/>
  <c r="G119" i="17"/>
  <c r="E119" i="17"/>
  <c r="H118" i="17"/>
  <c r="G118" i="17"/>
  <c r="E118" i="17"/>
  <c r="H117" i="17"/>
  <c r="G117" i="17"/>
  <c r="E117" i="17"/>
  <c r="H116" i="17"/>
  <c r="G116" i="17"/>
  <c r="E116" i="17"/>
  <c r="H115" i="17"/>
  <c r="G115" i="17"/>
  <c r="E115" i="17"/>
  <c r="H114" i="17"/>
  <c r="G114" i="17"/>
  <c r="E114" i="17"/>
  <c r="H113" i="17"/>
  <c r="G113" i="17"/>
  <c r="E113" i="17"/>
  <c r="H112" i="17"/>
  <c r="G112" i="17"/>
  <c r="E112" i="17"/>
  <c r="H111" i="17"/>
  <c r="G111" i="17"/>
  <c r="E111" i="17"/>
  <c r="H110" i="17"/>
  <c r="G110" i="17"/>
  <c r="E110" i="17"/>
  <c r="H109" i="17"/>
  <c r="G109" i="17"/>
  <c r="E109" i="17"/>
  <c r="H108" i="17"/>
  <c r="G108" i="17"/>
  <c r="E108" i="17"/>
  <c r="H107" i="17"/>
  <c r="G107" i="17"/>
  <c r="E107" i="17"/>
  <c r="H106" i="17"/>
  <c r="G106" i="17"/>
  <c r="E106" i="17"/>
  <c r="H105" i="17"/>
  <c r="G105" i="17"/>
  <c r="E105" i="17"/>
  <c r="H104" i="17"/>
  <c r="G104" i="17"/>
  <c r="E104" i="17"/>
  <c r="H103" i="17"/>
  <c r="G103" i="17"/>
  <c r="E103" i="17"/>
  <c r="H102" i="17"/>
  <c r="G102" i="17"/>
  <c r="E102" i="17"/>
  <c r="H101" i="17"/>
  <c r="G101" i="17"/>
  <c r="E101" i="17"/>
  <c r="H100" i="17"/>
  <c r="G100" i="17"/>
  <c r="E100" i="17"/>
  <c r="H99" i="17"/>
  <c r="G99" i="17"/>
  <c r="E99" i="17"/>
  <c r="H98" i="17"/>
  <c r="G98" i="17"/>
  <c r="E98" i="17"/>
  <c r="H97" i="17"/>
  <c r="G97" i="17"/>
  <c r="E97" i="17"/>
  <c r="H96" i="17"/>
  <c r="G96" i="17"/>
  <c r="E96" i="17"/>
  <c r="H95" i="17"/>
  <c r="G95" i="17"/>
  <c r="E95" i="17"/>
  <c r="H94" i="17"/>
  <c r="G94" i="17"/>
  <c r="E94" i="17"/>
  <c r="H93" i="17"/>
  <c r="G93" i="17"/>
  <c r="E93" i="17"/>
  <c r="H92" i="17"/>
  <c r="G92" i="17"/>
  <c r="E92" i="17"/>
  <c r="H91" i="17"/>
  <c r="G91" i="17"/>
  <c r="E91" i="17"/>
  <c r="H90" i="17"/>
  <c r="G90" i="17"/>
  <c r="F90" i="17"/>
  <c r="E90" i="17"/>
  <c r="D90" i="17"/>
  <c r="C90" i="17"/>
  <c r="E79" i="17"/>
  <c r="F79" i="17"/>
  <c r="J79" i="17" s="1"/>
  <c r="G79" i="17"/>
  <c r="H79" i="17"/>
  <c r="E80" i="17"/>
  <c r="F80" i="17"/>
  <c r="J80" i="17" s="1"/>
  <c r="K80" i="17" s="1"/>
  <c r="G80" i="17"/>
  <c r="H80" i="17"/>
  <c r="E81" i="17"/>
  <c r="F81" i="17"/>
  <c r="J81" i="17" s="1"/>
  <c r="K81" i="17" s="1"/>
  <c r="G81" i="17"/>
  <c r="H81" i="17"/>
  <c r="E82" i="17"/>
  <c r="F82" i="17"/>
  <c r="J82" i="17" s="1"/>
  <c r="K82" i="17" s="1"/>
  <c r="G82" i="17"/>
  <c r="H82" i="17"/>
  <c r="E83" i="17"/>
  <c r="F83" i="17"/>
  <c r="J83" i="17" s="1"/>
  <c r="K83" i="17" s="1"/>
  <c r="G83" i="17"/>
  <c r="H83" i="17"/>
  <c r="E84" i="17"/>
  <c r="F84" i="17"/>
  <c r="J84" i="17" s="1"/>
  <c r="K84" i="17" s="1"/>
  <c r="G84" i="17"/>
  <c r="H84" i="17"/>
  <c r="E85" i="17"/>
  <c r="F85" i="17"/>
  <c r="J85" i="17" s="1"/>
  <c r="G85" i="17"/>
  <c r="H85" i="17"/>
  <c r="E86" i="17"/>
  <c r="F86" i="17"/>
  <c r="J86" i="17" s="1"/>
  <c r="K86" i="17" s="1"/>
  <c r="G86" i="17"/>
  <c r="H86" i="17"/>
  <c r="E87" i="17"/>
  <c r="F87" i="17"/>
  <c r="J87" i="17" s="1"/>
  <c r="K87" i="17" s="1"/>
  <c r="G87" i="17"/>
  <c r="H87" i="17"/>
  <c r="H78" i="17"/>
  <c r="G78" i="17"/>
  <c r="F78" i="17"/>
  <c r="J78" i="17" s="1"/>
  <c r="K78" i="17" s="1"/>
  <c r="E78" i="17"/>
  <c r="H77" i="17"/>
  <c r="G77" i="17"/>
  <c r="F77" i="17"/>
  <c r="J77" i="17" s="1"/>
  <c r="K77" i="17" s="1"/>
  <c r="E77" i="17"/>
  <c r="H76" i="17"/>
  <c r="G76" i="17"/>
  <c r="F76" i="17"/>
  <c r="J76" i="17" s="1"/>
  <c r="E76" i="17"/>
  <c r="H75" i="17"/>
  <c r="G75" i="17"/>
  <c r="F75" i="17"/>
  <c r="J75" i="17" s="1"/>
  <c r="K75" i="17" s="1"/>
  <c r="E75" i="17"/>
  <c r="H74" i="17"/>
  <c r="G74" i="17"/>
  <c r="F74" i="17"/>
  <c r="J74" i="17" s="1"/>
  <c r="K74" i="17" s="1"/>
  <c r="E74" i="17"/>
  <c r="H73" i="17"/>
  <c r="G73" i="17"/>
  <c r="F73" i="17"/>
  <c r="J73" i="17" s="1"/>
  <c r="K73" i="17" s="1"/>
  <c r="E73" i="17"/>
  <c r="H72" i="17"/>
  <c r="G72" i="17"/>
  <c r="F72" i="17"/>
  <c r="J72" i="17" s="1"/>
  <c r="K72" i="17" s="1"/>
  <c r="E72" i="17"/>
  <c r="H71" i="17"/>
  <c r="G71" i="17"/>
  <c r="F71" i="17"/>
  <c r="J71" i="17" s="1"/>
  <c r="K71" i="17" s="1"/>
  <c r="E71" i="17"/>
  <c r="H70" i="17"/>
  <c r="G70" i="17"/>
  <c r="F70" i="17"/>
  <c r="J70" i="17" s="1"/>
  <c r="K70" i="17" s="1"/>
  <c r="E70" i="17"/>
  <c r="H69" i="17"/>
  <c r="G69" i="17"/>
  <c r="F69" i="17"/>
  <c r="J69" i="17" s="1"/>
  <c r="K69" i="17" s="1"/>
  <c r="E69" i="17"/>
  <c r="H68" i="17"/>
  <c r="G68" i="17"/>
  <c r="F68" i="17"/>
  <c r="J68" i="17" s="1"/>
  <c r="E68" i="17"/>
  <c r="H67" i="17"/>
  <c r="G67" i="17"/>
  <c r="F67" i="17"/>
  <c r="J67" i="17" s="1"/>
  <c r="K67" i="17" s="1"/>
  <c r="E67" i="17"/>
  <c r="H66" i="17"/>
  <c r="G66" i="17"/>
  <c r="F66" i="17"/>
  <c r="J66" i="17" s="1"/>
  <c r="K66" i="17" s="1"/>
  <c r="E66" i="17"/>
  <c r="H65" i="17"/>
  <c r="G65" i="17"/>
  <c r="F65" i="17"/>
  <c r="J65" i="17" s="1"/>
  <c r="K65" i="17" s="1"/>
  <c r="E65" i="17"/>
  <c r="H64" i="17"/>
  <c r="G64" i="17"/>
  <c r="F64" i="17"/>
  <c r="J64" i="17" s="1"/>
  <c r="K64" i="17" s="1"/>
  <c r="E64" i="17"/>
  <c r="H63" i="17"/>
  <c r="G63" i="17"/>
  <c r="F63" i="17"/>
  <c r="J63" i="17" s="1"/>
  <c r="K63" i="17" s="1"/>
  <c r="E63" i="17"/>
  <c r="H62" i="17"/>
  <c r="G62" i="17"/>
  <c r="F62" i="17"/>
  <c r="J62" i="17" s="1"/>
  <c r="K62" i="17" s="1"/>
  <c r="E62" i="17"/>
  <c r="H61" i="17"/>
  <c r="G61" i="17"/>
  <c r="F61" i="17"/>
  <c r="J61" i="17" s="1"/>
  <c r="K61" i="17" s="1"/>
  <c r="E61" i="17"/>
  <c r="H60" i="17"/>
  <c r="G60" i="17"/>
  <c r="F60" i="17"/>
  <c r="J60" i="17" s="1"/>
  <c r="K60" i="17" s="1"/>
  <c r="E60" i="17"/>
  <c r="H59" i="17"/>
  <c r="G59" i="17"/>
  <c r="F59" i="17"/>
  <c r="J59" i="17" s="1"/>
  <c r="K59" i="17" s="1"/>
  <c r="E59" i="17"/>
  <c r="H58" i="17"/>
  <c r="G58" i="17"/>
  <c r="F58" i="17"/>
  <c r="J58" i="17" s="1"/>
  <c r="K58" i="17" s="1"/>
  <c r="E58" i="17"/>
  <c r="H57" i="17"/>
  <c r="G57" i="17"/>
  <c r="F57" i="17"/>
  <c r="J57" i="17" s="1"/>
  <c r="K57" i="17" s="1"/>
  <c r="E57" i="17"/>
  <c r="H56" i="17"/>
  <c r="G56" i="17"/>
  <c r="F56" i="17"/>
  <c r="J56" i="17" s="1"/>
  <c r="K56" i="17" s="1"/>
  <c r="E56" i="17"/>
  <c r="H55" i="17"/>
  <c r="G55" i="17"/>
  <c r="F55" i="17"/>
  <c r="J55" i="17" s="1"/>
  <c r="K55" i="17" s="1"/>
  <c r="E55" i="17"/>
  <c r="H54" i="17"/>
  <c r="G54" i="17"/>
  <c r="F54" i="17"/>
  <c r="J54" i="17" s="1"/>
  <c r="K54" i="17" s="1"/>
  <c r="E54" i="17"/>
  <c r="H53" i="17"/>
  <c r="G53" i="17"/>
  <c r="F53" i="17"/>
  <c r="J53" i="17" s="1"/>
  <c r="K53" i="17" s="1"/>
  <c r="E53" i="17"/>
  <c r="H52" i="17"/>
  <c r="G52" i="17"/>
  <c r="F52" i="17"/>
  <c r="J52" i="17" s="1"/>
  <c r="K52" i="17" s="1"/>
  <c r="E52" i="17"/>
  <c r="H51" i="17"/>
  <c r="G51" i="17"/>
  <c r="F51" i="17"/>
  <c r="J51" i="17" s="1"/>
  <c r="K51" i="17" s="1"/>
  <c r="E51" i="17"/>
  <c r="H50" i="17"/>
  <c r="G50" i="17"/>
  <c r="F50" i="17"/>
  <c r="J50" i="17" s="1"/>
  <c r="K50" i="17" s="1"/>
  <c r="E50" i="17"/>
  <c r="H49" i="17"/>
  <c r="G49" i="17"/>
  <c r="F49" i="17"/>
  <c r="J49" i="17" s="1"/>
  <c r="K49" i="17" s="1"/>
  <c r="P49" i="17" s="1"/>
  <c r="E49" i="17"/>
  <c r="H48" i="17"/>
  <c r="G48" i="17"/>
  <c r="F48" i="17"/>
  <c r="E48" i="17"/>
  <c r="D48" i="17"/>
  <c r="C48" i="17"/>
  <c r="E31" i="17"/>
  <c r="F31" i="17"/>
  <c r="J31" i="17" s="1"/>
  <c r="G31" i="17"/>
  <c r="H31" i="17"/>
  <c r="E32" i="17"/>
  <c r="F32" i="17"/>
  <c r="J32" i="17" s="1"/>
  <c r="G32" i="17"/>
  <c r="H32" i="17"/>
  <c r="E33" i="17"/>
  <c r="F33" i="17"/>
  <c r="J33" i="17" s="1"/>
  <c r="G33" i="17"/>
  <c r="H33" i="17"/>
  <c r="E34" i="17"/>
  <c r="F34" i="17"/>
  <c r="J34" i="17" s="1"/>
  <c r="G34" i="17"/>
  <c r="H34" i="17"/>
  <c r="E35" i="17"/>
  <c r="F35" i="17"/>
  <c r="J35" i="17" s="1"/>
  <c r="G35" i="17"/>
  <c r="H35" i="17"/>
  <c r="E36" i="17"/>
  <c r="F36" i="17"/>
  <c r="J36" i="17" s="1"/>
  <c r="G36" i="17"/>
  <c r="H36" i="17"/>
  <c r="E37" i="17"/>
  <c r="F37" i="17"/>
  <c r="J37" i="17" s="1"/>
  <c r="K37" i="17" s="1"/>
  <c r="G37" i="17"/>
  <c r="H37" i="17"/>
  <c r="E38" i="17"/>
  <c r="F38" i="17"/>
  <c r="J38" i="17" s="1"/>
  <c r="K38" i="17" s="1"/>
  <c r="G38" i="17"/>
  <c r="H38" i="17"/>
  <c r="E39" i="17"/>
  <c r="F39" i="17"/>
  <c r="J39" i="17" s="1"/>
  <c r="G39" i="17"/>
  <c r="H39" i="17"/>
  <c r="E40" i="17"/>
  <c r="F40" i="17"/>
  <c r="J40" i="17" s="1"/>
  <c r="K40" i="17" s="1"/>
  <c r="G40" i="17"/>
  <c r="H40" i="17"/>
  <c r="E41" i="17"/>
  <c r="F41" i="17"/>
  <c r="J41" i="17" s="1"/>
  <c r="K41" i="17" s="1"/>
  <c r="G41" i="17"/>
  <c r="H41" i="17"/>
  <c r="E42" i="17"/>
  <c r="F42" i="17"/>
  <c r="J42" i="17" s="1"/>
  <c r="K42" i="17" s="1"/>
  <c r="G42" i="17"/>
  <c r="H42" i="17"/>
  <c r="E43" i="17"/>
  <c r="F43" i="17"/>
  <c r="J43" i="17" s="1"/>
  <c r="K43" i="17" s="1"/>
  <c r="G43" i="17"/>
  <c r="H43" i="17"/>
  <c r="E44" i="17"/>
  <c r="F44" i="17"/>
  <c r="J44" i="17" s="1"/>
  <c r="K44" i="17" s="1"/>
  <c r="G44" i="17"/>
  <c r="H44" i="17"/>
  <c r="E45" i="17"/>
  <c r="F45" i="17"/>
  <c r="J45" i="17" s="1"/>
  <c r="G45" i="17"/>
  <c r="H45" i="17"/>
  <c r="H30" i="17"/>
  <c r="G30" i="17"/>
  <c r="F30" i="17"/>
  <c r="E30" i="17"/>
  <c r="H29" i="17"/>
  <c r="G29" i="17"/>
  <c r="F29" i="17"/>
  <c r="J29" i="17" s="1"/>
  <c r="K29" i="17" s="1"/>
  <c r="E29" i="17"/>
  <c r="H28" i="17"/>
  <c r="G28" i="17"/>
  <c r="F28" i="17"/>
  <c r="J28" i="17" s="1"/>
  <c r="K28" i="17" s="1"/>
  <c r="E28" i="17"/>
  <c r="H27" i="17"/>
  <c r="G27" i="17"/>
  <c r="F27" i="17"/>
  <c r="J27" i="17" s="1"/>
  <c r="K27" i="17" s="1"/>
  <c r="E27" i="17"/>
  <c r="H26" i="17"/>
  <c r="G26" i="17"/>
  <c r="F26" i="17"/>
  <c r="J26" i="17" s="1"/>
  <c r="K26" i="17" s="1"/>
  <c r="E26" i="17"/>
  <c r="H25" i="17"/>
  <c r="G25" i="17"/>
  <c r="F25" i="17"/>
  <c r="J25" i="17" s="1"/>
  <c r="K25" i="17" s="1"/>
  <c r="E25" i="17"/>
  <c r="H24" i="17"/>
  <c r="G24" i="17"/>
  <c r="F24" i="17"/>
  <c r="J24" i="17" s="1"/>
  <c r="K24" i="17" s="1"/>
  <c r="E24" i="17"/>
  <c r="H23" i="17"/>
  <c r="G23" i="17"/>
  <c r="F23" i="17"/>
  <c r="J23" i="17" s="1"/>
  <c r="K23" i="17" s="1"/>
  <c r="E23" i="17"/>
  <c r="H22" i="17"/>
  <c r="G22" i="17"/>
  <c r="F22" i="17"/>
  <c r="J22" i="17" s="1"/>
  <c r="K22" i="17" s="1"/>
  <c r="E22" i="17"/>
  <c r="H21" i="17"/>
  <c r="G21" i="17"/>
  <c r="F21" i="17"/>
  <c r="J21" i="17" s="1"/>
  <c r="E21" i="17"/>
  <c r="H20" i="17"/>
  <c r="G20" i="17"/>
  <c r="F20" i="17"/>
  <c r="J20" i="17" s="1"/>
  <c r="E20" i="17"/>
  <c r="H19" i="17"/>
  <c r="G19" i="17"/>
  <c r="F19" i="17"/>
  <c r="J19" i="17" s="1"/>
  <c r="K19" i="17" s="1"/>
  <c r="E19" i="17"/>
  <c r="H18" i="17"/>
  <c r="G18" i="17"/>
  <c r="F18" i="17"/>
  <c r="E18" i="17"/>
  <c r="D18" i="17"/>
  <c r="C18" i="17"/>
  <c r="E4" i="17"/>
  <c r="F4" i="17"/>
  <c r="J4" i="17" s="1"/>
  <c r="K4" i="17" s="1"/>
  <c r="P4" i="17" s="1"/>
  <c r="G4" i="17"/>
  <c r="H4" i="17"/>
  <c r="E5" i="17"/>
  <c r="F5" i="17"/>
  <c r="J5" i="17" s="1"/>
  <c r="K5" i="17" s="1"/>
  <c r="G5" i="17"/>
  <c r="H5" i="17"/>
  <c r="E6" i="17"/>
  <c r="F6" i="17"/>
  <c r="J6" i="17" s="1"/>
  <c r="K6" i="17" s="1"/>
  <c r="G6" i="17"/>
  <c r="H6" i="17"/>
  <c r="E7" i="17"/>
  <c r="F7" i="17"/>
  <c r="J7" i="17" s="1"/>
  <c r="K7" i="17" s="1"/>
  <c r="G7" i="17"/>
  <c r="H7" i="17"/>
  <c r="E8" i="17"/>
  <c r="F8" i="17"/>
  <c r="J8" i="17" s="1"/>
  <c r="K8" i="17" s="1"/>
  <c r="G8" i="17"/>
  <c r="H8" i="17"/>
  <c r="E9" i="17"/>
  <c r="F9" i="17"/>
  <c r="J9" i="17" s="1"/>
  <c r="K9" i="17" s="1"/>
  <c r="G9" i="17"/>
  <c r="H9" i="17"/>
  <c r="E10" i="17"/>
  <c r="F10" i="17"/>
  <c r="J10" i="17" s="1"/>
  <c r="K10" i="17" s="1"/>
  <c r="G10" i="17"/>
  <c r="H10" i="17"/>
  <c r="E11" i="17"/>
  <c r="F11" i="17"/>
  <c r="J11" i="17" s="1"/>
  <c r="G11" i="17"/>
  <c r="H11" i="17"/>
  <c r="E12" i="17"/>
  <c r="F12" i="17"/>
  <c r="J12" i="17" s="1"/>
  <c r="G12" i="17"/>
  <c r="H12" i="17"/>
  <c r="E13" i="17"/>
  <c r="F13" i="17"/>
  <c r="J13" i="17" s="1"/>
  <c r="K13" i="17" s="1"/>
  <c r="G13" i="17"/>
  <c r="H13" i="17"/>
  <c r="E14" i="17"/>
  <c r="F14" i="17"/>
  <c r="J14" i="17" s="1"/>
  <c r="K14" i="17" s="1"/>
  <c r="G14" i="17"/>
  <c r="H14" i="17"/>
  <c r="E15" i="17"/>
  <c r="F15" i="17"/>
  <c r="J15" i="17" s="1"/>
  <c r="K15" i="17" s="1"/>
  <c r="G15" i="17"/>
  <c r="H15" i="17"/>
  <c r="C3" i="17"/>
  <c r="D3" i="17"/>
  <c r="E3" i="17"/>
  <c r="F3" i="17"/>
  <c r="G3" i="17"/>
  <c r="H3" i="17"/>
  <c r="H120" i="16"/>
  <c r="G120" i="16"/>
  <c r="E120" i="16"/>
  <c r="H119" i="16"/>
  <c r="G119" i="16"/>
  <c r="E119" i="16"/>
  <c r="H118" i="16"/>
  <c r="G118" i="16"/>
  <c r="E118" i="16"/>
  <c r="H117" i="16"/>
  <c r="G117" i="16"/>
  <c r="E117" i="16"/>
  <c r="H116" i="16"/>
  <c r="G116" i="16"/>
  <c r="E116" i="16"/>
  <c r="H115" i="16"/>
  <c r="G115" i="16"/>
  <c r="E115" i="16"/>
  <c r="H114" i="16"/>
  <c r="G114" i="16"/>
  <c r="E114" i="16"/>
  <c r="H113" i="16"/>
  <c r="G113" i="16"/>
  <c r="E113" i="16"/>
  <c r="H112" i="16"/>
  <c r="G112" i="16"/>
  <c r="E112" i="16"/>
  <c r="H111" i="16"/>
  <c r="G111" i="16"/>
  <c r="E111" i="16"/>
  <c r="H110" i="16"/>
  <c r="G110" i="16"/>
  <c r="E110" i="16"/>
  <c r="H109" i="16"/>
  <c r="G109" i="16"/>
  <c r="E109" i="16"/>
  <c r="H108" i="16"/>
  <c r="G108" i="16"/>
  <c r="E108" i="16"/>
  <c r="H107" i="16"/>
  <c r="G107" i="16"/>
  <c r="E107" i="16"/>
  <c r="H106" i="16"/>
  <c r="G106" i="16"/>
  <c r="E106" i="16"/>
  <c r="H105" i="16"/>
  <c r="G105" i="16"/>
  <c r="E105" i="16"/>
  <c r="H104" i="16"/>
  <c r="G104" i="16"/>
  <c r="E104" i="16"/>
  <c r="H103" i="16"/>
  <c r="G103" i="16"/>
  <c r="E103" i="16"/>
  <c r="H102" i="16"/>
  <c r="G102" i="16"/>
  <c r="E102" i="16"/>
  <c r="H101" i="16"/>
  <c r="G101" i="16"/>
  <c r="E101" i="16"/>
  <c r="H100" i="16"/>
  <c r="G100" i="16"/>
  <c r="E100" i="16"/>
  <c r="H99" i="16"/>
  <c r="G99" i="16"/>
  <c r="E99" i="16"/>
  <c r="H98" i="16"/>
  <c r="G98" i="16"/>
  <c r="E98" i="16"/>
  <c r="H97" i="16"/>
  <c r="G97" i="16"/>
  <c r="E97" i="16"/>
  <c r="H96" i="16"/>
  <c r="G96" i="16"/>
  <c r="E96" i="16"/>
  <c r="H95" i="16"/>
  <c r="G95" i="16"/>
  <c r="E95" i="16"/>
  <c r="H94" i="16"/>
  <c r="G94" i="16"/>
  <c r="E94" i="16"/>
  <c r="H93" i="16"/>
  <c r="G93" i="16"/>
  <c r="E93" i="16"/>
  <c r="H92" i="16"/>
  <c r="G92" i="16"/>
  <c r="E92" i="16"/>
  <c r="H91" i="16"/>
  <c r="G91" i="16"/>
  <c r="E91" i="16"/>
  <c r="H90" i="16"/>
  <c r="G90" i="16"/>
  <c r="F90" i="16"/>
  <c r="E90" i="16"/>
  <c r="D90" i="16"/>
  <c r="C90" i="16"/>
  <c r="E79" i="16"/>
  <c r="F79" i="16"/>
  <c r="J79" i="16" s="1"/>
  <c r="G79" i="16"/>
  <c r="H79" i="16"/>
  <c r="E80" i="16"/>
  <c r="F80" i="16"/>
  <c r="J80" i="16" s="1"/>
  <c r="K80" i="16" s="1"/>
  <c r="G80" i="16"/>
  <c r="H80" i="16"/>
  <c r="E81" i="16"/>
  <c r="F81" i="16"/>
  <c r="J81" i="16" s="1"/>
  <c r="K81" i="16" s="1"/>
  <c r="G81" i="16"/>
  <c r="H81" i="16"/>
  <c r="E82" i="16"/>
  <c r="F82" i="16"/>
  <c r="J82" i="16" s="1"/>
  <c r="K82" i="16" s="1"/>
  <c r="G82" i="16"/>
  <c r="H82" i="16"/>
  <c r="E83" i="16"/>
  <c r="F83" i="16"/>
  <c r="J83" i="16" s="1"/>
  <c r="K83" i="16" s="1"/>
  <c r="G83" i="16"/>
  <c r="H83" i="16"/>
  <c r="E84" i="16"/>
  <c r="F84" i="16"/>
  <c r="G84" i="16"/>
  <c r="H84" i="16"/>
  <c r="E85" i="16"/>
  <c r="F85" i="16"/>
  <c r="J85" i="16" s="1"/>
  <c r="K85" i="16" s="1"/>
  <c r="G85" i="16"/>
  <c r="H85" i="16"/>
  <c r="E86" i="16"/>
  <c r="F86" i="16"/>
  <c r="G86" i="16"/>
  <c r="H86" i="16"/>
  <c r="E87" i="16"/>
  <c r="F87" i="16"/>
  <c r="J87" i="16" s="1"/>
  <c r="K87" i="16" s="1"/>
  <c r="G87" i="16"/>
  <c r="H87" i="16"/>
  <c r="H78" i="16"/>
  <c r="G78" i="16"/>
  <c r="F78" i="16"/>
  <c r="J78" i="16" s="1"/>
  <c r="K78" i="16" s="1"/>
  <c r="E78" i="16"/>
  <c r="H77" i="16"/>
  <c r="G77" i="16"/>
  <c r="F77" i="16"/>
  <c r="J77" i="16" s="1"/>
  <c r="K77" i="16" s="1"/>
  <c r="E77" i="16"/>
  <c r="H76" i="16"/>
  <c r="G76" i="16"/>
  <c r="F76" i="16"/>
  <c r="E76" i="16"/>
  <c r="H75" i="16"/>
  <c r="G75" i="16"/>
  <c r="F75" i="16"/>
  <c r="J75" i="16" s="1"/>
  <c r="K75" i="16" s="1"/>
  <c r="E75" i="16"/>
  <c r="H74" i="16"/>
  <c r="G74" i="16"/>
  <c r="F74" i="16"/>
  <c r="J74" i="16" s="1"/>
  <c r="K74" i="16" s="1"/>
  <c r="E74" i="16"/>
  <c r="H73" i="16"/>
  <c r="G73" i="16"/>
  <c r="F73" i="16"/>
  <c r="J73" i="16" s="1"/>
  <c r="K73" i="16" s="1"/>
  <c r="E73" i="16"/>
  <c r="H72" i="16"/>
  <c r="G72" i="16"/>
  <c r="F72" i="16"/>
  <c r="J72" i="16" s="1"/>
  <c r="K72" i="16" s="1"/>
  <c r="E72" i="16"/>
  <c r="H71" i="16"/>
  <c r="G71" i="16"/>
  <c r="F71" i="16"/>
  <c r="J71" i="16" s="1"/>
  <c r="K71" i="16" s="1"/>
  <c r="E71" i="16"/>
  <c r="H70" i="16"/>
  <c r="G70" i="16"/>
  <c r="F70" i="16"/>
  <c r="J70" i="16" s="1"/>
  <c r="K70" i="16" s="1"/>
  <c r="E70" i="16"/>
  <c r="H69" i="16"/>
  <c r="G69" i="16"/>
  <c r="F69" i="16"/>
  <c r="J69" i="16" s="1"/>
  <c r="K69" i="16" s="1"/>
  <c r="E69" i="16"/>
  <c r="H68" i="16"/>
  <c r="G68" i="16"/>
  <c r="F68" i="16"/>
  <c r="J68" i="16" s="1"/>
  <c r="K68" i="16" s="1"/>
  <c r="E68" i="16"/>
  <c r="H67" i="16"/>
  <c r="G67" i="16"/>
  <c r="F67" i="16"/>
  <c r="J67" i="16" s="1"/>
  <c r="E67" i="16"/>
  <c r="H66" i="16"/>
  <c r="G66" i="16"/>
  <c r="F66" i="16"/>
  <c r="J66" i="16" s="1"/>
  <c r="K66" i="16" s="1"/>
  <c r="E66" i="16"/>
  <c r="H65" i="16"/>
  <c r="G65" i="16"/>
  <c r="F65" i="16"/>
  <c r="J65" i="16" s="1"/>
  <c r="K65" i="16" s="1"/>
  <c r="E65" i="16"/>
  <c r="H64" i="16"/>
  <c r="G64" i="16"/>
  <c r="F64" i="16"/>
  <c r="J64" i="16" s="1"/>
  <c r="K64" i="16" s="1"/>
  <c r="E64" i="16"/>
  <c r="H63" i="16"/>
  <c r="G63" i="16"/>
  <c r="F63" i="16"/>
  <c r="J63" i="16" s="1"/>
  <c r="K63" i="16" s="1"/>
  <c r="E63" i="16"/>
  <c r="H62" i="16"/>
  <c r="G62" i="16"/>
  <c r="F62" i="16"/>
  <c r="J62" i="16" s="1"/>
  <c r="K62" i="16" s="1"/>
  <c r="E62" i="16"/>
  <c r="H61" i="16"/>
  <c r="G61" i="16"/>
  <c r="F61" i="16"/>
  <c r="E61" i="16"/>
  <c r="H60" i="16"/>
  <c r="G60" i="16"/>
  <c r="F60" i="16"/>
  <c r="J60" i="16" s="1"/>
  <c r="K60" i="16" s="1"/>
  <c r="E60" i="16"/>
  <c r="H59" i="16"/>
  <c r="G59" i="16"/>
  <c r="F59" i="16"/>
  <c r="E59" i="16"/>
  <c r="H58" i="16"/>
  <c r="G58" i="16"/>
  <c r="F58" i="16"/>
  <c r="J58" i="16" s="1"/>
  <c r="K58" i="16" s="1"/>
  <c r="E58" i="16"/>
  <c r="H57" i="16"/>
  <c r="G57" i="16"/>
  <c r="F57" i="16"/>
  <c r="J57" i="16" s="1"/>
  <c r="K57" i="16" s="1"/>
  <c r="E57" i="16"/>
  <c r="H56" i="16"/>
  <c r="G56" i="16"/>
  <c r="F56" i="16"/>
  <c r="J56" i="16" s="1"/>
  <c r="K56" i="16" s="1"/>
  <c r="E56" i="16"/>
  <c r="H55" i="16"/>
  <c r="G55" i="16"/>
  <c r="F55" i="16"/>
  <c r="J55" i="16" s="1"/>
  <c r="K55" i="16" s="1"/>
  <c r="E55" i="16"/>
  <c r="H54" i="16"/>
  <c r="G54" i="16"/>
  <c r="F54" i="16"/>
  <c r="J54" i="16" s="1"/>
  <c r="K54" i="16" s="1"/>
  <c r="E54" i="16"/>
  <c r="H53" i="16"/>
  <c r="G53" i="16"/>
  <c r="F53" i="16"/>
  <c r="J53" i="16" s="1"/>
  <c r="E53" i="16"/>
  <c r="H52" i="16"/>
  <c r="G52" i="16"/>
  <c r="F52" i="16"/>
  <c r="J52" i="16" s="1"/>
  <c r="E52" i="16"/>
  <c r="H51" i="16"/>
  <c r="G51" i="16"/>
  <c r="F51" i="16"/>
  <c r="J51" i="16" s="1"/>
  <c r="E51" i="16"/>
  <c r="H50" i="16"/>
  <c r="G50" i="16"/>
  <c r="F50" i="16"/>
  <c r="J50" i="16" s="1"/>
  <c r="K50" i="16" s="1"/>
  <c r="E50" i="16"/>
  <c r="H49" i="16"/>
  <c r="G49" i="16"/>
  <c r="F49" i="16"/>
  <c r="J49" i="16" s="1"/>
  <c r="K49" i="16" s="1"/>
  <c r="P49" i="16" s="1"/>
  <c r="E49" i="16"/>
  <c r="H48" i="16"/>
  <c r="G48" i="16"/>
  <c r="F48" i="16"/>
  <c r="E48" i="16"/>
  <c r="D48" i="16"/>
  <c r="C48" i="16"/>
  <c r="E31" i="16"/>
  <c r="F31" i="16"/>
  <c r="J31" i="16" s="1"/>
  <c r="K31" i="16" s="1"/>
  <c r="G31" i="16"/>
  <c r="H31" i="16"/>
  <c r="E32" i="16"/>
  <c r="F32" i="16"/>
  <c r="J32" i="16" s="1"/>
  <c r="K32" i="16" s="1"/>
  <c r="G32" i="16"/>
  <c r="H32" i="16"/>
  <c r="E33" i="16"/>
  <c r="F33" i="16"/>
  <c r="J33" i="16" s="1"/>
  <c r="K33" i="16" s="1"/>
  <c r="G33" i="16"/>
  <c r="H33" i="16"/>
  <c r="E34" i="16"/>
  <c r="F34" i="16"/>
  <c r="J34" i="16" s="1"/>
  <c r="K34" i="16" s="1"/>
  <c r="G34" i="16"/>
  <c r="H34" i="16"/>
  <c r="E35" i="16"/>
  <c r="F35" i="16"/>
  <c r="J35" i="16" s="1"/>
  <c r="K35" i="16" s="1"/>
  <c r="G35" i="16"/>
  <c r="H35" i="16"/>
  <c r="E36" i="16"/>
  <c r="F36" i="16"/>
  <c r="J36" i="16" s="1"/>
  <c r="K36" i="16" s="1"/>
  <c r="G36" i="16"/>
  <c r="H36" i="16"/>
  <c r="E37" i="16"/>
  <c r="F37" i="16"/>
  <c r="J37" i="16" s="1"/>
  <c r="K37" i="16" s="1"/>
  <c r="G37" i="16"/>
  <c r="H37" i="16"/>
  <c r="E38" i="16"/>
  <c r="F38" i="16"/>
  <c r="J38" i="16" s="1"/>
  <c r="K38" i="16" s="1"/>
  <c r="G38" i="16"/>
  <c r="H38" i="16"/>
  <c r="E39" i="16"/>
  <c r="F39" i="16"/>
  <c r="J39" i="16" s="1"/>
  <c r="K39" i="16" s="1"/>
  <c r="G39" i="16"/>
  <c r="H39" i="16"/>
  <c r="E40" i="16"/>
  <c r="F40" i="16"/>
  <c r="J40" i="16" s="1"/>
  <c r="K40" i="16" s="1"/>
  <c r="G40" i="16"/>
  <c r="H40" i="16"/>
  <c r="E41" i="16"/>
  <c r="F41" i="16"/>
  <c r="J41" i="16" s="1"/>
  <c r="K41" i="16" s="1"/>
  <c r="G41" i="16"/>
  <c r="H41" i="16"/>
  <c r="E42" i="16"/>
  <c r="F42" i="16"/>
  <c r="J42" i="16" s="1"/>
  <c r="G42" i="16"/>
  <c r="H42" i="16"/>
  <c r="E43" i="16"/>
  <c r="F43" i="16"/>
  <c r="J43" i="16" s="1"/>
  <c r="G43" i="16"/>
  <c r="H43" i="16"/>
  <c r="E44" i="16"/>
  <c r="F44" i="16"/>
  <c r="J44" i="16" s="1"/>
  <c r="K44" i="16" s="1"/>
  <c r="G44" i="16"/>
  <c r="H44" i="16"/>
  <c r="E45" i="16"/>
  <c r="F45" i="16"/>
  <c r="J45" i="16" s="1"/>
  <c r="K45" i="16" s="1"/>
  <c r="G45" i="16"/>
  <c r="H45" i="16"/>
  <c r="H30" i="16"/>
  <c r="G30" i="16"/>
  <c r="F30" i="16"/>
  <c r="J30" i="16" s="1"/>
  <c r="K30" i="16" s="1"/>
  <c r="E30" i="16"/>
  <c r="H29" i="16"/>
  <c r="G29" i="16"/>
  <c r="F29" i="16"/>
  <c r="E29" i="16"/>
  <c r="H28" i="16"/>
  <c r="G28" i="16"/>
  <c r="F28" i="16"/>
  <c r="J28" i="16" s="1"/>
  <c r="K28" i="16" s="1"/>
  <c r="E28" i="16"/>
  <c r="H27" i="16"/>
  <c r="G27" i="16"/>
  <c r="F27" i="16"/>
  <c r="E27" i="16"/>
  <c r="H26" i="16"/>
  <c r="G26" i="16"/>
  <c r="F26" i="16"/>
  <c r="J26" i="16" s="1"/>
  <c r="K26" i="16" s="1"/>
  <c r="E26" i="16"/>
  <c r="H25" i="16"/>
  <c r="G25" i="16"/>
  <c r="F25" i="16"/>
  <c r="J25" i="16" s="1"/>
  <c r="K25" i="16" s="1"/>
  <c r="E25" i="16"/>
  <c r="H24" i="16"/>
  <c r="G24" i="16"/>
  <c r="F24" i="16"/>
  <c r="J24" i="16" s="1"/>
  <c r="K24" i="16" s="1"/>
  <c r="E24" i="16"/>
  <c r="H23" i="16"/>
  <c r="G23" i="16"/>
  <c r="F23" i="16"/>
  <c r="J23" i="16" s="1"/>
  <c r="K23" i="16" s="1"/>
  <c r="E23" i="16"/>
  <c r="H22" i="16"/>
  <c r="G22" i="16"/>
  <c r="F22" i="16"/>
  <c r="J22" i="16" s="1"/>
  <c r="K22" i="16" s="1"/>
  <c r="E22" i="16"/>
  <c r="H21" i="16"/>
  <c r="G21" i="16"/>
  <c r="F21" i="16"/>
  <c r="J21" i="16" s="1"/>
  <c r="K21" i="16" s="1"/>
  <c r="E21" i="16"/>
  <c r="H20" i="16"/>
  <c r="G20" i="16"/>
  <c r="F20" i="16"/>
  <c r="J20" i="16" s="1"/>
  <c r="K20" i="16" s="1"/>
  <c r="E20" i="16"/>
  <c r="H19" i="16"/>
  <c r="G19" i="16"/>
  <c r="F19" i="16"/>
  <c r="J19" i="16" s="1"/>
  <c r="K19" i="16" s="1"/>
  <c r="E19" i="16"/>
  <c r="H18" i="16"/>
  <c r="G18" i="16"/>
  <c r="F18" i="16"/>
  <c r="E18" i="16"/>
  <c r="D18" i="16"/>
  <c r="C18" i="16"/>
  <c r="E4" i="16"/>
  <c r="F4" i="16"/>
  <c r="G4" i="16"/>
  <c r="H4" i="16"/>
  <c r="E5" i="16"/>
  <c r="F5" i="16"/>
  <c r="J5" i="16" s="1"/>
  <c r="G5" i="16"/>
  <c r="H5" i="16"/>
  <c r="E6" i="16"/>
  <c r="F6" i="16"/>
  <c r="J6" i="16" s="1"/>
  <c r="K6" i="16" s="1"/>
  <c r="G6" i="16"/>
  <c r="H6" i="16"/>
  <c r="E7" i="16"/>
  <c r="F7" i="16"/>
  <c r="J7" i="16" s="1"/>
  <c r="K7" i="16" s="1"/>
  <c r="G7" i="16"/>
  <c r="H7" i="16"/>
  <c r="E8" i="16"/>
  <c r="F8" i="16"/>
  <c r="J8" i="16" s="1"/>
  <c r="K8" i="16" s="1"/>
  <c r="G8" i="16"/>
  <c r="H8" i="16"/>
  <c r="E9" i="16"/>
  <c r="F9" i="16"/>
  <c r="J9" i="16" s="1"/>
  <c r="K9" i="16" s="1"/>
  <c r="G9" i="16"/>
  <c r="H9" i="16"/>
  <c r="E10" i="16"/>
  <c r="F10" i="16"/>
  <c r="J10" i="16" s="1"/>
  <c r="K10" i="16" s="1"/>
  <c r="G10" i="16"/>
  <c r="H10" i="16"/>
  <c r="E11" i="16"/>
  <c r="F11" i="16"/>
  <c r="J11" i="16" s="1"/>
  <c r="K11" i="16" s="1"/>
  <c r="G11" i="16"/>
  <c r="H11" i="16"/>
  <c r="E12" i="16"/>
  <c r="F12" i="16"/>
  <c r="J12" i="16" s="1"/>
  <c r="K12" i="16" s="1"/>
  <c r="G12" i="16"/>
  <c r="H12" i="16"/>
  <c r="E13" i="16"/>
  <c r="F13" i="16"/>
  <c r="J13" i="16" s="1"/>
  <c r="K13" i="16" s="1"/>
  <c r="G13" i="16"/>
  <c r="H13" i="16"/>
  <c r="E14" i="16"/>
  <c r="F14" i="16"/>
  <c r="J14" i="16" s="1"/>
  <c r="K14" i="16" s="1"/>
  <c r="G14" i="16"/>
  <c r="H14" i="16"/>
  <c r="E15" i="16"/>
  <c r="F15" i="16"/>
  <c r="J15" i="16" s="1"/>
  <c r="K15" i="16" s="1"/>
  <c r="G15" i="16"/>
  <c r="H15" i="16"/>
  <c r="C3" i="16"/>
  <c r="D3" i="16"/>
  <c r="E3" i="16"/>
  <c r="F3" i="16"/>
  <c r="G3" i="16"/>
  <c r="H3" i="16"/>
  <c r="J444" i="17"/>
  <c r="K444" i="17" s="1"/>
  <c r="J442" i="17"/>
  <c r="K442" i="17" s="1"/>
  <c r="J441" i="17"/>
  <c r="K441" i="17" s="1"/>
  <c r="J440" i="17"/>
  <c r="K440" i="17" s="1"/>
  <c r="J438" i="17"/>
  <c r="K438" i="17" s="1"/>
  <c r="J437" i="17"/>
  <c r="K437" i="17" s="1"/>
  <c r="J436" i="17"/>
  <c r="K436" i="17" s="1"/>
  <c r="J434" i="17"/>
  <c r="K434" i="17" s="1"/>
  <c r="J433" i="17"/>
  <c r="K433" i="17" s="1"/>
  <c r="J432" i="17"/>
  <c r="K432" i="17" s="1"/>
  <c r="J430" i="17"/>
  <c r="K430" i="17" s="1"/>
  <c r="J429" i="17"/>
  <c r="K429" i="17" s="1"/>
  <c r="J428" i="17"/>
  <c r="K428" i="17" s="1"/>
  <c r="J427" i="17"/>
  <c r="K427" i="17" s="1"/>
  <c r="J426" i="17"/>
  <c r="K426" i="17" s="1"/>
  <c r="J425" i="17"/>
  <c r="K425" i="17" s="1"/>
  <c r="J424" i="17"/>
  <c r="K424" i="17" s="1"/>
  <c r="J423" i="17"/>
  <c r="K423" i="17" s="1"/>
  <c r="J422" i="17"/>
  <c r="K422" i="17" s="1"/>
  <c r="J421" i="17"/>
  <c r="K421" i="17" s="1"/>
  <c r="J420" i="17"/>
  <c r="K420" i="17" s="1"/>
  <c r="J419" i="17"/>
  <c r="K419" i="17" s="1"/>
  <c r="J418" i="17"/>
  <c r="K418" i="17" s="1"/>
  <c r="J417" i="17"/>
  <c r="K417" i="17" s="1"/>
  <c r="J416" i="17"/>
  <c r="K416" i="17" s="1"/>
  <c r="J415" i="17"/>
  <c r="K415" i="17" s="1"/>
  <c r="J414" i="17"/>
  <c r="K414" i="17" s="1"/>
  <c r="J413" i="17"/>
  <c r="K413" i="17" s="1"/>
  <c r="J412" i="17"/>
  <c r="K412" i="17" s="1"/>
  <c r="J411" i="17"/>
  <c r="K411" i="17" s="1"/>
  <c r="J410" i="17"/>
  <c r="K410" i="17" s="1"/>
  <c r="J409" i="17"/>
  <c r="K409" i="17" s="1"/>
  <c r="J408" i="17"/>
  <c r="K408" i="17" s="1"/>
  <c r="J407" i="17"/>
  <c r="K407" i="17" s="1"/>
  <c r="J406" i="17"/>
  <c r="K406" i="17" s="1"/>
  <c r="J405" i="17"/>
  <c r="K405" i="17" s="1"/>
  <c r="J404" i="17"/>
  <c r="K404" i="17" s="1"/>
  <c r="J403" i="17"/>
  <c r="K403" i="17" s="1"/>
  <c r="J402" i="17"/>
  <c r="K402" i="17" s="1"/>
  <c r="J401" i="17"/>
  <c r="K401" i="17" s="1"/>
  <c r="J400" i="17"/>
  <c r="K400" i="17" s="1"/>
  <c r="J399" i="17"/>
  <c r="K399" i="17" s="1"/>
  <c r="J398" i="17"/>
  <c r="K398" i="17" s="1"/>
  <c r="J397" i="17"/>
  <c r="K397" i="17" s="1"/>
  <c r="J396" i="17"/>
  <c r="K396" i="17" s="1"/>
  <c r="J395" i="17"/>
  <c r="K395" i="17" s="1"/>
  <c r="J394" i="17"/>
  <c r="K394" i="17" s="1"/>
  <c r="J393" i="17"/>
  <c r="K393" i="17" s="1"/>
  <c r="J392" i="17"/>
  <c r="K392" i="17" s="1"/>
  <c r="L392" i="17"/>
  <c r="J391" i="17"/>
  <c r="K391" i="17" s="1"/>
  <c r="L391" i="17"/>
  <c r="J390" i="17"/>
  <c r="K390" i="17" s="1"/>
  <c r="L390" i="17"/>
  <c r="J389" i="17"/>
  <c r="K389" i="17" s="1"/>
  <c r="L389" i="17"/>
  <c r="J388" i="17"/>
  <c r="K388" i="17" s="1"/>
  <c r="L388" i="17"/>
  <c r="J387" i="17"/>
  <c r="K387" i="17" s="1"/>
  <c r="L387" i="17"/>
  <c r="J386" i="17"/>
  <c r="K386" i="17" s="1"/>
  <c r="L386" i="17"/>
  <c r="J385" i="17"/>
  <c r="K385" i="17" s="1"/>
  <c r="L385" i="17"/>
  <c r="J384" i="17"/>
  <c r="K384" i="17" s="1"/>
  <c r="L384" i="17"/>
  <c r="J383" i="17"/>
  <c r="K383" i="17" s="1"/>
  <c r="L382" i="17"/>
  <c r="J382" i="17"/>
  <c r="K382" i="17" s="1"/>
  <c r="J381" i="17"/>
  <c r="K381" i="17" s="1"/>
  <c r="L380" i="17"/>
  <c r="J380" i="17"/>
  <c r="K380" i="17" s="1"/>
  <c r="J379" i="17"/>
  <c r="K379" i="17" s="1"/>
  <c r="L378" i="17"/>
  <c r="J378" i="17"/>
  <c r="K378" i="17" s="1"/>
  <c r="J377" i="17"/>
  <c r="K377" i="17" s="1"/>
  <c r="J376" i="17"/>
  <c r="K376" i="17" s="1"/>
  <c r="L376" i="17"/>
  <c r="J375" i="17"/>
  <c r="K375" i="17" s="1"/>
  <c r="L374" i="17"/>
  <c r="J374" i="17"/>
  <c r="K374" i="17" s="1"/>
  <c r="J373" i="17"/>
  <c r="K373" i="17" s="1"/>
  <c r="P373" i="17" s="1"/>
  <c r="L373" i="17"/>
  <c r="J369" i="17"/>
  <c r="K369" i="17" s="1"/>
  <c r="J368" i="17"/>
  <c r="K368" i="17" s="1"/>
  <c r="J364" i="17"/>
  <c r="K364" i="17" s="1"/>
  <c r="J363" i="17"/>
  <c r="K363" i="17" s="1"/>
  <c r="J361" i="17"/>
  <c r="K361" i="17" s="1"/>
  <c r="J359" i="17"/>
  <c r="K359" i="17" s="1"/>
  <c r="J358" i="17"/>
  <c r="K358" i="17" s="1"/>
  <c r="J357" i="17"/>
  <c r="K357" i="17" s="1"/>
  <c r="J356" i="17"/>
  <c r="K356" i="17" s="1"/>
  <c r="J354" i="17"/>
  <c r="K354" i="17" s="1"/>
  <c r="J353" i="17"/>
  <c r="K353" i="17" s="1"/>
  <c r="J350" i="17"/>
  <c r="K350" i="17" s="1"/>
  <c r="J348" i="17"/>
  <c r="K348" i="17" s="1"/>
  <c r="J346" i="17"/>
  <c r="K346" i="17" s="1"/>
  <c r="J344" i="17"/>
  <c r="K344" i="17" s="1"/>
  <c r="J342" i="17"/>
  <c r="K342" i="17" s="1"/>
  <c r="J340" i="17"/>
  <c r="K340" i="17" s="1"/>
  <c r="J338" i="17"/>
  <c r="K338" i="17" s="1"/>
  <c r="J337" i="17"/>
  <c r="K337" i="17" s="1"/>
  <c r="J335" i="17"/>
  <c r="K335" i="17" s="1"/>
  <c r="J333" i="17"/>
  <c r="K333" i="17" s="1"/>
  <c r="J332" i="17"/>
  <c r="K332" i="17" s="1"/>
  <c r="J329" i="17"/>
  <c r="K329" i="17" s="1"/>
  <c r="J326" i="17"/>
  <c r="K326" i="17" s="1"/>
  <c r="J324" i="17"/>
  <c r="K324" i="17" s="1"/>
  <c r="J323" i="17"/>
  <c r="K323" i="17" s="1"/>
  <c r="J322" i="17"/>
  <c r="K322" i="17" s="1"/>
  <c r="J321" i="17"/>
  <c r="K321" i="17" s="1"/>
  <c r="J320" i="17"/>
  <c r="K320" i="17" s="1"/>
  <c r="J318" i="17"/>
  <c r="K318" i="17" s="1"/>
  <c r="J316" i="17"/>
  <c r="K316" i="17" s="1"/>
  <c r="J314" i="17"/>
  <c r="K314" i="17" s="1"/>
  <c r="J313" i="17"/>
  <c r="K313" i="17" s="1"/>
  <c r="J312" i="17"/>
  <c r="K312" i="17" s="1"/>
  <c r="J311" i="17"/>
  <c r="K311" i="17" s="1"/>
  <c r="P311" i="17" s="1"/>
  <c r="J305" i="17"/>
  <c r="K305" i="17" s="1"/>
  <c r="J304" i="17"/>
  <c r="K304" i="17" s="1"/>
  <c r="J303" i="17"/>
  <c r="K303" i="17" s="1"/>
  <c r="J302" i="17"/>
  <c r="K302" i="17" s="1"/>
  <c r="J301" i="17"/>
  <c r="K301" i="17" s="1"/>
  <c r="J300" i="17"/>
  <c r="K300" i="17" s="1"/>
  <c r="J299" i="17"/>
  <c r="K299" i="17" s="1"/>
  <c r="J298" i="17"/>
  <c r="K298" i="17" s="1"/>
  <c r="J297" i="17"/>
  <c r="K297" i="17" s="1"/>
  <c r="J296" i="17"/>
  <c r="K296" i="17" s="1"/>
  <c r="J295" i="17"/>
  <c r="K295" i="17" s="1"/>
  <c r="J291" i="17"/>
  <c r="K291" i="17" s="1"/>
  <c r="J290" i="17"/>
  <c r="K290" i="17" s="1"/>
  <c r="J289" i="17"/>
  <c r="K289" i="17" s="1"/>
  <c r="J288" i="17"/>
  <c r="K288" i="17" s="1"/>
  <c r="J287" i="17"/>
  <c r="K287" i="17" s="1"/>
  <c r="J286" i="17"/>
  <c r="K286" i="17" s="1"/>
  <c r="J284" i="17"/>
  <c r="K284" i="17" s="1"/>
  <c r="J283" i="17"/>
  <c r="K283" i="17" s="1"/>
  <c r="J282" i="17"/>
  <c r="K282" i="17" s="1"/>
  <c r="J279" i="17"/>
  <c r="K279" i="17" s="1"/>
  <c r="J278" i="17"/>
  <c r="K278" i="17" s="1"/>
  <c r="J276" i="17"/>
  <c r="K276" i="17" s="1"/>
  <c r="J275" i="17"/>
  <c r="K275" i="17" s="1"/>
  <c r="J274" i="17"/>
  <c r="K274" i="17" s="1"/>
  <c r="J271" i="17"/>
  <c r="K271" i="17" s="1"/>
  <c r="J270" i="17"/>
  <c r="K270" i="17" s="1"/>
  <c r="J268" i="17"/>
  <c r="K268" i="17" s="1"/>
  <c r="J267" i="17"/>
  <c r="K267" i="17" s="1"/>
  <c r="J266" i="17"/>
  <c r="K266" i="17" s="1"/>
  <c r="J263" i="17"/>
  <c r="K263" i="17" s="1"/>
  <c r="J262" i="17"/>
  <c r="K262" i="17" s="1"/>
  <c r="J261" i="17"/>
  <c r="K261" i="17" s="1"/>
  <c r="J260" i="17"/>
  <c r="K260" i="17" s="1"/>
  <c r="J259" i="17"/>
  <c r="K259" i="17" s="1"/>
  <c r="J258" i="17"/>
  <c r="K258" i="17" s="1"/>
  <c r="J252" i="17"/>
  <c r="K252" i="17" s="1"/>
  <c r="J251" i="17"/>
  <c r="K251" i="17" s="1"/>
  <c r="J250" i="17"/>
  <c r="K250" i="17" s="1"/>
  <c r="J249" i="17"/>
  <c r="K249" i="17" s="1"/>
  <c r="J246" i="17"/>
  <c r="K246" i="17" s="1"/>
  <c r="J245" i="17"/>
  <c r="K245" i="17" s="1"/>
  <c r="J243" i="17"/>
  <c r="K243" i="17" s="1"/>
  <c r="J242" i="17"/>
  <c r="K242" i="17" s="1"/>
  <c r="J239" i="17"/>
  <c r="K239" i="17" s="1"/>
  <c r="J237" i="17"/>
  <c r="K237" i="17" s="1"/>
  <c r="J235" i="17"/>
  <c r="K235" i="17" s="1"/>
  <c r="J233" i="17"/>
  <c r="K233" i="17" s="1"/>
  <c r="J231" i="17"/>
  <c r="K231" i="17" s="1"/>
  <c r="J229" i="17"/>
  <c r="K229" i="17" s="1"/>
  <c r="J227" i="17"/>
  <c r="K227" i="17" s="1"/>
  <c r="J226" i="17"/>
  <c r="K226" i="17" s="1"/>
  <c r="J225" i="17"/>
  <c r="K225" i="17" s="1"/>
  <c r="J224" i="17"/>
  <c r="K224" i="17" s="1"/>
  <c r="J222" i="17"/>
  <c r="K222" i="17" s="1"/>
  <c r="J220" i="17"/>
  <c r="K220" i="17" s="1"/>
  <c r="J218" i="17"/>
  <c r="K218" i="17" s="1"/>
  <c r="J216" i="17"/>
  <c r="K216" i="17" s="1"/>
  <c r="J215" i="17"/>
  <c r="K215" i="17" s="1"/>
  <c r="J214" i="17"/>
  <c r="K214" i="17" s="1"/>
  <c r="J213" i="17"/>
  <c r="K213" i="17" s="1"/>
  <c r="J212" i="17"/>
  <c r="K212" i="17" s="1"/>
  <c r="J210" i="17"/>
  <c r="K210" i="17" s="1"/>
  <c r="J209" i="17"/>
  <c r="K209" i="17" s="1"/>
  <c r="J207" i="17"/>
  <c r="K207" i="17" s="1"/>
  <c r="J205" i="17"/>
  <c r="K205" i="17" s="1"/>
  <c r="P205" i="17" s="1"/>
  <c r="J199" i="17"/>
  <c r="K199" i="17" s="1"/>
  <c r="J198" i="17"/>
  <c r="K198" i="17" s="1"/>
  <c r="J197" i="17"/>
  <c r="K197" i="17" s="1"/>
  <c r="J195" i="17"/>
  <c r="K195" i="17" s="1"/>
  <c r="J194" i="17"/>
  <c r="K194" i="17" s="1"/>
  <c r="J193" i="17"/>
  <c r="K193" i="17" s="1"/>
  <c r="J191" i="17"/>
  <c r="K191" i="17" s="1"/>
  <c r="J190" i="17"/>
  <c r="K190" i="17" s="1"/>
  <c r="J189" i="17"/>
  <c r="K189" i="17" s="1"/>
  <c r="J188" i="17"/>
  <c r="K188" i="17" s="1"/>
  <c r="J187" i="17"/>
  <c r="K187" i="17" s="1"/>
  <c r="J184" i="17"/>
  <c r="K184" i="17" s="1"/>
  <c r="J182" i="17"/>
  <c r="K182" i="17" s="1"/>
  <c r="J180" i="17"/>
  <c r="K180" i="17" s="1"/>
  <c r="J179" i="17"/>
  <c r="K179" i="17" s="1"/>
  <c r="J178" i="17"/>
  <c r="K178" i="17" s="1"/>
  <c r="J177" i="17"/>
  <c r="K177" i="17" s="1"/>
  <c r="J176" i="17"/>
  <c r="K176" i="17" s="1"/>
  <c r="J175" i="17"/>
  <c r="K175" i="17" s="1"/>
  <c r="J174" i="17"/>
  <c r="K174" i="17" s="1"/>
  <c r="J173" i="17"/>
  <c r="K173" i="17" s="1"/>
  <c r="J172" i="17"/>
  <c r="K172" i="17" s="1"/>
  <c r="J171" i="17"/>
  <c r="K171" i="17" s="1"/>
  <c r="J170" i="17"/>
  <c r="K170" i="17" s="1"/>
  <c r="J169" i="17"/>
  <c r="K169" i="17" s="1"/>
  <c r="J168" i="17"/>
  <c r="K168" i="17" s="1"/>
  <c r="J166" i="17"/>
  <c r="K166" i="17" s="1"/>
  <c r="J165" i="17"/>
  <c r="K165" i="17" s="1"/>
  <c r="O49" i="17"/>
  <c r="L49" i="17"/>
  <c r="O19" i="17"/>
  <c r="L402" i="16"/>
  <c r="L399" i="16"/>
  <c r="L396" i="16"/>
  <c r="L395" i="16"/>
  <c r="L391" i="16"/>
  <c r="L388" i="16"/>
  <c r="L385" i="16"/>
  <c r="L384" i="16"/>
  <c r="L378" i="16"/>
  <c r="L376" i="16"/>
  <c r="L374" i="16"/>
  <c r="L373" i="16"/>
  <c r="J252" i="16"/>
  <c r="K252" i="16" s="1"/>
  <c r="J251" i="16"/>
  <c r="K251" i="16" s="1"/>
  <c r="J250" i="16"/>
  <c r="K250" i="16" s="1"/>
  <c r="L250" i="16"/>
  <c r="J248" i="16"/>
  <c r="K248" i="16" s="1"/>
  <c r="L248" i="16"/>
  <c r="J247" i="16"/>
  <c r="K247" i="16" s="1"/>
  <c r="J246" i="16"/>
  <c r="K246" i="16" s="1"/>
  <c r="L245" i="16"/>
  <c r="J244" i="16"/>
  <c r="K244" i="16" s="1"/>
  <c r="L244" i="16"/>
  <c r="J243" i="16"/>
  <c r="K243" i="16" s="1"/>
  <c r="J242" i="16"/>
  <c r="K242" i="16" s="1"/>
  <c r="J241" i="16"/>
  <c r="K241" i="16" s="1"/>
  <c r="J240" i="16"/>
  <c r="K240" i="16" s="1"/>
  <c r="J239" i="16"/>
  <c r="K239" i="16" s="1"/>
  <c r="L238" i="16"/>
  <c r="J238" i="16"/>
  <c r="K238" i="16" s="1"/>
  <c r="J237" i="16"/>
  <c r="K237" i="16" s="1"/>
  <c r="L237" i="16"/>
  <c r="J236" i="16"/>
  <c r="K236" i="16" s="1"/>
  <c r="J235" i="16"/>
  <c r="K235" i="16" s="1"/>
  <c r="J233" i="16"/>
  <c r="K233" i="16" s="1"/>
  <c r="J232" i="16"/>
  <c r="K232" i="16" s="1"/>
  <c r="L229" i="16"/>
  <c r="J229" i="16"/>
  <c r="K229" i="16" s="1"/>
  <c r="J228" i="16"/>
  <c r="K228" i="16" s="1"/>
  <c r="J225" i="16"/>
  <c r="K225" i="16" s="1"/>
  <c r="J224" i="16"/>
  <c r="K224" i="16" s="1"/>
  <c r="J221" i="16"/>
  <c r="K221" i="16" s="1"/>
  <c r="J220" i="16"/>
  <c r="K220" i="16" s="1"/>
  <c r="J217" i="16"/>
  <c r="K217" i="16" s="1"/>
  <c r="J216" i="16"/>
  <c r="K216" i="16" s="1"/>
  <c r="J213" i="16"/>
  <c r="K213" i="16" s="1"/>
  <c r="J212" i="16"/>
  <c r="K212" i="16" s="1"/>
  <c r="J209" i="16"/>
  <c r="K209" i="16" s="1"/>
  <c r="J208" i="16"/>
  <c r="K208" i="16" s="1"/>
  <c r="J205" i="16"/>
  <c r="K205" i="16" s="1"/>
  <c r="P205" i="16" s="1"/>
  <c r="O4" i="16"/>
  <c r="J441" i="14"/>
  <c r="K441" i="14" s="1"/>
  <c r="J417" i="14"/>
  <c r="K417" i="14" s="1"/>
  <c r="J401" i="14"/>
  <c r="K401" i="14" s="1"/>
  <c r="J385" i="14"/>
  <c r="K385" i="14" s="1"/>
  <c r="J377" i="14"/>
  <c r="K377" i="14" s="1"/>
  <c r="J348" i="14"/>
  <c r="K348" i="14" s="1"/>
  <c r="J332" i="14"/>
  <c r="K332" i="14" s="1"/>
  <c r="J316" i="14"/>
  <c r="K316" i="14" s="1"/>
  <c r="J305" i="14"/>
  <c r="K305" i="14" s="1"/>
  <c r="J281" i="14"/>
  <c r="K281" i="14" s="1"/>
  <c r="J265" i="14"/>
  <c r="K265" i="14" s="1"/>
  <c r="J250" i="14"/>
  <c r="K250" i="14" s="1"/>
  <c r="J242" i="14"/>
  <c r="K242" i="14" s="1"/>
  <c r="J218" i="14"/>
  <c r="K218" i="14" s="1"/>
  <c r="J184" i="14"/>
  <c r="K184" i="14" s="1"/>
  <c r="J200" i="14"/>
  <c r="K200" i="14" s="1"/>
  <c r="J179" i="14"/>
  <c r="K179" i="14" s="1"/>
  <c r="F79" i="14"/>
  <c r="J79" i="14" s="1"/>
  <c r="K79" i="14" s="1"/>
  <c r="F80" i="14"/>
  <c r="J80" i="14" s="1"/>
  <c r="F81" i="14"/>
  <c r="J81" i="14" s="1"/>
  <c r="K81" i="14" s="1"/>
  <c r="F82" i="14"/>
  <c r="J82" i="14" s="1"/>
  <c r="F83" i="14"/>
  <c r="J83" i="14" s="1"/>
  <c r="K83" i="14" s="1"/>
  <c r="F84" i="14"/>
  <c r="J84" i="14" s="1"/>
  <c r="K84" i="14" s="1"/>
  <c r="F85" i="14"/>
  <c r="J85" i="14" s="1"/>
  <c r="F86" i="14"/>
  <c r="J86" i="14" s="1"/>
  <c r="F87" i="14"/>
  <c r="J87" i="14" s="1"/>
  <c r="K87" i="14" s="1"/>
  <c r="F78" i="14"/>
  <c r="J78" i="14" s="1"/>
  <c r="F77" i="14"/>
  <c r="J77" i="14" s="1"/>
  <c r="K77" i="14" s="1"/>
  <c r="F76" i="14"/>
  <c r="F75" i="14"/>
  <c r="J75" i="14" s="1"/>
  <c r="K75" i="14" s="1"/>
  <c r="F74" i="14"/>
  <c r="F73" i="14"/>
  <c r="J73" i="14" s="1"/>
  <c r="K73" i="14" s="1"/>
  <c r="F72" i="14"/>
  <c r="J72" i="14" s="1"/>
  <c r="K72" i="14" s="1"/>
  <c r="F71" i="14"/>
  <c r="J71" i="14" s="1"/>
  <c r="F70" i="14"/>
  <c r="J70" i="14" s="1"/>
  <c r="F69" i="14"/>
  <c r="J69" i="14" s="1"/>
  <c r="K69" i="14" s="1"/>
  <c r="F68" i="14"/>
  <c r="J68" i="14" s="1"/>
  <c r="K68" i="14" s="1"/>
  <c r="F67" i="14"/>
  <c r="J67" i="14" s="1"/>
  <c r="K67" i="14" s="1"/>
  <c r="F66" i="14"/>
  <c r="J66" i="14" s="1"/>
  <c r="F65" i="14"/>
  <c r="J65" i="14" s="1"/>
  <c r="K65" i="14" s="1"/>
  <c r="F64" i="14"/>
  <c r="J64" i="14" s="1"/>
  <c r="K64" i="14" s="1"/>
  <c r="F63" i="14"/>
  <c r="J63" i="14" s="1"/>
  <c r="F62" i="14"/>
  <c r="J62" i="14" s="1"/>
  <c r="F61" i="14"/>
  <c r="J61" i="14" s="1"/>
  <c r="K61" i="14" s="1"/>
  <c r="F60" i="14"/>
  <c r="J60" i="14" s="1"/>
  <c r="F59" i="14"/>
  <c r="J59" i="14" s="1"/>
  <c r="K59" i="14" s="1"/>
  <c r="F58" i="14"/>
  <c r="F57" i="14"/>
  <c r="J57" i="14" s="1"/>
  <c r="K57" i="14" s="1"/>
  <c r="F56" i="14"/>
  <c r="J56" i="14" s="1"/>
  <c r="K56" i="14" s="1"/>
  <c r="F55" i="14"/>
  <c r="J55" i="14" s="1"/>
  <c r="F54" i="14"/>
  <c r="J54" i="14" s="1"/>
  <c r="F53" i="14"/>
  <c r="J53" i="14" s="1"/>
  <c r="K53" i="14" s="1"/>
  <c r="F52" i="14"/>
  <c r="F51" i="14"/>
  <c r="J51" i="14" s="1"/>
  <c r="K51" i="14" s="1"/>
  <c r="F50" i="14"/>
  <c r="F49" i="14"/>
  <c r="J49" i="14" s="1"/>
  <c r="K49" i="14" s="1"/>
  <c r="F31" i="14"/>
  <c r="J31" i="14" s="1"/>
  <c r="K31" i="14" s="1"/>
  <c r="F32" i="14"/>
  <c r="J32" i="14" s="1"/>
  <c r="F33" i="14"/>
  <c r="J33" i="14" s="1"/>
  <c r="F34" i="14"/>
  <c r="J34" i="14" s="1"/>
  <c r="K34" i="14" s="1"/>
  <c r="F35" i="14"/>
  <c r="F36" i="14"/>
  <c r="J36" i="14" s="1"/>
  <c r="K36" i="14" s="1"/>
  <c r="F37" i="14"/>
  <c r="F38" i="14"/>
  <c r="J38" i="14" s="1"/>
  <c r="K38" i="14" s="1"/>
  <c r="F39" i="14"/>
  <c r="J39" i="14" s="1"/>
  <c r="K39" i="14" s="1"/>
  <c r="F40" i="14"/>
  <c r="J40" i="14" s="1"/>
  <c r="F41" i="14"/>
  <c r="J41" i="14" s="1"/>
  <c r="F42" i="14"/>
  <c r="J42" i="14" s="1"/>
  <c r="K42" i="14" s="1"/>
  <c r="F43" i="14"/>
  <c r="F44" i="14"/>
  <c r="J44" i="14" s="1"/>
  <c r="K44" i="14" s="1"/>
  <c r="F45" i="14"/>
  <c r="J45" i="14" s="1"/>
  <c r="F30" i="14"/>
  <c r="J30" i="14" s="1"/>
  <c r="F29" i="14"/>
  <c r="F28" i="14"/>
  <c r="J28" i="14" s="1"/>
  <c r="F27" i="14"/>
  <c r="J27" i="14" s="1"/>
  <c r="K27" i="14" s="1"/>
  <c r="F26" i="14"/>
  <c r="J26" i="14" s="1"/>
  <c r="F25" i="14"/>
  <c r="J25" i="14" s="1"/>
  <c r="K25" i="14" s="1"/>
  <c r="F24" i="14"/>
  <c r="J24" i="14" s="1"/>
  <c r="K24" i="14" s="1"/>
  <c r="F23" i="14"/>
  <c r="F22" i="14"/>
  <c r="J22" i="14" s="1"/>
  <c r="F21" i="14"/>
  <c r="J21" i="14" s="1"/>
  <c r="K21" i="14" s="1"/>
  <c r="F20" i="14"/>
  <c r="F19" i="14"/>
  <c r="J19" i="14" s="1"/>
  <c r="K19" i="14" s="1"/>
  <c r="F5" i="14"/>
  <c r="J5" i="14" s="1"/>
  <c r="K5" i="14" s="1"/>
  <c r="F6" i="14"/>
  <c r="J6" i="14" s="1"/>
  <c r="K6" i="14" s="1"/>
  <c r="F7" i="14"/>
  <c r="J7" i="14" s="1"/>
  <c r="K7" i="14" s="1"/>
  <c r="F8" i="14"/>
  <c r="F9" i="14"/>
  <c r="J9" i="14" s="1"/>
  <c r="F10" i="14"/>
  <c r="F11" i="14"/>
  <c r="J11" i="14" s="1"/>
  <c r="F12" i="14"/>
  <c r="J12" i="14" s="1"/>
  <c r="K12" i="14" s="1"/>
  <c r="F13" i="14"/>
  <c r="J13" i="14" s="1"/>
  <c r="F14" i="14"/>
  <c r="J14" i="14" s="1"/>
  <c r="K14" i="14" s="1"/>
  <c r="F15" i="14"/>
  <c r="J15" i="14" s="1"/>
  <c r="K15" i="14" s="1"/>
  <c r="F4" i="14"/>
  <c r="E112" i="14"/>
  <c r="G112" i="14"/>
  <c r="H112" i="14"/>
  <c r="E113" i="14"/>
  <c r="G113" i="14"/>
  <c r="H113" i="14"/>
  <c r="E114" i="14"/>
  <c r="G114" i="14"/>
  <c r="H114" i="14"/>
  <c r="E115" i="14"/>
  <c r="G115" i="14"/>
  <c r="H115" i="14"/>
  <c r="E116" i="14"/>
  <c r="G116" i="14"/>
  <c r="H116" i="14"/>
  <c r="E117" i="14"/>
  <c r="G117" i="14"/>
  <c r="H117" i="14"/>
  <c r="E118" i="14"/>
  <c r="G118" i="14"/>
  <c r="H118" i="14"/>
  <c r="E119" i="14"/>
  <c r="G119" i="14"/>
  <c r="H119" i="14"/>
  <c r="E120" i="14"/>
  <c r="G120" i="14"/>
  <c r="H120" i="14"/>
  <c r="E91" i="14"/>
  <c r="G91" i="14"/>
  <c r="H91" i="14"/>
  <c r="E92" i="14"/>
  <c r="G92" i="14"/>
  <c r="H92" i="14"/>
  <c r="E93" i="14"/>
  <c r="G93" i="14"/>
  <c r="H93" i="14"/>
  <c r="E94" i="14"/>
  <c r="G94" i="14"/>
  <c r="H94" i="14"/>
  <c r="E95" i="14"/>
  <c r="G95" i="14"/>
  <c r="H95" i="14"/>
  <c r="E96" i="14"/>
  <c r="G96" i="14"/>
  <c r="H96" i="14"/>
  <c r="E97" i="14"/>
  <c r="G97" i="14"/>
  <c r="H97" i="14"/>
  <c r="E98" i="14"/>
  <c r="G98" i="14"/>
  <c r="H98" i="14"/>
  <c r="E99" i="14"/>
  <c r="G99" i="14"/>
  <c r="H99" i="14"/>
  <c r="E100" i="14"/>
  <c r="G100" i="14"/>
  <c r="H100" i="14"/>
  <c r="E101" i="14"/>
  <c r="G101" i="14"/>
  <c r="H101" i="14"/>
  <c r="E102" i="14"/>
  <c r="G102" i="14"/>
  <c r="H102" i="14"/>
  <c r="E103" i="14"/>
  <c r="G103" i="14"/>
  <c r="H103" i="14"/>
  <c r="E104" i="14"/>
  <c r="G104" i="14"/>
  <c r="H104" i="14"/>
  <c r="E105" i="14"/>
  <c r="G105" i="14"/>
  <c r="H105" i="14"/>
  <c r="E106" i="14"/>
  <c r="G106" i="14"/>
  <c r="H106" i="14"/>
  <c r="E107" i="14"/>
  <c r="G107" i="14"/>
  <c r="H107" i="14"/>
  <c r="E108" i="14"/>
  <c r="G108" i="14"/>
  <c r="H108" i="14"/>
  <c r="E109" i="14"/>
  <c r="G109" i="14"/>
  <c r="H109" i="14"/>
  <c r="E110" i="14"/>
  <c r="G110" i="14"/>
  <c r="H110" i="14"/>
  <c r="E111" i="14"/>
  <c r="G111" i="14"/>
  <c r="H111" i="14"/>
  <c r="C90" i="14"/>
  <c r="D90" i="14"/>
  <c r="E90" i="14"/>
  <c r="F90" i="14"/>
  <c r="G90" i="14"/>
  <c r="H90" i="14"/>
  <c r="E69" i="14"/>
  <c r="G69" i="14"/>
  <c r="H69" i="14"/>
  <c r="E70" i="14"/>
  <c r="G70" i="14"/>
  <c r="H70" i="14"/>
  <c r="E71" i="14"/>
  <c r="G71" i="14"/>
  <c r="H71" i="14"/>
  <c r="E72" i="14"/>
  <c r="G72" i="14"/>
  <c r="H72" i="14"/>
  <c r="E73" i="14"/>
  <c r="G73" i="14"/>
  <c r="H73" i="14"/>
  <c r="E74" i="14"/>
  <c r="G74" i="14"/>
  <c r="H74" i="14"/>
  <c r="E75" i="14"/>
  <c r="G75" i="14"/>
  <c r="H75" i="14"/>
  <c r="L76" i="14"/>
  <c r="E76" i="14"/>
  <c r="G76" i="14"/>
  <c r="H76" i="14"/>
  <c r="E77" i="14"/>
  <c r="G77" i="14"/>
  <c r="H77" i="14"/>
  <c r="E78" i="14"/>
  <c r="G78" i="14"/>
  <c r="H78" i="14"/>
  <c r="E79" i="14"/>
  <c r="G79" i="14"/>
  <c r="H79" i="14"/>
  <c r="E80" i="14"/>
  <c r="G80" i="14"/>
  <c r="H80" i="14"/>
  <c r="E81" i="14"/>
  <c r="G81" i="14"/>
  <c r="H81" i="14"/>
  <c r="E82" i="14"/>
  <c r="G82" i="14"/>
  <c r="H82" i="14"/>
  <c r="E83" i="14"/>
  <c r="G83" i="14"/>
  <c r="H83" i="14"/>
  <c r="E84" i="14"/>
  <c r="G84" i="14"/>
  <c r="H84" i="14"/>
  <c r="E85" i="14"/>
  <c r="G85" i="14"/>
  <c r="H85" i="14"/>
  <c r="E86" i="14"/>
  <c r="G86" i="14"/>
  <c r="H86" i="14"/>
  <c r="E87" i="14"/>
  <c r="G87" i="14"/>
  <c r="H87" i="14"/>
  <c r="E49" i="14"/>
  <c r="G49" i="14"/>
  <c r="H49" i="14"/>
  <c r="E50" i="14"/>
  <c r="G50" i="14"/>
  <c r="H50" i="14"/>
  <c r="E51" i="14"/>
  <c r="G51" i="14"/>
  <c r="H51" i="14"/>
  <c r="E52" i="14"/>
  <c r="G52" i="14"/>
  <c r="H52" i="14"/>
  <c r="E53" i="14"/>
  <c r="G53" i="14"/>
  <c r="H53" i="14"/>
  <c r="E54" i="14"/>
  <c r="G54" i="14"/>
  <c r="H54" i="14"/>
  <c r="E55" i="14"/>
  <c r="G55" i="14"/>
  <c r="H55" i="14"/>
  <c r="E56" i="14"/>
  <c r="G56" i="14"/>
  <c r="H56" i="14"/>
  <c r="E57" i="14"/>
  <c r="G57" i="14"/>
  <c r="H57" i="14"/>
  <c r="E58" i="14"/>
  <c r="G58" i="14"/>
  <c r="H58" i="14"/>
  <c r="E59" i="14"/>
  <c r="G59" i="14"/>
  <c r="H59" i="14"/>
  <c r="E60" i="14"/>
  <c r="G60" i="14"/>
  <c r="H60" i="14"/>
  <c r="E61" i="14"/>
  <c r="G61" i="14"/>
  <c r="H61" i="14"/>
  <c r="E62" i="14"/>
  <c r="G62" i="14"/>
  <c r="H62" i="14"/>
  <c r="E63" i="14"/>
  <c r="G63" i="14"/>
  <c r="H63" i="14"/>
  <c r="E64" i="14"/>
  <c r="G64" i="14"/>
  <c r="H64" i="14"/>
  <c r="E65" i="14"/>
  <c r="G65" i="14"/>
  <c r="H65" i="14"/>
  <c r="E66" i="14"/>
  <c r="G66" i="14"/>
  <c r="H66" i="14"/>
  <c r="E67" i="14"/>
  <c r="G67" i="14"/>
  <c r="H67" i="14"/>
  <c r="E68" i="14"/>
  <c r="G68" i="14"/>
  <c r="H68" i="14"/>
  <c r="C48" i="14"/>
  <c r="D48" i="14"/>
  <c r="E48" i="14"/>
  <c r="F48" i="14"/>
  <c r="G48" i="14"/>
  <c r="H48" i="14"/>
  <c r="E33" i="14"/>
  <c r="G33" i="14"/>
  <c r="H33" i="14"/>
  <c r="E34" i="14"/>
  <c r="G34" i="14"/>
  <c r="H34" i="14"/>
  <c r="E35" i="14"/>
  <c r="G35" i="14"/>
  <c r="H35" i="14"/>
  <c r="E36" i="14"/>
  <c r="G36" i="14"/>
  <c r="H36" i="14"/>
  <c r="E37" i="14"/>
  <c r="G37" i="14"/>
  <c r="H37" i="14"/>
  <c r="E38" i="14"/>
  <c r="G38" i="14"/>
  <c r="H38" i="14"/>
  <c r="E39" i="14"/>
  <c r="G39" i="14"/>
  <c r="H39" i="14"/>
  <c r="E40" i="14"/>
  <c r="G40" i="14"/>
  <c r="H40" i="14"/>
  <c r="E41" i="14"/>
  <c r="G41" i="14"/>
  <c r="H41" i="14"/>
  <c r="E42" i="14"/>
  <c r="G42" i="14"/>
  <c r="H42" i="14"/>
  <c r="E43" i="14"/>
  <c r="G43" i="14"/>
  <c r="H43" i="14"/>
  <c r="E44" i="14"/>
  <c r="G44" i="14"/>
  <c r="H44" i="14"/>
  <c r="E45" i="14"/>
  <c r="G45" i="14"/>
  <c r="H45" i="14"/>
  <c r="E19" i="14"/>
  <c r="G19" i="14"/>
  <c r="H19" i="14"/>
  <c r="E20" i="14"/>
  <c r="G20" i="14"/>
  <c r="H20" i="14"/>
  <c r="E21" i="14"/>
  <c r="G21" i="14"/>
  <c r="H21" i="14"/>
  <c r="E22" i="14"/>
  <c r="G22" i="14"/>
  <c r="H22" i="14"/>
  <c r="E23" i="14"/>
  <c r="G23" i="14"/>
  <c r="H23" i="14"/>
  <c r="E24" i="14"/>
  <c r="G24" i="14"/>
  <c r="H24" i="14"/>
  <c r="E25" i="14"/>
  <c r="G25" i="14"/>
  <c r="H25" i="14"/>
  <c r="E26" i="14"/>
  <c r="G26" i="14"/>
  <c r="H26" i="14"/>
  <c r="E27" i="14"/>
  <c r="G27" i="14"/>
  <c r="H27" i="14"/>
  <c r="E28" i="14"/>
  <c r="G28" i="14"/>
  <c r="H28" i="14"/>
  <c r="E29" i="14"/>
  <c r="G29" i="14"/>
  <c r="H29" i="14"/>
  <c r="E30" i="14"/>
  <c r="G30" i="14"/>
  <c r="H30" i="14"/>
  <c r="E31" i="14"/>
  <c r="G31" i="14"/>
  <c r="H31" i="14"/>
  <c r="E32" i="14"/>
  <c r="G32" i="14"/>
  <c r="H32" i="14"/>
  <c r="C18" i="14"/>
  <c r="D18" i="14"/>
  <c r="E18" i="14"/>
  <c r="F18" i="14"/>
  <c r="G18" i="14"/>
  <c r="H18" i="14"/>
  <c r="E9" i="14"/>
  <c r="G9" i="14"/>
  <c r="H9" i="14"/>
  <c r="E10" i="14"/>
  <c r="G10" i="14"/>
  <c r="H10" i="14"/>
  <c r="E11" i="14"/>
  <c r="G11" i="14"/>
  <c r="H11" i="14"/>
  <c r="E12" i="14"/>
  <c r="G12" i="14"/>
  <c r="H12" i="14"/>
  <c r="E13" i="14"/>
  <c r="G13" i="14"/>
  <c r="H13" i="14"/>
  <c r="E14" i="14"/>
  <c r="G14" i="14"/>
  <c r="H14" i="14"/>
  <c r="E15" i="14"/>
  <c r="G15" i="14"/>
  <c r="H15" i="14"/>
  <c r="E4" i="14"/>
  <c r="G4" i="14"/>
  <c r="H4" i="14"/>
  <c r="E5" i="14"/>
  <c r="G5" i="14"/>
  <c r="H5" i="14"/>
  <c r="E6" i="14"/>
  <c r="G6" i="14"/>
  <c r="H6" i="14"/>
  <c r="E7" i="14"/>
  <c r="G7" i="14"/>
  <c r="H7" i="14"/>
  <c r="E8" i="14"/>
  <c r="G8" i="14"/>
  <c r="H8" i="14"/>
  <c r="C3" i="14"/>
  <c r="D3" i="14"/>
  <c r="E3" i="14"/>
  <c r="F3" i="14"/>
  <c r="G3" i="14"/>
  <c r="H3" i="14"/>
  <c r="F579" i="13"/>
  <c r="J579" i="13" s="1"/>
  <c r="K579" i="13" s="1"/>
  <c r="F578" i="13"/>
  <c r="J578" i="13" s="1"/>
  <c r="K578" i="13" s="1"/>
  <c r="F577" i="13"/>
  <c r="F576" i="13"/>
  <c r="J576" i="13" s="1"/>
  <c r="F575" i="13"/>
  <c r="F574" i="13"/>
  <c r="J574" i="13" s="1"/>
  <c r="F573" i="13"/>
  <c r="J573" i="13" s="1"/>
  <c r="K573" i="13" s="1"/>
  <c r="F572" i="13"/>
  <c r="J572" i="13" s="1"/>
  <c r="F571" i="13"/>
  <c r="J571" i="13" s="1"/>
  <c r="K571" i="13" s="1"/>
  <c r="F570" i="13"/>
  <c r="J570" i="13" s="1"/>
  <c r="K570" i="13" s="1"/>
  <c r="F569" i="13"/>
  <c r="F568" i="13"/>
  <c r="J568" i="13" s="1"/>
  <c r="F567" i="13"/>
  <c r="J567" i="13" s="1"/>
  <c r="K567" i="13" s="1"/>
  <c r="F566" i="13"/>
  <c r="J566" i="13" s="1"/>
  <c r="F565" i="13"/>
  <c r="J565" i="13" s="1"/>
  <c r="K565" i="13" s="1"/>
  <c r="F564" i="13"/>
  <c r="J564" i="13" s="1"/>
  <c r="F563" i="13"/>
  <c r="J563" i="13" s="1"/>
  <c r="K563" i="13" s="1"/>
  <c r="F562" i="13"/>
  <c r="J562" i="13" s="1"/>
  <c r="K562" i="13" s="1"/>
  <c r="F561" i="13"/>
  <c r="F560" i="13"/>
  <c r="J560" i="13" s="1"/>
  <c r="F559" i="13"/>
  <c r="F558" i="13"/>
  <c r="F557" i="13"/>
  <c r="J557" i="13" s="1"/>
  <c r="K557" i="13" s="1"/>
  <c r="F556" i="13"/>
  <c r="J556" i="13" s="1"/>
  <c r="F555" i="13"/>
  <c r="J555" i="13" s="1"/>
  <c r="K555" i="13" s="1"/>
  <c r="F554" i="13"/>
  <c r="J554" i="13" s="1"/>
  <c r="K554" i="13" s="1"/>
  <c r="F553" i="13"/>
  <c r="F552" i="13"/>
  <c r="J552" i="13" s="1"/>
  <c r="F551" i="13"/>
  <c r="J551" i="13" s="1"/>
  <c r="K551" i="13" s="1"/>
  <c r="F550" i="13"/>
  <c r="F549" i="13"/>
  <c r="J549" i="13" s="1"/>
  <c r="K549" i="13" s="1"/>
  <c r="F548" i="13"/>
  <c r="J548" i="13" s="1"/>
  <c r="F547" i="13"/>
  <c r="J547" i="13" s="1"/>
  <c r="K547" i="13" s="1"/>
  <c r="F546" i="13"/>
  <c r="J546" i="13" s="1"/>
  <c r="K546" i="13" s="1"/>
  <c r="F545" i="13"/>
  <c r="F544" i="13"/>
  <c r="J544" i="13" s="1"/>
  <c r="F543" i="13"/>
  <c r="F542" i="13"/>
  <c r="F541" i="13"/>
  <c r="J541" i="13" s="1"/>
  <c r="K541" i="13" s="1"/>
  <c r="F540" i="13"/>
  <c r="F539" i="13"/>
  <c r="J539" i="13" s="1"/>
  <c r="K539" i="13" s="1"/>
  <c r="F538" i="13"/>
  <c r="J538" i="13" s="1"/>
  <c r="K538" i="13" s="1"/>
  <c r="F537" i="13"/>
  <c r="F536" i="13"/>
  <c r="J536" i="13" s="1"/>
  <c r="F535" i="13"/>
  <c r="J535" i="13" s="1"/>
  <c r="K535" i="13" s="1"/>
  <c r="F534" i="13"/>
  <c r="F533" i="13"/>
  <c r="J533" i="13" s="1"/>
  <c r="K533" i="13" s="1"/>
  <c r="F532" i="13"/>
  <c r="J532" i="13" s="1"/>
  <c r="F531" i="13"/>
  <c r="J531" i="13" s="1"/>
  <c r="K531" i="13" s="1"/>
  <c r="F530" i="13"/>
  <c r="J530" i="13" s="1"/>
  <c r="K530" i="13" s="1"/>
  <c r="F529" i="13"/>
  <c r="F528" i="13"/>
  <c r="J528" i="13" s="1"/>
  <c r="F527" i="13"/>
  <c r="J527" i="13" s="1"/>
  <c r="F526" i="13"/>
  <c r="J526" i="13" s="1"/>
  <c r="F525" i="13"/>
  <c r="J525" i="13" s="1"/>
  <c r="K525" i="13" s="1"/>
  <c r="F524" i="13"/>
  <c r="J524" i="13" s="1"/>
  <c r="F523" i="13"/>
  <c r="J523" i="13" s="1"/>
  <c r="K523" i="13" s="1"/>
  <c r="F522" i="13"/>
  <c r="J522" i="13" s="1"/>
  <c r="K522" i="13" s="1"/>
  <c r="F521" i="13"/>
  <c r="F520" i="13"/>
  <c r="J520" i="13" s="1"/>
  <c r="F519" i="13"/>
  <c r="J519" i="13" s="1"/>
  <c r="K519" i="13" s="1"/>
  <c r="F518" i="13"/>
  <c r="F517" i="13"/>
  <c r="J517" i="13" s="1"/>
  <c r="K517" i="13" s="1"/>
  <c r="F516" i="13"/>
  <c r="J516" i="13" s="1"/>
  <c r="F515" i="13"/>
  <c r="J515" i="13" s="1"/>
  <c r="K515" i="13" s="1"/>
  <c r="F514" i="13"/>
  <c r="J514" i="13" s="1"/>
  <c r="K514" i="13" s="1"/>
  <c r="F513" i="13"/>
  <c r="F512" i="13"/>
  <c r="J512" i="13" s="1"/>
  <c r="F511" i="13"/>
  <c r="F510" i="13"/>
  <c r="J510" i="13" s="1"/>
  <c r="F509" i="13"/>
  <c r="J509" i="13" s="1"/>
  <c r="K509" i="13" s="1"/>
  <c r="F508" i="13"/>
  <c r="F507" i="13"/>
  <c r="J507" i="13" s="1"/>
  <c r="K507" i="13" s="1"/>
  <c r="F506" i="13"/>
  <c r="J506" i="13" s="1"/>
  <c r="K506" i="13" s="1"/>
  <c r="F505" i="13"/>
  <c r="F504" i="13"/>
  <c r="J504" i="13" s="1"/>
  <c r="F503" i="13"/>
  <c r="J503" i="13" s="1"/>
  <c r="K503" i="13" s="1"/>
  <c r="F502" i="13"/>
  <c r="F501" i="13"/>
  <c r="J501" i="13" s="1"/>
  <c r="K501" i="13" s="1"/>
  <c r="F500" i="13"/>
  <c r="J500" i="13" s="1"/>
  <c r="F499" i="13"/>
  <c r="J499" i="13" s="1"/>
  <c r="K499" i="13" s="1"/>
  <c r="F498" i="13"/>
  <c r="J498" i="13" s="1"/>
  <c r="K498" i="13" s="1"/>
  <c r="F497" i="13"/>
  <c r="F496" i="13"/>
  <c r="J496" i="13" s="1"/>
  <c r="F495" i="13"/>
  <c r="F494" i="13"/>
  <c r="J494" i="13" s="1"/>
  <c r="K494" i="13" s="1"/>
  <c r="F493" i="13"/>
  <c r="J493" i="13" s="1"/>
  <c r="K493" i="13" s="1"/>
  <c r="F492" i="13"/>
  <c r="J492" i="13" s="1"/>
  <c r="F491" i="13"/>
  <c r="J491" i="13" s="1"/>
  <c r="K491" i="13" s="1"/>
  <c r="F490" i="13"/>
  <c r="J490" i="13" s="1"/>
  <c r="K490" i="13" s="1"/>
  <c r="F486" i="13"/>
  <c r="J486" i="13" s="1"/>
  <c r="K486" i="13" s="1"/>
  <c r="F485" i="13"/>
  <c r="J485" i="13" s="1"/>
  <c r="F484" i="13"/>
  <c r="J484" i="13" s="1"/>
  <c r="K484" i="13" s="1"/>
  <c r="F483" i="13"/>
  <c r="J483" i="13" s="1"/>
  <c r="F482" i="13"/>
  <c r="J482" i="13" s="1"/>
  <c r="K482" i="13" s="1"/>
  <c r="F481" i="13"/>
  <c r="J481" i="13" s="1"/>
  <c r="K481" i="13" s="1"/>
  <c r="F480" i="13"/>
  <c r="F479" i="13"/>
  <c r="J479" i="13" s="1"/>
  <c r="F478" i="13"/>
  <c r="F477" i="13"/>
  <c r="J477" i="13" s="1"/>
  <c r="F476" i="13"/>
  <c r="J476" i="13" s="1"/>
  <c r="K476" i="13" s="1"/>
  <c r="F475" i="13"/>
  <c r="J475" i="13" s="1"/>
  <c r="F474" i="13"/>
  <c r="J474" i="13" s="1"/>
  <c r="K474" i="13" s="1"/>
  <c r="F473" i="13"/>
  <c r="J473" i="13" s="1"/>
  <c r="F472" i="13"/>
  <c r="F471" i="13"/>
  <c r="J471" i="13" s="1"/>
  <c r="F470" i="13"/>
  <c r="J470" i="13" s="1"/>
  <c r="K470" i="13" s="1"/>
  <c r="F469" i="13"/>
  <c r="F468" i="13"/>
  <c r="J468" i="13" s="1"/>
  <c r="K468" i="13" s="1"/>
  <c r="F467" i="13"/>
  <c r="J467" i="13" s="1"/>
  <c r="F466" i="13"/>
  <c r="F465" i="13"/>
  <c r="J465" i="13" s="1"/>
  <c r="F464" i="13"/>
  <c r="F463" i="13"/>
  <c r="J463" i="13" s="1"/>
  <c r="F462" i="13"/>
  <c r="F461" i="13"/>
  <c r="J461" i="13" s="1"/>
  <c r="F460" i="13"/>
  <c r="J460" i="13" s="1"/>
  <c r="K460" i="13" s="1"/>
  <c r="F459" i="13"/>
  <c r="F458" i="13"/>
  <c r="F457" i="13"/>
  <c r="J457" i="13" s="1"/>
  <c r="F456" i="13"/>
  <c r="F455" i="13"/>
  <c r="J455" i="13" s="1"/>
  <c r="F454" i="13"/>
  <c r="J454" i="13" s="1"/>
  <c r="K454" i="13" s="1"/>
  <c r="F453" i="13"/>
  <c r="F452" i="13"/>
  <c r="J452" i="13" s="1"/>
  <c r="K452" i="13" s="1"/>
  <c r="F451" i="13"/>
  <c r="J451" i="13" s="1"/>
  <c r="F450" i="13"/>
  <c r="F449" i="13"/>
  <c r="J449" i="13" s="1"/>
  <c r="F448" i="13"/>
  <c r="F447" i="13"/>
  <c r="J447" i="13" s="1"/>
  <c r="F446" i="13"/>
  <c r="J446" i="13" s="1"/>
  <c r="F445" i="13"/>
  <c r="F444" i="13"/>
  <c r="J444" i="13" s="1"/>
  <c r="K444" i="13" s="1"/>
  <c r="F443" i="13"/>
  <c r="J443" i="13" s="1"/>
  <c r="F442" i="13"/>
  <c r="J442" i="13" s="1"/>
  <c r="F441" i="13"/>
  <c r="F440" i="13"/>
  <c r="F439" i="13"/>
  <c r="J439" i="13" s="1"/>
  <c r="F438" i="13"/>
  <c r="J438" i="13" s="1"/>
  <c r="K438" i="13" s="1"/>
  <c r="F437" i="13"/>
  <c r="J437" i="13" s="1"/>
  <c r="K437" i="13" s="1"/>
  <c r="F436" i="13"/>
  <c r="J436" i="13" s="1"/>
  <c r="K436" i="13" s="1"/>
  <c r="F435" i="13"/>
  <c r="J435" i="13" s="1"/>
  <c r="F434" i="13"/>
  <c r="F433" i="13"/>
  <c r="J433" i="13" s="1"/>
  <c r="K433" i="13" s="1"/>
  <c r="F432" i="13"/>
  <c r="F431" i="13"/>
  <c r="J431" i="13" s="1"/>
  <c r="F430" i="13"/>
  <c r="F429" i="13"/>
  <c r="J429" i="13" s="1"/>
  <c r="F428" i="13"/>
  <c r="J428" i="13" s="1"/>
  <c r="K428" i="13" s="1"/>
  <c r="F427" i="13"/>
  <c r="J427" i="13" s="1"/>
  <c r="F426" i="13"/>
  <c r="J426" i="13" s="1"/>
  <c r="F425" i="13"/>
  <c r="F424" i="13"/>
  <c r="F423" i="13"/>
  <c r="J423" i="13" s="1"/>
  <c r="F422" i="13"/>
  <c r="J422" i="13" s="1"/>
  <c r="K422" i="13" s="1"/>
  <c r="F421" i="13"/>
  <c r="F420" i="13"/>
  <c r="J420" i="13" s="1"/>
  <c r="K420" i="13" s="1"/>
  <c r="F419" i="13"/>
  <c r="J419" i="13" s="1"/>
  <c r="F418" i="13"/>
  <c r="F417" i="13"/>
  <c r="J417" i="13" s="1"/>
  <c r="K417" i="13" s="1"/>
  <c r="F416" i="13"/>
  <c r="F415" i="13"/>
  <c r="J415" i="13" s="1"/>
  <c r="F414" i="13"/>
  <c r="F413" i="13"/>
  <c r="F412" i="13"/>
  <c r="J412" i="13" s="1"/>
  <c r="K412" i="13" s="1"/>
  <c r="F411" i="13"/>
  <c r="J411" i="13" s="1"/>
  <c r="F410" i="13"/>
  <c r="J410" i="13" s="1"/>
  <c r="F409" i="13"/>
  <c r="F408" i="13"/>
  <c r="F335" i="13"/>
  <c r="J335" i="13" s="1"/>
  <c r="F336" i="13"/>
  <c r="J336" i="13" s="1"/>
  <c r="K336" i="13" s="1"/>
  <c r="F337" i="13"/>
  <c r="F338" i="13"/>
  <c r="J338" i="13" s="1"/>
  <c r="K338" i="13" s="1"/>
  <c r="F339" i="13"/>
  <c r="J339" i="13" s="1"/>
  <c r="F340" i="13"/>
  <c r="J340" i="13" s="1"/>
  <c r="F341" i="13"/>
  <c r="J341" i="13" s="1"/>
  <c r="K341" i="13" s="1"/>
  <c r="F342" i="13"/>
  <c r="F343" i="13"/>
  <c r="J343" i="13" s="1"/>
  <c r="F344" i="13"/>
  <c r="F345" i="13"/>
  <c r="J345" i="13" s="1"/>
  <c r="K345" i="13" s="1"/>
  <c r="F346" i="13"/>
  <c r="J346" i="13" s="1"/>
  <c r="K346" i="13" s="1"/>
  <c r="F347" i="13"/>
  <c r="F348" i="13"/>
  <c r="J348" i="13" s="1"/>
  <c r="F349" i="13"/>
  <c r="J349" i="13" s="1"/>
  <c r="K349" i="13" s="1"/>
  <c r="F350" i="13"/>
  <c r="F351" i="13"/>
  <c r="J351" i="13" s="1"/>
  <c r="F352" i="13"/>
  <c r="J352" i="13" s="1"/>
  <c r="K352" i="13" s="1"/>
  <c r="F353" i="13"/>
  <c r="F354" i="13"/>
  <c r="J354" i="13" s="1"/>
  <c r="K354" i="13" s="1"/>
  <c r="F355" i="13"/>
  <c r="J355" i="13" s="1"/>
  <c r="F356" i="13"/>
  <c r="J356" i="13" s="1"/>
  <c r="F357" i="13"/>
  <c r="J357" i="13" s="1"/>
  <c r="K357" i="13" s="1"/>
  <c r="F358" i="13"/>
  <c r="F359" i="13"/>
  <c r="J359" i="13" s="1"/>
  <c r="F360" i="13"/>
  <c r="F361" i="13"/>
  <c r="J361" i="13" s="1"/>
  <c r="K361" i="13" s="1"/>
  <c r="F362" i="13"/>
  <c r="J362" i="13" s="1"/>
  <c r="K362" i="13" s="1"/>
  <c r="F363" i="13"/>
  <c r="F364" i="13"/>
  <c r="J364" i="13" s="1"/>
  <c r="F365" i="13"/>
  <c r="J365" i="13" s="1"/>
  <c r="K365" i="13" s="1"/>
  <c r="F366" i="13"/>
  <c r="F367" i="13"/>
  <c r="J367" i="13" s="1"/>
  <c r="F368" i="13"/>
  <c r="J368" i="13" s="1"/>
  <c r="K368" i="13" s="1"/>
  <c r="F369" i="13"/>
  <c r="J369" i="13" s="1"/>
  <c r="K369" i="13" s="1"/>
  <c r="F370" i="13"/>
  <c r="J370" i="13" s="1"/>
  <c r="K370" i="13" s="1"/>
  <c r="F371" i="13"/>
  <c r="J371" i="13" s="1"/>
  <c r="F372" i="13"/>
  <c r="J372" i="13" s="1"/>
  <c r="F373" i="13"/>
  <c r="J373" i="13" s="1"/>
  <c r="K373" i="13" s="1"/>
  <c r="F374" i="13"/>
  <c r="F375" i="13"/>
  <c r="J375" i="13" s="1"/>
  <c r="F376" i="13"/>
  <c r="F377" i="13"/>
  <c r="J377" i="13" s="1"/>
  <c r="F378" i="13"/>
  <c r="J378" i="13" s="1"/>
  <c r="K378" i="13" s="1"/>
  <c r="F379" i="13"/>
  <c r="F380" i="13"/>
  <c r="J380" i="13" s="1"/>
  <c r="F381" i="13"/>
  <c r="J381" i="13" s="1"/>
  <c r="K381" i="13" s="1"/>
  <c r="F382" i="13"/>
  <c r="F383" i="13"/>
  <c r="J383" i="13" s="1"/>
  <c r="F384" i="13"/>
  <c r="J384" i="13" s="1"/>
  <c r="K384" i="13" s="1"/>
  <c r="F385" i="13"/>
  <c r="J385" i="13" s="1"/>
  <c r="K385" i="13" s="1"/>
  <c r="F386" i="13"/>
  <c r="J386" i="13" s="1"/>
  <c r="K386" i="13" s="1"/>
  <c r="F387" i="13"/>
  <c r="J387" i="13" s="1"/>
  <c r="F388" i="13"/>
  <c r="J388" i="13" s="1"/>
  <c r="F389" i="13"/>
  <c r="J389" i="13" s="1"/>
  <c r="K389" i="13" s="1"/>
  <c r="F390" i="13"/>
  <c r="F391" i="13"/>
  <c r="J391" i="13" s="1"/>
  <c r="F392" i="13"/>
  <c r="F393" i="13"/>
  <c r="J393" i="13" s="1"/>
  <c r="F394" i="13"/>
  <c r="J394" i="13" s="1"/>
  <c r="K394" i="13" s="1"/>
  <c r="F395" i="13"/>
  <c r="J395" i="13" s="1"/>
  <c r="F396" i="13"/>
  <c r="J396" i="13" s="1"/>
  <c r="F397" i="13"/>
  <c r="J397" i="13" s="1"/>
  <c r="K397" i="13" s="1"/>
  <c r="F398" i="13"/>
  <c r="F399" i="13"/>
  <c r="J399" i="13" s="1"/>
  <c r="F400" i="13"/>
  <c r="J400" i="13" s="1"/>
  <c r="K400" i="13" s="1"/>
  <c r="F401" i="13"/>
  <c r="F402" i="13"/>
  <c r="J402" i="13" s="1"/>
  <c r="K402" i="13" s="1"/>
  <c r="F403" i="13"/>
  <c r="J403" i="13" s="1"/>
  <c r="F404" i="13"/>
  <c r="J404" i="13" s="1"/>
  <c r="F334" i="13"/>
  <c r="J334" i="13" s="1"/>
  <c r="K334" i="13" s="1"/>
  <c r="F330" i="13"/>
  <c r="J330" i="13" s="1"/>
  <c r="K330" i="13" s="1"/>
  <c r="F329" i="13"/>
  <c r="J329" i="13" s="1"/>
  <c r="F328" i="13"/>
  <c r="J328" i="13" s="1"/>
  <c r="K328" i="13" s="1"/>
  <c r="F327" i="13"/>
  <c r="J327" i="13" s="1"/>
  <c r="F326" i="13"/>
  <c r="F325" i="13"/>
  <c r="J325" i="13" s="1"/>
  <c r="K325" i="13" s="1"/>
  <c r="F324" i="13"/>
  <c r="F323" i="13"/>
  <c r="F322" i="13"/>
  <c r="F321" i="13"/>
  <c r="F320" i="13"/>
  <c r="J320" i="13" s="1"/>
  <c r="K320" i="13" s="1"/>
  <c r="F319" i="13"/>
  <c r="J319" i="13" s="1"/>
  <c r="K319" i="13" s="1"/>
  <c r="F318" i="13"/>
  <c r="J318" i="13" s="1"/>
  <c r="F317" i="13"/>
  <c r="F316" i="13"/>
  <c r="F315" i="13"/>
  <c r="F314" i="13"/>
  <c r="J314" i="13" s="1"/>
  <c r="K314" i="13" s="1"/>
  <c r="F313" i="13"/>
  <c r="J313" i="13" s="1"/>
  <c r="F312" i="13"/>
  <c r="J312" i="13" s="1"/>
  <c r="K312" i="13" s="1"/>
  <c r="F311" i="13"/>
  <c r="J311" i="13" s="1"/>
  <c r="K311" i="13" s="1"/>
  <c r="F310" i="13"/>
  <c r="F309" i="13"/>
  <c r="J309" i="13" s="1"/>
  <c r="K309" i="13" s="1"/>
  <c r="F308" i="13"/>
  <c r="F307" i="13"/>
  <c r="F306" i="13"/>
  <c r="J306" i="13" s="1"/>
  <c r="F305" i="13"/>
  <c r="F304" i="13"/>
  <c r="J304" i="13" s="1"/>
  <c r="K304" i="13" s="1"/>
  <c r="F303" i="13"/>
  <c r="J303" i="13" s="1"/>
  <c r="F302" i="13"/>
  <c r="J302" i="13" s="1"/>
  <c r="F301" i="13"/>
  <c r="J301" i="13" s="1"/>
  <c r="K301" i="13" s="1"/>
  <c r="F300" i="13"/>
  <c r="F299" i="13"/>
  <c r="F298" i="13"/>
  <c r="J298" i="13" s="1"/>
  <c r="K298" i="13" s="1"/>
  <c r="F297" i="13"/>
  <c r="F296" i="13"/>
  <c r="J296" i="13" s="1"/>
  <c r="K296" i="13" s="1"/>
  <c r="F295" i="13"/>
  <c r="J295" i="13" s="1"/>
  <c r="F294" i="13"/>
  <c r="J294" i="13" s="1"/>
  <c r="F293" i="13"/>
  <c r="J293" i="13" s="1"/>
  <c r="K293" i="13" s="1"/>
  <c r="F292" i="13"/>
  <c r="F291" i="13"/>
  <c r="F290" i="13"/>
  <c r="F289" i="13"/>
  <c r="F288" i="13"/>
  <c r="F287" i="13"/>
  <c r="J287" i="13" s="1"/>
  <c r="F286" i="13"/>
  <c r="F285" i="13"/>
  <c r="J285" i="13" s="1"/>
  <c r="K285" i="13" s="1"/>
  <c r="F284" i="13"/>
  <c r="F283" i="13"/>
  <c r="F282" i="13"/>
  <c r="J282" i="13" s="1"/>
  <c r="F281" i="13"/>
  <c r="J281" i="13" s="1"/>
  <c r="F280" i="13"/>
  <c r="F279" i="13"/>
  <c r="J279" i="13" s="1"/>
  <c r="F278" i="13"/>
  <c r="J278" i="13" s="1"/>
  <c r="F277" i="13"/>
  <c r="J277" i="13" s="1"/>
  <c r="K277" i="13" s="1"/>
  <c r="F276" i="13"/>
  <c r="F275" i="13"/>
  <c r="F274" i="13"/>
  <c r="J274" i="13" s="1"/>
  <c r="F273" i="13"/>
  <c r="J273" i="13" s="1"/>
  <c r="K273" i="13" s="1"/>
  <c r="F272" i="13"/>
  <c r="J272" i="13" s="1"/>
  <c r="K272" i="13" s="1"/>
  <c r="F271" i="13"/>
  <c r="J271" i="13" s="1"/>
  <c r="F270" i="13"/>
  <c r="F269" i="13"/>
  <c r="J269" i="13" s="1"/>
  <c r="K269" i="13" s="1"/>
  <c r="F268" i="13"/>
  <c r="F267" i="13"/>
  <c r="F266" i="13"/>
  <c r="F265" i="13"/>
  <c r="F264" i="13"/>
  <c r="J264" i="13" s="1"/>
  <c r="K264" i="13" s="1"/>
  <c r="F263" i="13"/>
  <c r="J263" i="13" s="1"/>
  <c r="K263" i="13" s="1"/>
  <c r="F262" i="13"/>
  <c r="J262" i="13" s="1"/>
  <c r="F258" i="13"/>
  <c r="F257" i="13"/>
  <c r="J257" i="13" s="1"/>
  <c r="F256" i="13"/>
  <c r="F255" i="13"/>
  <c r="J255" i="13" s="1"/>
  <c r="F254" i="13"/>
  <c r="J254" i="13" s="1"/>
  <c r="K254" i="13" s="1"/>
  <c r="F253" i="13"/>
  <c r="F252" i="13"/>
  <c r="F251" i="13"/>
  <c r="J251" i="13" s="1"/>
  <c r="F250" i="13"/>
  <c r="F249" i="13"/>
  <c r="J249" i="13" s="1"/>
  <c r="K249" i="13" s="1"/>
  <c r="F248" i="13"/>
  <c r="J248" i="13" s="1"/>
  <c r="F247" i="13"/>
  <c r="J247" i="13" s="1"/>
  <c r="F246" i="13"/>
  <c r="J246" i="13" s="1"/>
  <c r="K246" i="13" s="1"/>
  <c r="F245" i="13"/>
  <c r="F244" i="13"/>
  <c r="F243" i="13"/>
  <c r="F242" i="13"/>
  <c r="F241" i="13"/>
  <c r="J241" i="13" s="1"/>
  <c r="K241" i="13" s="1"/>
  <c r="F240" i="13"/>
  <c r="J240" i="13" s="1"/>
  <c r="F239" i="13"/>
  <c r="F238" i="13"/>
  <c r="J238" i="13" s="1"/>
  <c r="K238" i="13" s="1"/>
  <c r="F237" i="13"/>
  <c r="F236" i="13"/>
  <c r="F235" i="13"/>
  <c r="F234" i="13"/>
  <c r="F233" i="13"/>
  <c r="F232" i="13"/>
  <c r="J232" i="13" s="1"/>
  <c r="F231" i="13"/>
  <c r="J231" i="13" s="1"/>
  <c r="F230" i="13"/>
  <c r="J230" i="13" s="1"/>
  <c r="F229" i="13"/>
  <c r="F228" i="13"/>
  <c r="F227" i="13"/>
  <c r="J227" i="13" s="1"/>
  <c r="F226" i="13"/>
  <c r="J226" i="13" s="1"/>
  <c r="K226" i="13" s="1"/>
  <c r="F225" i="13"/>
  <c r="J225" i="13" s="1"/>
  <c r="F224" i="13"/>
  <c r="J224" i="13" s="1"/>
  <c r="F223" i="13"/>
  <c r="J223" i="13" s="1"/>
  <c r="F222" i="13"/>
  <c r="J222" i="13" s="1"/>
  <c r="K222" i="13" s="1"/>
  <c r="F221" i="13"/>
  <c r="F220" i="13"/>
  <c r="F219" i="13"/>
  <c r="J219" i="13" s="1"/>
  <c r="F218" i="13"/>
  <c r="F217" i="13"/>
  <c r="J217" i="13" s="1"/>
  <c r="K217" i="13" s="1"/>
  <c r="F216" i="13"/>
  <c r="J216" i="13" s="1"/>
  <c r="F215" i="13"/>
  <c r="J215" i="13" s="1"/>
  <c r="F214" i="13"/>
  <c r="J214" i="13" s="1"/>
  <c r="K214" i="13" s="1"/>
  <c r="F213" i="13"/>
  <c r="F212" i="13"/>
  <c r="F211" i="13"/>
  <c r="F210" i="13"/>
  <c r="F209" i="13"/>
  <c r="J209" i="13" s="1"/>
  <c r="K209" i="13" s="1"/>
  <c r="F208" i="13"/>
  <c r="J208" i="13" s="1"/>
  <c r="F207" i="13"/>
  <c r="J207" i="13" s="1"/>
  <c r="F206" i="13"/>
  <c r="J206" i="13" s="1"/>
  <c r="K206" i="13" s="1"/>
  <c r="F205" i="13"/>
  <c r="F204" i="13"/>
  <c r="F203" i="13"/>
  <c r="F202" i="13"/>
  <c r="F201" i="13"/>
  <c r="J201" i="13" s="1"/>
  <c r="K201" i="13" s="1"/>
  <c r="F200" i="13"/>
  <c r="F199" i="13"/>
  <c r="J199" i="13" s="1"/>
  <c r="F195" i="13"/>
  <c r="F194" i="13"/>
  <c r="J194" i="13" s="1"/>
  <c r="F193" i="13"/>
  <c r="J193" i="13" s="1"/>
  <c r="K193" i="13" s="1"/>
  <c r="F192" i="13"/>
  <c r="J192" i="13" s="1"/>
  <c r="K192" i="13" s="1"/>
  <c r="F191" i="13"/>
  <c r="F190" i="13"/>
  <c r="J190" i="13" s="1"/>
  <c r="F189" i="13"/>
  <c r="J189" i="13" s="1"/>
  <c r="K189" i="13" s="1"/>
  <c r="F188" i="13"/>
  <c r="J188" i="13" s="1"/>
  <c r="F187" i="13"/>
  <c r="F186" i="13"/>
  <c r="J186" i="13" s="1"/>
  <c r="F185" i="13"/>
  <c r="J185" i="13" s="1"/>
  <c r="F184" i="13"/>
  <c r="J184" i="13" s="1"/>
  <c r="K184" i="13" s="1"/>
  <c r="F183" i="13"/>
  <c r="J183" i="13" s="1"/>
  <c r="F182" i="13"/>
  <c r="J182" i="13" s="1"/>
  <c r="F181" i="13"/>
  <c r="J181" i="13" s="1"/>
  <c r="K181" i="13" s="1"/>
  <c r="F180" i="13"/>
  <c r="J180" i="13" s="1"/>
  <c r="F179" i="13"/>
  <c r="F178" i="13"/>
  <c r="J178" i="13" s="1"/>
  <c r="F177" i="13"/>
  <c r="F176" i="13"/>
  <c r="J176" i="13" s="1"/>
  <c r="K176" i="13" s="1"/>
  <c r="F175" i="13"/>
  <c r="F174" i="13"/>
  <c r="J174" i="13" s="1"/>
  <c r="F173" i="13"/>
  <c r="J173" i="13" s="1"/>
  <c r="K173" i="13" s="1"/>
  <c r="F172" i="13"/>
  <c r="J172" i="13" s="1"/>
  <c r="F171" i="13"/>
  <c r="F170" i="13"/>
  <c r="J170" i="13" s="1"/>
  <c r="F169" i="13"/>
  <c r="J169" i="13" s="1"/>
  <c r="F168" i="13"/>
  <c r="J168" i="13" s="1"/>
  <c r="K168" i="13" s="1"/>
  <c r="F167" i="13"/>
  <c r="J167" i="13" s="1"/>
  <c r="F166" i="13"/>
  <c r="J166" i="13" s="1"/>
  <c r="F165" i="13"/>
  <c r="J165" i="13" s="1"/>
  <c r="K165" i="13" s="1"/>
  <c r="F164" i="13"/>
  <c r="J164" i="13" s="1"/>
  <c r="F163" i="13"/>
  <c r="F162" i="13"/>
  <c r="J162" i="13" s="1"/>
  <c r="F161" i="13"/>
  <c r="J161" i="13" s="1"/>
  <c r="F160" i="13"/>
  <c r="J160" i="13" s="1"/>
  <c r="K160" i="13" s="1"/>
  <c r="F159" i="13"/>
  <c r="F158" i="13"/>
  <c r="J158" i="13" s="1"/>
  <c r="F157" i="13"/>
  <c r="J157" i="13" s="1"/>
  <c r="K157" i="13" s="1"/>
  <c r="F156" i="13"/>
  <c r="J156" i="13" s="1"/>
  <c r="F155" i="13"/>
  <c r="F154" i="13"/>
  <c r="J154" i="13" s="1"/>
  <c r="F153" i="13"/>
  <c r="J153" i="13" s="1"/>
  <c r="F152" i="13"/>
  <c r="J152" i="13" s="1"/>
  <c r="K152" i="13" s="1"/>
  <c r="F151" i="13"/>
  <c r="F150" i="13"/>
  <c r="J150" i="13" s="1"/>
  <c r="F149" i="13"/>
  <c r="J149" i="13" s="1"/>
  <c r="K149" i="13" s="1"/>
  <c r="F148" i="13"/>
  <c r="J148" i="13" s="1"/>
  <c r="F147" i="13"/>
  <c r="F146" i="13"/>
  <c r="J146" i="13" s="1"/>
  <c r="F145" i="13"/>
  <c r="F144" i="13"/>
  <c r="J144" i="13" s="1"/>
  <c r="K144" i="13" s="1"/>
  <c r="F143" i="13"/>
  <c r="F142" i="13"/>
  <c r="J142" i="13" s="1"/>
  <c r="F136" i="13"/>
  <c r="J136" i="13" s="1"/>
  <c r="K136" i="13" s="1"/>
  <c r="F137" i="13"/>
  <c r="J137" i="13" s="1"/>
  <c r="F138" i="13"/>
  <c r="F135" i="13"/>
  <c r="J135" i="13" s="1"/>
  <c r="F134" i="13"/>
  <c r="F133" i="13"/>
  <c r="J133" i="13" s="1"/>
  <c r="F132" i="13"/>
  <c r="F131" i="13"/>
  <c r="J131" i="13" s="1"/>
  <c r="K131" i="13" s="1"/>
  <c r="F130" i="13"/>
  <c r="F129" i="13"/>
  <c r="J129" i="13" s="1"/>
  <c r="F128" i="13"/>
  <c r="J128" i="13" s="1"/>
  <c r="K128" i="13" s="1"/>
  <c r="F127" i="13"/>
  <c r="J127" i="13" s="1"/>
  <c r="F126" i="13"/>
  <c r="F125" i="13"/>
  <c r="J125" i="13" s="1"/>
  <c r="F124" i="13"/>
  <c r="F123" i="13"/>
  <c r="J123" i="13" s="1"/>
  <c r="K123" i="13" s="1"/>
  <c r="F122" i="13"/>
  <c r="J122" i="13" s="1"/>
  <c r="F121" i="13"/>
  <c r="J121" i="13" s="1"/>
  <c r="F120" i="13"/>
  <c r="J120" i="13" s="1"/>
  <c r="K120" i="13" s="1"/>
  <c r="F119" i="13"/>
  <c r="J119" i="13" s="1"/>
  <c r="F118" i="13"/>
  <c r="F117" i="13"/>
  <c r="J117" i="13" s="1"/>
  <c r="F116" i="13"/>
  <c r="F115" i="13"/>
  <c r="J115" i="13" s="1"/>
  <c r="K115" i="13" s="1"/>
  <c r="F114" i="13"/>
  <c r="F113" i="13"/>
  <c r="J113" i="13" s="1"/>
  <c r="F112" i="13"/>
  <c r="J112" i="13" s="1"/>
  <c r="K112" i="13" s="1"/>
  <c r="F111" i="13"/>
  <c r="J111" i="13" s="1"/>
  <c r="F110" i="13"/>
  <c r="F109" i="13"/>
  <c r="J109" i="13" s="1"/>
  <c r="F108" i="13"/>
  <c r="F107" i="13"/>
  <c r="J107" i="13" s="1"/>
  <c r="K107" i="13" s="1"/>
  <c r="F106" i="13"/>
  <c r="J106" i="13" s="1"/>
  <c r="F105" i="13"/>
  <c r="J105" i="13" s="1"/>
  <c r="F104" i="13"/>
  <c r="J104" i="13" s="1"/>
  <c r="F103" i="13"/>
  <c r="J103" i="13" s="1"/>
  <c r="F102" i="13"/>
  <c r="F101" i="13"/>
  <c r="J101" i="13" s="1"/>
  <c r="F100" i="13"/>
  <c r="J100" i="13" s="1"/>
  <c r="F99" i="13"/>
  <c r="J99" i="13" s="1"/>
  <c r="K99" i="13" s="1"/>
  <c r="F98" i="13"/>
  <c r="F97" i="13"/>
  <c r="J97" i="13" s="1"/>
  <c r="F96" i="13"/>
  <c r="J96" i="13" s="1"/>
  <c r="F95" i="13"/>
  <c r="J95" i="13" s="1"/>
  <c r="F94" i="13"/>
  <c r="F93" i="13"/>
  <c r="J93" i="13" s="1"/>
  <c r="F92" i="13"/>
  <c r="F91" i="13"/>
  <c r="J91" i="13" s="1"/>
  <c r="K91" i="13" s="1"/>
  <c r="F79" i="13"/>
  <c r="J79" i="13" s="1"/>
  <c r="K79" i="13" s="1"/>
  <c r="F80" i="13"/>
  <c r="J80" i="13" s="1"/>
  <c r="F81" i="13"/>
  <c r="J81" i="13" s="1"/>
  <c r="K81" i="13" s="1"/>
  <c r="F82" i="13"/>
  <c r="J82" i="13" s="1"/>
  <c r="F83" i="13"/>
  <c r="F84" i="13"/>
  <c r="J84" i="13" s="1"/>
  <c r="F85" i="13"/>
  <c r="F86" i="13"/>
  <c r="J86" i="13" s="1"/>
  <c r="K86" i="13" s="1"/>
  <c r="F87" i="13"/>
  <c r="F78" i="13"/>
  <c r="J78" i="13" s="1"/>
  <c r="K78" i="13" s="1"/>
  <c r="F77" i="13"/>
  <c r="J77" i="13" s="1"/>
  <c r="K77" i="13" s="1"/>
  <c r="F76" i="13"/>
  <c r="J76" i="13" s="1"/>
  <c r="F75" i="13"/>
  <c r="J75" i="13" s="1"/>
  <c r="K75" i="13" s="1"/>
  <c r="F74" i="13"/>
  <c r="J74" i="13" s="1"/>
  <c r="F73" i="13"/>
  <c r="F72" i="13"/>
  <c r="J72" i="13" s="1"/>
  <c r="F71" i="13"/>
  <c r="F70" i="13"/>
  <c r="J70" i="13" s="1"/>
  <c r="K70" i="13" s="1"/>
  <c r="F69" i="13"/>
  <c r="F68" i="13"/>
  <c r="J68" i="13" s="1"/>
  <c r="F67" i="13"/>
  <c r="J67" i="13" s="1"/>
  <c r="K67" i="13" s="1"/>
  <c r="F66" i="13"/>
  <c r="J66" i="13" s="1"/>
  <c r="F65" i="13"/>
  <c r="F64" i="13"/>
  <c r="J64" i="13" s="1"/>
  <c r="F63" i="13"/>
  <c r="F62" i="13"/>
  <c r="J62" i="13" s="1"/>
  <c r="K62" i="13" s="1"/>
  <c r="F61" i="13"/>
  <c r="J61" i="13" s="1"/>
  <c r="F60" i="13"/>
  <c r="J60" i="13" s="1"/>
  <c r="F59" i="13"/>
  <c r="J59" i="13" s="1"/>
  <c r="K59" i="13" s="1"/>
  <c r="F58" i="13"/>
  <c r="J58" i="13" s="1"/>
  <c r="F57" i="13"/>
  <c r="F56" i="13"/>
  <c r="J56" i="13" s="1"/>
  <c r="F55" i="13"/>
  <c r="J55" i="13" s="1"/>
  <c r="F54" i="13"/>
  <c r="J54" i="13" s="1"/>
  <c r="K54" i="13" s="1"/>
  <c r="F53" i="13"/>
  <c r="F52" i="13"/>
  <c r="J52" i="13" s="1"/>
  <c r="F51" i="13"/>
  <c r="J51" i="13" s="1"/>
  <c r="K51" i="13" s="1"/>
  <c r="F50" i="13"/>
  <c r="J50" i="13" s="1"/>
  <c r="F49" i="13"/>
  <c r="F31" i="13"/>
  <c r="J31" i="13" s="1"/>
  <c r="F32" i="13"/>
  <c r="J32" i="13" s="1"/>
  <c r="F33" i="13"/>
  <c r="J33" i="13" s="1"/>
  <c r="K33" i="13" s="1"/>
  <c r="F34" i="13"/>
  <c r="J34" i="13" s="1"/>
  <c r="F35" i="13"/>
  <c r="J35" i="13" s="1"/>
  <c r="F36" i="13"/>
  <c r="J36" i="13" s="1"/>
  <c r="K36" i="13" s="1"/>
  <c r="F37" i="13"/>
  <c r="J37" i="13" s="1"/>
  <c r="F38" i="13"/>
  <c r="J38" i="13" s="1"/>
  <c r="F39" i="13"/>
  <c r="F40" i="13"/>
  <c r="J40" i="13" s="1"/>
  <c r="K40" i="13" s="1"/>
  <c r="F41" i="13"/>
  <c r="F42" i="13"/>
  <c r="J42" i="13" s="1"/>
  <c r="F43" i="13"/>
  <c r="J43" i="13" s="1"/>
  <c r="K43" i="13" s="1"/>
  <c r="F44" i="13"/>
  <c r="J44" i="13" s="1"/>
  <c r="K44" i="13" s="1"/>
  <c r="F45" i="13"/>
  <c r="J45" i="13" s="1"/>
  <c r="F30" i="13"/>
  <c r="J30" i="13" s="1"/>
  <c r="K30" i="13" s="1"/>
  <c r="F29" i="13"/>
  <c r="J29" i="13" s="1"/>
  <c r="F28" i="13"/>
  <c r="J28" i="13" s="1"/>
  <c r="K28" i="13" s="1"/>
  <c r="F27" i="13"/>
  <c r="J27" i="13" s="1"/>
  <c r="K27" i="13" s="1"/>
  <c r="F26" i="13"/>
  <c r="J26" i="13" s="1"/>
  <c r="F25" i="13"/>
  <c r="J25" i="13" s="1"/>
  <c r="F24" i="13"/>
  <c r="F23" i="13"/>
  <c r="J23" i="13" s="1"/>
  <c r="F22" i="13"/>
  <c r="F21" i="13"/>
  <c r="J21" i="13" s="1"/>
  <c r="F20" i="13"/>
  <c r="J20" i="13" s="1"/>
  <c r="K20" i="13" s="1"/>
  <c r="F19" i="13"/>
  <c r="J19" i="13" s="1"/>
  <c r="K19" i="13" s="1"/>
  <c r="F5" i="13"/>
  <c r="J5" i="13" s="1"/>
  <c r="F6" i="13"/>
  <c r="J6" i="13" s="1"/>
  <c r="F7" i="13"/>
  <c r="F8" i="13"/>
  <c r="F9" i="13"/>
  <c r="J9" i="13" s="1"/>
  <c r="K9" i="13" s="1"/>
  <c r="F10" i="13"/>
  <c r="J10" i="13" s="1"/>
  <c r="F11" i="13"/>
  <c r="J11" i="13" s="1"/>
  <c r="K11" i="13" s="1"/>
  <c r="F12" i="13"/>
  <c r="J12" i="13" s="1"/>
  <c r="K12" i="13" s="1"/>
  <c r="F13" i="13"/>
  <c r="J13" i="13" s="1"/>
  <c r="F14" i="13"/>
  <c r="J14" i="13" s="1"/>
  <c r="F15" i="13"/>
  <c r="F4" i="13"/>
  <c r="J4" i="13" s="1"/>
  <c r="E547" i="13"/>
  <c r="G547" i="13"/>
  <c r="H547" i="13"/>
  <c r="E548" i="13"/>
  <c r="G548" i="13"/>
  <c r="H548" i="13"/>
  <c r="E549" i="13"/>
  <c r="G549" i="13"/>
  <c r="H549" i="13"/>
  <c r="E550" i="13"/>
  <c r="G550" i="13"/>
  <c r="H550" i="13"/>
  <c r="E551" i="13"/>
  <c r="G551" i="13"/>
  <c r="H551" i="13"/>
  <c r="E552" i="13"/>
  <c r="G552" i="13"/>
  <c r="H552" i="13"/>
  <c r="E553" i="13"/>
  <c r="G553" i="13"/>
  <c r="H553" i="13"/>
  <c r="E554" i="13"/>
  <c r="G554" i="13"/>
  <c r="H554" i="13"/>
  <c r="E555" i="13"/>
  <c r="G555" i="13"/>
  <c r="H555" i="13"/>
  <c r="E556" i="13"/>
  <c r="G556" i="13"/>
  <c r="H556" i="13"/>
  <c r="E557" i="13"/>
  <c r="G557" i="13"/>
  <c r="H557" i="13"/>
  <c r="E558" i="13"/>
  <c r="G558" i="13"/>
  <c r="H558" i="13"/>
  <c r="E559" i="13"/>
  <c r="G559" i="13"/>
  <c r="H559" i="13"/>
  <c r="E560" i="13"/>
  <c r="G560" i="13"/>
  <c r="H560" i="13"/>
  <c r="E561" i="13"/>
  <c r="G561" i="13"/>
  <c r="H561" i="13"/>
  <c r="E562" i="13"/>
  <c r="G562" i="13"/>
  <c r="H562" i="13"/>
  <c r="E563" i="13"/>
  <c r="G563" i="13"/>
  <c r="H563" i="13"/>
  <c r="E564" i="13"/>
  <c r="G564" i="13"/>
  <c r="H564" i="13"/>
  <c r="E565" i="13"/>
  <c r="G565" i="13"/>
  <c r="H565" i="13"/>
  <c r="E566" i="13"/>
  <c r="G566" i="13"/>
  <c r="H566" i="13"/>
  <c r="E567" i="13"/>
  <c r="G567" i="13"/>
  <c r="H567" i="13"/>
  <c r="E568" i="13"/>
  <c r="G568" i="13"/>
  <c r="H568" i="13"/>
  <c r="E569" i="13"/>
  <c r="G569" i="13"/>
  <c r="H569" i="13"/>
  <c r="E570" i="13"/>
  <c r="G570" i="13"/>
  <c r="H570" i="13"/>
  <c r="E571" i="13"/>
  <c r="G571" i="13"/>
  <c r="H571" i="13"/>
  <c r="E572" i="13"/>
  <c r="G572" i="13"/>
  <c r="H572" i="13"/>
  <c r="E573" i="13"/>
  <c r="G573" i="13"/>
  <c r="H573" i="13"/>
  <c r="E574" i="13"/>
  <c r="G574" i="13"/>
  <c r="H574" i="13"/>
  <c r="E575" i="13"/>
  <c r="G575" i="13"/>
  <c r="H575" i="13"/>
  <c r="E576" i="13"/>
  <c r="G576" i="13"/>
  <c r="H576" i="13"/>
  <c r="E577" i="13"/>
  <c r="G577" i="13"/>
  <c r="H577" i="13"/>
  <c r="E578" i="13"/>
  <c r="G578" i="13"/>
  <c r="H578" i="13"/>
  <c r="E579" i="13"/>
  <c r="G579" i="13"/>
  <c r="H579" i="13"/>
  <c r="E490" i="13"/>
  <c r="G490" i="13"/>
  <c r="H490" i="13"/>
  <c r="E491" i="13"/>
  <c r="G491" i="13"/>
  <c r="H491" i="13"/>
  <c r="E492" i="13"/>
  <c r="G492" i="13"/>
  <c r="H492" i="13"/>
  <c r="E493" i="13"/>
  <c r="G493" i="13"/>
  <c r="H493" i="13"/>
  <c r="E494" i="13"/>
  <c r="G494" i="13"/>
  <c r="H494" i="13"/>
  <c r="E495" i="13"/>
  <c r="G495" i="13"/>
  <c r="H495" i="13"/>
  <c r="E496" i="13"/>
  <c r="G496" i="13"/>
  <c r="H496" i="13"/>
  <c r="E497" i="13"/>
  <c r="G497" i="13"/>
  <c r="H497" i="13"/>
  <c r="E498" i="13"/>
  <c r="G498" i="13"/>
  <c r="H498" i="13"/>
  <c r="E499" i="13"/>
  <c r="G499" i="13"/>
  <c r="H499" i="13"/>
  <c r="E500" i="13"/>
  <c r="G500" i="13"/>
  <c r="H500" i="13"/>
  <c r="E501" i="13"/>
  <c r="G501" i="13"/>
  <c r="H501" i="13"/>
  <c r="E502" i="13"/>
  <c r="G502" i="13"/>
  <c r="H502" i="13"/>
  <c r="E503" i="13"/>
  <c r="G503" i="13"/>
  <c r="H503" i="13"/>
  <c r="E504" i="13"/>
  <c r="G504" i="13"/>
  <c r="H504" i="13"/>
  <c r="E505" i="13"/>
  <c r="G505" i="13"/>
  <c r="H505" i="13"/>
  <c r="E506" i="13"/>
  <c r="G506" i="13"/>
  <c r="H506" i="13"/>
  <c r="E507" i="13"/>
  <c r="G507" i="13"/>
  <c r="H507" i="13"/>
  <c r="E508" i="13"/>
  <c r="G508" i="13"/>
  <c r="H508" i="13"/>
  <c r="E509" i="13"/>
  <c r="G509" i="13"/>
  <c r="H509" i="13"/>
  <c r="E510" i="13"/>
  <c r="G510" i="13"/>
  <c r="H510" i="13"/>
  <c r="E511" i="13"/>
  <c r="G511" i="13"/>
  <c r="H511" i="13"/>
  <c r="E512" i="13"/>
  <c r="G512" i="13"/>
  <c r="H512" i="13"/>
  <c r="E513" i="13"/>
  <c r="G513" i="13"/>
  <c r="H513" i="13"/>
  <c r="E514" i="13"/>
  <c r="G514" i="13"/>
  <c r="H514" i="13"/>
  <c r="E515" i="13"/>
  <c r="G515" i="13"/>
  <c r="H515" i="13"/>
  <c r="E516" i="13"/>
  <c r="G516" i="13"/>
  <c r="H516" i="13"/>
  <c r="E517" i="13"/>
  <c r="G517" i="13"/>
  <c r="H517" i="13"/>
  <c r="E518" i="13"/>
  <c r="G518" i="13"/>
  <c r="H518" i="13"/>
  <c r="E519" i="13"/>
  <c r="G519" i="13"/>
  <c r="H519" i="13"/>
  <c r="E520" i="13"/>
  <c r="G520" i="13"/>
  <c r="H520" i="13"/>
  <c r="E521" i="13"/>
  <c r="G521" i="13"/>
  <c r="H521" i="13"/>
  <c r="E522" i="13"/>
  <c r="G522" i="13"/>
  <c r="H522" i="13"/>
  <c r="E523" i="13"/>
  <c r="G523" i="13"/>
  <c r="H523" i="13"/>
  <c r="E524" i="13"/>
  <c r="G524" i="13"/>
  <c r="H524" i="13"/>
  <c r="E525" i="13"/>
  <c r="G525" i="13"/>
  <c r="H525" i="13"/>
  <c r="E526" i="13"/>
  <c r="G526" i="13"/>
  <c r="H526" i="13"/>
  <c r="E527" i="13"/>
  <c r="G527" i="13"/>
  <c r="H527" i="13"/>
  <c r="E528" i="13"/>
  <c r="G528" i="13"/>
  <c r="H528" i="13"/>
  <c r="E529" i="13"/>
  <c r="G529" i="13"/>
  <c r="H529" i="13"/>
  <c r="E530" i="13"/>
  <c r="G530" i="13"/>
  <c r="H530" i="13"/>
  <c r="E531" i="13"/>
  <c r="G531" i="13"/>
  <c r="H531" i="13"/>
  <c r="E532" i="13"/>
  <c r="G532" i="13"/>
  <c r="H532" i="13"/>
  <c r="E533" i="13"/>
  <c r="G533" i="13"/>
  <c r="H533" i="13"/>
  <c r="E534" i="13"/>
  <c r="G534" i="13"/>
  <c r="H534" i="13"/>
  <c r="E535" i="13"/>
  <c r="G535" i="13"/>
  <c r="H535" i="13"/>
  <c r="E536" i="13"/>
  <c r="G536" i="13"/>
  <c r="H536" i="13"/>
  <c r="E537" i="13"/>
  <c r="G537" i="13"/>
  <c r="H537" i="13"/>
  <c r="E538" i="13"/>
  <c r="G538" i="13"/>
  <c r="H538" i="13"/>
  <c r="E539" i="13"/>
  <c r="G539" i="13"/>
  <c r="H539" i="13"/>
  <c r="E540" i="13"/>
  <c r="G540" i="13"/>
  <c r="H540" i="13"/>
  <c r="E541" i="13"/>
  <c r="G541" i="13"/>
  <c r="H541" i="13"/>
  <c r="E542" i="13"/>
  <c r="G542" i="13"/>
  <c r="H542" i="13"/>
  <c r="E543" i="13"/>
  <c r="G543" i="13"/>
  <c r="H543" i="13"/>
  <c r="E544" i="13"/>
  <c r="G544" i="13"/>
  <c r="H544" i="13"/>
  <c r="E545" i="13"/>
  <c r="G545" i="13"/>
  <c r="H545" i="13"/>
  <c r="E546" i="13"/>
  <c r="G546" i="13"/>
  <c r="H546" i="13"/>
  <c r="C489" i="13"/>
  <c r="D489" i="13"/>
  <c r="E489" i="13"/>
  <c r="F489" i="13"/>
  <c r="G489" i="13"/>
  <c r="H489" i="13"/>
  <c r="E465" i="13"/>
  <c r="G465" i="13"/>
  <c r="H465" i="13"/>
  <c r="E466" i="13"/>
  <c r="G466" i="13"/>
  <c r="H466" i="13"/>
  <c r="E467" i="13"/>
  <c r="G467" i="13"/>
  <c r="H467" i="13"/>
  <c r="E468" i="13"/>
  <c r="G468" i="13"/>
  <c r="H468" i="13"/>
  <c r="E469" i="13"/>
  <c r="G469" i="13"/>
  <c r="H469" i="13"/>
  <c r="E470" i="13"/>
  <c r="G470" i="13"/>
  <c r="H470" i="13"/>
  <c r="E471" i="13"/>
  <c r="G471" i="13"/>
  <c r="H471" i="13"/>
  <c r="E472" i="13"/>
  <c r="G472" i="13"/>
  <c r="H472" i="13"/>
  <c r="E473" i="13"/>
  <c r="G473" i="13"/>
  <c r="H473" i="13"/>
  <c r="E474" i="13"/>
  <c r="G474" i="13"/>
  <c r="H474" i="13"/>
  <c r="E475" i="13"/>
  <c r="G475" i="13"/>
  <c r="H475" i="13"/>
  <c r="E476" i="13"/>
  <c r="G476" i="13"/>
  <c r="H476" i="13"/>
  <c r="E477" i="13"/>
  <c r="G477" i="13"/>
  <c r="H477" i="13"/>
  <c r="E478" i="13"/>
  <c r="G478" i="13"/>
  <c r="H478" i="13"/>
  <c r="E479" i="13"/>
  <c r="G479" i="13"/>
  <c r="H479" i="13"/>
  <c r="E480" i="13"/>
  <c r="G480" i="13"/>
  <c r="H480" i="13"/>
  <c r="E481" i="13"/>
  <c r="G481" i="13"/>
  <c r="H481" i="13"/>
  <c r="E482" i="13"/>
  <c r="G482" i="13"/>
  <c r="H482" i="13"/>
  <c r="E483" i="13"/>
  <c r="G483" i="13"/>
  <c r="H483" i="13"/>
  <c r="E484" i="13"/>
  <c r="G484" i="13"/>
  <c r="H484" i="13"/>
  <c r="E485" i="13"/>
  <c r="G485" i="13"/>
  <c r="H485" i="13"/>
  <c r="E486" i="13"/>
  <c r="G486" i="13"/>
  <c r="H486" i="13"/>
  <c r="E408" i="13"/>
  <c r="G408" i="13"/>
  <c r="H408" i="13"/>
  <c r="E409" i="13"/>
  <c r="G409" i="13"/>
  <c r="H409" i="13"/>
  <c r="E410" i="13"/>
  <c r="G410" i="13"/>
  <c r="H410" i="13"/>
  <c r="E411" i="13"/>
  <c r="G411" i="13"/>
  <c r="H411" i="13"/>
  <c r="E412" i="13"/>
  <c r="G412" i="13"/>
  <c r="H412" i="13"/>
  <c r="E413" i="13"/>
  <c r="G413" i="13"/>
  <c r="H413" i="13"/>
  <c r="E414" i="13"/>
  <c r="G414" i="13"/>
  <c r="H414" i="13"/>
  <c r="E415" i="13"/>
  <c r="G415" i="13"/>
  <c r="H415" i="13"/>
  <c r="E416" i="13"/>
  <c r="G416" i="13"/>
  <c r="H416" i="13"/>
  <c r="E417" i="13"/>
  <c r="G417" i="13"/>
  <c r="H417" i="13"/>
  <c r="E418" i="13"/>
  <c r="G418" i="13"/>
  <c r="H418" i="13"/>
  <c r="E419" i="13"/>
  <c r="G419" i="13"/>
  <c r="H419" i="13"/>
  <c r="E420" i="13"/>
  <c r="G420" i="13"/>
  <c r="H420" i="13"/>
  <c r="E421" i="13"/>
  <c r="G421" i="13"/>
  <c r="H421" i="13"/>
  <c r="E422" i="13"/>
  <c r="G422" i="13"/>
  <c r="H422" i="13"/>
  <c r="E423" i="13"/>
  <c r="G423" i="13"/>
  <c r="H423" i="13"/>
  <c r="E424" i="13"/>
  <c r="G424" i="13"/>
  <c r="H424" i="13"/>
  <c r="E425" i="13"/>
  <c r="G425" i="13"/>
  <c r="H425" i="13"/>
  <c r="E426" i="13"/>
  <c r="G426" i="13"/>
  <c r="H426" i="13"/>
  <c r="E427" i="13"/>
  <c r="G427" i="13"/>
  <c r="H427" i="13"/>
  <c r="E428" i="13"/>
  <c r="G428" i="13"/>
  <c r="H428" i="13"/>
  <c r="E429" i="13"/>
  <c r="G429" i="13"/>
  <c r="H429" i="13"/>
  <c r="E430" i="13"/>
  <c r="G430" i="13"/>
  <c r="H430" i="13"/>
  <c r="E431" i="13"/>
  <c r="G431" i="13"/>
  <c r="H431" i="13"/>
  <c r="E432" i="13"/>
  <c r="G432" i="13"/>
  <c r="H432" i="13"/>
  <c r="E433" i="13"/>
  <c r="G433" i="13"/>
  <c r="H433" i="13"/>
  <c r="E434" i="13"/>
  <c r="G434" i="13"/>
  <c r="H434" i="13"/>
  <c r="E435" i="13"/>
  <c r="G435" i="13"/>
  <c r="H435" i="13"/>
  <c r="E436" i="13"/>
  <c r="G436" i="13"/>
  <c r="H436" i="13"/>
  <c r="E437" i="13"/>
  <c r="G437" i="13"/>
  <c r="H437" i="13"/>
  <c r="E438" i="13"/>
  <c r="G438" i="13"/>
  <c r="H438" i="13"/>
  <c r="E439" i="13"/>
  <c r="G439" i="13"/>
  <c r="H439" i="13"/>
  <c r="E440" i="13"/>
  <c r="G440" i="13"/>
  <c r="H440" i="13"/>
  <c r="E441" i="13"/>
  <c r="G441" i="13"/>
  <c r="H441" i="13"/>
  <c r="E442" i="13"/>
  <c r="G442" i="13"/>
  <c r="H442" i="13"/>
  <c r="E443" i="13"/>
  <c r="G443" i="13"/>
  <c r="H443" i="13"/>
  <c r="E444" i="13"/>
  <c r="G444" i="13"/>
  <c r="H444" i="13"/>
  <c r="E445" i="13"/>
  <c r="G445" i="13"/>
  <c r="H445" i="13"/>
  <c r="E446" i="13"/>
  <c r="G446" i="13"/>
  <c r="H446" i="13"/>
  <c r="E447" i="13"/>
  <c r="G447" i="13"/>
  <c r="H447" i="13"/>
  <c r="E448" i="13"/>
  <c r="G448" i="13"/>
  <c r="H448" i="13"/>
  <c r="E449" i="13"/>
  <c r="G449" i="13"/>
  <c r="H449" i="13"/>
  <c r="E450" i="13"/>
  <c r="G450" i="13"/>
  <c r="H450" i="13"/>
  <c r="E451" i="13"/>
  <c r="G451" i="13"/>
  <c r="H451" i="13"/>
  <c r="E452" i="13"/>
  <c r="G452" i="13"/>
  <c r="H452" i="13"/>
  <c r="E453" i="13"/>
  <c r="G453" i="13"/>
  <c r="H453" i="13"/>
  <c r="E454" i="13"/>
  <c r="G454" i="13"/>
  <c r="H454" i="13"/>
  <c r="E455" i="13"/>
  <c r="G455" i="13"/>
  <c r="H455" i="13"/>
  <c r="E456" i="13"/>
  <c r="G456" i="13"/>
  <c r="H456" i="13"/>
  <c r="E457" i="13"/>
  <c r="G457" i="13"/>
  <c r="H457" i="13"/>
  <c r="E458" i="13"/>
  <c r="G458" i="13"/>
  <c r="H458" i="13"/>
  <c r="E459" i="13"/>
  <c r="G459" i="13"/>
  <c r="H459" i="13"/>
  <c r="E460" i="13"/>
  <c r="G460" i="13"/>
  <c r="H460" i="13"/>
  <c r="E461" i="13"/>
  <c r="G461" i="13"/>
  <c r="H461" i="13"/>
  <c r="E462" i="13"/>
  <c r="G462" i="13"/>
  <c r="H462" i="13"/>
  <c r="E463" i="13"/>
  <c r="G463" i="13"/>
  <c r="H463" i="13"/>
  <c r="E464" i="13"/>
  <c r="G464" i="13"/>
  <c r="H464" i="13"/>
  <c r="C407" i="13"/>
  <c r="D407" i="13"/>
  <c r="E407" i="13"/>
  <c r="F407" i="13"/>
  <c r="G407" i="13"/>
  <c r="H407" i="13"/>
  <c r="E373" i="13"/>
  <c r="G373" i="13"/>
  <c r="H373" i="13"/>
  <c r="E374" i="13"/>
  <c r="G374" i="13"/>
  <c r="H374" i="13"/>
  <c r="E375" i="13"/>
  <c r="G375" i="13"/>
  <c r="H375" i="13"/>
  <c r="E376" i="13"/>
  <c r="G376" i="13"/>
  <c r="H376" i="13"/>
  <c r="E377" i="13"/>
  <c r="G377" i="13"/>
  <c r="H377" i="13"/>
  <c r="E378" i="13"/>
  <c r="G378" i="13"/>
  <c r="H378" i="13"/>
  <c r="E379" i="13"/>
  <c r="G379" i="13"/>
  <c r="H379" i="13"/>
  <c r="E380" i="13"/>
  <c r="G380" i="13"/>
  <c r="H380" i="13"/>
  <c r="E381" i="13"/>
  <c r="G381" i="13"/>
  <c r="H381" i="13"/>
  <c r="E382" i="13"/>
  <c r="G382" i="13"/>
  <c r="H382" i="13"/>
  <c r="E383" i="13"/>
  <c r="G383" i="13"/>
  <c r="H383" i="13"/>
  <c r="E384" i="13"/>
  <c r="G384" i="13"/>
  <c r="H384" i="13"/>
  <c r="E385" i="13"/>
  <c r="G385" i="13"/>
  <c r="H385" i="13"/>
  <c r="E386" i="13"/>
  <c r="G386" i="13"/>
  <c r="H386" i="13"/>
  <c r="E387" i="13"/>
  <c r="G387" i="13"/>
  <c r="H387" i="13"/>
  <c r="E388" i="13"/>
  <c r="G388" i="13"/>
  <c r="H388" i="13"/>
  <c r="E389" i="13"/>
  <c r="G389" i="13"/>
  <c r="H389" i="13"/>
  <c r="E390" i="13"/>
  <c r="G390" i="13"/>
  <c r="H390" i="13"/>
  <c r="E391" i="13"/>
  <c r="G391" i="13"/>
  <c r="H391" i="13"/>
  <c r="E392" i="13"/>
  <c r="G392" i="13"/>
  <c r="H392" i="13"/>
  <c r="E393" i="13"/>
  <c r="G393" i="13"/>
  <c r="H393" i="13"/>
  <c r="E394" i="13"/>
  <c r="G394" i="13"/>
  <c r="H394" i="13"/>
  <c r="E395" i="13"/>
  <c r="G395" i="13"/>
  <c r="H395" i="13"/>
  <c r="E396" i="13"/>
  <c r="G396" i="13"/>
  <c r="H396" i="13"/>
  <c r="E397" i="13"/>
  <c r="G397" i="13"/>
  <c r="H397" i="13"/>
  <c r="E398" i="13"/>
  <c r="G398" i="13"/>
  <c r="H398" i="13"/>
  <c r="E399" i="13"/>
  <c r="G399" i="13"/>
  <c r="H399" i="13"/>
  <c r="E400" i="13"/>
  <c r="G400" i="13"/>
  <c r="H400" i="13"/>
  <c r="E401" i="13"/>
  <c r="G401" i="13"/>
  <c r="H401" i="13"/>
  <c r="E402" i="13"/>
  <c r="G402" i="13"/>
  <c r="H402" i="13"/>
  <c r="E403" i="13"/>
  <c r="G403" i="13"/>
  <c r="H403" i="13"/>
  <c r="E404" i="13"/>
  <c r="G404" i="13"/>
  <c r="H404" i="13"/>
  <c r="E334" i="13"/>
  <c r="G334" i="13"/>
  <c r="H334" i="13"/>
  <c r="E335" i="13"/>
  <c r="G335" i="13"/>
  <c r="H335" i="13"/>
  <c r="E336" i="13"/>
  <c r="G336" i="13"/>
  <c r="H336" i="13"/>
  <c r="E337" i="13"/>
  <c r="G337" i="13"/>
  <c r="H337" i="13"/>
  <c r="E338" i="13"/>
  <c r="G338" i="13"/>
  <c r="H338" i="13"/>
  <c r="E339" i="13"/>
  <c r="G339" i="13"/>
  <c r="H339" i="13"/>
  <c r="E340" i="13"/>
  <c r="G340" i="13"/>
  <c r="H340" i="13"/>
  <c r="E341" i="13"/>
  <c r="G341" i="13"/>
  <c r="H341" i="13"/>
  <c r="E342" i="13"/>
  <c r="G342" i="13"/>
  <c r="H342" i="13"/>
  <c r="E343" i="13"/>
  <c r="G343" i="13"/>
  <c r="H343" i="13"/>
  <c r="E344" i="13"/>
  <c r="G344" i="13"/>
  <c r="H344" i="13"/>
  <c r="E345" i="13"/>
  <c r="G345" i="13"/>
  <c r="H345" i="13"/>
  <c r="E346" i="13"/>
  <c r="G346" i="13"/>
  <c r="H346" i="13"/>
  <c r="E347" i="13"/>
  <c r="G347" i="13"/>
  <c r="H347" i="13"/>
  <c r="E348" i="13"/>
  <c r="G348" i="13"/>
  <c r="H348" i="13"/>
  <c r="E349" i="13"/>
  <c r="G349" i="13"/>
  <c r="H349" i="13"/>
  <c r="E350" i="13"/>
  <c r="G350" i="13"/>
  <c r="H350" i="13"/>
  <c r="E351" i="13"/>
  <c r="G351" i="13"/>
  <c r="H351" i="13"/>
  <c r="E352" i="13"/>
  <c r="G352" i="13"/>
  <c r="H352" i="13"/>
  <c r="E353" i="13"/>
  <c r="G353" i="13"/>
  <c r="H353" i="13"/>
  <c r="E354" i="13"/>
  <c r="G354" i="13"/>
  <c r="H354" i="13"/>
  <c r="E355" i="13"/>
  <c r="G355" i="13"/>
  <c r="H355" i="13"/>
  <c r="E356" i="13"/>
  <c r="G356" i="13"/>
  <c r="H356" i="13"/>
  <c r="E357" i="13"/>
  <c r="G357" i="13"/>
  <c r="H357" i="13"/>
  <c r="E358" i="13"/>
  <c r="G358" i="13"/>
  <c r="H358" i="13"/>
  <c r="E359" i="13"/>
  <c r="G359" i="13"/>
  <c r="H359" i="13"/>
  <c r="E360" i="13"/>
  <c r="G360" i="13"/>
  <c r="H360" i="13"/>
  <c r="E361" i="13"/>
  <c r="G361" i="13"/>
  <c r="H361" i="13"/>
  <c r="E362" i="13"/>
  <c r="G362" i="13"/>
  <c r="H362" i="13"/>
  <c r="E363" i="13"/>
  <c r="G363" i="13"/>
  <c r="H363" i="13"/>
  <c r="E364" i="13"/>
  <c r="G364" i="13"/>
  <c r="H364" i="13"/>
  <c r="E365" i="13"/>
  <c r="G365" i="13"/>
  <c r="H365" i="13"/>
  <c r="E366" i="13"/>
  <c r="G366" i="13"/>
  <c r="H366" i="13"/>
  <c r="E367" i="13"/>
  <c r="G367" i="13"/>
  <c r="H367" i="13"/>
  <c r="E368" i="13"/>
  <c r="G368" i="13"/>
  <c r="H368" i="13"/>
  <c r="E369" i="13"/>
  <c r="G369" i="13"/>
  <c r="H369" i="13"/>
  <c r="E370" i="13"/>
  <c r="G370" i="13"/>
  <c r="H370" i="13"/>
  <c r="E371" i="13"/>
  <c r="G371" i="13"/>
  <c r="H371" i="13"/>
  <c r="E372" i="13"/>
  <c r="G372" i="13"/>
  <c r="H372" i="13"/>
  <c r="C333" i="13"/>
  <c r="D333" i="13"/>
  <c r="E333" i="13"/>
  <c r="F333" i="13"/>
  <c r="G333" i="13"/>
  <c r="H333" i="13"/>
  <c r="E301" i="13"/>
  <c r="G301" i="13"/>
  <c r="H301" i="13"/>
  <c r="E302" i="13"/>
  <c r="G302" i="13"/>
  <c r="H302" i="13"/>
  <c r="E303" i="13"/>
  <c r="G303" i="13"/>
  <c r="H303" i="13"/>
  <c r="E304" i="13"/>
  <c r="G304" i="13"/>
  <c r="H304" i="13"/>
  <c r="E305" i="13"/>
  <c r="G305" i="13"/>
  <c r="H305" i="13"/>
  <c r="E306" i="13"/>
  <c r="G306" i="13"/>
  <c r="H306" i="13"/>
  <c r="E307" i="13"/>
  <c r="G307" i="13"/>
  <c r="H307" i="13"/>
  <c r="E308" i="13"/>
  <c r="G308" i="13"/>
  <c r="H308" i="13"/>
  <c r="E309" i="13"/>
  <c r="G309" i="13"/>
  <c r="H309" i="13"/>
  <c r="E310" i="13"/>
  <c r="G310" i="13"/>
  <c r="H310" i="13"/>
  <c r="E311" i="13"/>
  <c r="G311" i="13"/>
  <c r="H311" i="13"/>
  <c r="E312" i="13"/>
  <c r="G312" i="13"/>
  <c r="H312" i="13"/>
  <c r="E313" i="13"/>
  <c r="G313" i="13"/>
  <c r="H313" i="13"/>
  <c r="E314" i="13"/>
  <c r="G314" i="13"/>
  <c r="H314" i="13"/>
  <c r="E315" i="13"/>
  <c r="G315" i="13"/>
  <c r="H315" i="13"/>
  <c r="E316" i="13"/>
  <c r="G316" i="13"/>
  <c r="H316" i="13"/>
  <c r="E317" i="13"/>
  <c r="G317" i="13"/>
  <c r="H317" i="13"/>
  <c r="E318" i="13"/>
  <c r="G318" i="13"/>
  <c r="H318" i="13"/>
  <c r="E319" i="13"/>
  <c r="G319" i="13"/>
  <c r="H319" i="13"/>
  <c r="E320" i="13"/>
  <c r="G320" i="13"/>
  <c r="H320" i="13"/>
  <c r="E321" i="13"/>
  <c r="G321" i="13"/>
  <c r="H321" i="13"/>
  <c r="E322" i="13"/>
  <c r="G322" i="13"/>
  <c r="H322" i="13"/>
  <c r="E323" i="13"/>
  <c r="G323" i="13"/>
  <c r="H323" i="13"/>
  <c r="E324" i="13"/>
  <c r="G324" i="13"/>
  <c r="H324" i="13"/>
  <c r="E325" i="13"/>
  <c r="G325" i="13"/>
  <c r="H325" i="13"/>
  <c r="E326" i="13"/>
  <c r="G326" i="13"/>
  <c r="H326" i="13"/>
  <c r="E327" i="13"/>
  <c r="G327" i="13"/>
  <c r="H327" i="13"/>
  <c r="E328" i="13"/>
  <c r="G328" i="13"/>
  <c r="H328" i="13"/>
  <c r="E329" i="13"/>
  <c r="G329" i="13"/>
  <c r="H329" i="13"/>
  <c r="E330" i="13"/>
  <c r="G330" i="13"/>
  <c r="H330" i="13"/>
  <c r="E262" i="13"/>
  <c r="G262" i="13"/>
  <c r="H262" i="13"/>
  <c r="E263" i="13"/>
  <c r="G263" i="13"/>
  <c r="H263" i="13"/>
  <c r="E264" i="13"/>
  <c r="G264" i="13"/>
  <c r="H264" i="13"/>
  <c r="E265" i="13"/>
  <c r="G265" i="13"/>
  <c r="H265" i="13"/>
  <c r="E266" i="13"/>
  <c r="G266" i="13"/>
  <c r="H266" i="13"/>
  <c r="E267" i="13"/>
  <c r="G267" i="13"/>
  <c r="H267" i="13"/>
  <c r="E268" i="13"/>
  <c r="G268" i="13"/>
  <c r="H268" i="13"/>
  <c r="E269" i="13"/>
  <c r="G269" i="13"/>
  <c r="H269" i="13"/>
  <c r="E270" i="13"/>
  <c r="G270" i="13"/>
  <c r="H270" i="13"/>
  <c r="E271" i="13"/>
  <c r="G271" i="13"/>
  <c r="H271" i="13"/>
  <c r="E272" i="13"/>
  <c r="G272" i="13"/>
  <c r="H272" i="13"/>
  <c r="E273" i="13"/>
  <c r="G273" i="13"/>
  <c r="H273" i="13"/>
  <c r="E274" i="13"/>
  <c r="G274" i="13"/>
  <c r="H274" i="13"/>
  <c r="E275" i="13"/>
  <c r="G275" i="13"/>
  <c r="H275" i="13"/>
  <c r="E276" i="13"/>
  <c r="G276" i="13"/>
  <c r="H276" i="13"/>
  <c r="E277" i="13"/>
  <c r="G277" i="13"/>
  <c r="H277" i="13"/>
  <c r="E278" i="13"/>
  <c r="G278" i="13"/>
  <c r="H278" i="13"/>
  <c r="E279" i="13"/>
  <c r="G279" i="13"/>
  <c r="H279" i="13"/>
  <c r="E280" i="13"/>
  <c r="G280" i="13"/>
  <c r="H280" i="13"/>
  <c r="E281" i="13"/>
  <c r="G281" i="13"/>
  <c r="H281" i="13"/>
  <c r="E282" i="13"/>
  <c r="G282" i="13"/>
  <c r="H282" i="13"/>
  <c r="E283" i="13"/>
  <c r="G283" i="13"/>
  <c r="H283" i="13"/>
  <c r="E284" i="13"/>
  <c r="G284" i="13"/>
  <c r="H284" i="13"/>
  <c r="E285" i="13"/>
  <c r="G285" i="13"/>
  <c r="H285" i="13"/>
  <c r="E286" i="13"/>
  <c r="G286" i="13"/>
  <c r="H286" i="13"/>
  <c r="E287" i="13"/>
  <c r="G287" i="13"/>
  <c r="H287" i="13"/>
  <c r="E288" i="13"/>
  <c r="G288" i="13"/>
  <c r="H288" i="13"/>
  <c r="E289" i="13"/>
  <c r="G289" i="13"/>
  <c r="H289" i="13"/>
  <c r="E290" i="13"/>
  <c r="G290" i="13"/>
  <c r="H290" i="13"/>
  <c r="E291" i="13"/>
  <c r="G291" i="13"/>
  <c r="H291" i="13"/>
  <c r="E292" i="13"/>
  <c r="G292" i="13"/>
  <c r="H292" i="13"/>
  <c r="E293" i="13"/>
  <c r="G293" i="13"/>
  <c r="H293" i="13"/>
  <c r="E294" i="13"/>
  <c r="G294" i="13"/>
  <c r="H294" i="13"/>
  <c r="E295" i="13"/>
  <c r="G295" i="13"/>
  <c r="H295" i="13"/>
  <c r="E296" i="13"/>
  <c r="G296" i="13"/>
  <c r="H296" i="13"/>
  <c r="E297" i="13"/>
  <c r="G297" i="13"/>
  <c r="H297" i="13"/>
  <c r="E298" i="13"/>
  <c r="G298" i="13"/>
  <c r="H298" i="13"/>
  <c r="E299" i="13"/>
  <c r="G299" i="13"/>
  <c r="H299" i="13"/>
  <c r="E300" i="13"/>
  <c r="G300" i="13"/>
  <c r="H300" i="13"/>
  <c r="C261" i="13"/>
  <c r="D261" i="13"/>
  <c r="E261" i="13"/>
  <c r="F261" i="13"/>
  <c r="G261" i="13"/>
  <c r="H261" i="13"/>
  <c r="E241" i="13"/>
  <c r="G241" i="13"/>
  <c r="H241" i="13"/>
  <c r="E242" i="13"/>
  <c r="G242" i="13"/>
  <c r="H242" i="13"/>
  <c r="E243" i="13"/>
  <c r="G243" i="13"/>
  <c r="H243" i="13"/>
  <c r="E244" i="13"/>
  <c r="G244" i="13"/>
  <c r="H244" i="13"/>
  <c r="E245" i="13"/>
  <c r="G245" i="13"/>
  <c r="H245" i="13"/>
  <c r="E246" i="13"/>
  <c r="G246" i="13"/>
  <c r="H246" i="13"/>
  <c r="E247" i="13"/>
  <c r="G247" i="13"/>
  <c r="H247" i="13"/>
  <c r="E248" i="13"/>
  <c r="G248" i="13"/>
  <c r="H248" i="13"/>
  <c r="E249" i="13"/>
  <c r="G249" i="13"/>
  <c r="H249" i="13"/>
  <c r="E250" i="13"/>
  <c r="G250" i="13"/>
  <c r="H250" i="13"/>
  <c r="E251" i="13"/>
  <c r="G251" i="13"/>
  <c r="H251" i="13"/>
  <c r="E252" i="13"/>
  <c r="G252" i="13"/>
  <c r="H252" i="13"/>
  <c r="E253" i="13"/>
  <c r="G253" i="13"/>
  <c r="H253" i="13"/>
  <c r="E254" i="13"/>
  <c r="G254" i="13"/>
  <c r="H254" i="13"/>
  <c r="E255" i="13"/>
  <c r="G255" i="13"/>
  <c r="H255" i="13"/>
  <c r="E256" i="13"/>
  <c r="G256" i="13"/>
  <c r="H256" i="13"/>
  <c r="E257" i="13"/>
  <c r="G257" i="13"/>
  <c r="H257" i="13"/>
  <c r="E258" i="13"/>
  <c r="G258" i="13"/>
  <c r="H258" i="13"/>
  <c r="E199" i="13"/>
  <c r="G199" i="13"/>
  <c r="H199" i="13"/>
  <c r="E200" i="13"/>
  <c r="G200" i="13"/>
  <c r="H200" i="13"/>
  <c r="E201" i="13"/>
  <c r="G201" i="13"/>
  <c r="H201" i="13"/>
  <c r="E202" i="13"/>
  <c r="G202" i="13"/>
  <c r="H202" i="13"/>
  <c r="E203" i="13"/>
  <c r="G203" i="13"/>
  <c r="H203" i="13"/>
  <c r="E204" i="13"/>
  <c r="G204" i="13"/>
  <c r="H204" i="13"/>
  <c r="E205" i="13"/>
  <c r="G205" i="13"/>
  <c r="H205" i="13"/>
  <c r="E206" i="13"/>
  <c r="G206" i="13"/>
  <c r="H206" i="13"/>
  <c r="E207" i="13"/>
  <c r="G207" i="13"/>
  <c r="H207" i="13"/>
  <c r="E208" i="13"/>
  <c r="G208" i="13"/>
  <c r="H208" i="13"/>
  <c r="E209" i="13"/>
  <c r="G209" i="13"/>
  <c r="H209" i="13"/>
  <c r="E210" i="13"/>
  <c r="G210" i="13"/>
  <c r="H210" i="13"/>
  <c r="E211" i="13"/>
  <c r="G211" i="13"/>
  <c r="H211" i="13"/>
  <c r="E212" i="13"/>
  <c r="G212" i="13"/>
  <c r="H212" i="13"/>
  <c r="E213" i="13"/>
  <c r="G213" i="13"/>
  <c r="H213" i="13"/>
  <c r="E214" i="13"/>
  <c r="G214" i="13"/>
  <c r="H214" i="13"/>
  <c r="E215" i="13"/>
  <c r="G215" i="13"/>
  <c r="H215" i="13"/>
  <c r="E216" i="13"/>
  <c r="G216" i="13"/>
  <c r="H216" i="13"/>
  <c r="E217" i="13"/>
  <c r="G217" i="13"/>
  <c r="H217" i="13"/>
  <c r="E218" i="13"/>
  <c r="G218" i="13"/>
  <c r="H218" i="13"/>
  <c r="E219" i="13"/>
  <c r="G219" i="13"/>
  <c r="H219" i="13"/>
  <c r="E220" i="13"/>
  <c r="G220" i="13"/>
  <c r="H220" i="13"/>
  <c r="E221" i="13"/>
  <c r="G221" i="13"/>
  <c r="H221" i="13"/>
  <c r="E222" i="13"/>
  <c r="G222" i="13"/>
  <c r="H222" i="13"/>
  <c r="E223" i="13"/>
  <c r="G223" i="13"/>
  <c r="H223" i="13"/>
  <c r="E224" i="13"/>
  <c r="G224" i="13"/>
  <c r="H224" i="13"/>
  <c r="E225" i="13"/>
  <c r="G225" i="13"/>
  <c r="H225" i="13"/>
  <c r="E226" i="13"/>
  <c r="G226" i="13"/>
  <c r="H226" i="13"/>
  <c r="E227" i="13"/>
  <c r="G227" i="13"/>
  <c r="H227" i="13"/>
  <c r="E228" i="13"/>
  <c r="G228" i="13"/>
  <c r="H228" i="13"/>
  <c r="E229" i="13"/>
  <c r="G229" i="13"/>
  <c r="H229" i="13"/>
  <c r="E230" i="13"/>
  <c r="G230" i="13"/>
  <c r="H230" i="13"/>
  <c r="E231" i="13"/>
  <c r="G231" i="13"/>
  <c r="H231" i="13"/>
  <c r="E232" i="13"/>
  <c r="G232" i="13"/>
  <c r="H232" i="13"/>
  <c r="E233" i="13"/>
  <c r="G233" i="13"/>
  <c r="H233" i="13"/>
  <c r="E234" i="13"/>
  <c r="G234" i="13"/>
  <c r="H234" i="13"/>
  <c r="E235" i="13"/>
  <c r="G235" i="13"/>
  <c r="H235" i="13"/>
  <c r="E236" i="13"/>
  <c r="G236" i="13"/>
  <c r="H236" i="13"/>
  <c r="E237" i="13"/>
  <c r="G237" i="13"/>
  <c r="H237" i="13"/>
  <c r="E238" i="13"/>
  <c r="G238" i="13"/>
  <c r="H238" i="13"/>
  <c r="E239" i="13"/>
  <c r="G239" i="13"/>
  <c r="H239" i="13"/>
  <c r="E240" i="13"/>
  <c r="G240" i="13"/>
  <c r="H240" i="13"/>
  <c r="C198" i="13"/>
  <c r="D198" i="13"/>
  <c r="E198" i="13"/>
  <c r="F198" i="13"/>
  <c r="G198" i="13"/>
  <c r="H198" i="13"/>
  <c r="E187" i="13"/>
  <c r="G187" i="13"/>
  <c r="H187" i="13"/>
  <c r="E188" i="13"/>
  <c r="G188" i="13"/>
  <c r="H188" i="13"/>
  <c r="E189" i="13"/>
  <c r="G189" i="13"/>
  <c r="H189" i="13"/>
  <c r="E190" i="13"/>
  <c r="G190" i="13"/>
  <c r="H190" i="13"/>
  <c r="E191" i="13"/>
  <c r="G191" i="13"/>
  <c r="H191" i="13"/>
  <c r="E192" i="13"/>
  <c r="G192" i="13"/>
  <c r="H192" i="13"/>
  <c r="E193" i="13"/>
  <c r="G193" i="13"/>
  <c r="H193" i="13"/>
  <c r="E194" i="13"/>
  <c r="G194" i="13"/>
  <c r="H194" i="13"/>
  <c r="E195" i="13"/>
  <c r="G195" i="13"/>
  <c r="H195" i="13"/>
  <c r="E142" i="13"/>
  <c r="G142" i="13"/>
  <c r="H142" i="13"/>
  <c r="E143" i="13"/>
  <c r="G143" i="13"/>
  <c r="H143" i="13"/>
  <c r="E144" i="13"/>
  <c r="G144" i="13"/>
  <c r="H144" i="13"/>
  <c r="E145" i="13"/>
  <c r="G145" i="13"/>
  <c r="H145" i="13"/>
  <c r="E146" i="13"/>
  <c r="G146" i="13"/>
  <c r="H146" i="13"/>
  <c r="E147" i="13"/>
  <c r="G147" i="13"/>
  <c r="H147" i="13"/>
  <c r="E148" i="13"/>
  <c r="G148" i="13"/>
  <c r="H148" i="13"/>
  <c r="E149" i="13"/>
  <c r="G149" i="13"/>
  <c r="H149" i="13"/>
  <c r="E150" i="13"/>
  <c r="G150" i="13"/>
  <c r="H150" i="13"/>
  <c r="E151" i="13"/>
  <c r="G151" i="13"/>
  <c r="H151" i="13"/>
  <c r="E152" i="13"/>
  <c r="G152" i="13"/>
  <c r="H152" i="13"/>
  <c r="E153" i="13"/>
  <c r="G153" i="13"/>
  <c r="H153" i="13"/>
  <c r="E154" i="13"/>
  <c r="G154" i="13"/>
  <c r="H154" i="13"/>
  <c r="E155" i="13"/>
  <c r="G155" i="13"/>
  <c r="H155" i="13"/>
  <c r="E156" i="13"/>
  <c r="G156" i="13"/>
  <c r="H156" i="13"/>
  <c r="E157" i="13"/>
  <c r="G157" i="13"/>
  <c r="H157" i="13"/>
  <c r="E158" i="13"/>
  <c r="G158" i="13"/>
  <c r="H158" i="13"/>
  <c r="E159" i="13"/>
  <c r="G159" i="13"/>
  <c r="H159" i="13"/>
  <c r="E160" i="13"/>
  <c r="G160" i="13"/>
  <c r="H160" i="13"/>
  <c r="E161" i="13"/>
  <c r="G161" i="13"/>
  <c r="H161" i="13"/>
  <c r="E162" i="13"/>
  <c r="G162" i="13"/>
  <c r="H162" i="13"/>
  <c r="E163" i="13"/>
  <c r="G163" i="13"/>
  <c r="H163" i="13"/>
  <c r="E164" i="13"/>
  <c r="G164" i="13"/>
  <c r="H164" i="13"/>
  <c r="E165" i="13"/>
  <c r="G165" i="13"/>
  <c r="H165" i="13"/>
  <c r="E166" i="13"/>
  <c r="G166" i="13"/>
  <c r="H166" i="13"/>
  <c r="E167" i="13"/>
  <c r="G167" i="13"/>
  <c r="H167" i="13"/>
  <c r="E168" i="13"/>
  <c r="G168" i="13"/>
  <c r="H168" i="13"/>
  <c r="E169" i="13"/>
  <c r="G169" i="13"/>
  <c r="H169" i="13"/>
  <c r="E170" i="13"/>
  <c r="G170" i="13"/>
  <c r="H170" i="13"/>
  <c r="E171" i="13"/>
  <c r="G171" i="13"/>
  <c r="H171" i="13"/>
  <c r="E172" i="13"/>
  <c r="G172" i="13"/>
  <c r="H172" i="13"/>
  <c r="E173" i="13"/>
  <c r="G173" i="13"/>
  <c r="H173" i="13"/>
  <c r="E174" i="13"/>
  <c r="G174" i="13"/>
  <c r="H174" i="13"/>
  <c r="E175" i="13"/>
  <c r="G175" i="13"/>
  <c r="H175" i="13"/>
  <c r="E176" i="13"/>
  <c r="G176" i="13"/>
  <c r="H176" i="13"/>
  <c r="E177" i="13"/>
  <c r="G177" i="13"/>
  <c r="H177" i="13"/>
  <c r="E178" i="13"/>
  <c r="G178" i="13"/>
  <c r="H178" i="13"/>
  <c r="E179" i="13"/>
  <c r="G179" i="13"/>
  <c r="H179" i="13"/>
  <c r="E180" i="13"/>
  <c r="G180" i="13"/>
  <c r="H180" i="13"/>
  <c r="E181" i="13"/>
  <c r="G181" i="13"/>
  <c r="H181" i="13"/>
  <c r="E182" i="13"/>
  <c r="G182" i="13"/>
  <c r="H182" i="13"/>
  <c r="E183" i="13"/>
  <c r="G183" i="13"/>
  <c r="H183" i="13"/>
  <c r="E184" i="13"/>
  <c r="G184" i="13"/>
  <c r="H184" i="13"/>
  <c r="E185" i="13"/>
  <c r="G185" i="13"/>
  <c r="H185" i="13"/>
  <c r="E186" i="13"/>
  <c r="G186" i="13"/>
  <c r="H186" i="13"/>
  <c r="C141" i="13"/>
  <c r="D141" i="13"/>
  <c r="E141" i="13"/>
  <c r="F141" i="13"/>
  <c r="G141" i="13"/>
  <c r="H141" i="13"/>
  <c r="E112" i="13"/>
  <c r="G112" i="13"/>
  <c r="H112" i="13"/>
  <c r="E113" i="13"/>
  <c r="G113" i="13"/>
  <c r="H113" i="13"/>
  <c r="E114" i="13"/>
  <c r="G114" i="13"/>
  <c r="H114" i="13"/>
  <c r="E115" i="13"/>
  <c r="G115" i="13"/>
  <c r="H115" i="13"/>
  <c r="E116" i="13"/>
  <c r="G116" i="13"/>
  <c r="H116" i="13"/>
  <c r="E117" i="13"/>
  <c r="G117" i="13"/>
  <c r="H117" i="13"/>
  <c r="E118" i="13"/>
  <c r="G118" i="13"/>
  <c r="H118" i="13"/>
  <c r="E119" i="13"/>
  <c r="G119" i="13"/>
  <c r="H119" i="13"/>
  <c r="E120" i="13"/>
  <c r="G120" i="13"/>
  <c r="H120" i="13"/>
  <c r="E121" i="13"/>
  <c r="G121" i="13"/>
  <c r="H121" i="13"/>
  <c r="E122" i="13"/>
  <c r="G122" i="13"/>
  <c r="H122" i="13"/>
  <c r="E123" i="13"/>
  <c r="G123" i="13"/>
  <c r="H123" i="13"/>
  <c r="E124" i="13"/>
  <c r="G124" i="13"/>
  <c r="H124" i="13"/>
  <c r="E125" i="13"/>
  <c r="G125" i="13"/>
  <c r="H125" i="13"/>
  <c r="E126" i="13"/>
  <c r="G126" i="13"/>
  <c r="H126" i="13"/>
  <c r="E127" i="13"/>
  <c r="G127" i="13"/>
  <c r="H127" i="13"/>
  <c r="E128" i="13"/>
  <c r="G128" i="13"/>
  <c r="H128" i="13"/>
  <c r="E129" i="13"/>
  <c r="G129" i="13"/>
  <c r="H129" i="13"/>
  <c r="E130" i="13"/>
  <c r="G130" i="13"/>
  <c r="H130" i="13"/>
  <c r="E131" i="13"/>
  <c r="G131" i="13"/>
  <c r="H131" i="13"/>
  <c r="E132" i="13"/>
  <c r="G132" i="13"/>
  <c r="H132" i="13"/>
  <c r="E133" i="13"/>
  <c r="G133" i="13"/>
  <c r="H133" i="13"/>
  <c r="E134" i="13"/>
  <c r="G134" i="13"/>
  <c r="H134" i="13"/>
  <c r="E135" i="13"/>
  <c r="G135" i="13"/>
  <c r="H135" i="13"/>
  <c r="E136" i="13"/>
  <c r="G136" i="13"/>
  <c r="H136" i="13"/>
  <c r="E137" i="13"/>
  <c r="G137" i="13"/>
  <c r="H137" i="13"/>
  <c r="E138" i="13"/>
  <c r="G138" i="13"/>
  <c r="H138" i="13"/>
  <c r="E91" i="13"/>
  <c r="G91" i="13"/>
  <c r="H91" i="13"/>
  <c r="E92" i="13"/>
  <c r="G92" i="13"/>
  <c r="H92" i="13"/>
  <c r="E93" i="13"/>
  <c r="G93" i="13"/>
  <c r="H93" i="13"/>
  <c r="E94" i="13"/>
  <c r="G94" i="13"/>
  <c r="H94" i="13"/>
  <c r="E95" i="13"/>
  <c r="G95" i="13"/>
  <c r="H95" i="13"/>
  <c r="E96" i="13"/>
  <c r="G96" i="13"/>
  <c r="H96" i="13"/>
  <c r="E97" i="13"/>
  <c r="G97" i="13"/>
  <c r="H97" i="13"/>
  <c r="E98" i="13"/>
  <c r="G98" i="13"/>
  <c r="H98" i="13"/>
  <c r="E99" i="13"/>
  <c r="G99" i="13"/>
  <c r="H99" i="13"/>
  <c r="E100" i="13"/>
  <c r="G100" i="13"/>
  <c r="H100" i="13"/>
  <c r="E101" i="13"/>
  <c r="G101" i="13"/>
  <c r="H101" i="13"/>
  <c r="E102" i="13"/>
  <c r="G102" i="13"/>
  <c r="H102" i="13"/>
  <c r="E103" i="13"/>
  <c r="G103" i="13"/>
  <c r="H103" i="13"/>
  <c r="E104" i="13"/>
  <c r="G104" i="13"/>
  <c r="H104" i="13"/>
  <c r="E105" i="13"/>
  <c r="G105" i="13"/>
  <c r="H105" i="13"/>
  <c r="E106" i="13"/>
  <c r="G106" i="13"/>
  <c r="H106" i="13"/>
  <c r="E107" i="13"/>
  <c r="G107" i="13"/>
  <c r="H107" i="13"/>
  <c r="E108" i="13"/>
  <c r="G108" i="13"/>
  <c r="H108" i="13"/>
  <c r="E109" i="13"/>
  <c r="G109" i="13"/>
  <c r="H109" i="13"/>
  <c r="E110" i="13"/>
  <c r="G110" i="13"/>
  <c r="H110" i="13"/>
  <c r="E111" i="13"/>
  <c r="G111" i="13"/>
  <c r="H111" i="13"/>
  <c r="C90" i="13"/>
  <c r="D90" i="13"/>
  <c r="E90" i="13"/>
  <c r="F90" i="13"/>
  <c r="G90" i="13"/>
  <c r="H90" i="13"/>
  <c r="E69" i="13"/>
  <c r="G69" i="13"/>
  <c r="H69" i="13"/>
  <c r="E70" i="13"/>
  <c r="G70" i="13"/>
  <c r="H70" i="13"/>
  <c r="E71" i="13"/>
  <c r="G71" i="13"/>
  <c r="H71" i="13"/>
  <c r="E72" i="13"/>
  <c r="G72" i="13"/>
  <c r="H72" i="13"/>
  <c r="E73" i="13"/>
  <c r="G73" i="13"/>
  <c r="H73" i="13"/>
  <c r="E74" i="13"/>
  <c r="G74" i="13"/>
  <c r="H74" i="13"/>
  <c r="E75" i="13"/>
  <c r="G75" i="13"/>
  <c r="H75" i="13"/>
  <c r="E76" i="13"/>
  <c r="G76" i="13"/>
  <c r="H76" i="13"/>
  <c r="E77" i="13"/>
  <c r="G77" i="13"/>
  <c r="H77" i="13"/>
  <c r="E78" i="13"/>
  <c r="G78" i="13"/>
  <c r="H78" i="13"/>
  <c r="E79" i="13"/>
  <c r="G79" i="13"/>
  <c r="H79" i="13"/>
  <c r="E80" i="13"/>
  <c r="G80" i="13"/>
  <c r="H80" i="13"/>
  <c r="E81" i="13"/>
  <c r="G81" i="13"/>
  <c r="H81" i="13"/>
  <c r="E82" i="13"/>
  <c r="G82" i="13"/>
  <c r="H82" i="13"/>
  <c r="E83" i="13"/>
  <c r="G83" i="13"/>
  <c r="H83" i="13"/>
  <c r="E84" i="13"/>
  <c r="G84" i="13"/>
  <c r="H84" i="13"/>
  <c r="E85" i="13"/>
  <c r="G85" i="13"/>
  <c r="H85" i="13"/>
  <c r="E86" i="13"/>
  <c r="G86" i="13"/>
  <c r="H86" i="13"/>
  <c r="E87" i="13"/>
  <c r="G87" i="13"/>
  <c r="H87" i="13"/>
  <c r="E49" i="13"/>
  <c r="G49" i="13"/>
  <c r="H49" i="13"/>
  <c r="E50" i="13"/>
  <c r="G50" i="13"/>
  <c r="H50" i="13"/>
  <c r="E51" i="13"/>
  <c r="G51" i="13"/>
  <c r="H51" i="13"/>
  <c r="E52" i="13"/>
  <c r="G52" i="13"/>
  <c r="H52" i="13"/>
  <c r="E53" i="13"/>
  <c r="G53" i="13"/>
  <c r="H53" i="13"/>
  <c r="E54" i="13"/>
  <c r="G54" i="13"/>
  <c r="H54" i="13"/>
  <c r="E55" i="13"/>
  <c r="G55" i="13"/>
  <c r="H55" i="13"/>
  <c r="E56" i="13"/>
  <c r="G56" i="13"/>
  <c r="H56" i="13"/>
  <c r="E57" i="13"/>
  <c r="G57" i="13"/>
  <c r="H57" i="13"/>
  <c r="E58" i="13"/>
  <c r="G58" i="13"/>
  <c r="H58" i="13"/>
  <c r="E59" i="13"/>
  <c r="G59" i="13"/>
  <c r="H59" i="13"/>
  <c r="E60" i="13"/>
  <c r="G60" i="13"/>
  <c r="H60" i="13"/>
  <c r="E61" i="13"/>
  <c r="G61" i="13"/>
  <c r="H61" i="13"/>
  <c r="E62" i="13"/>
  <c r="G62" i="13"/>
  <c r="H62" i="13"/>
  <c r="E63" i="13"/>
  <c r="G63" i="13"/>
  <c r="H63" i="13"/>
  <c r="E64" i="13"/>
  <c r="G64" i="13"/>
  <c r="H64" i="13"/>
  <c r="E65" i="13"/>
  <c r="G65" i="13"/>
  <c r="H65" i="13"/>
  <c r="E66" i="13"/>
  <c r="G66" i="13"/>
  <c r="H66" i="13"/>
  <c r="E67" i="13"/>
  <c r="G67" i="13"/>
  <c r="H67" i="13"/>
  <c r="E68" i="13"/>
  <c r="G68" i="13"/>
  <c r="H68" i="13"/>
  <c r="C48" i="13"/>
  <c r="D48" i="13"/>
  <c r="E48" i="13"/>
  <c r="F48" i="13"/>
  <c r="G48" i="13"/>
  <c r="H48" i="13"/>
  <c r="E33" i="13"/>
  <c r="G33" i="13"/>
  <c r="H33" i="13"/>
  <c r="E34" i="13"/>
  <c r="G34" i="13"/>
  <c r="H34" i="13"/>
  <c r="E35" i="13"/>
  <c r="G35" i="13"/>
  <c r="H35" i="13"/>
  <c r="E36" i="13"/>
  <c r="G36" i="13"/>
  <c r="H36" i="13"/>
  <c r="E37" i="13"/>
  <c r="G37" i="13"/>
  <c r="H37" i="13"/>
  <c r="E38" i="13"/>
  <c r="G38" i="13"/>
  <c r="H38" i="13"/>
  <c r="E39" i="13"/>
  <c r="G39" i="13"/>
  <c r="H39" i="13"/>
  <c r="E40" i="13"/>
  <c r="G40" i="13"/>
  <c r="H40" i="13"/>
  <c r="E41" i="13"/>
  <c r="G41" i="13"/>
  <c r="H41" i="13"/>
  <c r="E42" i="13"/>
  <c r="G42" i="13"/>
  <c r="H42" i="13"/>
  <c r="E43" i="13"/>
  <c r="G43" i="13"/>
  <c r="H43" i="13"/>
  <c r="E44" i="13"/>
  <c r="G44" i="13"/>
  <c r="H44" i="13"/>
  <c r="E45" i="13"/>
  <c r="G45" i="13"/>
  <c r="H45" i="13"/>
  <c r="E19" i="13"/>
  <c r="G19" i="13"/>
  <c r="H19" i="13"/>
  <c r="E20" i="13"/>
  <c r="G20" i="13"/>
  <c r="H20" i="13"/>
  <c r="E21" i="13"/>
  <c r="G21" i="13"/>
  <c r="H21" i="13"/>
  <c r="E22" i="13"/>
  <c r="G22" i="13"/>
  <c r="H22" i="13"/>
  <c r="E23" i="13"/>
  <c r="G23" i="13"/>
  <c r="H23" i="13"/>
  <c r="E24" i="13"/>
  <c r="G24" i="13"/>
  <c r="H24" i="13"/>
  <c r="E25" i="13"/>
  <c r="G25" i="13"/>
  <c r="H25" i="13"/>
  <c r="E26" i="13"/>
  <c r="G26" i="13"/>
  <c r="H26" i="13"/>
  <c r="E27" i="13"/>
  <c r="G27" i="13"/>
  <c r="H27" i="13"/>
  <c r="E28" i="13"/>
  <c r="G28" i="13"/>
  <c r="H28" i="13"/>
  <c r="E29" i="13"/>
  <c r="G29" i="13"/>
  <c r="H29" i="13"/>
  <c r="E30" i="13"/>
  <c r="G30" i="13"/>
  <c r="H30" i="13"/>
  <c r="E31" i="13"/>
  <c r="G31" i="13"/>
  <c r="H31" i="13"/>
  <c r="E32" i="13"/>
  <c r="G32" i="13"/>
  <c r="H32" i="13"/>
  <c r="C18" i="13"/>
  <c r="D18" i="13"/>
  <c r="E18" i="13"/>
  <c r="F18" i="13"/>
  <c r="G18" i="13"/>
  <c r="H18" i="13"/>
  <c r="E9" i="13"/>
  <c r="G9" i="13"/>
  <c r="H9" i="13"/>
  <c r="E10" i="13"/>
  <c r="G10" i="13"/>
  <c r="H10" i="13"/>
  <c r="E11" i="13"/>
  <c r="G11" i="13"/>
  <c r="H11" i="13"/>
  <c r="E12" i="13"/>
  <c r="G12" i="13"/>
  <c r="H12" i="13"/>
  <c r="E13" i="13"/>
  <c r="G13" i="13"/>
  <c r="H13" i="13"/>
  <c r="E14" i="13"/>
  <c r="G14" i="13"/>
  <c r="H14" i="13"/>
  <c r="E15" i="13"/>
  <c r="G15" i="13"/>
  <c r="H15" i="13"/>
  <c r="E4" i="13"/>
  <c r="G4" i="13"/>
  <c r="H4" i="13"/>
  <c r="E5" i="13"/>
  <c r="G5" i="13"/>
  <c r="H5" i="13"/>
  <c r="E6" i="13"/>
  <c r="G6" i="13"/>
  <c r="H6" i="13"/>
  <c r="E7" i="13"/>
  <c r="G7" i="13"/>
  <c r="H7" i="13"/>
  <c r="E8" i="13"/>
  <c r="G8" i="13"/>
  <c r="H8" i="13"/>
  <c r="C3" i="13"/>
  <c r="D3" i="13"/>
  <c r="E3" i="13"/>
  <c r="F3" i="13"/>
  <c r="G3" i="13"/>
  <c r="H3" i="13"/>
  <c r="F579" i="12"/>
  <c r="J579" i="12" s="1"/>
  <c r="F578" i="12"/>
  <c r="F577" i="12"/>
  <c r="J577" i="12" s="1"/>
  <c r="K577" i="12" s="1"/>
  <c r="F576" i="12"/>
  <c r="F575" i="12"/>
  <c r="J575" i="12" s="1"/>
  <c r="F574" i="12"/>
  <c r="J574" i="12" s="1"/>
  <c r="F573" i="12"/>
  <c r="J573" i="12" s="1"/>
  <c r="K573" i="12" s="1"/>
  <c r="F572" i="12"/>
  <c r="J572" i="12" s="1"/>
  <c r="K572" i="12" s="1"/>
  <c r="F571" i="12"/>
  <c r="F570" i="12"/>
  <c r="F569" i="12"/>
  <c r="J569" i="12" s="1"/>
  <c r="K569" i="12" s="1"/>
  <c r="F568" i="12"/>
  <c r="J568" i="12" s="1"/>
  <c r="K568" i="12" s="1"/>
  <c r="F567" i="12"/>
  <c r="J567" i="12" s="1"/>
  <c r="F566" i="12"/>
  <c r="J566" i="12" s="1"/>
  <c r="F565" i="12"/>
  <c r="J565" i="12" s="1"/>
  <c r="K565" i="12" s="1"/>
  <c r="F564" i="12"/>
  <c r="J564" i="12" s="1"/>
  <c r="K564" i="12" s="1"/>
  <c r="F563" i="12"/>
  <c r="J563" i="12" s="1"/>
  <c r="F562" i="12"/>
  <c r="F561" i="12"/>
  <c r="J561" i="12" s="1"/>
  <c r="K561" i="12" s="1"/>
  <c r="F560" i="12"/>
  <c r="F559" i="12"/>
  <c r="J559" i="12" s="1"/>
  <c r="F558" i="12"/>
  <c r="F557" i="12"/>
  <c r="J557" i="12" s="1"/>
  <c r="K557" i="12" s="1"/>
  <c r="F556" i="12"/>
  <c r="J556" i="12" s="1"/>
  <c r="K556" i="12" s="1"/>
  <c r="F555" i="12"/>
  <c r="F554" i="12"/>
  <c r="F553" i="12"/>
  <c r="J553" i="12" s="1"/>
  <c r="K553" i="12" s="1"/>
  <c r="F552" i="12"/>
  <c r="J552" i="12" s="1"/>
  <c r="K552" i="12" s="1"/>
  <c r="F551" i="12"/>
  <c r="J551" i="12" s="1"/>
  <c r="F550" i="12"/>
  <c r="F549" i="12"/>
  <c r="J549" i="12" s="1"/>
  <c r="K549" i="12" s="1"/>
  <c r="F548" i="12"/>
  <c r="J548" i="12" s="1"/>
  <c r="K548" i="12" s="1"/>
  <c r="F547" i="12"/>
  <c r="F546" i="12"/>
  <c r="F545" i="12"/>
  <c r="J545" i="12" s="1"/>
  <c r="K545" i="12" s="1"/>
  <c r="F544" i="12"/>
  <c r="F543" i="12"/>
  <c r="J543" i="12" s="1"/>
  <c r="F542" i="12"/>
  <c r="J542" i="12" s="1"/>
  <c r="F541" i="12"/>
  <c r="J541" i="12" s="1"/>
  <c r="K541" i="12" s="1"/>
  <c r="F540" i="12"/>
  <c r="J540" i="12" s="1"/>
  <c r="F539" i="12"/>
  <c r="J539" i="12" s="1"/>
  <c r="F538" i="12"/>
  <c r="F537" i="12"/>
  <c r="J537" i="12" s="1"/>
  <c r="K537" i="12" s="1"/>
  <c r="F536" i="12"/>
  <c r="F535" i="12"/>
  <c r="J535" i="12" s="1"/>
  <c r="F534" i="12"/>
  <c r="F533" i="12"/>
  <c r="J533" i="12" s="1"/>
  <c r="K533" i="12" s="1"/>
  <c r="F532" i="12"/>
  <c r="J532" i="12" s="1"/>
  <c r="F531" i="12"/>
  <c r="J531" i="12" s="1"/>
  <c r="F530" i="12"/>
  <c r="F529" i="12"/>
  <c r="J529" i="12" s="1"/>
  <c r="K529" i="12" s="1"/>
  <c r="F528" i="12"/>
  <c r="F527" i="12"/>
  <c r="J527" i="12" s="1"/>
  <c r="F526" i="12"/>
  <c r="F525" i="12"/>
  <c r="J525" i="12" s="1"/>
  <c r="K525" i="12" s="1"/>
  <c r="F524" i="12"/>
  <c r="F523" i="12"/>
  <c r="J523" i="12" s="1"/>
  <c r="F522" i="12"/>
  <c r="F521" i="12"/>
  <c r="J521" i="12" s="1"/>
  <c r="K521" i="12" s="1"/>
  <c r="F520" i="12"/>
  <c r="J520" i="12" s="1"/>
  <c r="K520" i="12" s="1"/>
  <c r="F519" i="12"/>
  <c r="J519" i="12" s="1"/>
  <c r="F518" i="12"/>
  <c r="F517" i="12"/>
  <c r="J517" i="12" s="1"/>
  <c r="K517" i="12" s="1"/>
  <c r="F516" i="12"/>
  <c r="J516" i="12" s="1"/>
  <c r="F515" i="12"/>
  <c r="J515" i="12" s="1"/>
  <c r="F514" i="12"/>
  <c r="F513" i="12"/>
  <c r="J513" i="12" s="1"/>
  <c r="K513" i="12" s="1"/>
  <c r="F512" i="12"/>
  <c r="F511" i="12"/>
  <c r="J511" i="12" s="1"/>
  <c r="F510" i="12"/>
  <c r="J510" i="12" s="1"/>
  <c r="F509" i="12"/>
  <c r="J509" i="12" s="1"/>
  <c r="K509" i="12" s="1"/>
  <c r="F508" i="12"/>
  <c r="F507" i="12"/>
  <c r="J507" i="12" s="1"/>
  <c r="F506" i="12"/>
  <c r="F505" i="12"/>
  <c r="J505" i="12" s="1"/>
  <c r="K505" i="12" s="1"/>
  <c r="F504" i="12"/>
  <c r="J504" i="12" s="1"/>
  <c r="K504" i="12" s="1"/>
  <c r="F503" i="12"/>
  <c r="J503" i="12" s="1"/>
  <c r="F502" i="12"/>
  <c r="F501" i="12"/>
  <c r="J501" i="12" s="1"/>
  <c r="K501" i="12" s="1"/>
  <c r="F500" i="12"/>
  <c r="J500" i="12" s="1"/>
  <c r="K500" i="12" s="1"/>
  <c r="F499" i="12"/>
  <c r="J499" i="12" s="1"/>
  <c r="F498" i="12"/>
  <c r="F497" i="12"/>
  <c r="J497" i="12" s="1"/>
  <c r="K497" i="12" s="1"/>
  <c r="F496" i="12"/>
  <c r="F495" i="12"/>
  <c r="J495" i="12" s="1"/>
  <c r="F494" i="12"/>
  <c r="J494" i="12" s="1"/>
  <c r="K494" i="12" s="1"/>
  <c r="F493" i="12"/>
  <c r="J493" i="12" s="1"/>
  <c r="K493" i="12" s="1"/>
  <c r="F492" i="12"/>
  <c r="J492" i="12" s="1"/>
  <c r="K492" i="12" s="1"/>
  <c r="F491" i="12"/>
  <c r="F490" i="12"/>
  <c r="F486" i="12"/>
  <c r="J486" i="12" s="1"/>
  <c r="F485" i="12"/>
  <c r="J485" i="12" s="1"/>
  <c r="F484" i="12"/>
  <c r="J484" i="12" s="1"/>
  <c r="K484" i="12" s="1"/>
  <c r="F483" i="12"/>
  <c r="J483" i="12" s="1"/>
  <c r="F482" i="12"/>
  <c r="F481" i="12"/>
  <c r="F480" i="12"/>
  <c r="J480" i="12" s="1"/>
  <c r="K480" i="12" s="1"/>
  <c r="F479" i="12"/>
  <c r="F478" i="12"/>
  <c r="J478" i="12" s="1"/>
  <c r="F477" i="12"/>
  <c r="F476" i="12"/>
  <c r="J476" i="12" s="1"/>
  <c r="K476" i="12" s="1"/>
  <c r="F475" i="12"/>
  <c r="J475" i="12" s="1"/>
  <c r="F474" i="12"/>
  <c r="J474" i="12" s="1"/>
  <c r="F473" i="12"/>
  <c r="F472" i="12"/>
  <c r="J472" i="12" s="1"/>
  <c r="K472" i="12" s="1"/>
  <c r="F471" i="12"/>
  <c r="J471" i="12" s="1"/>
  <c r="K471" i="12" s="1"/>
  <c r="F470" i="12"/>
  <c r="J470" i="12" s="1"/>
  <c r="F469" i="12"/>
  <c r="F468" i="12"/>
  <c r="J468" i="12" s="1"/>
  <c r="K468" i="12" s="1"/>
  <c r="F467" i="12"/>
  <c r="J467" i="12" s="1"/>
  <c r="F466" i="12"/>
  <c r="F465" i="12"/>
  <c r="F464" i="12"/>
  <c r="J464" i="12" s="1"/>
  <c r="K464" i="12" s="1"/>
  <c r="F463" i="12"/>
  <c r="F462" i="12"/>
  <c r="J462" i="12" s="1"/>
  <c r="F461" i="12"/>
  <c r="J461" i="12" s="1"/>
  <c r="F460" i="12"/>
  <c r="J460" i="12" s="1"/>
  <c r="K460" i="12" s="1"/>
  <c r="F459" i="12"/>
  <c r="J459" i="12" s="1"/>
  <c r="F458" i="12"/>
  <c r="J458" i="12" s="1"/>
  <c r="F457" i="12"/>
  <c r="F456" i="12"/>
  <c r="J456" i="12" s="1"/>
  <c r="K456" i="12" s="1"/>
  <c r="F455" i="12"/>
  <c r="J455" i="12" s="1"/>
  <c r="F454" i="12"/>
  <c r="J454" i="12" s="1"/>
  <c r="F453" i="12"/>
  <c r="F452" i="12"/>
  <c r="J452" i="12" s="1"/>
  <c r="K452" i="12" s="1"/>
  <c r="F451" i="12"/>
  <c r="J451" i="12" s="1"/>
  <c r="F450" i="12"/>
  <c r="J450" i="12" s="1"/>
  <c r="F449" i="12"/>
  <c r="F448" i="12"/>
  <c r="J448" i="12" s="1"/>
  <c r="K448" i="12" s="1"/>
  <c r="F447" i="12"/>
  <c r="F446" i="12"/>
  <c r="J446" i="12" s="1"/>
  <c r="F445" i="12"/>
  <c r="F444" i="12"/>
  <c r="J444" i="12" s="1"/>
  <c r="K444" i="12" s="1"/>
  <c r="F443" i="12"/>
  <c r="F442" i="12"/>
  <c r="J442" i="12" s="1"/>
  <c r="F441" i="12"/>
  <c r="F440" i="12"/>
  <c r="J440" i="12" s="1"/>
  <c r="K440" i="12" s="1"/>
  <c r="F439" i="12"/>
  <c r="J439" i="12" s="1"/>
  <c r="K439" i="12" s="1"/>
  <c r="F438" i="12"/>
  <c r="J438" i="12" s="1"/>
  <c r="F437" i="12"/>
  <c r="F436" i="12"/>
  <c r="J436" i="12" s="1"/>
  <c r="K436" i="12" s="1"/>
  <c r="F435" i="12"/>
  <c r="F434" i="12"/>
  <c r="J434" i="12" s="1"/>
  <c r="F433" i="12"/>
  <c r="F432" i="12"/>
  <c r="J432" i="12" s="1"/>
  <c r="K432" i="12" s="1"/>
  <c r="F431" i="12"/>
  <c r="F430" i="12"/>
  <c r="J430" i="12" s="1"/>
  <c r="F429" i="12"/>
  <c r="J429" i="12" s="1"/>
  <c r="K429" i="12" s="1"/>
  <c r="F428" i="12"/>
  <c r="J428" i="12" s="1"/>
  <c r="K428" i="12" s="1"/>
  <c r="F427" i="12"/>
  <c r="J427" i="12" s="1"/>
  <c r="F426" i="12"/>
  <c r="F425" i="12"/>
  <c r="F424" i="12"/>
  <c r="J424" i="12" s="1"/>
  <c r="K424" i="12" s="1"/>
  <c r="F423" i="12"/>
  <c r="F422" i="12"/>
  <c r="J422" i="12" s="1"/>
  <c r="F421" i="12"/>
  <c r="J421" i="12" s="1"/>
  <c r="F420" i="12"/>
  <c r="J420" i="12" s="1"/>
  <c r="K420" i="12" s="1"/>
  <c r="F419" i="12"/>
  <c r="J419" i="12" s="1"/>
  <c r="K419" i="12" s="1"/>
  <c r="F418" i="12"/>
  <c r="J418" i="12" s="1"/>
  <c r="F417" i="12"/>
  <c r="F416" i="12"/>
  <c r="J416" i="12" s="1"/>
  <c r="K416" i="12" s="1"/>
  <c r="F415" i="12"/>
  <c r="J415" i="12" s="1"/>
  <c r="F414" i="12"/>
  <c r="J414" i="12" s="1"/>
  <c r="F413" i="12"/>
  <c r="F412" i="12"/>
  <c r="J412" i="12" s="1"/>
  <c r="K412" i="12" s="1"/>
  <c r="F411" i="12"/>
  <c r="J411" i="12" s="1"/>
  <c r="F410" i="12"/>
  <c r="J410" i="12" s="1"/>
  <c r="F409" i="12"/>
  <c r="F408" i="12"/>
  <c r="J408" i="12" s="1"/>
  <c r="K408" i="12" s="1"/>
  <c r="F404" i="12"/>
  <c r="F403" i="12"/>
  <c r="J403" i="12" s="1"/>
  <c r="K403" i="12" s="1"/>
  <c r="F402" i="12"/>
  <c r="F401" i="12"/>
  <c r="J401" i="12" s="1"/>
  <c r="F400" i="12"/>
  <c r="J400" i="12" s="1"/>
  <c r="F399" i="12"/>
  <c r="J399" i="12" s="1"/>
  <c r="K399" i="12" s="1"/>
  <c r="F398" i="12"/>
  <c r="J398" i="12" s="1"/>
  <c r="K398" i="12" s="1"/>
  <c r="F397" i="12"/>
  <c r="J397" i="12" s="1"/>
  <c r="F396" i="12"/>
  <c r="F395" i="12"/>
  <c r="J395" i="12" s="1"/>
  <c r="K395" i="12" s="1"/>
  <c r="F394" i="12"/>
  <c r="J394" i="12" s="1"/>
  <c r="F393" i="12"/>
  <c r="J393" i="12" s="1"/>
  <c r="F392" i="12"/>
  <c r="F391" i="12"/>
  <c r="J391" i="12" s="1"/>
  <c r="K391" i="12" s="1"/>
  <c r="F390" i="12"/>
  <c r="J390" i="12" s="1"/>
  <c r="F389" i="12"/>
  <c r="F388" i="12"/>
  <c r="F387" i="12"/>
  <c r="J387" i="12" s="1"/>
  <c r="K387" i="12" s="1"/>
  <c r="F386" i="12"/>
  <c r="J386" i="12" s="1"/>
  <c r="K386" i="12" s="1"/>
  <c r="F385" i="12"/>
  <c r="J385" i="12" s="1"/>
  <c r="F384" i="12"/>
  <c r="F383" i="12"/>
  <c r="J383" i="12" s="1"/>
  <c r="K383" i="12" s="1"/>
  <c r="F382" i="12"/>
  <c r="J382" i="12" s="1"/>
  <c r="K382" i="12" s="1"/>
  <c r="F381" i="12"/>
  <c r="F380" i="12"/>
  <c r="F379" i="12"/>
  <c r="J379" i="12" s="1"/>
  <c r="K379" i="12" s="1"/>
  <c r="F378" i="12"/>
  <c r="F377" i="12"/>
  <c r="J377" i="12" s="1"/>
  <c r="F376" i="12"/>
  <c r="J376" i="12" s="1"/>
  <c r="F375" i="12"/>
  <c r="J375" i="12" s="1"/>
  <c r="K375" i="12" s="1"/>
  <c r="F374" i="12"/>
  <c r="J374" i="12" s="1"/>
  <c r="K374" i="12" s="1"/>
  <c r="F373" i="12"/>
  <c r="J373" i="12" s="1"/>
  <c r="F372" i="12"/>
  <c r="F371" i="12"/>
  <c r="J371" i="12" s="1"/>
  <c r="K371" i="12" s="1"/>
  <c r="F370" i="12"/>
  <c r="F369" i="12"/>
  <c r="J369" i="12" s="1"/>
  <c r="F368" i="12"/>
  <c r="J368" i="12" s="1"/>
  <c r="K368" i="12" s="1"/>
  <c r="F367" i="12"/>
  <c r="J367" i="12" s="1"/>
  <c r="K367" i="12" s="1"/>
  <c r="F366" i="12"/>
  <c r="J366" i="12" s="1"/>
  <c r="F365" i="12"/>
  <c r="J365" i="12" s="1"/>
  <c r="F364" i="12"/>
  <c r="F363" i="12"/>
  <c r="J363" i="12" s="1"/>
  <c r="K363" i="12" s="1"/>
  <c r="F362" i="12"/>
  <c r="F361" i="12"/>
  <c r="J361" i="12" s="1"/>
  <c r="F360" i="12"/>
  <c r="F359" i="12"/>
  <c r="J359" i="12" s="1"/>
  <c r="K359" i="12" s="1"/>
  <c r="F358" i="12"/>
  <c r="J358" i="12" s="1"/>
  <c r="K358" i="12" s="1"/>
  <c r="F357" i="12"/>
  <c r="J357" i="12" s="1"/>
  <c r="F356" i="12"/>
  <c r="F355" i="12"/>
  <c r="J355" i="12" s="1"/>
  <c r="K355" i="12" s="1"/>
  <c r="F354" i="12"/>
  <c r="J354" i="12" s="1"/>
  <c r="K354" i="12" s="1"/>
  <c r="F353" i="12"/>
  <c r="J353" i="12" s="1"/>
  <c r="F352" i="12"/>
  <c r="F351" i="12"/>
  <c r="J351" i="12" s="1"/>
  <c r="K351" i="12" s="1"/>
  <c r="F350" i="12"/>
  <c r="J350" i="12" s="1"/>
  <c r="F349" i="12"/>
  <c r="J349" i="12" s="1"/>
  <c r="F348" i="12"/>
  <c r="F347" i="12"/>
  <c r="J347" i="12" s="1"/>
  <c r="K347" i="12" s="1"/>
  <c r="F346" i="12"/>
  <c r="F345" i="12"/>
  <c r="J345" i="12" s="1"/>
  <c r="F344" i="12"/>
  <c r="J344" i="12" s="1"/>
  <c r="F343" i="12"/>
  <c r="J343" i="12" s="1"/>
  <c r="K343" i="12" s="1"/>
  <c r="F342" i="12"/>
  <c r="F341" i="12"/>
  <c r="J341" i="12" s="1"/>
  <c r="F340" i="12"/>
  <c r="F339" i="12"/>
  <c r="J339" i="12" s="1"/>
  <c r="K339" i="12" s="1"/>
  <c r="F338" i="12"/>
  <c r="F337" i="12"/>
  <c r="J337" i="12" s="1"/>
  <c r="F336" i="12"/>
  <c r="F335" i="12"/>
  <c r="J335" i="12" s="1"/>
  <c r="K335" i="12" s="1"/>
  <c r="F334" i="12"/>
  <c r="J334" i="12" s="1"/>
  <c r="F330" i="12"/>
  <c r="J330" i="12" s="1"/>
  <c r="F329" i="12"/>
  <c r="F328" i="12"/>
  <c r="J328" i="12" s="1"/>
  <c r="K328" i="12" s="1"/>
  <c r="F327" i="12"/>
  <c r="J327" i="12" s="1"/>
  <c r="K327" i="12" s="1"/>
  <c r="F326" i="12"/>
  <c r="J326" i="12" s="1"/>
  <c r="F325" i="12"/>
  <c r="F324" i="12"/>
  <c r="J324" i="12" s="1"/>
  <c r="K324" i="12" s="1"/>
  <c r="F323" i="12"/>
  <c r="F322" i="12"/>
  <c r="J322" i="12" s="1"/>
  <c r="F321" i="12"/>
  <c r="F320" i="12"/>
  <c r="J320" i="12" s="1"/>
  <c r="K320" i="12" s="1"/>
  <c r="F319" i="12"/>
  <c r="J319" i="12" s="1"/>
  <c r="K319" i="12" s="1"/>
  <c r="F318" i="12"/>
  <c r="J318" i="12" s="1"/>
  <c r="F317" i="12"/>
  <c r="F316" i="12"/>
  <c r="J316" i="12" s="1"/>
  <c r="K316" i="12" s="1"/>
  <c r="F315" i="12"/>
  <c r="F314" i="12"/>
  <c r="J314" i="12" s="1"/>
  <c r="F313" i="12"/>
  <c r="F312" i="12"/>
  <c r="J312" i="12" s="1"/>
  <c r="K312" i="12" s="1"/>
  <c r="F311" i="12"/>
  <c r="F310" i="12"/>
  <c r="J310" i="12" s="1"/>
  <c r="F309" i="12"/>
  <c r="F308" i="12"/>
  <c r="J308" i="12" s="1"/>
  <c r="K308" i="12" s="1"/>
  <c r="F307" i="12"/>
  <c r="F306" i="12"/>
  <c r="J306" i="12" s="1"/>
  <c r="F305" i="12"/>
  <c r="F304" i="12"/>
  <c r="J304" i="12" s="1"/>
  <c r="K304" i="12" s="1"/>
  <c r="F303" i="12"/>
  <c r="J303" i="12" s="1"/>
  <c r="F302" i="12"/>
  <c r="F301" i="12"/>
  <c r="F300" i="12"/>
  <c r="J300" i="12" s="1"/>
  <c r="K300" i="12" s="1"/>
  <c r="F299" i="12"/>
  <c r="J299" i="12" s="1"/>
  <c r="K299" i="12" s="1"/>
  <c r="F298" i="12"/>
  <c r="J298" i="12" s="1"/>
  <c r="F297" i="12"/>
  <c r="F296" i="12"/>
  <c r="J296" i="12" s="1"/>
  <c r="K296" i="12" s="1"/>
  <c r="F295" i="12"/>
  <c r="F294" i="12"/>
  <c r="J294" i="12" s="1"/>
  <c r="F293" i="12"/>
  <c r="F292" i="12"/>
  <c r="J292" i="12" s="1"/>
  <c r="K292" i="12" s="1"/>
  <c r="F291" i="12"/>
  <c r="J291" i="12" s="1"/>
  <c r="F290" i="12"/>
  <c r="J290" i="12" s="1"/>
  <c r="F289" i="12"/>
  <c r="J289" i="12" s="1"/>
  <c r="F288" i="12"/>
  <c r="J288" i="12" s="1"/>
  <c r="K288" i="12" s="1"/>
  <c r="F287" i="12"/>
  <c r="J287" i="12" s="1"/>
  <c r="F286" i="12"/>
  <c r="F285" i="12"/>
  <c r="F284" i="12"/>
  <c r="J284" i="12" s="1"/>
  <c r="K284" i="12" s="1"/>
  <c r="F283" i="12"/>
  <c r="F282" i="12"/>
  <c r="J282" i="12" s="1"/>
  <c r="F281" i="12"/>
  <c r="J281" i="12" s="1"/>
  <c r="F280" i="12"/>
  <c r="J280" i="12" s="1"/>
  <c r="K280" i="12" s="1"/>
  <c r="F279" i="12"/>
  <c r="J279" i="12" s="1"/>
  <c r="F278" i="12"/>
  <c r="J278" i="12" s="1"/>
  <c r="F277" i="12"/>
  <c r="F276" i="12"/>
  <c r="J276" i="12" s="1"/>
  <c r="K276" i="12" s="1"/>
  <c r="F275" i="12"/>
  <c r="F274" i="12"/>
  <c r="J274" i="12" s="1"/>
  <c r="F273" i="12"/>
  <c r="F272" i="12"/>
  <c r="J272" i="12" s="1"/>
  <c r="K272" i="12" s="1"/>
  <c r="F271" i="12"/>
  <c r="J271" i="12" s="1"/>
  <c r="F270" i="12"/>
  <c r="J270" i="12" s="1"/>
  <c r="F269" i="12"/>
  <c r="F268" i="12"/>
  <c r="J268" i="12" s="1"/>
  <c r="K268" i="12" s="1"/>
  <c r="F267" i="12"/>
  <c r="J267" i="12" s="1"/>
  <c r="K267" i="12" s="1"/>
  <c r="F266" i="12"/>
  <c r="J266" i="12" s="1"/>
  <c r="F265" i="12"/>
  <c r="J265" i="12" s="1"/>
  <c r="F264" i="12"/>
  <c r="J264" i="12" s="1"/>
  <c r="K264" i="12" s="1"/>
  <c r="F263" i="12"/>
  <c r="J263" i="12" s="1"/>
  <c r="F262" i="12"/>
  <c r="J262" i="12" s="1"/>
  <c r="F258" i="12"/>
  <c r="F257" i="12"/>
  <c r="J257" i="12" s="1"/>
  <c r="K257" i="12" s="1"/>
  <c r="F256" i="12"/>
  <c r="J256" i="12" s="1"/>
  <c r="F255" i="12"/>
  <c r="J255" i="12" s="1"/>
  <c r="F254" i="12"/>
  <c r="F253" i="12"/>
  <c r="J253" i="12" s="1"/>
  <c r="K253" i="12" s="1"/>
  <c r="F252" i="12"/>
  <c r="F251" i="12"/>
  <c r="J251" i="12" s="1"/>
  <c r="F250" i="12"/>
  <c r="J250" i="12" s="1"/>
  <c r="F249" i="12"/>
  <c r="J249" i="12" s="1"/>
  <c r="K249" i="12" s="1"/>
  <c r="F248" i="12"/>
  <c r="J248" i="12" s="1"/>
  <c r="K248" i="12" s="1"/>
  <c r="F247" i="12"/>
  <c r="J247" i="12" s="1"/>
  <c r="F246" i="12"/>
  <c r="F245" i="12"/>
  <c r="J245" i="12" s="1"/>
  <c r="K245" i="12" s="1"/>
  <c r="F244" i="12"/>
  <c r="J244" i="12" s="1"/>
  <c r="K244" i="12" s="1"/>
  <c r="F243" i="12"/>
  <c r="J243" i="12" s="1"/>
  <c r="F242" i="12"/>
  <c r="F241" i="12"/>
  <c r="J241" i="12" s="1"/>
  <c r="K241" i="12" s="1"/>
  <c r="F240" i="12"/>
  <c r="J240" i="12" s="1"/>
  <c r="K240" i="12" s="1"/>
  <c r="F239" i="12"/>
  <c r="J239" i="12" s="1"/>
  <c r="F238" i="12"/>
  <c r="F237" i="12"/>
  <c r="J237" i="12" s="1"/>
  <c r="K237" i="12" s="1"/>
  <c r="F236" i="12"/>
  <c r="J236" i="12" s="1"/>
  <c r="F235" i="12"/>
  <c r="J235" i="12" s="1"/>
  <c r="F234" i="12"/>
  <c r="F233" i="12"/>
  <c r="J233" i="12" s="1"/>
  <c r="K233" i="12" s="1"/>
  <c r="F232" i="12"/>
  <c r="J232" i="12" s="1"/>
  <c r="K232" i="12" s="1"/>
  <c r="F231" i="12"/>
  <c r="F230" i="12"/>
  <c r="F229" i="12"/>
  <c r="J229" i="12" s="1"/>
  <c r="K229" i="12" s="1"/>
  <c r="F228" i="12"/>
  <c r="J228" i="12" s="1"/>
  <c r="K228" i="12" s="1"/>
  <c r="F227" i="12"/>
  <c r="J227" i="12" s="1"/>
  <c r="F226" i="12"/>
  <c r="J226" i="12" s="1"/>
  <c r="F225" i="12"/>
  <c r="J225" i="12" s="1"/>
  <c r="K225" i="12" s="1"/>
  <c r="F224" i="12"/>
  <c r="J224" i="12" s="1"/>
  <c r="K224" i="12" s="1"/>
  <c r="F223" i="12"/>
  <c r="J223" i="12" s="1"/>
  <c r="F222" i="12"/>
  <c r="F221" i="12"/>
  <c r="J221" i="12" s="1"/>
  <c r="K221" i="12" s="1"/>
  <c r="F220" i="12"/>
  <c r="F219" i="12"/>
  <c r="J219" i="12" s="1"/>
  <c r="F218" i="12"/>
  <c r="F217" i="12"/>
  <c r="J217" i="12" s="1"/>
  <c r="K217" i="12" s="1"/>
  <c r="F216" i="12"/>
  <c r="J216" i="12" s="1"/>
  <c r="F215" i="12"/>
  <c r="J215" i="12" s="1"/>
  <c r="F214" i="12"/>
  <c r="F213" i="12"/>
  <c r="J213" i="12" s="1"/>
  <c r="K213" i="12" s="1"/>
  <c r="F212" i="12"/>
  <c r="J212" i="12" s="1"/>
  <c r="K212" i="12" s="1"/>
  <c r="F211" i="12"/>
  <c r="J211" i="12" s="1"/>
  <c r="F210" i="12"/>
  <c r="J210" i="12" s="1"/>
  <c r="F209" i="12"/>
  <c r="J209" i="12" s="1"/>
  <c r="K209" i="12" s="1"/>
  <c r="F208" i="12"/>
  <c r="J208" i="12" s="1"/>
  <c r="F207" i="12"/>
  <c r="J207" i="12" s="1"/>
  <c r="F206" i="12"/>
  <c r="F205" i="12"/>
  <c r="J205" i="12" s="1"/>
  <c r="K205" i="12" s="1"/>
  <c r="F204" i="12"/>
  <c r="F203" i="12"/>
  <c r="J203" i="12" s="1"/>
  <c r="F202" i="12"/>
  <c r="F201" i="12"/>
  <c r="J201" i="12" s="1"/>
  <c r="K201" i="12" s="1"/>
  <c r="F200" i="12"/>
  <c r="J200" i="12" s="1"/>
  <c r="K200" i="12" s="1"/>
  <c r="F199" i="12"/>
  <c r="J199" i="12" s="1"/>
  <c r="F195" i="12"/>
  <c r="J195" i="12" s="1"/>
  <c r="K195" i="12" s="1"/>
  <c r="F194" i="12"/>
  <c r="J194" i="12" s="1"/>
  <c r="F193" i="12"/>
  <c r="J193" i="12" s="1"/>
  <c r="K193" i="12" s="1"/>
  <c r="F192" i="12"/>
  <c r="J192" i="12" s="1"/>
  <c r="K192" i="12" s="1"/>
  <c r="F191" i="12"/>
  <c r="J191" i="12" s="1"/>
  <c r="K191" i="12" s="1"/>
  <c r="F190" i="12"/>
  <c r="F189" i="12"/>
  <c r="F188" i="12"/>
  <c r="J188" i="12" s="1"/>
  <c r="K188" i="12" s="1"/>
  <c r="F187" i="12"/>
  <c r="F186" i="12"/>
  <c r="J186" i="12" s="1"/>
  <c r="F185" i="12"/>
  <c r="F184" i="12"/>
  <c r="J184" i="12" s="1"/>
  <c r="K184" i="12" s="1"/>
  <c r="F183" i="12"/>
  <c r="J183" i="12" s="1"/>
  <c r="K183" i="12" s="1"/>
  <c r="F182" i="12"/>
  <c r="J182" i="12" s="1"/>
  <c r="F181" i="12"/>
  <c r="F180" i="12"/>
  <c r="J180" i="12" s="1"/>
  <c r="K180" i="12" s="1"/>
  <c r="F179" i="12"/>
  <c r="F178" i="12"/>
  <c r="J178" i="12" s="1"/>
  <c r="F177" i="12"/>
  <c r="F176" i="12"/>
  <c r="J176" i="12" s="1"/>
  <c r="K176" i="12" s="1"/>
  <c r="F175" i="12"/>
  <c r="J175" i="12" s="1"/>
  <c r="K175" i="12" s="1"/>
  <c r="F174" i="12"/>
  <c r="J174" i="12" s="1"/>
  <c r="F173" i="12"/>
  <c r="F172" i="12"/>
  <c r="J172" i="12" s="1"/>
  <c r="K172" i="12" s="1"/>
  <c r="F171" i="12"/>
  <c r="F170" i="12"/>
  <c r="J170" i="12" s="1"/>
  <c r="F169" i="12"/>
  <c r="F168" i="12"/>
  <c r="J168" i="12" s="1"/>
  <c r="K168" i="12" s="1"/>
  <c r="F167" i="12"/>
  <c r="J167" i="12" s="1"/>
  <c r="K167" i="12" s="1"/>
  <c r="F166" i="12"/>
  <c r="J166" i="12" s="1"/>
  <c r="F165" i="12"/>
  <c r="F164" i="12"/>
  <c r="J164" i="12" s="1"/>
  <c r="K164" i="12" s="1"/>
  <c r="F163" i="12"/>
  <c r="J163" i="12" s="1"/>
  <c r="K163" i="12" s="1"/>
  <c r="F162" i="12"/>
  <c r="J162" i="12" s="1"/>
  <c r="F161" i="12"/>
  <c r="F160" i="12"/>
  <c r="J160" i="12" s="1"/>
  <c r="K160" i="12" s="1"/>
  <c r="F159" i="12"/>
  <c r="J159" i="12" s="1"/>
  <c r="F158" i="12"/>
  <c r="J158" i="12" s="1"/>
  <c r="F157" i="12"/>
  <c r="F156" i="12"/>
  <c r="J156" i="12" s="1"/>
  <c r="K156" i="12" s="1"/>
  <c r="F155" i="12"/>
  <c r="F154" i="12"/>
  <c r="J154" i="12" s="1"/>
  <c r="F153" i="12"/>
  <c r="J153" i="12" s="1"/>
  <c r="F152" i="12"/>
  <c r="J152" i="12" s="1"/>
  <c r="K152" i="12" s="1"/>
  <c r="F151" i="12"/>
  <c r="F150" i="12"/>
  <c r="J150" i="12" s="1"/>
  <c r="F149" i="12"/>
  <c r="F148" i="12"/>
  <c r="J148" i="12" s="1"/>
  <c r="K148" i="12" s="1"/>
  <c r="F147" i="12"/>
  <c r="F146" i="12"/>
  <c r="J146" i="12" s="1"/>
  <c r="F145" i="12"/>
  <c r="J145" i="12" s="1"/>
  <c r="K145" i="12" s="1"/>
  <c r="F144" i="12"/>
  <c r="J144" i="12" s="1"/>
  <c r="K144" i="12" s="1"/>
  <c r="F143" i="12"/>
  <c r="J143" i="12" s="1"/>
  <c r="K143" i="12" s="1"/>
  <c r="F142" i="12"/>
  <c r="F136" i="12"/>
  <c r="F137" i="12"/>
  <c r="J137" i="12" s="1"/>
  <c r="K137" i="12" s="1"/>
  <c r="F138" i="12"/>
  <c r="F135" i="12"/>
  <c r="J135" i="12" s="1"/>
  <c r="K135" i="12" s="1"/>
  <c r="F134" i="12"/>
  <c r="J134" i="12" s="1"/>
  <c r="K134" i="12" s="1"/>
  <c r="F133" i="12"/>
  <c r="J133" i="12" s="1"/>
  <c r="F132" i="12"/>
  <c r="J132" i="12" s="1"/>
  <c r="F131" i="12"/>
  <c r="J131" i="12" s="1"/>
  <c r="K131" i="12" s="1"/>
  <c r="F130" i="12"/>
  <c r="J130" i="12" s="1"/>
  <c r="K130" i="12" s="1"/>
  <c r="F129" i="12"/>
  <c r="J129" i="12" s="1"/>
  <c r="F128" i="12"/>
  <c r="F127" i="12"/>
  <c r="J127" i="12" s="1"/>
  <c r="K127" i="12" s="1"/>
  <c r="F126" i="12"/>
  <c r="F125" i="12"/>
  <c r="J125" i="12" s="1"/>
  <c r="F124" i="12"/>
  <c r="J124" i="12" s="1"/>
  <c r="F123" i="12"/>
  <c r="J123" i="12" s="1"/>
  <c r="K123" i="12" s="1"/>
  <c r="F122" i="12"/>
  <c r="J122" i="12" s="1"/>
  <c r="K122" i="12" s="1"/>
  <c r="F121" i="12"/>
  <c r="J121" i="12" s="1"/>
  <c r="F120" i="12"/>
  <c r="F119" i="12"/>
  <c r="J119" i="12" s="1"/>
  <c r="K119" i="12" s="1"/>
  <c r="F118" i="12"/>
  <c r="F117" i="12"/>
  <c r="J117" i="12" s="1"/>
  <c r="F116" i="12"/>
  <c r="F115" i="12"/>
  <c r="J115" i="12" s="1"/>
  <c r="K115" i="12" s="1"/>
  <c r="F114" i="12"/>
  <c r="F113" i="12"/>
  <c r="J113" i="12" s="1"/>
  <c r="F112" i="12"/>
  <c r="F111" i="12"/>
  <c r="J111" i="12" s="1"/>
  <c r="K111" i="12" s="1"/>
  <c r="F110" i="12"/>
  <c r="J110" i="12" s="1"/>
  <c r="F109" i="12"/>
  <c r="J109" i="12" s="1"/>
  <c r="F108" i="12"/>
  <c r="F107" i="12"/>
  <c r="J107" i="12" s="1"/>
  <c r="K107" i="12" s="1"/>
  <c r="F106" i="12"/>
  <c r="J106" i="12" s="1"/>
  <c r="F105" i="12"/>
  <c r="F104" i="12"/>
  <c r="F103" i="12"/>
  <c r="J103" i="12" s="1"/>
  <c r="K103" i="12" s="1"/>
  <c r="F102" i="12"/>
  <c r="J102" i="12" s="1"/>
  <c r="K102" i="12" s="1"/>
  <c r="F101" i="12"/>
  <c r="J101" i="12" s="1"/>
  <c r="F100" i="12"/>
  <c r="J100" i="12" s="1"/>
  <c r="F99" i="12"/>
  <c r="J99" i="12" s="1"/>
  <c r="K99" i="12" s="1"/>
  <c r="F98" i="12"/>
  <c r="F97" i="12"/>
  <c r="J97" i="12" s="1"/>
  <c r="F96" i="12"/>
  <c r="F95" i="12"/>
  <c r="J95" i="12" s="1"/>
  <c r="K95" i="12" s="1"/>
  <c r="F94" i="12"/>
  <c r="F93" i="12"/>
  <c r="J93" i="12" s="1"/>
  <c r="F92" i="12"/>
  <c r="J92" i="12" s="1"/>
  <c r="F91" i="12"/>
  <c r="J91" i="12" s="1"/>
  <c r="K91" i="12" s="1"/>
  <c r="F79" i="12"/>
  <c r="J79" i="12" s="1"/>
  <c r="F80" i="12"/>
  <c r="F81" i="12"/>
  <c r="F82" i="12"/>
  <c r="J82" i="12" s="1"/>
  <c r="K82" i="12" s="1"/>
  <c r="F83" i="12"/>
  <c r="J83" i="12" s="1"/>
  <c r="F84" i="12"/>
  <c r="J84" i="12" s="1"/>
  <c r="F85" i="12"/>
  <c r="F86" i="12"/>
  <c r="J86" i="12" s="1"/>
  <c r="K86" i="12" s="1"/>
  <c r="F87" i="12"/>
  <c r="J87" i="12" s="1"/>
  <c r="F78" i="12"/>
  <c r="J78" i="12" s="1"/>
  <c r="K78" i="12" s="1"/>
  <c r="F77" i="12"/>
  <c r="J77" i="12" s="1"/>
  <c r="K77" i="12" s="1"/>
  <c r="F76" i="12"/>
  <c r="J76" i="12" s="1"/>
  <c r="F75" i="12"/>
  <c r="F74" i="12"/>
  <c r="J74" i="12" s="1"/>
  <c r="K74" i="12" s="1"/>
  <c r="F73" i="12"/>
  <c r="J73" i="12" s="1"/>
  <c r="K73" i="12" s="1"/>
  <c r="F72" i="12"/>
  <c r="J72" i="12" s="1"/>
  <c r="F71" i="12"/>
  <c r="J71" i="12" s="1"/>
  <c r="F70" i="12"/>
  <c r="J70" i="12" s="1"/>
  <c r="K70" i="12" s="1"/>
  <c r="F69" i="12"/>
  <c r="J69" i="12" s="1"/>
  <c r="F68" i="12"/>
  <c r="J68" i="12" s="1"/>
  <c r="F67" i="12"/>
  <c r="F66" i="12"/>
  <c r="J66" i="12" s="1"/>
  <c r="K66" i="12" s="1"/>
  <c r="F65" i="12"/>
  <c r="F64" i="12"/>
  <c r="J64" i="12" s="1"/>
  <c r="F63" i="12"/>
  <c r="F62" i="12"/>
  <c r="J62" i="12" s="1"/>
  <c r="K62" i="12" s="1"/>
  <c r="F61" i="12"/>
  <c r="J61" i="12" s="1"/>
  <c r="K61" i="12" s="1"/>
  <c r="F60" i="12"/>
  <c r="J60" i="12" s="1"/>
  <c r="F59" i="12"/>
  <c r="F58" i="12"/>
  <c r="J58" i="12" s="1"/>
  <c r="K58" i="12" s="1"/>
  <c r="F57" i="12"/>
  <c r="F56" i="12"/>
  <c r="J56" i="12" s="1"/>
  <c r="F55" i="12"/>
  <c r="F54" i="12"/>
  <c r="J54" i="12" s="1"/>
  <c r="K54" i="12" s="1"/>
  <c r="F53" i="12"/>
  <c r="J53" i="12" s="1"/>
  <c r="F52" i="12"/>
  <c r="F51" i="12"/>
  <c r="F50" i="12"/>
  <c r="J50" i="12" s="1"/>
  <c r="K50" i="12" s="1"/>
  <c r="F49" i="12"/>
  <c r="F31" i="12"/>
  <c r="J31" i="12" s="1"/>
  <c r="F32" i="12"/>
  <c r="J32" i="12" s="1"/>
  <c r="F33" i="12"/>
  <c r="J33" i="12" s="1"/>
  <c r="K33" i="12" s="1"/>
  <c r="F34" i="12"/>
  <c r="J34" i="12" s="1"/>
  <c r="K34" i="12" s="1"/>
  <c r="F35" i="12"/>
  <c r="J35" i="12" s="1"/>
  <c r="F36" i="12"/>
  <c r="F37" i="12"/>
  <c r="J37" i="12" s="1"/>
  <c r="K37" i="12" s="1"/>
  <c r="F38" i="12"/>
  <c r="J38" i="12" s="1"/>
  <c r="K38" i="12" s="1"/>
  <c r="F39" i="12"/>
  <c r="J39" i="12" s="1"/>
  <c r="F40" i="12"/>
  <c r="J40" i="12" s="1"/>
  <c r="F41" i="12"/>
  <c r="J41" i="12" s="1"/>
  <c r="K41" i="12" s="1"/>
  <c r="F42" i="12"/>
  <c r="J42" i="12" s="1"/>
  <c r="F43" i="12"/>
  <c r="F44" i="12"/>
  <c r="F45" i="12"/>
  <c r="J45" i="12" s="1"/>
  <c r="K45" i="12" s="1"/>
  <c r="F30" i="12"/>
  <c r="J30" i="12" s="1"/>
  <c r="K30" i="12" s="1"/>
  <c r="F29" i="12"/>
  <c r="J29" i="12" s="1"/>
  <c r="K29" i="12" s="1"/>
  <c r="F28" i="12"/>
  <c r="J28" i="12" s="1"/>
  <c r="F27" i="12"/>
  <c r="F26" i="12"/>
  <c r="J26" i="12" s="1"/>
  <c r="K26" i="12" s="1"/>
  <c r="F25" i="12"/>
  <c r="F24" i="12"/>
  <c r="J24" i="12" s="1"/>
  <c r="F23" i="12"/>
  <c r="F22" i="12"/>
  <c r="J22" i="12" s="1"/>
  <c r="K22" i="12" s="1"/>
  <c r="F21" i="12"/>
  <c r="J21" i="12" s="1"/>
  <c r="F20" i="12"/>
  <c r="J20" i="12" s="1"/>
  <c r="F19" i="12"/>
  <c r="F5" i="12"/>
  <c r="J5" i="12" s="1"/>
  <c r="K5" i="12" s="1"/>
  <c r="F6" i="12"/>
  <c r="F7" i="12"/>
  <c r="J7" i="12" s="1"/>
  <c r="F8" i="12"/>
  <c r="F9" i="12"/>
  <c r="J9" i="12" s="1"/>
  <c r="K9" i="12" s="1"/>
  <c r="F10" i="12"/>
  <c r="F11" i="12"/>
  <c r="J11" i="12" s="1"/>
  <c r="F12" i="12"/>
  <c r="F13" i="12"/>
  <c r="J13" i="12" s="1"/>
  <c r="K13" i="12" s="1"/>
  <c r="F14" i="12"/>
  <c r="J14" i="12" s="1"/>
  <c r="K14" i="12" s="1"/>
  <c r="F15" i="12"/>
  <c r="J15" i="12" s="1"/>
  <c r="F4" i="12"/>
  <c r="E576" i="12"/>
  <c r="G576" i="12"/>
  <c r="H576" i="12"/>
  <c r="E577" i="12"/>
  <c r="G577" i="12"/>
  <c r="H577" i="12"/>
  <c r="E578" i="12"/>
  <c r="G578" i="12"/>
  <c r="H578" i="12"/>
  <c r="E579" i="12"/>
  <c r="G579" i="12"/>
  <c r="H579" i="12"/>
  <c r="E547" i="12"/>
  <c r="G547" i="12"/>
  <c r="H547" i="12"/>
  <c r="E548" i="12"/>
  <c r="G548" i="12"/>
  <c r="H548" i="12"/>
  <c r="E549" i="12"/>
  <c r="G549" i="12"/>
  <c r="H549" i="12"/>
  <c r="E550" i="12"/>
  <c r="G550" i="12"/>
  <c r="H550" i="12"/>
  <c r="L550" i="12"/>
  <c r="E551" i="12"/>
  <c r="G551" i="12"/>
  <c r="H551" i="12"/>
  <c r="E552" i="12"/>
  <c r="G552" i="12"/>
  <c r="H552" i="12"/>
  <c r="E553" i="12"/>
  <c r="G553" i="12"/>
  <c r="H553" i="12"/>
  <c r="L554" i="12"/>
  <c r="E554" i="12"/>
  <c r="G554" i="12"/>
  <c r="H554" i="12"/>
  <c r="E555" i="12"/>
  <c r="G555" i="12"/>
  <c r="H555" i="12"/>
  <c r="E556" i="12"/>
  <c r="G556" i="12"/>
  <c r="H556" i="12"/>
  <c r="E557" i="12"/>
  <c r="G557" i="12"/>
  <c r="H557" i="12"/>
  <c r="E558" i="12"/>
  <c r="G558" i="12"/>
  <c r="H558" i="12"/>
  <c r="L558" i="12"/>
  <c r="E559" i="12"/>
  <c r="G559" i="12"/>
  <c r="H559" i="12"/>
  <c r="E560" i="12"/>
  <c r="G560" i="12"/>
  <c r="H560" i="12"/>
  <c r="E561" i="12"/>
  <c r="G561" i="12"/>
  <c r="H561" i="12"/>
  <c r="E562" i="12"/>
  <c r="G562" i="12"/>
  <c r="H562" i="12"/>
  <c r="E563" i="12"/>
  <c r="G563" i="12"/>
  <c r="H563" i="12"/>
  <c r="E564" i="12"/>
  <c r="G564" i="12"/>
  <c r="H564" i="12"/>
  <c r="E565" i="12"/>
  <c r="G565" i="12"/>
  <c r="H565" i="12"/>
  <c r="E566" i="12"/>
  <c r="G566" i="12"/>
  <c r="H566" i="12"/>
  <c r="E567" i="12"/>
  <c r="G567" i="12"/>
  <c r="H567" i="12"/>
  <c r="E568" i="12"/>
  <c r="G568" i="12"/>
  <c r="H568" i="12"/>
  <c r="E569" i="12"/>
  <c r="G569" i="12"/>
  <c r="H569" i="12"/>
  <c r="E570" i="12"/>
  <c r="G570" i="12"/>
  <c r="H570" i="12"/>
  <c r="E571" i="12"/>
  <c r="G571" i="12"/>
  <c r="H571" i="12"/>
  <c r="E572" i="12"/>
  <c r="G572" i="12"/>
  <c r="H572" i="12"/>
  <c r="E573" i="12"/>
  <c r="G573" i="12"/>
  <c r="H573" i="12"/>
  <c r="E574" i="12"/>
  <c r="G574" i="12"/>
  <c r="H574" i="12"/>
  <c r="E575" i="12"/>
  <c r="G575" i="12"/>
  <c r="H575" i="12"/>
  <c r="E490" i="12"/>
  <c r="G490" i="12"/>
  <c r="H490" i="12"/>
  <c r="E491" i="12"/>
  <c r="G491" i="12"/>
  <c r="H491" i="12"/>
  <c r="E492" i="12"/>
  <c r="G492" i="12"/>
  <c r="H492" i="12"/>
  <c r="E493" i="12"/>
  <c r="G493" i="12"/>
  <c r="H493" i="12"/>
  <c r="E494" i="12"/>
  <c r="G494" i="12"/>
  <c r="H494" i="12"/>
  <c r="E495" i="12"/>
  <c r="G495" i="12"/>
  <c r="H495" i="12"/>
  <c r="E496" i="12"/>
  <c r="G496" i="12"/>
  <c r="H496" i="12"/>
  <c r="E497" i="12"/>
  <c r="G497" i="12"/>
  <c r="H497" i="12"/>
  <c r="E498" i="12"/>
  <c r="G498" i="12"/>
  <c r="H498" i="12"/>
  <c r="E499" i="12"/>
  <c r="G499" i="12"/>
  <c r="H499" i="12"/>
  <c r="E500" i="12"/>
  <c r="G500" i="12"/>
  <c r="H500" i="12"/>
  <c r="E501" i="12"/>
  <c r="G501" i="12"/>
  <c r="H501" i="12"/>
  <c r="E502" i="12"/>
  <c r="G502" i="12"/>
  <c r="H502" i="12"/>
  <c r="E503" i="12"/>
  <c r="G503" i="12"/>
  <c r="H503" i="12"/>
  <c r="E504" i="12"/>
  <c r="G504" i="12"/>
  <c r="H504" i="12"/>
  <c r="E505" i="12"/>
  <c r="G505" i="12"/>
  <c r="H505" i="12"/>
  <c r="E506" i="12"/>
  <c r="G506" i="12"/>
  <c r="H506" i="12"/>
  <c r="E507" i="12"/>
  <c r="G507" i="12"/>
  <c r="H507" i="12"/>
  <c r="E508" i="12"/>
  <c r="G508" i="12"/>
  <c r="H508" i="12"/>
  <c r="E509" i="12"/>
  <c r="G509" i="12"/>
  <c r="H509" i="12"/>
  <c r="E510" i="12"/>
  <c r="G510" i="12"/>
  <c r="H510" i="12"/>
  <c r="E511" i="12"/>
  <c r="G511" i="12"/>
  <c r="H511" i="12"/>
  <c r="E512" i="12"/>
  <c r="G512" i="12"/>
  <c r="H512" i="12"/>
  <c r="E513" i="12"/>
  <c r="G513" i="12"/>
  <c r="H513" i="12"/>
  <c r="E514" i="12"/>
  <c r="G514" i="12"/>
  <c r="H514" i="12"/>
  <c r="E515" i="12"/>
  <c r="G515" i="12"/>
  <c r="H515" i="12"/>
  <c r="E516" i="12"/>
  <c r="G516" i="12"/>
  <c r="H516" i="12"/>
  <c r="E517" i="12"/>
  <c r="G517" i="12"/>
  <c r="H517" i="12"/>
  <c r="E518" i="12"/>
  <c r="G518" i="12"/>
  <c r="H518" i="12"/>
  <c r="E519" i="12"/>
  <c r="G519" i="12"/>
  <c r="H519" i="12"/>
  <c r="E520" i="12"/>
  <c r="G520" i="12"/>
  <c r="H520" i="12"/>
  <c r="E521" i="12"/>
  <c r="G521" i="12"/>
  <c r="H521" i="12"/>
  <c r="E522" i="12"/>
  <c r="G522" i="12"/>
  <c r="H522" i="12"/>
  <c r="E523" i="12"/>
  <c r="G523" i="12"/>
  <c r="H523" i="12"/>
  <c r="E524" i="12"/>
  <c r="G524" i="12"/>
  <c r="H524" i="12"/>
  <c r="E525" i="12"/>
  <c r="G525" i="12"/>
  <c r="H525" i="12"/>
  <c r="E526" i="12"/>
  <c r="G526" i="12"/>
  <c r="H526" i="12"/>
  <c r="E527" i="12"/>
  <c r="G527" i="12"/>
  <c r="H527" i="12"/>
  <c r="E528" i="12"/>
  <c r="G528" i="12"/>
  <c r="H528" i="12"/>
  <c r="E529" i="12"/>
  <c r="G529" i="12"/>
  <c r="H529" i="12"/>
  <c r="E530" i="12"/>
  <c r="G530" i="12"/>
  <c r="H530" i="12"/>
  <c r="E531" i="12"/>
  <c r="G531" i="12"/>
  <c r="H531" i="12"/>
  <c r="E532" i="12"/>
  <c r="G532" i="12"/>
  <c r="H532" i="12"/>
  <c r="E533" i="12"/>
  <c r="G533" i="12"/>
  <c r="H533" i="12"/>
  <c r="E534" i="12"/>
  <c r="G534" i="12"/>
  <c r="H534" i="12"/>
  <c r="E535" i="12"/>
  <c r="G535" i="12"/>
  <c r="H535" i="12"/>
  <c r="E536" i="12"/>
  <c r="G536" i="12"/>
  <c r="H536" i="12"/>
  <c r="E537" i="12"/>
  <c r="G537" i="12"/>
  <c r="H537" i="12"/>
  <c r="E538" i="12"/>
  <c r="G538" i="12"/>
  <c r="H538" i="12"/>
  <c r="E539" i="12"/>
  <c r="G539" i="12"/>
  <c r="H539" i="12"/>
  <c r="E540" i="12"/>
  <c r="G540" i="12"/>
  <c r="H540" i="12"/>
  <c r="E541" i="12"/>
  <c r="G541" i="12"/>
  <c r="H541" i="12"/>
  <c r="E542" i="12"/>
  <c r="G542" i="12"/>
  <c r="H542" i="12"/>
  <c r="E543" i="12"/>
  <c r="G543" i="12"/>
  <c r="H543" i="12"/>
  <c r="E544" i="12"/>
  <c r="G544" i="12"/>
  <c r="H544" i="12"/>
  <c r="E545" i="12"/>
  <c r="G545" i="12"/>
  <c r="H545" i="12"/>
  <c r="E546" i="12"/>
  <c r="G546" i="12"/>
  <c r="H546" i="12"/>
  <c r="C489" i="12"/>
  <c r="D489" i="12"/>
  <c r="E489" i="12"/>
  <c r="F489" i="12"/>
  <c r="G489" i="12"/>
  <c r="H489" i="12"/>
  <c r="E465" i="12"/>
  <c r="G465" i="12"/>
  <c r="H465" i="12"/>
  <c r="E466" i="12"/>
  <c r="G466" i="12"/>
  <c r="H466" i="12"/>
  <c r="E467" i="12"/>
  <c r="G467" i="12"/>
  <c r="H467" i="12"/>
  <c r="E468" i="12"/>
  <c r="G468" i="12"/>
  <c r="H468" i="12"/>
  <c r="E469" i="12"/>
  <c r="G469" i="12"/>
  <c r="H469" i="12"/>
  <c r="E470" i="12"/>
  <c r="G470" i="12"/>
  <c r="H470" i="12"/>
  <c r="E471" i="12"/>
  <c r="G471" i="12"/>
  <c r="H471" i="12"/>
  <c r="E472" i="12"/>
  <c r="G472" i="12"/>
  <c r="H472" i="12"/>
  <c r="E473" i="12"/>
  <c r="G473" i="12"/>
  <c r="H473" i="12"/>
  <c r="E474" i="12"/>
  <c r="G474" i="12"/>
  <c r="H474" i="12"/>
  <c r="E475" i="12"/>
  <c r="G475" i="12"/>
  <c r="H475" i="12"/>
  <c r="E476" i="12"/>
  <c r="G476" i="12"/>
  <c r="H476" i="12"/>
  <c r="E477" i="12"/>
  <c r="G477" i="12"/>
  <c r="H477" i="12"/>
  <c r="E478" i="12"/>
  <c r="G478" i="12"/>
  <c r="H478" i="12"/>
  <c r="E479" i="12"/>
  <c r="G479" i="12"/>
  <c r="H479" i="12"/>
  <c r="E480" i="12"/>
  <c r="G480" i="12"/>
  <c r="H480" i="12"/>
  <c r="E481" i="12"/>
  <c r="G481" i="12"/>
  <c r="H481" i="12"/>
  <c r="E482" i="12"/>
  <c r="G482" i="12"/>
  <c r="H482" i="12"/>
  <c r="E483" i="12"/>
  <c r="G483" i="12"/>
  <c r="H483" i="12"/>
  <c r="E484" i="12"/>
  <c r="G484" i="12"/>
  <c r="H484" i="12"/>
  <c r="E485" i="12"/>
  <c r="G485" i="12"/>
  <c r="H485" i="12"/>
  <c r="E486" i="12"/>
  <c r="G486" i="12"/>
  <c r="H486" i="12"/>
  <c r="E408" i="12"/>
  <c r="G408" i="12"/>
  <c r="H408" i="12"/>
  <c r="E409" i="12"/>
  <c r="G409" i="12"/>
  <c r="H409" i="12"/>
  <c r="E410" i="12"/>
  <c r="G410" i="12"/>
  <c r="H410" i="12"/>
  <c r="E411" i="12"/>
  <c r="G411" i="12"/>
  <c r="H411" i="12"/>
  <c r="E412" i="12"/>
  <c r="G412" i="12"/>
  <c r="H412" i="12"/>
  <c r="E413" i="12"/>
  <c r="G413" i="12"/>
  <c r="H413" i="12"/>
  <c r="E414" i="12"/>
  <c r="G414" i="12"/>
  <c r="H414" i="12"/>
  <c r="E415" i="12"/>
  <c r="G415" i="12"/>
  <c r="H415" i="12"/>
  <c r="E416" i="12"/>
  <c r="G416" i="12"/>
  <c r="H416" i="12"/>
  <c r="E417" i="12"/>
  <c r="G417" i="12"/>
  <c r="H417" i="12"/>
  <c r="E418" i="12"/>
  <c r="G418" i="12"/>
  <c r="H418" i="12"/>
  <c r="E419" i="12"/>
  <c r="G419" i="12"/>
  <c r="H419" i="12"/>
  <c r="E420" i="12"/>
  <c r="G420" i="12"/>
  <c r="H420" i="12"/>
  <c r="E421" i="12"/>
  <c r="G421" i="12"/>
  <c r="H421" i="12"/>
  <c r="E422" i="12"/>
  <c r="G422" i="12"/>
  <c r="H422" i="12"/>
  <c r="E423" i="12"/>
  <c r="G423" i="12"/>
  <c r="H423" i="12"/>
  <c r="E424" i="12"/>
  <c r="G424" i="12"/>
  <c r="H424" i="12"/>
  <c r="E425" i="12"/>
  <c r="G425" i="12"/>
  <c r="H425" i="12"/>
  <c r="E426" i="12"/>
  <c r="G426" i="12"/>
  <c r="H426" i="12"/>
  <c r="E427" i="12"/>
  <c r="G427" i="12"/>
  <c r="H427" i="12"/>
  <c r="E428" i="12"/>
  <c r="G428" i="12"/>
  <c r="H428" i="12"/>
  <c r="E429" i="12"/>
  <c r="G429" i="12"/>
  <c r="H429" i="12"/>
  <c r="E430" i="12"/>
  <c r="G430" i="12"/>
  <c r="H430" i="12"/>
  <c r="E431" i="12"/>
  <c r="G431" i="12"/>
  <c r="H431" i="12"/>
  <c r="E432" i="12"/>
  <c r="G432" i="12"/>
  <c r="H432" i="12"/>
  <c r="E433" i="12"/>
  <c r="G433" i="12"/>
  <c r="H433" i="12"/>
  <c r="E434" i="12"/>
  <c r="G434" i="12"/>
  <c r="H434" i="12"/>
  <c r="E435" i="12"/>
  <c r="G435" i="12"/>
  <c r="H435" i="12"/>
  <c r="E436" i="12"/>
  <c r="G436" i="12"/>
  <c r="H436" i="12"/>
  <c r="E437" i="12"/>
  <c r="G437" i="12"/>
  <c r="H437" i="12"/>
  <c r="E438" i="12"/>
  <c r="G438" i="12"/>
  <c r="H438" i="12"/>
  <c r="E439" i="12"/>
  <c r="G439" i="12"/>
  <c r="H439" i="12"/>
  <c r="E440" i="12"/>
  <c r="G440" i="12"/>
  <c r="H440" i="12"/>
  <c r="E441" i="12"/>
  <c r="G441" i="12"/>
  <c r="H441" i="12"/>
  <c r="E442" i="12"/>
  <c r="G442" i="12"/>
  <c r="H442" i="12"/>
  <c r="E443" i="12"/>
  <c r="G443" i="12"/>
  <c r="H443" i="12"/>
  <c r="E444" i="12"/>
  <c r="G444" i="12"/>
  <c r="H444" i="12"/>
  <c r="E445" i="12"/>
  <c r="G445" i="12"/>
  <c r="H445" i="12"/>
  <c r="E446" i="12"/>
  <c r="G446" i="12"/>
  <c r="H446" i="12"/>
  <c r="E447" i="12"/>
  <c r="G447" i="12"/>
  <c r="H447" i="12"/>
  <c r="E448" i="12"/>
  <c r="G448" i="12"/>
  <c r="H448" i="12"/>
  <c r="E449" i="12"/>
  <c r="G449" i="12"/>
  <c r="H449" i="12"/>
  <c r="E450" i="12"/>
  <c r="G450" i="12"/>
  <c r="H450" i="12"/>
  <c r="E451" i="12"/>
  <c r="G451" i="12"/>
  <c r="H451" i="12"/>
  <c r="E452" i="12"/>
  <c r="G452" i="12"/>
  <c r="H452" i="12"/>
  <c r="E453" i="12"/>
  <c r="G453" i="12"/>
  <c r="H453" i="12"/>
  <c r="E454" i="12"/>
  <c r="G454" i="12"/>
  <c r="H454" i="12"/>
  <c r="E455" i="12"/>
  <c r="G455" i="12"/>
  <c r="H455" i="12"/>
  <c r="E456" i="12"/>
  <c r="G456" i="12"/>
  <c r="H456" i="12"/>
  <c r="E457" i="12"/>
  <c r="G457" i="12"/>
  <c r="H457" i="12"/>
  <c r="E458" i="12"/>
  <c r="G458" i="12"/>
  <c r="H458" i="12"/>
  <c r="E459" i="12"/>
  <c r="G459" i="12"/>
  <c r="H459" i="12"/>
  <c r="E460" i="12"/>
  <c r="G460" i="12"/>
  <c r="H460" i="12"/>
  <c r="E461" i="12"/>
  <c r="G461" i="12"/>
  <c r="H461" i="12"/>
  <c r="E462" i="12"/>
  <c r="G462" i="12"/>
  <c r="H462" i="12"/>
  <c r="E463" i="12"/>
  <c r="G463" i="12"/>
  <c r="H463" i="12"/>
  <c r="E464" i="12"/>
  <c r="G464" i="12"/>
  <c r="H464" i="12"/>
  <c r="C407" i="12"/>
  <c r="D407" i="12"/>
  <c r="E407" i="12"/>
  <c r="F407" i="12"/>
  <c r="G407" i="12"/>
  <c r="H407" i="12"/>
  <c r="E373" i="12"/>
  <c r="G373" i="12"/>
  <c r="H373" i="12"/>
  <c r="E374" i="12"/>
  <c r="G374" i="12"/>
  <c r="H374" i="12"/>
  <c r="E375" i="12"/>
  <c r="G375" i="12"/>
  <c r="H375" i="12"/>
  <c r="E376" i="12"/>
  <c r="G376" i="12"/>
  <c r="H376" i="12"/>
  <c r="E377" i="12"/>
  <c r="G377" i="12"/>
  <c r="H377" i="12"/>
  <c r="E378" i="12"/>
  <c r="G378" i="12"/>
  <c r="H378" i="12"/>
  <c r="E379" i="12"/>
  <c r="G379" i="12"/>
  <c r="H379" i="12"/>
  <c r="E380" i="12"/>
  <c r="G380" i="12"/>
  <c r="H380" i="12"/>
  <c r="E381" i="12"/>
  <c r="G381" i="12"/>
  <c r="H381" i="12"/>
  <c r="E382" i="12"/>
  <c r="G382" i="12"/>
  <c r="H382" i="12"/>
  <c r="E383" i="12"/>
  <c r="G383" i="12"/>
  <c r="H383" i="12"/>
  <c r="E384" i="12"/>
  <c r="G384" i="12"/>
  <c r="H384" i="12"/>
  <c r="E385" i="12"/>
  <c r="G385" i="12"/>
  <c r="H385" i="12"/>
  <c r="E386" i="12"/>
  <c r="G386" i="12"/>
  <c r="H386" i="12"/>
  <c r="E387" i="12"/>
  <c r="G387" i="12"/>
  <c r="H387" i="12"/>
  <c r="E388" i="12"/>
  <c r="G388" i="12"/>
  <c r="H388" i="12"/>
  <c r="E389" i="12"/>
  <c r="G389" i="12"/>
  <c r="H389" i="12"/>
  <c r="E390" i="12"/>
  <c r="G390" i="12"/>
  <c r="H390" i="12"/>
  <c r="E391" i="12"/>
  <c r="G391" i="12"/>
  <c r="H391" i="12"/>
  <c r="E392" i="12"/>
  <c r="G392" i="12"/>
  <c r="H392" i="12"/>
  <c r="E393" i="12"/>
  <c r="G393" i="12"/>
  <c r="H393" i="12"/>
  <c r="E394" i="12"/>
  <c r="G394" i="12"/>
  <c r="H394" i="12"/>
  <c r="E395" i="12"/>
  <c r="G395" i="12"/>
  <c r="H395" i="12"/>
  <c r="E396" i="12"/>
  <c r="G396" i="12"/>
  <c r="H396" i="12"/>
  <c r="E397" i="12"/>
  <c r="G397" i="12"/>
  <c r="H397" i="12"/>
  <c r="E398" i="12"/>
  <c r="G398" i="12"/>
  <c r="H398" i="12"/>
  <c r="E399" i="12"/>
  <c r="G399" i="12"/>
  <c r="H399" i="12"/>
  <c r="E400" i="12"/>
  <c r="G400" i="12"/>
  <c r="H400" i="12"/>
  <c r="E401" i="12"/>
  <c r="G401" i="12"/>
  <c r="H401" i="12"/>
  <c r="E402" i="12"/>
  <c r="G402" i="12"/>
  <c r="H402" i="12"/>
  <c r="E403" i="12"/>
  <c r="G403" i="12"/>
  <c r="H403" i="12"/>
  <c r="E404" i="12"/>
  <c r="G404" i="12"/>
  <c r="H404" i="12"/>
  <c r="E334" i="12"/>
  <c r="G334" i="12"/>
  <c r="H334" i="12"/>
  <c r="E335" i="12"/>
  <c r="G335" i="12"/>
  <c r="H335" i="12"/>
  <c r="E336" i="12"/>
  <c r="G336" i="12"/>
  <c r="H336" i="12"/>
  <c r="E337" i="12"/>
  <c r="G337" i="12"/>
  <c r="H337" i="12"/>
  <c r="E338" i="12"/>
  <c r="G338" i="12"/>
  <c r="H338" i="12"/>
  <c r="E339" i="12"/>
  <c r="G339" i="12"/>
  <c r="H339" i="12"/>
  <c r="E340" i="12"/>
  <c r="G340" i="12"/>
  <c r="H340" i="12"/>
  <c r="E341" i="12"/>
  <c r="G341" i="12"/>
  <c r="H341" i="12"/>
  <c r="E342" i="12"/>
  <c r="G342" i="12"/>
  <c r="H342" i="12"/>
  <c r="E343" i="12"/>
  <c r="G343" i="12"/>
  <c r="H343" i="12"/>
  <c r="E344" i="12"/>
  <c r="G344" i="12"/>
  <c r="H344" i="12"/>
  <c r="E345" i="12"/>
  <c r="G345" i="12"/>
  <c r="H345" i="12"/>
  <c r="E346" i="12"/>
  <c r="G346" i="12"/>
  <c r="H346" i="12"/>
  <c r="E347" i="12"/>
  <c r="G347" i="12"/>
  <c r="H347" i="12"/>
  <c r="E348" i="12"/>
  <c r="G348" i="12"/>
  <c r="H348" i="12"/>
  <c r="E349" i="12"/>
  <c r="G349" i="12"/>
  <c r="H349" i="12"/>
  <c r="E350" i="12"/>
  <c r="G350" i="12"/>
  <c r="H350" i="12"/>
  <c r="E351" i="12"/>
  <c r="G351" i="12"/>
  <c r="H351" i="12"/>
  <c r="E352" i="12"/>
  <c r="G352" i="12"/>
  <c r="H352" i="12"/>
  <c r="E353" i="12"/>
  <c r="G353" i="12"/>
  <c r="H353" i="12"/>
  <c r="E354" i="12"/>
  <c r="G354" i="12"/>
  <c r="H354" i="12"/>
  <c r="E355" i="12"/>
  <c r="G355" i="12"/>
  <c r="H355" i="12"/>
  <c r="E356" i="12"/>
  <c r="G356" i="12"/>
  <c r="H356" i="12"/>
  <c r="E357" i="12"/>
  <c r="G357" i="12"/>
  <c r="H357" i="12"/>
  <c r="E358" i="12"/>
  <c r="G358" i="12"/>
  <c r="H358" i="12"/>
  <c r="E359" i="12"/>
  <c r="G359" i="12"/>
  <c r="H359" i="12"/>
  <c r="E360" i="12"/>
  <c r="G360" i="12"/>
  <c r="H360" i="12"/>
  <c r="E361" i="12"/>
  <c r="G361" i="12"/>
  <c r="H361" i="12"/>
  <c r="E362" i="12"/>
  <c r="G362" i="12"/>
  <c r="H362" i="12"/>
  <c r="E363" i="12"/>
  <c r="G363" i="12"/>
  <c r="H363" i="12"/>
  <c r="E364" i="12"/>
  <c r="G364" i="12"/>
  <c r="H364" i="12"/>
  <c r="E365" i="12"/>
  <c r="G365" i="12"/>
  <c r="H365" i="12"/>
  <c r="E366" i="12"/>
  <c r="G366" i="12"/>
  <c r="H366" i="12"/>
  <c r="E367" i="12"/>
  <c r="G367" i="12"/>
  <c r="H367" i="12"/>
  <c r="E368" i="12"/>
  <c r="G368" i="12"/>
  <c r="H368" i="12"/>
  <c r="E369" i="12"/>
  <c r="G369" i="12"/>
  <c r="H369" i="12"/>
  <c r="E370" i="12"/>
  <c r="G370" i="12"/>
  <c r="H370" i="12"/>
  <c r="E371" i="12"/>
  <c r="G371" i="12"/>
  <c r="H371" i="12"/>
  <c r="E372" i="12"/>
  <c r="G372" i="12"/>
  <c r="H372" i="12"/>
  <c r="C333" i="12"/>
  <c r="D333" i="12"/>
  <c r="E333" i="12"/>
  <c r="F333" i="12"/>
  <c r="G333" i="12"/>
  <c r="H333" i="12"/>
  <c r="E301" i="12"/>
  <c r="G301" i="12"/>
  <c r="H301" i="12"/>
  <c r="E302" i="12"/>
  <c r="G302" i="12"/>
  <c r="H302" i="12"/>
  <c r="E303" i="12"/>
  <c r="G303" i="12"/>
  <c r="H303" i="12"/>
  <c r="E304" i="12"/>
  <c r="G304" i="12"/>
  <c r="H304" i="12"/>
  <c r="E305" i="12"/>
  <c r="G305" i="12"/>
  <c r="H305" i="12"/>
  <c r="E306" i="12"/>
  <c r="G306" i="12"/>
  <c r="H306" i="12"/>
  <c r="E307" i="12"/>
  <c r="G307" i="12"/>
  <c r="H307" i="12"/>
  <c r="E308" i="12"/>
  <c r="G308" i="12"/>
  <c r="H308" i="12"/>
  <c r="E309" i="12"/>
  <c r="G309" i="12"/>
  <c r="H309" i="12"/>
  <c r="E310" i="12"/>
  <c r="G310" i="12"/>
  <c r="H310" i="12"/>
  <c r="E311" i="12"/>
  <c r="G311" i="12"/>
  <c r="H311" i="12"/>
  <c r="E312" i="12"/>
  <c r="G312" i="12"/>
  <c r="H312" i="12"/>
  <c r="E313" i="12"/>
  <c r="G313" i="12"/>
  <c r="H313" i="12"/>
  <c r="E314" i="12"/>
  <c r="G314" i="12"/>
  <c r="H314" i="12"/>
  <c r="E315" i="12"/>
  <c r="G315" i="12"/>
  <c r="H315" i="12"/>
  <c r="E316" i="12"/>
  <c r="G316" i="12"/>
  <c r="H316" i="12"/>
  <c r="E317" i="12"/>
  <c r="G317" i="12"/>
  <c r="H317" i="12"/>
  <c r="E318" i="12"/>
  <c r="G318" i="12"/>
  <c r="H318" i="12"/>
  <c r="E319" i="12"/>
  <c r="G319" i="12"/>
  <c r="H319" i="12"/>
  <c r="E320" i="12"/>
  <c r="G320" i="12"/>
  <c r="H320" i="12"/>
  <c r="E321" i="12"/>
  <c r="G321" i="12"/>
  <c r="H321" i="12"/>
  <c r="E322" i="12"/>
  <c r="G322" i="12"/>
  <c r="H322" i="12"/>
  <c r="E323" i="12"/>
  <c r="G323" i="12"/>
  <c r="H323" i="12"/>
  <c r="E324" i="12"/>
  <c r="G324" i="12"/>
  <c r="H324" i="12"/>
  <c r="E325" i="12"/>
  <c r="G325" i="12"/>
  <c r="H325" i="12"/>
  <c r="E326" i="12"/>
  <c r="G326" i="12"/>
  <c r="H326" i="12"/>
  <c r="E327" i="12"/>
  <c r="G327" i="12"/>
  <c r="H327" i="12"/>
  <c r="E328" i="12"/>
  <c r="G328" i="12"/>
  <c r="H328" i="12"/>
  <c r="E329" i="12"/>
  <c r="G329" i="12"/>
  <c r="H329" i="12"/>
  <c r="E330" i="12"/>
  <c r="G330" i="12"/>
  <c r="H330" i="12"/>
  <c r="E262" i="12"/>
  <c r="G262" i="12"/>
  <c r="H262" i="12"/>
  <c r="E263" i="12"/>
  <c r="G263" i="12"/>
  <c r="H263" i="12"/>
  <c r="E264" i="12"/>
  <c r="G264" i="12"/>
  <c r="H264" i="12"/>
  <c r="E265" i="12"/>
  <c r="G265" i="12"/>
  <c r="H265" i="12"/>
  <c r="E266" i="12"/>
  <c r="G266" i="12"/>
  <c r="H266" i="12"/>
  <c r="E267" i="12"/>
  <c r="G267" i="12"/>
  <c r="H267" i="12"/>
  <c r="E268" i="12"/>
  <c r="G268" i="12"/>
  <c r="H268" i="12"/>
  <c r="E269" i="12"/>
  <c r="G269" i="12"/>
  <c r="H269" i="12"/>
  <c r="E270" i="12"/>
  <c r="G270" i="12"/>
  <c r="H270" i="12"/>
  <c r="E271" i="12"/>
  <c r="G271" i="12"/>
  <c r="H271" i="12"/>
  <c r="E272" i="12"/>
  <c r="G272" i="12"/>
  <c r="H272" i="12"/>
  <c r="E273" i="12"/>
  <c r="G273" i="12"/>
  <c r="H273" i="12"/>
  <c r="E274" i="12"/>
  <c r="G274" i="12"/>
  <c r="H274" i="12"/>
  <c r="E275" i="12"/>
  <c r="G275" i="12"/>
  <c r="H275" i="12"/>
  <c r="E276" i="12"/>
  <c r="G276" i="12"/>
  <c r="H276" i="12"/>
  <c r="E277" i="12"/>
  <c r="G277" i="12"/>
  <c r="H277" i="12"/>
  <c r="E278" i="12"/>
  <c r="G278" i="12"/>
  <c r="H278" i="12"/>
  <c r="E279" i="12"/>
  <c r="G279" i="12"/>
  <c r="H279" i="12"/>
  <c r="E280" i="12"/>
  <c r="G280" i="12"/>
  <c r="H280" i="12"/>
  <c r="E281" i="12"/>
  <c r="G281" i="12"/>
  <c r="H281" i="12"/>
  <c r="E282" i="12"/>
  <c r="G282" i="12"/>
  <c r="H282" i="12"/>
  <c r="E283" i="12"/>
  <c r="G283" i="12"/>
  <c r="H283" i="12"/>
  <c r="E284" i="12"/>
  <c r="G284" i="12"/>
  <c r="H284" i="12"/>
  <c r="E285" i="12"/>
  <c r="G285" i="12"/>
  <c r="H285" i="12"/>
  <c r="E286" i="12"/>
  <c r="G286" i="12"/>
  <c r="H286" i="12"/>
  <c r="E287" i="12"/>
  <c r="G287" i="12"/>
  <c r="H287" i="12"/>
  <c r="E288" i="12"/>
  <c r="G288" i="12"/>
  <c r="H288" i="12"/>
  <c r="E289" i="12"/>
  <c r="G289" i="12"/>
  <c r="H289" i="12"/>
  <c r="E290" i="12"/>
  <c r="G290" i="12"/>
  <c r="H290" i="12"/>
  <c r="E291" i="12"/>
  <c r="G291" i="12"/>
  <c r="H291" i="12"/>
  <c r="E292" i="12"/>
  <c r="G292" i="12"/>
  <c r="H292" i="12"/>
  <c r="E293" i="12"/>
  <c r="G293" i="12"/>
  <c r="H293" i="12"/>
  <c r="E294" i="12"/>
  <c r="G294" i="12"/>
  <c r="H294" i="12"/>
  <c r="E295" i="12"/>
  <c r="G295" i="12"/>
  <c r="H295" i="12"/>
  <c r="E296" i="12"/>
  <c r="G296" i="12"/>
  <c r="H296" i="12"/>
  <c r="E297" i="12"/>
  <c r="G297" i="12"/>
  <c r="H297" i="12"/>
  <c r="E298" i="12"/>
  <c r="G298" i="12"/>
  <c r="H298" i="12"/>
  <c r="E299" i="12"/>
  <c r="G299" i="12"/>
  <c r="H299" i="12"/>
  <c r="E300" i="12"/>
  <c r="G300" i="12"/>
  <c r="H300" i="12"/>
  <c r="C261" i="12"/>
  <c r="D261" i="12"/>
  <c r="E261" i="12"/>
  <c r="F261" i="12"/>
  <c r="G261" i="12"/>
  <c r="H261" i="12"/>
  <c r="E241" i="12"/>
  <c r="G241" i="12"/>
  <c r="H241" i="12"/>
  <c r="E242" i="12"/>
  <c r="G242" i="12"/>
  <c r="H242" i="12"/>
  <c r="E243" i="12"/>
  <c r="G243" i="12"/>
  <c r="H243" i="12"/>
  <c r="E244" i="12"/>
  <c r="G244" i="12"/>
  <c r="H244" i="12"/>
  <c r="E245" i="12"/>
  <c r="G245" i="12"/>
  <c r="H245" i="12"/>
  <c r="E246" i="12"/>
  <c r="G246" i="12"/>
  <c r="H246" i="12"/>
  <c r="E247" i="12"/>
  <c r="G247" i="12"/>
  <c r="H247" i="12"/>
  <c r="E248" i="12"/>
  <c r="G248" i="12"/>
  <c r="H248" i="12"/>
  <c r="E249" i="12"/>
  <c r="G249" i="12"/>
  <c r="H249" i="12"/>
  <c r="E250" i="12"/>
  <c r="G250" i="12"/>
  <c r="H250" i="12"/>
  <c r="E251" i="12"/>
  <c r="G251" i="12"/>
  <c r="H251" i="12"/>
  <c r="E252" i="12"/>
  <c r="G252" i="12"/>
  <c r="H252" i="12"/>
  <c r="E253" i="12"/>
  <c r="G253" i="12"/>
  <c r="H253" i="12"/>
  <c r="E254" i="12"/>
  <c r="G254" i="12"/>
  <c r="H254" i="12"/>
  <c r="E255" i="12"/>
  <c r="G255" i="12"/>
  <c r="H255" i="12"/>
  <c r="E256" i="12"/>
  <c r="G256" i="12"/>
  <c r="H256" i="12"/>
  <c r="E257" i="12"/>
  <c r="G257" i="12"/>
  <c r="H257" i="12"/>
  <c r="E258" i="12"/>
  <c r="G258" i="12"/>
  <c r="H258" i="12"/>
  <c r="E199" i="12"/>
  <c r="G199" i="12"/>
  <c r="H199" i="12"/>
  <c r="E200" i="12"/>
  <c r="G200" i="12"/>
  <c r="H200" i="12"/>
  <c r="E201" i="12"/>
  <c r="G201" i="12"/>
  <c r="H201" i="12"/>
  <c r="E202" i="12"/>
  <c r="G202" i="12"/>
  <c r="H202" i="12"/>
  <c r="E203" i="12"/>
  <c r="G203" i="12"/>
  <c r="H203" i="12"/>
  <c r="E204" i="12"/>
  <c r="G204" i="12"/>
  <c r="H204" i="12"/>
  <c r="E205" i="12"/>
  <c r="G205" i="12"/>
  <c r="H205" i="12"/>
  <c r="E206" i="12"/>
  <c r="G206" i="12"/>
  <c r="H206" i="12"/>
  <c r="E207" i="12"/>
  <c r="G207" i="12"/>
  <c r="H207" i="12"/>
  <c r="E208" i="12"/>
  <c r="G208" i="12"/>
  <c r="H208" i="12"/>
  <c r="E209" i="12"/>
  <c r="G209" i="12"/>
  <c r="H209" i="12"/>
  <c r="E210" i="12"/>
  <c r="G210" i="12"/>
  <c r="H210" i="12"/>
  <c r="E211" i="12"/>
  <c r="G211" i="12"/>
  <c r="H211" i="12"/>
  <c r="E212" i="12"/>
  <c r="G212" i="12"/>
  <c r="H212" i="12"/>
  <c r="E213" i="12"/>
  <c r="G213" i="12"/>
  <c r="H213" i="12"/>
  <c r="E214" i="12"/>
  <c r="G214" i="12"/>
  <c r="H214" i="12"/>
  <c r="E215" i="12"/>
  <c r="G215" i="12"/>
  <c r="H215" i="12"/>
  <c r="E216" i="12"/>
  <c r="G216" i="12"/>
  <c r="H216" i="12"/>
  <c r="E217" i="12"/>
  <c r="G217" i="12"/>
  <c r="H217" i="12"/>
  <c r="E218" i="12"/>
  <c r="G218" i="12"/>
  <c r="H218" i="12"/>
  <c r="E219" i="12"/>
  <c r="G219" i="12"/>
  <c r="H219" i="12"/>
  <c r="E220" i="12"/>
  <c r="G220" i="12"/>
  <c r="H220" i="12"/>
  <c r="E221" i="12"/>
  <c r="G221" i="12"/>
  <c r="H221" i="12"/>
  <c r="E222" i="12"/>
  <c r="G222" i="12"/>
  <c r="H222" i="12"/>
  <c r="E223" i="12"/>
  <c r="G223" i="12"/>
  <c r="H223" i="12"/>
  <c r="E224" i="12"/>
  <c r="G224" i="12"/>
  <c r="H224" i="12"/>
  <c r="E225" i="12"/>
  <c r="G225" i="12"/>
  <c r="H225" i="12"/>
  <c r="E226" i="12"/>
  <c r="G226" i="12"/>
  <c r="H226" i="12"/>
  <c r="E227" i="12"/>
  <c r="G227" i="12"/>
  <c r="H227" i="12"/>
  <c r="E228" i="12"/>
  <c r="G228" i="12"/>
  <c r="H228" i="12"/>
  <c r="E229" i="12"/>
  <c r="G229" i="12"/>
  <c r="H229" i="12"/>
  <c r="E230" i="12"/>
  <c r="G230" i="12"/>
  <c r="H230" i="12"/>
  <c r="E231" i="12"/>
  <c r="G231" i="12"/>
  <c r="H231" i="12"/>
  <c r="E232" i="12"/>
  <c r="G232" i="12"/>
  <c r="H232" i="12"/>
  <c r="E233" i="12"/>
  <c r="G233" i="12"/>
  <c r="H233" i="12"/>
  <c r="E234" i="12"/>
  <c r="G234" i="12"/>
  <c r="H234" i="12"/>
  <c r="E235" i="12"/>
  <c r="G235" i="12"/>
  <c r="H235" i="12"/>
  <c r="E236" i="12"/>
  <c r="G236" i="12"/>
  <c r="H236" i="12"/>
  <c r="E237" i="12"/>
  <c r="G237" i="12"/>
  <c r="H237" i="12"/>
  <c r="E238" i="12"/>
  <c r="G238" i="12"/>
  <c r="H238" i="12"/>
  <c r="E239" i="12"/>
  <c r="G239" i="12"/>
  <c r="H239" i="12"/>
  <c r="E240" i="12"/>
  <c r="G240" i="12"/>
  <c r="H240" i="12"/>
  <c r="C198" i="12"/>
  <c r="D198" i="12"/>
  <c r="E198" i="12"/>
  <c r="F198" i="12"/>
  <c r="G198" i="12"/>
  <c r="H198" i="12"/>
  <c r="E187" i="12"/>
  <c r="G187" i="12"/>
  <c r="H187" i="12"/>
  <c r="E188" i="12"/>
  <c r="G188" i="12"/>
  <c r="H188" i="12"/>
  <c r="E189" i="12"/>
  <c r="G189" i="12"/>
  <c r="H189" i="12"/>
  <c r="E190" i="12"/>
  <c r="G190" i="12"/>
  <c r="H190" i="12"/>
  <c r="E191" i="12"/>
  <c r="G191" i="12"/>
  <c r="H191" i="12"/>
  <c r="E192" i="12"/>
  <c r="G192" i="12"/>
  <c r="H192" i="12"/>
  <c r="E193" i="12"/>
  <c r="G193" i="12"/>
  <c r="H193" i="12"/>
  <c r="E194" i="12"/>
  <c r="G194" i="12"/>
  <c r="H194" i="12"/>
  <c r="E195" i="12"/>
  <c r="G195" i="12"/>
  <c r="H195" i="12"/>
  <c r="E142" i="12"/>
  <c r="G142" i="12"/>
  <c r="H142" i="12"/>
  <c r="E143" i="12"/>
  <c r="G143" i="12"/>
  <c r="H143" i="12"/>
  <c r="E144" i="12"/>
  <c r="G144" i="12"/>
  <c r="H144" i="12"/>
  <c r="E145" i="12"/>
  <c r="G145" i="12"/>
  <c r="H145" i="12"/>
  <c r="E146" i="12"/>
  <c r="G146" i="12"/>
  <c r="H146" i="12"/>
  <c r="E147" i="12"/>
  <c r="G147" i="12"/>
  <c r="H147" i="12"/>
  <c r="E148" i="12"/>
  <c r="G148" i="12"/>
  <c r="H148" i="12"/>
  <c r="E149" i="12"/>
  <c r="G149" i="12"/>
  <c r="H149" i="12"/>
  <c r="E150" i="12"/>
  <c r="G150" i="12"/>
  <c r="H150" i="12"/>
  <c r="E151" i="12"/>
  <c r="G151" i="12"/>
  <c r="H151" i="12"/>
  <c r="E152" i="12"/>
  <c r="G152" i="12"/>
  <c r="H152" i="12"/>
  <c r="E153" i="12"/>
  <c r="G153" i="12"/>
  <c r="H153" i="12"/>
  <c r="E154" i="12"/>
  <c r="G154" i="12"/>
  <c r="H154" i="12"/>
  <c r="E155" i="12"/>
  <c r="G155" i="12"/>
  <c r="H155" i="12"/>
  <c r="E156" i="12"/>
  <c r="G156" i="12"/>
  <c r="H156" i="12"/>
  <c r="E157" i="12"/>
  <c r="G157" i="12"/>
  <c r="H157" i="12"/>
  <c r="E158" i="12"/>
  <c r="G158" i="12"/>
  <c r="H158" i="12"/>
  <c r="E159" i="12"/>
  <c r="G159" i="12"/>
  <c r="H159" i="12"/>
  <c r="E160" i="12"/>
  <c r="G160" i="12"/>
  <c r="H160" i="12"/>
  <c r="E161" i="12"/>
  <c r="G161" i="12"/>
  <c r="H161" i="12"/>
  <c r="E162" i="12"/>
  <c r="G162" i="12"/>
  <c r="H162" i="12"/>
  <c r="E163" i="12"/>
  <c r="G163" i="12"/>
  <c r="H163" i="12"/>
  <c r="E164" i="12"/>
  <c r="G164" i="12"/>
  <c r="H164" i="12"/>
  <c r="E165" i="12"/>
  <c r="G165" i="12"/>
  <c r="H165" i="12"/>
  <c r="E166" i="12"/>
  <c r="G166" i="12"/>
  <c r="H166" i="12"/>
  <c r="E167" i="12"/>
  <c r="G167" i="12"/>
  <c r="H167" i="12"/>
  <c r="E168" i="12"/>
  <c r="G168" i="12"/>
  <c r="H168" i="12"/>
  <c r="E169" i="12"/>
  <c r="G169" i="12"/>
  <c r="H169" i="12"/>
  <c r="E170" i="12"/>
  <c r="G170" i="12"/>
  <c r="H170" i="12"/>
  <c r="E171" i="12"/>
  <c r="G171" i="12"/>
  <c r="H171" i="12"/>
  <c r="E172" i="12"/>
  <c r="G172" i="12"/>
  <c r="H172" i="12"/>
  <c r="E173" i="12"/>
  <c r="G173" i="12"/>
  <c r="H173" i="12"/>
  <c r="E174" i="12"/>
  <c r="G174" i="12"/>
  <c r="H174" i="12"/>
  <c r="E175" i="12"/>
  <c r="G175" i="12"/>
  <c r="H175" i="12"/>
  <c r="E176" i="12"/>
  <c r="G176" i="12"/>
  <c r="H176" i="12"/>
  <c r="E177" i="12"/>
  <c r="G177" i="12"/>
  <c r="H177" i="12"/>
  <c r="E178" i="12"/>
  <c r="G178" i="12"/>
  <c r="H178" i="12"/>
  <c r="E179" i="12"/>
  <c r="G179" i="12"/>
  <c r="H179" i="12"/>
  <c r="E180" i="12"/>
  <c r="G180" i="12"/>
  <c r="H180" i="12"/>
  <c r="E181" i="12"/>
  <c r="G181" i="12"/>
  <c r="H181" i="12"/>
  <c r="E182" i="12"/>
  <c r="G182" i="12"/>
  <c r="H182" i="12"/>
  <c r="E183" i="12"/>
  <c r="G183" i="12"/>
  <c r="H183" i="12"/>
  <c r="E184" i="12"/>
  <c r="G184" i="12"/>
  <c r="H184" i="12"/>
  <c r="E185" i="12"/>
  <c r="G185" i="12"/>
  <c r="H185" i="12"/>
  <c r="E186" i="12"/>
  <c r="G186" i="12"/>
  <c r="H186" i="12"/>
  <c r="C141" i="12"/>
  <c r="D141" i="12"/>
  <c r="E141" i="12"/>
  <c r="F141" i="12"/>
  <c r="G141" i="12"/>
  <c r="H141" i="12"/>
  <c r="E112" i="12"/>
  <c r="G112" i="12"/>
  <c r="H112" i="12"/>
  <c r="E113" i="12"/>
  <c r="G113" i="12"/>
  <c r="H113" i="12"/>
  <c r="E114" i="12"/>
  <c r="G114" i="12"/>
  <c r="H114" i="12"/>
  <c r="E115" i="12"/>
  <c r="G115" i="12"/>
  <c r="H115" i="12"/>
  <c r="E116" i="12"/>
  <c r="G116" i="12"/>
  <c r="H116" i="12"/>
  <c r="E117" i="12"/>
  <c r="G117" i="12"/>
  <c r="H117" i="12"/>
  <c r="E118" i="12"/>
  <c r="G118" i="12"/>
  <c r="H118" i="12"/>
  <c r="E119" i="12"/>
  <c r="G119" i="12"/>
  <c r="H119" i="12"/>
  <c r="E120" i="12"/>
  <c r="G120" i="12"/>
  <c r="H120" i="12"/>
  <c r="E121" i="12"/>
  <c r="G121" i="12"/>
  <c r="H121" i="12"/>
  <c r="E122" i="12"/>
  <c r="G122" i="12"/>
  <c r="H122" i="12"/>
  <c r="E123" i="12"/>
  <c r="G123" i="12"/>
  <c r="H123" i="12"/>
  <c r="E124" i="12"/>
  <c r="G124" i="12"/>
  <c r="H124" i="12"/>
  <c r="E125" i="12"/>
  <c r="G125" i="12"/>
  <c r="H125" i="12"/>
  <c r="E126" i="12"/>
  <c r="G126" i="12"/>
  <c r="H126" i="12"/>
  <c r="E127" i="12"/>
  <c r="G127" i="12"/>
  <c r="H127" i="12"/>
  <c r="E128" i="12"/>
  <c r="G128" i="12"/>
  <c r="H128" i="12"/>
  <c r="E129" i="12"/>
  <c r="G129" i="12"/>
  <c r="H129" i="12"/>
  <c r="E130" i="12"/>
  <c r="G130" i="12"/>
  <c r="H130" i="12"/>
  <c r="E131" i="12"/>
  <c r="G131" i="12"/>
  <c r="H131" i="12"/>
  <c r="E132" i="12"/>
  <c r="G132" i="12"/>
  <c r="H132" i="12"/>
  <c r="E133" i="12"/>
  <c r="G133" i="12"/>
  <c r="H133" i="12"/>
  <c r="E134" i="12"/>
  <c r="G134" i="12"/>
  <c r="H134" i="12"/>
  <c r="E135" i="12"/>
  <c r="G135" i="12"/>
  <c r="H135" i="12"/>
  <c r="E136" i="12"/>
  <c r="G136" i="12"/>
  <c r="H136" i="12"/>
  <c r="E137" i="12"/>
  <c r="G137" i="12"/>
  <c r="H137" i="12"/>
  <c r="E138" i="12"/>
  <c r="G138" i="12"/>
  <c r="H138" i="12"/>
  <c r="E91" i="12"/>
  <c r="G91" i="12"/>
  <c r="H91" i="12"/>
  <c r="E92" i="12"/>
  <c r="G92" i="12"/>
  <c r="H92" i="12"/>
  <c r="E93" i="12"/>
  <c r="G93" i="12"/>
  <c r="H93" i="12"/>
  <c r="E94" i="12"/>
  <c r="G94" i="12"/>
  <c r="H94" i="12"/>
  <c r="E95" i="12"/>
  <c r="G95" i="12"/>
  <c r="H95" i="12"/>
  <c r="E96" i="12"/>
  <c r="G96" i="12"/>
  <c r="H96" i="12"/>
  <c r="E97" i="12"/>
  <c r="G97" i="12"/>
  <c r="H97" i="12"/>
  <c r="E98" i="12"/>
  <c r="G98" i="12"/>
  <c r="H98" i="12"/>
  <c r="E99" i="12"/>
  <c r="G99" i="12"/>
  <c r="H99" i="12"/>
  <c r="E100" i="12"/>
  <c r="G100" i="12"/>
  <c r="H100" i="12"/>
  <c r="E101" i="12"/>
  <c r="G101" i="12"/>
  <c r="H101" i="12"/>
  <c r="E102" i="12"/>
  <c r="G102" i="12"/>
  <c r="H102" i="12"/>
  <c r="E103" i="12"/>
  <c r="G103" i="12"/>
  <c r="H103" i="12"/>
  <c r="E104" i="12"/>
  <c r="G104" i="12"/>
  <c r="H104" i="12"/>
  <c r="E105" i="12"/>
  <c r="G105" i="12"/>
  <c r="H105" i="12"/>
  <c r="E106" i="12"/>
  <c r="G106" i="12"/>
  <c r="H106" i="12"/>
  <c r="E107" i="12"/>
  <c r="G107" i="12"/>
  <c r="H107" i="12"/>
  <c r="E108" i="12"/>
  <c r="G108" i="12"/>
  <c r="H108" i="12"/>
  <c r="E109" i="12"/>
  <c r="G109" i="12"/>
  <c r="H109" i="12"/>
  <c r="E110" i="12"/>
  <c r="G110" i="12"/>
  <c r="H110" i="12"/>
  <c r="E111" i="12"/>
  <c r="G111" i="12"/>
  <c r="H111" i="12"/>
  <c r="C90" i="12"/>
  <c r="D90" i="12"/>
  <c r="E90" i="12"/>
  <c r="F90" i="12"/>
  <c r="G90" i="12"/>
  <c r="H90" i="12"/>
  <c r="E87" i="12"/>
  <c r="G87" i="12"/>
  <c r="H87" i="12"/>
  <c r="E69" i="12"/>
  <c r="G69" i="12"/>
  <c r="H69" i="12"/>
  <c r="E70" i="12"/>
  <c r="G70" i="12"/>
  <c r="H70" i="12"/>
  <c r="E71" i="12"/>
  <c r="G71" i="12"/>
  <c r="H71" i="12"/>
  <c r="E72" i="12"/>
  <c r="G72" i="12"/>
  <c r="H72" i="12"/>
  <c r="E73" i="12"/>
  <c r="G73" i="12"/>
  <c r="H73" i="12"/>
  <c r="E74" i="12"/>
  <c r="G74" i="12"/>
  <c r="H74" i="12"/>
  <c r="E75" i="12"/>
  <c r="G75" i="12"/>
  <c r="H75" i="12"/>
  <c r="E76" i="12"/>
  <c r="G76" i="12"/>
  <c r="H76" i="12"/>
  <c r="E77" i="12"/>
  <c r="G77" i="12"/>
  <c r="H77" i="12"/>
  <c r="E78" i="12"/>
  <c r="G78" i="12"/>
  <c r="H78" i="12"/>
  <c r="E79" i="12"/>
  <c r="G79" i="12"/>
  <c r="H79" i="12"/>
  <c r="E80" i="12"/>
  <c r="G80" i="12"/>
  <c r="H80" i="12"/>
  <c r="E81" i="12"/>
  <c r="G81" i="12"/>
  <c r="H81" i="12"/>
  <c r="E82" i="12"/>
  <c r="G82" i="12"/>
  <c r="H82" i="12"/>
  <c r="E83" i="12"/>
  <c r="G83" i="12"/>
  <c r="H83" i="12"/>
  <c r="E84" i="12"/>
  <c r="G84" i="12"/>
  <c r="H84" i="12"/>
  <c r="E85" i="12"/>
  <c r="G85" i="12"/>
  <c r="H85" i="12"/>
  <c r="E86" i="12"/>
  <c r="G86" i="12"/>
  <c r="H86" i="12"/>
  <c r="E49" i="12"/>
  <c r="G49" i="12"/>
  <c r="H49" i="12"/>
  <c r="E50" i="12"/>
  <c r="G50" i="12"/>
  <c r="H50" i="12"/>
  <c r="E51" i="12"/>
  <c r="G51" i="12"/>
  <c r="H51" i="12"/>
  <c r="E52" i="12"/>
  <c r="G52" i="12"/>
  <c r="H52" i="12"/>
  <c r="E53" i="12"/>
  <c r="G53" i="12"/>
  <c r="H53" i="12"/>
  <c r="E54" i="12"/>
  <c r="G54" i="12"/>
  <c r="H54" i="12"/>
  <c r="E55" i="12"/>
  <c r="G55" i="12"/>
  <c r="H55" i="12"/>
  <c r="E56" i="12"/>
  <c r="G56" i="12"/>
  <c r="H56" i="12"/>
  <c r="E57" i="12"/>
  <c r="G57" i="12"/>
  <c r="H57" i="12"/>
  <c r="E58" i="12"/>
  <c r="G58" i="12"/>
  <c r="H58" i="12"/>
  <c r="E59" i="12"/>
  <c r="G59" i="12"/>
  <c r="H59" i="12"/>
  <c r="E60" i="12"/>
  <c r="G60" i="12"/>
  <c r="H60" i="12"/>
  <c r="E61" i="12"/>
  <c r="G61" i="12"/>
  <c r="H61" i="12"/>
  <c r="E62" i="12"/>
  <c r="G62" i="12"/>
  <c r="H62" i="12"/>
  <c r="E63" i="12"/>
  <c r="G63" i="12"/>
  <c r="H63" i="12"/>
  <c r="E64" i="12"/>
  <c r="G64" i="12"/>
  <c r="H64" i="12"/>
  <c r="E65" i="12"/>
  <c r="G65" i="12"/>
  <c r="H65" i="12"/>
  <c r="E66" i="12"/>
  <c r="G66" i="12"/>
  <c r="H66" i="12"/>
  <c r="E67" i="12"/>
  <c r="G67" i="12"/>
  <c r="H67" i="12"/>
  <c r="E68" i="12"/>
  <c r="G68" i="12"/>
  <c r="H68" i="12"/>
  <c r="C48" i="12"/>
  <c r="D48" i="12"/>
  <c r="E48" i="12"/>
  <c r="F48" i="12"/>
  <c r="G48" i="12"/>
  <c r="H48" i="12"/>
  <c r="E33" i="12"/>
  <c r="G33" i="12"/>
  <c r="H33" i="12"/>
  <c r="E34" i="12"/>
  <c r="G34" i="12"/>
  <c r="H34" i="12"/>
  <c r="E35" i="12"/>
  <c r="G35" i="12"/>
  <c r="H35" i="12"/>
  <c r="E36" i="12"/>
  <c r="G36" i="12"/>
  <c r="H36" i="12"/>
  <c r="E37" i="12"/>
  <c r="G37" i="12"/>
  <c r="H37" i="12"/>
  <c r="E38" i="12"/>
  <c r="G38" i="12"/>
  <c r="H38" i="12"/>
  <c r="E39" i="12"/>
  <c r="G39" i="12"/>
  <c r="H39" i="12"/>
  <c r="E40" i="12"/>
  <c r="G40" i="12"/>
  <c r="H40" i="12"/>
  <c r="E41" i="12"/>
  <c r="G41" i="12"/>
  <c r="H41" i="12"/>
  <c r="E42" i="12"/>
  <c r="G42" i="12"/>
  <c r="H42" i="12"/>
  <c r="E43" i="12"/>
  <c r="G43" i="12"/>
  <c r="H43" i="12"/>
  <c r="E44" i="12"/>
  <c r="G44" i="12"/>
  <c r="H44" i="12"/>
  <c r="E45" i="12"/>
  <c r="G45" i="12"/>
  <c r="H45" i="12"/>
  <c r="E19" i="12"/>
  <c r="G19" i="12"/>
  <c r="H19" i="12"/>
  <c r="E20" i="12"/>
  <c r="G20" i="12"/>
  <c r="H20" i="12"/>
  <c r="E21" i="12"/>
  <c r="G21" i="12"/>
  <c r="H21" i="12"/>
  <c r="E22" i="12"/>
  <c r="G22" i="12"/>
  <c r="H22" i="12"/>
  <c r="E23" i="12"/>
  <c r="G23" i="12"/>
  <c r="H23" i="12"/>
  <c r="E24" i="12"/>
  <c r="G24" i="12"/>
  <c r="H24" i="12"/>
  <c r="E25" i="12"/>
  <c r="G25" i="12"/>
  <c r="H25" i="12"/>
  <c r="E26" i="12"/>
  <c r="G26" i="12"/>
  <c r="H26" i="12"/>
  <c r="E27" i="12"/>
  <c r="G27" i="12"/>
  <c r="H27" i="12"/>
  <c r="E28" i="12"/>
  <c r="G28" i="12"/>
  <c r="H28" i="12"/>
  <c r="E29" i="12"/>
  <c r="G29" i="12"/>
  <c r="H29" i="12"/>
  <c r="E30" i="12"/>
  <c r="G30" i="12"/>
  <c r="H30" i="12"/>
  <c r="E31" i="12"/>
  <c r="G31" i="12"/>
  <c r="H31" i="12"/>
  <c r="E32" i="12"/>
  <c r="G32" i="12"/>
  <c r="H32" i="12"/>
  <c r="C18" i="12"/>
  <c r="D18" i="12"/>
  <c r="E18" i="12"/>
  <c r="F18" i="12"/>
  <c r="G18" i="12"/>
  <c r="H18" i="12"/>
  <c r="E9" i="12"/>
  <c r="G9" i="12"/>
  <c r="H9" i="12"/>
  <c r="E10" i="12"/>
  <c r="G10" i="12"/>
  <c r="H10" i="12"/>
  <c r="E11" i="12"/>
  <c r="G11" i="12"/>
  <c r="H11" i="12"/>
  <c r="E12" i="12"/>
  <c r="G12" i="12"/>
  <c r="H12" i="12"/>
  <c r="E13" i="12"/>
  <c r="G13" i="12"/>
  <c r="H13" i="12"/>
  <c r="E14" i="12"/>
  <c r="G14" i="12"/>
  <c r="H14" i="12"/>
  <c r="E15" i="12"/>
  <c r="G15" i="12"/>
  <c r="H15" i="12"/>
  <c r="E4" i="12"/>
  <c r="G4" i="12"/>
  <c r="H4" i="12"/>
  <c r="E5" i="12"/>
  <c r="G5" i="12"/>
  <c r="H5" i="12"/>
  <c r="E6" i="12"/>
  <c r="G6" i="12"/>
  <c r="H6" i="12"/>
  <c r="E7" i="12"/>
  <c r="G7" i="12"/>
  <c r="H7" i="12"/>
  <c r="E8" i="12"/>
  <c r="G8" i="12"/>
  <c r="H8" i="12"/>
  <c r="C3" i="12"/>
  <c r="D3" i="12"/>
  <c r="E3" i="12"/>
  <c r="F3" i="12"/>
  <c r="G3" i="12"/>
  <c r="H3" i="12"/>
  <c r="F579" i="11"/>
  <c r="J579" i="11" s="1"/>
  <c r="K579" i="11" s="1"/>
  <c r="F578" i="11"/>
  <c r="J578" i="11" s="1"/>
  <c r="F577" i="11"/>
  <c r="J577" i="11" s="1"/>
  <c r="F576" i="11"/>
  <c r="F575" i="11"/>
  <c r="J575" i="11" s="1"/>
  <c r="K575" i="11" s="1"/>
  <c r="F574" i="11"/>
  <c r="J574" i="11" s="1"/>
  <c r="K574" i="11" s="1"/>
  <c r="F573" i="11"/>
  <c r="J573" i="11" s="1"/>
  <c r="F572" i="11"/>
  <c r="J572" i="11" s="1"/>
  <c r="K572" i="11" s="1"/>
  <c r="F571" i="11"/>
  <c r="J571" i="11" s="1"/>
  <c r="K571" i="11" s="1"/>
  <c r="F570" i="11"/>
  <c r="J570" i="11" s="1"/>
  <c r="K570" i="11" s="1"/>
  <c r="F569" i="11"/>
  <c r="J569" i="11" s="1"/>
  <c r="F568" i="11"/>
  <c r="F567" i="11"/>
  <c r="J567" i="11" s="1"/>
  <c r="K567" i="11" s="1"/>
  <c r="F566" i="11"/>
  <c r="J566" i="11" s="1"/>
  <c r="K566" i="11" s="1"/>
  <c r="F565" i="11"/>
  <c r="J565" i="11" s="1"/>
  <c r="F564" i="11"/>
  <c r="J564" i="11" s="1"/>
  <c r="K564" i="11" s="1"/>
  <c r="F563" i="11"/>
  <c r="J563" i="11" s="1"/>
  <c r="K563" i="11" s="1"/>
  <c r="F562" i="11"/>
  <c r="J562" i="11" s="1"/>
  <c r="F561" i="11"/>
  <c r="J561" i="11" s="1"/>
  <c r="F560" i="11"/>
  <c r="F559" i="11"/>
  <c r="J559" i="11" s="1"/>
  <c r="K559" i="11" s="1"/>
  <c r="F558" i="11"/>
  <c r="J558" i="11" s="1"/>
  <c r="K558" i="11" s="1"/>
  <c r="F557" i="11"/>
  <c r="J557" i="11" s="1"/>
  <c r="K557" i="11" s="1"/>
  <c r="F556" i="11"/>
  <c r="J556" i="11" s="1"/>
  <c r="K556" i="11" s="1"/>
  <c r="F555" i="11"/>
  <c r="J555" i="11" s="1"/>
  <c r="K555" i="11" s="1"/>
  <c r="F554" i="11"/>
  <c r="J554" i="11" s="1"/>
  <c r="F553" i="11"/>
  <c r="J553" i="11" s="1"/>
  <c r="F552" i="11"/>
  <c r="F551" i="11"/>
  <c r="J551" i="11" s="1"/>
  <c r="K551" i="11" s="1"/>
  <c r="F550" i="11"/>
  <c r="J550" i="11" s="1"/>
  <c r="K550" i="11" s="1"/>
  <c r="F549" i="11"/>
  <c r="J549" i="11" s="1"/>
  <c r="K549" i="11" s="1"/>
  <c r="F548" i="11"/>
  <c r="J548" i="11" s="1"/>
  <c r="K548" i="11" s="1"/>
  <c r="F547" i="11"/>
  <c r="J547" i="11" s="1"/>
  <c r="K547" i="11" s="1"/>
  <c r="F546" i="11"/>
  <c r="J546" i="11" s="1"/>
  <c r="K546" i="11" s="1"/>
  <c r="F545" i="11"/>
  <c r="J545" i="11" s="1"/>
  <c r="F544" i="11"/>
  <c r="F543" i="11"/>
  <c r="J543" i="11" s="1"/>
  <c r="K543" i="11" s="1"/>
  <c r="F542" i="11"/>
  <c r="J542" i="11" s="1"/>
  <c r="K542" i="11" s="1"/>
  <c r="F541" i="11"/>
  <c r="J541" i="11" s="1"/>
  <c r="K541" i="11" s="1"/>
  <c r="F540" i="11"/>
  <c r="J540" i="11" s="1"/>
  <c r="K540" i="11" s="1"/>
  <c r="F539" i="11"/>
  <c r="J539" i="11" s="1"/>
  <c r="K539" i="11" s="1"/>
  <c r="F538" i="11"/>
  <c r="J538" i="11" s="1"/>
  <c r="K538" i="11" s="1"/>
  <c r="F537" i="11"/>
  <c r="J537" i="11" s="1"/>
  <c r="F536" i="11"/>
  <c r="F535" i="11"/>
  <c r="J535" i="11" s="1"/>
  <c r="K535" i="11" s="1"/>
  <c r="F534" i="11"/>
  <c r="J534" i="11" s="1"/>
  <c r="K534" i="11" s="1"/>
  <c r="F533" i="11"/>
  <c r="J533" i="11" s="1"/>
  <c r="K533" i="11" s="1"/>
  <c r="F532" i="11"/>
  <c r="J532" i="11" s="1"/>
  <c r="K532" i="11" s="1"/>
  <c r="F531" i="11"/>
  <c r="J531" i="11" s="1"/>
  <c r="K531" i="11" s="1"/>
  <c r="F530" i="11"/>
  <c r="J530" i="11" s="1"/>
  <c r="K530" i="11" s="1"/>
  <c r="F529" i="11"/>
  <c r="J529" i="11" s="1"/>
  <c r="F528" i="11"/>
  <c r="F527" i="11"/>
  <c r="J527" i="11" s="1"/>
  <c r="K527" i="11" s="1"/>
  <c r="F526" i="11"/>
  <c r="J526" i="11" s="1"/>
  <c r="K526" i="11" s="1"/>
  <c r="F525" i="11"/>
  <c r="J525" i="11" s="1"/>
  <c r="K525" i="11" s="1"/>
  <c r="F524" i="11"/>
  <c r="J524" i="11" s="1"/>
  <c r="K524" i="11" s="1"/>
  <c r="F523" i="11"/>
  <c r="J523" i="11" s="1"/>
  <c r="K523" i="11" s="1"/>
  <c r="F522" i="11"/>
  <c r="J522" i="11" s="1"/>
  <c r="K522" i="11" s="1"/>
  <c r="F521" i="11"/>
  <c r="J521" i="11" s="1"/>
  <c r="F520" i="11"/>
  <c r="F519" i="11"/>
  <c r="J519" i="11" s="1"/>
  <c r="K519" i="11" s="1"/>
  <c r="F518" i="11"/>
  <c r="J518" i="11" s="1"/>
  <c r="K518" i="11" s="1"/>
  <c r="F517" i="11"/>
  <c r="J517" i="11" s="1"/>
  <c r="K517" i="11" s="1"/>
  <c r="F516" i="11"/>
  <c r="J516" i="11" s="1"/>
  <c r="K516" i="11" s="1"/>
  <c r="F515" i="11"/>
  <c r="J515" i="11" s="1"/>
  <c r="K515" i="11" s="1"/>
  <c r="F514" i="11"/>
  <c r="J514" i="11" s="1"/>
  <c r="K514" i="11" s="1"/>
  <c r="F513" i="11"/>
  <c r="J513" i="11" s="1"/>
  <c r="F512" i="11"/>
  <c r="F511" i="11"/>
  <c r="J511" i="11" s="1"/>
  <c r="K511" i="11" s="1"/>
  <c r="F510" i="11"/>
  <c r="J510" i="11" s="1"/>
  <c r="K510" i="11" s="1"/>
  <c r="F509" i="11"/>
  <c r="J509" i="11" s="1"/>
  <c r="K509" i="11" s="1"/>
  <c r="F508" i="11"/>
  <c r="J508" i="11" s="1"/>
  <c r="K508" i="11" s="1"/>
  <c r="F507" i="11"/>
  <c r="J507" i="11" s="1"/>
  <c r="K507" i="11" s="1"/>
  <c r="F506" i="11"/>
  <c r="J506" i="11" s="1"/>
  <c r="F505" i="11"/>
  <c r="J505" i="11" s="1"/>
  <c r="F504" i="11"/>
  <c r="F503" i="11"/>
  <c r="J503" i="11" s="1"/>
  <c r="K503" i="11" s="1"/>
  <c r="F502" i="11"/>
  <c r="J502" i="11" s="1"/>
  <c r="K502" i="11" s="1"/>
  <c r="F501" i="11"/>
  <c r="J501" i="11" s="1"/>
  <c r="K501" i="11" s="1"/>
  <c r="F500" i="11"/>
  <c r="F499" i="11"/>
  <c r="J499" i="11" s="1"/>
  <c r="K499" i="11" s="1"/>
  <c r="F498" i="11"/>
  <c r="F497" i="11"/>
  <c r="J497" i="11" s="1"/>
  <c r="F496" i="11"/>
  <c r="F495" i="11"/>
  <c r="J495" i="11" s="1"/>
  <c r="K495" i="11" s="1"/>
  <c r="F494" i="11"/>
  <c r="F493" i="11"/>
  <c r="J493" i="11" s="1"/>
  <c r="K493" i="11" s="1"/>
  <c r="F492" i="11"/>
  <c r="J492" i="11" s="1"/>
  <c r="K492" i="11" s="1"/>
  <c r="F491" i="11"/>
  <c r="J491" i="11" s="1"/>
  <c r="K491" i="11" s="1"/>
  <c r="F490" i="11"/>
  <c r="J490" i="11" s="1"/>
  <c r="K490" i="11" s="1"/>
  <c r="F486" i="11"/>
  <c r="J486" i="11" s="1"/>
  <c r="K486" i="11" s="1"/>
  <c r="F485" i="11"/>
  <c r="J485" i="11" s="1"/>
  <c r="K485" i="11" s="1"/>
  <c r="F484" i="11"/>
  <c r="J484" i="11" s="1"/>
  <c r="K484" i="11" s="1"/>
  <c r="F483" i="11"/>
  <c r="J483" i="11" s="1"/>
  <c r="K483" i="11" s="1"/>
  <c r="F482" i="11"/>
  <c r="J482" i="11" s="1"/>
  <c r="K482" i="11" s="1"/>
  <c r="F481" i="11"/>
  <c r="J481" i="11" s="1"/>
  <c r="F480" i="11"/>
  <c r="J480" i="11" s="1"/>
  <c r="F479" i="11"/>
  <c r="F478" i="11"/>
  <c r="J478" i="11" s="1"/>
  <c r="K478" i="11" s="1"/>
  <c r="F477" i="11"/>
  <c r="F476" i="11"/>
  <c r="J476" i="11" s="1"/>
  <c r="K476" i="11" s="1"/>
  <c r="F475" i="11"/>
  <c r="J475" i="11" s="1"/>
  <c r="K475" i="11" s="1"/>
  <c r="F474" i="11"/>
  <c r="J474" i="11" s="1"/>
  <c r="K474" i="11" s="1"/>
  <c r="F473" i="11"/>
  <c r="J473" i="11" s="1"/>
  <c r="K473" i="11" s="1"/>
  <c r="F472" i="11"/>
  <c r="J472" i="11" s="1"/>
  <c r="F471" i="11"/>
  <c r="F470" i="11"/>
  <c r="J470" i="11" s="1"/>
  <c r="K470" i="11" s="1"/>
  <c r="F469" i="11"/>
  <c r="J469" i="11" s="1"/>
  <c r="K469" i="11" s="1"/>
  <c r="F468" i="11"/>
  <c r="J468" i="11" s="1"/>
  <c r="K468" i="11" s="1"/>
  <c r="F467" i="11"/>
  <c r="J467" i="11" s="1"/>
  <c r="K467" i="11" s="1"/>
  <c r="F466" i="11"/>
  <c r="J466" i="11" s="1"/>
  <c r="K466" i="11" s="1"/>
  <c r="F465" i="11"/>
  <c r="J465" i="11" s="1"/>
  <c r="K465" i="11" s="1"/>
  <c r="F464" i="11"/>
  <c r="J464" i="11" s="1"/>
  <c r="F463" i="11"/>
  <c r="F462" i="11"/>
  <c r="J462" i="11" s="1"/>
  <c r="K462" i="11" s="1"/>
  <c r="F461" i="11"/>
  <c r="J461" i="11" s="1"/>
  <c r="F460" i="11"/>
  <c r="J460" i="11" s="1"/>
  <c r="K460" i="11" s="1"/>
  <c r="F459" i="11"/>
  <c r="J459" i="11" s="1"/>
  <c r="K459" i="11" s="1"/>
  <c r="F458" i="11"/>
  <c r="J458" i="11" s="1"/>
  <c r="K458" i="11" s="1"/>
  <c r="F457" i="11"/>
  <c r="J457" i="11" s="1"/>
  <c r="F456" i="11"/>
  <c r="J456" i="11" s="1"/>
  <c r="F455" i="11"/>
  <c r="F454" i="11"/>
  <c r="J454" i="11" s="1"/>
  <c r="K454" i="11" s="1"/>
  <c r="F453" i="11"/>
  <c r="J453" i="11" s="1"/>
  <c r="K453" i="11" s="1"/>
  <c r="F452" i="11"/>
  <c r="J452" i="11" s="1"/>
  <c r="K452" i="11" s="1"/>
  <c r="F451" i="11"/>
  <c r="J451" i="11" s="1"/>
  <c r="K451" i="11" s="1"/>
  <c r="F450" i="11"/>
  <c r="J450" i="11" s="1"/>
  <c r="K450" i="11" s="1"/>
  <c r="F449" i="11"/>
  <c r="J449" i="11" s="1"/>
  <c r="K449" i="11" s="1"/>
  <c r="F448" i="11"/>
  <c r="J448" i="11" s="1"/>
  <c r="F447" i="11"/>
  <c r="F446" i="11"/>
  <c r="J446" i="11" s="1"/>
  <c r="K446" i="11" s="1"/>
  <c r="F445" i="11"/>
  <c r="J445" i="11" s="1"/>
  <c r="F444" i="11"/>
  <c r="J444" i="11" s="1"/>
  <c r="K444" i="11" s="1"/>
  <c r="F443" i="11"/>
  <c r="J443" i="11" s="1"/>
  <c r="K443" i="11" s="1"/>
  <c r="F442" i="11"/>
  <c r="J442" i="11" s="1"/>
  <c r="K442" i="11" s="1"/>
  <c r="F441" i="11"/>
  <c r="F440" i="11"/>
  <c r="J440" i="11" s="1"/>
  <c r="F439" i="11"/>
  <c r="F438" i="11"/>
  <c r="J438" i="11" s="1"/>
  <c r="K438" i="11" s="1"/>
  <c r="F437" i="11"/>
  <c r="J437" i="11" s="1"/>
  <c r="K437" i="11" s="1"/>
  <c r="F436" i="11"/>
  <c r="J436" i="11" s="1"/>
  <c r="K436" i="11" s="1"/>
  <c r="F435" i="11"/>
  <c r="J435" i="11" s="1"/>
  <c r="K435" i="11" s="1"/>
  <c r="F434" i="11"/>
  <c r="J434" i="11" s="1"/>
  <c r="K434" i="11" s="1"/>
  <c r="F433" i="11"/>
  <c r="J433" i="11" s="1"/>
  <c r="K433" i="11" s="1"/>
  <c r="F432" i="11"/>
  <c r="J432" i="11" s="1"/>
  <c r="F431" i="11"/>
  <c r="F430" i="11"/>
  <c r="J430" i="11" s="1"/>
  <c r="K430" i="11" s="1"/>
  <c r="F429" i="11"/>
  <c r="F428" i="11"/>
  <c r="J428" i="11" s="1"/>
  <c r="K428" i="11" s="1"/>
  <c r="F427" i="11"/>
  <c r="J427" i="11" s="1"/>
  <c r="K427" i="11" s="1"/>
  <c r="F426" i="11"/>
  <c r="J426" i="11" s="1"/>
  <c r="K426" i="11" s="1"/>
  <c r="F425" i="11"/>
  <c r="J425" i="11" s="1"/>
  <c r="F424" i="11"/>
  <c r="J424" i="11" s="1"/>
  <c r="F423" i="11"/>
  <c r="F422" i="11"/>
  <c r="J422" i="11" s="1"/>
  <c r="K422" i="11" s="1"/>
  <c r="F421" i="11"/>
  <c r="J421" i="11" s="1"/>
  <c r="K421" i="11" s="1"/>
  <c r="F420" i="11"/>
  <c r="J420" i="11" s="1"/>
  <c r="K420" i="11" s="1"/>
  <c r="F419" i="11"/>
  <c r="J419" i="11" s="1"/>
  <c r="K419" i="11" s="1"/>
  <c r="F418" i="11"/>
  <c r="J418" i="11" s="1"/>
  <c r="K418" i="11" s="1"/>
  <c r="F417" i="11"/>
  <c r="J417" i="11" s="1"/>
  <c r="K417" i="11" s="1"/>
  <c r="F416" i="11"/>
  <c r="J416" i="11" s="1"/>
  <c r="F415" i="11"/>
  <c r="F414" i="11"/>
  <c r="J414" i="11" s="1"/>
  <c r="K414" i="11" s="1"/>
  <c r="F413" i="11"/>
  <c r="J413" i="11" s="1"/>
  <c r="F412" i="11"/>
  <c r="J412" i="11" s="1"/>
  <c r="K412" i="11" s="1"/>
  <c r="F411" i="11"/>
  <c r="J411" i="11" s="1"/>
  <c r="K411" i="11" s="1"/>
  <c r="F410" i="11"/>
  <c r="J410" i="11" s="1"/>
  <c r="K410" i="11" s="1"/>
  <c r="F409" i="11"/>
  <c r="J409" i="11" s="1"/>
  <c r="F408" i="11"/>
  <c r="J408" i="11" s="1"/>
  <c r="F404" i="11"/>
  <c r="J404" i="11" s="1"/>
  <c r="K404" i="11" s="1"/>
  <c r="F403" i="11"/>
  <c r="J403" i="11" s="1"/>
  <c r="F402" i="11"/>
  <c r="F401" i="11"/>
  <c r="J401" i="11" s="1"/>
  <c r="K401" i="11" s="1"/>
  <c r="F400" i="11"/>
  <c r="J400" i="11" s="1"/>
  <c r="K400" i="11" s="1"/>
  <c r="F399" i="11"/>
  <c r="J399" i="11" s="1"/>
  <c r="K399" i="11" s="1"/>
  <c r="F398" i="11"/>
  <c r="J398" i="11" s="1"/>
  <c r="K398" i="11" s="1"/>
  <c r="F397" i="11"/>
  <c r="J397" i="11" s="1"/>
  <c r="K397" i="11" s="1"/>
  <c r="F396" i="11"/>
  <c r="F395" i="11"/>
  <c r="J395" i="11" s="1"/>
  <c r="F394" i="11"/>
  <c r="F393" i="11"/>
  <c r="J393" i="11" s="1"/>
  <c r="K393" i="11" s="1"/>
  <c r="F392" i="11"/>
  <c r="J392" i="11" s="1"/>
  <c r="F391" i="11"/>
  <c r="J391" i="11" s="1"/>
  <c r="K391" i="11" s="1"/>
  <c r="F390" i="11"/>
  <c r="J390" i="11" s="1"/>
  <c r="K390" i="11" s="1"/>
  <c r="F389" i="11"/>
  <c r="J389" i="11" s="1"/>
  <c r="K389" i="11" s="1"/>
  <c r="F388" i="11"/>
  <c r="J388" i="11" s="1"/>
  <c r="F387" i="11"/>
  <c r="J387" i="11" s="1"/>
  <c r="F386" i="11"/>
  <c r="F385" i="11"/>
  <c r="J385" i="11" s="1"/>
  <c r="K385" i="11" s="1"/>
  <c r="F384" i="11"/>
  <c r="J384" i="11" s="1"/>
  <c r="K384" i="11" s="1"/>
  <c r="F383" i="11"/>
  <c r="J383" i="11" s="1"/>
  <c r="K383" i="11" s="1"/>
  <c r="F382" i="11"/>
  <c r="J382" i="11" s="1"/>
  <c r="K382" i="11" s="1"/>
  <c r="F381" i="11"/>
  <c r="J381" i="11" s="1"/>
  <c r="K381" i="11" s="1"/>
  <c r="F380" i="11"/>
  <c r="J380" i="11" s="1"/>
  <c r="F379" i="11"/>
  <c r="J379" i="11" s="1"/>
  <c r="F378" i="11"/>
  <c r="F377" i="11"/>
  <c r="J377" i="11" s="1"/>
  <c r="K377" i="11" s="1"/>
  <c r="F376" i="11"/>
  <c r="J376" i="11" s="1"/>
  <c r="K376" i="11" s="1"/>
  <c r="F375" i="11"/>
  <c r="J375" i="11" s="1"/>
  <c r="K375" i="11" s="1"/>
  <c r="F374" i="11"/>
  <c r="J374" i="11" s="1"/>
  <c r="K374" i="11" s="1"/>
  <c r="F373" i="11"/>
  <c r="J373" i="11" s="1"/>
  <c r="K373" i="11" s="1"/>
  <c r="F372" i="11"/>
  <c r="F371" i="11"/>
  <c r="J371" i="11" s="1"/>
  <c r="F370" i="11"/>
  <c r="F369" i="11"/>
  <c r="J369" i="11" s="1"/>
  <c r="K369" i="11" s="1"/>
  <c r="F368" i="11"/>
  <c r="J368" i="11" s="1"/>
  <c r="K368" i="11" s="1"/>
  <c r="F367" i="11"/>
  <c r="J367" i="11" s="1"/>
  <c r="K367" i="11" s="1"/>
  <c r="F366" i="11"/>
  <c r="J366" i="11" s="1"/>
  <c r="K366" i="11" s="1"/>
  <c r="F365" i="11"/>
  <c r="J365" i="11" s="1"/>
  <c r="K365" i="11" s="1"/>
  <c r="F364" i="11"/>
  <c r="J364" i="11" s="1"/>
  <c r="F363" i="11"/>
  <c r="J363" i="11" s="1"/>
  <c r="F362" i="11"/>
  <c r="F361" i="11"/>
  <c r="J361" i="11" s="1"/>
  <c r="K361" i="11" s="1"/>
  <c r="F360" i="11"/>
  <c r="F359" i="11"/>
  <c r="J359" i="11" s="1"/>
  <c r="K359" i="11" s="1"/>
  <c r="F358" i="11"/>
  <c r="J358" i="11" s="1"/>
  <c r="K358" i="11" s="1"/>
  <c r="F357" i="11"/>
  <c r="J357" i="11" s="1"/>
  <c r="K357" i="11" s="1"/>
  <c r="F356" i="11"/>
  <c r="F355" i="11"/>
  <c r="J355" i="11" s="1"/>
  <c r="F354" i="11"/>
  <c r="F353" i="11"/>
  <c r="J353" i="11" s="1"/>
  <c r="K353" i="11" s="1"/>
  <c r="F352" i="11"/>
  <c r="J352" i="11" s="1"/>
  <c r="K352" i="11" s="1"/>
  <c r="F351" i="11"/>
  <c r="J351" i="11" s="1"/>
  <c r="K351" i="11" s="1"/>
  <c r="F350" i="11"/>
  <c r="J350" i="11" s="1"/>
  <c r="K350" i="11" s="1"/>
  <c r="F349" i="11"/>
  <c r="J349" i="11" s="1"/>
  <c r="K349" i="11" s="1"/>
  <c r="F348" i="11"/>
  <c r="J348" i="11" s="1"/>
  <c r="K348" i="11" s="1"/>
  <c r="F347" i="11"/>
  <c r="J347" i="11" s="1"/>
  <c r="F346" i="11"/>
  <c r="F345" i="11"/>
  <c r="J345" i="11" s="1"/>
  <c r="K345" i="11" s="1"/>
  <c r="F344" i="11"/>
  <c r="J344" i="11" s="1"/>
  <c r="F343" i="11"/>
  <c r="J343" i="11" s="1"/>
  <c r="K343" i="11" s="1"/>
  <c r="F342" i="11"/>
  <c r="J342" i="11" s="1"/>
  <c r="K342" i="11" s="1"/>
  <c r="F341" i="11"/>
  <c r="J341" i="11" s="1"/>
  <c r="K341" i="11" s="1"/>
  <c r="F340" i="11"/>
  <c r="J340" i="11" s="1"/>
  <c r="F339" i="11"/>
  <c r="J339" i="11" s="1"/>
  <c r="F338" i="11"/>
  <c r="F337" i="11"/>
  <c r="J337" i="11" s="1"/>
  <c r="K337" i="11" s="1"/>
  <c r="F336" i="11"/>
  <c r="J336" i="11" s="1"/>
  <c r="K336" i="11" s="1"/>
  <c r="F335" i="11"/>
  <c r="J335" i="11" s="1"/>
  <c r="K335" i="11" s="1"/>
  <c r="F334" i="11"/>
  <c r="J334" i="11" s="1"/>
  <c r="K334" i="11" s="1"/>
  <c r="F330" i="11"/>
  <c r="J330" i="11" s="1"/>
  <c r="K330" i="11" s="1"/>
  <c r="F329" i="11"/>
  <c r="J329" i="11" s="1"/>
  <c r="K329" i="11" s="1"/>
  <c r="F328" i="11"/>
  <c r="J328" i="11" s="1"/>
  <c r="K328" i="11" s="1"/>
  <c r="F327" i="11"/>
  <c r="J327" i="11" s="1"/>
  <c r="K327" i="11" s="1"/>
  <c r="F326" i="11"/>
  <c r="J326" i="11" s="1"/>
  <c r="K326" i="11" s="1"/>
  <c r="F325" i="11"/>
  <c r="J325" i="11" s="1"/>
  <c r="K325" i="11" s="1"/>
  <c r="F324" i="11"/>
  <c r="J324" i="11" s="1"/>
  <c r="F323" i="11"/>
  <c r="F322" i="11"/>
  <c r="J322" i="11" s="1"/>
  <c r="K322" i="11" s="1"/>
  <c r="F321" i="11"/>
  <c r="F320" i="11"/>
  <c r="J320" i="11" s="1"/>
  <c r="K320" i="11" s="1"/>
  <c r="F319" i="11"/>
  <c r="J319" i="11" s="1"/>
  <c r="K319" i="11" s="1"/>
  <c r="F318" i="11"/>
  <c r="J318" i="11" s="1"/>
  <c r="K318" i="11" s="1"/>
  <c r="F317" i="11"/>
  <c r="J317" i="11" s="1"/>
  <c r="F316" i="11"/>
  <c r="J316" i="11" s="1"/>
  <c r="F315" i="11"/>
  <c r="F314" i="11"/>
  <c r="J314" i="11" s="1"/>
  <c r="K314" i="11" s="1"/>
  <c r="F313" i="11"/>
  <c r="J313" i="11" s="1"/>
  <c r="K313" i="11" s="1"/>
  <c r="F312" i="11"/>
  <c r="J312" i="11" s="1"/>
  <c r="K312" i="11" s="1"/>
  <c r="F311" i="11"/>
  <c r="J311" i="11" s="1"/>
  <c r="K311" i="11" s="1"/>
  <c r="F310" i="11"/>
  <c r="J310" i="11" s="1"/>
  <c r="K310" i="11" s="1"/>
  <c r="F309" i="11"/>
  <c r="J309" i="11" s="1"/>
  <c r="F308" i="11"/>
  <c r="J308" i="11" s="1"/>
  <c r="F307" i="11"/>
  <c r="F306" i="11"/>
  <c r="J306" i="11" s="1"/>
  <c r="K306" i="11" s="1"/>
  <c r="F305" i="11"/>
  <c r="F304" i="11"/>
  <c r="J304" i="11" s="1"/>
  <c r="K304" i="11" s="1"/>
  <c r="F303" i="11"/>
  <c r="J303" i="11" s="1"/>
  <c r="K303" i="11" s="1"/>
  <c r="F302" i="11"/>
  <c r="J302" i="11" s="1"/>
  <c r="K302" i="11" s="1"/>
  <c r="F301" i="11"/>
  <c r="J301" i="11" s="1"/>
  <c r="K301" i="11" s="1"/>
  <c r="F300" i="11"/>
  <c r="J300" i="11" s="1"/>
  <c r="F299" i="11"/>
  <c r="F298" i="11"/>
  <c r="J298" i="11" s="1"/>
  <c r="K298" i="11" s="1"/>
  <c r="F297" i="11"/>
  <c r="J297" i="11" s="1"/>
  <c r="K297" i="11" s="1"/>
  <c r="F296" i="11"/>
  <c r="J296" i="11" s="1"/>
  <c r="K296" i="11" s="1"/>
  <c r="F295" i="11"/>
  <c r="J295" i="11" s="1"/>
  <c r="K295" i="11" s="1"/>
  <c r="F294" i="11"/>
  <c r="J294" i="11" s="1"/>
  <c r="K294" i="11" s="1"/>
  <c r="F293" i="11"/>
  <c r="J293" i="11" s="1"/>
  <c r="F292" i="11"/>
  <c r="J292" i="11" s="1"/>
  <c r="F291" i="11"/>
  <c r="F290" i="11"/>
  <c r="J290" i="11" s="1"/>
  <c r="K290" i="11" s="1"/>
  <c r="F289" i="11"/>
  <c r="J289" i="11" s="1"/>
  <c r="F288" i="11"/>
  <c r="J288" i="11" s="1"/>
  <c r="K288" i="11" s="1"/>
  <c r="F287" i="11"/>
  <c r="J287" i="11" s="1"/>
  <c r="K287" i="11" s="1"/>
  <c r="F286" i="11"/>
  <c r="J286" i="11" s="1"/>
  <c r="K286" i="11" s="1"/>
  <c r="F285" i="11"/>
  <c r="J285" i="11" s="1"/>
  <c r="F284" i="11"/>
  <c r="J284" i="11" s="1"/>
  <c r="F283" i="11"/>
  <c r="F282" i="11"/>
  <c r="J282" i="11" s="1"/>
  <c r="K282" i="11" s="1"/>
  <c r="F281" i="11"/>
  <c r="J281" i="11" s="1"/>
  <c r="K281" i="11" s="1"/>
  <c r="F280" i="11"/>
  <c r="J280" i="11" s="1"/>
  <c r="K280" i="11" s="1"/>
  <c r="F279" i="11"/>
  <c r="J279" i="11" s="1"/>
  <c r="K279" i="11" s="1"/>
  <c r="F278" i="11"/>
  <c r="J278" i="11" s="1"/>
  <c r="K278" i="11" s="1"/>
  <c r="F277" i="11"/>
  <c r="F276" i="11"/>
  <c r="J276" i="11" s="1"/>
  <c r="F275" i="11"/>
  <c r="F274" i="11"/>
  <c r="J274" i="11" s="1"/>
  <c r="K274" i="11" s="1"/>
  <c r="F273" i="11"/>
  <c r="F272" i="11"/>
  <c r="J272" i="11" s="1"/>
  <c r="K272" i="11" s="1"/>
  <c r="F271" i="11"/>
  <c r="J271" i="11" s="1"/>
  <c r="K271" i="11" s="1"/>
  <c r="F270" i="11"/>
  <c r="J270" i="11" s="1"/>
  <c r="K270" i="11" s="1"/>
  <c r="F269" i="11"/>
  <c r="J269" i="11" s="1"/>
  <c r="F268" i="11"/>
  <c r="J268" i="11" s="1"/>
  <c r="F267" i="11"/>
  <c r="F266" i="11"/>
  <c r="J266" i="11" s="1"/>
  <c r="K266" i="11" s="1"/>
  <c r="F265" i="11"/>
  <c r="J265" i="11" s="1"/>
  <c r="K265" i="11" s="1"/>
  <c r="F264" i="11"/>
  <c r="J264" i="11" s="1"/>
  <c r="K264" i="11" s="1"/>
  <c r="F263" i="11"/>
  <c r="J263" i="11" s="1"/>
  <c r="K263" i="11" s="1"/>
  <c r="F262" i="11"/>
  <c r="J262" i="11" s="1"/>
  <c r="K262" i="11" s="1"/>
  <c r="F258" i="11"/>
  <c r="J258" i="11" s="1"/>
  <c r="K258" i="11" s="1"/>
  <c r="F257" i="11"/>
  <c r="J257" i="11" s="1"/>
  <c r="K257" i="11" s="1"/>
  <c r="F256" i="11"/>
  <c r="J256" i="11" s="1"/>
  <c r="K256" i="11" s="1"/>
  <c r="F255" i="11"/>
  <c r="J255" i="11" s="1"/>
  <c r="K255" i="11" s="1"/>
  <c r="F254" i="11"/>
  <c r="J254" i="11" s="1"/>
  <c r="F253" i="11"/>
  <c r="J253" i="11" s="1"/>
  <c r="F252" i="11"/>
  <c r="F251" i="11"/>
  <c r="J251" i="11" s="1"/>
  <c r="K251" i="11" s="1"/>
  <c r="F250" i="11"/>
  <c r="F249" i="11"/>
  <c r="J249" i="11" s="1"/>
  <c r="K249" i="11" s="1"/>
  <c r="F248" i="11"/>
  <c r="J248" i="11" s="1"/>
  <c r="K248" i="11" s="1"/>
  <c r="F247" i="11"/>
  <c r="J247" i="11" s="1"/>
  <c r="K247" i="11" s="1"/>
  <c r="F246" i="11"/>
  <c r="F245" i="11"/>
  <c r="J245" i="11" s="1"/>
  <c r="F244" i="11"/>
  <c r="F243" i="11"/>
  <c r="J243" i="11" s="1"/>
  <c r="K243" i="11" s="1"/>
  <c r="F242" i="11"/>
  <c r="J242" i="11" s="1"/>
  <c r="K242" i="11" s="1"/>
  <c r="F241" i="11"/>
  <c r="J241" i="11" s="1"/>
  <c r="K241" i="11" s="1"/>
  <c r="F240" i="11"/>
  <c r="J240" i="11" s="1"/>
  <c r="K240" i="11" s="1"/>
  <c r="F239" i="11"/>
  <c r="J239" i="11" s="1"/>
  <c r="K239" i="11" s="1"/>
  <c r="F238" i="11"/>
  <c r="J238" i="11" s="1"/>
  <c r="K238" i="11" s="1"/>
  <c r="F237" i="11"/>
  <c r="J237" i="11" s="1"/>
  <c r="F236" i="11"/>
  <c r="F235" i="11"/>
  <c r="J235" i="11" s="1"/>
  <c r="K235" i="11" s="1"/>
  <c r="F234" i="11"/>
  <c r="J234" i="11" s="1"/>
  <c r="F233" i="11"/>
  <c r="J233" i="11" s="1"/>
  <c r="K233" i="11" s="1"/>
  <c r="F232" i="11"/>
  <c r="J232" i="11" s="1"/>
  <c r="K232" i="11" s="1"/>
  <c r="F231" i="11"/>
  <c r="J231" i="11" s="1"/>
  <c r="K231" i="11" s="1"/>
  <c r="F230" i="11"/>
  <c r="J230" i="11" s="1"/>
  <c r="F229" i="11"/>
  <c r="J229" i="11" s="1"/>
  <c r="F228" i="11"/>
  <c r="F227" i="11"/>
  <c r="J227" i="11" s="1"/>
  <c r="K227" i="11" s="1"/>
  <c r="F226" i="11"/>
  <c r="J226" i="11" s="1"/>
  <c r="K226" i="11" s="1"/>
  <c r="F225" i="11"/>
  <c r="J225" i="11" s="1"/>
  <c r="K225" i="11" s="1"/>
  <c r="F224" i="11"/>
  <c r="J224" i="11" s="1"/>
  <c r="K224" i="11" s="1"/>
  <c r="F223" i="11"/>
  <c r="J223" i="11" s="1"/>
  <c r="K223" i="11" s="1"/>
  <c r="F222" i="11"/>
  <c r="J222" i="11" s="1"/>
  <c r="K222" i="11" s="1"/>
  <c r="F221" i="11"/>
  <c r="J221" i="11" s="1"/>
  <c r="F220" i="11"/>
  <c r="F219" i="11"/>
  <c r="J219" i="11" s="1"/>
  <c r="K219" i="11" s="1"/>
  <c r="F218" i="11"/>
  <c r="J218" i="11" s="1"/>
  <c r="K218" i="11" s="1"/>
  <c r="F217" i="11"/>
  <c r="J217" i="11" s="1"/>
  <c r="K217" i="11" s="1"/>
  <c r="F216" i="11"/>
  <c r="J216" i="11" s="1"/>
  <c r="K216" i="11" s="1"/>
  <c r="F215" i="11"/>
  <c r="J215" i="11" s="1"/>
  <c r="K215" i="11" s="1"/>
  <c r="F214" i="11"/>
  <c r="J214" i="11" s="1"/>
  <c r="F213" i="11"/>
  <c r="J213" i="11" s="1"/>
  <c r="F212" i="11"/>
  <c r="F211" i="11"/>
  <c r="J211" i="11" s="1"/>
  <c r="K211" i="11" s="1"/>
  <c r="F210" i="11"/>
  <c r="J210" i="11" s="1"/>
  <c r="K210" i="11" s="1"/>
  <c r="F209" i="11"/>
  <c r="J209" i="11" s="1"/>
  <c r="K209" i="11" s="1"/>
  <c r="F208" i="11"/>
  <c r="J208" i="11" s="1"/>
  <c r="K208" i="11" s="1"/>
  <c r="F207" i="11"/>
  <c r="J207" i="11" s="1"/>
  <c r="K207" i="11" s="1"/>
  <c r="F206" i="11"/>
  <c r="J206" i="11" s="1"/>
  <c r="K206" i="11" s="1"/>
  <c r="F205" i="11"/>
  <c r="J205" i="11" s="1"/>
  <c r="F204" i="11"/>
  <c r="F203" i="11"/>
  <c r="J203" i="11" s="1"/>
  <c r="K203" i="11" s="1"/>
  <c r="F202" i="11"/>
  <c r="J202" i="11" s="1"/>
  <c r="K202" i="11" s="1"/>
  <c r="F201" i="11"/>
  <c r="J201" i="11" s="1"/>
  <c r="K201" i="11" s="1"/>
  <c r="F200" i="11"/>
  <c r="J200" i="11" s="1"/>
  <c r="K200" i="11" s="1"/>
  <c r="F199" i="11"/>
  <c r="J199" i="11" s="1"/>
  <c r="K199" i="11" s="1"/>
  <c r="F195" i="11"/>
  <c r="F194" i="11"/>
  <c r="J194" i="11" s="1"/>
  <c r="K194" i="11" s="1"/>
  <c r="F193" i="11"/>
  <c r="J193" i="11" s="1"/>
  <c r="K193" i="11" s="1"/>
  <c r="F192" i="11"/>
  <c r="J192" i="11" s="1"/>
  <c r="K192" i="11" s="1"/>
  <c r="F191" i="11"/>
  <c r="J191" i="11" s="1"/>
  <c r="K191" i="11" s="1"/>
  <c r="F190" i="11"/>
  <c r="J190" i="11" s="1"/>
  <c r="K190" i="11" s="1"/>
  <c r="F189" i="11"/>
  <c r="J189" i="11" s="1"/>
  <c r="K189" i="11" s="1"/>
  <c r="F188" i="11"/>
  <c r="J188" i="11" s="1"/>
  <c r="F187" i="11"/>
  <c r="F186" i="11"/>
  <c r="J186" i="11" s="1"/>
  <c r="K186" i="11" s="1"/>
  <c r="F185" i="11"/>
  <c r="J185" i="11" s="1"/>
  <c r="K185" i="11" s="1"/>
  <c r="F184" i="11"/>
  <c r="J184" i="11" s="1"/>
  <c r="K184" i="11" s="1"/>
  <c r="F183" i="11"/>
  <c r="J183" i="11" s="1"/>
  <c r="K183" i="11" s="1"/>
  <c r="F182" i="11"/>
  <c r="J182" i="11" s="1"/>
  <c r="K182" i="11" s="1"/>
  <c r="F181" i="11"/>
  <c r="J181" i="11" s="1"/>
  <c r="K181" i="11" s="1"/>
  <c r="F180" i="11"/>
  <c r="J180" i="11" s="1"/>
  <c r="F179" i="11"/>
  <c r="F178" i="11"/>
  <c r="J178" i="11" s="1"/>
  <c r="K178" i="11" s="1"/>
  <c r="F177" i="11"/>
  <c r="J177" i="11" s="1"/>
  <c r="K177" i="11" s="1"/>
  <c r="F176" i="11"/>
  <c r="J176" i="11" s="1"/>
  <c r="K176" i="11" s="1"/>
  <c r="F175" i="11"/>
  <c r="J175" i="11" s="1"/>
  <c r="K175" i="11" s="1"/>
  <c r="F174" i="11"/>
  <c r="J174" i="11" s="1"/>
  <c r="K174" i="11" s="1"/>
  <c r="F173" i="11"/>
  <c r="J173" i="11" s="1"/>
  <c r="F172" i="11"/>
  <c r="J172" i="11" s="1"/>
  <c r="F171" i="11"/>
  <c r="F170" i="11"/>
  <c r="J170" i="11" s="1"/>
  <c r="K170" i="11" s="1"/>
  <c r="F169" i="11"/>
  <c r="J169" i="11" s="1"/>
  <c r="K169" i="11" s="1"/>
  <c r="F168" i="11"/>
  <c r="J168" i="11" s="1"/>
  <c r="K168" i="11" s="1"/>
  <c r="F167" i="11"/>
  <c r="J167" i="11" s="1"/>
  <c r="K167" i="11" s="1"/>
  <c r="F166" i="11"/>
  <c r="J166" i="11" s="1"/>
  <c r="K166" i="11" s="1"/>
  <c r="F165" i="11"/>
  <c r="J165" i="11" s="1"/>
  <c r="F164" i="11"/>
  <c r="J164" i="11" s="1"/>
  <c r="F163" i="11"/>
  <c r="F162" i="11"/>
  <c r="J162" i="11" s="1"/>
  <c r="K162" i="11" s="1"/>
  <c r="F161" i="11"/>
  <c r="J161" i="11" s="1"/>
  <c r="K161" i="11" s="1"/>
  <c r="F160" i="11"/>
  <c r="J160" i="11" s="1"/>
  <c r="K160" i="11" s="1"/>
  <c r="F159" i="11"/>
  <c r="J159" i="11" s="1"/>
  <c r="K159" i="11" s="1"/>
  <c r="F158" i="11"/>
  <c r="J158" i="11" s="1"/>
  <c r="K158" i="11" s="1"/>
  <c r="F157" i="11"/>
  <c r="J157" i="11" s="1"/>
  <c r="F156" i="11"/>
  <c r="J156" i="11" s="1"/>
  <c r="F155" i="11"/>
  <c r="F154" i="11"/>
  <c r="J154" i="11" s="1"/>
  <c r="K154" i="11" s="1"/>
  <c r="F153" i="11"/>
  <c r="J153" i="11" s="1"/>
  <c r="K153" i="11" s="1"/>
  <c r="F152" i="11"/>
  <c r="J152" i="11" s="1"/>
  <c r="K152" i="11" s="1"/>
  <c r="F151" i="11"/>
  <c r="J151" i="11" s="1"/>
  <c r="K151" i="11" s="1"/>
  <c r="F150" i="11"/>
  <c r="J150" i="11" s="1"/>
  <c r="K150" i="11" s="1"/>
  <c r="F149" i="11"/>
  <c r="J149" i="11" s="1"/>
  <c r="F148" i="11"/>
  <c r="J148" i="11" s="1"/>
  <c r="F147" i="11"/>
  <c r="F146" i="11"/>
  <c r="J146" i="11" s="1"/>
  <c r="K146" i="11" s="1"/>
  <c r="F145" i="11"/>
  <c r="J145" i="11" s="1"/>
  <c r="K145" i="11" s="1"/>
  <c r="F144" i="11"/>
  <c r="J144" i="11" s="1"/>
  <c r="K144" i="11" s="1"/>
  <c r="F143" i="11"/>
  <c r="J143" i="11" s="1"/>
  <c r="K143" i="11" s="1"/>
  <c r="F142" i="11"/>
  <c r="J142" i="11" s="1"/>
  <c r="K142" i="11" s="1"/>
  <c r="F136" i="11"/>
  <c r="J136" i="11" s="1"/>
  <c r="K136" i="11" s="1"/>
  <c r="F137" i="11"/>
  <c r="J137" i="11" s="1"/>
  <c r="F138" i="11"/>
  <c r="F135" i="11"/>
  <c r="J135" i="11" s="1"/>
  <c r="F134" i="11"/>
  <c r="F133" i="11"/>
  <c r="J133" i="11" s="1"/>
  <c r="K133" i="11" s="1"/>
  <c r="F132" i="11"/>
  <c r="J132" i="11" s="1"/>
  <c r="K132" i="11" s="1"/>
  <c r="F131" i="11"/>
  <c r="J131" i="11" s="1"/>
  <c r="K131" i="11" s="1"/>
  <c r="F130" i="11"/>
  <c r="J130" i="11" s="1"/>
  <c r="K130" i="11" s="1"/>
  <c r="F129" i="11"/>
  <c r="J129" i="11" s="1"/>
  <c r="K129" i="11" s="1"/>
  <c r="F128" i="11"/>
  <c r="J128" i="11" s="1"/>
  <c r="F127" i="11"/>
  <c r="J127" i="11" s="1"/>
  <c r="F126" i="11"/>
  <c r="F125" i="11"/>
  <c r="J125" i="11" s="1"/>
  <c r="K125" i="11" s="1"/>
  <c r="F124" i="11"/>
  <c r="J124" i="11" s="1"/>
  <c r="K124" i="11" s="1"/>
  <c r="F123" i="11"/>
  <c r="J123" i="11" s="1"/>
  <c r="K123" i="11" s="1"/>
  <c r="F122" i="11"/>
  <c r="J122" i="11" s="1"/>
  <c r="K122" i="11" s="1"/>
  <c r="F121" i="11"/>
  <c r="J121" i="11" s="1"/>
  <c r="K121" i="11" s="1"/>
  <c r="F120" i="11"/>
  <c r="J120" i="11" s="1"/>
  <c r="K120" i="11" s="1"/>
  <c r="F119" i="11"/>
  <c r="J119" i="11" s="1"/>
  <c r="F118" i="11"/>
  <c r="F117" i="11"/>
  <c r="J117" i="11" s="1"/>
  <c r="K117" i="11" s="1"/>
  <c r="F116" i="11"/>
  <c r="J116" i="11" s="1"/>
  <c r="K116" i="11" s="1"/>
  <c r="F115" i="11"/>
  <c r="J115" i="11" s="1"/>
  <c r="K115" i="11" s="1"/>
  <c r="F114" i="11"/>
  <c r="J114" i="11" s="1"/>
  <c r="K114" i="11" s="1"/>
  <c r="F113" i="11"/>
  <c r="J113" i="11" s="1"/>
  <c r="K113" i="11" s="1"/>
  <c r="F112" i="11"/>
  <c r="J112" i="11" s="1"/>
  <c r="F111" i="11"/>
  <c r="J111" i="11" s="1"/>
  <c r="F110" i="11"/>
  <c r="F109" i="11"/>
  <c r="J109" i="11" s="1"/>
  <c r="K109" i="11" s="1"/>
  <c r="F108" i="11"/>
  <c r="J108" i="11" s="1"/>
  <c r="K108" i="11" s="1"/>
  <c r="F107" i="11"/>
  <c r="J107" i="11" s="1"/>
  <c r="K107" i="11" s="1"/>
  <c r="F106" i="11"/>
  <c r="J106" i="11" s="1"/>
  <c r="K106" i="11" s="1"/>
  <c r="F105" i="11"/>
  <c r="J105" i="11" s="1"/>
  <c r="K105" i="11" s="1"/>
  <c r="F104" i="11"/>
  <c r="J104" i="11" s="1"/>
  <c r="K104" i="11" s="1"/>
  <c r="F103" i="11"/>
  <c r="J103" i="11" s="1"/>
  <c r="F102" i="11"/>
  <c r="F101" i="11"/>
  <c r="J101" i="11" s="1"/>
  <c r="K101" i="11" s="1"/>
  <c r="F100" i="11"/>
  <c r="J100" i="11" s="1"/>
  <c r="K100" i="11" s="1"/>
  <c r="F99" i="11"/>
  <c r="J99" i="11" s="1"/>
  <c r="K99" i="11" s="1"/>
  <c r="F98" i="11"/>
  <c r="J98" i="11" s="1"/>
  <c r="K98" i="11" s="1"/>
  <c r="F97" i="11"/>
  <c r="J97" i="11" s="1"/>
  <c r="K97" i="11" s="1"/>
  <c r="F96" i="11"/>
  <c r="J96" i="11" s="1"/>
  <c r="F95" i="11"/>
  <c r="J95" i="11" s="1"/>
  <c r="F94" i="11"/>
  <c r="F93" i="11"/>
  <c r="J93" i="11" s="1"/>
  <c r="K93" i="11" s="1"/>
  <c r="F92" i="11"/>
  <c r="J92" i="11" s="1"/>
  <c r="K92" i="11" s="1"/>
  <c r="F91" i="11"/>
  <c r="J91" i="11" s="1"/>
  <c r="K91" i="11" s="1"/>
  <c r="F79" i="11"/>
  <c r="J79" i="11" s="1"/>
  <c r="K79" i="11" s="1"/>
  <c r="F80" i="11"/>
  <c r="J80" i="11" s="1"/>
  <c r="K80" i="11" s="1"/>
  <c r="F81" i="11"/>
  <c r="J81" i="11" s="1"/>
  <c r="K81" i="11" s="1"/>
  <c r="F82" i="11"/>
  <c r="J82" i="11" s="1"/>
  <c r="F83" i="11"/>
  <c r="F84" i="11"/>
  <c r="J84" i="11" s="1"/>
  <c r="K84" i="11" s="1"/>
  <c r="F85" i="11"/>
  <c r="J85" i="11" s="1"/>
  <c r="K85" i="11" s="1"/>
  <c r="F86" i="11"/>
  <c r="J86" i="11" s="1"/>
  <c r="K86" i="11" s="1"/>
  <c r="F87" i="11"/>
  <c r="J87" i="11" s="1"/>
  <c r="K87" i="11" s="1"/>
  <c r="F78" i="11"/>
  <c r="J78" i="11" s="1"/>
  <c r="K78" i="11" s="1"/>
  <c r="F77" i="11"/>
  <c r="J77" i="11" s="1"/>
  <c r="K77" i="11" s="1"/>
  <c r="F76" i="11"/>
  <c r="J76" i="11" s="1"/>
  <c r="K76" i="11" s="1"/>
  <c r="F75" i="11"/>
  <c r="J75" i="11" s="1"/>
  <c r="K75" i="11" s="1"/>
  <c r="F74" i="11"/>
  <c r="J74" i="11" s="1"/>
  <c r="F73" i="11"/>
  <c r="F72" i="11"/>
  <c r="J72" i="11" s="1"/>
  <c r="K72" i="11" s="1"/>
  <c r="F71" i="11"/>
  <c r="J71" i="11" s="1"/>
  <c r="K71" i="11" s="1"/>
  <c r="F70" i="11"/>
  <c r="J70" i="11" s="1"/>
  <c r="K70" i="11" s="1"/>
  <c r="F69" i="11"/>
  <c r="J69" i="11" s="1"/>
  <c r="K69" i="11" s="1"/>
  <c r="F68" i="11"/>
  <c r="J68" i="11" s="1"/>
  <c r="K68" i="11" s="1"/>
  <c r="F67" i="11"/>
  <c r="J67" i="11" s="1"/>
  <c r="K67" i="11" s="1"/>
  <c r="F66" i="11"/>
  <c r="J66" i="11" s="1"/>
  <c r="F65" i="11"/>
  <c r="F64" i="11"/>
  <c r="J64" i="11" s="1"/>
  <c r="K64" i="11" s="1"/>
  <c r="F63" i="11"/>
  <c r="J63" i="11" s="1"/>
  <c r="K63" i="11" s="1"/>
  <c r="F62" i="11"/>
  <c r="J62" i="11" s="1"/>
  <c r="K62" i="11" s="1"/>
  <c r="F61" i="11"/>
  <c r="J61" i="11" s="1"/>
  <c r="K61" i="11" s="1"/>
  <c r="F60" i="11"/>
  <c r="J60" i="11" s="1"/>
  <c r="K60" i="11" s="1"/>
  <c r="F59" i="11"/>
  <c r="J59" i="11" s="1"/>
  <c r="K59" i="11" s="1"/>
  <c r="F58" i="11"/>
  <c r="J58" i="11" s="1"/>
  <c r="F57" i="11"/>
  <c r="F56" i="11"/>
  <c r="J56" i="11" s="1"/>
  <c r="K56" i="11" s="1"/>
  <c r="F55" i="11"/>
  <c r="J55" i="11" s="1"/>
  <c r="K55" i="11" s="1"/>
  <c r="F54" i="11"/>
  <c r="J54" i="11" s="1"/>
  <c r="K54" i="11" s="1"/>
  <c r="F53" i="11"/>
  <c r="J53" i="11" s="1"/>
  <c r="K53" i="11" s="1"/>
  <c r="F52" i="11"/>
  <c r="J52" i="11" s="1"/>
  <c r="K52" i="11" s="1"/>
  <c r="F51" i="11"/>
  <c r="J51" i="11" s="1"/>
  <c r="F50" i="11"/>
  <c r="J50" i="11" s="1"/>
  <c r="F49" i="11"/>
  <c r="F31" i="11"/>
  <c r="J31" i="11" s="1"/>
  <c r="K31" i="11" s="1"/>
  <c r="F32" i="11"/>
  <c r="J32" i="11" s="1"/>
  <c r="K32" i="11" s="1"/>
  <c r="F33" i="11"/>
  <c r="J33" i="11" s="1"/>
  <c r="K33" i="11" s="1"/>
  <c r="F34" i="11"/>
  <c r="J34" i="11" s="1"/>
  <c r="K34" i="11" s="1"/>
  <c r="F35" i="11"/>
  <c r="J35" i="11" s="1"/>
  <c r="K35" i="11" s="1"/>
  <c r="F36" i="11"/>
  <c r="J36" i="11" s="1"/>
  <c r="K36" i="11" s="1"/>
  <c r="F37" i="11"/>
  <c r="J37" i="11" s="1"/>
  <c r="F38" i="11"/>
  <c r="F39" i="11"/>
  <c r="J39" i="11" s="1"/>
  <c r="K39" i="11" s="1"/>
  <c r="F40" i="11"/>
  <c r="J40" i="11" s="1"/>
  <c r="K40" i="11" s="1"/>
  <c r="F41" i="11"/>
  <c r="J41" i="11" s="1"/>
  <c r="K41" i="11" s="1"/>
  <c r="F42" i="11"/>
  <c r="J42" i="11" s="1"/>
  <c r="K42" i="11" s="1"/>
  <c r="F43" i="11"/>
  <c r="J43" i="11" s="1"/>
  <c r="K43" i="11" s="1"/>
  <c r="F44" i="11"/>
  <c r="J44" i="11" s="1"/>
  <c r="K44" i="11" s="1"/>
  <c r="F45" i="11"/>
  <c r="J45" i="11" s="1"/>
  <c r="F30" i="11"/>
  <c r="J30" i="11" s="1"/>
  <c r="K30" i="11" s="1"/>
  <c r="F29" i="11"/>
  <c r="J29" i="11" s="1"/>
  <c r="K29" i="11" s="1"/>
  <c r="F28" i="11"/>
  <c r="J28" i="11" s="1"/>
  <c r="K28" i="11" s="1"/>
  <c r="F27" i="11"/>
  <c r="J27" i="11" s="1"/>
  <c r="K27" i="11" s="1"/>
  <c r="F26" i="11"/>
  <c r="J26" i="11" s="1"/>
  <c r="F25" i="11"/>
  <c r="F24" i="11"/>
  <c r="J24" i="11" s="1"/>
  <c r="K24" i="11" s="1"/>
  <c r="F23" i="11"/>
  <c r="J23" i="11" s="1"/>
  <c r="K23" i="11" s="1"/>
  <c r="F22" i="11"/>
  <c r="J22" i="11" s="1"/>
  <c r="K22" i="11" s="1"/>
  <c r="F21" i="11"/>
  <c r="J21" i="11" s="1"/>
  <c r="K21" i="11" s="1"/>
  <c r="F20" i="11"/>
  <c r="J20" i="11" s="1"/>
  <c r="K20" i="11" s="1"/>
  <c r="F19" i="11"/>
  <c r="F5" i="11"/>
  <c r="J5" i="11" s="1"/>
  <c r="F6" i="11"/>
  <c r="F7" i="11"/>
  <c r="J7" i="11" s="1"/>
  <c r="K7" i="11" s="1"/>
  <c r="F8" i="11"/>
  <c r="J8" i="11" s="1"/>
  <c r="K8" i="11" s="1"/>
  <c r="F9" i="11"/>
  <c r="J9" i="11" s="1"/>
  <c r="K9" i="11" s="1"/>
  <c r="F10" i="11"/>
  <c r="J10" i="11" s="1"/>
  <c r="K10" i="11" s="1"/>
  <c r="F11" i="11"/>
  <c r="J11" i="11" s="1"/>
  <c r="K11" i="11" s="1"/>
  <c r="F12" i="11"/>
  <c r="F13" i="11"/>
  <c r="J13" i="11" s="1"/>
  <c r="F14" i="11"/>
  <c r="F15" i="11"/>
  <c r="J15" i="11" s="1"/>
  <c r="K15" i="11" s="1"/>
  <c r="F4" i="11"/>
  <c r="J4" i="11" s="1"/>
  <c r="K4" i="11" s="1"/>
  <c r="H579" i="11"/>
  <c r="G579" i="11"/>
  <c r="E579" i="11"/>
  <c r="H578" i="11"/>
  <c r="G578" i="11"/>
  <c r="E578" i="11"/>
  <c r="H577" i="11"/>
  <c r="G577" i="11"/>
  <c r="E577" i="11"/>
  <c r="H576" i="11"/>
  <c r="G576" i="11"/>
  <c r="E576" i="11"/>
  <c r="H575" i="11"/>
  <c r="G575" i="11"/>
  <c r="E575" i="11"/>
  <c r="H574" i="11"/>
  <c r="G574" i="11"/>
  <c r="E574" i="11"/>
  <c r="H573" i="11"/>
  <c r="G573" i="11"/>
  <c r="E573" i="11"/>
  <c r="H572" i="11"/>
  <c r="G572" i="11"/>
  <c r="E572" i="11"/>
  <c r="H571" i="11"/>
  <c r="G571" i="11"/>
  <c r="E571" i="11"/>
  <c r="H570" i="11"/>
  <c r="G570" i="11"/>
  <c r="E570" i="11"/>
  <c r="H569" i="11"/>
  <c r="G569" i="11"/>
  <c r="E569" i="11"/>
  <c r="H568" i="11"/>
  <c r="G568" i="11"/>
  <c r="E568" i="11"/>
  <c r="H567" i="11"/>
  <c r="G567" i="11"/>
  <c r="E567" i="11"/>
  <c r="H566" i="11"/>
  <c r="G566" i="11"/>
  <c r="E566" i="11"/>
  <c r="H565" i="11"/>
  <c r="G565" i="11"/>
  <c r="E565" i="11"/>
  <c r="H564" i="11"/>
  <c r="G564" i="11"/>
  <c r="E564" i="11"/>
  <c r="H563" i="11"/>
  <c r="G563" i="11"/>
  <c r="E563" i="11"/>
  <c r="H562" i="11"/>
  <c r="G562" i="11"/>
  <c r="E562" i="11"/>
  <c r="H561" i="11"/>
  <c r="G561" i="11"/>
  <c r="E561" i="11"/>
  <c r="H560" i="11"/>
  <c r="G560" i="11"/>
  <c r="E560" i="11"/>
  <c r="H559" i="11"/>
  <c r="G559" i="11"/>
  <c r="E559" i="11"/>
  <c r="H558" i="11"/>
  <c r="G558" i="11"/>
  <c r="E558" i="11"/>
  <c r="H557" i="11"/>
  <c r="G557" i="11"/>
  <c r="E557" i="11"/>
  <c r="H556" i="11"/>
  <c r="G556" i="11"/>
  <c r="E556" i="11"/>
  <c r="H555" i="11"/>
  <c r="G555" i="11"/>
  <c r="E555" i="11"/>
  <c r="H554" i="11"/>
  <c r="G554" i="11"/>
  <c r="E554" i="11"/>
  <c r="H553" i="11"/>
  <c r="G553" i="11"/>
  <c r="E553" i="11"/>
  <c r="H552" i="11"/>
  <c r="G552" i="11"/>
  <c r="E552" i="11"/>
  <c r="H551" i="11"/>
  <c r="G551" i="11"/>
  <c r="E551" i="11"/>
  <c r="H550" i="11"/>
  <c r="G550" i="11"/>
  <c r="E550" i="11"/>
  <c r="H549" i="11"/>
  <c r="G549" i="11"/>
  <c r="E549" i="11"/>
  <c r="H548" i="11"/>
  <c r="G548" i="11"/>
  <c r="E548" i="11"/>
  <c r="H547" i="11"/>
  <c r="G547" i="11"/>
  <c r="E547" i="11"/>
  <c r="L547" i="11"/>
  <c r="H546" i="11"/>
  <c r="G546" i="11"/>
  <c r="E546" i="11"/>
  <c r="H545" i="11"/>
  <c r="G545" i="11"/>
  <c r="E545" i="11"/>
  <c r="H544" i="11"/>
  <c r="G544" i="11"/>
  <c r="E544" i="11"/>
  <c r="H543" i="11"/>
  <c r="G543" i="11"/>
  <c r="E543" i="11"/>
  <c r="H542" i="11"/>
  <c r="G542" i="11"/>
  <c r="E542" i="11"/>
  <c r="H541" i="11"/>
  <c r="G541" i="11"/>
  <c r="E541" i="11"/>
  <c r="H540" i="11"/>
  <c r="G540" i="11"/>
  <c r="E540" i="11"/>
  <c r="H539" i="11"/>
  <c r="G539" i="11"/>
  <c r="E539" i="11"/>
  <c r="H538" i="11"/>
  <c r="G538" i="11"/>
  <c r="E538" i="11"/>
  <c r="H537" i="11"/>
  <c r="G537" i="11"/>
  <c r="E537" i="11"/>
  <c r="H536" i="11"/>
  <c r="G536" i="11"/>
  <c r="E536" i="11"/>
  <c r="H535" i="11"/>
  <c r="G535" i="11"/>
  <c r="E535" i="11"/>
  <c r="H534" i="11"/>
  <c r="G534" i="11"/>
  <c r="E534" i="11"/>
  <c r="H533" i="11"/>
  <c r="G533" i="11"/>
  <c r="E533" i="11"/>
  <c r="H532" i="11"/>
  <c r="G532" i="11"/>
  <c r="E532" i="11"/>
  <c r="H531" i="11"/>
  <c r="G531" i="11"/>
  <c r="E531" i="11"/>
  <c r="H530" i="11"/>
  <c r="G530" i="11"/>
  <c r="E530" i="11"/>
  <c r="H529" i="11"/>
  <c r="G529" i="11"/>
  <c r="E529" i="11"/>
  <c r="H528" i="11"/>
  <c r="G528" i="11"/>
  <c r="E528" i="11"/>
  <c r="H527" i="11"/>
  <c r="G527" i="11"/>
  <c r="E527" i="11"/>
  <c r="L527" i="11"/>
  <c r="H526" i="11"/>
  <c r="G526" i="11"/>
  <c r="E526" i="11"/>
  <c r="H525" i="11"/>
  <c r="G525" i="11"/>
  <c r="E525" i="11"/>
  <c r="H524" i="11"/>
  <c r="G524" i="11"/>
  <c r="E524" i="11"/>
  <c r="H523" i="11"/>
  <c r="G523" i="11"/>
  <c r="E523" i="11"/>
  <c r="L523" i="11"/>
  <c r="H522" i="11"/>
  <c r="G522" i="11"/>
  <c r="E522" i="11"/>
  <c r="H521" i="11"/>
  <c r="G521" i="11"/>
  <c r="E521" i="11"/>
  <c r="H520" i="11"/>
  <c r="G520" i="11"/>
  <c r="E520" i="11"/>
  <c r="H519" i="11"/>
  <c r="G519" i="11"/>
  <c r="E519" i="11"/>
  <c r="L519" i="11"/>
  <c r="H518" i="11"/>
  <c r="G518" i="11"/>
  <c r="E518" i="11"/>
  <c r="H517" i="11"/>
  <c r="G517" i="11"/>
  <c r="E517" i="11"/>
  <c r="H516" i="11"/>
  <c r="G516" i="11"/>
  <c r="E516" i="11"/>
  <c r="H515" i="11"/>
  <c r="G515" i="11"/>
  <c r="E515" i="11"/>
  <c r="H514" i="11"/>
  <c r="G514" i="11"/>
  <c r="E514" i="11"/>
  <c r="H513" i="11"/>
  <c r="G513" i="11"/>
  <c r="E513" i="11"/>
  <c r="H512" i="11"/>
  <c r="G512" i="11"/>
  <c r="E512" i="11"/>
  <c r="H511" i="11"/>
  <c r="G511" i="11"/>
  <c r="E511" i="11"/>
  <c r="L511" i="11"/>
  <c r="H510" i="11"/>
  <c r="G510" i="11"/>
  <c r="E510" i="11"/>
  <c r="H509" i="11"/>
  <c r="G509" i="11"/>
  <c r="E509" i="11"/>
  <c r="H508" i="11"/>
  <c r="G508" i="11"/>
  <c r="E508" i="11"/>
  <c r="H507" i="11"/>
  <c r="G507" i="11"/>
  <c r="E507" i="11"/>
  <c r="H506" i="11"/>
  <c r="G506" i="11"/>
  <c r="E506" i="11"/>
  <c r="H505" i="11"/>
  <c r="G505" i="11"/>
  <c r="E505" i="11"/>
  <c r="H504" i="11"/>
  <c r="G504" i="11"/>
  <c r="E504" i="11"/>
  <c r="H503" i="11"/>
  <c r="G503" i="11"/>
  <c r="E503" i="11"/>
  <c r="H502" i="11"/>
  <c r="G502" i="11"/>
  <c r="E502" i="11"/>
  <c r="H501" i="11"/>
  <c r="G501" i="11"/>
  <c r="E501" i="11"/>
  <c r="H500" i="11"/>
  <c r="G500" i="11"/>
  <c r="E500" i="11"/>
  <c r="H499" i="11"/>
  <c r="G499" i="11"/>
  <c r="E499" i="11"/>
  <c r="H498" i="11"/>
  <c r="G498" i="11"/>
  <c r="E498" i="11"/>
  <c r="H497" i="11"/>
  <c r="G497" i="11"/>
  <c r="E497" i="11"/>
  <c r="H496" i="11"/>
  <c r="G496" i="11"/>
  <c r="E496" i="11"/>
  <c r="H495" i="11"/>
  <c r="G495" i="11"/>
  <c r="E495" i="11"/>
  <c r="L495" i="11"/>
  <c r="H494" i="11"/>
  <c r="G494" i="11"/>
  <c r="E494" i="11"/>
  <c r="H493" i="11"/>
  <c r="G493" i="11"/>
  <c r="E493" i="11"/>
  <c r="H492" i="11"/>
  <c r="G492" i="11"/>
  <c r="E492" i="11"/>
  <c r="H491" i="11"/>
  <c r="G491" i="11"/>
  <c r="E491" i="11"/>
  <c r="L491" i="11"/>
  <c r="H490" i="11"/>
  <c r="G490" i="11"/>
  <c r="E490" i="11"/>
  <c r="H489" i="11"/>
  <c r="G489" i="11"/>
  <c r="F489" i="11"/>
  <c r="E489" i="11"/>
  <c r="D489" i="11"/>
  <c r="C489" i="11"/>
  <c r="H486" i="11"/>
  <c r="G486" i="11"/>
  <c r="E486" i="11"/>
  <c r="H485" i="11"/>
  <c r="G485" i="11"/>
  <c r="E485" i="11"/>
  <c r="H484" i="11"/>
  <c r="G484" i="11"/>
  <c r="E484" i="11"/>
  <c r="H483" i="11"/>
  <c r="G483" i="11"/>
  <c r="E483" i="11"/>
  <c r="H482" i="11"/>
  <c r="G482" i="11"/>
  <c r="E482" i="11"/>
  <c r="H481" i="11"/>
  <c r="G481" i="11"/>
  <c r="E481" i="11"/>
  <c r="H480" i="11"/>
  <c r="G480" i="11"/>
  <c r="E480" i="11"/>
  <c r="H479" i="11"/>
  <c r="G479" i="11"/>
  <c r="E479" i="11"/>
  <c r="H478" i="11"/>
  <c r="G478" i="11"/>
  <c r="E478" i="11"/>
  <c r="H477" i="11"/>
  <c r="G477" i="11"/>
  <c r="E477" i="11"/>
  <c r="H476" i="11"/>
  <c r="G476" i="11"/>
  <c r="E476" i="11"/>
  <c r="H475" i="11"/>
  <c r="G475" i="11"/>
  <c r="E475" i="11"/>
  <c r="H474" i="11"/>
  <c r="G474" i="11"/>
  <c r="E474" i="11"/>
  <c r="H473" i="11"/>
  <c r="G473" i="11"/>
  <c r="E473" i="11"/>
  <c r="H472" i="11"/>
  <c r="G472" i="11"/>
  <c r="E472" i="11"/>
  <c r="H471" i="11"/>
  <c r="G471" i="11"/>
  <c r="E471" i="11"/>
  <c r="H470" i="11"/>
  <c r="G470" i="11"/>
  <c r="E470" i="11"/>
  <c r="H469" i="11"/>
  <c r="G469" i="11"/>
  <c r="E469" i="11"/>
  <c r="H468" i="11"/>
  <c r="G468" i="11"/>
  <c r="E468" i="11"/>
  <c r="H467" i="11"/>
  <c r="G467" i="11"/>
  <c r="E467" i="11"/>
  <c r="H466" i="11"/>
  <c r="G466" i="11"/>
  <c r="E466" i="11"/>
  <c r="H465" i="11"/>
  <c r="G465" i="11"/>
  <c r="E465" i="11"/>
  <c r="H464" i="11"/>
  <c r="G464" i="11"/>
  <c r="E464" i="11"/>
  <c r="H463" i="11"/>
  <c r="G463" i="11"/>
  <c r="E463" i="11"/>
  <c r="H462" i="11"/>
  <c r="G462" i="11"/>
  <c r="E462" i="11"/>
  <c r="H461" i="11"/>
  <c r="G461" i="11"/>
  <c r="E461" i="11"/>
  <c r="H460" i="11"/>
  <c r="G460" i="11"/>
  <c r="E460" i="11"/>
  <c r="H459" i="11"/>
  <c r="G459" i="11"/>
  <c r="E459" i="11"/>
  <c r="H458" i="11"/>
  <c r="G458" i="11"/>
  <c r="E458" i="11"/>
  <c r="H457" i="11"/>
  <c r="G457" i="11"/>
  <c r="E457" i="11"/>
  <c r="H456" i="11"/>
  <c r="G456" i="11"/>
  <c r="E456" i="11"/>
  <c r="H455" i="11"/>
  <c r="G455" i="11"/>
  <c r="E455" i="11"/>
  <c r="H454" i="11"/>
  <c r="G454" i="11"/>
  <c r="E454" i="11"/>
  <c r="H453" i="11"/>
  <c r="G453" i="11"/>
  <c r="E453" i="11"/>
  <c r="H452" i="11"/>
  <c r="G452" i="11"/>
  <c r="E452" i="11"/>
  <c r="H451" i="11"/>
  <c r="G451" i="11"/>
  <c r="E451" i="11"/>
  <c r="H450" i="11"/>
  <c r="G450" i="11"/>
  <c r="E450" i="11"/>
  <c r="H449" i="11"/>
  <c r="G449" i="11"/>
  <c r="E449" i="11"/>
  <c r="H448" i="11"/>
  <c r="G448" i="11"/>
  <c r="E448" i="11"/>
  <c r="H447" i="11"/>
  <c r="G447" i="11"/>
  <c r="E447" i="11"/>
  <c r="H446" i="11"/>
  <c r="G446" i="11"/>
  <c r="E446" i="11"/>
  <c r="H445" i="11"/>
  <c r="G445" i="11"/>
  <c r="E445" i="11"/>
  <c r="H444" i="11"/>
  <c r="G444" i="11"/>
  <c r="E444" i="11"/>
  <c r="H443" i="11"/>
  <c r="G443" i="11"/>
  <c r="E443" i="11"/>
  <c r="H442" i="11"/>
  <c r="G442" i="11"/>
  <c r="E442" i="11"/>
  <c r="H441" i="11"/>
  <c r="G441" i="11"/>
  <c r="E441" i="11"/>
  <c r="H440" i="11"/>
  <c r="G440" i="11"/>
  <c r="E440" i="11"/>
  <c r="H439" i="11"/>
  <c r="G439" i="11"/>
  <c r="E439" i="11"/>
  <c r="H438" i="11"/>
  <c r="G438" i="11"/>
  <c r="E438" i="11"/>
  <c r="H437" i="11"/>
  <c r="G437" i="11"/>
  <c r="E437" i="11"/>
  <c r="H436" i="11"/>
  <c r="G436" i="11"/>
  <c r="E436" i="11"/>
  <c r="H435" i="11"/>
  <c r="G435" i="11"/>
  <c r="E435" i="11"/>
  <c r="H434" i="11"/>
  <c r="G434" i="11"/>
  <c r="E434" i="11"/>
  <c r="H433" i="11"/>
  <c r="G433" i="11"/>
  <c r="E433" i="11"/>
  <c r="H432" i="11"/>
  <c r="G432" i="11"/>
  <c r="E432" i="11"/>
  <c r="H431" i="11"/>
  <c r="G431" i="11"/>
  <c r="E431" i="11"/>
  <c r="H430" i="11"/>
  <c r="G430" i="11"/>
  <c r="E430" i="11"/>
  <c r="H429" i="11"/>
  <c r="G429" i="11"/>
  <c r="E429" i="11"/>
  <c r="H428" i="11"/>
  <c r="G428" i="11"/>
  <c r="E428" i="11"/>
  <c r="H427" i="11"/>
  <c r="G427" i="11"/>
  <c r="E427" i="11"/>
  <c r="H426" i="11"/>
  <c r="G426" i="11"/>
  <c r="E426" i="11"/>
  <c r="H425" i="11"/>
  <c r="G425" i="11"/>
  <c r="E425" i="11"/>
  <c r="H424" i="11"/>
  <c r="G424" i="11"/>
  <c r="E424" i="11"/>
  <c r="H423" i="11"/>
  <c r="G423" i="11"/>
  <c r="E423" i="11"/>
  <c r="H422" i="11"/>
  <c r="G422" i="11"/>
  <c r="E422" i="11"/>
  <c r="H421" i="11"/>
  <c r="G421" i="11"/>
  <c r="E421" i="11"/>
  <c r="H420" i="11"/>
  <c r="G420" i="11"/>
  <c r="E420" i="11"/>
  <c r="H419" i="11"/>
  <c r="G419" i="11"/>
  <c r="E419" i="11"/>
  <c r="H418" i="11"/>
  <c r="G418" i="11"/>
  <c r="E418" i="11"/>
  <c r="H417" i="11"/>
  <c r="G417" i="11"/>
  <c r="E417" i="11"/>
  <c r="H416" i="11"/>
  <c r="G416" i="11"/>
  <c r="E416" i="11"/>
  <c r="H415" i="11"/>
  <c r="G415" i="11"/>
  <c r="E415" i="11"/>
  <c r="H414" i="11"/>
  <c r="G414" i="11"/>
  <c r="E414" i="11"/>
  <c r="H413" i="11"/>
  <c r="G413" i="11"/>
  <c r="E413" i="11"/>
  <c r="H412" i="11"/>
  <c r="G412" i="11"/>
  <c r="E412" i="11"/>
  <c r="H411" i="11"/>
  <c r="G411" i="11"/>
  <c r="E411" i="11"/>
  <c r="H410" i="11"/>
  <c r="G410" i="11"/>
  <c r="E410" i="11"/>
  <c r="H409" i="11"/>
  <c r="G409" i="11"/>
  <c r="E409" i="11"/>
  <c r="H408" i="11"/>
  <c r="G408" i="11"/>
  <c r="E408" i="11"/>
  <c r="H407" i="11"/>
  <c r="G407" i="11"/>
  <c r="F407" i="11"/>
  <c r="E407" i="11"/>
  <c r="D407" i="11"/>
  <c r="C407" i="11"/>
  <c r="H404" i="11"/>
  <c r="G404" i="11"/>
  <c r="E404" i="11"/>
  <c r="H403" i="11"/>
  <c r="G403" i="11"/>
  <c r="E403" i="11"/>
  <c r="H402" i="11"/>
  <c r="G402" i="11"/>
  <c r="E402" i="11"/>
  <c r="H401" i="11"/>
  <c r="G401" i="11"/>
  <c r="E401" i="11"/>
  <c r="H400" i="11"/>
  <c r="G400" i="11"/>
  <c r="E400" i="11"/>
  <c r="H399" i="11"/>
  <c r="G399" i="11"/>
  <c r="E399" i="11"/>
  <c r="H398" i="11"/>
  <c r="G398" i="11"/>
  <c r="E398" i="11"/>
  <c r="H397" i="11"/>
  <c r="G397" i="11"/>
  <c r="E397" i="11"/>
  <c r="H396" i="11"/>
  <c r="G396" i="11"/>
  <c r="E396" i="11"/>
  <c r="H395" i="11"/>
  <c r="G395" i="11"/>
  <c r="E395" i="11"/>
  <c r="H394" i="11"/>
  <c r="G394" i="11"/>
  <c r="E394" i="11"/>
  <c r="H393" i="11"/>
  <c r="G393" i="11"/>
  <c r="E393" i="11"/>
  <c r="H392" i="11"/>
  <c r="G392" i="11"/>
  <c r="E392" i="11"/>
  <c r="H391" i="11"/>
  <c r="G391" i="11"/>
  <c r="E391" i="11"/>
  <c r="H390" i="11"/>
  <c r="G390" i="11"/>
  <c r="E390" i="11"/>
  <c r="H389" i="11"/>
  <c r="G389" i="11"/>
  <c r="E389" i="11"/>
  <c r="H388" i="11"/>
  <c r="G388" i="11"/>
  <c r="E388" i="11"/>
  <c r="H387" i="11"/>
  <c r="G387" i="11"/>
  <c r="E387" i="11"/>
  <c r="H386" i="11"/>
  <c r="G386" i="11"/>
  <c r="E386" i="11"/>
  <c r="H385" i="11"/>
  <c r="G385" i="11"/>
  <c r="E385" i="11"/>
  <c r="H384" i="11"/>
  <c r="G384" i="11"/>
  <c r="E384" i="11"/>
  <c r="H383" i="11"/>
  <c r="G383" i="11"/>
  <c r="E383" i="11"/>
  <c r="H382" i="11"/>
  <c r="G382" i="11"/>
  <c r="E382" i="11"/>
  <c r="H381" i="11"/>
  <c r="G381" i="11"/>
  <c r="E381" i="11"/>
  <c r="H380" i="11"/>
  <c r="G380" i="11"/>
  <c r="E380" i="11"/>
  <c r="H379" i="11"/>
  <c r="G379" i="11"/>
  <c r="E379" i="11"/>
  <c r="H378" i="11"/>
  <c r="G378" i="11"/>
  <c r="E378" i="11"/>
  <c r="H377" i="11"/>
  <c r="G377" i="11"/>
  <c r="E377" i="11"/>
  <c r="H376" i="11"/>
  <c r="G376" i="11"/>
  <c r="E376" i="11"/>
  <c r="H375" i="11"/>
  <c r="G375" i="11"/>
  <c r="E375" i="11"/>
  <c r="H374" i="11"/>
  <c r="G374" i="11"/>
  <c r="E374" i="11"/>
  <c r="H373" i="11"/>
  <c r="G373" i="11"/>
  <c r="E373" i="11"/>
  <c r="H372" i="11"/>
  <c r="G372" i="11"/>
  <c r="E372" i="11"/>
  <c r="H371" i="11"/>
  <c r="G371" i="11"/>
  <c r="E371" i="11"/>
  <c r="H370" i="11"/>
  <c r="G370" i="11"/>
  <c r="E370" i="11"/>
  <c r="H369" i="11"/>
  <c r="G369" i="11"/>
  <c r="E369" i="11"/>
  <c r="H368" i="11"/>
  <c r="G368" i="11"/>
  <c r="E368" i="11"/>
  <c r="H367" i="11"/>
  <c r="G367" i="11"/>
  <c r="E367" i="11"/>
  <c r="H366" i="11"/>
  <c r="G366" i="11"/>
  <c r="E366" i="11"/>
  <c r="H365" i="11"/>
  <c r="G365" i="11"/>
  <c r="E365" i="11"/>
  <c r="H364" i="11"/>
  <c r="G364" i="11"/>
  <c r="E364" i="11"/>
  <c r="H363" i="11"/>
  <c r="G363" i="11"/>
  <c r="E363" i="11"/>
  <c r="H362" i="11"/>
  <c r="G362" i="11"/>
  <c r="E362" i="11"/>
  <c r="H361" i="11"/>
  <c r="G361" i="11"/>
  <c r="E361" i="11"/>
  <c r="H360" i="11"/>
  <c r="G360" i="11"/>
  <c r="E360" i="11"/>
  <c r="H359" i="11"/>
  <c r="G359" i="11"/>
  <c r="E359" i="11"/>
  <c r="H358" i="11"/>
  <c r="G358" i="11"/>
  <c r="E358" i="11"/>
  <c r="H357" i="11"/>
  <c r="G357" i="11"/>
  <c r="E357" i="11"/>
  <c r="H356" i="11"/>
  <c r="G356" i="11"/>
  <c r="E356" i="11"/>
  <c r="H355" i="11"/>
  <c r="G355" i="11"/>
  <c r="E355" i="11"/>
  <c r="H354" i="11"/>
  <c r="G354" i="11"/>
  <c r="E354" i="11"/>
  <c r="H353" i="11"/>
  <c r="G353" i="11"/>
  <c r="E353" i="11"/>
  <c r="H352" i="11"/>
  <c r="G352" i="11"/>
  <c r="E352" i="11"/>
  <c r="H351" i="11"/>
  <c r="G351" i="11"/>
  <c r="E351" i="11"/>
  <c r="H350" i="11"/>
  <c r="G350" i="11"/>
  <c r="E350" i="11"/>
  <c r="H349" i="11"/>
  <c r="G349" i="11"/>
  <c r="E349" i="11"/>
  <c r="H348" i="11"/>
  <c r="G348" i="11"/>
  <c r="E348" i="11"/>
  <c r="H347" i="11"/>
  <c r="G347" i="11"/>
  <c r="E347" i="11"/>
  <c r="H346" i="11"/>
  <c r="G346" i="11"/>
  <c r="E346" i="11"/>
  <c r="H345" i="11"/>
  <c r="G345" i="11"/>
  <c r="E345" i="11"/>
  <c r="H344" i="11"/>
  <c r="G344" i="11"/>
  <c r="E344" i="11"/>
  <c r="H343" i="11"/>
  <c r="G343" i="11"/>
  <c r="E343" i="11"/>
  <c r="H342" i="11"/>
  <c r="G342" i="11"/>
  <c r="E342" i="11"/>
  <c r="H341" i="11"/>
  <c r="G341" i="11"/>
  <c r="E341" i="11"/>
  <c r="H340" i="11"/>
  <c r="G340" i="11"/>
  <c r="E340" i="11"/>
  <c r="H339" i="11"/>
  <c r="G339" i="11"/>
  <c r="E339" i="11"/>
  <c r="H338" i="11"/>
  <c r="G338" i="11"/>
  <c r="E338" i="11"/>
  <c r="H337" i="11"/>
  <c r="G337" i="11"/>
  <c r="E337" i="11"/>
  <c r="H336" i="11"/>
  <c r="G336" i="11"/>
  <c r="E336" i="11"/>
  <c r="H335" i="11"/>
  <c r="G335" i="11"/>
  <c r="E335" i="11"/>
  <c r="H334" i="11"/>
  <c r="G334" i="11"/>
  <c r="E334" i="11"/>
  <c r="H333" i="11"/>
  <c r="G333" i="11"/>
  <c r="F333" i="11"/>
  <c r="E333" i="11"/>
  <c r="D333" i="11"/>
  <c r="C333" i="11"/>
  <c r="H330" i="11"/>
  <c r="G330" i="11"/>
  <c r="E330" i="11"/>
  <c r="H329" i="11"/>
  <c r="G329" i="11"/>
  <c r="E329" i="11"/>
  <c r="H328" i="11"/>
  <c r="G328" i="11"/>
  <c r="E328" i="11"/>
  <c r="H327" i="11"/>
  <c r="G327" i="11"/>
  <c r="E327" i="11"/>
  <c r="H326" i="11"/>
  <c r="G326" i="11"/>
  <c r="E326" i="11"/>
  <c r="H325" i="11"/>
  <c r="G325" i="11"/>
  <c r="E325" i="11"/>
  <c r="H324" i="11"/>
  <c r="G324" i="11"/>
  <c r="E324" i="11"/>
  <c r="H323" i="11"/>
  <c r="G323" i="11"/>
  <c r="E323" i="11"/>
  <c r="H322" i="11"/>
  <c r="G322" i="11"/>
  <c r="E322" i="11"/>
  <c r="H321" i="11"/>
  <c r="G321" i="11"/>
  <c r="E321" i="11"/>
  <c r="H320" i="11"/>
  <c r="G320" i="11"/>
  <c r="E320" i="11"/>
  <c r="H319" i="11"/>
  <c r="G319" i="11"/>
  <c r="E319" i="11"/>
  <c r="H318" i="11"/>
  <c r="G318" i="11"/>
  <c r="E318" i="11"/>
  <c r="H317" i="11"/>
  <c r="G317" i="11"/>
  <c r="E317" i="11"/>
  <c r="H316" i="11"/>
  <c r="G316" i="11"/>
  <c r="E316" i="11"/>
  <c r="H315" i="11"/>
  <c r="G315" i="11"/>
  <c r="E315" i="11"/>
  <c r="H314" i="11"/>
  <c r="G314" i="11"/>
  <c r="E314" i="11"/>
  <c r="H313" i="11"/>
  <c r="G313" i="11"/>
  <c r="E313" i="11"/>
  <c r="H312" i="11"/>
  <c r="G312" i="11"/>
  <c r="E312" i="11"/>
  <c r="H311" i="11"/>
  <c r="G311" i="11"/>
  <c r="E311" i="11"/>
  <c r="H310" i="11"/>
  <c r="G310" i="11"/>
  <c r="E310" i="11"/>
  <c r="H309" i="11"/>
  <c r="G309" i="11"/>
  <c r="E309" i="11"/>
  <c r="H308" i="11"/>
  <c r="G308" i="11"/>
  <c r="E308" i="11"/>
  <c r="H307" i="11"/>
  <c r="G307" i="11"/>
  <c r="E307" i="11"/>
  <c r="H306" i="11"/>
  <c r="G306" i="11"/>
  <c r="E306" i="11"/>
  <c r="H305" i="11"/>
  <c r="G305" i="11"/>
  <c r="E305" i="11"/>
  <c r="H304" i="11"/>
  <c r="G304" i="11"/>
  <c r="E304" i="11"/>
  <c r="H303" i="11"/>
  <c r="G303" i="11"/>
  <c r="E303" i="11"/>
  <c r="H302" i="11"/>
  <c r="G302" i="11"/>
  <c r="E302" i="11"/>
  <c r="H301" i="11"/>
  <c r="G301" i="11"/>
  <c r="E301" i="11"/>
  <c r="H300" i="11"/>
  <c r="G300" i="11"/>
  <c r="E300" i="11"/>
  <c r="H299" i="11"/>
  <c r="G299" i="11"/>
  <c r="E299" i="11"/>
  <c r="H298" i="11"/>
  <c r="G298" i="11"/>
  <c r="E298" i="11"/>
  <c r="H297" i="11"/>
  <c r="G297" i="11"/>
  <c r="E297" i="11"/>
  <c r="H296" i="11"/>
  <c r="G296" i="11"/>
  <c r="E296" i="11"/>
  <c r="H295" i="11"/>
  <c r="G295" i="11"/>
  <c r="E295" i="11"/>
  <c r="H294" i="11"/>
  <c r="G294" i="11"/>
  <c r="E294" i="11"/>
  <c r="H293" i="11"/>
  <c r="G293" i="11"/>
  <c r="E293" i="11"/>
  <c r="H292" i="11"/>
  <c r="G292" i="11"/>
  <c r="E292" i="11"/>
  <c r="H291" i="11"/>
  <c r="G291" i="11"/>
  <c r="E291" i="11"/>
  <c r="H290" i="11"/>
  <c r="G290" i="11"/>
  <c r="E290" i="11"/>
  <c r="H289" i="11"/>
  <c r="G289" i="11"/>
  <c r="E289" i="11"/>
  <c r="H288" i="11"/>
  <c r="G288" i="11"/>
  <c r="E288" i="11"/>
  <c r="H287" i="11"/>
  <c r="G287" i="11"/>
  <c r="E287" i="11"/>
  <c r="H286" i="11"/>
  <c r="G286" i="11"/>
  <c r="E286" i="11"/>
  <c r="H285" i="11"/>
  <c r="G285" i="11"/>
  <c r="E285" i="11"/>
  <c r="H284" i="11"/>
  <c r="G284" i="11"/>
  <c r="E284" i="11"/>
  <c r="H283" i="11"/>
  <c r="G283" i="11"/>
  <c r="E283" i="11"/>
  <c r="H282" i="11"/>
  <c r="G282" i="11"/>
  <c r="E282" i="11"/>
  <c r="H281" i="11"/>
  <c r="G281" i="11"/>
  <c r="E281" i="11"/>
  <c r="H280" i="11"/>
  <c r="G280" i="11"/>
  <c r="E280" i="11"/>
  <c r="H279" i="11"/>
  <c r="G279" i="11"/>
  <c r="E279" i="11"/>
  <c r="H278" i="11"/>
  <c r="G278" i="11"/>
  <c r="E278" i="11"/>
  <c r="H277" i="11"/>
  <c r="G277" i="11"/>
  <c r="E277" i="11"/>
  <c r="H276" i="11"/>
  <c r="G276" i="11"/>
  <c r="E276" i="11"/>
  <c r="H275" i="11"/>
  <c r="G275" i="11"/>
  <c r="E275" i="11"/>
  <c r="H274" i="11"/>
  <c r="G274" i="11"/>
  <c r="E274" i="11"/>
  <c r="H273" i="11"/>
  <c r="G273" i="11"/>
  <c r="E273" i="11"/>
  <c r="H272" i="11"/>
  <c r="G272" i="11"/>
  <c r="E272" i="11"/>
  <c r="H271" i="11"/>
  <c r="G271" i="11"/>
  <c r="E271" i="11"/>
  <c r="H270" i="11"/>
  <c r="G270" i="11"/>
  <c r="E270" i="11"/>
  <c r="H269" i="11"/>
  <c r="G269" i="11"/>
  <c r="E269" i="11"/>
  <c r="H268" i="11"/>
  <c r="G268" i="11"/>
  <c r="E268" i="11"/>
  <c r="H267" i="11"/>
  <c r="G267" i="11"/>
  <c r="E267" i="11"/>
  <c r="H266" i="11"/>
  <c r="G266" i="11"/>
  <c r="E266" i="11"/>
  <c r="H265" i="11"/>
  <c r="G265" i="11"/>
  <c r="E265" i="11"/>
  <c r="H264" i="11"/>
  <c r="G264" i="11"/>
  <c r="E264" i="11"/>
  <c r="H263" i="11"/>
  <c r="G263" i="11"/>
  <c r="E263" i="11"/>
  <c r="H262" i="11"/>
  <c r="G262" i="11"/>
  <c r="E262" i="11"/>
  <c r="H261" i="11"/>
  <c r="G261" i="11"/>
  <c r="F261" i="11"/>
  <c r="E261" i="11"/>
  <c r="D261" i="11"/>
  <c r="C261" i="11"/>
  <c r="H258" i="11"/>
  <c r="G258" i="11"/>
  <c r="E258" i="11"/>
  <c r="H257" i="11"/>
  <c r="G257" i="11"/>
  <c r="E257" i="11"/>
  <c r="H256" i="11"/>
  <c r="G256" i="11"/>
  <c r="E256" i="11"/>
  <c r="H255" i="11"/>
  <c r="G255" i="11"/>
  <c r="E255" i="11"/>
  <c r="H254" i="11"/>
  <c r="G254" i="11"/>
  <c r="E254" i="11"/>
  <c r="H253" i="11"/>
  <c r="G253" i="11"/>
  <c r="E253" i="11"/>
  <c r="H252" i="11"/>
  <c r="G252" i="11"/>
  <c r="E252" i="11"/>
  <c r="H251" i="11"/>
  <c r="G251" i="11"/>
  <c r="E251" i="11"/>
  <c r="H250" i="11"/>
  <c r="G250" i="11"/>
  <c r="E250" i="11"/>
  <c r="H249" i="11"/>
  <c r="G249" i="11"/>
  <c r="E249" i="11"/>
  <c r="H248" i="11"/>
  <c r="G248" i="11"/>
  <c r="E248" i="11"/>
  <c r="H247" i="11"/>
  <c r="G247" i="11"/>
  <c r="E247" i="11"/>
  <c r="H246" i="11"/>
  <c r="G246" i="11"/>
  <c r="E246" i="11"/>
  <c r="H245" i="11"/>
  <c r="G245" i="11"/>
  <c r="E245" i="11"/>
  <c r="H244" i="11"/>
  <c r="G244" i="11"/>
  <c r="E244" i="11"/>
  <c r="H243" i="11"/>
  <c r="G243" i="11"/>
  <c r="E243" i="11"/>
  <c r="H242" i="11"/>
  <c r="G242" i="11"/>
  <c r="E242" i="11"/>
  <c r="H241" i="11"/>
  <c r="G241" i="11"/>
  <c r="E241" i="11"/>
  <c r="H240" i="11"/>
  <c r="G240" i="11"/>
  <c r="E240" i="11"/>
  <c r="H239" i="11"/>
  <c r="G239" i="11"/>
  <c r="E239" i="11"/>
  <c r="H238" i="11"/>
  <c r="G238" i="11"/>
  <c r="E238" i="11"/>
  <c r="H237" i="11"/>
  <c r="G237" i="11"/>
  <c r="E237" i="11"/>
  <c r="H236" i="11"/>
  <c r="G236" i="11"/>
  <c r="E236" i="11"/>
  <c r="H235" i="11"/>
  <c r="G235" i="11"/>
  <c r="E235" i="11"/>
  <c r="H234" i="11"/>
  <c r="G234" i="11"/>
  <c r="E234" i="11"/>
  <c r="H233" i="11"/>
  <c r="G233" i="11"/>
  <c r="E233" i="11"/>
  <c r="H232" i="11"/>
  <c r="G232" i="11"/>
  <c r="E232" i="11"/>
  <c r="H231" i="11"/>
  <c r="G231" i="11"/>
  <c r="E231" i="11"/>
  <c r="H230" i="11"/>
  <c r="G230" i="11"/>
  <c r="E230" i="11"/>
  <c r="H229" i="11"/>
  <c r="G229" i="11"/>
  <c r="E229" i="11"/>
  <c r="H228" i="11"/>
  <c r="G228" i="11"/>
  <c r="E228" i="11"/>
  <c r="H227" i="11"/>
  <c r="G227" i="11"/>
  <c r="E227" i="11"/>
  <c r="H226" i="11"/>
  <c r="G226" i="11"/>
  <c r="E226" i="11"/>
  <c r="H225" i="11"/>
  <c r="G225" i="11"/>
  <c r="E225" i="11"/>
  <c r="H224" i="11"/>
  <c r="G224" i="11"/>
  <c r="E224" i="11"/>
  <c r="H223" i="11"/>
  <c r="G223" i="11"/>
  <c r="E223" i="11"/>
  <c r="H222" i="11"/>
  <c r="G222" i="11"/>
  <c r="E222" i="11"/>
  <c r="H221" i="11"/>
  <c r="G221" i="11"/>
  <c r="E221" i="11"/>
  <c r="H220" i="11"/>
  <c r="G220" i="11"/>
  <c r="E220" i="11"/>
  <c r="H219" i="11"/>
  <c r="G219" i="11"/>
  <c r="E219" i="11"/>
  <c r="H218" i="11"/>
  <c r="G218" i="11"/>
  <c r="E218" i="11"/>
  <c r="H217" i="11"/>
  <c r="G217" i="11"/>
  <c r="E217" i="11"/>
  <c r="H216" i="11"/>
  <c r="G216" i="11"/>
  <c r="E216" i="11"/>
  <c r="H215" i="11"/>
  <c r="G215" i="11"/>
  <c r="E215" i="11"/>
  <c r="H214" i="11"/>
  <c r="G214" i="11"/>
  <c r="E214" i="11"/>
  <c r="H213" i="11"/>
  <c r="G213" i="11"/>
  <c r="E213" i="11"/>
  <c r="H212" i="11"/>
  <c r="G212" i="11"/>
  <c r="E212" i="11"/>
  <c r="H211" i="11"/>
  <c r="G211" i="11"/>
  <c r="E211" i="11"/>
  <c r="H210" i="11"/>
  <c r="G210" i="11"/>
  <c r="E210" i="11"/>
  <c r="H209" i="11"/>
  <c r="G209" i="11"/>
  <c r="E209" i="11"/>
  <c r="H208" i="11"/>
  <c r="G208" i="11"/>
  <c r="E208" i="11"/>
  <c r="H207" i="11"/>
  <c r="G207" i="11"/>
  <c r="E207" i="11"/>
  <c r="H206" i="11"/>
  <c r="G206" i="11"/>
  <c r="E206" i="11"/>
  <c r="H205" i="11"/>
  <c r="G205" i="11"/>
  <c r="E205" i="11"/>
  <c r="H204" i="11"/>
  <c r="G204" i="11"/>
  <c r="E204" i="11"/>
  <c r="H203" i="11"/>
  <c r="G203" i="11"/>
  <c r="E203" i="11"/>
  <c r="H202" i="11"/>
  <c r="G202" i="11"/>
  <c r="E202" i="11"/>
  <c r="H201" i="11"/>
  <c r="G201" i="11"/>
  <c r="E201" i="11"/>
  <c r="H200" i="11"/>
  <c r="G200" i="11"/>
  <c r="E200" i="11"/>
  <c r="H199" i="11"/>
  <c r="G199" i="11"/>
  <c r="E199" i="11"/>
  <c r="H198" i="11"/>
  <c r="G198" i="11"/>
  <c r="F198" i="11"/>
  <c r="E198" i="11"/>
  <c r="D198" i="11"/>
  <c r="C198" i="11"/>
  <c r="H195" i="11"/>
  <c r="G195" i="11"/>
  <c r="E195" i="11"/>
  <c r="H194" i="11"/>
  <c r="G194" i="11"/>
  <c r="E194" i="11"/>
  <c r="H193" i="11"/>
  <c r="G193" i="11"/>
  <c r="E193" i="11"/>
  <c r="H192" i="11"/>
  <c r="G192" i="11"/>
  <c r="E192" i="11"/>
  <c r="H191" i="11"/>
  <c r="G191" i="11"/>
  <c r="E191" i="11"/>
  <c r="H190" i="11"/>
  <c r="G190" i="11"/>
  <c r="E190" i="11"/>
  <c r="H189" i="11"/>
  <c r="G189" i="11"/>
  <c r="E189" i="11"/>
  <c r="H188" i="11"/>
  <c r="G188" i="11"/>
  <c r="E188" i="11"/>
  <c r="H187" i="11"/>
  <c r="G187" i="11"/>
  <c r="E187" i="11"/>
  <c r="H186" i="11"/>
  <c r="G186" i="11"/>
  <c r="E186" i="11"/>
  <c r="H185" i="11"/>
  <c r="G185" i="11"/>
  <c r="E185" i="11"/>
  <c r="H184" i="11"/>
  <c r="G184" i="11"/>
  <c r="E184" i="11"/>
  <c r="H183" i="11"/>
  <c r="G183" i="11"/>
  <c r="E183" i="11"/>
  <c r="H182" i="11"/>
  <c r="G182" i="11"/>
  <c r="E182" i="11"/>
  <c r="H181" i="11"/>
  <c r="G181" i="11"/>
  <c r="E181" i="11"/>
  <c r="H180" i="11"/>
  <c r="G180" i="11"/>
  <c r="E180" i="11"/>
  <c r="H179" i="11"/>
  <c r="G179" i="11"/>
  <c r="E179" i="11"/>
  <c r="H178" i="11"/>
  <c r="G178" i="11"/>
  <c r="E178" i="11"/>
  <c r="H177" i="11"/>
  <c r="G177" i="11"/>
  <c r="E177" i="11"/>
  <c r="H176" i="11"/>
  <c r="G176" i="11"/>
  <c r="E176" i="11"/>
  <c r="H175" i="11"/>
  <c r="G175" i="11"/>
  <c r="E175" i="11"/>
  <c r="H174" i="11"/>
  <c r="G174" i="11"/>
  <c r="E174" i="11"/>
  <c r="H173" i="11"/>
  <c r="G173" i="11"/>
  <c r="E173" i="11"/>
  <c r="H172" i="11"/>
  <c r="G172" i="11"/>
  <c r="E172" i="11"/>
  <c r="H171" i="11"/>
  <c r="G171" i="11"/>
  <c r="E171" i="11"/>
  <c r="H170" i="11"/>
  <c r="G170" i="11"/>
  <c r="E170" i="11"/>
  <c r="H169" i="11"/>
  <c r="G169" i="11"/>
  <c r="E169" i="11"/>
  <c r="H168" i="11"/>
  <c r="G168" i="11"/>
  <c r="E168" i="11"/>
  <c r="H167" i="11"/>
  <c r="G167" i="11"/>
  <c r="E167" i="11"/>
  <c r="H166" i="11"/>
  <c r="G166" i="11"/>
  <c r="E166" i="11"/>
  <c r="H165" i="11"/>
  <c r="G165" i="11"/>
  <c r="E165" i="11"/>
  <c r="H164" i="11"/>
  <c r="G164" i="11"/>
  <c r="E164" i="11"/>
  <c r="H163" i="11"/>
  <c r="G163" i="11"/>
  <c r="E163" i="11"/>
  <c r="H162" i="11"/>
  <c r="G162" i="11"/>
  <c r="E162" i="11"/>
  <c r="H161" i="11"/>
  <c r="G161" i="11"/>
  <c r="E161" i="11"/>
  <c r="H160" i="11"/>
  <c r="G160" i="11"/>
  <c r="E160" i="11"/>
  <c r="H159" i="11"/>
  <c r="G159" i="11"/>
  <c r="E159" i="11"/>
  <c r="H158" i="11"/>
  <c r="G158" i="11"/>
  <c r="E158" i="11"/>
  <c r="H157" i="11"/>
  <c r="G157" i="11"/>
  <c r="E157" i="11"/>
  <c r="H156" i="11"/>
  <c r="G156" i="11"/>
  <c r="E156" i="11"/>
  <c r="H155" i="11"/>
  <c r="G155" i="11"/>
  <c r="E155" i="11"/>
  <c r="H154" i="11"/>
  <c r="G154" i="11"/>
  <c r="E154" i="11"/>
  <c r="H153" i="11"/>
  <c r="G153" i="11"/>
  <c r="E153" i="11"/>
  <c r="H152" i="11"/>
  <c r="G152" i="11"/>
  <c r="E152" i="11"/>
  <c r="H151" i="11"/>
  <c r="G151" i="11"/>
  <c r="E151" i="11"/>
  <c r="H150" i="11"/>
  <c r="G150" i="11"/>
  <c r="E150" i="11"/>
  <c r="H149" i="11"/>
  <c r="G149" i="11"/>
  <c r="E149" i="11"/>
  <c r="H148" i="11"/>
  <c r="G148" i="11"/>
  <c r="E148" i="11"/>
  <c r="H147" i="11"/>
  <c r="G147" i="11"/>
  <c r="E147" i="11"/>
  <c r="H146" i="11"/>
  <c r="G146" i="11"/>
  <c r="E146" i="11"/>
  <c r="H145" i="11"/>
  <c r="G145" i="11"/>
  <c r="E145" i="11"/>
  <c r="H144" i="11"/>
  <c r="G144" i="11"/>
  <c r="E144" i="11"/>
  <c r="H143" i="11"/>
  <c r="G143" i="11"/>
  <c r="E143" i="11"/>
  <c r="H142" i="11"/>
  <c r="G142" i="11"/>
  <c r="E142" i="11"/>
  <c r="H141" i="11"/>
  <c r="G141" i="11"/>
  <c r="F141" i="11"/>
  <c r="E141" i="11"/>
  <c r="D141" i="11"/>
  <c r="C141" i="11"/>
  <c r="E136" i="11"/>
  <c r="G136" i="11"/>
  <c r="H136" i="11"/>
  <c r="E137" i="11"/>
  <c r="G137" i="11"/>
  <c r="H137" i="11"/>
  <c r="E138" i="11"/>
  <c r="G138" i="11"/>
  <c r="H138" i="11"/>
  <c r="H135" i="11"/>
  <c r="G135" i="11"/>
  <c r="E135" i="11"/>
  <c r="H134" i="11"/>
  <c r="G134" i="11"/>
  <c r="E134" i="11"/>
  <c r="H133" i="11"/>
  <c r="G133" i="11"/>
  <c r="E133" i="11"/>
  <c r="H132" i="11"/>
  <c r="G132" i="11"/>
  <c r="E132" i="11"/>
  <c r="H131" i="11"/>
  <c r="G131" i="11"/>
  <c r="E131" i="11"/>
  <c r="H130" i="11"/>
  <c r="G130" i="11"/>
  <c r="E130" i="11"/>
  <c r="H129" i="11"/>
  <c r="G129" i="11"/>
  <c r="E129" i="11"/>
  <c r="H128" i="11"/>
  <c r="G128" i="11"/>
  <c r="E128" i="11"/>
  <c r="H127" i="11"/>
  <c r="G127" i="11"/>
  <c r="E127" i="11"/>
  <c r="H126" i="11"/>
  <c r="G126" i="11"/>
  <c r="E126" i="11"/>
  <c r="H125" i="11"/>
  <c r="G125" i="11"/>
  <c r="E125" i="11"/>
  <c r="H124" i="11"/>
  <c r="G124" i="11"/>
  <c r="E124" i="11"/>
  <c r="H123" i="11"/>
  <c r="G123" i="11"/>
  <c r="E123" i="11"/>
  <c r="H122" i="11"/>
  <c r="G122" i="11"/>
  <c r="E122" i="11"/>
  <c r="H121" i="11"/>
  <c r="G121" i="11"/>
  <c r="E121" i="11"/>
  <c r="H120" i="11"/>
  <c r="G120" i="11"/>
  <c r="E120" i="11"/>
  <c r="H119" i="11"/>
  <c r="G119" i="11"/>
  <c r="E119" i="11"/>
  <c r="H118" i="11"/>
  <c r="G118" i="11"/>
  <c r="E118" i="11"/>
  <c r="H117" i="11"/>
  <c r="G117" i="11"/>
  <c r="E117" i="11"/>
  <c r="H116" i="11"/>
  <c r="G116" i="11"/>
  <c r="E116" i="11"/>
  <c r="H115" i="11"/>
  <c r="G115" i="11"/>
  <c r="E115" i="11"/>
  <c r="H114" i="11"/>
  <c r="G114" i="11"/>
  <c r="E114" i="11"/>
  <c r="H113" i="11"/>
  <c r="G113" i="11"/>
  <c r="E113" i="11"/>
  <c r="H112" i="11"/>
  <c r="G112" i="11"/>
  <c r="E112" i="11"/>
  <c r="H111" i="11"/>
  <c r="G111" i="11"/>
  <c r="E111" i="11"/>
  <c r="H110" i="11"/>
  <c r="G110" i="11"/>
  <c r="E110" i="11"/>
  <c r="H109" i="11"/>
  <c r="G109" i="11"/>
  <c r="E109" i="11"/>
  <c r="H108" i="11"/>
  <c r="G108" i="11"/>
  <c r="E108" i="11"/>
  <c r="H107" i="11"/>
  <c r="G107" i="11"/>
  <c r="E107" i="11"/>
  <c r="H106" i="11"/>
  <c r="G106" i="11"/>
  <c r="E106" i="11"/>
  <c r="H105" i="11"/>
  <c r="G105" i="11"/>
  <c r="E105" i="11"/>
  <c r="H104" i="11"/>
  <c r="G104" i="11"/>
  <c r="E104" i="11"/>
  <c r="H103" i="11"/>
  <c r="G103" i="11"/>
  <c r="E103" i="11"/>
  <c r="H102" i="11"/>
  <c r="G102" i="11"/>
  <c r="E102" i="11"/>
  <c r="H101" i="11"/>
  <c r="G101" i="11"/>
  <c r="E101" i="11"/>
  <c r="H100" i="11"/>
  <c r="G100" i="11"/>
  <c r="E100" i="11"/>
  <c r="H99" i="11"/>
  <c r="G99" i="11"/>
  <c r="E99" i="11"/>
  <c r="H98" i="11"/>
  <c r="G98" i="11"/>
  <c r="E98" i="11"/>
  <c r="H97" i="11"/>
  <c r="G97" i="11"/>
  <c r="E97" i="11"/>
  <c r="H96" i="11"/>
  <c r="G96" i="11"/>
  <c r="E96" i="11"/>
  <c r="H95" i="11"/>
  <c r="G95" i="11"/>
  <c r="E95" i="11"/>
  <c r="H94" i="11"/>
  <c r="G94" i="11"/>
  <c r="E94" i="11"/>
  <c r="H93" i="11"/>
  <c r="G93" i="11"/>
  <c r="E93" i="11"/>
  <c r="H92" i="11"/>
  <c r="G92" i="11"/>
  <c r="E92" i="11"/>
  <c r="H91" i="11"/>
  <c r="G91" i="11"/>
  <c r="E91" i="11"/>
  <c r="H90" i="11"/>
  <c r="G90" i="11"/>
  <c r="F90" i="11"/>
  <c r="E90" i="11"/>
  <c r="D90" i="11"/>
  <c r="C90" i="11"/>
  <c r="E79" i="11"/>
  <c r="G79" i="11"/>
  <c r="H79" i="11"/>
  <c r="E80" i="11"/>
  <c r="G80" i="11"/>
  <c r="H80" i="11"/>
  <c r="E81" i="11"/>
  <c r="G81" i="11"/>
  <c r="H81" i="11"/>
  <c r="E82" i="11"/>
  <c r="G82" i="11"/>
  <c r="H82" i="11"/>
  <c r="E83" i="11"/>
  <c r="G83" i="11"/>
  <c r="H83" i="11"/>
  <c r="E84" i="11"/>
  <c r="G84" i="11"/>
  <c r="H84" i="11"/>
  <c r="E85" i="11"/>
  <c r="G85" i="11"/>
  <c r="H85" i="11"/>
  <c r="E86" i="11"/>
  <c r="G86" i="11"/>
  <c r="H86" i="11"/>
  <c r="E87" i="11"/>
  <c r="G87" i="11"/>
  <c r="H87" i="11"/>
  <c r="H78" i="11"/>
  <c r="G78" i="11"/>
  <c r="E78" i="11"/>
  <c r="H77" i="11"/>
  <c r="G77" i="11"/>
  <c r="E77" i="11"/>
  <c r="H76" i="11"/>
  <c r="G76" i="11"/>
  <c r="E76" i="11"/>
  <c r="H75" i="11"/>
  <c r="G75" i="11"/>
  <c r="E75" i="11"/>
  <c r="H74" i="11"/>
  <c r="G74" i="11"/>
  <c r="E74" i="11"/>
  <c r="H73" i="11"/>
  <c r="G73" i="11"/>
  <c r="E73" i="11"/>
  <c r="H72" i="11"/>
  <c r="G72" i="11"/>
  <c r="E72" i="11"/>
  <c r="H71" i="11"/>
  <c r="G71" i="11"/>
  <c r="E71" i="11"/>
  <c r="H70" i="11"/>
  <c r="G70" i="11"/>
  <c r="E70" i="11"/>
  <c r="H69" i="11"/>
  <c r="G69" i="11"/>
  <c r="E69" i="11"/>
  <c r="H68" i="11"/>
  <c r="G68" i="11"/>
  <c r="E68" i="11"/>
  <c r="H67" i="11"/>
  <c r="G67" i="11"/>
  <c r="E67" i="11"/>
  <c r="H66" i="11"/>
  <c r="G66" i="11"/>
  <c r="E66" i="11"/>
  <c r="H65" i="11"/>
  <c r="G65" i="11"/>
  <c r="E65" i="11"/>
  <c r="H64" i="11"/>
  <c r="G64" i="11"/>
  <c r="E64" i="11"/>
  <c r="H63" i="11"/>
  <c r="G63" i="11"/>
  <c r="E63" i="11"/>
  <c r="H62" i="11"/>
  <c r="G62" i="11"/>
  <c r="E62" i="11"/>
  <c r="H61" i="11"/>
  <c r="G61" i="11"/>
  <c r="E61" i="11"/>
  <c r="H60" i="11"/>
  <c r="G60" i="11"/>
  <c r="E60" i="11"/>
  <c r="H59" i="11"/>
  <c r="G59" i="11"/>
  <c r="E59" i="11"/>
  <c r="H58" i="11"/>
  <c r="G58" i="11"/>
  <c r="E58" i="11"/>
  <c r="H57" i="11"/>
  <c r="G57" i="11"/>
  <c r="E57" i="11"/>
  <c r="H56" i="11"/>
  <c r="G56" i="11"/>
  <c r="E56" i="11"/>
  <c r="H55" i="11"/>
  <c r="G55" i="11"/>
  <c r="E55" i="11"/>
  <c r="H54" i="11"/>
  <c r="G54" i="11"/>
  <c r="E54" i="11"/>
  <c r="H53" i="11"/>
  <c r="G53" i="11"/>
  <c r="E53" i="11"/>
  <c r="H52" i="11"/>
  <c r="G52" i="11"/>
  <c r="E52" i="11"/>
  <c r="H51" i="11"/>
  <c r="G51" i="11"/>
  <c r="E51" i="11"/>
  <c r="H50" i="11"/>
  <c r="G50" i="11"/>
  <c r="E50" i="11"/>
  <c r="H49" i="11"/>
  <c r="G49" i="11"/>
  <c r="E49" i="11"/>
  <c r="H48" i="11"/>
  <c r="G48" i="11"/>
  <c r="F48" i="11"/>
  <c r="E48" i="11"/>
  <c r="D48" i="11"/>
  <c r="C48" i="11"/>
  <c r="E31" i="11"/>
  <c r="G31" i="11"/>
  <c r="H31" i="11"/>
  <c r="E32" i="11"/>
  <c r="G32" i="11"/>
  <c r="H32" i="11"/>
  <c r="E33" i="11"/>
  <c r="G33" i="11"/>
  <c r="H33" i="11"/>
  <c r="E34" i="11"/>
  <c r="G34" i="11"/>
  <c r="H34" i="11"/>
  <c r="E35" i="11"/>
  <c r="G35" i="11"/>
  <c r="H35" i="11"/>
  <c r="E36" i="11"/>
  <c r="G36" i="11"/>
  <c r="H36" i="11"/>
  <c r="E37" i="11"/>
  <c r="G37" i="11"/>
  <c r="H37" i="11"/>
  <c r="E38" i="11"/>
  <c r="G38" i="11"/>
  <c r="H38" i="11"/>
  <c r="E39" i="11"/>
  <c r="G39" i="11"/>
  <c r="H39" i="11"/>
  <c r="E40" i="11"/>
  <c r="G40" i="11"/>
  <c r="H40" i="11"/>
  <c r="E41" i="11"/>
  <c r="G41" i="11"/>
  <c r="H41" i="11"/>
  <c r="E42" i="11"/>
  <c r="G42" i="11"/>
  <c r="H42" i="11"/>
  <c r="E43" i="11"/>
  <c r="G43" i="11"/>
  <c r="H43" i="11"/>
  <c r="E44" i="11"/>
  <c r="G44" i="11"/>
  <c r="H44" i="11"/>
  <c r="E45" i="11"/>
  <c r="G45" i="11"/>
  <c r="H45" i="11"/>
  <c r="H30" i="11"/>
  <c r="G30" i="11"/>
  <c r="E30" i="11"/>
  <c r="H29" i="11"/>
  <c r="G29" i="11"/>
  <c r="E29" i="11"/>
  <c r="H28" i="11"/>
  <c r="G28" i="11"/>
  <c r="E28" i="11"/>
  <c r="H27" i="11"/>
  <c r="G27" i="11"/>
  <c r="E27" i="11"/>
  <c r="H26" i="11"/>
  <c r="G26" i="11"/>
  <c r="E26" i="11"/>
  <c r="H25" i="11"/>
  <c r="G25" i="11"/>
  <c r="E25" i="11"/>
  <c r="H24" i="11"/>
  <c r="G24" i="11"/>
  <c r="E24" i="11"/>
  <c r="H23" i="11"/>
  <c r="G23" i="11"/>
  <c r="E23" i="11"/>
  <c r="H22" i="11"/>
  <c r="G22" i="11"/>
  <c r="E22" i="11"/>
  <c r="H21" i="11"/>
  <c r="G21" i="11"/>
  <c r="E21" i="11"/>
  <c r="H20" i="11"/>
  <c r="G20" i="11"/>
  <c r="E20" i="11"/>
  <c r="H19" i="11"/>
  <c r="G19" i="11"/>
  <c r="E19" i="11"/>
  <c r="H18" i="11"/>
  <c r="G18" i="11"/>
  <c r="F18" i="11"/>
  <c r="E18" i="11"/>
  <c r="D18" i="11"/>
  <c r="C18" i="11"/>
  <c r="E12" i="11"/>
  <c r="G12" i="11"/>
  <c r="H12" i="11"/>
  <c r="E13" i="11"/>
  <c r="G13" i="11"/>
  <c r="H13" i="11"/>
  <c r="E14" i="11"/>
  <c r="G14" i="11"/>
  <c r="H14" i="11"/>
  <c r="E15" i="11"/>
  <c r="G15" i="11"/>
  <c r="H15" i="11"/>
  <c r="E4" i="11"/>
  <c r="G4" i="11"/>
  <c r="H4" i="11"/>
  <c r="E5" i="11"/>
  <c r="G5" i="11"/>
  <c r="H5" i="11"/>
  <c r="E6" i="11"/>
  <c r="G6" i="11"/>
  <c r="H6" i="11"/>
  <c r="E7" i="11"/>
  <c r="G7" i="11"/>
  <c r="H7" i="11"/>
  <c r="E8" i="11"/>
  <c r="G8" i="11"/>
  <c r="H8" i="11"/>
  <c r="E9" i="11"/>
  <c r="G9" i="11"/>
  <c r="H9" i="11"/>
  <c r="E10" i="11"/>
  <c r="G10" i="11"/>
  <c r="H10" i="11"/>
  <c r="E11" i="11"/>
  <c r="G11" i="11"/>
  <c r="H11" i="11"/>
  <c r="C3" i="11"/>
  <c r="D3" i="11"/>
  <c r="E3" i="11"/>
  <c r="F3" i="11"/>
  <c r="G3" i="11"/>
  <c r="H3" i="11"/>
  <c r="F550" i="10"/>
  <c r="J550" i="10" s="1"/>
  <c r="K550" i="10" s="1"/>
  <c r="F551" i="10"/>
  <c r="J551" i="10" s="1"/>
  <c r="F552" i="10"/>
  <c r="J552" i="10" s="1"/>
  <c r="K552" i="10" s="1"/>
  <c r="F549" i="10"/>
  <c r="J549" i="10" s="1"/>
  <c r="K549" i="10" s="1"/>
  <c r="F548" i="10"/>
  <c r="J548" i="10" s="1"/>
  <c r="K548" i="10" s="1"/>
  <c r="F547" i="10"/>
  <c r="J547" i="10" s="1"/>
  <c r="F546" i="10"/>
  <c r="F545" i="10"/>
  <c r="J545" i="10" s="1"/>
  <c r="K545" i="10" s="1"/>
  <c r="F544" i="10"/>
  <c r="J544" i="10" s="1"/>
  <c r="K544" i="10" s="1"/>
  <c r="F543" i="10"/>
  <c r="J543" i="10" s="1"/>
  <c r="K543" i="10" s="1"/>
  <c r="F542" i="10"/>
  <c r="J542" i="10" s="1"/>
  <c r="K542" i="10" s="1"/>
  <c r="F541" i="10"/>
  <c r="J541" i="10" s="1"/>
  <c r="K541" i="10" s="1"/>
  <c r="F540" i="10"/>
  <c r="J540" i="10" s="1"/>
  <c r="F539" i="10"/>
  <c r="J539" i="10" s="1"/>
  <c r="F538" i="10"/>
  <c r="F537" i="10"/>
  <c r="J537" i="10" s="1"/>
  <c r="K537" i="10" s="1"/>
  <c r="F536" i="10"/>
  <c r="J536" i="10" s="1"/>
  <c r="F535" i="10"/>
  <c r="J535" i="10" s="1"/>
  <c r="K535" i="10" s="1"/>
  <c r="F534" i="10"/>
  <c r="J534" i="10" s="1"/>
  <c r="K534" i="10" s="1"/>
  <c r="F533" i="10"/>
  <c r="J533" i="10" s="1"/>
  <c r="K533" i="10" s="1"/>
  <c r="F532" i="10"/>
  <c r="J532" i="10" s="1"/>
  <c r="K532" i="10" s="1"/>
  <c r="F531" i="10"/>
  <c r="J531" i="10" s="1"/>
  <c r="F530" i="10"/>
  <c r="F529" i="10"/>
  <c r="J529" i="10" s="1"/>
  <c r="K529" i="10" s="1"/>
  <c r="F528" i="10"/>
  <c r="J528" i="10" s="1"/>
  <c r="K528" i="10" s="1"/>
  <c r="F527" i="10"/>
  <c r="J527" i="10" s="1"/>
  <c r="K527" i="10" s="1"/>
  <c r="F526" i="10"/>
  <c r="J526" i="10" s="1"/>
  <c r="K526" i="10" s="1"/>
  <c r="F525" i="10"/>
  <c r="J525" i="10" s="1"/>
  <c r="K525" i="10" s="1"/>
  <c r="F524" i="10"/>
  <c r="J524" i="10" s="1"/>
  <c r="K524" i="10" s="1"/>
  <c r="F523" i="10"/>
  <c r="J523" i="10" s="1"/>
  <c r="F522" i="10"/>
  <c r="F521" i="10"/>
  <c r="J521" i="10" s="1"/>
  <c r="K521" i="10" s="1"/>
  <c r="F520" i="10"/>
  <c r="F519" i="10"/>
  <c r="J519" i="10" s="1"/>
  <c r="K519" i="10" s="1"/>
  <c r="F518" i="10"/>
  <c r="J518" i="10" s="1"/>
  <c r="K518" i="10" s="1"/>
  <c r="F517" i="10"/>
  <c r="J517" i="10" s="1"/>
  <c r="K517" i="10" s="1"/>
  <c r="F516" i="10"/>
  <c r="J516" i="10" s="1"/>
  <c r="K516" i="10" s="1"/>
  <c r="F515" i="10"/>
  <c r="J515" i="10" s="1"/>
  <c r="F514" i="10"/>
  <c r="F513" i="10"/>
  <c r="J513" i="10" s="1"/>
  <c r="K513" i="10" s="1"/>
  <c r="F512" i="10"/>
  <c r="J512" i="10" s="1"/>
  <c r="K512" i="10" s="1"/>
  <c r="F511" i="10"/>
  <c r="J511" i="10" s="1"/>
  <c r="K511" i="10" s="1"/>
  <c r="F510" i="10"/>
  <c r="J510" i="10" s="1"/>
  <c r="K510" i="10" s="1"/>
  <c r="F509" i="10"/>
  <c r="J509" i="10" s="1"/>
  <c r="K509" i="10" s="1"/>
  <c r="F508" i="10"/>
  <c r="J508" i="10" s="1"/>
  <c r="K508" i="10" s="1"/>
  <c r="F507" i="10"/>
  <c r="J507" i="10" s="1"/>
  <c r="F506" i="10"/>
  <c r="F505" i="10"/>
  <c r="J505" i="10" s="1"/>
  <c r="K505" i="10" s="1"/>
  <c r="F504" i="10"/>
  <c r="F503" i="10"/>
  <c r="J503" i="10" s="1"/>
  <c r="K503" i="10" s="1"/>
  <c r="F502" i="10"/>
  <c r="J502" i="10" s="1"/>
  <c r="K502" i="10" s="1"/>
  <c r="F501" i="10"/>
  <c r="J501" i="10" s="1"/>
  <c r="K501" i="10" s="1"/>
  <c r="F500" i="10"/>
  <c r="J500" i="10" s="1"/>
  <c r="K500" i="10" s="1"/>
  <c r="F499" i="10"/>
  <c r="J499" i="10" s="1"/>
  <c r="F498" i="10"/>
  <c r="F497" i="10"/>
  <c r="J497" i="10" s="1"/>
  <c r="K497" i="10" s="1"/>
  <c r="F496" i="10"/>
  <c r="J496" i="10" s="1"/>
  <c r="K496" i="10" s="1"/>
  <c r="F495" i="10"/>
  <c r="J495" i="10" s="1"/>
  <c r="K495" i="10" s="1"/>
  <c r="F494" i="10"/>
  <c r="J494" i="10" s="1"/>
  <c r="K494" i="10" s="1"/>
  <c r="F493" i="10"/>
  <c r="J493" i="10" s="1"/>
  <c r="K493" i="10" s="1"/>
  <c r="F492" i="10"/>
  <c r="J492" i="10" s="1"/>
  <c r="K492" i="10" s="1"/>
  <c r="F491" i="10"/>
  <c r="J491" i="10" s="1"/>
  <c r="F490" i="10"/>
  <c r="F489" i="10"/>
  <c r="J489" i="10" s="1"/>
  <c r="K489" i="10" s="1"/>
  <c r="F488" i="10"/>
  <c r="F487" i="10"/>
  <c r="J487" i="10" s="1"/>
  <c r="K487" i="10" s="1"/>
  <c r="F486" i="10"/>
  <c r="J486" i="10" s="1"/>
  <c r="K486" i="10" s="1"/>
  <c r="F485" i="10"/>
  <c r="J485" i="10" s="1"/>
  <c r="K485" i="10" s="1"/>
  <c r="F484" i="10"/>
  <c r="F483" i="10"/>
  <c r="J483" i="10" s="1"/>
  <c r="F482" i="10"/>
  <c r="F481" i="10"/>
  <c r="J481" i="10" s="1"/>
  <c r="K481" i="10" s="1"/>
  <c r="F480" i="10"/>
  <c r="J480" i="10" s="1"/>
  <c r="K480" i="10" s="1"/>
  <c r="F479" i="10"/>
  <c r="J479" i="10" s="1"/>
  <c r="K479" i="10" s="1"/>
  <c r="F478" i="10"/>
  <c r="J478" i="10" s="1"/>
  <c r="K478" i="10" s="1"/>
  <c r="F477" i="10"/>
  <c r="J477" i="10" s="1"/>
  <c r="K477" i="10" s="1"/>
  <c r="F476" i="10"/>
  <c r="J476" i="10" s="1"/>
  <c r="K476" i="10" s="1"/>
  <c r="F475" i="10"/>
  <c r="J475" i="10" s="1"/>
  <c r="F474" i="10"/>
  <c r="F473" i="10"/>
  <c r="J473" i="10" s="1"/>
  <c r="K473" i="10" s="1"/>
  <c r="F472" i="10"/>
  <c r="F471" i="10"/>
  <c r="J471" i="10" s="1"/>
  <c r="K471" i="10" s="1"/>
  <c r="F470" i="10"/>
  <c r="J470" i="10" s="1"/>
  <c r="K470" i="10" s="1"/>
  <c r="F469" i="10"/>
  <c r="J469" i="10" s="1"/>
  <c r="K469" i="10" s="1"/>
  <c r="F468" i="10"/>
  <c r="J468" i="10" s="1"/>
  <c r="F464" i="10"/>
  <c r="J464" i="10" s="1"/>
  <c r="F463" i="10"/>
  <c r="F462" i="10"/>
  <c r="J462" i="10" s="1"/>
  <c r="K462" i="10" s="1"/>
  <c r="F461" i="10"/>
  <c r="F460" i="10"/>
  <c r="J460" i="10" s="1"/>
  <c r="K460" i="10" s="1"/>
  <c r="F459" i="10"/>
  <c r="J459" i="10" s="1"/>
  <c r="K459" i="10" s="1"/>
  <c r="F458" i="10"/>
  <c r="J458" i="10" s="1"/>
  <c r="K458" i="10" s="1"/>
  <c r="F457" i="10"/>
  <c r="J457" i="10" s="1"/>
  <c r="K457" i="10" s="1"/>
  <c r="F456" i="10"/>
  <c r="J456" i="10" s="1"/>
  <c r="F455" i="10"/>
  <c r="F454" i="10"/>
  <c r="J454" i="10" s="1"/>
  <c r="K454" i="10" s="1"/>
  <c r="F453" i="10"/>
  <c r="J453" i="10" s="1"/>
  <c r="K453" i="10" s="1"/>
  <c r="F452" i="10"/>
  <c r="J452" i="10" s="1"/>
  <c r="K452" i="10" s="1"/>
  <c r="F451" i="10"/>
  <c r="J451" i="10" s="1"/>
  <c r="K451" i="10" s="1"/>
  <c r="F450" i="10"/>
  <c r="J450" i="10" s="1"/>
  <c r="K450" i="10" s="1"/>
  <c r="F449" i="10"/>
  <c r="J449" i="10" s="1"/>
  <c r="K449" i="10" s="1"/>
  <c r="F448" i="10"/>
  <c r="J448" i="10" s="1"/>
  <c r="F447" i="10"/>
  <c r="F446" i="10"/>
  <c r="J446" i="10" s="1"/>
  <c r="K446" i="10" s="1"/>
  <c r="F445" i="10"/>
  <c r="F444" i="10"/>
  <c r="J444" i="10" s="1"/>
  <c r="K444" i="10" s="1"/>
  <c r="F443" i="10"/>
  <c r="J443" i="10" s="1"/>
  <c r="K443" i="10" s="1"/>
  <c r="F442" i="10"/>
  <c r="J442" i="10" s="1"/>
  <c r="K442" i="10" s="1"/>
  <c r="F441" i="10"/>
  <c r="J441" i="10" s="1"/>
  <c r="F440" i="10"/>
  <c r="J440" i="10" s="1"/>
  <c r="F439" i="10"/>
  <c r="F438" i="10"/>
  <c r="J438" i="10" s="1"/>
  <c r="K438" i="10" s="1"/>
  <c r="F437" i="10"/>
  <c r="J437" i="10" s="1"/>
  <c r="K437" i="10" s="1"/>
  <c r="F436" i="10"/>
  <c r="J436" i="10" s="1"/>
  <c r="K436" i="10" s="1"/>
  <c r="F435" i="10"/>
  <c r="J435" i="10" s="1"/>
  <c r="K435" i="10" s="1"/>
  <c r="F434" i="10"/>
  <c r="J434" i="10" s="1"/>
  <c r="K434" i="10" s="1"/>
  <c r="F433" i="10"/>
  <c r="J433" i="10" s="1"/>
  <c r="K433" i="10" s="1"/>
  <c r="F432" i="10"/>
  <c r="J432" i="10" s="1"/>
  <c r="F431" i="10"/>
  <c r="F430" i="10"/>
  <c r="J430" i="10" s="1"/>
  <c r="K430" i="10" s="1"/>
  <c r="F429" i="10"/>
  <c r="J429" i="10" s="1"/>
  <c r="F428" i="10"/>
  <c r="J428" i="10" s="1"/>
  <c r="K428" i="10" s="1"/>
  <c r="F427" i="10"/>
  <c r="J427" i="10" s="1"/>
  <c r="K427" i="10" s="1"/>
  <c r="F426" i="10"/>
  <c r="J426" i="10" s="1"/>
  <c r="K426" i="10" s="1"/>
  <c r="F425" i="10"/>
  <c r="J425" i="10" s="1"/>
  <c r="F424" i="10"/>
  <c r="J424" i="10" s="1"/>
  <c r="F423" i="10"/>
  <c r="F422" i="10"/>
  <c r="J422" i="10" s="1"/>
  <c r="K422" i="10" s="1"/>
  <c r="F421" i="10"/>
  <c r="J421" i="10" s="1"/>
  <c r="K421" i="10" s="1"/>
  <c r="F420" i="10"/>
  <c r="J420" i="10" s="1"/>
  <c r="K420" i="10" s="1"/>
  <c r="F419" i="10"/>
  <c r="J419" i="10" s="1"/>
  <c r="K419" i="10" s="1"/>
  <c r="F418" i="10"/>
  <c r="J418" i="10" s="1"/>
  <c r="K418" i="10" s="1"/>
  <c r="F417" i="10"/>
  <c r="J417" i="10" s="1"/>
  <c r="K417" i="10" s="1"/>
  <c r="F416" i="10"/>
  <c r="J416" i="10" s="1"/>
  <c r="F415" i="10"/>
  <c r="F414" i="10"/>
  <c r="J414" i="10" s="1"/>
  <c r="K414" i="10" s="1"/>
  <c r="F413" i="10"/>
  <c r="J413" i="10" s="1"/>
  <c r="F412" i="10"/>
  <c r="J412" i="10" s="1"/>
  <c r="K412" i="10" s="1"/>
  <c r="F411" i="10"/>
  <c r="J411" i="10" s="1"/>
  <c r="K411" i="10" s="1"/>
  <c r="F410" i="10"/>
  <c r="J410" i="10" s="1"/>
  <c r="K410" i="10" s="1"/>
  <c r="F409" i="10"/>
  <c r="F408" i="10"/>
  <c r="J408" i="10" s="1"/>
  <c r="F407" i="10"/>
  <c r="F406" i="10"/>
  <c r="J406" i="10" s="1"/>
  <c r="K406" i="10" s="1"/>
  <c r="F405" i="10"/>
  <c r="J405" i="10" s="1"/>
  <c r="K405" i="10" s="1"/>
  <c r="F404" i="10"/>
  <c r="J404" i="10" s="1"/>
  <c r="K404" i="10" s="1"/>
  <c r="F403" i="10"/>
  <c r="J403" i="10" s="1"/>
  <c r="K403" i="10" s="1"/>
  <c r="F402" i="10"/>
  <c r="J402" i="10" s="1"/>
  <c r="K402" i="10" s="1"/>
  <c r="F401" i="10"/>
  <c r="J401" i="10" s="1"/>
  <c r="F400" i="10"/>
  <c r="J400" i="10" s="1"/>
  <c r="F399" i="10"/>
  <c r="F398" i="10"/>
  <c r="J398" i="10" s="1"/>
  <c r="K398" i="10" s="1"/>
  <c r="F397" i="10"/>
  <c r="F396" i="10"/>
  <c r="J396" i="10" s="1"/>
  <c r="K396" i="10" s="1"/>
  <c r="F395" i="10"/>
  <c r="J395" i="10" s="1"/>
  <c r="K395" i="10" s="1"/>
  <c r="F394" i="10"/>
  <c r="J394" i="10" s="1"/>
  <c r="K394" i="10" s="1"/>
  <c r="F393" i="10"/>
  <c r="J393" i="10" s="1"/>
  <c r="F392" i="10"/>
  <c r="J392" i="10" s="1"/>
  <c r="F391" i="10"/>
  <c r="F387" i="10"/>
  <c r="J387" i="10" s="1"/>
  <c r="K387" i="10" s="1"/>
  <c r="F386" i="10"/>
  <c r="J386" i="10" s="1"/>
  <c r="K386" i="10" s="1"/>
  <c r="F385" i="10"/>
  <c r="J385" i="10" s="1"/>
  <c r="K385" i="10" s="1"/>
  <c r="F384" i="10"/>
  <c r="J384" i="10" s="1"/>
  <c r="K384" i="10" s="1"/>
  <c r="F383" i="10"/>
  <c r="J383" i="10" s="1"/>
  <c r="F382" i="10"/>
  <c r="F381" i="10"/>
  <c r="J381" i="10" s="1"/>
  <c r="K381" i="10" s="1"/>
  <c r="F380" i="10"/>
  <c r="J380" i="10" s="1"/>
  <c r="K380" i="10" s="1"/>
  <c r="F379" i="10"/>
  <c r="J379" i="10" s="1"/>
  <c r="K379" i="10" s="1"/>
  <c r="F378" i="10"/>
  <c r="J378" i="10" s="1"/>
  <c r="K378" i="10" s="1"/>
  <c r="F377" i="10"/>
  <c r="J377" i="10" s="1"/>
  <c r="K377" i="10" s="1"/>
  <c r="F376" i="10"/>
  <c r="J376" i="10" s="1"/>
  <c r="K376" i="10" s="1"/>
  <c r="F375" i="10"/>
  <c r="J375" i="10" s="1"/>
  <c r="F374" i="10"/>
  <c r="F373" i="10"/>
  <c r="J373" i="10" s="1"/>
  <c r="K373" i="10" s="1"/>
  <c r="F372" i="10"/>
  <c r="F371" i="10"/>
  <c r="J371" i="10" s="1"/>
  <c r="K371" i="10" s="1"/>
  <c r="F370" i="10"/>
  <c r="J370" i="10" s="1"/>
  <c r="K370" i="10" s="1"/>
  <c r="F369" i="10"/>
  <c r="J369" i="10" s="1"/>
  <c r="K369" i="10" s="1"/>
  <c r="F368" i="10"/>
  <c r="J368" i="10" s="1"/>
  <c r="K368" i="10" s="1"/>
  <c r="F367" i="10"/>
  <c r="J367" i="10" s="1"/>
  <c r="F366" i="10"/>
  <c r="F365" i="10"/>
  <c r="J365" i="10" s="1"/>
  <c r="K365" i="10" s="1"/>
  <c r="F364" i="10"/>
  <c r="J364" i="10" s="1"/>
  <c r="K364" i="10" s="1"/>
  <c r="F363" i="10"/>
  <c r="J363" i="10" s="1"/>
  <c r="K363" i="10" s="1"/>
  <c r="F362" i="10"/>
  <c r="J362" i="10" s="1"/>
  <c r="K362" i="10" s="1"/>
  <c r="F361" i="10"/>
  <c r="J361" i="10" s="1"/>
  <c r="K361" i="10" s="1"/>
  <c r="F360" i="10"/>
  <c r="J360" i="10" s="1"/>
  <c r="K360" i="10" s="1"/>
  <c r="F359" i="10"/>
  <c r="J359" i="10" s="1"/>
  <c r="F358" i="10"/>
  <c r="F357" i="10"/>
  <c r="J357" i="10" s="1"/>
  <c r="K357" i="10" s="1"/>
  <c r="F356" i="10"/>
  <c r="F355" i="10"/>
  <c r="J355" i="10" s="1"/>
  <c r="K355" i="10" s="1"/>
  <c r="F354" i="10"/>
  <c r="J354" i="10" s="1"/>
  <c r="K354" i="10" s="1"/>
  <c r="F353" i="10"/>
  <c r="J353" i="10" s="1"/>
  <c r="K353" i="10" s="1"/>
  <c r="F352" i="10"/>
  <c r="J352" i="10" s="1"/>
  <c r="K352" i="10" s="1"/>
  <c r="F351" i="10"/>
  <c r="J351" i="10" s="1"/>
  <c r="F350" i="10"/>
  <c r="F349" i="10"/>
  <c r="J349" i="10" s="1"/>
  <c r="K349" i="10" s="1"/>
  <c r="F348" i="10"/>
  <c r="J348" i="10" s="1"/>
  <c r="K348" i="10" s="1"/>
  <c r="F347" i="10"/>
  <c r="J347" i="10" s="1"/>
  <c r="K347" i="10" s="1"/>
  <c r="F346" i="10"/>
  <c r="J346" i="10" s="1"/>
  <c r="K346" i="10" s="1"/>
  <c r="F345" i="10"/>
  <c r="J345" i="10" s="1"/>
  <c r="K345" i="10" s="1"/>
  <c r="F344" i="10"/>
  <c r="J344" i="10" s="1"/>
  <c r="K344" i="10" s="1"/>
  <c r="F343" i="10"/>
  <c r="J343" i="10" s="1"/>
  <c r="F342" i="10"/>
  <c r="F341" i="10"/>
  <c r="J341" i="10" s="1"/>
  <c r="K341" i="10" s="1"/>
  <c r="F340" i="10"/>
  <c r="F339" i="10"/>
  <c r="J339" i="10" s="1"/>
  <c r="K339" i="10" s="1"/>
  <c r="F338" i="10"/>
  <c r="J338" i="10" s="1"/>
  <c r="K338" i="10" s="1"/>
  <c r="F337" i="10"/>
  <c r="J337" i="10" s="1"/>
  <c r="K337" i="10" s="1"/>
  <c r="F336" i="10"/>
  <c r="J336" i="10" s="1"/>
  <c r="K336" i="10" s="1"/>
  <c r="F335" i="10"/>
  <c r="J335" i="10" s="1"/>
  <c r="F334" i="10"/>
  <c r="F333" i="10"/>
  <c r="J333" i="10" s="1"/>
  <c r="K333" i="10" s="1"/>
  <c r="F332" i="10"/>
  <c r="J332" i="10" s="1"/>
  <c r="K332" i="10" s="1"/>
  <c r="F331" i="10"/>
  <c r="J331" i="10" s="1"/>
  <c r="K331" i="10" s="1"/>
  <c r="F330" i="10"/>
  <c r="J330" i="10" s="1"/>
  <c r="K330" i="10" s="1"/>
  <c r="F329" i="10"/>
  <c r="J329" i="10" s="1"/>
  <c r="K329" i="10" s="1"/>
  <c r="F328" i="10"/>
  <c r="J328" i="10" s="1"/>
  <c r="F327" i="10"/>
  <c r="J327" i="10" s="1"/>
  <c r="F326" i="10"/>
  <c r="F325" i="10"/>
  <c r="J325" i="10" s="1"/>
  <c r="K325" i="10" s="1"/>
  <c r="F324" i="10"/>
  <c r="F323" i="10"/>
  <c r="J323" i="10" s="1"/>
  <c r="K323" i="10" s="1"/>
  <c r="F322" i="10"/>
  <c r="J322" i="10" s="1"/>
  <c r="K322" i="10" s="1"/>
  <c r="F318" i="10"/>
  <c r="J318" i="10" s="1"/>
  <c r="K318" i="10" s="1"/>
  <c r="F317" i="10"/>
  <c r="J317" i="10" s="1"/>
  <c r="K317" i="10" s="1"/>
  <c r="F316" i="10"/>
  <c r="J316" i="10" s="1"/>
  <c r="F315" i="10"/>
  <c r="F314" i="10"/>
  <c r="J314" i="10" s="1"/>
  <c r="K314" i="10" s="1"/>
  <c r="F313" i="10"/>
  <c r="J313" i="10" s="1"/>
  <c r="F312" i="10"/>
  <c r="J312" i="10" s="1"/>
  <c r="K312" i="10" s="1"/>
  <c r="F311" i="10"/>
  <c r="J311" i="10" s="1"/>
  <c r="K311" i="10" s="1"/>
  <c r="F310" i="10"/>
  <c r="J310" i="10" s="1"/>
  <c r="K310" i="10" s="1"/>
  <c r="F309" i="10"/>
  <c r="J309" i="10" s="1"/>
  <c r="K309" i="10" s="1"/>
  <c r="F308" i="10"/>
  <c r="J308" i="10" s="1"/>
  <c r="F307" i="10"/>
  <c r="F306" i="10"/>
  <c r="J306" i="10" s="1"/>
  <c r="K306" i="10" s="1"/>
  <c r="F305" i="10"/>
  <c r="J305" i="10" s="1"/>
  <c r="K305" i="10" s="1"/>
  <c r="F304" i="10"/>
  <c r="J304" i="10" s="1"/>
  <c r="K304" i="10" s="1"/>
  <c r="F303" i="10"/>
  <c r="J303" i="10" s="1"/>
  <c r="K303" i="10" s="1"/>
  <c r="F302" i="10"/>
  <c r="J302" i="10" s="1"/>
  <c r="K302" i="10" s="1"/>
  <c r="F301" i="10"/>
  <c r="J301" i="10" s="1"/>
  <c r="K301" i="10" s="1"/>
  <c r="F300" i="10"/>
  <c r="J300" i="10" s="1"/>
  <c r="F299" i="10"/>
  <c r="F298" i="10"/>
  <c r="J298" i="10" s="1"/>
  <c r="K298" i="10" s="1"/>
  <c r="F297" i="10"/>
  <c r="J297" i="10" s="1"/>
  <c r="F296" i="10"/>
  <c r="J296" i="10" s="1"/>
  <c r="K296" i="10" s="1"/>
  <c r="F295" i="10"/>
  <c r="J295" i="10" s="1"/>
  <c r="K295" i="10" s="1"/>
  <c r="F294" i="10"/>
  <c r="J294" i="10" s="1"/>
  <c r="K294" i="10" s="1"/>
  <c r="F293" i="10"/>
  <c r="J293" i="10" s="1"/>
  <c r="K293" i="10" s="1"/>
  <c r="F292" i="10"/>
  <c r="J292" i="10" s="1"/>
  <c r="F291" i="10"/>
  <c r="F290" i="10"/>
  <c r="J290" i="10" s="1"/>
  <c r="K290" i="10" s="1"/>
  <c r="F289" i="10"/>
  <c r="J289" i="10" s="1"/>
  <c r="K289" i="10" s="1"/>
  <c r="F288" i="10"/>
  <c r="J288" i="10" s="1"/>
  <c r="K288" i="10" s="1"/>
  <c r="F287" i="10"/>
  <c r="J287" i="10" s="1"/>
  <c r="K287" i="10" s="1"/>
  <c r="F286" i="10"/>
  <c r="J286" i="10" s="1"/>
  <c r="K286" i="10" s="1"/>
  <c r="F285" i="10"/>
  <c r="J285" i="10" s="1"/>
  <c r="K285" i="10" s="1"/>
  <c r="F284" i="10"/>
  <c r="J284" i="10" s="1"/>
  <c r="F283" i="10"/>
  <c r="F282" i="10"/>
  <c r="J282" i="10" s="1"/>
  <c r="K282" i="10" s="1"/>
  <c r="F281" i="10"/>
  <c r="F280" i="10"/>
  <c r="J280" i="10" s="1"/>
  <c r="K280" i="10" s="1"/>
  <c r="F279" i="10"/>
  <c r="J279" i="10" s="1"/>
  <c r="K279" i="10" s="1"/>
  <c r="F278" i="10"/>
  <c r="J278" i="10" s="1"/>
  <c r="K278" i="10" s="1"/>
  <c r="F277" i="10"/>
  <c r="J277" i="10" s="1"/>
  <c r="K277" i="10" s="1"/>
  <c r="F276" i="10"/>
  <c r="J276" i="10" s="1"/>
  <c r="F275" i="10"/>
  <c r="F274" i="10"/>
  <c r="J274" i="10" s="1"/>
  <c r="K274" i="10" s="1"/>
  <c r="F273" i="10"/>
  <c r="J273" i="10" s="1"/>
  <c r="K273" i="10" s="1"/>
  <c r="F272" i="10"/>
  <c r="J272" i="10" s="1"/>
  <c r="K272" i="10" s="1"/>
  <c r="F271" i="10"/>
  <c r="J271" i="10" s="1"/>
  <c r="K271" i="10" s="1"/>
  <c r="F270" i="10"/>
  <c r="J270" i="10" s="1"/>
  <c r="K270" i="10" s="1"/>
  <c r="F269" i="10"/>
  <c r="J269" i="10" s="1"/>
  <c r="F268" i="10"/>
  <c r="J268" i="10" s="1"/>
  <c r="F267" i="10"/>
  <c r="F266" i="10"/>
  <c r="J266" i="10" s="1"/>
  <c r="K266" i="10" s="1"/>
  <c r="F265" i="10"/>
  <c r="J265" i="10" s="1"/>
  <c r="F264" i="10"/>
  <c r="J264" i="10" s="1"/>
  <c r="K264" i="10" s="1"/>
  <c r="F263" i="10"/>
  <c r="J263" i="10" s="1"/>
  <c r="K263" i="10" s="1"/>
  <c r="F262" i="10"/>
  <c r="J262" i="10" s="1"/>
  <c r="K262" i="10" s="1"/>
  <c r="F261" i="10"/>
  <c r="J261" i="10" s="1"/>
  <c r="F260" i="10"/>
  <c r="J260" i="10" s="1"/>
  <c r="F259" i="10"/>
  <c r="F258" i="10"/>
  <c r="J258" i="10" s="1"/>
  <c r="K258" i="10" s="1"/>
  <c r="F257" i="10"/>
  <c r="J257" i="10" s="1"/>
  <c r="K257" i="10" s="1"/>
  <c r="F256" i="10"/>
  <c r="J256" i="10" s="1"/>
  <c r="K256" i="10" s="1"/>
  <c r="F255" i="10"/>
  <c r="J255" i="10" s="1"/>
  <c r="F251" i="10"/>
  <c r="J251" i="10" s="1"/>
  <c r="K251" i="10" s="1"/>
  <c r="F250" i="10"/>
  <c r="J250" i="10" s="1"/>
  <c r="K250" i="10" s="1"/>
  <c r="F249" i="10"/>
  <c r="J249" i="10" s="1"/>
  <c r="F248" i="10"/>
  <c r="F247" i="10"/>
  <c r="J247" i="10" s="1"/>
  <c r="K247" i="10" s="1"/>
  <c r="F246" i="10"/>
  <c r="J246" i="10" s="1"/>
  <c r="K246" i="10" s="1"/>
  <c r="F245" i="10"/>
  <c r="J245" i="10" s="1"/>
  <c r="K245" i="10" s="1"/>
  <c r="F244" i="10"/>
  <c r="J244" i="10" s="1"/>
  <c r="K244" i="10" s="1"/>
  <c r="F243" i="10"/>
  <c r="J243" i="10" s="1"/>
  <c r="K243" i="10" s="1"/>
  <c r="F242" i="10"/>
  <c r="J242" i="10" s="1"/>
  <c r="K242" i="10" s="1"/>
  <c r="F241" i="10"/>
  <c r="J241" i="10" s="1"/>
  <c r="F240" i="10"/>
  <c r="F239" i="10"/>
  <c r="J239" i="10" s="1"/>
  <c r="K239" i="10" s="1"/>
  <c r="F238" i="10"/>
  <c r="F237" i="10"/>
  <c r="J237" i="10" s="1"/>
  <c r="K237" i="10" s="1"/>
  <c r="F236" i="10"/>
  <c r="J236" i="10" s="1"/>
  <c r="K236" i="10" s="1"/>
  <c r="F235" i="10"/>
  <c r="J235" i="10" s="1"/>
  <c r="K235" i="10" s="1"/>
  <c r="F234" i="10"/>
  <c r="J234" i="10" s="1"/>
  <c r="K234" i="10" s="1"/>
  <c r="F233" i="10"/>
  <c r="J233" i="10" s="1"/>
  <c r="F232" i="10"/>
  <c r="F231" i="10"/>
  <c r="J231" i="10" s="1"/>
  <c r="K231" i="10" s="1"/>
  <c r="F230" i="10"/>
  <c r="J230" i="10" s="1"/>
  <c r="K230" i="10" s="1"/>
  <c r="F229" i="10"/>
  <c r="J229" i="10" s="1"/>
  <c r="K229" i="10" s="1"/>
  <c r="F228" i="10"/>
  <c r="J228" i="10" s="1"/>
  <c r="K228" i="10" s="1"/>
  <c r="F227" i="10"/>
  <c r="J227" i="10" s="1"/>
  <c r="K227" i="10" s="1"/>
  <c r="F226" i="10"/>
  <c r="J226" i="10" s="1"/>
  <c r="F225" i="10"/>
  <c r="J225" i="10" s="1"/>
  <c r="F224" i="10"/>
  <c r="F223" i="10"/>
  <c r="J223" i="10" s="1"/>
  <c r="K223" i="10" s="1"/>
  <c r="F222" i="10"/>
  <c r="F221" i="10"/>
  <c r="J221" i="10" s="1"/>
  <c r="K221" i="10" s="1"/>
  <c r="F220" i="10"/>
  <c r="J220" i="10" s="1"/>
  <c r="K220" i="10" s="1"/>
  <c r="F219" i="10"/>
  <c r="J219" i="10" s="1"/>
  <c r="K219" i="10" s="1"/>
  <c r="F218" i="10"/>
  <c r="J218" i="10" s="1"/>
  <c r="K218" i="10" s="1"/>
  <c r="F217" i="10"/>
  <c r="J217" i="10" s="1"/>
  <c r="F216" i="10"/>
  <c r="F215" i="10"/>
  <c r="J215" i="10" s="1"/>
  <c r="K215" i="10" s="1"/>
  <c r="F214" i="10"/>
  <c r="J214" i="10" s="1"/>
  <c r="K214" i="10" s="1"/>
  <c r="F213" i="10"/>
  <c r="J213" i="10" s="1"/>
  <c r="K213" i="10" s="1"/>
  <c r="F212" i="10"/>
  <c r="J212" i="10" s="1"/>
  <c r="K212" i="10" s="1"/>
  <c r="F211" i="10"/>
  <c r="J211" i="10" s="1"/>
  <c r="K211" i="10" s="1"/>
  <c r="F210" i="10"/>
  <c r="J210" i="10" s="1"/>
  <c r="K210" i="10" s="1"/>
  <c r="F209" i="10"/>
  <c r="J209" i="10" s="1"/>
  <c r="F208" i="10"/>
  <c r="F207" i="10"/>
  <c r="J207" i="10" s="1"/>
  <c r="K207" i="10" s="1"/>
  <c r="F206" i="10"/>
  <c r="J206" i="10" s="1"/>
  <c r="F205" i="10"/>
  <c r="J205" i="10" s="1"/>
  <c r="K205" i="10" s="1"/>
  <c r="F204" i="10"/>
  <c r="J204" i="10" s="1"/>
  <c r="K204" i="10" s="1"/>
  <c r="F203" i="10"/>
  <c r="J203" i="10" s="1"/>
  <c r="K203" i="10" s="1"/>
  <c r="F202" i="10"/>
  <c r="J202" i="10" s="1"/>
  <c r="F201" i="10"/>
  <c r="J201" i="10" s="1"/>
  <c r="F200" i="10"/>
  <c r="F199" i="10"/>
  <c r="J199" i="10" s="1"/>
  <c r="K199" i="10" s="1"/>
  <c r="F198" i="10"/>
  <c r="J198" i="10" s="1"/>
  <c r="K198" i="10" s="1"/>
  <c r="F197" i="10"/>
  <c r="J197" i="10" s="1"/>
  <c r="K197" i="10" s="1"/>
  <c r="F196" i="10"/>
  <c r="J196" i="10" s="1"/>
  <c r="K196" i="10" s="1"/>
  <c r="F195" i="10"/>
  <c r="J195" i="10" s="1"/>
  <c r="K195" i="10" s="1"/>
  <c r="F194" i="10"/>
  <c r="J194" i="10" s="1"/>
  <c r="K194" i="10" s="1"/>
  <c r="F190" i="10"/>
  <c r="J190" i="10" s="1"/>
  <c r="F189" i="10"/>
  <c r="J189" i="10" s="1"/>
  <c r="K189" i="10" s="1"/>
  <c r="F188" i="10"/>
  <c r="J188" i="10" s="1"/>
  <c r="K188" i="10" s="1"/>
  <c r="F187" i="10"/>
  <c r="J187" i="10" s="1"/>
  <c r="K187" i="10" s="1"/>
  <c r="F186" i="10"/>
  <c r="J186" i="10" s="1"/>
  <c r="K186" i="10" s="1"/>
  <c r="F185" i="10"/>
  <c r="J185" i="10" s="1"/>
  <c r="F184" i="10"/>
  <c r="F183" i="10"/>
  <c r="J183" i="10" s="1"/>
  <c r="K183" i="10" s="1"/>
  <c r="F182" i="10"/>
  <c r="J182" i="10" s="1"/>
  <c r="F181" i="10"/>
  <c r="J181" i="10" s="1"/>
  <c r="K181" i="10" s="1"/>
  <c r="F180" i="10"/>
  <c r="J180" i="10" s="1"/>
  <c r="K180" i="10" s="1"/>
  <c r="F179" i="10"/>
  <c r="J179" i="10" s="1"/>
  <c r="K179" i="10" s="1"/>
  <c r="F178" i="10"/>
  <c r="F177" i="10"/>
  <c r="J177" i="10" s="1"/>
  <c r="F176" i="10"/>
  <c r="F175" i="10"/>
  <c r="J175" i="10" s="1"/>
  <c r="K175" i="10" s="1"/>
  <c r="F174" i="10"/>
  <c r="J174" i="10" s="1"/>
  <c r="K174" i="10" s="1"/>
  <c r="F173" i="10"/>
  <c r="J173" i="10" s="1"/>
  <c r="K173" i="10" s="1"/>
  <c r="F172" i="10"/>
  <c r="J172" i="10" s="1"/>
  <c r="K172" i="10" s="1"/>
  <c r="F171" i="10"/>
  <c r="J171" i="10" s="1"/>
  <c r="K171" i="10" s="1"/>
  <c r="F170" i="10"/>
  <c r="J170" i="10" s="1"/>
  <c r="F169" i="10"/>
  <c r="J169" i="10" s="1"/>
  <c r="F168" i="10"/>
  <c r="F167" i="10"/>
  <c r="J167" i="10" s="1"/>
  <c r="K167" i="10" s="1"/>
  <c r="F166" i="10"/>
  <c r="F165" i="10"/>
  <c r="J165" i="10" s="1"/>
  <c r="K165" i="10" s="1"/>
  <c r="F164" i="10"/>
  <c r="J164" i="10" s="1"/>
  <c r="K164" i="10" s="1"/>
  <c r="F163" i="10"/>
  <c r="J163" i="10" s="1"/>
  <c r="K163" i="10" s="1"/>
  <c r="F162" i="10"/>
  <c r="J162" i="10" s="1"/>
  <c r="F161" i="10"/>
  <c r="J161" i="10" s="1"/>
  <c r="F160" i="10"/>
  <c r="F159" i="10"/>
  <c r="J159" i="10" s="1"/>
  <c r="K159" i="10" s="1"/>
  <c r="F158" i="10"/>
  <c r="J158" i="10" s="1"/>
  <c r="K158" i="10" s="1"/>
  <c r="F157" i="10"/>
  <c r="J157" i="10" s="1"/>
  <c r="K157" i="10" s="1"/>
  <c r="F156" i="10"/>
  <c r="J156" i="10" s="1"/>
  <c r="K156" i="10" s="1"/>
  <c r="F155" i="10"/>
  <c r="J155" i="10" s="1"/>
  <c r="K155" i="10" s="1"/>
  <c r="F154" i="10"/>
  <c r="J154" i="10" s="1"/>
  <c r="F153" i="10"/>
  <c r="J153" i="10" s="1"/>
  <c r="F152" i="10"/>
  <c r="F151" i="10"/>
  <c r="J151" i="10" s="1"/>
  <c r="K151" i="10" s="1"/>
  <c r="F150" i="10"/>
  <c r="J150" i="10" s="1"/>
  <c r="F149" i="10"/>
  <c r="J149" i="10" s="1"/>
  <c r="K149" i="10" s="1"/>
  <c r="F148" i="10"/>
  <c r="J148" i="10" s="1"/>
  <c r="K148" i="10" s="1"/>
  <c r="F147" i="10"/>
  <c r="J147" i="10" s="1"/>
  <c r="K147" i="10" s="1"/>
  <c r="F146" i="10"/>
  <c r="J146" i="10" s="1"/>
  <c r="F145" i="10"/>
  <c r="J145" i="10" s="1"/>
  <c r="F144" i="10"/>
  <c r="F143" i="10"/>
  <c r="J143" i="10" s="1"/>
  <c r="K143" i="10" s="1"/>
  <c r="F142" i="10"/>
  <c r="J142" i="10" s="1"/>
  <c r="K142" i="10" s="1"/>
  <c r="F135" i="10"/>
  <c r="J135" i="10" s="1"/>
  <c r="K135" i="10" s="1"/>
  <c r="F136" i="10"/>
  <c r="J136" i="10" s="1"/>
  <c r="K136" i="10" s="1"/>
  <c r="F137" i="10"/>
  <c r="J137" i="10" s="1"/>
  <c r="K137" i="10" s="1"/>
  <c r="F138" i="10"/>
  <c r="J138" i="10" s="1"/>
  <c r="K138" i="10" s="1"/>
  <c r="F134" i="10"/>
  <c r="J134" i="10" s="1"/>
  <c r="K134" i="10" s="1"/>
  <c r="F133" i="10"/>
  <c r="F132" i="10"/>
  <c r="J132" i="10" s="1"/>
  <c r="K132" i="10" s="1"/>
  <c r="F131" i="10"/>
  <c r="J131" i="10" s="1"/>
  <c r="K131" i="10" s="1"/>
  <c r="F130" i="10"/>
  <c r="J130" i="10" s="1"/>
  <c r="K130" i="10" s="1"/>
  <c r="F129" i="10"/>
  <c r="J129" i="10" s="1"/>
  <c r="K129" i="10" s="1"/>
  <c r="F128" i="10"/>
  <c r="J128" i="10" s="1"/>
  <c r="F127" i="10"/>
  <c r="F126" i="10"/>
  <c r="J126" i="10" s="1"/>
  <c r="K126" i="10" s="1"/>
  <c r="F125" i="10"/>
  <c r="J125" i="10" s="1"/>
  <c r="K125" i="10" s="1"/>
  <c r="F124" i="10"/>
  <c r="J124" i="10" s="1"/>
  <c r="K124" i="10" s="1"/>
  <c r="F123" i="10"/>
  <c r="J123" i="10" s="1"/>
  <c r="K123" i="10" s="1"/>
  <c r="F122" i="10"/>
  <c r="J122" i="10" s="1"/>
  <c r="K122" i="10" s="1"/>
  <c r="F121" i="10"/>
  <c r="F120" i="10"/>
  <c r="J120" i="10" s="1"/>
  <c r="F119" i="10"/>
  <c r="F118" i="10"/>
  <c r="J118" i="10" s="1"/>
  <c r="K118" i="10" s="1"/>
  <c r="F117" i="10"/>
  <c r="F116" i="10"/>
  <c r="J116" i="10" s="1"/>
  <c r="K116" i="10" s="1"/>
  <c r="F115" i="10"/>
  <c r="J115" i="10" s="1"/>
  <c r="K115" i="10" s="1"/>
  <c r="F114" i="10"/>
  <c r="J114" i="10" s="1"/>
  <c r="K114" i="10" s="1"/>
  <c r="F113" i="10"/>
  <c r="J113" i="10" s="1"/>
  <c r="F112" i="10"/>
  <c r="J112" i="10" s="1"/>
  <c r="F111" i="10"/>
  <c r="F110" i="10"/>
  <c r="J110" i="10" s="1"/>
  <c r="K110" i="10" s="1"/>
  <c r="F109" i="10"/>
  <c r="J109" i="10" s="1"/>
  <c r="K109" i="10" s="1"/>
  <c r="F108" i="10"/>
  <c r="J108" i="10" s="1"/>
  <c r="K108" i="10" s="1"/>
  <c r="F107" i="10"/>
  <c r="J107" i="10" s="1"/>
  <c r="K107" i="10" s="1"/>
  <c r="F106" i="10"/>
  <c r="J106" i="10" s="1"/>
  <c r="K106" i="10" s="1"/>
  <c r="F105" i="10"/>
  <c r="F104" i="10"/>
  <c r="J104" i="10" s="1"/>
  <c r="F103" i="10"/>
  <c r="F102" i="10"/>
  <c r="J102" i="10" s="1"/>
  <c r="K102" i="10" s="1"/>
  <c r="F101" i="10"/>
  <c r="F100" i="10"/>
  <c r="J100" i="10" s="1"/>
  <c r="K100" i="10" s="1"/>
  <c r="F99" i="10"/>
  <c r="J99" i="10" s="1"/>
  <c r="K99" i="10" s="1"/>
  <c r="F98" i="10"/>
  <c r="J98" i="10" s="1"/>
  <c r="F97" i="10"/>
  <c r="J97" i="10" s="1"/>
  <c r="F96" i="10"/>
  <c r="J96" i="10" s="1"/>
  <c r="F95" i="10"/>
  <c r="F94" i="10"/>
  <c r="J94" i="10" s="1"/>
  <c r="K94" i="10" s="1"/>
  <c r="F93" i="10"/>
  <c r="J93" i="10" s="1"/>
  <c r="K93" i="10" s="1"/>
  <c r="F77" i="10"/>
  <c r="J77" i="10" s="1"/>
  <c r="K77" i="10" s="1"/>
  <c r="F78" i="10"/>
  <c r="J78" i="10" s="1"/>
  <c r="K78" i="10" s="1"/>
  <c r="F79" i="10"/>
  <c r="J79" i="10" s="1"/>
  <c r="K79" i="10" s="1"/>
  <c r="F80" i="10"/>
  <c r="J80" i="10" s="1"/>
  <c r="F81" i="10"/>
  <c r="J81" i="10" s="1"/>
  <c r="F82" i="10"/>
  <c r="F83" i="10"/>
  <c r="J83" i="10" s="1"/>
  <c r="K83" i="10" s="1"/>
  <c r="F84" i="10"/>
  <c r="J84" i="10" s="1"/>
  <c r="F85" i="10"/>
  <c r="J85" i="10" s="1"/>
  <c r="K85" i="10" s="1"/>
  <c r="F86" i="10"/>
  <c r="J86" i="10" s="1"/>
  <c r="K86" i="10" s="1"/>
  <c r="F87" i="10"/>
  <c r="J87" i="10" s="1"/>
  <c r="F88" i="10"/>
  <c r="J88" i="10" s="1"/>
  <c r="F89" i="10"/>
  <c r="J89" i="10" s="1"/>
  <c r="F76" i="10"/>
  <c r="J76" i="10" s="1"/>
  <c r="K76" i="10" s="1"/>
  <c r="F75" i="10"/>
  <c r="J75" i="10" s="1"/>
  <c r="K75" i="10" s="1"/>
  <c r="F74" i="10"/>
  <c r="J74" i="10" s="1"/>
  <c r="K74" i="10" s="1"/>
  <c r="F73" i="10"/>
  <c r="J73" i="10" s="1"/>
  <c r="K73" i="10" s="1"/>
  <c r="F72" i="10"/>
  <c r="J72" i="10" s="1"/>
  <c r="K72" i="10" s="1"/>
  <c r="F71" i="10"/>
  <c r="J71" i="10" s="1"/>
  <c r="F70" i="10"/>
  <c r="F69" i="10"/>
  <c r="J69" i="10" s="1"/>
  <c r="K69" i="10" s="1"/>
  <c r="F68" i="10"/>
  <c r="J68" i="10" s="1"/>
  <c r="F67" i="10"/>
  <c r="J67" i="10" s="1"/>
  <c r="K67" i="10" s="1"/>
  <c r="F66" i="10"/>
  <c r="J66" i="10" s="1"/>
  <c r="K66" i="10" s="1"/>
  <c r="F65" i="10"/>
  <c r="J65" i="10" s="1"/>
  <c r="K65" i="10" s="1"/>
  <c r="F64" i="10"/>
  <c r="J64" i="10" s="1"/>
  <c r="K64" i="10" s="1"/>
  <c r="F63" i="10"/>
  <c r="J63" i="10" s="1"/>
  <c r="F62" i="10"/>
  <c r="F61" i="10"/>
  <c r="J61" i="10" s="1"/>
  <c r="K61" i="10" s="1"/>
  <c r="F60" i="10"/>
  <c r="J60" i="10" s="1"/>
  <c r="K60" i="10" s="1"/>
  <c r="F59" i="10"/>
  <c r="J59" i="10" s="1"/>
  <c r="K59" i="10" s="1"/>
  <c r="F58" i="10"/>
  <c r="J58" i="10" s="1"/>
  <c r="K58" i="10" s="1"/>
  <c r="F57" i="10"/>
  <c r="J57" i="10" s="1"/>
  <c r="F56" i="10"/>
  <c r="J56" i="10" s="1"/>
  <c r="F55" i="10"/>
  <c r="J55" i="10" s="1"/>
  <c r="F54" i="10"/>
  <c r="F53" i="10"/>
  <c r="J53" i="10" s="1"/>
  <c r="K53" i="10" s="1"/>
  <c r="F52" i="10"/>
  <c r="J52" i="10" s="1"/>
  <c r="F51" i="10"/>
  <c r="J51" i="10" s="1"/>
  <c r="K51" i="10" s="1"/>
  <c r="F50" i="10"/>
  <c r="J50" i="10" s="1"/>
  <c r="K50" i="10" s="1"/>
  <c r="F31" i="10"/>
  <c r="J31" i="10" s="1"/>
  <c r="K31" i="10" s="1"/>
  <c r="F32" i="10"/>
  <c r="J32" i="10" s="1"/>
  <c r="K32" i="10" s="1"/>
  <c r="F33" i="10"/>
  <c r="J33" i="10" s="1"/>
  <c r="F34" i="10"/>
  <c r="F35" i="10"/>
  <c r="J35" i="10" s="1"/>
  <c r="K35" i="10" s="1"/>
  <c r="F36" i="10"/>
  <c r="J36" i="10" s="1"/>
  <c r="K36" i="10" s="1"/>
  <c r="F37" i="10"/>
  <c r="J37" i="10" s="1"/>
  <c r="K37" i="10" s="1"/>
  <c r="F38" i="10"/>
  <c r="J38" i="10" s="1"/>
  <c r="K38" i="10" s="1"/>
  <c r="F39" i="10"/>
  <c r="J39" i="10" s="1"/>
  <c r="F40" i="10"/>
  <c r="J40" i="10" s="1"/>
  <c r="K40" i="10" s="1"/>
  <c r="F41" i="10"/>
  <c r="J41" i="10" s="1"/>
  <c r="F42" i="10"/>
  <c r="F43" i="10"/>
  <c r="J43" i="10" s="1"/>
  <c r="K43" i="10" s="1"/>
  <c r="F44" i="10"/>
  <c r="F45" i="10"/>
  <c r="J45" i="10" s="1"/>
  <c r="K45" i="10" s="1"/>
  <c r="F30" i="10"/>
  <c r="J30" i="10" s="1"/>
  <c r="K30" i="10" s="1"/>
  <c r="F29" i="10"/>
  <c r="J29" i="10" s="1"/>
  <c r="F28" i="10"/>
  <c r="J28" i="10" s="1"/>
  <c r="K28" i="10" s="1"/>
  <c r="F27" i="10"/>
  <c r="J27" i="10" s="1"/>
  <c r="F26" i="10"/>
  <c r="F25" i="10"/>
  <c r="J25" i="10" s="1"/>
  <c r="K25" i="10" s="1"/>
  <c r="F24" i="10"/>
  <c r="J24" i="10" s="1"/>
  <c r="K24" i="10" s="1"/>
  <c r="F23" i="10"/>
  <c r="J23" i="10" s="1"/>
  <c r="K23" i="10" s="1"/>
  <c r="F22" i="10"/>
  <c r="J22" i="10" s="1"/>
  <c r="K22" i="10" s="1"/>
  <c r="F21" i="10"/>
  <c r="J21" i="10" s="1"/>
  <c r="F20" i="10"/>
  <c r="J20" i="10" s="1"/>
  <c r="F19" i="10"/>
  <c r="J19" i="10" s="1"/>
  <c r="F5" i="10"/>
  <c r="F6" i="10"/>
  <c r="J6" i="10" s="1"/>
  <c r="K6" i="10" s="1"/>
  <c r="F7" i="10"/>
  <c r="J7" i="10" s="1"/>
  <c r="F8" i="10"/>
  <c r="J8" i="10" s="1"/>
  <c r="K8" i="10" s="1"/>
  <c r="F9" i="10"/>
  <c r="J9" i="10" s="1"/>
  <c r="K9" i="10" s="1"/>
  <c r="F10" i="10"/>
  <c r="J10" i="10" s="1"/>
  <c r="F11" i="10"/>
  <c r="J11" i="10" s="1"/>
  <c r="K11" i="10" s="1"/>
  <c r="F12" i="10"/>
  <c r="J12" i="10" s="1"/>
  <c r="F13" i="10"/>
  <c r="F14" i="10"/>
  <c r="J14" i="10" s="1"/>
  <c r="K14" i="10" s="1"/>
  <c r="F15" i="10"/>
  <c r="J15" i="10" s="1"/>
  <c r="K15" i="10" s="1"/>
  <c r="F4" i="10"/>
  <c r="I468" i="10"/>
  <c r="O468" i="10" s="1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B495" i="10"/>
  <c r="C495" i="10"/>
  <c r="D495" i="10"/>
  <c r="E495" i="10"/>
  <c r="G495" i="10"/>
  <c r="H495" i="10"/>
  <c r="B496" i="10"/>
  <c r="C496" i="10"/>
  <c r="D496" i="10"/>
  <c r="E496" i="10"/>
  <c r="G496" i="10"/>
  <c r="H496" i="10"/>
  <c r="B497" i="10"/>
  <c r="C497" i="10"/>
  <c r="D497" i="10"/>
  <c r="E497" i="10"/>
  <c r="G497" i="10"/>
  <c r="H497" i="10"/>
  <c r="B498" i="10"/>
  <c r="C498" i="10"/>
  <c r="D498" i="10"/>
  <c r="E498" i="10"/>
  <c r="G498" i="10"/>
  <c r="H498" i="10"/>
  <c r="B499" i="10"/>
  <c r="C499" i="10"/>
  <c r="D499" i="10"/>
  <c r="E499" i="10"/>
  <c r="G499" i="10"/>
  <c r="H499" i="10"/>
  <c r="B500" i="10"/>
  <c r="C500" i="10"/>
  <c r="D500" i="10"/>
  <c r="E500" i="10"/>
  <c r="G500" i="10"/>
  <c r="H500" i="10"/>
  <c r="B501" i="10"/>
  <c r="C501" i="10"/>
  <c r="D501" i="10"/>
  <c r="E501" i="10"/>
  <c r="G501" i="10"/>
  <c r="H501" i="10"/>
  <c r="B502" i="10"/>
  <c r="C502" i="10"/>
  <c r="D502" i="10"/>
  <c r="E502" i="10"/>
  <c r="G502" i="10"/>
  <c r="H502" i="10"/>
  <c r="B503" i="10"/>
  <c r="C503" i="10"/>
  <c r="D503" i="10"/>
  <c r="E503" i="10"/>
  <c r="G503" i="10"/>
  <c r="H503" i="10"/>
  <c r="B504" i="10"/>
  <c r="C504" i="10"/>
  <c r="D504" i="10"/>
  <c r="E504" i="10"/>
  <c r="G504" i="10"/>
  <c r="H504" i="10"/>
  <c r="B505" i="10"/>
  <c r="C505" i="10"/>
  <c r="D505" i="10"/>
  <c r="E505" i="10"/>
  <c r="G505" i="10"/>
  <c r="H505" i="10"/>
  <c r="B506" i="10"/>
  <c r="C506" i="10"/>
  <c r="D506" i="10"/>
  <c r="E506" i="10"/>
  <c r="G506" i="10"/>
  <c r="H506" i="10"/>
  <c r="B507" i="10"/>
  <c r="C507" i="10"/>
  <c r="D507" i="10"/>
  <c r="E507" i="10"/>
  <c r="G507" i="10"/>
  <c r="H507" i="10"/>
  <c r="B508" i="10"/>
  <c r="C508" i="10"/>
  <c r="D508" i="10"/>
  <c r="E508" i="10"/>
  <c r="G508" i="10"/>
  <c r="H508" i="10"/>
  <c r="B509" i="10"/>
  <c r="C509" i="10"/>
  <c r="D509" i="10"/>
  <c r="E509" i="10"/>
  <c r="G509" i="10"/>
  <c r="H509" i="10"/>
  <c r="B510" i="10"/>
  <c r="C510" i="10"/>
  <c r="D510" i="10"/>
  <c r="E510" i="10"/>
  <c r="G510" i="10"/>
  <c r="H510" i="10"/>
  <c r="B511" i="10"/>
  <c r="C511" i="10"/>
  <c r="D511" i="10"/>
  <c r="E511" i="10"/>
  <c r="G511" i="10"/>
  <c r="H511" i="10"/>
  <c r="B512" i="10"/>
  <c r="C512" i="10"/>
  <c r="D512" i="10"/>
  <c r="E512" i="10"/>
  <c r="G512" i="10"/>
  <c r="H512" i="10"/>
  <c r="B513" i="10"/>
  <c r="C513" i="10"/>
  <c r="D513" i="10"/>
  <c r="E513" i="10"/>
  <c r="G513" i="10"/>
  <c r="H513" i="10"/>
  <c r="B514" i="10"/>
  <c r="C514" i="10"/>
  <c r="D514" i="10"/>
  <c r="E514" i="10"/>
  <c r="G514" i="10"/>
  <c r="H514" i="10"/>
  <c r="B515" i="10"/>
  <c r="C515" i="10"/>
  <c r="D515" i="10"/>
  <c r="E515" i="10"/>
  <c r="G515" i="10"/>
  <c r="H515" i="10"/>
  <c r="B516" i="10"/>
  <c r="C516" i="10"/>
  <c r="D516" i="10"/>
  <c r="E516" i="10"/>
  <c r="G516" i="10"/>
  <c r="H516" i="10"/>
  <c r="B517" i="10"/>
  <c r="C517" i="10"/>
  <c r="D517" i="10"/>
  <c r="E517" i="10"/>
  <c r="G517" i="10"/>
  <c r="H517" i="10"/>
  <c r="B518" i="10"/>
  <c r="C518" i="10"/>
  <c r="D518" i="10"/>
  <c r="E518" i="10"/>
  <c r="G518" i="10"/>
  <c r="H518" i="10"/>
  <c r="B519" i="10"/>
  <c r="C519" i="10"/>
  <c r="D519" i="10"/>
  <c r="E519" i="10"/>
  <c r="G519" i="10"/>
  <c r="H519" i="10"/>
  <c r="B520" i="10"/>
  <c r="C520" i="10"/>
  <c r="D520" i="10"/>
  <c r="E520" i="10"/>
  <c r="G520" i="10"/>
  <c r="H520" i="10"/>
  <c r="B521" i="10"/>
  <c r="C521" i="10"/>
  <c r="D521" i="10"/>
  <c r="E521" i="10"/>
  <c r="G521" i="10"/>
  <c r="H521" i="10"/>
  <c r="B522" i="10"/>
  <c r="C522" i="10"/>
  <c r="D522" i="10"/>
  <c r="E522" i="10"/>
  <c r="G522" i="10"/>
  <c r="H522" i="10"/>
  <c r="B523" i="10"/>
  <c r="C523" i="10"/>
  <c r="D523" i="10"/>
  <c r="E523" i="10"/>
  <c r="G523" i="10"/>
  <c r="H523" i="10"/>
  <c r="B524" i="10"/>
  <c r="C524" i="10"/>
  <c r="D524" i="10"/>
  <c r="E524" i="10"/>
  <c r="G524" i="10"/>
  <c r="H524" i="10"/>
  <c r="B525" i="10"/>
  <c r="C525" i="10"/>
  <c r="D525" i="10"/>
  <c r="E525" i="10"/>
  <c r="G525" i="10"/>
  <c r="H525" i="10"/>
  <c r="B526" i="10"/>
  <c r="C526" i="10"/>
  <c r="D526" i="10"/>
  <c r="E526" i="10"/>
  <c r="G526" i="10"/>
  <c r="H526" i="10"/>
  <c r="B527" i="10"/>
  <c r="C527" i="10"/>
  <c r="D527" i="10"/>
  <c r="E527" i="10"/>
  <c r="G527" i="10"/>
  <c r="H527" i="10"/>
  <c r="B528" i="10"/>
  <c r="C528" i="10"/>
  <c r="D528" i="10"/>
  <c r="E528" i="10"/>
  <c r="G528" i="10"/>
  <c r="H528" i="10"/>
  <c r="B529" i="10"/>
  <c r="C529" i="10"/>
  <c r="D529" i="10"/>
  <c r="E529" i="10"/>
  <c r="G529" i="10"/>
  <c r="H529" i="10"/>
  <c r="B530" i="10"/>
  <c r="C530" i="10"/>
  <c r="D530" i="10"/>
  <c r="E530" i="10"/>
  <c r="G530" i="10"/>
  <c r="H530" i="10"/>
  <c r="B531" i="10"/>
  <c r="C531" i="10"/>
  <c r="D531" i="10"/>
  <c r="E531" i="10"/>
  <c r="G531" i="10"/>
  <c r="H531" i="10"/>
  <c r="B532" i="10"/>
  <c r="C532" i="10"/>
  <c r="D532" i="10"/>
  <c r="E532" i="10"/>
  <c r="G532" i="10"/>
  <c r="H532" i="10"/>
  <c r="B533" i="10"/>
  <c r="C533" i="10"/>
  <c r="D533" i="10"/>
  <c r="E533" i="10"/>
  <c r="G533" i="10"/>
  <c r="H533" i="10"/>
  <c r="B534" i="10"/>
  <c r="C534" i="10"/>
  <c r="D534" i="10"/>
  <c r="E534" i="10"/>
  <c r="G534" i="10"/>
  <c r="H534" i="10"/>
  <c r="B535" i="10"/>
  <c r="C535" i="10"/>
  <c r="D535" i="10"/>
  <c r="E535" i="10"/>
  <c r="G535" i="10"/>
  <c r="H535" i="10"/>
  <c r="B536" i="10"/>
  <c r="C536" i="10"/>
  <c r="D536" i="10"/>
  <c r="E536" i="10"/>
  <c r="G536" i="10"/>
  <c r="H536" i="10"/>
  <c r="B537" i="10"/>
  <c r="C537" i="10"/>
  <c r="D537" i="10"/>
  <c r="E537" i="10"/>
  <c r="G537" i="10"/>
  <c r="H537" i="10"/>
  <c r="B538" i="10"/>
  <c r="C538" i="10"/>
  <c r="D538" i="10"/>
  <c r="E538" i="10"/>
  <c r="G538" i="10"/>
  <c r="H538" i="10"/>
  <c r="B539" i="10"/>
  <c r="C539" i="10"/>
  <c r="D539" i="10"/>
  <c r="E539" i="10"/>
  <c r="G539" i="10"/>
  <c r="H539" i="10"/>
  <c r="B540" i="10"/>
  <c r="C540" i="10"/>
  <c r="D540" i="10"/>
  <c r="E540" i="10"/>
  <c r="G540" i="10"/>
  <c r="H540" i="10"/>
  <c r="B541" i="10"/>
  <c r="C541" i="10"/>
  <c r="D541" i="10"/>
  <c r="E541" i="10"/>
  <c r="G541" i="10"/>
  <c r="H541" i="10"/>
  <c r="B542" i="10"/>
  <c r="C542" i="10"/>
  <c r="D542" i="10"/>
  <c r="E542" i="10"/>
  <c r="G542" i="10"/>
  <c r="H542" i="10"/>
  <c r="B543" i="10"/>
  <c r="C543" i="10"/>
  <c r="D543" i="10"/>
  <c r="E543" i="10"/>
  <c r="G543" i="10"/>
  <c r="H543" i="10"/>
  <c r="B544" i="10"/>
  <c r="C544" i="10"/>
  <c r="D544" i="10"/>
  <c r="E544" i="10"/>
  <c r="G544" i="10"/>
  <c r="H544" i="10"/>
  <c r="B545" i="10"/>
  <c r="C545" i="10"/>
  <c r="D545" i="10"/>
  <c r="E545" i="10"/>
  <c r="G545" i="10"/>
  <c r="H545" i="10"/>
  <c r="B546" i="10"/>
  <c r="C546" i="10"/>
  <c r="D546" i="10"/>
  <c r="E546" i="10"/>
  <c r="G546" i="10"/>
  <c r="H546" i="10"/>
  <c r="B547" i="10"/>
  <c r="C547" i="10"/>
  <c r="D547" i="10"/>
  <c r="E547" i="10"/>
  <c r="G547" i="10"/>
  <c r="H547" i="10"/>
  <c r="B548" i="10"/>
  <c r="C548" i="10"/>
  <c r="D548" i="10"/>
  <c r="E548" i="10"/>
  <c r="G548" i="10"/>
  <c r="H548" i="10"/>
  <c r="B549" i="10"/>
  <c r="C549" i="10"/>
  <c r="D549" i="10"/>
  <c r="E549" i="10"/>
  <c r="G549" i="10"/>
  <c r="H549" i="10"/>
  <c r="B550" i="10"/>
  <c r="C550" i="10"/>
  <c r="D550" i="10"/>
  <c r="E550" i="10"/>
  <c r="G550" i="10"/>
  <c r="H550" i="10"/>
  <c r="B551" i="10"/>
  <c r="C551" i="10"/>
  <c r="D551" i="10"/>
  <c r="E551" i="10"/>
  <c r="G551" i="10"/>
  <c r="H551" i="10"/>
  <c r="B552" i="10"/>
  <c r="C552" i="10"/>
  <c r="D552" i="10"/>
  <c r="E552" i="10"/>
  <c r="G552" i="10"/>
  <c r="H552" i="10"/>
  <c r="B468" i="10"/>
  <c r="C468" i="10"/>
  <c r="D468" i="10"/>
  <c r="E468" i="10"/>
  <c r="G468" i="10"/>
  <c r="H468" i="10"/>
  <c r="B469" i="10"/>
  <c r="C469" i="10"/>
  <c r="D469" i="10"/>
  <c r="E469" i="10"/>
  <c r="G469" i="10"/>
  <c r="H469" i="10"/>
  <c r="B470" i="10"/>
  <c r="C470" i="10"/>
  <c r="D470" i="10"/>
  <c r="E470" i="10"/>
  <c r="G470" i="10"/>
  <c r="H470" i="10"/>
  <c r="B471" i="10"/>
  <c r="C471" i="10"/>
  <c r="D471" i="10"/>
  <c r="E471" i="10"/>
  <c r="G471" i="10"/>
  <c r="H471" i="10"/>
  <c r="B472" i="10"/>
  <c r="C472" i="10"/>
  <c r="D472" i="10"/>
  <c r="E472" i="10"/>
  <c r="G472" i="10"/>
  <c r="H472" i="10"/>
  <c r="B473" i="10"/>
  <c r="C473" i="10"/>
  <c r="D473" i="10"/>
  <c r="E473" i="10"/>
  <c r="G473" i="10"/>
  <c r="H473" i="10"/>
  <c r="B474" i="10"/>
  <c r="C474" i="10"/>
  <c r="D474" i="10"/>
  <c r="E474" i="10"/>
  <c r="G474" i="10"/>
  <c r="H474" i="10"/>
  <c r="B475" i="10"/>
  <c r="C475" i="10"/>
  <c r="D475" i="10"/>
  <c r="E475" i="10"/>
  <c r="G475" i="10"/>
  <c r="H475" i="10"/>
  <c r="B476" i="10"/>
  <c r="C476" i="10"/>
  <c r="D476" i="10"/>
  <c r="E476" i="10"/>
  <c r="G476" i="10"/>
  <c r="H476" i="10"/>
  <c r="B477" i="10"/>
  <c r="C477" i="10"/>
  <c r="D477" i="10"/>
  <c r="E477" i="10"/>
  <c r="G477" i="10"/>
  <c r="H477" i="10"/>
  <c r="B478" i="10"/>
  <c r="C478" i="10"/>
  <c r="D478" i="10"/>
  <c r="E478" i="10"/>
  <c r="G478" i="10"/>
  <c r="H478" i="10"/>
  <c r="B479" i="10"/>
  <c r="C479" i="10"/>
  <c r="D479" i="10"/>
  <c r="E479" i="10"/>
  <c r="G479" i="10"/>
  <c r="H479" i="10"/>
  <c r="B480" i="10"/>
  <c r="C480" i="10"/>
  <c r="D480" i="10"/>
  <c r="E480" i="10"/>
  <c r="G480" i="10"/>
  <c r="H480" i="10"/>
  <c r="B481" i="10"/>
  <c r="C481" i="10"/>
  <c r="D481" i="10"/>
  <c r="E481" i="10"/>
  <c r="G481" i="10"/>
  <c r="H481" i="10"/>
  <c r="B482" i="10"/>
  <c r="C482" i="10"/>
  <c r="D482" i="10"/>
  <c r="E482" i="10"/>
  <c r="G482" i="10"/>
  <c r="H482" i="10"/>
  <c r="B483" i="10"/>
  <c r="C483" i="10"/>
  <c r="D483" i="10"/>
  <c r="E483" i="10"/>
  <c r="G483" i="10"/>
  <c r="H483" i="10"/>
  <c r="B484" i="10"/>
  <c r="C484" i="10"/>
  <c r="D484" i="10"/>
  <c r="E484" i="10"/>
  <c r="G484" i="10"/>
  <c r="H484" i="10"/>
  <c r="B485" i="10"/>
  <c r="C485" i="10"/>
  <c r="D485" i="10"/>
  <c r="E485" i="10"/>
  <c r="G485" i="10"/>
  <c r="H485" i="10"/>
  <c r="B486" i="10"/>
  <c r="C486" i="10"/>
  <c r="D486" i="10"/>
  <c r="E486" i="10"/>
  <c r="G486" i="10"/>
  <c r="H486" i="10"/>
  <c r="B487" i="10"/>
  <c r="C487" i="10"/>
  <c r="D487" i="10"/>
  <c r="E487" i="10"/>
  <c r="G487" i="10"/>
  <c r="H487" i="10"/>
  <c r="B488" i="10"/>
  <c r="C488" i="10"/>
  <c r="D488" i="10"/>
  <c r="E488" i="10"/>
  <c r="G488" i="10"/>
  <c r="H488" i="10"/>
  <c r="B489" i="10"/>
  <c r="C489" i="10"/>
  <c r="D489" i="10"/>
  <c r="E489" i="10"/>
  <c r="G489" i="10"/>
  <c r="H489" i="10"/>
  <c r="B490" i="10"/>
  <c r="C490" i="10"/>
  <c r="D490" i="10"/>
  <c r="E490" i="10"/>
  <c r="G490" i="10"/>
  <c r="H490" i="10"/>
  <c r="B491" i="10"/>
  <c r="C491" i="10"/>
  <c r="D491" i="10"/>
  <c r="L491" i="10" s="1"/>
  <c r="E491" i="10"/>
  <c r="G491" i="10"/>
  <c r="H491" i="10"/>
  <c r="B492" i="10"/>
  <c r="C492" i="10"/>
  <c r="D492" i="10"/>
  <c r="E492" i="10"/>
  <c r="G492" i="10"/>
  <c r="H492" i="10"/>
  <c r="B493" i="10"/>
  <c r="C493" i="10"/>
  <c r="D493" i="10"/>
  <c r="E493" i="10"/>
  <c r="G493" i="10"/>
  <c r="H493" i="10"/>
  <c r="B494" i="10"/>
  <c r="C494" i="10"/>
  <c r="D494" i="10"/>
  <c r="E494" i="10"/>
  <c r="G494" i="10"/>
  <c r="H494" i="10"/>
  <c r="C467" i="10"/>
  <c r="D467" i="10"/>
  <c r="E467" i="10"/>
  <c r="F467" i="10"/>
  <c r="G467" i="10"/>
  <c r="H467" i="10"/>
  <c r="I467" i="10"/>
  <c r="B467" i="10"/>
  <c r="B461" i="10"/>
  <c r="C461" i="10"/>
  <c r="D461" i="10"/>
  <c r="E461" i="10"/>
  <c r="G461" i="10"/>
  <c r="H461" i="10"/>
  <c r="I461" i="10"/>
  <c r="B462" i="10"/>
  <c r="C462" i="10"/>
  <c r="D462" i="10"/>
  <c r="E462" i="10"/>
  <c r="G462" i="10"/>
  <c r="H462" i="10"/>
  <c r="I462" i="10"/>
  <c r="B463" i="10"/>
  <c r="C463" i="10"/>
  <c r="D463" i="10"/>
  <c r="E463" i="10"/>
  <c r="G463" i="10"/>
  <c r="H463" i="10"/>
  <c r="I463" i="10"/>
  <c r="B464" i="10"/>
  <c r="C464" i="10"/>
  <c r="D464" i="10"/>
  <c r="E464" i="10"/>
  <c r="G464" i="10"/>
  <c r="H464" i="10"/>
  <c r="I464" i="10"/>
  <c r="B421" i="10"/>
  <c r="C421" i="10"/>
  <c r="D421" i="10"/>
  <c r="E421" i="10"/>
  <c r="G421" i="10"/>
  <c r="H421" i="10"/>
  <c r="I421" i="10"/>
  <c r="B422" i="10"/>
  <c r="C422" i="10"/>
  <c r="D422" i="10"/>
  <c r="E422" i="10"/>
  <c r="G422" i="10"/>
  <c r="H422" i="10"/>
  <c r="I422" i="10"/>
  <c r="B423" i="10"/>
  <c r="C423" i="10"/>
  <c r="D423" i="10"/>
  <c r="E423" i="10"/>
  <c r="G423" i="10"/>
  <c r="H423" i="10"/>
  <c r="I423" i="10"/>
  <c r="B424" i="10"/>
  <c r="C424" i="10"/>
  <c r="D424" i="10"/>
  <c r="E424" i="10"/>
  <c r="G424" i="10"/>
  <c r="H424" i="10"/>
  <c r="I424" i="10"/>
  <c r="B425" i="10"/>
  <c r="C425" i="10"/>
  <c r="D425" i="10"/>
  <c r="E425" i="10"/>
  <c r="G425" i="10"/>
  <c r="H425" i="10"/>
  <c r="I425" i="10"/>
  <c r="B426" i="10"/>
  <c r="C426" i="10"/>
  <c r="D426" i="10"/>
  <c r="E426" i="10"/>
  <c r="G426" i="10"/>
  <c r="H426" i="10"/>
  <c r="I426" i="10"/>
  <c r="B427" i="10"/>
  <c r="C427" i="10"/>
  <c r="D427" i="10"/>
  <c r="E427" i="10"/>
  <c r="G427" i="10"/>
  <c r="H427" i="10"/>
  <c r="I427" i="10"/>
  <c r="B428" i="10"/>
  <c r="C428" i="10"/>
  <c r="D428" i="10"/>
  <c r="E428" i="10"/>
  <c r="G428" i="10"/>
  <c r="H428" i="10"/>
  <c r="I428" i="10"/>
  <c r="B429" i="10"/>
  <c r="C429" i="10"/>
  <c r="D429" i="10"/>
  <c r="E429" i="10"/>
  <c r="G429" i="10"/>
  <c r="H429" i="10"/>
  <c r="I429" i="10"/>
  <c r="B430" i="10"/>
  <c r="C430" i="10"/>
  <c r="D430" i="10"/>
  <c r="E430" i="10"/>
  <c r="G430" i="10"/>
  <c r="H430" i="10"/>
  <c r="I430" i="10"/>
  <c r="B431" i="10"/>
  <c r="C431" i="10"/>
  <c r="D431" i="10"/>
  <c r="E431" i="10"/>
  <c r="G431" i="10"/>
  <c r="H431" i="10"/>
  <c r="I431" i="10"/>
  <c r="B432" i="10"/>
  <c r="C432" i="10"/>
  <c r="D432" i="10"/>
  <c r="E432" i="10"/>
  <c r="G432" i="10"/>
  <c r="H432" i="10"/>
  <c r="I432" i="10"/>
  <c r="B433" i="10"/>
  <c r="C433" i="10"/>
  <c r="D433" i="10"/>
  <c r="E433" i="10"/>
  <c r="G433" i="10"/>
  <c r="H433" i="10"/>
  <c r="I433" i="10"/>
  <c r="B434" i="10"/>
  <c r="C434" i="10"/>
  <c r="D434" i="10"/>
  <c r="E434" i="10"/>
  <c r="G434" i="10"/>
  <c r="H434" i="10"/>
  <c r="I434" i="10"/>
  <c r="B435" i="10"/>
  <c r="C435" i="10"/>
  <c r="D435" i="10"/>
  <c r="E435" i="10"/>
  <c r="G435" i="10"/>
  <c r="H435" i="10"/>
  <c r="I435" i="10"/>
  <c r="B436" i="10"/>
  <c r="C436" i="10"/>
  <c r="D436" i="10"/>
  <c r="E436" i="10"/>
  <c r="G436" i="10"/>
  <c r="H436" i="10"/>
  <c r="I436" i="10"/>
  <c r="B437" i="10"/>
  <c r="C437" i="10"/>
  <c r="D437" i="10"/>
  <c r="E437" i="10"/>
  <c r="G437" i="10"/>
  <c r="H437" i="10"/>
  <c r="I437" i="10"/>
  <c r="B438" i="10"/>
  <c r="C438" i="10"/>
  <c r="D438" i="10"/>
  <c r="E438" i="10"/>
  <c r="G438" i="10"/>
  <c r="H438" i="10"/>
  <c r="I438" i="10"/>
  <c r="B439" i="10"/>
  <c r="C439" i="10"/>
  <c r="D439" i="10"/>
  <c r="E439" i="10"/>
  <c r="G439" i="10"/>
  <c r="H439" i="10"/>
  <c r="I439" i="10"/>
  <c r="B440" i="10"/>
  <c r="C440" i="10"/>
  <c r="D440" i="10"/>
  <c r="E440" i="10"/>
  <c r="G440" i="10"/>
  <c r="H440" i="10"/>
  <c r="I440" i="10"/>
  <c r="B441" i="10"/>
  <c r="C441" i="10"/>
  <c r="D441" i="10"/>
  <c r="E441" i="10"/>
  <c r="G441" i="10"/>
  <c r="H441" i="10"/>
  <c r="I441" i="10"/>
  <c r="B442" i="10"/>
  <c r="C442" i="10"/>
  <c r="D442" i="10"/>
  <c r="E442" i="10"/>
  <c r="G442" i="10"/>
  <c r="H442" i="10"/>
  <c r="I442" i="10"/>
  <c r="B443" i="10"/>
  <c r="C443" i="10"/>
  <c r="D443" i="10"/>
  <c r="E443" i="10"/>
  <c r="G443" i="10"/>
  <c r="H443" i="10"/>
  <c r="I443" i="10"/>
  <c r="B444" i="10"/>
  <c r="C444" i="10"/>
  <c r="D444" i="10"/>
  <c r="E444" i="10"/>
  <c r="G444" i="10"/>
  <c r="H444" i="10"/>
  <c r="I444" i="10"/>
  <c r="B445" i="10"/>
  <c r="C445" i="10"/>
  <c r="D445" i="10"/>
  <c r="E445" i="10"/>
  <c r="G445" i="10"/>
  <c r="H445" i="10"/>
  <c r="I445" i="10"/>
  <c r="B446" i="10"/>
  <c r="C446" i="10"/>
  <c r="D446" i="10"/>
  <c r="E446" i="10"/>
  <c r="G446" i="10"/>
  <c r="H446" i="10"/>
  <c r="I446" i="10"/>
  <c r="B447" i="10"/>
  <c r="C447" i="10"/>
  <c r="D447" i="10"/>
  <c r="E447" i="10"/>
  <c r="G447" i="10"/>
  <c r="H447" i="10"/>
  <c r="I447" i="10"/>
  <c r="B448" i="10"/>
  <c r="C448" i="10"/>
  <c r="D448" i="10"/>
  <c r="E448" i="10"/>
  <c r="G448" i="10"/>
  <c r="H448" i="10"/>
  <c r="I448" i="10"/>
  <c r="B449" i="10"/>
  <c r="C449" i="10"/>
  <c r="D449" i="10"/>
  <c r="E449" i="10"/>
  <c r="G449" i="10"/>
  <c r="H449" i="10"/>
  <c r="I449" i="10"/>
  <c r="B450" i="10"/>
  <c r="C450" i="10"/>
  <c r="D450" i="10"/>
  <c r="E450" i="10"/>
  <c r="G450" i="10"/>
  <c r="H450" i="10"/>
  <c r="I450" i="10"/>
  <c r="B451" i="10"/>
  <c r="C451" i="10"/>
  <c r="D451" i="10"/>
  <c r="E451" i="10"/>
  <c r="G451" i="10"/>
  <c r="H451" i="10"/>
  <c r="I451" i="10"/>
  <c r="B452" i="10"/>
  <c r="C452" i="10"/>
  <c r="D452" i="10"/>
  <c r="E452" i="10"/>
  <c r="G452" i="10"/>
  <c r="H452" i="10"/>
  <c r="I452" i="10"/>
  <c r="B453" i="10"/>
  <c r="C453" i="10"/>
  <c r="D453" i="10"/>
  <c r="E453" i="10"/>
  <c r="G453" i="10"/>
  <c r="H453" i="10"/>
  <c r="I453" i="10"/>
  <c r="B454" i="10"/>
  <c r="C454" i="10"/>
  <c r="D454" i="10"/>
  <c r="E454" i="10"/>
  <c r="G454" i="10"/>
  <c r="H454" i="10"/>
  <c r="I454" i="10"/>
  <c r="B455" i="10"/>
  <c r="C455" i="10"/>
  <c r="D455" i="10"/>
  <c r="E455" i="10"/>
  <c r="G455" i="10"/>
  <c r="H455" i="10"/>
  <c r="I455" i="10"/>
  <c r="B456" i="10"/>
  <c r="C456" i="10"/>
  <c r="D456" i="10"/>
  <c r="E456" i="10"/>
  <c r="G456" i="10"/>
  <c r="H456" i="10"/>
  <c r="I456" i="10"/>
  <c r="B457" i="10"/>
  <c r="C457" i="10"/>
  <c r="D457" i="10"/>
  <c r="E457" i="10"/>
  <c r="G457" i="10"/>
  <c r="H457" i="10"/>
  <c r="I457" i="10"/>
  <c r="B458" i="10"/>
  <c r="C458" i="10"/>
  <c r="D458" i="10"/>
  <c r="E458" i="10"/>
  <c r="G458" i="10"/>
  <c r="H458" i="10"/>
  <c r="I458" i="10"/>
  <c r="B459" i="10"/>
  <c r="C459" i="10"/>
  <c r="D459" i="10"/>
  <c r="E459" i="10"/>
  <c r="G459" i="10"/>
  <c r="H459" i="10"/>
  <c r="I459" i="10"/>
  <c r="B460" i="10"/>
  <c r="C460" i="10"/>
  <c r="D460" i="10"/>
  <c r="E460" i="10"/>
  <c r="G460" i="10"/>
  <c r="H460" i="10"/>
  <c r="I460" i="10"/>
  <c r="B391" i="10"/>
  <c r="C391" i="10"/>
  <c r="D391" i="10"/>
  <c r="E391" i="10"/>
  <c r="G391" i="10"/>
  <c r="H391" i="10"/>
  <c r="I391" i="10"/>
  <c r="O391" i="10" s="1"/>
  <c r="B392" i="10"/>
  <c r="C392" i="10"/>
  <c r="D392" i="10"/>
  <c r="E392" i="10"/>
  <c r="G392" i="10"/>
  <c r="H392" i="10"/>
  <c r="I392" i="10"/>
  <c r="B393" i="10"/>
  <c r="C393" i="10"/>
  <c r="D393" i="10"/>
  <c r="E393" i="10"/>
  <c r="G393" i="10"/>
  <c r="H393" i="10"/>
  <c r="I393" i="10"/>
  <c r="B394" i="10"/>
  <c r="C394" i="10"/>
  <c r="D394" i="10"/>
  <c r="E394" i="10"/>
  <c r="G394" i="10"/>
  <c r="H394" i="10"/>
  <c r="I394" i="10"/>
  <c r="B395" i="10"/>
  <c r="C395" i="10"/>
  <c r="D395" i="10"/>
  <c r="E395" i="10"/>
  <c r="G395" i="10"/>
  <c r="H395" i="10"/>
  <c r="I395" i="10"/>
  <c r="B396" i="10"/>
  <c r="C396" i="10"/>
  <c r="D396" i="10"/>
  <c r="L396" i="10" s="1"/>
  <c r="E396" i="10"/>
  <c r="G396" i="10"/>
  <c r="H396" i="10"/>
  <c r="I396" i="10"/>
  <c r="B397" i="10"/>
  <c r="C397" i="10"/>
  <c r="D397" i="10"/>
  <c r="E397" i="10"/>
  <c r="G397" i="10"/>
  <c r="H397" i="10"/>
  <c r="I397" i="10"/>
  <c r="B398" i="10"/>
  <c r="C398" i="10"/>
  <c r="D398" i="10"/>
  <c r="E398" i="10"/>
  <c r="G398" i="10"/>
  <c r="H398" i="10"/>
  <c r="I398" i="10"/>
  <c r="B399" i="10"/>
  <c r="C399" i="10"/>
  <c r="D399" i="10"/>
  <c r="E399" i="10"/>
  <c r="G399" i="10"/>
  <c r="H399" i="10"/>
  <c r="I399" i="10"/>
  <c r="B400" i="10"/>
  <c r="C400" i="10"/>
  <c r="D400" i="10"/>
  <c r="E400" i="10"/>
  <c r="G400" i="10"/>
  <c r="H400" i="10"/>
  <c r="I400" i="10"/>
  <c r="B401" i="10"/>
  <c r="C401" i="10"/>
  <c r="D401" i="10"/>
  <c r="E401" i="10"/>
  <c r="G401" i="10"/>
  <c r="H401" i="10"/>
  <c r="I401" i="10"/>
  <c r="B402" i="10"/>
  <c r="C402" i="10"/>
  <c r="D402" i="10"/>
  <c r="E402" i="10"/>
  <c r="G402" i="10"/>
  <c r="H402" i="10"/>
  <c r="I402" i="10"/>
  <c r="B403" i="10"/>
  <c r="C403" i="10"/>
  <c r="D403" i="10"/>
  <c r="E403" i="10"/>
  <c r="G403" i="10"/>
  <c r="H403" i="10"/>
  <c r="I403" i="10"/>
  <c r="B404" i="10"/>
  <c r="C404" i="10"/>
  <c r="D404" i="10"/>
  <c r="L404" i="10" s="1"/>
  <c r="E404" i="10"/>
  <c r="G404" i="10"/>
  <c r="H404" i="10"/>
  <c r="I404" i="10"/>
  <c r="B405" i="10"/>
  <c r="C405" i="10"/>
  <c r="D405" i="10"/>
  <c r="E405" i="10"/>
  <c r="G405" i="10"/>
  <c r="H405" i="10"/>
  <c r="I405" i="10"/>
  <c r="B406" i="10"/>
  <c r="C406" i="10"/>
  <c r="D406" i="10"/>
  <c r="E406" i="10"/>
  <c r="G406" i="10"/>
  <c r="H406" i="10"/>
  <c r="I406" i="10"/>
  <c r="B407" i="10"/>
  <c r="C407" i="10"/>
  <c r="D407" i="10"/>
  <c r="E407" i="10"/>
  <c r="G407" i="10"/>
  <c r="H407" i="10"/>
  <c r="I407" i="10"/>
  <c r="B408" i="10"/>
  <c r="C408" i="10"/>
  <c r="D408" i="10"/>
  <c r="E408" i="10"/>
  <c r="G408" i="10"/>
  <c r="H408" i="10"/>
  <c r="I408" i="10"/>
  <c r="B409" i="10"/>
  <c r="C409" i="10"/>
  <c r="D409" i="10"/>
  <c r="E409" i="10"/>
  <c r="G409" i="10"/>
  <c r="H409" i="10"/>
  <c r="I409" i="10"/>
  <c r="B410" i="10"/>
  <c r="C410" i="10"/>
  <c r="D410" i="10"/>
  <c r="E410" i="10"/>
  <c r="G410" i="10"/>
  <c r="H410" i="10"/>
  <c r="I410" i="10"/>
  <c r="B411" i="10"/>
  <c r="C411" i="10"/>
  <c r="D411" i="10"/>
  <c r="E411" i="10"/>
  <c r="G411" i="10"/>
  <c r="H411" i="10"/>
  <c r="I411" i="10"/>
  <c r="B412" i="10"/>
  <c r="C412" i="10"/>
  <c r="D412" i="10"/>
  <c r="L412" i="10" s="1"/>
  <c r="E412" i="10"/>
  <c r="G412" i="10"/>
  <c r="H412" i="10"/>
  <c r="I412" i="10"/>
  <c r="B413" i="10"/>
  <c r="C413" i="10"/>
  <c r="D413" i="10"/>
  <c r="E413" i="10"/>
  <c r="G413" i="10"/>
  <c r="H413" i="10"/>
  <c r="I413" i="10"/>
  <c r="B414" i="10"/>
  <c r="C414" i="10"/>
  <c r="D414" i="10"/>
  <c r="E414" i="10"/>
  <c r="G414" i="10"/>
  <c r="H414" i="10"/>
  <c r="I414" i="10"/>
  <c r="B415" i="10"/>
  <c r="C415" i="10"/>
  <c r="D415" i="10"/>
  <c r="E415" i="10"/>
  <c r="G415" i="10"/>
  <c r="H415" i="10"/>
  <c r="I415" i="10"/>
  <c r="B416" i="10"/>
  <c r="C416" i="10"/>
  <c r="D416" i="10"/>
  <c r="E416" i="10"/>
  <c r="G416" i="10"/>
  <c r="H416" i="10"/>
  <c r="I416" i="10"/>
  <c r="B417" i="10"/>
  <c r="C417" i="10"/>
  <c r="D417" i="10"/>
  <c r="E417" i="10"/>
  <c r="G417" i="10"/>
  <c r="H417" i="10"/>
  <c r="I417" i="10"/>
  <c r="B418" i="10"/>
  <c r="C418" i="10"/>
  <c r="D418" i="10"/>
  <c r="E418" i="10"/>
  <c r="G418" i="10"/>
  <c r="H418" i="10"/>
  <c r="I418" i="10"/>
  <c r="B419" i="10"/>
  <c r="C419" i="10"/>
  <c r="D419" i="10"/>
  <c r="E419" i="10"/>
  <c r="G419" i="10"/>
  <c r="H419" i="10"/>
  <c r="I419" i="10"/>
  <c r="B420" i="10"/>
  <c r="C420" i="10"/>
  <c r="D420" i="10"/>
  <c r="L420" i="10" s="1"/>
  <c r="E420" i="10"/>
  <c r="G420" i="10"/>
  <c r="H420" i="10"/>
  <c r="I420" i="10"/>
  <c r="C390" i="10"/>
  <c r="D390" i="10"/>
  <c r="E390" i="10"/>
  <c r="F390" i="10"/>
  <c r="G390" i="10"/>
  <c r="H390" i="10"/>
  <c r="I390" i="10"/>
  <c r="B390" i="10"/>
  <c r="B375" i="10"/>
  <c r="C375" i="10"/>
  <c r="D375" i="10"/>
  <c r="E375" i="10"/>
  <c r="G375" i="10"/>
  <c r="H375" i="10"/>
  <c r="I375" i="10"/>
  <c r="B376" i="10"/>
  <c r="C376" i="10"/>
  <c r="D376" i="10"/>
  <c r="E376" i="10"/>
  <c r="G376" i="10"/>
  <c r="H376" i="10"/>
  <c r="I376" i="10"/>
  <c r="B377" i="10"/>
  <c r="C377" i="10"/>
  <c r="D377" i="10"/>
  <c r="E377" i="10"/>
  <c r="G377" i="10"/>
  <c r="H377" i="10"/>
  <c r="I377" i="10"/>
  <c r="B378" i="10"/>
  <c r="C378" i="10"/>
  <c r="D378" i="10"/>
  <c r="E378" i="10"/>
  <c r="G378" i="10"/>
  <c r="H378" i="10"/>
  <c r="I378" i="10"/>
  <c r="B379" i="10"/>
  <c r="C379" i="10"/>
  <c r="D379" i="10"/>
  <c r="E379" i="10"/>
  <c r="G379" i="10"/>
  <c r="H379" i="10"/>
  <c r="I379" i="10"/>
  <c r="B380" i="10"/>
  <c r="C380" i="10"/>
  <c r="D380" i="10"/>
  <c r="E380" i="10"/>
  <c r="G380" i="10"/>
  <c r="H380" i="10"/>
  <c r="I380" i="10"/>
  <c r="B381" i="10"/>
  <c r="C381" i="10"/>
  <c r="D381" i="10"/>
  <c r="E381" i="10"/>
  <c r="G381" i="10"/>
  <c r="H381" i="10"/>
  <c r="I381" i="10"/>
  <c r="B382" i="10"/>
  <c r="C382" i="10"/>
  <c r="D382" i="10"/>
  <c r="E382" i="10"/>
  <c r="G382" i="10"/>
  <c r="H382" i="10"/>
  <c r="I382" i="10"/>
  <c r="B383" i="10"/>
  <c r="C383" i="10"/>
  <c r="D383" i="10"/>
  <c r="E383" i="10"/>
  <c r="G383" i="10"/>
  <c r="H383" i="10"/>
  <c r="I383" i="10"/>
  <c r="B384" i="10"/>
  <c r="C384" i="10"/>
  <c r="D384" i="10"/>
  <c r="E384" i="10"/>
  <c r="G384" i="10"/>
  <c r="H384" i="10"/>
  <c r="I384" i="10"/>
  <c r="B385" i="10"/>
  <c r="C385" i="10"/>
  <c r="D385" i="10"/>
  <c r="E385" i="10"/>
  <c r="G385" i="10"/>
  <c r="H385" i="10"/>
  <c r="I385" i="10"/>
  <c r="B386" i="10"/>
  <c r="C386" i="10"/>
  <c r="D386" i="10"/>
  <c r="E386" i="10"/>
  <c r="G386" i="10"/>
  <c r="H386" i="10"/>
  <c r="I386" i="10"/>
  <c r="B387" i="10"/>
  <c r="C387" i="10"/>
  <c r="D387" i="10"/>
  <c r="E387" i="10"/>
  <c r="G387" i="10"/>
  <c r="H387" i="10"/>
  <c r="I387" i="10"/>
  <c r="B349" i="10"/>
  <c r="C349" i="10"/>
  <c r="D349" i="10"/>
  <c r="E349" i="10"/>
  <c r="G349" i="10"/>
  <c r="H349" i="10"/>
  <c r="I349" i="10"/>
  <c r="B350" i="10"/>
  <c r="C350" i="10"/>
  <c r="D350" i="10"/>
  <c r="E350" i="10"/>
  <c r="G350" i="10"/>
  <c r="H350" i="10"/>
  <c r="I350" i="10"/>
  <c r="B351" i="10"/>
  <c r="C351" i="10"/>
  <c r="D351" i="10"/>
  <c r="E351" i="10"/>
  <c r="G351" i="10"/>
  <c r="H351" i="10"/>
  <c r="I351" i="10"/>
  <c r="B352" i="10"/>
  <c r="C352" i="10"/>
  <c r="D352" i="10"/>
  <c r="E352" i="10"/>
  <c r="G352" i="10"/>
  <c r="H352" i="10"/>
  <c r="I352" i="10"/>
  <c r="B353" i="10"/>
  <c r="C353" i="10"/>
  <c r="D353" i="10"/>
  <c r="E353" i="10"/>
  <c r="G353" i="10"/>
  <c r="H353" i="10"/>
  <c r="I353" i="10"/>
  <c r="B354" i="10"/>
  <c r="C354" i="10"/>
  <c r="D354" i="10"/>
  <c r="E354" i="10"/>
  <c r="G354" i="10"/>
  <c r="H354" i="10"/>
  <c r="I354" i="10"/>
  <c r="B355" i="10"/>
  <c r="C355" i="10"/>
  <c r="D355" i="10"/>
  <c r="E355" i="10"/>
  <c r="G355" i="10"/>
  <c r="H355" i="10"/>
  <c r="I355" i="10"/>
  <c r="B356" i="10"/>
  <c r="C356" i="10"/>
  <c r="D356" i="10"/>
  <c r="E356" i="10"/>
  <c r="G356" i="10"/>
  <c r="H356" i="10"/>
  <c r="I356" i="10"/>
  <c r="B357" i="10"/>
  <c r="C357" i="10"/>
  <c r="D357" i="10"/>
  <c r="E357" i="10"/>
  <c r="G357" i="10"/>
  <c r="H357" i="10"/>
  <c r="I357" i="10"/>
  <c r="B358" i="10"/>
  <c r="C358" i="10"/>
  <c r="D358" i="10"/>
  <c r="E358" i="10"/>
  <c r="G358" i="10"/>
  <c r="H358" i="10"/>
  <c r="I358" i="10"/>
  <c r="B359" i="10"/>
  <c r="C359" i="10"/>
  <c r="D359" i="10"/>
  <c r="E359" i="10"/>
  <c r="G359" i="10"/>
  <c r="H359" i="10"/>
  <c r="I359" i="10"/>
  <c r="B360" i="10"/>
  <c r="C360" i="10"/>
  <c r="D360" i="10"/>
  <c r="E360" i="10"/>
  <c r="G360" i="10"/>
  <c r="H360" i="10"/>
  <c r="I360" i="10"/>
  <c r="B361" i="10"/>
  <c r="C361" i="10"/>
  <c r="D361" i="10"/>
  <c r="E361" i="10"/>
  <c r="G361" i="10"/>
  <c r="H361" i="10"/>
  <c r="I361" i="10"/>
  <c r="B362" i="10"/>
  <c r="C362" i="10"/>
  <c r="D362" i="10"/>
  <c r="E362" i="10"/>
  <c r="G362" i="10"/>
  <c r="H362" i="10"/>
  <c r="I362" i="10"/>
  <c r="B363" i="10"/>
  <c r="C363" i="10"/>
  <c r="D363" i="10"/>
  <c r="E363" i="10"/>
  <c r="G363" i="10"/>
  <c r="H363" i="10"/>
  <c r="I363" i="10"/>
  <c r="B364" i="10"/>
  <c r="C364" i="10"/>
  <c r="D364" i="10"/>
  <c r="E364" i="10"/>
  <c r="G364" i="10"/>
  <c r="H364" i="10"/>
  <c r="I364" i="10"/>
  <c r="B365" i="10"/>
  <c r="C365" i="10"/>
  <c r="D365" i="10"/>
  <c r="E365" i="10"/>
  <c r="G365" i="10"/>
  <c r="H365" i="10"/>
  <c r="I365" i="10"/>
  <c r="B366" i="10"/>
  <c r="C366" i="10"/>
  <c r="D366" i="10"/>
  <c r="E366" i="10"/>
  <c r="G366" i="10"/>
  <c r="H366" i="10"/>
  <c r="I366" i="10"/>
  <c r="B367" i="10"/>
  <c r="C367" i="10"/>
  <c r="D367" i="10"/>
  <c r="E367" i="10"/>
  <c r="G367" i="10"/>
  <c r="H367" i="10"/>
  <c r="I367" i="10"/>
  <c r="B368" i="10"/>
  <c r="C368" i="10"/>
  <c r="D368" i="10"/>
  <c r="E368" i="10"/>
  <c r="G368" i="10"/>
  <c r="H368" i="10"/>
  <c r="I368" i="10"/>
  <c r="B369" i="10"/>
  <c r="C369" i="10"/>
  <c r="D369" i="10"/>
  <c r="E369" i="10"/>
  <c r="G369" i="10"/>
  <c r="H369" i="10"/>
  <c r="I369" i="10"/>
  <c r="B370" i="10"/>
  <c r="C370" i="10"/>
  <c r="D370" i="10"/>
  <c r="E370" i="10"/>
  <c r="G370" i="10"/>
  <c r="H370" i="10"/>
  <c r="I370" i="10"/>
  <c r="B371" i="10"/>
  <c r="C371" i="10"/>
  <c r="D371" i="10"/>
  <c r="E371" i="10"/>
  <c r="G371" i="10"/>
  <c r="H371" i="10"/>
  <c r="I371" i="10"/>
  <c r="B372" i="10"/>
  <c r="C372" i="10"/>
  <c r="D372" i="10"/>
  <c r="E372" i="10"/>
  <c r="G372" i="10"/>
  <c r="H372" i="10"/>
  <c r="I372" i="10"/>
  <c r="B373" i="10"/>
  <c r="C373" i="10"/>
  <c r="D373" i="10"/>
  <c r="E373" i="10"/>
  <c r="G373" i="10"/>
  <c r="H373" i="10"/>
  <c r="I373" i="10"/>
  <c r="B374" i="10"/>
  <c r="C374" i="10"/>
  <c r="D374" i="10"/>
  <c r="E374" i="10"/>
  <c r="G374" i="10"/>
  <c r="H374" i="10"/>
  <c r="I374" i="10"/>
  <c r="B322" i="10"/>
  <c r="C322" i="10"/>
  <c r="D322" i="10"/>
  <c r="E322" i="10"/>
  <c r="G322" i="10"/>
  <c r="H322" i="10"/>
  <c r="I322" i="10"/>
  <c r="O322" i="10" s="1"/>
  <c r="B323" i="10"/>
  <c r="C323" i="10"/>
  <c r="D323" i="10"/>
  <c r="E323" i="10"/>
  <c r="G323" i="10"/>
  <c r="H323" i="10"/>
  <c r="I323" i="10"/>
  <c r="B324" i="10"/>
  <c r="C324" i="10"/>
  <c r="D324" i="10"/>
  <c r="E324" i="10"/>
  <c r="G324" i="10"/>
  <c r="H324" i="10"/>
  <c r="I324" i="10"/>
  <c r="B325" i="10"/>
  <c r="C325" i="10"/>
  <c r="D325" i="10"/>
  <c r="E325" i="10"/>
  <c r="G325" i="10"/>
  <c r="H325" i="10"/>
  <c r="I325" i="10"/>
  <c r="B326" i="10"/>
  <c r="C326" i="10"/>
  <c r="D326" i="10"/>
  <c r="E326" i="10"/>
  <c r="G326" i="10"/>
  <c r="H326" i="10"/>
  <c r="I326" i="10"/>
  <c r="B327" i="10"/>
  <c r="C327" i="10"/>
  <c r="D327" i="10"/>
  <c r="E327" i="10"/>
  <c r="G327" i="10"/>
  <c r="H327" i="10"/>
  <c r="I327" i="10"/>
  <c r="B328" i="10"/>
  <c r="C328" i="10"/>
  <c r="D328" i="10"/>
  <c r="L328" i="10" s="1"/>
  <c r="E328" i="10"/>
  <c r="G328" i="10"/>
  <c r="H328" i="10"/>
  <c r="I328" i="10"/>
  <c r="B329" i="10"/>
  <c r="C329" i="10"/>
  <c r="D329" i="10"/>
  <c r="E329" i="10"/>
  <c r="G329" i="10"/>
  <c r="H329" i="10"/>
  <c r="I329" i="10"/>
  <c r="B330" i="10"/>
  <c r="C330" i="10"/>
  <c r="D330" i="10"/>
  <c r="E330" i="10"/>
  <c r="G330" i="10"/>
  <c r="H330" i="10"/>
  <c r="I330" i="10"/>
  <c r="B331" i="10"/>
  <c r="C331" i="10"/>
  <c r="D331" i="10"/>
  <c r="E331" i="10"/>
  <c r="G331" i="10"/>
  <c r="H331" i="10"/>
  <c r="I331" i="10"/>
  <c r="B332" i="10"/>
  <c r="C332" i="10"/>
  <c r="D332" i="10"/>
  <c r="E332" i="10"/>
  <c r="G332" i="10"/>
  <c r="H332" i="10"/>
  <c r="I332" i="10"/>
  <c r="B333" i="10"/>
  <c r="C333" i="10"/>
  <c r="D333" i="10"/>
  <c r="E333" i="10"/>
  <c r="G333" i="10"/>
  <c r="H333" i="10"/>
  <c r="I333" i="10"/>
  <c r="B334" i="10"/>
  <c r="C334" i="10"/>
  <c r="D334" i="10"/>
  <c r="E334" i="10"/>
  <c r="G334" i="10"/>
  <c r="H334" i="10"/>
  <c r="I334" i="10"/>
  <c r="B335" i="10"/>
  <c r="C335" i="10"/>
  <c r="D335" i="10"/>
  <c r="E335" i="10"/>
  <c r="G335" i="10"/>
  <c r="H335" i="10"/>
  <c r="I335" i="10"/>
  <c r="B336" i="10"/>
  <c r="C336" i="10"/>
  <c r="D336" i="10"/>
  <c r="E336" i="10"/>
  <c r="G336" i="10"/>
  <c r="H336" i="10"/>
  <c r="I336" i="10"/>
  <c r="B337" i="10"/>
  <c r="C337" i="10"/>
  <c r="D337" i="10"/>
  <c r="E337" i="10"/>
  <c r="G337" i="10"/>
  <c r="H337" i="10"/>
  <c r="I337" i="10"/>
  <c r="B338" i="10"/>
  <c r="C338" i="10"/>
  <c r="D338" i="10"/>
  <c r="E338" i="10"/>
  <c r="G338" i="10"/>
  <c r="H338" i="10"/>
  <c r="I338" i="10"/>
  <c r="B339" i="10"/>
  <c r="C339" i="10"/>
  <c r="D339" i="10"/>
  <c r="E339" i="10"/>
  <c r="G339" i="10"/>
  <c r="H339" i="10"/>
  <c r="I339" i="10"/>
  <c r="B340" i="10"/>
  <c r="C340" i="10"/>
  <c r="D340" i="10"/>
  <c r="E340" i="10"/>
  <c r="G340" i="10"/>
  <c r="H340" i="10"/>
  <c r="I340" i="10"/>
  <c r="B341" i="10"/>
  <c r="C341" i="10"/>
  <c r="D341" i="10"/>
  <c r="E341" i="10"/>
  <c r="G341" i="10"/>
  <c r="H341" i="10"/>
  <c r="I341" i="10"/>
  <c r="B342" i="10"/>
  <c r="C342" i="10"/>
  <c r="D342" i="10"/>
  <c r="E342" i="10"/>
  <c r="G342" i="10"/>
  <c r="H342" i="10"/>
  <c r="I342" i="10"/>
  <c r="B343" i="10"/>
  <c r="C343" i="10"/>
  <c r="D343" i="10"/>
  <c r="E343" i="10"/>
  <c r="G343" i="10"/>
  <c r="H343" i="10"/>
  <c r="I343" i="10"/>
  <c r="B344" i="10"/>
  <c r="C344" i="10"/>
  <c r="D344" i="10"/>
  <c r="L344" i="10" s="1"/>
  <c r="E344" i="10"/>
  <c r="G344" i="10"/>
  <c r="H344" i="10"/>
  <c r="I344" i="10"/>
  <c r="B345" i="10"/>
  <c r="C345" i="10"/>
  <c r="D345" i="10"/>
  <c r="E345" i="10"/>
  <c r="G345" i="10"/>
  <c r="H345" i="10"/>
  <c r="I345" i="10"/>
  <c r="B346" i="10"/>
  <c r="C346" i="10"/>
  <c r="D346" i="10"/>
  <c r="E346" i="10"/>
  <c r="G346" i="10"/>
  <c r="H346" i="10"/>
  <c r="I346" i="10"/>
  <c r="B347" i="10"/>
  <c r="C347" i="10"/>
  <c r="D347" i="10"/>
  <c r="E347" i="10"/>
  <c r="G347" i="10"/>
  <c r="H347" i="10"/>
  <c r="I347" i="10"/>
  <c r="B348" i="10"/>
  <c r="C348" i="10"/>
  <c r="D348" i="10"/>
  <c r="E348" i="10"/>
  <c r="G348" i="10"/>
  <c r="H348" i="10"/>
  <c r="I348" i="10"/>
  <c r="C321" i="10"/>
  <c r="D321" i="10"/>
  <c r="E321" i="10"/>
  <c r="F321" i="10"/>
  <c r="G321" i="10"/>
  <c r="H321" i="10"/>
  <c r="I321" i="10"/>
  <c r="B321" i="10"/>
  <c r="B304" i="10"/>
  <c r="C304" i="10"/>
  <c r="D304" i="10"/>
  <c r="E304" i="10"/>
  <c r="G304" i="10"/>
  <c r="H304" i="10"/>
  <c r="I304" i="10"/>
  <c r="B305" i="10"/>
  <c r="C305" i="10"/>
  <c r="D305" i="10"/>
  <c r="E305" i="10"/>
  <c r="G305" i="10"/>
  <c r="H305" i="10"/>
  <c r="I305" i="10"/>
  <c r="B306" i="10"/>
  <c r="C306" i="10"/>
  <c r="D306" i="10"/>
  <c r="E306" i="10"/>
  <c r="G306" i="10"/>
  <c r="H306" i="10"/>
  <c r="I306" i="10"/>
  <c r="B307" i="10"/>
  <c r="C307" i="10"/>
  <c r="D307" i="10"/>
  <c r="E307" i="10"/>
  <c r="G307" i="10"/>
  <c r="H307" i="10"/>
  <c r="I307" i="10"/>
  <c r="B308" i="10"/>
  <c r="C308" i="10"/>
  <c r="D308" i="10"/>
  <c r="E308" i="10"/>
  <c r="G308" i="10"/>
  <c r="H308" i="10"/>
  <c r="I308" i="10"/>
  <c r="B309" i="10"/>
  <c r="C309" i="10"/>
  <c r="D309" i="10"/>
  <c r="E309" i="10"/>
  <c r="G309" i="10"/>
  <c r="H309" i="10"/>
  <c r="I309" i="10"/>
  <c r="B310" i="10"/>
  <c r="C310" i="10"/>
  <c r="D310" i="10"/>
  <c r="E310" i="10"/>
  <c r="G310" i="10"/>
  <c r="H310" i="10"/>
  <c r="I310" i="10"/>
  <c r="B311" i="10"/>
  <c r="C311" i="10"/>
  <c r="D311" i="10"/>
  <c r="E311" i="10"/>
  <c r="G311" i="10"/>
  <c r="H311" i="10"/>
  <c r="I311" i="10"/>
  <c r="B312" i="10"/>
  <c r="C312" i="10"/>
  <c r="D312" i="10"/>
  <c r="E312" i="10"/>
  <c r="G312" i="10"/>
  <c r="H312" i="10"/>
  <c r="I312" i="10"/>
  <c r="B313" i="10"/>
  <c r="C313" i="10"/>
  <c r="D313" i="10"/>
  <c r="E313" i="10"/>
  <c r="G313" i="10"/>
  <c r="H313" i="10"/>
  <c r="I313" i="10"/>
  <c r="B314" i="10"/>
  <c r="C314" i="10"/>
  <c r="D314" i="10"/>
  <c r="E314" i="10"/>
  <c r="G314" i="10"/>
  <c r="H314" i="10"/>
  <c r="I314" i="10"/>
  <c r="B315" i="10"/>
  <c r="C315" i="10"/>
  <c r="D315" i="10"/>
  <c r="E315" i="10"/>
  <c r="G315" i="10"/>
  <c r="H315" i="10"/>
  <c r="I315" i="10"/>
  <c r="B316" i="10"/>
  <c r="C316" i="10"/>
  <c r="D316" i="10"/>
  <c r="E316" i="10"/>
  <c r="G316" i="10"/>
  <c r="H316" i="10"/>
  <c r="I316" i="10"/>
  <c r="B317" i="10"/>
  <c r="C317" i="10"/>
  <c r="D317" i="10"/>
  <c r="E317" i="10"/>
  <c r="G317" i="10"/>
  <c r="H317" i="10"/>
  <c r="I317" i="10"/>
  <c r="B318" i="10"/>
  <c r="C318" i="10"/>
  <c r="D318" i="10"/>
  <c r="E318" i="10"/>
  <c r="G318" i="10"/>
  <c r="H318" i="10"/>
  <c r="I318" i="10"/>
  <c r="B276" i="10"/>
  <c r="C276" i="10"/>
  <c r="D276" i="10"/>
  <c r="E276" i="10"/>
  <c r="G276" i="10"/>
  <c r="H276" i="10"/>
  <c r="I276" i="10"/>
  <c r="B277" i="10"/>
  <c r="C277" i="10"/>
  <c r="D277" i="10"/>
  <c r="E277" i="10"/>
  <c r="G277" i="10"/>
  <c r="H277" i="10"/>
  <c r="I277" i="10"/>
  <c r="B278" i="10"/>
  <c r="C278" i="10"/>
  <c r="D278" i="10"/>
  <c r="E278" i="10"/>
  <c r="G278" i="10"/>
  <c r="H278" i="10"/>
  <c r="I278" i="10"/>
  <c r="B279" i="10"/>
  <c r="C279" i="10"/>
  <c r="D279" i="10"/>
  <c r="E279" i="10"/>
  <c r="G279" i="10"/>
  <c r="H279" i="10"/>
  <c r="I279" i="10"/>
  <c r="B280" i="10"/>
  <c r="C280" i="10"/>
  <c r="D280" i="10"/>
  <c r="E280" i="10"/>
  <c r="G280" i="10"/>
  <c r="H280" i="10"/>
  <c r="I280" i="10"/>
  <c r="B281" i="10"/>
  <c r="C281" i="10"/>
  <c r="D281" i="10"/>
  <c r="E281" i="10"/>
  <c r="G281" i="10"/>
  <c r="H281" i="10"/>
  <c r="I281" i="10"/>
  <c r="B282" i="10"/>
  <c r="C282" i="10"/>
  <c r="D282" i="10"/>
  <c r="E282" i="10"/>
  <c r="G282" i="10"/>
  <c r="H282" i="10"/>
  <c r="I282" i="10"/>
  <c r="B283" i="10"/>
  <c r="C283" i="10"/>
  <c r="D283" i="10"/>
  <c r="E283" i="10"/>
  <c r="G283" i="10"/>
  <c r="H283" i="10"/>
  <c r="I283" i="10"/>
  <c r="B284" i="10"/>
  <c r="C284" i="10"/>
  <c r="D284" i="10"/>
  <c r="E284" i="10"/>
  <c r="G284" i="10"/>
  <c r="H284" i="10"/>
  <c r="I284" i="10"/>
  <c r="B285" i="10"/>
  <c r="C285" i="10"/>
  <c r="D285" i="10"/>
  <c r="E285" i="10"/>
  <c r="G285" i="10"/>
  <c r="H285" i="10"/>
  <c r="I285" i="10"/>
  <c r="B286" i="10"/>
  <c r="C286" i="10"/>
  <c r="D286" i="10"/>
  <c r="E286" i="10"/>
  <c r="G286" i="10"/>
  <c r="H286" i="10"/>
  <c r="I286" i="10"/>
  <c r="B287" i="10"/>
  <c r="C287" i="10"/>
  <c r="D287" i="10"/>
  <c r="E287" i="10"/>
  <c r="G287" i="10"/>
  <c r="H287" i="10"/>
  <c r="I287" i="10"/>
  <c r="B288" i="10"/>
  <c r="C288" i="10"/>
  <c r="D288" i="10"/>
  <c r="E288" i="10"/>
  <c r="G288" i="10"/>
  <c r="H288" i="10"/>
  <c r="I288" i="10"/>
  <c r="B289" i="10"/>
  <c r="C289" i="10"/>
  <c r="D289" i="10"/>
  <c r="E289" i="10"/>
  <c r="G289" i="10"/>
  <c r="H289" i="10"/>
  <c r="I289" i="10"/>
  <c r="B290" i="10"/>
  <c r="C290" i="10"/>
  <c r="D290" i="10"/>
  <c r="E290" i="10"/>
  <c r="G290" i="10"/>
  <c r="H290" i="10"/>
  <c r="I290" i="10"/>
  <c r="B291" i="10"/>
  <c r="C291" i="10"/>
  <c r="D291" i="10"/>
  <c r="E291" i="10"/>
  <c r="G291" i="10"/>
  <c r="H291" i="10"/>
  <c r="I291" i="10"/>
  <c r="B292" i="10"/>
  <c r="C292" i="10"/>
  <c r="D292" i="10"/>
  <c r="E292" i="10"/>
  <c r="G292" i="10"/>
  <c r="H292" i="10"/>
  <c r="I292" i="10"/>
  <c r="B293" i="10"/>
  <c r="C293" i="10"/>
  <c r="D293" i="10"/>
  <c r="E293" i="10"/>
  <c r="G293" i="10"/>
  <c r="H293" i="10"/>
  <c r="I293" i="10"/>
  <c r="B294" i="10"/>
  <c r="C294" i="10"/>
  <c r="D294" i="10"/>
  <c r="E294" i="10"/>
  <c r="G294" i="10"/>
  <c r="H294" i="10"/>
  <c r="I294" i="10"/>
  <c r="B295" i="10"/>
  <c r="C295" i="10"/>
  <c r="D295" i="10"/>
  <c r="E295" i="10"/>
  <c r="G295" i="10"/>
  <c r="H295" i="10"/>
  <c r="I295" i="10"/>
  <c r="B296" i="10"/>
  <c r="C296" i="10"/>
  <c r="D296" i="10"/>
  <c r="E296" i="10"/>
  <c r="G296" i="10"/>
  <c r="H296" i="10"/>
  <c r="I296" i="10"/>
  <c r="B297" i="10"/>
  <c r="C297" i="10"/>
  <c r="D297" i="10"/>
  <c r="E297" i="10"/>
  <c r="G297" i="10"/>
  <c r="H297" i="10"/>
  <c r="I297" i="10"/>
  <c r="B298" i="10"/>
  <c r="C298" i="10"/>
  <c r="D298" i="10"/>
  <c r="E298" i="10"/>
  <c r="G298" i="10"/>
  <c r="H298" i="10"/>
  <c r="I298" i="10"/>
  <c r="B299" i="10"/>
  <c r="C299" i="10"/>
  <c r="D299" i="10"/>
  <c r="E299" i="10"/>
  <c r="G299" i="10"/>
  <c r="H299" i="10"/>
  <c r="I299" i="10"/>
  <c r="B300" i="10"/>
  <c r="C300" i="10"/>
  <c r="D300" i="10"/>
  <c r="E300" i="10"/>
  <c r="G300" i="10"/>
  <c r="H300" i="10"/>
  <c r="I300" i="10"/>
  <c r="B301" i="10"/>
  <c r="C301" i="10"/>
  <c r="D301" i="10"/>
  <c r="E301" i="10"/>
  <c r="G301" i="10"/>
  <c r="H301" i="10"/>
  <c r="I301" i="10"/>
  <c r="B302" i="10"/>
  <c r="C302" i="10"/>
  <c r="D302" i="10"/>
  <c r="E302" i="10"/>
  <c r="G302" i="10"/>
  <c r="H302" i="10"/>
  <c r="I302" i="10"/>
  <c r="B303" i="10"/>
  <c r="C303" i="10"/>
  <c r="D303" i="10"/>
  <c r="E303" i="10"/>
  <c r="G303" i="10"/>
  <c r="H303" i="10"/>
  <c r="I303" i="10"/>
  <c r="B255" i="10"/>
  <c r="C255" i="10"/>
  <c r="D255" i="10"/>
  <c r="L255" i="10" s="1"/>
  <c r="E255" i="10"/>
  <c r="G255" i="10"/>
  <c r="H255" i="10"/>
  <c r="I255" i="10"/>
  <c r="O255" i="10" s="1"/>
  <c r="B256" i="10"/>
  <c r="C256" i="10"/>
  <c r="D256" i="10"/>
  <c r="E256" i="10"/>
  <c r="G256" i="10"/>
  <c r="H256" i="10"/>
  <c r="I256" i="10"/>
  <c r="B257" i="10"/>
  <c r="C257" i="10"/>
  <c r="D257" i="10"/>
  <c r="E257" i="10"/>
  <c r="G257" i="10"/>
  <c r="H257" i="10"/>
  <c r="I257" i="10"/>
  <c r="B258" i="10"/>
  <c r="C258" i="10"/>
  <c r="D258" i="10"/>
  <c r="E258" i="10"/>
  <c r="G258" i="10"/>
  <c r="H258" i="10"/>
  <c r="I258" i="10"/>
  <c r="B259" i="10"/>
  <c r="C259" i="10"/>
  <c r="D259" i="10"/>
  <c r="E259" i="10"/>
  <c r="G259" i="10"/>
  <c r="H259" i="10"/>
  <c r="I259" i="10"/>
  <c r="B260" i="10"/>
  <c r="C260" i="10"/>
  <c r="D260" i="10"/>
  <c r="E260" i="10"/>
  <c r="G260" i="10"/>
  <c r="H260" i="10"/>
  <c r="I260" i="10"/>
  <c r="B261" i="10"/>
  <c r="C261" i="10"/>
  <c r="D261" i="10"/>
  <c r="E261" i="10"/>
  <c r="G261" i="10"/>
  <c r="H261" i="10"/>
  <c r="I261" i="10"/>
  <c r="B262" i="10"/>
  <c r="C262" i="10"/>
  <c r="D262" i="10"/>
  <c r="E262" i="10"/>
  <c r="G262" i="10"/>
  <c r="H262" i="10"/>
  <c r="I262" i="10"/>
  <c r="B263" i="10"/>
  <c r="C263" i="10"/>
  <c r="D263" i="10"/>
  <c r="E263" i="10"/>
  <c r="G263" i="10"/>
  <c r="H263" i="10"/>
  <c r="I263" i="10"/>
  <c r="B264" i="10"/>
  <c r="C264" i="10"/>
  <c r="D264" i="10"/>
  <c r="E264" i="10"/>
  <c r="G264" i="10"/>
  <c r="H264" i="10"/>
  <c r="I264" i="10"/>
  <c r="B265" i="10"/>
  <c r="C265" i="10"/>
  <c r="D265" i="10"/>
  <c r="E265" i="10"/>
  <c r="G265" i="10"/>
  <c r="H265" i="10"/>
  <c r="I265" i="10"/>
  <c r="B266" i="10"/>
  <c r="C266" i="10"/>
  <c r="D266" i="10"/>
  <c r="E266" i="10"/>
  <c r="G266" i="10"/>
  <c r="H266" i="10"/>
  <c r="I266" i="10"/>
  <c r="B267" i="10"/>
  <c r="C267" i="10"/>
  <c r="D267" i="10"/>
  <c r="L267" i="10" s="1"/>
  <c r="E267" i="10"/>
  <c r="G267" i="10"/>
  <c r="H267" i="10"/>
  <c r="I267" i="10"/>
  <c r="B268" i="10"/>
  <c r="C268" i="10"/>
  <c r="D268" i="10"/>
  <c r="E268" i="10"/>
  <c r="G268" i="10"/>
  <c r="H268" i="10"/>
  <c r="I268" i="10"/>
  <c r="B269" i="10"/>
  <c r="C269" i="10"/>
  <c r="D269" i="10"/>
  <c r="E269" i="10"/>
  <c r="G269" i="10"/>
  <c r="H269" i="10"/>
  <c r="I269" i="10"/>
  <c r="B270" i="10"/>
  <c r="C270" i="10"/>
  <c r="D270" i="10"/>
  <c r="E270" i="10"/>
  <c r="G270" i="10"/>
  <c r="H270" i="10"/>
  <c r="I270" i="10"/>
  <c r="B271" i="10"/>
  <c r="C271" i="10"/>
  <c r="D271" i="10"/>
  <c r="E271" i="10"/>
  <c r="G271" i="10"/>
  <c r="H271" i="10"/>
  <c r="I271" i="10"/>
  <c r="B272" i="10"/>
  <c r="C272" i="10"/>
  <c r="D272" i="10"/>
  <c r="E272" i="10"/>
  <c r="G272" i="10"/>
  <c r="H272" i="10"/>
  <c r="I272" i="10"/>
  <c r="B273" i="10"/>
  <c r="C273" i="10"/>
  <c r="D273" i="10"/>
  <c r="E273" i="10"/>
  <c r="G273" i="10"/>
  <c r="H273" i="10"/>
  <c r="I273" i="10"/>
  <c r="B274" i="10"/>
  <c r="C274" i="10"/>
  <c r="D274" i="10"/>
  <c r="E274" i="10"/>
  <c r="G274" i="10"/>
  <c r="H274" i="10"/>
  <c r="I274" i="10"/>
  <c r="B275" i="10"/>
  <c r="C275" i="10"/>
  <c r="D275" i="10"/>
  <c r="E275" i="10"/>
  <c r="G275" i="10"/>
  <c r="H275" i="10"/>
  <c r="I275" i="10"/>
  <c r="C254" i="10"/>
  <c r="D254" i="10"/>
  <c r="E254" i="10"/>
  <c r="F254" i="10"/>
  <c r="G254" i="10"/>
  <c r="H254" i="10"/>
  <c r="I254" i="10"/>
  <c r="B254" i="10"/>
  <c r="B250" i="10"/>
  <c r="C250" i="10"/>
  <c r="D250" i="10"/>
  <c r="E250" i="10"/>
  <c r="G250" i="10"/>
  <c r="H250" i="10"/>
  <c r="I250" i="10"/>
  <c r="B251" i="10"/>
  <c r="C251" i="10"/>
  <c r="D251" i="10"/>
  <c r="E251" i="10"/>
  <c r="G251" i="10"/>
  <c r="H251" i="10"/>
  <c r="I251" i="10"/>
  <c r="B221" i="10"/>
  <c r="C221" i="10"/>
  <c r="D221" i="10"/>
  <c r="E221" i="10"/>
  <c r="G221" i="10"/>
  <c r="H221" i="10"/>
  <c r="I221" i="10"/>
  <c r="B222" i="10"/>
  <c r="C222" i="10"/>
  <c r="D222" i="10"/>
  <c r="E222" i="10"/>
  <c r="G222" i="10"/>
  <c r="H222" i="10"/>
  <c r="I222" i="10"/>
  <c r="B223" i="10"/>
  <c r="C223" i="10"/>
  <c r="D223" i="10"/>
  <c r="E223" i="10"/>
  <c r="G223" i="10"/>
  <c r="H223" i="10"/>
  <c r="I223" i="10"/>
  <c r="B224" i="10"/>
  <c r="C224" i="10"/>
  <c r="D224" i="10"/>
  <c r="E224" i="10"/>
  <c r="G224" i="10"/>
  <c r="H224" i="10"/>
  <c r="I224" i="10"/>
  <c r="B225" i="10"/>
  <c r="C225" i="10"/>
  <c r="D225" i="10"/>
  <c r="E225" i="10"/>
  <c r="G225" i="10"/>
  <c r="H225" i="10"/>
  <c r="I225" i="10"/>
  <c r="B226" i="10"/>
  <c r="C226" i="10"/>
  <c r="D226" i="10"/>
  <c r="E226" i="10"/>
  <c r="G226" i="10"/>
  <c r="H226" i="10"/>
  <c r="I226" i="10"/>
  <c r="B227" i="10"/>
  <c r="C227" i="10"/>
  <c r="D227" i="10"/>
  <c r="E227" i="10"/>
  <c r="G227" i="10"/>
  <c r="H227" i="10"/>
  <c r="I227" i="10"/>
  <c r="B228" i="10"/>
  <c r="C228" i="10"/>
  <c r="D228" i="10"/>
  <c r="E228" i="10"/>
  <c r="G228" i="10"/>
  <c r="H228" i="10"/>
  <c r="I228" i="10"/>
  <c r="B229" i="10"/>
  <c r="C229" i="10"/>
  <c r="D229" i="10"/>
  <c r="E229" i="10"/>
  <c r="G229" i="10"/>
  <c r="H229" i="10"/>
  <c r="I229" i="10"/>
  <c r="B230" i="10"/>
  <c r="C230" i="10"/>
  <c r="D230" i="10"/>
  <c r="E230" i="10"/>
  <c r="G230" i="10"/>
  <c r="H230" i="10"/>
  <c r="I230" i="10"/>
  <c r="B231" i="10"/>
  <c r="C231" i="10"/>
  <c r="D231" i="10"/>
  <c r="E231" i="10"/>
  <c r="G231" i="10"/>
  <c r="H231" i="10"/>
  <c r="I231" i="10"/>
  <c r="B232" i="10"/>
  <c r="C232" i="10"/>
  <c r="D232" i="10"/>
  <c r="E232" i="10"/>
  <c r="G232" i="10"/>
  <c r="H232" i="10"/>
  <c r="I232" i="10"/>
  <c r="B233" i="10"/>
  <c r="C233" i="10"/>
  <c r="D233" i="10"/>
  <c r="E233" i="10"/>
  <c r="G233" i="10"/>
  <c r="H233" i="10"/>
  <c r="I233" i="10"/>
  <c r="B234" i="10"/>
  <c r="C234" i="10"/>
  <c r="D234" i="10"/>
  <c r="E234" i="10"/>
  <c r="G234" i="10"/>
  <c r="H234" i="10"/>
  <c r="I234" i="10"/>
  <c r="B235" i="10"/>
  <c r="C235" i="10"/>
  <c r="D235" i="10"/>
  <c r="E235" i="10"/>
  <c r="G235" i="10"/>
  <c r="H235" i="10"/>
  <c r="I235" i="10"/>
  <c r="B236" i="10"/>
  <c r="C236" i="10"/>
  <c r="D236" i="10"/>
  <c r="E236" i="10"/>
  <c r="G236" i="10"/>
  <c r="H236" i="10"/>
  <c r="I236" i="10"/>
  <c r="B237" i="10"/>
  <c r="C237" i="10"/>
  <c r="D237" i="10"/>
  <c r="E237" i="10"/>
  <c r="G237" i="10"/>
  <c r="H237" i="10"/>
  <c r="I237" i="10"/>
  <c r="B238" i="10"/>
  <c r="C238" i="10"/>
  <c r="D238" i="10"/>
  <c r="E238" i="10"/>
  <c r="G238" i="10"/>
  <c r="H238" i="10"/>
  <c r="I238" i="10"/>
  <c r="B239" i="10"/>
  <c r="C239" i="10"/>
  <c r="D239" i="10"/>
  <c r="E239" i="10"/>
  <c r="G239" i="10"/>
  <c r="H239" i="10"/>
  <c r="I239" i="10"/>
  <c r="B240" i="10"/>
  <c r="C240" i="10"/>
  <c r="D240" i="10"/>
  <c r="E240" i="10"/>
  <c r="G240" i="10"/>
  <c r="H240" i="10"/>
  <c r="I240" i="10"/>
  <c r="B241" i="10"/>
  <c r="C241" i="10"/>
  <c r="D241" i="10"/>
  <c r="E241" i="10"/>
  <c r="G241" i="10"/>
  <c r="H241" i="10"/>
  <c r="I241" i="10"/>
  <c r="B242" i="10"/>
  <c r="C242" i="10"/>
  <c r="D242" i="10"/>
  <c r="E242" i="10"/>
  <c r="G242" i="10"/>
  <c r="H242" i="10"/>
  <c r="I242" i="10"/>
  <c r="B243" i="10"/>
  <c r="C243" i="10"/>
  <c r="D243" i="10"/>
  <c r="E243" i="10"/>
  <c r="G243" i="10"/>
  <c r="H243" i="10"/>
  <c r="I243" i="10"/>
  <c r="B244" i="10"/>
  <c r="C244" i="10"/>
  <c r="D244" i="10"/>
  <c r="E244" i="10"/>
  <c r="G244" i="10"/>
  <c r="H244" i="10"/>
  <c r="I244" i="10"/>
  <c r="B245" i="10"/>
  <c r="C245" i="10"/>
  <c r="D245" i="10"/>
  <c r="E245" i="10"/>
  <c r="G245" i="10"/>
  <c r="H245" i="10"/>
  <c r="I245" i="10"/>
  <c r="B246" i="10"/>
  <c r="C246" i="10"/>
  <c r="D246" i="10"/>
  <c r="E246" i="10"/>
  <c r="G246" i="10"/>
  <c r="H246" i="10"/>
  <c r="I246" i="10"/>
  <c r="B247" i="10"/>
  <c r="C247" i="10"/>
  <c r="D247" i="10"/>
  <c r="E247" i="10"/>
  <c r="G247" i="10"/>
  <c r="H247" i="10"/>
  <c r="I247" i="10"/>
  <c r="B248" i="10"/>
  <c r="C248" i="10"/>
  <c r="D248" i="10"/>
  <c r="E248" i="10"/>
  <c r="G248" i="10"/>
  <c r="H248" i="10"/>
  <c r="I248" i="10"/>
  <c r="B249" i="10"/>
  <c r="C249" i="10"/>
  <c r="D249" i="10"/>
  <c r="E249" i="10"/>
  <c r="G249" i="10"/>
  <c r="H249" i="10"/>
  <c r="I249" i="10"/>
  <c r="B194" i="10"/>
  <c r="C194" i="10"/>
  <c r="D194" i="10"/>
  <c r="E194" i="10"/>
  <c r="G194" i="10"/>
  <c r="H194" i="10"/>
  <c r="I194" i="10"/>
  <c r="O194" i="10" s="1"/>
  <c r="B195" i="10"/>
  <c r="C195" i="10"/>
  <c r="D195" i="10"/>
  <c r="E195" i="10"/>
  <c r="G195" i="10"/>
  <c r="H195" i="10"/>
  <c r="I195" i="10"/>
  <c r="B196" i="10"/>
  <c r="C196" i="10"/>
  <c r="D196" i="10"/>
  <c r="E196" i="10"/>
  <c r="G196" i="10"/>
  <c r="H196" i="10"/>
  <c r="I196" i="10"/>
  <c r="B197" i="10"/>
  <c r="C197" i="10"/>
  <c r="D197" i="10"/>
  <c r="E197" i="10"/>
  <c r="G197" i="10"/>
  <c r="H197" i="10"/>
  <c r="I197" i="10"/>
  <c r="B198" i="10"/>
  <c r="C198" i="10"/>
  <c r="D198" i="10"/>
  <c r="E198" i="10"/>
  <c r="G198" i="10"/>
  <c r="H198" i="10"/>
  <c r="I198" i="10"/>
  <c r="B199" i="10"/>
  <c r="C199" i="10"/>
  <c r="D199" i="10"/>
  <c r="E199" i="10"/>
  <c r="G199" i="10"/>
  <c r="H199" i="10"/>
  <c r="I199" i="10"/>
  <c r="B200" i="10"/>
  <c r="C200" i="10"/>
  <c r="D200" i="10"/>
  <c r="E200" i="10"/>
  <c r="G200" i="10"/>
  <c r="H200" i="10"/>
  <c r="I200" i="10"/>
  <c r="B201" i="10"/>
  <c r="C201" i="10"/>
  <c r="D201" i="10"/>
  <c r="E201" i="10"/>
  <c r="G201" i="10"/>
  <c r="H201" i="10"/>
  <c r="I201" i="10"/>
  <c r="B202" i="10"/>
  <c r="C202" i="10"/>
  <c r="D202" i="10"/>
  <c r="E202" i="10"/>
  <c r="G202" i="10"/>
  <c r="H202" i="10"/>
  <c r="I202" i="10"/>
  <c r="B203" i="10"/>
  <c r="C203" i="10"/>
  <c r="D203" i="10"/>
  <c r="E203" i="10"/>
  <c r="G203" i="10"/>
  <c r="H203" i="10"/>
  <c r="I203" i="10"/>
  <c r="B204" i="10"/>
  <c r="C204" i="10"/>
  <c r="D204" i="10"/>
  <c r="E204" i="10"/>
  <c r="G204" i="10"/>
  <c r="H204" i="10"/>
  <c r="I204" i="10"/>
  <c r="B205" i="10"/>
  <c r="C205" i="10"/>
  <c r="D205" i="10"/>
  <c r="E205" i="10"/>
  <c r="G205" i="10"/>
  <c r="H205" i="10"/>
  <c r="I205" i="10"/>
  <c r="B206" i="10"/>
  <c r="C206" i="10"/>
  <c r="D206" i="10"/>
  <c r="E206" i="10"/>
  <c r="G206" i="10"/>
  <c r="H206" i="10"/>
  <c r="I206" i="10"/>
  <c r="B207" i="10"/>
  <c r="C207" i="10"/>
  <c r="D207" i="10"/>
  <c r="E207" i="10"/>
  <c r="G207" i="10"/>
  <c r="H207" i="10"/>
  <c r="I207" i="10"/>
  <c r="B208" i="10"/>
  <c r="C208" i="10"/>
  <c r="D208" i="10"/>
  <c r="E208" i="10"/>
  <c r="G208" i="10"/>
  <c r="H208" i="10"/>
  <c r="I208" i="10"/>
  <c r="B209" i="10"/>
  <c r="C209" i="10"/>
  <c r="D209" i="10"/>
  <c r="E209" i="10"/>
  <c r="G209" i="10"/>
  <c r="H209" i="10"/>
  <c r="I209" i="10"/>
  <c r="B210" i="10"/>
  <c r="C210" i="10"/>
  <c r="D210" i="10"/>
  <c r="E210" i="10"/>
  <c r="G210" i="10"/>
  <c r="H210" i="10"/>
  <c r="I210" i="10"/>
  <c r="B211" i="10"/>
  <c r="C211" i="10"/>
  <c r="D211" i="10"/>
  <c r="E211" i="10"/>
  <c r="G211" i="10"/>
  <c r="H211" i="10"/>
  <c r="I211" i="10"/>
  <c r="B212" i="10"/>
  <c r="C212" i="10"/>
  <c r="D212" i="10"/>
  <c r="E212" i="10"/>
  <c r="G212" i="10"/>
  <c r="H212" i="10"/>
  <c r="I212" i="10"/>
  <c r="B213" i="10"/>
  <c r="C213" i="10"/>
  <c r="D213" i="10"/>
  <c r="E213" i="10"/>
  <c r="G213" i="10"/>
  <c r="H213" i="10"/>
  <c r="I213" i="10"/>
  <c r="B214" i="10"/>
  <c r="C214" i="10"/>
  <c r="D214" i="10"/>
  <c r="E214" i="10"/>
  <c r="G214" i="10"/>
  <c r="H214" i="10"/>
  <c r="I214" i="10"/>
  <c r="B215" i="10"/>
  <c r="C215" i="10"/>
  <c r="D215" i="10"/>
  <c r="E215" i="10"/>
  <c r="G215" i="10"/>
  <c r="H215" i="10"/>
  <c r="I215" i="10"/>
  <c r="B216" i="10"/>
  <c r="C216" i="10"/>
  <c r="D216" i="10"/>
  <c r="E216" i="10"/>
  <c r="G216" i="10"/>
  <c r="H216" i="10"/>
  <c r="I216" i="10"/>
  <c r="B217" i="10"/>
  <c r="C217" i="10"/>
  <c r="D217" i="10"/>
  <c r="E217" i="10"/>
  <c r="G217" i="10"/>
  <c r="H217" i="10"/>
  <c r="I217" i="10"/>
  <c r="B218" i="10"/>
  <c r="C218" i="10"/>
  <c r="D218" i="10"/>
  <c r="E218" i="10"/>
  <c r="G218" i="10"/>
  <c r="H218" i="10"/>
  <c r="I218" i="10"/>
  <c r="B219" i="10"/>
  <c r="C219" i="10"/>
  <c r="D219" i="10"/>
  <c r="E219" i="10"/>
  <c r="G219" i="10"/>
  <c r="H219" i="10"/>
  <c r="I219" i="10"/>
  <c r="B220" i="10"/>
  <c r="C220" i="10"/>
  <c r="D220" i="10"/>
  <c r="E220" i="10"/>
  <c r="G220" i="10"/>
  <c r="H220" i="10"/>
  <c r="I220" i="10"/>
  <c r="C193" i="10"/>
  <c r="D193" i="10"/>
  <c r="E193" i="10"/>
  <c r="F193" i="10"/>
  <c r="G193" i="10"/>
  <c r="H193" i="10"/>
  <c r="I193" i="10"/>
  <c r="B193" i="10"/>
  <c r="B169" i="10"/>
  <c r="C169" i="10"/>
  <c r="D169" i="10"/>
  <c r="E169" i="10"/>
  <c r="G169" i="10"/>
  <c r="H169" i="10"/>
  <c r="I169" i="10"/>
  <c r="B170" i="10"/>
  <c r="C170" i="10"/>
  <c r="D170" i="10"/>
  <c r="E170" i="10"/>
  <c r="G170" i="10"/>
  <c r="H170" i="10"/>
  <c r="I170" i="10"/>
  <c r="B171" i="10"/>
  <c r="C171" i="10"/>
  <c r="D171" i="10"/>
  <c r="E171" i="10"/>
  <c r="G171" i="10"/>
  <c r="H171" i="10"/>
  <c r="I171" i="10"/>
  <c r="B172" i="10"/>
  <c r="C172" i="10"/>
  <c r="D172" i="10"/>
  <c r="E172" i="10"/>
  <c r="G172" i="10"/>
  <c r="H172" i="10"/>
  <c r="I172" i="10"/>
  <c r="B173" i="10"/>
  <c r="C173" i="10"/>
  <c r="D173" i="10"/>
  <c r="E173" i="10"/>
  <c r="G173" i="10"/>
  <c r="H173" i="10"/>
  <c r="I173" i="10"/>
  <c r="B174" i="10"/>
  <c r="C174" i="10"/>
  <c r="D174" i="10"/>
  <c r="E174" i="10"/>
  <c r="G174" i="10"/>
  <c r="H174" i="10"/>
  <c r="I174" i="10"/>
  <c r="B175" i="10"/>
  <c r="C175" i="10"/>
  <c r="D175" i="10"/>
  <c r="E175" i="10"/>
  <c r="G175" i="10"/>
  <c r="H175" i="10"/>
  <c r="I175" i="10"/>
  <c r="B176" i="10"/>
  <c r="C176" i="10"/>
  <c r="D176" i="10"/>
  <c r="E176" i="10"/>
  <c r="G176" i="10"/>
  <c r="H176" i="10"/>
  <c r="I176" i="10"/>
  <c r="B177" i="10"/>
  <c r="C177" i="10"/>
  <c r="D177" i="10"/>
  <c r="E177" i="10"/>
  <c r="G177" i="10"/>
  <c r="H177" i="10"/>
  <c r="I177" i="10"/>
  <c r="B178" i="10"/>
  <c r="C178" i="10"/>
  <c r="D178" i="10"/>
  <c r="E178" i="10"/>
  <c r="G178" i="10"/>
  <c r="H178" i="10"/>
  <c r="I178" i="10"/>
  <c r="B179" i="10"/>
  <c r="C179" i="10"/>
  <c r="D179" i="10"/>
  <c r="E179" i="10"/>
  <c r="G179" i="10"/>
  <c r="H179" i="10"/>
  <c r="I179" i="10"/>
  <c r="B180" i="10"/>
  <c r="C180" i="10"/>
  <c r="D180" i="10"/>
  <c r="E180" i="10"/>
  <c r="G180" i="10"/>
  <c r="H180" i="10"/>
  <c r="I180" i="10"/>
  <c r="B181" i="10"/>
  <c r="C181" i="10"/>
  <c r="D181" i="10"/>
  <c r="E181" i="10"/>
  <c r="G181" i="10"/>
  <c r="H181" i="10"/>
  <c r="I181" i="10"/>
  <c r="B182" i="10"/>
  <c r="C182" i="10"/>
  <c r="D182" i="10"/>
  <c r="E182" i="10"/>
  <c r="G182" i="10"/>
  <c r="H182" i="10"/>
  <c r="I182" i="10"/>
  <c r="B183" i="10"/>
  <c r="C183" i="10"/>
  <c r="D183" i="10"/>
  <c r="E183" i="10"/>
  <c r="G183" i="10"/>
  <c r="H183" i="10"/>
  <c r="I183" i="10"/>
  <c r="B184" i="10"/>
  <c r="C184" i="10"/>
  <c r="D184" i="10"/>
  <c r="E184" i="10"/>
  <c r="G184" i="10"/>
  <c r="H184" i="10"/>
  <c r="I184" i="10"/>
  <c r="B185" i="10"/>
  <c r="C185" i="10"/>
  <c r="D185" i="10"/>
  <c r="E185" i="10"/>
  <c r="G185" i="10"/>
  <c r="H185" i="10"/>
  <c r="I185" i="10"/>
  <c r="B186" i="10"/>
  <c r="C186" i="10"/>
  <c r="D186" i="10"/>
  <c r="E186" i="10"/>
  <c r="G186" i="10"/>
  <c r="H186" i="10"/>
  <c r="I186" i="10"/>
  <c r="B187" i="10"/>
  <c r="C187" i="10"/>
  <c r="D187" i="10"/>
  <c r="E187" i="10"/>
  <c r="G187" i="10"/>
  <c r="H187" i="10"/>
  <c r="I187" i="10"/>
  <c r="B188" i="10"/>
  <c r="C188" i="10"/>
  <c r="D188" i="10"/>
  <c r="E188" i="10"/>
  <c r="G188" i="10"/>
  <c r="H188" i="10"/>
  <c r="I188" i="10"/>
  <c r="B189" i="10"/>
  <c r="C189" i="10"/>
  <c r="D189" i="10"/>
  <c r="E189" i="10"/>
  <c r="G189" i="10"/>
  <c r="H189" i="10"/>
  <c r="I189" i="10"/>
  <c r="B190" i="10"/>
  <c r="C190" i="10"/>
  <c r="D190" i="10"/>
  <c r="E190" i="10"/>
  <c r="G190" i="10"/>
  <c r="H190" i="10"/>
  <c r="I190" i="10"/>
  <c r="B142" i="10"/>
  <c r="C142" i="10"/>
  <c r="D142" i="10"/>
  <c r="E142" i="10"/>
  <c r="G142" i="10"/>
  <c r="H142" i="10"/>
  <c r="I142" i="10"/>
  <c r="O142" i="10" s="1"/>
  <c r="B143" i="10"/>
  <c r="C143" i="10"/>
  <c r="D143" i="10"/>
  <c r="E143" i="10"/>
  <c r="G143" i="10"/>
  <c r="H143" i="10"/>
  <c r="I143" i="10"/>
  <c r="B144" i="10"/>
  <c r="C144" i="10"/>
  <c r="D144" i="10"/>
  <c r="E144" i="10"/>
  <c r="G144" i="10"/>
  <c r="H144" i="10"/>
  <c r="I144" i="10"/>
  <c r="B145" i="10"/>
  <c r="C145" i="10"/>
  <c r="D145" i="10"/>
  <c r="E145" i="10"/>
  <c r="G145" i="10"/>
  <c r="H145" i="10"/>
  <c r="I145" i="10"/>
  <c r="B146" i="10"/>
  <c r="C146" i="10"/>
  <c r="D146" i="10"/>
  <c r="E146" i="10"/>
  <c r="G146" i="10"/>
  <c r="H146" i="10"/>
  <c r="I146" i="10"/>
  <c r="B147" i="10"/>
  <c r="C147" i="10"/>
  <c r="D147" i="10"/>
  <c r="E147" i="10"/>
  <c r="G147" i="10"/>
  <c r="H147" i="10"/>
  <c r="I147" i="10"/>
  <c r="B148" i="10"/>
  <c r="C148" i="10"/>
  <c r="D148" i="10"/>
  <c r="E148" i="10"/>
  <c r="G148" i="10"/>
  <c r="H148" i="10"/>
  <c r="I148" i="10"/>
  <c r="B149" i="10"/>
  <c r="C149" i="10"/>
  <c r="D149" i="10"/>
  <c r="E149" i="10"/>
  <c r="G149" i="10"/>
  <c r="H149" i="10"/>
  <c r="I149" i="10"/>
  <c r="B150" i="10"/>
  <c r="C150" i="10"/>
  <c r="D150" i="10"/>
  <c r="E150" i="10"/>
  <c r="G150" i="10"/>
  <c r="H150" i="10"/>
  <c r="I150" i="10"/>
  <c r="B151" i="10"/>
  <c r="C151" i="10"/>
  <c r="D151" i="10"/>
  <c r="E151" i="10"/>
  <c r="G151" i="10"/>
  <c r="H151" i="10"/>
  <c r="I151" i="10"/>
  <c r="B152" i="10"/>
  <c r="C152" i="10"/>
  <c r="D152" i="10"/>
  <c r="E152" i="10"/>
  <c r="G152" i="10"/>
  <c r="H152" i="10"/>
  <c r="I152" i="10"/>
  <c r="B153" i="10"/>
  <c r="C153" i="10"/>
  <c r="D153" i="10"/>
  <c r="E153" i="10"/>
  <c r="G153" i="10"/>
  <c r="H153" i="10"/>
  <c r="I153" i="10"/>
  <c r="B154" i="10"/>
  <c r="C154" i="10"/>
  <c r="D154" i="10"/>
  <c r="L154" i="10" s="1"/>
  <c r="E154" i="10"/>
  <c r="G154" i="10"/>
  <c r="H154" i="10"/>
  <c r="I154" i="10"/>
  <c r="B155" i="10"/>
  <c r="C155" i="10"/>
  <c r="D155" i="10"/>
  <c r="E155" i="10"/>
  <c r="G155" i="10"/>
  <c r="H155" i="10"/>
  <c r="I155" i="10"/>
  <c r="B156" i="10"/>
  <c r="C156" i="10"/>
  <c r="D156" i="10"/>
  <c r="E156" i="10"/>
  <c r="G156" i="10"/>
  <c r="H156" i="10"/>
  <c r="I156" i="10"/>
  <c r="B157" i="10"/>
  <c r="C157" i="10"/>
  <c r="D157" i="10"/>
  <c r="E157" i="10"/>
  <c r="G157" i="10"/>
  <c r="H157" i="10"/>
  <c r="I157" i="10"/>
  <c r="B158" i="10"/>
  <c r="C158" i="10"/>
  <c r="D158" i="10"/>
  <c r="E158" i="10"/>
  <c r="G158" i="10"/>
  <c r="H158" i="10"/>
  <c r="I158" i="10"/>
  <c r="B159" i="10"/>
  <c r="C159" i="10"/>
  <c r="D159" i="10"/>
  <c r="E159" i="10"/>
  <c r="G159" i="10"/>
  <c r="H159" i="10"/>
  <c r="I159" i="10"/>
  <c r="B160" i="10"/>
  <c r="C160" i="10"/>
  <c r="D160" i="10"/>
  <c r="E160" i="10"/>
  <c r="G160" i="10"/>
  <c r="H160" i="10"/>
  <c r="I160" i="10"/>
  <c r="B161" i="10"/>
  <c r="C161" i="10"/>
  <c r="D161" i="10"/>
  <c r="E161" i="10"/>
  <c r="G161" i="10"/>
  <c r="H161" i="10"/>
  <c r="I161" i="10"/>
  <c r="B162" i="10"/>
  <c r="C162" i="10"/>
  <c r="D162" i="10"/>
  <c r="E162" i="10"/>
  <c r="G162" i="10"/>
  <c r="H162" i="10"/>
  <c r="I162" i="10"/>
  <c r="B163" i="10"/>
  <c r="C163" i="10"/>
  <c r="D163" i="10"/>
  <c r="E163" i="10"/>
  <c r="G163" i="10"/>
  <c r="H163" i="10"/>
  <c r="I163" i="10"/>
  <c r="B164" i="10"/>
  <c r="C164" i="10"/>
  <c r="D164" i="10"/>
  <c r="E164" i="10"/>
  <c r="G164" i="10"/>
  <c r="H164" i="10"/>
  <c r="I164" i="10"/>
  <c r="B165" i="10"/>
  <c r="C165" i="10"/>
  <c r="D165" i="10"/>
  <c r="E165" i="10"/>
  <c r="G165" i="10"/>
  <c r="H165" i="10"/>
  <c r="I165" i="10"/>
  <c r="B166" i="10"/>
  <c r="C166" i="10"/>
  <c r="D166" i="10"/>
  <c r="E166" i="10"/>
  <c r="G166" i="10"/>
  <c r="H166" i="10"/>
  <c r="I166" i="10"/>
  <c r="B167" i="10"/>
  <c r="C167" i="10"/>
  <c r="D167" i="10"/>
  <c r="E167" i="10"/>
  <c r="G167" i="10"/>
  <c r="H167" i="10"/>
  <c r="I167" i="10"/>
  <c r="B168" i="10"/>
  <c r="C168" i="10"/>
  <c r="D168" i="10"/>
  <c r="E168" i="10"/>
  <c r="G168" i="10"/>
  <c r="H168" i="10"/>
  <c r="I168" i="10"/>
  <c r="C141" i="10"/>
  <c r="D141" i="10"/>
  <c r="E141" i="10"/>
  <c r="F141" i="10"/>
  <c r="G141" i="10"/>
  <c r="H141" i="10"/>
  <c r="I141" i="10"/>
  <c r="B141" i="10"/>
  <c r="B108" i="10"/>
  <c r="C108" i="10"/>
  <c r="D108" i="10"/>
  <c r="E108" i="10"/>
  <c r="G108" i="10"/>
  <c r="H108" i="10"/>
  <c r="I108" i="10"/>
  <c r="B109" i="10"/>
  <c r="C109" i="10"/>
  <c r="D109" i="10"/>
  <c r="E109" i="10"/>
  <c r="G109" i="10"/>
  <c r="H109" i="10"/>
  <c r="I109" i="10"/>
  <c r="B110" i="10"/>
  <c r="C110" i="10"/>
  <c r="D110" i="10"/>
  <c r="E110" i="10"/>
  <c r="G110" i="10"/>
  <c r="H110" i="10"/>
  <c r="I110" i="10"/>
  <c r="B111" i="10"/>
  <c r="C111" i="10"/>
  <c r="D111" i="10"/>
  <c r="E111" i="10"/>
  <c r="G111" i="10"/>
  <c r="H111" i="10"/>
  <c r="I111" i="10"/>
  <c r="B112" i="10"/>
  <c r="C112" i="10"/>
  <c r="D112" i="10"/>
  <c r="E112" i="10"/>
  <c r="G112" i="10"/>
  <c r="H112" i="10"/>
  <c r="I112" i="10"/>
  <c r="B113" i="10"/>
  <c r="C113" i="10"/>
  <c r="D113" i="10"/>
  <c r="E113" i="10"/>
  <c r="G113" i="10"/>
  <c r="H113" i="10"/>
  <c r="I113" i="10"/>
  <c r="B114" i="10"/>
  <c r="C114" i="10"/>
  <c r="D114" i="10"/>
  <c r="E114" i="10"/>
  <c r="G114" i="10"/>
  <c r="H114" i="10"/>
  <c r="I114" i="10"/>
  <c r="B115" i="10"/>
  <c r="C115" i="10"/>
  <c r="D115" i="10"/>
  <c r="E115" i="10"/>
  <c r="G115" i="10"/>
  <c r="H115" i="10"/>
  <c r="I115" i="10"/>
  <c r="B116" i="10"/>
  <c r="C116" i="10"/>
  <c r="D116" i="10"/>
  <c r="E116" i="10"/>
  <c r="G116" i="10"/>
  <c r="H116" i="10"/>
  <c r="I116" i="10"/>
  <c r="B117" i="10"/>
  <c r="C117" i="10"/>
  <c r="D117" i="10"/>
  <c r="E117" i="10"/>
  <c r="G117" i="10"/>
  <c r="H117" i="10"/>
  <c r="I117" i="10"/>
  <c r="B118" i="10"/>
  <c r="C118" i="10"/>
  <c r="D118" i="10"/>
  <c r="E118" i="10"/>
  <c r="G118" i="10"/>
  <c r="H118" i="10"/>
  <c r="I118" i="10"/>
  <c r="B119" i="10"/>
  <c r="C119" i="10"/>
  <c r="D119" i="10"/>
  <c r="E119" i="10"/>
  <c r="G119" i="10"/>
  <c r="H119" i="10"/>
  <c r="I119" i="10"/>
  <c r="B120" i="10"/>
  <c r="C120" i="10"/>
  <c r="D120" i="10"/>
  <c r="E120" i="10"/>
  <c r="G120" i="10"/>
  <c r="H120" i="10"/>
  <c r="I120" i="10"/>
  <c r="B121" i="10"/>
  <c r="C121" i="10"/>
  <c r="D121" i="10"/>
  <c r="E121" i="10"/>
  <c r="G121" i="10"/>
  <c r="H121" i="10"/>
  <c r="I121" i="10"/>
  <c r="B122" i="10"/>
  <c r="C122" i="10"/>
  <c r="D122" i="10"/>
  <c r="E122" i="10"/>
  <c r="G122" i="10"/>
  <c r="H122" i="10"/>
  <c r="I122" i="10"/>
  <c r="B123" i="10"/>
  <c r="C123" i="10"/>
  <c r="D123" i="10"/>
  <c r="E123" i="10"/>
  <c r="G123" i="10"/>
  <c r="H123" i="10"/>
  <c r="I123" i="10"/>
  <c r="B124" i="10"/>
  <c r="C124" i="10"/>
  <c r="D124" i="10"/>
  <c r="E124" i="10"/>
  <c r="G124" i="10"/>
  <c r="H124" i="10"/>
  <c r="I124" i="10"/>
  <c r="B125" i="10"/>
  <c r="C125" i="10"/>
  <c r="D125" i="10"/>
  <c r="E125" i="10"/>
  <c r="G125" i="10"/>
  <c r="H125" i="10"/>
  <c r="I125" i="10"/>
  <c r="B126" i="10"/>
  <c r="C126" i="10"/>
  <c r="D126" i="10"/>
  <c r="E126" i="10"/>
  <c r="G126" i="10"/>
  <c r="H126" i="10"/>
  <c r="I126" i="10"/>
  <c r="B127" i="10"/>
  <c r="C127" i="10"/>
  <c r="D127" i="10"/>
  <c r="E127" i="10"/>
  <c r="G127" i="10"/>
  <c r="H127" i="10"/>
  <c r="I127" i="10"/>
  <c r="B128" i="10"/>
  <c r="C128" i="10"/>
  <c r="D128" i="10"/>
  <c r="E128" i="10"/>
  <c r="G128" i="10"/>
  <c r="H128" i="10"/>
  <c r="I128" i="10"/>
  <c r="B129" i="10"/>
  <c r="C129" i="10"/>
  <c r="D129" i="10"/>
  <c r="E129" i="10"/>
  <c r="G129" i="10"/>
  <c r="H129" i="10"/>
  <c r="I129" i="10"/>
  <c r="B130" i="10"/>
  <c r="C130" i="10"/>
  <c r="D130" i="10"/>
  <c r="E130" i="10"/>
  <c r="G130" i="10"/>
  <c r="H130" i="10"/>
  <c r="I130" i="10"/>
  <c r="B131" i="10"/>
  <c r="C131" i="10"/>
  <c r="D131" i="10"/>
  <c r="E131" i="10"/>
  <c r="G131" i="10"/>
  <c r="H131" i="10"/>
  <c r="I131" i="10"/>
  <c r="B132" i="10"/>
  <c r="C132" i="10"/>
  <c r="D132" i="10"/>
  <c r="E132" i="10"/>
  <c r="G132" i="10"/>
  <c r="H132" i="10"/>
  <c r="I132" i="10"/>
  <c r="B133" i="10"/>
  <c r="C133" i="10"/>
  <c r="D133" i="10"/>
  <c r="E133" i="10"/>
  <c r="G133" i="10"/>
  <c r="H133" i="10"/>
  <c r="I133" i="10"/>
  <c r="B134" i="10"/>
  <c r="C134" i="10"/>
  <c r="D134" i="10"/>
  <c r="E134" i="10"/>
  <c r="G134" i="10"/>
  <c r="H134" i="10"/>
  <c r="I134" i="10"/>
  <c r="B135" i="10"/>
  <c r="C135" i="10"/>
  <c r="D135" i="10"/>
  <c r="E135" i="10"/>
  <c r="G135" i="10"/>
  <c r="H135" i="10"/>
  <c r="I135" i="10"/>
  <c r="B136" i="10"/>
  <c r="C136" i="10"/>
  <c r="D136" i="10"/>
  <c r="E136" i="10"/>
  <c r="G136" i="10"/>
  <c r="H136" i="10"/>
  <c r="I136" i="10"/>
  <c r="B137" i="10"/>
  <c r="C137" i="10"/>
  <c r="D137" i="10"/>
  <c r="E137" i="10"/>
  <c r="G137" i="10"/>
  <c r="H137" i="10"/>
  <c r="I137" i="10"/>
  <c r="B138" i="10"/>
  <c r="C138" i="10"/>
  <c r="D138" i="10"/>
  <c r="E138" i="10"/>
  <c r="G138" i="10"/>
  <c r="H138" i="10"/>
  <c r="I138" i="10"/>
  <c r="B93" i="10"/>
  <c r="C93" i="10"/>
  <c r="D93" i="10"/>
  <c r="E93" i="10"/>
  <c r="G93" i="10"/>
  <c r="H93" i="10"/>
  <c r="I93" i="10"/>
  <c r="O93" i="10" s="1"/>
  <c r="B94" i="10"/>
  <c r="C94" i="10"/>
  <c r="D94" i="10"/>
  <c r="E94" i="10"/>
  <c r="G94" i="10"/>
  <c r="H94" i="10"/>
  <c r="I94" i="10"/>
  <c r="B95" i="10"/>
  <c r="C95" i="10"/>
  <c r="D95" i="10"/>
  <c r="E95" i="10"/>
  <c r="G95" i="10"/>
  <c r="H95" i="10"/>
  <c r="I95" i="10"/>
  <c r="B96" i="10"/>
  <c r="C96" i="10"/>
  <c r="D96" i="10"/>
  <c r="E96" i="10"/>
  <c r="G96" i="10"/>
  <c r="H96" i="10"/>
  <c r="I96" i="10"/>
  <c r="B97" i="10"/>
  <c r="C97" i="10"/>
  <c r="D97" i="10"/>
  <c r="E97" i="10"/>
  <c r="G97" i="10"/>
  <c r="H97" i="10"/>
  <c r="I97" i="10"/>
  <c r="B98" i="10"/>
  <c r="C98" i="10"/>
  <c r="D98" i="10"/>
  <c r="E98" i="10"/>
  <c r="G98" i="10"/>
  <c r="H98" i="10"/>
  <c r="I98" i="10"/>
  <c r="B99" i="10"/>
  <c r="C99" i="10"/>
  <c r="D99" i="10"/>
  <c r="E99" i="10"/>
  <c r="G99" i="10"/>
  <c r="H99" i="10"/>
  <c r="I99" i="10"/>
  <c r="B100" i="10"/>
  <c r="C100" i="10"/>
  <c r="D100" i="10"/>
  <c r="E100" i="10"/>
  <c r="G100" i="10"/>
  <c r="H100" i="10"/>
  <c r="I100" i="10"/>
  <c r="B101" i="10"/>
  <c r="C101" i="10"/>
  <c r="D101" i="10"/>
  <c r="E101" i="10"/>
  <c r="G101" i="10"/>
  <c r="H101" i="10"/>
  <c r="I101" i="10"/>
  <c r="B102" i="10"/>
  <c r="C102" i="10"/>
  <c r="D102" i="10"/>
  <c r="E102" i="10"/>
  <c r="G102" i="10"/>
  <c r="H102" i="10"/>
  <c r="I102" i="10"/>
  <c r="B103" i="10"/>
  <c r="C103" i="10"/>
  <c r="D103" i="10"/>
  <c r="E103" i="10"/>
  <c r="G103" i="10"/>
  <c r="H103" i="10"/>
  <c r="I103" i="10"/>
  <c r="B104" i="10"/>
  <c r="C104" i="10"/>
  <c r="D104" i="10"/>
  <c r="E104" i="10"/>
  <c r="G104" i="10"/>
  <c r="H104" i="10"/>
  <c r="I104" i="10"/>
  <c r="B105" i="10"/>
  <c r="C105" i="10"/>
  <c r="D105" i="10"/>
  <c r="L105" i="10" s="1"/>
  <c r="E105" i="10"/>
  <c r="G105" i="10"/>
  <c r="H105" i="10"/>
  <c r="I105" i="10"/>
  <c r="B106" i="10"/>
  <c r="C106" i="10"/>
  <c r="D106" i="10"/>
  <c r="E106" i="10"/>
  <c r="G106" i="10"/>
  <c r="H106" i="10"/>
  <c r="I106" i="10"/>
  <c r="B107" i="10"/>
  <c r="C107" i="10"/>
  <c r="D107" i="10"/>
  <c r="E107" i="10"/>
  <c r="G107" i="10"/>
  <c r="H107" i="10"/>
  <c r="I107" i="10"/>
  <c r="C92" i="10"/>
  <c r="D92" i="10"/>
  <c r="E92" i="10"/>
  <c r="F92" i="10"/>
  <c r="G92" i="10"/>
  <c r="H92" i="10"/>
  <c r="I92" i="10"/>
  <c r="B92" i="10"/>
  <c r="B67" i="10"/>
  <c r="C67" i="10"/>
  <c r="D67" i="10"/>
  <c r="E67" i="10"/>
  <c r="G67" i="10"/>
  <c r="H67" i="10"/>
  <c r="I67" i="10"/>
  <c r="B68" i="10"/>
  <c r="C68" i="10"/>
  <c r="D68" i="10"/>
  <c r="E68" i="10"/>
  <c r="G68" i="10"/>
  <c r="H68" i="10"/>
  <c r="I68" i="10"/>
  <c r="B69" i="10"/>
  <c r="C69" i="10"/>
  <c r="D69" i="10"/>
  <c r="E69" i="10"/>
  <c r="G69" i="10"/>
  <c r="H69" i="10"/>
  <c r="I69" i="10"/>
  <c r="B70" i="10"/>
  <c r="C70" i="10"/>
  <c r="D70" i="10"/>
  <c r="E70" i="10"/>
  <c r="G70" i="10"/>
  <c r="H70" i="10"/>
  <c r="I70" i="10"/>
  <c r="B71" i="10"/>
  <c r="C71" i="10"/>
  <c r="D71" i="10"/>
  <c r="E71" i="10"/>
  <c r="G71" i="10"/>
  <c r="H71" i="10"/>
  <c r="I71" i="10"/>
  <c r="B72" i="10"/>
  <c r="C72" i="10"/>
  <c r="D72" i="10"/>
  <c r="E72" i="10"/>
  <c r="G72" i="10"/>
  <c r="H72" i="10"/>
  <c r="I72" i="10"/>
  <c r="B73" i="10"/>
  <c r="C73" i="10"/>
  <c r="D73" i="10"/>
  <c r="E73" i="10"/>
  <c r="G73" i="10"/>
  <c r="H73" i="10"/>
  <c r="I73" i="10"/>
  <c r="B74" i="10"/>
  <c r="C74" i="10"/>
  <c r="D74" i="10"/>
  <c r="E74" i="10"/>
  <c r="G74" i="10"/>
  <c r="H74" i="10"/>
  <c r="I74" i="10"/>
  <c r="B75" i="10"/>
  <c r="C75" i="10"/>
  <c r="D75" i="10"/>
  <c r="E75" i="10"/>
  <c r="G75" i="10"/>
  <c r="H75" i="10"/>
  <c r="I75" i="10"/>
  <c r="B76" i="10"/>
  <c r="C76" i="10"/>
  <c r="D76" i="10"/>
  <c r="E76" i="10"/>
  <c r="G76" i="10"/>
  <c r="H76" i="10"/>
  <c r="I76" i="10"/>
  <c r="B77" i="10"/>
  <c r="C77" i="10"/>
  <c r="D77" i="10"/>
  <c r="E77" i="10"/>
  <c r="G77" i="10"/>
  <c r="H77" i="10"/>
  <c r="I77" i="10"/>
  <c r="B78" i="10"/>
  <c r="C78" i="10"/>
  <c r="D78" i="10"/>
  <c r="E78" i="10"/>
  <c r="G78" i="10"/>
  <c r="H78" i="10"/>
  <c r="I78" i="10"/>
  <c r="B79" i="10"/>
  <c r="C79" i="10"/>
  <c r="D79" i="10"/>
  <c r="E79" i="10"/>
  <c r="G79" i="10"/>
  <c r="H79" i="10"/>
  <c r="I79" i="10"/>
  <c r="B80" i="10"/>
  <c r="C80" i="10"/>
  <c r="D80" i="10"/>
  <c r="E80" i="10"/>
  <c r="G80" i="10"/>
  <c r="H80" i="10"/>
  <c r="I80" i="10"/>
  <c r="B81" i="10"/>
  <c r="C81" i="10"/>
  <c r="D81" i="10"/>
  <c r="E81" i="10"/>
  <c r="G81" i="10"/>
  <c r="H81" i="10"/>
  <c r="I81" i="10"/>
  <c r="B82" i="10"/>
  <c r="C82" i="10"/>
  <c r="D82" i="10"/>
  <c r="E82" i="10"/>
  <c r="G82" i="10"/>
  <c r="H82" i="10"/>
  <c r="I82" i="10"/>
  <c r="B83" i="10"/>
  <c r="C83" i="10"/>
  <c r="D83" i="10"/>
  <c r="E83" i="10"/>
  <c r="G83" i="10"/>
  <c r="H83" i="10"/>
  <c r="I83" i="10"/>
  <c r="B84" i="10"/>
  <c r="C84" i="10"/>
  <c r="D84" i="10"/>
  <c r="E84" i="10"/>
  <c r="G84" i="10"/>
  <c r="H84" i="10"/>
  <c r="I84" i="10"/>
  <c r="B85" i="10"/>
  <c r="C85" i="10"/>
  <c r="D85" i="10"/>
  <c r="E85" i="10"/>
  <c r="G85" i="10"/>
  <c r="H85" i="10"/>
  <c r="I85" i="10"/>
  <c r="B86" i="10"/>
  <c r="C86" i="10"/>
  <c r="D86" i="10"/>
  <c r="E86" i="10"/>
  <c r="G86" i="10"/>
  <c r="H86" i="10"/>
  <c r="I86" i="10"/>
  <c r="B87" i="10"/>
  <c r="C87" i="10"/>
  <c r="D87" i="10"/>
  <c r="E87" i="10"/>
  <c r="G87" i="10"/>
  <c r="H87" i="10"/>
  <c r="I87" i="10"/>
  <c r="B88" i="10"/>
  <c r="C88" i="10"/>
  <c r="D88" i="10"/>
  <c r="E88" i="10"/>
  <c r="G88" i="10"/>
  <c r="H88" i="10"/>
  <c r="I88" i="10"/>
  <c r="B89" i="10"/>
  <c r="C89" i="10"/>
  <c r="D89" i="10"/>
  <c r="E89" i="10"/>
  <c r="G89" i="10"/>
  <c r="H89" i="10"/>
  <c r="I89" i="10"/>
  <c r="B50" i="10"/>
  <c r="C50" i="10"/>
  <c r="D50" i="10"/>
  <c r="E50" i="10"/>
  <c r="G50" i="10"/>
  <c r="H50" i="10"/>
  <c r="I50" i="10"/>
  <c r="O50" i="10" s="1"/>
  <c r="B51" i="10"/>
  <c r="C51" i="10"/>
  <c r="D51" i="10"/>
  <c r="E51" i="10"/>
  <c r="G51" i="10"/>
  <c r="H51" i="10"/>
  <c r="I51" i="10"/>
  <c r="B52" i="10"/>
  <c r="C52" i="10"/>
  <c r="D52" i="10"/>
  <c r="E52" i="10"/>
  <c r="G52" i="10"/>
  <c r="H52" i="10"/>
  <c r="I52" i="10"/>
  <c r="B53" i="10"/>
  <c r="C53" i="10"/>
  <c r="D53" i="10"/>
  <c r="E53" i="10"/>
  <c r="G53" i="10"/>
  <c r="H53" i="10"/>
  <c r="I53" i="10"/>
  <c r="B54" i="10"/>
  <c r="C54" i="10"/>
  <c r="D54" i="10"/>
  <c r="E54" i="10"/>
  <c r="G54" i="10"/>
  <c r="H54" i="10"/>
  <c r="I54" i="10"/>
  <c r="B55" i="10"/>
  <c r="C55" i="10"/>
  <c r="D55" i="10"/>
  <c r="E55" i="10"/>
  <c r="G55" i="10"/>
  <c r="H55" i="10"/>
  <c r="I55" i="10"/>
  <c r="B56" i="10"/>
  <c r="C56" i="10"/>
  <c r="D56" i="10"/>
  <c r="E56" i="10"/>
  <c r="G56" i="10"/>
  <c r="H56" i="10"/>
  <c r="I56" i="10"/>
  <c r="B57" i="10"/>
  <c r="C57" i="10"/>
  <c r="D57" i="10"/>
  <c r="E57" i="10"/>
  <c r="G57" i="10"/>
  <c r="H57" i="10"/>
  <c r="I57" i="10"/>
  <c r="B58" i="10"/>
  <c r="C58" i="10"/>
  <c r="D58" i="10"/>
  <c r="E58" i="10"/>
  <c r="G58" i="10"/>
  <c r="H58" i="10"/>
  <c r="I58" i="10"/>
  <c r="B59" i="10"/>
  <c r="C59" i="10"/>
  <c r="D59" i="10"/>
  <c r="E59" i="10"/>
  <c r="G59" i="10"/>
  <c r="H59" i="10"/>
  <c r="I59" i="10"/>
  <c r="B60" i="10"/>
  <c r="C60" i="10"/>
  <c r="D60" i="10"/>
  <c r="E60" i="10"/>
  <c r="G60" i="10"/>
  <c r="H60" i="10"/>
  <c r="I60" i="10"/>
  <c r="B61" i="10"/>
  <c r="C61" i="10"/>
  <c r="D61" i="10"/>
  <c r="E61" i="10"/>
  <c r="G61" i="10"/>
  <c r="H61" i="10"/>
  <c r="I61" i="10"/>
  <c r="B62" i="10"/>
  <c r="C62" i="10"/>
  <c r="D62" i="10"/>
  <c r="E62" i="10"/>
  <c r="G62" i="10"/>
  <c r="H62" i="10"/>
  <c r="I62" i="10"/>
  <c r="B63" i="10"/>
  <c r="C63" i="10"/>
  <c r="D63" i="10"/>
  <c r="E63" i="10"/>
  <c r="G63" i="10"/>
  <c r="H63" i="10"/>
  <c r="I63" i="10"/>
  <c r="B64" i="10"/>
  <c r="C64" i="10"/>
  <c r="D64" i="10"/>
  <c r="E64" i="10"/>
  <c r="G64" i="10"/>
  <c r="H64" i="10"/>
  <c r="I64" i="10"/>
  <c r="B65" i="10"/>
  <c r="C65" i="10"/>
  <c r="D65" i="10"/>
  <c r="E65" i="10"/>
  <c r="G65" i="10"/>
  <c r="H65" i="10"/>
  <c r="I65" i="10"/>
  <c r="B66" i="10"/>
  <c r="C66" i="10"/>
  <c r="D66" i="10"/>
  <c r="E66" i="10"/>
  <c r="G66" i="10"/>
  <c r="H66" i="10"/>
  <c r="I66" i="10"/>
  <c r="C49" i="10"/>
  <c r="D49" i="10"/>
  <c r="E49" i="10"/>
  <c r="F49" i="10"/>
  <c r="G49" i="10"/>
  <c r="H49" i="10"/>
  <c r="I49" i="10"/>
  <c r="B49" i="10"/>
  <c r="B30" i="10"/>
  <c r="C30" i="10"/>
  <c r="D30" i="10"/>
  <c r="E30" i="10"/>
  <c r="G30" i="10"/>
  <c r="H30" i="10"/>
  <c r="I30" i="10"/>
  <c r="B31" i="10"/>
  <c r="C31" i="10"/>
  <c r="D31" i="10"/>
  <c r="E31" i="10"/>
  <c r="G31" i="10"/>
  <c r="H31" i="10"/>
  <c r="I31" i="10"/>
  <c r="B32" i="10"/>
  <c r="C32" i="10"/>
  <c r="D32" i="10"/>
  <c r="E32" i="10"/>
  <c r="G32" i="10"/>
  <c r="H32" i="10"/>
  <c r="I32" i="10"/>
  <c r="B33" i="10"/>
  <c r="C33" i="10"/>
  <c r="D33" i="10"/>
  <c r="E33" i="10"/>
  <c r="G33" i="10"/>
  <c r="H33" i="10"/>
  <c r="I33" i="10"/>
  <c r="B34" i="10"/>
  <c r="C34" i="10"/>
  <c r="D34" i="10"/>
  <c r="E34" i="10"/>
  <c r="G34" i="10"/>
  <c r="H34" i="10"/>
  <c r="I34" i="10"/>
  <c r="B35" i="10"/>
  <c r="C35" i="10"/>
  <c r="D35" i="10"/>
  <c r="E35" i="10"/>
  <c r="G35" i="10"/>
  <c r="H35" i="10"/>
  <c r="I35" i="10"/>
  <c r="B36" i="10"/>
  <c r="C36" i="10"/>
  <c r="D36" i="10"/>
  <c r="E36" i="10"/>
  <c r="G36" i="10"/>
  <c r="H36" i="10"/>
  <c r="I36" i="10"/>
  <c r="B37" i="10"/>
  <c r="C37" i="10"/>
  <c r="D37" i="10"/>
  <c r="E37" i="10"/>
  <c r="G37" i="10"/>
  <c r="H37" i="10"/>
  <c r="I37" i="10"/>
  <c r="B38" i="10"/>
  <c r="C38" i="10"/>
  <c r="D38" i="10"/>
  <c r="E38" i="10"/>
  <c r="G38" i="10"/>
  <c r="H38" i="10"/>
  <c r="I38" i="10"/>
  <c r="B39" i="10"/>
  <c r="C39" i="10"/>
  <c r="D39" i="10"/>
  <c r="E39" i="10"/>
  <c r="G39" i="10"/>
  <c r="H39" i="10"/>
  <c r="I39" i="10"/>
  <c r="B40" i="10"/>
  <c r="C40" i="10"/>
  <c r="D40" i="10"/>
  <c r="E40" i="10"/>
  <c r="G40" i="10"/>
  <c r="H40" i="10"/>
  <c r="I40" i="10"/>
  <c r="B41" i="10"/>
  <c r="C41" i="10"/>
  <c r="D41" i="10"/>
  <c r="E41" i="10"/>
  <c r="G41" i="10"/>
  <c r="H41" i="10"/>
  <c r="I41" i="10"/>
  <c r="B42" i="10"/>
  <c r="C42" i="10"/>
  <c r="D42" i="10"/>
  <c r="E42" i="10"/>
  <c r="G42" i="10"/>
  <c r="H42" i="10"/>
  <c r="I42" i="10"/>
  <c r="B43" i="10"/>
  <c r="C43" i="10"/>
  <c r="D43" i="10"/>
  <c r="E43" i="10"/>
  <c r="G43" i="10"/>
  <c r="H43" i="10"/>
  <c r="I43" i="10"/>
  <c r="B44" i="10"/>
  <c r="C44" i="10"/>
  <c r="D44" i="10"/>
  <c r="E44" i="10"/>
  <c r="G44" i="10"/>
  <c r="H44" i="10"/>
  <c r="I44" i="10"/>
  <c r="B45" i="10"/>
  <c r="C45" i="10"/>
  <c r="D45" i="10"/>
  <c r="E45" i="10"/>
  <c r="G45" i="10"/>
  <c r="H45" i="10"/>
  <c r="I45" i="10"/>
  <c r="B19" i="10"/>
  <c r="C19" i="10"/>
  <c r="D19" i="10"/>
  <c r="E19" i="10"/>
  <c r="G19" i="10"/>
  <c r="H19" i="10"/>
  <c r="I19" i="10"/>
  <c r="O19" i="10" s="1"/>
  <c r="B20" i="10"/>
  <c r="C20" i="10"/>
  <c r="D20" i="10"/>
  <c r="E20" i="10"/>
  <c r="G20" i="10"/>
  <c r="H20" i="10"/>
  <c r="I20" i="10"/>
  <c r="B21" i="10"/>
  <c r="C21" i="10"/>
  <c r="D21" i="10"/>
  <c r="E21" i="10"/>
  <c r="G21" i="10"/>
  <c r="H21" i="10"/>
  <c r="I21" i="10"/>
  <c r="B22" i="10"/>
  <c r="C22" i="10"/>
  <c r="D22" i="10"/>
  <c r="E22" i="10"/>
  <c r="G22" i="10"/>
  <c r="H22" i="10"/>
  <c r="I22" i="10"/>
  <c r="B23" i="10"/>
  <c r="C23" i="10"/>
  <c r="D23" i="10"/>
  <c r="E23" i="10"/>
  <c r="G23" i="10"/>
  <c r="H23" i="10"/>
  <c r="I23" i="10"/>
  <c r="B24" i="10"/>
  <c r="C24" i="10"/>
  <c r="D24" i="10"/>
  <c r="E24" i="10"/>
  <c r="G24" i="10"/>
  <c r="H24" i="10"/>
  <c r="I24" i="10"/>
  <c r="B25" i="10"/>
  <c r="C25" i="10"/>
  <c r="D25" i="10"/>
  <c r="E25" i="10"/>
  <c r="G25" i="10"/>
  <c r="H25" i="10"/>
  <c r="I25" i="10"/>
  <c r="B26" i="10"/>
  <c r="C26" i="10"/>
  <c r="D26" i="10"/>
  <c r="E26" i="10"/>
  <c r="G26" i="10"/>
  <c r="H26" i="10"/>
  <c r="I26" i="10"/>
  <c r="B27" i="10"/>
  <c r="C27" i="10"/>
  <c r="D27" i="10"/>
  <c r="E27" i="10"/>
  <c r="G27" i="10"/>
  <c r="H27" i="10"/>
  <c r="I27" i="10"/>
  <c r="B28" i="10"/>
  <c r="C28" i="10"/>
  <c r="D28" i="10"/>
  <c r="E28" i="10"/>
  <c r="G28" i="10"/>
  <c r="H28" i="10"/>
  <c r="I28" i="10"/>
  <c r="B29" i="10"/>
  <c r="C29" i="10"/>
  <c r="D29" i="10"/>
  <c r="E29" i="10"/>
  <c r="G29" i="10"/>
  <c r="H29" i="10"/>
  <c r="I29" i="10"/>
  <c r="C18" i="10"/>
  <c r="D18" i="10"/>
  <c r="E18" i="10"/>
  <c r="F18" i="10"/>
  <c r="G18" i="10"/>
  <c r="H18" i="10"/>
  <c r="I18" i="10"/>
  <c r="B18" i="10"/>
  <c r="B9" i="10"/>
  <c r="C9" i="10"/>
  <c r="D9" i="10"/>
  <c r="E9" i="10"/>
  <c r="G9" i="10"/>
  <c r="H9" i="10"/>
  <c r="I9" i="10"/>
  <c r="B10" i="10"/>
  <c r="C10" i="10"/>
  <c r="D10" i="10"/>
  <c r="E10" i="10"/>
  <c r="G10" i="10"/>
  <c r="H10" i="10"/>
  <c r="I10" i="10"/>
  <c r="B11" i="10"/>
  <c r="C11" i="10"/>
  <c r="D11" i="10"/>
  <c r="E11" i="10"/>
  <c r="G11" i="10"/>
  <c r="H11" i="10"/>
  <c r="I11" i="10"/>
  <c r="B12" i="10"/>
  <c r="C12" i="10"/>
  <c r="D12" i="10"/>
  <c r="E12" i="10"/>
  <c r="G12" i="10"/>
  <c r="H12" i="10"/>
  <c r="I12" i="10"/>
  <c r="B13" i="10"/>
  <c r="C13" i="10"/>
  <c r="D13" i="10"/>
  <c r="E13" i="10"/>
  <c r="G13" i="10"/>
  <c r="H13" i="10"/>
  <c r="I13" i="10"/>
  <c r="B14" i="10"/>
  <c r="C14" i="10"/>
  <c r="D14" i="10"/>
  <c r="E14" i="10"/>
  <c r="G14" i="10"/>
  <c r="H14" i="10"/>
  <c r="I14" i="10"/>
  <c r="B15" i="10"/>
  <c r="C15" i="10"/>
  <c r="D15" i="10"/>
  <c r="E15" i="10"/>
  <c r="G15" i="10"/>
  <c r="H15" i="10"/>
  <c r="I15" i="10"/>
  <c r="B4" i="10"/>
  <c r="C4" i="10"/>
  <c r="D4" i="10"/>
  <c r="E4" i="10"/>
  <c r="G4" i="10"/>
  <c r="H4" i="10"/>
  <c r="I4" i="10"/>
  <c r="O4" i="10" s="1"/>
  <c r="B5" i="10"/>
  <c r="C5" i="10"/>
  <c r="D5" i="10"/>
  <c r="E5" i="10"/>
  <c r="G5" i="10"/>
  <c r="H5" i="10"/>
  <c r="I5" i="10"/>
  <c r="B6" i="10"/>
  <c r="C6" i="10"/>
  <c r="D6" i="10"/>
  <c r="E6" i="10"/>
  <c r="G6" i="10"/>
  <c r="H6" i="10"/>
  <c r="I6" i="10"/>
  <c r="B7" i="10"/>
  <c r="C7" i="10"/>
  <c r="D7" i="10"/>
  <c r="E7" i="10"/>
  <c r="G7" i="10"/>
  <c r="H7" i="10"/>
  <c r="I7" i="10"/>
  <c r="B8" i="10"/>
  <c r="C8" i="10"/>
  <c r="D8" i="10"/>
  <c r="E8" i="10"/>
  <c r="G8" i="10"/>
  <c r="H8" i="10"/>
  <c r="I8" i="10"/>
  <c r="C3" i="10"/>
  <c r="D3" i="10"/>
  <c r="E3" i="10"/>
  <c r="F3" i="10"/>
  <c r="G3" i="10"/>
  <c r="H3" i="10"/>
  <c r="I3" i="10"/>
  <c r="B3" i="10"/>
  <c r="F534" i="9"/>
  <c r="F533" i="9"/>
  <c r="F532" i="9"/>
  <c r="J532" i="9" s="1"/>
  <c r="F531" i="9"/>
  <c r="J531" i="9" s="1"/>
  <c r="K531" i="9" s="1"/>
  <c r="F530" i="9"/>
  <c r="J530" i="9" s="1"/>
  <c r="F529" i="9"/>
  <c r="F528" i="9"/>
  <c r="F527" i="9"/>
  <c r="J527" i="9" s="1"/>
  <c r="F526" i="9"/>
  <c r="F525" i="9"/>
  <c r="J525" i="9" s="1"/>
  <c r="K525" i="9" s="1"/>
  <c r="F524" i="9"/>
  <c r="J524" i="9" s="1"/>
  <c r="F523" i="9"/>
  <c r="J523" i="9" s="1"/>
  <c r="K523" i="9" s="1"/>
  <c r="F522" i="9"/>
  <c r="F521" i="9"/>
  <c r="F520" i="9"/>
  <c r="F519" i="9"/>
  <c r="J519" i="9" s="1"/>
  <c r="F518" i="9"/>
  <c r="J518" i="9" s="1"/>
  <c r="K518" i="9" s="1"/>
  <c r="F517" i="9"/>
  <c r="F516" i="9"/>
  <c r="J516" i="9" s="1"/>
  <c r="F515" i="9"/>
  <c r="J515" i="9" s="1"/>
  <c r="F514" i="9"/>
  <c r="J514" i="9" s="1"/>
  <c r="F513" i="9"/>
  <c r="F512" i="9"/>
  <c r="F511" i="9"/>
  <c r="J511" i="9" s="1"/>
  <c r="F510" i="9"/>
  <c r="F509" i="9"/>
  <c r="F508" i="9"/>
  <c r="J508" i="9" s="1"/>
  <c r="K508" i="9" s="1"/>
  <c r="F507" i="9"/>
  <c r="J507" i="9" s="1"/>
  <c r="K507" i="9" s="1"/>
  <c r="F506" i="9"/>
  <c r="J506" i="9" s="1"/>
  <c r="F505" i="9"/>
  <c r="F504" i="9"/>
  <c r="F503" i="9"/>
  <c r="F502" i="9"/>
  <c r="J502" i="9" s="1"/>
  <c r="K502" i="9" s="1"/>
  <c r="F501" i="9"/>
  <c r="J501" i="9" s="1"/>
  <c r="F500" i="9"/>
  <c r="J500" i="9" s="1"/>
  <c r="K500" i="9" s="1"/>
  <c r="F499" i="9"/>
  <c r="J499" i="9" s="1"/>
  <c r="F498" i="9"/>
  <c r="J498" i="9" s="1"/>
  <c r="F497" i="9"/>
  <c r="F496" i="9"/>
  <c r="F495" i="9"/>
  <c r="F494" i="9"/>
  <c r="J494" i="9" s="1"/>
  <c r="F493" i="9"/>
  <c r="F492" i="9"/>
  <c r="J492" i="9" s="1"/>
  <c r="K492" i="9" s="1"/>
  <c r="F491" i="9"/>
  <c r="J491" i="9" s="1"/>
  <c r="F490" i="9"/>
  <c r="J490" i="9" s="1"/>
  <c r="F489" i="9"/>
  <c r="F488" i="9"/>
  <c r="J488" i="9" s="1"/>
  <c r="F487" i="9"/>
  <c r="F486" i="9"/>
  <c r="J486" i="9" s="1"/>
  <c r="K486" i="9" s="1"/>
  <c r="F485" i="9"/>
  <c r="J485" i="9" s="1"/>
  <c r="F484" i="9"/>
  <c r="J484" i="9" s="1"/>
  <c r="K484" i="9" s="1"/>
  <c r="F483" i="9"/>
  <c r="J483" i="9" s="1"/>
  <c r="F482" i="9"/>
  <c r="J482" i="9" s="1"/>
  <c r="F481" i="9"/>
  <c r="F480" i="9"/>
  <c r="J480" i="9" s="1"/>
  <c r="F479" i="9"/>
  <c r="F478" i="9"/>
  <c r="J478" i="9" s="1"/>
  <c r="K478" i="9" s="1"/>
  <c r="F477" i="9"/>
  <c r="J477" i="9" s="1"/>
  <c r="F476" i="9"/>
  <c r="J476" i="9" s="1"/>
  <c r="K476" i="9" s="1"/>
  <c r="F475" i="9"/>
  <c r="J475" i="9" s="1"/>
  <c r="K475" i="9" s="1"/>
  <c r="F474" i="9"/>
  <c r="J474" i="9" s="1"/>
  <c r="F473" i="9"/>
  <c r="F472" i="9"/>
  <c r="J472" i="9" s="1"/>
  <c r="F471" i="9"/>
  <c r="J471" i="9" s="1"/>
  <c r="F470" i="9"/>
  <c r="J470" i="9" s="1"/>
  <c r="K470" i="9" s="1"/>
  <c r="F469" i="9"/>
  <c r="F468" i="9"/>
  <c r="J468" i="9" s="1"/>
  <c r="K468" i="9" s="1"/>
  <c r="F467" i="9"/>
  <c r="J467" i="9" s="1"/>
  <c r="F466" i="9"/>
  <c r="J466" i="9" s="1"/>
  <c r="F465" i="9"/>
  <c r="F464" i="9"/>
  <c r="J464" i="9" s="1"/>
  <c r="F463" i="9"/>
  <c r="F462" i="9"/>
  <c r="J462" i="9" s="1"/>
  <c r="K462" i="9" s="1"/>
  <c r="F461" i="9"/>
  <c r="J461" i="9" s="1"/>
  <c r="F460" i="9"/>
  <c r="J460" i="9" s="1"/>
  <c r="F459" i="9"/>
  <c r="J459" i="9" s="1"/>
  <c r="F458" i="9"/>
  <c r="J458" i="9" s="1"/>
  <c r="F457" i="9"/>
  <c r="F456" i="9"/>
  <c r="J456" i="9" s="1"/>
  <c r="F455" i="9"/>
  <c r="F454" i="9"/>
  <c r="J454" i="9" s="1"/>
  <c r="K454" i="9" s="1"/>
  <c r="F453" i="9"/>
  <c r="F452" i="9"/>
  <c r="J452" i="9" s="1"/>
  <c r="K452" i="9" s="1"/>
  <c r="F448" i="9"/>
  <c r="F447" i="9"/>
  <c r="J447" i="9" s="1"/>
  <c r="F446" i="9"/>
  <c r="F445" i="9"/>
  <c r="J445" i="9" s="1"/>
  <c r="K445" i="9" s="1"/>
  <c r="F444" i="9"/>
  <c r="J444" i="9" s="1"/>
  <c r="F443" i="9"/>
  <c r="F442" i="9"/>
  <c r="J442" i="9" s="1"/>
  <c r="F441" i="9"/>
  <c r="F440" i="9"/>
  <c r="J440" i="9" s="1"/>
  <c r="F439" i="9"/>
  <c r="J439" i="9" s="1"/>
  <c r="F438" i="9"/>
  <c r="J438" i="9" s="1"/>
  <c r="K438" i="9" s="1"/>
  <c r="F437" i="9"/>
  <c r="J437" i="9" s="1"/>
  <c r="K437" i="9" s="1"/>
  <c r="F436" i="9"/>
  <c r="J436" i="9" s="1"/>
  <c r="F435" i="9"/>
  <c r="J435" i="9" s="1"/>
  <c r="F434" i="9"/>
  <c r="J434" i="9" s="1"/>
  <c r="F433" i="9"/>
  <c r="J433" i="9" s="1"/>
  <c r="F432" i="9"/>
  <c r="J432" i="9" s="1"/>
  <c r="F431" i="9"/>
  <c r="F430" i="9"/>
  <c r="J430" i="9" s="1"/>
  <c r="F429" i="9"/>
  <c r="J429" i="9" s="1"/>
  <c r="K429" i="9" s="1"/>
  <c r="F428" i="9"/>
  <c r="J428" i="9" s="1"/>
  <c r="F427" i="9"/>
  <c r="F426" i="9"/>
  <c r="J426" i="9" s="1"/>
  <c r="F425" i="9"/>
  <c r="J425" i="9" s="1"/>
  <c r="K425" i="9" s="1"/>
  <c r="F424" i="9"/>
  <c r="J424" i="9" s="1"/>
  <c r="F423" i="9"/>
  <c r="J423" i="9" s="1"/>
  <c r="F422" i="9"/>
  <c r="J422" i="9" s="1"/>
  <c r="F421" i="9"/>
  <c r="J421" i="9" s="1"/>
  <c r="K421" i="9" s="1"/>
  <c r="F420" i="9"/>
  <c r="J420" i="9" s="1"/>
  <c r="F419" i="9"/>
  <c r="J419" i="9" s="1"/>
  <c r="F418" i="9"/>
  <c r="J418" i="9" s="1"/>
  <c r="F417" i="9"/>
  <c r="F416" i="9"/>
  <c r="J416" i="9" s="1"/>
  <c r="F415" i="9"/>
  <c r="J415" i="9" s="1"/>
  <c r="F414" i="9"/>
  <c r="J414" i="9" s="1"/>
  <c r="F413" i="9"/>
  <c r="J413" i="9" s="1"/>
  <c r="K413" i="9" s="1"/>
  <c r="F412" i="9"/>
  <c r="J412" i="9" s="1"/>
  <c r="F411" i="9"/>
  <c r="J411" i="9" s="1"/>
  <c r="F410" i="9"/>
  <c r="J410" i="9" s="1"/>
  <c r="F409" i="9"/>
  <c r="J409" i="9" s="1"/>
  <c r="F408" i="9"/>
  <c r="J408" i="9" s="1"/>
  <c r="F407" i="9"/>
  <c r="F406" i="9"/>
  <c r="F405" i="9"/>
  <c r="J405" i="9" s="1"/>
  <c r="K405" i="9" s="1"/>
  <c r="F404" i="9"/>
  <c r="J404" i="9" s="1"/>
  <c r="F403" i="9"/>
  <c r="F402" i="9"/>
  <c r="J402" i="9" s="1"/>
  <c r="F401" i="9"/>
  <c r="F400" i="9"/>
  <c r="J400" i="9" s="1"/>
  <c r="F399" i="9"/>
  <c r="J399" i="9" s="1"/>
  <c r="F398" i="9"/>
  <c r="J398" i="9" s="1"/>
  <c r="K398" i="9" s="1"/>
  <c r="F397" i="9"/>
  <c r="J397" i="9" s="1"/>
  <c r="K397" i="9" s="1"/>
  <c r="F396" i="9"/>
  <c r="J396" i="9" s="1"/>
  <c r="F395" i="9"/>
  <c r="J395" i="9" s="1"/>
  <c r="F394" i="9"/>
  <c r="J394" i="9" s="1"/>
  <c r="F393" i="9"/>
  <c r="J393" i="9" s="1"/>
  <c r="F392" i="9"/>
  <c r="J392" i="9" s="1"/>
  <c r="F391" i="9"/>
  <c r="J391" i="9" s="1"/>
  <c r="F390" i="9"/>
  <c r="F389" i="9"/>
  <c r="J389" i="9" s="1"/>
  <c r="K389" i="9" s="1"/>
  <c r="F388" i="9"/>
  <c r="J388" i="9" s="1"/>
  <c r="F387" i="9"/>
  <c r="J387" i="9" s="1"/>
  <c r="F386" i="9"/>
  <c r="J386" i="9" s="1"/>
  <c r="F385" i="9"/>
  <c r="F384" i="9"/>
  <c r="J384" i="9" s="1"/>
  <c r="F383" i="9"/>
  <c r="F382" i="9"/>
  <c r="J382" i="9" s="1"/>
  <c r="F381" i="9"/>
  <c r="J381" i="9" s="1"/>
  <c r="K381" i="9" s="1"/>
  <c r="F380" i="9"/>
  <c r="J380" i="9" s="1"/>
  <c r="F379" i="9"/>
  <c r="F378" i="9"/>
  <c r="J378" i="9" s="1"/>
  <c r="F377" i="9"/>
  <c r="F373" i="9"/>
  <c r="J373" i="9" s="1"/>
  <c r="F372" i="9"/>
  <c r="F371" i="9"/>
  <c r="J371" i="9" s="1"/>
  <c r="F370" i="9"/>
  <c r="J370" i="9" s="1"/>
  <c r="K370" i="9" s="1"/>
  <c r="F369" i="9"/>
  <c r="J369" i="9" s="1"/>
  <c r="F368" i="9"/>
  <c r="F367" i="9"/>
  <c r="J367" i="9" s="1"/>
  <c r="F366" i="9"/>
  <c r="J366" i="9" s="1"/>
  <c r="K366" i="9" s="1"/>
  <c r="F365" i="9"/>
  <c r="J365" i="9" s="1"/>
  <c r="F364" i="9"/>
  <c r="J364" i="9" s="1"/>
  <c r="F363" i="9"/>
  <c r="J363" i="9" s="1"/>
  <c r="F362" i="9"/>
  <c r="F361" i="9"/>
  <c r="J361" i="9" s="1"/>
  <c r="F360" i="9"/>
  <c r="J360" i="9" s="1"/>
  <c r="F359" i="9"/>
  <c r="J359" i="9" s="1"/>
  <c r="F358" i="9"/>
  <c r="J358" i="9" s="1"/>
  <c r="K358" i="9" s="1"/>
  <c r="F357" i="9"/>
  <c r="J357" i="9" s="1"/>
  <c r="F356" i="9"/>
  <c r="J356" i="9" s="1"/>
  <c r="F355" i="9"/>
  <c r="J355" i="9" s="1"/>
  <c r="F354" i="9"/>
  <c r="J354" i="9" s="1"/>
  <c r="F353" i="9"/>
  <c r="J353" i="9" s="1"/>
  <c r="F352" i="9"/>
  <c r="F351" i="9"/>
  <c r="F350" i="9"/>
  <c r="J350" i="9" s="1"/>
  <c r="K350" i="9" s="1"/>
  <c r="F349" i="9"/>
  <c r="J349" i="9" s="1"/>
  <c r="F348" i="9"/>
  <c r="F347" i="9"/>
  <c r="J347" i="9" s="1"/>
  <c r="F346" i="9"/>
  <c r="F345" i="9"/>
  <c r="J345" i="9" s="1"/>
  <c r="F344" i="9"/>
  <c r="J344" i="9" s="1"/>
  <c r="F343" i="9"/>
  <c r="J343" i="9" s="1"/>
  <c r="F342" i="9"/>
  <c r="J342" i="9" s="1"/>
  <c r="K342" i="9" s="1"/>
  <c r="F341" i="9"/>
  <c r="J341" i="9" s="1"/>
  <c r="F340" i="9"/>
  <c r="J340" i="9" s="1"/>
  <c r="F339" i="9"/>
  <c r="J339" i="9" s="1"/>
  <c r="F338" i="9"/>
  <c r="J338" i="9" s="1"/>
  <c r="F337" i="9"/>
  <c r="J337" i="9" s="1"/>
  <c r="F336" i="9"/>
  <c r="J336" i="9" s="1"/>
  <c r="F335" i="9"/>
  <c r="J335" i="9" s="1"/>
  <c r="F334" i="9"/>
  <c r="J334" i="9" s="1"/>
  <c r="K334" i="9" s="1"/>
  <c r="F333" i="9"/>
  <c r="J333" i="9" s="1"/>
  <c r="F332" i="9"/>
  <c r="F331" i="9"/>
  <c r="J331" i="9" s="1"/>
  <c r="F330" i="9"/>
  <c r="J330" i="9" s="1"/>
  <c r="K330" i="9" s="1"/>
  <c r="F329" i="9"/>
  <c r="J329" i="9" s="1"/>
  <c r="F328" i="9"/>
  <c r="J328" i="9" s="1"/>
  <c r="F327" i="9"/>
  <c r="J327" i="9" s="1"/>
  <c r="F326" i="9"/>
  <c r="J326" i="9" s="1"/>
  <c r="K326" i="9" s="1"/>
  <c r="F325" i="9"/>
  <c r="J325" i="9" s="1"/>
  <c r="F324" i="9"/>
  <c r="J324" i="9" s="1"/>
  <c r="F323" i="9"/>
  <c r="J323" i="9" s="1"/>
  <c r="F322" i="9"/>
  <c r="J322" i="9" s="1"/>
  <c r="K322" i="9" s="1"/>
  <c r="F321" i="9"/>
  <c r="J321" i="9" s="1"/>
  <c r="F320" i="9"/>
  <c r="F319" i="9"/>
  <c r="F318" i="9"/>
  <c r="J318" i="9" s="1"/>
  <c r="K318" i="9" s="1"/>
  <c r="F317" i="9"/>
  <c r="J317" i="9" s="1"/>
  <c r="F316" i="9"/>
  <c r="F315" i="9"/>
  <c r="J315" i="9" s="1"/>
  <c r="F314" i="9"/>
  <c r="J314" i="9" s="1"/>
  <c r="F313" i="9"/>
  <c r="J313" i="9" s="1"/>
  <c r="F312" i="9"/>
  <c r="J312" i="9" s="1"/>
  <c r="F311" i="9"/>
  <c r="J311" i="9" s="1"/>
  <c r="K311" i="9" s="1"/>
  <c r="F310" i="9"/>
  <c r="J310" i="9" s="1"/>
  <c r="K310" i="9" s="1"/>
  <c r="F306" i="9"/>
  <c r="J306" i="9" s="1"/>
  <c r="F305" i="9"/>
  <c r="J305" i="9" s="1"/>
  <c r="K305" i="9" s="1"/>
  <c r="F304" i="9"/>
  <c r="J304" i="9" s="1"/>
  <c r="F303" i="9"/>
  <c r="J303" i="9" s="1"/>
  <c r="F302" i="9"/>
  <c r="J302" i="9" s="1"/>
  <c r="F301" i="9"/>
  <c r="J301" i="9" s="1"/>
  <c r="K301" i="9" s="1"/>
  <c r="F300" i="9"/>
  <c r="J300" i="9" s="1"/>
  <c r="F299" i="9"/>
  <c r="J299" i="9" s="1"/>
  <c r="F298" i="9"/>
  <c r="J298" i="9" s="1"/>
  <c r="F297" i="9"/>
  <c r="J297" i="9" s="1"/>
  <c r="F296" i="9"/>
  <c r="J296" i="9" s="1"/>
  <c r="F295" i="9"/>
  <c r="J295" i="9" s="1"/>
  <c r="F294" i="9"/>
  <c r="J294" i="9" s="1"/>
  <c r="F293" i="9"/>
  <c r="J293" i="9" s="1"/>
  <c r="K293" i="9" s="1"/>
  <c r="F292" i="9"/>
  <c r="J292" i="9" s="1"/>
  <c r="F291" i="9"/>
  <c r="J291" i="9" s="1"/>
  <c r="F290" i="9"/>
  <c r="J290" i="9" s="1"/>
  <c r="F289" i="9"/>
  <c r="J289" i="9" s="1"/>
  <c r="F288" i="9"/>
  <c r="J288" i="9" s="1"/>
  <c r="F287" i="9"/>
  <c r="F286" i="9"/>
  <c r="J286" i="9" s="1"/>
  <c r="K286" i="9" s="1"/>
  <c r="F285" i="9"/>
  <c r="J285" i="9" s="1"/>
  <c r="K285" i="9" s="1"/>
  <c r="F284" i="9"/>
  <c r="J284" i="9" s="1"/>
  <c r="F283" i="9"/>
  <c r="F282" i="9"/>
  <c r="J282" i="9" s="1"/>
  <c r="F281" i="9"/>
  <c r="J281" i="9" s="1"/>
  <c r="F280" i="9"/>
  <c r="J280" i="9" s="1"/>
  <c r="F279" i="9"/>
  <c r="F278" i="9"/>
  <c r="J278" i="9" s="1"/>
  <c r="K278" i="9" s="1"/>
  <c r="F277" i="9"/>
  <c r="J277" i="9" s="1"/>
  <c r="K277" i="9" s="1"/>
  <c r="F276" i="9"/>
  <c r="J276" i="9" s="1"/>
  <c r="F275" i="9"/>
  <c r="F274" i="9"/>
  <c r="J274" i="9" s="1"/>
  <c r="F273" i="9"/>
  <c r="J273" i="9" s="1"/>
  <c r="K273" i="9" s="1"/>
  <c r="F272" i="9"/>
  <c r="J272" i="9" s="1"/>
  <c r="F271" i="9"/>
  <c r="J271" i="9" s="1"/>
  <c r="F270" i="9"/>
  <c r="J270" i="9" s="1"/>
  <c r="F269" i="9"/>
  <c r="J269" i="9" s="1"/>
  <c r="K269" i="9" s="1"/>
  <c r="F268" i="9"/>
  <c r="J268" i="9" s="1"/>
  <c r="F267" i="9"/>
  <c r="J267" i="9" s="1"/>
  <c r="F266" i="9"/>
  <c r="J266" i="9" s="1"/>
  <c r="F265" i="9"/>
  <c r="J265" i="9" s="1"/>
  <c r="K265" i="9" s="1"/>
  <c r="F264" i="9"/>
  <c r="J264" i="9" s="1"/>
  <c r="F263" i="9"/>
  <c r="F262" i="9"/>
  <c r="F261" i="9"/>
  <c r="J261" i="9" s="1"/>
  <c r="K261" i="9" s="1"/>
  <c r="F260" i="9"/>
  <c r="J260" i="9" s="1"/>
  <c r="F259" i="9"/>
  <c r="F258" i="9"/>
  <c r="J258" i="9" s="1"/>
  <c r="F257" i="9"/>
  <c r="J257" i="9" s="1"/>
  <c r="F256" i="9"/>
  <c r="J256" i="9" s="1"/>
  <c r="F255" i="9"/>
  <c r="J255" i="9" s="1"/>
  <c r="F254" i="9"/>
  <c r="J254" i="9" s="1"/>
  <c r="K254" i="9" s="1"/>
  <c r="F253" i="9"/>
  <c r="J253" i="9" s="1"/>
  <c r="K253" i="9" s="1"/>
  <c r="F252" i="9"/>
  <c r="J252" i="9" s="1"/>
  <c r="F251" i="9"/>
  <c r="J251" i="9" s="1"/>
  <c r="F250" i="9"/>
  <c r="J250" i="9" s="1"/>
  <c r="F249" i="9"/>
  <c r="F248" i="9"/>
  <c r="J248" i="9" s="1"/>
  <c r="F247" i="9"/>
  <c r="J247" i="9" s="1"/>
  <c r="F246" i="9"/>
  <c r="J246" i="9" s="1"/>
  <c r="F245" i="9"/>
  <c r="J245" i="9" s="1"/>
  <c r="K245" i="9" s="1"/>
  <c r="F241" i="9"/>
  <c r="J241" i="9" s="1"/>
  <c r="F240" i="9"/>
  <c r="F239" i="9"/>
  <c r="J239" i="9" s="1"/>
  <c r="F238" i="9"/>
  <c r="J238" i="9" s="1"/>
  <c r="F237" i="9"/>
  <c r="J237" i="9" s="1"/>
  <c r="F236" i="9"/>
  <c r="J236" i="9" s="1"/>
  <c r="K236" i="9" s="1"/>
  <c r="F235" i="9"/>
  <c r="J235" i="9" s="1"/>
  <c r="F234" i="9"/>
  <c r="J234" i="9" s="1"/>
  <c r="F233" i="9"/>
  <c r="J233" i="9" s="1"/>
  <c r="F232" i="9"/>
  <c r="F231" i="9"/>
  <c r="J231" i="9" s="1"/>
  <c r="F230" i="9"/>
  <c r="F229" i="9"/>
  <c r="J229" i="9" s="1"/>
  <c r="K229" i="9" s="1"/>
  <c r="F228" i="9"/>
  <c r="J228" i="9" s="1"/>
  <c r="K228" i="9" s="1"/>
  <c r="F227" i="9"/>
  <c r="J227" i="9" s="1"/>
  <c r="F226" i="9"/>
  <c r="F225" i="9"/>
  <c r="J225" i="9" s="1"/>
  <c r="F224" i="9"/>
  <c r="J224" i="9" s="1"/>
  <c r="K224" i="9" s="1"/>
  <c r="F223" i="9"/>
  <c r="J223" i="9" s="1"/>
  <c r="F222" i="9"/>
  <c r="F221" i="9"/>
  <c r="J221" i="9" s="1"/>
  <c r="K221" i="9" s="1"/>
  <c r="F220" i="9"/>
  <c r="J220" i="9" s="1"/>
  <c r="K220" i="9" s="1"/>
  <c r="F219" i="9"/>
  <c r="J219" i="9" s="1"/>
  <c r="F218" i="9"/>
  <c r="F217" i="9"/>
  <c r="J217" i="9" s="1"/>
  <c r="F216" i="9"/>
  <c r="J216" i="9" s="1"/>
  <c r="K216" i="9" s="1"/>
  <c r="F215" i="9"/>
  <c r="J215" i="9" s="1"/>
  <c r="F214" i="9"/>
  <c r="J214" i="9" s="1"/>
  <c r="F213" i="9"/>
  <c r="J213" i="9" s="1"/>
  <c r="F212" i="9"/>
  <c r="J212" i="9" s="1"/>
  <c r="K212" i="9" s="1"/>
  <c r="F211" i="9"/>
  <c r="J211" i="9" s="1"/>
  <c r="F210" i="9"/>
  <c r="J210" i="9" s="1"/>
  <c r="F209" i="9"/>
  <c r="J209" i="9" s="1"/>
  <c r="F208" i="9"/>
  <c r="J208" i="9" s="1"/>
  <c r="K208" i="9" s="1"/>
  <c r="F207" i="9"/>
  <c r="J207" i="9" s="1"/>
  <c r="F206" i="9"/>
  <c r="F205" i="9"/>
  <c r="F204" i="9"/>
  <c r="J204" i="9" s="1"/>
  <c r="K204" i="9" s="1"/>
  <c r="F203" i="9"/>
  <c r="J203" i="9" s="1"/>
  <c r="F202" i="9"/>
  <c r="F201" i="9"/>
  <c r="J201" i="9" s="1"/>
  <c r="F200" i="9"/>
  <c r="J200" i="9" s="1"/>
  <c r="F199" i="9"/>
  <c r="J199" i="9" s="1"/>
  <c r="F198" i="9"/>
  <c r="J198" i="9" s="1"/>
  <c r="F197" i="9"/>
  <c r="J197" i="9" s="1"/>
  <c r="K197" i="9" s="1"/>
  <c r="F196" i="9"/>
  <c r="J196" i="9" s="1"/>
  <c r="K196" i="9" s="1"/>
  <c r="F195" i="9"/>
  <c r="J195" i="9" s="1"/>
  <c r="F194" i="9"/>
  <c r="J194" i="9" s="1"/>
  <c r="F193" i="9"/>
  <c r="J193" i="9" s="1"/>
  <c r="F192" i="9"/>
  <c r="F191" i="9"/>
  <c r="J191" i="9" s="1"/>
  <c r="F190" i="9"/>
  <c r="J190" i="9" s="1"/>
  <c r="F189" i="9"/>
  <c r="J189" i="9" s="1"/>
  <c r="F188" i="9"/>
  <c r="J188" i="9" s="1"/>
  <c r="K188" i="9" s="1"/>
  <c r="F187" i="9"/>
  <c r="J187" i="9" s="1"/>
  <c r="F186" i="9"/>
  <c r="J186" i="9" s="1"/>
  <c r="F182" i="9"/>
  <c r="J182" i="9" s="1"/>
  <c r="K182" i="9" s="1"/>
  <c r="F181" i="9"/>
  <c r="J181" i="9" s="1"/>
  <c r="F180" i="9"/>
  <c r="J180" i="9" s="1"/>
  <c r="F179" i="9"/>
  <c r="J179" i="9" s="1"/>
  <c r="F178" i="9"/>
  <c r="J178" i="9" s="1"/>
  <c r="F177" i="9"/>
  <c r="J177" i="9" s="1"/>
  <c r="F176" i="9"/>
  <c r="F175" i="9"/>
  <c r="J175" i="9" s="1"/>
  <c r="K175" i="9" s="1"/>
  <c r="F174" i="9"/>
  <c r="J174" i="9" s="1"/>
  <c r="K174" i="9" s="1"/>
  <c r="F173" i="9"/>
  <c r="J173" i="9" s="1"/>
  <c r="F172" i="9"/>
  <c r="F171" i="9"/>
  <c r="J171" i="9" s="1"/>
  <c r="F170" i="9"/>
  <c r="F169" i="9"/>
  <c r="J169" i="9" s="1"/>
  <c r="F168" i="9"/>
  <c r="F167" i="9"/>
  <c r="J167" i="9" s="1"/>
  <c r="K167" i="9" s="1"/>
  <c r="F166" i="9"/>
  <c r="J166" i="9" s="1"/>
  <c r="K166" i="9" s="1"/>
  <c r="F165" i="9"/>
  <c r="J165" i="9" s="1"/>
  <c r="F164" i="9"/>
  <c r="F163" i="9"/>
  <c r="J163" i="9" s="1"/>
  <c r="F162" i="9"/>
  <c r="J162" i="9" s="1"/>
  <c r="K162" i="9" s="1"/>
  <c r="F161" i="9"/>
  <c r="J161" i="9" s="1"/>
  <c r="F160" i="9"/>
  <c r="J160" i="9" s="1"/>
  <c r="F159" i="9"/>
  <c r="J159" i="9" s="1"/>
  <c r="F158" i="9"/>
  <c r="J158" i="9" s="1"/>
  <c r="K158" i="9" s="1"/>
  <c r="F157" i="9"/>
  <c r="J157" i="9" s="1"/>
  <c r="F156" i="9"/>
  <c r="J156" i="9" s="1"/>
  <c r="F155" i="9"/>
  <c r="J155" i="9" s="1"/>
  <c r="F154" i="9"/>
  <c r="J154" i="9" s="1"/>
  <c r="K154" i="9" s="1"/>
  <c r="F153" i="9"/>
  <c r="J153" i="9" s="1"/>
  <c r="F152" i="9"/>
  <c r="F151" i="9"/>
  <c r="F150" i="9"/>
  <c r="J150" i="9" s="1"/>
  <c r="K150" i="9" s="1"/>
  <c r="F149" i="9"/>
  <c r="J149" i="9" s="1"/>
  <c r="F148" i="9"/>
  <c r="F147" i="9"/>
  <c r="J147" i="9" s="1"/>
  <c r="F146" i="9"/>
  <c r="J146" i="9" s="1"/>
  <c r="F145" i="9"/>
  <c r="J145" i="9" s="1"/>
  <c r="F144" i="9"/>
  <c r="J144" i="9" s="1"/>
  <c r="F143" i="9"/>
  <c r="J143" i="9" s="1"/>
  <c r="K143" i="9" s="1"/>
  <c r="F142" i="9"/>
  <c r="J142" i="9" s="1"/>
  <c r="K142" i="9" s="1"/>
  <c r="F141" i="9"/>
  <c r="J141" i="9" s="1"/>
  <c r="F140" i="9"/>
  <c r="J140" i="9" s="1"/>
  <c r="F139" i="9"/>
  <c r="J139" i="9" s="1"/>
  <c r="F138" i="9"/>
  <c r="F137" i="9"/>
  <c r="J137" i="9" s="1"/>
  <c r="F136" i="9"/>
  <c r="J136" i="9" s="1"/>
  <c r="F131" i="9"/>
  <c r="J131" i="9" s="1"/>
  <c r="F132" i="9"/>
  <c r="J132" i="9" s="1"/>
  <c r="K132" i="9" s="1"/>
  <c r="F130" i="9"/>
  <c r="J130" i="9" s="1"/>
  <c r="F129" i="9"/>
  <c r="J129" i="9" s="1"/>
  <c r="F128" i="9"/>
  <c r="J128" i="9" s="1"/>
  <c r="F127" i="9"/>
  <c r="J127" i="9" s="1"/>
  <c r="K127" i="9" s="1"/>
  <c r="F126" i="9"/>
  <c r="J126" i="9" s="1"/>
  <c r="F125" i="9"/>
  <c r="J125" i="9" s="1"/>
  <c r="F124" i="9"/>
  <c r="J124" i="9" s="1"/>
  <c r="F123" i="9"/>
  <c r="F122" i="9"/>
  <c r="J122" i="9" s="1"/>
  <c r="F121" i="9"/>
  <c r="J121" i="9" s="1"/>
  <c r="F120" i="9"/>
  <c r="J120" i="9" s="1"/>
  <c r="F119" i="9"/>
  <c r="J119" i="9" s="1"/>
  <c r="K119" i="9" s="1"/>
  <c r="F118" i="9"/>
  <c r="J118" i="9" s="1"/>
  <c r="F117" i="9"/>
  <c r="J117" i="9" s="1"/>
  <c r="F116" i="9"/>
  <c r="J116" i="9" s="1"/>
  <c r="F115" i="9"/>
  <c r="F114" i="9"/>
  <c r="J114" i="9" s="1"/>
  <c r="F113" i="9"/>
  <c r="F112" i="9"/>
  <c r="J112" i="9" s="1"/>
  <c r="K112" i="9" s="1"/>
  <c r="F111" i="9"/>
  <c r="J111" i="9" s="1"/>
  <c r="K111" i="9" s="1"/>
  <c r="F110" i="9"/>
  <c r="J110" i="9" s="1"/>
  <c r="F109" i="9"/>
  <c r="F108" i="9"/>
  <c r="J108" i="9" s="1"/>
  <c r="F107" i="9"/>
  <c r="J107" i="9" s="1"/>
  <c r="K107" i="9" s="1"/>
  <c r="F106" i="9"/>
  <c r="J106" i="9" s="1"/>
  <c r="F105" i="9"/>
  <c r="F104" i="9"/>
  <c r="J104" i="9" s="1"/>
  <c r="K104" i="9" s="1"/>
  <c r="F103" i="9"/>
  <c r="J103" i="9" s="1"/>
  <c r="K103" i="9" s="1"/>
  <c r="F102" i="9"/>
  <c r="J102" i="9" s="1"/>
  <c r="F101" i="9"/>
  <c r="F100" i="9"/>
  <c r="J100" i="9" s="1"/>
  <c r="F99" i="9"/>
  <c r="J99" i="9" s="1"/>
  <c r="K99" i="9" s="1"/>
  <c r="F98" i="9"/>
  <c r="J98" i="9" s="1"/>
  <c r="F97" i="9"/>
  <c r="J97" i="9" s="1"/>
  <c r="F96" i="9"/>
  <c r="J96" i="9" s="1"/>
  <c r="F95" i="9"/>
  <c r="J95" i="9" s="1"/>
  <c r="K95" i="9" s="1"/>
  <c r="F94" i="9"/>
  <c r="J94" i="9" s="1"/>
  <c r="F93" i="9"/>
  <c r="J93" i="9" s="1"/>
  <c r="F92" i="9"/>
  <c r="J92" i="9" s="1"/>
  <c r="F91" i="9"/>
  <c r="J91" i="9" s="1"/>
  <c r="K91" i="9" s="1"/>
  <c r="F90" i="9"/>
  <c r="J90" i="9" s="1"/>
  <c r="F89" i="9"/>
  <c r="F75" i="9"/>
  <c r="F76" i="9"/>
  <c r="J76" i="9" s="1"/>
  <c r="K76" i="9" s="1"/>
  <c r="F77" i="9"/>
  <c r="J77" i="9" s="1"/>
  <c r="F78" i="9"/>
  <c r="F79" i="9"/>
  <c r="J79" i="9" s="1"/>
  <c r="F80" i="9"/>
  <c r="J80" i="9" s="1"/>
  <c r="F81" i="9"/>
  <c r="J81" i="9" s="1"/>
  <c r="F82" i="9"/>
  <c r="J82" i="9" s="1"/>
  <c r="F83" i="9"/>
  <c r="J83" i="9" s="1"/>
  <c r="K83" i="9" s="1"/>
  <c r="F84" i="9"/>
  <c r="J84" i="9" s="1"/>
  <c r="K84" i="9" s="1"/>
  <c r="F85" i="9"/>
  <c r="J85" i="9" s="1"/>
  <c r="F74" i="9"/>
  <c r="J74" i="9" s="1"/>
  <c r="F73" i="9"/>
  <c r="J73" i="9" s="1"/>
  <c r="F72" i="9"/>
  <c r="J72" i="9" s="1"/>
  <c r="K72" i="9" s="1"/>
  <c r="F71" i="9"/>
  <c r="J71" i="9" s="1"/>
  <c r="F70" i="9"/>
  <c r="J70" i="9" s="1"/>
  <c r="F69" i="9"/>
  <c r="J69" i="9" s="1"/>
  <c r="F68" i="9"/>
  <c r="J68" i="9" s="1"/>
  <c r="K68" i="9" s="1"/>
  <c r="F67" i="9"/>
  <c r="J67" i="9" s="1"/>
  <c r="F66" i="9"/>
  <c r="J66" i="9" s="1"/>
  <c r="F65" i="9"/>
  <c r="J65" i="9" s="1"/>
  <c r="F64" i="9"/>
  <c r="J64" i="9" s="1"/>
  <c r="K64" i="9" s="1"/>
  <c r="F63" i="9"/>
  <c r="J63" i="9" s="1"/>
  <c r="F62" i="9"/>
  <c r="J62" i="9" s="1"/>
  <c r="F61" i="9"/>
  <c r="J61" i="9" s="1"/>
  <c r="F60" i="9"/>
  <c r="J60" i="9" s="1"/>
  <c r="F59" i="9"/>
  <c r="J59" i="9" s="1"/>
  <c r="F58" i="9"/>
  <c r="J58" i="9" s="1"/>
  <c r="F57" i="9"/>
  <c r="F56" i="9"/>
  <c r="J56" i="9" s="1"/>
  <c r="K56" i="9" s="1"/>
  <c r="F55" i="9"/>
  <c r="J55" i="9" s="1"/>
  <c r="F54" i="9"/>
  <c r="J54" i="9" s="1"/>
  <c r="F53" i="9"/>
  <c r="J53" i="9" s="1"/>
  <c r="F52" i="9"/>
  <c r="J52" i="9" s="1"/>
  <c r="F51" i="9"/>
  <c r="J51" i="9" s="1"/>
  <c r="F50" i="9"/>
  <c r="F49" i="9"/>
  <c r="J49" i="9" s="1"/>
  <c r="K49" i="9" s="1"/>
  <c r="F48" i="9"/>
  <c r="J48" i="9" s="1"/>
  <c r="K48" i="9" s="1"/>
  <c r="F31" i="9"/>
  <c r="J31" i="9" s="1"/>
  <c r="F32" i="9"/>
  <c r="F33" i="9"/>
  <c r="J33" i="9" s="1"/>
  <c r="F34" i="9"/>
  <c r="F35" i="9"/>
  <c r="J35" i="9" s="1"/>
  <c r="F36" i="9"/>
  <c r="F37" i="9"/>
  <c r="J37" i="9" s="1"/>
  <c r="K37" i="9" s="1"/>
  <c r="F38" i="9"/>
  <c r="J38" i="9" s="1"/>
  <c r="K38" i="9" s="1"/>
  <c r="F39" i="9"/>
  <c r="J39" i="9" s="1"/>
  <c r="F40" i="9"/>
  <c r="F41" i="9"/>
  <c r="J41" i="9" s="1"/>
  <c r="F42" i="9"/>
  <c r="J42" i="9" s="1"/>
  <c r="K42" i="9" s="1"/>
  <c r="F43" i="9"/>
  <c r="J43" i="9" s="1"/>
  <c r="F44" i="9"/>
  <c r="J44" i="9" s="1"/>
  <c r="F30" i="9"/>
  <c r="J30" i="9" s="1"/>
  <c r="K30" i="9" s="1"/>
  <c r="F29" i="9"/>
  <c r="J29" i="9" s="1"/>
  <c r="F28" i="9"/>
  <c r="J28" i="9" s="1"/>
  <c r="F27" i="9"/>
  <c r="J27" i="9" s="1"/>
  <c r="F26" i="9"/>
  <c r="J26" i="9" s="1"/>
  <c r="K26" i="9" s="1"/>
  <c r="F25" i="9"/>
  <c r="J25" i="9" s="1"/>
  <c r="F24" i="9"/>
  <c r="F23" i="9"/>
  <c r="F22" i="9"/>
  <c r="J22" i="9" s="1"/>
  <c r="K22" i="9" s="1"/>
  <c r="F21" i="9"/>
  <c r="J21" i="9" s="1"/>
  <c r="F20" i="9"/>
  <c r="F19" i="9"/>
  <c r="J19" i="9" s="1"/>
  <c r="F5" i="9"/>
  <c r="J5" i="9" s="1"/>
  <c r="F6" i="9"/>
  <c r="J6" i="9" s="1"/>
  <c r="F7" i="9"/>
  <c r="J7" i="9" s="1"/>
  <c r="F8" i="9"/>
  <c r="J8" i="9" s="1"/>
  <c r="K8" i="9" s="1"/>
  <c r="F9" i="9"/>
  <c r="J9" i="9" s="1"/>
  <c r="K9" i="9" s="1"/>
  <c r="F10" i="9"/>
  <c r="J10" i="9" s="1"/>
  <c r="F11" i="9"/>
  <c r="J11" i="9" s="1"/>
  <c r="F12" i="9"/>
  <c r="J12" i="9" s="1"/>
  <c r="F13" i="9"/>
  <c r="F14" i="9"/>
  <c r="J14" i="9" s="1"/>
  <c r="F15" i="9"/>
  <c r="J15" i="9" s="1"/>
  <c r="F4" i="9"/>
  <c r="J4" i="9" s="1"/>
  <c r="I452" i="9"/>
  <c r="O452" i="9" s="1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B479" i="9"/>
  <c r="C479" i="9"/>
  <c r="D479" i="9"/>
  <c r="E479" i="9"/>
  <c r="G479" i="9"/>
  <c r="H479" i="9"/>
  <c r="B480" i="9"/>
  <c r="C480" i="9"/>
  <c r="D480" i="9"/>
  <c r="E480" i="9"/>
  <c r="G480" i="9"/>
  <c r="H480" i="9"/>
  <c r="B481" i="9"/>
  <c r="C481" i="9"/>
  <c r="D481" i="9"/>
  <c r="E481" i="9"/>
  <c r="G481" i="9"/>
  <c r="H481" i="9"/>
  <c r="B482" i="9"/>
  <c r="C482" i="9"/>
  <c r="D482" i="9"/>
  <c r="E482" i="9"/>
  <c r="G482" i="9"/>
  <c r="H482" i="9"/>
  <c r="B483" i="9"/>
  <c r="C483" i="9"/>
  <c r="D483" i="9"/>
  <c r="E483" i="9"/>
  <c r="G483" i="9"/>
  <c r="H483" i="9"/>
  <c r="B484" i="9"/>
  <c r="C484" i="9"/>
  <c r="D484" i="9"/>
  <c r="E484" i="9"/>
  <c r="G484" i="9"/>
  <c r="H484" i="9"/>
  <c r="B485" i="9"/>
  <c r="C485" i="9"/>
  <c r="D485" i="9"/>
  <c r="E485" i="9"/>
  <c r="G485" i="9"/>
  <c r="H485" i="9"/>
  <c r="B486" i="9"/>
  <c r="C486" i="9"/>
  <c r="D486" i="9"/>
  <c r="E486" i="9"/>
  <c r="G486" i="9"/>
  <c r="H486" i="9"/>
  <c r="B487" i="9"/>
  <c r="C487" i="9"/>
  <c r="D487" i="9"/>
  <c r="E487" i="9"/>
  <c r="G487" i="9"/>
  <c r="H487" i="9"/>
  <c r="B488" i="9"/>
  <c r="C488" i="9"/>
  <c r="D488" i="9"/>
  <c r="E488" i="9"/>
  <c r="G488" i="9"/>
  <c r="H488" i="9"/>
  <c r="B489" i="9"/>
  <c r="C489" i="9"/>
  <c r="D489" i="9"/>
  <c r="E489" i="9"/>
  <c r="G489" i="9"/>
  <c r="H489" i="9"/>
  <c r="B490" i="9"/>
  <c r="C490" i="9"/>
  <c r="D490" i="9"/>
  <c r="E490" i="9"/>
  <c r="G490" i="9"/>
  <c r="H490" i="9"/>
  <c r="B491" i="9"/>
  <c r="C491" i="9"/>
  <c r="D491" i="9"/>
  <c r="E491" i="9"/>
  <c r="G491" i="9"/>
  <c r="H491" i="9"/>
  <c r="B492" i="9"/>
  <c r="C492" i="9"/>
  <c r="D492" i="9"/>
  <c r="E492" i="9"/>
  <c r="G492" i="9"/>
  <c r="H492" i="9"/>
  <c r="B493" i="9"/>
  <c r="C493" i="9"/>
  <c r="D493" i="9"/>
  <c r="E493" i="9"/>
  <c r="G493" i="9"/>
  <c r="H493" i="9"/>
  <c r="B494" i="9"/>
  <c r="C494" i="9"/>
  <c r="D494" i="9"/>
  <c r="E494" i="9"/>
  <c r="G494" i="9"/>
  <c r="H494" i="9"/>
  <c r="B495" i="9"/>
  <c r="C495" i="9"/>
  <c r="D495" i="9"/>
  <c r="E495" i="9"/>
  <c r="G495" i="9"/>
  <c r="H495" i="9"/>
  <c r="B496" i="9"/>
  <c r="C496" i="9"/>
  <c r="D496" i="9"/>
  <c r="E496" i="9"/>
  <c r="G496" i="9"/>
  <c r="H496" i="9"/>
  <c r="B497" i="9"/>
  <c r="C497" i="9"/>
  <c r="D497" i="9"/>
  <c r="E497" i="9"/>
  <c r="G497" i="9"/>
  <c r="H497" i="9"/>
  <c r="B498" i="9"/>
  <c r="C498" i="9"/>
  <c r="D498" i="9"/>
  <c r="E498" i="9"/>
  <c r="G498" i="9"/>
  <c r="H498" i="9"/>
  <c r="B499" i="9"/>
  <c r="C499" i="9"/>
  <c r="D499" i="9"/>
  <c r="E499" i="9"/>
  <c r="G499" i="9"/>
  <c r="H499" i="9"/>
  <c r="B500" i="9"/>
  <c r="C500" i="9"/>
  <c r="D500" i="9"/>
  <c r="E500" i="9"/>
  <c r="G500" i="9"/>
  <c r="H500" i="9"/>
  <c r="B501" i="9"/>
  <c r="C501" i="9"/>
  <c r="D501" i="9"/>
  <c r="E501" i="9"/>
  <c r="G501" i="9"/>
  <c r="H501" i="9"/>
  <c r="B502" i="9"/>
  <c r="C502" i="9"/>
  <c r="D502" i="9"/>
  <c r="E502" i="9"/>
  <c r="G502" i="9"/>
  <c r="H502" i="9"/>
  <c r="B503" i="9"/>
  <c r="C503" i="9"/>
  <c r="D503" i="9"/>
  <c r="E503" i="9"/>
  <c r="G503" i="9"/>
  <c r="H503" i="9"/>
  <c r="B504" i="9"/>
  <c r="C504" i="9"/>
  <c r="D504" i="9"/>
  <c r="E504" i="9"/>
  <c r="G504" i="9"/>
  <c r="H504" i="9"/>
  <c r="B505" i="9"/>
  <c r="C505" i="9"/>
  <c r="D505" i="9"/>
  <c r="E505" i="9"/>
  <c r="G505" i="9"/>
  <c r="H505" i="9"/>
  <c r="B506" i="9"/>
  <c r="C506" i="9"/>
  <c r="D506" i="9"/>
  <c r="E506" i="9"/>
  <c r="G506" i="9"/>
  <c r="H506" i="9"/>
  <c r="B507" i="9"/>
  <c r="C507" i="9"/>
  <c r="D507" i="9"/>
  <c r="E507" i="9"/>
  <c r="G507" i="9"/>
  <c r="H507" i="9"/>
  <c r="B508" i="9"/>
  <c r="C508" i="9"/>
  <c r="D508" i="9"/>
  <c r="E508" i="9"/>
  <c r="G508" i="9"/>
  <c r="H508" i="9"/>
  <c r="B509" i="9"/>
  <c r="C509" i="9"/>
  <c r="D509" i="9"/>
  <c r="E509" i="9"/>
  <c r="G509" i="9"/>
  <c r="H509" i="9"/>
  <c r="B510" i="9"/>
  <c r="C510" i="9"/>
  <c r="D510" i="9"/>
  <c r="E510" i="9"/>
  <c r="G510" i="9"/>
  <c r="H510" i="9"/>
  <c r="B511" i="9"/>
  <c r="C511" i="9"/>
  <c r="D511" i="9"/>
  <c r="E511" i="9"/>
  <c r="G511" i="9"/>
  <c r="H511" i="9"/>
  <c r="B512" i="9"/>
  <c r="C512" i="9"/>
  <c r="D512" i="9"/>
  <c r="E512" i="9"/>
  <c r="G512" i="9"/>
  <c r="H512" i="9"/>
  <c r="B513" i="9"/>
  <c r="C513" i="9"/>
  <c r="D513" i="9"/>
  <c r="E513" i="9"/>
  <c r="G513" i="9"/>
  <c r="H513" i="9"/>
  <c r="B514" i="9"/>
  <c r="C514" i="9"/>
  <c r="D514" i="9"/>
  <c r="E514" i="9"/>
  <c r="G514" i="9"/>
  <c r="H514" i="9"/>
  <c r="B515" i="9"/>
  <c r="C515" i="9"/>
  <c r="D515" i="9"/>
  <c r="E515" i="9"/>
  <c r="G515" i="9"/>
  <c r="H515" i="9"/>
  <c r="B516" i="9"/>
  <c r="C516" i="9"/>
  <c r="D516" i="9"/>
  <c r="E516" i="9"/>
  <c r="G516" i="9"/>
  <c r="H516" i="9"/>
  <c r="B517" i="9"/>
  <c r="C517" i="9"/>
  <c r="D517" i="9"/>
  <c r="E517" i="9"/>
  <c r="G517" i="9"/>
  <c r="H517" i="9"/>
  <c r="B518" i="9"/>
  <c r="C518" i="9"/>
  <c r="D518" i="9"/>
  <c r="E518" i="9"/>
  <c r="G518" i="9"/>
  <c r="H518" i="9"/>
  <c r="B519" i="9"/>
  <c r="C519" i="9"/>
  <c r="D519" i="9"/>
  <c r="E519" i="9"/>
  <c r="G519" i="9"/>
  <c r="H519" i="9"/>
  <c r="B520" i="9"/>
  <c r="C520" i="9"/>
  <c r="D520" i="9"/>
  <c r="E520" i="9"/>
  <c r="G520" i="9"/>
  <c r="H520" i="9"/>
  <c r="B521" i="9"/>
  <c r="C521" i="9"/>
  <c r="D521" i="9"/>
  <c r="E521" i="9"/>
  <c r="G521" i="9"/>
  <c r="H521" i="9"/>
  <c r="B522" i="9"/>
  <c r="C522" i="9"/>
  <c r="D522" i="9"/>
  <c r="E522" i="9"/>
  <c r="G522" i="9"/>
  <c r="H522" i="9"/>
  <c r="B523" i="9"/>
  <c r="C523" i="9"/>
  <c r="D523" i="9"/>
  <c r="E523" i="9"/>
  <c r="G523" i="9"/>
  <c r="H523" i="9"/>
  <c r="B524" i="9"/>
  <c r="C524" i="9"/>
  <c r="D524" i="9"/>
  <c r="E524" i="9"/>
  <c r="G524" i="9"/>
  <c r="H524" i="9"/>
  <c r="B525" i="9"/>
  <c r="C525" i="9"/>
  <c r="D525" i="9"/>
  <c r="E525" i="9"/>
  <c r="G525" i="9"/>
  <c r="H525" i="9"/>
  <c r="B526" i="9"/>
  <c r="C526" i="9"/>
  <c r="D526" i="9"/>
  <c r="E526" i="9"/>
  <c r="G526" i="9"/>
  <c r="H526" i="9"/>
  <c r="B527" i="9"/>
  <c r="C527" i="9"/>
  <c r="D527" i="9"/>
  <c r="E527" i="9"/>
  <c r="G527" i="9"/>
  <c r="H527" i="9"/>
  <c r="B528" i="9"/>
  <c r="C528" i="9"/>
  <c r="D528" i="9"/>
  <c r="E528" i="9"/>
  <c r="G528" i="9"/>
  <c r="H528" i="9"/>
  <c r="B529" i="9"/>
  <c r="C529" i="9"/>
  <c r="D529" i="9"/>
  <c r="E529" i="9"/>
  <c r="G529" i="9"/>
  <c r="H529" i="9"/>
  <c r="B530" i="9"/>
  <c r="C530" i="9"/>
  <c r="D530" i="9"/>
  <c r="E530" i="9"/>
  <c r="G530" i="9"/>
  <c r="H530" i="9"/>
  <c r="B531" i="9"/>
  <c r="C531" i="9"/>
  <c r="D531" i="9"/>
  <c r="E531" i="9"/>
  <c r="G531" i="9"/>
  <c r="H531" i="9"/>
  <c r="B532" i="9"/>
  <c r="C532" i="9"/>
  <c r="D532" i="9"/>
  <c r="E532" i="9"/>
  <c r="G532" i="9"/>
  <c r="H532" i="9"/>
  <c r="B533" i="9"/>
  <c r="C533" i="9"/>
  <c r="D533" i="9"/>
  <c r="E533" i="9"/>
  <c r="G533" i="9"/>
  <c r="H533" i="9"/>
  <c r="B534" i="9"/>
  <c r="C534" i="9"/>
  <c r="D534" i="9"/>
  <c r="E534" i="9"/>
  <c r="G534" i="9"/>
  <c r="H534" i="9"/>
  <c r="B452" i="9"/>
  <c r="C452" i="9"/>
  <c r="D452" i="9"/>
  <c r="E452" i="9"/>
  <c r="G452" i="9"/>
  <c r="H452" i="9"/>
  <c r="B453" i="9"/>
  <c r="C453" i="9"/>
  <c r="D453" i="9"/>
  <c r="L453" i="9" s="1"/>
  <c r="E453" i="9"/>
  <c r="G453" i="9"/>
  <c r="H453" i="9"/>
  <c r="B454" i="9"/>
  <c r="C454" i="9"/>
  <c r="D454" i="9"/>
  <c r="E454" i="9"/>
  <c r="G454" i="9"/>
  <c r="H454" i="9"/>
  <c r="B455" i="9"/>
  <c r="C455" i="9"/>
  <c r="D455" i="9"/>
  <c r="E455" i="9"/>
  <c r="G455" i="9"/>
  <c r="H455" i="9"/>
  <c r="B456" i="9"/>
  <c r="C456" i="9"/>
  <c r="D456" i="9"/>
  <c r="E456" i="9"/>
  <c r="G456" i="9"/>
  <c r="H456" i="9"/>
  <c r="B457" i="9"/>
  <c r="C457" i="9"/>
  <c r="D457" i="9"/>
  <c r="L457" i="9" s="1"/>
  <c r="E457" i="9"/>
  <c r="G457" i="9"/>
  <c r="H457" i="9"/>
  <c r="B458" i="9"/>
  <c r="C458" i="9"/>
  <c r="D458" i="9"/>
  <c r="E458" i="9"/>
  <c r="G458" i="9"/>
  <c r="H458" i="9"/>
  <c r="B459" i="9"/>
  <c r="C459" i="9"/>
  <c r="D459" i="9"/>
  <c r="E459" i="9"/>
  <c r="G459" i="9"/>
  <c r="H459" i="9"/>
  <c r="B460" i="9"/>
  <c r="C460" i="9"/>
  <c r="D460" i="9"/>
  <c r="E460" i="9"/>
  <c r="G460" i="9"/>
  <c r="H460" i="9"/>
  <c r="B461" i="9"/>
  <c r="C461" i="9"/>
  <c r="D461" i="9"/>
  <c r="E461" i="9"/>
  <c r="G461" i="9"/>
  <c r="H461" i="9"/>
  <c r="B462" i="9"/>
  <c r="C462" i="9"/>
  <c r="D462" i="9"/>
  <c r="E462" i="9"/>
  <c r="G462" i="9"/>
  <c r="H462" i="9"/>
  <c r="B463" i="9"/>
  <c r="C463" i="9"/>
  <c r="D463" i="9"/>
  <c r="E463" i="9"/>
  <c r="G463" i="9"/>
  <c r="H463" i="9"/>
  <c r="B464" i="9"/>
  <c r="C464" i="9"/>
  <c r="D464" i="9"/>
  <c r="E464" i="9"/>
  <c r="G464" i="9"/>
  <c r="H464" i="9"/>
  <c r="B465" i="9"/>
  <c r="C465" i="9"/>
  <c r="D465" i="9"/>
  <c r="E465" i="9"/>
  <c r="G465" i="9"/>
  <c r="H465" i="9"/>
  <c r="B466" i="9"/>
  <c r="C466" i="9"/>
  <c r="D466" i="9"/>
  <c r="E466" i="9"/>
  <c r="G466" i="9"/>
  <c r="H466" i="9"/>
  <c r="B467" i="9"/>
  <c r="C467" i="9"/>
  <c r="D467" i="9"/>
  <c r="E467" i="9"/>
  <c r="G467" i="9"/>
  <c r="H467" i="9"/>
  <c r="B468" i="9"/>
  <c r="C468" i="9"/>
  <c r="D468" i="9"/>
  <c r="E468" i="9"/>
  <c r="G468" i="9"/>
  <c r="H468" i="9"/>
  <c r="B469" i="9"/>
  <c r="C469" i="9"/>
  <c r="D469" i="9"/>
  <c r="E469" i="9"/>
  <c r="G469" i="9"/>
  <c r="H469" i="9"/>
  <c r="B470" i="9"/>
  <c r="C470" i="9"/>
  <c r="D470" i="9"/>
  <c r="E470" i="9"/>
  <c r="G470" i="9"/>
  <c r="H470" i="9"/>
  <c r="B471" i="9"/>
  <c r="C471" i="9"/>
  <c r="D471" i="9"/>
  <c r="E471" i="9"/>
  <c r="G471" i="9"/>
  <c r="H471" i="9"/>
  <c r="B472" i="9"/>
  <c r="C472" i="9"/>
  <c r="D472" i="9"/>
  <c r="E472" i="9"/>
  <c r="G472" i="9"/>
  <c r="H472" i="9"/>
  <c r="B473" i="9"/>
  <c r="C473" i="9"/>
  <c r="D473" i="9"/>
  <c r="L473" i="9" s="1"/>
  <c r="E473" i="9"/>
  <c r="G473" i="9"/>
  <c r="H473" i="9"/>
  <c r="B474" i="9"/>
  <c r="C474" i="9"/>
  <c r="D474" i="9"/>
  <c r="E474" i="9"/>
  <c r="G474" i="9"/>
  <c r="H474" i="9"/>
  <c r="B475" i="9"/>
  <c r="C475" i="9"/>
  <c r="D475" i="9"/>
  <c r="E475" i="9"/>
  <c r="G475" i="9"/>
  <c r="H475" i="9"/>
  <c r="B476" i="9"/>
  <c r="C476" i="9"/>
  <c r="D476" i="9"/>
  <c r="E476" i="9"/>
  <c r="G476" i="9"/>
  <c r="H476" i="9"/>
  <c r="B477" i="9"/>
  <c r="C477" i="9"/>
  <c r="D477" i="9"/>
  <c r="E477" i="9"/>
  <c r="G477" i="9"/>
  <c r="H477" i="9"/>
  <c r="B478" i="9"/>
  <c r="C478" i="9"/>
  <c r="D478" i="9"/>
  <c r="E478" i="9"/>
  <c r="G478" i="9"/>
  <c r="H478" i="9"/>
  <c r="C451" i="9"/>
  <c r="D451" i="9"/>
  <c r="E451" i="9"/>
  <c r="F451" i="9"/>
  <c r="G451" i="9"/>
  <c r="H451" i="9"/>
  <c r="I451" i="9"/>
  <c r="B451" i="9"/>
  <c r="B438" i="9"/>
  <c r="C438" i="9"/>
  <c r="D438" i="9"/>
  <c r="E438" i="9"/>
  <c r="G438" i="9"/>
  <c r="H438" i="9"/>
  <c r="I438" i="9"/>
  <c r="B439" i="9"/>
  <c r="C439" i="9"/>
  <c r="D439" i="9"/>
  <c r="E439" i="9"/>
  <c r="G439" i="9"/>
  <c r="H439" i="9"/>
  <c r="I439" i="9"/>
  <c r="B440" i="9"/>
  <c r="C440" i="9"/>
  <c r="D440" i="9"/>
  <c r="E440" i="9"/>
  <c r="G440" i="9"/>
  <c r="H440" i="9"/>
  <c r="I440" i="9"/>
  <c r="B441" i="9"/>
  <c r="C441" i="9"/>
  <c r="D441" i="9"/>
  <c r="E441" i="9"/>
  <c r="G441" i="9"/>
  <c r="H441" i="9"/>
  <c r="I441" i="9"/>
  <c r="B442" i="9"/>
  <c r="C442" i="9"/>
  <c r="D442" i="9"/>
  <c r="E442" i="9"/>
  <c r="G442" i="9"/>
  <c r="H442" i="9"/>
  <c r="I442" i="9"/>
  <c r="B443" i="9"/>
  <c r="C443" i="9"/>
  <c r="D443" i="9"/>
  <c r="E443" i="9"/>
  <c r="G443" i="9"/>
  <c r="H443" i="9"/>
  <c r="I443" i="9"/>
  <c r="B444" i="9"/>
  <c r="C444" i="9"/>
  <c r="D444" i="9"/>
  <c r="E444" i="9"/>
  <c r="G444" i="9"/>
  <c r="H444" i="9"/>
  <c r="I444" i="9"/>
  <c r="B445" i="9"/>
  <c r="C445" i="9"/>
  <c r="D445" i="9"/>
  <c r="E445" i="9"/>
  <c r="G445" i="9"/>
  <c r="H445" i="9"/>
  <c r="I445" i="9"/>
  <c r="B446" i="9"/>
  <c r="C446" i="9"/>
  <c r="D446" i="9"/>
  <c r="E446" i="9"/>
  <c r="G446" i="9"/>
  <c r="H446" i="9"/>
  <c r="I446" i="9"/>
  <c r="B447" i="9"/>
  <c r="C447" i="9"/>
  <c r="D447" i="9"/>
  <c r="E447" i="9"/>
  <c r="G447" i="9"/>
  <c r="H447" i="9"/>
  <c r="I447" i="9"/>
  <c r="B448" i="9"/>
  <c r="C448" i="9"/>
  <c r="D448" i="9"/>
  <c r="E448" i="9"/>
  <c r="G448" i="9"/>
  <c r="H448" i="9"/>
  <c r="I448" i="9"/>
  <c r="B407" i="9"/>
  <c r="C407" i="9"/>
  <c r="D407" i="9"/>
  <c r="E407" i="9"/>
  <c r="G407" i="9"/>
  <c r="H407" i="9"/>
  <c r="I407" i="9"/>
  <c r="B408" i="9"/>
  <c r="C408" i="9"/>
  <c r="D408" i="9"/>
  <c r="E408" i="9"/>
  <c r="G408" i="9"/>
  <c r="H408" i="9"/>
  <c r="I408" i="9"/>
  <c r="B409" i="9"/>
  <c r="C409" i="9"/>
  <c r="D409" i="9"/>
  <c r="E409" i="9"/>
  <c r="G409" i="9"/>
  <c r="H409" i="9"/>
  <c r="I409" i="9"/>
  <c r="B410" i="9"/>
  <c r="C410" i="9"/>
  <c r="D410" i="9"/>
  <c r="E410" i="9"/>
  <c r="G410" i="9"/>
  <c r="H410" i="9"/>
  <c r="I410" i="9"/>
  <c r="B411" i="9"/>
  <c r="C411" i="9"/>
  <c r="D411" i="9"/>
  <c r="E411" i="9"/>
  <c r="G411" i="9"/>
  <c r="H411" i="9"/>
  <c r="I411" i="9"/>
  <c r="B412" i="9"/>
  <c r="C412" i="9"/>
  <c r="D412" i="9"/>
  <c r="E412" i="9"/>
  <c r="G412" i="9"/>
  <c r="H412" i="9"/>
  <c r="I412" i="9"/>
  <c r="B413" i="9"/>
  <c r="C413" i="9"/>
  <c r="D413" i="9"/>
  <c r="E413" i="9"/>
  <c r="G413" i="9"/>
  <c r="H413" i="9"/>
  <c r="I413" i="9"/>
  <c r="B414" i="9"/>
  <c r="C414" i="9"/>
  <c r="D414" i="9"/>
  <c r="E414" i="9"/>
  <c r="G414" i="9"/>
  <c r="H414" i="9"/>
  <c r="I414" i="9"/>
  <c r="B415" i="9"/>
  <c r="C415" i="9"/>
  <c r="D415" i="9"/>
  <c r="E415" i="9"/>
  <c r="G415" i="9"/>
  <c r="H415" i="9"/>
  <c r="I415" i="9"/>
  <c r="B416" i="9"/>
  <c r="C416" i="9"/>
  <c r="D416" i="9"/>
  <c r="E416" i="9"/>
  <c r="G416" i="9"/>
  <c r="H416" i="9"/>
  <c r="I416" i="9"/>
  <c r="B417" i="9"/>
  <c r="C417" i="9"/>
  <c r="D417" i="9"/>
  <c r="E417" i="9"/>
  <c r="G417" i="9"/>
  <c r="H417" i="9"/>
  <c r="I417" i="9"/>
  <c r="B418" i="9"/>
  <c r="C418" i="9"/>
  <c r="D418" i="9"/>
  <c r="E418" i="9"/>
  <c r="G418" i="9"/>
  <c r="H418" i="9"/>
  <c r="I418" i="9"/>
  <c r="B419" i="9"/>
  <c r="C419" i="9"/>
  <c r="D419" i="9"/>
  <c r="E419" i="9"/>
  <c r="G419" i="9"/>
  <c r="H419" i="9"/>
  <c r="I419" i="9"/>
  <c r="B420" i="9"/>
  <c r="C420" i="9"/>
  <c r="D420" i="9"/>
  <c r="E420" i="9"/>
  <c r="G420" i="9"/>
  <c r="H420" i="9"/>
  <c r="I420" i="9"/>
  <c r="B421" i="9"/>
  <c r="C421" i="9"/>
  <c r="D421" i="9"/>
  <c r="E421" i="9"/>
  <c r="G421" i="9"/>
  <c r="H421" i="9"/>
  <c r="I421" i="9"/>
  <c r="B422" i="9"/>
  <c r="C422" i="9"/>
  <c r="D422" i="9"/>
  <c r="E422" i="9"/>
  <c r="G422" i="9"/>
  <c r="H422" i="9"/>
  <c r="I422" i="9"/>
  <c r="B423" i="9"/>
  <c r="C423" i="9"/>
  <c r="D423" i="9"/>
  <c r="E423" i="9"/>
  <c r="G423" i="9"/>
  <c r="H423" i="9"/>
  <c r="I423" i="9"/>
  <c r="B424" i="9"/>
  <c r="C424" i="9"/>
  <c r="D424" i="9"/>
  <c r="E424" i="9"/>
  <c r="G424" i="9"/>
  <c r="H424" i="9"/>
  <c r="I424" i="9"/>
  <c r="B425" i="9"/>
  <c r="C425" i="9"/>
  <c r="D425" i="9"/>
  <c r="E425" i="9"/>
  <c r="G425" i="9"/>
  <c r="H425" i="9"/>
  <c r="I425" i="9"/>
  <c r="B426" i="9"/>
  <c r="C426" i="9"/>
  <c r="D426" i="9"/>
  <c r="E426" i="9"/>
  <c r="G426" i="9"/>
  <c r="H426" i="9"/>
  <c r="I426" i="9"/>
  <c r="B427" i="9"/>
  <c r="C427" i="9"/>
  <c r="D427" i="9"/>
  <c r="E427" i="9"/>
  <c r="G427" i="9"/>
  <c r="H427" i="9"/>
  <c r="I427" i="9"/>
  <c r="B428" i="9"/>
  <c r="C428" i="9"/>
  <c r="D428" i="9"/>
  <c r="E428" i="9"/>
  <c r="G428" i="9"/>
  <c r="H428" i="9"/>
  <c r="I428" i="9"/>
  <c r="B429" i="9"/>
  <c r="C429" i="9"/>
  <c r="D429" i="9"/>
  <c r="E429" i="9"/>
  <c r="G429" i="9"/>
  <c r="H429" i="9"/>
  <c r="I429" i="9"/>
  <c r="B430" i="9"/>
  <c r="C430" i="9"/>
  <c r="D430" i="9"/>
  <c r="E430" i="9"/>
  <c r="G430" i="9"/>
  <c r="H430" i="9"/>
  <c r="I430" i="9"/>
  <c r="B431" i="9"/>
  <c r="C431" i="9"/>
  <c r="D431" i="9"/>
  <c r="E431" i="9"/>
  <c r="G431" i="9"/>
  <c r="H431" i="9"/>
  <c r="I431" i="9"/>
  <c r="B432" i="9"/>
  <c r="C432" i="9"/>
  <c r="D432" i="9"/>
  <c r="E432" i="9"/>
  <c r="G432" i="9"/>
  <c r="H432" i="9"/>
  <c r="I432" i="9"/>
  <c r="B433" i="9"/>
  <c r="C433" i="9"/>
  <c r="D433" i="9"/>
  <c r="E433" i="9"/>
  <c r="G433" i="9"/>
  <c r="H433" i="9"/>
  <c r="I433" i="9"/>
  <c r="B434" i="9"/>
  <c r="C434" i="9"/>
  <c r="D434" i="9"/>
  <c r="E434" i="9"/>
  <c r="G434" i="9"/>
  <c r="H434" i="9"/>
  <c r="I434" i="9"/>
  <c r="B435" i="9"/>
  <c r="C435" i="9"/>
  <c r="D435" i="9"/>
  <c r="E435" i="9"/>
  <c r="G435" i="9"/>
  <c r="H435" i="9"/>
  <c r="I435" i="9"/>
  <c r="B436" i="9"/>
  <c r="C436" i="9"/>
  <c r="D436" i="9"/>
  <c r="E436" i="9"/>
  <c r="G436" i="9"/>
  <c r="H436" i="9"/>
  <c r="I436" i="9"/>
  <c r="B437" i="9"/>
  <c r="C437" i="9"/>
  <c r="D437" i="9"/>
  <c r="E437" i="9"/>
  <c r="G437" i="9"/>
  <c r="H437" i="9"/>
  <c r="I437" i="9"/>
  <c r="B377" i="9"/>
  <c r="C377" i="9"/>
  <c r="D377" i="9"/>
  <c r="E377" i="9"/>
  <c r="G377" i="9"/>
  <c r="H377" i="9"/>
  <c r="I377" i="9"/>
  <c r="O377" i="9" s="1"/>
  <c r="B378" i="9"/>
  <c r="C378" i="9"/>
  <c r="D378" i="9"/>
  <c r="E378" i="9"/>
  <c r="G378" i="9"/>
  <c r="H378" i="9"/>
  <c r="I378" i="9"/>
  <c r="B379" i="9"/>
  <c r="C379" i="9"/>
  <c r="D379" i="9"/>
  <c r="E379" i="9"/>
  <c r="G379" i="9"/>
  <c r="H379" i="9"/>
  <c r="I379" i="9"/>
  <c r="B380" i="9"/>
  <c r="C380" i="9"/>
  <c r="D380" i="9"/>
  <c r="E380" i="9"/>
  <c r="G380" i="9"/>
  <c r="H380" i="9"/>
  <c r="I380" i="9"/>
  <c r="B381" i="9"/>
  <c r="C381" i="9"/>
  <c r="D381" i="9"/>
  <c r="E381" i="9"/>
  <c r="G381" i="9"/>
  <c r="H381" i="9"/>
  <c r="I381" i="9"/>
  <c r="B382" i="9"/>
  <c r="C382" i="9"/>
  <c r="D382" i="9"/>
  <c r="E382" i="9"/>
  <c r="G382" i="9"/>
  <c r="H382" i="9"/>
  <c r="I382" i="9"/>
  <c r="B383" i="9"/>
  <c r="C383" i="9"/>
  <c r="D383" i="9"/>
  <c r="L383" i="9" s="1"/>
  <c r="E383" i="9"/>
  <c r="G383" i="9"/>
  <c r="H383" i="9"/>
  <c r="I383" i="9"/>
  <c r="B384" i="9"/>
  <c r="C384" i="9"/>
  <c r="D384" i="9"/>
  <c r="E384" i="9"/>
  <c r="G384" i="9"/>
  <c r="H384" i="9"/>
  <c r="I384" i="9"/>
  <c r="B385" i="9"/>
  <c r="C385" i="9"/>
  <c r="D385" i="9"/>
  <c r="E385" i="9"/>
  <c r="G385" i="9"/>
  <c r="H385" i="9"/>
  <c r="I385" i="9"/>
  <c r="B386" i="9"/>
  <c r="C386" i="9"/>
  <c r="D386" i="9"/>
  <c r="E386" i="9"/>
  <c r="G386" i="9"/>
  <c r="H386" i="9"/>
  <c r="I386" i="9"/>
  <c r="B387" i="9"/>
  <c r="C387" i="9"/>
  <c r="D387" i="9"/>
  <c r="E387" i="9"/>
  <c r="G387" i="9"/>
  <c r="H387" i="9"/>
  <c r="I387" i="9"/>
  <c r="B388" i="9"/>
  <c r="C388" i="9"/>
  <c r="D388" i="9"/>
  <c r="E388" i="9"/>
  <c r="G388" i="9"/>
  <c r="H388" i="9"/>
  <c r="I388" i="9"/>
  <c r="B389" i="9"/>
  <c r="C389" i="9"/>
  <c r="D389" i="9"/>
  <c r="E389" i="9"/>
  <c r="G389" i="9"/>
  <c r="H389" i="9"/>
  <c r="I389" i="9"/>
  <c r="B390" i="9"/>
  <c r="C390" i="9"/>
  <c r="D390" i="9"/>
  <c r="E390" i="9"/>
  <c r="G390" i="9"/>
  <c r="H390" i="9"/>
  <c r="I390" i="9"/>
  <c r="B391" i="9"/>
  <c r="C391" i="9"/>
  <c r="D391" i="9"/>
  <c r="E391" i="9"/>
  <c r="G391" i="9"/>
  <c r="H391" i="9"/>
  <c r="I391" i="9"/>
  <c r="B392" i="9"/>
  <c r="C392" i="9"/>
  <c r="D392" i="9"/>
  <c r="E392" i="9"/>
  <c r="G392" i="9"/>
  <c r="H392" i="9"/>
  <c r="I392" i="9"/>
  <c r="B393" i="9"/>
  <c r="C393" i="9"/>
  <c r="D393" i="9"/>
  <c r="E393" i="9"/>
  <c r="G393" i="9"/>
  <c r="H393" i="9"/>
  <c r="I393" i="9"/>
  <c r="B394" i="9"/>
  <c r="C394" i="9"/>
  <c r="D394" i="9"/>
  <c r="E394" i="9"/>
  <c r="G394" i="9"/>
  <c r="H394" i="9"/>
  <c r="I394" i="9"/>
  <c r="B395" i="9"/>
  <c r="C395" i="9"/>
  <c r="D395" i="9"/>
  <c r="E395" i="9"/>
  <c r="G395" i="9"/>
  <c r="H395" i="9"/>
  <c r="I395" i="9"/>
  <c r="B396" i="9"/>
  <c r="C396" i="9"/>
  <c r="D396" i="9"/>
  <c r="E396" i="9"/>
  <c r="G396" i="9"/>
  <c r="H396" i="9"/>
  <c r="I396" i="9"/>
  <c r="B397" i="9"/>
  <c r="C397" i="9"/>
  <c r="D397" i="9"/>
  <c r="E397" i="9"/>
  <c r="G397" i="9"/>
  <c r="H397" i="9"/>
  <c r="I397" i="9"/>
  <c r="B398" i="9"/>
  <c r="C398" i="9"/>
  <c r="D398" i="9"/>
  <c r="E398" i="9"/>
  <c r="G398" i="9"/>
  <c r="H398" i="9"/>
  <c r="I398" i="9"/>
  <c r="B399" i="9"/>
  <c r="C399" i="9"/>
  <c r="D399" i="9"/>
  <c r="L399" i="9" s="1"/>
  <c r="E399" i="9"/>
  <c r="G399" i="9"/>
  <c r="H399" i="9"/>
  <c r="I399" i="9"/>
  <c r="B400" i="9"/>
  <c r="C400" i="9"/>
  <c r="D400" i="9"/>
  <c r="E400" i="9"/>
  <c r="G400" i="9"/>
  <c r="H400" i="9"/>
  <c r="I400" i="9"/>
  <c r="B401" i="9"/>
  <c r="C401" i="9"/>
  <c r="D401" i="9"/>
  <c r="E401" i="9"/>
  <c r="G401" i="9"/>
  <c r="H401" i="9"/>
  <c r="I401" i="9"/>
  <c r="B402" i="9"/>
  <c r="C402" i="9"/>
  <c r="D402" i="9"/>
  <c r="E402" i="9"/>
  <c r="G402" i="9"/>
  <c r="H402" i="9"/>
  <c r="I402" i="9"/>
  <c r="B403" i="9"/>
  <c r="C403" i="9"/>
  <c r="D403" i="9"/>
  <c r="E403" i="9"/>
  <c r="G403" i="9"/>
  <c r="H403" i="9"/>
  <c r="I403" i="9"/>
  <c r="B404" i="9"/>
  <c r="C404" i="9"/>
  <c r="D404" i="9"/>
  <c r="E404" i="9"/>
  <c r="G404" i="9"/>
  <c r="H404" i="9"/>
  <c r="I404" i="9"/>
  <c r="B405" i="9"/>
  <c r="C405" i="9"/>
  <c r="D405" i="9"/>
  <c r="E405" i="9"/>
  <c r="G405" i="9"/>
  <c r="H405" i="9"/>
  <c r="I405" i="9"/>
  <c r="B406" i="9"/>
  <c r="C406" i="9"/>
  <c r="D406" i="9"/>
  <c r="E406" i="9"/>
  <c r="G406" i="9"/>
  <c r="H406" i="9"/>
  <c r="I406" i="9"/>
  <c r="C376" i="9"/>
  <c r="D376" i="9"/>
  <c r="E376" i="9"/>
  <c r="F376" i="9"/>
  <c r="G376" i="9"/>
  <c r="H376" i="9"/>
  <c r="I376" i="9"/>
  <c r="B376" i="9"/>
  <c r="B337" i="9"/>
  <c r="C337" i="9"/>
  <c r="D337" i="9"/>
  <c r="E337" i="9"/>
  <c r="G337" i="9"/>
  <c r="H337" i="9"/>
  <c r="I337" i="9"/>
  <c r="B338" i="9"/>
  <c r="C338" i="9"/>
  <c r="D338" i="9"/>
  <c r="E338" i="9"/>
  <c r="G338" i="9"/>
  <c r="H338" i="9"/>
  <c r="I338" i="9"/>
  <c r="B339" i="9"/>
  <c r="C339" i="9"/>
  <c r="D339" i="9"/>
  <c r="E339" i="9"/>
  <c r="G339" i="9"/>
  <c r="H339" i="9"/>
  <c r="I339" i="9"/>
  <c r="B340" i="9"/>
  <c r="C340" i="9"/>
  <c r="D340" i="9"/>
  <c r="E340" i="9"/>
  <c r="G340" i="9"/>
  <c r="H340" i="9"/>
  <c r="I340" i="9"/>
  <c r="B341" i="9"/>
  <c r="C341" i="9"/>
  <c r="D341" i="9"/>
  <c r="E341" i="9"/>
  <c r="G341" i="9"/>
  <c r="H341" i="9"/>
  <c r="I341" i="9"/>
  <c r="B342" i="9"/>
  <c r="C342" i="9"/>
  <c r="D342" i="9"/>
  <c r="E342" i="9"/>
  <c r="G342" i="9"/>
  <c r="H342" i="9"/>
  <c r="I342" i="9"/>
  <c r="B343" i="9"/>
  <c r="C343" i="9"/>
  <c r="D343" i="9"/>
  <c r="E343" i="9"/>
  <c r="G343" i="9"/>
  <c r="H343" i="9"/>
  <c r="I343" i="9"/>
  <c r="B344" i="9"/>
  <c r="C344" i="9"/>
  <c r="D344" i="9"/>
  <c r="E344" i="9"/>
  <c r="G344" i="9"/>
  <c r="H344" i="9"/>
  <c r="I344" i="9"/>
  <c r="B345" i="9"/>
  <c r="C345" i="9"/>
  <c r="D345" i="9"/>
  <c r="E345" i="9"/>
  <c r="G345" i="9"/>
  <c r="H345" i="9"/>
  <c r="I345" i="9"/>
  <c r="B346" i="9"/>
  <c r="C346" i="9"/>
  <c r="D346" i="9"/>
  <c r="E346" i="9"/>
  <c r="G346" i="9"/>
  <c r="H346" i="9"/>
  <c r="I346" i="9"/>
  <c r="B347" i="9"/>
  <c r="C347" i="9"/>
  <c r="D347" i="9"/>
  <c r="E347" i="9"/>
  <c r="G347" i="9"/>
  <c r="H347" i="9"/>
  <c r="I347" i="9"/>
  <c r="B348" i="9"/>
  <c r="C348" i="9"/>
  <c r="D348" i="9"/>
  <c r="E348" i="9"/>
  <c r="G348" i="9"/>
  <c r="H348" i="9"/>
  <c r="I348" i="9"/>
  <c r="B349" i="9"/>
  <c r="C349" i="9"/>
  <c r="D349" i="9"/>
  <c r="E349" i="9"/>
  <c r="G349" i="9"/>
  <c r="H349" i="9"/>
  <c r="I349" i="9"/>
  <c r="B350" i="9"/>
  <c r="C350" i="9"/>
  <c r="D350" i="9"/>
  <c r="E350" i="9"/>
  <c r="G350" i="9"/>
  <c r="H350" i="9"/>
  <c r="I350" i="9"/>
  <c r="B351" i="9"/>
  <c r="C351" i="9"/>
  <c r="D351" i="9"/>
  <c r="E351" i="9"/>
  <c r="G351" i="9"/>
  <c r="H351" i="9"/>
  <c r="I351" i="9"/>
  <c r="B352" i="9"/>
  <c r="C352" i="9"/>
  <c r="D352" i="9"/>
  <c r="E352" i="9"/>
  <c r="G352" i="9"/>
  <c r="H352" i="9"/>
  <c r="I352" i="9"/>
  <c r="B353" i="9"/>
  <c r="C353" i="9"/>
  <c r="D353" i="9"/>
  <c r="E353" i="9"/>
  <c r="G353" i="9"/>
  <c r="H353" i="9"/>
  <c r="I353" i="9"/>
  <c r="B354" i="9"/>
  <c r="C354" i="9"/>
  <c r="D354" i="9"/>
  <c r="E354" i="9"/>
  <c r="G354" i="9"/>
  <c r="H354" i="9"/>
  <c r="I354" i="9"/>
  <c r="B355" i="9"/>
  <c r="C355" i="9"/>
  <c r="D355" i="9"/>
  <c r="E355" i="9"/>
  <c r="G355" i="9"/>
  <c r="H355" i="9"/>
  <c r="I355" i="9"/>
  <c r="B356" i="9"/>
  <c r="C356" i="9"/>
  <c r="D356" i="9"/>
  <c r="E356" i="9"/>
  <c r="G356" i="9"/>
  <c r="H356" i="9"/>
  <c r="I356" i="9"/>
  <c r="B357" i="9"/>
  <c r="C357" i="9"/>
  <c r="D357" i="9"/>
  <c r="E357" i="9"/>
  <c r="G357" i="9"/>
  <c r="H357" i="9"/>
  <c r="I357" i="9"/>
  <c r="B358" i="9"/>
  <c r="C358" i="9"/>
  <c r="D358" i="9"/>
  <c r="E358" i="9"/>
  <c r="G358" i="9"/>
  <c r="H358" i="9"/>
  <c r="I358" i="9"/>
  <c r="B359" i="9"/>
  <c r="C359" i="9"/>
  <c r="D359" i="9"/>
  <c r="E359" i="9"/>
  <c r="G359" i="9"/>
  <c r="H359" i="9"/>
  <c r="I359" i="9"/>
  <c r="B360" i="9"/>
  <c r="C360" i="9"/>
  <c r="D360" i="9"/>
  <c r="E360" i="9"/>
  <c r="G360" i="9"/>
  <c r="H360" i="9"/>
  <c r="I360" i="9"/>
  <c r="B361" i="9"/>
  <c r="C361" i="9"/>
  <c r="D361" i="9"/>
  <c r="E361" i="9"/>
  <c r="G361" i="9"/>
  <c r="H361" i="9"/>
  <c r="I361" i="9"/>
  <c r="B362" i="9"/>
  <c r="C362" i="9"/>
  <c r="D362" i="9"/>
  <c r="E362" i="9"/>
  <c r="G362" i="9"/>
  <c r="H362" i="9"/>
  <c r="I362" i="9"/>
  <c r="B363" i="9"/>
  <c r="C363" i="9"/>
  <c r="D363" i="9"/>
  <c r="E363" i="9"/>
  <c r="G363" i="9"/>
  <c r="H363" i="9"/>
  <c r="I363" i="9"/>
  <c r="B364" i="9"/>
  <c r="C364" i="9"/>
  <c r="D364" i="9"/>
  <c r="E364" i="9"/>
  <c r="G364" i="9"/>
  <c r="H364" i="9"/>
  <c r="I364" i="9"/>
  <c r="B365" i="9"/>
  <c r="C365" i="9"/>
  <c r="D365" i="9"/>
  <c r="E365" i="9"/>
  <c r="G365" i="9"/>
  <c r="H365" i="9"/>
  <c r="I365" i="9"/>
  <c r="B366" i="9"/>
  <c r="C366" i="9"/>
  <c r="D366" i="9"/>
  <c r="E366" i="9"/>
  <c r="G366" i="9"/>
  <c r="H366" i="9"/>
  <c r="I366" i="9"/>
  <c r="B367" i="9"/>
  <c r="C367" i="9"/>
  <c r="D367" i="9"/>
  <c r="E367" i="9"/>
  <c r="G367" i="9"/>
  <c r="H367" i="9"/>
  <c r="I367" i="9"/>
  <c r="B368" i="9"/>
  <c r="C368" i="9"/>
  <c r="D368" i="9"/>
  <c r="E368" i="9"/>
  <c r="G368" i="9"/>
  <c r="H368" i="9"/>
  <c r="I368" i="9"/>
  <c r="B369" i="9"/>
  <c r="C369" i="9"/>
  <c r="D369" i="9"/>
  <c r="E369" i="9"/>
  <c r="G369" i="9"/>
  <c r="H369" i="9"/>
  <c r="I369" i="9"/>
  <c r="B370" i="9"/>
  <c r="C370" i="9"/>
  <c r="D370" i="9"/>
  <c r="E370" i="9"/>
  <c r="G370" i="9"/>
  <c r="H370" i="9"/>
  <c r="I370" i="9"/>
  <c r="B371" i="9"/>
  <c r="C371" i="9"/>
  <c r="D371" i="9"/>
  <c r="E371" i="9"/>
  <c r="G371" i="9"/>
  <c r="H371" i="9"/>
  <c r="I371" i="9"/>
  <c r="B372" i="9"/>
  <c r="C372" i="9"/>
  <c r="D372" i="9"/>
  <c r="E372" i="9"/>
  <c r="G372" i="9"/>
  <c r="H372" i="9"/>
  <c r="I372" i="9"/>
  <c r="B373" i="9"/>
  <c r="C373" i="9"/>
  <c r="D373" i="9"/>
  <c r="E373" i="9"/>
  <c r="G373" i="9"/>
  <c r="H373" i="9"/>
  <c r="I373" i="9"/>
  <c r="B310" i="9"/>
  <c r="C310" i="9"/>
  <c r="D310" i="9"/>
  <c r="E310" i="9"/>
  <c r="G310" i="9"/>
  <c r="H310" i="9"/>
  <c r="I310" i="9"/>
  <c r="O310" i="9" s="1"/>
  <c r="B311" i="9"/>
  <c r="C311" i="9"/>
  <c r="D311" i="9"/>
  <c r="E311" i="9"/>
  <c r="G311" i="9"/>
  <c r="H311" i="9"/>
  <c r="I311" i="9"/>
  <c r="B312" i="9"/>
  <c r="C312" i="9"/>
  <c r="D312" i="9"/>
  <c r="E312" i="9"/>
  <c r="G312" i="9"/>
  <c r="H312" i="9"/>
  <c r="I312" i="9"/>
  <c r="B313" i="9"/>
  <c r="C313" i="9"/>
  <c r="D313" i="9"/>
  <c r="E313" i="9"/>
  <c r="G313" i="9"/>
  <c r="H313" i="9"/>
  <c r="I313" i="9"/>
  <c r="B314" i="9"/>
  <c r="C314" i="9"/>
  <c r="D314" i="9"/>
  <c r="E314" i="9"/>
  <c r="G314" i="9"/>
  <c r="H314" i="9"/>
  <c r="I314" i="9"/>
  <c r="B315" i="9"/>
  <c r="C315" i="9"/>
  <c r="D315" i="9"/>
  <c r="E315" i="9"/>
  <c r="G315" i="9"/>
  <c r="H315" i="9"/>
  <c r="I315" i="9"/>
  <c r="B316" i="9"/>
  <c r="C316" i="9"/>
  <c r="D316" i="9"/>
  <c r="E316" i="9"/>
  <c r="G316" i="9"/>
  <c r="H316" i="9"/>
  <c r="I316" i="9"/>
  <c r="B317" i="9"/>
  <c r="C317" i="9"/>
  <c r="D317" i="9"/>
  <c r="L317" i="9" s="1"/>
  <c r="E317" i="9"/>
  <c r="G317" i="9"/>
  <c r="H317" i="9"/>
  <c r="I317" i="9"/>
  <c r="B318" i="9"/>
  <c r="C318" i="9"/>
  <c r="D318" i="9"/>
  <c r="E318" i="9"/>
  <c r="G318" i="9"/>
  <c r="H318" i="9"/>
  <c r="I318" i="9"/>
  <c r="B319" i="9"/>
  <c r="C319" i="9"/>
  <c r="D319" i="9"/>
  <c r="E319" i="9"/>
  <c r="G319" i="9"/>
  <c r="H319" i="9"/>
  <c r="I319" i="9"/>
  <c r="B320" i="9"/>
  <c r="C320" i="9"/>
  <c r="D320" i="9"/>
  <c r="E320" i="9"/>
  <c r="G320" i="9"/>
  <c r="H320" i="9"/>
  <c r="I320" i="9"/>
  <c r="B321" i="9"/>
  <c r="C321" i="9"/>
  <c r="D321" i="9"/>
  <c r="E321" i="9"/>
  <c r="G321" i="9"/>
  <c r="H321" i="9"/>
  <c r="I321" i="9"/>
  <c r="B322" i="9"/>
  <c r="C322" i="9"/>
  <c r="D322" i="9"/>
  <c r="E322" i="9"/>
  <c r="G322" i="9"/>
  <c r="H322" i="9"/>
  <c r="I322" i="9"/>
  <c r="B323" i="9"/>
  <c r="C323" i="9"/>
  <c r="D323" i="9"/>
  <c r="E323" i="9"/>
  <c r="G323" i="9"/>
  <c r="H323" i="9"/>
  <c r="I323" i="9"/>
  <c r="B324" i="9"/>
  <c r="C324" i="9"/>
  <c r="D324" i="9"/>
  <c r="E324" i="9"/>
  <c r="G324" i="9"/>
  <c r="H324" i="9"/>
  <c r="I324" i="9"/>
  <c r="B325" i="9"/>
  <c r="C325" i="9"/>
  <c r="D325" i="9"/>
  <c r="L325" i="9" s="1"/>
  <c r="E325" i="9"/>
  <c r="G325" i="9"/>
  <c r="H325" i="9"/>
  <c r="I325" i="9"/>
  <c r="B326" i="9"/>
  <c r="C326" i="9"/>
  <c r="D326" i="9"/>
  <c r="E326" i="9"/>
  <c r="G326" i="9"/>
  <c r="H326" i="9"/>
  <c r="I326" i="9"/>
  <c r="B327" i="9"/>
  <c r="C327" i="9"/>
  <c r="D327" i="9"/>
  <c r="E327" i="9"/>
  <c r="G327" i="9"/>
  <c r="H327" i="9"/>
  <c r="I327" i="9"/>
  <c r="B328" i="9"/>
  <c r="C328" i="9"/>
  <c r="D328" i="9"/>
  <c r="E328" i="9"/>
  <c r="G328" i="9"/>
  <c r="H328" i="9"/>
  <c r="I328" i="9"/>
  <c r="B329" i="9"/>
  <c r="C329" i="9"/>
  <c r="D329" i="9"/>
  <c r="E329" i="9"/>
  <c r="G329" i="9"/>
  <c r="H329" i="9"/>
  <c r="I329" i="9"/>
  <c r="B330" i="9"/>
  <c r="C330" i="9"/>
  <c r="D330" i="9"/>
  <c r="E330" i="9"/>
  <c r="G330" i="9"/>
  <c r="H330" i="9"/>
  <c r="I330" i="9"/>
  <c r="B331" i="9"/>
  <c r="C331" i="9"/>
  <c r="D331" i="9"/>
  <c r="E331" i="9"/>
  <c r="G331" i="9"/>
  <c r="H331" i="9"/>
  <c r="I331" i="9"/>
  <c r="B332" i="9"/>
  <c r="C332" i="9"/>
  <c r="D332" i="9"/>
  <c r="E332" i="9"/>
  <c r="G332" i="9"/>
  <c r="H332" i="9"/>
  <c r="I332" i="9"/>
  <c r="B333" i="9"/>
  <c r="C333" i="9"/>
  <c r="D333" i="9"/>
  <c r="L333" i="9" s="1"/>
  <c r="E333" i="9"/>
  <c r="G333" i="9"/>
  <c r="H333" i="9"/>
  <c r="I333" i="9"/>
  <c r="B334" i="9"/>
  <c r="C334" i="9"/>
  <c r="D334" i="9"/>
  <c r="E334" i="9"/>
  <c r="G334" i="9"/>
  <c r="H334" i="9"/>
  <c r="I334" i="9"/>
  <c r="B335" i="9"/>
  <c r="C335" i="9"/>
  <c r="D335" i="9"/>
  <c r="E335" i="9"/>
  <c r="G335" i="9"/>
  <c r="H335" i="9"/>
  <c r="I335" i="9"/>
  <c r="B336" i="9"/>
  <c r="C336" i="9"/>
  <c r="D336" i="9"/>
  <c r="E336" i="9"/>
  <c r="G336" i="9"/>
  <c r="H336" i="9"/>
  <c r="I336" i="9"/>
  <c r="C309" i="9"/>
  <c r="D309" i="9"/>
  <c r="E309" i="9"/>
  <c r="F309" i="9"/>
  <c r="G309" i="9"/>
  <c r="H309" i="9"/>
  <c r="I309" i="9"/>
  <c r="B309" i="9"/>
  <c r="B305" i="9"/>
  <c r="C305" i="9"/>
  <c r="D305" i="9"/>
  <c r="E305" i="9"/>
  <c r="G305" i="9"/>
  <c r="H305" i="9"/>
  <c r="I305" i="9"/>
  <c r="B306" i="9"/>
  <c r="C306" i="9"/>
  <c r="D306" i="9"/>
  <c r="E306" i="9"/>
  <c r="G306" i="9"/>
  <c r="H306" i="9"/>
  <c r="I306" i="9"/>
  <c r="B304" i="9"/>
  <c r="C304" i="9"/>
  <c r="D304" i="9"/>
  <c r="E304" i="9"/>
  <c r="G304" i="9"/>
  <c r="H304" i="9"/>
  <c r="I304" i="9"/>
  <c r="B266" i="9"/>
  <c r="C266" i="9"/>
  <c r="D266" i="9"/>
  <c r="E266" i="9"/>
  <c r="G266" i="9"/>
  <c r="H266" i="9"/>
  <c r="I266" i="9"/>
  <c r="B267" i="9"/>
  <c r="C267" i="9"/>
  <c r="D267" i="9"/>
  <c r="E267" i="9"/>
  <c r="G267" i="9"/>
  <c r="H267" i="9"/>
  <c r="I267" i="9"/>
  <c r="B268" i="9"/>
  <c r="C268" i="9"/>
  <c r="D268" i="9"/>
  <c r="E268" i="9"/>
  <c r="G268" i="9"/>
  <c r="H268" i="9"/>
  <c r="I268" i="9"/>
  <c r="B269" i="9"/>
  <c r="C269" i="9"/>
  <c r="D269" i="9"/>
  <c r="E269" i="9"/>
  <c r="G269" i="9"/>
  <c r="H269" i="9"/>
  <c r="I269" i="9"/>
  <c r="B270" i="9"/>
  <c r="C270" i="9"/>
  <c r="D270" i="9"/>
  <c r="E270" i="9"/>
  <c r="G270" i="9"/>
  <c r="H270" i="9"/>
  <c r="I270" i="9"/>
  <c r="B271" i="9"/>
  <c r="C271" i="9"/>
  <c r="D271" i="9"/>
  <c r="E271" i="9"/>
  <c r="G271" i="9"/>
  <c r="H271" i="9"/>
  <c r="I271" i="9"/>
  <c r="B272" i="9"/>
  <c r="C272" i="9"/>
  <c r="D272" i="9"/>
  <c r="E272" i="9"/>
  <c r="G272" i="9"/>
  <c r="H272" i="9"/>
  <c r="I272" i="9"/>
  <c r="B273" i="9"/>
  <c r="C273" i="9"/>
  <c r="D273" i="9"/>
  <c r="E273" i="9"/>
  <c r="G273" i="9"/>
  <c r="H273" i="9"/>
  <c r="I273" i="9"/>
  <c r="B274" i="9"/>
  <c r="C274" i="9"/>
  <c r="D274" i="9"/>
  <c r="E274" i="9"/>
  <c r="G274" i="9"/>
  <c r="H274" i="9"/>
  <c r="I274" i="9"/>
  <c r="B275" i="9"/>
  <c r="C275" i="9"/>
  <c r="D275" i="9"/>
  <c r="E275" i="9"/>
  <c r="G275" i="9"/>
  <c r="H275" i="9"/>
  <c r="I275" i="9"/>
  <c r="B276" i="9"/>
  <c r="C276" i="9"/>
  <c r="D276" i="9"/>
  <c r="E276" i="9"/>
  <c r="G276" i="9"/>
  <c r="H276" i="9"/>
  <c r="I276" i="9"/>
  <c r="B277" i="9"/>
  <c r="C277" i="9"/>
  <c r="D277" i="9"/>
  <c r="E277" i="9"/>
  <c r="G277" i="9"/>
  <c r="H277" i="9"/>
  <c r="I277" i="9"/>
  <c r="B278" i="9"/>
  <c r="C278" i="9"/>
  <c r="D278" i="9"/>
  <c r="E278" i="9"/>
  <c r="G278" i="9"/>
  <c r="H278" i="9"/>
  <c r="I278" i="9"/>
  <c r="B279" i="9"/>
  <c r="C279" i="9"/>
  <c r="D279" i="9"/>
  <c r="E279" i="9"/>
  <c r="G279" i="9"/>
  <c r="H279" i="9"/>
  <c r="I279" i="9"/>
  <c r="B280" i="9"/>
  <c r="C280" i="9"/>
  <c r="D280" i="9"/>
  <c r="E280" i="9"/>
  <c r="G280" i="9"/>
  <c r="H280" i="9"/>
  <c r="I280" i="9"/>
  <c r="B281" i="9"/>
  <c r="C281" i="9"/>
  <c r="D281" i="9"/>
  <c r="E281" i="9"/>
  <c r="G281" i="9"/>
  <c r="H281" i="9"/>
  <c r="I281" i="9"/>
  <c r="B282" i="9"/>
  <c r="C282" i="9"/>
  <c r="D282" i="9"/>
  <c r="E282" i="9"/>
  <c r="G282" i="9"/>
  <c r="H282" i="9"/>
  <c r="I282" i="9"/>
  <c r="B283" i="9"/>
  <c r="C283" i="9"/>
  <c r="D283" i="9"/>
  <c r="E283" i="9"/>
  <c r="G283" i="9"/>
  <c r="H283" i="9"/>
  <c r="I283" i="9"/>
  <c r="B284" i="9"/>
  <c r="C284" i="9"/>
  <c r="D284" i="9"/>
  <c r="E284" i="9"/>
  <c r="G284" i="9"/>
  <c r="H284" i="9"/>
  <c r="I284" i="9"/>
  <c r="B285" i="9"/>
  <c r="C285" i="9"/>
  <c r="D285" i="9"/>
  <c r="E285" i="9"/>
  <c r="G285" i="9"/>
  <c r="H285" i="9"/>
  <c r="I285" i="9"/>
  <c r="B286" i="9"/>
  <c r="C286" i="9"/>
  <c r="D286" i="9"/>
  <c r="E286" i="9"/>
  <c r="G286" i="9"/>
  <c r="H286" i="9"/>
  <c r="I286" i="9"/>
  <c r="B287" i="9"/>
  <c r="C287" i="9"/>
  <c r="D287" i="9"/>
  <c r="E287" i="9"/>
  <c r="G287" i="9"/>
  <c r="H287" i="9"/>
  <c r="I287" i="9"/>
  <c r="B288" i="9"/>
  <c r="C288" i="9"/>
  <c r="D288" i="9"/>
  <c r="E288" i="9"/>
  <c r="G288" i="9"/>
  <c r="H288" i="9"/>
  <c r="I288" i="9"/>
  <c r="B289" i="9"/>
  <c r="C289" i="9"/>
  <c r="D289" i="9"/>
  <c r="E289" i="9"/>
  <c r="G289" i="9"/>
  <c r="H289" i="9"/>
  <c r="I289" i="9"/>
  <c r="B290" i="9"/>
  <c r="C290" i="9"/>
  <c r="D290" i="9"/>
  <c r="E290" i="9"/>
  <c r="G290" i="9"/>
  <c r="H290" i="9"/>
  <c r="I290" i="9"/>
  <c r="B291" i="9"/>
  <c r="C291" i="9"/>
  <c r="D291" i="9"/>
  <c r="E291" i="9"/>
  <c r="G291" i="9"/>
  <c r="H291" i="9"/>
  <c r="I291" i="9"/>
  <c r="B292" i="9"/>
  <c r="C292" i="9"/>
  <c r="D292" i="9"/>
  <c r="E292" i="9"/>
  <c r="G292" i="9"/>
  <c r="H292" i="9"/>
  <c r="I292" i="9"/>
  <c r="B293" i="9"/>
  <c r="C293" i="9"/>
  <c r="D293" i="9"/>
  <c r="E293" i="9"/>
  <c r="G293" i="9"/>
  <c r="H293" i="9"/>
  <c r="I293" i="9"/>
  <c r="B294" i="9"/>
  <c r="C294" i="9"/>
  <c r="D294" i="9"/>
  <c r="E294" i="9"/>
  <c r="G294" i="9"/>
  <c r="H294" i="9"/>
  <c r="I294" i="9"/>
  <c r="B295" i="9"/>
  <c r="C295" i="9"/>
  <c r="D295" i="9"/>
  <c r="E295" i="9"/>
  <c r="G295" i="9"/>
  <c r="H295" i="9"/>
  <c r="I295" i="9"/>
  <c r="B296" i="9"/>
  <c r="C296" i="9"/>
  <c r="D296" i="9"/>
  <c r="E296" i="9"/>
  <c r="G296" i="9"/>
  <c r="H296" i="9"/>
  <c r="I296" i="9"/>
  <c r="B297" i="9"/>
  <c r="C297" i="9"/>
  <c r="D297" i="9"/>
  <c r="E297" i="9"/>
  <c r="G297" i="9"/>
  <c r="H297" i="9"/>
  <c r="I297" i="9"/>
  <c r="B298" i="9"/>
  <c r="C298" i="9"/>
  <c r="D298" i="9"/>
  <c r="E298" i="9"/>
  <c r="G298" i="9"/>
  <c r="H298" i="9"/>
  <c r="I298" i="9"/>
  <c r="B299" i="9"/>
  <c r="C299" i="9"/>
  <c r="D299" i="9"/>
  <c r="E299" i="9"/>
  <c r="G299" i="9"/>
  <c r="H299" i="9"/>
  <c r="I299" i="9"/>
  <c r="B300" i="9"/>
  <c r="C300" i="9"/>
  <c r="D300" i="9"/>
  <c r="E300" i="9"/>
  <c r="G300" i="9"/>
  <c r="H300" i="9"/>
  <c r="I300" i="9"/>
  <c r="B301" i="9"/>
  <c r="C301" i="9"/>
  <c r="D301" i="9"/>
  <c r="E301" i="9"/>
  <c r="G301" i="9"/>
  <c r="H301" i="9"/>
  <c r="I301" i="9"/>
  <c r="B302" i="9"/>
  <c r="C302" i="9"/>
  <c r="D302" i="9"/>
  <c r="E302" i="9"/>
  <c r="G302" i="9"/>
  <c r="H302" i="9"/>
  <c r="I302" i="9"/>
  <c r="B303" i="9"/>
  <c r="C303" i="9"/>
  <c r="D303" i="9"/>
  <c r="E303" i="9"/>
  <c r="G303" i="9"/>
  <c r="H303" i="9"/>
  <c r="I303" i="9"/>
  <c r="B245" i="9"/>
  <c r="C245" i="9"/>
  <c r="D245" i="9"/>
  <c r="E245" i="9"/>
  <c r="G245" i="9"/>
  <c r="H245" i="9"/>
  <c r="I245" i="9"/>
  <c r="O245" i="9" s="1"/>
  <c r="B246" i="9"/>
  <c r="C246" i="9"/>
  <c r="D246" i="9"/>
  <c r="E246" i="9"/>
  <c r="G246" i="9"/>
  <c r="H246" i="9"/>
  <c r="I246" i="9"/>
  <c r="B247" i="9"/>
  <c r="C247" i="9"/>
  <c r="D247" i="9"/>
  <c r="E247" i="9"/>
  <c r="G247" i="9"/>
  <c r="H247" i="9"/>
  <c r="I247" i="9"/>
  <c r="B248" i="9"/>
  <c r="C248" i="9"/>
  <c r="D248" i="9"/>
  <c r="E248" i="9"/>
  <c r="G248" i="9"/>
  <c r="H248" i="9"/>
  <c r="I248" i="9"/>
  <c r="B249" i="9"/>
  <c r="C249" i="9"/>
  <c r="D249" i="9"/>
  <c r="E249" i="9"/>
  <c r="G249" i="9"/>
  <c r="H249" i="9"/>
  <c r="I249" i="9"/>
  <c r="B250" i="9"/>
  <c r="C250" i="9"/>
  <c r="D250" i="9"/>
  <c r="E250" i="9"/>
  <c r="G250" i="9"/>
  <c r="H250" i="9"/>
  <c r="I250" i="9"/>
  <c r="B251" i="9"/>
  <c r="C251" i="9"/>
  <c r="D251" i="9"/>
  <c r="E251" i="9"/>
  <c r="G251" i="9"/>
  <c r="H251" i="9"/>
  <c r="I251" i="9"/>
  <c r="B252" i="9"/>
  <c r="C252" i="9"/>
  <c r="D252" i="9"/>
  <c r="E252" i="9"/>
  <c r="G252" i="9"/>
  <c r="H252" i="9"/>
  <c r="I252" i="9"/>
  <c r="B253" i="9"/>
  <c r="C253" i="9"/>
  <c r="D253" i="9"/>
  <c r="E253" i="9"/>
  <c r="G253" i="9"/>
  <c r="H253" i="9"/>
  <c r="I253" i="9"/>
  <c r="B254" i="9"/>
  <c r="C254" i="9"/>
  <c r="D254" i="9"/>
  <c r="E254" i="9"/>
  <c r="G254" i="9"/>
  <c r="H254" i="9"/>
  <c r="I254" i="9"/>
  <c r="B255" i="9"/>
  <c r="C255" i="9"/>
  <c r="D255" i="9"/>
  <c r="E255" i="9"/>
  <c r="G255" i="9"/>
  <c r="H255" i="9"/>
  <c r="I255" i="9"/>
  <c r="B256" i="9"/>
  <c r="C256" i="9"/>
  <c r="D256" i="9"/>
  <c r="E256" i="9"/>
  <c r="G256" i="9"/>
  <c r="H256" i="9"/>
  <c r="I256" i="9"/>
  <c r="B257" i="9"/>
  <c r="C257" i="9"/>
  <c r="D257" i="9"/>
  <c r="E257" i="9"/>
  <c r="G257" i="9"/>
  <c r="H257" i="9"/>
  <c r="I257" i="9"/>
  <c r="B258" i="9"/>
  <c r="C258" i="9"/>
  <c r="D258" i="9"/>
  <c r="E258" i="9"/>
  <c r="G258" i="9"/>
  <c r="H258" i="9"/>
  <c r="I258" i="9"/>
  <c r="B259" i="9"/>
  <c r="C259" i="9"/>
  <c r="D259" i="9"/>
  <c r="E259" i="9"/>
  <c r="G259" i="9"/>
  <c r="H259" i="9"/>
  <c r="I259" i="9"/>
  <c r="B260" i="9"/>
  <c r="C260" i="9"/>
  <c r="D260" i="9"/>
  <c r="E260" i="9"/>
  <c r="G260" i="9"/>
  <c r="H260" i="9"/>
  <c r="I260" i="9"/>
  <c r="B261" i="9"/>
  <c r="C261" i="9"/>
  <c r="D261" i="9"/>
  <c r="E261" i="9"/>
  <c r="G261" i="9"/>
  <c r="H261" i="9"/>
  <c r="I261" i="9"/>
  <c r="B262" i="9"/>
  <c r="C262" i="9"/>
  <c r="D262" i="9"/>
  <c r="E262" i="9"/>
  <c r="G262" i="9"/>
  <c r="H262" i="9"/>
  <c r="I262" i="9"/>
  <c r="B263" i="9"/>
  <c r="C263" i="9"/>
  <c r="D263" i="9"/>
  <c r="E263" i="9"/>
  <c r="G263" i="9"/>
  <c r="H263" i="9"/>
  <c r="I263" i="9"/>
  <c r="B264" i="9"/>
  <c r="C264" i="9"/>
  <c r="D264" i="9"/>
  <c r="L264" i="9" s="1"/>
  <c r="E264" i="9"/>
  <c r="G264" i="9"/>
  <c r="H264" i="9"/>
  <c r="I264" i="9"/>
  <c r="B265" i="9"/>
  <c r="C265" i="9"/>
  <c r="D265" i="9"/>
  <c r="E265" i="9"/>
  <c r="G265" i="9"/>
  <c r="H265" i="9"/>
  <c r="I265" i="9"/>
  <c r="C244" i="9"/>
  <c r="D244" i="9"/>
  <c r="E244" i="9"/>
  <c r="F244" i="9"/>
  <c r="G244" i="9"/>
  <c r="H244" i="9"/>
  <c r="I244" i="9"/>
  <c r="B244" i="9"/>
  <c r="B213" i="9"/>
  <c r="C213" i="9"/>
  <c r="D213" i="9"/>
  <c r="E213" i="9"/>
  <c r="G213" i="9"/>
  <c r="H213" i="9"/>
  <c r="I213" i="9"/>
  <c r="B214" i="9"/>
  <c r="C214" i="9"/>
  <c r="D214" i="9"/>
  <c r="E214" i="9"/>
  <c r="G214" i="9"/>
  <c r="H214" i="9"/>
  <c r="I214" i="9"/>
  <c r="B215" i="9"/>
  <c r="C215" i="9"/>
  <c r="D215" i="9"/>
  <c r="E215" i="9"/>
  <c r="G215" i="9"/>
  <c r="H215" i="9"/>
  <c r="I215" i="9"/>
  <c r="B216" i="9"/>
  <c r="C216" i="9"/>
  <c r="D216" i="9"/>
  <c r="E216" i="9"/>
  <c r="G216" i="9"/>
  <c r="H216" i="9"/>
  <c r="I216" i="9"/>
  <c r="B217" i="9"/>
  <c r="C217" i="9"/>
  <c r="D217" i="9"/>
  <c r="E217" i="9"/>
  <c r="G217" i="9"/>
  <c r="H217" i="9"/>
  <c r="I217" i="9"/>
  <c r="B218" i="9"/>
  <c r="C218" i="9"/>
  <c r="D218" i="9"/>
  <c r="E218" i="9"/>
  <c r="G218" i="9"/>
  <c r="H218" i="9"/>
  <c r="I218" i="9"/>
  <c r="B219" i="9"/>
  <c r="C219" i="9"/>
  <c r="D219" i="9"/>
  <c r="E219" i="9"/>
  <c r="G219" i="9"/>
  <c r="H219" i="9"/>
  <c r="I219" i="9"/>
  <c r="B220" i="9"/>
  <c r="C220" i="9"/>
  <c r="D220" i="9"/>
  <c r="E220" i="9"/>
  <c r="G220" i="9"/>
  <c r="H220" i="9"/>
  <c r="I220" i="9"/>
  <c r="B221" i="9"/>
  <c r="C221" i="9"/>
  <c r="D221" i="9"/>
  <c r="E221" i="9"/>
  <c r="G221" i="9"/>
  <c r="H221" i="9"/>
  <c r="I221" i="9"/>
  <c r="B222" i="9"/>
  <c r="C222" i="9"/>
  <c r="D222" i="9"/>
  <c r="E222" i="9"/>
  <c r="G222" i="9"/>
  <c r="H222" i="9"/>
  <c r="I222" i="9"/>
  <c r="B223" i="9"/>
  <c r="C223" i="9"/>
  <c r="D223" i="9"/>
  <c r="E223" i="9"/>
  <c r="G223" i="9"/>
  <c r="H223" i="9"/>
  <c r="I223" i="9"/>
  <c r="B224" i="9"/>
  <c r="C224" i="9"/>
  <c r="D224" i="9"/>
  <c r="E224" i="9"/>
  <c r="G224" i="9"/>
  <c r="H224" i="9"/>
  <c r="I224" i="9"/>
  <c r="B225" i="9"/>
  <c r="C225" i="9"/>
  <c r="D225" i="9"/>
  <c r="E225" i="9"/>
  <c r="G225" i="9"/>
  <c r="H225" i="9"/>
  <c r="I225" i="9"/>
  <c r="B226" i="9"/>
  <c r="C226" i="9"/>
  <c r="D226" i="9"/>
  <c r="E226" i="9"/>
  <c r="G226" i="9"/>
  <c r="H226" i="9"/>
  <c r="I226" i="9"/>
  <c r="B227" i="9"/>
  <c r="C227" i="9"/>
  <c r="D227" i="9"/>
  <c r="E227" i="9"/>
  <c r="G227" i="9"/>
  <c r="H227" i="9"/>
  <c r="I227" i="9"/>
  <c r="B228" i="9"/>
  <c r="C228" i="9"/>
  <c r="D228" i="9"/>
  <c r="E228" i="9"/>
  <c r="G228" i="9"/>
  <c r="H228" i="9"/>
  <c r="I228" i="9"/>
  <c r="B229" i="9"/>
  <c r="C229" i="9"/>
  <c r="D229" i="9"/>
  <c r="E229" i="9"/>
  <c r="G229" i="9"/>
  <c r="H229" i="9"/>
  <c r="I229" i="9"/>
  <c r="B230" i="9"/>
  <c r="C230" i="9"/>
  <c r="D230" i="9"/>
  <c r="E230" i="9"/>
  <c r="G230" i="9"/>
  <c r="H230" i="9"/>
  <c r="I230" i="9"/>
  <c r="B231" i="9"/>
  <c r="C231" i="9"/>
  <c r="D231" i="9"/>
  <c r="E231" i="9"/>
  <c r="G231" i="9"/>
  <c r="H231" i="9"/>
  <c r="I231" i="9"/>
  <c r="B232" i="9"/>
  <c r="C232" i="9"/>
  <c r="D232" i="9"/>
  <c r="E232" i="9"/>
  <c r="G232" i="9"/>
  <c r="H232" i="9"/>
  <c r="I232" i="9"/>
  <c r="B233" i="9"/>
  <c r="C233" i="9"/>
  <c r="D233" i="9"/>
  <c r="E233" i="9"/>
  <c r="G233" i="9"/>
  <c r="H233" i="9"/>
  <c r="I233" i="9"/>
  <c r="B234" i="9"/>
  <c r="C234" i="9"/>
  <c r="D234" i="9"/>
  <c r="E234" i="9"/>
  <c r="G234" i="9"/>
  <c r="H234" i="9"/>
  <c r="I234" i="9"/>
  <c r="B235" i="9"/>
  <c r="C235" i="9"/>
  <c r="D235" i="9"/>
  <c r="E235" i="9"/>
  <c r="G235" i="9"/>
  <c r="H235" i="9"/>
  <c r="I235" i="9"/>
  <c r="B236" i="9"/>
  <c r="C236" i="9"/>
  <c r="D236" i="9"/>
  <c r="E236" i="9"/>
  <c r="G236" i="9"/>
  <c r="H236" i="9"/>
  <c r="I236" i="9"/>
  <c r="B237" i="9"/>
  <c r="C237" i="9"/>
  <c r="D237" i="9"/>
  <c r="E237" i="9"/>
  <c r="G237" i="9"/>
  <c r="H237" i="9"/>
  <c r="I237" i="9"/>
  <c r="B238" i="9"/>
  <c r="C238" i="9"/>
  <c r="D238" i="9"/>
  <c r="E238" i="9"/>
  <c r="G238" i="9"/>
  <c r="H238" i="9"/>
  <c r="I238" i="9"/>
  <c r="B239" i="9"/>
  <c r="C239" i="9"/>
  <c r="D239" i="9"/>
  <c r="E239" i="9"/>
  <c r="G239" i="9"/>
  <c r="H239" i="9"/>
  <c r="I239" i="9"/>
  <c r="B240" i="9"/>
  <c r="C240" i="9"/>
  <c r="D240" i="9"/>
  <c r="E240" i="9"/>
  <c r="G240" i="9"/>
  <c r="H240" i="9"/>
  <c r="I240" i="9"/>
  <c r="B241" i="9"/>
  <c r="C241" i="9"/>
  <c r="D241" i="9"/>
  <c r="E241" i="9"/>
  <c r="G241" i="9"/>
  <c r="H241" i="9"/>
  <c r="I241" i="9"/>
  <c r="B186" i="9"/>
  <c r="C186" i="9"/>
  <c r="D186" i="9"/>
  <c r="E186" i="9"/>
  <c r="G186" i="9"/>
  <c r="H186" i="9"/>
  <c r="I186" i="9"/>
  <c r="O186" i="9" s="1"/>
  <c r="B187" i="9"/>
  <c r="C187" i="9"/>
  <c r="D187" i="9"/>
  <c r="E187" i="9"/>
  <c r="G187" i="9"/>
  <c r="H187" i="9"/>
  <c r="I187" i="9"/>
  <c r="B188" i="9"/>
  <c r="C188" i="9"/>
  <c r="D188" i="9"/>
  <c r="E188" i="9"/>
  <c r="G188" i="9"/>
  <c r="H188" i="9"/>
  <c r="I188" i="9"/>
  <c r="B189" i="9"/>
  <c r="C189" i="9"/>
  <c r="D189" i="9"/>
  <c r="E189" i="9"/>
  <c r="G189" i="9"/>
  <c r="H189" i="9"/>
  <c r="I189" i="9"/>
  <c r="B190" i="9"/>
  <c r="C190" i="9"/>
  <c r="D190" i="9"/>
  <c r="E190" i="9"/>
  <c r="G190" i="9"/>
  <c r="H190" i="9"/>
  <c r="I190" i="9"/>
  <c r="B191" i="9"/>
  <c r="C191" i="9"/>
  <c r="D191" i="9"/>
  <c r="L191" i="9" s="1"/>
  <c r="E191" i="9"/>
  <c r="G191" i="9"/>
  <c r="H191" i="9"/>
  <c r="I191" i="9"/>
  <c r="B192" i="9"/>
  <c r="C192" i="9"/>
  <c r="D192" i="9"/>
  <c r="E192" i="9"/>
  <c r="G192" i="9"/>
  <c r="H192" i="9"/>
  <c r="I192" i="9"/>
  <c r="B193" i="9"/>
  <c r="C193" i="9"/>
  <c r="D193" i="9"/>
  <c r="E193" i="9"/>
  <c r="G193" i="9"/>
  <c r="H193" i="9"/>
  <c r="I193" i="9"/>
  <c r="B194" i="9"/>
  <c r="C194" i="9"/>
  <c r="D194" i="9"/>
  <c r="E194" i="9"/>
  <c r="G194" i="9"/>
  <c r="H194" i="9"/>
  <c r="I194" i="9"/>
  <c r="B195" i="9"/>
  <c r="C195" i="9"/>
  <c r="D195" i="9"/>
  <c r="E195" i="9"/>
  <c r="G195" i="9"/>
  <c r="H195" i="9"/>
  <c r="I195" i="9"/>
  <c r="B196" i="9"/>
  <c r="C196" i="9"/>
  <c r="D196" i="9"/>
  <c r="E196" i="9"/>
  <c r="G196" i="9"/>
  <c r="H196" i="9"/>
  <c r="I196" i="9"/>
  <c r="B197" i="9"/>
  <c r="C197" i="9"/>
  <c r="D197" i="9"/>
  <c r="E197" i="9"/>
  <c r="G197" i="9"/>
  <c r="H197" i="9"/>
  <c r="I197" i="9"/>
  <c r="B198" i="9"/>
  <c r="C198" i="9"/>
  <c r="D198" i="9"/>
  <c r="E198" i="9"/>
  <c r="G198" i="9"/>
  <c r="H198" i="9"/>
  <c r="I198" i="9"/>
  <c r="B199" i="9"/>
  <c r="C199" i="9"/>
  <c r="D199" i="9"/>
  <c r="L199" i="9" s="1"/>
  <c r="E199" i="9"/>
  <c r="G199" i="9"/>
  <c r="H199" i="9"/>
  <c r="I199" i="9"/>
  <c r="B200" i="9"/>
  <c r="C200" i="9"/>
  <c r="D200" i="9"/>
  <c r="E200" i="9"/>
  <c r="G200" i="9"/>
  <c r="H200" i="9"/>
  <c r="I200" i="9"/>
  <c r="B201" i="9"/>
  <c r="C201" i="9"/>
  <c r="D201" i="9"/>
  <c r="E201" i="9"/>
  <c r="G201" i="9"/>
  <c r="H201" i="9"/>
  <c r="I201" i="9"/>
  <c r="B202" i="9"/>
  <c r="C202" i="9"/>
  <c r="D202" i="9"/>
  <c r="E202" i="9"/>
  <c r="G202" i="9"/>
  <c r="H202" i="9"/>
  <c r="I202" i="9"/>
  <c r="B203" i="9"/>
  <c r="C203" i="9"/>
  <c r="D203" i="9"/>
  <c r="E203" i="9"/>
  <c r="G203" i="9"/>
  <c r="H203" i="9"/>
  <c r="I203" i="9"/>
  <c r="B204" i="9"/>
  <c r="C204" i="9"/>
  <c r="D204" i="9"/>
  <c r="E204" i="9"/>
  <c r="G204" i="9"/>
  <c r="H204" i="9"/>
  <c r="I204" i="9"/>
  <c r="B205" i="9"/>
  <c r="C205" i="9"/>
  <c r="D205" i="9"/>
  <c r="E205" i="9"/>
  <c r="G205" i="9"/>
  <c r="H205" i="9"/>
  <c r="I205" i="9"/>
  <c r="B206" i="9"/>
  <c r="C206" i="9"/>
  <c r="D206" i="9"/>
  <c r="E206" i="9"/>
  <c r="G206" i="9"/>
  <c r="H206" i="9"/>
  <c r="I206" i="9"/>
  <c r="B207" i="9"/>
  <c r="C207" i="9"/>
  <c r="D207" i="9"/>
  <c r="L207" i="9" s="1"/>
  <c r="E207" i="9"/>
  <c r="G207" i="9"/>
  <c r="H207" i="9"/>
  <c r="I207" i="9"/>
  <c r="B208" i="9"/>
  <c r="C208" i="9"/>
  <c r="D208" i="9"/>
  <c r="E208" i="9"/>
  <c r="G208" i="9"/>
  <c r="H208" i="9"/>
  <c r="I208" i="9"/>
  <c r="B209" i="9"/>
  <c r="C209" i="9"/>
  <c r="D209" i="9"/>
  <c r="E209" i="9"/>
  <c r="G209" i="9"/>
  <c r="H209" i="9"/>
  <c r="I209" i="9"/>
  <c r="B210" i="9"/>
  <c r="C210" i="9"/>
  <c r="D210" i="9"/>
  <c r="E210" i="9"/>
  <c r="G210" i="9"/>
  <c r="H210" i="9"/>
  <c r="I210" i="9"/>
  <c r="B211" i="9"/>
  <c r="C211" i="9"/>
  <c r="D211" i="9"/>
  <c r="E211" i="9"/>
  <c r="G211" i="9"/>
  <c r="H211" i="9"/>
  <c r="I211" i="9"/>
  <c r="B212" i="9"/>
  <c r="C212" i="9"/>
  <c r="D212" i="9"/>
  <c r="E212" i="9"/>
  <c r="G212" i="9"/>
  <c r="H212" i="9"/>
  <c r="I212" i="9"/>
  <c r="C185" i="9"/>
  <c r="D185" i="9"/>
  <c r="E185" i="9"/>
  <c r="F185" i="9"/>
  <c r="G185" i="9"/>
  <c r="H185" i="9"/>
  <c r="I185" i="9"/>
  <c r="B185" i="9"/>
  <c r="B163" i="9"/>
  <c r="C163" i="9"/>
  <c r="D163" i="9"/>
  <c r="E163" i="9"/>
  <c r="G163" i="9"/>
  <c r="H163" i="9"/>
  <c r="I163" i="9"/>
  <c r="B164" i="9"/>
  <c r="C164" i="9"/>
  <c r="D164" i="9"/>
  <c r="E164" i="9"/>
  <c r="G164" i="9"/>
  <c r="H164" i="9"/>
  <c r="I164" i="9"/>
  <c r="B165" i="9"/>
  <c r="C165" i="9"/>
  <c r="D165" i="9"/>
  <c r="E165" i="9"/>
  <c r="G165" i="9"/>
  <c r="H165" i="9"/>
  <c r="I165" i="9"/>
  <c r="B166" i="9"/>
  <c r="C166" i="9"/>
  <c r="D166" i="9"/>
  <c r="E166" i="9"/>
  <c r="G166" i="9"/>
  <c r="H166" i="9"/>
  <c r="I166" i="9"/>
  <c r="B167" i="9"/>
  <c r="C167" i="9"/>
  <c r="D167" i="9"/>
  <c r="E167" i="9"/>
  <c r="G167" i="9"/>
  <c r="H167" i="9"/>
  <c r="I167" i="9"/>
  <c r="B168" i="9"/>
  <c r="C168" i="9"/>
  <c r="D168" i="9"/>
  <c r="E168" i="9"/>
  <c r="G168" i="9"/>
  <c r="H168" i="9"/>
  <c r="I168" i="9"/>
  <c r="B169" i="9"/>
  <c r="C169" i="9"/>
  <c r="D169" i="9"/>
  <c r="E169" i="9"/>
  <c r="G169" i="9"/>
  <c r="H169" i="9"/>
  <c r="I169" i="9"/>
  <c r="B170" i="9"/>
  <c r="C170" i="9"/>
  <c r="D170" i="9"/>
  <c r="E170" i="9"/>
  <c r="G170" i="9"/>
  <c r="H170" i="9"/>
  <c r="I170" i="9"/>
  <c r="B171" i="9"/>
  <c r="C171" i="9"/>
  <c r="D171" i="9"/>
  <c r="E171" i="9"/>
  <c r="G171" i="9"/>
  <c r="H171" i="9"/>
  <c r="I171" i="9"/>
  <c r="B172" i="9"/>
  <c r="C172" i="9"/>
  <c r="D172" i="9"/>
  <c r="E172" i="9"/>
  <c r="G172" i="9"/>
  <c r="H172" i="9"/>
  <c r="I172" i="9"/>
  <c r="B173" i="9"/>
  <c r="C173" i="9"/>
  <c r="D173" i="9"/>
  <c r="E173" i="9"/>
  <c r="G173" i="9"/>
  <c r="H173" i="9"/>
  <c r="I173" i="9"/>
  <c r="B174" i="9"/>
  <c r="C174" i="9"/>
  <c r="D174" i="9"/>
  <c r="E174" i="9"/>
  <c r="G174" i="9"/>
  <c r="H174" i="9"/>
  <c r="I174" i="9"/>
  <c r="B175" i="9"/>
  <c r="C175" i="9"/>
  <c r="D175" i="9"/>
  <c r="E175" i="9"/>
  <c r="G175" i="9"/>
  <c r="H175" i="9"/>
  <c r="I175" i="9"/>
  <c r="B176" i="9"/>
  <c r="C176" i="9"/>
  <c r="D176" i="9"/>
  <c r="E176" i="9"/>
  <c r="G176" i="9"/>
  <c r="H176" i="9"/>
  <c r="I176" i="9"/>
  <c r="B177" i="9"/>
  <c r="C177" i="9"/>
  <c r="D177" i="9"/>
  <c r="E177" i="9"/>
  <c r="G177" i="9"/>
  <c r="H177" i="9"/>
  <c r="I177" i="9"/>
  <c r="B178" i="9"/>
  <c r="C178" i="9"/>
  <c r="D178" i="9"/>
  <c r="E178" i="9"/>
  <c r="G178" i="9"/>
  <c r="H178" i="9"/>
  <c r="I178" i="9"/>
  <c r="B179" i="9"/>
  <c r="C179" i="9"/>
  <c r="D179" i="9"/>
  <c r="E179" i="9"/>
  <c r="G179" i="9"/>
  <c r="H179" i="9"/>
  <c r="I179" i="9"/>
  <c r="B180" i="9"/>
  <c r="C180" i="9"/>
  <c r="D180" i="9"/>
  <c r="E180" i="9"/>
  <c r="G180" i="9"/>
  <c r="H180" i="9"/>
  <c r="I180" i="9"/>
  <c r="B181" i="9"/>
  <c r="C181" i="9"/>
  <c r="D181" i="9"/>
  <c r="E181" i="9"/>
  <c r="G181" i="9"/>
  <c r="H181" i="9"/>
  <c r="I181" i="9"/>
  <c r="B182" i="9"/>
  <c r="C182" i="9"/>
  <c r="D182" i="9"/>
  <c r="E182" i="9"/>
  <c r="G182" i="9"/>
  <c r="H182" i="9"/>
  <c r="I182" i="9"/>
  <c r="B136" i="9"/>
  <c r="C136" i="9"/>
  <c r="D136" i="9"/>
  <c r="E136" i="9"/>
  <c r="G136" i="9"/>
  <c r="H136" i="9"/>
  <c r="I136" i="9"/>
  <c r="O136" i="9" s="1"/>
  <c r="B137" i="9"/>
  <c r="C137" i="9"/>
  <c r="D137" i="9"/>
  <c r="L137" i="9" s="1"/>
  <c r="E137" i="9"/>
  <c r="G137" i="9"/>
  <c r="H137" i="9"/>
  <c r="I137" i="9"/>
  <c r="B138" i="9"/>
  <c r="C138" i="9"/>
  <c r="D138" i="9"/>
  <c r="E138" i="9"/>
  <c r="G138" i="9"/>
  <c r="H138" i="9"/>
  <c r="I138" i="9"/>
  <c r="B139" i="9"/>
  <c r="C139" i="9"/>
  <c r="D139" i="9"/>
  <c r="L139" i="9" s="1"/>
  <c r="E139" i="9"/>
  <c r="G139" i="9"/>
  <c r="H139" i="9"/>
  <c r="I139" i="9"/>
  <c r="B140" i="9"/>
  <c r="C140" i="9"/>
  <c r="D140" i="9"/>
  <c r="E140" i="9"/>
  <c r="G140" i="9"/>
  <c r="H140" i="9"/>
  <c r="I140" i="9"/>
  <c r="B141" i="9"/>
  <c r="C141" i="9"/>
  <c r="D141" i="9"/>
  <c r="E141" i="9"/>
  <c r="G141" i="9"/>
  <c r="H141" i="9"/>
  <c r="I141" i="9"/>
  <c r="B142" i="9"/>
  <c r="C142" i="9"/>
  <c r="D142" i="9"/>
  <c r="E142" i="9"/>
  <c r="G142" i="9"/>
  <c r="H142" i="9"/>
  <c r="I142" i="9"/>
  <c r="B143" i="9"/>
  <c r="C143" i="9"/>
  <c r="D143" i="9"/>
  <c r="E143" i="9"/>
  <c r="G143" i="9"/>
  <c r="H143" i="9"/>
  <c r="I143" i="9"/>
  <c r="B144" i="9"/>
  <c r="C144" i="9"/>
  <c r="D144" i="9"/>
  <c r="E144" i="9"/>
  <c r="G144" i="9"/>
  <c r="H144" i="9"/>
  <c r="I144" i="9"/>
  <c r="B145" i="9"/>
  <c r="C145" i="9"/>
  <c r="D145" i="9"/>
  <c r="E145" i="9"/>
  <c r="G145" i="9"/>
  <c r="H145" i="9"/>
  <c r="I145" i="9"/>
  <c r="B146" i="9"/>
  <c r="C146" i="9"/>
  <c r="D146" i="9"/>
  <c r="E146" i="9"/>
  <c r="G146" i="9"/>
  <c r="H146" i="9"/>
  <c r="I146" i="9"/>
  <c r="B147" i="9"/>
  <c r="C147" i="9"/>
  <c r="D147" i="9"/>
  <c r="E147" i="9"/>
  <c r="G147" i="9"/>
  <c r="H147" i="9"/>
  <c r="I147" i="9"/>
  <c r="B148" i="9"/>
  <c r="C148" i="9"/>
  <c r="D148" i="9"/>
  <c r="E148" i="9"/>
  <c r="G148" i="9"/>
  <c r="H148" i="9"/>
  <c r="I148" i="9"/>
  <c r="B149" i="9"/>
  <c r="C149" i="9"/>
  <c r="D149" i="9"/>
  <c r="E149" i="9"/>
  <c r="G149" i="9"/>
  <c r="H149" i="9"/>
  <c r="I149" i="9"/>
  <c r="B150" i="9"/>
  <c r="C150" i="9"/>
  <c r="D150" i="9"/>
  <c r="E150" i="9"/>
  <c r="G150" i="9"/>
  <c r="H150" i="9"/>
  <c r="I150" i="9"/>
  <c r="B151" i="9"/>
  <c r="C151" i="9"/>
  <c r="D151" i="9"/>
  <c r="E151" i="9"/>
  <c r="G151" i="9"/>
  <c r="H151" i="9"/>
  <c r="I151" i="9"/>
  <c r="B152" i="9"/>
  <c r="C152" i="9"/>
  <c r="D152" i="9"/>
  <c r="E152" i="9"/>
  <c r="G152" i="9"/>
  <c r="H152" i="9"/>
  <c r="I152" i="9"/>
  <c r="B153" i="9"/>
  <c r="C153" i="9"/>
  <c r="D153" i="9"/>
  <c r="L153" i="9" s="1"/>
  <c r="E153" i="9"/>
  <c r="G153" i="9"/>
  <c r="H153" i="9"/>
  <c r="I153" i="9"/>
  <c r="B154" i="9"/>
  <c r="C154" i="9"/>
  <c r="D154" i="9"/>
  <c r="E154" i="9"/>
  <c r="G154" i="9"/>
  <c r="H154" i="9"/>
  <c r="I154" i="9"/>
  <c r="B155" i="9"/>
  <c r="C155" i="9"/>
  <c r="D155" i="9"/>
  <c r="E155" i="9"/>
  <c r="G155" i="9"/>
  <c r="H155" i="9"/>
  <c r="I155" i="9"/>
  <c r="B156" i="9"/>
  <c r="C156" i="9"/>
  <c r="D156" i="9"/>
  <c r="E156" i="9"/>
  <c r="G156" i="9"/>
  <c r="H156" i="9"/>
  <c r="I156" i="9"/>
  <c r="B157" i="9"/>
  <c r="C157" i="9"/>
  <c r="D157" i="9"/>
  <c r="E157" i="9"/>
  <c r="G157" i="9"/>
  <c r="H157" i="9"/>
  <c r="I157" i="9"/>
  <c r="B158" i="9"/>
  <c r="C158" i="9"/>
  <c r="D158" i="9"/>
  <c r="E158" i="9"/>
  <c r="G158" i="9"/>
  <c r="H158" i="9"/>
  <c r="I158" i="9"/>
  <c r="B159" i="9"/>
  <c r="C159" i="9"/>
  <c r="D159" i="9"/>
  <c r="E159" i="9"/>
  <c r="G159" i="9"/>
  <c r="H159" i="9"/>
  <c r="I159" i="9"/>
  <c r="B160" i="9"/>
  <c r="C160" i="9"/>
  <c r="D160" i="9"/>
  <c r="E160" i="9"/>
  <c r="G160" i="9"/>
  <c r="H160" i="9"/>
  <c r="I160" i="9"/>
  <c r="B161" i="9"/>
  <c r="C161" i="9"/>
  <c r="D161" i="9"/>
  <c r="L161" i="9" s="1"/>
  <c r="E161" i="9"/>
  <c r="G161" i="9"/>
  <c r="H161" i="9"/>
  <c r="I161" i="9"/>
  <c r="B162" i="9"/>
  <c r="C162" i="9"/>
  <c r="D162" i="9"/>
  <c r="E162" i="9"/>
  <c r="G162" i="9"/>
  <c r="H162" i="9"/>
  <c r="I162" i="9"/>
  <c r="C135" i="9"/>
  <c r="D135" i="9"/>
  <c r="E135" i="9"/>
  <c r="F135" i="9"/>
  <c r="G135" i="9"/>
  <c r="H135" i="9"/>
  <c r="I135" i="9"/>
  <c r="B135" i="9"/>
  <c r="B104" i="9"/>
  <c r="C104" i="9"/>
  <c r="D104" i="9"/>
  <c r="E104" i="9"/>
  <c r="G104" i="9"/>
  <c r="H104" i="9"/>
  <c r="I104" i="9"/>
  <c r="B105" i="9"/>
  <c r="C105" i="9"/>
  <c r="D105" i="9"/>
  <c r="E105" i="9"/>
  <c r="G105" i="9"/>
  <c r="H105" i="9"/>
  <c r="I105" i="9"/>
  <c r="B106" i="9"/>
  <c r="C106" i="9"/>
  <c r="D106" i="9"/>
  <c r="E106" i="9"/>
  <c r="G106" i="9"/>
  <c r="H106" i="9"/>
  <c r="I106" i="9"/>
  <c r="B107" i="9"/>
  <c r="C107" i="9"/>
  <c r="D107" i="9"/>
  <c r="E107" i="9"/>
  <c r="G107" i="9"/>
  <c r="H107" i="9"/>
  <c r="I107" i="9"/>
  <c r="B108" i="9"/>
  <c r="C108" i="9"/>
  <c r="D108" i="9"/>
  <c r="E108" i="9"/>
  <c r="G108" i="9"/>
  <c r="H108" i="9"/>
  <c r="I108" i="9"/>
  <c r="B109" i="9"/>
  <c r="C109" i="9"/>
  <c r="D109" i="9"/>
  <c r="E109" i="9"/>
  <c r="G109" i="9"/>
  <c r="H109" i="9"/>
  <c r="I109" i="9"/>
  <c r="B110" i="9"/>
  <c r="C110" i="9"/>
  <c r="D110" i="9"/>
  <c r="E110" i="9"/>
  <c r="G110" i="9"/>
  <c r="H110" i="9"/>
  <c r="I110" i="9"/>
  <c r="B111" i="9"/>
  <c r="C111" i="9"/>
  <c r="D111" i="9"/>
  <c r="E111" i="9"/>
  <c r="G111" i="9"/>
  <c r="H111" i="9"/>
  <c r="I111" i="9"/>
  <c r="B112" i="9"/>
  <c r="C112" i="9"/>
  <c r="D112" i="9"/>
  <c r="E112" i="9"/>
  <c r="G112" i="9"/>
  <c r="H112" i="9"/>
  <c r="I112" i="9"/>
  <c r="B113" i="9"/>
  <c r="C113" i="9"/>
  <c r="D113" i="9"/>
  <c r="E113" i="9"/>
  <c r="G113" i="9"/>
  <c r="H113" i="9"/>
  <c r="I113" i="9"/>
  <c r="B114" i="9"/>
  <c r="C114" i="9"/>
  <c r="D114" i="9"/>
  <c r="E114" i="9"/>
  <c r="G114" i="9"/>
  <c r="H114" i="9"/>
  <c r="I114" i="9"/>
  <c r="B115" i="9"/>
  <c r="C115" i="9"/>
  <c r="D115" i="9"/>
  <c r="E115" i="9"/>
  <c r="G115" i="9"/>
  <c r="H115" i="9"/>
  <c r="I115" i="9"/>
  <c r="B116" i="9"/>
  <c r="C116" i="9"/>
  <c r="D116" i="9"/>
  <c r="E116" i="9"/>
  <c r="G116" i="9"/>
  <c r="H116" i="9"/>
  <c r="I116" i="9"/>
  <c r="B117" i="9"/>
  <c r="C117" i="9"/>
  <c r="D117" i="9"/>
  <c r="E117" i="9"/>
  <c r="G117" i="9"/>
  <c r="H117" i="9"/>
  <c r="I117" i="9"/>
  <c r="B118" i="9"/>
  <c r="C118" i="9"/>
  <c r="D118" i="9"/>
  <c r="E118" i="9"/>
  <c r="G118" i="9"/>
  <c r="H118" i="9"/>
  <c r="I118" i="9"/>
  <c r="B119" i="9"/>
  <c r="C119" i="9"/>
  <c r="D119" i="9"/>
  <c r="E119" i="9"/>
  <c r="G119" i="9"/>
  <c r="H119" i="9"/>
  <c r="I119" i="9"/>
  <c r="B120" i="9"/>
  <c r="C120" i="9"/>
  <c r="D120" i="9"/>
  <c r="E120" i="9"/>
  <c r="G120" i="9"/>
  <c r="H120" i="9"/>
  <c r="I120" i="9"/>
  <c r="B121" i="9"/>
  <c r="C121" i="9"/>
  <c r="D121" i="9"/>
  <c r="E121" i="9"/>
  <c r="G121" i="9"/>
  <c r="H121" i="9"/>
  <c r="I121" i="9"/>
  <c r="B122" i="9"/>
  <c r="C122" i="9"/>
  <c r="D122" i="9"/>
  <c r="E122" i="9"/>
  <c r="G122" i="9"/>
  <c r="H122" i="9"/>
  <c r="I122" i="9"/>
  <c r="B123" i="9"/>
  <c r="C123" i="9"/>
  <c r="D123" i="9"/>
  <c r="E123" i="9"/>
  <c r="G123" i="9"/>
  <c r="H123" i="9"/>
  <c r="I123" i="9"/>
  <c r="B124" i="9"/>
  <c r="C124" i="9"/>
  <c r="D124" i="9"/>
  <c r="E124" i="9"/>
  <c r="G124" i="9"/>
  <c r="H124" i="9"/>
  <c r="I124" i="9"/>
  <c r="B125" i="9"/>
  <c r="C125" i="9"/>
  <c r="D125" i="9"/>
  <c r="E125" i="9"/>
  <c r="G125" i="9"/>
  <c r="H125" i="9"/>
  <c r="I125" i="9"/>
  <c r="B126" i="9"/>
  <c r="C126" i="9"/>
  <c r="D126" i="9"/>
  <c r="E126" i="9"/>
  <c r="G126" i="9"/>
  <c r="H126" i="9"/>
  <c r="I126" i="9"/>
  <c r="B127" i="9"/>
  <c r="C127" i="9"/>
  <c r="D127" i="9"/>
  <c r="E127" i="9"/>
  <c r="G127" i="9"/>
  <c r="H127" i="9"/>
  <c r="I127" i="9"/>
  <c r="B128" i="9"/>
  <c r="C128" i="9"/>
  <c r="D128" i="9"/>
  <c r="E128" i="9"/>
  <c r="G128" i="9"/>
  <c r="H128" i="9"/>
  <c r="I128" i="9"/>
  <c r="B129" i="9"/>
  <c r="C129" i="9"/>
  <c r="D129" i="9"/>
  <c r="E129" i="9"/>
  <c r="G129" i="9"/>
  <c r="H129" i="9"/>
  <c r="I129" i="9"/>
  <c r="B130" i="9"/>
  <c r="C130" i="9"/>
  <c r="D130" i="9"/>
  <c r="E130" i="9"/>
  <c r="G130" i="9"/>
  <c r="H130" i="9"/>
  <c r="I130" i="9"/>
  <c r="B131" i="9"/>
  <c r="C131" i="9"/>
  <c r="D131" i="9"/>
  <c r="E131" i="9"/>
  <c r="G131" i="9"/>
  <c r="H131" i="9"/>
  <c r="I131" i="9"/>
  <c r="B132" i="9"/>
  <c r="C132" i="9"/>
  <c r="D132" i="9"/>
  <c r="E132" i="9"/>
  <c r="G132" i="9"/>
  <c r="H132" i="9"/>
  <c r="I132" i="9"/>
  <c r="B89" i="9"/>
  <c r="C89" i="9"/>
  <c r="D89" i="9"/>
  <c r="E89" i="9"/>
  <c r="G89" i="9"/>
  <c r="H89" i="9"/>
  <c r="I89" i="9"/>
  <c r="O89" i="9" s="1"/>
  <c r="B90" i="9"/>
  <c r="C90" i="9"/>
  <c r="D90" i="9"/>
  <c r="E90" i="9"/>
  <c r="G90" i="9"/>
  <c r="H90" i="9"/>
  <c r="I90" i="9"/>
  <c r="B91" i="9"/>
  <c r="C91" i="9"/>
  <c r="D91" i="9"/>
  <c r="E91" i="9"/>
  <c r="G91" i="9"/>
  <c r="H91" i="9"/>
  <c r="I91" i="9"/>
  <c r="B92" i="9"/>
  <c r="C92" i="9"/>
  <c r="D92" i="9"/>
  <c r="E92" i="9"/>
  <c r="G92" i="9"/>
  <c r="H92" i="9"/>
  <c r="I92" i="9"/>
  <c r="B93" i="9"/>
  <c r="C93" i="9"/>
  <c r="D93" i="9"/>
  <c r="E93" i="9"/>
  <c r="G93" i="9"/>
  <c r="H93" i="9"/>
  <c r="I93" i="9"/>
  <c r="B94" i="9"/>
  <c r="C94" i="9"/>
  <c r="D94" i="9"/>
  <c r="E94" i="9"/>
  <c r="G94" i="9"/>
  <c r="H94" i="9"/>
  <c r="I94" i="9"/>
  <c r="B95" i="9"/>
  <c r="C95" i="9"/>
  <c r="D95" i="9"/>
  <c r="E95" i="9"/>
  <c r="G95" i="9"/>
  <c r="H95" i="9"/>
  <c r="I95" i="9"/>
  <c r="B96" i="9"/>
  <c r="C96" i="9"/>
  <c r="D96" i="9"/>
  <c r="L96" i="9" s="1"/>
  <c r="E96" i="9"/>
  <c r="G96" i="9"/>
  <c r="H96" i="9"/>
  <c r="I96" i="9"/>
  <c r="B97" i="9"/>
  <c r="C97" i="9"/>
  <c r="D97" i="9"/>
  <c r="E97" i="9"/>
  <c r="G97" i="9"/>
  <c r="H97" i="9"/>
  <c r="I97" i="9"/>
  <c r="B98" i="9"/>
  <c r="C98" i="9"/>
  <c r="D98" i="9"/>
  <c r="E98" i="9"/>
  <c r="G98" i="9"/>
  <c r="H98" i="9"/>
  <c r="I98" i="9"/>
  <c r="B99" i="9"/>
  <c r="C99" i="9"/>
  <c r="D99" i="9"/>
  <c r="E99" i="9"/>
  <c r="G99" i="9"/>
  <c r="H99" i="9"/>
  <c r="I99" i="9"/>
  <c r="B100" i="9"/>
  <c r="C100" i="9"/>
  <c r="D100" i="9"/>
  <c r="E100" i="9"/>
  <c r="G100" i="9"/>
  <c r="H100" i="9"/>
  <c r="I100" i="9"/>
  <c r="B101" i="9"/>
  <c r="C101" i="9"/>
  <c r="D101" i="9"/>
  <c r="E101" i="9"/>
  <c r="G101" i="9"/>
  <c r="H101" i="9"/>
  <c r="I101" i="9"/>
  <c r="B102" i="9"/>
  <c r="C102" i="9"/>
  <c r="D102" i="9"/>
  <c r="E102" i="9"/>
  <c r="G102" i="9"/>
  <c r="H102" i="9"/>
  <c r="I102" i="9"/>
  <c r="B103" i="9"/>
  <c r="C103" i="9"/>
  <c r="D103" i="9"/>
  <c r="E103" i="9"/>
  <c r="G103" i="9"/>
  <c r="H103" i="9"/>
  <c r="I103" i="9"/>
  <c r="C88" i="9"/>
  <c r="D88" i="9"/>
  <c r="E88" i="9"/>
  <c r="F88" i="9"/>
  <c r="G88" i="9"/>
  <c r="H88" i="9"/>
  <c r="I88" i="9"/>
  <c r="B88" i="9"/>
  <c r="B65" i="9"/>
  <c r="C65" i="9"/>
  <c r="D65" i="9"/>
  <c r="E65" i="9"/>
  <c r="G65" i="9"/>
  <c r="H65" i="9"/>
  <c r="I65" i="9"/>
  <c r="B66" i="9"/>
  <c r="C66" i="9"/>
  <c r="D66" i="9"/>
  <c r="E66" i="9"/>
  <c r="G66" i="9"/>
  <c r="H66" i="9"/>
  <c r="I66" i="9"/>
  <c r="B67" i="9"/>
  <c r="C67" i="9"/>
  <c r="D67" i="9"/>
  <c r="E67" i="9"/>
  <c r="G67" i="9"/>
  <c r="H67" i="9"/>
  <c r="I67" i="9"/>
  <c r="B68" i="9"/>
  <c r="C68" i="9"/>
  <c r="D68" i="9"/>
  <c r="E68" i="9"/>
  <c r="G68" i="9"/>
  <c r="H68" i="9"/>
  <c r="I68" i="9"/>
  <c r="B69" i="9"/>
  <c r="C69" i="9"/>
  <c r="D69" i="9"/>
  <c r="E69" i="9"/>
  <c r="G69" i="9"/>
  <c r="H69" i="9"/>
  <c r="I69" i="9"/>
  <c r="B70" i="9"/>
  <c r="C70" i="9"/>
  <c r="D70" i="9"/>
  <c r="E70" i="9"/>
  <c r="G70" i="9"/>
  <c r="H70" i="9"/>
  <c r="I70" i="9"/>
  <c r="B71" i="9"/>
  <c r="C71" i="9"/>
  <c r="D71" i="9"/>
  <c r="E71" i="9"/>
  <c r="G71" i="9"/>
  <c r="H71" i="9"/>
  <c r="I71" i="9"/>
  <c r="B72" i="9"/>
  <c r="C72" i="9"/>
  <c r="D72" i="9"/>
  <c r="E72" i="9"/>
  <c r="G72" i="9"/>
  <c r="H72" i="9"/>
  <c r="I72" i="9"/>
  <c r="B73" i="9"/>
  <c r="C73" i="9"/>
  <c r="D73" i="9"/>
  <c r="E73" i="9"/>
  <c r="G73" i="9"/>
  <c r="H73" i="9"/>
  <c r="I73" i="9"/>
  <c r="B74" i="9"/>
  <c r="C74" i="9"/>
  <c r="D74" i="9"/>
  <c r="E74" i="9"/>
  <c r="G74" i="9"/>
  <c r="H74" i="9"/>
  <c r="I74" i="9"/>
  <c r="B75" i="9"/>
  <c r="C75" i="9"/>
  <c r="D75" i="9"/>
  <c r="E75" i="9"/>
  <c r="G75" i="9"/>
  <c r="H75" i="9"/>
  <c r="I75" i="9"/>
  <c r="B76" i="9"/>
  <c r="C76" i="9"/>
  <c r="D76" i="9"/>
  <c r="E76" i="9"/>
  <c r="G76" i="9"/>
  <c r="H76" i="9"/>
  <c r="I76" i="9"/>
  <c r="B77" i="9"/>
  <c r="C77" i="9"/>
  <c r="D77" i="9"/>
  <c r="E77" i="9"/>
  <c r="G77" i="9"/>
  <c r="H77" i="9"/>
  <c r="I77" i="9"/>
  <c r="B78" i="9"/>
  <c r="C78" i="9"/>
  <c r="D78" i="9"/>
  <c r="E78" i="9"/>
  <c r="G78" i="9"/>
  <c r="H78" i="9"/>
  <c r="I78" i="9"/>
  <c r="B79" i="9"/>
  <c r="C79" i="9"/>
  <c r="D79" i="9"/>
  <c r="E79" i="9"/>
  <c r="G79" i="9"/>
  <c r="H79" i="9"/>
  <c r="I79" i="9"/>
  <c r="B80" i="9"/>
  <c r="C80" i="9"/>
  <c r="D80" i="9"/>
  <c r="E80" i="9"/>
  <c r="G80" i="9"/>
  <c r="H80" i="9"/>
  <c r="I80" i="9"/>
  <c r="B81" i="9"/>
  <c r="C81" i="9"/>
  <c r="D81" i="9"/>
  <c r="E81" i="9"/>
  <c r="G81" i="9"/>
  <c r="H81" i="9"/>
  <c r="I81" i="9"/>
  <c r="B82" i="9"/>
  <c r="C82" i="9"/>
  <c r="D82" i="9"/>
  <c r="E82" i="9"/>
  <c r="G82" i="9"/>
  <c r="H82" i="9"/>
  <c r="I82" i="9"/>
  <c r="B83" i="9"/>
  <c r="C83" i="9"/>
  <c r="D83" i="9"/>
  <c r="E83" i="9"/>
  <c r="G83" i="9"/>
  <c r="H83" i="9"/>
  <c r="I83" i="9"/>
  <c r="B84" i="9"/>
  <c r="C84" i="9"/>
  <c r="D84" i="9"/>
  <c r="E84" i="9"/>
  <c r="G84" i="9"/>
  <c r="H84" i="9"/>
  <c r="I84" i="9"/>
  <c r="B85" i="9"/>
  <c r="C85" i="9"/>
  <c r="D85" i="9"/>
  <c r="E85" i="9"/>
  <c r="G85" i="9"/>
  <c r="H85" i="9"/>
  <c r="I85" i="9"/>
  <c r="B48" i="9"/>
  <c r="C48" i="9"/>
  <c r="D48" i="9"/>
  <c r="E48" i="9"/>
  <c r="G48" i="9"/>
  <c r="H48" i="9"/>
  <c r="I48" i="9"/>
  <c r="O48" i="9" s="1"/>
  <c r="B49" i="9"/>
  <c r="C49" i="9"/>
  <c r="D49" i="9"/>
  <c r="E49" i="9"/>
  <c r="G49" i="9"/>
  <c r="H49" i="9"/>
  <c r="I49" i="9"/>
  <c r="B50" i="9"/>
  <c r="C50" i="9"/>
  <c r="D50" i="9"/>
  <c r="E50" i="9"/>
  <c r="G50" i="9"/>
  <c r="H50" i="9"/>
  <c r="I50" i="9"/>
  <c r="B51" i="9"/>
  <c r="C51" i="9"/>
  <c r="D51" i="9"/>
  <c r="E51" i="9"/>
  <c r="G51" i="9"/>
  <c r="H51" i="9"/>
  <c r="I51" i="9"/>
  <c r="B52" i="9"/>
  <c r="C52" i="9"/>
  <c r="D52" i="9"/>
  <c r="E52" i="9"/>
  <c r="G52" i="9"/>
  <c r="H52" i="9"/>
  <c r="I52" i="9"/>
  <c r="B53" i="9"/>
  <c r="C53" i="9"/>
  <c r="D53" i="9"/>
  <c r="L53" i="9" s="1"/>
  <c r="E53" i="9"/>
  <c r="G53" i="9"/>
  <c r="H53" i="9"/>
  <c r="I53" i="9"/>
  <c r="B54" i="9"/>
  <c r="C54" i="9"/>
  <c r="D54" i="9"/>
  <c r="L54" i="9" s="1"/>
  <c r="E54" i="9"/>
  <c r="G54" i="9"/>
  <c r="H54" i="9"/>
  <c r="I54" i="9"/>
  <c r="B55" i="9"/>
  <c r="C55" i="9"/>
  <c r="D55" i="9"/>
  <c r="E55" i="9"/>
  <c r="G55" i="9"/>
  <c r="H55" i="9"/>
  <c r="I55" i="9"/>
  <c r="B56" i="9"/>
  <c r="C56" i="9"/>
  <c r="D56" i="9"/>
  <c r="E56" i="9"/>
  <c r="G56" i="9"/>
  <c r="H56" i="9"/>
  <c r="I56" i="9"/>
  <c r="B57" i="9"/>
  <c r="C57" i="9"/>
  <c r="D57" i="9"/>
  <c r="E57" i="9"/>
  <c r="G57" i="9"/>
  <c r="H57" i="9"/>
  <c r="I57" i="9"/>
  <c r="B58" i="9"/>
  <c r="C58" i="9"/>
  <c r="D58" i="9"/>
  <c r="E58" i="9"/>
  <c r="G58" i="9"/>
  <c r="H58" i="9"/>
  <c r="I58" i="9"/>
  <c r="B59" i="9"/>
  <c r="C59" i="9"/>
  <c r="D59" i="9"/>
  <c r="E59" i="9"/>
  <c r="G59" i="9"/>
  <c r="H59" i="9"/>
  <c r="I59" i="9"/>
  <c r="B60" i="9"/>
  <c r="C60" i="9"/>
  <c r="D60" i="9"/>
  <c r="E60" i="9"/>
  <c r="G60" i="9"/>
  <c r="H60" i="9"/>
  <c r="I60" i="9"/>
  <c r="B61" i="9"/>
  <c r="C61" i="9"/>
  <c r="D61" i="9"/>
  <c r="L61" i="9" s="1"/>
  <c r="E61" i="9"/>
  <c r="G61" i="9"/>
  <c r="H61" i="9"/>
  <c r="I61" i="9"/>
  <c r="B62" i="9"/>
  <c r="C62" i="9"/>
  <c r="D62" i="9"/>
  <c r="E62" i="9"/>
  <c r="G62" i="9"/>
  <c r="H62" i="9"/>
  <c r="I62" i="9"/>
  <c r="B63" i="9"/>
  <c r="C63" i="9"/>
  <c r="D63" i="9"/>
  <c r="E63" i="9"/>
  <c r="G63" i="9"/>
  <c r="H63" i="9"/>
  <c r="I63" i="9"/>
  <c r="B64" i="9"/>
  <c r="C64" i="9"/>
  <c r="D64" i="9"/>
  <c r="E64" i="9"/>
  <c r="G64" i="9"/>
  <c r="H64" i="9"/>
  <c r="I64" i="9"/>
  <c r="C47" i="9"/>
  <c r="D47" i="9"/>
  <c r="E47" i="9"/>
  <c r="F47" i="9"/>
  <c r="G47" i="9"/>
  <c r="H47" i="9"/>
  <c r="I47" i="9"/>
  <c r="B47" i="9"/>
  <c r="B30" i="9"/>
  <c r="C30" i="9"/>
  <c r="D30" i="9"/>
  <c r="E30" i="9"/>
  <c r="G30" i="9"/>
  <c r="H30" i="9"/>
  <c r="I30" i="9"/>
  <c r="B31" i="9"/>
  <c r="C31" i="9"/>
  <c r="D31" i="9"/>
  <c r="E31" i="9"/>
  <c r="G31" i="9"/>
  <c r="H31" i="9"/>
  <c r="I31" i="9"/>
  <c r="B32" i="9"/>
  <c r="C32" i="9"/>
  <c r="D32" i="9"/>
  <c r="E32" i="9"/>
  <c r="G32" i="9"/>
  <c r="H32" i="9"/>
  <c r="I32" i="9"/>
  <c r="B33" i="9"/>
  <c r="C33" i="9"/>
  <c r="D33" i="9"/>
  <c r="E33" i="9"/>
  <c r="G33" i="9"/>
  <c r="H33" i="9"/>
  <c r="I33" i="9"/>
  <c r="B34" i="9"/>
  <c r="C34" i="9"/>
  <c r="D34" i="9"/>
  <c r="E34" i="9"/>
  <c r="G34" i="9"/>
  <c r="H34" i="9"/>
  <c r="I34" i="9"/>
  <c r="B35" i="9"/>
  <c r="C35" i="9"/>
  <c r="D35" i="9"/>
  <c r="E35" i="9"/>
  <c r="G35" i="9"/>
  <c r="H35" i="9"/>
  <c r="I35" i="9"/>
  <c r="B36" i="9"/>
  <c r="C36" i="9"/>
  <c r="D36" i="9"/>
  <c r="E36" i="9"/>
  <c r="G36" i="9"/>
  <c r="H36" i="9"/>
  <c r="I36" i="9"/>
  <c r="B37" i="9"/>
  <c r="C37" i="9"/>
  <c r="D37" i="9"/>
  <c r="E37" i="9"/>
  <c r="G37" i="9"/>
  <c r="H37" i="9"/>
  <c r="I37" i="9"/>
  <c r="B38" i="9"/>
  <c r="C38" i="9"/>
  <c r="D38" i="9"/>
  <c r="E38" i="9"/>
  <c r="G38" i="9"/>
  <c r="H38" i="9"/>
  <c r="I38" i="9"/>
  <c r="B39" i="9"/>
  <c r="C39" i="9"/>
  <c r="D39" i="9"/>
  <c r="E39" i="9"/>
  <c r="G39" i="9"/>
  <c r="H39" i="9"/>
  <c r="I39" i="9"/>
  <c r="B40" i="9"/>
  <c r="C40" i="9"/>
  <c r="D40" i="9"/>
  <c r="E40" i="9"/>
  <c r="G40" i="9"/>
  <c r="H40" i="9"/>
  <c r="I40" i="9"/>
  <c r="B41" i="9"/>
  <c r="C41" i="9"/>
  <c r="D41" i="9"/>
  <c r="E41" i="9"/>
  <c r="G41" i="9"/>
  <c r="H41" i="9"/>
  <c r="I41" i="9"/>
  <c r="B42" i="9"/>
  <c r="C42" i="9"/>
  <c r="D42" i="9"/>
  <c r="E42" i="9"/>
  <c r="G42" i="9"/>
  <c r="H42" i="9"/>
  <c r="I42" i="9"/>
  <c r="B43" i="9"/>
  <c r="C43" i="9"/>
  <c r="D43" i="9"/>
  <c r="E43" i="9"/>
  <c r="G43" i="9"/>
  <c r="H43" i="9"/>
  <c r="I43" i="9"/>
  <c r="B44" i="9"/>
  <c r="C44" i="9"/>
  <c r="D44" i="9"/>
  <c r="E44" i="9"/>
  <c r="G44" i="9"/>
  <c r="H44" i="9"/>
  <c r="I44" i="9"/>
  <c r="B19" i="9"/>
  <c r="C19" i="9"/>
  <c r="D19" i="9"/>
  <c r="E19" i="9"/>
  <c r="G19" i="9"/>
  <c r="H19" i="9"/>
  <c r="I19" i="9"/>
  <c r="O19" i="9" s="1"/>
  <c r="B20" i="9"/>
  <c r="C20" i="9"/>
  <c r="D20" i="9"/>
  <c r="E20" i="9"/>
  <c r="G20" i="9"/>
  <c r="H20" i="9"/>
  <c r="I20" i="9"/>
  <c r="B21" i="9"/>
  <c r="C21" i="9"/>
  <c r="D21" i="9"/>
  <c r="E21" i="9"/>
  <c r="G21" i="9"/>
  <c r="H21" i="9"/>
  <c r="I21" i="9"/>
  <c r="B22" i="9"/>
  <c r="C22" i="9"/>
  <c r="D22" i="9"/>
  <c r="E22" i="9"/>
  <c r="G22" i="9"/>
  <c r="H22" i="9"/>
  <c r="I22" i="9"/>
  <c r="B23" i="9"/>
  <c r="C23" i="9"/>
  <c r="D23" i="9"/>
  <c r="E23" i="9"/>
  <c r="G23" i="9"/>
  <c r="H23" i="9"/>
  <c r="I23" i="9"/>
  <c r="B24" i="9"/>
  <c r="C24" i="9"/>
  <c r="D24" i="9"/>
  <c r="E24" i="9"/>
  <c r="G24" i="9"/>
  <c r="H24" i="9"/>
  <c r="I24" i="9"/>
  <c r="B25" i="9"/>
  <c r="C25" i="9"/>
  <c r="D25" i="9"/>
  <c r="E25" i="9"/>
  <c r="G25" i="9"/>
  <c r="H25" i="9"/>
  <c r="I25" i="9"/>
  <c r="B26" i="9"/>
  <c r="C26" i="9"/>
  <c r="D26" i="9"/>
  <c r="E26" i="9"/>
  <c r="G26" i="9"/>
  <c r="H26" i="9"/>
  <c r="I26" i="9"/>
  <c r="B27" i="9"/>
  <c r="C27" i="9"/>
  <c r="D27" i="9"/>
  <c r="E27" i="9"/>
  <c r="G27" i="9"/>
  <c r="H27" i="9"/>
  <c r="I27" i="9"/>
  <c r="B28" i="9"/>
  <c r="C28" i="9"/>
  <c r="D28" i="9"/>
  <c r="E28" i="9"/>
  <c r="G28" i="9"/>
  <c r="H28" i="9"/>
  <c r="I28" i="9"/>
  <c r="B29" i="9"/>
  <c r="C29" i="9"/>
  <c r="D29" i="9"/>
  <c r="E29" i="9"/>
  <c r="G29" i="9"/>
  <c r="H29" i="9"/>
  <c r="I29" i="9"/>
  <c r="C18" i="9"/>
  <c r="D18" i="9"/>
  <c r="E18" i="9"/>
  <c r="F18" i="9"/>
  <c r="G18" i="9"/>
  <c r="H18" i="9"/>
  <c r="I18" i="9"/>
  <c r="B18" i="9"/>
  <c r="B9" i="9"/>
  <c r="C9" i="9"/>
  <c r="D9" i="9"/>
  <c r="E9" i="9"/>
  <c r="G9" i="9"/>
  <c r="H9" i="9"/>
  <c r="I9" i="9"/>
  <c r="B10" i="9"/>
  <c r="C10" i="9"/>
  <c r="D10" i="9"/>
  <c r="E10" i="9"/>
  <c r="G10" i="9"/>
  <c r="H10" i="9"/>
  <c r="I10" i="9"/>
  <c r="B11" i="9"/>
  <c r="C11" i="9"/>
  <c r="D11" i="9"/>
  <c r="E11" i="9"/>
  <c r="G11" i="9"/>
  <c r="H11" i="9"/>
  <c r="I11" i="9"/>
  <c r="B12" i="9"/>
  <c r="C12" i="9"/>
  <c r="D12" i="9"/>
  <c r="E12" i="9"/>
  <c r="G12" i="9"/>
  <c r="H12" i="9"/>
  <c r="I12" i="9"/>
  <c r="B13" i="9"/>
  <c r="C13" i="9"/>
  <c r="D13" i="9"/>
  <c r="E13" i="9"/>
  <c r="G13" i="9"/>
  <c r="H13" i="9"/>
  <c r="I13" i="9"/>
  <c r="B14" i="9"/>
  <c r="C14" i="9"/>
  <c r="D14" i="9"/>
  <c r="E14" i="9"/>
  <c r="G14" i="9"/>
  <c r="H14" i="9"/>
  <c r="I14" i="9"/>
  <c r="B15" i="9"/>
  <c r="C15" i="9"/>
  <c r="D15" i="9"/>
  <c r="E15" i="9"/>
  <c r="G15" i="9"/>
  <c r="H15" i="9"/>
  <c r="I15" i="9"/>
  <c r="B4" i="9"/>
  <c r="C4" i="9"/>
  <c r="D4" i="9"/>
  <c r="E4" i="9"/>
  <c r="G4" i="9"/>
  <c r="H4" i="9"/>
  <c r="I4" i="9"/>
  <c r="O4" i="9" s="1"/>
  <c r="B5" i="9"/>
  <c r="C5" i="9"/>
  <c r="D5" i="9"/>
  <c r="E5" i="9"/>
  <c r="G5" i="9"/>
  <c r="H5" i="9"/>
  <c r="I5" i="9"/>
  <c r="B6" i="9"/>
  <c r="C6" i="9"/>
  <c r="D6" i="9"/>
  <c r="E6" i="9"/>
  <c r="G6" i="9"/>
  <c r="H6" i="9"/>
  <c r="I6" i="9"/>
  <c r="B7" i="9"/>
  <c r="C7" i="9"/>
  <c r="D7" i="9"/>
  <c r="E7" i="9"/>
  <c r="G7" i="9"/>
  <c r="H7" i="9"/>
  <c r="I7" i="9"/>
  <c r="B8" i="9"/>
  <c r="C8" i="9"/>
  <c r="D8" i="9"/>
  <c r="E8" i="9"/>
  <c r="G8" i="9"/>
  <c r="H8" i="9"/>
  <c r="I8" i="9"/>
  <c r="C3" i="9"/>
  <c r="D3" i="9"/>
  <c r="E3" i="9"/>
  <c r="F3" i="9"/>
  <c r="G3" i="9"/>
  <c r="H3" i="9"/>
  <c r="I3" i="9"/>
  <c r="B3" i="9"/>
  <c r="F516" i="8"/>
  <c r="J516" i="8" s="1"/>
  <c r="K516" i="8" s="1"/>
  <c r="F515" i="8"/>
  <c r="J515" i="8" s="1"/>
  <c r="F514" i="8"/>
  <c r="J514" i="8" s="1"/>
  <c r="F513" i="8"/>
  <c r="J513" i="8" s="1"/>
  <c r="F512" i="8"/>
  <c r="J512" i="8" s="1"/>
  <c r="F511" i="8"/>
  <c r="F510" i="8"/>
  <c r="J510" i="8" s="1"/>
  <c r="K510" i="8" s="1"/>
  <c r="F509" i="8"/>
  <c r="J509" i="8" s="1"/>
  <c r="F508" i="8"/>
  <c r="J508" i="8" s="1"/>
  <c r="K508" i="8" s="1"/>
  <c r="F507" i="8"/>
  <c r="F506" i="8"/>
  <c r="J506" i="8" s="1"/>
  <c r="F505" i="8"/>
  <c r="J505" i="8" s="1"/>
  <c r="F504" i="8"/>
  <c r="J504" i="8" s="1"/>
  <c r="F503" i="8"/>
  <c r="F502" i="8"/>
  <c r="F501" i="8"/>
  <c r="J501" i="8" s="1"/>
  <c r="F500" i="8"/>
  <c r="J500" i="8" s="1"/>
  <c r="K500" i="8" s="1"/>
  <c r="F499" i="8"/>
  <c r="J499" i="8" s="1"/>
  <c r="F498" i="8"/>
  <c r="J498" i="8" s="1"/>
  <c r="F497" i="8"/>
  <c r="J497" i="8" s="1"/>
  <c r="F496" i="8"/>
  <c r="J496" i="8" s="1"/>
  <c r="F495" i="8"/>
  <c r="J495" i="8" s="1"/>
  <c r="F494" i="8"/>
  <c r="F493" i="8"/>
  <c r="J493" i="8" s="1"/>
  <c r="F492" i="8"/>
  <c r="J492" i="8" s="1"/>
  <c r="K492" i="8" s="1"/>
  <c r="F491" i="8"/>
  <c r="J491" i="8" s="1"/>
  <c r="F490" i="8"/>
  <c r="J490" i="8" s="1"/>
  <c r="F489" i="8"/>
  <c r="J489" i="8" s="1"/>
  <c r="F488" i="8"/>
  <c r="J488" i="8" s="1"/>
  <c r="F487" i="8"/>
  <c r="F486" i="8"/>
  <c r="J486" i="8" s="1"/>
  <c r="F485" i="8"/>
  <c r="J485" i="8" s="1"/>
  <c r="F484" i="8"/>
  <c r="J484" i="8" s="1"/>
  <c r="K484" i="8" s="1"/>
  <c r="F483" i="8"/>
  <c r="F482" i="8"/>
  <c r="J482" i="8" s="1"/>
  <c r="F481" i="8"/>
  <c r="J481" i="8" s="1"/>
  <c r="F480" i="8"/>
  <c r="J480" i="8" s="1"/>
  <c r="F479" i="8"/>
  <c r="J479" i="8" s="1"/>
  <c r="K479" i="8" s="1"/>
  <c r="F478" i="8"/>
  <c r="F477" i="8"/>
  <c r="F476" i="8"/>
  <c r="J476" i="8" s="1"/>
  <c r="K476" i="8" s="1"/>
  <c r="F475" i="8"/>
  <c r="J475" i="8" s="1"/>
  <c r="F474" i="8"/>
  <c r="J474" i="8" s="1"/>
  <c r="F473" i="8"/>
  <c r="J473" i="8" s="1"/>
  <c r="F472" i="8"/>
  <c r="J472" i="8" s="1"/>
  <c r="F471" i="8"/>
  <c r="J471" i="8" s="1"/>
  <c r="K471" i="8" s="1"/>
  <c r="F470" i="8"/>
  <c r="J470" i="8" s="1"/>
  <c r="F469" i="8"/>
  <c r="J469" i="8" s="1"/>
  <c r="F468" i="8"/>
  <c r="J468" i="8" s="1"/>
  <c r="K468" i="8" s="1"/>
  <c r="F467" i="8"/>
  <c r="J467" i="8" s="1"/>
  <c r="F466" i="8"/>
  <c r="J466" i="8" s="1"/>
  <c r="F465" i="8"/>
  <c r="J465" i="8" s="1"/>
  <c r="F464" i="8"/>
  <c r="J464" i="8" s="1"/>
  <c r="F463" i="8"/>
  <c r="F462" i="8"/>
  <c r="J462" i="8" s="1"/>
  <c r="F461" i="8"/>
  <c r="J461" i="8" s="1"/>
  <c r="F460" i="8"/>
  <c r="J460" i="8" s="1"/>
  <c r="K460" i="8" s="1"/>
  <c r="F459" i="8"/>
  <c r="J459" i="8" s="1"/>
  <c r="F458" i="8"/>
  <c r="J458" i="8" s="1"/>
  <c r="F457" i="8"/>
  <c r="J457" i="8" s="1"/>
  <c r="F456" i="8"/>
  <c r="J456" i="8" s="1"/>
  <c r="F455" i="8"/>
  <c r="J455" i="8" s="1"/>
  <c r="F454" i="8"/>
  <c r="J454" i="8" s="1"/>
  <c r="K454" i="8" s="1"/>
  <c r="F453" i="8"/>
  <c r="F452" i="8"/>
  <c r="J452" i="8" s="1"/>
  <c r="K452" i="8" s="1"/>
  <c r="F451" i="8"/>
  <c r="J451" i="8" s="1"/>
  <c r="F450" i="8"/>
  <c r="J450" i="8" s="1"/>
  <c r="F449" i="8"/>
  <c r="J449" i="8" s="1"/>
  <c r="F448" i="8"/>
  <c r="J448" i="8" s="1"/>
  <c r="F447" i="8"/>
  <c r="J447" i="8" s="1"/>
  <c r="K447" i="8" s="1"/>
  <c r="F446" i="8"/>
  <c r="J446" i="8" s="1"/>
  <c r="K446" i="8" s="1"/>
  <c r="F445" i="8"/>
  <c r="J445" i="8" s="1"/>
  <c r="F444" i="8"/>
  <c r="J444" i="8" s="1"/>
  <c r="K444" i="8" s="1"/>
  <c r="F443" i="8"/>
  <c r="F442" i="8"/>
  <c r="J442" i="8" s="1"/>
  <c r="F441" i="8"/>
  <c r="J441" i="8" s="1"/>
  <c r="F440" i="8"/>
  <c r="J440" i="8" s="1"/>
  <c r="F439" i="8"/>
  <c r="J439" i="8" s="1"/>
  <c r="F438" i="8"/>
  <c r="F437" i="8"/>
  <c r="J437" i="8" s="1"/>
  <c r="F436" i="8"/>
  <c r="J436" i="8" s="1"/>
  <c r="K436" i="8" s="1"/>
  <c r="F432" i="8"/>
  <c r="J432" i="8" s="1"/>
  <c r="F431" i="8"/>
  <c r="J431" i="8" s="1"/>
  <c r="F430" i="8"/>
  <c r="J430" i="8" s="1"/>
  <c r="K430" i="8" s="1"/>
  <c r="F429" i="8"/>
  <c r="J429" i="8" s="1"/>
  <c r="K429" i="8" s="1"/>
  <c r="F428" i="8"/>
  <c r="F427" i="8"/>
  <c r="J427" i="8" s="1"/>
  <c r="F426" i="8"/>
  <c r="J426" i="8" s="1"/>
  <c r="F425" i="8"/>
  <c r="J425" i="8" s="1"/>
  <c r="F424" i="8"/>
  <c r="J424" i="8" s="1"/>
  <c r="K424" i="8" s="1"/>
  <c r="F423" i="8"/>
  <c r="F422" i="8"/>
  <c r="J422" i="8" s="1"/>
  <c r="K422" i="8" s="1"/>
  <c r="F421" i="8"/>
  <c r="J421" i="8" s="1"/>
  <c r="K421" i="8" s="1"/>
  <c r="F420" i="8"/>
  <c r="J420" i="8" s="1"/>
  <c r="F419" i="8"/>
  <c r="J419" i="8" s="1"/>
  <c r="F418" i="8"/>
  <c r="J418" i="8" s="1"/>
  <c r="F417" i="8"/>
  <c r="J417" i="8" s="1"/>
  <c r="F416" i="8"/>
  <c r="J416" i="8" s="1"/>
  <c r="K416" i="8" s="1"/>
  <c r="F415" i="8"/>
  <c r="J415" i="8" s="1"/>
  <c r="F414" i="8"/>
  <c r="J414" i="8" s="1"/>
  <c r="K414" i="8" s="1"/>
  <c r="F413" i="8"/>
  <c r="J413" i="8" s="1"/>
  <c r="K413" i="8" s="1"/>
  <c r="F412" i="8"/>
  <c r="J412" i="8" s="1"/>
  <c r="F411" i="8"/>
  <c r="J411" i="8" s="1"/>
  <c r="F410" i="8"/>
  <c r="J410" i="8" s="1"/>
  <c r="F409" i="8"/>
  <c r="J409" i="8" s="1"/>
  <c r="F408" i="8"/>
  <c r="F407" i="8"/>
  <c r="J407" i="8" s="1"/>
  <c r="F406" i="8"/>
  <c r="J406" i="8" s="1"/>
  <c r="K406" i="8" s="1"/>
  <c r="F405" i="8"/>
  <c r="J405" i="8" s="1"/>
  <c r="K405" i="8" s="1"/>
  <c r="F404" i="8"/>
  <c r="J404" i="8" s="1"/>
  <c r="F403" i="8"/>
  <c r="J403" i="8" s="1"/>
  <c r="F402" i="8"/>
  <c r="J402" i="8" s="1"/>
  <c r="F401" i="8"/>
  <c r="J401" i="8" s="1"/>
  <c r="F400" i="8"/>
  <c r="J400" i="8" s="1"/>
  <c r="F399" i="8"/>
  <c r="F398" i="8"/>
  <c r="F397" i="8"/>
  <c r="J397" i="8" s="1"/>
  <c r="K397" i="8" s="1"/>
  <c r="F396" i="8"/>
  <c r="J396" i="8" s="1"/>
  <c r="F395" i="8"/>
  <c r="J395" i="8" s="1"/>
  <c r="F394" i="8"/>
  <c r="J394" i="8" s="1"/>
  <c r="F393" i="8"/>
  <c r="J393" i="8" s="1"/>
  <c r="F392" i="8"/>
  <c r="J392" i="8" s="1"/>
  <c r="K392" i="8" s="1"/>
  <c r="F391" i="8"/>
  <c r="J391" i="8" s="1"/>
  <c r="K391" i="8" s="1"/>
  <c r="F390" i="8"/>
  <c r="J390" i="8" s="1"/>
  <c r="K390" i="8" s="1"/>
  <c r="F389" i="8"/>
  <c r="J389" i="8" s="1"/>
  <c r="K389" i="8" s="1"/>
  <c r="F388" i="8"/>
  <c r="F387" i="8"/>
  <c r="J387" i="8" s="1"/>
  <c r="F386" i="8"/>
  <c r="J386" i="8" s="1"/>
  <c r="F385" i="8"/>
  <c r="J385" i="8" s="1"/>
  <c r="F384" i="8"/>
  <c r="J384" i="8" s="1"/>
  <c r="F383" i="8"/>
  <c r="F382" i="8"/>
  <c r="J382" i="8" s="1"/>
  <c r="F381" i="8"/>
  <c r="J381" i="8" s="1"/>
  <c r="K381" i="8" s="1"/>
  <c r="F380" i="8"/>
  <c r="J380" i="8" s="1"/>
  <c r="F379" i="8"/>
  <c r="J379" i="8" s="1"/>
  <c r="F378" i="8"/>
  <c r="J378" i="8" s="1"/>
  <c r="F377" i="8"/>
  <c r="J377" i="8" s="1"/>
  <c r="F376" i="8"/>
  <c r="F375" i="8"/>
  <c r="J375" i="8" s="1"/>
  <c r="F374" i="8"/>
  <c r="J374" i="8" s="1"/>
  <c r="F373" i="8"/>
  <c r="J373" i="8" s="1"/>
  <c r="K373" i="8" s="1"/>
  <c r="F372" i="8"/>
  <c r="J372" i="8" s="1"/>
  <c r="F371" i="8"/>
  <c r="J371" i="8" s="1"/>
  <c r="F370" i="8"/>
  <c r="J370" i="8" s="1"/>
  <c r="F369" i="8"/>
  <c r="J369" i="8" s="1"/>
  <c r="F368" i="8"/>
  <c r="J368" i="8" s="1"/>
  <c r="K368" i="8" s="1"/>
  <c r="F367" i="8"/>
  <c r="J367" i="8" s="1"/>
  <c r="K367" i="8" s="1"/>
  <c r="F366" i="8"/>
  <c r="J366" i="8" s="1"/>
  <c r="F365" i="8"/>
  <c r="J365" i="8" s="1"/>
  <c r="K365" i="8" s="1"/>
  <c r="F364" i="8"/>
  <c r="F363" i="8"/>
  <c r="J363" i="8" s="1"/>
  <c r="F359" i="8"/>
  <c r="J359" i="8" s="1"/>
  <c r="F358" i="8"/>
  <c r="J358" i="8" s="1"/>
  <c r="F357" i="8"/>
  <c r="J357" i="8" s="1"/>
  <c r="F356" i="8"/>
  <c r="J356" i="8" s="1"/>
  <c r="F355" i="8"/>
  <c r="F354" i="8"/>
  <c r="J354" i="8" s="1"/>
  <c r="K354" i="8" s="1"/>
  <c r="F353" i="8"/>
  <c r="J353" i="8" s="1"/>
  <c r="K353" i="8" s="1"/>
  <c r="F352" i="8"/>
  <c r="J352" i="8" s="1"/>
  <c r="K352" i="8" s="1"/>
  <c r="F351" i="8"/>
  <c r="J351" i="8" s="1"/>
  <c r="F350" i="8"/>
  <c r="J350" i="8" s="1"/>
  <c r="F349" i="8"/>
  <c r="J349" i="8" s="1"/>
  <c r="F348" i="8"/>
  <c r="J348" i="8" s="1"/>
  <c r="F347" i="8"/>
  <c r="J347" i="8" s="1"/>
  <c r="F346" i="8"/>
  <c r="F345" i="8"/>
  <c r="J345" i="8" s="1"/>
  <c r="K345" i="8" s="1"/>
  <c r="F344" i="8"/>
  <c r="J344" i="8" s="1"/>
  <c r="K344" i="8" s="1"/>
  <c r="F343" i="8"/>
  <c r="J343" i="8" s="1"/>
  <c r="F342" i="8"/>
  <c r="J342" i="8" s="1"/>
  <c r="F341" i="8"/>
  <c r="J341" i="8" s="1"/>
  <c r="F340" i="8"/>
  <c r="J340" i="8" s="1"/>
  <c r="F339" i="8"/>
  <c r="J339" i="8" s="1"/>
  <c r="F338" i="8"/>
  <c r="J338" i="8" s="1"/>
  <c r="K338" i="8" s="1"/>
  <c r="F337" i="8"/>
  <c r="J337" i="8" s="1"/>
  <c r="K337" i="8" s="1"/>
  <c r="F336" i="8"/>
  <c r="J336" i="8" s="1"/>
  <c r="K336" i="8" s="1"/>
  <c r="F335" i="8"/>
  <c r="F334" i="8"/>
  <c r="J334" i="8" s="1"/>
  <c r="F333" i="8"/>
  <c r="J333" i="8" s="1"/>
  <c r="F332" i="8"/>
  <c r="J332" i="8" s="1"/>
  <c r="F331" i="8"/>
  <c r="J331" i="8" s="1"/>
  <c r="F330" i="8"/>
  <c r="F329" i="8"/>
  <c r="J329" i="8" s="1"/>
  <c r="K329" i="8" s="1"/>
  <c r="F328" i="8"/>
  <c r="J328" i="8" s="1"/>
  <c r="K328" i="8" s="1"/>
  <c r="F327" i="8"/>
  <c r="J327" i="8" s="1"/>
  <c r="F326" i="8"/>
  <c r="J326" i="8" s="1"/>
  <c r="F325" i="8"/>
  <c r="J325" i="8" s="1"/>
  <c r="F324" i="8"/>
  <c r="J324" i="8" s="1"/>
  <c r="F323" i="8"/>
  <c r="J323" i="8" s="1"/>
  <c r="F322" i="8"/>
  <c r="J322" i="8" s="1"/>
  <c r="F321" i="8"/>
  <c r="J321" i="8" s="1"/>
  <c r="K321" i="8" s="1"/>
  <c r="F320" i="8"/>
  <c r="J320" i="8" s="1"/>
  <c r="K320" i="8" s="1"/>
  <c r="F319" i="8"/>
  <c r="J319" i="8" s="1"/>
  <c r="F318" i="8"/>
  <c r="J318" i="8" s="1"/>
  <c r="F317" i="8"/>
  <c r="J317" i="8" s="1"/>
  <c r="F316" i="8"/>
  <c r="J316" i="8" s="1"/>
  <c r="F315" i="8"/>
  <c r="J315" i="8" s="1"/>
  <c r="F314" i="8"/>
  <c r="J314" i="8" s="1"/>
  <c r="K314" i="8" s="1"/>
  <c r="F313" i="8"/>
  <c r="J313" i="8" s="1"/>
  <c r="K313" i="8" s="1"/>
  <c r="F312" i="8"/>
  <c r="J312" i="8" s="1"/>
  <c r="K312" i="8" s="1"/>
  <c r="F311" i="8"/>
  <c r="F310" i="8"/>
  <c r="J310" i="8" s="1"/>
  <c r="F309" i="8"/>
  <c r="J309" i="8" s="1"/>
  <c r="F308" i="8"/>
  <c r="J308" i="8" s="1"/>
  <c r="F307" i="8"/>
  <c r="F306" i="8"/>
  <c r="J306" i="8" s="1"/>
  <c r="F305" i="8"/>
  <c r="J305" i="8" s="1"/>
  <c r="K305" i="8" s="1"/>
  <c r="F304" i="8"/>
  <c r="J304" i="8" s="1"/>
  <c r="K304" i="8" s="1"/>
  <c r="F303" i="8"/>
  <c r="J303" i="8" s="1"/>
  <c r="F302" i="8"/>
  <c r="J302" i="8" s="1"/>
  <c r="F301" i="8"/>
  <c r="J301" i="8" s="1"/>
  <c r="F300" i="8"/>
  <c r="J300" i="8" s="1"/>
  <c r="F299" i="8"/>
  <c r="J299" i="8" s="1"/>
  <c r="K299" i="8" s="1"/>
  <c r="F298" i="8"/>
  <c r="F294" i="8"/>
  <c r="J294" i="8" s="1"/>
  <c r="F293" i="8"/>
  <c r="J293" i="8" s="1"/>
  <c r="F292" i="8"/>
  <c r="J292" i="8" s="1"/>
  <c r="F291" i="8"/>
  <c r="J291" i="8" s="1"/>
  <c r="F290" i="8"/>
  <c r="J290" i="8" s="1"/>
  <c r="K290" i="8" s="1"/>
  <c r="F289" i="8"/>
  <c r="J289" i="8" s="1"/>
  <c r="K289" i="8" s="1"/>
  <c r="F288" i="8"/>
  <c r="J288" i="8" s="1"/>
  <c r="F287" i="8"/>
  <c r="J287" i="8" s="1"/>
  <c r="F286" i="8"/>
  <c r="J286" i="8" s="1"/>
  <c r="F285" i="8"/>
  <c r="J285" i="8" s="1"/>
  <c r="F284" i="8"/>
  <c r="J284" i="8" s="1"/>
  <c r="F283" i="8"/>
  <c r="J283" i="8" s="1"/>
  <c r="K283" i="8" s="1"/>
  <c r="F282" i="8"/>
  <c r="J282" i="8" s="1"/>
  <c r="K282" i="8" s="1"/>
  <c r="F281" i="8"/>
  <c r="J281" i="8" s="1"/>
  <c r="K281" i="8" s="1"/>
  <c r="F280" i="8"/>
  <c r="F279" i="8"/>
  <c r="J279" i="8" s="1"/>
  <c r="F278" i="8"/>
  <c r="J278" i="8" s="1"/>
  <c r="F277" i="8"/>
  <c r="J277" i="8" s="1"/>
  <c r="F276" i="8"/>
  <c r="J276" i="8" s="1"/>
  <c r="F275" i="8"/>
  <c r="F274" i="8"/>
  <c r="J274" i="8" s="1"/>
  <c r="K274" i="8" s="1"/>
  <c r="F273" i="8"/>
  <c r="J273" i="8" s="1"/>
  <c r="K273" i="8" s="1"/>
  <c r="F272" i="8"/>
  <c r="J272" i="8" s="1"/>
  <c r="F271" i="8"/>
  <c r="J271" i="8" s="1"/>
  <c r="F270" i="8"/>
  <c r="J270" i="8" s="1"/>
  <c r="F269" i="8"/>
  <c r="J269" i="8" s="1"/>
  <c r="F268" i="8"/>
  <c r="J268" i="8" s="1"/>
  <c r="F267" i="8"/>
  <c r="J267" i="8" s="1"/>
  <c r="F266" i="8"/>
  <c r="J266" i="8" s="1"/>
  <c r="K266" i="8" s="1"/>
  <c r="F265" i="8"/>
  <c r="J265" i="8" s="1"/>
  <c r="K265" i="8" s="1"/>
  <c r="F264" i="8"/>
  <c r="J264" i="8" s="1"/>
  <c r="F263" i="8"/>
  <c r="J263" i="8" s="1"/>
  <c r="F262" i="8"/>
  <c r="J262" i="8" s="1"/>
  <c r="F261" i="8"/>
  <c r="J261" i="8" s="1"/>
  <c r="F260" i="8"/>
  <c r="J260" i="8" s="1"/>
  <c r="K260" i="8" s="1"/>
  <c r="F259" i="8"/>
  <c r="J259" i="8" s="1"/>
  <c r="F258" i="8"/>
  <c r="J258" i="8" s="1"/>
  <c r="K258" i="8" s="1"/>
  <c r="F257" i="8"/>
  <c r="J257" i="8" s="1"/>
  <c r="K257" i="8" s="1"/>
  <c r="F256" i="8"/>
  <c r="F255" i="8"/>
  <c r="J255" i="8" s="1"/>
  <c r="F254" i="8"/>
  <c r="J254" i="8" s="1"/>
  <c r="F253" i="8"/>
  <c r="J253" i="8" s="1"/>
  <c r="F252" i="8"/>
  <c r="F251" i="8"/>
  <c r="J251" i="8" s="1"/>
  <c r="F250" i="8"/>
  <c r="F249" i="8"/>
  <c r="J249" i="8" s="1"/>
  <c r="K249" i="8" s="1"/>
  <c r="F248" i="8"/>
  <c r="J248" i="8" s="1"/>
  <c r="F247" i="8"/>
  <c r="J247" i="8" s="1"/>
  <c r="F246" i="8"/>
  <c r="J246" i="8" s="1"/>
  <c r="F245" i="8"/>
  <c r="J245" i="8" s="1"/>
  <c r="F244" i="8"/>
  <c r="J244" i="8" s="1"/>
  <c r="K244" i="8" s="1"/>
  <c r="F243" i="8"/>
  <c r="J243" i="8" s="1"/>
  <c r="F242" i="8"/>
  <c r="J242" i="8" s="1"/>
  <c r="K242" i="8" s="1"/>
  <c r="F241" i="8"/>
  <c r="J241" i="8" s="1"/>
  <c r="K241" i="8" s="1"/>
  <c r="F240" i="8"/>
  <c r="J240" i="8" s="1"/>
  <c r="F239" i="8"/>
  <c r="J239" i="8" s="1"/>
  <c r="F238" i="8"/>
  <c r="J238" i="8" s="1"/>
  <c r="F237" i="8"/>
  <c r="J237" i="8" s="1"/>
  <c r="F236" i="8"/>
  <c r="J236" i="8" s="1"/>
  <c r="F235" i="8"/>
  <c r="J235" i="8" s="1"/>
  <c r="K235" i="8" s="1"/>
  <c r="F231" i="8"/>
  <c r="J231" i="8" s="1"/>
  <c r="F230" i="8"/>
  <c r="J230" i="8" s="1"/>
  <c r="F229" i="8"/>
  <c r="J229" i="8" s="1"/>
  <c r="F228" i="8"/>
  <c r="J228" i="8" s="1"/>
  <c r="K228" i="8" s="1"/>
  <c r="F227" i="8"/>
  <c r="J227" i="8" s="1"/>
  <c r="K227" i="8" s="1"/>
  <c r="F226" i="8"/>
  <c r="J226" i="8" s="1"/>
  <c r="K226" i="8" s="1"/>
  <c r="F225" i="8"/>
  <c r="F224" i="8"/>
  <c r="J224" i="8" s="1"/>
  <c r="F223" i="8"/>
  <c r="J223" i="8" s="1"/>
  <c r="F222" i="8"/>
  <c r="J222" i="8" s="1"/>
  <c r="F221" i="8"/>
  <c r="J221" i="8" s="1"/>
  <c r="F220" i="8"/>
  <c r="J220" i="8" s="1"/>
  <c r="F219" i="8"/>
  <c r="J219" i="8" s="1"/>
  <c r="K219" i="8" s="1"/>
  <c r="F218" i="8"/>
  <c r="J218" i="8" s="1"/>
  <c r="K218" i="8" s="1"/>
  <c r="F217" i="8"/>
  <c r="J217" i="8" s="1"/>
  <c r="F216" i="8"/>
  <c r="J216" i="8" s="1"/>
  <c r="F215" i="8"/>
  <c r="J215" i="8" s="1"/>
  <c r="F214" i="8"/>
  <c r="J214" i="8" s="1"/>
  <c r="F213" i="8"/>
  <c r="J213" i="8" s="1"/>
  <c r="F212" i="8"/>
  <c r="J212" i="8" s="1"/>
  <c r="F211" i="8"/>
  <c r="J211" i="8" s="1"/>
  <c r="K211" i="8" s="1"/>
  <c r="F210" i="8"/>
  <c r="J210" i="8" s="1"/>
  <c r="F209" i="8"/>
  <c r="J209" i="8" s="1"/>
  <c r="F208" i="8"/>
  <c r="J208" i="8" s="1"/>
  <c r="K208" i="8" s="1"/>
  <c r="F207" i="8"/>
  <c r="J207" i="8" s="1"/>
  <c r="F206" i="8"/>
  <c r="J206" i="8" s="1"/>
  <c r="F205" i="8"/>
  <c r="J205" i="8" s="1"/>
  <c r="F204" i="8"/>
  <c r="J204" i="8" s="1"/>
  <c r="K204" i="8" s="1"/>
  <c r="F203" i="8"/>
  <c r="J203" i="8" s="1"/>
  <c r="K203" i="8" s="1"/>
  <c r="F202" i="8"/>
  <c r="J202" i="8" s="1"/>
  <c r="F201" i="8"/>
  <c r="F200" i="8"/>
  <c r="J200" i="8" s="1"/>
  <c r="K200" i="8" s="1"/>
  <c r="F199" i="8"/>
  <c r="J199" i="8" s="1"/>
  <c r="F198" i="8"/>
  <c r="J198" i="8" s="1"/>
  <c r="F197" i="8"/>
  <c r="J197" i="8" s="1"/>
  <c r="F196" i="8"/>
  <c r="J196" i="8" s="1"/>
  <c r="F195" i="8"/>
  <c r="J195" i="8" s="1"/>
  <c r="K195" i="8" s="1"/>
  <c r="F194" i="8"/>
  <c r="F193" i="8"/>
  <c r="J193" i="8" s="1"/>
  <c r="F192" i="8"/>
  <c r="J192" i="8" s="1"/>
  <c r="K192" i="8" s="1"/>
  <c r="F191" i="8"/>
  <c r="J191" i="8" s="1"/>
  <c r="F190" i="8"/>
  <c r="J190" i="8" s="1"/>
  <c r="F189" i="8"/>
  <c r="J189" i="8" s="1"/>
  <c r="K189" i="8" s="1"/>
  <c r="F188" i="8"/>
  <c r="J188" i="8" s="1"/>
  <c r="F187" i="8"/>
  <c r="J187" i="8" s="1"/>
  <c r="F186" i="8"/>
  <c r="F185" i="8"/>
  <c r="J185" i="8" s="1"/>
  <c r="F184" i="8"/>
  <c r="J184" i="8" s="1"/>
  <c r="K184" i="8" s="1"/>
  <c r="F183" i="8"/>
  <c r="J183" i="8" s="1"/>
  <c r="F182" i="8"/>
  <c r="J182" i="8" s="1"/>
  <c r="F181" i="8"/>
  <c r="J181" i="8" s="1"/>
  <c r="F180" i="8"/>
  <c r="J180" i="8" s="1"/>
  <c r="F179" i="8"/>
  <c r="J179" i="8" s="1"/>
  <c r="F178" i="8"/>
  <c r="J178" i="8" s="1"/>
  <c r="F174" i="8"/>
  <c r="F173" i="8"/>
  <c r="J173" i="8" s="1"/>
  <c r="F172" i="8"/>
  <c r="J172" i="8" s="1"/>
  <c r="K172" i="8" s="1"/>
  <c r="F171" i="8"/>
  <c r="J171" i="8" s="1"/>
  <c r="F170" i="8"/>
  <c r="J170" i="8" s="1"/>
  <c r="F169" i="8"/>
  <c r="J169" i="8" s="1"/>
  <c r="F168" i="8"/>
  <c r="J168" i="8" s="1"/>
  <c r="F167" i="8"/>
  <c r="J167" i="8" s="1"/>
  <c r="F166" i="8"/>
  <c r="J166" i="8" s="1"/>
  <c r="F165" i="8"/>
  <c r="F164" i="8"/>
  <c r="J164" i="8" s="1"/>
  <c r="K164" i="8" s="1"/>
  <c r="F163" i="8"/>
  <c r="J163" i="8" s="1"/>
  <c r="F162" i="8"/>
  <c r="J162" i="8" s="1"/>
  <c r="F161" i="8"/>
  <c r="J161" i="8" s="1"/>
  <c r="F160" i="8"/>
  <c r="J160" i="8" s="1"/>
  <c r="F159" i="8"/>
  <c r="J159" i="8" s="1"/>
  <c r="F158" i="8"/>
  <c r="J158" i="8" s="1"/>
  <c r="F157" i="8"/>
  <c r="J157" i="8" s="1"/>
  <c r="F156" i="8"/>
  <c r="F155" i="8"/>
  <c r="J155" i="8" s="1"/>
  <c r="F154" i="8"/>
  <c r="J154" i="8" s="1"/>
  <c r="F153" i="8"/>
  <c r="J153" i="8" s="1"/>
  <c r="F152" i="8"/>
  <c r="J152" i="8" s="1"/>
  <c r="F151" i="8"/>
  <c r="J151" i="8" s="1"/>
  <c r="K151" i="8" s="1"/>
  <c r="F150" i="8"/>
  <c r="J150" i="8" s="1"/>
  <c r="F149" i="8"/>
  <c r="J149" i="8" s="1"/>
  <c r="F148" i="8"/>
  <c r="J148" i="8" s="1"/>
  <c r="K148" i="8" s="1"/>
  <c r="F147" i="8"/>
  <c r="J147" i="8" s="1"/>
  <c r="F146" i="8"/>
  <c r="J146" i="8" s="1"/>
  <c r="F145" i="8"/>
  <c r="F144" i="8"/>
  <c r="J144" i="8" s="1"/>
  <c r="F143" i="8"/>
  <c r="J143" i="8" s="1"/>
  <c r="F142" i="8"/>
  <c r="J142" i="8" s="1"/>
  <c r="F141" i="8"/>
  <c r="J141" i="8" s="1"/>
  <c r="F140" i="8"/>
  <c r="J140" i="8" s="1"/>
  <c r="K140" i="8" s="1"/>
  <c r="F139" i="8"/>
  <c r="J139" i="8" s="1"/>
  <c r="F138" i="8"/>
  <c r="J138" i="8" s="1"/>
  <c r="F137" i="8"/>
  <c r="J137" i="8" s="1"/>
  <c r="K137" i="8" s="1"/>
  <c r="F136" i="8"/>
  <c r="J136" i="8" s="1"/>
  <c r="K136" i="8" s="1"/>
  <c r="F135" i="8"/>
  <c r="J135" i="8" s="1"/>
  <c r="F134" i="8"/>
  <c r="F133" i="8"/>
  <c r="J133" i="8" s="1"/>
  <c r="F132" i="8"/>
  <c r="J132" i="8" s="1"/>
  <c r="K132" i="8" s="1"/>
  <c r="F131" i="8"/>
  <c r="J131" i="8" s="1"/>
  <c r="F130" i="8"/>
  <c r="J130" i="8" s="1"/>
  <c r="F126" i="8"/>
  <c r="J126" i="8" s="1"/>
  <c r="F125" i="8"/>
  <c r="J125" i="8" s="1"/>
  <c r="F124" i="8"/>
  <c r="J124" i="8" s="1"/>
  <c r="K124" i="8" s="1"/>
  <c r="F123" i="8"/>
  <c r="J123" i="8" s="1"/>
  <c r="F122" i="8"/>
  <c r="J122" i="8" s="1"/>
  <c r="K122" i="8" s="1"/>
  <c r="F121" i="8"/>
  <c r="J121" i="8" s="1"/>
  <c r="K121" i="8" s="1"/>
  <c r="F120" i="8"/>
  <c r="J120" i="8" s="1"/>
  <c r="F119" i="8"/>
  <c r="J119" i="8" s="1"/>
  <c r="K119" i="8" s="1"/>
  <c r="F118" i="8"/>
  <c r="J118" i="8" s="1"/>
  <c r="F117" i="8"/>
  <c r="J117" i="8" s="1"/>
  <c r="F116" i="8"/>
  <c r="J116" i="8" s="1"/>
  <c r="K116" i="8" s="1"/>
  <c r="F115" i="8"/>
  <c r="J115" i="8" s="1"/>
  <c r="F114" i="8"/>
  <c r="J114" i="8" s="1"/>
  <c r="K114" i="8" s="1"/>
  <c r="F113" i="8"/>
  <c r="J113" i="8" s="1"/>
  <c r="K113" i="8" s="1"/>
  <c r="F112" i="8"/>
  <c r="J112" i="8" s="1"/>
  <c r="F111" i="8"/>
  <c r="J111" i="8" s="1"/>
  <c r="K111" i="8" s="1"/>
  <c r="F110" i="8"/>
  <c r="J110" i="8" s="1"/>
  <c r="F109" i="8"/>
  <c r="J109" i="8" s="1"/>
  <c r="F108" i="8"/>
  <c r="J108" i="8" s="1"/>
  <c r="K108" i="8" s="1"/>
  <c r="F107" i="8"/>
  <c r="J107" i="8" s="1"/>
  <c r="F106" i="8"/>
  <c r="J106" i="8" s="1"/>
  <c r="K106" i="8" s="1"/>
  <c r="F105" i="8"/>
  <c r="J105" i="8" s="1"/>
  <c r="F104" i="8"/>
  <c r="J104" i="8" s="1"/>
  <c r="F103" i="8"/>
  <c r="J103" i="8" s="1"/>
  <c r="K103" i="8" s="1"/>
  <c r="F102" i="8"/>
  <c r="J102" i="8" s="1"/>
  <c r="F101" i="8"/>
  <c r="J101" i="8" s="1"/>
  <c r="F100" i="8"/>
  <c r="J100" i="8" s="1"/>
  <c r="K100" i="8" s="1"/>
  <c r="F99" i="8"/>
  <c r="F98" i="8"/>
  <c r="J98" i="8" s="1"/>
  <c r="K98" i="8" s="1"/>
  <c r="F97" i="8"/>
  <c r="J97" i="8" s="1"/>
  <c r="K97" i="8" s="1"/>
  <c r="F96" i="8"/>
  <c r="F95" i="8"/>
  <c r="J95" i="8" s="1"/>
  <c r="F94" i="8"/>
  <c r="J94" i="8" s="1"/>
  <c r="F93" i="8"/>
  <c r="J93" i="8" s="1"/>
  <c r="F92" i="8"/>
  <c r="J92" i="8" s="1"/>
  <c r="K92" i="8" s="1"/>
  <c r="F91" i="8"/>
  <c r="J91" i="8" s="1"/>
  <c r="F90" i="8"/>
  <c r="J90" i="8" s="1"/>
  <c r="K90" i="8" s="1"/>
  <c r="F89" i="8"/>
  <c r="J89" i="8" s="1"/>
  <c r="F88" i="8"/>
  <c r="J88" i="8" s="1"/>
  <c r="F87" i="8"/>
  <c r="J87" i="8" s="1"/>
  <c r="K87" i="8" s="1"/>
  <c r="F86" i="8"/>
  <c r="J86" i="8" s="1"/>
  <c r="F85" i="8"/>
  <c r="J85" i="8" s="1"/>
  <c r="F73" i="8"/>
  <c r="J73" i="8" s="1"/>
  <c r="K73" i="8" s="1"/>
  <c r="F74" i="8"/>
  <c r="J74" i="8" s="1"/>
  <c r="F75" i="8"/>
  <c r="J75" i="8" s="1"/>
  <c r="F76" i="8"/>
  <c r="J76" i="8" s="1"/>
  <c r="K76" i="8" s="1"/>
  <c r="F77" i="8"/>
  <c r="J77" i="8" s="1"/>
  <c r="F78" i="8"/>
  <c r="F79" i="8"/>
  <c r="J79" i="8" s="1"/>
  <c r="F80" i="8"/>
  <c r="J80" i="8" s="1"/>
  <c r="F81" i="8"/>
  <c r="J81" i="8" s="1"/>
  <c r="K81" i="8" s="1"/>
  <c r="F72" i="8"/>
  <c r="J72" i="8" s="1"/>
  <c r="F71" i="8"/>
  <c r="J71" i="8" s="1"/>
  <c r="K71" i="8" s="1"/>
  <c r="F70" i="8"/>
  <c r="J70" i="8" s="1"/>
  <c r="F69" i="8"/>
  <c r="J69" i="8" s="1"/>
  <c r="K69" i="8" s="1"/>
  <c r="F68" i="8"/>
  <c r="F67" i="8"/>
  <c r="F66" i="8"/>
  <c r="J66" i="8" s="1"/>
  <c r="K66" i="8" s="1"/>
  <c r="F65" i="8"/>
  <c r="J65" i="8" s="1"/>
  <c r="F64" i="8"/>
  <c r="J64" i="8" s="1"/>
  <c r="F63" i="8"/>
  <c r="J63" i="8" s="1"/>
  <c r="K63" i="8" s="1"/>
  <c r="F62" i="8"/>
  <c r="F61" i="8"/>
  <c r="J61" i="8" s="1"/>
  <c r="K61" i="8" s="1"/>
  <c r="F60" i="8"/>
  <c r="J60" i="8" s="1"/>
  <c r="K60" i="8" s="1"/>
  <c r="F59" i="8"/>
  <c r="J59" i="8" s="1"/>
  <c r="F58" i="8"/>
  <c r="J58" i="8" s="1"/>
  <c r="F57" i="8"/>
  <c r="J57" i="8" s="1"/>
  <c r="F56" i="8"/>
  <c r="J56" i="8" s="1"/>
  <c r="F55" i="8"/>
  <c r="J55" i="8" s="1"/>
  <c r="K55" i="8" s="1"/>
  <c r="F54" i="8"/>
  <c r="J54" i="8" s="1"/>
  <c r="K54" i="8" s="1"/>
  <c r="F53" i="8"/>
  <c r="J53" i="8" s="1"/>
  <c r="F52" i="8"/>
  <c r="J52" i="8" s="1"/>
  <c r="K52" i="8" s="1"/>
  <c r="F51" i="8"/>
  <c r="J51" i="8" s="1"/>
  <c r="F50" i="8"/>
  <c r="J50" i="8" s="1"/>
  <c r="F49" i="8"/>
  <c r="J49" i="8" s="1"/>
  <c r="F48" i="8"/>
  <c r="J48" i="8" s="1"/>
  <c r="F47" i="8"/>
  <c r="J47" i="8" s="1"/>
  <c r="K47" i="8" s="1"/>
  <c r="F46" i="8"/>
  <c r="J46" i="8" s="1"/>
  <c r="K46" i="8" s="1"/>
  <c r="P46" i="8" s="1"/>
  <c r="F31" i="8"/>
  <c r="J31" i="8" s="1"/>
  <c r="K31" i="8" s="1"/>
  <c r="F32" i="8"/>
  <c r="J32" i="8" s="1"/>
  <c r="K32" i="8" s="1"/>
  <c r="F33" i="8"/>
  <c r="J33" i="8" s="1"/>
  <c r="F34" i="8"/>
  <c r="J34" i="8" s="1"/>
  <c r="F35" i="8"/>
  <c r="J35" i="8" s="1"/>
  <c r="F36" i="8"/>
  <c r="J36" i="8" s="1"/>
  <c r="F37" i="8"/>
  <c r="J37" i="8" s="1"/>
  <c r="K37" i="8" s="1"/>
  <c r="F38" i="8"/>
  <c r="J38" i="8" s="1"/>
  <c r="F39" i="8"/>
  <c r="J39" i="8" s="1"/>
  <c r="F40" i="8"/>
  <c r="J40" i="8" s="1"/>
  <c r="F41" i="8"/>
  <c r="F42" i="8"/>
  <c r="J42" i="8" s="1"/>
  <c r="F30" i="8"/>
  <c r="J30" i="8" s="1"/>
  <c r="F29" i="8"/>
  <c r="J29" i="8" s="1"/>
  <c r="F28" i="8"/>
  <c r="J28" i="8" s="1"/>
  <c r="K28" i="8" s="1"/>
  <c r="F27" i="8"/>
  <c r="J27" i="8" s="1"/>
  <c r="F26" i="8"/>
  <c r="J26" i="8" s="1"/>
  <c r="K26" i="8" s="1"/>
  <c r="F25" i="8"/>
  <c r="J25" i="8" s="1"/>
  <c r="F24" i="8"/>
  <c r="J24" i="8" s="1"/>
  <c r="F23" i="8"/>
  <c r="J23" i="8" s="1"/>
  <c r="K23" i="8" s="1"/>
  <c r="F22" i="8"/>
  <c r="J22" i="8" s="1"/>
  <c r="K22" i="8" s="1"/>
  <c r="F21" i="8"/>
  <c r="J21" i="8" s="1"/>
  <c r="K21" i="8" s="1"/>
  <c r="F20" i="8"/>
  <c r="J20" i="8" s="1"/>
  <c r="K20" i="8" s="1"/>
  <c r="F19" i="8"/>
  <c r="J19" i="8" s="1"/>
  <c r="F5" i="8"/>
  <c r="J5" i="8" s="1"/>
  <c r="K5" i="8" s="1"/>
  <c r="F6" i="8"/>
  <c r="J6" i="8" s="1"/>
  <c r="F7" i="8"/>
  <c r="J7" i="8" s="1"/>
  <c r="F8" i="8"/>
  <c r="J8" i="8" s="1"/>
  <c r="K8" i="8" s="1"/>
  <c r="F9" i="8"/>
  <c r="F10" i="8"/>
  <c r="J10" i="8" s="1"/>
  <c r="K10" i="8" s="1"/>
  <c r="F11" i="8"/>
  <c r="J11" i="8" s="1"/>
  <c r="F12" i="8"/>
  <c r="J12" i="8" s="1"/>
  <c r="F13" i="8"/>
  <c r="F14" i="8"/>
  <c r="J14" i="8" s="1"/>
  <c r="F15" i="8"/>
  <c r="J15" i="8" s="1"/>
  <c r="F4" i="8"/>
  <c r="J4" i="8" s="1"/>
  <c r="K4" i="8" s="1"/>
  <c r="I436" i="8"/>
  <c r="O436" i="8" s="1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B463" i="8"/>
  <c r="C463" i="8"/>
  <c r="D463" i="8"/>
  <c r="E463" i="8"/>
  <c r="G463" i="8"/>
  <c r="H463" i="8"/>
  <c r="B464" i="8"/>
  <c r="C464" i="8"/>
  <c r="D464" i="8"/>
  <c r="E464" i="8"/>
  <c r="G464" i="8"/>
  <c r="H464" i="8"/>
  <c r="B465" i="8"/>
  <c r="C465" i="8"/>
  <c r="D465" i="8"/>
  <c r="E465" i="8"/>
  <c r="G465" i="8"/>
  <c r="H465" i="8"/>
  <c r="B466" i="8"/>
  <c r="C466" i="8"/>
  <c r="D466" i="8"/>
  <c r="E466" i="8"/>
  <c r="G466" i="8"/>
  <c r="H466" i="8"/>
  <c r="B467" i="8"/>
  <c r="C467" i="8"/>
  <c r="D467" i="8"/>
  <c r="E467" i="8"/>
  <c r="G467" i="8"/>
  <c r="H467" i="8"/>
  <c r="B468" i="8"/>
  <c r="C468" i="8"/>
  <c r="D468" i="8"/>
  <c r="E468" i="8"/>
  <c r="G468" i="8"/>
  <c r="H468" i="8"/>
  <c r="B469" i="8"/>
  <c r="C469" i="8"/>
  <c r="D469" i="8"/>
  <c r="E469" i="8"/>
  <c r="G469" i="8"/>
  <c r="H469" i="8"/>
  <c r="B470" i="8"/>
  <c r="C470" i="8"/>
  <c r="D470" i="8"/>
  <c r="E470" i="8"/>
  <c r="G470" i="8"/>
  <c r="H470" i="8"/>
  <c r="B471" i="8"/>
  <c r="C471" i="8"/>
  <c r="D471" i="8"/>
  <c r="E471" i="8"/>
  <c r="G471" i="8"/>
  <c r="H471" i="8"/>
  <c r="B472" i="8"/>
  <c r="C472" i="8"/>
  <c r="D472" i="8"/>
  <c r="E472" i="8"/>
  <c r="G472" i="8"/>
  <c r="H472" i="8"/>
  <c r="B473" i="8"/>
  <c r="C473" i="8"/>
  <c r="D473" i="8"/>
  <c r="E473" i="8"/>
  <c r="G473" i="8"/>
  <c r="H473" i="8"/>
  <c r="B474" i="8"/>
  <c r="C474" i="8"/>
  <c r="D474" i="8"/>
  <c r="E474" i="8"/>
  <c r="G474" i="8"/>
  <c r="H474" i="8"/>
  <c r="B475" i="8"/>
  <c r="C475" i="8"/>
  <c r="D475" i="8"/>
  <c r="E475" i="8"/>
  <c r="G475" i="8"/>
  <c r="H475" i="8"/>
  <c r="B476" i="8"/>
  <c r="C476" i="8"/>
  <c r="D476" i="8"/>
  <c r="E476" i="8"/>
  <c r="G476" i="8"/>
  <c r="H476" i="8"/>
  <c r="B477" i="8"/>
  <c r="C477" i="8"/>
  <c r="D477" i="8"/>
  <c r="E477" i="8"/>
  <c r="G477" i="8"/>
  <c r="H477" i="8"/>
  <c r="B478" i="8"/>
  <c r="C478" i="8"/>
  <c r="D478" i="8"/>
  <c r="E478" i="8"/>
  <c r="G478" i="8"/>
  <c r="H478" i="8"/>
  <c r="B479" i="8"/>
  <c r="C479" i="8"/>
  <c r="D479" i="8"/>
  <c r="E479" i="8"/>
  <c r="G479" i="8"/>
  <c r="H479" i="8"/>
  <c r="B480" i="8"/>
  <c r="C480" i="8"/>
  <c r="D480" i="8"/>
  <c r="E480" i="8"/>
  <c r="G480" i="8"/>
  <c r="H480" i="8"/>
  <c r="B481" i="8"/>
  <c r="C481" i="8"/>
  <c r="D481" i="8"/>
  <c r="E481" i="8"/>
  <c r="G481" i="8"/>
  <c r="H481" i="8"/>
  <c r="B482" i="8"/>
  <c r="C482" i="8"/>
  <c r="D482" i="8"/>
  <c r="E482" i="8"/>
  <c r="G482" i="8"/>
  <c r="H482" i="8"/>
  <c r="B483" i="8"/>
  <c r="C483" i="8"/>
  <c r="D483" i="8"/>
  <c r="E483" i="8"/>
  <c r="G483" i="8"/>
  <c r="H483" i="8"/>
  <c r="B484" i="8"/>
  <c r="C484" i="8"/>
  <c r="D484" i="8"/>
  <c r="E484" i="8"/>
  <c r="G484" i="8"/>
  <c r="H484" i="8"/>
  <c r="B485" i="8"/>
  <c r="C485" i="8"/>
  <c r="D485" i="8"/>
  <c r="E485" i="8"/>
  <c r="G485" i="8"/>
  <c r="H485" i="8"/>
  <c r="B486" i="8"/>
  <c r="C486" i="8"/>
  <c r="D486" i="8"/>
  <c r="E486" i="8"/>
  <c r="G486" i="8"/>
  <c r="H486" i="8"/>
  <c r="B487" i="8"/>
  <c r="C487" i="8"/>
  <c r="D487" i="8"/>
  <c r="E487" i="8"/>
  <c r="G487" i="8"/>
  <c r="H487" i="8"/>
  <c r="B488" i="8"/>
  <c r="C488" i="8"/>
  <c r="D488" i="8"/>
  <c r="E488" i="8"/>
  <c r="G488" i="8"/>
  <c r="H488" i="8"/>
  <c r="B489" i="8"/>
  <c r="C489" i="8"/>
  <c r="D489" i="8"/>
  <c r="E489" i="8"/>
  <c r="G489" i="8"/>
  <c r="H489" i="8"/>
  <c r="B490" i="8"/>
  <c r="C490" i="8"/>
  <c r="D490" i="8"/>
  <c r="E490" i="8"/>
  <c r="G490" i="8"/>
  <c r="H490" i="8"/>
  <c r="B491" i="8"/>
  <c r="C491" i="8"/>
  <c r="D491" i="8"/>
  <c r="E491" i="8"/>
  <c r="G491" i="8"/>
  <c r="H491" i="8"/>
  <c r="B492" i="8"/>
  <c r="C492" i="8"/>
  <c r="D492" i="8"/>
  <c r="E492" i="8"/>
  <c r="G492" i="8"/>
  <c r="H492" i="8"/>
  <c r="B493" i="8"/>
  <c r="C493" i="8"/>
  <c r="D493" i="8"/>
  <c r="E493" i="8"/>
  <c r="G493" i="8"/>
  <c r="H493" i="8"/>
  <c r="B494" i="8"/>
  <c r="C494" i="8"/>
  <c r="D494" i="8"/>
  <c r="E494" i="8"/>
  <c r="G494" i="8"/>
  <c r="H494" i="8"/>
  <c r="B495" i="8"/>
  <c r="C495" i="8"/>
  <c r="D495" i="8"/>
  <c r="E495" i="8"/>
  <c r="G495" i="8"/>
  <c r="H495" i="8"/>
  <c r="B496" i="8"/>
  <c r="C496" i="8"/>
  <c r="D496" i="8"/>
  <c r="E496" i="8"/>
  <c r="G496" i="8"/>
  <c r="H496" i="8"/>
  <c r="B497" i="8"/>
  <c r="C497" i="8"/>
  <c r="D497" i="8"/>
  <c r="E497" i="8"/>
  <c r="G497" i="8"/>
  <c r="H497" i="8"/>
  <c r="B498" i="8"/>
  <c r="C498" i="8"/>
  <c r="D498" i="8"/>
  <c r="E498" i="8"/>
  <c r="G498" i="8"/>
  <c r="H498" i="8"/>
  <c r="B499" i="8"/>
  <c r="C499" i="8"/>
  <c r="D499" i="8"/>
  <c r="E499" i="8"/>
  <c r="G499" i="8"/>
  <c r="H499" i="8"/>
  <c r="B500" i="8"/>
  <c r="C500" i="8"/>
  <c r="D500" i="8"/>
  <c r="E500" i="8"/>
  <c r="G500" i="8"/>
  <c r="H500" i="8"/>
  <c r="B501" i="8"/>
  <c r="C501" i="8"/>
  <c r="D501" i="8"/>
  <c r="E501" i="8"/>
  <c r="G501" i="8"/>
  <c r="H501" i="8"/>
  <c r="B502" i="8"/>
  <c r="C502" i="8"/>
  <c r="D502" i="8"/>
  <c r="E502" i="8"/>
  <c r="G502" i="8"/>
  <c r="H502" i="8"/>
  <c r="B503" i="8"/>
  <c r="C503" i="8"/>
  <c r="D503" i="8"/>
  <c r="E503" i="8"/>
  <c r="G503" i="8"/>
  <c r="H503" i="8"/>
  <c r="B504" i="8"/>
  <c r="C504" i="8"/>
  <c r="D504" i="8"/>
  <c r="E504" i="8"/>
  <c r="G504" i="8"/>
  <c r="H504" i="8"/>
  <c r="B505" i="8"/>
  <c r="C505" i="8"/>
  <c r="D505" i="8"/>
  <c r="E505" i="8"/>
  <c r="G505" i="8"/>
  <c r="H505" i="8"/>
  <c r="B506" i="8"/>
  <c r="C506" i="8"/>
  <c r="D506" i="8"/>
  <c r="E506" i="8"/>
  <c r="G506" i="8"/>
  <c r="H506" i="8"/>
  <c r="B507" i="8"/>
  <c r="C507" i="8"/>
  <c r="D507" i="8"/>
  <c r="E507" i="8"/>
  <c r="G507" i="8"/>
  <c r="H507" i="8"/>
  <c r="B508" i="8"/>
  <c r="C508" i="8"/>
  <c r="D508" i="8"/>
  <c r="E508" i="8"/>
  <c r="G508" i="8"/>
  <c r="H508" i="8"/>
  <c r="B509" i="8"/>
  <c r="C509" i="8"/>
  <c r="D509" i="8"/>
  <c r="E509" i="8"/>
  <c r="G509" i="8"/>
  <c r="H509" i="8"/>
  <c r="B510" i="8"/>
  <c r="C510" i="8"/>
  <c r="D510" i="8"/>
  <c r="E510" i="8"/>
  <c r="G510" i="8"/>
  <c r="H510" i="8"/>
  <c r="B511" i="8"/>
  <c r="C511" i="8"/>
  <c r="D511" i="8"/>
  <c r="E511" i="8"/>
  <c r="G511" i="8"/>
  <c r="H511" i="8"/>
  <c r="B512" i="8"/>
  <c r="C512" i="8"/>
  <c r="D512" i="8"/>
  <c r="E512" i="8"/>
  <c r="G512" i="8"/>
  <c r="H512" i="8"/>
  <c r="B513" i="8"/>
  <c r="C513" i="8"/>
  <c r="D513" i="8"/>
  <c r="E513" i="8"/>
  <c r="G513" i="8"/>
  <c r="H513" i="8"/>
  <c r="B514" i="8"/>
  <c r="C514" i="8"/>
  <c r="D514" i="8"/>
  <c r="E514" i="8"/>
  <c r="G514" i="8"/>
  <c r="H514" i="8"/>
  <c r="B515" i="8"/>
  <c r="C515" i="8"/>
  <c r="D515" i="8"/>
  <c r="E515" i="8"/>
  <c r="G515" i="8"/>
  <c r="H515" i="8"/>
  <c r="B516" i="8"/>
  <c r="C516" i="8"/>
  <c r="D516" i="8"/>
  <c r="E516" i="8"/>
  <c r="G516" i="8"/>
  <c r="H516" i="8"/>
  <c r="B436" i="8"/>
  <c r="C436" i="8"/>
  <c r="D436" i="8"/>
  <c r="E436" i="8"/>
  <c r="G436" i="8"/>
  <c r="H436" i="8"/>
  <c r="B437" i="8"/>
  <c r="C437" i="8"/>
  <c r="D437" i="8"/>
  <c r="E437" i="8"/>
  <c r="G437" i="8"/>
  <c r="H437" i="8"/>
  <c r="B438" i="8"/>
  <c r="C438" i="8"/>
  <c r="D438" i="8"/>
  <c r="E438" i="8"/>
  <c r="G438" i="8"/>
  <c r="H438" i="8"/>
  <c r="B439" i="8"/>
  <c r="C439" i="8"/>
  <c r="D439" i="8"/>
  <c r="E439" i="8"/>
  <c r="G439" i="8"/>
  <c r="H439" i="8"/>
  <c r="B440" i="8"/>
  <c r="C440" i="8"/>
  <c r="D440" i="8"/>
  <c r="E440" i="8"/>
  <c r="G440" i="8"/>
  <c r="H440" i="8"/>
  <c r="B441" i="8"/>
  <c r="C441" i="8"/>
  <c r="D441" i="8"/>
  <c r="E441" i="8"/>
  <c r="G441" i="8"/>
  <c r="H441" i="8"/>
  <c r="B442" i="8"/>
  <c r="C442" i="8"/>
  <c r="D442" i="8"/>
  <c r="E442" i="8"/>
  <c r="G442" i="8"/>
  <c r="H442" i="8"/>
  <c r="B443" i="8"/>
  <c r="C443" i="8"/>
  <c r="D443" i="8"/>
  <c r="E443" i="8"/>
  <c r="G443" i="8"/>
  <c r="H443" i="8"/>
  <c r="B444" i="8"/>
  <c r="C444" i="8"/>
  <c r="D444" i="8"/>
  <c r="E444" i="8"/>
  <c r="G444" i="8"/>
  <c r="H444" i="8"/>
  <c r="B445" i="8"/>
  <c r="C445" i="8"/>
  <c r="D445" i="8"/>
  <c r="E445" i="8"/>
  <c r="G445" i="8"/>
  <c r="H445" i="8"/>
  <c r="B446" i="8"/>
  <c r="C446" i="8"/>
  <c r="D446" i="8"/>
  <c r="E446" i="8"/>
  <c r="G446" i="8"/>
  <c r="H446" i="8"/>
  <c r="B447" i="8"/>
  <c r="C447" i="8"/>
  <c r="D447" i="8"/>
  <c r="E447" i="8"/>
  <c r="G447" i="8"/>
  <c r="H447" i="8"/>
  <c r="B448" i="8"/>
  <c r="C448" i="8"/>
  <c r="D448" i="8"/>
  <c r="E448" i="8"/>
  <c r="G448" i="8"/>
  <c r="H448" i="8"/>
  <c r="B449" i="8"/>
  <c r="C449" i="8"/>
  <c r="D449" i="8"/>
  <c r="E449" i="8"/>
  <c r="G449" i="8"/>
  <c r="H449" i="8"/>
  <c r="B450" i="8"/>
  <c r="C450" i="8"/>
  <c r="D450" i="8"/>
  <c r="E450" i="8"/>
  <c r="G450" i="8"/>
  <c r="H450" i="8"/>
  <c r="B451" i="8"/>
  <c r="C451" i="8"/>
  <c r="D451" i="8"/>
  <c r="E451" i="8"/>
  <c r="G451" i="8"/>
  <c r="H451" i="8"/>
  <c r="B452" i="8"/>
  <c r="C452" i="8"/>
  <c r="D452" i="8"/>
  <c r="E452" i="8"/>
  <c r="G452" i="8"/>
  <c r="H452" i="8"/>
  <c r="B453" i="8"/>
  <c r="C453" i="8"/>
  <c r="D453" i="8"/>
  <c r="E453" i="8"/>
  <c r="G453" i="8"/>
  <c r="H453" i="8"/>
  <c r="B454" i="8"/>
  <c r="C454" i="8"/>
  <c r="D454" i="8"/>
  <c r="E454" i="8"/>
  <c r="G454" i="8"/>
  <c r="H454" i="8"/>
  <c r="B455" i="8"/>
  <c r="C455" i="8"/>
  <c r="D455" i="8"/>
  <c r="E455" i="8"/>
  <c r="G455" i="8"/>
  <c r="H455" i="8"/>
  <c r="B456" i="8"/>
  <c r="C456" i="8"/>
  <c r="D456" i="8"/>
  <c r="E456" i="8"/>
  <c r="G456" i="8"/>
  <c r="H456" i="8"/>
  <c r="B457" i="8"/>
  <c r="C457" i="8"/>
  <c r="D457" i="8"/>
  <c r="E457" i="8"/>
  <c r="G457" i="8"/>
  <c r="H457" i="8"/>
  <c r="B458" i="8"/>
  <c r="C458" i="8"/>
  <c r="D458" i="8"/>
  <c r="E458" i="8"/>
  <c r="G458" i="8"/>
  <c r="H458" i="8"/>
  <c r="B459" i="8"/>
  <c r="C459" i="8"/>
  <c r="D459" i="8"/>
  <c r="E459" i="8"/>
  <c r="G459" i="8"/>
  <c r="H459" i="8"/>
  <c r="B460" i="8"/>
  <c r="C460" i="8"/>
  <c r="D460" i="8"/>
  <c r="E460" i="8"/>
  <c r="G460" i="8"/>
  <c r="H460" i="8"/>
  <c r="B461" i="8"/>
  <c r="C461" i="8"/>
  <c r="D461" i="8"/>
  <c r="E461" i="8"/>
  <c r="G461" i="8"/>
  <c r="H461" i="8"/>
  <c r="B462" i="8"/>
  <c r="C462" i="8"/>
  <c r="D462" i="8"/>
  <c r="E462" i="8"/>
  <c r="G462" i="8"/>
  <c r="H462" i="8"/>
  <c r="C435" i="8"/>
  <c r="D435" i="8"/>
  <c r="E435" i="8"/>
  <c r="F435" i="8"/>
  <c r="G435" i="8"/>
  <c r="H435" i="8"/>
  <c r="I435" i="8"/>
  <c r="B435" i="8"/>
  <c r="B427" i="8"/>
  <c r="C427" i="8"/>
  <c r="D427" i="8"/>
  <c r="E427" i="8"/>
  <c r="G427" i="8"/>
  <c r="H427" i="8"/>
  <c r="I427" i="8"/>
  <c r="B428" i="8"/>
  <c r="C428" i="8"/>
  <c r="D428" i="8"/>
  <c r="E428" i="8"/>
  <c r="G428" i="8"/>
  <c r="H428" i="8"/>
  <c r="I428" i="8"/>
  <c r="B429" i="8"/>
  <c r="C429" i="8"/>
  <c r="D429" i="8"/>
  <c r="E429" i="8"/>
  <c r="G429" i="8"/>
  <c r="H429" i="8"/>
  <c r="I429" i="8"/>
  <c r="B430" i="8"/>
  <c r="C430" i="8"/>
  <c r="D430" i="8"/>
  <c r="E430" i="8"/>
  <c r="G430" i="8"/>
  <c r="H430" i="8"/>
  <c r="I430" i="8"/>
  <c r="B431" i="8"/>
  <c r="C431" i="8"/>
  <c r="D431" i="8"/>
  <c r="E431" i="8"/>
  <c r="G431" i="8"/>
  <c r="H431" i="8"/>
  <c r="I431" i="8"/>
  <c r="B432" i="8"/>
  <c r="C432" i="8"/>
  <c r="D432" i="8"/>
  <c r="E432" i="8"/>
  <c r="G432" i="8"/>
  <c r="H432" i="8"/>
  <c r="I432" i="8"/>
  <c r="B393" i="8"/>
  <c r="C393" i="8"/>
  <c r="D393" i="8"/>
  <c r="E393" i="8"/>
  <c r="G393" i="8"/>
  <c r="H393" i="8"/>
  <c r="I393" i="8"/>
  <c r="B394" i="8"/>
  <c r="C394" i="8"/>
  <c r="D394" i="8"/>
  <c r="E394" i="8"/>
  <c r="G394" i="8"/>
  <c r="H394" i="8"/>
  <c r="I394" i="8"/>
  <c r="B395" i="8"/>
  <c r="C395" i="8"/>
  <c r="D395" i="8"/>
  <c r="E395" i="8"/>
  <c r="G395" i="8"/>
  <c r="H395" i="8"/>
  <c r="I395" i="8"/>
  <c r="B396" i="8"/>
  <c r="C396" i="8"/>
  <c r="D396" i="8"/>
  <c r="E396" i="8"/>
  <c r="G396" i="8"/>
  <c r="H396" i="8"/>
  <c r="I396" i="8"/>
  <c r="B397" i="8"/>
  <c r="C397" i="8"/>
  <c r="D397" i="8"/>
  <c r="E397" i="8"/>
  <c r="G397" i="8"/>
  <c r="H397" i="8"/>
  <c r="I397" i="8"/>
  <c r="B398" i="8"/>
  <c r="C398" i="8"/>
  <c r="D398" i="8"/>
  <c r="E398" i="8"/>
  <c r="G398" i="8"/>
  <c r="H398" i="8"/>
  <c r="I398" i="8"/>
  <c r="B399" i="8"/>
  <c r="C399" i="8"/>
  <c r="D399" i="8"/>
  <c r="E399" i="8"/>
  <c r="G399" i="8"/>
  <c r="H399" i="8"/>
  <c r="I399" i="8"/>
  <c r="B400" i="8"/>
  <c r="C400" i="8"/>
  <c r="D400" i="8"/>
  <c r="E400" i="8"/>
  <c r="G400" i="8"/>
  <c r="H400" i="8"/>
  <c r="I400" i="8"/>
  <c r="B401" i="8"/>
  <c r="C401" i="8"/>
  <c r="D401" i="8"/>
  <c r="E401" i="8"/>
  <c r="G401" i="8"/>
  <c r="H401" i="8"/>
  <c r="I401" i="8"/>
  <c r="B402" i="8"/>
  <c r="C402" i="8"/>
  <c r="D402" i="8"/>
  <c r="E402" i="8"/>
  <c r="G402" i="8"/>
  <c r="H402" i="8"/>
  <c r="I402" i="8"/>
  <c r="B403" i="8"/>
  <c r="C403" i="8"/>
  <c r="D403" i="8"/>
  <c r="E403" i="8"/>
  <c r="G403" i="8"/>
  <c r="H403" i="8"/>
  <c r="I403" i="8"/>
  <c r="B404" i="8"/>
  <c r="C404" i="8"/>
  <c r="D404" i="8"/>
  <c r="E404" i="8"/>
  <c r="G404" i="8"/>
  <c r="H404" i="8"/>
  <c r="I404" i="8"/>
  <c r="B405" i="8"/>
  <c r="C405" i="8"/>
  <c r="D405" i="8"/>
  <c r="E405" i="8"/>
  <c r="G405" i="8"/>
  <c r="H405" i="8"/>
  <c r="I405" i="8"/>
  <c r="B406" i="8"/>
  <c r="C406" i="8"/>
  <c r="D406" i="8"/>
  <c r="E406" i="8"/>
  <c r="G406" i="8"/>
  <c r="H406" i="8"/>
  <c r="I406" i="8"/>
  <c r="B407" i="8"/>
  <c r="C407" i="8"/>
  <c r="D407" i="8"/>
  <c r="E407" i="8"/>
  <c r="G407" i="8"/>
  <c r="H407" i="8"/>
  <c r="I407" i="8"/>
  <c r="B408" i="8"/>
  <c r="C408" i="8"/>
  <c r="D408" i="8"/>
  <c r="E408" i="8"/>
  <c r="G408" i="8"/>
  <c r="H408" i="8"/>
  <c r="I408" i="8"/>
  <c r="B409" i="8"/>
  <c r="C409" i="8"/>
  <c r="D409" i="8"/>
  <c r="E409" i="8"/>
  <c r="G409" i="8"/>
  <c r="H409" i="8"/>
  <c r="I409" i="8"/>
  <c r="B410" i="8"/>
  <c r="C410" i="8"/>
  <c r="D410" i="8"/>
  <c r="E410" i="8"/>
  <c r="G410" i="8"/>
  <c r="H410" i="8"/>
  <c r="I410" i="8"/>
  <c r="B411" i="8"/>
  <c r="C411" i="8"/>
  <c r="D411" i="8"/>
  <c r="E411" i="8"/>
  <c r="G411" i="8"/>
  <c r="H411" i="8"/>
  <c r="I411" i="8"/>
  <c r="B412" i="8"/>
  <c r="C412" i="8"/>
  <c r="D412" i="8"/>
  <c r="E412" i="8"/>
  <c r="G412" i="8"/>
  <c r="H412" i="8"/>
  <c r="I412" i="8"/>
  <c r="B413" i="8"/>
  <c r="C413" i="8"/>
  <c r="D413" i="8"/>
  <c r="E413" i="8"/>
  <c r="G413" i="8"/>
  <c r="H413" i="8"/>
  <c r="I413" i="8"/>
  <c r="B414" i="8"/>
  <c r="C414" i="8"/>
  <c r="D414" i="8"/>
  <c r="E414" i="8"/>
  <c r="G414" i="8"/>
  <c r="H414" i="8"/>
  <c r="I414" i="8"/>
  <c r="B415" i="8"/>
  <c r="C415" i="8"/>
  <c r="D415" i="8"/>
  <c r="E415" i="8"/>
  <c r="G415" i="8"/>
  <c r="H415" i="8"/>
  <c r="I415" i="8"/>
  <c r="B416" i="8"/>
  <c r="C416" i="8"/>
  <c r="D416" i="8"/>
  <c r="E416" i="8"/>
  <c r="G416" i="8"/>
  <c r="H416" i="8"/>
  <c r="I416" i="8"/>
  <c r="B417" i="8"/>
  <c r="C417" i="8"/>
  <c r="D417" i="8"/>
  <c r="E417" i="8"/>
  <c r="G417" i="8"/>
  <c r="H417" i="8"/>
  <c r="I417" i="8"/>
  <c r="B418" i="8"/>
  <c r="C418" i="8"/>
  <c r="D418" i="8"/>
  <c r="E418" i="8"/>
  <c r="G418" i="8"/>
  <c r="H418" i="8"/>
  <c r="I418" i="8"/>
  <c r="B419" i="8"/>
  <c r="C419" i="8"/>
  <c r="D419" i="8"/>
  <c r="E419" i="8"/>
  <c r="G419" i="8"/>
  <c r="H419" i="8"/>
  <c r="I419" i="8"/>
  <c r="B420" i="8"/>
  <c r="C420" i="8"/>
  <c r="D420" i="8"/>
  <c r="E420" i="8"/>
  <c r="G420" i="8"/>
  <c r="H420" i="8"/>
  <c r="I420" i="8"/>
  <c r="B421" i="8"/>
  <c r="C421" i="8"/>
  <c r="D421" i="8"/>
  <c r="E421" i="8"/>
  <c r="G421" i="8"/>
  <c r="H421" i="8"/>
  <c r="I421" i="8"/>
  <c r="B422" i="8"/>
  <c r="C422" i="8"/>
  <c r="D422" i="8"/>
  <c r="E422" i="8"/>
  <c r="G422" i="8"/>
  <c r="H422" i="8"/>
  <c r="I422" i="8"/>
  <c r="B423" i="8"/>
  <c r="C423" i="8"/>
  <c r="D423" i="8"/>
  <c r="E423" i="8"/>
  <c r="G423" i="8"/>
  <c r="H423" i="8"/>
  <c r="I423" i="8"/>
  <c r="B424" i="8"/>
  <c r="C424" i="8"/>
  <c r="D424" i="8"/>
  <c r="E424" i="8"/>
  <c r="G424" i="8"/>
  <c r="H424" i="8"/>
  <c r="I424" i="8"/>
  <c r="B425" i="8"/>
  <c r="C425" i="8"/>
  <c r="D425" i="8"/>
  <c r="E425" i="8"/>
  <c r="G425" i="8"/>
  <c r="H425" i="8"/>
  <c r="I425" i="8"/>
  <c r="B426" i="8"/>
  <c r="C426" i="8"/>
  <c r="D426" i="8"/>
  <c r="E426" i="8"/>
  <c r="G426" i="8"/>
  <c r="H426" i="8"/>
  <c r="I426" i="8"/>
  <c r="B363" i="8"/>
  <c r="C363" i="8"/>
  <c r="D363" i="8"/>
  <c r="E363" i="8"/>
  <c r="G363" i="8"/>
  <c r="H363" i="8"/>
  <c r="I363" i="8"/>
  <c r="O363" i="8" s="1"/>
  <c r="B364" i="8"/>
  <c r="C364" i="8"/>
  <c r="D364" i="8"/>
  <c r="E364" i="8"/>
  <c r="G364" i="8"/>
  <c r="H364" i="8"/>
  <c r="I364" i="8"/>
  <c r="B365" i="8"/>
  <c r="C365" i="8"/>
  <c r="D365" i="8"/>
  <c r="E365" i="8"/>
  <c r="G365" i="8"/>
  <c r="H365" i="8"/>
  <c r="I365" i="8"/>
  <c r="B366" i="8"/>
  <c r="C366" i="8"/>
  <c r="D366" i="8"/>
  <c r="E366" i="8"/>
  <c r="G366" i="8"/>
  <c r="H366" i="8"/>
  <c r="I366" i="8"/>
  <c r="B367" i="8"/>
  <c r="C367" i="8"/>
  <c r="D367" i="8"/>
  <c r="E367" i="8"/>
  <c r="G367" i="8"/>
  <c r="H367" i="8"/>
  <c r="I367" i="8"/>
  <c r="B368" i="8"/>
  <c r="C368" i="8"/>
  <c r="D368" i="8"/>
  <c r="E368" i="8"/>
  <c r="G368" i="8"/>
  <c r="H368" i="8"/>
  <c r="I368" i="8"/>
  <c r="B369" i="8"/>
  <c r="C369" i="8"/>
  <c r="D369" i="8"/>
  <c r="E369" i="8"/>
  <c r="G369" i="8"/>
  <c r="H369" i="8"/>
  <c r="I369" i="8"/>
  <c r="B370" i="8"/>
  <c r="C370" i="8"/>
  <c r="D370" i="8"/>
  <c r="E370" i="8"/>
  <c r="G370" i="8"/>
  <c r="H370" i="8"/>
  <c r="I370" i="8"/>
  <c r="B371" i="8"/>
  <c r="C371" i="8"/>
  <c r="D371" i="8"/>
  <c r="E371" i="8"/>
  <c r="G371" i="8"/>
  <c r="H371" i="8"/>
  <c r="I371" i="8"/>
  <c r="B372" i="8"/>
  <c r="C372" i="8"/>
  <c r="D372" i="8"/>
  <c r="E372" i="8"/>
  <c r="G372" i="8"/>
  <c r="H372" i="8"/>
  <c r="I372" i="8"/>
  <c r="B373" i="8"/>
  <c r="C373" i="8"/>
  <c r="D373" i="8"/>
  <c r="E373" i="8"/>
  <c r="G373" i="8"/>
  <c r="H373" i="8"/>
  <c r="I373" i="8"/>
  <c r="B374" i="8"/>
  <c r="C374" i="8"/>
  <c r="D374" i="8"/>
  <c r="E374" i="8"/>
  <c r="G374" i="8"/>
  <c r="H374" i="8"/>
  <c r="I374" i="8"/>
  <c r="B375" i="8"/>
  <c r="C375" i="8"/>
  <c r="D375" i="8"/>
  <c r="E375" i="8"/>
  <c r="G375" i="8"/>
  <c r="H375" i="8"/>
  <c r="I375" i="8"/>
  <c r="B376" i="8"/>
  <c r="C376" i="8"/>
  <c r="D376" i="8"/>
  <c r="E376" i="8"/>
  <c r="G376" i="8"/>
  <c r="H376" i="8"/>
  <c r="I376" i="8"/>
  <c r="B377" i="8"/>
  <c r="C377" i="8"/>
  <c r="D377" i="8"/>
  <c r="E377" i="8"/>
  <c r="G377" i="8"/>
  <c r="H377" i="8"/>
  <c r="I377" i="8"/>
  <c r="B378" i="8"/>
  <c r="C378" i="8"/>
  <c r="D378" i="8"/>
  <c r="E378" i="8"/>
  <c r="G378" i="8"/>
  <c r="H378" i="8"/>
  <c r="I378" i="8"/>
  <c r="B379" i="8"/>
  <c r="C379" i="8"/>
  <c r="D379" i="8"/>
  <c r="E379" i="8"/>
  <c r="G379" i="8"/>
  <c r="H379" i="8"/>
  <c r="I379" i="8"/>
  <c r="B380" i="8"/>
  <c r="C380" i="8"/>
  <c r="D380" i="8"/>
  <c r="E380" i="8"/>
  <c r="G380" i="8"/>
  <c r="H380" i="8"/>
  <c r="I380" i="8"/>
  <c r="B381" i="8"/>
  <c r="C381" i="8"/>
  <c r="D381" i="8"/>
  <c r="E381" i="8"/>
  <c r="G381" i="8"/>
  <c r="H381" i="8"/>
  <c r="I381" i="8"/>
  <c r="B382" i="8"/>
  <c r="C382" i="8"/>
  <c r="D382" i="8"/>
  <c r="E382" i="8"/>
  <c r="G382" i="8"/>
  <c r="H382" i="8"/>
  <c r="I382" i="8"/>
  <c r="B383" i="8"/>
  <c r="C383" i="8"/>
  <c r="D383" i="8"/>
  <c r="E383" i="8"/>
  <c r="G383" i="8"/>
  <c r="H383" i="8"/>
  <c r="I383" i="8"/>
  <c r="B384" i="8"/>
  <c r="C384" i="8"/>
  <c r="D384" i="8"/>
  <c r="E384" i="8"/>
  <c r="G384" i="8"/>
  <c r="H384" i="8"/>
  <c r="I384" i="8"/>
  <c r="B385" i="8"/>
  <c r="C385" i="8"/>
  <c r="D385" i="8"/>
  <c r="E385" i="8"/>
  <c r="G385" i="8"/>
  <c r="H385" i="8"/>
  <c r="I385" i="8"/>
  <c r="B386" i="8"/>
  <c r="C386" i="8"/>
  <c r="D386" i="8"/>
  <c r="E386" i="8"/>
  <c r="G386" i="8"/>
  <c r="H386" i="8"/>
  <c r="I386" i="8"/>
  <c r="B387" i="8"/>
  <c r="C387" i="8"/>
  <c r="D387" i="8"/>
  <c r="E387" i="8"/>
  <c r="G387" i="8"/>
  <c r="H387" i="8"/>
  <c r="I387" i="8"/>
  <c r="B388" i="8"/>
  <c r="C388" i="8"/>
  <c r="D388" i="8"/>
  <c r="E388" i="8"/>
  <c r="G388" i="8"/>
  <c r="H388" i="8"/>
  <c r="I388" i="8"/>
  <c r="B389" i="8"/>
  <c r="C389" i="8"/>
  <c r="D389" i="8"/>
  <c r="E389" i="8"/>
  <c r="G389" i="8"/>
  <c r="H389" i="8"/>
  <c r="I389" i="8"/>
  <c r="B390" i="8"/>
  <c r="C390" i="8"/>
  <c r="D390" i="8"/>
  <c r="E390" i="8"/>
  <c r="G390" i="8"/>
  <c r="H390" i="8"/>
  <c r="I390" i="8"/>
  <c r="B391" i="8"/>
  <c r="C391" i="8"/>
  <c r="D391" i="8"/>
  <c r="E391" i="8"/>
  <c r="G391" i="8"/>
  <c r="H391" i="8"/>
  <c r="I391" i="8"/>
  <c r="B392" i="8"/>
  <c r="C392" i="8"/>
  <c r="D392" i="8"/>
  <c r="E392" i="8"/>
  <c r="G392" i="8"/>
  <c r="H392" i="8"/>
  <c r="I392" i="8"/>
  <c r="C362" i="8"/>
  <c r="D362" i="8"/>
  <c r="E362" i="8"/>
  <c r="F362" i="8"/>
  <c r="G362" i="8"/>
  <c r="H362" i="8"/>
  <c r="I362" i="8"/>
  <c r="B362" i="8"/>
  <c r="B325" i="8"/>
  <c r="C325" i="8"/>
  <c r="D325" i="8"/>
  <c r="E325" i="8"/>
  <c r="G325" i="8"/>
  <c r="H325" i="8"/>
  <c r="I325" i="8"/>
  <c r="B326" i="8"/>
  <c r="C326" i="8"/>
  <c r="D326" i="8"/>
  <c r="E326" i="8"/>
  <c r="G326" i="8"/>
  <c r="H326" i="8"/>
  <c r="I326" i="8"/>
  <c r="B327" i="8"/>
  <c r="C327" i="8"/>
  <c r="D327" i="8"/>
  <c r="E327" i="8"/>
  <c r="G327" i="8"/>
  <c r="H327" i="8"/>
  <c r="I327" i="8"/>
  <c r="B328" i="8"/>
  <c r="C328" i="8"/>
  <c r="D328" i="8"/>
  <c r="E328" i="8"/>
  <c r="G328" i="8"/>
  <c r="H328" i="8"/>
  <c r="I328" i="8"/>
  <c r="B329" i="8"/>
  <c r="C329" i="8"/>
  <c r="D329" i="8"/>
  <c r="E329" i="8"/>
  <c r="G329" i="8"/>
  <c r="H329" i="8"/>
  <c r="I329" i="8"/>
  <c r="B330" i="8"/>
  <c r="C330" i="8"/>
  <c r="D330" i="8"/>
  <c r="E330" i="8"/>
  <c r="G330" i="8"/>
  <c r="H330" i="8"/>
  <c r="I330" i="8"/>
  <c r="B331" i="8"/>
  <c r="C331" i="8"/>
  <c r="D331" i="8"/>
  <c r="E331" i="8"/>
  <c r="G331" i="8"/>
  <c r="H331" i="8"/>
  <c r="I331" i="8"/>
  <c r="B332" i="8"/>
  <c r="C332" i="8"/>
  <c r="D332" i="8"/>
  <c r="E332" i="8"/>
  <c r="G332" i="8"/>
  <c r="H332" i="8"/>
  <c r="I332" i="8"/>
  <c r="B333" i="8"/>
  <c r="C333" i="8"/>
  <c r="D333" i="8"/>
  <c r="E333" i="8"/>
  <c r="G333" i="8"/>
  <c r="H333" i="8"/>
  <c r="I333" i="8"/>
  <c r="B334" i="8"/>
  <c r="C334" i="8"/>
  <c r="D334" i="8"/>
  <c r="E334" i="8"/>
  <c r="G334" i="8"/>
  <c r="H334" i="8"/>
  <c r="I334" i="8"/>
  <c r="B335" i="8"/>
  <c r="C335" i="8"/>
  <c r="D335" i="8"/>
  <c r="E335" i="8"/>
  <c r="G335" i="8"/>
  <c r="H335" i="8"/>
  <c r="I335" i="8"/>
  <c r="B336" i="8"/>
  <c r="C336" i="8"/>
  <c r="D336" i="8"/>
  <c r="E336" i="8"/>
  <c r="G336" i="8"/>
  <c r="H336" i="8"/>
  <c r="I336" i="8"/>
  <c r="B337" i="8"/>
  <c r="C337" i="8"/>
  <c r="D337" i="8"/>
  <c r="E337" i="8"/>
  <c r="G337" i="8"/>
  <c r="H337" i="8"/>
  <c r="I337" i="8"/>
  <c r="B338" i="8"/>
  <c r="C338" i="8"/>
  <c r="D338" i="8"/>
  <c r="E338" i="8"/>
  <c r="G338" i="8"/>
  <c r="H338" i="8"/>
  <c r="I338" i="8"/>
  <c r="B339" i="8"/>
  <c r="C339" i="8"/>
  <c r="D339" i="8"/>
  <c r="E339" i="8"/>
  <c r="G339" i="8"/>
  <c r="H339" i="8"/>
  <c r="I339" i="8"/>
  <c r="B340" i="8"/>
  <c r="C340" i="8"/>
  <c r="D340" i="8"/>
  <c r="E340" i="8"/>
  <c r="G340" i="8"/>
  <c r="H340" i="8"/>
  <c r="I340" i="8"/>
  <c r="B341" i="8"/>
  <c r="C341" i="8"/>
  <c r="D341" i="8"/>
  <c r="E341" i="8"/>
  <c r="G341" i="8"/>
  <c r="H341" i="8"/>
  <c r="I341" i="8"/>
  <c r="B342" i="8"/>
  <c r="C342" i="8"/>
  <c r="D342" i="8"/>
  <c r="E342" i="8"/>
  <c r="G342" i="8"/>
  <c r="H342" i="8"/>
  <c r="I342" i="8"/>
  <c r="B343" i="8"/>
  <c r="C343" i="8"/>
  <c r="D343" i="8"/>
  <c r="E343" i="8"/>
  <c r="G343" i="8"/>
  <c r="H343" i="8"/>
  <c r="I343" i="8"/>
  <c r="B344" i="8"/>
  <c r="C344" i="8"/>
  <c r="D344" i="8"/>
  <c r="E344" i="8"/>
  <c r="G344" i="8"/>
  <c r="H344" i="8"/>
  <c r="I344" i="8"/>
  <c r="B345" i="8"/>
  <c r="C345" i="8"/>
  <c r="D345" i="8"/>
  <c r="E345" i="8"/>
  <c r="G345" i="8"/>
  <c r="H345" i="8"/>
  <c r="I345" i="8"/>
  <c r="B346" i="8"/>
  <c r="C346" i="8"/>
  <c r="D346" i="8"/>
  <c r="E346" i="8"/>
  <c r="G346" i="8"/>
  <c r="H346" i="8"/>
  <c r="I346" i="8"/>
  <c r="B347" i="8"/>
  <c r="C347" i="8"/>
  <c r="D347" i="8"/>
  <c r="E347" i="8"/>
  <c r="G347" i="8"/>
  <c r="H347" i="8"/>
  <c r="I347" i="8"/>
  <c r="B348" i="8"/>
  <c r="C348" i="8"/>
  <c r="D348" i="8"/>
  <c r="E348" i="8"/>
  <c r="G348" i="8"/>
  <c r="H348" i="8"/>
  <c r="I348" i="8"/>
  <c r="B349" i="8"/>
  <c r="C349" i="8"/>
  <c r="D349" i="8"/>
  <c r="E349" i="8"/>
  <c r="G349" i="8"/>
  <c r="H349" i="8"/>
  <c r="I349" i="8"/>
  <c r="B350" i="8"/>
  <c r="C350" i="8"/>
  <c r="D350" i="8"/>
  <c r="E350" i="8"/>
  <c r="G350" i="8"/>
  <c r="H350" i="8"/>
  <c r="I350" i="8"/>
  <c r="B351" i="8"/>
  <c r="C351" i="8"/>
  <c r="D351" i="8"/>
  <c r="E351" i="8"/>
  <c r="G351" i="8"/>
  <c r="H351" i="8"/>
  <c r="I351" i="8"/>
  <c r="B352" i="8"/>
  <c r="C352" i="8"/>
  <c r="D352" i="8"/>
  <c r="E352" i="8"/>
  <c r="G352" i="8"/>
  <c r="H352" i="8"/>
  <c r="I352" i="8"/>
  <c r="B353" i="8"/>
  <c r="C353" i="8"/>
  <c r="D353" i="8"/>
  <c r="E353" i="8"/>
  <c r="G353" i="8"/>
  <c r="H353" i="8"/>
  <c r="I353" i="8"/>
  <c r="B354" i="8"/>
  <c r="C354" i="8"/>
  <c r="D354" i="8"/>
  <c r="E354" i="8"/>
  <c r="G354" i="8"/>
  <c r="H354" i="8"/>
  <c r="I354" i="8"/>
  <c r="B355" i="8"/>
  <c r="C355" i="8"/>
  <c r="D355" i="8"/>
  <c r="E355" i="8"/>
  <c r="G355" i="8"/>
  <c r="H355" i="8"/>
  <c r="I355" i="8"/>
  <c r="B356" i="8"/>
  <c r="C356" i="8"/>
  <c r="D356" i="8"/>
  <c r="E356" i="8"/>
  <c r="G356" i="8"/>
  <c r="H356" i="8"/>
  <c r="I356" i="8"/>
  <c r="B357" i="8"/>
  <c r="C357" i="8"/>
  <c r="D357" i="8"/>
  <c r="E357" i="8"/>
  <c r="G357" i="8"/>
  <c r="H357" i="8"/>
  <c r="I357" i="8"/>
  <c r="B358" i="8"/>
  <c r="C358" i="8"/>
  <c r="D358" i="8"/>
  <c r="E358" i="8"/>
  <c r="G358" i="8"/>
  <c r="H358" i="8"/>
  <c r="I358" i="8"/>
  <c r="B359" i="8"/>
  <c r="C359" i="8"/>
  <c r="D359" i="8"/>
  <c r="E359" i="8"/>
  <c r="G359" i="8"/>
  <c r="H359" i="8"/>
  <c r="I359" i="8"/>
  <c r="B298" i="8"/>
  <c r="C298" i="8"/>
  <c r="D298" i="8"/>
  <c r="E298" i="8"/>
  <c r="G298" i="8"/>
  <c r="H298" i="8"/>
  <c r="I298" i="8"/>
  <c r="O298" i="8" s="1"/>
  <c r="B299" i="8"/>
  <c r="C299" i="8"/>
  <c r="D299" i="8"/>
  <c r="E299" i="8"/>
  <c r="G299" i="8"/>
  <c r="H299" i="8"/>
  <c r="I299" i="8"/>
  <c r="B300" i="8"/>
  <c r="C300" i="8"/>
  <c r="D300" i="8"/>
  <c r="E300" i="8"/>
  <c r="G300" i="8"/>
  <c r="H300" i="8"/>
  <c r="I300" i="8"/>
  <c r="B301" i="8"/>
  <c r="C301" i="8"/>
  <c r="D301" i="8"/>
  <c r="E301" i="8"/>
  <c r="G301" i="8"/>
  <c r="H301" i="8"/>
  <c r="I301" i="8"/>
  <c r="B302" i="8"/>
  <c r="C302" i="8"/>
  <c r="D302" i="8"/>
  <c r="E302" i="8"/>
  <c r="G302" i="8"/>
  <c r="H302" i="8"/>
  <c r="I302" i="8"/>
  <c r="B303" i="8"/>
  <c r="C303" i="8"/>
  <c r="D303" i="8"/>
  <c r="E303" i="8"/>
  <c r="G303" i="8"/>
  <c r="H303" i="8"/>
  <c r="I303" i="8"/>
  <c r="B304" i="8"/>
  <c r="C304" i="8"/>
  <c r="D304" i="8"/>
  <c r="E304" i="8"/>
  <c r="G304" i="8"/>
  <c r="H304" i="8"/>
  <c r="I304" i="8"/>
  <c r="B305" i="8"/>
  <c r="C305" i="8"/>
  <c r="D305" i="8"/>
  <c r="E305" i="8"/>
  <c r="G305" i="8"/>
  <c r="H305" i="8"/>
  <c r="I305" i="8"/>
  <c r="B306" i="8"/>
  <c r="C306" i="8"/>
  <c r="D306" i="8"/>
  <c r="E306" i="8"/>
  <c r="G306" i="8"/>
  <c r="H306" i="8"/>
  <c r="I306" i="8"/>
  <c r="B307" i="8"/>
  <c r="C307" i="8"/>
  <c r="D307" i="8"/>
  <c r="E307" i="8"/>
  <c r="G307" i="8"/>
  <c r="H307" i="8"/>
  <c r="I307" i="8"/>
  <c r="B308" i="8"/>
  <c r="C308" i="8"/>
  <c r="D308" i="8"/>
  <c r="E308" i="8"/>
  <c r="G308" i="8"/>
  <c r="H308" i="8"/>
  <c r="I308" i="8"/>
  <c r="B309" i="8"/>
  <c r="C309" i="8"/>
  <c r="D309" i="8"/>
  <c r="E309" i="8"/>
  <c r="G309" i="8"/>
  <c r="H309" i="8"/>
  <c r="I309" i="8"/>
  <c r="B310" i="8"/>
  <c r="C310" i="8"/>
  <c r="D310" i="8"/>
  <c r="E310" i="8"/>
  <c r="G310" i="8"/>
  <c r="H310" i="8"/>
  <c r="I310" i="8"/>
  <c r="B311" i="8"/>
  <c r="C311" i="8"/>
  <c r="D311" i="8"/>
  <c r="E311" i="8"/>
  <c r="G311" i="8"/>
  <c r="H311" i="8"/>
  <c r="I311" i="8"/>
  <c r="B312" i="8"/>
  <c r="C312" i="8"/>
  <c r="D312" i="8"/>
  <c r="E312" i="8"/>
  <c r="G312" i="8"/>
  <c r="H312" i="8"/>
  <c r="I312" i="8"/>
  <c r="B313" i="8"/>
  <c r="C313" i="8"/>
  <c r="D313" i="8"/>
  <c r="E313" i="8"/>
  <c r="G313" i="8"/>
  <c r="H313" i="8"/>
  <c r="I313" i="8"/>
  <c r="B314" i="8"/>
  <c r="C314" i="8"/>
  <c r="D314" i="8"/>
  <c r="E314" i="8"/>
  <c r="G314" i="8"/>
  <c r="H314" i="8"/>
  <c r="I314" i="8"/>
  <c r="B315" i="8"/>
  <c r="C315" i="8"/>
  <c r="D315" i="8"/>
  <c r="E315" i="8"/>
  <c r="G315" i="8"/>
  <c r="H315" i="8"/>
  <c r="I315" i="8"/>
  <c r="B316" i="8"/>
  <c r="C316" i="8"/>
  <c r="D316" i="8"/>
  <c r="E316" i="8"/>
  <c r="G316" i="8"/>
  <c r="H316" i="8"/>
  <c r="I316" i="8"/>
  <c r="B317" i="8"/>
  <c r="C317" i="8"/>
  <c r="D317" i="8"/>
  <c r="E317" i="8"/>
  <c r="G317" i="8"/>
  <c r="H317" i="8"/>
  <c r="I317" i="8"/>
  <c r="B318" i="8"/>
  <c r="C318" i="8"/>
  <c r="D318" i="8"/>
  <c r="E318" i="8"/>
  <c r="G318" i="8"/>
  <c r="H318" i="8"/>
  <c r="I318" i="8"/>
  <c r="B319" i="8"/>
  <c r="C319" i="8"/>
  <c r="D319" i="8"/>
  <c r="E319" i="8"/>
  <c r="G319" i="8"/>
  <c r="H319" i="8"/>
  <c r="I319" i="8"/>
  <c r="B320" i="8"/>
  <c r="C320" i="8"/>
  <c r="D320" i="8"/>
  <c r="E320" i="8"/>
  <c r="G320" i="8"/>
  <c r="H320" i="8"/>
  <c r="I320" i="8"/>
  <c r="B321" i="8"/>
  <c r="C321" i="8"/>
  <c r="D321" i="8"/>
  <c r="E321" i="8"/>
  <c r="G321" i="8"/>
  <c r="H321" i="8"/>
  <c r="I321" i="8"/>
  <c r="B322" i="8"/>
  <c r="C322" i="8"/>
  <c r="D322" i="8"/>
  <c r="E322" i="8"/>
  <c r="G322" i="8"/>
  <c r="H322" i="8"/>
  <c r="I322" i="8"/>
  <c r="B323" i="8"/>
  <c r="C323" i="8"/>
  <c r="D323" i="8"/>
  <c r="E323" i="8"/>
  <c r="G323" i="8"/>
  <c r="H323" i="8"/>
  <c r="I323" i="8"/>
  <c r="B324" i="8"/>
  <c r="C324" i="8"/>
  <c r="D324" i="8"/>
  <c r="E324" i="8"/>
  <c r="G324" i="8"/>
  <c r="H324" i="8"/>
  <c r="I324" i="8"/>
  <c r="C297" i="8"/>
  <c r="D297" i="8"/>
  <c r="E297" i="8"/>
  <c r="F297" i="8"/>
  <c r="G297" i="8"/>
  <c r="H297" i="8"/>
  <c r="I297" i="8"/>
  <c r="B297" i="8"/>
  <c r="B293" i="8"/>
  <c r="C293" i="8"/>
  <c r="D293" i="8"/>
  <c r="E293" i="8"/>
  <c r="G293" i="8"/>
  <c r="H293" i="8"/>
  <c r="I293" i="8"/>
  <c r="B294" i="8"/>
  <c r="C294" i="8"/>
  <c r="D294" i="8"/>
  <c r="E294" i="8"/>
  <c r="G294" i="8"/>
  <c r="H294" i="8"/>
  <c r="I294" i="8"/>
  <c r="B256" i="8"/>
  <c r="C256" i="8"/>
  <c r="D256" i="8"/>
  <c r="E256" i="8"/>
  <c r="G256" i="8"/>
  <c r="H256" i="8"/>
  <c r="I256" i="8"/>
  <c r="B257" i="8"/>
  <c r="C257" i="8"/>
  <c r="D257" i="8"/>
  <c r="E257" i="8"/>
  <c r="G257" i="8"/>
  <c r="H257" i="8"/>
  <c r="I257" i="8"/>
  <c r="B258" i="8"/>
  <c r="C258" i="8"/>
  <c r="D258" i="8"/>
  <c r="E258" i="8"/>
  <c r="G258" i="8"/>
  <c r="H258" i="8"/>
  <c r="I258" i="8"/>
  <c r="B259" i="8"/>
  <c r="C259" i="8"/>
  <c r="D259" i="8"/>
  <c r="E259" i="8"/>
  <c r="G259" i="8"/>
  <c r="H259" i="8"/>
  <c r="I259" i="8"/>
  <c r="B260" i="8"/>
  <c r="C260" i="8"/>
  <c r="D260" i="8"/>
  <c r="E260" i="8"/>
  <c r="G260" i="8"/>
  <c r="H260" i="8"/>
  <c r="I260" i="8"/>
  <c r="B261" i="8"/>
  <c r="C261" i="8"/>
  <c r="D261" i="8"/>
  <c r="E261" i="8"/>
  <c r="G261" i="8"/>
  <c r="H261" i="8"/>
  <c r="I261" i="8"/>
  <c r="B262" i="8"/>
  <c r="C262" i="8"/>
  <c r="D262" i="8"/>
  <c r="E262" i="8"/>
  <c r="G262" i="8"/>
  <c r="H262" i="8"/>
  <c r="I262" i="8"/>
  <c r="B263" i="8"/>
  <c r="C263" i="8"/>
  <c r="D263" i="8"/>
  <c r="E263" i="8"/>
  <c r="G263" i="8"/>
  <c r="H263" i="8"/>
  <c r="I263" i="8"/>
  <c r="B264" i="8"/>
  <c r="C264" i="8"/>
  <c r="D264" i="8"/>
  <c r="E264" i="8"/>
  <c r="G264" i="8"/>
  <c r="H264" i="8"/>
  <c r="I264" i="8"/>
  <c r="B265" i="8"/>
  <c r="C265" i="8"/>
  <c r="D265" i="8"/>
  <c r="E265" i="8"/>
  <c r="G265" i="8"/>
  <c r="H265" i="8"/>
  <c r="I265" i="8"/>
  <c r="B266" i="8"/>
  <c r="C266" i="8"/>
  <c r="D266" i="8"/>
  <c r="E266" i="8"/>
  <c r="G266" i="8"/>
  <c r="H266" i="8"/>
  <c r="I266" i="8"/>
  <c r="B267" i="8"/>
  <c r="C267" i="8"/>
  <c r="D267" i="8"/>
  <c r="E267" i="8"/>
  <c r="G267" i="8"/>
  <c r="H267" i="8"/>
  <c r="I267" i="8"/>
  <c r="B268" i="8"/>
  <c r="C268" i="8"/>
  <c r="D268" i="8"/>
  <c r="E268" i="8"/>
  <c r="G268" i="8"/>
  <c r="H268" i="8"/>
  <c r="I268" i="8"/>
  <c r="B269" i="8"/>
  <c r="C269" i="8"/>
  <c r="D269" i="8"/>
  <c r="E269" i="8"/>
  <c r="G269" i="8"/>
  <c r="H269" i="8"/>
  <c r="I269" i="8"/>
  <c r="B270" i="8"/>
  <c r="C270" i="8"/>
  <c r="D270" i="8"/>
  <c r="E270" i="8"/>
  <c r="G270" i="8"/>
  <c r="H270" i="8"/>
  <c r="I270" i="8"/>
  <c r="B271" i="8"/>
  <c r="C271" i="8"/>
  <c r="D271" i="8"/>
  <c r="E271" i="8"/>
  <c r="G271" i="8"/>
  <c r="H271" i="8"/>
  <c r="I271" i="8"/>
  <c r="B272" i="8"/>
  <c r="C272" i="8"/>
  <c r="D272" i="8"/>
  <c r="E272" i="8"/>
  <c r="G272" i="8"/>
  <c r="H272" i="8"/>
  <c r="I272" i="8"/>
  <c r="B273" i="8"/>
  <c r="C273" i="8"/>
  <c r="D273" i="8"/>
  <c r="E273" i="8"/>
  <c r="G273" i="8"/>
  <c r="H273" i="8"/>
  <c r="I273" i="8"/>
  <c r="B274" i="8"/>
  <c r="C274" i="8"/>
  <c r="D274" i="8"/>
  <c r="E274" i="8"/>
  <c r="G274" i="8"/>
  <c r="H274" i="8"/>
  <c r="I274" i="8"/>
  <c r="B275" i="8"/>
  <c r="C275" i="8"/>
  <c r="D275" i="8"/>
  <c r="E275" i="8"/>
  <c r="G275" i="8"/>
  <c r="H275" i="8"/>
  <c r="I275" i="8"/>
  <c r="B276" i="8"/>
  <c r="C276" i="8"/>
  <c r="D276" i="8"/>
  <c r="E276" i="8"/>
  <c r="G276" i="8"/>
  <c r="H276" i="8"/>
  <c r="I276" i="8"/>
  <c r="B277" i="8"/>
  <c r="C277" i="8"/>
  <c r="D277" i="8"/>
  <c r="E277" i="8"/>
  <c r="G277" i="8"/>
  <c r="H277" i="8"/>
  <c r="I277" i="8"/>
  <c r="B278" i="8"/>
  <c r="C278" i="8"/>
  <c r="D278" i="8"/>
  <c r="E278" i="8"/>
  <c r="G278" i="8"/>
  <c r="H278" i="8"/>
  <c r="I278" i="8"/>
  <c r="B279" i="8"/>
  <c r="C279" i="8"/>
  <c r="D279" i="8"/>
  <c r="E279" i="8"/>
  <c r="G279" i="8"/>
  <c r="H279" i="8"/>
  <c r="I279" i="8"/>
  <c r="B280" i="8"/>
  <c r="C280" i="8"/>
  <c r="D280" i="8"/>
  <c r="E280" i="8"/>
  <c r="G280" i="8"/>
  <c r="H280" i="8"/>
  <c r="I280" i="8"/>
  <c r="B281" i="8"/>
  <c r="C281" i="8"/>
  <c r="D281" i="8"/>
  <c r="E281" i="8"/>
  <c r="G281" i="8"/>
  <c r="H281" i="8"/>
  <c r="I281" i="8"/>
  <c r="B282" i="8"/>
  <c r="C282" i="8"/>
  <c r="D282" i="8"/>
  <c r="E282" i="8"/>
  <c r="G282" i="8"/>
  <c r="H282" i="8"/>
  <c r="I282" i="8"/>
  <c r="B283" i="8"/>
  <c r="C283" i="8"/>
  <c r="D283" i="8"/>
  <c r="E283" i="8"/>
  <c r="G283" i="8"/>
  <c r="H283" i="8"/>
  <c r="I283" i="8"/>
  <c r="B284" i="8"/>
  <c r="C284" i="8"/>
  <c r="D284" i="8"/>
  <c r="E284" i="8"/>
  <c r="G284" i="8"/>
  <c r="H284" i="8"/>
  <c r="I284" i="8"/>
  <c r="B285" i="8"/>
  <c r="C285" i="8"/>
  <c r="D285" i="8"/>
  <c r="E285" i="8"/>
  <c r="G285" i="8"/>
  <c r="H285" i="8"/>
  <c r="I285" i="8"/>
  <c r="B286" i="8"/>
  <c r="C286" i="8"/>
  <c r="D286" i="8"/>
  <c r="E286" i="8"/>
  <c r="G286" i="8"/>
  <c r="H286" i="8"/>
  <c r="I286" i="8"/>
  <c r="B287" i="8"/>
  <c r="C287" i="8"/>
  <c r="D287" i="8"/>
  <c r="E287" i="8"/>
  <c r="G287" i="8"/>
  <c r="H287" i="8"/>
  <c r="I287" i="8"/>
  <c r="B288" i="8"/>
  <c r="C288" i="8"/>
  <c r="D288" i="8"/>
  <c r="E288" i="8"/>
  <c r="G288" i="8"/>
  <c r="H288" i="8"/>
  <c r="I288" i="8"/>
  <c r="B289" i="8"/>
  <c r="C289" i="8"/>
  <c r="D289" i="8"/>
  <c r="E289" i="8"/>
  <c r="G289" i="8"/>
  <c r="H289" i="8"/>
  <c r="I289" i="8"/>
  <c r="B290" i="8"/>
  <c r="C290" i="8"/>
  <c r="D290" i="8"/>
  <c r="E290" i="8"/>
  <c r="G290" i="8"/>
  <c r="H290" i="8"/>
  <c r="I290" i="8"/>
  <c r="B291" i="8"/>
  <c r="C291" i="8"/>
  <c r="D291" i="8"/>
  <c r="E291" i="8"/>
  <c r="G291" i="8"/>
  <c r="H291" i="8"/>
  <c r="I291" i="8"/>
  <c r="B292" i="8"/>
  <c r="C292" i="8"/>
  <c r="D292" i="8"/>
  <c r="E292" i="8"/>
  <c r="G292" i="8"/>
  <c r="H292" i="8"/>
  <c r="I292" i="8"/>
  <c r="B235" i="8"/>
  <c r="C235" i="8"/>
  <c r="D235" i="8"/>
  <c r="E235" i="8"/>
  <c r="G235" i="8"/>
  <c r="H235" i="8"/>
  <c r="I235" i="8"/>
  <c r="O235" i="8" s="1"/>
  <c r="B236" i="8"/>
  <c r="C236" i="8"/>
  <c r="D236" i="8"/>
  <c r="E236" i="8"/>
  <c r="G236" i="8"/>
  <c r="H236" i="8"/>
  <c r="I236" i="8"/>
  <c r="B237" i="8"/>
  <c r="C237" i="8"/>
  <c r="D237" i="8"/>
  <c r="E237" i="8"/>
  <c r="G237" i="8"/>
  <c r="H237" i="8"/>
  <c r="I237" i="8"/>
  <c r="B238" i="8"/>
  <c r="C238" i="8"/>
  <c r="D238" i="8"/>
  <c r="E238" i="8"/>
  <c r="G238" i="8"/>
  <c r="H238" i="8"/>
  <c r="I238" i="8"/>
  <c r="B239" i="8"/>
  <c r="C239" i="8"/>
  <c r="D239" i="8"/>
  <c r="E239" i="8"/>
  <c r="G239" i="8"/>
  <c r="H239" i="8"/>
  <c r="I239" i="8"/>
  <c r="B240" i="8"/>
  <c r="C240" i="8"/>
  <c r="D240" i="8"/>
  <c r="E240" i="8"/>
  <c r="G240" i="8"/>
  <c r="H240" i="8"/>
  <c r="I240" i="8"/>
  <c r="B241" i="8"/>
  <c r="C241" i="8"/>
  <c r="D241" i="8"/>
  <c r="E241" i="8"/>
  <c r="G241" i="8"/>
  <c r="H241" i="8"/>
  <c r="I241" i="8"/>
  <c r="B242" i="8"/>
  <c r="C242" i="8"/>
  <c r="D242" i="8"/>
  <c r="E242" i="8"/>
  <c r="G242" i="8"/>
  <c r="H242" i="8"/>
  <c r="I242" i="8"/>
  <c r="B243" i="8"/>
  <c r="C243" i="8"/>
  <c r="D243" i="8"/>
  <c r="E243" i="8"/>
  <c r="G243" i="8"/>
  <c r="H243" i="8"/>
  <c r="I243" i="8"/>
  <c r="B244" i="8"/>
  <c r="C244" i="8"/>
  <c r="D244" i="8"/>
  <c r="E244" i="8"/>
  <c r="G244" i="8"/>
  <c r="H244" i="8"/>
  <c r="I244" i="8"/>
  <c r="B245" i="8"/>
  <c r="C245" i="8"/>
  <c r="D245" i="8"/>
  <c r="E245" i="8"/>
  <c r="G245" i="8"/>
  <c r="H245" i="8"/>
  <c r="I245" i="8"/>
  <c r="B246" i="8"/>
  <c r="C246" i="8"/>
  <c r="D246" i="8"/>
  <c r="E246" i="8"/>
  <c r="G246" i="8"/>
  <c r="H246" i="8"/>
  <c r="I246" i="8"/>
  <c r="B247" i="8"/>
  <c r="C247" i="8"/>
  <c r="D247" i="8"/>
  <c r="E247" i="8"/>
  <c r="G247" i="8"/>
  <c r="H247" i="8"/>
  <c r="I247" i="8"/>
  <c r="B248" i="8"/>
  <c r="C248" i="8"/>
  <c r="D248" i="8"/>
  <c r="E248" i="8"/>
  <c r="G248" i="8"/>
  <c r="H248" i="8"/>
  <c r="I248" i="8"/>
  <c r="B249" i="8"/>
  <c r="C249" i="8"/>
  <c r="D249" i="8"/>
  <c r="E249" i="8"/>
  <c r="G249" i="8"/>
  <c r="H249" i="8"/>
  <c r="I249" i="8"/>
  <c r="B250" i="8"/>
  <c r="C250" i="8"/>
  <c r="D250" i="8"/>
  <c r="E250" i="8"/>
  <c r="G250" i="8"/>
  <c r="H250" i="8"/>
  <c r="I250" i="8"/>
  <c r="B251" i="8"/>
  <c r="C251" i="8"/>
  <c r="D251" i="8"/>
  <c r="E251" i="8"/>
  <c r="G251" i="8"/>
  <c r="H251" i="8"/>
  <c r="I251" i="8"/>
  <c r="B252" i="8"/>
  <c r="C252" i="8"/>
  <c r="D252" i="8"/>
  <c r="E252" i="8"/>
  <c r="G252" i="8"/>
  <c r="H252" i="8"/>
  <c r="I252" i="8"/>
  <c r="B253" i="8"/>
  <c r="C253" i="8"/>
  <c r="D253" i="8"/>
  <c r="E253" i="8"/>
  <c r="G253" i="8"/>
  <c r="H253" i="8"/>
  <c r="I253" i="8"/>
  <c r="B254" i="8"/>
  <c r="C254" i="8"/>
  <c r="D254" i="8"/>
  <c r="E254" i="8"/>
  <c r="G254" i="8"/>
  <c r="H254" i="8"/>
  <c r="I254" i="8"/>
  <c r="B255" i="8"/>
  <c r="C255" i="8"/>
  <c r="D255" i="8"/>
  <c r="E255" i="8"/>
  <c r="G255" i="8"/>
  <c r="H255" i="8"/>
  <c r="I255" i="8"/>
  <c r="C234" i="8"/>
  <c r="D234" i="8"/>
  <c r="E234" i="8"/>
  <c r="F234" i="8"/>
  <c r="G234" i="8"/>
  <c r="H234" i="8"/>
  <c r="I234" i="8"/>
  <c r="B234" i="8"/>
  <c r="B205" i="8"/>
  <c r="C205" i="8"/>
  <c r="D205" i="8"/>
  <c r="E205" i="8"/>
  <c r="G205" i="8"/>
  <c r="H205" i="8"/>
  <c r="I205" i="8"/>
  <c r="B206" i="8"/>
  <c r="C206" i="8"/>
  <c r="D206" i="8"/>
  <c r="E206" i="8"/>
  <c r="G206" i="8"/>
  <c r="H206" i="8"/>
  <c r="I206" i="8"/>
  <c r="B207" i="8"/>
  <c r="C207" i="8"/>
  <c r="D207" i="8"/>
  <c r="E207" i="8"/>
  <c r="G207" i="8"/>
  <c r="H207" i="8"/>
  <c r="I207" i="8"/>
  <c r="B208" i="8"/>
  <c r="C208" i="8"/>
  <c r="D208" i="8"/>
  <c r="E208" i="8"/>
  <c r="G208" i="8"/>
  <c r="H208" i="8"/>
  <c r="I208" i="8"/>
  <c r="B209" i="8"/>
  <c r="C209" i="8"/>
  <c r="D209" i="8"/>
  <c r="E209" i="8"/>
  <c r="G209" i="8"/>
  <c r="H209" i="8"/>
  <c r="I209" i="8"/>
  <c r="B210" i="8"/>
  <c r="C210" i="8"/>
  <c r="D210" i="8"/>
  <c r="E210" i="8"/>
  <c r="G210" i="8"/>
  <c r="H210" i="8"/>
  <c r="I210" i="8"/>
  <c r="B211" i="8"/>
  <c r="C211" i="8"/>
  <c r="D211" i="8"/>
  <c r="E211" i="8"/>
  <c r="G211" i="8"/>
  <c r="H211" i="8"/>
  <c r="I211" i="8"/>
  <c r="B212" i="8"/>
  <c r="C212" i="8"/>
  <c r="D212" i="8"/>
  <c r="E212" i="8"/>
  <c r="G212" i="8"/>
  <c r="H212" i="8"/>
  <c r="I212" i="8"/>
  <c r="B213" i="8"/>
  <c r="C213" i="8"/>
  <c r="D213" i="8"/>
  <c r="E213" i="8"/>
  <c r="G213" i="8"/>
  <c r="H213" i="8"/>
  <c r="I213" i="8"/>
  <c r="B214" i="8"/>
  <c r="C214" i="8"/>
  <c r="D214" i="8"/>
  <c r="E214" i="8"/>
  <c r="G214" i="8"/>
  <c r="H214" i="8"/>
  <c r="I214" i="8"/>
  <c r="B215" i="8"/>
  <c r="C215" i="8"/>
  <c r="D215" i="8"/>
  <c r="E215" i="8"/>
  <c r="G215" i="8"/>
  <c r="H215" i="8"/>
  <c r="I215" i="8"/>
  <c r="B216" i="8"/>
  <c r="C216" i="8"/>
  <c r="D216" i="8"/>
  <c r="E216" i="8"/>
  <c r="G216" i="8"/>
  <c r="H216" i="8"/>
  <c r="I216" i="8"/>
  <c r="B217" i="8"/>
  <c r="C217" i="8"/>
  <c r="D217" i="8"/>
  <c r="E217" i="8"/>
  <c r="G217" i="8"/>
  <c r="H217" i="8"/>
  <c r="I217" i="8"/>
  <c r="B218" i="8"/>
  <c r="C218" i="8"/>
  <c r="D218" i="8"/>
  <c r="E218" i="8"/>
  <c r="G218" i="8"/>
  <c r="H218" i="8"/>
  <c r="I218" i="8"/>
  <c r="B219" i="8"/>
  <c r="C219" i="8"/>
  <c r="D219" i="8"/>
  <c r="E219" i="8"/>
  <c r="G219" i="8"/>
  <c r="H219" i="8"/>
  <c r="I219" i="8"/>
  <c r="B220" i="8"/>
  <c r="C220" i="8"/>
  <c r="D220" i="8"/>
  <c r="E220" i="8"/>
  <c r="G220" i="8"/>
  <c r="H220" i="8"/>
  <c r="I220" i="8"/>
  <c r="B221" i="8"/>
  <c r="C221" i="8"/>
  <c r="D221" i="8"/>
  <c r="E221" i="8"/>
  <c r="G221" i="8"/>
  <c r="H221" i="8"/>
  <c r="I221" i="8"/>
  <c r="B222" i="8"/>
  <c r="C222" i="8"/>
  <c r="D222" i="8"/>
  <c r="E222" i="8"/>
  <c r="G222" i="8"/>
  <c r="H222" i="8"/>
  <c r="I222" i="8"/>
  <c r="B223" i="8"/>
  <c r="C223" i="8"/>
  <c r="D223" i="8"/>
  <c r="E223" i="8"/>
  <c r="G223" i="8"/>
  <c r="H223" i="8"/>
  <c r="I223" i="8"/>
  <c r="B224" i="8"/>
  <c r="C224" i="8"/>
  <c r="D224" i="8"/>
  <c r="E224" i="8"/>
  <c r="G224" i="8"/>
  <c r="H224" i="8"/>
  <c r="I224" i="8"/>
  <c r="B225" i="8"/>
  <c r="C225" i="8"/>
  <c r="D225" i="8"/>
  <c r="E225" i="8"/>
  <c r="G225" i="8"/>
  <c r="H225" i="8"/>
  <c r="I225" i="8"/>
  <c r="B226" i="8"/>
  <c r="C226" i="8"/>
  <c r="D226" i="8"/>
  <c r="E226" i="8"/>
  <c r="G226" i="8"/>
  <c r="H226" i="8"/>
  <c r="I226" i="8"/>
  <c r="B227" i="8"/>
  <c r="C227" i="8"/>
  <c r="D227" i="8"/>
  <c r="E227" i="8"/>
  <c r="G227" i="8"/>
  <c r="H227" i="8"/>
  <c r="I227" i="8"/>
  <c r="B228" i="8"/>
  <c r="C228" i="8"/>
  <c r="D228" i="8"/>
  <c r="E228" i="8"/>
  <c r="G228" i="8"/>
  <c r="H228" i="8"/>
  <c r="I228" i="8"/>
  <c r="B229" i="8"/>
  <c r="C229" i="8"/>
  <c r="D229" i="8"/>
  <c r="E229" i="8"/>
  <c r="G229" i="8"/>
  <c r="H229" i="8"/>
  <c r="I229" i="8"/>
  <c r="B230" i="8"/>
  <c r="C230" i="8"/>
  <c r="D230" i="8"/>
  <c r="E230" i="8"/>
  <c r="G230" i="8"/>
  <c r="H230" i="8"/>
  <c r="I230" i="8"/>
  <c r="B231" i="8"/>
  <c r="C231" i="8"/>
  <c r="D231" i="8"/>
  <c r="E231" i="8"/>
  <c r="G231" i="8"/>
  <c r="H231" i="8"/>
  <c r="I231" i="8"/>
  <c r="B178" i="8"/>
  <c r="C178" i="8"/>
  <c r="D178" i="8"/>
  <c r="E178" i="8"/>
  <c r="G178" i="8"/>
  <c r="H178" i="8"/>
  <c r="I178" i="8"/>
  <c r="O178" i="8" s="1"/>
  <c r="B179" i="8"/>
  <c r="C179" i="8"/>
  <c r="D179" i="8"/>
  <c r="E179" i="8"/>
  <c r="G179" i="8"/>
  <c r="H179" i="8"/>
  <c r="I179" i="8"/>
  <c r="B180" i="8"/>
  <c r="C180" i="8"/>
  <c r="D180" i="8"/>
  <c r="E180" i="8"/>
  <c r="G180" i="8"/>
  <c r="H180" i="8"/>
  <c r="I180" i="8"/>
  <c r="B181" i="8"/>
  <c r="C181" i="8"/>
  <c r="D181" i="8"/>
  <c r="E181" i="8"/>
  <c r="G181" i="8"/>
  <c r="H181" i="8"/>
  <c r="I181" i="8"/>
  <c r="B182" i="8"/>
  <c r="C182" i="8"/>
  <c r="D182" i="8"/>
  <c r="E182" i="8"/>
  <c r="G182" i="8"/>
  <c r="H182" i="8"/>
  <c r="I182" i="8"/>
  <c r="B183" i="8"/>
  <c r="C183" i="8"/>
  <c r="D183" i="8"/>
  <c r="L183" i="8" s="1"/>
  <c r="E183" i="8"/>
  <c r="G183" i="8"/>
  <c r="H183" i="8"/>
  <c r="I183" i="8"/>
  <c r="B184" i="8"/>
  <c r="C184" i="8"/>
  <c r="D184" i="8"/>
  <c r="E184" i="8"/>
  <c r="G184" i="8"/>
  <c r="H184" i="8"/>
  <c r="I184" i="8"/>
  <c r="B185" i="8"/>
  <c r="C185" i="8"/>
  <c r="D185" i="8"/>
  <c r="E185" i="8"/>
  <c r="G185" i="8"/>
  <c r="H185" i="8"/>
  <c r="I185" i="8"/>
  <c r="B186" i="8"/>
  <c r="C186" i="8"/>
  <c r="D186" i="8"/>
  <c r="E186" i="8"/>
  <c r="G186" i="8"/>
  <c r="H186" i="8"/>
  <c r="I186" i="8"/>
  <c r="B187" i="8"/>
  <c r="C187" i="8"/>
  <c r="D187" i="8"/>
  <c r="E187" i="8"/>
  <c r="G187" i="8"/>
  <c r="H187" i="8"/>
  <c r="I187" i="8"/>
  <c r="B188" i="8"/>
  <c r="C188" i="8"/>
  <c r="D188" i="8"/>
  <c r="E188" i="8"/>
  <c r="G188" i="8"/>
  <c r="H188" i="8"/>
  <c r="I188" i="8"/>
  <c r="B189" i="8"/>
  <c r="C189" i="8"/>
  <c r="D189" i="8"/>
  <c r="E189" i="8"/>
  <c r="G189" i="8"/>
  <c r="H189" i="8"/>
  <c r="I189" i="8"/>
  <c r="B190" i="8"/>
  <c r="C190" i="8"/>
  <c r="D190" i="8"/>
  <c r="L190" i="8" s="1"/>
  <c r="E190" i="8"/>
  <c r="G190" i="8"/>
  <c r="H190" i="8"/>
  <c r="I190" i="8"/>
  <c r="B191" i="8"/>
  <c r="C191" i="8"/>
  <c r="D191" i="8"/>
  <c r="E191" i="8"/>
  <c r="G191" i="8"/>
  <c r="H191" i="8"/>
  <c r="I191" i="8"/>
  <c r="B192" i="8"/>
  <c r="C192" i="8"/>
  <c r="D192" i="8"/>
  <c r="E192" i="8"/>
  <c r="G192" i="8"/>
  <c r="H192" i="8"/>
  <c r="I192" i="8"/>
  <c r="B193" i="8"/>
  <c r="C193" i="8"/>
  <c r="D193" i="8"/>
  <c r="E193" i="8"/>
  <c r="G193" i="8"/>
  <c r="H193" i="8"/>
  <c r="I193" i="8"/>
  <c r="B194" i="8"/>
  <c r="C194" i="8"/>
  <c r="D194" i="8"/>
  <c r="E194" i="8"/>
  <c r="G194" i="8"/>
  <c r="H194" i="8"/>
  <c r="I194" i="8"/>
  <c r="B195" i="8"/>
  <c r="C195" i="8"/>
  <c r="D195" i="8"/>
  <c r="E195" i="8"/>
  <c r="G195" i="8"/>
  <c r="H195" i="8"/>
  <c r="I195" i="8"/>
  <c r="B196" i="8"/>
  <c r="C196" i="8"/>
  <c r="D196" i="8"/>
  <c r="E196" i="8"/>
  <c r="G196" i="8"/>
  <c r="H196" i="8"/>
  <c r="I196" i="8"/>
  <c r="B197" i="8"/>
  <c r="C197" i="8"/>
  <c r="D197" i="8"/>
  <c r="E197" i="8"/>
  <c r="G197" i="8"/>
  <c r="H197" i="8"/>
  <c r="I197" i="8"/>
  <c r="B198" i="8"/>
  <c r="C198" i="8"/>
  <c r="D198" i="8"/>
  <c r="E198" i="8"/>
  <c r="G198" i="8"/>
  <c r="H198" i="8"/>
  <c r="I198" i="8"/>
  <c r="B199" i="8"/>
  <c r="C199" i="8"/>
  <c r="D199" i="8"/>
  <c r="E199" i="8"/>
  <c r="G199" i="8"/>
  <c r="H199" i="8"/>
  <c r="I199" i="8"/>
  <c r="B200" i="8"/>
  <c r="C200" i="8"/>
  <c r="D200" i="8"/>
  <c r="E200" i="8"/>
  <c r="G200" i="8"/>
  <c r="H200" i="8"/>
  <c r="I200" i="8"/>
  <c r="B201" i="8"/>
  <c r="C201" i="8"/>
  <c r="D201" i="8"/>
  <c r="E201" i="8"/>
  <c r="G201" i="8"/>
  <c r="H201" i="8"/>
  <c r="I201" i="8"/>
  <c r="B202" i="8"/>
  <c r="C202" i="8"/>
  <c r="D202" i="8"/>
  <c r="E202" i="8"/>
  <c r="G202" i="8"/>
  <c r="H202" i="8"/>
  <c r="I202" i="8"/>
  <c r="B203" i="8"/>
  <c r="C203" i="8"/>
  <c r="D203" i="8"/>
  <c r="E203" i="8"/>
  <c r="G203" i="8"/>
  <c r="H203" i="8"/>
  <c r="I203" i="8"/>
  <c r="B204" i="8"/>
  <c r="C204" i="8"/>
  <c r="D204" i="8"/>
  <c r="E204" i="8"/>
  <c r="G204" i="8"/>
  <c r="H204" i="8"/>
  <c r="I204" i="8"/>
  <c r="C177" i="8"/>
  <c r="D177" i="8"/>
  <c r="E177" i="8"/>
  <c r="F177" i="8"/>
  <c r="G177" i="8"/>
  <c r="H177" i="8"/>
  <c r="I177" i="8"/>
  <c r="B177" i="8"/>
  <c r="B157" i="8"/>
  <c r="C157" i="8"/>
  <c r="D157" i="8"/>
  <c r="E157" i="8"/>
  <c r="G157" i="8"/>
  <c r="H157" i="8"/>
  <c r="I157" i="8"/>
  <c r="B158" i="8"/>
  <c r="C158" i="8"/>
  <c r="D158" i="8"/>
  <c r="E158" i="8"/>
  <c r="G158" i="8"/>
  <c r="H158" i="8"/>
  <c r="I158" i="8"/>
  <c r="B159" i="8"/>
  <c r="C159" i="8"/>
  <c r="D159" i="8"/>
  <c r="E159" i="8"/>
  <c r="G159" i="8"/>
  <c r="H159" i="8"/>
  <c r="I159" i="8"/>
  <c r="B160" i="8"/>
  <c r="C160" i="8"/>
  <c r="D160" i="8"/>
  <c r="E160" i="8"/>
  <c r="G160" i="8"/>
  <c r="H160" i="8"/>
  <c r="I160" i="8"/>
  <c r="B161" i="8"/>
  <c r="C161" i="8"/>
  <c r="D161" i="8"/>
  <c r="E161" i="8"/>
  <c r="G161" i="8"/>
  <c r="H161" i="8"/>
  <c r="I161" i="8"/>
  <c r="B162" i="8"/>
  <c r="C162" i="8"/>
  <c r="D162" i="8"/>
  <c r="E162" i="8"/>
  <c r="G162" i="8"/>
  <c r="H162" i="8"/>
  <c r="I162" i="8"/>
  <c r="B163" i="8"/>
  <c r="C163" i="8"/>
  <c r="D163" i="8"/>
  <c r="E163" i="8"/>
  <c r="G163" i="8"/>
  <c r="H163" i="8"/>
  <c r="I163" i="8"/>
  <c r="B164" i="8"/>
  <c r="C164" i="8"/>
  <c r="D164" i="8"/>
  <c r="E164" i="8"/>
  <c r="G164" i="8"/>
  <c r="H164" i="8"/>
  <c r="I164" i="8"/>
  <c r="B165" i="8"/>
  <c r="C165" i="8"/>
  <c r="D165" i="8"/>
  <c r="E165" i="8"/>
  <c r="G165" i="8"/>
  <c r="H165" i="8"/>
  <c r="I165" i="8"/>
  <c r="B166" i="8"/>
  <c r="C166" i="8"/>
  <c r="D166" i="8"/>
  <c r="E166" i="8"/>
  <c r="G166" i="8"/>
  <c r="H166" i="8"/>
  <c r="I166" i="8"/>
  <c r="B167" i="8"/>
  <c r="C167" i="8"/>
  <c r="D167" i="8"/>
  <c r="E167" i="8"/>
  <c r="G167" i="8"/>
  <c r="H167" i="8"/>
  <c r="I167" i="8"/>
  <c r="B168" i="8"/>
  <c r="C168" i="8"/>
  <c r="D168" i="8"/>
  <c r="E168" i="8"/>
  <c r="G168" i="8"/>
  <c r="H168" i="8"/>
  <c r="I168" i="8"/>
  <c r="B169" i="8"/>
  <c r="C169" i="8"/>
  <c r="D169" i="8"/>
  <c r="E169" i="8"/>
  <c r="G169" i="8"/>
  <c r="H169" i="8"/>
  <c r="I169" i="8"/>
  <c r="B170" i="8"/>
  <c r="C170" i="8"/>
  <c r="D170" i="8"/>
  <c r="E170" i="8"/>
  <c r="G170" i="8"/>
  <c r="H170" i="8"/>
  <c r="I170" i="8"/>
  <c r="B171" i="8"/>
  <c r="C171" i="8"/>
  <c r="D171" i="8"/>
  <c r="E171" i="8"/>
  <c r="G171" i="8"/>
  <c r="H171" i="8"/>
  <c r="I171" i="8"/>
  <c r="B172" i="8"/>
  <c r="C172" i="8"/>
  <c r="D172" i="8"/>
  <c r="E172" i="8"/>
  <c r="G172" i="8"/>
  <c r="H172" i="8"/>
  <c r="I172" i="8"/>
  <c r="B173" i="8"/>
  <c r="C173" i="8"/>
  <c r="D173" i="8"/>
  <c r="E173" i="8"/>
  <c r="G173" i="8"/>
  <c r="H173" i="8"/>
  <c r="I173" i="8"/>
  <c r="B174" i="8"/>
  <c r="C174" i="8"/>
  <c r="D174" i="8"/>
  <c r="E174" i="8"/>
  <c r="G174" i="8"/>
  <c r="H174" i="8"/>
  <c r="I174" i="8"/>
  <c r="B130" i="8"/>
  <c r="C130" i="8"/>
  <c r="D130" i="8"/>
  <c r="E130" i="8"/>
  <c r="G130" i="8"/>
  <c r="H130" i="8"/>
  <c r="I130" i="8"/>
  <c r="O130" i="8" s="1"/>
  <c r="B131" i="8"/>
  <c r="C131" i="8"/>
  <c r="D131" i="8"/>
  <c r="E131" i="8"/>
  <c r="G131" i="8"/>
  <c r="H131" i="8"/>
  <c r="I131" i="8"/>
  <c r="B132" i="8"/>
  <c r="C132" i="8"/>
  <c r="D132" i="8"/>
  <c r="E132" i="8"/>
  <c r="G132" i="8"/>
  <c r="H132" i="8"/>
  <c r="I132" i="8"/>
  <c r="B133" i="8"/>
  <c r="C133" i="8"/>
  <c r="D133" i="8"/>
  <c r="E133" i="8"/>
  <c r="G133" i="8"/>
  <c r="H133" i="8"/>
  <c r="I133" i="8"/>
  <c r="B134" i="8"/>
  <c r="C134" i="8"/>
  <c r="D134" i="8"/>
  <c r="E134" i="8"/>
  <c r="G134" i="8"/>
  <c r="H134" i="8"/>
  <c r="I134" i="8"/>
  <c r="B135" i="8"/>
  <c r="C135" i="8"/>
  <c r="D135" i="8"/>
  <c r="E135" i="8"/>
  <c r="G135" i="8"/>
  <c r="H135" i="8"/>
  <c r="I135" i="8"/>
  <c r="B136" i="8"/>
  <c r="C136" i="8"/>
  <c r="D136" i="8"/>
  <c r="E136" i="8"/>
  <c r="G136" i="8"/>
  <c r="H136" i="8"/>
  <c r="I136" i="8"/>
  <c r="B137" i="8"/>
  <c r="C137" i="8"/>
  <c r="D137" i="8"/>
  <c r="E137" i="8"/>
  <c r="G137" i="8"/>
  <c r="H137" i="8"/>
  <c r="I137" i="8"/>
  <c r="B138" i="8"/>
  <c r="C138" i="8"/>
  <c r="D138" i="8"/>
  <c r="E138" i="8"/>
  <c r="G138" i="8"/>
  <c r="H138" i="8"/>
  <c r="I138" i="8"/>
  <c r="B139" i="8"/>
  <c r="C139" i="8"/>
  <c r="D139" i="8"/>
  <c r="E139" i="8"/>
  <c r="G139" i="8"/>
  <c r="H139" i="8"/>
  <c r="I139" i="8"/>
  <c r="B140" i="8"/>
  <c r="C140" i="8"/>
  <c r="D140" i="8"/>
  <c r="E140" i="8"/>
  <c r="G140" i="8"/>
  <c r="H140" i="8"/>
  <c r="I140" i="8"/>
  <c r="B141" i="8"/>
  <c r="C141" i="8"/>
  <c r="D141" i="8"/>
  <c r="E141" i="8"/>
  <c r="G141" i="8"/>
  <c r="H141" i="8"/>
  <c r="I141" i="8"/>
  <c r="B142" i="8"/>
  <c r="C142" i="8"/>
  <c r="D142" i="8"/>
  <c r="E142" i="8"/>
  <c r="G142" i="8"/>
  <c r="H142" i="8"/>
  <c r="I142" i="8"/>
  <c r="B143" i="8"/>
  <c r="C143" i="8"/>
  <c r="D143" i="8"/>
  <c r="E143" i="8"/>
  <c r="G143" i="8"/>
  <c r="H143" i="8"/>
  <c r="I143" i="8"/>
  <c r="B144" i="8"/>
  <c r="C144" i="8"/>
  <c r="D144" i="8"/>
  <c r="E144" i="8"/>
  <c r="G144" i="8"/>
  <c r="H144" i="8"/>
  <c r="I144" i="8"/>
  <c r="B145" i="8"/>
  <c r="C145" i="8"/>
  <c r="D145" i="8"/>
  <c r="E145" i="8"/>
  <c r="G145" i="8"/>
  <c r="H145" i="8"/>
  <c r="I145" i="8"/>
  <c r="B146" i="8"/>
  <c r="C146" i="8"/>
  <c r="D146" i="8"/>
  <c r="E146" i="8"/>
  <c r="G146" i="8"/>
  <c r="H146" i="8"/>
  <c r="I146" i="8"/>
  <c r="B147" i="8"/>
  <c r="C147" i="8"/>
  <c r="D147" i="8"/>
  <c r="E147" i="8"/>
  <c r="G147" i="8"/>
  <c r="H147" i="8"/>
  <c r="I147" i="8"/>
  <c r="B148" i="8"/>
  <c r="C148" i="8"/>
  <c r="D148" i="8"/>
  <c r="E148" i="8"/>
  <c r="G148" i="8"/>
  <c r="H148" i="8"/>
  <c r="I148" i="8"/>
  <c r="B149" i="8"/>
  <c r="C149" i="8"/>
  <c r="D149" i="8"/>
  <c r="E149" i="8"/>
  <c r="G149" i="8"/>
  <c r="H149" i="8"/>
  <c r="I149" i="8"/>
  <c r="B150" i="8"/>
  <c r="C150" i="8"/>
  <c r="D150" i="8"/>
  <c r="E150" i="8"/>
  <c r="G150" i="8"/>
  <c r="H150" i="8"/>
  <c r="I150" i="8"/>
  <c r="B151" i="8"/>
  <c r="C151" i="8"/>
  <c r="D151" i="8"/>
  <c r="E151" i="8"/>
  <c r="G151" i="8"/>
  <c r="H151" i="8"/>
  <c r="I151" i="8"/>
  <c r="B152" i="8"/>
  <c r="C152" i="8"/>
  <c r="D152" i="8"/>
  <c r="E152" i="8"/>
  <c r="G152" i="8"/>
  <c r="H152" i="8"/>
  <c r="I152" i="8"/>
  <c r="B153" i="8"/>
  <c r="C153" i="8"/>
  <c r="D153" i="8"/>
  <c r="E153" i="8"/>
  <c r="G153" i="8"/>
  <c r="H153" i="8"/>
  <c r="I153" i="8"/>
  <c r="B154" i="8"/>
  <c r="C154" i="8"/>
  <c r="D154" i="8"/>
  <c r="E154" i="8"/>
  <c r="G154" i="8"/>
  <c r="H154" i="8"/>
  <c r="I154" i="8"/>
  <c r="B155" i="8"/>
  <c r="C155" i="8"/>
  <c r="D155" i="8"/>
  <c r="E155" i="8"/>
  <c r="G155" i="8"/>
  <c r="H155" i="8"/>
  <c r="I155" i="8"/>
  <c r="B156" i="8"/>
  <c r="C156" i="8"/>
  <c r="D156" i="8"/>
  <c r="E156" i="8"/>
  <c r="G156" i="8"/>
  <c r="H156" i="8"/>
  <c r="I156" i="8"/>
  <c r="C129" i="8"/>
  <c r="D129" i="8"/>
  <c r="E129" i="8"/>
  <c r="F129" i="8"/>
  <c r="G129" i="8"/>
  <c r="H129" i="8"/>
  <c r="I129" i="8"/>
  <c r="B129" i="8"/>
  <c r="B100" i="8"/>
  <c r="C100" i="8"/>
  <c r="D100" i="8"/>
  <c r="E100" i="8"/>
  <c r="G100" i="8"/>
  <c r="H100" i="8"/>
  <c r="I100" i="8"/>
  <c r="B101" i="8"/>
  <c r="C101" i="8"/>
  <c r="D101" i="8"/>
  <c r="E101" i="8"/>
  <c r="G101" i="8"/>
  <c r="H101" i="8"/>
  <c r="I101" i="8"/>
  <c r="B102" i="8"/>
  <c r="C102" i="8"/>
  <c r="D102" i="8"/>
  <c r="E102" i="8"/>
  <c r="G102" i="8"/>
  <c r="H102" i="8"/>
  <c r="I102" i="8"/>
  <c r="B103" i="8"/>
  <c r="C103" i="8"/>
  <c r="D103" i="8"/>
  <c r="E103" i="8"/>
  <c r="G103" i="8"/>
  <c r="H103" i="8"/>
  <c r="I103" i="8"/>
  <c r="B104" i="8"/>
  <c r="C104" i="8"/>
  <c r="D104" i="8"/>
  <c r="E104" i="8"/>
  <c r="G104" i="8"/>
  <c r="H104" i="8"/>
  <c r="I104" i="8"/>
  <c r="B105" i="8"/>
  <c r="C105" i="8"/>
  <c r="D105" i="8"/>
  <c r="E105" i="8"/>
  <c r="G105" i="8"/>
  <c r="H105" i="8"/>
  <c r="I105" i="8"/>
  <c r="B106" i="8"/>
  <c r="C106" i="8"/>
  <c r="D106" i="8"/>
  <c r="E106" i="8"/>
  <c r="G106" i="8"/>
  <c r="H106" i="8"/>
  <c r="I106" i="8"/>
  <c r="B107" i="8"/>
  <c r="C107" i="8"/>
  <c r="D107" i="8"/>
  <c r="E107" i="8"/>
  <c r="G107" i="8"/>
  <c r="H107" i="8"/>
  <c r="I107" i="8"/>
  <c r="B108" i="8"/>
  <c r="C108" i="8"/>
  <c r="D108" i="8"/>
  <c r="E108" i="8"/>
  <c r="G108" i="8"/>
  <c r="H108" i="8"/>
  <c r="I108" i="8"/>
  <c r="B109" i="8"/>
  <c r="C109" i="8"/>
  <c r="D109" i="8"/>
  <c r="E109" i="8"/>
  <c r="G109" i="8"/>
  <c r="H109" i="8"/>
  <c r="I109" i="8"/>
  <c r="B110" i="8"/>
  <c r="C110" i="8"/>
  <c r="D110" i="8"/>
  <c r="E110" i="8"/>
  <c r="G110" i="8"/>
  <c r="H110" i="8"/>
  <c r="I110" i="8"/>
  <c r="B111" i="8"/>
  <c r="C111" i="8"/>
  <c r="D111" i="8"/>
  <c r="E111" i="8"/>
  <c r="G111" i="8"/>
  <c r="H111" i="8"/>
  <c r="I111" i="8"/>
  <c r="B112" i="8"/>
  <c r="C112" i="8"/>
  <c r="D112" i="8"/>
  <c r="E112" i="8"/>
  <c r="G112" i="8"/>
  <c r="H112" i="8"/>
  <c r="I112" i="8"/>
  <c r="B113" i="8"/>
  <c r="C113" i="8"/>
  <c r="D113" i="8"/>
  <c r="E113" i="8"/>
  <c r="G113" i="8"/>
  <c r="H113" i="8"/>
  <c r="I113" i="8"/>
  <c r="B114" i="8"/>
  <c r="C114" i="8"/>
  <c r="D114" i="8"/>
  <c r="E114" i="8"/>
  <c r="G114" i="8"/>
  <c r="H114" i="8"/>
  <c r="I114" i="8"/>
  <c r="B115" i="8"/>
  <c r="C115" i="8"/>
  <c r="D115" i="8"/>
  <c r="E115" i="8"/>
  <c r="G115" i="8"/>
  <c r="H115" i="8"/>
  <c r="I115" i="8"/>
  <c r="B116" i="8"/>
  <c r="C116" i="8"/>
  <c r="D116" i="8"/>
  <c r="E116" i="8"/>
  <c r="G116" i="8"/>
  <c r="H116" i="8"/>
  <c r="I116" i="8"/>
  <c r="B117" i="8"/>
  <c r="C117" i="8"/>
  <c r="D117" i="8"/>
  <c r="E117" i="8"/>
  <c r="G117" i="8"/>
  <c r="H117" i="8"/>
  <c r="I117" i="8"/>
  <c r="B118" i="8"/>
  <c r="C118" i="8"/>
  <c r="D118" i="8"/>
  <c r="E118" i="8"/>
  <c r="G118" i="8"/>
  <c r="H118" i="8"/>
  <c r="I118" i="8"/>
  <c r="B119" i="8"/>
  <c r="C119" i="8"/>
  <c r="D119" i="8"/>
  <c r="E119" i="8"/>
  <c r="G119" i="8"/>
  <c r="H119" i="8"/>
  <c r="I119" i="8"/>
  <c r="B120" i="8"/>
  <c r="C120" i="8"/>
  <c r="D120" i="8"/>
  <c r="E120" i="8"/>
  <c r="G120" i="8"/>
  <c r="H120" i="8"/>
  <c r="I120" i="8"/>
  <c r="B121" i="8"/>
  <c r="C121" i="8"/>
  <c r="D121" i="8"/>
  <c r="E121" i="8"/>
  <c r="G121" i="8"/>
  <c r="H121" i="8"/>
  <c r="I121" i="8"/>
  <c r="B122" i="8"/>
  <c r="C122" i="8"/>
  <c r="D122" i="8"/>
  <c r="E122" i="8"/>
  <c r="G122" i="8"/>
  <c r="H122" i="8"/>
  <c r="I122" i="8"/>
  <c r="B123" i="8"/>
  <c r="C123" i="8"/>
  <c r="D123" i="8"/>
  <c r="E123" i="8"/>
  <c r="G123" i="8"/>
  <c r="H123" i="8"/>
  <c r="I123" i="8"/>
  <c r="B124" i="8"/>
  <c r="C124" i="8"/>
  <c r="D124" i="8"/>
  <c r="E124" i="8"/>
  <c r="G124" i="8"/>
  <c r="H124" i="8"/>
  <c r="I124" i="8"/>
  <c r="B125" i="8"/>
  <c r="C125" i="8"/>
  <c r="D125" i="8"/>
  <c r="E125" i="8"/>
  <c r="G125" i="8"/>
  <c r="H125" i="8"/>
  <c r="I125" i="8"/>
  <c r="B126" i="8"/>
  <c r="C126" i="8"/>
  <c r="D126" i="8"/>
  <c r="E126" i="8"/>
  <c r="G126" i="8"/>
  <c r="H126" i="8"/>
  <c r="I126" i="8"/>
  <c r="B85" i="8"/>
  <c r="C85" i="8"/>
  <c r="D85" i="8"/>
  <c r="E85" i="8"/>
  <c r="G85" i="8"/>
  <c r="H85" i="8"/>
  <c r="I85" i="8"/>
  <c r="O85" i="8" s="1"/>
  <c r="B86" i="8"/>
  <c r="C86" i="8"/>
  <c r="D86" i="8"/>
  <c r="E86" i="8"/>
  <c r="G86" i="8"/>
  <c r="H86" i="8"/>
  <c r="I86" i="8"/>
  <c r="B87" i="8"/>
  <c r="C87" i="8"/>
  <c r="D87" i="8"/>
  <c r="E87" i="8"/>
  <c r="G87" i="8"/>
  <c r="H87" i="8"/>
  <c r="I87" i="8"/>
  <c r="B88" i="8"/>
  <c r="C88" i="8"/>
  <c r="D88" i="8"/>
  <c r="E88" i="8"/>
  <c r="G88" i="8"/>
  <c r="H88" i="8"/>
  <c r="I88" i="8"/>
  <c r="B89" i="8"/>
  <c r="C89" i="8"/>
  <c r="D89" i="8"/>
  <c r="E89" i="8"/>
  <c r="G89" i="8"/>
  <c r="H89" i="8"/>
  <c r="I89" i="8"/>
  <c r="B90" i="8"/>
  <c r="C90" i="8"/>
  <c r="D90" i="8"/>
  <c r="L90" i="8" s="1"/>
  <c r="E90" i="8"/>
  <c r="G90" i="8"/>
  <c r="H90" i="8"/>
  <c r="I90" i="8"/>
  <c r="B91" i="8"/>
  <c r="C91" i="8"/>
  <c r="D91" i="8"/>
  <c r="E91" i="8"/>
  <c r="G91" i="8"/>
  <c r="H91" i="8"/>
  <c r="I91" i="8"/>
  <c r="B92" i="8"/>
  <c r="C92" i="8"/>
  <c r="D92" i="8"/>
  <c r="E92" i="8"/>
  <c r="G92" i="8"/>
  <c r="H92" i="8"/>
  <c r="I92" i="8"/>
  <c r="B93" i="8"/>
  <c r="C93" i="8"/>
  <c r="D93" i="8"/>
  <c r="E93" i="8"/>
  <c r="G93" i="8"/>
  <c r="H93" i="8"/>
  <c r="I93" i="8"/>
  <c r="B94" i="8"/>
  <c r="C94" i="8"/>
  <c r="D94" i="8"/>
  <c r="E94" i="8"/>
  <c r="G94" i="8"/>
  <c r="H94" i="8"/>
  <c r="I94" i="8"/>
  <c r="B95" i="8"/>
  <c r="C95" i="8"/>
  <c r="D95" i="8"/>
  <c r="E95" i="8"/>
  <c r="G95" i="8"/>
  <c r="H95" i="8"/>
  <c r="I95" i="8"/>
  <c r="B96" i="8"/>
  <c r="C96" i="8"/>
  <c r="D96" i="8"/>
  <c r="E96" i="8"/>
  <c r="G96" i="8"/>
  <c r="H96" i="8"/>
  <c r="I96" i="8"/>
  <c r="B97" i="8"/>
  <c r="C97" i="8"/>
  <c r="D97" i="8"/>
  <c r="E97" i="8"/>
  <c r="G97" i="8"/>
  <c r="H97" i="8"/>
  <c r="I97" i="8"/>
  <c r="B98" i="8"/>
  <c r="C98" i="8"/>
  <c r="D98" i="8"/>
  <c r="E98" i="8"/>
  <c r="G98" i="8"/>
  <c r="H98" i="8"/>
  <c r="I98" i="8"/>
  <c r="B99" i="8"/>
  <c r="C99" i="8"/>
  <c r="D99" i="8"/>
  <c r="E99" i="8"/>
  <c r="G99" i="8"/>
  <c r="H99" i="8"/>
  <c r="I99" i="8"/>
  <c r="C84" i="8"/>
  <c r="D84" i="8"/>
  <c r="E84" i="8"/>
  <c r="F84" i="8"/>
  <c r="G84" i="8"/>
  <c r="H84" i="8"/>
  <c r="I84" i="8"/>
  <c r="B84" i="8"/>
  <c r="B63" i="8"/>
  <c r="C63" i="8"/>
  <c r="D63" i="8"/>
  <c r="E63" i="8"/>
  <c r="G63" i="8"/>
  <c r="H63" i="8"/>
  <c r="I63" i="8"/>
  <c r="B64" i="8"/>
  <c r="C64" i="8"/>
  <c r="D64" i="8"/>
  <c r="E64" i="8"/>
  <c r="G64" i="8"/>
  <c r="H64" i="8"/>
  <c r="I64" i="8"/>
  <c r="B65" i="8"/>
  <c r="C65" i="8"/>
  <c r="D65" i="8"/>
  <c r="E65" i="8"/>
  <c r="G65" i="8"/>
  <c r="H65" i="8"/>
  <c r="I65" i="8"/>
  <c r="B66" i="8"/>
  <c r="C66" i="8"/>
  <c r="D66" i="8"/>
  <c r="E66" i="8"/>
  <c r="G66" i="8"/>
  <c r="H66" i="8"/>
  <c r="I66" i="8"/>
  <c r="B67" i="8"/>
  <c r="C67" i="8"/>
  <c r="D67" i="8"/>
  <c r="E67" i="8"/>
  <c r="G67" i="8"/>
  <c r="H67" i="8"/>
  <c r="I67" i="8"/>
  <c r="B68" i="8"/>
  <c r="C68" i="8"/>
  <c r="D68" i="8"/>
  <c r="E68" i="8"/>
  <c r="G68" i="8"/>
  <c r="H68" i="8"/>
  <c r="I68" i="8"/>
  <c r="B69" i="8"/>
  <c r="C69" i="8"/>
  <c r="D69" i="8"/>
  <c r="E69" i="8"/>
  <c r="G69" i="8"/>
  <c r="H69" i="8"/>
  <c r="I69" i="8"/>
  <c r="B70" i="8"/>
  <c r="C70" i="8"/>
  <c r="D70" i="8"/>
  <c r="E70" i="8"/>
  <c r="G70" i="8"/>
  <c r="H70" i="8"/>
  <c r="I70" i="8"/>
  <c r="B71" i="8"/>
  <c r="C71" i="8"/>
  <c r="D71" i="8"/>
  <c r="E71" i="8"/>
  <c r="G71" i="8"/>
  <c r="H71" i="8"/>
  <c r="I71" i="8"/>
  <c r="B72" i="8"/>
  <c r="C72" i="8"/>
  <c r="D72" i="8"/>
  <c r="E72" i="8"/>
  <c r="G72" i="8"/>
  <c r="H72" i="8"/>
  <c r="I72" i="8"/>
  <c r="B73" i="8"/>
  <c r="C73" i="8"/>
  <c r="D73" i="8"/>
  <c r="E73" i="8"/>
  <c r="G73" i="8"/>
  <c r="H73" i="8"/>
  <c r="I73" i="8"/>
  <c r="B74" i="8"/>
  <c r="C74" i="8"/>
  <c r="D74" i="8"/>
  <c r="E74" i="8"/>
  <c r="G74" i="8"/>
  <c r="H74" i="8"/>
  <c r="I74" i="8"/>
  <c r="B75" i="8"/>
  <c r="C75" i="8"/>
  <c r="D75" i="8"/>
  <c r="E75" i="8"/>
  <c r="G75" i="8"/>
  <c r="H75" i="8"/>
  <c r="I75" i="8"/>
  <c r="B76" i="8"/>
  <c r="C76" i="8"/>
  <c r="D76" i="8"/>
  <c r="E76" i="8"/>
  <c r="G76" i="8"/>
  <c r="H76" i="8"/>
  <c r="I76" i="8"/>
  <c r="B77" i="8"/>
  <c r="C77" i="8"/>
  <c r="D77" i="8"/>
  <c r="E77" i="8"/>
  <c r="G77" i="8"/>
  <c r="H77" i="8"/>
  <c r="I77" i="8"/>
  <c r="B78" i="8"/>
  <c r="C78" i="8"/>
  <c r="D78" i="8"/>
  <c r="E78" i="8"/>
  <c r="G78" i="8"/>
  <c r="H78" i="8"/>
  <c r="I78" i="8"/>
  <c r="B79" i="8"/>
  <c r="C79" i="8"/>
  <c r="D79" i="8"/>
  <c r="E79" i="8"/>
  <c r="G79" i="8"/>
  <c r="H79" i="8"/>
  <c r="I79" i="8"/>
  <c r="B80" i="8"/>
  <c r="C80" i="8"/>
  <c r="D80" i="8"/>
  <c r="E80" i="8"/>
  <c r="G80" i="8"/>
  <c r="H80" i="8"/>
  <c r="I80" i="8"/>
  <c r="B81" i="8"/>
  <c r="C81" i="8"/>
  <c r="D81" i="8"/>
  <c r="E81" i="8"/>
  <c r="G81" i="8"/>
  <c r="H81" i="8"/>
  <c r="I81" i="8"/>
  <c r="B46" i="8"/>
  <c r="C46" i="8"/>
  <c r="D46" i="8"/>
  <c r="E46" i="8"/>
  <c r="G46" i="8"/>
  <c r="H46" i="8"/>
  <c r="I46" i="8"/>
  <c r="O46" i="8" s="1"/>
  <c r="B47" i="8"/>
  <c r="C47" i="8"/>
  <c r="D47" i="8"/>
  <c r="E47" i="8"/>
  <c r="G47" i="8"/>
  <c r="H47" i="8"/>
  <c r="I47" i="8"/>
  <c r="B48" i="8"/>
  <c r="C48" i="8"/>
  <c r="D48" i="8"/>
  <c r="E48" i="8"/>
  <c r="G48" i="8"/>
  <c r="H48" i="8"/>
  <c r="I48" i="8"/>
  <c r="B49" i="8"/>
  <c r="C49" i="8"/>
  <c r="D49" i="8"/>
  <c r="E49" i="8"/>
  <c r="G49" i="8"/>
  <c r="H49" i="8"/>
  <c r="I49" i="8"/>
  <c r="B50" i="8"/>
  <c r="C50" i="8"/>
  <c r="D50" i="8"/>
  <c r="E50" i="8"/>
  <c r="G50" i="8"/>
  <c r="H50" i="8"/>
  <c r="I50" i="8"/>
  <c r="B51" i="8"/>
  <c r="C51" i="8"/>
  <c r="D51" i="8"/>
  <c r="E51" i="8"/>
  <c r="G51" i="8"/>
  <c r="H51" i="8"/>
  <c r="I51" i="8"/>
  <c r="B52" i="8"/>
  <c r="C52" i="8"/>
  <c r="D52" i="8"/>
  <c r="E52" i="8"/>
  <c r="G52" i="8"/>
  <c r="H52" i="8"/>
  <c r="I52" i="8"/>
  <c r="B53" i="8"/>
  <c r="C53" i="8"/>
  <c r="D53" i="8"/>
  <c r="E53" i="8"/>
  <c r="G53" i="8"/>
  <c r="H53" i="8"/>
  <c r="I53" i="8"/>
  <c r="B54" i="8"/>
  <c r="C54" i="8"/>
  <c r="D54" i="8"/>
  <c r="E54" i="8"/>
  <c r="G54" i="8"/>
  <c r="H54" i="8"/>
  <c r="I54" i="8"/>
  <c r="B55" i="8"/>
  <c r="C55" i="8"/>
  <c r="D55" i="8"/>
  <c r="E55" i="8"/>
  <c r="G55" i="8"/>
  <c r="H55" i="8"/>
  <c r="I55" i="8"/>
  <c r="B56" i="8"/>
  <c r="C56" i="8"/>
  <c r="D56" i="8"/>
  <c r="E56" i="8"/>
  <c r="G56" i="8"/>
  <c r="H56" i="8"/>
  <c r="I56" i="8"/>
  <c r="B57" i="8"/>
  <c r="C57" i="8"/>
  <c r="D57" i="8"/>
  <c r="E57" i="8"/>
  <c r="G57" i="8"/>
  <c r="H57" i="8"/>
  <c r="I57" i="8"/>
  <c r="B58" i="8"/>
  <c r="C58" i="8"/>
  <c r="D58" i="8"/>
  <c r="E58" i="8"/>
  <c r="G58" i="8"/>
  <c r="H58" i="8"/>
  <c r="I58" i="8"/>
  <c r="B59" i="8"/>
  <c r="C59" i="8"/>
  <c r="D59" i="8"/>
  <c r="E59" i="8"/>
  <c r="G59" i="8"/>
  <c r="H59" i="8"/>
  <c r="I59" i="8"/>
  <c r="B60" i="8"/>
  <c r="C60" i="8"/>
  <c r="D60" i="8"/>
  <c r="E60" i="8"/>
  <c r="G60" i="8"/>
  <c r="H60" i="8"/>
  <c r="I60" i="8"/>
  <c r="B61" i="8"/>
  <c r="C61" i="8"/>
  <c r="D61" i="8"/>
  <c r="E61" i="8"/>
  <c r="G61" i="8"/>
  <c r="H61" i="8"/>
  <c r="I61" i="8"/>
  <c r="B62" i="8"/>
  <c r="C62" i="8"/>
  <c r="D62" i="8"/>
  <c r="E62" i="8"/>
  <c r="G62" i="8"/>
  <c r="H62" i="8"/>
  <c r="I62" i="8"/>
  <c r="C45" i="8"/>
  <c r="D45" i="8"/>
  <c r="E45" i="8"/>
  <c r="F45" i="8"/>
  <c r="G45" i="8"/>
  <c r="H45" i="8"/>
  <c r="I45" i="8"/>
  <c r="B45" i="8"/>
  <c r="B30" i="8"/>
  <c r="C30" i="8"/>
  <c r="D30" i="8"/>
  <c r="E30" i="8"/>
  <c r="G30" i="8"/>
  <c r="H30" i="8"/>
  <c r="I30" i="8"/>
  <c r="B31" i="8"/>
  <c r="C31" i="8"/>
  <c r="D31" i="8"/>
  <c r="E31" i="8"/>
  <c r="G31" i="8"/>
  <c r="H31" i="8"/>
  <c r="I31" i="8"/>
  <c r="B32" i="8"/>
  <c r="C32" i="8"/>
  <c r="D32" i="8"/>
  <c r="E32" i="8"/>
  <c r="G32" i="8"/>
  <c r="H32" i="8"/>
  <c r="I32" i="8"/>
  <c r="B33" i="8"/>
  <c r="C33" i="8"/>
  <c r="D33" i="8"/>
  <c r="E33" i="8"/>
  <c r="G33" i="8"/>
  <c r="H33" i="8"/>
  <c r="I33" i="8"/>
  <c r="B34" i="8"/>
  <c r="C34" i="8"/>
  <c r="D34" i="8"/>
  <c r="E34" i="8"/>
  <c r="G34" i="8"/>
  <c r="H34" i="8"/>
  <c r="I34" i="8"/>
  <c r="B35" i="8"/>
  <c r="C35" i="8"/>
  <c r="D35" i="8"/>
  <c r="E35" i="8"/>
  <c r="G35" i="8"/>
  <c r="H35" i="8"/>
  <c r="I35" i="8"/>
  <c r="B36" i="8"/>
  <c r="C36" i="8"/>
  <c r="D36" i="8"/>
  <c r="E36" i="8"/>
  <c r="G36" i="8"/>
  <c r="H36" i="8"/>
  <c r="I36" i="8"/>
  <c r="B37" i="8"/>
  <c r="C37" i="8"/>
  <c r="D37" i="8"/>
  <c r="E37" i="8"/>
  <c r="G37" i="8"/>
  <c r="H37" i="8"/>
  <c r="I37" i="8"/>
  <c r="B38" i="8"/>
  <c r="C38" i="8"/>
  <c r="D38" i="8"/>
  <c r="E38" i="8"/>
  <c r="G38" i="8"/>
  <c r="H38" i="8"/>
  <c r="I38" i="8"/>
  <c r="B39" i="8"/>
  <c r="C39" i="8"/>
  <c r="D39" i="8"/>
  <c r="E39" i="8"/>
  <c r="G39" i="8"/>
  <c r="H39" i="8"/>
  <c r="I39" i="8"/>
  <c r="B40" i="8"/>
  <c r="C40" i="8"/>
  <c r="D40" i="8"/>
  <c r="E40" i="8"/>
  <c r="G40" i="8"/>
  <c r="H40" i="8"/>
  <c r="I40" i="8"/>
  <c r="B41" i="8"/>
  <c r="C41" i="8"/>
  <c r="D41" i="8"/>
  <c r="E41" i="8"/>
  <c r="G41" i="8"/>
  <c r="H41" i="8"/>
  <c r="I41" i="8"/>
  <c r="B42" i="8"/>
  <c r="C42" i="8"/>
  <c r="D42" i="8"/>
  <c r="E42" i="8"/>
  <c r="G42" i="8"/>
  <c r="H42" i="8"/>
  <c r="I42" i="8"/>
  <c r="B19" i="8"/>
  <c r="C19" i="8"/>
  <c r="D19" i="8"/>
  <c r="E19" i="8"/>
  <c r="G19" i="8"/>
  <c r="H19" i="8"/>
  <c r="I19" i="8"/>
  <c r="O19" i="8" s="1"/>
  <c r="B20" i="8"/>
  <c r="C20" i="8"/>
  <c r="D20" i="8"/>
  <c r="E20" i="8"/>
  <c r="G20" i="8"/>
  <c r="H20" i="8"/>
  <c r="I20" i="8"/>
  <c r="B21" i="8"/>
  <c r="C21" i="8"/>
  <c r="D21" i="8"/>
  <c r="E21" i="8"/>
  <c r="G21" i="8"/>
  <c r="H21" i="8"/>
  <c r="I21" i="8"/>
  <c r="B22" i="8"/>
  <c r="C22" i="8"/>
  <c r="D22" i="8"/>
  <c r="E22" i="8"/>
  <c r="G22" i="8"/>
  <c r="H22" i="8"/>
  <c r="I22" i="8"/>
  <c r="B23" i="8"/>
  <c r="C23" i="8"/>
  <c r="D23" i="8"/>
  <c r="L23" i="8" s="1"/>
  <c r="E23" i="8"/>
  <c r="G23" i="8"/>
  <c r="H23" i="8"/>
  <c r="I23" i="8"/>
  <c r="B24" i="8"/>
  <c r="C24" i="8"/>
  <c r="D24" i="8"/>
  <c r="E24" i="8"/>
  <c r="G24" i="8"/>
  <c r="H24" i="8"/>
  <c r="I24" i="8"/>
  <c r="B25" i="8"/>
  <c r="C25" i="8"/>
  <c r="D25" i="8"/>
  <c r="E25" i="8"/>
  <c r="G25" i="8"/>
  <c r="H25" i="8"/>
  <c r="I25" i="8"/>
  <c r="B26" i="8"/>
  <c r="C26" i="8"/>
  <c r="D26" i="8"/>
  <c r="E26" i="8"/>
  <c r="G26" i="8"/>
  <c r="H26" i="8"/>
  <c r="I26" i="8"/>
  <c r="B27" i="8"/>
  <c r="C27" i="8"/>
  <c r="D27" i="8"/>
  <c r="E27" i="8"/>
  <c r="G27" i="8"/>
  <c r="H27" i="8"/>
  <c r="I27" i="8"/>
  <c r="B28" i="8"/>
  <c r="C28" i="8"/>
  <c r="D28" i="8"/>
  <c r="E28" i="8"/>
  <c r="G28" i="8"/>
  <c r="H28" i="8"/>
  <c r="I28" i="8"/>
  <c r="B29" i="8"/>
  <c r="C29" i="8"/>
  <c r="D29" i="8"/>
  <c r="E29" i="8"/>
  <c r="G29" i="8"/>
  <c r="H29" i="8"/>
  <c r="I29" i="8"/>
  <c r="C18" i="8"/>
  <c r="D18" i="8"/>
  <c r="E18" i="8"/>
  <c r="F18" i="8"/>
  <c r="G18" i="8"/>
  <c r="H18" i="8"/>
  <c r="I18" i="8"/>
  <c r="B18" i="8"/>
  <c r="B9" i="8"/>
  <c r="C9" i="8"/>
  <c r="D9" i="8"/>
  <c r="E9" i="8"/>
  <c r="G9" i="8"/>
  <c r="H9" i="8"/>
  <c r="I9" i="8"/>
  <c r="B10" i="8"/>
  <c r="C10" i="8"/>
  <c r="D10" i="8"/>
  <c r="E10" i="8"/>
  <c r="G10" i="8"/>
  <c r="H10" i="8"/>
  <c r="I10" i="8"/>
  <c r="B11" i="8"/>
  <c r="C11" i="8"/>
  <c r="D11" i="8"/>
  <c r="E11" i="8"/>
  <c r="G11" i="8"/>
  <c r="H11" i="8"/>
  <c r="I11" i="8"/>
  <c r="B12" i="8"/>
  <c r="C12" i="8"/>
  <c r="D12" i="8"/>
  <c r="E12" i="8"/>
  <c r="G12" i="8"/>
  <c r="H12" i="8"/>
  <c r="I12" i="8"/>
  <c r="B13" i="8"/>
  <c r="C13" i="8"/>
  <c r="D13" i="8"/>
  <c r="E13" i="8"/>
  <c r="G13" i="8"/>
  <c r="H13" i="8"/>
  <c r="I13" i="8"/>
  <c r="B14" i="8"/>
  <c r="C14" i="8"/>
  <c r="D14" i="8"/>
  <c r="E14" i="8"/>
  <c r="G14" i="8"/>
  <c r="H14" i="8"/>
  <c r="I14" i="8"/>
  <c r="B15" i="8"/>
  <c r="C15" i="8"/>
  <c r="D15" i="8"/>
  <c r="E15" i="8"/>
  <c r="G15" i="8"/>
  <c r="H15" i="8"/>
  <c r="I15" i="8"/>
  <c r="B4" i="8"/>
  <c r="C4" i="8"/>
  <c r="D4" i="8"/>
  <c r="E4" i="8"/>
  <c r="G4" i="8"/>
  <c r="H4" i="8"/>
  <c r="I4" i="8"/>
  <c r="O4" i="8" s="1"/>
  <c r="B5" i="8"/>
  <c r="C5" i="8"/>
  <c r="D5" i="8"/>
  <c r="E5" i="8"/>
  <c r="G5" i="8"/>
  <c r="H5" i="8"/>
  <c r="I5" i="8"/>
  <c r="B6" i="8"/>
  <c r="C6" i="8"/>
  <c r="D6" i="8"/>
  <c r="L6" i="8" s="1"/>
  <c r="E6" i="8"/>
  <c r="G6" i="8"/>
  <c r="H6" i="8"/>
  <c r="I6" i="8"/>
  <c r="B7" i="8"/>
  <c r="C7" i="8"/>
  <c r="D7" i="8"/>
  <c r="E7" i="8"/>
  <c r="G7" i="8"/>
  <c r="H7" i="8"/>
  <c r="I7" i="8"/>
  <c r="B8" i="8"/>
  <c r="C8" i="8"/>
  <c r="D8" i="8"/>
  <c r="E8" i="8"/>
  <c r="G8" i="8"/>
  <c r="H8" i="8"/>
  <c r="I8" i="8"/>
  <c r="C3" i="8"/>
  <c r="D3" i="8"/>
  <c r="E3" i="8"/>
  <c r="F3" i="8"/>
  <c r="G3" i="8"/>
  <c r="H3" i="8"/>
  <c r="I3" i="8"/>
  <c r="B3" i="8"/>
  <c r="F445" i="7"/>
  <c r="J445" i="7" s="1"/>
  <c r="F446" i="7"/>
  <c r="J446" i="7" s="1"/>
  <c r="F447" i="7"/>
  <c r="J447" i="7" s="1"/>
  <c r="K447" i="7" s="1"/>
  <c r="F448" i="7"/>
  <c r="J448" i="7" s="1"/>
  <c r="K448" i="7" s="1"/>
  <c r="F449" i="7"/>
  <c r="J449" i="7" s="1"/>
  <c r="K449" i="7" s="1"/>
  <c r="F450" i="7"/>
  <c r="J450" i="7" s="1"/>
  <c r="K450" i="7" s="1"/>
  <c r="F451" i="7"/>
  <c r="J451" i="7" s="1"/>
  <c r="F452" i="7"/>
  <c r="J452" i="7" s="1"/>
  <c r="F453" i="7"/>
  <c r="J453" i="7" s="1"/>
  <c r="F454" i="7"/>
  <c r="J454" i="7" s="1"/>
  <c r="F455" i="7"/>
  <c r="J455" i="7" s="1"/>
  <c r="K455" i="7" s="1"/>
  <c r="F456" i="7"/>
  <c r="J456" i="7" s="1"/>
  <c r="F457" i="7"/>
  <c r="J457" i="7" s="1"/>
  <c r="K457" i="7" s="1"/>
  <c r="F458" i="7"/>
  <c r="J458" i="7" s="1"/>
  <c r="K458" i="7" s="1"/>
  <c r="F459" i="7"/>
  <c r="J459" i="7" s="1"/>
  <c r="F460" i="7"/>
  <c r="J460" i="7" s="1"/>
  <c r="K460" i="7" s="1"/>
  <c r="F461" i="7"/>
  <c r="J461" i="7" s="1"/>
  <c r="F462" i="7"/>
  <c r="J462" i="7" s="1"/>
  <c r="F463" i="7"/>
  <c r="J463" i="7" s="1"/>
  <c r="K463" i="7" s="1"/>
  <c r="F464" i="7"/>
  <c r="J464" i="7" s="1"/>
  <c r="F465" i="7"/>
  <c r="J465" i="7" s="1"/>
  <c r="F466" i="7"/>
  <c r="J466" i="7" s="1"/>
  <c r="K466" i="7" s="1"/>
  <c r="F467" i="7"/>
  <c r="J467" i="7" s="1"/>
  <c r="F468" i="7"/>
  <c r="J468" i="7" s="1"/>
  <c r="F469" i="7"/>
  <c r="J469" i="7" s="1"/>
  <c r="F470" i="7"/>
  <c r="J470" i="7" s="1"/>
  <c r="F471" i="7"/>
  <c r="J471" i="7" s="1"/>
  <c r="K471" i="7" s="1"/>
  <c r="F472" i="7"/>
  <c r="J472" i="7" s="1"/>
  <c r="F473" i="7"/>
  <c r="J473" i="7" s="1"/>
  <c r="K473" i="7" s="1"/>
  <c r="F474" i="7"/>
  <c r="J474" i="7" s="1"/>
  <c r="K474" i="7" s="1"/>
  <c r="F475" i="7"/>
  <c r="J475" i="7" s="1"/>
  <c r="F476" i="7"/>
  <c r="J476" i="7" s="1"/>
  <c r="K476" i="7" s="1"/>
  <c r="F477" i="7"/>
  <c r="J477" i="7" s="1"/>
  <c r="F478" i="7"/>
  <c r="J478" i="7" s="1"/>
  <c r="F479" i="7"/>
  <c r="J479" i="7" s="1"/>
  <c r="K479" i="7" s="1"/>
  <c r="F480" i="7"/>
  <c r="J480" i="7" s="1"/>
  <c r="K480" i="7" s="1"/>
  <c r="F481" i="7"/>
  <c r="J481" i="7" s="1"/>
  <c r="K481" i="7" s="1"/>
  <c r="F482" i="7"/>
  <c r="J482" i="7" s="1"/>
  <c r="K482" i="7" s="1"/>
  <c r="F483" i="7"/>
  <c r="J483" i="7" s="1"/>
  <c r="F484" i="7"/>
  <c r="J484" i="7" s="1"/>
  <c r="F485" i="7"/>
  <c r="J485" i="7" s="1"/>
  <c r="F486" i="7"/>
  <c r="J486" i="7" s="1"/>
  <c r="F487" i="7"/>
  <c r="J487" i="7" s="1"/>
  <c r="K487" i="7" s="1"/>
  <c r="F488" i="7"/>
  <c r="J488" i="7" s="1"/>
  <c r="K488" i="7" s="1"/>
  <c r="F489" i="7"/>
  <c r="J489" i="7" s="1"/>
  <c r="K489" i="7" s="1"/>
  <c r="F490" i="7"/>
  <c r="J490" i="7" s="1"/>
  <c r="K490" i="7" s="1"/>
  <c r="F491" i="7"/>
  <c r="J491" i="7" s="1"/>
  <c r="F492" i="7"/>
  <c r="J492" i="7" s="1"/>
  <c r="K492" i="7" s="1"/>
  <c r="F493" i="7"/>
  <c r="J493" i="7" s="1"/>
  <c r="F494" i="7"/>
  <c r="J494" i="7" s="1"/>
  <c r="F495" i="7"/>
  <c r="J495" i="7" s="1"/>
  <c r="K495" i="7" s="1"/>
  <c r="F496" i="7"/>
  <c r="J496" i="7" s="1"/>
  <c r="F497" i="7"/>
  <c r="J497" i="7" s="1"/>
  <c r="F498" i="7"/>
  <c r="J498" i="7" s="1"/>
  <c r="K498" i="7" s="1"/>
  <c r="F499" i="7"/>
  <c r="J499" i="7" s="1"/>
  <c r="F500" i="7"/>
  <c r="J500" i="7" s="1"/>
  <c r="F501" i="7"/>
  <c r="J501" i="7" s="1"/>
  <c r="F502" i="7"/>
  <c r="J502" i="7" s="1"/>
  <c r="F503" i="7"/>
  <c r="J503" i="7" s="1"/>
  <c r="K503" i="7" s="1"/>
  <c r="F504" i="7"/>
  <c r="J504" i="7" s="1"/>
  <c r="F505" i="7"/>
  <c r="J505" i="7" s="1"/>
  <c r="K505" i="7" s="1"/>
  <c r="F506" i="7"/>
  <c r="J506" i="7" s="1"/>
  <c r="K506" i="7" s="1"/>
  <c r="F507" i="7"/>
  <c r="F508" i="7"/>
  <c r="J508" i="7" s="1"/>
  <c r="K508" i="7" s="1"/>
  <c r="F509" i="7"/>
  <c r="J509" i="7" s="1"/>
  <c r="F510" i="7"/>
  <c r="J510" i="7" s="1"/>
  <c r="F511" i="7"/>
  <c r="J511" i="7" s="1"/>
  <c r="K511" i="7" s="1"/>
  <c r="F512" i="7"/>
  <c r="J512" i="7" s="1"/>
  <c r="F513" i="7"/>
  <c r="J513" i="7" s="1"/>
  <c r="K513" i="7" s="1"/>
  <c r="F514" i="7"/>
  <c r="J514" i="7" s="1"/>
  <c r="F515" i="7"/>
  <c r="J515" i="7" s="1"/>
  <c r="F516" i="7"/>
  <c r="J516" i="7" s="1"/>
  <c r="F444" i="7"/>
  <c r="J444" i="7" s="1"/>
  <c r="K444" i="7" s="1"/>
  <c r="F443" i="7"/>
  <c r="J443" i="7" s="1"/>
  <c r="K443" i="7" s="1"/>
  <c r="F442" i="7"/>
  <c r="J442" i="7" s="1"/>
  <c r="F441" i="7"/>
  <c r="J441" i="7" s="1"/>
  <c r="F440" i="7"/>
  <c r="J440" i="7" s="1"/>
  <c r="F439" i="7"/>
  <c r="J439" i="7" s="1"/>
  <c r="F438" i="7"/>
  <c r="J438" i="7" s="1"/>
  <c r="K438" i="7" s="1"/>
  <c r="F437" i="7"/>
  <c r="J437" i="7" s="1"/>
  <c r="F436" i="7"/>
  <c r="J436" i="7" s="1"/>
  <c r="K436" i="7" s="1"/>
  <c r="F432" i="7"/>
  <c r="J432" i="7" s="1"/>
  <c r="F431" i="7"/>
  <c r="J431" i="7" s="1"/>
  <c r="K431" i="7" s="1"/>
  <c r="F430" i="7"/>
  <c r="J430" i="7" s="1"/>
  <c r="F429" i="7"/>
  <c r="J429" i="7" s="1"/>
  <c r="K429" i="7" s="1"/>
  <c r="F428" i="7"/>
  <c r="J428" i="7" s="1"/>
  <c r="K428" i="7" s="1"/>
  <c r="F427" i="7"/>
  <c r="F426" i="7"/>
  <c r="J426" i="7" s="1"/>
  <c r="K426" i="7" s="1"/>
  <c r="F425" i="7"/>
  <c r="J425" i="7" s="1"/>
  <c r="F424" i="7"/>
  <c r="J424" i="7" s="1"/>
  <c r="F423" i="7"/>
  <c r="J423" i="7" s="1"/>
  <c r="K423" i="7" s="1"/>
  <c r="F422" i="7"/>
  <c r="J422" i="7" s="1"/>
  <c r="F421" i="7"/>
  <c r="J421" i="7" s="1"/>
  <c r="K421" i="7" s="1"/>
  <c r="F420" i="7"/>
  <c r="J420" i="7" s="1"/>
  <c r="K420" i="7" s="1"/>
  <c r="F419" i="7"/>
  <c r="J419" i="7" s="1"/>
  <c r="F418" i="7"/>
  <c r="J418" i="7" s="1"/>
  <c r="K418" i="7" s="1"/>
  <c r="F417" i="7"/>
  <c r="J417" i="7" s="1"/>
  <c r="F416" i="7"/>
  <c r="F415" i="7"/>
  <c r="J415" i="7" s="1"/>
  <c r="K415" i="7" s="1"/>
  <c r="F414" i="7"/>
  <c r="J414" i="7" s="1"/>
  <c r="K414" i="7" s="1"/>
  <c r="F413" i="7"/>
  <c r="J413" i="7" s="1"/>
  <c r="K413" i="7" s="1"/>
  <c r="F412" i="7"/>
  <c r="F411" i="7"/>
  <c r="J411" i="7" s="1"/>
  <c r="F410" i="7"/>
  <c r="J410" i="7" s="1"/>
  <c r="K410" i="7" s="1"/>
  <c r="F409" i="7"/>
  <c r="J409" i="7" s="1"/>
  <c r="F408" i="7"/>
  <c r="F407" i="7"/>
  <c r="J407" i="7" s="1"/>
  <c r="K407" i="7" s="1"/>
  <c r="F406" i="7"/>
  <c r="J406" i="7" s="1"/>
  <c r="K406" i="7" s="1"/>
  <c r="F405" i="7"/>
  <c r="J405" i="7" s="1"/>
  <c r="K405" i="7" s="1"/>
  <c r="F404" i="7"/>
  <c r="J404" i="7" s="1"/>
  <c r="K404" i="7" s="1"/>
  <c r="F403" i="7"/>
  <c r="J403" i="7" s="1"/>
  <c r="F402" i="7"/>
  <c r="J402" i="7" s="1"/>
  <c r="K402" i="7" s="1"/>
  <c r="F401" i="7"/>
  <c r="J401" i="7" s="1"/>
  <c r="F400" i="7"/>
  <c r="F399" i="7"/>
  <c r="J399" i="7" s="1"/>
  <c r="K399" i="7" s="1"/>
  <c r="F398" i="7"/>
  <c r="J398" i="7" s="1"/>
  <c r="K398" i="7" s="1"/>
  <c r="F397" i="7"/>
  <c r="J397" i="7" s="1"/>
  <c r="K397" i="7" s="1"/>
  <c r="F396" i="7"/>
  <c r="J396" i="7" s="1"/>
  <c r="K396" i="7" s="1"/>
  <c r="F395" i="7"/>
  <c r="J395" i="7" s="1"/>
  <c r="F394" i="7"/>
  <c r="J394" i="7" s="1"/>
  <c r="K394" i="7" s="1"/>
  <c r="F393" i="7"/>
  <c r="J393" i="7" s="1"/>
  <c r="F392" i="7"/>
  <c r="F391" i="7"/>
  <c r="J391" i="7" s="1"/>
  <c r="K391" i="7" s="1"/>
  <c r="F390" i="7"/>
  <c r="J390" i="7" s="1"/>
  <c r="F389" i="7"/>
  <c r="J389" i="7" s="1"/>
  <c r="K389" i="7" s="1"/>
  <c r="F388" i="7"/>
  <c r="J388" i="7" s="1"/>
  <c r="K388" i="7" s="1"/>
  <c r="F387" i="7"/>
  <c r="J387" i="7" s="1"/>
  <c r="F386" i="7"/>
  <c r="J386" i="7" s="1"/>
  <c r="K386" i="7" s="1"/>
  <c r="F385" i="7"/>
  <c r="J385" i="7" s="1"/>
  <c r="F384" i="7"/>
  <c r="F383" i="7"/>
  <c r="J383" i="7" s="1"/>
  <c r="K383" i="7" s="1"/>
  <c r="F382" i="7"/>
  <c r="J382" i="7" s="1"/>
  <c r="F381" i="7"/>
  <c r="J381" i="7" s="1"/>
  <c r="K381" i="7" s="1"/>
  <c r="F380" i="7"/>
  <c r="J380" i="7" s="1"/>
  <c r="K380" i="7" s="1"/>
  <c r="F379" i="7"/>
  <c r="J379" i="7" s="1"/>
  <c r="F378" i="7"/>
  <c r="J378" i="7" s="1"/>
  <c r="K378" i="7" s="1"/>
  <c r="F377" i="7"/>
  <c r="J377" i="7" s="1"/>
  <c r="F376" i="7"/>
  <c r="F375" i="7"/>
  <c r="J375" i="7" s="1"/>
  <c r="K375" i="7" s="1"/>
  <c r="F374" i="7"/>
  <c r="J374" i="7" s="1"/>
  <c r="K374" i="7" s="1"/>
  <c r="F373" i="7"/>
  <c r="J373" i="7" s="1"/>
  <c r="K373" i="7" s="1"/>
  <c r="F372" i="7"/>
  <c r="J372" i="7" s="1"/>
  <c r="K372" i="7" s="1"/>
  <c r="F371" i="7"/>
  <c r="J371" i="7" s="1"/>
  <c r="F370" i="7"/>
  <c r="J370" i="7" s="1"/>
  <c r="K370" i="7" s="1"/>
  <c r="F369" i="7"/>
  <c r="J369" i="7" s="1"/>
  <c r="F368" i="7"/>
  <c r="F367" i="7"/>
  <c r="J367" i="7" s="1"/>
  <c r="K367" i="7" s="1"/>
  <c r="F366" i="7"/>
  <c r="J366" i="7" s="1"/>
  <c r="F365" i="7"/>
  <c r="J365" i="7" s="1"/>
  <c r="K365" i="7" s="1"/>
  <c r="F364" i="7"/>
  <c r="J364" i="7" s="1"/>
  <c r="K364" i="7" s="1"/>
  <c r="F363" i="7"/>
  <c r="J363" i="7" s="1"/>
  <c r="F359" i="7"/>
  <c r="J359" i="7" s="1"/>
  <c r="F358" i="7"/>
  <c r="J358" i="7" s="1"/>
  <c r="F357" i="7"/>
  <c r="J357" i="7" s="1"/>
  <c r="K357" i="7" s="1"/>
  <c r="F356" i="7"/>
  <c r="J356" i="7" s="1"/>
  <c r="F355" i="7"/>
  <c r="F354" i="7"/>
  <c r="J354" i="7" s="1"/>
  <c r="K354" i="7" s="1"/>
  <c r="F353" i="7"/>
  <c r="J353" i="7" s="1"/>
  <c r="F352" i="7"/>
  <c r="J352" i="7" s="1"/>
  <c r="K352" i="7" s="1"/>
  <c r="F351" i="7"/>
  <c r="J351" i="7" s="1"/>
  <c r="F350" i="7"/>
  <c r="J350" i="7" s="1"/>
  <c r="F349" i="7"/>
  <c r="J349" i="7" s="1"/>
  <c r="K349" i="7" s="1"/>
  <c r="F348" i="7"/>
  <c r="J348" i="7" s="1"/>
  <c r="F347" i="7"/>
  <c r="F346" i="7"/>
  <c r="J346" i="7" s="1"/>
  <c r="K346" i="7" s="1"/>
  <c r="F345" i="7"/>
  <c r="J345" i="7" s="1"/>
  <c r="F344" i="7"/>
  <c r="J344" i="7" s="1"/>
  <c r="K344" i="7" s="1"/>
  <c r="F343" i="7"/>
  <c r="J343" i="7" s="1"/>
  <c r="K343" i="7" s="1"/>
  <c r="F342" i="7"/>
  <c r="J342" i="7" s="1"/>
  <c r="F341" i="7"/>
  <c r="J341" i="7" s="1"/>
  <c r="F340" i="7"/>
  <c r="J340" i="7" s="1"/>
  <c r="F339" i="7"/>
  <c r="F338" i="7"/>
  <c r="J338" i="7" s="1"/>
  <c r="K338" i="7" s="1"/>
  <c r="F337" i="7"/>
  <c r="J337" i="7" s="1"/>
  <c r="F336" i="7"/>
  <c r="J336" i="7" s="1"/>
  <c r="K336" i="7" s="1"/>
  <c r="F335" i="7"/>
  <c r="J335" i="7" s="1"/>
  <c r="F334" i="7"/>
  <c r="J334" i="7" s="1"/>
  <c r="F333" i="7"/>
  <c r="J333" i="7" s="1"/>
  <c r="F332" i="7"/>
  <c r="J332" i="7" s="1"/>
  <c r="F331" i="7"/>
  <c r="F330" i="7"/>
  <c r="J330" i="7" s="1"/>
  <c r="K330" i="7" s="1"/>
  <c r="F329" i="7"/>
  <c r="J329" i="7" s="1"/>
  <c r="K329" i="7" s="1"/>
  <c r="F328" i="7"/>
  <c r="J328" i="7" s="1"/>
  <c r="K328" i="7" s="1"/>
  <c r="F327" i="7"/>
  <c r="J327" i="7" s="1"/>
  <c r="K327" i="7" s="1"/>
  <c r="F326" i="7"/>
  <c r="J326" i="7" s="1"/>
  <c r="F325" i="7"/>
  <c r="J325" i="7" s="1"/>
  <c r="K325" i="7" s="1"/>
  <c r="F324" i="7"/>
  <c r="J324" i="7" s="1"/>
  <c r="F323" i="7"/>
  <c r="F322" i="7"/>
  <c r="J322" i="7" s="1"/>
  <c r="K322" i="7" s="1"/>
  <c r="F321" i="7"/>
  <c r="J321" i="7" s="1"/>
  <c r="K321" i="7" s="1"/>
  <c r="F320" i="7"/>
  <c r="J320" i="7" s="1"/>
  <c r="K320" i="7" s="1"/>
  <c r="F319" i="7"/>
  <c r="J319" i="7" s="1"/>
  <c r="F318" i="7"/>
  <c r="J318" i="7" s="1"/>
  <c r="F317" i="7"/>
  <c r="J317" i="7" s="1"/>
  <c r="K317" i="7" s="1"/>
  <c r="F316" i="7"/>
  <c r="J316" i="7" s="1"/>
  <c r="F315" i="7"/>
  <c r="F314" i="7"/>
  <c r="J314" i="7" s="1"/>
  <c r="K314" i="7" s="1"/>
  <c r="F313" i="7"/>
  <c r="J313" i="7" s="1"/>
  <c r="K313" i="7" s="1"/>
  <c r="F312" i="7"/>
  <c r="J312" i="7" s="1"/>
  <c r="K312" i="7" s="1"/>
  <c r="F311" i="7"/>
  <c r="J311" i="7" s="1"/>
  <c r="F310" i="7"/>
  <c r="J310" i="7" s="1"/>
  <c r="F309" i="7"/>
  <c r="J309" i="7" s="1"/>
  <c r="K309" i="7" s="1"/>
  <c r="F308" i="7"/>
  <c r="J308" i="7" s="1"/>
  <c r="F307" i="7"/>
  <c r="F306" i="7"/>
  <c r="J306" i="7" s="1"/>
  <c r="K306" i="7" s="1"/>
  <c r="F305" i="7"/>
  <c r="J305" i="7" s="1"/>
  <c r="F304" i="7"/>
  <c r="J304" i="7" s="1"/>
  <c r="K304" i="7" s="1"/>
  <c r="F303" i="7"/>
  <c r="J303" i="7" s="1"/>
  <c r="K303" i="7" s="1"/>
  <c r="F302" i="7"/>
  <c r="J302" i="7" s="1"/>
  <c r="F301" i="7"/>
  <c r="J301" i="7" s="1"/>
  <c r="K301" i="7" s="1"/>
  <c r="F300" i="7"/>
  <c r="J300" i="7" s="1"/>
  <c r="F299" i="7"/>
  <c r="F298" i="7"/>
  <c r="J298" i="7" s="1"/>
  <c r="K298" i="7" s="1"/>
  <c r="F294" i="7"/>
  <c r="J294" i="7" s="1"/>
  <c r="K294" i="7" s="1"/>
  <c r="F293" i="7"/>
  <c r="J293" i="7" s="1"/>
  <c r="F292" i="7"/>
  <c r="F291" i="7"/>
  <c r="J291" i="7" s="1"/>
  <c r="K291" i="7" s="1"/>
  <c r="F290" i="7"/>
  <c r="J290" i="7" s="1"/>
  <c r="F289" i="7"/>
  <c r="J289" i="7" s="1"/>
  <c r="K289" i="7" s="1"/>
  <c r="F288" i="7"/>
  <c r="J288" i="7" s="1"/>
  <c r="F287" i="7"/>
  <c r="J287" i="7" s="1"/>
  <c r="F286" i="7"/>
  <c r="J286" i="7" s="1"/>
  <c r="F285" i="7"/>
  <c r="J285" i="7" s="1"/>
  <c r="F284" i="7"/>
  <c r="F283" i="7"/>
  <c r="J283" i="7" s="1"/>
  <c r="K283" i="7" s="1"/>
  <c r="F282" i="7"/>
  <c r="J282" i="7" s="1"/>
  <c r="F281" i="7"/>
  <c r="J281" i="7" s="1"/>
  <c r="K281" i="7" s="1"/>
  <c r="F280" i="7"/>
  <c r="J280" i="7" s="1"/>
  <c r="K280" i="7" s="1"/>
  <c r="F279" i="7"/>
  <c r="J279" i="7" s="1"/>
  <c r="F278" i="7"/>
  <c r="J278" i="7" s="1"/>
  <c r="K278" i="7" s="1"/>
  <c r="F277" i="7"/>
  <c r="J277" i="7" s="1"/>
  <c r="F276" i="7"/>
  <c r="F275" i="7"/>
  <c r="J275" i="7" s="1"/>
  <c r="K275" i="7" s="1"/>
  <c r="F274" i="7"/>
  <c r="J274" i="7" s="1"/>
  <c r="K274" i="7" s="1"/>
  <c r="F273" i="7"/>
  <c r="J273" i="7" s="1"/>
  <c r="F272" i="7"/>
  <c r="J272" i="7" s="1"/>
  <c r="F271" i="7"/>
  <c r="J271" i="7" s="1"/>
  <c r="K271" i="7" s="1"/>
  <c r="F270" i="7"/>
  <c r="J270" i="7" s="1"/>
  <c r="F269" i="7"/>
  <c r="J269" i="7" s="1"/>
  <c r="F268" i="7"/>
  <c r="F267" i="7"/>
  <c r="J267" i="7" s="1"/>
  <c r="K267" i="7" s="1"/>
  <c r="F266" i="7"/>
  <c r="J266" i="7" s="1"/>
  <c r="K266" i="7" s="1"/>
  <c r="F265" i="7"/>
  <c r="J265" i="7" s="1"/>
  <c r="F264" i="7"/>
  <c r="J264" i="7" s="1"/>
  <c r="K264" i="7" s="1"/>
  <c r="F263" i="7"/>
  <c r="J263" i="7" s="1"/>
  <c r="F262" i="7"/>
  <c r="J262" i="7" s="1"/>
  <c r="K262" i="7" s="1"/>
  <c r="F261" i="7"/>
  <c r="J261" i="7" s="1"/>
  <c r="F260" i="7"/>
  <c r="F259" i="7"/>
  <c r="J259" i="7" s="1"/>
  <c r="K259" i="7" s="1"/>
  <c r="F258" i="7"/>
  <c r="J258" i="7" s="1"/>
  <c r="F257" i="7"/>
  <c r="J257" i="7" s="1"/>
  <c r="F256" i="7"/>
  <c r="J256" i="7" s="1"/>
  <c r="K256" i="7" s="1"/>
  <c r="F255" i="7"/>
  <c r="J255" i="7" s="1"/>
  <c r="F254" i="7"/>
  <c r="J254" i="7" s="1"/>
  <c r="F253" i="7"/>
  <c r="J253" i="7" s="1"/>
  <c r="F252" i="7"/>
  <c r="F251" i="7"/>
  <c r="J251" i="7" s="1"/>
  <c r="K251" i="7" s="1"/>
  <c r="F250" i="7"/>
  <c r="J250" i="7" s="1"/>
  <c r="F249" i="7"/>
  <c r="J249" i="7" s="1"/>
  <c r="F248" i="7"/>
  <c r="J248" i="7" s="1"/>
  <c r="F247" i="7"/>
  <c r="J247" i="7" s="1"/>
  <c r="F246" i="7"/>
  <c r="J246" i="7" s="1"/>
  <c r="K246" i="7" s="1"/>
  <c r="F245" i="7"/>
  <c r="J245" i="7" s="1"/>
  <c r="F244" i="7"/>
  <c r="F243" i="7"/>
  <c r="J243" i="7" s="1"/>
  <c r="K243" i="7" s="1"/>
  <c r="F242" i="7"/>
  <c r="J242" i="7" s="1"/>
  <c r="F241" i="7"/>
  <c r="J241" i="7" s="1"/>
  <c r="F240" i="7"/>
  <c r="J240" i="7" s="1"/>
  <c r="F239" i="7"/>
  <c r="J239" i="7" s="1"/>
  <c r="F238" i="7"/>
  <c r="J238" i="7" s="1"/>
  <c r="F237" i="7"/>
  <c r="J237" i="7" s="1"/>
  <c r="F236" i="7"/>
  <c r="F235" i="7"/>
  <c r="J235" i="7" s="1"/>
  <c r="F231" i="7"/>
  <c r="J231" i="7" s="1"/>
  <c r="F230" i="7"/>
  <c r="J230" i="7" s="1"/>
  <c r="F229" i="7"/>
  <c r="F228" i="7"/>
  <c r="J228" i="7" s="1"/>
  <c r="K228" i="7" s="1"/>
  <c r="F227" i="7"/>
  <c r="J227" i="7" s="1"/>
  <c r="K227" i="7" s="1"/>
  <c r="F226" i="7"/>
  <c r="J226" i="7" s="1"/>
  <c r="K226" i="7" s="1"/>
  <c r="F225" i="7"/>
  <c r="J225" i="7" s="1"/>
  <c r="K225" i="7" s="1"/>
  <c r="F224" i="7"/>
  <c r="J224" i="7" s="1"/>
  <c r="F223" i="7"/>
  <c r="J223" i="7" s="1"/>
  <c r="F222" i="7"/>
  <c r="J222" i="7" s="1"/>
  <c r="F221" i="7"/>
  <c r="F220" i="7"/>
  <c r="J220" i="7" s="1"/>
  <c r="F219" i="7"/>
  <c r="J219" i="7" s="1"/>
  <c r="F218" i="7"/>
  <c r="J218" i="7" s="1"/>
  <c r="K218" i="7" s="1"/>
  <c r="F217" i="7"/>
  <c r="J217" i="7" s="1"/>
  <c r="F216" i="7"/>
  <c r="J216" i="7" s="1"/>
  <c r="F215" i="7"/>
  <c r="J215" i="7" s="1"/>
  <c r="K215" i="7" s="1"/>
  <c r="F214" i="7"/>
  <c r="J214" i="7" s="1"/>
  <c r="F213" i="7"/>
  <c r="F212" i="7"/>
  <c r="J212" i="7" s="1"/>
  <c r="F211" i="7"/>
  <c r="J211" i="7" s="1"/>
  <c r="F210" i="7"/>
  <c r="J210" i="7" s="1"/>
  <c r="K210" i="7" s="1"/>
  <c r="F209" i="7"/>
  <c r="J209" i="7" s="1"/>
  <c r="F208" i="7"/>
  <c r="J208" i="7" s="1"/>
  <c r="F207" i="7"/>
  <c r="J207" i="7" s="1"/>
  <c r="F206" i="7"/>
  <c r="J206" i="7" s="1"/>
  <c r="F205" i="7"/>
  <c r="F204" i="7"/>
  <c r="J204" i="7" s="1"/>
  <c r="K204" i="7" s="1"/>
  <c r="F203" i="7"/>
  <c r="J203" i="7" s="1"/>
  <c r="K203" i="7" s="1"/>
  <c r="F202" i="7"/>
  <c r="J202" i="7" s="1"/>
  <c r="F201" i="7"/>
  <c r="J201" i="7" s="1"/>
  <c r="F200" i="7"/>
  <c r="J200" i="7" s="1"/>
  <c r="K200" i="7" s="1"/>
  <c r="F199" i="7"/>
  <c r="J199" i="7" s="1"/>
  <c r="K199" i="7" s="1"/>
  <c r="F198" i="7"/>
  <c r="J198" i="7" s="1"/>
  <c r="F197" i="7"/>
  <c r="F196" i="7"/>
  <c r="J196" i="7" s="1"/>
  <c r="K196" i="7" s="1"/>
  <c r="F195" i="7"/>
  <c r="J195" i="7" s="1"/>
  <c r="K195" i="7" s="1"/>
  <c r="F194" i="7"/>
  <c r="J194" i="7" s="1"/>
  <c r="F193" i="7"/>
  <c r="J193" i="7" s="1"/>
  <c r="K193" i="7" s="1"/>
  <c r="F192" i="7"/>
  <c r="J192" i="7" s="1"/>
  <c r="F191" i="7"/>
  <c r="J191" i="7" s="1"/>
  <c r="K191" i="7" s="1"/>
  <c r="F190" i="7"/>
  <c r="J190" i="7" s="1"/>
  <c r="F189" i="7"/>
  <c r="F188" i="7"/>
  <c r="J188" i="7" s="1"/>
  <c r="K188" i="7" s="1"/>
  <c r="F187" i="7"/>
  <c r="J187" i="7" s="1"/>
  <c r="K187" i="7" s="1"/>
  <c r="F186" i="7"/>
  <c r="J186" i="7" s="1"/>
  <c r="K186" i="7" s="1"/>
  <c r="F185" i="7"/>
  <c r="J185" i="7" s="1"/>
  <c r="K185" i="7" s="1"/>
  <c r="F184" i="7"/>
  <c r="J184" i="7" s="1"/>
  <c r="K184" i="7" s="1"/>
  <c r="F183" i="7"/>
  <c r="J183" i="7" s="1"/>
  <c r="F182" i="7"/>
  <c r="J182" i="7" s="1"/>
  <c r="F181" i="7"/>
  <c r="F180" i="7"/>
  <c r="J180" i="7" s="1"/>
  <c r="K180" i="7" s="1"/>
  <c r="F179" i="7"/>
  <c r="J179" i="7" s="1"/>
  <c r="K179" i="7" s="1"/>
  <c r="F178" i="7"/>
  <c r="J178" i="7" s="1"/>
  <c r="K178" i="7" s="1"/>
  <c r="F174" i="7"/>
  <c r="J174" i="7" s="1"/>
  <c r="F173" i="7"/>
  <c r="J173" i="7" s="1"/>
  <c r="K173" i="7" s="1"/>
  <c r="F172" i="7"/>
  <c r="J172" i="7" s="1"/>
  <c r="K172" i="7" s="1"/>
  <c r="F171" i="7"/>
  <c r="J171" i="7" s="1"/>
  <c r="K171" i="7" s="1"/>
  <c r="F170" i="7"/>
  <c r="J170" i="7" s="1"/>
  <c r="F169" i="7"/>
  <c r="F168" i="7"/>
  <c r="J168" i="7" s="1"/>
  <c r="K168" i="7" s="1"/>
  <c r="F167" i="7"/>
  <c r="J167" i="7" s="1"/>
  <c r="K167" i="7" s="1"/>
  <c r="F166" i="7"/>
  <c r="J166" i="7" s="1"/>
  <c r="K166" i="7" s="1"/>
  <c r="F165" i="7"/>
  <c r="J165" i="7" s="1"/>
  <c r="K165" i="7" s="1"/>
  <c r="F164" i="7"/>
  <c r="J164" i="7" s="1"/>
  <c r="K164" i="7" s="1"/>
  <c r="F163" i="7"/>
  <c r="J163" i="7" s="1"/>
  <c r="K163" i="7" s="1"/>
  <c r="F162" i="7"/>
  <c r="J162" i="7" s="1"/>
  <c r="F161" i="7"/>
  <c r="F160" i="7"/>
  <c r="J160" i="7" s="1"/>
  <c r="K160" i="7" s="1"/>
  <c r="F159" i="7"/>
  <c r="J159" i="7" s="1"/>
  <c r="K159" i="7" s="1"/>
  <c r="F158" i="7"/>
  <c r="J158" i="7" s="1"/>
  <c r="F157" i="7"/>
  <c r="J157" i="7" s="1"/>
  <c r="K157" i="7" s="1"/>
  <c r="F156" i="7"/>
  <c r="J156" i="7" s="1"/>
  <c r="K156" i="7" s="1"/>
  <c r="F155" i="7"/>
  <c r="J155" i="7" s="1"/>
  <c r="K155" i="7" s="1"/>
  <c r="F154" i="7"/>
  <c r="J154" i="7" s="1"/>
  <c r="F153" i="7"/>
  <c r="F152" i="7"/>
  <c r="J152" i="7" s="1"/>
  <c r="K152" i="7" s="1"/>
  <c r="F151" i="7"/>
  <c r="J151" i="7" s="1"/>
  <c r="K151" i="7" s="1"/>
  <c r="F150" i="7"/>
  <c r="J150" i="7" s="1"/>
  <c r="K150" i="7" s="1"/>
  <c r="F149" i="7"/>
  <c r="J149" i="7" s="1"/>
  <c r="F148" i="7"/>
  <c r="J148" i="7" s="1"/>
  <c r="K148" i="7" s="1"/>
  <c r="F147" i="7"/>
  <c r="J147" i="7" s="1"/>
  <c r="K147" i="7" s="1"/>
  <c r="F146" i="7"/>
  <c r="J146" i="7" s="1"/>
  <c r="F145" i="7"/>
  <c r="F144" i="7"/>
  <c r="J144" i="7" s="1"/>
  <c r="K144" i="7" s="1"/>
  <c r="F143" i="7"/>
  <c r="J143" i="7" s="1"/>
  <c r="F142" i="7"/>
  <c r="J142" i="7" s="1"/>
  <c r="F141" i="7"/>
  <c r="J141" i="7" s="1"/>
  <c r="F140" i="7"/>
  <c r="J140" i="7" s="1"/>
  <c r="F139" i="7"/>
  <c r="J139" i="7" s="1"/>
  <c r="K139" i="7" s="1"/>
  <c r="F138" i="7"/>
  <c r="J138" i="7" s="1"/>
  <c r="F137" i="7"/>
  <c r="F136" i="7"/>
  <c r="J136" i="7" s="1"/>
  <c r="K136" i="7" s="1"/>
  <c r="F135" i="7"/>
  <c r="J135" i="7" s="1"/>
  <c r="K135" i="7" s="1"/>
  <c r="F134" i="7"/>
  <c r="J134" i="7" s="1"/>
  <c r="F133" i="7"/>
  <c r="J133" i="7" s="1"/>
  <c r="F132" i="7"/>
  <c r="J132" i="7" s="1"/>
  <c r="K132" i="7" s="1"/>
  <c r="F131" i="7"/>
  <c r="J131" i="7" s="1"/>
  <c r="F130" i="7"/>
  <c r="J130" i="7" s="1"/>
  <c r="F126" i="7"/>
  <c r="J126" i="7" s="1"/>
  <c r="F125" i="7"/>
  <c r="J125" i="7" s="1"/>
  <c r="F124" i="7"/>
  <c r="F123" i="7"/>
  <c r="J123" i="7" s="1"/>
  <c r="K123" i="7" s="1"/>
  <c r="F122" i="7"/>
  <c r="J122" i="7" s="1"/>
  <c r="K122" i="7" s="1"/>
  <c r="F121" i="7"/>
  <c r="J121" i="7" s="1"/>
  <c r="F120" i="7"/>
  <c r="J120" i="7" s="1"/>
  <c r="K120" i="7" s="1"/>
  <c r="F119" i="7"/>
  <c r="J119" i="7" s="1"/>
  <c r="K119" i="7" s="1"/>
  <c r="F118" i="7"/>
  <c r="J118" i="7" s="1"/>
  <c r="F117" i="7"/>
  <c r="J117" i="7" s="1"/>
  <c r="F116" i="7"/>
  <c r="F115" i="7"/>
  <c r="J115" i="7" s="1"/>
  <c r="K115" i="7" s="1"/>
  <c r="F114" i="7"/>
  <c r="J114" i="7" s="1"/>
  <c r="F113" i="7"/>
  <c r="J113" i="7" s="1"/>
  <c r="F112" i="7"/>
  <c r="J112" i="7" s="1"/>
  <c r="F111" i="7"/>
  <c r="J111" i="7" s="1"/>
  <c r="K111" i="7" s="1"/>
  <c r="F110" i="7"/>
  <c r="J110" i="7" s="1"/>
  <c r="K110" i="7" s="1"/>
  <c r="F109" i="7"/>
  <c r="J109" i="7" s="1"/>
  <c r="F108" i="7"/>
  <c r="F107" i="7"/>
  <c r="J107" i="7" s="1"/>
  <c r="K107" i="7" s="1"/>
  <c r="F106" i="7"/>
  <c r="J106" i="7" s="1"/>
  <c r="K106" i="7" s="1"/>
  <c r="F105" i="7"/>
  <c r="J105" i="7" s="1"/>
  <c r="F104" i="7"/>
  <c r="J104" i="7" s="1"/>
  <c r="K104" i="7" s="1"/>
  <c r="F103" i="7"/>
  <c r="J103" i="7" s="1"/>
  <c r="K103" i="7" s="1"/>
  <c r="F102" i="7"/>
  <c r="J102" i="7" s="1"/>
  <c r="K102" i="7" s="1"/>
  <c r="F101" i="7"/>
  <c r="J101" i="7" s="1"/>
  <c r="F100" i="7"/>
  <c r="F99" i="7"/>
  <c r="J99" i="7" s="1"/>
  <c r="K99" i="7" s="1"/>
  <c r="F98" i="7"/>
  <c r="J98" i="7" s="1"/>
  <c r="K98" i="7" s="1"/>
  <c r="F97" i="7"/>
  <c r="J97" i="7" s="1"/>
  <c r="F96" i="7"/>
  <c r="J96" i="7" s="1"/>
  <c r="K96" i="7" s="1"/>
  <c r="F95" i="7"/>
  <c r="J95" i="7" s="1"/>
  <c r="F94" i="7"/>
  <c r="J94" i="7" s="1"/>
  <c r="K94" i="7" s="1"/>
  <c r="F93" i="7"/>
  <c r="J93" i="7" s="1"/>
  <c r="F92" i="7"/>
  <c r="F91" i="7"/>
  <c r="J91" i="7" s="1"/>
  <c r="K91" i="7" s="1"/>
  <c r="F90" i="7"/>
  <c r="J90" i="7" s="1"/>
  <c r="K90" i="7" s="1"/>
  <c r="F89" i="7"/>
  <c r="J89" i="7" s="1"/>
  <c r="F88" i="7"/>
  <c r="J88" i="7" s="1"/>
  <c r="K88" i="7" s="1"/>
  <c r="F87" i="7"/>
  <c r="J87" i="7" s="1"/>
  <c r="K87" i="7" s="1"/>
  <c r="F86" i="7"/>
  <c r="J86" i="7" s="1"/>
  <c r="F85" i="7"/>
  <c r="J85" i="7" s="1"/>
  <c r="F73" i="7"/>
  <c r="F74" i="7"/>
  <c r="J74" i="7" s="1"/>
  <c r="K74" i="7" s="1"/>
  <c r="F75" i="7"/>
  <c r="J75" i="7" s="1"/>
  <c r="K75" i="7" s="1"/>
  <c r="F76" i="7"/>
  <c r="J76" i="7" s="1"/>
  <c r="F77" i="7"/>
  <c r="F78" i="7"/>
  <c r="J78" i="7" s="1"/>
  <c r="K78" i="7" s="1"/>
  <c r="F79" i="7"/>
  <c r="J79" i="7" s="1"/>
  <c r="K79" i="7" s="1"/>
  <c r="F80" i="7"/>
  <c r="J80" i="7" s="1"/>
  <c r="F81" i="7"/>
  <c r="F72" i="7"/>
  <c r="J72" i="7" s="1"/>
  <c r="F71" i="7"/>
  <c r="F70" i="7"/>
  <c r="J70" i="7" s="1"/>
  <c r="F69" i="7"/>
  <c r="J69" i="7" s="1"/>
  <c r="K69" i="7" s="1"/>
  <c r="F68" i="7"/>
  <c r="J68" i="7" s="1"/>
  <c r="K68" i="7" s="1"/>
  <c r="F67" i="7"/>
  <c r="J67" i="7" s="1"/>
  <c r="F66" i="7"/>
  <c r="J66" i="7" s="1"/>
  <c r="F65" i="7"/>
  <c r="J65" i="7" s="1"/>
  <c r="F64" i="7"/>
  <c r="J64" i="7" s="1"/>
  <c r="F63" i="7"/>
  <c r="F62" i="7"/>
  <c r="J62" i="7" s="1"/>
  <c r="F61" i="7"/>
  <c r="J61" i="7" s="1"/>
  <c r="F60" i="7"/>
  <c r="J60" i="7" s="1"/>
  <c r="F59" i="7"/>
  <c r="J59" i="7" s="1"/>
  <c r="F58" i="7"/>
  <c r="J58" i="7" s="1"/>
  <c r="F57" i="7"/>
  <c r="J57" i="7" s="1"/>
  <c r="K57" i="7" s="1"/>
  <c r="F56" i="7"/>
  <c r="J56" i="7" s="1"/>
  <c r="F55" i="7"/>
  <c r="F54" i="7"/>
  <c r="J54" i="7" s="1"/>
  <c r="K54" i="7" s="1"/>
  <c r="F53" i="7"/>
  <c r="J53" i="7" s="1"/>
  <c r="K53" i="7" s="1"/>
  <c r="F52" i="7"/>
  <c r="J52" i="7" s="1"/>
  <c r="F51" i="7"/>
  <c r="J51" i="7" s="1"/>
  <c r="F50" i="7"/>
  <c r="J50" i="7" s="1"/>
  <c r="F49" i="7"/>
  <c r="J49" i="7" s="1"/>
  <c r="K49" i="7" s="1"/>
  <c r="F48" i="7"/>
  <c r="J48" i="7" s="1"/>
  <c r="F47" i="7"/>
  <c r="F46" i="7"/>
  <c r="J46" i="7" s="1"/>
  <c r="F31" i="7"/>
  <c r="J31" i="7" s="1"/>
  <c r="K31" i="7" s="1"/>
  <c r="F32" i="7"/>
  <c r="J32" i="7" s="1"/>
  <c r="K32" i="7" s="1"/>
  <c r="F33" i="7"/>
  <c r="F34" i="7"/>
  <c r="J34" i="7" s="1"/>
  <c r="F35" i="7"/>
  <c r="J35" i="7" s="1"/>
  <c r="K35" i="7" s="1"/>
  <c r="F36" i="7"/>
  <c r="J36" i="7" s="1"/>
  <c r="F37" i="7"/>
  <c r="F38" i="7"/>
  <c r="J38" i="7" s="1"/>
  <c r="K38" i="7" s="1"/>
  <c r="F39" i="7"/>
  <c r="J39" i="7" s="1"/>
  <c r="K39" i="7" s="1"/>
  <c r="F40" i="7"/>
  <c r="J40" i="7" s="1"/>
  <c r="F41" i="7"/>
  <c r="J41" i="7" s="1"/>
  <c r="F42" i="7"/>
  <c r="J42" i="7" s="1"/>
  <c r="K42" i="7" s="1"/>
  <c r="F30" i="7"/>
  <c r="J30" i="7" s="1"/>
  <c r="F29" i="7"/>
  <c r="F28" i="7"/>
  <c r="J28" i="7" s="1"/>
  <c r="K28" i="7" s="1"/>
  <c r="F27" i="7"/>
  <c r="J27" i="7" s="1"/>
  <c r="F26" i="7"/>
  <c r="J26" i="7" s="1"/>
  <c r="F25" i="7"/>
  <c r="F24" i="7"/>
  <c r="J24" i="7" s="1"/>
  <c r="F23" i="7"/>
  <c r="F22" i="7"/>
  <c r="J22" i="7" s="1"/>
  <c r="F21" i="7"/>
  <c r="J21" i="7" s="1"/>
  <c r="K21" i="7" s="1"/>
  <c r="F20" i="7"/>
  <c r="J20" i="7" s="1"/>
  <c r="K20" i="7" s="1"/>
  <c r="F19" i="7"/>
  <c r="J19" i="7" s="1"/>
  <c r="F5" i="7"/>
  <c r="J5" i="7" s="1"/>
  <c r="K5" i="7" s="1"/>
  <c r="F6" i="7"/>
  <c r="J6" i="7" s="1"/>
  <c r="F7" i="7"/>
  <c r="J7" i="7" s="1"/>
  <c r="F8" i="7"/>
  <c r="F9" i="7"/>
  <c r="J9" i="7" s="1"/>
  <c r="F10" i="7"/>
  <c r="J10" i="7" s="1"/>
  <c r="K10" i="7" s="1"/>
  <c r="F11" i="7"/>
  <c r="J11" i="7" s="1"/>
  <c r="K11" i="7" s="1"/>
  <c r="F12" i="7"/>
  <c r="F13" i="7"/>
  <c r="J13" i="7" s="1"/>
  <c r="F14" i="7"/>
  <c r="J14" i="7" s="1"/>
  <c r="K14" i="7" s="1"/>
  <c r="F15" i="7"/>
  <c r="J15" i="7" s="1"/>
  <c r="F4" i="7"/>
  <c r="I436" i="7"/>
  <c r="O436" i="7" s="1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B463" i="7"/>
  <c r="C463" i="7"/>
  <c r="D463" i="7"/>
  <c r="E463" i="7"/>
  <c r="G463" i="7"/>
  <c r="H463" i="7"/>
  <c r="B464" i="7"/>
  <c r="C464" i="7"/>
  <c r="D464" i="7"/>
  <c r="E464" i="7"/>
  <c r="G464" i="7"/>
  <c r="H464" i="7"/>
  <c r="B465" i="7"/>
  <c r="C465" i="7"/>
  <c r="D465" i="7"/>
  <c r="E465" i="7"/>
  <c r="G465" i="7"/>
  <c r="H465" i="7"/>
  <c r="B466" i="7"/>
  <c r="C466" i="7"/>
  <c r="D466" i="7"/>
  <c r="E466" i="7"/>
  <c r="G466" i="7"/>
  <c r="H466" i="7"/>
  <c r="B467" i="7"/>
  <c r="C467" i="7"/>
  <c r="D467" i="7"/>
  <c r="E467" i="7"/>
  <c r="G467" i="7"/>
  <c r="H467" i="7"/>
  <c r="B468" i="7"/>
  <c r="C468" i="7"/>
  <c r="D468" i="7"/>
  <c r="E468" i="7"/>
  <c r="G468" i="7"/>
  <c r="H468" i="7"/>
  <c r="B469" i="7"/>
  <c r="C469" i="7"/>
  <c r="D469" i="7"/>
  <c r="E469" i="7"/>
  <c r="G469" i="7"/>
  <c r="H469" i="7"/>
  <c r="B470" i="7"/>
  <c r="C470" i="7"/>
  <c r="D470" i="7"/>
  <c r="E470" i="7"/>
  <c r="G470" i="7"/>
  <c r="H470" i="7"/>
  <c r="B471" i="7"/>
  <c r="C471" i="7"/>
  <c r="D471" i="7"/>
  <c r="E471" i="7"/>
  <c r="G471" i="7"/>
  <c r="H471" i="7"/>
  <c r="B472" i="7"/>
  <c r="C472" i="7"/>
  <c r="D472" i="7"/>
  <c r="E472" i="7"/>
  <c r="G472" i="7"/>
  <c r="H472" i="7"/>
  <c r="B473" i="7"/>
  <c r="C473" i="7"/>
  <c r="D473" i="7"/>
  <c r="E473" i="7"/>
  <c r="G473" i="7"/>
  <c r="H473" i="7"/>
  <c r="B474" i="7"/>
  <c r="C474" i="7"/>
  <c r="D474" i="7"/>
  <c r="E474" i="7"/>
  <c r="G474" i="7"/>
  <c r="H474" i="7"/>
  <c r="B475" i="7"/>
  <c r="C475" i="7"/>
  <c r="D475" i="7"/>
  <c r="E475" i="7"/>
  <c r="G475" i="7"/>
  <c r="H475" i="7"/>
  <c r="B476" i="7"/>
  <c r="C476" i="7"/>
  <c r="D476" i="7"/>
  <c r="E476" i="7"/>
  <c r="G476" i="7"/>
  <c r="H476" i="7"/>
  <c r="B477" i="7"/>
  <c r="C477" i="7"/>
  <c r="D477" i="7"/>
  <c r="E477" i="7"/>
  <c r="G477" i="7"/>
  <c r="H477" i="7"/>
  <c r="B478" i="7"/>
  <c r="C478" i="7"/>
  <c r="D478" i="7"/>
  <c r="E478" i="7"/>
  <c r="G478" i="7"/>
  <c r="H478" i="7"/>
  <c r="B479" i="7"/>
  <c r="C479" i="7"/>
  <c r="D479" i="7"/>
  <c r="E479" i="7"/>
  <c r="G479" i="7"/>
  <c r="H479" i="7"/>
  <c r="B480" i="7"/>
  <c r="C480" i="7"/>
  <c r="D480" i="7"/>
  <c r="E480" i="7"/>
  <c r="G480" i="7"/>
  <c r="H480" i="7"/>
  <c r="B481" i="7"/>
  <c r="C481" i="7"/>
  <c r="D481" i="7"/>
  <c r="E481" i="7"/>
  <c r="G481" i="7"/>
  <c r="H481" i="7"/>
  <c r="B482" i="7"/>
  <c r="C482" i="7"/>
  <c r="D482" i="7"/>
  <c r="E482" i="7"/>
  <c r="G482" i="7"/>
  <c r="H482" i="7"/>
  <c r="B483" i="7"/>
  <c r="C483" i="7"/>
  <c r="D483" i="7"/>
  <c r="E483" i="7"/>
  <c r="G483" i="7"/>
  <c r="H483" i="7"/>
  <c r="B484" i="7"/>
  <c r="C484" i="7"/>
  <c r="D484" i="7"/>
  <c r="E484" i="7"/>
  <c r="G484" i="7"/>
  <c r="H484" i="7"/>
  <c r="B485" i="7"/>
  <c r="C485" i="7"/>
  <c r="D485" i="7"/>
  <c r="E485" i="7"/>
  <c r="G485" i="7"/>
  <c r="H485" i="7"/>
  <c r="B486" i="7"/>
  <c r="C486" i="7"/>
  <c r="D486" i="7"/>
  <c r="E486" i="7"/>
  <c r="G486" i="7"/>
  <c r="H486" i="7"/>
  <c r="B487" i="7"/>
  <c r="C487" i="7"/>
  <c r="D487" i="7"/>
  <c r="E487" i="7"/>
  <c r="G487" i="7"/>
  <c r="H487" i="7"/>
  <c r="B488" i="7"/>
  <c r="C488" i="7"/>
  <c r="D488" i="7"/>
  <c r="E488" i="7"/>
  <c r="G488" i="7"/>
  <c r="H488" i="7"/>
  <c r="B489" i="7"/>
  <c r="C489" i="7"/>
  <c r="D489" i="7"/>
  <c r="E489" i="7"/>
  <c r="G489" i="7"/>
  <c r="H489" i="7"/>
  <c r="B490" i="7"/>
  <c r="C490" i="7"/>
  <c r="D490" i="7"/>
  <c r="E490" i="7"/>
  <c r="G490" i="7"/>
  <c r="H490" i="7"/>
  <c r="B491" i="7"/>
  <c r="C491" i="7"/>
  <c r="D491" i="7"/>
  <c r="E491" i="7"/>
  <c r="G491" i="7"/>
  <c r="H491" i="7"/>
  <c r="B492" i="7"/>
  <c r="C492" i="7"/>
  <c r="D492" i="7"/>
  <c r="E492" i="7"/>
  <c r="G492" i="7"/>
  <c r="H492" i="7"/>
  <c r="B493" i="7"/>
  <c r="C493" i="7"/>
  <c r="D493" i="7"/>
  <c r="E493" i="7"/>
  <c r="G493" i="7"/>
  <c r="H493" i="7"/>
  <c r="B494" i="7"/>
  <c r="C494" i="7"/>
  <c r="D494" i="7"/>
  <c r="E494" i="7"/>
  <c r="G494" i="7"/>
  <c r="H494" i="7"/>
  <c r="B495" i="7"/>
  <c r="C495" i="7"/>
  <c r="D495" i="7"/>
  <c r="E495" i="7"/>
  <c r="G495" i="7"/>
  <c r="H495" i="7"/>
  <c r="B496" i="7"/>
  <c r="C496" i="7"/>
  <c r="D496" i="7"/>
  <c r="E496" i="7"/>
  <c r="G496" i="7"/>
  <c r="H496" i="7"/>
  <c r="B497" i="7"/>
  <c r="C497" i="7"/>
  <c r="D497" i="7"/>
  <c r="E497" i="7"/>
  <c r="G497" i="7"/>
  <c r="H497" i="7"/>
  <c r="B498" i="7"/>
  <c r="C498" i="7"/>
  <c r="D498" i="7"/>
  <c r="E498" i="7"/>
  <c r="G498" i="7"/>
  <c r="H498" i="7"/>
  <c r="B499" i="7"/>
  <c r="C499" i="7"/>
  <c r="D499" i="7"/>
  <c r="E499" i="7"/>
  <c r="G499" i="7"/>
  <c r="H499" i="7"/>
  <c r="B500" i="7"/>
  <c r="C500" i="7"/>
  <c r="D500" i="7"/>
  <c r="E500" i="7"/>
  <c r="G500" i="7"/>
  <c r="H500" i="7"/>
  <c r="B501" i="7"/>
  <c r="C501" i="7"/>
  <c r="D501" i="7"/>
  <c r="E501" i="7"/>
  <c r="G501" i="7"/>
  <c r="H501" i="7"/>
  <c r="B502" i="7"/>
  <c r="C502" i="7"/>
  <c r="D502" i="7"/>
  <c r="E502" i="7"/>
  <c r="G502" i="7"/>
  <c r="H502" i="7"/>
  <c r="B503" i="7"/>
  <c r="C503" i="7"/>
  <c r="D503" i="7"/>
  <c r="E503" i="7"/>
  <c r="G503" i="7"/>
  <c r="H503" i="7"/>
  <c r="B504" i="7"/>
  <c r="C504" i="7"/>
  <c r="D504" i="7"/>
  <c r="E504" i="7"/>
  <c r="G504" i="7"/>
  <c r="H504" i="7"/>
  <c r="B505" i="7"/>
  <c r="C505" i="7"/>
  <c r="D505" i="7"/>
  <c r="E505" i="7"/>
  <c r="G505" i="7"/>
  <c r="H505" i="7"/>
  <c r="B506" i="7"/>
  <c r="C506" i="7"/>
  <c r="D506" i="7"/>
  <c r="E506" i="7"/>
  <c r="G506" i="7"/>
  <c r="H506" i="7"/>
  <c r="B507" i="7"/>
  <c r="C507" i="7"/>
  <c r="D507" i="7"/>
  <c r="E507" i="7"/>
  <c r="G507" i="7"/>
  <c r="H507" i="7"/>
  <c r="B508" i="7"/>
  <c r="C508" i="7"/>
  <c r="D508" i="7"/>
  <c r="E508" i="7"/>
  <c r="G508" i="7"/>
  <c r="H508" i="7"/>
  <c r="B509" i="7"/>
  <c r="C509" i="7"/>
  <c r="D509" i="7"/>
  <c r="E509" i="7"/>
  <c r="G509" i="7"/>
  <c r="H509" i="7"/>
  <c r="B510" i="7"/>
  <c r="C510" i="7"/>
  <c r="D510" i="7"/>
  <c r="E510" i="7"/>
  <c r="G510" i="7"/>
  <c r="H510" i="7"/>
  <c r="B511" i="7"/>
  <c r="C511" i="7"/>
  <c r="D511" i="7"/>
  <c r="E511" i="7"/>
  <c r="G511" i="7"/>
  <c r="H511" i="7"/>
  <c r="B512" i="7"/>
  <c r="C512" i="7"/>
  <c r="D512" i="7"/>
  <c r="E512" i="7"/>
  <c r="G512" i="7"/>
  <c r="H512" i="7"/>
  <c r="B513" i="7"/>
  <c r="C513" i="7"/>
  <c r="D513" i="7"/>
  <c r="E513" i="7"/>
  <c r="G513" i="7"/>
  <c r="H513" i="7"/>
  <c r="B514" i="7"/>
  <c r="C514" i="7"/>
  <c r="D514" i="7"/>
  <c r="E514" i="7"/>
  <c r="G514" i="7"/>
  <c r="H514" i="7"/>
  <c r="B515" i="7"/>
  <c r="C515" i="7"/>
  <c r="D515" i="7"/>
  <c r="E515" i="7"/>
  <c r="G515" i="7"/>
  <c r="H515" i="7"/>
  <c r="B516" i="7"/>
  <c r="C516" i="7"/>
  <c r="D516" i="7"/>
  <c r="E516" i="7"/>
  <c r="G516" i="7"/>
  <c r="H516" i="7"/>
  <c r="B436" i="7"/>
  <c r="C436" i="7"/>
  <c r="D436" i="7"/>
  <c r="E436" i="7"/>
  <c r="G436" i="7"/>
  <c r="H436" i="7"/>
  <c r="B437" i="7"/>
  <c r="C437" i="7"/>
  <c r="D437" i="7"/>
  <c r="E437" i="7"/>
  <c r="G437" i="7"/>
  <c r="H437" i="7"/>
  <c r="B438" i="7"/>
  <c r="C438" i="7"/>
  <c r="D438" i="7"/>
  <c r="E438" i="7"/>
  <c r="G438" i="7"/>
  <c r="H438" i="7"/>
  <c r="B439" i="7"/>
  <c r="C439" i="7"/>
  <c r="D439" i="7"/>
  <c r="E439" i="7"/>
  <c r="G439" i="7"/>
  <c r="H439" i="7"/>
  <c r="B440" i="7"/>
  <c r="C440" i="7"/>
  <c r="D440" i="7"/>
  <c r="E440" i="7"/>
  <c r="G440" i="7"/>
  <c r="H440" i="7"/>
  <c r="B441" i="7"/>
  <c r="C441" i="7"/>
  <c r="D441" i="7"/>
  <c r="E441" i="7"/>
  <c r="G441" i="7"/>
  <c r="H441" i="7"/>
  <c r="B442" i="7"/>
  <c r="C442" i="7"/>
  <c r="D442" i="7"/>
  <c r="E442" i="7"/>
  <c r="G442" i="7"/>
  <c r="H442" i="7"/>
  <c r="B443" i="7"/>
  <c r="C443" i="7"/>
  <c r="D443" i="7"/>
  <c r="E443" i="7"/>
  <c r="G443" i="7"/>
  <c r="H443" i="7"/>
  <c r="B444" i="7"/>
  <c r="C444" i="7"/>
  <c r="D444" i="7"/>
  <c r="E444" i="7"/>
  <c r="G444" i="7"/>
  <c r="H444" i="7"/>
  <c r="B445" i="7"/>
  <c r="C445" i="7"/>
  <c r="D445" i="7"/>
  <c r="E445" i="7"/>
  <c r="G445" i="7"/>
  <c r="H445" i="7"/>
  <c r="B446" i="7"/>
  <c r="C446" i="7"/>
  <c r="D446" i="7"/>
  <c r="E446" i="7"/>
  <c r="G446" i="7"/>
  <c r="H446" i="7"/>
  <c r="B447" i="7"/>
  <c r="C447" i="7"/>
  <c r="D447" i="7"/>
  <c r="E447" i="7"/>
  <c r="G447" i="7"/>
  <c r="H447" i="7"/>
  <c r="B448" i="7"/>
  <c r="C448" i="7"/>
  <c r="D448" i="7"/>
  <c r="E448" i="7"/>
  <c r="G448" i="7"/>
  <c r="H448" i="7"/>
  <c r="B449" i="7"/>
  <c r="C449" i="7"/>
  <c r="D449" i="7"/>
  <c r="E449" i="7"/>
  <c r="G449" i="7"/>
  <c r="H449" i="7"/>
  <c r="B450" i="7"/>
  <c r="C450" i="7"/>
  <c r="D450" i="7"/>
  <c r="E450" i="7"/>
  <c r="G450" i="7"/>
  <c r="H450" i="7"/>
  <c r="B451" i="7"/>
  <c r="C451" i="7"/>
  <c r="D451" i="7"/>
  <c r="E451" i="7"/>
  <c r="G451" i="7"/>
  <c r="H451" i="7"/>
  <c r="B452" i="7"/>
  <c r="C452" i="7"/>
  <c r="D452" i="7"/>
  <c r="E452" i="7"/>
  <c r="G452" i="7"/>
  <c r="H452" i="7"/>
  <c r="B453" i="7"/>
  <c r="C453" i="7"/>
  <c r="D453" i="7"/>
  <c r="E453" i="7"/>
  <c r="G453" i="7"/>
  <c r="H453" i="7"/>
  <c r="B454" i="7"/>
  <c r="C454" i="7"/>
  <c r="D454" i="7"/>
  <c r="E454" i="7"/>
  <c r="G454" i="7"/>
  <c r="H454" i="7"/>
  <c r="B455" i="7"/>
  <c r="C455" i="7"/>
  <c r="D455" i="7"/>
  <c r="E455" i="7"/>
  <c r="G455" i="7"/>
  <c r="H455" i="7"/>
  <c r="B456" i="7"/>
  <c r="C456" i="7"/>
  <c r="D456" i="7"/>
  <c r="E456" i="7"/>
  <c r="G456" i="7"/>
  <c r="H456" i="7"/>
  <c r="B457" i="7"/>
  <c r="C457" i="7"/>
  <c r="D457" i="7"/>
  <c r="E457" i="7"/>
  <c r="G457" i="7"/>
  <c r="H457" i="7"/>
  <c r="B458" i="7"/>
  <c r="C458" i="7"/>
  <c r="D458" i="7"/>
  <c r="E458" i="7"/>
  <c r="G458" i="7"/>
  <c r="H458" i="7"/>
  <c r="B459" i="7"/>
  <c r="C459" i="7"/>
  <c r="D459" i="7"/>
  <c r="E459" i="7"/>
  <c r="G459" i="7"/>
  <c r="H459" i="7"/>
  <c r="B460" i="7"/>
  <c r="C460" i="7"/>
  <c r="D460" i="7"/>
  <c r="E460" i="7"/>
  <c r="G460" i="7"/>
  <c r="H460" i="7"/>
  <c r="B461" i="7"/>
  <c r="C461" i="7"/>
  <c r="D461" i="7"/>
  <c r="E461" i="7"/>
  <c r="G461" i="7"/>
  <c r="H461" i="7"/>
  <c r="B462" i="7"/>
  <c r="C462" i="7"/>
  <c r="D462" i="7"/>
  <c r="E462" i="7"/>
  <c r="G462" i="7"/>
  <c r="H462" i="7"/>
  <c r="C435" i="7"/>
  <c r="D435" i="7"/>
  <c r="E435" i="7"/>
  <c r="F435" i="7"/>
  <c r="G435" i="7"/>
  <c r="H435" i="7"/>
  <c r="I435" i="7"/>
  <c r="B435" i="7"/>
  <c r="B421" i="7"/>
  <c r="C421" i="7"/>
  <c r="D421" i="7"/>
  <c r="E421" i="7"/>
  <c r="G421" i="7"/>
  <c r="H421" i="7"/>
  <c r="I421" i="7"/>
  <c r="B422" i="7"/>
  <c r="C422" i="7"/>
  <c r="D422" i="7"/>
  <c r="E422" i="7"/>
  <c r="G422" i="7"/>
  <c r="H422" i="7"/>
  <c r="I422" i="7"/>
  <c r="B423" i="7"/>
  <c r="C423" i="7"/>
  <c r="D423" i="7"/>
  <c r="E423" i="7"/>
  <c r="G423" i="7"/>
  <c r="H423" i="7"/>
  <c r="I423" i="7"/>
  <c r="B424" i="7"/>
  <c r="C424" i="7"/>
  <c r="D424" i="7"/>
  <c r="E424" i="7"/>
  <c r="G424" i="7"/>
  <c r="H424" i="7"/>
  <c r="I424" i="7"/>
  <c r="B425" i="7"/>
  <c r="C425" i="7"/>
  <c r="D425" i="7"/>
  <c r="E425" i="7"/>
  <c r="G425" i="7"/>
  <c r="H425" i="7"/>
  <c r="I425" i="7"/>
  <c r="B426" i="7"/>
  <c r="C426" i="7"/>
  <c r="D426" i="7"/>
  <c r="E426" i="7"/>
  <c r="G426" i="7"/>
  <c r="H426" i="7"/>
  <c r="I426" i="7"/>
  <c r="B427" i="7"/>
  <c r="C427" i="7"/>
  <c r="D427" i="7"/>
  <c r="E427" i="7"/>
  <c r="G427" i="7"/>
  <c r="H427" i="7"/>
  <c r="I427" i="7"/>
  <c r="B428" i="7"/>
  <c r="C428" i="7"/>
  <c r="D428" i="7"/>
  <c r="E428" i="7"/>
  <c r="G428" i="7"/>
  <c r="H428" i="7"/>
  <c r="I428" i="7"/>
  <c r="B429" i="7"/>
  <c r="C429" i="7"/>
  <c r="D429" i="7"/>
  <c r="E429" i="7"/>
  <c r="G429" i="7"/>
  <c r="H429" i="7"/>
  <c r="I429" i="7"/>
  <c r="B430" i="7"/>
  <c r="C430" i="7"/>
  <c r="D430" i="7"/>
  <c r="E430" i="7"/>
  <c r="G430" i="7"/>
  <c r="H430" i="7"/>
  <c r="I430" i="7"/>
  <c r="B431" i="7"/>
  <c r="C431" i="7"/>
  <c r="D431" i="7"/>
  <c r="E431" i="7"/>
  <c r="G431" i="7"/>
  <c r="H431" i="7"/>
  <c r="I431" i="7"/>
  <c r="B432" i="7"/>
  <c r="C432" i="7"/>
  <c r="D432" i="7"/>
  <c r="E432" i="7"/>
  <c r="G432" i="7"/>
  <c r="H432" i="7"/>
  <c r="I432" i="7"/>
  <c r="B393" i="7"/>
  <c r="C393" i="7"/>
  <c r="D393" i="7"/>
  <c r="E393" i="7"/>
  <c r="G393" i="7"/>
  <c r="H393" i="7"/>
  <c r="I393" i="7"/>
  <c r="B394" i="7"/>
  <c r="C394" i="7"/>
  <c r="D394" i="7"/>
  <c r="E394" i="7"/>
  <c r="G394" i="7"/>
  <c r="H394" i="7"/>
  <c r="I394" i="7"/>
  <c r="B395" i="7"/>
  <c r="C395" i="7"/>
  <c r="D395" i="7"/>
  <c r="E395" i="7"/>
  <c r="G395" i="7"/>
  <c r="H395" i="7"/>
  <c r="I395" i="7"/>
  <c r="B396" i="7"/>
  <c r="C396" i="7"/>
  <c r="D396" i="7"/>
  <c r="E396" i="7"/>
  <c r="G396" i="7"/>
  <c r="H396" i="7"/>
  <c r="I396" i="7"/>
  <c r="B397" i="7"/>
  <c r="C397" i="7"/>
  <c r="D397" i="7"/>
  <c r="E397" i="7"/>
  <c r="G397" i="7"/>
  <c r="H397" i="7"/>
  <c r="I397" i="7"/>
  <c r="B398" i="7"/>
  <c r="C398" i="7"/>
  <c r="D398" i="7"/>
  <c r="E398" i="7"/>
  <c r="G398" i="7"/>
  <c r="H398" i="7"/>
  <c r="I398" i="7"/>
  <c r="B399" i="7"/>
  <c r="C399" i="7"/>
  <c r="D399" i="7"/>
  <c r="E399" i="7"/>
  <c r="G399" i="7"/>
  <c r="H399" i="7"/>
  <c r="I399" i="7"/>
  <c r="B400" i="7"/>
  <c r="C400" i="7"/>
  <c r="D400" i="7"/>
  <c r="E400" i="7"/>
  <c r="G400" i="7"/>
  <c r="H400" i="7"/>
  <c r="I400" i="7"/>
  <c r="B401" i="7"/>
  <c r="C401" i="7"/>
  <c r="D401" i="7"/>
  <c r="E401" i="7"/>
  <c r="G401" i="7"/>
  <c r="H401" i="7"/>
  <c r="I401" i="7"/>
  <c r="B402" i="7"/>
  <c r="C402" i="7"/>
  <c r="D402" i="7"/>
  <c r="E402" i="7"/>
  <c r="G402" i="7"/>
  <c r="H402" i="7"/>
  <c r="I402" i="7"/>
  <c r="B403" i="7"/>
  <c r="C403" i="7"/>
  <c r="D403" i="7"/>
  <c r="E403" i="7"/>
  <c r="G403" i="7"/>
  <c r="H403" i="7"/>
  <c r="I403" i="7"/>
  <c r="B404" i="7"/>
  <c r="C404" i="7"/>
  <c r="D404" i="7"/>
  <c r="E404" i="7"/>
  <c r="G404" i="7"/>
  <c r="H404" i="7"/>
  <c r="I404" i="7"/>
  <c r="B405" i="7"/>
  <c r="C405" i="7"/>
  <c r="D405" i="7"/>
  <c r="E405" i="7"/>
  <c r="G405" i="7"/>
  <c r="H405" i="7"/>
  <c r="I405" i="7"/>
  <c r="B406" i="7"/>
  <c r="C406" i="7"/>
  <c r="D406" i="7"/>
  <c r="E406" i="7"/>
  <c r="G406" i="7"/>
  <c r="H406" i="7"/>
  <c r="I406" i="7"/>
  <c r="B407" i="7"/>
  <c r="C407" i="7"/>
  <c r="D407" i="7"/>
  <c r="E407" i="7"/>
  <c r="G407" i="7"/>
  <c r="H407" i="7"/>
  <c r="I407" i="7"/>
  <c r="B408" i="7"/>
  <c r="C408" i="7"/>
  <c r="D408" i="7"/>
  <c r="E408" i="7"/>
  <c r="G408" i="7"/>
  <c r="H408" i="7"/>
  <c r="I408" i="7"/>
  <c r="B409" i="7"/>
  <c r="C409" i="7"/>
  <c r="D409" i="7"/>
  <c r="E409" i="7"/>
  <c r="G409" i="7"/>
  <c r="H409" i="7"/>
  <c r="I409" i="7"/>
  <c r="B410" i="7"/>
  <c r="C410" i="7"/>
  <c r="D410" i="7"/>
  <c r="E410" i="7"/>
  <c r="G410" i="7"/>
  <c r="H410" i="7"/>
  <c r="I410" i="7"/>
  <c r="B411" i="7"/>
  <c r="C411" i="7"/>
  <c r="D411" i="7"/>
  <c r="E411" i="7"/>
  <c r="G411" i="7"/>
  <c r="H411" i="7"/>
  <c r="I411" i="7"/>
  <c r="B412" i="7"/>
  <c r="C412" i="7"/>
  <c r="D412" i="7"/>
  <c r="E412" i="7"/>
  <c r="G412" i="7"/>
  <c r="H412" i="7"/>
  <c r="I412" i="7"/>
  <c r="B413" i="7"/>
  <c r="C413" i="7"/>
  <c r="D413" i="7"/>
  <c r="E413" i="7"/>
  <c r="G413" i="7"/>
  <c r="H413" i="7"/>
  <c r="I413" i="7"/>
  <c r="B414" i="7"/>
  <c r="C414" i="7"/>
  <c r="D414" i="7"/>
  <c r="E414" i="7"/>
  <c r="G414" i="7"/>
  <c r="H414" i="7"/>
  <c r="I414" i="7"/>
  <c r="B415" i="7"/>
  <c r="C415" i="7"/>
  <c r="D415" i="7"/>
  <c r="E415" i="7"/>
  <c r="G415" i="7"/>
  <c r="H415" i="7"/>
  <c r="I415" i="7"/>
  <c r="B416" i="7"/>
  <c r="C416" i="7"/>
  <c r="D416" i="7"/>
  <c r="E416" i="7"/>
  <c r="G416" i="7"/>
  <c r="H416" i="7"/>
  <c r="I416" i="7"/>
  <c r="B417" i="7"/>
  <c r="C417" i="7"/>
  <c r="D417" i="7"/>
  <c r="E417" i="7"/>
  <c r="G417" i="7"/>
  <c r="H417" i="7"/>
  <c r="I417" i="7"/>
  <c r="B418" i="7"/>
  <c r="C418" i="7"/>
  <c r="D418" i="7"/>
  <c r="E418" i="7"/>
  <c r="G418" i="7"/>
  <c r="H418" i="7"/>
  <c r="I418" i="7"/>
  <c r="B419" i="7"/>
  <c r="C419" i="7"/>
  <c r="D419" i="7"/>
  <c r="E419" i="7"/>
  <c r="G419" i="7"/>
  <c r="H419" i="7"/>
  <c r="I419" i="7"/>
  <c r="B420" i="7"/>
  <c r="C420" i="7"/>
  <c r="D420" i="7"/>
  <c r="E420" i="7"/>
  <c r="G420" i="7"/>
  <c r="H420" i="7"/>
  <c r="I420" i="7"/>
  <c r="B363" i="7"/>
  <c r="C363" i="7"/>
  <c r="D363" i="7"/>
  <c r="E363" i="7"/>
  <c r="G363" i="7"/>
  <c r="H363" i="7"/>
  <c r="I363" i="7"/>
  <c r="O363" i="7" s="1"/>
  <c r="B364" i="7"/>
  <c r="C364" i="7"/>
  <c r="D364" i="7"/>
  <c r="E364" i="7"/>
  <c r="G364" i="7"/>
  <c r="H364" i="7"/>
  <c r="I364" i="7"/>
  <c r="B365" i="7"/>
  <c r="C365" i="7"/>
  <c r="D365" i="7"/>
  <c r="E365" i="7"/>
  <c r="G365" i="7"/>
  <c r="H365" i="7"/>
  <c r="I365" i="7"/>
  <c r="B366" i="7"/>
  <c r="C366" i="7"/>
  <c r="D366" i="7"/>
  <c r="E366" i="7"/>
  <c r="G366" i="7"/>
  <c r="H366" i="7"/>
  <c r="I366" i="7"/>
  <c r="B367" i="7"/>
  <c r="C367" i="7"/>
  <c r="D367" i="7"/>
  <c r="E367" i="7"/>
  <c r="G367" i="7"/>
  <c r="H367" i="7"/>
  <c r="I367" i="7"/>
  <c r="B368" i="7"/>
  <c r="C368" i="7"/>
  <c r="D368" i="7"/>
  <c r="E368" i="7"/>
  <c r="G368" i="7"/>
  <c r="H368" i="7"/>
  <c r="I368" i="7"/>
  <c r="B369" i="7"/>
  <c r="C369" i="7"/>
  <c r="D369" i="7"/>
  <c r="E369" i="7"/>
  <c r="G369" i="7"/>
  <c r="H369" i="7"/>
  <c r="I369" i="7"/>
  <c r="B370" i="7"/>
  <c r="C370" i="7"/>
  <c r="D370" i="7"/>
  <c r="E370" i="7"/>
  <c r="G370" i="7"/>
  <c r="H370" i="7"/>
  <c r="I370" i="7"/>
  <c r="B371" i="7"/>
  <c r="C371" i="7"/>
  <c r="D371" i="7"/>
  <c r="E371" i="7"/>
  <c r="G371" i="7"/>
  <c r="H371" i="7"/>
  <c r="I371" i="7"/>
  <c r="B372" i="7"/>
  <c r="C372" i="7"/>
  <c r="D372" i="7"/>
  <c r="E372" i="7"/>
  <c r="G372" i="7"/>
  <c r="H372" i="7"/>
  <c r="I372" i="7"/>
  <c r="B373" i="7"/>
  <c r="C373" i="7"/>
  <c r="D373" i="7"/>
  <c r="E373" i="7"/>
  <c r="G373" i="7"/>
  <c r="H373" i="7"/>
  <c r="I373" i="7"/>
  <c r="B374" i="7"/>
  <c r="C374" i="7"/>
  <c r="D374" i="7"/>
  <c r="E374" i="7"/>
  <c r="G374" i="7"/>
  <c r="H374" i="7"/>
  <c r="I374" i="7"/>
  <c r="B375" i="7"/>
  <c r="C375" i="7"/>
  <c r="D375" i="7"/>
  <c r="E375" i="7"/>
  <c r="G375" i="7"/>
  <c r="H375" i="7"/>
  <c r="I375" i="7"/>
  <c r="B376" i="7"/>
  <c r="C376" i="7"/>
  <c r="D376" i="7"/>
  <c r="E376" i="7"/>
  <c r="G376" i="7"/>
  <c r="H376" i="7"/>
  <c r="I376" i="7"/>
  <c r="B377" i="7"/>
  <c r="C377" i="7"/>
  <c r="D377" i="7"/>
  <c r="E377" i="7"/>
  <c r="G377" i="7"/>
  <c r="H377" i="7"/>
  <c r="I377" i="7"/>
  <c r="B378" i="7"/>
  <c r="C378" i="7"/>
  <c r="D378" i="7"/>
  <c r="E378" i="7"/>
  <c r="G378" i="7"/>
  <c r="H378" i="7"/>
  <c r="I378" i="7"/>
  <c r="B379" i="7"/>
  <c r="C379" i="7"/>
  <c r="D379" i="7"/>
  <c r="E379" i="7"/>
  <c r="G379" i="7"/>
  <c r="H379" i="7"/>
  <c r="I379" i="7"/>
  <c r="B380" i="7"/>
  <c r="C380" i="7"/>
  <c r="D380" i="7"/>
  <c r="E380" i="7"/>
  <c r="G380" i="7"/>
  <c r="H380" i="7"/>
  <c r="I380" i="7"/>
  <c r="B381" i="7"/>
  <c r="C381" i="7"/>
  <c r="D381" i="7"/>
  <c r="E381" i="7"/>
  <c r="G381" i="7"/>
  <c r="H381" i="7"/>
  <c r="I381" i="7"/>
  <c r="B382" i="7"/>
  <c r="C382" i="7"/>
  <c r="D382" i="7"/>
  <c r="E382" i="7"/>
  <c r="G382" i="7"/>
  <c r="H382" i="7"/>
  <c r="I382" i="7"/>
  <c r="B383" i="7"/>
  <c r="C383" i="7"/>
  <c r="D383" i="7"/>
  <c r="E383" i="7"/>
  <c r="G383" i="7"/>
  <c r="H383" i="7"/>
  <c r="I383" i="7"/>
  <c r="B384" i="7"/>
  <c r="C384" i="7"/>
  <c r="D384" i="7"/>
  <c r="E384" i="7"/>
  <c r="G384" i="7"/>
  <c r="H384" i="7"/>
  <c r="I384" i="7"/>
  <c r="B385" i="7"/>
  <c r="C385" i="7"/>
  <c r="D385" i="7"/>
  <c r="E385" i="7"/>
  <c r="G385" i="7"/>
  <c r="H385" i="7"/>
  <c r="I385" i="7"/>
  <c r="B386" i="7"/>
  <c r="C386" i="7"/>
  <c r="D386" i="7"/>
  <c r="E386" i="7"/>
  <c r="G386" i="7"/>
  <c r="H386" i="7"/>
  <c r="I386" i="7"/>
  <c r="B387" i="7"/>
  <c r="C387" i="7"/>
  <c r="D387" i="7"/>
  <c r="E387" i="7"/>
  <c r="G387" i="7"/>
  <c r="H387" i="7"/>
  <c r="I387" i="7"/>
  <c r="B388" i="7"/>
  <c r="C388" i="7"/>
  <c r="D388" i="7"/>
  <c r="E388" i="7"/>
  <c r="G388" i="7"/>
  <c r="H388" i="7"/>
  <c r="I388" i="7"/>
  <c r="B389" i="7"/>
  <c r="C389" i="7"/>
  <c r="D389" i="7"/>
  <c r="E389" i="7"/>
  <c r="G389" i="7"/>
  <c r="H389" i="7"/>
  <c r="I389" i="7"/>
  <c r="B390" i="7"/>
  <c r="C390" i="7"/>
  <c r="D390" i="7"/>
  <c r="E390" i="7"/>
  <c r="G390" i="7"/>
  <c r="H390" i="7"/>
  <c r="I390" i="7"/>
  <c r="B391" i="7"/>
  <c r="C391" i="7"/>
  <c r="D391" i="7"/>
  <c r="E391" i="7"/>
  <c r="G391" i="7"/>
  <c r="H391" i="7"/>
  <c r="I391" i="7"/>
  <c r="B392" i="7"/>
  <c r="C392" i="7"/>
  <c r="D392" i="7"/>
  <c r="E392" i="7"/>
  <c r="G392" i="7"/>
  <c r="H392" i="7"/>
  <c r="I392" i="7"/>
  <c r="C362" i="7"/>
  <c r="D362" i="7"/>
  <c r="E362" i="7"/>
  <c r="F362" i="7"/>
  <c r="G362" i="7"/>
  <c r="H362" i="7"/>
  <c r="I362" i="7"/>
  <c r="B362" i="7"/>
  <c r="B325" i="7"/>
  <c r="C325" i="7"/>
  <c r="D325" i="7"/>
  <c r="E325" i="7"/>
  <c r="G325" i="7"/>
  <c r="H325" i="7"/>
  <c r="I325" i="7"/>
  <c r="B326" i="7"/>
  <c r="C326" i="7"/>
  <c r="D326" i="7"/>
  <c r="E326" i="7"/>
  <c r="G326" i="7"/>
  <c r="H326" i="7"/>
  <c r="I326" i="7"/>
  <c r="B327" i="7"/>
  <c r="C327" i="7"/>
  <c r="D327" i="7"/>
  <c r="E327" i="7"/>
  <c r="G327" i="7"/>
  <c r="H327" i="7"/>
  <c r="I327" i="7"/>
  <c r="B328" i="7"/>
  <c r="C328" i="7"/>
  <c r="D328" i="7"/>
  <c r="E328" i="7"/>
  <c r="G328" i="7"/>
  <c r="H328" i="7"/>
  <c r="I328" i="7"/>
  <c r="B329" i="7"/>
  <c r="C329" i="7"/>
  <c r="D329" i="7"/>
  <c r="E329" i="7"/>
  <c r="G329" i="7"/>
  <c r="H329" i="7"/>
  <c r="I329" i="7"/>
  <c r="B330" i="7"/>
  <c r="C330" i="7"/>
  <c r="D330" i="7"/>
  <c r="E330" i="7"/>
  <c r="G330" i="7"/>
  <c r="H330" i="7"/>
  <c r="I330" i="7"/>
  <c r="B331" i="7"/>
  <c r="C331" i="7"/>
  <c r="D331" i="7"/>
  <c r="E331" i="7"/>
  <c r="G331" i="7"/>
  <c r="H331" i="7"/>
  <c r="I331" i="7"/>
  <c r="B332" i="7"/>
  <c r="C332" i="7"/>
  <c r="D332" i="7"/>
  <c r="E332" i="7"/>
  <c r="G332" i="7"/>
  <c r="H332" i="7"/>
  <c r="I332" i="7"/>
  <c r="B333" i="7"/>
  <c r="C333" i="7"/>
  <c r="D333" i="7"/>
  <c r="E333" i="7"/>
  <c r="G333" i="7"/>
  <c r="H333" i="7"/>
  <c r="I333" i="7"/>
  <c r="B334" i="7"/>
  <c r="C334" i="7"/>
  <c r="D334" i="7"/>
  <c r="E334" i="7"/>
  <c r="G334" i="7"/>
  <c r="H334" i="7"/>
  <c r="I334" i="7"/>
  <c r="B335" i="7"/>
  <c r="C335" i="7"/>
  <c r="D335" i="7"/>
  <c r="E335" i="7"/>
  <c r="G335" i="7"/>
  <c r="H335" i="7"/>
  <c r="I335" i="7"/>
  <c r="B336" i="7"/>
  <c r="C336" i="7"/>
  <c r="D336" i="7"/>
  <c r="E336" i="7"/>
  <c r="G336" i="7"/>
  <c r="H336" i="7"/>
  <c r="I336" i="7"/>
  <c r="B337" i="7"/>
  <c r="C337" i="7"/>
  <c r="D337" i="7"/>
  <c r="E337" i="7"/>
  <c r="G337" i="7"/>
  <c r="H337" i="7"/>
  <c r="I337" i="7"/>
  <c r="B338" i="7"/>
  <c r="C338" i="7"/>
  <c r="D338" i="7"/>
  <c r="E338" i="7"/>
  <c r="G338" i="7"/>
  <c r="H338" i="7"/>
  <c r="I338" i="7"/>
  <c r="B339" i="7"/>
  <c r="C339" i="7"/>
  <c r="D339" i="7"/>
  <c r="E339" i="7"/>
  <c r="G339" i="7"/>
  <c r="H339" i="7"/>
  <c r="I339" i="7"/>
  <c r="B340" i="7"/>
  <c r="C340" i="7"/>
  <c r="D340" i="7"/>
  <c r="E340" i="7"/>
  <c r="G340" i="7"/>
  <c r="H340" i="7"/>
  <c r="I340" i="7"/>
  <c r="B341" i="7"/>
  <c r="C341" i="7"/>
  <c r="D341" i="7"/>
  <c r="E341" i="7"/>
  <c r="G341" i="7"/>
  <c r="H341" i="7"/>
  <c r="I341" i="7"/>
  <c r="B342" i="7"/>
  <c r="C342" i="7"/>
  <c r="D342" i="7"/>
  <c r="E342" i="7"/>
  <c r="G342" i="7"/>
  <c r="H342" i="7"/>
  <c r="I342" i="7"/>
  <c r="B343" i="7"/>
  <c r="C343" i="7"/>
  <c r="D343" i="7"/>
  <c r="E343" i="7"/>
  <c r="G343" i="7"/>
  <c r="H343" i="7"/>
  <c r="I343" i="7"/>
  <c r="B344" i="7"/>
  <c r="C344" i="7"/>
  <c r="D344" i="7"/>
  <c r="E344" i="7"/>
  <c r="G344" i="7"/>
  <c r="H344" i="7"/>
  <c r="I344" i="7"/>
  <c r="B345" i="7"/>
  <c r="C345" i="7"/>
  <c r="D345" i="7"/>
  <c r="E345" i="7"/>
  <c r="G345" i="7"/>
  <c r="H345" i="7"/>
  <c r="I345" i="7"/>
  <c r="B346" i="7"/>
  <c r="C346" i="7"/>
  <c r="D346" i="7"/>
  <c r="E346" i="7"/>
  <c r="G346" i="7"/>
  <c r="H346" i="7"/>
  <c r="I346" i="7"/>
  <c r="B347" i="7"/>
  <c r="C347" i="7"/>
  <c r="D347" i="7"/>
  <c r="E347" i="7"/>
  <c r="G347" i="7"/>
  <c r="H347" i="7"/>
  <c r="I347" i="7"/>
  <c r="B348" i="7"/>
  <c r="C348" i="7"/>
  <c r="D348" i="7"/>
  <c r="E348" i="7"/>
  <c r="G348" i="7"/>
  <c r="H348" i="7"/>
  <c r="I348" i="7"/>
  <c r="B349" i="7"/>
  <c r="C349" i="7"/>
  <c r="D349" i="7"/>
  <c r="E349" i="7"/>
  <c r="G349" i="7"/>
  <c r="H349" i="7"/>
  <c r="I349" i="7"/>
  <c r="B350" i="7"/>
  <c r="C350" i="7"/>
  <c r="D350" i="7"/>
  <c r="E350" i="7"/>
  <c r="G350" i="7"/>
  <c r="H350" i="7"/>
  <c r="I350" i="7"/>
  <c r="B351" i="7"/>
  <c r="C351" i="7"/>
  <c r="D351" i="7"/>
  <c r="E351" i="7"/>
  <c r="G351" i="7"/>
  <c r="H351" i="7"/>
  <c r="I351" i="7"/>
  <c r="B352" i="7"/>
  <c r="C352" i="7"/>
  <c r="D352" i="7"/>
  <c r="E352" i="7"/>
  <c r="G352" i="7"/>
  <c r="H352" i="7"/>
  <c r="I352" i="7"/>
  <c r="B353" i="7"/>
  <c r="C353" i="7"/>
  <c r="D353" i="7"/>
  <c r="E353" i="7"/>
  <c r="G353" i="7"/>
  <c r="H353" i="7"/>
  <c r="I353" i="7"/>
  <c r="B354" i="7"/>
  <c r="C354" i="7"/>
  <c r="D354" i="7"/>
  <c r="E354" i="7"/>
  <c r="G354" i="7"/>
  <c r="H354" i="7"/>
  <c r="I354" i="7"/>
  <c r="B355" i="7"/>
  <c r="C355" i="7"/>
  <c r="D355" i="7"/>
  <c r="E355" i="7"/>
  <c r="G355" i="7"/>
  <c r="H355" i="7"/>
  <c r="I355" i="7"/>
  <c r="B356" i="7"/>
  <c r="C356" i="7"/>
  <c r="D356" i="7"/>
  <c r="E356" i="7"/>
  <c r="G356" i="7"/>
  <c r="H356" i="7"/>
  <c r="I356" i="7"/>
  <c r="B357" i="7"/>
  <c r="C357" i="7"/>
  <c r="D357" i="7"/>
  <c r="E357" i="7"/>
  <c r="G357" i="7"/>
  <c r="H357" i="7"/>
  <c r="I357" i="7"/>
  <c r="B358" i="7"/>
  <c r="C358" i="7"/>
  <c r="D358" i="7"/>
  <c r="E358" i="7"/>
  <c r="G358" i="7"/>
  <c r="H358" i="7"/>
  <c r="I358" i="7"/>
  <c r="B359" i="7"/>
  <c r="C359" i="7"/>
  <c r="D359" i="7"/>
  <c r="E359" i="7"/>
  <c r="G359" i="7"/>
  <c r="H359" i="7"/>
  <c r="I359" i="7"/>
  <c r="B298" i="7"/>
  <c r="C298" i="7"/>
  <c r="D298" i="7"/>
  <c r="E298" i="7"/>
  <c r="G298" i="7"/>
  <c r="H298" i="7"/>
  <c r="I298" i="7"/>
  <c r="O298" i="7" s="1"/>
  <c r="B299" i="7"/>
  <c r="C299" i="7"/>
  <c r="D299" i="7"/>
  <c r="E299" i="7"/>
  <c r="G299" i="7"/>
  <c r="H299" i="7"/>
  <c r="I299" i="7"/>
  <c r="B300" i="7"/>
  <c r="C300" i="7"/>
  <c r="D300" i="7"/>
  <c r="E300" i="7"/>
  <c r="G300" i="7"/>
  <c r="H300" i="7"/>
  <c r="I300" i="7"/>
  <c r="B301" i="7"/>
  <c r="C301" i="7"/>
  <c r="D301" i="7"/>
  <c r="E301" i="7"/>
  <c r="G301" i="7"/>
  <c r="H301" i="7"/>
  <c r="I301" i="7"/>
  <c r="B302" i="7"/>
  <c r="C302" i="7"/>
  <c r="D302" i="7"/>
  <c r="E302" i="7"/>
  <c r="G302" i="7"/>
  <c r="H302" i="7"/>
  <c r="I302" i="7"/>
  <c r="B303" i="7"/>
  <c r="C303" i="7"/>
  <c r="D303" i="7"/>
  <c r="E303" i="7"/>
  <c r="G303" i="7"/>
  <c r="H303" i="7"/>
  <c r="I303" i="7"/>
  <c r="B304" i="7"/>
  <c r="C304" i="7"/>
  <c r="D304" i="7"/>
  <c r="E304" i="7"/>
  <c r="G304" i="7"/>
  <c r="H304" i="7"/>
  <c r="I304" i="7"/>
  <c r="B305" i="7"/>
  <c r="C305" i="7"/>
  <c r="D305" i="7"/>
  <c r="E305" i="7"/>
  <c r="G305" i="7"/>
  <c r="H305" i="7"/>
  <c r="I305" i="7"/>
  <c r="B306" i="7"/>
  <c r="C306" i="7"/>
  <c r="D306" i="7"/>
  <c r="E306" i="7"/>
  <c r="G306" i="7"/>
  <c r="H306" i="7"/>
  <c r="I306" i="7"/>
  <c r="B307" i="7"/>
  <c r="C307" i="7"/>
  <c r="D307" i="7"/>
  <c r="E307" i="7"/>
  <c r="G307" i="7"/>
  <c r="H307" i="7"/>
  <c r="I307" i="7"/>
  <c r="B308" i="7"/>
  <c r="C308" i="7"/>
  <c r="D308" i="7"/>
  <c r="E308" i="7"/>
  <c r="G308" i="7"/>
  <c r="H308" i="7"/>
  <c r="I308" i="7"/>
  <c r="B309" i="7"/>
  <c r="C309" i="7"/>
  <c r="D309" i="7"/>
  <c r="E309" i="7"/>
  <c r="G309" i="7"/>
  <c r="H309" i="7"/>
  <c r="I309" i="7"/>
  <c r="B310" i="7"/>
  <c r="C310" i="7"/>
  <c r="D310" i="7"/>
  <c r="E310" i="7"/>
  <c r="G310" i="7"/>
  <c r="H310" i="7"/>
  <c r="I310" i="7"/>
  <c r="B311" i="7"/>
  <c r="C311" i="7"/>
  <c r="D311" i="7"/>
  <c r="E311" i="7"/>
  <c r="G311" i="7"/>
  <c r="H311" i="7"/>
  <c r="I311" i="7"/>
  <c r="B312" i="7"/>
  <c r="C312" i="7"/>
  <c r="D312" i="7"/>
  <c r="E312" i="7"/>
  <c r="G312" i="7"/>
  <c r="H312" i="7"/>
  <c r="I312" i="7"/>
  <c r="B313" i="7"/>
  <c r="C313" i="7"/>
  <c r="D313" i="7"/>
  <c r="E313" i="7"/>
  <c r="G313" i="7"/>
  <c r="H313" i="7"/>
  <c r="I313" i="7"/>
  <c r="B314" i="7"/>
  <c r="C314" i="7"/>
  <c r="D314" i="7"/>
  <c r="E314" i="7"/>
  <c r="G314" i="7"/>
  <c r="H314" i="7"/>
  <c r="I314" i="7"/>
  <c r="B315" i="7"/>
  <c r="C315" i="7"/>
  <c r="D315" i="7"/>
  <c r="E315" i="7"/>
  <c r="G315" i="7"/>
  <c r="H315" i="7"/>
  <c r="I315" i="7"/>
  <c r="B316" i="7"/>
  <c r="C316" i="7"/>
  <c r="D316" i="7"/>
  <c r="E316" i="7"/>
  <c r="G316" i="7"/>
  <c r="H316" i="7"/>
  <c r="I316" i="7"/>
  <c r="B317" i="7"/>
  <c r="C317" i="7"/>
  <c r="D317" i="7"/>
  <c r="E317" i="7"/>
  <c r="G317" i="7"/>
  <c r="H317" i="7"/>
  <c r="I317" i="7"/>
  <c r="B318" i="7"/>
  <c r="C318" i="7"/>
  <c r="D318" i="7"/>
  <c r="E318" i="7"/>
  <c r="G318" i="7"/>
  <c r="H318" i="7"/>
  <c r="I318" i="7"/>
  <c r="B319" i="7"/>
  <c r="C319" i="7"/>
  <c r="D319" i="7"/>
  <c r="E319" i="7"/>
  <c r="G319" i="7"/>
  <c r="H319" i="7"/>
  <c r="I319" i="7"/>
  <c r="B320" i="7"/>
  <c r="C320" i="7"/>
  <c r="D320" i="7"/>
  <c r="E320" i="7"/>
  <c r="G320" i="7"/>
  <c r="H320" i="7"/>
  <c r="I320" i="7"/>
  <c r="B321" i="7"/>
  <c r="C321" i="7"/>
  <c r="D321" i="7"/>
  <c r="E321" i="7"/>
  <c r="G321" i="7"/>
  <c r="H321" i="7"/>
  <c r="I321" i="7"/>
  <c r="B322" i="7"/>
  <c r="C322" i="7"/>
  <c r="D322" i="7"/>
  <c r="E322" i="7"/>
  <c r="G322" i="7"/>
  <c r="H322" i="7"/>
  <c r="I322" i="7"/>
  <c r="B323" i="7"/>
  <c r="C323" i="7"/>
  <c r="D323" i="7"/>
  <c r="E323" i="7"/>
  <c r="G323" i="7"/>
  <c r="H323" i="7"/>
  <c r="I323" i="7"/>
  <c r="B324" i="7"/>
  <c r="C324" i="7"/>
  <c r="D324" i="7"/>
  <c r="E324" i="7"/>
  <c r="G324" i="7"/>
  <c r="H324" i="7"/>
  <c r="I324" i="7"/>
  <c r="C297" i="7"/>
  <c r="D297" i="7"/>
  <c r="E297" i="7"/>
  <c r="F297" i="7"/>
  <c r="G297" i="7"/>
  <c r="H297" i="7"/>
  <c r="I297" i="7"/>
  <c r="B297" i="7"/>
  <c r="B289" i="7"/>
  <c r="C289" i="7"/>
  <c r="D289" i="7"/>
  <c r="E289" i="7"/>
  <c r="G289" i="7"/>
  <c r="H289" i="7"/>
  <c r="I289" i="7"/>
  <c r="B290" i="7"/>
  <c r="C290" i="7"/>
  <c r="D290" i="7"/>
  <c r="E290" i="7"/>
  <c r="G290" i="7"/>
  <c r="H290" i="7"/>
  <c r="I290" i="7"/>
  <c r="B291" i="7"/>
  <c r="C291" i="7"/>
  <c r="D291" i="7"/>
  <c r="E291" i="7"/>
  <c r="G291" i="7"/>
  <c r="H291" i="7"/>
  <c r="I291" i="7"/>
  <c r="B292" i="7"/>
  <c r="C292" i="7"/>
  <c r="D292" i="7"/>
  <c r="E292" i="7"/>
  <c r="G292" i="7"/>
  <c r="H292" i="7"/>
  <c r="I292" i="7"/>
  <c r="B293" i="7"/>
  <c r="C293" i="7"/>
  <c r="D293" i="7"/>
  <c r="E293" i="7"/>
  <c r="G293" i="7"/>
  <c r="H293" i="7"/>
  <c r="I293" i="7"/>
  <c r="B294" i="7"/>
  <c r="C294" i="7"/>
  <c r="D294" i="7"/>
  <c r="E294" i="7"/>
  <c r="G294" i="7"/>
  <c r="H294" i="7"/>
  <c r="I294" i="7"/>
  <c r="B256" i="7"/>
  <c r="C256" i="7"/>
  <c r="D256" i="7"/>
  <c r="E256" i="7"/>
  <c r="G256" i="7"/>
  <c r="H256" i="7"/>
  <c r="I256" i="7"/>
  <c r="B257" i="7"/>
  <c r="C257" i="7"/>
  <c r="D257" i="7"/>
  <c r="E257" i="7"/>
  <c r="G257" i="7"/>
  <c r="H257" i="7"/>
  <c r="I257" i="7"/>
  <c r="B258" i="7"/>
  <c r="C258" i="7"/>
  <c r="D258" i="7"/>
  <c r="E258" i="7"/>
  <c r="G258" i="7"/>
  <c r="H258" i="7"/>
  <c r="I258" i="7"/>
  <c r="B259" i="7"/>
  <c r="C259" i="7"/>
  <c r="D259" i="7"/>
  <c r="E259" i="7"/>
  <c r="G259" i="7"/>
  <c r="H259" i="7"/>
  <c r="I259" i="7"/>
  <c r="B260" i="7"/>
  <c r="C260" i="7"/>
  <c r="D260" i="7"/>
  <c r="E260" i="7"/>
  <c r="G260" i="7"/>
  <c r="H260" i="7"/>
  <c r="I260" i="7"/>
  <c r="B261" i="7"/>
  <c r="C261" i="7"/>
  <c r="D261" i="7"/>
  <c r="E261" i="7"/>
  <c r="G261" i="7"/>
  <c r="H261" i="7"/>
  <c r="I261" i="7"/>
  <c r="B262" i="7"/>
  <c r="C262" i="7"/>
  <c r="D262" i="7"/>
  <c r="E262" i="7"/>
  <c r="G262" i="7"/>
  <c r="H262" i="7"/>
  <c r="I262" i="7"/>
  <c r="B263" i="7"/>
  <c r="C263" i="7"/>
  <c r="D263" i="7"/>
  <c r="E263" i="7"/>
  <c r="G263" i="7"/>
  <c r="H263" i="7"/>
  <c r="I263" i="7"/>
  <c r="B264" i="7"/>
  <c r="C264" i="7"/>
  <c r="D264" i="7"/>
  <c r="E264" i="7"/>
  <c r="G264" i="7"/>
  <c r="H264" i="7"/>
  <c r="I264" i="7"/>
  <c r="B265" i="7"/>
  <c r="C265" i="7"/>
  <c r="D265" i="7"/>
  <c r="E265" i="7"/>
  <c r="G265" i="7"/>
  <c r="H265" i="7"/>
  <c r="I265" i="7"/>
  <c r="B266" i="7"/>
  <c r="C266" i="7"/>
  <c r="D266" i="7"/>
  <c r="E266" i="7"/>
  <c r="G266" i="7"/>
  <c r="H266" i="7"/>
  <c r="I266" i="7"/>
  <c r="B267" i="7"/>
  <c r="C267" i="7"/>
  <c r="D267" i="7"/>
  <c r="E267" i="7"/>
  <c r="G267" i="7"/>
  <c r="H267" i="7"/>
  <c r="I267" i="7"/>
  <c r="B268" i="7"/>
  <c r="C268" i="7"/>
  <c r="D268" i="7"/>
  <c r="E268" i="7"/>
  <c r="G268" i="7"/>
  <c r="H268" i="7"/>
  <c r="I268" i="7"/>
  <c r="B269" i="7"/>
  <c r="C269" i="7"/>
  <c r="D269" i="7"/>
  <c r="E269" i="7"/>
  <c r="G269" i="7"/>
  <c r="H269" i="7"/>
  <c r="I269" i="7"/>
  <c r="B270" i="7"/>
  <c r="C270" i="7"/>
  <c r="D270" i="7"/>
  <c r="E270" i="7"/>
  <c r="G270" i="7"/>
  <c r="H270" i="7"/>
  <c r="I270" i="7"/>
  <c r="B271" i="7"/>
  <c r="C271" i="7"/>
  <c r="D271" i="7"/>
  <c r="E271" i="7"/>
  <c r="G271" i="7"/>
  <c r="H271" i="7"/>
  <c r="I271" i="7"/>
  <c r="B272" i="7"/>
  <c r="C272" i="7"/>
  <c r="D272" i="7"/>
  <c r="E272" i="7"/>
  <c r="G272" i="7"/>
  <c r="H272" i="7"/>
  <c r="I272" i="7"/>
  <c r="B273" i="7"/>
  <c r="C273" i="7"/>
  <c r="D273" i="7"/>
  <c r="E273" i="7"/>
  <c r="G273" i="7"/>
  <c r="H273" i="7"/>
  <c r="I273" i="7"/>
  <c r="B274" i="7"/>
  <c r="C274" i="7"/>
  <c r="D274" i="7"/>
  <c r="E274" i="7"/>
  <c r="G274" i="7"/>
  <c r="H274" i="7"/>
  <c r="I274" i="7"/>
  <c r="B275" i="7"/>
  <c r="C275" i="7"/>
  <c r="D275" i="7"/>
  <c r="E275" i="7"/>
  <c r="G275" i="7"/>
  <c r="H275" i="7"/>
  <c r="I275" i="7"/>
  <c r="B276" i="7"/>
  <c r="C276" i="7"/>
  <c r="D276" i="7"/>
  <c r="E276" i="7"/>
  <c r="G276" i="7"/>
  <c r="H276" i="7"/>
  <c r="I276" i="7"/>
  <c r="B277" i="7"/>
  <c r="C277" i="7"/>
  <c r="D277" i="7"/>
  <c r="E277" i="7"/>
  <c r="G277" i="7"/>
  <c r="H277" i="7"/>
  <c r="I277" i="7"/>
  <c r="B278" i="7"/>
  <c r="C278" i="7"/>
  <c r="D278" i="7"/>
  <c r="E278" i="7"/>
  <c r="G278" i="7"/>
  <c r="H278" i="7"/>
  <c r="I278" i="7"/>
  <c r="B279" i="7"/>
  <c r="C279" i="7"/>
  <c r="D279" i="7"/>
  <c r="E279" i="7"/>
  <c r="G279" i="7"/>
  <c r="H279" i="7"/>
  <c r="I279" i="7"/>
  <c r="B280" i="7"/>
  <c r="C280" i="7"/>
  <c r="D280" i="7"/>
  <c r="E280" i="7"/>
  <c r="G280" i="7"/>
  <c r="H280" i="7"/>
  <c r="I280" i="7"/>
  <c r="B281" i="7"/>
  <c r="C281" i="7"/>
  <c r="D281" i="7"/>
  <c r="E281" i="7"/>
  <c r="G281" i="7"/>
  <c r="H281" i="7"/>
  <c r="I281" i="7"/>
  <c r="B282" i="7"/>
  <c r="C282" i="7"/>
  <c r="D282" i="7"/>
  <c r="E282" i="7"/>
  <c r="G282" i="7"/>
  <c r="H282" i="7"/>
  <c r="I282" i="7"/>
  <c r="B283" i="7"/>
  <c r="C283" i="7"/>
  <c r="D283" i="7"/>
  <c r="E283" i="7"/>
  <c r="G283" i="7"/>
  <c r="H283" i="7"/>
  <c r="I283" i="7"/>
  <c r="B284" i="7"/>
  <c r="C284" i="7"/>
  <c r="D284" i="7"/>
  <c r="E284" i="7"/>
  <c r="G284" i="7"/>
  <c r="H284" i="7"/>
  <c r="I284" i="7"/>
  <c r="B285" i="7"/>
  <c r="C285" i="7"/>
  <c r="D285" i="7"/>
  <c r="E285" i="7"/>
  <c r="G285" i="7"/>
  <c r="H285" i="7"/>
  <c r="I285" i="7"/>
  <c r="B286" i="7"/>
  <c r="C286" i="7"/>
  <c r="D286" i="7"/>
  <c r="E286" i="7"/>
  <c r="G286" i="7"/>
  <c r="H286" i="7"/>
  <c r="I286" i="7"/>
  <c r="B287" i="7"/>
  <c r="C287" i="7"/>
  <c r="D287" i="7"/>
  <c r="E287" i="7"/>
  <c r="G287" i="7"/>
  <c r="H287" i="7"/>
  <c r="I287" i="7"/>
  <c r="B288" i="7"/>
  <c r="C288" i="7"/>
  <c r="D288" i="7"/>
  <c r="E288" i="7"/>
  <c r="G288" i="7"/>
  <c r="H288" i="7"/>
  <c r="I288" i="7"/>
  <c r="B235" i="7"/>
  <c r="C235" i="7"/>
  <c r="D235" i="7"/>
  <c r="E235" i="7"/>
  <c r="G235" i="7"/>
  <c r="H235" i="7"/>
  <c r="I235" i="7"/>
  <c r="O235" i="7" s="1"/>
  <c r="B236" i="7"/>
  <c r="C236" i="7"/>
  <c r="D236" i="7"/>
  <c r="E236" i="7"/>
  <c r="G236" i="7"/>
  <c r="H236" i="7"/>
  <c r="I236" i="7"/>
  <c r="B237" i="7"/>
  <c r="C237" i="7"/>
  <c r="D237" i="7"/>
  <c r="E237" i="7"/>
  <c r="G237" i="7"/>
  <c r="H237" i="7"/>
  <c r="I237" i="7"/>
  <c r="B238" i="7"/>
  <c r="C238" i="7"/>
  <c r="D238" i="7"/>
  <c r="E238" i="7"/>
  <c r="G238" i="7"/>
  <c r="H238" i="7"/>
  <c r="I238" i="7"/>
  <c r="B239" i="7"/>
  <c r="C239" i="7"/>
  <c r="D239" i="7"/>
  <c r="E239" i="7"/>
  <c r="G239" i="7"/>
  <c r="H239" i="7"/>
  <c r="I239" i="7"/>
  <c r="B240" i="7"/>
  <c r="C240" i="7"/>
  <c r="D240" i="7"/>
  <c r="E240" i="7"/>
  <c r="G240" i="7"/>
  <c r="H240" i="7"/>
  <c r="I240" i="7"/>
  <c r="B241" i="7"/>
  <c r="C241" i="7"/>
  <c r="D241" i="7"/>
  <c r="E241" i="7"/>
  <c r="G241" i="7"/>
  <c r="H241" i="7"/>
  <c r="I241" i="7"/>
  <c r="B242" i="7"/>
  <c r="C242" i="7"/>
  <c r="D242" i="7"/>
  <c r="E242" i="7"/>
  <c r="G242" i="7"/>
  <c r="H242" i="7"/>
  <c r="I242" i="7"/>
  <c r="B243" i="7"/>
  <c r="C243" i="7"/>
  <c r="D243" i="7"/>
  <c r="E243" i="7"/>
  <c r="G243" i="7"/>
  <c r="H243" i="7"/>
  <c r="I243" i="7"/>
  <c r="B244" i="7"/>
  <c r="C244" i="7"/>
  <c r="D244" i="7"/>
  <c r="E244" i="7"/>
  <c r="G244" i="7"/>
  <c r="H244" i="7"/>
  <c r="I244" i="7"/>
  <c r="B245" i="7"/>
  <c r="C245" i="7"/>
  <c r="D245" i="7"/>
  <c r="E245" i="7"/>
  <c r="G245" i="7"/>
  <c r="H245" i="7"/>
  <c r="I245" i="7"/>
  <c r="B246" i="7"/>
  <c r="C246" i="7"/>
  <c r="D246" i="7"/>
  <c r="E246" i="7"/>
  <c r="G246" i="7"/>
  <c r="H246" i="7"/>
  <c r="I246" i="7"/>
  <c r="B247" i="7"/>
  <c r="C247" i="7"/>
  <c r="D247" i="7"/>
  <c r="E247" i="7"/>
  <c r="G247" i="7"/>
  <c r="H247" i="7"/>
  <c r="I247" i="7"/>
  <c r="B248" i="7"/>
  <c r="C248" i="7"/>
  <c r="D248" i="7"/>
  <c r="L248" i="7" s="1"/>
  <c r="E248" i="7"/>
  <c r="G248" i="7"/>
  <c r="H248" i="7"/>
  <c r="I248" i="7"/>
  <c r="B249" i="7"/>
  <c r="C249" i="7"/>
  <c r="D249" i="7"/>
  <c r="E249" i="7"/>
  <c r="G249" i="7"/>
  <c r="H249" i="7"/>
  <c r="I249" i="7"/>
  <c r="B250" i="7"/>
  <c r="C250" i="7"/>
  <c r="D250" i="7"/>
  <c r="E250" i="7"/>
  <c r="G250" i="7"/>
  <c r="H250" i="7"/>
  <c r="I250" i="7"/>
  <c r="B251" i="7"/>
  <c r="C251" i="7"/>
  <c r="D251" i="7"/>
  <c r="E251" i="7"/>
  <c r="G251" i="7"/>
  <c r="H251" i="7"/>
  <c r="I251" i="7"/>
  <c r="B252" i="7"/>
  <c r="C252" i="7"/>
  <c r="D252" i="7"/>
  <c r="E252" i="7"/>
  <c r="G252" i="7"/>
  <c r="H252" i="7"/>
  <c r="I252" i="7"/>
  <c r="B253" i="7"/>
  <c r="C253" i="7"/>
  <c r="D253" i="7"/>
  <c r="E253" i="7"/>
  <c r="G253" i="7"/>
  <c r="H253" i="7"/>
  <c r="I253" i="7"/>
  <c r="B254" i="7"/>
  <c r="C254" i="7"/>
  <c r="D254" i="7"/>
  <c r="E254" i="7"/>
  <c r="G254" i="7"/>
  <c r="H254" i="7"/>
  <c r="I254" i="7"/>
  <c r="B255" i="7"/>
  <c r="C255" i="7"/>
  <c r="D255" i="7"/>
  <c r="E255" i="7"/>
  <c r="G255" i="7"/>
  <c r="H255" i="7"/>
  <c r="I255" i="7"/>
  <c r="C234" i="7"/>
  <c r="D234" i="7"/>
  <c r="E234" i="7"/>
  <c r="F234" i="7"/>
  <c r="G234" i="7"/>
  <c r="H234" i="7"/>
  <c r="I234" i="7"/>
  <c r="B234" i="7"/>
  <c r="B205" i="7"/>
  <c r="C205" i="7"/>
  <c r="D205" i="7"/>
  <c r="E205" i="7"/>
  <c r="G205" i="7"/>
  <c r="H205" i="7"/>
  <c r="I205" i="7"/>
  <c r="B206" i="7"/>
  <c r="C206" i="7"/>
  <c r="D206" i="7"/>
  <c r="E206" i="7"/>
  <c r="G206" i="7"/>
  <c r="H206" i="7"/>
  <c r="I206" i="7"/>
  <c r="B207" i="7"/>
  <c r="C207" i="7"/>
  <c r="D207" i="7"/>
  <c r="E207" i="7"/>
  <c r="G207" i="7"/>
  <c r="H207" i="7"/>
  <c r="I207" i="7"/>
  <c r="B208" i="7"/>
  <c r="C208" i="7"/>
  <c r="D208" i="7"/>
  <c r="E208" i="7"/>
  <c r="G208" i="7"/>
  <c r="H208" i="7"/>
  <c r="I208" i="7"/>
  <c r="B209" i="7"/>
  <c r="C209" i="7"/>
  <c r="D209" i="7"/>
  <c r="E209" i="7"/>
  <c r="G209" i="7"/>
  <c r="H209" i="7"/>
  <c r="I209" i="7"/>
  <c r="B210" i="7"/>
  <c r="C210" i="7"/>
  <c r="D210" i="7"/>
  <c r="E210" i="7"/>
  <c r="G210" i="7"/>
  <c r="H210" i="7"/>
  <c r="I210" i="7"/>
  <c r="B211" i="7"/>
  <c r="C211" i="7"/>
  <c r="D211" i="7"/>
  <c r="E211" i="7"/>
  <c r="G211" i="7"/>
  <c r="H211" i="7"/>
  <c r="I211" i="7"/>
  <c r="B212" i="7"/>
  <c r="C212" i="7"/>
  <c r="D212" i="7"/>
  <c r="E212" i="7"/>
  <c r="G212" i="7"/>
  <c r="H212" i="7"/>
  <c r="I212" i="7"/>
  <c r="B213" i="7"/>
  <c r="C213" i="7"/>
  <c r="D213" i="7"/>
  <c r="E213" i="7"/>
  <c r="G213" i="7"/>
  <c r="H213" i="7"/>
  <c r="I213" i="7"/>
  <c r="B214" i="7"/>
  <c r="C214" i="7"/>
  <c r="D214" i="7"/>
  <c r="E214" i="7"/>
  <c r="G214" i="7"/>
  <c r="H214" i="7"/>
  <c r="I214" i="7"/>
  <c r="B215" i="7"/>
  <c r="C215" i="7"/>
  <c r="D215" i="7"/>
  <c r="E215" i="7"/>
  <c r="G215" i="7"/>
  <c r="H215" i="7"/>
  <c r="I215" i="7"/>
  <c r="B216" i="7"/>
  <c r="C216" i="7"/>
  <c r="D216" i="7"/>
  <c r="E216" i="7"/>
  <c r="G216" i="7"/>
  <c r="H216" i="7"/>
  <c r="I216" i="7"/>
  <c r="B217" i="7"/>
  <c r="C217" i="7"/>
  <c r="D217" i="7"/>
  <c r="E217" i="7"/>
  <c r="G217" i="7"/>
  <c r="H217" i="7"/>
  <c r="I217" i="7"/>
  <c r="B218" i="7"/>
  <c r="C218" i="7"/>
  <c r="D218" i="7"/>
  <c r="E218" i="7"/>
  <c r="G218" i="7"/>
  <c r="H218" i="7"/>
  <c r="I218" i="7"/>
  <c r="B219" i="7"/>
  <c r="C219" i="7"/>
  <c r="D219" i="7"/>
  <c r="E219" i="7"/>
  <c r="G219" i="7"/>
  <c r="H219" i="7"/>
  <c r="I219" i="7"/>
  <c r="B220" i="7"/>
  <c r="C220" i="7"/>
  <c r="D220" i="7"/>
  <c r="E220" i="7"/>
  <c r="G220" i="7"/>
  <c r="H220" i="7"/>
  <c r="I220" i="7"/>
  <c r="B221" i="7"/>
  <c r="C221" i="7"/>
  <c r="D221" i="7"/>
  <c r="E221" i="7"/>
  <c r="G221" i="7"/>
  <c r="H221" i="7"/>
  <c r="I221" i="7"/>
  <c r="B222" i="7"/>
  <c r="C222" i="7"/>
  <c r="D222" i="7"/>
  <c r="E222" i="7"/>
  <c r="G222" i="7"/>
  <c r="H222" i="7"/>
  <c r="I222" i="7"/>
  <c r="B223" i="7"/>
  <c r="C223" i="7"/>
  <c r="D223" i="7"/>
  <c r="E223" i="7"/>
  <c r="G223" i="7"/>
  <c r="H223" i="7"/>
  <c r="I223" i="7"/>
  <c r="B224" i="7"/>
  <c r="C224" i="7"/>
  <c r="D224" i="7"/>
  <c r="E224" i="7"/>
  <c r="G224" i="7"/>
  <c r="H224" i="7"/>
  <c r="I224" i="7"/>
  <c r="B225" i="7"/>
  <c r="C225" i="7"/>
  <c r="D225" i="7"/>
  <c r="E225" i="7"/>
  <c r="G225" i="7"/>
  <c r="H225" i="7"/>
  <c r="I225" i="7"/>
  <c r="B226" i="7"/>
  <c r="C226" i="7"/>
  <c r="D226" i="7"/>
  <c r="E226" i="7"/>
  <c r="G226" i="7"/>
  <c r="H226" i="7"/>
  <c r="I226" i="7"/>
  <c r="B227" i="7"/>
  <c r="C227" i="7"/>
  <c r="D227" i="7"/>
  <c r="E227" i="7"/>
  <c r="G227" i="7"/>
  <c r="H227" i="7"/>
  <c r="I227" i="7"/>
  <c r="B228" i="7"/>
  <c r="C228" i="7"/>
  <c r="D228" i="7"/>
  <c r="E228" i="7"/>
  <c r="G228" i="7"/>
  <c r="H228" i="7"/>
  <c r="I228" i="7"/>
  <c r="B229" i="7"/>
  <c r="C229" i="7"/>
  <c r="D229" i="7"/>
  <c r="E229" i="7"/>
  <c r="G229" i="7"/>
  <c r="H229" i="7"/>
  <c r="I229" i="7"/>
  <c r="B230" i="7"/>
  <c r="C230" i="7"/>
  <c r="D230" i="7"/>
  <c r="E230" i="7"/>
  <c r="G230" i="7"/>
  <c r="H230" i="7"/>
  <c r="I230" i="7"/>
  <c r="B231" i="7"/>
  <c r="C231" i="7"/>
  <c r="D231" i="7"/>
  <c r="E231" i="7"/>
  <c r="G231" i="7"/>
  <c r="H231" i="7"/>
  <c r="I231" i="7"/>
  <c r="B178" i="7"/>
  <c r="C178" i="7"/>
  <c r="D178" i="7"/>
  <c r="E178" i="7"/>
  <c r="G178" i="7"/>
  <c r="H178" i="7"/>
  <c r="I178" i="7"/>
  <c r="O178" i="7" s="1"/>
  <c r="B179" i="7"/>
  <c r="C179" i="7"/>
  <c r="D179" i="7"/>
  <c r="E179" i="7"/>
  <c r="G179" i="7"/>
  <c r="H179" i="7"/>
  <c r="I179" i="7"/>
  <c r="B180" i="7"/>
  <c r="C180" i="7"/>
  <c r="D180" i="7"/>
  <c r="E180" i="7"/>
  <c r="G180" i="7"/>
  <c r="H180" i="7"/>
  <c r="I180" i="7"/>
  <c r="B181" i="7"/>
  <c r="C181" i="7"/>
  <c r="D181" i="7"/>
  <c r="E181" i="7"/>
  <c r="G181" i="7"/>
  <c r="H181" i="7"/>
  <c r="I181" i="7"/>
  <c r="B182" i="7"/>
  <c r="C182" i="7"/>
  <c r="D182" i="7"/>
  <c r="E182" i="7"/>
  <c r="G182" i="7"/>
  <c r="H182" i="7"/>
  <c r="I182" i="7"/>
  <c r="B183" i="7"/>
  <c r="C183" i="7"/>
  <c r="D183" i="7"/>
  <c r="E183" i="7"/>
  <c r="G183" i="7"/>
  <c r="H183" i="7"/>
  <c r="I183" i="7"/>
  <c r="B184" i="7"/>
  <c r="C184" i="7"/>
  <c r="D184" i="7"/>
  <c r="E184" i="7"/>
  <c r="G184" i="7"/>
  <c r="H184" i="7"/>
  <c r="I184" i="7"/>
  <c r="B185" i="7"/>
  <c r="C185" i="7"/>
  <c r="D185" i="7"/>
  <c r="E185" i="7"/>
  <c r="G185" i="7"/>
  <c r="H185" i="7"/>
  <c r="I185" i="7"/>
  <c r="B186" i="7"/>
  <c r="C186" i="7"/>
  <c r="D186" i="7"/>
  <c r="E186" i="7"/>
  <c r="G186" i="7"/>
  <c r="H186" i="7"/>
  <c r="I186" i="7"/>
  <c r="B187" i="7"/>
  <c r="C187" i="7"/>
  <c r="D187" i="7"/>
  <c r="E187" i="7"/>
  <c r="G187" i="7"/>
  <c r="H187" i="7"/>
  <c r="I187" i="7"/>
  <c r="B188" i="7"/>
  <c r="C188" i="7"/>
  <c r="D188" i="7"/>
  <c r="E188" i="7"/>
  <c r="G188" i="7"/>
  <c r="H188" i="7"/>
  <c r="I188" i="7"/>
  <c r="B189" i="7"/>
  <c r="C189" i="7"/>
  <c r="D189" i="7"/>
  <c r="E189" i="7"/>
  <c r="G189" i="7"/>
  <c r="H189" i="7"/>
  <c r="I189" i="7"/>
  <c r="B190" i="7"/>
  <c r="C190" i="7"/>
  <c r="D190" i="7"/>
  <c r="E190" i="7"/>
  <c r="G190" i="7"/>
  <c r="H190" i="7"/>
  <c r="I190" i="7"/>
  <c r="B191" i="7"/>
  <c r="C191" i="7"/>
  <c r="D191" i="7"/>
  <c r="E191" i="7"/>
  <c r="G191" i="7"/>
  <c r="H191" i="7"/>
  <c r="I191" i="7"/>
  <c r="B192" i="7"/>
  <c r="C192" i="7"/>
  <c r="D192" i="7"/>
  <c r="E192" i="7"/>
  <c r="G192" i="7"/>
  <c r="H192" i="7"/>
  <c r="I192" i="7"/>
  <c r="B193" i="7"/>
  <c r="C193" i="7"/>
  <c r="D193" i="7"/>
  <c r="E193" i="7"/>
  <c r="G193" i="7"/>
  <c r="H193" i="7"/>
  <c r="I193" i="7"/>
  <c r="B194" i="7"/>
  <c r="C194" i="7"/>
  <c r="D194" i="7"/>
  <c r="E194" i="7"/>
  <c r="G194" i="7"/>
  <c r="H194" i="7"/>
  <c r="I194" i="7"/>
  <c r="B195" i="7"/>
  <c r="C195" i="7"/>
  <c r="D195" i="7"/>
  <c r="E195" i="7"/>
  <c r="G195" i="7"/>
  <c r="H195" i="7"/>
  <c r="I195" i="7"/>
  <c r="B196" i="7"/>
  <c r="C196" i="7"/>
  <c r="D196" i="7"/>
  <c r="E196" i="7"/>
  <c r="G196" i="7"/>
  <c r="H196" i="7"/>
  <c r="I196" i="7"/>
  <c r="B197" i="7"/>
  <c r="C197" i="7"/>
  <c r="D197" i="7"/>
  <c r="E197" i="7"/>
  <c r="G197" i="7"/>
  <c r="H197" i="7"/>
  <c r="I197" i="7"/>
  <c r="B198" i="7"/>
  <c r="C198" i="7"/>
  <c r="D198" i="7"/>
  <c r="E198" i="7"/>
  <c r="G198" i="7"/>
  <c r="H198" i="7"/>
  <c r="I198" i="7"/>
  <c r="B199" i="7"/>
  <c r="C199" i="7"/>
  <c r="D199" i="7"/>
  <c r="E199" i="7"/>
  <c r="G199" i="7"/>
  <c r="H199" i="7"/>
  <c r="I199" i="7"/>
  <c r="B200" i="7"/>
  <c r="C200" i="7"/>
  <c r="D200" i="7"/>
  <c r="E200" i="7"/>
  <c r="G200" i="7"/>
  <c r="H200" i="7"/>
  <c r="I200" i="7"/>
  <c r="B201" i="7"/>
  <c r="C201" i="7"/>
  <c r="D201" i="7"/>
  <c r="E201" i="7"/>
  <c r="G201" i="7"/>
  <c r="H201" i="7"/>
  <c r="I201" i="7"/>
  <c r="B202" i="7"/>
  <c r="C202" i="7"/>
  <c r="D202" i="7"/>
  <c r="E202" i="7"/>
  <c r="G202" i="7"/>
  <c r="H202" i="7"/>
  <c r="I202" i="7"/>
  <c r="B203" i="7"/>
  <c r="C203" i="7"/>
  <c r="D203" i="7"/>
  <c r="E203" i="7"/>
  <c r="G203" i="7"/>
  <c r="H203" i="7"/>
  <c r="I203" i="7"/>
  <c r="B204" i="7"/>
  <c r="C204" i="7"/>
  <c r="D204" i="7"/>
  <c r="E204" i="7"/>
  <c r="G204" i="7"/>
  <c r="H204" i="7"/>
  <c r="I204" i="7"/>
  <c r="C177" i="7"/>
  <c r="D177" i="7"/>
  <c r="E177" i="7"/>
  <c r="F177" i="7"/>
  <c r="G177" i="7"/>
  <c r="H177" i="7"/>
  <c r="I177" i="7"/>
  <c r="B177" i="7"/>
  <c r="B157" i="7"/>
  <c r="C157" i="7"/>
  <c r="D157" i="7"/>
  <c r="E157" i="7"/>
  <c r="G157" i="7"/>
  <c r="H157" i="7"/>
  <c r="I157" i="7"/>
  <c r="B158" i="7"/>
  <c r="C158" i="7"/>
  <c r="D158" i="7"/>
  <c r="E158" i="7"/>
  <c r="G158" i="7"/>
  <c r="H158" i="7"/>
  <c r="I158" i="7"/>
  <c r="B159" i="7"/>
  <c r="C159" i="7"/>
  <c r="D159" i="7"/>
  <c r="E159" i="7"/>
  <c r="G159" i="7"/>
  <c r="H159" i="7"/>
  <c r="I159" i="7"/>
  <c r="B160" i="7"/>
  <c r="C160" i="7"/>
  <c r="D160" i="7"/>
  <c r="E160" i="7"/>
  <c r="G160" i="7"/>
  <c r="H160" i="7"/>
  <c r="I160" i="7"/>
  <c r="B161" i="7"/>
  <c r="C161" i="7"/>
  <c r="D161" i="7"/>
  <c r="E161" i="7"/>
  <c r="G161" i="7"/>
  <c r="H161" i="7"/>
  <c r="I161" i="7"/>
  <c r="B162" i="7"/>
  <c r="C162" i="7"/>
  <c r="D162" i="7"/>
  <c r="E162" i="7"/>
  <c r="G162" i="7"/>
  <c r="H162" i="7"/>
  <c r="I162" i="7"/>
  <c r="B163" i="7"/>
  <c r="C163" i="7"/>
  <c r="D163" i="7"/>
  <c r="E163" i="7"/>
  <c r="G163" i="7"/>
  <c r="H163" i="7"/>
  <c r="I163" i="7"/>
  <c r="B164" i="7"/>
  <c r="C164" i="7"/>
  <c r="D164" i="7"/>
  <c r="E164" i="7"/>
  <c r="G164" i="7"/>
  <c r="H164" i="7"/>
  <c r="I164" i="7"/>
  <c r="B165" i="7"/>
  <c r="C165" i="7"/>
  <c r="D165" i="7"/>
  <c r="E165" i="7"/>
  <c r="G165" i="7"/>
  <c r="H165" i="7"/>
  <c r="I165" i="7"/>
  <c r="B166" i="7"/>
  <c r="C166" i="7"/>
  <c r="D166" i="7"/>
  <c r="E166" i="7"/>
  <c r="G166" i="7"/>
  <c r="H166" i="7"/>
  <c r="I166" i="7"/>
  <c r="B167" i="7"/>
  <c r="C167" i="7"/>
  <c r="D167" i="7"/>
  <c r="E167" i="7"/>
  <c r="G167" i="7"/>
  <c r="H167" i="7"/>
  <c r="I167" i="7"/>
  <c r="B168" i="7"/>
  <c r="C168" i="7"/>
  <c r="D168" i="7"/>
  <c r="E168" i="7"/>
  <c r="G168" i="7"/>
  <c r="H168" i="7"/>
  <c r="I168" i="7"/>
  <c r="B169" i="7"/>
  <c r="C169" i="7"/>
  <c r="D169" i="7"/>
  <c r="E169" i="7"/>
  <c r="G169" i="7"/>
  <c r="H169" i="7"/>
  <c r="I169" i="7"/>
  <c r="B170" i="7"/>
  <c r="C170" i="7"/>
  <c r="D170" i="7"/>
  <c r="E170" i="7"/>
  <c r="G170" i="7"/>
  <c r="H170" i="7"/>
  <c r="I170" i="7"/>
  <c r="B171" i="7"/>
  <c r="C171" i="7"/>
  <c r="D171" i="7"/>
  <c r="E171" i="7"/>
  <c r="G171" i="7"/>
  <c r="H171" i="7"/>
  <c r="I171" i="7"/>
  <c r="B172" i="7"/>
  <c r="C172" i="7"/>
  <c r="D172" i="7"/>
  <c r="E172" i="7"/>
  <c r="G172" i="7"/>
  <c r="H172" i="7"/>
  <c r="I172" i="7"/>
  <c r="B173" i="7"/>
  <c r="C173" i="7"/>
  <c r="D173" i="7"/>
  <c r="E173" i="7"/>
  <c r="G173" i="7"/>
  <c r="H173" i="7"/>
  <c r="I173" i="7"/>
  <c r="B174" i="7"/>
  <c r="C174" i="7"/>
  <c r="D174" i="7"/>
  <c r="E174" i="7"/>
  <c r="G174" i="7"/>
  <c r="H174" i="7"/>
  <c r="I174" i="7"/>
  <c r="B130" i="7"/>
  <c r="C130" i="7"/>
  <c r="D130" i="7"/>
  <c r="E130" i="7"/>
  <c r="G130" i="7"/>
  <c r="H130" i="7"/>
  <c r="I130" i="7"/>
  <c r="O130" i="7" s="1"/>
  <c r="B131" i="7"/>
  <c r="C131" i="7"/>
  <c r="D131" i="7"/>
  <c r="E131" i="7"/>
  <c r="G131" i="7"/>
  <c r="H131" i="7"/>
  <c r="I131" i="7"/>
  <c r="B132" i="7"/>
  <c r="C132" i="7"/>
  <c r="D132" i="7"/>
  <c r="E132" i="7"/>
  <c r="G132" i="7"/>
  <c r="H132" i="7"/>
  <c r="I132" i="7"/>
  <c r="B133" i="7"/>
  <c r="C133" i="7"/>
  <c r="D133" i="7"/>
  <c r="E133" i="7"/>
  <c r="G133" i="7"/>
  <c r="H133" i="7"/>
  <c r="I133" i="7"/>
  <c r="B134" i="7"/>
  <c r="C134" i="7"/>
  <c r="D134" i="7"/>
  <c r="L134" i="7" s="1"/>
  <c r="E134" i="7"/>
  <c r="G134" i="7"/>
  <c r="H134" i="7"/>
  <c r="I134" i="7"/>
  <c r="B135" i="7"/>
  <c r="C135" i="7"/>
  <c r="D135" i="7"/>
  <c r="E135" i="7"/>
  <c r="G135" i="7"/>
  <c r="H135" i="7"/>
  <c r="I135" i="7"/>
  <c r="B136" i="7"/>
  <c r="C136" i="7"/>
  <c r="D136" i="7"/>
  <c r="L136" i="7" s="1"/>
  <c r="E136" i="7"/>
  <c r="G136" i="7"/>
  <c r="H136" i="7"/>
  <c r="I136" i="7"/>
  <c r="B137" i="7"/>
  <c r="C137" i="7"/>
  <c r="D137" i="7"/>
  <c r="E137" i="7"/>
  <c r="G137" i="7"/>
  <c r="H137" i="7"/>
  <c r="I137" i="7"/>
  <c r="B138" i="7"/>
  <c r="C138" i="7"/>
  <c r="D138" i="7"/>
  <c r="E138" i="7"/>
  <c r="G138" i="7"/>
  <c r="H138" i="7"/>
  <c r="I138" i="7"/>
  <c r="B139" i="7"/>
  <c r="C139" i="7"/>
  <c r="D139" i="7"/>
  <c r="E139" i="7"/>
  <c r="G139" i="7"/>
  <c r="H139" i="7"/>
  <c r="I139" i="7"/>
  <c r="B140" i="7"/>
  <c r="C140" i="7"/>
  <c r="D140" i="7"/>
  <c r="E140" i="7"/>
  <c r="G140" i="7"/>
  <c r="H140" i="7"/>
  <c r="I140" i="7"/>
  <c r="B141" i="7"/>
  <c r="C141" i="7"/>
  <c r="D141" i="7"/>
  <c r="E141" i="7"/>
  <c r="G141" i="7"/>
  <c r="H141" i="7"/>
  <c r="I141" i="7"/>
  <c r="B142" i="7"/>
  <c r="C142" i="7"/>
  <c r="D142" i="7"/>
  <c r="E142" i="7"/>
  <c r="G142" i="7"/>
  <c r="H142" i="7"/>
  <c r="I142" i="7"/>
  <c r="B143" i="7"/>
  <c r="C143" i="7"/>
  <c r="D143" i="7"/>
  <c r="E143" i="7"/>
  <c r="G143" i="7"/>
  <c r="H143" i="7"/>
  <c r="I143" i="7"/>
  <c r="B144" i="7"/>
  <c r="C144" i="7"/>
  <c r="D144" i="7"/>
  <c r="E144" i="7"/>
  <c r="G144" i="7"/>
  <c r="H144" i="7"/>
  <c r="I144" i="7"/>
  <c r="B145" i="7"/>
  <c r="C145" i="7"/>
  <c r="D145" i="7"/>
  <c r="E145" i="7"/>
  <c r="G145" i="7"/>
  <c r="H145" i="7"/>
  <c r="I145" i="7"/>
  <c r="B146" i="7"/>
  <c r="C146" i="7"/>
  <c r="D146" i="7"/>
  <c r="E146" i="7"/>
  <c r="G146" i="7"/>
  <c r="H146" i="7"/>
  <c r="I146" i="7"/>
  <c r="B147" i="7"/>
  <c r="C147" i="7"/>
  <c r="D147" i="7"/>
  <c r="E147" i="7"/>
  <c r="G147" i="7"/>
  <c r="H147" i="7"/>
  <c r="I147" i="7"/>
  <c r="B148" i="7"/>
  <c r="C148" i="7"/>
  <c r="D148" i="7"/>
  <c r="E148" i="7"/>
  <c r="G148" i="7"/>
  <c r="H148" i="7"/>
  <c r="I148" i="7"/>
  <c r="B149" i="7"/>
  <c r="C149" i="7"/>
  <c r="D149" i="7"/>
  <c r="E149" i="7"/>
  <c r="G149" i="7"/>
  <c r="H149" i="7"/>
  <c r="I149" i="7"/>
  <c r="B150" i="7"/>
  <c r="C150" i="7"/>
  <c r="D150" i="7"/>
  <c r="E150" i="7"/>
  <c r="G150" i="7"/>
  <c r="H150" i="7"/>
  <c r="I150" i="7"/>
  <c r="B151" i="7"/>
  <c r="C151" i="7"/>
  <c r="D151" i="7"/>
  <c r="E151" i="7"/>
  <c r="G151" i="7"/>
  <c r="H151" i="7"/>
  <c r="I151" i="7"/>
  <c r="B152" i="7"/>
  <c r="C152" i="7"/>
  <c r="D152" i="7"/>
  <c r="E152" i="7"/>
  <c r="G152" i="7"/>
  <c r="H152" i="7"/>
  <c r="I152" i="7"/>
  <c r="B153" i="7"/>
  <c r="C153" i="7"/>
  <c r="D153" i="7"/>
  <c r="E153" i="7"/>
  <c r="G153" i="7"/>
  <c r="H153" i="7"/>
  <c r="I153" i="7"/>
  <c r="B154" i="7"/>
  <c r="C154" i="7"/>
  <c r="D154" i="7"/>
  <c r="E154" i="7"/>
  <c r="G154" i="7"/>
  <c r="H154" i="7"/>
  <c r="I154" i="7"/>
  <c r="B155" i="7"/>
  <c r="C155" i="7"/>
  <c r="D155" i="7"/>
  <c r="E155" i="7"/>
  <c r="G155" i="7"/>
  <c r="H155" i="7"/>
  <c r="I155" i="7"/>
  <c r="B156" i="7"/>
  <c r="C156" i="7"/>
  <c r="D156" i="7"/>
  <c r="E156" i="7"/>
  <c r="G156" i="7"/>
  <c r="H156" i="7"/>
  <c r="I156" i="7"/>
  <c r="C129" i="7"/>
  <c r="D129" i="7"/>
  <c r="E129" i="7"/>
  <c r="F129" i="7"/>
  <c r="G129" i="7"/>
  <c r="H129" i="7"/>
  <c r="I129" i="7"/>
  <c r="B129" i="7"/>
  <c r="B100" i="7"/>
  <c r="C100" i="7"/>
  <c r="D100" i="7"/>
  <c r="E100" i="7"/>
  <c r="G100" i="7"/>
  <c r="H100" i="7"/>
  <c r="I100" i="7"/>
  <c r="B101" i="7"/>
  <c r="C101" i="7"/>
  <c r="D101" i="7"/>
  <c r="E101" i="7"/>
  <c r="G101" i="7"/>
  <c r="H101" i="7"/>
  <c r="I101" i="7"/>
  <c r="B102" i="7"/>
  <c r="C102" i="7"/>
  <c r="D102" i="7"/>
  <c r="E102" i="7"/>
  <c r="G102" i="7"/>
  <c r="H102" i="7"/>
  <c r="I102" i="7"/>
  <c r="B103" i="7"/>
  <c r="C103" i="7"/>
  <c r="D103" i="7"/>
  <c r="E103" i="7"/>
  <c r="G103" i="7"/>
  <c r="H103" i="7"/>
  <c r="I103" i="7"/>
  <c r="B104" i="7"/>
  <c r="C104" i="7"/>
  <c r="D104" i="7"/>
  <c r="E104" i="7"/>
  <c r="G104" i="7"/>
  <c r="H104" i="7"/>
  <c r="I104" i="7"/>
  <c r="B105" i="7"/>
  <c r="C105" i="7"/>
  <c r="D105" i="7"/>
  <c r="E105" i="7"/>
  <c r="G105" i="7"/>
  <c r="H105" i="7"/>
  <c r="I105" i="7"/>
  <c r="B106" i="7"/>
  <c r="C106" i="7"/>
  <c r="D106" i="7"/>
  <c r="E106" i="7"/>
  <c r="G106" i="7"/>
  <c r="H106" i="7"/>
  <c r="I106" i="7"/>
  <c r="B107" i="7"/>
  <c r="C107" i="7"/>
  <c r="D107" i="7"/>
  <c r="E107" i="7"/>
  <c r="G107" i="7"/>
  <c r="H107" i="7"/>
  <c r="I107" i="7"/>
  <c r="B108" i="7"/>
  <c r="C108" i="7"/>
  <c r="D108" i="7"/>
  <c r="E108" i="7"/>
  <c r="G108" i="7"/>
  <c r="H108" i="7"/>
  <c r="I108" i="7"/>
  <c r="B109" i="7"/>
  <c r="C109" i="7"/>
  <c r="D109" i="7"/>
  <c r="E109" i="7"/>
  <c r="G109" i="7"/>
  <c r="H109" i="7"/>
  <c r="I109" i="7"/>
  <c r="B110" i="7"/>
  <c r="C110" i="7"/>
  <c r="D110" i="7"/>
  <c r="E110" i="7"/>
  <c r="G110" i="7"/>
  <c r="H110" i="7"/>
  <c r="I110" i="7"/>
  <c r="B111" i="7"/>
  <c r="C111" i="7"/>
  <c r="D111" i="7"/>
  <c r="E111" i="7"/>
  <c r="G111" i="7"/>
  <c r="H111" i="7"/>
  <c r="I111" i="7"/>
  <c r="B112" i="7"/>
  <c r="C112" i="7"/>
  <c r="D112" i="7"/>
  <c r="E112" i="7"/>
  <c r="G112" i="7"/>
  <c r="H112" i="7"/>
  <c r="I112" i="7"/>
  <c r="B113" i="7"/>
  <c r="C113" i="7"/>
  <c r="D113" i="7"/>
  <c r="E113" i="7"/>
  <c r="G113" i="7"/>
  <c r="H113" i="7"/>
  <c r="I113" i="7"/>
  <c r="B114" i="7"/>
  <c r="C114" i="7"/>
  <c r="D114" i="7"/>
  <c r="E114" i="7"/>
  <c r="G114" i="7"/>
  <c r="H114" i="7"/>
  <c r="I114" i="7"/>
  <c r="B115" i="7"/>
  <c r="C115" i="7"/>
  <c r="D115" i="7"/>
  <c r="E115" i="7"/>
  <c r="G115" i="7"/>
  <c r="H115" i="7"/>
  <c r="I115" i="7"/>
  <c r="B116" i="7"/>
  <c r="C116" i="7"/>
  <c r="D116" i="7"/>
  <c r="E116" i="7"/>
  <c r="G116" i="7"/>
  <c r="H116" i="7"/>
  <c r="I116" i="7"/>
  <c r="B117" i="7"/>
  <c r="C117" i="7"/>
  <c r="D117" i="7"/>
  <c r="E117" i="7"/>
  <c r="G117" i="7"/>
  <c r="H117" i="7"/>
  <c r="I117" i="7"/>
  <c r="B118" i="7"/>
  <c r="C118" i="7"/>
  <c r="D118" i="7"/>
  <c r="E118" i="7"/>
  <c r="G118" i="7"/>
  <c r="H118" i="7"/>
  <c r="I118" i="7"/>
  <c r="B119" i="7"/>
  <c r="C119" i="7"/>
  <c r="D119" i="7"/>
  <c r="E119" i="7"/>
  <c r="G119" i="7"/>
  <c r="H119" i="7"/>
  <c r="I119" i="7"/>
  <c r="B120" i="7"/>
  <c r="C120" i="7"/>
  <c r="D120" i="7"/>
  <c r="E120" i="7"/>
  <c r="G120" i="7"/>
  <c r="H120" i="7"/>
  <c r="I120" i="7"/>
  <c r="B121" i="7"/>
  <c r="C121" i="7"/>
  <c r="D121" i="7"/>
  <c r="E121" i="7"/>
  <c r="G121" i="7"/>
  <c r="H121" i="7"/>
  <c r="I121" i="7"/>
  <c r="B122" i="7"/>
  <c r="C122" i="7"/>
  <c r="D122" i="7"/>
  <c r="E122" i="7"/>
  <c r="G122" i="7"/>
  <c r="H122" i="7"/>
  <c r="I122" i="7"/>
  <c r="B123" i="7"/>
  <c r="C123" i="7"/>
  <c r="D123" i="7"/>
  <c r="E123" i="7"/>
  <c r="G123" i="7"/>
  <c r="H123" i="7"/>
  <c r="I123" i="7"/>
  <c r="B124" i="7"/>
  <c r="C124" i="7"/>
  <c r="D124" i="7"/>
  <c r="E124" i="7"/>
  <c r="G124" i="7"/>
  <c r="H124" i="7"/>
  <c r="I124" i="7"/>
  <c r="B125" i="7"/>
  <c r="C125" i="7"/>
  <c r="D125" i="7"/>
  <c r="E125" i="7"/>
  <c r="G125" i="7"/>
  <c r="H125" i="7"/>
  <c r="I125" i="7"/>
  <c r="B126" i="7"/>
  <c r="C126" i="7"/>
  <c r="D126" i="7"/>
  <c r="E126" i="7"/>
  <c r="G126" i="7"/>
  <c r="H126" i="7"/>
  <c r="I126" i="7"/>
  <c r="B85" i="7"/>
  <c r="C85" i="7"/>
  <c r="D85" i="7"/>
  <c r="E85" i="7"/>
  <c r="G85" i="7"/>
  <c r="H85" i="7"/>
  <c r="I85" i="7"/>
  <c r="O85" i="7" s="1"/>
  <c r="B86" i="7"/>
  <c r="C86" i="7"/>
  <c r="D86" i="7"/>
  <c r="E86" i="7"/>
  <c r="G86" i="7"/>
  <c r="H86" i="7"/>
  <c r="I86" i="7"/>
  <c r="B87" i="7"/>
  <c r="C87" i="7"/>
  <c r="D87" i="7"/>
  <c r="L87" i="7" s="1"/>
  <c r="E87" i="7"/>
  <c r="G87" i="7"/>
  <c r="H87" i="7"/>
  <c r="I87" i="7"/>
  <c r="B88" i="7"/>
  <c r="C88" i="7"/>
  <c r="D88" i="7"/>
  <c r="E88" i="7"/>
  <c r="G88" i="7"/>
  <c r="H88" i="7"/>
  <c r="I88" i="7"/>
  <c r="B89" i="7"/>
  <c r="C89" i="7"/>
  <c r="D89" i="7"/>
  <c r="E89" i="7"/>
  <c r="G89" i="7"/>
  <c r="H89" i="7"/>
  <c r="I89" i="7"/>
  <c r="B90" i="7"/>
  <c r="C90" i="7"/>
  <c r="D90" i="7"/>
  <c r="E90" i="7"/>
  <c r="G90" i="7"/>
  <c r="H90" i="7"/>
  <c r="I90" i="7"/>
  <c r="B91" i="7"/>
  <c r="C91" i="7"/>
  <c r="D91" i="7"/>
  <c r="E91" i="7"/>
  <c r="G91" i="7"/>
  <c r="H91" i="7"/>
  <c r="I91" i="7"/>
  <c r="B92" i="7"/>
  <c r="C92" i="7"/>
  <c r="D92" i="7"/>
  <c r="E92" i="7"/>
  <c r="G92" i="7"/>
  <c r="H92" i="7"/>
  <c r="I92" i="7"/>
  <c r="B93" i="7"/>
  <c r="C93" i="7"/>
  <c r="D93" i="7"/>
  <c r="E93" i="7"/>
  <c r="G93" i="7"/>
  <c r="H93" i="7"/>
  <c r="I93" i="7"/>
  <c r="B94" i="7"/>
  <c r="C94" i="7"/>
  <c r="D94" i="7"/>
  <c r="E94" i="7"/>
  <c r="G94" i="7"/>
  <c r="H94" i="7"/>
  <c r="I94" i="7"/>
  <c r="B95" i="7"/>
  <c r="C95" i="7"/>
  <c r="D95" i="7"/>
  <c r="L95" i="7" s="1"/>
  <c r="E95" i="7"/>
  <c r="G95" i="7"/>
  <c r="H95" i="7"/>
  <c r="I95" i="7"/>
  <c r="B96" i="7"/>
  <c r="C96" i="7"/>
  <c r="D96" i="7"/>
  <c r="E96" i="7"/>
  <c r="G96" i="7"/>
  <c r="H96" i="7"/>
  <c r="I96" i="7"/>
  <c r="B97" i="7"/>
  <c r="C97" i="7"/>
  <c r="D97" i="7"/>
  <c r="E97" i="7"/>
  <c r="G97" i="7"/>
  <c r="H97" i="7"/>
  <c r="I97" i="7"/>
  <c r="B98" i="7"/>
  <c r="C98" i="7"/>
  <c r="D98" i="7"/>
  <c r="E98" i="7"/>
  <c r="G98" i="7"/>
  <c r="H98" i="7"/>
  <c r="I98" i="7"/>
  <c r="B99" i="7"/>
  <c r="C99" i="7"/>
  <c r="D99" i="7"/>
  <c r="E99" i="7"/>
  <c r="G99" i="7"/>
  <c r="H99" i="7"/>
  <c r="I99" i="7"/>
  <c r="C84" i="7"/>
  <c r="D84" i="7"/>
  <c r="E84" i="7"/>
  <c r="F84" i="7"/>
  <c r="G84" i="7"/>
  <c r="H84" i="7"/>
  <c r="I84" i="7"/>
  <c r="B84" i="7"/>
  <c r="B63" i="7"/>
  <c r="C63" i="7"/>
  <c r="D63" i="7"/>
  <c r="E63" i="7"/>
  <c r="G63" i="7"/>
  <c r="H63" i="7"/>
  <c r="I63" i="7"/>
  <c r="B64" i="7"/>
  <c r="C64" i="7"/>
  <c r="D64" i="7"/>
  <c r="E64" i="7"/>
  <c r="G64" i="7"/>
  <c r="H64" i="7"/>
  <c r="I64" i="7"/>
  <c r="B65" i="7"/>
  <c r="C65" i="7"/>
  <c r="D65" i="7"/>
  <c r="E65" i="7"/>
  <c r="G65" i="7"/>
  <c r="H65" i="7"/>
  <c r="I65" i="7"/>
  <c r="B66" i="7"/>
  <c r="C66" i="7"/>
  <c r="D66" i="7"/>
  <c r="E66" i="7"/>
  <c r="G66" i="7"/>
  <c r="H66" i="7"/>
  <c r="I66" i="7"/>
  <c r="B67" i="7"/>
  <c r="C67" i="7"/>
  <c r="D67" i="7"/>
  <c r="E67" i="7"/>
  <c r="G67" i="7"/>
  <c r="H67" i="7"/>
  <c r="I67" i="7"/>
  <c r="B68" i="7"/>
  <c r="C68" i="7"/>
  <c r="D68" i="7"/>
  <c r="E68" i="7"/>
  <c r="G68" i="7"/>
  <c r="H68" i="7"/>
  <c r="I68" i="7"/>
  <c r="B69" i="7"/>
  <c r="C69" i="7"/>
  <c r="D69" i="7"/>
  <c r="E69" i="7"/>
  <c r="G69" i="7"/>
  <c r="H69" i="7"/>
  <c r="I69" i="7"/>
  <c r="B70" i="7"/>
  <c r="C70" i="7"/>
  <c r="D70" i="7"/>
  <c r="E70" i="7"/>
  <c r="G70" i="7"/>
  <c r="H70" i="7"/>
  <c r="I70" i="7"/>
  <c r="B71" i="7"/>
  <c r="C71" i="7"/>
  <c r="D71" i="7"/>
  <c r="E71" i="7"/>
  <c r="G71" i="7"/>
  <c r="H71" i="7"/>
  <c r="I71" i="7"/>
  <c r="B72" i="7"/>
  <c r="C72" i="7"/>
  <c r="D72" i="7"/>
  <c r="E72" i="7"/>
  <c r="G72" i="7"/>
  <c r="H72" i="7"/>
  <c r="I72" i="7"/>
  <c r="B73" i="7"/>
  <c r="C73" i="7"/>
  <c r="D73" i="7"/>
  <c r="E73" i="7"/>
  <c r="G73" i="7"/>
  <c r="H73" i="7"/>
  <c r="I73" i="7"/>
  <c r="B74" i="7"/>
  <c r="C74" i="7"/>
  <c r="D74" i="7"/>
  <c r="E74" i="7"/>
  <c r="G74" i="7"/>
  <c r="H74" i="7"/>
  <c r="I74" i="7"/>
  <c r="B75" i="7"/>
  <c r="C75" i="7"/>
  <c r="D75" i="7"/>
  <c r="E75" i="7"/>
  <c r="G75" i="7"/>
  <c r="H75" i="7"/>
  <c r="I75" i="7"/>
  <c r="B76" i="7"/>
  <c r="C76" i="7"/>
  <c r="D76" i="7"/>
  <c r="E76" i="7"/>
  <c r="G76" i="7"/>
  <c r="H76" i="7"/>
  <c r="I76" i="7"/>
  <c r="B77" i="7"/>
  <c r="C77" i="7"/>
  <c r="D77" i="7"/>
  <c r="E77" i="7"/>
  <c r="G77" i="7"/>
  <c r="H77" i="7"/>
  <c r="I77" i="7"/>
  <c r="B78" i="7"/>
  <c r="C78" i="7"/>
  <c r="D78" i="7"/>
  <c r="E78" i="7"/>
  <c r="G78" i="7"/>
  <c r="H78" i="7"/>
  <c r="I78" i="7"/>
  <c r="B79" i="7"/>
  <c r="C79" i="7"/>
  <c r="D79" i="7"/>
  <c r="E79" i="7"/>
  <c r="G79" i="7"/>
  <c r="H79" i="7"/>
  <c r="I79" i="7"/>
  <c r="B80" i="7"/>
  <c r="C80" i="7"/>
  <c r="D80" i="7"/>
  <c r="E80" i="7"/>
  <c r="G80" i="7"/>
  <c r="H80" i="7"/>
  <c r="I80" i="7"/>
  <c r="B81" i="7"/>
  <c r="C81" i="7"/>
  <c r="D81" i="7"/>
  <c r="E81" i="7"/>
  <c r="G81" i="7"/>
  <c r="H81" i="7"/>
  <c r="I81" i="7"/>
  <c r="B46" i="7"/>
  <c r="C46" i="7"/>
  <c r="D46" i="7"/>
  <c r="E46" i="7"/>
  <c r="G46" i="7"/>
  <c r="H46" i="7"/>
  <c r="I46" i="7"/>
  <c r="O46" i="7" s="1"/>
  <c r="B47" i="7"/>
  <c r="C47" i="7"/>
  <c r="D47" i="7"/>
  <c r="E47" i="7"/>
  <c r="G47" i="7"/>
  <c r="H47" i="7"/>
  <c r="I47" i="7"/>
  <c r="B48" i="7"/>
  <c r="C48" i="7"/>
  <c r="D48" i="7"/>
  <c r="E48" i="7"/>
  <c r="G48" i="7"/>
  <c r="H48" i="7"/>
  <c r="I48" i="7"/>
  <c r="B49" i="7"/>
  <c r="C49" i="7"/>
  <c r="D49" i="7"/>
  <c r="E49" i="7"/>
  <c r="G49" i="7"/>
  <c r="H49" i="7"/>
  <c r="I49" i="7"/>
  <c r="B50" i="7"/>
  <c r="C50" i="7"/>
  <c r="D50" i="7"/>
  <c r="E50" i="7"/>
  <c r="G50" i="7"/>
  <c r="H50" i="7"/>
  <c r="I50" i="7"/>
  <c r="B51" i="7"/>
  <c r="C51" i="7"/>
  <c r="D51" i="7"/>
  <c r="E51" i="7"/>
  <c r="G51" i="7"/>
  <c r="H51" i="7"/>
  <c r="I51" i="7"/>
  <c r="B52" i="7"/>
  <c r="C52" i="7"/>
  <c r="D52" i="7"/>
  <c r="E52" i="7"/>
  <c r="G52" i="7"/>
  <c r="H52" i="7"/>
  <c r="I52" i="7"/>
  <c r="B53" i="7"/>
  <c r="C53" i="7"/>
  <c r="D53" i="7"/>
  <c r="E53" i="7"/>
  <c r="G53" i="7"/>
  <c r="H53" i="7"/>
  <c r="I53" i="7"/>
  <c r="B54" i="7"/>
  <c r="C54" i="7"/>
  <c r="D54" i="7"/>
  <c r="E54" i="7"/>
  <c r="G54" i="7"/>
  <c r="H54" i="7"/>
  <c r="I54" i="7"/>
  <c r="B55" i="7"/>
  <c r="C55" i="7"/>
  <c r="D55" i="7"/>
  <c r="E55" i="7"/>
  <c r="G55" i="7"/>
  <c r="H55" i="7"/>
  <c r="I55" i="7"/>
  <c r="B56" i="7"/>
  <c r="C56" i="7"/>
  <c r="D56" i="7"/>
  <c r="E56" i="7"/>
  <c r="G56" i="7"/>
  <c r="H56" i="7"/>
  <c r="I56" i="7"/>
  <c r="B57" i="7"/>
  <c r="C57" i="7"/>
  <c r="D57" i="7"/>
  <c r="E57" i="7"/>
  <c r="G57" i="7"/>
  <c r="H57" i="7"/>
  <c r="I57" i="7"/>
  <c r="B58" i="7"/>
  <c r="C58" i="7"/>
  <c r="D58" i="7"/>
  <c r="E58" i="7"/>
  <c r="G58" i="7"/>
  <c r="H58" i="7"/>
  <c r="I58" i="7"/>
  <c r="B59" i="7"/>
  <c r="C59" i="7"/>
  <c r="D59" i="7"/>
  <c r="E59" i="7"/>
  <c r="G59" i="7"/>
  <c r="H59" i="7"/>
  <c r="I59" i="7"/>
  <c r="B60" i="7"/>
  <c r="C60" i="7"/>
  <c r="D60" i="7"/>
  <c r="E60" i="7"/>
  <c r="G60" i="7"/>
  <c r="H60" i="7"/>
  <c r="I60" i="7"/>
  <c r="B61" i="7"/>
  <c r="C61" i="7"/>
  <c r="D61" i="7"/>
  <c r="E61" i="7"/>
  <c r="G61" i="7"/>
  <c r="H61" i="7"/>
  <c r="I61" i="7"/>
  <c r="B62" i="7"/>
  <c r="C62" i="7"/>
  <c r="D62" i="7"/>
  <c r="E62" i="7"/>
  <c r="G62" i="7"/>
  <c r="H62" i="7"/>
  <c r="I62" i="7"/>
  <c r="C45" i="7"/>
  <c r="D45" i="7"/>
  <c r="E45" i="7"/>
  <c r="F45" i="7"/>
  <c r="G45" i="7"/>
  <c r="H45" i="7"/>
  <c r="I45" i="7"/>
  <c r="B45" i="7"/>
  <c r="B30" i="7"/>
  <c r="C30" i="7"/>
  <c r="D30" i="7"/>
  <c r="E30" i="7"/>
  <c r="G30" i="7"/>
  <c r="H30" i="7"/>
  <c r="I30" i="7"/>
  <c r="B31" i="7"/>
  <c r="C31" i="7"/>
  <c r="D31" i="7"/>
  <c r="E31" i="7"/>
  <c r="G31" i="7"/>
  <c r="H31" i="7"/>
  <c r="I31" i="7"/>
  <c r="B32" i="7"/>
  <c r="C32" i="7"/>
  <c r="D32" i="7"/>
  <c r="E32" i="7"/>
  <c r="G32" i="7"/>
  <c r="H32" i="7"/>
  <c r="I32" i="7"/>
  <c r="B33" i="7"/>
  <c r="C33" i="7"/>
  <c r="D33" i="7"/>
  <c r="E33" i="7"/>
  <c r="G33" i="7"/>
  <c r="H33" i="7"/>
  <c r="I33" i="7"/>
  <c r="B34" i="7"/>
  <c r="C34" i="7"/>
  <c r="D34" i="7"/>
  <c r="E34" i="7"/>
  <c r="G34" i="7"/>
  <c r="H34" i="7"/>
  <c r="I34" i="7"/>
  <c r="B35" i="7"/>
  <c r="C35" i="7"/>
  <c r="D35" i="7"/>
  <c r="E35" i="7"/>
  <c r="G35" i="7"/>
  <c r="H35" i="7"/>
  <c r="I35" i="7"/>
  <c r="B36" i="7"/>
  <c r="C36" i="7"/>
  <c r="D36" i="7"/>
  <c r="E36" i="7"/>
  <c r="G36" i="7"/>
  <c r="H36" i="7"/>
  <c r="I36" i="7"/>
  <c r="B37" i="7"/>
  <c r="C37" i="7"/>
  <c r="D37" i="7"/>
  <c r="E37" i="7"/>
  <c r="G37" i="7"/>
  <c r="H37" i="7"/>
  <c r="I37" i="7"/>
  <c r="B38" i="7"/>
  <c r="C38" i="7"/>
  <c r="D38" i="7"/>
  <c r="E38" i="7"/>
  <c r="G38" i="7"/>
  <c r="H38" i="7"/>
  <c r="I38" i="7"/>
  <c r="B39" i="7"/>
  <c r="C39" i="7"/>
  <c r="D39" i="7"/>
  <c r="E39" i="7"/>
  <c r="G39" i="7"/>
  <c r="H39" i="7"/>
  <c r="I39" i="7"/>
  <c r="B40" i="7"/>
  <c r="C40" i="7"/>
  <c r="D40" i="7"/>
  <c r="E40" i="7"/>
  <c r="G40" i="7"/>
  <c r="H40" i="7"/>
  <c r="I40" i="7"/>
  <c r="B41" i="7"/>
  <c r="C41" i="7"/>
  <c r="D41" i="7"/>
  <c r="E41" i="7"/>
  <c r="G41" i="7"/>
  <c r="H41" i="7"/>
  <c r="I41" i="7"/>
  <c r="B42" i="7"/>
  <c r="C42" i="7"/>
  <c r="D42" i="7"/>
  <c r="E42" i="7"/>
  <c r="G42" i="7"/>
  <c r="H42" i="7"/>
  <c r="I42" i="7"/>
  <c r="B19" i="7"/>
  <c r="C19" i="7"/>
  <c r="D19" i="7"/>
  <c r="E19" i="7"/>
  <c r="G19" i="7"/>
  <c r="H19" i="7"/>
  <c r="I19" i="7"/>
  <c r="O19" i="7" s="1"/>
  <c r="B20" i="7"/>
  <c r="C20" i="7"/>
  <c r="D20" i="7"/>
  <c r="E20" i="7"/>
  <c r="G20" i="7"/>
  <c r="H20" i="7"/>
  <c r="I20" i="7"/>
  <c r="B21" i="7"/>
  <c r="C21" i="7"/>
  <c r="D21" i="7"/>
  <c r="E21" i="7"/>
  <c r="G21" i="7"/>
  <c r="H21" i="7"/>
  <c r="I21" i="7"/>
  <c r="B22" i="7"/>
  <c r="C22" i="7"/>
  <c r="D22" i="7"/>
  <c r="E22" i="7"/>
  <c r="G22" i="7"/>
  <c r="H22" i="7"/>
  <c r="I22" i="7"/>
  <c r="B23" i="7"/>
  <c r="C23" i="7"/>
  <c r="D23" i="7"/>
  <c r="E23" i="7"/>
  <c r="G23" i="7"/>
  <c r="H23" i="7"/>
  <c r="I23" i="7"/>
  <c r="B24" i="7"/>
  <c r="C24" i="7"/>
  <c r="D24" i="7"/>
  <c r="E24" i="7"/>
  <c r="G24" i="7"/>
  <c r="H24" i="7"/>
  <c r="I24" i="7"/>
  <c r="B25" i="7"/>
  <c r="C25" i="7"/>
  <c r="D25" i="7"/>
  <c r="E25" i="7"/>
  <c r="G25" i="7"/>
  <c r="H25" i="7"/>
  <c r="I25" i="7"/>
  <c r="B26" i="7"/>
  <c r="C26" i="7"/>
  <c r="D26" i="7"/>
  <c r="E26" i="7"/>
  <c r="G26" i="7"/>
  <c r="H26" i="7"/>
  <c r="I26" i="7"/>
  <c r="B27" i="7"/>
  <c r="C27" i="7"/>
  <c r="D27" i="7"/>
  <c r="E27" i="7"/>
  <c r="G27" i="7"/>
  <c r="H27" i="7"/>
  <c r="I27" i="7"/>
  <c r="B28" i="7"/>
  <c r="C28" i="7"/>
  <c r="D28" i="7"/>
  <c r="E28" i="7"/>
  <c r="G28" i="7"/>
  <c r="H28" i="7"/>
  <c r="I28" i="7"/>
  <c r="B29" i="7"/>
  <c r="C29" i="7"/>
  <c r="D29" i="7"/>
  <c r="E29" i="7"/>
  <c r="G29" i="7"/>
  <c r="H29" i="7"/>
  <c r="I29" i="7"/>
  <c r="C18" i="7"/>
  <c r="D18" i="7"/>
  <c r="E18" i="7"/>
  <c r="F18" i="7"/>
  <c r="G18" i="7"/>
  <c r="H18" i="7"/>
  <c r="I18" i="7"/>
  <c r="B18" i="7"/>
  <c r="B9" i="7"/>
  <c r="C9" i="7"/>
  <c r="D9" i="7"/>
  <c r="E9" i="7"/>
  <c r="G9" i="7"/>
  <c r="H9" i="7"/>
  <c r="I9" i="7"/>
  <c r="B10" i="7"/>
  <c r="C10" i="7"/>
  <c r="D10" i="7"/>
  <c r="E10" i="7"/>
  <c r="G10" i="7"/>
  <c r="H10" i="7"/>
  <c r="I10" i="7"/>
  <c r="B11" i="7"/>
  <c r="C11" i="7"/>
  <c r="D11" i="7"/>
  <c r="E11" i="7"/>
  <c r="G11" i="7"/>
  <c r="H11" i="7"/>
  <c r="I11" i="7"/>
  <c r="B12" i="7"/>
  <c r="C12" i="7"/>
  <c r="D12" i="7"/>
  <c r="E12" i="7"/>
  <c r="G12" i="7"/>
  <c r="H12" i="7"/>
  <c r="I12" i="7"/>
  <c r="B13" i="7"/>
  <c r="C13" i="7"/>
  <c r="D13" i="7"/>
  <c r="E13" i="7"/>
  <c r="G13" i="7"/>
  <c r="H13" i="7"/>
  <c r="I13" i="7"/>
  <c r="B14" i="7"/>
  <c r="C14" i="7"/>
  <c r="D14" i="7"/>
  <c r="E14" i="7"/>
  <c r="G14" i="7"/>
  <c r="H14" i="7"/>
  <c r="I14" i="7"/>
  <c r="B15" i="7"/>
  <c r="C15" i="7"/>
  <c r="D15" i="7"/>
  <c r="E15" i="7"/>
  <c r="G15" i="7"/>
  <c r="H15" i="7"/>
  <c r="I15" i="7"/>
  <c r="B4" i="7"/>
  <c r="C4" i="7"/>
  <c r="D4" i="7"/>
  <c r="E4" i="7"/>
  <c r="G4" i="7"/>
  <c r="H4" i="7"/>
  <c r="I4" i="7"/>
  <c r="O4" i="7" s="1"/>
  <c r="B5" i="7"/>
  <c r="C5" i="7"/>
  <c r="D5" i="7"/>
  <c r="E5" i="7"/>
  <c r="G5" i="7"/>
  <c r="H5" i="7"/>
  <c r="I5" i="7"/>
  <c r="B6" i="7"/>
  <c r="C6" i="7"/>
  <c r="D6" i="7"/>
  <c r="E6" i="7"/>
  <c r="G6" i="7"/>
  <c r="H6" i="7"/>
  <c r="I6" i="7"/>
  <c r="B7" i="7"/>
  <c r="C7" i="7"/>
  <c r="D7" i="7"/>
  <c r="E7" i="7"/>
  <c r="G7" i="7"/>
  <c r="H7" i="7"/>
  <c r="I7" i="7"/>
  <c r="B8" i="7"/>
  <c r="C8" i="7"/>
  <c r="D8" i="7"/>
  <c r="E8" i="7"/>
  <c r="G8" i="7"/>
  <c r="H8" i="7"/>
  <c r="I8" i="7"/>
  <c r="C3" i="7"/>
  <c r="D3" i="7"/>
  <c r="E3" i="7"/>
  <c r="F3" i="7"/>
  <c r="G3" i="7"/>
  <c r="H3" i="7"/>
  <c r="I3" i="7"/>
  <c r="B3" i="7"/>
  <c r="F437" i="6"/>
  <c r="J437" i="6" s="1"/>
  <c r="K437" i="6" s="1"/>
  <c r="F438" i="6"/>
  <c r="J438" i="6" s="1"/>
  <c r="K438" i="6" s="1"/>
  <c r="F439" i="6"/>
  <c r="F440" i="6"/>
  <c r="J440" i="6" s="1"/>
  <c r="F441" i="6"/>
  <c r="J441" i="6" s="1"/>
  <c r="K441" i="6" s="1"/>
  <c r="F442" i="6"/>
  <c r="J442" i="6" s="1"/>
  <c r="K442" i="6" s="1"/>
  <c r="F443" i="6"/>
  <c r="F444" i="6"/>
  <c r="J444" i="6" s="1"/>
  <c r="F445" i="6"/>
  <c r="J445" i="6" s="1"/>
  <c r="K445" i="6" s="1"/>
  <c r="F446" i="6"/>
  <c r="F447" i="6"/>
  <c r="J447" i="6" s="1"/>
  <c r="F448" i="6"/>
  <c r="J448" i="6" s="1"/>
  <c r="F449" i="6"/>
  <c r="J449" i="6" s="1"/>
  <c r="F450" i="6"/>
  <c r="J450" i="6" s="1"/>
  <c r="K450" i="6" s="1"/>
  <c r="F451" i="6"/>
  <c r="J451" i="6" s="1"/>
  <c r="F452" i="6"/>
  <c r="J452" i="6" s="1"/>
  <c r="K452" i="6" s="1"/>
  <c r="F453" i="6"/>
  <c r="J453" i="6" s="1"/>
  <c r="K453" i="6" s="1"/>
  <c r="F454" i="6"/>
  <c r="J454" i="6" s="1"/>
  <c r="K454" i="6" s="1"/>
  <c r="F455" i="6"/>
  <c r="J455" i="6" s="1"/>
  <c r="F456" i="6"/>
  <c r="F457" i="6"/>
  <c r="J457" i="6" s="1"/>
  <c r="F458" i="6"/>
  <c r="J458" i="6" s="1"/>
  <c r="K458" i="6" s="1"/>
  <c r="F459" i="6"/>
  <c r="J459" i="6" s="1"/>
  <c r="F460" i="6"/>
  <c r="J460" i="6" s="1"/>
  <c r="K460" i="6" s="1"/>
  <c r="F461" i="6"/>
  <c r="J461" i="6" s="1"/>
  <c r="F462" i="6"/>
  <c r="J462" i="6" s="1"/>
  <c r="K462" i="6" s="1"/>
  <c r="F463" i="6"/>
  <c r="J463" i="6" s="1"/>
  <c r="F464" i="6"/>
  <c r="J464" i="6" s="1"/>
  <c r="F465" i="6"/>
  <c r="J465" i="6" s="1"/>
  <c r="F466" i="6"/>
  <c r="J466" i="6" s="1"/>
  <c r="K466" i="6" s="1"/>
  <c r="F467" i="6"/>
  <c r="J467" i="6" s="1"/>
  <c r="F468" i="6"/>
  <c r="J468" i="6" s="1"/>
  <c r="K468" i="6" s="1"/>
  <c r="F469" i="6"/>
  <c r="J469" i="6" s="1"/>
  <c r="F470" i="6"/>
  <c r="J470" i="6" s="1"/>
  <c r="K470" i="6" s="1"/>
  <c r="F471" i="6"/>
  <c r="J471" i="6" s="1"/>
  <c r="K471" i="6" s="1"/>
  <c r="F472" i="6"/>
  <c r="J472" i="6" s="1"/>
  <c r="F473" i="6"/>
  <c r="J473" i="6" s="1"/>
  <c r="F474" i="6"/>
  <c r="J474" i="6" s="1"/>
  <c r="K474" i="6" s="1"/>
  <c r="F475" i="6"/>
  <c r="J475" i="6" s="1"/>
  <c r="F476" i="6"/>
  <c r="J476" i="6" s="1"/>
  <c r="K476" i="6" s="1"/>
  <c r="F477" i="6"/>
  <c r="F478" i="6"/>
  <c r="J478" i="6" s="1"/>
  <c r="F479" i="6"/>
  <c r="J479" i="6" s="1"/>
  <c r="F480" i="6"/>
  <c r="J480" i="6" s="1"/>
  <c r="F481" i="6"/>
  <c r="J481" i="6" s="1"/>
  <c r="F482" i="6"/>
  <c r="J482" i="6" s="1"/>
  <c r="K482" i="6" s="1"/>
  <c r="F483" i="6"/>
  <c r="J483" i="6" s="1"/>
  <c r="F484" i="6"/>
  <c r="J484" i="6" s="1"/>
  <c r="K484" i="6" s="1"/>
  <c r="F485" i="6"/>
  <c r="J485" i="6" s="1"/>
  <c r="F486" i="6"/>
  <c r="F487" i="6"/>
  <c r="J487" i="6" s="1"/>
  <c r="F488" i="6"/>
  <c r="J488" i="6" s="1"/>
  <c r="F489" i="6"/>
  <c r="J489" i="6" s="1"/>
  <c r="F490" i="6"/>
  <c r="J490" i="6" s="1"/>
  <c r="K490" i="6" s="1"/>
  <c r="F491" i="6"/>
  <c r="J491" i="6" s="1"/>
  <c r="F492" i="6"/>
  <c r="F493" i="6"/>
  <c r="J493" i="6" s="1"/>
  <c r="K493" i="6" s="1"/>
  <c r="F494" i="6"/>
  <c r="J494" i="6" s="1"/>
  <c r="K494" i="6" s="1"/>
  <c r="F495" i="6"/>
  <c r="J495" i="6" s="1"/>
  <c r="F496" i="6"/>
  <c r="J496" i="6" s="1"/>
  <c r="F497" i="6"/>
  <c r="J497" i="6" s="1"/>
  <c r="F498" i="6"/>
  <c r="J498" i="6" s="1"/>
  <c r="K498" i="6" s="1"/>
  <c r="F499" i="6"/>
  <c r="J499" i="6" s="1"/>
  <c r="F500" i="6"/>
  <c r="F501" i="6"/>
  <c r="J501" i="6" s="1"/>
  <c r="F502" i="6"/>
  <c r="J502" i="6" s="1"/>
  <c r="K502" i="6" s="1"/>
  <c r="F503" i="6"/>
  <c r="J503" i="6" s="1"/>
  <c r="K503" i="6" s="1"/>
  <c r="F504" i="6"/>
  <c r="J504" i="6" s="1"/>
  <c r="F505" i="6"/>
  <c r="J505" i="6" s="1"/>
  <c r="F506" i="6"/>
  <c r="J506" i="6" s="1"/>
  <c r="K506" i="6" s="1"/>
  <c r="F507" i="6"/>
  <c r="J507" i="6" s="1"/>
  <c r="F508" i="6"/>
  <c r="F509" i="6"/>
  <c r="J509" i="6" s="1"/>
  <c r="F510" i="6"/>
  <c r="J510" i="6" s="1"/>
  <c r="F511" i="6"/>
  <c r="J511" i="6" s="1"/>
  <c r="F512" i="6"/>
  <c r="F513" i="6"/>
  <c r="J513" i="6" s="1"/>
  <c r="F514" i="6"/>
  <c r="J514" i="6" s="1"/>
  <c r="K514" i="6" s="1"/>
  <c r="F515" i="6"/>
  <c r="J515" i="6" s="1"/>
  <c r="F516" i="6"/>
  <c r="F436" i="6"/>
  <c r="J436" i="6" s="1"/>
  <c r="F364" i="6"/>
  <c r="J364" i="6" s="1"/>
  <c r="F365" i="6"/>
  <c r="J365" i="6" s="1"/>
  <c r="F366" i="6"/>
  <c r="F367" i="6"/>
  <c r="F368" i="6"/>
  <c r="J368" i="6" s="1"/>
  <c r="K368" i="6" s="1"/>
  <c r="F369" i="6"/>
  <c r="J369" i="6" s="1"/>
  <c r="K369" i="6" s="1"/>
  <c r="F370" i="6"/>
  <c r="J370" i="6" s="1"/>
  <c r="F371" i="6"/>
  <c r="J371" i="6" s="1"/>
  <c r="F372" i="6"/>
  <c r="J372" i="6" s="1"/>
  <c r="K372" i="6" s="1"/>
  <c r="F373" i="6"/>
  <c r="J373" i="6" s="1"/>
  <c r="F374" i="6"/>
  <c r="F375" i="6"/>
  <c r="J375" i="6" s="1"/>
  <c r="K375" i="6" s="1"/>
  <c r="F376" i="6"/>
  <c r="J376" i="6" s="1"/>
  <c r="K376" i="6" s="1"/>
  <c r="F377" i="6"/>
  <c r="J377" i="6" s="1"/>
  <c r="K377" i="6" s="1"/>
  <c r="F378" i="6"/>
  <c r="J378" i="6" s="1"/>
  <c r="F379" i="6"/>
  <c r="J379" i="6" s="1"/>
  <c r="F380" i="6"/>
  <c r="J380" i="6" s="1"/>
  <c r="F381" i="6"/>
  <c r="J381" i="6" s="1"/>
  <c r="F382" i="6"/>
  <c r="F383" i="6"/>
  <c r="J383" i="6" s="1"/>
  <c r="K383" i="6" s="1"/>
  <c r="F384" i="6"/>
  <c r="J384" i="6" s="1"/>
  <c r="F385" i="6"/>
  <c r="J385" i="6" s="1"/>
  <c r="K385" i="6" s="1"/>
  <c r="F386" i="6"/>
  <c r="J386" i="6" s="1"/>
  <c r="F387" i="6"/>
  <c r="J387" i="6" s="1"/>
  <c r="F388" i="6"/>
  <c r="J388" i="6" s="1"/>
  <c r="K388" i="6" s="1"/>
  <c r="F389" i="6"/>
  <c r="J389" i="6" s="1"/>
  <c r="F390" i="6"/>
  <c r="F391" i="6"/>
  <c r="J391" i="6" s="1"/>
  <c r="K391" i="6" s="1"/>
  <c r="F392" i="6"/>
  <c r="J392" i="6" s="1"/>
  <c r="F393" i="6"/>
  <c r="J393" i="6" s="1"/>
  <c r="K393" i="6" s="1"/>
  <c r="F394" i="6"/>
  <c r="F395" i="6"/>
  <c r="J395" i="6" s="1"/>
  <c r="F396" i="6"/>
  <c r="J396" i="6" s="1"/>
  <c r="F397" i="6"/>
  <c r="J397" i="6" s="1"/>
  <c r="F398" i="6"/>
  <c r="F399" i="6"/>
  <c r="F400" i="6"/>
  <c r="J400" i="6" s="1"/>
  <c r="K400" i="6" s="1"/>
  <c r="F401" i="6"/>
  <c r="J401" i="6" s="1"/>
  <c r="K401" i="6" s="1"/>
  <c r="F402" i="6"/>
  <c r="J402" i="6" s="1"/>
  <c r="F403" i="6"/>
  <c r="J403" i="6" s="1"/>
  <c r="F404" i="6"/>
  <c r="J404" i="6" s="1"/>
  <c r="K404" i="6" s="1"/>
  <c r="F405" i="6"/>
  <c r="J405" i="6" s="1"/>
  <c r="F406" i="6"/>
  <c r="F407" i="6"/>
  <c r="J407" i="6" s="1"/>
  <c r="F408" i="6"/>
  <c r="J408" i="6" s="1"/>
  <c r="F409" i="6"/>
  <c r="J409" i="6" s="1"/>
  <c r="K409" i="6" s="1"/>
  <c r="F410" i="6"/>
  <c r="J410" i="6" s="1"/>
  <c r="F411" i="6"/>
  <c r="J411" i="6" s="1"/>
  <c r="F412" i="6"/>
  <c r="J412" i="6" s="1"/>
  <c r="K412" i="6" s="1"/>
  <c r="F413" i="6"/>
  <c r="J413" i="6" s="1"/>
  <c r="F414" i="6"/>
  <c r="F415" i="6"/>
  <c r="J415" i="6" s="1"/>
  <c r="K415" i="6" s="1"/>
  <c r="F416" i="6"/>
  <c r="J416" i="6" s="1"/>
  <c r="K416" i="6" s="1"/>
  <c r="F417" i="6"/>
  <c r="J417" i="6" s="1"/>
  <c r="K417" i="6" s="1"/>
  <c r="F418" i="6"/>
  <c r="J418" i="6" s="1"/>
  <c r="F419" i="6"/>
  <c r="J419" i="6" s="1"/>
  <c r="F420" i="6"/>
  <c r="J420" i="6" s="1"/>
  <c r="F421" i="6"/>
  <c r="J421" i="6" s="1"/>
  <c r="F422" i="6"/>
  <c r="F423" i="6"/>
  <c r="J423" i="6" s="1"/>
  <c r="F424" i="6"/>
  <c r="J424" i="6" s="1"/>
  <c r="K424" i="6" s="1"/>
  <c r="F425" i="6"/>
  <c r="J425" i="6" s="1"/>
  <c r="K425" i="6" s="1"/>
  <c r="F426" i="6"/>
  <c r="F427" i="6"/>
  <c r="J427" i="6" s="1"/>
  <c r="F428" i="6"/>
  <c r="J428" i="6" s="1"/>
  <c r="F429" i="6"/>
  <c r="J429" i="6" s="1"/>
  <c r="F430" i="6"/>
  <c r="F431" i="6"/>
  <c r="F432" i="6"/>
  <c r="J432" i="6" s="1"/>
  <c r="K432" i="6" s="1"/>
  <c r="F363" i="6"/>
  <c r="J363" i="6" s="1"/>
  <c r="F299" i="6"/>
  <c r="J299" i="6" s="1"/>
  <c r="K299" i="6" s="1"/>
  <c r="F300" i="6"/>
  <c r="J300" i="6" s="1"/>
  <c r="K300" i="6" s="1"/>
  <c r="F301" i="6"/>
  <c r="F302" i="6"/>
  <c r="J302" i="6" s="1"/>
  <c r="F303" i="6"/>
  <c r="J303" i="6" s="1"/>
  <c r="F304" i="6"/>
  <c r="J304" i="6" s="1"/>
  <c r="F305" i="6"/>
  <c r="J305" i="6" s="1"/>
  <c r="K305" i="6" s="1"/>
  <c r="F306" i="6"/>
  <c r="J306" i="6" s="1"/>
  <c r="F307" i="6"/>
  <c r="J307" i="6" s="1"/>
  <c r="K307" i="6" s="1"/>
  <c r="F308" i="6"/>
  <c r="J308" i="6" s="1"/>
  <c r="F309" i="6"/>
  <c r="J309" i="6" s="1"/>
  <c r="F310" i="6"/>
  <c r="J310" i="6" s="1"/>
  <c r="F311" i="6"/>
  <c r="F312" i="6"/>
  <c r="J312" i="6" s="1"/>
  <c r="F313" i="6"/>
  <c r="J313" i="6" s="1"/>
  <c r="K313" i="6" s="1"/>
  <c r="F314" i="6"/>
  <c r="J314" i="6" s="1"/>
  <c r="F315" i="6"/>
  <c r="F316" i="6"/>
  <c r="F317" i="6"/>
  <c r="J317" i="6" s="1"/>
  <c r="F318" i="6"/>
  <c r="J318" i="6" s="1"/>
  <c r="F319" i="6"/>
  <c r="J319" i="6" s="1"/>
  <c r="F320" i="6"/>
  <c r="J320" i="6" s="1"/>
  <c r="F321" i="6"/>
  <c r="J321" i="6" s="1"/>
  <c r="K321" i="6" s="1"/>
  <c r="F322" i="6"/>
  <c r="J322" i="6" s="1"/>
  <c r="F323" i="6"/>
  <c r="F324" i="6"/>
  <c r="J324" i="6" s="1"/>
  <c r="K324" i="6" s="1"/>
  <c r="F325" i="6"/>
  <c r="J325" i="6" s="1"/>
  <c r="F326" i="6"/>
  <c r="J326" i="6" s="1"/>
  <c r="F327" i="6"/>
  <c r="J327" i="6" s="1"/>
  <c r="K327" i="6" s="1"/>
  <c r="F328" i="6"/>
  <c r="J328" i="6" s="1"/>
  <c r="F329" i="6"/>
  <c r="J329" i="6" s="1"/>
  <c r="K329" i="6" s="1"/>
  <c r="F330" i="6"/>
  <c r="J330" i="6" s="1"/>
  <c r="F331" i="6"/>
  <c r="F332" i="6"/>
  <c r="J332" i="6" s="1"/>
  <c r="K332" i="6" s="1"/>
  <c r="F333" i="6"/>
  <c r="J333" i="6" s="1"/>
  <c r="F334" i="6"/>
  <c r="J334" i="6" s="1"/>
  <c r="F335" i="6"/>
  <c r="J335" i="6" s="1"/>
  <c r="K335" i="6" s="1"/>
  <c r="F336" i="6"/>
  <c r="J336" i="6" s="1"/>
  <c r="F337" i="6"/>
  <c r="J337" i="6" s="1"/>
  <c r="K337" i="6" s="1"/>
  <c r="F338" i="6"/>
  <c r="J338" i="6" s="1"/>
  <c r="F339" i="6"/>
  <c r="F340" i="6"/>
  <c r="J340" i="6" s="1"/>
  <c r="K340" i="6" s="1"/>
  <c r="F341" i="6"/>
  <c r="J341" i="6" s="1"/>
  <c r="F342" i="6"/>
  <c r="J342" i="6" s="1"/>
  <c r="F343" i="6"/>
  <c r="J343" i="6" s="1"/>
  <c r="K343" i="6" s="1"/>
  <c r="F344" i="6"/>
  <c r="J344" i="6" s="1"/>
  <c r="F345" i="6"/>
  <c r="J345" i="6" s="1"/>
  <c r="K345" i="6" s="1"/>
  <c r="F346" i="6"/>
  <c r="J346" i="6" s="1"/>
  <c r="F347" i="6"/>
  <c r="F348" i="6"/>
  <c r="J348" i="6" s="1"/>
  <c r="F349" i="6"/>
  <c r="J349" i="6" s="1"/>
  <c r="F350" i="6"/>
  <c r="J350" i="6" s="1"/>
  <c r="F351" i="6"/>
  <c r="J351" i="6" s="1"/>
  <c r="K351" i="6" s="1"/>
  <c r="F352" i="6"/>
  <c r="J352" i="6" s="1"/>
  <c r="F353" i="6"/>
  <c r="J353" i="6" s="1"/>
  <c r="K353" i="6" s="1"/>
  <c r="F354" i="6"/>
  <c r="F355" i="6"/>
  <c r="F356" i="6"/>
  <c r="J356" i="6" s="1"/>
  <c r="K356" i="6" s="1"/>
  <c r="F357" i="6"/>
  <c r="J357" i="6" s="1"/>
  <c r="F358" i="6"/>
  <c r="J358" i="6" s="1"/>
  <c r="F359" i="6"/>
  <c r="F298" i="6"/>
  <c r="J298" i="6" s="1"/>
  <c r="F236" i="6"/>
  <c r="J236" i="6" s="1"/>
  <c r="F237" i="6"/>
  <c r="J237" i="6" s="1"/>
  <c r="F238" i="6"/>
  <c r="J238" i="6" s="1"/>
  <c r="K238" i="6" s="1"/>
  <c r="F239" i="6"/>
  <c r="F240" i="6"/>
  <c r="J240" i="6" s="1"/>
  <c r="K240" i="6" s="1"/>
  <c r="F241" i="6"/>
  <c r="J241" i="6" s="1"/>
  <c r="F242" i="6"/>
  <c r="J242" i="6" s="1"/>
  <c r="F243" i="6"/>
  <c r="J243" i="6" s="1"/>
  <c r="F244" i="6"/>
  <c r="F245" i="6"/>
  <c r="J245" i="6" s="1"/>
  <c r="F246" i="6"/>
  <c r="J246" i="6" s="1"/>
  <c r="K246" i="6" s="1"/>
  <c r="F247" i="6"/>
  <c r="J247" i="6" s="1"/>
  <c r="F248" i="6"/>
  <c r="F249" i="6"/>
  <c r="F250" i="6"/>
  <c r="J250" i="6" s="1"/>
  <c r="F251" i="6"/>
  <c r="J251" i="6" s="1"/>
  <c r="F252" i="6"/>
  <c r="J252" i="6" s="1"/>
  <c r="K252" i="6" s="1"/>
  <c r="F253" i="6"/>
  <c r="J253" i="6" s="1"/>
  <c r="F254" i="6"/>
  <c r="J254" i="6" s="1"/>
  <c r="K254" i="6" s="1"/>
  <c r="F255" i="6"/>
  <c r="J255" i="6" s="1"/>
  <c r="F256" i="6"/>
  <c r="F257" i="6"/>
  <c r="J257" i="6" s="1"/>
  <c r="K257" i="6" s="1"/>
  <c r="F258" i="6"/>
  <c r="J258" i="6" s="1"/>
  <c r="F259" i="6"/>
  <c r="J259" i="6" s="1"/>
  <c r="F260" i="6"/>
  <c r="J260" i="6" s="1"/>
  <c r="F261" i="6"/>
  <c r="J261" i="6" s="1"/>
  <c r="F262" i="6"/>
  <c r="J262" i="6" s="1"/>
  <c r="K262" i="6" s="1"/>
  <c r="F263" i="6"/>
  <c r="J263" i="6" s="1"/>
  <c r="F264" i="6"/>
  <c r="F265" i="6"/>
  <c r="J265" i="6" s="1"/>
  <c r="F266" i="6"/>
  <c r="J266" i="6" s="1"/>
  <c r="F267" i="6"/>
  <c r="J267" i="6" s="1"/>
  <c r="F268" i="6"/>
  <c r="F269" i="6"/>
  <c r="J269" i="6" s="1"/>
  <c r="F270" i="6"/>
  <c r="J270" i="6" s="1"/>
  <c r="K270" i="6" s="1"/>
  <c r="F271" i="6"/>
  <c r="J271" i="6" s="1"/>
  <c r="F272" i="6"/>
  <c r="F273" i="6"/>
  <c r="J273" i="6" s="1"/>
  <c r="K273" i="6" s="1"/>
  <c r="F274" i="6"/>
  <c r="J274" i="6" s="1"/>
  <c r="F275" i="6"/>
  <c r="J275" i="6" s="1"/>
  <c r="K275" i="6" s="1"/>
  <c r="F276" i="6"/>
  <c r="F277" i="6"/>
  <c r="J277" i="6" s="1"/>
  <c r="F278" i="6"/>
  <c r="J278" i="6" s="1"/>
  <c r="K278" i="6" s="1"/>
  <c r="F279" i="6"/>
  <c r="J279" i="6" s="1"/>
  <c r="F280" i="6"/>
  <c r="F281" i="6"/>
  <c r="F282" i="6"/>
  <c r="J282" i="6" s="1"/>
  <c r="F283" i="6"/>
  <c r="J283" i="6" s="1"/>
  <c r="F284" i="6"/>
  <c r="F285" i="6"/>
  <c r="J285" i="6" s="1"/>
  <c r="F286" i="6"/>
  <c r="J286" i="6" s="1"/>
  <c r="K286" i="6" s="1"/>
  <c r="F287" i="6"/>
  <c r="F288" i="6"/>
  <c r="F289" i="6"/>
  <c r="J289" i="6" s="1"/>
  <c r="K289" i="6" s="1"/>
  <c r="F290" i="6"/>
  <c r="J290" i="6" s="1"/>
  <c r="F291" i="6"/>
  <c r="J291" i="6" s="1"/>
  <c r="F292" i="6"/>
  <c r="J292" i="6" s="1"/>
  <c r="F293" i="6"/>
  <c r="J293" i="6" s="1"/>
  <c r="F294" i="6"/>
  <c r="J294" i="6" s="1"/>
  <c r="K294" i="6" s="1"/>
  <c r="F235" i="6"/>
  <c r="J235" i="6" s="1"/>
  <c r="F179" i="6"/>
  <c r="F180" i="6"/>
  <c r="J180" i="6" s="1"/>
  <c r="F181" i="6"/>
  <c r="J181" i="6" s="1"/>
  <c r="K181" i="6" s="1"/>
  <c r="F182" i="6"/>
  <c r="J182" i="6" s="1"/>
  <c r="F183" i="6"/>
  <c r="F184" i="6"/>
  <c r="F185" i="6"/>
  <c r="J185" i="6" s="1"/>
  <c r="F186" i="6"/>
  <c r="J186" i="6" s="1"/>
  <c r="F187" i="6"/>
  <c r="J187" i="6" s="1"/>
  <c r="K187" i="6" s="1"/>
  <c r="F188" i="6"/>
  <c r="J188" i="6" s="1"/>
  <c r="F189" i="6"/>
  <c r="J189" i="6" s="1"/>
  <c r="K189" i="6" s="1"/>
  <c r="F190" i="6"/>
  <c r="J190" i="6" s="1"/>
  <c r="F191" i="6"/>
  <c r="F192" i="6"/>
  <c r="J192" i="6" s="1"/>
  <c r="K192" i="6" s="1"/>
  <c r="F193" i="6"/>
  <c r="J193" i="6" s="1"/>
  <c r="F194" i="6"/>
  <c r="J194" i="6" s="1"/>
  <c r="F195" i="6"/>
  <c r="J195" i="6" s="1"/>
  <c r="K195" i="6" s="1"/>
  <c r="F196" i="6"/>
  <c r="J196" i="6" s="1"/>
  <c r="F197" i="6"/>
  <c r="J197" i="6" s="1"/>
  <c r="K197" i="6" s="1"/>
  <c r="F198" i="6"/>
  <c r="J198" i="6" s="1"/>
  <c r="F199" i="6"/>
  <c r="F200" i="6"/>
  <c r="J200" i="6" s="1"/>
  <c r="K200" i="6" s="1"/>
  <c r="F201" i="6"/>
  <c r="J201" i="6" s="1"/>
  <c r="F202" i="6"/>
  <c r="J202" i="6" s="1"/>
  <c r="K202" i="6" s="1"/>
  <c r="F203" i="6"/>
  <c r="J203" i="6" s="1"/>
  <c r="K203" i="6" s="1"/>
  <c r="F204" i="6"/>
  <c r="J204" i="6" s="1"/>
  <c r="F205" i="6"/>
  <c r="J205" i="6" s="1"/>
  <c r="F206" i="6"/>
  <c r="F207" i="6"/>
  <c r="F208" i="6"/>
  <c r="J208" i="6" s="1"/>
  <c r="K208" i="6" s="1"/>
  <c r="F209" i="6"/>
  <c r="J209" i="6" s="1"/>
  <c r="F210" i="6"/>
  <c r="J210" i="6" s="1"/>
  <c r="F211" i="6"/>
  <c r="F212" i="6"/>
  <c r="J212" i="6" s="1"/>
  <c r="F213" i="6"/>
  <c r="J213" i="6" s="1"/>
  <c r="K213" i="6" s="1"/>
  <c r="F214" i="6"/>
  <c r="J214" i="6" s="1"/>
  <c r="F215" i="6"/>
  <c r="F216" i="6"/>
  <c r="J216" i="6" s="1"/>
  <c r="F217" i="6"/>
  <c r="J217" i="6" s="1"/>
  <c r="F218" i="6"/>
  <c r="J218" i="6" s="1"/>
  <c r="F219" i="6"/>
  <c r="J219" i="6" s="1"/>
  <c r="F220" i="6"/>
  <c r="J220" i="6" s="1"/>
  <c r="F221" i="6"/>
  <c r="J221" i="6" s="1"/>
  <c r="K221" i="6" s="1"/>
  <c r="F222" i="6"/>
  <c r="F223" i="6"/>
  <c r="F224" i="6"/>
  <c r="J224" i="6" s="1"/>
  <c r="F225" i="6"/>
  <c r="J225" i="6" s="1"/>
  <c r="F226" i="6"/>
  <c r="J226" i="6" s="1"/>
  <c r="F227" i="6"/>
  <c r="J227" i="6" s="1"/>
  <c r="F228" i="6"/>
  <c r="J228" i="6" s="1"/>
  <c r="F229" i="6"/>
  <c r="J229" i="6" s="1"/>
  <c r="K229" i="6" s="1"/>
  <c r="F230" i="6"/>
  <c r="J230" i="6" s="1"/>
  <c r="F231" i="6"/>
  <c r="F178" i="6"/>
  <c r="J178" i="6" s="1"/>
  <c r="F131" i="6"/>
  <c r="J131" i="6" s="1"/>
  <c r="F132" i="6"/>
  <c r="F133" i="6"/>
  <c r="F134" i="6"/>
  <c r="J134" i="6" s="1"/>
  <c r="F135" i="6"/>
  <c r="J135" i="6" s="1"/>
  <c r="F136" i="6"/>
  <c r="J136" i="6" s="1"/>
  <c r="F137" i="6"/>
  <c r="J137" i="6" s="1"/>
  <c r="F138" i="6"/>
  <c r="J138" i="6" s="1"/>
  <c r="F139" i="6"/>
  <c r="J139" i="6" s="1"/>
  <c r="K139" i="6" s="1"/>
  <c r="F140" i="6"/>
  <c r="J140" i="6" s="1"/>
  <c r="F141" i="6"/>
  <c r="F142" i="6"/>
  <c r="J142" i="6" s="1"/>
  <c r="F143" i="6"/>
  <c r="J143" i="6" s="1"/>
  <c r="F144" i="6"/>
  <c r="J144" i="6" s="1"/>
  <c r="F145" i="6"/>
  <c r="J145" i="6" s="1"/>
  <c r="F146" i="6"/>
  <c r="J146" i="6" s="1"/>
  <c r="F147" i="6"/>
  <c r="J147" i="6" s="1"/>
  <c r="K147" i="6" s="1"/>
  <c r="F148" i="6"/>
  <c r="J148" i="6" s="1"/>
  <c r="F149" i="6"/>
  <c r="F150" i="6"/>
  <c r="J150" i="6" s="1"/>
  <c r="F151" i="6"/>
  <c r="J151" i="6" s="1"/>
  <c r="F152" i="6"/>
  <c r="J152" i="6" s="1"/>
  <c r="K152" i="6" s="1"/>
  <c r="F153" i="6"/>
  <c r="J153" i="6" s="1"/>
  <c r="F154" i="6"/>
  <c r="J154" i="6" s="1"/>
  <c r="F155" i="6"/>
  <c r="J155" i="6" s="1"/>
  <c r="K155" i="6" s="1"/>
  <c r="F156" i="6"/>
  <c r="F157" i="6"/>
  <c r="J157" i="6" s="1"/>
  <c r="K157" i="6" s="1"/>
  <c r="F158" i="6"/>
  <c r="J158" i="6" s="1"/>
  <c r="F159" i="6"/>
  <c r="J159" i="6" s="1"/>
  <c r="F160" i="6"/>
  <c r="J160" i="6" s="1"/>
  <c r="F161" i="6"/>
  <c r="J161" i="6" s="1"/>
  <c r="K161" i="6" s="1"/>
  <c r="F162" i="6"/>
  <c r="J162" i="6" s="1"/>
  <c r="F163" i="6"/>
  <c r="J163" i="6" s="1"/>
  <c r="K163" i="6" s="1"/>
  <c r="F164" i="6"/>
  <c r="J164" i="6" s="1"/>
  <c r="F165" i="6"/>
  <c r="J165" i="6" s="1"/>
  <c r="K165" i="6" s="1"/>
  <c r="F166" i="6"/>
  <c r="J166" i="6" s="1"/>
  <c r="K166" i="6" s="1"/>
  <c r="F167" i="6"/>
  <c r="J167" i="6" s="1"/>
  <c r="F168" i="6"/>
  <c r="J168" i="6" s="1"/>
  <c r="F169" i="6"/>
  <c r="J169" i="6" s="1"/>
  <c r="F170" i="6"/>
  <c r="J170" i="6" s="1"/>
  <c r="F171" i="6"/>
  <c r="J171" i="6" s="1"/>
  <c r="K171" i="6" s="1"/>
  <c r="F172" i="6"/>
  <c r="J172" i="6" s="1"/>
  <c r="F173" i="6"/>
  <c r="J173" i="6" s="1"/>
  <c r="K173" i="6" s="1"/>
  <c r="F174" i="6"/>
  <c r="J174" i="6" s="1"/>
  <c r="F130" i="6"/>
  <c r="J130" i="6" s="1"/>
  <c r="F86" i="6"/>
  <c r="F87" i="6"/>
  <c r="J87" i="6" s="1"/>
  <c r="K87" i="6" s="1"/>
  <c r="F88" i="6"/>
  <c r="J88" i="6" s="1"/>
  <c r="K88" i="6" s="1"/>
  <c r="F89" i="6"/>
  <c r="J89" i="6" s="1"/>
  <c r="F90" i="6"/>
  <c r="J90" i="6" s="1"/>
  <c r="K90" i="6" s="1"/>
  <c r="F91" i="6"/>
  <c r="J91" i="6" s="1"/>
  <c r="F92" i="6"/>
  <c r="J92" i="6" s="1"/>
  <c r="K92" i="6" s="1"/>
  <c r="F93" i="6"/>
  <c r="J93" i="6" s="1"/>
  <c r="F94" i="6"/>
  <c r="J94" i="6" s="1"/>
  <c r="F95" i="6"/>
  <c r="J95" i="6" s="1"/>
  <c r="K95" i="6" s="1"/>
  <c r="F96" i="6"/>
  <c r="J96" i="6" s="1"/>
  <c r="K96" i="6" s="1"/>
  <c r="F97" i="6"/>
  <c r="J97" i="6" s="1"/>
  <c r="F98" i="6"/>
  <c r="J98" i="6" s="1"/>
  <c r="K98" i="6" s="1"/>
  <c r="F99" i="6"/>
  <c r="J99" i="6" s="1"/>
  <c r="K99" i="6" s="1"/>
  <c r="F100" i="6"/>
  <c r="J100" i="6" s="1"/>
  <c r="F101" i="6"/>
  <c r="J101" i="6" s="1"/>
  <c r="F102" i="6"/>
  <c r="J102" i="6" s="1"/>
  <c r="K102" i="6" s="1"/>
  <c r="F103" i="6"/>
  <c r="J103" i="6" s="1"/>
  <c r="K103" i="6" s="1"/>
  <c r="F104" i="6"/>
  <c r="J104" i="6" s="1"/>
  <c r="F105" i="6"/>
  <c r="F106" i="6"/>
  <c r="J106" i="6" s="1"/>
  <c r="K106" i="6" s="1"/>
  <c r="F107" i="6"/>
  <c r="J107" i="6" s="1"/>
  <c r="K107" i="6" s="1"/>
  <c r="F108" i="6"/>
  <c r="J108" i="6" s="1"/>
  <c r="F109" i="6"/>
  <c r="J109" i="6" s="1"/>
  <c r="F110" i="6"/>
  <c r="J110" i="6" s="1"/>
  <c r="K110" i="6" s="1"/>
  <c r="F111" i="6"/>
  <c r="J111" i="6" s="1"/>
  <c r="K111" i="6" s="1"/>
  <c r="F112" i="6"/>
  <c r="F113" i="6"/>
  <c r="F114" i="6"/>
  <c r="J114" i="6" s="1"/>
  <c r="K114" i="6" s="1"/>
  <c r="F115" i="6"/>
  <c r="J115" i="6" s="1"/>
  <c r="K115" i="6" s="1"/>
  <c r="F116" i="6"/>
  <c r="J116" i="6" s="1"/>
  <c r="F117" i="6"/>
  <c r="J117" i="6" s="1"/>
  <c r="K117" i="6" s="1"/>
  <c r="F118" i="6"/>
  <c r="J118" i="6" s="1"/>
  <c r="K118" i="6" s="1"/>
  <c r="F119" i="6"/>
  <c r="J119" i="6" s="1"/>
  <c r="K119" i="6" s="1"/>
  <c r="F120" i="6"/>
  <c r="J120" i="6" s="1"/>
  <c r="F121" i="6"/>
  <c r="F122" i="6"/>
  <c r="J122" i="6" s="1"/>
  <c r="K122" i="6" s="1"/>
  <c r="F123" i="6"/>
  <c r="F124" i="6"/>
  <c r="J124" i="6" s="1"/>
  <c r="F125" i="6"/>
  <c r="J125" i="6" s="1"/>
  <c r="K125" i="6" s="1"/>
  <c r="F126" i="6"/>
  <c r="J126" i="6" s="1"/>
  <c r="K126" i="6" s="1"/>
  <c r="F85" i="6"/>
  <c r="J85" i="6" s="1"/>
  <c r="K85" i="6" s="1"/>
  <c r="F47" i="6"/>
  <c r="J47" i="6" s="1"/>
  <c r="K47" i="6" s="1"/>
  <c r="F48" i="6"/>
  <c r="J48" i="6" s="1"/>
  <c r="F49" i="6"/>
  <c r="J49" i="6" s="1"/>
  <c r="F50" i="6"/>
  <c r="J50" i="6" s="1"/>
  <c r="K50" i="6" s="1"/>
  <c r="F51" i="6"/>
  <c r="J51" i="6" s="1"/>
  <c r="K51" i="6" s="1"/>
  <c r="F52" i="6"/>
  <c r="F53" i="6"/>
  <c r="J53" i="6" s="1"/>
  <c r="F54" i="6"/>
  <c r="J54" i="6" s="1"/>
  <c r="K54" i="6" s="1"/>
  <c r="F55" i="6"/>
  <c r="J55" i="6" s="1"/>
  <c r="K55" i="6" s="1"/>
  <c r="F56" i="6"/>
  <c r="J56" i="6" s="1"/>
  <c r="K56" i="6" s="1"/>
  <c r="F57" i="6"/>
  <c r="J57" i="6" s="1"/>
  <c r="K57" i="6" s="1"/>
  <c r="F58" i="6"/>
  <c r="J58" i="6" s="1"/>
  <c r="F59" i="6"/>
  <c r="J59" i="6" s="1"/>
  <c r="K59" i="6" s="1"/>
  <c r="F60" i="6"/>
  <c r="J60" i="6" s="1"/>
  <c r="F61" i="6"/>
  <c r="J61" i="6" s="1"/>
  <c r="F62" i="6"/>
  <c r="J62" i="6" s="1"/>
  <c r="K62" i="6" s="1"/>
  <c r="F63" i="6"/>
  <c r="J63" i="6" s="1"/>
  <c r="K63" i="6" s="1"/>
  <c r="F64" i="6"/>
  <c r="J64" i="6" s="1"/>
  <c r="K64" i="6" s="1"/>
  <c r="F65" i="6"/>
  <c r="J65" i="6" s="1"/>
  <c r="K65" i="6" s="1"/>
  <c r="F66" i="6"/>
  <c r="J66" i="6" s="1"/>
  <c r="K66" i="6" s="1"/>
  <c r="F67" i="6"/>
  <c r="J67" i="6" s="1"/>
  <c r="F68" i="6"/>
  <c r="J68" i="6" s="1"/>
  <c r="F69" i="6"/>
  <c r="J69" i="6" s="1"/>
  <c r="K69" i="6" s="1"/>
  <c r="F70" i="6"/>
  <c r="J70" i="6" s="1"/>
  <c r="K70" i="6" s="1"/>
  <c r="F71" i="6"/>
  <c r="J71" i="6" s="1"/>
  <c r="F72" i="6"/>
  <c r="J72" i="6" s="1"/>
  <c r="K72" i="6" s="1"/>
  <c r="F73" i="6"/>
  <c r="J73" i="6" s="1"/>
  <c r="F74" i="6"/>
  <c r="J74" i="6" s="1"/>
  <c r="K74" i="6" s="1"/>
  <c r="F75" i="6"/>
  <c r="J75" i="6" s="1"/>
  <c r="F76" i="6"/>
  <c r="J76" i="6" s="1"/>
  <c r="F77" i="6"/>
  <c r="J77" i="6" s="1"/>
  <c r="K77" i="6" s="1"/>
  <c r="F78" i="6"/>
  <c r="J78" i="6" s="1"/>
  <c r="F79" i="6"/>
  <c r="F80" i="6"/>
  <c r="J80" i="6" s="1"/>
  <c r="K80" i="6" s="1"/>
  <c r="F81" i="6"/>
  <c r="J81" i="6" s="1"/>
  <c r="K81" i="6" s="1"/>
  <c r="F46" i="6"/>
  <c r="J46" i="6" s="1"/>
  <c r="K46" i="6" s="1"/>
  <c r="F20" i="6"/>
  <c r="J20" i="6" s="1"/>
  <c r="F21" i="6"/>
  <c r="F22" i="6"/>
  <c r="F23" i="6"/>
  <c r="J23" i="6" s="1"/>
  <c r="K23" i="6" s="1"/>
  <c r="F24" i="6"/>
  <c r="J24" i="6" s="1"/>
  <c r="K24" i="6" s="1"/>
  <c r="F25" i="6"/>
  <c r="J25" i="6" s="1"/>
  <c r="F26" i="6"/>
  <c r="J26" i="6" s="1"/>
  <c r="K26" i="6" s="1"/>
  <c r="F27" i="6"/>
  <c r="J27" i="6" s="1"/>
  <c r="F28" i="6"/>
  <c r="J28" i="6" s="1"/>
  <c r="F29" i="6"/>
  <c r="J29" i="6" s="1"/>
  <c r="K29" i="6" s="1"/>
  <c r="F30" i="6"/>
  <c r="J30" i="6" s="1"/>
  <c r="K30" i="6" s="1"/>
  <c r="F31" i="6"/>
  <c r="J31" i="6" s="1"/>
  <c r="F32" i="6"/>
  <c r="J32" i="6" s="1"/>
  <c r="F33" i="6"/>
  <c r="J33" i="6" s="1"/>
  <c r="K33" i="6" s="1"/>
  <c r="F34" i="6"/>
  <c r="J34" i="6" s="1"/>
  <c r="K34" i="6" s="1"/>
  <c r="F35" i="6"/>
  <c r="J35" i="6" s="1"/>
  <c r="K35" i="6" s="1"/>
  <c r="F36" i="6"/>
  <c r="J36" i="6" s="1"/>
  <c r="K36" i="6" s="1"/>
  <c r="F37" i="6"/>
  <c r="J37" i="6" s="1"/>
  <c r="K37" i="6" s="1"/>
  <c r="F38" i="6"/>
  <c r="J38" i="6" s="1"/>
  <c r="F39" i="6"/>
  <c r="J39" i="6" s="1"/>
  <c r="F40" i="6"/>
  <c r="J40" i="6" s="1"/>
  <c r="K40" i="6" s="1"/>
  <c r="F41" i="6"/>
  <c r="J41" i="6" s="1"/>
  <c r="F42" i="6"/>
  <c r="J42" i="6" s="1"/>
  <c r="F19" i="6"/>
  <c r="J19" i="6" s="1"/>
  <c r="K19" i="6" s="1"/>
  <c r="E515" i="6"/>
  <c r="G515" i="6"/>
  <c r="H515" i="6"/>
  <c r="E516" i="6"/>
  <c r="G516" i="6"/>
  <c r="H516" i="6"/>
  <c r="L516" i="6"/>
  <c r="E484" i="6"/>
  <c r="G484" i="6"/>
  <c r="H484" i="6"/>
  <c r="L484" i="6"/>
  <c r="E485" i="6"/>
  <c r="G485" i="6"/>
  <c r="H485" i="6"/>
  <c r="E486" i="6"/>
  <c r="G486" i="6"/>
  <c r="H486" i="6"/>
  <c r="E487" i="6"/>
  <c r="G487" i="6"/>
  <c r="H487" i="6"/>
  <c r="E488" i="6"/>
  <c r="G488" i="6"/>
  <c r="H488" i="6"/>
  <c r="E489" i="6"/>
  <c r="G489" i="6"/>
  <c r="H489" i="6"/>
  <c r="E490" i="6"/>
  <c r="G490" i="6"/>
  <c r="H490" i="6"/>
  <c r="E491" i="6"/>
  <c r="G491" i="6"/>
  <c r="H491" i="6"/>
  <c r="E492" i="6"/>
  <c r="G492" i="6"/>
  <c r="H492" i="6"/>
  <c r="E493" i="6"/>
  <c r="G493" i="6"/>
  <c r="H493" i="6"/>
  <c r="E494" i="6"/>
  <c r="G494" i="6"/>
  <c r="H494" i="6"/>
  <c r="E495" i="6"/>
  <c r="G495" i="6"/>
  <c r="H495" i="6"/>
  <c r="E496" i="6"/>
  <c r="G496" i="6"/>
  <c r="H496" i="6"/>
  <c r="E497" i="6"/>
  <c r="G497" i="6"/>
  <c r="H497" i="6"/>
  <c r="E498" i="6"/>
  <c r="G498" i="6"/>
  <c r="H498" i="6"/>
  <c r="E499" i="6"/>
  <c r="G499" i="6"/>
  <c r="H499" i="6"/>
  <c r="E500" i="6"/>
  <c r="G500" i="6"/>
  <c r="H500" i="6"/>
  <c r="E501" i="6"/>
  <c r="G501" i="6"/>
  <c r="H501" i="6"/>
  <c r="E502" i="6"/>
  <c r="G502" i="6"/>
  <c r="H502" i="6"/>
  <c r="E503" i="6"/>
  <c r="G503" i="6"/>
  <c r="H503" i="6"/>
  <c r="E504" i="6"/>
  <c r="G504" i="6"/>
  <c r="H504" i="6"/>
  <c r="E505" i="6"/>
  <c r="G505" i="6"/>
  <c r="H505" i="6"/>
  <c r="E506" i="6"/>
  <c r="G506" i="6"/>
  <c r="H506" i="6"/>
  <c r="E507" i="6"/>
  <c r="G507" i="6"/>
  <c r="H507" i="6"/>
  <c r="E508" i="6"/>
  <c r="G508" i="6"/>
  <c r="H508" i="6"/>
  <c r="E509" i="6"/>
  <c r="G509" i="6"/>
  <c r="H509" i="6"/>
  <c r="E510" i="6"/>
  <c r="G510" i="6"/>
  <c r="H510" i="6"/>
  <c r="E511" i="6"/>
  <c r="G511" i="6"/>
  <c r="H511" i="6"/>
  <c r="E512" i="6"/>
  <c r="G512" i="6"/>
  <c r="H512" i="6"/>
  <c r="E513" i="6"/>
  <c r="G513" i="6"/>
  <c r="H513" i="6"/>
  <c r="E514" i="6"/>
  <c r="G514" i="6"/>
  <c r="H514" i="6"/>
  <c r="E463" i="6"/>
  <c r="G463" i="6"/>
  <c r="H463" i="6"/>
  <c r="E464" i="6"/>
  <c r="G464" i="6"/>
  <c r="H464" i="6"/>
  <c r="E465" i="6"/>
  <c r="G465" i="6"/>
  <c r="H465" i="6"/>
  <c r="E466" i="6"/>
  <c r="G466" i="6"/>
  <c r="H466" i="6"/>
  <c r="E467" i="6"/>
  <c r="G467" i="6"/>
  <c r="H467" i="6"/>
  <c r="E468" i="6"/>
  <c r="G468" i="6"/>
  <c r="H468" i="6"/>
  <c r="E469" i="6"/>
  <c r="G469" i="6"/>
  <c r="H469" i="6"/>
  <c r="E470" i="6"/>
  <c r="G470" i="6"/>
  <c r="H470" i="6"/>
  <c r="E471" i="6"/>
  <c r="G471" i="6"/>
  <c r="H471" i="6"/>
  <c r="E472" i="6"/>
  <c r="G472" i="6"/>
  <c r="H472" i="6"/>
  <c r="E473" i="6"/>
  <c r="G473" i="6"/>
  <c r="H473" i="6"/>
  <c r="E474" i="6"/>
  <c r="G474" i="6"/>
  <c r="H474" i="6"/>
  <c r="E475" i="6"/>
  <c r="G475" i="6"/>
  <c r="H475" i="6"/>
  <c r="E476" i="6"/>
  <c r="G476" i="6"/>
  <c r="H476" i="6"/>
  <c r="E477" i="6"/>
  <c r="G477" i="6"/>
  <c r="H477" i="6"/>
  <c r="E478" i="6"/>
  <c r="G478" i="6"/>
  <c r="H478" i="6"/>
  <c r="E479" i="6"/>
  <c r="G479" i="6"/>
  <c r="H479" i="6"/>
  <c r="E480" i="6"/>
  <c r="G480" i="6"/>
  <c r="H480" i="6"/>
  <c r="E481" i="6"/>
  <c r="G481" i="6"/>
  <c r="H481" i="6"/>
  <c r="E482" i="6"/>
  <c r="G482" i="6"/>
  <c r="H482" i="6"/>
  <c r="E483" i="6"/>
  <c r="G483" i="6"/>
  <c r="H483" i="6"/>
  <c r="E436" i="6"/>
  <c r="G436" i="6"/>
  <c r="H436" i="6"/>
  <c r="E437" i="6"/>
  <c r="G437" i="6"/>
  <c r="H437" i="6"/>
  <c r="E438" i="6"/>
  <c r="G438" i="6"/>
  <c r="H438" i="6"/>
  <c r="E439" i="6"/>
  <c r="G439" i="6"/>
  <c r="H439" i="6"/>
  <c r="E440" i="6"/>
  <c r="G440" i="6"/>
  <c r="H440" i="6"/>
  <c r="E441" i="6"/>
  <c r="G441" i="6"/>
  <c r="H441" i="6"/>
  <c r="E442" i="6"/>
  <c r="G442" i="6"/>
  <c r="H442" i="6"/>
  <c r="E443" i="6"/>
  <c r="G443" i="6"/>
  <c r="H443" i="6"/>
  <c r="E444" i="6"/>
  <c r="G444" i="6"/>
  <c r="H444" i="6"/>
  <c r="E445" i="6"/>
  <c r="G445" i="6"/>
  <c r="H445" i="6"/>
  <c r="E446" i="6"/>
  <c r="G446" i="6"/>
  <c r="H446" i="6"/>
  <c r="E447" i="6"/>
  <c r="G447" i="6"/>
  <c r="H447" i="6"/>
  <c r="E448" i="6"/>
  <c r="G448" i="6"/>
  <c r="H448" i="6"/>
  <c r="E449" i="6"/>
  <c r="G449" i="6"/>
  <c r="H449" i="6"/>
  <c r="E450" i="6"/>
  <c r="G450" i="6"/>
  <c r="H450" i="6"/>
  <c r="E451" i="6"/>
  <c r="G451" i="6"/>
  <c r="H451" i="6"/>
  <c r="E452" i="6"/>
  <c r="G452" i="6"/>
  <c r="H452" i="6"/>
  <c r="E453" i="6"/>
  <c r="G453" i="6"/>
  <c r="H453" i="6"/>
  <c r="E454" i="6"/>
  <c r="G454" i="6"/>
  <c r="H454" i="6"/>
  <c r="E455" i="6"/>
  <c r="G455" i="6"/>
  <c r="H455" i="6"/>
  <c r="E456" i="6"/>
  <c r="G456" i="6"/>
  <c r="H456" i="6"/>
  <c r="E457" i="6"/>
  <c r="G457" i="6"/>
  <c r="H457" i="6"/>
  <c r="E458" i="6"/>
  <c r="G458" i="6"/>
  <c r="H458" i="6"/>
  <c r="E459" i="6"/>
  <c r="G459" i="6"/>
  <c r="H459" i="6"/>
  <c r="E460" i="6"/>
  <c r="G460" i="6"/>
  <c r="H460" i="6"/>
  <c r="E461" i="6"/>
  <c r="G461" i="6"/>
  <c r="H461" i="6"/>
  <c r="E462" i="6"/>
  <c r="G462" i="6"/>
  <c r="H462" i="6"/>
  <c r="C435" i="6"/>
  <c r="D435" i="6"/>
  <c r="E435" i="6"/>
  <c r="F435" i="6"/>
  <c r="G435" i="6"/>
  <c r="H435" i="6"/>
  <c r="E411" i="6"/>
  <c r="G411" i="6"/>
  <c r="H411" i="6"/>
  <c r="E412" i="6"/>
  <c r="G412" i="6"/>
  <c r="H412" i="6"/>
  <c r="E413" i="6"/>
  <c r="G413" i="6"/>
  <c r="H413" i="6"/>
  <c r="E414" i="6"/>
  <c r="G414" i="6"/>
  <c r="H414" i="6"/>
  <c r="E415" i="6"/>
  <c r="G415" i="6"/>
  <c r="H415" i="6"/>
  <c r="E416" i="6"/>
  <c r="G416" i="6"/>
  <c r="H416" i="6"/>
  <c r="E417" i="6"/>
  <c r="G417" i="6"/>
  <c r="H417" i="6"/>
  <c r="E418" i="6"/>
  <c r="G418" i="6"/>
  <c r="H418" i="6"/>
  <c r="E419" i="6"/>
  <c r="G419" i="6"/>
  <c r="H419" i="6"/>
  <c r="E420" i="6"/>
  <c r="G420" i="6"/>
  <c r="H420" i="6"/>
  <c r="E421" i="6"/>
  <c r="G421" i="6"/>
  <c r="H421" i="6"/>
  <c r="E422" i="6"/>
  <c r="G422" i="6"/>
  <c r="H422" i="6"/>
  <c r="E423" i="6"/>
  <c r="G423" i="6"/>
  <c r="H423" i="6"/>
  <c r="E424" i="6"/>
  <c r="G424" i="6"/>
  <c r="H424" i="6"/>
  <c r="E425" i="6"/>
  <c r="G425" i="6"/>
  <c r="H425" i="6"/>
  <c r="E426" i="6"/>
  <c r="G426" i="6"/>
  <c r="H426" i="6"/>
  <c r="E427" i="6"/>
  <c r="G427" i="6"/>
  <c r="H427" i="6"/>
  <c r="E428" i="6"/>
  <c r="G428" i="6"/>
  <c r="H428" i="6"/>
  <c r="E429" i="6"/>
  <c r="G429" i="6"/>
  <c r="H429" i="6"/>
  <c r="E430" i="6"/>
  <c r="G430" i="6"/>
  <c r="H430" i="6"/>
  <c r="E431" i="6"/>
  <c r="G431" i="6"/>
  <c r="H431" i="6"/>
  <c r="E432" i="6"/>
  <c r="G432" i="6"/>
  <c r="H432" i="6"/>
  <c r="E390" i="6"/>
  <c r="G390" i="6"/>
  <c r="H390" i="6"/>
  <c r="E391" i="6"/>
  <c r="G391" i="6"/>
  <c r="H391" i="6"/>
  <c r="E392" i="6"/>
  <c r="G392" i="6"/>
  <c r="H392" i="6"/>
  <c r="E393" i="6"/>
  <c r="G393" i="6"/>
  <c r="H393" i="6"/>
  <c r="E394" i="6"/>
  <c r="G394" i="6"/>
  <c r="H394" i="6"/>
  <c r="E395" i="6"/>
  <c r="G395" i="6"/>
  <c r="H395" i="6"/>
  <c r="E396" i="6"/>
  <c r="G396" i="6"/>
  <c r="H396" i="6"/>
  <c r="E397" i="6"/>
  <c r="G397" i="6"/>
  <c r="H397" i="6"/>
  <c r="E398" i="6"/>
  <c r="G398" i="6"/>
  <c r="H398" i="6"/>
  <c r="E399" i="6"/>
  <c r="G399" i="6"/>
  <c r="H399" i="6"/>
  <c r="E400" i="6"/>
  <c r="G400" i="6"/>
  <c r="H400" i="6"/>
  <c r="E401" i="6"/>
  <c r="G401" i="6"/>
  <c r="H401" i="6"/>
  <c r="E402" i="6"/>
  <c r="G402" i="6"/>
  <c r="H402" i="6"/>
  <c r="E403" i="6"/>
  <c r="G403" i="6"/>
  <c r="H403" i="6"/>
  <c r="E404" i="6"/>
  <c r="G404" i="6"/>
  <c r="H404" i="6"/>
  <c r="E405" i="6"/>
  <c r="G405" i="6"/>
  <c r="H405" i="6"/>
  <c r="E406" i="6"/>
  <c r="G406" i="6"/>
  <c r="H406" i="6"/>
  <c r="E407" i="6"/>
  <c r="G407" i="6"/>
  <c r="H407" i="6"/>
  <c r="E408" i="6"/>
  <c r="G408" i="6"/>
  <c r="H408" i="6"/>
  <c r="L409" i="6"/>
  <c r="E409" i="6"/>
  <c r="G409" i="6"/>
  <c r="H409" i="6"/>
  <c r="E410" i="6"/>
  <c r="G410" i="6"/>
  <c r="H410" i="6"/>
  <c r="E363" i="6"/>
  <c r="G363" i="6"/>
  <c r="H363" i="6"/>
  <c r="E364" i="6"/>
  <c r="G364" i="6"/>
  <c r="H364" i="6"/>
  <c r="E365" i="6"/>
  <c r="G365" i="6"/>
  <c r="H365" i="6"/>
  <c r="E366" i="6"/>
  <c r="G366" i="6"/>
  <c r="H366" i="6"/>
  <c r="E367" i="6"/>
  <c r="G367" i="6"/>
  <c r="H367" i="6"/>
  <c r="E368" i="6"/>
  <c r="G368" i="6"/>
  <c r="H368" i="6"/>
  <c r="E369" i="6"/>
  <c r="G369" i="6"/>
  <c r="H369" i="6"/>
  <c r="E370" i="6"/>
  <c r="G370" i="6"/>
  <c r="H370" i="6"/>
  <c r="E371" i="6"/>
  <c r="G371" i="6"/>
  <c r="H371" i="6"/>
  <c r="E372" i="6"/>
  <c r="G372" i="6"/>
  <c r="H372" i="6"/>
  <c r="E373" i="6"/>
  <c r="G373" i="6"/>
  <c r="H373" i="6"/>
  <c r="E374" i="6"/>
  <c r="G374" i="6"/>
  <c r="H374" i="6"/>
  <c r="E375" i="6"/>
  <c r="G375" i="6"/>
  <c r="H375" i="6"/>
  <c r="E376" i="6"/>
  <c r="G376" i="6"/>
  <c r="H376" i="6"/>
  <c r="E377" i="6"/>
  <c r="G377" i="6"/>
  <c r="H377" i="6"/>
  <c r="E378" i="6"/>
  <c r="G378" i="6"/>
  <c r="H378" i="6"/>
  <c r="E379" i="6"/>
  <c r="G379" i="6"/>
  <c r="H379" i="6"/>
  <c r="E380" i="6"/>
  <c r="G380" i="6"/>
  <c r="H380" i="6"/>
  <c r="E381" i="6"/>
  <c r="G381" i="6"/>
  <c r="H381" i="6"/>
  <c r="E382" i="6"/>
  <c r="G382" i="6"/>
  <c r="H382" i="6"/>
  <c r="E383" i="6"/>
  <c r="G383" i="6"/>
  <c r="H383" i="6"/>
  <c r="E384" i="6"/>
  <c r="G384" i="6"/>
  <c r="H384" i="6"/>
  <c r="E385" i="6"/>
  <c r="G385" i="6"/>
  <c r="H385" i="6"/>
  <c r="E386" i="6"/>
  <c r="G386" i="6"/>
  <c r="H386" i="6"/>
  <c r="E387" i="6"/>
  <c r="G387" i="6"/>
  <c r="H387" i="6"/>
  <c r="E388" i="6"/>
  <c r="G388" i="6"/>
  <c r="H388" i="6"/>
  <c r="E389" i="6"/>
  <c r="G389" i="6"/>
  <c r="H389" i="6"/>
  <c r="C362" i="6"/>
  <c r="D362" i="6"/>
  <c r="E362" i="6"/>
  <c r="F362" i="6"/>
  <c r="G362" i="6"/>
  <c r="H362" i="6"/>
  <c r="E352" i="6"/>
  <c r="G352" i="6"/>
  <c r="H352" i="6"/>
  <c r="E353" i="6"/>
  <c r="G353" i="6"/>
  <c r="H353" i="6"/>
  <c r="E354" i="6"/>
  <c r="G354" i="6"/>
  <c r="H354" i="6"/>
  <c r="E355" i="6"/>
  <c r="G355" i="6"/>
  <c r="H355" i="6"/>
  <c r="E356" i="6"/>
  <c r="G356" i="6"/>
  <c r="H356" i="6"/>
  <c r="E357" i="6"/>
  <c r="G357" i="6"/>
  <c r="H357" i="6"/>
  <c r="E358" i="6"/>
  <c r="G358" i="6"/>
  <c r="H358" i="6"/>
  <c r="E359" i="6"/>
  <c r="G359" i="6"/>
  <c r="H359" i="6"/>
  <c r="E326" i="6"/>
  <c r="G326" i="6"/>
  <c r="H326" i="6"/>
  <c r="E327" i="6"/>
  <c r="G327" i="6"/>
  <c r="H327" i="6"/>
  <c r="E328" i="6"/>
  <c r="G328" i="6"/>
  <c r="H328" i="6"/>
  <c r="E329" i="6"/>
  <c r="G329" i="6"/>
  <c r="H329" i="6"/>
  <c r="E330" i="6"/>
  <c r="G330" i="6"/>
  <c r="H330" i="6"/>
  <c r="E331" i="6"/>
  <c r="G331" i="6"/>
  <c r="H331" i="6"/>
  <c r="E332" i="6"/>
  <c r="G332" i="6"/>
  <c r="H332" i="6"/>
  <c r="E333" i="6"/>
  <c r="G333" i="6"/>
  <c r="H333" i="6"/>
  <c r="E334" i="6"/>
  <c r="G334" i="6"/>
  <c r="H334" i="6"/>
  <c r="E335" i="6"/>
  <c r="G335" i="6"/>
  <c r="H335" i="6"/>
  <c r="E336" i="6"/>
  <c r="G336" i="6"/>
  <c r="H336" i="6"/>
  <c r="E337" i="6"/>
  <c r="G337" i="6"/>
  <c r="H337" i="6"/>
  <c r="E338" i="6"/>
  <c r="G338" i="6"/>
  <c r="H338" i="6"/>
  <c r="E339" i="6"/>
  <c r="G339" i="6"/>
  <c r="H339" i="6"/>
  <c r="E340" i="6"/>
  <c r="G340" i="6"/>
  <c r="H340" i="6"/>
  <c r="E341" i="6"/>
  <c r="G341" i="6"/>
  <c r="H341" i="6"/>
  <c r="E342" i="6"/>
  <c r="G342" i="6"/>
  <c r="H342" i="6"/>
  <c r="E343" i="6"/>
  <c r="G343" i="6"/>
  <c r="H343" i="6"/>
  <c r="E344" i="6"/>
  <c r="G344" i="6"/>
  <c r="H344" i="6"/>
  <c r="E345" i="6"/>
  <c r="G345" i="6"/>
  <c r="H345" i="6"/>
  <c r="E346" i="6"/>
  <c r="G346" i="6"/>
  <c r="H346" i="6"/>
  <c r="E347" i="6"/>
  <c r="G347" i="6"/>
  <c r="H347" i="6"/>
  <c r="E348" i="6"/>
  <c r="G348" i="6"/>
  <c r="H348" i="6"/>
  <c r="E349" i="6"/>
  <c r="G349" i="6"/>
  <c r="H349" i="6"/>
  <c r="E350" i="6"/>
  <c r="G350" i="6"/>
  <c r="H350" i="6"/>
  <c r="E351" i="6"/>
  <c r="G351" i="6"/>
  <c r="H351" i="6"/>
  <c r="E298" i="6"/>
  <c r="G298" i="6"/>
  <c r="H298" i="6"/>
  <c r="E299" i="6"/>
  <c r="G299" i="6"/>
  <c r="H299" i="6"/>
  <c r="E300" i="6"/>
  <c r="G300" i="6"/>
  <c r="H300" i="6"/>
  <c r="E301" i="6"/>
  <c r="G301" i="6"/>
  <c r="H301" i="6"/>
  <c r="E302" i="6"/>
  <c r="G302" i="6"/>
  <c r="H302" i="6"/>
  <c r="E303" i="6"/>
  <c r="G303" i="6"/>
  <c r="H303" i="6"/>
  <c r="E304" i="6"/>
  <c r="G304" i="6"/>
  <c r="H304" i="6"/>
  <c r="E305" i="6"/>
  <c r="G305" i="6"/>
  <c r="H305" i="6"/>
  <c r="E306" i="6"/>
  <c r="G306" i="6"/>
  <c r="H306" i="6"/>
  <c r="E307" i="6"/>
  <c r="G307" i="6"/>
  <c r="H307" i="6"/>
  <c r="E308" i="6"/>
  <c r="G308" i="6"/>
  <c r="H308" i="6"/>
  <c r="E309" i="6"/>
  <c r="G309" i="6"/>
  <c r="H309" i="6"/>
  <c r="E310" i="6"/>
  <c r="G310" i="6"/>
  <c r="H310" i="6"/>
  <c r="E311" i="6"/>
  <c r="G311" i="6"/>
  <c r="H311" i="6"/>
  <c r="E312" i="6"/>
  <c r="G312" i="6"/>
  <c r="H312" i="6"/>
  <c r="E313" i="6"/>
  <c r="G313" i="6"/>
  <c r="H313" i="6"/>
  <c r="E314" i="6"/>
  <c r="G314" i="6"/>
  <c r="H314" i="6"/>
  <c r="E315" i="6"/>
  <c r="G315" i="6"/>
  <c r="H315" i="6"/>
  <c r="E316" i="6"/>
  <c r="G316" i="6"/>
  <c r="H316" i="6"/>
  <c r="E317" i="6"/>
  <c r="G317" i="6"/>
  <c r="H317" i="6"/>
  <c r="E318" i="6"/>
  <c r="G318" i="6"/>
  <c r="H318" i="6"/>
  <c r="E319" i="6"/>
  <c r="G319" i="6"/>
  <c r="H319" i="6"/>
  <c r="E320" i="6"/>
  <c r="G320" i="6"/>
  <c r="H320" i="6"/>
  <c r="E321" i="6"/>
  <c r="G321" i="6"/>
  <c r="H321" i="6"/>
  <c r="E322" i="6"/>
  <c r="G322" i="6"/>
  <c r="H322" i="6"/>
  <c r="E323" i="6"/>
  <c r="G323" i="6"/>
  <c r="H323" i="6"/>
  <c r="E324" i="6"/>
  <c r="G324" i="6"/>
  <c r="H324" i="6"/>
  <c r="E325" i="6"/>
  <c r="G325" i="6"/>
  <c r="H325" i="6"/>
  <c r="C297" i="6"/>
  <c r="D297" i="6"/>
  <c r="E297" i="6"/>
  <c r="F297" i="6"/>
  <c r="G297" i="6"/>
  <c r="H297" i="6"/>
  <c r="E279" i="6"/>
  <c r="G279" i="6"/>
  <c r="H279" i="6"/>
  <c r="E280" i="6"/>
  <c r="G280" i="6"/>
  <c r="H280" i="6"/>
  <c r="E281" i="6"/>
  <c r="G281" i="6"/>
  <c r="H281" i="6"/>
  <c r="E282" i="6"/>
  <c r="G282" i="6"/>
  <c r="H282" i="6"/>
  <c r="E283" i="6"/>
  <c r="G283" i="6"/>
  <c r="H283" i="6"/>
  <c r="E284" i="6"/>
  <c r="G284" i="6"/>
  <c r="H284" i="6"/>
  <c r="E285" i="6"/>
  <c r="G285" i="6"/>
  <c r="H285" i="6"/>
  <c r="E286" i="6"/>
  <c r="G286" i="6"/>
  <c r="H286" i="6"/>
  <c r="E287" i="6"/>
  <c r="G287" i="6"/>
  <c r="H287" i="6"/>
  <c r="E288" i="6"/>
  <c r="G288" i="6"/>
  <c r="H288" i="6"/>
  <c r="E289" i="6"/>
  <c r="G289" i="6"/>
  <c r="H289" i="6"/>
  <c r="E290" i="6"/>
  <c r="G290" i="6"/>
  <c r="H290" i="6"/>
  <c r="E291" i="6"/>
  <c r="G291" i="6"/>
  <c r="H291" i="6"/>
  <c r="E292" i="6"/>
  <c r="G292" i="6"/>
  <c r="H292" i="6"/>
  <c r="E293" i="6"/>
  <c r="G293" i="6"/>
  <c r="H293" i="6"/>
  <c r="E294" i="6"/>
  <c r="G294" i="6"/>
  <c r="H294" i="6"/>
  <c r="E256" i="6"/>
  <c r="G256" i="6"/>
  <c r="H256" i="6"/>
  <c r="E257" i="6"/>
  <c r="G257" i="6"/>
  <c r="H257" i="6"/>
  <c r="E258" i="6"/>
  <c r="G258" i="6"/>
  <c r="H258" i="6"/>
  <c r="E259" i="6"/>
  <c r="G259" i="6"/>
  <c r="H259" i="6"/>
  <c r="E260" i="6"/>
  <c r="G260" i="6"/>
  <c r="H260" i="6"/>
  <c r="E261" i="6"/>
  <c r="G261" i="6"/>
  <c r="H261" i="6"/>
  <c r="E262" i="6"/>
  <c r="G262" i="6"/>
  <c r="H262" i="6"/>
  <c r="E263" i="6"/>
  <c r="G263" i="6"/>
  <c r="H263" i="6"/>
  <c r="E264" i="6"/>
  <c r="G264" i="6"/>
  <c r="H264" i="6"/>
  <c r="E265" i="6"/>
  <c r="G265" i="6"/>
  <c r="H265" i="6"/>
  <c r="E266" i="6"/>
  <c r="G266" i="6"/>
  <c r="H266" i="6"/>
  <c r="E267" i="6"/>
  <c r="G267" i="6"/>
  <c r="H267" i="6"/>
  <c r="E268" i="6"/>
  <c r="G268" i="6"/>
  <c r="H268" i="6"/>
  <c r="E269" i="6"/>
  <c r="G269" i="6"/>
  <c r="H269" i="6"/>
  <c r="E270" i="6"/>
  <c r="G270" i="6"/>
  <c r="H270" i="6"/>
  <c r="E271" i="6"/>
  <c r="G271" i="6"/>
  <c r="H271" i="6"/>
  <c r="E272" i="6"/>
  <c r="G272" i="6"/>
  <c r="H272" i="6"/>
  <c r="E273" i="6"/>
  <c r="G273" i="6"/>
  <c r="H273" i="6"/>
  <c r="E274" i="6"/>
  <c r="G274" i="6"/>
  <c r="H274" i="6"/>
  <c r="E275" i="6"/>
  <c r="G275" i="6"/>
  <c r="H275" i="6"/>
  <c r="E276" i="6"/>
  <c r="G276" i="6"/>
  <c r="H276" i="6"/>
  <c r="E277" i="6"/>
  <c r="G277" i="6"/>
  <c r="H277" i="6"/>
  <c r="E278" i="6"/>
  <c r="G278" i="6"/>
  <c r="H278" i="6"/>
  <c r="E235" i="6"/>
  <c r="G235" i="6"/>
  <c r="H235" i="6"/>
  <c r="E236" i="6"/>
  <c r="G236" i="6"/>
  <c r="H236" i="6"/>
  <c r="E237" i="6"/>
  <c r="G237" i="6"/>
  <c r="H237" i="6"/>
  <c r="E238" i="6"/>
  <c r="G238" i="6"/>
  <c r="H238" i="6"/>
  <c r="E239" i="6"/>
  <c r="G239" i="6"/>
  <c r="H239" i="6"/>
  <c r="E240" i="6"/>
  <c r="G240" i="6"/>
  <c r="H240" i="6"/>
  <c r="E241" i="6"/>
  <c r="G241" i="6"/>
  <c r="H241" i="6"/>
  <c r="E242" i="6"/>
  <c r="G242" i="6"/>
  <c r="H242" i="6"/>
  <c r="E243" i="6"/>
  <c r="G243" i="6"/>
  <c r="H243" i="6"/>
  <c r="E244" i="6"/>
  <c r="G244" i="6"/>
  <c r="H244" i="6"/>
  <c r="E245" i="6"/>
  <c r="G245" i="6"/>
  <c r="H245" i="6"/>
  <c r="E246" i="6"/>
  <c r="G246" i="6"/>
  <c r="H246" i="6"/>
  <c r="E247" i="6"/>
  <c r="G247" i="6"/>
  <c r="H247" i="6"/>
  <c r="E248" i="6"/>
  <c r="G248" i="6"/>
  <c r="H248" i="6"/>
  <c r="E249" i="6"/>
  <c r="G249" i="6"/>
  <c r="H249" i="6"/>
  <c r="E250" i="6"/>
  <c r="G250" i="6"/>
  <c r="H250" i="6"/>
  <c r="E251" i="6"/>
  <c r="G251" i="6"/>
  <c r="H251" i="6"/>
  <c r="E252" i="6"/>
  <c r="G252" i="6"/>
  <c r="H252" i="6"/>
  <c r="E253" i="6"/>
  <c r="G253" i="6"/>
  <c r="H253" i="6"/>
  <c r="E254" i="6"/>
  <c r="G254" i="6"/>
  <c r="H254" i="6"/>
  <c r="E255" i="6"/>
  <c r="G255" i="6"/>
  <c r="H255" i="6"/>
  <c r="C234" i="6"/>
  <c r="D234" i="6"/>
  <c r="E234" i="6"/>
  <c r="F234" i="6"/>
  <c r="G234" i="6"/>
  <c r="H234" i="6"/>
  <c r="E199" i="6"/>
  <c r="G199" i="6"/>
  <c r="H199" i="6"/>
  <c r="E200" i="6"/>
  <c r="G200" i="6"/>
  <c r="H200" i="6"/>
  <c r="E201" i="6"/>
  <c r="G201" i="6"/>
  <c r="H201" i="6"/>
  <c r="E202" i="6"/>
  <c r="G202" i="6"/>
  <c r="H202" i="6"/>
  <c r="E203" i="6"/>
  <c r="G203" i="6"/>
  <c r="H203" i="6"/>
  <c r="E204" i="6"/>
  <c r="G204" i="6"/>
  <c r="H204" i="6"/>
  <c r="E205" i="6"/>
  <c r="G205" i="6"/>
  <c r="H205" i="6"/>
  <c r="E206" i="6"/>
  <c r="G206" i="6"/>
  <c r="H206" i="6"/>
  <c r="E207" i="6"/>
  <c r="G207" i="6"/>
  <c r="H207" i="6"/>
  <c r="E208" i="6"/>
  <c r="G208" i="6"/>
  <c r="H208" i="6"/>
  <c r="E209" i="6"/>
  <c r="G209" i="6"/>
  <c r="H209" i="6"/>
  <c r="E210" i="6"/>
  <c r="G210" i="6"/>
  <c r="H210" i="6"/>
  <c r="E211" i="6"/>
  <c r="G211" i="6"/>
  <c r="H211" i="6"/>
  <c r="E212" i="6"/>
  <c r="G212" i="6"/>
  <c r="H212" i="6"/>
  <c r="E213" i="6"/>
  <c r="G213" i="6"/>
  <c r="H213" i="6"/>
  <c r="E214" i="6"/>
  <c r="G214" i="6"/>
  <c r="H214" i="6"/>
  <c r="E215" i="6"/>
  <c r="G215" i="6"/>
  <c r="H215" i="6"/>
  <c r="E216" i="6"/>
  <c r="G216" i="6"/>
  <c r="H216" i="6"/>
  <c r="E217" i="6"/>
  <c r="G217" i="6"/>
  <c r="H217" i="6"/>
  <c r="E218" i="6"/>
  <c r="G218" i="6"/>
  <c r="H218" i="6"/>
  <c r="E219" i="6"/>
  <c r="G219" i="6"/>
  <c r="H219" i="6"/>
  <c r="E220" i="6"/>
  <c r="G220" i="6"/>
  <c r="H220" i="6"/>
  <c r="E221" i="6"/>
  <c r="G221" i="6"/>
  <c r="H221" i="6"/>
  <c r="E222" i="6"/>
  <c r="G222" i="6"/>
  <c r="H222" i="6"/>
  <c r="E223" i="6"/>
  <c r="G223" i="6"/>
  <c r="H223" i="6"/>
  <c r="E224" i="6"/>
  <c r="G224" i="6"/>
  <c r="H224" i="6"/>
  <c r="E225" i="6"/>
  <c r="G225" i="6"/>
  <c r="H225" i="6"/>
  <c r="E226" i="6"/>
  <c r="G226" i="6"/>
  <c r="H226" i="6"/>
  <c r="E227" i="6"/>
  <c r="G227" i="6"/>
  <c r="H227" i="6"/>
  <c r="E228" i="6"/>
  <c r="G228" i="6"/>
  <c r="H228" i="6"/>
  <c r="E229" i="6"/>
  <c r="G229" i="6"/>
  <c r="H229" i="6"/>
  <c r="E230" i="6"/>
  <c r="G230" i="6"/>
  <c r="H230" i="6"/>
  <c r="E231" i="6"/>
  <c r="G231" i="6"/>
  <c r="H231" i="6"/>
  <c r="E178" i="6"/>
  <c r="G178" i="6"/>
  <c r="H178" i="6"/>
  <c r="E179" i="6"/>
  <c r="G179" i="6"/>
  <c r="H179" i="6"/>
  <c r="E180" i="6"/>
  <c r="G180" i="6"/>
  <c r="H180" i="6"/>
  <c r="E181" i="6"/>
  <c r="G181" i="6"/>
  <c r="H181" i="6"/>
  <c r="E182" i="6"/>
  <c r="G182" i="6"/>
  <c r="H182" i="6"/>
  <c r="E183" i="6"/>
  <c r="G183" i="6"/>
  <c r="H183" i="6"/>
  <c r="E184" i="6"/>
  <c r="G184" i="6"/>
  <c r="H184" i="6"/>
  <c r="E185" i="6"/>
  <c r="G185" i="6"/>
  <c r="H185" i="6"/>
  <c r="E186" i="6"/>
  <c r="G186" i="6"/>
  <c r="H186" i="6"/>
  <c r="E187" i="6"/>
  <c r="G187" i="6"/>
  <c r="H187" i="6"/>
  <c r="E188" i="6"/>
  <c r="G188" i="6"/>
  <c r="H188" i="6"/>
  <c r="E189" i="6"/>
  <c r="G189" i="6"/>
  <c r="H189" i="6"/>
  <c r="E190" i="6"/>
  <c r="G190" i="6"/>
  <c r="H190" i="6"/>
  <c r="E191" i="6"/>
  <c r="G191" i="6"/>
  <c r="H191" i="6"/>
  <c r="E192" i="6"/>
  <c r="G192" i="6"/>
  <c r="H192" i="6"/>
  <c r="E193" i="6"/>
  <c r="G193" i="6"/>
  <c r="H193" i="6"/>
  <c r="E194" i="6"/>
  <c r="G194" i="6"/>
  <c r="H194" i="6"/>
  <c r="E195" i="6"/>
  <c r="G195" i="6"/>
  <c r="H195" i="6"/>
  <c r="E196" i="6"/>
  <c r="G196" i="6"/>
  <c r="H196" i="6"/>
  <c r="E197" i="6"/>
  <c r="G197" i="6"/>
  <c r="H197" i="6"/>
  <c r="E198" i="6"/>
  <c r="G198" i="6"/>
  <c r="H198" i="6"/>
  <c r="C177" i="6"/>
  <c r="D177" i="6"/>
  <c r="E177" i="6"/>
  <c r="F177" i="6"/>
  <c r="G177" i="6"/>
  <c r="H177" i="6"/>
  <c r="E157" i="6"/>
  <c r="G157" i="6"/>
  <c r="H157" i="6"/>
  <c r="L158" i="6"/>
  <c r="E158" i="6"/>
  <c r="G158" i="6"/>
  <c r="H158" i="6"/>
  <c r="E159" i="6"/>
  <c r="G159" i="6"/>
  <c r="H159" i="6"/>
  <c r="E160" i="6"/>
  <c r="G160" i="6"/>
  <c r="H160" i="6"/>
  <c r="E161" i="6"/>
  <c r="G161" i="6"/>
  <c r="H161" i="6"/>
  <c r="E162" i="6"/>
  <c r="G162" i="6"/>
  <c r="H162" i="6"/>
  <c r="E163" i="6"/>
  <c r="G163" i="6"/>
  <c r="H163" i="6"/>
  <c r="E164" i="6"/>
  <c r="G164" i="6"/>
  <c r="H164" i="6"/>
  <c r="E165" i="6"/>
  <c r="G165" i="6"/>
  <c r="H165" i="6"/>
  <c r="E166" i="6"/>
  <c r="G166" i="6"/>
  <c r="H166" i="6"/>
  <c r="E167" i="6"/>
  <c r="G167" i="6"/>
  <c r="H167" i="6"/>
  <c r="E168" i="6"/>
  <c r="G168" i="6"/>
  <c r="H168" i="6"/>
  <c r="E169" i="6"/>
  <c r="G169" i="6"/>
  <c r="H169" i="6"/>
  <c r="L170" i="6"/>
  <c r="E170" i="6"/>
  <c r="G170" i="6"/>
  <c r="H170" i="6"/>
  <c r="E171" i="6"/>
  <c r="G171" i="6"/>
  <c r="H171" i="6"/>
  <c r="E172" i="6"/>
  <c r="G172" i="6"/>
  <c r="H172" i="6"/>
  <c r="E173" i="6"/>
  <c r="G173" i="6"/>
  <c r="H173" i="6"/>
  <c r="E174" i="6"/>
  <c r="G174" i="6"/>
  <c r="H174" i="6"/>
  <c r="E130" i="6"/>
  <c r="G130" i="6"/>
  <c r="H130" i="6"/>
  <c r="E131" i="6"/>
  <c r="G131" i="6"/>
  <c r="H131" i="6"/>
  <c r="E132" i="6"/>
  <c r="G132" i="6"/>
  <c r="H132" i="6"/>
  <c r="E133" i="6"/>
  <c r="G133" i="6"/>
  <c r="H133" i="6"/>
  <c r="E134" i="6"/>
  <c r="G134" i="6"/>
  <c r="H134" i="6"/>
  <c r="E135" i="6"/>
  <c r="G135" i="6"/>
  <c r="H135" i="6"/>
  <c r="E136" i="6"/>
  <c r="G136" i="6"/>
  <c r="H136" i="6"/>
  <c r="E137" i="6"/>
  <c r="G137" i="6"/>
  <c r="H137" i="6"/>
  <c r="E138" i="6"/>
  <c r="G138" i="6"/>
  <c r="H138" i="6"/>
  <c r="E139" i="6"/>
  <c r="G139" i="6"/>
  <c r="H139" i="6"/>
  <c r="E140" i="6"/>
  <c r="G140" i="6"/>
  <c r="H140" i="6"/>
  <c r="E141" i="6"/>
  <c r="G141" i="6"/>
  <c r="H141" i="6"/>
  <c r="E142" i="6"/>
  <c r="G142" i="6"/>
  <c r="H142" i="6"/>
  <c r="E143" i="6"/>
  <c r="G143" i="6"/>
  <c r="H143" i="6"/>
  <c r="E144" i="6"/>
  <c r="G144" i="6"/>
  <c r="H144" i="6"/>
  <c r="E145" i="6"/>
  <c r="G145" i="6"/>
  <c r="H145" i="6"/>
  <c r="E146" i="6"/>
  <c r="G146" i="6"/>
  <c r="H146" i="6"/>
  <c r="E147" i="6"/>
  <c r="G147" i="6"/>
  <c r="H147" i="6"/>
  <c r="E148" i="6"/>
  <c r="G148" i="6"/>
  <c r="H148" i="6"/>
  <c r="E149" i="6"/>
  <c r="G149" i="6"/>
  <c r="H149" i="6"/>
  <c r="E150" i="6"/>
  <c r="G150" i="6"/>
  <c r="H150" i="6"/>
  <c r="E151" i="6"/>
  <c r="G151" i="6"/>
  <c r="H151" i="6"/>
  <c r="E152" i="6"/>
  <c r="G152" i="6"/>
  <c r="H152" i="6"/>
  <c r="E153" i="6"/>
  <c r="G153" i="6"/>
  <c r="H153" i="6"/>
  <c r="E154" i="6"/>
  <c r="G154" i="6"/>
  <c r="H154" i="6"/>
  <c r="E155" i="6"/>
  <c r="G155" i="6"/>
  <c r="H155" i="6"/>
  <c r="E156" i="6"/>
  <c r="G156" i="6"/>
  <c r="H156" i="6"/>
  <c r="C129" i="6"/>
  <c r="D129" i="6"/>
  <c r="E129" i="6"/>
  <c r="F129" i="6"/>
  <c r="G129" i="6"/>
  <c r="H129" i="6"/>
  <c r="E100" i="6"/>
  <c r="G100" i="6"/>
  <c r="H100" i="6"/>
  <c r="E101" i="6"/>
  <c r="G101" i="6"/>
  <c r="H101" i="6"/>
  <c r="E102" i="6"/>
  <c r="G102" i="6"/>
  <c r="H102" i="6"/>
  <c r="E103" i="6"/>
  <c r="G103" i="6"/>
  <c r="H103" i="6"/>
  <c r="E104" i="6"/>
  <c r="G104" i="6"/>
  <c r="H104" i="6"/>
  <c r="E105" i="6"/>
  <c r="G105" i="6"/>
  <c r="H105" i="6"/>
  <c r="E106" i="6"/>
  <c r="G106" i="6"/>
  <c r="H106" i="6"/>
  <c r="E107" i="6"/>
  <c r="G107" i="6"/>
  <c r="H107" i="6"/>
  <c r="E108" i="6"/>
  <c r="G108" i="6"/>
  <c r="H108" i="6"/>
  <c r="E109" i="6"/>
  <c r="G109" i="6"/>
  <c r="H109" i="6"/>
  <c r="E110" i="6"/>
  <c r="G110" i="6"/>
  <c r="H110" i="6"/>
  <c r="E111" i="6"/>
  <c r="G111" i="6"/>
  <c r="H111" i="6"/>
  <c r="E112" i="6"/>
  <c r="G112" i="6"/>
  <c r="H112" i="6"/>
  <c r="E113" i="6"/>
  <c r="G113" i="6"/>
  <c r="H113" i="6"/>
  <c r="E114" i="6"/>
  <c r="G114" i="6"/>
  <c r="H114" i="6"/>
  <c r="E115" i="6"/>
  <c r="G115" i="6"/>
  <c r="H115" i="6"/>
  <c r="E116" i="6"/>
  <c r="G116" i="6"/>
  <c r="H116" i="6"/>
  <c r="E117" i="6"/>
  <c r="G117" i="6"/>
  <c r="H117" i="6"/>
  <c r="E118" i="6"/>
  <c r="G118" i="6"/>
  <c r="H118" i="6"/>
  <c r="E119" i="6"/>
  <c r="G119" i="6"/>
  <c r="H119" i="6"/>
  <c r="E120" i="6"/>
  <c r="G120" i="6"/>
  <c r="H120" i="6"/>
  <c r="E121" i="6"/>
  <c r="G121" i="6"/>
  <c r="H121" i="6"/>
  <c r="E122" i="6"/>
  <c r="G122" i="6"/>
  <c r="H122" i="6"/>
  <c r="E123" i="6"/>
  <c r="G123" i="6"/>
  <c r="H123" i="6"/>
  <c r="E124" i="6"/>
  <c r="G124" i="6"/>
  <c r="H124" i="6"/>
  <c r="E125" i="6"/>
  <c r="G125" i="6"/>
  <c r="H125" i="6"/>
  <c r="E126" i="6"/>
  <c r="G126" i="6"/>
  <c r="H126" i="6"/>
  <c r="E85" i="6"/>
  <c r="G85" i="6"/>
  <c r="H85" i="6"/>
  <c r="E86" i="6"/>
  <c r="G86" i="6"/>
  <c r="H86" i="6"/>
  <c r="E87" i="6"/>
  <c r="G87" i="6"/>
  <c r="H87" i="6"/>
  <c r="E88" i="6"/>
  <c r="G88" i="6"/>
  <c r="H88" i="6"/>
  <c r="E89" i="6"/>
  <c r="G89" i="6"/>
  <c r="H89" i="6"/>
  <c r="E90" i="6"/>
  <c r="G90" i="6"/>
  <c r="H90" i="6"/>
  <c r="E91" i="6"/>
  <c r="G91" i="6"/>
  <c r="H91" i="6"/>
  <c r="E92" i="6"/>
  <c r="G92" i="6"/>
  <c r="H92" i="6"/>
  <c r="E93" i="6"/>
  <c r="G93" i="6"/>
  <c r="H93" i="6"/>
  <c r="E94" i="6"/>
  <c r="G94" i="6"/>
  <c r="H94" i="6"/>
  <c r="E95" i="6"/>
  <c r="G95" i="6"/>
  <c r="H95" i="6"/>
  <c r="E96" i="6"/>
  <c r="G96" i="6"/>
  <c r="H96" i="6"/>
  <c r="E97" i="6"/>
  <c r="G97" i="6"/>
  <c r="H97" i="6"/>
  <c r="E98" i="6"/>
  <c r="G98" i="6"/>
  <c r="H98" i="6"/>
  <c r="E99" i="6"/>
  <c r="G99" i="6"/>
  <c r="H99" i="6"/>
  <c r="C84" i="6"/>
  <c r="D84" i="6"/>
  <c r="E84" i="6"/>
  <c r="F84" i="6"/>
  <c r="G84" i="6"/>
  <c r="H84" i="6"/>
  <c r="C18" i="6"/>
  <c r="D18" i="6"/>
  <c r="E18" i="6"/>
  <c r="F18" i="6"/>
  <c r="G18" i="6"/>
  <c r="H18" i="6"/>
  <c r="C45" i="6"/>
  <c r="D45" i="6"/>
  <c r="E45" i="6"/>
  <c r="F45" i="6"/>
  <c r="G45" i="6"/>
  <c r="H45" i="6"/>
  <c r="E60" i="6"/>
  <c r="G60" i="6"/>
  <c r="H60" i="6"/>
  <c r="E61" i="6"/>
  <c r="G61" i="6"/>
  <c r="H61" i="6"/>
  <c r="E62" i="6"/>
  <c r="G62" i="6"/>
  <c r="H62" i="6"/>
  <c r="E63" i="6"/>
  <c r="G63" i="6"/>
  <c r="H63" i="6"/>
  <c r="E64" i="6"/>
  <c r="G64" i="6"/>
  <c r="H64" i="6"/>
  <c r="E65" i="6"/>
  <c r="G65" i="6"/>
  <c r="H65" i="6"/>
  <c r="E66" i="6"/>
  <c r="G66" i="6"/>
  <c r="H66" i="6"/>
  <c r="E67" i="6"/>
  <c r="G67" i="6"/>
  <c r="H67" i="6"/>
  <c r="E68" i="6"/>
  <c r="G68" i="6"/>
  <c r="H68" i="6"/>
  <c r="E69" i="6"/>
  <c r="G69" i="6"/>
  <c r="H69" i="6"/>
  <c r="E70" i="6"/>
  <c r="G70" i="6"/>
  <c r="H70" i="6"/>
  <c r="E71" i="6"/>
  <c r="G71" i="6"/>
  <c r="H71" i="6"/>
  <c r="E72" i="6"/>
  <c r="G72" i="6"/>
  <c r="H72" i="6"/>
  <c r="E73" i="6"/>
  <c r="G73" i="6"/>
  <c r="H73" i="6"/>
  <c r="E74" i="6"/>
  <c r="G74" i="6"/>
  <c r="H74" i="6"/>
  <c r="E75" i="6"/>
  <c r="G75" i="6"/>
  <c r="H75" i="6"/>
  <c r="E76" i="6"/>
  <c r="G76" i="6"/>
  <c r="H76" i="6"/>
  <c r="E77" i="6"/>
  <c r="G77" i="6"/>
  <c r="H77" i="6"/>
  <c r="E78" i="6"/>
  <c r="G78" i="6"/>
  <c r="H78" i="6"/>
  <c r="E79" i="6"/>
  <c r="G79" i="6"/>
  <c r="H79" i="6"/>
  <c r="E80" i="6"/>
  <c r="G80" i="6"/>
  <c r="H80" i="6"/>
  <c r="E81" i="6"/>
  <c r="G81" i="6"/>
  <c r="H81" i="6"/>
  <c r="E47" i="6"/>
  <c r="G47" i="6"/>
  <c r="H47" i="6"/>
  <c r="E48" i="6"/>
  <c r="G48" i="6"/>
  <c r="H48" i="6"/>
  <c r="E49" i="6"/>
  <c r="G49" i="6"/>
  <c r="H49" i="6"/>
  <c r="E50" i="6"/>
  <c r="G50" i="6"/>
  <c r="H50" i="6"/>
  <c r="E51" i="6"/>
  <c r="G51" i="6"/>
  <c r="H51" i="6"/>
  <c r="E52" i="6"/>
  <c r="G52" i="6"/>
  <c r="H52" i="6"/>
  <c r="E53" i="6"/>
  <c r="G53" i="6"/>
  <c r="H53" i="6"/>
  <c r="E54" i="6"/>
  <c r="G54" i="6"/>
  <c r="H54" i="6"/>
  <c r="E55" i="6"/>
  <c r="G55" i="6"/>
  <c r="H55" i="6"/>
  <c r="E56" i="6"/>
  <c r="G56" i="6"/>
  <c r="H56" i="6"/>
  <c r="E57" i="6"/>
  <c r="G57" i="6"/>
  <c r="H57" i="6"/>
  <c r="E58" i="6"/>
  <c r="G58" i="6"/>
  <c r="H58" i="6"/>
  <c r="E59" i="6"/>
  <c r="G59" i="6"/>
  <c r="H59" i="6"/>
  <c r="E46" i="6"/>
  <c r="G46" i="6"/>
  <c r="H46" i="6"/>
  <c r="E39" i="6"/>
  <c r="G39" i="6"/>
  <c r="H39" i="6"/>
  <c r="E40" i="6"/>
  <c r="G40" i="6"/>
  <c r="H40" i="6"/>
  <c r="E41" i="6"/>
  <c r="G41" i="6"/>
  <c r="H41" i="6"/>
  <c r="L42" i="6"/>
  <c r="E42" i="6"/>
  <c r="G42" i="6"/>
  <c r="H42" i="6"/>
  <c r="L30" i="6"/>
  <c r="E30" i="6"/>
  <c r="G30" i="6"/>
  <c r="H30" i="6"/>
  <c r="E31" i="6"/>
  <c r="G31" i="6"/>
  <c r="H31" i="6"/>
  <c r="E32" i="6"/>
  <c r="G32" i="6"/>
  <c r="H32" i="6"/>
  <c r="E33" i="6"/>
  <c r="G33" i="6"/>
  <c r="H33" i="6"/>
  <c r="L34" i="6"/>
  <c r="E34" i="6"/>
  <c r="G34" i="6"/>
  <c r="H34" i="6"/>
  <c r="E35" i="6"/>
  <c r="G35" i="6"/>
  <c r="H35" i="6"/>
  <c r="E36" i="6"/>
  <c r="G36" i="6"/>
  <c r="H36" i="6"/>
  <c r="E37" i="6"/>
  <c r="G37" i="6"/>
  <c r="H37" i="6"/>
  <c r="E38" i="6"/>
  <c r="G38" i="6"/>
  <c r="H38" i="6"/>
  <c r="E20" i="6"/>
  <c r="G20" i="6"/>
  <c r="H20" i="6"/>
  <c r="E21" i="6"/>
  <c r="G21" i="6"/>
  <c r="H21" i="6"/>
  <c r="E22" i="6"/>
  <c r="G22" i="6"/>
  <c r="H22" i="6"/>
  <c r="E23" i="6"/>
  <c r="G23" i="6"/>
  <c r="H23" i="6"/>
  <c r="E24" i="6"/>
  <c r="G24" i="6"/>
  <c r="H24" i="6"/>
  <c r="E25" i="6"/>
  <c r="G25" i="6"/>
  <c r="H25" i="6"/>
  <c r="E26" i="6"/>
  <c r="G26" i="6"/>
  <c r="H26" i="6"/>
  <c r="E27" i="6"/>
  <c r="G27" i="6"/>
  <c r="H27" i="6"/>
  <c r="E28" i="6"/>
  <c r="G28" i="6"/>
  <c r="H28" i="6"/>
  <c r="E29" i="6"/>
  <c r="G29" i="6"/>
  <c r="H29" i="6"/>
  <c r="E19" i="6"/>
  <c r="G19" i="6"/>
  <c r="H19" i="6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194" i="2"/>
  <c r="E10" i="6"/>
  <c r="G10" i="6"/>
  <c r="H10" i="6"/>
  <c r="E11" i="6"/>
  <c r="G11" i="6"/>
  <c r="H11" i="6"/>
  <c r="E12" i="6"/>
  <c r="G12" i="6"/>
  <c r="H12" i="6"/>
  <c r="E13" i="6"/>
  <c r="G13" i="6"/>
  <c r="H13" i="6"/>
  <c r="E14" i="6"/>
  <c r="G14" i="6"/>
  <c r="H14" i="6"/>
  <c r="E15" i="6"/>
  <c r="G15" i="6"/>
  <c r="H15" i="6"/>
  <c r="L83" i="19"/>
  <c r="L84" i="19"/>
  <c r="L132" i="19"/>
  <c r="L79" i="19"/>
  <c r="L135" i="19"/>
  <c r="L87" i="19"/>
  <c r="L114" i="19"/>
  <c r="L161" i="19"/>
  <c r="L82" i="19"/>
  <c r="L149" i="19"/>
  <c r="L204" i="18"/>
  <c r="L98" i="18"/>
  <c r="L273" i="18"/>
  <c r="L230" i="18"/>
  <c r="L19" i="16"/>
  <c r="L27" i="16"/>
  <c r="L69" i="19"/>
  <c r="L74" i="19"/>
  <c r="L61" i="19"/>
  <c r="L71" i="19"/>
  <c r="L66" i="19"/>
  <c r="L64" i="19"/>
  <c r="L72" i="19"/>
  <c r="L67" i="19"/>
  <c r="L75" i="19"/>
  <c r="L111" i="19"/>
  <c r="L102" i="19"/>
  <c r="L93" i="19"/>
  <c r="L115" i="19"/>
  <c r="L106" i="19"/>
  <c r="L107" i="19"/>
  <c r="L103" i="19"/>
  <c r="L122" i="19"/>
  <c r="L139" i="19"/>
  <c r="L123" i="19"/>
  <c r="L134" i="19"/>
  <c r="L138" i="19"/>
  <c r="L151" i="19"/>
  <c r="L153" i="19"/>
  <c r="L167" i="19"/>
  <c r="L133" i="19"/>
  <c r="L137" i="19"/>
  <c r="L141" i="19"/>
  <c r="L16" i="18"/>
  <c r="L117" i="18"/>
  <c r="L78" i="18"/>
  <c r="L107" i="18"/>
  <c r="L110" i="18"/>
  <c r="L212" i="18"/>
  <c r="L174" i="18"/>
  <c r="L219" i="18"/>
  <c r="L271" i="18"/>
  <c r="L284" i="18"/>
  <c r="L366" i="18"/>
  <c r="L38" i="17"/>
  <c r="J183" i="17"/>
  <c r="K183" i="17" s="1"/>
  <c r="J164" i="17"/>
  <c r="K164" i="17" s="1"/>
  <c r="J192" i="17"/>
  <c r="K192" i="17" s="1"/>
  <c r="J181" i="17"/>
  <c r="K181" i="17" s="1"/>
  <c r="J185" i="17"/>
  <c r="K185" i="17" s="1"/>
  <c r="J196" i="17"/>
  <c r="K196" i="17" s="1"/>
  <c r="J217" i="17"/>
  <c r="K217" i="17" s="1"/>
  <c r="J200" i="17"/>
  <c r="K200" i="17" s="1"/>
  <c r="J208" i="17"/>
  <c r="K208" i="17" s="1"/>
  <c r="J211" i="17"/>
  <c r="K211" i="17" s="1"/>
  <c r="J219" i="17"/>
  <c r="K219" i="17" s="1"/>
  <c r="J163" i="17"/>
  <c r="K163" i="17" s="1"/>
  <c r="P163" i="17" s="1"/>
  <c r="J167" i="17"/>
  <c r="K167" i="17" s="1"/>
  <c r="J186" i="17"/>
  <c r="K186" i="17" s="1"/>
  <c r="J293" i="17"/>
  <c r="K293" i="17" s="1"/>
  <c r="J273" i="17"/>
  <c r="K273" i="17" s="1"/>
  <c r="J223" i="17"/>
  <c r="K223" i="17" s="1"/>
  <c r="J256" i="17"/>
  <c r="K256" i="17" s="1"/>
  <c r="J221" i="17"/>
  <c r="K221" i="17" s="1"/>
  <c r="J228" i="17"/>
  <c r="K228" i="17" s="1"/>
  <c r="J232" i="17"/>
  <c r="K232" i="17" s="1"/>
  <c r="J236" i="17"/>
  <c r="K236" i="17" s="1"/>
  <c r="J240" i="17"/>
  <c r="K240" i="17" s="1"/>
  <c r="J248" i="17"/>
  <c r="K248" i="17" s="1"/>
  <c r="J265" i="17"/>
  <c r="K265" i="17" s="1"/>
  <c r="J272" i="17"/>
  <c r="K272" i="17" s="1"/>
  <c r="J280" i="17"/>
  <c r="K280" i="17" s="1"/>
  <c r="J285" i="17"/>
  <c r="K285" i="17" s="1"/>
  <c r="J201" i="17"/>
  <c r="K201" i="17" s="1"/>
  <c r="J269" i="17"/>
  <c r="K269" i="17" s="1"/>
  <c r="J257" i="17"/>
  <c r="K257" i="17" s="1"/>
  <c r="J206" i="17"/>
  <c r="K206" i="17" s="1"/>
  <c r="J230" i="17"/>
  <c r="K230" i="17" s="1"/>
  <c r="J234" i="17"/>
  <c r="K234" i="17" s="1"/>
  <c r="J238" i="17"/>
  <c r="K238" i="17" s="1"/>
  <c r="J241" i="17"/>
  <c r="K241" i="17" s="1"/>
  <c r="J244" i="17"/>
  <c r="K244" i="17" s="1"/>
  <c r="J247" i="17"/>
  <c r="K247" i="17" s="1"/>
  <c r="J264" i="17"/>
  <c r="K264" i="17" s="1"/>
  <c r="J277" i="17"/>
  <c r="K277" i="17" s="1"/>
  <c r="J281" i="17"/>
  <c r="K281" i="17" s="1"/>
  <c r="J292" i="17"/>
  <c r="K292" i="17" s="1"/>
  <c r="J325" i="17"/>
  <c r="K325" i="17" s="1"/>
  <c r="J307" i="17"/>
  <c r="K307" i="17" s="1"/>
  <c r="J330" i="17"/>
  <c r="K330" i="17" s="1"/>
  <c r="J334" i="17"/>
  <c r="K334" i="17" s="1"/>
  <c r="J327" i="17"/>
  <c r="K327" i="17" s="1"/>
  <c r="J315" i="17"/>
  <c r="K315" i="17" s="1"/>
  <c r="J317" i="17"/>
  <c r="K317" i="17" s="1"/>
  <c r="J331" i="17"/>
  <c r="K331" i="17" s="1"/>
  <c r="J319" i="17"/>
  <c r="K319" i="17" s="1"/>
  <c r="J294" i="17"/>
  <c r="K294" i="17" s="1"/>
  <c r="J341" i="17"/>
  <c r="K341" i="17" s="1"/>
  <c r="J306" i="17"/>
  <c r="K306" i="17" s="1"/>
  <c r="J328" i="17"/>
  <c r="K328" i="17" s="1"/>
  <c r="J345" i="17"/>
  <c r="K345" i="17" s="1"/>
  <c r="J347" i="17"/>
  <c r="K347" i="17" s="1"/>
  <c r="J366" i="17"/>
  <c r="K366" i="17" s="1"/>
  <c r="J339" i="17"/>
  <c r="K339" i="17" s="1"/>
  <c r="J362" i="17"/>
  <c r="K362" i="17" s="1"/>
  <c r="J351" i="17"/>
  <c r="K351" i="17" s="1"/>
  <c r="J336" i="17"/>
  <c r="K336" i="17" s="1"/>
  <c r="J360" i="17"/>
  <c r="K360" i="17" s="1"/>
  <c r="J349" i="17"/>
  <c r="K349" i="17" s="1"/>
  <c r="J367" i="17"/>
  <c r="K367" i="17" s="1"/>
  <c r="J343" i="17"/>
  <c r="K343" i="17" s="1"/>
  <c r="J365" i="17"/>
  <c r="K365" i="17" s="1"/>
  <c r="J352" i="17"/>
  <c r="K352" i="17" s="1"/>
  <c r="J355" i="17"/>
  <c r="K355" i="17" s="1"/>
  <c r="L375" i="17"/>
  <c r="L377" i="17"/>
  <c r="L379" i="17"/>
  <c r="L381" i="17"/>
  <c r="L383" i="17"/>
  <c r="J435" i="17"/>
  <c r="K435" i="17" s="1"/>
  <c r="J431" i="17"/>
  <c r="K431" i="17" s="1"/>
  <c r="J439" i="17"/>
  <c r="K439" i="17" s="1"/>
  <c r="L409" i="17"/>
  <c r="L414" i="17"/>
  <c r="J443" i="17"/>
  <c r="K443" i="17" s="1"/>
  <c r="L412" i="17"/>
  <c r="L410" i="17"/>
  <c r="L408" i="17"/>
  <c r="J29" i="16"/>
  <c r="K29" i="16" s="1"/>
  <c r="J27" i="16"/>
  <c r="K27" i="16" s="1"/>
  <c r="L15" i="16"/>
  <c r="L222" i="16"/>
  <c r="J210" i="16"/>
  <c r="K210" i="16" s="1"/>
  <c r="L234" i="16"/>
  <c r="J230" i="16"/>
  <c r="K230" i="16" s="1"/>
  <c r="J219" i="16"/>
  <c r="K219" i="16" s="1"/>
  <c r="L236" i="16"/>
  <c r="J231" i="16"/>
  <c r="K231" i="16" s="1"/>
  <c r="J245" i="16"/>
  <c r="K245" i="16" s="1"/>
  <c r="J249" i="16"/>
  <c r="K249" i="16" s="1"/>
  <c r="L240" i="16"/>
  <c r="J211" i="16"/>
  <c r="K211" i="16" s="1"/>
  <c r="J222" i="16"/>
  <c r="K222" i="16" s="1"/>
  <c r="J223" i="16"/>
  <c r="K223" i="16" s="1"/>
  <c r="L226" i="16"/>
  <c r="J234" i="16"/>
  <c r="K234" i="16" s="1"/>
  <c r="J214" i="16"/>
  <c r="K214" i="16" s="1"/>
  <c r="J215" i="16"/>
  <c r="K215" i="16" s="1"/>
  <c r="L221" i="16"/>
  <c r="J226" i="16"/>
  <c r="K226" i="16" s="1"/>
  <c r="J206" i="16"/>
  <c r="K206" i="16" s="1"/>
  <c r="J227" i="16"/>
  <c r="K227" i="16" s="1"/>
  <c r="L230" i="16"/>
  <c r="J207" i="16"/>
  <c r="K207" i="16" s="1"/>
  <c r="J218" i="16"/>
  <c r="K218" i="16" s="1"/>
  <c r="L243" i="16"/>
  <c r="L251" i="16"/>
  <c r="L386" i="16"/>
  <c r="L389" i="16"/>
  <c r="L379" i="16"/>
  <c r="L394" i="16"/>
  <c r="L400" i="16"/>
  <c r="L383" i="16"/>
  <c r="L381" i="16"/>
  <c r="L397" i="16"/>
  <c r="L410" i="16"/>
  <c r="L35" i="14"/>
  <c r="L567" i="13"/>
  <c r="L71" i="13"/>
  <c r="L87" i="13"/>
  <c r="L75" i="13"/>
  <c r="L578" i="12"/>
  <c r="L73" i="12"/>
  <c r="L467" i="6"/>
  <c r="L508" i="6"/>
  <c r="L490" i="6"/>
  <c r="L390" i="6"/>
  <c r="L429" i="6"/>
  <c r="L400" i="6"/>
  <c r="L346" i="6"/>
  <c r="L349" i="6"/>
  <c r="L348" i="6"/>
  <c r="L285" i="6"/>
  <c r="L276" i="6"/>
  <c r="L278" i="6"/>
  <c r="L229" i="6"/>
  <c r="L107" i="6"/>
  <c r="L119" i="6"/>
  <c r="L115" i="6"/>
  <c r="L123" i="6"/>
  <c r="L111" i="6"/>
  <c r="L68" i="6"/>
  <c r="L61" i="6"/>
  <c r="L64" i="6"/>
  <c r="L81" i="6"/>
  <c r="L73" i="6"/>
  <c r="L41" i="6"/>
  <c r="L37" i="6"/>
  <c r="L7" i="14"/>
  <c r="L6" i="14"/>
  <c r="O4" i="14"/>
  <c r="L336" i="10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41" i="2"/>
  <c r="L388" i="14"/>
  <c r="L389" i="14"/>
  <c r="L392" i="14"/>
  <c r="L395" i="14"/>
  <c r="L408" i="14"/>
  <c r="L410" i="14"/>
  <c r="L411" i="14"/>
  <c r="L412" i="14"/>
  <c r="L413" i="14"/>
  <c r="L416" i="14"/>
  <c r="O311" i="14"/>
  <c r="O312" i="14" s="1"/>
  <c r="O313" i="14" s="1"/>
  <c r="O314" i="14" s="1"/>
  <c r="O315" i="14" s="1"/>
  <c r="O316" i="14" s="1"/>
  <c r="O317" i="14" s="1"/>
  <c r="O318" i="14" s="1"/>
  <c r="O319" i="14" s="1"/>
  <c r="O320" i="14" s="1"/>
  <c r="O321" i="14" s="1"/>
  <c r="O322" i="14" s="1"/>
  <c r="O323" i="14" s="1"/>
  <c r="O324" i="14" s="1"/>
  <c r="O325" i="14" s="1"/>
  <c r="O326" i="14" s="1"/>
  <c r="O327" i="14" s="1"/>
  <c r="O328" i="14" s="1"/>
  <c r="O329" i="14" s="1"/>
  <c r="O330" i="14" s="1"/>
  <c r="O331" i="14" s="1"/>
  <c r="O332" i="14" s="1"/>
  <c r="O333" i="14" s="1"/>
  <c r="O334" i="14" s="1"/>
  <c r="O335" i="14" s="1"/>
  <c r="O336" i="14" s="1"/>
  <c r="O337" i="14" s="1"/>
  <c r="O338" i="14" s="1"/>
  <c r="O339" i="14" s="1"/>
  <c r="O340" i="14" s="1"/>
  <c r="O341" i="14" s="1"/>
  <c r="O342" i="14" s="1"/>
  <c r="O343" i="14" s="1"/>
  <c r="O344" i="14" s="1"/>
  <c r="O345" i="14" s="1"/>
  <c r="O346" i="14" s="1"/>
  <c r="O347" i="14" s="1"/>
  <c r="O348" i="14" s="1"/>
  <c r="O349" i="14" s="1"/>
  <c r="O350" i="14" s="1"/>
  <c r="O351" i="14" s="1"/>
  <c r="O352" i="14" s="1"/>
  <c r="O353" i="14" s="1"/>
  <c r="O354" i="14" s="1"/>
  <c r="O355" i="14" s="1"/>
  <c r="O356" i="14" s="1"/>
  <c r="O357" i="14" s="1"/>
  <c r="O358" i="14" s="1"/>
  <c r="O359" i="14" s="1"/>
  <c r="O360" i="14" s="1"/>
  <c r="O361" i="14" s="1"/>
  <c r="O362" i="14" s="1"/>
  <c r="O363" i="14" s="1"/>
  <c r="O364" i="14" s="1"/>
  <c r="O365" i="14" s="1"/>
  <c r="O366" i="14" s="1"/>
  <c r="O367" i="14" s="1"/>
  <c r="O368" i="14" s="1"/>
  <c r="O369" i="14" s="1"/>
  <c r="O370" i="14" s="1"/>
  <c r="O205" i="14"/>
  <c r="O206" i="14" s="1"/>
  <c r="O207" i="14" s="1"/>
  <c r="O208" i="14" s="1"/>
  <c r="O209" i="14" s="1"/>
  <c r="O210" i="14" s="1"/>
  <c r="O211" i="14" s="1"/>
  <c r="O212" i="14" s="1"/>
  <c r="O213" i="14" s="1"/>
  <c r="O214" i="14" s="1"/>
  <c r="O215" i="14" s="1"/>
  <c r="O216" i="14" s="1"/>
  <c r="O217" i="14" s="1"/>
  <c r="O218" i="14" s="1"/>
  <c r="O219" i="14" s="1"/>
  <c r="O220" i="14" s="1"/>
  <c r="O221" i="14" s="1"/>
  <c r="O222" i="14" s="1"/>
  <c r="O223" i="14" s="1"/>
  <c r="O224" i="14" s="1"/>
  <c r="O225" i="14" s="1"/>
  <c r="O226" i="14" s="1"/>
  <c r="O227" i="14" s="1"/>
  <c r="O228" i="14" s="1"/>
  <c r="O229" i="14" s="1"/>
  <c r="O230" i="14" s="1"/>
  <c r="O231" i="14" s="1"/>
  <c r="O232" i="14" s="1"/>
  <c r="O233" i="14" s="1"/>
  <c r="O234" i="14" s="1"/>
  <c r="O235" i="14" s="1"/>
  <c r="O236" i="14" s="1"/>
  <c r="O237" i="14" s="1"/>
  <c r="O238" i="14" s="1"/>
  <c r="O239" i="14" s="1"/>
  <c r="O240" i="14" s="1"/>
  <c r="O241" i="14" s="1"/>
  <c r="O242" i="14" s="1"/>
  <c r="O243" i="14" s="1"/>
  <c r="O244" i="14" s="1"/>
  <c r="O245" i="14" s="1"/>
  <c r="O246" i="14" s="1"/>
  <c r="O247" i="14" s="1"/>
  <c r="O248" i="14" s="1"/>
  <c r="O249" i="14" s="1"/>
  <c r="O250" i="14" s="1"/>
  <c r="O251" i="14" s="1"/>
  <c r="O252" i="14" s="1"/>
  <c r="O253" i="14" s="1"/>
  <c r="L490" i="13"/>
  <c r="L492" i="13"/>
  <c r="L494" i="13"/>
  <c r="L498" i="13"/>
  <c r="L504" i="13"/>
  <c r="L506" i="13"/>
  <c r="L510" i="13"/>
  <c r="L514" i="13"/>
  <c r="L516" i="13"/>
  <c r="L518" i="13"/>
  <c r="L522" i="13"/>
  <c r="L523" i="13"/>
  <c r="L524" i="13"/>
  <c r="L530" i="13"/>
  <c r="L532" i="13"/>
  <c r="L542" i="13"/>
  <c r="L546" i="13"/>
  <c r="L510" i="12"/>
  <c r="L512" i="12"/>
  <c r="O19" i="14"/>
  <c r="L31" i="14"/>
  <c r="O199" i="13"/>
  <c r="O91" i="13"/>
  <c r="O49" i="13"/>
  <c r="L5" i="13"/>
  <c r="O142" i="12"/>
  <c r="L162" i="12"/>
  <c r="L54" i="7"/>
  <c r="O235" i="6"/>
  <c r="O236" i="6" s="1"/>
  <c r="O178" i="6"/>
  <c r="O179" i="6" s="1"/>
  <c r="O85" i="6"/>
  <c r="O86" i="6" s="1"/>
  <c r="O87" i="6" s="1"/>
  <c r="L21" i="6"/>
  <c r="L22" i="6"/>
  <c r="L25" i="6"/>
  <c r="O19" i="6"/>
  <c r="L4" i="12"/>
  <c r="L6" i="12"/>
  <c r="L29" i="6"/>
  <c r="L26" i="6"/>
  <c r="E6" i="6"/>
  <c r="G6" i="6"/>
  <c r="H6" i="6"/>
  <c r="E7" i="6"/>
  <c r="G7" i="6"/>
  <c r="H7" i="6"/>
  <c r="G8" i="6"/>
  <c r="E9" i="6"/>
  <c r="G9" i="6"/>
  <c r="H9" i="6"/>
  <c r="F42" i="2"/>
  <c r="E42" i="2"/>
  <c r="D42" i="2"/>
  <c r="F41" i="2"/>
  <c r="E41" i="2"/>
  <c r="D41" i="2"/>
  <c r="F40" i="2"/>
  <c r="E40" i="2"/>
  <c r="D40" i="2"/>
  <c r="F39" i="2"/>
  <c r="E39" i="2"/>
  <c r="D39" i="2"/>
  <c r="F38" i="2"/>
  <c r="E38" i="2"/>
  <c r="D38" i="2"/>
  <c r="F37" i="2"/>
  <c r="E37" i="2"/>
  <c r="D37" i="2"/>
  <c r="F36" i="2"/>
  <c r="E36" i="2"/>
  <c r="D36" i="2"/>
  <c r="F35" i="2"/>
  <c r="E35" i="2"/>
  <c r="D35" i="2"/>
  <c r="F34" i="2"/>
  <c r="E34" i="2"/>
  <c r="D34" i="2"/>
  <c r="F33" i="2"/>
  <c r="E33" i="2"/>
  <c r="D33" i="2"/>
  <c r="F32" i="2"/>
  <c r="E32" i="2"/>
  <c r="D32" i="2"/>
  <c r="F31" i="2"/>
  <c r="E31" i="2"/>
  <c r="D31" i="2"/>
  <c r="F30" i="2"/>
  <c r="E30" i="2"/>
  <c r="D30" i="2"/>
  <c r="F29" i="2"/>
  <c r="E29" i="2"/>
  <c r="D29" i="2"/>
  <c r="F28" i="2"/>
  <c r="E28" i="2"/>
  <c r="D28" i="2"/>
  <c r="F27" i="2"/>
  <c r="E27" i="2"/>
  <c r="D27" i="2"/>
  <c r="F26" i="2"/>
  <c r="E26" i="2"/>
  <c r="D26" i="2"/>
  <c r="F25" i="2"/>
  <c r="E25" i="2"/>
  <c r="D25" i="2"/>
  <c r="F24" i="2"/>
  <c r="E24" i="2"/>
  <c r="D24" i="2"/>
  <c r="F23" i="2"/>
  <c r="E23" i="2"/>
  <c r="D23" i="2"/>
  <c r="F22" i="2"/>
  <c r="E22" i="2"/>
  <c r="D22" i="2"/>
  <c r="F21" i="2"/>
  <c r="E21" i="2"/>
  <c r="D21" i="2"/>
  <c r="F20" i="2"/>
  <c r="E20" i="2"/>
  <c r="D20" i="2"/>
  <c r="F19" i="2"/>
  <c r="E19" i="2"/>
  <c r="D19" i="2"/>
  <c r="F18" i="2"/>
  <c r="E18" i="2"/>
  <c r="D18" i="2"/>
  <c r="F17" i="2"/>
  <c r="E17" i="2"/>
  <c r="D17" i="2"/>
  <c r="F16" i="2"/>
  <c r="E16" i="2"/>
  <c r="D16" i="2"/>
  <c r="F15" i="2"/>
  <c r="E15" i="2"/>
  <c r="D15" i="2"/>
  <c r="F14" i="2"/>
  <c r="E14" i="2"/>
  <c r="D14" i="2"/>
  <c r="F13" i="2"/>
  <c r="E13" i="2"/>
  <c r="D13" i="2"/>
  <c r="L5" i="11"/>
  <c r="E8" i="6"/>
  <c r="H8" i="6"/>
  <c r="P205" i="14"/>
  <c r="P206" i="14" s="1"/>
  <c r="P207" i="14" s="1"/>
  <c r="P208" i="14" s="1"/>
  <c r="P209" i="14" s="1"/>
  <c r="L406" i="14"/>
  <c r="L404" i="14"/>
  <c r="L403" i="14"/>
  <c r="L390" i="14"/>
  <c r="L379" i="14"/>
  <c r="L381" i="14"/>
  <c r="P373" i="14"/>
  <c r="P374" i="14" s="1"/>
  <c r="P375" i="14" s="1"/>
  <c r="P376" i="14" s="1"/>
  <c r="L380" i="14"/>
  <c r="L382" i="14"/>
  <c r="L373" i="14"/>
  <c r="L375" i="14"/>
  <c r="L374" i="14"/>
  <c r="L405" i="14"/>
  <c r="L376" i="14"/>
  <c r="L386" i="14"/>
  <c r="L387" i="14"/>
  <c r="L384" i="14"/>
  <c r="L383" i="14"/>
  <c r="L417" i="14"/>
  <c r="L401" i="14"/>
  <c r="L377" i="14"/>
  <c r="L407" i="14"/>
  <c r="L400" i="14"/>
  <c r="L414" i="14"/>
  <c r="L396" i="14"/>
  <c r="L397" i="14"/>
  <c r="L415" i="14"/>
  <c r="L398" i="14"/>
  <c r="P311" i="14"/>
  <c r="P312" i="14" s="1"/>
  <c r="P313" i="14" s="1"/>
  <c r="P314" i="14" s="1"/>
  <c r="P315" i="14" s="1"/>
  <c r="L22" i="14"/>
  <c r="L399" i="14"/>
  <c r="L63" i="14"/>
  <c r="L385" i="14"/>
  <c r="L402" i="14"/>
  <c r="L393" i="14"/>
  <c r="L51" i="14"/>
  <c r="L50" i="14"/>
  <c r="L409" i="14"/>
  <c r="L394" i="14"/>
  <c r="L391" i="14"/>
  <c r="L59" i="13"/>
  <c r="L55" i="13"/>
  <c r="L63" i="13"/>
  <c r="L67" i="13"/>
  <c r="L51" i="13"/>
  <c r="L502" i="13"/>
  <c r="L528" i="13"/>
  <c r="L526" i="13"/>
  <c r="L544" i="13"/>
  <c r="L534" i="13"/>
  <c r="L496" i="13"/>
  <c r="L490" i="12"/>
  <c r="L500" i="12"/>
  <c r="L498" i="12"/>
  <c r="L496" i="12"/>
  <c r="L492" i="12"/>
  <c r="L520" i="12"/>
  <c r="L516" i="12"/>
  <c r="L524" i="12"/>
  <c r="L528" i="12"/>
  <c r="L532" i="12"/>
  <c r="L536" i="12"/>
  <c r="L530" i="12"/>
  <c r="L526" i="12"/>
  <c r="L508" i="12"/>
  <c r="L544" i="12"/>
  <c r="L540" i="12"/>
  <c r="L504" i="12"/>
  <c r="L57" i="6"/>
  <c r="L56" i="6"/>
  <c r="L53" i="6"/>
  <c r="L50" i="6"/>
  <c r="L49" i="6"/>
  <c r="L48" i="6"/>
  <c r="L52" i="6"/>
  <c r="L98" i="6"/>
  <c r="L95" i="6"/>
  <c r="L91" i="6"/>
  <c r="L87" i="6"/>
  <c r="L150" i="6"/>
  <c r="L149" i="6"/>
  <c r="L142" i="6"/>
  <c r="L138" i="6"/>
  <c r="L132" i="6"/>
  <c r="L198" i="6"/>
  <c r="L238" i="6"/>
  <c r="L322" i="6"/>
  <c r="L312" i="6"/>
  <c r="L309" i="6"/>
  <c r="L308" i="6"/>
  <c r="L304" i="6"/>
  <c r="L302" i="6"/>
  <c r="L300" i="6"/>
  <c r="L389" i="6"/>
  <c r="L367" i="6"/>
  <c r="L449" i="6"/>
  <c r="L318" i="6"/>
  <c r="L135" i="6"/>
  <c r="L178" i="6"/>
  <c r="L143" i="6"/>
  <c r="L156" i="6"/>
  <c r="L444" i="6"/>
  <c r="L369" i="6"/>
  <c r="L462" i="6"/>
  <c r="L365" i="6"/>
  <c r="L99" i="6"/>
  <c r="L538" i="13"/>
  <c r="L536" i="13"/>
  <c r="L378" i="14"/>
  <c r="L540" i="13"/>
  <c r="P256" i="14"/>
  <c r="Q9" i="7" l="1"/>
  <c r="T9" i="7" s="1"/>
  <c r="Q38" i="7"/>
  <c r="T38" i="7" s="1"/>
  <c r="Q30" i="7"/>
  <c r="T30" i="7" s="1"/>
  <c r="Q47" i="7"/>
  <c r="T47" i="7" s="1"/>
  <c r="Q75" i="7"/>
  <c r="T75" i="7" s="1"/>
  <c r="Q67" i="7"/>
  <c r="T67" i="7" s="1"/>
  <c r="Q122" i="7"/>
  <c r="T122" i="7" s="1"/>
  <c r="Q114" i="7"/>
  <c r="T114" i="7" s="1"/>
  <c r="Q106" i="7"/>
  <c r="T106" i="7" s="1"/>
  <c r="Q168" i="7"/>
  <c r="T168" i="7" s="1"/>
  <c r="Q160" i="7"/>
  <c r="T160" i="7" s="1"/>
  <c r="Q230" i="7"/>
  <c r="T230" i="7" s="1"/>
  <c r="Q249" i="7"/>
  <c r="T249" i="7" s="1"/>
  <c r="Q241" i="7"/>
  <c r="T241" i="7" s="1"/>
  <c r="Q287" i="7"/>
  <c r="T287" i="7" s="1"/>
  <c r="Q279" i="7"/>
  <c r="T279" i="7" s="1"/>
  <c r="Q271" i="7"/>
  <c r="T271" i="7" s="1"/>
  <c r="Q263" i="7"/>
  <c r="T263" i="7" s="1"/>
  <c r="Q294" i="7"/>
  <c r="T294" i="7" s="1"/>
  <c r="Q322" i="7"/>
  <c r="T322" i="7" s="1"/>
  <c r="Q314" i="7"/>
  <c r="T314" i="7" s="1"/>
  <c r="Q306" i="7"/>
  <c r="T306" i="7" s="1"/>
  <c r="Q352" i="7"/>
  <c r="T352" i="7" s="1"/>
  <c r="Q344" i="7"/>
  <c r="T344" i="7" s="1"/>
  <c r="Q336" i="7"/>
  <c r="T336" i="7" s="1"/>
  <c r="Q328" i="7"/>
  <c r="T328" i="7" s="1"/>
  <c r="Q414" i="7"/>
  <c r="T414" i="7" s="1"/>
  <c r="Q406" i="7"/>
  <c r="T406" i="7" s="1"/>
  <c r="Q398" i="7"/>
  <c r="T398" i="7" s="1"/>
  <c r="Q430" i="7"/>
  <c r="T430" i="7" s="1"/>
  <c r="Q422" i="7"/>
  <c r="T422" i="7" s="1"/>
  <c r="Q9" i="8"/>
  <c r="T9" i="8" s="1"/>
  <c r="Q38" i="8"/>
  <c r="T38" i="8" s="1"/>
  <c r="Q201" i="17"/>
  <c r="T201" i="17" s="1"/>
  <c r="Q200" i="17"/>
  <c r="T200" i="17" s="1"/>
  <c r="Q199" i="17"/>
  <c r="T199" i="17" s="1"/>
  <c r="Q198" i="17"/>
  <c r="T198" i="17" s="1"/>
  <c r="Q197" i="17"/>
  <c r="T197" i="17" s="1"/>
  <c r="Q196" i="17"/>
  <c r="T196" i="17" s="1"/>
  <c r="Q195" i="17"/>
  <c r="T195" i="17" s="1"/>
  <c r="Q194" i="17"/>
  <c r="T194" i="17" s="1"/>
  <c r="Q193" i="17"/>
  <c r="T193" i="17" s="1"/>
  <c r="Q192" i="17"/>
  <c r="T192" i="17" s="1"/>
  <c r="Q191" i="17"/>
  <c r="T191" i="17" s="1"/>
  <c r="Q190" i="17"/>
  <c r="T190" i="17" s="1"/>
  <c r="Q189" i="17"/>
  <c r="T189" i="17" s="1"/>
  <c r="Q188" i="17"/>
  <c r="T188" i="17" s="1"/>
  <c r="Q187" i="17"/>
  <c r="T187" i="17" s="1"/>
  <c r="Q186" i="17"/>
  <c r="T186" i="17" s="1"/>
  <c r="Q185" i="17"/>
  <c r="T185" i="17" s="1"/>
  <c r="Q184" i="17"/>
  <c r="T184" i="17" s="1"/>
  <c r="Q183" i="17"/>
  <c r="T183" i="17" s="1"/>
  <c r="Q182" i="17"/>
  <c r="T182" i="17" s="1"/>
  <c r="Q181" i="17"/>
  <c r="T181" i="17" s="1"/>
  <c r="Q180" i="17"/>
  <c r="T180" i="17" s="1"/>
  <c r="Q179" i="17"/>
  <c r="T179" i="17" s="1"/>
  <c r="Q178" i="17"/>
  <c r="T178" i="17" s="1"/>
  <c r="Q177" i="17"/>
  <c r="T177" i="17" s="1"/>
  <c r="Q176" i="17"/>
  <c r="T176" i="17" s="1"/>
  <c r="Q175" i="17"/>
  <c r="T175" i="17" s="1"/>
  <c r="Q174" i="17"/>
  <c r="T174" i="17" s="1"/>
  <c r="Q173" i="17"/>
  <c r="T173" i="17" s="1"/>
  <c r="Q172" i="17"/>
  <c r="T172" i="17" s="1"/>
  <c r="Q171" i="17"/>
  <c r="T171" i="17" s="1"/>
  <c r="Q170" i="17"/>
  <c r="T170" i="17" s="1"/>
  <c r="Q169" i="17"/>
  <c r="T169" i="17" s="1"/>
  <c r="Q168" i="17"/>
  <c r="T168" i="17" s="1"/>
  <c r="Q167" i="17"/>
  <c r="T167" i="17" s="1"/>
  <c r="Q166" i="17"/>
  <c r="T166" i="17" s="1"/>
  <c r="Q165" i="17"/>
  <c r="T165" i="17" s="1"/>
  <c r="Q164" i="17"/>
  <c r="T164" i="17" s="1"/>
  <c r="Q163" i="17"/>
  <c r="T163" i="17" s="1"/>
  <c r="Q252" i="17"/>
  <c r="T252" i="17" s="1"/>
  <c r="Q251" i="17"/>
  <c r="T251" i="17" s="1"/>
  <c r="Q250" i="17"/>
  <c r="T250" i="17" s="1"/>
  <c r="Q249" i="17"/>
  <c r="T249" i="17" s="1"/>
  <c r="Q248" i="17"/>
  <c r="T248" i="17" s="1"/>
  <c r="Q247" i="17"/>
  <c r="T247" i="17" s="1"/>
  <c r="Q246" i="17"/>
  <c r="T246" i="17" s="1"/>
  <c r="Q245" i="17"/>
  <c r="T245" i="17" s="1"/>
  <c r="Q244" i="17"/>
  <c r="T244" i="17" s="1"/>
  <c r="Q243" i="17"/>
  <c r="T243" i="17" s="1"/>
  <c r="Q242" i="17"/>
  <c r="T242" i="17" s="1"/>
  <c r="Q241" i="17"/>
  <c r="T241" i="17" s="1"/>
  <c r="Q240" i="17"/>
  <c r="T240" i="17" s="1"/>
  <c r="Q239" i="17"/>
  <c r="T239" i="17" s="1"/>
  <c r="Q238" i="17"/>
  <c r="T238" i="17" s="1"/>
  <c r="Q237" i="17"/>
  <c r="T237" i="17" s="1"/>
  <c r="Q236" i="17"/>
  <c r="T236" i="17" s="1"/>
  <c r="Q235" i="17"/>
  <c r="T235" i="17" s="1"/>
  <c r="Q234" i="17"/>
  <c r="T234" i="17" s="1"/>
  <c r="Q233" i="17"/>
  <c r="T233" i="17" s="1"/>
  <c r="Q232" i="17"/>
  <c r="T232" i="17" s="1"/>
  <c r="Q231" i="17"/>
  <c r="T231" i="17" s="1"/>
  <c r="Q230" i="17"/>
  <c r="T230" i="17" s="1"/>
  <c r="Q229" i="17"/>
  <c r="T229" i="17" s="1"/>
  <c r="Q228" i="17"/>
  <c r="T228" i="17" s="1"/>
  <c r="Q227" i="17"/>
  <c r="T227" i="17" s="1"/>
  <c r="Q226" i="17"/>
  <c r="T226" i="17" s="1"/>
  <c r="Q225" i="17"/>
  <c r="T225" i="17" s="1"/>
  <c r="Q224" i="17"/>
  <c r="T224" i="17" s="1"/>
  <c r="Q223" i="17"/>
  <c r="T223" i="17" s="1"/>
  <c r="Q222" i="17"/>
  <c r="T222" i="17" s="1"/>
  <c r="Q221" i="17"/>
  <c r="T221" i="17" s="1"/>
  <c r="Q220" i="17"/>
  <c r="T220" i="17" s="1"/>
  <c r="Q219" i="17"/>
  <c r="T219" i="17" s="1"/>
  <c r="Q218" i="17"/>
  <c r="T218" i="17" s="1"/>
  <c r="Q217" i="17"/>
  <c r="T217" i="17" s="1"/>
  <c r="Q216" i="17"/>
  <c r="T216" i="17" s="1"/>
  <c r="Q215" i="17"/>
  <c r="T215" i="17" s="1"/>
  <c r="Q214" i="17"/>
  <c r="T214" i="17" s="1"/>
  <c r="Q213" i="17"/>
  <c r="T213" i="17" s="1"/>
  <c r="Q212" i="17"/>
  <c r="T212" i="17" s="1"/>
  <c r="Q211" i="17"/>
  <c r="T211" i="17" s="1"/>
  <c r="Q210" i="17"/>
  <c r="T210" i="17" s="1"/>
  <c r="Q209" i="17"/>
  <c r="T209" i="17" s="1"/>
  <c r="Q208" i="17"/>
  <c r="T208" i="17" s="1"/>
  <c r="Q207" i="17"/>
  <c r="T207" i="17" s="1"/>
  <c r="Q206" i="17"/>
  <c r="T206" i="17" s="1"/>
  <c r="Q205" i="17"/>
  <c r="T205" i="17" s="1"/>
  <c r="U205" i="17" s="1"/>
  <c r="V205" i="17" s="1"/>
  <c r="Q307" i="17"/>
  <c r="T307" i="17" s="1"/>
  <c r="Q306" i="17"/>
  <c r="T306" i="17" s="1"/>
  <c r="Q305" i="17"/>
  <c r="T305" i="17" s="1"/>
  <c r="Q304" i="17"/>
  <c r="T304" i="17" s="1"/>
  <c r="Q303" i="17"/>
  <c r="T303" i="17" s="1"/>
  <c r="Q302" i="17"/>
  <c r="T302" i="17" s="1"/>
  <c r="Q301" i="17"/>
  <c r="T301" i="17" s="1"/>
  <c r="Q300" i="17"/>
  <c r="T300" i="17" s="1"/>
  <c r="Q299" i="17"/>
  <c r="T299" i="17" s="1"/>
  <c r="Q298" i="17"/>
  <c r="T298" i="17" s="1"/>
  <c r="Q297" i="17"/>
  <c r="T297" i="17" s="1"/>
  <c r="Q296" i="17"/>
  <c r="T296" i="17" s="1"/>
  <c r="Q295" i="17"/>
  <c r="T295" i="17" s="1"/>
  <c r="Q294" i="17"/>
  <c r="T294" i="17" s="1"/>
  <c r="Q293" i="17"/>
  <c r="T293" i="17" s="1"/>
  <c r="Q292" i="17"/>
  <c r="T292" i="17" s="1"/>
  <c r="Q291" i="17"/>
  <c r="T291" i="17" s="1"/>
  <c r="Q290" i="17"/>
  <c r="T290" i="17" s="1"/>
  <c r="Q289" i="17"/>
  <c r="T289" i="17" s="1"/>
  <c r="Q288" i="17"/>
  <c r="T288" i="17" s="1"/>
  <c r="Q287" i="17"/>
  <c r="T287" i="17" s="1"/>
  <c r="Q286" i="17"/>
  <c r="T286" i="17" s="1"/>
  <c r="Q285" i="17"/>
  <c r="T285" i="17" s="1"/>
  <c r="Q284" i="17"/>
  <c r="T284" i="17" s="1"/>
  <c r="Q283" i="17"/>
  <c r="T283" i="17" s="1"/>
  <c r="Q282" i="17"/>
  <c r="T282" i="17" s="1"/>
  <c r="Q281" i="17"/>
  <c r="T281" i="17" s="1"/>
  <c r="Q280" i="17"/>
  <c r="T280" i="17" s="1"/>
  <c r="Q279" i="17"/>
  <c r="T279" i="17" s="1"/>
  <c r="Q278" i="17"/>
  <c r="T278" i="17" s="1"/>
  <c r="Q277" i="17"/>
  <c r="T277" i="17" s="1"/>
  <c r="Q276" i="17"/>
  <c r="T276" i="17" s="1"/>
  <c r="Q275" i="17"/>
  <c r="T275" i="17" s="1"/>
  <c r="Q274" i="17"/>
  <c r="T274" i="17" s="1"/>
  <c r="Q273" i="17"/>
  <c r="T273" i="17" s="1"/>
  <c r="Q272" i="17"/>
  <c r="T272" i="17" s="1"/>
  <c r="Q271" i="17"/>
  <c r="T271" i="17" s="1"/>
  <c r="Q270" i="17"/>
  <c r="T270" i="17" s="1"/>
  <c r="Q269" i="17"/>
  <c r="T269" i="17" s="1"/>
  <c r="Q268" i="17"/>
  <c r="T268" i="17" s="1"/>
  <c r="Q267" i="17"/>
  <c r="T267" i="17" s="1"/>
  <c r="Q266" i="17"/>
  <c r="T266" i="17" s="1"/>
  <c r="Q265" i="17"/>
  <c r="T265" i="17" s="1"/>
  <c r="Q264" i="17"/>
  <c r="T264" i="17" s="1"/>
  <c r="Q263" i="17"/>
  <c r="T263" i="17" s="1"/>
  <c r="Q262" i="17"/>
  <c r="T262" i="17" s="1"/>
  <c r="Q261" i="17"/>
  <c r="T261" i="17" s="1"/>
  <c r="Q260" i="17"/>
  <c r="T260" i="17" s="1"/>
  <c r="Q259" i="17"/>
  <c r="T259" i="17" s="1"/>
  <c r="Q258" i="17"/>
  <c r="T258" i="17" s="1"/>
  <c r="Q257" i="17"/>
  <c r="T257" i="17" s="1"/>
  <c r="Q256" i="17"/>
  <c r="T256" i="17" s="1"/>
  <c r="U256" i="17" s="1"/>
  <c r="V256" i="17" s="1"/>
  <c r="Q369" i="17"/>
  <c r="T369" i="17" s="1"/>
  <c r="Q368" i="17"/>
  <c r="T368" i="17" s="1"/>
  <c r="Q367" i="17"/>
  <c r="T367" i="17" s="1"/>
  <c r="Q366" i="17"/>
  <c r="T366" i="17" s="1"/>
  <c r="Q365" i="17"/>
  <c r="T365" i="17" s="1"/>
  <c r="Q364" i="17"/>
  <c r="T364" i="17" s="1"/>
  <c r="Q363" i="17"/>
  <c r="T363" i="17" s="1"/>
  <c r="Q362" i="17"/>
  <c r="T362" i="17" s="1"/>
  <c r="Q361" i="17"/>
  <c r="T361" i="17" s="1"/>
  <c r="Q360" i="17"/>
  <c r="T360" i="17" s="1"/>
  <c r="Q359" i="17"/>
  <c r="T359" i="17" s="1"/>
  <c r="Q358" i="17"/>
  <c r="T358" i="17" s="1"/>
  <c r="Q357" i="17"/>
  <c r="T357" i="17" s="1"/>
  <c r="Q356" i="17"/>
  <c r="T356" i="17" s="1"/>
  <c r="Q355" i="17"/>
  <c r="T355" i="17" s="1"/>
  <c r="Q354" i="17"/>
  <c r="T354" i="17" s="1"/>
  <c r="Q353" i="17"/>
  <c r="T353" i="17" s="1"/>
  <c r="Q352" i="17"/>
  <c r="T352" i="17" s="1"/>
  <c r="Q351" i="17"/>
  <c r="T351" i="17" s="1"/>
  <c r="Q350" i="17"/>
  <c r="T350" i="17" s="1"/>
  <c r="Q349" i="17"/>
  <c r="T349" i="17" s="1"/>
  <c r="Q348" i="17"/>
  <c r="T348" i="17" s="1"/>
  <c r="Q347" i="17"/>
  <c r="T347" i="17" s="1"/>
  <c r="Q346" i="17"/>
  <c r="T346" i="17" s="1"/>
  <c r="Q345" i="17"/>
  <c r="T345" i="17" s="1"/>
  <c r="Q344" i="17"/>
  <c r="T344" i="17" s="1"/>
  <c r="Q343" i="17"/>
  <c r="T343" i="17" s="1"/>
  <c r="Q342" i="17"/>
  <c r="T342" i="17" s="1"/>
  <c r="Q341" i="17"/>
  <c r="T341" i="17" s="1"/>
  <c r="Q340" i="17"/>
  <c r="T340" i="17" s="1"/>
  <c r="Q339" i="17"/>
  <c r="T339" i="17" s="1"/>
  <c r="Q338" i="17"/>
  <c r="T338" i="17" s="1"/>
  <c r="Q337" i="17"/>
  <c r="T337" i="17" s="1"/>
  <c r="Q336" i="17"/>
  <c r="T336" i="17" s="1"/>
  <c r="Q335" i="17"/>
  <c r="T335" i="17" s="1"/>
  <c r="Q334" i="17"/>
  <c r="T334" i="17" s="1"/>
  <c r="Q333" i="17"/>
  <c r="T333" i="17" s="1"/>
  <c r="Q332" i="17"/>
  <c r="T332" i="17" s="1"/>
  <c r="Q331" i="17"/>
  <c r="T331" i="17" s="1"/>
  <c r="Q330" i="17"/>
  <c r="T330" i="17" s="1"/>
  <c r="Q329" i="17"/>
  <c r="T329" i="17" s="1"/>
  <c r="Q328" i="17"/>
  <c r="T328" i="17" s="1"/>
  <c r="Q327" i="17"/>
  <c r="T327" i="17" s="1"/>
  <c r="Q326" i="17"/>
  <c r="T326" i="17" s="1"/>
  <c r="Q325" i="17"/>
  <c r="T325" i="17" s="1"/>
  <c r="Q324" i="17"/>
  <c r="T324" i="17" s="1"/>
  <c r="Q323" i="17"/>
  <c r="T323" i="17" s="1"/>
  <c r="Q322" i="17"/>
  <c r="T322" i="17" s="1"/>
  <c r="Q321" i="17"/>
  <c r="T321" i="17" s="1"/>
  <c r="Q320" i="17"/>
  <c r="T320" i="17" s="1"/>
  <c r="Q319" i="17"/>
  <c r="T319" i="17" s="1"/>
  <c r="Q318" i="17"/>
  <c r="T318" i="17" s="1"/>
  <c r="Q317" i="17"/>
  <c r="T317" i="17" s="1"/>
  <c r="Q316" i="17"/>
  <c r="T316" i="17" s="1"/>
  <c r="Q315" i="17"/>
  <c r="T315" i="17" s="1"/>
  <c r="Q314" i="17"/>
  <c r="T314" i="17" s="1"/>
  <c r="Q313" i="17"/>
  <c r="T313" i="17" s="1"/>
  <c r="Q312" i="17"/>
  <c r="T312" i="17" s="1"/>
  <c r="Q311" i="17"/>
  <c r="T311" i="17" s="1"/>
  <c r="U311" i="17" s="1"/>
  <c r="V311" i="17" s="1"/>
  <c r="Q444" i="17"/>
  <c r="T444" i="17" s="1"/>
  <c r="Q443" i="17"/>
  <c r="T443" i="17" s="1"/>
  <c r="Q442" i="17"/>
  <c r="T442" i="17" s="1"/>
  <c r="Q441" i="17"/>
  <c r="T441" i="17" s="1"/>
  <c r="Q440" i="17"/>
  <c r="T440" i="17" s="1"/>
  <c r="Q439" i="17"/>
  <c r="T439" i="17" s="1"/>
  <c r="Q438" i="17"/>
  <c r="T438" i="17" s="1"/>
  <c r="Q437" i="17"/>
  <c r="T437" i="17" s="1"/>
  <c r="Q436" i="17"/>
  <c r="T436" i="17" s="1"/>
  <c r="Q435" i="17"/>
  <c r="T435" i="17" s="1"/>
  <c r="Q434" i="17"/>
  <c r="T434" i="17" s="1"/>
  <c r="Q433" i="17"/>
  <c r="T433" i="17" s="1"/>
  <c r="Q432" i="17"/>
  <c r="T432" i="17" s="1"/>
  <c r="Q431" i="17"/>
  <c r="T431" i="17" s="1"/>
  <c r="Q430" i="17"/>
  <c r="T430" i="17" s="1"/>
  <c r="Q429" i="17"/>
  <c r="T429" i="17" s="1"/>
  <c r="Q428" i="17"/>
  <c r="T428" i="17" s="1"/>
  <c r="Q427" i="17"/>
  <c r="T427" i="17" s="1"/>
  <c r="Q426" i="17"/>
  <c r="T426" i="17" s="1"/>
  <c r="Q425" i="17"/>
  <c r="T425" i="17" s="1"/>
  <c r="Q424" i="17"/>
  <c r="T424" i="17" s="1"/>
  <c r="Q423" i="17"/>
  <c r="T423" i="17" s="1"/>
  <c r="Q422" i="17"/>
  <c r="T422" i="17" s="1"/>
  <c r="Q421" i="17"/>
  <c r="T421" i="17" s="1"/>
  <c r="Q420" i="17"/>
  <c r="T420" i="17" s="1"/>
  <c r="Q419" i="17"/>
  <c r="T419" i="17" s="1"/>
  <c r="Q418" i="17"/>
  <c r="T418" i="17" s="1"/>
  <c r="Q417" i="17"/>
  <c r="T417" i="17" s="1"/>
  <c r="Q416" i="17"/>
  <c r="T416" i="17" s="1"/>
  <c r="Q415" i="17"/>
  <c r="T415" i="17" s="1"/>
  <c r="Q414" i="17"/>
  <c r="T414" i="17" s="1"/>
  <c r="Q413" i="17"/>
  <c r="T413" i="17" s="1"/>
  <c r="Q412" i="17"/>
  <c r="T412" i="17" s="1"/>
  <c r="Q411" i="17"/>
  <c r="T411" i="17" s="1"/>
  <c r="Q410" i="17"/>
  <c r="T410" i="17" s="1"/>
  <c r="Q409" i="17"/>
  <c r="T409" i="17" s="1"/>
  <c r="Q408" i="17"/>
  <c r="T408" i="17" s="1"/>
  <c r="Q407" i="17"/>
  <c r="T407" i="17" s="1"/>
  <c r="Q406" i="17"/>
  <c r="T406" i="17" s="1"/>
  <c r="Q405" i="17"/>
  <c r="T405" i="17" s="1"/>
  <c r="Q404" i="17"/>
  <c r="T404" i="17" s="1"/>
  <c r="Q403" i="17"/>
  <c r="T403" i="17" s="1"/>
  <c r="Q402" i="17"/>
  <c r="T402" i="17" s="1"/>
  <c r="Q401" i="17"/>
  <c r="T401" i="17" s="1"/>
  <c r="Q400" i="17"/>
  <c r="T400" i="17" s="1"/>
  <c r="Q399" i="17"/>
  <c r="T399" i="17" s="1"/>
  <c r="Q398" i="17"/>
  <c r="T398" i="17" s="1"/>
  <c r="Q397" i="17"/>
  <c r="T397" i="17" s="1"/>
  <c r="Q396" i="17"/>
  <c r="T396" i="17" s="1"/>
  <c r="Q395" i="17"/>
  <c r="T395" i="17" s="1"/>
  <c r="Q394" i="17"/>
  <c r="T394" i="17" s="1"/>
  <c r="Q393" i="17"/>
  <c r="T393" i="17" s="1"/>
  <c r="Q392" i="17"/>
  <c r="T392" i="17" s="1"/>
  <c r="Y18" i="20"/>
  <c r="Y19" i="20" s="1"/>
  <c r="Y5" i="20"/>
  <c r="Y6" i="20" s="1"/>
  <c r="Y7" i="20" s="1"/>
  <c r="Y104" i="21"/>
  <c r="Y105" i="21" s="1"/>
  <c r="Y83" i="21"/>
  <c r="Y84" i="21" s="1"/>
  <c r="Y85" i="21" s="1"/>
  <c r="Y86" i="21" s="1"/>
  <c r="Y87" i="21" s="1"/>
  <c r="Y88" i="21" s="1"/>
  <c r="Y116" i="21"/>
  <c r="Y117" i="21" s="1"/>
  <c r="V43" i="21"/>
  <c r="Y41" i="21"/>
  <c r="Y42" i="21" s="1"/>
  <c r="L396" i="17"/>
  <c r="L400" i="17"/>
  <c r="L393" i="17"/>
  <c r="L397" i="17"/>
  <c r="L401" i="17"/>
  <c r="O20" i="12"/>
  <c r="Y71" i="21"/>
  <c r="Y72" i="21" s="1"/>
  <c r="Y73" i="21" s="1"/>
  <c r="Y74" i="21" s="1"/>
  <c r="L394" i="17"/>
  <c r="L398" i="17"/>
  <c r="L402" i="17"/>
  <c r="L395" i="17"/>
  <c r="L399" i="17"/>
  <c r="L403" i="17"/>
  <c r="U44" i="21"/>
  <c r="V44" i="21" s="1"/>
  <c r="W43" i="21"/>
  <c r="X43" i="21" s="1"/>
  <c r="Y47" i="20"/>
  <c r="Y30" i="20"/>
  <c r="Y31" i="20" s="1"/>
  <c r="Y42" i="20"/>
  <c r="Y43" i="20" s="1"/>
  <c r="Q162" i="19"/>
  <c r="Q158" i="19"/>
  <c r="Q155" i="16"/>
  <c r="T155" i="16" s="1"/>
  <c r="Q143" i="16"/>
  <c r="T143" i="16" s="1"/>
  <c r="Y12" i="20"/>
  <c r="Y13" i="20" s="1"/>
  <c r="W118" i="21"/>
  <c r="X118" i="21" s="1"/>
  <c r="W75" i="21"/>
  <c r="X75" i="21" s="1"/>
  <c r="U77" i="21"/>
  <c r="W76" i="21"/>
  <c r="X76" i="21" s="1"/>
  <c r="V75" i="21"/>
  <c r="V76" i="21" s="1"/>
  <c r="U91" i="21"/>
  <c r="U92" i="21" s="1"/>
  <c r="U120" i="21"/>
  <c r="W120" i="21" s="1"/>
  <c r="X120" i="21" s="1"/>
  <c r="W119" i="21"/>
  <c r="X119" i="21" s="1"/>
  <c r="Y19" i="21"/>
  <c r="V118" i="21"/>
  <c r="V119" i="21" s="1"/>
  <c r="Y7" i="21"/>
  <c r="V8" i="21"/>
  <c r="W8" i="21"/>
  <c r="X8" i="21" s="1"/>
  <c r="U9" i="21"/>
  <c r="W20" i="21"/>
  <c r="X20" i="21" s="1"/>
  <c r="V20" i="21"/>
  <c r="W53" i="21"/>
  <c r="X53" i="21" s="1"/>
  <c r="V53" i="21"/>
  <c r="V89" i="21"/>
  <c r="V90" i="21" s="1"/>
  <c r="W89" i="21"/>
  <c r="X89" i="21" s="1"/>
  <c r="U54" i="21"/>
  <c r="V106" i="21"/>
  <c r="W106" i="21"/>
  <c r="X106" i="21" s="1"/>
  <c r="Y51" i="21"/>
  <c r="Y52" i="21" s="1"/>
  <c r="U107" i="21"/>
  <c r="U108" i="21" s="1"/>
  <c r="U21" i="21"/>
  <c r="W90" i="21"/>
  <c r="X90" i="21" s="1"/>
  <c r="W48" i="20"/>
  <c r="X48" i="20" s="1"/>
  <c r="V48" i="20"/>
  <c r="V49" i="20" s="1"/>
  <c r="L533" i="12"/>
  <c r="L31" i="13"/>
  <c r="K63" i="18"/>
  <c r="K154" i="18"/>
  <c r="L509" i="12"/>
  <c r="K124" i="18"/>
  <c r="K148" i="18"/>
  <c r="Q574" i="11"/>
  <c r="T574" i="11" s="1"/>
  <c r="Q570" i="11"/>
  <c r="T570" i="11" s="1"/>
  <c r="Q566" i="11"/>
  <c r="T566" i="11" s="1"/>
  <c r="Q562" i="11"/>
  <c r="T562" i="11" s="1"/>
  <c r="Q550" i="11"/>
  <c r="T550" i="11" s="1"/>
  <c r="Q546" i="11"/>
  <c r="T546" i="11" s="1"/>
  <c r="Q526" i="11"/>
  <c r="T526" i="11" s="1"/>
  <c r="Q522" i="11"/>
  <c r="T522" i="11" s="1"/>
  <c r="Q518" i="11"/>
  <c r="T518" i="11" s="1"/>
  <c r="Q514" i="11"/>
  <c r="T514" i="11" s="1"/>
  <c r="Q510" i="11"/>
  <c r="T510" i="11" s="1"/>
  <c r="Q506" i="11"/>
  <c r="T506" i="11" s="1"/>
  <c r="Q502" i="11"/>
  <c r="T502" i="11" s="1"/>
  <c r="Q494" i="11"/>
  <c r="T494" i="11" s="1"/>
  <c r="Q490" i="11"/>
  <c r="T490" i="11" s="1"/>
  <c r="Q458" i="12"/>
  <c r="T458" i="12" s="1"/>
  <c r="Q450" i="12"/>
  <c r="T450" i="12" s="1"/>
  <c r="Q442" i="12"/>
  <c r="T442" i="12" s="1"/>
  <c r="Q426" i="12"/>
  <c r="T426" i="12" s="1"/>
  <c r="Q414" i="12"/>
  <c r="T414" i="12" s="1"/>
  <c r="Q410" i="12"/>
  <c r="T410" i="12" s="1"/>
  <c r="Q174" i="12"/>
  <c r="T174" i="12" s="1"/>
  <c r="Q170" i="12"/>
  <c r="T170" i="12" s="1"/>
  <c r="Q162" i="12"/>
  <c r="T162" i="12" s="1"/>
  <c r="Q146" i="12"/>
  <c r="T146" i="12" s="1"/>
  <c r="Q142" i="12"/>
  <c r="T142" i="12" s="1"/>
  <c r="Q64" i="12"/>
  <c r="T64" i="12" s="1"/>
  <c r="Q56" i="12"/>
  <c r="T56" i="12" s="1"/>
  <c r="Q29" i="12"/>
  <c r="T29" i="12" s="1"/>
  <c r="Q25" i="12"/>
  <c r="T25" i="12" s="1"/>
  <c r="Q21" i="12"/>
  <c r="T21" i="12" s="1"/>
  <c r="O335" i="12"/>
  <c r="Q503" i="12"/>
  <c r="T503" i="12" s="1"/>
  <c r="Q430" i="13"/>
  <c r="T430" i="13" s="1"/>
  <c r="Q399" i="13"/>
  <c r="T399" i="13" s="1"/>
  <c r="Q379" i="13"/>
  <c r="T379" i="13" s="1"/>
  <c r="Q371" i="13"/>
  <c r="T371" i="13" s="1"/>
  <c r="Q355" i="13"/>
  <c r="T355" i="13" s="1"/>
  <c r="Q308" i="13"/>
  <c r="T308" i="13" s="1"/>
  <c r="Q296" i="13"/>
  <c r="T296" i="13" s="1"/>
  <c r="Q264" i="13"/>
  <c r="T264" i="13" s="1"/>
  <c r="Q237" i="13"/>
  <c r="T237" i="13" s="1"/>
  <c r="Q229" i="13"/>
  <c r="T229" i="13" s="1"/>
  <c r="Q225" i="13"/>
  <c r="T225" i="13" s="1"/>
  <c r="Q217" i="13"/>
  <c r="T217" i="13" s="1"/>
  <c r="Q201" i="13"/>
  <c r="T201" i="13" s="1"/>
  <c r="Q135" i="13"/>
  <c r="T135" i="13" s="1"/>
  <c r="Q131" i="13"/>
  <c r="T131" i="13" s="1"/>
  <c r="Q111" i="13"/>
  <c r="T111" i="13" s="1"/>
  <c r="Q99" i="13"/>
  <c r="T99" i="13" s="1"/>
  <c r="Q60" i="13"/>
  <c r="T60" i="13" s="1"/>
  <c r="O409" i="13"/>
  <c r="O335" i="13"/>
  <c r="Q491" i="13"/>
  <c r="T491" i="13" s="1"/>
  <c r="Q495" i="13"/>
  <c r="T495" i="13" s="1"/>
  <c r="Q499" i="13"/>
  <c r="T499" i="13" s="1"/>
  <c r="Q503" i="13"/>
  <c r="T503" i="13" s="1"/>
  <c r="Q507" i="13"/>
  <c r="T507" i="13" s="1"/>
  <c r="Q511" i="13"/>
  <c r="T511" i="13" s="1"/>
  <c r="Q515" i="13"/>
  <c r="T515" i="13" s="1"/>
  <c r="Q519" i="13"/>
  <c r="T519" i="13" s="1"/>
  <c r="Q30" i="8"/>
  <c r="T30" i="8" s="1"/>
  <c r="Q75" i="8"/>
  <c r="T75" i="8" s="1"/>
  <c r="Q67" i="8"/>
  <c r="T67" i="8" s="1"/>
  <c r="Q96" i="8"/>
  <c r="T96" i="8" s="1"/>
  <c r="Q88" i="8"/>
  <c r="T88" i="8" s="1"/>
  <c r="Q122" i="8"/>
  <c r="T122" i="8" s="1"/>
  <c r="Q114" i="8"/>
  <c r="T114" i="8" s="1"/>
  <c r="Q106" i="8"/>
  <c r="T106" i="8" s="1"/>
  <c r="Q155" i="8"/>
  <c r="T155" i="8" s="1"/>
  <c r="Q131" i="8"/>
  <c r="T131" i="8" s="1"/>
  <c r="Q230" i="8"/>
  <c r="T230" i="8" s="1"/>
  <c r="Q222" i="8"/>
  <c r="T222" i="8" s="1"/>
  <c r="Q214" i="8"/>
  <c r="T214" i="8" s="1"/>
  <c r="Q206" i="8"/>
  <c r="T206" i="8" s="1"/>
  <c r="Q291" i="8"/>
  <c r="T291" i="8" s="1"/>
  <c r="Q283" i="8"/>
  <c r="T283" i="8" s="1"/>
  <c r="Q275" i="8"/>
  <c r="T275" i="8" s="1"/>
  <c r="Q267" i="8"/>
  <c r="T267" i="8" s="1"/>
  <c r="Q259" i="8"/>
  <c r="T259" i="8" s="1"/>
  <c r="Q352" i="8"/>
  <c r="T352" i="8" s="1"/>
  <c r="Q344" i="8"/>
  <c r="T344" i="8" s="1"/>
  <c r="Q336" i="8"/>
  <c r="T336" i="8" s="1"/>
  <c r="Q328" i="8"/>
  <c r="T328" i="8" s="1"/>
  <c r="Q420" i="8"/>
  <c r="T420" i="8" s="1"/>
  <c r="Q412" i="8"/>
  <c r="T412" i="8" s="1"/>
  <c r="Q404" i="8"/>
  <c r="T404" i="8" s="1"/>
  <c r="Q396" i="8"/>
  <c r="T396" i="8" s="1"/>
  <c r="Q5" i="9"/>
  <c r="T5" i="9" s="1"/>
  <c r="Q9" i="9"/>
  <c r="T9" i="9" s="1"/>
  <c r="Q40" i="9"/>
  <c r="T40" i="9" s="1"/>
  <c r="Q32" i="9"/>
  <c r="T32" i="9" s="1"/>
  <c r="Q16" i="18"/>
  <c r="T16" i="18" s="1"/>
  <c r="U16" i="18" s="1"/>
  <c r="V16" i="18" s="1"/>
  <c r="Q58" i="18"/>
  <c r="T58" i="18" s="1"/>
  <c r="Q49" i="18"/>
  <c r="T49" i="18" s="1"/>
  <c r="Q98" i="18"/>
  <c r="T98" i="18" s="1"/>
  <c r="Q78" i="18"/>
  <c r="T78" i="18" s="1"/>
  <c r="Q117" i="18"/>
  <c r="T117" i="18" s="1"/>
  <c r="Q110" i="18"/>
  <c r="T110" i="18" s="1"/>
  <c r="Q107" i="18"/>
  <c r="T107" i="18" s="1"/>
  <c r="Q174" i="18"/>
  <c r="T174" i="18" s="1"/>
  <c r="Q230" i="18"/>
  <c r="T230" i="18" s="1"/>
  <c r="Q219" i="18"/>
  <c r="T219" i="18" s="1"/>
  <c r="Q212" i="18"/>
  <c r="T212" i="18" s="1"/>
  <c r="Q204" i="18"/>
  <c r="T204" i="18" s="1"/>
  <c r="Q284" i="18"/>
  <c r="T284" i="18" s="1"/>
  <c r="Q273" i="18"/>
  <c r="T273" i="18" s="1"/>
  <c r="Q271" i="18"/>
  <c r="T271" i="18" s="1"/>
  <c r="Q5" i="19"/>
  <c r="Q75" i="19"/>
  <c r="Q74" i="19"/>
  <c r="Q72" i="19"/>
  <c r="Q71" i="19"/>
  <c r="Q69" i="19"/>
  <c r="Q67" i="19"/>
  <c r="Q66" i="19"/>
  <c r="Q64" i="19"/>
  <c r="Q61" i="19"/>
  <c r="Q93" i="19"/>
  <c r="Q87" i="19"/>
  <c r="Q84" i="19"/>
  <c r="Q83" i="19"/>
  <c r="Q82" i="19"/>
  <c r="Q79" i="19"/>
  <c r="Q115" i="19"/>
  <c r="Q114" i="19"/>
  <c r="Q112" i="19"/>
  <c r="Q111" i="19"/>
  <c r="Q107" i="19"/>
  <c r="Q106" i="19"/>
  <c r="Q103" i="19"/>
  <c r="Q102" i="19"/>
  <c r="Q141" i="19"/>
  <c r="Q139" i="19"/>
  <c r="Q138" i="19"/>
  <c r="Q137" i="19"/>
  <c r="Q135" i="19"/>
  <c r="Q134" i="19"/>
  <c r="Q133" i="19"/>
  <c r="Q132" i="19"/>
  <c r="Q123" i="19"/>
  <c r="Q122" i="19"/>
  <c r="Q161" i="19"/>
  <c r="Q153" i="19"/>
  <c r="Q149" i="19"/>
  <c r="L156" i="13"/>
  <c r="K318" i="18"/>
  <c r="K20" i="19"/>
  <c r="K169" i="18"/>
  <c r="L545" i="12"/>
  <c r="L23" i="13"/>
  <c r="K241" i="18"/>
  <c r="K199" i="18"/>
  <c r="K121" i="18"/>
  <c r="K92" i="18"/>
  <c r="K161" i="18"/>
  <c r="K216" i="18"/>
  <c r="K50" i="18"/>
  <c r="K204" i="18"/>
  <c r="K221" i="18"/>
  <c r="K187" i="18"/>
  <c r="L5" i="9"/>
  <c r="K300" i="18"/>
  <c r="K232" i="18"/>
  <c r="K87" i="18"/>
  <c r="K130" i="18"/>
  <c r="K250" i="18"/>
  <c r="P250" i="18" s="1"/>
  <c r="K107" i="18"/>
  <c r="L43" i="13"/>
  <c r="K197" i="18"/>
  <c r="K127" i="18"/>
  <c r="K77" i="18"/>
  <c r="K324" i="18"/>
  <c r="K167" i="18"/>
  <c r="K162" i="18"/>
  <c r="K188" i="18"/>
  <c r="K90" i="18"/>
  <c r="K119" i="18"/>
  <c r="K22" i="19"/>
  <c r="K269" i="18"/>
  <c r="K257" i="18"/>
  <c r="K123" i="18"/>
  <c r="K24" i="19"/>
  <c r="K160" i="18"/>
  <c r="Q353" i="11"/>
  <c r="T353" i="11" s="1"/>
  <c r="Q349" i="11"/>
  <c r="T349" i="11" s="1"/>
  <c r="Q345" i="11"/>
  <c r="T345" i="11" s="1"/>
  <c r="Q298" i="11"/>
  <c r="T298" i="11" s="1"/>
  <c r="Q215" i="11"/>
  <c r="T215" i="11" s="1"/>
  <c r="K51" i="18"/>
  <c r="K236" i="18"/>
  <c r="K215" i="18"/>
  <c r="K117" i="18"/>
  <c r="K132" i="18"/>
  <c r="K75" i="18"/>
  <c r="K114" i="18"/>
  <c r="K93" i="18"/>
  <c r="K6" i="19"/>
  <c r="K265" i="18"/>
  <c r="K218" i="18"/>
  <c r="K321" i="18"/>
  <c r="O131" i="6"/>
  <c r="O47" i="6"/>
  <c r="Q125" i="14"/>
  <c r="T125" i="14" s="1"/>
  <c r="K240" i="18"/>
  <c r="K235" i="18"/>
  <c r="K229" i="18"/>
  <c r="K195" i="18"/>
  <c r="K193" i="18"/>
  <c r="P193" i="18" s="1"/>
  <c r="K69" i="18"/>
  <c r="K110" i="18"/>
  <c r="K70" i="18"/>
  <c r="K74" i="18"/>
  <c r="K25" i="19"/>
  <c r="K181" i="18"/>
  <c r="K52" i="18"/>
  <c r="K25" i="18"/>
  <c r="K55" i="18"/>
  <c r="Q391" i="17"/>
  <c r="T391" i="17" s="1"/>
  <c r="Q390" i="17"/>
  <c r="T390" i="17" s="1"/>
  <c r="Q389" i="17"/>
  <c r="T389" i="17" s="1"/>
  <c r="Q388" i="17"/>
  <c r="T388" i="17" s="1"/>
  <c r="Q387" i="17"/>
  <c r="T387" i="17" s="1"/>
  <c r="Q386" i="17"/>
  <c r="T386" i="17" s="1"/>
  <c r="Q385" i="17"/>
  <c r="T385" i="17" s="1"/>
  <c r="Q384" i="17"/>
  <c r="T384" i="17" s="1"/>
  <c r="Q383" i="17"/>
  <c r="T383" i="17" s="1"/>
  <c r="Q382" i="17"/>
  <c r="T382" i="17" s="1"/>
  <c r="Q381" i="17"/>
  <c r="T381" i="17" s="1"/>
  <c r="Q380" i="17"/>
  <c r="T380" i="17" s="1"/>
  <c r="Q379" i="17"/>
  <c r="T379" i="17" s="1"/>
  <c r="Q378" i="17"/>
  <c r="T378" i="17" s="1"/>
  <c r="Q377" i="17"/>
  <c r="T377" i="17" s="1"/>
  <c r="Q376" i="17"/>
  <c r="T376" i="17" s="1"/>
  <c r="Q375" i="17"/>
  <c r="T375" i="17" s="1"/>
  <c r="Q374" i="17"/>
  <c r="T374" i="17" s="1"/>
  <c r="Q373" i="17"/>
  <c r="T373" i="17" s="1"/>
  <c r="U373" i="17" s="1"/>
  <c r="V373" i="17" s="1"/>
  <c r="K302" i="18"/>
  <c r="K196" i="18"/>
  <c r="K179" i="18"/>
  <c r="K262" i="18"/>
  <c r="K49" i="18"/>
  <c r="K308" i="18"/>
  <c r="K239" i="18"/>
  <c r="K113" i="18"/>
  <c r="K83" i="18"/>
  <c r="K40" i="18"/>
  <c r="K32" i="18"/>
  <c r="K208" i="18"/>
  <c r="K128" i="18"/>
  <c r="K95" i="18"/>
  <c r="K79" i="18"/>
  <c r="K68" i="18"/>
  <c r="K298" i="18"/>
  <c r="K210" i="18"/>
  <c r="K200" i="18"/>
  <c r="K156" i="18"/>
  <c r="K203" i="18"/>
  <c r="K246" i="18"/>
  <c r="K109" i="18"/>
  <c r="K108" i="18"/>
  <c r="K99" i="18"/>
  <c r="K135" i="18"/>
  <c r="K141" i="18"/>
  <c r="K72" i="18"/>
  <c r="K57" i="18"/>
  <c r="K166" i="18"/>
  <c r="K149" i="18"/>
  <c r="K152" i="18"/>
  <c r="K45" i="18"/>
  <c r="Q14" i="7"/>
  <c r="T14" i="7" s="1"/>
  <c r="Q35" i="7"/>
  <c r="T35" i="7" s="1"/>
  <c r="Q80" i="7"/>
  <c r="T80" i="7" s="1"/>
  <c r="Q72" i="7"/>
  <c r="T72" i="7" s="1"/>
  <c r="Q64" i="7"/>
  <c r="T64" i="7" s="1"/>
  <c r="Q85" i="7"/>
  <c r="T85" i="7" s="1"/>
  <c r="Q119" i="7"/>
  <c r="T119" i="7" s="1"/>
  <c r="Q111" i="7"/>
  <c r="T111" i="7" s="1"/>
  <c r="Q103" i="7"/>
  <c r="T103" i="7" s="1"/>
  <c r="Q136" i="7"/>
  <c r="T136" i="7" s="1"/>
  <c r="Q173" i="7"/>
  <c r="T173" i="7" s="1"/>
  <c r="Q165" i="7"/>
  <c r="T165" i="7" s="1"/>
  <c r="Q157" i="7"/>
  <c r="T157" i="7" s="1"/>
  <c r="Q227" i="7"/>
  <c r="T227" i="7" s="1"/>
  <c r="Q254" i="7"/>
  <c r="T254" i="7" s="1"/>
  <c r="Q284" i="7"/>
  <c r="T284" i="7" s="1"/>
  <c r="Q276" i="7"/>
  <c r="T276" i="7" s="1"/>
  <c r="Q268" i="7"/>
  <c r="T268" i="7" s="1"/>
  <c r="Q260" i="7"/>
  <c r="T260" i="7" s="1"/>
  <c r="Q291" i="7"/>
  <c r="T291" i="7" s="1"/>
  <c r="Q357" i="7"/>
  <c r="T357" i="7" s="1"/>
  <c r="Q349" i="7"/>
  <c r="T349" i="7" s="1"/>
  <c r="Q341" i="7"/>
  <c r="T341" i="7" s="1"/>
  <c r="Q333" i="7"/>
  <c r="T333" i="7" s="1"/>
  <c r="Q325" i="7"/>
  <c r="T325" i="7" s="1"/>
  <c r="Q419" i="7"/>
  <c r="T419" i="7" s="1"/>
  <c r="Q411" i="7"/>
  <c r="T411" i="7" s="1"/>
  <c r="Q403" i="7"/>
  <c r="T403" i="7" s="1"/>
  <c r="Q395" i="7"/>
  <c r="T395" i="7" s="1"/>
  <c r="Q427" i="7"/>
  <c r="T427" i="7" s="1"/>
  <c r="Q515" i="7"/>
  <c r="T515" i="7" s="1"/>
  <c r="Q511" i="7"/>
  <c r="T511" i="7" s="1"/>
  <c r="Q507" i="7"/>
  <c r="T507" i="7" s="1"/>
  <c r="Q503" i="7"/>
  <c r="T503" i="7" s="1"/>
  <c r="Q499" i="7"/>
  <c r="T499" i="7" s="1"/>
  <c r="Q495" i="7"/>
  <c r="T495" i="7" s="1"/>
  <c r="Q487" i="7"/>
  <c r="T487" i="7" s="1"/>
  <c r="Q479" i="7"/>
  <c r="T479" i="7" s="1"/>
  <c r="Q475" i="7"/>
  <c r="T475" i="7" s="1"/>
  <c r="Q471" i="7"/>
  <c r="T471" i="7" s="1"/>
  <c r="Q467" i="7"/>
  <c r="T467" i="7" s="1"/>
  <c r="Q463" i="7"/>
  <c r="T463" i="7" s="1"/>
  <c r="Q14" i="8"/>
  <c r="T14" i="8" s="1"/>
  <c r="Q35" i="8"/>
  <c r="T35" i="8" s="1"/>
  <c r="Q80" i="8"/>
  <c r="T80" i="8" s="1"/>
  <c r="Q72" i="8"/>
  <c r="T72" i="8" s="1"/>
  <c r="Q64" i="8"/>
  <c r="T64" i="8" s="1"/>
  <c r="Q119" i="8"/>
  <c r="T119" i="8" s="1"/>
  <c r="Q111" i="8"/>
  <c r="T111" i="8" s="1"/>
  <c r="Q103" i="8"/>
  <c r="T103" i="8" s="1"/>
  <c r="Q227" i="8"/>
  <c r="T227" i="8" s="1"/>
  <c r="Q219" i="8"/>
  <c r="T219" i="8" s="1"/>
  <c r="Q211" i="8"/>
  <c r="T211" i="8" s="1"/>
  <c r="Q288" i="8"/>
  <c r="T288" i="8" s="1"/>
  <c r="Q280" i="8"/>
  <c r="T280" i="8" s="1"/>
  <c r="Q272" i="8"/>
  <c r="T272" i="8" s="1"/>
  <c r="Q264" i="8"/>
  <c r="T264" i="8" s="1"/>
  <c r="Q256" i="8"/>
  <c r="T256" i="8" s="1"/>
  <c r="Q357" i="8"/>
  <c r="T357" i="8" s="1"/>
  <c r="Q349" i="8"/>
  <c r="T349" i="8" s="1"/>
  <c r="Q341" i="8"/>
  <c r="T341" i="8" s="1"/>
  <c r="Q333" i="8"/>
  <c r="T333" i="8" s="1"/>
  <c r="Q325" i="8"/>
  <c r="T325" i="8" s="1"/>
  <c r="Q425" i="8"/>
  <c r="T425" i="8" s="1"/>
  <c r="Q417" i="8"/>
  <c r="T417" i="8" s="1"/>
  <c r="Q409" i="8"/>
  <c r="T409" i="8" s="1"/>
  <c r="Q401" i="8"/>
  <c r="T401" i="8" s="1"/>
  <c r="Q393" i="8"/>
  <c r="T393" i="8" s="1"/>
  <c r="Q515" i="8"/>
  <c r="T515" i="8" s="1"/>
  <c r="Q511" i="8"/>
  <c r="T511" i="8" s="1"/>
  <c r="Q507" i="8"/>
  <c r="T507" i="8" s="1"/>
  <c r="Q499" i="8"/>
  <c r="T499" i="8" s="1"/>
  <c r="Q491" i="8"/>
  <c r="T491" i="8" s="1"/>
  <c r="Q483" i="8"/>
  <c r="T483" i="8" s="1"/>
  <c r="Q475" i="8"/>
  <c r="T475" i="8" s="1"/>
  <c r="Q471" i="8"/>
  <c r="T471" i="8" s="1"/>
  <c r="Q467" i="8"/>
  <c r="T467" i="8" s="1"/>
  <c r="Q463" i="8"/>
  <c r="T463" i="8" s="1"/>
  <c r="Q14" i="9"/>
  <c r="T14" i="9" s="1"/>
  <c r="Q37" i="9"/>
  <c r="T37" i="9" s="1"/>
  <c r="Q78" i="9"/>
  <c r="T78" i="9" s="1"/>
  <c r="Q70" i="9"/>
  <c r="T70" i="9" s="1"/>
  <c r="Q129" i="9"/>
  <c r="T129" i="9" s="1"/>
  <c r="Q121" i="9"/>
  <c r="T121" i="9" s="1"/>
  <c r="Q113" i="9"/>
  <c r="T113" i="9" s="1"/>
  <c r="Q105" i="9"/>
  <c r="T105" i="9" s="1"/>
  <c r="Q179" i="9"/>
  <c r="T179" i="9" s="1"/>
  <c r="Q171" i="9"/>
  <c r="T171" i="9" s="1"/>
  <c r="Q163" i="9"/>
  <c r="T163" i="9" s="1"/>
  <c r="Q237" i="9"/>
  <c r="T237" i="9" s="1"/>
  <c r="Q229" i="9"/>
  <c r="T229" i="9" s="1"/>
  <c r="Q221" i="9"/>
  <c r="T221" i="9" s="1"/>
  <c r="Q213" i="9"/>
  <c r="T213" i="9" s="1"/>
  <c r="Q301" i="9"/>
  <c r="T301" i="9" s="1"/>
  <c r="Q293" i="9"/>
  <c r="T293" i="9" s="1"/>
  <c r="Q285" i="9"/>
  <c r="T285" i="9" s="1"/>
  <c r="Q277" i="9"/>
  <c r="T277" i="9" s="1"/>
  <c r="Q269" i="9"/>
  <c r="T269" i="9" s="1"/>
  <c r="Q311" i="9"/>
  <c r="T311" i="9" s="1"/>
  <c r="Q367" i="9"/>
  <c r="T367" i="9" s="1"/>
  <c r="Q359" i="9"/>
  <c r="T359" i="9" s="1"/>
  <c r="Q351" i="9"/>
  <c r="T351" i="9" s="1"/>
  <c r="Q343" i="9"/>
  <c r="T343" i="9" s="1"/>
  <c r="Q434" i="9"/>
  <c r="T434" i="9" s="1"/>
  <c r="Q426" i="9"/>
  <c r="T426" i="9" s="1"/>
  <c r="Q418" i="9"/>
  <c r="T418" i="9" s="1"/>
  <c r="Q410" i="9"/>
  <c r="T410" i="9" s="1"/>
  <c r="Q444" i="9"/>
  <c r="T444" i="9" s="1"/>
  <c r="Q533" i="9"/>
  <c r="T533" i="9" s="1"/>
  <c r="Q529" i="9"/>
  <c r="T529" i="9" s="1"/>
  <c r="Q525" i="9"/>
  <c r="T525" i="9" s="1"/>
  <c r="Q517" i="9"/>
  <c r="T517" i="9" s="1"/>
  <c r="Q513" i="9"/>
  <c r="T513" i="9" s="1"/>
  <c r="Q509" i="9"/>
  <c r="T509" i="9" s="1"/>
  <c r="Q505" i="9"/>
  <c r="T505" i="9" s="1"/>
  <c r="Q501" i="9"/>
  <c r="T501" i="9" s="1"/>
  <c r="Q493" i="9"/>
  <c r="T493" i="9" s="1"/>
  <c r="Q489" i="9"/>
  <c r="T489" i="9" s="1"/>
  <c r="Q485" i="9"/>
  <c r="T485" i="9" s="1"/>
  <c r="Q481" i="9"/>
  <c r="T481" i="9" s="1"/>
  <c r="Q83" i="10"/>
  <c r="T83" i="10" s="1"/>
  <c r="Q75" i="10"/>
  <c r="T75" i="10" s="1"/>
  <c r="Q67" i="10"/>
  <c r="T67" i="10" s="1"/>
  <c r="Q523" i="13"/>
  <c r="T523" i="13" s="1"/>
  <c r="Q527" i="13"/>
  <c r="T527" i="13" s="1"/>
  <c r="Q531" i="13"/>
  <c r="T531" i="13" s="1"/>
  <c r="Q535" i="13"/>
  <c r="T535" i="13" s="1"/>
  <c r="Q539" i="13"/>
  <c r="T539" i="13" s="1"/>
  <c r="Q543" i="13"/>
  <c r="T543" i="13" s="1"/>
  <c r="Q551" i="13"/>
  <c r="T551" i="13" s="1"/>
  <c r="Q555" i="13"/>
  <c r="T555" i="13" s="1"/>
  <c r="Q563" i="13"/>
  <c r="T563" i="13" s="1"/>
  <c r="Q567" i="13"/>
  <c r="T567" i="13" s="1"/>
  <c r="Q571" i="13"/>
  <c r="T571" i="13" s="1"/>
  <c r="Q449" i="6"/>
  <c r="T449" i="6" s="1"/>
  <c r="Q390" i="6"/>
  <c r="T390" i="6" s="1"/>
  <c r="Q276" i="6"/>
  <c r="T276" i="6" s="1"/>
  <c r="Q229" i="6"/>
  <c r="T229" i="6" s="1"/>
  <c r="Q170" i="6"/>
  <c r="T170" i="6" s="1"/>
  <c r="Q158" i="6"/>
  <c r="T158" i="6" s="1"/>
  <c r="Q150" i="6"/>
  <c r="T150" i="6" s="1"/>
  <c r="Q142" i="6"/>
  <c r="T142" i="6" s="1"/>
  <c r="Q138" i="6"/>
  <c r="T138" i="6" s="1"/>
  <c r="Q123" i="6"/>
  <c r="T123" i="6" s="1"/>
  <c r="Q119" i="6"/>
  <c r="T119" i="6" s="1"/>
  <c r="Q115" i="6"/>
  <c r="T115" i="6" s="1"/>
  <c r="Q111" i="6"/>
  <c r="T111" i="6" s="1"/>
  <c r="Q107" i="6"/>
  <c r="T107" i="6" s="1"/>
  <c r="Q99" i="6"/>
  <c r="T99" i="6" s="1"/>
  <c r="Q95" i="6"/>
  <c r="T95" i="6" s="1"/>
  <c r="Q91" i="6"/>
  <c r="T91" i="6" s="1"/>
  <c r="Q87" i="6"/>
  <c r="T87" i="6" s="1"/>
  <c r="Q68" i="6"/>
  <c r="T68" i="6" s="1"/>
  <c r="Q64" i="6"/>
  <c r="T64" i="6" s="1"/>
  <c r="Q56" i="6"/>
  <c r="T56" i="6" s="1"/>
  <c r="Q52" i="6"/>
  <c r="T52" i="6" s="1"/>
  <c r="Q48" i="6"/>
  <c r="T48" i="6" s="1"/>
  <c r="Q41" i="6"/>
  <c r="T41" i="6" s="1"/>
  <c r="Q37" i="6"/>
  <c r="T37" i="6" s="1"/>
  <c r="Q29" i="6"/>
  <c r="T29" i="6" s="1"/>
  <c r="Q25" i="6"/>
  <c r="T25" i="6" s="1"/>
  <c r="Q21" i="6"/>
  <c r="T21" i="6" s="1"/>
  <c r="Q6" i="6"/>
  <c r="T6" i="6" s="1"/>
  <c r="K73" i="18"/>
  <c r="K85" i="18"/>
  <c r="K136" i="18"/>
  <c r="K56" i="18"/>
  <c r="K29" i="18"/>
  <c r="K37" i="18"/>
  <c r="P37" i="18" s="1"/>
  <c r="K39" i="18"/>
  <c r="K226" i="18"/>
  <c r="K224" i="18"/>
  <c r="Q201" i="14"/>
  <c r="T201" i="14" s="1"/>
  <c r="Q200" i="14"/>
  <c r="T200" i="14" s="1"/>
  <c r="Q199" i="14"/>
  <c r="T199" i="14" s="1"/>
  <c r="Q198" i="14"/>
  <c r="T198" i="14" s="1"/>
  <c r="Q197" i="14"/>
  <c r="T197" i="14" s="1"/>
  <c r="Q196" i="14"/>
  <c r="T196" i="14" s="1"/>
  <c r="Q195" i="14"/>
  <c r="T195" i="14" s="1"/>
  <c r="Q194" i="14"/>
  <c r="T194" i="14" s="1"/>
  <c r="Q193" i="14"/>
  <c r="T193" i="14" s="1"/>
  <c r="Q192" i="14"/>
  <c r="T192" i="14" s="1"/>
  <c r="Q191" i="14"/>
  <c r="T191" i="14" s="1"/>
  <c r="Q190" i="14"/>
  <c r="T190" i="14" s="1"/>
  <c r="Q189" i="14"/>
  <c r="T189" i="14" s="1"/>
  <c r="Q188" i="14"/>
  <c r="T188" i="14" s="1"/>
  <c r="Q187" i="14"/>
  <c r="T187" i="14" s="1"/>
  <c r="Q186" i="14"/>
  <c r="T186" i="14" s="1"/>
  <c r="Q185" i="14"/>
  <c r="T185" i="14" s="1"/>
  <c r="Q184" i="14"/>
  <c r="T184" i="14" s="1"/>
  <c r="Q183" i="14"/>
  <c r="T183" i="14" s="1"/>
  <c r="Q182" i="14"/>
  <c r="T182" i="14" s="1"/>
  <c r="Q181" i="14"/>
  <c r="T181" i="14" s="1"/>
  <c r="Q180" i="14"/>
  <c r="T180" i="14" s="1"/>
  <c r="Q179" i="14"/>
  <c r="T179" i="14" s="1"/>
  <c r="Q178" i="14"/>
  <c r="T178" i="14" s="1"/>
  <c r="Q177" i="14"/>
  <c r="T177" i="14" s="1"/>
  <c r="Q176" i="14"/>
  <c r="T176" i="14" s="1"/>
  <c r="Q175" i="14"/>
  <c r="T175" i="14" s="1"/>
  <c r="Q174" i="14"/>
  <c r="T174" i="14" s="1"/>
  <c r="Q173" i="14"/>
  <c r="T173" i="14" s="1"/>
  <c r="Q172" i="14"/>
  <c r="T172" i="14" s="1"/>
  <c r="Q171" i="14"/>
  <c r="T171" i="14" s="1"/>
  <c r="Q170" i="14"/>
  <c r="T170" i="14" s="1"/>
  <c r="Q169" i="14"/>
  <c r="T169" i="14" s="1"/>
  <c r="Q168" i="14"/>
  <c r="T168" i="14" s="1"/>
  <c r="Q167" i="14"/>
  <c r="T167" i="14" s="1"/>
  <c r="Q166" i="14"/>
  <c r="T166" i="14" s="1"/>
  <c r="Q165" i="14"/>
  <c r="T165" i="14" s="1"/>
  <c r="Q164" i="14"/>
  <c r="T164" i="14" s="1"/>
  <c r="Q163" i="14"/>
  <c r="T163" i="14" s="1"/>
  <c r="Q252" i="14"/>
  <c r="T252" i="14" s="1"/>
  <c r="Q251" i="14"/>
  <c r="T251" i="14" s="1"/>
  <c r="Q250" i="14"/>
  <c r="T250" i="14" s="1"/>
  <c r="Q249" i="14"/>
  <c r="T249" i="14" s="1"/>
  <c r="Q248" i="14"/>
  <c r="T248" i="14" s="1"/>
  <c r="Q247" i="14"/>
  <c r="T247" i="14" s="1"/>
  <c r="Q246" i="14"/>
  <c r="T246" i="14" s="1"/>
  <c r="Q245" i="14"/>
  <c r="T245" i="14" s="1"/>
  <c r="Q244" i="14"/>
  <c r="T244" i="14" s="1"/>
  <c r="Q243" i="14"/>
  <c r="T243" i="14" s="1"/>
  <c r="Q242" i="14"/>
  <c r="T242" i="14" s="1"/>
  <c r="Q241" i="14"/>
  <c r="T241" i="14" s="1"/>
  <c r="Q240" i="14"/>
  <c r="T240" i="14" s="1"/>
  <c r="Q239" i="14"/>
  <c r="T239" i="14" s="1"/>
  <c r="Q238" i="14"/>
  <c r="T238" i="14" s="1"/>
  <c r="Q237" i="14"/>
  <c r="T237" i="14" s="1"/>
  <c r="Q236" i="14"/>
  <c r="T236" i="14" s="1"/>
  <c r="Q235" i="14"/>
  <c r="T235" i="14" s="1"/>
  <c r="Q234" i="14"/>
  <c r="T234" i="14" s="1"/>
  <c r="Q233" i="14"/>
  <c r="T233" i="14" s="1"/>
  <c r="Q232" i="14"/>
  <c r="T232" i="14" s="1"/>
  <c r="Q231" i="14"/>
  <c r="T231" i="14" s="1"/>
  <c r="Q230" i="14"/>
  <c r="T230" i="14" s="1"/>
  <c r="Q229" i="14"/>
  <c r="T229" i="14" s="1"/>
  <c r="Q228" i="14"/>
  <c r="T228" i="14" s="1"/>
  <c r="Q227" i="14"/>
  <c r="T227" i="14" s="1"/>
  <c r="Q226" i="14"/>
  <c r="T226" i="14" s="1"/>
  <c r="Q225" i="14"/>
  <c r="T225" i="14" s="1"/>
  <c r="Q224" i="14"/>
  <c r="T224" i="14" s="1"/>
  <c r="Q223" i="14"/>
  <c r="T223" i="14" s="1"/>
  <c r="Q222" i="14"/>
  <c r="T222" i="14" s="1"/>
  <c r="Q221" i="14"/>
  <c r="T221" i="14" s="1"/>
  <c r="Q220" i="14"/>
  <c r="T220" i="14" s="1"/>
  <c r="Q219" i="14"/>
  <c r="T219" i="14" s="1"/>
  <c r="Q218" i="14"/>
  <c r="T218" i="14" s="1"/>
  <c r="Q217" i="14"/>
  <c r="T217" i="14" s="1"/>
  <c r="Q216" i="14"/>
  <c r="T216" i="14" s="1"/>
  <c r="Q215" i="14"/>
  <c r="T215" i="14" s="1"/>
  <c r="Q214" i="14"/>
  <c r="T214" i="14" s="1"/>
  <c r="Q213" i="14"/>
  <c r="T213" i="14" s="1"/>
  <c r="Q212" i="14"/>
  <c r="T212" i="14" s="1"/>
  <c r="Q211" i="14"/>
  <c r="T211" i="14" s="1"/>
  <c r="Q210" i="14"/>
  <c r="T210" i="14" s="1"/>
  <c r="Q209" i="14"/>
  <c r="T209" i="14" s="1"/>
  <c r="Q208" i="14"/>
  <c r="T208" i="14" s="1"/>
  <c r="Q207" i="14"/>
  <c r="T207" i="14" s="1"/>
  <c r="Q206" i="14"/>
  <c r="T206" i="14" s="1"/>
  <c r="Q205" i="14"/>
  <c r="T205" i="14" s="1"/>
  <c r="Q307" i="14"/>
  <c r="T307" i="14" s="1"/>
  <c r="Q306" i="14"/>
  <c r="T306" i="14" s="1"/>
  <c r="Q305" i="14"/>
  <c r="T305" i="14" s="1"/>
  <c r="Q304" i="14"/>
  <c r="T304" i="14" s="1"/>
  <c r="Q303" i="14"/>
  <c r="T303" i="14" s="1"/>
  <c r="Q302" i="14"/>
  <c r="T302" i="14" s="1"/>
  <c r="Q301" i="14"/>
  <c r="T301" i="14" s="1"/>
  <c r="Q300" i="14"/>
  <c r="T300" i="14" s="1"/>
  <c r="Q299" i="14"/>
  <c r="T299" i="14" s="1"/>
  <c r="Q298" i="14"/>
  <c r="T298" i="14" s="1"/>
  <c r="Q297" i="14"/>
  <c r="T297" i="14" s="1"/>
  <c r="Q295" i="14"/>
  <c r="T295" i="14" s="1"/>
  <c r="Q294" i="14"/>
  <c r="T294" i="14" s="1"/>
  <c r="Q293" i="14"/>
  <c r="T293" i="14" s="1"/>
  <c r="Q292" i="14"/>
  <c r="T292" i="14" s="1"/>
  <c r="Q291" i="14"/>
  <c r="T291" i="14" s="1"/>
  <c r="Q290" i="14"/>
  <c r="T290" i="14" s="1"/>
  <c r="Q289" i="14"/>
  <c r="T289" i="14" s="1"/>
  <c r="Q288" i="14"/>
  <c r="T288" i="14" s="1"/>
  <c r="Q287" i="14"/>
  <c r="T287" i="14" s="1"/>
  <c r="Q286" i="14"/>
  <c r="T286" i="14" s="1"/>
  <c r="Q285" i="14"/>
  <c r="T285" i="14" s="1"/>
  <c r="Q284" i="14"/>
  <c r="T284" i="14" s="1"/>
  <c r="Q283" i="14"/>
  <c r="T283" i="14" s="1"/>
  <c r="Q282" i="14"/>
  <c r="T282" i="14" s="1"/>
  <c r="Q281" i="14"/>
  <c r="T281" i="14" s="1"/>
  <c r="Q280" i="14"/>
  <c r="T280" i="14" s="1"/>
  <c r="Q279" i="14"/>
  <c r="T279" i="14" s="1"/>
  <c r="Q278" i="14"/>
  <c r="T278" i="14" s="1"/>
  <c r="Q277" i="14"/>
  <c r="T277" i="14" s="1"/>
  <c r="Q276" i="14"/>
  <c r="T276" i="14" s="1"/>
  <c r="Q275" i="14"/>
  <c r="T275" i="14" s="1"/>
  <c r="Q274" i="14"/>
  <c r="T274" i="14" s="1"/>
  <c r="Q273" i="14"/>
  <c r="T273" i="14" s="1"/>
  <c r="Q272" i="14"/>
  <c r="T272" i="14" s="1"/>
  <c r="Q271" i="14"/>
  <c r="T271" i="14" s="1"/>
  <c r="Q270" i="14"/>
  <c r="T270" i="14" s="1"/>
  <c r="Q269" i="14"/>
  <c r="T269" i="14" s="1"/>
  <c r="Q268" i="14"/>
  <c r="T268" i="14" s="1"/>
  <c r="Q267" i="14"/>
  <c r="T267" i="14" s="1"/>
  <c r="Q266" i="14"/>
  <c r="T266" i="14" s="1"/>
  <c r="Q265" i="14"/>
  <c r="T265" i="14" s="1"/>
  <c r="Q264" i="14"/>
  <c r="T264" i="14" s="1"/>
  <c r="Q263" i="14"/>
  <c r="T263" i="14" s="1"/>
  <c r="Q262" i="14"/>
  <c r="T262" i="14" s="1"/>
  <c r="Q261" i="14"/>
  <c r="T261" i="14" s="1"/>
  <c r="Q260" i="14"/>
  <c r="T260" i="14" s="1"/>
  <c r="Q259" i="14"/>
  <c r="T259" i="14" s="1"/>
  <c r="Q258" i="14"/>
  <c r="T258" i="14" s="1"/>
  <c r="Q257" i="14"/>
  <c r="T257" i="14" s="1"/>
  <c r="Q256" i="14"/>
  <c r="T256" i="14" s="1"/>
  <c r="Q368" i="14"/>
  <c r="T368" i="14" s="1"/>
  <c r="Q367" i="14"/>
  <c r="T367" i="14" s="1"/>
  <c r="Q366" i="14"/>
  <c r="T366" i="14" s="1"/>
  <c r="Q365" i="14"/>
  <c r="T365" i="14" s="1"/>
  <c r="Q364" i="14"/>
  <c r="T364" i="14" s="1"/>
  <c r="Q363" i="14"/>
  <c r="T363" i="14" s="1"/>
  <c r="Q362" i="14"/>
  <c r="T362" i="14" s="1"/>
  <c r="Q361" i="14"/>
  <c r="T361" i="14" s="1"/>
  <c r="Q360" i="14"/>
  <c r="T360" i="14" s="1"/>
  <c r="Q359" i="14"/>
  <c r="T359" i="14" s="1"/>
  <c r="Q358" i="14"/>
  <c r="T358" i="14" s="1"/>
  <c r="Q357" i="14"/>
  <c r="T357" i="14" s="1"/>
  <c r="Q356" i="14"/>
  <c r="T356" i="14" s="1"/>
  <c r="Q355" i="14"/>
  <c r="T355" i="14" s="1"/>
  <c r="Q354" i="14"/>
  <c r="T354" i="14" s="1"/>
  <c r="Q353" i="14"/>
  <c r="T353" i="14" s="1"/>
  <c r="Q352" i="14"/>
  <c r="T352" i="14" s="1"/>
  <c r="Q351" i="14"/>
  <c r="T351" i="14" s="1"/>
  <c r="Q350" i="14"/>
  <c r="T350" i="14" s="1"/>
  <c r="Q349" i="14"/>
  <c r="T349" i="14" s="1"/>
  <c r="Q348" i="14"/>
  <c r="T348" i="14" s="1"/>
  <c r="Q347" i="14"/>
  <c r="T347" i="14" s="1"/>
  <c r="Q346" i="14"/>
  <c r="T346" i="14" s="1"/>
  <c r="Q345" i="14"/>
  <c r="T345" i="14" s="1"/>
  <c r="Q344" i="14"/>
  <c r="T344" i="14" s="1"/>
  <c r="Q343" i="14"/>
  <c r="T343" i="14" s="1"/>
  <c r="Q342" i="14"/>
  <c r="T342" i="14" s="1"/>
  <c r="Q341" i="14"/>
  <c r="T341" i="14" s="1"/>
  <c r="Q340" i="14"/>
  <c r="T340" i="14" s="1"/>
  <c r="Q339" i="14"/>
  <c r="T339" i="14" s="1"/>
  <c r="Q338" i="14"/>
  <c r="T338" i="14" s="1"/>
  <c r="Q337" i="14"/>
  <c r="T337" i="14" s="1"/>
  <c r="Q336" i="14"/>
  <c r="T336" i="14" s="1"/>
  <c r="Q335" i="14"/>
  <c r="T335" i="14" s="1"/>
  <c r="Q334" i="14"/>
  <c r="T334" i="14" s="1"/>
  <c r="Q333" i="14"/>
  <c r="T333" i="14" s="1"/>
  <c r="Q332" i="14"/>
  <c r="T332" i="14" s="1"/>
  <c r="Q331" i="14"/>
  <c r="T331" i="14" s="1"/>
  <c r="Q330" i="14"/>
  <c r="T330" i="14" s="1"/>
  <c r="Q329" i="14"/>
  <c r="T329" i="14" s="1"/>
  <c r="Q328" i="14"/>
  <c r="T328" i="14" s="1"/>
  <c r="Q327" i="14"/>
  <c r="T327" i="14" s="1"/>
  <c r="Q326" i="14"/>
  <c r="T326" i="14" s="1"/>
  <c r="Q325" i="14"/>
  <c r="T325" i="14" s="1"/>
  <c r="Q324" i="14"/>
  <c r="T324" i="14" s="1"/>
  <c r="Q323" i="14"/>
  <c r="T323" i="14" s="1"/>
  <c r="Q322" i="14"/>
  <c r="T322" i="14" s="1"/>
  <c r="Q321" i="14"/>
  <c r="T321" i="14" s="1"/>
  <c r="Q320" i="14"/>
  <c r="T320" i="14" s="1"/>
  <c r="Q319" i="14"/>
  <c r="T319" i="14" s="1"/>
  <c r="Q318" i="14"/>
  <c r="T318" i="14" s="1"/>
  <c r="Q317" i="14"/>
  <c r="T317" i="14" s="1"/>
  <c r="Q316" i="14"/>
  <c r="T316" i="14" s="1"/>
  <c r="Q315" i="14"/>
  <c r="T315" i="14" s="1"/>
  <c r="Q314" i="14"/>
  <c r="T314" i="14" s="1"/>
  <c r="Q313" i="14"/>
  <c r="T313" i="14" s="1"/>
  <c r="Q312" i="14"/>
  <c r="T312" i="14" s="1"/>
  <c r="Q311" i="14"/>
  <c r="T311" i="14" s="1"/>
  <c r="Q440" i="14"/>
  <c r="T440" i="14" s="1"/>
  <c r="Q436" i="14"/>
  <c r="T436" i="14" s="1"/>
  <c r="Q433" i="14"/>
  <c r="T433" i="14" s="1"/>
  <c r="Q429" i="14"/>
  <c r="T429" i="14" s="1"/>
  <c r="Q428" i="14"/>
  <c r="T428" i="14" s="1"/>
  <c r="Q427" i="14"/>
  <c r="T427" i="14" s="1"/>
  <c r="Q426" i="14"/>
  <c r="T426" i="14" s="1"/>
  <c r="Q425" i="14"/>
  <c r="T425" i="14" s="1"/>
  <c r="Q424" i="14"/>
  <c r="T424" i="14" s="1"/>
  <c r="Q423" i="14"/>
  <c r="T423" i="14" s="1"/>
  <c r="Q422" i="14"/>
  <c r="T422" i="14" s="1"/>
  <c r="Q421" i="14"/>
  <c r="T421" i="14" s="1"/>
  <c r="Q420" i="14"/>
  <c r="T420" i="14" s="1"/>
  <c r="Q419" i="14"/>
  <c r="T419" i="14" s="1"/>
  <c r="Q418" i="14"/>
  <c r="T418" i="14" s="1"/>
  <c r="Q417" i="14"/>
  <c r="T417" i="14" s="1"/>
  <c r="Q416" i="14"/>
  <c r="T416" i="14" s="1"/>
  <c r="Q415" i="14"/>
  <c r="T415" i="14" s="1"/>
  <c r="Q414" i="14"/>
  <c r="T414" i="14" s="1"/>
  <c r="Q413" i="14"/>
  <c r="T413" i="14" s="1"/>
  <c r="Q412" i="14"/>
  <c r="T412" i="14" s="1"/>
  <c r="Q411" i="14"/>
  <c r="T411" i="14" s="1"/>
  <c r="Q410" i="14"/>
  <c r="T410" i="14" s="1"/>
  <c r="Q409" i="14"/>
  <c r="T409" i="14" s="1"/>
  <c r="Q408" i="14"/>
  <c r="T408" i="14" s="1"/>
  <c r="Q407" i="14"/>
  <c r="T407" i="14" s="1"/>
  <c r="Q406" i="14"/>
  <c r="T406" i="14" s="1"/>
  <c r="Q405" i="14"/>
  <c r="T405" i="14" s="1"/>
  <c r="Q404" i="14"/>
  <c r="T404" i="14" s="1"/>
  <c r="Q403" i="14"/>
  <c r="T403" i="14" s="1"/>
  <c r="Q402" i="14"/>
  <c r="T402" i="14" s="1"/>
  <c r="Q401" i="14"/>
  <c r="T401" i="14" s="1"/>
  <c r="Q400" i="14"/>
  <c r="T400" i="14" s="1"/>
  <c r="Q399" i="14"/>
  <c r="T399" i="14" s="1"/>
  <c r="Q398" i="14"/>
  <c r="T398" i="14" s="1"/>
  <c r="Q397" i="14"/>
  <c r="T397" i="14" s="1"/>
  <c r="Q396" i="14"/>
  <c r="T396" i="14" s="1"/>
  <c r="Q395" i="14"/>
  <c r="T395" i="14" s="1"/>
  <c r="Q394" i="14"/>
  <c r="T394" i="14" s="1"/>
  <c r="Q393" i="14"/>
  <c r="T393" i="14" s="1"/>
  <c r="Q392" i="14"/>
  <c r="T392" i="14" s="1"/>
  <c r="Q391" i="14"/>
  <c r="T391" i="14" s="1"/>
  <c r="Q390" i="14"/>
  <c r="T390" i="14" s="1"/>
  <c r="Q389" i="14"/>
  <c r="T389" i="14" s="1"/>
  <c r="Q388" i="14"/>
  <c r="T388" i="14" s="1"/>
  <c r="Q387" i="14"/>
  <c r="T387" i="14" s="1"/>
  <c r="Q386" i="14"/>
  <c r="T386" i="14" s="1"/>
  <c r="Q385" i="14"/>
  <c r="T385" i="14" s="1"/>
  <c r="Q384" i="14"/>
  <c r="T384" i="14" s="1"/>
  <c r="Q383" i="14"/>
  <c r="T383" i="14" s="1"/>
  <c r="Q382" i="14"/>
  <c r="T382" i="14" s="1"/>
  <c r="Q381" i="14"/>
  <c r="T381" i="14" s="1"/>
  <c r="Q380" i="14"/>
  <c r="T380" i="14" s="1"/>
  <c r="Q379" i="14"/>
  <c r="T379" i="14" s="1"/>
  <c r="Q378" i="14"/>
  <c r="T378" i="14" s="1"/>
  <c r="Q377" i="14"/>
  <c r="T377" i="14" s="1"/>
  <c r="Q376" i="14"/>
  <c r="T376" i="14" s="1"/>
  <c r="Q375" i="14"/>
  <c r="T375" i="14" s="1"/>
  <c r="Q374" i="14"/>
  <c r="T374" i="14" s="1"/>
  <c r="Q373" i="14"/>
  <c r="T373" i="14" s="1"/>
  <c r="P19" i="13"/>
  <c r="K138" i="18"/>
  <c r="K134" i="18"/>
  <c r="K131" i="18"/>
  <c r="K81" i="18"/>
  <c r="K120" i="18"/>
  <c r="K125" i="18"/>
  <c r="K61" i="18"/>
  <c r="K238" i="18"/>
  <c r="K89" i="18"/>
  <c r="K43" i="18"/>
  <c r="K41" i="18"/>
  <c r="K54" i="18"/>
  <c r="Q10" i="7"/>
  <c r="T10" i="7" s="1"/>
  <c r="Q39" i="7"/>
  <c r="T39" i="7" s="1"/>
  <c r="Q31" i="7"/>
  <c r="T31" i="7" s="1"/>
  <c r="Q76" i="7"/>
  <c r="T76" i="7" s="1"/>
  <c r="Q68" i="7"/>
  <c r="T68" i="7" s="1"/>
  <c r="Q97" i="7"/>
  <c r="T97" i="7" s="1"/>
  <c r="Q89" i="7"/>
  <c r="T89" i="7" s="1"/>
  <c r="Q123" i="7"/>
  <c r="T123" i="7" s="1"/>
  <c r="Q115" i="7"/>
  <c r="T115" i="7" s="1"/>
  <c r="Q107" i="7"/>
  <c r="T107" i="7" s="1"/>
  <c r="Q169" i="7"/>
  <c r="T169" i="7" s="1"/>
  <c r="Q161" i="7"/>
  <c r="T161" i="7" s="1"/>
  <c r="Q231" i="7"/>
  <c r="T231" i="7" s="1"/>
  <c r="Q223" i="7"/>
  <c r="T223" i="7" s="1"/>
  <c r="Q288" i="7"/>
  <c r="T288" i="7" s="1"/>
  <c r="Q280" i="7"/>
  <c r="T280" i="7" s="1"/>
  <c r="Q272" i="7"/>
  <c r="T272" i="7" s="1"/>
  <c r="Q264" i="7"/>
  <c r="T264" i="7" s="1"/>
  <c r="Q256" i="7"/>
  <c r="T256" i="7" s="1"/>
  <c r="Q315" i="7"/>
  <c r="T315" i="7" s="1"/>
  <c r="Q299" i="7"/>
  <c r="T299" i="7" s="1"/>
  <c r="Q353" i="7"/>
  <c r="T353" i="7" s="1"/>
  <c r="Q345" i="7"/>
  <c r="T345" i="7" s="1"/>
  <c r="Q337" i="7"/>
  <c r="T337" i="7" s="1"/>
  <c r="Q329" i="7"/>
  <c r="T329" i="7" s="1"/>
  <c r="Q415" i="7"/>
  <c r="T415" i="7" s="1"/>
  <c r="Q407" i="7"/>
  <c r="T407" i="7" s="1"/>
  <c r="Q399" i="7"/>
  <c r="T399" i="7" s="1"/>
  <c r="Q431" i="7"/>
  <c r="T431" i="7" s="1"/>
  <c r="Q423" i="7"/>
  <c r="T423" i="7" s="1"/>
  <c r="Q513" i="7"/>
  <c r="T513" i="7" s="1"/>
  <c r="Q509" i="7"/>
  <c r="T509" i="7" s="1"/>
  <c r="Q505" i="7"/>
  <c r="T505" i="7" s="1"/>
  <c r="Q501" i="7"/>
  <c r="T501" i="7" s="1"/>
  <c r="Q497" i="7"/>
  <c r="T497" i="7" s="1"/>
  <c r="Q489" i="7"/>
  <c r="T489" i="7" s="1"/>
  <c r="Q485" i="7"/>
  <c r="T485" i="7" s="1"/>
  <c r="Q481" i="7"/>
  <c r="T481" i="7" s="1"/>
  <c r="Q473" i="7"/>
  <c r="T473" i="7" s="1"/>
  <c r="Q469" i="7"/>
  <c r="T469" i="7" s="1"/>
  <c r="Q465" i="7"/>
  <c r="T465" i="7" s="1"/>
  <c r="Q6" i="8"/>
  <c r="T6" i="8" s="1"/>
  <c r="Q10" i="8"/>
  <c r="T10" i="8" s="1"/>
  <c r="Q23" i="8"/>
  <c r="T23" i="8" s="1"/>
  <c r="Q39" i="8"/>
  <c r="T39" i="8" s="1"/>
  <c r="Q31" i="8"/>
  <c r="T31" i="8" s="1"/>
  <c r="Q76" i="8"/>
  <c r="T76" i="8" s="1"/>
  <c r="Q68" i="8"/>
  <c r="T68" i="8" s="1"/>
  <c r="Q123" i="8"/>
  <c r="T123" i="8" s="1"/>
  <c r="Q115" i="8"/>
  <c r="T115" i="8" s="1"/>
  <c r="Q107" i="8"/>
  <c r="T107" i="8" s="1"/>
  <c r="Q231" i="8"/>
  <c r="T231" i="8" s="1"/>
  <c r="Q223" i="8"/>
  <c r="T223" i="8" s="1"/>
  <c r="Q215" i="8"/>
  <c r="T215" i="8" s="1"/>
  <c r="Q207" i="8"/>
  <c r="T207" i="8" s="1"/>
  <c r="Q292" i="8"/>
  <c r="T292" i="8" s="1"/>
  <c r="Q284" i="8"/>
  <c r="T284" i="8" s="1"/>
  <c r="Q276" i="8"/>
  <c r="T276" i="8" s="1"/>
  <c r="Q268" i="8"/>
  <c r="T268" i="8" s="1"/>
  <c r="Q260" i="8"/>
  <c r="T260" i="8" s="1"/>
  <c r="Q353" i="8"/>
  <c r="T353" i="8" s="1"/>
  <c r="Q345" i="8"/>
  <c r="T345" i="8" s="1"/>
  <c r="Q337" i="8"/>
  <c r="T337" i="8" s="1"/>
  <c r="Q329" i="8"/>
  <c r="T329" i="8" s="1"/>
  <c r="Q421" i="8"/>
  <c r="T421" i="8" s="1"/>
  <c r="Q413" i="8"/>
  <c r="T413" i="8" s="1"/>
  <c r="Q405" i="8"/>
  <c r="T405" i="8" s="1"/>
  <c r="Q397" i="8"/>
  <c r="T397" i="8" s="1"/>
  <c r="Q513" i="8"/>
  <c r="T513" i="8" s="1"/>
  <c r="Q509" i="8"/>
  <c r="T509" i="8" s="1"/>
  <c r="Q501" i="8"/>
  <c r="T501" i="8" s="1"/>
  <c r="Q497" i="8"/>
  <c r="T497" i="8" s="1"/>
  <c r="Q493" i="8"/>
  <c r="T493" i="8" s="1"/>
  <c r="Q489" i="8"/>
  <c r="T489" i="8" s="1"/>
  <c r="Q485" i="8"/>
  <c r="T485" i="8" s="1"/>
  <c r="Q477" i="8"/>
  <c r="T477" i="8" s="1"/>
  <c r="Q473" i="8"/>
  <c r="T473" i="8" s="1"/>
  <c r="Q469" i="8"/>
  <c r="T469" i="8" s="1"/>
  <c r="Q465" i="8"/>
  <c r="T465" i="8" s="1"/>
  <c r="Q10" i="9"/>
  <c r="T10" i="9" s="1"/>
  <c r="Q23" i="9"/>
  <c r="T23" i="9" s="1"/>
  <c r="Q41" i="9"/>
  <c r="T41" i="9" s="1"/>
  <c r="Q33" i="9"/>
  <c r="T33" i="9" s="1"/>
  <c r="O49" i="9"/>
  <c r="Q82" i="9"/>
  <c r="T82" i="9" s="1"/>
  <c r="Q74" i="9"/>
  <c r="T74" i="9" s="1"/>
  <c r="Q66" i="9"/>
  <c r="T66" i="9" s="1"/>
  <c r="Q125" i="9"/>
  <c r="T125" i="9" s="1"/>
  <c r="Q117" i="9"/>
  <c r="T117" i="9" s="1"/>
  <c r="Q109" i="9"/>
  <c r="T109" i="9" s="1"/>
  <c r="Q175" i="9"/>
  <c r="T175" i="9" s="1"/>
  <c r="Q167" i="9"/>
  <c r="T167" i="9" s="1"/>
  <c r="Q241" i="9"/>
  <c r="T241" i="9" s="1"/>
  <c r="Q233" i="9"/>
  <c r="T233" i="9" s="1"/>
  <c r="Q225" i="9"/>
  <c r="T225" i="9" s="1"/>
  <c r="Q217" i="9"/>
  <c r="T217" i="9" s="1"/>
  <c r="Q297" i="9"/>
  <c r="T297" i="9" s="1"/>
  <c r="Q289" i="9"/>
  <c r="T289" i="9" s="1"/>
  <c r="Q281" i="9"/>
  <c r="T281" i="9" s="1"/>
  <c r="Q273" i="9"/>
  <c r="T273" i="9" s="1"/>
  <c r="Q304" i="9"/>
  <c r="T304" i="9" s="1"/>
  <c r="Q371" i="9"/>
  <c r="T371" i="9" s="1"/>
  <c r="Q363" i="9"/>
  <c r="T363" i="9" s="1"/>
  <c r="Q355" i="9"/>
  <c r="T355" i="9" s="1"/>
  <c r="Q347" i="9"/>
  <c r="T347" i="9" s="1"/>
  <c r="Q339" i="9"/>
  <c r="T339" i="9" s="1"/>
  <c r="Q430" i="9"/>
  <c r="T430" i="9" s="1"/>
  <c r="Q422" i="9"/>
  <c r="T422" i="9" s="1"/>
  <c r="Q448" i="9"/>
  <c r="T448" i="9" s="1"/>
  <c r="Q440" i="9"/>
  <c r="T440" i="9" s="1"/>
  <c r="Q531" i="9"/>
  <c r="T531" i="9" s="1"/>
  <c r="Q523" i="9"/>
  <c r="T523" i="9" s="1"/>
  <c r="Q519" i="9"/>
  <c r="T519" i="9" s="1"/>
  <c r="Q515" i="9"/>
  <c r="T515" i="9" s="1"/>
  <c r="Q507" i="9"/>
  <c r="T507" i="9" s="1"/>
  <c r="Q499" i="9"/>
  <c r="T499" i="9" s="1"/>
  <c r="Q491" i="9"/>
  <c r="T491" i="9" s="1"/>
  <c r="Q483" i="9"/>
  <c r="T483" i="9" s="1"/>
  <c r="Q479" i="9"/>
  <c r="T479" i="9" s="1"/>
  <c r="Q453" i="11"/>
  <c r="T453" i="11" s="1"/>
  <c r="Q437" i="11"/>
  <c r="T437" i="11" s="1"/>
  <c r="Q433" i="11"/>
  <c r="T433" i="11" s="1"/>
  <c r="Q425" i="11"/>
  <c r="T425" i="11" s="1"/>
  <c r="Q413" i="11"/>
  <c r="T413" i="11" s="1"/>
  <c r="Q409" i="11"/>
  <c r="T409" i="11" s="1"/>
  <c r="Q354" i="11"/>
  <c r="T354" i="11" s="1"/>
  <c r="Q307" i="11"/>
  <c r="T307" i="11" s="1"/>
  <c r="Q193" i="11"/>
  <c r="T193" i="11" s="1"/>
  <c r="Q185" i="11"/>
  <c r="T185" i="11" s="1"/>
  <c r="Q177" i="11"/>
  <c r="T177" i="11" s="1"/>
  <c r="Q173" i="11"/>
  <c r="T173" i="11" s="1"/>
  <c r="Q169" i="11"/>
  <c r="T169" i="11" s="1"/>
  <c r="Q165" i="11"/>
  <c r="T165" i="11" s="1"/>
  <c r="Q161" i="11"/>
  <c r="T161" i="11" s="1"/>
  <c r="Q157" i="11"/>
  <c r="T157" i="11" s="1"/>
  <c r="Q153" i="11"/>
  <c r="T153" i="11" s="1"/>
  <c r="Q149" i="11"/>
  <c r="T149" i="11" s="1"/>
  <c r="Q55" i="11"/>
  <c r="T55" i="11" s="1"/>
  <c r="Q51" i="11"/>
  <c r="T51" i="11" s="1"/>
  <c r="Q40" i="11"/>
  <c r="T40" i="11" s="1"/>
  <c r="Q36" i="11"/>
  <c r="T36" i="11" s="1"/>
  <c r="Q11" i="7"/>
  <c r="T11" i="7" s="1"/>
  <c r="Q40" i="7"/>
  <c r="T40" i="7" s="1"/>
  <c r="Q32" i="7"/>
  <c r="T32" i="7" s="1"/>
  <c r="Q77" i="7"/>
  <c r="T77" i="7" s="1"/>
  <c r="Q69" i="7"/>
  <c r="T69" i="7" s="1"/>
  <c r="Q124" i="7"/>
  <c r="T124" i="7" s="1"/>
  <c r="Q116" i="7"/>
  <c r="T116" i="7" s="1"/>
  <c r="Q108" i="7"/>
  <c r="T108" i="7" s="1"/>
  <c r="Q100" i="7"/>
  <c r="T100" i="7" s="1"/>
  <c r="Q141" i="7"/>
  <c r="T141" i="7" s="1"/>
  <c r="Q170" i="7"/>
  <c r="T170" i="7" s="1"/>
  <c r="Q162" i="7"/>
  <c r="T162" i="7" s="1"/>
  <c r="Q224" i="7"/>
  <c r="T224" i="7" s="1"/>
  <c r="Q281" i="7"/>
  <c r="T281" i="7" s="1"/>
  <c r="Q273" i="7"/>
  <c r="T273" i="7" s="1"/>
  <c r="Q265" i="7"/>
  <c r="T265" i="7" s="1"/>
  <c r="Q257" i="7"/>
  <c r="T257" i="7" s="1"/>
  <c r="Q354" i="7"/>
  <c r="T354" i="7" s="1"/>
  <c r="Q346" i="7"/>
  <c r="T346" i="7" s="1"/>
  <c r="Q338" i="7"/>
  <c r="T338" i="7" s="1"/>
  <c r="Q330" i="7"/>
  <c r="T330" i="7" s="1"/>
  <c r="Q416" i="7"/>
  <c r="T416" i="7" s="1"/>
  <c r="Q408" i="7"/>
  <c r="T408" i="7" s="1"/>
  <c r="Q400" i="7"/>
  <c r="T400" i="7" s="1"/>
  <c r="Q432" i="7"/>
  <c r="T432" i="7" s="1"/>
  <c r="Q424" i="7"/>
  <c r="T424" i="7" s="1"/>
  <c r="Q11" i="8"/>
  <c r="T11" i="8" s="1"/>
  <c r="Q40" i="8"/>
  <c r="T40" i="8" s="1"/>
  <c r="Q32" i="8"/>
  <c r="T32" i="8" s="1"/>
  <c r="Q57" i="8"/>
  <c r="T57" i="8" s="1"/>
  <c r="Q49" i="8"/>
  <c r="T49" i="8" s="1"/>
  <c r="Q77" i="8"/>
  <c r="T77" i="8" s="1"/>
  <c r="Q69" i="8"/>
  <c r="T69" i="8" s="1"/>
  <c r="Q98" i="8"/>
  <c r="T98" i="8" s="1"/>
  <c r="Q90" i="8"/>
  <c r="T90" i="8" s="1"/>
  <c r="Q124" i="8"/>
  <c r="T124" i="8" s="1"/>
  <c r="Q116" i="8"/>
  <c r="T116" i="8" s="1"/>
  <c r="Q108" i="8"/>
  <c r="T108" i="8" s="1"/>
  <c r="Q100" i="8"/>
  <c r="T100" i="8" s="1"/>
  <c r="Q224" i="8"/>
  <c r="T224" i="8" s="1"/>
  <c r="Q216" i="8"/>
  <c r="T216" i="8" s="1"/>
  <c r="Q208" i="8"/>
  <c r="T208" i="8" s="1"/>
  <c r="Q285" i="8"/>
  <c r="T285" i="8" s="1"/>
  <c r="Q277" i="8"/>
  <c r="T277" i="8" s="1"/>
  <c r="Q269" i="8"/>
  <c r="T269" i="8" s="1"/>
  <c r="Q261" i="8"/>
  <c r="T261" i="8" s="1"/>
  <c r="Q354" i="8"/>
  <c r="T354" i="8" s="1"/>
  <c r="Q346" i="8"/>
  <c r="T346" i="8" s="1"/>
  <c r="Q338" i="8"/>
  <c r="T338" i="8" s="1"/>
  <c r="Q330" i="8"/>
  <c r="T330" i="8" s="1"/>
  <c r="Q422" i="8"/>
  <c r="T422" i="8" s="1"/>
  <c r="Q414" i="8"/>
  <c r="T414" i="8" s="1"/>
  <c r="Q406" i="8"/>
  <c r="T406" i="8" s="1"/>
  <c r="Q398" i="8"/>
  <c r="T398" i="8" s="1"/>
  <c r="Q430" i="8"/>
  <c r="T430" i="8" s="1"/>
  <c r="Q11" i="9"/>
  <c r="T11" i="9" s="1"/>
  <c r="Q42" i="9"/>
  <c r="T42" i="9" s="1"/>
  <c r="Q34" i="9"/>
  <c r="T34" i="9" s="1"/>
  <c r="Q61" i="9"/>
  <c r="T61" i="9" s="1"/>
  <c r="Q53" i="9"/>
  <c r="T53" i="9" s="1"/>
  <c r="Q83" i="9"/>
  <c r="T83" i="9" s="1"/>
  <c r="Q75" i="9"/>
  <c r="T75" i="9" s="1"/>
  <c r="Q67" i="9"/>
  <c r="T67" i="9" s="1"/>
  <c r="Q126" i="9"/>
  <c r="T126" i="9" s="1"/>
  <c r="Q118" i="9"/>
  <c r="T118" i="9" s="1"/>
  <c r="Q110" i="9"/>
  <c r="T110" i="9" s="1"/>
  <c r="Q161" i="9"/>
  <c r="T161" i="9" s="1"/>
  <c r="Q153" i="9"/>
  <c r="T153" i="9" s="1"/>
  <c r="Q145" i="9"/>
  <c r="T145" i="9" s="1"/>
  <c r="Q137" i="9"/>
  <c r="T137" i="9" s="1"/>
  <c r="Q176" i="9"/>
  <c r="T176" i="9" s="1"/>
  <c r="Q168" i="9"/>
  <c r="T168" i="9" s="1"/>
  <c r="Q234" i="9"/>
  <c r="T234" i="9" s="1"/>
  <c r="Q226" i="9"/>
  <c r="T226" i="9" s="1"/>
  <c r="Q218" i="9"/>
  <c r="T218" i="9" s="1"/>
  <c r="Q298" i="9"/>
  <c r="T298" i="9" s="1"/>
  <c r="Q290" i="9"/>
  <c r="T290" i="9" s="1"/>
  <c r="Q282" i="9"/>
  <c r="T282" i="9" s="1"/>
  <c r="Q274" i="9"/>
  <c r="T274" i="9" s="1"/>
  <c r="Q266" i="9"/>
  <c r="T266" i="9" s="1"/>
  <c r="Q372" i="9"/>
  <c r="T372" i="9" s="1"/>
  <c r="Q364" i="9"/>
  <c r="T364" i="9" s="1"/>
  <c r="Q356" i="9"/>
  <c r="T356" i="9" s="1"/>
  <c r="Q348" i="9"/>
  <c r="T348" i="9" s="1"/>
  <c r="Q340" i="9"/>
  <c r="T340" i="9" s="1"/>
  <c r="Q431" i="9"/>
  <c r="T431" i="9" s="1"/>
  <c r="Q423" i="9"/>
  <c r="T423" i="9" s="1"/>
  <c r="Q407" i="9"/>
  <c r="T407" i="9" s="1"/>
  <c r="Q441" i="9"/>
  <c r="T441" i="9" s="1"/>
  <c r="Q565" i="13"/>
  <c r="T565" i="13" s="1"/>
  <c r="Q467" i="6"/>
  <c r="T467" i="6" s="1"/>
  <c r="Q400" i="6"/>
  <c r="T400" i="6" s="1"/>
  <c r="Q349" i="6"/>
  <c r="T349" i="6" s="1"/>
  <c r="Q309" i="6"/>
  <c r="T309" i="6" s="1"/>
  <c r="Q278" i="6"/>
  <c r="T278" i="6" s="1"/>
  <c r="Q238" i="6"/>
  <c r="T238" i="6" s="1"/>
  <c r="Q156" i="6"/>
  <c r="T156" i="6" s="1"/>
  <c r="Q132" i="6"/>
  <c r="T132" i="6" s="1"/>
  <c r="Q50" i="6"/>
  <c r="T50" i="6" s="1"/>
  <c r="Q12" i="6"/>
  <c r="T12" i="6" s="1"/>
  <c r="Q364" i="18"/>
  <c r="T364" i="18" s="1"/>
  <c r="U364" i="18" s="1"/>
  <c r="V364" i="18" s="1"/>
  <c r="L364" i="18"/>
  <c r="L58" i="18"/>
  <c r="L49" i="18"/>
  <c r="L5" i="7"/>
  <c r="Q5" i="7"/>
  <c r="T5" i="7" s="1"/>
  <c r="L96" i="7"/>
  <c r="Q96" i="7"/>
  <c r="T96" i="7" s="1"/>
  <c r="L322" i="8"/>
  <c r="Q322" i="8"/>
  <c r="T322" i="8" s="1"/>
  <c r="Q314" i="8"/>
  <c r="T314" i="8" s="1"/>
  <c r="L314" i="8"/>
  <c r="L306" i="8"/>
  <c r="Q306" i="8"/>
  <c r="T306" i="8" s="1"/>
  <c r="L298" i="8"/>
  <c r="Q298" i="8"/>
  <c r="T298" i="8" s="1"/>
  <c r="L388" i="8"/>
  <c r="Q388" i="8"/>
  <c r="T388" i="8" s="1"/>
  <c r="L380" i="8"/>
  <c r="Q380" i="8"/>
  <c r="T380" i="8" s="1"/>
  <c r="L372" i="8"/>
  <c r="Q372" i="8"/>
  <c r="T372" i="8" s="1"/>
  <c r="L364" i="8"/>
  <c r="Q364" i="8"/>
  <c r="T364" i="8" s="1"/>
  <c r="L428" i="8"/>
  <c r="Q428" i="8"/>
  <c r="T428" i="8" s="1"/>
  <c r="Q22" i="9"/>
  <c r="T22" i="9" s="1"/>
  <c r="L22" i="9"/>
  <c r="L59" i="9"/>
  <c r="Q59" i="9"/>
  <c r="T59" i="9" s="1"/>
  <c r="L405" i="18"/>
  <c r="Q405" i="18"/>
  <c r="T405" i="18" s="1"/>
  <c r="L401" i="18"/>
  <c r="Q401" i="18"/>
  <c r="T401" i="18" s="1"/>
  <c r="Q397" i="18"/>
  <c r="T397" i="18" s="1"/>
  <c r="L397" i="18"/>
  <c r="L393" i="18"/>
  <c r="Q393" i="18"/>
  <c r="T393" i="18" s="1"/>
  <c r="L389" i="18"/>
  <c r="Q389" i="18"/>
  <c r="T389" i="18" s="1"/>
  <c r="L385" i="18"/>
  <c r="Q385" i="18"/>
  <c r="T385" i="18" s="1"/>
  <c r="L381" i="18"/>
  <c r="Q381" i="18"/>
  <c r="T381" i="18" s="1"/>
  <c r="L377" i="18"/>
  <c r="Q377" i="18"/>
  <c r="T377" i="18" s="1"/>
  <c r="L373" i="18"/>
  <c r="Q373" i="18"/>
  <c r="T373" i="18" s="1"/>
  <c r="L369" i="18"/>
  <c r="Q369" i="18"/>
  <c r="T369" i="18" s="1"/>
  <c r="Q365" i="18"/>
  <c r="T365" i="18" s="1"/>
  <c r="U365" i="18" s="1"/>
  <c r="L365" i="18"/>
  <c r="L166" i="19"/>
  <c r="Q166" i="19"/>
  <c r="Q154" i="19"/>
  <c r="L154" i="19"/>
  <c r="Q150" i="19"/>
  <c r="L150" i="19"/>
  <c r="Q146" i="19"/>
  <c r="L146" i="19"/>
  <c r="Q530" i="11"/>
  <c r="T530" i="11" s="1"/>
  <c r="L530" i="11"/>
  <c r="Q498" i="11"/>
  <c r="T498" i="11" s="1"/>
  <c r="L498" i="11"/>
  <c r="L22" i="7"/>
  <c r="Q22" i="7"/>
  <c r="T22" i="7" s="1"/>
  <c r="L222" i="7"/>
  <c r="Q222" i="7"/>
  <c r="T222" i="7" s="1"/>
  <c r="L214" i="7"/>
  <c r="Q214" i="7"/>
  <c r="T214" i="7" s="1"/>
  <c r="L206" i="7"/>
  <c r="Q206" i="7"/>
  <c r="T206" i="7" s="1"/>
  <c r="L298" i="7"/>
  <c r="Q298" i="7"/>
  <c r="T298" i="7" s="1"/>
  <c r="L22" i="8"/>
  <c r="Q22" i="8"/>
  <c r="T22" i="8" s="1"/>
  <c r="Q147" i="8"/>
  <c r="T147" i="8" s="1"/>
  <c r="L147" i="8"/>
  <c r="L160" i="8"/>
  <c r="Q160" i="8"/>
  <c r="T160" i="8" s="1"/>
  <c r="L200" i="8"/>
  <c r="Q200" i="8"/>
  <c r="T200" i="8" s="1"/>
  <c r="L192" i="8"/>
  <c r="Q192" i="8"/>
  <c r="T192" i="8" s="1"/>
  <c r="L6" i="7"/>
  <c r="Q6" i="7"/>
  <c r="T6" i="7" s="1"/>
  <c r="L215" i="7"/>
  <c r="Q215" i="7"/>
  <c r="T215" i="7" s="1"/>
  <c r="L250" i="7"/>
  <c r="Q250" i="7"/>
  <c r="T250" i="7" s="1"/>
  <c r="L323" i="7"/>
  <c r="Q323" i="7"/>
  <c r="T323" i="7" s="1"/>
  <c r="L381" i="7"/>
  <c r="Q381" i="7"/>
  <c r="T381" i="7" s="1"/>
  <c r="L373" i="7"/>
  <c r="Q373" i="7"/>
  <c r="T373" i="7" s="1"/>
  <c r="L365" i="7"/>
  <c r="Q365" i="7"/>
  <c r="T365" i="7" s="1"/>
  <c r="L97" i="8"/>
  <c r="Q97" i="8"/>
  <c r="T97" i="8" s="1"/>
  <c r="L89" i="8"/>
  <c r="Q89" i="8"/>
  <c r="T89" i="8" s="1"/>
  <c r="L323" i="8"/>
  <c r="Q323" i="8"/>
  <c r="T323" i="8" s="1"/>
  <c r="L315" i="8"/>
  <c r="Q315" i="8"/>
  <c r="T315" i="8" s="1"/>
  <c r="L307" i="8"/>
  <c r="Q307" i="8"/>
  <c r="T307" i="8" s="1"/>
  <c r="L299" i="8"/>
  <c r="Q299" i="8"/>
  <c r="T299" i="8" s="1"/>
  <c r="L389" i="8"/>
  <c r="Q389" i="8"/>
  <c r="T389" i="8" s="1"/>
  <c r="L381" i="8"/>
  <c r="Q381" i="8"/>
  <c r="T381" i="8" s="1"/>
  <c r="L373" i="8"/>
  <c r="Q373" i="8"/>
  <c r="T373" i="8" s="1"/>
  <c r="L365" i="8"/>
  <c r="Q365" i="8"/>
  <c r="T365" i="8" s="1"/>
  <c r="L429" i="8"/>
  <c r="Q429" i="8"/>
  <c r="T429" i="8" s="1"/>
  <c r="L460" i="8"/>
  <c r="Q460" i="8"/>
  <c r="T460" i="8" s="1"/>
  <c r="L456" i="8"/>
  <c r="Q456" i="8"/>
  <c r="T456" i="8" s="1"/>
  <c r="L452" i="8"/>
  <c r="Q452" i="8"/>
  <c r="T452" i="8" s="1"/>
  <c r="L448" i="8"/>
  <c r="Q448" i="8"/>
  <c r="T448" i="8" s="1"/>
  <c r="L444" i="8"/>
  <c r="Q444" i="8"/>
  <c r="T444" i="8" s="1"/>
  <c r="L440" i="8"/>
  <c r="Q440" i="8"/>
  <c r="T440" i="8" s="1"/>
  <c r="L436" i="8"/>
  <c r="Q436" i="8"/>
  <c r="T436" i="8" s="1"/>
  <c r="L481" i="8"/>
  <c r="Q481" i="8"/>
  <c r="T481" i="8" s="1"/>
  <c r="L52" i="9"/>
  <c r="Q52" i="9"/>
  <c r="T52" i="9" s="1"/>
  <c r="L209" i="9"/>
  <c r="Q209" i="9"/>
  <c r="T209" i="9" s="1"/>
  <c r="L201" i="9"/>
  <c r="Q201" i="9"/>
  <c r="T201" i="9" s="1"/>
  <c r="L193" i="9"/>
  <c r="Q193" i="9"/>
  <c r="T193" i="9" s="1"/>
  <c r="L262" i="9"/>
  <c r="Q262" i="9"/>
  <c r="T262" i="9" s="1"/>
  <c r="L254" i="9"/>
  <c r="Q254" i="9"/>
  <c r="T254" i="9" s="1"/>
  <c r="L246" i="9"/>
  <c r="Q246" i="9"/>
  <c r="T246" i="9" s="1"/>
  <c r="L414" i="9"/>
  <c r="Q414" i="9"/>
  <c r="T414" i="9" s="1"/>
  <c r="L511" i="9"/>
  <c r="Q511" i="9"/>
  <c r="T511" i="9" s="1"/>
  <c r="L55" i="7"/>
  <c r="Q55" i="7"/>
  <c r="T55" i="7" s="1"/>
  <c r="L147" i="7"/>
  <c r="Q147" i="7"/>
  <c r="T147" i="7" s="1"/>
  <c r="L139" i="7"/>
  <c r="Q139" i="7"/>
  <c r="T139" i="7" s="1"/>
  <c r="L131" i="7"/>
  <c r="Q131" i="7"/>
  <c r="T131" i="7" s="1"/>
  <c r="L184" i="7"/>
  <c r="Q184" i="7"/>
  <c r="T184" i="7" s="1"/>
  <c r="L372" i="7"/>
  <c r="Q372" i="7"/>
  <c r="T372" i="7" s="1"/>
  <c r="L364" i="7"/>
  <c r="Q364" i="7"/>
  <c r="T364" i="7" s="1"/>
  <c r="L5" i="8"/>
  <c r="Q5" i="8"/>
  <c r="T5" i="8" s="1"/>
  <c r="L249" i="8"/>
  <c r="Q249" i="8"/>
  <c r="T249" i="8" s="1"/>
  <c r="L56" i="7"/>
  <c r="Q56" i="7"/>
  <c r="T56" i="7" s="1"/>
  <c r="L48" i="7"/>
  <c r="Q48" i="7"/>
  <c r="T48" i="7" s="1"/>
  <c r="L193" i="7"/>
  <c r="Q193" i="7"/>
  <c r="T193" i="7" s="1"/>
  <c r="L389" i="7"/>
  <c r="Q389" i="7"/>
  <c r="T389" i="7" s="1"/>
  <c r="L56" i="8"/>
  <c r="Q56" i="8"/>
  <c r="T56" i="8" s="1"/>
  <c r="L48" i="8"/>
  <c r="Q48" i="8"/>
  <c r="T48" i="8" s="1"/>
  <c r="L60" i="9"/>
  <c r="Q60" i="9"/>
  <c r="T60" i="9" s="1"/>
  <c r="L97" i="9"/>
  <c r="Q97" i="9"/>
  <c r="T97" i="9" s="1"/>
  <c r="L89" i="9"/>
  <c r="Q89" i="9"/>
  <c r="T89" i="9" s="1"/>
  <c r="L527" i="9"/>
  <c r="Q527" i="9"/>
  <c r="T527" i="9" s="1"/>
  <c r="L503" i="9"/>
  <c r="Q503" i="9"/>
  <c r="T503" i="9" s="1"/>
  <c r="L7" i="7"/>
  <c r="Q7" i="7"/>
  <c r="T7" i="7" s="1"/>
  <c r="L57" i="7"/>
  <c r="Q57" i="7"/>
  <c r="T57" i="7" s="1"/>
  <c r="L49" i="7"/>
  <c r="Q49" i="7"/>
  <c r="T49" i="7" s="1"/>
  <c r="L149" i="7"/>
  <c r="Q149" i="7"/>
  <c r="T149" i="7" s="1"/>
  <c r="L202" i="7"/>
  <c r="Q202" i="7"/>
  <c r="T202" i="7" s="1"/>
  <c r="L194" i="7"/>
  <c r="Q194" i="7"/>
  <c r="T194" i="7" s="1"/>
  <c r="L186" i="7"/>
  <c r="Q186" i="7"/>
  <c r="T186" i="7" s="1"/>
  <c r="L178" i="7"/>
  <c r="Q178" i="7"/>
  <c r="T178" i="7" s="1"/>
  <c r="L7" i="8"/>
  <c r="Q7" i="8"/>
  <c r="T7" i="8" s="1"/>
  <c r="L149" i="8"/>
  <c r="Q149" i="8"/>
  <c r="T149" i="8" s="1"/>
  <c r="L194" i="8"/>
  <c r="Q194" i="8"/>
  <c r="T194" i="8" s="1"/>
  <c r="L186" i="8"/>
  <c r="Q186" i="8"/>
  <c r="T186" i="8" s="1"/>
  <c r="L178" i="8"/>
  <c r="Q178" i="8"/>
  <c r="T178" i="8" s="1"/>
  <c r="L324" i="8"/>
  <c r="Q324" i="8"/>
  <c r="T324" i="8" s="1"/>
  <c r="L316" i="8"/>
  <c r="Q316" i="8"/>
  <c r="T316" i="8" s="1"/>
  <c r="L308" i="8"/>
  <c r="Q308" i="8"/>
  <c r="T308" i="8" s="1"/>
  <c r="L300" i="8"/>
  <c r="Q300" i="8"/>
  <c r="T300" i="8" s="1"/>
  <c r="L155" i="7"/>
  <c r="Q155" i="7"/>
  <c r="T155" i="7" s="1"/>
  <c r="L388" i="7"/>
  <c r="Q388" i="7"/>
  <c r="T388" i="7" s="1"/>
  <c r="L380" i="7"/>
  <c r="Q380" i="7"/>
  <c r="T380" i="7" s="1"/>
  <c r="L55" i="8"/>
  <c r="Q55" i="8"/>
  <c r="T55" i="8" s="1"/>
  <c r="L47" i="8"/>
  <c r="Q47" i="8"/>
  <c r="T47" i="8" s="1"/>
  <c r="L184" i="8"/>
  <c r="Q184" i="8"/>
  <c r="T184" i="8" s="1"/>
  <c r="L241" i="8"/>
  <c r="Q241" i="8"/>
  <c r="T241" i="8" s="1"/>
  <c r="L23" i="7"/>
  <c r="Q23" i="7"/>
  <c r="T23" i="7" s="1"/>
  <c r="L156" i="7"/>
  <c r="Q156" i="7"/>
  <c r="T156" i="7" s="1"/>
  <c r="L148" i="7"/>
  <c r="Q148" i="7"/>
  <c r="T148" i="7" s="1"/>
  <c r="L140" i="7"/>
  <c r="Q140" i="7"/>
  <c r="T140" i="7" s="1"/>
  <c r="L132" i="7"/>
  <c r="Q132" i="7"/>
  <c r="T132" i="7" s="1"/>
  <c r="L207" i="7"/>
  <c r="Q207" i="7"/>
  <c r="T207" i="7" s="1"/>
  <c r="L242" i="7"/>
  <c r="Q242" i="7"/>
  <c r="T242" i="7" s="1"/>
  <c r="L460" i="7"/>
  <c r="Q460" i="7"/>
  <c r="T460" i="7" s="1"/>
  <c r="L456" i="7"/>
  <c r="Q456" i="7"/>
  <c r="T456" i="7" s="1"/>
  <c r="L452" i="7"/>
  <c r="Q452" i="7"/>
  <c r="T452" i="7" s="1"/>
  <c r="L448" i="7"/>
  <c r="Q448" i="7"/>
  <c r="T448" i="7" s="1"/>
  <c r="L444" i="7"/>
  <c r="Q444" i="7"/>
  <c r="T444" i="7" s="1"/>
  <c r="L440" i="7"/>
  <c r="Q440" i="7"/>
  <c r="T440" i="7" s="1"/>
  <c r="L436" i="7"/>
  <c r="Q436" i="7"/>
  <c r="T436" i="7" s="1"/>
  <c r="L477" i="7"/>
  <c r="Q477" i="7"/>
  <c r="T477" i="7" s="1"/>
  <c r="L156" i="8"/>
  <c r="Q156" i="8"/>
  <c r="T156" i="8" s="1"/>
  <c r="L160" i="9"/>
  <c r="Q160" i="9"/>
  <c r="T160" i="9" s="1"/>
  <c r="L152" i="9"/>
  <c r="Q152" i="9"/>
  <c r="T152" i="9" s="1"/>
  <c r="L144" i="9"/>
  <c r="Q144" i="9"/>
  <c r="T144" i="9" s="1"/>
  <c r="L136" i="9"/>
  <c r="Q136" i="9"/>
  <c r="T136" i="9" s="1"/>
  <c r="L393" i="9"/>
  <c r="Q393" i="9"/>
  <c r="T393" i="9" s="1"/>
  <c r="L385" i="9"/>
  <c r="Q385" i="9"/>
  <c r="T385" i="9" s="1"/>
  <c r="L377" i="9"/>
  <c r="Q377" i="9"/>
  <c r="T377" i="9" s="1"/>
  <c r="L476" i="9"/>
  <c r="Q476" i="9"/>
  <c r="T476" i="9" s="1"/>
  <c r="L472" i="9"/>
  <c r="Q472" i="9"/>
  <c r="T472" i="9" s="1"/>
  <c r="L468" i="9"/>
  <c r="Q468" i="9"/>
  <c r="T468" i="9" s="1"/>
  <c r="L464" i="9"/>
  <c r="Q464" i="9"/>
  <c r="T464" i="9" s="1"/>
  <c r="Q460" i="9"/>
  <c r="T460" i="9" s="1"/>
  <c r="L460" i="9"/>
  <c r="L456" i="9"/>
  <c r="Q456" i="9"/>
  <c r="T456" i="9" s="1"/>
  <c r="L452" i="9"/>
  <c r="Q452" i="9"/>
  <c r="T452" i="9" s="1"/>
  <c r="L487" i="9"/>
  <c r="Q487" i="9"/>
  <c r="T487" i="9" s="1"/>
  <c r="L23" i="9"/>
  <c r="L131" i="8"/>
  <c r="L24" i="7"/>
  <c r="Q24" i="7"/>
  <c r="T24" i="7" s="1"/>
  <c r="L133" i="7"/>
  <c r="Q133" i="7"/>
  <c r="T133" i="7" s="1"/>
  <c r="L216" i="7"/>
  <c r="Q216" i="7"/>
  <c r="T216" i="7" s="1"/>
  <c r="L208" i="7"/>
  <c r="Q208" i="7"/>
  <c r="T208" i="7" s="1"/>
  <c r="L251" i="7"/>
  <c r="Q251" i="7"/>
  <c r="T251" i="7" s="1"/>
  <c r="L243" i="7"/>
  <c r="Q243" i="7"/>
  <c r="T243" i="7" s="1"/>
  <c r="L235" i="7"/>
  <c r="Q235" i="7"/>
  <c r="T235" i="7" s="1"/>
  <c r="L324" i="7"/>
  <c r="Q324" i="7"/>
  <c r="T324" i="7" s="1"/>
  <c r="L316" i="7"/>
  <c r="Q316" i="7"/>
  <c r="T316" i="7" s="1"/>
  <c r="L308" i="7"/>
  <c r="Q308" i="7"/>
  <c r="T308" i="7" s="1"/>
  <c r="L300" i="7"/>
  <c r="Q300" i="7"/>
  <c r="T300" i="7" s="1"/>
  <c r="L390" i="7"/>
  <c r="Q390" i="7"/>
  <c r="T390" i="7" s="1"/>
  <c r="L382" i="7"/>
  <c r="Q382" i="7"/>
  <c r="T382" i="7" s="1"/>
  <c r="L374" i="7"/>
  <c r="Q374" i="7"/>
  <c r="T374" i="7" s="1"/>
  <c r="L366" i="7"/>
  <c r="Q366" i="7"/>
  <c r="T366" i="7" s="1"/>
  <c r="L24" i="8"/>
  <c r="Q24" i="8"/>
  <c r="T24" i="8" s="1"/>
  <c r="L141" i="8"/>
  <c r="Q141" i="8"/>
  <c r="T141" i="8" s="1"/>
  <c r="L133" i="8"/>
  <c r="Q133" i="8"/>
  <c r="T133" i="8" s="1"/>
  <c r="L170" i="8"/>
  <c r="Q170" i="8"/>
  <c r="T170" i="8" s="1"/>
  <c r="L162" i="8"/>
  <c r="Q162" i="8"/>
  <c r="T162" i="8" s="1"/>
  <c r="L202" i="8"/>
  <c r="Q202" i="8"/>
  <c r="T202" i="8" s="1"/>
  <c r="L251" i="8"/>
  <c r="Q251" i="8"/>
  <c r="T251" i="8" s="1"/>
  <c r="L243" i="8"/>
  <c r="Q243" i="8"/>
  <c r="T243" i="8" s="1"/>
  <c r="L235" i="8"/>
  <c r="Q235" i="8"/>
  <c r="T235" i="8" s="1"/>
  <c r="P85" i="6"/>
  <c r="L98" i="8"/>
  <c r="O143" i="12"/>
  <c r="L88" i="7"/>
  <c r="Q88" i="7"/>
  <c r="T88" i="7" s="1"/>
  <c r="L200" i="7"/>
  <c r="Q200" i="7"/>
  <c r="T200" i="7" s="1"/>
  <c r="L192" i="7"/>
  <c r="Q192" i="7"/>
  <c r="T192" i="7" s="1"/>
  <c r="Q139" i="8"/>
  <c r="T139" i="8" s="1"/>
  <c r="L139" i="8"/>
  <c r="L168" i="8"/>
  <c r="Q168" i="8"/>
  <c r="T168" i="8" s="1"/>
  <c r="L155" i="8"/>
  <c r="L201" i="7"/>
  <c r="Q201" i="7"/>
  <c r="T201" i="7" s="1"/>
  <c r="L185" i="7"/>
  <c r="Q185" i="7"/>
  <c r="T185" i="7" s="1"/>
  <c r="L307" i="7"/>
  <c r="Q307" i="7"/>
  <c r="T307" i="7" s="1"/>
  <c r="L493" i="7"/>
  <c r="Q493" i="7"/>
  <c r="T493" i="7" s="1"/>
  <c r="L148" i="8"/>
  <c r="Q148" i="8"/>
  <c r="T148" i="8" s="1"/>
  <c r="L140" i="8"/>
  <c r="Q140" i="8"/>
  <c r="T140" i="8" s="1"/>
  <c r="L132" i="8"/>
  <c r="Q132" i="8"/>
  <c r="T132" i="8" s="1"/>
  <c r="L169" i="8"/>
  <c r="Q169" i="8"/>
  <c r="T169" i="8" s="1"/>
  <c r="L161" i="8"/>
  <c r="Q161" i="8"/>
  <c r="T161" i="8" s="1"/>
  <c r="L201" i="8"/>
  <c r="Q201" i="8"/>
  <c r="T201" i="8" s="1"/>
  <c r="L193" i="8"/>
  <c r="Q193" i="8"/>
  <c r="T193" i="8" s="1"/>
  <c r="L185" i="8"/>
  <c r="Q185" i="8"/>
  <c r="T185" i="8" s="1"/>
  <c r="L250" i="8"/>
  <c r="Q250" i="8"/>
  <c r="T250" i="8" s="1"/>
  <c r="L242" i="8"/>
  <c r="Q242" i="8"/>
  <c r="T242" i="8" s="1"/>
  <c r="L505" i="8"/>
  <c r="Q505" i="8"/>
  <c r="T505" i="8" s="1"/>
  <c r="Q6" i="9"/>
  <c r="T6" i="9" s="1"/>
  <c r="L6" i="9"/>
  <c r="L331" i="9"/>
  <c r="Q331" i="9"/>
  <c r="T331" i="9" s="1"/>
  <c r="L323" i="9"/>
  <c r="Q323" i="9"/>
  <c r="T323" i="9" s="1"/>
  <c r="L315" i="9"/>
  <c r="Q315" i="9"/>
  <c r="T315" i="9" s="1"/>
  <c r="L401" i="9"/>
  <c r="Q401" i="9"/>
  <c r="T401" i="9" s="1"/>
  <c r="L495" i="9"/>
  <c r="Q495" i="9"/>
  <c r="T495" i="9" s="1"/>
  <c r="L47" i="7"/>
  <c r="L158" i="19"/>
  <c r="L98" i="7"/>
  <c r="Q98" i="7"/>
  <c r="T98" i="7" s="1"/>
  <c r="L90" i="7"/>
  <c r="Q90" i="7"/>
  <c r="T90" i="7" s="1"/>
  <c r="O21" i="12"/>
  <c r="L85" i="7"/>
  <c r="Q13" i="7"/>
  <c r="T13" i="7" s="1"/>
  <c r="L26" i="7"/>
  <c r="Q26" i="7"/>
  <c r="T26" i="7" s="1"/>
  <c r="Q42" i="7"/>
  <c r="T42" i="7" s="1"/>
  <c r="Q34" i="7"/>
  <c r="T34" i="7" s="1"/>
  <c r="L59" i="7"/>
  <c r="Q59" i="7"/>
  <c r="T59" i="7" s="1"/>
  <c r="L51" i="7"/>
  <c r="Q51" i="7"/>
  <c r="T51" i="7" s="1"/>
  <c r="Q79" i="7"/>
  <c r="T79" i="7" s="1"/>
  <c r="Q71" i="7"/>
  <c r="T71" i="7" s="1"/>
  <c r="Q63" i="7"/>
  <c r="T63" i="7" s="1"/>
  <c r="L92" i="7"/>
  <c r="Q92" i="7"/>
  <c r="T92" i="7" s="1"/>
  <c r="Q126" i="7"/>
  <c r="T126" i="7" s="1"/>
  <c r="Q118" i="7"/>
  <c r="T118" i="7" s="1"/>
  <c r="Q110" i="7"/>
  <c r="T110" i="7" s="1"/>
  <c r="Q102" i="7"/>
  <c r="T102" i="7" s="1"/>
  <c r="L151" i="7"/>
  <c r="Q151" i="7"/>
  <c r="T151" i="7" s="1"/>
  <c r="L143" i="7"/>
  <c r="Q143" i="7"/>
  <c r="T143" i="7" s="1"/>
  <c r="L135" i="7"/>
  <c r="Q135" i="7"/>
  <c r="T135" i="7" s="1"/>
  <c r="Q172" i="7"/>
  <c r="T172" i="7" s="1"/>
  <c r="Q164" i="7"/>
  <c r="T164" i="7" s="1"/>
  <c r="L204" i="7"/>
  <c r="Q204" i="7"/>
  <c r="T204" i="7" s="1"/>
  <c r="L196" i="7"/>
  <c r="Q196" i="7"/>
  <c r="T196" i="7" s="1"/>
  <c r="L188" i="7"/>
  <c r="Q188" i="7"/>
  <c r="T188" i="7" s="1"/>
  <c r="L180" i="7"/>
  <c r="Q180" i="7"/>
  <c r="T180" i="7" s="1"/>
  <c r="Q226" i="7"/>
  <c r="T226" i="7" s="1"/>
  <c r="L218" i="7"/>
  <c r="Q218" i="7"/>
  <c r="T218" i="7" s="1"/>
  <c r="L210" i="7"/>
  <c r="Q210" i="7"/>
  <c r="T210" i="7" s="1"/>
  <c r="L253" i="7"/>
  <c r="Q253" i="7"/>
  <c r="T253" i="7" s="1"/>
  <c r="L245" i="7"/>
  <c r="Q245" i="7"/>
  <c r="T245" i="7" s="1"/>
  <c r="L237" i="7"/>
  <c r="Q237" i="7"/>
  <c r="T237" i="7" s="1"/>
  <c r="Q283" i="7"/>
  <c r="T283" i="7" s="1"/>
  <c r="Q275" i="7"/>
  <c r="T275" i="7" s="1"/>
  <c r="Q267" i="7"/>
  <c r="T267" i="7" s="1"/>
  <c r="Q259" i="7"/>
  <c r="T259" i="7" s="1"/>
  <c r="Q290" i="7"/>
  <c r="T290" i="7" s="1"/>
  <c r="L318" i="7"/>
  <c r="Q318" i="7"/>
  <c r="T318" i="7" s="1"/>
  <c r="L310" i="7"/>
  <c r="Q310" i="7"/>
  <c r="T310" i="7" s="1"/>
  <c r="L302" i="7"/>
  <c r="Q302" i="7"/>
  <c r="T302" i="7" s="1"/>
  <c r="Q356" i="7"/>
  <c r="T356" i="7" s="1"/>
  <c r="Q348" i="7"/>
  <c r="T348" i="7" s="1"/>
  <c r="Q340" i="7"/>
  <c r="T340" i="7" s="1"/>
  <c r="Q332" i="7"/>
  <c r="T332" i="7" s="1"/>
  <c r="L392" i="7"/>
  <c r="Q392" i="7"/>
  <c r="T392" i="7" s="1"/>
  <c r="L384" i="7"/>
  <c r="Q384" i="7"/>
  <c r="T384" i="7" s="1"/>
  <c r="L376" i="7"/>
  <c r="Q376" i="7"/>
  <c r="T376" i="7" s="1"/>
  <c r="L368" i="7"/>
  <c r="Q368" i="7"/>
  <c r="T368" i="7" s="1"/>
  <c r="Q418" i="7"/>
  <c r="T418" i="7" s="1"/>
  <c r="Q410" i="7"/>
  <c r="T410" i="7" s="1"/>
  <c r="Q402" i="7"/>
  <c r="T402" i="7" s="1"/>
  <c r="Q394" i="7"/>
  <c r="T394" i="7" s="1"/>
  <c r="Q426" i="7"/>
  <c r="T426" i="7" s="1"/>
  <c r="Q13" i="8"/>
  <c r="T13" i="8" s="1"/>
  <c r="L26" i="8"/>
  <c r="Q26" i="8"/>
  <c r="T26" i="8" s="1"/>
  <c r="Q42" i="8"/>
  <c r="T42" i="8" s="1"/>
  <c r="Q34" i="8"/>
  <c r="T34" i="8" s="1"/>
  <c r="L59" i="8"/>
  <c r="Q59" i="8"/>
  <c r="T59" i="8" s="1"/>
  <c r="L51" i="8"/>
  <c r="Q51" i="8"/>
  <c r="T51" i="8" s="1"/>
  <c r="Q79" i="8"/>
  <c r="T79" i="8" s="1"/>
  <c r="Q71" i="8"/>
  <c r="T71" i="8" s="1"/>
  <c r="Q63" i="8"/>
  <c r="T63" i="8" s="1"/>
  <c r="L92" i="8"/>
  <c r="Q92" i="8"/>
  <c r="T92" i="8" s="1"/>
  <c r="Q126" i="8"/>
  <c r="T126" i="8" s="1"/>
  <c r="Q118" i="8"/>
  <c r="T118" i="8" s="1"/>
  <c r="Q110" i="8"/>
  <c r="T110" i="8" s="1"/>
  <c r="Q102" i="8"/>
  <c r="T102" i="8" s="1"/>
  <c r="L151" i="8"/>
  <c r="Q151" i="8"/>
  <c r="T151" i="8" s="1"/>
  <c r="L143" i="8"/>
  <c r="Q143" i="8"/>
  <c r="T143" i="8" s="1"/>
  <c r="L135" i="8"/>
  <c r="Q135" i="8"/>
  <c r="T135" i="8" s="1"/>
  <c r="L172" i="8"/>
  <c r="Q172" i="8"/>
  <c r="T172" i="8" s="1"/>
  <c r="L164" i="8"/>
  <c r="Q164" i="8"/>
  <c r="T164" i="8" s="1"/>
  <c r="L204" i="8"/>
  <c r="Q204" i="8"/>
  <c r="T204" i="8" s="1"/>
  <c r="L196" i="8"/>
  <c r="Q196" i="8"/>
  <c r="T196" i="8" s="1"/>
  <c r="L188" i="8"/>
  <c r="Q188" i="8"/>
  <c r="T188" i="8" s="1"/>
  <c r="L180" i="8"/>
  <c r="Q180" i="8"/>
  <c r="T180" i="8" s="1"/>
  <c r="Q226" i="8"/>
  <c r="T226" i="8" s="1"/>
  <c r="Q218" i="8"/>
  <c r="T218" i="8" s="1"/>
  <c r="Q210" i="8"/>
  <c r="T210" i="8" s="1"/>
  <c r="L253" i="8"/>
  <c r="Q253" i="8"/>
  <c r="T253" i="8" s="1"/>
  <c r="L245" i="8"/>
  <c r="Q245" i="8"/>
  <c r="T245" i="8" s="1"/>
  <c r="L237" i="8"/>
  <c r="Q237" i="8"/>
  <c r="T237" i="8" s="1"/>
  <c r="Q287" i="8"/>
  <c r="T287" i="8" s="1"/>
  <c r="Q279" i="8"/>
  <c r="T279" i="8" s="1"/>
  <c r="Q271" i="8"/>
  <c r="T271" i="8" s="1"/>
  <c r="Q263" i="8"/>
  <c r="T263" i="8" s="1"/>
  <c r="Q294" i="8"/>
  <c r="T294" i="8" s="1"/>
  <c r="L318" i="8"/>
  <c r="Q318" i="8"/>
  <c r="T318" i="8" s="1"/>
  <c r="L310" i="8"/>
  <c r="Q310" i="8"/>
  <c r="T310" i="8" s="1"/>
  <c r="L302" i="8"/>
  <c r="Q302" i="8"/>
  <c r="T302" i="8" s="1"/>
  <c r="Q356" i="8"/>
  <c r="T356" i="8" s="1"/>
  <c r="Q348" i="8"/>
  <c r="T348" i="8" s="1"/>
  <c r="Q340" i="8"/>
  <c r="T340" i="8" s="1"/>
  <c r="Q332" i="8"/>
  <c r="T332" i="8" s="1"/>
  <c r="L392" i="8"/>
  <c r="Q392" i="8"/>
  <c r="T392" i="8" s="1"/>
  <c r="L384" i="8"/>
  <c r="Q384" i="8"/>
  <c r="T384" i="8" s="1"/>
  <c r="L376" i="8"/>
  <c r="Q376" i="8"/>
  <c r="T376" i="8" s="1"/>
  <c r="L368" i="8"/>
  <c r="Q368" i="8"/>
  <c r="T368" i="8" s="1"/>
  <c r="Q424" i="8"/>
  <c r="T424" i="8" s="1"/>
  <c r="L416" i="8"/>
  <c r="Q416" i="8"/>
  <c r="T416" i="8" s="1"/>
  <c r="Q408" i="8"/>
  <c r="T408" i="8" s="1"/>
  <c r="Q400" i="8"/>
  <c r="T400" i="8" s="1"/>
  <c r="Q432" i="8"/>
  <c r="T432" i="8" s="1"/>
  <c r="Q13" i="9"/>
  <c r="T13" i="9" s="1"/>
  <c r="L26" i="9"/>
  <c r="Q26" i="9"/>
  <c r="T26" i="9" s="1"/>
  <c r="Q44" i="9"/>
  <c r="T44" i="9" s="1"/>
  <c r="Q36" i="9"/>
  <c r="T36" i="9" s="1"/>
  <c r="L63" i="9"/>
  <c r="Q63" i="9"/>
  <c r="T63" i="9" s="1"/>
  <c r="L55" i="9"/>
  <c r="Q55" i="9"/>
  <c r="T55" i="9" s="1"/>
  <c r="Q85" i="9"/>
  <c r="T85" i="9" s="1"/>
  <c r="Q77" i="9"/>
  <c r="T77" i="9" s="1"/>
  <c r="Q69" i="9"/>
  <c r="T69" i="9" s="1"/>
  <c r="L100" i="9"/>
  <c r="Q100" i="9"/>
  <c r="T100" i="9" s="1"/>
  <c r="L92" i="9"/>
  <c r="Q92" i="9"/>
  <c r="T92" i="9" s="1"/>
  <c r="Q128" i="9"/>
  <c r="T128" i="9" s="1"/>
  <c r="Q120" i="9"/>
  <c r="T120" i="9" s="1"/>
  <c r="Q112" i="9"/>
  <c r="T112" i="9" s="1"/>
  <c r="Q104" i="9"/>
  <c r="T104" i="9" s="1"/>
  <c r="L155" i="9"/>
  <c r="Q155" i="9"/>
  <c r="T155" i="9" s="1"/>
  <c r="L147" i="9"/>
  <c r="Q147" i="9"/>
  <c r="T147" i="9" s="1"/>
  <c r="Q139" i="9"/>
  <c r="T139" i="9" s="1"/>
  <c r="Q178" i="9"/>
  <c r="T178" i="9" s="1"/>
  <c r="Q170" i="9"/>
  <c r="T170" i="9" s="1"/>
  <c r="L212" i="9"/>
  <c r="Q212" i="9"/>
  <c r="T212" i="9" s="1"/>
  <c r="L204" i="9"/>
  <c r="Q204" i="9"/>
  <c r="T204" i="9" s="1"/>
  <c r="L196" i="9"/>
  <c r="Q196" i="9"/>
  <c r="T196" i="9" s="1"/>
  <c r="L188" i="9"/>
  <c r="Q188" i="9"/>
  <c r="T188" i="9" s="1"/>
  <c r="Q236" i="9"/>
  <c r="T236" i="9" s="1"/>
  <c r="Q228" i="9"/>
  <c r="T228" i="9" s="1"/>
  <c r="Q220" i="9"/>
  <c r="T220" i="9" s="1"/>
  <c r="L265" i="9"/>
  <c r="Q265" i="9"/>
  <c r="T265" i="9" s="1"/>
  <c r="L257" i="9"/>
  <c r="Q257" i="9"/>
  <c r="T257" i="9" s="1"/>
  <c r="L249" i="9"/>
  <c r="Q249" i="9"/>
  <c r="T249" i="9" s="1"/>
  <c r="Q300" i="9"/>
  <c r="T300" i="9" s="1"/>
  <c r="Q292" i="9"/>
  <c r="T292" i="9" s="1"/>
  <c r="Q284" i="9"/>
  <c r="T284" i="9" s="1"/>
  <c r="Q276" i="9"/>
  <c r="T276" i="9" s="1"/>
  <c r="Q268" i="9"/>
  <c r="T268" i="9" s="1"/>
  <c r="L334" i="9"/>
  <c r="Q334" i="9"/>
  <c r="T334" i="9" s="1"/>
  <c r="L326" i="9"/>
  <c r="Q326" i="9"/>
  <c r="T326" i="9" s="1"/>
  <c r="L318" i="9"/>
  <c r="Q318" i="9"/>
  <c r="T318" i="9" s="1"/>
  <c r="L310" i="9"/>
  <c r="Q310" i="9"/>
  <c r="T310" i="9" s="1"/>
  <c r="Q366" i="9"/>
  <c r="T366" i="9" s="1"/>
  <c r="Q358" i="9"/>
  <c r="T358" i="9" s="1"/>
  <c r="Q350" i="9"/>
  <c r="T350" i="9" s="1"/>
  <c r="Q342" i="9"/>
  <c r="T342" i="9" s="1"/>
  <c r="L404" i="9"/>
  <c r="Q404" i="9"/>
  <c r="T404" i="9" s="1"/>
  <c r="L396" i="9"/>
  <c r="Q396" i="9"/>
  <c r="T396" i="9" s="1"/>
  <c r="L388" i="9"/>
  <c r="Q388" i="9"/>
  <c r="T388" i="9" s="1"/>
  <c r="L380" i="9"/>
  <c r="Q380" i="9"/>
  <c r="T380" i="9" s="1"/>
  <c r="Q433" i="9"/>
  <c r="T433" i="9" s="1"/>
  <c r="Q425" i="9"/>
  <c r="T425" i="9" s="1"/>
  <c r="Q417" i="9"/>
  <c r="T417" i="9" s="1"/>
  <c r="Q409" i="9"/>
  <c r="T409" i="9" s="1"/>
  <c r="Q443" i="9"/>
  <c r="T443" i="9" s="1"/>
  <c r="L219" i="7"/>
  <c r="Q219" i="7"/>
  <c r="T219" i="7" s="1"/>
  <c r="L211" i="7"/>
  <c r="Q211" i="7"/>
  <c r="T211" i="7" s="1"/>
  <c r="L319" i="7"/>
  <c r="Q319" i="7"/>
  <c r="T319" i="7" s="1"/>
  <c r="L311" i="7"/>
  <c r="Q311" i="7"/>
  <c r="T311" i="7" s="1"/>
  <c r="L303" i="7"/>
  <c r="Q303" i="7"/>
  <c r="T303" i="7" s="1"/>
  <c r="Q60" i="8"/>
  <c r="T60" i="8" s="1"/>
  <c r="L60" i="8"/>
  <c r="L52" i="8"/>
  <c r="Q52" i="8"/>
  <c r="T52" i="8" s="1"/>
  <c r="L93" i="8"/>
  <c r="Q93" i="8"/>
  <c r="T93" i="8" s="1"/>
  <c r="L85" i="8"/>
  <c r="Q85" i="8"/>
  <c r="T85" i="8" s="1"/>
  <c r="L152" i="8"/>
  <c r="Q152" i="8"/>
  <c r="T152" i="8" s="1"/>
  <c r="L319" i="8"/>
  <c r="Q319" i="8"/>
  <c r="T319" i="8" s="1"/>
  <c r="L311" i="8"/>
  <c r="Q311" i="8"/>
  <c r="T311" i="8" s="1"/>
  <c r="L303" i="8"/>
  <c r="Q303" i="8"/>
  <c r="T303" i="8" s="1"/>
  <c r="L405" i="9"/>
  <c r="Q405" i="9"/>
  <c r="T405" i="9" s="1"/>
  <c r="L397" i="9"/>
  <c r="Q397" i="9"/>
  <c r="T397" i="9" s="1"/>
  <c r="L389" i="9"/>
  <c r="Q389" i="9"/>
  <c r="T389" i="9" s="1"/>
  <c r="L381" i="9"/>
  <c r="Q381" i="9"/>
  <c r="T381" i="9" s="1"/>
  <c r="L27" i="7"/>
  <c r="Q27" i="7"/>
  <c r="T27" i="7" s="1"/>
  <c r="L19" i="7"/>
  <c r="Q19" i="7"/>
  <c r="T19" i="7" s="1"/>
  <c r="L197" i="7"/>
  <c r="Q197" i="7"/>
  <c r="T197" i="7" s="1"/>
  <c r="L189" i="7"/>
  <c r="Q189" i="7"/>
  <c r="T189" i="7" s="1"/>
  <c r="L181" i="7"/>
  <c r="Q181" i="7"/>
  <c r="T181" i="7" s="1"/>
  <c r="L385" i="7"/>
  <c r="Q385" i="7"/>
  <c r="T385" i="7" s="1"/>
  <c r="L377" i="7"/>
  <c r="Q377" i="7"/>
  <c r="T377" i="7" s="1"/>
  <c r="L369" i="7"/>
  <c r="Q369" i="7"/>
  <c r="T369" i="7" s="1"/>
  <c r="L483" i="7"/>
  <c r="Q483" i="7"/>
  <c r="T483" i="7" s="1"/>
  <c r="L27" i="8"/>
  <c r="Q27" i="8"/>
  <c r="T27" i="8" s="1"/>
  <c r="L19" i="8"/>
  <c r="Q19" i="8"/>
  <c r="T19" i="8" s="1"/>
  <c r="L144" i="8"/>
  <c r="Q144" i="8"/>
  <c r="T144" i="8" s="1"/>
  <c r="L136" i="8"/>
  <c r="Q136" i="8"/>
  <c r="T136" i="8" s="1"/>
  <c r="L173" i="8"/>
  <c r="Q173" i="8"/>
  <c r="T173" i="8" s="1"/>
  <c r="L165" i="8"/>
  <c r="Q165" i="8"/>
  <c r="T165" i="8" s="1"/>
  <c r="L157" i="8"/>
  <c r="Q157" i="8"/>
  <c r="T157" i="8" s="1"/>
  <c r="L197" i="8"/>
  <c r="Q197" i="8"/>
  <c r="T197" i="8" s="1"/>
  <c r="L189" i="8"/>
  <c r="Q189" i="8"/>
  <c r="T189" i="8" s="1"/>
  <c r="L181" i="8"/>
  <c r="Q181" i="8"/>
  <c r="T181" i="8" s="1"/>
  <c r="L254" i="8"/>
  <c r="Q254" i="8"/>
  <c r="T254" i="8" s="1"/>
  <c r="Q246" i="8"/>
  <c r="T246" i="8" s="1"/>
  <c r="L246" i="8"/>
  <c r="L238" i="8"/>
  <c r="Q238" i="8"/>
  <c r="T238" i="8" s="1"/>
  <c r="L495" i="8"/>
  <c r="Q495" i="8"/>
  <c r="T495" i="8" s="1"/>
  <c r="L64" i="9"/>
  <c r="Q64" i="9"/>
  <c r="T64" i="9" s="1"/>
  <c r="L56" i="9"/>
  <c r="Q56" i="9"/>
  <c r="T56" i="9" s="1"/>
  <c r="L48" i="9"/>
  <c r="Q48" i="9"/>
  <c r="T48" i="9" s="1"/>
  <c r="L156" i="9"/>
  <c r="Q156" i="9"/>
  <c r="T156" i="9" s="1"/>
  <c r="L148" i="9"/>
  <c r="Q148" i="9"/>
  <c r="T148" i="9" s="1"/>
  <c r="L140" i="9"/>
  <c r="Q140" i="9"/>
  <c r="T140" i="9" s="1"/>
  <c r="L205" i="9"/>
  <c r="Q205" i="9"/>
  <c r="T205" i="9" s="1"/>
  <c r="L197" i="9"/>
  <c r="Q197" i="9"/>
  <c r="T197" i="9" s="1"/>
  <c r="L189" i="9"/>
  <c r="Q189" i="9"/>
  <c r="T189" i="9" s="1"/>
  <c r="L335" i="9"/>
  <c r="Q335" i="9"/>
  <c r="T335" i="9" s="1"/>
  <c r="L497" i="9"/>
  <c r="Q497" i="9"/>
  <c r="T497" i="9" s="1"/>
  <c r="O180" i="6"/>
  <c r="O181" i="6" s="1"/>
  <c r="L60" i="7"/>
  <c r="Q60" i="7"/>
  <c r="T60" i="7" s="1"/>
  <c r="L52" i="7"/>
  <c r="Q52" i="7"/>
  <c r="T52" i="7" s="1"/>
  <c r="L93" i="7"/>
  <c r="Q93" i="7"/>
  <c r="T93" i="7" s="1"/>
  <c r="L152" i="7"/>
  <c r="Q152" i="7"/>
  <c r="T152" i="7" s="1"/>
  <c r="L144" i="7"/>
  <c r="Q144" i="7"/>
  <c r="T144" i="7" s="1"/>
  <c r="L246" i="7"/>
  <c r="Q246" i="7"/>
  <c r="T246" i="7" s="1"/>
  <c r="L238" i="7"/>
  <c r="Q238" i="7"/>
  <c r="T238" i="7" s="1"/>
  <c r="L462" i="7"/>
  <c r="Q462" i="7"/>
  <c r="T462" i="7" s="1"/>
  <c r="L458" i="7"/>
  <c r="Q458" i="7"/>
  <c r="T458" i="7" s="1"/>
  <c r="L454" i="7"/>
  <c r="Q454" i="7"/>
  <c r="T454" i="7" s="1"/>
  <c r="L450" i="7"/>
  <c r="Q450" i="7"/>
  <c r="T450" i="7" s="1"/>
  <c r="L446" i="7"/>
  <c r="Q446" i="7"/>
  <c r="T446" i="7" s="1"/>
  <c r="L442" i="7"/>
  <c r="Q442" i="7"/>
  <c r="T442" i="7" s="1"/>
  <c r="L438" i="7"/>
  <c r="Q438" i="7"/>
  <c r="T438" i="7" s="1"/>
  <c r="L491" i="7"/>
  <c r="Q491" i="7"/>
  <c r="T491" i="7" s="1"/>
  <c r="L385" i="8"/>
  <c r="Q385" i="8"/>
  <c r="T385" i="8" s="1"/>
  <c r="L377" i="8"/>
  <c r="Q377" i="8"/>
  <c r="T377" i="8" s="1"/>
  <c r="L369" i="8"/>
  <c r="Q369" i="8"/>
  <c r="T369" i="8" s="1"/>
  <c r="L462" i="8"/>
  <c r="Q462" i="8"/>
  <c r="T462" i="8" s="1"/>
  <c r="L458" i="8"/>
  <c r="Q458" i="8"/>
  <c r="T458" i="8" s="1"/>
  <c r="L454" i="8"/>
  <c r="Q454" i="8"/>
  <c r="T454" i="8" s="1"/>
  <c r="L450" i="8"/>
  <c r="Q450" i="8"/>
  <c r="T450" i="8" s="1"/>
  <c r="L446" i="8"/>
  <c r="Q446" i="8"/>
  <c r="T446" i="8" s="1"/>
  <c r="L442" i="8"/>
  <c r="Q442" i="8"/>
  <c r="T442" i="8" s="1"/>
  <c r="L438" i="8"/>
  <c r="Q438" i="8"/>
  <c r="T438" i="8" s="1"/>
  <c r="L503" i="8"/>
  <c r="Q503" i="8"/>
  <c r="T503" i="8" s="1"/>
  <c r="L487" i="8"/>
  <c r="Q487" i="8"/>
  <c r="T487" i="8" s="1"/>
  <c r="L479" i="8"/>
  <c r="Q479" i="8"/>
  <c r="T479" i="8" s="1"/>
  <c r="L27" i="9"/>
  <c r="Q27" i="9"/>
  <c r="T27" i="9" s="1"/>
  <c r="L19" i="9"/>
  <c r="Q19" i="9"/>
  <c r="T19" i="9" s="1"/>
  <c r="L101" i="9"/>
  <c r="Q101" i="9"/>
  <c r="T101" i="9" s="1"/>
  <c r="L93" i="9"/>
  <c r="Q93" i="9"/>
  <c r="T93" i="9" s="1"/>
  <c r="L258" i="9"/>
  <c r="Q258" i="9"/>
  <c r="T258" i="9" s="1"/>
  <c r="L250" i="9"/>
  <c r="Q250" i="9"/>
  <c r="T250" i="9" s="1"/>
  <c r="L327" i="9"/>
  <c r="Q327" i="9"/>
  <c r="T327" i="9" s="1"/>
  <c r="L319" i="9"/>
  <c r="Q319" i="9"/>
  <c r="T319" i="9" s="1"/>
  <c r="L478" i="9"/>
  <c r="Q478" i="9"/>
  <c r="T478" i="9" s="1"/>
  <c r="L474" i="9"/>
  <c r="Q474" i="9"/>
  <c r="T474" i="9" s="1"/>
  <c r="L470" i="9"/>
  <c r="Q470" i="9"/>
  <c r="T470" i="9" s="1"/>
  <c r="L466" i="9"/>
  <c r="Q466" i="9"/>
  <c r="T466" i="9" s="1"/>
  <c r="L462" i="9"/>
  <c r="Q462" i="9"/>
  <c r="T462" i="9" s="1"/>
  <c r="L458" i="9"/>
  <c r="Q458" i="9"/>
  <c r="T458" i="9" s="1"/>
  <c r="L454" i="9"/>
  <c r="Q454" i="9"/>
  <c r="T454" i="9" s="1"/>
  <c r="L521" i="9"/>
  <c r="Q521" i="9"/>
  <c r="T521" i="9" s="1"/>
  <c r="L311" i="9"/>
  <c r="L142" i="12"/>
  <c r="L4" i="7"/>
  <c r="Q4" i="7"/>
  <c r="T4" i="7" s="1"/>
  <c r="L29" i="7"/>
  <c r="Q29" i="7"/>
  <c r="T29" i="7" s="1"/>
  <c r="L21" i="7"/>
  <c r="Q21" i="7"/>
  <c r="T21" i="7" s="1"/>
  <c r="Q37" i="7"/>
  <c r="T37" i="7" s="1"/>
  <c r="Q62" i="7"/>
  <c r="T62" i="7" s="1"/>
  <c r="Q54" i="7"/>
  <c r="T54" i="7" s="1"/>
  <c r="L46" i="7"/>
  <c r="Q46" i="7"/>
  <c r="T46" i="7" s="1"/>
  <c r="Q74" i="7"/>
  <c r="T74" i="7" s="1"/>
  <c r="Q66" i="7"/>
  <c r="T66" i="7" s="1"/>
  <c r="Q95" i="7"/>
  <c r="T95" i="7" s="1"/>
  <c r="Q87" i="7"/>
  <c r="T87" i="7" s="1"/>
  <c r="Q121" i="7"/>
  <c r="T121" i="7" s="1"/>
  <c r="Q113" i="7"/>
  <c r="T113" i="7" s="1"/>
  <c r="Q105" i="7"/>
  <c r="T105" i="7" s="1"/>
  <c r="Q154" i="7"/>
  <c r="T154" i="7" s="1"/>
  <c r="Q146" i="7"/>
  <c r="T146" i="7" s="1"/>
  <c r="Q138" i="7"/>
  <c r="T138" i="7" s="1"/>
  <c r="L130" i="7"/>
  <c r="Q130" i="7"/>
  <c r="T130" i="7" s="1"/>
  <c r="Q167" i="7"/>
  <c r="T167" i="7" s="1"/>
  <c r="Q159" i="7"/>
  <c r="T159" i="7" s="1"/>
  <c r="L199" i="7"/>
  <c r="Q199" i="7"/>
  <c r="T199" i="7" s="1"/>
  <c r="L191" i="7"/>
  <c r="Q191" i="7"/>
  <c r="T191" i="7" s="1"/>
  <c r="L183" i="7"/>
  <c r="Q183" i="7"/>
  <c r="T183" i="7" s="1"/>
  <c r="Q229" i="7"/>
  <c r="T229" i="7" s="1"/>
  <c r="L221" i="7"/>
  <c r="Q221" i="7"/>
  <c r="T221" i="7" s="1"/>
  <c r="L213" i="7"/>
  <c r="Q213" i="7"/>
  <c r="T213" i="7" s="1"/>
  <c r="L205" i="7"/>
  <c r="Q205" i="7"/>
  <c r="T205" i="7" s="1"/>
  <c r="Q248" i="7"/>
  <c r="T248" i="7" s="1"/>
  <c r="L240" i="7"/>
  <c r="Q240" i="7"/>
  <c r="T240" i="7" s="1"/>
  <c r="Q286" i="7"/>
  <c r="T286" i="7" s="1"/>
  <c r="Q278" i="7"/>
  <c r="T278" i="7" s="1"/>
  <c r="Q270" i="7"/>
  <c r="T270" i="7" s="1"/>
  <c r="Q262" i="7"/>
  <c r="T262" i="7" s="1"/>
  <c r="Q293" i="7"/>
  <c r="T293" i="7" s="1"/>
  <c r="L321" i="7"/>
  <c r="Q321" i="7"/>
  <c r="T321" i="7" s="1"/>
  <c r="L313" i="7"/>
  <c r="Q313" i="7"/>
  <c r="T313" i="7" s="1"/>
  <c r="L305" i="7"/>
  <c r="Q305" i="7"/>
  <c r="T305" i="7" s="1"/>
  <c r="Q359" i="7"/>
  <c r="T359" i="7" s="1"/>
  <c r="Q351" i="7"/>
  <c r="T351" i="7" s="1"/>
  <c r="Q343" i="7"/>
  <c r="T343" i="7" s="1"/>
  <c r="Q335" i="7"/>
  <c r="T335" i="7" s="1"/>
  <c r="Q327" i="7"/>
  <c r="T327" i="7" s="1"/>
  <c r="L387" i="7"/>
  <c r="Q387" i="7"/>
  <c r="T387" i="7" s="1"/>
  <c r="L379" i="7"/>
  <c r="Q379" i="7"/>
  <c r="T379" i="7" s="1"/>
  <c r="L371" i="7"/>
  <c r="Q371" i="7"/>
  <c r="T371" i="7" s="1"/>
  <c r="L363" i="7"/>
  <c r="Q363" i="7"/>
  <c r="T363" i="7" s="1"/>
  <c r="Q413" i="7"/>
  <c r="T413" i="7" s="1"/>
  <c r="Q405" i="7"/>
  <c r="T405" i="7" s="1"/>
  <c r="Q397" i="7"/>
  <c r="T397" i="7" s="1"/>
  <c r="Q429" i="7"/>
  <c r="T429" i="7" s="1"/>
  <c r="Q421" i="7"/>
  <c r="T421" i="7" s="1"/>
  <c r="L459" i="7"/>
  <c r="Q459" i="7"/>
  <c r="T459" i="7" s="1"/>
  <c r="L455" i="7"/>
  <c r="Q455" i="7"/>
  <c r="T455" i="7" s="1"/>
  <c r="L451" i="7"/>
  <c r="Q451" i="7"/>
  <c r="T451" i="7" s="1"/>
  <c r="L447" i="7"/>
  <c r="Q447" i="7"/>
  <c r="T447" i="7" s="1"/>
  <c r="L443" i="7"/>
  <c r="Q443" i="7"/>
  <c r="T443" i="7" s="1"/>
  <c r="L439" i="7"/>
  <c r="Q439" i="7"/>
  <c r="T439" i="7" s="1"/>
  <c r="Q516" i="7"/>
  <c r="T516" i="7" s="1"/>
  <c r="Q512" i="7"/>
  <c r="T512" i="7" s="1"/>
  <c r="Q508" i="7"/>
  <c r="T508" i="7" s="1"/>
  <c r="L504" i="7"/>
  <c r="Q504" i="7"/>
  <c r="T504" i="7" s="1"/>
  <c r="Q500" i="7"/>
  <c r="T500" i="7" s="1"/>
  <c r="Q496" i="7"/>
  <c r="T496" i="7" s="1"/>
  <c r="Q492" i="7"/>
  <c r="T492" i="7" s="1"/>
  <c r="L488" i="7"/>
  <c r="Q488" i="7"/>
  <c r="T488" i="7" s="1"/>
  <c r="Q484" i="7"/>
  <c r="T484" i="7" s="1"/>
  <c r="Q480" i="7"/>
  <c r="T480" i="7" s="1"/>
  <c r="Q476" i="7"/>
  <c r="T476" i="7" s="1"/>
  <c r="Q472" i="7"/>
  <c r="T472" i="7" s="1"/>
  <c r="Q468" i="7"/>
  <c r="T468" i="7" s="1"/>
  <c r="Q464" i="7"/>
  <c r="T464" i="7" s="1"/>
  <c r="Q4" i="8"/>
  <c r="T4" i="8" s="1"/>
  <c r="Q29" i="8"/>
  <c r="T29" i="8" s="1"/>
  <c r="Q21" i="8"/>
  <c r="T21" i="8" s="1"/>
  <c r="Q37" i="8"/>
  <c r="T37" i="8" s="1"/>
  <c r="L62" i="8"/>
  <c r="Q62" i="8"/>
  <c r="T62" i="8" s="1"/>
  <c r="L54" i="8"/>
  <c r="Q54" i="8"/>
  <c r="T54" i="8" s="1"/>
  <c r="L46" i="8"/>
  <c r="Q46" i="8"/>
  <c r="T46" i="8" s="1"/>
  <c r="Q74" i="8"/>
  <c r="T74" i="8" s="1"/>
  <c r="Q66" i="8"/>
  <c r="T66" i="8" s="1"/>
  <c r="L95" i="8"/>
  <c r="Q95" i="8"/>
  <c r="T95" i="8" s="1"/>
  <c r="L87" i="8"/>
  <c r="Q87" i="8"/>
  <c r="T87" i="8" s="1"/>
  <c r="Q121" i="8"/>
  <c r="T121" i="8" s="1"/>
  <c r="Q113" i="8"/>
  <c r="T113" i="8" s="1"/>
  <c r="Q105" i="8"/>
  <c r="T105" i="8" s="1"/>
  <c r="L154" i="8"/>
  <c r="Q154" i="8"/>
  <c r="T154" i="8" s="1"/>
  <c r="L146" i="8"/>
  <c r="Q146" i="8"/>
  <c r="T146" i="8" s="1"/>
  <c r="L138" i="8"/>
  <c r="Q138" i="8"/>
  <c r="T138" i="8" s="1"/>
  <c r="L130" i="8"/>
  <c r="Q130" i="8"/>
  <c r="T130" i="8" s="1"/>
  <c r="L167" i="8"/>
  <c r="Q167" i="8"/>
  <c r="T167" i="8" s="1"/>
  <c r="L159" i="8"/>
  <c r="Q159" i="8"/>
  <c r="T159" i="8" s="1"/>
  <c r="L199" i="8"/>
  <c r="Q199" i="8"/>
  <c r="T199" i="8" s="1"/>
  <c r="L191" i="8"/>
  <c r="Q191" i="8"/>
  <c r="T191" i="8" s="1"/>
  <c r="Q183" i="8"/>
  <c r="T183" i="8" s="1"/>
  <c r="Q229" i="8"/>
  <c r="T229" i="8" s="1"/>
  <c r="Q221" i="8"/>
  <c r="T221" i="8" s="1"/>
  <c r="Q213" i="8"/>
  <c r="T213" i="8" s="1"/>
  <c r="Q205" i="8"/>
  <c r="T205" i="8" s="1"/>
  <c r="L248" i="8"/>
  <c r="Q248" i="8"/>
  <c r="T248" i="8" s="1"/>
  <c r="L240" i="8"/>
  <c r="Q240" i="8"/>
  <c r="T240" i="8" s="1"/>
  <c r="Q290" i="8"/>
  <c r="T290" i="8" s="1"/>
  <c r="Q282" i="8"/>
  <c r="T282" i="8" s="1"/>
  <c r="Q274" i="8"/>
  <c r="T274" i="8" s="1"/>
  <c r="Q266" i="8"/>
  <c r="T266" i="8" s="1"/>
  <c r="Q258" i="8"/>
  <c r="T258" i="8" s="1"/>
  <c r="L321" i="8"/>
  <c r="Q321" i="8"/>
  <c r="T321" i="8" s="1"/>
  <c r="L313" i="8"/>
  <c r="Q313" i="8"/>
  <c r="T313" i="8" s="1"/>
  <c r="L305" i="8"/>
  <c r="Q305" i="8"/>
  <c r="T305" i="8" s="1"/>
  <c r="Q359" i="8"/>
  <c r="T359" i="8" s="1"/>
  <c r="Q351" i="8"/>
  <c r="T351" i="8" s="1"/>
  <c r="Q343" i="8"/>
  <c r="T343" i="8" s="1"/>
  <c r="Q335" i="8"/>
  <c r="T335" i="8" s="1"/>
  <c r="Q327" i="8"/>
  <c r="T327" i="8" s="1"/>
  <c r="L387" i="8"/>
  <c r="Q387" i="8"/>
  <c r="T387" i="8" s="1"/>
  <c r="L379" i="8"/>
  <c r="Q379" i="8"/>
  <c r="T379" i="8" s="1"/>
  <c r="L371" i="8"/>
  <c r="Q371" i="8"/>
  <c r="T371" i="8" s="1"/>
  <c r="L363" i="8"/>
  <c r="Q363" i="8"/>
  <c r="T363" i="8" s="1"/>
  <c r="Q419" i="8"/>
  <c r="T419" i="8" s="1"/>
  <c r="Q411" i="8"/>
  <c r="T411" i="8" s="1"/>
  <c r="Q403" i="8"/>
  <c r="T403" i="8" s="1"/>
  <c r="Q395" i="8"/>
  <c r="T395" i="8" s="1"/>
  <c r="L427" i="8"/>
  <c r="Q427" i="8"/>
  <c r="T427" i="8" s="1"/>
  <c r="L459" i="8"/>
  <c r="Q459" i="8"/>
  <c r="T459" i="8" s="1"/>
  <c r="L455" i="8"/>
  <c r="Q455" i="8"/>
  <c r="T455" i="8" s="1"/>
  <c r="L451" i="8"/>
  <c r="Q451" i="8"/>
  <c r="T451" i="8" s="1"/>
  <c r="L447" i="8"/>
  <c r="Q447" i="8"/>
  <c r="T447" i="8" s="1"/>
  <c r="L443" i="8"/>
  <c r="Q443" i="8"/>
  <c r="T443" i="8" s="1"/>
  <c r="L439" i="8"/>
  <c r="Q439" i="8"/>
  <c r="T439" i="8" s="1"/>
  <c r="Q516" i="8"/>
  <c r="T516" i="8" s="1"/>
  <c r="Q512" i="8"/>
  <c r="T512" i="8" s="1"/>
  <c r="Q508" i="8"/>
  <c r="T508" i="8" s="1"/>
  <c r="Q504" i="8"/>
  <c r="T504" i="8" s="1"/>
  <c r="Q500" i="8"/>
  <c r="T500" i="8" s="1"/>
  <c r="Q496" i="8"/>
  <c r="T496" i="8" s="1"/>
  <c r="Q492" i="8"/>
  <c r="T492" i="8" s="1"/>
  <c r="Q488" i="8"/>
  <c r="T488" i="8" s="1"/>
  <c r="Q484" i="8"/>
  <c r="T484" i="8" s="1"/>
  <c r="Q480" i="8"/>
  <c r="T480" i="8" s="1"/>
  <c r="Q476" i="8"/>
  <c r="T476" i="8" s="1"/>
  <c r="Q472" i="8"/>
  <c r="T472" i="8" s="1"/>
  <c r="Q468" i="8"/>
  <c r="T468" i="8" s="1"/>
  <c r="Q464" i="8"/>
  <c r="T464" i="8" s="1"/>
  <c r="L4" i="9"/>
  <c r="Q4" i="9"/>
  <c r="T4" i="9" s="1"/>
  <c r="L29" i="9"/>
  <c r="Q29" i="9"/>
  <c r="T29" i="9" s="1"/>
  <c r="L21" i="9"/>
  <c r="Q21" i="9"/>
  <c r="T21" i="9" s="1"/>
  <c r="Q39" i="9"/>
  <c r="T39" i="9" s="1"/>
  <c r="Q31" i="9"/>
  <c r="T31" i="9" s="1"/>
  <c r="L58" i="9"/>
  <c r="Q58" i="9"/>
  <c r="T58" i="9" s="1"/>
  <c r="L50" i="9"/>
  <c r="Q50" i="9"/>
  <c r="T50" i="9" s="1"/>
  <c r="Q80" i="9"/>
  <c r="T80" i="9" s="1"/>
  <c r="Q72" i="9"/>
  <c r="T72" i="9" s="1"/>
  <c r="L103" i="9"/>
  <c r="Q103" i="9"/>
  <c r="T103" i="9" s="1"/>
  <c r="L95" i="9"/>
  <c r="Q95" i="9"/>
  <c r="T95" i="9" s="1"/>
  <c r="Q131" i="9"/>
  <c r="T131" i="9" s="1"/>
  <c r="Q123" i="9"/>
  <c r="T123" i="9" s="1"/>
  <c r="Q115" i="9"/>
  <c r="T115" i="9" s="1"/>
  <c r="Q107" i="9"/>
  <c r="T107" i="9" s="1"/>
  <c r="L158" i="9"/>
  <c r="Q158" i="9"/>
  <c r="T158" i="9" s="1"/>
  <c r="L150" i="9"/>
  <c r="Q150" i="9"/>
  <c r="T150" i="9" s="1"/>
  <c r="L142" i="9"/>
  <c r="Q142" i="9"/>
  <c r="T142" i="9" s="1"/>
  <c r="Q181" i="9"/>
  <c r="T181" i="9" s="1"/>
  <c r="Q173" i="9"/>
  <c r="T173" i="9" s="1"/>
  <c r="Q165" i="9"/>
  <c r="T165" i="9" s="1"/>
  <c r="Q207" i="9"/>
  <c r="T207" i="9" s="1"/>
  <c r="Q199" i="9"/>
  <c r="T199" i="9" s="1"/>
  <c r="Q191" i="9"/>
  <c r="T191" i="9" s="1"/>
  <c r="Q239" i="9"/>
  <c r="T239" i="9" s="1"/>
  <c r="Q231" i="9"/>
  <c r="T231" i="9" s="1"/>
  <c r="Q223" i="9"/>
  <c r="T223" i="9" s="1"/>
  <c r="Q215" i="9"/>
  <c r="T215" i="9" s="1"/>
  <c r="L260" i="9"/>
  <c r="Q260" i="9"/>
  <c r="T260" i="9" s="1"/>
  <c r="L252" i="9"/>
  <c r="Q252" i="9"/>
  <c r="T252" i="9" s="1"/>
  <c r="Q303" i="9"/>
  <c r="T303" i="9" s="1"/>
  <c r="Q295" i="9"/>
  <c r="T295" i="9" s="1"/>
  <c r="Q287" i="9"/>
  <c r="T287" i="9" s="1"/>
  <c r="Q279" i="9"/>
  <c r="T279" i="9" s="1"/>
  <c r="Q271" i="9"/>
  <c r="T271" i="9" s="1"/>
  <c r="Q305" i="9"/>
  <c r="T305" i="9" s="1"/>
  <c r="L329" i="9"/>
  <c r="Q329" i="9"/>
  <c r="T329" i="9" s="1"/>
  <c r="L321" i="9"/>
  <c r="Q321" i="9"/>
  <c r="T321" i="9" s="1"/>
  <c r="L313" i="9"/>
  <c r="Q313" i="9"/>
  <c r="T313" i="9" s="1"/>
  <c r="Q369" i="9"/>
  <c r="T369" i="9" s="1"/>
  <c r="Q361" i="9"/>
  <c r="T361" i="9" s="1"/>
  <c r="Q353" i="9"/>
  <c r="T353" i="9" s="1"/>
  <c r="Q345" i="9"/>
  <c r="T345" i="9" s="1"/>
  <c r="Q337" i="9"/>
  <c r="T337" i="9" s="1"/>
  <c r="Q399" i="9"/>
  <c r="T399" i="9" s="1"/>
  <c r="L391" i="9"/>
  <c r="Q391" i="9"/>
  <c r="T391" i="9" s="1"/>
  <c r="Q383" i="9"/>
  <c r="T383" i="9" s="1"/>
  <c r="Q436" i="9"/>
  <c r="T436" i="9" s="1"/>
  <c r="Q428" i="9"/>
  <c r="T428" i="9" s="1"/>
  <c r="Q420" i="9"/>
  <c r="T420" i="9" s="1"/>
  <c r="Q412" i="9"/>
  <c r="T412" i="9" s="1"/>
  <c r="Q446" i="9"/>
  <c r="T446" i="9" s="1"/>
  <c r="Q438" i="9"/>
  <c r="T438" i="9" s="1"/>
  <c r="L475" i="9"/>
  <c r="Q475" i="9"/>
  <c r="T475" i="9" s="1"/>
  <c r="L471" i="9"/>
  <c r="Q471" i="9"/>
  <c r="T471" i="9" s="1"/>
  <c r="L467" i="9"/>
  <c r="Q467" i="9"/>
  <c r="T467" i="9" s="1"/>
  <c r="L463" i="9"/>
  <c r="Q463" i="9"/>
  <c r="T463" i="9" s="1"/>
  <c r="L459" i="9"/>
  <c r="Q459" i="9"/>
  <c r="T459" i="9" s="1"/>
  <c r="L455" i="9"/>
  <c r="Q455" i="9"/>
  <c r="T455" i="9" s="1"/>
  <c r="Q534" i="9"/>
  <c r="T534" i="9" s="1"/>
  <c r="L530" i="9"/>
  <c r="Q530" i="9"/>
  <c r="T530" i="9" s="1"/>
  <c r="Q526" i="9"/>
  <c r="T526" i="9" s="1"/>
  <c r="Q522" i="9"/>
  <c r="T522" i="9" s="1"/>
  <c r="Q518" i="9"/>
  <c r="T518" i="9" s="1"/>
  <c r="L514" i="9"/>
  <c r="Q514" i="9"/>
  <c r="T514" i="9" s="1"/>
  <c r="Q510" i="9"/>
  <c r="T510" i="9" s="1"/>
  <c r="L506" i="9"/>
  <c r="Q506" i="9"/>
  <c r="T506" i="9" s="1"/>
  <c r="Q502" i="9"/>
  <c r="T502" i="9" s="1"/>
  <c r="Q498" i="9"/>
  <c r="T498" i="9" s="1"/>
  <c r="Q494" i="9"/>
  <c r="T494" i="9" s="1"/>
  <c r="Q490" i="9"/>
  <c r="T490" i="9" s="1"/>
  <c r="Q486" i="9"/>
  <c r="T486" i="9" s="1"/>
  <c r="Q482" i="9"/>
  <c r="T482" i="9" s="1"/>
  <c r="L51" i="9"/>
  <c r="Q51" i="9"/>
  <c r="T51" i="9" s="1"/>
  <c r="Q81" i="9"/>
  <c r="T81" i="9" s="1"/>
  <c r="Q73" i="9"/>
  <c r="T73" i="9" s="1"/>
  <c r="Q65" i="9"/>
  <c r="T65" i="9" s="1"/>
  <c r="Q96" i="9"/>
  <c r="T96" i="9" s="1"/>
  <c r="Q132" i="9"/>
  <c r="T132" i="9" s="1"/>
  <c r="Q124" i="9"/>
  <c r="T124" i="9" s="1"/>
  <c r="Q116" i="9"/>
  <c r="T116" i="9" s="1"/>
  <c r="Q108" i="9"/>
  <c r="T108" i="9" s="1"/>
  <c r="L159" i="9"/>
  <c r="Q159" i="9"/>
  <c r="T159" i="9" s="1"/>
  <c r="L151" i="9"/>
  <c r="Q151" i="9"/>
  <c r="T151" i="9" s="1"/>
  <c r="L143" i="9"/>
  <c r="Q143" i="9"/>
  <c r="T143" i="9" s="1"/>
  <c r="Q182" i="9"/>
  <c r="T182" i="9" s="1"/>
  <c r="Q174" i="9"/>
  <c r="T174" i="9" s="1"/>
  <c r="Q166" i="9"/>
  <c r="T166" i="9" s="1"/>
  <c r="L208" i="9"/>
  <c r="Q208" i="9"/>
  <c r="T208" i="9" s="1"/>
  <c r="L200" i="9"/>
  <c r="Q200" i="9"/>
  <c r="T200" i="9" s="1"/>
  <c r="L192" i="9"/>
  <c r="Q192" i="9"/>
  <c r="T192" i="9" s="1"/>
  <c r="Q240" i="9"/>
  <c r="T240" i="9" s="1"/>
  <c r="Q232" i="9"/>
  <c r="T232" i="9" s="1"/>
  <c r="Q224" i="9"/>
  <c r="T224" i="9" s="1"/>
  <c r="Q216" i="9"/>
  <c r="T216" i="9" s="1"/>
  <c r="L261" i="9"/>
  <c r="Q261" i="9"/>
  <c r="T261" i="9" s="1"/>
  <c r="L253" i="9"/>
  <c r="Q253" i="9"/>
  <c r="T253" i="9" s="1"/>
  <c r="L245" i="9"/>
  <c r="Q245" i="9"/>
  <c r="T245" i="9" s="1"/>
  <c r="Q296" i="9"/>
  <c r="T296" i="9" s="1"/>
  <c r="Q288" i="9"/>
  <c r="T288" i="9" s="1"/>
  <c r="Q280" i="9"/>
  <c r="T280" i="9" s="1"/>
  <c r="Q272" i="9"/>
  <c r="T272" i="9" s="1"/>
  <c r="Q306" i="9"/>
  <c r="T306" i="9" s="1"/>
  <c r="L330" i="9"/>
  <c r="Q330" i="9"/>
  <c r="T330" i="9" s="1"/>
  <c r="L322" i="9"/>
  <c r="Q322" i="9"/>
  <c r="T322" i="9" s="1"/>
  <c r="L314" i="9"/>
  <c r="Q314" i="9"/>
  <c r="T314" i="9" s="1"/>
  <c r="Q370" i="9"/>
  <c r="T370" i="9" s="1"/>
  <c r="Q362" i="9"/>
  <c r="T362" i="9" s="1"/>
  <c r="Q354" i="9"/>
  <c r="T354" i="9" s="1"/>
  <c r="Q346" i="9"/>
  <c r="T346" i="9" s="1"/>
  <c r="Q338" i="9"/>
  <c r="T338" i="9" s="1"/>
  <c r="L400" i="9"/>
  <c r="Q400" i="9"/>
  <c r="T400" i="9" s="1"/>
  <c r="L392" i="9"/>
  <c r="Q392" i="9"/>
  <c r="T392" i="9" s="1"/>
  <c r="L384" i="9"/>
  <c r="Q384" i="9"/>
  <c r="T384" i="9" s="1"/>
  <c r="Q437" i="9"/>
  <c r="T437" i="9" s="1"/>
  <c r="Q429" i="9"/>
  <c r="T429" i="9" s="1"/>
  <c r="Q421" i="9"/>
  <c r="T421" i="9" s="1"/>
  <c r="L413" i="9"/>
  <c r="Q413" i="9"/>
  <c r="T413" i="9" s="1"/>
  <c r="Q447" i="9"/>
  <c r="T447" i="9" s="1"/>
  <c r="Q439" i="9"/>
  <c r="T439" i="9" s="1"/>
  <c r="J21" i="18"/>
  <c r="K21" i="18"/>
  <c r="J16" i="18"/>
  <c r="K16" i="18" s="1"/>
  <c r="P16" i="18" s="1"/>
  <c r="J53" i="18"/>
  <c r="K53" i="18" s="1"/>
  <c r="J47" i="18"/>
  <c r="K47" i="18" s="1"/>
  <c r="J38" i="18"/>
  <c r="K38" i="18" s="1"/>
  <c r="J185" i="18"/>
  <c r="K185" i="18" s="1"/>
  <c r="J177" i="18"/>
  <c r="K177" i="18" s="1"/>
  <c r="J172" i="18"/>
  <c r="K172" i="18"/>
  <c r="J171" i="18"/>
  <c r="K171" i="18" s="1"/>
  <c r="J153" i="18"/>
  <c r="K153" i="18" s="1"/>
  <c r="J212" i="18"/>
  <c r="K212" i="18" s="1"/>
  <c r="J209" i="18"/>
  <c r="K209" i="18" s="1"/>
  <c r="J279" i="18"/>
  <c r="K279" i="18" s="1"/>
  <c r="J274" i="18"/>
  <c r="K274" i="18" s="1"/>
  <c r="J254" i="18"/>
  <c r="K254" i="18" s="1"/>
  <c r="L407" i="18"/>
  <c r="Q407" i="18"/>
  <c r="T407" i="18" s="1"/>
  <c r="L403" i="18"/>
  <c r="Q403" i="18"/>
  <c r="T403" i="18" s="1"/>
  <c r="L399" i="18"/>
  <c r="Q399" i="18"/>
  <c r="T399" i="18" s="1"/>
  <c r="L395" i="18"/>
  <c r="Q395" i="18"/>
  <c r="T395" i="18" s="1"/>
  <c r="Q391" i="18"/>
  <c r="T391" i="18" s="1"/>
  <c r="Q387" i="18"/>
  <c r="T387" i="18" s="1"/>
  <c r="Q383" i="18"/>
  <c r="T383" i="18" s="1"/>
  <c r="Q379" i="18"/>
  <c r="T379" i="18" s="1"/>
  <c r="Q375" i="18"/>
  <c r="T375" i="18" s="1"/>
  <c r="Q371" i="18"/>
  <c r="T371" i="18" s="1"/>
  <c r="Q367" i="18"/>
  <c r="T367" i="18" s="1"/>
  <c r="J5" i="19"/>
  <c r="K5" i="19"/>
  <c r="J12" i="19"/>
  <c r="K12" i="19" s="1"/>
  <c r="J26" i="19"/>
  <c r="K26" i="19" s="1"/>
  <c r="L168" i="19"/>
  <c r="Q168" i="19"/>
  <c r="L164" i="19"/>
  <c r="Q164" i="19"/>
  <c r="L160" i="19"/>
  <c r="Q160" i="19"/>
  <c r="L156" i="19"/>
  <c r="Q156" i="19"/>
  <c r="L152" i="19"/>
  <c r="Q152" i="19"/>
  <c r="L148" i="19"/>
  <c r="Q148" i="19"/>
  <c r="L390" i="8"/>
  <c r="Q390" i="8"/>
  <c r="T390" i="8" s="1"/>
  <c r="L382" i="8"/>
  <c r="Q382" i="8"/>
  <c r="T382" i="8" s="1"/>
  <c r="L374" i="8"/>
  <c r="Q374" i="8"/>
  <c r="T374" i="8" s="1"/>
  <c r="L366" i="8"/>
  <c r="Q366" i="8"/>
  <c r="T366" i="8" s="1"/>
  <c r="L24" i="9"/>
  <c r="Q24" i="9"/>
  <c r="T24" i="9" s="1"/>
  <c r="L210" i="9"/>
  <c r="Q210" i="9"/>
  <c r="T210" i="9" s="1"/>
  <c r="L202" i="9"/>
  <c r="Q202" i="9"/>
  <c r="T202" i="9" s="1"/>
  <c r="L194" i="9"/>
  <c r="Q194" i="9"/>
  <c r="T194" i="9" s="1"/>
  <c r="L186" i="9"/>
  <c r="Q186" i="9"/>
  <c r="T186" i="9" s="1"/>
  <c r="L263" i="9"/>
  <c r="Q263" i="9"/>
  <c r="T263" i="9" s="1"/>
  <c r="L255" i="9"/>
  <c r="Q255" i="9"/>
  <c r="T255" i="9" s="1"/>
  <c r="L247" i="9"/>
  <c r="Q247" i="9"/>
  <c r="T247" i="9" s="1"/>
  <c r="L332" i="9"/>
  <c r="Q332" i="9"/>
  <c r="T332" i="9" s="1"/>
  <c r="L324" i="9"/>
  <c r="Q324" i="9"/>
  <c r="T324" i="9" s="1"/>
  <c r="L316" i="9"/>
  <c r="Q316" i="9"/>
  <c r="T316" i="9" s="1"/>
  <c r="L7" i="9"/>
  <c r="Q7" i="9"/>
  <c r="T7" i="9" s="1"/>
  <c r="L98" i="9"/>
  <c r="Q98" i="9"/>
  <c r="T98" i="9" s="1"/>
  <c r="L90" i="9"/>
  <c r="Q90" i="9"/>
  <c r="T90" i="9" s="1"/>
  <c r="O20" i="6"/>
  <c r="L62" i="7"/>
  <c r="L145" i="9"/>
  <c r="Q559" i="13"/>
  <c r="T559" i="13" s="1"/>
  <c r="L559" i="13"/>
  <c r="Q15" i="7"/>
  <c r="T15" i="7" s="1"/>
  <c r="L28" i="7"/>
  <c r="Q28" i="7"/>
  <c r="T28" i="7" s="1"/>
  <c r="L20" i="7"/>
  <c r="Q20" i="7"/>
  <c r="T20" i="7" s="1"/>
  <c r="Q36" i="7"/>
  <c r="T36" i="7" s="1"/>
  <c r="L61" i="7"/>
  <c r="Q61" i="7"/>
  <c r="T61" i="7" s="1"/>
  <c r="L53" i="7"/>
  <c r="Q53" i="7"/>
  <c r="T53" i="7" s="1"/>
  <c r="Q81" i="7"/>
  <c r="T81" i="7" s="1"/>
  <c r="Q73" i="7"/>
  <c r="T73" i="7" s="1"/>
  <c r="Q65" i="7"/>
  <c r="T65" i="7" s="1"/>
  <c r="L94" i="7"/>
  <c r="Q94" i="7"/>
  <c r="T94" i="7" s="1"/>
  <c r="L86" i="7"/>
  <c r="Q86" i="7"/>
  <c r="T86" i="7" s="1"/>
  <c r="Q120" i="7"/>
  <c r="T120" i="7" s="1"/>
  <c r="Q112" i="7"/>
  <c r="T112" i="7" s="1"/>
  <c r="Q104" i="7"/>
  <c r="T104" i="7" s="1"/>
  <c r="L153" i="7"/>
  <c r="Q153" i="7"/>
  <c r="T153" i="7" s="1"/>
  <c r="L145" i="7"/>
  <c r="Q145" i="7"/>
  <c r="T145" i="7" s="1"/>
  <c r="L137" i="7"/>
  <c r="Q137" i="7"/>
  <c r="T137" i="7" s="1"/>
  <c r="Q174" i="7"/>
  <c r="T174" i="7" s="1"/>
  <c r="Q166" i="7"/>
  <c r="T166" i="7" s="1"/>
  <c r="Q158" i="7"/>
  <c r="T158" i="7" s="1"/>
  <c r="L198" i="7"/>
  <c r="Q198" i="7"/>
  <c r="T198" i="7" s="1"/>
  <c r="L190" i="7"/>
  <c r="Q190" i="7"/>
  <c r="T190" i="7" s="1"/>
  <c r="L182" i="7"/>
  <c r="Q182" i="7"/>
  <c r="T182" i="7" s="1"/>
  <c r="Q228" i="7"/>
  <c r="T228" i="7" s="1"/>
  <c r="L220" i="7"/>
  <c r="Q220" i="7"/>
  <c r="T220" i="7" s="1"/>
  <c r="L212" i="7"/>
  <c r="Q212" i="7"/>
  <c r="T212" i="7" s="1"/>
  <c r="L255" i="7"/>
  <c r="Q255" i="7"/>
  <c r="T255" i="7" s="1"/>
  <c r="L247" i="7"/>
  <c r="Q247" i="7"/>
  <c r="T247" i="7" s="1"/>
  <c r="L239" i="7"/>
  <c r="Q239" i="7"/>
  <c r="T239" i="7" s="1"/>
  <c r="Q285" i="7"/>
  <c r="T285" i="7" s="1"/>
  <c r="Q277" i="7"/>
  <c r="T277" i="7" s="1"/>
  <c r="Q269" i="7"/>
  <c r="T269" i="7" s="1"/>
  <c r="Q261" i="7"/>
  <c r="T261" i="7" s="1"/>
  <c r="Q292" i="7"/>
  <c r="T292" i="7" s="1"/>
  <c r="L320" i="7"/>
  <c r="Q320" i="7"/>
  <c r="T320" i="7" s="1"/>
  <c r="L312" i="7"/>
  <c r="Q312" i="7"/>
  <c r="T312" i="7" s="1"/>
  <c r="L304" i="7"/>
  <c r="Q304" i="7"/>
  <c r="T304" i="7" s="1"/>
  <c r="Q358" i="7"/>
  <c r="T358" i="7" s="1"/>
  <c r="Q350" i="7"/>
  <c r="T350" i="7" s="1"/>
  <c r="Q342" i="7"/>
  <c r="T342" i="7" s="1"/>
  <c r="Q334" i="7"/>
  <c r="T334" i="7" s="1"/>
  <c r="Q326" i="7"/>
  <c r="T326" i="7" s="1"/>
  <c r="L386" i="7"/>
  <c r="Q386" i="7"/>
  <c r="T386" i="7" s="1"/>
  <c r="L378" i="7"/>
  <c r="Q378" i="7"/>
  <c r="T378" i="7" s="1"/>
  <c r="L370" i="7"/>
  <c r="Q370" i="7"/>
  <c r="T370" i="7" s="1"/>
  <c r="Q420" i="7"/>
  <c r="T420" i="7" s="1"/>
  <c r="Q412" i="7"/>
  <c r="T412" i="7" s="1"/>
  <c r="Q404" i="7"/>
  <c r="T404" i="7" s="1"/>
  <c r="Q396" i="7"/>
  <c r="T396" i="7" s="1"/>
  <c r="Q428" i="7"/>
  <c r="T428" i="7" s="1"/>
  <c r="Q15" i="8"/>
  <c r="T15" i="8" s="1"/>
  <c r="L28" i="8"/>
  <c r="Q28" i="8"/>
  <c r="T28" i="8" s="1"/>
  <c r="L20" i="8"/>
  <c r="Q20" i="8"/>
  <c r="T20" i="8" s="1"/>
  <c r="Q36" i="8"/>
  <c r="T36" i="8" s="1"/>
  <c r="L61" i="8"/>
  <c r="Q61" i="8"/>
  <c r="T61" i="8" s="1"/>
  <c r="L53" i="8"/>
  <c r="Q53" i="8"/>
  <c r="T53" i="8" s="1"/>
  <c r="Q81" i="8"/>
  <c r="T81" i="8" s="1"/>
  <c r="Q73" i="8"/>
  <c r="T73" i="8" s="1"/>
  <c r="Q65" i="8"/>
  <c r="T65" i="8" s="1"/>
  <c r="L94" i="8"/>
  <c r="Q94" i="8"/>
  <c r="T94" i="8" s="1"/>
  <c r="L86" i="8"/>
  <c r="Q86" i="8"/>
  <c r="T86" i="8" s="1"/>
  <c r="Q120" i="8"/>
  <c r="T120" i="8" s="1"/>
  <c r="Q112" i="8"/>
  <c r="T112" i="8" s="1"/>
  <c r="Q104" i="8"/>
  <c r="T104" i="8" s="1"/>
  <c r="Q153" i="8"/>
  <c r="T153" i="8" s="1"/>
  <c r="Q145" i="8"/>
  <c r="T145" i="8" s="1"/>
  <c r="Q137" i="8"/>
  <c r="T137" i="8" s="1"/>
  <c r="L174" i="8"/>
  <c r="Q174" i="8"/>
  <c r="T174" i="8" s="1"/>
  <c r="L166" i="8"/>
  <c r="Q166" i="8"/>
  <c r="T166" i="8" s="1"/>
  <c r="L158" i="8"/>
  <c r="Q158" i="8"/>
  <c r="T158" i="8" s="1"/>
  <c r="L198" i="8"/>
  <c r="Q198" i="8"/>
  <c r="T198" i="8" s="1"/>
  <c r="Q190" i="8"/>
  <c r="T190" i="8" s="1"/>
  <c r="L182" i="8"/>
  <c r="Q182" i="8"/>
  <c r="T182" i="8" s="1"/>
  <c r="Q228" i="8"/>
  <c r="T228" i="8" s="1"/>
  <c r="Q220" i="8"/>
  <c r="T220" i="8" s="1"/>
  <c r="Q212" i="8"/>
  <c r="T212" i="8" s="1"/>
  <c r="L255" i="8"/>
  <c r="Q255" i="8"/>
  <c r="T255" i="8" s="1"/>
  <c r="L247" i="8"/>
  <c r="Q247" i="8"/>
  <c r="T247" i="8" s="1"/>
  <c r="L239" i="8"/>
  <c r="Q239" i="8"/>
  <c r="T239" i="8" s="1"/>
  <c r="Q289" i="8"/>
  <c r="T289" i="8" s="1"/>
  <c r="Q281" i="8"/>
  <c r="T281" i="8" s="1"/>
  <c r="Q273" i="8"/>
  <c r="T273" i="8" s="1"/>
  <c r="Q265" i="8"/>
  <c r="T265" i="8" s="1"/>
  <c r="Q257" i="8"/>
  <c r="T257" i="8" s="1"/>
  <c r="L320" i="8"/>
  <c r="Q320" i="8"/>
  <c r="T320" i="8" s="1"/>
  <c r="L312" i="8"/>
  <c r="Q312" i="8"/>
  <c r="T312" i="8" s="1"/>
  <c r="L304" i="8"/>
  <c r="Q304" i="8"/>
  <c r="T304" i="8" s="1"/>
  <c r="Q358" i="8"/>
  <c r="T358" i="8" s="1"/>
  <c r="Q350" i="8"/>
  <c r="T350" i="8" s="1"/>
  <c r="Q342" i="8"/>
  <c r="T342" i="8" s="1"/>
  <c r="Q334" i="8"/>
  <c r="T334" i="8" s="1"/>
  <c r="Q326" i="8"/>
  <c r="T326" i="8" s="1"/>
  <c r="L386" i="8"/>
  <c r="Q386" i="8"/>
  <c r="T386" i="8" s="1"/>
  <c r="L378" i="8"/>
  <c r="Q378" i="8"/>
  <c r="T378" i="8" s="1"/>
  <c r="L370" i="8"/>
  <c r="Q370" i="8"/>
  <c r="T370" i="8" s="1"/>
  <c r="Q426" i="8"/>
  <c r="T426" i="8" s="1"/>
  <c r="Q418" i="8"/>
  <c r="T418" i="8" s="1"/>
  <c r="Q410" i="8"/>
  <c r="T410" i="8" s="1"/>
  <c r="Q402" i="8"/>
  <c r="T402" i="8" s="1"/>
  <c r="Q394" i="8"/>
  <c r="T394" i="8" s="1"/>
  <c r="Q15" i="9"/>
  <c r="T15" i="9" s="1"/>
  <c r="L28" i="9"/>
  <c r="Q28" i="9"/>
  <c r="T28" i="9" s="1"/>
  <c r="L20" i="9"/>
  <c r="Q20" i="9"/>
  <c r="T20" i="9" s="1"/>
  <c r="Q38" i="9"/>
  <c r="T38" i="9" s="1"/>
  <c r="Q30" i="9"/>
  <c r="T30" i="9" s="1"/>
  <c r="L57" i="9"/>
  <c r="Q57" i="9"/>
  <c r="T57" i="9" s="1"/>
  <c r="L49" i="9"/>
  <c r="Q49" i="9"/>
  <c r="T49" i="9" s="1"/>
  <c r="Q79" i="9"/>
  <c r="T79" i="9" s="1"/>
  <c r="Q71" i="9"/>
  <c r="T71" i="9" s="1"/>
  <c r="L102" i="9"/>
  <c r="Q102" i="9"/>
  <c r="T102" i="9" s="1"/>
  <c r="L94" i="9"/>
  <c r="Q94" i="9"/>
  <c r="T94" i="9" s="1"/>
  <c r="Q130" i="9"/>
  <c r="T130" i="9" s="1"/>
  <c r="Q122" i="9"/>
  <c r="T122" i="9" s="1"/>
  <c r="Q114" i="9"/>
  <c r="T114" i="9" s="1"/>
  <c r="Q106" i="9"/>
  <c r="T106" i="9" s="1"/>
  <c r="L157" i="9"/>
  <c r="Q157" i="9"/>
  <c r="T157" i="9" s="1"/>
  <c r="L149" i="9"/>
  <c r="Q149" i="9"/>
  <c r="T149" i="9" s="1"/>
  <c r="L141" i="9"/>
  <c r="Q141" i="9"/>
  <c r="T141" i="9" s="1"/>
  <c r="Q180" i="9"/>
  <c r="T180" i="9" s="1"/>
  <c r="Q172" i="9"/>
  <c r="T172" i="9" s="1"/>
  <c r="Q164" i="9"/>
  <c r="T164" i="9" s="1"/>
  <c r="L206" i="9"/>
  <c r="Q206" i="9"/>
  <c r="T206" i="9" s="1"/>
  <c r="L198" i="9"/>
  <c r="Q198" i="9"/>
  <c r="T198" i="9" s="1"/>
  <c r="L190" i="9"/>
  <c r="Q190" i="9"/>
  <c r="T190" i="9" s="1"/>
  <c r="O187" i="9"/>
  <c r="Q238" i="9"/>
  <c r="T238" i="9" s="1"/>
  <c r="Q230" i="9"/>
  <c r="T230" i="9" s="1"/>
  <c r="Q222" i="9"/>
  <c r="T222" i="9" s="1"/>
  <c r="Q214" i="9"/>
  <c r="T214" i="9" s="1"/>
  <c r="L259" i="9"/>
  <c r="Q259" i="9"/>
  <c r="T259" i="9" s="1"/>
  <c r="L251" i="9"/>
  <c r="Q251" i="9"/>
  <c r="T251" i="9" s="1"/>
  <c r="Q302" i="9"/>
  <c r="T302" i="9" s="1"/>
  <c r="Q294" i="9"/>
  <c r="T294" i="9" s="1"/>
  <c r="Q286" i="9"/>
  <c r="T286" i="9" s="1"/>
  <c r="Q278" i="9"/>
  <c r="T278" i="9" s="1"/>
  <c r="Q270" i="9"/>
  <c r="T270" i="9" s="1"/>
  <c r="L336" i="9"/>
  <c r="Q336" i="9"/>
  <c r="T336" i="9" s="1"/>
  <c r="L328" i="9"/>
  <c r="Q328" i="9"/>
  <c r="T328" i="9" s="1"/>
  <c r="L320" i="9"/>
  <c r="Q320" i="9"/>
  <c r="T320" i="9" s="1"/>
  <c r="L312" i="9"/>
  <c r="Q312" i="9"/>
  <c r="T312" i="9" s="1"/>
  <c r="Q368" i="9"/>
  <c r="T368" i="9" s="1"/>
  <c r="Q360" i="9"/>
  <c r="T360" i="9" s="1"/>
  <c r="Q352" i="9"/>
  <c r="T352" i="9" s="1"/>
  <c r="Q344" i="9"/>
  <c r="T344" i="9" s="1"/>
  <c r="L406" i="9"/>
  <c r="Q406" i="9"/>
  <c r="T406" i="9" s="1"/>
  <c r="L398" i="9"/>
  <c r="Q398" i="9"/>
  <c r="T398" i="9" s="1"/>
  <c r="L390" i="9"/>
  <c r="Q390" i="9"/>
  <c r="T390" i="9" s="1"/>
  <c r="L382" i="9"/>
  <c r="Q382" i="9"/>
  <c r="T382" i="9" s="1"/>
  <c r="L435" i="9"/>
  <c r="Q435" i="9"/>
  <c r="T435" i="9" s="1"/>
  <c r="Q427" i="9"/>
  <c r="T427" i="9" s="1"/>
  <c r="Q419" i="9"/>
  <c r="T419" i="9" s="1"/>
  <c r="Q411" i="9"/>
  <c r="T411" i="9" s="1"/>
  <c r="Q445" i="9"/>
  <c r="T445" i="9" s="1"/>
  <c r="L12" i="18"/>
  <c r="Q12" i="18"/>
  <c r="T12" i="18" s="1"/>
  <c r="L11" i="18"/>
  <c r="Q11" i="18"/>
  <c r="T11" i="18" s="1"/>
  <c r="L10" i="18"/>
  <c r="Q10" i="18"/>
  <c r="T10" i="18" s="1"/>
  <c r="L9" i="18"/>
  <c r="Q9" i="18"/>
  <c r="T9" i="18" s="1"/>
  <c r="L8" i="18"/>
  <c r="Q8" i="18"/>
  <c r="T8" i="18" s="1"/>
  <c r="L7" i="18"/>
  <c r="Q7" i="18"/>
  <c r="T7" i="18" s="1"/>
  <c r="L6" i="18"/>
  <c r="Q6" i="18"/>
  <c r="T6" i="18" s="1"/>
  <c r="L5" i="18"/>
  <c r="Q5" i="18"/>
  <c r="T5" i="18" s="1"/>
  <c r="L4" i="18"/>
  <c r="Q4" i="18"/>
  <c r="T4" i="18" s="1"/>
  <c r="U4" i="18" s="1"/>
  <c r="V4" i="18" s="1"/>
  <c r="L402" i="9"/>
  <c r="Q402" i="9"/>
  <c r="T402" i="9" s="1"/>
  <c r="L394" i="9"/>
  <c r="Q394" i="9"/>
  <c r="T394" i="9" s="1"/>
  <c r="L386" i="9"/>
  <c r="Q386" i="9"/>
  <c r="T386" i="9" s="1"/>
  <c r="L378" i="9"/>
  <c r="Q378" i="9"/>
  <c r="T378" i="9" s="1"/>
  <c r="L415" i="9"/>
  <c r="Q415" i="9"/>
  <c r="T415" i="9" s="1"/>
  <c r="L33" i="18"/>
  <c r="Q33" i="18"/>
  <c r="T33" i="18" s="1"/>
  <c r="L32" i="18"/>
  <c r="Q32" i="18"/>
  <c r="T32" i="18" s="1"/>
  <c r="L31" i="18"/>
  <c r="Q31" i="18"/>
  <c r="T31" i="18" s="1"/>
  <c r="L30" i="18"/>
  <c r="Q30" i="18"/>
  <c r="T30" i="18" s="1"/>
  <c r="L29" i="18"/>
  <c r="Q29" i="18"/>
  <c r="T29" i="18" s="1"/>
  <c r="L28" i="18"/>
  <c r="Q28" i="18"/>
  <c r="T28" i="18" s="1"/>
  <c r="L27" i="18"/>
  <c r="Q27" i="18"/>
  <c r="T27" i="18" s="1"/>
  <c r="L26" i="18"/>
  <c r="Q26" i="18"/>
  <c r="T26" i="18" s="1"/>
  <c r="L25" i="18"/>
  <c r="Q25" i="18"/>
  <c r="T25" i="18" s="1"/>
  <c r="L24" i="18"/>
  <c r="Q24" i="18"/>
  <c r="T24" i="18" s="1"/>
  <c r="L23" i="18"/>
  <c r="Q23" i="18"/>
  <c r="T23" i="18" s="1"/>
  <c r="L22" i="18"/>
  <c r="Q22" i="18"/>
  <c r="T22" i="18" s="1"/>
  <c r="L21" i="18"/>
  <c r="Q21" i="18"/>
  <c r="T21" i="18" s="1"/>
  <c r="L20" i="18"/>
  <c r="Q20" i="18"/>
  <c r="T20" i="18" s="1"/>
  <c r="L19" i="18"/>
  <c r="Q19" i="18"/>
  <c r="T19" i="18" s="1"/>
  <c r="L18" i="18"/>
  <c r="Q18" i="18"/>
  <c r="T18" i="18" s="1"/>
  <c r="L17" i="18"/>
  <c r="Q17" i="18"/>
  <c r="T17" i="18" s="1"/>
  <c r="U17" i="18" s="1"/>
  <c r="W17" i="18" s="1"/>
  <c r="X17" i="18" s="1"/>
  <c r="L63" i="18"/>
  <c r="Q63" i="18"/>
  <c r="T63" i="18" s="1"/>
  <c r="L62" i="18"/>
  <c r="Q62" i="18"/>
  <c r="T62" i="18" s="1"/>
  <c r="L61" i="18"/>
  <c r="Q61" i="18"/>
  <c r="T61" i="18" s="1"/>
  <c r="L60" i="18"/>
  <c r="Q60" i="18"/>
  <c r="T60" i="18" s="1"/>
  <c r="L59" i="18"/>
  <c r="Q59" i="18"/>
  <c r="T59" i="18" s="1"/>
  <c r="L57" i="18"/>
  <c r="Q57" i="18"/>
  <c r="T57" i="18" s="1"/>
  <c r="L56" i="18"/>
  <c r="Q56" i="18"/>
  <c r="T56" i="18" s="1"/>
  <c r="L55" i="18"/>
  <c r="Q55" i="18"/>
  <c r="T55" i="18" s="1"/>
  <c r="L54" i="18"/>
  <c r="Q54" i="18"/>
  <c r="T54" i="18" s="1"/>
  <c r="L53" i="18"/>
  <c r="Q53" i="18"/>
  <c r="T53" i="18" s="1"/>
  <c r="L52" i="18"/>
  <c r="Q52" i="18"/>
  <c r="T52" i="18" s="1"/>
  <c r="L51" i="18"/>
  <c r="Q51" i="18"/>
  <c r="T51" i="18" s="1"/>
  <c r="L50" i="18"/>
  <c r="Q50" i="18"/>
  <c r="T50" i="18" s="1"/>
  <c r="L48" i="18"/>
  <c r="Q48" i="18"/>
  <c r="T48" i="18" s="1"/>
  <c r="L47" i="18"/>
  <c r="Q47" i="18"/>
  <c r="T47" i="18" s="1"/>
  <c r="L46" i="18"/>
  <c r="Q46" i="18"/>
  <c r="T46" i="18" s="1"/>
  <c r="L45" i="18"/>
  <c r="Q45" i="18"/>
  <c r="T45" i="18" s="1"/>
  <c r="L44" i="18"/>
  <c r="Q44" i="18"/>
  <c r="T44" i="18" s="1"/>
  <c r="L43" i="18"/>
  <c r="Q43" i="18"/>
  <c r="T43" i="18" s="1"/>
  <c r="L42" i="18"/>
  <c r="Q42" i="18"/>
  <c r="T42" i="18" s="1"/>
  <c r="L41" i="18"/>
  <c r="Q41" i="18"/>
  <c r="T41" i="18" s="1"/>
  <c r="L40" i="18"/>
  <c r="Q40" i="18"/>
  <c r="T40" i="18" s="1"/>
  <c r="L39" i="18"/>
  <c r="Q39" i="18"/>
  <c r="T39" i="18" s="1"/>
  <c r="L38" i="18"/>
  <c r="Q38" i="18"/>
  <c r="T38" i="18" s="1"/>
  <c r="L37" i="18"/>
  <c r="Q37" i="18"/>
  <c r="T37" i="18" s="1"/>
  <c r="U37" i="18" s="1"/>
  <c r="V37" i="18" s="1"/>
  <c r="L102" i="18"/>
  <c r="Q102" i="18"/>
  <c r="T102" i="18" s="1"/>
  <c r="L101" i="18"/>
  <c r="Q101" i="18"/>
  <c r="T101" i="18" s="1"/>
  <c r="L100" i="18"/>
  <c r="Q100" i="18"/>
  <c r="T100" i="18" s="1"/>
  <c r="L99" i="18"/>
  <c r="Q99" i="18"/>
  <c r="T99" i="18" s="1"/>
  <c r="L97" i="18"/>
  <c r="Q97" i="18"/>
  <c r="T97" i="18" s="1"/>
  <c r="L96" i="18"/>
  <c r="Q96" i="18"/>
  <c r="T96" i="18" s="1"/>
  <c r="L95" i="18"/>
  <c r="Q95" i="18"/>
  <c r="T95" i="18" s="1"/>
  <c r="L94" i="18"/>
  <c r="Q94" i="18"/>
  <c r="T94" i="18" s="1"/>
  <c r="L93" i="18"/>
  <c r="Q93" i="18"/>
  <c r="T93" i="18" s="1"/>
  <c r="L92" i="18"/>
  <c r="Q92" i="18"/>
  <c r="T92" i="18" s="1"/>
  <c r="L91" i="18"/>
  <c r="Q91" i="18"/>
  <c r="T91" i="18" s="1"/>
  <c r="L90" i="18"/>
  <c r="Q90" i="18"/>
  <c r="T90" i="18" s="1"/>
  <c r="L89" i="18"/>
  <c r="Q89" i="18"/>
  <c r="T89" i="18" s="1"/>
  <c r="L88" i="18"/>
  <c r="Q88" i="18"/>
  <c r="T88" i="18" s="1"/>
  <c r="L87" i="18"/>
  <c r="Q87" i="18"/>
  <c r="T87" i="18" s="1"/>
  <c r="L86" i="18"/>
  <c r="Q86" i="18"/>
  <c r="T86" i="18" s="1"/>
  <c r="L85" i="18"/>
  <c r="Q85" i="18"/>
  <c r="T85" i="18" s="1"/>
  <c r="L84" i="18"/>
  <c r="Q84" i="18"/>
  <c r="T84" i="18" s="1"/>
  <c r="L83" i="18"/>
  <c r="Q83" i="18"/>
  <c r="T83" i="18" s="1"/>
  <c r="L82" i="18"/>
  <c r="Q82" i="18"/>
  <c r="T82" i="18" s="1"/>
  <c r="L8" i="7"/>
  <c r="Q8" i="7"/>
  <c r="T8" i="7" s="1"/>
  <c r="Q12" i="7"/>
  <c r="T12" i="7" s="1"/>
  <c r="L25" i="7"/>
  <c r="Q25" i="7"/>
  <c r="T25" i="7" s="1"/>
  <c r="Q41" i="7"/>
  <c r="T41" i="7" s="1"/>
  <c r="Q33" i="7"/>
  <c r="T33" i="7" s="1"/>
  <c r="Q58" i="7"/>
  <c r="T58" i="7" s="1"/>
  <c r="Q50" i="7"/>
  <c r="T50" i="7" s="1"/>
  <c r="Q78" i="7"/>
  <c r="T78" i="7" s="1"/>
  <c r="Q70" i="7"/>
  <c r="T70" i="7" s="1"/>
  <c r="L99" i="7"/>
  <c r="Q99" i="7"/>
  <c r="T99" i="7" s="1"/>
  <c r="L91" i="7"/>
  <c r="Q91" i="7"/>
  <c r="T91" i="7" s="1"/>
  <c r="Q125" i="7"/>
  <c r="T125" i="7" s="1"/>
  <c r="Q117" i="7"/>
  <c r="T117" i="7" s="1"/>
  <c r="Q109" i="7"/>
  <c r="T109" i="7" s="1"/>
  <c r="Q101" i="7"/>
  <c r="T101" i="7" s="1"/>
  <c r="L150" i="7"/>
  <c r="Q150" i="7"/>
  <c r="T150" i="7" s="1"/>
  <c r="L142" i="7"/>
  <c r="Q142" i="7"/>
  <c r="T142" i="7" s="1"/>
  <c r="Q134" i="7"/>
  <c r="T134" i="7" s="1"/>
  <c r="Q171" i="7"/>
  <c r="T171" i="7" s="1"/>
  <c r="Q163" i="7"/>
  <c r="T163" i="7" s="1"/>
  <c r="L203" i="7"/>
  <c r="Q203" i="7"/>
  <c r="T203" i="7" s="1"/>
  <c r="L195" i="7"/>
  <c r="Q195" i="7"/>
  <c r="T195" i="7" s="1"/>
  <c r="L187" i="7"/>
  <c r="Q187" i="7"/>
  <c r="T187" i="7" s="1"/>
  <c r="L179" i="7"/>
  <c r="Q179" i="7"/>
  <c r="T179" i="7" s="1"/>
  <c r="Q225" i="7"/>
  <c r="T225" i="7" s="1"/>
  <c r="L217" i="7"/>
  <c r="Q217" i="7"/>
  <c r="T217" i="7" s="1"/>
  <c r="L209" i="7"/>
  <c r="Q209" i="7"/>
  <c r="T209" i="7" s="1"/>
  <c r="L252" i="7"/>
  <c r="Q252" i="7"/>
  <c r="T252" i="7" s="1"/>
  <c r="L244" i="7"/>
  <c r="Q244" i="7"/>
  <c r="T244" i="7" s="1"/>
  <c r="L236" i="7"/>
  <c r="Q236" i="7"/>
  <c r="T236" i="7" s="1"/>
  <c r="Q282" i="7"/>
  <c r="T282" i="7" s="1"/>
  <c r="Q274" i="7"/>
  <c r="T274" i="7" s="1"/>
  <c r="Q266" i="7"/>
  <c r="T266" i="7" s="1"/>
  <c r="Q258" i="7"/>
  <c r="T258" i="7" s="1"/>
  <c r="Q289" i="7"/>
  <c r="T289" i="7" s="1"/>
  <c r="L317" i="7"/>
  <c r="Q317" i="7"/>
  <c r="T317" i="7" s="1"/>
  <c r="L309" i="7"/>
  <c r="Q309" i="7"/>
  <c r="T309" i="7" s="1"/>
  <c r="L301" i="7"/>
  <c r="Q301" i="7"/>
  <c r="T301" i="7" s="1"/>
  <c r="Q355" i="7"/>
  <c r="T355" i="7" s="1"/>
  <c r="Q347" i="7"/>
  <c r="T347" i="7" s="1"/>
  <c r="Q339" i="7"/>
  <c r="T339" i="7" s="1"/>
  <c r="Q331" i="7"/>
  <c r="T331" i="7" s="1"/>
  <c r="L391" i="7"/>
  <c r="Q391" i="7"/>
  <c r="T391" i="7" s="1"/>
  <c r="L383" i="7"/>
  <c r="Q383" i="7"/>
  <c r="T383" i="7" s="1"/>
  <c r="L375" i="7"/>
  <c r="Q375" i="7"/>
  <c r="T375" i="7" s="1"/>
  <c r="L367" i="7"/>
  <c r="Q367" i="7"/>
  <c r="T367" i="7" s="1"/>
  <c r="Q417" i="7"/>
  <c r="T417" i="7" s="1"/>
  <c r="Q409" i="7"/>
  <c r="T409" i="7" s="1"/>
  <c r="Q401" i="7"/>
  <c r="T401" i="7" s="1"/>
  <c r="Q393" i="7"/>
  <c r="T393" i="7" s="1"/>
  <c r="Q425" i="7"/>
  <c r="T425" i="7" s="1"/>
  <c r="L461" i="7"/>
  <c r="Q461" i="7"/>
  <c r="T461" i="7" s="1"/>
  <c r="L457" i="7"/>
  <c r="Q457" i="7"/>
  <c r="T457" i="7" s="1"/>
  <c r="L453" i="7"/>
  <c r="Q453" i="7"/>
  <c r="T453" i="7" s="1"/>
  <c r="L449" i="7"/>
  <c r="Q449" i="7"/>
  <c r="T449" i="7" s="1"/>
  <c r="L445" i="7"/>
  <c r="Q445" i="7"/>
  <c r="T445" i="7" s="1"/>
  <c r="L441" i="7"/>
  <c r="Q441" i="7"/>
  <c r="T441" i="7" s="1"/>
  <c r="L437" i="7"/>
  <c r="Q437" i="7"/>
  <c r="T437" i="7" s="1"/>
  <c r="Q514" i="7"/>
  <c r="T514" i="7" s="1"/>
  <c r="L510" i="7"/>
  <c r="Q510" i="7"/>
  <c r="T510" i="7" s="1"/>
  <c r="Q506" i="7"/>
  <c r="T506" i="7" s="1"/>
  <c r="Q502" i="7"/>
  <c r="T502" i="7" s="1"/>
  <c r="Q498" i="7"/>
  <c r="T498" i="7" s="1"/>
  <c r="Q494" i="7"/>
  <c r="T494" i="7" s="1"/>
  <c r="Q490" i="7"/>
  <c r="T490" i="7" s="1"/>
  <c r="L486" i="7"/>
  <c r="Q486" i="7"/>
  <c r="T486" i="7" s="1"/>
  <c r="Q482" i="7"/>
  <c r="T482" i="7" s="1"/>
  <c r="Q478" i="7"/>
  <c r="T478" i="7" s="1"/>
  <c r="Q474" i="7"/>
  <c r="T474" i="7" s="1"/>
  <c r="Q470" i="7"/>
  <c r="T470" i="7" s="1"/>
  <c r="Q466" i="7"/>
  <c r="T466" i="7" s="1"/>
  <c r="L8" i="8"/>
  <c r="Q8" i="8"/>
  <c r="T8" i="8" s="1"/>
  <c r="Q12" i="8"/>
  <c r="T12" i="8" s="1"/>
  <c r="L25" i="8"/>
  <c r="Q25" i="8"/>
  <c r="T25" i="8" s="1"/>
  <c r="Q41" i="8"/>
  <c r="T41" i="8" s="1"/>
  <c r="Q33" i="8"/>
  <c r="T33" i="8" s="1"/>
  <c r="L58" i="8"/>
  <c r="Q58" i="8"/>
  <c r="T58" i="8" s="1"/>
  <c r="L50" i="8"/>
  <c r="Q50" i="8"/>
  <c r="T50" i="8" s="1"/>
  <c r="Q78" i="8"/>
  <c r="T78" i="8" s="1"/>
  <c r="Q70" i="8"/>
  <c r="T70" i="8" s="1"/>
  <c r="L99" i="8"/>
  <c r="Q99" i="8"/>
  <c r="T99" i="8" s="1"/>
  <c r="L91" i="8"/>
  <c r="Q91" i="8"/>
  <c r="T91" i="8" s="1"/>
  <c r="Q125" i="8"/>
  <c r="T125" i="8" s="1"/>
  <c r="Q117" i="8"/>
  <c r="T117" i="8" s="1"/>
  <c r="Q109" i="8"/>
  <c r="T109" i="8" s="1"/>
  <c r="Q101" i="8"/>
  <c r="T101" i="8" s="1"/>
  <c r="L150" i="8"/>
  <c r="Q150" i="8"/>
  <c r="T150" i="8" s="1"/>
  <c r="L142" i="8"/>
  <c r="Q142" i="8"/>
  <c r="T142" i="8" s="1"/>
  <c r="L134" i="8"/>
  <c r="Q134" i="8"/>
  <c r="T134" i="8" s="1"/>
  <c r="L171" i="8"/>
  <c r="Q171" i="8"/>
  <c r="T171" i="8" s="1"/>
  <c r="L163" i="8"/>
  <c r="Q163" i="8"/>
  <c r="T163" i="8" s="1"/>
  <c r="L203" i="8"/>
  <c r="Q203" i="8"/>
  <c r="T203" i="8" s="1"/>
  <c r="L195" i="8"/>
  <c r="Q195" i="8"/>
  <c r="T195" i="8" s="1"/>
  <c r="L187" i="8"/>
  <c r="Q187" i="8"/>
  <c r="T187" i="8" s="1"/>
  <c r="L179" i="8"/>
  <c r="Q179" i="8"/>
  <c r="T179" i="8" s="1"/>
  <c r="Q225" i="8"/>
  <c r="T225" i="8" s="1"/>
  <c r="Q217" i="8"/>
  <c r="T217" i="8" s="1"/>
  <c r="Q209" i="8"/>
  <c r="T209" i="8" s="1"/>
  <c r="L252" i="8"/>
  <c r="Q252" i="8"/>
  <c r="T252" i="8" s="1"/>
  <c r="L244" i="8"/>
  <c r="Q244" i="8"/>
  <c r="T244" i="8" s="1"/>
  <c r="L236" i="8"/>
  <c r="Q236" i="8"/>
  <c r="T236" i="8" s="1"/>
  <c r="Q286" i="8"/>
  <c r="T286" i="8" s="1"/>
  <c r="Q278" i="8"/>
  <c r="T278" i="8" s="1"/>
  <c r="Q270" i="8"/>
  <c r="T270" i="8" s="1"/>
  <c r="Q262" i="8"/>
  <c r="T262" i="8" s="1"/>
  <c r="Q293" i="8"/>
  <c r="T293" i="8" s="1"/>
  <c r="L317" i="8"/>
  <c r="Q317" i="8"/>
  <c r="T317" i="8" s="1"/>
  <c r="L309" i="8"/>
  <c r="Q309" i="8"/>
  <c r="T309" i="8" s="1"/>
  <c r="L301" i="8"/>
  <c r="Q301" i="8"/>
  <c r="T301" i="8" s="1"/>
  <c r="Q355" i="8"/>
  <c r="T355" i="8" s="1"/>
  <c r="Q347" i="8"/>
  <c r="T347" i="8" s="1"/>
  <c r="Q339" i="8"/>
  <c r="T339" i="8" s="1"/>
  <c r="Q331" i="8"/>
  <c r="T331" i="8" s="1"/>
  <c r="L391" i="8"/>
  <c r="Q391" i="8"/>
  <c r="T391" i="8" s="1"/>
  <c r="L383" i="8"/>
  <c r="Q383" i="8"/>
  <c r="T383" i="8" s="1"/>
  <c r="L375" i="8"/>
  <c r="Q375" i="8"/>
  <c r="T375" i="8" s="1"/>
  <c r="L367" i="8"/>
  <c r="Q367" i="8"/>
  <c r="T367" i="8" s="1"/>
  <c r="Q423" i="8"/>
  <c r="T423" i="8" s="1"/>
  <c r="Q415" i="8"/>
  <c r="T415" i="8" s="1"/>
  <c r="Q407" i="8"/>
  <c r="T407" i="8" s="1"/>
  <c r="Q399" i="8"/>
  <c r="T399" i="8" s="1"/>
  <c r="Q431" i="8"/>
  <c r="T431" i="8" s="1"/>
  <c r="L461" i="8"/>
  <c r="Q461" i="8"/>
  <c r="T461" i="8" s="1"/>
  <c r="L457" i="8"/>
  <c r="Q457" i="8"/>
  <c r="T457" i="8" s="1"/>
  <c r="L453" i="8"/>
  <c r="Q453" i="8"/>
  <c r="T453" i="8" s="1"/>
  <c r="L449" i="8"/>
  <c r="Q449" i="8"/>
  <c r="T449" i="8" s="1"/>
  <c r="L445" i="8"/>
  <c r="Q445" i="8"/>
  <c r="T445" i="8" s="1"/>
  <c r="L441" i="8"/>
  <c r="Q441" i="8"/>
  <c r="T441" i="8" s="1"/>
  <c r="L437" i="8"/>
  <c r="Q437" i="8"/>
  <c r="T437" i="8" s="1"/>
  <c r="Q514" i="8"/>
  <c r="T514" i="8" s="1"/>
  <c r="Q510" i="8"/>
  <c r="T510" i="8" s="1"/>
  <c r="Q506" i="8"/>
  <c r="T506" i="8" s="1"/>
  <c r="Q502" i="8"/>
  <c r="T502" i="8" s="1"/>
  <c r="Q498" i="8"/>
  <c r="T498" i="8" s="1"/>
  <c r="Q494" i="8"/>
  <c r="T494" i="8" s="1"/>
  <c r="Q490" i="8"/>
  <c r="T490" i="8" s="1"/>
  <c r="Q486" i="8"/>
  <c r="T486" i="8" s="1"/>
  <c r="Q482" i="8"/>
  <c r="T482" i="8" s="1"/>
  <c r="Q478" i="8"/>
  <c r="T478" i="8" s="1"/>
  <c r="Q474" i="8"/>
  <c r="T474" i="8" s="1"/>
  <c r="Q470" i="8"/>
  <c r="T470" i="8" s="1"/>
  <c r="Q466" i="8"/>
  <c r="T466" i="8" s="1"/>
  <c r="L8" i="9"/>
  <c r="Q8" i="9"/>
  <c r="T8" i="9" s="1"/>
  <c r="Q12" i="9"/>
  <c r="T12" i="9" s="1"/>
  <c r="L25" i="9"/>
  <c r="Q25" i="9"/>
  <c r="T25" i="9" s="1"/>
  <c r="Q43" i="9"/>
  <c r="T43" i="9" s="1"/>
  <c r="Q35" i="9"/>
  <c r="T35" i="9" s="1"/>
  <c r="L62" i="9"/>
  <c r="Q62" i="9"/>
  <c r="T62" i="9" s="1"/>
  <c r="Q54" i="9"/>
  <c r="T54" i="9" s="1"/>
  <c r="Q84" i="9"/>
  <c r="T84" i="9" s="1"/>
  <c r="Q76" i="9"/>
  <c r="T76" i="9" s="1"/>
  <c r="Q68" i="9"/>
  <c r="T68" i="9" s="1"/>
  <c r="L99" i="9"/>
  <c r="Q99" i="9"/>
  <c r="T99" i="9" s="1"/>
  <c r="L91" i="9"/>
  <c r="Q91" i="9"/>
  <c r="T91" i="9" s="1"/>
  <c r="Q127" i="9"/>
  <c r="T127" i="9" s="1"/>
  <c r="Q119" i="9"/>
  <c r="T119" i="9" s="1"/>
  <c r="Q111" i="9"/>
  <c r="T111" i="9" s="1"/>
  <c r="L162" i="9"/>
  <c r="Q162" i="9"/>
  <c r="T162" i="9" s="1"/>
  <c r="L154" i="9"/>
  <c r="Q154" i="9"/>
  <c r="T154" i="9" s="1"/>
  <c r="L146" i="9"/>
  <c r="Q146" i="9"/>
  <c r="T146" i="9" s="1"/>
  <c r="L138" i="9"/>
  <c r="Q138" i="9"/>
  <c r="T138" i="9" s="1"/>
  <c r="Q177" i="9"/>
  <c r="T177" i="9" s="1"/>
  <c r="Q169" i="9"/>
  <c r="T169" i="9" s="1"/>
  <c r="L211" i="9"/>
  <c r="Q211" i="9"/>
  <c r="T211" i="9" s="1"/>
  <c r="L203" i="9"/>
  <c r="Q203" i="9"/>
  <c r="T203" i="9" s="1"/>
  <c r="L195" i="9"/>
  <c r="Q195" i="9"/>
  <c r="T195" i="9" s="1"/>
  <c r="L187" i="9"/>
  <c r="Q187" i="9"/>
  <c r="T187" i="9" s="1"/>
  <c r="Q235" i="9"/>
  <c r="T235" i="9" s="1"/>
  <c r="Q227" i="9"/>
  <c r="T227" i="9" s="1"/>
  <c r="Q219" i="9"/>
  <c r="T219" i="9" s="1"/>
  <c r="Q264" i="9"/>
  <c r="T264" i="9" s="1"/>
  <c r="L256" i="9"/>
  <c r="Q256" i="9"/>
  <c r="T256" i="9" s="1"/>
  <c r="L248" i="9"/>
  <c r="Q248" i="9"/>
  <c r="T248" i="9" s="1"/>
  <c r="Q299" i="9"/>
  <c r="T299" i="9" s="1"/>
  <c r="Q291" i="9"/>
  <c r="T291" i="9" s="1"/>
  <c r="Q283" i="9"/>
  <c r="T283" i="9" s="1"/>
  <c r="Q275" i="9"/>
  <c r="T275" i="9" s="1"/>
  <c r="Q267" i="9"/>
  <c r="T267" i="9" s="1"/>
  <c r="Q333" i="9"/>
  <c r="T333" i="9" s="1"/>
  <c r="Q325" i="9"/>
  <c r="T325" i="9" s="1"/>
  <c r="Q317" i="9"/>
  <c r="T317" i="9" s="1"/>
  <c r="Q373" i="9"/>
  <c r="T373" i="9" s="1"/>
  <c r="Q365" i="9"/>
  <c r="T365" i="9" s="1"/>
  <c r="Q357" i="9"/>
  <c r="T357" i="9" s="1"/>
  <c r="Q349" i="9"/>
  <c r="T349" i="9" s="1"/>
  <c r="Q341" i="9"/>
  <c r="T341" i="9" s="1"/>
  <c r="L403" i="9"/>
  <c r="Q403" i="9"/>
  <c r="T403" i="9" s="1"/>
  <c r="L395" i="9"/>
  <c r="Q395" i="9"/>
  <c r="T395" i="9" s="1"/>
  <c r="L387" i="9"/>
  <c r="Q387" i="9"/>
  <c r="T387" i="9" s="1"/>
  <c r="L379" i="9"/>
  <c r="Q379" i="9"/>
  <c r="T379" i="9" s="1"/>
  <c r="Q432" i="9"/>
  <c r="T432" i="9" s="1"/>
  <c r="Q424" i="9"/>
  <c r="T424" i="9" s="1"/>
  <c r="L416" i="9"/>
  <c r="Q416" i="9"/>
  <c r="T416" i="9" s="1"/>
  <c r="Q408" i="9"/>
  <c r="T408" i="9" s="1"/>
  <c r="Q442" i="9"/>
  <c r="T442" i="9" s="1"/>
  <c r="L477" i="9"/>
  <c r="Q477" i="9"/>
  <c r="T477" i="9" s="1"/>
  <c r="Q473" i="9"/>
  <c r="T473" i="9" s="1"/>
  <c r="L469" i="9"/>
  <c r="Q469" i="9"/>
  <c r="T469" i="9" s="1"/>
  <c r="L465" i="9"/>
  <c r="Q465" i="9"/>
  <c r="T465" i="9" s="1"/>
  <c r="L461" i="9"/>
  <c r="Q461" i="9"/>
  <c r="T461" i="9" s="1"/>
  <c r="Q457" i="9"/>
  <c r="T457" i="9" s="1"/>
  <c r="Q453" i="9"/>
  <c r="T453" i="9" s="1"/>
  <c r="Q532" i="9"/>
  <c r="T532" i="9" s="1"/>
  <c r="L528" i="9"/>
  <c r="Q528" i="9"/>
  <c r="T528" i="9" s="1"/>
  <c r="Q524" i="9"/>
  <c r="T524" i="9" s="1"/>
  <c r="Q520" i="9"/>
  <c r="T520" i="9" s="1"/>
  <c r="L516" i="9"/>
  <c r="Q516" i="9"/>
  <c r="T516" i="9" s="1"/>
  <c r="Q512" i="9"/>
  <c r="T512" i="9" s="1"/>
  <c r="Q508" i="9"/>
  <c r="T508" i="9" s="1"/>
  <c r="Q504" i="9"/>
  <c r="T504" i="9" s="1"/>
  <c r="Q500" i="9"/>
  <c r="T500" i="9" s="1"/>
  <c r="Q496" i="9"/>
  <c r="T496" i="9" s="1"/>
  <c r="Q492" i="9"/>
  <c r="T492" i="9" s="1"/>
  <c r="Q488" i="9"/>
  <c r="T488" i="9" s="1"/>
  <c r="Q484" i="9"/>
  <c r="T484" i="9" s="1"/>
  <c r="Q480" i="9"/>
  <c r="T480" i="9" s="1"/>
  <c r="L406" i="18"/>
  <c r="Q406" i="18"/>
  <c r="T406" i="18" s="1"/>
  <c r="Q402" i="18"/>
  <c r="T402" i="18" s="1"/>
  <c r="Q398" i="18"/>
  <c r="T398" i="18" s="1"/>
  <c r="Q394" i="18"/>
  <c r="T394" i="18" s="1"/>
  <c r="L390" i="18"/>
  <c r="Q390" i="18"/>
  <c r="T390" i="18" s="1"/>
  <c r="L386" i="18"/>
  <c r="Q386" i="18"/>
  <c r="T386" i="18" s="1"/>
  <c r="L382" i="18"/>
  <c r="Q382" i="18"/>
  <c r="T382" i="18" s="1"/>
  <c r="L378" i="18"/>
  <c r="Q378" i="18"/>
  <c r="T378" i="18" s="1"/>
  <c r="Q374" i="18"/>
  <c r="T374" i="18" s="1"/>
  <c r="L370" i="18"/>
  <c r="Q370" i="18"/>
  <c r="T370" i="18" s="1"/>
  <c r="Q366" i="18"/>
  <c r="T366" i="18" s="1"/>
  <c r="U366" i="18" s="1"/>
  <c r="Q167" i="19"/>
  <c r="L163" i="19"/>
  <c r="Q163" i="19"/>
  <c r="L159" i="19"/>
  <c r="Q159" i="19"/>
  <c r="L155" i="19"/>
  <c r="Q155" i="19"/>
  <c r="Q151" i="19"/>
  <c r="L147" i="19"/>
  <c r="Q147" i="19"/>
  <c r="Q386" i="12"/>
  <c r="T386" i="12" s="1"/>
  <c r="Q370" i="12"/>
  <c r="T370" i="12" s="1"/>
  <c r="Q366" i="12"/>
  <c r="T366" i="12" s="1"/>
  <c r="Q362" i="12"/>
  <c r="T362" i="12" s="1"/>
  <c r="Q358" i="12"/>
  <c r="T358" i="12" s="1"/>
  <c r="Q354" i="12"/>
  <c r="T354" i="12" s="1"/>
  <c r="Q350" i="12"/>
  <c r="T350" i="12" s="1"/>
  <c r="Q346" i="12"/>
  <c r="T346" i="12" s="1"/>
  <c r="Q342" i="12"/>
  <c r="T342" i="12" s="1"/>
  <c r="Q338" i="12"/>
  <c r="T338" i="12" s="1"/>
  <c r="Q334" i="12"/>
  <c r="T334" i="12" s="1"/>
  <c r="Q323" i="12"/>
  <c r="T323" i="12" s="1"/>
  <c r="Q319" i="12"/>
  <c r="T319" i="12" s="1"/>
  <c r="Q315" i="12"/>
  <c r="T315" i="12" s="1"/>
  <c r="Q311" i="12"/>
  <c r="T311" i="12" s="1"/>
  <c r="Q307" i="12"/>
  <c r="T307" i="12" s="1"/>
  <c r="Q303" i="12"/>
  <c r="T303" i="12" s="1"/>
  <c r="Q299" i="12"/>
  <c r="T299" i="12" s="1"/>
  <c r="Q295" i="12"/>
  <c r="T295" i="12" s="1"/>
  <c r="Q291" i="12"/>
  <c r="T291" i="12" s="1"/>
  <c r="Q287" i="12"/>
  <c r="T287" i="12" s="1"/>
  <c r="Q283" i="12"/>
  <c r="T283" i="12" s="1"/>
  <c r="Q279" i="12"/>
  <c r="T279" i="12" s="1"/>
  <c r="Q275" i="12"/>
  <c r="T275" i="12" s="1"/>
  <c r="Q271" i="12"/>
  <c r="T271" i="12" s="1"/>
  <c r="Q267" i="12"/>
  <c r="T267" i="12" s="1"/>
  <c r="Q263" i="12"/>
  <c r="T263" i="12" s="1"/>
  <c r="Q256" i="12"/>
  <c r="T256" i="12" s="1"/>
  <c r="Q252" i="12"/>
  <c r="T252" i="12" s="1"/>
  <c r="Q240" i="12"/>
  <c r="T240" i="12" s="1"/>
  <c r="Q236" i="12"/>
  <c r="T236" i="12" s="1"/>
  <c r="Q232" i="12"/>
  <c r="T232" i="12" s="1"/>
  <c r="Q228" i="12"/>
  <c r="T228" i="12" s="1"/>
  <c r="Q224" i="12"/>
  <c r="T224" i="12" s="1"/>
  <c r="Q220" i="12"/>
  <c r="T220" i="12" s="1"/>
  <c r="Q216" i="12"/>
  <c r="T216" i="12" s="1"/>
  <c r="Q212" i="12"/>
  <c r="T212" i="12" s="1"/>
  <c r="Q208" i="12"/>
  <c r="T208" i="12" s="1"/>
  <c r="Q204" i="12"/>
  <c r="T204" i="12" s="1"/>
  <c r="Q200" i="12"/>
  <c r="T200" i="12" s="1"/>
  <c r="Q134" i="12"/>
  <c r="T134" i="12" s="1"/>
  <c r="Q130" i="12"/>
  <c r="T130" i="12" s="1"/>
  <c r="Q110" i="12"/>
  <c r="T110" i="12" s="1"/>
  <c r="Q106" i="12"/>
  <c r="T106" i="12" s="1"/>
  <c r="Q102" i="12"/>
  <c r="T102" i="12" s="1"/>
  <c r="Q98" i="12"/>
  <c r="T98" i="12" s="1"/>
  <c r="Q94" i="12"/>
  <c r="T94" i="12" s="1"/>
  <c r="Q28" i="12"/>
  <c r="T28" i="12" s="1"/>
  <c r="L81" i="18"/>
  <c r="Q81" i="18"/>
  <c r="T81" i="18" s="1"/>
  <c r="L80" i="18"/>
  <c r="Q80" i="18"/>
  <c r="T80" i="18" s="1"/>
  <c r="L79" i="18"/>
  <c r="Q79" i="18"/>
  <c r="T79" i="18" s="1"/>
  <c r="L77" i="18"/>
  <c r="Q77" i="18"/>
  <c r="T77" i="18" s="1"/>
  <c r="L76" i="18"/>
  <c r="Q76" i="18"/>
  <c r="T76" i="18" s="1"/>
  <c r="L75" i="18"/>
  <c r="Q75" i="18"/>
  <c r="T75" i="18" s="1"/>
  <c r="L74" i="18"/>
  <c r="Q74" i="18"/>
  <c r="T74" i="18" s="1"/>
  <c r="L73" i="18"/>
  <c r="Q73" i="18"/>
  <c r="T73" i="18" s="1"/>
  <c r="L72" i="18"/>
  <c r="Q72" i="18"/>
  <c r="T72" i="18" s="1"/>
  <c r="L71" i="18"/>
  <c r="Q71" i="18"/>
  <c r="T71" i="18" s="1"/>
  <c r="L70" i="18"/>
  <c r="Q70" i="18"/>
  <c r="T70" i="18" s="1"/>
  <c r="L69" i="18"/>
  <c r="Q69" i="18"/>
  <c r="T69" i="18" s="1"/>
  <c r="L68" i="18"/>
  <c r="Q68" i="18"/>
  <c r="T68" i="18" s="1"/>
  <c r="L67" i="18"/>
  <c r="Q67" i="18"/>
  <c r="T67" i="18" s="1"/>
  <c r="U67" i="18" s="1"/>
  <c r="V67" i="18" s="1"/>
  <c r="L141" i="18"/>
  <c r="Q141" i="18"/>
  <c r="T141" i="18" s="1"/>
  <c r="L140" i="18"/>
  <c r="Q140" i="18"/>
  <c r="T140" i="18" s="1"/>
  <c r="L139" i="18"/>
  <c r="Q139" i="18"/>
  <c r="T139" i="18" s="1"/>
  <c r="L138" i="18"/>
  <c r="Q138" i="18"/>
  <c r="T138" i="18" s="1"/>
  <c r="L137" i="18"/>
  <c r="Q137" i="18"/>
  <c r="T137" i="18" s="1"/>
  <c r="L136" i="18"/>
  <c r="Q136" i="18"/>
  <c r="T136" i="18" s="1"/>
  <c r="L135" i="18"/>
  <c r="Q135" i="18"/>
  <c r="T135" i="18" s="1"/>
  <c r="L134" i="18"/>
  <c r="Q134" i="18"/>
  <c r="T134" i="18" s="1"/>
  <c r="L133" i="18"/>
  <c r="Q133" i="18"/>
  <c r="T133" i="18" s="1"/>
  <c r="L132" i="18"/>
  <c r="Q132" i="18"/>
  <c r="T132" i="18" s="1"/>
  <c r="L131" i="18"/>
  <c r="Q131" i="18"/>
  <c r="T131" i="18" s="1"/>
  <c r="L130" i="18"/>
  <c r="Q130" i="18"/>
  <c r="T130" i="18" s="1"/>
  <c r="L129" i="18"/>
  <c r="Q129" i="18"/>
  <c r="T129" i="18" s="1"/>
  <c r="L128" i="18"/>
  <c r="Q128" i="18"/>
  <c r="T128" i="18" s="1"/>
  <c r="L127" i="18"/>
  <c r="Q127" i="18"/>
  <c r="T127" i="18" s="1"/>
  <c r="L126" i="18"/>
  <c r="Q126" i="18"/>
  <c r="T126" i="18" s="1"/>
  <c r="L125" i="18"/>
  <c r="Q125" i="18"/>
  <c r="T125" i="18" s="1"/>
  <c r="L124" i="18"/>
  <c r="Q124" i="18"/>
  <c r="T124" i="18" s="1"/>
  <c r="L123" i="18"/>
  <c r="Q123" i="18"/>
  <c r="T123" i="18" s="1"/>
  <c r="L122" i="18"/>
  <c r="Q122" i="18"/>
  <c r="T122" i="18" s="1"/>
  <c r="L121" i="18"/>
  <c r="Q121" i="18"/>
  <c r="T121" i="18" s="1"/>
  <c r="L120" i="18"/>
  <c r="Q120" i="18"/>
  <c r="T120" i="18" s="1"/>
  <c r="L119" i="18"/>
  <c r="Q119" i="18"/>
  <c r="T119" i="18" s="1"/>
  <c r="L118" i="18"/>
  <c r="Q118" i="18"/>
  <c r="T118" i="18" s="1"/>
  <c r="L116" i="18"/>
  <c r="Q116" i="18"/>
  <c r="T116" i="18" s="1"/>
  <c r="L115" i="18"/>
  <c r="Q115" i="18"/>
  <c r="T115" i="18" s="1"/>
  <c r="L114" i="18"/>
  <c r="Q114" i="18"/>
  <c r="T114" i="18" s="1"/>
  <c r="L113" i="18"/>
  <c r="Q113" i="18"/>
  <c r="T113" i="18" s="1"/>
  <c r="L112" i="18"/>
  <c r="Q112" i="18"/>
  <c r="T112" i="18" s="1"/>
  <c r="L111" i="18"/>
  <c r="Q111" i="18"/>
  <c r="T111" i="18" s="1"/>
  <c r="L109" i="18"/>
  <c r="Q109" i="18"/>
  <c r="T109" i="18" s="1"/>
  <c r="L108" i="18"/>
  <c r="Q108" i="18"/>
  <c r="T108" i="18" s="1"/>
  <c r="L106" i="18"/>
  <c r="Q106" i="18"/>
  <c r="T106" i="18" s="1"/>
  <c r="U106" i="18" s="1"/>
  <c r="V106" i="18" s="1"/>
  <c r="L189" i="18"/>
  <c r="Q189" i="18"/>
  <c r="T189" i="18" s="1"/>
  <c r="L188" i="18"/>
  <c r="Q188" i="18"/>
  <c r="T188" i="18" s="1"/>
  <c r="L187" i="18"/>
  <c r="Q187" i="18"/>
  <c r="T187" i="18" s="1"/>
  <c r="L186" i="18"/>
  <c r="Q186" i="18"/>
  <c r="T186" i="18" s="1"/>
  <c r="L185" i="18"/>
  <c r="Q185" i="18"/>
  <c r="T185" i="18" s="1"/>
  <c r="L184" i="18"/>
  <c r="Q184" i="18"/>
  <c r="T184" i="18" s="1"/>
  <c r="L183" i="18"/>
  <c r="Q183" i="18"/>
  <c r="T183" i="18" s="1"/>
  <c r="L182" i="18"/>
  <c r="Q182" i="18"/>
  <c r="T182" i="18" s="1"/>
  <c r="L181" i="18"/>
  <c r="Q181" i="18"/>
  <c r="T181" i="18" s="1"/>
  <c r="L180" i="18"/>
  <c r="Q180" i="18"/>
  <c r="T180" i="18" s="1"/>
  <c r="L179" i="18"/>
  <c r="Q179" i="18"/>
  <c r="T179" i="18" s="1"/>
  <c r="L178" i="18"/>
  <c r="Q178" i="18"/>
  <c r="T178" i="18" s="1"/>
  <c r="L177" i="18"/>
  <c r="Q177" i="18"/>
  <c r="T177" i="18" s="1"/>
  <c r="L176" i="18"/>
  <c r="Q176" i="18"/>
  <c r="T176" i="18" s="1"/>
  <c r="L175" i="18"/>
  <c r="Q175" i="18"/>
  <c r="T175" i="18" s="1"/>
  <c r="L173" i="18"/>
  <c r="Q173" i="18"/>
  <c r="T173" i="18" s="1"/>
  <c r="L172" i="18"/>
  <c r="Q172" i="18"/>
  <c r="T172" i="18" s="1"/>
  <c r="L171" i="18"/>
  <c r="Q171" i="18"/>
  <c r="T171" i="18" s="1"/>
  <c r="L170" i="18"/>
  <c r="Q170" i="18"/>
  <c r="T170" i="18" s="1"/>
  <c r="L169" i="18"/>
  <c r="Q169" i="18"/>
  <c r="T169" i="18" s="1"/>
  <c r="L168" i="18"/>
  <c r="Q168" i="18"/>
  <c r="T168" i="18" s="1"/>
  <c r="L167" i="18"/>
  <c r="Q167" i="18"/>
  <c r="T167" i="18" s="1"/>
  <c r="L166" i="18"/>
  <c r="Q166" i="18"/>
  <c r="T166" i="18" s="1"/>
  <c r="L165" i="18"/>
  <c r="Q165" i="18"/>
  <c r="T165" i="18" s="1"/>
  <c r="L164" i="18"/>
  <c r="Q164" i="18"/>
  <c r="T164" i="18" s="1"/>
  <c r="L163" i="18"/>
  <c r="Q163" i="18"/>
  <c r="T163" i="18" s="1"/>
  <c r="L162" i="18"/>
  <c r="Q162" i="18"/>
  <c r="T162" i="18" s="1"/>
  <c r="L161" i="18"/>
  <c r="Q161" i="18"/>
  <c r="T161" i="18" s="1"/>
  <c r="L160" i="18"/>
  <c r="Q160" i="18"/>
  <c r="T160" i="18" s="1"/>
  <c r="L159" i="18"/>
  <c r="Q159" i="18"/>
  <c r="T159" i="18" s="1"/>
  <c r="L158" i="18"/>
  <c r="Q158" i="18"/>
  <c r="T158" i="18" s="1"/>
  <c r="L157" i="18"/>
  <c r="Q157" i="18"/>
  <c r="T157" i="18" s="1"/>
  <c r="L156" i="18"/>
  <c r="Q156" i="18"/>
  <c r="T156" i="18" s="1"/>
  <c r="L155" i="18"/>
  <c r="Q155" i="18"/>
  <c r="T155" i="18" s="1"/>
  <c r="L154" i="18"/>
  <c r="Q154" i="18"/>
  <c r="T154" i="18" s="1"/>
  <c r="L153" i="18"/>
  <c r="Q153" i="18"/>
  <c r="T153" i="18" s="1"/>
  <c r="L152" i="18"/>
  <c r="Q152" i="18"/>
  <c r="T152" i="18" s="1"/>
  <c r="L151" i="18"/>
  <c r="Q151" i="18"/>
  <c r="T151" i="18" s="1"/>
  <c r="L150" i="18"/>
  <c r="Q150" i="18"/>
  <c r="T150" i="18" s="1"/>
  <c r="L149" i="18"/>
  <c r="Q149" i="18"/>
  <c r="T149" i="18" s="1"/>
  <c r="L148" i="18"/>
  <c r="Q148" i="18"/>
  <c r="T148" i="18" s="1"/>
  <c r="L147" i="18"/>
  <c r="Q147" i="18"/>
  <c r="T147" i="18" s="1"/>
  <c r="L146" i="18"/>
  <c r="Q146" i="18"/>
  <c r="T146" i="18" s="1"/>
  <c r="L145" i="18"/>
  <c r="Q145" i="18"/>
  <c r="T145" i="18" s="1"/>
  <c r="U145" i="18" s="1"/>
  <c r="V145" i="18" s="1"/>
  <c r="L246" i="18"/>
  <c r="Q246" i="18"/>
  <c r="T246" i="18" s="1"/>
  <c r="L245" i="18"/>
  <c r="Q245" i="18"/>
  <c r="T245" i="18" s="1"/>
  <c r="L244" i="18"/>
  <c r="Q244" i="18"/>
  <c r="T244" i="18" s="1"/>
  <c r="L243" i="18"/>
  <c r="Q243" i="18"/>
  <c r="T243" i="18" s="1"/>
  <c r="L242" i="18"/>
  <c r="Q242" i="18"/>
  <c r="T242" i="18" s="1"/>
  <c r="L241" i="18"/>
  <c r="Q241" i="18"/>
  <c r="T241" i="18" s="1"/>
  <c r="L240" i="18"/>
  <c r="Q240" i="18"/>
  <c r="T240" i="18" s="1"/>
  <c r="L239" i="18"/>
  <c r="Q239" i="18"/>
  <c r="T239" i="18" s="1"/>
  <c r="L238" i="18"/>
  <c r="Q238" i="18"/>
  <c r="T238" i="18" s="1"/>
  <c r="L237" i="18"/>
  <c r="Q237" i="18"/>
  <c r="T237" i="18" s="1"/>
  <c r="L236" i="18"/>
  <c r="Q236" i="18"/>
  <c r="T236" i="18" s="1"/>
  <c r="L235" i="18"/>
  <c r="Q235" i="18"/>
  <c r="T235" i="18" s="1"/>
  <c r="L234" i="18"/>
  <c r="Q234" i="18"/>
  <c r="T234" i="18" s="1"/>
  <c r="L233" i="18"/>
  <c r="Q233" i="18"/>
  <c r="T233" i="18" s="1"/>
  <c r="L232" i="18"/>
  <c r="Q232" i="18"/>
  <c r="T232" i="18" s="1"/>
  <c r="L231" i="18"/>
  <c r="Q231" i="18"/>
  <c r="T231" i="18" s="1"/>
  <c r="L229" i="18"/>
  <c r="Q229" i="18"/>
  <c r="T229" i="18" s="1"/>
  <c r="L228" i="18"/>
  <c r="Q228" i="18"/>
  <c r="T228" i="18" s="1"/>
  <c r="L227" i="18"/>
  <c r="Q227" i="18"/>
  <c r="T227" i="18" s="1"/>
  <c r="L226" i="18"/>
  <c r="Q226" i="18"/>
  <c r="T226" i="18" s="1"/>
  <c r="L225" i="18"/>
  <c r="Q225" i="18"/>
  <c r="T225" i="18" s="1"/>
  <c r="L224" i="18"/>
  <c r="Q224" i="18"/>
  <c r="T224" i="18" s="1"/>
  <c r="L223" i="18"/>
  <c r="Q223" i="18"/>
  <c r="T223" i="18" s="1"/>
  <c r="L222" i="18"/>
  <c r="Q222" i="18"/>
  <c r="T222" i="18" s="1"/>
  <c r="L221" i="18"/>
  <c r="Q221" i="18"/>
  <c r="T221" i="18" s="1"/>
  <c r="L220" i="18"/>
  <c r="Q220" i="18"/>
  <c r="T220" i="18" s="1"/>
  <c r="L218" i="18"/>
  <c r="Q218" i="18"/>
  <c r="T218" i="18" s="1"/>
  <c r="L217" i="18"/>
  <c r="Q217" i="18"/>
  <c r="T217" i="18" s="1"/>
  <c r="L216" i="18"/>
  <c r="Q216" i="18"/>
  <c r="T216" i="18" s="1"/>
  <c r="L215" i="18"/>
  <c r="Q215" i="18"/>
  <c r="T215" i="18" s="1"/>
  <c r="L214" i="18"/>
  <c r="Q214" i="18"/>
  <c r="T214" i="18" s="1"/>
  <c r="L213" i="18"/>
  <c r="Q213" i="18"/>
  <c r="T213" i="18" s="1"/>
  <c r="L211" i="18"/>
  <c r="Q211" i="18"/>
  <c r="T211" i="18" s="1"/>
  <c r="L210" i="18"/>
  <c r="Q210" i="18"/>
  <c r="T210" i="18" s="1"/>
  <c r="L209" i="18"/>
  <c r="Q209" i="18"/>
  <c r="T209" i="18" s="1"/>
  <c r="L208" i="18"/>
  <c r="Q208" i="18"/>
  <c r="T208" i="18" s="1"/>
  <c r="L207" i="18"/>
  <c r="Q207" i="18"/>
  <c r="T207" i="18" s="1"/>
  <c r="L206" i="18"/>
  <c r="Q206" i="18"/>
  <c r="T206" i="18" s="1"/>
  <c r="L205" i="18"/>
  <c r="Q205" i="18"/>
  <c r="T205" i="18" s="1"/>
  <c r="L203" i="18"/>
  <c r="Q203" i="18"/>
  <c r="T203" i="18" s="1"/>
  <c r="L202" i="18"/>
  <c r="Q202" i="18"/>
  <c r="T202" i="18" s="1"/>
  <c r="L201" i="18"/>
  <c r="Q201" i="18"/>
  <c r="T201" i="18" s="1"/>
  <c r="L200" i="18"/>
  <c r="Q200" i="18"/>
  <c r="T200" i="18" s="1"/>
  <c r="L199" i="18"/>
  <c r="Q199" i="18"/>
  <c r="T199" i="18" s="1"/>
  <c r="L198" i="18"/>
  <c r="Q198" i="18"/>
  <c r="T198" i="18" s="1"/>
  <c r="L197" i="18"/>
  <c r="Q197" i="18"/>
  <c r="T197" i="18" s="1"/>
  <c r="L196" i="18"/>
  <c r="Q196" i="18"/>
  <c r="T196" i="18" s="1"/>
  <c r="L195" i="18"/>
  <c r="Q195" i="18"/>
  <c r="T195" i="18" s="1"/>
  <c r="L194" i="18"/>
  <c r="Q194" i="18"/>
  <c r="T194" i="18" s="1"/>
  <c r="L193" i="18"/>
  <c r="Q193" i="18"/>
  <c r="T193" i="18" s="1"/>
  <c r="U193" i="18" s="1"/>
  <c r="V193" i="18" s="1"/>
  <c r="L303" i="18"/>
  <c r="Q303" i="18"/>
  <c r="T303" i="18" s="1"/>
  <c r="L302" i="18"/>
  <c r="Q302" i="18"/>
  <c r="T302" i="18" s="1"/>
  <c r="L301" i="18"/>
  <c r="Q301" i="18"/>
  <c r="T301" i="18" s="1"/>
  <c r="L300" i="18"/>
  <c r="Q300" i="18"/>
  <c r="T300" i="18" s="1"/>
  <c r="L299" i="18"/>
  <c r="Q299" i="18"/>
  <c r="T299" i="18" s="1"/>
  <c r="L298" i="18"/>
  <c r="Q298" i="18"/>
  <c r="T298" i="18" s="1"/>
  <c r="L297" i="18"/>
  <c r="Q297" i="18"/>
  <c r="T297" i="18" s="1"/>
  <c r="L296" i="18"/>
  <c r="Q296" i="18"/>
  <c r="T296" i="18" s="1"/>
  <c r="L295" i="18"/>
  <c r="Q295" i="18"/>
  <c r="T295" i="18" s="1"/>
  <c r="L294" i="18"/>
  <c r="Q294" i="18"/>
  <c r="T294" i="18" s="1"/>
  <c r="L293" i="18"/>
  <c r="Q293" i="18"/>
  <c r="T293" i="18" s="1"/>
  <c r="L292" i="18"/>
  <c r="Q292" i="18"/>
  <c r="T292" i="18" s="1"/>
  <c r="L291" i="18"/>
  <c r="Q291" i="18"/>
  <c r="T291" i="18" s="1"/>
  <c r="L290" i="18"/>
  <c r="Q290" i="18"/>
  <c r="T290" i="18" s="1"/>
  <c r="L289" i="18"/>
  <c r="Q289" i="18"/>
  <c r="T289" i="18" s="1"/>
  <c r="L288" i="18"/>
  <c r="Q288" i="18"/>
  <c r="T288" i="18" s="1"/>
  <c r="L287" i="18"/>
  <c r="Q287" i="18"/>
  <c r="T287" i="18" s="1"/>
  <c r="L286" i="18"/>
  <c r="Q286" i="18"/>
  <c r="T286" i="18" s="1"/>
  <c r="L285" i="18"/>
  <c r="Q285" i="18"/>
  <c r="T285" i="18" s="1"/>
  <c r="L283" i="18"/>
  <c r="Q283" i="18"/>
  <c r="T283" i="18" s="1"/>
  <c r="L282" i="18"/>
  <c r="Q282" i="18"/>
  <c r="T282" i="18" s="1"/>
  <c r="L281" i="18"/>
  <c r="Q281" i="18"/>
  <c r="T281" i="18" s="1"/>
  <c r="L280" i="18"/>
  <c r="Q280" i="18"/>
  <c r="T280" i="18" s="1"/>
  <c r="L279" i="18"/>
  <c r="Q279" i="18"/>
  <c r="T279" i="18" s="1"/>
  <c r="L278" i="18"/>
  <c r="Q278" i="18"/>
  <c r="T278" i="18" s="1"/>
  <c r="L277" i="18"/>
  <c r="Q277" i="18"/>
  <c r="T277" i="18" s="1"/>
  <c r="L276" i="18"/>
  <c r="Q276" i="18"/>
  <c r="T276" i="18" s="1"/>
  <c r="L275" i="18"/>
  <c r="Q275" i="18"/>
  <c r="T275" i="18" s="1"/>
  <c r="L274" i="18"/>
  <c r="Q274" i="18"/>
  <c r="T274" i="18" s="1"/>
  <c r="L272" i="18"/>
  <c r="Q272" i="18"/>
  <c r="T272" i="18" s="1"/>
  <c r="L270" i="18"/>
  <c r="Q270" i="18"/>
  <c r="T270" i="18" s="1"/>
  <c r="L269" i="18"/>
  <c r="Q269" i="18"/>
  <c r="T269" i="18" s="1"/>
  <c r="L268" i="18"/>
  <c r="Q268" i="18"/>
  <c r="T268" i="18" s="1"/>
  <c r="L267" i="18"/>
  <c r="Q267" i="18"/>
  <c r="T267" i="18" s="1"/>
  <c r="L266" i="18"/>
  <c r="Q266" i="18"/>
  <c r="T266" i="18" s="1"/>
  <c r="L265" i="18"/>
  <c r="Q265" i="18"/>
  <c r="T265" i="18" s="1"/>
  <c r="L264" i="18"/>
  <c r="Q264" i="18"/>
  <c r="T264" i="18" s="1"/>
  <c r="L263" i="18"/>
  <c r="Q263" i="18"/>
  <c r="T263" i="18" s="1"/>
  <c r="L262" i="18"/>
  <c r="Q262" i="18"/>
  <c r="T262" i="18" s="1"/>
  <c r="L261" i="18"/>
  <c r="Q261" i="18"/>
  <c r="T261" i="18" s="1"/>
  <c r="L260" i="18"/>
  <c r="Q260" i="18"/>
  <c r="T260" i="18" s="1"/>
  <c r="L259" i="18"/>
  <c r="Q259" i="18"/>
  <c r="T259" i="18" s="1"/>
  <c r="L258" i="18"/>
  <c r="Q258" i="18"/>
  <c r="T258" i="18" s="1"/>
  <c r="L257" i="18"/>
  <c r="Q257" i="18"/>
  <c r="T257" i="18" s="1"/>
  <c r="L256" i="18"/>
  <c r="Q256" i="18"/>
  <c r="T256" i="18" s="1"/>
  <c r="L255" i="18"/>
  <c r="Q255" i="18"/>
  <c r="T255" i="18" s="1"/>
  <c r="L254" i="18"/>
  <c r="Q254" i="18"/>
  <c r="T254" i="18" s="1"/>
  <c r="L253" i="18"/>
  <c r="Q253" i="18"/>
  <c r="T253" i="18" s="1"/>
  <c r="L252" i="18"/>
  <c r="Q252" i="18"/>
  <c r="T252" i="18" s="1"/>
  <c r="L251" i="18"/>
  <c r="Q251" i="18"/>
  <c r="T251" i="18" s="1"/>
  <c r="L250" i="18"/>
  <c r="Q250" i="18"/>
  <c r="T250" i="18" s="1"/>
  <c r="U250" i="18" s="1"/>
  <c r="V250" i="18" s="1"/>
  <c r="L360" i="18"/>
  <c r="Q360" i="18"/>
  <c r="T360" i="18" s="1"/>
  <c r="L359" i="18"/>
  <c r="Q359" i="18"/>
  <c r="T359" i="18" s="1"/>
  <c r="L358" i="18"/>
  <c r="Q358" i="18"/>
  <c r="T358" i="18" s="1"/>
  <c r="L357" i="18"/>
  <c r="Q357" i="18"/>
  <c r="T357" i="18" s="1"/>
  <c r="L356" i="18"/>
  <c r="Q356" i="18"/>
  <c r="T356" i="18" s="1"/>
  <c r="L355" i="18"/>
  <c r="Q355" i="18"/>
  <c r="T355" i="18" s="1"/>
  <c r="L354" i="18"/>
  <c r="Q354" i="18"/>
  <c r="T354" i="18" s="1"/>
  <c r="L353" i="18"/>
  <c r="Q353" i="18"/>
  <c r="T353" i="18" s="1"/>
  <c r="L352" i="18"/>
  <c r="Q352" i="18"/>
  <c r="T352" i="18" s="1"/>
  <c r="L351" i="18"/>
  <c r="Q351" i="18"/>
  <c r="T351" i="18" s="1"/>
  <c r="L350" i="18"/>
  <c r="Q350" i="18"/>
  <c r="T350" i="18" s="1"/>
  <c r="L349" i="18"/>
  <c r="Q349" i="18"/>
  <c r="T349" i="18" s="1"/>
  <c r="L348" i="18"/>
  <c r="Q348" i="18"/>
  <c r="T348" i="18" s="1"/>
  <c r="L347" i="18"/>
  <c r="Q347" i="18"/>
  <c r="T347" i="18" s="1"/>
  <c r="L346" i="18"/>
  <c r="Q346" i="18"/>
  <c r="T346" i="18" s="1"/>
  <c r="L345" i="18"/>
  <c r="Q345" i="18"/>
  <c r="T345" i="18" s="1"/>
  <c r="L344" i="18"/>
  <c r="Q344" i="18"/>
  <c r="T344" i="18" s="1"/>
  <c r="L343" i="18"/>
  <c r="Q343" i="18"/>
  <c r="T343" i="18" s="1"/>
  <c r="L342" i="18"/>
  <c r="Q342" i="18"/>
  <c r="T342" i="18" s="1"/>
  <c r="L341" i="18"/>
  <c r="Q341" i="18"/>
  <c r="T341" i="18" s="1"/>
  <c r="L340" i="18"/>
  <c r="Q340" i="18"/>
  <c r="T340" i="18" s="1"/>
  <c r="L339" i="18"/>
  <c r="Q339" i="18"/>
  <c r="T339" i="18" s="1"/>
  <c r="L338" i="18"/>
  <c r="Q338" i="18"/>
  <c r="T338" i="18" s="1"/>
  <c r="L337" i="18"/>
  <c r="Q337" i="18"/>
  <c r="T337" i="18" s="1"/>
  <c r="L336" i="18"/>
  <c r="Q336" i="18"/>
  <c r="T336" i="18" s="1"/>
  <c r="L335" i="18"/>
  <c r="Q335" i="18"/>
  <c r="T335" i="18" s="1"/>
  <c r="L334" i="18"/>
  <c r="Q334" i="18"/>
  <c r="T334" i="18" s="1"/>
  <c r="L333" i="18"/>
  <c r="Q333" i="18"/>
  <c r="T333" i="18" s="1"/>
  <c r="L332" i="18"/>
  <c r="Q332" i="18"/>
  <c r="T332" i="18" s="1"/>
  <c r="L331" i="18"/>
  <c r="Q331" i="18"/>
  <c r="T331" i="18" s="1"/>
  <c r="L330" i="18"/>
  <c r="Q330" i="18"/>
  <c r="T330" i="18" s="1"/>
  <c r="L329" i="18"/>
  <c r="Q329" i="18"/>
  <c r="T329" i="18" s="1"/>
  <c r="L328" i="18"/>
  <c r="Q328" i="18"/>
  <c r="T328" i="18" s="1"/>
  <c r="L327" i="18"/>
  <c r="Q327" i="18"/>
  <c r="T327" i="18" s="1"/>
  <c r="L326" i="18"/>
  <c r="Q326" i="18"/>
  <c r="T326" i="18" s="1"/>
  <c r="L325" i="18"/>
  <c r="Q325" i="18"/>
  <c r="T325" i="18" s="1"/>
  <c r="L324" i="18"/>
  <c r="Q324" i="18"/>
  <c r="T324" i="18" s="1"/>
  <c r="L323" i="18"/>
  <c r="Q323" i="18"/>
  <c r="T323" i="18" s="1"/>
  <c r="L322" i="18"/>
  <c r="Q322" i="18"/>
  <c r="T322" i="18" s="1"/>
  <c r="L321" i="18"/>
  <c r="Q321" i="18"/>
  <c r="T321" i="18" s="1"/>
  <c r="L320" i="18"/>
  <c r="Q320" i="18"/>
  <c r="T320" i="18" s="1"/>
  <c r="L319" i="18"/>
  <c r="Q319" i="18"/>
  <c r="T319" i="18" s="1"/>
  <c r="L318" i="18"/>
  <c r="Q318" i="18"/>
  <c r="T318" i="18" s="1"/>
  <c r="L317" i="18"/>
  <c r="Q317" i="18"/>
  <c r="T317" i="18" s="1"/>
  <c r="L316" i="18"/>
  <c r="Q316" i="18"/>
  <c r="T316" i="18" s="1"/>
  <c r="L315" i="18"/>
  <c r="Q315" i="18"/>
  <c r="T315" i="18" s="1"/>
  <c r="L314" i="18"/>
  <c r="Q314" i="18"/>
  <c r="T314" i="18" s="1"/>
  <c r="L313" i="18"/>
  <c r="Q313" i="18"/>
  <c r="T313" i="18" s="1"/>
  <c r="L312" i="18"/>
  <c r="Q312" i="18"/>
  <c r="T312" i="18" s="1"/>
  <c r="L311" i="18"/>
  <c r="Q311" i="18"/>
  <c r="T311" i="18" s="1"/>
  <c r="L310" i="18"/>
  <c r="Q310" i="18"/>
  <c r="T310" i="18" s="1"/>
  <c r="L309" i="18"/>
  <c r="Q309" i="18"/>
  <c r="T309" i="18" s="1"/>
  <c r="L308" i="18"/>
  <c r="Q308" i="18"/>
  <c r="T308" i="18" s="1"/>
  <c r="L307" i="18"/>
  <c r="Q307" i="18"/>
  <c r="T307" i="18" s="1"/>
  <c r="U307" i="18" s="1"/>
  <c r="V307" i="18" s="1"/>
  <c r="L408" i="18"/>
  <c r="Q408" i="18"/>
  <c r="T408" i="18" s="1"/>
  <c r="L404" i="18"/>
  <c r="Q404" i="18"/>
  <c r="L400" i="18"/>
  <c r="Q400" i="18"/>
  <c r="T400" i="18" s="1"/>
  <c r="L396" i="18"/>
  <c r="Q396" i="18"/>
  <c r="T396" i="18" s="1"/>
  <c r="L392" i="18"/>
  <c r="Q392" i="18"/>
  <c r="L388" i="18"/>
  <c r="Q388" i="18"/>
  <c r="T388" i="18" s="1"/>
  <c r="L384" i="18"/>
  <c r="Q384" i="18"/>
  <c r="T384" i="18" s="1"/>
  <c r="L380" i="18"/>
  <c r="Q380" i="18"/>
  <c r="L376" i="18"/>
  <c r="Q376" i="18"/>
  <c r="L372" i="18"/>
  <c r="Q372" i="18"/>
  <c r="T372" i="18" s="1"/>
  <c r="L368" i="18"/>
  <c r="Q368" i="18"/>
  <c r="T368" i="18" s="1"/>
  <c r="L6" i="19"/>
  <c r="Q6" i="19"/>
  <c r="L4" i="19"/>
  <c r="Q4" i="19"/>
  <c r="L15" i="19"/>
  <c r="Q15" i="19"/>
  <c r="L14" i="19"/>
  <c r="Q14" i="19"/>
  <c r="L13" i="19"/>
  <c r="Q13" i="19"/>
  <c r="L12" i="19"/>
  <c r="Q12" i="19"/>
  <c r="L11" i="19"/>
  <c r="Q11" i="19"/>
  <c r="L10" i="19"/>
  <c r="Q10" i="19"/>
  <c r="L27" i="19"/>
  <c r="Q27" i="19"/>
  <c r="L26" i="19"/>
  <c r="Q26" i="19"/>
  <c r="L25" i="19"/>
  <c r="Q25" i="19"/>
  <c r="L24" i="19"/>
  <c r="Q24" i="19"/>
  <c r="L23" i="19"/>
  <c r="Q23" i="19"/>
  <c r="L22" i="19"/>
  <c r="Q22" i="19"/>
  <c r="L21" i="19"/>
  <c r="Q21" i="19"/>
  <c r="L20" i="19"/>
  <c r="Q20" i="19"/>
  <c r="L19" i="19"/>
  <c r="Q19" i="19"/>
  <c r="L39" i="19"/>
  <c r="Q39" i="19"/>
  <c r="L38" i="19"/>
  <c r="Q38" i="19"/>
  <c r="L37" i="19"/>
  <c r="Q37" i="19"/>
  <c r="L36" i="19"/>
  <c r="Q36" i="19"/>
  <c r="L35" i="19"/>
  <c r="Q35" i="19"/>
  <c r="L34" i="19"/>
  <c r="Q34" i="19"/>
  <c r="L33" i="19"/>
  <c r="Q33" i="19"/>
  <c r="L32" i="19"/>
  <c r="Q32" i="19"/>
  <c r="L31" i="19"/>
  <c r="Q31" i="19"/>
  <c r="L57" i="19"/>
  <c r="Q57" i="19"/>
  <c r="L56" i="19"/>
  <c r="Q56" i="19"/>
  <c r="L55" i="19"/>
  <c r="Q55" i="19"/>
  <c r="L54" i="19"/>
  <c r="Q54" i="19"/>
  <c r="L53" i="19"/>
  <c r="Q53" i="19"/>
  <c r="L52" i="19"/>
  <c r="Q52" i="19"/>
  <c r="L51" i="19"/>
  <c r="Q51" i="19"/>
  <c r="L50" i="19"/>
  <c r="Q50" i="19"/>
  <c r="L49" i="19"/>
  <c r="Q49" i="19"/>
  <c r="L48" i="19"/>
  <c r="Q48" i="19"/>
  <c r="L47" i="19"/>
  <c r="Q47" i="19"/>
  <c r="L46" i="19"/>
  <c r="Q46" i="19"/>
  <c r="L45" i="19"/>
  <c r="Q45" i="19"/>
  <c r="L44" i="19"/>
  <c r="Q44" i="19"/>
  <c r="L43" i="19"/>
  <c r="Q43" i="19"/>
  <c r="L73" i="19"/>
  <c r="Q73" i="19"/>
  <c r="L70" i="19"/>
  <c r="Q70" i="19"/>
  <c r="L68" i="19"/>
  <c r="Q68" i="19"/>
  <c r="L65" i="19"/>
  <c r="Q65" i="19"/>
  <c r="L63" i="19"/>
  <c r="Q63" i="19"/>
  <c r="L62" i="19"/>
  <c r="Q62" i="19"/>
  <c r="L92" i="19"/>
  <c r="Q92" i="19"/>
  <c r="L91" i="19"/>
  <c r="Q91" i="19"/>
  <c r="L90" i="19"/>
  <c r="Q90" i="19"/>
  <c r="L89" i="19"/>
  <c r="Q89" i="19"/>
  <c r="L88" i="19"/>
  <c r="Q88" i="19"/>
  <c r="L86" i="19"/>
  <c r="Q86" i="19"/>
  <c r="L85" i="19"/>
  <c r="Q85" i="19"/>
  <c r="L81" i="19"/>
  <c r="Q81" i="19"/>
  <c r="L80" i="19"/>
  <c r="Q80" i="19"/>
  <c r="L116" i="19"/>
  <c r="Q116" i="19"/>
  <c r="L113" i="19"/>
  <c r="Q113" i="19"/>
  <c r="L110" i="19"/>
  <c r="Q110" i="19"/>
  <c r="L109" i="19"/>
  <c r="Q109" i="19"/>
  <c r="L108" i="19"/>
  <c r="Q108" i="19"/>
  <c r="L105" i="19"/>
  <c r="Q105" i="19"/>
  <c r="L104" i="19"/>
  <c r="Q104" i="19"/>
  <c r="L101" i="19"/>
  <c r="Q101" i="19"/>
  <c r="L100" i="19"/>
  <c r="Q100" i="19"/>
  <c r="L99" i="19"/>
  <c r="Q99" i="19"/>
  <c r="L98" i="19"/>
  <c r="Q98" i="19"/>
  <c r="L97" i="19"/>
  <c r="Q97" i="19"/>
  <c r="L140" i="19"/>
  <c r="Q140" i="19"/>
  <c r="L136" i="19"/>
  <c r="Q136" i="19"/>
  <c r="L131" i="19"/>
  <c r="Q131" i="19"/>
  <c r="L130" i="19"/>
  <c r="Q130" i="19"/>
  <c r="L129" i="19"/>
  <c r="Q129" i="19"/>
  <c r="L128" i="19"/>
  <c r="Q128" i="19"/>
  <c r="L127" i="19"/>
  <c r="Q127" i="19"/>
  <c r="L126" i="19"/>
  <c r="Q126" i="19"/>
  <c r="L125" i="19"/>
  <c r="Q125" i="19"/>
  <c r="L124" i="19"/>
  <c r="Q124" i="19"/>
  <c r="L121" i="19"/>
  <c r="Q121" i="19"/>
  <c r="L120" i="19"/>
  <c r="Q120" i="19"/>
  <c r="L165" i="19"/>
  <c r="Q165" i="19"/>
  <c r="L157" i="19"/>
  <c r="Q157" i="19"/>
  <c r="L145" i="19"/>
  <c r="Q145" i="19"/>
  <c r="Q555" i="11"/>
  <c r="T555" i="11" s="1"/>
  <c r="Q547" i="11"/>
  <c r="T547" i="11" s="1"/>
  <c r="Q535" i="11"/>
  <c r="T535" i="11" s="1"/>
  <c r="Q527" i="11"/>
  <c r="T527" i="11" s="1"/>
  <c r="Q523" i="11"/>
  <c r="T523" i="11" s="1"/>
  <c r="Q519" i="11"/>
  <c r="T519" i="11" s="1"/>
  <c r="Q515" i="11"/>
  <c r="T515" i="11" s="1"/>
  <c r="Q511" i="11"/>
  <c r="T511" i="11" s="1"/>
  <c r="Q507" i="11"/>
  <c r="T507" i="11" s="1"/>
  <c r="Q503" i="11"/>
  <c r="T503" i="11" s="1"/>
  <c r="Q499" i="11"/>
  <c r="T499" i="11" s="1"/>
  <c r="Q495" i="11"/>
  <c r="T495" i="11" s="1"/>
  <c r="Q491" i="11"/>
  <c r="T491" i="11" s="1"/>
  <c r="Q479" i="12"/>
  <c r="T479" i="12" s="1"/>
  <c r="Q475" i="12"/>
  <c r="T475" i="12" s="1"/>
  <c r="Q471" i="12"/>
  <c r="T471" i="12" s="1"/>
  <c r="Q463" i="12"/>
  <c r="T463" i="12" s="1"/>
  <c r="Q459" i="12"/>
  <c r="T459" i="12" s="1"/>
  <c r="Q455" i="12"/>
  <c r="T455" i="12" s="1"/>
  <c r="Q451" i="12"/>
  <c r="T451" i="12" s="1"/>
  <c r="Q447" i="12"/>
  <c r="T447" i="12" s="1"/>
  <c r="Q443" i="12"/>
  <c r="T443" i="12" s="1"/>
  <c r="Q439" i="12"/>
  <c r="T439" i="12" s="1"/>
  <c r="Q435" i="12"/>
  <c r="T435" i="12" s="1"/>
  <c r="Q431" i="12"/>
  <c r="T431" i="12" s="1"/>
  <c r="Q427" i="12"/>
  <c r="T427" i="12" s="1"/>
  <c r="Q423" i="12"/>
  <c r="T423" i="12" s="1"/>
  <c r="Q419" i="12"/>
  <c r="T419" i="12" s="1"/>
  <c r="Q415" i="12"/>
  <c r="T415" i="12" s="1"/>
  <c r="Q411" i="12"/>
  <c r="T411" i="12" s="1"/>
  <c r="Q313" i="12"/>
  <c r="T313" i="12" s="1"/>
  <c r="Q195" i="12"/>
  <c r="T195" i="12" s="1"/>
  <c r="Q187" i="12"/>
  <c r="T187" i="12" s="1"/>
  <c r="Q183" i="12"/>
  <c r="T183" i="12" s="1"/>
  <c r="Q179" i="12"/>
  <c r="T179" i="12" s="1"/>
  <c r="Q175" i="12"/>
  <c r="T175" i="12" s="1"/>
  <c r="Q171" i="12"/>
  <c r="T171" i="12" s="1"/>
  <c r="Q167" i="12"/>
  <c r="T167" i="12" s="1"/>
  <c r="Q163" i="12"/>
  <c r="T163" i="12" s="1"/>
  <c r="Q159" i="12"/>
  <c r="T159" i="12" s="1"/>
  <c r="Q155" i="12"/>
  <c r="T155" i="12" s="1"/>
  <c r="Q151" i="12"/>
  <c r="T151" i="12" s="1"/>
  <c r="Q147" i="12"/>
  <c r="T147" i="12" s="1"/>
  <c r="Q143" i="12"/>
  <c r="T143" i="12" s="1"/>
  <c r="Q77" i="12"/>
  <c r="T77" i="12" s="1"/>
  <c r="Q73" i="12"/>
  <c r="T73" i="12" s="1"/>
  <c r="Q69" i="12"/>
  <c r="T69" i="12" s="1"/>
  <c r="Q65" i="12"/>
  <c r="T65" i="12" s="1"/>
  <c r="Q61" i="12"/>
  <c r="T61" i="12" s="1"/>
  <c r="Q57" i="12"/>
  <c r="T57" i="12" s="1"/>
  <c r="Q53" i="12"/>
  <c r="T53" i="12" s="1"/>
  <c r="Q49" i="12"/>
  <c r="T49" i="12" s="1"/>
  <c r="Q492" i="12"/>
  <c r="T492" i="12" s="1"/>
  <c r="Q496" i="12"/>
  <c r="T496" i="12" s="1"/>
  <c r="Q500" i="12"/>
  <c r="T500" i="12" s="1"/>
  <c r="Q504" i="12"/>
  <c r="T504" i="12" s="1"/>
  <c r="Q508" i="12"/>
  <c r="T508" i="12" s="1"/>
  <c r="Q512" i="12"/>
  <c r="T512" i="12" s="1"/>
  <c r="Q516" i="12"/>
  <c r="T516" i="12" s="1"/>
  <c r="Q520" i="12"/>
  <c r="T520" i="12" s="1"/>
  <c r="Q524" i="12"/>
  <c r="T524" i="12" s="1"/>
  <c r="Q528" i="12"/>
  <c r="T528" i="12" s="1"/>
  <c r="Q532" i="12"/>
  <c r="T532" i="12" s="1"/>
  <c r="Q536" i="12"/>
  <c r="T536" i="12" s="1"/>
  <c r="Q540" i="12"/>
  <c r="T540" i="12" s="1"/>
  <c r="Q544" i="12"/>
  <c r="T544" i="12" s="1"/>
  <c r="Q548" i="12"/>
  <c r="T548" i="12" s="1"/>
  <c r="Q461" i="13"/>
  <c r="T461" i="13" s="1"/>
  <c r="Q457" i="13"/>
  <c r="T457" i="13" s="1"/>
  <c r="Q453" i="13"/>
  <c r="T453" i="13" s="1"/>
  <c r="Q449" i="13"/>
  <c r="T449" i="13" s="1"/>
  <c r="Q445" i="13"/>
  <c r="T445" i="13" s="1"/>
  <c r="Q441" i="13"/>
  <c r="T441" i="13" s="1"/>
  <c r="Q437" i="13"/>
  <c r="T437" i="13" s="1"/>
  <c r="Q433" i="13"/>
  <c r="T433" i="13" s="1"/>
  <c r="Q429" i="13"/>
  <c r="T429" i="13" s="1"/>
  <c r="Q425" i="13"/>
  <c r="T425" i="13" s="1"/>
  <c r="Q421" i="13"/>
  <c r="T421" i="13" s="1"/>
  <c r="Q417" i="13"/>
  <c r="T417" i="13" s="1"/>
  <c r="Q413" i="13"/>
  <c r="T413" i="13" s="1"/>
  <c r="Q409" i="13"/>
  <c r="T409" i="13" s="1"/>
  <c r="Q386" i="13"/>
  <c r="T386" i="13" s="1"/>
  <c r="Q382" i="13"/>
  <c r="T382" i="13" s="1"/>
  <c r="Q311" i="13"/>
  <c r="T311" i="13" s="1"/>
  <c r="Q307" i="13"/>
  <c r="T307" i="13" s="1"/>
  <c r="Q303" i="13"/>
  <c r="T303" i="13" s="1"/>
  <c r="Q244" i="13"/>
  <c r="T244" i="13" s="1"/>
  <c r="Q185" i="13"/>
  <c r="T185" i="13" s="1"/>
  <c r="Q181" i="13"/>
  <c r="T181" i="13" s="1"/>
  <c r="Q177" i="13"/>
  <c r="T177" i="13" s="1"/>
  <c r="Q173" i="13"/>
  <c r="T173" i="13" s="1"/>
  <c r="Q169" i="13"/>
  <c r="T169" i="13" s="1"/>
  <c r="Q165" i="13"/>
  <c r="T165" i="13" s="1"/>
  <c r="Q161" i="13"/>
  <c r="T161" i="13" s="1"/>
  <c r="Q157" i="13"/>
  <c r="T157" i="13" s="1"/>
  <c r="Q153" i="13"/>
  <c r="T153" i="13" s="1"/>
  <c r="Q149" i="13"/>
  <c r="T149" i="13" s="1"/>
  <c r="Q145" i="13"/>
  <c r="T145" i="13" s="1"/>
  <c r="Q87" i="13"/>
  <c r="T87" i="13" s="1"/>
  <c r="Q75" i="13"/>
  <c r="T75" i="13" s="1"/>
  <c r="Q71" i="13"/>
  <c r="T71" i="13" s="1"/>
  <c r="Q67" i="13"/>
  <c r="T67" i="13" s="1"/>
  <c r="Q63" i="13"/>
  <c r="T63" i="13" s="1"/>
  <c r="Q59" i="13"/>
  <c r="T59" i="13" s="1"/>
  <c r="Q55" i="13"/>
  <c r="T55" i="13" s="1"/>
  <c r="Q51" i="13"/>
  <c r="T51" i="13" s="1"/>
  <c r="O143" i="13"/>
  <c r="Q492" i="13"/>
  <c r="T492" i="13" s="1"/>
  <c r="Q496" i="13"/>
  <c r="T496" i="13" s="1"/>
  <c r="Q500" i="13"/>
  <c r="T500" i="13" s="1"/>
  <c r="Q504" i="13"/>
  <c r="T504" i="13" s="1"/>
  <c r="Q508" i="13"/>
  <c r="T508" i="13" s="1"/>
  <c r="Q512" i="13"/>
  <c r="T512" i="13" s="1"/>
  <c r="Q516" i="13"/>
  <c r="T516" i="13" s="1"/>
  <c r="Q520" i="13"/>
  <c r="T520" i="13" s="1"/>
  <c r="Q524" i="13"/>
  <c r="T524" i="13" s="1"/>
  <c r="Q528" i="13"/>
  <c r="T528" i="13" s="1"/>
  <c r="Q532" i="13"/>
  <c r="T532" i="13" s="1"/>
  <c r="Q536" i="13"/>
  <c r="T536" i="13" s="1"/>
  <c r="Q540" i="13"/>
  <c r="T540" i="13" s="1"/>
  <c r="Q544" i="13"/>
  <c r="T544" i="13" s="1"/>
  <c r="Q556" i="13"/>
  <c r="T556" i="13" s="1"/>
  <c r="Q560" i="13"/>
  <c r="T560" i="13" s="1"/>
  <c r="Q564" i="13"/>
  <c r="T564" i="13" s="1"/>
  <c r="Q568" i="13"/>
  <c r="T568" i="13" s="1"/>
  <c r="Q516" i="6"/>
  <c r="T516" i="6" s="1"/>
  <c r="Q508" i="6"/>
  <c r="T508" i="6" s="1"/>
  <c r="Q484" i="6"/>
  <c r="T484" i="6" s="1"/>
  <c r="Q444" i="6"/>
  <c r="T444" i="6" s="1"/>
  <c r="Q429" i="6"/>
  <c r="T429" i="6" s="1"/>
  <c r="Q409" i="6"/>
  <c r="T409" i="6" s="1"/>
  <c r="Q389" i="6"/>
  <c r="T389" i="6" s="1"/>
  <c r="Q369" i="6"/>
  <c r="T369" i="6" s="1"/>
  <c r="Q365" i="6"/>
  <c r="T365" i="6" s="1"/>
  <c r="Q346" i="6"/>
  <c r="T346" i="6" s="1"/>
  <c r="Q322" i="6"/>
  <c r="T322" i="6" s="1"/>
  <c r="Q318" i="6"/>
  <c r="T318" i="6" s="1"/>
  <c r="Q302" i="6"/>
  <c r="T302" i="6" s="1"/>
  <c r="Q149" i="6"/>
  <c r="T149" i="6" s="1"/>
  <c r="Q98" i="6"/>
  <c r="T98" i="6" s="1"/>
  <c r="Q13" i="6"/>
  <c r="T13" i="6" s="1"/>
  <c r="Q9" i="6"/>
  <c r="T9" i="6" s="1"/>
  <c r="Q490" i="12"/>
  <c r="T490" i="12" s="1"/>
  <c r="Q494" i="12"/>
  <c r="T494" i="12" s="1"/>
  <c r="Q498" i="12"/>
  <c r="T498" i="12" s="1"/>
  <c r="Q502" i="12"/>
  <c r="T502" i="12" s="1"/>
  <c r="Q506" i="12"/>
  <c r="T506" i="12" s="1"/>
  <c r="Q510" i="12"/>
  <c r="T510" i="12" s="1"/>
  <c r="Q514" i="12"/>
  <c r="T514" i="12" s="1"/>
  <c r="Q518" i="12"/>
  <c r="T518" i="12" s="1"/>
  <c r="Q522" i="12"/>
  <c r="T522" i="12" s="1"/>
  <c r="Q526" i="12"/>
  <c r="T526" i="12" s="1"/>
  <c r="Q530" i="12"/>
  <c r="T530" i="12" s="1"/>
  <c r="Q534" i="12"/>
  <c r="T534" i="12" s="1"/>
  <c r="Q538" i="12"/>
  <c r="T538" i="12" s="1"/>
  <c r="Q542" i="12"/>
  <c r="T542" i="12" s="1"/>
  <c r="Q546" i="12"/>
  <c r="T546" i="12" s="1"/>
  <c r="Q550" i="12"/>
  <c r="T550" i="12" s="1"/>
  <c r="Q554" i="12"/>
  <c r="T554" i="12" s="1"/>
  <c r="Q558" i="12"/>
  <c r="T558" i="12" s="1"/>
  <c r="Q562" i="12"/>
  <c r="T562" i="12" s="1"/>
  <c r="Q566" i="12"/>
  <c r="T566" i="12" s="1"/>
  <c r="Q570" i="12"/>
  <c r="T570" i="12" s="1"/>
  <c r="Q574" i="12"/>
  <c r="T574" i="12" s="1"/>
  <c r="Q578" i="12"/>
  <c r="T578" i="12" s="1"/>
  <c r="Q388" i="13"/>
  <c r="T388" i="13" s="1"/>
  <c r="Q372" i="13"/>
  <c r="T372" i="13" s="1"/>
  <c r="Q368" i="13"/>
  <c r="T368" i="13" s="1"/>
  <c r="Q364" i="13"/>
  <c r="T364" i="13" s="1"/>
  <c r="Q360" i="13"/>
  <c r="T360" i="13" s="1"/>
  <c r="Q356" i="13"/>
  <c r="T356" i="13" s="1"/>
  <c r="Q352" i="13"/>
  <c r="T352" i="13" s="1"/>
  <c r="Q348" i="13"/>
  <c r="T348" i="13" s="1"/>
  <c r="Q344" i="13"/>
  <c r="T344" i="13" s="1"/>
  <c r="Q340" i="13"/>
  <c r="T340" i="13" s="1"/>
  <c r="Q336" i="13"/>
  <c r="T336" i="13" s="1"/>
  <c r="Q297" i="13"/>
  <c r="T297" i="13" s="1"/>
  <c r="Q293" i="13"/>
  <c r="T293" i="13" s="1"/>
  <c r="Q289" i="13"/>
  <c r="T289" i="13" s="1"/>
  <c r="Q285" i="13"/>
  <c r="T285" i="13" s="1"/>
  <c r="Q281" i="13"/>
  <c r="T281" i="13" s="1"/>
  <c r="Q277" i="13"/>
  <c r="T277" i="13" s="1"/>
  <c r="Q273" i="13"/>
  <c r="T273" i="13" s="1"/>
  <c r="Q269" i="13"/>
  <c r="T269" i="13" s="1"/>
  <c r="Q265" i="13"/>
  <c r="T265" i="13" s="1"/>
  <c r="Q254" i="13"/>
  <c r="T254" i="13" s="1"/>
  <c r="Q242" i="13"/>
  <c r="T242" i="13" s="1"/>
  <c r="Q238" i="13"/>
  <c r="T238" i="13" s="1"/>
  <c r="Q234" i="13"/>
  <c r="T234" i="13" s="1"/>
  <c r="Q230" i="13"/>
  <c r="T230" i="13" s="1"/>
  <c r="Q226" i="13"/>
  <c r="T226" i="13" s="1"/>
  <c r="Q222" i="13"/>
  <c r="T222" i="13" s="1"/>
  <c r="Q218" i="13"/>
  <c r="T218" i="13" s="1"/>
  <c r="Q214" i="13"/>
  <c r="T214" i="13" s="1"/>
  <c r="Q210" i="13"/>
  <c r="T210" i="13" s="1"/>
  <c r="Q206" i="13"/>
  <c r="T206" i="13" s="1"/>
  <c r="Q202" i="13"/>
  <c r="T202" i="13" s="1"/>
  <c r="Q128" i="13"/>
  <c r="T128" i="13" s="1"/>
  <c r="Q124" i="13"/>
  <c r="T124" i="13" s="1"/>
  <c r="Q116" i="13"/>
  <c r="T116" i="13" s="1"/>
  <c r="Q112" i="13"/>
  <c r="T112" i="13" s="1"/>
  <c r="Q108" i="13"/>
  <c r="T108" i="13" s="1"/>
  <c r="Q104" i="13"/>
  <c r="T104" i="13" s="1"/>
  <c r="Q100" i="13"/>
  <c r="T100" i="13" s="1"/>
  <c r="Q96" i="13"/>
  <c r="T96" i="13" s="1"/>
  <c r="Q92" i="13"/>
  <c r="T92" i="13" s="1"/>
  <c r="Q30" i="13"/>
  <c r="T30" i="13" s="1"/>
  <c r="Q22" i="13"/>
  <c r="T22" i="13" s="1"/>
  <c r="O263" i="13"/>
  <c r="Q490" i="13"/>
  <c r="T490" i="13" s="1"/>
  <c r="Q494" i="13"/>
  <c r="T494" i="13" s="1"/>
  <c r="Q498" i="13"/>
  <c r="T498" i="13" s="1"/>
  <c r="Q502" i="13"/>
  <c r="T502" i="13" s="1"/>
  <c r="Q506" i="13"/>
  <c r="T506" i="13" s="1"/>
  <c r="Q510" i="13"/>
  <c r="T510" i="13" s="1"/>
  <c r="Q514" i="13"/>
  <c r="T514" i="13" s="1"/>
  <c r="Q518" i="13"/>
  <c r="T518" i="13" s="1"/>
  <c r="Q522" i="13"/>
  <c r="T522" i="13" s="1"/>
  <c r="Q526" i="13"/>
  <c r="T526" i="13" s="1"/>
  <c r="Q530" i="13"/>
  <c r="T530" i="13" s="1"/>
  <c r="Q534" i="13"/>
  <c r="T534" i="13" s="1"/>
  <c r="Q538" i="13"/>
  <c r="T538" i="13" s="1"/>
  <c r="Q542" i="13"/>
  <c r="T542" i="13" s="1"/>
  <c r="Q546" i="13"/>
  <c r="T546" i="13" s="1"/>
  <c r="Q558" i="13"/>
  <c r="T558" i="13" s="1"/>
  <c r="Q566" i="13"/>
  <c r="T566" i="13" s="1"/>
  <c r="Q570" i="13"/>
  <c r="T570" i="13" s="1"/>
  <c r="Q201" i="16"/>
  <c r="T201" i="16" s="1"/>
  <c r="Q200" i="16"/>
  <c r="T200" i="16" s="1"/>
  <c r="Q199" i="16"/>
  <c r="T199" i="16" s="1"/>
  <c r="Q198" i="16"/>
  <c r="T198" i="16" s="1"/>
  <c r="Q197" i="16"/>
  <c r="T197" i="16" s="1"/>
  <c r="Q196" i="16"/>
  <c r="T196" i="16" s="1"/>
  <c r="Q195" i="16"/>
  <c r="T195" i="16" s="1"/>
  <c r="Q194" i="16"/>
  <c r="T194" i="16" s="1"/>
  <c r="Q193" i="16"/>
  <c r="T193" i="16" s="1"/>
  <c r="Q192" i="16"/>
  <c r="T192" i="16" s="1"/>
  <c r="Q191" i="16"/>
  <c r="T191" i="16" s="1"/>
  <c r="Q190" i="16"/>
  <c r="T190" i="16" s="1"/>
  <c r="Q189" i="16"/>
  <c r="T189" i="16" s="1"/>
  <c r="Q188" i="16"/>
  <c r="T188" i="16" s="1"/>
  <c r="Q187" i="16"/>
  <c r="T187" i="16" s="1"/>
  <c r="Q186" i="16"/>
  <c r="T186" i="16" s="1"/>
  <c r="Q185" i="16"/>
  <c r="T185" i="16" s="1"/>
  <c r="Q184" i="16"/>
  <c r="T184" i="16" s="1"/>
  <c r="Q183" i="16"/>
  <c r="T183" i="16" s="1"/>
  <c r="Q182" i="16"/>
  <c r="T182" i="16" s="1"/>
  <c r="Q181" i="16"/>
  <c r="T181" i="16" s="1"/>
  <c r="Q180" i="16"/>
  <c r="T180" i="16" s="1"/>
  <c r="Q179" i="16"/>
  <c r="T179" i="16" s="1"/>
  <c r="Q178" i="16"/>
  <c r="T178" i="16" s="1"/>
  <c r="Q177" i="16"/>
  <c r="T177" i="16" s="1"/>
  <c r="Q176" i="16"/>
  <c r="T176" i="16" s="1"/>
  <c r="Q175" i="16"/>
  <c r="T175" i="16" s="1"/>
  <c r="Q174" i="16"/>
  <c r="T174" i="16" s="1"/>
  <c r="Q173" i="16"/>
  <c r="T173" i="16" s="1"/>
  <c r="Q172" i="16"/>
  <c r="T172" i="16" s="1"/>
  <c r="Q171" i="16"/>
  <c r="T171" i="16" s="1"/>
  <c r="Q170" i="16"/>
  <c r="T170" i="16" s="1"/>
  <c r="Q169" i="16"/>
  <c r="T169" i="16" s="1"/>
  <c r="Q168" i="16"/>
  <c r="T168" i="16" s="1"/>
  <c r="Q167" i="16"/>
  <c r="T167" i="16" s="1"/>
  <c r="Q166" i="16"/>
  <c r="T166" i="16" s="1"/>
  <c r="Q165" i="16"/>
  <c r="T165" i="16" s="1"/>
  <c r="Q164" i="16"/>
  <c r="T164" i="16" s="1"/>
  <c r="Q163" i="16"/>
  <c r="T163" i="16" s="1"/>
  <c r="Q307" i="16"/>
  <c r="T307" i="16" s="1"/>
  <c r="Q306" i="16"/>
  <c r="T306" i="16" s="1"/>
  <c r="Q305" i="16"/>
  <c r="T305" i="16" s="1"/>
  <c r="Q304" i="16"/>
  <c r="T304" i="16" s="1"/>
  <c r="Q303" i="16"/>
  <c r="T303" i="16" s="1"/>
  <c r="Q302" i="16"/>
  <c r="T302" i="16" s="1"/>
  <c r="Q301" i="16"/>
  <c r="T301" i="16" s="1"/>
  <c r="Q300" i="16"/>
  <c r="T300" i="16" s="1"/>
  <c r="Q299" i="16"/>
  <c r="T299" i="16" s="1"/>
  <c r="Q298" i="16"/>
  <c r="T298" i="16" s="1"/>
  <c r="Q297" i="16"/>
  <c r="T297" i="16" s="1"/>
  <c r="Q296" i="16"/>
  <c r="T296" i="16" s="1"/>
  <c r="Q295" i="16"/>
  <c r="T295" i="16" s="1"/>
  <c r="Q294" i="16"/>
  <c r="T294" i="16" s="1"/>
  <c r="Q293" i="16"/>
  <c r="T293" i="16" s="1"/>
  <c r="Q292" i="16"/>
  <c r="T292" i="16" s="1"/>
  <c r="Q291" i="16"/>
  <c r="T291" i="16" s="1"/>
  <c r="Q290" i="16"/>
  <c r="T290" i="16" s="1"/>
  <c r="Q289" i="16"/>
  <c r="T289" i="16" s="1"/>
  <c r="Q288" i="16"/>
  <c r="T288" i="16" s="1"/>
  <c r="Q287" i="16"/>
  <c r="T287" i="16" s="1"/>
  <c r="Q286" i="16"/>
  <c r="T286" i="16" s="1"/>
  <c r="Q285" i="16"/>
  <c r="T285" i="16" s="1"/>
  <c r="Q284" i="16"/>
  <c r="T284" i="16" s="1"/>
  <c r="Q283" i="16"/>
  <c r="T283" i="16" s="1"/>
  <c r="Q282" i="16"/>
  <c r="T282" i="16" s="1"/>
  <c r="Q281" i="16"/>
  <c r="T281" i="16" s="1"/>
  <c r="Q280" i="16"/>
  <c r="T280" i="16" s="1"/>
  <c r="Q279" i="16"/>
  <c r="T279" i="16" s="1"/>
  <c r="Q278" i="16"/>
  <c r="T278" i="16" s="1"/>
  <c r="Q277" i="16"/>
  <c r="T277" i="16" s="1"/>
  <c r="Q276" i="16"/>
  <c r="T276" i="16" s="1"/>
  <c r="Q275" i="16"/>
  <c r="T275" i="16" s="1"/>
  <c r="Q274" i="16"/>
  <c r="T274" i="16" s="1"/>
  <c r="Q273" i="16"/>
  <c r="T273" i="16" s="1"/>
  <c r="Q272" i="16"/>
  <c r="T272" i="16" s="1"/>
  <c r="Q271" i="16"/>
  <c r="T271" i="16" s="1"/>
  <c r="Q270" i="16"/>
  <c r="T270" i="16" s="1"/>
  <c r="Q269" i="16"/>
  <c r="T269" i="16" s="1"/>
  <c r="Q268" i="16"/>
  <c r="T268" i="16" s="1"/>
  <c r="Q267" i="16"/>
  <c r="T267" i="16" s="1"/>
  <c r="Q266" i="16"/>
  <c r="T266" i="16" s="1"/>
  <c r="Q265" i="16"/>
  <c r="T265" i="16" s="1"/>
  <c r="Q264" i="16"/>
  <c r="T264" i="16" s="1"/>
  <c r="Q263" i="16"/>
  <c r="T263" i="16" s="1"/>
  <c r="Q262" i="16"/>
  <c r="T262" i="16" s="1"/>
  <c r="Q261" i="16"/>
  <c r="T261" i="16" s="1"/>
  <c r="Q260" i="16"/>
  <c r="T260" i="16" s="1"/>
  <c r="Q259" i="16"/>
  <c r="T259" i="16" s="1"/>
  <c r="Q258" i="16"/>
  <c r="T258" i="16" s="1"/>
  <c r="Q257" i="16"/>
  <c r="T257" i="16" s="1"/>
  <c r="Q256" i="16"/>
  <c r="T256" i="16" s="1"/>
  <c r="Q369" i="16"/>
  <c r="T369" i="16" s="1"/>
  <c r="Q368" i="16"/>
  <c r="T368" i="16" s="1"/>
  <c r="Q367" i="16"/>
  <c r="T367" i="16" s="1"/>
  <c r="Q366" i="16"/>
  <c r="T366" i="16" s="1"/>
  <c r="Q365" i="16"/>
  <c r="T365" i="16" s="1"/>
  <c r="Q364" i="16"/>
  <c r="T364" i="16" s="1"/>
  <c r="Q363" i="16"/>
  <c r="T363" i="16" s="1"/>
  <c r="Q362" i="16"/>
  <c r="T362" i="16" s="1"/>
  <c r="Q361" i="16"/>
  <c r="T361" i="16" s="1"/>
  <c r="Q360" i="16"/>
  <c r="T360" i="16" s="1"/>
  <c r="Q359" i="16"/>
  <c r="T359" i="16" s="1"/>
  <c r="Q358" i="16"/>
  <c r="T358" i="16" s="1"/>
  <c r="Q357" i="16"/>
  <c r="T357" i="16" s="1"/>
  <c r="Q356" i="16"/>
  <c r="T356" i="16" s="1"/>
  <c r="Q355" i="16"/>
  <c r="T355" i="16" s="1"/>
  <c r="Q354" i="16"/>
  <c r="T354" i="16" s="1"/>
  <c r="Q353" i="16"/>
  <c r="T353" i="16" s="1"/>
  <c r="Q352" i="16"/>
  <c r="T352" i="16" s="1"/>
  <c r="Q351" i="16"/>
  <c r="T351" i="16" s="1"/>
  <c r="Q350" i="16"/>
  <c r="T350" i="16" s="1"/>
  <c r="Q349" i="16"/>
  <c r="T349" i="16" s="1"/>
  <c r="Q348" i="16"/>
  <c r="T348" i="16" s="1"/>
  <c r="Q347" i="16"/>
  <c r="T347" i="16" s="1"/>
  <c r="Q346" i="16"/>
  <c r="T346" i="16" s="1"/>
  <c r="Q345" i="16"/>
  <c r="T345" i="16" s="1"/>
  <c r="Q344" i="16"/>
  <c r="T344" i="16" s="1"/>
  <c r="Q343" i="16"/>
  <c r="T343" i="16" s="1"/>
  <c r="Q342" i="16"/>
  <c r="T342" i="16" s="1"/>
  <c r="Q341" i="16"/>
  <c r="T341" i="16" s="1"/>
  <c r="Q340" i="16"/>
  <c r="T340" i="16" s="1"/>
  <c r="Q339" i="16"/>
  <c r="T339" i="16" s="1"/>
  <c r="Q338" i="16"/>
  <c r="T338" i="16" s="1"/>
  <c r="Q337" i="16"/>
  <c r="T337" i="16" s="1"/>
  <c r="Q336" i="16"/>
  <c r="T336" i="16" s="1"/>
  <c r="Q335" i="16"/>
  <c r="T335" i="16" s="1"/>
  <c r="Q334" i="16"/>
  <c r="T334" i="16" s="1"/>
  <c r="Q333" i="16"/>
  <c r="T333" i="16" s="1"/>
  <c r="Q332" i="16"/>
  <c r="T332" i="16" s="1"/>
  <c r="Q331" i="16"/>
  <c r="T331" i="16" s="1"/>
  <c r="Q330" i="16"/>
  <c r="T330" i="16" s="1"/>
  <c r="Q329" i="16"/>
  <c r="T329" i="16" s="1"/>
  <c r="Q328" i="16"/>
  <c r="T328" i="16" s="1"/>
  <c r="Q327" i="16"/>
  <c r="T327" i="16" s="1"/>
  <c r="Q326" i="16"/>
  <c r="T326" i="16" s="1"/>
  <c r="Q325" i="16"/>
  <c r="T325" i="16" s="1"/>
  <c r="Q324" i="16"/>
  <c r="T324" i="16" s="1"/>
  <c r="Q323" i="16"/>
  <c r="T323" i="16" s="1"/>
  <c r="Q322" i="16"/>
  <c r="T322" i="16" s="1"/>
  <c r="Q321" i="16"/>
  <c r="T321" i="16" s="1"/>
  <c r="Q320" i="16"/>
  <c r="T320" i="16" s="1"/>
  <c r="Q319" i="16"/>
  <c r="T319" i="16" s="1"/>
  <c r="Q318" i="16"/>
  <c r="T318" i="16" s="1"/>
  <c r="Q317" i="16"/>
  <c r="T317" i="16" s="1"/>
  <c r="Q316" i="16"/>
  <c r="T316" i="16" s="1"/>
  <c r="Q315" i="16"/>
  <c r="T315" i="16" s="1"/>
  <c r="Q314" i="16"/>
  <c r="T314" i="16" s="1"/>
  <c r="Q313" i="16"/>
  <c r="T313" i="16" s="1"/>
  <c r="Q312" i="16"/>
  <c r="T312" i="16" s="1"/>
  <c r="Q311" i="16"/>
  <c r="T311" i="16" s="1"/>
  <c r="Q444" i="16"/>
  <c r="T444" i="16" s="1"/>
  <c r="Q443" i="16"/>
  <c r="T443" i="16" s="1"/>
  <c r="Q442" i="16"/>
  <c r="T442" i="16" s="1"/>
  <c r="Q441" i="16"/>
  <c r="T441" i="16" s="1"/>
  <c r="Q440" i="16"/>
  <c r="T440" i="16" s="1"/>
  <c r="Q439" i="16"/>
  <c r="T439" i="16" s="1"/>
  <c r="Q438" i="16"/>
  <c r="T438" i="16" s="1"/>
  <c r="Q437" i="16"/>
  <c r="T437" i="16" s="1"/>
  <c r="Q436" i="16"/>
  <c r="T436" i="16" s="1"/>
  <c r="Q435" i="16"/>
  <c r="T435" i="16" s="1"/>
  <c r="Q434" i="16"/>
  <c r="T434" i="16" s="1"/>
  <c r="Q433" i="16"/>
  <c r="T433" i="16" s="1"/>
  <c r="Q432" i="16"/>
  <c r="T432" i="16" s="1"/>
  <c r="Q431" i="16"/>
  <c r="T431" i="16" s="1"/>
  <c r="Q430" i="16"/>
  <c r="T430" i="16" s="1"/>
  <c r="Q429" i="16"/>
  <c r="T429" i="16" s="1"/>
  <c r="Q428" i="16"/>
  <c r="T428" i="16" s="1"/>
  <c r="Q427" i="16"/>
  <c r="T427" i="16" s="1"/>
  <c r="Q426" i="16"/>
  <c r="T426" i="16" s="1"/>
  <c r="Q425" i="16"/>
  <c r="T425" i="16" s="1"/>
  <c r="Q424" i="16"/>
  <c r="T424" i="16" s="1"/>
  <c r="Q423" i="16"/>
  <c r="T423" i="16" s="1"/>
  <c r="Q422" i="16"/>
  <c r="T422" i="16" s="1"/>
  <c r="Q421" i="16"/>
  <c r="T421" i="16" s="1"/>
  <c r="Q420" i="16"/>
  <c r="T420" i="16" s="1"/>
  <c r="Q419" i="16"/>
  <c r="T419" i="16" s="1"/>
  <c r="Q418" i="16"/>
  <c r="T418" i="16" s="1"/>
  <c r="Q417" i="16"/>
  <c r="T417" i="16" s="1"/>
  <c r="Q416" i="16"/>
  <c r="T416" i="16" s="1"/>
  <c r="Q415" i="16"/>
  <c r="T415" i="16" s="1"/>
  <c r="Q414" i="16"/>
  <c r="T414" i="16" s="1"/>
  <c r="Q413" i="16"/>
  <c r="T413" i="16" s="1"/>
  <c r="Q412" i="16"/>
  <c r="T412" i="16" s="1"/>
  <c r="Q411" i="16"/>
  <c r="T411" i="16" s="1"/>
  <c r="Q410" i="16"/>
  <c r="T410" i="16" s="1"/>
  <c r="Q409" i="16"/>
  <c r="T409" i="16" s="1"/>
  <c r="Q408" i="16"/>
  <c r="T408" i="16" s="1"/>
  <c r="Q407" i="16"/>
  <c r="T407" i="16" s="1"/>
  <c r="Q406" i="16"/>
  <c r="T406" i="16" s="1"/>
  <c r="Q405" i="16"/>
  <c r="T405" i="16" s="1"/>
  <c r="Q404" i="16"/>
  <c r="T404" i="16" s="1"/>
  <c r="Q403" i="16"/>
  <c r="T403" i="16" s="1"/>
  <c r="Q402" i="16"/>
  <c r="T402" i="16" s="1"/>
  <c r="Q401" i="16"/>
  <c r="T401" i="16" s="1"/>
  <c r="Q400" i="16"/>
  <c r="T400" i="16" s="1"/>
  <c r="Q399" i="16"/>
  <c r="T399" i="16" s="1"/>
  <c r="Q398" i="16"/>
  <c r="T398" i="16" s="1"/>
  <c r="Q397" i="16"/>
  <c r="T397" i="16" s="1"/>
  <c r="Q396" i="16"/>
  <c r="T396" i="16" s="1"/>
  <c r="Q395" i="16"/>
  <c r="T395" i="16" s="1"/>
  <c r="Q394" i="16"/>
  <c r="T394" i="16" s="1"/>
  <c r="Q393" i="16"/>
  <c r="T393" i="16" s="1"/>
  <c r="Q392" i="16"/>
  <c r="T392" i="16" s="1"/>
  <c r="Q391" i="16"/>
  <c r="T391" i="16" s="1"/>
  <c r="Q390" i="16"/>
  <c r="T390" i="16" s="1"/>
  <c r="Q389" i="16"/>
  <c r="T389" i="16" s="1"/>
  <c r="Q388" i="16"/>
  <c r="T388" i="16" s="1"/>
  <c r="Q387" i="16"/>
  <c r="T387" i="16" s="1"/>
  <c r="Q386" i="16"/>
  <c r="T386" i="16" s="1"/>
  <c r="Q385" i="16"/>
  <c r="T385" i="16" s="1"/>
  <c r="Q384" i="16"/>
  <c r="T384" i="16" s="1"/>
  <c r="Q383" i="16"/>
  <c r="T383" i="16" s="1"/>
  <c r="Q382" i="16"/>
  <c r="T382" i="16" s="1"/>
  <c r="Q381" i="16"/>
  <c r="T381" i="16" s="1"/>
  <c r="Q380" i="16"/>
  <c r="T380" i="16" s="1"/>
  <c r="Q379" i="16"/>
  <c r="T379" i="16" s="1"/>
  <c r="Q378" i="16"/>
  <c r="T378" i="16" s="1"/>
  <c r="Q377" i="16"/>
  <c r="T377" i="16" s="1"/>
  <c r="Q376" i="16"/>
  <c r="T376" i="16" s="1"/>
  <c r="Q375" i="16"/>
  <c r="T375" i="16" s="1"/>
  <c r="Q374" i="16"/>
  <c r="T374" i="16" s="1"/>
  <c r="Q373" i="16"/>
  <c r="T373" i="16" s="1"/>
  <c r="Q136" i="16"/>
  <c r="T136" i="16" s="1"/>
  <c r="K260" i="16"/>
  <c r="L514" i="6"/>
  <c r="Q514" i="6"/>
  <c r="T514" i="6" s="1"/>
  <c r="L510" i="6"/>
  <c r="Q510" i="6"/>
  <c r="T510" i="6" s="1"/>
  <c r="L506" i="6"/>
  <c r="Q506" i="6"/>
  <c r="T506" i="6" s="1"/>
  <c r="L502" i="6"/>
  <c r="Q502" i="6"/>
  <c r="T502" i="6" s="1"/>
  <c r="L498" i="6"/>
  <c r="Q498" i="6"/>
  <c r="T498" i="6" s="1"/>
  <c r="L494" i="6"/>
  <c r="Q494" i="6"/>
  <c r="T494" i="6" s="1"/>
  <c r="Q490" i="6"/>
  <c r="T490" i="6" s="1"/>
  <c r="L486" i="6"/>
  <c r="Q486" i="6"/>
  <c r="T486" i="6" s="1"/>
  <c r="L482" i="6"/>
  <c r="Q482" i="6"/>
  <c r="T482" i="6" s="1"/>
  <c r="L478" i="6"/>
  <c r="Q478" i="6"/>
  <c r="T478" i="6" s="1"/>
  <c r="L474" i="6"/>
  <c r="Q474" i="6"/>
  <c r="T474" i="6" s="1"/>
  <c r="L470" i="6"/>
  <c r="Q470" i="6"/>
  <c r="T470" i="6" s="1"/>
  <c r="L466" i="6"/>
  <c r="Q466" i="6"/>
  <c r="T466" i="6" s="1"/>
  <c r="Q462" i="6"/>
  <c r="T462" i="6" s="1"/>
  <c r="L458" i="6"/>
  <c r="Q458" i="6"/>
  <c r="T458" i="6" s="1"/>
  <c r="L454" i="6"/>
  <c r="Q454" i="6"/>
  <c r="T454" i="6" s="1"/>
  <c r="L450" i="6"/>
  <c r="Q450" i="6"/>
  <c r="T450" i="6" s="1"/>
  <c r="L446" i="6"/>
  <c r="Q446" i="6"/>
  <c r="T446" i="6" s="1"/>
  <c r="L442" i="6"/>
  <c r="Q442" i="6"/>
  <c r="T442" i="6" s="1"/>
  <c r="L438" i="6"/>
  <c r="Q438" i="6"/>
  <c r="T438" i="6" s="1"/>
  <c r="L431" i="6"/>
  <c r="Q431" i="6"/>
  <c r="T431" i="6" s="1"/>
  <c r="L427" i="6"/>
  <c r="Q427" i="6"/>
  <c r="T427" i="6" s="1"/>
  <c r="L423" i="6"/>
  <c r="Q423" i="6"/>
  <c r="T423" i="6" s="1"/>
  <c r="L419" i="6"/>
  <c r="Q419" i="6"/>
  <c r="T419" i="6" s="1"/>
  <c r="L415" i="6"/>
  <c r="Q415" i="6"/>
  <c r="T415" i="6" s="1"/>
  <c r="L411" i="6"/>
  <c r="Q411" i="6"/>
  <c r="T411" i="6" s="1"/>
  <c r="L407" i="6"/>
  <c r="Q407" i="6"/>
  <c r="T407" i="6" s="1"/>
  <c r="L403" i="6"/>
  <c r="Q403" i="6"/>
  <c r="T403" i="6" s="1"/>
  <c r="L399" i="6"/>
  <c r="Q399" i="6"/>
  <c r="T399" i="6" s="1"/>
  <c r="L395" i="6"/>
  <c r="Q395" i="6"/>
  <c r="T395" i="6" s="1"/>
  <c r="L391" i="6"/>
  <c r="Q391" i="6"/>
  <c r="T391" i="6" s="1"/>
  <c r="L387" i="6"/>
  <c r="Q387" i="6"/>
  <c r="T387" i="6" s="1"/>
  <c r="L383" i="6"/>
  <c r="Q383" i="6"/>
  <c r="T383" i="6" s="1"/>
  <c r="L379" i="6"/>
  <c r="Q379" i="6"/>
  <c r="T379" i="6" s="1"/>
  <c r="L375" i="6"/>
  <c r="Q375" i="6"/>
  <c r="T375" i="6" s="1"/>
  <c r="L371" i="6"/>
  <c r="Q371" i="6"/>
  <c r="T371" i="6" s="1"/>
  <c r="Q367" i="6"/>
  <c r="T367" i="6" s="1"/>
  <c r="L363" i="6"/>
  <c r="Q363" i="6"/>
  <c r="T363" i="6" s="1"/>
  <c r="L356" i="6"/>
  <c r="Q356" i="6"/>
  <c r="T356" i="6" s="1"/>
  <c r="L352" i="6"/>
  <c r="Q352" i="6"/>
  <c r="T352" i="6" s="1"/>
  <c r="Q348" i="6"/>
  <c r="T348" i="6" s="1"/>
  <c r="L344" i="6"/>
  <c r="Q344" i="6"/>
  <c r="T344" i="6" s="1"/>
  <c r="L340" i="6"/>
  <c r="Q340" i="6"/>
  <c r="T340" i="6" s="1"/>
  <c r="L336" i="6"/>
  <c r="Q336" i="6"/>
  <c r="T336" i="6" s="1"/>
  <c r="L332" i="6"/>
  <c r="Q332" i="6"/>
  <c r="T332" i="6" s="1"/>
  <c r="L328" i="6"/>
  <c r="Q328" i="6"/>
  <c r="T328" i="6" s="1"/>
  <c r="L324" i="6"/>
  <c r="Q324" i="6"/>
  <c r="T324" i="6" s="1"/>
  <c r="L320" i="6"/>
  <c r="Q320" i="6"/>
  <c r="T320" i="6" s="1"/>
  <c r="L316" i="6"/>
  <c r="Q316" i="6"/>
  <c r="T316" i="6" s="1"/>
  <c r="Q312" i="6"/>
  <c r="T312" i="6" s="1"/>
  <c r="Q308" i="6"/>
  <c r="T308" i="6" s="1"/>
  <c r="Q304" i="6"/>
  <c r="T304" i="6" s="1"/>
  <c r="Q300" i="6"/>
  <c r="T300" i="6" s="1"/>
  <c r="L293" i="6"/>
  <c r="Q293" i="6"/>
  <c r="T293" i="6" s="1"/>
  <c r="L289" i="6"/>
  <c r="Q289" i="6"/>
  <c r="T289" i="6" s="1"/>
  <c r="Q285" i="6"/>
  <c r="T285" i="6" s="1"/>
  <c r="L281" i="6"/>
  <c r="Q281" i="6"/>
  <c r="T281" i="6" s="1"/>
  <c r="L277" i="6"/>
  <c r="Q277" i="6"/>
  <c r="T277" i="6" s="1"/>
  <c r="L273" i="6"/>
  <c r="Q273" i="6"/>
  <c r="T273" i="6" s="1"/>
  <c r="L269" i="6"/>
  <c r="Q269" i="6"/>
  <c r="T269" i="6" s="1"/>
  <c r="L265" i="6"/>
  <c r="Q265" i="6"/>
  <c r="T265" i="6" s="1"/>
  <c r="L261" i="6"/>
  <c r="Q261" i="6"/>
  <c r="T261" i="6" s="1"/>
  <c r="L257" i="6"/>
  <c r="Q257" i="6"/>
  <c r="T257" i="6" s="1"/>
  <c r="L253" i="6"/>
  <c r="Q253" i="6"/>
  <c r="T253" i="6" s="1"/>
  <c r="L249" i="6"/>
  <c r="Q249" i="6"/>
  <c r="T249" i="6" s="1"/>
  <c r="L245" i="6"/>
  <c r="Q245" i="6"/>
  <c r="T245" i="6" s="1"/>
  <c r="L241" i="6"/>
  <c r="Q241" i="6"/>
  <c r="T241" i="6" s="1"/>
  <c r="L237" i="6"/>
  <c r="Q237" i="6"/>
  <c r="T237" i="6" s="1"/>
  <c r="L230" i="6"/>
  <c r="Q230" i="6"/>
  <c r="T230" i="6" s="1"/>
  <c r="L226" i="6"/>
  <c r="Q226" i="6"/>
  <c r="T226" i="6" s="1"/>
  <c r="L222" i="6"/>
  <c r="Q222" i="6"/>
  <c r="T222" i="6" s="1"/>
  <c r="L218" i="6"/>
  <c r="Q218" i="6"/>
  <c r="T218" i="6" s="1"/>
  <c r="L214" i="6"/>
  <c r="Q214" i="6"/>
  <c r="T214" i="6" s="1"/>
  <c r="L210" i="6"/>
  <c r="Q210" i="6"/>
  <c r="T210" i="6" s="1"/>
  <c r="L206" i="6"/>
  <c r="Q206" i="6"/>
  <c r="T206" i="6" s="1"/>
  <c r="L202" i="6"/>
  <c r="Q202" i="6"/>
  <c r="T202" i="6" s="1"/>
  <c r="Q198" i="6"/>
  <c r="T198" i="6" s="1"/>
  <c r="L194" i="6"/>
  <c r="Q194" i="6"/>
  <c r="T194" i="6" s="1"/>
  <c r="L190" i="6"/>
  <c r="Q190" i="6"/>
  <c r="T190" i="6" s="1"/>
  <c r="L186" i="6"/>
  <c r="Q186" i="6"/>
  <c r="T186" i="6" s="1"/>
  <c r="L182" i="6"/>
  <c r="Q182" i="6"/>
  <c r="T182" i="6" s="1"/>
  <c r="Q178" i="6"/>
  <c r="T178" i="6" s="1"/>
  <c r="L171" i="6"/>
  <c r="Q171" i="6"/>
  <c r="T171" i="6" s="1"/>
  <c r="L167" i="6"/>
  <c r="Q167" i="6"/>
  <c r="T167" i="6" s="1"/>
  <c r="L163" i="6"/>
  <c r="Q163" i="6"/>
  <c r="T163" i="6" s="1"/>
  <c r="L159" i="6"/>
  <c r="Q159" i="6"/>
  <c r="T159" i="6" s="1"/>
  <c r="L155" i="6"/>
  <c r="Q155" i="6"/>
  <c r="T155" i="6" s="1"/>
  <c r="L151" i="6"/>
  <c r="Q151" i="6"/>
  <c r="T151" i="6" s="1"/>
  <c r="L147" i="6"/>
  <c r="Q147" i="6"/>
  <c r="T147" i="6" s="1"/>
  <c r="Q143" i="6"/>
  <c r="T143" i="6" s="1"/>
  <c r="L139" i="6"/>
  <c r="Q139" i="6"/>
  <c r="T139" i="6" s="1"/>
  <c r="Q135" i="6"/>
  <c r="T135" i="6" s="1"/>
  <c r="L131" i="6"/>
  <c r="Q131" i="6"/>
  <c r="T131" i="6" s="1"/>
  <c r="L124" i="6"/>
  <c r="Q124" i="6"/>
  <c r="T124" i="6" s="1"/>
  <c r="L120" i="6"/>
  <c r="Q120" i="6"/>
  <c r="T120" i="6" s="1"/>
  <c r="L116" i="6"/>
  <c r="Q116" i="6"/>
  <c r="T116" i="6" s="1"/>
  <c r="L112" i="6"/>
  <c r="Q112" i="6"/>
  <c r="T112" i="6" s="1"/>
  <c r="L108" i="6"/>
  <c r="Q108" i="6"/>
  <c r="T108" i="6" s="1"/>
  <c r="L104" i="6"/>
  <c r="Q104" i="6"/>
  <c r="T104" i="6" s="1"/>
  <c r="L100" i="6"/>
  <c r="Q100" i="6"/>
  <c r="T100" i="6" s="1"/>
  <c r="L96" i="6"/>
  <c r="Q96" i="6"/>
  <c r="T96" i="6" s="1"/>
  <c r="L92" i="6"/>
  <c r="Q92" i="6"/>
  <c r="T92" i="6" s="1"/>
  <c r="L88" i="6"/>
  <c r="Q88" i="6"/>
  <c r="T88" i="6" s="1"/>
  <c r="Q81" i="6"/>
  <c r="T81" i="6" s="1"/>
  <c r="L77" i="6"/>
  <c r="Q77" i="6"/>
  <c r="T77" i="6" s="1"/>
  <c r="Q73" i="6"/>
  <c r="T73" i="6" s="1"/>
  <c r="L69" i="6"/>
  <c r="Q69" i="6"/>
  <c r="T69" i="6" s="1"/>
  <c r="L65" i="6"/>
  <c r="Q65" i="6"/>
  <c r="T65" i="6" s="1"/>
  <c r="Q61" i="6"/>
  <c r="T61" i="6" s="1"/>
  <c r="Q57" i="6"/>
  <c r="T57" i="6" s="1"/>
  <c r="Q53" i="6"/>
  <c r="T53" i="6" s="1"/>
  <c r="Q49" i="6"/>
  <c r="T49" i="6" s="1"/>
  <c r="Q42" i="6"/>
  <c r="T42" i="6" s="1"/>
  <c r="L38" i="6"/>
  <c r="Q38" i="6"/>
  <c r="T38" i="6" s="1"/>
  <c r="Q34" i="6"/>
  <c r="T34" i="6" s="1"/>
  <c r="Q30" i="6"/>
  <c r="T30" i="6" s="1"/>
  <c r="Q26" i="6"/>
  <c r="T26" i="6" s="1"/>
  <c r="Q22" i="6"/>
  <c r="T22" i="6" s="1"/>
  <c r="Q15" i="6"/>
  <c r="T15" i="6" s="1"/>
  <c r="Q11" i="6"/>
  <c r="T11" i="6" s="1"/>
  <c r="L7" i="6"/>
  <c r="Q7" i="6"/>
  <c r="T7" i="6" s="1"/>
  <c r="L5" i="6"/>
  <c r="Q5" i="6"/>
  <c r="T5" i="6" s="1"/>
  <c r="L513" i="6"/>
  <c r="Q513" i="6"/>
  <c r="T513" i="6" s="1"/>
  <c r="L509" i="6"/>
  <c r="Q509" i="6"/>
  <c r="T509" i="6" s="1"/>
  <c r="L505" i="6"/>
  <c r="Q505" i="6"/>
  <c r="T505" i="6" s="1"/>
  <c r="L501" i="6"/>
  <c r="Q501" i="6"/>
  <c r="T501" i="6" s="1"/>
  <c r="L497" i="6"/>
  <c r="Q497" i="6"/>
  <c r="T497" i="6" s="1"/>
  <c r="L493" i="6"/>
  <c r="Q493" i="6"/>
  <c r="T493" i="6" s="1"/>
  <c r="L489" i="6"/>
  <c r="Q489" i="6"/>
  <c r="T489" i="6" s="1"/>
  <c r="L485" i="6"/>
  <c r="Q485" i="6"/>
  <c r="T485" i="6" s="1"/>
  <c r="L481" i="6"/>
  <c r="Q481" i="6"/>
  <c r="T481" i="6" s="1"/>
  <c r="L477" i="6"/>
  <c r="Q477" i="6"/>
  <c r="T477" i="6" s="1"/>
  <c r="L473" i="6"/>
  <c r="Q473" i="6"/>
  <c r="T473" i="6" s="1"/>
  <c r="L469" i="6"/>
  <c r="Q469" i="6"/>
  <c r="T469" i="6" s="1"/>
  <c r="L465" i="6"/>
  <c r="Q465" i="6"/>
  <c r="T465" i="6" s="1"/>
  <c r="L461" i="6"/>
  <c r="Q461" i="6"/>
  <c r="T461" i="6" s="1"/>
  <c r="L457" i="6"/>
  <c r="Q457" i="6"/>
  <c r="T457" i="6" s="1"/>
  <c r="L453" i="6"/>
  <c r="Q453" i="6"/>
  <c r="T453" i="6" s="1"/>
  <c r="L445" i="6"/>
  <c r="Q445" i="6"/>
  <c r="T445" i="6" s="1"/>
  <c r="L441" i="6"/>
  <c r="Q441" i="6"/>
  <c r="T441" i="6" s="1"/>
  <c r="L437" i="6"/>
  <c r="Q437" i="6"/>
  <c r="T437" i="6" s="1"/>
  <c r="L430" i="6"/>
  <c r="Q430" i="6"/>
  <c r="T430" i="6" s="1"/>
  <c r="L426" i="6"/>
  <c r="Q426" i="6"/>
  <c r="T426" i="6" s="1"/>
  <c r="L422" i="6"/>
  <c r="Q422" i="6"/>
  <c r="T422" i="6" s="1"/>
  <c r="L418" i="6"/>
  <c r="Q418" i="6"/>
  <c r="T418" i="6" s="1"/>
  <c r="L414" i="6"/>
  <c r="Q414" i="6"/>
  <c r="T414" i="6" s="1"/>
  <c r="L410" i="6"/>
  <c r="Q410" i="6"/>
  <c r="T410" i="6" s="1"/>
  <c r="L406" i="6"/>
  <c r="Q406" i="6"/>
  <c r="T406" i="6" s="1"/>
  <c r="L402" i="6"/>
  <c r="Q402" i="6"/>
  <c r="T402" i="6" s="1"/>
  <c r="L398" i="6"/>
  <c r="Q398" i="6"/>
  <c r="T398" i="6" s="1"/>
  <c r="L394" i="6"/>
  <c r="Q394" i="6"/>
  <c r="T394" i="6" s="1"/>
  <c r="L386" i="6"/>
  <c r="Q386" i="6"/>
  <c r="T386" i="6" s="1"/>
  <c r="L382" i="6"/>
  <c r="Q382" i="6"/>
  <c r="T382" i="6" s="1"/>
  <c r="L378" i="6"/>
  <c r="Q378" i="6"/>
  <c r="T378" i="6" s="1"/>
  <c r="L374" i="6"/>
  <c r="Q374" i="6"/>
  <c r="T374" i="6" s="1"/>
  <c r="L370" i="6"/>
  <c r="Q370" i="6"/>
  <c r="T370" i="6" s="1"/>
  <c r="L366" i="6"/>
  <c r="Q366" i="6"/>
  <c r="T366" i="6" s="1"/>
  <c r="L359" i="6"/>
  <c r="Q359" i="6"/>
  <c r="T359" i="6" s="1"/>
  <c r="L355" i="6"/>
  <c r="Q355" i="6"/>
  <c r="T355" i="6" s="1"/>
  <c r="L351" i="6"/>
  <c r="Q351" i="6"/>
  <c r="T351" i="6" s="1"/>
  <c r="L347" i="6"/>
  <c r="Q347" i="6"/>
  <c r="T347" i="6" s="1"/>
  <c r="L343" i="6"/>
  <c r="Q343" i="6"/>
  <c r="T343" i="6" s="1"/>
  <c r="L339" i="6"/>
  <c r="Q339" i="6"/>
  <c r="T339" i="6" s="1"/>
  <c r="L335" i="6"/>
  <c r="Q335" i="6"/>
  <c r="T335" i="6" s="1"/>
  <c r="L331" i="6"/>
  <c r="Q331" i="6"/>
  <c r="T331" i="6" s="1"/>
  <c r="L327" i="6"/>
  <c r="Q327" i="6"/>
  <c r="T327" i="6" s="1"/>
  <c r="L323" i="6"/>
  <c r="Q323" i="6"/>
  <c r="T323" i="6" s="1"/>
  <c r="L319" i="6"/>
  <c r="Q319" i="6"/>
  <c r="T319" i="6" s="1"/>
  <c r="L315" i="6"/>
  <c r="Q315" i="6"/>
  <c r="T315" i="6" s="1"/>
  <c r="L311" i="6"/>
  <c r="Q311" i="6"/>
  <c r="T311" i="6" s="1"/>
  <c r="L307" i="6"/>
  <c r="Q307" i="6"/>
  <c r="T307" i="6" s="1"/>
  <c r="L303" i="6"/>
  <c r="Q303" i="6"/>
  <c r="T303" i="6" s="1"/>
  <c r="L299" i="6"/>
  <c r="Q299" i="6"/>
  <c r="T299" i="6" s="1"/>
  <c r="L292" i="6"/>
  <c r="Q292" i="6"/>
  <c r="T292" i="6" s="1"/>
  <c r="L288" i="6"/>
  <c r="Q288" i="6"/>
  <c r="T288" i="6" s="1"/>
  <c r="L284" i="6"/>
  <c r="Q284" i="6"/>
  <c r="T284" i="6" s="1"/>
  <c r="L280" i="6"/>
  <c r="Q280" i="6"/>
  <c r="T280" i="6" s="1"/>
  <c r="L272" i="6"/>
  <c r="Q272" i="6"/>
  <c r="T272" i="6" s="1"/>
  <c r="L268" i="6"/>
  <c r="Q268" i="6"/>
  <c r="T268" i="6" s="1"/>
  <c r="L264" i="6"/>
  <c r="Q264" i="6"/>
  <c r="T264" i="6" s="1"/>
  <c r="L260" i="6"/>
  <c r="Q260" i="6"/>
  <c r="T260" i="6" s="1"/>
  <c r="L256" i="6"/>
  <c r="Q256" i="6"/>
  <c r="T256" i="6" s="1"/>
  <c r="L252" i="6"/>
  <c r="Q252" i="6"/>
  <c r="T252" i="6" s="1"/>
  <c r="L248" i="6"/>
  <c r="Q248" i="6"/>
  <c r="T248" i="6" s="1"/>
  <c r="L244" i="6"/>
  <c r="Q244" i="6"/>
  <c r="T244" i="6" s="1"/>
  <c r="L240" i="6"/>
  <c r="Q240" i="6"/>
  <c r="T240" i="6" s="1"/>
  <c r="L236" i="6"/>
  <c r="Q236" i="6"/>
  <c r="T236" i="6" s="1"/>
  <c r="L225" i="6"/>
  <c r="Q225" i="6"/>
  <c r="T225" i="6" s="1"/>
  <c r="L221" i="6"/>
  <c r="Q221" i="6"/>
  <c r="T221" i="6" s="1"/>
  <c r="L217" i="6"/>
  <c r="Q217" i="6"/>
  <c r="T217" i="6" s="1"/>
  <c r="L213" i="6"/>
  <c r="Q213" i="6"/>
  <c r="T213" i="6" s="1"/>
  <c r="L209" i="6"/>
  <c r="Q209" i="6"/>
  <c r="T209" i="6" s="1"/>
  <c r="L205" i="6"/>
  <c r="Q205" i="6"/>
  <c r="T205" i="6" s="1"/>
  <c r="L201" i="6"/>
  <c r="Q201" i="6"/>
  <c r="T201" i="6" s="1"/>
  <c r="L197" i="6"/>
  <c r="Q197" i="6"/>
  <c r="T197" i="6" s="1"/>
  <c r="L193" i="6"/>
  <c r="Q193" i="6"/>
  <c r="T193" i="6" s="1"/>
  <c r="L189" i="6"/>
  <c r="Q189" i="6"/>
  <c r="T189" i="6" s="1"/>
  <c r="L185" i="6"/>
  <c r="Q185" i="6"/>
  <c r="T185" i="6" s="1"/>
  <c r="L181" i="6"/>
  <c r="Q181" i="6"/>
  <c r="T181" i="6" s="1"/>
  <c r="L174" i="6"/>
  <c r="Q174" i="6"/>
  <c r="T174" i="6" s="1"/>
  <c r="L166" i="6"/>
  <c r="Q166" i="6"/>
  <c r="T166" i="6" s="1"/>
  <c r="L162" i="6"/>
  <c r="Q162" i="6"/>
  <c r="T162" i="6" s="1"/>
  <c r="L154" i="6"/>
  <c r="Q154" i="6"/>
  <c r="T154" i="6" s="1"/>
  <c r="L146" i="6"/>
  <c r="Q146" i="6"/>
  <c r="T146" i="6" s="1"/>
  <c r="L134" i="6"/>
  <c r="Q134" i="6"/>
  <c r="T134" i="6" s="1"/>
  <c r="L130" i="6"/>
  <c r="Q130" i="6"/>
  <c r="T130" i="6" s="1"/>
  <c r="L103" i="6"/>
  <c r="Q103" i="6"/>
  <c r="T103" i="6" s="1"/>
  <c r="L80" i="6"/>
  <c r="Q80" i="6"/>
  <c r="T80" i="6" s="1"/>
  <c r="L76" i="6"/>
  <c r="Q76" i="6"/>
  <c r="T76" i="6" s="1"/>
  <c r="L72" i="6"/>
  <c r="Q72" i="6"/>
  <c r="T72" i="6" s="1"/>
  <c r="L60" i="6"/>
  <c r="Q60" i="6"/>
  <c r="T60" i="6" s="1"/>
  <c r="L33" i="6"/>
  <c r="Q33" i="6"/>
  <c r="T33" i="6" s="1"/>
  <c r="L14" i="6"/>
  <c r="Q14" i="6"/>
  <c r="T14" i="6" s="1"/>
  <c r="L10" i="6"/>
  <c r="Q10" i="6"/>
  <c r="T10" i="6" s="1"/>
  <c r="L512" i="6"/>
  <c r="Q512" i="6"/>
  <c r="T512" i="6" s="1"/>
  <c r="L504" i="6"/>
  <c r="Q504" i="6"/>
  <c r="T504" i="6" s="1"/>
  <c r="L500" i="6"/>
  <c r="Q500" i="6"/>
  <c r="T500" i="6" s="1"/>
  <c r="L496" i="6"/>
  <c r="Q496" i="6"/>
  <c r="T496" i="6" s="1"/>
  <c r="L492" i="6"/>
  <c r="Q492" i="6"/>
  <c r="T492" i="6" s="1"/>
  <c r="L488" i="6"/>
  <c r="Q488" i="6"/>
  <c r="T488" i="6" s="1"/>
  <c r="L480" i="6"/>
  <c r="Q480" i="6"/>
  <c r="T480" i="6" s="1"/>
  <c r="L476" i="6"/>
  <c r="Q476" i="6"/>
  <c r="T476" i="6" s="1"/>
  <c r="L472" i="6"/>
  <c r="Q472" i="6"/>
  <c r="T472" i="6" s="1"/>
  <c r="L468" i="6"/>
  <c r="Q468" i="6"/>
  <c r="T468" i="6" s="1"/>
  <c r="L464" i="6"/>
  <c r="Q464" i="6"/>
  <c r="T464" i="6" s="1"/>
  <c r="L460" i="6"/>
  <c r="Q460" i="6"/>
  <c r="T460" i="6" s="1"/>
  <c r="L456" i="6"/>
  <c r="Q456" i="6"/>
  <c r="T456" i="6" s="1"/>
  <c r="L452" i="6"/>
  <c r="Q452" i="6"/>
  <c r="T452" i="6" s="1"/>
  <c r="L448" i="6"/>
  <c r="Q448" i="6"/>
  <c r="T448" i="6" s="1"/>
  <c r="L440" i="6"/>
  <c r="Q440" i="6"/>
  <c r="T440" i="6" s="1"/>
  <c r="L436" i="6"/>
  <c r="Q436" i="6"/>
  <c r="T436" i="6" s="1"/>
  <c r="U436" i="6" s="1"/>
  <c r="V436" i="6" s="1"/>
  <c r="L425" i="6"/>
  <c r="Q425" i="6"/>
  <c r="T425" i="6" s="1"/>
  <c r="L421" i="6"/>
  <c r="Q421" i="6"/>
  <c r="T421" i="6" s="1"/>
  <c r="L417" i="6"/>
  <c r="Q417" i="6"/>
  <c r="T417" i="6" s="1"/>
  <c r="L413" i="6"/>
  <c r="Q413" i="6"/>
  <c r="T413" i="6" s="1"/>
  <c r="L405" i="6"/>
  <c r="Q405" i="6"/>
  <c r="T405" i="6" s="1"/>
  <c r="L401" i="6"/>
  <c r="Q401" i="6"/>
  <c r="T401" i="6" s="1"/>
  <c r="L397" i="6"/>
  <c r="Q397" i="6"/>
  <c r="T397" i="6" s="1"/>
  <c r="L393" i="6"/>
  <c r="Q393" i="6"/>
  <c r="T393" i="6" s="1"/>
  <c r="L385" i="6"/>
  <c r="Q385" i="6"/>
  <c r="T385" i="6" s="1"/>
  <c r="L381" i="6"/>
  <c r="Q381" i="6"/>
  <c r="T381" i="6" s="1"/>
  <c r="L377" i="6"/>
  <c r="Q377" i="6"/>
  <c r="T377" i="6" s="1"/>
  <c r="L373" i="6"/>
  <c r="Q373" i="6"/>
  <c r="T373" i="6" s="1"/>
  <c r="L358" i="6"/>
  <c r="Q358" i="6"/>
  <c r="T358" i="6" s="1"/>
  <c r="L354" i="6"/>
  <c r="Q354" i="6"/>
  <c r="T354" i="6" s="1"/>
  <c r="L350" i="6"/>
  <c r="Q350" i="6"/>
  <c r="T350" i="6" s="1"/>
  <c r="L342" i="6"/>
  <c r="Q342" i="6"/>
  <c r="T342" i="6" s="1"/>
  <c r="L338" i="6"/>
  <c r="Q338" i="6"/>
  <c r="T338" i="6" s="1"/>
  <c r="L334" i="6"/>
  <c r="Q334" i="6"/>
  <c r="T334" i="6" s="1"/>
  <c r="L330" i="6"/>
  <c r="Q330" i="6"/>
  <c r="T330" i="6" s="1"/>
  <c r="L326" i="6"/>
  <c r="Q326" i="6"/>
  <c r="T326" i="6" s="1"/>
  <c r="L314" i="6"/>
  <c r="Q314" i="6"/>
  <c r="T314" i="6" s="1"/>
  <c r="L310" i="6"/>
  <c r="Q310" i="6"/>
  <c r="T310" i="6" s="1"/>
  <c r="L306" i="6"/>
  <c r="Q306" i="6"/>
  <c r="T306" i="6" s="1"/>
  <c r="L298" i="6"/>
  <c r="Q298" i="6"/>
  <c r="T298" i="6" s="1"/>
  <c r="L291" i="6"/>
  <c r="Q291" i="6"/>
  <c r="T291" i="6" s="1"/>
  <c r="L287" i="6"/>
  <c r="Q287" i="6"/>
  <c r="T287" i="6" s="1"/>
  <c r="L283" i="6"/>
  <c r="Q283" i="6"/>
  <c r="T283" i="6" s="1"/>
  <c r="L279" i="6"/>
  <c r="Q279" i="6"/>
  <c r="T279" i="6" s="1"/>
  <c r="L275" i="6"/>
  <c r="Q275" i="6"/>
  <c r="T275" i="6" s="1"/>
  <c r="L271" i="6"/>
  <c r="Q271" i="6"/>
  <c r="T271" i="6" s="1"/>
  <c r="L267" i="6"/>
  <c r="Q267" i="6"/>
  <c r="T267" i="6" s="1"/>
  <c r="L263" i="6"/>
  <c r="Q263" i="6"/>
  <c r="T263" i="6" s="1"/>
  <c r="L259" i="6"/>
  <c r="Q259" i="6"/>
  <c r="T259" i="6" s="1"/>
  <c r="L255" i="6"/>
  <c r="Q255" i="6"/>
  <c r="T255" i="6" s="1"/>
  <c r="L251" i="6"/>
  <c r="Q251" i="6"/>
  <c r="T251" i="6" s="1"/>
  <c r="L247" i="6"/>
  <c r="Q247" i="6"/>
  <c r="T247" i="6" s="1"/>
  <c r="L243" i="6"/>
  <c r="Q243" i="6"/>
  <c r="T243" i="6" s="1"/>
  <c r="L239" i="6"/>
  <c r="Q239" i="6"/>
  <c r="T239" i="6" s="1"/>
  <c r="L235" i="6"/>
  <c r="Q235" i="6"/>
  <c r="T235" i="6" s="1"/>
  <c r="L228" i="6"/>
  <c r="Q228" i="6"/>
  <c r="T228" i="6" s="1"/>
  <c r="L224" i="6"/>
  <c r="Q224" i="6"/>
  <c r="T224" i="6" s="1"/>
  <c r="L220" i="6"/>
  <c r="Q220" i="6"/>
  <c r="T220" i="6" s="1"/>
  <c r="L216" i="6"/>
  <c r="Q216" i="6"/>
  <c r="T216" i="6" s="1"/>
  <c r="L212" i="6"/>
  <c r="Q212" i="6"/>
  <c r="T212" i="6" s="1"/>
  <c r="L208" i="6"/>
  <c r="Q208" i="6"/>
  <c r="T208" i="6" s="1"/>
  <c r="L204" i="6"/>
  <c r="Q204" i="6"/>
  <c r="T204" i="6" s="1"/>
  <c r="L200" i="6"/>
  <c r="Q200" i="6"/>
  <c r="T200" i="6" s="1"/>
  <c r="L196" i="6"/>
  <c r="Q196" i="6"/>
  <c r="T196" i="6" s="1"/>
  <c r="L192" i="6"/>
  <c r="Q192" i="6"/>
  <c r="T192" i="6" s="1"/>
  <c r="L188" i="6"/>
  <c r="Q188" i="6"/>
  <c r="T188" i="6" s="1"/>
  <c r="L184" i="6"/>
  <c r="Q184" i="6"/>
  <c r="T184" i="6" s="1"/>
  <c r="L180" i="6"/>
  <c r="Q180" i="6"/>
  <c r="T180" i="6" s="1"/>
  <c r="L173" i="6"/>
  <c r="Q173" i="6"/>
  <c r="T173" i="6" s="1"/>
  <c r="L169" i="6"/>
  <c r="Q169" i="6"/>
  <c r="T169" i="6" s="1"/>
  <c r="L165" i="6"/>
  <c r="Q165" i="6"/>
  <c r="T165" i="6" s="1"/>
  <c r="L161" i="6"/>
  <c r="Q161" i="6"/>
  <c r="T161" i="6" s="1"/>
  <c r="L157" i="6"/>
  <c r="Q157" i="6"/>
  <c r="T157" i="6" s="1"/>
  <c r="L153" i="6"/>
  <c r="Q153" i="6"/>
  <c r="T153" i="6" s="1"/>
  <c r="L145" i="6"/>
  <c r="Q145" i="6"/>
  <c r="T145" i="6" s="1"/>
  <c r="L141" i="6"/>
  <c r="Q141" i="6"/>
  <c r="T141" i="6" s="1"/>
  <c r="L137" i="6"/>
  <c r="Q137" i="6"/>
  <c r="T137" i="6" s="1"/>
  <c r="L133" i="6"/>
  <c r="Q133" i="6"/>
  <c r="T133" i="6" s="1"/>
  <c r="L126" i="6"/>
  <c r="Q126" i="6"/>
  <c r="T126" i="6" s="1"/>
  <c r="L122" i="6"/>
  <c r="Q122" i="6"/>
  <c r="T122" i="6" s="1"/>
  <c r="L118" i="6"/>
  <c r="Q118" i="6"/>
  <c r="T118" i="6" s="1"/>
  <c r="L114" i="6"/>
  <c r="Q114" i="6"/>
  <c r="T114" i="6" s="1"/>
  <c r="L110" i="6"/>
  <c r="Q110" i="6"/>
  <c r="T110" i="6" s="1"/>
  <c r="L106" i="6"/>
  <c r="Q106" i="6"/>
  <c r="T106" i="6" s="1"/>
  <c r="L102" i="6"/>
  <c r="Q102" i="6"/>
  <c r="T102" i="6" s="1"/>
  <c r="L94" i="6"/>
  <c r="Q94" i="6"/>
  <c r="T94" i="6" s="1"/>
  <c r="L90" i="6"/>
  <c r="Q90" i="6"/>
  <c r="T90" i="6" s="1"/>
  <c r="L86" i="6"/>
  <c r="Q86" i="6"/>
  <c r="T86" i="6" s="1"/>
  <c r="L79" i="6"/>
  <c r="Q79" i="6"/>
  <c r="T79" i="6" s="1"/>
  <c r="L75" i="6"/>
  <c r="Q75" i="6"/>
  <c r="T75" i="6" s="1"/>
  <c r="L71" i="6"/>
  <c r="Q71" i="6"/>
  <c r="T71" i="6" s="1"/>
  <c r="L67" i="6"/>
  <c r="Q67" i="6"/>
  <c r="T67" i="6" s="1"/>
  <c r="L63" i="6"/>
  <c r="Q63" i="6"/>
  <c r="T63" i="6" s="1"/>
  <c r="L59" i="6"/>
  <c r="Q59" i="6"/>
  <c r="T59" i="6" s="1"/>
  <c r="L55" i="6"/>
  <c r="Q55" i="6"/>
  <c r="T55" i="6" s="1"/>
  <c r="L51" i="6"/>
  <c r="Q51" i="6"/>
  <c r="T51" i="6" s="1"/>
  <c r="L47" i="6"/>
  <c r="Q47" i="6"/>
  <c r="T47" i="6" s="1"/>
  <c r="L40" i="6"/>
  <c r="Q40" i="6"/>
  <c r="T40" i="6" s="1"/>
  <c r="L36" i="6"/>
  <c r="Q36" i="6"/>
  <c r="T36" i="6" s="1"/>
  <c r="L32" i="6"/>
  <c r="Q32" i="6"/>
  <c r="T32" i="6" s="1"/>
  <c r="L28" i="6"/>
  <c r="Q28" i="6"/>
  <c r="T28" i="6" s="1"/>
  <c r="L24" i="6"/>
  <c r="Q24" i="6"/>
  <c r="T24" i="6" s="1"/>
  <c r="L20" i="6"/>
  <c r="Q20" i="6"/>
  <c r="T20" i="6" s="1"/>
  <c r="L4" i="6"/>
  <c r="Q4" i="6"/>
  <c r="T4" i="6" s="1"/>
  <c r="U4" i="6" s="1"/>
  <c r="L515" i="6"/>
  <c r="Q515" i="6"/>
  <c r="T515" i="6" s="1"/>
  <c r="L511" i="6"/>
  <c r="Q511" i="6"/>
  <c r="T511" i="6" s="1"/>
  <c r="L507" i="6"/>
  <c r="Q507" i="6"/>
  <c r="T507" i="6" s="1"/>
  <c r="L503" i="6"/>
  <c r="Q503" i="6"/>
  <c r="T503" i="6" s="1"/>
  <c r="L499" i="6"/>
  <c r="Q499" i="6"/>
  <c r="T499" i="6" s="1"/>
  <c r="L495" i="6"/>
  <c r="Q495" i="6"/>
  <c r="T495" i="6" s="1"/>
  <c r="L491" i="6"/>
  <c r="Q491" i="6"/>
  <c r="T491" i="6" s="1"/>
  <c r="L487" i="6"/>
  <c r="Q487" i="6"/>
  <c r="T487" i="6" s="1"/>
  <c r="L483" i="6"/>
  <c r="Q483" i="6"/>
  <c r="T483" i="6" s="1"/>
  <c r="L479" i="6"/>
  <c r="Q479" i="6"/>
  <c r="T479" i="6" s="1"/>
  <c r="L475" i="6"/>
  <c r="Q475" i="6"/>
  <c r="T475" i="6" s="1"/>
  <c r="L471" i="6"/>
  <c r="Q471" i="6"/>
  <c r="T471" i="6" s="1"/>
  <c r="L463" i="6"/>
  <c r="Q463" i="6"/>
  <c r="T463" i="6" s="1"/>
  <c r="L459" i="6"/>
  <c r="Q459" i="6"/>
  <c r="T459" i="6" s="1"/>
  <c r="L455" i="6"/>
  <c r="Q455" i="6"/>
  <c r="T455" i="6" s="1"/>
  <c r="L451" i="6"/>
  <c r="Q451" i="6"/>
  <c r="T451" i="6" s="1"/>
  <c r="L447" i="6"/>
  <c r="Q447" i="6"/>
  <c r="T447" i="6" s="1"/>
  <c r="L443" i="6"/>
  <c r="Q443" i="6"/>
  <c r="T443" i="6" s="1"/>
  <c r="L439" i="6"/>
  <c r="Q439" i="6"/>
  <c r="T439" i="6" s="1"/>
  <c r="L432" i="6"/>
  <c r="Q432" i="6"/>
  <c r="T432" i="6" s="1"/>
  <c r="L428" i="6"/>
  <c r="Q428" i="6"/>
  <c r="T428" i="6" s="1"/>
  <c r="L424" i="6"/>
  <c r="Q424" i="6"/>
  <c r="T424" i="6" s="1"/>
  <c r="L420" i="6"/>
  <c r="Q420" i="6"/>
  <c r="T420" i="6" s="1"/>
  <c r="L416" i="6"/>
  <c r="Q416" i="6"/>
  <c r="T416" i="6" s="1"/>
  <c r="L412" i="6"/>
  <c r="Q412" i="6"/>
  <c r="T412" i="6" s="1"/>
  <c r="L408" i="6"/>
  <c r="Q408" i="6"/>
  <c r="T408" i="6" s="1"/>
  <c r="L404" i="6"/>
  <c r="Q404" i="6"/>
  <c r="T404" i="6" s="1"/>
  <c r="L396" i="6"/>
  <c r="Q396" i="6"/>
  <c r="T396" i="6" s="1"/>
  <c r="L392" i="6"/>
  <c r="Q392" i="6"/>
  <c r="T392" i="6" s="1"/>
  <c r="L388" i="6"/>
  <c r="Q388" i="6"/>
  <c r="T388" i="6" s="1"/>
  <c r="L384" i="6"/>
  <c r="Q384" i="6"/>
  <c r="T384" i="6" s="1"/>
  <c r="L380" i="6"/>
  <c r="Q380" i="6"/>
  <c r="T380" i="6" s="1"/>
  <c r="L376" i="6"/>
  <c r="Q376" i="6"/>
  <c r="T376" i="6" s="1"/>
  <c r="L372" i="6"/>
  <c r="Q372" i="6"/>
  <c r="T372" i="6" s="1"/>
  <c r="L368" i="6"/>
  <c r="Q368" i="6"/>
  <c r="T368" i="6" s="1"/>
  <c r="L364" i="6"/>
  <c r="Q364" i="6"/>
  <c r="T364" i="6" s="1"/>
  <c r="L357" i="6"/>
  <c r="Q357" i="6"/>
  <c r="T357" i="6" s="1"/>
  <c r="L353" i="6"/>
  <c r="Q353" i="6"/>
  <c r="T353" i="6" s="1"/>
  <c r="L345" i="6"/>
  <c r="Q345" i="6"/>
  <c r="T345" i="6" s="1"/>
  <c r="L341" i="6"/>
  <c r="Q341" i="6"/>
  <c r="T341" i="6" s="1"/>
  <c r="L337" i="6"/>
  <c r="Q337" i="6"/>
  <c r="T337" i="6" s="1"/>
  <c r="L333" i="6"/>
  <c r="Q333" i="6"/>
  <c r="T333" i="6" s="1"/>
  <c r="L329" i="6"/>
  <c r="Q329" i="6"/>
  <c r="T329" i="6" s="1"/>
  <c r="L325" i="6"/>
  <c r="Q325" i="6"/>
  <c r="T325" i="6" s="1"/>
  <c r="L321" i="6"/>
  <c r="Q321" i="6"/>
  <c r="T321" i="6" s="1"/>
  <c r="L317" i="6"/>
  <c r="Q317" i="6"/>
  <c r="T317" i="6" s="1"/>
  <c r="L313" i="6"/>
  <c r="Q313" i="6"/>
  <c r="T313" i="6" s="1"/>
  <c r="L305" i="6"/>
  <c r="Q305" i="6"/>
  <c r="T305" i="6" s="1"/>
  <c r="L301" i="6"/>
  <c r="Q301" i="6"/>
  <c r="T301" i="6" s="1"/>
  <c r="L294" i="6"/>
  <c r="Q294" i="6"/>
  <c r="T294" i="6" s="1"/>
  <c r="L290" i="6"/>
  <c r="Q290" i="6"/>
  <c r="T290" i="6" s="1"/>
  <c r="L286" i="6"/>
  <c r="Q286" i="6"/>
  <c r="T286" i="6" s="1"/>
  <c r="L282" i="6"/>
  <c r="Q282" i="6"/>
  <c r="T282" i="6" s="1"/>
  <c r="L274" i="6"/>
  <c r="Q274" i="6"/>
  <c r="T274" i="6" s="1"/>
  <c r="L270" i="6"/>
  <c r="Q270" i="6"/>
  <c r="T270" i="6" s="1"/>
  <c r="L266" i="6"/>
  <c r="Q266" i="6"/>
  <c r="T266" i="6" s="1"/>
  <c r="L262" i="6"/>
  <c r="Q262" i="6"/>
  <c r="T262" i="6" s="1"/>
  <c r="L258" i="6"/>
  <c r="Q258" i="6"/>
  <c r="T258" i="6" s="1"/>
  <c r="L254" i="6"/>
  <c r="Q254" i="6"/>
  <c r="T254" i="6" s="1"/>
  <c r="L250" i="6"/>
  <c r="Q250" i="6"/>
  <c r="T250" i="6" s="1"/>
  <c r="L246" i="6"/>
  <c r="Q246" i="6"/>
  <c r="T246" i="6" s="1"/>
  <c r="L242" i="6"/>
  <c r="Q242" i="6"/>
  <c r="T242" i="6" s="1"/>
  <c r="L231" i="6"/>
  <c r="Q231" i="6"/>
  <c r="T231" i="6" s="1"/>
  <c r="L227" i="6"/>
  <c r="Q227" i="6"/>
  <c r="T227" i="6" s="1"/>
  <c r="L223" i="6"/>
  <c r="Q223" i="6"/>
  <c r="T223" i="6" s="1"/>
  <c r="L219" i="6"/>
  <c r="Q219" i="6"/>
  <c r="T219" i="6" s="1"/>
  <c r="L215" i="6"/>
  <c r="Q215" i="6"/>
  <c r="T215" i="6" s="1"/>
  <c r="L211" i="6"/>
  <c r="Q211" i="6"/>
  <c r="T211" i="6" s="1"/>
  <c r="L207" i="6"/>
  <c r="Q207" i="6"/>
  <c r="T207" i="6" s="1"/>
  <c r="L203" i="6"/>
  <c r="Q203" i="6"/>
  <c r="T203" i="6" s="1"/>
  <c r="L199" i="6"/>
  <c r="Q199" i="6"/>
  <c r="T199" i="6" s="1"/>
  <c r="L195" i="6"/>
  <c r="Q195" i="6"/>
  <c r="T195" i="6" s="1"/>
  <c r="L191" i="6"/>
  <c r="Q191" i="6"/>
  <c r="T191" i="6" s="1"/>
  <c r="L187" i="6"/>
  <c r="Q187" i="6"/>
  <c r="T187" i="6" s="1"/>
  <c r="L183" i="6"/>
  <c r="Q183" i="6"/>
  <c r="T183" i="6" s="1"/>
  <c r="L179" i="6"/>
  <c r="Q179" i="6"/>
  <c r="T179" i="6" s="1"/>
  <c r="L172" i="6"/>
  <c r="Q172" i="6"/>
  <c r="T172" i="6" s="1"/>
  <c r="L168" i="6"/>
  <c r="Q168" i="6"/>
  <c r="T168" i="6" s="1"/>
  <c r="L164" i="6"/>
  <c r="Q164" i="6"/>
  <c r="T164" i="6" s="1"/>
  <c r="L160" i="6"/>
  <c r="Q160" i="6"/>
  <c r="T160" i="6" s="1"/>
  <c r="L152" i="6"/>
  <c r="Q152" i="6"/>
  <c r="T152" i="6" s="1"/>
  <c r="L148" i="6"/>
  <c r="Q148" i="6"/>
  <c r="T148" i="6" s="1"/>
  <c r="L144" i="6"/>
  <c r="Q144" i="6"/>
  <c r="T144" i="6" s="1"/>
  <c r="L140" i="6"/>
  <c r="Q140" i="6"/>
  <c r="T140" i="6" s="1"/>
  <c r="L136" i="6"/>
  <c r="Q136" i="6"/>
  <c r="T136" i="6" s="1"/>
  <c r="L125" i="6"/>
  <c r="Q125" i="6"/>
  <c r="T125" i="6" s="1"/>
  <c r="L121" i="6"/>
  <c r="Q121" i="6"/>
  <c r="T121" i="6" s="1"/>
  <c r="L117" i="6"/>
  <c r="Q117" i="6"/>
  <c r="T117" i="6" s="1"/>
  <c r="L113" i="6"/>
  <c r="Q113" i="6"/>
  <c r="T113" i="6" s="1"/>
  <c r="L109" i="6"/>
  <c r="Q109" i="6"/>
  <c r="T109" i="6" s="1"/>
  <c r="L105" i="6"/>
  <c r="Q105" i="6"/>
  <c r="T105" i="6" s="1"/>
  <c r="L101" i="6"/>
  <c r="Q101" i="6"/>
  <c r="T101" i="6" s="1"/>
  <c r="L97" i="6"/>
  <c r="Q97" i="6"/>
  <c r="T97" i="6" s="1"/>
  <c r="L93" i="6"/>
  <c r="Q93" i="6"/>
  <c r="T93" i="6" s="1"/>
  <c r="L89" i="6"/>
  <c r="Q89" i="6"/>
  <c r="T89" i="6" s="1"/>
  <c r="L85" i="6"/>
  <c r="Q85" i="6"/>
  <c r="T85" i="6" s="1"/>
  <c r="L78" i="6"/>
  <c r="Q78" i="6"/>
  <c r="T78" i="6" s="1"/>
  <c r="L74" i="6"/>
  <c r="Q74" i="6"/>
  <c r="T74" i="6" s="1"/>
  <c r="L70" i="6"/>
  <c r="Q70" i="6"/>
  <c r="T70" i="6" s="1"/>
  <c r="L66" i="6"/>
  <c r="Q66" i="6"/>
  <c r="T66" i="6" s="1"/>
  <c r="L62" i="6"/>
  <c r="Q62" i="6"/>
  <c r="T62" i="6" s="1"/>
  <c r="L58" i="6"/>
  <c r="Q58" i="6"/>
  <c r="T58" i="6" s="1"/>
  <c r="L54" i="6"/>
  <c r="Q54" i="6"/>
  <c r="T54" i="6" s="1"/>
  <c r="L46" i="6"/>
  <c r="Q46" i="6"/>
  <c r="T46" i="6" s="1"/>
  <c r="L39" i="6"/>
  <c r="Q39" i="6"/>
  <c r="T39" i="6" s="1"/>
  <c r="L35" i="6"/>
  <c r="Q35" i="6"/>
  <c r="T35" i="6" s="1"/>
  <c r="L31" i="6"/>
  <c r="Q31" i="6"/>
  <c r="T31" i="6" s="1"/>
  <c r="L27" i="6"/>
  <c r="Q27" i="6"/>
  <c r="T27" i="6" s="1"/>
  <c r="L23" i="6"/>
  <c r="Q23" i="6"/>
  <c r="T23" i="6" s="1"/>
  <c r="L19" i="6"/>
  <c r="Q19" i="6"/>
  <c r="T19" i="6" s="1"/>
  <c r="U19" i="6" s="1"/>
  <c r="V19" i="6" s="1"/>
  <c r="L8" i="6"/>
  <c r="Q8" i="6"/>
  <c r="T8" i="6" s="1"/>
  <c r="K45" i="17"/>
  <c r="Q105" i="17"/>
  <c r="T105" i="17" s="1"/>
  <c r="Q101" i="17"/>
  <c r="T101" i="17" s="1"/>
  <c r="Q93" i="17"/>
  <c r="T93" i="17" s="1"/>
  <c r="Q84" i="17"/>
  <c r="T84" i="17" s="1"/>
  <c r="Q80" i="17"/>
  <c r="T80" i="17" s="1"/>
  <c r="Q76" i="17"/>
  <c r="T76" i="17" s="1"/>
  <c r="Q72" i="17"/>
  <c r="T72" i="17" s="1"/>
  <c r="Q68" i="17"/>
  <c r="T68" i="17" s="1"/>
  <c r="Q64" i="17"/>
  <c r="T64" i="17" s="1"/>
  <c r="Q60" i="17"/>
  <c r="T60" i="17" s="1"/>
  <c r="Q56" i="17"/>
  <c r="T56" i="17" s="1"/>
  <c r="Q52" i="17"/>
  <c r="T52" i="17" s="1"/>
  <c r="Q44" i="17"/>
  <c r="T44" i="17" s="1"/>
  <c r="Q40" i="17"/>
  <c r="T40" i="17" s="1"/>
  <c r="Q36" i="17"/>
  <c r="T36" i="17" s="1"/>
  <c r="Q32" i="17"/>
  <c r="T32" i="17" s="1"/>
  <c r="Q28" i="17"/>
  <c r="T28" i="17" s="1"/>
  <c r="Q24" i="17"/>
  <c r="T24" i="17" s="1"/>
  <c r="Q20" i="17"/>
  <c r="T20" i="17" s="1"/>
  <c r="Q13" i="17"/>
  <c r="T13" i="17" s="1"/>
  <c r="Q9" i="17"/>
  <c r="T9" i="17" s="1"/>
  <c r="K31" i="17"/>
  <c r="Q116" i="17"/>
  <c r="T116" i="17" s="1"/>
  <c r="Q112" i="17"/>
  <c r="T112" i="17" s="1"/>
  <c r="Q108" i="17"/>
  <c r="T108" i="17" s="1"/>
  <c r="Q158" i="17"/>
  <c r="T158" i="17" s="1"/>
  <c r="Q154" i="17"/>
  <c r="T154" i="17" s="1"/>
  <c r="Q150" i="17"/>
  <c r="T150" i="17" s="1"/>
  <c r="Q146" i="17"/>
  <c r="T146" i="17" s="1"/>
  <c r="Q130" i="17"/>
  <c r="T130" i="17" s="1"/>
  <c r="L404" i="17"/>
  <c r="L405" i="17"/>
  <c r="Q4" i="17"/>
  <c r="T4" i="17" s="1"/>
  <c r="Q156" i="17"/>
  <c r="T156" i="17" s="1"/>
  <c r="Q152" i="17"/>
  <c r="T152" i="17" s="1"/>
  <c r="Q148" i="17"/>
  <c r="T148" i="17" s="1"/>
  <c r="Q144" i="17"/>
  <c r="T144" i="17" s="1"/>
  <c r="Q140" i="17"/>
  <c r="T140" i="17" s="1"/>
  <c r="Q136" i="17"/>
  <c r="T136" i="17" s="1"/>
  <c r="Q132" i="17"/>
  <c r="T132" i="17" s="1"/>
  <c r="Q128" i="17"/>
  <c r="T128" i="17" s="1"/>
  <c r="L406" i="17"/>
  <c r="L407" i="17"/>
  <c r="L314" i="17"/>
  <c r="K36" i="17"/>
  <c r="L317" i="17"/>
  <c r="K34" i="17"/>
  <c r="K32" i="17"/>
  <c r="L28" i="17"/>
  <c r="L4" i="17"/>
  <c r="L197" i="17"/>
  <c r="L345" i="17"/>
  <c r="K21" i="17"/>
  <c r="P19" i="17"/>
  <c r="L417" i="17"/>
  <c r="K85" i="17"/>
  <c r="L64" i="17"/>
  <c r="L40" i="17"/>
  <c r="L36" i="17"/>
  <c r="L164" i="17"/>
  <c r="L215" i="17"/>
  <c r="L421" i="17"/>
  <c r="L223" i="17"/>
  <c r="L299" i="17"/>
  <c r="L60" i="17"/>
  <c r="L76" i="17"/>
  <c r="L177" i="17"/>
  <c r="L187" i="17"/>
  <c r="L233" i="17"/>
  <c r="L257" i="17"/>
  <c r="L315" i="17"/>
  <c r="L334" i="17"/>
  <c r="L154" i="17"/>
  <c r="O5" i="17"/>
  <c r="L298" i="17"/>
  <c r="L24" i="17"/>
  <c r="L9" i="17"/>
  <c r="L80" i="17"/>
  <c r="L247" i="17"/>
  <c r="L429" i="17"/>
  <c r="L444" i="17"/>
  <c r="L44" i="17"/>
  <c r="L20" i="17"/>
  <c r="L13" i="17"/>
  <c r="L84" i="17"/>
  <c r="L173" i="17"/>
  <c r="L293" i="17"/>
  <c r="L328" i="17"/>
  <c r="L353" i="17"/>
  <c r="L439" i="17"/>
  <c r="Q119" i="17"/>
  <c r="T119" i="17" s="1"/>
  <c r="Q107" i="17"/>
  <c r="T107" i="17" s="1"/>
  <c r="Q103" i="17"/>
  <c r="T103" i="17" s="1"/>
  <c r="Q86" i="17"/>
  <c r="T86" i="17" s="1"/>
  <c r="Q82" i="17"/>
  <c r="T82" i="17" s="1"/>
  <c r="Q38" i="17"/>
  <c r="T38" i="17" s="1"/>
  <c r="Q34" i="17"/>
  <c r="T34" i="17" s="1"/>
  <c r="Q30" i="17"/>
  <c r="T30" i="17" s="1"/>
  <c r="Q26" i="17"/>
  <c r="T26" i="17" s="1"/>
  <c r="Q22" i="17"/>
  <c r="T22" i="17" s="1"/>
  <c r="L355" i="17"/>
  <c r="L245" i="17"/>
  <c r="K35" i="17"/>
  <c r="L52" i="17"/>
  <c r="L68" i="17"/>
  <c r="L227" i="17"/>
  <c r="L240" i="17"/>
  <c r="L272" i="17"/>
  <c r="L425" i="17"/>
  <c r="L246" i="17"/>
  <c r="L32" i="17"/>
  <c r="K39" i="17"/>
  <c r="K33" i="17"/>
  <c r="O20" i="17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L181" i="17"/>
  <c r="L321" i="17"/>
  <c r="L365" i="17"/>
  <c r="L364" i="17"/>
  <c r="L56" i="17"/>
  <c r="L72" i="17"/>
  <c r="L169" i="17"/>
  <c r="L192" i="17"/>
  <c r="L252" i="17"/>
  <c r="L332" i="17"/>
  <c r="L434" i="17"/>
  <c r="L220" i="17"/>
  <c r="L242" i="17"/>
  <c r="L209" i="17"/>
  <c r="L218" i="17"/>
  <c r="L190" i="17"/>
  <c r="L195" i="17"/>
  <c r="L287" i="17"/>
  <c r="L306" i="17"/>
  <c r="L136" i="17"/>
  <c r="L120" i="17"/>
  <c r="Q120" i="17"/>
  <c r="T120" i="17" s="1"/>
  <c r="L100" i="17"/>
  <c r="Q100" i="17"/>
  <c r="T100" i="17" s="1"/>
  <c r="L92" i="17"/>
  <c r="Q92" i="17"/>
  <c r="T92" i="17" s="1"/>
  <c r="L87" i="17"/>
  <c r="Q87" i="17"/>
  <c r="T87" i="17" s="1"/>
  <c r="L79" i="17"/>
  <c r="Q79" i="17"/>
  <c r="T79" i="17" s="1"/>
  <c r="L71" i="17"/>
  <c r="Q71" i="17"/>
  <c r="T71" i="17" s="1"/>
  <c r="L63" i="17"/>
  <c r="Q63" i="17"/>
  <c r="T63" i="17" s="1"/>
  <c r="L55" i="17"/>
  <c r="Q55" i="17"/>
  <c r="T55" i="17" s="1"/>
  <c r="L39" i="17"/>
  <c r="Q39" i="17"/>
  <c r="T39" i="17" s="1"/>
  <c r="L31" i="17"/>
  <c r="Q31" i="17"/>
  <c r="T31" i="17" s="1"/>
  <c r="L23" i="17"/>
  <c r="Q23" i="17"/>
  <c r="T23" i="17" s="1"/>
  <c r="L8" i="17"/>
  <c r="Q8" i="17"/>
  <c r="T8" i="17" s="1"/>
  <c r="L440" i="17"/>
  <c r="L356" i="17"/>
  <c r="L322" i="17"/>
  <c r="L168" i="17"/>
  <c r="L172" i="17"/>
  <c r="L176" i="17"/>
  <c r="L180" i="17"/>
  <c r="L185" i="17"/>
  <c r="L200" i="17"/>
  <c r="L222" i="17"/>
  <c r="L232" i="17"/>
  <c r="L251" i="17"/>
  <c r="L260" i="17"/>
  <c r="L265" i="17"/>
  <c r="L277" i="17"/>
  <c r="L297" i="17"/>
  <c r="L302" i="17"/>
  <c r="L311" i="17"/>
  <c r="L316" i="17"/>
  <c r="L326" i="17"/>
  <c r="L333" i="17"/>
  <c r="L338" i="17"/>
  <c r="L416" i="17"/>
  <c r="L420" i="17"/>
  <c r="L424" i="17"/>
  <c r="L428" i="17"/>
  <c r="L433" i="17"/>
  <c r="L438" i="17"/>
  <c r="L443" i="17"/>
  <c r="L112" i="17"/>
  <c r="L148" i="17"/>
  <c r="L132" i="17"/>
  <c r="L157" i="17"/>
  <c r="Q157" i="17"/>
  <c r="T157" i="17" s="1"/>
  <c r="Q153" i="17"/>
  <c r="T153" i="17" s="1"/>
  <c r="L149" i="17"/>
  <c r="Q149" i="17"/>
  <c r="T149" i="17" s="1"/>
  <c r="Q145" i="17"/>
  <c r="T145" i="17" s="1"/>
  <c r="Q141" i="17"/>
  <c r="T141" i="17" s="1"/>
  <c r="Q137" i="17"/>
  <c r="T137" i="17" s="1"/>
  <c r="Q133" i="17"/>
  <c r="T133" i="17" s="1"/>
  <c r="Q129" i="17"/>
  <c r="T129" i="17" s="1"/>
  <c r="Q125" i="17"/>
  <c r="T125" i="17" s="1"/>
  <c r="L300" i="17"/>
  <c r="L167" i="17"/>
  <c r="L207" i="17"/>
  <c r="L226" i="17"/>
  <c r="L231" i="17"/>
  <c r="L238" i="17"/>
  <c r="L244" i="17"/>
  <c r="L264" i="17"/>
  <c r="L270" i="17"/>
  <c r="L282" i="17"/>
  <c r="L291" i="17"/>
  <c r="L343" i="17"/>
  <c r="L349" i="17"/>
  <c r="L363" i="17"/>
  <c r="L104" i="17"/>
  <c r="Q104" i="17"/>
  <c r="T104" i="17" s="1"/>
  <c r="L96" i="17"/>
  <c r="Q96" i="17"/>
  <c r="T96" i="17" s="1"/>
  <c r="L83" i="17"/>
  <c r="Q83" i="17"/>
  <c r="T83" i="17" s="1"/>
  <c r="L75" i="17"/>
  <c r="Q75" i="17"/>
  <c r="T75" i="17" s="1"/>
  <c r="L67" i="17"/>
  <c r="Q67" i="17"/>
  <c r="T67" i="17" s="1"/>
  <c r="L59" i="17"/>
  <c r="Q59" i="17"/>
  <c r="T59" i="17" s="1"/>
  <c r="L51" i="17"/>
  <c r="Q51" i="17"/>
  <c r="T51" i="17" s="1"/>
  <c r="L43" i="17"/>
  <c r="Q43" i="17"/>
  <c r="T43" i="17" s="1"/>
  <c r="L35" i="17"/>
  <c r="Q35" i="17"/>
  <c r="T35" i="17" s="1"/>
  <c r="L27" i="17"/>
  <c r="Q27" i="17"/>
  <c r="T27" i="17" s="1"/>
  <c r="L19" i="17"/>
  <c r="Q19" i="17"/>
  <c r="T19" i="17" s="1"/>
  <c r="U19" i="17" s="1"/>
  <c r="L12" i="17"/>
  <c r="Q12" i="17"/>
  <c r="T12" i="17" s="1"/>
  <c r="L357" i="17"/>
  <c r="L271" i="17"/>
  <c r="L216" i="17"/>
  <c r="L210" i="17"/>
  <c r="L163" i="17"/>
  <c r="L186" i="17"/>
  <c r="L196" i="17"/>
  <c r="L201" i="17"/>
  <c r="L239" i="17"/>
  <c r="L256" i="17"/>
  <c r="L261" i="17"/>
  <c r="L266" i="17"/>
  <c r="L278" i="17"/>
  <c r="L288" i="17"/>
  <c r="L292" i="17"/>
  <c r="L327" i="17"/>
  <c r="L339" i="17"/>
  <c r="L344" i="17"/>
  <c r="L351" i="17"/>
  <c r="L358" i="17"/>
  <c r="L411" i="17"/>
  <c r="L115" i="17"/>
  <c r="Q115" i="17"/>
  <c r="T115" i="17" s="1"/>
  <c r="L111" i="17"/>
  <c r="Q111" i="17"/>
  <c r="T111" i="17" s="1"/>
  <c r="L99" i="17"/>
  <c r="Q99" i="17"/>
  <c r="T99" i="17" s="1"/>
  <c r="L95" i="17"/>
  <c r="Q95" i="17"/>
  <c r="T95" i="17" s="1"/>
  <c r="L91" i="17"/>
  <c r="Q91" i="17"/>
  <c r="T91" i="17" s="1"/>
  <c r="U91" i="17" s="1"/>
  <c r="V91" i="17" s="1"/>
  <c r="L78" i="17"/>
  <c r="Q78" i="17"/>
  <c r="T78" i="17" s="1"/>
  <c r="L74" i="17"/>
  <c r="Q74" i="17"/>
  <c r="T74" i="17" s="1"/>
  <c r="L70" i="17"/>
  <c r="Q70" i="17"/>
  <c r="T70" i="17" s="1"/>
  <c r="L66" i="17"/>
  <c r="Q66" i="17"/>
  <c r="T66" i="17" s="1"/>
  <c r="L62" i="17"/>
  <c r="Q62" i="17"/>
  <c r="T62" i="17" s="1"/>
  <c r="L58" i="17"/>
  <c r="Q58" i="17"/>
  <c r="T58" i="17" s="1"/>
  <c r="L54" i="17"/>
  <c r="Q54" i="17"/>
  <c r="T54" i="17" s="1"/>
  <c r="L50" i="17"/>
  <c r="Q50" i="17"/>
  <c r="T50" i="17" s="1"/>
  <c r="L42" i="17"/>
  <c r="Q42" i="17"/>
  <c r="T42" i="17" s="1"/>
  <c r="L15" i="17"/>
  <c r="Q15" i="17"/>
  <c r="T15" i="17" s="1"/>
  <c r="L11" i="17"/>
  <c r="Q11" i="17"/>
  <c r="T11" i="17" s="1"/>
  <c r="L7" i="17"/>
  <c r="Q7" i="17"/>
  <c r="T7" i="17" s="1"/>
  <c r="L6" i="17"/>
  <c r="Q6" i="17"/>
  <c r="T6" i="17" s="1"/>
  <c r="L307" i="17"/>
  <c r="L329" i="17"/>
  <c r="L165" i="17"/>
  <c r="L182" i="17"/>
  <c r="L211" i="17"/>
  <c r="L224" i="17"/>
  <c r="L228" i="17"/>
  <c r="L234" i="17"/>
  <c r="L241" i="17"/>
  <c r="L248" i="17"/>
  <c r="L258" i="17"/>
  <c r="L262" i="17"/>
  <c r="L273" i="17"/>
  <c r="L284" i="17"/>
  <c r="L289" i="17"/>
  <c r="L294" i="17"/>
  <c r="L303" i="17"/>
  <c r="L312" i="17"/>
  <c r="L318" i="17"/>
  <c r="L323" i="17"/>
  <c r="L340" i="17"/>
  <c r="L360" i="17"/>
  <c r="L366" i="17"/>
  <c r="L158" i="17"/>
  <c r="L144" i="17"/>
  <c r="L128" i="17"/>
  <c r="Q118" i="17"/>
  <c r="T118" i="17" s="1"/>
  <c r="L114" i="17"/>
  <c r="Q114" i="17"/>
  <c r="T114" i="17" s="1"/>
  <c r="L110" i="17"/>
  <c r="Q110" i="17"/>
  <c r="T110" i="17" s="1"/>
  <c r="L106" i="17"/>
  <c r="Q106" i="17"/>
  <c r="T106" i="17" s="1"/>
  <c r="L102" i="17"/>
  <c r="Q102" i="17"/>
  <c r="T102" i="17" s="1"/>
  <c r="L98" i="17"/>
  <c r="Q98" i="17"/>
  <c r="T98" i="17" s="1"/>
  <c r="L94" i="17"/>
  <c r="Q94" i="17"/>
  <c r="T94" i="17" s="1"/>
  <c r="Q85" i="17"/>
  <c r="T85" i="17" s="1"/>
  <c r="Q81" i="17"/>
  <c r="T81" i="17" s="1"/>
  <c r="Q77" i="17"/>
  <c r="T77" i="17" s="1"/>
  <c r="Q73" i="17"/>
  <c r="T73" i="17" s="1"/>
  <c r="Q69" i="17"/>
  <c r="T69" i="17" s="1"/>
  <c r="Q65" i="17"/>
  <c r="T65" i="17" s="1"/>
  <c r="Q61" i="17"/>
  <c r="T61" i="17" s="1"/>
  <c r="Q57" i="17"/>
  <c r="T57" i="17" s="1"/>
  <c r="Q53" i="17"/>
  <c r="T53" i="17" s="1"/>
  <c r="Q49" i="17"/>
  <c r="T49" i="17" s="1"/>
  <c r="Q45" i="17"/>
  <c r="T45" i="17" s="1"/>
  <c r="Q41" i="17"/>
  <c r="T41" i="17" s="1"/>
  <c r="Q37" i="17"/>
  <c r="T37" i="17" s="1"/>
  <c r="Q33" i="17"/>
  <c r="T33" i="17" s="1"/>
  <c r="Q29" i="17"/>
  <c r="T29" i="17" s="1"/>
  <c r="Q25" i="17"/>
  <c r="T25" i="17" s="1"/>
  <c r="Q21" i="17"/>
  <c r="T21" i="17" s="1"/>
  <c r="Q14" i="17"/>
  <c r="T14" i="17" s="1"/>
  <c r="Q10" i="17"/>
  <c r="T10" i="17" s="1"/>
  <c r="Q5" i="17"/>
  <c r="T5" i="17" s="1"/>
  <c r="Q124" i="17"/>
  <c r="T124" i="17" s="1"/>
  <c r="U124" i="17" s="1"/>
  <c r="L432" i="17"/>
  <c r="L436" i="17"/>
  <c r="L359" i="17"/>
  <c r="L350" i="17"/>
  <c r="L352" i="17"/>
  <c r="L283" i="17"/>
  <c r="L304" i="17"/>
  <c r="L214" i="17"/>
  <c r="L236" i="17"/>
  <c r="L170" i="17"/>
  <c r="L174" i="17"/>
  <c r="L178" i="17"/>
  <c r="L193" i="17"/>
  <c r="L198" i="17"/>
  <c r="L212" i="17"/>
  <c r="L217" i="17"/>
  <c r="L267" i="17"/>
  <c r="L274" i="17"/>
  <c r="L279" i="17"/>
  <c r="L285" i="17"/>
  <c r="L295" i="17"/>
  <c r="L313" i="17"/>
  <c r="L324" i="17"/>
  <c r="L330" i="17"/>
  <c r="L336" i="17"/>
  <c r="L341" i="17"/>
  <c r="L346" i="17"/>
  <c r="L354" i="17"/>
  <c r="L361" i="17"/>
  <c r="L367" i="17"/>
  <c r="L413" i="17"/>
  <c r="L418" i="17"/>
  <c r="L422" i="17"/>
  <c r="L426" i="17"/>
  <c r="L430" i="17"/>
  <c r="L435" i="17"/>
  <c r="L441" i="17"/>
  <c r="L156" i="17"/>
  <c r="L159" i="17"/>
  <c r="Q159" i="17"/>
  <c r="T159" i="17" s="1"/>
  <c r="L155" i="17"/>
  <c r="Q155" i="17"/>
  <c r="T155" i="17" s="1"/>
  <c r="L151" i="17"/>
  <c r="Q151" i="17"/>
  <c r="T151" i="17" s="1"/>
  <c r="L147" i="17"/>
  <c r="Q147" i="17"/>
  <c r="T147" i="17" s="1"/>
  <c r="L143" i="17"/>
  <c r="Q143" i="17"/>
  <c r="T143" i="17" s="1"/>
  <c r="L139" i="17"/>
  <c r="Q139" i="17"/>
  <c r="T139" i="17" s="1"/>
  <c r="L135" i="17"/>
  <c r="Q135" i="17"/>
  <c r="T135" i="17" s="1"/>
  <c r="L131" i="17"/>
  <c r="Q131" i="17"/>
  <c r="T131" i="17" s="1"/>
  <c r="L127" i="17"/>
  <c r="Q127" i="17"/>
  <c r="T127" i="17" s="1"/>
  <c r="L348" i="17"/>
  <c r="L335" i="17"/>
  <c r="L276" i="17"/>
  <c r="L221" i="17"/>
  <c r="L191" i="17"/>
  <c r="L208" i="17"/>
  <c r="L189" i="17"/>
  <c r="L166" i="17"/>
  <c r="L183" i="17"/>
  <c r="L188" i="17"/>
  <c r="L194" i="17"/>
  <c r="L205" i="17"/>
  <c r="L230" i="17"/>
  <c r="L235" i="17"/>
  <c r="L243" i="17"/>
  <c r="L280" i="17"/>
  <c r="L286" i="17"/>
  <c r="L290" i="17"/>
  <c r="L305" i="17"/>
  <c r="L319" i="17"/>
  <c r="L331" i="17"/>
  <c r="L337" i="17"/>
  <c r="L347" i="17"/>
  <c r="L368" i="17"/>
  <c r="L140" i="17"/>
  <c r="L124" i="17"/>
  <c r="L117" i="17"/>
  <c r="Q117" i="17"/>
  <c r="T117" i="17" s="1"/>
  <c r="L113" i="17"/>
  <c r="Q113" i="17"/>
  <c r="T113" i="17" s="1"/>
  <c r="L109" i="17"/>
  <c r="Q109" i="17"/>
  <c r="T109" i="17" s="1"/>
  <c r="L97" i="17"/>
  <c r="Q97" i="17"/>
  <c r="T97" i="17" s="1"/>
  <c r="L369" i="17"/>
  <c r="L320" i="17"/>
  <c r="L275" i="17"/>
  <c r="L237" i="17"/>
  <c r="L268" i="17"/>
  <c r="L229" i="17"/>
  <c r="L249" i="17"/>
  <c r="L171" i="17"/>
  <c r="L175" i="17"/>
  <c r="L179" i="17"/>
  <c r="L184" i="17"/>
  <c r="L199" i="17"/>
  <c r="L206" i="17"/>
  <c r="L213" i="17"/>
  <c r="L219" i="17"/>
  <c r="L225" i="17"/>
  <c r="L250" i="17"/>
  <c r="L259" i="17"/>
  <c r="L263" i="17"/>
  <c r="L269" i="17"/>
  <c r="L281" i="17"/>
  <c r="L296" i="17"/>
  <c r="L301" i="17"/>
  <c r="L325" i="17"/>
  <c r="L342" i="17"/>
  <c r="L362" i="17"/>
  <c r="L415" i="17"/>
  <c r="L419" i="17"/>
  <c r="L423" i="17"/>
  <c r="L427" i="17"/>
  <c r="L431" i="17"/>
  <c r="L437" i="17"/>
  <c r="L442" i="17"/>
  <c r="L152" i="17"/>
  <c r="L142" i="17"/>
  <c r="Q142" i="17"/>
  <c r="T142" i="17" s="1"/>
  <c r="L138" i="17"/>
  <c r="Q138" i="17"/>
  <c r="T138" i="17" s="1"/>
  <c r="L134" i="17"/>
  <c r="Q134" i="17"/>
  <c r="T134" i="17" s="1"/>
  <c r="L126" i="17"/>
  <c r="Q126" i="17"/>
  <c r="T126" i="17" s="1"/>
  <c r="K176" i="16"/>
  <c r="Q87" i="16"/>
  <c r="T87" i="16" s="1"/>
  <c r="Q83" i="16"/>
  <c r="T83" i="16" s="1"/>
  <c r="Q79" i="16"/>
  <c r="T79" i="16" s="1"/>
  <c r="Q75" i="16"/>
  <c r="T75" i="16" s="1"/>
  <c r="Q71" i="16"/>
  <c r="T71" i="16" s="1"/>
  <c r="Q67" i="16"/>
  <c r="T67" i="16" s="1"/>
  <c r="Q63" i="16"/>
  <c r="T63" i="16" s="1"/>
  <c r="Q59" i="16"/>
  <c r="T59" i="16" s="1"/>
  <c r="Q51" i="16"/>
  <c r="T51" i="16" s="1"/>
  <c r="K192" i="16"/>
  <c r="Q39" i="16"/>
  <c r="T39" i="16" s="1"/>
  <c r="Q27" i="16"/>
  <c r="T27" i="16" s="1"/>
  <c r="Q23" i="16"/>
  <c r="T23" i="16" s="1"/>
  <c r="Q19" i="16"/>
  <c r="T19" i="16" s="1"/>
  <c r="K392" i="16"/>
  <c r="Q120" i="16"/>
  <c r="T120" i="16" s="1"/>
  <c r="Q112" i="16"/>
  <c r="T112" i="16" s="1"/>
  <c r="Q96" i="16"/>
  <c r="T96" i="16" s="1"/>
  <c r="L63" i="16"/>
  <c r="L39" i="16"/>
  <c r="L67" i="16"/>
  <c r="L71" i="16"/>
  <c r="L75" i="16"/>
  <c r="L79" i="16"/>
  <c r="L23" i="16"/>
  <c r="L87" i="16"/>
  <c r="O50" i="16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L404" i="16"/>
  <c r="Q97" i="16"/>
  <c r="T97" i="16" s="1"/>
  <c r="Q93" i="16"/>
  <c r="T93" i="16" s="1"/>
  <c r="Q84" i="16"/>
  <c r="T84" i="16" s="1"/>
  <c r="Q80" i="16"/>
  <c r="T80" i="16" s="1"/>
  <c r="Q76" i="16"/>
  <c r="T76" i="16" s="1"/>
  <c r="Q72" i="16"/>
  <c r="T72" i="16" s="1"/>
  <c r="Q68" i="16"/>
  <c r="T68" i="16" s="1"/>
  <c r="Q64" i="16"/>
  <c r="T64" i="16" s="1"/>
  <c r="Q60" i="16"/>
  <c r="T60" i="16" s="1"/>
  <c r="Q56" i="16"/>
  <c r="T56" i="16" s="1"/>
  <c r="Q52" i="16"/>
  <c r="T52" i="16" s="1"/>
  <c r="Q44" i="16"/>
  <c r="T44" i="16" s="1"/>
  <c r="Q40" i="16"/>
  <c r="T40" i="16" s="1"/>
  <c r="Q36" i="16"/>
  <c r="T36" i="16" s="1"/>
  <c r="Q32" i="16"/>
  <c r="T32" i="16" s="1"/>
  <c r="Q28" i="16"/>
  <c r="T28" i="16" s="1"/>
  <c r="Q24" i="16"/>
  <c r="T24" i="16" s="1"/>
  <c r="Q20" i="16"/>
  <c r="T20" i="16" s="1"/>
  <c r="Q13" i="16"/>
  <c r="T13" i="16" s="1"/>
  <c r="Q9" i="16"/>
  <c r="T9" i="16" s="1"/>
  <c r="Q4" i="16"/>
  <c r="T4" i="16" s="1"/>
  <c r="Q205" i="16"/>
  <c r="T205" i="16" s="1"/>
  <c r="Q206" i="16"/>
  <c r="T206" i="16" s="1"/>
  <c r="Q207" i="16"/>
  <c r="T207" i="16" s="1"/>
  <c r="Q208" i="16"/>
  <c r="T208" i="16" s="1"/>
  <c r="Q209" i="16"/>
  <c r="T209" i="16" s="1"/>
  <c r="Q210" i="16"/>
  <c r="T210" i="16" s="1"/>
  <c r="Q211" i="16"/>
  <c r="T211" i="16" s="1"/>
  <c r="Q212" i="16"/>
  <c r="T212" i="16" s="1"/>
  <c r="Q213" i="16"/>
  <c r="T213" i="16" s="1"/>
  <c r="Q214" i="16"/>
  <c r="T214" i="16" s="1"/>
  <c r="Q215" i="16"/>
  <c r="T215" i="16" s="1"/>
  <c r="Q216" i="16"/>
  <c r="T216" i="16" s="1"/>
  <c r="Q217" i="16"/>
  <c r="T217" i="16" s="1"/>
  <c r="Q218" i="16"/>
  <c r="T218" i="16" s="1"/>
  <c r="Q219" i="16"/>
  <c r="T219" i="16" s="1"/>
  <c r="Q220" i="16"/>
  <c r="T220" i="16" s="1"/>
  <c r="Q221" i="16"/>
  <c r="T221" i="16" s="1"/>
  <c r="Q222" i="16"/>
  <c r="T222" i="16" s="1"/>
  <c r="Q223" i="16"/>
  <c r="T223" i="16" s="1"/>
  <c r="Q224" i="16"/>
  <c r="T224" i="16" s="1"/>
  <c r="Q225" i="16"/>
  <c r="T225" i="16" s="1"/>
  <c r="Q226" i="16"/>
  <c r="T226" i="16" s="1"/>
  <c r="Q227" i="16"/>
  <c r="T227" i="16" s="1"/>
  <c r="Q228" i="16"/>
  <c r="T228" i="16" s="1"/>
  <c r="Q229" i="16"/>
  <c r="T229" i="16" s="1"/>
  <c r="Q230" i="16"/>
  <c r="T230" i="16" s="1"/>
  <c r="Q231" i="16"/>
  <c r="T231" i="16" s="1"/>
  <c r="Q232" i="16"/>
  <c r="T232" i="16" s="1"/>
  <c r="Q233" i="16"/>
  <c r="T233" i="16" s="1"/>
  <c r="Q234" i="16"/>
  <c r="T234" i="16" s="1"/>
  <c r="Q235" i="16"/>
  <c r="T235" i="16" s="1"/>
  <c r="Q236" i="16"/>
  <c r="T236" i="16" s="1"/>
  <c r="Q237" i="16"/>
  <c r="T237" i="16" s="1"/>
  <c r="Q238" i="16"/>
  <c r="T238" i="16" s="1"/>
  <c r="Q239" i="16"/>
  <c r="T239" i="16" s="1"/>
  <c r="Q240" i="16"/>
  <c r="T240" i="16" s="1"/>
  <c r="Q241" i="16"/>
  <c r="T241" i="16" s="1"/>
  <c r="Q242" i="16"/>
  <c r="T242" i="16" s="1"/>
  <c r="Q243" i="16"/>
  <c r="T243" i="16" s="1"/>
  <c r="Q244" i="16"/>
  <c r="T244" i="16" s="1"/>
  <c r="Q245" i="16"/>
  <c r="T245" i="16" s="1"/>
  <c r="Q246" i="16"/>
  <c r="T246" i="16" s="1"/>
  <c r="Q247" i="16"/>
  <c r="T247" i="16" s="1"/>
  <c r="Q248" i="16"/>
  <c r="T248" i="16" s="1"/>
  <c r="Q249" i="16"/>
  <c r="T249" i="16" s="1"/>
  <c r="Q250" i="16"/>
  <c r="T250" i="16" s="1"/>
  <c r="Q251" i="16"/>
  <c r="T251" i="16" s="1"/>
  <c r="Q252" i="16"/>
  <c r="T252" i="16" s="1"/>
  <c r="L419" i="16"/>
  <c r="L328" i="16"/>
  <c r="L415" i="16"/>
  <c r="L13" i="16"/>
  <c r="L225" i="16"/>
  <c r="L56" i="16"/>
  <c r="L411" i="16"/>
  <c r="L193" i="16"/>
  <c r="L405" i="16"/>
  <c r="L443" i="16"/>
  <c r="L80" i="16"/>
  <c r="L228" i="16"/>
  <c r="L407" i="16"/>
  <c r="L439" i="16"/>
  <c r="L354" i="16"/>
  <c r="L265" i="16"/>
  <c r="L271" i="16"/>
  <c r="L408" i="16"/>
  <c r="L427" i="16"/>
  <c r="L360" i="16"/>
  <c r="O5" i="16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L435" i="16"/>
  <c r="L185" i="16"/>
  <c r="L313" i="16"/>
  <c r="L36" i="16"/>
  <c r="L72" i="16"/>
  <c r="L211" i="16"/>
  <c r="L223" i="16"/>
  <c r="L232" i="16"/>
  <c r="L288" i="16"/>
  <c r="L320" i="16"/>
  <c r="L423" i="16"/>
  <c r="L291" i="16"/>
  <c r="L212" i="16"/>
  <c r="L235" i="16"/>
  <c r="L336" i="16"/>
  <c r="L406" i="16"/>
  <c r="L431" i="16"/>
  <c r="L24" i="16"/>
  <c r="L365" i="16"/>
  <c r="L366" i="16"/>
  <c r="L346" i="16"/>
  <c r="L306" i="16"/>
  <c r="L276" i="16"/>
  <c r="L186" i="16"/>
  <c r="L181" i="16"/>
  <c r="L159" i="16"/>
  <c r="Q159" i="16"/>
  <c r="T159" i="16" s="1"/>
  <c r="L139" i="16"/>
  <c r="Q139" i="16"/>
  <c r="T139" i="16" s="1"/>
  <c r="L135" i="16"/>
  <c r="Q135" i="16"/>
  <c r="T135" i="16" s="1"/>
  <c r="L131" i="16"/>
  <c r="Q131" i="16"/>
  <c r="T131" i="16" s="1"/>
  <c r="L127" i="16"/>
  <c r="Q127" i="16"/>
  <c r="T127" i="16" s="1"/>
  <c r="L356" i="16"/>
  <c r="L359" i="16"/>
  <c r="L369" i="16"/>
  <c r="L362" i="16"/>
  <c r="L344" i="16"/>
  <c r="L298" i="16"/>
  <c r="L312" i="16"/>
  <c r="L214" i="16"/>
  <c r="L213" i="16"/>
  <c r="L190" i="16"/>
  <c r="L68" i="16"/>
  <c r="L231" i="16"/>
  <c r="L258" i="16"/>
  <c r="L285" i="16"/>
  <c r="L293" i="16"/>
  <c r="L303" i="16"/>
  <c r="L316" i="16"/>
  <c r="L323" i="16"/>
  <c r="L331" i="16"/>
  <c r="L339" i="16"/>
  <c r="L343" i="16"/>
  <c r="L409" i="16"/>
  <c r="L414" i="16"/>
  <c r="L418" i="16"/>
  <c r="L422" i="16"/>
  <c r="L426" i="16"/>
  <c r="L430" i="16"/>
  <c r="L434" i="16"/>
  <c r="L438" i="16"/>
  <c r="L442" i="16"/>
  <c r="Q118" i="16"/>
  <c r="T118" i="16" s="1"/>
  <c r="L114" i="16"/>
  <c r="Q114" i="16"/>
  <c r="T114" i="16" s="1"/>
  <c r="Q110" i="16"/>
  <c r="T110" i="16" s="1"/>
  <c r="L106" i="16"/>
  <c r="Q106" i="16"/>
  <c r="T106" i="16" s="1"/>
  <c r="Q102" i="16"/>
  <c r="T102" i="16" s="1"/>
  <c r="L98" i="16"/>
  <c r="Q98" i="16"/>
  <c r="T98" i="16" s="1"/>
  <c r="Q94" i="16"/>
  <c r="T94" i="16" s="1"/>
  <c r="L85" i="16"/>
  <c r="Q85" i="16"/>
  <c r="T85" i="16" s="1"/>
  <c r="L81" i="16"/>
  <c r="Q81" i="16"/>
  <c r="T81" i="16" s="1"/>
  <c r="L77" i="16"/>
  <c r="Q77" i="16"/>
  <c r="T77" i="16" s="1"/>
  <c r="L73" i="16"/>
  <c r="Q73" i="16"/>
  <c r="T73" i="16" s="1"/>
  <c r="L69" i="16"/>
  <c r="Q69" i="16"/>
  <c r="T69" i="16" s="1"/>
  <c r="L65" i="16"/>
  <c r="Q65" i="16"/>
  <c r="T65" i="16" s="1"/>
  <c r="L61" i="16"/>
  <c r="Q61" i="16"/>
  <c r="T61" i="16" s="1"/>
  <c r="L57" i="16"/>
  <c r="Q57" i="16"/>
  <c r="T57" i="16" s="1"/>
  <c r="L53" i="16"/>
  <c r="Q53" i="16"/>
  <c r="T53" i="16" s="1"/>
  <c r="L49" i="16"/>
  <c r="Q49" i="16"/>
  <c r="T49" i="16" s="1"/>
  <c r="U49" i="16" s="1"/>
  <c r="V49" i="16" s="1"/>
  <c r="L45" i="16"/>
  <c r="Q45" i="16"/>
  <c r="T45" i="16" s="1"/>
  <c r="L41" i="16"/>
  <c r="Q41" i="16"/>
  <c r="T41" i="16" s="1"/>
  <c r="L37" i="16"/>
  <c r="Q37" i="16"/>
  <c r="T37" i="16" s="1"/>
  <c r="L33" i="16"/>
  <c r="Q33" i="16"/>
  <c r="T33" i="16" s="1"/>
  <c r="L29" i="16"/>
  <c r="Q29" i="16"/>
  <c r="T29" i="16" s="1"/>
  <c r="L25" i="16"/>
  <c r="Q25" i="16"/>
  <c r="T25" i="16" s="1"/>
  <c r="L21" i="16"/>
  <c r="Q21" i="16"/>
  <c r="T21" i="16" s="1"/>
  <c r="L14" i="16"/>
  <c r="Q14" i="16"/>
  <c r="T14" i="16" s="1"/>
  <c r="L10" i="16"/>
  <c r="Q10" i="16"/>
  <c r="T10" i="16" s="1"/>
  <c r="L5" i="16"/>
  <c r="Q5" i="16"/>
  <c r="T5" i="16" s="1"/>
  <c r="L188" i="16"/>
  <c r="L180" i="16"/>
  <c r="L267" i="16"/>
  <c r="L272" i="16"/>
  <c r="L322" i="16"/>
  <c r="L330" i="16"/>
  <c r="L338" i="16"/>
  <c r="L151" i="16"/>
  <c r="Q151" i="16"/>
  <c r="T151" i="16" s="1"/>
  <c r="L147" i="16"/>
  <c r="Q147" i="16"/>
  <c r="T147" i="16" s="1"/>
  <c r="L352" i="16"/>
  <c r="L368" i="16"/>
  <c r="L367" i="16"/>
  <c r="L364" i="16"/>
  <c r="L299" i="16"/>
  <c r="L284" i="16"/>
  <c r="L257" i="16"/>
  <c r="L195" i="16"/>
  <c r="L44" i="16"/>
  <c r="L4" i="16"/>
  <c r="L52" i="16"/>
  <c r="L84" i="16"/>
  <c r="L224" i="16"/>
  <c r="L269" i="16"/>
  <c r="L274" i="16"/>
  <c r="L286" i="16"/>
  <c r="L318" i="16"/>
  <c r="L324" i="16"/>
  <c r="L332" i="16"/>
  <c r="L348" i="16"/>
  <c r="L158" i="16"/>
  <c r="Q158" i="16"/>
  <c r="T158" i="16" s="1"/>
  <c r="L150" i="16"/>
  <c r="Q150" i="16"/>
  <c r="T150" i="16" s="1"/>
  <c r="L146" i="16"/>
  <c r="Q146" i="16"/>
  <c r="T146" i="16" s="1"/>
  <c r="L138" i="16"/>
  <c r="Q138" i="16"/>
  <c r="T138" i="16" s="1"/>
  <c r="L130" i="16"/>
  <c r="Q130" i="16"/>
  <c r="T130" i="16" s="1"/>
  <c r="L256" i="16"/>
  <c r="L325" i="16"/>
  <c r="L349" i="16"/>
  <c r="L117" i="16"/>
  <c r="Q117" i="16"/>
  <c r="T117" i="16" s="1"/>
  <c r="L109" i="16"/>
  <c r="Q109" i="16"/>
  <c r="T109" i="16" s="1"/>
  <c r="L105" i="16"/>
  <c r="Q105" i="16"/>
  <c r="T105" i="16" s="1"/>
  <c r="L101" i="16"/>
  <c r="Q101" i="16"/>
  <c r="T101" i="16" s="1"/>
  <c r="L350" i="16"/>
  <c r="L290" i="16"/>
  <c r="L275" i="16"/>
  <c r="L355" i="16"/>
  <c r="L353" i="16"/>
  <c r="L317" i="16"/>
  <c r="L281" i="16"/>
  <c r="L311" i="16"/>
  <c r="L206" i="16"/>
  <c r="L194" i="16"/>
  <c r="L189" i="16"/>
  <c r="L182" i="16"/>
  <c r="L197" i="16"/>
  <c r="L217" i="16"/>
  <c r="L227" i="16"/>
  <c r="L305" i="16"/>
  <c r="L319" i="16"/>
  <c r="L326" i="16"/>
  <c r="L334" i="16"/>
  <c r="L340" i="16"/>
  <c r="L345" i="16"/>
  <c r="L157" i="16"/>
  <c r="Q157" i="16"/>
  <c r="T157" i="16" s="1"/>
  <c r="Q153" i="16"/>
  <c r="T153" i="16" s="1"/>
  <c r="L149" i="16"/>
  <c r="Q149" i="16"/>
  <c r="T149" i="16" s="1"/>
  <c r="L145" i="16"/>
  <c r="Q145" i="16"/>
  <c r="T145" i="16" s="1"/>
  <c r="L141" i="16"/>
  <c r="Q141" i="16"/>
  <c r="T141" i="16" s="1"/>
  <c r="Q137" i="16"/>
  <c r="T137" i="16" s="1"/>
  <c r="L133" i="16"/>
  <c r="Q133" i="16"/>
  <c r="T133" i="16" s="1"/>
  <c r="Q129" i="16"/>
  <c r="T129" i="16" s="1"/>
  <c r="Q125" i="16"/>
  <c r="T125" i="16" s="1"/>
  <c r="L289" i="16"/>
  <c r="L292" i="16"/>
  <c r="L187" i="16"/>
  <c r="L270" i="16"/>
  <c r="L333" i="16"/>
  <c r="L113" i="16"/>
  <c r="Q113" i="16"/>
  <c r="T113" i="16" s="1"/>
  <c r="L358" i="16"/>
  <c r="L363" i="16"/>
  <c r="L315" i="16"/>
  <c r="L273" i="16"/>
  <c r="L263" i="16"/>
  <c r="L261" i="16"/>
  <c r="L307" i="16"/>
  <c r="L192" i="16"/>
  <c r="L184" i="16"/>
  <c r="L183" i="16"/>
  <c r="L175" i="16"/>
  <c r="L40" i="16"/>
  <c r="L9" i="16"/>
  <c r="L60" i="16"/>
  <c r="L76" i="16"/>
  <c r="L219" i="16"/>
  <c r="L233" i="16"/>
  <c r="L327" i="16"/>
  <c r="L335" i="16"/>
  <c r="L341" i="16"/>
  <c r="L412" i="16"/>
  <c r="L416" i="16"/>
  <c r="L420" i="16"/>
  <c r="L424" i="16"/>
  <c r="L428" i="16"/>
  <c r="L432" i="16"/>
  <c r="L436" i="16"/>
  <c r="L440" i="16"/>
  <c r="L444" i="16"/>
  <c r="L20" i="16"/>
  <c r="L116" i="16"/>
  <c r="Q116" i="16"/>
  <c r="T116" i="16" s="1"/>
  <c r="L108" i="16"/>
  <c r="Q108" i="16"/>
  <c r="T108" i="16" s="1"/>
  <c r="L104" i="16"/>
  <c r="Q104" i="16"/>
  <c r="T104" i="16" s="1"/>
  <c r="L100" i="16"/>
  <c r="Q100" i="16"/>
  <c r="T100" i="16" s="1"/>
  <c r="L92" i="16"/>
  <c r="Q92" i="16"/>
  <c r="T92" i="16" s="1"/>
  <c r="L55" i="16"/>
  <c r="Q55" i="16"/>
  <c r="T55" i="16" s="1"/>
  <c r="L43" i="16"/>
  <c r="Q43" i="16"/>
  <c r="T43" i="16" s="1"/>
  <c r="L35" i="16"/>
  <c r="Q35" i="16"/>
  <c r="T35" i="16" s="1"/>
  <c r="L31" i="16"/>
  <c r="Q31" i="16"/>
  <c r="T31" i="16" s="1"/>
  <c r="L12" i="16"/>
  <c r="Q12" i="16"/>
  <c r="T12" i="16" s="1"/>
  <c r="L8" i="16"/>
  <c r="Q8" i="16"/>
  <c r="T8" i="16" s="1"/>
  <c r="L156" i="16"/>
  <c r="Q156" i="16"/>
  <c r="T156" i="16" s="1"/>
  <c r="L152" i="16"/>
  <c r="Q152" i="16"/>
  <c r="T152" i="16" s="1"/>
  <c r="L148" i="16"/>
  <c r="Q148" i="16"/>
  <c r="T148" i="16" s="1"/>
  <c r="L144" i="16"/>
  <c r="Q144" i="16"/>
  <c r="T144" i="16" s="1"/>
  <c r="L140" i="16"/>
  <c r="Q140" i="16"/>
  <c r="T140" i="16" s="1"/>
  <c r="L132" i="16"/>
  <c r="Q132" i="16"/>
  <c r="T132" i="16" s="1"/>
  <c r="L128" i="16"/>
  <c r="Q128" i="16"/>
  <c r="T128" i="16" s="1"/>
  <c r="L124" i="16"/>
  <c r="Q124" i="16"/>
  <c r="T124" i="16" s="1"/>
  <c r="L357" i="16"/>
  <c r="L268" i="16"/>
  <c r="L282" i="16"/>
  <c r="L259" i="16"/>
  <c r="L260" i="16"/>
  <c r="L210" i="16"/>
  <c r="L218" i="16"/>
  <c r="L179" i="16"/>
  <c r="L191" i="16"/>
  <c r="L198" i="16"/>
  <c r="L32" i="16"/>
  <c r="L64" i="16"/>
  <c r="L314" i="16"/>
  <c r="L321" i="16"/>
  <c r="L329" i="16"/>
  <c r="L337" i="16"/>
  <c r="L342" i="16"/>
  <c r="L347" i="16"/>
  <c r="L351" i="16"/>
  <c r="L361" i="16"/>
  <c r="L413" i="16"/>
  <c r="L417" i="16"/>
  <c r="L421" i="16"/>
  <c r="L425" i="16"/>
  <c r="L429" i="16"/>
  <c r="L433" i="16"/>
  <c r="L437" i="16"/>
  <c r="L441" i="16"/>
  <c r="L28" i="16"/>
  <c r="L119" i="16"/>
  <c r="Q119" i="16"/>
  <c r="T119" i="16" s="1"/>
  <c r="L115" i="16"/>
  <c r="Q115" i="16"/>
  <c r="T115" i="16" s="1"/>
  <c r="Q111" i="16"/>
  <c r="T111" i="16" s="1"/>
  <c r="L107" i="16"/>
  <c r="Q107" i="16"/>
  <c r="T107" i="16" s="1"/>
  <c r="Q103" i="16"/>
  <c r="T103" i="16" s="1"/>
  <c r="L99" i="16"/>
  <c r="Q99" i="16"/>
  <c r="T99" i="16" s="1"/>
  <c r="L95" i="16"/>
  <c r="Q95" i="16"/>
  <c r="T95" i="16" s="1"/>
  <c r="L91" i="16"/>
  <c r="Q91" i="16"/>
  <c r="T91" i="16" s="1"/>
  <c r="U91" i="16" s="1"/>
  <c r="L86" i="16"/>
  <c r="Q86" i="16"/>
  <c r="T86" i="16" s="1"/>
  <c r="L82" i="16"/>
  <c r="Q82" i="16"/>
  <c r="T82" i="16" s="1"/>
  <c r="Q78" i="16"/>
  <c r="T78" i="16" s="1"/>
  <c r="L74" i="16"/>
  <c r="Q74" i="16"/>
  <c r="T74" i="16" s="1"/>
  <c r="L70" i="16"/>
  <c r="Q70" i="16"/>
  <c r="T70" i="16" s="1"/>
  <c r="L66" i="16"/>
  <c r="Q66" i="16"/>
  <c r="T66" i="16" s="1"/>
  <c r="Q62" i="16"/>
  <c r="T62" i="16" s="1"/>
  <c r="Q58" i="16"/>
  <c r="T58" i="16" s="1"/>
  <c r="L54" i="16"/>
  <c r="Q54" i="16"/>
  <c r="T54" i="16" s="1"/>
  <c r="L50" i="16"/>
  <c r="Q50" i="16"/>
  <c r="T50" i="16" s="1"/>
  <c r="Q42" i="16"/>
  <c r="T42" i="16" s="1"/>
  <c r="Q38" i="16"/>
  <c r="T38" i="16" s="1"/>
  <c r="L34" i="16"/>
  <c r="Q34" i="16"/>
  <c r="T34" i="16" s="1"/>
  <c r="Q30" i="16"/>
  <c r="T30" i="16" s="1"/>
  <c r="Q26" i="16"/>
  <c r="T26" i="16" s="1"/>
  <c r="Q22" i="16"/>
  <c r="T22" i="16" s="1"/>
  <c r="Q15" i="16"/>
  <c r="T15" i="16" s="1"/>
  <c r="Q11" i="16"/>
  <c r="T11" i="16" s="1"/>
  <c r="L7" i="16"/>
  <c r="Q7" i="16"/>
  <c r="T7" i="16" s="1"/>
  <c r="Q6" i="16"/>
  <c r="T6" i="16" s="1"/>
  <c r="L418" i="14"/>
  <c r="O5" i="14"/>
  <c r="O6" i="14" s="1"/>
  <c r="P316" i="14"/>
  <c r="P317" i="14" s="1"/>
  <c r="P318" i="14" s="1"/>
  <c r="P319" i="14" s="1"/>
  <c r="P320" i="14" s="1"/>
  <c r="P321" i="14" s="1"/>
  <c r="P322" i="14" s="1"/>
  <c r="P323" i="14" s="1"/>
  <c r="Q140" i="14"/>
  <c r="T140" i="14" s="1"/>
  <c r="Q136" i="14"/>
  <c r="T136" i="14" s="1"/>
  <c r="Q124" i="14"/>
  <c r="T124" i="14" s="1"/>
  <c r="O50" i="14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O84" i="14" s="1"/>
  <c r="O85" i="14" s="1"/>
  <c r="O86" i="14" s="1"/>
  <c r="O87" i="14" s="1"/>
  <c r="O88" i="14" s="1"/>
  <c r="L241" i="14"/>
  <c r="Q158" i="14"/>
  <c r="T158" i="14" s="1"/>
  <c r="Q150" i="14"/>
  <c r="T150" i="14" s="1"/>
  <c r="Q146" i="14"/>
  <c r="T146" i="14" s="1"/>
  <c r="Q142" i="14"/>
  <c r="T142" i="14" s="1"/>
  <c r="Q138" i="14"/>
  <c r="T138" i="14" s="1"/>
  <c r="Q130" i="14"/>
  <c r="T130" i="14" s="1"/>
  <c r="Q126" i="14"/>
  <c r="T126" i="14" s="1"/>
  <c r="L316" i="14"/>
  <c r="L320" i="14"/>
  <c r="P210" i="14"/>
  <c r="P211" i="14" s="1"/>
  <c r="P212" i="14" s="1"/>
  <c r="P213" i="14" s="1"/>
  <c r="P214" i="14" s="1"/>
  <c r="P215" i="14" s="1"/>
  <c r="P216" i="14" s="1"/>
  <c r="P217" i="14" s="1"/>
  <c r="L211" i="14"/>
  <c r="L181" i="14"/>
  <c r="L258" i="14"/>
  <c r="L331" i="14"/>
  <c r="L290" i="14"/>
  <c r="L313" i="14"/>
  <c r="L281" i="14"/>
  <c r="L421" i="14"/>
  <c r="L271" i="14"/>
  <c r="L280" i="14"/>
  <c r="L186" i="14"/>
  <c r="L274" i="14"/>
  <c r="L262" i="14"/>
  <c r="L223" i="14"/>
  <c r="L419" i="14"/>
  <c r="L327" i="14"/>
  <c r="L359" i="14"/>
  <c r="L234" i="14"/>
  <c r="L348" i="14"/>
  <c r="L184" i="14"/>
  <c r="L355" i="14"/>
  <c r="L426" i="14"/>
  <c r="L340" i="14"/>
  <c r="L220" i="14"/>
  <c r="L339" i="14"/>
  <c r="L196" i="14"/>
  <c r="L168" i="14"/>
  <c r="L312" i="14"/>
  <c r="L436" i="14"/>
  <c r="L118" i="14"/>
  <c r="Q118" i="14"/>
  <c r="T118" i="14" s="1"/>
  <c r="Q114" i="14"/>
  <c r="T114" i="14" s="1"/>
  <c r="Q110" i="14"/>
  <c r="T110" i="14" s="1"/>
  <c r="L106" i="14"/>
  <c r="Q106" i="14"/>
  <c r="T106" i="14" s="1"/>
  <c r="Q102" i="14"/>
  <c r="T102" i="14" s="1"/>
  <c r="Q98" i="14"/>
  <c r="T98" i="14" s="1"/>
  <c r="Q94" i="14"/>
  <c r="T94" i="14" s="1"/>
  <c r="L85" i="14"/>
  <c r="Q85" i="14"/>
  <c r="T85" i="14" s="1"/>
  <c r="L81" i="14"/>
  <c r="Q81" i="14"/>
  <c r="T81" i="14" s="1"/>
  <c r="L77" i="14"/>
  <c r="Q77" i="14"/>
  <c r="T77" i="14" s="1"/>
  <c r="L73" i="14"/>
  <c r="Q73" i="14"/>
  <c r="T73" i="14" s="1"/>
  <c r="L69" i="14"/>
  <c r="Q69" i="14"/>
  <c r="T69" i="14" s="1"/>
  <c r="L65" i="14"/>
  <c r="Q65" i="14"/>
  <c r="T65" i="14" s="1"/>
  <c r="L61" i="14"/>
  <c r="Q61" i="14"/>
  <c r="T61" i="14" s="1"/>
  <c r="L57" i="14"/>
  <c r="Q57" i="14"/>
  <c r="T57" i="14" s="1"/>
  <c r="L53" i="14"/>
  <c r="Q53" i="14"/>
  <c r="T53" i="14" s="1"/>
  <c r="Q49" i="14"/>
  <c r="T49" i="14" s="1"/>
  <c r="L45" i="14"/>
  <c r="Q45" i="14"/>
  <c r="T45" i="14" s="1"/>
  <c r="L41" i="14"/>
  <c r="Q41" i="14"/>
  <c r="T41" i="14" s="1"/>
  <c r="Q37" i="14"/>
  <c r="T37" i="14" s="1"/>
  <c r="L33" i="14"/>
  <c r="Q33" i="14"/>
  <c r="T33" i="14" s="1"/>
  <c r="L29" i="14"/>
  <c r="Q29" i="14"/>
  <c r="T29" i="14" s="1"/>
  <c r="L25" i="14"/>
  <c r="Q25" i="14"/>
  <c r="T25" i="14" s="1"/>
  <c r="L21" i="14"/>
  <c r="Q21" i="14"/>
  <c r="T21" i="14" s="1"/>
  <c r="L14" i="14"/>
  <c r="Q14" i="14"/>
  <c r="T14" i="14" s="1"/>
  <c r="L10" i="14"/>
  <c r="Q10" i="14"/>
  <c r="T10" i="14" s="1"/>
  <c r="L5" i="14"/>
  <c r="Q5" i="14"/>
  <c r="T5" i="14" s="1"/>
  <c r="L217" i="14"/>
  <c r="L256" i="14"/>
  <c r="L155" i="14"/>
  <c r="Q155" i="14"/>
  <c r="T155" i="14" s="1"/>
  <c r="L135" i="14"/>
  <c r="Q135" i="14"/>
  <c r="T135" i="14" s="1"/>
  <c r="L285" i="14"/>
  <c r="L275" i="14"/>
  <c r="L365" i="14"/>
  <c r="L352" i="14"/>
  <c r="L344" i="14"/>
  <c r="L333" i="14"/>
  <c r="L429" i="14"/>
  <c r="L245" i="14"/>
  <c r="L440" i="14"/>
  <c r="L433" i="14"/>
  <c r="L154" i="14"/>
  <c r="Q154" i="14"/>
  <c r="T154" i="14" s="1"/>
  <c r="L134" i="14"/>
  <c r="Q134" i="14"/>
  <c r="T134" i="14" s="1"/>
  <c r="L226" i="14"/>
  <c r="L185" i="14"/>
  <c r="L287" i="14"/>
  <c r="L131" i="14"/>
  <c r="Q131" i="14"/>
  <c r="T131" i="14" s="1"/>
  <c r="L293" i="14"/>
  <c r="L233" i="14"/>
  <c r="L187" i="14"/>
  <c r="L427" i="14"/>
  <c r="L189" i="14"/>
  <c r="L182" i="14"/>
  <c r="L230" i="14"/>
  <c r="L286" i="14"/>
  <c r="L345" i="14"/>
  <c r="L175" i="14"/>
  <c r="L260" i="14"/>
  <c r="L363" i="14"/>
  <c r="L268" i="14"/>
  <c r="L200" i="14"/>
  <c r="L422" i="14"/>
  <c r="L201" i="14"/>
  <c r="L174" i="14"/>
  <c r="L227" i="14"/>
  <c r="L215" i="14"/>
  <c r="L317" i="14"/>
  <c r="L178" i="14"/>
  <c r="L323" i="14"/>
  <c r="L261" i="14"/>
  <c r="L330" i="14"/>
  <c r="L192" i="14"/>
  <c r="L332" i="14"/>
  <c r="L364" i="14"/>
  <c r="L166" i="14"/>
  <c r="L269" i="14"/>
  <c r="L198" i="14"/>
  <c r="L173" i="14"/>
  <c r="L242" i="14"/>
  <c r="L225" i="14"/>
  <c r="L214" i="14"/>
  <c r="L205" i="14"/>
  <c r="L284" i="14"/>
  <c r="L273" i="14"/>
  <c r="L362" i="14"/>
  <c r="L351" i="14"/>
  <c r="L343" i="14"/>
  <c r="L328" i="14"/>
  <c r="L428" i="14"/>
  <c r="L368" i="14"/>
  <c r="L117" i="14"/>
  <c r="Q117" i="14"/>
  <c r="T117" i="14" s="1"/>
  <c r="Q113" i="14"/>
  <c r="T113" i="14" s="1"/>
  <c r="Q109" i="14"/>
  <c r="T109" i="14" s="1"/>
  <c r="Q105" i="14"/>
  <c r="T105" i="14" s="1"/>
  <c r="Q101" i="14"/>
  <c r="T101" i="14" s="1"/>
  <c r="Q97" i="14"/>
  <c r="T97" i="14" s="1"/>
  <c r="Q93" i="14"/>
  <c r="T93" i="14" s="1"/>
  <c r="Q84" i="14"/>
  <c r="T84" i="14" s="1"/>
  <c r="Q80" i="14"/>
  <c r="T80" i="14" s="1"/>
  <c r="Q76" i="14"/>
  <c r="T76" i="14" s="1"/>
  <c r="Q72" i="14"/>
  <c r="T72" i="14" s="1"/>
  <c r="Q68" i="14"/>
  <c r="T68" i="14" s="1"/>
  <c r="Q64" i="14"/>
  <c r="T64" i="14" s="1"/>
  <c r="Q60" i="14"/>
  <c r="T60" i="14" s="1"/>
  <c r="Q56" i="14"/>
  <c r="T56" i="14" s="1"/>
  <c r="Q52" i="14"/>
  <c r="T52" i="14" s="1"/>
  <c r="Q44" i="14"/>
  <c r="T44" i="14" s="1"/>
  <c r="Q40" i="14"/>
  <c r="T40" i="14" s="1"/>
  <c r="Q36" i="14"/>
  <c r="T36" i="14" s="1"/>
  <c r="Q32" i="14"/>
  <c r="T32" i="14" s="1"/>
  <c r="Q28" i="14"/>
  <c r="T28" i="14" s="1"/>
  <c r="Q24" i="14"/>
  <c r="T24" i="14" s="1"/>
  <c r="Q20" i="14"/>
  <c r="T20" i="14" s="1"/>
  <c r="Q13" i="14"/>
  <c r="T13" i="14" s="1"/>
  <c r="Q9" i="14"/>
  <c r="T9" i="14" s="1"/>
  <c r="Q4" i="14"/>
  <c r="T4" i="14" s="1"/>
  <c r="U4" i="14" s="1"/>
  <c r="L156" i="14"/>
  <c r="Q156" i="14"/>
  <c r="T156" i="14" s="1"/>
  <c r="L152" i="14"/>
  <c r="Q152" i="14"/>
  <c r="T152" i="14" s="1"/>
  <c r="L148" i="14"/>
  <c r="Q148" i="14"/>
  <c r="T148" i="14" s="1"/>
  <c r="L144" i="14"/>
  <c r="Q144" i="14"/>
  <c r="T144" i="14" s="1"/>
  <c r="L132" i="14"/>
  <c r="Q132" i="14"/>
  <c r="T132" i="14" s="1"/>
  <c r="L128" i="14"/>
  <c r="Q128" i="14"/>
  <c r="T128" i="14" s="1"/>
  <c r="L180" i="14"/>
  <c r="L164" i="14"/>
  <c r="L183" i="14"/>
  <c r="L207" i="14"/>
  <c r="L159" i="14"/>
  <c r="Q159" i="14"/>
  <c r="T159" i="14" s="1"/>
  <c r="L143" i="14"/>
  <c r="Q143" i="14"/>
  <c r="T143" i="14" s="1"/>
  <c r="L139" i="14"/>
  <c r="Q139" i="14"/>
  <c r="T139" i="14" s="1"/>
  <c r="L321" i="14"/>
  <c r="L229" i="14"/>
  <c r="L188" i="14"/>
  <c r="L176" i="14"/>
  <c r="L353" i="14"/>
  <c r="L193" i="14"/>
  <c r="L335" i="14"/>
  <c r="L239" i="14"/>
  <c r="L167" i="14"/>
  <c r="L272" i="14"/>
  <c r="L197" i="14"/>
  <c r="L172" i="14"/>
  <c r="L238" i="14"/>
  <c r="L222" i="14"/>
  <c r="L213" i="14"/>
  <c r="L294" i="14"/>
  <c r="L283" i="14"/>
  <c r="L266" i="14"/>
  <c r="L361" i="14"/>
  <c r="L350" i="14"/>
  <c r="L342" i="14"/>
  <c r="L325" i="14"/>
  <c r="L424" i="14"/>
  <c r="L304" i="14"/>
  <c r="L157" i="14"/>
  <c r="Q157" i="14"/>
  <c r="T157" i="14" s="1"/>
  <c r="L153" i="14"/>
  <c r="Q153" i="14"/>
  <c r="T153" i="14" s="1"/>
  <c r="L149" i="14"/>
  <c r="Q149" i="14"/>
  <c r="T149" i="14" s="1"/>
  <c r="L145" i="14"/>
  <c r="Q145" i="14"/>
  <c r="T145" i="14" s="1"/>
  <c r="L141" i="14"/>
  <c r="Q141" i="14"/>
  <c r="T141" i="14" s="1"/>
  <c r="L137" i="14"/>
  <c r="Q137" i="14"/>
  <c r="T137" i="14" s="1"/>
  <c r="L133" i="14"/>
  <c r="Q133" i="14"/>
  <c r="T133" i="14" s="1"/>
  <c r="L129" i="14"/>
  <c r="Q129" i="14"/>
  <c r="T129" i="14" s="1"/>
  <c r="L369" i="14"/>
  <c r="Q369" i="14"/>
  <c r="T369" i="14" s="1"/>
  <c r="L292" i="14"/>
  <c r="L218" i="14"/>
  <c r="L228" i="14"/>
  <c r="L177" i="14"/>
  <c r="L231" i="14"/>
  <c r="L277" i="14"/>
  <c r="L357" i="14"/>
  <c r="L346" i="14"/>
  <c r="L336" i="14"/>
  <c r="L127" i="14"/>
  <c r="Q127" i="14"/>
  <c r="T127" i="14" s="1"/>
  <c r="L216" i="14"/>
  <c r="L206" i="14"/>
  <c r="L276" i="14"/>
  <c r="L366" i="14"/>
  <c r="L334" i="14"/>
  <c r="L322" i="14"/>
  <c r="L314" i="14"/>
  <c r="L190" i="14"/>
  <c r="L165" i="14"/>
  <c r="L318" i="14"/>
  <c r="L263" i="14"/>
  <c r="L367" i="14"/>
  <c r="L209" i="14"/>
  <c r="L329" i="14"/>
  <c r="L270" i="14"/>
  <c r="L264" i="14"/>
  <c r="L257" i="14"/>
  <c r="L208" i="14"/>
  <c r="L354" i="14"/>
  <c r="L199" i="14"/>
  <c r="L194" i="14"/>
  <c r="L337" i="14"/>
  <c r="L240" i="14"/>
  <c r="L170" i="14"/>
  <c r="L235" i="14"/>
  <c r="L163" i="14"/>
  <c r="L326" i="14"/>
  <c r="L195" i="14"/>
  <c r="L169" i="14"/>
  <c r="L237" i="14"/>
  <c r="L221" i="14"/>
  <c r="L212" i="14"/>
  <c r="L291" i="14"/>
  <c r="L282" i="14"/>
  <c r="L265" i="14"/>
  <c r="L360" i="14"/>
  <c r="L349" i="14"/>
  <c r="L341" i="14"/>
  <c r="L324" i="14"/>
  <c r="L423" i="14"/>
  <c r="L120" i="14"/>
  <c r="Q120" i="14"/>
  <c r="T120" i="14" s="1"/>
  <c r="L116" i="14"/>
  <c r="Q116" i="14"/>
  <c r="T116" i="14" s="1"/>
  <c r="L112" i="14"/>
  <c r="Q112" i="14"/>
  <c r="T112" i="14" s="1"/>
  <c r="Q108" i="14"/>
  <c r="T108" i="14" s="1"/>
  <c r="L104" i="14"/>
  <c r="Q104" i="14"/>
  <c r="T104" i="14" s="1"/>
  <c r="L100" i="14"/>
  <c r="Q100" i="14"/>
  <c r="T100" i="14" s="1"/>
  <c r="L96" i="14"/>
  <c r="Q96" i="14"/>
  <c r="T96" i="14" s="1"/>
  <c r="L92" i="14"/>
  <c r="Q92" i="14"/>
  <c r="T92" i="14" s="1"/>
  <c r="L87" i="14"/>
  <c r="Q87" i="14"/>
  <c r="T87" i="14" s="1"/>
  <c r="L83" i="14"/>
  <c r="Q83" i="14"/>
  <c r="T83" i="14" s="1"/>
  <c r="L79" i="14"/>
  <c r="Q79" i="14"/>
  <c r="T79" i="14" s="1"/>
  <c r="L75" i="14"/>
  <c r="Q75" i="14"/>
  <c r="T75" i="14" s="1"/>
  <c r="Q71" i="14"/>
  <c r="T71" i="14" s="1"/>
  <c r="Q67" i="14"/>
  <c r="T67" i="14" s="1"/>
  <c r="Q63" i="14"/>
  <c r="T63" i="14" s="1"/>
  <c r="Q59" i="14"/>
  <c r="T59" i="14" s="1"/>
  <c r="Q55" i="14"/>
  <c r="T55" i="14" s="1"/>
  <c r="Q51" i="14"/>
  <c r="T51" i="14" s="1"/>
  <c r="L43" i="14"/>
  <c r="Q43" i="14"/>
  <c r="T43" i="14" s="1"/>
  <c r="L39" i="14"/>
  <c r="Q39" i="14"/>
  <c r="T39" i="14" s="1"/>
  <c r="Q35" i="14"/>
  <c r="T35" i="14" s="1"/>
  <c r="Q31" i="14"/>
  <c r="T31" i="14" s="1"/>
  <c r="Q27" i="14"/>
  <c r="T27" i="14" s="1"/>
  <c r="Q23" i="14"/>
  <c r="T23" i="14" s="1"/>
  <c r="Q19" i="14"/>
  <c r="T19" i="14" s="1"/>
  <c r="Q12" i="14"/>
  <c r="T12" i="14" s="1"/>
  <c r="Q8" i="14"/>
  <c r="T8" i="14" s="1"/>
  <c r="L296" i="14"/>
  <c r="Q296" i="14"/>
  <c r="T296" i="14" s="1"/>
  <c r="L444" i="14"/>
  <c r="Q444" i="14"/>
  <c r="T444" i="14" s="1"/>
  <c r="L443" i="14"/>
  <c r="Q443" i="14"/>
  <c r="T443" i="14" s="1"/>
  <c r="L442" i="14"/>
  <c r="Q442" i="14"/>
  <c r="T442" i="14" s="1"/>
  <c r="L441" i="14"/>
  <c r="Q441" i="14"/>
  <c r="T441" i="14" s="1"/>
  <c r="L439" i="14"/>
  <c r="Q439" i="14"/>
  <c r="T439" i="14" s="1"/>
  <c r="L438" i="14"/>
  <c r="Q438" i="14"/>
  <c r="T438" i="14" s="1"/>
  <c r="L437" i="14"/>
  <c r="Q437" i="14"/>
  <c r="T437" i="14" s="1"/>
  <c r="L435" i="14"/>
  <c r="Q435" i="14"/>
  <c r="T435" i="14" s="1"/>
  <c r="L434" i="14"/>
  <c r="Q434" i="14"/>
  <c r="T434" i="14" s="1"/>
  <c r="L432" i="14"/>
  <c r="Q432" i="14"/>
  <c r="T432" i="14" s="1"/>
  <c r="L431" i="14"/>
  <c r="Q431" i="14"/>
  <c r="T431" i="14" s="1"/>
  <c r="L430" i="14"/>
  <c r="Q430" i="14"/>
  <c r="T430" i="14" s="1"/>
  <c r="P257" i="14"/>
  <c r="P258" i="14" s="1"/>
  <c r="P259" i="14" s="1"/>
  <c r="P260" i="14" s="1"/>
  <c r="P261" i="14" s="1"/>
  <c r="P262" i="14" s="1"/>
  <c r="P263" i="14" s="1"/>
  <c r="P264" i="14" s="1"/>
  <c r="P265" i="14" s="1"/>
  <c r="P266" i="14" s="1"/>
  <c r="P267" i="14" s="1"/>
  <c r="P268" i="14" s="1"/>
  <c r="P269" i="14" s="1"/>
  <c r="P270" i="14" s="1"/>
  <c r="P271" i="14" s="1"/>
  <c r="P272" i="14" s="1"/>
  <c r="L267" i="14"/>
  <c r="L319" i="14"/>
  <c r="L289" i="14"/>
  <c r="L224" i="14"/>
  <c r="L278" i="14"/>
  <c r="L311" i="14"/>
  <c r="L356" i="14"/>
  <c r="L171" i="14"/>
  <c r="L425" i="14"/>
  <c r="L243" i="14"/>
  <c r="L191" i="14"/>
  <c r="L236" i="14"/>
  <c r="O20" i="14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L179" i="14"/>
  <c r="L232" i="14"/>
  <c r="L219" i="14"/>
  <c r="L210" i="14"/>
  <c r="L288" i="14"/>
  <c r="L279" i="14"/>
  <c r="L259" i="14"/>
  <c r="L358" i="14"/>
  <c r="L347" i="14"/>
  <c r="L338" i="14"/>
  <c r="L315" i="14"/>
  <c r="L420" i="14"/>
  <c r="L119" i="14"/>
  <c r="Q119" i="14"/>
  <c r="T119" i="14" s="1"/>
  <c r="Q115" i="14"/>
  <c r="T115" i="14" s="1"/>
  <c r="Q111" i="14"/>
  <c r="T111" i="14" s="1"/>
  <c r="L107" i="14"/>
  <c r="Q107" i="14"/>
  <c r="T107" i="14" s="1"/>
  <c r="L103" i="14"/>
  <c r="Q103" i="14"/>
  <c r="T103" i="14" s="1"/>
  <c r="Q99" i="14"/>
  <c r="T99" i="14" s="1"/>
  <c r="L95" i="14"/>
  <c r="Q95" i="14"/>
  <c r="T95" i="14" s="1"/>
  <c r="L91" i="14"/>
  <c r="Q91" i="14"/>
  <c r="T91" i="14" s="1"/>
  <c r="Q86" i="14"/>
  <c r="T86" i="14" s="1"/>
  <c r="L82" i="14"/>
  <c r="Q82" i="14"/>
  <c r="T82" i="14" s="1"/>
  <c r="L78" i="14"/>
  <c r="Q78" i="14"/>
  <c r="T78" i="14" s="1"/>
  <c r="L74" i="14"/>
  <c r="Q74" i="14"/>
  <c r="T74" i="14" s="1"/>
  <c r="L70" i="14"/>
  <c r="Q70" i="14"/>
  <c r="T70" i="14" s="1"/>
  <c r="Q66" i="14"/>
  <c r="T66" i="14" s="1"/>
  <c r="Q62" i="14"/>
  <c r="T62" i="14" s="1"/>
  <c r="Q58" i="14"/>
  <c r="T58" i="14" s="1"/>
  <c r="Q54" i="14"/>
  <c r="T54" i="14" s="1"/>
  <c r="Q50" i="14"/>
  <c r="T50" i="14" s="1"/>
  <c r="L42" i="14"/>
  <c r="Q42" i="14"/>
  <c r="T42" i="14" s="1"/>
  <c r="L38" i="14"/>
  <c r="Q38" i="14"/>
  <c r="T38" i="14" s="1"/>
  <c r="L34" i="14"/>
  <c r="Q34" i="14"/>
  <c r="T34" i="14" s="1"/>
  <c r="Q30" i="14"/>
  <c r="T30" i="14" s="1"/>
  <c r="Q26" i="14"/>
  <c r="T26" i="14" s="1"/>
  <c r="Q22" i="14"/>
  <c r="T22" i="14" s="1"/>
  <c r="L15" i="14"/>
  <c r="Q15" i="14"/>
  <c r="T15" i="14" s="1"/>
  <c r="L11" i="14"/>
  <c r="Q11" i="14"/>
  <c r="T11" i="14" s="1"/>
  <c r="Q7" i="14"/>
  <c r="T7" i="14" s="1"/>
  <c r="Q6" i="14"/>
  <c r="T6" i="14" s="1"/>
  <c r="L507" i="13"/>
  <c r="L491" i="13"/>
  <c r="L551" i="13"/>
  <c r="L519" i="13"/>
  <c r="L543" i="13"/>
  <c r="L535" i="13"/>
  <c r="L111" i="13"/>
  <c r="L531" i="13"/>
  <c r="L499" i="13"/>
  <c r="L515" i="13"/>
  <c r="L563" i="13"/>
  <c r="L527" i="13"/>
  <c r="L495" i="13"/>
  <c r="L539" i="13"/>
  <c r="L503" i="13"/>
  <c r="L511" i="13"/>
  <c r="L571" i="13"/>
  <c r="L369" i="13"/>
  <c r="L22" i="13"/>
  <c r="L199" i="13"/>
  <c r="L116" i="13"/>
  <c r="L289" i="13"/>
  <c r="L104" i="13"/>
  <c r="L96" i="13"/>
  <c r="L231" i="13"/>
  <c r="L520" i="13"/>
  <c r="O200" i="13"/>
  <c r="O201" i="13" s="1"/>
  <c r="L568" i="13"/>
  <c r="L556" i="13"/>
  <c r="L500" i="13"/>
  <c r="L508" i="13"/>
  <c r="L60" i="13"/>
  <c r="L512" i="13"/>
  <c r="L430" i="13"/>
  <c r="L148" i="13"/>
  <c r="L229" i="13"/>
  <c r="O6" i="13"/>
  <c r="O7" i="13" s="1"/>
  <c r="O8" i="13" s="1"/>
  <c r="L184" i="13"/>
  <c r="L433" i="13"/>
  <c r="L408" i="13"/>
  <c r="L399" i="13"/>
  <c r="L457" i="13"/>
  <c r="L30" i="13"/>
  <c r="L92" i="13"/>
  <c r="L222" i="13"/>
  <c r="L265" i="13"/>
  <c r="L128" i="13"/>
  <c r="L238" i="13"/>
  <c r="L145" i="13"/>
  <c r="L218" i="13"/>
  <c r="L364" i="13"/>
  <c r="L124" i="13"/>
  <c r="P490" i="13"/>
  <c r="L169" i="13"/>
  <c r="L210" i="13"/>
  <c r="L356" i="13"/>
  <c r="L112" i="13"/>
  <c r="L149" i="13"/>
  <c r="L277" i="13"/>
  <c r="L165" i="13"/>
  <c r="L157" i="13"/>
  <c r="L202" i="13"/>
  <c r="L445" i="13"/>
  <c r="L254" i="13"/>
  <c r="L161" i="13"/>
  <c r="L100" i="13"/>
  <c r="L429" i="13"/>
  <c r="L153" i="13"/>
  <c r="L413" i="13"/>
  <c r="L108" i="13"/>
  <c r="L308" i="13"/>
  <c r="L391" i="13"/>
  <c r="Q391" i="13"/>
  <c r="T391" i="13" s="1"/>
  <c r="L387" i="13"/>
  <c r="Q387" i="13"/>
  <c r="T387" i="13" s="1"/>
  <c r="L292" i="13"/>
  <c r="Q292" i="13"/>
  <c r="T292" i="13" s="1"/>
  <c r="L288" i="13"/>
  <c r="Q288" i="13"/>
  <c r="T288" i="13" s="1"/>
  <c r="L284" i="13"/>
  <c r="Q284" i="13"/>
  <c r="T284" i="13" s="1"/>
  <c r="L280" i="13"/>
  <c r="Q280" i="13"/>
  <c r="T280" i="13" s="1"/>
  <c r="L276" i="13"/>
  <c r="Q276" i="13"/>
  <c r="T276" i="13" s="1"/>
  <c r="L272" i="13"/>
  <c r="Q272" i="13"/>
  <c r="T272" i="13" s="1"/>
  <c r="L268" i="13"/>
  <c r="Q268" i="13"/>
  <c r="T268" i="13" s="1"/>
  <c r="L107" i="13"/>
  <c r="Q107" i="13"/>
  <c r="T107" i="13" s="1"/>
  <c r="L103" i="13"/>
  <c r="Q103" i="13"/>
  <c r="T103" i="13" s="1"/>
  <c r="L95" i="13"/>
  <c r="Q95" i="13"/>
  <c r="T95" i="13" s="1"/>
  <c r="L497" i="13"/>
  <c r="Q497" i="13"/>
  <c r="T497" i="13" s="1"/>
  <c r="L513" i="13"/>
  <c r="Q513" i="13"/>
  <c r="T513" i="13" s="1"/>
  <c r="L525" i="13"/>
  <c r="Q525" i="13"/>
  <c r="T525" i="13" s="1"/>
  <c r="L537" i="13"/>
  <c r="Q537" i="13"/>
  <c r="T537" i="13" s="1"/>
  <c r="L549" i="13"/>
  <c r="Q549" i="13"/>
  <c r="T549" i="13" s="1"/>
  <c r="L573" i="13"/>
  <c r="Q573" i="13"/>
  <c r="T573" i="13" s="1"/>
  <c r="L375" i="13"/>
  <c r="Q375" i="13"/>
  <c r="T375" i="13" s="1"/>
  <c r="L233" i="13"/>
  <c r="Q233" i="13"/>
  <c r="T233" i="13" s="1"/>
  <c r="L176" i="13"/>
  <c r="Q176" i="13"/>
  <c r="T176" i="13" s="1"/>
  <c r="L172" i="13"/>
  <c r="Q172" i="13"/>
  <c r="T172" i="13" s="1"/>
  <c r="L168" i="13"/>
  <c r="Q168" i="13"/>
  <c r="T168" i="13" s="1"/>
  <c r="L164" i="13"/>
  <c r="Q164" i="13"/>
  <c r="T164" i="13" s="1"/>
  <c r="L160" i="13"/>
  <c r="Q160" i="13"/>
  <c r="T160" i="13" s="1"/>
  <c r="L144" i="13"/>
  <c r="Q144" i="13"/>
  <c r="T144" i="13" s="1"/>
  <c r="L66" i="13"/>
  <c r="Q66" i="13"/>
  <c r="T66" i="13" s="1"/>
  <c r="L58" i="13"/>
  <c r="Q58" i="13"/>
  <c r="T58" i="13" s="1"/>
  <c r="L12" i="13"/>
  <c r="Q12" i="13"/>
  <c r="T12" i="13" s="1"/>
  <c r="L493" i="13"/>
  <c r="Q493" i="13"/>
  <c r="T493" i="13" s="1"/>
  <c r="L509" i="13"/>
  <c r="Q509" i="13"/>
  <c r="T509" i="13" s="1"/>
  <c r="L521" i="13"/>
  <c r="Q521" i="13"/>
  <c r="T521" i="13" s="1"/>
  <c r="L541" i="13"/>
  <c r="Q541" i="13"/>
  <c r="T541" i="13" s="1"/>
  <c r="L553" i="13"/>
  <c r="Q553" i="13"/>
  <c r="T553" i="13" s="1"/>
  <c r="L569" i="13"/>
  <c r="Q569" i="13"/>
  <c r="T569" i="13" s="1"/>
  <c r="L577" i="13"/>
  <c r="Q577" i="13"/>
  <c r="T577" i="13" s="1"/>
  <c r="L352" i="13"/>
  <c r="L355" i="13"/>
  <c r="L453" i="13"/>
  <c r="L425" i="13"/>
  <c r="L242" i="13"/>
  <c r="L483" i="13"/>
  <c r="Q483" i="13"/>
  <c r="T483" i="13" s="1"/>
  <c r="L479" i="13"/>
  <c r="Q479" i="13"/>
  <c r="T479" i="13" s="1"/>
  <c r="L475" i="13"/>
  <c r="Q475" i="13"/>
  <c r="T475" i="13" s="1"/>
  <c r="L471" i="13"/>
  <c r="Q471" i="13"/>
  <c r="T471" i="13" s="1"/>
  <c r="L467" i="13"/>
  <c r="Q467" i="13"/>
  <c r="T467" i="13" s="1"/>
  <c r="L463" i="13"/>
  <c r="Q463" i="13"/>
  <c r="T463" i="13" s="1"/>
  <c r="L459" i="13"/>
  <c r="Q459" i="13"/>
  <c r="T459" i="13" s="1"/>
  <c r="L455" i="13"/>
  <c r="Q455" i="13"/>
  <c r="T455" i="13" s="1"/>
  <c r="L451" i="13"/>
  <c r="Q451" i="13"/>
  <c r="T451" i="13" s="1"/>
  <c r="L447" i="13"/>
  <c r="Q447" i="13"/>
  <c r="T447" i="13" s="1"/>
  <c r="L443" i="13"/>
  <c r="Q443" i="13"/>
  <c r="T443" i="13" s="1"/>
  <c r="L439" i="13"/>
  <c r="Q439" i="13"/>
  <c r="T439" i="13" s="1"/>
  <c r="L435" i="13"/>
  <c r="Q435" i="13"/>
  <c r="T435" i="13" s="1"/>
  <c r="L431" i="13"/>
  <c r="Q431" i="13"/>
  <c r="T431" i="13" s="1"/>
  <c r="L427" i="13"/>
  <c r="Q427" i="13"/>
  <c r="T427" i="13" s="1"/>
  <c r="L423" i="13"/>
  <c r="Q423" i="13"/>
  <c r="T423" i="13" s="1"/>
  <c r="L419" i="13"/>
  <c r="Q419" i="13"/>
  <c r="T419" i="13" s="1"/>
  <c r="L415" i="13"/>
  <c r="Q415" i="13"/>
  <c r="T415" i="13" s="1"/>
  <c r="L411" i="13"/>
  <c r="Q411" i="13"/>
  <c r="T411" i="13" s="1"/>
  <c r="L402" i="13"/>
  <c r="Q402" i="13"/>
  <c r="T402" i="13" s="1"/>
  <c r="L398" i="13"/>
  <c r="Q398" i="13"/>
  <c r="T398" i="13" s="1"/>
  <c r="L394" i="13"/>
  <c r="Q394" i="13"/>
  <c r="T394" i="13" s="1"/>
  <c r="L390" i="13"/>
  <c r="Q390" i="13"/>
  <c r="T390" i="13" s="1"/>
  <c r="L378" i="13"/>
  <c r="Q378" i="13"/>
  <c r="T378" i="13" s="1"/>
  <c r="L374" i="13"/>
  <c r="Q374" i="13"/>
  <c r="T374" i="13" s="1"/>
  <c r="L370" i="13"/>
  <c r="Q370" i="13"/>
  <c r="T370" i="13" s="1"/>
  <c r="L366" i="13"/>
  <c r="Q366" i="13"/>
  <c r="T366" i="13" s="1"/>
  <c r="L362" i="13"/>
  <c r="Q362" i="13"/>
  <c r="T362" i="13" s="1"/>
  <c r="L358" i="13"/>
  <c r="Q358" i="13"/>
  <c r="T358" i="13" s="1"/>
  <c r="L354" i="13"/>
  <c r="Q354" i="13"/>
  <c r="T354" i="13" s="1"/>
  <c r="L350" i="13"/>
  <c r="Q350" i="13"/>
  <c r="T350" i="13" s="1"/>
  <c r="L346" i="13"/>
  <c r="Q346" i="13"/>
  <c r="T346" i="13" s="1"/>
  <c r="L342" i="13"/>
  <c r="Q342" i="13"/>
  <c r="T342" i="13" s="1"/>
  <c r="L338" i="13"/>
  <c r="Q338" i="13"/>
  <c r="T338" i="13" s="1"/>
  <c r="L334" i="13"/>
  <c r="Q334" i="13"/>
  <c r="T334" i="13" s="1"/>
  <c r="L327" i="13"/>
  <c r="Q327" i="13"/>
  <c r="T327" i="13" s="1"/>
  <c r="L323" i="13"/>
  <c r="Q323" i="13"/>
  <c r="T323" i="13" s="1"/>
  <c r="L319" i="13"/>
  <c r="Q319" i="13"/>
  <c r="T319" i="13" s="1"/>
  <c r="L315" i="13"/>
  <c r="Q315" i="13"/>
  <c r="T315" i="13" s="1"/>
  <c r="L299" i="13"/>
  <c r="Q299" i="13"/>
  <c r="T299" i="13" s="1"/>
  <c r="L295" i="13"/>
  <c r="Q295" i="13"/>
  <c r="T295" i="13" s="1"/>
  <c r="L291" i="13"/>
  <c r="Q291" i="13"/>
  <c r="T291" i="13" s="1"/>
  <c r="L287" i="13"/>
  <c r="Q287" i="13"/>
  <c r="T287" i="13" s="1"/>
  <c r="L283" i="13"/>
  <c r="Q283" i="13"/>
  <c r="T283" i="13" s="1"/>
  <c r="L279" i="13"/>
  <c r="Q279" i="13"/>
  <c r="T279" i="13" s="1"/>
  <c r="L275" i="13"/>
  <c r="Q275" i="13"/>
  <c r="T275" i="13" s="1"/>
  <c r="L271" i="13"/>
  <c r="Q271" i="13"/>
  <c r="T271" i="13" s="1"/>
  <c r="L267" i="13"/>
  <c r="Q267" i="13"/>
  <c r="T267" i="13" s="1"/>
  <c r="L263" i="13"/>
  <c r="Q263" i="13"/>
  <c r="T263" i="13" s="1"/>
  <c r="L256" i="13"/>
  <c r="Q256" i="13"/>
  <c r="T256" i="13" s="1"/>
  <c r="L252" i="13"/>
  <c r="Q252" i="13"/>
  <c r="T252" i="13" s="1"/>
  <c r="L248" i="13"/>
  <c r="Q248" i="13"/>
  <c r="T248" i="13" s="1"/>
  <c r="L240" i="13"/>
  <c r="Q240" i="13"/>
  <c r="T240" i="13" s="1"/>
  <c r="L236" i="13"/>
  <c r="Q236" i="13"/>
  <c r="T236" i="13" s="1"/>
  <c r="L232" i="13"/>
  <c r="Q232" i="13"/>
  <c r="T232" i="13" s="1"/>
  <c r="L228" i="13"/>
  <c r="Q228" i="13"/>
  <c r="T228" i="13" s="1"/>
  <c r="L224" i="13"/>
  <c r="Q224" i="13"/>
  <c r="T224" i="13" s="1"/>
  <c r="L220" i="13"/>
  <c r="Q220" i="13"/>
  <c r="T220" i="13" s="1"/>
  <c r="L216" i="13"/>
  <c r="Q216" i="13"/>
  <c r="T216" i="13" s="1"/>
  <c r="L212" i="13"/>
  <c r="Q212" i="13"/>
  <c r="T212" i="13" s="1"/>
  <c r="L208" i="13"/>
  <c r="Q208" i="13"/>
  <c r="T208" i="13" s="1"/>
  <c r="L204" i="13"/>
  <c r="Q204" i="13"/>
  <c r="T204" i="13" s="1"/>
  <c r="L200" i="13"/>
  <c r="Q200" i="13"/>
  <c r="T200" i="13" s="1"/>
  <c r="L195" i="13"/>
  <c r="Q195" i="13"/>
  <c r="T195" i="13" s="1"/>
  <c r="L191" i="13"/>
  <c r="Q191" i="13"/>
  <c r="T191" i="13" s="1"/>
  <c r="L187" i="13"/>
  <c r="Q187" i="13"/>
  <c r="T187" i="13" s="1"/>
  <c r="L183" i="13"/>
  <c r="Q183" i="13"/>
  <c r="T183" i="13" s="1"/>
  <c r="L179" i="13"/>
  <c r="Q179" i="13"/>
  <c r="T179" i="13" s="1"/>
  <c r="L175" i="13"/>
  <c r="Q175" i="13"/>
  <c r="T175" i="13" s="1"/>
  <c r="L171" i="13"/>
  <c r="Q171" i="13"/>
  <c r="T171" i="13" s="1"/>
  <c r="L167" i="13"/>
  <c r="Q167" i="13"/>
  <c r="T167" i="13" s="1"/>
  <c r="L163" i="13"/>
  <c r="Q163" i="13"/>
  <c r="T163" i="13" s="1"/>
  <c r="L159" i="13"/>
  <c r="Q159" i="13"/>
  <c r="T159" i="13" s="1"/>
  <c r="L155" i="13"/>
  <c r="Q155" i="13"/>
  <c r="T155" i="13" s="1"/>
  <c r="L151" i="13"/>
  <c r="Q151" i="13"/>
  <c r="T151" i="13" s="1"/>
  <c r="L147" i="13"/>
  <c r="Q147" i="13"/>
  <c r="T147" i="13" s="1"/>
  <c r="L143" i="13"/>
  <c r="Q143" i="13"/>
  <c r="T143" i="13" s="1"/>
  <c r="L138" i="13"/>
  <c r="Q138" i="13"/>
  <c r="T138" i="13" s="1"/>
  <c r="L134" i="13"/>
  <c r="Q134" i="13"/>
  <c r="T134" i="13" s="1"/>
  <c r="L130" i="13"/>
  <c r="Q130" i="13"/>
  <c r="T130" i="13" s="1"/>
  <c r="L126" i="13"/>
  <c r="Q126" i="13"/>
  <c r="T126" i="13" s="1"/>
  <c r="L122" i="13"/>
  <c r="Q122" i="13"/>
  <c r="T122" i="13" s="1"/>
  <c r="L118" i="13"/>
  <c r="Q118" i="13"/>
  <c r="T118" i="13" s="1"/>
  <c r="L114" i="13"/>
  <c r="Q114" i="13"/>
  <c r="T114" i="13" s="1"/>
  <c r="L110" i="13"/>
  <c r="Q110" i="13"/>
  <c r="T110" i="13" s="1"/>
  <c r="L106" i="13"/>
  <c r="Q106" i="13"/>
  <c r="T106" i="13" s="1"/>
  <c r="L102" i="13"/>
  <c r="Q102" i="13"/>
  <c r="T102" i="13" s="1"/>
  <c r="L98" i="13"/>
  <c r="Q98" i="13"/>
  <c r="T98" i="13" s="1"/>
  <c r="L94" i="13"/>
  <c r="Q94" i="13"/>
  <c r="T94" i="13" s="1"/>
  <c r="L85" i="13"/>
  <c r="Q85" i="13"/>
  <c r="T85" i="13" s="1"/>
  <c r="L81" i="13"/>
  <c r="Q81" i="13"/>
  <c r="T81" i="13" s="1"/>
  <c r="L77" i="13"/>
  <c r="Q77" i="13"/>
  <c r="T77" i="13" s="1"/>
  <c r="L73" i="13"/>
  <c r="Q73" i="13"/>
  <c r="T73" i="13" s="1"/>
  <c r="L69" i="13"/>
  <c r="Q69" i="13"/>
  <c r="T69" i="13" s="1"/>
  <c r="L65" i="13"/>
  <c r="Q65" i="13"/>
  <c r="T65" i="13" s="1"/>
  <c r="L61" i="13"/>
  <c r="Q61" i="13"/>
  <c r="T61" i="13" s="1"/>
  <c r="L57" i="13"/>
  <c r="Q57" i="13"/>
  <c r="T57" i="13" s="1"/>
  <c r="L53" i="13"/>
  <c r="Q53" i="13"/>
  <c r="T53" i="13" s="1"/>
  <c r="L49" i="13"/>
  <c r="Q49" i="13"/>
  <c r="T49" i="13" s="1"/>
  <c r="L42" i="13"/>
  <c r="Q42" i="13"/>
  <c r="T42" i="13" s="1"/>
  <c r="L38" i="13"/>
  <c r="Q38" i="13"/>
  <c r="T38" i="13" s="1"/>
  <c r="L34" i="13"/>
  <c r="Q34" i="13"/>
  <c r="T34" i="13" s="1"/>
  <c r="L26" i="13"/>
  <c r="Q26" i="13"/>
  <c r="T26" i="13" s="1"/>
  <c r="L15" i="13"/>
  <c r="Q15" i="13"/>
  <c r="T15" i="13" s="1"/>
  <c r="L11" i="13"/>
  <c r="Q11" i="13"/>
  <c r="T11" i="13" s="1"/>
  <c r="L7" i="13"/>
  <c r="Q7" i="13"/>
  <c r="T7" i="13" s="1"/>
  <c r="O144" i="13"/>
  <c r="L550" i="13"/>
  <c r="Q550" i="13"/>
  <c r="T550" i="13" s="1"/>
  <c r="L554" i="13"/>
  <c r="Q554" i="13"/>
  <c r="T554" i="13" s="1"/>
  <c r="L562" i="13"/>
  <c r="Q562" i="13"/>
  <c r="T562" i="13" s="1"/>
  <c r="L574" i="13"/>
  <c r="Q574" i="13"/>
  <c r="T574" i="13" s="1"/>
  <c r="L578" i="13"/>
  <c r="Q578" i="13"/>
  <c r="T578" i="13" s="1"/>
  <c r="L424" i="13"/>
  <c r="Q424" i="13"/>
  <c r="T424" i="13" s="1"/>
  <c r="L403" i="13"/>
  <c r="Q403" i="13"/>
  <c r="T403" i="13" s="1"/>
  <c r="L395" i="13"/>
  <c r="Q395" i="13"/>
  <c r="T395" i="13" s="1"/>
  <c r="L383" i="13"/>
  <c r="Q383" i="13"/>
  <c r="T383" i="13" s="1"/>
  <c r="L304" i="13"/>
  <c r="Q304" i="13"/>
  <c r="T304" i="13" s="1"/>
  <c r="L300" i="13"/>
  <c r="Q300" i="13"/>
  <c r="T300" i="13" s="1"/>
  <c r="L257" i="13"/>
  <c r="Q257" i="13"/>
  <c r="T257" i="13" s="1"/>
  <c r="L253" i="13"/>
  <c r="Q253" i="13"/>
  <c r="T253" i="13" s="1"/>
  <c r="L249" i="13"/>
  <c r="Q249" i="13"/>
  <c r="T249" i="13" s="1"/>
  <c r="L245" i="13"/>
  <c r="Q245" i="13"/>
  <c r="T245" i="13" s="1"/>
  <c r="L241" i="13"/>
  <c r="Q241" i="13"/>
  <c r="T241" i="13" s="1"/>
  <c r="L213" i="13"/>
  <c r="Q213" i="13"/>
  <c r="T213" i="13" s="1"/>
  <c r="L209" i="13"/>
  <c r="Q209" i="13"/>
  <c r="T209" i="13" s="1"/>
  <c r="L205" i="13"/>
  <c r="Q205" i="13"/>
  <c r="T205" i="13" s="1"/>
  <c r="L127" i="13"/>
  <c r="Q127" i="13"/>
  <c r="T127" i="13" s="1"/>
  <c r="L123" i="13"/>
  <c r="Q123" i="13"/>
  <c r="T123" i="13" s="1"/>
  <c r="L119" i="13"/>
  <c r="Q119" i="13"/>
  <c r="T119" i="13" s="1"/>
  <c r="L115" i="13"/>
  <c r="Q115" i="13"/>
  <c r="T115" i="13" s="1"/>
  <c r="L91" i="13"/>
  <c r="Q91" i="13"/>
  <c r="T91" i="13" s="1"/>
  <c r="L86" i="13"/>
  <c r="Q86" i="13"/>
  <c r="T86" i="13" s="1"/>
  <c r="L82" i="13"/>
  <c r="Q82" i="13"/>
  <c r="T82" i="13" s="1"/>
  <c r="L505" i="13"/>
  <c r="Q505" i="13"/>
  <c r="T505" i="13" s="1"/>
  <c r="L529" i="13"/>
  <c r="Q529" i="13"/>
  <c r="T529" i="13" s="1"/>
  <c r="L557" i="13"/>
  <c r="Q557" i="13"/>
  <c r="T557" i="13" s="1"/>
  <c r="L461" i="13"/>
  <c r="L409" i="13"/>
  <c r="L281" i="13"/>
  <c r="L264" i="13"/>
  <c r="L428" i="13"/>
  <c r="L185" i="13"/>
  <c r="L177" i="13"/>
  <c r="L273" i="13"/>
  <c r="L237" i="13"/>
  <c r="L217" i="13"/>
  <c r="L348" i="13"/>
  <c r="L225" i="13"/>
  <c r="L449" i="13"/>
  <c r="L234" i="13"/>
  <c r="L214" i="13"/>
  <c r="L297" i="13"/>
  <c r="L372" i="13"/>
  <c r="L344" i="13"/>
  <c r="L421" i="13"/>
  <c r="L78" i="13"/>
  <c r="L6" i="13"/>
  <c r="Q6" i="13"/>
  <c r="T6" i="13" s="1"/>
  <c r="L480" i="13"/>
  <c r="Q480" i="13"/>
  <c r="T480" i="13" s="1"/>
  <c r="L476" i="13"/>
  <c r="Q476" i="13"/>
  <c r="T476" i="13" s="1"/>
  <c r="L472" i="13"/>
  <c r="Q472" i="13"/>
  <c r="T472" i="13" s="1"/>
  <c r="L468" i="13"/>
  <c r="Q468" i="13"/>
  <c r="T468" i="13" s="1"/>
  <c r="L460" i="13"/>
  <c r="Q460" i="13"/>
  <c r="T460" i="13" s="1"/>
  <c r="L367" i="13"/>
  <c r="Q367" i="13"/>
  <c r="T367" i="13" s="1"/>
  <c r="L363" i="13"/>
  <c r="Q363" i="13"/>
  <c r="T363" i="13" s="1"/>
  <c r="L359" i="13"/>
  <c r="Q359" i="13"/>
  <c r="T359" i="13" s="1"/>
  <c r="L351" i="13"/>
  <c r="Q351" i="13"/>
  <c r="T351" i="13" s="1"/>
  <c r="L347" i="13"/>
  <c r="Q347" i="13"/>
  <c r="T347" i="13" s="1"/>
  <c r="L339" i="13"/>
  <c r="Q339" i="13"/>
  <c r="T339" i="13" s="1"/>
  <c r="L335" i="13"/>
  <c r="Q335" i="13"/>
  <c r="T335" i="13" s="1"/>
  <c r="L324" i="13"/>
  <c r="Q324" i="13"/>
  <c r="T324" i="13" s="1"/>
  <c r="L320" i="13"/>
  <c r="Q320" i="13"/>
  <c r="T320" i="13" s="1"/>
  <c r="L316" i="13"/>
  <c r="Q316" i="13"/>
  <c r="T316" i="13" s="1"/>
  <c r="L312" i="13"/>
  <c r="Q312" i="13"/>
  <c r="T312" i="13" s="1"/>
  <c r="L221" i="13"/>
  <c r="Q221" i="13"/>
  <c r="T221" i="13" s="1"/>
  <c r="L192" i="13"/>
  <c r="Q192" i="13"/>
  <c r="T192" i="13" s="1"/>
  <c r="L188" i="13"/>
  <c r="Q188" i="13"/>
  <c r="T188" i="13" s="1"/>
  <c r="L152" i="13"/>
  <c r="Q152" i="13"/>
  <c r="T152" i="13" s="1"/>
  <c r="L70" i="13"/>
  <c r="Q70" i="13"/>
  <c r="T70" i="13" s="1"/>
  <c r="L62" i="13"/>
  <c r="Q62" i="13"/>
  <c r="T62" i="13" s="1"/>
  <c r="L54" i="13"/>
  <c r="Q54" i="13"/>
  <c r="T54" i="13" s="1"/>
  <c r="L50" i="13"/>
  <c r="Q50" i="13"/>
  <c r="T50" i="13" s="1"/>
  <c r="L501" i="13"/>
  <c r="Q501" i="13"/>
  <c r="T501" i="13" s="1"/>
  <c r="L517" i="13"/>
  <c r="Q517" i="13"/>
  <c r="T517" i="13" s="1"/>
  <c r="L533" i="13"/>
  <c r="Q533" i="13"/>
  <c r="T533" i="13" s="1"/>
  <c r="L545" i="13"/>
  <c r="Q545" i="13"/>
  <c r="T545" i="13" s="1"/>
  <c r="L561" i="13"/>
  <c r="Q561" i="13"/>
  <c r="T561" i="13" s="1"/>
  <c r="L437" i="13"/>
  <c r="L99" i="13"/>
  <c r="L27" i="13"/>
  <c r="O92" i="13"/>
  <c r="O93" i="13" s="1"/>
  <c r="O94" i="13" s="1"/>
  <c r="O95" i="13" s="1"/>
  <c r="O96" i="13" s="1"/>
  <c r="O97" i="13" s="1"/>
  <c r="O98" i="13" s="1"/>
  <c r="O99" i="13" s="1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19" i="13" s="1"/>
  <c r="O120" i="13" s="1"/>
  <c r="O121" i="13" s="1"/>
  <c r="O122" i="13" s="1"/>
  <c r="O123" i="13" s="1"/>
  <c r="O124" i="13" s="1"/>
  <c r="O125" i="13" s="1"/>
  <c r="O126" i="13" s="1"/>
  <c r="O127" i="13" s="1"/>
  <c r="O128" i="13" s="1"/>
  <c r="O129" i="13" s="1"/>
  <c r="O130" i="13" s="1"/>
  <c r="O131" i="13" s="1"/>
  <c r="O132" i="13" s="1"/>
  <c r="O133" i="13" s="1"/>
  <c r="O134" i="13" s="1"/>
  <c r="O135" i="13" s="1"/>
  <c r="O136" i="13" s="1"/>
  <c r="O137" i="13" s="1"/>
  <c r="O138" i="13" s="1"/>
  <c r="O139" i="13" s="1"/>
  <c r="L296" i="13"/>
  <c r="L371" i="13"/>
  <c r="L340" i="13"/>
  <c r="L420" i="13"/>
  <c r="L74" i="13"/>
  <c r="L565" i="13"/>
  <c r="L135" i="13"/>
  <c r="L486" i="13"/>
  <c r="Q486" i="13"/>
  <c r="T486" i="13" s="1"/>
  <c r="L482" i="13"/>
  <c r="Q482" i="13"/>
  <c r="T482" i="13" s="1"/>
  <c r="L478" i="13"/>
  <c r="Q478" i="13"/>
  <c r="T478" i="13" s="1"/>
  <c r="L474" i="13"/>
  <c r="Q474" i="13"/>
  <c r="T474" i="13" s="1"/>
  <c r="L470" i="13"/>
  <c r="Q470" i="13"/>
  <c r="T470" i="13" s="1"/>
  <c r="L466" i="13"/>
  <c r="Q466" i="13"/>
  <c r="T466" i="13" s="1"/>
  <c r="L462" i="13"/>
  <c r="Q462" i="13"/>
  <c r="T462" i="13" s="1"/>
  <c r="L458" i="13"/>
  <c r="Q458" i="13"/>
  <c r="T458" i="13" s="1"/>
  <c r="L454" i="13"/>
  <c r="Q454" i="13"/>
  <c r="T454" i="13" s="1"/>
  <c r="L450" i="13"/>
  <c r="Q450" i="13"/>
  <c r="T450" i="13" s="1"/>
  <c r="L446" i="13"/>
  <c r="Q446" i="13"/>
  <c r="T446" i="13" s="1"/>
  <c r="L442" i="13"/>
  <c r="Q442" i="13"/>
  <c r="T442" i="13" s="1"/>
  <c r="L438" i="13"/>
  <c r="Q438" i="13"/>
  <c r="T438" i="13" s="1"/>
  <c r="L434" i="13"/>
  <c r="Q434" i="13"/>
  <c r="T434" i="13" s="1"/>
  <c r="L426" i="13"/>
  <c r="Q426" i="13"/>
  <c r="T426" i="13" s="1"/>
  <c r="L422" i="13"/>
  <c r="Q422" i="13"/>
  <c r="T422" i="13" s="1"/>
  <c r="L418" i="13"/>
  <c r="Q418" i="13"/>
  <c r="T418" i="13" s="1"/>
  <c r="L414" i="13"/>
  <c r="Q414" i="13"/>
  <c r="T414" i="13" s="1"/>
  <c r="L410" i="13"/>
  <c r="Q410" i="13"/>
  <c r="T410" i="13" s="1"/>
  <c r="L401" i="13"/>
  <c r="Q401" i="13"/>
  <c r="T401" i="13" s="1"/>
  <c r="L397" i="13"/>
  <c r="Q397" i="13"/>
  <c r="T397" i="13" s="1"/>
  <c r="L389" i="13"/>
  <c r="Q389" i="13"/>
  <c r="T389" i="13" s="1"/>
  <c r="L385" i="13"/>
  <c r="Q385" i="13"/>
  <c r="T385" i="13" s="1"/>
  <c r="L381" i="13"/>
  <c r="Q381" i="13"/>
  <c r="T381" i="13" s="1"/>
  <c r="L377" i="13"/>
  <c r="Q377" i="13"/>
  <c r="T377" i="13" s="1"/>
  <c r="L373" i="13"/>
  <c r="Q373" i="13"/>
  <c r="T373" i="13" s="1"/>
  <c r="L365" i="13"/>
  <c r="Q365" i="13"/>
  <c r="T365" i="13" s="1"/>
  <c r="L361" i="13"/>
  <c r="Q361" i="13"/>
  <c r="T361" i="13" s="1"/>
  <c r="L357" i="13"/>
  <c r="Q357" i="13"/>
  <c r="T357" i="13" s="1"/>
  <c r="L353" i="13"/>
  <c r="Q353" i="13"/>
  <c r="T353" i="13" s="1"/>
  <c r="L349" i="13"/>
  <c r="Q349" i="13"/>
  <c r="T349" i="13" s="1"/>
  <c r="L345" i="13"/>
  <c r="Q345" i="13"/>
  <c r="T345" i="13" s="1"/>
  <c r="L341" i="13"/>
  <c r="Q341" i="13"/>
  <c r="T341" i="13" s="1"/>
  <c r="L337" i="13"/>
  <c r="Q337" i="13"/>
  <c r="T337" i="13" s="1"/>
  <c r="L330" i="13"/>
  <c r="Q330" i="13"/>
  <c r="T330" i="13" s="1"/>
  <c r="L322" i="13"/>
  <c r="Q322" i="13"/>
  <c r="T322" i="13" s="1"/>
  <c r="L318" i="13"/>
  <c r="Q318" i="13"/>
  <c r="T318" i="13" s="1"/>
  <c r="L314" i="13"/>
  <c r="Q314" i="13"/>
  <c r="T314" i="13" s="1"/>
  <c r="L310" i="13"/>
  <c r="Q310" i="13"/>
  <c r="T310" i="13" s="1"/>
  <c r="L306" i="13"/>
  <c r="Q306" i="13"/>
  <c r="T306" i="13" s="1"/>
  <c r="L302" i="13"/>
  <c r="Q302" i="13"/>
  <c r="T302" i="13" s="1"/>
  <c r="L298" i="13"/>
  <c r="Q298" i="13"/>
  <c r="T298" i="13" s="1"/>
  <c r="L294" i="13"/>
  <c r="Q294" i="13"/>
  <c r="T294" i="13" s="1"/>
  <c r="L290" i="13"/>
  <c r="Q290" i="13"/>
  <c r="T290" i="13" s="1"/>
  <c r="L286" i="13"/>
  <c r="Q286" i="13"/>
  <c r="T286" i="13" s="1"/>
  <c r="L282" i="13"/>
  <c r="Q282" i="13"/>
  <c r="T282" i="13" s="1"/>
  <c r="L278" i="13"/>
  <c r="Q278" i="13"/>
  <c r="T278" i="13" s="1"/>
  <c r="L274" i="13"/>
  <c r="Q274" i="13"/>
  <c r="T274" i="13" s="1"/>
  <c r="L270" i="13"/>
  <c r="Q270" i="13"/>
  <c r="T270" i="13" s="1"/>
  <c r="L266" i="13"/>
  <c r="Q266" i="13"/>
  <c r="T266" i="13" s="1"/>
  <c r="L262" i="13"/>
  <c r="Q262" i="13"/>
  <c r="T262" i="13" s="1"/>
  <c r="U262" i="13" s="1"/>
  <c r="V262" i="13" s="1"/>
  <c r="L255" i="13"/>
  <c r="Q255" i="13"/>
  <c r="T255" i="13" s="1"/>
  <c r="L251" i="13"/>
  <c r="Q251" i="13"/>
  <c r="T251" i="13" s="1"/>
  <c r="L243" i="13"/>
  <c r="Q243" i="13"/>
  <c r="T243" i="13" s="1"/>
  <c r="L239" i="13"/>
  <c r="Q239" i="13"/>
  <c r="T239" i="13" s="1"/>
  <c r="L235" i="13"/>
  <c r="Q235" i="13"/>
  <c r="T235" i="13" s="1"/>
  <c r="L227" i="13"/>
  <c r="Q227" i="13"/>
  <c r="T227" i="13" s="1"/>
  <c r="L223" i="13"/>
  <c r="Q223" i="13"/>
  <c r="T223" i="13" s="1"/>
  <c r="L219" i="13"/>
  <c r="Q219" i="13"/>
  <c r="T219" i="13" s="1"/>
  <c r="L215" i="13"/>
  <c r="Q215" i="13"/>
  <c r="T215" i="13" s="1"/>
  <c r="L211" i="13"/>
  <c r="Q211" i="13"/>
  <c r="T211" i="13" s="1"/>
  <c r="L207" i="13"/>
  <c r="Q207" i="13"/>
  <c r="T207" i="13" s="1"/>
  <c r="L203" i="13"/>
  <c r="Q203" i="13"/>
  <c r="T203" i="13" s="1"/>
  <c r="L194" i="13"/>
  <c r="Q194" i="13"/>
  <c r="T194" i="13" s="1"/>
  <c r="L190" i="13"/>
  <c r="Q190" i="13"/>
  <c r="T190" i="13" s="1"/>
  <c r="L186" i="13"/>
  <c r="Q186" i="13"/>
  <c r="T186" i="13" s="1"/>
  <c r="L182" i="13"/>
  <c r="Q182" i="13"/>
  <c r="T182" i="13" s="1"/>
  <c r="L178" i="13"/>
  <c r="Q178" i="13"/>
  <c r="T178" i="13" s="1"/>
  <c r="L174" i="13"/>
  <c r="Q174" i="13"/>
  <c r="T174" i="13" s="1"/>
  <c r="L170" i="13"/>
  <c r="Q170" i="13"/>
  <c r="T170" i="13" s="1"/>
  <c r="L166" i="13"/>
  <c r="Q166" i="13"/>
  <c r="T166" i="13" s="1"/>
  <c r="L162" i="13"/>
  <c r="Q162" i="13"/>
  <c r="T162" i="13" s="1"/>
  <c r="L158" i="13"/>
  <c r="Q158" i="13"/>
  <c r="T158" i="13" s="1"/>
  <c r="L154" i="13"/>
  <c r="Q154" i="13"/>
  <c r="T154" i="13" s="1"/>
  <c r="L150" i="13"/>
  <c r="Q150" i="13"/>
  <c r="T150" i="13" s="1"/>
  <c r="L146" i="13"/>
  <c r="Q146" i="13"/>
  <c r="T146" i="13" s="1"/>
  <c r="L142" i="13"/>
  <c r="Q142" i="13"/>
  <c r="T142" i="13" s="1"/>
  <c r="U142" i="13" s="1"/>
  <c r="L129" i="13"/>
  <c r="Q129" i="13"/>
  <c r="T129" i="13" s="1"/>
  <c r="L125" i="13"/>
  <c r="Q125" i="13"/>
  <c r="T125" i="13" s="1"/>
  <c r="L121" i="13"/>
  <c r="Q121" i="13"/>
  <c r="T121" i="13" s="1"/>
  <c r="L117" i="13"/>
  <c r="Q117" i="13"/>
  <c r="T117" i="13" s="1"/>
  <c r="L113" i="13"/>
  <c r="Q113" i="13"/>
  <c r="T113" i="13" s="1"/>
  <c r="L109" i="13"/>
  <c r="Q109" i="13"/>
  <c r="T109" i="13" s="1"/>
  <c r="L105" i="13"/>
  <c r="Q105" i="13"/>
  <c r="T105" i="13" s="1"/>
  <c r="L101" i="13"/>
  <c r="Q101" i="13"/>
  <c r="T101" i="13" s="1"/>
  <c r="L97" i="13"/>
  <c r="Q97" i="13"/>
  <c r="T97" i="13" s="1"/>
  <c r="L93" i="13"/>
  <c r="Q93" i="13"/>
  <c r="T93" i="13" s="1"/>
  <c r="L84" i="13"/>
  <c r="Q84" i="13"/>
  <c r="T84" i="13" s="1"/>
  <c r="L80" i="13"/>
  <c r="Q80" i="13"/>
  <c r="T80" i="13" s="1"/>
  <c r="L76" i="13"/>
  <c r="Q76" i="13"/>
  <c r="T76" i="13" s="1"/>
  <c r="L72" i="13"/>
  <c r="Q72" i="13"/>
  <c r="T72" i="13" s="1"/>
  <c r="L68" i="13"/>
  <c r="Q68" i="13"/>
  <c r="T68" i="13" s="1"/>
  <c r="L64" i="13"/>
  <c r="Q64" i="13"/>
  <c r="T64" i="13" s="1"/>
  <c r="L56" i="13"/>
  <c r="Q56" i="13"/>
  <c r="T56" i="13" s="1"/>
  <c r="L52" i="13"/>
  <c r="Q52" i="13"/>
  <c r="T52" i="13" s="1"/>
  <c r="L45" i="13"/>
  <c r="Q45" i="13"/>
  <c r="T45" i="13" s="1"/>
  <c r="L41" i="13"/>
  <c r="Q41" i="13"/>
  <c r="T41" i="13" s="1"/>
  <c r="L37" i="13"/>
  <c r="Q37" i="13"/>
  <c r="T37" i="13" s="1"/>
  <c r="L33" i="13"/>
  <c r="Q33" i="13"/>
  <c r="T33" i="13" s="1"/>
  <c r="L29" i="13"/>
  <c r="Q29" i="13"/>
  <c r="T29" i="13" s="1"/>
  <c r="L25" i="13"/>
  <c r="Q25" i="13"/>
  <c r="T25" i="13" s="1"/>
  <c r="L21" i="13"/>
  <c r="Q21" i="13"/>
  <c r="T21" i="13" s="1"/>
  <c r="L14" i="13"/>
  <c r="Q14" i="13"/>
  <c r="T14" i="13" s="1"/>
  <c r="L10" i="13"/>
  <c r="Q10" i="13"/>
  <c r="T10" i="13" s="1"/>
  <c r="L547" i="13"/>
  <c r="Q547" i="13"/>
  <c r="T547" i="13" s="1"/>
  <c r="L575" i="13"/>
  <c r="Q575" i="13"/>
  <c r="T575" i="13" s="1"/>
  <c r="L579" i="13"/>
  <c r="Q579" i="13"/>
  <c r="T579" i="13" s="1"/>
  <c r="L456" i="13"/>
  <c r="Q456" i="13"/>
  <c r="T456" i="13" s="1"/>
  <c r="L452" i="13"/>
  <c r="Q452" i="13"/>
  <c r="T452" i="13" s="1"/>
  <c r="L448" i="13"/>
  <c r="Q448" i="13"/>
  <c r="T448" i="13" s="1"/>
  <c r="L444" i="13"/>
  <c r="Q444" i="13"/>
  <c r="T444" i="13" s="1"/>
  <c r="L440" i="13"/>
  <c r="Q440" i="13"/>
  <c r="T440" i="13" s="1"/>
  <c r="L436" i="13"/>
  <c r="Q436" i="13"/>
  <c r="T436" i="13" s="1"/>
  <c r="L432" i="13"/>
  <c r="Q432" i="13"/>
  <c r="T432" i="13" s="1"/>
  <c r="L416" i="13"/>
  <c r="Q416" i="13"/>
  <c r="T416" i="13" s="1"/>
  <c r="L412" i="13"/>
  <c r="Q412" i="13"/>
  <c r="T412" i="13" s="1"/>
  <c r="L343" i="13"/>
  <c r="Q343" i="13"/>
  <c r="T343" i="13" s="1"/>
  <c r="L328" i="13"/>
  <c r="Q328" i="13"/>
  <c r="T328" i="13" s="1"/>
  <c r="L285" i="13"/>
  <c r="L8" i="13"/>
  <c r="L173" i="13"/>
  <c r="L230" i="13"/>
  <c r="L206" i="13"/>
  <c r="L293" i="13"/>
  <c r="L368" i="13"/>
  <c r="L464" i="13"/>
  <c r="L417" i="13"/>
  <c r="L39" i="13"/>
  <c r="L379" i="13"/>
  <c r="Q5" i="13"/>
  <c r="T5" i="13" s="1"/>
  <c r="L485" i="13"/>
  <c r="Q485" i="13"/>
  <c r="T485" i="13" s="1"/>
  <c r="L481" i="13"/>
  <c r="Q481" i="13"/>
  <c r="T481" i="13" s="1"/>
  <c r="L477" i="13"/>
  <c r="Q477" i="13"/>
  <c r="T477" i="13" s="1"/>
  <c r="L473" i="13"/>
  <c r="Q473" i="13"/>
  <c r="T473" i="13" s="1"/>
  <c r="L469" i="13"/>
  <c r="Q469" i="13"/>
  <c r="T469" i="13" s="1"/>
  <c r="L465" i="13"/>
  <c r="Q465" i="13"/>
  <c r="T465" i="13" s="1"/>
  <c r="L404" i="13"/>
  <c r="Q404" i="13"/>
  <c r="T404" i="13" s="1"/>
  <c r="L400" i="13"/>
  <c r="Q400" i="13"/>
  <c r="T400" i="13" s="1"/>
  <c r="L396" i="13"/>
  <c r="Q396" i="13"/>
  <c r="T396" i="13" s="1"/>
  <c r="L392" i="13"/>
  <c r="Q392" i="13"/>
  <c r="T392" i="13" s="1"/>
  <c r="L329" i="13"/>
  <c r="Q329" i="13"/>
  <c r="T329" i="13" s="1"/>
  <c r="L325" i="13"/>
  <c r="Q325" i="13"/>
  <c r="T325" i="13" s="1"/>
  <c r="L321" i="13"/>
  <c r="Q321" i="13"/>
  <c r="T321" i="13" s="1"/>
  <c r="L317" i="13"/>
  <c r="Q317" i="13"/>
  <c r="T317" i="13" s="1"/>
  <c r="L313" i="13"/>
  <c r="Q313" i="13"/>
  <c r="T313" i="13" s="1"/>
  <c r="L309" i="13"/>
  <c r="Q309" i="13"/>
  <c r="T309" i="13" s="1"/>
  <c r="L305" i="13"/>
  <c r="Q305" i="13"/>
  <c r="T305" i="13" s="1"/>
  <c r="L301" i="13"/>
  <c r="Q301" i="13"/>
  <c r="T301" i="13" s="1"/>
  <c r="L250" i="13"/>
  <c r="Q250" i="13"/>
  <c r="T250" i="13" s="1"/>
  <c r="L246" i="13"/>
  <c r="Q246" i="13"/>
  <c r="T246" i="13" s="1"/>
  <c r="L193" i="13"/>
  <c r="Q193" i="13"/>
  <c r="T193" i="13" s="1"/>
  <c r="L189" i="13"/>
  <c r="Q189" i="13"/>
  <c r="T189" i="13" s="1"/>
  <c r="L136" i="13"/>
  <c r="Q136" i="13"/>
  <c r="T136" i="13" s="1"/>
  <c r="L132" i="13"/>
  <c r="Q132" i="13"/>
  <c r="T132" i="13" s="1"/>
  <c r="L120" i="13"/>
  <c r="Q120" i="13"/>
  <c r="T120" i="13" s="1"/>
  <c r="L83" i="13"/>
  <c r="Q83" i="13"/>
  <c r="T83" i="13" s="1"/>
  <c r="L79" i="13"/>
  <c r="Q79" i="13"/>
  <c r="T79" i="13" s="1"/>
  <c r="L44" i="13"/>
  <c r="Q44" i="13"/>
  <c r="T44" i="13" s="1"/>
  <c r="L40" i="13"/>
  <c r="Q40" i="13"/>
  <c r="T40" i="13" s="1"/>
  <c r="L36" i="13"/>
  <c r="Q36" i="13"/>
  <c r="T36" i="13" s="1"/>
  <c r="L32" i="13"/>
  <c r="Q32" i="13"/>
  <c r="T32" i="13" s="1"/>
  <c r="L28" i="13"/>
  <c r="Q28" i="13"/>
  <c r="T28" i="13" s="1"/>
  <c r="L24" i="13"/>
  <c r="Q24" i="13"/>
  <c r="T24" i="13" s="1"/>
  <c r="L20" i="13"/>
  <c r="Q20" i="13"/>
  <c r="T20" i="13" s="1"/>
  <c r="L13" i="13"/>
  <c r="Q13" i="13"/>
  <c r="T13" i="13" s="1"/>
  <c r="L9" i="13"/>
  <c r="Q9" i="13"/>
  <c r="T9" i="13" s="1"/>
  <c r="L548" i="13"/>
  <c r="Q548" i="13"/>
  <c r="T548" i="13" s="1"/>
  <c r="L552" i="13"/>
  <c r="Q552" i="13"/>
  <c r="T552" i="13" s="1"/>
  <c r="L572" i="13"/>
  <c r="Q572" i="13"/>
  <c r="T572" i="13" s="1"/>
  <c r="L576" i="13"/>
  <c r="Q576" i="13"/>
  <c r="T576" i="13" s="1"/>
  <c r="L384" i="13"/>
  <c r="Q384" i="13"/>
  <c r="T384" i="13" s="1"/>
  <c r="L380" i="13"/>
  <c r="Q380" i="13"/>
  <c r="T380" i="13" s="1"/>
  <c r="L376" i="13"/>
  <c r="Q376" i="13"/>
  <c r="T376" i="13" s="1"/>
  <c r="L258" i="13"/>
  <c r="Q258" i="13"/>
  <c r="T258" i="13" s="1"/>
  <c r="P334" i="13"/>
  <c r="L336" i="13"/>
  <c r="L180" i="13"/>
  <c r="L181" i="13"/>
  <c r="L19" i="13"/>
  <c r="L226" i="13"/>
  <c r="L201" i="13"/>
  <c r="L269" i="13"/>
  <c r="L360" i="13"/>
  <c r="L441" i="13"/>
  <c r="L35" i="13"/>
  <c r="L4" i="13"/>
  <c r="Q4" i="13"/>
  <c r="T4" i="13" s="1"/>
  <c r="U4" i="13" s="1"/>
  <c r="V4" i="13" s="1"/>
  <c r="L541" i="12"/>
  <c r="L537" i="12"/>
  <c r="L493" i="12"/>
  <c r="L53" i="12"/>
  <c r="L497" i="12"/>
  <c r="L561" i="12"/>
  <c r="L525" i="12"/>
  <c r="L521" i="12"/>
  <c r="L501" i="12"/>
  <c r="L513" i="12"/>
  <c r="L505" i="12"/>
  <c r="O22" i="12"/>
  <c r="L517" i="12"/>
  <c r="L529" i="12"/>
  <c r="L420" i="12"/>
  <c r="L534" i="12"/>
  <c r="L65" i="12"/>
  <c r="L77" i="12"/>
  <c r="L546" i="12"/>
  <c r="L502" i="12"/>
  <c r="L219" i="12"/>
  <c r="L61" i="12"/>
  <c r="L377" i="12"/>
  <c r="L522" i="12"/>
  <c r="L506" i="12"/>
  <c r="L542" i="12"/>
  <c r="L211" i="12"/>
  <c r="L57" i="12"/>
  <c r="L518" i="12"/>
  <c r="L538" i="12"/>
  <c r="L49" i="12"/>
  <c r="L514" i="12"/>
  <c r="L494" i="12"/>
  <c r="L69" i="12"/>
  <c r="L574" i="12"/>
  <c r="L458" i="12"/>
  <c r="L28" i="12"/>
  <c r="L411" i="12"/>
  <c r="L415" i="12"/>
  <c r="L143" i="12"/>
  <c r="L291" i="12"/>
  <c r="L442" i="12"/>
  <c r="L287" i="12"/>
  <c r="L435" i="12"/>
  <c r="L232" i="12"/>
  <c r="L271" i="12"/>
  <c r="L171" i="12"/>
  <c r="L106" i="12"/>
  <c r="L263" i="12"/>
  <c r="L419" i="12"/>
  <c r="L102" i="12"/>
  <c r="L358" i="12"/>
  <c r="L195" i="12"/>
  <c r="L228" i="12"/>
  <c r="L98" i="12"/>
  <c r="L303" i="12"/>
  <c r="L350" i="12"/>
  <c r="L167" i="12"/>
  <c r="L94" i="12"/>
  <c r="L463" i="12"/>
  <c r="L311" i="12"/>
  <c r="L446" i="12"/>
  <c r="Q446" i="12"/>
  <c r="T446" i="12" s="1"/>
  <c r="L361" i="12"/>
  <c r="Q361" i="12"/>
  <c r="T361" i="12" s="1"/>
  <c r="L357" i="12"/>
  <c r="Q357" i="12"/>
  <c r="T357" i="12" s="1"/>
  <c r="L353" i="12"/>
  <c r="Q353" i="12"/>
  <c r="T353" i="12" s="1"/>
  <c r="L349" i="12"/>
  <c r="Q349" i="12"/>
  <c r="T349" i="12" s="1"/>
  <c r="L345" i="12"/>
  <c r="Q345" i="12"/>
  <c r="T345" i="12" s="1"/>
  <c r="L341" i="12"/>
  <c r="Q341" i="12"/>
  <c r="T341" i="12" s="1"/>
  <c r="L330" i="12"/>
  <c r="Q330" i="12"/>
  <c r="T330" i="12" s="1"/>
  <c r="L326" i="12"/>
  <c r="Q326" i="12"/>
  <c r="T326" i="12" s="1"/>
  <c r="L322" i="12"/>
  <c r="Q322" i="12"/>
  <c r="T322" i="12" s="1"/>
  <c r="L318" i="12"/>
  <c r="Q318" i="12"/>
  <c r="T318" i="12" s="1"/>
  <c r="L314" i="12"/>
  <c r="Q314" i="12"/>
  <c r="T314" i="12" s="1"/>
  <c r="L310" i="12"/>
  <c r="Q310" i="12"/>
  <c r="T310" i="12" s="1"/>
  <c r="L158" i="12"/>
  <c r="Q158" i="12"/>
  <c r="T158" i="12" s="1"/>
  <c r="L154" i="12"/>
  <c r="Q154" i="12"/>
  <c r="T154" i="12" s="1"/>
  <c r="L150" i="12"/>
  <c r="Q150" i="12"/>
  <c r="T150" i="12" s="1"/>
  <c r="L137" i="12"/>
  <c r="Q137" i="12"/>
  <c r="T137" i="12" s="1"/>
  <c r="L133" i="12"/>
  <c r="Q133" i="12"/>
  <c r="T133" i="12" s="1"/>
  <c r="L129" i="12"/>
  <c r="Q129" i="12"/>
  <c r="T129" i="12" s="1"/>
  <c r="L125" i="12"/>
  <c r="Q125" i="12"/>
  <c r="T125" i="12" s="1"/>
  <c r="L121" i="12"/>
  <c r="Q121" i="12"/>
  <c r="T121" i="12" s="1"/>
  <c r="L117" i="12"/>
  <c r="Q117" i="12"/>
  <c r="T117" i="12" s="1"/>
  <c r="L113" i="12"/>
  <c r="Q113" i="12"/>
  <c r="T113" i="12" s="1"/>
  <c r="L97" i="12"/>
  <c r="Q97" i="12"/>
  <c r="T97" i="12" s="1"/>
  <c r="L84" i="12"/>
  <c r="Q84" i="12"/>
  <c r="T84" i="12" s="1"/>
  <c r="L52" i="12"/>
  <c r="Q52" i="12"/>
  <c r="T52" i="12" s="1"/>
  <c r="L45" i="12"/>
  <c r="Q45" i="12"/>
  <c r="T45" i="12" s="1"/>
  <c r="L41" i="12"/>
  <c r="Q41" i="12"/>
  <c r="T41" i="12" s="1"/>
  <c r="L37" i="12"/>
  <c r="Q37" i="12"/>
  <c r="T37" i="12" s="1"/>
  <c r="L33" i="12"/>
  <c r="Q33" i="12"/>
  <c r="T33" i="12" s="1"/>
  <c r="L14" i="12"/>
  <c r="Q14" i="12"/>
  <c r="T14" i="12" s="1"/>
  <c r="L491" i="12"/>
  <c r="Q491" i="12"/>
  <c r="T491" i="12" s="1"/>
  <c r="L511" i="12"/>
  <c r="Q511" i="12"/>
  <c r="T511" i="12" s="1"/>
  <c r="L527" i="12"/>
  <c r="Q527" i="12"/>
  <c r="T527" i="12" s="1"/>
  <c r="L547" i="12"/>
  <c r="Q547" i="12"/>
  <c r="T547" i="12" s="1"/>
  <c r="L563" i="12"/>
  <c r="Q563" i="12"/>
  <c r="T563" i="12" s="1"/>
  <c r="L25" i="12"/>
  <c r="L29" i="12"/>
  <c r="L175" i="12"/>
  <c r="L236" i="12"/>
  <c r="L170" i="12"/>
  <c r="L208" i="12"/>
  <c r="L159" i="12"/>
  <c r="L110" i="12"/>
  <c r="L283" i="12"/>
  <c r="L262" i="12"/>
  <c r="L346" i="12"/>
  <c r="L455" i="12"/>
  <c r="L431" i="12"/>
  <c r="L187" i="12"/>
  <c r="L315" i="12"/>
  <c r="L306" i="12"/>
  <c r="L5" i="12"/>
  <c r="Q5" i="12"/>
  <c r="T5" i="12" s="1"/>
  <c r="L471" i="12"/>
  <c r="L438" i="12"/>
  <c r="Q438" i="12"/>
  <c r="T438" i="12" s="1"/>
  <c r="L434" i="12"/>
  <c r="Q434" i="12"/>
  <c r="T434" i="12" s="1"/>
  <c r="L430" i="12"/>
  <c r="Q430" i="12"/>
  <c r="T430" i="12" s="1"/>
  <c r="L401" i="12"/>
  <c r="Q401" i="12"/>
  <c r="T401" i="12" s="1"/>
  <c r="L385" i="12"/>
  <c r="Q385" i="12"/>
  <c r="T385" i="12" s="1"/>
  <c r="L207" i="12"/>
  <c r="Q207" i="12"/>
  <c r="T207" i="12" s="1"/>
  <c r="L199" i="12"/>
  <c r="Q199" i="12"/>
  <c r="T199" i="12" s="1"/>
  <c r="U199" i="12" s="1"/>
  <c r="V199" i="12" s="1"/>
  <c r="L186" i="12"/>
  <c r="Q186" i="12"/>
  <c r="T186" i="12" s="1"/>
  <c r="L105" i="12"/>
  <c r="Q105" i="12"/>
  <c r="T105" i="12" s="1"/>
  <c r="L93" i="12"/>
  <c r="Q93" i="12"/>
  <c r="T93" i="12" s="1"/>
  <c r="L80" i="12"/>
  <c r="Q80" i="12"/>
  <c r="T80" i="12" s="1"/>
  <c r="L76" i="12"/>
  <c r="Q76" i="12"/>
  <c r="T76" i="12" s="1"/>
  <c r="L68" i="12"/>
  <c r="Q68" i="12"/>
  <c r="T68" i="12" s="1"/>
  <c r="L495" i="12"/>
  <c r="Q495" i="12"/>
  <c r="T495" i="12" s="1"/>
  <c r="L515" i="12"/>
  <c r="Q515" i="12"/>
  <c r="T515" i="12" s="1"/>
  <c r="L535" i="12"/>
  <c r="Q535" i="12"/>
  <c r="T535" i="12" s="1"/>
  <c r="L555" i="12"/>
  <c r="Q555" i="12"/>
  <c r="T555" i="12" s="1"/>
  <c r="L575" i="12"/>
  <c r="Q575" i="12"/>
  <c r="T575" i="12" s="1"/>
  <c r="L216" i="12"/>
  <c r="L204" i="12"/>
  <c r="L155" i="12"/>
  <c r="L109" i="12"/>
  <c r="L64" i="12"/>
  <c r="L282" i="12"/>
  <c r="L370" i="12"/>
  <c r="L342" i="12"/>
  <c r="L451" i="12"/>
  <c r="L427" i="12"/>
  <c r="L319" i="12"/>
  <c r="L475" i="12"/>
  <c r="L485" i="12"/>
  <c r="Q485" i="12"/>
  <c r="T485" i="12" s="1"/>
  <c r="L481" i="12"/>
  <c r="Q481" i="12"/>
  <c r="T481" i="12" s="1"/>
  <c r="L477" i="12"/>
  <c r="Q477" i="12"/>
  <c r="T477" i="12" s="1"/>
  <c r="L473" i="12"/>
  <c r="Q473" i="12"/>
  <c r="T473" i="12" s="1"/>
  <c r="L469" i="12"/>
  <c r="Q469" i="12"/>
  <c r="T469" i="12" s="1"/>
  <c r="L465" i="12"/>
  <c r="Q465" i="12"/>
  <c r="T465" i="12" s="1"/>
  <c r="L461" i="12"/>
  <c r="Q461" i="12"/>
  <c r="T461" i="12" s="1"/>
  <c r="L457" i="12"/>
  <c r="Q457" i="12"/>
  <c r="T457" i="12" s="1"/>
  <c r="L453" i="12"/>
  <c r="Q453" i="12"/>
  <c r="T453" i="12" s="1"/>
  <c r="L449" i="12"/>
  <c r="Q449" i="12"/>
  <c r="T449" i="12" s="1"/>
  <c r="L445" i="12"/>
  <c r="Q445" i="12"/>
  <c r="T445" i="12" s="1"/>
  <c r="L441" i="12"/>
  <c r="Q441" i="12"/>
  <c r="T441" i="12" s="1"/>
  <c r="L437" i="12"/>
  <c r="Q437" i="12"/>
  <c r="T437" i="12" s="1"/>
  <c r="L433" i="12"/>
  <c r="Q433" i="12"/>
  <c r="T433" i="12" s="1"/>
  <c r="L429" i="12"/>
  <c r="Q429" i="12"/>
  <c r="T429" i="12" s="1"/>
  <c r="L425" i="12"/>
  <c r="Q425" i="12"/>
  <c r="T425" i="12" s="1"/>
  <c r="L421" i="12"/>
  <c r="Q421" i="12"/>
  <c r="T421" i="12" s="1"/>
  <c r="L417" i="12"/>
  <c r="Q417" i="12"/>
  <c r="T417" i="12" s="1"/>
  <c r="L413" i="12"/>
  <c r="Q413" i="12"/>
  <c r="T413" i="12" s="1"/>
  <c r="L409" i="12"/>
  <c r="Q409" i="12"/>
  <c r="T409" i="12" s="1"/>
  <c r="L404" i="12"/>
  <c r="Q404" i="12"/>
  <c r="T404" i="12" s="1"/>
  <c r="L400" i="12"/>
  <c r="Q400" i="12"/>
  <c r="T400" i="12" s="1"/>
  <c r="L396" i="12"/>
  <c r="Q396" i="12"/>
  <c r="T396" i="12" s="1"/>
  <c r="L392" i="12"/>
  <c r="Q392" i="12"/>
  <c r="T392" i="12" s="1"/>
  <c r="L388" i="12"/>
  <c r="Q388" i="12"/>
  <c r="T388" i="12" s="1"/>
  <c r="L384" i="12"/>
  <c r="Q384" i="12"/>
  <c r="T384" i="12" s="1"/>
  <c r="L380" i="12"/>
  <c r="Q380" i="12"/>
  <c r="T380" i="12" s="1"/>
  <c r="L376" i="12"/>
  <c r="Q376" i="12"/>
  <c r="T376" i="12" s="1"/>
  <c r="L372" i="12"/>
  <c r="Q372" i="12"/>
  <c r="T372" i="12" s="1"/>
  <c r="L368" i="12"/>
  <c r="Q368" i="12"/>
  <c r="T368" i="12" s="1"/>
  <c r="L364" i="12"/>
  <c r="Q364" i="12"/>
  <c r="T364" i="12" s="1"/>
  <c r="L360" i="12"/>
  <c r="Q360" i="12"/>
  <c r="T360" i="12" s="1"/>
  <c r="L356" i="12"/>
  <c r="Q356" i="12"/>
  <c r="T356" i="12" s="1"/>
  <c r="L352" i="12"/>
  <c r="Q352" i="12"/>
  <c r="T352" i="12" s="1"/>
  <c r="L348" i="12"/>
  <c r="Q348" i="12"/>
  <c r="T348" i="12" s="1"/>
  <c r="L344" i="12"/>
  <c r="Q344" i="12"/>
  <c r="T344" i="12" s="1"/>
  <c r="L340" i="12"/>
  <c r="Q340" i="12"/>
  <c r="T340" i="12" s="1"/>
  <c r="L336" i="12"/>
  <c r="Q336" i="12"/>
  <c r="T336" i="12" s="1"/>
  <c r="L329" i="12"/>
  <c r="Q329" i="12"/>
  <c r="T329" i="12" s="1"/>
  <c r="L325" i="12"/>
  <c r="Q325" i="12"/>
  <c r="T325" i="12" s="1"/>
  <c r="L321" i="12"/>
  <c r="Q321" i="12"/>
  <c r="T321" i="12" s="1"/>
  <c r="L317" i="12"/>
  <c r="Q317" i="12"/>
  <c r="T317" i="12" s="1"/>
  <c r="L309" i="12"/>
  <c r="Q309" i="12"/>
  <c r="T309" i="12" s="1"/>
  <c r="L305" i="12"/>
  <c r="Q305" i="12"/>
  <c r="T305" i="12" s="1"/>
  <c r="L301" i="12"/>
  <c r="Q301" i="12"/>
  <c r="T301" i="12" s="1"/>
  <c r="L297" i="12"/>
  <c r="Q297" i="12"/>
  <c r="T297" i="12" s="1"/>
  <c r="L293" i="12"/>
  <c r="Q293" i="12"/>
  <c r="T293" i="12" s="1"/>
  <c r="L289" i="12"/>
  <c r="Q289" i="12"/>
  <c r="T289" i="12" s="1"/>
  <c r="L285" i="12"/>
  <c r="Q285" i="12"/>
  <c r="T285" i="12" s="1"/>
  <c r="L281" i="12"/>
  <c r="Q281" i="12"/>
  <c r="T281" i="12" s="1"/>
  <c r="L277" i="12"/>
  <c r="Q277" i="12"/>
  <c r="T277" i="12" s="1"/>
  <c r="L273" i="12"/>
  <c r="Q273" i="12"/>
  <c r="T273" i="12" s="1"/>
  <c r="L269" i="12"/>
  <c r="Q269" i="12"/>
  <c r="T269" i="12" s="1"/>
  <c r="L265" i="12"/>
  <c r="Q265" i="12"/>
  <c r="T265" i="12" s="1"/>
  <c r="L258" i="12"/>
  <c r="Q258" i="12"/>
  <c r="T258" i="12" s="1"/>
  <c r="L254" i="12"/>
  <c r="Q254" i="12"/>
  <c r="T254" i="12" s="1"/>
  <c r="L250" i="12"/>
  <c r="Q250" i="12"/>
  <c r="T250" i="12" s="1"/>
  <c r="L246" i="12"/>
  <c r="Q246" i="12"/>
  <c r="T246" i="12" s="1"/>
  <c r="L242" i="12"/>
  <c r="Q242" i="12"/>
  <c r="T242" i="12" s="1"/>
  <c r="L238" i="12"/>
  <c r="Q238" i="12"/>
  <c r="T238" i="12" s="1"/>
  <c r="L234" i="12"/>
  <c r="Q234" i="12"/>
  <c r="T234" i="12" s="1"/>
  <c r="L230" i="12"/>
  <c r="Q230" i="12"/>
  <c r="T230" i="12" s="1"/>
  <c r="L226" i="12"/>
  <c r="Q226" i="12"/>
  <c r="T226" i="12" s="1"/>
  <c r="L222" i="12"/>
  <c r="Q222" i="12"/>
  <c r="T222" i="12" s="1"/>
  <c r="L218" i="12"/>
  <c r="Q218" i="12"/>
  <c r="T218" i="12" s="1"/>
  <c r="L214" i="12"/>
  <c r="Q214" i="12"/>
  <c r="T214" i="12" s="1"/>
  <c r="L210" i="12"/>
  <c r="Q210" i="12"/>
  <c r="T210" i="12" s="1"/>
  <c r="L206" i="12"/>
  <c r="Q206" i="12"/>
  <c r="T206" i="12" s="1"/>
  <c r="L202" i="12"/>
  <c r="Q202" i="12"/>
  <c r="T202" i="12" s="1"/>
  <c r="L193" i="12"/>
  <c r="Q193" i="12"/>
  <c r="T193" i="12" s="1"/>
  <c r="L189" i="12"/>
  <c r="Q189" i="12"/>
  <c r="T189" i="12" s="1"/>
  <c r="L185" i="12"/>
  <c r="Q185" i="12"/>
  <c r="T185" i="12" s="1"/>
  <c r="L181" i="12"/>
  <c r="Q181" i="12"/>
  <c r="T181" i="12" s="1"/>
  <c r="L177" i="12"/>
  <c r="Q177" i="12"/>
  <c r="T177" i="12" s="1"/>
  <c r="L173" i="12"/>
  <c r="Q173" i="12"/>
  <c r="T173" i="12" s="1"/>
  <c r="L169" i="12"/>
  <c r="Q169" i="12"/>
  <c r="T169" i="12" s="1"/>
  <c r="L165" i="12"/>
  <c r="Q165" i="12"/>
  <c r="T165" i="12" s="1"/>
  <c r="L161" i="12"/>
  <c r="Q161" i="12"/>
  <c r="T161" i="12" s="1"/>
  <c r="L157" i="12"/>
  <c r="Q157" i="12"/>
  <c r="T157" i="12" s="1"/>
  <c r="L153" i="12"/>
  <c r="Q153" i="12"/>
  <c r="T153" i="12" s="1"/>
  <c r="L149" i="12"/>
  <c r="Q149" i="12"/>
  <c r="T149" i="12" s="1"/>
  <c r="L145" i="12"/>
  <c r="Q145" i="12"/>
  <c r="T145" i="12" s="1"/>
  <c r="L136" i="12"/>
  <c r="Q136" i="12"/>
  <c r="T136" i="12" s="1"/>
  <c r="L132" i="12"/>
  <c r="Q132" i="12"/>
  <c r="T132" i="12" s="1"/>
  <c r="L128" i="12"/>
  <c r="Q128" i="12"/>
  <c r="T128" i="12" s="1"/>
  <c r="L124" i="12"/>
  <c r="Q124" i="12"/>
  <c r="T124" i="12" s="1"/>
  <c r="L120" i="12"/>
  <c r="Q120" i="12"/>
  <c r="T120" i="12" s="1"/>
  <c r="L116" i="12"/>
  <c r="Q116" i="12"/>
  <c r="T116" i="12" s="1"/>
  <c r="L112" i="12"/>
  <c r="Q112" i="12"/>
  <c r="T112" i="12" s="1"/>
  <c r="L108" i="12"/>
  <c r="Q108" i="12"/>
  <c r="T108" i="12" s="1"/>
  <c r="L104" i="12"/>
  <c r="Q104" i="12"/>
  <c r="T104" i="12" s="1"/>
  <c r="L100" i="12"/>
  <c r="Q100" i="12"/>
  <c r="T100" i="12" s="1"/>
  <c r="L96" i="12"/>
  <c r="Q96" i="12"/>
  <c r="T96" i="12" s="1"/>
  <c r="L92" i="12"/>
  <c r="Q92" i="12"/>
  <c r="T92" i="12" s="1"/>
  <c r="L87" i="12"/>
  <c r="Q87" i="12"/>
  <c r="T87" i="12" s="1"/>
  <c r="L83" i="12"/>
  <c r="Q83" i="12"/>
  <c r="T83" i="12" s="1"/>
  <c r="L79" i="12"/>
  <c r="Q79" i="12"/>
  <c r="T79" i="12" s="1"/>
  <c r="L75" i="12"/>
  <c r="Q75" i="12"/>
  <c r="T75" i="12" s="1"/>
  <c r="L71" i="12"/>
  <c r="Q71" i="12"/>
  <c r="T71" i="12" s="1"/>
  <c r="L67" i="12"/>
  <c r="Q67" i="12"/>
  <c r="T67" i="12" s="1"/>
  <c r="L63" i="12"/>
  <c r="Q63" i="12"/>
  <c r="T63" i="12" s="1"/>
  <c r="L59" i="12"/>
  <c r="Q59" i="12"/>
  <c r="T59" i="12" s="1"/>
  <c r="L55" i="12"/>
  <c r="Q55" i="12"/>
  <c r="T55" i="12" s="1"/>
  <c r="L51" i="12"/>
  <c r="Q51" i="12"/>
  <c r="T51" i="12" s="1"/>
  <c r="L44" i="12"/>
  <c r="Q44" i="12"/>
  <c r="T44" i="12" s="1"/>
  <c r="L40" i="12"/>
  <c r="Q40" i="12"/>
  <c r="T40" i="12" s="1"/>
  <c r="L36" i="12"/>
  <c r="Q36" i="12"/>
  <c r="T36" i="12" s="1"/>
  <c r="L32" i="12"/>
  <c r="Q32" i="12"/>
  <c r="T32" i="12" s="1"/>
  <c r="L24" i="12"/>
  <c r="Q24" i="12"/>
  <c r="T24" i="12" s="1"/>
  <c r="L20" i="12"/>
  <c r="Q20" i="12"/>
  <c r="T20" i="12" s="1"/>
  <c r="L13" i="12"/>
  <c r="Q13" i="12"/>
  <c r="T13" i="12" s="1"/>
  <c r="L9" i="12"/>
  <c r="Q9" i="12"/>
  <c r="T9" i="12" s="1"/>
  <c r="O336" i="12"/>
  <c r="O337" i="12" s="1"/>
  <c r="O338" i="12" s="1"/>
  <c r="O339" i="12" s="1"/>
  <c r="O340" i="12" s="1"/>
  <c r="O341" i="12" s="1"/>
  <c r="O342" i="12" s="1"/>
  <c r="O343" i="12" s="1"/>
  <c r="O344" i="12" s="1"/>
  <c r="O345" i="12" s="1"/>
  <c r="O346" i="12" s="1"/>
  <c r="O347" i="12" s="1"/>
  <c r="O348" i="12" s="1"/>
  <c r="O349" i="12" s="1"/>
  <c r="O350" i="12" s="1"/>
  <c r="O351" i="12" s="1"/>
  <c r="O352" i="12" s="1"/>
  <c r="O353" i="12" s="1"/>
  <c r="O354" i="12" s="1"/>
  <c r="O355" i="12" s="1"/>
  <c r="O356" i="12" s="1"/>
  <c r="O357" i="12" s="1"/>
  <c r="O358" i="12" s="1"/>
  <c r="O359" i="12" s="1"/>
  <c r="O360" i="12" s="1"/>
  <c r="O361" i="12" s="1"/>
  <c r="O362" i="12" s="1"/>
  <c r="O363" i="12" s="1"/>
  <c r="O364" i="12" s="1"/>
  <c r="O365" i="12" s="1"/>
  <c r="O366" i="12" s="1"/>
  <c r="O367" i="12" s="1"/>
  <c r="O368" i="12" s="1"/>
  <c r="O369" i="12" s="1"/>
  <c r="O370" i="12" s="1"/>
  <c r="O371" i="12" s="1"/>
  <c r="O372" i="12" s="1"/>
  <c r="O373" i="12" s="1"/>
  <c r="O374" i="12" s="1"/>
  <c r="O375" i="12" s="1"/>
  <c r="O376" i="12" s="1"/>
  <c r="O377" i="12" s="1"/>
  <c r="O378" i="12" s="1"/>
  <c r="O379" i="12" s="1"/>
  <c r="O380" i="12" s="1"/>
  <c r="O381" i="12" s="1"/>
  <c r="O382" i="12" s="1"/>
  <c r="O383" i="12" s="1"/>
  <c r="O384" i="12" s="1"/>
  <c r="O385" i="12" s="1"/>
  <c r="O386" i="12" s="1"/>
  <c r="O387" i="12" s="1"/>
  <c r="O388" i="12" s="1"/>
  <c r="O389" i="12" s="1"/>
  <c r="O390" i="12" s="1"/>
  <c r="O391" i="12" s="1"/>
  <c r="O392" i="12" s="1"/>
  <c r="O393" i="12" s="1"/>
  <c r="O394" i="12" s="1"/>
  <c r="O395" i="12" s="1"/>
  <c r="O396" i="12" s="1"/>
  <c r="O397" i="12" s="1"/>
  <c r="O398" i="12" s="1"/>
  <c r="O399" i="12" s="1"/>
  <c r="O400" i="12" s="1"/>
  <c r="O401" i="12" s="1"/>
  <c r="O402" i="12" s="1"/>
  <c r="O403" i="12" s="1"/>
  <c r="O404" i="12" s="1"/>
  <c r="O405" i="12" s="1"/>
  <c r="L552" i="12"/>
  <c r="Q552" i="12"/>
  <c r="T552" i="12" s="1"/>
  <c r="L556" i="12"/>
  <c r="Q556" i="12"/>
  <c r="T556" i="12" s="1"/>
  <c r="L560" i="12"/>
  <c r="Q560" i="12"/>
  <c r="T560" i="12" s="1"/>
  <c r="L564" i="12"/>
  <c r="Q564" i="12"/>
  <c r="T564" i="12" s="1"/>
  <c r="L568" i="12"/>
  <c r="Q568" i="12"/>
  <c r="T568" i="12" s="1"/>
  <c r="L572" i="12"/>
  <c r="Q572" i="12"/>
  <c r="T572" i="12" s="1"/>
  <c r="L576" i="12"/>
  <c r="Q576" i="12"/>
  <c r="T576" i="12" s="1"/>
  <c r="L467" i="12"/>
  <c r="Q467" i="12"/>
  <c r="T467" i="12" s="1"/>
  <c r="L422" i="12"/>
  <c r="Q422" i="12"/>
  <c r="T422" i="12" s="1"/>
  <c r="L418" i="12"/>
  <c r="Q418" i="12"/>
  <c r="T418" i="12" s="1"/>
  <c r="L397" i="12"/>
  <c r="Q397" i="12"/>
  <c r="T397" i="12" s="1"/>
  <c r="L393" i="12"/>
  <c r="Q393" i="12"/>
  <c r="T393" i="12" s="1"/>
  <c r="L389" i="12"/>
  <c r="Q389" i="12"/>
  <c r="T389" i="12" s="1"/>
  <c r="L302" i="12"/>
  <c r="Q302" i="12"/>
  <c r="T302" i="12" s="1"/>
  <c r="L298" i="12"/>
  <c r="Q298" i="12"/>
  <c r="T298" i="12" s="1"/>
  <c r="L294" i="12"/>
  <c r="Q294" i="12"/>
  <c r="T294" i="12" s="1"/>
  <c r="L286" i="12"/>
  <c r="Q286" i="12"/>
  <c r="T286" i="12" s="1"/>
  <c r="L215" i="12"/>
  <c r="Q215" i="12"/>
  <c r="T215" i="12" s="1"/>
  <c r="L194" i="12"/>
  <c r="Q194" i="12"/>
  <c r="T194" i="12" s="1"/>
  <c r="L190" i="12"/>
  <c r="Q190" i="12"/>
  <c r="T190" i="12" s="1"/>
  <c r="L182" i="12"/>
  <c r="Q182" i="12"/>
  <c r="T182" i="12" s="1"/>
  <c r="L178" i="12"/>
  <c r="Q178" i="12"/>
  <c r="T178" i="12" s="1"/>
  <c r="L60" i="12"/>
  <c r="Q60" i="12"/>
  <c r="T60" i="12" s="1"/>
  <c r="L531" i="12"/>
  <c r="Q531" i="12"/>
  <c r="T531" i="12" s="1"/>
  <c r="L551" i="12"/>
  <c r="Q551" i="12"/>
  <c r="T551" i="12" s="1"/>
  <c r="L571" i="12"/>
  <c r="Q571" i="12"/>
  <c r="T571" i="12" s="1"/>
  <c r="L174" i="12"/>
  <c r="L220" i="12"/>
  <c r="L203" i="12"/>
  <c r="L151" i="12"/>
  <c r="L240" i="12"/>
  <c r="L279" i="12"/>
  <c r="L366" i="12"/>
  <c r="L338" i="12"/>
  <c r="L450" i="12"/>
  <c r="L426" i="12"/>
  <c r="L252" i="12"/>
  <c r="L323" i="12"/>
  <c r="L479" i="12"/>
  <c r="Q4" i="12"/>
  <c r="T4" i="12" s="1"/>
  <c r="U4" i="12" s="1"/>
  <c r="V4" i="12" s="1"/>
  <c r="L486" i="12"/>
  <c r="Q486" i="12"/>
  <c r="T486" i="12" s="1"/>
  <c r="L482" i="12"/>
  <c r="Q482" i="12"/>
  <c r="T482" i="12" s="1"/>
  <c r="L478" i="12"/>
  <c r="Q478" i="12"/>
  <c r="T478" i="12" s="1"/>
  <c r="L474" i="12"/>
  <c r="Q474" i="12"/>
  <c r="T474" i="12" s="1"/>
  <c r="L470" i="12"/>
  <c r="Q470" i="12"/>
  <c r="T470" i="12" s="1"/>
  <c r="L466" i="12"/>
  <c r="Q466" i="12"/>
  <c r="T466" i="12" s="1"/>
  <c r="L462" i="12"/>
  <c r="Q462" i="12"/>
  <c r="T462" i="12" s="1"/>
  <c r="L270" i="12"/>
  <c r="Q270" i="12"/>
  <c r="T270" i="12" s="1"/>
  <c r="L266" i="12"/>
  <c r="Q266" i="12"/>
  <c r="T266" i="12" s="1"/>
  <c r="L255" i="12"/>
  <c r="Q255" i="12"/>
  <c r="T255" i="12" s="1"/>
  <c r="L251" i="12"/>
  <c r="Q251" i="12"/>
  <c r="T251" i="12" s="1"/>
  <c r="L247" i="12"/>
  <c r="Q247" i="12"/>
  <c r="T247" i="12" s="1"/>
  <c r="L243" i="12"/>
  <c r="Q243" i="12"/>
  <c r="T243" i="12" s="1"/>
  <c r="L239" i="12"/>
  <c r="Q239" i="12"/>
  <c r="T239" i="12" s="1"/>
  <c r="L10" i="12"/>
  <c r="Q10" i="12"/>
  <c r="T10" i="12" s="1"/>
  <c r="L507" i="12"/>
  <c r="Q507" i="12"/>
  <c r="T507" i="12" s="1"/>
  <c r="L523" i="12"/>
  <c r="Q523" i="12"/>
  <c r="T523" i="12" s="1"/>
  <c r="L543" i="12"/>
  <c r="Q543" i="12"/>
  <c r="T543" i="12" s="1"/>
  <c r="L567" i="12"/>
  <c r="Q567" i="12"/>
  <c r="T567" i="12" s="1"/>
  <c r="L183" i="12"/>
  <c r="L179" i="12"/>
  <c r="L223" i="12"/>
  <c r="L200" i="12"/>
  <c r="L147" i="12"/>
  <c r="L299" i="12"/>
  <c r="L275" i="12"/>
  <c r="L365" i="12"/>
  <c r="L337" i="12"/>
  <c r="L447" i="12"/>
  <c r="L423" i="12"/>
  <c r="L256" i="12"/>
  <c r="L484" i="12"/>
  <c r="Q484" i="12"/>
  <c r="T484" i="12" s="1"/>
  <c r="L480" i="12"/>
  <c r="Q480" i="12"/>
  <c r="T480" i="12" s="1"/>
  <c r="L476" i="12"/>
  <c r="Q476" i="12"/>
  <c r="T476" i="12" s="1"/>
  <c r="L472" i="12"/>
  <c r="Q472" i="12"/>
  <c r="T472" i="12" s="1"/>
  <c r="L468" i="12"/>
  <c r="Q468" i="12"/>
  <c r="T468" i="12" s="1"/>
  <c r="L464" i="12"/>
  <c r="Q464" i="12"/>
  <c r="T464" i="12" s="1"/>
  <c r="L460" i="12"/>
  <c r="Q460" i="12"/>
  <c r="T460" i="12" s="1"/>
  <c r="L456" i="12"/>
  <c r="Q456" i="12"/>
  <c r="T456" i="12" s="1"/>
  <c r="L452" i="12"/>
  <c r="Q452" i="12"/>
  <c r="T452" i="12" s="1"/>
  <c r="L448" i="12"/>
  <c r="Q448" i="12"/>
  <c r="T448" i="12" s="1"/>
  <c r="L444" i="12"/>
  <c r="Q444" i="12"/>
  <c r="T444" i="12" s="1"/>
  <c r="L440" i="12"/>
  <c r="Q440" i="12"/>
  <c r="T440" i="12" s="1"/>
  <c r="L436" i="12"/>
  <c r="Q436" i="12"/>
  <c r="T436" i="12" s="1"/>
  <c r="L432" i="12"/>
  <c r="Q432" i="12"/>
  <c r="T432" i="12" s="1"/>
  <c r="L428" i="12"/>
  <c r="Q428" i="12"/>
  <c r="T428" i="12" s="1"/>
  <c r="L424" i="12"/>
  <c r="Q424" i="12"/>
  <c r="T424" i="12" s="1"/>
  <c r="L416" i="12"/>
  <c r="Q416" i="12"/>
  <c r="T416" i="12" s="1"/>
  <c r="L412" i="12"/>
  <c r="Q412" i="12"/>
  <c r="T412" i="12" s="1"/>
  <c r="L408" i="12"/>
  <c r="Q408" i="12"/>
  <c r="T408" i="12" s="1"/>
  <c r="L403" i="12"/>
  <c r="Q403" i="12"/>
  <c r="T403" i="12" s="1"/>
  <c r="L399" i="12"/>
  <c r="Q399" i="12"/>
  <c r="T399" i="12" s="1"/>
  <c r="L395" i="12"/>
  <c r="Q395" i="12"/>
  <c r="T395" i="12" s="1"/>
  <c r="L391" i="12"/>
  <c r="Q391" i="12"/>
  <c r="T391" i="12" s="1"/>
  <c r="L387" i="12"/>
  <c r="Q387" i="12"/>
  <c r="T387" i="12" s="1"/>
  <c r="L383" i="12"/>
  <c r="Q383" i="12"/>
  <c r="T383" i="12" s="1"/>
  <c r="L379" i="12"/>
  <c r="Q379" i="12"/>
  <c r="T379" i="12" s="1"/>
  <c r="L375" i="12"/>
  <c r="Q375" i="12"/>
  <c r="T375" i="12" s="1"/>
  <c r="L371" i="12"/>
  <c r="Q371" i="12"/>
  <c r="T371" i="12" s="1"/>
  <c r="L367" i="12"/>
  <c r="Q367" i="12"/>
  <c r="T367" i="12" s="1"/>
  <c r="L363" i="12"/>
  <c r="Q363" i="12"/>
  <c r="T363" i="12" s="1"/>
  <c r="L359" i="12"/>
  <c r="Q359" i="12"/>
  <c r="T359" i="12" s="1"/>
  <c r="L355" i="12"/>
  <c r="Q355" i="12"/>
  <c r="T355" i="12" s="1"/>
  <c r="L351" i="12"/>
  <c r="Q351" i="12"/>
  <c r="T351" i="12" s="1"/>
  <c r="L347" i="12"/>
  <c r="Q347" i="12"/>
  <c r="T347" i="12" s="1"/>
  <c r="L343" i="12"/>
  <c r="Q343" i="12"/>
  <c r="T343" i="12" s="1"/>
  <c r="L339" i="12"/>
  <c r="Q339" i="12"/>
  <c r="T339" i="12" s="1"/>
  <c r="L335" i="12"/>
  <c r="Q335" i="12"/>
  <c r="T335" i="12" s="1"/>
  <c r="L328" i="12"/>
  <c r="Q328" i="12"/>
  <c r="T328" i="12" s="1"/>
  <c r="L324" i="12"/>
  <c r="Q324" i="12"/>
  <c r="T324" i="12" s="1"/>
  <c r="L320" i="12"/>
  <c r="Q320" i="12"/>
  <c r="T320" i="12" s="1"/>
  <c r="L316" i="12"/>
  <c r="Q316" i="12"/>
  <c r="T316" i="12" s="1"/>
  <c r="L312" i="12"/>
  <c r="Q312" i="12"/>
  <c r="T312" i="12" s="1"/>
  <c r="L308" i="12"/>
  <c r="Q308" i="12"/>
  <c r="T308" i="12" s="1"/>
  <c r="L304" i="12"/>
  <c r="Q304" i="12"/>
  <c r="T304" i="12" s="1"/>
  <c r="L300" i="12"/>
  <c r="Q300" i="12"/>
  <c r="T300" i="12" s="1"/>
  <c r="L296" i="12"/>
  <c r="Q296" i="12"/>
  <c r="T296" i="12" s="1"/>
  <c r="L292" i="12"/>
  <c r="Q292" i="12"/>
  <c r="T292" i="12" s="1"/>
  <c r="L288" i="12"/>
  <c r="Q288" i="12"/>
  <c r="T288" i="12" s="1"/>
  <c r="L284" i="12"/>
  <c r="Q284" i="12"/>
  <c r="T284" i="12" s="1"/>
  <c r="L280" i="12"/>
  <c r="Q280" i="12"/>
  <c r="T280" i="12" s="1"/>
  <c r="L276" i="12"/>
  <c r="Q276" i="12"/>
  <c r="T276" i="12" s="1"/>
  <c r="L272" i="12"/>
  <c r="Q272" i="12"/>
  <c r="T272" i="12" s="1"/>
  <c r="L268" i="12"/>
  <c r="Q268" i="12"/>
  <c r="T268" i="12" s="1"/>
  <c r="L264" i="12"/>
  <c r="Q264" i="12"/>
  <c r="T264" i="12" s="1"/>
  <c r="L257" i="12"/>
  <c r="Q257" i="12"/>
  <c r="T257" i="12" s="1"/>
  <c r="L253" i="12"/>
  <c r="Q253" i="12"/>
  <c r="T253" i="12" s="1"/>
  <c r="L249" i="12"/>
  <c r="Q249" i="12"/>
  <c r="T249" i="12" s="1"/>
  <c r="L245" i="12"/>
  <c r="Q245" i="12"/>
  <c r="T245" i="12" s="1"/>
  <c r="L241" i="12"/>
  <c r="Q241" i="12"/>
  <c r="T241" i="12" s="1"/>
  <c r="L237" i="12"/>
  <c r="Q237" i="12"/>
  <c r="T237" i="12" s="1"/>
  <c r="L233" i="12"/>
  <c r="Q233" i="12"/>
  <c r="T233" i="12" s="1"/>
  <c r="L229" i="12"/>
  <c r="Q229" i="12"/>
  <c r="T229" i="12" s="1"/>
  <c r="L225" i="12"/>
  <c r="Q225" i="12"/>
  <c r="T225" i="12" s="1"/>
  <c r="L221" i="12"/>
  <c r="Q221" i="12"/>
  <c r="T221" i="12" s="1"/>
  <c r="L217" i="12"/>
  <c r="Q217" i="12"/>
  <c r="T217" i="12" s="1"/>
  <c r="L213" i="12"/>
  <c r="Q213" i="12"/>
  <c r="T213" i="12" s="1"/>
  <c r="L209" i="12"/>
  <c r="Q209" i="12"/>
  <c r="T209" i="12" s="1"/>
  <c r="L205" i="12"/>
  <c r="Q205" i="12"/>
  <c r="T205" i="12" s="1"/>
  <c r="L201" i="12"/>
  <c r="Q201" i="12"/>
  <c r="T201" i="12" s="1"/>
  <c r="L192" i="12"/>
  <c r="Q192" i="12"/>
  <c r="T192" i="12" s="1"/>
  <c r="L188" i="12"/>
  <c r="Q188" i="12"/>
  <c r="T188" i="12" s="1"/>
  <c r="L184" i="12"/>
  <c r="Q184" i="12"/>
  <c r="T184" i="12" s="1"/>
  <c r="L180" i="12"/>
  <c r="Q180" i="12"/>
  <c r="T180" i="12" s="1"/>
  <c r="L176" i="12"/>
  <c r="Q176" i="12"/>
  <c r="T176" i="12" s="1"/>
  <c r="L172" i="12"/>
  <c r="Q172" i="12"/>
  <c r="T172" i="12" s="1"/>
  <c r="L168" i="12"/>
  <c r="Q168" i="12"/>
  <c r="T168" i="12" s="1"/>
  <c r="L164" i="12"/>
  <c r="Q164" i="12"/>
  <c r="T164" i="12" s="1"/>
  <c r="L160" i="12"/>
  <c r="Q160" i="12"/>
  <c r="T160" i="12" s="1"/>
  <c r="L156" i="12"/>
  <c r="Q156" i="12"/>
  <c r="T156" i="12" s="1"/>
  <c r="L152" i="12"/>
  <c r="Q152" i="12"/>
  <c r="T152" i="12" s="1"/>
  <c r="L148" i="12"/>
  <c r="Q148" i="12"/>
  <c r="T148" i="12" s="1"/>
  <c r="L144" i="12"/>
  <c r="Q144" i="12"/>
  <c r="T144" i="12" s="1"/>
  <c r="L135" i="12"/>
  <c r="Q135" i="12"/>
  <c r="T135" i="12" s="1"/>
  <c r="L131" i="12"/>
  <c r="Q131" i="12"/>
  <c r="T131" i="12" s="1"/>
  <c r="L127" i="12"/>
  <c r="Q127" i="12"/>
  <c r="T127" i="12" s="1"/>
  <c r="L123" i="12"/>
  <c r="Q123" i="12"/>
  <c r="T123" i="12" s="1"/>
  <c r="L119" i="12"/>
  <c r="Q119" i="12"/>
  <c r="T119" i="12" s="1"/>
  <c r="L115" i="12"/>
  <c r="Q115" i="12"/>
  <c r="T115" i="12" s="1"/>
  <c r="L111" i="12"/>
  <c r="Q111" i="12"/>
  <c r="T111" i="12" s="1"/>
  <c r="L107" i="12"/>
  <c r="Q107" i="12"/>
  <c r="T107" i="12" s="1"/>
  <c r="L103" i="12"/>
  <c r="Q103" i="12"/>
  <c r="T103" i="12" s="1"/>
  <c r="L99" i="12"/>
  <c r="Q99" i="12"/>
  <c r="T99" i="12" s="1"/>
  <c r="L95" i="12"/>
  <c r="Q95" i="12"/>
  <c r="T95" i="12" s="1"/>
  <c r="L91" i="12"/>
  <c r="Q91" i="12"/>
  <c r="T91" i="12" s="1"/>
  <c r="U91" i="12" s="1"/>
  <c r="L86" i="12"/>
  <c r="Q86" i="12"/>
  <c r="T86" i="12" s="1"/>
  <c r="L82" i="12"/>
  <c r="Q82" i="12"/>
  <c r="T82" i="12" s="1"/>
  <c r="L78" i="12"/>
  <c r="Q78" i="12"/>
  <c r="T78" i="12" s="1"/>
  <c r="L74" i="12"/>
  <c r="Q74" i="12"/>
  <c r="T74" i="12" s="1"/>
  <c r="L70" i="12"/>
  <c r="Q70" i="12"/>
  <c r="T70" i="12" s="1"/>
  <c r="L66" i="12"/>
  <c r="Q66" i="12"/>
  <c r="T66" i="12" s="1"/>
  <c r="L62" i="12"/>
  <c r="Q62" i="12"/>
  <c r="T62" i="12" s="1"/>
  <c r="L58" i="12"/>
  <c r="Q58" i="12"/>
  <c r="T58" i="12" s="1"/>
  <c r="L54" i="12"/>
  <c r="Q54" i="12"/>
  <c r="T54" i="12" s="1"/>
  <c r="L50" i="12"/>
  <c r="Q50" i="12"/>
  <c r="T50" i="12" s="1"/>
  <c r="L43" i="12"/>
  <c r="Q43" i="12"/>
  <c r="T43" i="12" s="1"/>
  <c r="L39" i="12"/>
  <c r="Q39" i="12"/>
  <c r="T39" i="12" s="1"/>
  <c r="L35" i="12"/>
  <c r="Q35" i="12"/>
  <c r="T35" i="12" s="1"/>
  <c r="L31" i="12"/>
  <c r="Q31" i="12"/>
  <c r="T31" i="12" s="1"/>
  <c r="L27" i="12"/>
  <c r="Q27" i="12"/>
  <c r="T27" i="12" s="1"/>
  <c r="L23" i="12"/>
  <c r="Q23" i="12"/>
  <c r="T23" i="12" s="1"/>
  <c r="L19" i="12"/>
  <c r="Q19" i="12"/>
  <c r="T19" i="12" s="1"/>
  <c r="U19" i="12" s="1"/>
  <c r="V19" i="12" s="1"/>
  <c r="L12" i="12"/>
  <c r="Q12" i="12"/>
  <c r="T12" i="12" s="1"/>
  <c r="L8" i="12"/>
  <c r="Q8" i="12"/>
  <c r="T8" i="12" s="1"/>
  <c r="L549" i="12"/>
  <c r="Q549" i="12"/>
  <c r="T549" i="12" s="1"/>
  <c r="L553" i="12"/>
  <c r="Q553" i="12"/>
  <c r="T553" i="12" s="1"/>
  <c r="L557" i="12"/>
  <c r="Q557" i="12"/>
  <c r="T557" i="12" s="1"/>
  <c r="L565" i="12"/>
  <c r="Q565" i="12"/>
  <c r="T565" i="12" s="1"/>
  <c r="L573" i="12"/>
  <c r="Q573" i="12"/>
  <c r="T573" i="12" s="1"/>
  <c r="L577" i="12"/>
  <c r="Q577" i="12"/>
  <c r="T577" i="12" s="1"/>
  <c r="L454" i="12"/>
  <c r="Q454" i="12"/>
  <c r="T454" i="12" s="1"/>
  <c r="L373" i="12"/>
  <c r="Q373" i="12"/>
  <c r="T373" i="12" s="1"/>
  <c r="L369" i="12"/>
  <c r="Q369" i="12"/>
  <c r="T369" i="12" s="1"/>
  <c r="L278" i="12"/>
  <c r="Q278" i="12"/>
  <c r="T278" i="12" s="1"/>
  <c r="L227" i="12"/>
  <c r="Q227" i="12"/>
  <c r="T227" i="12" s="1"/>
  <c r="L166" i="12"/>
  <c r="Q166" i="12"/>
  <c r="T166" i="12" s="1"/>
  <c r="L72" i="12"/>
  <c r="Q72" i="12"/>
  <c r="T72" i="12" s="1"/>
  <c r="L499" i="12"/>
  <c r="Q499" i="12"/>
  <c r="T499" i="12" s="1"/>
  <c r="L519" i="12"/>
  <c r="Q519" i="12"/>
  <c r="T519" i="12" s="1"/>
  <c r="L539" i="12"/>
  <c r="Q539" i="12"/>
  <c r="T539" i="12" s="1"/>
  <c r="L559" i="12"/>
  <c r="Q559" i="12"/>
  <c r="T559" i="12" s="1"/>
  <c r="L579" i="12"/>
  <c r="Q579" i="12"/>
  <c r="T579" i="12" s="1"/>
  <c r="L410" i="12"/>
  <c r="L224" i="12"/>
  <c r="L235" i="12"/>
  <c r="L146" i="12"/>
  <c r="L101" i="12"/>
  <c r="L56" i="12"/>
  <c r="L295" i="12"/>
  <c r="L274" i="12"/>
  <c r="L362" i="12"/>
  <c r="L334" i="12"/>
  <c r="L443" i="12"/>
  <c r="L386" i="12"/>
  <c r="L483" i="12"/>
  <c r="Q483" i="12"/>
  <c r="T483" i="12" s="1"/>
  <c r="L382" i="12"/>
  <c r="Q382" i="12"/>
  <c r="T382" i="12" s="1"/>
  <c r="L378" i="12"/>
  <c r="Q378" i="12"/>
  <c r="T378" i="12" s="1"/>
  <c r="L374" i="12"/>
  <c r="Q374" i="12"/>
  <c r="T374" i="12" s="1"/>
  <c r="L138" i="12"/>
  <c r="Q138" i="12"/>
  <c r="T138" i="12" s="1"/>
  <c r="L126" i="12"/>
  <c r="Q126" i="12"/>
  <c r="T126" i="12" s="1"/>
  <c r="L122" i="12"/>
  <c r="Q122" i="12"/>
  <c r="T122" i="12" s="1"/>
  <c r="L118" i="12"/>
  <c r="Q118" i="12"/>
  <c r="T118" i="12" s="1"/>
  <c r="L85" i="12"/>
  <c r="Q85" i="12"/>
  <c r="T85" i="12" s="1"/>
  <c r="L81" i="12"/>
  <c r="Q81" i="12"/>
  <c r="T81" i="12" s="1"/>
  <c r="L42" i="12"/>
  <c r="Q42" i="12"/>
  <c r="T42" i="12" s="1"/>
  <c r="L38" i="12"/>
  <c r="Q38" i="12"/>
  <c r="T38" i="12" s="1"/>
  <c r="L34" i="12"/>
  <c r="Q34" i="12"/>
  <c r="T34" i="12" s="1"/>
  <c r="L30" i="12"/>
  <c r="Q30" i="12"/>
  <c r="T30" i="12" s="1"/>
  <c r="L26" i="12"/>
  <c r="Q26" i="12"/>
  <c r="T26" i="12" s="1"/>
  <c r="L22" i="12"/>
  <c r="Q22" i="12"/>
  <c r="T22" i="12" s="1"/>
  <c r="L15" i="12"/>
  <c r="Q15" i="12"/>
  <c r="T15" i="12" s="1"/>
  <c r="L11" i="12"/>
  <c r="Q11" i="12"/>
  <c r="T11" i="12" s="1"/>
  <c r="L7" i="12"/>
  <c r="Q7" i="12"/>
  <c r="T7" i="12" s="1"/>
  <c r="L402" i="12"/>
  <c r="Q402" i="12"/>
  <c r="T402" i="12" s="1"/>
  <c r="L398" i="12"/>
  <c r="Q398" i="12"/>
  <c r="T398" i="12" s="1"/>
  <c r="L394" i="12"/>
  <c r="Q394" i="12"/>
  <c r="T394" i="12" s="1"/>
  <c r="L390" i="12"/>
  <c r="Q390" i="12"/>
  <c r="T390" i="12" s="1"/>
  <c r="L327" i="12"/>
  <c r="Q327" i="12"/>
  <c r="T327" i="12" s="1"/>
  <c r="L248" i="12"/>
  <c r="Q248" i="12"/>
  <c r="T248" i="12" s="1"/>
  <c r="L244" i="12"/>
  <c r="Q244" i="12"/>
  <c r="T244" i="12" s="1"/>
  <c r="L191" i="12"/>
  <c r="Q191" i="12"/>
  <c r="T191" i="12" s="1"/>
  <c r="L114" i="12"/>
  <c r="Q114" i="12"/>
  <c r="T114" i="12" s="1"/>
  <c r="L414" i="12"/>
  <c r="L231" i="12"/>
  <c r="L503" i="12"/>
  <c r="L21" i="12"/>
  <c r="L212" i="12"/>
  <c r="L163" i="12"/>
  <c r="L290" i="12"/>
  <c r="L267" i="12"/>
  <c r="L354" i="12"/>
  <c r="L459" i="12"/>
  <c r="L439" i="12"/>
  <c r="L307" i="12"/>
  <c r="L381" i="12"/>
  <c r="Q6" i="12"/>
  <c r="T6" i="12" s="1"/>
  <c r="L494" i="11"/>
  <c r="L526" i="11"/>
  <c r="L550" i="11"/>
  <c r="Q182" i="11"/>
  <c r="T182" i="11" s="1"/>
  <c r="Q166" i="11"/>
  <c r="T166" i="11" s="1"/>
  <c r="Q162" i="11"/>
  <c r="T162" i="11" s="1"/>
  <c r="Q64" i="11"/>
  <c r="T64" i="11" s="1"/>
  <c r="L490" i="11"/>
  <c r="L522" i="11"/>
  <c r="L518" i="11"/>
  <c r="L546" i="11"/>
  <c r="L514" i="11"/>
  <c r="L510" i="11"/>
  <c r="L506" i="11"/>
  <c r="L502" i="11"/>
  <c r="L562" i="11"/>
  <c r="Q396" i="11"/>
  <c r="T396" i="11" s="1"/>
  <c r="Q392" i="11"/>
  <c r="T392" i="11" s="1"/>
  <c r="Q388" i="11"/>
  <c r="T388" i="11" s="1"/>
  <c r="Q384" i="11"/>
  <c r="T384" i="11" s="1"/>
  <c r="Q380" i="11"/>
  <c r="T380" i="11" s="1"/>
  <c r="Q376" i="11"/>
  <c r="T376" i="11" s="1"/>
  <c r="Q364" i="11"/>
  <c r="T364" i="11" s="1"/>
  <c r="Q360" i="11"/>
  <c r="T360" i="11" s="1"/>
  <c r="Q356" i="11"/>
  <c r="T356" i="11" s="1"/>
  <c r="Q348" i="11"/>
  <c r="T348" i="11" s="1"/>
  <c r="Q344" i="11"/>
  <c r="T344" i="11" s="1"/>
  <c r="Q297" i="11"/>
  <c r="T297" i="11" s="1"/>
  <c r="Q210" i="11"/>
  <c r="T210" i="11" s="1"/>
  <c r="Q202" i="11"/>
  <c r="T202" i="11" s="1"/>
  <c r="Q26" i="11"/>
  <c r="T26" i="11" s="1"/>
  <c r="L55" i="11"/>
  <c r="L51" i="11"/>
  <c r="L173" i="11"/>
  <c r="L566" i="11"/>
  <c r="P199" i="11"/>
  <c r="L64" i="11"/>
  <c r="L193" i="11"/>
  <c r="L344" i="11"/>
  <c r="L177" i="11"/>
  <c r="L396" i="11"/>
  <c r="L574" i="11"/>
  <c r="P142" i="11"/>
  <c r="P143" i="11" s="1"/>
  <c r="P144" i="11" s="1"/>
  <c r="P145" i="11" s="1"/>
  <c r="P146" i="11" s="1"/>
  <c r="L161" i="11"/>
  <c r="L380" i="11"/>
  <c r="L149" i="11"/>
  <c r="L348" i="11"/>
  <c r="L26" i="11"/>
  <c r="L185" i="11"/>
  <c r="L157" i="11"/>
  <c r="L356" i="11"/>
  <c r="L570" i="11"/>
  <c r="L169" i="11"/>
  <c r="L165" i="11"/>
  <c r="L153" i="11"/>
  <c r="L202" i="11"/>
  <c r="L364" i="11"/>
  <c r="L484" i="11"/>
  <c r="Q484" i="11"/>
  <c r="T484" i="11" s="1"/>
  <c r="L480" i="11"/>
  <c r="Q480" i="11"/>
  <c r="T480" i="11" s="1"/>
  <c r="L476" i="11"/>
  <c r="Q476" i="11"/>
  <c r="T476" i="11" s="1"/>
  <c r="L472" i="11"/>
  <c r="Q472" i="11"/>
  <c r="T472" i="11" s="1"/>
  <c r="Q468" i="11"/>
  <c r="T468" i="11" s="1"/>
  <c r="L464" i="11"/>
  <c r="Q464" i="11"/>
  <c r="T464" i="11" s="1"/>
  <c r="L460" i="11"/>
  <c r="Q460" i="11"/>
  <c r="T460" i="11" s="1"/>
  <c r="L456" i="11"/>
  <c r="Q456" i="11"/>
  <c r="T456" i="11" s="1"/>
  <c r="L452" i="11"/>
  <c r="Q452" i="11"/>
  <c r="T452" i="11" s="1"/>
  <c r="L448" i="11"/>
  <c r="Q448" i="11"/>
  <c r="T448" i="11" s="1"/>
  <c r="L444" i="11"/>
  <c r="Q444" i="11"/>
  <c r="T444" i="11" s="1"/>
  <c r="L440" i="11"/>
  <c r="Q440" i="11"/>
  <c r="T440" i="11" s="1"/>
  <c r="L436" i="11"/>
  <c r="Q436" i="11"/>
  <c r="T436" i="11" s="1"/>
  <c r="L432" i="11"/>
  <c r="Q432" i="11"/>
  <c r="T432" i="11" s="1"/>
  <c r="L428" i="11"/>
  <c r="Q428" i="11"/>
  <c r="T428" i="11" s="1"/>
  <c r="L424" i="11"/>
  <c r="Q424" i="11"/>
  <c r="T424" i="11" s="1"/>
  <c r="L420" i="11"/>
  <c r="Q420" i="11"/>
  <c r="T420" i="11" s="1"/>
  <c r="L416" i="11"/>
  <c r="Q416" i="11"/>
  <c r="T416" i="11" s="1"/>
  <c r="L412" i="11"/>
  <c r="Q412" i="11"/>
  <c r="T412" i="11" s="1"/>
  <c r="L408" i="11"/>
  <c r="Q408" i="11"/>
  <c r="T408" i="11" s="1"/>
  <c r="L403" i="11"/>
  <c r="Q403" i="11"/>
  <c r="T403" i="11" s="1"/>
  <c r="Q399" i="11"/>
  <c r="T399" i="11" s="1"/>
  <c r="L395" i="11"/>
  <c r="Q395" i="11"/>
  <c r="T395" i="11" s="1"/>
  <c r="L391" i="11"/>
  <c r="Q391" i="11"/>
  <c r="T391" i="11" s="1"/>
  <c r="L387" i="11"/>
  <c r="Q387" i="11"/>
  <c r="T387" i="11" s="1"/>
  <c r="L383" i="11"/>
  <c r="Q383" i="11"/>
  <c r="T383" i="11" s="1"/>
  <c r="L379" i="11"/>
  <c r="Q379" i="11"/>
  <c r="T379" i="11" s="1"/>
  <c r="L375" i="11"/>
  <c r="Q375" i="11"/>
  <c r="T375" i="11" s="1"/>
  <c r="L371" i="11"/>
  <c r="Q371" i="11"/>
  <c r="T371" i="11" s="1"/>
  <c r="L367" i="11"/>
  <c r="Q367" i="11"/>
  <c r="T367" i="11" s="1"/>
  <c r="L363" i="11"/>
  <c r="Q363" i="11"/>
  <c r="T363" i="11" s="1"/>
  <c r="Q359" i="11"/>
  <c r="T359" i="11" s="1"/>
  <c r="Q355" i="11"/>
  <c r="T355" i="11" s="1"/>
  <c r="L351" i="11"/>
  <c r="Q351" i="11"/>
  <c r="T351" i="11" s="1"/>
  <c r="L347" i="11"/>
  <c r="Q347" i="11"/>
  <c r="T347" i="11" s="1"/>
  <c r="L343" i="11"/>
  <c r="Q343" i="11"/>
  <c r="T343" i="11" s="1"/>
  <c r="L339" i="11"/>
  <c r="Q339" i="11"/>
  <c r="T339" i="11" s="1"/>
  <c r="L335" i="11"/>
  <c r="Q335" i="11"/>
  <c r="T335" i="11" s="1"/>
  <c r="L328" i="11"/>
  <c r="Q328" i="11"/>
  <c r="T328" i="11" s="1"/>
  <c r="L324" i="11"/>
  <c r="Q324" i="11"/>
  <c r="T324" i="11" s="1"/>
  <c r="L320" i="11"/>
  <c r="Q320" i="11"/>
  <c r="T320" i="11" s="1"/>
  <c r="L316" i="11"/>
  <c r="Q316" i="11"/>
  <c r="T316" i="11" s="1"/>
  <c r="L312" i="11"/>
  <c r="Q312" i="11"/>
  <c r="T312" i="11" s="1"/>
  <c r="L308" i="11"/>
  <c r="Q308" i="11"/>
  <c r="T308" i="11" s="1"/>
  <c r="L304" i="11"/>
  <c r="Q304" i="11"/>
  <c r="T304" i="11" s="1"/>
  <c r="L300" i="11"/>
  <c r="Q300" i="11"/>
  <c r="T300" i="11" s="1"/>
  <c r="L296" i="11"/>
  <c r="Q296" i="11"/>
  <c r="T296" i="11" s="1"/>
  <c r="L292" i="11"/>
  <c r="Q292" i="11"/>
  <c r="T292" i="11" s="1"/>
  <c r="L288" i="11"/>
  <c r="Q288" i="11"/>
  <c r="T288" i="11" s="1"/>
  <c r="L284" i="11"/>
  <c r="Q284" i="11"/>
  <c r="T284" i="11" s="1"/>
  <c r="L280" i="11"/>
  <c r="Q280" i="11"/>
  <c r="T280" i="11" s="1"/>
  <c r="L276" i="11"/>
  <c r="Q276" i="11"/>
  <c r="T276" i="11" s="1"/>
  <c r="L272" i="11"/>
  <c r="Q272" i="11"/>
  <c r="T272" i="11" s="1"/>
  <c r="L268" i="11"/>
  <c r="Q268" i="11"/>
  <c r="T268" i="11" s="1"/>
  <c r="L264" i="11"/>
  <c r="Q264" i="11"/>
  <c r="T264" i="11" s="1"/>
  <c r="L257" i="11"/>
  <c r="Q257" i="11"/>
  <c r="T257" i="11" s="1"/>
  <c r="L253" i="11"/>
  <c r="Q253" i="11"/>
  <c r="T253" i="11" s="1"/>
  <c r="L249" i="11"/>
  <c r="Q249" i="11"/>
  <c r="T249" i="11" s="1"/>
  <c r="L245" i="11"/>
  <c r="Q245" i="11"/>
  <c r="T245" i="11" s="1"/>
  <c r="L241" i="11"/>
  <c r="Q241" i="11"/>
  <c r="T241" i="11" s="1"/>
  <c r="L237" i="11"/>
  <c r="Q237" i="11"/>
  <c r="T237" i="11" s="1"/>
  <c r="L233" i="11"/>
  <c r="Q233" i="11"/>
  <c r="T233" i="11" s="1"/>
  <c r="L229" i="11"/>
  <c r="Q229" i="11"/>
  <c r="T229" i="11" s="1"/>
  <c r="L225" i="11"/>
  <c r="Q225" i="11"/>
  <c r="T225" i="11" s="1"/>
  <c r="L221" i="11"/>
  <c r="Q221" i="11"/>
  <c r="T221" i="11" s="1"/>
  <c r="L217" i="11"/>
  <c r="Q217" i="11"/>
  <c r="T217" i="11" s="1"/>
  <c r="L213" i="11"/>
  <c r="Q213" i="11"/>
  <c r="T213" i="11" s="1"/>
  <c r="L209" i="11"/>
  <c r="Q209" i="11"/>
  <c r="T209" i="11" s="1"/>
  <c r="L205" i="11"/>
  <c r="Q205" i="11"/>
  <c r="T205" i="11" s="1"/>
  <c r="L201" i="11"/>
  <c r="Q201" i="11"/>
  <c r="T201" i="11" s="1"/>
  <c r="L192" i="11"/>
  <c r="Q192" i="11"/>
  <c r="T192" i="11" s="1"/>
  <c r="L188" i="11"/>
  <c r="Q188" i="11"/>
  <c r="T188" i="11" s="1"/>
  <c r="L184" i="11"/>
  <c r="Q184" i="11"/>
  <c r="T184" i="11" s="1"/>
  <c r="L180" i="11"/>
  <c r="Q180" i="11"/>
  <c r="T180" i="11" s="1"/>
  <c r="L176" i="11"/>
  <c r="Q176" i="11"/>
  <c r="T176" i="11" s="1"/>
  <c r="L172" i="11"/>
  <c r="Q172" i="11"/>
  <c r="T172" i="11" s="1"/>
  <c r="L168" i="11"/>
  <c r="Q168" i="11"/>
  <c r="T168" i="11" s="1"/>
  <c r="L164" i="11"/>
  <c r="Q164" i="11"/>
  <c r="T164" i="11" s="1"/>
  <c r="L160" i="11"/>
  <c r="Q160" i="11"/>
  <c r="T160" i="11" s="1"/>
  <c r="L156" i="11"/>
  <c r="Q156" i="11"/>
  <c r="T156" i="11" s="1"/>
  <c r="L152" i="11"/>
  <c r="Q152" i="11"/>
  <c r="T152" i="11" s="1"/>
  <c r="L148" i="11"/>
  <c r="Q148" i="11"/>
  <c r="T148" i="11" s="1"/>
  <c r="L144" i="11"/>
  <c r="Q144" i="11"/>
  <c r="T144" i="11" s="1"/>
  <c r="L135" i="11"/>
  <c r="Q135" i="11"/>
  <c r="T135" i="11" s="1"/>
  <c r="L131" i="11"/>
  <c r="Q131" i="11"/>
  <c r="T131" i="11" s="1"/>
  <c r="L127" i="11"/>
  <c r="Q127" i="11"/>
  <c r="T127" i="11" s="1"/>
  <c r="L123" i="11"/>
  <c r="Q123" i="11"/>
  <c r="T123" i="11" s="1"/>
  <c r="L119" i="11"/>
  <c r="Q119" i="11"/>
  <c r="T119" i="11" s="1"/>
  <c r="L115" i="11"/>
  <c r="Q115" i="11"/>
  <c r="T115" i="11" s="1"/>
  <c r="L111" i="11"/>
  <c r="Q111" i="11"/>
  <c r="T111" i="11" s="1"/>
  <c r="L107" i="11"/>
  <c r="Q107" i="11"/>
  <c r="T107" i="11" s="1"/>
  <c r="L103" i="11"/>
  <c r="Q103" i="11"/>
  <c r="T103" i="11" s="1"/>
  <c r="L99" i="11"/>
  <c r="Q99" i="11"/>
  <c r="T99" i="11" s="1"/>
  <c r="L95" i="11"/>
  <c r="Q95" i="11"/>
  <c r="T95" i="11" s="1"/>
  <c r="L91" i="11"/>
  <c r="Q91" i="11"/>
  <c r="T91" i="11" s="1"/>
  <c r="U91" i="11" s="1"/>
  <c r="V91" i="11" s="1"/>
  <c r="L86" i="11"/>
  <c r="Q86" i="11"/>
  <c r="T86" i="11" s="1"/>
  <c r="L82" i="11"/>
  <c r="Q82" i="11"/>
  <c r="T82" i="11" s="1"/>
  <c r="L78" i="11"/>
  <c r="Q78" i="11"/>
  <c r="T78" i="11" s="1"/>
  <c r="L74" i="11"/>
  <c r="Q74" i="11"/>
  <c r="T74" i="11" s="1"/>
  <c r="L70" i="11"/>
  <c r="Q70" i="11"/>
  <c r="T70" i="11" s="1"/>
  <c r="L66" i="11"/>
  <c r="Q66" i="11"/>
  <c r="T66" i="11" s="1"/>
  <c r="L62" i="11"/>
  <c r="Q62" i="11"/>
  <c r="T62" i="11" s="1"/>
  <c r="L58" i="11"/>
  <c r="Q58" i="11"/>
  <c r="T58" i="11" s="1"/>
  <c r="Q54" i="11"/>
  <c r="T54" i="11" s="1"/>
  <c r="L50" i="11"/>
  <c r="Q50" i="11"/>
  <c r="T50" i="11" s="1"/>
  <c r="L43" i="11"/>
  <c r="Q43" i="11"/>
  <c r="T43" i="11" s="1"/>
  <c r="L39" i="11"/>
  <c r="Q39" i="11"/>
  <c r="T39" i="11" s="1"/>
  <c r="L35" i="11"/>
  <c r="Q35" i="11"/>
  <c r="T35" i="11" s="1"/>
  <c r="L31" i="11"/>
  <c r="Q31" i="11"/>
  <c r="T31" i="11" s="1"/>
  <c r="Q27" i="11"/>
  <c r="T27" i="11" s="1"/>
  <c r="Q23" i="11"/>
  <c r="T23" i="11" s="1"/>
  <c r="Q19" i="11"/>
  <c r="T19" i="11" s="1"/>
  <c r="U19" i="11" s="1"/>
  <c r="V19" i="11" s="1"/>
  <c r="Q12" i="11"/>
  <c r="T12" i="11" s="1"/>
  <c r="Q8" i="11"/>
  <c r="T8" i="11" s="1"/>
  <c r="L577" i="11"/>
  <c r="Q577" i="11"/>
  <c r="T577" i="11" s="1"/>
  <c r="L573" i="11"/>
  <c r="Q573" i="11"/>
  <c r="T573" i="11" s="1"/>
  <c r="L569" i="11"/>
  <c r="Q569" i="11"/>
  <c r="T569" i="11" s="1"/>
  <c r="L565" i="11"/>
  <c r="Q565" i="11"/>
  <c r="T565" i="11" s="1"/>
  <c r="L561" i="11"/>
  <c r="Q561" i="11"/>
  <c r="T561" i="11" s="1"/>
  <c r="L557" i="11"/>
  <c r="Q557" i="11"/>
  <c r="T557" i="11" s="1"/>
  <c r="L553" i="11"/>
  <c r="Q553" i="11"/>
  <c r="T553" i="11" s="1"/>
  <c r="L549" i="11"/>
  <c r="Q549" i="11"/>
  <c r="T549" i="11" s="1"/>
  <c r="L545" i="11"/>
  <c r="Q545" i="11"/>
  <c r="T545" i="11" s="1"/>
  <c r="L541" i="11"/>
  <c r="Q541" i="11"/>
  <c r="T541" i="11" s="1"/>
  <c r="L537" i="11"/>
  <c r="Q537" i="11"/>
  <c r="T537" i="11" s="1"/>
  <c r="L533" i="11"/>
  <c r="Q533" i="11"/>
  <c r="T533" i="11" s="1"/>
  <c r="L529" i="11"/>
  <c r="Q529" i="11"/>
  <c r="T529" i="11" s="1"/>
  <c r="L525" i="11"/>
  <c r="Q525" i="11"/>
  <c r="T525" i="11" s="1"/>
  <c r="L521" i="11"/>
  <c r="Q521" i="11"/>
  <c r="T521" i="11" s="1"/>
  <c r="L517" i="11"/>
  <c r="Q517" i="11"/>
  <c r="T517" i="11" s="1"/>
  <c r="L513" i="11"/>
  <c r="Q513" i="11"/>
  <c r="T513" i="11" s="1"/>
  <c r="L509" i="11"/>
  <c r="Q509" i="11"/>
  <c r="T509" i="11" s="1"/>
  <c r="L505" i="11"/>
  <c r="Q505" i="11"/>
  <c r="T505" i="11" s="1"/>
  <c r="L501" i="11"/>
  <c r="Q501" i="11"/>
  <c r="T501" i="11" s="1"/>
  <c r="L497" i="11"/>
  <c r="Q497" i="11"/>
  <c r="T497" i="11" s="1"/>
  <c r="L493" i="11"/>
  <c r="Q493" i="11"/>
  <c r="T493" i="11" s="1"/>
  <c r="L392" i="11"/>
  <c r="L376" i="11"/>
  <c r="L483" i="11"/>
  <c r="Q483" i="11"/>
  <c r="T483" i="11" s="1"/>
  <c r="L479" i="11"/>
  <c r="Q479" i="11"/>
  <c r="T479" i="11" s="1"/>
  <c r="L475" i="11"/>
  <c r="Q475" i="11"/>
  <c r="T475" i="11" s="1"/>
  <c r="L471" i="11"/>
  <c r="Q471" i="11"/>
  <c r="T471" i="11" s="1"/>
  <c r="L467" i="11"/>
  <c r="Q467" i="11"/>
  <c r="T467" i="11" s="1"/>
  <c r="L463" i="11"/>
  <c r="Q463" i="11"/>
  <c r="T463" i="11" s="1"/>
  <c r="L459" i="11"/>
  <c r="Q459" i="11"/>
  <c r="T459" i="11" s="1"/>
  <c r="L455" i="11"/>
  <c r="Q455" i="11"/>
  <c r="T455" i="11" s="1"/>
  <c r="L451" i="11"/>
  <c r="Q451" i="11"/>
  <c r="T451" i="11" s="1"/>
  <c r="L447" i="11"/>
  <c r="Q447" i="11"/>
  <c r="T447" i="11" s="1"/>
  <c r="L443" i="11"/>
  <c r="Q443" i="11"/>
  <c r="T443" i="11" s="1"/>
  <c r="L439" i="11"/>
  <c r="Q439" i="11"/>
  <c r="T439" i="11" s="1"/>
  <c r="L435" i="11"/>
  <c r="Q435" i="11"/>
  <c r="T435" i="11" s="1"/>
  <c r="L431" i="11"/>
  <c r="Q431" i="11"/>
  <c r="T431" i="11" s="1"/>
  <c r="L427" i="11"/>
  <c r="Q427" i="11"/>
  <c r="T427" i="11" s="1"/>
  <c r="L423" i="11"/>
  <c r="Q423" i="11"/>
  <c r="T423" i="11" s="1"/>
  <c r="L419" i="11"/>
  <c r="Q419" i="11"/>
  <c r="T419" i="11" s="1"/>
  <c r="L415" i="11"/>
  <c r="Q415" i="11"/>
  <c r="T415" i="11" s="1"/>
  <c r="L411" i="11"/>
  <c r="Q411" i="11"/>
  <c r="T411" i="11" s="1"/>
  <c r="L402" i="11"/>
  <c r="Q402" i="11"/>
  <c r="T402" i="11" s="1"/>
  <c r="L398" i="11"/>
  <c r="Q398" i="11"/>
  <c r="T398" i="11" s="1"/>
  <c r="L394" i="11"/>
  <c r="Q394" i="11"/>
  <c r="T394" i="11" s="1"/>
  <c r="L390" i="11"/>
  <c r="Q390" i="11"/>
  <c r="T390" i="11" s="1"/>
  <c r="L386" i="11"/>
  <c r="Q386" i="11"/>
  <c r="T386" i="11" s="1"/>
  <c r="L382" i="11"/>
  <c r="Q382" i="11"/>
  <c r="T382" i="11" s="1"/>
  <c r="L378" i="11"/>
  <c r="Q378" i="11"/>
  <c r="T378" i="11" s="1"/>
  <c r="L374" i="11"/>
  <c r="Q374" i="11"/>
  <c r="T374" i="11" s="1"/>
  <c r="L370" i="11"/>
  <c r="Q370" i="11"/>
  <c r="T370" i="11" s="1"/>
  <c r="L366" i="11"/>
  <c r="Q366" i="11"/>
  <c r="T366" i="11" s="1"/>
  <c r="L362" i="11"/>
  <c r="Q362" i="11"/>
  <c r="T362" i="11" s="1"/>
  <c r="L358" i="11"/>
  <c r="Q358" i="11"/>
  <c r="T358" i="11" s="1"/>
  <c r="L350" i="11"/>
  <c r="Q350" i="11"/>
  <c r="T350" i="11" s="1"/>
  <c r="L346" i="11"/>
  <c r="Q346" i="11"/>
  <c r="T346" i="11" s="1"/>
  <c r="L342" i="11"/>
  <c r="Q342" i="11"/>
  <c r="T342" i="11" s="1"/>
  <c r="L338" i="11"/>
  <c r="Q338" i="11"/>
  <c r="T338" i="11" s="1"/>
  <c r="L334" i="11"/>
  <c r="Q334" i="11"/>
  <c r="T334" i="11" s="1"/>
  <c r="U334" i="11" s="1"/>
  <c r="L327" i="11"/>
  <c r="Q327" i="11"/>
  <c r="T327" i="11" s="1"/>
  <c r="L323" i="11"/>
  <c r="Q323" i="11"/>
  <c r="T323" i="11" s="1"/>
  <c r="L319" i="11"/>
  <c r="Q319" i="11"/>
  <c r="T319" i="11" s="1"/>
  <c r="L315" i="11"/>
  <c r="Q315" i="11"/>
  <c r="T315" i="11" s="1"/>
  <c r="L311" i="11"/>
  <c r="Q311" i="11"/>
  <c r="T311" i="11" s="1"/>
  <c r="L303" i="11"/>
  <c r="Q303" i="11"/>
  <c r="T303" i="11" s="1"/>
  <c r="L299" i="11"/>
  <c r="Q299" i="11"/>
  <c r="T299" i="11" s="1"/>
  <c r="L295" i="11"/>
  <c r="Q295" i="11"/>
  <c r="T295" i="11" s="1"/>
  <c r="L291" i="11"/>
  <c r="Q291" i="11"/>
  <c r="T291" i="11" s="1"/>
  <c r="L287" i="11"/>
  <c r="Q287" i="11"/>
  <c r="T287" i="11" s="1"/>
  <c r="L283" i="11"/>
  <c r="Q283" i="11"/>
  <c r="T283" i="11" s="1"/>
  <c r="L279" i="11"/>
  <c r="Q279" i="11"/>
  <c r="T279" i="11" s="1"/>
  <c r="L275" i="11"/>
  <c r="Q275" i="11"/>
  <c r="T275" i="11" s="1"/>
  <c r="L271" i="11"/>
  <c r="Q271" i="11"/>
  <c r="T271" i="11" s="1"/>
  <c r="L267" i="11"/>
  <c r="Q267" i="11"/>
  <c r="T267" i="11" s="1"/>
  <c r="L263" i="11"/>
  <c r="Q263" i="11"/>
  <c r="T263" i="11" s="1"/>
  <c r="L256" i="11"/>
  <c r="Q256" i="11"/>
  <c r="T256" i="11" s="1"/>
  <c r="L252" i="11"/>
  <c r="Q252" i="11"/>
  <c r="T252" i="11" s="1"/>
  <c r="L248" i="11"/>
  <c r="Q248" i="11"/>
  <c r="T248" i="11" s="1"/>
  <c r="L244" i="11"/>
  <c r="Q244" i="11"/>
  <c r="T244" i="11" s="1"/>
  <c r="L240" i="11"/>
  <c r="Q240" i="11"/>
  <c r="T240" i="11" s="1"/>
  <c r="L236" i="11"/>
  <c r="Q236" i="11"/>
  <c r="T236" i="11" s="1"/>
  <c r="L232" i="11"/>
  <c r="Q232" i="11"/>
  <c r="T232" i="11" s="1"/>
  <c r="L228" i="11"/>
  <c r="Q228" i="11"/>
  <c r="T228" i="11" s="1"/>
  <c r="L224" i="11"/>
  <c r="Q224" i="11"/>
  <c r="T224" i="11" s="1"/>
  <c r="L220" i="11"/>
  <c r="Q220" i="11"/>
  <c r="T220" i="11" s="1"/>
  <c r="L216" i="11"/>
  <c r="Q216" i="11"/>
  <c r="T216" i="11" s="1"/>
  <c r="L212" i="11"/>
  <c r="Q212" i="11"/>
  <c r="T212" i="11" s="1"/>
  <c r="L208" i="11"/>
  <c r="Q208" i="11"/>
  <c r="T208" i="11" s="1"/>
  <c r="L204" i="11"/>
  <c r="Q204" i="11"/>
  <c r="T204" i="11" s="1"/>
  <c r="L200" i="11"/>
  <c r="Q200" i="11"/>
  <c r="T200" i="11" s="1"/>
  <c r="L195" i="11"/>
  <c r="Q195" i="11"/>
  <c r="T195" i="11" s="1"/>
  <c r="L191" i="11"/>
  <c r="Q191" i="11"/>
  <c r="T191" i="11" s="1"/>
  <c r="L187" i="11"/>
  <c r="Q187" i="11"/>
  <c r="T187" i="11" s="1"/>
  <c r="L183" i="11"/>
  <c r="Q183" i="11"/>
  <c r="T183" i="11" s="1"/>
  <c r="L179" i="11"/>
  <c r="Q179" i="11"/>
  <c r="T179" i="11" s="1"/>
  <c r="L175" i="11"/>
  <c r="Q175" i="11"/>
  <c r="T175" i="11" s="1"/>
  <c r="L171" i="11"/>
  <c r="Q171" i="11"/>
  <c r="T171" i="11" s="1"/>
  <c r="L167" i="11"/>
  <c r="Q167" i="11"/>
  <c r="T167" i="11" s="1"/>
  <c r="L163" i="11"/>
  <c r="Q163" i="11"/>
  <c r="T163" i="11" s="1"/>
  <c r="L159" i="11"/>
  <c r="Q159" i="11"/>
  <c r="T159" i="11" s="1"/>
  <c r="L155" i="11"/>
  <c r="Q155" i="11"/>
  <c r="T155" i="11" s="1"/>
  <c r="L151" i="11"/>
  <c r="Q151" i="11"/>
  <c r="T151" i="11" s="1"/>
  <c r="L147" i="11"/>
  <c r="Q147" i="11"/>
  <c r="T147" i="11" s="1"/>
  <c r="L143" i="11"/>
  <c r="Q143" i="11"/>
  <c r="T143" i="11" s="1"/>
  <c r="L138" i="11"/>
  <c r="Q138" i="11"/>
  <c r="T138" i="11" s="1"/>
  <c r="L134" i="11"/>
  <c r="Q134" i="11"/>
  <c r="T134" i="11" s="1"/>
  <c r="L130" i="11"/>
  <c r="Q130" i="11"/>
  <c r="T130" i="11" s="1"/>
  <c r="L126" i="11"/>
  <c r="Q126" i="11"/>
  <c r="T126" i="11" s="1"/>
  <c r="L122" i="11"/>
  <c r="Q122" i="11"/>
  <c r="T122" i="11" s="1"/>
  <c r="L118" i="11"/>
  <c r="Q118" i="11"/>
  <c r="T118" i="11" s="1"/>
  <c r="L114" i="11"/>
  <c r="Q114" i="11"/>
  <c r="T114" i="11" s="1"/>
  <c r="L110" i="11"/>
  <c r="Q110" i="11"/>
  <c r="T110" i="11" s="1"/>
  <c r="L106" i="11"/>
  <c r="Q106" i="11"/>
  <c r="T106" i="11" s="1"/>
  <c r="L102" i="11"/>
  <c r="Q102" i="11"/>
  <c r="T102" i="11" s="1"/>
  <c r="L98" i="11"/>
  <c r="Q98" i="11"/>
  <c r="T98" i="11" s="1"/>
  <c r="L94" i="11"/>
  <c r="Q94" i="11"/>
  <c r="T94" i="11" s="1"/>
  <c r="L85" i="11"/>
  <c r="Q85" i="11"/>
  <c r="T85" i="11" s="1"/>
  <c r="L81" i="11"/>
  <c r="Q81" i="11"/>
  <c r="T81" i="11" s="1"/>
  <c r="L77" i="11"/>
  <c r="Q77" i="11"/>
  <c r="T77" i="11" s="1"/>
  <c r="L73" i="11"/>
  <c r="Q73" i="11"/>
  <c r="T73" i="11" s="1"/>
  <c r="L69" i="11"/>
  <c r="Q69" i="11"/>
  <c r="T69" i="11" s="1"/>
  <c r="L65" i="11"/>
  <c r="Q65" i="11"/>
  <c r="T65" i="11" s="1"/>
  <c r="L61" i="11"/>
  <c r="Q61" i="11"/>
  <c r="T61" i="11" s="1"/>
  <c r="L57" i="11"/>
  <c r="Q57" i="11"/>
  <c r="T57" i="11" s="1"/>
  <c r="L53" i="11"/>
  <c r="Q53" i="11"/>
  <c r="T53" i="11" s="1"/>
  <c r="L49" i="11"/>
  <c r="Q49" i="11"/>
  <c r="T49" i="11" s="1"/>
  <c r="U49" i="11" s="1"/>
  <c r="V49" i="11" s="1"/>
  <c r="L42" i="11"/>
  <c r="Q42" i="11"/>
  <c r="T42" i="11" s="1"/>
  <c r="L38" i="11"/>
  <c r="Q38" i="11"/>
  <c r="T38" i="11" s="1"/>
  <c r="L34" i="11"/>
  <c r="Q34" i="11"/>
  <c r="T34" i="11" s="1"/>
  <c r="L30" i="11"/>
  <c r="Q30" i="11"/>
  <c r="T30" i="11" s="1"/>
  <c r="L22" i="11"/>
  <c r="Q22" i="11"/>
  <c r="T22" i="11" s="1"/>
  <c r="L15" i="11"/>
  <c r="Q15" i="11"/>
  <c r="T15" i="11" s="1"/>
  <c r="L11" i="11"/>
  <c r="Q11" i="11"/>
  <c r="T11" i="11" s="1"/>
  <c r="L7" i="11"/>
  <c r="Q7" i="11"/>
  <c r="T7" i="11" s="1"/>
  <c r="Q576" i="11"/>
  <c r="T576" i="11" s="1"/>
  <c r="L572" i="11"/>
  <c r="Q572" i="11"/>
  <c r="T572" i="11" s="1"/>
  <c r="L568" i="11"/>
  <c r="Q568" i="11"/>
  <c r="T568" i="11" s="1"/>
  <c r="L564" i="11"/>
  <c r="Q564" i="11"/>
  <c r="T564" i="11" s="1"/>
  <c r="L560" i="11"/>
  <c r="Q560" i="11"/>
  <c r="T560" i="11" s="1"/>
  <c r="L556" i="11"/>
  <c r="Q556" i="11"/>
  <c r="T556" i="11" s="1"/>
  <c r="L552" i="11"/>
  <c r="Q552" i="11"/>
  <c r="T552" i="11" s="1"/>
  <c r="L548" i="11"/>
  <c r="Q548" i="11"/>
  <c r="T548" i="11" s="1"/>
  <c r="L544" i="11"/>
  <c r="Q544" i="11"/>
  <c r="T544" i="11" s="1"/>
  <c r="L540" i="11"/>
  <c r="Q540" i="11"/>
  <c r="T540" i="11" s="1"/>
  <c r="Q536" i="11"/>
  <c r="T536" i="11" s="1"/>
  <c r="L532" i="11"/>
  <c r="Q532" i="11"/>
  <c r="T532" i="11" s="1"/>
  <c r="Q528" i="11"/>
  <c r="T528" i="11" s="1"/>
  <c r="Q524" i="11"/>
  <c r="T524" i="11" s="1"/>
  <c r="Q520" i="11"/>
  <c r="T520" i="11" s="1"/>
  <c r="Q516" i="11"/>
  <c r="T516" i="11" s="1"/>
  <c r="Q512" i="11"/>
  <c r="T512" i="11" s="1"/>
  <c r="Q508" i="11"/>
  <c r="T508" i="11" s="1"/>
  <c r="Q504" i="11"/>
  <c r="T504" i="11" s="1"/>
  <c r="Q500" i="11"/>
  <c r="T500" i="11" s="1"/>
  <c r="Q496" i="11"/>
  <c r="T496" i="11" s="1"/>
  <c r="Q492" i="11"/>
  <c r="T492" i="11" s="1"/>
  <c r="L360" i="11"/>
  <c r="L384" i="11"/>
  <c r="L6" i="11"/>
  <c r="Q6" i="11"/>
  <c r="T6" i="11" s="1"/>
  <c r="L4" i="11"/>
  <c r="Q4" i="11"/>
  <c r="T4" i="11" s="1"/>
  <c r="U4" i="11" s="1"/>
  <c r="V4" i="11" s="1"/>
  <c r="L388" i="11"/>
  <c r="L425" i="11"/>
  <c r="L486" i="11"/>
  <c r="Q486" i="11"/>
  <c r="T486" i="11" s="1"/>
  <c r="L482" i="11"/>
  <c r="Q482" i="11"/>
  <c r="T482" i="11" s="1"/>
  <c r="L478" i="11"/>
  <c r="Q478" i="11"/>
  <c r="T478" i="11" s="1"/>
  <c r="L474" i="11"/>
  <c r="Q474" i="11"/>
  <c r="T474" i="11" s="1"/>
  <c r="L470" i="11"/>
  <c r="Q470" i="11"/>
  <c r="T470" i="11" s="1"/>
  <c r="L466" i="11"/>
  <c r="Q466" i="11"/>
  <c r="T466" i="11" s="1"/>
  <c r="L462" i="11"/>
  <c r="Q462" i="11"/>
  <c r="T462" i="11" s="1"/>
  <c r="L458" i="11"/>
  <c r="Q458" i="11"/>
  <c r="T458" i="11" s="1"/>
  <c r="L454" i="11"/>
  <c r="Q454" i="11"/>
  <c r="T454" i="11" s="1"/>
  <c r="L450" i="11"/>
  <c r="Q450" i="11"/>
  <c r="T450" i="11" s="1"/>
  <c r="L446" i="11"/>
  <c r="Q446" i="11"/>
  <c r="T446" i="11" s="1"/>
  <c r="L442" i="11"/>
  <c r="Q442" i="11"/>
  <c r="T442" i="11" s="1"/>
  <c r="L438" i="11"/>
  <c r="Q438" i="11"/>
  <c r="T438" i="11" s="1"/>
  <c r="L434" i="11"/>
  <c r="Q434" i="11"/>
  <c r="T434" i="11" s="1"/>
  <c r="L430" i="11"/>
  <c r="Q430" i="11"/>
  <c r="T430" i="11" s="1"/>
  <c r="L426" i="11"/>
  <c r="Q426" i="11"/>
  <c r="T426" i="11" s="1"/>
  <c r="L422" i="11"/>
  <c r="Q422" i="11"/>
  <c r="T422" i="11" s="1"/>
  <c r="L418" i="11"/>
  <c r="Q418" i="11"/>
  <c r="T418" i="11" s="1"/>
  <c r="L414" i="11"/>
  <c r="Q414" i="11"/>
  <c r="T414" i="11" s="1"/>
  <c r="L410" i="11"/>
  <c r="Q410" i="11"/>
  <c r="T410" i="11" s="1"/>
  <c r="L401" i="11"/>
  <c r="Q401" i="11"/>
  <c r="T401" i="11" s="1"/>
  <c r="L397" i="11"/>
  <c r="Q397" i="11"/>
  <c r="T397" i="11" s="1"/>
  <c r="L393" i="11"/>
  <c r="Q393" i="11"/>
  <c r="T393" i="11" s="1"/>
  <c r="L389" i="11"/>
  <c r="Q389" i="11"/>
  <c r="T389" i="11" s="1"/>
  <c r="L385" i="11"/>
  <c r="Q385" i="11"/>
  <c r="T385" i="11" s="1"/>
  <c r="L381" i="11"/>
  <c r="Q381" i="11"/>
  <c r="T381" i="11" s="1"/>
  <c r="L377" i="11"/>
  <c r="Q377" i="11"/>
  <c r="T377" i="11" s="1"/>
  <c r="L373" i="11"/>
  <c r="Q373" i="11"/>
  <c r="T373" i="11" s="1"/>
  <c r="L369" i="11"/>
  <c r="Q369" i="11"/>
  <c r="T369" i="11" s="1"/>
  <c r="L365" i="11"/>
  <c r="Q365" i="11"/>
  <c r="T365" i="11" s="1"/>
  <c r="L361" i="11"/>
  <c r="Q361" i="11"/>
  <c r="T361" i="11" s="1"/>
  <c r="L357" i="11"/>
  <c r="Q357" i="11"/>
  <c r="T357" i="11" s="1"/>
  <c r="L341" i="11"/>
  <c r="Q341" i="11"/>
  <c r="T341" i="11" s="1"/>
  <c r="L337" i="11"/>
  <c r="Q337" i="11"/>
  <c r="T337" i="11" s="1"/>
  <c r="L330" i="11"/>
  <c r="Q330" i="11"/>
  <c r="T330" i="11" s="1"/>
  <c r="L326" i="11"/>
  <c r="Q326" i="11"/>
  <c r="T326" i="11" s="1"/>
  <c r="L322" i="11"/>
  <c r="Q322" i="11"/>
  <c r="T322" i="11" s="1"/>
  <c r="L318" i="11"/>
  <c r="Q318" i="11"/>
  <c r="T318" i="11" s="1"/>
  <c r="L314" i="11"/>
  <c r="Q314" i="11"/>
  <c r="T314" i="11" s="1"/>
  <c r="L310" i="11"/>
  <c r="Q310" i="11"/>
  <c r="T310" i="11" s="1"/>
  <c r="L306" i="11"/>
  <c r="Q306" i="11"/>
  <c r="T306" i="11" s="1"/>
  <c r="L302" i="11"/>
  <c r="Q302" i="11"/>
  <c r="T302" i="11" s="1"/>
  <c r="L294" i="11"/>
  <c r="Q294" i="11"/>
  <c r="T294" i="11" s="1"/>
  <c r="L290" i="11"/>
  <c r="Q290" i="11"/>
  <c r="T290" i="11" s="1"/>
  <c r="L286" i="11"/>
  <c r="Q286" i="11"/>
  <c r="T286" i="11" s="1"/>
  <c r="L282" i="11"/>
  <c r="Q282" i="11"/>
  <c r="T282" i="11" s="1"/>
  <c r="L278" i="11"/>
  <c r="Q278" i="11"/>
  <c r="T278" i="11" s="1"/>
  <c r="L274" i="11"/>
  <c r="Q274" i="11"/>
  <c r="T274" i="11" s="1"/>
  <c r="L270" i="11"/>
  <c r="Q270" i="11"/>
  <c r="T270" i="11" s="1"/>
  <c r="L266" i="11"/>
  <c r="Q266" i="11"/>
  <c r="T266" i="11" s="1"/>
  <c r="L262" i="11"/>
  <c r="Q262" i="11"/>
  <c r="T262" i="11" s="1"/>
  <c r="U262" i="11" s="1"/>
  <c r="V262" i="11" s="1"/>
  <c r="L255" i="11"/>
  <c r="Q255" i="11"/>
  <c r="T255" i="11" s="1"/>
  <c r="L251" i="11"/>
  <c r="Q251" i="11"/>
  <c r="T251" i="11" s="1"/>
  <c r="L247" i="11"/>
  <c r="Q247" i="11"/>
  <c r="T247" i="11" s="1"/>
  <c r="L243" i="11"/>
  <c r="Q243" i="11"/>
  <c r="T243" i="11" s="1"/>
  <c r="L239" i="11"/>
  <c r="Q239" i="11"/>
  <c r="T239" i="11" s="1"/>
  <c r="L235" i="11"/>
  <c r="Q235" i="11"/>
  <c r="T235" i="11" s="1"/>
  <c r="L231" i="11"/>
  <c r="Q231" i="11"/>
  <c r="T231" i="11" s="1"/>
  <c r="L227" i="11"/>
  <c r="Q227" i="11"/>
  <c r="T227" i="11" s="1"/>
  <c r="L223" i="11"/>
  <c r="Q223" i="11"/>
  <c r="T223" i="11" s="1"/>
  <c r="L219" i="11"/>
  <c r="Q219" i="11"/>
  <c r="T219" i="11" s="1"/>
  <c r="L211" i="11"/>
  <c r="Q211" i="11"/>
  <c r="T211" i="11" s="1"/>
  <c r="L207" i="11"/>
  <c r="Q207" i="11"/>
  <c r="T207" i="11" s="1"/>
  <c r="L203" i="11"/>
  <c r="Q203" i="11"/>
  <c r="T203" i="11" s="1"/>
  <c r="L199" i="11"/>
  <c r="Q199" i="11"/>
  <c r="T199" i="11" s="1"/>
  <c r="U199" i="11" s="1"/>
  <c r="V199" i="11" s="1"/>
  <c r="L194" i="11"/>
  <c r="Q194" i="11"/>
  <c r="T194" i="11" s="1"/>
  <c r="L190" i="11"/>
  <c r="Q190" i="11"/>
  <c r="T190" i="11" s="1"/>
  <c r="L186" i="11"/>
  <c r="Q186" i="11"/>
  <c r="T186" i="11" s="1"/>
  <c r="L178" i="11"/>
  <c r="Q178" i="11"/>
  <c r="T178" i="11" s="1"/>
  <c r="L174" i="11"/>
  <c r="Q174" i="11"/>
  <c r="T174" i="11" s="1"/>
  <c r="L170" i="11"/>
  <c r="Q170" i="11"/>
  <c r="T170" i="11" s="1"/>
  <c r="L158" i="11"/>
  <c r="Q158" i="11"/>
  <c r="T158" i="11" s="1"/>
  <c r="L154" i="11"/>
  <c r="Q154" i="11"/>
  <c r="T154" i="11" s="1"/>
  <c r="L150" i="11"/>
  <c r="Q150" i="11"/>
  <c r="T150" i="11" s="1"/>
  <c r="L146" i="11"/>
  <c r="Q146" i="11"/>
  <c r="T146" i="11" s="1"/>
  <c r="L142" i="11"/>
  <c r="Q142" i="11"/>
  <c r="T142" i="11" s="1"/>
  <c r="L137" i="11"/>
  <c r="Q137" i="11"/>
  <c r="T137" i="11" s="1"/>
  <c r="L133" i="11"/>
  <c r="Q133" i="11"/>
  <c r="T133" i="11" s="1"/>
  <c r="L129" i="11"/>
  <c r="Q129" i="11"/>
  <c r="T129" i="11" s="1"/>
  <c r="L125" i="11"/>
  <c r="Q125" i="11"/>
  <c r="T125" i="11" s="1"/>
  <c r="L121" i="11"/>
  <c r="Q121" i="11"/>
  <c r="T121" i="11" s="1"/>
  <c r="L117" i="11"/>
  <c r="Q117" i="11"/>
  <c r="T117" i="11" s="1"/>
  <c r="L113" i="11"/>
  <c r="Q113" i="11"/>
  <c r="T113" i="11" s="1"/>
  <c r="L109" i="11"/>
  <c r="Q109" i="11"/>
  <c r="T109" i="11" s="1"/>
  <c r="L105" i="11"/>
  <c r="Q105" i="11"/>
  <c r="T105" i="11" s="1"/>
  <c r="L101" i="11"/>
  <c r="Q101" i="11"/>
  <c r="T101" i="11" s="1"/>
  <c r="L97" i="11"/>
  <c r="Q97" i="11"/>
  <c r="T97" i="11" s="1"/>
  <c r="L93" i="11"/>
  <c r="Q93" i="11"/>
  <c r="T93" i="11" s="1"/>
  <c r="L84" i="11"/>
  <c r="Q84" i="11"/>
  <c r="T84" i="11" s="1"/>
  <c r="L80" i="11"/>
  <c r="Q80" i="11"/>
  <c r="T80" i="11" s="1"/>
  <c r="L76" i="11"/>
  <c r="Q76" i="11"/>
  <c r="T76" i="11" s="1"/>
  <c r="L72" i="11"/>
  <c r="Q72" i="11"/>
  <c r="T72" i="11" s="1"/>
  <c r="L68" i="11"/>
  <c r="Q68" i="11"/>
  <c r="T68" i="11" s="1"/>
  <c r="L60" i="11"/>
  <c r="Q60" i="11"/>
  <c r="T60" i="11" s="1"/>
  <c r="L56" i="11"/>
  <c r="Q56" i="11"/>
  <c r="T56" i="11" s="1"/>
  <c r="L52" i="11"/>
  <c r="Q52" i="11"/>
  <c r="T52" i="11" s="1"/>
  <c r="L45" i="11"/>
  <c r="Q45" i="11"/>
  <c r="T45" i="11" s="1"/>
  <c r="L41" i="11"/>
  <c r="Q41" i="11"/>
  <c r="T41" i="11" s="1"/>
  <c r="L37" i="11"/>
  <c r="Q37" i="11"/>
  <c r="T37" i="11" s="1"/>
  <c r="L33" i="11"/>
  <c r="Q33" i="11"/>
  <c r="T33" i="11" s="1"/>
  <c r="L29" i="11"/>
  <c r="Q29" i="11"/>
  <c r="T29" i="11" s="1"/>
  <c r="L25" i="11"/>
  <c r="Q25" i="11"/>
  <c r="T25" i="11" s="1"/>
  <c r="L21" i="11"/>
  <c r="Q21" i="11"/>
  <c r="T21" i="11" s="1"/>
  <c r="L14" i="11"/>
  <c r="Q14" i="11"/>
  <c r="T14" i="11" s="1"/>
  <c r="L10" i="11"/>
  <c r="Q10" i="11"/>
  <c r="T10" i="11" s="1"/>
  <c r="L579" i="11"/>
  <c r="Q579" i="11"/>
  <c r="T579" i="11" s="1"/>
  <c r="L575" i="11"/>
  <c r="Q575" i="11"/>
  <c r="T575" i="11" s="1"/>
  <c r="L571" i="11"/>
  <c r="Q571" i="11"/>
  <c r="T571" i="11" s="1"/>
  <c r="L567" i="11"/>
  <c r="Q567" i="11"/>
  <c r="T567" i="11" s="1"/>
  <c r="L563" i="11"/>
  <c r="Q563" i="11"/>
  <c r="T563" i="11" s="1"/>
  <c r="L559" i="11"/>
  <c r="Q559" i="11"/>
  <c r="T559" i="11" s="1"/>
  <c r="L551" i="11"/>
  <c r="Q551" i="11"/>
  <c r="T551" i="11" s="1"/>
  <c r="L543" i="11"/>
  <c r="Q543" i="11"/>
  <c r="T543" i="11" s="1"/>
  <c r="L539" i="11"/>
  <c r="Q539" i="11"/>
  <c r="T539" i="11" s="1"/>
  <c r="L531" i="11"/>
  <c r="Q531" i="11"/>
  <c r="T531" i="11" s="1"/>
  <c r="L433" i="11"/>
  <c r="Q5" i="11"/>
  <c r="T5" i="11" s="1"/>
  <c r="L485" i="11"/>
  <c r="Q485" i="11"/>
  <c r="T485" i="11" s="1"/>
  <c r="L481" i="11"/>
  <c r="Q481" i="11"/>
  <c r="T481" i="11" s="1"/>
  <c r="L477" i="11"/>
  <c r="Q477" i="11"/>
  <c r="T477" i="11" s="1"/>
  <c r="L473" i="11"/>
  <c r="Q473" i="11"/>
  <c r="T473" i="11" s="1"/>
  <c r="L469" i="11"/>
  <c r="Q469" i="11"/>
  <c r="T469" i="11" s="1"/>
  <c r="L465" i="11"/>
  <c r="Q465" i="11"/>
  <c r="T465" i="11" s="1"/>
  <c r="L461" i="11"/>
  <c r="Q461" i="11"/>
  <c r="T461" i="11" s="1"/>
  <c r="L457" i="11"/>
  <c r="Q457" i="11"/>
  <c r="T457" i="11" s="1"/>
  <c r="L449" i="11"/>
  <c r="Q449" i="11"/>
  <c r="T449" i="11" s="1"/>
  <c r="L445" i="11"/>
  <c r="Q445" i="11"/>
  <c r="T445" i="11" s="1"/>
  <c r="L441" i="11"/>
  <c r="Q441" i="11"/>
  <c r="T441" i="11" s="1"/>
  <c r="L429" i="11"/>
  <c r="Q429" i="11"/>
  <c r="T429" i="11" s="1"/>
  <c r="L421" i="11"/>
  <c r="Q421" i="11"/>
  <c r="T421" i="11" s="1"/>
  <c r="L417" i="11"/>
  <c r="Q417" i="11"/>
  <c r="T417" i="11" s="1"/>
  <c r="L404" i="11"/>
  <c r="Q404" i="11"/>
  <c r="T404" i="11" s="1"/>
  <c r="L400" i="11"/>
  <c r="Q400" i="11"/>
  <c r="T400" i="11" s="1"/>
  <c r="L372" i="11"/>
  <c r="Q372" i="11"/>
  <c r="T372" i="11" s="1"/>
  <c r="L368" i="11"/>
  <c r="Q368" i="11"/>
  <c r="T368" i="11" s="1"/>
  <c r="L352" i="11"/>
  <c r="Q352" i="11"/>
  <c r="T352" i="11" s="1"/>
  <c r="L340" i="11"/>
  <c r="Q340" i="11"/>
  <c r="T340" i="11" s="1"/>
  <c r="L336" i="11"/>
  <c r="Q336" i="11"/>
  <c r="T336" i="11" s="1"/>
  <c r="L329" i="11"/>
  <c r="Q329" i="11"/>
  <c r="T329" i="11" s="1"/>
  <c r="L325" i="11"/>
  <c r="Q325" i="11"/>
  <c r="T325" i="11" s="1"/>
  <c r="L321" i="11"/>
  <c r="Q321" i="11"/>
  <c r="T321" i="11" s="1"/>
  <c r="L317" i="11"/>
  <c r="Q317" i="11"/>
  <c r="T317" i="11" s="1"/>
  <c r="L313" i="11"/>
  <c r="Q313" i="11"/>
  <c r="T313" i="11" s="1"/>
  <c r="L309" i="11"/>
  <c r="Q309" i="11"/>
  <c r="T309" i="11" s="1"/>
  <c r="L305" i="11"/>
  <c r="Q305" i="11"/>
  <c r="T305" i="11" s="1"/>
  <c r="L301" i="11"/>
  <c r="Q301" i="11"/>
  <c r="T301" i="11" s="1"/>
  <c r="L293" i="11"/>
  <c r="Q293" i="11"/>
  <c r="T293" i="11" s="1"/>
  <c r="L289" i="11"/>
  <c r="Q289" i="11"/>
  <c r="T289" i="11" s="1"/>
  <c r="L285" i="11"/>
  <c r="Q285" i="11"/>
  <c r="T285" i="11" s="1"/>
  <c r="L281" i="11"/>
  <c r="Q281" i="11"/>
  <c r="T281" i="11" s="1"/>
  <c r="L277" i="11"/>
  <c r="Q277" i="11"/>
  <c r="T277" i="11" s="1"/>
  <c r="L273" i="11"/>
  <c r="Q273" i="11"/>
  <c r="T273" i="11" s="1"/>
  <c r="L269" i="11"/>
  <c r="Q269" i="11"/>
  <c r="T269" i="11" s="1"/>
  <c r="L265" i="11"/>
  <c r="Q265" i="11"/>
  <c r="T265" i="11" s="1"/>
  <c r="L258" i="11"/>
  <c r="Q258" i="11"/>
  <c r="T258" i="11" s="1"/>
  <c r="L254" i="11"/>
  <c r="Q254" i="11"/>
  <c r="T254" i="11" s="1"/>
  <c r="L250" i="11"/>
  <c r="Q250" i="11"/>
  <c r="T250" i="11" s="1"/>
  <c r="L246" i="11"/>
  <c r="Q246" i="11"/>
  <c r="T246" i="11" s="1"/>
  <c r="L242" i="11"/>
  <c r="Q242" i="11"/>
  <c r="T242" i="11" s="1"/>
  <c r="L238" i="11"/>
  <c r="Q238" i="11"/>
  <c r="T238" i="11" s="1"/>
  <c r="L234" i="11"/>
  <c r="Q234" i="11"/>
  <c r="T234" i="11" s="1"/>
  <c r="L230" i="11"/>
  <c r="Q230" i="11"/>
  <c r="T230" i="11" s="1"/>
  <c r="L226" i="11"/>
  <c r="Q226" i="11"/>
  <c r="T226" i="11" s="1"/>
  <c r="L222" i="11"/>
  <c r="Q222" i="11"/>
  <c r="T222" i="11" s="1"/>
  <c r="L218" i="11"/>
  <c r="Q218" i="11"/>
  <c r="T218" i="11" s="1"/>
  <c r="L214" i="11"/>
  <c r="Q214" i="11"/>
  <c r="T214" i="11" s="1"/>
  <c r="L206" i="11"/>
  <c r="Q206" i="11"/>
  <c r="T206" i="11" s="1"/>
  <c r="L189" i="11"/>
  <c r="Q189" i="11"/>
  <c r="T189" i="11" s="1"/>
  <c r="L181" i="11"/>
  <c r="Q181" i="11"/>
  <c r="T181" i="11" s="1"/>
  <c r="L145" i="11"/>
  <c r="Q145" i="11"/>
  <c r="T145" i="11" s="1"/>
  <c r="L136" i="11"/>
  <c r="Q136" i="11"/>
  <c r="T136" i="11" s="1"/>
  <c r="L132" i="11"/>
  <c r="Q132" i="11"/>
  <c r="T132" i="11" s="1"/>
  <c r="L128" i="11"/>
  <c r="Q128" i="11"/>
  <c r="T128" i="11" s="1"/>
  <c r="L124" i="11"/>
  <c r="Q124" i="11"/>
  <c r="T124" i="11" s="1"/>
  <c r="L120" i="11"/>
  <c r="Q120" i="11"/>
  <c r="T120" i="11" s="1"/>
  <c r="L116" i="11"/>
  <c r="Q116" i="11"/>
  <c r="T116" i="11" s="1"/>
  <c r="L112" i="11"/>
  <c r="Q112" i="11"/>
  <c r="T112" i="11" s="1"/>
  <c r="L108" i="11"/>
  <c r="Q108" i="11"/>
  <c r="T108" i="11" s="1"/>
  <c r="L104" i="11"/>
  <c r="Q104" i="11"/>
  <c r="T104" i="11" s="1"/>
  <c r="L100" i="11"/>
  <c r="Q100" i="11"/>
  <c r="T100" i="11" s="1"/>
  <c r="L96" i="11"/>
  <c r="Q96" i="11"/>
  <c r="T96" i="11" s="1"/>
  <c r="L92" i="11"/>
  <c r="Q92" i="11"/>
  <c r="T92" i="11" s="1"/>
  <c r="L87" i="11"/>
  <c r="Q87" i="11"/>
  <c r="T87" i="11" s="1"/>
  <c r="L83" i="11"/>
  <c r="Q83" i="11"/>
  <c r="T83" i="11" s="1"/>
  <c r="L79" i="11"/>
  <c r="Q79" i="11"/>
  <c r="T79" i="11" s="1"/>
  <c r="L75" i="11"/>
  <c r="Q75" i="11"/>
  <c r="T75" i="11" s="1"/>
  <c r="L71" i="11"/>
  <c r="Q71" i="11"/>
  <c r="T71" i="11" s="1"/>
  <c r="L67" i="11"/>
  <c r="Q67" i="11"/>
  <c r="T67" i="11" s="1"/>
  <c r="L63" i="11"/>
  <c r="Q63" i="11"/>
  <c r="T63" i="11" s="1"/>
  <c r="L59" i="11"/>
  <c r="Q59" i="11"/>
  <c r="T59" i="11" s="1"/>
  <c r="L44" i="11"/>
  <c r="Q44" i="11"/>
  <c r="T44" i="11" s="1"/>
  <c r="L32" i="11"/>
  <c r="Q32" i="11"/>
  <c r="T32" i="11" s="1"/>
  <c r="L28" i="11"/>
  <c r="Q28" i="11"/>
  <c r="T28" i="11" s="1"/>
  <c r="L24" i="11"/>
  <c r="Q24" i="11"/>
  <c r="T24" i="11" s="1"/>
  <c r="L20" i="11"/>
  <c r="Q20" i="11"/>
  <c r="T20" i="11" s="1"/>
  <c r="L13" i="11"/>
  <c r="Q13" i="11"/>
  <c r="T13" i="11" s="1"/>
  <c r="L9" i="11"/>
  <c r="Q9" i="11"/>
  <c r="T9" i="11" s="1"/>
  <c r="L578" i="11"/>
  <c r="Q578" i="11"/>
  <c r="T578" i="11" s="1"/>
  <c r="L558" i="11"/>
  <c r="Q558" i="11"/>
  <c r="T558" i="11" s="1"/>
  <c r="L554" i="11"/>
  <c r="Q554" i="11"/>
  <c r="T554" i="11" s="1"/>
  <c r="L542" i="11"/>
  <c r="Q542" i="11"/>
  <c r="T542" i="11" s="1"/>
  <c r="L538" i="11"/>
  <c r="Q538" i="11"/>
  <c r="T538" i="11" s="1"/>
  <c r="L534" i="11"/>
  <c r="Q534" i="11"/>
  <c r="T534" i="11" s="1"/>
  <c r="Q189" i="10"/>
  <c r="T189" i="10" s="1"/>
  <c r="Q181" i="10"/>
  <c r="T181" i="10" s="1"/>
  <c r="Q173" i="10"/>
  <c r="T173" i="10" s="1"/>
  <c r="Q249" i="10"/>
  <c r="T249" i="10" s="1"/>
  <c r="Q241" i="10"/>
  <c r="T241" i="10" s="1"/>
  <c r="Q233" i="10"/>
  <c r="T233" i="10" s="1"/>
  <c r="Q225" i="10"/>
  <c r="T225" i="10" s="1"/>
  <c r="Q258" i="10"/>
  <c r="T258" i="10" s="1"/>
  <c r="Q299" i="10"/>
  <c r="T299" i="10" s="1"/>
  <c r="Q291" i="10"/>
  <c r="T291" i="10" s="1"/>
  <c r="Q283" i="10"/>
  <c r="T283" i="10" s="1"/>
  <c r="Q318" i="10"/>
  <c r="T318" i="10" s="1"/>
  <c r="Q310" i="10"/>
  <c r="T310" i="10" s="1"/>
  <c r="Q368" i="10"/>
  <c r="T368" i="10" s="1"/>
  <c r="Q360" i="10"/>
  <c r="T360" i="10" s="1"/>
  <c r="Q352" i="10"/>
  <c r="T352" i="10" s="1"/>
  <c r="Q383" i="10"/>
  <c r="T383" i="10" s="1"/>
  <c r="Q375" i="10"/>
  <c r="T375" i="10" s="1"/>
  <c r="Q413" i="10"/>
  <c r="T413" i="10" s="1"/>
  <c r="Q405" i="10"/>
  <c r="T405" i="10" s="1"/>
  <c r="Q397" i="10"/>
  <c r="T397" i="10" s="1"/>
  <c r="Q459" i="10"/>
  <c r="T459" i="10" s="1"/>
  <c r="Q443" i="10"/>
  <c r="T443" i="10" s="1"/>
  <c r="Q435" i="10"/>
  <c r="T435" i="10" s="1"/>
  <c r="Q427" i="10"/>
  <c r="T427" i="10" s="1"/>
  <c r="Q463" i="10"/>
  <c r="T463" i="10" s="1"/>
  <c r="Q492" i="10"/>
  <c r="T492" i="10" s="1"/>
  <c r="Q488" i="10"/>
  <c r="T488" i="10" s="1"/>
  <c r="Q484" i="10"/>
  <c r="T484" i="10" s="1"/>
  <c r="Q480" i="10"/>
  <c r="T480" i="10" s="1"/>
  <c r="Q476" i="10"/>
  <c r="T476" i="10" s="1"/>
  <c r="Q472" i="10"/>
  <c r="T472" i="10" s="1"/>
  <c r="Q468" i="10"/>
  <c r="T468" i="10" s="1"/>
  <c r="Q549" i="10"/>
  <c r="T549" i="10" s="1"/>
  <c r="Q545" i="10"/>
  <c r="T545" i="10" s="1"/>
  <c r="Q541" i="10"/>
  <c r="T541" i="10" s="1"/>
  <c r="Q537" i="10"/>
  <c r="T537" i="10" s="1"/>
  <c r="Q533" i="10"/>
  <c r="T533" i="10" s="1"/>
  <c r="Q529" i="10"/>
  <c r="T529" i="10" s="1"/>
  <c r="Q525" i="10"/>
  <c r="T525" i="10" s="1"/>
  <c r="Q517" i="10"/>
  <c r="T517" i="10" s="1"/>
  <c r="Q513" i="10"/>
  <c r="T513" i="10" s="1"/>
  <c r="Q509" i="10"/>
  <c r="T509" i="10" s="1"/>
  <c r="Q505" i="10"/>
  <c r="T505" i="10" s="1"/>
  <c r="Q501" i="10"/>
  <c r="T501" i="10" s="1"/>
  <c r="Q132" i="10"/>
  <c r="T132" i="10" s="1"/>
  <c r="Q124" i="10"/>
  <c r="T124" i="10" s="1"/>
  <c r="Q116" i="10"/>
  <c r="T116" i="10" s="1"/>
  <c r="Q108" i="10"/>
  <c r="T108" i="10" s="1"/>
  <c r="Q145" i="10"/>
  <c r="T145" i="10" s="1"/>
  <c r="Q44" i="10"/>
  <c r="T44" i="10" s="1"/>
  <c r="Q36" i="10"/>
  <c r="T36" i="10" s="1"/>
  <c r="Q183" i="10"/>
  <c r="T183" i="10" s="1"/>
  <c r="Q175" i="10"/>
  <c r="T175" i="10" s="1"/>
  <c r="Q243" i="10"/>
  <c r="T243" i="10" s="1"/>
  <c r="Q235" i="10"/>
  <c r="T235" i="10" s="1"/>
  <c r="Q227" i="10"/>
  <c r="T227" i="10" s="1"/>
  <c r="Q250" i="10"/>
  <c r="T250" i="10" s="1"/>
  <c r="Q301" i="10"/>
  <c r="T301" i="10" s="1"/>
  <c r="Q293" i="10"/>
  <c r="T293" i="10" s="1"/>
  <c r="Q285" i="10"/>
  <c r="T285" i="10" s="1"/>
  <c r="Q277" i="10"/>
  <c r="T277" i="10" s="1"/>
  <c r="Q312" i="10"/>
  <c r="T312" i="10" s="1"/>
  <c r="Q304" i="10"/>
  <c r="T304" i="10" s="1"/>
  <c r="Q370" i="10"/>
  <c r="T370" i="10" s="1"/>
  <c r="Q362" i="10"/>
  <c r="T362" i="10" s="1"/>
  <c r="Q354" i="10"/>
  <c r="T354" i="10" s="1"/>
  <c r="Q385" i="10"/>
  <c r="T385" i="10" s="1"/>
  <c r="Q377" i="10"/>
  <c r="T377" i="10" s="1"/>
  <c r="Q399" i="10"/>
  <c r="T399" i="10" s="1"/>
  <c r="Q453" i="10"/>
  <c r="T453" i="10" s="1"/>
  <c r="Q445" i="10"/>
  <c r="T445" i="10" s="1"/>
  <c r="Q437" i="10"/>
  <c r="T437" i="10" s="1"/>
  <c r="Q429" i="10"/>
  <c r="T429" i="10" s="1"/>
  <c r="Q421" i="10"/>
  <c r="T421" i="10" s="1"/>
  <c r="Q493" i="10"/>
  <c r="T493" i="10" s="1"/>
  <c r="Q485" i="10"/>
  <c r="T485" i="10" s="1"/>
  <c r="Q473" i="10"/>
  <c r="T473" i="10" s="1"/>
  <c r="Q550" i="10"/>
  <c r="T550" i="10" s="1"/>
  <c r="Q546" i="10"/>
  <c r="T546" i="10" s="1"/>
  <c r="Q542" i="10"/>
  <c r="T542" i="10" s="1"/>
  <c r="Q538" i="10"/>
  <c r="T538" i="10" s="1"/>
  <c r="Q534" i="10"/>
  <c r="T534" i="10" s="1"/>
  <c r="Q530" i="10"/>
  <c r="T530" i="10" s="1"/>
  <c r="Q522" i="10"/>
  <c r="T522" i="10" s="1"/>
  <c r="Q518" i="10"/>
  <c r="T518" i="10" s="1"/>
  <c r="Q514" i="10"/>
  <c r="T514" i="10" s="1"/>
  <c r="Q510" i="10"/>
  <c r="T510" i="10" s="1"/>
  <c r="Q506" i="10"/>
  <c r="T506" i="10" s="1"/>
  <c r="Q502" i="10"/>
  <c r="T502" i="10" s="1"/>
  <c r="Q498" i="10"/>
  <c r="T498" i="10" s="1"/>
  <c r="Q497" i="10"/>
  <c r="T497" i="10" s="1"/>
  <c r="Q185" i="10"/>
  <c r="T185" i="10" s="1"/>
  <c r="Q177" i="10"/>
  <c r="T177" i="10" s="1"/>
  <c r="Q169" i="10"/>
  <c r="T169" i="10" s="1"/>
  <c r="Q213" i="10"/>
  <c r="T213" i="10" s="1"/>
  <c r="Q205" i="10"/>
  <c r="T205" i="10" s="1"/>
  <c r="Q197" i="10"/>
  <c r="T197" i="10" s="1"/>
  <c r="Q245" i="10"/>
  <c r="T245" i="10" s="1"/>
  <c r="Q237" i="10"/>
  <c r="T237" i="10" s="1"/>
  <c r="Q229" i="10"/>
  <c r="T229" i="10" s="1"/>
  <c r="Q221" i="10"/>
  <c r="T221" i="10" s="1"/>
  <c r="Q303" i="10"/>
  <c r="T303" i="10" s="1"/>
  <c r="Q295" i="10"/>
  <c r="T295" i="10" s="1"/>
  <c r="Q287" i="10"/>
  <c r="T287" i="10" s="1"/>
  <c r="Q279" i="10"/>
  <c r="T279" i="10" s="1"/>
  <c r="Q314" i="10"/>
  <c r="T314" i="10" s="1"/>
  <c r="Q306" i="10"/>
  <c r="T306" i="10" s="1"/>
  <c r="Q372" i="10"/>
  <c r="T372" i="10" s="1"/>
  <c r="Q364" i="10"/>
  <c r="T364" i="10" s="1"/>
  <c r="Q356" i="10"/>
  <c r="T356" i="10" s="1"/>
  <c r="Q387" i="10"/>
  <c r="T387" i="10" s="1"/>
  <c r="Q379" i="10"/>
  <c r="T379" i="10" s="1"/>
  <c r="Q455" i="10"/>
  <c r="T455" i="10" s="1"/>
  <c r="Q447" i="10"/>
  <c r="T447" i="10" s="1"/>
  <c r="Q439" i="10"/>
  <c r="T439" i="10" s="1"/>
  <c r="Q431" i="10"/>
  <c r="T431" i="10" s="1"/>
  <c r="Q423" i="10"/>
  <c r="T423" i="10" s="1"/>
  <c r="Q551" i="10"/>
  <c r="T551" i="10" s="1"/>
  <c r="Q547" i="10"/>
  <c r="T547" i="10" s="1"/>
  <c r="Q543" i="10"/>
  <c r="T543" i="10" s="1"/>
  <c r="Q539" i="10"/>
  <c r="T539" i="10" s="1"/>
  <c r="Q535" i="10"/>
  <c r="T535" i="10" s="1"/>
  <c r="Q531" i="10"/>
  <c r="T531" i="10" s="1"/>
  <c r="Q527" i="10"/>
  <c r="T527" i="10" s="1"/>
  <c r="Q523" i="10"/>
  <c r="T523" i="10" s="1"/>
  <c r="Q515" i="10"/>
  <c r="T515" i="10" s="1"/>
  <c r="Q511" i="10"/>
  <c r="T511" i="10" s="1"/>
  <c r="Q507" i="10"/>
  <c r="T507" i="10" s="1"/>
  <c r="Q503" i="10"/>
  <c r="T503" i="10" s="1"/>
  <c r="Q499" i="10"/>
  <c r="T499" i="10" s="1"/>
  <c r="Q495" i="10"/>
  <c r="T495" i="10" s="1"/>
  <c r="Q38" i="10"/>
  <c r="T38" i="10" s="1"/>
  <c r="Q30" i="10"/>
  <c r="T30" i="10" s="1"/>
  <c r="Q85" i="10"/>
  <c r="T85" i="10" s="1"/>
  <c r="Q77" i="10"/>
  <c r="T77" i="10" s="1"/>
  <c r="Q69" i="10"/>
  <c r="T69" i="10" s="1"/>
  <c r="Q134" i="10"/>
  <c r="T134" i="10" s="1"/>
  <c r="Q126" i="10"/>
  <c r="T126" i="10" s="1"/>
  <c r="Q118" i="10"/>
  <c r="T118" i="10" s="1"/>
  <c r="Q110" i="10"/>
  <c r="T110" i="10" s="1"/>
  <c r="Q4" i="10"/>
  <c r="T4" i="10" s="1"/>
  <c r="Q29" i="10"/>
  <c r="T29" i="10" s="1"/>
  <c r="Q21" i="10"/>
  <c r="T21" i="10" s="1"/>
  <c r="Q40" i="10"/>
  <c r="T40" i="10" s="1"/>
  <c r="Q32" i="10"/>
  <c r="T32" i="10" s="1"/>
  <c r="Q61" i="10"/>
  <c r="T61" i="10" s="1"/>
  <c r="Q53" i="10"/>
  <c r="T53" i="10" s="1"/>
  <c r="Q87" i="10"/>
  <c r="T87" i="10" s="1"/>
  <c r="Q79" i="10"/>
  <c r="T79" i="10" s="1"/>
  <c r="Q71" i="10"/>
  <c r="T71" i="10" s="1"/>
  <c r="Q104" i="10"/>
  <c r="T104" i="10" s="1"/>
  <c r="Q96" i="10"/>
  <c r="T96" i="10" s="1"/>
  <c r="Q136" i="10"/>
  <c r="T136" i="10" s="1"/>
  <c r="Q128" i="10"/>
  <c r="T128" i="10" s="1"/>
  <c r="Q120" i="10"/>
  <c r="T120" i="10" s="1"/>
  <c r="Q112" i="10"/>
  <c r="T112" i="10" s="1"/>
  <c r="Q165" i="10"/>
  <c r="T165" i="10" s="1"/>
  <c r="Q157" i="10"/>
  <c r="T157" i="10" s="1"/>
  <c r="Q149" i="10"/>
  <c r="T149" i="10" s="1"/>
  <c r="Q6" i="10"/>
  <c r="T6" i="10" s="1"/>
  <c r="Q23" i="10"/>
  <c r="T23" i="10" s="1"/>
  <c r="Q42" i="10"/>
  <c r="T42" i="10" s="1"/>
  <c r="Q34" i="10"/>
  <c r="T34" i="10" s="1"/>
  <c r="Q63" i="10"/>
  <c r="T63" i="10" s="1"/>
  <c r="Q55" i="10"/>
  <c r="T55" i="10" s="1"/>
  <c r="Q89" i="10"/>
  <c r="T89" i="10" s="1"/>
  <c r="Q81" i="10"/>
  <c r="T81" i="10" s="1"/>
  <c r="Q73" i="10"/>
  <c r="T73" i="10" s="1"/>
  <c r="Q106" i="10"/>
  <c r="T106" i="10" s="1"/>
  <c r="Q98" i="10"/>
  <c r="T98" i="10" s="1"/>
  <c r="Q138" i="10"/>
  <c r="T138" i="10" s="1"/>
  <c r="Q130" i="10"/>
  <c r="T130" i="10" s="1"/>
  <c r="Q122" i="10"/>
  <c r="T122" i="10" s="1"/>
  <c r="Q114" i="10"/>
  <c r="T114" i="10" s="1"/>
  <c r="Q167" i="10"/>
  <c r="T167" i="10" s="1"/>
  <c r="Q159" i="10"/>
  <c r="T159" i="10" s="1"/>
  <c r="Q151" i="10"/>
  <c r="T151" i="10" s="1"/>
  <c r="Q143" i="10"/>
  <c r="T143" i="10" s="1"/>
  <c r="Q187" i="10"/>
  <c r="T187" i="10" s="1"/>
  <c r="Q179" i="10"/>
  <c r="T179" i="10" s="1"/>
  <c r="Q171" i="10"/>
  <c r="T171" i="10" s="1"/>
  <c r="Q215" i="10"/>
  <c r="T215" i="10" s="1"/>
  <c r="Q207" i="10"/>
  <c r="T207" i="10" s="1"/>
  <c r="Q199" i="10"/>
  <c r="T199" i="10" s="1"/>
  <c r="Q247" i="10"/>
  <c r="T247" i="10" s="1"/>
  <c r="Q239" i="10"/>
  <c r="T239" i="10" s="1"/>
  <c r="Q231" i="10"/>
  <c r="T231" i="10" s="1"/>
  <c r="Q223" i="10"/>
  <c r="T223" i="10" s="1"/>
  <c r="Q272" i="10"/>
  <c r="T272" i="10" s="1"/>
  <c r="Q264" i="10"/>
  <c r="T264" i="10" s="1"/>
  <c r="Q256" i="10"/>
  <c r="T256" i="10" s="1"/>
  <c r="Q297" i="10"/>
  <c r="T297" i="10" s="1"/>
  <c r="Q289" i="10"/>
  <c r="T289" i="10" s="1"/>
  <c r="Q281" i="10"/>
  <c r="T281" i="10" s="1"/>
  <c r="Q316" i="10"/>
  <c r="T316" i="10" s="1"/>
  <c r="Q308" i="10"/>
  <c r="T308" i="10" s="1"/>
  <c r="Q345" i="10"/>
  <c r="T345" i="10" s="1"/>
  <c r="Q337" i="10"/>
  <c r="T337" i="10" s="1"/>
  <c r="Q329" i="10"/>
  <c r="T329" i="10" s="1"/>
  <c r="Q374" i="10"/>
  <c r="T374" i="10" s="1"/>
  <c r="Q366" i="10"/>
  <c r="T366" i="10" s="1"/>
  <c r="Q358" i="10"/>
  <c r="T358" i="10" s="1"/>
  <c r="Q350" i="10"/>
  <c r="T350" i="10" s="1"/>
  <c r="Q381" i="10"/>
  <c r="T381" i="10" s="1"/>
  <c r="Q419" i="10"/>
  <c r="T419" i="10" s="1"/>
  <c r="O392" i="10"/>
  <c r="O393" i="10" s="1"/>
  <c r="O394" i="10" s="1"/>
  <c r="O395" i="10" s="1"/>
  <c r="O396" i="10" s="1"/>
  <c r="O397" i="10" s="1"/>
  <c r="O398" i="10" s="1"/>
  <c r="O399" i="10" s="1"/>
  <c r="O400" i="10" s="1"/>
  <c r="O401" i="10" s="1"/>
  <c r="O402" i="10" s="1"/>
  <c r="O403" i="10" s="1"/>
  <c r="O404" i="10" s="1"/>
  <c r="O405" i="10" s="1"/>
  <c r="O406" i="10" s="1"/>
  <c r="O407" i="10" s="1"/>
  <c r="O408" i="10" s="1"/>
  <c r="O409" i="10" s="1"/>
  <c r="O410" i="10" s="1"/>
  <c r="O411" i="10" s="1"/>
  <c r="O412" i="10" s="1"/>
  <c r="O413" i="10" s="1"/>
  <c r="O414" i="10" s="1"/>
  <c r="O415" i="10" s="1"/>
  <c r="O416" i="10" s="1"/>
  <c r="O417" i="10" s="1"/>
  <c r="O418" i="10" s="1"/>
  <c r="O419" i="10" s="1"/>
  <c r="O420" i="10" s="1"/>
  <c r="O421" i="10" s="1"/>
  <c r="O422" i="10" s="1"/>
  <c r="O423" i="10" s="1"/>
  <c r="O424" i="10" s="1"/>
  <c r="O425" i="10" s="1"/>
  <c r="O426" i="10" s="1"/>
  <c r="O427" i="10" s="1"/>
  <c r="O428" i="10" s="1"/>
  <c r="O429" i="10" s="1"/>
  <c r="O430" i="10" s="1"/>
  <c r="O431" i="10" s="1"/>
  <c r="O432" i="10" s="1"/>
  <c r="O433" i="10" s="1"/>
  <c r="O434" i="10" s="1"/>
  <c r="O435" i="10" s="1"/>
  <c r="O436" i="10" s="1"/>
  <c r="O437" i="10" s="1"/>
  <c r="O438" i="10" s="1"/>
  <c r="O439" i="10" s="1"/>
  <c r="O440" i="10" s="1"/>
  <c r="O441" i="10" s="1"/>
  <c r="O442" i="10" s="1"/>
  <c r="O443" i="10" s="1"/>
  <c r="O444" i="10" s="1"/>
  <c r="O445" i="10" s="1"/>
  <c r="O446" i="10" s="1"/>
  <c r="O447" i="10" s="1"/>
  <c r="O448" i="10" s="1"/>
  <c r="O449" i="10" s="1"/>
  <c r="O450" i="10" s="1"/>
  <c r="O451" i="10" s="1"/>
  <c r="O452" i="10" s="1"/>
  <c r="O453" i="10" s="1"/>
  <c r="O454" i="10" s="1"/>
  <c r="O455" i="10" s="1"/>
  <c r="O456" i="10" s="1"/>
  <c r="O457" i="10" s="1"/>
  <c r="O458" i="10" s="1"/>
  <c r="O459" i="10" s="1"/>
  <c r="O460" i="10" s="1"/>
  <c r="O461" i="10" s="1"/>
  <c r="O462" i="10" s="1"/>
  <c r="O463" i="10" s="1"/>
  <c r="O464" i="10" s="1"/>
  <c r="O465" i="10" s="1"/>
  <c r="Q457" i="10"/>
  <c r="T457" i="10" s="1"/>
  <c r="Q449" i="10"/>
  <c r="T449" i="10" s="1"/>
  <c r="Q441" i="10"/>
  <c r="T441" i="10" s="1"/>
  <c r="Q433" i="10"/>
  <c r="T433" i="10" s="1"/>
  <c r="Q425" i="10"/>
  <c r="T425" i="10" s="1"/>
  <c r="Q491" i="10"/>
  <c r="T491" i="10" s="1"/>
  <c r="Q552" i="10"/>
  <c r="T552" i="10" s="1"/>
  <c r="Q548" i="10"/>
  <c r="T548" i="10" s="1"/>
  <c r="Q544" i="10"/>
  <c r="T544" i="10" s="1"/>
  <c r="Q540" i="10"/>
  <c r="T540" i="10" s="1"/>
  <c r="Q536" i="10"/>
  <c r="T536" i="10" s="1"/>
  <c r="Q532" i="10"/>
  <c r="T532" i="10" s="1"/>
  <c r="Q528" i="10"/>
  <c r="T528" i="10" s="1"/>
  <c r="Q524" i="10"/>
  <c r="T524" i="10" s="1"/>
  <c r="Q520" i="10"/>
  <c r="T520" i="10" s="1"/>
  <c r="Q516" i="10"/>
  <c r="T516" i="10" s="1"/>
  <c r="Q512" i="10"/>
  <c r="T512" i="10" s="1"/>
  <c r="Q508" i="10"/>
  <c r="T508" i="10" s="1"/>
  <c r="Q504" i="10"/>
  <c r="T504" i="10" s="1"/>
  <c r="Q500" i="10"/>
  <c r="T500" i="10" s="1"/>
  <c r="Q496" i="10"/>
  <c r="T496" i="10" s="1"/>
  <c r="L167" i="10"/>
  <c r="L143" i="10"/>
  <c r="L6" i="10"/>
  <c r="L484" i="10"/>
  <c r="L329" i="10"/>
  <c r="L256" i="10"/>
  <c r="L413" i="10"/>
  <c r="L472" i="10"/>
  <c r="L345" i="10"/>
  <c r="L405" i="10"/>
  <c r="L207" i="10"/>
  <c r="L337" i="10"/>
  <c r="L399" i="10"/>
  <c r="L61" i="10"/>
  <c r="L159" i="10"/>
  <c r="L53" i="10"/>
  <c r="L264" i="10"/>
  <c r="L488" i="10"/>
  <c r="L149" i="10"/>
  <c r="L476" i="10"/>
  <c r="L29" i="10"/>
  <c r="L215" i="10"/>
  <c r="L493" i="10"/>
  <c r="L21" i="10"/>
  <c r="L98" i="10"/>
  <c r="L199" i="10"/>
  <c r="O94" i="10"/>
  <c r="L272" i="10"/>
  <c r="L213" i="10"/>
  <c r="L157" i="10"/>
  <c r="L104" i="10"/>
  <c r="L258" i="10"/>
  <c r="L473" i="10"/>
  <c r="L15" i="10"/>
  <c r="Q15" i="10"/>
  <c r="T15" i="10" s="1"/>
  <c r="L28" i="10"/>
  <c r="Q28" i="10"/>
  <c r="T28" i="10" s="1"/>
  <c r="L20" i="10"/>
  <c r="Q20" i="10"/>
  <c r="T20" i="10" s="1"/>
  <c r="Q39" i="10"/>
  <c r="T39" i="10" s="1"/>
  <c r="Q31" i="10"/>
  <c r="T31" i="10" s="1"/>
  <c r="L60" i="10"/>
  <c r="Q60" i="10"/>
  <c r="T60" i="10" s="1"/>
  <c r="L52" i="10"/>
  <c r="Q52" i="10"/>
  <c r="T52" i="10" s="1"/>
  <c r="Q86" i="10"/>
  <c r="T86" i="10" s="1"/>
  <c r="Q78" i="10"/>
  <c r="T78" i="10" s="1"/>
  <c r="Q70" i="10"/>
  <c r="T70" i="10" s="1"/>
  <c r="L103" i="10"/>
  <c r="Q103" i="10"/>
  <c r="T103" i="10" s="1"/>
  <c r="L95" i="10"/>
  <c r="Q95" i="10"/>
  <c r="T95" i="10" s="1"/>
  <c r="Q135" i="10"/>
  <c r="T135" i="10" s="1"/>
  <c r="Q127" i="10"/>
  <c r="T127" i="10" s="1"/>
  <c r="Q119" i="10"/>
  <c r="T119" i="10" s="1"/>
  <c r="Q111" i="10"/>
  <c r="T111" i="10" s="1"/>
  <c r="L164" i="10"/>
  <c r="Q164" i="10"/>
  <c r="T164" i="10" s="1"/>
  <c r="L156" i="10"/>
  <c r="Q156" i="10"/>
  <c r="T156" i="10" s="1"/>
  <c r="L148" i="10"/>
  <c r="Q148" i="10"/>
  <c r="T148" i="10" s="1"/>
  <c r="Q184" i="10"/>
  <c r="T184" i="10" s="1"/>
  <c r="Q176" i="10"/>
  <c r="T176" i="10" s="1"/>
  <c r="L220" i="10"/>
  <c r="Q220" i="10"/>
  <c r="T220" i="10" s="1"/>
  <c r="L212" i="10"/>
  <c r="Q212" i="10"/>
  <c r="T212" i="10" s="1"/>
  <c r="L204" i="10"/>
  <c r="Q204" i="10"/>
  <c r="T204" i="10" s="1"/>
  <c r="L196" i="10"/>
  <c r="Q196" i="10"/>
  <c r="T196" i="10" s="1"/>
  <c r="Q244" i="10"/>
  <c r="T244" i="10" s="1"/>
  <c r="Q236" i="10"/>
  <c r="T236" i="10" s="1"/>
  <c r="Q228" i="10"/>
  <c r="T228" i="10" s="1"/>
  <c r="Q251" i="10"/>
  <c r="T251" i="10" s="1"/>
  <c r="L269" i="10"/>
  <c r="Q269" i="10"/>
  <c r="T269" i="10" s="1"/>
  <c r="L261" i="10"/>
  <c r="Q261" i="10"/>
  <c r="T261" i="10" s="1"/>
  <c r="Q302" i="10"/>
  <c r="T302" i="10" s="1"/>
  <c r="Q294" i="10"/>
  <c r="T294" i="10" s="1"/>
  <c r="Q286" i="10"/>
  <c r="T286" i="10" s="1"/>
  <c r="Q278" i="10"/>
  <c r="T278" i="10" s="1"/>
  <c r="Q313" i="10"/>
  <c r="T313" i="10" s="1"/>
  <c r="Q305" i="10"/>
  <c r="T305" i="10" s="1"/>
  <c r="L342" i="10"/>
  <c r="Q342" i="10"/>
  <c r="T342" i="10" s="1"/>
  <c r="L334" i="10"/>
  <c r="Q334" i="10"/>
  <c r="T334" i="10" s="1"/>
  <c r="L326" i="10"/>
  <c r="Q326" i="10"/>
  <c r="T326" i="10" s="1"/>
  <c r="Q371" i="10"/>
  <c r="T371" i="10" s="1"/>
  <c r="Q363" i="10"/>
  <c r="T363" i="10" s="1"/>
  <c r="Q355" i="10"/>
  <c r="T355" i="10" s="1"/>
  <c r="Q380" i="10"/>
  <c r="T380" i="10" s="1"/>
  <c r="L418" i="10"/>
  <c r="Q418" i="10"/>
  <c r="T418" i="10" s="1"/>
  <c r="L410" i="10"/>
  <c r="Q410" i="10"/>
  <c r="T410" i="10" s="1"/>
  <c r="L402" i="10"/>
  <c r="Q402" i="10"/>
  <c r="T402" i="10" s="1"/>
  <c r="L394" i="10"/>
  <c r="Q394" i="10"/>
  <c r="T394" i="10" s="1"/>
  <c r="Q456" i="10"/>
  <c r="T456" i="10" s="1"/>
  <c r="Q448" i="10"/>
  <c r="T448" i="10" s="1"/>
  <c r="Q440" i="10"/>
  <c r="T440" i="10" s="1"/>
  <c r="Q432" i="10"/>
  <c r="T432" i="10" s="1"/>
  <c r="Q424" i="10"/>
  <c r="T424" i="10" s="1"/>
  <c r="L341" i="10"/>
  <c r="Q341" i="10"/>
  <c r="T341" i="10" s="1"/>
  <c r="L333" i="10"/>
  <c r="Q333" i="10"/>
  <c r="T333" i="10" s="1"/>
  <c r="L519" i="10"/>
  <c r="Q519" i="10"/>
  <c r="T519" i="10" s="1"/>
  <c r="L461" i="10"/>
  <c r="Q461" i="10"/>
  <c r="T461" i="10" s="1"/>
  <c r="L14" i="10"/>
  <c r="Q14" i="10"/>
  <c r="T14" i="10" s="1"/>
  <c r="L27" i="10"/>
  <c r="Q27" i="10"/>
  <c r="T27" i="10" s="1"/>
  <c r="L19" i="10"/>
  <c r="Q19" i="10"/>
  <c r="T19" i="10" s="1"/>
  <c r="U19" i="10" s="1"/>
  <c r="L270" i="10"/>
  <c r="Q270" i="10"/>
  <c r="T270" i="10" s="1"/>
  <c r="L262" i="10"/>
  <c r="Q262" i="10"/>
  <c r="T262" i="10" s="1"/>
  <c r="L343" i="10"/>
  <c r="Q343" i="10"/>
  <c r="T343" i="10" s="1"/>
  <c r="L335" i="10"/>
  <c r="Q335" i="10"/>
  <c r="T335" i="10" s="1"/>
  <c r="L327" i="10"/>
  <c r="Q327" i="10"/>
  <c r="T327" i="10" s="1"/>
  <c r="L411" i="10"/>
  <c r="Q411" i="10"/>
  <c r="T411" i="10" s="1"/>
  <c r="L403" i="10"/>
  <c r="Q403" i="10"/>
  <c r="T403" i="10" s="1"/>
  <c r="L395" i="10"/>
  <c r="Q395" i="10"/>
  <c r="T395" i="10" s="1"/>
  <c r="L487" i="10"/>
  <c r="Q487" i="10"/>
  <c r="T487" i="10" s="1"/>
  <c r="L483" i="10"/>
  <c r="Q483" i="10"/>
  <c r="T483" i="10" s="1"/>
  <c r="L479" i="10"/>
  <c r="Q479" i="10"/>
  <c r="T479" i="10" s="1"/>
  <c r="L475" i="10"/>
  <c r="Q475" i="10"/>
  <c r="T475" i="10" s="1"/>
  <c r="L471" i="10"/>
  <c r="Q471" i="10"/>
  <c r="T471" i="10" s="1"/>
  <c r="L205" i="10"/>
  <c r="L151" i="10"/>
  <c r="L96" i="10"/>
  <c r="L419" i="10"/>
  <c r="L468" i="10"/>
  <c r="L5" i="10"/>
  <c r="Q5" i="10"/>
  <c r="T5" i="10" s="1"/>
  <c r="L9" i="10"/>
  <c r="Q9" i="10"/>
  <c r="T9" i="10" s="1"/>
  <c r="L22" i="10"/>
  <c r="Q22" i="10"/>
  <c r="T22" i="10" s="1"/>
  <c r="Q41" i="10"/>
  <c r="T41" i="10" s="1"/>
  <c r="Q33" i="10"/>
  <c r="T33" i="10" s="1"/>
  <c r="L62" i="10"/>
  <c r="Q62" i="10"/>
  <c r="T62" i="10" s="1"/>
  <c r="L54" i="10"/>
  <c r="Q54" i="10"/>
  <c r="T54" i="10" s="1"/>
  <c r="O51" i="10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O84" i="10" s="1"/>
  <c r="O85" i="10" s="1"/>
  <c r="O86" i="10" s="1"/>
  <c r="O87" i="10" s="1"/>
  <c r="O88" i="10" s="1"/>
  <c r="O89" i="10" s="1"/>
  <c r="O90" i="10" s="1"/>
  <c r="Q88" i="10"/>
  <c r="T88" i="10" s="1"/>
  <c r="Q80" i="10"/>
  <c r="T80" i="10" s="1"/>
  <c r="Q72" i="10"/>
  <c r="T72" i="10" s="1"/>
  <c r="Q105" i="10"/>
  <c r="T105" i="10" s="1"/>
  <c r="L97" i="10"/>
  <c r="Q97" i="10"/>
  <c r="T97" i="10" s="1"/>
  <c r="Q137" i="10"/>
  <c r="T137" i="10" s="1"/>
  <c r="Q129" i="10"/>
  <c r="T129" i="10" s="1"/>
  <c r="Q121" i="10"/>
  <c r="T121" i="10" s="1"/>
  <c r="Q113" i="10"/>
  <c r="T113" i="10" s="1"/>
  <c r="L166" i="10"/>
  <c r="Q166" i="10"/>
  <c r="T166" i="10" s="1"/>
  <c r="L158" i="10"/>
  <c r="Q158" i="10"/>
  <c r="T158" i="10" s="1"/>
  <c r="L150" i="10"/>
  <c r="Q150" i="10"/>
  <c r="T150" i="10" s="1"/>
  <c r="L142" i="10"/>
  <c r="Q142" i="10"/>
  <c r="T142" i="10" s="1"/>
  <c r="Q186" i="10"/>
  <c r="T186" i="10" s="1"/>
  <c r="Q178" i="10"/>
  <c r="T178" i="10" s="1"/>
  <c r="Q170" i="10"/>
  <c r="T170" i="10" s="1"/>
  <c r="L214" i="10"/>
  <c r="Q214" i="10"/>
  <c r="T214" i="10" s="1"/>
  <c r="L206" i="10"/>
  <c r="Q206" i="10"/>
  <c r="T206" i="10" s="1"/>
  <c r="L198" i="10"/>
  <c r="Q198" i="10"/>
  <c r="T198" i="10" s="1"/>
  <c r="O195" i="10"/>
  <c r="O196" i="10" s="1"/>
  <c r="O197" i="10" s="1"/>
  <c r="O198" i="10" s="1"/>
  <c r="O199" i="10" s="1"/>
  <c r="O200" i="10" s="1"/>
  <c r="O201" i="10" s="1"/>
  <c r="O202" i="10" s="1"/>
  <c r="O203" i="10" s="1"/>
  <c r="O204" i="10" s="1"/>
  <c r="O205" i="10" s="1"/>
  <c r="O206" i="10" s="1"/>
  <c r="O207" i="10" s="1"/>
  <c r="O208" i="10" s="1"/>
  <c r="O209" i="10" s="1"/>
  <c r="O210" i="10" s="1"/>
  <c r="O211" i="10" s="1"/>
  <c r="O212" i="10" s="1"/>
  <c r="O213" i="10" s="1"/>
  <c r="O214" i="10" s="1"/>
  <c r="O215" i="10" s="1"/>
  <c r="O216" i="10" s="1"/>
  <c r="O217" i="10" s="1"/>
  <c r="O218" i="10" s="1"/>
  <c r="O219" i="10" s="1"/>
  <c r="O220" i="10" s="1"/>
  <c r="O221" i="10" s="1"/>
  <c r="O222" i="10" s="1"/>
  <c r="O223" i="10" s="1"/>
  <c r="O224" i="10" s="1"/>
  <c r="O225" i="10" s="1"/>
  <c r="O226" i="10" s="1"/>
  <c r="O227" i="10" s="1"/>
  <c r="O228" i="10" s="1"/>
  <c r="O229" i="10" s="1"/>
  <c r="O230" i="10" s="1"/>
  <c r="O231" i="10" s="1"/>
  <c r="O232" i="10" s="1"/>
  <c r="O233" i="10" s="1"/>
  <c r="O234" i="10" s="1"/>
  <c r="O235" i="10" s="1"/>
  <c r="O236" i="10" s="1"/>
  <c r="O237" i="10" s="1"/>
  <c r="O238" i="10" s="1"/>
  <c r="O239" i="10" s="1"/>
  <c r="O240" i="10" s="1"/>
  <c r="O241" i="10" s="1"/>
  <c r="O242" i="10" s="1"/>
  <c r="O243" i="10" s="1"/>
  <c r="O244" i="10" s="1"/>
  <c r="O245" i="10" s="1"/>
  <c r="O246" i="10" s="1"/>
  <c r="O247" i="10" s="1"/>
  <c r="O248" i="10" s="1"/>
  <c r="O249" i="10" s="1"/>
  <c r="O250" i="10" s="1"/>
  <c r="O251" i="10" s="1"/>
  <c r="O252" i="10" s="1"/>
  <c r="Q246" i="10"/>
  <c r="T246" i="10" s="1"/>
  <c r="Q238" i="10"/>
  <c r="T238" i="10" s="1"/>
  <c r="Q230" i="10"/>
  <c r="T230" i="10" s="1"/>
  <c r="Q222" i="10"/>
  <c r="T222" i="10" s="1"/>
  <c r="L271" i="10"/>
  <c r="Q271" i="10"/>
  <c r="T271" i="10" s="1"/>
  <c r="L263" i="10"/>
  <c r="Q263" i="10"/>
  <c r="T263" i="10" s="1"/>
  <c r="Q255" i="10"/>
  <c r="T255" i="10" s="1"/>
  <c r="Q296" i="10"/>
  <c r="T296" i="10" s="1"/>
  <c r="Q288" i="10"/>
  <c r="T288" i="10" s="1"/>
  <c r="Q280" i="10"/>
  <c r="T280" i="10" s="1"/>
  <c r="Q315" i="10"/>
  <c r="T315" i="10" s="1"/>
  <c r="Q307" i="10"/>
  <c r="T307" i="10" s="1"/>
  <c r="Q344" i="10"/>
  <c r="T344" i="10" s="1"/>
  <c r="Q336" i="10"/>
  <c r="T336" i="10" s="1"/>
  <c r="Q328" i="10"/>
  <c r="T328" i="10" s="1"/>
  <c r="Q373" i="10"/>
  <c r="T373" i="10" s="1"/>
  <c r="Q365" i="10"/>
  <c r="T365" i="10" s="1"/>
  <c r="Q357" i="10"/>
  <c r="T357" i="10" s="1"/>
  <c r="Q349" i="10"/>
  <c r="T349" i="10" s="1"/>
  <c r="Q382" i="10"/>
  <c r="T382" i="10" s="1"/>
  <c r="Q420" i="10"/>
  <c r="T420" i="10" s="1"/>
  <c r="Q412" i="10"/>
  <c r="T412" i="10" s="1"/>
  <c r="Q404" i="10"/>
  <c r="T404" i="10" s="1"/>
  <c r="Q396" i="10"/>
  <c r="T396" i="10" s="1"/>
  <c r="Q458" i="10"/>
  <c r="T458" i="10" s="1"/>
  <c r="Q450" i="10"/>
  <c r="T450" i="10" s="1"/>
  <c r="Q442" i="10"/>
  <c r="T442" i="10" s="1"/>
  <c r="Q434" i="10"/>
  <c r="T434" i="10" s="1"/>
  <c r="Q426" i="10"/>
  <c r="T426" i="10" s="1"/>
  <c r="L462" i="10"/>
  <c r="Q462" i="10"/>
  <c r="T462" i="10" s="1"/>
  <c r="L219" i="10"/>
  <c r="Q219" i="10"/>
  <c r="T219" i="10" s="1"/>
  <c r="L211" i="10"/>
  <c r="Q211" i="10"/>
  <c r="T211" i="10" s="1"/>
  <c r="L203" i="10"/>
  <c r="Q203" i="10"/>
  <c r="T203" i="10" s="1"/>
  <c r="L195" i="10"/>
  <c r="Q195" i="10"/>
  <c r="T195" i="10" s="1"/>
  <c r="L417" i="10"/>
  <c r="Q417" i="10"/>
  <c r="T417" i="10" s="1"/>
  <c r="L409" i="10"/>
  <c r="Q409" i="10"/>
  <c r="T409" i="10" s="1"/>
  <c r="L401" i="10"/>
  <c r="Q401" i="10"/>
  <c r="T401" i="10" s="1"/>
  <c r="L393" i="10"/>
  <c r="Q393" i="10"/>
  <c r="T393" i="10" s="1"/>
  <c r="L10" i="10"/>
  <c r="Q10" i="10"/>
  <c r="T10" i="10" s="1"/>
  <c r="L521" i="10"/>
  <c r="Q521" i="10"/>
  <c r="T521" i="10" s="1"/>
  <c r="L59" i="10"/>
  <c r="Q59" i="10"/>
  <c r="T59" i="10" s="1"/>
  <c r="L51" i="10"/>
  <c r="Q51" i="10"/>
  <c r="T51" i="10" s="1"/>
  <c r="L163" i="10"/>
  <c r="Q163" i="10"/>
  <c r="T163" i="10" s="1"/>
  <c r="L155" i="10"/>
  <c r="Q155" i="10"/>
  <c r="T155" i="10" s="1"/>
  <c r="L147" i="10"/>
  <c r="Q147" i="10"/>
  <c r="T147" i="10" s="1"/>
  <c r="L490" i="10"/>
  <c r="Q490" i="10"/>
  <c r="T490" i="10" s="1"/>
  <c r="L486" i="10"/>
  <c r="Q486" i="10"/>
  <c r="T486" i="10" s="1"/>
  <c r="L478" i="10"/>
  <c r="Q478" i="10"/>
  <c r="T478" i="10" s="1"/>
  <c r="L474" i="10"/>
  <c r="Q474" i="10"/>
  <c r="T474" i="10" s="1"/>
  <c r="L470" i="10"/>
  <c r="Q470" i="10"/>
  <c r="T470" i="10" s="1"/>
  <c r="L451" i="10"/>
  <c r="Q451" i="10"/>
  <c r="T451" i="10" s="1"/>
  <c r="L4" i="10"/>
  <c r="L197" i="10"/>
  <c r="L145" i="10"/>
  <c r="L63" i="10"/>
  <c r="L485" i="10"/>
  <c r="L492" i="10"/>
  <c r="L7" i="10"/>
  <c r="Q7" i="10"/>
  <c r="T7" i="10" s="1"/>
  <c r="L11" i="10"/>
  <c r="Q11" i="10"/>
  <c r="T11" i="10" s="1"/>
  <c r="L24" i="10"/>
  <c r="Q24" i="10"/>
  <c r="T24" i="10" s="1"/>
  <c r="Q43" i="10"/>
  <c r="T43" i="10" s="1"/>
  <c r="Q35" i="10"/>
  <c r="T35" i="10" s="1"/>
  <c r="L64" i="10"/>
  <c r="Q64" i="10"/>
  <c r="T64" i="10" s="1"/>
  <c r="L56" i="10"/>
  <c r="Q56" i="10"/>
  <c r="T56" i="10" s="1"/>
  <c r="Q82" i="10"/>
  <c r="T82" i="10" s="1"/>
  <c r="Q74" i="10"/>
  <c r="T74" i="10" s="1"/>
  <c r="L107" i="10"/>
  <c r="Q107" i="10"/>
  <c r="T107" i="10" s="1"/>
  <c r="L99" i="10"/>
  <c r="Q99" i="10"/>
  <c r="T99" i="10" s="1"/>
  <c r="Q131" i="10"/>
  <c r="T131" i="10" s="1"/>
  <c r="Q123" i="10"/>
  <c r="T123" i="10" s="1"/>
  <c r="Q115" i="10"/>
  <c r="T115" i="10" s="1"/>
  <c r="L168" i="10"/>
  <c r="Q168" i="10"/>
  <c r="T168" i="10" s="1"/>
  <c r="L160" i="10"/>
  <c r="Q160" i="10"/>
  <c r="T160" i="10" s="1"/>
  <c r="L152" i="10"/>
  <c r="Q152" i="10"/>
  <c r="T152" i="10" s="1"/>
  <c r="L144" i="10"/>
  <c r="Q144" i="10"/>
  <c r="T144" i="10" s="1"/>
  <c r="Q188" i="10"/>
  <c r="T188" i="10" s="1"/>
  <c r="Q180" i="10"/>
  <c r="T180" i="10" s="1"/>
  <c r="Q172" i="10"/>
  <c r="T172" i="10" s="1"/>
  <c r="L216" i="10"/>
  <c r="Q216" i="10"/>
  <c r="T216" i="10" s="1"/>
  <c r="L208" i="10"/>
  <c r="Q208" i="10"/>
  <c r="T208" i="10" s="1"/>
  <c r="L200" i="10"/>
  <c r="Q200" i="10"/>
  <c r="T200" i="10" s="1"/>
  <c r="Q248" i="10"/>
  <c r="T248" i="10" s="1"/>
  <c r="Q240" i="10"/>
  <c r="T240" i="10" s="1"/>
  <c r="Q232" i="10"/>
  <c r="T232" i="10" s="1"/>
  <c r="Q224" i="10"/>
  <c r="T224" i="10" s="1"/>
  <c r="L273" i="10"/>
  <c r="Q273" i="10"/>
  <c r="T273" i="10" s="1"/>
  <c r="L265" i="10"/>
  <c r="Q265" i="10"/>
  <c r="T265" i="10" s="1"/>
  <c r="L257" i="10"/>
  <c r="Q257" i="10"/>
  <c r="T257" i="10" s="1"/>
  <c r="Q298" i="10"/>
  <c r="T298" i="10" s="1"/>
  <c r="Q290" i="10"/>
  <c r="T290" i="10" s="1"/>
  <c r="Q282" i="10"/>
  <c r="T282" i="10" s="1"/>
  <c r="Q317" i="10"/>
  <c r="T317" i="10" s="1"/>
  <c r="Q309" i="10"/>
  <c r="T309" i="10" s="1"/>
  <c r="L346" i="10"/>
  <c r="Q346" i="10"/>
  <c r="T346" i="10" s="1"/>
  <c r="L338" i="10"/>
  <c r="Q338" i="10"/>
  <c r="T338" i="10" s="1"/>
  <c r="L330" i="10"/>
  <c r="Q330" i="10"/>
  <c r="T330" i="10" s="1"/>
  <c r="L322" i="10"/>
  <c r="Q322" i="10"/>
  <c r="T322" i="10" s="1"/>
  <c r="Q367" i="10"/>
  <c r="T367" i="10" s="1"/>
  <c r="Q359" i="10"/>
  <c r="T359" i="10" s="1"/>
  <c r="Q351" i="10"/>
  <c r="T351" i="10" s="1"/>
  <c r="Q384" i="10"/>
  <c r="T384" i="10" s="1"/>
  <c r="Q376" i="10"/>
  <c r="T376" i="10" s="1"/>
  <c r="L414" i="10"/>
  <c r="Q414" i="10"/>
  <c r="T414" i="10" s="1"/>
  <c r="L406" i="10"/>
  <c r="Q406" i="10"/>
  <c r="T406" i="10" s="1"/>
  <c r="L398" i="10"/>
  <c r="Q398" i="10"/>
  <c r="T398" i="10" s="1"/>
  <c r="Q460" i="10"/>
  <c r="T460" i="10" s="1"/>
  <c r="Q452" i="10"/>
  <c r="T452" i="10" s="1"/>
  <c r="Q444" i="10"/>
  <c r="T444" i="10" s="1"/>
  <c r="Q436" i="10"/>
  <c r="T436" i="10" s="1"/>
  <c r="Q428" i="10"/>
  <c r="T428" i="10" s="1"/>
  <c r="Q464" i="10"/>
  <c r="T464" i="10" s="1"/>
  <c r="L268" i="10"/>
  <c r="Q268" i="10"/>
  <c r="T268" i="10" s="1"/>
  <c r="L260" i="10"/>
  <c r="Q260" i="10"/>
  <c r="T260" i="10" s="1"/>
  <c r="L494" i="10"/>
  <c r="Q494" i="10"/>
  <c r="T494" i="10" s="1"/>
  <c r="L482" i="10"/>
  <c r="Q482" i="10"/>
  <c r="T482" i="10" s="1"/>
  <c r="L8" i="10"/>
  <c r="Q8" i="10"/>
  <c r="T8" i="10" s="1"/>
  <c r="L12" i="10"/>
  <c r="Q12" i="10"/>
  <c r="T12" i="10" s="1"/>
  <c r="L25" i="10"/>
  <c r="Q25" i="10"/>
  <c r="T25" i="10" s="1"/>
  <c r="L65" i="10"/>
  <c r="Q65" i="10"/>
  <c r="T65" i="10" s="1"/>
  <c r="L57" i="10"/>
  <c r="Q57" i="10"/>
  <c r="T57" i="10" s="1"/>
  <c r="L217" i="10"/>
  <c r="Q217" i="10"/>
  <c r="T217" i="10" s="1"/>
  <c r="L209" i="10"/>
  <c r="Q209" i="10"/>
  <c r="T209" i="10" s="1"/>
  <c r="L201" i="10"/>
  <c r="Q201" i="10"/>
  <c r="T201" i="10" s="1"/>
  <c r="L274" i="10"/>
  <c r="Q274" i="10"/>
  <c r="T274" i="10" s="1"/>
  <c r="L266" i="10"/>
  <c r="Q266" i="10"/>
  <c r="T266" i="10" s="1"/>
  <c r="L415" i="10"/>
  <c r="Q415" i="10"/>
  <c r="T415" i="10" s="1"/>
  <c r="L407" i="10"/>
  <c r="Q407" i="10"/>
  <c r="T407" i="10" s="1"/>
  <c r="L489" i="10"/>
  <c r="Q489" i="10"/>
  <c r="T489" i="10" s="1"/>
  <c r="L481" i="10"/>
  <c r="Q481" i="10"/>
  <c r="T481" i="10" s="1"/>
  <c r="L477" i="10"/>
  <c r="Q477" i="10"/>
  <c r="T477" i="10" s="1"/>
  <c r="L469" i="10"/>
  <c r="Q469" i="10"/>
  <c r="T469" i="10" s="1"/>
  <c r="L526" i="10"/>
  <c r="Q526" i="10"/>
  <c r="T526" i="10" s="1"/>
  <c r="L102" i="10"/>
  <c r="Q102" i="10"/>
  <c r="T102" i="10" s="1"/>
  <c r="L94" i="10"/>
  <c r="Q94" i="10"/>
  <c r="T94" i="10" s="1"/>
  <c r="L325" i="10"/>
  <c r="Q325" i="10"/>
  <c r="T325" i="10" s="1"/>
  <c r="L100" i="10"/>
  <c r="Q100" i="10"/>
  <c r="T100" i="10" s="1"/>
  <c r="L161" i="10"/>
  <c r="Q161" i="10"/>
  <c r="T161" i="10" s="1"/>
  <c r="L153" i="10"/>
  <c r="Q153" i="10"/>
  <c r="T153" i="10" s="1"/>
  <c r="L347" i="10"/>
  <c r="Q347" i="10"/>
  <c r="T347" i="10" s="1"/>
  <c r="L339" i="10"/>
  <c r="Q339" i="10"/>
  <c r="T339" i="10" s="1"/>
  <c r="L331" i="10"/>
  <c r="Q331" i="10"/>
  <c r="T331" i="10" s="1"/>
  <c r="L323" i="10"/>
  <c r="Q323" i="10"/>
  <c r="T323" i="10" s="1"/>
  <c r="L391" i="10"/>
  <c r="Q391" i="10"/>
  <c r="T391" i="10" s="1"/>
  <c r="U391" i="10" s="1"/>
  <c r="L23" i="10"/>
  <c r="L165" i="10"/>
  <c r="L106" i="10"/>
  <c r="L55" i="10"/>
  <c r="L397" i="10"/>
  <c r="L480" i="10"/>
  <c r="L13" i="10"/>
  <c r="Q13" i="10"/>
  <c r="T13" i="10" s="1"/>
  <c r="L26" i="10"/>
  <c r="Q26" i="10"/>
  <c r="T26" i="10" s="1"/>
  <c r="Q45" i="10"/>
  <c r="T45" i="10" s="1"/>
  <c r="Q37" i="10"/>
  <c r="T37" i="10" s="1"/>
  <c r="L66" i="10"/>
  <c r="Q66" i="10"/>
  <c r="T66" i="10" s="1"/>
  <c r="L58" i="10"/>
  <c r="Q58" i="10"/>
  <c r="T58" i="10" s="1"/>
  <c r="L50" i="10"/>
  <c r="Q50" i="10"/>
  <c r="T50" i="10" s="1"/>
  <c r="Q84" i="10"/>
  <c r="T84" i="10" s="1"/>
  <c r="Q76" i="10"/>
  <c r="T76" i="10" s="1"/>
  <c r="Q68" i="10"/>
  <c r="T68" i="10" s="1"/>
  <c r="L101" i="10"/>
  <c r="Q101" i="10"/>
  <c r="T101" i="10" s="1"/>
  <c r="L93" i="10"/>
  <c r="Q93" i="10"/>
  <c r="T93" i="10" s="1"/>
  <c r="Q133" i="10"/>
  <c r="T133" i="10" s="1"/>
  <c r="Q125" i="10"/>
  <c r="T125" i="10" s="1"/>
  <c r="Q117" i="10"/>
  <c r="T117" i="10" s="1"/>
  <c r="Q109" i="10"/>
  <c r="T109" i="10" s="1"/>
  <c r="L162" i="10"/>
  <c r="Q162" i="10"/>
  <c r="T162" i="10" s="1"/>
  <c r="Q154" i="10"/>
  <c r="T154" i="10" s="1"/>
  <c r="L146" i="10"/>
  <c r="Q146" i="10"/>
  <c r="T146" i="10" s="1"/>
  <c r="Q190" i="10"/>
  <c r="T190" i="10" s="1"/>
  <c r="Q182" i="10"/>
  <c r="T182" i="10" s="1"/>
  <c r="Q174" i="10"/>
  <c r="T174" i="10" s="1"/>
  <c r="L218" i="10"/>
  <c r="Q218" i="10"/>
  <c r="T218" i="10" s="1"/>
  <c r="L210" i="10"/>
  <c r="Q210" i="10"/>
  <c r="T210" i="10" s="1"/>
  <c r="L202" i="10"/>
  <c r="Q202" i="10"/>
  <c r="T202" i="10" s="1"/>
  <c r="L194" i="10"/>
  <c r="Q194" i="10"/>
  <c r="T194" i="10" s="1"/>
  <c r="Q242" i="10"/>
  <c r="T242" i="10" s="1"/>
  <c r="Q234" i="10"/>
  <c r="T234" i="10" s="1"/>
  <c r="Q226" i="10"/>
  <c r="T226" i="10" s="1"/>
  <c r="L275" i="10"/>
  <c r="Q275" i="10"/>
  <c r="T275" i="10" s="1"/>
  <c r="Q267" i="10"/>
  <c r="T267" i="10" s="1"/>
  <c r="L259" i="10"/>
  <c r="Q259" i="10"/>
  <c r="T259" i="10" s="1"/>
  <c r="Q300" i="10"/>
  <c r="T300" i="10" s="1"/>
  <c r="Q292" i="10"/>
  <c r="T292" i="10" s="1"/>
  <c r="Q284" i="10"/>
  <c r="T284" i="10" s="1"/>
  <c r="Q276" i="10"/>
  <c r="T276" i="10" s="1"/>
  <c r="Q311" i="10"/>
  <c r="T311" i="10" s="1"/>
  <c r="L348" i="10"/>
  <c r="Q348" i="10"/>
  <c r="T348" i="10" s="1"/>
  <c r="L340" i="10"/>
  <c r="Q340" i="10"/>
  <c r="T340" i="10" s="1"/>
  <c r="L332" i="10"/>
  <c r="Q332" i="10"/>
  <c r="T332" i="10" s="1"/>
  <c r="L324" i="10"/>
  <c r="Q324" i="10"/>
  <c r="T324" i="10" s="1"/>
  <c r="Q369" i="10"/>
  <c r="T369" i="10" s="1"/>
  <c r="Q361" i="10"/>
  <c r="T361" i="10" s="1"/>
  <c r="Q353" i="10"/>
  <c r="T353" i="10" s="1"/>
  <c r="Q386" i="10"/>
  <c r="T386" i="10" s="1"/>
  <c r="Q378" i="10"/>
  <c r="T378" i="10" s="1"/>
  <c r="L416" i="10"/>
  <c r="Q416" i="10"/>
  <c r="T416" i="10" s="1"/>
  <c r="L408" i="10"/>
  <c r="Q408" i="10"/>
  <c r="T408" i="10" s="1"/>
  <c r="L400" i="10"/>
  <c r="Q400" i="10"/>
  <c r="T400" i="10" s="1"/>
  <c r="L392" i="10"/>
  <c r="Q392" i="10"/>
  <c r="T392" i="10" s="1"/>
  <c r="Q454" i="10"/>
  <c r="T454" i="10" s="1"/>
  <c r="Q446" i="10"/>
  <c r="T446" i="10" s="1"/>
  <c r="Q438" i="10"/>
  <c r="T438" i="10" s="1"/>
  <c r="L430" i="10"/>
  <c r="Q430" i="10"/>
  <c r="T430" i="10" s="1"/>
  <c r="Q422" i="10"/>
  <c r="T422" i="10" s="1"/>
  <c r="O90" i="9"/>
  <c r="O91" i="9" s="1"/>
  <c r="O92" i="9" s="1"/>
  <c r="O93" i="9" s="1"/>
  <c r="O94" i="9" s="1"/>
  <c r="O95" i="9" s="1"/>
  <c r="O96" i="9" s="1"/>
  <c r="O97" i="9" s="1"/>
  <c r="O98" i="9" s="1"/>
  <c r="O99" i="9" s="1"/>
  <c r="O100" i="9" s="1"/>
  <c r="O101" i="9" s="1"/>
  <c r="O102" i="9" s="1"/>
  <c r="O103" i="9" s="1"/>
  <c r="O104" i="9" s="1"/>
  <c r="O105" i="9" s="1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19" i="9" s="1"/>
  <c r="O120" i="9" s="1"/>
  <c r="O121" i="9" s="1"/>
  <c r="O122" i="9" s="1"/>
  <c r="O123" i="9" s="1"/>
  <c r="O124" i="9" s="1"/>
  <c r="O125" i="9" s="1"/>
  <c r="O126" i="9" s="1"/>
  <c r="O127" i="9" s="1"/>
  <c r="O128" i="9" s="1"/>
  <c r="O129" i="9" s="1"/>
  <c r="O130" i="9" s="1"/>
  <c r="O131" i="9" s="1"/>
  <c r="O132" i="9" s="1"/>
  <c r="O133" i="9" s="1"/>
  <c r="O47" i="8"/>
  <c r="O86" i="8"/>
  <c r="O87" i="8" s="1"/>
  <c r="O88" i="8" s="1"/>
  <c r="O89" i="8" s="1"/>
  <c r="O90" i="8" s="1"/>
  <c r="O91" i="8" s="1"/>
  <c r="O92" i="8" s="1"/>
  <c r="O93" i="8" s="1"/>
  <c r="O94" i="8" s="1"/>
  <c r="O95" i="8" s="1"/>
  <c r="O96" i="8" s="1"/>
  <c r="O97" i="8" s="1"/>
  <c r="O98" i="8" s="1"/>
  <c r="O99" i="8" s="1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19" i="8" s="1"/>
  <c r="O120" i="8" s="1"/>
  <c r="O121" i="8" s="1"/>
  <c r="O122" i="8" s="1"/>
  <c r="O123" i="8" s="1"/>
  <c r="O124" i="8" s="1"/>
  <c r="O125" i="8" s="1"/>
  <c r="O126" i="8" s="1"/>
  <c r="O127" i="8" s="1"/>
  <c r="P298" i="7"/>
  <c r="O364" i="6"/>
  <c r="O365" i="6" s="1"/>
  <c r="O366" i="6" s="1"/>
  <c r="O367" i="6" s="1"/>
  <c r="O368" i="6" s="1"/>
  <c r="O369" i="6" s="1"/>
  <c r="O370" i="6" s="1"/>
  <c r="O371" i="6" s="1"/>
  <c r="O372" i="6" s="1"/>
  <c r="O373" i="6" s="1"/>
  <c r="O374" i="6" s="1"/>
  <c r="O375" i="6" s="1"/>
  <c r="O376" i="6" s="1"/>
  <c r="O377" i="6" s="1"/>
  <c r="O378" i="6" s="1"/>
  <c r="O379" i="6" s="1"/>
  <c r="O380" i="6" s="1"/>
  <c r="O381" i="6" s="1"/>
  <c r="O382" i="6" s="1"/>
  <c r="O383" i="6" s="1"/>
  <c r="O384" i="6" s="1"/>
  <c r="O385" i="6" s="1"/>
  <c r="O386" i="6" s="1"/>
  <c r="O387" i="6" s="1"/>
  <c r="O388" i="6" s="1"/>
  <c r="O389" i="6" s="1"/>
  <c r="O390" i="6" s="1"/>
  <c r="O391" i="6" s="1"/>
  <c r="O392" i="6" s="1"/>
  <c r="O393" i="6" s="1"/>
  <c r="O394" i="6" s="1"/>
  <c r="O395" i="6" s="1"/>
  <c r="O396" i="6" s="1"/>
  <c r="O397" i="6" s="1"/>
  <c r="O398" i="6" s="1"/>
  <c r="O399" i="6" s="1"/>
  <c r="O400" i="6" s="1"/>
  <c r="O401" i="6" s="1"/>
  <c r="O402" i="6" s="1"/>
  <c r="O403" i="6" s="1"/>
  <c r="O404" i="6" s="1"/>
  <c r="O405" i="6" s="1"/>
  <c r="O406" i="6" s="1"/>
  <c r="O407" i="6" s="1"/>
  <c r="O408" i="6" s="1"/>
  <c r="O409" i="6" s="1"/>
  <c r="O410" i="6" s="1"/>
  <c r="O411" i="6" s="1"/>
  <c r="O412" i="6" s="1"/>
  <c r="O413" i="6" s="1"/>
  <c r="O414" i="6" s="1"/>
  <c r="O415" i="6" s="1"/>
  <c r="O416" i="6" s="1"/>
  <c r="O417" i="6" s="1"/>
  <c r="O418" i="6" s="1"/>
  <c r="O419" i="6" s="1"/>
  <c r="O420" i="6" s="1"/>
  <c r="O421" i="6" s="1"/>
  <c r="O422" i="6" s="1"/>
  <c r="O423" i="6" s="1"/>
  <c r="O424" i="6" s="1"/>
  <c r="O425" i="6" s="1"/>
  <c r="O426" i="6" s="1"/>
  <c r="O427" i="6" s="1"/>
  <c r="O428" i="6" s="1"/>
  <c r="O429" i="6" s="1"/>
  <c r="O430" i="6" s="1"/>
  <c r="O431" i="6" s="1"/>
  <c r="O432" i="6" s="1"/>
  <c r="O433" i="6" s="1"/>
  <c r="O182" i="6"/>
  <c r="O183" i="6" s="1"/>
  <c r="O184" i="6" s="1"/>
  <c r="O185" i="6" s="1"/>
  <c r="O186" i="6" s="1"/>
  <c r="O187" i="6" s="1"/>
  <c r="O188" i="6" s="1"/>
  <c r="O189" i="6" s="1"/>
  <c r="O190" i="6" s="1"/>
  <c r="O191" i="6" s="1"/>
  <c r="O192" i="6" s="1"/>
  <c r="O193" i="6" s="1"/>
  <c r="O194" i="6" s="1"/>
  <c r="O195" i="6" s="1"/>
  <c r="O196" i="6" s="1"/>
  <c r="O197" i="6" s="1"/>
  <c r="O198" i="6" s="1"/>
  <c r="O199" i="6" s="1"/>
  <c r="O200" i="6" s="1"/>
  <c r="O201" i="6" s="1"/>
  <c r="O202" i="6" s="1"/>
  <c r="O203" i="6" s="1"/>
  <c r="O204" i="6" s="1"/>
  <c r="O205" i="6" s="1"/>
  <c r="O206" i="6" s="1"/>
  <c r="O207" i="6" s="1"/>
  <c r="O208" i="6" s="1"/>
  <c r="O209" i="6" s="1"/>
  <c r="O210" i="6" s="1"/>
  <c r="O211" i="6" s="1"/>
  <c r="O212" i="6" s="1"/>
  <c r="O213" i="6" s="1"/>
  <c r="O214" i="6" s="1"/>
  <c r="O215" i="6" s="1"/>
  <c r="O216" i="6" s="1"/>
  <c r="O217" i="6" s="1"/>
  <c r="O218" i="6" s="1"/>
  <c r="O219" i="6" s="1"/>
  <c r="O220" i="6" s="1"/>
  <c r="O221" i="6" s="1"/>
  <c r="O222" i="6" s="1"/>
  <c r="O223" i="6" s="1"/>
  <c r="O224" i="6" s="1"/>
  <c r="O225" i="6" s="1"/>
  <c r="O226" i="6" s="1"/>
  <c r="O227" i="6" s="1"/>
  <c r="O228" i="6" s="1"/>
  <c r="O229" i="6" s="1"/>
  <c r="O230" i="6" s="1"/>
  <c r="O231" i="6" s="1"/>
  <c r="O232" i="6" s="1"/>
  <c r="O132" i="6"/>
  <c r="O133" i="6" s="1"/>
  <c r="O134" i="6" s="1"/>
  <c r="O135" i="6" s="1"/>
  <c r="O136" i="6" s="1"/>
  <c r="O137" i="6" s="1"/>
  <c r="O138" i="6" s="1"/>
  <c r="O139" i="6" s="1"/>
  <c r="O140" i="6" s="1"/>
  <c r="O141" i="6" s="1"/>
  <c r="O142" i="6" s="1"/>
  <c r="O143" i="6" s="1"/>
  <c r="O144" i="6" s="1"/>
  <c r="O145" i="6" s="1"/>
  <c r="O146" i="6" s="1"/>
  <c r="O147" i="6" s="1"/>
  <c r="O148" i="6" s="1"/>
  <c r="O149" i="6" s="1"/>
  <c r="O150" i="6" s="1"/>
  <c r="O151" i="6" s="1"/>
  <c r="O152" i="6" s="1"/>
  <c r="O153" i="6" s="1"/>
  <c r="O154" i="6" s="1"/>
  <c r="O155" i="6" s="1"/>
  <c r="O156" i="6" s="1"/>
  <c r="O157" i="6" s="1"/>
  <c r="O158" i="6" s="1"/>
  <c r="O159" i="6" s="1"/>
  <c r="O160" i="6" s="1"/>
  <c r="O161" i="6" s="1"/>
  <c r="O162" i="6" s="1"/>
  <c r="O163" i="6" s="1"/>
  <c r="O164" i="6" s="1"/>
  <c r="O165" i="6" s="1"/>
  <c r="O166" i="6" s="1"/>
  <c r="O167" i="6" s="1"/>
  <c r="O168" i="6" s="1"/>
  <c r="O169" i="6" s="1"/>
  <c r="O170" i="6" s="1"/>
  <c r="O171" i="6" s="1"/>
  <c r="O172" i="6" s="1"/>
  <c r="O173" i="6" s="1"/>
  <c r="O174" i="6" s="1"/>
  <c r="O48" i="6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P256" i="16"/>
  <c r="P257" i="16" s="1"/>
  <c r="P258" i="16" s="1"/>
  <c r="P259" i="16" s="1"/>
  <c r="P260" i="16" s="1"/>
  <c r="P261" i="16" s="1"/>
  <c r="P262" i="16" s="1"/>
  <c r="P263" i="16" s="1"/>
  <c r="P264" i="16" s="1"/>
  <c r="P265" i="16" s="1"/>
  <c r="P266" i="16" s="1"/>
  <c r="P267" i="16" s="1"/>
  <c r="P268" i="16" s="1"/>
  <c r="P269" i="16" s="1"/>
  <c r="P270" i="16" s="1"/>
  <c r="P271" i="16" s="1"/>
  <c r="P272" i="16" s="1"/>
  <c r="P273" i="16" s="1"/>
  <c r="P274" i="16" s="1"/>
  <c r="P275" i="16" s="1"/>
  <c r="P276" i="16" s="1"/>
  <c r="P277" i="16" s="1"/>
  <c r="P278" i="16" s="1"/>
  <c r="P279" i="16" s="1"/>
  <c r="P280" i="16" s="1"/>
  <c r="P281" i="16" s="1"/>
  <c r="P282" i="16" s="1"/>
  <c r="P283" i="16" s="1"/>
  <c r="P284" i="16" s="1"/>
  <c r="P285" i="16" s="1"/>
  <c r="P286" i="16" s="1"/>
  <c r="P287" i="16" s="1"/>
  <c r="P288" i="16" s="1"/>
  <c r="P289" i="16" s="1"/>
  <c r="P290" i="16" s="1"/>
  <c r="P291" i="16" s="1"/>
  <c r="P292" i="16" s="1"/>
  <c r="P293" i="16" s="1"/>
  <c r="P294" i="16" s="1"/>
  <c r="P295" i="16" s="1"/>
  <c r="P296" i="16" s="1"/>
  <c r="P297" i="16" s="1"/>
  <c r="P298" i="16" s="1"/>
  <c r="P299" i="16" s="1"/>
  <c r="P300" i="16" s="1"/>
  <c r="P301" i="16" s="1"/>
  <c r="P302" i="16" s="1"/>
  <c r="P303" i="16" s="1"/>
  <c r="P304" i="16" s="1"/>
  <c r="P305" i="16" s="1"/>
  <c r="P306" i="16" s="1"/>
  <c r="P307" i="16" s="1"/>
  <c r="P308" i="16" s="1"/>
  <c r="K135" i="19"/>
  <c r="K97" i="19"/>
  <c r="P97" i="19" s="1"/>
  <c r="K124" i="19"/>
  <c r="O409" i="12"/>
  <c r="O410" i="12" s="1"/>
  <c r="O411" i="12" s="1"/>
  <c r="O412" i="12" s="1"/>
  <c r="O413" i="12" s="1"/>
  <c r="O414" i="12" s="1"/>
  <c r="O415" i="12" s="1"/>
  <c r="O416" i="12" s="1"/>
  <c r="O417" i="12" s="1"/>
  <c r="O418" i="12" s="1"/>
  <c r="O419" i="12" s="1"/>
  <c r="O420" i="12" s="1"/>
  <c r="O421" i="12" s="1"/>
  <c r="O422" i="12" s="1"/>
  <c r="O423" i="12" s="1"/>
  <c r="O424" i="12" s="1"/>
  <c r="O425" i="12" s="1"/>
  <c r="O426" i="12" s="1"/>
  <c r="O427" i="12" s="1"/>
  <c r="O428" i="12" s="1"/>
  <c r="O429" i="12" s="1"/>
  <c r="O430" i="12" s="1"/>
  <c r="O431" i="12" s="1"/>
  <c r="O432" i="12" s="1"/>
  <c r="O433" i="12" s="1"/>
  <c r="O434" i="12" s="1"/>
  <c r="O435" i="12" s="1"/>
  <c r="O436" i="12" s="1"/>
  <c r="O437" i="12" s="1"/>
  <c r="O438" i="12" s="1"/>
  <c r="O439" i="12" s="1"/>
  <c r="O440" i="12" s="1"/>
  <c r="O441" i="12" s="1"/>
  <c r="O442" i="12" s="1"/>
  <c r="O443" i="12" s="1"/>
  <c r="O444" i="12" s="1"/>
  <c r="O445" i="12" s="1"/>
  <c r="O446" i="12" s="1"/>
  <c r="O447" i="12" s="1"/>
  <c r="O448" i="12" s="1"/>
  <c r="O449" i="12" s="1"/>
  <c r="O450" i="12" s="1"/>
  <c r="O451" i="12" s="1"/>
  <c r="O452" i="12" s="1"/>
  <c r="O453" i="12" s="1"/>
  <c r="O454" i="12" s="1"/>
  <c r="O455" i="12" s="1"/>
  <c r="O456" i="12" s="1"/>
  <c r="O457" i="12" s="1"/>
  <c r="O458" i="12" s="1"/>
  <c r="O459" i="12" s="1"/>
  <c r="O460" i="12" s="1"/>
  <c r="O461" i="12" s="1"/>
  <c r="O462" i="12" s="1"/>
  <c r="O463" i="12" s="1"/>
  <c r="O464" i="12" s="1"/>
  <c r="O465" i="12" s="1"/>
  <c r="O466" i="12" s="1"/>
  <c r="O467" i="12" s="1"/>
  <c r="O468" i="12" s="1"/>
  <c r="O469" i="12" s="1"/>
  <c r="O470" i="12" s="1"/>
  <c r="O471" i="12" s="1"/>
  <c r="O472" i="12" s="1"/>
  <c r="O473" i="12" s="1"/>
  <c r="O474" i="12" s="1"/>
  <c r="O475" i="12" s="1"/>
  <c r="O476" i="12" s="1"/>
  <c r="O477" i="12" s="1"/>
  <c r="O478" i="12" s="1"/>
  <c r="O479" i="12" s="1"/>
  <c r="O480" i="12" s="1"/>
  <c r="O481" i="12" s="1"/>
  <c r="O482" i="12" s="1"/>
  <c r="O483" i="12" s="1"/>
  <c r="O484" i="12" s="1"/>
  <c r="O485" i="12" s="1"/>
  <c r="O486" i="12" s="1"/>
  <c r="O487" i="12" s="1"/>
  <c r="O263" i="12"/>
  <c r="O264" i="12" s="1"/>
  <c r="O265" i="12" s="1"/>
  <c r="O266" i="12" s="1"/>
  <c r="O267" i="12" s="1"/>
  <c r="O268" i="12" s="1"/>
  <c r="O269" i="12" s="1"/>
  <c r="O270" i="12" s="1"/>
  <c r="O271" i="12" s="1"/>
  <c r="O272" i="12" s="1"/>
  <c r="O273" i="12" s="1"/>
  <c r="O274" i="12" s="1"/>
  <c r="O275" i="12" s="1"/>
  <c r="O276" i="12" s="1"/>
  <c r="O277" i="12" s="1"/>
  <c r="O278" i="12" s="1"/>
  <c r="O279" i="12" s="1"/>
  <c r="O280" i="12" s="1"/>
  <c r="O281" i="12" s="1"/>
  <c r="O282" i="12" s="1"/>
  <c r="O283" i="12" s="1"/>
  <c r="O284" i="12" s="1"/>
  <c r="O285" i="12" s="1"/>
  <c r="O286" i="12" s="1"/>
  <c r="O287" i="12" s="1"/>
  <c r="O288" i="12" s="1"/>
  <c r="O289" i="12" s="1"/>
  <c r="O290" i="12" s="1"/>
  <c r="O291" i="12" s="1"/>
  <c r="O292" i="12" s="1"/>
  <c r="O293" i="12" s="1"/>
  <c r="O294" i="12" s="1"/>
  <c r="O295" i="12" s="1"/>
  <c r="O296" i="12" s="1"/>
  <c r="O297" i="12" s="1"/>
  <c r="O298" i="12" s="1"/>
  <c r="O299" i="12" s="1"/>
  <c r="O300" i="12" s="1"/>
  <c r="O301" i="12" s="1"/>
  <c r="O302" i="12" s="1"/>
  <c r="O303" i="12" s="1"/>
  <c r="O304" i="12" s="1"/>
  <c r="O305" i="12" s="1"/>
  <c r="O306" i="12" s="1"/>
  <c r="O307" i="12" s="1"/>
  <c r="O308" i="12" s="1"/>
  <c r="O309" i="12" s="1"/>
  <c r="O310" i="12" s="1"/>
  <c r="O311" i="12" s="1"/>
  <c r="O312" i="12" s="1"/>
  <c r="O313" i="12" s="1"/>
  <c r="O314" i="12" s="1"/>
  <c r="O315" i="12" s="1"/>
  <c r="O316" i="12" s="1"/>
  <c r="O317" i="12" s="1"/>
  <c r="O318" i="12" s="1"/>
  <c r="O319" i="12" s="1"/>
  <c r="O320" i="12" s="1"/>
  <c r="O321" i="12" s="1"/>
  <c r="O322" i="12" s="1"/>
  <c r="O323" i="12" s="1"/>
  <c r="O324" i="12" s="1"/>
  <c r="O325" i="12" s="1"/>
  <c r="O326" i="12" s="1"/>
  <c r="O327" i="12" s="1"/>
  <c r="O328" i="12" s="1"/>
  <c r="O329" i="12" s="1"/>
  <c r="O330" i="12" s="1"/>
  <c r="O331" i="12" s="1"/>
  <c r="O164" i="14"/>
  <c r="O165" i="14" s="1"/>
  <c r="O166" i="14" s="1"/>
  <c r="O167" i="14" s="1"/>
  <c r="O168" i="14" s="1"/>
  <c r="O169" i="14" s="1"/>
  <c r="O170" i="14" s="1"/>
  <c r="O171" i="14" s="1"/>
  <c r="O172" i="14" s="1"/>
  <c r="O173" i="14" s="1"/>
  <c r="O174" i="14" s="1"/>
  <c r="O175" i="14" s="1"/>
  <c r="O176" i="14" s="1"/>
  <c r="O177" i="14" s="1"/>
  <c r="O178" i="14" s="1"/>
  <c r="O179" i="14" s="1"/>
  <c r="O180" i="14" s="1"/>
  <c r="O181" i="14" s="1"/>
  <c r="O182" i="14" s="1"/>
  <c r="O183" i="14" s="1"/>
  <c r="O184" i="14" s="1"/>
  <c r="O185" i="14" s="1"/>
  <c r="O186" i="14" s="1"/>
  <c r="O187" i="14" s="1"/>
  <c r="O188" i="14" s="1"/>
  <c r="O189" i="14" s="1"/>
  <c r="O190" i="14" s="1"/>
  <c r="O191" i="14" s="1"/>
  <c r="O192" i="14" s="1"/>
  <c r="O193" i="14" s="1"/>
  <c r="O194" i="14" s="1"/>
  <c r="O195" i="14" s="1"/>
  <c r="O196" i="14" s="1"/>
  <c r="O197" i="14" s="1"/>
  <c r="O198" i="14" s="1"/>
  <c r="O199" i="14" s="1"/>
  <c r="O200" i="14" s="1"/>
  <c r="O201" i="14" s="1"/>
  <c r="O202" i="14" s="1"/>
  <c r="O257" i="14"/>
  <c r="O258" i="14" s="1"/>
  <c r="O259" i="14" s="1"/>
  <c r="O260" i="14" s="1"/>
  <c r="O261" i="14" s="1"/>
  <c r="O262" i="14" s="1"/>
  <c r="O263" i="14" s="1"/>
  <c r="O264" i="14" s="1"/>
  <c r="O265" i="14" s="1"/>
  <c r="O266" i="14" s="1"/>
  <c r="O267" i="14" s="1"/>
  <c r="O268" i="14" s="1"/>
  <c r="O269" i="14" s="1"/>
  <c r="O270" i="14" s="1"/>
  <c r="O271" i="14" s="1"/>
  <c r="O272" i="14" s="1"/>
  <c r="O273" i="14" s="1"/>
  <c r="O274" i="14" s="1"/>
  <c r="O275" i="14" s="1"/>
  <c r="O276" i="14" s="1"/>
  <c r="O277" i="14" s="1"/>
  <c r="O278" i="14" s="1"/>
  <c r="O279" i="14" s="1"/>
  <c r="O280" i="14" s="1"/>
  <c r="O281" i="14" s="1"/>
  <c r="O282" i="14" s="1"/>
  <c r="O283" i="14" s="1"/>
  <c r="O284" i="14" s="1"/>
  <c r="O285" i="14" s="1"/>
  <c r="O286" i="14" s="1"/>
  <c r="O287" i="14" s="1"/>
  <c r="O288" i="14" s="1"/>
  <c r="O289" i="14" s="1"/>
  <c r="O290" i="14" s="1"/>
  <c r="O291" i="14" s="1"/>
  <c r="O292" i="14" s="1"/>
  <c r="O293" i="14" s="1"/>
  <c r="O294" i="14" s="1"/>
  <c r="O295" i="14" s="1"/>
  <c r="O296" i="14" s="1"/>
  <c r="O297" i="14" s="1"/>
  <c r="O298" i="14" s="1"/>
  <c r="O299" i="14" s="1"/>
  <c r="O300" i="14" s="1"/>
  <c r="O301" i="14" s="1"/>
  <c r="O302" i="14" s="1"/>
  <c r="O303" i="14" s="1"/>
  <c r="O304" i="14" s="1"/>
  <c r="O305" i="14" s="1"/>
  <c r="O306" i="14" s="1"/>
  <c r="O307" i="14" s="1"/>
  <c r="O308" i="14" s="1"/>
  <c r="K129" i="19"/>
  <c r="K79" i="19"/>
  <c r="P79" i="19" s="1"/>
  <c r="K140" i="19"/>
  <c r="K76" i="17"/>
  <c r="K127" i="19"/>
  <c r="K100" i="19"/>
  <c r="K61" i="19"/>
  <c r="P61" i="19" s="1"/>
  <c r="K65" i="19"/>
  <c r="P377" i="14"/>
  <c r="P378" i="14" s="1"/>
  <c r="P379" i="14" s="1"/>
  <c r="P380" i="14" s="1"/>
  <c r="P381" i="14" s="1"/>
  <c r="P382" i="14" s="1"/>
  <c r="P383" i="14" s="1"/>
  <c r="P384" i="14" s="1"/>
  <c r="P385" i="14" s="1"/>
  <c r="P386" i="14" s="1"/>
  <c r="P387" i="14" s="1"/>
  <c r="P388" i="14" s="1"/>
  <c r="P389" i="14" s="1"/>
  <c r="P390" i="14" s="1"/>
  <c r="P391" i="14" s="1"/>
  <c r="P392" i="14" s="1"/>
  <c r="P393" i="14" s="1"/>
  <c r="P394" i="14" s="1"/>
  <c r="P395" i="14" s="1"/>
  <c r="P396" i="14" s="1"/>
  <c r="P397" i="14" s="1"/>
  <c r="P398" i="14" s="1"/>
  <c r="P399" i="14" s="1"/>
  <c r="P400" i="14" s="1"/>
  <c r="P401" i="14" s="1"/>
  <c r="P402" i="14" s="1"/>
  <c r="P403" i="14" s="1"/>
  <c r="P404" i="14" s="1"/>
  <c r="P405" i="14" s="1"/>
  <c r="P406" i="14" s="1"/>
  <c r="P407" i="14" s="1"/>
  <c r="P408" i="14" s="1"/>
  <c r="P409" i="14" s="1"/>
  <c r="P410" i="14" s="1"/>
  <c r="P411" i="14" s="1"/>
  <c r="P412" i="14" s="1"/>
  <c r="P413" i="14" s="1"/>
  <c r="P414" i="14" s="1"/>
  <c r="P415" i="14" s="1"/>
  <c r="P416" i="14" s="1"/>
  <c r="P417" i="14" s="1"/>
  <c r="P418" i="14" s="1"/>
  <c r="P419" i="14" s="1"/>
  <c r="P420" i="14" s="1"/>
  <c r="P421" i="14" s="1"/>
  <c r="P422" i="14" s="1"/>
  <c r="P423" i="14" s="1"/>
  <c r="P424" i="14" s="1"/>
  <c r="P425" i="14" s="1"/>
  <c r="P426" i="14" s="1"/>
  <c r="P427" i="14" s="1"/>
  <c r="P428" i="14" s="1"/>
  <c r="P429" i="14" s="1"/>
  <c r="P430" i="14" s="1"/>
  <c r="P431" i="14" s="1"/>
  <c r="P432" i="14" s="1"/>
  <c r="P433" i="14" s="1"/>
  <c r="P434" i="14" s="1"/>
  <c r="P435" i="14" s="1"/>
  <c r="P436" i="14" s="1"/>
  <c r="P437" i="14" s="1"/>
  <c r="P438" i="14" s="1"/>
  <c r="P439" i="14" s="1"/>
  <c r="P440" i="14" s="1"/>
  <c r="P441" i="14" s="1"/>
  <c r="P442" i="14" s="1"/>
  <c r="P443" i="14" s="1"/>
  <c r="P444" i="14" s="1"/>
  <c r="P445" i="14" s="1"/>
  <c r="K122" i="19"/>
  <c r="O145" i="13"/>
  <c r="O146" i="13" s="1"/>
  <c r="O147" i="13" s="1"/>
  <c r="O148" i="13" s="1"/>
  <c r="O149" i="13" s="1"/>
  <c r="O150" i="13" s="1"/>
  <c r="O151" i="13" s="1"/>
  <c r="O152" i="13" s="1"/>
  <c r="O153" i="13" s="1"/>
  <c r="O154" i="13" s="1"/>
  <c r="O155" i="13" s="1"/>
  <c r="O156" i="13" s="1"/>
  <c r="O157" i="13" s="1"/>
  <c r="O158" i="13" s="1"/>
  <c r="O159" i="13" s="1"/>
  <c r="O160" i="13" s="1"/>
  <c r="O161" i="13" s="1"/>
  <c r="O162" i="13" s="1"/>
  <c r="O163" i="13" s="1"/>
  <c r="O164" i="13" s="1"/>
  <c r="O165" i="13" s="1"/>
  <c r="O166" i="13" s="1"/>
  <c r="O167" i="13" s="1"/>
  <c r="O168" i="13" s="1"/>
  <c r="O169" i="13" s="1"/>
  <c r="O170" i="13" s="1"/>
  <c r="O171" i="13" s="1"/>
  <c r="O172" i="13" s="1"/>
  <c r="O173" i="13" s="1"/>
  <c r="O174" i="13" s="1"/>
  <c r="O175" i="13" s="1"/>
  <c r="O176" i="13" s="1"/>
  <c r="O177" i="13" s="1"/>
  <c r="O178" i="13" s="1"/>
  <c r="O179" i="13" s="1"/>
  <c r="O180" i="13" s="1"/>
  <c r="O181" i="13" s="1"/>
  <c r="O182" i="13" s="1"/>
  <c r="O183" i="13" s="1"/>
  <c r="O184" i="13" s="1"/>
  <c r="O185" i="13" s="1"/>
  <c r="O186" i="13" s="1"/>
  <c r="O187" i="13" s="1"/>
  <c r="O188" i="13" s="1"/>
  <c r="O189" i="13" s="1"/>
  <c r="O190" i="13" s="1"/>
  <c r="O191" i="13" s="1"/>
  <c r="O192" i="13" s="1"/>
  <c r="O193" i="13" s="1"/>
  <c r="O194" i="13" s="1"/>
  <c r="O195" i="13" s="1"/>
  <c r="O196" i="13" s="1"/>
  <c r="K43" i="16"/>
  <c r="O237" i="6"/>
  <c r="O238" i="6" s="1"/>
  <c r="O239" i="6" s="1"/>
  <c r="O240" i="6" s="1"/>
  <c r="O241" i="6" s="1"/>
  <c r="O242" i="6" s="1"/>
  <c r="O243" i="6" s="1"/>
  <c r="O244" i="6" s="1"/>
  <c r="O245" i="6" s="1"/>
  <c r="O246" i="6" s="1"/>
  <c r="O247" i="6" s="1"/>
  <c r="O248" i="6" s="1"/>
  <c r="O249" i="6" s="1"/>
  <c r="O250" i="6" s="1"/>
  <c r="O251" i="6" s="1"/>
  <c r="O252" i="6" s="1"/>
  <c r="O253" i="6" s="1"/>
  <c r="O254" i="6" s="1"/>
  <c r="O255" i="6" s="1"/>
  <c r="O256" i="6" s="1"/>
  <c r="O257" i="6" s="1"/>
  <c r="O258" i="6" s="1"/>
  <c r="O259" i="6" s="1"/>
  <c r="O260" i="6" s="1"/>
  <c r="O261" i="6" s="1"/>
  <c r="O262" i="6" s="1"/>
  <c r="O263" i="6" s="1"/>
  <c r="O264" i="6" s="1"/>
  <c r="O265" i="6" s="1"/>
  <c r="O266" i="6" s="1"/>
  <c r="O267" i="6" s="1"/>
  <c r="O268" i="6" s="1"/>
  <c r="O269" i="6" s="1"/>
  <c r="O270" i="6" s="1"/>
  <c r="O271" i="6" s="1"/>
  <c r="O272" i="6" s="1"/>
  <c r="O273" i="6" s="1"/>
  <c r="O274" i="6" s="1"/>
  <c r="O275" i="6" s="1"/>
  <c r="O276" i="6" s="1"/>
  <c r="O277" i="6" s="1"/>
  <c r="O278" i="6" s="1"/>
  <c r="O279" i="6" s="1"/>
  <c r="O280" i="6" s="1"/>
  <c r="O281" i="6" s="1"/>
  <c r="O282" i="6" s="1"/>
  <c r="O283" i="6" s="1"/>
  <c r="O284" i="6" s="1"/>
  <c r="O285" i="6" s="1"/>
  <c r="O286" i="6" s="1"/>
  <c r="O287" i="6" s="1"/>
  <c r="O288" i="6" s="1"/>
  <c r="O289" i="6" s="1"/>
  <c r="O290" i="6" s="1"/>
  <c r="O291" i="6" s="1"/>
  <c r="O292" i="6" s="1"/>
  <c r="O293" i="6" s="1"/>
  <c r="O294" i="6" s="1"/>
  <c r="O295" i="6" s="1"/>
  <c r="O20" i="8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7" i="14"/>
  <c r="O8" i="14" s="1"/>
  <c r="O9" i="14" s="1"/>
  <c r="O10" i="14" s="1"/>
  <c r="O11" i="14" s="1"/>
  <c r="O12" i="14" s="1"/>
  <c r="O13" i="14" s="1"/>
  <c r="O14" i="14" s="1"/>
  <c r="O15" i="14" s="1"/>
  <c r="O16" i="14" s="1"/>
  <c r="P436" i="8"/>
  <c r="O50" i="9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O84" i="9" s="1"/>
  <c r="O85" i="9" s="1"/>
  <c r="O86" i="9" s="1"/>
  <c r="P490" i="11"/>
  <c r="P491" i="11" s="1"/>
  <c r="P492" i="11" s="1"/>
  <c r="P493" i="11" s="1"/>
  <c r="O20" i="9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P91" i="13"/>
  <c r="O299" i="6"/>
  <c r="O300" i="6" s="1"/>
  <c r="O301" i="6" s="1"/>
  <c r="O302" i="6" s="1"/>
  <c r="O303" i="6" s="1"/>
  <c r="O304" i="6" s="1"/>
  <c r="O305" i="6" s="1"/>
  <c r="O306" i="6" s="1"/>
  <c r="O307" i="6" s="1"/>
  <c r="O308" i="6" s="1"/>
  <c r="O309" i="6" s="1"/>
  <c r="O310" i="6" s="1"/>
  <c r="O311" i="6" s="1"/>
  <c r="O312" i="6" s="1"/>
  <c r="O313" i="6" s="1"/>
  <c r="O314" i="6" s="1"/>
  <c r="O315" i="6" s="1"/>
  <c r="O316" i="6" s="1"/>
  <c r="O317" i="6" s="1"/>
  <c r="O318" i="6" s="1"/>
  <c r="O319" i="6" s="1"/>
  <c r="O320" i="6" s="1"/>
  <c r="O321" i="6" s="1"/>
  <c r="O322" i="6" s="1"/>
  <c r="O323" i="6" s="1"/>
  <c r="O324" i="6" s="1"/>
  <c r="O325" i="6" s="1"/>
  <c r="O326" i="6" s="1"/>
  <c r="O327" i="6" s="1"/>
  <c r="O328" i="6" s="1"/>
  <c r="O329" i="6" s="1"/>
  <c r="O330" i="6" s="1"/>
  <c r="O331" i="6" s="1"/>
  <c r="O332" i="6" s="1"/>
  <c r="O333" i="6" s="1"/>
  <c r="O334" i="6" s="1"/>
  <c r="O335" i="6" s="1"/>
  <c r="O336" i="6" s="1"/>
  <c r="O337" i="6" s="1"/>
  <c r="O338" i="6" s="1"/>
  <c r="O339" i="6" s="1"/>
  <c r="O340" i="6" s="1"/>
  <c r="O341" i="6" s="1"/>
  <c r="O342" i="6" s="1"/>
  <c r="O343" i="6" s="1"/>
  <c r="O344" i="6" s="1"/>
  <c r="O345" i="6" s="1"/>
  <c r="O346" i="6" s="1"/>
  <c r="O347" i="6" s="1"/>
  <c r="O348" i="6" s="1"/>
  <c r="O349" i="6" s="1"/>
  <c r="O350" i="6" s="1"/>
  <c r="O351" i="6" s="1"/>
  <c r="O352" i="6" s="1"/>
  <c r="O353" i="6" s="1"/>
  <c r="O354" i="6" s="1"/>
  <c r="O355" i="6" s="1"/>
  <c r="O356" i="6" s="1"/>
  <c r="O357" i="6" s="1"/>
  <c r="O358" i="6" s="1"/>
  <c r="O359" i="6" s="1"/>
  <c r="O360" i="6" s="1"/>
  <c r="O188" i="9"/>
  <c r="O189" i="9" s="1"/>
  <c r="O190" i="9" s="1"/>
  <c r="O191" i="9" s="1"/>
  <c r="O192" i="9" s="1"/>
  <c r="O193" i="9" s="1"/>
  <c r="O194" i="9" s="1"/>
  <c r="O195" i="9" s="1"/>
  <c r="O196" i="9" s="1"/>
  <c r="O197" i="9" s="1"/>
  <c r="O198" i="9" s="1"/>
  <c r="O199" i="9" s="1"/>
  <c r="O200" i="9" s="1"/>
  <c r="O201" i="9" s="1"/>
  <c r="O202" i="9" s="1"/>
  <c r="O203" i="9" s="1"/>
  <c r="O204" i="9" s="1"/>
  <c r="O205" i="9" s="1"/>
  <c r="O206" i="9" s="1"/>
  <c r="O207" i="9" s="1"/>
  <c r="O208" i="9" s="1"/>
  <c r="O209" i="9" s="1"/>
  <c r="O210" i="9" s="1"/>
  <c r="O211" i="9" s="1"/>
  <c r="O212" i="9" s="1"/>
  <c r="O213" i="9" s="1"/>
  <c r="O214" i="9" s="1"/>
  <c r="O215" i="9" s="1"/>
  <c r="O216" i="9" s="1"/>
  <c r="O217" i="9" s="1"/>
  <c r="O218" i="9" s="1"/>
  <c r="O219" i="9" s="1"/>
  <c r="O220" i="9" s="1"/>
  <c r="O221" i="9" s="1"/>
  <c r="O222" i="9" s="1"/>
  <c r="O223" i="9" s="1"/>
  <c r="O224" i="9" s="1"/>
  <c r="O225" i="9" s="1"/>
  <c r="O226" i="9" s="1"/>
  <c r="O227" i="9" s="1"/>
  <c r="O228" i="9" s="1"/>
  <c r="O229" i="9" s="1"/>
  <c r="O230" i="9" s="1"/>
  <c r="O231" i="9" s="1"/>
  <c r="O232" i="9" s="1"/>
  <c r="O233" i="9" s="1"/>
  <c r="O234" i="9" s="1"/>
  <c r="O235" i="9" s="1"/>
  <c r="O236" i="9" s="1"/>
  <c r="O237" i="9" s="1"/>
  <c r="O238" i="9" s="1"/>
  <c r="O239" i="9" s="1"/>
  <c r="O240" i="9" s="1"/>
  <c r="O241" i="9" s="1"/>
  <c r="O242" i="9" s="1"/>
  <c r="K20" i="17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19" i="14"/>
  <c r="O21" i="6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88" i="6"/>
  <c r="O89" i="6" s="1"/>
  <c r="O90" i="6" s="1"/>
  <c r="O91" i="6" s="1"/>
  <c r="O92" i="6" s="1"/>
  <c r="O93" i="6" s="1"/>
  <c r="O94" i="6" s="1"/>
  <c r="O95" i="6" s="1"/>
  <c r="O96" i="6" s="1"/>
  <c r="O97" i="6" s="1"/>
  <c r="O98" i="6" s="1"/>
  <c r="O99" i="6" s="1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O119" i="6" s="1"/>
  <c r="O120" i="6" s="1"/>
  <c r="O121" i="6" s="1"/>
  <c r="O122" i="6" s="1"/>
  <c r="O123" i="6" s="1"/>
  <c r="O124" i="6" s="1"/>
  <c r="O125" i="6" s="1"/>
  <c r="O126" i="6" s="1"/>
  <c r="O127" i="6" s="1"/>
  <c r="O374" i="14"/>
  <c r="O375" i="14" s="1"/>
  <c r="O376" i="14" s="1"/>
  <c r="O377" i="14" s="1"/>
  <c r="O378" i="14" s="1"/>
  <c r="O379" i="14" s="1"/>
  <c r="O380" i="14" s="1"/>
  <c r="O381" i="14" s="1"/>
  <c r="O382" i="14" s="1"/>
  <c r="O383" i="14" s="1"/>
  <c r="O384" i="14" s="1"/>
  <c r="O385" i="14" s="1"/>
  <c r="O386" i="14" s="1"/>
  <c r="O387" i="14" s="1"/>
  <c r="O388" i="14" s="1"/>
  <c r="O389" i="14" s="1"/>
  <c r="O390" i="14" s="1"/>
  <c r="O391" i="14" s="1"/>
  <c r="O392" i="14" s="1"/>
  <c r="O393" i="14" s="1"/>
  <c r="O394" i="14" s="1"/>
  <c r="O395" i="14" s="1"/>
  <c r="O396" i="14" s="1"/>
  <c r="O397" i="14" s="1"/>
  <c r="O398" i="14" s="1"/>
  <c r="O399" i="14" s="1"/>
  <c r="O400" i="14" s="1"/>
  <c r="O401" i="14" s="1"/>
  <c r="O402" i="14" s="1"/>
  <c r="O403" i="14" s="1"/>
  <c r="O404" i="14" s="1"/>
  <c r="O405" i="14" s="1"/>
  <c r="O406" i="14" s="1"/>
  <c r="O407" i="14" s="1"/>
  <c r="O408" i="14" s="1"/>
  <c r="O409" i="14" s="1"/>
  <c r="O410" i="14" s="1"/>
  <c r="O411" i="14" s="1"/>
  <c r="O412" i="14" s="1"/>
  <c r="O413" i="14" s="1"/>
  <c r="O414" i="14" s="1"/>
  <c r="O415" i="14" s="1"/>
  <c r="O416" i="14" s="1"/>
  <c r="O417" i="14" s="1"/>
  <c r="O418" i="14" s="1"/>
  <c r="O419" i="14" s="1"/>
  <c r="O420" i="14" s="1"/>
  <c r="O421" i="14" s="1"/>
  <c r="O422" i="14" s="1"/>
  <c r="O423" i="14" s="1"/>
  <c r="O424" i="14" s="1"/>
  <c r="O425" i="14" s="1"/>
  <c r="O426" i="14" s="1"/>
  <c r="O427" i="14" s="1"/>
  <c r="O428" i="14" s="1"/>
  <c r="O429" i="14" s="1"/>
  <c r="O430" i="14" s="1"/>
  <c r="O431" i="14" s="1"/>
  <c r="O432" i="14" s="1"/>
  <c r="O433" i="14" s="1"/>
  <c r="O434" i="14" s="1"/>
  <c r="O435" i="14" s="1"/>
  <c r="O436" i="14" s="1"/>
  <c r="O437" i="14" s="1"/>
  <c r="O438" i="14" s="1"/>
  <c r="O439" i="14" s="1"/>
  <c r="O440" i="14" s="1"/>
  <c r="O441" i="14" s="1"/>
  <c r="O442" i="14" s="1"/>
  <c r="O443" i="14" s="1"/>
  <c r="O444" i="14" s="1"/>
  <c r="O445" i="14" s="1"/>
  <c r="O164" i="16"/>
  <c r="O165" i="16" s="1"/>
  <c r="O166" i="16" s="1"/>
  <c r="O167" i="16" s="1"/>
  <c r="O168" i="16" s="1"/>
  <c r="O169" i="16" s="1"/>
  <c r="O170" i="16" s="1"/>
  <c r="O171" i="16" s="1"/>
  <c r="O172" i="16" s="1"/>
  <c r="O173" i="16" s="1"/>
  <c r="O174" i="16" s="1"/>
  <c r="O175" i="16" s="1"/>
  <c r="O176" i="16" s="1"/>
  <c r="O177" i="16" s="1"/>
  <c r="O178" i="16" s="1"/>
  <c r="O179" i="16" s="1"/>
  <c r="O180" i="16" s="1"/>
  <c r="O181" i="16" s="1"/>
  <c r="O182" i="16" s="1"/>
  <c r="O183" i="16" s="1"/>
  <c r="O184" i="16" s="1"/>
  <c r="O185" i="16" s="1"/>
  <c r="O186" i="16" s="1"/>
  <c r="O187" i="16" s="1"/>
  <c r="O188" i="16" s="1"/>
  <c r="O189" i="16" s="1"/>
  <c r="O190" i="16" s="1"/>
  <c r="O191" i="16" s="1"/>
  <c r="O192" i="16" s="1"/>
  <c r="O193" i="16" s="1"/>
  <c r="O194" i="16" s="1"/>
  <c r="O195" i="16" s="1"/>
  <c r="O196" i="16" s="1"/>
  <c r="O197" i="16" s="1"/>
  <c r="O198" i="16" s="1"/>
  <c r="O199" i="16" s="1"/>
  <c r="O200" i="16" s="1"/>
  <c r="O201" i="16" s="1"/>
  <c r="O202" i="16" s="1"/>
  <c r="O374" i="16"/>
  <c r="O375" i="16" s="1"/>
  <c r="O376" i="16" s="1"/>
  <c r="O377" i="16" s="1"/>
  <c r="O378" i="16" s="1"/>
  <c r="O379" i="16" s="1"/>
  <c r="O380" i="16" s="1"/>
  <c r="O381" i="16" s="1"/>
  <c r="O382" i="16" s="1"/>
  <c r="O383" i="16" s="1"/>
  <c r="O384" i="16" s="1"/>
  <c r="O385" i="16" s="1"/>
  <c r="O386" i="16" s="1"/>
  <c r="O387" i="16" s="1"/>
  <c r="O388" i="16" s="1"/>
  <c r="O389" i="16" s="1"/>
  <c r="O390" i="16" s="1"/>
  <c r="O391" i="16" s="1"/>
  <c r="O392" i="16" s="1"/>
  <c r="O393" i="16" s="1"/>
  <c r="O394" i="16" s="1"/>
  <c r="O395" i="16" s="1"/>
  <c r="O396" i="16" s="1"/>
  <c r="O397" i="16" s="1"/>
  <c r="O398" i="16" s="1"/>
  <c r="O399" i="16" s="1"/>
  <c r="O400" i="16" s="1"/>
  <c r="O401" i="16" s="1"/>
  <c r="O402" i="16" s="1"/>
  <c r="O403" i="16" s="1"/>
  <c r="O404" i="16" s="1"/>
  <c r="O405" i="16" s="1"/>
  <c r="O406" i="16" s="1"/>
  <c r="O407" i="16" s="1"/>
  <c r="O408" i="16" s="1"/>
  <c r="O409" i="16" s="1"/>
  <c r="O410" i="16" s="1"/>
  <c r="O411" i="16" s="1"/>
  <c r="O412" i="16" s="1"/>
  <c r="O413" i="16" s="1"/>
  <c r="O414" i="16" s="1"/>
  <c r="O415" i="16" s="1"/>
  <c r="O416" i="16" s="1"/>
  <c r="O417" i="16" s="1"/>
  <c r="O418" i="16" s="1"/>
  <c r="O419" i="16" s="1"/>
  <c r="O420" i="16" s="1"/>
  <c r="O421" i="16" s="1"/>
  <c r="O422" i="16" s="1"/>
  <c r="O423" i="16" s="1"/>
  <c r="O424" i="16" s="1"/>
  <c r="O425" i="16" s="1"/>
  <c r="O426" i="16" s="1"/>
  <c r="O427" i="16" s="1"/>
  <c r="O428" i="16" s="1"/>
  <c r="O429" i="16" s="1"/>
  <c r="O430" i="16" s="1"/>
  <c r="O431" i="16" s="1"/>
  <c r="O432" i="16" s="1"/>
  <c r="O433" i="16" s="1"/>
  <c r="O434" i="16" s="1"/>
  <c r="O435" i="16" s="1"/>
  <c r="O436" i="16" s="1"/>
  <c r="O437" i="16" s="1"/>
  <c r="O438" i="16" s="1"/>
  <c r="O439" i="16" s="1"/>
  <c r="O440" i="16" s="1"/>
  <c r="O441" i="16" s="1"/>
  <c r="O442" i="16" s="1"/>
  <c r="O443" i="16" s="1"/>
  <c r="O444" i="16" s="1"/>
  <c r="O445" i="16" s="1"/>
  <c r="O257" i="17"/>
  <c r="O258" i="17" s="1"/>
  <c r="O259" i="17" s="1"/>
  <c r="O260" i="17" s="1"/>
  <c r="O261" i="17" s="1"/>
  <c r="O262" i="17" s="1"/>
  <c r="O263" i="17" s="1"/>
  <c r="O264" i="17" s="1"/>
  <c r="O265" i="17" s="1"/>
  <c r="O266" i="17" s="1"/>
  <c r="O267" i="17" s="1"/>
  <c r="O268" i="17" s="1"/>
  <c r="O269" i="17" s="1"/>
  <c r="O270" i="17" s="1"/>
  <c r="O271" i="17" s="1"/>
  <c r="O272" i="17" s="1"/>
  <c r="O273" i="17" s="1"/>
  <c r="O274" i="17" s="1"/>
  <c r="O275" i="17" s="1"/>
  <c r="O276" i="17" s="1"/>
  <c r="O277" i="17" s="1"/>
  <c r="O278" i="17" s="1"/>
  <c r="O279" i="17" s="1"/>
  <c r="O280" i="17" s="1"/>
  <c r="O281" i="17" s="1"/>
  <c r="O282" i="17" s="1"/>
  <c r="O283" i="17" s="1"/>
  <c r="O284" i="17" s="1"/>
  <c r="O285" i="17" s="1"/>
  <c r="O286" i="17" s="1"/>
  <c r="O287" i="17" s="1"/>
  <c r="O288" i="17" s="1"/>
  <c r="O289" i="17" s="1"/>
  <c r="O290" i="17" s="1"/>
  <c r="O291" i="17" s="1"/>
  <c r="O292" i="17" s="1"/>
  <c r="O293" i="17" s="1"/>
  <c r="O294" i="17" s="1"/>
  <c r="O295" i="17" s="1"/>
  <c r="O296" i="17" s="1"/>
  <c r="O297" i="17" s="1"/>
  <c r="O298" i="17" s="1"/>
  <c r="O299" i="17" s="1"/>
  <c r="O300" i="17" s="1"/>
  <c r="O301" i="17" s="1"/>
  <c r="O302" i="17" s="1"/>
  <c r="O303" i="17" s="1"/>
  <c r="O304" i="17" s="1"/>
  <c r="O305" i="17" s="1"/>
  <c r="O306" i="17" s="1"/>
  <c r="O307" i="17" s="1"/>
  <c r="O308" i="17" s="1"/>
  <c r="P50" i="16"/>
  <c r="P312" i="17"/>
  <c r="P313" i="17" s="1"/>
  <c r="P314" i="17" s="1"/>
  <c r="P315" i="17" s="1"/>
  <c r="P316" i="17" s="1"/>
  <c r="P317" i="17" s="1"/>
  <c r="P318" i="17" s="1"/>
  <c r="P319" i="17" s="1"/>
  <c r="P320" i="17" s="1"/>
  <c r="P321" i="17" s="1"/>
  <c r="P322" i="17" s="1"/>
  <c r="P323" i="17" s="1"/>
  <c r="P324" i="17" s="1"/>
  <c r="P325" i="17" s="1"/>
  <c r="P326" i="17" s="1"/>
  <c r="P327" i="17" s="1"/>
  <c r="P328" i="17" s="1"/>
  <c r="P329" i="17" s="1"/>
  <c r="P330" i="17" s="1"/>
  <c r="P331" i="17" s="1"/>
  <c r="P332" i="17" s="1"/>
  <c r="P333" i="17" s="1"/>
  <c r="P334" i="17" s="1"/>
  <c r="P335" i="17" s="1"/>
  <c r="P336" i="17" s="1"/>
  <c r="P337" i="17" s="1"/>
  <c r="P338" i="17" s="1"/>
  <c r="P339" i="17" s="1"/>
  <c r="P340" i="17" s="1"/>
  <c r="P341" i="17" s="1"/>
  <c r="P342" i="17" s="1"/>
  <c r="P343" i="17" s="1"/>
  <c r="P344" i="17" s="1"/>
  <c r="P345" i="17" s="1"/>
  <c r="P346" i="17" s="1"/>
  <c r="P347" i="17" s="1"/>
  <c r="P348" i="17" s="1"/>
  <c r="P349" i="17" s="1"/>
  <c r="P350" i="17" s="1"/>
  <c r="P351" i="17" s="1"/>
  <c r="P352" i="17" s="1"/>
  <c r="P353" i="17" s="1"/>
  <c r="P354" i="17" s="1"/>
  <c r="P355" i="17" s="1"/>
  <c r="P356" i="17" s="1"/>
  <c r="P357" i="17" s="1"/>
  <c r="P358" i="17" s="1"/>
  <c r="P359" i="17" s="1"/>
  <c r="P360" i="17" s="1"/>
  <c r="P361" i="17" s="1"/>
  <c r="P362" i="17" s="1"/>
  <c r="P363" i="17" s="1"/>
  <c r="P364" i="17" s="1"/>
  <c r="P365" i="17" s="1"/>
  <c r="P366" i="17" s="1"/>
  <c r="P367" i="17" s="1"/>
  <c r="P368" i="17" s="1"/>
  <c r="P369" i="17" s="1"/>
  <c r="P370" i="17" s="1"/>
  <c r="P324" i="14"/>
  <c r="P325" i="14" s="1"/>
  <c r="P326" i="14" s="1"/>
  <c r="P327" i="14" s="1"/>
  <c r="P328" i="14" s="1"/>
  <c r="P329" i="14" s="1"/>
  <c r="P330" i="14" s="1"/>
  <c r="P331" i="14" s="1"/>
  <c r="P332" i="14" s="1"/>
  <c r="P333" i="14" s="1"/>
  <c r="P334" i="14" s="1"/>
  <c r="P335" i="14" s="1"/>
  <c r="P336" i="14" s="1"/>
  <c r="P337" i="14" s="1"/>
  <c r="P338" i="14" s="1"/>
  <c r="P339" i="14" s="1"/>
  <c r="P340" i="14" s="1"/>
  <c r="P341" i="14" s="1"/>
  <c r="P342" i="14" s="1"/>
  <c r="P343" i="14" s="1"/>
  <c r="P344" i="14" s="1"/>
  <c r="P345" i="14" s="1"/>
  <c r="P346" i="14" s="1"/>
  <c r="P347" i="14" s="1"/>
  <c r="P348" i="14" s="1"/>
  <c r="P349" i="14" s="1"/>
  <c r="P350" i="14" s="1"/>
  <c r="P351" i="14" s="1"/>
  <c r="P352" i="14" s="1"/>
  <c r="P353" i="14" s="1"/>
  <c r="P354" i="14" s="1"/>
  <c r="P355" i="14" s="1"/>
  <c r="P356" i="14" s="1"/>
  <c r="P357" i="14" s="1"/>
  <c r="P358" i="14" s="1"/>
  <c r="P359" i="14" s="1"/>
  <c r="P360" i="14" s="1"/>
  <c r="P361" i="14" s="1"/>
  <c r="P362" i="14" s="1"/>
  <c r="P363" i="14" s="1"/>
  <c r="P364" i="14" s="1"/>
  <c r="P365" i="14" s="1"/>
  <c r="P366" i="14" s="1"/>
  <c r="P367" i="14" s="1"/>
  <c r="P368" i="14" s="1"/>
  <c r="P369" i="14" s="1"/>
  <c r="P370" i="14" s="1"/>
  <c r="O107" i="18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19" i="18" s="1"/>
  <c r="O120" i="18" s="1"/>
  <c r="O121" i="18" s="1"/>
  <c r="O122" i="18" s="1"/>
  <c r="O123" i="18" s="1"/>
  <c r="O124" i="18" s="1"/>
  <c r="O125" i="18" s="1"/>
  <c r="O126" i="18" s="1"/>
  <c r="O127" i="18" s="1"/>
  <c r="O128" i="18" s="1"/>
  <c r="O129" i="18" s="1"/>
  <c r="O130" i="18" s="1"/>
  <c r="O131" i="18" s="1"/>
  <c r="O132" i="18" s="1"/>
  <c r="O133" i="18" s="1"/>
  <c r="O134" i="18" s="1"/>
  <c r="O135" i="18" s="1"/>
  <c r="O136" i="18" s="1"/>
  <c r="O137" i="18" s="1"/>
  <c r="O138" i="18" s="1"/>
  <c r="O139" i="18" s="1"/>
  <c r="O140" i="18" s="1"/>
  <c r="O141" i="18" s="1"/>
  <c r="O142" i="18" s="1"/>
  <c r="O146" i="18"/>
  <c r="O147" i="18" s="1"/>
  <c r="O148" i="18" s="1"/>
  <c r="O149" i="18" s="1"/>
  <c r="O150" i="18" s="1"/>
  <c r="O151" i="18" s="1"/>
  <c r="O152" i="18" s="1"/>
  <c r="O153" i="18" s="1"/>
  <c r="O154" i="18" s="1"/>
  <c r="O155" i="18" s="1"/>
  <c r="O156" i="18" s="1"/>
  <c r="O157" i="18" s="1"/>
  <c r="O158" i="18" s="1"/>
  <c r="O159" i="18" s="1"/>
  <c r="O160" i="18" s="1"/>
  <c r="O161" i="18" s="1"/>
  <c r="O162" i="18" s="1"/>
  <c r="O163" i="18" s="1"/>
  <c r="O164" i="18" s="1"/>
  <c r="O165" i="18" s="1"/>
  <c r="O166" i="18" s="1"/>
  <c r="O167" i="18" s="1"/>
  <c r="O168" i="18" s="1"/>
  <c r="O169" i="18" s="1"/>
  <c r="O170" i="18" s="1"/>
  <c r="O171" i="18" s="1"/>
  <c r="O172" i="18" s="1"/>
  <c r="O173" i="18" s="1"/>
  <c r="O174" i="18" s="1"/>
  <c r="O175" i="18" s="1"/>
  <c r="O176" i="18" s="1"/>
  <c r="O177" i="18" s="1"/>
  <c r="O178" i="18" s="1"/>
  <c r="O179" i="18" s="1"/>
  <c r="O180" i="18" s="1"/>
  <c r="O181" i="18" s="1"/>
  <c r="O182" i="18" s="1"/>
  <c r="O183" i="18" s="1"/>
  <c r="O184" i="18" s="1"/>
  <c r="O185" i="18" s="1"/>
  <c r="O186" i="18" s="1"/>
  <c r="O187" i="18" s="1"/>
  <c r="O188" i="18" s="1"/>
  <c r="O189" i="18" s="1"/>
  <c r="O190" i="18" s="1"/>
  <c r="O194" i="18"/>
  <c r="O195" i="18" s="1"/>
  <c r="O196" i="18" s="1"/>
  <c r="O197" i="18" s="1"/>
  <c r="O198" i="18" s="1"/>
  <c r="O199" i="18" s="1"/>
  <c r="O200" i="18" s="1"/>
  <c r="O201" i="18" s="1"/>
  <c r="O202" i="18" s="1"/>
  <c r="O203" i="18" s="1"/>
  <c r="O204" i="18" s="1"/>
  <c r="O205" i="18" s="1"/>
  <c r="O206" i="18" s="1"/>
  <c r="O207" i="18" s="1"/>
  <c r="O208" i="18" s="1"/>
  <c r="O209" i="18" s="1"/>
  <c r="O210" i="18" s="1"/>
  <c r="O211" i="18" s="1"/>
  <c r="O212" i="18" s="1"/>
  <c r="O213" i="18" s="1"/>
  <c r="O214" i="18" s="1"/>
  <c r="O215" i="18" s="1"/>
  <c r="O216" i="18" s="1"/>
  <c r="O217" i="18" s="1"/>
  <c r="O218" i="18" s="1"/>
  <c r="O219" i="18" s="1"/>
  <c r="O220" i="18" s="1"/>
  <c r="O221" i="18" s="1"/>
  <c r="O222" i="18" s="1"/>
  <c r="O223" i="18" s="1"/>
  <c r="O224" i="18" s="1"/>
  <c r="O225" i="18" s="1"/>
  <c r="O226" i="18" s="1"/>
  <c r="O227" i="18" s="1"/>
  <c r="O228" i="18" s="1"/>
  <c r="O229" i="18" s="1"/>
  <c r="O230" i="18" s="1"/>
  <c r="O231" i="18" s="1"/>
  <c r="O232" i="18" s="1"/>
  <c r="O233" i="18" s="1"/>
  <c r="O234" i="18" s="1"/>
  <c r="O235" i="18" s="1"/>
  <c r="O236" i="18" s="1"/>
  <c r="O237" i="18" s="1"/>
  <c r="O238" i="18" s="1"/>
  <c r="O239" i="18" s="1"/>
  <c r="O240" i="18" s="1"/>
  <c r="O241" i="18" s="1"/>
  <c r="O242" i="18" s="1"/>
  <c r="O243" i="18" s="1"/>
  <c r="O244" i="18" s="1"/>
  <c r="O245" i="18" s="1"/>
  <c r="O246" i="18" s="1"/>
  <c r="O247" i="18" s="1"/>
  <c r="O5" i="19"/>
  <c r="O6" i="19" s="1"/>
  <c r="O7" i="19" s="1"/>
  <c r="O336" i="13"/>
  <c r="O337" i="13" s="1"/>
  <c r="O338" i="13" s="1"/>
  <c r="O339" i="13" s="1"/>
  <c r="O340" i="13" s="1"/>
  <c r="O341" i="13" s="1"/>
  <c r="O342" i="13" s="1"/>
  <c r="O343" i="13" s="1"/>
  <c r="O344" i="13" s="1"/>
  <c r="O345" i="13" s="1"/>
  <c r="O346" i="13" s="1"/>
  <c r="O347" i="13" s="1"/>
  <c r="O348" i="13" s="1"/>
  <c r="O349" i="13" s="1"/>
  <c r="O350" i="13" s="1"/>
  <c r="O351" i="13" s="1"/>
  <c r="O352" i="13" s="1"/>
  <c r="O353" i="13" s="1"/>
  <c r="O354" i="13" s="1"/>
  <c r="O355" i="13" s="1"/>
  <c r="O356" i="13" s="1"/>
  <c r="O357" i="13" s="1"/>
  <c r="O358" i="13" s="1"/>
  <c r="O359" i="13" s="1"/>
  <c r="O360" i="13" s="1"/>
  <c r="O361" i="13" s="1"/>
  <c r="O362" i="13" s="1"/>
  <c r="O363" i="13" s="1"/>
  <c r="O364" i="13" s="1"/>
  <c r="O365" i="13" s="1"/>
  <c r="O366" i="13" s="1"/>
  <c r="O367" i="13" s="1"/>
  <c r="O368" i="13" s="1"/>
  <c r="O369" i="13" s="1"/>
  <c r="O370" i="13" s="1"/>
  <c r="O371" i="13" s="1"/>
  <c r="O372" i="13" s="1"/>
  <c r="O373" i="13" s="1"/>
  <c r="O374" i="13" s="1"/>
  <c r="O375" i="13" s="1"/>
  <c r="O376" i="13" s="1"/>
  <c r="O377" i="13" s="1"/>
  <c r="O378" i="13" s="1"/>
  <c r="O379" i="13" s="1"/>
  <c r="O380" i="13" s="1"/>
  <c r="O381" i="13" s="1"/>
  <c r="O382" i="13" s="1"/>
  <c r="O383" i="13" s="1"/>
  <c r="O384" i="13" s="1"/>
  <c r="O385" i="13" s="1"/>
  <c r="O386" i="13" s="1"/>
  <c r="O387" i="13" s="1"/>
  <c r="O388" i="13" s="1"/>
  <c r="O389" i="13" s="1"/>
  <c r="O390" i="13" s="1"/>
  <c r="O391" i="13" s="1"/>
  <c r="O392" i="13" s="1"/>
  <c r="O393" i="13" s="1"/>
  <c r="O394" i="13" s="1"/>
  <c r="O395" i="13" s="1"/>
  <c r="O396" i="13" s="1"/>
  <c r="O397" i="13" s="1"/>
  <c r="O398" i="13" s="1"/>
  <c r="O399" i="13" s="1"/>
  <c r="O400" i="13" s="1"/>
  <c r="O401" i="13" s="1"/>
  <c r="O402" i="13" s="1"/>
  <c r="O403" i="13" s="1"/>
  <c r="O404" i="13" s="1"/>
  <c r="O405" i="13" s="1"/>
  <c r="O20" i="13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179" i="8"/>
  <c r="O180" i="8" s="1"/>
  <c r="O181" i="8" s="1"/>
  <c r="O182" i="8" s="1"/>
  <c r="O183" i="8" s="1"/>
  <c r="O184" i="8" s="1"/>
  <c r="O185" i="8" s="1"/>
  <c r="O186" i="8" s="1"/>
  <c r="O187" i="8" s="1"/>
  <c r="O188" i="8" s="1"/>
  <c r="O189" i="8" s="1"/>
  <c r="O190" i="8" s="1"/>
  <c r="O191" i="8" s="1"/>
  <c r="O192" i="8" s="1"/>
  <c r="O193" i="8" s="1"/>
  <c r="O194" i="8" s="1"/>
  <c r="O195" i="8" s="1"/>
  <c r="O196" i="8" s="1"/>
  <c r="O197" i="8" s="1"/>
  <c r="O198" i="8" s="1"/>
  <c r="O199" i="8" s="1"/>
  <c r="O200" i="8" s="1"/>
  <c r="O201" i="8" s="1"/>
  <c r="O202" i="8" s="1"/>
  <c r="O203" i="8" s="1"/>
  <c r="O204" i="8" s="1"/>
  <c r="O205" i="8" s="1"/>
  <c r="O206" i="8" s="1"/>
  <c r="O207" i="8" s="1"/>
  <c r="O208" i="8" s="1"/>
  <c r="O209" i="8" s="1"/>
  <c r="O210" i="8" s="1"/>
  <c r="O211" i="8" s="1"/>
  <c r="O212" i="8" s="1"/>
  <c r="O213" i="8" s="1"/>
  <c r="O214" i="8" s="1"/>
  <c r="O215" i="8" s="1"/>
  <c r="O216" i="8" s="1"/>
  <c r="O217" i="8" s="1"/>
  <c r="O218" i="8" s="1"/>
  <c r="O219" i="8" s="1"/>
  <c r="O220" i="8" s="1"/>
  <c r="O221" i="8" s="1"/>
  <c r="O222" i="8" s="1"/>
  <c r="O223" i="8" s="1"/>
  <c r="O224" i="8" s="1"/>
  <c r="O225" i="8" s="1"/>
  <c r="O226" i="8" s="1"/>
  <c r="O227" i="8" s="1"/>
  <c r="O228" i="8" s="1"/>
  <c r="O229" i="8" s="1"/>
  <c r="O230" i="8" s="1"/>
  <c r="O231" i="8" s="1"/>
  <c r="O232" i="8" s="1"/>
  <c r="P273" i="14"/>
  <c r="P274" i="14" s="1"/>
  <c r="P275" i="14" s="1"/>
  <c r="P276" i="14" s="1"/>
  <c r="P277" i="14" s="1"/>
  <c r="P278" i="14" s="1"/>
  <c r="P279" i="14" s="1"/>
  <c r="P280" i="14" s="1"/>
  <c r="P281" i="14" s="1"/>
  <c r="P282" i="14" s="1"/>
  <c r="P283" i="14" s="1"/>
  <c r="P284" i="14" s="1"/>
  <c r="P285" i="14" s="1"/>
  <c r="P286" i="14" s="1"/>
  <c r="P287" i="14" s="1"/>
  <c r="P288" i="14" s="1"/>
  <c r="P289" i="14" s="1"/>
  <c r="P290" i="14" s="1"/>
  <c r="P291" i="14" s="1"/>
  <c r="P292" i="14" s="1"/>
  <c r="P293" i="14" s="1"/>
  <c r="P294" i="14" s="1"/>
  <c r="P295" i="14" s="1"/>
  <c r="P296" i="14" s="1"/>
  <c r="P297" i="14" s="1"/>
  <c r="P298" i="14" s="1"/>
  <c r="P299" i="14" s="1"/>
  <c r="P300" i="14" s="1"/>
  <c r="P301" i="14" s="1"/>
  <c r="P302" i="14" s="1"/>
  <c r="P303" i="14" s="1"/>
  <c r="P304" i="14" s="1"/>
  <c r="P305" i="14" s="1"/>
  <c r="P306" i="14" s="1"/>
  <c r="P307" i="14" s="1"/>
  <c r="P308" i="14" s="1"/>
  <c r="P4" i="8"/>
  <c r="P5" i="8" s="1"/>
  <c r="P163" i="14"/>
  <c r="P164" i="14" s="1"/>
  <c r="P165" i="14" s="1"/>
  <c r="P166" i="14" s="1"/>
  <c r="P167" i="14" s="1"/>
  <c r="P168" i="14" s="1"/>
  <c r="P169" i="14" s="1"/>
  <c r="P170" i="14" s="1"/>
  <c r="P171" i="14" s="1"/>
  <c r="P172" i="14" s="1"/>
  <c r="P173" i="14" s="1"/>
  <c r="P174" i="14" s="1"/>
  <c r="P175" i="14" s="1"/>
  <c r="P176" i="14" s="1"/>
  <c r="P177" i="14" s="1"/>
  <c r="P178" i="14" s="1"/>
  <c r="P179" i="14" s="1"/>
  <c r="P180" i="14" s="1"/>
  <c r="P181" i="14" s="1"/>
  <c r="P182" i="14" s="1"/>
  <c r="P183" i="14" s="1"/>
  <c r="P184" i="14" s="1"/>
  <c r="P185" i="14" s="1"/>
  <c r="P186" i="14" s="1"/>
  <c r="P187" i="14" s="1"/>
  <c r="P188" i="14" s="1"/>
  <c r="P189" i="14" s="1"/>
  <c r="P190" i="14" s="1"/>
  <c r="P191" i="14" s="1"/>
  <c r="P192" i="14" s="1"/>
  <c r="P193" i="14" s="1"/>
  <c r="P194" i="14" s="1"/>
  <c r="P195" i="14" s="1"/>
  <c r="P196" i="14" s="1"/>
  <c r="P197" i="14" s="1"/>
  <c r="P198" i="14" s="1"/>
  <c r="P199" i="14" s="1"/>
  <c r="P200" i="14" s="1"/>
  <c r="P201" i="14" s="1"/>
  <c r="P202" i="14" s="1"/>
  <c r="P218" i="14"/>
  <c r="P219" i="14" s="1"/>
  <c r="P220" i="14" s="1"/>
  <c r="P221" i="14" s="1"/>
  <c r="P222" i="14" s="1"/>
  <c r="P223" i="14" s="1"/>
  <c r="P224" i="14" s="1"/>
  <c r="P225" i="14" s="1"/>
  <c r="P226" i="14" s="1"/>
  <c r="P227" i="14" s="1"/>
  <c r="P228" i="14" s="1"/>
  <c r="P229" i="14" s="1"/>
  <c r="P230" i="14" s="1"/>
  <c r="P231" i="14" s="1"/>
  <c r="P232" i="14" s="1"/>
  <c r="P233" i="14" s="1"/>
  <c r="P234" i="14" s="1"/>
  <c r="P235" i="14" s="1"/>
  <c r="P236" i="14" s="1"/>
  <c r="P237" i="14" s="1"/>
  <c r="P238" i="14" s="1"/>
  <c r="P239" i="14" s="1"/>
  <c r="P240" i="14" s="1"/>
  <c r="P241" i="14" s="1"/>
  <c r="P242" i="14" s="1"/>
  <c r="P243" i="14" s="1"/>
  <c r="P244" i="14" s="1"/>
  <c r="P245" i="14" s="1"/>
  <c r="P246" i="14" s="1"/>
  <c r="P247" i="14" s="1"/>
  <c r="P248" i="14" s="1"/>
  <c r="P249" i="14" s="1"/>
  <c r="P250" i="14" s="1"/>
  <c r="P251" i="14" s="1"/>
  <c r="P252" i="14" s="1"/>
  <c r="P253" i="14" s="1"/>
  <c r="P408" i="12"/>
  <c r="O48" i="8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P374" i="17"/>
  <c r="P375" i="17" s="1"/>
  <c r="P376" i="17" s="1"/>
  <c r="P377" i="17" s="1"/>
  <c r="P378" i="17" s="1"/>
  <c r="P379" i="17" s="1"/>
  <c r="P380" i="17" s="1"/>
  <c r="P381" i="17" s="1"/>
  <c r="P382" i="17" s="1"/>
  <c r="P383" i="17" s="1"/>
  <c r="P384" i="17" s="1"/>
  <c r="P385" i="17" s="1"/>
  <c r="P386" i="17" s="1"/>
  <c r="P387" i="17" s="1"/>
  <c r="P388" i="17" s="1"/>
  <c r="P389" i="17" s="1"/>
  <c r="P390" i="17" s="1"/>
  <c r="P391" i="17" s="1"/>
  <c r="P392" i="17" s="1"/>
  <c r="P393" i="17" s="1"/>
  <c r="P394" i="17" s="1"/>
  <c r="P395" i="17" s="1"/>
  <c r="P396" i="17" s="1"/>
  <c r="P397" i="17" s="1"/>
  <c r="P398" i="17" s="1"/>
  <c r="P399" i="17" s="1"/>
  <c r="P400" i="17" s="1"/>
  <c r="P401" i="17" s="1"/>
  <c r="P402" i="17" s="1"/>
  <c r="P403" i="17" s="1"/>
  <c r="P404" i="17" s="1"/>
  <c r="P405" i="17" s="1"/>
  <c r="P406" i="17" s="1"/>
  <c r="P407" i="17" s="1"/>
  <c r="P408" i="17" s="1"/>
  <c r="P409" i="17" s="1"/>
  <c r="P410" i="17" s="1"/>
  <c r="P411" i="17" s="1"/>
  <c r="P412" i="17" s="1"/>
  <c r="P413" i="17" s="1"/>
  <c r="P414" i="17" s="1"/>
  <c r="P415" i="17" s="1"/>
  <c r="P416" i="17" s="1"/>
  <c r="P417" i="17" s="1"/>
  <c r="P418" i="17" s="1"/>
  <c r="P419" i="17" s="1"/>
  <c r="P420" i="17" s="1"/>
  <c r="P421" i="17" s="1"/>
  <c r="P422" i="17" s="1"/>
  <c r="P423" i="17" s="1"/>
  <c r="P424" i="17" s="1"/>
  <c r="P425" i="17" s="1"/>
  <c r="P426" i="17" s="1"/>
  <c r="P427" i="17" s="1"/>
  <c r="P428" i="17" s="1"/>
  <c r="P429" i="17" s="1"/>
  <c r="P430" i="17" s="1"/>
  <c r="P431" i="17" s="1"/>
  <c r="P432" i="17" s="1"/>
  <c r="P433" i="17" s="1"/>
  <c r="P434" i="17" s="1"/>
  <c r="P435" i="17" s="1"/>
  <c r="P436" i="17" s="1"/>
  <c r="P437" i="17" s="1"/>
  <c r="P438" i="17" s="1"/>
  <c r="P439" i="17" s="1"/>
  <c r="P440" i="17" s="1"/>
  <c r="P441" i="17" s="1"/>
  <c r="P442" i="17" s="1"/>
  <c r="P443" i="17" s="1"/>
  <c r="P444" i="17" s="1"/>
  <c r="P445" i="17" s="1"/>
  <c r="P262" i="11"/>
  <c r="P263" i="11" s="1"/>
  <c r="P264" i="11" s="1"/>
  <c r="P265" i="11" s="1"/>
  <c r="P266" i="11" s="1"/>
  <c r="K67" i="16"/>
  <c r="O200" i="12"/>
  <c r="O201" i="12" s="1"/>
  <c r="O202" i="12" s="1"/>
  <c r="O203" i="12" s="1"/>
  <c r="O204" i="12" s="1"/>
  <c r="O205" i="12" s="1"/>
  <c r="O206" i="12" s="1"/>
  <c r="O207" i="12" s="1"/>
  <c r="O208" i="12" s="1"/>
  <c r="O209" i="12" s="1"/>
  <c r="O210" i="12" s="1"/>
  <c r="O211" i="12" s="1"/>
  <c r="O212" i="12" s="1"/>
  <c r="O213" i="12" s="1"/>
  <c r="O214" i="12" s="1"/>
  <c r="O215" i="12" s="1"/>
  <c r="O216" i="12" s="1"/>
  <c r="O217" i="12" s="1"/>
  <c r="O218" i="12" s="1"/>
  <c r="O219" i="12" s="1"/>
  <c r="O220" i="12" s="1"/>
  <c r="O221" i="12" s="1"/>
  <c r="O222" i="12" s="1"/>
  <c r="O223" i="12" s="1"/>
  <c r="O224" i="12" s="1"/>
  <c r="O225" i="12" s="1"/>
  <c r="O226" i="12" s="1"/>
  <c r="O227" i="12" s="1"/>
  <c r="O228" i="12" s="1"/>
  <c r="O229" i="12" s="1"/>
  <c r="O230" i="12" s="1"/>
  <c r="O231" i="12" s="1"/>
  <c r="O232" i="12" s="1"/>
  <c r="O233" i="12" s="1"/>
  <c r="O234" i="12" s="1"/>
  <c r="O235" i="12" s="1"/>
  <c r="O236" i="12" s="1"/>
  <c r="O237" i="12" s="1"/>
  <c r="O238" i="12" s="1"/>
  <c r="O239" i="12" s="1"/>
  <c r="O240" i="12" s="1"/>
  <c r="O241" i="12" s="1"/>
  <c r="O242" i="12" s="1"/>
  <c r="O243" i="12" s="1"/>
  <c r="O244" i="12" s="1"/>
  <c r="O245" i="12" s="1"/>
  <c r="O246" i="12" s="1"/>
  <c r="O247" i="12" s="1"/>
  <c r="O248" i="12" s="1"/>
  <c r="O249" i="12" s="1"/>
  <c r="O250" i="12" s="1"/>
  <c r="O251" i="12" s="1"/>
  <c r="O252" i="12" s="1"/>
  <c r="O253" i="12" s="1"/>
  <c r="O254" i="12" s="1"/>
  <c r="O255" i="12" s="1"/>
  <c r="O256" i="12" s="1"/>
  <c r="O257" i="12" s="1"/>
  <c r="O258" i="12" s="1"/>
  <c r="O259" i="12" s="1"/>
  <c r="P91" i="12"/>
  <c r="O92" i="12"/>
  <c r="O93" i="12" s="1"/>
  <c r="O94" i="12" s="1"/>
  <c r="O95" i="12" s="1"/>
  <c r="O96" i="12" s="1"/>
  <c r="O97" i="12" s="1"/>
  <c r="O98" i="12" s="1"/>
  <c r="O99" i="12" s="1"/>
  <c r="O100" i="12" s="1"/>
  <c r="O101" i="12" s="1"/>
  <c r="O102" i="12" s="1"/>
  <c r="O103" i="12" s="1"/>
  <c r="O104" i="12" s="1"/>
  <c r="O105" i="12" s="1"/>
  <c r="O106" i="12" s="1"/>
  <c r="O107" i="12" s="1"/>
  <c r="O108" i="12" s="1"/>
  <c r="O109" i="12" s="1"/>
  <c r="O110" i="12" s="1"/>
  <c r="O111" i="12" s="1"/>
  <c r="O112" i="12" s="1"/>
  <c r="O113" i="12" s="1"/>
  <c r="O114" i="12" s="1"/>
  <c r="O115" i="12" s="1"/>
  <c r="O116" i="12" s="1"/>
  <c r="O117" i="12" s="1"/>
  <c r="O118" i="12" s="1"/>
  <c r="O119" i="12" s="1"/>
  <c r="O120" i="12" s="1"/>
  <c r="O121" i="12" s="1"/>
  <c r="O122" i="12" s="1"/>
  <c r="O123" i="12" s="1"/>
  <c r="O124" i="12" s="1"/>
  <c r="O125" i="12" s="1"/>
  <c r="O126" i="12" s="1"/>
  <c r="O127" i="12" s="1"/>
  <c r="O128" i="12" s="1"/>
  <c r="O129" i="12" s="1"/>
  <c r="O130" i="12" s="1"/>
  <c r="O131" i="12" s="1"/>
  <c r="O132" i="12" s="1"/>
  <c r="O133" i="12" s="1"/>
  <c r="O134" i="12" s="1"/>
  <c r="O135" i="12" s="1"/>
  <c r="O136" i="12" s="1"/>
  <c r="O137" i="12" s="1"/>
  <c r="O138" i="12" s="1"/>
  <c r="O139" i="12" s="1"/>
  <c r="P491" i="13"/>
  <c r="O236" i="8"/>
  <c r="O237" i="8" s="1"/>
  <c r="O238" i="8" s="1"/>
  <c r="O239" i="8" s="1"/>
  <c r="O240" i="8" s="1"/>
  <c r="O241" i="8" s="1"/>
  <c r="O242" i="8" s="1"/>
  <c r="O243" i="8" s="1"/>
  <c r="O244" i="8" s="1"/>
  <c r="O245" i="8" s="1"/>
  <c r="O246" i="8" s="1"/>
  <c r="O247" i="8" s="1"/>
  <c r="O248" i="8" s="1"/>
  <c r="O249" i="8" s="1"/>
  <c r="O250" i="8" s="1"/>
  <c r="O251" i="8" s="1"/>
  <c r="O252" i="8" s="1"/>
  <c r="O253" i="8" s="1"/>
  <c r="O254" i="8" s="1"/>
  <c r="O255" i="8" s="1"/>
  <c r="O256" i="8" s="1"/>
  <c r="O257" i="8" s="1"/>
  <c r="O258" i="8" s="1"/>
  <c r="O259" i="8" s="1"/>
  <c r="O260" i="8" s="1"/>
  <c r="O261" i="8" s="1"/>
  <c r="O262" i="8" s="1"/>
  <c r="O263" i="8" s="1"/>
  <c r="O264" i="8" s="1"/>
  <c r="O265" i="8" s="1"/>
  <c r="O266" i="8" s="1"/>
  <c r="O267" i="8" s="1"/>
  <c r="O268" i="8" s="1"/>
  <c r="O269" i="8" s="1"/>
  <c r="O270" i="8" s="1"/>
  <c r="O271" i="8" s="1"/>
  <c r="O272" i="8" s="1"/>
  <c r="O273" i="8" s="1"/>
  <c r="O274" i="8" s="1"/>
  <c r="O275" i="8" s="1"/>
  <c r="O276" i="8" s="1"/>
  <c r="O277" i="8" s="1"/>
  <c r="O278" i="8" s="1"/>
  <c r="O279" i="8" s="1"/>
  <c r="O280" i="8" s="1"/>
  <c r="O281" i="8" s="1"/>
  <c r="O282" i="8" s="1"/>
  <c r="O283" i="8" s="1"/>
  <c r="O284" i="8" s="1"/>
  <c r="O285" i="8" s="1"/>
  <c r="O286" i="8" s="1"/>
  <c r="O287" i="8" s="1"/>
  <c r="O288" i="8" s="1"/>
  <c r="O289" i="8" s="1"/>
  <c r="O290" i="8" s="1"/>
  <c r="O291" i="8" s="1"/>
  <c r="O292" i="8" s="1"/>
  <c r="O293" i="8" s="1"/>
  <c r="O294" i="8" s="1"/>
  <c r="O295" i="8" s="1"/>
  <c r="O137" i="9"/>
  <c r="O138" i="9" s="1"/>
  <c r="O139" i="9" s="1"/>
  <c r="O140" i="9" s="1"/>
  <c r="O141" i="9" s="1"/>
  <c r="O142" i="9" s="1"/>
  <c r="O143" i="9" s="1"/>
  <c r="O144" i="9" s="1"/>
  <c r="O145" i="9" s="1"/>
  <c r="O146" i="9" s="1"/>
  <c r="O147" i="9" s="1"/>
  <c r="O148" i="9" s="1"/>
  <c r="O149" i="9" s="1"/>
  <c r="O150" i="9" s="1"/>
  <c r="O151" i="9" s="1"/>
  <c r="O152" i="9" s="1"/>
  <c r="O153" i="9" s="1"/>
  <c r="O154" i="9" s="1"/>
  <c r="O155" i="9" s="1"/>
  <c r="O156" i="9" s="1"/>
  <c r="O157" i="9" s="1"/>
  <c r="O158" i="9" s="1"/>
  <c r="O159" i="9" s="1"/>
  <c r="O160" i="9" s="1"/>
  <c r="O161" i="9" s="1"/>
  <c r="O162" i="9" s="1"/>
  <c r="O163" i="9" s="1"/>
  <c r="O164" i="9" s="1"/>
  <c r="O165" i="9" s="1"/>
  <c r="O166" i="9" s="1"/>
  <c r="O167" i="9" s="1"/>
  <c r="O168" i="9" s="1"/>
  <c r="O169" i="9" s="1"/>
  <c r="O170" i="9" s="1"/>
  <c r="O171" i="9" s="1"/>
  <c r="O172" i="9" s="1"/>
  <c r="O173" i="9" s="1"/>
  <c r="O174" i="9" s="1"/>
  <c r="O175" i="9" s="1"/>
  <c r="O176" i="9" s="1"/>
  <c r="O177" i="9" s="1"/>
  <c r="O178" i="9" s="1"/>
  <c r="O179" i="9" s="1"/>
  <c r="O180" i="9" s="1"/>
  <c r="O181" i="9" s="1"/>
  <c r="O182" i="9" s="1"/>
  <c r="O183" i="9" s="1"/>
  <c r="O246" i="9"/>
  <c r="O247" i="9" s="1"/>
  <c r="O248" i="9" s="1"/>
  <c r="O249" i="9" s="1"/>
  <c r="O250" i="9" s="1"/>
  <c r="O251" i="9" s="1"/>
  <c r="O252" i="9" s="1"/>
  <c r="O253" i="9" s="1"/>
  <c r="O254" i="9" s="1"/>
  <c r="O255" i="9" s="1"/>
  <c r="O256" i="9" s="1"/>
  <c r="O257" i="9" s="1"/>
  <c r="O258" i="9" s="1"/>
  <c r="O259" i="9" s="1"/>
  <c r="O260" i="9" s="1"/>
  <c r="O261" i="9" s="1"/>
  <c r="O262" i="9" s="1"/>
  <c r="O263" i="9" s="1"/>
  <c r="O264" i="9" s="1"/>
  <c r="O265" i="9" s="1"/>
  <c r="O266" i="9" s="1"/>
  <c r="O267" i="9" s="1"/>
  <c r="O268" i="9" s="1"/>
  <c r="O269" i="9" s="1"/>
  <c r="O270" i="9" s="1"/>
  <c r="O271" i="9" s="1"/>
  <c r="O272" i="9" s="1"/>
  <c r="O273" i="9" s="1"/>
  <c r="O274" i="9" s="1"/>
  <c r="O275" i="9" s="1"/>
  <c r="O276" i="9" s="1"/>
  <c r="O277" i="9" s="1"/>
  <c r="O278" i="9" s="1"/>
  <c r="O279" i="9" s="1"/>
  <c r="O280" i="9" s="1"/>
  <c r="O281" i="9" s="1"/>
  <c r="O282" i="9" s="1"/>
  <c r="O283" i="9" s="1"/>
  <c r="O284" i="9" s="1"/>
  <c r="O285" i="9" s="1"/>
  <c r="O286" i="9" s="1"/>
  <c r="O287" i="9" s="1"/>
  <c r="O288" i="9" s="1"/>
  <c r="O289" i="9" s="1"/>
  <c r="O290" i="9" s="1"/>
  <c r="O291" i="9" s="1"/>
  <c r="O292" i="9" s="1"/>
  <c r="O293" i="9" s="1"/>
  <c r="O294" i="9" s="1"/>
  <c r="O295" i="9" s="1"/>
  <c r="O296" i="9" s="1"/>
  <c r="O297" i="9" s="1"/>
  <c r="O298" i="9" s="1"/>
  <c r="O299" i="9" s="1"/>
  <c r="O300" i="9" s="1"/>
  <c r="O301" i="9" s="1"/>
  <c r="O302" i="9" s="1"/>
  <c r="O303" i="9" s="1"/>
  <c r="O304" i="9" s="1"/>
  <c r="O305" i="9" s="1"/>
  <c r="O306" i="9" s="1"/>
  <c r="O307" i="9" s="1"/>
  <c r="P20" i="13"/>
  <c r="O144" i="12"/>
  <c r="O145" i="12" s="1"/>
  <c r="O146" i="12" s="1"/>
  <c r="O147" i="12" s="1"/>
  <c r="O148" i="12" s="1"/>
  <c r="O149" i="12" s="1"/>
  <c r="O150" i="12" s="1"/>
  <c r="O151" i="12" s="1"/>
  <c r="O152" i="12" s="1"/>
  <c r="O153" i="12" s="1"/>
  <c r="O154" i="12" s="1"/>
  <c r="O155" i="12" s="1"/>
  <c r="O156" i="12" s="1"/>
  <c r="O157" i="12" s="1"/>
  <c r="O158" i="12" s="1"/>
  <c r="O159" i="12" s="1"/>
  <c r="O160" i="12" s="1"/>
  <c r="O161" i="12" s="1"/>
  <c r="O162" i="12" s="1"/>
  <c r="O163" i="12" s="1"/>
  <c r="O164" i="12" s="1"/>
  <c r="O165" i="12" s="1"/>
  <c r="O166" i="12" s="1"/>
  <c r="O167" i="12" s="1"/>
  <c r="O168" i="12" s="1"/>
  <c r="O169" i="12" s="1"/>
  <c r="O170" i="12" s="1"/>
  <c r="O171" i="12" s="1"/>
  <c r="O172" i="12" s="1"/>
  <c r="O173" i="12" s="1"/>
  <c r="O174" i="12" s="1"/>
  <c r="O175" i="12" s="1"/>
  <c r="O176" i="12" s="1"/>
  <c r="O177" i="12" s="1"/>
  <c r="O178" i="12" s="1"/>
  <c r="O179" i="12" s="1"/>
  <c r="O180" i="12" s="1"/>
  <c r="O181" i="12" s="1"/>
  <c r="O182" i="12" s="1"/>
  <c r="O183" i="12" s="1"/>
  <c r="O184" i="12" s="1"/>
  <c r="O185" i="12" s="1"/>
  <c r="O186" i="12" s="1"/>
  <c r="O187" i="12" s="1"/>
  <c r="O188" i="12" s="1"/>
  <c r="O189" i="12" s="1"/>
  <c r="O190" i="12" s="1"/>
  <c r="O191" i="12" s="1"/>
  <c r="O192" i="12" s="1"/>
  <c r="O193" i="12" s="1"/>
  <c r="O194" i="12" s="1"/>
  <c r="O195" i="12" s="1"/>
  <c r="O196" i="12" s="1"/>
  <c r="P178" i="7"/>
  <c r="P179" i="7" s="1"/>
  <c r="P180" i="7" s="1"/>
  <c r="O299" i="8"/>
  <c r="O300" i="8" s="1"/>
  <c r="O301" i="8" s="1"/>
  <c r="O302" i="8" s="1"/>
  <c r="O303" i="8" s="1"/>
  <c r="O304" i="8" s="1"/>
  <c r="O305" i="8" s="1"/>
  <c r="O306" i="8" s="1"/>
  <c r="O307" i="8" s="1"/>
  <c r="O308" i="8" s="1"/>
  <c r="O309" i="8" s="1"/>
  <c r="O310" i="8" s="1"/>
  <c r="O311" i="8" s="1"/>
  <c r="O312" i="8" s="1"/>
  <c r="O313" i="8" s="1"/>
  <c r="O314" i="8" s="1"/>
  <c r="O315" i="8" s="1"/>
  <c r="O316" i="8" s="1"/>
  <c r="O317" i="8" s="1"/>
  <c r="O318" i="8" s="1"/>
  <c r="O319" i="8" s="1"/>
  <c r="O320" i="8" s="1"/>
  <c r="O321" i="8" s="1"/>
  <c r="O322" i="8" s="1"/>
  <c r="O323" i="8" s="1"/>
  <c r="O324" i="8" s="1"/>
  <c r="O325" i="8" s="1"/>
  <c r="O326" i="8" s="1"/>
  <c r="O327" i="8" s="1"/>
  <c r="O328" i="8" s="1"/>
  <c r="O329" i="8" s="1"/>
  <c r="O330" i="8" s="1"/>
  <c r="O331" i="8" s="1"/>
  <c r="O332" i="8" s="1"/>
  <c r="O333" i="8" s="1"/>
  <c r="O334" i="8" s="1"/>
  <c r="O335" i="8" s="1"/>
  <c r="O336" i="8" s="1"/>
  <c r="O337" i="8" s="1"/>
  <c r="O338" i="8" s="1"/>
  <c r="O339" i="8" s="1"/>
  <c r="O340" i="8" s="1"/>
  <c r="O341" i="8" s="1"/>
  <c r="O342" i="8" s="1"/>
  <c r="O343" i="8" s="1"/>
  <c r="O344" i="8" s="1"/>
  <c r="O345" i="8" s="1"/>
  <c r="O346" i="8" s="1"/>
  <c r="O347" i="8" s="1"/>
  <c r="O348" i="8" s="1"/>
  <c r="O349" i="8" s="1"/>
  <c r="O350" i="8" s="1"/>
  <c r="O351" i="8" s="1"/>
  <c r="O352" i="8" s="1"/>
  <c r="O353" i="8" s="1"/>
  <c r="O354" i="8" s="1"/>
  <c r="O355" i="8" s="1"/>
  <c r="O356" i="8" s="1"/>
  <c r="O357" i="8" s="1"/>
  <c r="O358" i="8" s="1"/>
  <c r="O359" i="8" s="1"/>
  <c r="O360" i="8" s="1"/>
  <c r="O143" i="10"/>
  <c r="O144" i="10" s="1"/>
  <c r="O145" i="10" s="1"/>
  <c r="O146" i="10" s="1"/>
  <c r="O147" i="10" s="1"/>
  <c r="O148" i="10" s="1"/>
  <c r="O149" i="10" s="1"/>
  <c r="O150" i="10" s="1"/>
  <c r="O151" i="10" s="1"/>
  <c r="O152" i="10" s="1"/>
  <c r="O153" i="10" s="1"/>
  <c r="O154" i="10" s="1"/>
  <c r="O155" i="10" s="1"/>
  <c r="O156" i="10" s="1"/>
  <c r="O157" i="10" s="1"/>
  <c r="O158" i="10" s="1"/>
  <c r="O159" i="10" s="1"/>
  <c r="O160" i="10" s="1"/>
  <c r="O161" i="10" s="1"/>
  <c r="O162" i="10" s="1"/>
  <c r="O163" i="10" s="1"/>
  <c r="O164" i="10" s="1"/>
  <c r="O165" i="10" s="1"/>
  <c r="O166" i="10" s="1"/>
  <c r="O167" i="10" s="1"/>
  <c r="O168" i="10" s="1"/>
  <c r="O169" i="10" s="1"/>
  <c r="O170" i="10" s="1"/>
  <c r="O171" i="10" s="1"/>
  <c r="O172" i="10" s="1"/>
  <c r="O173" i="10" s="1"/>
  <c r="O174" i="10" s="1"/>
  <c r="O175" i="10" s="1"/>
  <c r="O176" i="10" s="1"/>
  <c r="O177" i="10" s="1"/>
  <c r="O178" i="10" s="1"/>
  <c r="O179" i="10" s="1"/>
  <c r="O180" i="10" s="1"/>
  <c r="O181" i="10" s="1"/>
  <c r="O182" i="10" s="1"/>
  <c r="O183" i="10" s="1"/>
  <c r="O184" i="10" s="1"/>
  <c r="O185" i="10" s="1"/>
  <c r="O186" i="10" s="1"/>
  <c r="O187" i="10" s="1"/>
  <c r="O188" i="10" s="1"/>
  <c r="O189" i="10" s="1"/>
  <c r="O190" i="10" s="1"/>
  <c r="O191" i="10" s="1"/>
  <c r="O256" i="10"/>
  <c r="O257" i="10" s="1"/>
  <c r="O258" i="10" s="1"/>
  <c r="O259" i="10" s="1"/>
  <c r="O260" i="10" s="1"/>
  <c r="O261" i="10" s="1"/>
  <c r="O262" i="10" s="1"/>
  <c r="O263" i="10" s="1"/>
  <c r="O264" i="10" s="1"/>
  <c r="O265" i="10" s="1"/>
  <c r="O266" i="10" s="1"/>
  <c r="O267" i="10" s="1"/>
  <c r="O268" i="10" s="1"/>
  <c r="O269" i="10" s="1"/>
  <c r="O270" i="10" s="1"/>
  <c r="O271" i="10" s="1"/>
  <c r="O272" i="10" s="1"/>
  <c r="O273" i="10" s="1"/>
  <c r="O274" i="10" s="1"/>
  <c r="O275" i="10" s="1"/>
  <c r="O276" i="10" s="1"/>
  <c r="O277" i="10" s="1"/>
  <c r="O278" i="10" s="1"/>
  <c r="O279" i="10" s="1"/>
  <c r="O280" i="10" s="1"/>
  <c r="O281" i="10" s="1"/>
  <c r="O282" i="10" s="1"/>
  <c r="O283" i="10" s="1"/>
  <c r="O284" i="10" s="1"/>
  <c r="O285" i="10" s="1"/>
  <c r="O286" i="10" s="1"/>
  <c r="O287" i="10" s="1"/>
  <c r="O288" i="10" s="1"/>
  <c r="O289" i="10" s="1"/>
  <c r="O290" i="10" s="1"/>
  <c r="O291" i="10" s="1"/>
  <c r="O292" i="10" s="1"/>
  <c r="O293" i="10" s="1"/>
  <c r="O294" i="10" s="1"/>
  <c r="O295" i="10" s="1"/>
  <c r="O296" i="10" s="1"/>
  <c r="O297" i="10" s="1"/>
  <c r="O298" i="10" s="1"/>
  <c r="O299" i="10" s="1"/>
  <c r="O300" i="10" s="1"/>
  <c r="O301" i="10" s="1"/>
  <c r="O302" i="10" s="1"/>
  <c r="O303" i="10" s="1"/>
  <c r="O304" i="10" s="1"/>
  <c r="O305" i="10" s="1"/>
  <c r="O306" i="10" s="1"/>
  <c r="O307" i="10" s="1"/>
  <c r="O308" i="10" s="1"/>
  <c r="O309" i="10" s="1"/>
  <c r="O310" i="10" s="1"/>
  <c r="O311" i="10" s="1"/>
  <c r="O312" i="10" s="1"/>
  <c r="O313" i="10" s="1"/>
  <c r="O314" i="10" s="1"/>
  <c r="O315" i="10" s="1"/>
  <c r="O316" i="10" s="1"/>
  <c r="O317" i="10" s="1"/>
  <c r="O318" i="10" s="1"/>
  <c r="O319" i="10" s="1"/>
  <c r="L57" i="8"/>
  <c r="K255" i="10"/>
  <c r="P255" i="10" s="1"/>
  <c r="P256" i="10" s="1"/>
  <c r="P257" i="10" s="1"/>
  <c r="P258" i="10" s="1"/>
  <c r="L359" i="11"/>
  <c r="L49" i="8"/>
  <c r="P50" i="17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O5" i="1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50" i="12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O84" i="12" s="1"/>
  <c r="O85" i="12" s="1"/>
  <c r="O86" i="12" s="1"/>
  <c r="O87" i="12" s="1"/>
  <c r="O88" i="12" s="1"/>
  <c r="O257" i="16"/>
  <c r="O258" i="16" s="1"/>
  <c r="O259" i="16" s="1"/>
  <c r="O260" i="16" s="1"/>
  <c r="O261" i="16" s="1"/>
  <c r="O262" i="16" s="1"/>
  <c r="O263" i="16" s="1"/>
  <c r="O264" i="16" s="1"/>
  <c r="O265" i="16" s="1"/>
  <c r="O266" i="16" s="1"/>
  <c r="O267" i="16" s="1"/>
  <c r="O268" i="16" s="1"/>
  <c r="O269" i="16" s="1"/>
  <c r="O270" i="16" s="1"/>
  <c r="O271" i="16" s="1"/>
  <c r="O272" i="16" s="1"/>
  <c r="O273" i="16" s="1"/>
  <c r="O274" i="16" s="1"/>
  <c r="O275" i="16" s="1"/>
  <c r="O276" i="16" s="1"/>
  <c r="O277" i="16" s="1"/>
  <c r="O278" i="16" s="1"/>
  <c r="O279" i="16" s="1"/>
  <c r="O280" i="16" s="1"/>
  <c r="O281" i="16" s="1"/>
  <c r="O282" i="16" s="1"/>
  <c r="O283" i="16" s="1"/>
  <c r="O284" i="16" s="1"/>
  <c r="O285" i="16" s="1"/>
  <c r="O286" i="16" s="1"/>
  <c r="O287" i="16" s="1"/>
  <c r="O288" i="16" s="1"/>
  <c r="O289" i="16" s="1"/>
  <c r="O290" i="16" s="1"/>
  <c r="O291" i="16" s="1"/>
  <c r="O292" i="16" s="1"/>
  <c r="O293" i="16" s="1"/>
  <c r="O294" i="16" s="1"/>
  <c r="O295" i="16" s="1"/>
  <c r="O296" i="16" s="1"/>
  <c r="O297" i="16" s="1"/>
  <c r="O298" i="16" s="1"/>
  <c r="O299" i="16" s="1"/>
  <c r="O300" i="16" s="1"/>
  <c r="O301" i="16" s="1"/>
  <c r="O302" i="16" s="1"/>
  <c r="O303" i="16" s="1"/>
  <c r="O304" i="16" s="1"/>
  <c r="O305" i="16" s="1"/>
  <c r="O306" i="16" s="1"/>
  <c r="O307" i="16" s="1"/>
  <c r="O308" i="16" s="1"/>
  <c r="O312" i="16"/>
  <c r="O313" i="16" s="1"/>
  <c r="O314" i="16" s="1"/>
  <c r="O315" i="16" s="1"/>
  <c r="O316" i="16" s="1"/>
  <c r="O317" i="16" s="1"/>
  <c r="O318" i="16" s="1"/>
  <c r="O319" i="16" s="1"/>
  <c r="O320" i="16" s="1"/>
  <c r="O321" i="16" s="1"/>
  <c r="O322" i="16" s="1"/>
  <c r="O323" i="16" s="1"/>
  <c r="O324" i="16" s="1"/>
  <c r="O325" i="16" s="1"/>
  <c r="O326" i="16" s="1"/>
  <c r="O327" i="16" s="1"/>
  <c r="O328" i="16" s="1"/>
  <c r="O329" i="16" s="1"/>
  <c r="O330" i="16" s="1"/>
  <c r="O331" i="16" s="1"/>
  <c r="O332" i="16" s="1"/>
  <c r="O333" i="16" s="1"/>
  <c r="O334" i="16" s="1"/>
  <c r="O335" i="16" s="1"/>
  <c r="O336" i="16" s="1"/>
  <c r="O337" i="16" s="1"/>
  <c r="O338" i="16" s="1"/>
  <c r="O339" i="16" s="1"/>
  <c r="O340" i="16" s="1"/>
  <c r="O341" i="16" s="1"/>
  <c r="O342" i="16" s="1"/>
  <c r="O343" i="16" s="1"/>
  <c r="O344" i="16" s="1"/>
  <c r="O345" i="16" s="1"/>
  <c r="O346" i="16" s="1"/>
  <c r="O347" i="16" s="1"/>
  <c r="O348" i="16" s="1"/>
  <c r="O349" i="16" s="1"/>
  <c r="O350" i="16" s="1"/>
  <c r="O351" i="16" s="1"/>
  <c r="O352" i="16" s="1"/>
  <c r="O353" i="16" s="1"/>
  <c r="O354" i="16" s="1"/>
  <c r="O355" i="16" s="1"/>
  <c r="O356" i="16" s="1"/>
  <c r="O357" i="16" s="1"/>
  <c r="O358" i="16" s="1"/>
  <c r="O359" i="16" s="1"/>
  <c r="O360" i="16" s="1"/>
  <c r="O361" i="16" s="1"/>
  <c r="O362" i="16" s="1"/>
  <c r="O363" i="16" s="1"/>
  <c r="O364" i="16" s="1"/>
  <c r="O365" i="16" s="1"/>
  <c r="O366" i="16" s="1"/>
  <c r="O367" i="16" s="1"/>
  <c r="O368" i="16" s="1"/>
  <c r="O369" i="16" s="1"/>
  <c r="O370" i="16" s="1"/>
  <c r="O437" i="6"/>
  <c r="O438" i="6" s="1"/>
  <c r="O439" i="6" s="1"/>
  <c r="O440" i="6" s="1"/>
  <c r="O441" i="6" s="1"/>
  <c r="O442" i="6" s="1"/>
  <c r="O443" i="6" s="1"/>
  <c r="O444" i="6" s="1"/>
  <c r="O445" i="6" s="1"/>
  <c r="O446" i="6" s="1"/>
  <c r="O447" i="6" s="1"/>
  <c r="O448" i="6" s="1"/>
  <c r="O449" i="6" s="1"/>
  <c r="O450" i="6" s="1"/>
  <c r="O451" i="6" s="1"/>
  <c r="O452" i="6" s="1"/>
  <c r="O453" i="6" s="1"/>
  <c r="O454" i="6" s="1"/>
  <c r="O455" i="6" s="1"/>
  <c r="O456" i="6" s="1"/>
  <c r="O457" i="6" s="1"/>
  <c r="O458" i="6" s="1"/>
  <c r="O459" i="6" s="1"/>
  <c r="O460" i="6" s="1"/>
  <c r="O461" i="6" s="1"/>
  <c r="O462" i="6" s="1"/>
  <c r="O463" i="6" s="1"/>
  <c r="O464" i="6" s="1"/>
  <c r="O465" i="6" s="1"/>
  <c r="O466" i="6" s="1"/>
  <c r="O467" i="6" s="1"/>
  <c r="O468" i="6" s="1"/>
  <c r="O469" i="6" s="1"/>
  <c r="O470" i="6" s="1"/>
  <c r="O471" i="6" s="1"/>
  <c r="O472" i="6" s="1"/>
  <c r="O473" i="6" s="1"/>
  <c r="O474" i="6" s="1"/>
  <c r="O475" i="6" s="1"/>
  <c r="O476" i="6" s="1"/>
  <c r="O477" i="6" s="1"/>
  <c r="O478" i="6" s="1"/>
  <c r="O479" i="6" s="1"/>
  <c r="O480" i="6" s="1"/>
  <c r="O481" i="6" s="1"/>
  <c r="O482" i="6" s="1"/>
  <c r="O483" i="6" s="1"/>
  <c r="O484" i="6" s="1"/>
  <c r="O485" i="6" s="1"/>
  <c r="O486" i="6" s="1"/>
  <c r="O487" i="6" s="1"/>
  <c r="O488" i="6" s="1"/>
  <c r="O489" i="6" s="1"/>
  <c r="O490" i="6" s="1"/>
  <c r="O491" i="6" s="1"/>
  <c r="O492" i="6" s="1"/>
  <c r="O493" i="6" s="1"/>
  <c r="O494" i="6" s="1"/>
  <c r="O495" i="6" s="1"/>
  <c r="O496" i="6" s="1"/>
  <c r="O497" i="6" s="1"/>
  <c r="O498" i="6" s="1"/>
  <c r="O499" i="6" s="1"/>
  <c r="O500" i="6" s="1"/>
  <c r="O501" i="6" s="1"/>
  <c r="O502" i="6" s="1"/>
  <c r="O503" i="6" s="1"/>
  <c r="O504" i="6" s="1"/>
  <c r="O505" i="6" s="1"/>
  <c r="O506" i="6" s="1"/>
  <c r="O507" i="6" s="1"/>
  <c r="O508" i="6" s="1"/>
  <c r="O509" i="6" s="1"/>
  <c r="O510" i="6" s="1"/>
  <c r="O511" i="6" s="1"/>
  <c r="O512" i="6" s="1"/>
  <c r="O513" i="6" s="1"/>
  <c r="O514" i="6" s="1"/>
  <c r="O515" i="6" s="1"/>
  <c r="O516" i="6" s="1"/>
  <c r="O517" i="6" s="1"/>
  <c r="P49" i="14"/>
  <c r="O323" i="10"/>
  <c r="O324" i="10" s="1"/>
  <c r="O325" i="10" s="1"/>
  <c r="O326" i="10" s="1"/>
  <c r="O327" i="10" s="1"/>
  <c r="O328" i="10" s="1"/>
  <c r="O329" i="10" s="1"/>
  <c r="O330" i="10" s="1"/>
  <c r="O331" i="10" s="1"/>
  <c r="O332" i="10" s="1"/>
  <c r="O333" i="10" s="1"/>
  <c r="O334" i="10" s="1"/>
  <c r="O335" i="10" s="1"/>
  <c r="O336" i="10" s="1"/>
  <c r="O337" i="10" s="1"/>
  <c r="O338" i="10" s="1"/>
  <c r="O339" i="10" s="1"/>
  <c r="O340" i="10" s="1"/>
  <c r="O341" i="10" s="1"/>
  <c r="O342" i="10" s="1"/>
  <c r="O343" i="10" s="1"/>
  <c r="O344" i="10" s="1"/>
  <c r="O345" i="10" s="1"/>
  <c r="O346" i="10" s="1"/>
  <c r="O347" i="10" s="1"/>
  <c r="O348" i="10" s="1"/>
  <c r="O349" i="10" s="1"/>
  <c r="O350" i="10" s="1"/>
  <c r="O351" i="10" s="1"/>
  <c r="O352" i="10" s="1"/>
  <c r="O353" i="10" s="1"/>
  <c r="O354" i="10" s="1"/>
  <c r="O355" i="10" s="1"/>
  <c r="O356" i="10" s="1"/>
  <c r="O357" i="10" s="1"/>
  <c r="O358" i="10" s="1"/>
  <c r="O359" i="10" s="1"/>
  <c r="O360" i="10" s="1"/>
  <c r="O361" i="10" s="1"/>
  <c r="O362" i="10" s="1"/>
  <c r="O363" i="10" s="1"/>
  <c r="O364" i="10" s="1"/>
  <c r="O365" i="10" s="1"/>
  <c r="O366" i="10" s="1"/>
  <c r="O367" i="10" s="1"/>
  <c r="O368" i="10" s="1"/>
  <c r="O369" i="10" s="1"/>
  <c r="O370" i="10" s="1"/>
  <c r="O371" i="10" s="1"/>
  <c r="O372" i="10" s="1"/>
  <c r="O373" i="10" s="1"/>
  <c r="O374" i="10" s="1"/>
  <c r="O375" i="10" s="1"/>
  <c r="O376" i="10" s="1"/>
  <c r="O377" i="10" s="1"/>
  <c r="O378" i="10" s="1"/>
  <c r="O379" i="10" s="1"/>
  <c r="O380" i="10" s="1"/>
  <c r="O381" i="10" s="1"/>
  <c r="O382" i="10" s="1"/>
  <c r="O383" i="10" s="1"/>
  <c r="O384" i="10" s="1"/>
  <c r="O385" i="10" s="1"/>
  <c r="O386" i="10" s="1"/>
  <c r="O387" i="10" s="1"/>
  <c r="O388" i="10" s="1"/>
  <c r="O491" i="12"/>
  <c r="O492" i="12" s="1"/>
  <c r="O493" i="12" s="1"/>
  <c r="O494" i="12" s="1"/>
  <c r="O495" i="12" s="1"/>
  <c r="O496" i="12" s="1"/>
  <c r="O497" i="12" s="1"/>
  <c r="O498" i="12" s="1"/>
  <c r="O499" i="12" s="1"/>
  <c r="O500" i="12" s="1"/>
  <c r="O501" i="12" s="1"/>
  <c r="O502" i="12" s="1"/>
  <c r="O503" i="12" s="1"/>
  <c r="O504" i="12" s="1"/>
  <c r="O505" i="12" s="1"/>
  <c r="O506" i="12" s="1"/>
  <c r="O507" i="12" s="1"/>
  <c r="O508" i="12" s="1"/>
  <c r="O509" i="12" s="1"/>
  <c r="O510" i="12" s="1"/>
  <c r="O511" i="12" s="1"/>
  <c r="O512" i="12" s="1"/>
  <c r="O513" i="12" s="1"/>
  <c r="O514" i="12" s="1"/>
  <c r="O515" i="12" s="1"/>
  <c r="O516" i="12" s="1"/>
  <c r="O517" i="12" s="1"/>
  <c r="O518" i="12" s="1"/>
  <c r="O519" i="12" s="1"/>
  <c r="O520" i="12" s="1"/>
  <c r="O521" i="12" s="1"/>
  <c r="O522" i="12" s="1"/>
  <c r="O523" i="12" s="1"/>
  <c r="O524" i="12" s="1"/>
  <c r="O525" i="12" s="1"/>
  <c r="O526" i="12" s="1"/>
  <c r="O527" i="12" s="1"/>
  <c r="O528" i="12" s="1"/>
  <c r="O529" i="12" s="1"/>
  <c r="O530" i="12" s="1"/>
  <c r="O531" i="12" s="1"/>
  <c r="O532" i="12" s="1"/>
  <c r="O533" i="12" s="1"/>
  <c r="O534" i="12" s="1"/>
  <c r="O535" i="12" s="1"/>
  <c r="O536" i="12" s="1"/>
  <c r="O537" i="12" s="1"/>
  <c r="O538" i="12" s="1"/>
  <c r="O539" i="12" s="1"/>
  <c r="O540" i="12" s="1"/>
  <c r="O541" i="12" s="1"/>
  <c r="O542" i="12" s="1"/>
  <c r="O543" i="12" s="1"/>
  <c r="O544" i="12" s="1"/>
  <c r="O545" i="12" s="1"/>
  <c r="O546" i="12" s="1"/>
  <c r="O547" i="12" s="1"/>
  <c r="O548" i="12" s="1"/>
  <c r="O549" i="12" s="1"/>
  <c r="O550" i="12" s="1"/>
  <c r="O551" i="12" s="1"/>
  <c r="O552" i="12" s="1"/>
  <c r="O553" i="12" s="1"/>
  <c r="O554" i="12" s="1"/>
  <c r="O555" i="12" s="1"/>
  <c r="O556" i="12" s="1"/>
  <c r="O557" i="12" s="1"/>
  <c r="O558" i="12" s="1"/>
  <c r="O559" i="12" s="1"/>
  <c r="O560" i="12" s="1"/>
  <c r="O561" i="12" s="1"/>
  <c r="O562" i="12" s="1"/>
  <c r="O563" i="12" s="1"/>
  <c r="O564" i="12" s="1"/>
  <c r="O565" i="12" s="1"/>
  <c r="O566" i="12" s="1"/>
  <c r="O567" i="12" s="1"/>
  <c r="O568" i="12" s="1"/>
  <c r="O569" i="12" s="1"/>
  <c r="O570" i="12" s="1"/>
  <c r="O571" i="12" s="1"/>
  <c r="O572" i="12" s="1"/>
  <c r="O573" i="12" s="1"/>
  <c r="O574" i="12" s="1"/>
  <c r="O575" i="12" s="1"/>
  <c r="O576" i="12" s="1"/>
  <c r="O577" i="12" s="1"/>
  <c r="O578" i="12" s="1"/>
  <c r="O579" i="12" s="1"/>
  <c r="O580" i="12" s="1"/>
  <c r="P235" i="8"/>
  <c r="O20" i="16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9" i="13"/>
  <c r="O10" i="13" s="1"/>
  <c r="O11" i="13" s="1"/>
  <c r="O12" i="13" s="1"/>
  <c r="O13" i="13" s="1"/>
  <c r="O14" i="13" s="1"/>
  <c r="O15" i="13" s="1"/>
  <c r="O16" i="13" s="1"/>
  <c r="O264" i="13"/>
  <c r="O265" i="13" s="1"/>
  <c r="O266" i="13" s="1"/>
  <c r="O267" i="13" s="1"/>
  <c r="O268" i="13" s="1"/>
  <c r="O269" i="13" s="1"/>
  <c r="O270" i="13" s="1"/>
  <c r="O271" i="13" s="1"/>
  <c r="O272" i="13" s="1"/>
  <c r="O273" i="13" s="1"/>
  <c r="O274" i="13" s="1"/>
  <c r="O275" i="13" s="1"/>
  <c r="O276" i="13" s="1"/>
  <c r="O277" i="13" s="1"/>
  <c r="O278" i="13" s="1"/>
  <c r="O279" i="13" s="1"/>
  <c r="O280" i="13" s="1"/>
  <c r="O281" i="13" s="1"/>
  <c r="O282" i="13" s="1"/>
  <c r="O283" i="13" s="1"/>
  <c r="O284" i="13" s="1"/>
  <c r="O285" i="13" s="1"/>
  <c r="O286" i="13" s="1"/>
  <c r="O287" i="13" s="1"/>
  <c r="O288" i="13" s="1"/>
  <c r="O289" i="13" s="1"/>
  <c r="O290" i="13" s="1"/>
  <c r="O291" i="13" s="1"/>
  <c r="O292" i="13" s="1"/>
  <c r="O293" i="13" s="1"/>
  <c r="O294" i="13" s="1"/>
  <c r="O295" i="13" s="1"/>
  <c r="O296" i="13" s="1"/>
  <c r="O297" i="13" s="1"/>
  <c r="O298" i="13" s="1"/>
  <c r="O299" i="13" s="1"/>
  <c r="O300" i="13" s="1"/>
  <c r="O301" i="13" s="1"/>
  <c r="O302" i="13" s="1"/>
  <c r="O303" i="13" s="1"/>
  <c r="O304" i="13" s="1"/>
  <c r="O305" i="13" s="1"/>
  <c r="O306" i="13" s="1"/>
  <c r="O307" i="13" s="1"/>
  <c r="O308" i="13" s="1"/>
  <c r="O309" i="13" s="1"/>
  <c r="O310" i="13" s="1"/>
  <c r="O311" i="13" s="1"/>
  <c r="O312" i="13" s="1"/>
  <c r="O313" i="13" s="1"/>
  <c r="O314" i="13" s="1"/>
  <c r="O315" i="13" s="1"/>
  <c r="O316" i="13" s="1"/>
  <c r="O317" i="13" s="1"/>
  <c r="O318" i="13" s="1"/>
  <c r="O319" i="13" s="1"/>
  <c r="O320" i="13" s="1"/>
  <c r="O321" i="13" s="1"/>
  <c r="O322" i="13" s="1"/>
  <c r="O323" i="13" s="1"/>
  <c r="O324" i="13" s="1"/>
  <c r="O325" i="13" s="1"/>
  <c r="O326" i="13" s="1"/>
  <c r="O327" i="13" s="1"/>
  <c r="O328" i="13" s="1"/>
  <c r="O329" i="13" s="1"/>
  <c r="O330" i="13" s="1"/>
  <c r="O331" i="13" s="1"/>
  <c r="P452" i="9"/>
  <c r="O23" i="12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50" i="13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410" i="13"/>
  <c r="O411" i="13" s="1"/>
  <c r="O412" i="13" s="1"/>
  <c r="O413" i="13" s="1"/>
  <c r="O414" i="13" s="1"/>
  <c r="O415" i="13" s="1"/>
  <c r="O416" i="13" s="1"/>
  <c r="O417" i="13" s="1"/>
  <c r="O418" i="13" s="1"/>
  <c r="O419" i="13" s="1"/>
  <c r="O420" i="13" s="1"/>
  <c r="O421" i="13" s="1"/>
  <c r="O422" i="13" s="1"/>
  <c r="O423" i="13" s="1"/>
  <c r="O424" i="13" s="1"/>
  <c r="O425" i="13" s="1"/>
  <c r="O426" i="13" s="1"/>
  <c r="O427" i="13" s="1"/>
  <c r="O428" i="13" s="1"/>
  <c r="O429" i="13" s="1"/>
  <c r="O430" i="13" s="1"/>
  <c r="O431" i="13" s="1"/>
  <c r="O432" i="13" s="1"/>
  <c r="O433" i="13" s="1"/>
  <c r="O434" i="13" s="1"/>
  <c r="O435" i="13" s="1"/>
  <c r="O436" i="13" s="1"/>
  <c r="O437" i="13" s="1"/>
  <c r="O438" i="13" s="1"/>
  <c r="O439" i="13" s="1"/>
  <c r="O440" i="13" s="1"/>
  <c r="O441" i="13" s="1"/>
  <c r="O442" i="13" s="1"/>
  <c r="O443" i="13" s="1"/>
  <c r="O444" i="13" s="1"/>
  <c r="O445" i="13" s="1"/>
  <c r="O446" i="13" s="1"/>
  <c r="O447" i="13" s="1"/>
  <c r="O448" i="13" s="1"/>
  <c r="O449" i="13" s="1"/>
  <c r="O450" i="13" s="1"/>
  <c r="O451" i="13" s="1"/>
  <c r="O452" i="13" s="1"/>
  <c r="O453" i="13" s="1"/>
  <c r="O454" i="13" s="1"/>
  <c r="O455" i="13" s="1"/>
  <c r="O456" i="13" s="1"/>
  <c r="O457" i="13" s="1"/>
  <c r="O458" i="13" s="1"/>
  <c r="O459" i="13" s="1"/>
  <c r="O460" i="13" s="1"/>
  <c r="O461" i="13" s="1"/>
  <c r="O462" i="13" s="1"/>
  <c r="O463" i="13" s="1"/>
  <c r="O464" i="13" s="1"/>
  <c r="O465" i="13" s="1"/>
  <c r="O466" i="13" s="1"/>
  <c r="O467" i="13" s="1"/>
  <c r="O468" i="13" s="1"/>
  <c r="O469" i="13" s="1"/>
  <c r="O470" i="13" s="1"/>
  <c r="O471" i="13" s="1"/>
  <c r="O472" i="13" s="1"/>
  <c r="O473" i="13" s="1"/>
  <c r="O474" i="13" s="1"/>
  <c r="O475" i="13" s="1"/>
  <c r="O476" i="13" s="1"/>
  <c r="O477" i="13" s="1"/>
  <c r="O478" i="13" s="1"/>
  <c r="O479" i="13" s="1"/>
  <c r="O480" i="13" s="1"/>
  <c r="O481" i="13" s="1"/>
  <c r="O482" i="13" s="1"/>
  <c r="O483" i="13" s="1"/>
  <c r="O484" i="13" s="1"/>
  <c r="O485" i="13" s="1"/>
  <c r="O486" i="13" s="1"/>
  <c r="O487" i="13" s="1"/>
  <c r="O95" i="10"/>
  <c r="O96" i="10" s="1"/>
  <c r="O97" i="10" s="1"/>
  <c r="O98" i="10" s="1"/>
  <c r="O99" i="10" s="1"/>
  <c r="O100" i="10" s="1"/>
  <c r="O101" i="10" s="1"/>
  <c r="O102" i="10" s="1"/>
  <c r="O103" i="10" s="1"/>
  <c r="O104" i="10" s="1"/>
  <c r="O105" i="10" s="1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19" i="10" s="1"/>
  <c r="O120" i="10" s="1"/>
  <c r="O121" i="10" s="1"/>
  <c r="O122" i="10" s="1"/>
  <c r="O123" i="10" s="1"/>
  <c r="O124" i="10" s="1"/>
  <c r="O125" i="10" s="1"/>
  <c r="O126" i="10" s="1"/>
  <c r="O127" i="10" s="1"/>
  <c r="O128" i="10" s="1"/>
  <c r="O129" i="10" s="1"/>
  <c r="O130" i="10" s="1"/>
  <c r="O131" i="10" s="1"/>
  <c r="O132" i="10" s="1"/>
  <c r="O133" i="10" s="1"/>
  <c r="O134" i="10" s="1"/>
  <c r="O135" i="10" s="1"/>
  <c r="O136" i="10" s="1"/>
  <c r="O137" i="10" s="1"/>
  <c r="O138" i="10" s="1"/>
  <c r="O139" i="10" s="1"/>
  <c r="O5" i="12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202" i="13"/>
  <c r="O203" i="13" s="1"/>
  <c r="O204" i="13" s="1"/>
  <c r="O205" i="13" s="1"/>
  <c r="O206" i="13" s="1"/>
  <c r="O207" i="13" s="1"/>
  <c r="O208" i="13" s="1"/>
  <c r="O209" i="13" s="1"/>
  <c r="O210" i="13" s="1"/>
  <c r="O211" i="13" s="1"/>
  <c r="O212" i="13" s="1"/>
  <c r="O213" i="13" s="1"/>
  <c r="O214" i="13" s="1"/>
  <c r="O215" i="13" s="1"/>
  <c r="O216" i="13" s="1"/>
  <c r="O217" i="13" s="1"/>
  <c r="O218" i="13" s="1"/>
  <c r="O219" i="13" s="1"/>
  <c r="O220" i="13" s="1"/>
  <c r="O221" i="13" s="1"/>
  <c r="O222" i="13" s="1"/>
  <c r="O223" i="13" s="1"/>
  <c r="O224" i="13" s="1"/>
  <c r="O225" i="13" s="1"/>
  <c r="O226" i="13" s="1"/>
  <c r="O227" i="13" s="1"/>
  <c r="O228" i="13" s="1"/>
  <c r="O229" i="13" s="1"/>
  <c r="O230" i="13" s="1"/>
  <c r="O231" i="13" s="1"/>
  <c r="O232" i="13" s="1"/>
  <c r="O233" i="13" s="1"/>
  <c r="O234" i="13" s="1"/>
  <c r="O235" i="13" s="1"/>
  <c r="O236" i="13" s="1"/>
  <c r="O237" i="13" s="1"/>
  <c r="O238" i="13" s="1"/>
  <c r="O239" i="13" s="1"/>
  <c r="O240" i="13" s="1"/>
  <c r="O241" i="13" s="1"/>
  <c r="O242" i="13" s="1"/>
  <c r="O243" i="13" s="1"/>
  <c r="O244" i="13" s="1"/>
  <c r="O245" i="13" s="1"/>
  <c r="O246" i="13" s="1"/>
  <c r="O247" i="13" s="1"/>
  <c r="O248" i="13" s="1"/>
  <c r="O249" i="13" s="1"/>
  <c r="O250" i="13" s="1"/>
  <c r="O251" i="13" s="1"/>
  <c r="O252" i="13" s="1"/>
  <c r="O253" i="13" s="1"/>
  <c r="O254" i="13" s="1"/>
  <c r="O255" i="13" s="1"/>
  <c r="O256" i="13" s="1"/>
  <c r="O257" i="13" s="1"/>
  <c r="O258" i="13" s="1"/>
  <c r="O259" i="13" s="1"/>
  <c r="O299" i="7"/>
  <c r="L21" i="8"/>
  <c r="P245" i="9"/>
  <c r="L137" i="8"/>
  <c r="L88" i="8"/>
  <c r="O131" i="7"/>
  <c r="O132" i="7" s="1"/>
  <c r="O133" i="7" s="1"/>
  <c r="O134" i="7" s="1"/>
  <c r="O135" i="7" s="1"/>
  <c r="O136" i="7" s="1"/>
  <c r="O137" i="7" s="1"/>
  <c r="O138" i="7" s="1"/>
  <c r="O139" i="7" s="1"/>
  <c r="O140" i="7" s="1"/>
  <c r="O141" i="7" s="1"/>
  <c r="O142" i="7" s="1"/>
  <c r="O143" i="7" s="1"/>
  <c r="O144" i="7" s="1"/>
  <c r="O145" i="7" s="1"/>
  <c r="O146" i="7" s="1"/>
  <c r="O147" i="7" s="1"/>
  <c r="O148" i="7" s="1"/>
  <c r="O149" i="7" s="1"/>
  <c r="O150" i="7" s="1"/>
  <c r="O151" i="7" s="1"/>
  <c r="O152" i="7" s="1"/>
  <c r="O153" i="7" s="1"/>
  <c r="O154" i="7" s="1"/>
  <c r="O155" i="7" s="1"/>
  <c r="O156" i="7" s="1"/>
  <c r="O157" i="7" s="1"/>
  <c r="O158" i="7" s="1"/>
  <c r="O159" i="7" s="1"/>
  <c r="O160" i="7" s="1"/>
  <c r="O161" i="7" s="1"/>
  <c r="O162" i="7" s="1"/>
  <c r="O163" i="7" s="1"/>
  <c r="O164" i="7" s="1"/>
  <c r="O165" i="7" s="1"/>
  <c r="O166" i="7" s="1"/>
  <c r="O167" i="7" s="1"/>
  <c r="O168" i="7" s="1"/>
  <c r="O169" i="7" s="1"/>
  <c r="O170" i="7" s="1"/>
  <c r="O171" i="7" s="1"/>
  <c r="O172" i="7" s="1"/>
  <c r="O173" i="7" s="1"/>
  <c r="O174" i="7" s="1"/>
  <c r="O175" i="7" s="1"/>
  <c r="O236" i="7"/>
  <c r="O237" i="7" s="1"/>
  <c r="O238" i="7" s="1"/>
  <c r="O239" i="7" s="1"/>
  <c r="O240" i="7" s="1"/>
  <c r="O241" i="7" s="1"/>
  <c r="O242" i="7" s="1"/>
  <c r="O243" i="7" s="1"/>
  <c r="O244" i="7" s="1"/>
  <c r="O245" i="7" s="1"/>
  <c r="O246" i="7" s="1"/>
  <c r="O247" i="7" s="1"/>
  <c r="O248" i="7" s="1"/>
  <c r="O249" i="7" s="1"/>
  <c r="O250" i="7" s="1"/>
  <c r="O251" i="7" s="1"/>
  <c r="O252" i="7" s="1"/>
  <c r="O253" i="7" s="1"/>
  <c r="O254" i="7" s="1"/>
  <c r="O255" i="7" s="1"/>
  <c r="O256" i="7" s="1"/>
  <c r="O257" i="7" s="1"/>
  <c r="O258" i="7" s="1"/>
  <c r="O259" i="7" s="1"/>
  <c r="O260" i="7" s="1"/>
  <c r="O261" i="7" s="1"/>
  <c r="O262" i="7" s="1"/>
  <c r="O263" i="7" s="1"/>
  <c r="O264" i="7" s="1"/>
  <c r="O265" i="7" s="1"/>
  <c r="O266" i="7" s="1"/>
  <c r="O267" i="7" s="1"/>
  <c r="O268" i="7" s="1"/>
  <c r="O269" i="7" s="1"/>
  <c r="O270" i="7" s="1"/>
  <c r="O271" i="7" s="1"/>
  <c r="O272" i="7" s="1"/>
  <c r="O273" i="7" s="1"/>
  <c r="O274" i="7" s="1"/>
  <c r="O275" i="7" s="1"/>
  <c r="O276" i="7" s="1"/>
  <c r="O277" i="7" s="1"/>
  <c r="O278" i="7" s="1"/>
  <c r="O279" i="7" s="1"/>
  <c r="O280" i="7" s="1"/>
  <c r="O281" i="7" s="1"/>
  <c r="O282" i="7" s="1"/>
  <c r="O283" i="7" s="1"/>
  <c r="O284" i="7" s="1"/>
  <c r="O285" i="7" s="1"/>
  <c r="O286" i="7" s="1"/>
  <c r="O287" i="7" s="1"/>
  <c r="O288" i="7" s="1"/>
  <c r="O289" i="7" s="1"/>
  <c r="O290" i="7" s="1"/>
  <c r="O291" i="7" s="1"/>
  <c r="O292" i="7" s="1"/>
  <c r="O293" i="7" s="1"/>
  <c r="O294" i="7" s="1"/>
  <c r="O295" i="7" s="1"/>
  <c r="O378" i="9"/>
  <c r="O379" i="9" s="1"/>
  <c r="O380" i="9" s="1"/>
  <c r="O381" i="9" s="1"/>
  <c r="O382" i="9" s="1"/>
  <c r="O383" i="9" s="1"/>
  <c r="O384" i="9" s="1"/>
  <c r="O385" i="9" s="1"/>
  <c r="O386" i="9" s="1"/>
  <c r="O387" i="9" s="1"/>
  <c r="O388" i="9" s="1"/>
  <c r="O389" i="9" s="1"/>
  <c r="O390" i="9" s="1"/>
  <c r="O391" i="9" s="1"/>
  <c r="O392" i="9" s="1"/>
  <c r="O393" i="9" s="1"/>
  <c r="O394" i="9" s="1"/>
  <c r="O395" i="9" s="1"/>
  <c r="O396" i="9" s="1"/>
  <c r="O397" i="9" s="1"/>
  <c r="O398" i="9" s="1"/>
  <c r="O399" i="9" s="1"/>
  <c r="O400" i="9" s="1"/>
  <c r="O401" i="9" s="1"/>
  <c r="O402" i="9" s="1"/>
  <c r="O403" i="9" s="1"/>
  <c r="O404" i="9" s="1"/>
  <c r="O405" i="9" s="1"/>
  <c r="O406" i="9" s="1"/>
  <c r="O407" i="9" s="1"/>
  <c r="O408" i="9" s="1"/>
  <c r="O409" i="9" s="1"/>
  <c r="O410" i="9" s="1"/>
  <c r="O411" i="9" s="1"/>
  <c r="O412" i="9" s="1"/>
  <c r="O413" i="9" s="1"/>
  <c r="O414" i="9" s="1"/>
  <c r="O415" i="9" s="1"/>
  <c r="O416" i="9" s="1"/>
  <c r="O417" i="9" s="1"/>
  <c r="O418" i="9" s="1"/>
  <c r="O419" i="9" s="1"/>
  <c r="O420" i="9" s="1"/>
  <c r="O421" i="9" s="1"/>
  <c r="O422" i="9" s="1"/>
  <c r="O423" i="9" s="1"/>
  <c r="O424" i="9" s="1"/>
  <c r="O425" i="9" s="1"/>
  <c r="O426" i="9" s="1"/>
  <c r="O427" i="9" s="1"/>
  <c r="O428" i="9" s="1"/>
  <c r="O429" i="9" s="1"/>
  <c r="O430" i="9" s="1"/>
  <c r="O431" i="9" s="1"/>
  <c r="O432" i="9" s="1"/>
  <c r="O433" i="9" s="1"/>
  <c r="O434" i="9" s="1"/>
  <c r="O435" i="9" s="1"/>
  <c r="O436" i="9" s="1"/>
  <c r="O437" i="9" s="1"/>
  <c r="O438" i="9" s="1"/>
  <c r="O439" i="9" s="1"/>
  <c r="O440" i="9" s="1"/>
  <c r="O441" i="9" s="1"/>
  <c r="O442" i="9" s="1"/>
  <c r="O443" i="9" s="1"/>
  <c r="O444" i="9" s="1"/>
  <c r="O445" i="9" s="1"/>
  <c r="O446" i="9" s="1"/>
  <c r="O447" i="9" s="1"/>
  <c r="O448" i="9" s="1"/>
  <c r="O449" i="9" s="1"/>
  <c r="P194" i="10"/>
  <c r="P195" i="10" s="1"/>
  <c r="P196" i="10" s="1"/>
  <c r="P197" i="10" s="1"/>
  <c r="P198" i="10" s="1"/>
  <c r="P199" i="10" s="1"/>
  <c r="P436" i="7"/>
  <c r="P19" i="6"/>
  <c r="P310" i="9"/>
  <c r="P311" i="9" s="1"/>
  <c r="P4" i="11"/>
  <c r="L4" i="8"/>
  <c r="O5" i="9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20" i="10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L145" i="8"/>
  <c r="L96" i="8"/>
  <c r="P48" i="9"/>
  <c r="P49" i="9" s="1"/>
  <c r="P322" i="10"/>
  <c r="P323" i="10" s="1"/>
  <c r="L153" i="8"/>
  <c r="O47" i="7"/>
  <c r="O86" i="7"/>
  <c r="O87" i="7" s="1"/>
  <c r="O88" i="7" s="1"/>
  <c r="O89" i="7" s="1"/>
  <c r="O90" i="7" s="1"/>
  <c r="O91" i="7" s="1"/>
  <c r="O92" i="7" s="1"/>
  <c r="O93" i="7" s="1"/>
  <c r="O94" i="7" s="1"/>
  <c r="O95" i="7" s="1"/>
  <c r="O96" i="7" s="1"/>
  <c r="O97" i="7" s="1"/>
  <c r="O98" i="7" s="1"/>
  <c r="O99" i="7" s="1"/>
  <c r="O100" i="7" s="1"/>
  <c r="O101" i="7" s="1"/>
  <c r="O102" i="7" s="1"/>
  <c r="O103" i="7" s="1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19" i="7" s="1"/>
  <c r="O120" i="7" s="1"/>
  <c r="O121" i="7" s="1"/>
  <c r="O122" i="7" s="1"/>
  <c r="O123" i="7" s="1"/>
  <c r="O124" i="7" s="1"/>
  <c r="O125" i="7" s="1"/>
  <c r="O126" i="7" s="1"/>
  <c r="O127" i="7" s="1"/>
  <c r="O179" i="7"/>
  <c r="O180" i="7" s="1"/>
  <c r="O181" i="7" s="1"/>
  <c r="O182" i="7" s="1"/>
  <c r="O183" i="7" s="1"/>
  <c r="O184" i="7" s="1"/>
  <c r="O185" i="7" s="1"/>
  <c r="O186" i="7" s="1"/>
  <c r="O187" i="7" s="1"/>
  <c r="O188" i="7" s="1"/>
  <c r="O189" i="7" s="1"/>
  <c r="O190" i="7" s="1"/>
  <c r="O191" i="7" s="1"/>
  <c r="O192" i="7" s="1"/>
  <c r="O193" i="7" s="1"/>
  <c r="O194" i="7" s="1"/>
  <c r="O195" i="7" s="1"/>
  <c r="O196" i="7" s="1"/>
  <c r="O197" i="7" s="1"/>
  <c r="O198" i="7" s="1"/>
  <c r="O199" i="7" s="1"/>
  <c r="O200" i="7" s="1"/>
  <c r="O201" i="7" s="1"/>
  <c r="O202" i="7" s="1"/>
  <c r="O203" i="7" s="1"/>
  <c r="O204" i="7" s="1"/>
  <c r="O205" i="7" s="1"/>
  <c r="O206" i="7" s="1"/>
  <c r="O207" i="7" s="1"/>
  <c r="O208" i="7" s="1"/>
  <c r="O209" i="7" s="1"/>
  <c r="O210" i="7" s="1"/>
  <c r="O211" i="7" s="1"/>
  <c r="O212" i="7" s="1"/>
  <c r="O213" i="7" s="1"/>
  <c r="O214" i="7" s="1"/>
  <c r="O215" i="7" s="1"/>
  <c r="O216" i="7" s="1"/>
  <c r="O217" i="7" s="1"/>
  <c r="O218" i="7" s="1"/>
  <c r="O219" i="7" s="1"/>
  <c r="O220" i="7" s="1"/>
  <c r="O221" i="7" s="1"/>
  <c r="O222" i="7" s="1"/>
  <c r="O223" i="7" s="1"/>
  <c r="O224" i="7" s="1"/>
  <c r="O225" i="7" s="1"/>
  <c r="O226" i="7" s="1"/>
  <c r="O227" i="7" s="1"/>
  <c r="O228" i="7" s="1"/>
  <c r="O229" i="7" s="1"/>
  <c r="O230" i="7" s="1"/>
  <c r="O231" i="7" s="1"/>
  <c r="O232" i="7" s="1"/>
  <c r="O131" i="8"/>
  <c r="O132" i="8" s="1"/>
  <c r="O133" i="8" s="1"/>
  <c r="O134" i="8" s="1"/>
  <c r="O135" i="8" s="1"/>
  <c r="O136" i="8" s="1"/>
  <c r="O137" i="8" s="1"/>
  <c r="O138" i="8" s="1"/>
  <c r="O139" i="8" s="1"/>
  <c r="O140" i="8" s="1"/>
  <c r="O141" i="8" s="1"/>
  <c r="O142" i="8" s="1"/>
  <c r="O143" i="8" s="1"/>
  <c r="O144" i="8" s="1"/>
  <c r="O145" i="8" s="1"/>
  <c r="O146" i="8" s="1"/>
  <c r="O147" i="8" s="1"/>
  <c r="O148" i="8" s="1"/>
  <c r="O149" i="8" s="1"/>
  <c r="O150" i="8" s="1"/>
  <c r="O151" i="8" s="1"/>
  <c r="O152" i="8" s="1"/>
  <c r="O153" i="8" s="1"/>
  <c r="O154" i="8" s="1"/>
  <c r="O155" i="8" s="1"/>
  <c r="O156" i="8" s="1"/>
  <c r="O157" i="8" s="1"/>
  <c r="O158" i="8" s="1"/>
  <c r="O159" i="8" s="1"/>
  <c r="O160" i="8" s="1"/>
  <c r="O161" i="8" s="1"/>
  <c r="O162" i="8" s="1"/>
  <c r="O163" i="8" s="1"/>
  <c r="O164" i="8" s="1"/>
  <c r="O165" i="8" s="1"/>
  <c r="O166" i="8" s="1"/>
  <c r="O167" i="8" s="1"/>
  <c r="O168" i="8" s="1"/>
  <c r="O169" i="8" s="1"/>
  <c r="O170" i="8" s="1"/>
  <c r="O171" i="8" s="1"/>
  <c r="O172" i="8" s="1"/>
  <c r="O173" i="8" s="1"/>
  <c r="O174" i="8" s="1"/>
  <c r="O175" i="8" s="1"/>
  <c r="O164" i="17"/>
  <c r="O165" i="17" s="1"/>
  <c r="O166" i="17" s="1"/>
  <c r="O167" i="17" s="1"/>
  <c r="O168" i="17" s="1"/>
  <c r="O169" i="17" s="1"/>
  <c r="O170" i="17" s="1"/>
  <c r="O171" i="17" s="1"/>
  <c r="O172" i="17" s="1"/>
  <c r="O173" i="17" s="1"/>
  <c r="O174" i="17" s="1"/>
  <c r="O175" i="17" s="1"/>
  <c r="O176" i="17" s="1"/>
  <c r="O177" i="17" s="1"/>
  <c r="O178" i="17" s="1"/>
  <c r="O179" i="17" s="1"/>
  <c r="O180" i="17" s="1"/>
  <c r="O181" i="17" s="1"/>
  <c r="O182" i="17" s="1"/>
  <c r="O183" i="17" s="1"/>
  <c r="O184" i="17" s="1"/>
  <c r="O185" i="17" s="1"/>
  <c r="O186" i="17" s="1"/>
  <c r="O187" i="17" s="1"/>
  <c r="O188" i="17" s="1"/>
  <c r="O189" i="17" s="1"/>
  <c r="O190" i="17" s="1"/>
  <c r="O191" i="17" s="1"/>
  <c r="O192" i="17" s="1"/>
  <c r="O193" i="17" s="1"/>
  <c r="O194" i="17" s="1"/>
  <c r="O195" i="17" s="1"/>
  <c r="O196" i="17" s="1"/>
  <c r="O197" i="17" s="1"/>
  <c r="O198" i="17" s="1"/>
  <c r="O199" i="17" s="1"/>
  <c r="O200" i="17" s="1"/>
  <c r="O201" i="17" s="1"/>
  <c r="O202" i="17" s="1"/>
  <c r="O206" i="17"/>
  <c r="O207" i="17" s="1"/>
  <c r="O208" i="17" s="1"/>
  <c r="O209" i="17" s="1"/>
  <c r="O210" i="17" s="1"/>
  <c r="O211" i="17" s="1"/>
  <c r="O212" i="17" s="1"/>
  <c r="O213" i="17" s="1"/>
  <c r="O214" i="17" s="1"/>
  <c r="O215" i="17" s="1"/>
  <c r="O216" i="17" s="1"/>
  <c r="O217" i="17" s="1"/>
  <c r="O218" i="17" s="1"/>
  <c r="O219" i="17" s="1"/>
  <c r="O220" i="17" s="1"/>
  <c r="O221" i="17" s="1"/>
  <c r="O222" i="17" s="1"/>
  <c r="O223" i="17" s="1"/>
  <c r="O224" i="17" s="1"/>
  <c r="O225" i="17" s="1"/>
  <c r="O226" i="17" s="1"/>
  <c r="O227" i="17" s="1"/>
  <c r="O228" i="17" s="1"/>
  <c r="O229" i="17" s="1"/>
  <c r="O230" i="17" s="1"/>
  <c r="O231" i="17" s="1"/>
  <c r="O232" i="17" s="1"/>
  <c r="O233" i="17" s="1"/>
  <c r="O234" i="17" s="1"/>
  <c r="O235" i="17" s="1"/>
  <c r="O236" i="17" s="1"/>
  <c r="O237" i="17" s="1"/>
  <c r="O238" i="17" s="1"/>
  <c r="O239" i="17" s="1"/>
  <c r="O240" i="17" s="1"/>
  <c r="O241" i="17" s="1"/>
  <c r="O242" i="17" s="1"/>
  <c r="O243" i="17" s="1"/>
  <c r="O244" i="17" s="1"/>
  <c r="O245" i="17" s="1"/>
  <c r="O246" i="17" s="1"/>
  <c r="O247" i="17" s="1"/>
  <c r="O248" i="17" s="1"/>
  <c r="O249" i="17" s="1"/>
  <c r="O250" i="17" s="1"/>
  <c r="O251" i="17" s="1"/>
  <c r="O252" i="17" s="1"/>
  <c r="O253" i="17" s="1"/>
  <c r="O374" i="17"/>
  <c r="O375" i="17" s="1"/>
  <c r="O376" i="17" s="1"/>
  <c r="O377" i="17" s="1"/>
  <c r="O378" i="17" s="1"/>
  <c r="O379" i="17" s="1"/>
  <c r="O380" i="17" s="1"/>
  <c r="O381" i="17" s="1"/>
  <c r="O382" i="17" s="1"/>
  <c r="O383" i="17" s="1"/>
  <c r="O384" i="17" s="1"/>
  <c r="O385" i="17" s="1"/>
  <c r="O386" i="17" s="1"/>
  <c r="O387" i="17" s="1"/>
  <c r="O388" i="17" s="1"/>
  <c r="O389" i="17" s="1"/>
  <c r="O390" i="17" s="1"/>
  <c r="O391" i="17" s="1"/>
  <c r="O392" i="17" s="1"/>
  <c r="O393" i="17" s="1"/>
  <c r="O394" i="17" s="1"/>
  <c r="O395" i="17" s="1"/>
  <c r="O396" i="17" s="1"/>
  <c r="O397" i="17" s="1"/>
  <c r="O398" i="17" s="1"/>
  <c r="O399" i="17" s="1"/>
  <c r="O400" i="17" s="1"/>
  <c r="O401" i="17" s="1"/>
  <c r="O402" i="17" s="1"/>
  <c r="O403" i="17" s="1"/>
  <c r="O404" i="17" s="1"/>
  <c r="O405" i="17" s="1"/>
  <c r="O406" i="17" s="1"/>
  <c r="O407" i="17" s="1"/>
  <c r="O408" i="17" s="1"/>
  <c r="O409" i="17" s="1"/>
  <c r="O410" i="17" s="1"/>
  <c r="O411" i="17" s="1"/>
  <c r="O412" i="17" s="1"/>
  <c r="O413" i="17" s="1"/>
  <c r="O414" i="17" s="1"/>
  <c r="O415" i="17" s="1"/>
  <c r="O416" i="17" s="1"/>
  <c r="O417" i="17" s="1"/>
  <c r="O418" i="17" s="1"/>
  <c r="O419" i="17" s="1"/>
  <c r="O420" i="17" s="1"/>
  <c r="O421" i="17" s="1"/>
  <c r="O422" i="17" s="1"/>
  <c r="O423" i="17" s="1"/>
  <c r="O424" i="17" s="1"/>
  <c r="O425" i="17" s="1"/>
  <c r="O426" i="17" s="1"/>
  <c r="O427" i="17" s="1"/>
  <c r="O428" i="17" s="1"/>
  <c r="O429" i="17" s="1"/>
  <c r="O430" i="17" s="1"/>
  <c r="O431" i="17" s="1"/>
  <c r="O432" i="17" s="1"/>
  <c r="O433" i="17" s="1"/>
  <c r="O434" i="17" s="1"/>
  <c r="O435" i="17" s="1"/>
  <c r="O436" i="17" s="1"/>
  <c r="O437" i="17" s="1"/>
  <c r="O438" i="17" s="1"/>
  <c r="O439" i="17" s="1"/>
  <c r="O440" i="17" s="1"/>
  <c r="O441" i="17" s="1"/>
  <c r="O442" i="17" s="1"/>
  <c r="O443" i="17" s="1"/>
  <c r="O444" i="17" s="1"/>
  <c r="O445" i="17" s="1"/>
  <c r="P164" i="16"/>
  <c r="P165" i="16" s="1"/>
  <c r="P166" i="16" s="1"/>
  <c r="P167" i="16" s="1"/>
  <c r="P168" i="16" s="1"/>
  <c r="P169" i="16" s="1"/>
  <c r="P170" i="16" s="1"/>
  <c r="P171" i="16" s="1"/>
  <c r="P172" i="16" s="1"/>
  <c r="P173" i="16" s="1"/>
  <c r="P174" i="16" s="1"/>
  <c r="P175" i="16" s="1"/>
  <c r="P176" i="16" s="1"/>
  <c r="P177" i="16" s="1"/>
  <c r="P178" i="16" s="1"/>
  <c r="P179" i="16" s="1"/>
  <c r="P180" i="16" s="1"/>
  <c r="P181" i="16" s="1"/>
  <c r="P182" i="16" s="1"/>
  <c r="P183" i="16" s="1"/>
  <c r="P184" i="16" s="1"/>
  <c r="P185" i="16" s="1"/>
  <c r="P186" i="16" s="1"/>
  <c r="P187" i="16" s="1"/>
  <c r="P188" i="16" s="1"/>
  <c r="P189" i="16" s="1"/>
  <c r="P190" i="16" s="1"/>
  <c r="P191" i="16" s="1"/>
  <c r="P192" i="16" s="1"/>
  <c r="P193" i="16" s="1"/>
  <c r="P194" i="16" s="1"/>
  <c r="P195" i="16" s="1"/>
  <c r="P196" i="16" s="1"/>
  <c r="P197" i="16" s="1"/>
  <c r="P198" i="16" s="1"/>
  <c r="P199" i="16" s="1"/>
  <c r="P200" i="16" s="1"/>
  <c r="P201" i="16" s="1"/>
  <c r="P202" i="16" s="1"/>
  <c r="K79" i="16"/>
  <c r="P142" i="10"/>
  <c r="P143" i="10" s="1"/>
  <c r="P93" i="10"/>
  <c r="P94" i="10" s="1"/>
  <c r="J30" i="17"/>
  <c r="K30" i="17" s="1"/>
  <c r="O365" i="18"/>
  <c r="O366" i="18" s="1"/>
  <c r="O367" i="18" s="1"/>
  <c r="O368" i="18" s="1"/>
  <c r="O369" i="18" s="1"/>
  <c r="O370" i="18" s="1"/>
  <c r="O371" i="18" s="1"/>
  <c r="O372" i="18" s="1"/>
  <c r="O373" i="18" s="1"/>
  <c r="O374" i="18" s="1"/>
  <c r="O375" i="18" s="1"/>
  <c r="O376" i="18" s="1"/>
  <c r="O377" i="18" s="1"/>
  <c r="O378" i="18" s="1"/>
  <c r="O379" i="18" s="1"/>
  <c r="O380" i="18" s="1"/>
  <c r="O381" i="18" s="1"/>
  <c r="O382" i="18" s="1"/>
  <c r="O383" i="18" s="1"/>
  <c r="O384" i="18" s="1"/>
  <c r="O385" i="18" s="1"/>
  <c r="O386" i="18" s="1"/>
  <c r="O387" i="18" s="1"/>
  <c r="O388" i="18" s="1"/>
  <c r="O389" i="18" s="1"/>
  <c r="O390" i="18" s="1"/>
  <c r="O391" i="18" s="1"/>
  <c r="O392" i="18" s="1"/>
  <c r="O393" i="18" s="1"/>
  <c r="O394" i="18" s="1"/>
  <c r="O395" i="18" s="1"/>
  <c r="O396" i="18" s="1"/>
  <c r="O397" i="18" s="1"/>
  <c r="O398" i="18" s="1"/>
  <c r="O399" i="18" s="1"/>
  <c r="O400" i="18" s="1"/>
  <c r="O401" i="18" s="1"/>
  <c r="O402" i="18" s="1"/>
  <c r="O403" i="18" s="1"/>
  <c r="O404" i="18" s="1"/>
  <c r="O405" i="18" s="1"/>
  <c r="O406" i="18" s="1"/>
  <c r="O407" i="18" s="1"/>
  <c r="O408" i="18" s="1"/>
  <c r="P46" i="6"/>
  <c r="P47" i="6" s="1"/>
  <c r="O62" i="19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98" i="19"/>
  <c r="O99" i="19" s="1"/>
  <c r="O100" i="19" s="1"/>
  <c r="O101" i="19" s="1"/>
  <c r="O102" i="19" s="1"/>
  <c r="O103" i="19" s="1"/>
  <c r="O104" i="19" s="1"/>
  <c r="O105" i="19" s="1"/>
  <c r="O106" i="19" s="1"/>
  <c r="O107" i="19" s="1"/>
  <c r="O108" i="19" s="1"/>
  <c r="O109" i="19" s="1"/>
  <c r="O110" i="19" s="1"/>
  <c r="O111" i="19" s="1"/>
  <c r="O112" i="19" s="1"/>
  <c r="O113" i="19" s="1"/>
  <c r="O114" i="19" s="1"/>
  <c r="O115" i="19" s="1"/>
  <c r="O116" i="19" s="1"/>
  <c r="O117" i="19" s="1"/>
  <c r="O121" i="19"/>
  <c r="O122" i="19" s="1"/>
  <c r="O123" i="19" s="1"/>
  <c r="O124" i="19" s="1"/>
  <c r="O125" i="19" s="1"/>
  <c r="O126" i="19" s="1"/>
  <c r="O127" i="19" s="1"/>
  <c r="O128" i="19" s="1"/>
  <c r="O129" i="19" s="1"/>
  <c r="O130" i="19" s="1"/>
  <c r="O131" i="19" s="1"/>
  <c r="O132" i="19" s="1"/>
  <c r="O133" i="19" s="1"/>
  <c r="O134" i="19" s="1"/>
  <c r="O135" i="19" s="1"/>
  <c r="O136" i="19" s="1"/>
  <c r="O137" i="19" s="1"/>
  <c r="O138" i="19" s="1"/>
  <c r="O139" i="19" s="1"/>
  <c r="O140" i="19" s="1"/>
  <c r="O141" i="19" s="1"/>
  <c r="O142" i="19" s="1"/>
  <c r="O312" i="17"/>
  <c r="O313" i="17" s="1"/>
  <c r="O314" i="17" s="1"/>
  <c r="O315" i="17" s="1"/>
  <c r="O316" i="17" s="1"/>
  <c r="O317" i="17" s="1"/>
  <c r="O318" i="17" s="1"/>
  <c r="O319" i="17" s="1"/>
  <c r="O320" i="17" s="1"/>
  <c r="O321" i="17" s="1"/>
  <c r="O322" i="17" s="1"/>
  <c r="O323" i="17" s="1"/>
  <c r="O324" i="17" s="1"/>
  <c r="O325" i="17" s="1"/>
  <c r="O326" i="17" s="1"/>
  <c r="O327" i="17" s="1"/>
  <c r="O328" i="17" s="1"/>
  <c r="O329" i="17" s="1"/>
  <c r="O330" i="17" s="1"/>
  <c r="O331" i="17" s="1"/>
  <c r="O332" i="17" s="1"/>
  <c r="O333" i="17" s="1"/>
  <c r="O334" i="17" s="1"/>
  <c r="O335" i="17" s="1"/>
  <c r="O336" i="17" s="1"/>
  <c r="O337" i="17" s="1"/>
  <c r="O338" i="17" s="1"/>
  <c r="O339" i="17" s="1"/>
  <c r="O340" i="17" s="1"/>
  <c r="O341" i="17" s="1"/>
  <c r="O342" i="17" s="1"/>
  <c r="O343" i="17" s="1"/>
  <c r="O344" i="17" s="1"/>
  <c r="O345" i="17" s="1"/>
  <c r="O346" i="17" s="1"/>
  <c r="O347" i="17" s="1"/>
  <c r="O348" i="17" s="1"/>
  <c r="O349" i="17" s="1"/>
  <c r="O350" i="17" s="1"/>
  <c r="O351" i="17" s="1"/>
  <c r="O352" i="17" s="1"/>
  <c r="O353" i="17" s="1"/>
  <c r="O354" i="17" s="1"/>
  <c r="O355" i="17" s="1"/>
  <c r="O356" i="17" s="1"/>
  <c r="O357" i="17" s="1"/>
  <c r="O358" i="17" s="1"/>
  <c r="O359" i="17" s="1"/>
  <c r="O360" i="17" s="1"/>
  <c r="O361" i="17" s="1"/>
  <c r="O362" i="17" s="1"/>
  <c r="O363" i="17" s="1"/>
  <c r="O364" i="17" s="1"/>
  <c r="O365" i="17" s="1"/>
  <c r="O366" i="17" s="1"/>
  <c r="O367" i="17" s="1"/>
  <c r="O368" i="17" s="1"/>
  <c r="O369" i="17" s="1"/>
  <c r="O370" i="17" s="1"/>
  <c r="U257" i="17"/>
  <c r="V257" i="17" s="1"/>
  <c r="O17" i="18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8" i="18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8" i="18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O84" i="18" s="1"/>
  <c r="O85" i="18" s="1"/>
  <c r="O86" i="18" s="1"/>
  <c r="O87" i="18" s="1"/>
  <c r="O88" i="18" s="1"/>
  <c r="O89" i="18" s="1"/>
  <c r="O90" i="18" s="1"/>
  <c r="O91" i="18" s="1"/>
  <c r="O92" i="18" s="1"/>
  <c r="O93" i="18" s="1"/>
  <c r="O94" i="18" s="1"/>
  <c r="O95" i="18" s="1"/>
  <c r="O96" i="18" s="1"/>
  <c r="O97" i="18" s="1"/>
  <c r="O98" i="18" s="1"/>
  <c r="O99" i="18" s="1"/>
  <c r="O100" i="18" s="1"/>
  <c r="O101" i="18" s="1"/>
  <c r="O102" i="18" s="1"/>
  <c r="O103" i="18" s="1"/>
  <c r="O251" i="18"/>
  <c r="O252" i="18" s="1"/>
  <c r="O253" i="18" s="1"/>
  <c r="O254" i="18" s="1"/>
  <c r="O255" i="18" s="1"/>
  <c r="O256" i="18" s="1"/>
  <c r="O257" i="18" s="1"/>
  <c r="O258" i="18" s="1"/>
  <c r="O259" i="18" s="1"/>
  <c r="O260" i="18" s="1"/>
  <c r="O261" i="18" s="1"/>
  <c r="O262" i="18" s="1"/>
  <c r="O263" i="18" s="1"/>
  <c r="O264" i="18" s="1"/>
  <c r="O265" i="18" s="1"/>
  <c r="O266" i="18" s="1"/>
  <c r="O267" i="18" s="1"/>
  <c r="O268" i="18" s="1"/>
  <c r="O269" i="18" s="1"/>
  <c r="O270" i="18" s="1"/>
  <c r="O271" i="18" s="1"/>
  <c r="O272" i="18" s="1"/>
  <c r="O273" i="18" s="1"/>
  <c r="O274" i="18" s="1"/>
  <c r="O275" i="18" s="1"/>
  <c r="O276" i="18" s="1"/>
  <c r="O277" i="18" s="1"/>
  <c r="O278" i="18" s="1"/>
  <c r="O279" i="18" s="1"/>
  <c r="O280" i="18" s="1"/>
  <c r="O281" i="18" s="1"/>
  <c r="O282" i="18" s="1"/>
  <c r="O283" i="18" s="1"/>
  <c r="O284" i="18" s="1"/>
  <c r="O285" i="18" s="1"/>
  <c r="O286" i="18" s="1"/>
  <c r="O287" i="18" s="1"/>
  <c r="O288" i="18" s="1"/>
  <c r="O289" i="18" s="1"/>
  <c r="O290" i="18" s="1"/>
  <c r="O291" i="18" s="1"/>
  <c r="O292" i="18" s="1"/>
  <c r="O293" i="18" s="1"/>
  <c r="O294" i="18" s="1"/>
  <c r="O295" i="18" s="1"/>
  <c r="O296" i="18" s="1"/>
  <c r="O297" i="18" s="1"/>
  <c r="O298" i="18" s="1"/>
  <c r="O299" i="18" s="1"/>
  <c r="O300" i="18" s="1"/>
  <c r="O301" i="18" s="1"/>
  <c r="O302" i="18" s="1"/>
  <c r="O303" i="18" s="1"/>
  <c r="O304" i="18" s="1"/>
  <c r="O11" i="19"/>
  <c r="O12" i="19" s="1"/>
  <c r="O13" i="19" s="1"/>
  <c r="O14" i="19" s="1"/>
  <c r="O15" i="19" s="1"/>
  <c r="O16" i="19" s="1"/>
  <c r="O20" i="19"/>
  <c r="O21" i="19" s="1"/>
  <c r="O22" i="19" s="1"/>
  <c r="O23" i="19" s="1"/>
  <c r="O24" i="19" s="1"/>
  <c r="O25" i="19" s="1"/>
  <c r="O26" i="19" s="1"/>
  <c r="O27" i="19" s="1"/>
  <c r="O28" i="19" s="1"/>
  <c r="O32" i="19"/>
  <c r="O33" i="19" s="1"/>
  <c r="O34" i="19" s="1"/>
  <c r="O35" i="19" s="1"/>
  <c r="O36" i="19" s="1"/>
  <c r="O37" i="19" s="1"/>
  <c r="O38" i="19" s="1"/>
  <c r="O39" i="19" s="1"/>
  <c r="O40" i="19" s="1"/>
  <c r="O5" i="7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P334" i="11"/>
  <c r="P335" i="11" s="1"/>
  <c r="P336" i="11" s="1"/>
  <c r="P337" i="11" s="1"/>
  <c r="O200" i="11"/>
  <c r="O201" i="11" s="1"/>
  <c r="O202" i="11" s="1"/>
  <c r="O203" i="11" s="1"/>
  <c r="O204" i="11" s="1"/>
  <c r="O205" i="11" s="1"/>
  <c r="O206" i="11" s="1"/>
  <c r="O207" i="11" s="1"/>
  <c r="O208" i="11" s="1"/>
  <c r="O209" i="11" s="1"/>
  <c r="O210" i="11" s="1"/>
  <c r="O211" i="11" s="1"/>
  <c r="O212" i="11" s="1"/>
  <c r="O213" i="11" s="1"/>
  <c r="O214" i="11" s="1"/>
  <c r="O215" i="11" s="1"/>
  <c r="O216" i="11" s="1"/>
  <c r="O217" i="11" s="1"/>
  <c r="O218" i="11" s="1"/>
  <c r="O219" i="11" s="1"/>
  <c r="O220" i="11" s="1"/>
  <c r="O221" i="11" s="1"/>
  <c r="O222" i="11" s="1"/>
  <c r="O223" i="11" s="1"/>
  <c r="O224" i="11" s="1"/>
  <c r="O225" i="11" s="1"/>
  <c r="O226" i="11" s="1"/>
  <c r="O227" i="11" s="1"/>
  <c r="O228" i="11" s="1"/>
  <c r="O229" i="11" s="1"/>
  <c r="O230" i="11" s="1"/>
  <c r="O231" i="11" s="1"/>
  <c r="O232" i="11" s="1"/>
  <c r="O233" i="11" s="1"/>
  <c r="O234" i="11" s="1"/>
  <c r="O235" i="11" s="1"/>
  <c r="O236" i="11" s="1"/>
  <c r="O237" i="11" s="1"/>
  <c r="O238" i="11" s="1"/>
  <c r="O239" i="11" s="1"/>
  <c r="O240" i="11" s="1"/>
  <c r="O241" i="11" s="1"/>
  <c r="O242" i="11" s="1"/>
  <c r="O243" i="11" s="1"/>
  <c r="O244" i="11" s="1"/>
  <c r="O245" i="11" s="1"/>
  <c r="O246" i="11" s="1"/>
  <c r="O247" i="11" s="1"/>
  <c r="O248" i="11" s="1"/>
  <c r="O249" i="11" s="1"/>
  <c r="O250" i="11" s="1"/>
  <c r="O251" i="11" s="1"/>
  <c r="O252" i="11" s="1"/>
  <c r="O253" i="11" s="1"/>
  <c r="O254" i="11" s="1"/>
  <c r="O255" i="11" s="1"/>
  <c r="O256" i="11" s="1"/>
  <c r="O257" i="11" s="1"/>
  <c r="O258" i="11" s="1"/>
  <c r="O259" i="11" s="1"/>
  <c r="P200" i="11"/>
  <c r="P201" i="11" s="1"/>
  <c r="P202" i="11" s="1"/>
  <c r="P203" i="11" s="1"/>
  <c r="P68" i="18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P84" i="18" s="1"/>
  <c r="P85" i="18" s="1"/>
  <c r="P86" i="18" s="1"/>
  <c r="P87" i="18" s="1"/>
  <c r="P88" i="18" s="1"/>
  <c r="P89" i="18" s="1"/>
  <c r="P90" i="18" s="1"/>
  <c r="P91" i="18" s="1"/>
  <c r="P92" i="18" s="1"/>
  <c r="P93" i="18" s="1"/>
  <c r="P94" i="18" s="1"/>
  <c r="P95" i="18" s="1"/>
  <c r="P96" i="18" s="1"/>
  <c r="O92" i="11"/>
  <c r="O93" i="11" s="1"/>
  <c r="O94" i="11" s="1"/>
  <c r="O95" i="11" s="1"/>
  <c r="O96" i="11" s="1"/>
  <c r="O97" i="11" s="1"/>
  <c r="O98" i="11" s="1"/>
  <c r="O99" i="11" s="1"/>
  <c r="O100" i="11" s="1"/>
  <c r="O101" i="11" s="1"/>
  <c r="O102" i="11" s="1"/>
  <c r="O103" i="11" s="1"/>
  <c r="O104" i="11" s="1"/>
  <c r="O105" i="11" s="1"/>
  <c r="O106" i="11" s="1"/>
  <c r="O107" i="11" s="1"/>
  <c r="O108" i="11" s="1"/>
  <c r="O109" i="11" s="1"/>
  <c r="O110" i="11" s="1"/>
  <c r="O111" i="11" s="1"/>
  <c r="O112" i="11" s="1"/>
  <c r="O113" i="11" s="1"/>
  <c r="O114" i="11" s="1"/>
  <c r="O115" i="11" s="1"/>
  <c r="O116" i="11" s="1"/>
  <c r="O117" i="11" s="1"/>
  <c r="O118" i="11" s="1"/>
  <c r="O119" i="11" s="1"/>
  <c r="O120" i="11" s="1"/>
  <c r="O121" i="11" s="1"/>
  <c r="O122" i="11" s="1"/>
  <c r="O123" i="11" s="1"/>
  <c r="O124" i="11" s="1"/>
  <c r="O125" i="11" s="1"/>
  <c r="O126" i="11" s="1"/>
  <c r="O127" i="11" s="1"/>
  <c r="O128" i="11" s="1"/>
  <c r="O129" i="11" s="1"/>
  <c r="O130" i="11" s="1"/>
  <c r="O131" i="11" s="1"/>
  <c r="O132" i="11" s="1"/>
  <c r="O133" i="11" s="1"/>
  <c r="O134" i="11" s="1"/>
  <c r="O135" i="11" s="1"/>
  <c r="O136" i="11" s="1"/>
  <c r="O137" i="11" s="1"/>
  <c r="O138" i="11" s="1"/>
  <c r="O139" i="11" s="1"/>
  <c r="O364" i="7"/>
  <c r="O365" i="7" s="1"/>
  <c r="O366" i="7" s="1"/>
  <c r="O367" i="7" s="1"/>
  <c r="O368" i="7" s="1"/>
  <c r="O369" i="7" s="1"/>
  <c r="O370" i="7" s="1"/>
  <c r="O371" i="7" s="1"/>
  <c r="O372" i="7" s="1"/>
  <c r="O373" i="7" s="1"/>
  <c r="O374" i="7" s="1"/>
  <c r="O375" i="7" s="1"/>
  <c r="O376" i="7" s="1"/>
  <c r="O377" i="7" s="1"/>
  <c r="O378" i="7" s="1"/>
  <c r="O379" i="7" s="1"/>
  <c r="O380" i="7" s="1"/>
  <c r="O381" i="7" s="1"/>
  <c r="O382" i="7" s="1"/>
  <c r="O383" i="7" s="1"/>
  <c r="O384" i="7" s="1"/>
  <c r="O385" i="7" s="1"/>
  <c r="O386" i="7" s="1"/>
  <c r="O387" i="7" s="1"/>
  <c r="O388" i="7" s="1"/>
  <c r="O389" i="7" s="1"/>
  <c r="O390" i="7" s="1"/>
  <c r="O391" i="7" s="1"/>
  <c r="O392" i="7" s="1"/>
  <c r="O393" i="7" s="1"/>
  <c r="O394" i="7" s="1"/>
  <c r="O395" i="7" s="1"/>
  <c r="O396" i="7" s="1"/>
  <c r="O397" i="7" s="1"/>
  <c r="O398" i="7" s="1"/>
  <c r="O399" i="7" s="1"/>
  <c r="O400" i="7" s="1"/>
  <c r="O401" i="7" s="1"/>
  <c r="O402" i="7" s="1"/>
  <c r="O403" i="7" s="1"/>
  <c r="O404" i="7" s="1"/>
  <c r="O405" i="7" s="1"/>
  <c r="O406" i="7" s="1"/>
  <c r="O407" i="7" s="1"/>
  <c r="O408" i="7" s="1"/>
  <c r="O409" i="7" s="1"/>
  <c r="O410" i="7" s="1"/>
  <c r="O411" i="7" s="1"/>
  <c r="O412" i="7" s="1"/>
  <c r="O413" i="7" s="1"/>
  <c r="O414" i="7" s="1"/>
  <c r="O415" i="7" s="1"/>
  <c r="O416" i="7" s="1"/>
  <c r="O417" i="7" s="1"/>
  <c r="O418" i="7" s="1"/>
  <c r="O419" i="7" s="1"/>
  <c r="O420" i="7" s="1"/>
  <c r="O421" i="7" s="1"/>
  <c r="O422" i="7" s="1"/>
  <c r="O423" i="7" s="1"/>
  <c r="O424" i="7" s="1"/>
  <c r="O425" i="7" s="1"/>
  <c r="O426" i="7" s="1"/>
  <c r="O427" i="7" s="1"/>
  <c r="O428" i="7" s="1"/>
  <c r="O429" i="7" s="1"/>
  <c r="O430" i="7" s="1"/>
  <c r="O431" i="7" s="1"/>
  <c r="O432" i="7" s="1"/>
  <c r="O433" i="7" s="1"/>
  <c r="P91" i="11"/>
  <c r="P92" i="11" s="1"/>
  <c r="P93" i="11" s="1"/>
  <c r="P50" i="10"/>
  <c r="P51" i="10" s="1"/>
  <c r="O300" i="7"/>
  <c r="O301" i="7" s="1"/>
  <c r="O302" i="7" s="1"/>
  <c r="O303" i="7" s="1"/>
  <c r="O304" i="7" s="1"/>
  <c r="O305" i="7" s="1"/>
  <c r="O306" i="7" s="1"/>
  <c r="O307" i="7" s="1"/>
  <c r="O308" i="7" s="1"/>
  <c r="O309" i="7" s="1"/>
  <c r="O310" i="7" s="1"/>
  <c r="O311" i="7" s="1"/>
  <c r="O312" i="7" s="1"/>
  <c r="O313" i="7" s="1"/>
  <c r="O314" i="7" s="1"/>
  <c r="O315" i="7" s="1"/>
  <c r="O316" i="7" s="1"/>
  <c r="O317" i="7" s="1"/>
  <c r="O318" i="7" s="1"/>
  <c r="O319" i="7" s="1"/>
  <c r="O320" i="7" s="1"/>
  <c r="O321" i="7" s="1"/>
  <c r="O322" i="7" s="1"/>
  <c r="O323" i="7" s="1"/>
  <c r="O324" i="7" s="1"/>
  <c r="O325" i="7" s="1"/>
  <c r="O326" i="7" s="1"/>
  <c r="O327" i="7" s="1"/>
  <c r="O328" i="7" s="1"/>
  <c r="O329" i="7" s="1"/>
  <c r="O330" i="7" s="1"/>
  <c r="O331" i="7" s="1"/>
  <c r="O332" i="7" s="1"/>
  <c r="O333" i="7" s="1"/>
  <c r="O334" i="7" s="1"/>
  <c r="O335" i="7" s="1"/>
  <c r="O336" i="7" s="1"/>
  <c r="O337" i="7" s="1"/>
  <c r="O338" i="7" s="1"/>
  <c r="O339" i="7" s="1"/>
  <c r="O340" i="7" s="1"/>
  <c r="O341" i="7" s="1"/>
  <c r="O342" i="7" s="1"/>
  <c r="O343" i="7" s="1"/>
  <c r="O344" i="7" s="1"/>
  <c r="O345" i="7" s="1"/>
  <c r="O346" i="7" s="1"/>
  <c r="O347" i="7" s="1"/>
  <c r="O348" i="7" s="1"/>
  <c r="O349" i="7" s="1"/>
  <c r="O350" i="7" s="1"/>
  <c r="O351" i="7" s="1"/>
  <c r="O352" i="7" s="1"/>
  <c r="O353" i="7" s="1"/>
  <c r="O354" i="7" s="1"/>
  <c r="O355" i="7" s="1"/>
  <c r="O356" i="7" s="1"/>
  <c r="O357" i="7" s="1"/>
  <c r="O358" i="7" s="1"/>
  <c r="O359" i="7" s="1"/>
  <c r="O5" i="10"/>
  <c r="O6" i="10" s="1"/>
  <c r="O7" i="10" s="1"/>
  <c r="O8" i="10" s="1"/>
  <c r="O9" i="10" s="1"/>
  <c r="O10" i="10" s="1"/>
  <c r="O11" i="10" s="1"/>
  <c r="O12" i="10" s="1"/>
  <c r="O13" i="10" s="1"/>
  <c r="O14" i="10" s="1"/>
  <c r="O15" i="10" s="1"/>
  <c r="O16" i="10" s="1"/>
  <c r="K105" i="19"/>
  <c r="K73" i="19"/>
  <c r="U312" i="17"/>
  <c r="V312" i="17" s="1"/>
  <c r="K86" i="19"/>
  <c r="K216" i="6"/>
  <c r="L62" i="16"/>
  <c r="O92" i="16"/>
  <c r="O93" i="16" s="1"/>
  <c r="O94" i="16" s="1"/>
  <c r="O95" i="16" s="1"/>
  <c r="O96" i="16" s="1"/>
  <c r="O97" i="16" s="1"/>
  <c r="O98" i="16" s="1"/>
  <c r="O99" i="16" s="1"/>
  <c r="O100" i="16" s="1"/>
  <c r="O101" i="16" s="1"/>
  <c r="O102" i="16" s="1"/>
  <c r="O103" i="16" s="1"/>
  <c r="O104" i="16" s="1"/>
  <c r="O105" i="16" s="1"/>
  <c r="O106" i="16" s="1"/>
  <c r="O107" i="16" s="1"/>
  <c r="O108" i="16" s="1"/>
  <c r="O109" i="16" s="1"/>
  <c r="O110" i="16" s="1"/>
  <c r="O111" i="16" s="1"/>
  <c r="O112" i="16" s="1"/>
  <c r="O113" i="16" s="1"/>
  <c r="O114" i="16" s="1"/>
  <c r="O115" i="16" s="1"/>
  <c r="O116" i="16" s="1"/>
  <c r="O117" i="16" s="1"/>
  <c r="O118" i="16" s="1"/>
  <c r="O119" i="16" s="1"/>
  <c r="O120" i="16" s="1"/>
  <c r="O121" i="16" s="1"/>
  <c r="K80" i="19"/>
  <c r="K62" i="19"/>
  <c r="O5" i="8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K10" i="18"/>
  <c r="K120" i="19"/>
  <c r="P120" i="19" s="1"/>
  <c r="P121" i="19" s="1"/>
  <c r="K98" i="19"/>
  <c r="K70" i="19"/>
  <c r="K68" i="19"/>
  <c r="J101" i="19"/>
  <c r="K101" i="19" s="1"/>
  <c r="U206" i="17"/>
  <c r="W206" i="17" s="1"/>
  <c r="X206" i="17" s="1"/>
  <c r="K4" i="18"/>
  <c r="P4" i="18" s="1"/>
  <c r="K116" i="19"/>
  <c r="K109" i="19"/>
  <c r="K104" i="19"/>
  <c r="O50" i="17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O84" i="17" s="1"/>
  <c r="O85" i="17" s="1"/>
  <c r="O86" i="17" s="1"/>
  <c r="O87" i="17" s="1"/>
  <c r="O88" i="17" s="1"/>
  <c r="O5" i="18"/>
  <c r="O6" i="18" s="1"/>
  <c r="O7" i="18" s="1"/>
  <c r="O8" i="18" s="1"/>
  <c r="O9" i="18" s="1"/>
  <c r="O10" i="18" s="1"/>
  <c r="O11" i="18" s="1"/>
  <c r="O12" i="18" s="1"/>
  <c r="O13" i="18" s="1"/>
  <c r="K125" i="19"/>
  <c r="K99" i="19"/>
  <c r="K66" i="19"/>
  <c r="K134" i="19"/>
  <c r="K74" i="19"/>
  <c r="K108" i="19"/>
  <c r="K71" i="19"/>
  <c r="L141" i="7"/>
  <c r="L254" i="7"/>
  <c r="L315" i="7"/>
  <c r="L299" i="7"/>
  <c r="L29" i="8"/>
  <c r="K310" i="18"/>
  <c r="K258" i="18"/>
  <c r="K283" i="18"/>
  <c r="K311" i="18"/>
  <c r="K290" i="18"/>
  <c r="K296" i="18"/>
  <c r="K394" i="12"/>
  <c r="O364" i="8"/>
  <c r="O365" i="8" s="1"/>
  <c r="O366" i="8" s="1"/>
  <c r="O367" i="8" s="1"/>
  <c r="O368" i="8" s="1"/>
  <c r="O369" i="8" s="1"/>
  <c r="O370" i="8" s="1"/>
  <c r="O371" i="8" s="1"/>
  <c r="O372" i="8" s="1"/>
  <c r="O373" i="8" s="1"/>
  <c r="O374" i="8" s="1"/>
  <c r="O375" i="8" s="1"/>
  <c r="O376" i="8" s="1"/>
  <c r="O377" i="8" s="1"/>
  <c r="O378" i="8" s="1"/>
  <c r="O379" i="8" s="1"/>
  <c r="O380" i="8" s="1"/>
  <c r="O381" i="8" s="1"/>
  <c r="O382" i="8" s="1"/>
  <c r="O383" i="8" s="1"/>
  <c r="O384" i="8" s="1"/>
  <c r="O385" i="8" s="1"/>
  <c r="O386" i="8" s="1"/>
  <c r="O387" i="8" s="1"/>
  <c r="O388" i="8" s="1"/>
  <c r="O389" i="8" s="1"/>
  <c r="O390" i="8" s="1"/>
  <c r="O391" i="8" s="1"/>
  <c r="O392" i="8" s="1"/>
  <c r="O393" i="8" s="1"/>
  <c r="O394" i="8" s="1"/>
  <c r="O395" i="8" s="1"/>
  <c r="O396" i="8" s="1"/>
  <c r="O397" i="8" s="1"/>
  <c r="O398" i="8" s="1"/>
  <c r="O399" i="8" s="1"/>
  <c r="O400" i="8" s="1"/>
  <c r="O401" i="8" s="1"/>
  <c r="O402" i="8" s="1"/>
  <c r="O403" i="8" s="1"/>
  <c r="O404" i="8" s="1"/>
  <c r="O405" i="8" s="1"/>
  <c r="O406" i="8" s="1"/>
  <c r="O407" i="8" s="1"/>
  <c r="O408" i="8" s="1"/>
  <c r="O409" i="8" s="1"/>
  <c r="O410" i="8" s="1"/>
  <c r="O411" i="8" s="1"/>
  <c r="O412" i="8" s="1"/>
  <c r="O413" i="8" s="1"/>
  <c r="O414" i="8" s="1"/>
  <c r="O415" i="8" s="1"/>
  <c r="O416" i="8" s="1"/>
  <c r="O417" i="8" s="1"/>
  <c r="O418" i="8" s="1"/>
  <c r="O419" i="8" s="1"/>
  <c r="O420" i="8" s="1"/>
  <c r="O421" i="8" s="1"/>
  <c r="O422" i="8" s="1"/>
  <c r="O423" i="8" s="1"/>
  <c r="O424" i="8" s="1"/>
  <c r="O425" i="8" s="1"/>
  <c r="O426" i="8" s="1"/>
  <c r="O427" i="8" s="1"/>
  <c r="O428" i="8" s="1"/>
  <c r="O429" i="8" s="1"/>
  <c r="O430" i="8" s="1"/>
  <c r="O431" i="8" s="1"/>
  <c r="O432" i="8" s="1"/>
  <c r="O433" i="8" s="1"/>
  <c r="O311" i="9"/>
  <c r="O312" i="9" s="1"/>
  <c r="O313" i="9" s="1"/>
  <c r="O314" i="9" s="1"/>
  <c r="O315" i="9" s="1"/>
  <c r="O316" i="9" s="1"/>
  <c r="O317" i="9" s="1"/>
  <c r="O318" i="9" s="1"/>
  <c r="O319" i="9" s="1"/>
  <c r="O320" i="9" s="1"/>
  <c r="O321" i="9" s="1"/>
  <c r="O322" i="9" s="1"/>
  <c r="O323" i="9" s="1"/>
  <c r="O324" i="9" s="1"/>
  <c r="O325" i="9" s="1"/>
  <c r="O326" i="9" s="1"/>
  <c r="O327" i="9" s="1"/>
  <c r="O328" i="9" s="1"/>
  <c r="O329" i="9" s="1"/>
  <c r="O330" i="9" s="1"/>
  <c r="O331" i="9" s="1"/>
  <c r="O332" i="9" s="1"/>
  <c r="O333" i="9" s="1"/>
  <c r="O334" i="9" s="1"/>
  <c r="O335" i="9" s="1"/>
  <c r="O336" i="9" s="1"/>
  <c r="O337" i="9" s="1"/>
  <c r="O338" i="9" s="1"/>
  <c r="O339" i="9" s="1"/>
  <c r="O340" i="9" s="1"/>
  <c r="O341" i="9" s="1"/>
  <c r="O342" i="9" s="1"/>
  <c r="O343" i="9" s="1"/>
  <c r="O344" i="9" s="1"/>
  <c r="O345" i="9" s="1"/>
  <c r="O346" i="9" s="1"/>
  <c r="O347" i="9" s="1"/>
  <c r="O348" i="9" s="1"/>
  <c r="O349" i="9" s="1"/>
  <c r="O350" i="9" s="1"/>
  <c r="O351" i="9" s="1"/>
  <c r="O352" i="9" s="1"/>
  <c r="O353" i="9" s="1"/>
  <c r="O354" i="9" s="1"/>
  <c r="O355" i="9" s="1"/>
  <c r="O356" i="9" s="1"/>
  <c r="O357" i="9" s="1"/>
  <c r="O358" i="9" s="1"/>
  <c r="O359" i="9" s="1"/>
  <c r="O360" i="9" s="1"/>
  <c r="O361" i="9" s="1"/>
  <c r="O362" i="9" s="1"/>
  <c r="O363" i="9" s="1"/>
  <c r="O364" i="9" s="1"/>
  <c r="O365" i="9" s="1"/>
  <c r="O366" i="9" s="1"/>
  <c r="O367" i="9" s="1"/>
  <c r="O368" i="9" s="1"/>
  <c r="O369" i="9" s="1"/>
  <c r="O370" i="9" s="1"/>
  <c r="O371" i="9" s="1"/>
  <c r="O372" i="9" s="1"/>
  <c r="O373" i="9" s="1"/>
  <c r="O374" i="9" s="1"/>
  <c r="K278" i="18"/>
  <c r="K275" i="18"/>
  <c r="K263" i="18"/>
  <c r="K266" i="18"/>
  <c r="K261" i="18"/>
  <c r="K415" i="12"/>
  <c r="O6" i="17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U19" i="16"/>
  <c r="V19" i="16" s="1"/>
  <c r="O125" i="16"/>
  <c r="O126" i="16" s="1"/>
  <c r="O127" i="16" s="1"/>
  <c r="O128" i="16" s="1"/>
  <c r="O129" i="16" s="1"/>
  <c r="O130" i="16" s="1"/>
  <c r="O131" i="16" s="1"/>
  <c r="O132" i="16" s="1"/>
  <c r="O133" i="16" s="1"/>
  <c r="O134" i="16" s="1"/>
  <c r="O135" i="16" s="1"/>
  <c r="O136" i="16" s="1"/>
  <c r="O137" i="16" s="1"/>
  <c r="O138" i="16" s="1"/>
  <c r="O139" i="16" s="1"/>
  <c r="O140" i="16" s="1"/>
  <c r="O141" i="16" s="1"/>
  <c r="O142" i="16" s="1"/>
  <c r="O143" i="16" s="1"/>
  <c r="O144" i="16" s="1"/>
  <c r="O145" i="16" s="1"/>
  <c r="O146" i="16" s="1"/>
  <c r="O147" i="16" s="1"/>
  <c r="O148" i="16" s="1"/>
  <c r="O149" i="16" s="1"/>
  <c r="O150" i="16" s="1"/>
  <c r="O151" i="16" s="1"/>
  <c r="O152" i="16" s="1"/>
  <c r="O153" i="16" s="1"/>
  <c r="O154" i="16" s="1"/>
  <c r="O155" i="16" s="1"/>
  <c r="O156" i="16" s="1"/>
  <c r="O157" i="16" s="1"/>
  <c r="O158" i="16" s="1"/>
  <c r="O159" i="16" s="1"/>
  <c r="O160" i="16" s="1"/>
  <c r="U205" i="16"/>
  <c r="V205" i="16" s="1"/>
  <c r="K287" i="18"/>
  <c r="K270" i="18"/>
  <c r="K325" i="18"/>
  <c r="K14" i="19"/>
  <c r="K35" i="19"/>
  <c r="K32" i="13"/>
  <c r="O143" i="11"/>
  <c r="O144" i="11" s="1"/>
  <c r="O145" i="11" s="1"/>
  <c r="O146" i="11" s="1"/>
  <c r="O147" i="11" s="1"/>
  <c r="O148" i="11" s="1"/>
  <c r="O149" i="11" s="1"/>
  <c r="O150" i="11" s="1"/>
  <c r="O151" i="11" s="1"/>
  <c r="O152" i="11" s="1"/>
  <c r="O153" i="11" s="1"/>
  <c r="O154" i="11" s="1"/>
  <c r="O155" i="11" s="1"/>
  <c r="O156" i="11" s="1"/>
  <c r="O157" i="11" s="1"/>
  <c r="O158" i="11" s="1"/>
  <c r="O159" i="11" s="1"/>
  <c r="O160" i="11" s="1"/>
  <c r="O161" i="11" s="1"/>
  <c r="O162" i="11" s="1"/>
  <c r="O163" i="11" s="1"/>
  <c r="O164" i="11" s="1"/>
  <c r="O165" i="11" s="1"/>
  <c r="O166" i="11" s="1"/>
  <c r="O167" i="11" s="1"/>
  <c r="O168" i="11" s="1"/>
  <c r="O169" i="11" s="1"/>
  <c r="O170" i="11" s="1"/>
  <c r="O171" i="11" s="1"/>
  <c r="O172" i="11" s="1"/>
  <c r="O173" i="11" s="1"/>
  <c r="O174" i="11" s="1"/>
  <c r="O175" i="11" s="1"/>
  <c r="O176" i="11" s="1"/>
  <c r="O177" i="11" s="1"/>
  <c r="O178" i="11" s="1"/>
  <c r="O179" i="11" s="1"/>
  <c r="O180" i="11" s="1"/>
  <c r="O181" i="11" s="1"/>
  <c r="O182" i="11" s="1"/>
  <c r="O183" i="11" s="1"/>
  <c r="O184" i="11" s="1"/>
  <c r="O185" i="11" s="1"/>
  <c r="O186" i="11" s="1"/>
  <c r="O187" i="11" s="1"/>
  <c r="O188" i="11" s="1"/>
  <c r="O189" i="11" s="1"/>
  <c r="O190" i="11" s="1"/>
  <c r="O191" i="11" s="1"/>
  <c r="O192" i="11" s="1"/>
  <c r="O193" i="11" s="1"/>
  <c r="O194" i="11" s="1"/>
  <c r="O195" i="11" s="1"/>
  <c r="O196" i="11" s="1"/>
  <c r="K292" i="18"/>
  <c r="K326" i="18"/>
  <c r="K320" i="18"/>
  <c r="K309" i="18"/>
  <c r="K323" i="18"/>
  <c r="K286" i="18"/>
  <c r="K282" i="18"/>
  <c r="K10" i="19"/>
  <c r="P10" i="19" s="1"/>
  <c r="K153" i="13"/>
  <c r="K124" i="16"/>
  <c r="P124" i="16" s="1"/>
  <c r="J8" i="13"/>
  <c r="K8" i="13" s="1"/>
  <c r="L393" i="13"/>
  <c r="L326" i="13"/>
  <c r="L247" i="13"/>
  <c r="L137" i="13"/>
  <c r="L133" i="13"/>
  <c r="J307" i="12"/>
  <c r="K307" i="12" s="1"/>
  <c r="L569" i="12"/>
  <c r="K60" i="9"/>
  <c r="J297" i="13"/>
  <c r="K297" i="13" s="1"/>
  <c r="K461" i="6"/>
  <c r="K447" i="6"/>
  <c r="J290" i="13"/>
  <c r="K290" i="13" s="1"/>
  <c r="J392" i="13"/>
  <c r="K392" i="13" s="1"/>
  <c r="O263" i="11"/>
  <c r="O264" i="11" s="1"/>
  <c r="O265" i="11" s="1"/>
  <c r="O266" i="11" s="1"/>
  <c r="O267" i="11" s="1"/>
  <c r="O268" i="11" s="1"/>
  <c r="O269" i="11" s="1"/>
  <c r="O270" i="11" s="1"/>
  <c r="O271" i="11" s="1"/>
  <c r="O272" i="11" s="1"/>
  <c r="O273" i="11" s="1"/>
  <c r="O274" i="11" s="1"/>
  <c r="O275" i="11" s="1"/>
  <c r="O276" i="11" s="1"/>
  <c r="O277" i="11" s="1"/>
  <c r="O278" i="11" s="1"/>
  <c r="O279" i="11" s="1"/>
  <c r="O280" i="11" s="1"/>
  <c r="O281" i="11" s="1"/>
  <c r="O282" i="11" s="1"/>
  <c r="O283" i="11" s="1"/>
  <c r="O284" i="11" s="1"/>
  <c r="O285" i="11" s="1"/>
  <c r="O286" i="11" s="1"/>
  <c r="O287" i="11" s="1"/>
  <c r="O288" i="11" s="1"/>
  <c r="O289" i="11" s="1"/>
  <c r="O290" i="11" s="1"/>
  <c r="O291" i="11" s="1"/>
  <c r="O292" i="11" s="1"/>
  <c r="O293" i="11" s="1"/>
  <c r="O294" i="11" s="1"/>
  <c r="O295" i="11" s="1"/>
  <c r="O296" i="11" s="1"/>
  <c r="O297" i="11" s="1"/>
  <c r="O298" i="11" s="1"/>
  <c r="O299" i="11" s="1"/>
  <c r="O300" i="11" s="1"/>
  <c r="O301" i="11" s="1"/>
  <c r="O302" i="11" s="1"/>
  <c r="O303" i="11" s="1"/>
  <c r="O304" i="11" s="1"/>
  <c r="O305" i="11" s="1"/>
  <c r="O306" i="11" s="1"/>
  <c r="O307" i="11" s="1"/>
  <c r="O308" i="11" s="1"/>
  <c r="O309" i="11" s="1"/>
  <c r="O310" i="11" s="1"/>
  <c r="O311" i="11" s="1"/>
  <c r="O312" i="11" s="1"/>
  <c r="O313" i="11" s="1"/>
  <c r="O314" i="11" s="1"/>
  <c r="O315" i="11" s="1"/>
  <c r="O316" i="11" s="1"/>
  <c r="O317" i="11" s="1"/>
  <c r="O318" i="11" s="1"/>
  <c r="O319" i="11" s="1"/>
  <c r="O320" i="11" s="1"/>
  <c r="O321" i="11" s="1"/>
  <c r="O322" i="11" s="1"/>
  <c r="O323" i="11" s="1"/>
  <c r="O324" i="11" s="1"/>
  <c r="O325" i="11" s="1"/>
  <c r="O326" i="11" s="1"/>
  <c r="O327" i="11" s="1"/>
  <c r="O328" i="11" s="1"/>
  <c r="O329" i="11" s="1"/>
  <c r="O330" i="11" s="1"/>
  <c r="O331" i="11" s="1"/>
  <c r="K185" i="13"/>
  <c r="K225" i="13"/>
  <c r="L208" i="16"/>
  <c r="O409" i="11"/>
  <c r="O410" i="11" s="1"/>
  <c r="O411" i="11" s="1"/>
  <c r="O412" i="11" s="1"/>
  <c r="O413" i="11" s="1"/>
  <c r="O414" i="11" s="1"/>
  <c r="O415" i="11" s="1"/>
  <c r="O416" i="11" s="1"/>
  <c r="O417" i="11" s="1"/>
  <c r="O418" i="11" s="1"/>
  <c r="O419" i="11" s="1"/>
  <c r="O420" i="11" s="1"/>
  <c r="O421" i="11" s="1"/>
  <c r="O422" i="11" s="1"/>
  <c r="O423" i="11" s="1"/>
  <c r="O424" i="11" s="1"/>
  <c r="O425" i="11" s="1"/>
  <c r="O426" i="11" s="1"/>
  <c r="O427" i="11" s="1"/>
  <c r="O428" i="11" s="1"/>
  <c r="O429" i="11" s="1"/>
  <c r="O430" i="11" s="1"/>
  <c r="O431" i="11" s="1"/>
  <c r="O432" i="11" s="1"/>
  <c r="O433" i="11" s="1"/>
  <c r="O434" i="11" s="1"/>
  <c r="O435" i="11" s="1"/>
  <c r="O436" i="11" s="1"/>
  <c r="O437" i="11" s="1"/>
  <c r="O438" i="11" s="1"/>
  <c r="O439" i="11" s="1"/>
  <c r="O440" i="11" s="1"/>
  <c r="O441" i="11" s="1"/>
  <c r="O442" i="11" s="1"/>
  <c r="O443" i="11" s="1"/>
  <c r="O444" i="11" s="1"/>
  <c r="O445" i="11" s="1"/>
  <c r="O446" i="11" s="1"/>
  <c r="O447" i="11" s="1"/>
  <c r="O448" i="11" s="1"/>
  <c r="O449" i="11" s="1"/>
  <c r="O450" i="11" s="1"/>
  <c r="O451" i="11" s="1"/>
  <c r="O452" i="11" s="1"/>
  <c r="O453" i="11" s="1"/>
  <c r="O454" i="11" s="1"/>
  <c r="O455" i="11" s="1"/>
  <c r="O456" i="11" s="1"/>
  <c r="O457" i="11" s="1"/>
  <c r="O458" i="11" s="1"/>
  <c r="O459" i="11" s="1"/>
  <c r="O460" i="11" s="1"/>
  <c r="O461" i="11" s="1"/>
  <c r="O462" i="11" s="1"/>
  <c r="O463" i="11" s="1"/>
  <c r="O464" i="11" s="1"/>
  <c r="O465" i="11" s="1"/>
  <c r="O466" i="11" s="1"/>
  <c r="O467" i="11" s="1"/>
  <c r="O468" i="11" s="1"/>
  <c r="O469" i="11" s="1"/>
  <c r="O470" i="11" s="1"/>
  <c r="O471" i="11" s="1"/>
  <c r="O472" i="11" s="1"/>
  <c r="O473" i="11" s="1"/>
  <c r="O474" i="11" s="1"/>
  <c r="O475" i="11" s="1"/>
  <c r="O476" i="11" s="1"/>
  <c r="O477" i="11" s="1"/>
  <c r="O478" i="11" s="1"/>
  <c r="O479" i="11" s="1"/>
  <c r="O480" i="11" s="1"/>
  <c r="O481" i="11" s="1"/>
  <c r="O482" i="11" s="1"/>
  <c r="O483" i="11" s="1"/>
  <c r="O484" i="11" s="1"/>
  <c r="O485" i="11" s="1"/>
  <c r="O486" i="11" s="1"/>
  <c r="O487" i="11" s="1"/>
  <c r="O20" i="1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L205" i="16"/>
  <c r="L215" i="16"/>
  <c r="U256" i="16"/>
  <c r="V256" i="16" s="1"/>
  <c r="K298" i="6"/>
  <c r="P298" i="6" s="1"/>
  <c r="P299" i="6" s="1"/>
  <c r="P300" i="6" s="1"/>
  <c r="J234" i="12"/>
  <c r="K234" i="12" s="1"/>
  <c r="J478" i="13"/>
  <c r="K478" i="13" s="1"/>
  <c r="L134" i="12"/>
  <c r="L130" i="12"/>
  <c r="L555" i="13"/>
  <c r="J441" i="9"/>
  <c r="K441" i="9" s="1"/>
  <c r="L399" i="11"/>
  <c r="L355" i="11"/>
  <c r="J283" i="12"/>
  <c r="K283" i="12" s="1"/>
  <c r="K158" i="6"/>
  <c r="U235" i="7"/>
  <c r="V235" i="7" s="1"/>
  <c r="J323" i="12"/>
  <c r="K323" i="12" s="1"/>
  <c r="J534" i="12"/>
  <c r="K534" i="12" s="1"/>
  <c r="J133" i="10"/>
  <c r="K133" i="10" s="1"/>
  <c r="J76" i="16"/>
  <c r="K76" i="16" s="1"/>
  <c r="P5" i="17"/>
  <c r="P6" i="17" s="1"/>
  <c r="P7" i="17" s="1"/>
  <c r="P8" i="17" s="1"/>
  <c r="P9" i="17" s="1"/>
  <c r="P10" i="17" s="1"/>
  <c r="O50" i="1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O84" i="11" s="1"/>
  <c r="O85" i="11" s="1"/>
  <c r="O86" i="11" s="1"/>
  <c r="O87" i="11" s="1"/>
  <c r="O88" i="11" s="1"/>
  <c r="L209" i="16"/>
  <c r="L51" i="16"/>
  <c r="K82" i="19"/>
  <c r="K138" i="19"/>
  <c r="K89" i="19"/>
  <c r="K53" i="16"/>
  <c r="L59" i="16"/>
  <c r="U298" i="6"/>
  <c r="V298" i="6" s="1"/>
  <c r="U235" i="6"/>
  <c r="V235" i="6" s="1"/>
  <c r="K127" i="14"/>
  <c r="O92" i="14"/>
  <c r="O93" i="14" s="1"/>
  <c r="O94" i="14" s="1"/>
  <c r="O95" i="14" s="1"/>
  <c r="O96" i="14" s="1"/>
  <c r="O97" i="14" s="1"/>
  <c r="O98" i="14" s="1"/>
  <c r="O99" i="14" s="1"/>
  <c r="O100" i="14" s="1"/>
  <c r="O101" i="14" s="1"/>
  <c r="O102" i="14" s="1"/>
  <c r="O103" i="14" s="1"/>
  <c r="O104" i="14" s="1"/>
  <c r="O105" i="14" s="1"/>
  <c r="O106" i="14" s="1"/>
  <c r="O107" i="14" s="1"/>
  <c r="O108" i="14" s="1"/>
  <c r="O109" i="14" s="1"/>
  <c r="O110" i="14" s="1"/>
  <c r="O111" i="14" s="1"/>
  <c r="O112" i="14" s="1"/>
  <c r="O113" i="14" s="1"/>
  <c r="O114" i="14" s="1"/>
  <c r="O115" i="14" s="1"/>
  <c r="O116" i="14" s="1"/>
  <c r="O117" i="14" s="1"/>
  <c r="O118" i="14" s="1"/>
  <c r="O119" i="14" s="1"/>
  <c r="O120" i="14" s="1"/>
  <c r="O121" i="14" s="1"/>
  <c r="L93" i="16"/>
  <c r="U256" i="14"/>
  <c r="V256" i="14" s="1"/>
  <c r="U373" i="14"/>
  <c r="V373" i="14" s="1"/>
  <c r="K152" i="16"/>
  <c r="U311" i="16"/>
  <c r="V311" i="16" s="1"/>
  <c r="U163" i="17"/>
  <c r="V163" i="17" s="1"/>
  <c r="P256" i="17"/>
  <c r="P257" i="17" s="1"/>
  <c r="P258" i="17" s="1"/>
  <c r="P259" i="17" s="1"/>
  <c r="P260" i="17" s="1"/>
  <c r="P261" i="17" s="1"/>
  <c r="P262" i="17" s="1"/>
  <c r="P263" i="17" s="1"/>
  <c r="P264" i="17" s="1"/>
  <c r="P265" i="17" s="1"/>
  <c r="P266" i="17" s="1"/>
  <c r="P267" i="17" s="1"/>
  <c r="P268" i="17" s="1"/>
  <c r="P269" i="17" s="1"/>
  <c r="P270" i="17" s="1"/>
  <c r="P271" i="17" s="1"/>
  <c r="P272" i="17" s="1"/>
  <c r="P273" i="17" s="1"/>
  <c r="P274" i="17" s="1"/>
  <c r="P275" i="17" s="1"/>
  <c r="P276" i="17" s="1"/>
  <c r="P277" i="17" s="1"/>
  <c r="P278" i="17" s="1"/>
  <c r="P279" i="17" s="1"/>
  <c r="P280" i="17" s="1"/>
  <c r="P281" i="17" s="1"/>
  <c r="P282" i="17" s="1"/>
  <c r="P283" i="17" s="1"/>
  <c r="P284" i="17" s="1"/>
  <c r="P285" i="17" s="1"/>
  <c r="P286" i="17" s="1"/>
  <c r="P287" i="17" s="1"/>
  <c r="P288" i="17" s="1"/>
  <c r="P289" i="17" s="1"/>
  <c r="P290" i="17" s="1"/>
  <c r="P291" i="17" s="1"/>
  <c r="P292" i="17" s="1"/>
  <c r="P293" i="17" s="1"/>
  <c r="P294" i="17" s="1"/>
  <c r="P295" i="17" s="1"/>
  <c r="P296" i="17" s="1"/>
  <c r="P297" i="17" s="1"/>
  <c r="P298" i="17" s="1"/>
  <c r="P299" i="17" s="1"/>
  <c r="P300" i="17" s="1"/>
  <c r="P301" i="17" s="1"/>
  <c r="P302" i="17" s="1"/>
  <c r="P303" i="17" s="1"/>
  <c r="P304" i="17" s="1"/>
  <c r="P305" i="17" s="1"/>
  <c r="P306" i="17" s="1"/>
  <c r="P307" i="17" s="1"/>
  <c r="P308" i="17" s="1"/>
  <c r="P374" i="16"/>
  <c r="P375" i="16" s="1"/>
  <c r="P376" i="16" s="1"/>
  <c r="P377" i="16" s="1"/>
  <c r="P378" i="16" s="1"/>
  <c r="P379" i="16" s="1"/>
  <c r="P380" i="16" s="1"/>
  <c r="P381" i="16" s="1"/>
  <c r="P382" i="16" s="1"/>
  <c r="P383" i="16" s="1"/>
  <c r="P384" i="16" s="1"/>
  <c r="P385" i="16" s="1"/>
  <c r="P386" i="16" s="1"/>
  <c r="P387" i="16" s="1"/>
  <c r="P388" i="16" s="1"/>
  <c r="P389" i="16" s="1"/>
  <c r="P390" i="16" s="1"/>
  <c r="P391" i="16" s="1"/>
  <c r="K61" i="7"/>
  <c r="J478" i="8"/>
  <c r="K478" i="8" s="1"/>
  <c r="P19" i="16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7" i="8"/>
  <c r="J542" i="13"/>
  <c r="K542" i="13" s="1"/>
  <c r="J353" i="13"/>
  <c r="K353" i="13" s="1"/>
  <c r="J86" i="16"/>
  <c r="K86" i="16" s="1"/>
  <c r="K494" i="9"/>
  <c r="J116" i="13"/>
  <c r="K116" i="13" s="1"/>
  <c r="J360" i="13"/>
  <c r="K360" i="13" s="1"/>
  <c r="J344" i="13"/>
  <c r="K344" i="13" s="1"/>
  <c r="L196" i="16"/>
  <c r="J275" i="8"/>
  <c r="K275" i="8" s="1"/>
  <c r="K6" i="18"/>
  <c r="J390" i="9"/>
  <c r="K390" i="9" s="1"/>
  <c r="L305" i="14"/>
  <c r="L171" i="16"/>
  <c r="K297" i="9"/>
  <c r="J502" i="13"/>
  <c r="K502" i="13" s="1"/>
  <c r="L301" i="14"/>
  <c r="J61" i="16"/>
  <c r="K61" i="16" s="1"/>
  <c r="L166" i="16"/>
  <c r="O44" i="19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K236" i="12"/>
  <c r="L298" i="14"/>
  <c r="L173" i="16"/>
  <c r="K265" i="12"/>
  <c r="J392" i="12"/>
  <c r="K392" i="12" s="1"/>
  <c r="J280" i="13"/>
  <c r="K280" i="13" s="1"/>
  <c r="L167" i="16"/>
  <c r="L313" i="12"/>
  <c r="L172" i="16"/>
  <c r="U163" i="16"/>
  <c r="V163" i="16" s="1"/>
  <c r="L163" i="16"/>
  <c r="L280" i="16"/>
  <c r="L278" i="16"/>
  <c r="L266" i="16"/>
  <c r="L264" i="16"/>
  <c r="L262" i="16"/>
  <c r="L302" i="14"/>
  <c r="L300" i="14"/>
  <c r="L297" i="14"/>
  <c r="J97" i="16"/>
  <c r="K97" i="16" s="1"/>
  <c r="K439" i="8"/>
  <c r="U4" i="9"/>
  <c r="V4" i="9" s="1"/>
  <c r="L437" i="11"/>
  <c r="K110" i="12"/>
  <c r="J414" i="13"/>
  <c r="K414" i="13" s="1"/>
  <c r="K446" i="13"/>
  <c r="L307" i="14"/>
  <c r="K511" i="9"/>
  <c r="K7" i="10"/>
  <c r="K153" i="12"/>
  <c r="K291" i="12"/>
  <c r="O491" i="13"/>
  <c r="O492" i="13" s="1"/>
  <c r="O493" i="13" s="1"/>
  <c r="O494" i="13" s="1"/>
  <c r="O495" i="13" s="1"/>
  <c r="O496" i="13" s="1"/>
  <c r="O497" i="13" s="1"/>
  <c r="O498" i="13" s="1"/>
  <c r="O499" i="13" s="1"/>
  <c r="O500" i="13" s="1"/>
  <c r="O501" i="13" s="1"/>
  <c r="O502" i="13" s="1"/>
  <c r="O503" i="13" s="1"/>
  <c r="O504" i="13" s="1"/>
  <c r="O505" i="13" s="1"/>
  <c r="O506" i="13" s="1"/>
  <c r="O507" i="13" s="1"/>
  <c r="O508" i="13" s="1"/>
  <c r="O509" i="13" s="1"/>
  <c r="O510" i="13" s="1"/>
  <c r="O511" i="13" s="1"/>
  <c r="O512" i="13" s="1"/>
  <c r="O513" i="13" s="1"/>
  <c r="O514" i="13" s="1"/>
  <c r="O515" i="13" s="1"/>
  <c r="O516" i="13" s="1"/>
  <c r="O517" i="13" s="1"/>
  <c r="O518" i="13" s="1"/>
  <c r="O519" i="13" s="1"/>
  <c r="O520" i="13" s="1"/>
  <c r="O521" i="13" s="1"/>
  <c r="O522" i="13" s="1"/>
  <c r="O523" i="13" s="1"/>
  <c r="O524" i="13" s="1"/>
  <c r="O525" i="13" s="1"/>
  <c r="O526" i="13" s="1"/>
  <c r="O527" i="13" s="1"/>
  <c r="O528" i="13" s="1"/>
  <c r="O529" i="13" s="1"/>
  <c r="O530" i="13" s="1"/>
  <c r="O531" i="13" s="1"/>
  <c r="O532" i="13" s="1"/>
  <c r="O533" i="13" s="1"/>
  <c r="O534" i="13" s="1"/>
  <c r="O535" i="13" s="1"/>
  <c r="O536" i="13" s="1"/>
  <c r="O537" i="13" s="1"/>
  <c r="O538" i="13" s="1"/>
  <c r="O539" i="13" s="1"/>
  <c r="O540" i="13" s="1"/>
  <c r="O541" i="13" s="1"/>
  <c r="O542" i="13" s="1"/>
  <c r="O543" i="13" s="1"/>
  <c r="O544" i="13" s="1"/>
  <c r="O545" i="13" s="1"/>
  <c r="O546" i="13" s="1"/>
  <c r="O547" i="13" s="1"/>
  <c r="O548" i="13" s="1"/>
  <c r="O549" i="13" s="1"/>
  <c r="O550" i="13" s="1"/>
  <c r="O551" i="13" s="1"/>
  <c r="O552" i="13" s="1"/>
  <c r="O553" i="13" s="1"/>
  <c r="O554" i="13" s="1"/>
  <c r="O555" i="13" s="1"/>
  <c r="O556" i="13" s="1"/>
  <c r="O557" i="13" s="1"/>
  <c r="O558" i="13" s="1"/>
  <c r="O559" i="13" s="1"/>
  <c r="O560" i="13" s="1"/>
  <c r="O561" i="13" s="1"/>
  <c r="O562" i="13" s="1"/>
  <c r="O563" i="13" s="1"/>
  <c r="O564" i="13" s="1"/>
  <c r="O565" i="13" s="1"/>
  <c r="O566" i="13" s="1"/>
  <c r="O567" i="13" s="1"/>
  <c r="O568" i="13" s="1"/>
  <c r="O569" i="13" s="1"/>
  <c r="O570" i="13" s="1"/>
  <c r="O571" i="13" s="1"/>
  <c r="O572" i="13" s="1"/>
  <c r="O573" i="13" s="1"/>
  <c r="O574" i="13" s="1"/>
  <c r="O575" i="13" s="1"/>
  <c r="O576" i="13" s="1"/>
  <c r="O577" i="13" s="1"/>
  <c r="O578" i="13" s="1"/>
  <c r="O579" i="13" s="1"/>
  <c r="O580" i="13" s="1"/>
  <c r="L306" i="14"/>
  <c r="L165" i="16"/>
  <c r="L170" i="16"/>
  <c r="J133" i="16"/>
  <c r="K133" i="16" s="1"/>
  <c r="J119" i="16"/>
  <c r="K119" i="16" s="1"/>
  <c r="L382" i="13"/>
  <c r="J144" i="16"/>
  <c r="K144" i="16" s="1"/>
  <c r="J151" i="16"/>
  <c r="K151" i="16" s="1"/>
  <c r="U49" i="12"/>
  <c r="V49" i="12" s="1"/>
  <c r="K159" i="14"/>
  <c r="K132" i="16"/>
  <c r="O5" i="6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J99" i="8"/>
  <c r="K99" i="8" s="1"/>
  <c r="J453" i="9"/>
  <c r="K453" i="9" s="1"/>
  <c r="J29" i="14"/>
  <c r="K29" i="14" s="1"/>
  <c r="J252" i="8"/>
  <c r="K252" i="8" s="1"/>
  <c r="J493" i="9"/>
  <c r="K493" i="9" s="1"/>
  <c r="O48" i="7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K432" i="8"/>
  <c r="J487" i="8"/>
  <c r="K487" i="8" s="1"/>
  <c r="J101" i="10"/>
  <c r="K101" i="10" s="1"/>
  <c r="K348" i="6"/>
  <c r="K407" i="6"/>
  <c r="J377" i="9"/>
  <c r="K377" i="9" s="1"/>
  <c r="J479" i="9"/>
  <c r="K479" i="9" s="1"/>
  <c r="K153" i="8"/>
  <c r="K160" i="8"/>
  <c r="J560" i="12"/>
  <c r="K560" i="12" s="1"/>
  <c r="K134" i="6"/>
  <c r="J503" i="8"/>
  <c r="K503" i="8" s="1"/>
  <c r="J305" i="12"/>
  <c r="K305" i="12" s="1"/>
  <c r="O20" i="7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L475" i="7"/>
  <c r="K65" i="7"/>
  <c r="K221" i="8"/>
  <c r="K236" i="8"/>
  <c r="J511" i="8"/>
  <c r="K511" i="8" s="1"/>
  <c r="J321" i="12"/>
  <c r="K321" i="12" s="1"/>
  <c r="J177" i="13"/>
  <c r="K177" i="13" s="1"/>
  <c r="O437" i="7"/>
  <c r="O438" i="7" s="1"/>
  <c r="O439" i="7" s="1"/>
  <c r="O440" i="7" s="1"/>
  <c r="O441" i="7" s="1"/>
  <c r="O442" i="7" s="1"/>
  <c r="O443" i="7" s="1"/>
  <c r="O444" i="7" s="1"/>
  <c r="O445" i="7" s="1"/>
  <c r="O446" i="7" s="1"/>
  <c r="O447" i="7" s="1"/>
  <c r="O448" i="7" s="1"/>
  <c r="O449" i="7" s="1"/>
  <c r="O450" i="7" s="1"/>
  <c r="O451" i="7" s="1"/>
  <c r="O452" i="7" s="1"/>
  <c r="O453" i="7" s="1"/>
  <c r="O454" i="7" s="1"/>
  <c r="O455" i="7" s="1"/>
  <c r="O456" i="7" s="1"/>
  <c r="O457" i="7" s="1"/>
  <c r="O458" i="7" s="1"/>
  <c r="O459" i="7" s="1"/>
  <c r="O460" i="7" s="1"/>
  <c r="O461" i="7" s="1"/>
  <c r="O462" i="7" s="1"/>
  <c r="O463" i="7" s="1"/>
  <c r="O464" i="7" s="1"/>
  <c r="O465" i="7" s="1"/>
  <c r="O466" i="7" s="1"/>
  <c r="O467" i="7" s="1"/>
  <c r="O468" i="7" s="1"/>
  <c r="O469" i="7" s="1"/>
  <c r="O470" i="7" s="1"/>
  <c r="O471" i="7" s="1"/>
  <c r="O472" i="7" s="1"/>
  <c r="O473" i="7" s="1"/>
  <c r="O474" i="7" s="1"/>
  <c r="O475" i="7" s="1"/>
  <c r="O476" i="7" s="1"/>
  <c r="O477" i="7" s="1"/>
  <c r="O478" i="7" s="1"/>
  <c r="O479" i="7" s="1"/>
  <c r="O480" i="7" s="1"/>
  <c r="O481" i="7" s="1"/>
  <c r="O482" i="7" s="1"/>
  <c r="O483" i="7" s="1"/>
  <c r="O484" i="7" s="1"/>
  <c r="O485" i="7" s="1"/>
  <c r="O486" i="7" s="1"/>
  <c r="O487" i="7" s="1"/>
  <c r="O488" i="7" s="1"/>
  <c r="O489" i="7" s="1"/>
  <c r="O490" i="7" s="1"/>
  <c r="O491" i="7" s="1"/>
  <c r="O492" i="7" s="1"/>
  <c r="O493" i="7" s="1"/>
  <c r="O494" i="7" s="1"/>
  <c r="O495" i="7" s="1"/>
  <c r="O496" i="7" s="1"/>
  <c r="O497" i="7" s="1"/>
  <c r="O498" i="7" s="1"/>
  <c r="O499" i="7" s="1"/>
  <c r="O500" i="7" s="1"/>
  <c r="O501" i="7" s="1"/>
  <c r="O502" i="7" s="1"/>
  <c r="O503" i="7" s="1"/>
  <c r="O504" i="7" s="1"/>
  <c r="O505" i="7" s="1"/>
  <c r="O506" i="7" s="1"/>
  <c r="O507" i="7" s="1"/>
  <c r="O508" i="7" s="1"/>
  <c r="O509" i="7" s="1"/>
  <c r="O510" i="7" s="1"/>
  <c r="O511" i="7" s="1"/>
  <c r="O512" i="7" s="1"/>
  <c r="O513" i="7" s="1"/>
  <c r="O514" i="7" s="1"/>
  <c r="O515" i="7" s="1"/>
  <c r="O516" i="7" s="1"/>
  <c r="O517" i="7" s="1"/>
  <c r="U19" i="8"/>
  <c r="V19" i="8" s="1"/>
  <c r="K83" i="12"/>
  <c r="K37" i="13"/>
  <c r="L249" i="14"/>
  <c r="O80" i="19"/>
  <c r="O81" i="19" s="1"/>
  <c r="O82" i="19" s="1"/>
  <c r="O83" i="19" s="1"/>
  <c r="O84" i="19" s="1"/>
  <c r="O85" i="19" s="1"/>
  <c r="O86" i="19" s="1"/>
  <c r="O87" i="19" s="1"/>
  <c r="O88" i="19" s="1"/>
  <c r="O89" i="19" s="1"/>
  <c r="O90" i="19" s="1"/>
  <c r="O91" i="19" s="1"/>
  <c r="O92" i="19" s="1"/>
  <c r="O93" i="19" s="1"/>
  <c r="O94" i="19" s="1"/>
  <c r="J461" i="10"/>
  <c r="K461" i="10" s="1"/>
  <c r="J55" i="12"/>
  <c r="K55" i="12" s="1"/>
  <c r="J177" i="12"/>
  <c r="K177" i="12" s="1"/>
  <c r="J203" i="13"/>
  <c r="K203" i="13" s="1"/>
  <c r="L166" i="11"/>
  <c r="L40" i="11"/>
  <c r="L36" i="11"/>
  <c r="L576" i="11"/>
  <c r="L386" i="13"/>
  <c r="K289" i="12"/>
  <c r="J265" i="13"/>
  <c r="K265" i="13" s="1"/>
  <c r="L509" i="7"/>
  <c r="K114" i="7"/>
  <c r="K211" i="7"/>
  <c r="K290" i="7"/>
  <c r="O469" i="10"/>
  <c r="O470" i="10" s="1"/>
  <c r="O471" i="10" s="1"/>
  <c r="O472" i="10" s="1"/>
  <c r="O473" i="10" s="1"/>
  <c r="O474" i="10" s="1"/>
  <c r="O475" i="10" s="1"/>
  <c r="O476" i="10" s="1"/>
  <c r="O477" i="10" s="1"/>
  <c r="O478" i="10" s="1"/>
  <c r="O479" i="10" s="1"/>
  <c r="O480" i="10" s="1"/>
  <c r="O481" i="10" s="1"/>
  <c r="O482" i="10" s="1"/>
  <c r="O483" i="10" s="1"/>
  <c r="O484" i="10" s="1"/>
  <c r="O485" i="10" s="1"/>
  <c r="O486" i="10" s="1"/>
  <c r="O487" i="10" s="1"/>
  <c r="O488" i="10" s="1"/>
  <c r="O489" i="10" s="1"/>
  <c r="O490" i="10" s="1"/>
  <c r="O491" i="10" s="1"/>
  <c r="O492" i="10" s="1"/>
  <c r="O493" i="10" s="1"/>
  <c r="O494" i="10" s="1"/>
  <c r="O495" i="10" s="1"/>
  <c r="O496" i="10" s="1"/>
  <c r="O497" i="10" s="1"/>
  <c r="O498" i="10" s="1"/>
  <c r="O499" i="10" s="1"/>
  <c r="O500" i="10" s="1"/>
  <c r="O501" i="10" s="1"/>
  <c r="O502" i="10" s="1"/>
  <c r="O503" i="10" s="1"/>
  <c r="O504" i="10" s="1"/>
  <c r="O505" i="10" s="1"/>
  <c r="O506" i="10" s="1"/>
  <c r="O507" i="10" s="1"/>
  <c r="O508" i="10" s="1"/>
  <c r="O509" i="10" s="1"/>
  <c r="O510" i="10" s="1"/>
  <c r="O511" i="10" s="1"/>
  <c r="O512" i="10" s="1"/>
  <c r="O513" i="10" s="1"/>
  <c r="O514" i="10" s="1"/>
  <c r="O515" i="10" s="1"/>
  <c r="O516" i="10" s="1"/>
  <c r="O517" i="10" s="1"/>
  <c r="O518" i="10" s="1"/>
  <c r="O519" i="10" s="1"/>
  <c r="O520" i="10" s="1"/>
  <c r="O521" i="10" s="1"/>
  <c r="O522" i="10" s="1"/>
  <c r="O523" i="10" s="1"/>
  <c r="O524" i="10" s="1"/>
  <c r="O525" i="10" s="1"/>
  <c r="O526" i="10" s="1"/>
  <c r="O527" i="10" s="1"/>
  <c r="O528" i="10" s="1"/>
  <c r="O529" i="10" s="1"/>
  <c r="O530" i="10" s="1"/>
  <c r="O531" i="10" s="1"/>
  <c r="O532" i="10" s="1"/>
  <c r="O533" i="10" s="1"/>
  <c r="O534" i="10" s="1"/>
  <c r="O535" i="10" s="1"/>
  <c r="O536" i="10" s="1"/>
  <c r="O537" i="10" s="1"/>
  <c r="O538" i="10" s="1"/>
  <c r="O539" i="10" s="1"/>
  <c r="O540" i="10" s="1"/>
  <c r="O541" i="10" s="1"/>
  <c r="O542" i="10" s="1"/>
  <c r="O543" i="10" s="1"/>
  <c r="O544" i="10" s="1"/>
  <c r="O545" i="10" s="1"/>
  <c r="O546" i="10" s="1"/>
  <c r="O547" i="10" s="1"/>
  <c r="O548" i="10" s="1"/>
  <c r="O549" i="10" s="1"/>
  <c r="O550" i="10" s="1"/>
  <c r="O551" i="10" s="1"/>
  <c r="O552" i="10" s="1"/>
  <c r="O553" i="10" s="1"/>
  <c r="J179" i="12"/>
  <c r="K179" i="12" s="1"/>
  <c r="J370" i="12"/>
  <c r="K370" i="12" s="1"/>
  <c r="J378" i="12"/>
  <c r="K378" i="12" s="1"/>
  <c r="J558" i="12"/>
  <c r="K558" i="12" s="1"/>
  <c r="J322" i="13"/>
  <c r="K322" i="13" s="1"/>
  <c r="U235" i="8"/>
  <c r="U48" i="9"/>
  <c r="V48" i="9" s="1"/>
  <c r="U89" i="9"/>
  <c r="V89" i="9" s="1"/>
  <c r="U186" i="9"/>
  <c r="K237" i="9"/>
  <c r="L497" i="10"/>
  <c r="L162" i="11"/>
  <c r="J544" i="12"/>
  <c r="K544" i="12" s="1"/>
  <c r="L251" i="14"/>
  <c r="L247" i="14"/>
  <c r="L244" i="14"/>
  <c r="J113" i="16"/>
  <c r="K113" i="16" s="1"/>
  <c r="J156" i="16"/>
  <c r="K156" i="16" s="1"/>
  <c r="L199" i="16"/>
  <c r="U298" i="8"/>
  <c r="K74" i="8"/>
  <c r="K91" i="8"/>
  <c r="K331" i="8"/>
  <c r="K281" i="9"/>
  <c r="K294" i="9"/>
  <c r="K359" i="9"/>
  <c r="K414" i="9"/>
  <c r="L182" i="11"/>
  <c r="K250" i="12"/>
  <c r="J463" i="12"/>
  <c r="K463" i="12" s="1"/>
  <c r="K485" i="12"/>
  <c r="J242" i="13"/>
  <c r="K242" i="13" s="1"/>
  <c r="K257" i="13"/>
  <c r="J43" i="14"/>
  <c r="K43" i="14" s="1"/>
  <c r="O335" i="11"/>
  <c r="O336" i="11" s="1"/>
  <c r="O337" i="11" s="1"/>
  <c r="O338" i="11" s="1"/>
  <c r="O339" i="11" s="1"/>
  <c r="O340" i="11" s="1"/>
  <c r="O341" i="11" s="1"/>
  <c r="O342" i="11" s="1"/>
  <c r="O343" i="11" s="1"/>
  <c r="O344" i="11" s="1"/>
  <c r="O345" i="11" s="1"/>
  <c r="O346" i="11" s="1"/>
  <c r="O347" i="11" s="1"/>
  <c r="O348" i="11" s="1"/>
  <c r="O349" i="11" s="1"/>
  <c r="O350" i="11" s="1"/>
  <c r="O351" i="11" s="1"/>
  <c r="O352" i="11" s="1"/>
  <c r="O353" i="11" s="1"/>
  <c r="O354" i="11" s="1"/>
  <c r="O355" i="11" s="1"/>
  <c r="O356" i="11" s="1"/>
  <c r="O357" i="11" s="1"/>
  <c r="O358" i="11" s="1"/>
  <c r="O359" i="11" s="1"/>
  <c r="O360" i="11" s="1"/>
  <c r="O361" i="11" s="1"/>
  <c r="O362" i="11" s="1"/>
  <c r="O363" i="11" s="1"/>
  <c r="O364" i="11" s="1"/>
  <c r="O365" i="11" s="1"/>
  <c r="O366" i="11" s="1"/>
  <c r="O367" i="11" s="1"/>
  <c r="O368" i="11" s="1"/>
  <c r="O369" i="11" s="1"/>
  <c r="O370" i="11" s="1"/>
  <c r="O371" i="11" s="1"/>
  <c r="O372" i="11" s="1"/>
  <c r="O373" i="11" s="1"/>
  <c r="O374" i="11" s="1"/>
  <c r="O375" i="11" s="1"/>
  <c r="O376" i="11" s="1"/>
  <c r="O377" i="11" s="1"/>
  <c r="O378" i="11" s="1"/>
  <c r="O379" i="11" s="1"/>
  <c r="O380" i="11" s="1"/>
  <c r="O381" i="11" s="1"/>
  <c r="O382" i="11" s="1"/>
  <c r="O383" i="11" s="1"/>
  <c r="O384" i="11" s="1"/>
  <c r="O385" i="11" s="1"/>
  <c r="O386" i="11" s="1"/>
  <c r="O387" i="11" s="1"/>
  <c r="O388" i="11" s="1"/>
  <c r="O389" i="11" s="1"/>
  <c r="O390" i="11" s="1"/>
  <c r="O391" i="11" s="1"/>
  <c r="O392" i="11" s="1"/>
  <c r="O393" i="11" s="1"/>
  <c r="O394" i="11" s="1"/>
  <c r="O395" i="11" s="1"/>
  <c r="O396" i="11" s="1"/>
  <c r="O397" i="11" s="1"/>
  <c r="O398" i="11" s="1"/>
  <c r="O399" i="11" s="1"/>
  <c r="O400" i="11" s="1"/>
  <c r="O401" i="11" s="1"/>
  <c r="O402" i="11" s="1"/>
  <c r="O403" i="11" s="1"/>
  <c r="O404" i="11" s="1"/>
  <c r="O405" i="11" s="1"/>
  <c r="K392" i="11"/>
  <c r="K306" i="13"/>
  <c r="K527" i="13"/>
  <c r="L207" i="16"/>
  <c r="L216" i="16"/>
  <c r="L220" i="16"/>
  <c r="K40" i="12"/>
  <c r="K5" i="16"/>
  <c r="L177" i="16"/>
  <c r="L168" i="16"/>
  <c r="L164" i="16"/>
  <c r="L302" i="16"/>
  <c r="L300" i="16"/>
  <c r="L297" i="16"/>
  <c r="L295" i="16"/>
  <c r="L287" i="16"/>
  <c r="L279" i="16"/>
  <c r="K429" i="13"/>
  <c r="K60" i="14"/>
  <c r="L174" i="16"/>
  <c r="U124" i="14"/>
  <c r="V124" i="14" s="1"/>
  <c r="L124" i="14"/>
  <c r="K54" i="19"/>
  <c r="J141" i="16"/>
  <c r="K141" i="16" s="1"/>
  <c r="L154" i="16"/>
  <c r="L126" i="16"/>
  <c r="L153" i="17"/>
  <c r="U91" i="13"/>
  <c r="V91" i="13" s="1"/>
  <c r="U142" i="12"/>
  <c r="V142" i="12" s="1"/>
  <c r="U49" i="13"/>
  <c r="V49" i="13" s="1"/>
  <c r="U130" i="6"/>
  <c r="V130" i="6" s="1"/>
  <c r="O125" i="14"/>
  <c r="O126" i="14" s="1"/>
  <c r="O127" i="14" s="1"/>
  <c r="O128" i="14" s="1"/>
  <c r="O129" i="14" s="1"/>
  <c r="O130" i="14" s="1"/>
  <c r="O131" i="14" s="1"/>
  <c r="O132" i="14" s="1"/>
  <c r="O133" i="14" s="1"/>
  <c r="O134" i="14" s="1"/>
  <c r="O135" i="14" s="1"/>
  <c r="O136" i="14" s="1"/>
  <c r="O137" i="14" s="1"/>
  <c r="O138" i="14" s="1"/>
  <c r="O139" i="14" s="1"/>
  <c r="O140" i="14" s="1"/>
  <c r="O141" i="14" s="1"/>
  <c r="O142" i="14" s="1"/>
  <c r="O143" i="14" s="1"/>
  <c r="O144" i="14" s="1"/>
  <c r="O145" i="14" s="1"/>
  <c r="O146" i="14" s="1"/>
  <c r="O147" i="14" s="1"/>
  <c r="O148" i="14" s="1"/>
  <c r="O149" i="14" s="1"/>
  <c r="O150" i="14" s="1"/>
  <c r="O151" i="14" s="1"/>
  <c r="O152" i="14" s="1"/>
  <c r="O153" i="14" s="1"/>
  <c r="O154" i="14" s="1"/>
  <c r="O155" i="14" s="1"/>
  <c r="O156" i="14" s="1"/>
  <c r="O157" i="14" s="1"/>
  <c r="O158" i="14" s="1"/>
  <c r="O159" i="14" s="1"/>
  <c r="O160" i="14" s="1"/>
  <c r="O125" i="17"/>
  <c r="O126" i="17" s="1"/>
  <c r="O127" i="17" s="1"/>
  <c r="O128" i="17" s="1"/>
  <c r="O129" i="17" s="1"/>
  <c r="O130" i="17" s="1"/>
  <c r="O131" i="17" s="1"/>
  <c r="O132" i="17" s="1"/>
  <c r="O133" i="17" s="1"/>
  <c r="O134" i="17" s="1"/>
  <c r="O135" i="17" s="1"/>
  <c r="O136" i="17" s="1"/>
  <c r="O137" i="17" s="1"/>
  <c r="O138" i="17" s="1"/>
  <c r="O139" i="17" s="1"/>
  <c r="O140" i="17" s="1"/>
  <c r="O141" i="17" s="1"/>
  <c r="O142" i="17" s="1"/>
  <c r="O143" i="17" s="1"/>
  <c r="O144" i="17" s="1"/>
  <c r="O145" i="17" s="1"/>
  <c r="O146" i="17" s="1"/>
  <c r="O147" i="17" s="1"/>
  <c r="O148" i="17" s="1"/>
  <c r="O149" i="17" s="1"/>
  <c r="O150" i="17" s="1"/>
  <c r="O151" i="17" s="1"/>
  <c r="O152" i="17" s="1"/>
  <c r="O153" i="17" s="1"/>
  <c r="O154" i="17" s="1"/>
  <c r="O155" i="17" s="1"/>
  <c r="O156" i="17" s="1"/>
  <c r="O157" i="17" s="1"/>
  <c r="O158" i="17" s="1"/>
  <c r="O159" i="17" s="1"/>
  <c r="O160" i="17" s="1"/>
  <c r="J281" i="6"/>
  <c r="K281" i="6" s="1"/>
  <c r="L12" i="7"/>
  <c r="L36" i="7"/>
  <c r="L74" i="7"/>
  <c r="L357" i="7"/>
  <c r="L349" i="7"/>
  <c r="L341" i="7"/>
  <c r="L333" i="7"/>
  <c r="P106" i="18"/>
  <c r="P107" i="18" s="1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18" i="18" s="1"/>
  <c r="P119" i="18" s="1"/>
  <c r="P120" i="18" s="1"/>
  <c r="P121" i="18" s="1"/>
  <c r="P122" i="18" s="1"/>
  <c r="P123" i="18" s="1"/>
  <c r="P124" i="18" s="1"/>
  <c r="P125" i="18" s="1"/>
  <c r="P126" i="18" s="1"/>
  <c r="P127" i="18" s="1"/>
  <c r="P128" i="18" s="1"/>
  <c r="P129" i="18" s="1"/>
  <c r="P130" i="18" s="1"/>
  <c r="P131" i="18" s="1"/>
  <c r="P132" i="18" s="1"/>
  <c r="P133" i="18" s="1"/>
  <c r="P134" i="18" s="1"/>
  <c r="P135" i="18" s="1"/>
  <c r="P136" i="18" s="1"/>
  <c r="P137" i="18" s="1"/>
  <c r="P138" i="18" s="1"/>
  <c r="P139" i="18" s="1"/>
  <c r="P140" i="18" s="1"/>
  <c r="P141" i="18" s="1"/>
  <c r="P142" i="18" s="1"/>
  <c r="P206" i="16"/>
  <c r="P207" i="16" s="1"/>
  <c r="P208" i="16" s="1"/>
  <c r="P209" i="16" s="1"/>
  <c r="P210" i="16" s="1"/>
  <c r="P211" i="16" s="1"/>
  <c r="P212" i="16" s="1"/>
  <c r="P213" i="16" s="1"/>
  <c r="P214" i="16" s="1"/>
  <c r="P215" i="16" s="1"/>
  <c r="P216" i="16" s="1"/>
  <c r="P217" i="16" s="1"/>
  <c r="P218" i="16" s="1"/>
  <c r="P219" i="16" s="1"/>
  <c r="P220" i="16" s="1"/>
  <c r="P221" i="16" s="1"/>
  <c r="P222" i="16" s="1"/>
  <c r="P223" i="16" s="1"/>
  <c r="P224" i="16" s="1"/>
  <c r="P225" i="16" s="1"/>
  <c r="P226" i="16" s="1"/>
  <c r="P227" i="16" s="1"/>
  <c r="P228" i="16" s="1"/>
  <c r="P229" i="16" s="1"/>
  <c r="P230" i="16" s="1"/>
  <c r="P231" i="16" s="1"/>
  <c r="P232" i="16" s="1"/>
  <c r="P233" i="16" s="1"/>
  <c r="P234" i="16" s="1"/>
  <c r="P235" i="16" s="1"/>
  <c r="P236" i="16" s="1"/>
  <c r="P237" i="16" s="1"/>
  <c r="P238" i="16" s="1"/>
  <c r="P239" i="16" s="1"/>
  <c r="P240" i="16" s="1"/>
  <c r="P241" i="16" s="1"/>
  <c r="P242" i="16" s="1"/>
  <c r="P243" i="16" s="1"/>
  <c r="P244" i="16" s="1"/>
  <c r="P245" i="16" s="1"/>
  <c r="P246" i="16" s="1"/>
  <c r="P247" i="16" s="1"/>
  <c r="P248" i="16" s="1"/>
  <c r="P249" i="16" s="1"/>
  <c r="P250" i="16" s="1"/>
  <c r="P251" i="16" s="1"/>
  <c r="P252" i="16" s="1"/>
  <c r="P253" i="16" s="1"/>
  <c r="P20" i="19"/>
  <c r="P21" i="19" s="1"/>
  <c r="P22" i="19" s="1"/>
  <c r="P23" i="19" s="1"/>
  <c r="P24" i="19" s="1"/>
  <c r="P25" i="19" s="1"/>
  <c r="K100" i="6"/>
  <c r="L358" i="7"/>
  <c r="L350" i="7"/>
  <c r="L342" i="7"/>
  <c r="L334" i="7"/>
  <c r="L359" i="7"/>
  <c r="L351" i="7"/>
  <c r="L343" i="7"/>
  <c r="L335" i="7"/>
  <c r="K130" i="6"/>
  <c r="P130" i="6" s="1"/>
  <c r="L352" i="7"/>
  <c r="L344" i="7"/>
  <c r="L336" i="7"/>
  <c r="L322" i="7"/>
  <c r="L314" i="7"/>
  <c r="L306" i="7"/>
  <c r="U298" i="7"/>
  <c r="V298" i="7" s="1"/>
  <c r="L353" i="7"/>
  <c r="L345" i="7"/>
  <c r="L337" i="7"/>
  <c r="J284" i="6"/>
  <c r="K284" i="6" s="1"/>
  <c r="J276" i="6"/>
  <c r="K276" i="6" s="1"/>
  <c r="L9" i="7"/>
  <c r="L41" i="7"/>
  <c r="L33" i="7"/>
  <c r="L58" i="7"/>
  <c r="L50" i="7"/>
  <c r="L79" i="7"/>
  <c r="L71" i="7"/>
  <c r="L63" i="7"/>
  <c r="L97" i="7"/>
  <c r="L89" i="7"/>
  <c r="L119" i="7"/>
  <c r="L111" i="7"/>
  <c r="L103" i="7"/>
  <c r="L154" i="7"/>
  <c r="L146" i="7"/>
  <c r="L138" i="7"/>
  <c r="U130" i="7"/>
  <c r="V130" i="7" s="1"/>
  <c r="L170" i="7"/>
  <c r="L162" i="7"/>
  <c r="L229" i="7"/>
  <c r="L354" i="7"/>
  <c r="L346" i="7"/>
  <c r="L338" i="7"/>
  <c r="P206" i="17"/>
  <c r="P207" i="17" s="1"/>
  <c r="P208" i="17" s="1"/>
  <c r="P209" i="17" s="1"/>
  <c r="P210" i="17" s="1"/>
  <c r="P211" i="17" s="1"/>
  <c r="P212" i="17" s="1"/>
  <c r="P213" i="17" s="1"/>
  <c r="P214" i="17" s="1"/>
  <c r="P215" i="17" s="1"/>
  <c r="P216" i="17" s="1"/>
  <c r="P217" i="17" s="1"/>
  <c r="P218" i="17" s="1"/>
  <c r="P219" i="17" s="1"/>
  <c r="P220" i="17" s="1"/>
  <c r="P221" i="17" s="1"/>
  <c r="P222" i="17" s="1"/>
  <c r="P223" i="17" s="1"/>
  <c r="P224" i="17" s="1"/>
  <c r="P225" i="17" s="1"/>
  <c r="P226" i="17" s="1"/>
  <c r="P227" i="17" s="1"/>
  <c r="P228" i="17" s="1"/>
  <c r="P229" i="17" s="1"/>
  <c r="P230" i="17" s="1"/>
  <c r="P231" i="17" s="1"/>
  <c r="P232" i="17" s="1"/>
  <c r="P233" i="17" s="1"/>
  <c r="P234" i="17" s="1"/>
  <c r="P235" i="17" s="1"/>
  <c r="P236" i="17" s="1"/>
  <c r="P237" i="17" s="1"/>
  <c r="P238" i="17" s="1"/>
  <c r="P239" i="17" s="1"/>
  <c r="P240" i="17" s="1"/>
  <c r="P241" i="17" s="1"/>
  <c r="P242" i="17" s="1"/>
  <c r="P243" i="17" s="1"/>
  <c r="P244" i="17" s="1"/>
  <c r="P245" i="17" s="1"/>
  <c r="P246" i="17" s="1"/>
  <c r="P247" i="17" s="1"/>
  <c r="P248" i="17" s="1"/>
  <c r="P249" i="17" s="1"/>
  <c r="P250" i="17" s="1"/>
  <c r="P251" i="17" s="1"/>
  <c r="P252" i="17" s="1"/>
  <c r="P253" i="17" s="1"/>
  <c r="J22" i="6"/>
  <c r="K22" i="6" s="1"/>
  <c r="J211" i="6"/>
  <c r="K211" i="6" s="1"/>
  <c r="J268" i="6"/>
  <c r="K268" i="6" s="1"/>
  <c r="J359" i="6"/>
  <c r="K359" i="6" s="1"/>
  <c r="L355" i="7"/>
  <c r="L347" i="7"/>
  <c r="L339" i="7"/>
  <c r="L331" i="7"/>
  <c r="K153" i="6"/>
  <c r="J446" i="6"/>
  <c r="K446" i="6" s="1"/>
  <c r="L356" i="7"/>
  <c r="L348" i="7"/>
  <c r="L340" i="7"/>
  <c r="L332" i="7"/>
  <c r="L419" i="7"/>
  <c r="L411" i="7"/>
  <c r="L403" i="7"/>
  <c r="L395" i="7"/>
  <c r="L425" i="7"/>
  <c r="U436" i="7"/>
  <c r="V436" i="7" s="1"/>
  <c r="L502" i="7"/>
  <c r="L498" i="7"/>
  <c r="L494" i="7"/>
  <c r="L489" i="7"/>
  <c r="L484" i="7"/>
  <c r="L496" i="8"/>
  <c r="L492" i="8"/>
  <c r="L488" i="8"/>
  <c r="L467" i="8"/>
  <c r="L463" i="8"/>
  <c r="L12" i="9"/>
  <c r="L421" i="9"/>
  <c r="L440" i="9"/>
  <c r="L532" i="9"/>
  <c r="L508" i="9"/>
  <c r="L481" i="9"/>
  <c r="J115" i="9"/>
  <c r="K115" i="9" s="1"/>
  <c r="J240" i="9"/>
  <c r="K240" i="9" s="1"/>
  <c r="K501" i="6"/>
  <c r="L10" i="7"/>
  <c r="L42" i="7"/>
  <c r="L34" i="7"/>
  <c r="L80" i="7"/>
  <c r="L72" i="7"/>
  <c r="L64" i="7"/>
  <c r="L120" i="7"/>
  <c r="L112" i="7"/>
  <c r="L104" i="7"/>
  <c r="L171" i="7"/>
  <c r="L163" i="7"/>
  <c r="L230" i="7"/>
  <c r="L420" i="7"/>
  <c r="L412" i="7"/>
  <c r="L404" i="7"/>
  <c r="L396" i="7"/>
  <c r="L426" i="7"/>
  <c r="L516" i="7"/>
  <c r="L512" i="7"/>
  <c r="L507" i="7"/>
  <c r="L480" i="7"/>
  <c r="L471" i="7"/>
  <c r="L467" i="7"/>
  <c r="L463" i="7"/>
  <c r="L12" i="8"/>
  <c r="L41" i="8"/>
  <c r="L33" i="8"/>
  <c r="L79" i="8"/>
  <c r="L71" i="8"/>
  <c r="L63" i="8"/>
  <c r="L124" i="8"/>
  <c r="L116" i="8"/>
  <c r="L108" i="8"/>
  <c r="L100" i="8"/>
  <c r="L225" i="8"/>
  <c r="L217" i="8"/>
  <c r="L209" i="8"/>
  <c r="L287" i="8"/>
  <c r="L279" i="8"/>
  <c r="L271" i="8"/>
  <c r="L263" i="8"/>
  <c r="L355" i="8"/>
  <c r="L347" i="8"/>
  <c r="L339" i="8"/>
  <c r="L331" i="8"/>
  <c r="L426" i="8"/>
  <c r="L418" i="8"/>
  <c r="L409" i="8"/>
  <c r="L401" i="8"/>
  <c r="L393" i="8"/>
  <c r="L480" i="8"/>
  <c r="J9" i="8"/>
  <c r="K9" i="8" s="1"/>
  <c r="L13" i="9"/>
  <c r="L37" i="9"/>
  <c r="L82" i="9"/>
  <c r="L74" i="9"/>
  <c r="L66" i="9"/>
  <c r="L129" i="9"/>
  <c r="L121" i="9"/>
  <c r="L113" i="9"/>
  <c r="L105" i="9"/>
  <c r="L176" i="9"/>
  <c r="L168" i="9"/>
  <c r="L241" i="9"/>
  <c r="L233" i="9"/>
  <c r="L225" i="9"/>
  <c r="L217" i="9"/>
  <c r="L300" i="9"/>
  <c r="L292" i="9"/>
  <c r="L284" i="9"/>
  <c r="L276" i="9"/>
  <c r="L268" i="9"/>
  <c r="L371" i="9"/>
  <c r="L363" i="9"/>
  <c r="L355" i="9"/>
  <c r="L347" i="9"/>
  <c r="L339" i="9"/>
  <c r="L430" i="9"/>
  <c r="L422" i="9"/>
  <c r="L410" i="9"/>
  <c r="L518" i="9"/>
  <c r="L513" i="9"/>
  <c r="L504" i="9"/>
  <c r="J170" i="9"/>
  <c r="K170" i="9" s="1"/>
  <c r="J385" i="9"/>
  <c r="K385" i="9" s="1"/>
  <c r="K423" i="6"/>
  <c r="L11" i="7"/>
  <c r="L35" i="7"/>
  <c r="L81" i="7"/>
  <c r="L73" i="7"/>
  <c r="L65" i="7"/>
  <c r="L121" i="7"/>
  <c r="L113" i="7"/>
  <c r="L105" i="7"/>
  <c r="L172" i="7"/>
  <c r="L164" i="7"/>
  <c r="L231" i="7"/>
  <c r="L223" i="7"/>
  <c r="L286" i="7"/>
  <c r="L285" i="7"/>
  <c r="L284" i="7"/>
  <c r="L283" i="7"/>
  <c r="L282" i="7"/>
  <c r="L281" i="7"/>
  <c r="L280" i="7"/>
  <c r="L279" i="7"/>
  <c r="L278" i="7"/>
  <c r="L277" i="7"/>
  <c r="L276" i="7"/>
  <c r="L275" i="7"/>
  <c r="L274" i="7"/>
  <c r="L273" i="7"/>
  <c r="L272" i="7"/>
  <c r="L271" i="7"/>
  <c r="L270" i="7"/>
  <c r="L269" i="7"/>
  <c r="L268" i="7"/>
  <c r="L267" i="7"/>
  <c r="L266" i="7"/>
  <c r="L265" i="7"/>
  <c r="L264" i="7"/>
  <c r="L263" i="7"/>
  <c r="L262" i="7"/>
  <c r="L261" i="7"/>
  <c r="L260" i="7"/>
  <c r="L259" i="7"/>
  <c r="L258" i="7"/>
  <c r="L257" i="7"/>
  <c r="L256" i="7"/>
  <c r="L294" i="7"/>
  <c r="L293" i="7"/>
  <c r="L292" i="7"/>
  <c r="L291" i="7"/>
  <c r="L290" i="7"/>
  <c r="L289" i="7"/>
  <c r="L413" i="7"/>
  <c r="L405" i="7"/>
  <c r="L397" i="7"/>
  <c r="L427" i="7"/>
  <c r="L503" i="7"/>
  <c r="L499" i="7"/>
  <c r="L495" i="7"/>
  <c r="L490" i="7"/>
  <c r="L485" i="7"/>
  <c r="L476" i="7"/>
  <c r="K512" i="7"/>
  <c r="L394" i="8"/>
  <c r="L497" i="8"/>
  <c r="L493" i="8"/>
  <c r="L489" i="8"/>
  <c r="L468" i="8"/>
  <c r="L464" i="8"/>
  <c r="K75" i="8"/>
  <c r="K197" i="8"/>
  <c r="J423" i="8"/>
  <c r="K423" i="8" s="1"/>
  <c r="L14" i="9"/>
  <c r="L423" i="9"/>
  <c r="L442" i="9"/>
  <c r="L482" i="9"/>
  <c r="L122" i="7"/>
  <c r="L106" i="7"/>
  <c r="L173" i="7"/>
  <c r="L165" i="7"/>
  <c r="L157" i="7"/>
  <c r="L224" i="7"/>
  <c r="L287" i="7"/>
  <c r="L414" i="7"/>
  <c r="L406" i="7"/>
  <c r="L398" i="7"/>
  <c r="L428" i="7"/>
  <c r="L513" i="7"/>
  <c r="L508" i="7"/>
  <c r="L481" i="7"/>
  <c r="L472" i="7"/>
  <c r="L468" i="7"/>
  <c r="L464" i="7"/>
  <c r="K282" i="7"/>
  <c r="K422" i="7"/>
  <c r="K497" i="7"/>
  <c r="L14" i="8"/>
  <c r="L35" i="8"/>
  <c r="L81" i="8"/>
  <c r="L73" i="8"/>
  <c r="L65" i="8"/>
  <c r="L126" i="8"/>
  <c r="L118" i="8"/>
  <c r="L110" i="8"/>
  <c r="L102" i="8"/>
  <c r="U178" i="8"/>
  <c r="V178" i="8" s="1"/>
  <c r="L227" i="8"/>
  <c r="L219" i="8"/>
  <c r="L211" i="8"/>
  <c r="L289" i="8"/>
  <c r="L281" i="8"/>
  <c r="L273" i="8"/>
  <c r="L265" i="8"/>
  <c r="L257" i="8"/>
  <c r="L357" i="8"/>
  <c r="L349" i="8"/>
  <c r="L341" i="8"/>
  <c r="L333" i="8"/>
  <c r="L325" i="8"/>
  <c r="L420" i="8"/>
  <c r="L411" i="8"/>
  <c r="L403" i="8"/>
  <c r="L15" i="9"/>
  <c r="L39" i="9"/>
  <c r="L31" i="9"/>
  <c r="L84" i="9"/>
  <c r="L76" i="9"/>
  <c r="L68" i="9"/>
  <c r="L131" i="9"/>
  <c r="L123" i="9"/>
  <c r="L115" i="9"/>
  <c r="L107" i="9"/>
  <c r="L178" i="9"/>
  <c r="L170" i="9"/>
  <c r="L235" i="9"/>
  <c r="L227" i="9"/>
  <c r="L219" i="9"/>
  <c r="L302" i="9"/>
  <c r="L294" i="9"/>
  <c r="L286" i="9"/>
  <c r="L278" i="9"/>
  <c r="L270" i="9"/>
  <c r="L306" i="9"/>
  <c r="L373" i="9"/>
  <c r="L365" i="9"/>
  <c r="L357" i="9"/>
  <c r="L349" i="9"/>
  <c r="L341" i="9"/>
  <c r="L432" i="9"/>
  <c r="L424" i="9"/>
  <c r="L412" i="9"/>
  <c r="L443" i="9"/>
  <c r="L496" i="9"/>
  <c r="L489" i="9"/>
  <c r="J417" i="9"/>
  <c r="K417" i="9" s="1"/>
  <c r="L66" i="7"/>
  <c r="L114" i="7"/>
  <c r="L249" i="7"/>
  <c r="L241" i="7"/>
  <c r="K116" i="6"/>
  <c r="K308" i="6"/>
  <c r="L13" i="7"/>
  <c r="L37" i="7"/>
  <c r="L75" i="7"/>
  <c r="L67" i="7"/>
  <c r="L123" i="7"/>
  <c r="L115" i="7"/>
  <c r="L107" i="7"/>
  <c r="L174" i="7"/>
  <c r="L166" i="7"/>
  <c r="L158" i="7"/>
  <c r="L225" i="7"/>
  <c r="L288" i="7"/>
  <c r="L415" i="7"/>
  <c r="L407" i="7"/>
  <c r="L399" i="7"/>
  <c r="L429" i="7"/>
  <c r="L421" i="7"/>
  <c r="L500" i="7"/>
  <c r="L496" i="7"/>
  <c r="K6" i="7"/>
  <c r="K22" i="7"/>
  <c r="K62" i="7"/>
  <c r="K242" i="7"/>
  <c r="L396" i="8"/>
  <c r="L431" i="8"/>
  <c r="L498" i="8"/>
  <c r="L494" i="8"/>
  <c r="L490" i="8"/>
  <c r="L465" i="8"/>
  <c r="J156" i="8"/>
  <c r="K156" i="8" s="1"/>
  <c r="K229" i="8"/>
  <c r="K339" i="8"/>
  <c r="K431" i="8"/>
  <c r="K486" i="8"/>
  <c r="L433" i="9"/>
  <c r="L444" i="9"/>
  <c r="L479" i="9"/>
  <c r="J57" i="9"/>
  <c r="K57" i="9" s="1"/>
  <c r="L40" i="10"/>
  <c r="L32" i="10"/>
  <c r="L87" i="10"/>
  <c r="L79" i="10"/>
  <c r="L71" i="10"/>
  <c r="L136" i="10"/>
  <c r="L128" i="10"/>
  <c r="L120" i="10"/>
  <c r="L112" i="10"/>
  <c r="L185" i="10"/>
  <c r="L177" i="10"/>
  <c r="L169" i="10"/>
  <c r="L245" i="10"/>
  <c r="L237" i="10"/>
  <c r="L229" i="10"/>
  <c r="L221" i="10"/>
  <c r="K169" i="6"/>
  <c r="L14" i="7"/>
  <c r="U19" i="7"/>
  <c r="V19" i="7" s="1"/>
  <c r="L38" i="7"/>
  <c r="L30" i="7"/>
  <c r="L76" i="7"/>
  <c r="L68" i="7"/>
  <c r="L124" i="7"/>
  <c r="L116" i="7"/>
  <c r="L108" i="7"/>
  <c r="L100" i="7"/>
  <c r="L167" i="7"/>
  <c r="L159" i="7"/>
  <c r="L226" i="7"/>
  <c r="L416" i="7"/>
  <c r="L408" i="7"/>
  <c r="L400" i="7"/>
  <c r="L430" i="7"/>
  <c r="L422" i="7"/>
  <c r="L514" i="7"/>
  <c r="L505" i="7"/>
  <c r="L492" i="7"/>
  <c r="L487" i="7"/>
  <c r="L482" i="7"/>
  <c r="L478" i="7"/>
  <c r="L473" i="7"/>
  <c r="L469" i="7"/>
  <c r="L465" i="7"/>
  <c r="U4" i="8"/>
  <c r="L37" i="8"/>
  <c r="L75" i="8"/>
  <c r="L67" i="8"/>
  <c r="L120" i="8"/>
  <c r="L112" i="8"/>
  <c r="L104" i="8"/>
  <c r="L229" i="8"/>
  <c r="L221" i="8"/>
  <c r="L213" i="8"/>
  <c r="L205" i="8"/>
  <c r="L291" i="8"/>
  <c r="L283" i="8"/>
  <c r="L275" i="8"/>
  <c r="L267" i="8"/>
  <c r="L259" i="8"/>
  <c r="L294" i="8"/>
  <c r="L359" i="8"/>
  <c r="L351" i="8"/>
  <c r="L343" i="8"/>
  <c r="L335" i="8"/>
  <c r="L327" i="8"/>
  <c r="L422" i="8"/>
  <c r="L413" i="8"/>
  <c r="L405" i="8"/>
  <c r="J307" i="8"/>
  <c r="K307" i="8" s="1"/>
  <c r="L9" i="9"/>
  <c r="L41" i="9"/>
  <c r="L33" i="9"/>
  <c r="L78" i="9"/>
  <c r="L70" i="9"/>
  <c r="L125" i="9"/>
  <c r="L117" i="9"/>
  <c r="L109" i="9"/>
  <c r="U136" i="9"/>
  <c r="L180" i="9"/>
  <c r="L172" i="9"/>
  <c r="L164" i="9"/>
  <c r="L237" i="9"/>
  <c r="L229" i="9"/>
  <c r="L221" i="9"/>
  <c r="L213" i="9"/>
  <c r="U245" i="9"/>
  <c r="V245" i="9" s="1"/>
  <c r="L296" i="9"/>
  <c r="L288" i="9"/>
  <c r="L280" i="9"/>
  <c r="L272" i="9"/>
  <c r="L367" i="9"/>
  <c r="L359" i="9"/>
  <c r="L351" i="9"/>
  <c r="L343" i="9"/>
  <c r="L434" i="9"/>
  <c r="L426" i="9"/>
  <c r="L418" i="9"/>
  <c r="L445" i="9"/>
  <c r="L488" i="9"/>
  <c r="J34" i="9"/>
  <c r="K34" i="9" s="1"/>
  <c r="P251" i="18"/>
  <c r="P252" i="18" s="1"/>
  <c r="P253" i="18" s="1"/>
  <c r="K41" i="6"/>
  <c r="K174" i="6"/>
  <c r="K260" i="6"/>
  <c r="K420" i="6"/>
  <c r="K509" i="6"/>
  <c r="K485" i="6"/>
  <c r="L15" i="7"/>
  <c r="L39" i="7"/>
  <c r="L31" i="7"/>
  <c r="L77" i="7"/>
  <c r="L69" i="7"/>
  <c r="L125" i="7"/>
  <c r="L117" i="7"/>
  <c r="L109" i="7"/>
  <c r="L101" i="7"/>
  <c r="L168" i="7"/>
  <c r="L160" i="7"/>
  <c r="L227" i="7"/>
  <c r="L417" i="7"/>
  <c r="L409" i="7"/>
  <c r="L401" i="7"/>
  <c r="L393" i="7"/>
  <c r="L431" i="7"/>
  <c r="L423" i="7"/>
  <c r="L501" i="7"/>
  <c r="L497" i="7"/>
  <c r="K337" i="7"/>
  <c r="K430" i="7"/>
  <c r="L398" i="8"/>
  <c r="L499" i="8"/>
  <c r="L491" i="8"/>
  <c r="L466" i="8"/>
  <c r="K30" i="8"/>
  <c r="K38" i="8"/>
  <c r="J145" i="8"/>
  <c r="K145" i="8" s="1"/>
  <c r="K259" i="8"/>
  <c r="K284" i="8"/>
  <c r="K315" i="8"/>
  <c r="J346" i="8"/>
  <c r="K346" i="8" s="1"/>
  <c r="J399" i="8"/>
  <c r="K399" i="8" s="1"/>
  <c r="K462" i="8"/>
  <c r="L10" i="9"/>
  <c r="L446" i="9"/>
  <c r="L438" i="9"/>
  <c r="L531" i="9"/>
  <c r="L507" i="9"/>
  <c r="L480" i="9"/>
  <c r="J526" i="9"/>
  <c r="K526" i="9" s="1"/>
  <c r="L42" i="10"/>
  <c r="L34" i="10"/>
  <c r="L89" i="10"/>
  <c r="L81" i="10"/>
  <c r="L73" i="10"/>
  <c r="K265" i="6"/>
  <c r="L40" i="7"/>
  <c r="L32" i="7"/>
  <c r="L78" i="7"/>
  <c r="L70" i="7"/>
  <c r="L126" i="7"/>
  <c r="L118" i="7"/>
  <c r="L110" i="7"/>
  <c r="L102" i="7"/>
  <c r="L169" i="7"/>
  <c r="L161" i="7"/>
  <c r="L228" i="7"/>
  <c r="L330" i="7"/>
  <c r="L329" i="7"/>
  <c r="L328" i="7"/>
  <c r="L327" i="7"/>
  <c r="L326" i="7"/>
  <c r="L325" i="7"/>
  <c r="L418" i="7"/>
  <c r="L410" i="7"/>
  <c r="L402" i="7"/>
  <c r="L394" i="7"/>
  <c r="L432" i="7"/>
  <c r="L424" i="7"/>
  <c r="L515" i="7"/>
  <c r="L511" i="7"/>
  <c r="L506" i="7"/>
  <c r="L479" i="7"/>
  <c r="L474" i="7"/>
  <c r="L470" i="7"/>
  <c r="L466" i="7"/>
  <c r="L10" i="8"/>
  <c r="L39" i="8"/>
  <c r="L31" i="8"/>
  <c r="L77" i="8"/>
  <c r="L69" i="8"/>
  <c r="L122" i="8"/>
  <c r="L114" i="8"/>
  <c r="L106" i="8"/>
  <c r="L231" i="8"/>
  <c r="L223" i="8"/>
  <c r="L215" i="8"/>
  <c r="L207" i="8"/>
  <c r="L285" i="8"/>
  <c r="L277" i="8"/>
  <c r="L269" i="8"/>
  <c r="L261" i="8"/>
  <c r="L353" i="8"/>
  <c r="L345" i="8"/>
  <c r="L337" i="8"/>
  <c r="L329" i="8"/>
  <c r="L424" i="8"/>
  <c r="L415" i="8"/>
  <c r="L407" i="8"/>
  <c r="L399" i="8"/>
  <c r="L504" i="8"/>
  <c r="K407" i="8"/>
  <c r="L11" i="9"/>
  <c r="L43" i="9"/>
  <c r="L35" i="9"/>
  <c r="L80" i="9"/>
  <c r="L72" i="9"/>
  <c r="L127" i="9"/>
  <c r="L119" i="9"/>
  <c r="L111" i="9"/>
  <c r="L182" i="9"/>
  <c r="L174" i="9"/>
  <c r="L166" i="9"/>
  <c r="L239" i="9"/>
  <c r="L231" i="9"/>
  <c r="L223" i="9"/>
  <c r="L215" i="9"/>
  <c r="L298" i="9"/>
  <c r="L290" i="9"/>
  <c r="L282" i="9"/>
  <c r="L274" i="9"/>
  <c r="L266" i="9"/>
  <c r="U310" i="9"/>
  <c r="V310" i="9" s="1"/>
  <c r="L369" i="9"/>
  <c r="L361" i="9"/>
  <c r="L353" i="9"/>
  <c r="L345" i="9"/>
  <c r="L337" i="9"/>
  <c r="L437" i="9"/>
  <c r="L428" i="9"/>
  <c r="L420" i="9"/>
  <c r="L408" i="9"/>
  <c r="L447" i="9"/>
  <c r="L522" i="9"/>
  <c r="L519" i="9"/>
  <c r="L517" i="9"/>
  <c r="L512" i="9"/>
  <c r="J401" i="9"/>
  <c r="K401" i="9" s="1"/>
  <c r="L11" i="8"/>
  <c r="L40" i="8"/>
  <c r="L32" i="8"/>
  <c r="L78" i="8"/>
  <c r="L70" i="8"/>
  <c r="L123" i="8"/>
  <c r="L115" i="8"/>
  <c r="L107" i="8"/>
  <c r="L224" i="8"/>
  <c r="L216" i="8"/>
  <c r="L208" i="8"/>
  <c r="L286" i="8"/>
  <c r="L278" i="8"/>
  <c r="L270" i="8"/>
  <c r="L262" i="8"/>
  <c r="L354" i="8"/>
  <c r="L346" i="8"/>
  <c r="L338" i="8"/>
  <c r="L330" i="8"/>
  <c r="L425" i="8"/>
  <c r="L417" i="8"/>
  <c r="L408" i="8"/>
  <c r="L400" i="8"/>
  <c r="L432" i="8"/>
  <c r="L515" i="8"/>
  <c r="L511" i="8"/>
  <c r="L507" i="8"/>
  <c r="L502" i="8"/>
  <c r="L484" i="8"/>
  <c r="L475" i="8"/>
  <c r="L471" i="8"/>
  <c r="O437" i="8"/>
  <c r="O438" i="8" s="1"/>
  <c r="O439" i="8" s="1"/>
  <c r="O440" i="8" s="1"/>
  <c r="O441" i="8" s="1"/>
  <c r="O442" i="8" s="1"/>
  <c r="O443" i="8" s="1"/>
  <c r="O444" i="8" s="1"/>
  <c r="O445" i="8" s="1"/>
  <c r="O446" i="8" s="1"/>
  <c r="O447" i="8" s="1"/>
  <c r="O448" i="8" s="1"/>
  <c r="O449" i="8" s="1"/>
  <c r="O450" i="8" s="1"/>
  <c r="O451" i="8" s="1"/>
  <c r="O452" i="8" s="1"/>
  <c r="O453" i="8" s="1"/>
  <c r="O454" i="8" s="1"/>
  <c r="O455" i="8" s="1"/>
  <c r="O456" i="8" s="1"/>
  <c r="O457" i="8" s="1"/>
  <c r="O458" i="8" s="1"/>
  <c r="O459" i="8" s="1"/>
  <c r="O460" i="8" s="1"/>
  <c r="O461" i="8" s="1"/>
  <c r="O462" i="8" s="1"/>
  <c r="O463" i="8" s="1"/>
  <c r="O464" i="8" s="1"/>
  <c r="O465" i="8" s="1"/>
  <c r="O466" i="8" s="1"/>
  <c r="O467" i="8" s="1"/>
  <c r="O468" i="8" s="1"/>
  <c r="O469" i="8" s="1"/>
  <c r="O470" i="8" s="1"/>
  <c r="O471" i="8" s="1"/>
  <c r="O472" i="8" s="1"/>
  <c r="O473" i="8" s="1"/>
  <c r="O474" i="8" s="1"/>
  <c r="O475" i="8" s="1"/>
  <c r="O476" i="8" s="1"/>
  <c r="O477" i="8" s="1"/>
  <c r="O478" i="8" s="1"/>
  <c r="O479" i="8" s="1"/>
  <c r="O480" i="8" s="1"/>
  <c r="O481" i="8" s="1"/>
  <c r="O482" i="8" s="1"/>
  <c r="O483" i="8" s="1"/>
  <c r="O484" i="8" s="1"/>
  <c r="O485" i="8" s="1"/>
  <c r="O486" i="8" s="1"/>
  <c r="O487" i="8" s="1"/>
  <c r="O488" i="8" s="1"/>
  <c r="O489" i="8" s="1"/>
  <c r="O490" i="8" s="1"/>
  <c r="O491" i="8" s="1"/>
  <c r="O492" i="8" s="1"/>
  <c r="O493" i="8" s="1"/>
  <c r="O494" i="8" s="1"/>
  <c r="O495" i="8" s="1"/>
  <c r="O496" i="8" s="1"/>
  <c r="O497" i="8" s="1"/>
  <c r="O498" i="8" s="1"/>
  <c r="O499" i="8" s="1"/>
  <c r="O500" i="8" s="1"/>
  <c r="O501" i="8" s="1"/>
  <c r="O502" i="8" s="1"/>
  <c r="O503" i="8" s="1"/>
  <c r="O504" i="8" s="1"/>
  <c r="O505" i="8" s="1"/>
  <c r="O506" i="8" s="1"/>
  <c r="O507" i="8" s="1"/>
  <c r="O508" i="8" s="1"/>
  <c r="O509" i="8" s="1"/>
  <c r="O510" i="8" s="1"/>
  <c r="O511" i="8" s="1"/>
  <c r="O512" i="8" s="1"/>
  <c r="O513" i="8" s="1"/>
  <c r="O514" i="8" s="1"/>
  <c r="O515" i="8" s="1"/>
  <c r="O516" i="8" s="1"/>
  <c r="O517" i="8" s="1"/>
  <c r="L38" i="9"/>
  <c r="L30" i="9"/>
  <c r="L83" i="9"/>
  <c r="L75" i="9"/>
  <c r="L67" i="9"/>
  <c r="L130" i="9"/>
  <c r="L122" i="9"/>
  <c r="L114" i="9"/>
  <c r="L106" i="9"/>
  <c r="L177" i="9"/>
  <c r="L169" i="9"/>
  <c r="L234" i="9"/>
  <c r="L226" i="9"/>
  <c r="L218" i="9"/>
  <c r="L301" i="9"/>
  <c r="L293" i="9"/>
  <c r="L285" i="9"/>
  <c r="L277" i="9"/>
  <c r="L269" i="9"/>
  <c r="L305" i="9"/>
  <c r="L372" i="9"/>
  <c r="L364" i="9"/>
  <c r="L356" i="9"/>
  <c r="L348" i="9"/>
  <c r="L340" i="9"/>
  <c r="L429" i="9"/>
  <c r="L417" i="9"/>
  <c r="L439" i="9"/>
  <c r="L525" i="9"/>
  <c r="L520" i="9"/>
  <c r="L515" i="9"/>
  <c r="L510" i="9"/>
  <c r="L505" i="9"/>
  <c r="L500" i="9"/>
  <c r="L491" i="9"/>
  <c r="L486" i="9"/>
  <c r="K343" i="9"/>
  <c r="L45" i="10"/>
  <c r="L37" i="10"/>
  <c r="L523" i="10"/>
  <c r="L518" i="10"/>
  <c r="L514" i="10"/>
  <c r="L510" i="10"/>
  <c r="L506" i="10"/>
  <c r="J445" i="10"/>
  <c r="K445" i="10" s="1"/>
  <c r="J273" i="11"/>
  <c r="K273" i="11" s="1"/>
  <c r="L38" i="10"/>
  <c r="L30" i="10"/>
  <c r="L85" i="10"/>
  <c r="L77" i="10"/>
  <c r="L69" i="10"/>
  <c r="L134" i="10"/>
  <c r="L126" i="10"/>
  <c r="L118" i="10"/>
  <c r="L110" i="10"/>
  <c r="L183" i="10"/>
  <c r="L175" i="10"/>
  <c r="L243" i="10"/>
  <c r="L235" i="10"/>
  <c r="L227" i="10"/>
  <c r="L250" i="10"/>
  <c r="L301" i="10"/>
  <c r="L293" i="10"/>
  <c r="L285" i="10"/>
  <c r="L277" i="10"/>
  <c r="L312" i="10"/>
  <c r="L304" i="10"/>
  <c r="L370" i="10"/>
  <c r="L362" i="10"/>
  <c r="L354" i="10"/>
  <c r="L387" i="10"/>
  <c r="L379" i="10"/>
  <c r="L455" i="10"/>
  <c r="L446" i="10"/>
  <c r="L438" i="10"/>
  <c r="L429" i="10"/>
  <c r="L421" i="10"/>
  <c r="L464" i="10"/>
  <c r="L548" i="10"/>
  <c r="L544" i="10"/>
  <c r="L540" i="10"/>
  <c r="L536" i="10"/>
  <c r="L532" i="10"/>
  <c r="L528" i="10"/>
  <c r="J8" i="12"/>
  <c r="K8" i="12" s="1"/>
  <c r="J108" i="12"/>
  <c r="K108" i="12" s="1"/>
  <c r="J496" i="12"/>
  <c r="K496" i="12" s="1"/>
  <c r="L13" i="8"/>
  <c r="L42" i="8"/>
  <c r="L34" i="8"/>
  <c r="L80" i="8"/>
  <c r="L72" i="8"/>
  <c r="L64" i="8"/>
  <c r="L125" i="8"/>
  <c r="L117" i="8"/>
  <c r="L109" i="8"/>
  <c r="L101" i="8"/>
  <c r="L226" i="8"/>
  <c r="L218" i="8"/>
  <c r="L210" i="8"/>
  <c r="L288" i="8"/>
  <c r="L280" i="8"/>
  <c r="L272" i="8"/>
  <c r="L264" i="8"/>
  <c r="L256" i="8"/>
  <c r="L356" i="8"/>
  <c r="L348" i="8"/>
  <c r="L340" i="8"/>
  <c r="L332" i="8"/>
  <c r="L419" i="8"/>
  <c r="L410" i="8"/>
  <c r="L402" i="8"/>
  <c r="L516" i="8"/>
  <c r="L512" i="8"/>
  <c r="L508" i="8"/>
  <c r="L485" i="8"/>
  <c r="L476" i="8"/>
  <c r="L472" i="8"/>
  <c r="K205" i="8"/>
  <c r="L40" i="9"/>
  <c r="L32" i="9"/>
  <c r="L85" i="9"/>
  <c r="L77" i="9"/>
  <c r="L69" i="9"/>
  <c r="L132" i="9"/>
  <c r="L124" i="9"/>
  <c r="L116" i="9"/>
  <c r="L108" i="9"/>
  <c r="L179" i="9"/>
  <c r="L171" i="9"/>
  <c r="L163" i="9"/>
  <c r="L236" i="9"/>
  <c r="L228" i="9"/>
  <c r="L220" i="9"/>
  <c r="L303" i="9"/>
  <c r="L295" i="9"/>
  <c r="L287" i="9"/>
  <c r="L279" i="9"/>
  <c r="L271" i="9"/>
  <c r="L366" i="9"/>
  <c r="L358" i="9"/>
  <c r="L350" i="9"/>
  <c r="L342" i="9"/>
  <c r="L431" i="9"/>
  <c r="L419" i="9"/>
  <c r="L407" i="9"/>
  <c r="L441" i="9"/>
  <c r="L526" i="9"/>
  <c r="L501" i="9"/>
  <c r="L492" i="9"/>
  <c r="L483" i="9"/>
  <c r="K120" i="9"/>
  <c r="J232" i="9"/>
  <c r="K232" i="9" s="1"/>
  <c r="L39" i="10"/>
  <c r="L31" i="10"/>
  <c r="L456" i="10"/>
  <c r="J222" i="10"/>
  <c r="K222" i="10" s="1"/>
  <c r="J372" i="10"/>
  <c r="K372" i="10" s="1"/>
  <c r="J233" i="13"/>
  <c r="K233" i="13" s="1"/>
  <c r="L303" i="10"/>
  <c r="L295" i="10"/>
  <c r="L287" i="10"/>
  <c r="L279" i="10"/>
  <c r="L314" i="10"/>
  <c r="L306" i="10"/>
  <c r="L372" i="10"/>
  <c r="L364" i="10"/>
  <c r="L356" i="10"/>
  <c r="L381" i="10"/>
  <c r="L457" i="10"/>
  <c r="L448" i="10"/>
  <c r="L440" i="10"/>
  <c r="L432" i="10"/>
  <c r="L423" i="10"/>
  <c r="L495" i="10"/>
  <c r="J4" i="10"/>
  <c r="J85" i="12"/>
  <c r="K85" i="12" s="1"/>
  <c r="L210" i="11"/>
  <c r="L15" i="8"/>
  <c r="L36" i="8"/>
  <c r="L74" i="8"/>
  <c r="L66" i="8"/>
  <c r="L119" i="8"/>
  <c r="L111" i="8"/>
  <c r="L103" i="8"/>
  <c r="L228" i="8"/>
  <c r="L220" i="8"/>
  <c r="L212" i="8"/>
  <c r="L290" i="8"/>
  <c r="L282" i="8"/>
  <c r="L274" i="8"/>
  <c r="L266" i="8"/>
  <c r="L258" i="8"/>
  <c r="L293" i="8"/>
  <c r="L358" i="8"/>
  <c r="L350" i="8"/>
  <c r="L342" i="8"/>
  <c r="L334" i="8"/>
  <c r="L326" i="8"/>
  <c r="L421" i="8"/>
  <c r="L412" i="8"/>
  <c r="L404" i="8"/>
  <c r="L395" i="8"/>
  <c r="L513" i="8"/>
  <c r="L509" i="8"/>
  <c r="L500" i="8"/>
  <c r="L486" i="8"/>
  <c r="L482" i="8"/>
  <c r="L477" i="8"/>
  <c r="L473" i="8"/>
  <c r="L469" i="8"/>
  <c r="L42" i="9"/>
  <c r="L34" i="9"/>
  <c r="L79" i="9"/>
  <c r="L71" i="9"/>
  <c r="L126" i="9"/>
  <c r="L118" i="9"/>
  <c r="L110" i="9"/>
  <c r="L181" i="9"/>
  <c r="L173" i="9"/>
  <c r="L165" i="9"/>
  <c r="L238" i="9"/>
  <c r="L230" i="9"/>
  <c r="L222" i="9"/>
  <c r="L214" i="9"/>
  <c r="L297" i="9"/>
  <c r="L289" i="9"/>
  <c r="L281" i="9"/>
  <c r="L273" i="9"/>
  <c r="L304" i="9"/>
  <c r="L368" i="9"/>
  <c r="L360" i="9"/>
  <c r="L352" i="9"/>
  <c r="L344" i="9"/>
  <c r="L436" i="9"/>
  <c r="L425" i="9"/>
  <c r="L409" i="9"/>
  <c r="L448" i="9"/>
  <c r="L533" i="9"/>
  <c r="L523" i="9"/>
  <c r="L502" i="9"/>
  <c r="L498" i="9"/>
  <c r="L493" i="9"/>
  <c r="L484" i="9"/>
  <c r="J346" i="9"/>
  <c r="K346" i="9" s="1"/>
  <c r="J517" i="9"/>
  <c r="K517" i="9" s="1"/>
  <c r="L41" i="10"/>
  <c r="L33" i="10"/>
  <c r="L516" i="10"/>
  <c r="L512" i="10"/>
  <c r="L508" i="10"/>
  <c r="L504" i="10"/>
  <c r="J488" i="10"/>
  <c r="K488" i="10" s="1"/>
  <c r="J504" i="10"/>
  <c r="K504" i="10" s="1"/>
  <c r="J218" i="12"/>
  <c r="K218" i="12" s="1"/>
  <c r="J235" i="13"/>
  <c r="K235" i="13" s="1"/>
  <c r="L138" i="10"/>
  <c r="L130" i="10"/>
  <c r="L122" i="10"/>
  <c r="L114" i="10"/>
  <c r="L187" i="10"/>
  <c r="L179" i="10"/>
  <c r="L171" i="10"/>
  <c r="L247" i="10"/>
  <c r="L239" i="10"/>
  <c r="L231" i="10"/>
  <c r="L223" i="10"/>
  <c r="L297" i="10"/>
  <c r="L289" i="10"/>
  <c r="L281" i="10"/>
  <c r="L316" i="10"/>
  <c r="L308" i="10"/>
  <c r="L374" i="10"/>
  <c r="L366" i="10"/>
  <c r="L358" i="10"/>
  <c r="L350" i="10"/>
  <c r="L383" i="10"/>
  <c r="L375" i="10"/>
  <c r="L459" i="10"/>
  <c r="L546" i="10"/>
  <c r="L542" i="10"/>
  <c r="L538" i="10"/>
  <c r="L534" i="10"/>
  <c r="L530" i="10"/>
  <c r="L496" i="10"/>
  <c r="J57" i="12"/>
  <c r="K57" i="12" s="1"/>
  <c r="J211" i="13"/>
  <c r="K211" i="13" s="1"/>
  <c r="L307" i="11"/>
  <c r="L9" i="8"/>
  <c r="L38" i="8"/>
  <c r="L30" i="8"/>
  <c r="L76" i="8"/>
  <c r="L68" i="8"/>
  <c r="L121" i="8"/>
  <c r="L113" i="8"/>
  <c r="L105" i="8"/>
  <c r="L230" i="8"/>
  <c r="L222" i="8"/>
  <c r="L214" i="8"/>
  <c r="L206" i="8"/>
  <c r="L292" i="8"/>
  <c r="L284" i="8"/>
  <c r="L276" i="8"/>
  <c r="L268" i="8"/>
  <c r="L260" i="8"/>
  <c r="L352" i="8"/>
  <c r="L344" i="8"/>
  <c r="L336" i="8"/>
  <c r="L328" i="8"/>
  <c r="L423" i="8"/>
  <c r="L414" i="8"/>
  <c r="L406" i="8"/>
  <c r="L397" i="8"/>
  <c r="L430" i="8"/>
  <c r="L514" i="8"/>
  <c r="L510" i="8"/>
  <c r="L506" i="8"/>
  <c r="L501" i="8"/>
  <c r="L483" i="8"/>
  <c r="L478" i="8"/>
  <c r="L474" i="8"/>
  <c r="L470" i="8"/>
  <c r="K161" i="8"/>
  <c r="L44" i="9"/>
  <c r="L36" i="9"/>
  <c r="L81" i="9"/>
  <c r="L73" i="9"/>
  <c r="L65" i="9"/>
  <c r="L128" i="9"/>
  <c r="L120" i="9"/>
  <c r="L112" i="9"/>
  <c r="L104" i="9"/>
  <c r="L175" i="9"/>
  <c r="L167" i="9"/>
  <c r="L240" i="9"/>
  <c r="L232" i="9"/>
  <c r="L224" i="9"/>
  <c r="L216" i="9"/>
  <c r="L299" i="9"/>
  <c r="L291" i="9"/>
  <c r="L283" i="9"/>
  <c r="L275" i="9"/>
  <c r="L267" i="9"/>
  <c r="L370" i="9"/>
  <c r="L362" i="9"/>
  <c r="L354" i="9"/>
  <c r="L346" i="9"/>
  <c r="L338" i="9"/>
  <c r="L427" i="9"/>
  <c r="L411" i="9"/>
  <c r="L534" i="9"/>
  <c r="L529" i="9"/>
  <c r="L524" i="9"/>
  <c r="L509" i="9"/>
  <c r="L499" i="9"/>
  <c r="L494" i="9"/>
  <c r="L490" i="9"/>
  <c r="L485" i="9"/>
  <c r="J123" i="9"/>
  <c r="K123" i="9" s="1"/>
  <c r="K485" i="9"/>
  <c r="L43" i="10"/>
  <c r="L35" i="10"/>
  <c r="L522" i="10"/>
  <c r="L517" i="10"/>
  <c r="L513" i="10"/>
  <c r="L509" i="10"/>
  <c r="L505" i="10"/>
  <c r="J324" i="10"/>
  <c r="J305" i="11"/>
  <c r="K305" i="11" s="1"/>
  <c r="J431" i="12"/>
  <c r="K431" i="12" s="1"/>
  <c r="J445" i="12"/>
  <c r="K445" i="12" s="1"/>
  <c r="L353" i="11"/>
  <c r="L349" i="11"/>
  <c r="L345" i="11"/>
  <c r="L558" i="13"/>
  <c r="L566" i="13"/>
  <c r="L570" i="13"/>
  <c r="L44" i="10"/>
  <c r="L36" i="10"/>
  <c r="L83" i="10"/>
  <c r="L75" i="10"/>
  <c r="L67" i="10"/>
  <c r="L132" i="10"/>
  <c r="L124" i="10"/>
  <c r="L116" i="10"/>
  <c r="L108" i="10"/>
  <c r="L189" i="10"/>
  <c r="L181" i="10"/>
  <c r="L173" i="10"/>
  <c r="L249" i="10"/>
  <c r="L241" i="10"/>
  <c r="L233" i="10"/>
  <c r="L225" i="10"/>
  <c r="L299" i="10"/>
  <c r="L291" i="10"/>
  <c r="L283" i="10"/>
  <c r="L318" i="10"/>
  <c r="L310" i="10"/>
  <c r="L453" i="10"/>
  <c r="L444" i="10"/>
  <c r="L436" i="10"/>
  <c r="L427" i="10"/>
  <c r="L547" i="10"/>
  <c r="L543" i="10"/>
  <c r="L539" i="10"/>
  <c r="L535" i="10"/>
  <c r="L531" i="10"/>
  <c r="L527" i="10"/>
  <c r="J340" i="10"/>
  <c r="K340" i="10" s="1"/>
  <c r="J132" i="13"/>
  <c r="K132" i="13" s="1"/>
  <c r="L368" i="10"/>
  <c r="L360" i="10"/>
  <c r="L352" i="10"/>
  <c r="L385" i="10"/>
  <c r="L377" i="10"/>
  <c r="L450" i="10"/>
  <c r="L442" i="10"/>
  <c r="L434" i="10"/>
  <c r="L425" i="10"/>
  <c r="L545" i="10"/>
  <c r="L541" i="10"/>
  <c r="L537" i="10"/>
  <c r="L533" i="10"/>
  <c r="L529" i="10"/>
  <c r="L515" i="10"/>
  <c r="L511" i="10"/>
  <c r="L507" i="10"/>
  <c r="L503" i="10"/>
  <c r="K84" i="10"/>
  <c r="K206" i="10"/>
  <c r="K265" i="10"/>
  <c r="K32" i="12"/>
  <c r="K71" i="12"/>
  <c r="K100" i="12"/>
  <c r="K124" i="12"/>
  <c r="J220" i="12"/>
  <c r="K220" i="12" s="1"/>
  <c r="J384" i="12"/>
  <c r="K384" i="12" s="1"/>
  <c r="K55" i="13"/>
  <c r="K169" i="13"/>
  <c r="J250" i="13"/>
  <c r="K250" i="13" s="1"/>
  <c r="J288" i="13"/>
  <c r="K288" i="13" s="1"/>
  <c r="K526" i="13"/>
  <c r="J559" i="13"/>
  <c r="K559" i="13" s="1"/>
  <c r="K107" i="19"/>
  <c r="O453" i="9"/>
  <c r="O454" i="9" s="1"/>
  <c r="O455" i="9" s="1"/>
  <c r="O456" i="9" s="1"/>
  <c r="O457" i="9" s="1"/>
  <c r="O458" i="9" s="1"/>
  <c r="O459" i="9" s="1"/>
  <c r="O460" i="9" s="1"/>
  <c r="O461" i="9" s="1"/>
  <c r="O462" i="9" s="1"/>
  <c r="O463" i="9" s="1"/>
  <c r="O464" i="9" s="1"/>
  <c r="O465" i="9" s="1"/>
  <c r="O466" i="9" s="1"/>
  <c r="O467" i="9" s="1"/>
  <c r="O468" i="9" s="1"/>
  <c r="O469" i="9" s="1"/>
  <c r="O470" i="9" s="1"/>
  <c r="O471" i="9" s="1"/>
  <c r="O472" i="9" s="1"/>
  <c r="O473" i="9" s="1"/>
  <c r="O474" i="9" s="1"/>
  <c r="O475" i="9" s="1"/>
  <c r="O476" i="9" s="1"/>
  <c r="O477" i="9" s="1"/>
  <c r="O478" i="9" s="1"/>
  <c r="O479" i="9" s="1"/>
  <c r="O480" i="9" s="1"/>
  <c r="O481" i="9" s="1"/>
  <c r="O482" i="9" s="1"/>
  <c r="O483" i="9" s="1"/>
  <c r="O484" i="9" s="1"/>
  <c r="O485" i="9" s="1"/>
  <c r="O486" i="9" s="1"/>
  <c r="O487" i="9" s="1"/>
  <c r="O488" i="9" s="1"/>
  <c r="O489" i="9" s="1"/>
  <c r="O490" i="9" s="1"/>
  <c r="O491" i="9" s="1"/>
  <c r="O492" i="9" s="1"/>
  <c r="O493" i="9" s="1"/>
  <c r="O494" i="9" s="1"/>
  <c r="O495" i="9" s="1"/>
  <c r="O496" i="9" s="1"/>
  <c r="O497" i="9" s="1"/>
  <c r="O498" i="9" s="1"/>
  <c r="O499" i="9" s="1"/>
  <c r="O500" i="9" s="1"/>
  <c r="O501" i="9" s="1"/>
  <c r="O502" i="9" s="1"/>
  <c r="O503" i="9" s="1"/>
  <c r="O504" i="9" s="1"/>
  <c r="O505" i="9" s="1"/>
  <c r="O506" i="9" s="1"/>
  <c r="O507" i="9" s="1"/>
  <c r="O508" i="9" s="1"/>
  <c r="O509" i="9" s="1"/>
  <c r="O510" i="9" s="1"/>
  <c r="O511" i="9" s="1"/>
  <c r="O512" i="9" s="1"/>
  <c r="O513" i="9" s="1"/>
  <c r="O514" i="9" s="1"/>
  <c r="O515" i="9" s="1"/>
  <c r="O516" i="9" s="1"/>
  <c r="O517" i="9" s="1"/>
  <c r="O518" i="9" s="1"/>
  <c r="O519" i="9" s="1"/>
  <c r="O520" i="9" s="1"/>
  <c r="O521" i="9" s="1"/>
  <c r="O522" i="9" s="1"/>
  <c r="O523" i="9" s="1"/>
  <c r="O524" i="9" s="1"/>
  <c r="O525" i="9" s="1"/>
  <c r="O526" i="9" s="1"/>
  <c r="O527" i="9" s="1"/>
  <c r="O528" i="9" s="1"/>
  <c r="O529" i="9" s="1"/>
  <c r="O530" i="9" s="1"/>
  <c r="O531" i="9" s="1"/>
  <c r="O532" i="9" s="1"/>
  <c r="O533" i="9" s="1"/>
  <c r="O534" i="9" s="1"/>
  <c r="O535" i="9" s="1"/>
  <c r="K178" i="9"/>
  <c r="L84" i="10"/>
  <c r="L76" i="10"/>
  <c r="L68" i="10"/>
  <c r="L133" i="10"/>
  <c r="L125" i="10"/>
  <c r="L117" i="10"/>
  <c r="L109" i="10"/>
  <c r="L190" i="10"/>
  <c r="L182" i="10"/>
  <c r="L174" i="10"/>
  <c r="L242" i="10"/>
  <c r="L234" i="10"/>
  <c r="L226" i="10"/>
  <c r="L300" i="10"/>
  <c r="L292" i="10"/>
  <c r="L284" i="10"/>
  <c r="L276" i="10"/>
  <c r="L311" i="10"/>
  <c r="L369" i="10"/>
  <c r="L361" i="10"/>
  <c r="L353" i="10"/>
  <c r="L386" i="10"/>
  <c r="L378" i="10"/>
  <c r="L452" i="10"/>
  <c r="L443" i="10"/>
  <c r="L435" i="10"/>
  <c r="L426" i="10"/>
  <c r="L550" i="10"/>
  <c r="L525" i="10"/>
  <c r="L520" i="10"/>
  <c r="L499" i="10"/>
  <c r="K413" i="11"/>
  <c r="K445" i="11"/>
  <c r="J187" i="12"/>
  <c r="K187" i="12" s="1"/>
  <c r="K455" i="12"/>
  <c r="J289" i="13"/>
  <c r="K289" i="13" s="1"/>
  <c r="K313" i="13"/>
  <c r="L453" i="11"/>
  <c r="L297" i="11"/>
  <c r="J25" i="12"/>
  <c r="K25" i="12" s="1"/>
  <c r="J49" i="12"/>
  <c r="K49" i="12" s="1"/>
  <c r="J275" i="12"/>
  <c r="K275" i="12" s="1"/>
  <c r="J329" i="12"/>
  <c r="K329" i="12" s="1"/>
  <c r="J63" i="13"/>
  <c r="K63" i="13" s="1"/>
  <c r="J124" i="13"/>
  <c r="K124" i="13" s="1"/>
  <c r="J202" i="13"/>
  <c r="K202" i="13" s="1"/>
  <c r="J168" i="18"/>
  <c r="K168" i="18" s="1"/>
  <c r="L86" i="10"/>
  <c r="L78" i="10"/>
  <c r="L70" i="10"/>
  <c r="L135" i="10"/>
  <c r="L127" i="10"/>
  <c r="L119" i="10"/>
  <c r="L111" i="10"/>
  <c r="L184" i="10"/>
  <c r="L176" i="10"/>
  <c r="L244" i="10"/>
  <c r="L236" i="10"/>
  <c r="L228" i="10"/>
  <c r="L251" i="10"/>
  <c r="L302" i="10"/>
  <c r="L294" i="10"/>
  <c r="L286" i="10"/>
  <c r="L278" i="10"/>
  <c r="L313" i="10"/>
  <c r="L305" i="10"/>
  <c r="L371" i="10"/>
  <c r="L363" i="10"/>
  <c r="L355" i="10"/>
  <c r="L380" i="10"/>
  <c r="L454" i="10"/>
  <c r="L445" i="10"/>
  <c r="L437" i="10"/>
  <c r="L428" i="10"/>
  <c r="L463" i="10"/>
  <c r="L551" i="10"/>
  <c r="L502" i="10"/>
  <c r="L500" i="10"/>
  <c r="J413" i="12"/>
  <c r="K413" i="12" s="1"/>
  <c r="J469" i="12"/>
  <c r="K469" i="12" s="1"/>
  <c r="J536" i="12"/>
  <c r="K536" i="12" s="1"/>
  <c r="J71" i="13"/>
  <c r="K71" i="13" s="1"/>
  <c r="J421" i="13"/>
  <c r="K421" i="13" s="1"/>
  <c r="J76" i="14"/>
  <c r="K76" i="14" s="1"/>
  <c r="K68" i="17"/>
  <c r="U408" i="11"/>
  <c r="V408" i="11" s="1"/>
  <c r="L252" i="14"/>
  <c r="L250" i="14"/>
  <c r="L248" i="14"/>
  <c r="L88" i="10"/>
  <c r="L80" i="10"/>
  <c r="L72" i="10"/>
  <c r="L137" i="10"/>
  <c r="L129" i="10"/>
  <c r="L121" i="10"/>
  <c r="L113" i="10"/>
  <c r="L186" i="10"/>
  <c r="L178" i="10"/>
  <c r="L170" i="10"/>
  <c r="L246" i="10"/>
  <c r="L238" i="10"/>
  <c r="L230" i="10"/>
  <c r="L222" i="10"/>
  <c r="L296" i="10"/>
  <c r="L288" i="10"/>
  <c r="L280" i="10"/>
  <c r="L315" i="10"/>
  <c r="L307" i="10"/>
  <c r="L373" i="10"/>
  <c r="L365" i="10"/>
  <c r="L357" i="10"/>
  <c r="L349" i="10"/>
  <c r="L382" i="10"/>
  <c r="L458" i="10"/>
  <c r="L447" i="10"/>
  <c r="L439" i="10"/>
  <c r="L431" i="10"/>
  <c r="L422" i="10"/>
  <c r="L552" i="10"/>
  <c r="L501" i="10"/>
  <c r="J138" i="12"/>
  <c r="K138" i="12" s="1"/>
  <c r="J204" i="12"/>
  <c r="K204" i="12" s="1"/>
  <c r="J336" i="12"/>
  <c r="K336" i="12" s="1"/>
  <c r="J477" i="12"/>
  <c r="K477" i="12" s="1"/>
  <c r="K510" i="12"/>
  <c r="J92" i="13"/>
  <c r="K92" i="13" s="1"/>
  <c r="K485" i="13"/>
  <c r="K42" i="16"/>
  <c r="L311" i="13"/>
  <c r="L307" i="13"/>
  <c r="L303" i="13"/>
  <c r="L131" i="13"/>
  <c r="L201" i="16"/>
  <c r="K289" i="9"/>
  <c r="K367" i="9"/>
  <c r="L82" i="10"/>
  <c r="L74" i="10"/>
  <c r="L131" i="10"/>
  <c r="L123" i="10"/>
  <c r="L115" i="10"/>
  <c r="L188" i="10"/>
  <c r="L180" i="10"/>
  <c r="L172" i="10"/>
  <c r="L248" i="10"/>
  <c r="L240" i="10"/>
  <c r="L232" i="10"/>
  <c r="L224" i="10"/>
  <c r="L298" i="10"/>
  <c r="L290" i="10"/>
  <c r="L282" i="10"/>
  <c r="L317" i="10"/>
  <c r="L309" i="10"/>
  <c r="L367" i="10"/>
  <c r="L359" i="10"/>
  <c r="L351" i="10"/>
  <c r="L384" i="10"/>
  <c r="L376" i="10"/>
  <c r="L460" i="10"/>
  <c r="L449" i="10"/>
  <c r="L441" i="10"/>
  <c r="L433" i="10"/>
  <c r="L424" i="10"/>
  <c r="L549" i="10"/>
  <c r="L524" i="10"/>
  <c r="L498" i="10"/>
  <c r="K289" i="11"/>
  <c r="J494" i="11"/>
  <c r="K494" i="11" s="1"/>
  <c r="J147" i="12"/>
  <c r="K147" i="12" s="1"/>
  <c r="J185" i="12"/>
  <c r="K185" i="12" s="1"/>
  <c r="J297" i="12"/>
  <c r="K297" i="12" s="1"/>
  <c r="J338" i="12"/>
  <c r="K338" i="12" s="1"/>
  <c r="K344" i="12"/>
  <c r="J479" i="12"/>
  <c r="K479" i="12" s="1"/>
  <c r="J550" i="12"/>
  <c r="K550" i="12" s="1"/>
  <c r="J35" i="14"/>
  <c r="K35" i="14" s="1"/>
  <c r="J84" i="16"/>
  <c r="K84" i="16" s="1"/>
  <c r="L298" i="11"/>
  <c r="K92" i="12"/>
  <c r="J423" i="12"/>
  <c r="K423" i="12" s="1"/>
  <c r="K574" i="12"/>
  <c r="J39" i="13"/>
  <c r="K39" i="13" s="1"/>
  <c r="J218" i="13"/>
  <c r="K218" i="13" s="1"/>
  <c r="J511" i="13"/>
  <c r="K511" i="13" s="1"/>
  <c r="K574" i="13"/>
  <c r="K80" i="14"/>
  <c r="L388" i="13"/>
  <c r="J94" i="12"/>
  <c r="K94" i="12" s="1"/>
  <c r="K400" i="12"/>
  <c r="J576" i="12"/>
  <c r="K576" i="12" s="1"/>
  <c r="K11" i="14"/>
  <c r="K102" i="19"/>
  <c r="U262" i="12"/>
  <c r="V262" i="12" s="1"/>
  <c r="L303" i="14"/>
  <c r="L299" i="14"/>
  <c r="L295" i="14"/>
  <c r="L5" i="19"/>
  <c r="J48" i="19"/>
  <c r="K48" i="19" s="1"/>
  <c r="J106" i="19"/>
  <c r="K106" i="19" s="1"/>
  <c r="K103" i="19"/>
  <c r="L151" i="14"/>
  <c r="L178" i="16"/>
  <c r="L176" i="16"/>
  <c r="L169" i="16"/>
  <c r="L304" i="16"/>
  <c r="L301" i="16"/>
  <c r="L296" i="16"/>
  <c r="L294" i="16"/>
  <c r="O491" i="11"/>
  <c r="O492" i="11" s="1"/>
  <c r="O493" i="11" s="1"/>
  <c r="O494" i="11" s="1"/>
  <c r="O495" i="11" s="1"/>
  <c r="O496" i="11" s="1"/>
  <c r="O497" i="11" s="1"/>
  <c r="O498" i="11" s="1"/>
  <c r="O499" i="11" s="1"/>
  <c r="O500" i="11" s="1"/>
  <c r="O501" i="11" s="1"/>
  <c r="O502" i="11" s="1"/>
  <c r="O503" i="11" s="1"/>
  <c r="O504" i="11" s="1"/>
  <c r="O505" i="11" s="1"/>
  <c r="O506" i="11" s="1"/>
  <c r="O507" i="11" s="1"/>
  <c r="O508" i="11" s="1"/>
  <c r="O509" i="11" s="1"/>
  <c r="O510" i="11" s="1"/>
  <c r="O511" i="11" s="1"/>
  <c r="O512" i="11" s="1"/>
  <c r="O513" i="11" s="1"/>
  <c r="O514" i="11" s="1"/>
  <c r="O515" i="11" s="1"/>
  <c r="O516" i="11" s="1"/>
  <c r="O517" i="11" s="1"/>
  <c r="O518" i="11" s="1"/>
  <c r="O519" i="11" s="1"/>
  <c r="O520" i="11" s="1"/>
  <c r="O521" i="11" s="1"/>
  <c r="O522" i="11" s="1"/>
  <c r="O523" i="11" s="1"/>
  <c r="O524" i="11" s="1"/>
  <c r="O525" i="11" s="1"/>
  <c r="O526" i="11" s="1"/>
  <c r="O527" i="11" s="1"/>
  <c r="O528" i="11" s="1"/>
  <c r="O529" i="11" s="1"/>
  <c r="O530" i="11" s="1"/>
  <c r="O531" i="11" s="1"/>
  <c r="O532" i="11" s="1"/>
  <c r="O533" i="11" s="1"/>
  <c r="O534" i="11" s="1"/>
  <c r="O535" i="11" s="1"/>
  <c r="O536" i="11" s="1"/>
  <c r="O537" i="11" s="1"/>
  <c r="O538" i="11" s="1"/>
  <c r="O539" i="11" s="1"/>
  <c r="O540" i="11" s="1"/>
  <c r="O541" i="11" s="1"/>
  <c r="O542" i="11" s="1"/>
  <c r="O543" i="11" s="1"/>
  <c r="O544" i="11" s="1"/>
  <c r="O545" i="11" s="1"/>
  <c r="O546" i="11" s="1"/>
  <c r="O547" i="11" s="1"/>
  <c r="O548" i="11" s="1"/>
  <c r="O549" i="11" s="1"/>
  <c r="O550" i="11" s="1"/>
  <c r="O551" i="11" s="1"/>
  <c r="O552" i="11" s="1"/>
  <c r="O553" i="11" s="1"/>
  <c r="O554" i="11" s="1"/>
  <c r="O555" i="11" s="1"/>
  <c r="O556" i="11" s="1"/>
  <c r="O557" i="11" s="1"/>
  <c r="O558" i="11" s="1"/>
  <c r="O559" i="11" s="1"/>
  <c r="O560" i="11" s="1"/>
  <c r="O561" i="11" s="1"/>
  <c r="O562" i="11" s="1"/>
  <c r="O563" i="11" s="1"/>
  <c r="O564" i="11" s="1"/>
  <c r="O565" i="11" s="1"/>
  <c r="O566" i="11" s="1"/>
  <c r="O567" i="11" s="1"/>
  <c r="O568" i="11" s="1"/>
  <c r="O569" i="11" s="1"/>
  <c r="O570" i="11" s="1"/>
  <c r="O571" i="11" s="1"/>
  <c r="O572" i="11" s="1"/>
  <c r="O573" i="11" s="1"/>
  <c r="O574" i="11" s="1"/>
  <c r="O575" i="11" s="1"/>
  <c r="O576" i="11" s="1"/>
  <c r="O577" i="11" s="1"/>
  <c r="O578" i="11" s="1"/>
  <c r="O579" i="11" s="1"/>
  <c r="O580" i="11" s="1"/>
  <c r="J126" i="12"/>
  <c r="K126" i="12" s="1"/>
  <c r="K566" i="12"/>
  <c r="J108" i="13"/>
  <c r="K108" i="13" s="1"/>
  <c r="J321" i="13"/>
  <c r="K321" i="13" s="1"/>
  <c r="K87" i="19"/>
  <c r="K50" i="19"/>
  <c r="L484" i="13"/>
  <c r="L126" i="14"/>
  <c r="J95" i="16"/>
  <c r="K95" i="16" s="1"/>
  <c r="L140" i="14"/>
  <c r="L136" i="14"/>
  <c r="U490" i="13"/>
  <c r="K226" i="12"/>
  <c r="K376" i="12"/>
  <c r="K542" i="12"/>
  <c r="L277" i="16"/>
  <c r="L283" i="16"/>
  <c r="L11" i="6"/>
  <c r="J119" i="14"/>
  <c r="K119" i="14" s="1"/>
  <c r="J149" i="14"/>
  <c r="K149" i="14" s="1"/>
  <c r="U408" i="13"/>
  <c r="U85" i="6"/>
  <c r="J110" i="17"/>
  <c r="K110" i="17" s="1"/>
  <c r="J124" i="17"/>
  <c r="K124" i="17" s="1"/>
  <c r="P124" i="17" s="1"/>
  <c r="L101" i="14"/>
  <c r="J107" i="16"/>
  <c r="K107" i="16" s="1"/>
  <c r="J125" i="16"/>
  <c r="K125" i="16" s="1"/>
  <c r="L111" i="16"/>
  <c r="L103" i="16"/>
  <c r="L155" i="16"/>
  <c r="L136" i="16"/>
  <c r="L105" i="17"/>
  <c r="U19" i="13"/>
  <c r="V19" i="13" s="1"/>
  <c r="L97" i="14"/>
  <c r="K103" i="14"/>
  <c r="J105" i="16"/>
  <c r="K105" i="16" s="1"/>
  <c r="L143" i="16"/>
  <c r="U311" i="14"/>
  <c r="V311" i="14" s="1"/>
  <c r="U4" i="16"/>
  <c r="V4" i="16" s="1"/>
  <c r="L103" i="17"/>
  <c r="U373" i="16"/>
  <c r="V373" i="16" s="1"/>
  <c r="U49" i="17"/>
  <c r="V49" i="17" s="1"/>
  <c r="O92" i="17"/>
  <c r="O93" i="17" s="1"/>
  <c r="O94" i="17" s="1"/>
  <c r="O95" i="17" s="1"/>
  <c r="O96" i="17" s="1"/>
  <c r="O97" i="17" s="1"/>
  <c r="O98" i="17" s="1"/>
  <c r="O99" i="17" s="1"/>
  <c r="O100" i="17" s="1"/>
  <c r="O101" i="17" s="1"/>
  <c r="O102" i="17" s="1"/>
  <c r="O103" i="17" s="1"/>
  <c r="O104" i="17" s="1"/>
  <c r="O105" i="17" s="1"/>
  <c r="O106" i="17" s="1"/>
  <c r="O107" i="17" s="1"/>
  <c r="O108" i="17" s="1"/>
  <c r="O109" i="17" s="1"/>
  <c r="O110" i="17" s="1"/>
  <c r="O111" i="17" s="1"/>
  <c r="O112" i="17" s="1"/>
  <c r="O113" i="17" s="1"/>
  <c r="O114" i="17" s="1"/>
  <c r="O115" i="17" s="1"/>
  <c r="O116" i="17" s="1"/>
  <c r="O117" i="17" s="1"/>
  <c r="O118" i="17" s="1"/>
  <c r="O119" i="17" s="1"/>
  <c r="O120" i="17" s="1"/>
  <c r="O121" i="17" s="1"/>
  <c r="K118" i="17"/>
  <c r="K96" i="17"/>
  <c r="K143" i="17"/>
  <c r="J222" i="6"/>
  <c r="K222" i="6" s="1"/>
  <c r="J184" i="6"/>
  <c r="K184" i="6" s="1"/>
  <c r="J316" i="6"/>
  <c r="K316" i="6" s="1"/>
  <c r="J367" i="6"/>
  <c r="K367" i="6" s="1"/>
  <c r="J477" i="6"/>
  <c r="K477" i="6" s="1"/>
  <c r="K73" i="6"/>
  <c r="K38" i="6"/>
  <c r="K67" i="6"/>
  <c r="K91" i="6"/>
  <c r="K160" i="6"/>
  <c r="K150" i="6"/>
  <c r="K145" i="6"/>
  <c r="K131" i="6"/>
  <c r="K227" i="6"/>
  <c r="J244" i="6"/>
  <c r="K244" i="6" s="1"/>
  <c r="J399" i="6"/>
  <c r="K399" i="6" s="1"/>
  <c r="J512" i="6"/>
  <c r="K512" i="6" s="1"/>
  <c r="J456" i="6"/>
  <c r="K456" i="6" s="1"/>
  <c r="K58" i="6"/>
  <c r="K89" i="6"/>
  <c r="K60" i="6"/>
  <c r="K164" i="6"/>
  <c r="J301" i="6"/>
  <c r="K380" i="6"/>
  <c r="P4" i="19"/>
  <c r="P5" i="19" s="1"/>
  <c r="P6" i="19" s="1"/>
  <c r="P7" i="19" s="1"/>
  <c r="P312" i="16"/>
  <c r="P313" i="16" s="1"/>
  <c r="P314" i="16" s="1"/>
  <c r="P315" i="16" s="1"/>
  <c r="P316" i="16" s="1"/>
  <c r="P317" i="16" s="1"/>
  <c r="P318" i="16" s="1"/>
  <c r="P319" i="16" s="1"/>
  <c r="P320" i="16" s="1"/>
  <c r="P321" i="16" s="1"/>
  <c r="P322" i="16" s="1"/>
  <c r="P323" i="16" s="1"/>
  <c r="P324" i="16" s="1"/>
  <c r="P325" i="16" s="1"/>
  <c r="P326" i="16" s="1"/>
  <c r="P327" i="16" s="1"/>
  <c r="P328" i="16" s="1"/>
  <c r="P329" i="16" s="1"/>
  <c r="P330" i="16" s="1"/>
  <c r="P331" i="16" s="1"/>
  <c r="P332" i="16" s="1"/>
  <c r="P333" i="16" s="1"/>
  <c r="P334" i="16" s="1"/>
  <c r="P335" i="16" s="1"/>
  <c r="P336" i="16" s="1"/>
  <c r="P337" i="16" s="1"/>
  <c r="P338" i="16" s="1"/>
  <c r="P339" i="16" s="1"/>
  <c r="P340" i="16" s="1"/>
  <c r="P341" i="16" s="1"/>
  <c r="P342" i="16" s="1"/>
  <c r="P343" i="16" s="1"/>
  <c r="P344" i="16" s="1"/>
  <c r="P345" i="16" s="1"/>
  <c r="P346" i="16" s="1"/>
  <c r="P347" i="16" s="1"/>
  <c r="P348" i="16" s="1"/>
  <c r="P349" i="16" s="1"/>
  <c r="P350" i="16" s="1"/>
  <c r="P351" i="16" s="1"/>
  <c r="P352" i="16" s="1"/>
  <c r="P353" i="16" s="1"/>
  <c r="P354" i="16" s="1"/>
  <c r="P355" i="16" s="1"/>
  <c r="P356" i="16" s="1"/>
  <c r="P357" i="16" s="1"/>
  <c r="P358" i="16" s="1"/>
  <c r="P359" i="16" s="1"/>
  <c r="P360" i="16" s="1"/>
  <c r="P361" i="16" s="1"/>
  <c r="P362" i="16" s="1"/>
  <c r="P363" i="16" s="1"/>
  <c r="P364" i="16" s="1"/>
  <c r="P365" i="16" s="1"/>
  <c r="P366" i="16" s="1"/>
  <c r="P367" i="16" s="1"/>
  <c r="P368" i="16" s="1"/>
  <c r="P369" i="16" s="1"/>
  <c r="P370" i="16" s="1"/>
  <c r="K71" i="6"/>
  <c r="K120" i="6"/>
  <c r="K168" i="6"/>
  <c r="K140" i="6"/>
  <c r="J206" i="6"/>
  <c r="K206" i="6" s="1"/>
  <c r="J249" i="6"/>
  <c r="K249" i="6" s="1"/>
  <c r="J29" i="7"/>
  <c r="K29" i="7" s="1"/>
  <c r="K27" i="6"/>
  <c r="K75" i="6"/>
  <c r="K124" i="6"/>
  <c r="K104" i="6"/>
  <c r="K172" i="6"/>
  <c r="K230" i="6"/>
  <c r="J354" i="6"/>
  <c r="K354" i="6" s="1"/>
  <c r="J426" i="6"/>
  <c r="K426" i="6" s="1"/>
  <c r="J486" i="6"/>
  <c r="K486" i="6" s="1"/>
  <c r="J443" i="6"/>
  <c r="K443" i="6" s="1"/>
  <c r="K108" i="6"/>
  <c r="J123" i="6"/>
  <c r="K123" i="6" s="1"/>
  <c r="J287" i="6"/>
  <c r="K287" i="6" s="1"/>
  <c r="K319" i="6"/>
  <c r="K31" i="6"/>
  <c r="K48" i="6"/>
  <c r="K93" i="6"/>
  <c r="K148" i="6"/>
  <c r="K142" i="6"/>
  <c r="K137" i="6"/>
  <c r="J179" i="6"/>
  <c r="K179" i="6" s="1"/>
  <c r="J239" i="6"/>
  <c r="K239" i="6" s="1"/>
  <c r="J311" i="6"/>
  <c r="K311" i="6" s="1"/>
  <c r="J394" i="6"/>
  <c r="K394" i="6" s="1"/>
  <c r="J12" i="7"/>
  <c r="K12" i="7" s="1"/>
  <c r="P164" i="17"/>
  <c r="P165" i="17" s="1"/>
  <c r="P166" i="17" s="1"/>
  <c r="P167" i="17" s="1"/>
  <c r="P168" i="17" s="1"/>
  <c r="P169" i="17" s="1"/>
  <c r="P170" i="17" s="1"/>
  <c r="P171" i="17" s="1"/>
  <c r="P172" i="17" s="1"/>
  <c r="P173" i="17" s="1"/>
  <c r="P174" i="17" s="1"/>
  <c r="P175" i="17" s="1"/>
  <c r="P176" i="17" s="1"/>
  <c r="P177" i="17" s="1"/>
  <c r="P178" i="17" s="1"/>
  <c r="P179" i="17" s="1"/>
  <c r="P180" i="17" s="1"/>
  <c r="P181" i="17" s="1"/>
  <c r="P182" i="17" s="1"/>
  <c r="P183" i="17" s="1"/>
  <c r="P184" i="17" s="1"/>
  <c r="P185" i="17" s="1"/>
  <c r="P186" i="17" s="1"/>
  <c r="P187" i="17" s="1"/>
  <c r="P188" i="17" s="1"/>
  <c r="P189" i="17" s="1"/>
  <c r="P190" i="17" s="1"/>
  <c r="P191" i="17" s="1"/>
  <c r="P192" i="17" s="1"/>
  <c r="P193" i="17" s="1"/>
  <c r="P194" i="17" s="1"/>
  <c r="P195" i="17" s="1"/>
  <c r="P196" i="17" s="1"/>
  <c r="P197" i="17" s="1"/>
  <c r="P198" i="17" s="1"/>
  <c r="P199" i="17" s="1"/>
  <c r="P200" i="17" s="1"/>
  <c r="P201" i="17" s="1"/>
  <c r="P202" i="17" s="1"/>
  <c r="K31" i="19"/>
  <c r="P31" i="19" s="1"/>
  <c r="K20" i="6"/>
  <c r="K78" i="6"/>
  <c r="J52" i="6"/>
  <c r="K52" i="6" s="1"/>
  <c r="J112" i="6"/>
  <c r="K112" i="6" s="1"/>
  <c r="K97" i="6"/>
  <c r="J156" i="6"/>
  <c r="K156" i="6" s="1"/>
  <c r="J132" i="6"/>
  <c r="K132" i="6" s="1"/>
  <c r="K292" i="6"/>
  <c r="J431" i="6"/>
  <c r="K431" i="6" s="1"/>
  <c r="J25" i="7"/>
  <c r="K25" i="7" s="1"/>
  <c r="J41" i="8"/>
  <c r="K41" i="8" s="1"/>
  <c r="J165" i="8"/>
  <c r="K165" i="8" s="1"/>
  <c r="J330" i="8"/>
  <c r="K330" i="8" s="1"/>
  <c r="J398" i="8"/>
  <c r="K398" i="8" s="1"/>
  <c r="J443" i="8"/>
  <c r="K443" i="8" s="1"/>
  <c r="J463" i="8"/>
  <c r="K463" i="8" s="1"/>
  <c r="J13" i="9"/>
  <c r="K13" i="9" s="1"/>
  <c r="J36" i="9"/>
  <c r="K36" i="9" s="1"/>
  <c r="J105" i="9"/>
  <c r="K105" i="9" s="1"/>
  <c r="J138" i="9"/>
  <c r="K138" i="9" s="1"/>
  <c r="J168" i="9"/>
  <c r="K168" i="9" s="1"/>
  <c r="J192" i="9"/>
  <c r="K192" i="9" s="1"/>
  <c r="J222" i="9"/>
  <c r="K222" i="9" s="1"/>
  <c r="J249" i="9"/>
  <c r="K249" i="9" s="1"/>
  <c r="J279" i="9"/>
  <c r="K279" i="9" s="1"/>
  <c r="J105" i="10"/>
  <c r="K105" i="10" s="1"/>
  <c r="K198" i="6"/>
  <c r="K263" i="6"/>
  <c r="K330" i="6"/>
  <c r="K384" i="6"/>
  <c r="K496" i="6"/>
  <c r="K480" i="6"/>
  <c r="K30" i="7"/>
  <c r="K149" i="7"/>
  <c r="K220" i="7"/>
  <c r="K287" i="7"/>
  <c r="K318" i="7"/>
  <c r="K333" i="7"/>
  <c r="K351" i="7"/>
  <c r="K403" i="7"/>
  <c r="K516" i="7"/>
  <c r="K483" i="7"/>
  <c r="K468" i="7"/>
  <c r="K464" i="7"/>
  <c r="K180" i="8"/>
  <c r="K213" i="8"/>
  <c r="J225" i="8"/>
  <c r="K225" i="8" s="1"/>
  <c r="K272" i="8"/>
  <c r="K292" i="8"/>
  <c r="J311" i="8"/>
  <c r="K311" i="8" s="1"/>
  <c r="J383" i="8"/>
  <c r="K383" i="8" s="1"/>
  <c r="K420" i="8"/>
  <c r="J453" i="8"/>
  <c r="K453" i="8" s="1"/>
  <c r="K469" i="8"/>
  <c r="J507" i="8"/>
  <c r="K507" i="8" s="1"/>
  <c r="J23" i="9"/>
  <c r="K23" i="9" s="1"/>
  <c r="K65" i="9"/>
  <c r="J75" i="9"/>
  <c r="K75" i="9" s="1"/>
  <c r="K128" i="9"/>
  <c r="J151" i="9"/>
  <c r="K151" i="9" s="1"/>
  <c r="J205" i="9"/>
  <c r="K205" i="9" s="1"/>
  <c r="J262" i="9"/>
  <c r="K262" i="9" s="1"/>
  <c r="K302" i="9"/>
  <c r="J319" i="9"/>
  <c r="K319" i="9" s="1"/>
  <c r="J396" i="11"/>
  <c r="K396" i="11" s="1"/>
  <c r="K402" i="6"/>
  <c r="K370" i="6"/>
  <c r="K455" i="6"/>
  <c r="K26" i="7"/>
  <c r="K133" i="7"/>
  <c r="K201" i="7"/>
  <c r="K248" i="7"/>
  <c r="K379" i="7"/>
  <c r="K472" i="7"/>
  <c r="K459" i="7"/>
  <c r="J13" i="8"/>
  <c r="K13" i="8" s="1"/>
  <c r="K59" i="8"/>
  <c r="K115" i="8"/>
  <c r="K152" i="8"/>
  <c r="K166" i="8"/>
  <c r="K185" i="8"/>
  <c r="K196" i="8"/>
  <c r="J201" i="8"/>
  <c r="K201" i="8" s="1"/>
  <c r="K220" i="8"/>
  <c r="K267" i="8"/>
  <c r="K306" i="8"/>
  <c r="J364" i="8"/>
  <c r="K364" i="8" s="1"/>
  <c r="K384" i="8"/>
  <c r="K415" i="8"/>
  <c r="J438" i="8"/>
  <c r="K438" i="8" s="1"/>
  <c r="K475" i="8"/>
  <c r="K495" i="8"/>
  <c r="J24" i="9"/>
  <c r="K24" i="9" s="1"/>
  <c r="J40" i="9"/>
  <c r="K40" i="9" s="1"/>
  <c r="J89" i="9"/>
  <c r="K89" i="9" s="1"/>
  <c r="J101" i="9"/>
  <c r="K101" i="9" s="1"/>
  <c r="J152" i="9"/>
  <c r="K152" i="9" s="1"/>
  <c r="J164" i="9"/>
  <c r="K164" i="9" s="1"/>
  <c r="J206" i="9"/>
  <c r="K206" i="9" s="1"/>
  <c r="J218" i="9"/>
  <c r="K218" i="9" s="1"/>
  <c r="J263" i="9"/>
  <c r="K263" i="9" s="1"/>
  <c r="J275" i="9"/>
  <c r="K275" i="9" s="1"/>
  <c r="J320" i="9"/>
  <c r="K320" i="9" s="1"/>
  <c r="J332" i="9"/>
  <c r="K332" i="9" s="1"/>
  <c r="J379" i="9"/>
  <c r="K379" i="9" s="1"/>
  <c r="J406" i="9"/>
  <c r="K406" i="9" s="1"/>
  <c r="J469" i="9"/>
  <c r="K469" i="9" s="1"/>
  <c r="K224" i="6"/>
  <c r="K219" i="6"/>
  <c r="K205" i="6"/>
  <c r="K182" i="6"/>
  <c r="K247" i="6"/>
  <c r="K241" i="6"/>
  <c r="K236" i="6"/>
  <c r="K314" i="6"/>
  <c r="K309" i="6"/>
  <c r="K428" i="6"/>
  <c r="K396" i="6"/>
  <c r="K392" i="6"/>
  <c r="K364" i="6"/>
  <c r="K510" i="6"/>
  <c r="K479" i="6"/>
  <c r="K469" i="6"/>
  <c r="K464" i="6"/>
  <c r="K9" i="7"/>
  <c r="K70" i="7"/>
  <c r="K140" i="7"/>
  <c r="K239" i="7"/>
  <c r="K255" i="7"/>
  <c r="K272" i="7"/>
  <c r="K288" i="7"/>
  <c r="K305" i="7"/>
  <c r="K319" i="7"/>
  <c r="K353" i="7"/>
  <c r="K390" i="7"/>
  <c r="K419" i="7"/>
  <c r="K515" i="7"/>
  <c r="K500" i="7"/>
  <c r="K496" i="7"/>
  <c r="K467" i="7"/>
  <c r="K70" i="8"/>
  <c r="J78" i="8"/>
  <c r="K78" i="8" s="1"/>
  <c r="K104" i="8"/>
  <c r="K142" i="8"/>
  <c r="J186" i="8"/>
  <c r="K186" i="8" s="1"/>
  <c r="K210" i="8"/>
  <c r="K347" i="8"/>
  <c r="J428" i="8"/>
  <c r="K428" i="8" s="1"/>
  <c r="K470" i="8"/>
  <c r="J502" i="8"/>
  <c r="K502" i="8" s="1"/>
  <c r="K4" i="9"/>
  <c r="P4" i="9" s="1"/>
  <c r="K73" i="9"/>
  <c r="K131" i="9"/>
  <c r="K189" i="9"/>
  <c r="K246" i="9"/>
  <c r="K338" i="9"/>
  <c r="K271" i="6"/>
  <c r="K338" i="6"/>
  <c r="K410" i="6"/>
  <c r="K378" i="6"/>
  <c r="K504" i="6"/>
  <c r="K27" i="7"/>
  <c r="K41" i="7"/>
  <c r="K58" i="7"/>
  <c r="K66" i="7"/>
  <c r="K95" i="7"/>
  <c r="K212" i="7"/>
  <c r="K235" i="7"/>
  <c r="P235" i="7" s="1"/>
  <c r="K250" i="7"/>
  <c r="K366" i="7"/>
  <c r="K504" i="7"/>
  <c r="K491" i="7"/>
  <c r="K33" i="8"/>
  <c r="K88" i="8"/>
  <c r="K133" i="8"/>
  <c r="K157" i="8"/>
  <c r="K173" i="8"/>
  <c r="K202" i="8"/>
  <c r="K248" i="8"/>
  <c r="K268" i="8"/>
  <c r="J280" i="8"/>
  <c r="K280" i="8" s="1"/>
  <c r="K327" i="8"/>
  <c r="K400" i="8"/>
  <c r="K445" i="8"/>
  <c r="J477" i="8"/>
  <c r="K477" i="8" s="1"/>
  <c r="J483" i="8"/>
  <c r="K483" i="8" s="1"/>
  <c r="J372" i="9"/>
  <c r="K372" i="9" s="1"/>
  <c r="J446" i="9"/>
  <c r="K446" i="9" s="1"/>
  <c r="K214" i="6"/>
  <c r="K303" i="6"/>
  <c r="K488" i="6"/>
  <c r="K478" i="6"/>
  <c r="K463" i="6"/>
  <c r="K141" i="7"/>
  <c r="K217" i="7"/>
  <c r="K240" i="7"/>
  <c r="K335" i="7"/>
  <c r="K371" i="7"/>
  <c r="K441" i="7"/>
  <c r="K514" i="7"/>
  <c r="K499" i="7"/>
  <c r="K452" i="7"/>
  <c r="K27" i="8"/>
  <c r="K77" i="8"/>
  <c r="J134" i="8"/>
  <c r="K134" i="8" s="1"/>
  <c r="K144" i="8"/>
  <c r="K168" i="8"/>
  <c r="J174" i="8"/>
  <c r="K174" i="8" s="1"/>
  <c r="K181" i="8"/>
  <c r="K243" i="8"/>
  <c r="K322" i="8"/>
  <c r="K380" i="8"/>
  <c r="K455" i="8"/>
  <c r="K509" i="8"/>
  <c r="K52" i="9"/>
  <c r="J431" i="9"/>
  <c r="K431" i="9" s="1"/>
  <c r="J509" i="9"/>
  <c r="K509" i="9" s="1"/>
  <c r="K190" i="6"/>
  <c r="K255" i="6"/>
  <c r="K322" i="6"/>
  <c r="K418" i="6"/>
  <c r="K386" i="6"/>
  <c r="K472" i="6"/>
  <c r="K13" i="7"/>
  <c r="K19" i="7"/>
  <c r="P19" i="7" s="1"/>
  <c r="P20" i="7" s="1"/>
  <c r="P21" i="7" s="1"/>
  <c r="K46" i="7"/>
  <c r="P46" i="7" s="1"/>
  <c r="K59" i="7"/>
  <c r="K67" i="7"/>
  <c r="K112" i="7"/>
  <c r="K209" i="7"/>
  <c r="K311" i="7"/>
  <c r="K341" i="7"/>
  <c r="K345" i="7"/>
  <c r="K359" i="7"/>
  <c r="K382" i="7"/>
  <c r="K437" i="7"/>
  <c r="K475" i="7"/>
  <c r="K465" i="7"/>
  <c r="K456" i="7"/>
  <c r="K11" i="8"/>
  <c r="J67" i="8"/>
  <c r="K67" i="8" s="1"/>
  <c r="K89" i="8"/>
  <c r="K123" i="8"/>
  <c r="K149" i="8"/>
  <c r="K188" i="8"/>
  <c r="K193" i="8"/>
  <c r="K217" i="8"/>
  <c r="J250" i="8"/>
  <c r="K250" i="8" s="1"/>
  <c r="J256" i="8"/>
  <c r="K256" i="8" s="1"/>
  <c r="K291" i="8"/>
  <c r="J335" i="8"/>
  <c r="K335" i="8" s="1"/>
  <c r="J355" i="8"/>
  <c r="K355" i="8" s="1"/>
  <c r="K375" i="8"/>
  <c r="J20" i="9"/>
  <c r="K20" i="9" s="1"/>
  <c r="J78" i="9"/>
  <c r="K78" i="9" s="1"/>
  <c r="J148" i="9"/>
  <c r="K148" i="9" s="1"/>
  <c r="J202" i="9"/>
  <c r="K202" i="9" s="1"/>
  <c r="J259" i="9"/>
  <c r="K259" i="9" s="1"/>
  <c r="J316" i="9"/>
  <c r="K316" i="9" s="1"/>
  <c r="J362" i="9"/>
  <c r="K362" i="9" s="1"/>
  <c r="K279" i="6"/>
  <c r="K346" i="6"/>
  <c r="K408" i="6"/>
  <c r="J33" i="7"/>
  <c r="K33" i="7" s="1"/>
  <c r="K51" i="7"/>
  <c r="J77" i="7"/>
  <c r="K77" i="7" s="1"/>
  <c r="K143" i="7"/>
  <c r="K219" i="7"/>
  <c r="K258" i="7"/>
  <c r="K263" i="7"/>
  <c r="K286" i="7"/>
  <c r="K350" i="7"/>
  <c r="J412" i="7"/>
  <c r="K412" i="7" s="1"/>
  <c r="J427" i="7"/>
  <c r="K427" i="7" s="1"/>
  <c r="K442" i="7"/>
  <c r="J507" i="7"/>
  <c r="K507" i="7" s="1"/>
  <c r="K484" i="7"/>
  <c r="K451" i="7"/>
  <c r="K51" i="8"/>
  <c r="J62" i="8"/>
  <c r="K62" i="8" s="1"/>
  <c r="J68" i="8"/>
  <c r="K68" i="8" s="1"/>
  <c r="J96" i="8"/>
  <c r="K96" i="8" s="1"/>
  <c r="K107" i="8"/>
  <c r="K169" i="8"/>
  <c r="J194" i="8"/>
  <c r="K194" i="8" s="1"/>
  <c r="K212" i="8"/>
  <c r="K251" i="8"/>
  <c r="K276" i="8"/>
  <c r="J298" i="8"/>
  <c r="K303" i="8"/>
  <c r="K323" i="8"/>
  <c r="J376" i="8"/>
  <c r="K376" i="8" s="1"/>
  <c r="J388" i="8"/>
  <c r="K388" i="8" s="1"/>
  <c r="J408" i="8"/>
  <c r="K408" i="8" s="1"/>
  <c r="J494" i="8"/>
  <c r="K494" i="8" s="1"/>
  <c r="K499" i="8"/>
  <c r="J352" i="9"/>
  <c r="K352" i="9" s="1"/>
  <c r="J368" i="9"/>
  <c r="K368" i="9" s="1"/>
  <c r="J484" i="10"/>
  <c r="K484" i="10" s="1"/>
  <c r="J498" i="11"/>
  <c r="K498" i="11" s="1"/>
  <c r="J10" i="12"/>
  <c r="K10" i="12" s="1"/>
  <c r="J346" i="12"/>
  <c r="K346" i="12" s="1"/>
  <c r="J352" i="12"/>
  <c r="K352" i="12" s="1"/>
  <c r="J443" i="12"/>
  <c r="K443" i="12" s="1"/>
  <c r="J491" i="12"/>
  <c r="K491" i="12" s="1"/>
  <c r="J512" i="12"/>
  <c r="K512" i="12" s="1"/>
  <c r="J518" i="12"/>
  <c r="K518" i="12" s="1"/>
  <c r="J455" i="9"/>
  <c r="K455" i="9" s="1"/>
  <c r="J495" i="9"/>
  <c r="K495" i="9" s="1"/>
  <c r="J44" i="10"/>
  <c r="K44" i="10" s="1"/>
  <c r="K150" i="10"/>
  <c r="J281" i="10"/>
  <c r="K281" i="10" s="1"/>
  <c r="J520" i="10"/>
  <c r="K520" i="10" s="1"/>
  <c r="K234" i="11"/>
  <c r="K344" i="11"/>
  <c r="K461" i="11"/>
  <c r="J63" i="12"/>
  <c r="K63" i="12" s="1"/>
  <c r="J98" i="12"/>
  <c r="K98" i="12" s="1"/>
  <c r="J202" i="12"/>
  <c r="K202" i="12" s="1"/>
  <c r="J302" i="12"/>
  <c r="K302" i="12" s="1"/>
  <c r="J389" i="12"/>
  <c r="K389" i="12" s="1"/>
  <c r="J555" i="12"/>
  <c r="K555" i="12" s="1"/>
  <c r="J270" i="13"/>
  <c r="K270" i="13" s="1"/>
  <c r="J286" i="13"/>
  <c r="K286" i="13" s="1"/>
  <c r="J337" i="13"/>
  <c r="K337" i="13" s="1"/>
  <c r="J434" i="13"/>
  <c r="K434" i="13" s="1"/>
  <c r="J445" i="13"/>
  <c r="K445" i="13" s="1"/>
  <c r="L354" i="11"/>
  <c r="J117" i="10"/>
  <c r="K117" i="10" s="1"/>
  <c r="J356" i="10"/>
  <c r="K356" i="10" s="1"/>
  <c r="K96" i="11"/>
  <c r="J80" i="12"/>
  <c r="K80" i="12" s="1"/>
  <c r="J114" i="12"/>
  <c r="K114" i="12" s="1"/>
  <c r="J171" i="12"/>
  <c r="K171" i="12" s="1"/>
  <c r="K281" i="12"/>
  <c r="J435" i="12"/>
  <c r="K435" i="12" s="1"/>
  <c r="J571" i="12"/>
  <c r="K571" i="12" s="1"/>
  <c r="J151" i="13"/>
  <c r="K151" i="13" s="1"/>
  <c r="J258" i="13"/>
  <c r="K258" i="13" s="1"/>
  <c r="J401" i="13"/>
  <c r="K401" i="13" s="1"/>
  <c r="J363" i="13"/>
  <c r="K363" i="13" s="1"/>
  <c r="J418" i="13"/>
  <c r="K418" i="13" s="1"/>
  <c r="K510" i="13"/>
  <c r="J558" i="13"/>
  <c r="K558" i="13" s="1"/>
  <c r="J20" i="14"/>
  <c r="K20" i="14" s="1"/>
  <c r="L468" i="11"/>
  <c r="K12" i="8"/>
  <c r="K40" i="8"/>
  <c r="K112" i="8"/>
  <c r="K178" i="8"/>
  <c r="P178" i="8" s="1"/>
  <c r="K209" i="8"/>
  <c r="K264" i="8"/>
  <c r="K319" i="8"/>
  <c r="K372" i="8"/>
  <c r="K461" i="8"/>
  <c r="K491" i="8"/>
  <c r="K28" i="9"/>
  <c r="K44" i="9"/>
  <c r="K93" i="9"/>
  <c r="K97" i="9"/>
  <c r="K156" i="9"/>
  <c r="K160" i="9"/>
  <c r="K210" i="9"/>
  <c r="K214" i="9"/>
  <c r="K267" i="9"/>
  <c r="K271" i="9"/>
  <c r="K324" i="9"/>
  <c r="K328" i="9"/>
  <c r="K395" i="9"/>
  <c r="K399" i="9"/>
  <c r="J463" i="9"/>
  <c r="K463" i="9" s="1"/>
  <c r="J503" i="9"/>
  <c r="K503" i="9" s="1"/>
  <c r="J178" i="10"/>
  <c r="K178" i="10" s="1"/>
  <c r="J409" i="10"/>
  <c r="K409" i="10" s="1"/>
  <c r="J12" i="11"/>
  <c r="K12" i="11" s="1"/>
  <c r="K157" i="11"/>
  <c r="J277" i="11"/>
  <c r="K277" i="11" s="1"/>
  <c r="J6" i="12"/>
  <c r="K6" i="12" s="1"/>
  <c r="J23" i="12"/>
  <c r="K23" i="12" s="1"/>
  <c r="J65" i="12"/>
  <c r="K65" i="12" s="1"/>
  <c r="J105" i="12"/>
  <c r="K105" i="12" s="1"/>
  <c r="J313" i="12"/>
  <c r="K313" i="12" s="1"/>
  <c r="J426" i="12"/>
  <c r="K426" i="12" s="1"/>
  <c r="J447" i="12"/>
  <c r="K447" i="12" s="1"/>
  <c r="J453" i="12"/>
  <c r="K453" i="12" s="1"/>
  <c r="J524" i="12"/>
  <c r="K524" i="12" s="1"/>
  <c r="J85" i="13"/>
  <c r="K85" i="13" s="1"/>
  <c r="K281" i="13"/>
  <c r="J326" i="13"/>
  <c r="K326" i="13" s="1"/>
  <c r="J347" i="13"/>
  <c r="K347" i="13" s="1"/>
  <c r="J413" i="13"/>
  <c r="K413" i="13" s="1"/>
  <c r="J441" i="13"/>
  <c r="K441" i="13" s="1"/>
  <c r="J459" i="13"/>
  <c r="K459" i="13" s="1"/>
  <c r="J540" i="13"/>
  <c r="K540" i="13" s="1"/>
  <c r="J74" i="14"/>
  <c r="K74" i="14" s="1"/>
  <c r="J145" i="13"/>
  <c r="K145" i="13" s="1"/>
  <c r="J266" i="13"/>
  <c r="K266" i="13" s="1"/>
  <c r="J310" i="13"/>
  <c r="K310" i="13" s="1"/>
  <c r="J430" i="13"/>
  <c r="K430" i="13" s="1"/>
  <c r="J453" i="13"/>
  <c r="K453" i="13" s="1"/>
  <c r="J466" i="13"/>
  <c r="K466" i="13" s="1"/>
  <c r="J495" i="13"/>
  <c r="K495" i="13" s="1"/>
  <c r="J518" i="13"/>
  <c r="K518" i="13" s="1"/>
  <c r="J534" i="13"/>
  <c r="K534" i="13" s="1"/>
  <c r="J50" i="14"/>
  <c r="J58" i="14"/>
  <c r="K58" i="14" s="1"/>
  <c r="J4" i="16"/>
  <c r="K4" i="16" s="1"/>
  <c r="L413" i="11"/>
  <c r="L409" i="11"/>
  <c r="L244" i="13"/>
  <c r="L147" i="14"/>
  <c r="K11" i="9"/>
  <c r="K7" i="9"/>
  <c r="K82" i="9"/>
  <c r="K140" i="9"/>
  <c r="K144" i="9"/>
  <c r="K194" i="9"/>
  <c r="K198" i="9"/>
  <c r="K251" i="9"/>
  <c r="K255" i="9"/>
  <c r="K312" i="9"/>
  <c r="J348" i="9"/>
  <c r="K348" i="9" s="1"/>
  <c r="K354" i="9"/>
  <c r="K364" i="9"/>
  <c r="J407" i="9"/>
  <c r="K407" i="9" s="1"/>
  <c r="K422" i="9"/>
  <c r="J427" i="9"/>
  <c r="K427" i="9" s="1"/>
  <c r="K433" i="9"/>
  <c r="J443" i="9"/>
  <c r="K443" i="9" s="1"/>
  <c r="J510" i="9"/>
  <c r="K510" i="9" s="1"/>
  <c r="J522" i="9"/>
  <c r="K522" i="9" s="1"/>
  <c r="J166" i="10"/>
  <c r="K166" i="10" s="1"/>
  <c r="J397" i="10"/>
  <c r="K397" i="10" s="1"/>
  <c r="J19" i="11"/>
  <c r="K19" i="11" s="1"/>
  <c r="J372" i="11"/>
  <c r="K372" i="11" s="1"/>
  <c r="J441" i="11"/>
  <c r="K441" i="11" s="1"/>
  <c r="J4" i="12"/>
  <c r="K4" i="12" s="1"/>
  <c r="J116" i="12"/>
  <c r="K116" i="12" s="1"/>
  <c r="J231" i="12"/>
  <c r="K231" i="12" s="1"/>
  <c r="J252" i="12"/>
  <c r="K252" i="12" s="1"/>
  <c r="J258" i="12"/>
  <c r="K258" i="12" s="1"/>
  <c r="J273" i="12"/>
  <c r="K273" i="12" s="1"/>
  <c r="J315" i="12"/>
  <c r="K315" i="12" s="1"/>
  <c r="J342" i="12"/>
  <c r="K342" i="12" s="1"/>
  <c r="J381" i="12"/>
  <c r="K381" i="12" s="1"/>
  <c r="K421" i="12"/>
  <c r="J437" i="12"/>
  <c r="K437" i="12" s="1"/>
  <c r="J508" i="12"/>
  <c r="K508" i="12" s="1"/>
  <c r="J547" i="12"/>
  <c r="K547" i="12" s="1"/>
  <c r="K100" i="13"/>
  <c r="J239" i="13"/>
  <c r="K239" i="13" s="1"/>
  <c r="J305" i="13"/>
  <c r="K305" i="13" s="1"/>
  <c r="J409" i="13"/>
  <c r="K409" i="13" s="1"/>
  <c r="K79" i="17"/>
  <c r="J24" i="18"/>
  <c r="K24" i="18" s="1"/>
  <c r="O308" i="18"/>
  <c r="O309" i="18" s="1"/>
  <c r="O310" i="18" s="1"/>
  <c r="O311" i="18" s="1"/>
  <c r="O312" i="18" s="1"/>
  <c r="O313" i="18" s="1"/>
  <c r="O314" i="18" s="1"/>
  <c r="O315" i="18" s="1"/>
  <c r="O316" i="18" s="1"/>
  <c r="O317" i="18" s="1"/>
  <c r="O318" i="18" s="1"/>
  <c r="O319" i="18" s="1"/>
  <c r="O320" i="18" s="1"/>
  <c r="O321" i="18" s="1"/>
  <c r="O322" i="18" s="1"/>
  <c r="O323" i="18" s="1"/>
  <c r="O324" i="18" s="1"/>
  <c r="O325" i="18" s="1"/>
  <c r="O326" i="18" s="1"/>
  <c r="O327" i="18" s="1"/>
  <c r="O328" i="18" s="1"/>
  <c r="O329" i="18" s="1"/>
  <c r="O330" i="18" s="1"/>
  <c r="O331" i="18" s="1"/>
  <c r="O332" i="18" s="1"/>
  <c r="O333" i="18" s="1"/>
  <c r="O334" i="18" s="1"/>
  <c r="O335" i="18" s="1"/>
  <c r="O336" i="18" s="1"/>
  <c r="O337" i="18" s="1"/>
  <c r="O338" i="18" s="1"/>
  <c r="O339" i="18" s="1"/>
  <c r="O340" i="18" s="1"/>
  <c r="O341" i="18" s="1"/>
  <c r="O342" i="18" s="1"/>
  <c r="O343" i="18" s="1"/>
  <c r="O344" i="18" s="1"/>
  <c r="O345" i="18" s="1"/>
  <c r="O346" i="18" s="1"/>
  <c r="O347" i="18" s="1"/>
  <c r="O348" i="18" s="1"/>
  <c r="O349" i="18" s="1"/>
  <c r="O350" i="18" s="1"/>
  <c r="O351" i="18" s="1"/>
  <c r="O352" i="18" s="1"/>
  <c r="O353" i="18" s="1"/>
  <c r="O354" i="18" s="1"/>
  <c r="O355" i="18" s="1"/>
  <c r="O356" i="18" s="1"/>
  <c r="O357" i="18" s="1"/>
  <c r="O358" i="18" s="1"/>
  <c r="O359" i="18" s="1"/>
  <c r="O360" i="18" s="1"/>
  <c r="O361" i="18" s="1"/>
  <c r="J149" i="19"/>
  <c r="K149" i="19" s="1"/>
  <c r="K240" i="8"/>
  <c r="K359" i="8"/>
  <c r="K382" i="8"/>
  <c r="K412" i="8"/>
  <c r="K437" i="8"/>
  <c r="K467" i="8"/>
  <c r="K501" i="8"/>
  <c r="K15" i="9"/>
  <c r="K70" i="9"/>
  <c r="K74" i="9"/>
  <c r="K136" i="9"/>
  <c r="P136" i="9" s="1"/>
  <c r="K186" i="9"/>
  <c r="P186" i="9" s="1"/>
  <c r="K190" i="9"/>
  <c r="K247" i="9"/>
  <c r="K335" i="9"/>
  <c r="K471" i="9"/>
  <c r="J487" i="9"/>
  <c r="K487" i="9" s="1"/>
  <c r="K527" i="9"/>
  <c r="J121" i="10"/>
  <c r="K121" i="10" s="1"/>
  <c r="J238" i="10"/>
  <c r="K238" i="10" s="1"/>
  <c r="J472" i="10"/>
  <c r="K472" i="10" s="1"/>
  <c r="J250" i="11"/>
  <c r="K250" i="11" s="1"/>
  <c r="J360" i="11"/>
  <c r="K360" i="11" s="1"/>
  <c r="J477" i="11"/>
  <c r="K477" i="11" s="1"/>
  <c r="J43" i="12"/>
  <c r="K43" i="12" s="1"/>
  <c r="K132" i="12"/>
  <c r="J155" i="12"/>
  <c r="K155" i="12" s="1"/>
  <c r="J161" i="12"/>
  <c r="K161" i="12" s="1"/>
  <c r="K210" i="12"/>
  <c r="J360" i="12"/>
  <c r="K360" i="12" s="1"/>
  <c r="J466" i="12"/>
  <c r="K466" i="12" s="1"/>
  <c r="J502" i="12"/>
  <c r="K502" i="12" s="1"/>
  <c r="J526" i="12"/>
  <c r="K526" i="12" s="1"/>
  <c r="K23" i="13"/>
  <c r="J53" i="13"/>
  <c r="K53" i="13" s="1"/>
  <c r="K161" i="13"/>
  <c r="J234" i="13"/>
  <c r="K234" i="13" s="1"/>
  <c r="K377" i="13"/>
  <c r="K461" i="13"/>
  <c r="J52" i="14"/>
  <c r="K52" i="14" s="1"/>
  <c r="K51" i="16"/>
  <c r="K351" i="8"/>
  <c r="K374" i="8"/>
  <c r="K404" i="8"/>
  <c r="K459" i="8"/>
  <c r="K493" i="8"/>
  <c r="K5" i="9"/>
  <c r="K62" i="9"/>
  <c r="K66" i="9"/>
  <c r="K80" i="9"/>
  <c r="K96" i="9"/>
  <c r="K125" i="9"/>
  <c r="K129" i="9"/>
  <c r="K146" i="9"/>
  <c r="K159" i="9"/>
  <c r="K200" i="9"/>
  <c r="K213" i="9"/>
  <c r="K257" i="9"/>
  <c r="K270" i="9"/>
  <c r="K299" i="9"/>
  <c r="K303" i="9"/>
  <c r="K314" i="9"/>
  <c r="K327" i="9"/>
  <c r="K382" i="9"/>
  <c r="K423" i="9"/>
  <c r="J321" i="11"/>
  <c r="K321" i="11" s="1"/>
  <c r="J429" i="11"/>
  <c r="K429" i="11" s="1"/>
  <c r="J500" i="11"/>
  <c r="K500" i="11" s="1"/>
  <c r="J52" i="12"/>
  <c r="K52" i="12" s="1"/>
  <c r="J118" i="12"/>
  <c r="K118" i="12" s="1"/>
  <c r="J151" i="12"/>
  <c r="K151" i="12" s="1"/>
  <c r="J190" i="12"/>
  <c r="K190" i="12" s="1"/>
  <c r="J242" i="12"/>
  <c r="K242" i="12" s="1"/>
  <c r="J295" i="12"/>
  <c r="K295" i="12" s="1"/>
  <c r="J402" i="12"/>
  <c r="K402" i="12" s="1"/>
  <c r="J482" i="12"/>
  <c r="K482" i="12" s="1"/>
  <c r="J114" i="13"/>
  <c r="K114" i="13" s="1"/>
  <c r="J256" i="13"/>
  <c r="K256" i="13" s="1"/>
  <c r="J376" i="13"/>
  <c r="K376" i="13" s="1"/>
  <c r="J469" i="13"/>
  <c r="K469" i="13" s="1"/>
  <c r="J508" i="13"/>
  <c r="K508" i="13" s="1"/>
  <c r="J543" i="13"/>
  <c r="K543" i="13" s="1"/>
  <c r="K19" i="8"/>
  <c r="P19" i="8" s="1"/>
  <c r="P20" i="8" s="1"/>
  <c r="P21" i="8" s="1"/>
  <c r="P22" i="8" s="1"/>
  <c r="P23" i="8" s="1"/>
  <c r="K105" i="8"/>
  <c r="K120" i="8"/>
  <c r="K141" i="8"/>
  <c r="K150" i="8"/>
  <c r="K158" i="8"/>
  <c r="K288" i="8"/>
  <c r="K343" i="8"/>
  <c r="K366" i="8"/>
  <c r="K396" i="8"/>
  <c r="K451" i="8"/>
  <c r="K485" i="8"/>
  <c r="K515" i="8"/>
  <c r="J32" i="9"/>
  <c r="K32" i="9" s="1"/>
  <c r="J50" i="9"/>
  <c r="K50" i="9" s="1"/>
  <c r="K54" i="9"/>
  <c r="K58" i="9"/>
  <c r="J109" i="9"/>
  <c r="K109" i="9" s="1"/>
  <c r="J113" i="9"/>
  <c r="K113" i="9" s="1"/>
  <c r="K117" i="9"/>
  <c r="K121" i="9"/>
  <c r="J172" i="9"/>
  <c r="K172" i="9" s="1"/>
  <c r="J176" i="9"/>
  <c r="K176" i="9" s="1"/>
  <c r="K180" i="9"/>
  <c r="J226" i="9"/>
  <c r="K226" i="9" s="1"/>
  <c r="J230" i="9"/>
  <c r="K230" i="9" s="1"/>
  <c r="K234" i="9"/>
  <c r="K238" i="9"/>
  <c r="J283" i="9"/>
  <c r="K283" i="9" s="1"/>
  <c r="J287" i="9"/>
  <c r="K287" i="9" s="1"/>
  <c r="K291" i="9"/>
  <c r="K295" i="9"/>
  <c r="K340" i="9"/>
  <c r="K344" i="9"/>
  <c r="J351" i="9"/>
  <c r="K351" i="9" s="1"/>
  <c r="J383" i="9"/>
  <c r="K383" i="9" s="1"/>
  <c r="K393" i="9"/>
  <c r="J403" i="9"/>
  <c r="K403" i="9" s="1"/>
  <c r="K409" i="9"/>
  <c r="K419" i="9"/>
  <c r="K430" i="9"/>
  <c r="K461" i="9"/>
  <c r="K477" i="9"/>
  <c r="K501" i="9"/>
  <c r="J533" i="9"/>
  <c r="K533" i="9" s="1"/>
  <c r="K162" i="10"/>
  <c r="K226" i="10"/>
  <c r="K393" i="10"/>
  <c r="J246" i="11"/>
  <c r="K246" i="11" s="1"/>
  <c r="K309" i="11"/>
  <c r="J356" i="11"/>
  <c r="K356" i="11" s="1"/>
  <c r="J142" i="12"/>
  <c r="K142" i="12" s="1"/>
  <c r="J169" i="12"/>
  <c r="K169" i="12" s="1"/>
  <c r="J286" i="12"/>
  <c r="K286" i="12" s="1"/>
  <c r="J311" i="12"/>
  <c r="K311" i="12" s="1"/>
  <c r="J362" i="12"/>
  <c r="K362" i="12" s="1"/>
  <c r="K461" i="12"/>
  <c r="J528" i="12"/>
  <c r="K528" i="12" s="1"/>
  <c r="K4" i="13"/>
  <c r="P4" i="13" s="1"/>
  <c r="J175" i="13"/>
  <c r="K175" i="13" s="1"/>
  <c r="J210" i="13"/>
  <c r="K210" i="13" s="1"/>
  <c r="K329" i="13"/>
  <c r="J450" i="13"/>
  <c r="K450" i="13" s="1"/>
  <c r="J550" i="13"/>
  <c r="K550" i="13" s="1"/>
  <c r="J175" i="18"/>
  <c r="K175" i="18" s="1"/>
  <c r="L215" i="11"/>
  <c r="K554" i="11"/>
  <c r="K60" i="12"/>
  <c r="K69" i="12"/>
  <c r="K113" i="12"/>
  <c r="K166" i="12"/>
  <c r="K216" i="12"/>
  <c r="K239" i="12"/>
  <c r="K263" i="12"/>
  <c r="K310" i="12"/>
  <c r="K357" i="12"/>
  <c r="K366" i="12"/>
  <c r="K411" i="12"/>
  <c r="K434" i="12"/>
  <c r="K499" i="12"/>
  <c r="K523" i="12"/>
  <c r="K532" i="12"/>
  <c r="K579" i="12"/>
  <c r="K34" i="13"/>
  <c r="J69" i="13"/>
  <c r="K69" i="13" s="1"/>
  <c r="K106" i="13"/>
  <c r="J130" i="13"/>
  <c r="K130" i="13" s="1"/>
  <c r="K167" i="13"/>
  <c r="J191" i="13"/>
  <c r="K191" i="13" s="1"/>
  <c r="K231" i="13"/>
  <c r="K294" i="13"/>
  <c r="K372" i="13"/>
  <c r="K348" i="13"/>
  <c r="K449" i="13"/>
  <c r="K465" i="13"/>
  <c r="K475" i="13"/>
  <c r="K524" i="13"/>
  <c r="J27" i="18"/>
  <c r="K27" i="18" s="1"/>
  <c r="K59" i="18"/>
  <c r="J155" i="18"/>
  <c r="K155" i="18" s="1"/>
  <c r="L200" i="16"/>
  <c r="K356" i="9"/>
  <c r="K360" i="9"/>
  <c r="K411" i="9"/>
  <c r="K415" i="9"/>
  <c r="K506" i="9"/>
  <c r="K524" i="9"/>
  <c r="K80" i="10"/>
  <c r="K146" i="10"/>
  <c r="K261" i="10"/>
  <c r="K328" i="10"/>
  <c r="K230" i="11"/>
  <c r="K293" i="11"/>
  <c r="K340" i="11"/>
  <c r="K457" i="11"/>
  <c r="K578" i="11"/>
  <c r="K28" i="12"/>
  <c r="K42" i="12"/>
  <c r="K79" i="12"/>
  <c r="K207" i="12"/>
  <c r="K278" i="12"/>
  <c r="K287" i="12"/>
  <c r="K334" i="12"/>
  <c r="P334" i="12" s="1"/>
  <c r="P335" i="12" s="1"/>
  <c r="K390" i="12"/>
  <c r="K458" i="12"/>
  <c r="K467" i="12"/>
  <c r="K207" i="13"/>
  <c r="K396" i="13"/>
  <c r="J425" i="13"/>
  <c r="K425" i="13" s="1"/>
  <c r="J575" i="13"/>
  <c r="K575" i="13" s="1"/>
  <c r="J10" i="14"/>
  <c r="K10" i="14" s="1"/>
  <c r="K82" i="14"/>
  <c r="K11" i="17"/>
  <c r="J7" i="18"/>
  <c r="K7" i="18" s="1"/>
  <c r="K5" i="18"/>
  <c r="K26" i="18"/>
  <c r="L246" i="14"/>
  <c r="K56" i="10"/>
  <c r="K113" i="10"/>
  <c r="K468" i="10"/>
  <c r="P468" i="10" s="1"/>
  <c r="P469" i="10" s="1"/>
  <c r="P470" i="10" s="1"/>
  <c r="P471" i="10" s="1"/>
  <c r="K540" i="10"/>
  <c r="K165" i="11"/>
  <c r="K214" i="11"/>
  <c r="K317" i="11"/>
  <c r="K380" i="11"/>
  <c r="K425" i="11"/>
  <c r="K562" i="11"/>
  <c r="K20" i="12"/>
  <c r="K76" i="12"/>
  <c r="K87" i="12"/>
  <c r="K158" i="12"/>
  <c r="K199" i="12"/>
  <c r="P199" i="12" s="1"/>
  <c r="P200" i="12" s="1"/>
  <c r="P201" i="12" s="1"/>
  <c r="K208" i="12"/>
  <c r="K255" i="12"/>
  <c r="K270" i="12"/>
  <c r="K279" i="12"/>
  <c r="K349" i="12"/>
  <c r="K450" i="12"/>
  <c r="K459" i="12"/>
  <c r="K515" i="12"/>
  <c r="K262" i="13"/>
  <c r="P262" i="13" s="1"/>
  <c r="P263" i="13" s="1"/>
  <c r="P264" i="13" s="1"/>
  <c r="K395" i="13"/>
  <c r="K380" i="13"/>
  <c r="K411" i="13"/>
  <c r="K426" i="13"/>
  <c r="K477" i="13"/>
  <c r="K26" i="14"/>
  <c r="J37" i="14"/>
  <c r="K37" i="14" s="1"/>
  <c r="K293" i="18"/>
  <c r="K23" i="18"/>
  <c r="J170" i="18"/>
  <c r="K170" i="18" s="1"/>
  <c r="K147" i="18"/>
  <c r="K350" i="18"/>
  <c r="K349" i="18"/>
  <c r="K336" i="9"/>
  <c r="K387" i="9"/>
  <c r="K391" i="9"/>
  <c r="K68" i="10"/>
  <c r="K97" i="10"/>
  <c r="K170" i="10"/>
  <c r="K313" i="10"/>
  <c r="K401" i="10"/>
  <c r="K429" i="10"/>
  <c r="K128" i="11"/>
  <c r="K254" i="11"/>
  <c r="K364" i="11"/>
  <c r="K409" i="11"/>
  <c r="K481" i="11"/>
  <c r="K35" i="12"/>
  <c r="K53" i="12"/>
  <c r="K106" i="12"/>
  <c r="K129" i="12"/>
  <c r="K182" i="12"/>
  <c r="K223" i="12"/>
  <c r="K303" i="12"/>
  <c r="K326" i="12"/>
  <c r="K373" i="12"/>
  <c r="K418" i="12"/>
  <c r="K427" i="12"/>
  <c r="K474" i="12"/>
  <c r="K483" i="12"/>
  <c r="K539" i="12"/>
  <c r="J98" i="13"/>
  <c r="K98" i="13" s="1"/>
  <c r="J159" i="13"/>
  <c r="K159" i="13" s="1"/>
  <c r="K224" i="13"/>
  <c r="K247" i="13"/>
  <c r="K287" i="13"/>
  <c r="J317" i="13"/>
  <c r="K317" i="13" s="1"/>
  <c r="J379" i="13"/>
  <c r="K379" i="13" s="1"/>
  <c r="K442" i="13"/>
  <c r="K457" i="13"/>
  <c r="J462" i="13"/>
  <c r="K462" i="13" s="1"/>
  <c r="K473" i="13"/>
  <c r="K492" i="13"/>
  <c r="K566" i="13"/>
  <c r="K572" i="13"/>
  <c r="K13" i="14"/>
  <c r="K57" i="19"/>
  <c r="K53" i="19"/>
  <c r="K47" i="19"/>
  <c r="K45" i="19"/>
  <c r="K69" i="19"/>
  <c r="J114" i="19"/>
  <c r="K20" i="10"/>
  <c r="K52" i="10"/>
  <c r="K88" i="10"/>
  <c r="K154" i="10"/>
  <c r="K182" i="10"/>
  <c r="K202" i="10"/>
  <c r="K269" i="10"/>
  <c r="K297" i="10"/>
  <c r="K413" i="10"/>
  <c r="K441" i="10"/>
  <c r="K536" i="10"/>
  <c r="K149" i="11"/>
  <c r="K285" i="11"/>
  <c r="K11" i="12"/>
  <c r="K21" i="12"/>
  <c r="K97" i="12"/>
  <c r="K150" i="12"/>
  <c r="K159" i="12"/>
  <c r="K247" i="12"/>
  <c r="K256" i="12"/>
  <c r="K271" i="12"/>
  <c r="K294" i="12"/>
  <c r="K341" i="12"/>
  <c r="K350" i="12"/>
  <c r="K397" i="12"/>
  <c r="K442" i="12"/>
  <c r="K451" i="12"/>
  <c r="K507" i="12"/>
  <c r="K516" i="12"/>
  <c r="K563" i="12"/>
  <c r="J22" i="13"/>
  <c r="K22" i="13" s="1"/>
  <c r="J200" i="13"/>
  <c r="K200" i="13" s="1"/>
  <c r="K404" i="13"/>
  <c r="K364" i="13"/>
  <c r="K340" i="13"/>
  <c r="K427" i="13"/>
  <c r="J458" i="13"/>
  <c r="K458" i="13" s="1"/>
  <c r="J59" i="16"/>
  <c r="K59" i="16" s="1"/>
  <c r="K9" i="18"/>
  <c r="K52" i="16"/>
  <c r="K12" i="17"/>
  <c r="J17" i="18"/>
  <c r="K17" i="18" s="1"/>
  <c r="K159" i="19"/>
  <c r="K435" i="9"/>
  <c r="K439" i="9"/>
  <c r="K425" i="10"/>
  <c r="K51" i="11"/>
  <c r="K112" i="11"/>
  <c r="K173" i="11"/>
  <c r="K269" i="11"/>
  <c r="K388" i="11"/>
  <c r="K506" i="11"/>
  <c r="K68" i="12"/>
  <c r="K121" i="12"/>
  <c r="K174" i="12"/>
  <c r="K215" i="12"/>
  <c r="K262" i="12"/>
  <c r="P262" i="12" s="1"/>
  <c r="K318" i="12"/>
  <c r="K365" i="12"/>
  <c r="K410" i="12"/>
  <c r="K475" i="12"/>
  <c r="K531" i="12"/>
  <c r="K540" i="12"/>
  <c r="K61" i="13"/>
  <c r="J87" i="13"/>
  <c r="K87" i="13" s="1"/>
  <c r="K122" i="13"/>
  <c r="J143" i="13"/>
  <c r="K143" i="13" s="1"/>
  <c r="K183" i="13"/>
  <c r="K215" i="13"/>
  <c r="K230" i="13"/>
  <c r="K248" i="13"/>
  <c r="K303" i="13"/>
  <c r="K393" i="13"/>
  <c r="K388" i="13"/>
  <c r="K28" i="14"/>
  <c r="K33" i="18"/>
  <c r="K237" i="18"/>
  <c r="J51" i="19"/>
  <c r="K51" i="19" s="1"/>
  <c r="K232" i="13"/>
  <c r="K279" i="13"/>
  <c r="K356" i="13"/>
  <c r="K410" i="13"/>
  <c r="K443" i="13"/>
  <c r="K556" i="13"/>
  <c r="K66" i="14"/>
  <c r="K62" i="18"/>
  <c r="K355" i="18"/>
  <c r="K32" i="19"/>
  <c r="K45" i="14"/>
  <c r="K157" i="18"/>
  <c r="K219" i="18"/>
  <c r="K157" i="19"/>
  <c r="U334" i="12"/>
  <c r="O146" i="19"/>
  <c r="O147" i="19" s="1"/>
  <c r="O148" i="19" s="1"/>
  <c r="O149" i="19" s="1"/>
  <c r="O150" i="19" s="1"/>
  <c r="O151" i="19" s="1"/>
  <c r="O152" i="19" s="1"/>
  <c r="O153" i="19" s="1"/>
  <c r="O154" i="19" s="1"/>
  <c r="O155" i="19" s="1"/>
  <c r="O156" i="19" s="1"/>
  <c r="O157" i="19" s="1"/>
  <c r="O158" i="19" s="1"/>
  <c r="O159" i="19" s="1"/>
  <c r="O160" i="19" s="1"/>
  <c r="O161" i="19" s="1"/>
  <c r="O162" i="19" s="1"/>
  <c r="O163" i="19" s="1"/>
  <c r="O164" i="19" s="1"/>
  <c r="O165" i="19" s="1"/>
  <c r="O166" i="19" s="1"/>
  <c r="O167" i="19" s="1"/>
  <c r="O168" i="19" s="1"/>
  <c r="O169" i="19" s="1"/>
  <c r="U408" i="12"/>
  <c r="V408" i="12" s="1"/>
  <c r="U334" i="13"/>
  <c r="U335" i="13" s="1"/>
  <c r="U490" i="12"/>
  <c r="J118" i="14"/>
  <c r="K118" i="14" s="1"/>
  <c r="J133" i="14"/>
  <c r="K133" i="14" s="1"/>
  <c r="L113" i="14"/>
  <c r="J139" i="14"/>
  <c r="K139" i="14" s="1"/>
  <c r="U199" i="13"/>
  <c r="K14" i="6"/>
  <c r="L15" i="6"/>
  <c r="L13" i="6"/>
  <c r="J115" i="14"/>
  <c r="K115" i="14" s="1"/>
  <c r="L111" i="14"/>
  <c r="L6" i="6"/>
  <c r="J114" i="17"/>
  <c r="K114" i="17" s="1"/>
  <c r="K12" i="6"/>
  <c r="J8" i="6"/>
  <c r="K8" i="6" s="1"/>
  <c r="U363" i="6"/>
  <c r="L99" i="14"/>
  <c r="L110" i="14"/>
  <c r="J111" i="16"/>
  <c r="K111" i="16" s="1"/>
  <c r="K110" i="14"/>
  <c r="L102" i="14"/>
  <c r="J91" i="16"/>
  <c r="K91" i="16" s="1"/>
  <c r="L93" i="14"/>
  <c r="K107" i="14"/>
  <c r="K102" i="14"/>
  <c r="K137" i="14"/>
  <c r="J131" i="14"/>
  <c r="K131" i="14" s="1"/>
  <c r="L108" i="14"/>
  <c r="J148" i="16"/>
  <c r="K148" i="16" s="1"/>
  <c r="U49" i="14"/>
  <c r="V49" i="14" s="1"/>
  <c r="J141" i="17"/>
  <c r="K141" i="17" s="1"/>
  <c r="U46" i="6"/>
  <c r="V46" i="6" s="1"/>
  <c r="K116" i="14"/>
  <c r="K111" i="14"/>
  <c r="L125" i="14"/>
  <c r="K104" i="16"/>
  <c r="L125" i="16"/>
  <c r="K150" i="16"/>
  <c r="K146" i="16"/>
  <c r="K142" i="16"/>
  <c r="K136" i="16"/>
  <c r="L153" i="16"/>
  <c r="L142" i="16"/>
  <c r="L134" i="16"/>
  <c r="J153" i="17"/>
  <c r="K153" i="17" s="1"/>
  <c r="J128" i="17"/>
  <c r="K128" i="17" s="1"/>
  <c r="K103" i="16"/>
  <c r="K149" i="16"/>
  <c r="K145" i="16"/>
  <c r="K134" i="16"/>
  <c r="K126" i="16"/>
  <c r="L120" i="16"/>
  <c r="L109" i="14"/>
  <c r="L158" i="14"/>
  <c r="L130" i="14"/>
  <c r="L98" i="14"/>
  <c r="K114" i="14"/>
  <c r="L138" i="14"/>
  <c r="U19" i="14"/>
  <c r="V19" i="14" s="1"/>
  <c r="J100" i="17"/>
  <c r="K100" i="17" s="1"/>
  <c r="L96" i="16"/>
  <c r="J127" i="17"/>
  <c r="K127" i="17" s="1"/>
  <c r="L133" i="17"/>
  <c r="K112" i="17"/>
  <c r="J98" i="17"/>
  <c r="K98" i="17" s="1"/>
  <c r="L108" i="17"/>
  <c r="L107" i="17"/>
  <c r="J116" i="17"/>
  <c r="K116" i="17" s="1"/>
  <c r="L137" i="16"/>
  <c r="L129" i="16"/>
  <c r="J142" i="17"/>
  <c r="K142" i="17" s="1"/>
  <c r="L118" i="17"/>
  <c r="U4" i="17"/>
  <c r="V4" i="17" s="1"/>
  <c r="K68" i="6"/>
  <c r="K94" i="6"/>
  <c r="K42" i="6"/>
  <c r="K61" i="6"/>
  <c r="K170" i="6"/>
  <c r="K162" i="6"/>
  <c r="K154" i="6"/>
  <c r="J149" i="6"/>
  <c r="K149" i="6" s="1"/>
  <c r="K146" i="6"/>
  <c r="J141" i="6"/>
  <c r="K141" i="6" s="1"/>
  <c r="K138" i="6"/>
  <c r="J133" i="6"/>
  <c r="K178" i="6"/>
  <c r="P178" i="6" s="1"/>
  <c r="J231" i="6"/>
  <c r="K231" i="6" s="1"/>
  <c r="K228" i="6"/>
  <c r="J223" i="6"/>
  <c r="K223" i="6" s="1"/>
  <c r="K220" i="6"/>
  <c r="J215" i="6"/>
  <c r="K215" i="6" s="1"/>
  <c r="K212" i="6"/>
  <c r="J207" i="6"/>
  <c r="K207" i="6" s="1"/>
  <c r="K204" i="6"/>
  <c r="J199" i="6"/>
  <c r="K199" i="6" s="1"/>
  <c r="K196" i="6"/>
  <c r="J191" i="6"/>
  <c r="K191" i="6" s="1"/>
  <c r="K188" i="6"/>
  <c r="J183" i="6"/>
  <c r="K183" i="6" s="1"/>
  <c r="K180" i="6"/>
  <c r="K293" i="6"/>
  <c r="J288" i="6"/>
  <c r="K288" i="6" s="1"/>
  <c r="K285" i="6"/>
  <c r="J280" i="6"/>
  <c r="K280" i="6" s="1"/>
  <c r="K277" i="6"/>
  <c r="J272" i="6"/>
  <c r="K272" i="6" s="1"/>
  <c r="K269" i="6"/>
  <c r="J264" i="6"/>
  <c r="K264" i="6" s="1"/>
  <c r="K261" i="6"/>
  <c r="J256" i="6"/>
  <c r="K256" i="6" s="1"/>
  <c r="K253" i="6"/>
  <c r="J248" i="6"/>
  <c r="K248" i="6" s="1"/>
  <c r="K245" i="6"/>
  <c r="K237" i="6"/>
  <c r="J355" i="6"/>
  <c r="K355" i="6" s="1"/>
  <c r="K352" i="6"/>
  <c r="J347" i="6"/>
  <c r="K347" i="6" s="1"/>
  <c r="K344" i="6"/>
  <c r="J339" i="6"/>
  <c r="K339" i="6" s="1"/>
  <c r="K336" i="6"/>
  <c r="J331" i="6"/>
  <c r="K331" i="6" s="1"/>
  <c r="K328" i="6"/>
  <c r="J323" i="6"/>
  <c r="K323" i="6" s="1"/>
  <c r="K320" i="6"/>
  <c r="J315" i="6"/>
  <c r="K315" i="6" s="1"/>
  <c r="K312" i="6"/>
  <c r="K304" i="6"/>
  <c r="J430" i="6"/>
  <c r="K430" i="6" s="1"/>
  <c r="K427" i="6"/>
  <c r="J422" i="6"/>
  <c r="K422" i="6" s="1"/>
  <c r="K419" i="6"/>
  <c r="J414" i="6"/>
  <c r="K414" i="6" s="1"/>
  <c r="K411" i="6"/>
  <c r="J406" i="6"/>
  <c r="K406" i="6" s="1"/>
  <c r="K403" i="6"/>
  <c r="J398" i="6"/>
  <c r="K398" i="6" s="1"/>
  <c r="K395" i="6"/>
  <c r="J390" i="6"/>
  <c r="K390" i="6" s="1"/>
  <c r="K387" i="6"/>
  <c r="J382" i="6"/>
  <c r="K382" i="6" s="1"/>
  <c r="K379" i="6"/>
  <c r="J374" i="6"/>
  <c r="K374" i="6" s="1"/>
  <c r="K371" i="6"/>
  <c r="J366" i="6"/>
  <c r="K366" i="6" s="1"/>
  <c r="K436" i="6"/>
  <c r="P436" i="6" s="1"/>
  <c r="P437" i="6" s="1"/>
  <c r="P438" i="6" s="1"/>
  <c r="J516" i="6"/>
  <c r="K516" i="6" s="1"/>
  <c r="K513" i="6"/>
  <c r="J508" i="6"/>
  <c r="K508" i="6" s="1"/>
  <c r="K505" i="6"/>
  <c r="J500" i="6"/>
  <c r="K500" i="6" s="1"/>
  <c r="K497" i="6"/>
  <c r="J492" i="6"/>
  <c r="K492" i="6" s="1"/>
  <c r="K489" i="6"/>
  <c r="K481" i="6"/>
  <c r="K473" i="6"/>
  <c r="K465" i="6"/>
  <c r="K457" i="6"/>
  <c r="K449" i="6"/>
  <c r="K440" i="6"/>
  <c r="J55" i="7"/>
  <c r="K55" i="7" s="1"/>
  <c r="J100" i="7"/>
  <c r="K100" i="7" s="1"/>
  <c r="J145" i="7"/>
  <c r="K145" i="7" s="1"/>
  <c r="J161" i="7"/>
  <c r="K161" i="7" s="1"/>
  <c r="J181" i="7"/>
  <c r="K181" i="7" s="1"/>
  <c r="K192" i="7"/>
  <c r="K208" i="7"/>
  <c r="J221" i="7"/>
  <c r="K221" i="7" s="1"/>
  <c r="J260" i="7"/>
  <c r="K260" i="7" s="1"/>
  <c r="K342" i="7"/>
  <c r="K363" i="7"/>
  <c r="P363" i="7" s="1"/>
  <c r="P364" i="7" s="1"/>
  <c r="P365" i="7" s="1"/>
  <c r="J368" i="7"/>
  <c r="K368" i="7" s="1"/>
  <c r="P145" i="18"/>
  <c r="K39" i="6"/>
  <c r="K28" i="6"/>
  <c r="K76" i="6"/>
  <c r="K49" i="6"/>
  <c r="K32" i="6"/>
  <c r="K25" i="6"/>
  <c r="K53" i="6"/>
  <c r="J121" i="6"/>
  <c r="K121" i="6" s="1"/>
  <c r="K167" i="6"/>
  <c r="K159" i="6"/>
  <c r="K151" i="6"/>
  <c r="K143" i="6"/>
  <c r="K135" i="6"/>
  <c r="K225" i="6"/>
  <c r="K217" i="6"/>
  <c r="K209" i="6"/>
  <c r="K201" i="6"/>
  <c r="K193" i="6"/>
  <c r="K185" i="6"/>
  <c r="K290" i="6"/>
  <c r="K282" i="6"/>
  <c r="K274" i="6"/>
  <c r="K266" i="6"/>
  <c r="K258" i="6"/>
  <c r="K250" i="6"/>
  <c r="K242" i="6"/>
  <c r="K357" i="6"/>
  <c r="K349" i="6"/>
  <c r="K341" i="6"/>
  <c r="K333" i="6"/>
  <c r="K325" i="6"/>
  <c r="K317" i="6"/>
  <c r="J439" i="6"/>
  <c r="K439" i="6" s="1"/>
  <c r="J73" i="7"/>
  <c r="K73" i="7" s="1"/>
  <c r="J244" i="7"/>
  <c r="K244" i="7" s="1"/>
  <c r="J292" i="7"/>
  <c r="K292" i="7" s="1"/>
  <c r="J323" i="7"/>
  <c r="K323" i="7" s="1"/>
  <c r="J408" i="7"/>
  <c r="K408" i="7" s="1"/>
  <c r="K109" i="6"/>
  <c r="K101" i="6"/>
  <c r="J21" i="6"/>
  <c r="K21" i="6" s="1"/>
  <c r="J79" i="6"/>
  <c r="K79" i="6" s="1"/>
  <c r="J113" i="6"/>
  <c r="K113" i="6" s="1"/>
  <c r="J105" i="6"/>
  <c r="K105" i="6" s="1"/>
  <c r="J86" i="6"/>
  <c r="K86" i="6" s="1"/>
  <c r="K306" i="6"/>
  <c r="K363" i="6"/>
  <c r="P363" i="6" s="1"/>
  <c r="K429" i="6"/>
  <c r="K421" i="6"/>
  <c r="K413" i="6"/>
  <c r="K405" i="6"/>
  <c r="K397" i="6"/>
  <c r="K389" i="6"/>
  <c r="K381" i="6"/>
  <c r="K373" i="6"/>
  <c r="K365" i="6"/>
  <c r="K515" i="6"/>
  <c r="K507" i="6"/>
  <c r="K499" i="6"/>
  <c r="K491" i="6"/>
  <c r="K483" i="6"/>
  <c r="K475" i="6"/>
  <c r="K467" i="6"/>
  <c r="K459" i="6"/>
  <c r="K451" i="6"/>
  <c r="J47" i="7"/>
  <c r="K47" i="7" s="1"/>
  <c r="J299" i="7"/>
  <c r="K299" i="7" s="1"/>
  <c r="J347" i="7"/>
  <c r="K347" i="7" s="1"/>
  <c r="J384" i="7"/>
  <c r="K384" i="7" s="1"/>
  <c r="J37" i="7"/>
  <c r="K37" i="7" s="1"/>
  <c r="J116" i="7"/>
  <c r="K116" i="7" s="1"/>
  <c r="J213" i="7"/>
  <c r="K213" i="7" s="1"/>
  <c r="K334" i="7"/>
  <c r="J339" i="7"/>
  <c r="K339" i="7" s="1"/>
  <c r="K448" i="6"/>
  <c r="J23" i="7"/>
  <c r="K23" i="7" s="1"/>
  <c r="J81" i="7"/>
  <c r="K81" i="7" s="1"/>
  <c r="J92" i="7"/>
  <c r="K92" i="7" s="1"/>
  <c r="J108" i="7"/>
  <c r="K108" i="7" s="1"/>
  <c r="J153" i="7"/>
  <c r="K153" i="7" s="1"/>
  <c r="J169" i="7"/>
  <c r="K169" i="7" s="1"/>
  <c r="J189" i="7"/>
  <c r="K189" i="7" s="1"/>
  <c r="J205" i="7"/>
  <c r="K205" i="7" s="1"/>
  <c r="K224" i="7"/>
  <c r="J229" i="7"/>
  <c r="K229" i="7" s="1"/>
  <c r="J268" i="7"/>
  <c r="K268" i="7" s="1"/>
  <c r="K279" i="7"/>
  <c r="J284" i="7"/>
  <c r="K284" i="7" s="1"/>
  <c r="K310" i="7"/>
  <c r="J315" i="7"/>
  <c r="K315" i="7" s="1"/>
  <c r="K358" i="7"/>
  <c r="K395" i="7"/>
  <c r="J400" i="7"/>
  <c r="K400" i="7" s="1"/>
  <c r="J8" i="7"/>
  <c r="K8" i="7" s="1"/>
  <c r="J137" i="7"/>
  <c r="K137" i="7" s="1"/>
  <c r="J236" i="7"/>
  <c r="K236" i="7" s="1"/>
  <c r="J252" i="7"/>
  <c r="K252" i="7" s="1"/>
  <c r="J376" i="7"/>
  <c r="K376" i="7" s="1"/>
  <c r="K144" i="6"/>
  <c r="K136" i="6"/>
  <c r="K226" i="6"/>
  <c r="K218" i="6"/>
  <c r="K210" i="6"/>
  <c r="K194" i="6"/>
  <c r="K186" i="6"/>
  <c r="K235" i="6"/>
  <c r="P235" i="6" s="1"/>
  <c r="K291" i="6"/>
  <c r="K283" i="6"/>
  <c r="K267" i="6"/>
  <c r="K259" i="6"/>
  <c r="K251" i="6"/>
  <c r="K243" i="6"/>
  <c r="K358" i="6"/>
  <c r="K350" i="6"/>
  <c r="K342" i="6"/>
  <c r="K334" i="6"/>
  <c r="K326" i="6"/>
  <c r="K318" i="6"/>
  <c r="K310" i="6"/>
  <c r="K302" i="6"/>
  <c r="K511" i="6"/>
  <c r="K495" i="6"/>
  <c r="K487" i="6"/>
  <c r="K444" i="6"/>
  <c r="J4" i="7"/>
  <c r="K4" i="7" s="1"/>
  <c r="K50" i="7"/>
  <c r="J124" i="7"/>
  <c r="K124" i="7" s="1"/>
  <c r="K247" i="7"/>
  <c r="K326" i="7"/>
  <c r="J331" i="7"/>
  <c r="K331" i="7" s="1"/>
  <c r="K411" i="7"/>
  <c r="J416" i="7"/>
  <c r="K416" i="7" s="1"/>
  <c r="K34" i="7"/>
  <c r="J63" i="7"/>
  <c r="K63" i="7" s="1"/>
  <c r="J71" i="7"/>
  <c r="K71" i="7" s="1"/>
  <c r="J197" i="7"/>
  <c r="K197" i="7" s="1"/>
  <c r="K216" i="7"/>
  <c r="J276" i="7"/>
  <c r="K276" i="7" s="1"/>
  <c r="K302" i="7"/>
  <c r="J307" i="7"/>
  <c r="K307" i="7" s="1"/>
  <c r="J355" i="7"/>
  <c r="K355" i="7" s="1"/>
  <c r="K387" i="7"/>
  <c r="J392" i="7"/>
  <c r="K392" i="7" s="1"/>
  <c r="J528" i="9"/>
  <c r="K528" i="9" s="1"/>
  <c r="J13" i="10"/>
  <c r="K13" i="10" s="1"/>
  <c r="J26" i="10"/>
  <c r="K26" i="10" s="1"/>
  <c r="J34" i="10"/>
  <c r="K34" i="10" s="1"/>
  <c r="J62" i="10"/>
  <c r="K62" i="10" s="1"/>
  <c r="J95" i="10"/>
  <c r="K95" i="10" s="1"/>
  <c r="J111" i="10"/>
  <c r="K111" i="10" s="1"/>
  <c r="J127" i="10"/>
  <c r="K127" i="10" s="1"/>
  <c r="J144" i="10"/>
  <c r="K144" i="10" s="1"/>
  <c r="J160" i="10"/>
  <c r="K160" i="10" s="1"/>
  <c r="J176" i="10"/>
  <c r="K176" i="10" s="1"/>
  <c r="J200" i="10"/>
  <c r="K200" i="10" s="1"/>
  <c r="J216" i="10"/>
  <c r="K216" i="10" s="1"/>
  <c r="J232" i="10"/>
  <c r="K232" i="10" s="1"/>
  <c r="J248" i="10"/>
  <c r="K248" i="10" s="1"/>
  <c r="J259" i="10"/>
  <c r="K259" i="10" s="1"/>
  <c r="J275" i="10"/>
  <c r="K275" i="10" s="1"/>
  <c r="J291" i="10"/>
  <c r="K291" i="10" s="1"/>
  <c r="J307" i="10"/>
  <c r="K307" i="10" s="1"/>
  <c r="J334" i="10"/>
  <c r="K334" i="10" s="1"/>
  <c r="J350" i="10"/>
  <c r="K350" i="10" s="1"/>
  <c r="J366" i="10"/>
  <c r="K366" i="10" s="1"/>
  <c r="J382" i="10"/>
  <c r="K382" i="10" s="1"/>
  <c r="J391" i="10"/>
  <c r="K391" i="10" s="1"/>
  <c r="J407" i="10"/>
  <c r="K407" i="10" s="1"/>
  <c r="J423" i="10"/>
  <c r="K423" i="10" s="1"/>
  <c r="J439" i="10"/>
  <c r="K439" i="10" s="1"/>
  <c r="J455" i="10"/>
  <c r="K455" i="10" s="1"/>
  <c r="J482" i="10"/>
  <c r="K482" i="10" s="1"/>
  <c r="J498" i="10"/>
  <c r="K498" i="10" s="1"/>
  <c r="J514" i="10"/>
  <c r="K514" i="10" s="1"/>
  <c r="J530" i="10"/>
  <c r="K530" i="10" s="1"/>
  <c r="J546" i="10"/>
  <c r="K546" i="10" s="1"/>
  <c r="J24" i="13"/>
  <c r="K24" i="13" s="1"/>
  <c r="J243" i="13"/>
  <c r="K243" i="13" s="1"/>
  <c r="K15" i="7"/>
  <c r="K7" i="7"/>
  <c r="K24" i="7"/>
  <c r="K36" i="7"/>
  <c r="K48" i="7"/>
  <c r="K56" i="7"/>
  <c r="K64" i="7"/>
  <c r="K72" i="7"/>
  <c r="K80" i="7"/>
  <c r="K85" i="7"/>
  <c r="P85" i="7" s="1"/>
  <c r="K93" i="7"/>
  <c r="K101" i="7"/>
  <c r="K109" i="7"/>
  <c r="K117" i="7"/>
  <c r="K125" i="7"/>
  <c r="K130" i="7"/>
  <c r="P130" i="7" s="1"/>
  <c r="K138" i="7"/>
  <c r="K146" i="7"/>
  <c r="K154" i="7"/>
  <c r="K162" i="7"/>
  <c r="K170" i="7"/>
  <c r="K182" i="7"/>
  <c r="K190" i="7"/>
  <c r="K198" i="7"/>
  <c r="K206" i="7"/>
  <c r="K214" i="7"/>
  <c r="K222" i="7"/>
  <c r="K230" i="7"/>
  <c r="K237" i="7"/>
  <c r="K245" i="7"/>
  <c r="K253" i="7"/>
  <c r="K261" i="7"/>
  <c r="K269" i="7"/>
  <c r="K277" i="7"/>
  <c r="K285" i="7"/>
  <c r="K293" i="7"/>
  <c r="K300" i="7"/>
  <c r="K308" i="7"/>
  <c r="K316" i="7"/>
  <c r="K324" i="7"/>
  <c r="K332" i="7"/>
  <c r="K340" i="7"/>
  <c r="K348" i="7"/>
  <c r="K356" i="7"/>
  <c r="K369" i="7"/>
  <c r="K377" i="7"/>
  <c r="K385" i="7"/>
  <c r="K393" i="7"/>
  <c r="K401" i="7"/>
  <c r="K409" i="7"/>
  <c r="K417" i="7"/>
  <c r="K425" i="7"/>
  <c r="K440" i="7"/>
  <c r="K509" i="7"/>
  <c r="K501" i="7"/>
  <c r="K493" i="7"/>
  <c r="K485" i="7"/>
  <c r="K477" i="7"/>
  <c r="K469" i="7"/>
  <c r="K461" i="7"/>
  <c r="K453" i="7"/>
  <c r="K445" i="7"/>
  <c r="K14" i="8"/>
  <c r="K6" i="8"/>
  <c r="K25" i="8"/>
  <c r="K35" i="8"/>
  <c r="K49" i="8"/>
  <c r="K57" i="8"/>
  <c r="K65" i="8"/>
  <c r="K79" i="8"/>
  <c r="K86" i="8"/>
  <c r="K94" i="8"/>
  <c r="K102" i="8"/>
  <c r="K110" i="8"/>
  <c r="K118" i="8"/>
  <c r="K126" i="8"/>
  <c r="K131" i="8"/>
  <c r="K139" i="8"/>
  <c r="K147" i="8"/>
  <c r="K155" i="8"/>
  <c r="K163" i="8"/>
  <c r="K171" i="8"/>
  <c r="K183" i="8"/>
  <c r="K191" i="8"/>
  <c r="K199" i="8"/>
  <c r="K207" i="8"/>
  <c r="K215" i="8"/>
  <c r="K223" i="8"/>
  <c r="K231" i="8"/>
  <c r="K238" i="8"/>
  <c r="K246" i="8"/>
  <c r="K254" i="8"/>
  <c r="K262" i="8"/>
  <c r="K270" i="8"/>
  <c r="K278" i="8"/>
  <c r="K286" i="8"/>
  <c r="K294" i="8"/>
  <c r="K301" i="8"/>
  <c r="K309" i="8"/>
  <c r="K317" i="8"/>
  <c r="K325" i="8"/>
  <c r="K333" i="8"/>
  <c r="K341" i="8"/>
  <c r="K349" i="8"/>
  <c r="K357" i="8"/>
  <c r="K370" i="8"/>
  <c r="K378" i="8"/>
  <c r="K386" i="8"/>
  <c r="K394" i="8"/>
  <c r="K402" i="8"/>
  <c r="K410" i="8"/>
  <c r="K418" i="8"/>
  <c r="K426" i="8"/>
  <c r="K441" i="8"/>
  <c r="K449" i="8"/>
  <c r="K457" i="8"/>
  <c r="K465" i="8"/>
  <c r="K473" i="8"/>
  <c r="K481" i="8"/>
  <c r="K489" i="8"/>
  <c r="K497" i="8"/>
  <c r="K505" i="8"/>
  <c r="K513" i="8"/>
  <c r="K459" i="9"/>
  <c r="K467" i="9"/>
  <c r="K483" i="9"/>
  <c r="K491" i="9"/>
  <c r="K499" i="9"/>
  <c r="K516" i="9"/>
  <c r="J520" i="9"/>
  <c r="K520" i="9" s="1"/>
  <c r="J529" i="9"/>
  <c r="K529" i="9" s="1"/>
  <c r="K21" i="10"/>
  <c r="K39" i="10"/>
  <c r="K57" i="10"/>
  <c r="J19" i="12"/>
  <c r="J51" i="12"/>
  <c r="K51" i="12" s="1"/>
  <c r="J112" i="12"/>
  <c r="K112" i="12" s="1"/>
  <c r="J136" i="12"/>
  <c r="K136" i="12" s="1"/>
  <c r="J173" i="12"/>
  <c r="K173" i="12" s="1"/>
  <c r="J222" i="12"/>
  <c r="K222" i="12" s="1"/>
  <c r="J254" i="12"/>
  <c r="K254" i="12" s="1"/>
  <c r="J277" i="12"/>
  <c r="K277" i="12" s="1"/>
  <c r="J309" i="12"/>
  <c r="K309" i="12" s="1"/>
  <c r="J364" i="12"/>
  <c r="K364" i="12" s="1"/>
  <c r="J396" i="12"/>
  <c r="K396" i="12" s="1"/>
  <c r="J417" i="12"/>
  <c r="K417" i="12" s="1"/>
  <c r="J449" i="12"/>
  <c r="K449" i="12" s="1"/>
  <c r="J481" i="12"/>
  <c r="K481" i="12" s="1"/>
  <c r="J498" i="12"/>
  <c r="K498" i="12" s="1"/>
  <c r="J530" i="12"/>
  <c r="K530" i="12" s="1"/>
  <c r="J562" i="12"/>
  <c r="K562" i="12" s="1"/>
  <c r="K10" i="9"/>
  <c r="K21" i="9"/>
  <c r="K29" i="9"/>
  <c r="K39" i="9"/>
  <c r="K31" i="9"/>
  <c r="K55" i="9"/>
  <c r="K63" i="9"/>
  <c r="K71" i="9"/>
  <c r="K85" i="9"/>
  <c r="K77" i="9"/>
  <c r="K94" i="9"/>
  <c r="K102" i="9"/>
  <c r="K110" i="9"/>
  <c r="K118" i="9"/>
  <c r="K126" i="9"/>
  <c r="K141" i="9"/>
  <c r="K149" i="9"/>
  <c r="K157" i="9"/>
  <c r="K165" i="9"/>
  <c r="K173" i="9"/>
  <c r="K181" i="9"/>
  <c r="K187" i="9"/>
  <c r="K195" i="9"/>
  <c r="K203" i="9"/>
  <c r="K211" i="9"/>
  <c r="K219" i="9"/>
  <c r="K227" i="9"/>
  <c r="K235" i="9"/>
  <c r="K252" i="9"/>
  <c r="K260" i="9"/>
  <c r="K268" i="9"/>
  <c r="K276" i="9"/>
  <c r="K284" i="9"/>
  <c r="K292" i="9"/>
  <c r="K300" i="9"/>
  <c r="K317" i="9"/>
  <c r="K325" i="9"/>
  <c r="K333" i="9"/>
  <c r="K341" i="9"/>
  <c r="K349" i="9"/>
  <c r="K357" i="9"/>
  <c r="K365" i="9"/>
  <c r="K373" i="9"/>
  <c r="K380" i="9"/>
  <c r="K388" i="9"/>
  <c r="K396" i="9"/>
  <c r="K404" i="9"/>
  <c r="K412" i="9"/>
  <c r="K420" i="9"/>
  <c r="K428" i="9"/>
  <c r="K436" i="9"/>
  <c r="K444" i="9"/>
  <c r="J512" i="9"/>
  <c r="K512" i="9" s="1"/>
  <c r="J521" i="9"/>
  <c r="K521" i="9" s="1"/>
  <c r="J14" i="11"/>
  <c r="K14" i="11" s="1"/>
  <c r="J25" i="11"/>
  <c r="K25" i="11" s="1"/>
  <c r="J38" i="11"/>
  <c r="K38" i="11" s="1"/>
  <c r="J57" i="11"/>
  <c r="K57" i="11" s="1"/>
  <c r="J73" i="11"/>
  <c r="K73" i="11" s="1"/>
  <c r="J83" i="11"/>
  <c r="K83" i="11" s="1"/>
  <c r="J102" i="11"/>
  <c r="K102" i="11" s="1"/>
  <c r="J118" i="11"/>
  <c r="K118" i="11" s="1"/>
  <c r="J134" i="11"/>
  <c r="K134" i="11" s="1"/>
  <c r="J147" i="11"/>
  <c r="K147" i="11" s="1"/>
  <c r="J163" i="11"/>
  <c r="K163" i="11" s="1"/>
  <c r="J179" i="11"/>
  <c r="K179" i="11" s="1"/>
  <c r="J195" i="11"/>
  <c r="K195" i="11" s="1"/>
  <c r="J212" i="11"/>
  <c r="K212" i="11" s="1"/>
  <c r="J228" i="11"/>
  <c r="K228" i="11" s="1"/>
  <c r="J244" i="11"/>
  <c r="K244" i="11" s="1"/>
  <c r="J267" i="11"/>
  <c r="K267" i="11" s="1"/>
  <c r="J283" i="11"/>
  <c r="K283" i="11" s="1"/>
  <c r="J299" i="11"/>
  <c r="K299" i="11" s="1"/>
  <c r="J315" i="11"/>
  <c r="K315" i="11" s="1"/>
  <c r="J338" i="11"/>
  <c r="K338" i="11" s="1"/>
  <c r="J354" i="11"/>
  <c r="K354" i="11" s="1"/>
  <c r="J370" i="11"/>
  <c r="K370" i="11" s="1"/>
  <c r="J386" i="11"/>
  <c r="K386" i="11" s="1"/>
  <c r="J402" i="11"/>
  <c r="K402" i="11" s="1"/>
  <c r="J423" i="11"/>
  <c r="K423" i="11" s="1"/>
  <c r="J439" i="11"/>
  <c r="K439" i="11" s="1"/>
  <c r="J455" i="11"/>
  <c r="K455" i="11" s="1"/>
  <c r="J471" i="11"/>
  <c r="K471" i="11" s="1"/>
  <c r="K447" i="9"/>
  <c r="K456" i="9"/>
  <c r="K460" i="9"/>
  <c r="K464" i="9"/>
  <c r="K472" i="9"/>
  <c r="K480" i="9"/>
  <c r="K488" i="9"/>
  <c r="J504" i="9"/>
  <c r="K504" i="9" s="1"/>
  <c r="J513" i="9"/>
  <c r="K513" i="9" s="1"/>
  <c r="K530" i="9"/>
  <c r="J504" i="11"/>
  <c r="K504" i="11" s="1"/>
  <c r="J520" i="11"/>
  <c r="K520" i="11" s="1"/>
  <c r="J536" i="11"/>
  <c r="K536" i="11" s="1"/>
  <c r="J552" i="11"/>
  <c r="K552" i="11" s="1"/>
  <c r="J568" i="11"/>
  <c r="K568" i="11" s="1"/>
  <c r="J12" i="12"/>
  <c r="K12" i="12" s="1"/>
  <c r="J36" i="12"/>
  <c r="K36" i="12" s="1"/>
  <c r="J75" i="12"/>
  <c r="K75" i="12" s="1"/>
  <c r="J104" i="12"/>
  <c r="K104" i="12" s="1"/>
  <c r="J165" i="12"/>
  <c r="K165" i="12" s="1"/>
  <c r="J214" i="12"/>
  <c r="K214" i="12" s="1"/>
  <c r="J246" i="12"/>
  <c r="K246" i="12" s="1"/>
  <c r="J269" i="12"/>
  <c r="K269" i="12" s="1"/>
  <c r="J301" i="12"/>
  <c r="K301" i="12" s="1"/>
  <c r="J356" i="12"/>
  <c r="K356" i="12" s="1"/>
  <c r="J388" i="12"/>
  <c r="K388" i="12" s="1"/>
  <c r="J409" i="12"/>
  <c r="K409" i="12" s="1"/>
  <c r="J441" i="12"/>
  <c r="K441" i="12" s="1"/>
  <c r="J473" i="12"/>
  <c r="K473" i="12" s="1"/>
  <c r="J490" i="12"/>
  <c r="K490" i="12" s="1"/>
  <c r="J522" i="12"/>
  <c r="K522" i="12" s="1"/>
  <c r="J554" i="12"/>
  <c r="K554" i="12" s="1"/>
  <c r="J7" i="13"/>
  <c r="K7" i="13" s="1"/>
  <c r="J57" i="13"/>
  <c r="K57" i="13" s="1"/>
  <c r="J73" i="13"/>
  <c r="K73" i="13" s="1"/>
  <c r="J83" i="13"/>
  <c r="K83" i="13" s="1"/>
  <c r="J102" i="13"/>
  <c r="K102" i="13" s="1"/>
  <c r="J118" i="13"/>
  <c r="K118" i="13" s="1"/>
  <c r="J134" i="13"/>
  <c r="K134" i="13" s="1"/>
  <c r="J147" i="13"/>
  <c r="K147" i="13" s="1"/>
  <c r="J163" i="13"/>
  <c r="K163" i="13" s="1"/>
  <c r="J179" i="13"/>
  <c r="K179" i="13" s="1"/>
  <c r="J195" i="13"/>
  <c r="K195" i="13" s="1"/>
  <c r="K86" i="7"/>
  <c r="K118" i="7"/>
  <c r="K126" i="7"/>
  <c r="K131" i="7"/>
  <c r="K183" i="7"/>
  <c r="K207" i="7"/>
  <c r="K223" i="7"/>
  <c r="K231" i="7"/>
  <c r="K238" i="7"/>
  <c r="K254" i="7"/>
  <c r="K270" i="7"/>
  <c r="K42" i="8"/>
  <c r="K34" i="8"/>
  <c r="K50" i="8"/>
  <c r="K58" i="8"/>
  <c r="K95" i="8"/>
  <c r="K216" i="8"/>
  <c r="K224" i="8"/>
  <c r="K239" i="8"/>
  <c r="K247" i="8"/>
  <c r="K255" i="8"/>
  <c r="K263" i="8"/>
  <c r="K271" i="8"/>
  <c r="K279" i="8"/>
  <c r="K287" i="8"/>
  <c r="K302" i="8"/>
  <c r="K310" i="8"/>
  <c r="K318" i="8"/>
  <c r="K326" i="8"/>
  <c r="K334" i="8"/>
  <c r="K342" i="8"/>
  <c r="K350" i="8"/>
  <c r="K358" i="8"/>
  <c r="K363" i="8"/>
  <c r="P363" i="8" s="1"/>
  <c r="K371" i="8"/>
  <c r="K379" i="8"/>
  <c r="K387" i="8"/>
  <c r="K395" i="8"/>
  <c r="K403" i="8"/>
  <c r="K411" i="8"/>
  <c r="K419" i="8"/>
  <c r="K427" i="8"/>
  <c r="K442" i="8"/>
  <c r="K450" i="8"/>
  <c r="K458" i="8"/>
  <c r="K466" i="8"/>
  <c r="K474" i="8"/>
  <c r="K482" i="8"/>
  <c r="K490" i="8"/>
  <c r="K498" i="8"/>
  <c r="K506" i="8"/>
  <c r="K514" i="8"/>
  <c r="K12" i="9"/>
  <c r="K19" i="9"/>
  <c r="P19" i="9" s="1"/>
  <c r="K27" i="9"/>
  <c r="K41" i="9"/>
  <c r="K33" i="9"/>
  <c r="K53" i="9"/>
  <c r="K61" i="9"/>
  <c r="K69" i="9"/>
  <c r="K79" i="9"/>
  <c r="K92" i="9"/>
  <c r="K100" i="9"/>
  <c r="K108" i="9"/>
  <c r="K116" i="9"/>
  <c r="K124" i="9"/>
  <c r="K139" i="9"/>
  <c r="K147" i="9"/>
  <c r="K155" i="9"/>
  <c r="K163" i="9"/>
  <c r="K171" i="9"/>
  <c r="K179" i="9"/>
  <c r="K193" i="9"/>
  <c r="K201" i="9"/>
  <c r="K209" i="9"/>
  <c r="K217" i="9"/>
  <c r="K225" i="9"/>
  <c r="K233" i="9"/>
  <c r="K241" i="9"/>
  <c r="K250" i="9"/>
  <c r="K258" i="9"/>
  <c r="K266" i="9"/>
  <c r="K274" i="9"/>
  <c r="K282" i="9"/>
  <c r="K290" i="9"/>
  <c r="K298" i="9"/>
  <c r="K306" i="9"/>
  <c r="K315" i="9"/>
  <c r="K323" i="9"/>
  <c r="K331" i="9"/>
  <c r="K339" i="9"/>
  <c r="K347" i="9"/>
  <c r="K355" i="9"/>
  <c r="K363" i="9"/>
  <c r="K371" i="9"/>
  <c r="K378" i="9"/>
  <c r="K386" i="9"/>
  <c r="K394" i="9"/>
  <c r="K402" i="9"/>
  <c r="K410" i="9"/>
  <c r="K418" i="9"/>
  <c r="K426" i="9"/>
  <c r="K434" i="9"/>
  <c r="K442" i="9"/>
  <c r="J496" i="9"/>
  <c r="K496" i="9" s="1"/>
  <c r="J505" i="9"/>
  <c r="K505" i="9" s="1"/>
  <c r="J5" i="10"/>
  <c r="J42" i="10"/>
  <c r="K42" i="10" s="1"/>
  <c r="J54" i="10"/>
  <c r="K54" i="10" s="1"/>
  <c r="J70" i="10"/>
  <c r="K70" i="10" s="1"/>
  <c r="J82" i="10"/>
  <c r="K82" i="10" s="1"/>
  <c r="J103" i="10"/>
  <c r="K103" i="10" s="1"/>
  <c r="J119" i="10"/>
  <c r="K119" i="10" s="1"/>
  <c r="J152" i="10"/>
  <c r="K152" i="10" s="1"/>
  <c r="J168" i="10"/>
  <c r="K168" i="10" s="1"/>
  <c r="J184" i="10"/>
  <c r="K184" i="10" s="1"/>
  <c r="J208" i="10"/>
  <c r="K208" i="10" s="1"/>
  <c r="J224" i="10"/>
  <c r="K224" i="10" s="1"/>
  <c r="J240" i="10"/>
  <c r="K240" i="10" s="1"/>
  <c r="J267" i="10"/>
  <c r="K267" i="10" s="1"/>
  <c r="J283" i="10"/>
  <c r="K283" i="10" s="1"/>
  <c r="J299" i="10"/>
  <c r="K299" i="10" s="1"/>
  <c r="J315" i="10"/>
  <c r="K315" i="10" s="1"/>
  <c r="J326" i="10"/>
  <c r="K326" i="10" s="1"/>
  <c r="J342" i="10"/>
  <c r="K342" i="10" s="1"/>
  <c r="J358" i="10"/>
  <c r="K358" i="10" s="1"/>
  <c r="J374" i="10"/>
  <c r="K374" i="10" s="1"/>
  <c r="J399" i="10"/>
  <c r="K399" i="10" s="1"/>
  <c r="J415" i="10"/>
  <c r="K415" i="10" s="1"/>
  <c r="J431" i="10"/>
  <c r="K431" i="10" s="1"/>
  <c r="J447" i="10"/>
  <c r="K447" i="10" s="1"/>
  <c r="J463" i="10"/>
  <c r="K463" i="10" s="1"/>
  <c r="J474" i="10"/>
  <c r="K474" i="10" s="1"/>
  <c r="J490" i="10"/>
  <c r="K490" i="10" s="1"/>
  <c r="J506" i="10"/>
  <c r="K506" i="10" s="1"/>
  <c r="J522" i="10"/>
  <c r="K522" i="10" s="1"/>
  <c r="J538" i="10"/>
  <c r="K538" i="10" s="1"/>
  <c r="K40" i="7"/>
  <c r="K52" i="7"/>
  <c r="K60" i="7"/>
  <c r="K76" i="7"/>
  <c r="K89" i="7"/>
  <c r="K97" i="7"/>
  <c r="K105" i="7"/>
  <c r="K113" i="7"/>
  <c r="K121" i="7"/>
  <c r="K134" i="7"/>
  <c r="K142" i="7"/>
  <c r="K158" i="7"/>
  <c r="K174" i="7"/>
  <c r="K194" i="7"/>
  <c r="K202" i="7"/>
  <c r="K241" i="7"/>
  <c r="K249" i="7"/>
  <c r="K257" i="7"/>
  <c r="K265" i="7"/>
  <c r="K273" i="7"/>
  <c r="K29" i="8"/>
  <c r="K39" i="8"/>
  <c r="K53" i="8"/>
  <c r="K135" i="8"/>
  <c r="K143" i="8"/>
  <c r="K159" i="8"/>
  <c r="K167" i="8"/>
  <c r="K179" i="8"/>
  <c r="K187" i="8"/>
  <c r="J448" i="9"/>
  <c r="K448" i="9" s="1"/>
  <c r="J457" i="9"/>
  <c r="K457" i="9" s="1"/>
  <c r="J465" i="9"/>
  <c r="K465" i="9" s="1"/>
  <c r="J473" i="9"/>
  <c r="K473" i="9" s="1"/>
  <c r="J481" i="9"/>
  <c r="K481" i="9" s="1"/>
  <c r="J489" i="9"/>
  <c r="K489" i="9" s="1"/>
  <c r="J497" i="9"/>
  <c r="K497" i="9" s="1"/>
  <c r="K514" i="9"/>
  <c r="K10" i="10"/>
  <c r="K29" i="10"/>
  <c r="K87" i="10"/>
  <c r="K98" i="10"/>
  <c r="J44" i="12"/>
  <c r="K44" i="12" s="1"/>
  <c r="J67" i="12"/>
  <c r="K67" i="12" s="1"/>
  <c r="J96" i="12"/>
  <c r="K96" i="12" s="1"/>
  <c r="J128" i="12"/>
  <c r="K128" i="12" s="1"/>
  <c r="J157" i="12"/>
  <c r="K157" i="12" s="1"/>
  <c r="J189" i="12"/>
  <c r="K189" i="12" s="1"/>
  <c r="J206" i="12"/>
  <c r="K206" i="12" s="1"/>
  <c r="J238" i="12"/>
  <c r="K238" i="12" s="1"/>
  <c r="J293" i="12"/>
  <c r="K293" i="12" s="1"/>
  <c r="J325" i="12"/>
  <c r="K325" i="12" s="1"/>
  <c r="J348" i="12"/>
  <c r="K348" i="12" s="1"/>
  <c r="J380" i="12"/>
  <c r="K380" i="12" s="1"/>
  <c r="J433" i="12"/>
  <c r="K433" i="12" s="1"/>
  <c r="J465" i="12"/>
  <c r="K465" i="12" s="1"/>
  <c r="J514" i="12"/>
  <c r="K514" i="12" s="1"/>
  <c r="J546" i="12"/>
  <c r="K546" i="12" s="1"/>
  <c r="J578" i="12"/>
  <c r="K578" i="12" s="1"/>
  <c r="J41" i="13"/>
  <c r="K41" i="13" s="1"/>
  <c r="K424" i="7"/>
  <c r="K432" i="7"/>
  <c r="K439" i="7"/>
  <c r="K510" i="7"/>
  <c r="K502" i="7"/>
  <c r="K494" i="7"/>
  <c r="K486" i="7"/>
  <c r="K478" i="7"/>
  <c r="K470" i="7"/>
  <c r="K462" i="7"/>
  <c r="K454" i="7"/>
  <c r="K446" i="7"/>
  <c r="K15" i="8"/>
  <c r="K7" i="8"/>
  <c r="K24" i="8"/>
  <c r="K36" i="8"/>
  <c r="K48" i="8"/>
  <c r="K56" i="8"/>
  <c r="K64" i="8"/>
  <c r="K72" i="8"/>
  <c r="K80" i="8"/>
  <c r="K85" i="8"/>
  <c r="P85" i="8" s="1"/>
  <c r="K93" i="8"/>
  <c r="K101" i="8"/>
  <c r="K109" i="8"/>
  <c r="K117" i="8"/>
  <c r="K125" i="8"/>
  <c r="K130" i="8"/>
  <c r="P130" i="8" s="1"/>
  <c r="K138" i="8"/>
  <c r="K146" i="8"/>
  <c r="K154" i="8"/>
  <c r="K162" i="8"/>
  <c r="K170" i="8"/>
  <c r="K182" i="8"/>
  <c r="K190" i="8"/>
  <c r="K198" i="8"/>
  <c r="K206" i="8"/>
  <c r="K214" i="8"/>
  <c r="K222" i="8"/>
  <c r="K230" i="8"/>
  <c r="K237" i="8"/>
  <c r="K245" i="8"/>
  <c r="K253" i="8"/>
  <c r="K261" i="8"/>
  <c r="K269" i="8"/>
  <c r="K277" i="8"/>
  <c r="K285" i="8"/>
  <c r="K293" i="8"/>
  <c r="K300" i="8"/>
  <c r="K308" i="8"/>
  <c r="K316" i="8"/>
  <c r="K324" i="8"/>
  <c r="K332" i="8"/>
  <c r="K340" i="8"/>
  <c r="K348" i="8"/>
  <c r="K356" i="8"/>
  <c r="K369" i="8"/>
  <c r="K377" i="8"/>
  <c r="K385" i="8"/>
  <c r="K393" i="8"/>
  <c r="K401" i="8"/>
  <c r="K409" i="8"/>
  <c r="K417" i="8"/>
  <c r="K425" i="8"/>
  <c r="K440" i="8"/>
  <c r="K448" i="8"/>
  <c r="K456" i="8"/>
  <c r="K464" i="8"/>
  <c r="K472" i="8"/>
  <c r="K480" i="8"/>
  <c r="K488" i="8"/>
  <c r="K496" i="8"/>
  <c r="K504" i="8"/>
  <c r="K512" i="8"/>
  <c r="K14" i="9"/>
  <c r="K6" i="9"/>
  <c r="K25" i="9"/>
  <c r="K43" i="9"/>
  <c r="K35" i="9"/>
  <c r="K51" i="9"/>
  <c r="K59" i="9"/>
  <c r="K67" i="9"/>
  <c r="K81" i="9"/>
  <c r="K90" i="9"/>
  <c r="K98" i="9"/>
  <c r="K106" i="9"/>
  <c r="K114" i="9"/>
  <c r="K122" i="9"/>
  <c r="K130" i="9"/>
  <c r="K137" i="9"/>
  <c r="K145" i="9"/>
  <c r="K153" i="9"/>
  <c r="K161" i="9"/>
  <c r="K169" i="9"/>
  <c r="K177" i="9"/>
  <c r="K191" i="9"/>
  <c r="K199" i="9"/>
  <c r="K207" i="9"/>
  <c r="K215" i="9"/>
  <c r="K223" i="9"/>
  <c r="K231" i="9"/>
  <c r="K239" i="9"/>
  <c r="K248" i="9"/>
  <c r="K256" i="9"/>
  <c r="K264" i="9"/>
  <c r="K272" i="9"/>
  <c r="K280" i="9"/>
  <c r="K288" i="9"/>
  <c r="K296" i="9"/>
  <c r="K304" i="9"/>
  <c r="K313" i="9"/>
  <c r="K321" i="9"/>
  <c r="K329" i="9"/>
  <c r="K337" i="9"/>
  <c r="K345" i="9"/>
  <c r="K353" i="9"/>
  <c r="K361" i="9"/>
  <c r="K369" i="9"/>
  <c r="K384" i="9"/>
  <c r="K392" i="9"/>
  <c r="K400" i="9"/>
  <c r="K408" i="9"/>
  <c r="K416" i="9"/>
  <c r="K424" i="9"/>
  <c r="K432" i="9"/>
  <c r="K440" i="9"/>
  <c r="J534" i="9"/>
  <c r="K534" i="9" s="1"/>
  <c r="J6" i="11"/>
  <c r="K6" i="11" s="1"/>
  <c r="J49" i="11"/>
  <c r="K49" i="11" s="1"/>
  <c r="J65" i="11"/>
  <c r="K65" i="11" s="1"/>
  <c r="J94" i="11"/>
  <c r="K94" i="11" s="1"/>
  <c r="J110" i="11"/>
  <c r="K110" i="11" s="1"/>
  <c r="J126" i="11"/>
  <c r="K126" i="11" s="1"/>
  <c r="J138" i="11"/>
  <c r="K138" i="11" s="1"/>
  <c r="J155" i="11"/>
  <c r="K155" i="11" s="1"/>
  <c r="J171" i="11"/>
  <c r="K171" i="11" s="1"/>
  <c r="J187" i="11"/>
  <c r="K187" i="11" s="1"/>
  <c r="J204" i="11"/>
  <c r="K204" i="11" s="1"/>
  <c r="J220" i="11"/>
  <c r="K220" i="11" s="1"/>
  <c r="J236" i="11"/>
  <c r="K236" i="11" s="1"/>
  <c r="J252" i="11"/>
  <c r="K252" i="11" s="1"/>
  <c r="J275" i="11"/>
  <c r="K275" i="11" s="1"/>
  <c r="J291" i="11"/>
  <c r="K291" i="11" s="1"/>
  <c r="J307" i="11"/>
  <c r="K307" i="11" s="1"/>
  <c r="J323" i="11"/>
  <c r="K323" i="11" s="1"/>
  <c r="J346" i="11"/>
  <c r="K346" i="11" s="1"/>
  <c r="J362" i="11"/>
  <c r="K362" i="11" s="1"/>
  <c r="J378" i="11"/>
  <c r="K378" i="11" s="1"/>
  <c r="J394" i="11"/>
  <c r="K394" i="11" s="1"/>
  <c r="J415" i="11"/>
  <c r="K415" i="11" s="1"/>
  <c r="J431" i="11"/>
  <c r="K431" i="11" s="1"/>
  <c r="J447" i="11"/>
  <c r="K447" i="11" s="1"/>
  <c r="J463" i="11"/>
  <c r="K463" i="11" s="1"/>
  <c r="J479" i="11"/>
  <c r="K479" i="11" s="1"/>
  <c r="J496" i="11"/>
  <c r="K496" i="11" s="1"/>
  <c r="J15" i="13"/>
  <c r="K15" i="13" s="1"/>
  <c r="J252" i="13"/>
  <c r="K252" i="13" s="1"/>
  <c r="K458" i="9"/>
  <c r="K466" i="9"/>
  <c r="K474" i="9"/>
  <c r="K482" i="9"/>
  <c r="K490" i="9"/>
  <c r="K498" i="9"/>
  <c r="K515" i="9"/>
  <c r="K519" i="9"/>
  <c r="K532" i="9"/>
  <c r="J512" i="11"/>
  <c r="K512" i="11" s="1"/>
  <c r="J528" i="11"/>
  <c r="K528" i="11" s="1"/>
  <c r="J544" i="11"/>
  <c r="K544" i="11" s="1"/>
  <c r="J560" i="11"/>
  <c r="K560" i="11" s="1"/>
  <c r="J576" i="11"/>
  <c r="K576" i="11" s="1"/>
  <c r="J27" i="12"/>
  <c r="K27" i="12" s="1"/>
  <c r="J59" i="12"/>
  <c r="K59" i="12" s="1"/>
  <c r="J81" i="12"/>
  <c r="K81" i="12" s="1"/>
  <c r="J120" i="12"/>
  <c r="K120" i="12" s="1"/>
  <c r="J149" i="12"/>
  <c r="K149" i="12" s="1"/>
  <c r="J181" i="12"/>
  <c r="K181" i="12" s="1"/>
  <c r="J230" i="12"/>
  <c r="K230" i="12" s="1"/>
  <c r="J285" i="12"/>
  <c r="K285" i="12" s="1"/>
  <c r="J317" i="12"/>
  <c r="K317" i="12" s="1"/>
  <c r="J340" i="12"/>
  <c r="K340" i="12" s="1"/>
  <c r="J372" i="12"/>
  <c r="K372" i="12" s="1"/>
  <c r="J404" i="12"/>
  <c r="K404" i="12" s="1"/>
  <c r="J425" i="12"/>
  <c r="K425" i="12" s="1"/>
  <c r="J457" i="12"/>
  <c r="K457" i="12" s="1"/>
  <c r="J506" i="12"/>
  <c r="K506" i="12" s="1"/>
  <c r="J538" i="12"/>
  <c r="K538" i="12" s="1"/>
  <c r="J570" i="12"/>
  <c r="K570" i="12" s="1"/>
  <c r="J49" i="13"/>
  <c r="J65" i="13"/>
  <c r="K65" i="13" s="1"/>
  <c r="J94" i="13"/>
  <c r="K94" i="13" s="1"/>
  <c r="J110" i="13"/>
  <c r="K110" i="13" s="1"/>
  <c r="J126" i="13"/>
  <c r="K126" i="13" s="1"/>
  <c r="J138" i="13"/>
  <c r="K138" i="13" s="1"/>
  <c r="J155" i="13"/>
  <c r="K155" i="13" s="1"/>
  <c r="J171" i="13"/>
  <c r="K171" i="13" s="1"/>
  <c r="J187" i="13"/>
  <c r="K187" i="13" s="1"/>
  <c r="J299" i="13"/>
  <c r="K299" i="13" s="1"/>
  <c r="K12" i="10"/>
  <c r="K19" i="10"/>
  <c r="P19" i="10" s="1"/>
  <c r="K27" i="10"/>
  <c r="K41" i="10"/>
  <c r="K33" i="10"/>
  <c r="K55" i="10"/>
  <c r="K63" i="10"/>
  <c r="K71" i="10"/>
  <c r="K89" i="10"/>
  <c r="K81" i="10"/>
  <c r="K96" i="10"/>
  <c r="K104" i="10"/>
  <c r="K112" i="10"/>
  <c r="K120" i="10"/>
  <c r="K128" i="10"/>
  <c r="K145" i="10"/>
  <c r="K153" i="10"/>
  <c r="K161" i="10"/>
  <c r="K169" i="10"/>
  <c r="K177" i="10"/>
  <c r="K185" i="10"/>
  <c r="K190" i="10"/>
  <c r="K201" i="10"/>
  <c r="K209" i="10"/>
  <c r="K217" i="10"/>
  <c r="K225" i="10"/>
  <c r="K233" i="10"/>
  <c r="K241" i="10"/>
  <c r="K249" i="10"/>
  <c r="K260" i="10"/>
  <c r="K268" i="10"/>
  <c r="K276" i="10"/>
  <c r="K284" i="10"/>
  <c r="K292" i="10"/>
  <c r="K300" i="10"/>
  <c r="K308" i="10"/>
  <c r="K316" i="10"/>
  <c r="K327" i="10"/>
  <c r="K335" i="10"/>
  <c r="K343" i="10"/>
  <c r="K351" i="10"/>
  <c r="K359" i="10"/>
  <c r="K367" i="10"/>
  <c r="K375" i="10"/>
  <c r="K383" i="10"/>
  <c r="K392" i="10"/>
  <c r="K400" i="10"/>
  <c r="K408" i="10"/>
  <c r="K416" i="10"/>
  <c r="K424" i="10"/>
  <c r="K432" i="10"/>
  <c r="K440" i="10"/>
  <c r="K448" i="10"/>
  <c r="K456" i="10"/>
  <c r="K464" i="10"/>
  <c r="K475" i="10"/>
  <c r="K483" i="10"/>
  <c r="K491" i="10"/>
  <c r="K499" i="10"/>
  <c r="K507" i="10"/>
  <c r="K515" i="10"/>
  <c r="K523" i="10"/>
  <c r="K531" i="10"/>
  <c r="K539" i="10"/>
  <c r="K547" i="10"/>
  <c r="K13" i="11"/>
  <c r="K5" i="11"/>
  <c r="K26" i="11"/>
  <c r="K45" i="11"/>
  <c r="K37" i="11"/>
  <c r="K50" i="11"/>
  <c r="K58" i="11"/>
  <c r="K66" i="11"/>
  <c r="K74" i="11"/>
  <c r="K82" i="11"/>
  <c r="K95" i="11"/>
  <c r="K103" i="11"/>
  <c r="K111" i="11"/>
  <c r="K119" i="11"/>
  <c r="K127" i="11"/>
  <c r="K135" i="11"/>
  <c r="K137" i="11"/>
  <c r="K148" i="11"/>
  <c r="K156" i="11"/>
  <c r="K164" i="11"/>
  <c r="K172" i="11"/>
  <c r="K180" i="11"/>
  <c r="K188" i="11"/>
  <c r="K205" i="11"/>
  <c r="K213" i="11"/>
  <c r="K221" i="11"/>
  <c r="K229" i="11"/>
  <c r="K237" i="11"/>
  <c r="K245" i="11"/>
  <c r="K253" i="11"/>
  <c r="K268" i="11"/>
  <c r="K276" i="11"/>
  <c r="K284" i="11"/>
  <c r="K292" i="11"/>
  <c r="K300" i="11"/>
  <c r="K308" i="11"/>
  <c r="K316" i="11"/>
  <c r="K324" i="11"/>
  <c r="K339" i="11"/>
  <c r="K347" i="11"/>
  <c r="K355" i="11"/>
  <c r="K363" i="11"/>
  <c r="K371" i="11"/>
  <c r="K379" i="11"/>
  <c r="K387" i="11"/>
  <c r="K395" i="11"/>
  <c r="K403" i="11"/>
  <c r="K408" i="11"/>
  <c r="P408" i="11" s="1"/>
  <c r="K416" i="11"/>
  <c r="K424" i="11"/>
  <c r="K432" i="11"/>
  <c r="K440" i="11"/>
  <c r="K448" i="11"/>
  <c r="K456" i="11"/>
  <c r="K464" i="11"/>
  <c r="K472" i="11"/>
  <c r="K480" i="11"/>
  <c r="K497" i="11"/>
  <c r="K505" i="11"/>
  <c r="K513" i="11"/>
  <c r="K521" i="11"/>
  <c r="K529" i="11"/>
  <c r="K537" i="11"/>
  <c r="K545" i="11"/>
  <c r="K553" i="11"/>
  <c r="K561" i="11"/>
  <c r="K569" i="11"/>
  <c r="K577" i="11"/>
  <c r="K14" i="13"/>
  <c r="K6" i="13"/>
  <c r="K25" i="13"/>
  <c r="K50" i="13"/>
  <c r="K58" i="13"/>
  <c r="K66" i="13"/>
  <c r="K74" i="13"/>
  <c r="K82" i="13"/>
  <c r="K95" i="13"/>
  <c r="K103" i="13"/>
  <c r="K111" i="13"/>
  <c r="K119" i="13"/>
  <c r="K127" i="13"/>
  <c r="K135" i="13"/>
  <c r="K137" i="13"/>
  <c r="K148" i="13"/>
  <c r="K156" i="13"/>
  <c r="K164" i="13"/>
  <c r="K172" i="13"/>
  <c r="K180" i="13"/>
  <c r="K188" i="13"/>
  <c r="K223" i="13"/>
  <c r="K227" i="13"/>
  <c r="K240" i="13"/>
  <c r="J244" i="13"/>
  <c r="K244" i="13" s="1"/>
  <c r="J253" i="13"/>
  <c r="K253" i="13" s="1"/>
  <c r="K278" i="13"/>
  <c r="K282" i="13"/>
  <c r="K295" i="13"/>
  <c r="J300" i="13"/>
  <c r="K300" i="13" s="1"/>
  <c r="K318" i="13"/>
  <c r="K327" i="13"/>
  <c r="K403" i="13"/>
  <c r="J398" i="13"/>
  <c r="K398" i="13" s="1"/>
  <c r="K371" i="13"/>
  <c r="J366" i="13"/>
  <c r="K366" i="13" s="1"/>
  <c r="K339" i="13"/>
  <c r="J408" i="13"/>
  <c r="K408" i="13" s="1"/>
  <c r="K435" i="13"/>
  <c r="J440" i="13"/>
  <c r="K440" i="13" s="1"/>
  <c r="K467" i="13"/>
  <c r="J472" i="13"/>
  <c r="K472" i="13" s="1"/>
  <c r="K516" i="13"/>
  <c r="J521" i="13"/>
  <c r="K521" i="13" s="1"/>
  <c r="K548" i="13"/>
  <c r="J553" i="13"/>
  <c r="K553" i="13" s="1"/>
  <c r="J4" i="14"/>
  <c r="K4" i="14" s="1"/>
  <c r="K364" i="18"/>
  <c r="P364" i="18" s="1"/>
  <c r="K219" i="13"/>
  <c r="J236" i="13"/>
  <c r="K236" i="13" s="1"/>
  <c r="J245" i="13"/>
  <c r="K245" i="13" s="1"/>
  <c r="K274" i="13"/>
  <c r="J291" i="13"/>
  <c r="K291" i="13" s="1"/>
  <c r="J323" i="13"/>
  <c r="K323" i="13" s="1"/>
  <c r="J228" i="13"/>
  <c r="K228" i="13" s="1"/>
  <c r="J237" i="13"/>
  <c r="K237" i="13" s="1"/>
  <c r="J283" i="13"/>
  <c r="K283" i="13" s="1"/>
  <c r="J292" i="13"/>
  <c r="K292" i="13" s="1"/>
  <c r="J324" i="13"/>
  <c r="K324" i="13" s="1"/>
  <c r="J374" i="13"/>
  <c r="K374" i="13" s="1"/>
  <c r="J342" i="13"/>
  <c r="K342" i="13" s="1"/>
  <c r="J432" i="13"/>
  <c r="K432" i="13" s="1"/>
  <c r="J464" i="13"/>
  <c r="K464" i="13" s="1"/>
  <c r="J513" i="13"/>
  <c r="K513" i="13" s="1"/>
  <c r="J545" i="13"/>
  <c r="K545" i="13" s="1"/>
  <c r="J577" i="13"/>
  <c r="K577" i="13" s="1"/>
  <c r="K13" i="13"/>
  <c r="K5" i="13"/>
  <c r="K26" i="13"/>
  <c r="K45" i="13"/>
  <c r="K35" i="13"/>
  <c r="K96" i="13"/>
  <c r="K104" i="13"/>
  <c r="K199" i="13"/>
  <c r="P199" i="13" s="1"/>
  <c r="K216" i="13"/>
  <c r="J220" i="13"/>
  <c r="K220" i="13" s="1"/>
  <c r="J229" i="13"/>
  <c r="K229" i="13" s="1"/>
  <c r="K271" i="13"/>
  <c r="J275" i="13"/>
  <c r="K275" i="13" s="1"/>
  <c r="J284" i="13"/>
  <c r="K284" i="13" s="1"/>
  <c r="J315" i="13"/>
  <c r="K315" i="13" s="1"/>
  <c r="K551" i="10"/>
  <c r="K565" i="11"/>
  <c r="K573" i="11"/>
  <c r="K15" i="12"/>
  <c r="K7" i="12"/>
  <c r="K24" i="12"/>
  <c r="K39" i="12"/>
  <c r="K31" i="12"/>
  <c r="K56" i="12"/>
  <c r="K64" i="12"/>
  <c r="K72" i="12"/>
  <c r="K84" i="12"/>
  <c r="K93" i="12"/>
  <c r="K101" i="12"/>
  <c r="K109" i="12"/>
  <c r="K117" i="12"/>
  <c r="K125" i="12"/>
  <c r="K133" i="12"/>
  <c r="K146" i="12"/>
  <c r="K154" i="12"/>
  <c r="K162" i="12"/>
  <c r="K170" i="12"/>
  <c r="K178" i="12"/>
  <c r="K186" i="12"/>
  <c r="K194" i="12"/>
  <c r="K203" i="12"/>
  <c r="K211" i="12"/>
  <c r="K219" i="12"/>
  <c r="K227" i="12"/>
  <c r="K235" i="12"/>
  <c r="K243" i="12"/>
  <c r="K251" i="12"/>
  <c r="K266" i="12"/>
  <c r="K274" i="12"/>
  <c r="K282" i="12"/>
  <c r="K290" i="12"/>
  <c r="K298" i="12"/>
  <c r="K306" i="12"/>
  <c r="K314" i="12"/>
  <c r="K322" i="12"/>
  <c r="K330" i="12"/>
  <c r="K337" i="12"/>
  <c r="K345" i="12"/>
  <c r="K353" i="12"/>
  <c r="K361" i="12"/>
  <c r="K369" i="12"/>
  <c r="K377" i="12"/>
  <c r="K385" i="12"/>
  <c r="K393" i="12"/>
  <c r="K401" i="12"/>
  <c r="K414" i="12"/>
  <c r="K422" i="12"/>
  <c r="K430" i="12"/>
  <c r="K438" i="12"/>
  <c r="K446" i="12"/>
  <c r="K454" i="12"/>
  <c r="K462" i="12"/>
  <c r="K470" i="12"/>
  <c r="K478" i="12"/>
  <c r="K486" i="12"/>
  <c r="K495" i="12"/>
  <c r="K503" i="12"/>
  <c r="K511" i="12"/>
  <c r="K519" i="12"/>
  <c r="K527" i="12"/>
  <c r="K535" i="12"/>
  <c r="K543" i="12"/>
  <c r="K551" i="12"/>
  <c r="K559" i="12"/>
  <c r="K567" i="12"/>
  <c r="K575" i="12"/>
  <c r="K10" i="13"/>
  <c r="K21" i="13"/>
  <c r="K29" i="13"/>
  <c r="K208" i="13"/>
  <c r="J212" i="13"/>
  <c r="K212" i="13" s="1"/>
  <c r="J221" i="13"/>
  <c r="K221" i="13" s="1"/>
  <c r="K255" i="13"/>
  <c r="J267" i="13"/>
  <c r="K267" i="13" s="1"/>
  <c r="J276" i="13"/>
  <c r="K276" i="13" s="1"/>
  <c r="K302" i="13"/>
  <c r="J316" i="13"/>
  <c r="K316" i="13" s="1"/>
  <c r="K387" i="13"/>
  <c r="J382" i="13"/>
  <c r="K382" i="13" s="1"/>
  <c r="K355" i="13"/>
  <c r="J350" i="13"/>
  <c r="K350" i="13" s="1"/>
  <c r="K419" i="13"/>
  <c r="J424" i="13"/>
  <c r="K424" i="13" s="1"/>
  <c r="K451" i="13"/>
  <c r="J456" i="13"/>
  <c r="K456" i="13" s="1"/>
  <c r="K483" i="13"/>
  <c r="K500" i="13"/>
  <c r="J505" i="13"/>
  <c r="K505" i="13" s="1"/>
  <c r="K532" i="13"/>
  <c r="J537" i="13"/>
  <c r="K537" i="13" s="1"/>
  <c r="K564" i="13"/>
  <c r="J569" i="13"/>
  <c r="K569" i="13" s="1"/>
  <c r="J23" i="14"/>
  <c r="K23" i="14" s="1"/>
  <c r="K42" i="13"/>
  <c r="K31" i="13"/>
  <c r="K52" i="13"/>
  <c r="K56" i="13"/>
  <c r="K60" i="13"/>
  <c r="K64" i="13"/>
  <c r="K68" i="13"/>
  <c r="K72" i="13"/>
  <c r="K76" i="13"/>
  <c r="K84" i="13"/>
  <c r="K80" i="13"/>
  <c r="K93" i="13"/>
  <c r="K97" i="13"/>
  <c r="K101" i="13"/>
  <c r="K105" i="13"/>
  <c r="K109" i="13"/>
  <c r="K113" i="13"/>
  <c r="K117" i="13"/>
  <c r="K121" i="13"/>
  <c r="K125" i="13"/>
  <c r="K129" i="13"/>
  <c r="K133" i="13"/>
  <c r="K142" i="13"/>
  <c r="P142" i="13" s="1"/>
  <c r="K146" i="13"/>
  <c r="K150" i="13"/>
  <c r="K154" i="13"/>
  <c r="K158" i="13"/>
  <c r="K162" i="13"/>
  <c r="K166" i="13"/>
  <c r="K170" i="13"/>
  <c r="K174" i="13"/>
  <c r="K178" i="13"/>
  <c r="K182" i="13"/>
  <c r="K186" i="13"/>
  <c r="K190" i="13"/>
  <c r="K194" i="13"/>
  <c r="J204" i="13"/>
  <c r="K204" i="13" s="1"/>
  <c r="J213" i="13"/>
  <c r="K213" i="13" s="1"/>
  <c r="K251" i="13"/>
  <c r="J268" i="13"/>
  <c r="K268" i="13" s="1"/>
  <c r="J307" i="13"/>
  <c r="K307" i="13" s="1"/>
  <c r="K38" i="13"/>
  <c r="J205" i="13"/>
  <c r="K205" i="13" s="1"/>
  <c r="J308" i="13"/>
  <c r="K308" i="13" s="1"/>
  <c r="J390" i="13"/>
  <c r="K390" i="13" s="1"/>
  <c r="J358" i="13"/>
  <c r="K358" i="13" s="1"/>
  <c r="J416" i="13"/>
  <c r="K416" i="13" s="1"/>
  <c r="J448" i="13"/>
  <c r="K448" i="13" s="1"/>
  <c r="J480" i="13"/>
  <c r="K480" i="13" s="1"/>
  <c r="J497" i="13"/>
  <c r="K497" i="13" s="1"/>
  <c r="J529" i="13"/>
  <c r="K529" i="13" s="1"/>
  <c r="J561" i="13"/>
  <c r="K561" i="13" s="1"/>
  <c r="J8" i="14"/>
  <c r="K8" i="14" s="1"/>
  <c r="K40" i="14"/>
  <c r="K32" i="14"/>
  <c r="K55" i="14"/>
  <c r="K63" i="14"/>
  <c r="K71" i="14"/>
  <c r="K85" i="14"/>
  <c r="K97" i="18"/>
  <c r="K173" i="18"/>
  <c r="K234" i="18"/>
  <c r="K194" i="18"/>
  <c r="P194" i="18" s="1"/>
  <c r="P195" i="18" s="1"/>
  <c r="P196" i="18" s="1"/>
  <c r="K299" i="18"/>
  <c r="K294" i="18"/>
  <c r="K267" i="18"/>
  <c r="K357" i="18"/>
  <c r="K352" i="18"/>
  <c r="P307" i="18"/>
  <c r="P308" i="18" s="1"/>
  <c r="K11" i="19"/>
  <c r="K19" i="18"/>
  <c r="K182" i="18"/>
  <c r="K164" i="18"/>
  <c r="K151" i="18"/>
  <c r="K146" i="18"/>
  <c r="K214" i="18"/>
  <c r="K198" i="18"/>
  <c r="K297" i="18"/>
  <c r="K291" i="18"/>
  <c r="K407" i="18"/>
  <c r="K405" i="18"/>
  <c r="K403" i="18"/>
  <c r="K401" i="18"/>
  <c r="K399" i="18"/>
  <c r="K397" i="18"/>
  <c r="K395" i="18"/>
  <c r="K393" i="18"/>
  <c r="K391" i="18"/>
  <c r="K389" i="18"/>
  <c r="K387" i="18"/>
  <c r="K385" i="18"/>
  <c r="K383" i="18"/>
  <c r="K381" i="18"/>
  <c r="K379" i="18"/>
  <c r="K377" i="18"/>
  <c r="K375" i="18"/>
  <c r="K373" i="18"/>
  <c r="K371" i="18"/>
  <c r="K369" i="18"/>
  <c r="K367" i="18"/>
  <c r="K365" i="18"/>
  <c r="P44" i="19"/>
  <c r="K399" i="13"/>
  <c r="K391" i="13"/>
  <c r="K383" i="13"/>
  <c r="K375" i="13"/>
  <c r="K367" i="13"/>
  <c r="K359" i="13"/>
  <c r="K351" i="13"/>
  <c r="K343" i="13"/>
  <c r="K335" i="13"/>
  <c r="P335" i="13" s="1"/>
  <c r="P336" i="13" s="1"/>
  <c r="K415" i="13"/>
  <c r="K423" i="13"/>
  <c r="K431" i="13"/>
  <c r="K439" i="13"/>
  <c r="K447" i="13"/>
  <c r="K455" i="13"/>
  <c r="K463" i="13"/>
  <c r="K471" i="13"/>
  <c r="K479" i="13"/>
  <c r="K496" i="13"/>
  <c r="K504" i="13"/>
  <c r="K512" i="13"/>
  <c r="K520" i="13"/>
  <c r="K528" i="13"/>
  <c r="K536" i="13"/>
  <c r="K544" i="13"/>
  <c r="K552" i="13"/>
  <c r="K560" i="13"/>
  <c r="K568" i="13"/>
  <c r="K576" i="13"/>
  <c r="K9" i="14"/>
  <c r="K22" i="14"/>
  <c r="K30" i="14"/>
  <c r="K41" i="14"/>
  <c r="K33" i="14"/>
  <c r="K54" i="14"/>
  <c r="K62" i="14"/>
  <c r="K70" i="14"/>
  <c r="K78" i="14"/>
  <c r="K86" i="14"/>
  <c r="K28" i="18"/>
  <c r="K18" i="18"/>
  <c r="K102" i="18"/>
  <c r="K163" i="18"/>
  <c r="K150" i="18"/>
  <c r="K202" i="18"/>
  <c r="K301" i="18"/>
  <c r="K36" i="19"/>
  <c r="K145" i="19"/>
  <c r="P145" i="19" s="1"/>
  <c r="K152" i="19"/>
  <c r="K161" i="19"/>
  <c r="K167" i="19"/>
  <c r="K165" i="19"/>
  <c r="K163" i="19"/>
  <c r="K154" i="19"/>
  <c r="K151" i="19"/>
  <c r="K146" i="19"/>
  <c r="K156" i="19"/>
  <c r="K148" i="19"/>
  <c r="K158" i="19"/>
  <c r="J162" i="19"/>
  <c r="K162" i="19" s="1"/>
  <c r="K160" i="19"/>
  <c r="K150" i="19"/>
  <c r="U490" i="11"/>
  <c r="U163" i="14"/>
  <c r="U205" i="14"/>
  <c r="U206" i="14" s="1"/>
  <c r="J112" i="14"/>
  <c r="K112" i="14" s="1"/>
  <c r="U374" i="17"/>
  <c r="K11" i="6"/>
  <c r="L9" i="6"/>
  <c r="J105" i="14"/>
  <c r="K105" i="14" s="1"/>
  <c r="L12" i="6"/>
  <c r="L115" i="14"/>
  <c r="L105" i="14"/>
  <c r="U91" i="14"/>
  <c r="K5" i="6"/>
  <c r="P5" i="6" s="1"/>
  <c r="P6" i="6" s="1"/>
  <c r="P7" i="6" s="1"/>
  <c r="J98" i="14"/>
  <c r="K98" i="14" s="1"/>
  <c r="J144" i="14"/>
  <c r="K144" i="14" s="1"/>
  <c r="K93" i="14"/>
  <c r="K138" i="14"/>
  <c r="K135" i="14"/>
  <c r="J132" i="14"/>
  <c r="K132" i="14" s="1"/>
  <c r="J126" i="14"/>
  <c r="K126" i="14" s="1"/>
  <c r="K109" i="14"/>
  <c r="K95" i="14"/>
  <c r="K143" i="14"/>
  <c r="L142" i="14"/>
  <c r="K128" i="14"/>
  <c r="L94" i="14"/>
  <c r="K113" i="14"/>
  <c r="K97" i="14"/>
  <c r="K94" i="14"/>
  <c r="J158" i="14"/>
  <c r="K158" i="14" s="1"/>
  <c r="K155" i="14"/>
  <c r="J152" i="14"/>
  <c r="K152" i="14" s="1"/>
  <c r="J142" i="14"/>
  <c r="K142" i="14" s="1"/>
  <c r="J136" i="14"/>
  <c r="K136" i="14" s="1"/>
  <c r="L114" i="14"/>
  <c r="K117" i="14"/>
  <c r="K99" i="14"/>
  <c r="J96" i="14"/>
  <c r="K96" i="14" s="1"/>
  <c r="J91" i="14"/>
  <c r="K91" i="14" s="1"/>
  <c r="J154" i="14"/>
  <c r="K154" i="14" s="1"/>
  <c r="J151" i="14"/>
  <c r="K151" i="14" s="1"/>
  <c r="J148" i="14"/>
  <c r="K148" i="14" s="1"/>
  <c r="J145" i="14"/>
  <c r="K145" i="14" s="1"/>
  <c r="J135" i="16"/>
  <c r="K135" i="16" s="1"/>
  <c r="J115" i="16"/>
  <c r="K115" i="16" s="1"/>
  <c r="K156" i="14"/>
  <c r="K140" i="14"/>
  <c r="K124" i="14"/>
  <c r="P124" i="14" s="1"/>
  <c r="P125" i="14" s="1"/>
  <c r="J120" i="16"/>
  <c r="K120" i="16" s="1"/>
  <c r="K146" i="14"/>
  <c r="K130" i="14"/>
  <c r="K101" i="14"/>
  <c r="K150" i="14"/>
  <c r="K134" i="14"/>
  <c r="J102" i="16"/>
  <c r="K102" i="16" s="1"/>
  <c r="L150" i="14"/>
  <c r="J112" i="16"/>
  <c r="K112" i="16" s="1"/>
  <c r="J157" i="16"/>
  <c r="K157" i="16" s="1"/>
  <c r="J129" i="16"/>
  <c r="K129" i="16" s="1"/>
  <c r="J110" i="16"/>
  <c r="K110" i="16" s="1"/>
  <c r="K147" i="16"/>
  <c r="J109" i="16"/>
  <c r="K109" i="16" s="1"/>
  <c r="K96" i="16"/>
  <c r="J131" i="16"/>
  <c r="K131" i="16" s="1"/>
  <c r="L97" i="16"/>
  <c r="J118" i="16"/>
  <c r="K118" i="16" s="1"/>
  <c r="K99" i="16"/>
  <c r="J117" i="16"/>
  <c r="K117" i="16" s="1"/>
  <c r="K94" i="16"/>
  <c r="K137" i="16"/>
  <c r="J93" i="16"/>
  <c r="K93" i="16" s="1"/>
  <c r="K153" i="16"/>
  <c r="J101" i="16"/>
  <c r="K101" i="16" s="1"/>
  <c r="L118" i="16"/>
  <c r="L112" i="16"/>
  <c r="L102" i="16"/>
  <c r="L110" i="16"/>
  <c r="L94" i="16"/>
  <c r="J137" i="17"/>
  <c r="K137" i="17" s="1"/>
  <c r="J157" i="17"/>
  <c r="K157" i="17" s="1"/>
  <c r="L116" i="17"/>
  <c r="L119" i="17"/>
  <c r="K94" i="17"/>
  <c r="K91" i="17"/>
  <c r="P91" i="17" s="1"/>
  <c r="K156" i="17"/>
  <c r="K149" i="17"/>
  <c r="J146" i="17"/>
  <c r="K146" i="17" s="1"/>
  <c r="K152" i="17"/>
  <c r="K145" i="17"/>
  <c r="J136" i="17"/>
  <c r="K136" i="17" s="1"/>
  <c r="J139" i="17"/>
  <c r="K139" i="17" s="1"/>
  <c r="K130" i="17"/>
  <c r="K155" i="17"/>
  <c r="K144" i="17"/>
  <c r="J129" i="17"/>
  <c r="K129" i="17" s="1"/>
  <c r="K92" i="17"/>
  <c r="K154" i="17"/>
  <c r="J147" i="17"/>
  <c r="K147" i="17" s="1"/>
  <c r="K132" i="17"/>
  <c r="J125" i="17"/>
  <c r="K125" i="17" s="1"/>
  <c r="L101" i="17"/>
  <c r="K138" i="17"/>
  <c r="L93" i="17"/>
  <c r="K131" i="17"/>
  <c r="R177" i="18" l="1"/>
  <c r="S177" i="18" s="1"/>
  <c r="P197" i="18"/>
  <c r="R266" i="18"/>
  <c r="S266" i="18" s="1"/>
  <c r="U146" i="18"/>
  <c r="U18" i="18"/>
  <c r="P38" i="18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R194" i="18"/>
  <c r="S194" i="18" s="1"/>
  <c r="R364" i="18"/>
  <c r="S364" i="18" s="1"/>
  <c r="W364" i="18" s="1"/>
  <c r="X364" i="18" s="1"/>
  <c r="Y364" i="18" s="1"/>
  <c r="P26" i="19"/>
  <c r="P27" i="19" s="1"/>
  <c r="P28" i="19" s="1"/>
  <c r="Y43" i="21"/>
  <c r="Y48" i="20"/>
  <c r="Y49" i="20" s="1"/>
  <c r="U45" i="21"/>
  <c r="W45" i="21" s="1"/>
  <c r="X45" i="21" s="1"/>
  <c r="P254" i="18"/>
  <c r="P255" i="18" s="1"/>
  <c r="P256" i="18" s="1"/>
  <c r="P257" i="18" s="1"/>
  <c r="U121" i="21"/>
  <c r="U122" i="21" s="1"/>
  <c r="W122" i="21" s="1"/>
  <c r="X122" i="21" s="1"/>
  <c r="P131" i="6"/>
  <c r="P53" i="18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W44" i="21"/>
  <c r="X44" i="21" s="1"/>
  <c r="Y44" i="21" s="1"/>
  <c r="Y118" i="21"/>
  <c r="Y119" i="21" s="1"/>
  <c r="Y120" i="21" s="1"/>
  <c r="Y106" i="21"/>
  <c r="V77" i="21"/>
  <c r="U257" i="16"/>
  <c r="Y75" i="21"/>
  <c r="Y76" i="21" s="1"/>
  <c r="W91" i="21"/>
  <c r="X91" i="21" s="1"/>
  <c r="U78" i="21"/>
  <c r="V78" i="21" s="1"/>
  <c r="V79" i="21" s="1"/>
  <c r="V91" i="21"/>
  <c r="V92" i="21" s="1"/>
  <c r="W77" i="21"/>
  <c r="X77" i="21" s="1"/>
  <c r="U93" i="21"/>
  <c r="W93" i="21" s="1"/>
  <c r="X93" i="21" s="1"/>
  <c r="W92" i="21"/>
  <c r="X92" i="21" s="1"/>
  <c r="Y20" i="21"/>
  <c r="V120" i="21"/>
  <c r="V121" i="21" s="1"/>
  <c r="V122" i="21" s="1"/>
  <c r="Y8" i="21"/>
  <c r="W108" i="21"/>
  <c r="X108" i="21" s="1"/>
  <c r="V45" i="21"/>
  <c r="V46" i="21" s="1"/>
  <c r="W54" i="21"/>
  <c r="X54" i="21" s="1"/>
  <c r="V54" i="21"/>
  <c r="Y53" i="21"/>
  <c r="V9" i="21"/>
  <c r="W9" i="21"/>
  <c r="X9" i="21" s="1"/>
  <c r="U10" i="21"/>
  <c r="U11" i="21" s="1"/>
  <c r="W21" i="21"/>
  <c r="X21" i="21" s="1"/>
  <c r="V21" i="21"/>
  <c r="U123" i="21"/>
  <c r="U22" i="21"/>
  <c r="U109" i="21"/>
  <c r="U110" i="21" s="1"/>
  <c r="Y89" i="21"/>
  <c r="Y90" i="21" s="1"/>
  <c r="U55" i="21"/>
  <c r="V107" i="21"/>
  <c r="V108" i="21" s="1"/>
  <c r="W107" i="21"/>
  <c r="X107" i="21" s="1"/>
  <c r="W121" i="21"/>
  <c r="X121" i="21" s="1"/>
  <c r="U94" i="21"/>
  <c r="P437" i="8"/>
  <c r="U5" i="18"/>
  <c r="V5" i="18" s="1"/>
  <c r="P5" i="18"/>
  <c r="P6" i="18" s="1"/>
  <c r="P453" i="9"/>
  <c r="P454" i="9" s="1"/>
  <c r="P20" i="6"/>
  <c r="P45" i="19"/>
  <c r="P46" i="19" s="1"/>
  <c r="U143" i="13"/>
  <c r="P309" i="18"/>
  <c r="P310" i="18" s="1"/>
  <c r="P311" i="18" s="1"/>
  <c r="P312" i="18" s="1"/>
  <c r="P313" i="18" s="1"/>
  <c r="P314" i="18" s="1"/>
  <c r="P315" i="18" s="1"/>
  <c r="P316" i="18" s="1"/>
  <c r="P317" i="18" s="1"/>
  <c r="P318" i="18" s="1"/>
  <c r="P319" i="18" s="1"/>
  <c r="P320" i="18" s="1"/>
  <c r="P321" i="18" s="1"/>
  <c r="P322" i="18" s="1"/>
  <c r="P323" i="18" s="1"/>
  <c r="P324" i="18" s="1"/>
  <c r="P325" i="18" s="1"/>
  <c r="P326" i="18" s="1"/>
  <c r="P327" i="18" s="1"/>
  <c r="P328" i="18" s="1"/>
  <c r="P329" i="18" s="1"/>
  <c r="P330" i="18" s="1"/>
  <c r="P331" i="18" s="1"/>
  <c r="P332" i="18" s="1"/>
  <c r="P333" i="18" s="1"/>
  <c r="P334" i="18" s="1"/>
  <c r="P335" i="18" s="1"/>
  <c r="P336" i="18" s="1"/>
  <c r="P337" i="18" s="1"/>
  <c r="P338" i="18" s="1"/>
  <c r="P339" i="18" s="1"/>
  <c r="P340" i="18" s="1"/>
  <c r="P341" i="18" s="1"/>
  <c r="P342" i="18" s="1"/>
  <c r="P343" i="18" s="1"/>
  <c r="P344" i="18" s="1"/>
  <c r="P345" i="18" s="1"/>
  <c r="P346" i="18" s="1"/>
  <c r="P347" i="18" s="1"/>
  <c r="P348" i="18" s="1"/>
  <c r="P97" i="18"/>
  <c r="P98" i="18" s="1"/>
  <c r="P99" i="18" s="1"/>
  <c r="P100" i="18" s="1"/>
  <c r="P101" i="18" s="1"/>
  <c r="P312" i="9"/>
  <c r="U308" i="18"/>
  <c r="W308" i="18" s="1"/>
  <c r="X308" i="18" s="1"/>
  <c r="U147" i="18"/>
  <c r="W147" i="18" s="1"/>
  <c r="X147" i="18" s="1"/>
  <c r="U68" i="18"/>
  <c r="U69" i="18" s="1"/>
  <c r="U367" i="18"/>
  <c r="U368" i="18" s="1"/>
  <c r="U369" i="18" s="1"/>
  <c r="U370" i="18" s="1"/>
  <c r="U194" i="18"/>
  <c r="U195" i="18" s="1"/>
  <c r="U148" i="18"/>
  <c r="W148" i="18" s="1"/>
  <c r="X148" i="18" s="1"/>
  <c r="W5" i="18"/>
  <c r="X5" i="18" s="1"/>
  <c r="P11" i="19"/>
  <c r="P12" i="19" s="1"/>
  <c r="P13" i="19" s="1"/>
  <c r="P14" i="19" s="1"/>
  <c r="P15" i="19" s="1"/>
  <c r="P16" i="19" s="1"/>
  <c r="P267" i="11"/>
  <c r="P80" i="19"/>
  <c r="P81" i="19" s="1"/>
  <c r="U251" i="18"/>
  <c r="U252" i="18" s="1"/>
  <c r="U149" i="18"/>
  <c r="U38" i="18"/>
  <c r="U39" i="18" s="1"/>
  <c r="U107" i="18"/>
  <c r="V146" i="18"/>
  <c r="V147" i="18" s="1"/>
  <c r="W146" i="18"/>
  <c r="X146" i="18" s="1"/>
  <c r="U19" i="18"/>
  <c r="W19" i="18" s="1"/>
  <c r="X19" i="18" s="1"/>
  <c r="W18" i="18"/>
  <c r="X18" i="18" s="1"/>
  <c r="V17" i="18"/>
  <c r="V18" i="18" s="1"/>
  <c r="P122" i="19"/>
  <c r="P123" i="19" s="1"/>
  <c r="P124" i="19" s="1"/>
  <c r="R51" i="18"/>
  <c r="S51" i="18" s="1"/>
  <c r="R402" i="18"/>
  <c r="S402" i="18" s="1"/>
  <c r="R368" i="18"/>
  <c r="S368" i="18" s="1"/>
  <c r="R383" i="18"/>
  <c r="S383" i="18" s="1"/>
  <c r="R288" i="18"/>
  <c r="S288" i="18" s="1"/>
  <c r="R162" i="18"/>
  <c r="S162" i="18" s="1"/>
  <c r="R41" i="18"/>
  <c r="S41" i="18" s="1"/>
  <c r="R133" i="18"/>
  <c r="S133" i="18" s="1"/>
  <c r="R124" i="18"/>
  <c r="S124" i="18" s="1"/>
  <c r="R390" i="18"/>
  <c r="S390" i="18" s="1"/>
  <c r="R345" i="18"/>
  <c r="S345" i="18" s="1"/>
  <c r="R263" i="18"/>
  <c r="S263" i="18" s="1"/>
  <c r="R303" i="18"/>
  <c r="S303" i="18" s="1"/>
  <c r="R408" i="18"/>
  <c r="S408" i="18" s="1"/>
  <c r="R309" i="18"/>
  <c r="S309" i="18" s="1"/>
  <c r="R378" i="18"/>
  <c r="S378" i="18" s="1"/>
  <c r="R300" i="18"/>
  <c r="S300" i="18" s="1"/>
  <c r="R203" i="18"/>
  <c r="S203" i="18" s="1"/>
  <c r="R140" i="18"/>
  <c r="S140" i="18" s="1"/>
  <c r="R92" i="18"/>
  <c r="S92" i="18" s="1"/>
  <c r="R149" i="18"/>
  <c r="S149" i="18" s="1"/>
  <c r="R134" i="18"/>
  <c r="S134" i="18" s="1"/>
  <c r="R24" i="18"/>
  <c r="S24" i="18" s="1"/>
  <c r="R323" i="18"/>
  <c r="S323" i="18" s="1"/>
  <c r="R317" i="18"/>
  <c r="S317" i="18" s="1"/>
  <c r="R183" i="18"/>
  <c r="S183" i="18" s="1"/>
  <c r="R393" i="18"/>
  <c r="S393" i="18" s="1"/>
  <c r="R214" i="18"/>
  <c r="S214" i="18" s="1"/>
  <c r="R164" i="18"/>
  <c r="S164" i="18" s="1"/>
  <c r="R178" i="18"/>
  <c r="S178" i="18" s="1"/>
  <c r="R70" i="18"/>
  <c r="S70" i="18" s="1"/>
  <c r="R185" i="18"/>
  <c r="S185" i="18" s="1"/>
  <c r="R44" i="18"/>
  <c r="S44" i="18" s="1"/>
  <c r="R141" i="18"/>
  <c r="S141" i="18" s="1"/>
  <c r="R88" i="18"/>
  <c r="S88" i="18" s="1"/>
  <c r="R101" i="18"/>
  <c r="S101" i="18" s="1"/>
  <c r="R39" i="18"/>
  <c r="S39" i="18" s="1"/>
  <c r="R43" i="18"/>
  <c r="S43" i="18" s="1"/>
  <c r="R61" i="18"/>
  <c r="S61" i="18" s="1"/>
  <c r="R22" i="18"/>
  <c r="S22" i="18" s="1"/>
  <c r="R30" i="18"/>
  <c r="S30" i="18" s="1"/>
  <c r="R58" i="18"/>
  <c r="S58" i="18" s="1"/>
  <c r="R400" i="18"/>
  <c r="S400" i="18" s="1"/>
  <c r="R376" i="18"/>
  <c r="S376" i="18" s="1"/>
  <c r="T376" i="18"/>
  <c r="R320" i="18"/>
  <c r="S320" i="18" s="1"/>
  <c r="R324" i="18"/>
  <c r="S324" i="18" s="1"/>
  <c r="R269" i="18"/>
  <c r="S269" i="18" s="1"/>
  <c r="R275" i="18"/>
  <c r="S275" i="18" s="1"/>
  <c r="R292" i="18"/>
  <c r="S292" i="18" s="1"/>
  <c r="W365" i="18"/>
  <c r="X365" i="18" s="1"/>
  <c r="V365" i="18"/>
  <c r="R73" i="18"/>
  <c r="S73" i="18" s="1"/>
  <c r="R392" i="18"/>
  <c r="S392" i="18" s="1"/>
  <c r="T392" i="18"/>
  <c r="R308" i="18"/>
  <c r="S308" i="18" s="1"/>
  <c r="R207" i="18"/>
  <c r="S207" i="18" s="1"/>
  <c r="R170" i="18"/>
  <c r="S170" i="18" s="1"/>
  <c r="R186" i="18"/>
  <c r="S186" i="18" s="1"/>
  <c r="R279" i="18"/>
  <c r="S279" i="18" s="1"/>
  <c r="R31" i="18"/>
  <c r="S31" i="18" s="1"/>
  <c r="R48" i="18"/>
  <c r="S48" i="18" s="1"/>
  <c r="R381" i="18"/>
  <c r="S381" i="18" s="1"/>
  <c r="R81" i="18"/>
  <c r="S81" i="18" s="1"/>
  <c r="R180" i="18"/>
  <c r="S180" i="18" s="1"/>
  <c r="R274" i="18"/>
  <c r="S274" i="18" s="1"/>
  <c r="R112" i="18"/>
  <c r="S112" i="18" s="1"/>
  <c r="R12" i="18"/>
  <c r="S12" i="18" s="1"/>
  <c r="R343" i="18"/>
  <c r="S343" i="18" s="1"/>
  <c r="R235" i="18"/>
  <c r="S235" i="18" s="1"/>
  <c r="R201" i="18"/>
  <c r="S201" i="18" s="1"/>
  <c r="R188" i="18"/>
  <c r="S188" i="18" s="1"/>
  <c r="R357" i="18"/>
  <c r="S357" i="18" s="1"/>
  <c r="R8" i="18"/>
  <c r="S8" i="18" s="1"/>
  <c r="R132" i="18"/>
  <c r="S132" i="18" s="1"/>
  <c r="R380" i="18"/>
  <c r="S380" i="18" s="1"/>
  <c r="T380" i="18"/>
  <c r="R333" i="18"/>
  <c r="S333" i="18" s="1"/>
  <c r="R337" i="18"/>
  <c r="S337" i="18" s="1"/>
  <c r="R353" i="18"/>
  <c r="S353" i="18" s="1"/>
  <c r="R250" i="18"/>
  <c r="S250" i="18" s="1"/>
  <c r="W250" i="18" s="1"/>
  <c r="X250" i="18" s="1"/>
  <c r="Y250" i="18" s="1"/>
  <c r="R276" i="18"/>
  <c r="S276" i="18" s="1"/>
  <c r="R280" i="18"/>
  <c r="S280" i="18" s="1"/>
  <c r="R21" i="18"/>
  <c r="S21" i="18" s="1"/>
  <c r="R91" i="18"/>
  <c r="S91" i="18" s="1"/>
  <c r="R68" i="18"/>
  <c r="S68" i="18" s="1"/>
  <c r="R89" i="18"/>
  <c r="S89" i="18" s="1"/>
  <c r="R325" i="18"/>
  <c r="S325" i="18" s="1"/>
  <c r="R200" i="18"/>
  <c r="S200" i="18" s="1"/>
  <c r="R72" i="18"/>
  <c r="S72" i="18" s="1"/>
  <c r="R157" i="18"/>
  <c r="S157" i="18" s="1"/>
  <c r="R391" i="18"/>
  <c r="S391" i="18" s="1"/>
  <c r="R221" i="18"/>
  <c r="S221" i="18" s="1"/>
  <c r="R209" i="18"/>
  <c r="S209" i="18" s="1"/>
  <c r="R318" i="18"/>
  <c r="S318" i="18" s="1"/>
  <c r="R326" i="18"/>
  <c r="S326" i="18" s="1"/>
  <c r="R342" i="18"/>
  <c r="S342" i="18" s="1"/>
  <c r="R350" i="18"/>
  <c r="S350" i="18" s="1"/>
  <c r="R358" i="18"/>
  <c r="S358" i="18" s="1"/>
  <c r="R255" i="18"/>
  <c r="S255" i="18" s="1"/>
  <c r="R259" i="18"/>
  <c r="S259" i="18" s="1"/>
  <c r="R267" i="18"/>
  <c r="S267" i="18" s="1"/>
  <c r="R199" i="18"/>
  <c r="S199" i="18" s="1"/>
  <c r="R213" i="18"/>
  <c r="S213" i="18" s="1"/>
  <c r="R217" i="18"/>
  <c r="S217" i="18" s="1"/>
  <c r="R222" i="18"/>
  <c r="S222" i="18" s="1"/>
  <c r="R226" i="18"/>
  <c r="S226" i="18" s="1"/>
  <c r="R161" i="18"/>
  <c r="S161" i="18" s="1"/>
  <c r="R169" i="18"/>
  <c r="S169" i="18" s="1"/>
  <c r="R116" i="18"/>
  <c r="S116" i="18" s="1"/>
  <c r="V366" i="18"/>
  <c r="W366" i="18"/>
  <c r="X366" i="18" s="1"/>
  <c r="R252" i="18"/>
  <c r="S252" i="18" s="1"/>
  <c r="R388" i="18"/>
  <c r="S388" i="18" s="1"/>
  <c r="R313" i="18"/>
  <c r="S313" i="18" s="1"/>
  <c r="R351" i="18"/>
  <c r="S351" i="18" s="1"/>
  <c r="R90" i="18"/>
  <c r="S90" i="18" s="1"/>
  <c r="R122" i="18"/>
  <c r="S122" i="18" s="1"/>
  <c r="R20" i="18"/>
  <c r="S20" i="18" s="1"/>
  <c r="R374" i="18"/>
  <c r="S374" i="18" s="1"/>
  <c r="R236" i="18"/>
  <c r="S236" i="18" s="1"/>
  <c r="R26" i="18"/>
  <c r="S26" i="18" s="1"/>
  <c r="R153" i="18"/>
  <c r="S153" i="18" s="1"/>
  <c r="R396" i="18"/>
  <c r="S396" i="18" s="1"/>
  <c r="R95" i="18"/>
  <c r="S95" i="18" s="1"/>
  <c r="R49" i="18"/>
  <c r="S49" i="18" s="1"/>
  <c r="R272" i="18"/>
  <c r="S272" i="18" s="1"/>
  <c r="R79" i="18"/>
  <c r="S79" i="18" s="1"/>
  <c r="R289" i="18"/>
  <c r="S289" i="18" s="1"/>
  <c r="R264" i="18"/>
  <c r="S264" i="18" s="1"/>
  <c r="R339" i="18"/>
  <c r="S339" i="18" s="1"/>
  <c r="R240" i="18"/>
  <c r="S240" i="18" s="1"/>
  <c r="R82" i="18"/>
  <c r="S82" i="18" s="1"/>
  <c r="R341" i="18"/>
  <c r="S341" i="18" s="1"/>
  <c r="R404" i="18"/>
  <c r="S404" i="18" s="1"/>
  <c r="T404" i="18"/>
  <c r="R307" i="18"/>
  <c r="S307" i="18" s="1"/>
  <c r="W307" i="18" s="1"/>
  <c r="X307" i="18" s="1"/>
  <c r="Y307" i="18" s="1"/>
  <c r="Y308" i="18" s="1"/>
  <c r="R311" i="18"/>
  <c r="S311" i="18" s="1"/>
  <c r="R319" i="18"/>
  <c r="S319" i="18" s="1"/>
  <c r="R355" i="18"/>
  <c r="S355" i="18" s="1"/>
  <c r="R278" i="18"/>
  <c r="S278" i="18" s="1"/>
  <c r="R282" i="18"/>
  <c r="S282" i="18" s="1"/>
  <c r="R370" i="18"/>
  <c r="S370" i="18" s="1"/>
  <c r="R172" i="18"/>
  <c r="S172" i="18" s="1"/>
  <c r="R273" i="18"/>
  <c r="S273" i="18" s="1"/>
  <c r="R145" i="18"/>
  <c r="S145" i="18" s="1"/>
  <c r="W145" i="18" s="1"/>
  <c r="X145" i="18" s="1"/>
  <c r="Y145" i="18" s="1"/>
  <c r="Y146" i="18" s="1"/>
  <c r="R356" i="18"/>
  <c r="S356" i="18" s="1"/>
  <c r="R208" i="18"/>
  <c r="S208" i="18" s="1"/>
  <c r="R119" i="18"/>
  <c r="S119" i="18" s="1"/>
  <c r="R75" i="18"/>
  <c r="S75" i="18" s="1"/>
  <c r="R93" i="18"/>
  <c r="S93" i="18" s="1"/>
  <c r="R315" i="18"/>
  <c r="S315" i="18" s="1"/>
  <c r="R335" i="18"/>
  <c r="S335" i="18" s="1"/>
  <c r="R340" i="18"/>
  <c r="S340" i="18" s="1"/>
  <c r="R120" i="18"/>
  <c r="S120" i="18" s="1"/>
  <c r="R385" i="18"/>
  <c r="S385" i="18" s="1"/>
  <c r="R373" i="18"/>
  <c r="S373" i="18" s="1"/>
  <c r="R4" i="18"/>
  <c r="S4" i="18" s="1"/>
  <c r="W4" i="18" s="1"/>
  <c r="X4" i="18" s="1"/>
  <c r="Y4" i="18" s="1"/>
  <c r="Y5" i="18" s="1"/>
  <c r="R6" i="18"/>
  <c r="S6" i="18" s="1"/>
  <c r="R78" i="18"/>
  <c r="S78" i="18" s="1"/>
  <c r="R379" i="18"/>
  <c r="S379" i="18" s="1"/>
  <c r="R86" i="18"/>
  <c r="S86" i="18" s="1"/>
  <c r="R159" i="18"/>
  <c r="S159" i="18" s="1"/>
  <c r="R38" i="18"/>
  <c r="S38" i="18" s="1"/>
  <c r="R115" i="18"/>
  <c r="S115" i="18" s="1"/>
  <c r="R67" i="18"/>
  <c r="S67" i="18" s="1"/>
  <c r="W67" i="18" s="1"/>
  <c r="X67" i="18" s="1"/>
  <c r="Y67" i="18" s="1"/>
  <c r="R152" i="18"/>
  <c r="S152" i="18" s="1"/>
  <c r="R375" i="18"/>
  <c r="S375" i="18" s="1"/>
  <c r="R46" i="18"/>
  <c r="S46" i="18" s="1"/>
  <c r="R407" i="18"/>
  <c r="S407" i="18" s="1"/>
  <c r="R136" i="18"/>
  <c r="S136" i="18" s="1"/>
  <c r="R344" i="18"/>
  <c r="S344" i="18" s="1"/>
  <c r="R332" i="18"/>
  <c r="S332" i="18" s="1"/>
  <c r="R265" i="18"/>
  <c r="S265" i="18" s="1"/>
  <c r="R399" i="18"/>
  <c r="S399" i="18" s="1"/>
  <c r="R215" i="18"/>
  <c r="S215" i="18" s="1"/>
  <c r="R262" i="18"/>
  <c r="S262" i="18" s="1"/>
  <c r="R293" i="18"/>
  <c r="S293" i="18" s="1"/>
  <c r="R230" i="18"/>
  <c r="S230" i="18" s="1"/>
  <c r="R395" i="18"/>
  <c r="S395" i="18" s="1"/>
  <c r="R398" i="18"/>
  <c r="S398" i="18" s="1"/>
  <c r="R367" i="18"/>
  <c r="S367" i="18" s="1"/>
  <c r="R254" i="18"/>
  <c r="S254" i="18" s="1"/>
  <c r="R241" i="18"/>
  <c r="S241" i="18" s="1"/>
  <c r="R360" i="18"/>
  <c r="S360" i="18" s="1"/>
  <c r="R187" i="18"/>
  <c r="S187" i="18" s="1"/>
  <c r="R109" i="18"/>
  <c r="S109" i="18" s="1"/>
  <c r="R321" i="18"/>
  <c r="S321" i="18" s="1"/>
  <c r="R71" i="18"/>
  <c r="S71" i="18" s="1"/>
  <c r="R23" i="18"/>
  <c r="S23" i="18" s="1"/>
  <c r="R202" i="18"/>
  <c r="S202" i="18" s="1"/>
  <c r="R239" i="18"/>
  <c r="S239" i="18" s="1"/>
  <c r="R302" i="18"/>
  <c r="S302" i="18" s="1"/>
  <c r="R37" i="18"/>
  <c r="S37" i="18" s="1"/>
  <c r="W37" i="18" s="1"/>
  <c r="X37" i="18" s="1"/>
  <c r="Y37" i="18" s="1"/>
  <c r="R348" i="18"/>
  <c r="S348" i="18" s="1"/>
  <c r="R243" i="18"/>
  <c r="S243" i="18" s="1"/>
  <c r="R261" i="18"/>
  <c r="S261" i="18" s="1"/>
  <c r="R62" i="18"/>
  <c r="S62" i="18" s="1"/>
  <c r="R74" i="18"/>
  <c r="S74" i="18" s="1"/>
  <c r="R329" i="18"/>
  <c r="S329" i="18" s="1"/>
  <c r="R352" i="18"/>
  <c r="S352" i="18" s="1"/>
  <c r="R107" i="18"/>
  <c r="S107" i="18" s="1"/>
  <c r="R242" i="18"/>
  <c r="S242" i="18" s="1"/>
  <c r="R377" i="18"/>
  <c r="S377" i="18" s="1"/>
  <c r="R76" i="18"/>
  <c r="S76" i="18" s="1"/>
  <c r="R167" i="18"/>
  <c r="S167" i="18" s="1"/>
  <c r="R204" i="18"/>
  <c r="S204" i="18" s="1"/>
  <c r="R238" i="18"/>
  <c r="S238" i="18" s="1"/>
  <c r="R211" i="18"/>
  <c r="S211" i="18" s="1"/>
  <c r="R128" i="18"/>
  <c r="S128" i="18" s="1"/>
  <c r="R369" i="18"/>
  <c r="S369" i="18" s="1"/>
  <c r="R60" i="18"/>
  <c r="S60" i="18" s="1"/>
  <c r="R181" i="18"/>
  <c r="S181" i="18" s="1"/>
  <c r="R210" i="18"/>
  <c r="S210" i="18" s="1"/>
  <c r="R196" i="18"/>
  <c r="S196" i="18" s="1"/>
  <c r="R175" i="18"/>
  <c r="S175" i="18" s="1"/>
  <c r="R228" i="18"/>
  <c r="S228" i="18" s="1"/>
  <c r="R397" i="18"/>
  <c r="S397" i="18" s="1"/>
  <c r="R42" i="18"/>
  <c r="S42" i="18" s="1"/>
  <c r="R234" i="18"/>
  <c r="S234" i="18" s="1"/>
  <c r="R123" i="18"/>
  <c r="S123" i="18" s="1"/>
  <c r="R245" i="18"/>
  <c r="S245" i="18" s="1"/>
  <c r="R227" i="18"/>
  <c r="S227" i="18" s="1"/>
  <c r="R16" i="18"/>
  <c r="S16" i="18" s="1"/>
  <c r="W16" i="18" s="1"/>
  <c r="X16" i="18" s="1"/>
  <c r="Y16" i="18" s="1"/>
  <c r="Y17" i="18" s="1"/>
  <c r="R17" i="18"/>
  <c r="S17" i="18" s="1"/>
  <c r="R40" i="18"/>
  <c r="S40" i="18" s="1"/>
  <c r="R129" i="18"/>
  <c r="S129" i="18" s="1"/>
  <c r="R94" i="18"/>
  <c r="S94" i="18" s="1"/>
  <c r="R237" i="18"/>
  <c r="S237" i="18" s="1"/>
  <c r="R156" i="18"/>
  <c r="S156" i="18" s="1"/>
  <c r="R147" i="18"/>
  <c r="S147" i="18" s="1"/>
  <c r="R225" i="18"/>
  <c r="S225" i="18" s="1"/>
  <c r="R69" i="18"/>
  <c r="S69" i="18" s="1"/>
  <c r="R154" i="18"/>
  <c r="S154" i="18" s="1"/>
  <c r="R28" i="18"/>
  <c r="S28" i="18" s="1"/>
  <c r="R53" i="18"/>
  <c r="S53" i="18" s="1"/>
  <c r="P62" i="19"/>
  <c r="P63" i="19" s="1"/>
  <c r="P64" i="19" s="1"/>
  <c r="P65" i="19" s="1"/>
  <c r="P66" i="19" s="1"/>
  <c r="P67" i="19" s="1"/>
  <c r="U299" i="6"/>
  <c r="V299" i="6" s="1"/>
  <c r="P98" i="19"/>
  <c r="V19" i="10"/>
  <c r="R46" i="10"/>
  <c r="S46" i="10" s="1"/>
  <c r="W312" i="17"/>
  <c r="X312" i="17" s="1"/>
  <c r="W257" i="17"/>
  <c r="X257" i="17" s="1"/>
  <c r="U258" i="17"/>
  <c r="W258" i="17" s="1"/>
  <c r="X258" i="17" s="1"/>
  <c r="U207" i="17"/>
  <c r="U313" i="17"/>
  <c r="W313" i="17" s="1"/>
  <c r="X313" i="17" s="1"/>
  <c r="U20" i="17"/>
  <c r="U21" i="17" s="1"/>
  <c r="V19" i="17"/>
  <c r="P68" i="17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P84" i="17" s="1"/>
  <c r="P85" i="17" s="1"/>
  <c r="P86" i="17" s="1"/>
  <c r="P87" i="17" s="1"/>
  <c r="P88" i="17" s="1"/>
  <c r="V124" i="17"/>
  <c r="U125" i="17"/>
  <c r="U126" i="17" s="1"/>
  <c r="P11" i="17"/>
  <c r="P12" i="17" s="1"/>
  <c r="P13" i="17" s="1"/>
  <c r="P14" i="17" s="1"/>
  <c r="P15" i="17" s="1"/>
  <c r="P16" i="17" s="1"/>
  <c r="P392" i="16"/>
  <c r="P393" i="16" s="1"/>
  <c r="P394" i="16" s="1"/>
  <c r="P395" i="16" s="1"/>
  <c r="P396" i="16" s="1"/>
  <c r="P397" i="16" s="1"/>
  <c r="P398" i="16" s="1"/>
  <c r="P399" i="16" s="1"/>
  <c r="P400" i="16" s="1"/>
  <c r="P401" i="16" s="1"/>
  <c r="P402" i="16" s="1"/>
  <c r="P403" i="16" s="1"/>
  <c r="P404" i="16" s="1"/>
  <c r="P405" i="16" s="1"/>
  <c r="P406" i="16" s="1"/>
  <c r="P407" i="16" s="1"/>
  <c r="P408" i="16" s="1"/>
  <c r="P409" i="16" s="1"/>
  <c r="P410" i="16" s="1"/>
  <c r="P411" i="16" s="1"/>
  <c r="P412" i="16" s="1"/>
  <c r="P413" i="16" s="1"/>
  <c r="P414" i="16" s="1"/>
  <c r="P415" i="16" s="1"/>
  <c r="P416" i="16" s="1"/>
  <c r="P417" i="16" s="1"/>
  <c r="P418" i="16" s="1"/>
  <c r="P419" i="16" s="1"/>
  <c r="P420" i="16" s="1"/>
  <c r="P421" i="16" s="1"/>
  <c r="P422" i="16" s="1"/>
  <c r="P423" i="16" s="1"/>
  <c r="P424" i="16" s="1"/>
  <c r="P425" i="16" s="1"/>
  <c r="P426" i="16" s="1"/>
  <c r="P427" i="16" s="1"/>
  <c r="P428" i="16" s="1"/>
  <c r="P429" i="16" s="1"/>
  <c r="P430" i="16" s="1"/>
  <c r="P431" i="16" s="1"/>
  <c r="P432" i="16" s="1"/>
  <c r="P433" i="16" s="1"/>
  <c r="P434" i="16" s="1"/>
  <c r="P435" i="16" s="1"/>
  <c r="P436" i="16" s="1"/>
  <c r="P437" i="16" s="1"/>
  <c r="P438" i="16" s="1"/>
  <c r="P439" i="16" s="1"/>
  <c r="P440" i="16" s="1"/>
  <c r="P441" i="16" s="1"/>
  <c r="P442" i="16" s="1"/>
  <c r="P443" i="16" s="1"/>
  <c r="P444" i="16" s="1"/>
  <c r="P445" i="16" s="1"/>
  <c r="U5" i="16"/>
  <c r="P125" i="16"/>
  <c r="P51" i="16"/>
  <c r="U20" i="16"/>
  <c r="U206" i="16"/>
  <c r="U374" i="14"/>
  <c r="U375" i="14" s="1"/>
  <c r="U5" i="14"/>
  <c r="P492" i="13"/>
  <c r="P493" i="13" s="1"/>
  <c r="P494" i="13" s="1"/>
  <c r="V334" i="13"/>
  <c r="P21" i="13"/>
  <c r="U92" i="13"/>
  <c r="U263" i="12"/>
  <c r="P92" i="12"/>
  <c r="U491" i="12"/>
  <c r="U20" i="12"/>
  <c r="V20" i="12" s="1"/>
  <c r="U143" i="12"/>
  <c r="U200" i="12"/>
  <c r="U409" i="11"/>
  <c r="W409" i="11" s="1"/>
  <c r="X409" i="11" s="1"/>
  <c r="U92" i="11"/>
  <c r="P5" i="11"/>
  <c r="P52" i="10"/>
  <c r="P53" i="10" s="1"/>
  <c r="V391" i="10"/>
  <c r="U50" i="14"/>
  <c r="U51" i="14" s="1"/>
  <c r="P246" i="9"/>
  <c r="P48" i="8"/>
  <c r="P6" i="8"/>
  <c r="P236" i="8"/>
  <c r="O360" i="7"/>
  <c r="P437" i="7"/>
  <c r="P438" i="7" s="1"/>
  <c r="P439" i="7" s="1"/>
  <c r="P440" i="7" s="1"/>
  <c r="P441" i="7" s="1"/>
  <c r="P442" i="7" s="1"/>
  <c r="P443" i="7" s="1"/>
  <c r="P444" i="7" s="1"/>
  <c r="P445" i="7" s="1"/>
  <c r="P446" i="7" s="1"/>
  <c r="P447" i="7" s="1"/>
  <c r="P448" i="7" s="1"/>
  <c r="P449" i="7" s="1"/>
  <c r="P450" i="7" s="1"/>
  <c r="P451" i="7" s="1"/>
  <c r="P452" i="7" s="1"/>
  <c r="P453" i="7" s="1"/>
  <c r="P454" i="7" s="1"/>
  <c r="P455" i="7" s="1"/>
  <c r="P456" i="7" s="1"/>
  <c r="P457" i="7" s="1"/>
  <c r="P458" i="7" s="1"/>
  <c r="P459" i="7" s="1"/>
  <c r="P460" i="7" s="1"/>
  <c r="P461" i="7" s="1"/>
  <c r="P462" i="7" s="1"/>
  <c r="P463" i="7" s="1"/>
  <c r="P464" i="7" s="1"/>
  <c r="P465" i="7" s="1"/>
  <c r="P466" i="7" s="1"/>
  <c r="P467" i="7" s="1"/>
  <c r="P468" i="7" s="1"/>
  <c r="P469" i="7" s="1"/>
  <c r="P470" i="7" s="1"/>
  <c r="P471" i="7" s="1"/>
  <c r="P472" i="7" s="1"/>
  <c r="P473" i="7" s="1"/>
  <c r="P474" i="7" s="1"/>
  <c r="P475" i="7" s="1"/>
  <c r="P476" i="7" s="1"/>
  <c r="P477" i="7" s="1"/>
  <c r="P478" i="7" s="1"/>
  <c r="P479" i="7" s="1"/>
  <c r="P480" i="7" s="1"/>
  <c r="P481" i="7" s="1"/>
  <c r="P482" i="7" s="1"/>
  <c r="P483" i="7" s="1"/>
  <c r="P484" i="7" s="1"/>
  <c r="P485" i="7" s="1"/>
  <c r="P486" i="7" s="1"/>
  <c r="P487" i="7" s="1"/>
  <c r="P488" i="7" s="1"/>
  <c r="P489" i="7" s="1"/>
  <c r="P490" i="7" s="1"/>
  <c r="P491" i="7" s="1"/>
  <c r="P492" i="7" s="1"/>
  <c r="P493" i="7" s="1"/>
  <c r="P494" i="7" s="1"/>
  <c r="P495" i="7" s="1"/>
  <c r="P496" i="7" s="1"/>
  <c r="P497" i="7" s="1"/>
  <c r="P498" i="7" s="1"/>
  <c r="P499" i="7" s="1"/>
  <c r="P500" i="7" s="1"/>
  <c r="P501" i="7" s="1"/>
  <c r="P502" i="7" s="1"/>
  <c r="P503" i="7" s="1"/>
  <c r="P504" i="7" s="1"/>
  <c r="P505" i="7" s="1"/>
  <c r="P506" i="7" s="1"/>
  <c r="P507" i="7" s="1"/>
  <c r="P508" i="7" s="1"/>
  <c r="P509" i="7" s="1"/>
  <c r="P510" i="7" s="1"/>
  <c r="P511" i="7" s="1"/>
  <c r="P512" i="7" s="1"/>
  <c r="P513" i="7" s="1"/>
  <c r="P514" i="7" s="1"/>
  <c r="P515" i="7" s="1"/>
  <c r="P516" i="7" s="1"/>
  <c r="P517" i="7" s="1"/>
  <c r="P22" i="7"/>
  <c r="U236" i="6"/>
  <c r="U131" i="6"/>
  <c r="W131" i="6" s="1"/>
  <c r="X131" i="6" s="1"/>
  <c r="U437" i="6"/>
  <c r="O175" i="6"/>
  <c r="P48" i="6"/>
  <c r="U364" i="6"/>
  <c r="W364" i="6" s="1"/>
  <c r="X364" i="6" s="1"/>
  <c r="P42" i="16"/>
  <c r="P43" i="16" s="1"/>
  <c r="P44" i="16" s="1"/>
  <c r="P45" i="16" s="1"/>
  <c r="P46" i="16" s="1"/>
  <c r="R184" i="18"/>
  <c r="S184" i="18" s="1"/>
  <c r="R256" i="18"/>
  <c r="S256" i="18" s="1"/>
  <c r="R45" i="18"/>
  <c r="S45" i="18" s="1"/>
  <c r="R176" i="18"/>
  <c r="S176" i="18" s="1"/>
  <c r="R100" i="18"/>
  <c r="S100" i="18" s="1"/>
  <c r="R290" i="18"/>
  <c r="S290" i="18" s="1"/>
  <c r="R182" i="18"/>
  <c r="S182" i="18" s="1"/>
  <c r="R99" i="18"/>
  <c r="S99" i="18" s="1"/>
  <c r="R197" i="18"/>
  <c r="S197" i="18" s="1"/>
  <c r="R137" i="18"/>
  <c r="S137" i="18" s="1"/>
  <c r="R283" i="18"/>
  <c r="S283" i="18" s="1"/>
  <c r="R349" i="18"/>
  <c r="S349" i="18" s="1"/>
  <c r="R231" i="18"/>
  <c r="S231" i="18" s="1"/>
  <c r="R257" i="18"/>
  <c r="S257" i="18" s="1"/>
  <c r="R193" i="18"/>
  <c r="S193" i="18" s="1"/>
  <c r="W193" i="18" s="1"/>
  <c r="X193" i="18" s="1"/>
  <c r="Y193" i="18" s="1"/>
  <c r="R63" i="18"/>
  <c r="S63" i="18" s="1"/>
  <c r="P409" i="11"/>
  <c r="P410" i="11" s="1"/>
  <c r="P411" i="11" s="1"/>
  <c r="P412" i="11" s="1"/>
  <c r="P413" i="11" s="1"/>
  <c r="P414" i="11" s="1"/>
  <c r="P68" i="19"/>
  <c r="P69" i="19" s="1"/>
  <c r="P70" i="19" s="1"/>
  <c r="P71" i="19" s="1"/>
  <c r="P72" i="19" s="1"/>
  <c r="P73" i="19" s="1"/>
  <c r="P74" i="19" s="1"/>
  <c r="P75" i="19" s="1"/>
  <c r="P76" i="19" s="1"/>
  <c r="P137" i="9"/>
  <c r="R55" i="18"/>
  <c r="S55" i="18" s="1"/>
  <c r="P30" i="17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91" i="16"/>
  <c r="P92" i="16" s="1"/>
  <c r="U300" i="6"/>
  <c r="U374" i="16"/>
  <c r="W374" i="16" s="1"/>
  <c r="X374" i="16" s="1"/>
  <c r="U409" i="12"/>
  <c r="R328" i="18"/>
  <c r="S328" i="18" s="1"/>
  <c r="R316" i="18"/>
  <c r="S316" i="18" s="1"/>
  <c r="R148" i="18"/>
  <c r="S148" i="18" s="1"/>
  <c r="R106" i="18"/>
  <c r="S106" i="18" s="1"/>
  <c r="W106" i="18" s="1"/>
  <c r="X106" i="18" s="1"/>
  <c r="Y106" i="18" s="1"/>
  <c r="P125" i="19"/>
  <c r="P126" i="19" s="1"/>
  <c r="P127" i="19" s="1"/>
  <c r="P128" i="19" s="1"/>
  <c r="P129" i="19" s="1"/>
  <c r="P130" i="19" s="1"/>
  <c r="P131" i="19" s="1"/>
  <c r="P132" i="19" s="1"/>
  <c r="P133" i="19" s="1"/>
  <c r="P134" i="19" s="1"/>
  <c r="P135" i="19" s="1"/>
  <c r="P136" i="19" s="1"/>
  <c r="P137" i="19" s="1"/>
  <c r="P138" i="19" s="1"/>
  <c r="P139" i="19" s="1"/>
  <c r="P140" i="19" s="1"/>
  <c r="P141" i="19" s="1"/>
  <c r="P142" i="19" s="1"/>
  <c r="R387" i="18"/>
  <c r="S387" i="18" s="1"/>
  <c r="R295" i="18"/>
  <c r="S295" i="18" s="1"/>
  <c r="R359" i="18"/>
  <c r="S359" i="18" s="1"/>
  <c r="U125" i="14"/>
  <c r="P258" i="18"/>
  <c r="P259" i="18" s="1"/>
  <c r="P260" i="18" s="1"/>
  <c r="P261" i="18" s="1"/>
  <c r="P262" i="18" s="1"/>
  <c r="P263" i="18" s="1"/>
  <c r="P264" i="18" s="1"/>
  <c r="P265" i="18" s="1"/>
  <c r="P266" i="18" s="1"/>
  <c r="R108" i="18"/>
  <c r="S108" i="18" s="1"/>
  <c r="R384" i="18"/>
  <c r="S384" i="18" s="1"/>
  <c r="R346" i="18"/>
  <c r="S346" i="18" s="1"/>
  <c r="R287" i="18"/>
  <c r="S287" i="18" s="1"/>
  <c r="R189" i="18"/>
  <c r="S189" i="18" s="1"/>
  <c r="R171" i="18"/>
  <c r="S171" i="18" s="1"/>
  <c r="R268" i="18"/>
  <c r="S268" i="18" s="1"/>
  <c r="R19" i="18"/>
  <c r="S19" i="18" s="1"/>
  <c r="R117" i="18"/>
  <c r="S117" i="18" s="1"/>
  <c r="R160" i="18"/>
  <c r="S160" i="18" s="1"/>
  <c r="R312" i="18"/>
  <c r="S312" i="18" s="1"/>
  <c r="R56" i="18"/>
  <c r="S56" i="18" s="1"/>
  <c r="R151" i="18"/>
  <c r="S151" i="18" s="1"/>
  <c r="R244" i="18"/>
  <c r="S244" i="18" s="1"/>
  <c r="R135" i="18"/>
  <c r="S135" i="18" s="1"/>
  <c r="R366" i="18"/>
  <c r="S366" i="18" s="1"/>
  <c r="R166" i="18"/>
  <c r="S166" i="18" s="1"/>
  <c r="P366" i="7"/>
  <c r="P367" i="7" s="1"/>
  <c r="R301" i="18"/>
  <c r="S301" i="18" s="1"/>
  <c r="R253" i="18"/>
  <c r="S253" i="18" s="1"/>
  <c r="R130" i="18"/>
  <c r="S130" i="18" s="1"/>
  <c r="R121" i="18"/>
  <c r="S121" i="18" s="1"/>
  <c r="R131" i="18"/>
  <c r="S131" i="18" s="1"/>
  <c r="R347" i="18"/>
  <c r="S347" i="18" s="1"/>
  <c r="R338" i="18"/>
  <c r="S338" i="18" s="1"/>
  <c r="R173" i="18"/>
  <c r="S173" i="18" s="1"/>
  <c r="R5" i="18"/>
  <c r="S5" i="18" s="1"/>
  <c r="R139" i="18"/>
  <c r="S139" i="18" s="1"/>
  <c r="R372" i="18"/>
  <c r="S372" i="18" s="1"/>
  <c r="R336" i="18"/>
  <c r="S336" i="18" s="1"/>
  <c r="R405" i="18"/>
  <c r="S405" i="18" s="1"/>
  <c r="R127" i="18"/>
  <c r="S127" i="18" s="1"/>
  <c r="R111" i="18"/>
  <c r="S111" i="18" s="1"/>
  <c r="R25" i="18"/>
  <c r="S25" i="18" s="1"/>
  <c r="R52" i="18"/>
  <c r="S52" i="18" s="1"/>
  <c r="R205" i="18"/>
  <c r="S205" i="18" s="1"/>
  <c r="R216" i="18"/>
  <c r="S216" i="18" s="1"/>
  <c r="P236" i="6"/>
  <c r="R80" i="18"/>
  <c r="S80" i="18" s="1"/>
  <c r="R389" i="18"/>
  <c r="S389" i="18" s="1"/>
  <c r="R223" i="18"/>
  <c r="S223" i="18" s="1"/>
  <c r="R138" i="18"/>
  <c r="S138" i="18" s="1"/>
  <c r="R401" i="18"/>
  <c r="S401" i="18" s="1"/>
  <c r="R218" i="18"/>
  <c r="S218" i="18" s="1"/>
  <c r="R47" i="18"/>
  <c r="S47" i="18" s="1"/>
  <c r="R270" i="18"/>
  <c r="S270" i="18" s="1"/>
  <c r="R258" i="18"/>
  <c r="S258" i="18" s="1"/>
  <c r="R296" i="18"/>
  <c r="S296" i="18" s="1"/>
  <c r="R97" i="18"/>
  <c r="S97" i="18" s="1"/>
  <c r="R118" i="18"/>
  <c r="S118" i="18" s="1"/>
  <c r="R125" i="18"/>
  <c r="S125" i="18" s="1"/>
  <c r="R7" i="18"/>
  <c r="S7" i="18" s="1"/>
  <c r="R271" i="18"/>
  <c r="S271" i="18" s="1"/>
  <c r="U20" i="13"/>
  <c r="P267" i="18"/>
  <c r="P268" i="18" s="1"/>
  <c r="P269" i="18" s="1"/>
  <c r="P270" i="18" s="1"/>
  <c r="P271" i="18" s="1"/>
  <c r="P272" i="18" s="1"/>
  <c r="P273" i="18" s="1"/>
  <c r="P274" i="18" s="1"/>
  <c r="P275" i="18" s="1"/>
  <c r="P276" i="18" s="1"/>
  <c r="P277" i="18" s="1"/>
  <c r="P278" i="18" s="1"/>
  <c r="P279" i="18" s="1"/>
  <c r="P280" i="18" s="1"/>
  <c r="P281" i="18" s="1"/>
  <c r="P282" i="18" s="1"/>
  <c r="P283" i="18" s="1"/>
  <c r="P284" i="18" s="1"/>
  <c r="P285" i="18" s="1"/>
  <c r="P286" i="18" s="1"/>
  <c r="P287" i="18" s="1"/>
  <c r="P288" i="18" s="1"/>
  <c r="P289" i="18" s="1"/>
  <c r="P290" i="18" s="1"/>
  <c r="P291" i="18" s="1"/>
  <c r="P292" i="18" s="1"/>
  <c r="P293" i="18" s="1"/>
  <c r="P294" i="18" s="1"/>
  <c r="P295" i="18" s="1"/>
  <c r="P296" i="18" s="1"/>
  <c r="P297" i="18" s="1"/>
  <c r="P298" i="18" s="1"/>
  <c r="P299" i="18" s="1"/>
  <c r="P300" i="18" s="1"/>
  <c r="P301" i="18" s="1"/>
  <c r="P302" i="18" s="1"/>
  <c r="P303" i="18" s="1"/>
  <c r="P304" i="18" s="1"/>
  <c r="R277" i="18"/>
  <c r="S277" i="18" s="1"/>
  <c r="R77" i="18"/>
  <c r="S77" i="18" s="1"/>
  <c r="R59" i="18"/>
  <c r="S59" i="18" s="1"/>
  <c r="R195" i="18"/>
  <c r="S195" i="18" s="1"/>
  <c r="R9" i="18"/>
  <c r="S9" i="18" s="1"/>
  <c r="R168" i="18"/>
  <c r="S168" i="18" s="1"/>
  <c r="R10" i="18"/>
  <c r="S10" i="18" s="1"/>
  <c r="R29" i="18"/>
  <c r="S29" i="18" s="1"/>
  <c r="R232" i="18"/>
  <c r="S232" i="18" s="1"/>
  <c r="R219" i="18"/>
  <c r="S219" i="18" s="1"/>
  <c r="R403" i="18"/>
  <c r="S403" i="18" s="1"/>
  <c r="R110" i="18"/>
  <c r="S110" i="18" s="1"/>
  <c r="R284" i="18"/>
  <c r="S284" i="18" s="1"/>
  <c r="R83" i="18"/>
  <c r="S83" i="18" s="1"/>
  <c r="R220" i="18"/>
  <c r="S220" i="18" s="1"/>
  <c r="R198" i="18"/>
  <c r="S198" i="18" s="1"/>
  <c r="R27" i="18"/>
  <c r="S27" i="18" s="1"/>
  <c r="R371" i="18"/>
  <c r="S371" i="18" s="1"/>
  <c r="R224" i="18"/>
  <c r="S224" i="18" s="1"/>
  <c r="R98" i="18"/>
  <c r="S98" i="18" s="1"/>
  <c r="R327" i="18"/>
  <c r="S327" i="18" s="1"/>
  <c r="R102" i="18"/>
  <c r="S102" i="18" s="1"/>
  <c r="R158" i="18"/>
  <c r="S158" i="18" s="1"/>
  <c r="R212" i="18"/>
  <c r="S212" i="18" s="1"/>
  <c r="R18" i="18"/>
  <c r="S18" i="18" s="1"/>
  <c r="R163" i="18"/>
  <c r="S163" i="18" s="1"/>
  <c r="R260" i="18"/>
  <c r="S260" i="18" s="1"/>
  <c r="R314" i="18"/>
  <c r="S314" i="18" s="1"/>
  <c r="R96" i="18"/>
  <c r="S96" i="18" s="1"/>
  <c r="R334" i="18"/>
  <c r="S334" i="18" s="1"/>
  <c r="R298" i="18"/>
  <c r="S298" i="18" s="1"/>
  <c r="R87" i="18"/>
  <c r="S87" i="18" s="1"/>
  <c r="R174" i="18"/>
  <c r="S174" i="18" s="1"/>
  <c r="R57" i="18"/>
  <c r="S57" i="18" s="1"/>
  <c r="R50" i="18"/>
  <c r="S50" i="18" s="1"/>
  <c r="R113" i="18"/>
  <c r="S113" i="18" s="1"/>
  <c r="R291" i="18"/>
  <c r="S291" i="18" s="1"/>
  <c r="R286" i="18"/>
  <c r="S286" i="18" s="1"/>
  <c r="R155" i="18"/>
  <c r="S155" i="18" s="1"/>
  <c r="R386" i="18"/>
  <c r="S386" i="18" s="1"/>
  <c r="R331" i="18"/>
  <c r="S331" i="18" s="1"/>
  <c r="R310" i="18"/>
  <c r="S310" i="18" s="1"/>
  <c r="R365" i="18"/>
  <c r="S365" i="18" s="1"/>
  <c r="R251" i="18"/>
  <c r="S251" i="18" s="1"/>
  <c r="R382" i="18"/>
  <c r="S382" i="18" s="1"/>
  <c r="R285" i="18"/>
  <c r="S285" i="18" s="1"/>
  <c r="R229" i="18"/>
  <c r="S229" i="18" s="1"/>
  <c r="R146" i="18"/>
  <c r="S146" i="18" s="1"/>
  <c r="R281" i="18"/>
  <c r="S281" i="18" s="1"/>
  <c r="R394" i="18"/>
  <c r="S394" i="18" s="1"/>
  <c r="R85" i="18"/>
  <c r="S85" i="18" s="1"/>
  <c r="R354" i="18"/>
  <c r="S354" i="18" s="1"/>
  <c r="R322" i="18"/>
  <c r="S322" i="18" s="1"/>
  <c r="R179" i="18"/>
  <c r="S179" i="18" s="1"/>
  <c r="R126" i="18"/>
  <c r="S126" i="18" s="1"/>
  <c r="R165" i="18"/>
  <c r="S165" i="18" s="1"/>
  <c r="R406" i="18"/>
  <c r="S406" i="18" s="1"/>
  <c r="R150" i="18"/>
  <c r="S150" i="18" s="1"/>
  <c r="R233" i="18"/>
  <c r="S233" i="18" s="1"/>
  <c r="R330" i="18"/>
  <c r="S330" i="18" s="1"/>
  <c r="R246" i="18"/>
  <c r="S246" i="18" s="1"/>
  <c r="R32" i="18"/>
  <c r="S32" i="18" s="1"/>
  <c r="U263" i="13"/>
  <c r="R33" i="18"/>
  <c r="S33" i="18" s="1"/>
  <c r="R84" i="18"/>
  <c r="S84" i="18" s="1"/>
  <c r="R299" i="18"/>
  <c r="S299" i="18" s="1"/>
  <c r="R206" i="18"/>
  <c r="S206" i="18" s="1"/>
  <c r="R297" i="18"/>
  <c r="S297" i="18" s="1"/>
  <c r="R114" i="18"/>
  <c r="S114" i="18" s="1"/>
  <c r="V313" i="17"/>
  <c r="P187" i="9"/>
  <c r="P188" i="9" s="1"/>
  <c r="R54" i="18"/>
  <c r="S54" i="18" s="1"/>
  <c r="R11" i="18"/>
  <c r="S11" i="18" s="1"/>
  <c r="R294" i="18"/>
  <c r="S294" i="18" s="1"/>
  <c r="P99" i="19"/>
  <c r="P100" i="19" s="1"/>
  <c r="P101" i="19" s="1"/>
  <c r="P102" i="19" s="1"/>
  <c r="P103" i="19" s="1"/>
  <c r="P104" i="19" s="1"/>
  <c r="P105" i="19" s="1"/>
  <c r="P106" i="19" s="1"/>
  <c r="P107" i="19" s="1"/>
  <c r="P108" i="19" s="1"/>
  <c r="P109" i="19" s="1"/>
  <c r="P110" i="19" s="1"/>
  <c r="P111" i="19" s="1"/>
  <c r="P112" i="19" s="1"/>
  <c r="P113" i="19" s="1"/>
  <c r="V4" i="14"/>
  <c r="P5" i="13"/>
  <c r="P20" i="10"/>
  <c r="P189" i="9"/>
  <c r="P190" i="9" s="1"/>
  <c r="U257" i="14"/>
  <c r="P349" i="18"/>
  <c r="P350" i="18" s="1"/>
  <c r="P351" i="18" s="1"/>
  <c r="P352" i="18" s="1"/>
  <c r="P353" i="18" s="1"/>
  <c r="P354" i="18" s="1"/>
  <c r="P355" i="18" s="1"/>
  <c r="P356" i="18" s="1"/>
  <c r="P357" i="18" s="1"/>
  <c r="P358" i="18" s="1"/>
  <c r="P359" i="18" s="1"/>
  <c r="P360" i="18" s="1"/>
  <c r="P361" i="18" s="1"/>
  <c r="P179" i="8"/>
  <c r="P180" i="8" s="1"/>
  <c r="P181" i="8" s="1"/>
  <c r="P182" i="8" s="1"/>
  <c r="P183" i="8" s="1"/>
  <c r="P184" i="8" s="1"/>
  <c r="P185" i="8" s="1"/>
  <c r="P186" i="8" s="1"/>
  <c r="P187" i="8" s="1"/>
  <c r="P188" i="8" s="1"/>
  <c r="P189" i="8" s="1"/>
  <c r="P190" i="8" s="1"/>
  <c r="P191" i="8" s="1"/>
  <c r="P192" i="8" s="1"/>
  <c r="P193" i="8" s="1"/>
  <c r="P194" i="8" s="1"/>
  <c r="P195" i="8" s="1"/>
  <c r="P196" i="8" s="1"/>
  <c r="P197" i="8" s="1"/>
  <c r="P198" i="8" s="1"/>
  <c r="P199" i="8" s="1"/>
  <c r="P200" i="8" s="1"/>
  <c r="P201" i="8" s="1"/>
  <c r="P202" i="8" s="1"/>
  <c r="P203" i="8" s="1"/>
  <c r="P204" i="8" s="1"/>
  <c r="P205" i="8" s="1"/>
  <c r="P206" i="8" s="1"/>
  <c r="P207" i="8" s="1"/>
  <c r="P208" i="8" s="1"/>
  <c r="P209" i="8" s="1"/>
  <c r="P210" i="8" s="1"/>
  <c r="P211" i="8" s="1"/>
  <c r="P212" i="8" s="1"/>
  <c r="P213" i="8" s="1"/>
  <c r="P214" i="8" s="1"/>
  <c r="P215" i="8" s="1"/>
  <c r="P216" i="8" s="1"/>
  <c r="P217" i="8" s="1"/>
  <c r="P218" i="8" s="1"/>
  <c r="P219" i="8" s="1"/>
  <c r="P220" i="8" s="1"/>
  <c r="P221" i="8" s="1"/>
  <c r="P222" i="8" s="1"/>
  <c r="P223" i="8" s="1"/>
  <c r="P224" i="8" s="1"/>
  <c r="P225" i="8" s="1"/>
  <c r="P226" i="8" s="1"/>
  <c r="P227" i="8" s="1"/>
  <c r="P228" i="8" s="1"/>
  <c r="P229" i="8" s="1"/>
  <c r="P230" i="8" s="1"/>
  <c r="P231" i="8" s="1"/>
  <c r="P232" i="8" s="1"/>
  <c r="U299" i="7"/>
  <c r="P82" i="19"/>
  <c r="P83" i="19" s="1"/>
  <c r="P84" i="19" s="1"/>
  <c r="P85" i="19" s="1"/>
  <c r="P86" i="19" s="1"/>
  <c r="V206" i="17"/>
  <c r="V207" i="17" s="1"/>
  <c r="U5" i="13"/>
  <c r="W5" i="13" s="1"/>
  <c r="X5" i="13" s="1"/>
  <c r="U92" i="14"/>
  <c r="P495" i="13"/>
  <c r="U47" i="6"/>
  <c r="U131" i="7"/>
  <c r="P336" i="12"/>
  <c r="P337" i="12" s="1"/>
  <c r="P338" i="12" s="1"/>
  <c r="P339" i="12" s="1"/>
  <c r="P340" i="12" s="1"/>
  <c r="P341" i="12" s="1"/>
  <c r="P342" i="12" s="1"/>
  <c r="P343" i="12" s="1"/>
  <c r="P344" i="12" s="1"/>
  <c r="P345" i="12" s="1"/>
  <c r="P346" i="12" s="1"/>
  <c r="P347" i="12" s="1"/>
  <c r="P348" i="12" s="1"/>
  <c r="P349" i="12" s="1"/>
  <c r="P350" i="12" s="1"/>
  <c r="P351" i="12" s="1"/>
  <c r="P352" i="12" s="1"/>
  <c r="P353" i="12" s="1"/>
  <c r="P354" i="12" s="1"/>
  <c r="P355" i="12" s="1"/>
  <c r="P356" i="12" s="1"/>
  <c r="P357" i="12" s="1"/>
  <c r="P358" i="12" s="1"/>
  <c r="P359" i="12" s="1"/>
  <c r="P360" i="12" s="1"/>
  <c r="P361" i="12" s="1"/>
  <c r="P362" i="12" s="1"/>
  <c r="P363" i="12" s="1"/>
  <c r="P364" i="12" s="1"/>
  <c r="P365" i="12" s="1"/>
  <c r="P366" i="12" s="1"/>
  <c r="P367" i="12" s="1"/>
  <c r="P368" i="12" s="1"/>
  <c r="P369" i="12" s="1"/>
  <c r="P370" i="12" s="1"/>
  <c r="P371" i="12" s="1"/>
  <c r="P372" i="12" s="1"/>
  <c r="P373" i="12" s="1"/>
  <c r="P374" i="12" s="1"/>
  <c r="P375" i="12" s="1"/>
  <c r="P376" i="12" s="1"/>
  <c r="P377" i="12" s="1"/>
  <c r="P378" i="12" s="1"/>
  <c r="P379" i="12" s="1"/>
  <c r="P380" i="12" s="1"/>
  <c r="P381" i="12" s="1"/>
  <c r="P382" i="12" s="1"/>
  <c r="P383" i="12" s="1"/>
  <c r="P384" i="12" s="1"/>
  <c r="P385" i="12" s="1"/>
  <c r="P386" i="12" s="1"/>
  <c r="P387" i="12" s="1"/>
  <c r="P388" i="12" s="1"/>
  <c r="P389" i="12" s="1"/>
  <c r="P390" i="12" s="1"/>
  <c r="P391" i="12" s="1"/>
  <c r="P392" i="12" s="1"/>
  <c r="P393" i="12" s="1"/>
  <c r="P394" i="12" s="1"/>
  <c r="P395" i="12" s="1"/>
  <c r="P396" i="12" s="1"/>
  <c r="P397" i="12" s="1"/>
  <c r="P398" i="12" s="1"/>
  <c r="P399" i="12" s="1"/>
  <c r="P400" i="12" s="1"/>
  <c r="P401" i="12" s="1"/>
  <c r="P402" i="12" s="1"/>
  <c r="P403" i="12" s="1"/>
  <c r="P404" i="12" s="1"/>
  <c r="P405" i="12" s="1"/>
  <c r="P5" i="9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U164" i="17"/>
  <c r="U312" i="16"/>
  <c r="P146" i="19"/>
  <c r="P147" i="19" s="1"/>
  <c r="P148" i="19" s="1"/>
  <c r="P149" i="19" s="1"/>
  <c r="P150" i="19" s="1"/>
  <c r="P151" i="19" s="1"/>
  <c r="P152" i="19" s="1"/>
  <c r="P153" i="19" s="1"/>
  <c r="P154" i="19" s="1"/>
  <c r="P155" i="19" s="1"/>
  <c r="P156" i="19" s="1"/>
  <c r="P157" i="19" s="1"/>
  <c r="P158" i="19" s="1"/>
  <c r="P159" i="19" s="1"/>
  <c r="P160" i="19" s="1"/>
  <c r="P161" i="19" s="1"/>
  <c r="P162" i="19" s="1"/>
  <c r="P163" i="19" s="1"/>
  <c r="P164" i="19" s="1"/>
  <c r="P165" i="19" s="1"/>
  <c r="P166" i="19" s="1"/>
  <c r="P167" i="19" s="1"/>
  <c r="P168" i="19" s="1"/>
  <c r="P169" i="19" s="1"/>
  <c r="U93" i="13"/>
  <c r="P237" i="8"/>
  <c r="P126" i="16"/>
  <c r="P127" i="16" s="1"/>
  <c r="P128" i="16" s="1"/>
  <c r="P265" i="13"/>
  <c r="P266" i="13" s="1"/>
  <c r="P267" i="13" s="1"/>
  <c r="P268" i="13" s="1"/>
  <c r="P269" i="13" s="1"/>
  <c r="P270" i="13" s="1"/>
  <c r="P271" i="13" s="1"/>
  <c r="P272" i="13" s="1"/>
  <c r="P273" i="13" s="1"/>
  <c r="P274" i="13" s="1"/>
  <c r="P275" i="13" s="1"/>
  <c r="P276" i="13" s="1"/>
  <c r="P277" i="13" s="1"/>
  <c r="P278" i="13" s="1"/>
  <c r="P279" i="13" s="1"/>
  <c r="P280" i="13" s="1"/>
  <c r="P281" i="13" s="1"/>
  <c r="P282" i="13" s="1"/>
  <c r="P283" i="13" s="1"/>
  <c r="P284" i="13" s="1"/>
  <c r="P285" i="13" s="1"/>
  <c r="P286" i="13" s="1"/>
  <c r="P287" i="13" s="1"/>
  <c r="P288" i="13" s="1"/>
  <c r="P289" i="13" s="1"/>
  <c r="P290" i="13" s="1"/>
  <c r="P291" i="13" s="1"/>
  <c r="P292" i="13" s="1"/>
  <c r="P293" i="13" s="1"/>
  <c r="P294" i="13" s="1"/>
  <c r="P295" i="13" s="1"/>
  <c r="P296" i="13" s="1"/>
  <c r="P297" i="13" s="1"/>
  <c r="P298" i="13" s="1"/>
  <c r="P299" i="13" s="1"/>
  <c r="P300" i="13" s="1"/>
  <c r="P301" i="13" s="1"/>
  <c r="P302" i="13" s="1"/>
  <c r="P303" i="13" s="1"/>
  <c r="P304" i="13" s="1"/>
  <c r="P305" i="13" s="1"/>
  <c r="P306" i="13" s="1"/>
  <c r="P307" i="13" s="1"/>
  <c r="P308" i="13" s="1"/>
  <c r="P309" i="13" s="1"/>
  <c r="P310" i="13" s="1"/>
  <c r="P311" i="13" s="1"/>
  <c r="P312" i="13" s="1"/>
  <c r="P313" i="13" s="1"/>
  <c r="P314" i="13" s="1"/>
  <c r="P315" i="13" s="1"/>
  <c r="P316" i="13" s="1"/>
  <c r="P317" i="13" s="1"/>
  <c r="P318" i="13" s="1"/>
  <c r="P319" i="13" s="1"/>
  <c r="P320" i="13" s="1"/>
  <c r="P321" i="13" s="1"/>
  <c r="P322" i="13" s="1"/>
  <c r="P323" i="13" s="1"/>
  <c r="P324" i="13" s="1"/>
  <c r="P325" i="13" s="1"/>
  <c r="P326" i="13" s="1"/>
  <c r="P327" i="13" s="1"/>
  <c r="P328" i="13" s="1"/>
  <c r="P329" i="13" s="1"/>
  <c r="P330" i="13" s="1"/>
  <c r="P331" i="13" s="1"/>
  <c r="U164" i="16"/>
  <c r="U165" i="16" s="1"/>
  <c r="W165" i="16" s="1"/>
  <c r="X165" i="16" s="1"/>
  <c r="P49" i="8"/>
  <c r="P364" i="6"/>
  <c r="P365" i="6" s="1"/>
  <c r="U264" i="12"/>
  <c r="U265" i="12" s="1"/>
  <c r="U491" i="13"/>
  <c r="W491" i="13" s="1"/>
  <c r="X491" i="13" s="1"/>
  <c r="P47" i="19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24" i="8"/>
  <c r="P377" i="9"/>
  <c r="P378" i="9" s="1"/>
  <c r="P379" i="9" s="1"/>
  <c r="P380" i="9" s="1"/>
  <c r="P381" i="9" s="1"/>
  <c r="P382" i="9" s="1"/>
  <c r="P383" i="9" s="1"/>
  <c r="P384" i="9" s="1"/>
  <c r="P385" i="9" s="1"/>
  <c r="P386" i="9" s="1"/>
  <c r="P387" i="9" s="1"/>
  <c r="P388" i="9" s="1"/>
  <c r="P389" i="9" s="1"/>
  <c r="P390" i="9" s="1"/>
  <c r="P391" i="9" s="1"/>
  <c r="P392" i="9" s="1"/>
  <c r="P393" i="9" s="1"/>
  <c r="P394" i="9" s="1"/>
  <c r="P395" i="9" s="1"/>
  <c r="P396" i="9" s="1"/>
  <c r="P397" i="9" s="1"/>
  <c r="P398" i="9" s="1"/>
  <c r="P399" i="9" s="1"/>
  <c r="P400" i="9" s="1"/>
  <c r="P401" i="9" s="1"/>
  <c r="P402" i="9" s="1"/>
  <c r="P403" i="9" s="1"/>
  <c r="P404" i="9" s="1"/>
  <c r="P405" i="9" s="1"/>
  <c r="P406" i="9" s="1"/>
  <c r="P407" i="9" s="1"/>
  <c r="P408" i="9" s="1"/>
  <c r="P409" i="9" s="1"/>
  <c r="P410" i="9" s="1"/>
  <c r="P411" i="9" s="1"/>
  <c r="P412" i="9" s="1"/>
  <c r="P413" i="9" s="1"/>
  <c r="P414" i="9" s="1"/>
  <c r="P415" i="9" s="1"/>
  <c r="P416" i="9" s="1"/>
  <c r="P417" i="9" s="1"/>
  <c r="P418" i="9" s="1"/>
  <c r="P419" i="9" s="1"/>
  <c r="P420" i="9" s="1"/>
  <c r="P421" i="9" s="1"/>
  <c r="P422" i="9" s="1"/>
  <c r="P423" i="9" s="1"/>
  <c r="P424" i="9" s="1"/>
  <c r="P425" i="9" s="1"/>
  <c r="P426" i="9" s="1"/>
  <c r="P427" i="9" s="1"/>
  <c r="P428" i="9" s="1"/>
  <c r="P429" i="9" s="1"/>
  <c r="P430" i="9" s="1"/>
  <c r="P431" i="9" s="1"/>
  <c r="P432" i="9" s="1"/>
  <c r="P433" i="9" s="1"/>
  <c r="P434" i="9" s="1"/>
  <c r="P435" i="9" s="1"/>
  <c r="P436" i="9" s="1"/>
  <c r="P437" i="9" s="1"/>
  <c r="P438" i="9" s="1"/>
  <c r="P439" i="9" s="1"/>
  <c r="P440" i="9" s="1"/>
  <c r="P441" i="9" s="1"/>
  <c r="P442" i="9" s="1"/>
  <c r="P443" i="9" s="1"/>
  <c r="P444" i="9" s="1"/>
  <c r="P445" i="9" s="1"/>
  <c r="P446" i="9" s="1"/>
  <c r="P447" i="9" s="1"/>
  <c r="P448" i="9" s="1"/>
  <c r="P449" i="9" s="1"/>
  <c r="P202" i="12"/>
  <c r="P203" i="12" s="1"/>
  <c r="P204" i="12" s="1"/>
  <c r="P205" i="12" s="1"/>
  <c r="P206" i="12" s="1"/>
  <c r="P207" i="12" s="1"/>
  <c r="P208" i="12" s="1"/>
  <c r="P209" i="12" s="1"/>
  <c r="P210" i="12" s="1"/>
  <c r="P211" i="12" s="1"/>
  <c r="P212" i="12" s="1"/>
  <c r="P213" i="12" s="1"/>
  <c r="P214" i="12" s="1"/>
  <c r="P215" i="12" s="1"/>
  <c r="P216" i="12" s="1"/>
  <c r="P217" i="12" s="1"/>
  <c r="P218" i="12" s="1"/>
  <c r="P219" i="12" s="1"/>
  <c r="P220" i="12" s="1"/>
  <c r="P221" i="12" s="1"/>
  <c r="P222" i="12" s="1"/>
  <c r="P223" i="12" s="1"/>
  <c r="P224" i="12" s="1"/>
  <c r="P225" i="12" s="1"/>
  <c r="P226" i="12" s="1"/>
  <c r="P227" i="12" s="1"/>
  <c r="P228" i="12" s="1"/>
  <c r="P229" i="12" s="1"/>
  <c r="P230" i="12" s="1"/>
  <c r="P231" i="12" s="1"/>
  <c r="P232" i="12" s="1"/>
  <c r="P233" i="12" s="1"/>
  <c r="P234" i="12" s="1"/>
  <c r="P235" i="12" s="1"/>
  <c r="P236" i="12" s="1"/>
  <c r="P237" i="12" s="1"/>
  <c r="P238" i="12" s="1"/>
  <c r="P239" i="12" s="1"/>
  <c r="P240" i="12" s="1"/>
  <c r="P241" i="12" s="1"/>
  <c r="P242" i="12" s="1"/>
  <c r="P243" i="12" s="1"/>
  <c r="P244" i="12" s="1"/>
  <c r="P245" i="12" s="1"/>
  <c r="P246" i="12" s="1"/>
  <c r="P247" i="12" s="1"/>
  <c r="P248" i="12" s="1"/>
  <c r="P249" i="12" s="1"/>
  <c r="P250" i="12" s="1"/>
  <c r="P251" i="12" s="1"/>
  <c r="P252" i="12" s="1"/>
  <c r="P253" i="12" s="1"/>
  <c r="P254" i="12" s="1"/>
  <c r="P255" i="12" s="1"/>
  <c r="P256" i="12" s="1"/>
  <c r="P257" i="12" s="1"/>
  <c r="P258" i="12" s="1"/>
  <c r="P259" i="12" s="1"/>
  <c r="U312" i="14"/>
  <c r="P8" i="6"/>
  <c r="P9" i="6" s="1"/>
  <c r="P10" i="6" s="1"/>
  <c r="P11" i="6" s="1"/>
  <c r="P12" i="6" s="1"/>
  <c r="P13" i="6" s="1"/>
  <c r="P14" i="6" s="1"/>
  <c r="P15" i="6" s="1"/>
  <c r="P16" i="6" s="1"/>
  <c r="R53" i="10"/>
  <c r="S53" i="10" s="1"/>
  <c r="R89" i="9"/>
  <c r="S89" i="9" s="1"/>
  <c r="W89" i="9" s="1"/>
  <c r="X89" i="9" s="1"/>
  <c r="Y89" i="9" s="1"/>
  <c r="U259" i="17"/>
  <c r="U207" i="16"/>
  <c r="W206" i="16"/>
  <c r="X206" i="16" s="1"/>
  <c r="P494" i="11"/>
  <c r="P495" i="11" s="1"/>
  <c r="P496" i="11" s="1"/>
  <c r="P497" i="11" s="1"/>
  <c r="P498" i="11" s="1"/>
  <c r="P499" i="11" s="1"/>
  <c r="P500" i="11" s="1"/>
  <c r="P501" i="11" s="1"/>
  <c r="P502" i="11" s="1"/>
  <c r="P503" i="11" s="1"/>
  <c r="P504" i="11" s="1"/>
  <c r="P505" i="11" s="1"/>
  <c r="P506" i="11" s="1"/>
  <c r="P507" i="11" s="1"/>
  <c r="P508" i="11" s="1"/>
  <c r="P509" i="11" s="1"/>
  <c r="P510" i="11" s="1"/>
  <c r="P511" i="11" s="1"/>
  <c r="P512" i="11" s="1"/>
  <c r="P513" i="11" s="1"/>
  <c r="P514" i="11" s="1"/>
  <c r="P515" i="11" s="1"/>
  <c r="P516" i="11" s="1"/>
  <c r="P517" i="11" s="1"/>
  <c r="P518" i="11" s="1"/>
  <c r="P519" i="11" s="1"/>
  <c r="P520" i="11" s="1"/>
  <c r="P521" i="11" s="1"/>
  <c r="P522" i="11" s="1"/>
  <c r="P523" i="11" s="1"/>
  <c r="P524" i="11" s="1"/>
  <c r="P525" i="11" s="1"/>
  <c r="P526" i="11" s="1"/>
  <c r="P527" i="11" s="1"/>
  <c r="P528" i="11" s="1"/>
  <c r="P529" i="11" s="1"/>
  <c r="P530" i="11" s="1"/>
  <c r="P531" i="11" s="1"/>
  <c r="P532" i="11" s="1"/>
  <c r="P533" i="11" s="1"/>
  <c r="P534" i="11" s="1"/>
  <c r="P535" i="11" s="1"/>
  <c r="P536" i="11" s="1"/>
  <c r="P537" i="11" s="1"/>
  <c r="P538" i="11" s="1"/>
  <c r="P539" i="11" s="1"/>
  <c r="P540" i="11" s="1"/>
  <c r="P541" i="11" s="1"/>
  <c r="P542" i="11" s="1"/>
  <c r="P543" i="11" s="1"/>
  <c r="P544" i="11" s="1"/>
  <c r="P545" i="11" s="1"/>
  <c r="P546" i="11" s="1"/>
  <c r="P547" i="11" s="1"/>
  <c r="P548" i="11" s="1"/>
  <c r="P549" i="11" s="1"/>
  <c r="P550" i="11" s="1"/>
  <c r="P551" i="11" s="1"/>
  <c r="P552" i="11" s="1"/>
  <c r="P553" i="11" s="1"/>
  <c r="P554" i="11" s="1"/>
  <c r="P555" i="11" s="1"/>
  <c r="P556" i="11" s="1"/>
  <c r="P557" i="11" s="1"/>
  <c r="P558" i="11" s="1"/>
  <c r="P559" i="11" s="1"/>
  <c r="P560" i="11" s="1"/>
  <c r="P561" i="11" s="1"/>
  <c r="P562" i="11" s="1"/>
  <c r="P563" i="11" s="1"/>
  <c r="P564" i="11" s="1"/>
  <c r="P565" i="11" s="1"/>
  <c r="P566" i="11" s="1"/>
  <c r="P567" i="11" s="1"/>
  <c r="P568" i="11" s="1"/>
  <c r="P569" i="11" s="1"/>
  <c r="P570" i="11" s="1"/>
  <c r="P571" i="11" s="1"/>
  <c r="P572" i="11" s="1"/>
  <c r="P573" i="11" s="1"/>
  <c r="P574" i="11" s="1"/>
  <c r="P575" i="11" s="1"/>
  <c r="P576" i="11" s="1"/>
  <c r="P577" i="11" s="1"/>
  <c r="P578" i="11" s="1"/>
  <c r="P579" i="11" s="1"/>
  <c r="P580" i="11" s="1"/>
  <c r="V206" i="16"/>
  <c r="U50" i="11"/>
  <c r="R27" i="8"/>
  <c r="S27" i="8" s="1"/>
  <c r="P92" i="17"/>
  <c r="P93" i="17" s="1"/>
  <c r="P94" i="17" s="1"/>
  <c r="P95" i="17" s="1"/>
  <c r="P96" i="17" s="1"/>
  <c r="P97" i="17" s="1"/>
  <c r="P98" i="17" s="1"/>
  <c r="P99" i="17" s="1"/>
  <c r="P100" i="17" s="1"/>
  <c r="P101" i="17" s="1"/>
  <c r="P102" i="17" s="1"/>
  <c r="P103" i="17" s="1"/>
  <c r="P104" i="17" s="1"/>
  <c r="P105" i="17" s="1"/>
  <c r="P106" i="17" s="1"/>
  <c r="P107" i="17" s="1"/>
  <c r="P108" i="17" s="1"/>
  <c r="P109" i="17" s="1"/>
  <c r="P110" i="17" s="1"/>
  <c r="P111" i="17" s="1"/>
  <c r="P112" i="17" s="1"/>
  <c r="P113" i="17" s="1"/>
  <c r="P114" i="17" s="1"/>
  <c r="P115" i="17" s="1"/>
  <c r="P52" i="16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P84" i="16" s="1"/>
  <c r="P85" i="16" s="1"/>
  <c r="P86" i="16" s="1"/>
  <c r="P87" i="16" s="1"/>
  <c r="P88" i="16" s="1"/>
  <c r="R481" i="10"/>
  <c r="S481" i="10" s="1"/>
  <c r="R433" i="10"/>
  <c r="S433" i="10" s="1"/>
  <c r="R398" i="10"/>
  <c r="S398" i="10" s="1"/>
  <c r="R330" i="10"/>
  <c r="S330" i="10" s="1"/>
  <c r="R265" i="10"/>
  <c r="S265" i="10" s="1"/>
  <c r="R240" i="10"/>
  <c r="S240" i="10" s="1"/>
  <c r="R152" i="10"/>
  <c r="S152" i="10" s="1"/>
  <c r="R480" i="10"/>
  <c r="S480" i="10" s="1"/>
  <c r="R430" i="10"/>
  <c r="S430" i="10" s="1"/>
  <c r="U255" i="10"/>
  <c r="R255" i="10"/>
  <c r="S255" i="10" s="1"/>
  <c r="R170" i="10"/>
  <c r="S170" i="10" s="1"/>
  <c r="R142" i="10"/>
  <c r="S142" i="10" s="1"/>
  <c r="U142" i="10"/>
  <c r="R129" i="10"/>
  <c r="S129" i="10" s="1"/>
  <c r="R80" i="10"/>
  <c r="S80" i="10" s="1"/>
  <c r="R10" i="10"/>
  <c r="S10" i="10" s="1"/>
  <c r="R526" i="10"/>
  <c r="S526" i="10" s="1"/>
  <c r="R483" i="10"/>
  <c r="S483" i="10" s="1"/>
  <c r="R454" i="10"/>
  <c r="S454" i="10" s="1"/>
  <c r="R371" i="10"/>
  <c r="S371" i="10" s="1"/>
  <c r="R204" i="10"/>
  <c r="S204" i="10" s="1"/>
  <c r="R119" i="10"/>
  <c r="S119" i="10" s="1"/>
  <c r="R70" i="10"/>
  <c r="S70" i="10" s="1"/>
  <c r="U20" i="10"/>
  <c r="R20" i="10"/>
  <c r="S20" i="10" s="1"/>
  <c r="R499" i="10"/>
  <c r="S499" i="10" s="1"/>
  <c r="R494" i="10"/>
  <c r="S494" i="10" s="1"/>
  <c r="R378" i="10"/>
  <c r="S378" i="10" s="1"/>
  <c r="R361" i="10"/>
  <c r="S361" i="10" s="1"/>
  <c r="R311" i="10"/>
  <c r="S311" i="10" s="1"/>
  <c r="R292" i="10"/>
  <c r="S292" i="10" s="1"/>
  <c r="R202" i="10"/>
  <c r="S202" i="10" s="1"/>
  <c r="R117" i="10"/>
  <c r="S117" i="10" s="1"/>
  <c r="R68" i="10"/>
  <c r="S68" i="10" s="1"/>
  <c r="R66" i="10"/>
  <c r="S66" i="10" s="1"/>
  <c r="R499" i="9"/>
  <c r="S499" i="9" s="1"/>
  <c r="R467" i="9"/>
  <c r="S467" i="9" s="1"/>
  <c r="R401" i="9"/>
  <c r="S401" i="9" s="1"/>
  <c r="R335" i="9"/>
  <c r="S335" i="9" s="1"/>
  <c r="R216" i="9"/>
  <c r="S216" i="9" s="1"/>
  <c r="R104" i="9"/>
  <c r="S104" i="9" s="1"/>
  <c r="R478" i="8"/>
  <c r="S478" i="8" s="1"/>
  <c r="R428" i="8"/>
  <c r="S428" i="8" s="1"/>
  <c r="R406" i="8"/>
  <c r="S406" i="8" s="1"/>
  <c r="R383" i="8"/>
  <c r="S383" i="8" s="1"/>
  <c r="R344" i="8"/>
  <c r="S344" i="8" s="1"/>
  <c r="R319" i="8"/>
  <c r="S319" i="8" s="1"/>
  <c r="R250" i="8"/>
  <c r="S250" i="8" s="1"/>
  <c r="R159" i="8"/>
  <c r="S159" i="8" s="1"/>
  <c r="R167" i="8"/>
  <c r="S167" i="8" s="1"/>
  <c r="R138" i="8"/>
  <c r="S138" i="8" s="1"/>
  <c r="R454" i="9"/>
  <c r="S454" i="9" s="1"/>
  <c r="R383" i="9"/>
  <c r="S383" i="9" s="1"/>
  <c r="R273" i="9"/>
  <c r="S273" i="9" s="1"/>
  <c r="U246" i="9"/>
  <c r="R246" i="9"/>
  <c r="S246" i="9" s="1"/>
  <c r="R165" i="9"/>
  <c r="S165" i="9" s="1"/>
  <c r="R137" i="9"/>
  <c r="S137" i="9" s="1"/>
  <c r="U137" i="9"/>
  <c r="R126" i="9"/>
  <c r="S126" i="9" s="1"/>
  <c r="R79" i="9"/>
  <c r="S79" i="9" s="1"/>
  <c r="R42" i="9"/>
  <c r="S42" i="9" s="1"/>
  <c r="R477" i="8"/>
  <c r="S477" i="8" s="1"/>
  <c r="R458" i="8"/>
  <c r="S458" i="8" s="1"/>
  <c r="R412" i="8"/>
  <c r="S412" i="8" s="1"/>
  <c r="R350" i="8"/>
  <c r="S350" i="8" s="1"/>
  <c r="R103" i="8"/>
  <c r="S103" i="8" s="1"/>
  <c r="R87" i="8"/>
  <c r="S87" i="8" s="1"/>
  <c r="R48" i="8"/>
  <c r="S48" i="8" s="1"/>
  <c r="R15" i="8"/>
  <c r="S15" i="8" s="1"/>
  <c r="R495" i="10"/>
  <c r="S495" i="10" s="1"/>
  <c r="R432" i="10"/>
  <c r="S432" i="10" s="1"/>
  <c r="R395" i="10"/>
  <c r="S395" i="10" s="1"/>
  <c r="R381" i="10"/>
  <c r="S381" i="10" s="1"/>
  <c r="R364" i="10"/>
  <c r="S364" i="10" s="1"/>
  <c r="R343" i="10"/>
  <c r="S343" i="10" s="1"/>
  <c r="R279" i="10"/>
  <c r="S279" i="10" s="1"/>
  <c r="R262" i="10"/>
  <c r="S262" i="10" s="1"/>
  <c r="R506" i="9"/>
  <c r="S506" i="9" s="1"/>
  <c r="R461" i="9"/>
  <c r="S461" i="9" s="1"/>
  <c r="R389" i="9"/>
  <c r="S389" i="9" s="1"/>
  <c r="R323" i="9"/>
  <c r="S323" i="9" s="1"/>
  <c r="R279" i="9"/>
  <c r="S279" i="9" s="1"/>
  <c r="R252" i="9"/>
  <c r="S252" i="9" s="1"/>
  <c r="R236" i="9"/>
  <c r="S236" i="9" s="1"/>
  <c r="R124" i="9"/>
  <c r="S124" i="9" s="1"/>
  <c r="R77" i="9"/>
  <c r="S77" i="9" s="1"/>
  <c r="R40" i="9"/>
  <c r="S40" i="9" s="1"/>
  <c r="R516" i="8"/>
  <c r="S516" i="8" s="1"/>
  <c r="R461" i="8"/>
  <c r="S461" i="8" s="1"/>
  <c r="R410" i="8"/>
  <c r="S410" i="8" s="1"/>
  <c r="R348" i="8"/>
  <c r="S348" i="8" s="1"/>
  <c r="R280" i="8"/>
  <c r="S280" i="8" s="1"/>
  <c r="R93" i="8"/>
  <c r="S93" i="8" s="1"/>
  <c r="R54" i="8"/>
  <c r="S54" i="8" s="1"/>
  <c r="R38" i="10"/>
  <c r="S38" i="10" s="1"/>
  <c r="R45" i="10"/>
  <c r="S45" i="10" s="1"/>
  <c r="R460" i="9"/>
  <c r="S460" i="9" s="1"/>
  <c r="R269" i="9"/>
  <c r="S269" i="9" s="1"/>
  <c r="R301" i="9"/>
  <c r="S301" i="9" s="1"/>
  <c r="R226" i="9"/>
  <c r="S226" i="9" s="1"/>
  <c r="R203" i="9"/>
  <c r="S203" i="9" s="1"/>
  <c r="R475" i="8"/>
  <c r="S475" i="8" s="1"/>
  <c r="R448" i="8"/>
  <c r="S448" i="8" s="1"/>
  <c r="R400" i="8"/>
  <c r="S400" i="8" s="1"/>
  <c r="R330" i="8"/>
  <c r="S330" i="8" s="1"/>
  <c r="R224" i="8"/>
  <c r="S224" i="8" s="1"/>
  <c r="R199" i="8"/>
  <c r="S199" i="8" s="1"/>
  <c r="R392" i="9"/>
  <c r="S392" i="9" s="1"/>
  <c r="R345" i="9"/>
  <c r="S345" i="9" s="1"/>
  <c r="R310" i="9"/>
  <c r="S310" i="9" s="1"/>
  <c r="W310" i="9" s="1"/>
  <c r="X310" i="9" s="1"/>
  <c r="Y310" i="9" s="1"/>
  <c r="R290" i="9"/>
  <c r="S290" i="9" s="1"/>
  <c r="R263" i="9"/>
  <c r="S263" i="9" s="1"/>
  <c r="R239" i="9"/>
  <c r="S239" i="9" s="1"/>
  <c r="R208" i="9"/>
  <c r="S208" i="9" s="1"/>
  <c r="R111" i="9"/>
  <c r="S111" i="9" s="1"/>
  <c r="R95" i="9"/>
  <c r="S95" i="9" s="1"/>
  <c r="R43" i="9"/>
  <c r="S43" i="9" s="1"/>
  <c r="R488" i="7"/>
  <c r="S488" i="7" s="1"/>
  <c r="R376" i="7"/>
  <c r="S376" i="7" s="1"/>
  <c r="R321" i="7"/>
  <c r="S321" i="7" s="1"/>
  <c r="R181" i="7"/>
  <c r="S181" i="7" s="1"/>
  <c r="R102" i="7"/>
  <c r="S102" i="7" s="1"/>
  <c r="R88" i="7"/>
  <c r="S88" i="7" s="1"/>
  <c r="R49" i="7"/>
  <c r="S49" i="7" s="1"/>
  <c r="U4" i="7"/>
  <c r="R4" i="7"/>
  <c r="S4" i="7" s="1"/>
  <c r="R34" i="10"/>
  <c r="S34" i="10" s="1"/>
  <c r="R401" i="7"/>
  <c r="S401" i="7" s="1"/>
  <c r="R383" i="7"/>
  <c r="S383" i="7" s="1"/>
  <c r="R227" i="7"/>
  <c r="S227" i="7" s="1"/>
  <c r="R160" i="7"/>
  <c r="S160" i="7" s="1"/>
  <c r="R136" i="7"/>
  <c r="S136" i="7" s="1"/>
  <c r="R382" i="9"/>
  <c r="S382" i="9" s="1"/>
  <c r="R367" i="9"/>
  <c r="S367" i="9" s="1"/>
  <c r="R280" i="9"/>
  <c r="S280" i="9" s="1"/>
  <c r="R253" i="9"/>
  <c r="S253" i="9" s="1"/>
  <c r="R229" i="9"/>
  <c r="S229" i="9" s="1"/>
  <c r="R198" i="9"/>
  <c r="S198" i="9" s="1"/>
  <c r="R180" i="9"/>
  <c r="S180" i="9" s="1"/>
  <c r="R152" i="9"/>
  <c r="S152" i="9" s="1"/>
  <c r="R125" i="9"/>
  <c r="S125" i="9" s="1"/>
  <c r="R70" i="9"/>
  <c r="S70" i="9" s="1"/>
  <c r="R60" i="9"/>
  <c r="S60" i="9" s="1"/>
  <c r="R422" i="8"/>
  <c r="S422" i="8" s="1"/>
  <c r="R390" i="8"/>
  <c r="S390" i="8" s="1"/>
  <c r="R343" i="8"/>
  <c r="S343" i="8" s="1"/>
  <c r="R310" i="8"/>
  <c r="S310" i="8" s="1"/>
  <c r="R259" i="8"/>
  <c r="S259" i="8" s="1"/>
  <c r="R291" i="8"/>
  <c r="S291" i="8" s="1"/>
  <c r="R213" i="8"/>
  <c r="S213" i="8" s="1"/>
  <c r="R180" i="8"/>
  <c r="S180" i="8" s="1"/>
  <c r="R137" i="8"/>
  <c r="S137" i="8" s="1"/>
  <c r="R112" i="8"/>
  <c r="S112" i="8" s="1"/>
  <c r="R96" i="8"/>
  <c r="S96" i="8" s="1"/>
  <c r="R49" i="8"/>
  <c r="S49" i="8" s="1"/>
  <c r="R21" i="8"/>
  <c r="S21" i="8" s="1"/>
  <c r="R469" i="7"/>
  <c r="S469" i="7" s="1"/>
  <c r="R487" i="7"/>
  <c r="S487" i="7" s="1"/>
  <c r="R514" i="7"/>
  <c r="S514" i="7" s="1"/>
  <c r="R430" i="7"/>
  <c r="S430" i="7" s="1"/>
  <c r="R416" i="7"/>
  <c r="S416" i="7" s="1"/>
  <c r="R235" i="7"/>
  <c r="S235" i="7" s="1"/>
  <c r="W235" i="7" s="1"/>
  <c r="X235" i="7" s="1"/>
  <c r="Y235" i="7" s="1"/>
  <c r="R203" i="7"/>
  <c r="S203" i="7" s="1"/>
  <c r="R100" i="7"/>
  <c r="S100" i="7" s="1"/>
  <c r="R86" i="7"/>
  <c r="S86" i="7" s="1"/>
  <c r="R76" i="7"/>
  <c r="S76" i="7" s="1"/>
  <c r="R38" i="7"/>
  <c r="S38" i="7" s="1"/>
  <c r="R29" i="10"/>
  <c r="S29" i="10" s="1"/>
  <c r="R444" i="9"/>
  <c r="S444" i="9" s="1"/>
  <c r="R438" i="7"/>
  <c r="S438" i="7" s="1"/>
  <c r="R310" i="7"/>
  <c r="S310" i="7" s="1"/>
  <c r="R166" i="7"/>
  <c r="S166" i="7" s="1"/>
  <c r="R150" i="7"/>
  <c r="S150" i="7" s="1"/>
  <c r="R26" i="7"/>
  <c r="S26" i="7" s="1"/>
  <c r="R286" i="7"/>
  <c r="S286" i="7" s="1"/>
  <c r="R15" i="9"/>
  <c r="S15" i="9" s="1"/>
  <c r="R481" i="7"/>
  <c r="S481" i="7" s="1"/>
  <c r="R406" i="7"/>
  <c r="S406" i="7" s="1"/>
  <c r="R380" i="7"/>
  <c r="S380" i="7" s="1"/>
  <c r="R317" i="7"/>
  <c r="S317" i="7" s="1"/>
  <c r="R292" i="7"/>
  <c r="S292" i="7" s="1"/>
  <c r="R261" i="7"/>
  <c r="S261" i="7" s="1"/>
  <c r="R269" i="7"/>
  <c r="S269" i="7" s="1"/>
  <c r="R277" i="7"/>
  <c r="S277" i="7" s="1"/>
  <c r="R185" i="7"/>
  <c r="S185" i="7" s="1"/>
  <c r="R173" i="7"/>
  <c r="S173" i="7" s="1"/>
  <c r="R106" i="7"/>
  <c r="S106" i="7" s="1"/>
  <c r="R442" i="9"/>
  <c r="S442" i="9" s="1"/>
  <c r="R489" i="8"/>
  <c r="S489" i="8" s="1"/>
  <c r="R394" i="8"/>
  <c r="S394" i="8" s="1"/>
  <c r="R490" i="7"/>
  <c r="S490" i="7" s="1"/>
  <c r="R453" i="7"/>
  <c r="S453" i="7" s="1"/>
  <c r="R371" i="7"/>
  <c r="S371" i="7" s="1"/>
  <c r="R240" i="7"/>
  <c r="S240" i="7" s="1"/>
  <c r="R208" i="7"/>
  <c r="S208" i="7" s="1"/>
  <c r="R216" i="7"/>
  <c r="S216" i="7" s="1"/>
  <c r="U132" i="7"/>
  <c r="R132" i="7"/>
  <c r="S132" i="7" s="1"/>
  <c r="R121" i="7"/>
  <c r="S121" i="7" s="1"/>
  <c r="R73" i="7"/>
  <c r="S73" i="7" s="1"/>
  <c r="P87" i="19"/>
  <c r="P88" i="19" s="1"/>
  <c r="P89" i="19" s="1"/>
  <c r="P90" i="19" s="1"/>
  <c r="P91" i="19" s="1"/>
  <c r="P92" i="19" s="1"/>
  <c r="P93" i="19" s="1"/>
  <c r="P94" i="19" s="1"/>
  <c r="R513" i="9"/>
  <c r="S513" i="9" s="1"/>
  <c r="R410" i="9"/>
  <c r="S410" i="9" s="1"/>
  <c r="R386" i="9"/>
  <c r="S386" i="9" s="1"/>
  <c r="R339" i="9"/>
  <c r="S339" i="9" s="1"/>
  <c r="R371" i="9"/>
  <c r="S371" i="9" s="1"/>
  <c r="R336" i="9"/>
  <c r="S336" i="9" s="1"/>
  <c r="R284" i="9"/>
  <c r="S284" i="9" s="1"/>
  <c r="R257" i="9"/>
  <c r="S257" i="9" s="1"/>
  <c r="R233" i="9"/>
  <c r="S233" i="9" s="1"/>
  <c r="R202" i="9"/>
  <c r="S202" i="9" s="1"/>
  <c r="R156" i="9"/>
  <c r="S156" i="9" s="1"/>
  <c r="R129" i="9"/>
  <c r="S129" i="9" s="1"/>
  <c r="R74" i="9"/>
  <c r="S74" i="9" s="1"/>
  <c r="R64" i="9"/>
  <c r="S64" i="9" s="1"/>
  <c r="R480" i="8"/>
  <c r="S480" i="8" s="1"/>
  <c r="R409" i="8"/>
  <c r="S409" i="8" s="1"/>
  <c r="R378" i="8"/>
  <c r="S378" i="8" s="1"/>
  <c r="R331" i="8"/>
  <c r="S331" i="8" s="1"/>
  <c r="R298" i="8"/>
  <c r="S298" i="8" s="1"/>
  <c r="R279" i="8"/>
  <c r="S279" i="8" s="1"/>
  <c r="R253" i="8"/>
  <c r="S253" i="8" s="1"/>
  <c r="R200" i="8"/>
  <c r="S200" i="8" s="1"/>
  <c r="R100" i="8"/>
  <c r="S100" i="8" s="1"/>
  <c r="R79" i="8"/>
  <c r="S79" i="8" s="1"/>
  <c r="R33" i="8"/>
  <c r="S33" i="8" s="1"/>
  <c r="R8" i="8"/>
  <c r="S8" i="8" s="1"/>
  <c r="R516" i="7"/>
  <c r="S516" i="7" s="1"/>
  <c r="R396" i="7"/>
  <c r="S396" i="7" s="1"/>
  <c r="R307" i="7"/>
  <c r="S307" i="7" s="1"/>
  <c r="R163" i="7"/>
  <c r="S163" i="7" s="1"/>
  <c r="R139" i="7"/>
  <c r="S139" i="7" s="1"/>
  <c r="R112" i="7"/>
  <c r="S112" i="7" s="1"/>
  <c r="R98" i="7"/>
  <c r="S98" i="7" s="1"/>
  <c r="R51" i="7"/>
  <c r="S51" i="7" s="1"/>
  <c r="R23" i="7"/>
  <c r="S23" i="7" s="1"/>
  <c r="R467" i="8"/>
  <c r="S467" i="8" s="1"/>
  <c r="R452" i="7"/>
  <c r="S452" i="7" s="1"/>
  <c r="R385" i="7"/>
  <c r="S385" i="7" s="1"/>
  <c r="R327" i="7"/>
  <c r="S327" i="7" s="1"/>
  <c r="R332" i="7"/>
  <c r="S332" i="7" s="1"/>
  <c r="R238" i="7"/>
  <c r="S238" i="7" s="1"/>
  <c r="R130" i="7"/>
  <c r="S130" i="7" s="1"/>
  <c r="W130" i="7" s="1"/>
  <c r="X130" i="7" s="1"/>
  <c r="Y130" i="7" s="1"/>
  <c r="R103" i="7"/>
  <c r="S103" i="7" s="1"/>
  <c r="R79" i="7"/>
  <c r="S79" i="7" s="1"/>
  <c r="R41" i="7"/>
  <c r="S41" i="7" s="1"/>
  <c r="R344" i="7"/>
  <c r="S344" i="7" s="1"/>
  <c r="R335" i="7"/>
  <c r="S335" i="7" s="1"/>
  <c r="R358" i="7"/>
  <c r="S358" i="7" s="1"/>
  <c r="R341" i="7"/>
  <c r="S341" i="7" s="1"/>
  <c r="U5" i="11"/>
  <c r="U50" i="17"/>
  <c r="U86" i="6"/>
  <c r="V85" i="6"/>
  <c r="R485" i="10"/>
  <c r="S485" i="10" s="1"/>
  <c r="R406" i="10"/>
  <c r="S406" i="10" s="1"/>
  <c r="R351" i="10"/>
  <c r="S351" i="10" s="1"/>
  <c r="R338" i="10"/>
  <c r="S338" i="10" s="1"/>
  <c r="R282" i="10"/>
  <c r="S282" i="10" s="1"/>
  <c r="R273" i="10"/>
  <c r="S273" i="10" s="1"/>
  <c r="R180" i="10"/>
  <c r="S180" i="10" s="1"/>
  <c r="R160" i="10"/>
  <c r="S160" i="10" s="1"/>
  <c r="R501" i="10"/>
  <c r="S501" i="10" s="1"/>
  <c r="R484" i="10"/>
  <c r="S484" i="10" s="1"/>
  <c r="R431" i="10"/>
  <c r="S431" i="10" s="1"/>
  <c r="R396" i="10"/>
  <c r="S396" i="10" s="1"/>
  <c r="R349" i="10"/>
  <c r="S349" i="10" s="1"/>
  <c r="R328" i="10"/>
  <c r="S328" i="10" s="1"/>
  <c r="R263" i="10"/>
  <c r="S263" i="10" s="1"/>
  <c r="R238" i="10"/>
  <c r="S238" i="10" s="1"/>
  <c r="R150" i="10"/>
  <c r="S150" i="10" s="1"/>
  <c r="R11" i="10"/>
  <c r="S11" i="10" s="1"/>
  <c r="R551" i="10"/>
  <c r="S551" i="10" s="1"/>
  <c r="R487" i="10"/>
  <c r="S487" i="10" s="1"/>
  <c r="R302" i="10"/>
  <c r="S302" i="10" s="1"/>
  <c r="R228" i="10"/>
  <c r="S228" i="10" s="1"/>
  <c r="R212" i="10"/>
  <c r="S212" i="10" s="1"/>
  <c r="R28" i="10"/>
  <c r="S28" i="10" s="1"/>
  <c r="P49" i="12"/>
  <c r="P50" i="12" s="1"/>
  <c r="R451" i="10"/>
  <c r="S451" i="10" s="1"/>
  <c r="R226" i="10"/>
  <c r="S226" i="10" s="1"/>
  <c r="R210" i="10"/>
  <c r="S210" i="10" s="1"/>
  <c r="R26" i="10"/>
  <c r="S26" i="10" s="1"/>
  <c r="R515" i="10"/>
  <c r="S515" i="10" s="1"/>
  <c r="R533" i="10"/>
  <c r="S533" i="10" s="1"/>
  <c r="R434" i="10"/>
  <c r="S434" i="10" s="1"/>
  <c r="R399" i="10"/>
  <c r="S399" i="10" s="1"/>
  <c r="R385" i="10"/>
  <c r="S385" i="10" s="1"/>
  <c r="R368" i="10"/>
  <c r="S368" i="10" s="1"/>
  <c r="R531" i="10"/>
  <c r="S531" i="10" s="1"/>
  <c r="R547" i="10"/>
  <c r="S547" i="10" s="1"/>
  <c r="R436" i="10"/>
  <c r="S436" i="10" s="1"/>
  <c r="R347" i="10"/>
  <c r="S347" i="10" s="1"/>
  <c r="R283" i="10"/>
  <c r="S283" i="10" s="1"/>
  <c r="R266" i="10"/>
  <c r="S266" i="10" s="1"/>
  <c r="R233" i="10"/>
  <c r="S233" i="10" s="1"/>
  <c r="R209" i="10"/>
  <c r="S209" i="10" s="1"/>
  <c r="R189" i="10"/>
  <c r="S189" i="10" s="1"/>
  <c r="R161" i="10"/>
  <c r="S161" i="10" s="1"/>
  <c r="R132" i="10"/>
  <c r="S132" i="10" s="1"/>
  <c r="R75" i="10"/>
  <c r="S75" i="10" s="1"/>
  <c r="R65" i="10"/>
  <c r="S65" i="10" s="1"/>
  <c r="R7" i="10"/>
  <c r="S7" i="10" s="1"/>
  <c r="R505" i="10"/>
  <c r="S505" i="10" s="1"/>
  <c r="R522" i="10"/>
  <c r="S522" i="10" s="1"/>
  <c r="R534" i="9"/>
  <c r="S534" i="9" s="1"/>
  <c r="R471" i="9"/>
  <c r="S471" i="9" s="1"/>
  <c r="R411" i="9"/>
  <c r="S411" i="9" s="1"/>
  <c r="R362" i="9"/>
  <c r="S362" i="9" s="1"/>
  <c r="R291" i="9"/>
  <c r="S291" i="9" s="1"/>
  <c r="R25" i="9"/>
  <c r="S25" i="9" s="1"/>
  <c r="R510" i="8"/>
  <c r="S510" i="8" s="1"/>
  <c r="R439" i="8"/>
  <c r="S439" i="8" s="1"/>
  <c r="R429" i="8"/>
  <c r="S429" i="8" s="1"/>
  <c r="R391" i="8"/>
  <c r="S391" i="8" s="1"/>
  <c r="R276" i="8"/>
  <c r="S276" i="8" s="1"/>
  <c r="R206" i="8"/>
  <c r="S206" i="8" s="1"/>
  <c r="R160" i="8"/>
  <c r="S160" i="8" s="1"/>
  <c r="R168" i="8"/>
  <c r="S168" i="8" s="1"/>
  <c r="R146" i="8"/>
  <c r="S146" i="8" s="1"/>
  <c r="R22" i="8"/>
  <c r="S22" i="8" s="1"/>
  <c r="R534" i="10"/>
  <c r="S534" i="10" s="1"/>
  <c r="R459" i="10"/>
  <c r="S459" i="10" s="1"/>
  <c r="R375" i="10"/>
  <c r="S375" i="10" s="1"/>
  <c r="R358" i="10"/>
  <c r="S358" i="10" s="1"/>
  <c r="R337" i="10"/>
  <c r="S337" i="10" s="1"/>
  <c r="R256" i="10"/>
  <c r="S256" i="10" s="1"/>
  <c r="R223" i="10"/>
  <c r="S223" i="10" s="1"/>
  <c r="R199" i="10"/>
  <c r="S199" i="10" s="1"/>
  <c r="R179" i="10"/>
  <c r="S179" i="10" s="1"/>
  <c r="R151" i="10"/>
  <c r="S151" i="10" s="1"/>
  <c r="R130" i="10"/>
  <c r="S130" i="10" s="1"/>
  <c r="R504" i="10"/>
  <c r="S504" i="10" s="1"/>
  <c r="R502" i="9"/>
  <c r="S502" i="9" s="1"/>
  <c r="R458" i="9"/>
  <c r="S458" i="9" s="1"/>
  <c r="R409" i="9"/>
  <c r="S409" i="9" s="1"/>
  <c r="R391" i="9"/>
  <c r="S391" i="9" s="1"/>
  <c r="R352" i="9"/>
  <c r="S352" i="9" s="1"/>
  <c r="R317" i="9"/>
  <c r="S317" i="9" s="1"/>
  <c r="R254" i="9"/>
  <c r="S254" i="9" s="1"/>
  <c r="R238" i="9"/>
  <c r="S238" i="9" s="1"/>
  <c r="R145" i="9"/>
  <c r="S145" i="9" s="1"/>
  <c r="R509" i="8"/>
  <c r="S509" i="8" s="1"/>
  <c r="R462" i="8"/>
  <c r="S462" i="8" s="1"/>
  <c r="R282" i="8"/>
  <c r="S282" i="8" s="1"/>
  <c r="R212" i="8"/>
  <c r="S212" i="8" s="1"/>
  <c r="R179" i="8"/>
  <c r="S179" i="8" s="1"/>
  <c r="U179" i="8"/>
  <c r="R95" i="8"/>
  <c r="S95" i="8" s="1"/>
  <c r="R56" i="8"/>
  <c r="S56" i="8" s="1"/>
  <c r="R456" i="10"/>
  <c r="S456" i="10" s="1"/>
  <c r="R483" i="9"/>
  <c r="S483" i="9" s="1"/>
  <c r="R511" i="9"/>
  <c r="S511" i="9" s="1"/>
  <c r="R465" i="9"/>
  <c r="S465" i="9" s="1"/>
  <c r="R407" i="9"/>
  <c r="S407" i="9" s="1"/>
  <c r="R397" i="9"/>
  <c r="S397" i="9" s="1"/>
  <c r="R358" i="9"/>
  <c r="S358" i="9" s="1"/>
  <c r="R331" i="9"/>
  <c r="S331" i="9" s="1"/>
  <c r="R260" i="9"/>
  <c r="S260" i="9" s="1"/>
  <c r="R171" i="9"/>
  <c r="S171" i="9" s="1"/>
  <c r="R143" i="9"/>
  <c r="S143" i="9" s="1"/>
  <c r="R485" i="8"/>
  <c r="S485" i="8" s="1"/>
  <c r="R218" i="8"/>
  <c r="S218" i="8" s="1"/>
  <c r="R185" i="8"/>
  <c r="S185" i="8" s="1"/>
  <c r="R109" i="8"/>
  <c r="S109" i="8" s="1"/>
  <c r="R64" i="8"/>
  <c r="S64" i="8" s="1"/>
  <c r="R62" i="8"/>
  <c r="S62" i="8" s="1"/>
  <c r="R528" i="10"/>
  <c r="S528" i="10" s="1"/>
  <c r="R544" i="10"/>
  <c r="S544" i="10" s="1"/>
  <c r="R421" i="10"/>
  <c r="S421" i="10" s="1"/>
  <c r="R417" i="10"/>
  <c r="S417" i="10" s="1"/>
  <c r="R354" i="10"/>
  <c r="S354" i="10" s="1"/>
  <c r="R333" i="10"/>
  <c r="S333" i="10" s="1"/>
  <c r="R301" i="10"/>
  <c r="S301" i="10" s="1"/>
  <c r="R195" i="10"/>
  <c r="S195" i="10" s="1"/>
  <c r="R175" i="10"/>
  <c r="S175" i="10" s="1"/>
  <c r="R147" i="10"/>
  <c r="S147" i="10" s="1"/>
  <c r="R118" i="10"/>
  <c r="S118" i="10" s="1"/>
  <c r="R102" i="10"/>
  <c r="S102" i="10" s="1"/>
  <c r="R51" i="10"/>
  <c r="S51" i="10" s="1"/>
  <c r="R19" i="10"/>
  <c r="S19" i="10" s="1"/>
  <c r="W19" i="10" s="1"/>
  <c r="X19" i="10" s="1"/>
  <c r="Y19" i="10" s="1"/>
  <c r="R518" i="10"/>
  <c r="S518" i="10" s="1"/>
  <c r="R505" i="9"/>
  <c r="S505" i="9" s="1"/>
  <c r="R525" i="9"/>
  <c r="S525" i="9" s="1"/>
  <c r="R464" i="9"/>
  <c r="S464" i="9" s="1"/>
  <c r="R413" i="9"/>
  <c r="S413" i="9" s="1"/>
  <c r="R379" i="9"/>
  <c r="S379" i="9" s="1"/>
  <c r="R348" i="9"/>
  <c r="S348" i="9" s="1"/>
  <c r="R313" i="9"/>
  <c r="S313" i="9" s="1"/>
  <c r="R211" i="9"/>
  <c r="S211" i="9" s="1"/>
  <c r="R122" i="9"/>
  <c r="S122" i="9" s="1"/>
  <c r="R75" i="9"/>
  <c r="S75" i="9" s="1"/>
  <c r="R38" i="9"/>
  <c r="S38" i="9" s="1"/>
  <c r="R511" i="8"/>
  <c r="S511" i="8" s="1"/>
  <c r="R452" i="8"/>
  <c r="S452" i="8" s="1"/>
  <c r="R369" i="8"/>
  <c r="S369" i="8" s="1"/>
  <c r="R262" i="8"/>
  <c r="S262" i="8" s="1"/>
  <c r="U236" i="8"/>
  <c r="R236" i="8"/>
  <c r="S236" i="8" s="1"/>
  <c r="R132" i="8"/>
  <c r="S132" i="8" s="1"/>
  <c r="R123" i="8"/>
  <c r="S123" i="8" s="1"/>
  <c r="R78" i="8"/>
  <c r="S78" i="8" s="1"/>
  <c r="R40" i="8"/>
  <c r="S40" i="8" s="1"/>
  <c r="R489" i="9"/>
  <c r="S489" i="9" s="1"/>
  <c r="R522" i="9"/>
  <c r="S522" i="9" s="1"/>
  <c r="R420" i="9"/>
  <c r="S420" i="9" s="1"/>
  <c r="R504" i="8"/>
  <c r="S504" i="8" s="1"/>
  <c r="R424" i="8"/>
  <c r="S424" i="8" s="1"/>
  <c r="R392" i="8"/>
  <c r="S392" i="8" s="1"/>
  <c r="R345" i="8"/>
  <c r="S345" i="8" s="1"/>
  <c r="R312" i="8"/>
  <c r="S312" i="8" s="1"/>
  <c r="R261" i="8"/>
  <c r="S261" i="8" s="1"/>
  <c r="R235" i="8"/>
  <c r="S235" i="8" s="1"/>
  <c r="R215" i="8"/>
  <c r="S215" i="8" s="1"/>
  <c r="R182" i="8"/>
  <c r="S182" i="8" s="1"/>
  <c r="R139" i="8"/>
  <c r="S139" i="8" s="1"/>
  <c r="R114" i="8"/>
  <c r="S114" i="8" s="1"/>
  <c r="R98" i="8"/>
  <c r="S98" i="8" s="1"/>
  <c r="R51" i="8"/>
  <c r="S51" i="8" s="1"/>
  <c r="R23" i="8"/>
  <c r="S23" i="8" s="1"/>
  <c r="R470" i="7"/>
  <c r="S470" i="7" s="1"/>
  <c r="R493" i="7"/>
  <c r="S493" i="7" s="1"/>
  <c r="R402" i="7"/>
  <c r="S402" i="7" s="1"/>
  <c r="R384" i="7"/>
  <c r="S384" i="7" s="1"/>
  <c r="R237" i="7"/>
  <c r="S237" i="7" s="1"/>
  <c r="R189" i="7"/>
  <c r="S189" i="7" s="1"/>
  <c r="R96" i="7"/>
  <c r="S96" i="7" s="1"/>
  <c r="R57" i="7"/>
  <c r="S57" i="7" s="1"/>
  <c r="R89" i="10"/>
  <c r="S89" i="10" s="1"/>
  <c r="R480" i="9"/>
  <c r="S480" i="9" s="1"/>
  <c r="R438" i="9"/>
  <c r="S438" i="9" s="1"/>
  <c r="R491" i="8"/>
  <c r="S491" i="8" s="1"/>
  <c r="R497" i="7"/>
  <c r="S497" i="7" s="1"/>
  <c r="R391" i="7"/>
  <c r="S391" i="7" s="1"/>
  <c r="R144" i="7"/>
  <c r="S144" i="7" s="1"/>
  <c r="R125" i="7"/>
  <c r="S125" i="7" s="1"/>
  <c r="R77" i="7"/>
  <c r="S77" i="7" s="1"/>
  <c r="U20" i="7"/>
  <c r="R20" i="7"/>
  <c r="S20" i="7" s="1"/>
  <c r="R332" i="9"/>
  <c r="S332" i="9" s="1"/>
  <c r="R9" i="9"/>
  <c r="S9" i="9" s="1"/>
  <c r="R390" i="7"/>
  <c r="S390" i="7" s="1"/>
  <c r="R270" i="10"/>
  <c r="S270" i="10" s="1"/>
  <c r="R237" i="10"/>
  <c r="S237" i="10" s="1"/>
  <c r="R213" i="10"/>
  <c r="S213" i="10" s="1"/>
  <c r="R165" i="10"/>
  <c r="S165" i="10" s="1"/>
  <c r="R136" i="10"/>
  <c r="S136" i="10" s="1"/>
  <c r="R79" i="10"/>
  <c r="S79" i="10" s="1"/>
  <c r="R442" i="7"/>
  <c r="S442" i="7" s="1"/>
  <c r="R429" i="7"/>
  <c r="S429" i="7" s="1"/>
  <c r="R415" i="7"/>
  <c r="S415" i="7" s="1"/>
  <c r="R318" i="7"/>
  <c r="S318" i="7" s="1"/>
  <c r="U85" i="7"/>
  <c r="U86" i="7" s="1"/>
  <c r="R85" i="7"/>
  <c r="S85" i="7" s="1"/>
  <c r="U46" i="7"/>
  <c r="R46" i="7"/>
  <c r="S46" i="7" s="1"/>
  <c r="R13" i="7"/>
  <c r="S13" i="7" s="1"/>
  <c r="R424" i="9"/>
  <c r="S424" i="9" s="1"/>
  <c r="R396" i="9"/>
  <c r="S396" i="9" s="1"/>
  <c r="R349" i="9"/>
  <c r="S349" i="9" s="1"/>
  <c r="R314" i="9"/>
  <c r="S314" i="9" s="1"/>
  <c r="R294" i="9"/>
  <c r="S294" i="9" s="1"/>
  <c r="R212" i="9"/>
  <c r="S212" i="9" s="1"/>
  <c r="R107" i="9"/>
  <c r="S107" i="9" s="1"/>
  <c r="R91" i="9"/>
  <c r="S91" i="9" s="1"/>
  <c r="R84" i="9"/>
  <c r="S84" i="9" s="1"/>
  <c r="R39" i="9"/>
  <c r="S39" i="9" s="1"/>
  <c r="R420" i="8"/>
  <c r="S420" i="8" s="1"/>
  <c r="R341" i="8"/>
  <c r="S341" i="8" s="1"/>
  <c r="R308" i="8"/>
  <c r="S308" i="8" s="1"/>
  <c r="R257" i="8"/>
  <c r="S257" i="8" s="1"/>
  <c r="R289" i="8"/>
  <c r="S289" i="8" s="1"/>
  <c r="R211" i="8"/>
  <c r="S211" i="8" s="1"/>
  <c r="R178" i="8"/>
  <c r="S178" i="8" s="1"/>
  <c r="W178" i="8" s="1"/>
  <c r="X178" i="8" s="1"/>
  <c r="Y178" i="8" s="1"/>
  <c r="R135" i="8"/>
  <c r="S135" i="8" s="1"/>
  <c r="R110" i="8"/>
  <c r="S110" i="8" s="1"/>
  <c r="R47" i="8"/>
  <c r="S47" i="8" s="1"/>
  <c r="R19" i="8"/>
  <c r="S19" i="8" s="1"/>
  <c r="W19" i="8" s="1"/>
  <c r="X19" i="8" s="1"/>
  <c r="Y19" i="8" s="1"/>
  <c r="R257" i="7"/>
  <c r="S257" i="7" s="1"/>
  <c r="R265" i="7"/>
  <c r="S265" i="7" s="1"/>
  <c r="R273" i="7"/>
  <c r="S273" i="7" s="1"/>
  <c r="R282" i="7"/>
  <c r="S282" i="7" s="1"/>
  <c r="R241" i="7"/>
  <c r="S241" i="7" s="1"/>
  <c r="R482" i="9"/>
  <c r="S482" i="9" s="1"/>
  <c r="R457" i="7"/>
  <c r="S457" i="7" s="1"/>
  <c r="R397" i="7"/>
  <c r="S397" i="7" s="1"/>
  <c r="R379" i="7"/>
  <c r="S379" i="7" s="1"/>
  <c r="R248" i="7"/>
  <c r="S248" i="7" s="1"/>
  <c r="R209" i="7"/>
  <c r="S209" i="7" s="1"/>
  <c r="R217" i="7"/>
  <c r="S217" i="7" s="1"/>
  <c r="R231" i="7"/>
  <c r="S231" i="7" s="1"/>
  <c r="R140" i="7"/>
  <c r="S140" i="7" s="1"/>
  <c r="R13" i="9"/>
  <c r="S13" i="9" s="1"/>
  <c r="W298" i="8"/>
  <c r="X298" i="8" s="1"/>
  <c r="Y298" i="8" s="1"/>
  <c r="V298" i="8"/>
  <c r="R475" i="7"/>
  <c r="S475" i="7" s="1"/>
  <c r="R370" i="7"/>
  <c r="S370" i="7" s="1"/>
  <c r="R247" i="7"/>
  <c r="S247" i="7" s="1"/>
  <c r="R183" i="7"/>
  <c r="S183" i="7" s="1"/>
  <c r="R508" i="9"/>
  <c r="S508" i="9" s="1"/>
  <c r="R421" i="9"/>
  <c r="S421" i="9" s="1"/>
  <c r="R484" i="7"/>
  <c r="S484" i="7" s="1"/>
  <c r="R502" i="7"/>
  <c r="S502" i="7" s="1"/>
  <c r="R456" i="7"/>
  <c r="S456" i="7" s="1"/>
  <c r="R419" i="7"/>
  <c r="S419" i="7" s="1"/>
  <c r="R328" i="7"/>
  <c r="S328" i="7" s="1"/>
  <c r="R347" i="7"/>
  <c r="S347" i="7" s="1"/>
  <c r="R89" i="7"/>
  <c r="S89" i="7" s="1"/>
  <c r="R345" i="7"/>
  <c r="S345" i="7" s="1"/>
  <c r="R314" i="7"/>
  <c r="S314" i="7" s="1"/>
  <c r="R53" i="7"/>
  <c r="S53" i="7" s="1"/>
  <c r="R25" i="7"/>
  <c r="S25" i="7" s="1"/>
  <c r="P25" i="8"/>
  <c r="P26" i="8" s="1"/>
  <c r="P27" i="8" s="1"/>
  <c r="P28" i="8" s="1"/>
  <c r="P29" i="8" s="1"/>
  <c r="P30" i="8" s="1"/>
  <c r="P31" i="8" s="1"/>
  <c r="P32" i="8" s="1"/>
  <c r="P33" i="8" s="1"/>
  <c r="P34" i="8" s="1"/>
  <c r="P268" i="11"/>
  <c r="P269" i="11" s="1"/>
  <c r="P270" i="11" s="1"/>
  <c r="P271" i="11" s="1"/>
  <c r="P272" i="11" s="1"/>
  <c r="P273" i="11" s="1"/>
  <c r="P274" i="11" s="1"/>
  <c r="P275" i="11" s="1"/>
  <c r="P276" i="11" s="1"/>
  <c r="P247" i="9"/>
  <c r="R549" i="10"/>
  <c r="S549" i="10" s="1"/>
  <c r="R489" i="10"/>
  <c r="S489" i="10" s="1"/>
  <c r="R441" i="10"/>
  <c r="S441" i="10" s="1"/>
  <c r="R414" i="10"/>
  <c r="S414" i="10" s="1"/>
  <c r="R346" i="10"/>
  <c r="S346" i="10" s="1"/>
  <c r="R248" i="10"/>
  <c r="S248" i="10" s="1"/>
  <c r="R168" i="10"/>
  <c r="S168" i="10" s="1"/>
  <c r="R488" i="10"/>
  <c r="S488" i="10" s="1"/>
  <c r="R404" i="10"/>
  <c r="S404" i="10" s="1"/>
  <c r="R336" i="10"/>
  <c r="S336" i="10" s="1"/>
  <c r="R280" i="10"/>
  <c r="S280" i="10" s="1"/>
  <c r="R271" i="10"/>
  <c r="S271" i="10" s="1"/>
  <c r="R178" i="10"/>
  <c r="S178" i="10" s="1"/>
  <c r="R158" i="10"/>
  <c r="S158" i="10" s="1"/>
  <c r="R137" i="10"/>
  <c r="S137" i="10" s="1"/>
  <c r="R88" i="10"/>
  <c r="S88" i="10" s="1"/>
  <c r="R12" i="10"/>
  <c r="S12" i="10" s="1"/>
  <c r="R491" i="10"/>
  <c r="S491" i="10" s="1"/>
  <c r="R428" i="10"/>
  <c r="S428" i="10" s="1"/>
  <c r="R394" i="10"/>
  <c r="S394" i="10" s="1"/>
  <c r="R326" i="10"/>
  <c r="S326" i="10" s="1"/>
  <c r="R220" i="10"/>
  <c r="S220" i="10" s="1"/>
  <c r="R127" i="10"/>
  <c r="S127" i="10" s="1"/>
  <c r="R78" i="10"/>
  <c r="S78" i="10" s="1"/>
  <c r="R520" i="10"/>
  <c r="S520" i="10" s="1"/>
  <c r="R470" i="10"/>
  <c r="S470" i="10" s="1"/>
  <c r="R452" i="10"/>
  <c r="S452" i="10" s="1"/>
  <c r="R386" i="10"/>
  <c r="S386" i="10" s="1"/>
  <c r="R369" i="10"/>
  <c r="S369" i="10" s="1"/>
  <c r="R300" i="10"/>
  <c r="S300" i="10" s="1"/>
  <c r="R218" i="10"/>
  <c r="S218" i="10" s="1"/>
  <c r="R125" i="10"/>
  <c r="S125" i="10" s="1"/>
  <c r="R76" i="10"/>
  <c r="S76" i="10" s="1"/>
  <c r="R8" i="10"/>
  <c r="S8" i="10" s="1"/>
  <c r="R485" i="9"/>
  <c r="S485" i="9" s="1"/>
  <c r="R503" i="9"/>
  <c r="S503" i="9" s="1"/>
  <c r="R475" i="9"/>
  <c r="S475" i="9" s="1"/>
  <c r="R224" i="9"/>
  <c r="S224" i="9" s="1"/>
  <c r="R193" i="9"/>
  <c r="S193" i="9" s="1"/>
  <c r="R112" i="9"/>
  <c r="S112" i="9" s="1"/>
  <c r="R96" i="9"/>
  <c r="S96" i="9" s="1"/>
  <c r="R7" i="9"/>
  <c r="S7" i="9" s="1"/>
  <c r="R483" i="8"/>
  <c r="S483" i="8" s="1"/>
  <c r="R443" i="8"/>
  <c r="S443" i="8" s="1"/>
  <c r="R430" i="8"/>
  <c r="S430" i="8" s="1"/>
  <c r="R414" i="8"/>
  <c r="S414" i="8" s="1"/>
  <c r="R352" i="8"/>
  <c r="S352" i="8" s="1"/>
  <c r="R161" i="8"/>
  <c r="S161" i="8" s="1"/>
  <c r="R169" i="8"/>
  <c r="S169" i="8" s="1"/>
  <c r="R154" i="8"/>
  <c r="S154" i="8" s="1"/>
  <c r="R4" i="8"/>
  <c r="S4" i="8" s="1"/>
  <c r="R9" i="8"/>
  <c r="S9" i="8" s="1"/>
  <c r="R33" i="10"/>
  <c r="S33" i="10" s="1"/>
  <c r="R462" i="9"/>
  <c r="S462" i="9" s="1"/>
  <c r="R399" i="9"/>
  <c r="S399" i="9" s="1"/>
  <c r="R325" i="9"/>
  <c r="S325" i="9" s="1"/>
  <c r="R281" i="9"/>
  <c r="S281" i="9" s="1"/>
  <c r="R262" i="9"/>
  <c r="S262" i="9" s="1"/>
  <c r="R173" i="9"/>
  <c r="S173" i="9" s="1"/>
  <c r="R153" i="9"/>
  <c r="S153" i="9" s="1"/>
  <c r="R23" i="9"/>
  <c r="S23" i="9" s="1"/>
  <c r="R482" i="8"/>
  <c r="S482" i="8" s="1"/>
  <c r="R421" i="8"/>
  <c r="S421" i="8" s="1"/>
  <c r="R326" i="8"/>
  <c r="S326" i="8" s="1"/>
  <c r="R358" i="8"/>
  <c r="S358" i="8" s="1"/>
  <c r="R187" i="8"/>
  <c r="S187" i="8" s="1"/>
  <c r="R111" i="8"/>
  <c r="S111" i="8" s="1"/>
  <c r="R66" i="8"/>
  <c r="S66" i="8" s="1"/>
  <c r="R440" i="10"/>
  <c r="S440" i="10" s="1"/>
  <c r="R403" i="10"/>
  <c r="S403" i="10" s="1"/>
  <c r="R372" i="10"/>
  <c r="S372" i="10" s="1"/>
  <c r="R306" i="10"/>
  <c r="S306" i="10" s="1"/>
  <c r="R287" i="10"/>
  <c r="S287" i="10" s="1"/>
  <c r="R516" i="9"/>
  <c r="S516" i="9" s="1"/>
  <c r="R469" i="9"/>
  <c r="S469" i="9" s="1"/>
  <c r="R405" i="9"/>
  <c r="S405" i="9" s="1"/>
  <c r="R287" i="9"/>
  <c r="S287" i="9" s="1"/>
  <c r="R151" i="9"/>
  <c r="S151" i="9" s="1"/>
  <c r="R132" i="9"/>
  <c r="S132" i="9" s="1"/>
  <c r="R85" i="9"/>
  <c r="S85" i="9" s="1"/>
  <c r="R21" i="9"/>
  <c r="S21" i="9" s="1"/>
  <c r="R437" i="8"/>
  <c r="S437" i="8" s="1"/>
  <c r="R419" i="8"/>
  <c r="S419" i="8" s="1"/>
  <c r="R356" i="8"/>
  <c r="S356" i="8" s="1"/>
  <c r="R256" i="8"/>
  <c r="S256" i="8" s="1"/>
  <c r="R288" i="8"/>
  <c r="S288" i="8" s="1"/>
  <c r="R193" i="8"/>
  <c r="S193" i="8" s="1"/>
  <c r="R34" i="8"/>
  <c r="S34" i="8" s="1"/>
  <c r="R455" i="10"/>
  <c r="S455" i="10" s="1"/>
  <c r="R486" i="9"/>
  <c r="S486" i="9" s="1"/>
  <c r="R468" i="9"/>
  <c r="S468" i="9" s="1"/>
  <c r="R414" i="9"/>
  <c r="S414" i="9" s="1"/>
  <c r="R387" i="9"/>
  <c r="S387" i="9" s="1"/>
  <c r="R321" i="9"/>
  <c r="S321" i="9" s="1"/>
  <c r="R277" i="9"/>
  <c r="S277" i="9" s="1"/>
  <c r="R250" i="9"/>
  <c r="S250" i="9" s="1"/>
  <c r="R234" i="9"/>
  <c r="S234" i="9" s="1"/>
  <c r="R169" i="9"/>
  <c r="S169" i="9" s="1"/>
  <c r="R141" i="9"/>
  <c r="S141" i="9" s="1"/>
  <c r="R479" i="8"/>
  <c r="S479" i="8" s="1"/>
  <c r="R456" i="8"/>
  <c r="S456" i="8" s="1"/>
  <c r="R408" i="8"/>
  <c r="S408" i="8" s="1"/>
  <c r="R377" i="8"/>
  <c r="S377" i="8" s="1"/>
  <c r="R338" i="8"/>
  <c r="S338" i="8" s="1"/>
  <c r="R305" i="8"/>
  <c r="S305" i="8" s="1"/>
  <c r="R244" i="8"/>
  <c r="S244" i="8" s="1"/>
  <c r="R140" i="8"/>
  <c r="S140" i="8" s="1"/>
  <c r="R428" i="9"/>
  <c r="S428" i="9" s="1"/>
  <c r="R400" i="9"/>
  <c r="S400" i="9" s="1"/>
  <c r="R353" i="9"/>
  <c r="S353" i="9" s="1"/>
  <c r="R318" i="9"/>
  <c r="S318" i="9" s="1"/>
  <c r="R266" i="9"/>
  <c r="S266" i="9" s="1"/>
  <c r="R298" i="9"/>
  <c r="S298" i="9" s="1"/>
  <c r="R215" i="9"/>
  <c r="S215" i="9" s="1"/>
  <c r="R166" i="9"/>
  <c r="S166" i="9" s="1"/>
  <c r="R138" i="9"/>
  <c r="S138" i="9" s="1"/>
  <c r="R119" i="9"/>
  <c r="S119" i="9" s="1"/>
  <c r="R103" i="9"/>
  <c r="S103" i="9" s="1"/>
  <c r="R54" i="9"/>
  <c r="S54" i="9" s="1"/>
  <c r="R24" i="9"/>
  <c r="S24" i="9" s="1"/>
  <c r="V235" i="8"/>
  <c r="W235" i="8"/>
  <c r="X235" i="8" s="1"/>
  <c r="Y235" i="8" s="1"/>
  <c r="R506" i="7"/>
  <c r="S506" i="7" s="1"/>
  <c r="R392" i="7"/>
  <c r="S392" i="7" s="1"/>
  <c r="R245" i="7"/>
  <c r="S245" i="7" s="1"/>
  <c r="R197" i="7"/>
  <c r="S197" i="7" s="1"/>
  <c r="R110" i="7"/>
  <c r="S110" i="7" s="1"/>
  <c r="R32" i="7"/>
  <c r="S32" i="7" s="1"/>
  <c r="R42" i="10"/>
  <c r="S42" i="10" s="1"/>
  <c r="R439" i="7"/>
  <c r="S439" i="7" s="1"/>
  <c r="R423" i="7"/>
  <c r="S423" i="7" s="1"/>
  <c r="R409" i="7"/>
  <c r="S409" i="7" s="1"/>
  <c r="R304" i="7"/>
  <c r="S304" i="7" s="1"/>
  <c r="R168" i="7"/>
  <c r="S168" i="7" s="1"/>
  <c r="R152" i="7"/>
  <c r="S152" i="7" s="1"/>
  <c r="R28" i="7"/>
  <c r="S28" i="7" s="1"/>
  <c r="R488" i="9"/>
  <c r="S488" i="9" s="1"/>
  <c r="R418" i="9"/>
  <c r="S418" i="9" s="1"/>
  <c r="R390" i="9"/>
  <c r="S390" i="9" s="1"/>
  <c r="R343" i="9"/>
  <c r="S343" i="9" s="1"/>
  <c r="R288" i="9"/>
  <c r="S288" i="9" s="1"/>
  <c r="R261" i="9"/>
  <c r="S261" i="9" s="1"/>
  <c r="R237" i="9"/>
  <c r="S237" i="9" s="1"/>
  <c r="R206" i="9"/>
  <c r="S206" i="9" s="1"/>
  <c r="R160" i="9"/>
  <c r="S160" i="9" s="1"/>
  <c r="R78" i="9"/>
  <c r="S78" i="9" s="1"/>
  <c r="R33" i="9"/>
  <c r="S33" i="9" s="1"/>
  <c r="R366" i="8"/>
  <c r="S366" i="8" s="1"/>
  <c r="R351" i="8"/>
  <c r="S351" i="8" s="1"/>
  <c r="R318" i="8"/>
  <c r="S318" i="8" s="1"/>
  <c r="R267" i="8"/>
  <c r="S267" i="8" s="1"/>
  <c r="R241" i="8"/>
  <c r="S241" i="8" s="1"/>
  <c r="R221" i="8"/>
  <c r="S221" i="8" s="1"/>
  <c r="R188" i="8"/>
  <c r="S188" i="8" s="1"/>
  <c r="R145" i="8"/>
  <c r="S145" i="8" s="1"/>
  <c r="R120" i="8"/>
  <c r="S120" i="8" s="1"/>
  <c r="R67" i="8"/>
  <c r="S67" i="8" s="1"/>
  <c r="R29" i="8"/>
  <c r="S29" i="8" s="1"/>
  <c r="R473" i="7"/>
  <c r="S473" i="7" s="1"/>
  <c r="R492" i="7"/>
  <c r="S492" i="7" s="1"/>
  <c r="R366" i="7"/>
  <c r="S366" i="7" s="1"/>
  <c r="R303" i="7"/>
  <c r="S303" i="7" s="1"/>
  <c r="R243" i="7"/>
  <c r="S243" i="7" s="1"/>
  <c r="R179" i="7"/>
  <c r="S179" i="7" s="1"/>
  <c r="R159" i="7"/>
  <c r="S159" i="7" s="1"/>
  <c r="R135" i="7"/>
  <c r="S135" i="7" s="1"/>
  <c r="R108" i="7"/>
  <c r="S108" i="7" s="1"/>
  <c r="R47" i="7"/>
  <c r="S47" i="7" s="1"/>
  <c r="R32" i="10"/>
  <c r="S32" i="10" s="1"/>
  <c r="R433" i="9"/>
  <c r="S433" i="9" s="1"/>
  <c r="R494" i="8"/>
  <c r="S494" i="8" s="1"/>
  <c r="R500" i="7"/>
  <c r="S500" i="7" s="1"/>
  <c r="R446" i="7"/>
  <c r="S446" i="7" s="1"/>
  <c r="R288" i="7"/>
  <c r="S288" i="7" s="1"/>
  <c r="U178" i="7"/>
  <c r="U179" i="7" s="1"/>
  <c r="W179" i="7" s="1"/>
  <c r="X179" i="7" s="1"/>
  <c r="R178" i="7"/>
  <c r="S178" i="7" s="1"/>
  <c r="R174" i="7"/>
  <c r="S174" i="7" s="1"/>
  <c r="R93" i="7"/>
  <c r="S93" i="7" s="1"/>
  <c r="R54" i="7"/>
  <c r="S54" i="7" s="1"/>
  <c r="R114" i="7"/>
  <c r="S114" i="7" s="1"/>
  <c r="R388" i="8"/>
  <c r="S388" i="8" s="1"/>
  <c r="R94" i="8"/>
  <c r="S94" i="8" s="1"/>
  <c r="R464" i="7"/>
  <c r="S464" i="7" s="1"/>
  <c r="R508" i="7"/>
  <c r="S508" i="7" s="1"/>
  <c r="R428" i="7"/>
  <c r="S428" i="7" s="1"/>
  <c r="R414" i="7"/>
  <c r="S414" i="7" s="1"/>
  <c r="R388" i="7"/>
  <c r="S388" i="7" s="1"/>
  <c r="R293" i="7"/>
  <c r="S293" i="7" s="1"/>
  <c r="R262" i="7"/>
  <c r="S262" i="7" s="1"/>
  <c r="R270" i="7"/>
  <c r="S270" i="7" s="1"/>
  <c r="R278" i="7"/>
  <c r="S278" i="7" s="1"/>
  <c r="R283" i="7"/>
  <c r="S283" i="7" s="1"/>
  <c r="R224" i="7"/>
  <c r="S224" i="7" s="1"/>
  <c r="R193" i="7"/>
  <c r="S193" i="7" s="1"/>
  <c r="R122" i="7"/>
  <c r="S122" i="7" s="1"/>
  <c r="R528" i="9"/>
  <c r="S528" i="9" s="1"/>
  <c r="R423" i="9"/>
  <c r="S423" i="9" s="1"/>
  <c r="R493" i="8"/>
  <c r="S493" i="8" s="1"/>
  <c r="R495" i="7"/>
  <c r="S495" i="7" s="1"/>
  <c r="R461" i="7"/>
  <c r="S461" i="7" s="1"/>
  <c r="R387" i="7"/>
  <c r="S387" i="7" s="1"/>
  <c r="R210" i="7"/>
  <c r="S210" i="7" s="1"/>
  <c r="R218" i="7"/>
  <c r="S218" i="7" s="1"/>
  <c r="R164" i="7"/>
  <c r="S164" i="7" s="1"/>
  <c r="R148" i="7"/>
  <c r="S148" i="7" s="1"/>
  <c r="R81" i="7"/>
  <c r="S81" i="7" s="1"/>
  <c r="R24" i="7"/>
  <c r="S24" i="7" s="1"/>
  <c r="R518" i="9"/>
  <c r="S518" i="9" s="1"/>
  <c r="R394" i="9"/>
  <c r="S394" i="9" s="1"/>
  <c r="R347" i="9"/>
  <c r="S347" i="9" s="1"/>
  <c r="R312" i="9"/>
  <c r="S312" i="9" s="1"/>
  <c r="R292" i="9"/>
  <c r="S292" i="9" s="1"/>
  <c r="R265" i="9"/>
  <c r="S265" i="9" s="1"/>
  <c r="R241" i="9"/>
  <c r="S241" i="9" s="1"/>
  <c r="R210" i="9"/>
  <c r="S210" i="9" s="1"/>
  <c r="R105" i="9"/>
  <c r="S105" i="9" s="1"/>
  <c r="R82" i="9"/>
  <c r="S82" i="9" s="1"/>
  <c r="R37" i="9"/>
  <c r="S37" i="9" s="1"/>
  <c r="R505" i="8"/>
  <c r="S505" i="8" s="1"/>
  <c r="R418" i="8"/>
  <c r="S418" i="8" s="1"/>
  <c r="R386" i="8"/>
  <c r="S386" i="8" s="1"/>
  <c r="R339" i="8"/>
  <c r="S339" i="8" s="1"/>
  <c r="R306" i="8"/>
  <c r="S306" i="8" s="1"/>
  <c r="R287" i="8"/>
  <c r="S287" i="8" s="1"/>
  <c r="R209" i="8"/>
  <c r="S209" i="8" s="1"/>
  <c r="R133" i="8"/>
  <c r="S133" i="8" s="1"/>
  <c r="R108" i="8"/>
  <c r="S108" i="8" s="1"/>
  <c r="R92" i="8"/>
  <c r="S92" i="8" s="1"/>
  <c r="R41" i="8"/>
  <c r="S41" i="8" s="1"/>
  <c r="R463" i="7"/>
  <c r="S463" i="7" s="1"/>
  <c r="R480" i="7"/>
  <c r="S480" i="7" s="1"/>
  <c r="R404" i="7"/>
  <c r="S404" i="7" s="1"/>
  <c r="R315" i="7"/>
  <c r="S315" i="7" s="1"/>
  <c r="R191" i="7"/>
  <c r="S191" i="7" s="1"/>
  <c r="R171" i="7"/>
  <c r="S171" i="7" s="1"/>
  <c r="R147" i="7"/>
  <c r="S147" i="7" s="1"/>
  <c r="R120" i="7"/>
  <c r="S120" i="7" s="1"/>
  <c r="R64" i="7"/>
  <c r="S64" i="7" s="1"/>
  <c r="R59" i="7"/>
  <c r="S59" i="7" s="1"/>
  <c r="R10" i="7"/>
  <c r="S10" i="7" s="1"/>
  <c r="R488" i="8"/>
  <c r="S488" i="8" s="1"/>
  <c r="R440" i="7"/>
  <c r="S440" i="7" s="1"/>
  <c r="R340" i="7"/>
  <c r="S340" i="7" s="1"/>
  <c r="R246" i="7"/>
  <c r="S246" i="7" s="1"/>
  <c r="R182" i="7"/>
  <c r="S182" i="7" s="1"/>
  <c r="R162" i="7"/>
  <c r="S162" i="7" s="1"/>
  <c r="R111" i="7"/>
  <c r="S111" i="7" s="1"/>
  <c r="R22" i="7"/>
  <c r="S22" i="7" s="1"/>
  <c r="R352" i="7"/>
  <c r="S352" i="7" s="1"/>
  <c r="R343" i="7"/>
  <c r="S343" i="7" s="1"/>
  <c r="R334" i="7"/>
  <c r="S334" i="7" s="1"/>
  <c r="R349" i="7"/>
  <c r="S349" i="7" s="1"/>
  <c r="P93" i="12"/>
  <c r="P94" i="12" s="1"/>
  <c r="P95" i="12" s="1"/>
  <c r="U51" i="17"/>
  <c r="U52" i="17" s="1"/>
  <c r="W52" i="17" s="1"/>
  <c r="X52" i="17" s="1"/>
  <c r="U20" i="11"/>
  <c r="R141" i="19"/>
  <c r="S141" i="19" s="1"/>
  <c r="P32" i="19"/>
  <c r="P33" i="19" s="1"/>
  <c r="P34" i="19" s="1"/>
  <c r="P35" i="19" s="1"/>
  <c r="R493" i="10"/>
  <c r="S493" i="10" s="1"/>
  <c r="R376" i="10"/>
  <c r="S376" i="10" s="1"/>
  <c r="R359" i="10"/>
  <c r="S359" i="10" s="1"/>
  <c r="R309" i="10"/>
  <c r="S309" i="10" s="1"/>
  <c r="R290" i="10"/>
  <c r="S290" i="10" s="1"/>
  <c r="R188" i="10"/>
  <c r="S188" i="10" s="1"/>
  <c r="R115" i="10"/>
  <c r="S115" i="10" s="1"/>
  <c r="R99" i="10"/>
  <c r="S99" i="10" s="1"/>
  <c r="R56" i="10"/>
  <c r="S56" i="10" s="1"/>
  <c r="R552" i="10"/>
  <c r="S552" i="10" s="1"/>
  <c r="R492" i="10"/>
  <c r="S492" i="10" s="1"/>
  <c r="R439" i="10"/>
  <c r="S439" i="10" s="1"/>
  <c r="R412" i="10"/>
  <c r="S412" i="10" s="1"/>
  <c r="R357" i="10"/>
  <c r="S357" i="10" s="1"/>
  <c r="R344" i="10"/>
  <c r="S344" i="10" s="1"/>
  <c r="R246" i="10"/>
  <c r="S246" i="10" s="1"/>
  <c r="R166" i="10"/>
  <c r="S166" i="10" s="1"/>
  <c r="R13" i="10"/>
  <c r="S13" i="10" s="1"/>
  <c r="R461" i="10"/>
  <c r="S461" i="10" s="1"/>
  <c r="R402" i="10"/>
  <c r="S402" i="10" s="1"/>
  <c r="R334" i="10"/>
  <c r="S334" i="10" s="1"/>
  <c r="R278" i="10"/>
  <c r="S278" i="10" s="1"/>
  <c r="R261" i="10"/>
  <c r="S261" i="10" s="1"/>
  <c r="R236" i="10"/>
  <c r="S236" i="10" s="1"/>
  <c r="R176" i="10"/>
  <c r="S176" i="10" s="1"/>
  <c r="R148" i="10"/>
  <c r="S148" i="10" s="1"/>
  <c r="R474" i="10"/>
  <c r="S474" i="10" s="1"/>
  <c r="R426" i="10"/>
  <c r="S426" i="10" s="1"/>
  <c r="R234" i="10"/>
  <c r="S234" i="10" s="1"/>
  <c r="R174" i="10"/>
  <c r="S174" i="10" s="1"/>
  <c r="R146" i="10"/>
  <c r="S146" i="10" s="1"/>
  <c r="R503" i="10"/>
  <c r="S503" i="10" s="1"/>
  <c r="R519" i="10"/>
  <c r="S519" i="10" s="1"/>
  <c r="R537" i="10"/>
  <c r="S537" i="10" s="1"/>
  <c r="R442" i="10"/>
  <c r="S442" i="10" s="1"/>
  <c r="R407" i="10"/>
  <c r="S407" i="10" s="1"/>
  <c r="R323" i="10"/>
  <c r="S323" i="10" s="1"/>
  <c r="R535" i="10"/>
  <c r="S535" i="10" s="1"/>
  <c r="R444" i="10"/>
  <c r="S444" i="10" s="1"/>
  <c r="R310" i="10"/>
  <c r="S310" i="10" s="1"/>
  <c r="R291" i="10"/>
  <c r="S291" i="10" s="1"/>
  <c r="R274" i="10"/>
  <c r="S274" i="10" s="1"/>
  <c r="R241" i="10"/>
  <c r="S241" i="10" s="1"/>
  <c r="R217" i="10"/>
  <c r="S217" i="10" s="1"/>
  <c r="R108" i="10"/>
  <c r="S108" i="10" s="1"/>
  <c r="R83" i="10"/>
  <c r="S83" i="10" s="1"/>
  <c r="R509" i="10"/>
  <c r="S509" i="10" s="1"/>
  <c r="R509" i="9"/>
  <c r="S509" i="9" s="1"/>
  <c r="R427" i="9"/>
  <c r="S427" i="9" s="1"/>
  <c r="R338" i="9"/>
  <c r="S338" i="9" s="1"/>
  <c r="R370" i="9"/>
  <c r="S370" i="9" s="1"/>
  <c r="R267" i="9"/>
  <c r="S267" i="9" s="1"/>
  <c r="R299" i="9"/>
  <c r="S299" i="9" s="1"/>
  <c r="R201" i="9"/>
  <c r="S201" i="9" s="1"/>
  <c r="R65" i="9"/>
  <c r="S65" i="9" s="1"/>
  <c r="R55" i="9"/>
  <c r="S55" i="9" s="1"/>
  <c r="R514" i="8"/>
  <c r="S514" i="8" s="1"/>
  <c r="R447" i="8"/>
  <c r="S447" i="8" s="1"/>
  <c r="R284" i="8"/>
  <c r="S284" i="8" s="1"/>
  <c r="R214" i="8"/>
  <c r="S214" i="8" s="1"/>
  <c r="R181" i="8"/>
  <c r="S181" i="8" s="1"/>
  <c r="R162" i="8"/>
  <c r="S162" i="8" s="1"/>
  <c r="R170" i="8"/>
  <c r="S170" i="8" s="1"/>
  <c r="R105" i="8"/>
  <c r="S105" i="8" s="1"/>
  <c r="R89" i="8"/>
  <c r="S89" i="8" s="1"/>
  <c r="R50" i="8"/>
  <c r="S50" i="8" s="1"/>
  <c r="R538" i="10"/>
  <c r="S538" i="10" s="1"/>
  <c r="R397" i="10"/>
  <c r="S397" i="10" s="1"/>
  <c r="R383" i="10"/>
  <c r="S383" i="10" s="1"/>
  <c r="R366" i="10"/>
  <c r="S366" i="10" s="1"/>
  <c r="R345" i="10"/>
  <c r="S345" i="10" s="1"/>
  <c r="R281" i="10"/>
  <c r="S281" i="10" s="1"/>
  <c r="R264" i="10"/>
  <c r="S264" i="10" s="1"/>
  <c r="R231" i="10"/>
  <c r="S231" i="10" s="1"/>
  <c r="R207" i="10"/>
  <c r="S207" i="10" s="1"/>
  <c r="R187" i="10"/>
  <c r="S187" i="10" s="1"/>
  <c r="R167" i="10"/>
  <c r="S167" i="10" s="1"/>
  <c r="R138" i="10"/>
  <c r="S138" i="10" s="1"/>
  <c r="R508" i="10"/>
  <c r="S508" i="10" s="1"/>
  <c r="R484" i="9"/>
  <c r="S484" i="9" s="1"/>
  <c r="R523" i="9"/>
  <c r="S523" i="9" s="1"/>
  <c r="R466" i="9"/>
  <c r="S466" i="9" s="1"/>
  <c r="R425" i="9"/>
  <c r="S425" i="9" s="1"/>
  <c r="R360" i="9"/>
  <c r="S360" i="9" s="1"/>
  <c r="R333" i="9"/>
  <c r="S333" i="9" s="1"/>
  <c r="R214" i="9"/>
  <c r="S214" i="9" s="1"/>
  <c r="R161" i="9"/>
  <c r="S161" i="9" s="1"/>
  <c r="U5" i="9"/>
  <c r="R5" i="9"/>
  <c r="S5" i="9" s="1"/>
  <c r="R513" i="8"/>
  <c r="S513" i="8" s="1"/>
  <c r="R438" i="8"/>
  <c r="S438" i="8" s="1"/>
  <c r="R258" i="8"/>
  <c r="S258" i="8" s="1"/>
  <c r="R290" i="8"/>
  <c r="S290" i="8" s="1"/>
  <c r="R220" i="8"/>
  <c r="S220" i="8" s="1"/>
  <c r="R195" i="8"/>
  <c r="S195" i="8" s="1"/>
  <c r="R31" i="10"/>
  <c r="S31" i="10" s="1"/>
  <c r="R487" i="9"/>
  <c r="S487" i="9" s="1"/>
  <c r="R521" i="9"/>
  <c r="S521" i="9" s="1"/>
  <c r="R473" i="9"/>
  <c r="S473" i="9" s="1"/>
  <c r="R419" i="9"/>
  <c r="S419" i="9" s="1"/>
  <c r="R366" i="9"/>
  <c r="S366" i="9" s="1"/>
  <c r="R179" i="9"/>
  <c r="S179" i="9" s="1"/>
  <c r="R159" i="9"/>
  <c r="S159" i="9" s="1"/>
  <c r="R29" i="9"/>
  <c r="S29" i="9" s="1"/>
  <c r="R503" i="8"/>
  <c r="S503" i="8" s="1"/>
  <c r="R441" i="8"/>
  <c r="S441" i="8" s="1"/>
  <c r="R226" i="8"/>
  <c r="S226" i="8" s="1"/>
  <c r="R201" i="8"/>
  <c r="S201" i="8" s="1"/>
  <c r="R117" i="8"/>
  <c r="S117" i="8" s="1"/>
  <c r="R72" i="8"/>
  <c r="S72" i="8" s="1"/>
  <c r="R532" i="10"/>
  <c r="S532" i="10" s="1"/>
  <c r="R429" i="10"/>
  <c r="S429" i="10" s="1"/>
  <c r="R393" i="10"/>
  <c r="S393" i="10" s="1"/>
  <c r="R379" i="10"/>
  <c r="S379" i="10" s="1"/>
  <c r="R362" i="10"/>
  <c r="S362" i="10" s="1"/>
  <c r="R341" i="10"/>
  <c r="S341" i="10" s="1"/>
  <c r="R277" i="10"/>
  <c r="S277" i="10" s="1"/>
  <c r="R260" i="10"/>
  <c r="S260" i="10" s="1"/>
  <c r="R227" i="10"/>
  <c r="S227" i="10" s="1"/>
  <c r="R203" i="10"/>
  <c r="S203" i="10" s="1"/>
  <c r="R183" i="10"/>
  <c r="S183" i="10" s="1"/>
  <c r="R155" i="10"/>
  <c r="S155" i="10" s="1"/>
  <c r="R126" i="10"/>
  <c r="S126" i="10" s="1"/>
  <c r="R69" i="10"/>
  <c r="S69" i="10" s="1"/>
  <c r="R59" i="10"/>
  <c r="S59" i="10" s="1"/>
  <c r="R27" i="10"/>
  <c r="S27" i="10" s="1"/>
  <c r="R506" i="10"/>
  <c r="S506" i="10" s="1"/>
  <c r="R523" i="10"/>
  <c r="S523" i="10" s="1"/>
  <c r="R510" i="9"/>
  <c r="S510" i="9" s="1"/>
  <c r="R530" i="9"/>
  <c r="S530" i="9" s="1"/>
  <c r="R472" i="9"/>
  <c r="S472" i="9" s="1"/>
  <c r="R415" i="9"/>
  <c r="S415" i="9" s="1"/>
  <c r="R395" i="9"/>
  <c r="S395" i="9" s="1"/>
  <c r="R356" i="9"/>
  <c r="S356" i="9" s="1"/>
  <c r="R329" i="9"/>
  <c r="S329" i="9" s="1"/>
  <c r="R258" i="9"/>
  <c r="S258" i="9" s="1"/>
  <c r="R149" i="9"/>
  <c r="S149" i="9" s="1"/>
  <c r="R130" i="9"/>
  <c r="S130" i="9" s="1"/>
  <c r="R83" i="9"/>
  <c r="S83" i="9" s="1"/>
  <c r="U19" i="9"/>
  <c r="U20" i="9" s="1"/>
  <c r="R19" i="9"/>
  <c r="S19" i="9" s="1"/>
  <c r="R484" i="8"/>
  <c r="S484" i="8" s="1"/>
  <c r="R515" i="8"/>
  <c r="S515" i="8" s="1"/>
  <c r="R460" i="8"/>
  <c r="S460" i="8" s="1"/>
  <c r="R385" i="8"/>
  <c r="S385" i="8" s="1"/>
  <c r="R313" i="8"/>
  <c r="S313" i="8" s="1"/>
  <c r="R270" i="8"/>
  <c r="S270" i="8" s="1"/>
  <c r="R252" i="8"/>
  <c r="S252" i="8" s="1"/>
  <c r="R148" i="8"/>
  <c r="S148" i="8" s="1"/>
  <c r="R24" i="8"/>
  <c r="S24" i="8" s="1"/>
  <c r="R512" i="9"/>
  <c r="S512" i="9" s="1"/>
  <c r="R399" i="8"/>
  <c r="S399" i="8" s="1"/>
  <c r="R368" i="8"/>
  <c r="S368" i="8" s="1"/>
  <c r="R353" i="8"/>
  <c r="S353" i="8" s="1"/>
  <c r="R320" i="8"/>
  <c r="S320" i="8" s="1"/>
  <c r="R269" i="8"/>
  <c r="S269" i="8" s="1"/>
  <c r="R223" i="8"/>
  <c r="S223" i="8" s="1"/>
  <c r="R190" i="8"/>
  <c r="S190" i="8" s="1"/>
  <c r="R147" i="8"/>
  <c r="S147" i="8" s="1"/>
  <c r="R122" i="8"/>
  <c r="S122" i="8" s="1"/>
  <c r="R69" i="8"/>
  <c r="S69" i="8" s="1"/>
  <c r="R10" i="8"/>
  <c r="S10" i="8" s="1"/>
  <c r="R474" i="7"/>
  <c r="S474" i="7" s="1"/>
  <c r="R424" i="7"/>
  <c r="S424" i="7" s="1"/>
  <c r="R410" i="7"/>
  <c r="S410" i="7" s="1"/>
  <c r="R253" i="7"/>
  <c r="S253" i="7" s="1"/>
  <c r="R55" i="10"/>
  <c r="S55" i="10" s="1"/>
  <c r="R23" i="10"/>
  <c r="S23" i="10" s="1"/>
  <c r="R507" i="9"/>
  <c r="S507" i="9" s="1"/>
  <c r="R501" i="7"/>
  <c r="S501" i="7" s="1"/>
  <c r="R443" i="7"/>
  <c r="S443" i="7" s="1"/>
  <c r="R312" i="7"/>
  <c r="S312" i="7" s="1"/>
  <c r="R101" i="7"/>
  <c r="S101" i="7" s="1"/>
  <c r="R87" i="7"/>
  <c r="S87" i="7" s="1"/>
  <c r="R48" i="7"/>
  <c r="S48" i="7" s="1"/>
  <c r="R15" i="7"/>
  <c r="S15" i="7" s="1"/>
  <c r="R57" i="8"/>
  <c r="S57" i="8" s="1"/>
  <c r="R94" i="7"/>
  <c r="S94" i="7" s="1"/>
  <c r="U47" i="7"/>
  <c r="R19" i="7"/>
  <c r="S19" i="7" s="1"/>
  <c r="W19" i="7" s="1"/>
  <c r="X19" i="7" s="1"/>
  <c r="Y19" i="7" s="1"/>
  <c r="R245" i="10"/>
  <c r="S245" i="10" s="1"/>
  <c r="R169" i="10"/>
  <c r="S169" i="10" s="1"/>
  <c r="R112" i="10"/>
  <c r="S112" i="10" s="1"/>
  <c r="R96" i="10"/>
  <c r="S96" i="10" s="1"/>
  <c r="R87" i="10"/>
  <c r="S87" i="10" s="1"/>
  <c r="R479" i="9"/>
  <c r="S479" i="9" s="1"/>
  <c r="R4" i="9"/>
  <c r="S4" i="9" s="1"/>
  <c r="W4" i="9" s="1"/>
  <c r="X4" i="9" s="1"/>
  <c r="Y4" i="9" s="1"/>
  <c r="R498" i="8"/>
  <c r="S498" i="8" s="1"/>
  <c r="R431" i="8"/>
  <c r="S431" i="8" s="1"/>
  <c r="R450" i="7"/>
  <c r="S450" i="7" s="1"/>
  <c r="R365" i="7"/>
  <c r="S365" i="7" s="1"/>
  <c r="R186" i="7"/>
  <c r="S186" i="7" s="1"/>
  <c r="R107" i="7"/>
  <c r="S107" i="7" s="1"/>
  <c r="R62" i="7"/>
  <c r="S62" i="7" s="1"/>
  <c r="R249" i="7"/>
  <c r="S249" i="7" s="1"/>
  <c r="R496" i="9"/>
  <c r="S496" i="9" s="1"/>
  <c r="R404" i="9"/>
  <c r="S404" i="9" s="1"/>
  <c r="R357" i="9"/>
  <c r="S357" i="9" s="1"/>
  <c r="R322" i="9"/>
  <c r="S322" i="9" s="1"/>
  <c r="R270" i="9"/>
  <c r="S270" i="9" s="1"/>
  <c r="R302" i="9"/>
  <c r="S302" i="9" s="1"/>
  <c r="R219" i="9"/>
  <c r="S219" i="9" s="1"/>
  <c r="R188" i="9"/>
  <c r="S188" i="9" s="1"/>
  <c r="R170" i="9"/>
  <c r="S170" i="9" s="1"/>
  <c r="R142" i="9"/>
  <c r="S142" i="9" s="1"/>
  <c r="R115" i="9"/>
  <c r="S115" i="9" s="1"/>
  <c r="R99" i="9"/>
  <c r="S99" i="9" s="1"/>
  <c r="R50" i="9"/>
  <c r="S50" i="9" s="1"/>
  <c r="R20" i="9"/>
  <c r="S20" i="9" s="1"/>
  <c r="R481" i="8"/>
  <c r="S481" i="8" s="1"/>
  <c r="R364" i="8"/>
  <c r="S364" i="8" s="1"/>
  <c r="R349" i="8"/>
  <c r="S349" i="8" s="1"/>
  <c r="R265" i="8"/>
  <c r="S265" i="8" s="1"/>
  <c r="R239" i="8"/>
  <c r="S239" i="8" s="1"/>
  <c r="R219" i="8"/>
  <c r="S219" i="8" s="1"/>
  <c r="R186" i="8"/>
  <c r="S186" i="8" s="1"/>
  <c r="R143" i="8"/>
  <c r="S143" i="8" s="1"/>
  <c r="R118" i="8"/>
  <c r="S118" i="8" s="1"/>
  <c r="R65" i="8"/>
  <c r="S65" i="8" s="1"/>
  <c r="R55" i="8"/>
  <c r="S55" i="8" s="1"/>
  <c r="R289" i="7"/>
  <c r="S289" i="7" s="1"/>
  <c r="R258" i="7"/>
  <c r="S258" i="7" s="1"/>
  <c r="R266" i="7"/>
  <c r="S266" i="7" s="1"/>
  <c r="R274" i="7"/>
  <c r="S274" i="7" s="1"/>
  <c r="R405" i="7"/>
  <c r="S405" i="7" s="1"/>
  <c r="U300" i="7"/>
  <c r="R300" i="7"/>
  <c r="S300" i="7" s="1"/>
  <c r="R211" i="7"/>
  <c r="S211" i="7" s="1"/>
  <c r="R219" i="7"/>
  <c r="S219" i="7" s="1"/>
  <c r="R156" i="7"/>
  <c r="S156" i="7" s="1"/>
  <c r="R11" i="7"/>
  <c r="S11" i="7" s="1"/>
  <c r="R422" i="9"/>
  <c r="S422" i="9" s="1"/>
  <c r="R378" i="7"/>
  <c r="S378" i="7" s="1"/>
  <c r="R255" i="7"/>
  <c r="S255" i="7" s="1"/>
  <c r="R532" i="9"/>
  <c r="S532" i="9" s="1"/>
  <c r="R12" i="9"/>
  <c r="S12" i="9" s="1"/>
  <c r="R496" i="7"/>
  <c r="S496" i="7" s="1"/>
  <c r="R489" i="7"/>
  <c r="S489" i="7" s="1"/>
  <c r="R395" i="7"/>
  <c r="S395" i="7" s="1"/>
  <c r="R325" i="7"/>
  <c r="S325" i="7" s="1"/>
  <c r="R329" i="7"/>
  <c r="S329" i="7" s="1"/>
  <c r="R355" i="7"/>
  <c r="S355" i="7" s="1"/>
  <c r="R338" i="7"/>
  <c r="S338" i="7" s="1"/>
  <c r="R138" i="7"/>
  <c r="S138" i="7" s="1"/>
  <c r="R97" i="7"/>
  <c r="S97" i="7" s="1"/>
  <c r="R50" i="7"/>
  <c r="S50" i="7" s="1"/>
  <c r="R353" i="7"/>
  <c r="S353" i="7" s="1"/>
  <c r="R322" i="7"/>
  <c r="S322" i="7" s="1"/>
  <c r="R12" i="7"/>
  <c r="S12" i="7" s="1"/>
  <c r="P17" i="18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438" i="8"/>
  <c r="P439" i="8" s="1"/>
  <c r="R449" i="10"/>
  <c r="S449" i="10" s="1"/>
  <c r="R224" i="10"/>
  <c r="S224" i="10" s="1"/>
  <c r="R200" i="10"/>
  <c r="S200" i="10" s="1"/>
  <c r="R107" i="10"/>
  <c r="S107" i="10" s="1"/>
  <c r="R64" i="10"/>
  <c r="S64" i="10" s="1"/>
  <c r="R420" i="10"/>
  <c r="S420" i="10" s="1"/>
  <c r="R307" i="10"/>
  <c r="S307" i="10" s="1"/>
  <c r="R288" i="10"/>
  <c r="S288" i="10" s="1"/>
  <c r="R186" i="10"/>
  <c r="S186" i="10" s="1"/>
  <c r="R113" i="10"/>
  <c r="S113" i="10" s="1"/>
  <c r="R97" i="10"/>
  <c r="S97" i="10" s="1"/>
  <c r="R54" i="10"/>
  <c r="S54" i="10" s="1"/>
  <c r="R14" i="10"/>
  <c r="S14" i="10" s="1"/>
  <c r="R500" i="10"/>
  <c r="S500" i="10" s="1"/>
  <c r="R462" i="10"/>
  <c r="S462" i="10" s="1"/>
  <c r="R437" i="10"/>
  <c r="S437" i="10" s="1"/>
  <c r="R410" i="10"/>
  <c r="S410" i="10" s="1"/>
  <c r="R355" i="10"/>
  <c r="S355" i="10" s="1"/>
  <c r="R342" i="10"/>
  <c r="S342" i="10" s="1"/>
  <c r="R269" i="10"/>
  <c r="S269" i="10" s="1"/>
  <c r="R156" i="10"/>
  <c r="S156" i="10" s="1"/>
  <c r="R135" i="10"/>
  <c r="S135" i="10" s="1"/>
  <c r="R86" i="10"/>
  <c r="S86" i="10" s="1"/>
  <c r="R525" i="10"/>
  <c r="S525" i="10" s="1"/>
  <c r="R478" i="10"/>
  <c r="S478" i="10" s="1"/>
  <c r="U392" i="10"/>
  <c r="R392" i="10"/>
  <c r="S392" i="10" s="1"/>
  <c r="R324" i="10"/>
  <c r="S324" i="10" s="1"/>
  <c r="R276" i="10"/>
  <c r="S276" i="10" s="1"/>
  <c r="R259" i="10"/>
  <c r="S259" i="10" s="1"/>
  <c r="R154" i="10"/>
  <c r="S154" i="10" s="1"/>
  <c r="R133" i="10"/>
  <c r="S133" i="10" s="1"/>
  <c r="R84" i="10"/>
  <c r="S84" i="10" s="1"/>
  <c r="R36" i="10"/>
  <c r="S36" i="10" s="1"/>
  <c r="R35" i="10"/>
  <c r="S35" i="10" s="1"/>
  <c r="R490" i="9"/>
  <c r="S490" i="9" s="1"/>
  <c r="R232" i="9"/>
  <c r="S232" i="9" s="1"/>
  <c r="R209" i="9"/>
  <c r="S209" i="9" s="1"/>
  <c r="R120" i="9"/>
  <c r="S120" i="9" s="1"/>
  <c r="R63" i="9"/>
  <c r="S63" i="9" s="1"/>
  <c r="R470" i="8"/>
  <c r="S470" i="8" s="1"/>
  <c r="R487" i="8"/>
  <c r="S487" i="8" s="1"/>
  <c r="R451" i="8"/>
  <c r="S451" i="8" s="1"/>
  <c r="R423" i="8"/>
  <c r="S423" i="8" s="1"/>
  <c r="R328" i="8"/>
  <c r="S328" i="8" s="1"/>
  <c r="R189" i="8"/>
  <c r="S189" i="8" s="1"/>
  <c r="R163" i="8"/>
  <c r="S163" i="8" s="1"/>
  <c r="R171" i="8"/>
  <c r="S171" i="8" s="1"/>
  <c r="R97" i="8"/>
  <c r="S97" i="8" s="1"/>
  <c r="R58" i="8"/>
  <c r="S58" i="8" s="1"/>
  <c r="U5" i="8"/>
  <c r="R5" i="8"/>
  <c r="S5" i="8" s="1"/>
  <c r="R41" i="10"/>
  <c r="S41" i="10" s="1"/>
  <c r="R470" i="9"/>
  <c r="S470" i="9" s="1"/>
  <c r="R289" i="9"/>
  <c r="S289" i="9" s="1"/>
  <c r="R181" i="9"/>
  <c r="S181" i="9" s="1"/>
  <c r="R110" i="9"/>
  <c r="S110" i="9" s="1"/>
  <c r="R94" i="9"/>
  <c r="S94" i="9" s="1"/>
  <c r="R53" i="9"/>
  <c r="S53" i="9" s="1"/>
  <c r="R469" i="8"/>
  <c r="S469" i="8" s="1"/>
  <c r="R486" i="8"/>
  <c r="S486" i="8" s="1"/>
  <c r="R442" i="8"/>
  <c r="S442" i="8" s="1"/>
  <c r="R395" i="8"/>
  <c r="S395" i="8" s="1"/>
  <c r="R365" i="8"/>
  <c r="S365" i="8" s="1"/>
  <c r="R334" i="8"/>
  <c r="S334" i="8" s="1"/>
  <c r="R301" i="8"/>
  <c r="S301" i="8" s="1"/>
  <c r="R203" i="8"/>
  <c r="S203" i="8" s="1"/>
  <c r="R119" i="8"/>
  <c r="S119" i="8" s="1"/>
  <c r="R74" i="8"/>
  <c r="S74" i="8" s="1"/>
  <c r="R36" i="8"/>
  <c r="S36" i="8" s="1"/>
  <c r="R448" i="10"/>
  <c r="S448" i="10" s="1"/>
  <c r="R411" i="10"/>
  <c r="S411" i="10" s="1"/>
  <c r="R327" i="10"/>
  <c r="S327" i="10" s="1"/>
  <c r="R314" i="10"/>
  <c r="S314" i="10" s="1"/>
  <c r="R295" i="10"/>
  <c r="S295" i="10" s="1"/>
  <c r="R492" i="9"/>
  <c r="S492" i="9" s="1"/>
  <c r="R526" i="9"/>
  <c r="S526" i="9" s="1"/>
  <c r="R477" i="9"/>
  <c r="S477" i="9" s="1"/>
  <c r="R295" i="9"/>
  <c r="S295" i="9" s="1"/>
  <c r="R220" i="9"/>
  <c r="S220" i="9" s="1"/>
  <c r="R189" i="9"/>
  <c r="S189" i="9" s="1"/>
  <c r="R108" i="9"/>
  <c r="S108" i="9" s="1"/>
  <c r="R92" i="9"/>
  <c r="S92" i="9" s="1"/>
  <c r="R51" i="9"/>
  <c r="S51" i="9" s="1"/>
  <c r="R508" i="8"/>
  <c r="S508" i="8" s="1"/>
  <c r="R445" i="8"/>
  <c r="S445" i="8" s="1"/>
  <c r="U363" i="8"/>
  <c r="U364" i="8" s="1"/>
  <c r="R363" i="8"/>
  <c r="S363" i="8" s="1"/>
  <c r="R332" i="8"/>
  <c r="S332" i="8" s="1"/>
  <c r="U299" i="8"/>
  <c r="R299" i="8"/>
  <c r="S299" i="8" s="1"/>
  <c r="R264" i="8"/>
  <c r="S264" i="8" s="1"/>
  <c r="R238" i="8"/>
  <c r="S238" i="8" s="1"/>
  <c r="R134" i="8"/>
  <c r="S134" i="8" s="1"/>
  <c r="R42" i="8"/>
  <c r="S42" i="8" s="1"/>
  <c r="R548" i="10"/>
  <c r="S548" i="10" s="1"/>
  <c r="R491" i="9"/>
  <c r="S491" i="9" s="1"/>
  <c r="R476" i="9"/>
  <c r="S476" i="9" s="1"/>
  <c r="R416" i="9"/>
  <c r="S416" i="9" s="1"/>
  <c r="R403" i="9"/>
  <c r="S403" i="9" s="1"/>
  <c r="R305" i="9"/>
  <c r="S305" i="9" s="1"/>
  <c r="R285" i="9"/>
  <c r="S285" i="9" s="1"/>
  <c r="R177" i="9"/>
  <c r="S177" i="9" s="1"/>
  <c r="R157" i="9"/>
  <c r="S157" i="9" s="1"/>
  <c r="R27" i="9"/>
  <c r="S27" i="9" s="1"/>
  <c r="R432" i="8"/>
  <c r="S432" i="8" s="1"/>
  <c r="R416" i="8"/>
  <c r="S416" i="8" s="1"/>
  <c r="R346" i="8"/>
  <c r="S346" i="8" s="1"/>
  <c r="R321" i="8"/>
  <c r="S321" i="8" s="1"/>
  <c r="R208" i="8"/>
  <c r="S208" i="8" s="1"/>
  <c r="R156" i="8"/>
  <c r="S156" i="8" s="1"/>
  <c r="R11" i="8"/>
  <c r="S11" i="8" s="1"/>
  <c r="R447" i="9"/>
  <c r="S447" i="9" s="1"/>
  <c r="R437" i="9"/>
  <c r="S437" i="9" s="1"/>
  <c r="R361" i="9"/>
  <c r="S361" i="9" s="1"/>
  <c r="R326" i="9"/>
  <c r="S326" i="9" s="1"/>
  <c r="R274" i="9"/>
  <c r="S274" i="9" s="1"/>
  <c r="R247" i="9"/>
  <c r="S247" i="9" s="1"/>
  <c r="R223" i="9"/>
  <c r="S223" i="9" s="1"/>
  <c r="R192" i="9"/>
  <c r="S192" i="9" s="1"/>
  <c r="R174" i="9"/>
  <c r="S174" i="9" s="1"/>
  <c r="R146" i="9"/>
  <c r="S146" i="9" s="1"/>
  <c r="R127" i="9"/>
  <c r="S127" i="9" s="1"/>
  <c r="R72" i="9"/>
  <c r="S72" i="9" s="1"/>
  <c r="R62" i="9"/>
  <c r="S62" i="9" s="1"/>
  <c r="R243" i="8"/>
  <c r="S243" i="8" s="1"/>
  <c r="R59" i="8"/>
  <c r="S59" i="8" s="1"/>
  <c r="R511" i="7"/>
  <c r="S511" i="7" s="1"/>
  <c r="R228" i="7"/>
  <c r="S228" i="7" s="1"/>
  <c r="R118" i="7"/>
  <c r="S118" i="7" s="1"/>
  <c r="R70" i="7"/>
  <c r="S70" i="7" s="1"/>
  <c r="R40" i="7"/>
  <c r="S40" i="7" s="1"/>
  <c r="R446" i="9"/>
  <c r="S446" i="9" s="1"/>
  <c r="R499" i="8"/>
  <c r="S499" i="8" s="1"/>
  <c r="R447" i="7"/>
  <c r="S447" i="7" s="1"/>
  <c r="R431" i="7"/>
  <c r="S431" i="7" s="1"/>
  <c r="R417" i="7"/>
  <c r="S417" i="7" s="1"/>
  <c r="R320" i="7"/>
  <c r="S320" i="7" s="1"/>
  <c r="R180" i="7"/>
  <c r="S180" i="7" s="1"/>
  <c r="R95" i="7"/>
  <c r="S95" i="7" s="1"/>
  <c r="R56" i="7"/>
  <c r="S56" i="7" s="1"/>
  <c r="R497" i="9"/>
  <c r="S497" i="9" s="1"/>
  <c r="R426" i="9"/>
  <c r="S426" i="9" s="1"/>
  <c r="R398" i="9"/>
  <c r="S398" i="9" s="1"/>
  <c r="R351" i="9"/>
  <c r="S351" i="9" s="1"/>
  <c r="R296" i="9"/>
  <c r="S296" i="9" s="1"/>
  <c r="R213" i="9"/>
  <c r="S213" i="9" s="1"/>
  <c r="R164" i="9"/>
  <c r="S164" i="9" s="1"/>
  <c r="R136" i="9"/>
  <c r="S136" i="9" s="1"/>
  <c r="W136" i="9" s="1"/>
  <c r="X136" i="9" s="1"/>
  <c r="Y136" i="9" s="1"/>
  <c r="R109" i="9"/>
  <c r="S109" i="9" s="1"/>
  <c r="R93" i="9"/>
  <c r="S93" i="9" s="1"/>
  <c r="R41" i="9"/>
  <c r="S41" i="9" s="1"/>
  <c r="R405" i="8"/>
  <c r="S405" i="8" s="1"/>
  <c r="R374" i="8"/>
  <c r="S374" i="8" s="1"/>
  <c r="R327" i="8"/>
  <c r="S327" i="8" s="1"/>
  <c r="R359" i="8"/>
  <c r="S359" i="8" s="1"/>
  <c r="R294" i="8"/>
  <c r="S294" i="8" s="1"/>
  <c r="R275" i="8"/>
  <c r="S275" i="8" s="1"/>
  <c r="R249" i="8"/>
  <c r="S249" i="8" s="1"/>
  <c r="R229" i="8"/>
  <c r="S229" i="8" s="1"/>
  <c r="R196" i="8"/>
  <c r="S196" i="8" s="1"/>
  <c r="R75" i="8"/>
  <c r="S75" i="8" s="1"/>
  <c r="V4" i="8"/>
  <c r="W4" i="8"/>
  <c r="X4" i="8" s="1"/>
  <c r="Y4" i="8" s="1"/>
  <c r="R478" i="7"/>
  <c r="S478" i="7" s="1"/>
  <c r="R505" i="7"/>
  <c r="S505" i="7" s="1"/>
  <c r="R400" i="7"/>
  <c r="S400" i="7" s="1"/>
  <c r="R374" i="7"/>
  <c r="S374" i="7" s="1"/>
  <c r="R251" i="7"/>
  <c r="S251" i="7" s="1"/>
  <c r="R187" i="7"/>
  <c r="S187" i="7" s="1"/>
  <c r="R167" i="7"/>
  <c r="S167" i="7" s="1"/>
  <c r="R143" i="7"/>
  <c r="S143" i="7" s="1"/>
  <c r="R116" i="7"/>
  <c r="S116" i="7" s="1"/>
  <c r="R27" i="7"/>
  <c r="S27" i="7" s="1"/>
  <c r="R40" i="10"/>
  <c r="S40" i="10" s="1"/>
  <c r="R504" i="7"/>
  <c r="S504" i="7" s="1"/>
  <c r="R454" i="7"/>
  <c r="S454" i="7" s="1"/>
  <c r="R373" i="7"/>
  <c r="S373" i="7" s="1"/>
  <c r="R242" i="7"/>
  <c r="S242" i="7" s="1"/>
  <c r="R194" i="7"/>
  <c r="S194" i="7" s="1"/>
  <c r="R37" i="7"/>
  <c r="S37" i="7" s="1"/>
  <c r="R201" i="7"/>
  <c r="S201" i="7" s="1"/>
  <c r="R443" i="9"/>
  <c r="S443" i="9" s="1"/>
  <c r="R432" i="9"/>
  <c r="S432" i="9" s="1"/>
  <c r="R316" i="8"/>
  <c r="S316" i="8" s="1"/>
  <c r="R468" i="7"/>
  <c r="S468" i="7" s="1"/>
  <c r="R513" i="7"/>
  <c r="S513" i="7" s="1"/>
  <c r="R364" i="7"/>
  <c r="S364" i="7" s="1"/>
  <c r="R301" i="7"/>
  <c r="S301" i="7" s="1"/>
  <c r="R294" i="7"/>
  <c r="S294" i="7" s="1"/>
  <c r="R259" i="7"/>
  <c r="S259" i="7" s="1"/>
  <c r="R267" i="7"/>
  <c r="S267" i="7" s="1"/>
  <c r="R275" i="7"/>
  <c r="S275" i="7" s="1"/>
  <c r="R285" i="7"/>
  <c r="S285" i="7" s="1"/>
  <c r="R157" i="7"/>
  <c r="S157" i="7" s="1"/>
  <c r="R133" i="7"/>
  <c r="S133" i="7" s="1"/>
  <c r="R14" i="9"/>
  <c r="S14" i="9" s="1"/>
  <c r="R464" i="8"/>
  <c r="S464" i="8" s="1"/>
  <c r="R497" i="8"/>
  <c r="S497" i="8" s="1"/>
  <c r="R476" i="7"/>
  <c r="S476" i="7" s="1"/>
  <c r="R499" i="7"/>
  <c r="S499" i="7" s="1"/>
  <c r="U437" i="7"/>
  <c r="R437" i="7"/>
  <c r="S437" i="7" s="1"/>
  <c r="R308" i="7"/>
  <c r="S308" i="7" s="1"/>
  <c r="R212" i="7"/>
  <c r="S212" i="7" s="1"/>
  <c r="R220" i="7"/>
  <c r="S220" i="7" s="1"/>
  <c r="R172" i="7"/>
  <c r="S172" i="7" s="1"/>
  <c r="R105" i="7"/>
  <c r="S105" i="7" s="1"/>
  <c r="R91" i="7"/>
  <c r="S91" i="7" s="1"/>
  <c r="R52" i="7"/>
  <c r="S52" i="7" s="1"/>
  <c r="R430" i="9"/>
  <c r="S430" i="9" s="1"/>
  <c r="R402" i="9"/>
  <c r="S402" i="9" s="1"/>
  <c r="R355" i="9"/>
  <c r="S355" i="9" s="1"/>
  <c r="R268" i="9"/>
  <c r="S268" i="9" s="1"/>
  <c r="R300" i="9"/>
  <c r="S300" i="9" s="1"/>
  <c r="R217" i="9"/>
  <c r="S217" i="9" s="1"/>
  <c r="R186" i="9"/>
  <c r="S186" i="9" s="1"/>
  <c r="W186" i="9" s="1"/>
  <c r="X186" i="9" s="1"/>
  <c r="Y186" i="9" s="1"/>
  <c r="R168" i="9"/>
  <c r="S168" i="9" s="1"/>
  <c r="R140" i="9"/>
  <c r="S140" i="9" s="1"/>
  <c r="R113" i="9"/>
  <c r="S113" i="9" s="1"/>
  <c r="R97" i="9"/>
  <c r="S97" i="9" s="1"/>
  <c r="R48" i="9"/>
  <c r="S48" i="9" s="1"/>
  <c r="W48" i="9" s="1"/>
  <c r="X48" i="9" s="1"/>
  <c r="Y48" i="9" s="1"/>
  <c r="R426" i="8"/>
  <c r="S426" i="8" s="1"/>
  <c r="R347" i="8"/>
  <c r="S347" i="8" s="1"/>
  <c r="R314" i="8"/>
  <c r="S314" i="8" s="1"/>
  <c r="R263" i="8"/>
  <c r="S263" i="8" s="1"/>
  <c r="R237" i="8"/>
  <c r="S237" i="8" s="1"/>
  <c r="R217" i="8"/>
  <c r="S217" i="8" s="1"/>
  <c r="R184" i="8"/>
  <c r="S184" i="8" s="1"/>
  <c r="R141" i="8"/>
  <c r="S141" i="8" s="1"/>
  <c r="R116" i="8"/>
  <c r="S116" i="8" s="1"/>
  <c r="R63" i="8"/>
  <c r="S63" i="8" s="1"/>
  <c r="R53" i="8"/>
  <c r="S53" i="8" s="1"/>
  <c r="R25" i="8"/>
  <c r="S25" i="8" s="1"/>
  <c r="R467" i="7"/>
  <c r="S467" i="7" s="1"/>
  <c r="R507" i="7"/>
  <c r="S507" i="7" s="1"/>
  <c r="R426" i="7"/>
  <c r="S426" i="7" s="1"/>
  <c r="R412" i="7"/>
  <c r="S412" i="7" s="1"/>
  <c r="R386" i="7"/>
  <c r="S386" i="7" s="1"/>
  <c r="R323" i="7"/>
  <c r="S323" i="7" s="1"/>
  <c r="R230" i="7"/>
  <c r="S230" i="7" s="1"/>
  <c r="R155" i="7"/>
  <c r="S155" i="7" s="1"/>
  <c r="R72" i="7"/>
  <c r="S72" i="7" s="1"/>
  <c r="R34" i="7"/>
  <c r="S34" i="7" s="1"/>
  <c r="R6" i="7"/>
  <c r="S6" i="7" s="1"/>
  <c r="R8" i="9"/>
  <c r="S8" i="9" s="1"/>
  <c r="R492" i="8"/>
  <c r="S492" i="8" s="1"/>
  <c r="R444" i="7"/>
  <c r="S444" i="7" s="1"/>
  <c r="R460" i="7"/>
  <c r="S460" i="7" s="1"/>
  <c r="R369" i="7"/>
  <c r="S369" i="7" s="1"/>
  <c r="R348" i="7"/>
  <c r="S348" i="7" s="1"/>
  <c r="R254" i="7"/>
  <c r="S254" i="7" s="1"/>
  <c r="R190" i="7"/>
  <c r="S190" i="7" s="1"/>
  <c r="R170" i="7"/>
  <c r="S170" i="7" s="1"/>
  <c r="R119" i="7"/>
  <c r="S119" i="7" s="1"/>
  <c r="R63" i="7"/>
  <c r="S63" i="7" s="1"/>
  <c r="R9" i="7"/>
  <c r="S9" i="7" s="1"/>
  <c r="R298" i="7"/>
  <c r="S298" i="7" s="1"/>
  <c r="W298" i="7" s="1"/>
  <c r="X298" i="7" s="1"/>
  <c r="Y298" i="7" s="1"/>
  <c r="R351" i="7"/>
  <c r="S351" i="7" s="1"/>
  <c r="R342" i="7"/>
  <c r="S342" i="7" s="1"/>
  <c r="R357" i="7"/>
  <c r="S357" i="7" s="1"/>
  <c r="R61" i="7"/>
  <c r="S61" i="7" s="1"/>
  <c r="P7" i="18"/>
  <c r="P8" i="18" s="1"/>
  <c r="P9" i="18" s="1"/>
  <c r="P10" i="18" s="1"/>
  <c r="P11" i="18" s="1"/>
  <c r="P12" i="18" s="1"/>
  <c r="P13" i="18" s="1"/>
  <c r="R498" i="10"/>
  <c r="S498" i="10" s="1"/>
  <c r="R469" i="10"/>
  <c r="S469" i="10" s="1"/>
  <c r="R384" i="10"/>
  <c r="S384" i="10" s="1"/>
  <c r="R367" i="10"/>
  <c r="S367" i="10" s="1"/>
  <c r="R317" i="10"/>
  <c r="S317" i="10" s="1"/>
  <c r="R298" i="10"/>
  <c r="S298" i="10" s="1"/>
  <c r="R208" i="10"/>
  <c r="S208" i="10" s="1"/>
  <c r="R123" i="10"/>
  <c r="S123" i="10" s="1"/>
  <c r="R74" i="10"/>
  <c r="S74" i="10" s="1"/>
  <c r="R24" i="10"/>
  <c r="S24" i="10" s="1"/>
  <c r="U468" i="10"/>
  <c r="V468" i="10" s="1"/>
  <c r="R468" i="10"/>
  <c r="S468" i="10" s="1"/>
  <c r="R447" i="10"/>
  <c r="S447" i="10" s="1"/>
  <c r="R382" i="10"/>
  <c r="S382" i="10" s="1"/>
  <c r="R365" i="10"/>
  <c r="S365" i="10" s="1"/>
  <c r="R222" i="10"/>
  <c r="S222" i="10" s="1"/>
  <c r="R198" i="10"/>
  <c r="S198" i="10" s="1"/>
  <c r="R105" i="10"/>
  <c r="S105" i="10" s="1"/>
  <c r="R62" i="10"/>
  <c r="S62" i="10" s="1"/>
  <c r="R15" i="10"/>
  <c r="S15" i="10" s="1"/>
  <c r="R471" i="10"/>
  <c r="S471" i="10" s="1"/>
  <c r="R463" i="10"/>
  <c r="S463" i="10" s="1"/>
  <c r="R418" i="10"/>
  <c r="S418" i="10" s="1"/>
  <c r="R305" i="10"/>
  <c r="S305" i="10" s="1"/>
  <c r="R286" i="10"/>
  <c r="S286" i="10" s="1"/>
  <c r="R251" i="10"/>
  <c r="S251" i="10" s="1"/>
  <c r="R244" i="10"/>
  <c r="S244" i="10" s="1"/>
  <c r="R184" i="10"/>
  <c r="S184" i="10" s="1"/>
  <c r="R164" i="10"/>
  <c r="S164" i="10" s="1"/>
  <c r="R482" i="10"/>
  <c r="S482" i="10" s="1"/>
  <c r="R435" i="10"/>
  <c r="S435" i="10" s="1"/>
  <c r="R400" i="10"/>
  <c r="S400" i="10" s="1"/>
  <c r="R332" i="10"/>
  <c r="S332" i="10" s="1"/>
  <c r="R267" i="10"/>
  <c r="S267" i="10" s="1"/>
  <c r="R242" i="10"/>
  <c r="S242" i="10" s="1"/>
  <c r="R182" i="10"/>
  <c r="S182" i="10" s="1"/>
  <c r="R162" i="10"/>
  <c r="S162" i="10" s="1"/>
  <c r="R507" i="10"/>
  <c r="S507" i="10" s="1"/>
  <c r="R524" i="10"/>
  <c r="S524" i="10" s="1"/>
  <c r="R541" i="10"/>
  <c r="S541" i="10" s="1"/>
  <c r="R450" i="10"/>
  <c r="S450" i="10" s="1"/>
  <c r="R415" i="10"/>
  <c r="S415" i="10" s="1"/>
  <c r="R352" i="10"/>
  <c r="S352" i="10" s="1"/>
  <c r="R331" i="10"/>
  <c r="S331" i="10" s="1"/>
  <c r="R497" i="10"/>
  <c r="S497" i="10" s="1"/>
  <c r="R539" i="10"/>
  <c r="S539" i="10" s="1"/>
  <c r="R453" i="10"/>
  <c r="S453" i="10" s="1"/>
  <c r="R318" i="10"/>
  <c r="S318" i="10" s="1"/>
  <c r="R299" i="10"/>
  <c r="S299" i="10" s="1"/>
  <c r="R249" i="10"/>
  <c r="S249" i="10" s="1"/>
  <c r="R173" i="10"/>
  <c r="S173" i="10" s="1"/>
  <c r="R145" i="10"/>
  <c r="S145" i="10" s="1"/>
  <c r="R116" i="10"/>
  <c r="S116" i="10" s="1"/>
  <c r="R100" i="10"/>
  <c r="S100" i="10" s="1"/>
  <c r="R513" i="10"/>
  <c r="S513" i="10" s="1"/>
  <c r="R524" i="9"/>
  <c r="S524" i="9" s="1"/>
  <c r="R455" i="9"/>
  <c r="S455" i="9" s="1"/>
  <c r="U377" i="9"/>
  <c r="R377" i="9"/>
  <c r="S377" i="9" s="1"/>
  <c r="R346" i="9"/>
  <c r="S346" i="9" s="1"/>
  <c r="U311" i="9"/>
  <c r="U312" i="9" s="1"/>
  <c r="R311" i="9"/>
  <c r="S311" i="9" s="1"/>
  <c r="R275" i="9"/>
  <c r="S275" i="9" s="1"/>
  <c r="R248" i="9"/>
  <c r="S248" i="9" s="1"/>
  <c r="R167" i="9"/>
  <c r="S167" i="9" s="1"/>
  <c r="R139" i="9"/>
  <c r="S139" i="9" s="1"/>
  <c r="R73" i="9"/>
  <c r="S73" i="9" s="1"/>
  <c r="R36" i="9"/>
  <c r="S36" i="9" s="1"/>
  <c r="R501" i="8"/>
  <c r="S501" i="8" s="1"/>
  <c r="R455" i="8"/>
  <c r="S455" i="8" s="1"/>
  <c r="R260" i="8"/>
  <c r="S260" i="8" s="1"/>
  <c r="R292" i="8"/>
  <c r="S292" i="8" s="1"/>
  <c r="R222" i="8"/>
  <c r="S222" i="8" s="1"/>
  <c r="R197" i="8"/>
  <c r="S197" i="8" s="1"/>
  <c r="R164" i="8"/>
  <c r="S164" i="8" s="1"/>
  <c r="R172" i="8"/>
  <c r="S172" i="8" s="1"/>
  <c r="R113" i="8"/>
  <c r="S113" i="8" s="1"/>
  <c r="R68" i="8"/>
  <c r="S68" i="8" s="1"/>
  <c r="R30" i="8"/>
  <c r="S30" i="8" s="1"/>
  <c r="R496" i="10"/>
  <c r="S496" i="10" s="1"/>
  <c r="R542" i="10"/>
  <c r="S542" i="10" s="1"/>
  <c r="R405" i="10"/>
  <c r="S405" i="10" s="1"/>
  <c r="R374" i="10"/>
  <c r="S374" i="10" s="1"/>
  <c r="R308" i="10"/>
  <c r="S308" i="10" s="1"/>
  <c r="R289" i="10"/>
  <c r="S289" i="10" s="1"/>
  <c r="R272" i="10"/>
  <c r="S272" i="10" s="1"/>
  <c r="R239" i="10"/>
  <c r="S239" i="10" s="1"/>
  <c r="R114" i="10"/>
  <c r="S114" i="10" s="1"/>
  <c r="R98" i="10"/>
  <c r="S98" i="10" s="1"/>
  <c r="R512" i="10"/>
  <c r="S512" i="10" s="1"/>
  <c r="R493" i="9"/>
  <c r="S493" i="9" s="1"/>
  <c r="R527" i="9"/>
  <c r="S527" i="9" s="1"/>
  <c r="R474" i="9"/>
  <c r="S474" i="9" s="1"/>
  <c r="R435" i="9"/>
  <c r="S435" i="9" s="1"/>
  <c r="R368" i="9"/>
  <c r="S368" i="9" s="1"/>
  <c r="R222" i="9"/>
  <c r="S222" i="9" s="1"/>
  <c r="R191" i="9"/>
  <c r="S191" i="9" s="1"/>
  <c r="R102" i="9"/>
  <c r="S102" i="9" s="1"/>
  <c r="R61" i="9"/>
  <c r="S61" i="9" s="1"/>
  <c r="R446" i="8"/>
  <c r="S446" i="8" s="1"/>
  <c r="R373" i="8"/>
  <c r="S373" i="8" s="1"/>
  <c r="R309" i="8"/>
  <c r="S309" i="8" s="1"/>
  <c r="R266" i="8"/>
  <c r="S266" i="8" s="1"/>
  <c r="R240" i="8"/>
  <c r="S240" i="8" s="1"/>
  <c r="R228" i="8"/>
  <c r="S228" i="8" s="1"/>
  <c r="R136" i="8"/>
  <c r="S136" i="8" s="1"/>
  <c r="R39" i="10"/>
  <c r="S39" i="10" s="1"/>
  <c r="R441" i="9"/>
  <c r="S441" i="9" s="1"/>
  <c r="R431" i="9"/>
  <c r="S431" i="9" s="1"/>
  <c r="R342" i="9"/>
  <c r="S342" i="9" s="1"/>
  <c r="R197" i="9"/>
  <c r="S197" i="9" s="1"/>
  <c r="R100" i="9"/>
  <c r="S100" i="9" s="1"/>
  <c r="R59" i="9"/>
  <c r="S59" i="9" s="1"/>
  <c r="R472" i="8"/>
  <c r="S472" i="8" s="1"/>
  <c r="R449" i="8"/>
  <c r="S449" i="8" s="1"/>
  <c r="R371" i="8"/>
  <c r="S371" i="8" s="1"/>
  <c r="R307" i="8"/>
  <c r="S307" i="8" s="1"/>
  <c r="R246" i="8"/>
  <c r="S246" i="8" s="1"/>
  <c r="R142" i="8"/>
  <c r="S142" i="8" s="1"/>
  <c r="R125" i="8"/>
  <c r="S125" i="8" s="1"/>
  <c r="R80" i="8"/>
  <c r="S80" i="8" s="1"/>
  <c r="R536" i="10"/>
  <c r="S536" i="10" s="1"/>
  <c r="R438" i="10"/>
  <c r="S438" i="10" s="1"/>
  <c r="R401" i="10"/>
  <c r="S401" i="10" s="1"/>
  <c r="R387" i="10"/>
  <c r="S387" i="10" s="1"/>
  <c r="R370" i="10"/>
  <c r="S370" i="10" s="1"/>
  <c r="R304" i="10"/>
  <c r="S304" i="10" s="1"/>
  <c r="R285" i="10"/>
  <c r="S285" i="10" s="1"/>
  <c r="R268" i="10"/>
  <c r="S268" i="10" s="1"/>
  <c r="R235" i="10"/>
  <c r="S235" i="10" s="1"/>
  <c r="R211" i="10"/>
  <c r="S211" i="10" s="1"/>
  <c r="R163" i="10"/>
  <c r="S163" i="10" s="1"/>
  <c r="R134" i="10"/>
  <c r="S134" i="10" s="1"/>
  <c r="R77" i="10"/>
  <c r="S77" i="10" s="1"/>
  <c r="R510" i="10"/>
  <c r="S510" i="10" s="1"/>
  <c r="R515" i="9"/>
  <c r="S515" i="9" s="1"/>
  <c r="R439" i="9"/>
  <c r="S439" i="9" s="1"/>
  <c r="R417" i="9"/>
  <c r="S417" i="9" s="1"/>
  <c r="R364" i="9"/>
  <c r="S364" i="9" s="1"/>
  <c r="R106" i="9"/>
  <c r="S106" i="9" s="1"/>
  <c r="U90" i="9"/>
  <c r="R90" i="9"/>
  <c r="S90" i="9" s="1"/>
  <c r="U49" i="9"/>
  <c r="R49" i="9"/>
  <c r="S49" i="9" s="1"/>
  <c r="R502" i="8"/>
  <c r="S502" i="8" s="1"/>
  <c r="U436" i="8"/>
  <c r="R436" i="8"/>
  <c r="S436" i="8" s="1"/>
  <c r="R417" i="8"/>
  <c r="S417" i="8" s="1"/>
  <c r="R278" i="8"/>
  <c r="S278" i="8" s="1"/>
  <c r="R107" i="8"/>
  <c r="S107" i="8" s="1"/>
  <c r="R91" i="8"/>
  <c r="S91" i="8" s="1"/>
  <c r="R52" i="8"/>
  <c r="S52" i="8" s="1"/>
  <c r="R517" i="9"/>
  <c r="S517" i="9" s="1"/>
  <c r="U247" i="9"/>
  <c r="R11" i="9"/>
  <c r="S11" i="9" s="1"/>
  <c r="R407" i="8"/>
  <c r="S407" i="8" s="1"/>
  <c r="R376" i="8"/>
  <c r="S376" i="8" s="1"/>
  <c r="R329" i="8"/>
  <c r="S329" i="8" s="1"/>
  <c r="R277" i="8"/>
  <c r="S277" i="8" s="1"/>
  <c r="R251" i="8"/>
  <c r="S251" i="8" s="1"/>
  <c r="R231" i="8"/>
  <c r="S231" i="8" s="1"/>
  <c r="R198" i="8"/>
  <c r="S198" i="8" s="1"/>
  <c r="R155" i="8"/>
  <c r="S155" i="8" s="1"/>
  <c r="R77" i="8"/>
  <c r="S77" i="8" s="1"/>
  <c r="R31" i="8"/>
  <c r="S31" i="8" s="1"/>
  <c r="R6" i="8"/>
  <c r="S6" i="8" s="1"/>
  <c r="R479" i="7"/>
  <c r="S479" i="7" s="1"/>
  <c r="R432" i="7"/>
  <c r="S432" i="7" s="1"/>
  <c r="R418" i="7"/>
  <c r="S418" i="7" s="1"/>
  <c r="R161" i="7"/>
  <c r="S161" i="7" s="1"/>
  <c r="R137" i="7"/>
  <c r="S137" i="7" s="1"/>
  <c r="R73" i="10"/>
  <c r="S73" i="10" s="1"/>
  <c r="R63" i="10"/>
  <c r="S63" i="10" s="1"/>
  <c r="R5" i="10"/>
  <c r="S5" i="10" s="1"/>
  <c r="R531" i="9"/>
  <c r="S531" i="9" s="1"/>
  <c r="R510" i="7"/>
  <c r="S510" i="7" s="1"/>
  <c r="R451" i="7"/>
  <c r="S451" i="7" s="1"/>
  <c r="U236" i="7"/>
  <c r="R236" i="7"/>
  <c r="S236" i="7" s="1"/>
  <c r="R188" i="7"/>
  <c r="S188" i="7" s="1"/>
  <c r="R109" i="7"/>
  <c r="S109" i="7" s="1"/>
  <c r="R31" i="7"/>
  <c r="S31" i="7" s="1"/>
  <c r="R316" i="9"/>
  <c r="S316" i="9" s="1"/>
  <c r="V136" i="9"/>
  <c r="R153" i="8"/>
  <c r="S153" i="8" s="1"/>
  <c r="R311" i="7"/>
  <c r="S311" i="7" s="1"/>
  <c r="R55" i="7"/>
  <c r="S55" i="7" s="1"/>
  <c r="R221" i="10"/>
  <c r="S221" i="10" s="1"/>
  <c r="R197" i="10"/>
  <c r="S197" i="10" s="1"/>
  <c r="R177" i="10"/>
  <c r="S177" i="10" s="1"/>
  <c r="R149" i="10"/>
  <c r="S149" i="10" s="1"/>
  <c r="R120" i="10"/>
  <c r="S120" i="10" s="1"/>
  <c r="R104" i="10"/>
  <c r="S104" i="10" s="1"/>
  <c r="U21" i="10"/>
  <c r="R154" i="9"/>
  <c r="S154" i="9" s="1"/>
  <c r="R465" i="8"/>
  <c r="S465" i="8" s="1"/>
  <c r="R477" i="7"/>
  <c r="S477" i="7" s="1"/>
  <c r="R458" i="7"/>
  <c r="S458" i="7" s="1"/>
  <c r="R399" i="7"/>
  <c r="S399" i="7" s="1"/>
  <c r="R381" i="7"/>
  <c r="S381" i="7" s="1"/>
  <c r="R250" i="7"/>
  <c r="S250" i="7" s="1"/>
  <c r="R202" i="7"/>
  <c r="S202" i="7" s="1"/>
  <c r="R115" i="7"/>
  <c r="S115" i="7" s="1"/>
  <c r="R67" i="7"/>
  <c r="S67" i="7" s="1"/>
  <c r="R280" i="7"/>
  <c r="S280" i="7" s="1"/>
  <c r="R514" i="9"/>
  <c r="S514" i="9" s="1"/>
  <c r="R380" i="9"/>
  <c r="S380" i="9" s="1"/>
  <c r="R365" i="9"/>
  <c r="S365" i="9" s="1"/>
  <c r="R330" i="9"/>
  <c r="S330" i="9" s="1"/>
  <c r="R278" i="9"/>
  <c r="S278" i="9" s="1"/>
  <c r="R251" i="9"/>
  <c r="S251" i="9" s="1"/>
  <c r="R227" i="9"/>
  <c r="S227" i="9" s="1"/>
  <c r="R196" i="9"/>
  <c r="S196" i="9" s="1"/>
  <c r="R178" i="9"/>
  <c r="S178" i="9" s="1"/>
  <c r="R150" i="9"/>
  <c r="S150" i="9" s="1"/>
  <c r="R123" i="9"/>
  <c r="S123" i="9" s="1"/>
  <c r="R68" i="9"/>
  <c r="S68" i="9" s="1"/>
  <c r="R58" i="9"/>
  <c r="S58" i="9" s="1"/>
  <c r="R28" i="9"/>
  <c r="S28" i="9" s="1"/>
  <c r="R403" i="8"/>
  <c r="S403" i="8" s="1"/>
  <c r="R372" i="8"/>
  <c r="S372" i="8" s="1"/>
  <c r="R325" i="8"/>
  <c r="S325" i="8" s="1"/>
  <c r="R357" i="8"/>
  <c r="S357" i="8" s="1"/>
  <c r="R324" i="8"/>
  <c r="S324" i="8" s="1"/>
  <c r="R273" i="8"/>
  <c r="S273" i="8" s="1"/>
  <c r="R247" i="8"/>
  <c r="S247" i="8" s="1"/>
  <c r="R227" i="8"/>
  <c r="S227" i="8" s="1"/>
  <c r="R194" i="8"/>
  <c r="S194" i="8" s="1"/>
  <c r="R151" i="8"/>
  <c r="S151" i="8" s="1"/>
  <c r="R126" i="8"/>
  <c r="S126" i="8" s="1"/>
  <c r="R73" i="8"/>
  <c r="S73" i="8" s="1"/>
  <c r="R14" i="8"/>
  <c r="S14" i="8" s="1"/>
  <c r="R290" i="7"/>
  <c r="S290" i="7" s="1"/>
  <c r="R263" i="7"/>
  <c r="S263" i="7" s="1"/>
  <c r="R271" i="7"/>
  <c r="S271" i="7" s="1"/>
  <c r="R279" i="7"/>
  <c r="S279" i="7" s="1"/>
  <c r="R441" i="7"/>
  <c r="S441" i="7" s="1"/>
  <c r="R427" i="7"/>
  <c r="S427" i="7" s="1"/>
  <c r="R413" i="7"/>
  <c r="S413" i="7" s="1"/>
  <c r="R316" i="7"/>
  <c r="S316" i="7" s="1"/>
  <c r="R205" i="7"/>
  <c r="S205" i="7" s="1"/>
  <c r="R213" i="7"/>
  <c r="S213" i="7" s="1"/>
  <c r="R221" i="7"/>
  <c r="S221" i="7" s="1"/>
  <c r="R184" i="7"/>
  <c r="S184" i="7" s="1"/>
  <c r="R99" i="7"/>
  <c r="S99" i="7" s="1"/>
  <c r="R60" i="7"/>
  <c r="S60" i="7" s="1"/>
  <c r="R7" i="7"/>
  <c r="S7" i="7" s="1"/>
  <c r="R320" i="9"/>
  <c r="S320" i="9" s="1"/>
  <c r="V186" i="9"/>
  <c r="R393" i="8"/>
  <c r="S393" i="8" s="1"/>
  <c r="U237" i="8"/>
  <c r="R199" i="7"/>
  <c r="S199" i="7" s="1"/>
  <c r="R494" i="7"/>
  <c r="S494" i="7" s="1"/>
  <c r="R448" i="7"/>
  <c r="S448" i="7" s="1"/>
  <c r="R403" i="7"/>
  <c r="S403" i="7" s="1"/>
  <c r="R326" i="7"/>
  <c r="S326" i="7" s="1"/>
  <c r="R331" i="7"/>
  <c r="S331" i="7" s="1"/>
  <c r="R346" i="7"/>
  <c r="S346" i="7" s="1"/>
  <c r="R146" i="7"/>
  <c r="S146" i="7" s="1"/>
  <c r="R58" i="7"/>
  <c r="S58" i="7" s="1"/>
  <c r="R74" i="7"/>
  <c r="S74" i="7" s="1"/>
  <c r="R36" i="7"/>
  <c r="S36" i="7" s="1"/>
  <c r="R8" i="7"/>
  <c r="S8" i="7" s="1"/>
  <c r="P455" i="9"/>
  <c r="P456" i="9" s="1"/>
  <c r="P457" i="9" s="1"/>
  <c r="P458" i="9" s="1"/>
  <c r="P459" i="9" s="1"/>
  <c r="P460" i="9" s="1"/>
  <c r="P461" i="9" s="1"/>
  <c r="P462" i="9" s="1"/>
  <c r="P463" i="9" s="1"/>
  <c r="P464" i="9" s="1"/>
  <c r="P465" i="9" s="1"/>
  <c r="P466" i="9" s="1"/>
  <c r="P467" i="9" s="1"/>
  <c r="P468" i="9" s="1"/>
  <c r="P469" i="9" s="1"/>
  <c r="P470" i="9" s="1"/>
  <c r="P471" i="9" s="1"/>
  <c r="P472" i="9" s="1"/>
  <c r="P473" i="9" s="1"/>
  <c r="P474" i="9" s="1"/>
  <c r="P475" i="9" s="1"/>
  <c r="P476" i="9" s="1"/>
  <c r="P477" i="9" s="1"/>
  <c r="P478" i="9" s="1"/>
  <c r="P479" i="9" s="1"/>
  <c r="P480" i="9" s="1"/>
  <c r="P481" i="9" s="1"/>
  <c r="P482" i="9" s="1"/>
  <c r="P483" i="9" s="1"/>
  <c r="P484" i="9" s="1"/>
  <c r="P485" i="9" s="1"/>
  <c r="P486" i="9" s="1"/>
  <c r="P487" i="9" s="1"/>
  <c r="P488" i="9" s="1"/>
  <c r="P489" i="9" s="1"/>
  <c r="P490" i="9" s="1"/>
  <c r="P491" i="9" s="1"/>
  <c r="P492" i="9" s="1"/>
  <c r="P493" i="9" s="1"/>
  <c r="P494" i="9" s="1"/>
  <c r="P495" i="9" s="1"/>
  <c r="P496" i="9" s="1"/>
  <c r="P497" i="9" s="1"/>
  <c r="P498" i="9" s="1"/>
  <c r="P499" i="9" s="1"/>
  <c r="P500" i="9" s="1"/>
  <c r="P501" i="9" s="1"/>
  <c r="P502" i="9" s="1"/>
  <c r="P503" i="9" s="1"/>
  <c r="P504" i="9" s="1"/>
  <c r="P505" i="9" s="1"/>
  <c r="P506" i="9" s="1"/>
  <c r="P507" i="9" s="1"/>
  <c r="P508" i="9" s="1"/>
  <c r="P509" i="9" s="1"/>
  <c r="P510" i="9" s="1"/>
  <c r="P511" i="9" s="1"/>
  <c r="P512" i="9" s="1"/>
  <c r="P513" i="9" s="1"/>
  <c r="P514" i="9" s="1"/>
  <c r="P515" i="9" s="1"/>
  <c r="P516" i="9" s="1"/>
  <c r="P517" i="9" s="1"/>
  <c r="P518" i="9" s="1"/>
  <c r="P519" i="9" s="1"/>
  <c r="P520" i="9" s="1"/>
  <c r="P521" i="9" s="1"/>
  <c r="P522" i="9" s="1"/>
  <c r="P523" i="9" s="1"/>
  <c r="P524" i="9" s="1"/>
  <c r="P525" i="9" s="1"/>
  <c r="P526" i="9" s="1"/>
  <c r="P527" i="9" s="1"/>
  <c r="P528" i="9" s="1"/>
  <c r="P529" i="9" s="1"/>
  <c r="P530" i="9" s="1"/>
  <c r="P531" i="9" s="1"/>
  <c r="P532" i="9" s="1"/>
  <c r="P533" i="9" s="1"/>
  <c r="P534" i="9" s="1"/>
  <c r="P535" i="9" s="1"/>
  <c r="R473" i="10"/>
  <c r="S473" i="10" s="1"/>
  <c r="R424" i="10"/>
  <c r="S424" i="10" s="1"/>
  <c r="R460" i="10"/>
  <c r="S460" i="10" s="1"/>
  <c r="R232" i="10"/>
  <c r="S232" i="10" s="1"/>
  <c r="R216" i="10"/>
  <c r="S216" i="10" s="1"/>
  <c r="R6" i="10"/>
  <c r="S6" i="10" s="1"/>
  <c r="R472" i="10"/>
  <c r="S472" i="10" s="1"/>
  <c r="R422" i="10"/>
  <c r="S422" i="10" s="1"/>
  <c r="R315" i="10"/>
  <c r="S315" i="10" s="1"/>
  <c r="R296" i="10"/>
  <c r="S296" i="10" s="1"/>
  <c r="R206" i="10"/>
  <c r="S206" i="10" s="1"/>
  <c r="R121" i="10"/>
  <c r="S121" i="10" s="1"/>
  <c r="R72" i="10"/>
  <c r="S72" i="10" s="1"/>
  <c r="R22" i="10"/>
  <c r="S22" i="10" s="1"/>
  <c r="R159" i="10"/>
  <c r="S159" i="10" s="1"/>
  <c r="R4" i="10"/>
  <c r="S4" i="10" s="1"/>
  <c r="U4" i="10"/>
  <c r="U5" i="10" s="1"/>
  <c r="W5" i="10" s="1"/>
  <c r="X5" i="10" s="1"/>
  <c r="R475" i="10"/>
  <c r="S475" i="10" s="1"/>
  <c r="R445" i="10"/>
  <c r="S445" i="10" s="1"/>
  <c r="R380" i="10"/>
  <c r="S380" i="10" s="1"/>
  <c r="R363" i="10"/>
  <c r="S363" i="10" s="1"/>
  <c r="R111" i="10"/>
  <c r="S111" i="10" s="1"/>
  <c r="R95" i="10"/>
  <c r="S95" i="10" s="1"/>
  <c r="R52" i="10"/>
  <c r="S52" i="10" s="1"/>
  <c r="R550" i="10"/>
  <c r="S550" i="10" s="1"/>
  <c r="R486" i="10"/>
  <c r="S486" i="10" s="1"/>
  <c r="R408" i="10"/>
  <c r="S408" i="10" s="1"/>
  <c r="R353" i="10"/>
  <c r="S353" i="10" s="1"/>
  <c r="R340" i="10"/>
  <c r="S340" i="10" s="1"/>
  <c r="R284" i="10"/>
  <c r="S284" i="10" s="1"/>
  <c r="R275" i="10"/>
  <c r="S275" i="10" s="1"/>
  <c r="R109" i="10"/>
  <c r="S109" i="10" s="1"/>
  <c r="U93" i="10"/>
  <c r="R93" i="10"/>
  <c r="S93" i="10" s="1"/>
  <c r="U50" i="10"/>
  <c r="U51" i="10" s="1"/>
  <c r="R50" i="10"/>
  <c r="S50" i="10" s="1"/>
  <c r="R44" i="10"/>
  <c r="S44" i="10" s="1"/>
  <c r="R43" i="10"/>
  <c r="S43" i="10" s="1"/>
  <c r="R494" i="9"/>
  <c r="S494" i="9" s="1"/>
  <c r="R459" i="9"/>
  <c r="S459" i="9" s="1"/>
  <c r="R385" i="9"/>
  <c r="S385" i="9" s="1"/>
  <c r="R319" i="9"/>
  <c r="S319" i="9" s="1"/>
  <c r="R256" i="9"/>
  <c r="S256" i="9" s="1"/>
  <c r="R240" i="9"/>
  <c r="S240" i="9" s="1"/>
  <c r="R147" i="9"/>
  <c r="S147" i="9" s="1"/>
  <c r="R128" i="9"/>
  <c r="S128" i="9" s="1"/>
  <c r="R474" i="8"/>
  <c r="S474" i="8" s="1"/>
  <c r="R459" i="8"/>
  <c r="S459" i="8" s="1"/>
  <c r="R397" i="8"/>
  <c r="S397" i="8" s="1"/>
  <c r="R367" i="8"/>
  <c r="S367" i="8" s="1"/>
  <c r="R336" i="8"/>
  <c r="S336" i="8" s="1"/>
  <c r="R303" i="8"/>
  <c r="S303" i="8" s="1"/>
  <c r="R157" i="8"/>
  <c r="S157" i="8" s="1"/>
  <c r="R165" i="8"/>
  <c r="S165" i="8" s="1"/>
  <c r="R173" i="8"/>
  <c r="S173" i="8" s="1"/>
  <c r="R215" i="10"/>
  <c r="S215" i="10" s="1"/>
  <c r="R533" i="9"/>
  <c r="S533" i="9" s="1"/>
  <c r="R478" i="9"/>
  <c r="S478" i="9" s="1"/>
  <c r="R436" i="9"/>
  <c r="S436" i="9" s="1"/>
  <c r="R304" i="9"/>
  <c r="S304" i="9" s="1"/>
  <c r="R297" i="9"/>
  <c r="S297" i="9" s="1"/>
  <c r="R199" i="9"/>
  <c r="S199" i="9" s="1"/>
  <c r="R118" i="9"/>
  <c r="S118" i="9" s="1"/>
  <c r="R71" i="9"/>
  <c r="S71" i="9" s="1"/>
  <c r="R34" i="9"/>
  <c r="S34" i="9" s="1"/>
  <c r="R473" i="8"/>
  <c r="S473" i="8" s="1"/>
  <c r="R495" i="8"/>
  <c r="S495" i="8" s="1"/>
  <c r="R450" i="8"/>
  <c r="S450" i="8" s="1"/>
  <c r="R404" i="8"/>
  <c r="S404" i="8" s="1"/>
  <c r="R381" i="8"/>
  <c r="S381" i="8" s="1"/>
  <c r="R342" i="8"/>
  <c r="S342" i="8" s="1"/>
  <c r="R317" i="8"/>
  <c r="S317" i="8" s="1"/>
  <c r="R248" i="8"/>
  <c r="S248" i="8" s="1"/>
  <c r="R144" i="8"/>
  <c r="S144" i="8" s="1"/>
  <c r="U20" i="8"/>
  <c r="R20" i="8"/>
  <c r="S20" i="8" s="1"/>
  <c r="R423" i="10"/>
  <c r="S423" i="10" s="1"/>
  <c r="R457" i="10"/>
  <c r="S457" i="10" s="1"/>
  <c r="R419" i="10"/>
  <c r="S419" i="10" s="1"/>
  <c r="R356" i="10"/>
  <c r="S356" i="10" s="1"/>
  <c r="R335" i="10"/>
  <c r="S335" i="10" s="1"/>
  <c r="R303" i="10"/>
  <c r="S303" i="10" s="1"/>
  <c r="R501" i="9"/>
  <c r="S501" i="9" s="1"/>
  <c r="R453" i="9"/>
  <c r="S453" i="9" s="1"/>
  <c r="R271" i="9"/>
  <c r="S271" i="9" s="1"/>
  <c r="R303" i="9"/>
  <c r="S303" i="9" s="1"/>
  <c r="R228" i="9"/>
  <c r="S228" i="9" s="1"/>
  <c r="R205" i="9"/>
  <c r="S205" i="9" s="1"/>
  <c r="R116" i="9"/>
  <c r="S116" i="9" s="1"/>
  <c r="R69" i="9"/>
  <c r="S69" i="9" s="1"/>
  <c r="R32" i="9"/>
  <c r="S32" i="9" s="1"/>
  <c r="R512" i="8"/>
  <c r="S512" i="8" s="1"/>
  <c r="R453" i="8"/>
  <c r="S453" i="8" s="1"/>
  <c r="R402" i="8"/>
  <c r="S402" i="8" s="1"/>
  <c r="R379" i="8"/>
  <c r="S379" i="8" s="1"/>
  <c r="R340" i="8"/>
  <c r="S340" i="8" s="1"/>
  <c r="R315" i="8"/>
  <c r="S315" i="8" s="1"/>
  <c r="R272" i="8"/>
  <c r="S272" i="8" s="1"/>
  <c r="R254" i="8"/>
  <c r="S254" i="8" s="1"/>
  <c r="R150" i="8"/>
  <c r="S150" i="8" s="1"/>
  <c r="R26" i="8"/>
  <c r="S26" i="8" s="1"/>
  <c r="R30" i="10"/>
  <c r="S30" i="10" s="1"/>
  <c r="R37" i="10"/>
  <c r="S37" i="10" s="1"/>
  <c r="R495" i="9"/>
  <c r="S495" i="9" s="1"/>
  <c r="U452" i="9"/>
  <c r="R452" i="9"/>
  <c r="S452" i="9" s="1"/>
  <c r="R293" i="9"/>
  <c r="S293" i="9" s="1"/>
  <c r="R218" i="9"/>
  <c r="S218" i="9" s="1"/>
  <c r="U187" i="9"/>
  <c r="W187" i="9" s="1"/>
  <c r="X187" i="9" s="1"/>
  <c r="R187" i="9"/>
  <c r="S187" i="9" s="1"/>
  <c r="R98" i="9"/>
  <c r="S98" i="9" s="1"/>
  <c r="R57" i="9"/>
  <c r="S57" i="9" s="1"/>
  <c r="R471" i="8"/>
  <c r="S471" i="8" s="1"/>
  <c r="R440" i="8"/>
  <c r="S440" i="8" s="1"/>
  <c r="R354" i="8"/>
  <c r="S354" i="8" s="1"/>
  <c r="R216" i="8"/>
  <c r="S216" i="8" s="1"/>
  <c r="R183" i="8"/>
  <c r="S183" i="8" s="1"/>
  <c r="R99" i="8"/>
  <c r="S99" i="8" s="1"/>
  <c r="R60" i="8"/>
  <c r="S60" i="8" s="1"/>
  <c r="R7" i="8"/>
  <c r="S7" i="8" s="1"/>
  <c r="R408" i="9"/>
  <c r="S408" i="9" s="1"/>
  <c r="R384" i="9"/>
  <c r="S384" i="9" s="1"/>
  <c r="R337" i="9"/>
  <c r="S337" i="9" s="1"/>
  <c r="R369" i="9"/>
  <c r="S369" i="9" s="1"/>
  <c r="R282" i="9"/>
  <c r="S282" i="9" s="1"/>
  <c r="R255" i="9"/>
  <c r="S255" i="9" s="1"/>
  <c r="R231" i="9"/>
  <c r="S231" i="9" s="1"/>
  <c r="R200" i="9"/>
  <c r="S200" i="9" s="1"/>
  <c r="R182" i="9"/>
  <c r="S182" i="9" s="1"/>
  <c r="R162" i="9"/>
  <c r="S162" i="9" s="1"/>
  <c r="R80" i="9"/>
  <c r="S80" i="9" s="1"/>
  <c r="R35" i="9"/>
  <c r="S35" i="9" s="1"/>
  <c r="U6" i="8"/>
  <c r="R515" i="7"/>
  <c r="S515" i="7" s="1"/>
  <c r="R305" i="7"/>
  <c r="S305" i="7" s="1"/>
  <c r="R145" i="7"/>
  <c r="S145" i="7" s="1"/>
  <c r="R126" i="7"/>
  <c r="S126" i="7" s="1"/>
  <c r="R78" i="7"/>
  <c r="S78" i="7" s="1"/>
  <c r="U21" i="7"/>
  <c r="U22" i="7" s="1"/>
  <c r="R21" i="7"/>
  <c r="S21" i="7" s="1"/>
  <c r="R10" i="9"/>
  <c r="S10" i="9" s="1"/>
  <c r="R398" i="8"/>
  <c r="S398" i="8" s="1"/>
  <c r="R455" i="7"/>
  <c r="S455" i="7" s="1"/>
  <c r="R393" i="7"/>
  <c r="S393" i="7" s="1"/>
  <c r="R367" i="7"/>
  <c r="S367" i="7" s="1"/>
  <c r="R244" i="7"/>
  <c r="S244" i="7" s="1"/>
  <c r="R196" i="7"/>
  <c r="S196" i="7" s="1"/>
  <c r="R434" i="9"/>
  <c r="S434" i="9" s="1"/>
  <c r="R406" i="9"/>
  <c r="S406" i="9" s="1"/>
  <c r="R359" i="9"/>
  <c r="S359" i="9" s="1"/>
  <c r="R272" i="9"/>
  <c r="S272" i="9" s="1"/>
  <c r="R245" i="9"/>
  <c r="S245" i="9" s="1"/>
  <c r="W245" i="9" s="1"/>
  <c r="X245" i="9" s="1"/>
  <c r="Y245" i="9" s="1"/>
  <c r="R221" i="9"/>
  <c r="S221" i="9" s="1"/>
  <c r="R190" i="9"/>
  <c r="S190" i="9" s="1"/>
  <c r="R172" i="9"/>
  <c r="S172" i="9" s="1"/>
  <c r="R144" i="9"/>
  <c r="S144" i="9" s="1"/>
  <c r="R117" i="9"/>
  <c r="S117" i="9" s="1"/>
  <c r="R101" i="9"/>
  <c r="S101" i="9" s="1"/>
  <c r="R52" i="9"/>
  <c r="S52" i="9" s="1"/>
  <c r="R22" i="9"/>
  <c r="S22" i="9" s="1"/>
  <c r="R413" i="8"/>
  <c r="S413" i="8" s="1"/>
  <c r="R382" i="8"/>
  <c r="S382" i="8" s="1"/>
  <c r="R335" i="8"/>
  <c r="S335" i="8" s="1"/>
  <c r="R302" i="8"/>
  <c r="S302" i="8" s="1"/>
  <c r="R283" i="8"/>
  <c r="S283" i="8" s="1"/>
  <c r="R205" i="8"/>
  <c r="S205" i="8" s="1"/>
  <c r="R204" i="8"/>
  <c r="S204" i="8" s="1"/>
  <c r="R104" i="8"/>
  <c r="S104" i="8" s="1"/>
  <c r="R88" i="8"/>
  <c r="S88" i="8" s="1"/>
  <c r="R37" i="8"/>
  <c r="S37" i="8" s="1"/>
  <c r="R465" i="7"/>
  <c r="S465" i="7" s="1"/>
  <c r="R482" i="7"/>
  <c r="S482" i="7" s="1"/>
  <c r="R422" i="7"/>
  <c r="S422" i="7" s="1"/>
  <c r="R408" i="7"/>
  <c r="S408" i="7" s="1"/>
  <c r="R226" i="7"/>
  <c r="S226" i="7" s="1"/>
  <c r="R195" i="7"/>
  <c r="S195" i="7" s="1"/>
  <c r="R124" i="7"/>
  <c r="S124" i="7" s="1"/>
  <c r="R68" i="7"/>
  <c r="S68" i="7" s="1"/>
  <c r="R30" i="7"/>
  <c r="S30" i="7" s="1"/>
  <c r="R14" i="7"/>
  <c r="S14" i="7" s="1"/>
  <c r="R21" i="10"/>
  <c r="S21" i="10" s="1"/>
  <c r="R486" i="7"/>
  <c r="S486" i="7" s="1"/>
  <c r="R462" i="7"/>
  <c r="S462" i="7" s="1"/>
  <c r="R389" i="7"/>
  <c r="S389" i="7" s="1"/>
  <c r="R225" i="7"/>
  <c r="S225" i="7" s="1"/>
  <c r="R158" i="7"/>
  <c r="S158" i="7" s="1"/>
  <c r="R134" i="7"/>
  <c r="S134" i="7" s="1"/>
  <c r="R284" i="7"/>
  <c r="S284" i="7" s="1"/>
  <c r="R141" i="7"/>
  <c r="S141" i="7" s="1"/>
  <c r="R66" i="7"/>
  <c r="S66" i="7" s="1"/>
  <c r="R472" i="7"/>
  <c r="S472" i="7" s="1"/>
  <c r="R398" i="7"/>
  <c r="S398" i="7" s="1"/>
  <c r="R372" i="7"/>
  <c r="S372" i="7" s="1"/>
  <c r="R309" i="7"/>
  <c r="S309" i="7" s="1"/>
  <c r="R291" i="7"/>
  <c r="S291" i="7" s="1"/>
  <c r="R260" i="7"/>
  <c r="S260" i="7" s="1"/>
  <c r="R268" i="7"/>
  <c r="S268" i="7" s="1"/>
  <c r="R276" i="7"/>
  <c r="S276" i="7" s="1"/>
  <c r="R287" i="7"/>
  <c r="S287" i="7" s="1"/>
  <c r="R165" i="7"/>
  <c r="S165" i="7" s="1"/>
  <c r="R149" i="7"/>
  <c r="S149" i="7" s="1"/>
  <c r="R92" i="7"/>
  <c r="S92" i="7" s="1"/>
  <c r="R485" i="7"/>
  <c r="S485" i="7" s="1"/>
  <c r="R503" i="7"/>
  <c r="S503" i="7" s="1"/>
  <c r="R445" i="7"/>
  <c r="S445" i="7" s="1"/>
  <c r="R324" i="7"/>
  <c r="S324" i="7" s="1"/>
  <c r="R206" i="7"/>
  <c r="S206" i="7" s="1"/>
  <c r="R214" i="7"/>
  <c r="S214" i="7" s="1"/>
  <c r="R222" i="7"/>
  <c r="S222" i="7" s="1"/>
  <c r="R192" i="7"/>
  <c r="S192" i="7" s="1"/>
  <c r="R113" i="7"/>
  <c r="S113" i="7" s="1"/>
  <c r="R65" i="7"/>
  <c r="S65" i="7" s="1"/>
  <c r="R35" i="7"/>
  <c r="S35" i="7" s="1"/>
  <c r="R378" i="9"/>
  <c r="S378" i="9" s="1"/>
  <c r="R363" i="9"/>
  <c r="S363" i="9" s="1"/>
  <c r="R328" i="9"/>
  <c r="S328" i="9" s="1"/>
  <c r="R276" i="9"/>
  <c r="S276" i="9" s="1"/>
  <c r="R249" i="9"/>
  <c r="S249" i="9" s="1"/>
  <c r="R225" i="9"/>
  <c r="S225" i="9" s="1"/>
  <c r="R194" i="9"/>
  <c r="S194" i="9" s="1"/>
  <c r="R176" i="9"/>
  <c r="S176" i="9" s="1"/>
  <c r="R148" i="9"/>
  <c r="S148" i="9" s="1"/>
  <c r="R121" i="9"/>
  <c r="S121" i="9" s="1"/>
  <c r="R66" i="9"/>
  <c r="S66" i="9" s="1"/>
  <c r="R56" i="9"/>
  <c r="S56" i="9" s="1"/>
  <c r="R401" i="8"/>
  <c r="S401" i="8" s="1"/>
  <c r="R370" i="8"/>
  <c r="S370" i="8" s="1"/>
  <c r="R355" i="8"/>
  <c r="S355" i="8" s="1"/>
  <c r="R322" i="8"/>
  <c r="S322" i="8" s="1"/>
  <c r="R271" i="8"/>
  <c r="S271" i="8" s="1"/>
  <c r="R245" i="8"/>
  <c r="S245" i="8" s="1"/>
  <c r="R225" i="8"/>
  <c r="S225" i="8" s="1"/>
  <c r="R192" i="8"/>
  <c r="S192" i="8" s="1"/>
  <c r="R149" i="8"/>
  <c r="S149" i="8" s="1"/>
  <c r="R124" i="8"/>
  <c r="S124" i="8" s="1"/>
  <c r="R71" i="8"/>
  <c r="S71" i="8" s="1"/>
  <c r="R61" i="8"/>
  <c r="S61" i="8" s="1"/>
  <c r="R12" i="8"/>
  <c r="S12" i="8" s="1"/>
  <c r="R471" i="7"/>
  <c r="S471" i="7" s="1"/>
  <c r="R512" i="7"/>
  <c r="S512" i="7" s="1"/>
  <c r="R420" i="7"/>
  <c r="S420" i="7" s="1"/>
  <c r="R299" i="7"/>
  <c r="S299" i="7" s="1"/>
  <c r="R239" i="7"/>
  <c r="S239" i="7" s="1"/>
  <c r="R131" i="7"/>
  <c r="S131" i="7" s="1"/>
  <c r="R104" i="7"/>
  <c r="S104" i="7" s="1"/>
  <c r="R80" i="7"/>
  <c r="S80" i="7" s="1"/>
  <c r="R42" i="7"/>
  <c r="S42" i="7" s="1"/>
  <c r="R481" i="9"/>
  <c r="S481" i="9" s="1"/>
  <c r="R440" i="9"/>
  <c r="S440" i="9" s="1"/>
  <c r="R463" i="8"/>
  <c r="S463" i="8" s="1"/>
  <c r="R496" i="8"/>
  <c r="S496" i="8" s="1"/>
  <c r="R377" i="7"/>
  <c r="S377" i="7" s="1"/>
  <c r="R330" i="7"/>
  <c r="S330" i="7" s="1"/>
  <c r="R356" i="7"/>
  <c r="S356" i="7" s="1"/>
  <c r="R229" i="7"/>
  <c r="S229" i="7" s="1"/>
  <c r="R71" i="7"/>
  <c r="S71" i="7" s="1"/>
  <c r="R33" i="7"/>
  <c r="S33" i="7" s="1"/>
  <c r="U5" i="7"/>
  <c r="R336" i="7"/>
  <c r="S336" i="7" s="1"/>
  <c r="R359" i="7"/>
  <c r="S359" i="7" s="1"/>
  <c r="R350" i="7"/>
  <c r="S350" i="7" s="1"/>
  <c r="R333" i="7"/>
  <c r="S333" i="7" s="1"/>
  <c r="R50" i="19"/>
  <c r="S50" i="19" s="1"/>
  <c r="V408" i="13"/>
  <c r="U409" i="13"/>
  <c r="V490" i="13"/>
  <c r="V491" i="13" s="1"/>
  <c r="U492" i="13"/>
  <c r="U493" i="13" s="1"/>
  <c r="R502" i="10"/>
  <c r="S502" i="10" s="1"/>
  <c r="R477" i="10"/>
  <c r="S477" i="10" s="1"/>
  <c r="U322" i="10"/>
  <c r="U323" i="10" s="1"/>
  <c r="R322" i="10"/>
  <c r="S322" i="10" s="1"/>
  <c r="R257" i="10"/>
  <c r="S257" i="10" s="1"/>
  <c r="R172" i="10"/>
  <c r="S172" i="10" s="1"/>
  <c r="R144" i="10"/>
  <c r="S144" i="10" s="1"/>
  <c r="R131" i="10"/>
  <c r="S131" i="10" s="1"/>
  <c r="R82" i="10"/>
  <c r="S82" i="10" s="1"/>
  <c r="P92" i="13"/>
  <c r="P93" i="13" s="1"/>
  <c r="P94" i="13" s="1"/>
  <c r="P95" i="13" s="1"/>
  <c r="P96" i="13" s="1"/>
  <c r="P97" i="13" s="1"/>
  <c r="P98" i="13" s="1"/>
  <c r="P99" i="13" s="1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P119" i="13" s="1"/>
  <c r="P120" i="13" s="1"/>
  <c r="P121" i="13" s="1"/>
  <c r="P122" i="13" s="1"/>
  <c r="P123" i="13" s="1"/>
  <c r="P124" i="13" s="1"/>
  <c r="P125" i="13" s="1"/>
  <c r="P126" i="13" s="1"/>
  <c r="P127" i="13" s="1"/>
  <c r="P128" i="13" s="1"/>
  <c r="P129" i="13" s="1"/>
  <c r="P130" i="13" s="1"/>
  <c r="P131" i="13" s="1"/>
  <c r="P132" i="13" s="1"/>
  <c r="P133" i="13" s="1"/>
  <c r="P134" i="13" s="1"/>
  <c r="P135" i="13" s="1"/>
  <c r="P136" i="13" s="1"/>
  <c r="P137" i="13" s="1"/>
  <c r="P138" i="13" s="1"/>
  <c r="P139" i="13" s="1"/>
  <c r="R476" i="10"/>
  <c r="S476" i="10" s="1"/>
  <c r="R458" i="10"/>
  <c r="S458" i="10" s="1"/>
  <c r="R373" i="10"/>
  <c r="S373" i="10" s="1"/>
  <c r="R230" i="10"/>
  <c r="S230" i="10" s="1"/>
  <c r="R214" i="10"/>
  <c r="S214" i="10" s="1"/>
  <c r="R9" i="10"/>
  <c r="S9" i="10" s="1"/>
  <c r="R521" i="10"/>
  <c r="S521" i="10" s="1"/>
  <c r="R479" i="10"/>
  <c r="S479" i="10" s="1"/>
  <c r="R313" i="10"/>
  <c r="S313" i="10" s="1"/>
  <c r="R294" i="10"/>
  <c r="S294" i="10" s="1"/>
  <c r="R196" i="10"/>
  <c r="S196" i="10" s="1"/>
  <c r="R103" i="10"/>
  <c r="S103" i="10" s="1"/>
  <c r="R60" i="10"/>
  <c r="S60" i="10" s="1"/>
  <c r="R490" i="10"/>
  <c r="S490" i="10" s="1"/>
  <c r="R443" i="10"/>
  <c r="S443" i="10" s="1"/>
  <c r="R416" i="10"/>
  <c r="S416" i="10" s="1"/>
  <c r="R348" i="10"/>
  <c r="S348" i="10" s="1"/>
  <c r="U194" i="10"/>
  <c r="V194" i="10" s="1"/>
  <c r="R194" i="10"/>
  <c r="S194" i="10" s="1"/>
  <c r="R190" i="10"/>
  <c r="S190" i="10" s="1"/>
  <c r="R101" i="10"/>
  <c r="S101" i="10" s="1"/>
  <c r="R58" i="10"/>
  <c r="S58" i="10" s="1"/>
  <c r="R511" i="10"/>
  <c r="S511" i="10" s="1"/>
  <c r="R529" i="10"/>
  <c r="S529" i="10" s="1"/>
  <c r="R545" i="10"/>
  <c r="S545" i="10" s="1"/>
  <c r="R425" i="10"/>
  <c r="S425" i="10" s="1"/>
  <c r="R391" i="10"/>
  <c r="S391" i="10" s="1"/>
  <c r="W391" i="10" s="1"/>
  <c r="X391" i="10" s="1"/>
  <c r="Y391" i="10" s="1"/>
  <c r="R377" i="10"/>
  <c r="S377" i="10" s="1"/>
  <c r="R360" i="10"/>
  <c r="S360" i="10" s="1"/>
  <c r="R527" i="10"/>
  <c r="S527" i="10" s="1"/>
  <c r="R543" i="10"/>
  <c r="S543" i="10" s="1"/>
  <c r="R427" i="10"/>
  <c r="S427" i="10" s="1"/>
  <c r="R339" i="10"/>
  <c r="S339" i="10" s="1"/>
  <c r="R258" i="10"/>
  <c r="S258" i="10" s="1"/>
  <c r="R225" i="10"/>
  <c r="S225" i="10" s="1"/>
  <c r="R201" i="10"/>
  <c r="S201" i="10" s="1"/>
  <c r="R181" i="10"/>
  <c r="S181" i="10" s="1"/>
  <c r="R153" i="10"/>
  <c r="S153" i="10" s="1"/>
  <c r="R124" i="10"/>
  <c r="S124" i="10" s="1"/>
  <c r="R67" i="10"/>
  <c r="S67" i="10" s="1"/>
  <c r="R57" i="10"/>
  <c r="S57" i="10" s="1"/>
  <c r="R25" i="10"/>
  <c r="S25" i="10" s="1"/>
  <c r="K324" i="10"/>
  <c r="P324" i="10" s="1"/>
  <c r="P325" i="10" s="1"/>
  <c r="P326" i="10" s="1"/>
  <c r="P327" i="10" s="1"/>
  <c r="P328" i="10" s="1"/>
  <c r="P329" i="10" s="1"/>
  <c r="P330" i="10" s="1"/>
  <c r="P331" i="10" s="1"/>
  <c r="P332" i="10" s="1"/>
  <c r="P333" i="10" s="1"/>
  <c r="P334" i="10" s="1"/>
  <c r="P335" i="10" s="1"/>
  <c r="P336" i="10" s="1"/>
  <c r="P337" i="10" s="1"/>
  <c r="P338" i="10" s="1"/>
  <c r="P339" i="10" s="1"/>
  <c r="P340" i="10" s="1"/>
  <c r="P341" i="10" s="1"/>
  <c r="P342" i="10" s="1"/>
  <c r="P343" i="10" s="1"/>
  <c r="P344" i="10" s="1"/>
  <c r="P345" i="10" s="1"/>
  <c r="P346" i="10" s="1"/>
  <c r="P347" i="10" s="1"/>
  <c r="P348" i="10" s="1"/>
  <c r="P349" i="10" s="1"/>
  <c r="P350" i="10" s="1"/>
  <c r="P351" i="10" s="1"/>
  <c r="P352" i="10" s="1"/>
  <c r="P353" i="10" s="1"/>
  <c r="P354" i="10" s="1"/>
  <c r="P355" i="10" s="1"/>
  <c r="P356" i="10" s="1"/>
  <c r="P357" i="10" s="1"/>
  <c r="P358" i="10" s="1"/>
  <c r="P359" i="10" s="1"/>
  <c r="P360" i="10" s="1"/>
  <c r="P361" i="10" s="1"/>
  <c r="P362" i="10" s="1"/>
  <c r="P363" i="10" s="1"/>
  <c r="P364" i="10" s="1"/>
  <c r="P365" i="10" s="1"/>
  <c r="P366" i="10" s="1"/>
  <c r="P367" i="10" s="1"/>
  <c r="P368" i="10" s="1"/>
  <c r="P369" i="10" s="1"/>
  <c r="P370" i="10" s="1"/>
  <c r="P371" i="10" s="1"/>
  <c r="P372" i="10" s="1"/>
  <c r="P373" i="10" s="1"/>
  <c r="P374" i="10" s="1"/>
  <c r="P375" i="10" s="1"/>
  <c r="P376" i="10" s="1"/>
  <c r="P377" i="10" s="1"/>
  <c r="P378" i="10" s="1"/>
  <c r="P379" i="10" s="1"/>
  <c r="P380" i="10" s="1"/>
  <c r="P381" i="10" s="1"/>
  <c r="P382" i="10" s="1"/>
  <c r="P383" i="10" s="1"/>
  <c r="P384" i="10" s="1"/>
  <c r="P385" i="10" s="1"/>
  <c r="P386" i="10" s="1"/>
  <c r="P387" i="10" s="1"/>
  <c r="P388" i="10" s="1"/>
  <c r="R517" i="10"/>
  <c r="S517" i="10" s="1"/>
  <c r="R529" i="9"/>
  <c r="S529" i="9" s="1"/>
  <c r="R463" i="9"/>
  <c r="S463" i="9" s="1"/>
  <c r="R393" i="9"/>
  <c r="S393" i="9" s="1"/>
  <c r="R354" i="9"/>
  <c r="S354" i="9" s="1"/>
  <c r="R327" i="9"/>
  <c r="S327" i="9" s="1"/>
  <c r="R283" i="9"/>
  <c r="S283" i="9" s="1"/>
  <c r="R264" i="9"/>
  <c r="S264" i="9" s="1"/>
  <c r="R175" i="9"/>
  <c r="S175" i="9" s="1"/>
  <c r="R155" i="9"/>
  <c r="S155" i="9" s="1"/>
  <c r="R81" i="9"/>
  <c r="S81" i="9" s="1"/>
  <c r="R44" i="9"/>
  <c r="S44" i="9" s="1"/>
  <c r="R506" i="8"/>
  <c r="S506" i="8" s="1"/>
  <c r="R427" i="8"/>
  <c r="S427" i="8" s="1"/>
  <c r="R375" i="8"/>
  <c r="S375" i="8" s="1"/>
  <c r="R311" i="8"/>
  <c r="S311" i="8" s="1"/>
  <c r="R268" i="8"/>
  <c r="S268" i="8" s="1"/>
  <c r="R242" i="8"/>
  <c r="S242" i="8" s="1"/>
  <c r="R230" i="8"/>
  <c r="S230" i="8" s="1"/>
  <c r="R158" i="8"/>
  <c r="S158" i="8" s="1"/>
  <c r="R166" i="8"/>
  <c r="S166" i="8" s="1"/>
  <c r="R174" i="8"/>
  <c r="S174" i="8" s="1"/>
  <c r="U130" i="8"/>
  <c r="U131" i="8" s="1"/>
  <c r="R130" i="8"/>
  <c r="S130" i="8" s="1"/>
  <c r="R121" i="8"/>
  <c r="S121" i="8" s="1"/>
  <c r="R76" i="8"/>
  <c r="S76" i="8" s="1"/>
  <c r="R38" i="8"/>
  <c r="S38" i="8" s="1"/>
  <c r="R530" i="10"/>
  <c r="S530" i="10" s="1"/>
  <c r="R546" i="10"/>
  <c r="S546" i="10" s="1"/>
  <c r="R413" i="10"/>
  <c r="S413" i="10" s="1"/>
  <c r="R350" i="10"/>
  <c r="S350" i="10" s="1"/>
  <c r="R329" i="10"/>
  <c r="S329" i="10" s="1"/>
  <c r="R316" i="10"/>
  <c r="S316" i="10" s="1"/>
  <c r="R297" i="10"/>
  <c r="S297" i="10" s="1"/>
  <c r="R247" i="10"/>
  <c r="S247" i="10" s="1"/>
  <c r="R171" i="10"/>
  <c r="S171" i="10" s="1"/>
  <c r="R143" i="10"/>
  <c r="S143" i="10" s="1"/>
  <c r="R122" i="10"/>
  <c r="S122" i="10" s="1"/>
  <c r="R106" i="10"/>
  <c r="S106" i="10" s="1"/>
  <c r="R516" i="10"/>
  <c r="S516" i="10" s="1"/>
  <c r="R498" i="9"/>
  <c r="S498" i="9" s="1"/>
  <c r="R448" i="9"/>
  <c r="S448" i="9" s="1"/>
  <c r="R344" i="9"/>
  <c r="S344" i="9" s="1"/>
  <c r="R230" i="9"/>
  <c r="S230" i="9" s="1"/>
  <c r="R207" i="9"/>
  <c r="S207" i="9" s="1"/>
  <c r="R500" i="8"/>
  <c r="S500" i="8" s="1"/>
  <c r="R454" i="8"/>
  <c r="S454" i="8" s="1"/>
  <c r="R389" i="8"/>
  <c r="S389" i="8" s="1"/>
  <c r="R293" i="8"/>
  <c r="S293" i="8" s="1"/>
  <c r="R274" i="8"/>
  <c r="S274" i="8" s="1"/>
  <c r="R152" i="8"/>
  <c r="S152" i="8" s="1"/>
  <c r="R28" i="8"/>
  <c r="S28" i="8" s="1"/>
  <c r="K4" i="10"/>
  <c r="P4" i="10" s="1"/>
  <c r="R457" i="9"/>
  <c r="S457" i="9" s="1"/>
  <c r="R381" i="9"/>
  <c r="S381" i="9" s="1"/>
  <c r="R350" i="9"/>
  <c r="S350" i="9" s="1"/>
  <c r="R315" i="9"/>
  <c r="S315" i="9" s="1"/>
  <c r="R163" i="9"/>
  <c r="S163" i="9" s="1"/>
  <c r="R476" i="8"/>
  <c r="S476" i="8" s="1"/>
  <c r="R457" i="8"/>
  <c r="S457" i="8" s="1"/>
  <c r="R387" i="8"/>
  <c r="S387" i="8" s="1"/>
  <c r="R323" i="8"/>
  <c r="S323" i="8" s="1"/>
  <c r="R210" i="8"/>
  <c r="S210" i="8" s="1"/>
  <c r="R101" i="8"/>
  <c r="S101" i="8" s="1"/>
  <c r="U85" i="8"/>
  <c r="V85" i="8" s="1"/>
  <c r="R85" i="8"/>
  <c r="S85" i="8" s="1"/>
  <c r="R46" i="8"/>
  <c r="S46" i="8" s="1"/>
  <c r="U46" i="8"/>
  <c r="R13" i="8"/>
  <c r="S13" i="8" s="1"/>
  <c r="R540" i="10"/>
  <c r="S540" i="10" s="1"/>
  <c r="R464" i="10"/>
  <c r="S464" i="10" s="1"/>
  <c r="R446" i="10"/>
  <c r="S446" i="10" s="1"/>
  <c r="R409" i="10"/>
  <c r="S409" i="10" s="1"/>
  <c r="R325" i="10"/>
  <c r="S325" i="10" s="1"/>
  <c r="R312" i="10"/>
  <c r="S312" i="10" s="1"/>
  <c r="R293" i="10"/>
  <c r="S293" i="10" s="1"/>
  <c r="R250" i="10"/>
  <c r="S250" i="10" s="1"/>
  <c r="R243" i="10"/>
  <c r="S243" i="10" s="1"/>
  <c r="R219" i="10"/>
  <c r="S219" i="10" s="1"/>
  <c r="R110" i="10"/>
  <c r="S110" i="10" s="1"/>
  <c r="R94" i="10"/>
  <c r="S94" i="10" s="1"/>
  <c r="R85" i="10"/>
  <c r="S85" i="10" s="1"/>
  <c r="R514" i="10"/>
  <c r="S514" i="10" s="1"/>
  <c r="R500" i="9"/>
  <c r="S500" i="9" s="1"/>
  <c r="R520" i="9"/>
  <c r="S520" i="9" s="1"/>
  <c r="R456" i="9"/>
  <c r="S456" i="9" s="1"/>
  <c r="R429" i="9"/>
  <c r="S429" i="9" s="1"/>
  <c r="R340" i="9"/>
  <c r="S340" i="9" s="1"/>
  <c r="R372" i="9"/>
  <c r="S372" i="9" s="1"/>
  <c r="R195" i="9"/>
  <c r="S195" i="9" s="1"/>
  <c r="R114" i="9"/>
  <c r="S114" i="9" s="1"/>
  <c r="R67" i="9"/>
  <c r="S67" i="9" s="1"/>
  <c r="R30" i="9"/>
  <c r="S30" i="9" s="1"/>
  <c r="R507" i="8"/>
  <c r="S507" i="8" s="1"/>
  <c r="R444" i="8"/>
  <c r="S444" i="8" s="1"/>
  <c r="R425" i="8"/>
  <c r="S425" i="8" s="1"/>
  <c r="R286" i="8"/>
  <c r="S286" i="8" s="1"/>
  <c r="R191" i="8"/>
  <c r="S191" i="8" s="1"/>
  <c r="R115" i="8"/>
  <c r="S115" i="8" s="1"/>
  <c r="R70" i="8"/>
  <c r="S70" i="8" s="1"/>
  <c r="R32" i="8"/>
  <c r="S32" i="8" s="1"/>
  <c r="R334" i="9"/>
  <c r="S334" i="9" s="1"/>
  <c r="R415" i="8"/>
  <c r="S415" i="8" s="1"/>
  <c r="R384" i="8"/>
  <c r="S384" i="8" s="1"/>
  <c r="R337" i="8"/>
  <c r="S337" i="8" s="1"/>
  <c r="R304" i="8"/>
  <c r="S304" i="8" s="1"/>
  <c r="R285" i="8"/>
  <c r="S285" i="8" s="1"/>
  <c r="R207" i="8"/>
  <c r="S207" i="8" s="1"/>
  <c r="R131" i="8"/>
  <c r="S131" i="8" s="1"/>
  <c r="R106" i="8"/>
  <c r="S106" i="8" s="1"/>
  <c r="R90" i="8"/>
  <c r="S90" i="8" s="1"/>
  <c r="R39" i="8"/>
  <c r="S39" i="8" s="1"/>
  <c r="R466" i="7"/>
  <c r="S466" i="7" s="1"/>
  <c r="R483" i="7"/>
  <c r="S483" i="7" s="1"/>
  <c r="R394" i="7"/>
  <c r="S394" i="7" s="1"/>
  <c r="R368" i="7"/>
  <c r="S368" i="7" s="1"/>
  <c r="R313" i="7"/>
  <c r="S313" i="7" s="1"/>
  <c r="R169" i="7"/>
  <c r="S169" i="7" s="1"/>
  <c r="R153" i="7"/>
  <c r="S153" i="7" s="1"/>
  <c r="R29" i="7"/>
  <c r="S29" i="7" s="1"/>
  <c r="R81" i="10"/>
  <c r="S81" i="10" s="1"/>
  <c r="R6" i="9"/>
  <c r="S6" i="9" s="1"/>
  <c r="R466" i="8"/>
  <c r="S466" i="8" s="1"/>
  <c r="R459" i="7"/>
  <c r="S459" i="7" s="1"/>
  <c r="R375" i="7"/>
  <c r="S375" i="7" s="1"/>
  <c r="R252" i="7"/>
  <c r="S252" i="7" s="1"/>
  <c r="R204" i="7"/>
  <c r="S204" i="7" s="1"/>
  <c r="R117" i="7"/>
  <c r="S117" i="7" s="1"/>
  <c r="R69" i="7"/>
  <c r="S69" i="7" s="1"/>
  <c r="R39" i="7"/>
  <c r="S39" i="7" s="1"/>
  <c r="R445" i="9"/>
  <c r="S445" i="9" s="1"/>
  <c r="R324" i="9"/>
  <c r="S324" i="9" s="1"/>
  <c r="R509" i="7"/>
  <c r="S509" i="7" s="1"/>
  <c r="R382" i="7"/>
  <c r="S382" i="7" s="1"/>
  <c r="R319" i="7"/>
  <c r="S319" i="7" s="1"/>
  <c r="R151" i="7"/>
  <c r="S151" i="7" s="1"/>
  <c r="R229" i="10"/>
  <c r="S229" i="10" s="1"/>
  <c r="R205" i="10"/>
  <c r="S205" i="10" s="1"/>
  <c r="R185" i="10"/>
  <c r="S185" i="10" s="1"/>
  <c r="R157" i="10"/>
  <c r="S157" i="10" s="1"/>
  <c r="R128" i="10"/>
  <c r="S128" i="10" s="1"/>
  <c r="R71" i="10"/>
  <c r="S71" i="10" s="1"/>
  <c r="R61" i="10"/>
  <c r="S61" i="10" s="1"/>
  <c r="R490" i="8"/>
  <c r="S490" i="8" s="1"/>
  <c r="R396" i="8"/>
  <c r="S396" i="8" s="1"/>
  <c r="R491" i="7"/>
  <c r="S491" i="7" s="1"/>
  <c r="R421" i="7"/>
  <c r="S421" i="7" s="1"/>
  <c r="R407" i="7"/>
  <c r="S407" i="7" s="1"/>
  <c r="R302" i="7"/>
  <c r="S302" i="7" s="1"/>
  <c r="R142" i="7"/>
  <c r="S142" i="7" s="1"/>
  <c r="R123" i="7"/>
  <c r="S123" i="7" s="1"/>
  <c r="R75" i="7"/>
  <c r="S75" i="7" s="1"/>
  <c r="R519" i="9"/>
  <c r="S519" i="9" s="1"/>
  <c r="R412" i="9"/>
  <c r="S412" i="9" s="1"/>
  <c r="R388" i="9"/>
  <c r="S388" i="9" s="1"/>
  <c r="R341" i="9"/>
  <c r="S341" i="9" s="1"/>
  <c r="R373" i="9"/>
  <c r="S373" i="9" s="1"/>
  <c r="R306" i="9"/>
  <c r="S306" i="9" s="1"/>
  <c r="R286" i="9"/>
  <c r="S286" i="9" s="1"/>
  <c r="R259" i="9"/>
  <c r="S259" i="9" s="1"/>
  <c r="R235" i="9"/>
  <c r="S235" i="9" s="1"/>
  <c r="R204" i="9"/>
  <c r="S204" i="9" s="1"/>
  <c r="R158" i="9"/>
  <c r="S158" i="9" s="1"/>
  <c r="R131" i="9"/>
  <c r="S131" i="9" s="1"/>
  <c r="R76" i="9"/>
  <c r="S76" i="9" s="1"/>
  <c r="R31" i="9"/>
  <c r="S31" i="9" s="1"/>
  <c r="R411" i="8"/>
  <c r="S411" i="8" s="1"/>
  <c r="R380" i="8"/>
  <c r="S380" i="8" s="1"/>
  <c r="R333" i="8"/>
  <c r="S333" i="8" s="1"/>
  <c r="R300" i="8"/>
  <c r="S300" i="8" s="1"/>
  <c r="R281" i="8"/>
  <c r="S281" i="8" s="1"/>
  <c r="R255" i="8"/>
  <c r="S255" i="8" s="1"/>
  <c r="R202" i="8"/>
  <c r="S202" i="8" s="1"/>
  <c r="R102" i="8"/>
  <c r="S102" i="8" s="1"/>
  <c r="R86" i="8"/>
  <c r="S86" i="8" s="1"/>
  <c r="R81" i="8"/>
  <c r="S81" i="8" s="1"/>
  <c r="R35" i="8"/>
  <c r="S35" i="8" s="1"/>
  <c r="R256" i="7"/>
  <c r="S256" i="7" s="1"/>
  <c r="R264" i="7"/>
  <c r="S264" i="7" s="1"/>
  <c r="R272" i="7"/>
  <c r="S272" i="7" s="1"/>
  <c r="R281" i="7"/>
  <c r="S281" i="7" s="1"/>
  <c r="R468" i="8"/>
  <c r="S468" i="8" s="1"/>
  <c r="R449" i="7"/>
  <c r="S449" i="7" s="1"/>
  <c r="U363" i="7"/>
  <c r="R363" i="7"/>
  <c r="S363" i="7" s="1"/>
  <c r="R207" i="7"/>
  <c r="S207" i="7" s="1"/>
  <c r="R215" i="7"/>
  <c r="S215" i="7" s="1"/>
  <c r="R223" i="7"/>
  <c r="S223" i="7" s="1"/>
  <c r="R200" i="7"/>
  <c r="S200" i="7" s="1"/>
  <c r="R504" i="9"/>
  <c r="S504" i="9" s="1"/>
  <c r="R26" i="9"/>
  <c r="S26" i="9" s="1"/>
  <c r="W131" i="7"/>
  <c r="X131" i="7" s="1"/>
  <c r="V131" i="7"/>
  <c r="V132" i="7" s="1"/>
  <c r="R90" i="7"/>
  <c r="S90" i="7" s="1"/>
  <c r="R498" i="7"/>
  <c r="S498" i="7" s="1"/>
  <c r="R436" i="7"/>
  <c r="S436" i="7" s="1"/>
  <c r="W436" i="7" s="1"/>
  <c r="X436" i="7" s="1"/>
  <c r="Y436" i="7" s="1"/>
  <c r="R425" i="7"/>
  <c r="S425" i="7" s="1"/>
  <c r="R411" i="7"/>
  <c r="S411" i="7" s="1"/>
  <c r="R339" i="7"/>
  <c r="S339" i="7" s="1"/>
  <c r="R354" i="7"/>
  <c r="S354" i="7" s="1"/>
  <c r="R198" i="7"/>
  <c r="S198" i="7" s="1"/>
  <c r="R154" i="7"/>
  <c r="S154" i="7" s="1"/>
  <c r="R5" i="7"/>
  <c r="S5" i="7" s="1"/>
  <c r="R337" i="7"/>
  <c r="S337" i="7" s="1"/>
  <c r="R306" i="7"/>
  <c r="S306" i="7" s="1"/>
  <c r="V392" i="10"/>
  <c r="W392" i="10"/>
  <c r="X392" i="10" s="1"/>
  <c r="U6" i="9"/>
  <c r="V5" i="9"/>
  <c r="W5" i="9"/>
  <c r="X5" i="9" s="1"/>
  <c r="Y5" i="9" s="1"/>
  <c r="V20" i="7"/>
  <c r="W20" i="7"/>
  <c r="X20" i="7" s="1"/>
  <c r="Y20" i="7" s="1"/>
  <c r="U6" i="14"/>
  <c r="U7" i="14" s="1"/>
  <c r="W5" i="14"/>
  <c r="X5" i="14" s="1"/>
  <c r="W143" i="13"/>
  <c r="X143" i="13" s="1"/>
  <c r="P132" i="6"/>
  <c r="P337" i="13"/>
  <c r="P338" i="13" s="1"/>
  <c r="P339" i="13" s="1"/>
  <c r="P340" i="13" s="1"/>
  <c r="P341" i="13" s="1"/>
  <c r="P342" i="13" s="1"/>
  <c r="P343" i="13" s="1"/>
  <c r="P344" i="13" s="1"/>
  <c r="P345" i="13" s="1"/>
  <c r="P346" i="13" s="1"/>
  <c r="P347" i="13" s="1"/>
  <c r="P348" i="13" s="1"/>
  <c r="P349" i="13" s="1"/>
  <c r="P350" i="13" s="1"/>
  <c r="P143" i="13"/>
  <c r="P144" i="13" s="1"/>
  <c r="P145" i="13" s="1"/>
  <c r="P6" i="13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6" i="1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440" i="8"/>
  <c r="P441" i="8" s="1"/>
  <c r="P442" i="8" s="1"/>
  <c r="P443" i="8" s="1"/>
  <c r="P444" i="8" s="1"/>
  <c r="P445" i="8" s="1"/>
  <c r="P446" i="8" s="1"/>
  <c r="P447" i="8" s="1"/>
  <c r="P448" i="8" s="1"/>
  <c r="P449" i="8" s="1"/>
  <c r="P450" i="8" s="1"/>
  <c r="P451" i="8" s="1"/>
  <c r="P452" i="8" s="1"/>
  <c r="P453" i="8" s="1"/>
  <c r="P454" i="8" s="1"/>
  <c r="P455" i="8" s="1"/>
  <c r="P456" i="8" s="1"/>
  <c r="P457" i="8" s="1"/>
  <c r="P458" i="8" s="1"/>
  <c r="P459" i="8" s="1"/>
  <c r="P460" i="8" s="1"/>
  <c r="P461" i="8" s="1"/>
  <c r="P462" i="8" s="1"/>
  <c r="P463" i="8" s="1"/>
  <c r="P464" i="8" s="1"/>
  <c r="P465" i="8" s="1"/>
  <c r="P466" i="8" s="1"/>
  <c r="P467" i="8" s="1"/>
  <c r="P468" i="8" s="1"/>
  <c r="P469" i="8" s="1"/>
  <c r="P470" i="8" s="1"/>
  <c r="P471" i="8" s="1"/>
  <c r="P472" i="8" s="1"/>
  <c r="P473" i="8" s="1"/>
  <c r="P474" i="8" s="1"/>
  <c r="P475" i="8" s="1"/>
  <c r="P476" i="8" s="1"/>
  <c r="P477" i="8" s="1"/>
  <c r="P478" i="8" s="1"/>
  <c r="P479" i="8" s="1"/>
  <c r="P480" i="8" s="1"/>
  <c r="P481" i="8" s="1"/>
  <c r="P482" i="8" s="1"/>
  <c r="P483" i="8" s="1"/>
  <c r="P484" i="8" s="1"/>
  <c r="P485" i="8" s="1"/>
  <c r="P486" i="8" s="1"/>
  <c r="P487" i="8" s="1"/>
  <c r="P488" i="8" s="1"/>
  <c r="P489" i="8" s="1"/>
  <c r="P490" i="8" s="1"/>
  <c r="P491" i="8" s="1"/>
  <c r="P492" i="8" s="1"/>
  <c r="P493" i="8" s="1"/>
  <c r="P494" i="8" s="1"/>
  <c r="P495" i="8" s="1"/>
  <c r="P496" i="8" s="1"/>
  <c r="P497" i="8" s="1"/>
  <c r="P498" i="8" s="1"/>
  <c r="P499" i="8" s="1"/>
  <c r="P500" i="8" s="1"/>
  <c r="P501" i="8" s="1"/>
  <c r="P502" i="8" s="1"/>
  <c r="P503" i="8" s="1"/>
  <c r="P504" i="8" s="1"/>
  <c r="P505" i="8" s="1"/>
  <c r="P506" i="8" s="1"/>
  <c r="P507" i="8" s="1"/>
  <c r="P508" i="8" s="1"/>
  <c r="P509" i="8" s="1"/>
  <c r="P510" i="8" s="1"/>
  <c r="P511" i="8" s="1"/>
  <c r="P512" i="8" s="1"/>
  <c r="P513" i="8" s="1"/>
  <c r="P514" i="8" s="1"/>
  <c r="P515" i="8" s="1"/>
  <c r="P516" i="8" s="1"/>
  <c r="P517" i="8" s="1"/>
  <c r="P50" i="8"/>
  <c r="P51" i="8" s="1"/>
  <c r="P52" i="8" s="1"/>
  <c r="P53" i="8" s="1"/>
  <c r="P54" i="8" s="1"/>
  <c r="P55" i="8" s="1"/>
  <c r="P237" i="6"/>
  <c r="P238" i="6" s="1"/>
  <c r="P239" i="6" s="1"/>
  <c r="P240" i="6" s="1"/>
  <c r="P241" i="6" s="1"/>
  <c r="P242" i="6" s="1"/>
  <c r="P243" i="6" s="1"/>
  <c r="P244" i="6" s="1"/>
  <c r="P245" i="6" s="1"/>
  <c r="P246" i="6" s="1"/>
  <c r="P247" i="6" s="1"/>
  <c r="W264" i="12"/>
  <c r="X264" i="12" s="1"/>
  <c r="R49" i="19"/>
  <c r="S49" i="19" s="1"/>
  <c r="K114" i="19"/>
  <c r="P50" i="9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P84" i="9" s="1"/>
  <c r="P85" i="9" s="1"/>
  <c r="P86" i="9" s="1"/>
  <c r="R165" i="19"/>
  <c r="S165" i="19" s="1"/>
  <c r="V5" i="14"/>
  <c r="P200" i="13"/>
  <c r="P201" i="13" s="1"/>
  <c r="P202" i="13" s="1"/>
  <c r="P203" i="13" s="1"/>
  <c r="P204" i="11"/>
  <c r="P205" i="11" s="1"/>
  <c r="P206" i="11" s="1"/>
  <c r="P207" i="11" s="1"/>
  <c r="P208" i="11" s="1"/>
  <c r="P209" i="11" s="1"/>
  <c r="P210" i="11" s="1"/>
  <c r="P211" i="11" s="1"/>
  <c r="P212" i="11" s="1"/>
  <c r="P213" i="11" s="1"/>
  <c r="P214" i="11" s="1"/>
  <c r="P215" i="11" s="1"/>
  <c r="P216" i="11" s="1"/>
  <c r="P217" i="11" s="1"/>
  <c r="P218" i="11" s="1"/>
  <c r="P219" i="11" s="1"/>
  <c r="P220" i="11" s="1"/>
  <c r="P221" i="11" s="1"/>
  <c r="P222" i="11" s="1"/>
  <c r="P223" i="11" s="1"/>
  <c r="P224" i="11" s="1"/>
  <c r="P225" i="11" s="1"/>
  <c r="P226" i="11" s="1"/>
  <c r="P227" i="11" s="1"/>
  <c r="P228" i="11" s="1"/>
  <c r="P229" i="11" s="1"/>
  <c r="P230" i="11" s="1"/>
  <c r="P231" i="11" s="1"/>
  <c r="P232" i="11" s="1"/>
  <c r="P233" i="11" s="1"/>
  <c r="P234" i="11" s="1"/>
  <c r="P235" i="11" s="1"/>
  <c r="P236" i="11" s="1"/>
  <c r="P237" i="11" s="1"/>
  <c r="P238" i="11" s="1"/>
  <c r="P239" i="11" s="1"/>
  <c r="P240" i="11" s="1"/>
  <c r="P241" i="11" s="1"/>
  <c r="P242" i="11" s="1"/>
  <c r="P243" i="11" s="1"/>
  <c r="P244" i="11" s="1"/>
  <c r="P245" i="11" s="1"/>
  <c r="P246" i="11" s="1"/>
  <c r="P247" i="11" s="1"/>
  <c r="P248" i="11" s="1"/>
  <c r="P249" i="11" s="1"/>
  <c r="P250" i="11" s="1"/>
  <c r="P251" i="11" s="1"/>
  <c r="P252" i="11" s="1"/>
  <c r="P253" i="11" s="1"/>
  <c r="P254" i="11" s="1"/>
  <c r="P255" i="11" s="1"/>
  <c r="P256" i="11" s="1"/>
  <c r="P257" i="11" s="1"/>
  <c r="P258" i="11" s="1"/>
  <c r="P259" i="11" s="1"/>
  <c r="P49" i="6"/>
  <c r="P50" i="6" s="1"/>
  <c r="P51" i="6" s="1"/>
  <c r="P52" i="6" s="1"/>
  <c r="P20" i="14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R124" i="17"/>
  <c r="S124" i="17" s="1"/>
  <c r="W124" i="17" s="1"/>
  <c r="X124" i="17" s="1"/>
  <c r="Y124" i="17" s="1"/>
  <c r="P125" i="17"/>
  <c r="P126" i="17" s="1"/>
  <c r="P127" i="17" s="1"/>
  <c r="P128" i="17" s="1"/>
  <c r="P129" i="17" s="1"/>
  <c r="P130" i="17" s="1"/>
  <c r="P131" i="17" s="1"/>
  <c r="P132" i="17" s="1"/>
  <c r="P133" i="17" s="1"/>
  <c r="P134" i="17" s="1"/>
  <c r="P135" i="17" s="1"/>
  <c r="P136" i="17" s="1"/>
  <c r="P137" i="17" s="1"/>
  <c r="P138" i="17" s="1"/>
  <c r="P139" i="17" s="1"/>
  <c r="P140" i="17" s="1"/>
  <c r="P141" i="17" s="1"/>
  <c r="P142" i="17" s="1"/>
  <c r="P143" i="17" s="1"/>
  <c r="P144" i="17" s="1"/>
  <c r="P145" i="17" s="1"/>
  <c r="P146" i="17" s="1"/>
  <c r="P147" i="17" s="1"/>
  <c r="P148" i="17" s="1"/>
  <c r="P149" i="17" s="1"/>
  <c r="P150" i="17" s="1"/>
  <c r="P151" i="17" s="1"/>
  <c r="P152" i="17" s="1"/>
  <c r="P153" i="17" s="1"/>
  <c r="P154" i="17" s="1"/>
  <c r="P155" i="17" s="1"/>
  <c r="P156" i="17" s="1"/>
  <c r="P157" i="17" s="1"/>
  <c r="P158" i="17" s="1"/>
  <c r="P159" i="17" s="1"/>
  <c r="P160" i="17" s="1"/>
  <c r="P368" i="7"/>
  <c r="P369" i="7" s="1"/>
  <c r="P370" i="7" s="1"/>
  <c r="P371" i="7" s="1"/>
  <c r="P372" i="7" s="1"/>
  <c r="P373" i="7" s="1"/>
  <c r="P374" i="7" s="1"/>
  <c r="P375" i="7" s="1"/>
  <c r="P376" i="7" s="1"/>
  <c r="P377" i="7" s="1"/>
  <c r="P378" i="7" s="1"/>
  <c r="P379" i="7" s="1"/>
  <c r="P380" i="7" s="1"/>
  <c r="P381" i="7" s="1"/>
  <c r="P382" i="7" s="1"/>
  <c r="P383" i="7" s="1"/>
  <c r="P384" i="7" s="1"/>
  <c r="P385" i="7" s="1"/>
  <c r="P386" i="7" s="1"/>
  <c r="P387" i="7" s="1"/>
  <c r="P388" i="7" s="1"/>
  <c r="P389" i="7" s="1"/>
  <c r="P390" i="7" s="1"/>
  <c r="P391" i="7" s="1"/>
  <c r="P392" i="7" s="1"/>
  <c r="P393" i="7" s="1"/>
  <c r="P394" i="7" s="1"/>
  <c r="P395" i="7" s="1"/>
  <c r="P396" i="7" s="1"/>
  <c r="P397" i="7" s="1"/>
  <c r="P398" i="7" s="1"/>
  <c r="P399" i="7" s="1"/>
  <c r="P400" i="7" s="1"/>
  <c r="P401" i="7" s="1"/>
  <c r="P402" i="7" s="1"/>
  <c r="P403" i="7" s="1"/>
  <c r="P404" i="7" s="1"/>
  <c r="P405" i="7" s="1"/>
  <c r="P406" i="7" s="1"/>
  <c r="P407" i="7" s="1"/>
  <c r="P408" i="7" s="1"/>
  <c r="P409" i="7" s="1"/>
  <c r="P410" i="7" s="1"/>
  <c r="P411" i="7" s="1"/>
  <c r="P412" i="7" s="1"/>
  <c r="P413" i="7" s="1"/>
  <c r="P414" i="7" s="1"/>
  <c r="P415" i="7" s="1"/>
  <c r="P416" i="7" s="1"/>
  <c r="P417" i="7" s="1"/>
  <c r="P418" i="7" s="1"/>
  <c r="P419" i="7" s="1"/>
  <c r="P420" i="7" s="1"/>
  <c r="P421" i="7" s="1"/>
  <c r="P422" i="7" s="1"/>
  <c r="P423" i="7" s="1"/>
  <c r="P424" i="7" s="1"/>
  <c r="P425" i="7" s="1"/>
  <c r="P426" i="7" s="1"/>
  <c r="P427" i="7" s="1"/>
  <c r="P428" i="7" s="1"/>
  <c r="P429" i="7" s="1"/>
  <c r="P430" i="7" s="1"/>
  <c r="P431" i="7" s="1"/>
  <c r="P432" i="7" s="1"/>
  <c r="P433" i="7" s="1"/>
  <c r="P179" i="6"/>
  <c r="U144" i="13"/>
  <c r="U145" i="13" s="1"/>
  <c r="R51" i="19"/>
  <c r="S51" i="19" s="1"/>
  <c r="R490" i="12"/>
  <c r="S490" i="12" s="1"/>
  <c r="P496" i="13"/>
  <c r="P497" i="13" s="1"/>
  <c r="P498" i="13" s="1"/>
  <c r="P499" i="13" s="1"/>
  <c r="P500" i="13" s="1"/>
  <c r="P501" i="13" s="1"/>
  <c r="P502" i="13" s="1"/>
  <c r="P503" i="13" s="1"/>
  <c r="P504" i="13" s="1"/>
  <c r="P505" i="13" s="1"/>
  <c r="P506" i="13" s="1"/>
  <c r="P507" i="13" s="1"/>
  <c r="P508" i="13" s="1"/>
  <c r="P509" i="13" s="1"/>
  <c r="P510" i="13" s="1"/>
  <c r="P511" i="13" s="1"/>
  <c r="P512" i="13" s="1"/>
  <c r="P513" i="13" s="1"/>
  <c r="P514" i="13" s="1"/>
  <c r="P515" i="13" s="1"/>
  <c r="P516" i="13" s="1"/>
  <c r="P517" i="13" s="1"/>
  <c r="P518" i="13" s="1"/>
  <c r="P519" i="13" s="1"/>
  <c r="P520" i="13" s="1"/>
  <c r="P521" i="13" s="1"/>
  <c r="P522" i="13" s="1"/>
  <c r="P523" i="13" s="1"/>
  <c r="P524" i="13" s="1"/>
  <c r="P525" i="13" s="1"/>
  <c r="P526" i="13" s="1"/>
  <c r="P527" i="13" s="1"/>
  <c r="P528" i="13" s="1"/>
  <c r="P529" i="13" s="1"/>
  <c r="P530" i="13" s="1"/>
  <c r="P531" i="13" s="1"/>
  <c r="P532" i="13" s="1"/>
  <c r="P533" i="13" s="1"/>
  <c r="P534" i="13" s="1"/>
  <c r="P535" i="13" s="1"/>
  <c r="P536" i="13" s="1"/>
  <c r="P537" i="13" s="1"/>
  <c r="P538" i="13" s="1"/>
  <c r="P539" i="13" s="1"/>
  <c r="P540" i="13" s="1"/>
  <c r="P541" i="13" s="1"/>
  <c r="P542" i="13" s="1"/>
  <c r="P543" i="13" s="1"/>
  <c r="P544" i="13" s="1"/>
  <c r="P545" i="13" s="1"/>
  <c r="P546" i="13" s="1"/>
  <c r="P547" i="13" s="1"/>
  <c r="P548" i="13" s="1"/>
  <c r="P549" i="13" s="1"/>
  <c r="P550" i="13" s="1"/>
  <c r="P551" i="13" s="1"/>
  <c r="P552" i="13" s="1"/>
  <c r="P553" i="13" s="1"/>
  <c r="P554" i="13" s="1"/>
  <c r="P555" i="13" s="1"/>
  <c r="P556" i="13" s="1"/>
  <c r="P557" i="13" s="1"/>
  <c r="P558" i="13" s="1"/>
  <c r="P559" i="13" s="1"/>
  <c r="P560" i="13" s="1"/>
  <c r="P561" i="13" s="1"/>
  <c r="P562" i="13" s="1"/>
  <c r="P563" i="13" s="1"/>
  <c r="P564" i="13" s="1"/>
  <c r="P565" i="13" s="1"/>
  <c r="P566" i="13" s="1"/>
  <c r="P567" i="13" s="1"/>
  <c r="P568" i="13" s="1"/>
  <c r="P569" i="13" s="1"/>
  <c r="P570" i="13" s="1"/>
  <c r="P571" i="13" s="1"/>
  <c r="P572" i="13" s="1"/>
  <c r="P573" i="13" s="1"/>
  <c r="P574" i="13" s="1"/>
  <c r="P575" i="13" s="1"/>
  <c r="P576" i="13" s="1"/>
  <c r="P577" i="13" s="1"/>
  <c r="P578" i="13" s="1"/>
  <c r="P579" i="13" s="1"/>
  <c r="P580" i="13" s="1"/>
  <c r="P198" i="18"/>
  <c r="P199" i="18" s="1"/>
  <c r="P200" i="18" s="1"/>
  <c r="P201" i="18" s="1"/>
  <c r="P202" i="18" s="1"/>
  <c r="P203" i="18" s="1"/>
  <c r="P204" i="18" s="1"/>
  <c r="P205" i="18" s="1"/>
  <c r="P206" i="18" s="1"/>
  <c r="P207" i="18" s="1"/>
  <c r="P208" i="18" s="1"/>
  <c r="P209" i="18" s="1"/>
  <c r="P210" i="18" s="1"/>
  <c r="P211" i="18" s="1"/>
  <c r="P212" i="18" s="1"/>
  <c r="P213" i="18" s="1"/>
  <c r="P214" i="18" s="1"/>
  <c r="P215" i="18" s="1"/>
  <c r="P216" i="18" s="1"/>
  <c r="P217" i="18" s="1"/>
  <c r="P218" i="18" s="1"/>
  <c r="P219" i="18" s="1"/>
  <c r="P220" i="18" s="1"/>
  <c r="P221" i="18" s="1"/>
  <c r="P222" i="18" s="1"/>
  <c r="P223" i="18" s="1"/>
  <c r="P224" i="18" s="1"/>
  <c r="P225" i="18" s="1"/>
  <c r="P226" i="18" s="1"/>
  <c r="P227" i="18" s="1"/>
  <c r="P228" i="18" s="1"/>
  <c r="P229" i="18" s="1"/>
  <c r="P230" i="18" s="1"/>
  <c r="P231" i="18" s="1"/>
  <c r="P232" i="18" s="1"/>
  <c r="P233" i="18" s="1"/>
  <c r="P234" i="18" s="1"/>
  <c r="P235" i="18" s="1"/>
  <c r="P236" i="18" s="1"/>
  <c r="P237" i="18" s="1"/>
  <c r="P238" i="18" s="1"/>
  <c r="P239" i="18" s="1"/>
  <c r="P240" i="18" s="1"/>
  <c r="P241" i="18" s="1"/>
  <c r="P242" i="18" s="1"/>
  <c r="P243" i="18" s="1"/>
  <c r="P244" i="18" s="1"/>
  <c r="P245" i="18" s="1"/>
  <c r="P246" i="18" s="1"/>
  <c r="P247" i="18" s="1"/>
  <c r="P313" i="9"/>
  <c r="P314" i="9" s="1"/>
  <c r="P315" i="9" s="1"/>
  <c r="P316" i="9" s="1"/>
  <c r="P317" i="9" s="1"/>
  <c r="P318" i="9" s="1"/>
  <c r="P319" i="9" s="1"/>
  <c r="P320" i="9" s="1"/>
  <c r="P321" i="9" s="1"/>
  <c r="P322" i="9" s="1"/>
  <c r="P323" i="9" s="1"/>
  <c r="P324" i="9" s="1"/>
  <c r="P325" i="9" s="1"/>
  <c r="P326" i="9" s="1"/>
  <c r="P327" i="9" s="1"/>
  <c r="P328" i="9" s="1"/>
  <c r="P329" i="9" s="1"/>
  <c r="P330" i="9" s="1"/>
  <c r="P331" i="9" s="1"/>
  <c r="P332" i="9" s="1"/>
  <c r="P333" i="9" s="1"/>
  <c r="P334" i="9" s="1"/>
  <c r="P335" i="9" s="1"/>
  <c r="P336" i="9" s="1"/>
  <c r="P337" i="9" s="1"/>
  <c r="P338" i="9" s="1"/>
  <c r="P339" i="9" s="1"/>
  <c r="P340" i="9" s="1"/>
  <c r="P341" i="9" s="1"/>
  <c r="P342" i="9" s="1"/>
  <c r="P343" i="9" s="1"/>
  <c r="P344" i="9" s="1"/>
  <c r="P345" i="9" s="1"/>
  <c r="P346" i="9" s="1"/>
  <c r="P347" i="9" s="1"/>
  <c r="P348" i="9" s="1"/>
  <c r="P349" i="9" s="1"/>
  <c r="P350" i="9" s="1"/>
  <c r="P351" i="9" s="1"/>
  <c r="P352" i="9" s="1"/>
  <c r="P353" i="9" s="1"/>
  <c r="P354" i="9" s="1"/>
  <c r="P355" i="9" s="1"/>
  <c r="P356" i="9" s="1"/>
  <c r="P357" i="9" s="1"/>
  <c r="P358" i="9" s="1"/>
  <c r="P359" i="9" s="1"/>
  <c r="P360" i="9" s="1"/>
  <c r="P361" i="9" s="1"/>
  <c r="P362" i="9" s="1"/>
  <c r="P363" i="9" s="1"/>
  <c r="P364" i="9" s="1"/>
  <c r="P365" i="9" s="1"/>
  <c r="P366" i="9" s="1"/>
  <c r="P367" i="9" s="1"/>
  <c r="P368" i="9" s="1"/>
  <c r="P369" i="9" s="1"/>
  <c r="P370" i="9" s="1"/>
  <c r="P371" i="9" s="1"/>
  <c r="P372" i="9" s="1"/>
  <c r="P373" i="9" s="1"/>
  <c r="P374" i="9" s="1"/>
  <c r="P35" i="8"/>
  <c r="P36" i="8" s="1"/>
  <c r="P37" i="8" s="1"/>
  <c r="P38" i="8" s="1"/>
  <c r="P39" i="8" s="1"/>
  <c r="P40" i="8" s="1"/>
  <c r="P41" i="8" s="1"/>
  <c r="P42" i="8" s="1"/>
  <c r="P43" i="8" s="1"/>
  <c r="P23" i="7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U200" i="13"/>
  <c r="U201" i="13" s="1"/>
  <c r="V199" i="13"/>
  <c r="W200" i="12"/>
  <c r="X200" i="12" s="1"/>
  <c r="V20" i="11"/>
  <c r="W20" i="11"/>
  <c r="X20" i="11" s="1"/>
  <c r="V334" i="12"/>
  <c r="U335" i="12"/>
  <c r="W335" i="12" s="1"/>
  <c r="X335" i="12" s="1"/>
  <c r="R52" i="19"/>
  <c r="S52" i="19" s="1"/>
  <c r="K50" i="14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P84" i="14" s="1"/>
  <c r="P85" i="14" s="1"/>
  <c r="P86" i="14" s="1"/>
  <c r="P87" i="14" s="1"/>
  <c r="P88" i="14" s="1"/>
  <c r="P22" i="13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248" i="9"/>
  <c r="P249" i="9" s="1"/>
  <c r="P250" i="9" s="1"/>
  <c r="P251" i="9" s="1"/>
  <c r="P252" i="9" s="1"/>
  <c r="P253" i="9" s="1"/>
  <c r="P254" i="9" s="1"/>
  <c r="P255" i="9" s="1"/>
  <c r="P256" i="9" s="1"/>
  <c r="P257" i="9" s="1"/>
  <c r="P258" i="9" s="1"/>
  <c r="P259" i="9" s="1"/>
  <c r="P260" i="9" s="1"/>
  <c r="P261" i="9" s="1"/>
  <c r="P262" i="9" s="1"/>
  <c r="P263" i="9" s="1"/>
  <c r="P264" i="9" s="1"/>
  <c r="P265" i="9" s="1"/>
  <c r="P266" i="9" s="1"/>
  <c r="P267" i="9" s="1"/>
  <c r="P268" i="9" s="1"/>
  <c r="P269" i="9" s="1"/>
  <c r="P270" i="9" s="1"/>
  <c r="P271" i="9" s="1"/>
  <c r="P272" i="9" s="1"/>
  <c r="P273" i="9" s="1"/>
  <c r="P274" i="9" s="1"/>
  <c r="P275" i="9" s="1"/>
  <c r="P276" i="9" s="1"/>
  <c r="P277" i="9" s="1"/>
  <c r="P278" i="9" s="1"/>
  <c r="P279" i="9" s="1"/>
  <c r="P280" i="9" s="1"/>
  <c r="P281" i="9" s="1"/>
  <c r="P282" i="9" s="1"/>
  <c r="P283" i="9" s="1"/>
  <c r="P284" i="9" s="1"/>
  <c r="P285" i="9" s="1"/>
  <c r="P286" i="9" s="1"/>
  <c r="P287" i="9" s="1"/>
  <c r="P288" i="9" s="1"/>
  <c r="P289" i="9" s="1"/>
  <c r="P290" i="9" s="1"/>
  <c r="P291" i="9" s="1"/>
  <c r="P292" i="9" s="1"/>
  <c r="P293" i="9" s="1"/>
  <c r="P294" i="9" s="1"/>
  <c r="P295" i="9" s="1"/>
  <c r="P296" i="9" s="1"/>
  <c r="P297" i="9" s="1"/>
  <c r="P298" i="9" s="1"/>
  <c r="P299" i="9" s="1"/>
  <c r="P300" i="9" s="1"/>
  <c r="P301" i="9" s="1"/>
  <c r="P302" i="9" s="1"/>
  <c r="P303" i="9" s="1"/>
  <c r="P304" i="9" s="1"/>
  <c r="P305" i="9" s="1"/>
  <c r="P306" i="9" s="1"/>
  <c r="P307" i="9" s="1"/>
  <c r="P138" i="9"/>
  <c r="P139" i="9" s="1"/>
  <c r="P140" i="9" s="1"/>
  <c r="P141" i="9" s="1"/>
  <c r="P142" i="9" s="1"/>
  <c r="P143" i="9" s="1"/>
  <c r="P144" i="9" s="1"/>
  <c r="P145" i="9" s="1"/>
  <c r="P146" i="9" s="1"/>
  <c r="P147" i="9" s="1"/>
  <c r="P148" i="9" s="1"/>
  <c r="P149" i="9" s="1"/>
  <c r="P150" i="9" s="1"/>
  <c r="P151" i="9" s="1"/>
  <c r="P152" i="9" s="1"/>
  <c r="P153" i="9" s="1"/>
  <c r="P154" i="9" s="1"/>
  <c r="P155" i="9" s="1"/>
  <c r="P156" i="9" s="1"/>
  <c r="P157" i="9" s="1"/>
  <c r="P158" i="9" s="1"/>
  <c r="P159" i="9" s="1"/>
  <c r="P160" i="9" s="1"/>
  <c r="P161" i="9" s="1"/>
  <c r="P162" i="9" s="1"/>
  <c r="P163" i="9" s="1"/>
  <c r="P164" i="9" s="1"/>
  <c r="P165" i="9" s="1"/>
  <c r="P166" i="9" s="1"/>
  <c r="P167" i="9" s="1"/>
  <c r="P168" i="9" s="1"/>
  <c r="P169" i="9" s="1"/>
  <c r="P170" i="9" s="1"/>
  <c r="P171" i="9" s="1"/>
  <c r="P172" i="9" s="1"/>
  <c r="P173" i="9" s="1"/>
  <c r="P174" i="9" s="1"/>
  <c r="P175" i="9" s="1"/>
  <c r="P176" i="9" s="1"/>
  <c r="P177" i="9" s="1"/>
  <c r="P178" i="9" s="1"/>
  <c r="P179" i="9" s="1"/>
  <c r="P180" i="9" s="1"/>
  <c r="P181" i="9" s="1"/>
  <c r="P182" i="9" s="1"/>
  <c r="P183" i="9" s="1"/>
  <c r="P147" i="11"/>
  <c r="P148" i="11" s="1"/>
  <c r="P149" i="11" s="1"/>
  <c r="P150" i="11" s="1"/>
  <c r="P151" i="11" s="1"/>
  <c r="P152" i="11" s="1"/>
  <c r="P153" i="11" s="1"/>
  <c r="P154" i="11" s="1"/>
  <c r="P155" i="11" s="1"/>
  <c r="P156" i="11" s="1"/>
  <c r="P157" i="11" s="1"/>
  <c r="P158" i="11" s="1"/>
  <c r="P159" i="11" s="1"/>
  <c r="P160" i="11" s="1"/>
  <c r="P161" i="11" s="1"/>
  <c r="P162" i="11" s="1"/>
  <c r="P163" i="11" s="1"/>
  <c r="P164" i="11" s="1"/>
  <c r="P165" i="11" s="1"/>
  <c r="P166" i="11" s="1"/>
  <c r="P167" i="11" s="1"/>
  <c r="P168" i="11" s="1"/>
  <c r="P169" i="11" s="1"/>
  <c r="P170" i="11" s="1"/>
  <c r="P171" i="11" s="1"/>
  <c r="P172" i="11" s="1"/>
  <c r="P173" i="11" s="1"/>
  <c r="P174" i="11" s="1"/>
  <c r="P175" i="11" s="1"/>
  <c r="P176" i="11" s="1"/>
  <c r="P177" i="11" s="1"/>
  <c r="P178" i="11" s="1"/>
  <c r="P179" i="11" s="1"/>
  <c r="P180" i="11" s="1"/>
  <c r="P181" i="11" s="1"/>
  <c r="P182" i="11" s="1"/>
  <c r="P183" i="11" s="1"/>
  <c r="P184" i="11" s="1"/>
  <c r="P185" i="11" s="1"/>
  <c r="P186" i="11" s="1"/>
  <c r="P187" i="11" s="1"/>
  <c r="P188" i="11" s="1"/>
  <c r="P189" i="11" s="1"/>
  <c r="P190" i="11" s="1"/>
  <c r="P191" i="11" s="1"/>
  <c r="P192" i="11" s="1"/>
  <c r="P193" i="11" s="1"/>
  <c r="P194" i="11" s="1"/>
  <c r="P195" i="11" s="1"/>
  <c r="P196" i="11" s="1"/>
  <c r="P7" i="8"/>
  <c r="P8" i="8" s="1"/>
  <c r="P9" i="8" s="1"/>
  <c r="P10" i="8" s="1"/>
  <c r="P11" i="8" s="1"/>
  <c r="P12" i="8" s="1"/>
  <c r="P13" i="8" s="1"/>
  <c r="P14" i="8" s="1"/>
  <c r="P15" i="8" s="1"/>
  <c r="P16" i="8" s="1"/>
  <c r="P144" i="10"/>
  <c r="P145" i="10" s="1"/>
  <c r="P146" i="10" s="1"/>
  <c r="P147" i="10" s="1"/>
  <c r="P148" i="10" s="1"/>
  <c r="P149" i="10" s="1"/>
  <c r="P150" i="10" s="1"/>
  <c r="P151" i="10" s="1"/>
  <c r="P152" i="10" s="1"/>
  <c r="P153" i="10" s="1"/>
  <c r="P154" i="10" s="1"/>
  <c r="P155" i="10" s="1"/>
  <c r="P156" i="10" s="1"/>
  <c r="P157" i="10" s="1"/>
  <c r="P158" i="10" s="1"/>
  <c r="P159" i="10" s="1"/>
  <c r="P160" i="10" s="1"/>
  <c r="P161" i="10" s="1"/>
  <c r="P162" i="10" s="1"/>
  <c r="P163" i="10" s="1"/>
  <c r="P164" i="10" s="1"/>
  <c r="P165" i="10" s="1"/>
  <c r="P166" i="10" s="1"/>
  <c r="P167" i="10" s="1"/>
  <c r="P168" i="10" s="1"/>
  <c r="P169" i="10" s="1"/>
  <c r="P170" i="10" s="1"/>
  <c r="P171" i="10" s="1"/>
  <c r="P172" i="10" s="1"/>
  <c r="P173" i="10" s="1"/>
  <c r="P174" i="10" s="1"/>
  <c r="P175" i="10" s="1"/>
  <c r="P176" i="10" s="1"/>
  <c r="P177" i="10" s="1"/>
  <c r="P178" i="10" s="1"/>
  <c r="P179" i="10" s="1"/>
  <c r="P180" i="10" s="1"/>
  <c r="P181" i="10" s="1"/>
  <c r="P182" i="10" s="1"/>
  <c r="P183" i="10" s="1"/>
  <c r="P184" i="10" s="1"/>
  <c r="P185" i="10" s="1"/>
  <c r="P186" i="10" s="1"/>
  <c r="P187" i="10" s="1"/>
  <c r="P188" i="10" s="1"/>
  <c r="P189" i="10" s="1"/>
  <c r="P190" i="10" s="1"/>
  <c r="P191" i="10" s="1"/>
  <c r="U94" i="13"/>
  <c r="W93" i="13"/>
  <c r="X93" i="13" s="1"/>
  <c r="V142" i="13"/>
  <c r="V143" i="13" s="1"/>
  <c r="U201" i="12"/>
  <c r="W201" i="12" s="1"/>
  <c r="X201" i="12" s="1"/>
  <c r="R56" i="19"/>
  <c r="S56" i="19" s="1"/>
  <c r="R46" i="19"/>
  <c r="S46" i="19" s="1"/>
  <c r="R107" i="19"/>
  <c r="S107" i="19" s="1"/>
  <c r="R152" i="19"/>
  <c r="S152" i="19" s="1"/>
  <c r="R89" i="19"/>
  <c r="S89" i="19" s="1"/>
  <c r="R68" i="19"/>
  <c r="S68" i="19" s="1"/>
  <c r="R92" i="19"/>
  <c r="S92" i="19" s="1"/>
  <c r="R160" i="19"/>
  <c r="S160" i="19" s="1"/>
  <c r="R20" i="19"/>
  <c r="S20" i="19" s="1"/>
  <c r="R112" i="19"/>
  <c r="S112" i="19" s="1"/>
  <c r="R43" i="19"/>
  <c r="S43" i="19" s="1"/>
  <c r="R145" i="19"/>
  <c r="S145" i="19" s="1"/>
  <c r="R80" i="19"/>
  <c r="S80" i="19" s="1"/>
  <c r="R147" i="19"/>
  <c r="S147" i="19" s="1"/>
  <c r="R99" i="19"/>
  <c r="S99" i="19" s="1"/>
  <c r="R159" i="19"/>
  <c r="S159" i="19" s="1"/>
  <c r="R22" i="19"/>
  <c r="S22" i="19" s="1"/>
  <c r="R134" i="19"/>
  <c r="S134" i="19" s="1"/>
  <c r="R154" i="19"/>
  <c r="S154" i="19" s="1"/>
  <c r="R12" i="19"/>
  <c r="S12" i="19" s="1"/>
  <c r="R111" i="19"/>
  <c r="S111" i="19" s="1"/>
  <c r="R109" i="19"/>
  <c r="S109" i="19" s="1"/>
  <c r="R97" i="19"/>
  <c r="S97" i="19" s="1"/>
  <c r="R84" i="19"/>
  <c r="S84" i="19" s="1"/>
  <c r="R39" i="19"/>
  <c r="S39" i="19" s="1"/>
  <c r="R85" i="19"/>
  <c r="S85" i="19" s="1"/>
  <c r="R100" i="19"/>
  <c r="S100" i="19" s="1"/>
  <c r="R132" i="19"/>
  <c r="S132" i="19" s="1"/>
  <c r="R151" i="19"/>
  <c r="S151" i="19" s="1"/>
  <c r="R33" i="19"/>
  <c r="S33" i="19" s="1"/>
  <c r="R102" i="19"/>
  <c r="S102" i="19" s="1"/>
  <c r="R35" i="19"/>
  <c r="S35" i="19" s="1"/>
  <c r="R48" i="19"/>
  <c r="S48" i="19" s="1"/>
  <c r="R140" i="19"/>
  <c r="S140" i="19" s="1"/>
  <c r="R67" i="19"/>
  <c r="S67" i="19" s="1"/>
  <c r="R66" i="19"/>
  <c r="S66" i="19" s="1"/>
  <c r="R87" i="19"/>
  <c r="S87" i="19" s="1"/>
  <c r="R13" i="19"/>
  <c r="S13" i="19" s="1"/>
  <c r="R86" i="19"/>
  <c r="S86" i="19" s="1"/>
  <c r="R21" i="19"/>
  <c r="S21" i="19" s="1"/>
  <c r="R6" i="19"/>
  <c r="S6" i="19" s="1"/>
  <c r="R149" i="19"/>
  <c r="S149" i="19" s="1"/>
  <c r="R45" i="19"/>
  <c r="S45" i="19" s="1"/>
  <c r="R115" i="19"/>
  <c r="S115" i="19" s="1"/>
  <c r="R70" i="19"/>
  <c r="S70" i="19" s="1"/>
  <c r="R135" i="19"/>
  <c r="S135" i="19" s="1"/>
  <c r="R32" i="19"/>
  <c r="S32" i="19" s="1"/>
  <c r="R161" i="19"/>
  <c r="S161" i="19" s="1"/>
  <c r="R146" i="19"/>
  <c r="S146" i="19" s="1"/>
  <c r="R130" i="19"/>
  <c r="S130" i="19" s="1"/>
  <c r="R138" i="19"/>
  <c r="S138" i="19" s="1"/>
  <c r="R61" i="19"/>
  <c r="S61" i="19" s="1"/>
  <c r="R108" i="19"/>
  <c r="S108" i="19" s="1"/>
  <c r="R74" i="19"/>
  <c r="S74" i="19" s="1"/>
  <c r="R38" i="19"/>
  <c r="S38" i="19" s="1"/>
  <c r="R75" i="19"/>
  <c r="S75" i="19" s="1"/>
  <c r="R83" i="19"/>
  <c r="S83" i="19" s="1"/>
  <c r="R98" i="19"/>
  <c r="S98" i="19" s="1"/>
  <c r="R105" i="19"/>
  <c r="S105" i="19" s="1"/>
  <c r="R155" i="19"/>
  <c r="S155" i="19" s="1"/>
  <c r="R139" i="19"/>
  <c r="S139" i="19" s="1"/>
  <c r="R129" i="19"/>
  <c r="S129" i="19" s="1"/>
  <c r="R27" i="19"/>
  <c r="S27" i="19" s="1"/>
  <c r="R23" i="19"/>
  <c r="S23" i="19" s="1"/>
  <c r="R73" i="19"/>
  <c r="S73" i="19" s="1"/>
  <c r="R5" i="19"/>
  <c r="S5" i="19" s="1"/>
  <c r="R120" i="19"/>
  <c r="S120" i="19" s="1"/>
  <c r="R136" i="19"/>
  <c r="S136" i="19" s="1"/>
  <c r="R90" i="19"/>
  <c r="S90" i="19" s="1"/>
  <c r="R65" i="19"/>
  <c r="S65" i="19" s="1"/>
  <c r="R163" i="19"/>
  <c r="S163" i="19" s="1"/>
  <c r="R26" i="19"/>
  <c r="S26" i="19" s="1"/>
  <c r="R128" i="19"/>
  <c r="S128" i="19" s="1"/>
  <c r="R31" i="19"/>
  <c r="S31" i="19" s="1"/>
  <c r="R63" i="19"/>
  <c r="S63" i="19" s="1"/>
  <c r="R114" i="19"/>
  <c r="S114" i="19" s="1"/>
  <c r="R19" i="19"/>
  <c r="S19" i="19" s="1"/>
  <c r="R57" i="19"/>
  <c r="S57" i="19" s="1"/>
  <c r="R153" i="19"/>
  <c r="S153" i="19" s="1"/>
  <c r="R156" i="19"/>
  <c r="S156" i="19" s="1"/>
  <c r="R121" i="19"/>
  <c r="S121" i="19" s="1"/>
  <c r="R157" i="19"/>
  <c r="S157" i="19" s="1"/>
  <c r="R126" i="19"/>
  <c r="S126" i="19" s="1"/>
  <c r="R158" i="19"/>
  <c r="S158" i="19" s="1"/>
  <c r="R124" i="19"/>
  <c r="S124" i="19" s="1"/>
  <c r="R127" i="19"/>
  <c r="S127" i="19" s="1"/>
  <c r="R91" i="19"/>
  <c r="S91" i="19" s="1"/>
  <c r="R37" i="19"/>
  <c r="S37" i="19" s="1"/>
  <c r="R82" i="19"/>
  <c r="S82" i="19" s="1"/>
  <c r="R4" i="19"/>
  <c r="S4" i="19" s="1"/>
  <c r="R79" i="19"/>
  <c r="S79" i="19" s="1"/>
  <c r="R88" i="19"/>
  <c r="S88" i="19" s="1"/>
  <c r="R110" i="19"/>
  <c r="S110" i="19" s="1"/>
  <c r="R162" i="19"/>
  <c r="S162" i="19" s="1"/>
  <c r="R122" i="19"/>
  <c r="S122" i="19" s="1"/>
  <c r="R72" i="19"/>
  <c r="S72" i="19" s="1"/>
  <c r="R44" i="19"/>
  <c r="S44" i="19" s="1"/>
  <c r="R150" i="19"/>
  <c r="S150" i="19" s="1"/>
  <c r="R137" i="19"/>
  <c r="S137" i="19" s="1"/>
  <c r="R103" i="19"/>
  <c r="S103" i="19" s="1"/>
  <c r="R14" i="19"/>
  <c r="S14" i="19" s="1"/>
  <c r="R113" i="19"/>
  <c r="S113" i="19" s="1"/>
  <c r="R101" i="19"/>
  <c r="S101" i="19" s="1"/>
  <c r="R64" i="19"/>
  <c r="S64" i="19" s="1"/>
  <c r="R34" i="19"/>
  <c r="S34" i="19" s="1"/>
  <c r="R36" i="19"/>
  <c r="S36" i="19" s="1"/>
  <c r="R148" i="19"/>
  <c r="S148" i="19" s="1"/>
  <c r="R167" i="19"/>
  <c r="S167" i="19" s="1"/>
  <c r="R131" i="19"/>
  <c r="S131" i="19" s="1"/>
  <c r="R164" i="19"/>
  <c r="S164" i="19" s="1"/>
  <c r="R10" i="19"/>
  <c r="S10" i="19" s="1"/>
  <c r="R166" i="19"/>
  <c r="S166" i="19" s="1"/>
  <c r="R133" i="19"/>
  <c r="S133" i="19" s="1"/>
  <c r="R11" i="19"/>
  <c r="S11" i="19" s="1"/>
  <c r="R81" i="19"/>
  <c r="S81" i="19" s="1"/>
  <c r="R69" i="19"/>
  <c r="S69" i="19" s="1"/>
  <c r="R62" i="19"/>
  <c r="S62" i="19" s="1"/>
  <c r="R15" i="19"/>
  <c r="S15" i="19" s="1"/>
  <c r="R116" i="19"/>
  <c r="S116" i="19" s="1"/>
  <c r="R71" i="19"/>
  <c r="S71" i="19" s="1"/>
  <c r="R106" i="19"/>
  <c r="S106" i="19" s="1"/>
  <c r="R104" i="19"/>
  <c r="S104" i="19" s="1"/>
  <c r="R125" i="19"/>
  <c r="S125" i="19" s="1"/>
  <c r="R168" i="19"/>
  <c r="S168" i="19" s="1"/>
  <c r="R25" i="19"/>
  <c r="S25" i="19" s="1"/>
  <c r="R24" i="19"/>
  <c r="S24" i="19" s="1"/>
  <c r="R93" i="19"/>
  <c r="S93" i="19" s="1"/>
  <c r="U200" i="11"/>
  <c r="R53" i="19"/>
  <c r="S53" i="19" s="1"/>
  <c r="K298" i="8"/>
  <c r="P298" i="8" s="1"/>
  <c r="P299" i="8" s="1"/>
  <c r="P300" i="8" s="1"/>
  <c r="P301" i="8" s="1"/>
  <c r="P302" i="8" s="1"/>
  <c r="P303" i="8" s="1"/>
  <c r="P304" i="8" s="1"/>
  <c r="P305" i="8" s="1"/>
  <c r="P306" i="8" s="1"/>
  <c r="P307" i="8" s="1"/>
  <c r="P308" i="8" s="1"/>
  <c r="P309" i="8" s="1"/>
  <c r="P310" i="8" s="1"/>
  <c r="P311" i="8" s="1"/>
  <c r="P312" i="8" s="1"/>
  <c r="P313" i="8" s="1"/>
  <c r="P314" i="8" s="1"/>
  <c r="P315" i="8" s="1"/>
  <c r="P316" i="8" s="1"/>
  <c r="P317" i="8" s="1"/>
  <c r="P318" i="8" s="1"/>
  <c r="P319" i="8" s="1"/>
  <c r="P320" i="8" s="1"/>
  <c r="P321" i="8" s="1"/>
  <c r="P322" i="8" s="1"/>
  <c r="P323" i="8" s="1"/>
  <c r="P324" i="8" s="1"/>
  <c r="P325" i="8" s="1"/>
  <c r="P326" i="8" s="1"/>
  <c r="P327" i="8" s="1"/>
  <c r="P328" i="8" s="1"/>
  <c r="P329" i="8" s="1"/>
  <c r="P330" i="8" s="1"/>
  <c r="P331" i="8" s="1"/>
  <c r="P332" i="8" s="1"/>
  <c r="P333" i="8" s="1"/>
  <c r="P334" i="8" s="1"/>
  <c r="P335" i="8" s="1"/>
  <c r="P336" i="8" s="1"/>
  <c r="P337" i="8" s="1"/>
  <c r="P338" i="8" s="1"/>
  <c r="P339" i="8" s="1"/>
  <c r="P340" i="8" s="1"/>
  <c r="P341" i="8" s="1"/>
  <c r="P342" i="8" s="1"/>
  <c r="P343" i="8" s="1"/>
  <c r="P344" i="8" s="1"/>
  <c r="P345" i="8" s="1"/>
  <c r="P346" i="8" s="1"/>
  <c r="P347" i="8" s="1"/>
  <c r="P348" i="8" s="1"/>
  <c r="P349" i="8" s="1"/>
  <c r="P350" i="8" s="1"/>
  <c r="P351" i="8" s="1"/>
  <c r="P352" i="8" s="1"/>
  <c r="P353" i="8" s="1"/>
  <c r="P354" i="8" s="1"/>
  <c r="P355" i="8" s="1"/>
  <c r="P356" i="8" s="1"/>
  <c r="P357" i="8" s="1"/>
  <c r="P358" i="8" s="1"/>
  <c r="P359" i="8" s="1"/>
  <c r="P360" i="8" s="1"/>
  <c r="P36" i="19"/>
  <c r="P37" i="19" s="1"/>
  <c r="P38" i="19" s="1"/>
  <c r="P39" i="19" s="1"/>
  <c r="P40" i="19" s="1"/>
  <c r="P365" i="18"/>
  <c r="P366" i="18" s="1"/>
  <c r="P367" i="18" s="1"/>
  <c r="P368" i="18" s="1"/>
  <c r="P369" i="18" s="1"/>
  <c r="P370" i="18" s="1"/>
  <c r="P371" i="18" s="1"/>
  <c r="P372" i="18" s="1"/>
  <c r="P373" i="18" s="1"/>
  <c r="P374" i="18" s="1"/>
  <c r="P375" i="18" s="1"/>
  <c r="P376" i="18" s="1"/>
  <c r="P377" i="18" s="1"/>
  <c r="P378" i="18" s="1"/>
  <c r="P379" i="18" s="1"/>
  <c r="P380" i="18" s="1"/>
  <c r="P381" i="18" s="1"/>
  <c r="P382" i="18" s="1"/>
  <c r="P383" i="18" s="1"/>
  <c r="P384" i="18" s="1"/>
  <c r="P385" i="18" s="1"/>
  <c r="P386" i="18" s="1"/>
  <c r="P387" i="18" s="1"/>
  <c r="P388" i="18" s="1"/>
  <c r="P389" i="18" s="1"/>
  <c r="P390" i="18" s="1"/>
  <c r="P391" i="18" s="1"/>
  <c r="P392" i="18" s="1"/>
  <c r="P393" i="18" s="1"/>
  <c r="P394" i="18" s="1"/>
  <c r="P395" i="18" s="1"/>
  <c r="P396" i="18" s="1"/>
  <c r="P397" i="18" s="1"/>
  <c r="P398" i="18" s="1"/>
  <c r="P399" i="18" s="1"/>
  <c r="P400" i="18" s="1"/>
  <c r="P401" i="18" s="1"/>
  <c r="P402" i="18" s="1"/>
  <c r="P403" i="18" s="1"/>
  <c r="P404" i="18" s="1"/>
  <c r="P405" i="18" s="1"/>
  <c r="P406" i="18" s="1"/>
  <c r="P407" i="18" s="1"/>
  <c r="P408" i="18" s="1"/>
  <c r="P236" i="7"/>
  <c r="P237" i="7" s="1"/>
  <c r="P238" i="7" s="1"/>
  <c r="P239" i="7" s="1"/>
  <c r="P240" i="7" s="1"/>
  <c r="P241" i="7" s="1"/>
  <c r="P242" i="7" s="1"/>
  <c r="P243" i="7" s="1"/>
  <c r="P244" i="7" s="1"/>
  <c r="P245" i="7" s="1"/>
  <c r="P246" i="7" s="1"/>
  <c r="P247" i="7" s="1"/>
  <c r="P248" i="7" s="1"/>
  <c r="P249" i="7" s="1"/>
  <c r="P250" i="7" s="1"/>
  <c r="P251" i="7" s="1"/>
  <c r="P252" i="7" s="1"/>
  <c r="P253" i="7" s="1"/>
  <c r="P254" i="7" s="1"/>
  <c r="P255" i="7" s="1"/>
  <c r="P256" i="7" s="1"/>
  <c r="P257" i="7" s="1"/>
  <c r="P258" i="7" s="1"/>
  <c r="P259" i="7" s="1"/>
  <c r="P260" i="7" s="1"/>
  <c r="P261" i="7" s="1"/>
  <c r="P262" i="7" s="1"/>
  <c r="P263" i="7" s="1"/>
  <c r="P264" i="7" s="1"/>
  <c r="P265" i="7" s="1"/>
  <c r="P266" i="7" s="1"/>
  <c r="P267" i="7" s="1"/>
  <c r="P268" i="7" s="1"/>
  <c r="P269" i="7" s="1"/>
  <c r="P270" i="7" s="1"/>
  <c r="P271" i="7" s="1"/>
  <c r="P272" i="7" s="1"/>
  <c r="P273" i="7" s="1"/>
  <c r="P274" i="7" s="1"/>
  <c r="P275" i="7" s="1"/>
  <c r="P276" i="7" s="1"/>
  <c r="P277" i="7" s="1"/>
  <c r="P278" i="7" s="1"/>
  <c r="P279" i="7" s="1"/>
  <c r="P280" i="7" s="1"/>
  <c r="P281" i="7" s="1"/>
  <c r="P282" i="7" s="1"/>
  <c r="P283" i="7" s="1"/>
  <c r="P284" i="7" s="1"/>
  <c r="P285" i="7" s="1"/>
  <c r="P286" i="7" s="1"/>
  <c r="P287" i="7" s="1"/>
  <c r="P288" i="7" s="1"/>
  <c r="P289" i="7" s="1"/>
  <c r="P290" i="7" s="1"/>
  <c r="P291" i="7" s="1"/>
  <c r="P292" i="7" s="1"/>
  <c r="P293" i="7" s="1"/>
  <c r="P294" i="7" s="1"/>
  <c r="P295" i="7" s="1"/>
  <c r="V263" i="12"/>
  <c r="V264" i="12" s="1"/>
  <c r="V265" i="12" s="1"/>
  <c r="W263" i="12"/>
  <c r="X263" i="12" s="1"/>
  <c r="R54" i="19"/>
  <c r="S54" i="19" s="1"/>
  <c r="P263" i="12"/>
  <c r="P264" i="12" s="1"/>
  <c r="P265" i="12" s="1"/>
  <c r="P266" i="12" s="1"/>
  <c r="P267" i="12" s="1"/>
  <c r="P268" i="12" s="1"/>
  <c r="P269" i="12" s="1"/>
  <c r="P270" i="12" s="1"/>
  <c r="P271" i="12" s="1"/>
  <c r="P272" i="12" s="1"/>
  <c r="P273" i="12" s="1"/>
  <c r="P274" i="12" s="1"/>
  <c r="P275" i="12" s="1"/>
  <c r="P276" i="12" s="1"/>
  <c r="P277" i="12" s="1"/>
  <c r="P278" i="12" s="1"/>
  <c r="P279" i="12" s="1"/>
  <c r="P280" i="12" s="1"/>
  <c r="P281" i="12" s="1"/>
  <c r="P282" i="12" s="1"/>
  <c r="P283" i="12" s="1"/>
  <c r="P284" i="12" s="1"/>
  <c r="P285" i="12" s="1"/>
  <c r="P286" i="12" s="1"/>
  <c r="P287" i="12" s="1"/>
  <c r="P288" i="12" s="1"/>
  <c r="P289" i="12" s="1"/>
  <c r="P290" i="12" s="1"/>
  <c r="P291" i="12" s="1"/>
  <c r="P292" i="12" s="1"/>
  <c r="P293" i="12" s="1"/>
  <c r="P294" i="12" s="1"/>
  <c r="P295" i="12" s="1"/>
  <c r="P296" i="12" s="1"/>
  <c r="P297" i="12" s="1"/>
  <c r="P298" i="12" s="1"/>
  <c r="P299" i="12" s="1"/>
  <c r="P300" i="12" s="1"/>
  <c r="P301" i="12" s="1"/>
  <c r="P302" i="12" s="1"/>
  <c r="P303" i="12" s="1"/>
  <c r="P304" i="12" s="1"/>
  <c r="P305" i="12" s="1"/>
  <c r="P306" i="12" s="1"/>
  <c r="P307" i="12" s="1"/>
  <c r="P308" i="12" s="1"/>
  <c r="P309" i="12" s="1"/>
  <c r="P310" i="12" s="1"/>
  <c r="P311" i="12" s="1"/>
  <c r="P312" i="12" s="1"/>
  <c r="P313" i="12" s="1"/>
  <c r="P314" i="12" s="1"/>
  <c r="P315" i="12" s="1"/>
  <c r="P316" i="12" s="1"/>
  <c r="P317" i="12" s="1"/>
  <c r="P318" i="12" s="1"/>
  <c r="P319" i="12" s="1"/>
  <c r="P320" i="12" s="1"/>
  <c r="P321" i="12" s="1"/>
  <c r="P322" i="12" s="1"/>
  <c r="P323" i="12" s="1"/>
  <c r="P324" i="12" s="1"/>
  <c r="P325" i="12" s="1"/>
  <c r="P326" i="12" s="1"/>
  <c r="P327" i="12" s="1"/>
  <c r="P328" i="12" s="1"/>
  <c r="P329" i="12" s="1"/>
  <c r="P330" i="12" s="1"/>
  <c r="P331" i="12" s="1"/>
  <c r="P142" i="12"/>
  <c r="P143" i="12" s="1"/>
  <c r="P144" i="12" s="1"/>
  <c r="P145" i="12" s="1"/>
  <c r="P146" i="12" s="1"/>
  <c r="P147" i="12" s="1"/>
  <c r="P148" i="12" s="1"/>
  <c r="P149" i="12" s="1"/>
  <c r="P150" i="12" s="1"/>
  <c r="P151" i="12" s="1"/>
  <c r="P152" i="12" s="1"/>
  <c r="P153" i="12" s="1"/>
  <c r="P154" i="12" s="1"/>
  <c r="P155" i="12" s="1"/>
  <c r="P156" i="12" s="1"/>
  <c r="P157" i="12" s="1"/>
  <c r="P158" i="12" s="1"/>
  <c r="P159" i="12" s="1"/>
  <c r="P160" i="12" s="1"/>
  <c r="P161" i="12" s="1"/>
  <c r="P162" i="12" s="1"/>
  <c r="P163" i="12" s="1"/>
  <c r="P164" i="12" s="1"/>
  <c r="P165" i="12" s="1"/>
  <c r="P166" i="12" s="1"/>
  <c r="P167" i="12" s="1"/>
  <c r="P168" i="12" s="1"/>
  <c r="P169" i="12" s="1"/>
  <c r="P170" i="12" s="1"/>
  <c r="P171" i="12" s="1"/>
  <c r="P172" i="12" s="1"/>
  <c r="P173" i="12" s="1"/>
  <c r="P174" i="12" s="1"/>
  <c r="P175" i="12" s="1"/>
  <c r="P176" i="12" s="1"/>
  <c r="P177" i="12" s="1"/>
  <c r="P178" i="12" s="1"/>
  <c r="P179" i="12" s="1"/>
  <c r="P180" i="12" s="1"/>
  <c r="P181" i="12" s="1"/>
  <c r="P182" i="12" s="1"/>
  <c r="P183" i="12" s="1"/>
  <c r="P184" i="12" s="1"/>
  <c r="P185" i="12" s="1"/>
  <c r="P186" i="12" s="1"/>
  <c r="P187" i="12" s="1"/>
  <c r="P188" i="12" s="1"/>
  <c r="P189" i="12" s="1"/>
  <c r="P190" i="12" s="1"/>
  <c r="P191" i="12" s="1"/>
  <c r="P192" i="12" s="1"/>
  <c r="P193" i="12" s="1"/>
  <c r="P194" i="12" s="1"/>
  <c r="P195" i="12" s="1"/>
  <c r="P196" i="12" s="1"/>
  <c r="K301" i="6"/>
  <c r="P301" i="6" s="1"/>
  <c r="P302" i="6" s="1"/>
  <c r="P303" i="6" s="1"/>
  <c r="P304" i="6" s="1"/>
  <c r="P305" i="6" s="1"/>
  <c r="P306" i="6" s="1"/>
  <c r="P307" i="6" s="1"/>
  <c r="P308" i="6" s="1"/>
  <c r="P309" i="6" s="1"/>
  <c r="P310" i="6" s="1"/>
  <c r="P311" i="6" s="1"/>
  <c r="P312" i="6" s="1"/>
  <c r="P313" i="6" s="1"/>
  <c r="P314" i="6" s="1"/>
  <c r="P315" i="6" s="1"/>
  <c r="P316" i="6" s="1"/>
  <c r="P317" i="6" s="1"/>
  <c r="P318" i="6" s="1"/>
  <c r="P319" i="6" s="1"/>
  <c r="P320" i="6" s="1"/>
  <c r="P321" i="6" s="1"/>
  <c r="P322" i="6" s="1"/>
  <c r="P323" i="6" s="1"/>
  <c r="P324" i="6" s="1"/>
  <c r="P325" i="6" s="1"/>
  <c r="P326" i="6" s="1"/>
  <c r="P327" i="6" s="1"/>
  <c r="P328" i="6" s="1"/>
  <c r="P329" i="6" s="1"/>
  <c r="P330" i="6" s="1"/>
  <c r="P331" i="6" s="1"/>
  <c r="P332" i="6" s="1"/>
  <c r="P333" i="6" s="1"/>
  <c r="P334" i="6" s="1"/>
  <c r="P335" i="6" s="1"/>
  <c r="P336" i="6" s="1"/>
  <c r="P337" i="6" s="1"/>
  <c r="P338" i="6" s="1"/>
  <c r="P339" i="6" s="1"/>
  <c r="P340" i="6" s="1"/>
  <c r="P341" i="6" s="1"/>
  <c r="P342" i="6" s="1"/>
  <c r="P343" i="6" s="1"/>
  <c r="P344" i="6" s="1"/>
  <c r="P345" i="6" s="1"/>
  <c r="P346" i="6" s="1"/>
  <c r="P347" i="6" s="1"/>
  <c r="P348" i="6" s="1"/>
  <c r="P349" i="6" s="1"/>
  <c r="P350" i="6" s="1"/>
  <c r="P351" i="6" s="1"/>
  <c r="P352" i="6" s="1"/>
  <c r="P353" i="6" s="1"/>
  <c r="P354" i="6" s="1"/>
  <c r="P355" i="6" s="1"/>
  <c r="P356" i="6" s="1"/>
  <c r="P357" i="6" s="1"/>
  <c r="P358" i="6" s="1"/>
  <c r="P359" i="6" s="1"/>
  <c r="P360" i="6" s="1"/>
  <c r="P102" i="18"/>
  <c r="P103" i="18" s="1"/>
  <c r="P364" i="8"/>
  <c r="P365" i="8" s="1"/>
  <c r="P366" i="8" s="1"/>
  <c r="P367" i="8" s="1"/>
  <c r="P368" i="8" s="1"/>
  <c r="P369" i="8" s="1"/>
  <c r="P370" i="8" s="1"/>
  <c r="P371" i="8" s="1"/>
  <c r="P372" i="8" s="1"/>
  <c r="P373" i="8" s="1"/>
  <c r="P374" i="8" s="1"/>
  <c r="P375" i="8" s="1"/>
  <c r="P376" i="8" s="1"/>
  <c r="P377" i="8" s="1"/>
  <c r="P378" i="8" s="1"/>
  <c r="P379" i="8" s="1"/>
  <c r="P380" i="8" s="1"/>
  <c r="P381" i="8" s="1"/>
  <c r="P382" i="8" s="1"/>
  <c r="P383" i="8" s="1"/>
  <c r="P384" i="8" s="1"/>
  <c r="P385" i="8" s="1"/>
  <c r="P386" i="8" s="1"/>
  <c r="P387" i="8" s="1"/>
  <c r="P388" i="8" s="1"/>
  <c r="P389" i="8" s="1"/>
  <c r="P390" i="8" s="1"/>
  <c r="P391" i="8" s="1"/>
  <c r="P392" i="8" s="1"/>
  <c r="P393" i="8" s="1"/>
  <c r="P394" i="8" s="1"/>
  <c r="P395" i="8" s="1"/>
  <c r="P396" i="8" s="1"/>
  <c r="P397" i="8" s="1"/>
  <c r="P398" i="8" s="1"/>
  <c r="P399" i="8" s="1"/>
  <c r="P400" i="8" s="1"/>
  <c r="P401" i="8" s="1"/>
  <c r="P402" i="8" s="1"/>
  <c r="P403" i="8" s="1"/>
  <c r="P404" i="8" s="1"/>
  <c r="P405" i="8" s="1"/>
  <c r="P406" i="8" s="1"/>
  <c r="P407" i="8" s="1"/>
  <c r="P408" i="8" s="1"/>
  <c r="P409" i="8" s="1"/>
  <c r="P410" i="8" s="1"/>
  <c r="P411" i="8" s="1"/>
  <c r="P412" i="8" s="1"/>
  <c r="P413" i="8" s="1"/>
  <c r="P414" i="8" s="1"/>
  <c r="P415" i="8" s="1"/>
  <c r="P416" i="8" s="1"/>
  <c r="P417" i="8" s="1"/>
  <c r="P418" i="8" s="1"/>
  <c r="P419" i="8" s="1"/>
  <c r="P420" i="8" s="1"/>
  <c r="P421" i="8" s="1"/>
  <c r="P422" i="8" s="1"/>
  <c r="P423" i="8" s="1"/>
  <c r="P424" i="8" s="1"/>
  <c r="P425" i="8" s="1"/>
  <c r="P426" i="8" s="1"/>
  <c r="P427" i="8" s="1"/>
  <c r="P428" i="8" s="1"/>
  <c r="P429" i="8" s="1"/>
  <c r="P430" i="8" s="1"/>
  <c r="P431" i="8" s="1"/>
  <c r="P432" i="8" s="1"/>
  <c r="P433" i="8" s="1"/>
  <c r="P277" i="11"/>
  <c r="P278" i="11" s="1"/>
  <c r="P279" i="11" s="1"/>
  <c r="P280" i="11" s="1"/>
  <c r="P281" i="11" s="1"/>
  <c r="P282" i="11" s="1"/>
  <c r="P283" i="11" s="1"/>
  <c r="P284" i="11" s="1"/>
  <c r="P285" i="11" s="1"/>
  <c r="P286" i="11" s="1"/>
  <c r="P287" i="11" s="1"/>
  <c r="P288" i="11" s="1"/>
  <c r="P289" i="11" s="1"/>
  <c r="P290" i="11" s="1"/>
  <c r="P291" i="11" s="1"/>
  <c r="P292" i="11" s="1"/>
  <c r="P293" i="11" s="1"/>
  <c r="P294" i="11" s="1"/>
  <c r="P295" i="11" s="1"/>
  <c r="P296" i="11" s="1"/>
  <c r="P297" i="11" s="1"/>
  <c r="P298" i="11" s="1"/>
  <c r="P299" i="11" s="1"/>
  <c r="P300" i="11" s="1"/>
  <c r="P301" i="11" s="1"/>
  <c r="P302" i="11" s="1"/>
  <c r="P303" i="11" s="1"/>
  <c r="P304" i="11" s="1"/>
  <c r="P305" i="11" s="1"/>
  <c r="P306" i="11" s="1"/>
  <c r="P307" i="11" s="1"/>
  <c r="P308" i="11" s="1"/>
  <c r="P309" i="11" s="1"/>
  <c r="P310" i="11" s="1"/>
  <c r="P311" i="11" s="1"/>
  <c r="P312" i="11" s="1"/>
  <c r="P313" i="11" s="1"/>
  <c r="P314" i="11" s="1"/>
  <c r="P315" i="11" s="1"/>
  <c r="P316" i="11" s="1"/>
  <c r="P317" i="11" s="1"/>
  <c r="P318" i="11" s="1"/>
  <c r="P319" i="11" s="1"/>
  <c r="P320" i="11" s="1"/>
  <c r="P321" i="11" s="1"/>
  <c r="P322" i="11" s="1"/>
  <c r="P323" i="11" s="1"/>
  <c r="P324" i="11" s="1"/>
  <c r="P325" i="11" s="1"/>
  <c r="P326" i="11" s="1"/>
  <c r="P327" i="11" s="1"/>
  <c r="P328" i="11" s="1"/>
  <c r="P329" i="11" s="1"/>
  <c r="P330" i="11" s="1"/>
  <c r="P331" i="11" s="1"/>
  <c r="P200" i="10"/>
  <c r="P201" i="10" s="1"/>
  <c r="P202" i="10" s="1"/>
  <c r="P203" i="10" s="1"/>
  <c r="P204" i="10" s="1"/>
  <c r="P205" i="10" s="1"/>
  <c r="P206" i="10" s="1"/>
  <c r="P207" i="10" s="1"/>
  <c r="P208" i="10" s="1"/>
  <c r="P209" i="10" s="1"/>
  <c r="P210" i="10" s="1"/>
  <c r="P211" i="10" s="1"/>
  <c r="P212" i="10" s="1"/>
  <c r="P213" i="10" s="1"/>
  <c r="P214" i="10" s="1"/>
  <c r="P215" i="10" s="1"/>
  <c r="P216" i="10" s="1"/>
  <c r="P217" i="10" s="1"/>
  <c r="P218" i="10" s="1"/>
  <c r="P219" i="10" s="1"/>
  <c r="P220" i="10" s="1"/>
  <c r="P221" i="10" s="1"/>
  <c r="P222" i="10" s="1"/>
  <c r="P223" i="10" s="1"/>
  <c r="P224" i="10" s="1"/>
  <c r="P225" i="10" s="1"/>
  <c r="P226" i="10" s="1"/>
  <c r="P227" i="10" s="1"/>
  <c r="P228" i="10" s="1"/>
  <c r="P229" i="10" s="1"/>
  <c r="P230" i="10" s="1"/>
  <c r="P231" i="10" s="1"/>
  <c r="P232" i="10" s="1"/>
  <c r="P233" i="10" s="1"/>
  <c r="P234" i="10" s="1"/>
  <c r="P235" i="10" s="1"/>
  <c r="P236" i="10" s="1"/>
  <c r="P237" i="10" s="1"/>
  <c r="P238" i="10" s="1"/>
  <c r="P239" i="10" s="1"/>
  <c r="P240" i="10" s="1"/>
  <c r="P241" i="10" s="1"/>
  <c r="P242" i="10" s="1"/>
  <c r="P243" i="10" s="1"/>
  <c r="P244" i="10" s="1"/>
  <c r="P245" i="10" s="1"/>
  <c r="P246" i="10" s="1"/>
  <c r="P247" i="10" s="1"/>
  <c r="P248" i="10" s="1"/>
  <c r="P249" i="10" s="1"/>
  <c r="P250" i="10" s="1"/>
  <c r="P251" i="10" s="1"/>
  <c r="P252" i="10" s="1"/>
  <c r="V91" i="12"/>
  <c r="U92" i="12"/>
  <c r="R123" i="19"/>
  <c r="S123" i="19" s="1"/>
  <c r="R55" i="19"/>
  <c r="S55" i="19" s="1"/>
  <c r="P19" i="1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129" i="16"/>
  <c r="P130" i="16" s="1"/>
  <c r="P131" i="16" s="1"/>
  <c r="P132" i="16" s="1"/>
  <c r="P133" i="16" s="1"/>
  <c r="P134" i="16" s="1"/>
  <c r="P135" i="16" s="1"/>
  <c r="P136" i="16" s="1"/>
  <c r="P137" i="16" s="1"/>
  <c r="P138" i="16" s="1"/>
  <c r="P139" i="16" s="1"/>
  <c r="P140" i="16" s="1"/>
  <c r="P141" i="16" s="1"/>
  <c r="P142" i="16" s="1"/>
  <c r="P143" i="16" s="1"/>
  <c r="P144" i="16" s="1"/>
  <c r="P145" i="16" s="1"/>
  <c r="P146" i="16" s="1"/>
  <c r="P147" i="16" s="1"/>
  <c r="P148" i="16" s="1"/>
  <c r="P149" i="16" s="1"/>
  <c r="P150" i="16" s="1"/>
  <c r="P151" i="16" s="1"/>
  <c r="P152" i="16" s="1"/>
  <c r="P153" i="16" s="1"/>
  <c r="P154" i="16" s="1"/>
  <c r="P155" i="16" s="1"/>
  <c r="P156" i="16" s="1"/>
  <c r="P157" i="16" s="1"/>
  <c r="P158" i="16" s="1"/>
  <c r="P159" i="16" s="1"/>
  <c r="P160" i="16" s="1"/>
  <c r="P116" i="17"/>
  <c r="P117" i="17" s="1"/>
  <c r="P118" i="17" s="1"/>
  <c r="P119" i="17" s="1"/>
  <c r="P120" i="17" s="1"/>
  <c r="P121" i="17" s="1"/>
  <c r="P94" i="11"/>
  <c r="P95" i="11" s="1"/>
  <c r="P96" i="11" s="1"/>
  <c r="P97" i="11" s="1"/>
  <c r="P98" i="11" s="1"/>
  <c r="P99" i="11" s="1"/>
  <c r="P100" i="11" s="1"/>
  <c r="P101" i="11" s="1"/>
  <c r="P102" i="11" s="1"/>
  <c r="P103" i="11" s="1"/>
  <c r="P104" i="11" s="1"/>
  <c r="P105" i="11" s="1"/>
  <c r="P106" i="11" s="1"/>
  <c r="P107" i="11" s="1"/>
  <c r="P108" i="11" s="1"/>
  <c r="P109" i="11" s="1"/>
  <c r="P110" i="11" s="1"/>
  <c r="P111" i="11" s="1"/>
  <c r="P112" i="11" s="1"/>
  <c r="P113" i="11" s="1"/>
  <c r="P114" i="11" s="1"/>
  <c r="P115" i="11" s="1"/>
  <c r="P116" i="11" s="1"/>
  <c r="P117" i="11" s="1"/>
  <c r="P118" i="11" s="1"/>
  <c r="P119" i="11" s="1"/>
  <c r="P120" i="11" s="1"/>
  <c r="P121" i="11" s="1"/>
  <c r="P122" i="11" s="1"/>
  <c r="P123" i="11" s="1"/>
  <c r="P124" i="11" s="1"/>
  <c r="P125" i="11" s="1"/>
  <c r="P126" i="11" s="1"/>
  <c r="P127" i="11" s="1"/>
  <c r="P128" i="11" s="1"/>
  <c r="P129" i="11" s="1"/>
  <c r="P130" i="11" s="1"/>
  <c r="P131" i="11" s="1"/>
  <c r="P132" i="11" s="1"/>
  <c r="P133" i="11" s="1"/>
  <c r="P134" i="11" s="1"/>
  <c r="P135" i="11" s="1"/>
  <c r="P136" i="11" s="1"/>
  <c r="P137" i="11" s="1"/>
  <c r="P138" i="11" s="1"/>
  <c r="P139" i="11" s="1"/>
  <c r="P54" i="10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P84" i="10" s="1"/>
  <c r="P85" i="10" s="1"/>
  <c r="P86" i="10" s="1"/>
  <c r="P87" i="10" s="1"/>
  <c r="P88" i="10" s="1"/>
  <c r="P89" i="10" s="1"/>
  <c r="P90" i="10" s="1"/>
  <c r="P20" i="9"/>
  <c r="P51" i="12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P84" i="12" s="1"/>
  <c r="P85" i="12" s="1"/>
  <c r="P86" i="12" s="1"/>
  <c r="P87" i="12" s="1"/>
  <c r="P88" i="12" s="1"/>
  <c r="U20" i="14"/>
  <c r="V20" i="14" s="1"/>
  <c r="V363" i="6"/>
  <c r="W92" i="13"/>
  <c r="X92" i="13" s="1"/>
  <c r="V92" i="13"/>
  <c r="V93" i="13" s="1"/>
  <c r="R47" i="19"/>
  <c r="S47" i="19" s="1"/>
  <c r="V200" i="12"/>
  <c r="P472" i="10"/>
  <c r="P473" i="10" s="1"/>
  <c r="P474" i="10" s="1"/>
  <c r="P475" i="10" s="1"/>
  <c r="P476" i="10" s="1"/>
  <c r="P477" i="10" s="1"/>
  <c r="P478" i="10" s="1"/>
  <c r="P479" i="10" s="1"/>
  <c r="P480" i="10" s="1"/>
  <c r="P481" i="10" s="1"/>
  <c r="P482" i="10" s="1"/>
  <c r="P483" i="10" s="1"/>
  <c r="P484" i="10" s="1"/>
  <c r="P485" i="10" s="1"/>
  <c r="P486" i="10" s="1"/>
  <c r="P487" i="10" s="1"/>
  <c r="P488" i="10" s="1"/>
  <c r="P489" i="10" s="1"/>
  <c r="P490" i="10" s="1"/>
  <c r="P491" i="10" s="1"/>
  <c r="P492" i="10" s="1"/>
  <c r="P493" i="10" s="1"/>
  <c r="P494" i="10" s="1"/>
  <c r="P495" i="10" s="1"/>
  <c r="P496" i="10" s="1"/>
  <c r="P497" i="10" s="1"/>
  <c r="P498" i="10" s="1"/>
  <c r="P499" i="10" s="1"/>
  <c r="P500" i="10" s="1"/>
  <c r="P501" i="10" s="1"/>
  <c r="P502" i="10" s="1"/>
  <c r="P503" i="10" s="1"/>
  <c r="P504" i="10" s="1"/>
  <c r="P505" i="10" s="1"/>
  <c r="P506" i="10" s="1"/>
  <c r="P507" i="10" s="1"/>
  <c r="P508" i="10" s="1"/>
  <c r="P509" i="10" s="1"/>
  <c r="P510" i="10" s="1"/>
  <c r="P511" i="10" s="1"/>
  <c r="P512" i="10" s="1"/>
  <c r="P513" i="10" s="1"/>
  <c r="P514" i="10" s="1"/>
  <c r="P515" i="10" s="1"/>
  <c r="P516" i="10" s="1"/>
  <c r="P517" i="10" s="1"/>
  <c r="P518" i="10" s="1"/>
  <c r="P519" i="10" s="1"/>
  <c r="P520" i="10" s="1"/>
  <c r="P521" i="10" s="1"/>
  <c r="P522" i="10" s="1"/>
  <c r="P523" i="10" s="1"/>
  <c r="P524" i="10" s="1"/>
  <c r="P525" i="10" s="1"/>
  <c r="P526" i="10" s="1"/>
  <c r="P527" i="10" s="1"/>
  <c r="P528" i="10" s="1"/>
  <c r="P529" i="10" s="1"/>
  <c r="P530" i="10" s="1"/>
  <c r="P531" i="10" s="1"/>
  <c r="P532" i="10" s="1"/>
  <c r="P533" i="10" s="1"/>
  <c r="P534" i="10" s="1"/>
  <c r="P535" i="10" s="1"/>
  <c r="P536" i="10" s="1"/>
  <c r="P537" i="10" s="1"/>
  <c r="P538" i="10" s="1"/>
  <c r="P539" i="10" s="1"/>
  <c r="P540" i="10" s="1"/>
  <c r="P541" i="10" s="1"/>
  <c r="P542" i="10" s="1"/>
  <c r="P543" i="10" s="1"/>
  <c r="P544" i="10" s="1"/>
  <c r="P545" i="10" s="1"/>
  <c r="P546" i="10" s="1"/>
  <c r="P547" i="10" s="1"/>
  <c r="P548" i="10" s="1"/>
  <c r="P549" i="10" s="1"/>
  <c r="P550" i="10" s="1"/>
  <c r="P551" i="10" s="1"/>
  <c r="P552" i="10" s="1"/>
  <c r="P553" i="10" s="1"/>
  <c r="P4" i="12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P16" i="12" s="1"/>
  <c r="P4" i="16"/>
  <c r="P5" i="16" s="1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89" i="9"/>
  <c r="P90" i="9" s="1"/>
  <c r="P91" i="9" s="1"/>
  <c r="P92" i="9" s="1"/>
  <c r="P93" i="9" s="1"/>
  <c r="P94" i="9" s="1"/>
  <c r="P95" i="9" s="1"/>
  <c r="P96" i="9" s="1"/>
  <c r="P97" i="9" s="1"/>
  <c r="P98" i="9" s="1"/>
  <c r="P99" i="9" s="1"/>
  <c r="P100" i="9" s="1"/>
  <c r="P101" i="9" s="1"/>
  <c r="P102" i="9" s="1"/>
  <c r="P103" i="9" s="1"/>
  <c r="P104" i="9" s="1"/>
  <c r="P105" i="9" s="1"/>
  <c r="P106" i="9" s="1"/>
  <c r="P107" i="9" s="1"/>
  <c r="P108" i="9" s="1"/>
  <c r="P109" i="9" s="1"/>
  <c r="P110" i="9" s="1"/>
  <c r="P111" i="9" s="1"/>
  <c r="P112" i="9" s="1"/>
  <c r="P113" i="9" s="1"/>
  <c r="P114" i="9" s="1"/>
  <c r="P115" i="9" s="1"/>
  <c r="P116" i="9" s="1"/>
  <c r="P117" i="9" s="1"/>
  <c r="P118" i="9" s="1"/>
  <c r="P119" i="9" s="1"/>
  <c r="P120" i="9" s="1"/>
  <c r="P121" i="9" s="1"/>
  <c r="P122" i="9" s="1"/>
  <c r="P123" i="9" s="1"/>
  <c r="P124" i="9" s="1"/>
  <c r="P125" i="9" s="1"/>
  <c r="P126" i="9" s="1"/>
  <c r="P127" i="9" s="1"/>
  <c r="P128" i="9" s="1"/>
  <c r="P129" i="9" s="1"/>
  <c r="P130" i="9" s="1"/>
  <c r="P131" i="9" s="1"/>
  <c r="P132" i="9" s="1"/>
  <c r="P133" i="9" s="1"/>
  <c r="R31" i="17"/>
  <c r="S31" i="17" s="1"/>
  <c r="R120" i="17"/>
  <c r="S120" i="17" s="1"/>
  <c r="R119" i="17"/>
  <c r="S119" i="17" s="1"/>
  <c r="R41" i="16"/>
  <c r="S41" i="16" s="1"/>
  <c r="R94" i="16"/>
  <c r="S94" i="16" s="1"/>
  <c r="R110" i="16"/>
  <c r="S110" i="16" s="1"/>
  <c r="R117" i="16"/>
  <c r="S117" i="16" s="1"/>
  <c r="R427" i="14"/>
  <c r="S427" i="14" s="1"/>
  <c r="R382" i="14"/>
  <c r="S382" i="14" s="1"/>
  <c r="R361" i="14"/>
  <c r="S361" i="14" s="1"/>
  <c r="R351" i="14"/>
  <c r="S351" i="14" s="1"/>
  <c r="R391" i="14"/>
  <c r="S391" i="14" s="1"/>
  <c r="R325" i="14"/>
  <c r="S325" i="14" s="1"/>
  <c r="R278" i="14"/>
  <c r="S278" i="14" s="1"/>
  <c r="R267" i="14"/>
  <c r="S267" i="14" s="1"/>
  <c r="R264" i="14"/>
  <c r="S264" i="14" s="1"/>
  <c r="R79" i="14"/>
  <c r="S79" i="14" s="1"/>
  <c r="R28" i="14"/>
  <c r="S28" i="14" s="1"/>
  <c r="R25" i="14"/>
  <c r="S25" i="14" s="1"/>
  <c r="R19" i="14"/>
  <c r="S19" i="14" s="1"/>
  <c r="W19" i="14" s="1"/>
  <c r="X19" i="14" s="1"/>
  <c r="Y19" i="14" s="1"/>
  <c r="R343" i="14"/>
  <c r="S343" i="14" s="1"/>
  <c r="R311" i="14"/>
  <c r="S311" i="14" s="1"/>
  <c r="W311" i="14" s="1"/>
  <c r="X311" i="14" s="1"/>
  <c r="Y311" i="14" s="1"/>
  <c r="R49" i="14"/>
  <c r="S49" i="14" s="1"/>
  <c r="W49" i="14" s="1"/>
  <c r="X49" i="14" s="1"/>
  <c r="Y49" i="14" s="1"/>
  <c r="R369" i="14"/>
  <c r="S369" i="14" s="1"/>
  <c r="R334" i="14"/>
  <c r="S334" i="14" s="1"/>
  <c r="R373" i="14"/>
  <c r="S373" i="14" s="1"/>
  <c r="W373" i="14" s="1"/>
  <c r="X373" i="14" s="1"/>
  <c r="Y373" i="14" s="1"/>
  <c r="R272" i="14"/>
  <c r="S272" i="14" s="1"/>
  <c r="R61" i="14"/>
  <c r="S61" i="14" s="1"/>
  <c r="R290" i="14"/>
  <c r="S290" i="14" s="1"/>
  <c r="R148" i="14"/>
  <c r="S148" i="14" s="1"/>
  <c r="R7" i="14"/>
  <c r="S7" i="14" s="1"/>
  <c r="R318" i="14"/>
  <c r="S318" i="14" s="1"/>
  <c r="R259" i="14"/>
  <c r="S259" i="14" s="1"/>
  <c r="R256" i="14"/>
  <c r="S256" i="14" s="1"/>
  <c r="W256" i="14" s="1"/>
  <c r="X256" i="14" s="1"/>
  <c r="Y256" i="14" s="1"/>
  <c r="R409" i="14"/>
  <c r="S409" i="14" s="1"/>
  <c r="R4" i="14"/>
  <c r="S4" i="14" s="1"/>
  <c r="W4" i="14" s="1"/>
  <c r="X4" i="14" s="1"/>
  <c r="Y4" i="14" s="1"/>
  <c r="R360" i="14"/>
  <c r="S360" i="14" s="1"/>
  <c r="R365" i="14"/>
  <c r="S365" i="14" s="1"/>
  <c r="R144" i="14"/>
  <c r="S144" i="14" s="1"/>
  <c r="R367" i="14"/>
  <c r="S367" i="14" s="1"/>
  <c r="R226" i="14"/>
  <c r="S226" i="14" s="1"/>
  <c r="R269" i="14"/>
  <c r="S269" i="14" s="1"/>
  <c r="R416" i="14"/>
  <c r="S416" i="14" s="1"/>
  <c r="R116" i="14"/>
  <c r="S116" i="14" s="1"/>
  <c r="R36" i="14"/>
  <c r="S36" i="14" s="1"/>
  <c r="R245" i="14"/>
  <c r="S245" i="14" s="1"/>
  <c r="R13" i="14"/>
  <c r="S13" i="14" s="1"/>
  <c r="R9" i="14"/>
  <c r="S9" i="14" s="1"/>
  <c r="R433" i="14"/>
  <c r="S433" i="14" s="1"/>
  <c r="R44" i="14"/>
  <c r="S44" i="14" s="1"/>
  <c r="R442" i="14"/>
  <c r="S442" i="14" s="1"/>
  <c r="R42" i="14"/>
  <c r="S42" i="14" s="1"/>
  <c r="R73" i="14"/>
  <c r="S73" i="14" s="1"/>
  <c r="R84" i="14"/>
  <c r="S84" i="14" s="1"/>
  <c r="R222" i="14"/>
  <c r="S222" i="14" s="1"/>
  <c r="R335" i="14"/>
  <c r="S335" i="14" s="1"/>
  <c r="R285" i="14"/>
  <c r="S285" i="14" s="1"/>
  <c r="R428" i="14"/>
  <c r="S428" i="14" s="1"/>
  <c r="R270" i="14"/>
  <c r="S270" i="14" s="1"/>
  <c r="R406" i="14"/>
  <c r="S406" i="14" s="1"/>
  <c r="R276" i="14"/>
  <c r="S276" i="14" s="1"/>
  <c r="R214" i="14"/>
  <c r="S214" i="14" s="1"/>
  <c r="R288" i="14"/>
  <c r="S288" i="14" s="1"/>
  <c r="R50" i="14"/>
  <c r="S50" i="14" s="1"/>
  <c r="R58" i="14"/>
  <c r="S58" i="14" s="1"/>
  <c r="R277" i="14"/>
  <c r="S277" i="14" s="1"/>
  <c r="R201" i="14"/>
  <c r="S201" i="14" s="1"/>
  <c r="R237" i="14"/>
  <c r="S237" i="14" s="1"/>
  <c r="R287" i="14"/>
  <c r="S287" i="14" s="1"/>
  <c r="R312" i="14"/>
  <c r="S312" i="14" s="1"/>
  <c r="R375" i="14"/>
  <c r="S375" i="14" s="1"/>
  <c r="R172" i="14"/>
  <c r="S172" i="14" s="1"/>
  <c r="R137" i="14"/>
  <c r="S137" i="14" s="1"/>
  <c r="R143" i="14"/>
  <c r="S143" i="14" s="1"/>
  <c r="R218" i="14"/>
  <c r="S218" i="14" s="1"/>
  <c r="R356" i="14"/>
  <c r="S356" i="14" s="1"/>
  <c r="R363" i="14"/>
  <c r="S363" i="14" s="1"/>
  <c r="R138" i="14"/>
  <c r="S138" i="14" s="1"/>
  <c r="R236" i="14"/>
  <c r="S236" i="14" s="1"/>
  <c r="R386" i="14"/>
  <c r="S386" i="14" s="1"/>
  <c r="R174" i="14"/>
  <c r="S174" i="14" s="1"/>
  <c r="R292" i="14"/>
  <c r="S292" i="14" s="1"/>
  <c r="R95" i="14"/>
  <c r="S95" i="14" s="1"/>
  <c r="R366" i="14"/>
  <c r="S366" i="14" s="1"/>
  <c r="R221" i="14"/>
  <c r="S221" i="14" s="1"/>
  <c r="R283" i="14"/>
  <c r="S283" i="14" s="1"/>
  <c r="R93" i="14"/>
  <c r="S93" i="14" s="1"/>
  <c r="R273" i="14"/>
  <c r="S273" i="14" s="1"/>
  <c r="R27" i="14"/>
  <c r="S27" i="14" s="1"/>
  <c r="R440" i="14"/>
  <c r="S440" i="14" s="1"/>
  <c r="R69" i="14"/>
  <c r="S69" i="14" s="1"/>
  <c r="R438" i="14"/>
  <c r="S438" i="14" s="1"/>
  <c r="R80" i="14"/>
  <c r="S80" i="14" s="1"/>
  <c r="R87" i="14"/>
  <c r="S87" i="14" s="1"/>
  <c r="R117" i="14"/>
  <c r="S117" i="14" s="1"/>
  <c r="R40" i="14"/>
  <c r="S40" i="14" s="1"/>
  <c r="R6" i="14"/>
  <c r="S6" i="14" s="1"/>
  <c r="R304" i="14"/>
  <c r="S304" i="14" s="1"/>
  <c r="R434" i="14"/>
  <c r="S434" i="14" s="1"/>
  <c r="R231" i="14"/>
  <c r="S231" i="14" s="1"/>
  <c r="R225" i="14"/>
  <c r="S225" i="14" s="1"/>
  <c r="R134" i="14"/>
  <c r="S134" i="14" s="1"/>
  <c r="R186" i="14"/>
  <c r="S186" i="14" s="1"/>
  <c r="R339" i="14"/>
  <c r="S339" i="14" s="1"/>
  <c r="R125" i="14"/>
  <c r="S125" i="14" s="1"/>
  <c r="R82" i="14"/>
  <c r="S82" i="14" s="1"/>
  <c r="R247" i="14"/>
  <c r="S247" i="14" s="1"/>
  <c r="R74" i="14"/>
  <c r="S74" i="14" s="1"/>
  <c r="R297" i="14"/>
  <c r="S297" i="14" s="1"/>
  <c r="R12" i="14"/>
  <c r="S12" i="14" s="1"/>
  <c r="R303" i="14"/>
  <c r="S303" i="14" s="1"/>
  <c r="R11" i="14"/>
  <c r="S11" i="14" s="1"/>
  <c r="R77" i="14"/>
  <c r="S77" i="14" s="1"/>
  <c r="R432" i="14"/>
  <c r="S432" i="14" s="1"/>
  <c r="R8" i="14"/>
  <c r="S8" i="14" s="1"/>
  <c r="R316" i="14"/>
  <c r="S316" i="14" s="1"/>
  <c r="R159" i="14"/>
  <c r="S159" i="14" s="1"/>
  <c r="R207" i="14"/>
  <c r="S207" i="14" s="1"/>
  <c r="R274" i="14"/>
  <c r="S274" i="14" s="1"/>
  <c r="R421" i="14"/>
  <c r="S421" i="14" s="1"/>
  <c r="R177" i="14"/>
  <c r="S177" i="14" s="1"/>
  <c r="R198" i="14"/>
  <c r="S198" i="14" s="1"/>
  <c r="R260" i="14"/>
  <c r="S260" i="14" s="1"/>
  <c r="R102" i="14"/>
  <c r="S102" i="14" s="1"/>
  <c r="R331" i="14"/>
  <c r="S331" i="14" s="1"/>
  <c r="R178" i="14"/>
  <c r="S178" i="14" s="1"/>
  <c r="R261" i="14"/>
  <c r="S261" i="14" s="1"/>
  <c r="R98" i="14"/>
  <c r="S98" i="14" s="1"/>
  <c r="R415" i="14"/>
  <c r="S415" i="14" s="1"/>
  <c r="R209" i="14"/>
  <c r="S209" i="14" s="1"/>
  <c r="R417" i="14"/>
  <c r="S417" i="14" s="1"/>
  <c r="R381" i="14"/>
  <c r="S381" i="14" s="1"/>
  <c r="R65" i="14"/>
  <c r="S65" i="14" s="1"/>
  <c r="R30" i="14"/>
  <c r="S30" i="14" s="1"/>
  <c r="R289" i="14"/>
  <c r="S289" i="14" s="1"/>
  <c r="R154" i="14"/>
  <c r="S154" i="14" s="1"/>
  <c r="R185" i="14"/>
  <c r="S185" i="14" s="1"/>
  <c r="R241" i="14"/>
  <c r="S241" i="14" s="1"/>
  <c r="R200" i="14"/>
  <c r="S200" i="14" s="1"/>
  <c r="R314" i="14"/>
  <c r="S314" i="14" s="1"/>
  <c r="R242" i="14"/>
  <c r="S242" i="14" s="1"/>
  <c r="R173" i="14"/>
  <c r="S173" i="14" s="1"/>
  <c r="R31" i="14"/>
  <c r="S31" i="14" s="1"/>
  <c r="R234" i="14"/>
  <c r="S234" i="14" s="1"/>
  <c r="R329" i="14"/>
  <c r="S329" i="14" s="1"/>
  <c r="R411" i="14"/>
  <c r="S411" i="14" s="1"/>
  <c r="R392" i="14"/>
  <c r="S392" i="14" s="1"/>
  <c r="R387" i="14"/>
  <c r="S387" i="14" s="1"/>
  <c r="R319" i="14"/>
  <c r="S319" i="14" s="1"/>
  <c r="R258" i="14"/>
  <c r="S258" i="14" s="1"/>
  <c r="R26" i="14"/>
  <c r="S26" i="14" s="1"/>
  <c r="R96" i="14"/>
  <c r="S96" i="14" s="1"/>
  <c r="R149" i="14"/>
  <c r="S149" i="14" s="1"/>
  <c r="R404" i="14"/>
  <c r="S404" i="14" s="1"/>
  <c r="R67" i="14"/>
  <c r="S67" i="14" s="1"/>
  <c r="R249" i="14"/>
  <c r="S249" i="14" s="1"/>
  <c r="R14" i="14"/>
  <c r="S14" i="14" s="1"/>
  <c r="R72" i="14"/>
  <c r="S72" i="14" s="1"/>
  <c r="R439" i="14"/>
  <c r="S439" i="14" s="1"/>
  <c r="R81" i="14"/>
  <c r="S81" i="14" s="1"/>
  <c r="R41" i="14"/>
  <c r="S41" i="14" s="1"/>
  <c r="R78" i="14"/>
  <c r="S78" i="14" s="1"/>
  <c r="R113" i="14"/>
  <c r="S113" i="14" s="1"/>
  <c r="R437" i="14"/>
  <c r="S437" i="14" s="1"/>
  <c r="R301" i="14"/>
  <c r="S301" i="14" s="1"/>
  <c r="R213" i="14"/>
  <c r="S213" i="14" s="1"/>
  <c r="R322" i="14"/>
  <c r="S322" i="14" s="1"/>
  <c r="R220" i="14"/>
  <c r="S220" i="14" s="1"/>
  <c r="R111" i="14"/>
  <c r="S111" i="14" s="1"/>
  <c r="R389" i="14"/>
  <c r="S389" i="14" s="1"/>
  <c r="R340" i="14"/>
  <c r="S340" i="14" s="1"/>
  <c r="R412" i="14"/>
  <c r="S412" i="14" s="1"/>
  <c r="R119" i="14"/>
  <c r="S119" i="14" s="1"/>
  <c r="R114" i="14"/>
  <c r="S114" i="14" s="1"/>
  <c r="R246" i="14"/>
  <c r="S246" i="14" s="1"/>
  <c r="R120" i="14"/>
  <c r="S120" i="14" s="1"/>
  <c r="R75" i="14"/>
  <c r="S75" i="14" s="1"/>
  <c r="R307" i="14"/>
  <c r="S307" i="14" s="1"/>
  <c r="R300" i="14"/>
  <c r="S300" i="14" s="1"/>
  <c r="R299" i="14"/>
  <c r="S299" i="14" s="1"/>
  <c r="R86" i="14"/>
  <c r="S86" i="14" s="1"/>
  <c r="R5" i="14"/>
  <c r="S5" i="14" s="1"/>
  <c r="R34" i="14"/>
  <c r="S34" i="14" s="1"/>
  <c r="R197" i="14"/>
  <c r="S197" i="14" s="1"/>
  <c r="R60" i="14"/>
  <c r="S60" i="14" s="1"/>
  <c r="R400" i="14"/>
  <c r="S400" i="14" s="1"/>
  <c r="R196" i="14"/>
  <c r="S196" i="14" s="1"/>
  <c r="R401" i="14"/>
  <c r="S401" i="14" s="1"/>
  <c r="R414" i="14"/>
  <c r="S414" i="14" s="1"/>
  <c r="R20" i="14"/>
  <c r="S20" i="14" s="1"/>
  <c r="R341" i="14"/>
  <c r="S341" i="14" s="1"/>
  <c r="R279" i="14"/>
  <c r="S279" i="14" s="1"/>
  <c r="R108" i="14"/>
  <c r="S108" i="14" s="1"/>
  <c r="R419" i="14"/>
  <c r="S419" i="14" s="1"/>
  <c r="R317" i="14"/>
  <c r="S317" i="14" s="1"/>
  <c r="R342" i="14"/>
  <c r="S342" i="14" s="1"/>
  <c r="R223" i="14"/>
  <c r="S223" i="14" s="1"/>
  <c r="R109" i="14"/>
  <c r="S109" i="14" s="1"/>
  <c r="R337" i="14"/>
  <c r="S337" i="14" s="1"/>
  <c r="R424" i="14"/>
  <c r="S424" i="14" s="1"/>
  <c r="R358" i="14"/>
  <c r="S358" i="14" s="1"/>
  <c r="R353" i="14"/>
  <c r="S353" i="14" s="1"/>
  <c r="R224" i="14"/>
  <c r="S224" i="14" s="1"/>
  <c r="R99" i="14"/>
  <c r="S99" i="14" s="1"/>
  <c r="R188" i="14"/>
  <c r="S188" i="14" s="1"/>
  <c r="R171" i="14"/>
  <c r="S171" i="14" s="1"/>
  <c r="R348" i="14"/>
  <c r="S348" i="14" s="1"/>
  <c r="R384" i="14"/>
  <c r="S384" i="14" s="1"/>
  <c r="R265" i="14"/>
  <c r="S265" i="14" s="1"/>
  <c r="R179" i="14"/>
  <c r="S179" i="14" s="1"/>
  <c r="R344" i="14"/>
  <c r="S344" i="14" s="1"/>
  <c r="R219" i="14"/>
  <c r="S219" i="14" s="1"/>
  <c r="R62" i="14"/>
  <c r="S62" i="14" s="1"/>
  <c r="R32" i="14"/>
  <c r="S32" i="14" s="1"/>
  <c r="R56" i="14"/>
  <c r="S56" i="14" s="1"/>
  <c r="R346" i="14"/>
  <c r="S346" i="14" s="1"/>
  <c r="R63" i="14"/>
  <c r="S63" i="14" s="1"/>
  <c r="R422" i="14"/>
  <c r="S422" i="14" s="1"/>
  <c r="R323" i="14"/>
  <c r="S323" i="14" s="1"/>
  <c r="R275" i="14"/>
  <c r="S275" i="14" s="1"/>
  <c r="R10" i="14"/>
  <c r="S10" i="14" s="1"/>
  <c r="R83" i="14"/>
  <c r="S83" i="14" s="1"/>
  <c r="R368" i="14"/>
  <c r="S368" i="14" s="1"/>
  <c r="R430" i="14"/>
  <c r="S430" i="14" s="1"/>
  <c r="R302" i="14"/>
  <c r="S302" i="14" s="1"/>
  <c r="R295" i="14"/>
  <c r="S295" i="14" s="1"/>
  <c r="R443" i="14"/>
  <c r="S443" i="14" s="1"/>
  <c r="R118" i="14"/>
  <c r="S118" i="14" s="1"/>
  <c r="R441" i="14"/>
  <c r="S441" i="14" s="1"/>
  <c r="R431" i="14"/>
  <c r="S431" i="14" s="1"/>
  <c r="R338" i="14"/>
  <c r="S338" i="14" s="1"/>
  <c r="R398" i="14"/>
  <c r="S398" i="14" s="1"/>
  <c r="R345" i="14"/>
  <c r="S345" i="14" s="1"/>
  <c r="R155" i="14"/>
  <c r="S155" i="14" s="1"/>
  <c r="R313" i="14"/>
  <c r="S313" i="14" s="1"/>
  <c r="R140" i="14"/>
  <c r="S140" i="14" s="1"/>
  <c r="R68" i="14"/>
  <c r="S68" i="14" s="1"/>
  <c r="R394" i="14"/>
  <c r="S394" i="14" s="1"/>
  <c r="R362" i="14"/>
  <c r="S362" i="14" s="1"/>
  <c r="R176" i="14"/>
  <c r="S176" i="14" s="1"/>
  <c r="R112" i="14"/>
  <c r="S112" i="14" s="1"/>
  <c r="R252" i="14"/>
  <c r="S252" i="14" s="1"/>
  <c r="R37" i="14"/>
  <c r="S37" i="14" s="1"/>
  <c r="R296" i="14"/>
  <c r="S296" i="14" s="1"/>
  <c r="R444" i="14"/>
  <c r="S444" i="14" s="1"/>
  <c r="R39" i="14"/>
  <c r="S39" i="14" s="1"/>
  <c r="R435" i="14"/>
  <c r="S435" i="14" s="1"/>
  <c r="R38" i="14"/>
  <c r="S38" i="14" s="1"/>
  <c r="R71" i="14"/>
  <c r="S71" i="14" s="1"/>
  <c r="R15" i="14"/>
  <c r="S15" i="14" s="1"/>
  <c r="R350" i="14"/>
  <c r="S350" i="14" s="1"/>
  <c r="R190" i="14"/>
  <c r="S190" i="14" s="1"/>
  <c r="R413" i="14"/>
  <c r="S413" i="14" s="1"/>
  <c r="R156" i="14"/>
  <c r="S156" i="14" s="1"/>
  <c r="R397" i="14"/>
  <c r="S397" i="14" s="1"/>
  <c r="R379" i="14"/>
  <c r="S379" i="14" s="1"/>
  <c r="R324" i="14"/>
  <c r="S324" i="14" s="1"/>
  <c r="R212" i="14"/>
  <c r="S212" i="14" s="1"/>
  <c r="R146" i="14"/>
  <c r="S146" i="14" s="1"/>
  <c r="R54" i="14"/>
  <c r="S54" i="14" s="1"/>
  <c r="R355" i="14"/>
  <c r="S355" i="14" s="1"/>
  <c r="R215" i="14"/>
  <c r="S215" i="14" s="1"/>
  <c r="R352" i="14"/>
  <c r="S352" i="14" s="1"/>
  <c r="R233" i="14"/>
  <c r="S233" i="14" s="1"/>
  <c r="R385" i="14"/>
  <c r="S385" i="14" s="1"/>
  <c r="R321" i="14"/>
  <c r="S321" i="14" s="1"/>
  <c r="R158" i="14"/>
  <c r="S158" i="14" s="1"/>
  <c r="R262" i="14"/>
  <c r="S262" i="14" s="1"/>
  <c r="R216" i="14"/>
  <c r="S216" i="14" s="1"/>
  <c r="R238" i="14"/>
  <c r="S238" i="14" s="1"/>
  <c r="R347" i="14"/>
  <c r="S347" i="14" s="1"/>
  <c r="R51" i="14"/>
  <c r="S51" i="14" s="1"/>
  <c r="R59" i="14"/>
  <c r="S59" i="14" s="1"/>
  <c r="R268" i="14"/>
  <c r="S268" i="14" s="1"/>
  <c r="R227" i="14"/>
  <c r="S227" i="14" s="1"/>
  <c r="R326" i="14"/>
  <c r="S326" i="14" s="1"/>
  <c r="R376" i="14"/>
  <c r="S376" i="14" s="1"/>
  <c r="R266" i="14"/>
  <c r="S266" i="14" s="1"/>
  <c r="R92" i="14"/>
  <c r="S92" i="14" s="1"/>
  <c r="R293" i="14"/>
  <c r="S293" i="14" s="1"/>
  <c r="R332" i="14"/>
  <c r="S332" i="14" s="1"/>
  <c r="R328" i="14"/>
  <c r="S328" i="14" s="1"/>
  <c r="R195" i="14"/>
  <c r="S195" i="14" s="1"/>
  <c r="R126" i="14"/>
  <c r="S126" i="14" s="1"/>
  <c r="R76" i="14"/>
  <c r="S76" i="14" s="1"/>
  <c r="R244" i="14"/>
  <c r="S244" i="14" s="1"/>
  <c r="R70" i="14"/>
  <c r="S70" i="14" s="1"/>
  <c r="R251" i="14"/>
  <c r="S251" i="14" s="1"/>
  <c r="R250" i="14"/>
  <c r="S250" i="14" s="1"/>
  <c r="R43" i="14"/>
  <c r="S43" i="14" s="1"/>
  <c r="R35" i="14"/>
  <c r="S35" i="14" s="1"/>
  <c r="R436" i="14"/>
  <c r="S436" i="14" s="1"/>
  <c r="R306" i="14"/>
  <c r="S306" i="14" s="1"/>
  <c r="R141" i="14"/>
  <c r="S141" i="14" s="1"/>
  <c r="R130" i="14"/>
  <c r="S130" i="14" s="1"/>
  <c r="R104" i="14"/>
  <c r="S104" i="14" s="1"/>
  <c r="R377" i="14"/>
  <c r="S377" i="14" s="1"/>
  <c r="R180" i="14"/>
  <c r="S180" i="14" s="1"/>
  <c r="R282" i="14"/>
  <c r="S282" i="14" s="1"/>
  <c r="R388" i="14"/>
  <c r="S388" i="14" s="1"/>
  <c r="R315" i="14"/>
  <c r="S315" i="14" s="1"/>
  <c r="R107" i="14"/>
  <c r="S107" i="14" s="1"/>
  <c r="R239" i="14"/>
  <c r="S239" i="14" s="1"/>
  <c r="R21" i="14"/>
  <c r="S21" i="14" s="1"/>
  <c r="R320" i="14"/>
  <c r="S320" i="14" s="1"/>
  <c r="R271" i="14"/>
  <c r="S271" i="14" s="1"/>
  <c r="R110" i="14"/>
  <c r="S110" i="14" s="1"/>
  <c r="R390" i="14"/>
  <c r="S390" i="14" s="1"/>
  <c r="R194" i="14"/>
  <c r="S194" i="14" s="1"/>
  <c r="R294" i="14"/>
  <c r="S294" i="14" s="1"/>
  <c r="R408" i="14"/>
  <c r="S408" i="14" s="1"/>
  <c r="R349" i="14"/>
  <c r="S349" i="14" s="1"/>
  <c r="R53" i="14"/>
  <c r="S53" i="14" s="1"/>
  <c r="R168" i="14"/>
  <c r="S168" i="14" s="1"/>
  <c r="R336" i="14"/>
  <c r="S336" i="14" s="1"/>
  <c r="R286" i="14"/>
  <c r="S286" i="14" s="1"/>
  <c r="R423" i="14"/>
  <c r="S423" i="14" s="1"/>
  <c r="R281" i="14"/>
  <c r="S281" i="14" s="1"/>
  <c r="R128" i="14"/>
  <c r="S128" i="14" s="1"/>
  <c r="R184" i="14"/>
  <c r="S184" i="14" s="1"/>
  <c r="R378" i="14"/>
  <c r="S378" i="14" s="1"/>
  <c r="R210" i="14"/>
  <c r="S210" i="14" s="1"/>
  <c r="R57" i="14"/>
  <c r="S57" i="14" s="1"/>
  <c r="R183" i="14"/>
  <c r="S183" i="14" s="1"/>
  <c r="R395" i="14"/>
  <c r="S395" i="14" s="1"/>
  <c r="R64" i="14"/>
  <c r="S64" i="14" s="1"/>
  <c r="R208" i="14"/>
  <c r="S208" i="14" s="1"/>
  <c r="R374" i="14"/>
  <c r="S374" i="14" s="1"/>
  <c r="R230" i="14"/>
  <c r="S230" i="14" s="1"/>
  <c r="R425" i="14"/>
  <c r="S425" i="14" s="1"/>
  <c r="R147" i="14"/>
  <c r="S147" i="14" s="1"/>
  <c r="R403" i="14"/>
  <c r="S403" i="14" s="1"/>
  <c r="R280" i="14"/>
  <c r="S280" i="14" s="1"/>
  <c r="R402" i="14"/>
  <c r="S402" i="14" s="1"/>
  <c r="R410" i="14"/>
  <c r="S410" i="14" s="1"/>
  <c r="R357" i="14"/>
  <c r="S357" i="14" s="1"/>
  <c r="R192" i="14"/>
  <c r="S192" i="14" s="1"/>
  <c r="R199" i="14"/>
  <c r="S199" i="14" s="1"/>
  <c r="R380" i="14"/>
  <c r="S380" i="14" s="1"/>
  <c r="R359" i="14"/>
  <c r="S359" i="14" s="1"/>
  <c r="R330" i="14"/>
  <c r="S330" i="14" s="1"/>
  <c r="R364" i="14"/>
  <c r="S364" i="14" s="1"/>
  <c r="R145" i="14"/>
  <c r="S145" i="14" s="1"/>
  <c r="R354" i="14"/>
  <c r="S354" i="14" s="1"/>
  <c r="R284" i="14"/>
  <c r="S284" i="14" s="1"/>
  <c r="R420" i="14"/>
  <c r="S420" i="14" s="1"/>
  <c r="R164" i="14"/>
  <c r="S164" i="14" s="1"/>
  <c r="R157" i="14"/>
  <c r="S157" i="14" s="1"/>
  <c r="R407" i="14"/>
  <c r="S407" i="14" s="1"/>
  <c r="R24" i="14"/>
  <c r="S24" i="14" s="1"/>
  <c r="R165" i="14"/>
  <c r="S165" i="14" s="1"/>
  <c r="R167" i="14"/>
  <c r="S167" i="14" s="1"/>
  <c r="R333" i="14"/>
  <c r="S333" i="14" s="1"/>
  <c r="R151" i="14"/>
  <c r="S151" i="14" s="1"/>
  <c r="R229" i="14"/>
  <c r="S229" i="14" s="1"/>
  <c r="R206" i="14"/>
  <c r="S206" i="14" s="1"/>
  <c r="R405" i="14"/>
  <c r="S405" i="14" s="1"/>
  <c r="R170" i="14"/>
  <c r="S170" i="14" s="1"/>
  <c r="R429" i="14"/>
  <c r="S429" i="14" s="1"/>
  <c r="R418" i="14"/>
  <c r="S418" i="14" s="1"/>
  <c r="R396" i="14"/>
  <c r="S396" i="14" s="1"/>
  <c r="R393" i="14"/>
  <c r="S393" i="14" s="1"/>
  <c r="R257" i="14"/>
  <c r="S257" i="14" s="1"/>
  <c r="R191" i="14"/>
  <c r="S191" i="14" s="1"/>
  <c r="R189" i="14"/>
  <c r="S189" i="14" s="1"/>
  <c r="R383" i="14"/>
  <c r="S383" i="14" s="1"/>
  <c r="R263" i="14"/>
  <c r="S263" i="14" s="1"/>
  <c r="R139" i="14"/>
  <c r="S139" i="14" s="1"/>
  <c r="R228" i="14"/>
  <c r="S228" i="14" s="1"/>
  <c r="R131" i="14"/>
  <c r="S131" i="14" s="1"/>
  <c r="R327" i="14"/>
  <c r="S327" i="14" s="1"/>
  <c r="R101" i="14"/>
  <c r="S101" i="14" s="1"/>
  <c r="R426" i="14"/>
  <c r="S426" i="14" s="1"/>
  <c r="R182" i="14"/>
  <c r="S182" i="14" s="1"/>
  <c r="R399" i="14"/>
  <c r="S399" i="14" s="1"/>
  <c r="R94" i="14"/>
  <c r="S94" i="14" s="1"/>
  <c r="R142" i="14"/>
  <c r="S142" i="14" s="1"/>
  <c r="R111" i="6"/>
  <c r="S111" i="6" s="1"/>
  <c r="R334" i="6"/>
  <c r="S334" i="6" s="1"/>
  <c r="V374" i="16"/>
  <c r="U375" i="16"/>
  <c r="U376" i="16" s="1"/>
  <c r="R239" i="6"/>
  <c r="S239" i="6" s="1"/>
  <c r="R466" i="6"/>
  <c r="S466" i="6" s="1"/>
  <c r="R58" i="6"/>
  <c r="S58" i="6" s="1"/>
  <c r="R287" i="6"/>
  <c r="S287" i="6" s="1"/>
  <c r="R373" i="16"/>
  <c r="S373" i="16" s="1"/>
  <c r="W373" i="16" s="1"/>
  <c r="X373" i="16" s="1"/>
  <c r="Y373" i="16" s="1"/>
  <c r="R271" i="6"/>
  <c r="S271" i="6" s="1"/>
  <c r="R134" i="6"/>
  <c r="S134" i="6" s="1"/>
  <c r="W375" i="14"/>
  <c r="X375" i="14" s="1"/>
  <c r="R42" i="13"/>
  <c r="S42" i="13" s="1"/>
  <c r="W206" i="14"/>
  <c r="X206" i="14" s="1"/>
  <c r="R217" i="14"/>
  <c r="S217" i="14" s="1"/>
  <c r="R324" i="13"/>
  <c r="S324" i="13" s="1"/>
  <c r="R253" i="13"/>
  <c r="S253" i="13" s="1"/>
  <c r="R148" i="13"/>
  <c r="S148" i="13" s="1"/>
  <c r="R272" i="13"/>
  <c r="S272" i="13" s="1"/>
  <c r="R95" i="12"/>
  <c r="S95" i="12" s="1"/>
  <c r="U50" i="12"/>
  <c r="R50" i="12"/>
  <c r="S50" i="12" s="1"/>
  <c r="R276" i="12"/>
  <c r="S276" i="12" s="1"/>
  <c r="R523" i="11"/>
  <c r="S523" i="11" s="1"/>
  <c r="R130" i="11"/>
  <c r="S130" i="11" s="1"/>
  <c r="V163" i="14"/>
  <c r="R133" i="12"/>
  <c r="S133" i="12" s="1"/>
  <c r="R353" i="12"/>
  <c r="S353" i="12" s="1"/>
  <c r="R531" i="11"/>
  <c r="S531" i="11" s="1"/>
  <c r="R480" i="12"/>
  <c r="S480" i="12" s="1"/>
  <c r="U21" i="11"/>
  <c r="R21" i="11"/>
  <c r="S21" i="11" s="1"/>
  <c r="R256" i="11"/>
  <c r="S256" i="11" s="1"/>
  <c r="R573" i="12"/>
  <c r="S573" i="12" s="1"/>
  <c r="W491" i="12"/>
  <c r="X491" i="12" s="1"/>
  <c r="R446" i="11"/>
  <c r="S446" i="11" s="1"/>
  <c r="U144" i="12"/>
  <c r="U145" i="12" s="1"/>
  <c r="W143" i="12"/>
  <c r="X143" i="12" s="1"/>
  <c r="V143" i="12"/>
  <c r="R104" i="11"/>
  <c r="S104" i="11" s="1"/>
  <c r="R389" i="11"/>
  <c r="S389" i="11" s="1"/>
  <c r="R148" i="11"/>
  <c r="S148" i="11" s="1"/>
  <c r="R486" i="11"/>
  <c r="S486" i="11" s="1"/>
  <c r="R226" i="11"/>
  <c r="S226" i="11" s="1"/>
  <c r="R120" i="11"/>
  <c r="S120" i="11" s="1"/>
  <c r="R493" i="11"/>
  <c r="S493" i="11" s="1"/>
  <c r="R564" i="11"/>
  <c r="S564" i="11" s="1"/>
  <c r="R482" i="11"/>
  <c r="S482" i="11" s="1"/>
  <c r="R97" i="11"/>
  <c r="S97" i="11" s="1"/>
  <c r="U335" i="11"/>
  <c r="U237" i="6"/>
  <c r="U238" i="6" s="1"/>
  <c r="P415" i="11"/>
  <c r="P416" i="11" s="1"/>
  <c r="P417" i="11" s="1"/>
  <c r="P418" i="11" s="1"/>
  <c r="P419" i="11" s="1"/>
  <c r="P420" i="11" s="1"/>
  <c r="P421" i="11" s="1"/>
  <c r="P422" i="11" s="1"/>
  <c r="P423" i="11" s="1"/>
  <c r="P424" i="11" s="1"/>
  <c r="P425" i="11" s="1"/>
  <c r="P426" i="11" s="1"/>
  <c r="P427" i="11" s="1"/>
  <c r="P428" i="11" s="1"/>
  <c r="P429" i="11" s="1"/>
  <c r="P430" i="11" s="1"/>
  <c r="P431" i="11" s="1"/>
  <c r="P432" i="11" s="1"/>
  <c r="P433" i="11" s="1"/>
  <c r="P434" i="11" s="1"/>
  <c r="P435" i="11" s="1"/>
  <c r="P436" i="11" s="1"/>
  <c r="P437" i="11" s="1"/>
  <c r="P438" i="11" s="1"/>
  <c r="P439" i="11" s="1"/>
  <c r="P440" i="11" s="1"/>
  <c r="P441" i="11" s="1"/>
  <c r="P442" i="11" s="1"/>
  <c r="P443" i="11" s="1"/>
  <c r="P444" i="11" s="1"/>
  <c r="P445" i="11" s="1"/>
  <c r="P446" i="11" s="1"/>
  <c r="P447" i="11" s="1"/>
  <c r="P448" i="11" s="1"/>
  <c r="P449" i="11" s="1"/>
  <c r="P450" i="11" s="1"/>
  <c r="P451" i="11" s="1"/>
  <c r="P452" i="11" s="1"/>
  <c r="P453" i="11" s="1"/>
  <c r="P454" i="11" s="1"/>
  <c r="P455" i="11" s="1"/>
  <c r="P456" i="11" s="1"/>
  <c r="P457" i="11" s="1"/>
  <c r="P458" i="11" s="1"/>
  <c r="P459" i="11" s="1"/>
  <c r="P460" i="11" s="1"/>
  <c r="P461" i="11" s="1"/>
  <c r="P462" i="11" s="1"/>
  <c r="P463" i="11" s="1"/>
  <c r="P464" i="11" s="1"/>
  <c r="P465" i="11" s="1"/>
  <c r="P466" i="11" s="1"/>
  <c r="P467" i="11" s="1"/>
  <c r="P468" i="11" s="1"/>
  <c r="P469" i="11" s="1"/>
  <c r="P470" i="11" s="1"/>
  <c r="P471" i="11" s="1"/>
  <c r="P472" i="11" s="1"/>
  <c r="P473" i="11" s="1"/>
  <c r="P474" i="11" s="1"/>
  <c r="P475" i="11" s="1"/>
  <c r="P476" i="11" s="1"/>
  <c r="P477" i="11" s="1"/>
  <c r="P478" i="11" s="1"/>
  <c r="P479" i="11" s="1"/>
  <c r="P480" i="11" s="1"/>
  <c r="P481" i="11" s="1"/>
  <c r="P482" i="11" s="1"/>
  <c r="P483" i="11" s="1"/>
  <c r="P484" i="11" s="1"/>
  <c r="P485" i="11" s="1"/>
  <c r="P486" i="11" s="1"/>
  <c r="P487" i="11" s="1"/>
  <c r="K133" i="6"/>
  <c r="P133" i="6" s="1"/>
  <c r="P134" i="6" s="1"/>
  <c r="P135" i="6" s="1"/>
  <c r="P136" i="6" s="1"/>
  <c r="P137" i="6" s="1"/>
  <c r="P138" i="6" s="1"/>
  <c r="P139" i="6" s="1"/>
  <c r="P140" i="6" s="1"/>
  <c r="P141" i="6" s="1"/>
  <c r="P142" i="6" s="1"/>
  <c r="P143" i="6" s="1"/>
  <c r="P144" i="6" s="1"/>
  <c r="P145" i="6" s="1"/>
  <c r="P146" i="6" s="1"/>
  <c r="P147" i="6" s="1"/>
  <c r="P148" i="6" s="1"/>
  <c r="P149" i="6" s="1"/>
  <c r="P150" i="6" s="1"/>
  <c r="P151" i="6" s="1"/>
  <c r="P152" i="6" s="1"/>
  <c r="P153" i="6" s="1"/>
  <c r="P154" i="6" s="1"/>
  <c r="P155" i="6" s="1"/>
  <c r="P156" i="6" s="1"/>
  <c r="P157" i="6" s="1"/>
  <c r="P158" i="6" s="1"/>
  <c r="P159" i="6" s="1"/>
  <c r="P160" i="6" s="1"/>
  <c r="P161" i="6" s="1"/>
  <c r="P162" i="6" s="1"/>
  <c r="P163" i="6" s="1"/>
  <c r="P164" i="6" s="1"/>
  <c r="P165" i="6" s="1"/>
  <c r="P166" i="6" s="1"/>
  <c r="P167" i="6" s="1"/>
  <c r="P168" i="6" s="1"/>
  <c r="P169" i="6" s="1"/>
  <c r="P170" i="6" s="1"/>
  <c r="P171" i="6" s="1"/>
  <c r="P172" i="6" s="1"/>
  <c r="P173" i="6" s="1"/>
  <c r="P174" i="6" s="1"/>
  <c r="P238" i="8"/>
  <c r="P239" i="8" s="1"/>
  <c r="P240" i="8" s="1"/>
  <c r="P241" i="8" s="1"/>
  <c r="P242" i="8" s="1"/>
  <c r="P243" i="8" s="1"/>
  <c r="P244" i="8" s="1"/>
  <c r="P245" i="8" s="1"/>
  <c r="P246" i="8" s="1"/>
  <c r="P247" i="8" s="1"/>
  <c r="P248" i="8" s="1"/>
  <c r="P249" i="8" s="1"/>
  <c r="P250" i="8" s="1"/>
  <c r="P251" i="8" s="1"/>
  <c r="P252" i="8" s="1"/>
  <c r="P253" i="8" s="1"/>
  <c r="P254" i="8" s="1"/>
  <c r="P255" i="8" s="1"/>
  <c r="P256" i="8" s="1"/>
  <c r="P257" i="8" s="1"/>
  <c r="P258" i="8" s="1"/>
  <c r="P259" i="8" s="1"/>
  <c r="P260" i="8" s="1"/>
  <c r="P261" i="8" s="1"/>
  <c r="P262" i="8" s="1"/>
  <c r="P263" i="8" s="1"/>
  <c r="P264" i="8" s="1"/>
  <c r="P265" i="8" s="1"/>
  <c r="P266" i="8" s="1"/>
  <c r="P267" i="8" s="1"/>
  <c r="P268" i="8" s="1"/>
  <c r="P269" i="8" s="1"/>
  <c r="P270" i="8" s="1"/>
  <c r="P271" i="8" s="1"/>
  <c r="P272" i="8" s="1"/>
  <c r="P273" i="8" s="1"/>
  <c r="P274" i="8" s="1"/>
  <c r="P275" i="8" s="1"/>
  <c r="P276" i="8" s="1"/>
  <c r="P277" i="8" s="1"/>
  <c r="P278" i="8" s="1"/>
  <c r="P279" i="8" s="1"/>
  <c r="P280" i="8" s="1"/>
  <c r="P281" i="8" s="1"/>
  <c r="P282" i="8" s="1"/>
  <c r="P283" i="8" s="1"/>
  <c r="P284" i="8" s="1"/>
  <c r="P285" i="8" s="1"/>
  <c r="P286" i="8" s="1"/>
  <c r="P287" i="8" s="1"/>
  <c r="P288" i="8" s="1"/>
  <c r="P289" i="8" s="1"/>
  <c r="P290" i="8" s="1"/>
  <c r="P291" i="8" s="1"/>
  <c r="P292" i="8" s="1"/>
  <c r="P293" i="8" s="1"/>
  <c r="P294" i="8" s="1"/>
  <c r="P295" i="8" s="1"/>
  <c r="R59" i="17"/>
  <c r="S59" i="17" s="1"/>
  <c r="R106" i="16"/>
  <c r="S106" i="16" s="1"/>
  <c r="R133" i="16"/>
  <c r="S133" i="16" s="1"/>
  <c r="R57" i="16"/>
  <c r="S57" i="16" s="1"/>
  <c r="R121" i="6"/>
  <c r="S121" i="6" s="1"/>
  <c r="R344" i="6"/>
  <c r="S344" i="6" s="1"/>
  <c r="U20" i="6"/>
  <c r="R20" i="6"/>
  <c r="S20" i="6" s="1"/>
  <c r="R249" i="6"/>
  <c r="S249" i="6" s="1"/>
  <c r="R476" i="6"/>
  <c r="S476" i="6" s="1"/>
  <c r="R68" i="6"/>
  <c r="S68" i="6" s="1"/>
  <c r="R105" i="14"/>
  <c r="S105" i="14" s="1"/>
  <c r="R281" i="6"/>
  <c r="S281" i="6" s="1"/>
  <c r="R403" i="6"/>
  <c r="S403" i="6" s="1"/>
  <c r="W374" i="14"/>
  <c r="X374" i="14" s="1"/>
  <c r="V374" i="14"/>
  <c r="V375" i="14" s="1"/>
  <c r="R74" i="13"/>
  <c r="S74" i="13" s="1"/>
  <c r="U207" i="14"/>
  <c r="R58" i="13"/>
  <c r="S58" i="13" s="1"/>
  <c r="R379" i="13"/>
  <c r="S379" i="13" s="1"/>
  <c r="R276" i="13"/>
  <c r="S276" i="13" s="1"/>
  <c r="R165" i="13"/>
  <c r="S165" i="13" s="1"/>
  <c r="R101" i="12"/>
  <c r="S101" i="12" s="1"/>
  <c r="R56" i="12"/>
  <c r="S56" i="12" s="1"/>
  <c r="R282" i="12"/>
  <c r="S282" i="12" s="1"/>
  <c r="R553" i="11"/>
  <c r="S553" i="11" s="1"/>
  <c r="R159" i="11"/>
  <c r="S159" i="11" s="1"/>
  <c r="U164" i="14"/>
  <c r="U165" i="14" s="1"/>
  <c r="U166" i="14" s="1"/>
  <c r="U167" i="14" s="1"/>
  <c r="R188" i="12"/>
  <c r="S188" i="12" s="1"/>
  <c r="R561" i="11"/>
  <c r="S561" i="11" s="1"/>
  <c r="R486" i="12"/>
  <c r="S486" i="12" s="1"/>
  <c r="R53" i="11"/>
  <c r="S53" i="11" s="1"/>
  <c r="R279" i="11"/>
  <c r="S279" i="11" s="1"/>
  <c r="R565" i="12"/>
  <c r="S565" i="12" s="1"/>
  <c r="R63" i="12"/>
  <c r="S63" i="12" s="1"/>
  <c r="R284" i="11"/>
  <c r="S284" i="11" s="1"/>
  <c r="R478" i="11"/>
  <c r="S478" i="11" s="1"/>
  <c r="V335" i="13"/>
  <c r="W335" i="13"/>
  <c r="X335" i="13" s="1"/>
  <c r="U336" i="13"/>
  <c r="R135" i="11"/>
  <c r="S135" i="11" s="1"/>
  <c r="U410" i="11"/>
  <c r="U411" i="11" s="1"/>
  <c r="R410" i="11"/>
  <c r="S410" i="11" s="1"/>
  <c r="R216" i="11"/>
  <c r="S216" i="11" s="1"/>
  <c r="R342" i="11"/>
  <c r="S342" i="11" s="1"/>
  <c r="R207" i="11"/>
  <c r="S207" i="11" s="1"/>
  <c r="R526" i="11"/>
  <c r="S526" i="11" s="1"/>
  <c r="R178" i="11"/>
  <c r="S178" i="11" s="1"/>
  <c r="R438" i="11"/>
  <c r="S438" i="11" s="1"/>
  <c r="W437" i="6"/>
  <c r="X437" i="6" s="1"/>
  <c r="V437" i="6"/>
  <c r="U438" i="6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31" i="8"/>
  <c r="P132" i="8" s="1"/>
  <c r="P133" i="8" s="1"/>
  <c r="P134" i="8" s="1"/>
  <c r="P135" i="8" s="1"/>
  <c r="P136" i="8" s="1"/>
  <c r="P137" i="8" s="1"/>
  <c r="P138" i="8" s="1"/>
  <c r="P139" i="8" s="1"/>
  <c r="P140" i="8" s="1"/>
  <c r="P141" i="8" s="1"/>
  <c r="P142" i="8" s="1"/>
  <c r="P143" i="8" s="1"/>
  <c r="P144" i="8" s="1"/>
  <c r="P145" i="8" s="1"/>
  <c r="P146" i="8" s="1"/>
  <c r="P147" i="8" s="1"/>
  <c r="P148" i="8" s="1"/>
  <c r="P149" i="8" s="1"/>
  <c r="P150" i="8" s="1"/>
  <c r="P151" i="8" s="1"/>
  <c r="P152" i="8" s="1"/>
  <c r="P153" i="8" s="1"/>
  <c r="P154" i="8" s="1"/>
  <c r="P155" i="8" s="1"/>
  <c r="P156" i="8" s="1"/>
  <c r="P157" i="8" s="1"/>
  <c r="P158" i="8" s="1"/>
  <c r="P159" i="8" s="1"/>
  <c r="P160" i="8" s="1"/>
  <c r="P161" i="8" s="1"/>
  <c r="P162" i="8" s="1"/>
  <c r="P163" i="8" s="1"/>
  <c r="P164" i="8" s="1"/>
  <c r="P165" i="8" s="1"/>
  <c r="P166" i="8" s="1"/>
  <c r="P167" i="8" s="1"/>
  <c r="P168" i="8" s="1"/>
  <c r="P169" i="8" s="1"/>
  <c r="P170" i="8" s="1"/>
  <c r="P171" i="8" s="1"/>
  <c r="P172" i="8" s="1"/>
  <c r="P173" i="8" s="1"/>
  <c r="P174" i="8" s="1"/>
  <c r="P175" i="8" s="1"/>
  <c r="P181" i="7"/>
  <c r="P182" i="7" s="1"/>
  <c r="P183" i="7" s="1"/>
  <c r="P184" i="7" s="1"/>
  <c r="P185" i="7" s="1"/>
  <c r="P186" i="7" s="1"/>
  <c r="P187" i="7" s="1"/>
  <c r="P188" i="7" s="1"/>
  <c r="P189" i="7" s="1"/>
  <c r="P190" i="7" s="1"/>
  <c r="P191" i="7" s="1"/>
  <c r="P192" i="7" s="1"/>
  <c r="P193" i="7" s="1"/>
  <c r="P194" i="7" s="1"/>
  <c r="P195" i="7" s="1"/>
  <c r="P196" i="7" s="1"/>
  <c r="P197" i="7" s="1"/>
  <c r="P198" i="7" s="1"/>
  <c r="P199" i="7" s="1"/>
  <c r="P200" i="7" s="1"/>
  <c r="P201" i="7" s="1"/>
  <c r="P202" i="7" s="1"/>
  <c r="P203" i="7" s="1"/>
  <c r="P204" i="7" s="1"/>
  <c r="P205" i="7" s="1"/>
  <c r="P206" i="7" s="1"/>
  <c r="P207" i="7" s="1"/>
  <c r="P208" i="7" s="1"/>
  <c r="P209" i="7" s="1"/>
  <c r="P210" i="7" s="1"/>
  <c r="P211" i="7" s="1"/>
  <c r="P212" i="7" s="1"/>
  <c r="P213" i="7" s="1"/>
  <c r="P214" i="7" s="1"/>
  <c r="P215" i="7" s="1"/>
  <c r="P216" i="7" s="1"/>
  <c r="P217" i="7" s="1"/>
  <c r="P218" i="7" s="1"/>
  <c r="P219" i="7" s="1"/>
  <c r="P220" i="7" s="1"/>
  <c r="P221" i="7" s="1"/>
  <c r="P222" i="7" s="1"/>
  <c r="P223" i="7" s="1"/>
  <c r="P224" i="7" s="1"/>
  <c r="P225" i="7" s="1"/>
  <c r="P226" i="7" s="1"/>
  <c r="P227" i="7" s="1"/>
  <c r="P228" i="7" s="1"/>
  <c r="P229" i="7" s="1"/>
  <c r="P230" i="7" s="1"/>
  <c r="P231" i="7" s="1"/>
  <c r="P232" i="7" s="1"/>
  <c r="P21" i="6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U124" i="16"/>
  <c r="R124" i="16"/>
  <c r="S124" i="16" s="1"/>
  <c r="R116" i="17"/>
  <c r="S116" i="17" s="1"/>
  <c r="R14" i="16"/>
  <c r="S14" i="16" s="1"/>
  <c r="R129" i="14"/>
  <c r="S129" i="14" s="1"/>
  <c r="R97" i="16"/>
  <c r="S97" i="16" s="1"/>
  <c r="R127" i="16"/>
  <c r="S127" i="16" s="1"/>
  <c r="R150" i="14"/>
  <c r="S150" i="14" s="1"/>
  <c r="W92" i="14"/>
  <c r="X92" i="14" s="1"/>
  <c r="R10" i="6"/>
  <c r="S10" i="6" s="1"/>
  <c r="R55" i="14"/>
  <c r="S55" i="14" s="1"/>
  <c r="R97" i="14"/>
  <c r="S97" i="14" s="1"/>
  <c r="R7" i="6"/>
  <c r="S7" i="6" s="1"/>
  <c r="R172" i="6"/>
  <c r="S172" i="6" s="1"/>
  <c r="R387" i="6"/>
  <c r="S387" i="6" s="1"/>
  <c r="R74" i="6"/>
  <c r="S74" i="6" s="1"/>
  <c r="R119" i="6"/>
  <c r="S119" i="6" s="1"/>
  <c r="R342" i="6"/>
  <c r="S342" i="6" s="1"/>
  <c r="R5" i="6"/>
  <c r="S5" i="6" s="1"/>
  <c r="U5" i="6"/>
  <c r="R481" i="6"/>
  <c r="S481" i="6" s="1"/>
  <c r="R436" i="6"/>
  <c r="S436" i="6" s="1"/>
  <c r="W436" i="6" s="1"/>
  <c r="X436" i="6" s="1"/>
  <c r="Y436" i="6" s="1"/>
  <c r="R424" i="6"/>
  <c r="S424" i="6" s="1"/>
  <c r="R277" i="6"/>
  <c r="S277" i="6" s="1"/>
  <c r="R181" i="6"/>
  <c r="S181" i="6" s="1"/>
  <c r="R223" i="6"/>
  <c r="S223" i="6" s="1"/>
  <c r="R157" i="6"/>
  <c r="S157" i="6" s="1"/>
  <c r="R91" i="6"/>
  <c r="S91" i="6" s="1"/>
  <c r="R499" i="6"/>
  <c r="S499" i="6" s="1"/>
  <c r="R205" i="6"/>
  <c r="S205" i="6" s="1"/>
  <c r="R187" i="6"/>
  <c r="S187" i="6" s="1"/>
  <c r="R388" i="6"/>
  <c r="S388" i="6" s="1"/>
  <c r="R370" i="6"/>
  <c r="S370" i="6" s="1"/>
  <c r="R406" i="6"/>
  <c r="S406" i="6" s="1"/>
  <c r="R298" i="6"/>
  <c r="S298" i="6" s="1"/>
  <c r="W298" i="6" s="1"/>
  <c r="X298" i="6" s="1"/>
  <c r="Y298" i="6" s="1"/>
  <c r="R235" i="6"/>
  <c r="S235" i="6" s="1"/>
  <c r="W235" i="6" s="1"/>
  <c r="X235" i="6" s="1"/>
  <c r="Y235" i="6" s="1"/>
  <c r="R133" i="6"/>
  <c r="S133" i="6" s="1"/>
  <c r="R130" i="6"/>
  <c r="S130" i="6" s="1"/>
  <c r="W130" i="6" s="1"/>
  <c r="X130" i="6" s="1"/>
  <c r="Y130" i="6" s="1"/>
  <c r="Y131" i="6" s="1"/>
  <c r="R363" i="6"/>
  <c r="S363" i="6" s="1"/>
  <c r="W363" i="6" s="1"/>
  <c r="X363" i="6" s="1"/>
  <c r="Y363" i="6" s="1"/>
  <c r="R259" i="6"/>
  <c r="S259" i="6" s="1"/>
  <c r="R463" i="6"/>
  <c r="S463" i="6" s="1"/>
  <c r="R49" i="6"/>
  <c r="S49" i="6" s="1"/>
  <c r="R445" i="6"/>
  <c r="S445" i="6" s="1"/>
  <c r="R306" i="6"/>
  <c r="S306" i="6" s="1"/>
  <c r="R73" i="6"/>
  <c r="S73" i="6" s="1"/>
  <c r="R19" i="6"/>
  <c r="S19" i="6" s="1"/>
  <c r="W19" i="6" s="1"/>
  <c r="X19" i="6" s="1"/>
  <c r="Y19" i="6" s="1"/>
  <c r="R301" i="6"/>
  <c r="S301" i="6" s="1"/>
  <c r="R22" i="6"/>
  <c r="S22" i="6" s="1"/>
  <c r="R109" i="6"/>
  <c r="S109" i="6" s="1"/>
  <c r="R55" i="6"/>
  <c r="S55" i="6" s="1"/>
  <c r="R46" i="6"/>
  <c r="S46" i="6" s="1"/>
  <c r="W46" i="6" s="1"/>
  <c r="X46" i="6" s="1"/>
  <c r="Y46" i="6" s="1"/>
  <c r="R324" i="6"/>
  <c r="S324" i="6" s="1"/>
  <c r="R139" i="6"/>
  <c r="S139" i="6" s="1"/>
  <c r="R85" i="6"/>
  <c r="S85" i="6" s="1"/>
  <c r="W85" i="6" s="1"/>
  <c r="X85" i="6" s="1"/>
  <c r="Y85" i="6" s="1"/>
  <c r="R446" i="6"/>
  <c r="S446" i="6" s="1"/>
  <c r="R253" i="6"/>
  <c r="S253" i="6" s="1"/>
  <c r="R302" i="6"/>
  <c r="S302" i="6" s="1"/>
  <c r="R254" i="6"/>
  <c r="S254" i="6" s="1"/>
  <c r="R88" i="6"/>
  <c r="S88" i="6" s="1"/>
  <c r="R59" i="6"/>
  <c r="S59" i="6" s="1"/>
  <c r="R364" i="6"/>
  <c r="S364" i="6" s="1"/>
  <c r="R92" i="6"/>
  <c r="S92" i="6" s="1"/>
  <c r="R444" i="6"/>
  <c r="S444" i="6" s="1"/>
  <c r="R317" i="6"/>
  <c r="S317" i="6" s="1"/>
  <c r="R131" i="6"/>
  <c r="S131" i="6" s="1"/>
  <c r="R196" i="6"/>
  <c r="S196" i="6" s="1"/>
  <c r="R320" i="6"/>
  <c r="S320" i="6" s="1"/>
  <c r="R97" i="6"/>
  <c r="S97" i="6" s="1"/>
  <c r="R307" i="6"/>
  <c r="S307" i="6" s="1"/>
  <c r="R151" i="6"/>
  <c r="S151" i="6" s="1"/>
  <c r="R475" i="6"/>
  <c r="S475" i="6" s="1"/>
  <c r="R106" i="6"/>
  <c r="S106" i="6" s="1"/>
  <c r="R126" i="6"/>
  <c r="S126" i="6" s="1"/>
  <c r="R65" i="6"/>
  <c r="S65" i="6" s="1"/>
  <c r="R494" i="6"/>
  <c r="S494" i="6" s="1"/>
  <c r="R70" i="6"/>
  <c r="S70" i="6" s="1"/>
  <c r="R78" i="6"/>
  <c r="S78" i="6" s="1"/>
  <c r="R34" i="6"/>
  <c r="S34" i="6" s="1"/>
  <c r="R284" i="6"/>
  <c r="S284" i="6" s="1"/>
  <c r="R262" i="6"/>
  <c r="S262" i="6" s="1"/>
  <c r="R490" i="6"/>
  <c r="S490" i="6" s="1"/>
  <c r="R390" i="6"/>
  <c r="S390" i="6" s="1"/>
  <c r="R79" i="6"/>
  <c r="S79" i="6" s="1"/>
  <c r="R509" i="6"/>
  <c r="S509" i="6" s="1"/>
  <c r="R473" i="6"/>
  <c r="S473" i="6" s="1"/>
  <c r="R268" i="6"/>
  <c r="S268" i="6" s="1"/>
  <c r="R401" i="6"/>
  <c r="S401" i="6" s="1"/>
  <c r="R31" i="6"/>
  <c r="S31" i="6" s="1"/>
  <c r="R221" i="6"/>
  <c r="S221" i="6" s="1"/>
  <c r="R345" i="6"/>
  <c r="S345" i="6" s="1"/>
  <c r="R423" i="6"/>
  <c r="S423" i="6" s="1"/>
  <c r="R407" i="6"/>
  <c r="S407" i="6" s="1"/>
  <c r="R278" i="6"/>
  <c r="S278" i="6" s="1"/>
  <c r="R514" i="6"/>
  <c r="S514" i="6" s="1"/>
  <c r="R263" i="6"/>
  <c r="S263" i="6" s="1"/>
  <c r="R163" i="6"/>
  <c r="S163" i="6" s="1"/>
  <c r="R503" i="6"/>
  <c r="S503" i="6" s="1"/>
  <c r="R398" i="6"/>
  <c r="S398" i="6" s="1"/>
  <c r="R114" i="6"/>
  <c r="S114" i="6" s="1"/>
  <c r="R489" i="6"/>
  <c r="S489" i="6" s="1"/>
  <c r="R98" i="6"/>
  <c r="S98" i="6" s="1"/>
  <c r="R312" i="6"/>
  <c r="S312" i="6" s="1"/>
  <c r="R251" i="6"/>
  <c r="S251" i="6" s="1"/>
  <c r="R86" i="6"/>
  <c r="S86" i="6" s="1"/>
  <c r="R53" i="6"/>
  <c r="S53" i="6" s="1"/>
  <c r="R440" i="6"/>
  <c r="S440" i="6" s="1"/>
  <c r="R375" i="6"/>
  <c r="S375" i="6" s="1"/>
  <c r="R384" i="6"/>
  <c r="S384" i="6" s="1"/>
  <c r="R305" i="6"/>
  <c r="S305" i="6" s="1"/>
  <c r="R137" i="6"/>
  <c r="S137" i="6" s="1"/>
  <c r="R318" i="6"/>
  <c r="S318" i="6" s="1"/>
  <c r="R143" i="6"/>
  <c r="S143" i="6" s="1"/>
  <c r="R448" i="6"/>
  <c r="S448" i="6" s="1"/>
  <c r="R381" i="6"/>
  <c r="S381" i="6" s="1"/>
  <c r="R96" i="6"/>
  <c r="S96" i="6" s="1"/>
  <c r="R438" i="6"/>
  <c r="S438" i="6" s="1"/>
  <c r="R237" i="6"/>
  <c r="S237" i="6" s="1"/>
  <c r="R138" i="6"/>
  <c r="S138" i="6" s="1"/>
  <c r="R244" i="6"/>
  <c r="S244" i="6" s="1"/>
  <c r="R450" i="6"/>
  <c r="S450" i="6" s="1"/>
  <c r="R311" i="6"/>
  <c r="S311" i="6" s="1"/>
  <c r="R156" i="6"/>
  <c r="S156" i="6" s="1"/>
  <c r="R480" i="6"/>
  <c r="S480" i="6" s="1"/>
  <c r="R213" i="6"/>
  <c r="S213" i="6" s="1"/>
  <c r="R30" i="6"/>
  <c r="S30" i="6" s="1"/>
  <c r="R117" i="6"/>
  <c r="S117" i="6" s="1"/>
  <c r="R112" i="6"/>
  <c r="S112" i="6" s="1"/>
  <c r="R329" i="6"/>
  <c r="S329" i="6" s="1"/>
  <c r="R478" i="6"/>
  <c r="S478" i="6" s="1"/>
  <c r="R347" i="6"/>
  <c r="S347" i="6" s="1"/>
  <c r="R419" i="6"/>
  <c r="S419" i="6" s="1"/>
  <c r="R69" i="6"/>
  <c r="S69" i="6" s="1"/>
  <c r="R510" i="6"/>
  <c r="S510" i="6" s="1"/>
  <c r="R77" i="6"/>
  <c r="S77" i="6" s="1"/>
  <c r="R61" i="6"/>
  <c r="S61" i="6" s="1"/>
  <c r="R487" i="6"/>
  <c r="S487" i="6" s="1"/>
  <c r="R515" i="6"/>
  <c r="S515" i="6" s="1"/>
  <c r="R72" i="6"/>
  <c r="S72" i="6" s="1"/>
  <c r="R470" i="6"/>
  <c r="S470" i="6" s="1"/>
  <c r="R211" i="6"/>
  <c r="S211" i="6" s="1"/>
  <c r="R417" i="6"/>
  <c r="S417" i="6" s="1"/>
  <c r="R64" i="6"/>
  <c r="S64" i="6" s="1"/>
  <c r="R124" i="6"/>
  <c r="S124" i="6" s="1"/>
  <c r="R335" i="6"/>
  <c r="S335" i="6" s="1"/>
  <c r="R333" i="6"/>
  <c r="S333" i="6" s="1"/>
  <c r="R500" i="6"/>
  <c r="S500" i="6" s="1"/>
  <c r="R164" i="6"/>
  <c r="S164" i="6" s="1"/>
  <c r="R169" i="6"/>
  <c r="S169" i="6" s="1"/>
  <c r="R467" i="6"/>
  <c r="S467" i="6" s="1"/>
  <c r="R310" i="6"/>
  <c r="S310" i="6" s="1"/>
  <c r="R51" i="6"/>
  <c r="S51" i="6" s="1"/>
  <c r="R443" i="6"/>
  <c r="S443" i="6" s="1"/>
  <c r="R386" i="6"/>
  <c r="S386" i="6" s="1"/>
  <c r="R99" i="6"/>
  <c r="S99" i="6" s="1"/>
  <c r="R149" i="6"/>
  <c r="S149" i="6" s="1"/>
  <c r="R454" i="6"/>
  <c r="S454" i="6" s="1"/>
  <c r="R255" i="6"/>
  <c r="S255" i="6" s="1"/>
  <c r="R456" i="6"/>
  <c r="S456" i="6" s="1"/>
  <c r="R315" i="6"/>
  <c r="S315" i="6" s="1"/>
  <c r="R89" i="6"/>
  <c r="S89" i="6" s="1"/>
  <c r="R165" i="6"/>
  <c r="S165" i="6" s="1"/>
  <c r="R479" i="6"/>
  <c r="S479" i="6" s="1"/>
  <c r="R410" i="6"/>
  <c r="S410" i="6" s="1"/>
  <c r="R508" i="6"/>
  <c r="S508" i="6" s="1"/>
  <c r="R341" i="6"/>
  <c r="S341" i="6" s="1"/>
  <c r="R327" i="6"/>
  <c r="S327" i="6" s="1"/>
  <c r="R202" i="6"/>
  <c r="S202" i="6" s="1"/>
  <c r="R486" i="6"/>
  <c r="S486" i="6" s="1"/>
  <c r="R472" i="6"/>
  <c r="S472" i="6" s="1"/>
  <c r="R399" i="6"/>
  <c r="S399" i="6" s="1"/>
  <c r="R75" i="6"/>
  <c r="S75" i="6" s="1"/>
  <c r="R492" i="6"/>
  <c r="S492" i="6" s="1"/>
  <c r="R168" i="6"/>
  <c r="S168" i="6" s="1"/>
  <c r="R13" i="6"/>
  <c r="S13" i="6" s="1"/>
  <c r="R123" i="6"/>
  <c r="S123" i="6" s="1"/>
  <c r="R293" i="6"/>
  <c r="S293" i="6" s="1"/>
  <c r="R28" i="6"/>
  <c r="S28" i="6" s="1"/>
  <c r="R108" i="6"/>
  <c r="S108" i="6" s="1"/>
  <c r="R125" i="6"/>
  <c r="S125" i="6" s="1"/>
  <c r="R203" i="6"/>
  <c r="S203" i="6" s="1"/>
  <c r="R62" i="6"/>
  <c r="S62" i="6" s="1"/>
  <c r="R209" i="6"/>
  <c r="S209" i="6" s="1"/>
  <c r="R394" i="6"/>
  <c r="S394" i="6" s="1"/>
  <c r="R215" i="6"/>
  <c r="S215" i="6" s="1"/>
  <c r="R290" i="6"/>
  <c r="S290" i="6" s="1"/>
  <c r="R501" i="6"/>
  <c r="S501" i="6" s="1"/>
  <c r="R316" i="6"/>
  <c r="S316" i="6" s="1"/>
  <c r="R373" i="6"/>
  <c r="S373" i="6" s="1"/>
  <c r="R451" i="6"/>
  <c r="S451" i="6" s="1"/>
  <c r="R300" i="6"/>
  <c r="S300" i="6" s="1"/>
  <c r="R322" i="6"/>
  <c r="S322" i="6" s="1"/>
  <c r="R179" i="6"/>
  <c r="S179" i="6" s="1"/>
  <c r="R136" i="6"/>
  <c r="S136" i="6" s="1"/>
  <c r="R90" i="6"/>
  <c r="S90" i="6" s="1"/>
  <c r="R57" i="6"/>
  <c r="S57" i="6" s="1"/>
  <c r="R250" i="6"/>
  <c r="S250" i="6" s="1"/>
  <c r="R367" i="6"/>
  <c r="S367" i="6" s="1"/>
  <c r="R148" i="6"/>
  <c r="S148" i="6" s="1"/>
  <c r="R247" i="6"/>
  <c r="S247" i="6" s="1"/>
  <c r="R48" i="6"/>
  <c r="S48" i="6" s="1"/>
  <c r="R314" i="6"/>
  <c r="S314" i="6" s="1"/>
  <c r="R385" i="6"/>
  <c r="S385" i="6" s="1"/>
  <c r="R325" i="6"/>
  <c r="S325" i="6" s="1"/>
  <c r="R87" i="6"/>
  <c r="S87" i="6" s="1"/>
  <c r="R377" i="6"/>
  <c r="S377" i="6" s="1"/>
  <c r="R192" i="6"/>
  <c r="S192" i="6" s="1"/>
  <c r="R366" i="6"/>
  <c r="S366" i="6" s="1"/>
  <c r="R321" i="6"/>
  <c r="S321" i="6" s="1"/>
  <c r="R93" i="6"/>
  <c r="S93" i="6" s="1"/>
  <c r="R482" i="6"/>
  <c r="S482" i="6" s="1"/>
  <c r="R229" i="6"/>
  <c r="S229" i="6" s="1"/>
  <c r="R115" i="6"/>
  <c r="S115" i="6" s="1"/>
  <c r="R35" i="6"/>
  <c r="S35" i="6" s="1"/>
  <c r="R225" i="6"/>
  <c r="S225" i="6" s="1"/>
  <c r="R161" i="6"/>
  <c r="S161" i="6" s="1"/>
  <c r="R400" i="6"/>
  <c r="S400" i="6" s="1"/>
  <c r="R265" i="6"/>
  <c r="S265" i="6" s="1"/>
  <c r="R116" i="6"/>
  <c r="S116" i="6" s="1"/>
  <c r="R11" i="6"/>
  <c r="S11" i="6" s="1"/>
  <c r="R282" i="6"/>
  <c r="S282" i="6" s="1"/>
  <c r="R107" i="6"/>
  <c r="S107" i="6" s="1"/>
  <c r="R355" i="6"/>
  <c r="S355" i="6" s="1"/>
  <c r="R100" i="6"/>
  <c r="S100" i="6" s="1"/>
  <c r="R269" i="6"/>
  <c r="S269" i="6" s="1"/>
  <c r="R276" i="6"/>
  <c r="S276" i="6" s="1"/>
  <c r="R412" i="6"/>
  <c r="S412" i="6" s="1"/>
  <c r="R222" i="6"/>
  <c r="S222" i="6" s="1"/>
  <c r="R230" i="6"/>
  <c r="S230" i="6" s="1"/>
  <c r="R356" i="6"/>
  <c r="S356" i="6" s="1"/>
  <c r="R338" i="6"/>
  <c r="S338" i="6" s="1"/>
  <c r="R120" i="6"/>
  <c r="S120" i="6" s="1"/>
  <c r="R283" i="6"/>
  <c r="S283" i="6" s="1"/>
  <c r="R67" i="6"/>
  <c r="S67" i="6" s="1"/>
  <c r="R118" i="6"/>
  <c r="S118" i="6" s="1"/>
  <c r="R219" i="6"/>
  <c r="S219" i="6" s="1"/>
  <c r="R418" i="6"/>
  <c r="S418" i="6" s="1"/>
  <c r="R158" i="6"/>
  <c r="S158" i="6" s="1"/>
  <c r="R198" i="6"/>
  <c r="S198" i="6" s="1"/>
  <c r="R188" i="6"/>
  <c r="S188" i="6" s="1"/>
  <c r="R243" i="6"/>
  <c r="S243" i="6" s="1"/>
  <c r="R248" i="6"/>
  <c r="S248" i="6" s="1"/>
  <c r="R313" i="6"/>
  <c r="S313" i="6" s="1"/>
  <c r="R95" i="6"/>
  <c r="S95" i="6" s="1"/>
  <c r="R439" i="6"/>
  <c r="S439" i="6" s="1"/>
  <c r="R197" i="6"/>
  <c r="S197" i="6" s="1"/>
  <c r="R372" i="6"/>
  <c r="S372" i="6" s="1"/>
  <c r="R245" i="6"/>
  <c r="S245" i="6" s="1"/>
  <c r="R464" i="6"/>
  <c r="S464" i="6" s="1"/>
  <c r="R343" i="6"/>
  <c r="S343" i="6" s="1"/>
  <c r="R33" i="6"/>
  <c r="S33" i="6" s="1"/>
  <c r="R159" i="6"/>
  <c r="S159" i="6" s="1"/>
  <c r="R122" i="6"/>
  <c r="S122" i="6" s="1"/>
  <c r="R27" i="6"/>
  <c r="S27" i="6" s="1"/>
  <c r="R408" i="6"/>
  <c r="S408" i="6" s="1"/>
  <c r="R171" i="6"/>
  <c r="S171" i="6" s="1"/>
  <c r="R274" i="6"/>
  <c r="S274" i="6" s="1"/>
  <c r="R160" i="6"/>
  <c r="S160" i="6" s="1"/>
  <c r="R391" i="6"/>
  <c r="S391" i="6" s="1"/>
  <c r="R207" i="6"/>
  <c r="S207" i="6" s="1"/>
  <c r="R218" i="6"/>
  <c r="S218" i="6" s="1"/>
  <c r="R414" i="6"/>
  <c r="S414" i="6" s="1"/>
  <c r="R396" i="6"/>
  <c r="S396" i="6" s="1"/>
  <c r="R214" i="6"/>
  <c r="S214" i="6" s="1"/>
  <c r="R291" i="6"/>
  <c r="S291" i="6" s="1"/>
  <c r="R340" i="6"/>
  <c r="S340" i="6" s="1"/>
  <c r="R206" i="6"/>
  <c r="S206" i="6" s="1"/>
  <c r="R502" i="6"/>
  <c r="S502" i="6" s="1"/>
  <c r="R511" i="6"/>
  <c r="S511" i="6" s="1"/>
  <c r="R26" i="6"/>
  <c r="S26" i="6" s="1"/>
  <c r="R427" i="6"/>
  <c r="S427" i="6" s="1"/>
  <c r="R200" i="6"/>
  <c r="S200" i="6" s="1"/>
  <c r="R465" i="6"/>
  <c r="S465" i="6" s="1"/>
  <c r="R286" i="6"/>
  <c r="S286" i="6" s="1"/>
  <c r="R113" i="6"/>
  <c r="S113" i="6" s="1"/>
  <c r="R420" i="6"/>
  <c r="S420" i="6" s="1"/>
  <c r="R288" i="6"/>
  <c r="S288" i="6" s="1"/>
  <c r="R498" i="6"/>
  <c r="S498" i="6" s="1"/>
  <c r="R266" i="6"/>
  <c r="S266" i="6" s="1"/>
  <c r="R409" i="6"/>
  <c r="S409" i="6" s="1"/>
  <c r="R8" i="6"/>
  <c r="S8" i="6" s="1"/>
  <c r="R135" i="6"/>
  <c r="S135" i="6" s="1"/>
  <c r="R193" i="6"/>
  <c r="S193" i="6" s="1"/>
  <c r="R457" i="6"/>
  <c r="S457" i="6" s="1"/>
  <c r="R236" i="6"/>
  <c r="S236" i="6" s="1"/>
  <c r="R183" i="6"/>
  <c r="S183" i="6" s="1"/>
  <c r="R94" i="6"/>
  <c r="S94" i="6" s="1"/>
  <c r="R437" i="6"/>
  <c r="S437" i="6" s="1"/>
  <c r="R383" i="6"/>
  <c r="S383" i="6" s="1"/>
  <c r="R153" i="6"/>
  <c r="S153" i="6" s="1"/>
  <c r="R447" i="6"/>
  <c r="S447" i="6" s="1"/>
  <c r="R453" i="6"/>
  <c r="S453" i="6" s="1"/>
  <c r="R185" i="6"/>
  <c r="S185" i="6" s="1"/>
  <c r="R54" i="6"/>
  <c r="S54" i="6" s="1"/>
  <c r="R242" i="6"/>
  <c r="S242" i="6" s="1"/>
  <c r="R309" i="6"/>
  <c r="S309" i="6" s="1"/>
  <c r="R144" i="6"/>
  <c r="S144" i="6" s="1"/>
  <c r="R240" i="6"/>
  <c r="S240" i="6" s="1"/>
  <c r="R323" i="6"/>
  <c r="S323" i="6" s="1"/>
  <c r="R455" i="6"/>
  <c r="S455" i="6" s="1"/>
  <c r="R140" i="6"/>
  <c r="S140" i="6" s="1"/>
  <c r="R378" i="6"/>
  <c r="S378" i="6" s="1"/>
  <c r="R182" i="6"/>
  <c r="S182" i="6" s="1"/>
  <c r="R415" i="6"/>
  <c r="S415" i="6" s="1"/>
  <c r="R174" i="6"/>
  <c r="S174" i="6" s="1"/>
  <c r="R101" i="6"/>
  <c r="S101" i="6" s="1"/>
  <c r="R348" i="6"/>
  <c r="S348" i="6" s="1"/>
  <c r="R272" i="6"/>
  <c r="S272" i="6" s="1"/>
  <c r="R228" i="6"/>
  <c r="S228" i="6" s="1"/>
  <c r="R208" i="6"/>
  <c r="S208" i="6" s="1"/>
  <c r="R483" i="6"/>
  <c r="S483" i="6" s="1"/>
  <c r="R294" i="6"/>
  <c r="S294" i="6" s="1"/>
  <c r="R351" i="6"/>
  <c r="S351" i="6" s="1"/>
  <c r="R217" i="6"/>
  <c r="S217" i="6" s="1"/>
  <c r="R41" i="6"/>
  <c r="S41" i="6" s="1"/>
  <c r="R273" i="6"/>
  <c r="S273" i="6" s="1"/>
  <c r="R469" i="6"/>
  <c r="S469" i="6" s="1"/>
  <c r="R21" i="6"/>
  <c r="S21" i="6" s="1"/>
  <c r="R220" i="6"/>
  <c r="S220" i="6" s="1"/>
  <c r="R292" i="6"/>
  <c r="S292" i="6" s="1"/>
  <c r="R471" i="6"/>
  <c r="S471" i="6" s="1"/>
  <c r="R392" i="6"/>
  <c r="S392" i="6" s="1"/>
  <c r="R328" i="6"/>
  <c r="S328" i="6" s="1"/>
  <c r="R485" i="6"/>
  <c r="S485" i="6" s="1"/>
  <c r="R37" i="6"/>
  <c r="S37" i="6" s="1"/>
  <c r="R162" i="6"/>
  <c r="S162" i="6" s="1"/>
  <c r="R505" i="6"/>
  <c r="S505" i="6" s="1"/>
  <c r="R504" i="6"/>
  <c r="S504" i="6" s="1"/>
  <c r="R285" i="6"/>
  <c r="S285" i="6" s="1"/>
  <c r="R32" i="6"/>
  <c r="S32" i="6" s="1"/>
  <c r="R332" i="6"/>
  <c r="S332" i="6" s="1"/>
  <c r="R204" i="6"/>
  <c r="S204" i="6" s="1"/>
  <c r="R495" i="6"/>
  <c r="S495" i="6" s="1"/>
  <c r="R15" i="6"/>
  <c r="S15" i="6" s="1"/>
  <c r="R346" i="6"/>
  <c r="S346" i="6" s="1"/>
  <c r="R81" i="6"/>
  <c r="S81" i="6" s="1"/>
  <c r="R152" i="6"/>
  <c r="S152" i="6" s="1"/>
  <c r="R319" i="6"/>
  <c r="S319" i="6" s="1"/>
  <c r="R191" i="6"/>
  <c r="S191" i="6" s="1"/>
  <c r="R449" i="6"/>
  <c r="S449" i="6" s="1"/>
  <c r="R180" i="6"/>
  <c r="S180" i="6" s="1"/>
  <c r="R376" i="6"/>
  <c r="S376" i="6" s="1"/>
  <c r="R365" i="6"/>
  <c r="S365" i="6" s="1"/>
  <c r="R145" i="6"/>
  <c r="S145" i="6" s="1"/>
  <c r="R299" i="6"/>
  <c r="S299" i="6" s="1"/>
  <c r="R56" i="6"/>
  <c r="S56" i="6" s="1"/>
  <c r="R512" i="6"/>
  <c r="S512" i="6" s="1"/>
  <c r="R359" i="6"/>
  <c r="S359" i="6" s="1"/>
  <c r="R201" i="6"/>
  <c r="S201" i="6" s="1"/>
  <c r="R170" i="6"/>
  <c r="S170" i="6" s="1"/>
  <c r="R270" i="6"/>
  <c r="S270" i="6" s="1"/>
  <c r="R354" i="6"/>
  <c r="S354" i="6" s="1"/>
  <c r="R104" i="6"/>
  <c r="S104" i="6" s="1"/>
  <c r="R496" i="6"/>
  <c r="S496" i="6" s="1"/>
  <c r="R432" i="6"/>
  <c r="S432" i="6" s="1"/>
  <c r="R275" i="6"/>
  <c r="S275" i="6" s="1"/>
  <c r="R102" i="6"/>
  <c r="S102" i="6" s="1"/>
  <c r="R493" i="6"/>
  <c r="S493" i="6" s="1"/>
  <c r="R260" i="6"/>
  <c r="S260" i="6" s="1"/>
  <c r="R267" i="6"/>
  <c r="S267" i="6" s="1"/>
  <c r="R404" i="6"/>
  <c r="S404" i="6" s="1"/>
  <c r="R258" i="6"/>
  <c r="S258" i="6" s="1"/>
  <c r="R103" i="6"/>
  <c r="S103" i="6" s="1"/>
  <c r="R63" i="6"/>
  <c r="S63" i="6" s="1"/>
  <c r="R416" i="6"/>
  <c r="S416" i="6" s="1"/>
  <c r="R497" i="6"/>
  <c r="S497" i="6" s="1"/>
  <c r="R166" i="6"/>
  <c r="S166" i="6" s="1"/>
  <c r="R257" i="6"/>
  <c r="S257" i="6" s="1"/>
  <c r="R80" i="6"/>
  <c r="S80" i="6" s="1"/>
  <c r="R491" i="6"/>
  <c r="S491" i="6" s="1"/>
  <c r="R484" i="6"/>
  <c r="S484" i="6" s="1"/>
  <c r="R105" i="6"/>
  <c r="S105" i="6" s="1"/>
  <c r="R393" i="6"/>
  <c r="S393" i="6" s="1"/>
  <c r="R212" i="6"/>
  <c r="S212" i="6" s="1"/>
  <c r="R36" i="6"/>
  <c r="S36" i="6" s="1"/>
  <c r="R110" i="6"/>
  <c r="S110" i="6" s="1"/>
  <c r="R425" i="6"/>
  <c r="S425" i="6" s="1"/>
  <c r="R199" i="6"/>
  <c r="S199" i="6" s="1"/>
  <c r="R141" i="6"/>
  <c r="S141" i="6" s="1"/>
  <c r="R374" i="6"/>
  <c r="S374" i="6" s="1"/>
  <c r="R308" i="6"/>
  <c r="S308" i="6" s="1"/>
  <c r="R246" i="6"/>
  <c r="S246" i="6" s="1"/>
  <c r="R189" i="6"/>
  <c r="S189" i="6" s="1"/>
  <c r="R147" i="6"/>
  <c r="S147" i="6" s="1"/>
  <c r="R47" i="6"/>
  <c r="S47" i="6" s="1"/>
  <c r="R441" i="6"/>
  <c r="S441" i="6" s="1"/>
  <c r="R462" i="6"/>
  <c r="S462" i="6" s="1"/>
  <c r="R380" i="6"/>
  <c r="S380" i="6" s="1"/>
  <c r="R252" i="6"/>
  <c r="S252" i="6" s="1"/>
  <c r="R369" i="6"/>
  <c r="S369" i="6" s="1"/>
  <c r="R195" i="6"/>
  <c r="S195" i="6" s="1"/>
  <c r="R6" i="6"/>
  <c r="S6" i="6" s="1"/>
  <c r="R154" i="6"/>
  <c r="S154" i="6" s="1"/>
  <c r="R459" i="6"/>
  <c r="S459" i="6" s="1"/>
  <c r="R150" i="6"/>
  <c r="S150" i="6" s="1"/>
  <c r="R461" i="6"/>
  <c r="S461" i="6" s="1"/>
  <c r="R371" i="6"/>
  <c r="S371" i="6" s="1"/>
  <c r="R368" i="6"/>
  <c r="S368" i="6" s="1"/>
  <c r="R190" i="6"/>
  <c r="S190" i="6" s="1"/>
  <c r="R238" i="6"/>
  <c r="S238" i="6" s="1"/>
  <c r="R382" i="6"/>
  <c r="S382" i="6" s="1"/>
  <c r="R155" i="6"/>
  <c r="S155" i="6" s="1"/>
  <c r="R303" i="6"/>
  <c r="S303" i="6" s="1"/>
  <c r="R146" i="6"/>
  <c r="S146" i="6" s="1"/>
  <c r="R477" i="6"/>
  <c r="S477" i="6" s="1"/>
  <c r="R339" i="6"/>
  <c r="S339" i="6" s="1"/>
  <c r="R39" i="6"/>
  <c r="S39" i="6" s="1"/>
  <c r="R431" i="6"/>
  <c r="S431" i="6" s="1"/>
  <c r="R349" i="6"/>
  <c r="S349" i="6" s="1"/>
  <c r="R429" i="6"/>
  <c r="S429" i="6" s="1"/>
  <c r="R402" i="6"/>
  <c r="S402" i="6" s="1"/>
  <c r="R422" i="6"/>
  <c r="S422" i="6" s="1"/>
  <c r="R210" i="6"/>
  <c r="S210" i="6" s="1"/>
  <c r="R513" i="6"/>
  <c r="S513" i="6" s="1"/>
  <c r="R71" i="6"/>
  <c r="S71" i="6" s="1"/>
  <c r="R428" i="6"/>
  <c r="S428" i="6" s="1"/>
  <c r="R280" i="6"/>
  <c r="S280" i="6" s="1"/>
  <c r="R264" i="6"/>
  <c r="S264" i="6" s="1"/>
  <c r="R357" i="6"/>
  <c r="S357" i="6" s="1"/>
  <c r="R330" i="6"/>
  <c r="S330" i="6" s="1"/>
  <c r="R426" i="6"/>
  <c r="S426" i="6" s="1"/>
  <c r="R507" i="6"/>
  <c r="S507" i="6" s="1"/>
  <c r="R227" i="6"/>
  <c r="S227" i="6" s="1"/>
  <c r="R173" i="6"/>
  <c r="S173" i="6" s="1"/>
  <c r="R488" i="6"/>
  <c r="S488" i="6" s="1"/>
  <c r="R474" i="6"/>
  <c r="S474" i="6" s="1"/>
  <c r="R261" i="6"/>
  <c r="S261" i="6" s="1"/>
  <c r="R353" i="6"/>
  <c r="S353" i="6" s="1"/>
  <c r="R337" i="6"/>
  <c r="S337" i="6" s="1"/>
  <c r="R167" i="6"/>
  <c r="S167" i="6" s="1"/>
  <c r="R24" i="6"/>
  <c r="S24" i="6" s="1"/>
  <c r="R430" i="6"/>
  <c r="S430" i="6" s="1"/>
  <c r="R256" i="6"/>
  <c r="S256" i="6" s="1"/>
  <c r="R40" i="6"/>
  <c r="S40" i="6" s="1"/>
  <c r="R231" i="6"/>
  <c r="S231" i="6" s="1"/>
  <c r="R38" i="6"/>
  <c r="S38" i="6" s="1"/>
  <c r="R331" i="6"/>
  <c r="S331" i="6" s="1"/>
  <c r="R326" i="6"/>
  <c r="S326" i="6" s="1"/>
  <c r="R186" i="6"/>
  <c r="S186" i="6" s="1"/>
  <c r="R413" i="6"/>
  <c r="S413" i="6" s="1"/>
  <c r="R460" i="6"/>
  <c r="S460" i="6" s="1"/>
  <c r="R490" i="13"/>
  <c r="S490" i="13" s="1"/>
  <c r="W490" i="13" s="1"/>
  <c r="X490" i="13" s="1"/>
  <c r="Y490" i="13" s="1"/>
  <c r="R22" i="13"/>
  <c r="S22" i="13" s="1"/>
  <c r="R202" i="13"/>
  <c r="S202" i="13" s="1"/>
  <c r="R91" i="13"/>
  <c r="S91" i="13" s="1"/>
  <c r="W91" i="13" s="1"/>
  <c r="X91" i="13" s="1"/>
  <c r="Y91" i="13" s="1"/>
  <c r="Y92" i="13" s="1"/>
  <c r="Y93" i="13" s="1"/>
  <c r="R4" i="13"/>
  <c r="S4" i="13" s="1"/>
  <c r="W4" i="13" s="1"/>
  <c r="X4" i="13" s="1"/>
  <c r="Y4" i="13" s="1"/>
  <c r="Y5" i="13" s="1"/>
  <c r="R97" i="13"/>
  <c r="S97" i="13" s="1"/>
  <c r="R49" i="13"/>
  <c r="S49" i="13" s="1"/>
  <c r="W49" i="13" s="1"/>
  <c r="X49" i="13" s="1"/>
  <c r="Y49" i="13" s="1"/>
  <c r="R340" i="13"/>
  <c r="S340" i="13" s="1"/>
  <c r="R19" i="13"/>
  <c r="S19" i="13" s="1"/>
  <c r="W19" i="13" s="1"/>
  <c r="X19" i="13" s="1"/>
  <c r="Y19" i="13" s="1"/>
  <c r="R145" i="13"/>
  <c r="S145" i="13" s="1"/>
  <c r="R142" i="13"/>
  <c r="S142" i="13" s="1"/>
  <c r="W142" i="13" s="1"/>
  <c r="X142" i="13" s="1"/>
  <c r="Y142" i="13" s="1"/>
  <c r="Y143" i="13" s="1"/>
  <c r="R493" i="13"/>
  <c r="S493" i="13" s="1"/>
  <c r="R25" i="13"/>
  <c r="S25" i="13" s="1"/>
  <c r="R55" i="13"/>
  <c r="S55" i="13" s="1"/>
  <c r="R271" i="13"/>
  <c r="S271" i="13" s="1"/>
  <c r="R7" i="13"/>
  <c r="S7" i="13" s="1"/>
  <c r="R411" i="13"/>
  <c r="S411" i="13" s="1"/>
  <c r="R499" i="13"/>
  <c r="S499" i="13" s="1"/>
  <c r="R103" i="13"/>
  <c r="S103" i="13" s="1"/>
  <c r="R508" i="13"/>
  <c r="S508" i="13" s="1"/>
  <c r="R351" i="13"/>
  <c r="S351" i="13" s="1"/>
  <c r="R214" i="13"/>
  <c r="S214" i="13" s="1"/>
  <c r="R277" i="13"/>
  <c r="S277" i="13" s="1"/>
  <c r="R346" i="13"/>
  <c r="S346" i="13" s="1"/>
  <c r="R160" i="13"/>
  <c r="S160" i="13" s="1"/>
  <c r="R154" i="13"/>
  <c r="S154" i="13" s="1"/>
  <c r="R208" i="13"/>
  <c r="S208" i="13" s="1"/>
  <c r="R28" i="13"/>
  <c r="S28" i="13" s="1"/>
  <c r="R417" i="13"/>
  <c r="S417" i="13" s="1"/>
  <c r="R61" i="13"/>
  <c r="S61" i="13" s="1"/>
  <c r="R369" i="13"/>
  <c r="S369" i="13" s="1"/>
  <c r="R226" i="13"/>
  <c r="S226" i="13" s="1"/>
  <c r="R423" i="13"/>
  <c r="S423" i="13" s="1"/>
  <c r="R495" i="13"/>
  <c r="S495" i="13" s="1"/>
  <c r="R435" i="13"/>
  <c r="S435" i="13" s="1"/>
  <c r="R518" i="13"/>
  <c r="S518" i="13" s="1"/>
  <c r="R204" i="13"/>
  <c r="S204" i="13" s="1"/>
  <c r="R443" i="13"/>
  <c r="S443" i="13" s="1"/>
  <c r="R452" i="13"/>
  <c r="S452" i="13" s="1"/>
  <c r="R532" i="13"/>
  <c r="S532" i="13" s="1"/>
  <c r="R281" i="13"/>
  <c r="S281" i="13" s="1"/>
  <c r="R341" i="13"/>
  <c r="S341" i="13" s="1"/>
  <c r="R107" i="13"/>
  <c r="S107" i="13" s="1"/>
  <c r="R339" i="13"/>
  <c r="S339" i="13" s="1"/>
  <c r="R336" i="13"/>
  <c r="S336" i="13" s="1"/>
  <c r="R471" i="13"/>
  <c r="S471" i="13" s="1"/>
  <c r="R246" i="13"/>
  <c r="S246" i="13" s="1"/>
  <c r="R402" i="13"/>
  <c r="S402" i="13" s="1"/>
  <c r="R137" i="13"/>
  <c r="S137" i="13" s="1"/>
  <c r="R313" i="13"/>
  <c r="S313" i="13" s="1"/>
  <c r="R399" i="13"/>
  <c r="S399" i="13" s="1"/>
  <c r="R9" i="13"/>
  <c r="S9" i="13" s="1"/>
  <c r="R467" i="13"/>
  <c r="S467" i="13" s="1"/>
  <c r="R572" i="13"/>
  <c r="S572" i="13" s="1"/>
  <c r="R14" i="13"/>
  <c r="S14" i="13" s="1"/>
  <c r="R400" i="13"/>
  <c r="S400" i="13" s="1"/>
  <c r="R115" i="13"/>
  <c r="S115" i="13" s="1"/>
  <c r="R575" i="13"/>
  <c r="S575" i="13" s="1"/>
  <c r="R374" i="13"/>
  <c r="S374" i="13" s="1"/>
  <c r="R307" i="13"/>
  <c r="S307" i="13" s="1"/>
  <c r="R559" i="13"/>
  <c r="S559" i="13" s="1"/>
  <c r="R37" i="13"/>
  <c r="S37" i="13" s="1"/>
  <c r="R132" i="13"/>
  <c r="S132" i="13" s="1"/>
  <c r="R83" i="13"/>
  <c r="S83" i="13" s="1"/>
  <c r="R468" i="13"/>
  <c r="S468" i="13" s="1"/>
  <c r="R249" i="13"/>
  <c r="S249" i="13" s="1"/>
  <c r="R375" i="13"/>
  <c r="S375" i="13" s="1"/>
  <c r="R477" i="13"/>
  <c r="S477" i="13" s="1"/>
  <c r="R77" i="13"/>
  <c r="S77" i="13" s="1"/>
  <c r="R194" i="13"/>
  <c r="S194" i="13" s="1"/>
  <c r="R250" i="13"/>
  <c r="S250" i="13" s="1"/>
  <c r="R504" i="13"/>
  <c r="S504" i="13" s="1"/>
  <c r="R342" i="13"/>
  <c r="S342" i="13" s="1"/>
  <c r="R534" i="13"/>
  <c r="S534" i="13" s="1"/>
  <c r="R98" i="13"/>
  <c r="S98" i="13" s="1"/>
  <c r="R93" i="13"/>
  <c r="S93" i="13" s="1"/>
  <c r="R343" i="13"/>
  <c r="S343" i="13" s="1"/>
  <c r="R372" i="13"/>
  <c r="S372" i="13" s="1"/>
  <c r="R230" i="13"/>
  <c r="S230" i="13" s="1"/>
  <c r="R438" i="13"/>
  <c r="S438" i="13" s="1"/>
  <c r="R298" i="13"/>
  <c r="S298" i="13" s="1"/>
  <c r="R274" i="13"/>
  <c r="S274" i="13" s="1"/>
  <c r="R175" i="13"/>
  <c r="S175" i="13" s="1"/>
  <c r="R461" i="13"/>
  <c r="S461" i="13" s="1"/>
  <c r="R62" i="13"/>
  <c r="S62" i="13" s="1"/>
  <c r="R344" i="13"/>
  <c r="S344" i="13" s="1"/>
  <c r="R216" i="13"/>
  <c r="S216" i="13" s="1"/>
  <c r="R159" i="13"/>
  <c r="S159" i="13" s="1"/>
  <c r="R447" i="13"/>
  <c r="S447" i="13" s="1"/>
  <c r="R409" i="13"/>
  <c r="S409" i="13" s="1"/>
  <c r="R104" i="13"/>
  <c r="S104" i="13" s="1"/>
  <c r="R32" i="13"/>
  <c r="S32" i="13" s="1"/>
  <c r="R512" i="13"/>
  <c r="S512" i="13" s="1"/>
  <c r="R95" i="13"/>
  <c r="S95" i="13" s="1"/>
  <c r="R359" i="13"/>
  <c r="S359" i="13" s="1"/>
  <c r="R209" i="13"/>
  <c r="S209" i="13" s="1"/>
  <c r="R153" i="13"/>
  <c r="S153" i="13" s="1"/>
  <c r="R111" i="13"/>
  <c r="S111" i="13" s="1"/>
  <c r="R433" i="13"/>
  <c r="S433" i="13" s="1"/>
  <c r="R183" i="13"/>
  <c r="S183" i="13" s="1"/>
  <c r="R60" i="13"/>
  <c r="S60" i="13" s="1"/>
  <c r="R463" i="13"/>
  <c r="S463" i="13" s="1"/>
  <c r="R96" i="13"/>
  <c r="S96" i="13" s="1"/>
  <c r="R368" i="13"/>
  <c r="S368" i="13" s="1"/>
  <c r="R233" i="13"/>
  <c r="S233" i="13" s="1"/>
  <c r="R441" i="13"/>
  <c r="S441" i="13" s="1"/>
  <c r="R529" i="13"/>
  <c r="S529" i="13" s="1"/>
  <c r="R536" i="13"/>
  <c r="S536" i="13" s="1"/>
  <c r="R338" i="13"/>
  <c r="S338" i="13" s="1"/>
  <c r="R516" i="13"/>
  <c r="S516" i="13" s="1"/>
  <c r="R212" i="13"/>
  <c r="S212" i="13" s="1"/>
  <c r="R239" i="13"/>
  <c r="S239" i="13" s="1"/>
  <c r="R284" i="13"/>
  <c r="S284" i="13" s="1"/>
  <c r="R456" i="13"/>
  <c r="S456" i="13" s="1"/>
  <c r="R348" i="13"/>
  <c r="S348" i="13" s="1"/>
  <c r="R526" i="13"/>
  <c r="S526" i="13" s="1"/>
  <c r="R168" i="13"/>
  <c r="S168" i="13" s="1"/>
  <c r="R542" i="13"/>
  <c r="S542" i="13" s="1"/>
  <c r="R391" i="13"/>
  <c r="S391" i="13" s="1"/>
  <c r="R563" i="13"/>
  <c r="S563" i="13" s="1"/>
  <c r="R130" i="13"/>
  <c r="S130" i="13" s="1"/>
  <c r="R553" i="13"/>
  <c r="S553" i="13" s="1"/>
  <c r="R568" i="13"/>
  <c r="S568" i="13" s="1"/>
  <c r="R381" i="13"/>
  <c r="S381" i="13" s="1"/>
  <c r="R33" i="13"/>
  <c r="S33" i="13" s="1"/>
  <c r="R128" i="13"/>
  <c r="S128" i="13" s="1"/>
  <c r="R476" i="13"/>
  <c r="S476" i="13" s="1"/>
  <c r="R71" i="13"/>
  <c r="S71" i="13" s="1"/>
  <c r="R388" i="13"/>
  <c r="S388" i="13" s="1"/>
  <c r="R330" i="13"/>
  <c r="S330" i="13" s="1"/>
  <c r="R40" i="13"/>
  <c r="S40" i="13" s="1"/>
  <c r="R560" i="13"/>
  <c r="S560" i="13" s="1"/>
  <c r="R112" i="13"/>
  <c r="S112" i="13" s="1"/>
  <c r="R258" i="13"/>
  <c r="S258" i="13" s="1"/>
  <c r="R243" i="13"/>
  <c r="S243" i="13" s="1"/>
  <c r="R329" i="13"/>
  <c r="S329" i="13" s="1"/>
  <c r="R36" i="13"/>
  <c r="S36" i="13" s="1"/>
  <c r="R571" i="13"/>
  <c r="S571" i="13" s="1"/>
  <c r="R566" i="13"/>
  <c r="S566" i="13" s="1"/>
  <c r="R248" i="13"/>
  <c r="S248" i="13" s="1"/>
  <c r="R377" i="13"/>
  <c r="S377" i="13" s="1"/>
  <c r="R486" i="13"/>
  <c r="S486" i="13" s="1"/>
  <c r="R349" i="13"/>
  <c r="S349" i="13" s="1"/>
  <c r="R236" i="13"/>
  <c r="S236" i="13" s="1"/>
  <c r="R527" i="13"/>
  <c r="S527" i="13" s="1"/>
  <c r="R21" i="13"/>
  <c r="S21" i="13" s="1"/>
  <c r="R23" i="13"/>
  <c r="S23" i="13" s="1"/>
  <c r="R353" i="13"/>
  <c r="S353" i="13" s="1"/>
  <c r="R442" i="13"/>
  <c r="S442" i="13" s="1"/>
  <c r="R414" i="13"/>
  <c r="S414" i="13" s="1"/>
  <c r="R220" i="13"/>
  <c r="S220" i="13" s="1"/>
  <c r="R420" i="13"/>
  <c r="S420" i="13" s="1"/>
  <c r="R53" i="13"/>
  <c r="S53" i="13" s="1"/>
  <c r="R335" i="13"/>
  <c r="S335" i="13" s="1"/>
  <c r="R355" i="13"/>
  <c r="S355" i="13" s="1"/>
  <c r="R235" i="13"/>
  <c r="S235" i="13" s="1"/>
  <c r="R459" i="13"/>
  <c r="S459" i="13" s="1"/>
  <c r="R174" i="13"/>
  <c r="S174" i="13" s="1"/>
  <c r="R164" i="13"/>
  <c r="S164" i="13" s="1"/>
  <c r="R482" i="13"/>
  <c r="S482" i="13" s="1"/>
  <c r="R317" i="13"/>
  <c r="S317" i="13" s="1"/>
  <c r="R86" i="13"/>
  <c r="S86" i="13" s="1"/>
  <c r="R569" i="13"/>
  <c r="S569" i="13" s="1"/>
  <c r="R547" i="13"/>
  <c r="S547" i="13" s="1"/>
  <c r="R574" i="13"/>
  <c r="S574" i="13" s="1"/>
  <c r="R311" i="13"/>
  <c r="S311" i="13" s="1"/>
  <c r="R315" i="13"/>
  <c r="S315" i="13" s="1"/>
  <c r="R327" i="13"/>
  <c r="S327" i="13" s="1"/>
  <c r="R72" i="13"/>
  <c r="S72" i="13" s="1"/>
  <c r="R255" i="13"/>
  <c r="S255" i="13" s="1"/>
  <c r="R326" i="13"/>
  <c r="S326" i="13" s="1"/>
  <c r="R472" i="13"/>
  <c r="S472" i="13" s="1"/>
  <c r="R125" i="13"/>
  <c r="S125" i="13" s="1"/>
  <c r="R404" i="13"/>
  <c r="S404" i="13" s="1"/>
  <c r="R5" i="13"/>
  <c r="S5" i="13" s="1"/>
  <c r="R389" i="13"/>
  <c r="S389" i="13" s="1"/>
  <c r="R578" i="13"/>
  <c r="S578" i="13" s="1"/>
  <c r="R254" i="13"/>
  <c r="S254" i="13" s="1"/>
  <c r="R123" i="13"/>
  <c r="S123" i="13" s="1"/>
  <c r="R392" i="13"/>
  <c r="S392" i="13" s="1"/>
  <c r="R251" i="13"/>
  <c r="S251" i="13" s="1"/>
  <c r="R131" i="13"/>
  <c r="S131" i="13" s="1"/>
  <c r="R328" i="13"/>
  <c r="S328" i="13" s="1"/>
  <c r="R256" i="13"/>
  <c r="S256" i="13" s="1"/>
  <c r="R356" i="13"/>
  <c r="S356" i="13" s="1"/>
  <c r="R158" i="13"/>
  <c r="S158" i="13" s="1"/>
  <c r="R503" i="13"/>
  <c r="S503" i="13" s="1"/>
  <c r="R27" i="13"/>
  <c r="S27" i="13" s="1"/>
  <c r="R270" i="13"/>
  <c r="S270" i="13" s="1"/>
  <c r="R350" i="13"/>
  <c r="S350" i="13" s="1"/>
  <c r="R207" i="13"/>
  <c r="S207" i="13" s="1"/>
  <c r="R446" i="13"/>
  <c r="S446" i="13" s="1"/>
  <c r="R454" i="13"/>
  <c r="S454" i="13" s="1"/>
  <c r="R280" i="13"/>
  <c r="S280" i="13" s="1"/>
  <c r="R511" i="13"/>
  <c r="S511" i="13" s="1"/>
  <c r="R94" i="13"/>
  <c r="S94" i="13" s="1"/>
  <c r="R358" i="13"/>
  <c r="S358" i="13" s="1"/>
  <c r="R224" i="13"/>
  <c r="S224" i="13" s="1"/>
  <c r="R522" i="13"/>
  <c r="S522" i="13" s="1"/>
  <c r="R110" i="13"/>
  <c r="S110" i="13" s="1"/>
  <c r="R460" i="13"/>
  <c r="S460" i="13" s="1"/>
  <c r="R449" i="13"/>
  <c r="S449" i="13" s="1"/>
  <c r="R146" i="13"/>
  <c r="S146" i="13" s="1"/>
  <c r="R427" i="13"/>
  <c r="S427" i="13" s="1"/>
  <c r="R500" i="13"/>
  <c r="S500" i="13" s="1"/>
  <c r="R367" i="13"/>
  <c r="S367" i="13" s="1"/>
  <c r="R217" i="13"/>
  <c r="S217" i="13" s="1"/>
  <c r="R523" i="13"/>
  <c r="S523" i="13" s="1"/>
  <c r="R293" i="13"/>
  <c r="S293" i="13" s="1"/>
  <c r="R337" i="13"/>
  <c r="S337" i="13" s="1"/>
  <c r="R171" i="13"/>
  <c r="S171" i="13" s="1"/>
  <c r="R421" i="13"/>
  <c r="S421" i="13" s="1"/>
  <c r="R513" i="13"/>
  <c r="S513" i="13" s="1"/>
  <c r="R428" i="13"/>
  <c r="S428" i="13" s="1"/>
  <c r="R264" i="13"/>
  <c r="S264" i="13" s="1"/>
  <c r="R238" i="13"/>
  <c r="S238" i="13" s="1"/>
  <c r="R92" i="13"/>
  <c r="S92" i="13" s="1"/>
  <c r="R450" i="13"/>
  <c r="S450" i="13" s="1"/>
  <c r="R63" i="13"/>
  <c r="S63" i="13" s="1"/>
  <c r="R177" i="13"/>
  <c r="S177" i="13" s="1"/>
  <c r="R100" i="13"/>
  <c r="S100" i="13" s="1"/>
  <c r="R361" i="13"/>
  <c r="S361" i="13" s="1"/>
  <c r="R269" i="13"/>
  <c r="S269" i="13" s="1"/>
  <c r="R186" i="13"/>
  <c r="S186" i="13" s="1"/>
  <c r="R530" i="13"/>
  <c r="S530" i="13" s="1"/>
  <c r="R227" i="13"/>
  <c r="S227" i="13" s="1"/>
  <c r="R68" i="13"/>
  <c r="S68" i="13" s="1"/>
  <c r="R531" i="13"/>
  <c r="S531" i="13" s="1"/>
  <c r="R157" i="13"/>
  <c r="S157" i="13" s="1"/>
  <c r="R289" i="13"/>
  <c r="S289" i="13" s="1"/>
  <c r="R178" i="13"/>
  <c r="S178" i="13" s="1"/>
  <c r="R54" i="13"/>
  <c r="S54" i="13" s="1"/>
  <c r="R87" i="13"/>
  <c r="S87" i="13" s="1"/>
  <c r="R470" i="13"/>
  <c r="S470" i="13" s="1"/>
  <c r="R312" i="13"/>
  <c r="S312" i="13" s="1"/>
  <c r="R11" i="13"/>
  <c r="S11" i="13" s="1"/>
  <c r="R241" i="13"/>
  <c r="S241" i="13" s="1"/>
  <c r="R134" i="13"/>
  <c r="S134" i="13" s="1"/>
  <c r="R80" i="13"/>
  <c r="S80" i="13" s="1"/>
  <c r="R475" i="13"/>
  <c r="S475" i="13" s="1"/>
  <c r="R551" i="13"/>
  <c r="S551" i="13" s="1"/>
  <c r="R76" i="13"/>
  <c r="S76" i="13" s="1"/>
  <c r="R380" i="13"/>
  <c r="S380" i="13" s="1"/>
  <c r="R483" i="13"/>
  <c r="S483" i="13" s="1"/>
  <c r="R34" i="13"/>
  <c r="S34" i="13" s="1"/>
  <c r="R113" i="13"/>
  <c r="S113" i="13" s="1"/>
  <c r="R384" i="13"/>
  <c r="S384" i="13" s="1"/>
  <c r="R8" i="13"/>
  <c r="S8" i="13" s="1"/>
  <c r="R320" i="13"/>
  <c r="S320" i="13" s="1"/>
  <c r="R122" i="13"/>
  <c r="S122" i="13" s="1"/>
  <c r="R393" i="13"/>
  <c r="S393" i="13" s="1"/>
  <c r="R403" i="13"/>
  <c r="S403" i="13" s="1"/>
  <c r="R465" i="13"/>
  <c r="S465" i="13" s="1"/>
  <c r="R382" i="13"/>
  <c r="S382" i="13" s="1"/>
  <c r="R364" i="13"/>
  <c r="S364" i="13" s="1"/>
  <c r="R520" i="13"/>
  <c r="S520" i="13" s="1"/>
  <c r="R161" i="13"/>
  <c r="S161" i="13" s="1"/>
  <c r="R491" i="13"/>
  <c r="S491" i="13" s="1"/>
  <c r="R203" i="13"/>
  <c r="S203" i="13" s="1"/>
  <c r="R287" i="13"/>
  <c r="S287" i="13" s="1"/>
  <c r="R30" i="13"/>
  <c r="S30" i="13" s="1"/>
  <c r="R162" i="13"/>
  <c r="S162" i="13" s="1"/>
  <c r="R234" i="13"/>
  <c r="S234" i="13" s="1"/>
  <c r="R149" i="13"/>
  <c r="S149" i="13" s="1"/>
  <c r="R20" i="13"/>
  <c r="S20" i="13" s="1"/>
  <c r="R163" i="13"/>
  <c r="S163" i="13" s="1"/>
  <c r="R370" i="13"/>
  <c r="S370" i="13" s="1"/>
  <c r="R519" i="13"/>
  <c r="S519" i="13" s="1"/>
  <c r="R297" i="13"/>
  <c r="S297" i="13" s="1"/>
  <c r="R44" i="13"/>
  <c r="S44" i="13" s="1"/>
  <c r="R550" i="13"/>
  <c r="S550" i="13" s="1"/>
  <c r="R191" i="13"/>
  <c r="S191" i="13" s="1"/>
  <c r="R401" i="13"/>
  <c r="S401" i="13" s="1"/>
  <c r="R397" i="13"/>
  <c r="S397" i="13" s="1"/>
  <c r="R114" i="13"/>
  <c r="S114" i="13" s="1"/>
  <c r="R192" i="13"/>
  <c r="S192" i="13" s="1"/>
  <c r="R564" i="13"/>
  <c r="S564" i="13" s="1"/>
  <c r="R319" i="13"/>
  <c r="S319" i="13" s="1"/>
  <c r="R305" i="13"/>
  <c r="S305" i="13" s="1"/>
  <c r="R548" i="13"/>
  <c r="S548" i="13" s="1"/>
  <c r="R244" i="13"/>
  <c r="S244" i="13" s="1"/>
  <c r="R6" i="13"/>
  <c r="S6" i="13" s="1"/>
  <c r="R473" i="13"/>
  <c r="S473" i="13" s="1"/>
  <c r="R321" i="13"/>
  <c r="S321" i="13" s="1"/>
  <c r="R309" i="13"/>
  <c r="S309" i="13" s="1"/>
  <c r="R135" i="13"/>
  <c r="S135" i="13" s="1"/>
  <c r="R189" i="13"/>
  <c r="S189" i="13" s="1"/>
  <c r="R386" i="13"/>
  <c r="S386" i="13" s="1"/>
  <c r="R85" i="13"/>
  <c r="S85" i="13" s="1"/>
  <c r="R378" i="13"/>
  <c r="S378" i="13" s="1"/>
  <c r="R396" i="13"/>
  <c r="S396" i="13" s="1"/>
  <c r="R562" i="13"/>
  <c r="S562" i="13" s="1"/>
  <c r="R303" i="13"/>
  <c r="S303" i="13" s="1"/>
  <c r="R567" i="13"/>
  <c r="S567" i="13" s="1"/>
  <c r="R579" i="13"/>
  <c r="S579" i="13" s="1"/>
  <c r="R539" i="13"/>
  <c r="S539" i="13" s="1"/>
  <c r="R290" i="13"/>
  <c r="S290" i="13" s="1"/>
  <c r="R545" i="13"/>
  <c r="S545" i="13" s="1"/>
  <c r="R505" i="13"/>
  <c r="S505" i="13" s="1"/>
  <c r="R357" i="13"/>
  <c r="S357" i="13" s="1"/>
  <c r="R215" i="13"/>
  <c r="S215" i="13" s="1"/>
  <c r="R521" i="13"/>
  <c r="S521" i="13" s="1"/>
  <c r="R109" i="13"/>
  <c r="S109" i="13" s="1"/>
  <c r="R151" i="13"/>
  <c r="S151" i="13" s="1"/>
  <c r="R418" i="13"/>
  <c r="S418" i="13" s="1"/>
  <c r="R144" i="13"/>
  <c r="S144" i="13" s="1"/>
  <c r="R492" i="13"/>
  <c r="S492" i="13" s="1"/>
  <c r="R366" i="13"/>
  <c r="S366" i="13" s="1"/>
  <c r="R231" i="13"/>
  <c r="S231" i="13" s="1"/>
  <c r="R541" i="13"/>
  <c r="S541" i="13" s="1"/>
  <c r="R543" i="13"/>
  <c r="S543" i="13" s="1"/>
  <c r="R419" i="13"/>
  <c r="S419" i="13" s="1"/>
  <c r="R173" i="13"/>
  <c r="S173" i="13" s="1"/>
  <c r="R345" i="13"/>
  <c r="S345" i="13" s="1"/>
  <c r="R263" i="13"/>
  <c r="S263" i="13" s="1"/>
  <c r="R225" i="13"/>
  <c r="S225" i="13" s="1"/>
  <c r="R440" i="13"/>
  <c r="S440" i="13" s="1"/>
  <c r="R300" i="13"/>
  <c r="S300" i="13" s="1"/>
  <c r="R275" i="13"/>
  <c r="S275" i="13" s="1"/>
  <c r="R514" i="13"/>
  <c r="S514" i="13" s="1"/>
  <c r="R147" i="13"/>
  <c r="S147" i="13" s="1"/>
  <c r="R273" i="13"/>
  <c r="S273" i="13" s="1"/>
  <c r="R501" i="13"/>
  <c r="S501" i="13" s="1"/>
  <c r="R210" i="13"/>
  <c r="S210" i="13" s="1"/>
  <c r="R524" i="13"/>
  <c r="S524" i="13" s="1"/>
  <c r="R99" i="13"/>
  <c r="S99" i="13" s="1"/>
  <c r="R24" i="13"/>
  <c r="S24" i="13" s="1"/>
  <c r="R517" i="13"/>
  <c r="S517" i="13" s="1"/>
  <c r="R525" i="13"/>
  <c r="S525" i="13" s="1"/>
  <c r="R429" i="13"/>
  <c r="S429" i="13" s="1"/>
  <c r="R211" i="13"/>
  <c r="S211" i="13" s="1"/>
  <c r="R295" i="13"/>
  <c r="S295" i="13" s="1"/>
  <c r="R181" i="13"/>
  <c r="S181" i="13" s="1"/>
  <c r="R185" i="13"/>
  <c r="S185" i="13" s="1"/>
  <c r="R354" i="13"/>
  <c r="S354" i="13" s="1"/>
  <c r="R412" i="13"/>
  <c r="S412" i="13" s="1"/>
  <c r="R26" i="13"/>
  <c r="S26" i="13" s="1"/>
  <c r="R51" i="13"/>
  <c r="S51" i="13" s="1"/>
  <c r="R267" i="13"/>
  <c r="S267" i="13" s="1"/>
  <c r="R538" i="13"/>
  <c r="S538" i="13" s="1"/>
  <c r="R101" i="13"/>
  <c r="S101" i="13" s="1"/>
  <c r="R415" i="13"/>
  <c r="S415" i="13" s="1"/>
  <c r="R69" i="13"/>
  <c r="S69" i="13" s="1"/>
  <c r="R116" i="13"/>
  <c r="S116" i="13" s="1"/>
  <c r="R10" i="13"/>
  <c r="S10" i="13" s="1"/>
  <c r="R325" i="13"/>
  <c r="S325" i="13" s="1"/>
  <c r="R120" i="13"/>
  <c r="S120" i="13" s="1"/>
  <c r="R323" i="13"/>
  <c r="S323" i="13" s="1"/>
  <c r="R474" i="13"/>
  <c r="S474" i="13" s="1"/>
  <c r="R41" i="13"/>
  <c r="S41" i="13" s="1"/>
  <c r="R314" i="13"/>
  <c r="S314" i="13" s="1"/>
  <c r="R478" i="13"/>
  <c r="S478" i="13" s="1"/>
  <c r="R15" i="13"/>
  <c r="S15" i="13" s="1"/>
  <c r="R73" i="13"/>
  <c r="S73" i="13" s="1"/>
  <c r="R466" i="13"/>
  <c r="S466" i="13" s="1"/>
  <c r="R119" i="13"/>
  <c r="S119" i="13" s="1"/>
  <c r="R385" i="13"/>
  <c r="S385" i="13" s="1"/>
  <c r="R570" i="13"/>
  <c r="S570" i="13" s="1"/>
  <c r="R245" i="13"/>
  <c r="S245" i="13" s="1"/>
  <c r="R554" i="13"/>
  <c r="S554" i="13" s="1"/>
  <c r="R555" i="13"/>
  <c r="S555" i="13" s="1"/>
  <c r="R79" i="13"/>
  <c r="S79" i="13" s="1"/>
  <c r="R124" i="13"/>
  <c r="S124" i="13" s="1"/>
  <c r="R387" i="13"/>
  <c r="S387" i="13" s="1"/>
  <c r="R437" i="13"/>
  <c r="S437" i="13" s="1"/>
  <c r="R268" i="13"/>
  <c r="S268" i="13" s="1"/>
  <c r="R426" i="13"/>
  <c r="S426" i="13" s="1"/>
  <c r="R102" i="13"/>
  <c r="S102" i="13" s="1"/>
  <c r="R219" i="13"/>
  <c r="S219" i="13" s="1"/>
  <c r="R106" i="13"/>
  <c r="S106" i="13" s="1"/>
  <c r="R166" i="13"/>
  <c r="S166" i="13" s="1"/>
  <c r="R434" i="13"/>
  <c r="S434" i="13" s="1"/>
  <c r="R362" i="13"/>
  <c r="S362" i="13" s="1"/>
  <c r="R496" i="13"/>
  <c r="S496" i="13" s="1"/>
  <c r="R288" i="13"/>
  <c r="S288" i="13" s="1"/>
  <c r="R184" i="13"/>
  <c r="S184" i="13" s="1"/>
  <c r="R436" i="13"/>
  <c r="S436" i="13" s="1"/>
  <c r="R425" i="13"/>
  <c r="S425" i="13" s="1"/>
  <c r="R453" i="13"/>
  <c r="S453" i="13" s="1"/>
  <c r="R533" i="13"/>
  <c r="S533" i="13" s="1"/>
  <c r="R117" i="13"/>
  <c r="S117" i="13" s="1"/>
  <c r="R301" i="13"/>
  <c r="S301" i="13" s="1"/>
  <c r="R549" i="13"/>
  <c r="S549" i="13" s="1"/>
  <c r="R390" i="13"/>
  <c r="S390" i="13" s="1"/>
  <c r="R38" i="13"/>
  <c r="S38" i="13" s="1"/>
  <c r="R479" i="13"/>
  <c r="S479" i="13" s="1"/>
  <c r="R318" i="13"/>
  <c r="S318" i="13" s="1"/>
  <c r="R39" i="13"/>
  <c r="S39" i="13" s="1"/>
  <c r="R565" i="13"/>
  <c r="S565" i="13" s="1"/>
  <c r="R187" i="13"/>
  <c r="S187" i="13" s="1"/>
  <c r="R121" i="13"/>
  <c r="S121" i="13" s="1"/>
  <c r="R84" i="13"/>
  <c r="S84" i="13" s="1"/>
  <c r="R577" i="13"/>
  <c r="S577" i="13" s="1"/>
  <c r="R133" i="13"/>
  <c r="S133" i="13" s="1"/>
  <c r="R78" i="13"/>
  <c r="S78" i="13" s="1"/>
  <c r="R13" i="13"/>
  <c r="S13" i="13" s="1"/>
  <c r="R558" i="13"/>
  <c r="S558" i="13" s="1"/>
  <c r="R35" i="13"/>
  <c r="S35" i="13" s="1"/>
  <c r="R302" i="13"/>
  <c r="S302" i="13" s="1"/>
  <c r="R195" i="13"/>
  <c r="S195" i="13" s="1"/>
  <c r="R136" i="13"/>
  <c r="S136" i="13" s="1"/>
  <c r="R373" i="13"/>
  <c r="S373" i="13" s="1"/>
  <c r="R561" i="13"/>
  <c r="S561" i="13" s="1"/>
  <c r="R322" i="13"/>
  <c r="S322" i="13" s="1"/>
  <c r="R310" i="13"/>
  <c r="S310" i="13" s="1"/>
  <c r="R118" i="13"/>
  <c r="S118" i="13" s="1"/>
  <c r="R510" i="13"/>
  <c r="S510" i="13" s="1"/>
  <c r="R445" i="13"/>
  <c r="S445" i="13" s="1"/>
  <c r="R182" i="13"/>
  <c r="S182" i="13" s="1"/>
  <c r="R143" i="13"/>
  <c r="S143" i="13" s="1"/>
  <c r="R498" i="13"/>
  <c r="S498" i="13" s="1"/>
  <c r="R365" i="13"/>
  <c r="S365" i="13" s="1"/>
  <c r="R223" i="13"/>
  <c r="S223" i="13" s="1"/>
  <c r="R540" i="13"/>
  <c r="S540" i="13" s="1"/>
  <c r="R291" i="13"/>
  <c r="S291" i="13" s="1"/>
  <c r="R285" i="13"/>
  <c r="S285" i="13" s="1"/>
  <c r="R170" i="13"/>
  <c r="S170" i="13" s="1"/>
  <c r="R546" i="13"/>
  <c r="S546" i="13" s="1"/>
  <c r="R169" i="13"/>
  <c r="S169" i="13" s="1"/>
  <c r="R506" i="13"/>
  <c r="S506" i="13" s="1"/>
  <c r="R200" i="13"/>
  <c r="S200" i="13" s="1"/>
  <c r="R152" i="13"/>
  <c r="S152" i="13" s="1"/>
  <c r="R439" i="13"/>
  <c r="S439" i="13" s="1"/>
  <c r="R528" i="13"/>
  <c r="S528" i="13" s="1"/>
  <c r="R299" i="13"/>
  <c r="S299" i="13" s="1"/>
  <c r="R66" i="13"/>
  <c r="S66" i="13" s="1"/>
  <c r="R462" i="13"/>
  <c r="S462" i="13" s="1"/>
  <c r="R64" i="13"/>
  <c r="S64" i="13" s="1"/>
  <c r="R507" i="13"/>
  <c r="S507" i="13" s="1"/>
  <c r="R352" i="13"/>
  <c r="S352" i="13" s="1"/>
  <c r="R201" i="13"/>
  <c r="S201" i="13" s="1"/>
  <c r="R232" i="13"/>
  <c r="S232" i="13" s="1"/>
  <c r="R105" i="13"/>
  <c r="S105" i="13" s="1"/>
  <c r="R282" i="13"/>
  <c r="S282" i="13" s="1"/>
  <c r="R56" i="13"/>
  <c r="S56" i="13" s="1"/>
  <c r="R410" i="13"/>
  <c r="S410" i="13" s="1"/>
  <c r="R179" i="13"/>
  <c r="S179" i="13" s="1"/>
  <c r="R451" i="13"/>
  <c r="S451" i="13" s="1"/>
  <c r="R155" i="13"/>
  <c r="S155" i="13" s="1"/>
  <c r="R430" i="13"/>
  <c r="S430" i="13" s="1"/>
  <c r="R279" i="13"/>
  <c r="S279" i="13" s="1"/>
  <c r="R266" i="13"/>
  <c r="S266" i="13" s="1"/>
  <c r="R537" i="13"/>
  <c r="S537" i="13" s="1"/>
  <c r="R296" i="13"/>
  <c r="S296" i="13" s="1"/>
  <c r="R535" i="13"/>
  <c r="S535" i="13" s="1"/>
  <c r="R509" i="13"/>
  <c r="S509" i="13" s="1"/>
  <c r="R213" i="13"/>
  <c r="S213" i="13" s="1"/>
  <c r="R444" i="13"/>
  <c r="S444" i="13" s="1"/>
  <c r="R431" i="13"/>
  <c r="S431" i="13" s="1"/>
  <c r="R457" i="13"/>
  <c r="S457" i="13" s="1"/>
  <c r="R45" i="13"/>
  <c r="S45" i="13" s="1"/>
  <c r="R485" i="13"/>
  <c r="S485" i="13" s="1"/>
  <c r="R70" i="13"/>
  <c r="S70" i="13" s="1"/>
  <c r="R190" i="13"/>
  <c r="S190" i="13" s="1"/>
  <c r="R576" i="13"/>
  <c r="S576" i="13" s="1"/>
  <c r="R573" i="13"/>
  <c r="S573" i="13" s="1"/>
  <c r="R252" i="13"/>
  <c r="S252" i="13" s="1"/>
  <c r="R138" i="13"/>
  <c r="S138" i="13" s="1"/>
  <c r="R12" i="13"/>
  <c r="S12" i="13" s="1"/>
  <c r="R557" i="13"/>
  <c r="S557" i="13" s="1"/>
  <c r="R306" i="13"/>
  <c r="S306" i="13" s="1"/>
  <c r="R75" i="13"/>
  <c r="S75" i="13" s="1"/>
  <c r="R394" i="13"/>
  <c r="S394" i="13" s="1"/>
  <c r="R304" i="13"/>
  <c r="S304" i="13" s="1"/>
  <c r="R484" i="13"/>
  <c r="S484" i="13" s="1"/>
  <c r="R556" i="13"/>
  <c r="S556" i="13" s="1"/>
  <c r="R376" i="13"/>
  <c r="S376" i="13" s="1"/>
  <c r="R257" i="13"/>
  <c r="S257" i="13" s="1"/>
  <c r="R247" i="13"/>
  <c r="S247" i="13" s="1"/>
  <c r="R43" i="13"/>
  <c r="S43" i="13" s="1"/>
  <c r="R383" i="13"/>
  <c r="S383" i="13" s="1"/>
  <c r="R398" i="13"/>
  <c r="S398" i="13" s="1"/>
  <c r="R283" i="13"/>
  <c r="S283" i="13" s="1"/>
  <c r="R497" i="13"/>
  <c r="S497" i="13" s="1"/>
  <c r="R222" i="13"/>
  <c r="S222" i="13" s="1"/>
  <c r="R108" i="13"/>
  <c r="S108" i="13" s="1"/>
  <c r="R65" i="13"/>
  <c r="S65" i="13" s="1"/>
  <c r="R167" i="13"/>
  <c r="S167" i="13" s="1"/>
  <c r="R150" i="13"/>
  <c r="S150" i="13" s="1"/>
  <c r="R240" i="13"/>
  <c r="S240" i="13" s="1"/>
  <c r="R180" i="13"/>
  <c r="S180" i="13" s="1"/>
  <c r="R52" i="13"/>
  <c r="S52" i="13" s="1"/>
  <c r="R278" i="13"/>
  <c r="S278" i="13" s="1"/>
  <c r="R67" i="13"/>
  <c r="S67" i="13" s="1"/>
  <c r="R455" i="13"/>
  <c r="S455" i="13" s="1"/>
  <c r="R360" i="13"/>
  <c r="S360" i="13" s="1"/>
  <c r="R29" i="13"/>
  <c r="S29" i="13" s="1"/>
  <c r="R218" i="13"/>
  <c r="S218" i="13" s="1"/>
  <c r="R422" i="13"/>
  <c r="S422" i="13" s="1"/>
  <c r="R515" i="13"/>
  <c r="S515" i="13" s="1"/>
  <c r="R544" i="13"/>
  <c r="S544" i="13" s="1"/>
  <c r="R413" i="13"/>
  <c r="S413" i="13" s="1"/>
  <c r="U50" i="13"/>
  <c r="R50" i="13"/>
  <c r="S50" i="13" s="1"/>
  <c r="R156" i="13"/>
  <c r="S156" i="13" s="1"/>
  <c r="R81" i="13"/>
  <c r="S81" i="13" s="1"/>
  <c r="R432" i="13"/>
  <c r="S432" i="13" s="1"/>
  <c r="R316" i="13"/>
  <c r="S316" i="13" s="1"/>
  <c r="R395" i="13"/>
  <c r="S395" i="13" s="1"/>
  <c r="R242" i="13"/>
  <c r="S242" i="13" s="1"/>
  <c r="R111" i="12"/>
  <c r="S111" i="12" s="1"/>
  <c r="R555" i="11"/>
  <c r="S555" i="11" s="1"/>
  <c r="R191" i="11"/>
  <c r="S191" i="11" s="1"/>
  <c r="R308" i="13"/>
  <c r="S308" i="13" s="1"/>
  <c r="R194" i="12"/>
  <c r="S194" i="12" s="1"/>
  <c r="R464" i="12"/>
  <c r="S464" i="12" s="1"/>
  <c r="R563" i="11"/>
  <c r="S563" i="11" s="1"/>
  <c r="R15" i="12"/>
  <c r="S15" i="12" s="1"/>
  <c r="R253" i="12"/>
  <c r="S253" i="12" s="1"/>
  <c r="R505" i="11"/>
  <c r="S505" i="11" s="1"/>
  <c r="R85" i="11"/>
  <c r="S85" i="11" s="1"/>
  <c r="R557" i="12"/>
  <c r="S557" i="12" s="1"/>
  <c r="R180" i="12"/>
  <c r="S180" i="12" s="1"/>
  <c r="R547" i="11"/>
  <c r="S547" i="11" s="1"/>
  <c r="R303" i="11"/>
  <c r="S303" i="11" s="1"/>
  <c r="R31" i="12"/>
  <c r="S31" i="12" s="1"/>
  <c r="R199" i="13"/>
  <c r="S199" i="13" s="1"/>
  <c r="W199" i="13" s="1"/>
  <c r="X199" i="13" s="1"/>
  <c r="Y199" i="13" s="1"/>
  <c r="R234" i="12"/>
  <c r="S234" i="12" s="1"/>
  <c r="R151" i="11"/>
  <c r="S151" i="11" s="1"/>
  <c r="R442" i="11"/>
  <c r="S442" i="11" s="1"/>
  <c r="R511" i="11"/>
  <c r="S511" i="11" s="1"/>
  <c r="R232" i="11"/>
  <c r="S232" i="11" s="1"/>
  <c r="R373" i="11"/>
  <c r="S373" i="11" s="1"/>
  <c r="R255" i="11"/>
  <c r="S255" i="11" s="1"/>
  <c r="R74" i="11"/>
  <c r="S74" i="11" s="1"/>
  <c r="R199" i="11"/>
  <c r="S199" i="11" s="1"/>
  <c r="W199" i="11" s="1"/>
  <c r="X199" i="11" s="1"/>
  <c r="Y199" i="11" s="1"/>
  <c r="R374" i="11"/>
  <c r="S374" i="11" s="1"/>
  <c r="R7" i="11"/>
  <c r="S7" i="11" s="1"/>
  <c r="R508" i="11"/>
  <c r="S508" i="11" s="1"/>
  <c r="U439" i="6"/>
  <c r="U440" i="6" s="1"/>
  <c r="V300" i="6"/>
  <c r="W300" i="6"/>
  <c r="X300" i="6" s="1"/>
  <c r="U301" i="6"/>
  <c r="P409" i="12"/>
  <c r="P410" i="12" s="1"/>
  <c r="P411" i="12" s="1"/>
  <c r="P412" i="12" s="1"/>
  <c r="P413" i="12" s="1"/>
  <c r="P414" i="12" s="1"/>
  <c r="P415" i="12" s="1"/>
  <c r="P416" i="12" s="1"/>
  <c r="P417" i="12" s="1"/>
  <c r="P418" i="12" s="1"/>
  <c r="P419" i="12" s="1"/>
  <c r="P420" i="12" s="1"/>
  <c r="P421" i="12" s="1"/>
  <c r="P422" i="12" s="1"/>
  <c r="P423" i="12" s="1"/>
  <c r="P424" i="12" s="1"/>
  <c r="P425" i="12" s="1"/>
  <c r="P426" i="12" s="1"/>
  <c r="P427" i="12" s="1"/>
  <c r="P428" i="12" s="1"/>
  <c r="P429" i="12" s="1"/>
  <c r="P430" i="12" s="1"/>
  <c r="P431" i="12" s="1"/>
  <c r="P432" i="12" s="1"/>
  <c r="P433" i="12" s="1"/>
  <c r="P434" i="12" s="1"/>
  <c r="P435" i="12" s="1"/>
  <c r="P436" i="12" s="1"/>
  <c r="P437" i="12" s="1"/>
  <c r="P438" i="12" s="1"/>
  <c r="P439" i="12" s="1"/>
  <c r="P440" i="12" s="1"/>
  <c r="P441" i="12" s="1"/>
  <c r="P442" i="12" s="1"/>
  <c r="P443" i="12" s="1"/>
  <c r="P444" i="12" s="1"/>
  <c r="P445" i="12" s="1"/>
  <c r="P446" i="12" s="1"/>
  <c r="P447" i="12" s="1"/>
  <c r="P448" i="12" s="1"/>
  <c r="P449" i="12" s="1"/>
  <c r="P450" i="12" s="1"/>
  <c r="P451" i="12" s="1"/>
  <c r="P452" i="12" s="1"/>
  <c r="P453" i="12" s="1"/>
  <c r="P454" i="12" s="1"/>
  <c r="P455" i="12" s="1"/>
  <c r="P456" i="12" s="1"/>
  <c r="P457" i="12" s="1"/>
  <c r="P458" i="12" s="1"/>
  <c r="P459" i="12" s="1"/>
  <c r="P460" i="12" s="1"/>
  <c r="P461" i="12" s="1"/>
  <c r="P462" i="12" s="1"/>
  <c r="P463" i="12" s="1"/>
  <c r="P464" i="12" s="1"/>
  <c r="P465" i="12" s="1"/>
  <c r="P466" i="12" s="1"/>
  <c r="P467" i="12" s="1"/>
  <c r="P468" i="12" s="1"/>
  <c r="P469" i="12" s="1"/>
  <c r="P470" i="12" s="1"/>
  <c r="P471" i="12" s="1"/>
  <c r="P472" i="12" s="1"/>
  <c r="P473" i="12" s="1"/>
  <c r="P474" i="12" s="1"/>
  <c r="P475" i="12" s="1"/>
  <c r="P476" i="12" s="1"/>
  <c r="P477" i="12" s="1"/>
  <c r="P478" i="12" s="1"/>
  <c r="P479" i="12" s="1"/>
  <c r="P480" i="12" s="1"/>
  <c r="P481" i="12" s="1"/>
  <c r="P482" i="12" s="1"/>
  <c r="P483" i="12" s="1"/>
  <c r="P484" i="12" s="1"/>
  <c r="P485" i="12" s="1"/>
  <c r="P486" i="12" s="1"/>
  <c r="P487" i="12" s="1"/>
  <c r="P391" i="10"/>
  <c r="P392" i="10" s="1"/>
  <c r="P393" i="10" s="1"/>
  <c r="P394" i="10" s="1"/>
  <c r="P395" i="10" s="1"/>
  <c r="P396" i="10" s="1"/>
  <c r="P397" i="10" s="1"/>
  <c r="P398" i="10" s="1"/>
  <c r="P399" i="10" s="1"/>
  <c r="P400" i="10" s="1"/>
  <c r="P401" i="10" s="1"/>
  <c r="P402" i="10" s="1"/>
  <c r="P403" i="10" s="1"/>
  <c r="P404" i="10" s="1"/>
  <c r="P405" i="10" s="1"/>
  <c r="P406" i="10" s="1"/>
  <c r="P407" i="10" s="1"/>
  <c r="P408" i="10" s="1"/>
  <c r="P409" i="10" s="1"/>
  <c r="P410" i="10" s="1"/>
  <c r="P411" i="10" s="1"/>
  <c r="P412" i="10" s="1"/>
  <c r="P413" i="10" s="1"/>
  <c r="P414" i="10" s="1"/>
  <c r="P415" i="10" s="1"/>
  <c r="P416" i="10" s="1"/>
  <c r="P417" i="10" s="1"/>
  <c r="P418" i="10" s="1"/>
  <c r="P419" i="10" s="1"/>
  <c r="P420" i="10" s="1"/>
  <c r="P421" i="10" s="1"/>
  <c r="P422" i="10" s="1"/>
  <c r="P423" i="10" s="1"/>
  <c r="P424" i="10" s="1"/>
  <c r="P425" i="10" s="1"/>
  <c r="P426" i="10" s="1"/>
  <c r="P427" i="10" s="1"/>
  <c r="P428" i="10" s="1"/>
  <c r="P429" i="10" s="1"/>
  <c r="P430" i="10" s="1"/>
  <c r="P431" i="10" s="1"/>
  <c r="P432" i="10" s="1"/>
  <c r="P433" i="10" s="1"/>
  <c r="P434" i="10" s="1"/>
  <c r="P435" i="10" s="1"/>
  <c r="P436" i="10" s="1"/>
  <c r="P437" i="10" s="1"/>
  <c r="P438" i="10" s="1"/>
  <c r="P439" i="10" s="1"/>
  <c r="P440" i="10" s="1"/>
  <c r="P441" i="10" s="1"/>
  <c r="P442" i="10" s="1"/>
  <c r="P443" i="10" s="1"/>
  <c r="P444" i="10" s="1"/>
  <c r="P445" i="10" s="1"/>
  <c r="P446" i="10" s="1"/>
  <c r="P447" i="10" s="1"/>
  <c r="P448" i="10" s="1"/>
  <c r="P449" i="10" s="1"/>
  <c r="P450" i="10" s="1"/>
  <c r="P451" i="10" s="1"/>
  <c r="P452" i="10" s="1"/>
  <c r="P453" i="10" s="1"/>
  <c r="P454" i="10" s="1"/>
  <c r="P455" i="10" s="1"/>
  <c r="P456" i="10" s="1"/>
  <c r="P457" i="10" s="1"/>
  <c r="P458" i="10" s="1"/>
  <c r="P459" i="10" s="1"/>
  <c r="P460" i="10" s="1"/>
  <c r="P461" i="10" s="1"/>
  <c r="P462" i="10" s="1"/>
  <c r="P463" i="10" s="1"/>
  <c r="P464" i="10" s="1"/>
  <c r="P465" i="10" s="1"/>
  <c r="P95" i="10"/>
  <c r="P96" i="10" s="1"/>
  <c r="P97" i="10" s="1"/>
  <c r="P98" i="10" s="1"/>
  <c r="P99" i="10" s="1"/>
  <c r="P100" i="10" s="1"/>
  <c r="P101" i="10" s="1"/>
  <c r="P102" i="10" s="1"/>
  <c r="P103" i="10" s="1"/>
  <c r="P104" i="10" s="1"/>
  <c r="P105" i="10" s="1"/>
  <c r="P106" i="10" s="1"/>
  <c r="P107" i="10" s="1"/>
  <c r="P108" i="10" s="1"/>
  <c r="P109" i="10" s="1"/>
  <c r="P110" i="10" s="1"/>
  <c r="P111" i="10" s="1"/>
  <c r="P112" i="10" s="1"/>
  <c r="P113" i="10" s="1"/>
  <c r="P114" i="10" s="1"/>
  <c r="P115" i="10" s="1"/>
  <c r="P116" i="10" s="1"/>
  <c r="P117" i="10" s="1"/>
  <c r="P118" i="10" s="1"/>
  <c r="P119" i="10" s="1"/>
  <c r="P120" i="10" s="1"/>
  <c r="P121" i="10" s="1"/>
  <c r="P122" i="10" s="1"/>
  <c r="P123" i="10" s="1"/>
  <c r="P124" i="10" s="1"/>
  <c r="P125" i="10" s="1"/>
  <c r="P126" i="10" s="1"/>
  <c r="P127" i="10" s="1"/>
  <c r="P128" i="10" s="1"/>
  <c r="P129" i="10" s="1"/>
  <c r="P130" i="10" s="1"/>
  <c r="P131" i="10" s="1"/>
  <c r="P132" i="10" s="1"/>
  <c r="P133" i="10" s="1"/>
  <c r="P134" i="10" s="1"/>
  <c r="P135" i="10" s="1"/>
  <c r="P136" i="10" s="1"/>
  <c r="P137" i="10" s="1"/>
  <c r="P138" i="10" s="1"/>
  <c r="P139" i="10" s="1"/>
  <c r="P299" i="7"/>
  <c r="P300" i="7" s="1"/>
  <c r="P301" i="7" s="1"/>
  <c r="P302" i="7" s="1"/>
  <c r="P303" i="7" s="1"/>
  <c r="P304" i="7" s="1"/>
  <c r="P305" i="7" s="1"/>
  <c r="P306" i="7" s="1"/>
  <c r="P307" i="7" s="1"/>
  <c r="P308" i="7" s="1"/>
  <c r="P309" i="7" s="1"/>
  <c r="P310" i="7" s="1"/>
  <c r="P311" i="7" s="1"/>
  <c r="P312" i="7" s="1"/>
  <c r="P313" i="7" s="1"/>
  <c r="P314" i="7" s="1"/>
  <c r="P315" i="7" s="1"/>
  <c r="P316" i="7" s="1"/>
  <c r="P317" i="7" s="1"/>
  <c r="P318" i="7" s="1"/>
  <c r="P319" i="7" s="1"/>
  <c r="P320" i="7" s="1"/>
  <c r="P321" i="7" s="1"/>
  <c r="P322" i="7" s="1"/>
  <c r="P323" i="7" s="1"/>
  <c r="P324" i="7" s="1"/>
  <c r="P325" i="7" s="1"/>
  <c r="P326" i="7" s="1"/>
  <c r="P327" i="7" s="1"/>
  <c r="P328" i="7" s="1"/>
  <c r="P329" i="7" s="1"/>
  <c r="P330" i="7" s="1"/>
  <c r="P331" i="7" s="1"/>
  <c r="P332" i="7" s="1"/>
  <c r="P333" i="7" s="1"/>
  <c r="P334" i="7" s="1"/>
  <c r="P335" i="7" s="1"/>
  <c r="P336" i="7" s="1"/>
  <c r="P337" i="7" s="1"/>
  <c r="P338" i="7" s="1"/>
  <c r="P339" i="7" s="1"/>
  <c r="P340" i="7" s="1"/>
  <c r="P341" i="7" s="1"/>
  <c r="P342" i="7" s="1"/>
  <c r="P343" i="7" s="1"/>
  <c r="P344" i="7" s="1"/>
  <c r="P345" i="7" s="1"/>
  <c r="P346" i="7" s="1"/>
  <c r="P347" i="7" s="1"/>
  <c r="P348" i="7" s="1"/>
  <c r="P349" i="7" s="1"/>
  <c r="P350" i="7" s="1"/>
  <c r="P351" i="7" s="1"/>
  <c r="P352" i="7" s="1"/>
  <c r="P353" i="7" s="1"/>
  <c r="P354" i="7" s="1"/>
  <c r="P355" i="7" s="1"/>
  <c r="P356" i="7" s="1"/>
  <c r="P357" i="7" s="1"/>
  <c r="P358" i="7" s="1"/>
  <c r="P359" i="7" s="1"/>
  <c r="R142" i="17"/>
  <c r="S142" i="17" s="1"/>
  <c r="R103" i="17"/>
  <c r="S103" i="17" s="1"/>
  <c r="R81" i="16"/>
  <c r="S81" i="16" s="1"/>
  <c r="U21" i="16"/>
  <c r="R21" i="16"/>
  <c r="S21" i="16" s="1"/>
  <c r="R311" i="16"/>
  <c r="S311" i="16" s="1"/>
  <c r="W311" i="16" s="1"/>
  <c r="X311" i="16" s="1"/>
  <c r="Y311" i="16" s="1"/>
  <c r="R256" i="16"/>
  <c r="S256" i="16" s="1"/>
  <c r="W256" i="16" s="1"/>
  <c r="X256" i="16" s="1"/>
  <c r="Y256" i="16" s="1"/>
  <c r="R217" i="16"/>
  <c r="S217" i="16" s="1"/>
  <c r="R7" i="16"/>
  <c r="S7" i="16" s="1"/>
  <c r="R264" i="16"/>
  <c r="S264" i="16" s="1"/>
  <c r="R163" i="16"/>
  <c r="S163" i="16" s="1"/>
  <c r="W163" i="16" s="1"/>
  <c r="X163" i="16" s="1"/>
  <c r="Y163" i="16" s="1"/>
  <c r="R205" i="16"/>
  <c r="S205" i="16" s="1"/>
  <c r="W205" i="16" s="1"/>
  <c r="X205" i="16" s="1"/>
  <c r="Y205" i="16" s="1"/>
  <c r="Y206" i="16" s="1"/>
  <c r="R318" i="16"/>
  <c r="S318" i="16" s="1"/>
  <c r="R4" i="16"/>
  <c r="S4" i="16" s="1"/>
  <c r="W4" i="16" s="1"/>
  <c r="X4" i="16" s="1"/>
  <c r="Y4" i="16" s="1"/>
  <c r="R166" i="16"/>
  <c r="S166" i="16" s="1"/>
  <c r="R55" i="16"/>
  <c r="S55" i="16" s="1"/>
  <c r="R259" i="16"/>
  <c r="S259" i="16" s="1"/>
  <c r="R22" i="16"/>
  <c r="S22" i="16" s="1"/>
  <c r="R169" i="16"/>
  <c r="S169" i="16" s="1"/>
  <c r="R19" i="16"/>
  <c r="S19" i="16" s="1"/>
  <c r="W19" i="16" s="1"/>
  <c r="X19" i="16" s="1"/>
  <c r="Y19" i="16" s="1"/>
  <c r="R211" i="16"/>
  <c r="S211" i="16" s="1"/>
  <c r="R25" i="16"/>
  <c r="S25" i="16" s="1"/>
  <c r="R49" i="16"/>
  <c r="S49" i="16" s="1"/>
  <c r="W49" i="16" s="1"/>
  <c r="X49" i="16" s="1"/>
  <c r="Y49" i="16" s="1"/>
  <c r="R272" i="16"/>
  <c r="S272" i="16" s="1"/>
  <c r="R28" i="16"/>
  <c r="S28" i="16" s="1"/>
  <c r="R382" i="16"/>
  <c r="S382" i="16" s="1"/>
  <c r="R175" i="16"/>
  <c r="S175" i="16" s="1"/>
  <c r="R61" i="16"/>
  <c r="S61" i="16" s="1"/>
  <c r="R267" i="16"/>
  <c r="S267" i="16" s="1"/>
  <c r="R325" i="16"/>
  <c r="S325" i="16" s="1"/>
  <c r="R181" i="16"/>
  <c r="S181" i="16" s="1"/>
  <c r="R334" i="16"/>
  <c r="S334" i="16" s="1"/>
  <c r="R414" i="16"/>
  <c r="S414" i="16" s="1"/>
  <c r="R423" i="16"/>
  <c r="S423" i="16" s="1"/>
  <c r="R427" i="16"/>
  <c r="S427" i="16" s="1"/>
  <c r="R417" i="16"/>
  <c r="S417" i="16" s="1"/>
  <c r="R411" i="16"/>
  <c r="S411" i="16" s="1"/>
  <c r="R443" i="16"/>
  <c r="S443" i="16" s="1"/>
  <c r="R403" i="16"/>
  <c r="S403" i="16" s="1"/>
  <c r="R261" i="16"/>
  <c r="S261" i="16" s="1"/>
  <c r="R391" i="16"/>
  <c r="S391" i="16" s="1"/>
  <c r="R148" i="16"/>
  <c r="S148" i="16" s="1"/>
  <c r="R444" i="16"/>
  <c r="S444" i="16" s="1"/>
  <c r="R233" i="16"/>
  <c r="S233" i="16" s="1"/>
  <c r="R405" i="16"/>
  <c r="S405" i="16" s="1"/>
  <c r="R360" i="16"/>
  <c r="S360" i="16" s="1"/>
  <c r="R244" i="16"/>
  <c r="S244" i="16" s="1"/>
  <c r="R137" i="16"/>
  <c r="S137" i="16" s="1"/>
  <c r="R419" i="16"/>
  <c r="S419" i="16" s="1"/>
  <c r="R435" i="16"/>
  <c r="S435" i="16" s="1"/>
  <c r="R416" i="16"/>
  <c r="S416" i="16" s="1"/>
  <c r="R331" i="16"/>
  <c r="S331" i="16" s="1"/>
  <c r="R298" i="16"/>
  <c r="S298" i="16" s="1"/>
  <c r="R276" i="16"/>
  <c r="S276" i="16" s="1"/>
  <c r="R176" i="16"/>
  <c r="S176" i="16" s="1"/>
  <c r="R159" i="16"/>
  <c r="S159" i="16" s="1"/>
  <c r="R59" i="16"/>
  <c r="S59" i="16" s="1"/>
  <c r="R295" i="16"/>
  <c r="S295" i="16" s="1"/>
  <c r="R58" i="16"/>
  <c r="S58" i="16" s="1"/>
  <c r="R396" i="16"/>
  <c r="S396" i="16" s="1"/>
  <c r="R293" i="16"/>
  <c r="S293" i="16" s="1"/>
  <c r="R152" i="16"/>
  <c r="S152" i="16" s="1"/>
  <c r="R425" i="16"/>
  <c r="S425" i="16" s="1"/>
  <c r="R354" i="16"/>
  <c r="S354" i="16" s="1"/>
  <c r="R341" i="16"/>
  <c r="S341" i="16" s="1"/>
  <c r="R312" i="16"/>
  <c r="S312" i="16" s="1"/>
  <c r="R294" i="16"/>
  <c r="S294" i="16" s="1"/>
  <c r="R307" i="16"/>
  <c r="S307" i="16" s="1"/>
  <c r="R199" i="16"/>
  <c r="S199" i="16" s="1"/>
  <c r="R197" i="16"/>
  <c r="S197" i="16" s="1"/>
  <c r="R69" i="16"/>
  <c r="S69" i="16" s="1"/>
  <c r="R385" i="16"/>
  <c r="S385" i="16" s="1"/>
  <c r="R8" i="16"/>
  <c r="S8" i="16" s="1"/>
  <c r="R442" i="16"/>
  <c r="S442" i="16" s="1"/>
  <c r="R410" i="16"/>
  <c r="S410" i="16" s="1"/>
  <c r="R397" i="16"/>
  <c r="S397" i="16" s="1"/>
  <c r="R378" i="16"/>
  <c r="S378" i="16" s="1"/>
  <c r="R332" i="16"/>
  <c r="S332" i="16" s="1"/>
  <c r="R278" i="16"/>
  <c r="S278" i="16" s="1"/>
  <c r="R271" i="16"/>
  <c r="S271" i="16" s="1"/>
  <c r="R250" i="16"/>
  <c r="S250" i="16" s="1"/>
  <c r="R237" i="16"/>
  <c r="S237" i="16" s="1"/>
  <c r="R225" i="16"/>
  <c r="S225" i="16" s="1"/>
  <c r="R130" i="16"/>
  <c r="S130" i="16" s="1"/>
  <c r="R60" i="16"/>
  <c r="S60" i="16" s="1"/>
  <c r="R154" i="16"/>
  <c r="S154" i="16" s="1"/>
  <c r="R401" i="16"/>
  <c r="S401" i="16" s="1"/>
  <c r="R392" i="16"/>
  <c r="S392" i="16" s="1"/>
  <c r="R369" i="16"/>
  <c r="S369" i="16" s="1"/>
  <c r="R324" i="16"/>
  <c r="S324" i="16" s="1"/>
  <c r="R239" i="16"/>
  <c r="S239" i="16" s="1"/>
  <c r="R157" i="16"/>
  <c r="S157" i="16" s="1"/>
  <c r="R138" i="16"/>
  <c r="S138" i="16" s="1"/>
  <c r="R54" i="16"/>
  <c r="S54" i="16" s="1"/>
  <c r="R343" i="16"/>
  <c r="S343" i="16" s="1"/>
  <c r="R377" i="16"/>
  <c r="S377" i="16" s="1"/>
  <c r="R314" i="16"/>
  <c r="S314" i="16" s="1"/>
  <c r="R257" i="16"/>
  <c r="S257" i="16" s="1"/>
  <c r="R269" i="16"/>
  <c r="S269" i="16" s="1"/>
  <c r="R274" i="16"/>
  <c r="S274" i="16" s="1"/>
  <c r="R188" i="16"/>
  <c r="S188" i="16" s="1"/>
  <c r="R183" i="16"/>
  <c r="S183" i="16" s="1"/>
  <c r="R135" i="16"/>
  <c r="S135" i="16" s="1"/>
  <c r="R29" i="16"/>
  <c r="S29" i="16" s="1"/>
  <c r="R412" i="16"/>
  <c r="S412" i="16" s="1"/>
  <c r="R436" i="16"/>
  <c r="S436" i="16" s="1"/>
  <c r="R424" i="16"/>
  <c r="S424" i="16" s="1"/>
  <c r="R66" i="16"/>
  <c r="S66" i="16" s="1"/>
  <c r="R361" i="16"/>
  <c r="S361" i="16" s="1"/>
  <c r="R363" i="16"/>
  <c r="S363" i="16" s="1"/>
  <c r="R329" i="16"/>
  <c r="S329" i="16" s="1"/>
  <c r="R292" i="16"/>
  <c r="S292" i="16" s="1"/>
  <c r="R305" i="16"/>
  <c r="S305" i="16" s="1"/>
  <c r="R260" i="16"/>
  <c r="S260" i="16" s="1"/>
  <c r="R170" i="16"/>
  <c r="S170" i="16" s="1"/>
  <c r="R213" i="16"/>
  <c r="S213" i="16" s="1"/>
  <c r="R174" i="16"/>
  <c r="S174" i="16" s="1"/>
  <c r="R151" i="16"/>
  <c r="S151" i="16" s="1"/>
  <c r="R32" i="16"/>
  <c r="S32" i="16" s="1"/>
  <c r="R34" i="16"/>
  <c r="S34" i="16" s="1"/>
  <c r="R109" i="16"/>
  <c r="S109" i="16" s="1"/>
  <c r="R220" i="16"/>
  <c r="S220" i="16" s="1"/>
  <c r="R13" i="16"/>
  <c r="S13" i="16" s="1"/>
  <c r="R434" i="16"/>
  <c r="S434" i="16" s="1"/>
  <c r="R439" i="16"/>
  <c r="S439" i="16" s="1"/>
  <c r="R352" i="16"/>
  <c r="S352" i="16" s="1"/>
  <c r="R317" i="16"/>
  <c r="S317" i="16" s="1"/>
  <c r="R320" i="16"/>
  <c r="S320" i="16" s="1"/>
  <c r="R323" i="16"/>
  <c r="S323" i="16" s="1"/>
  <c r="R191" i="16"/>
  <c r="S191" i="16" s="1"/>
  <c r="R31" i="16"/>
  <c r="S31" i="16" s="1"/>
  <c r="R44" i="16"/>
  <c r="S44" i="16" s="1"/>
  <c r="R116" i="16"/>
  <c r="S116" i="16" s="1"/>
  <c r="R279" i="16"/>
  <c r="S279" i="16" s="1"/>
  <c r="R9" i="16"/>
  <c r="S9" i="16" s="1"/>
  <c r="R421" i="16"/>
  <c r="S421" i="16" s="1"/>
  <c r="R399" i="16"/>
  <c r="S399" i="16" s="1"/>
  <c r="R348" i="16"/>
  <c r="S348" i="16" s="1"/>
  <c r="R296" i="16"/>
  <c r="S296" i="16" s="1"/>
  <c r="R229" i="16"/>
  <c r="S229" i="16" s="1"/>
  <c r="R186" i="16"/>
  <c r="S186" i="16" s="1"/>
  <c r="R114" i="16"/>
  <c r="S114" i="16" s="1"/>
  <c r="R30" i="16"/>
  <c r="S30" i="16" s="1"/>
  <c r="R80" i="16"/>
  <c r="S80" i="16" s="1"/>
  <c r="R422" i="16"/>
  <c r="S422" i="16" s="1"/>
  <c r="R351" i="16"/>
  <c r="S351" i="16" s="1"/>
  <c r="R328" i="16"/>
  <c r="S328" i="16" s="1"/>
  <c r="R283" i="16"/>
  <c r="S283" i="16" s="1"/>
  <c r="R230" i="16"/>
  <c r="S230" i="16" s="1"/>
  <c r="R167" i="16"/>
  <c r="S167" i="16" s="1"/>
  <c r="R179" i="16"/>
  <c r="S179" i="16" s="1"/>
  <c r="R222" i="16"/>
  <c r="S222" i="16" s="1"/>
  <c r="R105" i="16"/>
  <c r="S105" i="16" s="1"/>
  <c r="R39" i="16"/>
  <c r="S39" i="16" s="1"/>
  <c r="R431" i="16"/>
  <c r="S431" i="16" s="1"/>
  <c r="R437" i="16"/>
  <c r="S437" i="16" s="1"/>
  <c r="R340" i="16"/>
  <c r="S340" i="16" s="1"/>
  <c r="R374" i="16"/>
  <c r="S374" i="16" s="1"/>
  <c r="R376" i="16"/>
  <c r="S376" i="16" s="1"/>
  <c r="R338" i="16"/>
  <c r="S338" i="16" s="1"/>
  <c r="R266" i="16"/>
  <c r="S266" i="16" s="1"/>
  <c r="R210" i="16"/>
  <c r="S210" i="16" s="1"/>
  <c r="R241" i="16"/>
  <c r="S241" i="16" s="1"/>
  <c r="R147" i="16"/>
  <c r="S147" i="16" s="1"/>
  <c r="R145" i="16"/>
  <c r="S145" i="16" s="1"/>
  <c r="R24" i="16"/>
  <c r="S24" i="16" s="1"/>
  <c r="R5" i="16"/>
  <c r="S5" i="16" s="1"/>
  <c r="R62" i="16"/>
  <c r="S62" i="16" s="1"/>
  <c r="R251" i="16"/>
  <c r="S251" i="16" s="1"/>
  <c r="R388" i="16"/>
  <c r="S388" i="16" s="1"/>
  <c r="R438" i="16"/>
  <c r="S438" i="16" s="1"/>
  <c r="R402" i="16"/>
  <c r="S402" i="16" s="1"/>
  <c r="R368" i="16"/>
  <c r="S368" i="16" s="1"/>
  <c r="R380" i="16"/>
  <c r="S380" i="16" s="1"/>
  <c r="R218" i="16"/>
  <c r="S218" i="16" s="1"/>
  <c r="R23" i="16"/>
  <c r="S23" i="16" s="1"/>
  <c r="R140" i="16"/>
  <c r="S140" i="16" s="1"/>
  <c r="R56" i="16"/>
  <c r="S56" i="16" s="1"/>
  <c r="R440" i="16"/>
  <c r="S440" i="16" s="1"/>
  <c r="R303" i="16"/>
  <c r="S303" i="16" s="1"/>
  <c r="R168" i="16"/>
  <c r="S168" i="16" s="1"/>
  <c r="R216" i="16"/>
  <c r="S216" i="16" s="1"/>
  <c r="R185" i="16"/>
  <c r="S185" i="16" s="1"/>
  <c r="R43" i="16"/>
  <c r="S43" i="16" s="1"/>
  <c r="R219" i="16"/>
  <c r="S219" i="16" s="1"/>
  <c r="R76" i="16"/>
  <c r="S76" i="16" s="1"/>
  <c r="R398" i="16"/>
  <c r="S398" i="16" s="1"/>
  <c r="R289" i="16"/>
  <c r="S289" i="16" s="1"/>
  <c r="R215" i="16"/>
  <c r="S215" i="16" s="1"/>
  <c r="R214" i="16"/>
  <c r="S214" i="16" s="1"/>
  <c r="R246" i="16"/>
  <c r="S246" i="16" s="1"/>
  <c r="R141" i="16"/>
  <c r="S141" i="16" s="1"/>
  <c r="R96" i="16"/>
  <c r="S96" i="16" s="1"/>
  <c r="R53" i="16"/>
  <c r="S53" i="16" s="1"/>
  <c r="R415" i="16"/>
  <c r="S415" i="16" s="1"/>
  <c r="R252" i="16"/>
  <c r="S252" i="16" s="1"/>
  <c r="R430" i="16"/>
  <c r="S430" i="16" s="1"/>
  <c r="R82" i="16"/>
  <c r="S82" i="16" s="1"/>
  <c r="R189" i="16"/>
  <c r="S189" i="16" s="1"/>
  <c r="R40" i="16"/>
  <c r="S40" i="16" s="1"/>
  <c r="R345" i="16"/>
  <c r="S345" i="16" s="1"/>
  <c r="R429" i="16"/>
  <c r="S429" i="16" s="1"/>
  <c r="R286" i="16"/>
  <c r="S286" i="16" s="1"/>
  <c r="R198" i="16"/>
  <c r="S198" i="16" s="1"/>
  <c r="R20" i="16"/>
  <c r="S20" i="16" s="1"/>
  <c r="R420" i="16"/>
  <c r="S420" i="16" s="1"/>
  <c r="R364" i="16"/>
  <c r="S364" i="16" s="1"/>
  <c r="R99" i="16"/>
  <c r="S99" i="16" s="1"/>
  <c r="R78" i="16"/>
  <c r="S78" i="16" s="1"/>
  <c r="R358" i="16"/>
  <c r="S358" i="16" s="1"/>
  <c r="R357" i="16"/>
  <c r="S357" i="16" s="1"/>
  <c r="R313" i="16"/>
  <c r="S313" i="16" s="1"/>
  <c r="R150" i="16"/>
  <c r="S150" i="16" s="1"/>
  <c r="R26" i="16"/>
  <c r="S26" i="16" s="1"/>
  <c r="R15" i="16"/>
  <c r="S15" i="16" s="1"/>
  <c r="R227" i="16"/>
  <c r="S227" i="16" s="1"/>
  <c r="R321" i="16"/>
  <c r="S321" i="16" s="1"/>
  <c r="R177" i="16"/>
  <c r="S177" i="16" s="1"/>
  <c r="R149" i="16"/>
  <c r="S149" i="16" s="1"/>
  <c r="R196" i="16"/>
  <c r="S196" i="16" s="1"/>
  <c r="R273" i="16"/>
  <c r="S273" i="16" s="1"/>
  <c r="R67" i="16"/>
  <c r="S67" i="16" s="1"/>
  <c r="R301" i="16"/>
  <c r="S301" i="16" s="1"/>
  <c r="R119" i="16"/>
  <c r="S119" i="16" s="1"/>
  <c r="R52" i="16"/>
  <c r="S52" i="16" s="1"/>
  <c r="R406" i="16"/>
  <c r="S406" i="16" s="1"/>
  <c r="R330" i="16"/>
  <c r="S330" i="16" s="1"/>
  <c r="R284" i="16"/>
  <c r="S284" i="16" s="1"/>
  <c r="R201" i="16"/>
  <c r="S201" i="16" s="1"/>
  <c r="R134" i="16"/>
  <c r="S134" i="16" s="1"/>
  <c r="R383" i="16"/>
  <c r="S383" i="16" s="1"/>
  <c r="R258" i="16"/>
  <c r="S258" i="16" s="1"/>
  <c r="R184" i="16"/>
  <c r="S184" i="16" s="1"/>
  <c r="R180" i="16"/>
  <c r="S180" i="16" s="1"/>
  <c r="R128" i="16"/>
  <c r="S128" i="16" s="1"/>
  <c r="R10" i="16"/>
  <c r="S10" i="16" s="1"/>
  <c r="R212" i="16"/>
  <c r="S212" i="16" s="1"/>
  <c r="R155" i="16"/>
  <c r="S155" i="16" s="1"/>
  <c r="R115" i="16"/>
  <c r="S115" i="16" s="1"/>
  <c r="R277" i="16"/>
  <c r="S277" i="16" s="1"/>
  <c r="R297" i="16"/>
  <c r="S297" i="16" s="1"/>
  <c r="R221" i="16"/>
  <c r="S221" i="16" s="1"/>
  <c r="R178" i="16"/>
  <c r="S178" i="16" s="1"/>
  <c r="R11" i="16"/>
  <c r="S11" i="16" s="1"/>
  <c r="R228" i="16"/>
  <c r="S228" i="16" s="1"/>
  <c r="R232" i="16"/>
  <c r="S232" i="16" s="1"/>
  <c r="R107" i="16"/>
  <c r="S107" i="16" s="1"/>
  <c r="R77" i="16"/>
  <c r="S77" i="16" s="1"/>
  <c r="R394" i="16"/>
  <c r="S394" i="16" s="1"/>
  <c r="R300" i="16"/>
  <c r="S300" i="16" s="1"/>
  <c r="R226" i="16"/>
  <c r="S226" i="16" s="1"/>
  <c r="R51" i="16"/>
  <c r="S51" i="16" s="1"/>
  <c r="R337" i="16"/>
  <c r="S337" i="16" s="1"/>
  <c r="R206" i="16"/>
  <c r="S206" i="16" s="1"/>
  <c r="R236" i="16"/>
  <c r="S236" i="16" s="1"/>
  <c r="R153" i="16"/>
  <c r="S153" i="16" s="1"/>
  <c r="R131" i="16"/>
  <c r="S131" i="16" s="1"/>
  <c r="R287" i="16"/>
  <c r="S287" i="16" s="1"/>
  <c r="R335" i="16"/>
  <c r="S335" i="16" s="1"/>
  <c r="R281" i="16"/>
  <c r="S281" i="16" s="1"/>
  <c r="R173" i="16"/>
  <c r="S173" i="16" s="1"/>
  <c r="R74" i="16"/>
  <c r="S74" i="16" s="1"/>
  <c r="R395" i="16"/>
  <c r="S395" i="16" s="1"/>
  <c r="R400" i="16"/>
  <c r="S400" i="16" s="1"/>
  <c r="R238" i="16"/>
  <c r="S238" i="16" s="1"/>
  <c r="R418" i="16"/>
  <c r="S418" i="16" s="1"/>
  <c r="R79" i="16"/>
  <c r="S79" i="16" s="1"/>
  <c r="R126" i="16"/>
  <c r="S126" i="16" s="1"/>
  <c r="R85" i="16"/>
  <c r="S85" i="16" s="1"/>
  <c r="R322" i="16"/>
  <c r="S322" i="16" s="1"/>
  <c r="R275" i="16"/>
  <c r="S275" i="16" s="1"/>
  <c r="R291" i="16"/>
  <c r="S291" i="16" s="1"/>
  <c r="R113" i="16"/>
  <c r="S113" i="16" s="1"/>
  <c r="R231" i="16"/>
  <c r="S231" i="16" s="1"/>
  <c r="R367" i="16"/>
  <c r="S367" i="16" s="1"/>
  <c r="R333" i="16"/>
  <c r="S333" i="16" s="1"/>
  <c r="R245" i="16"/>
  <c r="S245" i="16" s="1"/>
  <c r="R156" i="16"/>
  <c r="S156" i="16" s="1"/>
  <c r="R104" i="16"/>
  <c r="S104" i="16" s="1"/>
  <c r="R381" i="16"/>
  <c r="S381" i="16" s="1"/>
  <c r="R379" i="16"/>
  <c r="S379" i="16" s="1"/>
  <c r="R339" i="16"/>
  <c r="S339" i="16" s="1"/>
  <c r="R234" i="16"/>
  <c r="S234" i="16" s="1"/>
  <c r="R101" i="16"/>
  <c r="S101" i="16" s="1"/>
  <c r="R132" i="16"/>
  <c r="S132" i="16" s="1"/>
  <c r="R64" i="16"/>
  <c r="S64" i="16" s="1"/>
  <c r="R389" i="16"/>
  <c r="S389" i="16" s="1"/>
  <c r="R327" i="16"/>
  <c r="S327" i="16" s="1"/>
  <c r="R182" i="16"/>
  <c r="S182" i="16" s="1"/>
  <c r="R68" i="16"/>
  <c r="S68" i="16" s="1"/>
  <c r="R285" i="16"/>
  <c r="S285" i="16" s="1"/>
  <c r="R366" i="16"/>
  <c r="S366" i="16" s="1"/>
  <c r="R247" i="16"/>
  <c r="S247" i="16" s="1"/>
  <c r="R365" i="16"/>
  <c r="S365" i="16" s="1"/>
  <c r="R36" i="16"/>
  <c r="S36" i="16" s="1"/>
  <c r="R441" i="16"/>
  <c r="S441" i="16" s="1"/>
  <c r="R349" i="16"/>
  <c r="S349" i="16" s="1"/>
  <c r="R265" i="16"/>
  <c r="S265" i="16" s="1"/>
  <c r="R84" i="16"/>
  <c r="S84" i="16" s="1"/>
  <c r="R108" i="16"/>
  <c r="S108" i="16" s="1"/>
  <c r="R263" i="16"/>
  <c r="S263" i="16" s="1"/>
  <c r="R428" i="16"/>
  <c r="S428" i="16" s="1"/>
  <c r="R316" i="16"/>
  <c r="S316" i="16" s="1"/>
  <c r="R165" i="16"/>
  <c r="S165" i="16" s="1"/>
  <c r="R187" i="16"/>
  <c r="S187" i="16" s="1"/>
  <c r="R143" i="16"/>
  <c r="S143" i="16" s="1"/>
  <c r="R87" i="16"/>
  <c r="S87" i="16" s="1"/>
  <c r="R42" i="16"/>
  <c r="S42" i="16" s="1"/>
  <c r="R12" i="16"/>
  <c r="S12" i="16" s="1"/>
  <c r="R350" i="16"/>
  <c r="S350" i="16" s="1"/>
  <c r="R190" i="16"/>
  <c r="S190" i="16" s="1"/>
  <c r="R83" i="16"/>
  <c r="S83" i="16" s="1"/>
  <c r="R6" i="16"/>
  <c r="S6" i="16" s="1"/>
  <c r="R432" i="16"/>
  <c r="S432" i="16" s="1"/>
  <c r="R302" i="16"/>
  <c r="S302" i="16" s="1"/>
  <c r="R193" i="16"/>
  <c r="S193" i="16" s="1"/>
  <c r="R73" i="16"/>
  <c r="S73" i="16" s="1"/>
  <c r="R407" i="16"/>
  <c r="S407" i="16" s="1"/>
  <c r="R359" i="16"/>
  <c r="S359" i="16" s="1"/>
  <c r="R207" i="16"/>
  <c r="S207" i="16" s="1"/>
  <c r="R192" i="16"/>
  <c r="S192" i="16" s="1"/>
  <c r="R433" i="16"/>
  <c r="S433" i="16" s="1"/>
  <c r="R344" i="16"/>
  <c r="S344" i="16" s="1"/>
  <c r="R249" i="16"/>
  <c r="S249" i="16" s="1"/>
  <c r="R139" i="16"/>
  <c r="S139" i="16" s="1"/>
  <c r="R93" i="16"/>
  <c r="S93" i="16" s="1"/>
  <c r="R408" i="16"/>
  <c r="S408" i="16" s="1"/>
  <c r="R375" i="16"/>
  <c r="S375" i="16" s="1"/>
  <c r="R304" i="16"/>
  <c r="S304" i="16" s="1"/>
  <c r="R98" i="16"/>
  <c r="S98" i="16" s="1"/>
  <c r="R353" i="16"/>
  <c r="S353" i="16" s="1"/>
  <c r="R386" i="16"/>
  <c r="S386" i="16" s="1"/>
  <c r="R319" i="16"/>
  <c r="S319" i="16" s="1"/>
  <c r="R209" i="16"/>
  <c r="S209" i="16" s="1"/>
  <c r="R120" i="16"/>
  <c r="S120" i="16" s="1"/>
  <c r="R92" i="16"/>
  <c r="S92" i="16" s="1"/>
  <c r="R37" i="16"/>
  <c r="S37" i="16" s="1"/>
  <c r="R409" i="16"/>
  <c r="S409" i="16" s="1"/>
  <c r="R290" i="16"/>
  <c r="S290" i="16" s="1"/>
  <c r="R223" i="16"/>
  <c r="S223" i="16" s="1"/>
  <c r="R172" i="16"/>
  <c r="S172" i="16" s="1"/>
  <c r="R158" i="16"/>
  <c r="S158" i="16" s="1"/>
  <c r="R280" i="16"/>
  <c r="S280" i="16" s="1"/>
  <c r="R262" i="16"/>
  <c r="S262" i="16" s="1"/>
  <c r="R346" i="16"/>
  <c r="S346" i="16" s="1"/>
  <c r="R306" i="16"/>
  <c r="S306" i="16" s="1"/>
  <c r="R243" i="16"/>
  <c r="S243" i="16" s="1"/>
  <c r="R248" i="16"/>
  <c r="S248" i="16" s="1"/>
  <c r="R347" i="16"/>
  <c r="S347" i="16" s="1"/>
  <c r="R413" i="16"/>
  <c r="S413" i="16" s="1"/>
  <c r="R362" i="16"/>
  <c r="S362" i="16" s="1"/>
  <c r="R288" i="16"/>
  <c r="S288" i="16" s="1"/>
  <c r="R200" i="16"/>
  <c r="S200" i="16" s="1"/>
  <c r="R129" i="16"/>
  <c r="S129" i="16" s="1"/>
  <c r="R27" i="16"/>
  <c r="S27" i="16" s="1"/>
  <c r="R146" i="16"/>
  <c r="S146" i="16" s="1"/>
  <c r="R404" i="16"/>
  <c r="S404" i="16" s="1"/>
  <c r="R390" i="16"/>
  <c r="S390" i="16" s="1"/>
  <c r="R315" i="16"/>
  <c r="S315" i="16" s="1"/>
  <c r="R224" i="16"/>
  <c r="S224" i="16" s="1"/>
  <c r="R393" i="16"/>
  <c r="S393" i="16" s="1"/>
  <c r="R355" i="16"/>
  <c r="S355" i="16" s="1"/>
  <c r="R171" i="16"/>
  <c r="S171" i="16" s="1"/>
  <c r="R33" i="16"/>
  <c r="S33" i="16" s="1"/>
  <c r="R384" i="16"/>
  <c r="S384" i="16" s="1"/>
  <c r="R282" i="16"/>
  <c r="S282" i="16" s="1"/>
  <c r="R144" i="16"/>
  <c r="S144" i="16" s="1"/>
  <c r="R208" i="16"/>
  <c r="S208" i="16" s="1"/>
  <c r="R426" i="16"/>
  <c r="S426" i="16" s="1"/>
  <c r="R342" i="16"/>
  <c r="S342" i="16" s="1"/>
  <c r="R268" i="16"/>
  <c r="S268" i="16" s="1"/>
  <c r="R38" i="16"/>
  <c r="S38" i="16" s="1"/>
  <c r="R100" i="16"/>
  <c r="S100" i="16" s="1"/>
  <c r="R299" i="16"/>
  <c r="S299" i="16" s="1"/>
  <c r="R240" i="16"/>
  <c r="S240" i="16" s="1"/>
  <c r="R235" i="16"/>
  <c r="S235" i="16" s="1"/>
  <c r="R387" i="16"/>
  <c r="S387" i="16" s="1"/>
  <c r="R326" i="16"/>
  <c r="S326" i="16" s="1"/>
  <c r="R270" i="16"/>
  <c r="S270" i="16" s="1"/>
  <c r="R164" i="16"/>
  <c r="S164" i="16" s="1"/>
  <c r="R195" i="16"/>
  <c r="S195" i="16" s="1"/>
  <c r="R75" i="16"/>
  <c r="S75" i="16" s="1"/>
  <c r="R194" i="16"/>
  <c r="S194" i="16" s="1"/>
  <c r="R356" i="16"/>
  <c r="S356" i="16" s="1"/>
  <c r="R336" i="16"/>
  <c r="S336" i="16" s="1"/>
  <c r="R242" i="16"/>
  <c r="S242" i="16" s="1"/>
  <c r="R125" i="16"/>
  <c r="S125" i="16" s="1"/>
  <c r="R71" i="16"/>
  <c r="S71" i="16" s="1"/>
  <c r="R63" i="16"/>
  <c r="S63" i="16" s="1"/>
  <c r="R111" i="16"/>
  <c r="S111" i="16" s="1"/>
  <c r="R112" i="16"/>
  <c r="S112" i="16" s="1"/>
  <c r="R135" i="14"/>
  <c r="S135" i="14" s="1"/>
  <c r="R103" i="16"/>
  <c r="S103" i="16" s="1"/>
  <c r="R22" i="14"/>
  <c r="S22" i="14" s="1"/>
  <c r="R85" i="14"/>
  <c r="S85" i="14" s="1"/>
  <c r="R133" i="14"/>
  <c r="S133" i="14" s="1"/>
  <c r="R4" i="6"/>
  <c r="S4" i="6" s="1"/>
  <c r="W4" i="6" s="1"/>
  <c r="X4" i="6" s="1"/>
  <c r="Y4" i="6" s="1"/>
  <c r="R397" i="6"/>
  <c r="S397" i="6" s="1"/>
  <c r="R304" i="6"/>
  <c r="S304" i="6" s="1"/>
  <c r="V91" i="14"/>
  <c r="V92" i="14" s="1"/>
  <c r="R352" i="6"/>
  <c r="S352" i="6" s="1"/>
  <c r="R142" i="16"/>
  <c r="S142" i="16" s="1"/>
  <c r="R115" i="14"/>
  <c r="S115" i="14" s="1"/>
  <c r="R25" i="6"/>
  <c r="S25" i="6" s="1"/>
  <c r="R336" i="6"/>
  <c r="S336" i="6" s="1"/>
  <c r="R9" i="6"/>
  <c r="S9" i="6" s="1"/>
  <c r="R458" i="6"/>
  <c r="S458" i="6" s="1"/>
  <c r="R291" i="14"/>
  <c r="S291" i="14" s="1"/>
  <c r="R305" i="14"/>
  <c r="S305" i="14" s="1"/>
  <c r="R59" i="13"/>
  <c r="S59" i="13" s="1"/>
  <c r="R127" i="13"/>
  <c r="S127" i="13" s="1"/>
  <c r="R371" i="13"/>
  <c r="S371" i="13" s="1"/>
  <c r="R232" i="14"/>
  <c r="S232" i="14" s="1"/>
  <c r="R228" i="13"/>
  <c r="S228" i="13" s="1"/>
  <c r="R448" i="13"/>
  <c r="S448" i="13" s="1"/>
  <c r="R265" i="13"/>
  <c r="S265" i="13" s="1"/>
  <c r="R117" i="12"/>
  <c r="S117" i="12" s="1"/>
  <c r="R337" i="12"/>
  <c r="S337" i="12" s="1"/>
  <c r="R208" i="11"/>
  <c r="S208" i="11" s="1"/>
  <c r="R240" i="14"/>
  <c r="S240" i="14" s="1"/>
  <c r="R363" i="13"/>
  <c r="S363" i="13" s="1"/>
  <c r="R237" i="12"/>
  <c r="S237" i="12" s="1"/>
  <c r="R470" i="12"/>
  <c r="S470" i="12" s="1"/>
  <c r="R24" i="12"/>
  <c r="S24" i="12" s="1"/>
  <c r="R507" i="11"/>
  <c r="S507" i="11" s="1"/>
  <c r="R114" i="11"/>
  <c r="S114" i="11" s="1"/>
  <c r="R458" i="13"/>
  <c r="S458" i="13" s="1"/>
  <c r="R549" i="12"/>
  <c r="S549" i="12" s="1"/>
  <c r="R211" i="12"/>
  <c r="S211" i="12" s="1"/>
  <c r="R306" i="11"/>
  <c r="S306" i="11" s="1"/>
  <c r="R156" i="12"/>
  <c r="S156" i="12" s="1"/>
  <c r="R408" i="13"/>
  <c r="S408" i="13" s="1"/>
  <c r="W408" i="13" s="1"/>
  <c r="X408" i="13" s="1"/>
  <c r="Y408" i="13" s="1"/>
  <c r="R193" i="14"/>
  <c r="S193" i="14" s="1"/>
  <c r="R321" i="12"/>
  <c r="S321" i="12" s="1"/>
  <c r="R214" i="11"/>
  <c r="S214" i="11" s="1"/>
  <c r="R474" i="11"/>
  <c r="S474" i="11" s="1"/>
  <c r="R300" i="11"/>
  <c r="S300" i="11" s="1"/>
  <c r="R301" i="11"/>
  <c r="S301" i="11" s="1"/>
  <c r="R84" i="11"/>
  <c r="S84" i="11" s="1"/>
  <c r="V334" i="11"/>
  <c r="U336" i="11"/>
  <c r="R202" i="11"/>
  <c r="S202" i="11" s="1"/>
  <c r="R401" i="11"/>
  <c r="S401" i="11" s="1"/>
  <c r="R160" i="11"/>
  <c r="S160" i="11" s="1"/>
  <c r="R460" i="11"/>
  <c r="S460" i="11" s="1"/>
  <c r="P248" i="6"/>
  <c r="P249" i="6" s="1"/>
  <c r="P250" i="6" s="1"/>
  <c r="P251" i="6" s="1"/>
  <c r="P252" i="6" s="1"/>
  <c r="P253" i="6" s="1"/>
  <c r="P254" i="6" s="1"/>
  <c r="P255" i="6" s="1"/>
  <c r="P256" i="6" s="1"/>
  <c r="P257" i="6" s="1"/>
  <c r="P258" i="6" s="1"/>
  <c r="P259" i="6" s="1"/>
  <c r="P260" i="6" s="1"/>
  <c r="P261" i="6" s="1"/>
  <c r="P262" i="6" s="1"/>
  <c r="P263" i="6" s="1"/>
  <c r="P264" i="6" s="1"/>
  <c r="P265" i="6" s="1"/>
  <c r="P266" i="6" s="1"/>
  <c r="P267" i="6" s="1"/>
  <c r="P268" i="6" s="1"/>
  <c r="P269" i="6" s="1"/>
  <c r="P270" i="6" s="1"/>
  <c r="P271" i="6" s="1"/>
  <c r="P272" i="6" s="1"/>
  <c r="P273" i="6" s="1"/>
  <c r="P274" i="6" s="1"/>
  <c r="P275" i="6" s="1"/>
  <c r="P276" i="6" s="1"/>
  <c r="P277" i="6" s="1"/>
  <c r="P278" i="6" s="1"/>
  <c r="P279" i="6" s="1"/>
  <c r="P280" i="6" s="1"/>
  <c r="P281" i="6" s="1"/>
  <c r="P282" i="6" s="1"/>
  <c r="P283" i="6" s="1"/>
  <c r="P284" i="6" s="1"/>
  <c r="P285" i="6" s="1"/>
  <c r="P286" i="6" s="1"/>
  <c r="P287" i="6" s="1"/>
  <c r="P288" i="6" s="1"/>
  <c r="P289" i="6" s="1"/>
  <c r="P290" i="6" s="1"/>
  <c r="P291" i="6" s="1"/>
  <c r="P292" i="6" s="1"/>
  <c r="P293" i="6" s="1"/>
  <c r="P294" i="6" s="1"/>
  <c r="P295" i="6" s="1"/>
  <c r="P366" i="6"/>
  <c r="P367" i="6" s="1"/>
  <c r="P368" i="6" s="1"/>
  <c r="P369" i="6" s="1"/>
  <c r="P370" i="6" s="1"/>
  <c r="P371" i="6" s="1"/>
  <c r="P372" i="6" s="1"/>
  <c r="P373" i="6" s="1"/>
  <c r="P374" i="6" s="1"/>
  <c r="P375" i="6" s="1"/>
  <c r="P376" i="6" s="1"/>
  <c r="P377" i="6" s="1"/>
  <c r="P378" i="6" s="1"/>
  <c r="P379" i="6" s="1"/>
  <c r="P380" i="6" s="1"/>
  <c r="P381" i="6" s="1"/>
  <c r="P382" i="6" s="1"/>
  <c r="P383" i="6" s="1"/>
  <c r="P384" i="6" s="1"/>
  <c r="P385" i="6" s="1"/>
  <c r="P386" i="6" s="1"/>
  <c r="P387" i="6" s="1"/>
  <c r="P388" i="6" s="1"/>
  <c r="P389" i="6" s="1"/>
  <c r="P390" i="6" s="1"/>
  <c r="P391" i="6" s="1"/>
  <c r="P392" i="6" s="1"/>
  <c r="P393" i="6" s="1"/>
  <c r="P394" i="6" s="1"/>
  <c r="P395" i="6" s="1"/>
  <c r="P396" i="6" s="1"/>
  <c r="P397" i="6" s="1"/>
  <c r="P398" i="6" s="1"/>
  <c r="P399" i="6" s="1"/>
  <c r="P400" i="6" s="1"/>
  <c r="P401" i="6" s="1"/>
  <c r="P402" i="6" s="1"/>
  <c r="P403" i="6" s="1"/>
  <c r="P404" i="6" s="1"/>
  <c r="P405" i="6" s="1"/>
  <c r="P406" i="6" s="1"/>
  <c r="P407" i="6" s="1"/>
  <c r="P408" i="6" s="1"/>
  <c r="P409" i="6" s="1"/>
  <c r="P410" i="6" s="1"/>
  <c r="P411" i="6" s="1"/>
  <c r="P412" i="6" s="1"/>
  <c r="P413" i="6" s="1"/>
  <c r="P414" i="6" s="1"/>
  <c r="P415" i="6" s="1"/>
  <c r="P416" i="6" s="1"/>
  <c r="P417" i="6" s="1"/>
  <c r="P418" i="6" s="1"/>
  <c r="P419" i="6" s="1"/>
  <c r="P420" i="6" s="1"/>
  <c r="P421" i="6" s="1"/>
  <c r="P422" i="6" s="1"/>
  <c r="P423" i="6" s="1"/>
  <c r="P424" i="6" s="1"/>
  <c r="P425" i="6" s="1"/>
  <c r="P426" i="6" s="1"/>
  <c r="P427" i="6" s="1"/>
  <c r="P428" i="6" s="1"/>
  <c r="P429" i="6" s="1"/>
  <c r="P430" i="6" s="1"/>
  <c r="P431" i="6" s="1"/>
  <c r="P432" i="6" s="1"/>
  <c r="P433" i="6" s="1"/>
  <c r="P146" i="18"/>
  <c r="P147" i="18" s="1"/>
  <c r="P148" i="18" s="1"/>
  <c r="P149" i="18" s="1"/>
  <c r="P150" i="18" s="1"/>
  <c r="P151" i="18" s="1"/>
  <c r="P152" i="18" s="1"/>
  <c r="P153" i="18" s="1"/>
  <c r="P154" i="18" s="1"/>
  <c r="P155" i="18" s="1"/>
  <c r="P156" i="18" s="1"/>
  <c r="P157" i="18" s="1"/>
  <c r="P158" i="18" s="1"/>
  <c r="P159" i="18" s="1"/>
  <c r="P160" i="18" s="1"/>
  <c r="P161" i="18" s="1"/>
  <c r="P162" i="18" s="1"/>
  <c r="P163" i="18" s="1"/>
  <c r="P164" i="18" s="1"/>
  <c r="P165" i="18" s="1"/>
  <c r="P166" i="18" s="1"/>
  <c r="P167" i="18" s="1"/>
  <c r="P168" i="18" s="1"/>
  <c r="P169" i="18" s="1"/>
  <c r="P170" i="18" s="1"/>
  <c r="P171" i="18" s="1"/>
  <c r="P172" i="18" s="1"/>
  <c r="P173" i="18" s="1"/>
  <c r="P174" i="18" s="1"/>
  <c r="P175" i="18" s="1"/>
  <c r="P176" i="18" s="1"/>
  <c r="P177" i="18" s="1"/>
  <c r="P178" i="18" s="1"/>
  <c r="P179" i="18" s="1"/>
  <c r="P180" i="18" s="1"/>
  <c r="P181" i="18" s="1"/>
  <c r="P182" i="18" s="1"/>
  <c r="P183" i="18" s="1"/>
  <c r="P184" i="18" s="1"/>
  <c r="P185" i="18" s="1"/>
  <c r="P186" i="18" s="1"/>
  <c r="P187" i="18" s="1"/>
  <c r="P188" i="18" s="1"/>
  <c r="P189" i="18" s="1"/>
  <c r="P190" i="18" s="1"/>
  <c r="P180" i="6"/>
  <c r="P181" i="6" s="1"/>
  <c r="P182" i="6" s="1"/>
  <c r="P183" i="6" s="1"/>
  <c r="P184" i="6" s="1"/>
  <c r="P185" i="6" s="1"/>
  <c r="P186" i="6" s="1"/>
  <c r="P187" i="6" s="1"/>
  <c r="P188" i="6" s="1"/>
  <c r="P189" i="6" s="1"/>
  <c r="P190" i="6" s="1"/>
  <c r="P191" i="6" s="1"/>
  <c r="P192" i="6" s="1"/>
  <c r="P193" i="6" s="1"/>
  <c r="P194" i="6" s="1"/>
  <c r="P195" i="6" s="1"/>
  <c r="P196" i="6" s="1"/>
  <c r="P197" i="6" s="1"/>
  <c r="P198" i="6" s="1"/>
  <c r="P199" i="6" s="1"/>
  <c r="P200" i="6" s="1"/>
  <c r="P201" i="6" s="1"/>
  <c r="P202" i="6" s="1"/>
  <c r="P203" i="6" s="1"/>
  <c r="P204" i="6" s="1"/>
  <c r="P205" i="6" s="1"/>
  <c r="P206" i="6" s="1"/>
  <c r="P207" i="6" s="1"/>
  <c r="P208" i="6" s="1"/>
  <c r="P209" i="6" s="1"/>
  <c r="P210" i="6" s="1"/>
  <c r="P211" i="6" s="1"/>
  <c r="P212" i="6" s="1"/>
  <c r="P213" i="6" s="1"/>
  <c r="P214" i="6" s="1"/>
  <c r="P215" i="6" s="1"/>
  <c r="P216" i="6" s="1"/>
  <c r="P217" i="6" s="1"/>
  <c r="P218" i="6" s="1"/>
  <c r="P219" i="6" s="1"/>
  <c r="P220" i="6" s="1"/>
  <c r="P221" i="6" s="1"/>
  <c r="P222" i="6" s="1"/>
  <c r="P223" i="6" s="1"/>
  <c r="P224" i="6" s="1"/>
  <c r="P225" i="6" s="1"/>
  <c r="P226" i="6" s="1"/>
  <c r="P227" i="6" s="1"/>
  <c r="P228" i="6" s="1"/>
  <c r="P229" i="6" s="1"/>
  <c r="P230" i="6" s="1"/>
  <c r="P231" i="6" s="1"/>
  <c r="P232" i="6" s="1"/>
  <c r="R136" i="16"/>
  <c r="S136" i="16" s="1"/>
  <c r="R35" i="16"/>
  <c r="S35" i="16" s="1"/>
  <c r="U50" i="16"/>
  <c r="R50" i="16"/>
  <c r="S50" i="16" s="1"/>
  <c r="R152" i="14"/>
  <c r="S152" i="14" s="1"/>
  <c r="R45" i="14"/>
  <c r="S45" i="14" s="1"/>
  <c r="R33" i="14"/>
  <c r="S33" i="14" s="1"/>
  <c r="U52" i="14"/>
  <c r="U53" i="14" s="1"/>
  <c r="R52" i="14"/>
  <c r="S52" i="14" s="1"/>
  <c r="V4" i="6"/>
  <c r="U6" i="6"/>
  <c r="U7" i="6" s="1"/>
  <c r="R224" i="6"/>
  <c r="S224" i="6" s="1"/>
  <c r="R442" i="6"/>
  <c r="S442" i="6" s="1"/>
  <c r="P126" i="14"/>
  <c r="P127" i="14" s="1"/>
  <c r="P128" i="14" s="1"/>
  <c r="P129" i="14" s="1"/>
  <c r="P130" i="14" s="1"/>
  <c r="P131" i="14" s="1"/>
  <c r="P132" i="14" s="1"/>
  <c r="P133" i="14" s="1"/>
  <c r="P134" i="14" s="1"/>
  <c r="P135" i="14" s="1"/>
  <c r="P136" i="14" s="1"/>
  <c r="P137" i="14" s="1"/>
  <c r="P138" i="14" s="1"/>
  <c r="P139" i="14" s="1"/>
  <c r="P140" i="14" s="1"/>
  <c r="P141" i="14" s="1"/>
  <c r="P142" i="14" s="1"/>
  <c r="P143" i="14" s="1"/>
  <c r="P144" i="14" s="1"/>
  <c r="P145" i="14" s="1"/>
  <c r="P146" i="14" s="1"/>
  <c r="P147" i="14" s="1"/>
  <c r="P148" i="14" s="1"/>
  <c r="P149" i="14" s="1"/>
  <c r="P150" i="14" s="1"/>
  <c r="P151" i="14" s="1"/>
  <c r="P152" i="14" s="1"/>
  <c r="P153" i="14" s="1"/>
  <c r="P154" i="14" s="1"/>
  <c r="P155" i="14" s="1"/>
  <c r="P156" i="14" s="1"/>
  <c r="P157" i="14" s="1"/>
  <c r="P158" i="14" s="1"/>
  <c r="P159" i="14" s="1"/>
  <c r="P160" i="14" s="1"/>
  <c r="U132" i="6"/>
  <c r="R132" i="6"/>
  <c r="S132" i="6" s="1"/>
  <c r="R358" i="6"/>
  <c r="S358" i="6" s="1"/>
  <c r="R91" i="14"/>
  <c r="S91" i="14" s="1"/>
  <c r="W91" i="14" s="1"/>
  <c r="X91" i="14" s="1"/>
  <c r="Y91" i="14" s="1"/>
  <c r="R395" i="6"/>
  <c r="S395" i="6" s="1"/>
  <c r="R91" i="16"/>
  <c r="S91" i="16" s="1"/>
  <c r="W91" i="16" s="1"/>
  <c r="X91" i="16" s="1"/>
  <c r="Y91" i="16" s="1"/>
  <c r="R42" i="6"/>
  <c r="S42" i="6" s="1"/>
  <c r="R379" i="6"/>
  <c r="S379" i="6" s="1"/>
  <c r="R241" i="6"/>
  <c r="S241" i="6" s="1"/>
  <c r="R468" i="6"/>
  <c r="S468" i="6" s="1"/>
  <c r="R82" i="13"/>
  <c r="S82" i="13" s="1"/>
  <c r="R211" i="14"/>
  <c r="S211" i="14" s="1"/>
  <c r="R188" i="13"/>
  <c r="S188" i="13" s="1"/>
  <c r="W51" i="14"/>
  <c r="X51" i="14" s="1"/>
  <c r="Y5" i="14"/>
  <c r="R31" i="13"/>
  <c r="S31" i="13" s="1"/>
  <c r="R424" i="13"/>
  <c r="S424" i="13" s="1"/>
  <c r="R286" i="13"/>
  <c r="S286" i="13" s="1"/>
  <c r="R126" i="13"/>
  <c r="S126" i="13" s="1"/>
  <c r="R481" i="13"/>
  <c r="S481" i="13" s="1"/>
  <c r="R294" i="13"/>
  <c r="S294" i="13" s="1"/>
  <c r="R172" i="12"/>
  <c r="S172" i="12" s="1"/>
  <c r="R395" i="12"/>
  <c r="S395" i="12" s="1"/>
  <c r="R240" i="11"/>
  <c r="S240" i="11" s="1"/>
  <c r="R248" i="14"/>
  <c r="S248" i="14" s="1"/>
  <c r="R166" i="14"/>
  <c r="S166" i="14" s="1"/>
  <c r="R187" i="14"/>
  <c r="S187" i="14" s="1"/>
  <c r="R416" i="13"/>
  <c r="S416" i="13" s="1"/>
  <c r="R243" i="12"/>
  <c r="S243" i="12" s="1"/>
  <c r="R82" i="12"/>
  <c r="S82" i="12" s="1"/>
  <c r="R308" i="12"/>
  <c r="S308" i="12" s="1"/>
  <c r="R537" i="11"/>
  <c r="S537" i="11" s="1"/>
  <c r="R143" i="11"/>
  <c r="S143" i="11" s="1"/>
  <c r="U21" i="13"/>
  <c r="V20" i="13"/>
  <c r="W20" i="13"/>
  <c r="X20" i="13" s="1"/>
  <c r="Y20" i="13" s="1"/>
  <c r="R541" i="12"/>
  <c r="S541" i="12" s="1"/>
  <c r="R218" i="12"/>
  <c r="S218" i="12" s="1"/>
  <c r="R58" i="11"/>
  <c r="S58" i="11" s="1"/>
  <c r="R229" i="12"/>
  <c r="S229" i="12" s="1"/>
  <c r="R153" i="12"/>
  <c r="S153" i="12" s="1"/>
  <c r="V263" i="13"/>
  <c r="U264" i="13"/>
  <c r="W263" i="13"/>
  <c r="X263" i="13" s="1"/>
  <c r="R379" i="12"/>
  <c r="S379" i="12" s="1"/>
  <c r="R245" i="11"/>
  <c r="S245" i="11" s="1"/>
  <c r="R323" i="11"/>
  <c r="S323" i="11" s="1"/>
  <c r="R562" i="11"/>
  <c r="S562" i="11" s="1"/>
  <c r="R310" i="11"/>
  <c r="S310" i="11" s="1"/>
  <c r="R337" i="11"/>
  <c r="S337" i="11" s="1"/>
  <c r="R334" i="11"/>
  <c r="S334" i="11" s="1"/>
  <c r="W334" i="11" s="1"/>
  <c r="X334" i="11" s="1"/>
  <c r="Y334" i="11" s="1"/>
  <c r="R250" i="11"/>
  <c r="S250" i="11" s="1"/>
  <c r="R271" i="11"/>
  <c r="S271" i="11" s="1"/>
  <c r="R262" i="11"/>
  <c r="S262" i="11" s="1"/>
  <c r="W262" i="11" s="1"/>
  <c r="X262" i="11" s="1"/>
  <c r="Y262" i="11" s="1"/>
  <c r="W47" i="6"/>
  <c r="X47" i="6" s="1"/>
  <c r="Y47" i="6" s="1"/>
  <c r="V47" i="6"/>
  <c r="U48" i="6"/>
  <c r="U49" i="6" s="1"/>
  <c r="P146" i="13"/>
  <c r="P147" i="13" s="1"/>
  <c r="P148" i="13" s="1"/>
  <c r="P149" i="13" s="1"/>
  <c r="P150" i="13" s="1"/>
  <c r="P151" i="13" s="1"/>
  <c r="P152" i="13" s="1"/>
  <c r="P153" i="13" s="1"/>
  <c r="P154" i="13" s="1"/>
  <c r="P155" i="13" s="1"/>
  <c r="P156" i="13" s="1"/>
  <c r="P157" i="13" s="1"/>
  <c r="P158" i="13" s="1"/>
  <c r="P159" i="13" s="1"/>
  <c r="P160" i="13" s="1"/>
  <c r="P161" i="13" s="1"/>
  <c r="P162" i="13" s="1"/>
  <c r="P163" i="13" s="1"/>
  <c r="P164" i="13" s="1"/>
  <c r="P165" i="13" s="1"/>
  <c r="P166" i="13" s="1"/>
  <c r="P167" i="13" s="1"/>
  <c r="P168" i="13" s="1"/>
  <c r="P169" i="13" s="1"/>
  <c r="P170" i="13" s="1"/>
  <c r="P171" i="13" s="1"/>
  <c r="P172" i="13" s="1"/>
  <c r="P173" i="13" s="1"/>
  <c r="P174" i="13" s="1"/>
  <c r="P175" i="13" s="1"/>
  <c r="P176" i="13" s="1"/>
  <c r="P177" i="13" s="1"/>
  <c r="P178" i="13" s="1"/>
  <c r="P179" i="13" s="1"/>
  <c r="P180" i="13" s="1"/>
  <c r="P181" i="13" s="1"/>
  <c r="P182" i="13" s="1"/>
  <c r="P183" i="13" s="1"/>
  <c r="P184" i="13" s="1"/>
  <c r="P185" i="13" s="1"/>
  <c r="P186" i="13" s="1"/>
  <c r="P187" i="13" s="1"/>
  <c r="P188" i="13" s="1"/>
  <c r="P189" i="13" s="1"/>
  <c r="P190" i="13" s="1"/>
  <c r="P191" i="13" s="1"/>
  <c r="P192" i="13" s="1"/>
  <c r="P193" i="13" s="1"/>
  <c r="P194" i="13" s="1"/>
  <c r="P195" i="13" s="1"/>
  <c r="P196" i="13" s="1"/>
  <c r="P56" i="8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490" i="12"/>
  <c r="P491" i="12" s="1"/>
  <c r="P492" i="12" s="1"/>
  <c r="P493" i="12" s="1"/>
  <c r="P494" i="12" s="1"/>
  <c r="P495" i="12" s="1"/>
  <c r="P496" i="12" s="1"/>
  <c r="P497" i="12" s="1"/>
  <c r="P498" i="12" s="1"/>
  <c r="P499" i="12" s="1"/>
  <c r="P500" i="12" s="1"/>
  <c r="P501" i="12" s="1"/>
  <c r="P502" i="12" s="1"/>
  <c r="P503" i="12" s="1"/>
  <c r="P504" i="12" s="1"/>
  <c r="P505" i="12" s="1"/>
  <c r="P506" i="12" s="1"/>
  <c r="P507" i="12" s="1"/>
  <c r="P508" i="12" s="1"/>
  <c r="P509" i="12" s="1"/>
  <c r="P510" i="12" s="1"/>
  <c r="P511" i="12" s="1"/>
  <c r="P512" i="12" s="1"/>
  <c r="P513" i="12" s="1"/>
  <c r="P514" i="12" s="1"/>
  <c r="P515" i="12" s="1"/>
  <c r="P516" i="12" s="1"/>
  <c r="P517" i="12" s="1"/>
  <c r="P518" i="12" s="1"/>
  <c r="P519" i="12" s="1"/>
  <c r="P520" i="12" s="1"/>
  <c r="P521" i="12" s="1"/>
  <c r="P522" i="12" s="1"/>
  <c r="P523" i="12" s="1"/>
  <c r="P524" i="12" s="1"/>
  <c r="P525" i="12" s="1"/>
  <c r="P526" i="12" s="1"/>
  <c r="P527" i="12" s="1"/>
  <c r="P528" i="12" s="1"/>
  <c r="P529" i="12" s="1"/>
  <c r="P530" i="12" s="1"/>
  <c r="P531" i="12" s="1"/>
  <c r="P532" i="12" s="1"/>
  <c r="P533" i="12" s="1"/>
  <c r="P534" i="12" s="1"/>
  <c r="P535" i="12" s="1"/>
  <c r="P536" i="12" s="1"/>
  <c r="P537" i="12" s="1"/>
  <c r="P538" i="12" s="1"/>
  <c r="P539" i="12" s="1"/>
  <c r="P540" i="12" s="1"/>
  <c r="P541" i="12" s="1"/>
  <c r="P542" i="12" s="1"/>
  <c r="P543" i="12" s="1"/>
  <c r="P544" i="12" s="1"/>
  <c r="P545" i="12" s="1"/>
  <c r="P546" i="12" s="1"/>
  <c r="P547" i="12" s="1"/>
  <c r="P548" i="12" s="1"/>
  <c r="P549" i="12" s="1"/>
  <c r="P550" i="12" s="1"/>
  <c r="P551" i="12" s="1"/>
  <c r="P552" i="12" s="1"/>
  <c r="P553" i="12" s="1"/>
  <c r="P554" i="12" s="1"/>
  <c r="P555" i="12" s="1"/>
  <c r="P556" i="12" s="1"/>
  <c r="P557" i="12" s="1"/>
  <c r="P558" i="12" s="1"/>
  <c r="P559" i="12" s="1"/>
  <c r="P560" i="12" s="1"/>
  <c r="P561" i="12" s="1"/>
  <c r="P562" i="12" s="1"/>
  <c r="P563" i="12" s="1"/>
  <c r="P564" i="12" s="1"/>
  <c r="P565" i="12" s="1"/>
  <c r="P566" i="12" s="1"/>
  <c r="P567" i="12" s="1"/>
  <c r="P568" i="12" s="1"/>
  <c r="P569" i="12" s="1"/>
  <c r="P570" i="12" s="1"/>
  <c r="P571" i="12" s="1"/>
  <c r="P572" i="12" s="1"/>
  <c r="P573" i="12" s="1"/>
  <c r="P574" i="12" s="1"/>
  <c r="P575" i="12" s="1"/>
  <c r="P576" i="12" s="1"/>
  <c r="P577" i="12" s="1"/>
  <c r="P578" i="12" s="1"/>
  <c r="P579" i="12" s="1"/>
  <c r="P580" i="12" s="1"/>
  <c r="P86" i="7"/>
  <c r="P87" i="7" s="1"/>
  <c r="P88" i="7" s="1"/>
  <c r="P89" i="7" s="1"/>
  <c r="P90" i="7" s="1"/>
  <c r="P91" i="7" s="1"/>
  <c r="P92" i="7" s="1"/>
  <c r="P93" i="7" s="1"/>
  <c r="P94" i="7" s="1"/>
  <c r="P95" i="7" s="1"/>
  <c r="P96" i="7" s="1"/>
  <c r="P97" i="7" s="1"/>
  <c r="P98" i="7" s="1"/>
  <c r="P99" i="7" s="1"/>
  <c r="P100" i="7" s="1"/>
  <c r="P101" i="7" s="1"/>
  <c r="P102" i="7" s="1"/>
  <c r="P103" i="7" s="1"/>
  <c r="P104" i="7" s="1"/>
  <c r="P105" i="7" s="1"/>
  <c r="P106" i="7" s="1"/>
  <c r="P107" i="7" s="1"/>
  <c r="P108" i="7" s="1"/>
  <c r="P109" i="7" s="1"/>
  <c r="P110" i="7" s="1"/>
  <c r="P111" i="7" s="1"/>
  <c r="P112" i="7" s="1"/>
  <c r="P113" i="7" s="1"/>
  <c r="P114" i="7" s="1"/>
  <c r="P115" i="7" s="1"/>
  <c r="P116" i="7" s="1"/>
  <c r="P117" i="7" s="1"/>
  <c r="P118" i="7" s="1"/>
  <c r="P119" i="7" s="1"/>
  <c r="P120" i="7" s="1"/>
  <c r="P121" i="7" s="1"/>
  <c r="P122" i="7" s="1"/>
  <c r="P123" i="7" s="1"/>
  <c r="P124" i="7" s="1"/>
  <c r="P125" i="7" s="1"/>
  <c r="P126" i="7" s="1"/>
  <c r="P127" i="7" s="1"/>
  <c r="P259" i="10"/>
  <c r="P260" i="10" s="1"/>
  <c r="P261" i="10" s="1"/>
  <c r="P262" i="10" s="1"/>
  <c r="P263" i="10" s="1"/>
  <c r="P264" i="10" s="1"/>
  <c r="P265" i="10" s="1"/>
  <c r="P266" i="10" s="1"/>
  <c r="P267" i="10" s="1"/>
  <c r="P268" i="10" s="1"/>
  <c r="P269" i="10" s="1"/>
  <c r="P270" i="10" s="1"/>
  <c r="P271" i="10" s="1"/>
  <c r="P272" i="10" s="1"/>
  <c r="P273" i="10" s="1"/>
  <c r="P274" i="10" s="1"/>
  <c r="P275" i="10" s="1"/>
  <c r="P276" i="10" s="1"/>
  <c r="P277" i="10" s="1"/>
  <c r="P278" i="10" s="1"/>
  <c r="P279" i="10" s="1"/>
  <c r="P280" i="10" s="1"/>
  <c r="P281" i="10" s="1"/>
  <c r="P282" i="10" s="1"/>
  <c r="P283" i="10" s="1"/>
  <c r="P284" i="10" s="1"/>
  <c r="P285" i="10" s="1"/>
  <c r="P286" i="10" s="1"/>
  <c r="P287" i="10" s="1"/>
  <c r="P288" i="10" s="1"/>
  <c r="P289" i="10" s="1"/>
  <c r="P290" i="10" s="1"/>
  <c r="P291" i="10" s="1"/>
  <c r="P292" i="10" s="1"/>
  <c r="P293" i="10" s="1"/>
  <c r="P294" i="10" s="1"/>
  <c r="P295" i="10" s="1"/>
  <c r="P296" i="10" s="1"/>
  <c r="P297" i="10" s="1"/>
  <c r="P298" i="10" s="1"/>
  <c r="P299" i="10" s="1"/>
  <c r="P300" i="10" s="1"/>
  <c r="P301" i="10" s="1"/>
  <c r="P302" i="10" s="1"/>
  <c r="P303" i="10" s="1"/>
  <c r="P304" i="10" s="1"/>
  <c r="P305" i="10" s="1"/>
  <c r="P306" i="10" s="1"/>
  <c r="P307" i="10" s="1"/>
  <c r="P308" i="10" s="1"/>
  <c r="P309" i="10" s="1"/>
  <c r="P310" i="10" s="1"/>
  <c r="P311" i="10" s="1"/>
  <c r="P312" i="10" s="1"/>
  <c r="P313" i="10" s="1"/>
  <c r="P314" i="10" s="1"/>
  <c r="P315" i="10" s="1"/>
  <c r="P316" i="10" s="1"/>
  <c r="P317" i="10" s="1"/>
  <c r="P318" i="10" s="1"/>
  <c r="P319" i="10" s="1"/>
  <c r="P4" i="7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439" i="6"/>
  <c r="P440" i="6" s="1"/>
  <c r="P441" i="6" s="1"/>
  <c r="P442" i="6" s="1"/>
  <c r="P443" i="6" s="1"/>
  <c r="P444" i="6" s="1"/>
  <c r="P445" i="6" s="1"/>
  <c r="P446" i="6" s="1"/>
  <c r="P447" i="6" s="1"/>
  <c r="P448" i="6" s="1"/>
  <c r="P449" i="6" s="1"/>
  <c r="P450" i="6" s="1"/>
  <c r="P451" i="6" s="1"/>
  <c r="P452" i="6" s="1"/>
  <c r="P453" i="6" s="1"/>
  <c r="P454" i="6" s="1"/>
  <c r="P455" i="6" s="1"/>
  <c r="P456" i="6" s="1"/>
  <c r="P457" i="6" s="1"/>
  <c r="P458" i="6" s="1"/>
  <c r="P459" i="6" s="1"/>
  <c r="P460" i="6" s="1"/>
  <c r="P461" i="6" s="1"/>
  <c r="P462" i="6" s="1"/>
  <c r="P463" i="6" s="1"/>
  <c r="P464" i="6" s="1"/>
  <c r="P465" i="6" s="1"/>
  <c r="P466" i="6" s="1"/>
  <c r="P467" i="6" s="1"/>
  <c r="P468" i="6" s="1"/>
  <c r="P469" i="6" s="1"/>
  <c r="P470" i="6" s="1"/>
  <c r="P471" i="6" s="1"/>
  <c r="P472" i="6" s="1"/>
  <c r="P473" i="6" s="1"/>
  <c r="P474" i="6" s="1"/>
  <c r="P475" i="6" s="1"/>
  <c r="P476" i="6" s="1"/>
  <c r="P477" i="6" s="1"/>
  <c r="P478" i="6" s="1"/>
  <c r="P479" i="6" s="1"/>
  <c r="P480" i="6" s="1"/>
  <c r="P481" i="6" s="1"/>
  <c r="P482" i="6" s="1"/>
  <c r="P483" i="6" s="1"/>
  <c r="P484" i="6" s="1"/>
  <c r="P485" i="6" s="1"/>
  <c r="P486" i="6" s="1"/>
  <c r="P487" i="6" s="1"/>
  <c r="P488" i="6" s="1"/>
  <c r="P489" i="6" s="1"/>
  <c r="P490" i="6" s="1"/>
  <c r="P491" i="6" s="1"/>
  <c r="P492" i="6" s="1"/>
  <c r="P493" i="6" s="1"/>
  <c r="P494" i="6" s="1"/>
  <c r="P495" i="6" s="1"/>
  <c r="P496" i="6" s="1"/>
  <c r="P497" i="6" s="1"/>
  <c r="P498" i="6" s="1"/>
  <c r="P499" i="6" s="1"/>
  <c r="P500" i="6" s="1"/>
  <c r="P501" i="6" s="1"/>
  <c r="P502" i="6" s="1"/>
  <c r="P503" i="6" s="1"/>
  <c r="P504" i="6" s="1"/>
  <c r="P505" i="6" s="1"/>
  <c r="P506" i="6" s="1"/>
  <c r="P507" i="6" s="1"/>
  <c r="P508" i="6" s="1"/>
  <c r="P509" i="6" s="1"/>
  <c r="P510" i="6" s="1"/>
  <c r="P511" i="6" s="1"/>
  <c r="P512" i="6" s="1"/>
  <c r="P513" i="6" s="1"/>
  <c r="P514" i="6" s="1"/>
  <c r="P515" i="6" s="1"/>
  <c r="P516" i="6" s="1"/>
  <c r="P517" i="6" s="1"/>
  <c r="R22" i="17"/>
  <c r="S22" i="17" s="1"/>
  <c r="R45" i="16"/>
  <c r="S45" i="16" s="1"/>
  <c r="R86" i="16"/>
  <c r="S86" i="16" s="1"/>
  <c r="R72" i="16"/>
  <c r="S72" i="16" s="1"/>
  <c r="R106" i="14"/>
  <c r="S106" i="14" s="1"/>
  <c r="R23" i="14"/>
  <c r="S23" i="14" s="1"/>
  <c r="R100" i="14"/>
  <c r="S100" i="14" s="1"/>
  <c r="P91" i="14"/>
  <c r="P92" i="14" s="1"/>
  <c r="P93" i="14" s="1"/>
  <c r="P94" i="14" s="1"/>
  <c r="P95" i="14" s="1"/>
  <c r="P96" i="14" s="1"/>
  <c r="P97" i="14" s="1"/>
  <c r="P98" i="14" s="1"/>
  <c r="P99" i="14" s="1"/>
  <c r="P100" i="14" s="1"/>
  <c r="P101" i="14" s="1"/>
  <c r="P102" i="14" s="1"/>
  <c r="P103" i="14" s="1"/>
  <c r="P104" i="14" s="1"/>
  <c r="P105" i="14" s="1"/>
  <c r="P106" i="14" s="1"/>
  <c r="P107" i="14" s="1"/>
  <c r="P108" i="14" s="1"/>
  <c r="P109" i="14" s="1"/>
  <c r="P110" i="14" s="1"/>
  <c r="P111" i="14" s="1"/>
  <c r="P112" i="14" s="1"/>
  <c r="P113" i="14" s="1"/>
  <c r="P114" i="14" s="1"/>
  <c r="P115" i="14" s="1"/>
  <c r="P116" i="14" s="1"/>
  <c r="P117" i="14" s="1"/>
  <c r="P118" i="14" s="1"/>
  <c r="P119" i="14" s="1"/>
  <c r="P120" i="14" s="1"/>
  <c r="P121" i="14" s="1"/>
  <c r="R103" i="14"/>
  <c r="S103" i="14" s="1"/>
  <c r="R66" i="14"/>
  <c r="S66" i="14" s="1"/>
  <c r="R127" i="14"/>
  <c r="S127" i="14" s="1"/>
  <c r="R23" i="6"/>
  <c r="S23" i="6" s="1"/>
  <c r="R452" i="6"/>
  <c r="S452" i="6" s="1"/>
  <c r="R142" i="6"/>
  <c r="S142" i="6" s="1"/>
  <c r="R178" i="6"/>
  <c r="S178" i="6" s="1"/>
  <c r="U178" i="6"/>
  <c r="R405" i="6"/>
  <c r="S405" i="6" s="1"/>
  <c r="V91" i="16"/>
  <c r="U92" i="16"/>
  <c r="R12" i="6"/>
  <c r="S12" i="6" s="1"/>
  <c r="R52" i="6"/>
  <c r="S52" i="6" s="1"/>
  <c r="R389" i="6"/>
  <c r="S389" i="6" s="1"/>
  <c r="R66" i="6"/>
  <c r="S66" i="6" s="1"/>
  <c r="U6" i="16"/>
  <c r="W5" i="16"/>
  <c r="X5" i="16" s="1"/>
  <c r="V5" i="16"/>
  <c r="U376" i="14"/>
  <c r="U377" i="14" s="1"/>
  <c r="R298" i="14"/>
  <c r="S298" i="14" s="1"/>
  <c r="R172" i="13"/>
  <c r="S172" i="13" s="1"/>
  <c r="R552" i="13"/>
  <c r="S552" i="13" s="1"/>
  <c r="R237" i="13"/>
  <c r="S237" i="13" s="1"/>
  <c r="R347" i="13"/>
  <c r="S347" i="13" s="1"/>
  <c r="R193" i="13"/>
  <c r="S193" i="13" s="1"/>
  <c r="R334" i="13"/>
  <c r="S334" i="13" s="1"/>
  <c r="W334" i="13" s="1"/>
  <c r="X334" i="13" s="1"/>
  <c r="Y334" i="13" s="1"/>
  <c r="R178" i="12"/>
  <c r="S178" i="12" s="1"/>
  <c r="R448" i="12"/>
  <c r="S448" i="12" s="1"/>
  <c r="R37" i="11"/>
  <c r="S37" i="11" s="1"/>
  <c r="U263" i="11"/>
  <c r="R263" i="11"/>
  <c r="S263" i="11" s="1"/>
  <c r="R181" i="14"/>
  <c r="S181" i="14" s="1"/>
  <c r="R66" i="12"/>
  <c r="S66" i="12" s="1"/>
  <c r="R292" i="12"/>
  <c r="S292" i="12" s="1"/>
  <c r="R497" i="11"/>
  <c r="S497" i="11" s="1"/>
  <c r="R29" i="11"/>
  <c r="S29" i="11" s="1"/>
  <c r="R314" i="12"/>
  <c r="S314" i="12" s="1"/>
  <c r="R539" i="11"/>
  <c r="S539" i="11" s="1"/>
  <c r="R175" i="11"/>
  <c r="S175" i="11" s="1"/>
  <c r="R533" i="12"/>
  <c r="S533" i="12" s="1"/>
  <c r="R290" i="12"/>
  <c r="S290" i="12" s="1"/>
  <c r="R77" i="11"/>
  <c r="S77" i="11" s="1"/>
  <c r="R361" i="11"/>
  <c r="S361" i="11" s="1"/>
  <c r="U266" i="12"/>
  <c r="R266" i="12"/>
  <c r="S266" i="12" s="1"/>
  <c r="R205" i="12"/>
  <c r="S205" i="12" s="1"/>
  <c r="V490" i="12"/>
  <c r="V491" i="12" s="1"/>
  <c r="W490" i="12"/>
  <c r="X490" i="12" s="1"/>
  <c r="Y490" i="12" s="1"/>
  <c r="U492" i="12"/>
  <c r="R513" i="11"/>
  <c r="S513" i="11" s="1"/>
  <c r="R545" i="11"/>
  <c r="S545" i="11" s="1"/>
  <c r="R369" i="11"/>
  <c r="S369" i="11" s="1"/>
  <c r="R459" i="11"/>
  <c r="S459" i="11" s="1"/>
  <c r="R346" i="11"/>
  <c r="S346" i="11" s="1"/>
  <c r="R365" i="11"/>
  <c r="S365" i="11" s="1"/>
  <c r="R351" i="11"/>
  <c r="S351" i="11" s="1"/>
  <c r="R411" i="11"/>
  <c r="S411" i="11" s="1"/>
  <c r="R340" i="11"/>
  <c r="S340" i="11" s="1"/>
  <c r="P204" i="13"/>
  <c r="P205" i="13" s="1"/>
  <c r="P206" i="13" s="1"/>
  <c r="P207" i="13" s="1"/>
  <c r="P208" i="13" s="1"/>
  <c r="P209" i="13" s="1"/>
  <c r="P210" i="13" s="1"/>
  <c r="P211" i="13" s="1"/>
  <c r="P212" i="13" s="1"/>
  <c r="P213" i="13" s="1"/>
  <c r="P214" i="13" s="1"/>
  <c r="P215" i="13" s="1"/>
  <c r="P216" i="13" s="1"/>
  <c r="P217" i="13" s="1"/>
  <c r="P218" i="13" s="1"/>
  <c r="P219" i="13" s="1"/>
  <c r="P220" i="13" s="1"/>
  <c r="P221" i="13" s="1"/>
  <c r="P222" i="13" s="1"/>
  <c r="P223" i="13" s="1"/>
  <c r="P224" i="13" s="1"/>
  <c r="P225" i="13" s="1"/>
  <c r="P226" i="13" s="1"/>
  <c r="P227" i="13" s="1"/>
  <c r="P228" i="13" s="1"/>
  <c r="P229" i="13" s="1"/>
  <c r="P230" i="13" s="1"/>
  <c r="P231" i="13" s="1"/>
  <c r="P232" i="13" s="1"/>
  <c r="P233" i="13" s="1"/>
  <c r="P234" i="13" s="1"/>
  <c r="P235" i="13" s="1"/>
  <c r="P236" i="13" s="1"/>
  <c r="P237" i="13" s="1"/>
  <c r="P238" i="13" s="1"/>
  <c r="P239" i="13" s="1"/>
  <c r="P240" i="13" s="1"/>
  <c r="P241" i="13" s="1"/>
  <c r="P242" i="13" s="1"/>
  <c r="P243" i="13" s="1"/>
  <c r="P244" i="13" s="1"/>
  <c r="P245" i="13" s="1"/>
  <c r="P246" i="13" s="1"/>
  <c r="P247" i="13" s="1"/>
  <c r="P248" i="13" s="1"/>
  <c r="P249" i="13" s="1"/>
  <c r="P250" i="13" s="1"/>
  <c r="P251" i="13" s="1"/>
  <c r="P252" i="13" s="1"/>
  <c r="P253" i="13" s="1"/>
  <c r="P254" i="13" s="1"/>
  <c r="P255" i="13" s="1"/>
  <c r="P256" i="13" s="1"/>
  <c r="P257" i="13" s="1"/>
  <c r="P258" i="13" s="1"/>
  <c r="P259" i="13" s="1"/>
  <c r="P408" i="13"/>
  <c r="P409" i="13" s="1"/>
  <c r="P410" i="13" s="1"/>
  <c r="P411" i="13" s="1"/>
  <c r="P412" i="13" s="1"/>
  <c r="P413" i="13" s="1"/>
  <c r="P414" i="13" s="1"/>
  <c r="P415" i="13" s="1"/>
  <c r="P416" i="13" s="1"/>
  <c r="P417" i="13" s="1"/>
  <c r="P418" i="13" s="1"/>
  <c r="P419" i="13" s="1"/>
  <c r="P420" i="13" s="1"/>
  <c r="P421" i="13" s="1"/>
  <c r="P422" i="13" s="1"/>
  <c r="P423" i="13" s="1"/>
  <c r="P424" i="13" s="1"/>
  <c r="P425" i="13" s="1"/>
  <c r="P426" i="13" s="1"/>
  <c r="P427" i="13" s="1"/>
  <c r="P428" i="13" s="1"/>
  <c r="P429" i="13" s="1"/>
  <c r="P430" i="13" s="1"/>
  <c r="P431" i="13" s="1"/>
  <c r="P432" i="13" s="1"/>
  <c r="P433" i="13" s="1"/>
  <c r="P434" i="13" s="1"/>
  <c r="P435" i="13" s="1"/>
  <c r="P436" i="13" s="1"/>
  <c r="P437" i="13" s="1"/>
  <c r="P438" i="13" s="1"/>
  <c r="P439" i="13" s="1"/>
  <c r="P440" i="13" s="1"/>
  <c r="P441" i="13" s="1"/>
  <c r="P442" i="13" s="1"/>
  <c r="P443" i="13" s="1"/>
  <c r="P444" i="13" s="1"/>
  <c r="P445" i="13" s="1"/>
  <c r="P446" i="13" s="1"/>
  <c r="P447" i="13" s="1"/>
  <c r="P448" i="13" s="1"/>
  <c r="P449" i="13" s="1"/>
  <c r="P450" i="13" s="1"/>
  <c r="P451" i="13" s="1"/>
  <c r="P452" i="13" s="1"/>
  <c r="P453" i="13" s="1"/>
  <c r="P454" i="13" s="1"/>
  <c r="P455" i="13" s="1"/>
  <c r="P456" i="13" s="1"/>
  <c r="P457" i="13" s="1"/>
  <c r="P458" i="13" s="1"/>
  <c r="P459" i="13" s="1"/>
  <c r="P460" i="13" s="1"/>
  <c r="P461" i="13" s="1"/>
  <c r="P462" i="13" s="1"/>
  <c r="P463" i="13" s="1"/>
  <c r="P464" i="13" s="1"/>
  <c r="P465" i="13" s="1"/>
  <c r="P466" i="13" s="1"/>
  <c r="P467" i="13" s="1"/>
  <c r="P468" i="13" s="1"/>
  <c r="P469" i="13" s="1"/>
  <c r="P470" i="13" s="1"/>
  <c r="P471" i="13" s="1"/>
  <c r="P472" i="13" s="1"/>
  <c r="P473" i="13" s="1"/>
  <c r="P474" i="13" s="1"/>
  <c r="P475" i="13" s="1"/>
  <c r="P476" i="13" s="1"/>
  <c r="P477" i="13" s="1"/>
  <c r="P478" i="13" s="1"/>
  <c r="P479" i="13" s="1"/>
  <c r="P480" i="13" s="1"/>
  <c r="P481" i="13" s="1"/>
  <c r="P482" i="13" s="1"/>
  <c r="P483" i="13" s="1"/>
  <c r="P484" i="13" s="1"/>
  <c r="P485" i="13" s="1"/>
  <c r="P486" i="13" s="1"/>
  <c r="P487" i="13" s="1"/>
  <c r="R27" i="17"/>
  <c r="S27" i="17" s="1"/>
  <c r="R70" i="17"/>
  <c r="S70" i="17" s="1"/>
  <c r="R91" i="17"/>
  <c r="S91" i="17" s="1"/>
  <c r="W91" i="17" s="1"/>
  <c r="X91" i="17" s="1"/>
  <c r="Y91" i="17" s="1"/>
  <c r="R65" i="16"/>
  <c r="S65" i="16" s="1"/>
  <c r="R70" i="16"/>
  <c r="S70" i="16" s="1"/>
  <c r="R95" i="16"/>
  <c r="S95" i="16" s="1"/>
  <c r="R118" i="16"/>
  <c r="S118" i="16" s="1"/>
  <c r="R29" i="14"/>
  <c r="S29" i="14" s="1"/>
  <c r="R29" i="6"/>
  <c r="S29" i="6" s="1"/>
  <c r="R136" i="14"/>
  <c r="S136" i="14" s="1"/>
  <c r="R50" i="6"/>
  <c r="S50" i="6" s="1"/>
  <c r="R279" i="6"/>
  <c r="S279" i="6" s="1"/>
  <c r="R506" i="6"/>
  <c r="S506" i="6" s="1"/>
  <c r="R184" i="6"/>
  <c r="S184" i="6" s="1"/>
  <c r="R411" i="6"/>
  <c r="S411" i="6" s="1"/>
  <c r="U93" i="14"/>
  <c r="R216" i="6"/>
  <c r="S216" i="6" s="1"/>
  <c r="R76" i="6"/>
  <c r="S76" i="6" s="1"/>
  <c r="W207" i="17"/>
  <c r="X207" i="17" s="1"/>
  <c r="U208" i="17"/>
  <c r="R221" i="13"/>
  <c r="S221" i="13" s="1"/>
  <c r="R502" i="13"/>
  <c r="S502" i="13" s="1"/>
  <c r="V205" i="14"/>
  <c r="V206" i="14" s="1"/>
  <c r="R292" i="13"/>
  <c r="S292" i="13" s="1"/>
  <c r="W50" i="14"/>
  <c r="X50" i="14" s="1"/>
  <c r="Y50" i="14" s="1"/>
  <c r="V50" i="14"/>
  <c r="V51" i="14" s="1"/>
  <c r="R57" i="13"/>
  <c r="S57" i="13" s="1"/>
  <c r="R176" i="13"/>
  <c r="S176" i="13" s="1"/>
  <c r="R205" i="13"/>
  <c r="S205" i="13" s="1"/>
  <c r="R34" i="12"/>
  <c r="S34" i="12" s="1"/>
  <c r="R469" i="13"/>
  <c r="S469" i="13" s="1"/>
  <c r="R221" i="12"/>
  <c r="S221" i="12" s="1"/>
  <c r="U491" i="11"/>
  <c r="R491" i="11"/>
  <c r="S491" i="11" s="1"/>
  <c r="R69" i="11"/>
  <c r="S69" i="11" s="1"/>
  <c r="R295" i="11"/>
  <c r="S295" i="11" s="1"/>
  <c r="R72" i="12"/>
  <c r="S72" i="12" s="1"/>
  <c r="R298" i="12"/>
  <c r="S298" i="12" s="1"/>
  <c r="R499" i="11"/>
  <c r="S499" i="11" s="1"/>
  <c r="R363" i="12"/>
  <c r="S363" i="12" s="1"/>
  <c r="R569" i="11"/>
  <c r="S569" i="11" s="1"/>
  <c r="R525" i="12"/>
  <c r="S525" i="12" s="1"/>
  <c r="R180" i="11"/>
  <c r="S180" i="11" s="1"/>
  <c r="R393" i="11"/>
  <c r="S393" i="11" s="1"/>
  <c r="R273" i="12"/>
  <c r="S273" i="12" s="1"/>
  <c r="R284" i="12"/>
  <c r="S284" i="12" s="1"/>
  <c r="R579" i="11"/>
  <c r="S579" i="11" s="1"/>
  <c r="R397" i="11"/>
  <c r="S397" i="11" s="1"/>
  <c r="R142" i="11"/>
  <c r="S142" i="11" s="1"/>
  <c r="U142" i="11"/>
  <c r="V490" i="11"/>
  <c r="R103" i="11"/>
  <c r="S103" i="11" s="1"/>
  <c r="R408" i="11"/>
  <c r="S408" i="11" s="1"/>
  <c r="W408" i="11" s="1"/>
  <c r="X408" i="11" s="1"/>
  <c r="Y408" i="11" s="1"/>
  <c r="Y409" i="11" s="1"/>
  <c r="W236" i="6"/>
  <c r="X236" i="6" s="1"/>
  <c r="Y236" i="6" s="1"/>
  <c r="V236" i="6"/>
  <c r="P351" i="13"/>
  <c r="P352" i="13" s="1"/>
  <c r="P353" i="13" s="1"/>
  <c r="P354" i="13" s="1"/>
  <c r="P355" i="13" s="1"/>
  <c r="P356" i="13" s="1"/>
  <c r="P357" i="13" s="1"/>
  <c r="P358" i="13" s="1"/>
  <c r="P359" i="13" s="1"/>
  <c r="P360" i="13" s="1"/>
  <c r="P361" i="13" s="1"/>
  <c r="P362" i="13" s="1"/>
  <c r="P363" i="13" s="1"/>
  <c r="P364" i="13" s="1"/>
  <c r="P365" i="13" s="1"/>
  <c r="P366" i="13" s="1"/>
  <c r="P367" i="13" s="1"/>
  <c r="P368" i="13" s="1"/>
  <c r="P369" i="13" s="1"/>
  <c r="P370" i="13" s="1"/>
  <c r="P371" i="13" s="1"/>
  <c r="P372" i="13" s="1"/>
  <c r="P373" i="13" s="1"/>
  <c r="P374" i="13" s="1"/>
  <c r="P375" i="13" s="1"/>
  <c r="P376" i="13" s="1"/>
  <c r="P377" i="13" s="1"/>
  <c r="P378" i="13" s="1"/>
  <c r="P379" i="13" s="1"/>
  <c r="P380" i="13" s="1"/>
  <c r="P381" i="13" s="1"/>
  <c r="P382" i="13" s="1"/>
  <c r="P383" i="13" s="1"/>
  <c r="P384" i="13" s="1"/>
  <c r="P385" i="13" s="1"/>
  <c r="P386" i="13" s="1"/>
  <c r="P387" i="13" s="1"/>
  <c r="P388" i="13" s="1"/>
  <c r="P389" i="13" s="1"/>
  <c r="P390" i="13" s="1"/>
  <c r="P391" i="13" s="1"/>
  <c r="P392" i="13" s="1"/>
  <c r="P393" i="13" s="1"/>
  <c r="P394" i="13" s="1"/>
  <c r="P395" i="13" s="1"/>
  <c r="P396" i="13" s="1"/>
  <c r="P397" i="13" s="1"/>
  <c r="P398" i="13" s="1"/>
  <c r="P399" i="13" s="1"/>
  <c r="P400" i="13" s="1"/>
  <c r="P401" i="13" s="1"/>
  <c r="P402" i="13" s="1"/>
  <c r="P403" i="13" s="1"/>
  <c r="P404" i="13" s="1"/>
  <c r="P405" i="13" s="1"/>
  <c r="P96" i="12"/>
  <c r="P97" i="12" s="1"/>
  <c r="P98" i="12" s="1"/>
  <c r="P99" i="12" s="1"/>
  <c r="P100" i="12" s="1"/>
  <c r="P101" i="12" s="1"/>
  <c r="P102" i="12" s="1"/>
  <c r="P103" i="12" s="1"/>
  <c r="P104" i="12" s="1"/>
  <c r="P105" i="12" s="1"/>
  <c r="P106" i="12" s="1"/>
  <c r="P107" i="12" s="1"/>
  <c r="P108" i="12" s="1"/>
  <c r="P109" i="12" s="1"/>
  <c r="P110" i="12" s="1"/>
  <c r="P111" i="12" s="1"/>
  <c r="P112" i="12" s="1"/>
  <c r="P113" i="12" s="1"/>
  <c r="P114" i="12" s="1"/>
  <c r="P115" i="12" s="1"/>
  <c r="P116" i="12" s="1"/>
  <c r="P117" i="12" s="1"/>
  <c r="P118" i="12" s="1"/>
  <c r="P119" i="12" s="1"/>
  <c r="P120" i="12" s="1"/>
  <c r="P121" i="12" s="1"/>
  <c r="P122" i="12" s="1"/>
  <c r="P123" i="12" s="1"/>
  <c r="P124" i="12" s="1"/>
  <c r="P125" i="12" s="1"/>
  <c r="P126" i="12" s="1"/>
  <c r="P127" i="12" s="1"/>
  <c r="P128" i="12" s="1"/>
  <c r="P129" i="12" s="1"/>
  <c r="P130" i="12" s="1"/>
  <c r="P131" i="12" s="1"/>
  <c r="P132" i="12" s="1"/>
  <c r="P133" i="12" s="1"/>
  <c r="P134" i="12" s="1"/>
  <c r="P135" i="12" s="1"/>
  <c r="P136" i="12" s="1"/>
  <c r="P137" i="12" s="1"/>
  <c r="P138" i="12" s="1"/>
  <c r="P139" i="12" s="1"/>
  <c r="P21" i="9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131" i="7"/>
  <c r="P132" i="7" s="1"/>
  <c r="P133" i="7" s="1"/>
  <c r="P134" i="7" s="1"/>
  <c r="P135" i="7" s="1"/>
  <c r="P136" i="7" s="1"/>
  <c r="P137" i="7" s="1"/>
  <c r="P138" i="7" s="1"/>
  <c r="P139" i="7" s="1"/>
  <c r="P140" i="7" s="1"/>
  <c r="P141" i="7" s="1"/>
  <c r="P142" i="7" s="1"/>
  <c r="P143" i="7" s="1"/>
  <c r="P144" i="7" s="1"/>
  <c r="P145" i="7" s="1"/>
  <c r="P146" i="7" s="1"/>
  <c r="P147" i="7" s="1"/>
  <c r="P148" i="7" s="1"/>
  <c r="P149" i="7" s="1"/>
  <c r="P150" i="7" s="1"/>
  <c r="P151" i="7" s="1"/>
  <c r="P152" i="7" s="1"/>
  <c r="P153" i="7" s="1"/>
  <c r="P154" i="7" s="1"/>
  <c r="P155" i="7" s="1"/>
  <c r="P156" i="7" s="1"/>
  <c r="P157" i="7" s="1"/>
  <c r="P158" i="7" s="1"/>
  <c r="P159" i="7" s="1"/>
  <c r="P160" i="7" s="1"/>
  <c r="P161" i="7" s="1"/>
  <c r="P162" i="7" s="1"/>
  <c r="P163" i="7" s="1"/>
  <c r="P164" i="7" s="1"/>
  <c r="P165" i="7" s="1"/>
  <c r="P166" i="7" s="1"/>
  <c r="P167" i="7" s="1"/>
  <c r="P168" i="7" s="1"/>
  <c r="P169" i="7" s="1"/>
  <c r="P170" i="7" s="1"/>
  <c r="P171" i="7" s="1"/>
  <c r="P172" i="7" s="1"/>
  <c r="P173" i="7" s="1"/>
  <c r="P174" i="7" s="1"/>
  <c r="P175" i="7" s="1"/>
  <c r="P47" i="7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338" i="11"/>
  <c r="P339" i="11" s="1"/>
  <c r="P340" i="11" s="1"/>
  <c r="P341" i="11" s="1"/>
  <c r="P342" i="11" s="1"/>
  <c r="P343" i="11" s="1"/>
  <c r="P344" i="11" s="1"/>
  <c r="P345" i="11" s="1"/>
  <c r="P346" i="11" s="1"/>
  <c r="P347" i="11" s="1"/>
  <c r="P348" i="11" s="1"/>
  <c r="P349" i="11" s="1"/>
  <c r="P350" i="11" s="1"/>
  <c r="P351" i="11" s="1"/>
  <c r="P352" i="11" s="1"/>
  <c r="P353" i="11" s="1"/>
  <c r="P354" i="11" s="1"/>
  <c r="P355" i="11" s="1"/>
  <c r="P356" i="11" s="1"/>
  <c r="P357" i="11" s="1"/>
  <c r="P358" i="11" s="1"/>
  <c r="P359" i="11" s="1"/>
  <c r="P360" i="11" s="1"/>
  <c r="P361" i="11" s="1"/>
  <c r="P362" i="11" s="1"/>
  <c r="P363" i="11" s="1"/>
  <c r="P364" i="11" s="1"/>
  <c r="P365" i="11" s="1"/>
  <c r="P366" i="11" s="1"/>
  <c r="P367" i="11" s="1"/>
  <c r="P368" i="11" s="1"/>
  <c r="P369" i="11" s="1"/>
  <c r="P370" i="11" s="1"/>
  <c r="P371" i="11" s="1"/>
  <c r="P372" i="11" s="1"/>
  <c r="P373" i="11" s="1"/>
  <c r="P374" i="11" s="1"/>
  <c r="P375" i="11" s="1"/>
  <c r="P376" i="11" s="1"/>
  <c r="P377" i="11" s="1"/>
  <c r="P378" i="11" s="1"/>
  <c r="P379" i="11" s="1"/>
  <c r="P380" i="11" s="1"/>
  <c r="P381" i="11" s="1"/>
  <c r="P382" i="11" s="1"/>
  <c r="P383" i="11" s="1"/>
  <c r="P384" i="11" s="1"/>
  <c r="P385" i="11" s="1"/>
  <c r="P386" i="11" s="1"/>
  <c r="P387" i="11" s="1"/>
  <c r="P388" i="11" s="1"/>
  <c r="P389" i="11" s="1"/>
  <c r="P390" i="11" s="1"/>
  <c r="P391" i="11" s="1"/>
  <c r="P392" i="11" s="1"/>
  <c r="P393" i="11" s="1"/>
  <c r="P394" i="11" s="1"/>
  <c r="P395" i="11" s="1"/>
  <c r="P396" i="11" s="1"/>
  <c r="P397" i="11" s="1"/>
  <c r="P398" i="11" s="1"/>
  <c r="P399" i="11" s="1"/>
  <c r="P400" i="11" s="1"/>
  <c r="P401" i="11" s="1"/>
  <c r="P402" i="11" s="1"/>
  <c r="P403" i="11" s="1"/>
  <c r="P404" i="11" s="1"/>
  <c r="P405" i="11" s="1"/>
  <c r="P86" i="6"/>
  <c r="P87" i="6" s="1"/>
  <c r="P88" i="6" s="1"/>
  <c r="P89" i="6" s="1"/>
  <c r="P90" i="6" s="1"/>
  <c r="P91" i="6" s="1"/>
  <c r="P92" i="6" s="1"/>
  <c r="P93" i="6" s="1"/>
  <c r="P94" i="6" s="1"/>
  <c r="P95" i="6" s="1"/>
  <c r="P96" i="6" s="1"/>
  <c r="P97" i="6" s="1"/>
  <c r="P98" i="6" s="1"/>
  <c r="P99" i="6" s="1"/>
  <c r="P100" i="6" s="1"/>
  <c r="P101" i="6" s="1"/>
  <c r="P102" i="6" s="1"/>
  <c r="P103" i="6" s="1"/>
  <c r="P104" i="6" s="1"/>
  <c r="P105" i="6" s="1"/>
  <c r="P106" i="6" s="1"/>
  <c r="P107" i="6" s="1"/>
  <c r="P108" i="6" s="1"/>
  <c r="P109" i="6" s="1"/>
  <c r="P110" i="6" s="1"/>
  <c r="P111" i="6" s="1"/>
  <c r="P112" i="6" s="1"/>
  <c r="P113" i="6" s="1"/>
  <c r="P114" i="6" s="1"/>
  <c r="P115" i="6" s="1"/>
  <c r="P116" i="6" s="1"/>
  <c r="P117" i="6" s="1"/>
  <c r="P118" i="6" s="1"/>
  <c r="P119" i="6" s="1"/>
  <c r="P120" i="6" s="1"/>
  <c r="P121" i="6" s="1"/>
  <c r="P122" i="6" s="1"/>
  <c r="P123" i="6" s="1"/>
  <c r="P124" i="6" s="1"/>
  <c r="P125" i="6" s="1"/>
  <c r="P126" i="6" s="1"/>
  <c r="P127" i="6" s="1"/>
  <c r="R99" i="17"/>
  <c r="S99" i="17" s="1"/>
  <c r="R127" i="17"/>
  <c r="S127" i="17" s="1"/>
  <c r="R133" i="17"/>
  <c r="S133" i="17" s="1"/>
  <c r="R97" i="17"/>
  <c r="S97" i="17" s="1"/>
  <c r="R136" i="17"/>
  <c r="S136" i="17" s="1"/>
  <c r="U5" i="17"/>
  <c r="R373" i="17"/>
  <c r="S373" i="17" s="1"/>
  <c r="W373" i="17" s="1"/>
  <c r="X373" i="17" s="1"/>
  <c r="Y373" i="17" s="1"/>
  <c r="R125" i="17"/>
  <c r="S125" i="17" s="1"/>
  <c r="R19" i="17"/>
  <c r="S19" i="17" s="1"/>
  <c r="W19" i="17" s="1"/>
  <c r="X19" i="17" s="1"/>
  <c r="Y19" i="17" s="1"/>
  <c r="R49" i="17"/>
  <c r="S49" i="17" s="1"/>
  <c r="W49" i="17" s="1"/>
  <c r="X49" i="17" s="1"/>
  <c r="Y49" i="17" s="1"/>
  <c r="R256" i="17"/>
  <c r="S256" i="17" s="1"/>
  <c r="W256" i="17" s="1"/>
  <c r="X256" i="17" s="1"/>
  <c r="Y256" i="17" s="1"/>
  <c r="Y257" i="17" s="1"/>
  <c r="Y258" i="17" s="1"/>
  <c r="R61" i="17"/>
  <c r="S61" i="17" s="1"/>
  <c r="R55" i="17"/>
  <c r="S55" i="17" s="1"/>
  <c r="R267" i="17"/>
  <c r="S267" i="17" s="1"/>
  <c r="R169" i="17"/>
  <c r="S169" i="17" s="1"/>
  <c r="R259" i="17"/>
  <c r="S259" i="17" s="1"/>
  <c r="W259" i="17" s="1"/>
  <c r="X259" i="17" s="1"/>
  <c r="R7" i="17"/>
  <c r="S7" i="17" s="1"/>
  <c r="R325" i="17"/>
  <c r="S325" i="17" s="1"/>
  <c r="R205" i="17"/>
  <c r="S205" i="17" s="1"/>
  <c r="W205" i="17" s="1"/>
  <c r="X205" i="17" s="1"/>
  <c r="Y205" i="17" s="1"/>
  <c r="Y206" i="17" s="1"/>
  <c r="R211" i="17"/>
  <c r="S211" i="17" s="1"/>
  <c r="R264" i="17"/>
  <c r="S264" i="17" s="1"/>
  <c r="R4" i="17"/>
  <c r="S4" i="17" s="1"/>
  <c r="W4" i="17" s="1"/>
  <c r="X4" i="17" s="1"/>
  <c r="Y4" i="17" s="1"/>
  <c r="R28" i="17"/>
  <c r="S28" i="17" s="1"/>
  <c r="R318" i="17"/>
  <c r="S318" i="17" s="1"/>
  <c r="R163" i="17"/>
  <c r="S163" i="17" s="1"/>
  <c r="W163" i="17" s="1"/>
  <c r="X163" i="17" s="1"/>
  <c r="Y163" i="17" s="1"/>
  <c r="R311" i="17"/>
  <c r="S311" i="17" s="1"/>
  <c r="W311" i="17" s="1"/>
  <c r="X311" i="17" s="1"/>
  <c r="Y311" i="17" s="1"/>
  <c r="Y312" i="17" s="1"/>
  <c r="Y313" i="17" s="1"/>
  <c r="R25" i="17"/>
  <c r="S25" i="17" s="1"/>
  <c r="R166" i="17"/>
  <c r="S166" i="17" s="1"/>
  <c r="R217" i="17"/>
  <c r="S217" i="17" s="1"/>
  <c r="R382" i="17"/>
  <c r="S382" i="17" s="1"/>
  <c r="R181" i="17"/>
  <c r="S181" i="17" s="1"/>
  <c r="R175" i="17"/>
  <c r="S175" i="17" s="1"/>
  <c r="R272" i="17"/>
  <c r="S272" i="17" s="1"/>
  <c r="R41" i="17"/>
  <c r="S41" i="17" s="1"/>
  <c r="R230" i="17"/>
  <c r="S230" i="17" s="1"/>
  <c r="R391" i="17"/>
  <c r="S391" i="17" s="1"/>
  <c r="R278" i="17"/>
  <c r="S278" i="17" s="1"/>
  <c r="R173" i="17"/>
  <c r="S173" i="17" s="1"/>
  <c r="R334" i="17"/>
  <c r="S334" i="17" s="1"/>
  <c r="R410" i="17"/>
  <c r="S410" i="17" s="1"/>
  <c r="R333" i="17"/>
  <c r="S333" i="17" s="1"/>
  <c r="R295" i="17"/>
  <c r="S295" i="17" s="1"/>
  <c r="R13" i="17"/>
  <c r="S13" i="17" s="1"/>
  <c r="R428" i="17"/>
  <c r="S428" i="17" s="1"/>
  <c r="R439" i="17"/>
  <c r="S439" i="17" s="1"/>
  <c r="R406" i="17"/>
  <c r="S406" i="17" s="1"/>
  <c r="R363" i="17"/>
  <c r="S363" i="17" s="1"/>
  <c r="R343" i="17"/>
  <c r="S343" i="17" s="1"/>
  <c r="R315" i="17"/>
  <c r="S315" i="17" s="1"/>
  <c r="R235" i="17"/>
  <c r="S235" i="17" s="1"/>
  <c r="R191" i="17"/>
  <c r="S191" i="17" s="1"/>
  <c r="R156" i="17"/>
  <c r="S156" i="17" s="1"/>
  <c r="R151" i="17"/>
  <c r="S151" i="17" s="1"/>
  <c r="R51" i="17"/>
  <c r="S51" i="17" s="1"/>
  <c r="R10" i="17"/>
  <c r="S10" i="17" s="1"/>
  <c r="R244" i="17"/>
  <c r="S244" i="17" s="1"/>
  <c r="R441" i="17"/>
  <c r="S441" i="17" s="1"/>
  <c r="R346" i="17"/>
  <c r="S346" i="17" s="1"/>
  <c r="R284" i="17"/>
  <c r="S284" i="17" s="1"/>
  <c r="R250" i="17"/>
  <c r="S250" i="17" s="1"/>
  <c r="R113" i="17"/>
  <c r="S113" i="17" s="1"/>
  <c r="R74" i="17"/>
  <c r="S74" i="17" s="1"/>
  <c r="R405" i="17"/>
  <c r="S405" i="17" s="1"/>
  <c r="R350" i="17"/>
  <c r="S350" i="17" s="1"/>
  <c r="R365" i="17"/>
  <c r="S365" i="17" s="1"/>
  <c r="R320" i="17"/>
  <c r="S320" i="17" s="1"/>
  <c r="R352" i="17"/>
  <c r="S352" i="17" s="1"/>
  <c r="R247" i="17"/>
  <c r="S247" i="17" s="1"/>
  <c r="R291" i="17"/>
  <c r="S291" i="17" s="1"/>
  <c r="R183" i="17"/>
  <c r="S183" i="17" s="1"/>
  <c r="R94" i="17"/>
  <c r="S94" i="17" s="1"/>
  <c r="R6" i="17"/>
  <c r="S6" i="17" s="1"/>
  <c r="R429" i="17"/>
  <c r="S429" i="17" s="1"/>
  <c r="R206" i="17"/>
  <c r="S206" i="17" s="1"/>
  <c r="R251" i="17"/>
  <c r="S251" i="17" s="1"/>
  <c r="R213" i="17"/>
  <c r="S213" i="17" s="1"/>
  <c r="R182" i="17"/>
  <c r="S182" i="17" s="1"/>
  <c r="R179" i="17"/>
  <c r="S179" i="17" s="1"/>
  <c r="R67" i="17"/>
  <c r="S67" i="17" s="1"/>
  <c r="R128" i="17"/>
  <c r="S128" i="17" s="1"/>
  <c r="R355" i="17"/>
  <c r="S355" i="17" s="1"/>
  <c r="R353" i="17"/>
  <c r="S353" i="17" s="1"/>
  <c r="R434" i="17"/>
  <c r="S434" i="17" s="1"/>
  <c r="R340" i="17"/>
  <c r="S340" i="17" s="1"/>
  <c r="R296" i="17"/>
  <c r="S296" i="17" s="1"/>
  <c r="R174" i="17"/>
  <c r="S174" i="17" s="1"/>
  <c r="R43" i="17"/>
  <c r="S43" i="17" s="1"/>
  <c r="R427" i="17"/>
  <c r="S427" i="17" s="1"/>
  <c r="R437" i="17"/>
  <c r="S437" i="17" s="1"/>
  <c r="R403" i="17"/>
  <c r="S403" i="17" s="1"/>
  <c r="R440" i="17"/>
  <c r="S440" i="17" s="1"/>
  <c r="R389" i="17"/>
  <c r="S389" i="17" s="1"/>
  <c r="R279" i="17"/>
  <c r="S279" i="17" s="1"/>
  <c r="R274" i="17"/>
  <c r="S274" i="17" s="1"/>
  <c r="R364" i="17"/>
  <c r="S364" i="17" s="1"/>
  <c r="R207" i="17"/>
  <c r="S207" i="17" s="1"/>
  <c r="R220" i="17"/>
  <c r="S220" i="17" s="1"/>
  <c r="R93" i="17"/>
  <c r="S93" i="17" s="1"/>
  <c r="R58" i="17"/>
  <c r="S58" i="17" s="1"/>
  <c r="R80" i="17"/>
  <c r="S80" i="17" s="1"/>
  <c r="R150" i="17"/>
  <c r="S150" i="17" s="1"/>
  <c r="R421" i="17"/>
  <c r="S421" i="17" s="1"/>
  <c r="R409" i="17"/>
  <c r="S409" i="17" s="1"/>
  <c r="R341" i="17"/>
  <c r="S341" i="17" s="1"/>
  <c r="R234" i="17"/>
  <c r="S234" i="17" s="1"/>
  <c r="R269" i="17"/>
  <c r="S269" i="17" s="1"/>
  <c r="R265" i="17"/>
  <c r="S265" i="17" s="1"/>
  <c r="R177" i="17"/>
  <c r="S177" i="17" s="1"/>
  <c r="R132" i="17"/>
  <c r="S132" i="17" s="1"/>
  <c r="R52" i="17"/>
  <c r="S52" i="17" s="1"/>
  <c r="R14" i="17"/>
  <c r="S14" i="17" s="1"/>
  <c r="R186" i="17"/>
  <c r="S186" i="17" s="1"/>
  <c r="R30" i="17"/>
  <c r="S30" i="17" s="1"/>
  <c r="R306" i="17"/>
  <c r="S306" i="17" s="1"/>
  <c r="R399" i="17"/>
  <c r="S399" i="17" s="1"/>
  <c r="R336" i="17"/>
  <c r="S336" i="17" s="1"/>
  <c r="R219" i="17"/>
  <c r="S219" i="17" s="1"/>
  <c r="R102" i="17"/>
  <c r="S102" i="17" s="1"/>
  <c r="R15" i="17"/>
  <c r="S15" i="17" s="1"/>
  <c r="R321" i="17"/>
  <c r="S321" i="17" s="1"/>
  <c r="R426" i="17"/>
  <c r="S426" i="17" s="1"/>
  <c r="R442" i="17"/>
  <c r="S442" i="17" s="1"/>
  <c r="R354" i="17"/>
  <c r="S354" i="17" s="1"/>
  <c r="R288" i="17"/>
  <c r="S288" i="17" s="1"/>
  <c r="R248" i="17"/>
  <c r="S248" i="17" s="1"/>
  <c r="R374" i="17"/>
  <c r="S374" i="17" s="1"/>
  <c r="R360" i="17"/>
  <c r="S360" i="17" s="1"/>
  <c r="R314" i="17"/>
  <c r="S314" i="17" s="1"/>
  <c r="R285" i="17"/>
  <c r="S285" i="17" s="1"/>
  <c r="R200" i="17"/>
  <c r="S200" i="17" s="1"/>
  <c r="R178" i="17"/>
  <c r="S178" i="17" s="1"/>
  <c r="R96" i="17"/>
  <c r="S96" i="17" s="1"/>
  <c r="R24" i="17"/>
  <c r="S24" i="17" s="1"/>
  <c r="R50" i="17"/>
  <c r="S50" i="17" s="1"/>
  <c r="R157" i="17"/>
  <c r="S157" i="17" s="1"/>
  <c r="R408" i="17"/>
  <c r="S408" i="17" s="1"/>
  <c r="R379" i="17"/>
  <c r="S379" i="17" s="1"/>
  <c r="R348" i="17"/>
  <c r="S348" i="17" s="1"/>
  <c r="R298" i="17"/>
  <c r="S298" i="17" s="1"/>
  <c r="R262" i="17"/>
  <c r="S262" i="17" s="1"/>
  <c r="R260" i="17"/>
  <c r="S260" i="17" s="1"/>
  <c r="R85" i="17"/>
  <c r="S85" i="17" s="1"/>
  <c r="R79" i="17"/>
  <c r="S79" i="17" s="1"/>
  <c r="R201" i="17"/>
  <c r="S201" i="17" s="1"/>
  <c r="R413" i="17"/>
  <c r="S413" i="17" s="1"/>
  <c r="R326" i="17"/>
  <c r="S326" i="17" s="1"/>
  <c r="R184" i="17"/>
  <c r="S184" i="17" s="1"/>
  <c r="R23" i="17"/>
  <c r="S23" i="17" s="1"/>
  <c r="R418" i="17"/>
  <c r="S418" i="17" s="1"/>
  <c r="R339" i="17"/>
  <c r="S339" i="17" s="1"/>
  <c r="R305" i="17"/>
  <c r="S305" i="17" s="1"/>
  <c r="R277" i="17"/>
  <c r="S277" i="17" s="1"/>
  <c r="R226" i="17"/>
  <c r="S226" i="17" s="1"/>
  <c r="R378" i="17"/>
  <c r="S378" i="17" s="1"/>
  <c r="R357" i="17"/>
  <c r="S357" i="17" s="1"/>
  <c r="R283" i="17"/>
  <c r="S283" i="17" s="1"/>
  <c r="R266" i="17"/>
  <c r="S266" i="17" s="1"/>
  <c r="R270" i="17"/>
  <c r="S270" i="17" s="1"/>
  <c r="R240" i="17"/>
  <c r="S240" i="17" s="1"/>
  <c r="R208" i="17"/>
  <c r="S208" i="17" s="1"/>
  <c r="R159" i="17"/>
  <c r="S159" i="17" s="1"/>
  <c r="R189" i="17"/>
  <c r="S189" i="17" s="1"/>
  <c r="R108" i="17"/>
  <c r="S108" i="17" s="1"/>
  <c r="R64" i="17"/>
  <c r="S64" i="17" s="1"/>
  <c r="R328" i="17"/>
  <c r="S328" i="17" s="1"/>
  <c r="R238" i="17"/>
  <c r="S238" i="17" s="1"/>
  <c r="R263" i="17"/>
  <c r="S263" i="17" s="1"/>
  <c r="R72" i="17"/>
  <c r="S72" i="17" s="1"/>
  <c r="R44" i="17"/>
  <c r="S44" i="17" s="1"/>
  <c r="R114" i="17"/>
  <c r="S114" i="17" s="1"/>
  <c r="R5" i="17"/>
  <c r="S5" i="17" s="1"/>
  <c r="R98" i="17"/>
  <c r="S98" i="17" s="1"/>
  <c r="R168" i="17"/>
  <c r="S168" i="17" s="1"/>
  <c r="R261" i="17"/>
  <c r="S261" i="17" s="1"/>
  <c r="R417" i="17"/>
  <c r="S417" i="17" s="1"/>
  <c r="R383" i="17"/>
  <c r="S383" i="17" s="1"/>
  <c r="R229" i="17"/>
  <c r="S229" i="17" s="1"/>
  <c r="R190" i="17"/>
  <c r="S190" i="17" s="1"/>
  <c r="R384" i="17"/>
  <c r="S384" i="17" s="1"/>
  <c r="R397" i="17"/>
  <c r="S397" i="17" s="1"/>
  <c r="R322" i="17"/>
  <c r="S322" i="17" s="1"/>
  <c r="R289" i="17"/>
  <c r="S289" i="17" s="1"/>
  <c r="R232" i="17"/>
  <c r="S232" i="17" s="1"/>
  <c r="R149" i="17"/>
  <c r="S149" i="17" s="1"/>
  <c r="R77" i="17"/>
  <c r="S77" i="17" s="1"/>
  <c r="R327" i="17"/>
  <c r="S327" i="17" s="1"/>
  <c r="R329" i="17"/>
  <c r="S329" i="17" s="1"/>
  <c r="R415" i="17"/>
  <c r="S415" i="17" s="1"/>
  <c r="R386" i="17"/>
  <c r="S386" i="17" s="1"/>
  <c r="R130" i="17"/>
  <c r="S130" i="17" s="1"/>
  <c r="R392" i="17"/>
  <c r="S392" i="17" s="1"/>
  <c r="R358" i="17"/>
  <c r="S358" i="17" s="1"/>
  <c r="R280" i="17"/>
  <c r="S280" i="17" s="1"/>
  <c r="R231" i="17"/>
  <c r="S231" i="17" s="1"/>
  <c r="R193" i="17"/>
  <c r="S193" i="17" s="1"/>
  <c r="R65" i="17"/>
  <c r="S65" i="17" s="1"/>
  <c r="R319" i="17"/>
  <c r="S319" i="17" s="1"/>
  <c r="R172" i="17"/>
  <c r="S172" i="17" s="1"/>
  <c r="R110" i="17"/>
  <c r="S110" i="17" s="1"/>
  <c r="R134" i="17"/>
  <c r="S134" i="17" s="1"/>
  <c r="R195" i="17"/>
  <c r="S195" i="17" s="1"/>
  <c r="R143" i="17"/>
  <c r="S143" i="17" s="1"/>
  <c r="R42" i="17"/>
  <c r="S42" i="17" s="1"/>
  <c r="R404" i="17"/>
  <c r="S404" i="17" s="1"/>
  <c r="R375" i="17"/>
  <c r="S375" i="17" s="1"/>
  <c r="R246" i="17"/>
  <c r="S246" i="17" s="1"/>
  <c r="R145" i="17"/>
  <c r="S145" i="17" s="1"/>
  <c r="R62" i="17"/>
  <c r="S62" i="17" s="1"/>
  <c r="R433" i="17"/>
  <c r="S433" i="17" s="1"/>
  <c r="R393" i="17"/>
  <c r="S393" i="17" s="1"/>
  <c r="R271" i="17"/>
  <c r="S271" i="17" s="1"/>
  <c r="R185" i="17"/>
  <c r="S185" i="17" s="1"/>
  <c r="R171" i="17"/>
  <c r="S171" i="17" s="1"/>
  <c r="R57" i="17"/>
  <c r="S57" i="17" s="1"/>
  <c r="R367" i="17"/>
  <c r="S367" i="17" s="1"/>
  <c r="R212" i="17"/>
  <c r="S212" i="17" s="1"/>
  <c r="R297" i="17"/>
  <c r="S297" i="17" s="1"/>
  <c r="R411" i="17"/>
  <c r="S411" i="17" s="1"/>
  <c r="R347" i="17"/>
  <c r="S347" i="17" s="1"/>
  <c r="R335" i="17"/>
  <c r="S335" i="17" s="1"/>
  <c r="R214" i="17"/>
  <c r="S214" i="17" s="1"/>
  <c r="R196" i="17"/>
  <c r="S196" i="17" s="1"/>
  <c r="R73" i="17"/>
  <c r="S73" i="17" s="1"/>
  <c r="R106" i="17"/>
  <c r="S106" i="17" s="1"/>
  <c r="R243" i="17"/>
  <c r="S243" i="17" s="1"/>
  <c r="R282" i="17"/>
  <c r="S282" i="17" s="1"/>
  <c r="R209" i="17"/>
  <c r="S209" i="17" s="1"/>
  <c r="R276" i="17"/>
  <c r="S276" i="17" s="1"/>
  <c r="R155" i="17"/>
  <c r="S155" i="17" s="1"/>
  <c r="R224" i="17"/>
  <c r="S224" i="17" s="1"/>
  <c r="R56" i="17"/>
  <c r="S56" i="17" s="1"/>
  <c r="R86" i="17"/>
  <c r="S86" i="17" s="1"/>
  <c r="R435" i="17"/>
  <c r="S435" i="17" s="1"/>
  <c r="R307" i="17"/>
  <c r="S307" i="17" s="1"/>
  <c r="R216" i="17"/>
  <c r="S216" i="17" s="1"/>
  <c r="R170" i="17"/>
  <c r="S170" i="17" s="1"/>
  <c r="R12" i="17"/>
  <c r="S12" i="17" s="1"/>
  <c r="R45" i="17"/>
  <c r="S45" i="17" s="1"/>
  <c r="R424" i="17"/>
  <c r="S424" i="17" s="1"/>
  <c r="R304" i="17"/>
  <c r="S304" i="17" s="1"/>
  <c r="R239" i="17"/>
  <c r="S239" i="17" s="1"/>
  <c r="R138" i="17"/>
  <c r="S138" i="17" s="1"/>
  <c r="R9" i="17"/>
  <c r="S9" i="17" s="1"/>
  <c r="R82" i="17"/>
  <c r="S82" i="17" s="1"/>
  <c r="R100" i="17"/>
  <c r="S100" i="17" s="1"/>
  <c r="R431" i="17"/>
  <c r="S431" i="17" s="1"/>
  <c r="R414" i="17"/>
  <c r="S414" i="17" s="1"/>
  <c r="R398" i="17"/>
  <c r="S398" i="17" s="1"/>
  <c r="R300" i="17"/>
  <c r="S300" i="17" s="1"/>
  <c r="R313" i="17"/>
  <c r="S313" i="17" s="1"/>
  <c r="R215" i="17"/>
  <c r="S215" i="17" s="1"/>
  <c r="R164" i="17"/>
  <c r="S164" i="17" s="1"/>
  <c r="R126" i="17"/>
  <c r="S126" i="17" s="1"/>
  <c r="R192" i="17"/>
  <c r="S192" i="17" s="1"/>
  <c r="R187" i="17"/>
  <c r="S187" i="17" s="1"/>
  <c r="R359" i="17"/>
  <c r="S359" i="17" s="1"/>
  <c r="R268" i="17"/>
  <c r="S268" i="17" s="1"/>
  <c r="R351" i="17"/>
  <c r="S351" i="17" s="1"/>
  <c r="R40" i="17"/>
  <c r="S40" i="17" s="1"/>
  <c r="R361" i="17"/>
  <c r="S361" i="17" s="1"/>
  <c r="R380" i="17"/>
  <c r="S380" i="17" s="1"/>
  <c r="R228" i="17"/>
  <c r="S228" i="17" s="1"/>
  <c r="R137" i="17"/>
  <c r="S137" i="17" s="1"/>
  <c r="R84" i="17"/>
  <c r="S84" i="17" s="1"/>
  <c r="R419" i="17"/>
  <c r="S419" i="17" s="1"/>
  <c r="R416" i="17"/>
  <c r="S416" i="17" s="1"/>
  <c r="R299" i="17"/>
  <c r="S299" i="17" s="1"/>
  <c r="R242" i="17"/>
  <c r="S242" i="17" s="1"/>
  <c r="R180" i="17"/>
  <c r="S180" i="17" s="1"/>
  <c r="R33" i="17"/>
  <c r="S33" i="17" s="1"/>
  <c r="R83" i="17"/>
  <c r="S83" i="17" s="1"/>
  <c r="R368" i="17"/>
  <c r="S368" i="17" s="1"/>
  <c r="R154" i="17"/>
  <c r="S154" i="17" s="1"/>
  <c r="R337" i="17"/>
  <c r="S337" i="17" s="1"/>
  <c r="R385" i="17"/>
  <c r="S385" i="17" s="1"/>
  <c r="R330" i="17"/>
  <c r="S330" i="17" s="1"/>
  <c r="R287" i="17"/>
  <c r="S287" i="17" s="1"/>
  <c r="R78" i="17"/>
  <c r="S78" i="17" s="1"/>
  <c r="R292" i="17"/>
  <c r="S292" i="17" s="1"/>
  <c r="R197" i="17"/>
  <c r="S197" i="17" s="1"/>
  <c r="R344" i="17"/>
  <c r="S344" i="17" s="1"/>
  <c r="R301" i="17"/>
  <c r="S301" i="17" s="1"/>
  <c r="R221" i="17"/>
  <c r="S221" i="17" s="1"/>
  <c r="R115" i="17"/>
  <c r="S115" i="17" s="1"/>
  <c r="R81" i="17"/>
  <c r="S81" i="17" s="1"/>
  <c r="R20" i="17"/>
  <c r="S20" i="17" s="1"/>
  <c r="R53" i="17"/>
  <c r="S53" i="17" s="1"/>
  <c r="R444" i="17"/>
  <c r="S444" i="17" s="1"/>
  <c r="R290" i="17"/>
  <c r="S290" i="17" s="1"/>
  <c r="R210" i="17"/>
  <c r="S210" i="17" s="1"/>
  <c r="R188" i="17"/>
  <c r="S188" i="17" s="1"/>
  <c r="R129" i="17"/>
  <c r="S129" i="17" s="1"/>
  <c r="R69" i="17"/>
  <c r="S69" i="17" s="1"/>
  <c r="R390" i="17"/>
  <c r="S390" i="17" s="1"/>
  <c r="R395" i="17"/>
  <c r="S395" i="17" s="1"/>
  <c r="R362" i="17"/>
  <c r="S362" i="17" s="1"/>
  <c r="R141" i="17"/>
  <c r="S141" i="17" s="1"/>
  <c r="R34" i="17"/>
  <c r="S34" i="17" s="1"/>
  <c r="R377" i="17"/>
  <c r="S377" i="17" s="1"/>
  <c r="R37" i="17"/>
  <c r="S37" i="17" s="1"/>
  <c r="R436" i="17"/>
  <c r="S436" i="17" s="1"/>
  <c r="R303" i="17"/>
  <c r="S303" i="17" s="1"/>
  <c r="R430" i="17"/>
  <c r="S430" i="17" s="1"/>
  <c r="R369" i="17"/>
  <c r="S369" i="17" s="1"/>
  <c r="R342" i="17"/>
  <c r="S342" i="17" s="1"/>
  <c r="R105" i="17"/>
  <c r="S105" i="17" s="1"/>
  <c r="R29" i="17"/>
  <c r="S29" i="17" s="1"/>
  <c r="R323" i="17"/>
  <c r="S323" i="17" s="1"/>
  <c r="R153" i="17"/>
  <c r="S153" i="17" s="1"/>
  <c r="R420" i="17"/>
  <c r="S420" i="17" s="1"/>
  <c r="R376" i="17"/>
  <c r="S376" i="17" s="1"/>
  <c r="R332" i="17"/>
  <c r="S332" i="17" s="1"/>
  <c r="R227" i="17"/>
  <c r="S227" i="17" s="1"/>
  <c r="R165" i="17"/>
  <c r="S165" i="17" s="1"/>
  <c r="R107" i="17"/>
  <c r="S107" i="17" s="1"/>
  <c r="R11" i="17"/>
  <c r="S11" i="17" s="1"/>
  <c r="R401" i="17"/>
  <c r="S401" i="17" s="1"/>
  <c r="R8" i="17"/>
  <c r="S8" i="17" s="1"/>
  <c r="R349" i="17"/>
  <c r="S349" i="17" s="1"/>
  <c r="R245" i="17"/>
  <c r="S245" i="17" s="1"/>
  <c r="R140" i="17"/>
  <c r="S140" i="17" s="1"/>
  <c r="R36" i="17"/>
  <c r="S36" i="17" s="1"/>
  <c r="R294" i="17"/>
  <c r="S294" i="17" s="1"/>
  <c r="R412" i="17"/>
  <c r="S412" i="17" s="1"/>
  <c r="R338" i="17"/>
  <c r="S338" i="17" s="1"/>
  <c r="R241" i="17"/>
  <c r="S241" i="17" s="1"/>
  <c r="R222" i="17"/>
  <c r="S222" i="17" s="1"/>
  <c r="R139" i="17"/>
  <c r="S139" i="17" s="1"/>
  <c r="R54" i="17"/>
  <c r="S54" i="17" s="1"/>
  <c r="R146" i="17"/>
  <c r="S146" i="17" s="1"/>
  <c r="R345" i="17"/>
  <c r="S345" i="17" s="1"/>
  <c r="R60" i="17"/>
  <c r="S60" i="17" s="1"/>
  <c r="R381" i="17"/>
  <c r="S381" i="17" s="1"/>
  <c r="R422" i="17"/>
  <c r="S422" i="17" s="1"/>
  <c r="R396" i="17"/>
  <c r="S396" i="17" s="1"/>
  <c r="R237" i="17"/>
  <c r="S237" i="17" s="1"/>
  <c r="R236" i="17"/>
  <c r="S236" i="17" s="1"/>
  <c r="R199" i="17"/>
  <c r="S199" i="17" s="1"/>
  <c r="R71" i="17"/>
  <c r="S71" i="17" s="1"/>
  <c r="R388" i="17"/>
  <c r="S388" i="17" s="1"/>
  <c r="R257" i="17"/>
  <c r="S257" i="17" s="1"/>
  <c r="R407" i="17"/>
  <c r="S407" i="17" s="1"/>
  <c r="R356" i="17"/>
  <c r="S356" i="17" s="1"/>
  <c r="R158" i="17"/>
  <c r="S158" i="17" s="1"/>
  <c r="R148" i="17"/>
  <c r="S148" i="17" s="1"/>
  <c r="R35" i="17"/>
  <c r="S35" i="17" s="1"/>
  <c r="R331" i="17"/>
  <c r="S331" i="17" s="1"/>
  <c r="R32" i="17"/>
  <c r="S32" i="17" s="1"/>
  <c r="R366" i="17"/>
  <c r="S366" i="17" s="1"/>
  <c r="R317" i="17"/>
  <c r="S317" i="17" s="1"/>
  <c r="R194" i="17"/>
  <c r="S194" i="17" s="1"/>
  <c r="R104" i="17"/>
  <c r="S104" i="17" s="1"/>
  <c r="R218" i="17"/>
  <c r="S218" i="17" s="1"/>
  <c r="R438" i="17"/>
  <c r="S438" i="17" s="1"/>
  <c r="R316" i="17"/>
  <c r="S316" i="17" s="1"/>
  <c r="R273" i="17"/>
  <c r="S273" i="17" s="1"/>
  <c r="R152" i="17"/>
  <c r="S152" i="17" s="1"/>
  <c r="R87" i="17"/>
  <c r="S87" i="17" s="1"/>
  <c r="R95" i="17"/>
  <c r="S95" i="17" s="1"/>
  <c r="R26" i="17"/>
  <c r="S26" i="17" s="1"/>
  <c r="R281" i="17"/>
  <c r="S281" i="17" s="1"/>
  <c r="R233" i="17"/>
  <c r="S233" i="17" s="1"/>
  <c r="R443" i="17"/>
  <c r="S443" i="17" s="1"/>
  <c r="R387" i="17"/>
  <c r="S387" i="17" s="1"/>
  <c r="R286" i="17"/>
  <c r="S286" i="17" s="1"/>
  <c r="R176" i="17"/>
  <c r="S176" i="17" s="1"/>
  <c r="R135" i="17"/>
  <c r="S135" i="17" s="1"/>
  <c r="R39" i="17"/>
  <c r="S39" i="17" s="1"/>
  <c r="R432" i="17"/>
  <c r="S432" i="17" s="1"/>
  <c r="R68" i="17"/>
  <c r="S68" i="17" s="1"/>
  <c r="R258" i="17"/>
  <c r="S258" i="17" s="1"/>
  <c r="R111" i="17"/>
  <c r="S111" i="17" s="1"/>
  <c r="R63" i="17"/>
  <c r="S63" i="17" s="1"/>
  <c r="R76" i="17"/>
  <c r="S76" i="17" s="1"/>
  <c r="R293" i="17"/>
  <c r="S293" i="17" s="1"/>
  <c r="R425" i="17"/>
  <c r="S425" i="17" s="1"/>
  <c r="R394" i="17"/>
  <c r="S394" i="17" s="1"/>
  <c r="R252" i="17"/>
  <c r="S252" i="17" s="1"/>
  <c r="R198" i="17"/>
  <c r="S198" i="17" s="1"/>
  <c r="R144" i="17"/>
  <c r="S144" i="17" s="1"/>
  <c r="R21" i="17"/>
  <c r="S21" i="17" s="1"/>
  <c r="R302" i="17"/>
  <c r="S302" i="17" s="1"/>
  <c r="R147" i="17"/>
  <c r="S147" i="17" s="1"/>
  <c r="R400" i="17"/>
  <c r="S400" i="17" s="1"/>
  <c r="R312" i="17"/>
  <c r="S312" i="17" s="1"/>
  <c r="R225" i="17"/>
  <c r="S225" i="17" s="1"/>
  <c r="R223" i="17"/>
  <c r="S223" i="17" s="1"/>
  <c r="R109" i="17"/>
  <c r="S109" i="17" s="1"/>
  <c r="R112" i="17"/>
  <c r="S112" i="17" s="1"/>
  <c r="R167" i="17"/>
  <c r="S167" i="17" s="1"/>
  <c r="R275" i="17"/>
  <c r="S275" i="17" s="1"/>
  <c r="R423" i="17"/>
  <c r="S423" i="17" s="1"/>
  <c r="R324" i="17"/>
  <c r="S324" i="17" s="1"/>
  <c r="R38" i="17"/>
  <c r="S38" i="17" s="1"/>
  <c r="R402" i="17"/>
  <c r="S402" i="17" s="1"/>
  <c r="R249" i="17"/>
  <c r="S249" i="17" s="1"/>
  <c r="R131" i="17"/>
  <c r="S131" i="17" s="1"/>
  <c r="R118" i="17"/>
  <c r="S118" i="17" s="1"/>
  <c r="R66" i="17"/>
  <c r="S66" i="17" s="1"/>
  <c r="R75" i="17"/>
  <c r="S75" i="17" s="1"/>
  <c r="U92" i="17"/>
  <c r="R92" i="17"/>
  <c r="S92" i="17" s="1"/>
  <c r="R101" i="17"/>
  <c r="S101" i="17" s="1"/>
  <c r="R117" i="17"/>
  <c r="S117" i="17" s="1"/>
  <c r="R102" i="16"/>
  <c r="S102" i="16" s="1"/>
  <c r="P93" i="16"/>
  <c r="P94" i="16" s="1"/>
  <c r="P95" i="16" s="1"/>
  <c r="P96" i="16" s="1"/>
  <c r="P97" i="16" s="1"/>
  <c r="P98" i="16" s="1"/>
  <c r="P99" i="16" s="1"/>
  <c r="P100" i="16" s="1"/>
  <c r="P101" i="16" s="1"/>
  <c r="P102" i="16" s="1"/>
  <c r="P103" i="16" s="1"/>
  <c r="P104" i="16" s="1"/>
  <c r="P105" i="16" s="1"/>
  <c r="P106" i="16" s="1"/>
  <c r="P107" i="16" s="1"/>
  <c r="P108" i="16" s="1"/>
  <c r="P109" i="16" s="1"/>
  <c r="P110" i="16" s="1"/>
  <c r="P111" i="16" s="1"/>
  <c r="P112" i="16" s="1"/>
  <c r="P113" i="16" s="1"/>
  <c r="P114" i="16" s="1"/>
  <c r="P115" i="16" s="1"/>
  <c r="P116" i="16" s="1"/>
  <c r="P117" i="16" s="1"/>
  <c r="P118" i="16" s="1"/>
  <c r="P119" i="16" s="1"/>
  <c r="P120" i="16" s="1"/>
  <c r="P121" i="16" s="1"/>
  <c r="R132" i="14"/>
  <c r="S132" i="14" s="1"/>
  <c r="R153" i="14"/>
  <c r="S153" i="14" s="1"/>
  <c r="R124" i="14"/>
  <c r="S124" i="14" s="1"/>
  <c r="W124" i="14" s="1"/>
  <c r="X124" i="14" s="1"/>
  <c r="Y124" i="14" s="1"/>
  <c r="R60" i="6"/>
  <c r="S60" i="6" s="1"/>
  <c r="R289" i="6"/>
  <c r="S289" i="6" s="1"/>
  <c r="R516" i="6"/>
  <c r="S516" i="6" s="1"/>
  <c r="R194" i="6"/>
  <c r="S194" i="6" s="1"/>
  <c r="R421" i="6"/>
  <c r="S421" i="6" s="1"/>
  <c r="R14" i="6"/>
  <c r="S14" i="6" s="1"/>
  <c r="R226" i="6"/>
  <c r="S226" i="6" s="1"/>
  <c r="R350" i="6"/>
  <c r="S350" i="6" s="1"/>
  <c r="W257" i="16"/>
  <c r="X257" i="16" s="1"/>
  <c r="Y257" i="16" s="1"/>
  <c r="U258" i="16"/>
  <c r="V257" i="16"/>
  <c r="U375" i="17"/>
  <c r="U376" i="17" s="1"/>
  <c r="V374" i="17"/>
  <c r="W374" i="17"/>
  <c r="X374" i="17" s="1"/>
  <c r="Y374" i="17" s="1"/>
  <c r="R494" i="13"/>
  <c r="S494" i="13" s="1"/>
  <c r="R205" i="14"/>
  <c r="S205" i="14" s="1"/>
  <c r="W205" i="14" s="1"/>
  <c r="X205" i="14" s="1"/>
  <c r="Y205" i="14" s="1"/>
  <c r="R206" i="13"/>
  <c r="S206" i="13" s="1"/>
  <c r="R235" i="14"/>
  <c r="S235" i="14" s="1"/>
  <c r="R129" i="13"/>
  <c r="S129" i="13" s="1"/>
  <c r="R464" i="13"/>
  <c r="S464" i="13" s="1"/>
  <c r="R229" i="13"/>
  <c r="S229" i="13" s="1"/>
  <c r="R40" i="12"/>
  <c r="S40" i="12" s="1"/>
  <c r="R142" i="12"/>
  <c r="S142" i="12" s="1"/>
  <c r="W142" i="12" s="1"/>
  <c r="X142" i="12" s="1"/>
  <c r="Y142" i="12" s="1"/>
  <c r="U5" i="12"/>
  <c r="R4" i="12"/>
  <c r="S4" i="12" s="1"/>
  <c r="W4" i="12" s="1"/>
  <c r="X4" i="12" s="1"/>
  <c r="Y4" i="12" s="1"/>
  <c r="R19" i="12"/>
  <c r="S19" i="12" s="1"/>
  <c r="W19" i="12" s="1"/>
  <c r="X19" i="12" s="1"/>
  <c r="Y19" i="12" s="1"/>
  <c r="R145" i="12"/>
  <c r="S145" i="12" s="1"/>
  <c r="R97" i="12"/>
  <c r="S97" i="12" s="1"/>
  <c r="R25" i="12"/>
  <c r="S25" i="12" s="1"/>
  <c r="R49" i="12"/>
  <c r="S49" i="12" s="1"/>
  <c r="W49" i="12" s="1"/>
  <c r="X49" i="12" s="1"/>
  <c r="Y49" i="12" s="1"/>
  <c r="R55" i="12"/>
  <c r="S55" i="12" s="1"/>
  <c r="R334" i="12"/>
  <c r="S334" i="12" s="1"/>
  <c r="W334" i="12" s="1"/>
  <c r="X334" i="12" s="1"/>
  <c r="Y334" i="12" s="1"/>
  <c r="Y335" i="12" s="1"/>
  <c r="R265" i="12"/>
  <c r="S265" i="12" s="1"/>
  <c r="W265" i="12" s="1"/>
  <c r="X265" i="12" s="1"/>
  <c r="R202" i="12"/>
  <c r="S202" i="12" s="1"/>
  <c r="R148" i="12"/>
  <c r="S148" i="12" s="1"/>
  <c r="R499" i="12"/>
  <c r="S499" i="12" s="1"/>
  <c r="R199" i="12"/>
  <c r="S199" i="12" s="1"/>
  <c r="W199" i="12" s="1"/>
  <c r="X199" i="12" s="1"/>
  <c r="Y199" i="12" s="1"/>
  <c r="R408" i="12"/>
  <c r="S408" i="12" s="1"/>
  <c r="W408" i="12" s="1"/>
  <c r="X408" i="12" s="1"/>
  <c r="Y408" i="12" s="1"/>
  <c r="R411" i="12"/>
  <c r="S411" i="12" s="1"/>
  <c r="R103" i="12"/>
  <c r="S103" i="12" s="1"/>
  <c r="R262" i="12"/>
  <c r="S262" i="12" s="1"/>
  <c r="W262" i="12" s="1"/>
  <c r="X262" i="12" s="1"/>
  <c r="Y262" i="12" s="1"/>
  <c r="Y263" i="12" s="1"/>
  <c r="Y264" i="12" s="1"/>
  <c r="R493" i="12"/>
  <c r="S493" i="12" s="1"/>
  <c r="R417" i="12"/>
  <c r="S417" i="12" s="1"/>
  <c r="R22" i="12"/>
  <c r="S22" i="12" s="1"/>
  <c r="R7" i="12"/>
  <c r="S7" i="12" s="1"/>
  <c r="R340" i="12"/>
  <c r="S340" i="12" s="1"/>
  <c r="R208" i="12"/>
  <c r="S208" i="12" s="1"/>
  <c r="R271" i="12"/>
  <c r="S271" i="12" s="1"/>
  <c r="R277" i="12"/>
  <c r="S277" i="12" s="1"/>
  <c r="R160" i="12"/>
  <c r="S160" i="12" s="1"/>
  <c r="R424" i="12"/>
  <c r="S424" i="12" s="1"/>
  <c r="R28" i="12"/>
  <c r="S28" i="12" s="1"/>
  <c r="R214" i="12"/>
  <c r="S214" i="12" s="1"/>
  <c r="R351" i="12"/>
  <c r="S351" i="12" s="1"/>
  <c r="R508" i="12"/>
  <c r="S508" i="12" s="1"/>
  <c r="R154" i="12"/>
  <c r="S154" i="12" s="1"/>
  <c r="R61" i="12"/>
  <c r="S61" i="12" s="1"/>
  <c r="R346" i="12"/>
  <c r="S346" i="12" s="1"/>
  <c r="R239" i="12"/>
  <c r="S239" i="12" s="1"/>
  <c r="R349" i="12"/>
  <c r="S349" i="12" s="1"/>
  <c r="R359" i="12"/>
  <c r="S359" i="12" s="1"/>
  <c r="R207" i="12"/>
  <c r="S207" i="12" s="1"/>
  <c r="R544" i="12"/>
  <c r="S544" i="12" s="1"/>
  <c r="R501" i="12"/>
  <c r="S501" i="12" s="1"/>
  <c r="R440" i="12"/>
  <c r="S440" i="12" s="1"/>
  <c r="R99" i="12"/>
  <c r="S99" i="12" s="1"/>
  <c r="R532" i="12"/>
  <c r="S532" i="12" s="1"/>
  <c r="R295" i="12"/>
  <c r="S295" i="12" s="1"/>
  <c r="R268" i="12"/>
  <c r="S268" i="12" s="1"/>
  <c r="R108" i="12"/>
  <c r="S108" i="12" s="1"/>
  <c r="R520" i="12"/>
  <c r="S520" i="12" s="1"/>
  <c r="R240" i="12"/>
  <c r="S240" i="12" s="1"/>
  <c r="R364" i="12"/>
  <c r="S364" i="12" s="1"/>
  <c r="R201" i="12"/>
  <c r="S201" i="12" s="1"/>
  <c r="R233" i="12"/>
  <c r="S233" i="12" s="1"/>
  <c r="R297" i="12"/>
  <c r="S297" i="12" s="1"/>
  <c r="R365" i="12"/>
  <c r="S365" i="12" s="1"/>
  <c r="R102" i="12"/>
  <c r="S102" i="12" s="1"/>
  <c r="R352" i="12"/>
  <c r="S352" i="12" s="1"/>
  <c r="R436" i="12"/>
  <c r="S436" i="12" s="1"/>
  <c r="R421" i="12"/>
  <c r="S421" i="12" s="1"/>
  <c r="R65" i="12"/>
  <c r="S65" i="12" s="1"/>
  <c r="R157" i="12"/>
  <c r="S157" i="12" s="1"/>
  <c r="R529" i="12"/>
  <c r="S529" i="12" s="1"/>
  <c r="R230" i="12"/>
  <c r="S230" i="12" s="1"/>
  <c r="R165" i="12"/>
  <c r="S165" i="12" s="1"/>
  <c r="R539" i="12"/>
  <c r="S539" i="12" s="1"/>
  <c r="R299" i="12"/>
  <c r="S299" i="12" s="1"/>
  <c r="R445" i="12"/>
  <c r="S445" i="12" s="1"/>
  <c r="R367" i="12"/>
  <c r="S367" i="12" s="1"/>
  <c r="R356" i="12"/>
  <c r="S356" i="12" s="1"/>
  <c r="R96" i="12"/>
  <c r="S96" i="12" s="1"/>
  <c r="R23" i="12"/>
  <c r="S23" i="12" s="1"/>
  <c r="R219" i="12"/>
  <c r="S219" i="12" s="1"/>
  <c r="R524" i="12"/>
  <c r="S524" i="12" s="1"/>
  <c r="R300" i="12"/>
  <c r="S300" i="12" s="1"/>
  <c r="R446" i="12"/>
  <c r="S446" i="12" s="1"/>
  <c r="R357" i="12"/>
  <c r="S357" i="12" s="1"/>
  <c r="R105" i="12"/>
  <c r="S105" i="12" s="1"/>
  <c r="R574" i="12"/>
  <c r="S574" i="12" s="1"/>
  <c r="R465" i="12"/>
  <c r="S465" i="12" s="1"/>
  <c r="R402" i="12"/>
  <c r="S402" i="12" s="1"/>
  <c r="R316" i="12"/>
  <c r="S316" i="12" s="1"/>
  <c r="R467" i="12"/>
  <c r="S467" i="12" s="1"/>
  <c r="R138" i="12"/>
  <c r="S138" i="12" s="1"/>
  <c r="R324" i="12"/>
  <c r="S324" i="12" s="1"/>
  <c r="R567" i="12"/>
  <c r="S567" i="12" s="1"/>
  <c r="R43" i="12"/>
  <c r="S43" i="12" s="1"/>
  <c r="R373" i="12"/>
  <c r="S373" i="12" s="1"/>
  <c r="R42" i="12"/>
  <c r="S42" i="12" s="1"/>
  <c r="R135" i="12"/>
  <c r="S135" i="12" s="1"/>
  <c r="R35" i="12"/>
  <c r="S35" i="12" s="1"/>
  <c r="R319" i="12"/>
  <c r="S319" i="12" s="1"/>
  <c r="R258" i="12"/>
  <c r="S258" i="12" s="1"/>
  <c r="R132" i="12"/>
  <c r="S132" i="12" s="1"/>
  <c r="R124" i="12"/>
  <c r="S124" i="12" s="1"/>
  <c r="R241" i="12"/>
  <c r="S241" i="12" s="1"/>
  <c r="R304" i="12"/>
  <c r="S304" i="12" s="1"/>
  <c r="R325" i="12"/>
  <c r="S325" i="12" s="1"/>
  <c r="R554" i="12"/>
  <c r="S554" i="12" s="1"/>
  <c r="R130" i="12"/>
  <c r="S130" i="12" s="1"/>
  <c r="R78" i="12"/>
  <c r="S78" i="12" s="1"/>
  <c r="R131" i="12"/>
  <c r="S131" i="12" s="1"/>
  <c r="R126" i="12"/>
  <c r="S126" i="12" s="1"/>
  <c r="R187" i="12"/>
  <c r="S187" i="12" s="1"/>
  <c r="R560" i="12"/>
  <c r="S560" i="12" s="1"/>
  <c r="R86" i="12"/>
  <c r="S86" i="12" s="1"/>
  <c r="R391" i="12"/>
  <c r="S391" i="12" s="1"/>
  <c r="R74" i="12"/>
  <c r="S74" i="12" s="1"/>
  <c r="R80" i="12"/>
  <c r="S80" i="12" s="1"/>
  <c r="R73" i="12"/>
  <c r="S73" i="12" s="1"/>
  <c r="R137" i="12"/>
  <c r="S137" i="12" s="1"/>
  <c r="R403" i="12"/>
  <c r="S403" i="12" s="1"/>
  <c r="R249" i="12"/>
  <c r="S249" i="12" s="1"/>
  <c r="R376" i="12"/>
  <c r="S376" i="12" s="1"/>
  <c r="R116" i="12"/>
  <c r="S116" i="12" s="1"/>
  <c r="R129" i="12"/>
  <c r="S129" i="12" s="1"/>
  <c r="R79" i="12"/>
  <c r="S79" i="12" s="1"/>
  <c r="R374" i="12"/>
  <c r="S374" i="12" s="1"/>
  <c r="R400" i="12"/>
  <c r="S400" i="12" s="1"/>
  <c r="R119" i="12"/>
  <c r="S119" i="12" s="1"/>
  <c r="R562" i="12"/>
  <c r="S562" i="12" s="1"/>
  <c r="R398" i="12"/>
  <c r="S398" i="12" s="1"/>
  <c r="R387" i="12"/>
  <c r="S387" i="12" s="1"/>
  <c r="R576" i="12"/>
  <c r="S576" i="12" s="1"/>
  <c r="R546" i="12"/>
  <c r="S546" i="12" s="1"/>
  <c r="R175" i="12"/>
  <c r="S175" i="12" s="1"/>
  <c r="R517" i="12"/>
  <c r="S517" i="12" s="1"/>
  <c r="R507" i="12"/>
  <c r="S507" i="12" s="1"/>
  <c r="R285" i="12"/>
  <c r="S285" i="12" s="1"/>
  <c r="R431" i="12"/>
  <c r="S431" i="12" s="1"/>
  <c r="R463" i="12"/>
  <c r="S463" i="12" s="1"/>
  <c r="R274" i="12"/>
  <c r="S274" i="12" s="1"/>
  <c r="R68" i="12"/>
  <c r="S68" i="12" s="1"/>
  <c r="R152" i="12"/>
  <c r="S152" i="12" s="1"/>
  <c r="R220" i="12"/>
  <c r="S220" i="12" s="1"/>
  <c r="R510" i="12"/>
  <c r="S510" i="12" s="1"/>
  <c r="R492" i="12"/>
  <c r="S492" i="12" s="1"/>
  <c r="R456" i="12"/>
  <c r="S456" i="12" s="1"/>
  <c r="R107" i="12"/>
  <c r="S107" i="12" s="1"/>
  <c r="R531" i="12"/>
  <c r="S531" i="12" s="1"/>
  <c r="R433" i="12"/>
  <c r="S433" i="12" s="1"/>
  <c r="R418" i="12"/>
  <c r="S418" i="12" s="1"/>
  <c r="R215" i="12"/>
  <c r="S215" i="12" s="1"/>
  <c r="R372" i="12"/>
  <c r="S372" i="12" s="1"/>
  <c r="R109" i="12"/>
  <c r="S109" i="12" s="1"/>
  <c r="R32" i="12"/>
  <c r="S32" i="12" s="1"/>
  <c r="R171" i="12"/>
  <c r="S171" i="12" s="1"/>
  <c r="R427" i="12"/>
  <c r="S427" i="12" s="1"/>
  <c r="R270" i="12"/>
  <c r="S270" i="12" s="1"/>
  <c r="R110" i="12"/>
  <c r="S110" i="12" s="1"/>
  <c r="R514" i="12"/>
  <c r="S514" i="12" s="1"/>
  <c r="R161" i="12"/>
  <c r="S161" i="12" s="1"/>
  <c r="R216" i="12"/>
  <c r="S216" i="12" s="1"/>
  <c r="R441" i="12"/>
  <c r="S441" i="12" s="1"/>
  <c r="R426" i="12"/>
  <c r="S426" i="12" s="1"/>
  <c r="R162" i="12"/>
  <c r="S162" i="12" s="1"/>
  <c r="R409" i="12"/>
  <c r="S409" i="12" s="1"/>
  <c r="R434" i="12"/>
  <c r="S434" i="12" s="1"/>
  <c r="R269" i="12"/>
  <c r="S269" i="12" s="1"/>
  <c r="R147" i="12"/>
  <c r="S147" i="12" s="1"/>
  <c r="R177" i="12"/>
  <c r="S177" i="12" s="1"/>
  <c r="R513" i="12"/>
  <c r="S513" i="12" s="1"/>
  <c r="R435" i="12"/>
  <c r="S435" i="12" s="1"/>
  <c r="R420" i="12"/>
  <c r="S420" i="12" s="1"/>
  <c r="R522" i="12"/>
  <c r="S522" i="12" s="1"/>
  <c r="R444" i="12"/>
  <c r="S444" i="12" s="1"/>
  <c r="R355" i="12"/>
  <c r="S355" i="12" s="1"/>
  <c r="R203" i="12"/>
  <c r="S203" i="12" s="1"/>
  <c r="R415" i="12"/>
  <c r="S415" i="12" s="1"/>
  <c r="R497" i="12"/>
  <c r="S497" i="12" s="1"/>
  <c r="R275" i="12"/>
  <c r="S275" i="12" s="1"/>
  <c r="R210" i="12"/>
  <c r="S210" i="12" s="1"/>
  <c r="R453" i="12"/>
  <c r="S453" i="12" s="1"/>
  <c r="R264" i="12"/>
  <c r="S264" i="12" s="1"/>
  <c r="R104" i="12"/>
  <c r="S104" i="12" s="1"/>
  <c r="R184" i="12"/>
  <c r="S184" i="12" s="1"/>
  <c r="R166" i="12"/>
  <c r="S166" i="12" s="1"/>
  <c r="R454" i="12"/>
  <c r="S454" i="12" s="1"/>
  <c r="R368" i="12"/>
  <c r="S368" i="12" s="1"/>
  <c r="R51" i="12"/>
  <c r="S51" i="12" s="1"/>
  <c r="R143" i="12"/>
  <c r="S143" i="12" s="1"/>
  <c r="R115" i="12"/>
  <c r="S115" i="12" s="1"/>
  <c r="R9" i="12"/>
  <c r="S9" i="12" s="1"/>
  <c r="R10" i="12"/>
  <c r="S10" i="12" s="1"/>
  <c r="R550" i="12"/>
  <c r="S550" i="12" s="1"/>
  <c r="R378" i="12"/>
  <c r="S378" i="12" s="1"/>
  <c r="R553" i="12"/>
  <c r="S553" i="12" s="1"/>
  <c r="R385" i="12"/>
  <c r="S385" i="12" s="1"/>
  <c r="R559" i="12"/>
  <c r="S559" i="12" s="1"/>
  <c r="R386" i="12"/>
  <c r="S386" i="12" s="1"/>
  <c r="R575" i="12"/>
  <c r="S575" i="12" s="1"/>
  <c r="R306" i="12"/>
  <c r="S306" i="12" s="1"/>
  <c r="R250" i="12"/>
  <c r="S250" i="12" s="1"/>
  <c r="R570" i="12"/>
  <c r="S570" i="12" s="1"/>
  <c r="R382" i="12"/>
  <c r="S382" i="12" s="1"/>
  <c r="R312" i="12"/>
  <c r="S312" i="12" s="1"/>
  <c r="R192" i="12"/>
  <c r="S192" i="12" s="1"/>
  <c r="R315" i="12"/>
  <c r="S315" i="12" s="1"/>
  <c r="R383" i="12"/>
  <c r="S383" i="12" s="1"/>
  <c r="R375" i="12"/>
  <c r="S375" i="12" s="1"/>
  <c r="R328" i="12"/>
  <c r="S328" i="12" s="1"/>
  <c r="R561" i="12"/>
  <c r="S561" i="12" s="1"/>
  <c r="R190" i="12"/>
  <c r="S190" i="12" s="1"/>
  <c r="R251" i="12"/>
  <c r="S251" i="12" s="1"/>
  <c r="R310" i="12"/>
  <c r="S310" i="12" s="1"/>
  <c r="R579" i="12"/>
  <c r="S579" i="12" s="1"/>
  <c r="R311" i="12"/>
  <c r="S311" i="12" s="1"/>
  <c r="R305" i="12"/>
  <c r="S305" i="12" s="1"/>
  <c r="R120" i="12"/>
  <c r="S120" i="12" s="1"/>
  <c r="R75" i="12"/>
  <c r="S75" i="12" s="1"/>
  <c r="R195" i="12"/>
  <c r="S195" i="12" s="1"/>
  <c r="R384" i="12"/>
  <c r="S384" i="12" s="1"/>
  <c r="R472" i="12"/>
  <c r="S472" i="12" s="1"/>
  <c r="R396" i="12"/>
  <c r="S396" i="12" s="1"/>
  <c r="R322" i="12"/>
  <c r="S322" i="12" s="1"/>
  <c r="R478" i="12"/>
  <c r="S478" i="12" s="1"/>
  <c r="R248" i="12"/>
  <c r="S248" i="12" s="1"/>
  <c r="R320" i="12"/>
  <c r="S320" i="12" s="1"/>
  <c r="R476" i="12"/>
  <c r="S476" i="12" s="1"/>
  <c r="R12" i="12"/>
  <c r="S12" i="12" s="1"/>
  <c r="R471" i="12"/>
  <c r="S471" i="12" s="1"/>
  <c r="R474" i="12"/>
  <c r="S474" i="12" s="1"/>
  <c r="R36" i="12"/>
  <c r="S36" i="12" s="1"/>
  <c r="R301" i="12"/>
  <c r="S301" i="12" s="1"/>
  <c r="R6" i="12"/>
  <c r="S6" i="12" s="1"/>
  <c r="R566" i="12"/>
  <c r="S566" i="12" s="1"/>
  <c r="R185" i="12"/>
  <c r="S185" i="12" s="1"/>
  <c r="R173" i="12"/>
  <c r="S173" i="12" s="1"/>
  <c r="R225" i="12"/>
  <c r="S225" i="12" s="1"/>
  <c r="R167" i="12"/>
  <c r="S167" i="12" s="1"/>
  <c r="R527" i="12"/>
  <c r="S527" i="12" s="1"/>
  <c r="R293" i="12"/>
  <c r="S293" i="12" s="1"/>
  <c r="R439" i="12"/>
  <c r="S439" i="12" s="1"/>
  <c r="R348" i="12"/>
  <c r="S348" i="12" s="1"/>
  <c r="R358" i="12"/>
  <c r="S358" i="12" s="1"/>
  <c r="R98" i="12"/>
  <c r="S98" i="12" s="1"/>
  <c r="R186" i="12"/>
  <c r="S186" i="12" s="1"/>
  <c r="R518" i="12"/>
  <c r="S518" i="12" s="1"/>
  <c r="R500" i="12"/>
  <c r="S500" i="12" s="1"/>
  <c r="R278" i="12"/>
  <c r="S278" i="12" s="1"/>
  <c r="R341" i="12"/>
  <c r="S341" i="12" s="1"/>
  <c r="R20" i="12"/>
  <c r="S20" i="12" s="1"/>
  <c r="R226" i="12"/>
  <c r="S226" i="12" s="1"/>
  <c r="R449" i="12"/>
  <c r="S449" i="12" s="1"/>
  <c r="R360" i="12"/>
  <c r="S360" i="12" s="1"/>
  <c r="R181" i="12"/>
  <c r="S181" i="12" s="1"/>
  <c r="R494" i="12"/>
  <c r="S494" i="12" s="1"/>
  <c r="R442" i="12"/>
  <c r="S442" i="12" s="1"/>
  <c r="R419" i="12"/>
  <c r="S419" i="12" s="1"/>
  <c r="R155" i="12"/>
  <c r="S155" i="12" s="1"/>
  <c r="R526" i="12"/>
  <c r="S526" i="12" s="1"/>
  <c r="R521" i="12"/>
  <c r="S521" i="12" s="1"/>
  <c r="R443" i="12"/>
  <c r="S443" i="12" s="1"/>
  <c r="R354" i="12"/>
  <c r="S354" i="12" s="1"/>
  <c r="R164" i="12"/>
  <c r="S164" i="12" s="1"/>
  <c r="R538" i="12"/>
  <c r="S538" i="12" s="1"/>
  <c r="R286" i="12"/>
  <c r="S286" i="12" s="1"/>
  <c r="R370" i="12"/>
  <c r="S370" i="12" s="1"/>
  <c r="R26" i="12"/>
  <c r="S26" i="12" s="1"/>
  <c r="R232" i="12"/>
  <c r="S232" i="12" s="1"/>
  <c r="R457" i="12"/>
  <c r="S457" i="12" s="1"/>
  <c r="R54" i="12"/>
  <c r="S54" i="12" s="1"/>
  <c r="R200" i="12"/>
  <c r="S200" i="12" s="1"/>
  <c r="R502" i="12"/>
  <c r="S502" i="12" s="1"/>
  <c r="R450" i="12"/>
  <c r="S450" i="12" s="1"/>
  <c r="R163" i="12"/>
  <c r="S163" i="12" s="1"/>
  <c r="R536" i="12"/>
  <c r="S536" i="12" s="1"/>
  <c r="R537" i="12"/>
  <c r="S537" i="12" s="1"/>
  <c r="R451" i="12"/>
  <c r="S451" i="12" s="1"/>
  <c r="R362" i="12"/>
  <c r="S362" i="12" s="1"/>
  <c r="R183" i="12"/>
  <c r="S183" i="12" s="1"/>
  <c r="R209" i="12"/>
  <c r="S209" i="12" s="1"/>
  <c r="R452" i="12"/>
  <c r="S452" i="12" s="1"/>
  <c r="R366" i="12"/>
  <c r="S366" i="12" s="1"/>
  <c r="R534" i="12"/>
  <c r="S534" i="12" s="1"/>
  <c r="R30" i="12"/>
  <c r="S30" i="12" s="1"/>
  <c r="R515" i="12"/>
  <c r="S515" i="12" s="1"/>
  <c r="R505" i="12"/>
  <c r="S505" i="12" s="1"/>
  <c r="R283" i="12"/>
  <c r="S283" i="12" s="1"/>
  <c r="R429" i="12"/>
  <c r="S429" i="12" s="1"/>
  <c r="R461" i="12"/>
  <c r="S461" i="12" s="1"/>
  <c r="R272" i="12"/>
  <c r="S272" i="12" s="1"/>
  <c r="R58" i="12"/>
  <c r="S58" i="12" s="1"/>
  <c r="R150" i="12"/>
  <c r="S150" i="12" s="1"/>
  <c r="R204" i="12"/>
  <c r="S204" i="12" s="1"/>
  <c r="R498" i="12"/>
  <c r="S498" i="12" s="1"/>
  <c r="R430" i="12"/>
  <c r="S430" i="12" s="1"/>
  <c r="R462" i="12"/>
  <c r="S462" i="12" s="1"/>
  <c r="R59" i="12"/>
  <c r="S59" i="12" s="1"/>
  <c r="R151" i="12"/>
  <c r="S151" i="12" s="1"/>
  <c r="R257" i="12"/>
  <c r="S257" i="12" s="1"/>
  <c r="R122" i="12"/>
  <c r="S122" i="12" s="1"/>
  <c r="R128" i="12"/>
  <c r="S128" i="12" s="1"/>
  <c r="R41" i="12"/>
  <c r="S41" i="12" s="1"/>
  <c r="R191" i="12"/>
  <c r="S191" i="12" s="1"/>
  <c r="R77" i="12"/>
  <c r="S77" i="12" s="1"/>
  <c r="R390" i="12"/>
  <c r="S390" i="12" s="1"/>
  <c r="R484" i="12"/>
  <c r="S484" i="12" s="1"/>
  <c r="R548" i="12"/>
  <c r="S548" i="12" s="1"/>
  <c r="R394" i="12"/>
  <c r="S394" i="12" s="1"/>
  <c r="R39" i="12"/>
  <c r="S39" i="12" s="1"/>
  <c r="R473" i="12"/>
  <c r="S473" i="12" s="1"/>
  <c r="R389" i="12"/>
  <c r="S389" i="12" s="1"/>
  <c r="R38" i="12"/>
  <c r="S38" i="12" s="1"/>
  <c r="R572" i="12"/>
  <c r="S572" i="12" s="1"/>
  <c r="R13" i="12"/>
  <c r="S13" i="12" s="1"/>
  <c r="R552" i="12"/>
  <c r="S552" i="12" s="1"/>
  <c r="R563" i="12"/>
  <c r="S563" i="12" s="1"/>
  <c r="R381" i="12"/>
  <c r="S381" i="12" s="1"/>
  <c r="R313" i="12"/>
  <c r="S313" i="12" s="1"/>
  <c r="R44" i="12"/>
  <c r="S44" i="12" s="1"/>
  <c r="R87" i="12"/>
  <c r="S87" i="12" s="1"/>
  <c r="R564" i="12"/>
  <c r="S564" i="12" s="1"/>
  <c r="R377" i="12"/>
  <c r="S377" i="12" s="1"/>
  <c r="R326" i="12"/>
  <c r="S326" i="12" s="1"/>
  <c r="R309" i="12"/>
  <c r="S309" i="12" s="1"/>
  <c r="R388" i="12"/>
  <c r="S388" i="12" s="1"/>
  <c r="R84" i="12"/>
  <c r="S84" i="12" s="1"/>
  <c r="R556" i="12"/>
  <c r="S556" i="12" s="1"/>
  <c r="R76" i="12"/>
  <c r="S76" i="12" s="1"/>
  <c r="R318" i="12"/>
  <c r="S318" i="12" s="1"/>
  <c r="R547" i="12"/>
  <c r="S547" i="12" s="1"/>
  <c r="R302" i="12"/>
  <c r="S302" i="12" s="1"/>
  <c r="R327" i="12"/>
  <c r="S327" i="12" s="1"/>
  <c r="R307" i="12"/>
  <c r="S307" i="12" s="1"/>
  <c r="R112" i="12"/>
  <c r="S112" i="12" s="1"/>
  <c r="R71" i="12"/>
  <c r="S71" i="12" s="1"/>
  <c r="R479" i="12"/>
  <c r="S479" i="12" s="1"/>
  <c r="R482" i="12"/>
  <c r="S482" i="12" s="1"/>
  <c r="R70" i="12"/>
  <c r="S70" i="12" s="1"/>
  <c r="R399" i="12"/>
  <c r="S399" i="12" s="1"/>
  <c r="R401" i="12"/>
  <c r="S401" i="12" s="1"/>
  <c r="R114" i="12"/>
  <c r="S114" i="12" s="1"/>
  <c r="R121" i="12"/>
  <c r="S121" i="12" s="1"/>
  <c r="R123" i="12"/>
  <c r="S123" i="12" s="1"/>
  <c r="R254" i="12"/>
  <c r="S254" i="12" s="1"/>
  <c r="R245" i="12"/>
  <c r="S245" i="12" s="1"/>
  <c r="R136" i="12"/>
  <c r="S136" i="12" s="1"/>
  <c r="R8" i="12"/>
  <c r="S8" i="12" s="1"/>
  <c r="R578" i="12"/>
  <c r="S578" i="12" s="1"/>
  <c r="R543" i="12"/>
  <c r="S543" i="12" s="1"/>
  <c r="R231" i="12"/>
  <c r="S231" i="12" s="1"/>
  <c r="R542" i="12"/>
  <c r="S542" i="12" s="1"/>
  <c r="R238" i="12"/>
  <c r="S238" i="12" s="1"/>
  <c r="R447" i="12"/>
  <c r="S447" i="12" s="1"/>
  <c r="R369" i="12"/>
  <c r="S369" i="12" s="1"/>
  <c r="R52" i="12"/>
  <c r="S52" i="12" s="1"/>
  <c r="R106" i="12"/>
  <c r="S106" i="12" s="1"/>
  <c r="R206" i="12"/>
  <c r="S206" i="12" s="1"/>
  <c r="R168" i="12"/>
  <c r="S168" i="12" s="1"/>
  <c r="R528" i="12"/>
  <c r="S528" i="12" s="1"/>
  <c r="R294" i="12"/>
  <c r="S294" i="12" s="1"/>
  <c r="R267" i="12"/>
  <c r="S267" i="12" s="1"/>
  <c r="R540" i="12"/>
  <c r="S540" i="12" s="1"/>
  <c r="R169" i="12"/>
  <c r="S169" i="12" s="1"/>
  <c r="R342" i="12"/>
  <c r="S342" i="12" s="1"/>
  <c r="R62" i="12"/>
  <c r="S62" i="12" s="1"/>
  <c r="R170" i="12"/>
  <c r="S170" i="12" s="1"/>
  <c r="R280" i="12"/>
  <c r="S280" i="12" s="1"/>
  <c r="R458" i="12"/>
  <c r="S458" i="12" s="1"/>
  <c r="R361" i="12"/>
  <c r="S361" i="12" s="1"/>
  <c r="R21" i="12"/>
  <c r="S21" i="12" s="1"/>
  <c r="R217" i="12"/>
  <c r="S217" i="12" s="1"/>
  <c r="R414" i="12"/>
  <c r="S414" i="12" s="1"/>
  <c r="R459" i="12"/>
  <c r="S459" i="12" s="1"/>
  <c r="R412" i="12"/>
  <c r="S412" i="12" s="1"/>
  <c r="R496" i="12"/>
  <c r="S496" i="12" s="1"/>
  <c r="R213" i="12"/>
  <c r="S213" i="12" s="1"/>
  <c r="R425" i="12"/>
  <c r="S425" i="12" s="1"/>
  <c r="R174" i="12"/>
  <c r="S174" i="12" s="1"/>
  <c r="R511" i="12"/>
  <c r="S511" i="12" s="1"/>
  <c r="R279" i="12"/>
  <c r="S279" i="12" s="1"/>
  <c r="R350" i="12"/>
  <c r="S350" i="12" s="1"/>
  <c r="R92" i="12"/>
  <c r="S92" i="12" s="1"/>
  <c r="R235" i="12"/>
  <c r="S235" i="12" s="1"/>
  <c r="R288" i="12"/>
  <c r="S288" i="12" s="1"/>
  <c r="R335" i="12"/>
  <c r="S335" i="12" s="1"/>
  <c r="R27" i="12"/>
  <c r="S27" i="12" s="1"/>
  <c r="R223" i="12"/>
  <c r="S223" i="12" s="1"/>
  <c r="R495" i="12"/>
  <c r="S495" i="12" s="1"/>
  <c r="R281" i="12"/>
  <c r="S281" i="12" s="1"/>
  <c r="R336" i="12"/>
  <c r="S336" i="12" s="1"/>
  <c r="R64" i="12"/>
  <c r="S64" i="12" s="1"/>
  <c r="R29" i="12"/>
  <c r="S29" i="12" s="1"/>
  <c r="R504" i="12"/>
  <c r="S504" i="12" s="1"/>
  <c r="R428" i="12"/>
  <c r="S428" i="12" s="1"/>
  <c r="R460" i="12"/>
  <c r="S460" i="12" s="1"/>
  <c r="R263" i="12"/>
  <c r="S263" i="12" s="1"/>
  <c r="R57" i="12"/>
  <c r="S57" i="12" s="1"/>
  <c r="R149" i="12"/>
  <c r="S149" i="12" s="1"/>
  <c r="R179" i="12"/>
  <c r="S179" i="12" s="1"/>
  <c r="R224" i="12"/>
  <c r="S224" i="12" s="1"/>
  <c r="R523" i="12"/>
  <c r="S523" i="12" s="1"/>
  <c r="R291" i="12"/>
  <c r="S291" i="12" s="1"/>
  <c r="R437" i="12"/>
  <c r="S437" i="12" s="1"/>
  <c r="R338" i="12"/>
  <c r="S338" i="12" s="1"/>
  <c r="R422" i="12"/>
  <c r="S422" i="12" s="1"/>
  <c r="R158" i="12"/>
  <c r="S158" i="12" s="1"/>
  <c r="R413" i="12"/>
  <c r="S413" i="12" s="1"/>
  <c r="R516" i="12"/>
  <c r="S516" i="12" s="1"/>
  <c r="R506" i="12"/>
  <c r="S506" i="12" s="1"/>
  <c r="R438" i="12"/>
  <c r="S438" i="12" s="1"/>
  <c r="R339" i="12"/>
  <c r="S339" i="12" s="1"/>
  <c r="R423" i="12"/>
  <c r="S423" i="12" s="1"/>
  <c r="R67" i="12"/>
  <c r="S67" i="12" s="1"/>
  <c r="R159" i="12"/>
  <c r="S159" i="12" s="1"/>
  <c r="R404" i="12"/>
  <c r="S404" i="12" s="1"/>
  <c r="R393" i="12"/>
  <c r="S393" i="12" s="1"/>
  <c r="R244" i="12"/>
  <c r="S244" i="12" s="1"/>
  <c r="R189" i="12"/>
  <c r="S189" i="12" s="1"/>
  <c r="R317" i="12"/>
  <c r="S317" i="12" s="1"/>
  <c r="R242" i="12"/>
  <c r="S242" i="12" s="1"/>
  <c r="R571" i="12"/>
  <c r="S571" i="12" s="1"/>
  <c r="R577" i="12"/>
  <c r="S577" i="12" s="1"/>
  <c r="R555" i="12"/>
  <c r="S555" i="12" s="1"/>
  <c r="R252" i="12"/>
  <c r="S252" i="12" s="1"/>
  <c r="R303" i="12"/>
  <c r="S303" i="12" s="1"/>
  <c r="R5" i="12"/>
  <c r="S5" i="12" s="1"/>
  <c r="R193" i="12"/>
  <c r="S193" i="12" s="1"/>
  <c r="R569" i="12"/>
  <c r="S569" i="12" s="1"/>
  <c r="R125" i="12"/>
  <c r="S125" i="12" s="1"/>
  <c r="R45" i="12"/>
  <c r="S45" i="12" s="1"/>
  <c r="R33" i="12"/>
  <c r="S33" i="12" s="1"/>
  <c r="R118" i="12"/>
  <c r="S118" i="12" s="1"/>
  <c r="R323" i="12"/>
  <c r="S323" i="12" s="1"/>
  <c r="R568" i="12"/>
  <c r="S568" i="12" s="1"/>
  <c r="R37" i="12"/>
  <c r="S37" i="12" s="1"/>
  <c r="R85" i="12"/>
  <c r="S85" i="12" s="1"/>
  <c r="R397" i="12"/>
  <c r="S397" i="12" s="1"/>
  <c r="R483" i="12"/>
  <c r="S483" i="12" s="1"/>
  <c r="R468" i="12"/>
  <c r="S468" i="12" s="1"/>
  <c r="R81" i="12"/>
  <c r="S81" i="12" s="1"/>
  <c r="R329" i="12"/>
  <c r="S329" i="12" s="1"/>
  <c r="R485" i="12"/>
  <c r="S485" i="12" s="1"/>
  <c r="R551" i="12"/>
  <c r="S551" i="12" s="1"/>
  <c r="R466" i="12"/>
  <c r="S466" i="12" s="1"/>
  <c r="R475" i="12"/>
  <c r="S475" i="12" s="1"/>
  <c r="R256" i="12"/>
  <c r="S256" i="12" s="1"/>
  <c r="R469" i="12"/>
  <c r="S469" i="12" s="1"/>
  <c r="R134" i="12"/>
  <c r="S134" i="12" s="1"/>
  <c r="R83" i="12"/>
  <c r="S83" i="12" s="1"/>
  <c r="R69" i="12"/>
  <c r="S69" i="12" s="1"/>
  <c r="R14" i="12"/>
  <c r="S14" i="12" s="1"/>
  <c r="R481" i="12"/>
  <c r="S481" i="12" s="1"/>
  <c r="R558" i="12"/>
  <c r="S558" i="12" s="1"/>
  <c r="R255" i="12"/>
  <c r="S255" i="12" s="1"/>
  <c r="R247" i="12"/>
  <c r="S247" i="12" s="1"/>
  <c r="R11" i="12"/>
  <c r="S11" i="12" s="1"/>
  <c r="R380" i="12"/>
  <c r="S380" i="12" s="1"/>
  <c r="R477" i="12"/>
  <c r="S477" i="12" s="1"/>
  <c r="R392" i="12"/>
  <c r="S392" i="12" s="1"/>
  <c r="R246" i="12"/>
  <c r="S246" i="12" s="1"/>
  <c r="R113" i="12"/>
  <c r="S113" i="12" s="1"/>
  <c r="R535" i="12"/>
  <c r="S535" i="12" s="1"/>
  <c r="R530" i="12"/>
  <c r="S530" i="12" s="1"/>
  <c r="R236" i="12"/>
  <c r="S236" i="12" s="1"/>
  <c r="R509" i="12"/>
  <c r="S509" i="12" s="1"/>
  <c r="R491" i="12"/>
  <c r="S491" i="12" s="1"/>
  <c r="R212" i="12"/>
  <c r="S212" i="12" s="1"/>
  <c r="R455" i="12"/>
  <c r="S455" i="12" s="1"/>
  <c r="R60" i="12"/>
  <c r="S60" i="12" s="1"/>
  <c r="R432" i="12"/>
  <c r="S432" i="12" s="1"/>
  <c r="R53" i="12"/>
  <c r="S53" i="12" s="1"/>
  <c r="R176" i="12"/>
  <c r="S176" i="12" s="1"/>
  <c r="R519" i="12"/>
  <c r="S519" i="12" s="1"/>
  <c r="R287" i="12"/>
  <c r="S287" i="12" s="1"/>
  <c r="R371" i="12"/>
  <c r="S371" i="12" s="1"/>
  <c r="R100" i="12"/>
  <c r="S100" i="12" s="1"/>
  <c r="R512" i="12"/>
  <c r="S512" i="12" s="1"/>
  <c r="R296" i="12"/>
  <c r="S296" i="12" s="1"/>
  <c r="R343" i="12"/>
  <c r="S343" i="12" s="1"/>
  <c r="R93" i="12"/>
  <c r="S93" i="12" s="1"/>
  <c r="R182" i="12"/>
  <c r="S182" i="12" s="1"/>
  <c r="R228" i="12"/>
  <c r="S228" i="12" s="1"/>
  <c r="R503" i="12"/>
  <c r="S503" i="12" s="1"/>
  <c r="R289" i="12"/>
  <c r="S289" i="12" s="1"/>
  <c r="R344" i="12"/>
  <c r="S344" i="12" s="1"/>
  <c r="R94" i="12"/>
  <c r="S94" i="12" s="1"/>
  <c r="R144" i="12"/>
  <c r="S144" i="12" s="1"/>
  <c r="R410" i="12"/>
  <c r="S410" i="12" s="1"/>
  <c r="R222" i="12"/>
  <c r="S222" i="12" s="1"/>
  <c r="R545" i="12"/>
  <c r="S545" i="12" s="1"/>
  <c r="R227" i="12"/>
  <c r="S227" i="12" s="1"/>
  <c r="R521" i="11"/>
  <c r="S521" i="11" s="1"/>
  <c r="R98" i="11"/>
  <c r="S98" i="11" s="1"/>
  <c r="U208" i="14"/>
  <c r="R243" i="14"/>
  <c r="S243" i="14" s="1"/>
  <c r="R163" i="14"/>
  <c r="S163" i="14" s="1"/>
  <c r="W163" i="14" s="1"/>
  <c r="X163" i="14" s="1"/>
  <c r="Y163" i="14" s="1"/>
  <c r="R169" i="14"/>
  <c r="S169" i="14" s="1"/>
  <c r="R175" i="14"/>
  <c r="S175" i="14" s="1"/>
  <c r="R127" i="12"/>
  <c r="S127" i="12" s="1"/>
  <c r="R347" i="12"/>
  <c r="S347" i="12" s="1"/>
  <c r="R529" i="11"/>
  <c r="S529" i="11" s="1"/>
  <c r="R480" i="13"/>
  <c r="S480" i="13" s="1"/>
  <c r="R146" i="12"/>
  <c r="S146" i="12" s="1"/>
  <c r="R416" i="12"/>
  <c r="S416" i="12" s="1"/>
  <c r="R571" i="11"/>
  <c r="S571" i="11" s="1"/>
  <c r="R224" i="11"/>
  <c r="S224" i="11" s="1"/>
  <c r="R262" i="13"/>
  <c r="S262" i="13" s="1"/>
  <c r="W262" i="13" s="1"/>
  <c r="X262" i="13" s="1"/>
  <c r="Y262" i="13" s="1"/>
  <c r="R414" i="11"/>
  <c r="S414" i="11" s="1"/>
  <c r="R345" i="12"/>
  <c r="S345" i="12" s="1"/>
  <c r="R330" i="12"/>
  <c r="S330" i="12" s="1"/>
  <c r="R91" i="12"/>
  <c r="S91" i="12" s="1"/>
  <c r="W91" i="12" s="1"/>
  <c r="X91" i="12" s="1"/>
  <c r="Y91" i="12" s="1"/>
  <c r="R417" i="11"/>
  <c r="S417" i="11" s="1"/>
  <c r="R387" i="11"/>
  <c r="S387" i="11" s="1"/>
  <c r="R154" i="11"/>
  <c r="S154" i="11" s="1"/>
  <c r="R544" i="11"/>
  <c r="S544" i="11" s="1"/>
  <c r="R277" i="11"/>
  <c r="S277" i="11" s="1"/>
  <c r="R91" i="11"/>
  <c r="S91" i="11" s="1"/>
  <c r="W91" i="11" s="1"/>
  <c r="X91" i="11" s="1"/>
  <c r="Y91" i="11" s="1"/>
  <c r="R121" i="11"/>
  <c r="S121" i="11" s="1"/>
  <c r="R265" i="11"/>
  <c r="S265" i="11" s="1"/>
  <c r="R313" i="11"/>
  <c r="S313" i="11" s="1"/>
  <c r="R542" i="11"/>
  <c r="S542" i="11" s="1"/>
  <c r="R532" i="11"/>
  <c r="S532" i="11" s="1"/>
  <c r="R517" i="11"/>
  <c r="S517" i="11" s="1"/>
  <c r="R543" i="11"/>
  <c r="S543" i="11" s="1"/>
  <c r="R525" i="11"/>
  <c r="S525" i="11" s="1"/>
  <c r="R566" i="11"/>
  <c r="S566" i="11" s="1"/>
  <c r="R552" i="11"/>
  <c r="S552" i="11" s="1"/>
  <c r="R503" i="11"/>
  <c r="S503" i="11" s="1"/>
  <c r="R576" i="11"/>
  <c r="S576" i="11" s="1"/>
  <c r="R506" i="11"/>
  <c r="S506" i="11" s="1"/>
  <c r="R495" i="11"/>
  <c r="S495" i="11" s="1"/>
  <c r="R558" i="11"/>
  <c r="S558" i="11" s="1"/>
  <c r="R520" i="11"/>
  <c r="S520" i="11" s="1"/>
  <c r="R541" i="11"/>
  <c r="S541" i="11" s="1"/>
  <c r="R557" i="11"/>
  <c r="S557" i="11" s="1"/>
  <c r="R554" i="11"/>
  <c r="S554" i="11" s="1"/>
  <c r="R496" i="11"/>
  <c r="S496" i="11" s="1"/>
  <c r="R578" i="11"/>
  <c r="S578" i="11" s="1"/>
  <c r="R500" i="11"/>
  <c r="S500" i="11" s="1"/>
  <c r="R345" i="11"/>
  <c r="S345" i="11" s="1"/>
  <c r="R367" i="11"/>
  <c r="S367" i="11" s="1"/>
  <c r="R384" i="11"/>
  <c r="S384" i="11" s="1"/>
  <c r="R354" i="11"/>
  <c r="S354" i="11" s="1"/>
  <c r="R335" i="11"/>
  <c r="S335" i="11" s="1"/>
  <c r="R368" i="11"/>
  <c r="S368" i="11" s="1"/>
  <c r="R364" i="11"/>
  <c r="S364" i="11" s="1"/>
  <c r="R396" i="11"/>
  <c r="S396" i="11" s="1"/>
  <c r="R400" i="11"/>
  <c r="S400" i="11" s="1"/>
  <c r="R347" i="11"/>
  <c r="S347" i="11" s="1"/>
  <c r="R381" i="11"/>
  <c r="S381" i="11" s="1"/>
  <c r="R343" i="11"/>
  <c r="S343" i="11" s="1"/>
  <c r="R203" i="11"/>
  <c r="S203" i="11" s="1"/>
  <c r="R166" i="11"/>
  <c r="S166" i="11" s="1"/>
  <c r="R147" i="11"/>
  <c r="S147" i="11" s="1"/>
  <c r="R182" i="11"/>
  <c r="S182" i="11" s="1"/>
  <c r="R146" i="11"/>
  <c r="S146" i="11" s="1"/>
  <c r="R502" i="11"/>
  <c r="S502" i="11" s="1"/>
  <c r="R559" i="11"/>
  <c r="S559" i="11" s="1"/>
  <c r="R573" i="11"/>
  <c r="S573" i="11" s="1"/>
  <c r="R570" i="11"/>
  <c r="S570" i="11" s="1"/>
  <c r="R494" i="11"/>
  <c r="S494" i="11" s="1"/>
  <c r="R534" i="11"/>
  <c r="S534" i="11" s="1"/>
  <c r="R567" i="11"/>
  <c r="S567" i="11" s="1"/>
  <c r="R516" i="11"/>
  <c r="S516" i="11" s="1"/>
  <c r="R540" i="11"/>
  <c r="S540" i="11" s="1"/>
  <c r="R533" i="11"/>
  <c r="S533" i="11" s="1"/>
  <c r="R501" i="11"/>
  <c r="S501" i="11" s="1"/>
  <c r="R549" i="11"/>
  <c r="S549" i="11" s="1"/>
  <c r="R556" i="11"/>
  <c r="S556" i="11" s="1"/>
  <c r="R527" i="11"/>
  <c r="S527" i="11" s="1"/>
  <c r="R565" i="11"/>
  <c r="S565" i="11" s="1"/>
  <c r="R538" i="11"/>
  <c r="S538" i="11" s="1"/>
  <c r="R560" i="11"/>
  <c r="S560" i="11" s="1"/>
  <c r="R519" i="11"/>
  <c r="S519" i="11" s="1"/>
  <c r="R535" i="11"/>
  <c r="S535" i="11" s="1"/>
  <c r="R568" i="11"/>
  <c r="S568" i="11" s="1"/>
  <c r="R514" i="11"/>
  <c r="S514" i="11" s="1"/>
  <c r="R577" i="11"/>
  <c r="S577" i="11" s="1"/>
  <c r="R509" i="11"/>
  <c r="S509" i="11" s="1"/>
  <c r="R524" i="11"/>
  <c r="S524" i="11" s="1"/>
  <c r="R515" i="11"/>
  <c r="S515" i="11" s="1"/>
  <c r="R504" i="11"/>
  <c r="S504" i="11" s="1"/>
  <c r="R528" i="11"/>
  <c r="S528" i="11" s="1"/>
  <c r="R403" i="11"/>
  <c r="S403" i="11" s="1"/>
  <c r="R377" i="11"/>
  <c r="S377" i="11" s="1"/>
  <c r="R388" i="11"/>
  <c r="S388" i="11" s="1"/>
  <c r="R336" i="11"/>
  <c r="S336" i="11" s="1"/>
  <c r="R363" i="11"/>
  <c r="S363" i="11" s="1"/>
  <c r="R399" i="11"/>
  <c r="S399" i="11" s="1"/>
  <c r="R382" i="11"/>
  <c r="S382" i="11" s="1"/>
  <c r="R360" i="11"/>
  <c r="S360" i="11" s="1"/>
  <c r="R404" i="11"/>
  <c r="S404" i="11" s="1"/>
  <c r="R358" i="11"/>
  <c r="S358" i="11" s="1"/>
  <c r="R379" i="11"/>
  <c r="S379" i="11" s="1"/>
  <c r="R339" i="11"/>
  <c r="S339" i="11" s="1"/>
  <c r="R349" i="11"/>
  <c r="S349" i="11" s="1"/>
  <c r="R181" i="11"/>
  <c r="S181" i="11" s="1"/>
  <c r="R155" i="11"/>
  <c r="S155" i="11" s="1"/>
  <c r="R163" i="11"/>
  <c r="S163" i="11" s="1"/>
  <c r="R168" i="11"/>
  <c r="S168" i="11" s="1"/>
  <c r="R572" i="11"/>
  <c r="S572" i="11" s="1"/>
  <c r="R546" i="11"/>
  <c r="S546" i="11" s="1"/>
  <c r="R440" i="11"/>
  <c r="S440" i="11" s="1"/>
  <c r="R466" i="11"/>
  <c r="S466" i="11" s="1"/>
  <c r="R432" i="11"/>
  <c r="S432" i="11" s="1"/>
  <c r="R463" i="11"/>
  <c r="S463" i="11" s="1"/>
  <c r="R426" i="11"/>
  <c r="S426" i="11" s="1"/>
  <c r="R484" i="11"/>
  <c r="S484" i="11" s="1"/>
  <c r="R448" i="11"/>
  <c r="S448" i="11" s="1"/>
  <c r="R350" i="11"/>
  <c r="S350" i="11" s="1"/>
  <c r="R344" i="11"/>
  <c r="S344" i="11" s="1"/>
  <c r="R341" i="11"/>
  <c r="S341" i="11" s="1"/>
  <c r="R380" i="11"/>
  <c r="S380" i="11" s="1"/>
  <c r="R330" i="11"/>
  <c r="S330" i="11" s="1"/>
  <c r="R282" i="11"/>
  <c r="S282" i="11" s="1"/>
  <c r="R267" i="11"/>
  <c r="S267" i="11" s="1"/>
  <c r="R266" i="11"/>
  <c r="S266" i="11" s="1"/>
  <c r="R297" i="11"/>
  <c r="S297" i="11" s="1"/>
  <c r="R575" i="11"/>
  <c r="S575" i="11" s="1"/>
  <c r="R468" i="11"/>
  <c r="S468" i="11" s="1"/>
  <c r="R467" i="11"/>
  <c r="S467" i="11" s="1"/>
  <c r="R420" i="11"/>
  <c r="S420" i="11" s="1"/>
  <c r="R429" i="11"/>
  <c r="S429" i="11" s="1"/>
  <c r="R452" i="11"/>
  <c r="S452" i="11" s="1"/>
  <c r="R412" i="11"/>
  <c r="S412" i="11" s="1"/>
  <c r="R477" i="11"/>
  <c r="S477" i="11" s="1"/>
  <c r="R447" i="11"/>
  <c r="S447" i="11" s="1"/>
  <c r="R370" i="11"/>
  <c r="S370" i="11" s="1"/>
  <c r="R362" i="11"/>
  <c r="S362" i="11" s="1"/>
  <c r="R402" i="11"/>
  <c r="S402" i="11" s="1"/>
  <c r="R325" i="11"/>
  <c r="S325" i="11" s="1"/>
  <c r="R289" i="11"/>
  <c r="S289" i="11" s="1"/>
  <c r="R274" i="11"/>
  <c r="S274" i="11" s="1"/>
  <c r="R316" i="11"/>
  <c r="S316" i="11" s="1"/>
  <c r="R326" i="11"/>
  <c r="S326" i="11" s="1"/>
  <c r="R312" i="11"/>
  <c r="S312" i="11" s="1"/>
  <c r="R314" i="11"/>
  <c r="S314" i="11" s="1"/>
  <c r="R242" i="11"/>
  <c r="S242" i="11" s="1"/>
  <c r="R209" i="11"/>
  <c r="S209" i="11" s="1"/>
  <c r="R230" i="11"/>
  <c r="S230" i="11" s="1"/>
  <c r="R220" i="11"/>
  <c r="S220" i="11" s="1"/>
  <c r="R215" i="11"/>
  <c r="S215" i="11" s="1"/>
  <c r="R244" i="11"/>
  <c r="S244" i="11" s="1"/>
  <c r="R176" i="11"/>
  <c r="S176" i="11" s="1"/>
  <c r="R112" i="11"/>
  <c r="S112" i="11" s="1"/>
  <c r="R127" i="11"/>
  <c r="S127" i="11" s="1"/>
  <c r="R126" i="11"/>
  <c r="S126" i="11" s="1"/>
  <c r="R131" i="11"/>
  <c r="S131" i="11" s="1"/>
  <c r="R125" i="11"/>
  <c r="S125" i="11" s="1"/>
  <c r="R95" i="11"/>
  <c r="S95" i="11" s="1"/>
  <c r="R116" i="11"/>
  <c r="S116" i="11" s="1"/>
  <c r="R93" i="11"/>
  <c r="S93" i="11" s="1"/>
  <c r="R99" i="11"/>
  <c r="S99" i="11" s="1"/>
  <c r="R86" i="11"/>
  <c r="S86" i="11" s="1"/>
  <c r="R44" i="11"/>
  <c r="S44" i="11" s="1"/>
  <c r="R11" i="11"/>
  <c r="S11" i="11" s="1"/>
  <c r="R6" i="11"/>
  <c r="S6" i="11" s="1"/>
  <c r="R43" i="11"/>
  <c r="S43" i="11" s="1"/>
  <c r="R32" i="11"/>
  <c r="S32" i="11" s="1"/>
  <c r="R522" i="11"/>
  <c r="S522" i="11" s="1"/>
  <c r="R498" i="11"/>
  <c r="S498" i="11" s="1"/>
  <c r="R443" i="11"/>
  <c r="S443" i="11" s="1"/>
  <c r="R418" i="11"/>
  <c r="S418" i="11" s="1"/>
  <c r="R435" i="11"/>
  <c r="S435" i="11" s="1"/>
  <c r="R422" i="11"/>
  <c r="S422" i="11" s="1"/>
  <c r="R455" i="11"/>
  <c r="S455" i="11" s="1"/>
  <c r="R451" i="11"/>
  <c r="S451" i="11" s="1"/>
  <c r="R445" i="11"/>
  <c r="S445" i="11" s="1"/>
  <c r="R372" i="11"/>
  <c r="S372" i="11" s="1"/>
  <c r="R356" i="11"/>
  <c r="S356" i="11" s="1"/>
  <c r="R359" i="11"/>
  <c r="S359" i="11" s="1"/>
  <c r="R383" i="11"/>
  <c r="S383" i="11" s="1"/>
  <c r="R378" i="11"/>
  <c r="S378" i="11" s="1"/>
  <c r="R307" i="11"/>
  <c r="S307" i="11" s="1"/>
  <c r="R304" i="11"/>
  <c r="S304" i="11" s="1"/>
  <c r="R264" i="11"/>
  <c r="S264" i="11" s="1"/>
  <c r="R294" i="11"/>
  <c r="S294" i="11" s="1"/>
  <c r="R318" i="11"/>
  <c r="S318" i="11" s="1"/>
  <c r="R273" i="11"/>
  <c r="S273" i="11" s="1"/>
  <c r="R206" i="11"/>
  <c r="S206" i="11" s="1"/>
  <c r="R212" i="11"/>
  <c r="S212" i="11" s="1"/>
  <c r="R219" i="11"/>
  <c r="S219" i="11" s="1"/>
  <c r="R210" i="11"/>
  <c r="S210" i="11" s="1"/>
  <c r="R257" i="11"/>
  <c r="S257" i="11" s="1"/>
  <c r="R186" i="11"/>
  <c r="S186" i="11" s="1"/>
  <c r="R195" i="11"/>
  <c r="S195" i="11" s="1"/>
  <c r="R113" i="11"/>
  <c r="S113" i="11" s="1"/>
  <c r="R110" i="11"/>
  <c r="S110" i="11" s="1"/>
  <c r="R128" i="11"/>
  <c r="S128" i="11" s="1"/>
  <c r="R124" i="11"/>
  <c r="S124" i="11" s="1"/>
  <c r="R109" i="11"/>
  <c r="S109" i="11" s="1"/>
  <c r="R94" i="11"/>
  <c r="S94" i="11" s="1"/>
  <c r="R134" i="11"/>
  <c r="S134" i="11" s="1"/>
  <c r="R108" i="11"/>
  <c r="S108" i="11" s="1"/>
  <c r="R123" i="11"/>
  <c r="S123" i="11" s="1"/>
  <c r="R492" i="11"/>
  <c r="S492" i="11" s="1"/>
  <c r="R518" i="11"/>
  <c r="S518" i="11" s="1"/>
  <c r="R510" i="11"/>
  <c r="S510" i="11" s="1"/>
  <c r="R551" i="11"/>
  <c r="S551" i="11" s="1"/>
  <c r="R441" i="11"/>
  <c r="S441" i="11" s="1"/>
  <c r="R439" i="11"/>
  <c r="S439" i="11" s="1"/>
  <c r="R465" i="11"/>
  <c r="S465" i="11" s="1"/>
  <c r="R485" i="11"/>
  <c r="S485" i="11" s="1"/>
  <c r="R449" i="11"/>
  <c r="S449" i="11" s="1"/>
  <c r="R470" i="11"/>
  <c r="S470" i="11" s="1"/>
  <c r="R419" i="11"/>
  <c r="S419" i="11" s="1"/>
  <c r="R348" i="11"/>
  <c r="S348" i="11" s="1"/>
  <c r="R355" i="11"/>
  <c r="S355" i="11" s="1"/>
  <c r="R366" i="11"/>
  <c r="S366" i="11" s="1"/>
  <c r="R376" i="11"/>
  <c r="S376" i="11" s="1"/>
  <c r="R278" i="11"/>
  <c r="S278" i="11" s="1"/>
  <c r="R293" i="11"/>
  <c r="S293" i="11" s="1"/>
  <c r="R290" i="11"/>
  <c r="S290" i="11" s="1"/>
  <c r="R275" i="11"/>
  <c r="S275" i="11" s="1"/>
  <c r="R276" i="11"/>
  <c r="S276" i="11" s="1"/>
  <c r="R299" i="11"/>
  <c r="S299" i="11" s="1"/>
  <c r="R201" i="11"/>
  <c r="S201" i="11" s="1"/>
  <c r="R225" i="11"/>
  <c r="S225" i="11" s="1"/>
  <c r="R236" i="11"/>
  <c r="S236" i="11" s="1"/>
  <c r="R237" i="11"/>
  <c r="S237" i="11" s="1"/>
  <c r="R258" i="11"/>
  <c r="S258" i="11" s="1"/>
  <c r="R243" i="11"/>
  <c r="S243" i="11" s="1"/>
  <c r="R161" i="11"/>
  <c r="S161" i="11" s="1"/>
  <c r="R111" i="11"/>
  <c r="S111" i="11" s="1"/>
  <c r="R136" i="11"/>
  <c r="S136" i="11" s="1"/>
  <c r="R132" i="11"/>
  <c r="S132" i="11" s="1"/>
  <c r="R133" i="11"/>
  <c r="S133" i="11" s="1"/>
  <c r="R96" i="11"/>
  <c r="S96" i="11" s="1"/>
  <c r="R122" i="11"/>
  <c r="S122" i="11" s="1"/>
  <c r="R115" i="11"/>
  <c r="S115" i="11" s="1"/>
  <c r="R117" i="11"/>
  <c r="S117" i="11" s="1"/>
  <c r="R118" i="11"/>
  <c r="S118" i="11" s="1"/>
  <c r="R107" i="11"/>
  <c r="S107" i="11" s="1"/>
  <c r="R548" i="11"/>
  <c r="S548" i="11" s="1"/>
  <c r="R472" i="11"/>
  <c r="S472" i="11" s="1"/>
  <c r="R437" i="11"/>
  <c r="S437" i="11" s="1"/>
  <c r="R415" i="11"/>
  <c r="S415" i="11" s="1"/>
  <c r="R428" i="11"/>
  <c r="S428" i="11" s="1"/>
  <c r="R456" i="11"/>
  <c r="S456" i="11" s="1"/>
  <c r="R462" i="11"/>
  <c r="S462" i="11" s="1"/>
  <c r="R423" i="11"/>
  <c r="S423" i="11" s="1"/>
  <c r="R480" i="11"/>
  <c r="S480" i="11" s="1"/>
  <c r="R479" i="11"/>
  <c r="S479" i="11" s="1"/>
  <c r="R371" i="11"/>
  <c r="S371" i="11" s="1"/>
  <c r="R398" i="11"/>
  <c r="S398" i="11" s="1"/>
  <c r="R386" i="11"/>
  <c r="S386" i="11" s="1"/>
  <c r="R394" i="11"/>
  <c r="S394" i="11" s="1"/>
  <c r="R272" i="11"/>
  <c r="S272" i="11" s="1"/>
  <c r="R298" i="11"/>
  <c r="S298" i="11" s="1"/>
  <c r="R291" i="11"/>
  <c r="S291" i="11" s="1"/>
  <c r="R319" i="11"/>
  <c r="S319" i="11" s="1"/>
  <c r="R328" i="11"/>
  <c r="S328" i="11" s="1"/>
  <c r="R268" i="11"/>
  <c r="S268" i="11" s="1"/>
  <c r="R285" i="11"/>
  <c r="S285" i="11" s="1"/>
  <c r="R235" i="11"/>
  <c r="S235" i="11" s="1"/>
  <c r="R239" i="11"/>
  <c r="S239" i="11" s="1"/>
  <c r="R238" i="11"/>
  <c r="S238" i="11" s="1"/>
  <c r="R227" i="11"/>
  <c r="S227" i="11" s="1"/>
  <c r="R200" i="11"/>
  <c r="S200" i="11" s="1"/>
  <c r="R247" i="11"/>
  <c r="S247" i="11" s="1"/>
  <c r="R248" i="11"/>
  <c r="S248" i="11" s="1"/>
  <c r="R172" i="11"/>
  <c r="S172" i="11" s="1"/>
  <c r="R137" i="11"/>
  <c r="S137" i="11" s="1"/>
  <c r="R101" i="11"/>
  <c r="S101" i="11" s="1"/>
  <c r="R119" i="11"/>
  <c r="S119" i="11" s="1"/>
  <c r="R106" i="11"/>
  <c r="S106" i="11" s="1"/>
  <c r="R92" i="11"/>
  <c r="S92" i="11" s="1"/>
  <c r="R129" i="11"/>
  <c r="S129" i="11" s="1"/>
  <c r="R102" i="11"/>
  <c r="S102" i="11" s="1"/>
  <c r="R82" i="11"/>
  <c r="S82" i="11" s="1"/>
  <c r="R49" i="11"/>
  <c r="S49" i="11" s="1"/>
  <c r="W49" i="11" s="1"/>
  <c r="X49" i="11" s="1"/>
  <c r="Y49" i="11" s="1"/>
  <c r="R574" i="11"/>
  <c r="S574" i="11" s="1"/>
  <c r="R409" i="11"/>
  <c r="S409" i="11" s="1"/>
  <c r="R434" i="11"/>
  <c r="S434" i="11" s="1"/>
  <c r="R444" i="11"/>
  <c r="S444" i="11" s="1"/>
  <c r="R338" i="11"/>
  <c r="S338" i="11" s="1"/>
  <c r="R322" i="11"/>
  <c r="S322" i="11" s="1"/>
  <c r="R321" i="11"/>
  <c r="S321" i="11" s="1"/>
  <c r="R205" i="11"/>
  <c r="S205" i="11" s="1"/>
  <c r="R249" i="11"/>
  <c r="S249" i="11" s="1"/>
  <c r="R211" i="11"/>
  <c r="S211" i="11" s="1"/>
  <c r="R188" i="11"/>
  <c r="S188" i="11" s="1"/>
  <c r="R157" i="11"/>
  <c r="S157" i="11" s="1"/>
  <c r="R169" i="11"/>
  <c r="S169" i="11" s="1"/>
  <c r="R179" i="11"/>
  <c r="S179" i="11" s="1"/>
  <c r="R63" i="11"/>
  <c r="S63" i="11" s="1"/>
  <c r="R66" i="11"/>
  <c r="S66" i="11" s="1"/>
  <c r="R57" i="11"/>
  <c r="S57" i="11" s="1"/>
  <c r="R65" i="11"/>
  <c r="S65" i="11" s="1"/>
  <c r="R42" i="11"/>
  <c r="S42" i="11" s="1"/>
  <c r="R27" i="11"/>
  <c r="S27" i="11" s="1"/>
  <c r="R536" i="11"/>
  <c r="S536" i="11" s="1"/>
  <c r="R469" i="11"/>
  <c r="S469" i="11" s="1"/>
  <c r="R425" i="11"/>
  <c r="S425" i="11" s="1"/>
  <c r="R481" i="11"/>
  <c r="S481" i="11" s="1"/>
  <c r="R390" i="11"/>
  <c r="S390" i="11" s="1"/>
  <c r="R329" i="11"/>
  <c r="S329" i="11" s="1"/>
  <c r="R315" i="11"/>
  <c r="S315" i="11" s="1"/>
  <c r="R246" i="11"/>
  <c r="S246" i="11" s="1"/>
  <c r="R204" i="11"/>
  <c r="S204" i="11" s="1"/>
  <c r="R218" i="11"/>
  <c r="S218" i="11" s="1"/>
  <c r="R193" i="11"/>
  <c r="S193" i="11" s="1"/>
  <c r="R156" i="11"/>
  <c r="S156" i="11" s="1"/>
  <c r="R150" i="11"/>
  <c r="S150" i="11" s="1"/>
  <c r="R81" i="11"/>
  <c r="S81" i="11" s="1"/>
  <c r="R70" i="11"/>
  <c r="S70" i="11" s="1"/>
  <c r="R54" i="11"/>
  <c r="S54" i="11" s="1"/>
  <c r="R40" i="11"/>
  <c r="S40" i="11" s="1"/>
  <c r="R30" i="11"/>
  <c r="S30" i="11" s="1"/>
  <c r="R5" i="11"/>
  <c r="S5" i="11" s="1"/>
  <c r="R36" i="11"/>
  <c r="S36" i="11" s="1"/>
  <c r="R530" i="11"/>
  <c r="S530" i="11" s="1"/>
  <c r="R473" i="11"/>
  <c r="S473" i="11" s="1"/>
  <c r="R436" i="11"/>
  <c r="S436" i="11" s="1"/>
  <c r="R450" i="11"/>
  <c r="S450" i="11" s="1"/>
  <c r="R457" i="11"/>
  <c r="S457" i="11" s="1"/>
  <c r="R413" i="11"/>
  <c r="S413" i="11" s="1"/>
  <c r="R421" i="11"/>
  <c r="S421" i="11" s="1"/>
  <c r="R305" i="11"/>
  <c r="S305" i="11" s="1"/>
  <c r="R286" i="11"/>
  <c r="S286" i="11" s="1"/>
  <c r="R228" i="11"/>
  <c r="S228" i="11" s="1"/>
  <c r="R251" i="11"/>
  <c r="S251" i="11" s="1"/>
  <c r="R254" i="11"/>
  <c r="S254" i="11" s="1"/>
  <c r="R162" i="11"/>
  <c r="S162" i="11" s="1"/>
  <c r="R171" i="11"/>
  <c r="S171" i="11" s="1"/>
  <c r="R144" i="11"/>
  <c r="S144" i="11" s="1"/>
  <c r="R190" i="11"/>
  <c r="S190" i="11" s="1"/>
  <c r="R187" i="11"/>
  <c r="S187" i="11" s="1"/>
  <c r="R87" i="11"/>
  <c r="S87" i="11" s="1"/>
  <c r="R78" i="11"/>
  <c r="S78" i="11" s="1"/>
  <c r="R59" i="11"/>
  <c r="S59" i="11" s="1"/>
  <c r="R55" i="11"/>
  <c r="S55" i="11" s="1"/>
  <c r="R68" i="11"/>
  <c r="S68" i="11" s="1"/>
  <c r="R39" i="11"/>
  <c r="S39" i="11" s="1"/>
  <c r="R26" i="11"/>
  <c r="S26" i="11" s="1"/>
  <c r="R15" i="11"/>
  <c r="S15" i="11" s="1"/>
  <c r="R45" i="11"/>
  <c r="S45" i="11" s="1"/>
  <c r="R471" i="11"/>
  <c r="S471" i="11" s="1"/>
  <c r="R430" i="11"/>
  <c r="S430" i="11" s="1"/>
  <c r="R483" i="11"/>
  <c r="S483" i="11" s="1"/>
  <c r="R395" i="11"/>
  <c r="S395" i="11" s="1"/>
  <c r="R353" i="11"/>
  <c r="S353" i="11" s="1"/>
  <c r="R309" i="11"/>
  <c r="S309" i="11" s="1"/>
  <c r="R320" i="11"/>
  <c r="S320" i="11" s="1"/>
  <c r="R287" i="11"/>
  <c r="S287" i="11" s="1"/>
  <c r="R281" i="11"/>
  <c r="S281" i="11" s="1"/>
  <c r="R311" i="11"/>
  <c r="S311" i="11" s="1"/>
  <c r="R252" i="11"/>
  <c r="S252" i="11" s="1"/>
  <c r="R229" i="11"/>
  <c r="S229" i="11" s="1"/>
  <c r="R222" i="11"/>
  <c r="S222" i="11" s="1"/>
  <c r="R173" i="11"/>
  <c r="S173" i="11" s="1"/>
  <c r="R192" i="11"/>
  <c r="S192" i="11" s="1"/>
  <c r="R170" i="11"/>
  <c r="S170" i="11" s="1"/>
  <c r="R174" i="11"/>
  <c r="S174" i="11" s="1"/>
  <c r="R75" i="11"/>
  <c r="S75" i="11" s="1"/>
  <c r="R22" i="11"/>
  <c r="S22" i="11" s="1"/>
  <c r="R20" i="11"/>
  <c r="S20" i="11" s="1"/>
  <c r="R25" i="11"/>
  <c r="S25" i="11" s="1"/>
  <c r="R23" i="11"/>
  <c r="S23" i="11" s="1"/>
  <c r="R550" i="11"/>
  <c r="S550" i="11" s="1"/>
  <c r="R475" i="11"/>
  <c r="S475" i="11" s="1"/>
  <c r="R461" i="11"/>
  <c r="S461" i="11" s="1"/>
  <c r="R453" i="11"/>
  <c r="S453" i="11" s="1"/>
  <c r="R392" i="11"/>
  <c r="S392" i="11" s="1"/>
  <c r="R375" i="11"/>
  <c r="S375" i="11" s="1"/>
  <c r="R288" i="11"/>
  <c r="S288" i="11" s="1"/>
  <c r="R296" i="11"/>
  <c r="S296" i="11" s="1"/>
  <c r="R223" i="11"/>
  <c r="S223" i="11" s="1"/>
  <c r="R185" i="11"/>
  <c r="S185" i="11" s="1"/>
  <c r="R164" i="11"/>
  <c r="S164" i="11" s="1"/>
  <c r="R177" i="11"/>
  <c r="S177" i="11" s="1"/>
  <c r="R138" i="11"/>
  <c r="S138" i="11" s="1"/>
  <c r="R105" i="11"/>
  <c r="S105" i="11" s="1"/>
  <c r="R80" i="11"/>
  <c r="S80" i="11" s="1"/>
  <c r="R64" i="11"/>
  <c r="S64" i="11" s="1"/>
  <c r="R56" i="11"/>
  <c r="S56" i="11" s="1"/>
  <c r="R62" i="11"/>
  <c r="S62" i="11" s="1"/>
  <c r="R61" i="11"/>
  <c r="S61" i="11" s="1"/>
  <c r="R67" i="11"/>
  <c r="S67" i="11" s="1"/>
  <c r="R10" i="11"/>
  <c r="S10" i="11" s="1"/>
  <c r="R24" i="11"/>
  <c r="S24" i="11" s="1"/>
  <c r="R41" i="11"/>
  <c r="S41" i="11" s="1"/>
  <c r="R8" i="11"/>
  <c r="S8" i="11" s="1"/>
  <c r="R416" i="11"/>
  <c r="S416" i="11" s="1"/>
  <c r="R427" i="11"/>
  <c r="S427" i="11" s="1"/>
  <c r="R433" i="11"/>
  <c r="S433" i="11" s="1"/>
  <c r="R352" i="11"/>
  <c r="S352" i="11" s="1"/>
  <c r="R269" i="11"/>
  <c r="S269" i="11" s="1"/>
  <c r="R270" i="11"/>
  <c r="S270" i="11" s="1"/>
  <c r="R280" i="11"/>
  <c r="S280" i="11" s="1"/>
  <c r="R324" i="11"/>
  <c r="S324" i="11" s="1"/>
  <c r="R241" i="11"/>
  <c r="S241" i="11" s="1"/>
  <c r="R233" i="11"/>
  <c r="S233" i="11" s="1"/>
  <c r="R149" i="11"/>
  <c r="S149" i="11" s="1"/>
  <c r="R194" i="11"/>
  <c r="S194" i="11" s="1"/>
  <c r="R183" i="11"/>
  <c r="S183" i="11" s="1"/>
  <c r="R165" i="11"/>
  <c r="S165" i="11" s="1"/>
  <c r="R79" i="11"/>
  <c r="S79" i="11" s="1"/>
  <c r="R72" i="11"/>
  <c r="S72" i="11" s="1"/>
  <c r="R51" i="11"/>
  <c r="S51" i="11" s="1"/>
  <c r="R52" i="11"/>
  <c r="S52" i="11" s="1"/>
  <c r="R19" i="11"/>
  <c r="S19" i="11" s="1"/>
  <c r="W19" i="11" s="1"/>
  <c r="X19" i="11" s="1"/>
  <c r="Y19" i="11" s="1"/>
  <c r="Y20" i="11" s="1"/>
  <c r="R12" i="11"/>
  <c r="S12" i="11" s="1"/>
  <c r="R34" i="11"/>
  <c r="S34" i="11" s="1"/>
  <c r="R391" i="11"/>
  <c r="S391" i="11" s="1"/>
  <c r="R302" i="11"/>
  <c r="S302" i="11" s="1"/>
  <c r="R308" i="11"/>
  <c r="S308" i="11" s="1"/>
  <c r="R234" i="11"/>
  <c r="S234" i="11" s="1"/>
  <c r="R221" i="11"/>
  <c r="S221" i="11" s="1"/>
  <c r="R158" i="11"/>
  <c r="S158" i="11" s="1"/>
  <c r="R184" i="11"/>
  <c r="S184" i="11" s="1"/>
  <c r="R76" i="11"/>
  <c r="S76" i="11" s="1"/>
  <c r="R83" i="11"/>
  <c r="S83" i="11" s="1"/>
  <c r="R60" i="11"/>
  <c r="S60" i="11" s="1"/>
  <c r="R50" i="11"/>
  <c r="S50" i="11" s="1"/>
  <c r="R73" i="11"/>
  <c r="S73" i="11" s="1"/>
  <c r="R38" i="11"/>
  <c r="S38" i="11" s="1"/>
  <c r="R31" i="11"/>
  <c r="S31" i="11" s="1"/>
  <c r="R9" i="11"/>
  <c r="S9" i="11" s="1"/>
  <c r="R14" i="11"/>
  <c r="S14" i="11" s="1"/>
  <c r="R35" i="11"/>
  <c r="S35" i="11" s="1"/>
  <c r="R512" i="11"/>
  <c r="S512" i="11" s="1"/>
  <c r="R464" i="11"/>
  <c r="S464" i="11" s="1"/>
  <c r="R458" i="11"/>
  <c r="S458" i="11" s="1"/>
  <c r="R476" i="11"/>
  <c r="S476" i="11" s="1"/>
  <c r="R385" i="11"/>
  <c r="S385" i="11" s="1"/>
  <c r="R292" i="11"/>
  <c r="S292" i="11" s="1"/>
  <c r="R283" i="11"/>
  <c r="S283" i="11" s="1"/>
  <c r="R317" i="11"/>
  <c r="S317" i="11" s="1"/>
  <c r="R327" i="11"/>
  <c r="S327" i="11" s="1"/>
  <c r="R217" i="11"/>
  <c r="S217" i="11" s="1"/>
  <c r="R231" i="11"/>
  <c r="S231" i="11" s="1"/>
  <c r="R253" i="11"/>
  <c r="S253" i="11" s="1"/>
  <c r="R167" i="11"/>
  <c r="S167" i="11" s="1"/>
  <c r="R189" i="11"/>
  <c r="S189" i="11" s="1"/>
  <c r="R153" i="11"/>
  <c r="S153" i="11" s="1"/>
  <c r="R152" i="11"/>
  <c r="S152" i="11" s="1"/>
  <c r="R71" i="11"/>
  <c r="S71" i="11" s="1"/>
  <c r="R28" i="11"/>
  <c r="S28" i="11" s="1"/>
  <c r="R33" i="11"/>
  <c r="S33" i="11" s="1"/>
  <c r="R13" i="11"/>
  <c r="S13" i="11" s="1"/>
  <c r="R357" i="11"/>
  <c r="S357" i="11" s="1"/>
  <c r="W409" i="12"/>
  <c r="X409" i="12" s="1"/>
  <c r="Y409" i="12" s="1"/>
  <c r="V409" i="12"/>
  <c r="U410" i="12"/>
  <c r="U411" i="12" s="1"/>
  <c r="R100" i="11"/>
  <c r="S100" i="11" s="1"/>
  <c r="R431" i="11"/>
  <c r="S431" i="11" s="1"/>
  <c r="R213" i="11"/>
  <c r="S213" i="11" s="1"/>
  <c r="R490" i="11"/>
  <c r="S490" i="11" s="1"/>
  <c r="W490" i="11" s="1"/>
  <c r="X490" i="11" s="1"/>
  <c r="Y490" i="11" s="1"/>
  <c r="R454" i="11"/>
  <c r="S454" i="11" s="1"/>
  <c r="R4" i="11"/>
  <c r="S4" i="11" s="1"/>
  <c r="W4" i="11" s="1"/>
  <c r="X4" i="11" s="1"/>
  <c r="Y4" i="11" s="1"/>
  <c r="R145" i="11"/>
  <c r="S145" i="11" s="1"/>
  <c r="R424" i="11"/>
  <c r="S424" i="11" s="1"/>
  <c r="P21" i="10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K49" i="13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49" i="1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P84" i="11" s="1"/>
  <c r="P85" i="11" s="1"/>
  <c r="P86" i="11" s="1"/>
  <c r="P87" i="11" s="1"/>
  <c r="P88" i="11" s="1"/>
  <c r="P86" i="8"/>
  <c r="P87" i="8" s="1"/>
  <c r="P88" i="8" s="1"/>
  <c r="P89" i="8" s="1"/>
  <c r="P90" i="8" s="1"/>
  <c r="P91" i="8" s="1"/>
  <c r="P92" i="8" s="1"/>
  <c r="P93" i="8" s="1"/>
  <c r="P94" i="8" s="1"/>
  <c r="P95" i="8" s="1"/>
  <c r="P96" i="8" s="1"/>
  <c r="P97" i="8" s="1"/>
  <c r="P98" i="8" s="1"/>
  <c r="P99" i="8" s="1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19" i="8" s="1"/>
  <c r="P120" i="8" s="1"/>
  <c r="P121" i="8" s="1"/>
  <c r="P122" i="8" s="1"/>
  <c r="P123" i="8" s="1"/>
  <c r="P124" i="8" s="1"/>
  <c r="P125" i="8" s="1"/>
  <c r="P126" i="8" s="1"/>
  <c r="P127" i="8" s="1"/>
  <c r="K5" i="10"/>
  <c r="P191" i="9"/>
  <c r="P192" i="9" s="1"/>
  <c r="P193" i="9" s="1"/>
  <c r="P194" i="9" s="1"/>
  <c r="P195" i="9" s="1"/>
  <c r="P196" i="9" s="1"/>
  <c r="P197" i="9" s="1"/>
  <c r="P198" i="9" s="1"/>
  <c r="P199" i="9" s="1"/>
  <c r="P200" i="9" s="1"/>
  <c r="P201" i="9" s="1"/>
  <c r="P202" i="9" s="1"/>
  <c r="P203" i="9" s="1"/>
  <c r="P204" i="9" s="1"/>
  <c r="P205" i="9" s="1"/>
  <c r="P206" i="9" s="1"/>
  <c r="P207" i="9" s="1"/>
  <c r="P208" i="9" s="1"/>
  <c r="P209" i="9" s="1"/>
  <c r="P210" i="9" s="1"/>
  <c r="P211" i="9" s="1"/>
  <c r="P212" i="9" s="1"/>
  <c r="P213" i="9" s="1"/>
  <c r="P214" i="9" s="1"/>
  <c r="P215" i="9" s="1"/>
  <c r="P216" i="9" s="1"/>
  <c r="P217" i="9" s="1"/>
  <c r="P218" i="9" s="1"/>
  <c r="P219" i="9" s="1"/>
  <c r="P220" i="9" s="1"/>
  <c r="P221" i="9" s="1"/>
  <c r="P222" i="9" s="1"/>
  <c r="P223" i="9" s="1"/>
  <c r="P224" i="9" s="1"/>
  <c r="P225" i="9" s="1"/>
  <c r="P226" i="9" s="1"/>
  <c r="P227" i="9" s="1"/>
  <c r="P228" i="9" s="1"/>
  <c r="P229" i="9" s="1"/>
  <c r="P230" i="9" s="1"/>
  <c r="P231" i="9" s="1"/>
  <c r="P232" i="9" s="1"/>
  <c r="P233" i="9" s="1"/>
  <c r="P234" i="9" s="1"/>
  <c r="P235" i="9" s="1"/>
  <c r="P236" i="9" s="1"/>
  <c r="P237" i="9" s="1"/>
  <c r="P238" i="9" s="1"/>
  <c r="P239" i="9" s="1"/>
  <c r="P240" i="9" s="1"/>
  <c r="P241" i="9" s="1"/>
  <c r="P242" i="9" s="1"/>
  <c r="K19" i="12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53" i="6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Y18" i="18" l="1"/>
  <c r="Y19" i="18" s="1"/>
  <c r="V367" i="18"/>
  <c r="W367" i="18"/>
  <c r="X367" i="18" s="1"/>
  <c r="Y365" i="18"/>
  <c r="Y366" i="18" s="1"/>
  <c r="Y107" i="21"/>
  <c r="V308" i="18"/>
  <c r="U309" i="18"/>
  <c r="Y147" i="18"/>
  <c r="Y148" i="18" s="1"/>
  <c r="V148" i="18"/>
  <c r="V149" i="18" s="1"/>
  <c r="U6" i="18"/>
  <c r="U7" i="18" s="1"/>
  <c r="W7" i="18" s="1"/>
  <c r="X7" i="18" s="1"/>
  <c r="Y91" i="21"/>
  <c r="Y92" i="21" s="1"/>
  <c r="Y93" i="21" s="1"/>
  <c r="Y21" i="21"/>
  <c r="Y45" i="21"/>
  <c r="Y46" i="21" s="1"/>
  <c r="W78" i="21"/>
  <c r="X78" i="21" s="1"/>
  <c r="V93" i="21"/>
  <c r="Y77" i="21"/>
  <c r="Y9" i="21"/>
  <c r="Y121" i="21"/>
  <c r="Y122" i="21" s="1"/>
  <c r="V109" i="21"/>
  <c r="V110" i="21" s="1"/>
  <c r="W109" i="21"/>
  <c r="X109" i="21" s="1"/>
  <c r="Y54" i="21"/>
  <c r="Y108" i="21"/>
  <c r="W55" i="21"/>
  <c r="X55" i="21" s="1"/>
  <c r="V55" i="21"/>
  <c r="W11" i="21"/>
  <c r="X11" i="21" s="1"/>
  <c r="U12" i="21"/>
  <c r="U56" i="21"/>
  <c r="W110" i="21"/>
  <c r="X110" i="21" s="1"/>
  <c r="V10" i="21"/>
  <c r="V11" i="21" s="1"/>
  <c r="W10" i="21"/>
  <c r="X10" i="21" s="1"/>
  <c r="V22" i="21"/>
  <c r="W22" i="21"/>
  <c r="X22" i="21" s="1"/>
  <c r="U111" i="21"/>
  <c r="W94" i="21"/>
  <c r="X94" i="21" s="1"/>
  <c r="V94" i="21"/>
  <c r="U95" i="21"/>
  <c r="V123" i="21"/>
  <c r="W123" i="21"/>
  <c r="X123" i="21" s="1"/>
  <c r="U124" i="21"/>
  <c r="U23" i="21"/>
  <c r="W68" i="18"/>
  <c r="X68" i="18" s="1"/>
  <c r="Y68" i="18" s="1"/>
  <c r="V68" i="18"/>
  <c r="V69" i="18" s="1"/>
  <c r="V19" i="18"/>
  <c r="U150" i="18"/>
  <c r="W149" i="18"/>
  <c r="X149" i="18" s="1"/>
  <c r="U70" i="18"/>
  <c r="W69" i="18"/>
  <c r="X69" i="18" s="1"/>
  <c r="W194" i="18"/>
  <c r="X194" i="18" s="1"/>
  <c r="Y194" i="18" s="1"/>
  <c r="V194" i="18"/>
  <c r="V195" i="18" s="1"/>
  <c r="W299" i="6"/>
  <c r="X299" i="6" s="1"/>
  <c r="Y299" i="6" s="1"/>
  <c r="Y300" i="6" s="1"/>
  <c r="U40" i="18"/>
  <c r="U41" i="18" s="1"/>
  <c r="W39" i="18"/>
  <c r="X39" i="18" s="1"/>
  <c r="W107" i="18"/>
  <c r="X107" i="18" s="1"/>
  <c r="Y107" i="18" s="1"/>
  <c r="V107" i="18"/>
  <c r="W195" i="18"/>
  <c r="X195" i="18" s="1"/>
  <c r="W38" i="18"/>
  <c r="X38" i="18" s="1"/>
  <c r="Y38" i="18" s="1"/>
  <c r="V38" i="18"/>
  <c r="V39" i="18" s="1"/>
  <c r="U196" i="18"/>
  <c r="W251" i="18"/>
  <c r="X251" i="18" s="1"/>
  <c r="Y251" i="18" s="1"/>
  <c r="V251" i="18"/>
  <c r="V252" i="18" s="1"/>
  <c r="U20" i="18"/>
  <c r="U310" i="18"/>
  <c r="V309" i="18"/>
  <c r="W309" i="18"/>
  <c r="X309" i="18" s="1"/>
  <c r="Y309" i="18" s="1"/>
  <c r="U253" i="18"/>
  <c r="W252" i="18"/>
  <c r="X252" i="18" s="1"/>
  <c r="U108" i="18"/>
  <c r="W370" i="18"/>
  <c r="X370" i="18" s="1"/>
  <c r="W369" i="18"/>
  <c r="X369" i="18" s="1"/>
  <c r="V368" i="18"/>
  <c r="V369" i="18" s="1"/>
  <c r="V370" i="18" s="1"/>
  <c r="W368" i="18"/>
  <c r="X368" i="18" s="1"/>
  <c r="U371" i="18"/>
  <c r="V125" i="17"/>
  <c r="W51" i="17"/>
  <c r="X51" i="17" s="1"/>
  <c r="U53" i="17"/>
  <c r="U54" i="17" s="1"/>
  <c r="V258" i="17"/>
  <c r="V259" i="17" s="1"/>
  <c r="W125" i="17"/>
  <c r="X125" i="17" s="1"/>
  <c r="Y125" i="17" s="1"/>
  <c r="U314" i="17"/>
  <c r="W21" i="17"/>
  <c r="X21" i="17" s="1"/>
  <c r="U22" i="17"/>
  <c r="U23" i="17" s="1"/>
  <c r="U24" i="17" s="1"/>
  <c r="V20" i="17"/>
  <c r="V21" i="17" s="1"/>
  <c r="W20" i="17"/>
  <c r="X20" i="17" s="1"/>
  <c r="Y20" i="17" s="1"/>
  <c r="V20" i="16"/>
  <c r="W20" i="16"/>
  <c r="X20" i="16" s="1"/>
  <c r="Y20" i="16" s="1"/>
  <c r="V5" i="13"/>
  <c r="U21" i="12"/>
  <c r="W21" i="12" s="1"/>
  <c r="X21" i="12" s="1"/>
  <c r="W20" i="12"/>
  <c r="X20" i="12" s="1"/>
  <c r="Y20" i="12" s="1"/>
  <c r="Y200" i="12"/>
  <c r="Y201" i="12" s="1"/>
  <c r="V409" i="11"/>
  <c r="W92" i="11"/>
  <c r="X92" i="11" s="1"/>
  <c r="Y92" i="11" s="1"/>
  <c r="U93" i="11"/>
  <c r="V92" i="11"/>
  <c r="Y392" i="10"/>
  <c r="W6" i="14"/>
  <c r="X6" i="14" s="1"/>
  <c r="Y6" i="14" s="1"/>
  <c r="W19" i="9"/>
  <c r="X19" i="9" s="1"/>
  <c r="Y19" i="9" s="1"/>
  <c r="P360" i="7"/>
  <c r="U365" i="6"/>
  <c r="U366" i="6" s="1"/>
  <c r="W366" i="6" s="1"/>
  <c r="X366" i="6" s="1"/>
  <c r="V364" i="6"/>
  <c r="V131" i="6"/>
  <c r="P175" i="6"/>
  <c r="P114" i="19"/>
  <c r="P115" i="19" s="1"/>
  <c r="P116" i="19" s="1"/>
  <c r="P117" i="19" s="1"/>
  <c r="Y364" i="6"/>
  <c r="Y491" i="13"/>
  <c r="U126" i="14"/>
  <c r="V125" i="14"/>
  <c r="W125" i="14"/>
  <c r="X125" i="14" s="1"/>
  <c r="Y125" i="14" s="1"/>
  <c r="V257" i="14"/>
  <c r="U258" i="14"/>
  <c r="W257" i="14"/>
  <c r="X257" i="14" s="1"/>
  <c r="Y257" i="14" s="1"/>
  <c r="U6" i="13"/>
  <c r="W6" i="13" s="1"/>
  <c r="X6" i="13" s="1"/>
  <c r="Y6" i="13" s="1"/>
  <c r="V299" i="7"/>
  <c r="V300" i="7" s="1"/>
  <c r="W299" i="7"/>
  <c r="X299" i="7" s="1"/>
  <c r="Y299" i="7" s="1"/>
  <c r="U22" i="10"/>
  <c r="Y5" i="16"/>
  <c r="U202" i="12"/>
  <c r="U203" i="12" s="1"/>
  <c r="W203" i="12" s="1"/>
  <c r="X203" i="12" s="1"/>
  <c r="V6" i="14"/>
  <c r="V7" i="14" s="1"/>
  <c r="W21" i="7"/>
  <c r="X21" i="7" s="1"/>
  <c r="Y21" i="7" s="1"/>
  <c r="U248" i="9"/>
  <c r="U336" i="12"/>
  <c r="W336" i="12" s="1"/>
  <c r="X336" i="12" s="1"/>
  <c r="Y336" i="12" s="1"/>
  <c r="V21" i="7"/>
  <c r="V22" i="7" s="1"/>
  <c r="Y187" i="9"/>
  <c r="U313" i="16"/>
  <c r="U314" i="16" s="1"/>
  <c r="W312" i="16"/>
  <c r="X312" i="16" s="1"/>
  <c r="Y312" i="16" s="1"/>
  <c r="V312" i="16"/>
  <c r="V335" i="12"/>
  <c r="V164" i="17"/>
  <c r="W164" i="17"/>
  <c r="X164" i="17" s="1"/>
  <c r="Y164" i="17" s="1"/>
  <c r="U165" i="17"/>
  <c r="U166" i="17" s="1"/>
  <c r="V164" i="16"/>
  <c r="V165" i="16" s="1"/>
  <c r="W145" i="13"/>
  <c r="X145" i="13" s="1"/>
  <c r="W164" i="16"/>
  <c r="X164" i="16" s="1"/>
  <c r="Y164" i="16" s="1"/>
  <c r="Y165" i="16" s="1"/>
  <c r="U166" i="16"/>
  <c r="Y374" i="14"/>
  <c r="Y375" i="14" s="1"/>
  <c r="V312" i="14"/>
  <c r="W312" i="14"/>
  <c r="X312" i="14" s="1"/>
  <c r="Y312" i="14" s="1"/>
  <c r="U313" i="14"/>
  <c r="U314" i="14" s="1"/>
  <c r="U180" i="7"/>
  <c r="W180" i="7" s="1"/>
  <c r="X180" i="7" s="1"/>
  <c r="W178" i="7"/>
  <c r="X178" i="7" s="1"/>
  <c r="Y178" i="7" s="1"/>
  <c r="Y179" i="7" s="1"/>
  <c r="W207" i="16"/>
  <c r="X207" i="16" s="1"/>
  <c r="Y207" i="16" s="1"/>
  <c r="V207" i="16"/>
  <c r="U208" i="16"/>
  <c r="U209" i="16" s="1"/>
  <c r="W322" i="10"/>
  <c r="X322" i="10" s="1"/>
  <c r="Y322" i="10" s="1"/>
  <c r="U260" i="17"/>
  <c r="U261" i="17" s="1"/>
  <c r="V50" i="11"/>
  <c r="W50" i="11"/>
  <c r="X50" i="11" s="1"/>
  <c r="Y50" i="11" s="1"/>
  <c r="U51" i="11"/>
  <c r="U52" i="11" s="1"/>
  <c r="W85" i="8"/>
  <c r="X85" i="8" s="1"/>
  <c r="Y85" i="8" s="1"/>
  <c r="W131" i="8"/>
  <c r="X131" i="8" s="1"/>
  <c r="W364" i="8"/>
  <c r="X364" i="8" s="1"/>
  <c r="W323" i="10"/>
  <c r="X323" i="10" s="1"/>
  <c r="W312" i="9"/>
  <c r="X312" i="9" s="1"/>
  <c r="W51" i="10"/>
  <c r="X51" i="10" s="1"/>
  <c r="V409" i="13"/>
  <c r="W409" i="13"/>
  <c r="X409" i="13" s="1"/>
  <c r="Y409" i="13" s="1"/>
  <c r="V452" i="9"/>
  <c r="W452" i="9"/>
  <c r="X452" i="9" s="1"/>
  <c r="Y452" i="9" s="1"/>
  <c r="V93" i="10"/>
  <c r="W93" i="10"/>
  <c r="X93" i="10" s="1"/>
  <c r="Y93" i="10" s="1"/>
  <c r="U94" i="10"/>
  <c r="U95" i="10" s="1"/>
  <c r="W95" i="10" s="1"/>
  <c r="X95" i="10" s="1"/>
  <c r="W377" i="9"/>
  <c r="X377" i="9" s="1"/>
  <c r="Y377" i="9" s="1"/>
  <c r="V377" i="9"/>
  <c r="U378" i="9"/>
  <c r="U379" i="9" s="1"/>
  <c r="W379" i="9" s="1"/>
  <c r="X379" i="9" s="1"/>
  <c r="U300" i="8"/>
  <c r="U301" i="8" s="1"/>
  <c r="W301" i="8" s="1"/>
  <c r="X301" i="8" s="1"/>
  <c r="W299" i="8"/>
  <c r="X299" i="8" s="1"/>
  <c r="Y299" i="8" s="1"/>
  <c r="V299" i="8"/>
  <c r="U365" i="8"/>
  <c r="U366" i="8" s="1"/>
  <c r="U367" i="8" s="1"/>
  <c r="U21" i="9"/>
  <c r="Y131" i="7"/>
  <c r="U438" i="7"/>
  <c r="U439" i="7" s="1"/>
  <c r="W439" i="7" s="1"/>
  <c r="X439" i="7" s="1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W363" i="7"/>
  <c r="X363" i="7" s="1"/>
  <c r="Y363" i="7" s="1"/>
  <c r="W21" i="10"/>
  <c r="X21" i="10" s="1"/>
  <c r="W90" i="9"/>
  <c r="X90" i="9" s="1"/>
  <c r="Y90" i="9" s="1"/>
  <c r="U91" i="9"/>
  <c r="U92" i="9" s="1"/>
  <c r="U324" i="10"/>
  <c r="U325" i="10" s="1"/>
  <c r="W325" i="10" s="1"/>
  <c r="X325" i="10" s="1"/>
  <c r="U48" i="7"/>
  <c r="U49" i="7" s="1"/>
  <c r="V178" i="7"/>
  <c r="V179" i="7" s="1"/>
  <c r="W46" i="7"/>
  <c r="X46" i="7" s="1"/>
  <c r="Y46" i="7" s="1"/>
  <c r="V46" i="7"/>
  <c r="U6" i="11"/>
  <c r="U7" i="11" s="1"/>
  <c r="V5" i="11"/>
  <c r="W5" i="11"/>
  <c r="X5" i="11" s="1"/>
  <c r="Y5" i="11" s="1"/>
  <c r="V363" i="7"/>
  <c r="U453" i="9"/>
  <c r="U454" i="9" s="1"/>
  <c r="W454" i="9" s="1"/>
  <c r="X454" i="9" s="1"/>
  <c r="U52" i="10"/>
  <c r="W20" i="9"/>
  <c r="X20" i="9" s="1"/>
  <c r="W5" i="8"/>
  <c r="X5" i="8" s="1"/>
  <c r="Y5" i="8" s="1"/>
  <c r="V5" i="8"/>
  <c r="V6" i="8" s="1"/>
  <c r="U87" i="7"/>
  <c r="W236" i="8"/>
  <c r="X236" i="8" s="1"/>
  <c r="Y236" i="8" s="1"/>
  <c r="V236" i="8"/>
  <c r="V237" i="8" s="1"/>
  <c r="V137" i="9"/>
  <c r="W137" i="9"/>
  <c r="X137" i="9" s="1"/>
  <c r="Y137" i="9" s="1"/>
  <c r="U138" i="9"/>
  <c r="U337" i="11"/>
  <c r="W337" i="11" s="1"/>
  <c r="X337" i="11" s="1"/>
  <c r="W194" i="10"/>
  <c r="X194" i="10" s="1"/>
  <c r="Y194" i="10" s="1"/>
  <c r="V20" i="8"/>
  <c r="W20" i="8"/>
  <c r="X20" i="8" s="1"/>
  <c r="Y20" i="8" s="1"/>
  <c r="U21" i="8"/>
  <c r="V236" i="7"/>
  <c r="W236" i="7"/>
  <c r="X236" i="7" s="1"/>
  <c r="Y236" i="7" s="1"/>
  <c r="W247" i="9"/>
  <c r="X247" i="9" s="1"/>
  <c r="W436" i="8"/>
  <c r="X436" i="8" s="1"/>
  <c r="Y436" i="8" s="1"/>
  <c r="V436" i="8"/>
  <c r="U188" i="9"/>
  <c r="U301" i="7"/>
  <c r="W300" i="7"/>
  <c r="X300" i="7" s="1"/>
  <c r="V19" i="9"/>
  <c r="V20" i="9" s="1"/>
  <c r="U23" i="7"/>
  <c r="W23" i="7" s="1"/>
  <c r="X23" i="7" s="1"/>
  <c r="W85" i="7"/>
  <c r="X85" i="7" s="1"/>
  <c r="Y85" i="7" s="1"/>
  <c r="V85" i="7"/>
  <c r="U87" i="6"/>
  <c r="W86" i="6"/>
  <c r="X86" i="6" s="1"/>
  <c r="Y86" i="6" s="1"/>
  <c r="V86" i="6"/>
  <c r="U256" i="10"/>
  <c r="V255" i="10"/>
  <c r="W255" i="10"/>
  <c r="X255" i="10" s="1"/>
  <c r="Y255" i="10" s="1"/>
  <c r="V201" i="12"/>
  <c r="W5" i="7"/>
  <c r="X5" i="7" s="1"/>
  <c r="W237" i="8"/>
  <c r="X237" i="8" s="1"/>
  <c r="W311" i="9"/>
  <c r="X311" i="9" s="1"/>
  <c r="Y311" i="9" s="1"/>
  <c r="V311" i="9"/>
  <c r="V312" i="9" s="1"/>
  <c r="U469" i="10"/>
  <c r="U470" i="10" s="1"/>
  <c r="U238" i="8"/>
  <c r="U239" i="8" s="1"/>
  <c r="V363" i="8"/>
  <c r="V364" i="8" s="1"/>
  <c r="W363" i="8"/>
  <c r="X363" i="8" s="1"/>
  <c r="Y363" i="8" s="1"/>
  <c r="U195" i="10"/>
  <c r="U196" i="10" s="1"/>
  <c r="U313" i="9"/>
  <c r="U314" i="9" s="1"/>
  <c r="W314" i="9" s="1"/>
  <c r="X314" i="9" s="1"/>
  <c r="W179" i="8"/>
  <c r="X179" i="8" s="1"/>
  <c r="Y179" i="8" s="1"/>
  <c r="V179" i="8"/>
  <c r="U180" i="8"/>
  <c r="U181" i="8" s="1"/>
  <c r="U410" i="13"/>
  <c r="U411" i="13" s="1"/>
  <c r="W130" i="8"/>
  <c r="X130" i="8" s="1"/>
  <c r="Y130" i="8" s="1"/>
  <c r="U7" i="8"/>
  <c r="U6" i="10"/>
  <c r="U7" i="10" s="1"/>
  <c r="U364" i="7"/>
  <c r="U365" i="7" s="1"/>
  <c r="V437" i="7"/>
  <c r="W437" i="7"/>
  <c r="X437" i="7" s="1"/>
  <c r="Y437" i="7" s="1"/>
  <c r="U393" i="10"/>
  <c r="U237" i="7"/>
  <c r="U133" i="7"/>
  <c r="W132" i="7"/>
  <c r="X132" i="7" s="1"/>
  <c r="W4" i="7"/>
  <c r="X4" i="7" s="1"/>
  <c r="Y4" i="7" s="1"/>
  <c r="W20" i="10"/>
  <c r="X20" i="10" s="1"/>
  <c r="Y20" i="10" s="1"/>
  <c r="V20" i="10"/>
  <c r="V21" i="10" s="1"/>
  <c r="W493" i="13"/>
  <c r="X493" i="13" s="1"/>
  <c r="U47" i="8"/>
  <c r="W46" i="8"/>
  <c r="X46" i="8" s="1"/>
  <c r="Y46" i="8" s="1"/>
  <c r="V46" i="8"/>
  <c r="V130" i="8"/>
  <c r="V131" i="8" s="1"/>
  <c r="W492" i="13"/>
  <c r="X492" i="13" s="1"/>
  <c r="V492" i="13"/>
  <c r="V493" i="13" s="1"/>
  <c r="W6" i="8"/>
  <c r="X6" i="8" s="1"/>
  <c r="V50" i="10"/>
  <c r="V51" i="10" s="1"/>
  <c r="W50" i="10"/>
  <c r="X50" i="10" s="1"/>
  <c r="Y50" i="10" s="1"/>
  <c r="U437" i="8"/>
  <c r="W50" i="17"/>
  <c r="X50" i="17" s="1"/>
  <c r="Y50" i="17" s="1"/>
  <c r="V50" i="17"/>
  <c r="V51" i="17" s="1"/>
  <c r="V52" i="17" s="1"/>
  <c r="V53" i="17" s="1"/>
  <c r="V54" i="17" s="1"/>
  <c r="V4" i="7"/>
  <c r="V5" i="7" s="1"/>
  <c r="U6" i="7"/>
  <c r="V142" i="10"/>
  <c r="W142" i="10"/>
  <c r="X142" i="10" s="1"/>
  <c r="Y142" i="10" s="1"/>
  <c r="U143" i="10"/>
  <c r="U494" i="13"/>
  <c r="U495" i="13" s="1"/>
  <c r="V322" i="10"/>
  <c r="V323" i="10" s="1"/>
  <c r="W4" i="10"/>
  <c r="X4" i="10" s="1"/>
  <c r="Y4" i="10" s="1"/>
  <c r="Y5" i="10" s="1"/>
  <c r="V4" i="10"/>
  <c r="V5" i="10" s="1"/>
  <c r="V187" i="9"/>
  <c r="U50" i="9"/>
  <c r="W49" i="9"/>
  <c r="X49" i="9" s="1"/>
  <c r="Y49" i="9" s="1"/>
  <c r="V49" i="9"/>
  <c r="W468" i="10"/>
  <c r="X468" i="10" s="1"/>
  <c r="Y468" i="10" s="1"/>
  <c r="U132" i="8"/>
  <c r="V90" i="9"/>
  <c r="U86" i="8"/>
  <c r="U87" i="8" s="1"/>
  <c r="V246" i="9"/>
  <c r="V247" i="9" s="1"/>
  <c r="W246" i="9"/>
  <c r="X246" i="9" s="1"/>
  <c r="Y246" i="9" s="1"/>
  <c r="V6" i="9"/>
  <c r="W6" i="9"/>
  <c r="X6" i="9" s="1"/>
  <c r="Y6" i="9" s="1"/>
  <c r="U7" i="9"/>
  <c r="U8" i="9" s="1"/>
  <c r="W22" i="7"/>
  <c r="X22" i="7" s="1"/>
  <c r="W201" i="13"/>
  <c r="X201" i="13" s="1"/>
  <c r="U55" i="17"/>
  <c r="W55" i="17" s="1"/>
  <c r="X55" i="17" s="1"/>
  <c r="W54" i="17"/>
  <c r="X54" i="17" s="1"/>
  <c r="U8" i="14"/>
  <c r="U9" i="14" s="1"/>
  <c r="W9" i="14" s="1"/>
  <c r="X9" i="14" s="1"/>
  <c r="W7" i="14"/>
  <c r="X7" i="14" s="1"/>
  <c r="U377" i="17"/>
  <c r="U378" i="17" s="1"/>
  <c r="U209" i="17"/>
  <c r="U210" i="17" s="1"/>
  <c r="U22" i="13"/>
  <c r="U23" i="13" s="1"/>
  <c r="Y265" i="12"/>
  <c r="V92" i="12"/>
  <c r="W92" i="12"/>
  <c r="X92" i="12" s="1"/>
  <c r="Y92" i="12" s="1"/>
  <c r="U93" i="12"/>
  <c r="U50" i="6"/>
  <c r="W50" i="6" s="1"/>
  <c r="X50" i="6" s="1"/>
  <c r="W94" i="13"/>
  <c r="X94" i="13" s="1"/>
  <c r="Y94" i="13" s="1"/>
  <c r="V94" i="13"/>
  <c r="U95" i="13"/>
  <c r="U96" i="13" s="1"/>
  <c r="W96" i="13" s="1"/>
  <c r="X96" i="13" s="1"/>
  <c r="U21" i="14"/>
  <c r="U22" i="14" s="1"/>
  <c r="U23" i="14" s="1"/>
  <c r="W20" i="14"/>
  <c r="X20" i="14" s="1"/>
  <c r="Y20" i="14" s="1"/>
  <c r="Y259" i="17"/>
  <c r="V200" i="11"/>
  <c r="W200" i="11"/>
  <c r="X200" i="11" s="1"/>
  <c r="Y200" i="11" s="1"/>
  <c r="W200" i="13"/>
  <c r="X200" i="13" s="1"/>
  <c r="Y200" i="13" s="1"/>
  <c r="V200" i="13"/>
  <c r="V201" i="13" s="1"/>
  <c r="W53" i="17"/>
  <c r="X53" i="17" s="1"/>
  <c r="W144" i="13"/>
  <c r="X144" i="13" s="1"/>
  <c r="Y144" i="13" s="1"/>
  <c r="V144" i="13"/>
  <c r="V145" i="13" s="1"/>
  <c r="U201" i="11"/>
  <c r="U146" i="13"/>
  <c r="U202" i="13"/>
  <c r="W202" i="13" s="1"/>
  <c r="X202" i="13" s="1"/>
  <c r="W145" i="12"/>
  <c r="X145" i="12" s="1"/>
  <c r="U493" i="12"/>
  <c r="W6" i="6"/>
  <c r="X6" i="6" s="1"/>
  <c r="W440" i="6"/>
  <c r="X440" i="6" s="1"/>
  <c r="Y374" i="16"/>
  <c r="V5" i="12"/>
  <c r="U6" i="12"/>
  <c r="U7" i="12" s="1"/>
  <c r="W5" i="12"/>
  <c r="X5" i="12" s="1"/>
  <c r="Y5" i="12" s="1"/>
  <c r="W377" i="14"/>
  <c r="X377" i="14" s="1"/>
  <c r="W411" i="11"/>
  <c r="X411" i="11" s="1"/>
  <c r="V142" i="11"/>
  <c r="W142" i="11"/>
  <c r="X142" i="11" s="1"/>
  <c r="Y142" i="11" s="1"/>
  <c r="V208" i="17"/>
  <c r="W208" i="17"/>
  <c r="X208" i="17" s="1"/>
  <c r="W263" i="11"/>
  <c r="X263" i="11" s="1"/>
  <c r="Y263" i="11" s="1"/>
  <c r="V263" i="11"/>
  <c r="U264" i="11"/>
  <c r="U265" i="11" s="1"/>
  <c r="W21" i="13"/>
  <c r="X21" i="13" s="1"/>
  <c r="Y21" i="13" s="1"/>
  <c r="V21" i="13"/>
  <c r="Y51" i="14"/>
  <c r="U378" i="14"/>
  <c r="U379" i="14" s="1"/>
  <c r="W132" i="6"/>
  <c r="X132" i="6" s="1"/>
  <c r="Y132" i="6" s="1"/>
  <c r="V132" i="6"/>
  <c r="U133" i="6"/>
  <c r="U134" i="6" s="1"/>
  <c r="V336" i="13"/>
  <c r="W336" i="13"/>
  <c r="X336" i="13" s="1"/>
  <c r="U239" i="6"/>
  <c r="U377" i="16"/>
  <c r="U378" i="16" s="1"/>
  <c r="W258" i="16"/>
  <c r="X258" i="16" s="1"/>
  <c r="Y258" i="16" s="1"/>
  <c r="V258" i="16"/>
  <c r="U168" i="14"/>
  <c r="U169" i="14" s="1"/>
  <c r="W6" i="16"/>
  <c r="X6" i="16" s="1"/>
  <c r="V6" i="16"/>
  <c r="W92" i="16"/>
  <c r="X92" i="16" s="1"/>
  <c r="Y92" i="16" s="1"/>
  <c r="V92" i="16"/>
  <c r="U93" i="16"/>
  <c r="U94" i="16" s="1"/>
  <c r="U51" i="16"/>
  <c r="U52" i="16" s="1"/>
  <c r="U53" i="16" s="1"/>
  <c r="V50" i="16"/>
  <c r="W50" i="16"/>
  <c r="X50" i="16" s="1"/>
  <c r="Y50" i="16" s="1"/>
  <c r="U267" i="12"/>
  <c r="U268" i="12" s="1"/>
  <c r="W301" i="6"/>
  <c r="X301" i="6" s="1"/>
  <c r="V301" i="6"/>
  <c r="U302" i="6"/>
  <c r="W439" i="6"/>
  <c r="X439" i="6" s="1"/>
  <c r="U51" i="13"/>
  <c r="U52" i="13" s="1"/>
  <c r="V50" i="13"/>
  <c r="W50" i="13"/>
  <c r="X50" i="13" s="1"/>
  <c r="Y50" i="13" s="1"/>
  <c r="Y92" i="14"/>
  <c r="W438" i="6"/>
  <c r="X438" i="6" s="1"/>
  <c r="V438" i="6"/>
  <c r="V439" i="6" s="1"/>
  <c r="V440" i="6" s="1"/>
  <c r="U441" i="6"/>
  <c r="U442" i="6" s="1"/>
  <c r="U337" i="13"/>
  <c r="V164" i="14"/>
  <c r="V165" i="14" s="1"/>
  <c r="V166" i="14" s="1"/>
  <c r="V167" i="14" s="1"/>
  <c r="W164" i="14"/>
  <c r="X164" i="14" s="1"/>
  <c r="Y164" i="14" s="1"/>
  <c r="W20" i="6"/>
  <c r="X20" i="6" s="1"/>
  <c r="Y20" i="6" s="1"/>
  <c r="V20" i="6"/>
  <c r="U21" i="6"/>
  <c r="W237" i="6"/>
  <c r="X237" i="6" s="1"/>
  <c r="Y237" i="6" s="1"/>
  <c r="V237" i="6"/>
  <c r="V238" i="6" s="1"/>
  <c r="V144" i="12"/>
  <c r="V145" i="12" s="1"/>
  <c r="W144" i="12"/>
  <c r="X144" i="12" s="1"/>
  <c r="W93" i="14"/>
  <c r="X93" i="14" s="1"/>
  <c r="V93" i="14"/>
  <c r="W492" i="12"/>
  <c r="X492" i="12" s="1"/>
  <c r="V492" i="12"/>
  <c r="V48" i="6"/>
  <c r="V49" i="6" s="1"/>
  <c r="W48" i="6"/>
  <c r="X48" i="6" s="1"/>
  <c r="Y48" i="6" s="1"/>
  <c r="U265" i="13"/>
  <c r="U266" i="13" s="1"/>
  <c r="U7" i="16"/>
  <c r="W126" i="17"/>
  <c r="X126" i="17" s="1"/>
  <c r="V126" i="17"/>
  <c r="U127" i="17"/>
  <c r="U128" i="17" s="1"/>
  <c r="W165" i="14"/>
  <c r="X165" i="14" s="1"/>
  <c r="Y437" i="6"/>
  <c r="Y143" i="12"/>
  <c r="V50" i="12"/>
  <c r="W50" i="12"/>
  <c r="X50" i="12" s="1"/>
  <c r="Y50" i="12" s="1"/>
  <c r="U51" i="12"/>
  <c r="U52" i="12" s="1"/>
  <c r="U53" i="12" s="1"/>
  <c r="V375" i="16"/>
  <c r="V376" i="16" s="1"/>
  <c r="W375" i="16"/>
  <c r="X375" i="16" s="1"/>
  <c r="W411" i="12"/>
  <c r="X411" i="12" s="1"/>
  <c r="W92" i="17"/>
  <c r="X92" i="17" s="1"/>
  <c r="Y92" i="17" s="1"/>
  <c r="V92" i="17"/>
  <c r="U93" i="17"/>
  <c r="U94" i="17" s="1"/>
  <c r="U95" i="17" s="1"/>
  <c r="W491" i="11"/>
  <c r="X491" i="11" s="1"/>
  <c r="Y491" i="11" s="1"/>
  <c r="V491" i="11"/>
  <c r="U492" i="11"/>
  <c r="W53" i="14"/>
  <c r="X53" i="14" s="1"/>
  <c r="W7" i="6"/>
  <c r="X7" i="6" s="1"/>
  <c r="W167" i="14"/>
  <c r="X167" i="14" s="1"/>
  <c r="Y263" i="13"/>
  <c r="U143" i="11"/>
  <c r="W238" i="6"/>
  <c r="X238" i="6" s="1"/>
  <c r="V335" i="11"/>
  <c r="V336" i="11" s="1"/>
  <c r="W335" i="11"/>
  <c r="X335" i="11" s="1"/>
  <c r="Y335" i="11" s="1"/>
  <c r="Y206" i="14"/>
  <c r="W376" i="16"/>
  <c r="X376" i="16" s="1"/>
  <c r="U146" i="12"/>
  <c r="U147" i="12" s="1"/>
  <c r="W376" i="17"/>
  <c r="X376" i="17" s="1"/>
  <c r="V376" i="14"/>
  <c r="V377" i="14" s="1"/>
  <c r="W376" i="14"/>
  <c r="X376" i="14" s="1"/>
  <c r="W22" i="17"/>
  <c r="X22" i="17" s="1"/>
  <c r="W264" i="13"/>
  <c r="X264" i="13" s="1"/>
  <c r="V264" i="13"/>
  <c r="W166" i="14"/>
  <c r="X166" i="14" s="1"/>
  <c r="V21" i="11"/>
  <c r="W21" i="11"/>
  <c r="X21" i="11" s="1"/>
  <c r="Y21" i="11" s="1"/>
  <c r="U22" i="11"/>
  <c r="U94" i="14"/>
  <c r="W208" i="14"/>
  <c r="X208" i="14" s="1"/>
  <c r="W375" i="17"/>
  <c r="X375" i="17" s="1"/>
  <c r="Y375" i="17" s="1"/>
  <c r="V375" i="17"/>
  <c r="V376" i="17" s="1"/>
  <c r="W5" i="17"/>
  <c r="X5" i="17" s="1"/>
  <c r="Y5" i="17" s="1"/>
  <c r="V5" i="17"/>
  <c r="U6" i="17"/>
  <c r="U7" i="17" s="1"/>
  <c r="Y207" i="17"/>
  <c r="W266" i="12"/>
  <c r="X266" i="12" s="1"/>
  <c r="V266" i="12"/>
  <c r="V52" i="14"/>
  <c r="V53" i="14" s="1"/>
  <c r="W52" i="14"/>
  <c r="X52" i="14" s="1"/>
  <c r="W336" i="11"/>
  <c r="X336" i="11" s="1"/>
  <c r="U209" i="14"/>
  <c r="Y335" i="13"/>
  <c r="U54" i="14"/>
  <c r="V207" i="14"/>
  <c r="V208" i="14" s="1"/>
  <c r="W207" i="14"/>
  <c r="X207" i="14" s="1"/>
  <c r="V410" i="12"/>
  <c r="V411" i="12" s="1"/>
  <c r="W410" i="12"/>
  <c r="X410" i="12" s="1"/>
  <c r="Y410" i="12" s="1"/>
  <c r="U412" i="12"/>
  <c r="U259" i="16"/>
  <c r="W49" i="6"/>
  <c r="X49" i="6" s="1"/>
  <c r="V178" i="6"/>
  <c r="U179" i="6"/>
  <c r="U180" i="6" s="1"/>
  <c r="U181" i="6" s="1"/>
  <c r="W178" i="6"/>
  <c r="X178" i="6" s="1"/>
  <c r="Y178" i="6" s="1"/>
  <c r="U8" i="6"/>
  <c r="V21" i="16"/>
  <c r="W21" i="16"/>
  <c r="X21" i="16" s="1"/>
  <c r="U22" i="16"/>
  <c r="W5" i="6"/>
  <c r="X5" i="6" s="1"/>
  <c r="Y5" i="6" s="1"/>
  <c r="V5" i="6"/>
  <c r="V6" i="6" s="1"/>
  <c r="V7" i="6" s="1"/>
  <c r="W124" i="16"/>
  <c r="X124" i="16" s="1"/>
  <c r="Y124" i="16" s="1"/>
  <c r="V124" i="16"/>
  <c r="U125" i="16"/>
  <c r="V410" i="11"/>
  <c r="V411" i="11" s="1"/>
  <c r="W410" i="11"/>
  <c r="X410" i="11" s="1"/>
  <c r="Y410" i="11" s="1"/>
  <c r="U412" i="11"/>
  <c r="Y491" i="12"/>
  <c r="Y367" i="18" l="1"/>
  <c r="Y368" i="18" s="1"/>
  <c r="Y369" i="18" s="1"/>
  <c r="Y370" i="18" s="1"/>
  <c r="W6" i="18"/>
  <c r="X6" i="18" s="1"/>
  <c r="Y6" i="18" s="1"/>
  <c r="Y7" i="18" s="1"/>
  <c r="U8" i="18"/>
  <c r="V6" i="18"/>
  <c r="V7" i="18" s="1"/>
  <c r="Y149" i="18"/>
  <c r="Y22" i="21"/>
  <c r="Y10" i="21"/>
  <c r="Y11" i="21" s="1"/>
  <c r="Y78" i="21"/>
  <c r="Y79" i="21" s="1"/>
  <c r="Y55" i="21"/>
  <c r="Y20" i="9"/>
  <c r="Y39" i="18"/>
  <c r="Y123" i="21"/>
  <c r="Y94" i="21"/>
  <c r="W23" i="21"/>
  <c r="X23" i="21" s="1"/>
  <c r="Y23" i="21" s="1"/>
  <c r="V23" i="21"/>
  <c r="W124" i="21"/>
  <c r="X124" i="21" s="1"/>
  <c r="V124" i="21"/>
  <c r="U125" i="21"/>
  <c r="W95" i="21"/>
  <c r="X95" i="21" s="1"/>
  <c r="V95" i="21"/>
  <c r="V111" i="21"/>
  <c r="V112" i="21" s="1"/>
  <c r="W111" i="21"/>
  <c r="X111" i="21" s="1"/>
  <c r="U96" i="21"/>
  <c r="U24" i="21"/>
  <c r="V12" i="21"/>
  <c r="V13" i="21" s="1"/>
  <c r="W12" i="21"/>
  <c r="X12" i="21" s="1"/>
  <c r="W56" i="21"/>
  <c r="X56" i="21" s="1"/>
  <c r="V56" i="21"/>
  <c r="U57" i="21"/>
  <c r="Y109" i="21"/>
  <c r="Y110" i="21" s="1"/>
  <c r="Y51" i="17"/>
  <c r="Y52" i="17" s="1"/>
  <c r="Y69" i="18"/>
  <c r="Y195" i="18"/>
  <c r="V50" i="6"/>
  <c r="U109" i="18"/>
  <c r="W109" i="18" s="1"/>
  <c r="X109" i="18" s="1"/>
  <c r="V21" i="12"/>
  <c r="W41" i="18"/>
  <c r="X41" i="18" s="1"/>
  <c r="W196" i="18"/>
  <c r="X196" i="18" s="1"/>
  <c r="V70" i="18"/>
  <c r="V253" i="18"/>
  <c r="Y252" i="18"/>
  <c r="W40" i="18"/>
  <c r="X40" i="18" s="1"/>
  <c r="V40" i="18"/>
  <c r="V41" i="18" s="1"/>
  <c r="U254" i="18"/>
  <c r="W108" i="18"/>
  <c r="X108" i="18" s="1"/>
  <c r="Y108" i="18" s="1"/>
  <c r="V108" i="18"/>
  <c r="W310" i="18"/>
  <c r="X310" i="18" s="1"/>
  <c r="Y310" i="18" s="1"/>
  <c r="V310" i="18"/>
  <c r="U311" i="18"/>
  <c r="U312" i="18" s="1"/>
  <c r="U313" i="18" s="1"/>
  <c r="V196" i="18"/>
  <c r="W70" i="18"/>
  <c r="X70" i="18" s="1"/>
  <c r="U71" i="18"/>
  <c r="W253" i="18"/>
  <c r="X253" i="18" s="1"/>
  <c r="U197" i="18"/>
  <c r="U198" i="18" s="1"/>
  <c r="U9" i="18"/>
  <c r="V20" i="18"/>
  <c r="W20" i="18"/>
  <c r="X20" i="18" s="1"/>
  <c r="Y20" i="18" s="1"/>
  <c r="U21" i="18"/>
  <c r="U42" i="18"/>
  <c r="U43" i="18" s="1"/>
  <c r="U44" i="18" s="1"/>
  <c r="V150" i="18"/>
  <c r="W150" i="18"/>
  <c r="X150" i="18" s="1"/>
  <c r="Y150" i="18" s="1"/>
  <c r="U151" i="18"/>
  <c r="U10" i="18"/>
  <c r="U11" i="18" s="1"/>
  <c r="W11" i="18" s="1"/>
  <c r="X11" i="18" s="1"/>
  <c r="W371" i="18"/>
  <c r="X371" i="18" s="1"/>
  <c r="V371" i="18"/>
  <c r="U372" i="18"/>
  <c r="U23" i="10"/>
  <c r="V23" i="10" s="1"/>
  <c r="U51" i="6"/>
  <c r="U52" i="6" s="1"/>
  <c r="Y21" i="17"/>
  <c r="Y22" i="17" s="1"/>
  <c r="V22" i="17"/>
  <c r="V23" i="17" s="1"/>
  <c r="V24" i="17" s="1"/>
  <c r="Y126" i="17"/>
  <c r="U315" i="17"/>
  <c r="U316" i="17" s="1"/>
  <c r="V314" i="17"/>
  <c r="W314" i="17"/>
  <c r="X314" i="17" s="1"/>
  <c r="Y314" i="17" s="1"/>
  <c r="Y6" i="16"/>
  <c r="Y21" i="16"/>
  <c r="Y7" i="14"/>
  <c r="Y492" i="13"/>
  <c r="Y493" i="13" s="1"/>
  <c r="W22" i="13"/>
  <c r="X22" i="13" s="1"/>
  <c r="Y22" i="13" s="1"/>
  <c r="Y266" i="12"/>
  <c r="Y21" i="12"/>
  <c r="U22" i="12"/>
  <c r="U23" i="12" s="1"/>
  <c r="W23" i="12" s="1"/>
  <c r="X23" i="12" s="1"/>
  <c r="V202" i="12"/>
  <c r="V203" i="12" s="1"/>
  <c r="U204" i="12"/>
  <c r="W204" i="12" s="1"/>
  <c r="X204" i="12" s="1"/>
  <c r="W93" i="11"/>
  <c r="X93" i="11" s="1"/>
  <c r="Y93" i="11" s="1"/>
  <c r="V93" i="11"/>
  <c r="U94" i="11"/>
  <c r="W22" i="10"/>
  <c r="X22" i="10" s="1"/>
  <c r="V22" i="10"/>
  <c r="V188" i="9"/>
  <c r="Y6" i="8"/>
  <c r="U181" i="7"/>
  <c r="W181" i="7" s="1"/>
  <c r="X181" i="7" s="1"/>
  <c r="V180" i="7"/>
  <c r="U367" i="6"/>
  <c r="W367" i="6" s="1"/>
  <c r="X367" i="6" s="1"/>
  <c r="W365" i="6"/>
  <c r="X365" i="6" s="1"/>
  <c r="Y365" i="6" s="1"/>
  <c r="Y366" i="6" s="1"/>
  <c r="V365" i="6"/>
  <c r="V366" i="6" s="1"/>
  <c r="Y52" i="14"/>
  <c r="V377" i="17"/>
  <c r="V378" i="17" s="1"/>
  <c r="W377" i="17"/>
  <c r="X377" i="17" s="1"/>
  <c r="Y132" i="7"/>
  <c r="V337" i="11"/>
  <c r="V248" i="9"/>
  <c r="W126" i="14"/>
  <c r="X126" i="14" s="1"/>
  <c r="Y126" i="14" s="1"/>
  <c r="V126" i="14"/>
  <c r="U127" i="14"/>
  <c r="Y145" i="13"/>
  <c r="V258" i="14"/>
  <c r="U259" i="14"/>
  <c r="W258" i="14"/>
  <c r="X258" i="14" s="1"/>
  <c r="Y258" i="14" s="1"/>
  <c r="U7" i="13"/>
  <c r="V6" i="13"/>
  <c r="Y300" i="7"/>
  <c r="V301" i="7"/>
  <c r="Y49" i="6"/>
  <c r="Y50" i="6" s="1"/>
  <c r="V336" i="12"/>
  <c r="W202" i="12"/>
  <c r="X202" i="12" s="1"/>
  <c r="Y202" i="12" s="1"/>
  <c r="Y203" i="12" s="1"/>
  <c r="V22" i="13"/>
  <c r="V23" i="13" s="1"/>
  <c r="U338" i="11"/>
  <c r="W338" i="11" s="1"/>
  <c r="X338" i="11" s="1"/>
  <c r="U249" i="9"/>
  <c r="W248" i="9"/>
  <c r="X248" i="9" s="1"/>
  <c r="W22" i="14"/>
  <c r="X22" i="14" s="1"/>
  <c r="V23" i="7"/>
  <c r="Y207" i="14"/>
  <c r="Y208" i="14" s="1"/>
  <c r="U337" i="12"/>
  <c r="Y376" i="14"/>
  <c r="Y377" i="14" s="1"/>
  <c r="U167" i="17"/>
  <c r="W167" i="17" s="1"/>
  <c r="X167" i="17" s="1"/>
  <c r="W166" i="17"/>
  <c r="X166" i="17" s="1"/>
  <c r="W314" i="16"/>
  <c r="X314" i="16" s="1"/>
  <c r="U496" i="13"/>
  <c r="V494" i="13"/>
  <c r="V495" i="13" s="1"/>
  <c r="Y165" i="14"/>
  <c r="Y166" i="14" s="1"/>
  <c r="Y167" i="14" s="1"/>
  <c r="W494" i="13"/>
  <c r="X494" i="13" s="1"/>
  <c r="V313" i="16"/>
  <c r="V314" i="16" s="1"/>
  <c r="V202" i="13"/>
  <c r="Y201" i="13"/>
  <c r="Y202" i="13" s="1"/>
  <c r="W313" i="16"/>
  <c r="X313" i="16" s="1"/>
  <c r="Y313" i="16" s="1"/>
  <c r="W165" i="17"/>
  <c r="X165" i="17" s="1"/>
  <c r="Y165" i="17" s="1"/>
  <c r="V165" i="17"/>
  <c r="V166" i="17" s="1"/>
  <c r="U315" i="16"/>
  <c r="W315" i="16" s="1"/>
  <c r="X315" i="16" s="1"/>
  <c r="W209" i="17"/>
  <c r="X209" i="17" s="1"/>
  <c r="V209" i="17"/>
  <c r="W166" i="16"/>
  <c r="X166" i="16" s="1"/>
  <c r="Y166" i="16" s="1"/>
  <c r="V166" i="16"/>
  <c r="U167" i="16"/>
  <c r="W52" i="11"/>
  <c r="X52" i="11" s="1"/>
  <c r="U53" i="11"/>
  <c r="U54" i="11" s="1"/>
  <c r="W54" i="11" s="1"/>
  <c r="X54" i="11" s="1"/>
  <c r="Y375" i="16"/>
  <c r="Y376" i="16" s="1"/>
  <c r="U56" i="17"/>
  <c r="W56" i="17" s="1"/>
  <c r="X56" i="17" s="1"/>
  <c r="W313" i="14"/>
  <c r="X313" i="14" s="1"/>
  <c r="Y313" i="14" s="1"/>
  <c r="V313" i="14"/>
  <c r="V314" i="14" s="1"/>
  <c r="U315" i="14"/>
  <c r="Y93" i="14"/>
  <c r="W208" i="16"/>
  <c r="X208" i="16" s="1"/>
  <c r="Y208" i="16" s="1"/>
  <c r="U210" i="16"/>
  <c r="W51" i="11"/>
  <c r="X51" i="11" s="1"/>
  <c r="Y51" i="11" s="1"/>
  <c r="V51" i="11"/>
  <c r="V52" i="11" s="1"/>
  <c r="W209" i="16"/>
  <c r="X209" i="16" s="1"/>
  <c r="W314" i="14"/>
  <c r="X314" i="14" s="1"/>
  <c r="U10" i="14"/>
  <c r="U11" i="14" s="1"/>
  <c r="U12" i="14" s="1"/>
  <c r="Y264" i="13"/>
  <c r="U93" i="9"/>
  <c r="W93" i="9" s="1"/>
  <c r="X93" i="9" s="1"/>
  <c r="V208" i="16"/>
  <c r="V209" i="16" s="1"/>
  <c r="V8" i="14"/>
  <c r="V9" i="14" s="1"/>
  <c r="W8" i="14"/>
  <c r="X8" i="14" s="1"/>
  <c r="Y180" i="7"/>
  <c r="U8" i="11"/>
  <c r="W8" i="11" s="1"/>
  <c r="X8" i="11" s="1"/>
  <c r="Y323" i="10"/>
  <c r="W260" i="17"/>
  <c r="X260" i="17" s="1"/>
  <c r="Y260" i="17" s="1"/>
  <c r="V260" i="17"/>
  <c r="V261" i="17" s="1"/>
  <c r="U315" i="9"/>
  <c r="W315" i="9" s="1"/>
  <c r="X315" i="9" s="1"/>
  <c r="Y237" i="8"/>
  <c r="U262" i="17"/>
  <c r="U263" i="17" s="1"/>
  <c r="W261" i="17"/>
  <c r="X261" i="17" s="1"/>
  <c r="W23" i="14"/>
  <c r="X23" i="14" s="1"/>
  <c r="U24" i="14"/>
  <c r="U25" i="14" s="1"/>
  <c r="U26" i="14" s="1"/>
  <c r="W239" i="8"/>
  <c r="X239" i="8" s="1"/>
  <c r="U240" i="8"/>
  <c r="U241" i="8" s="1"/>
  <c r="W411" i="13"/>
  <c r="X411" i="13" s="1"/>
  <c r="W470" i="10"/>
  <c r="X470" i="10" s="1"/>
  <c r="V47" i="8"/>
  <c r="W393" i="10"/>
  <c r="X393" i="10" s="1"/>
  <c r="Y393" i="10" s="1"/>
  <c r="W7" i="8"/>
  <c r="X7" i="8" s="1"/>
  <c r="V7" i="8"/>
  <c r="U8" i="8"/>
  <c r="U134" i="7"/>
  <c r="V52" i="10"/>
  <c r="W52" i="10"/>
  <c r="X52" i="10" s="1"/>
  <c r="U326" i="10"/>
  <c r="U412" i="13"/>
  <c r="U413" i="13" s="1"/>
  <c r="U182" i="7"/>
  <c r="W437" i="8"/>
  <c r="X437" i="8" s="1"/>
  <c r="Y437" i="8" s="1"/>
  <c r="U182" i="8"/>
  <c r="W180" i="8"/>
  <c r="X180" i="8" s="1"/>
  <c r="Y180" i="8" s="1"/>
  <c r="V180" i="8"/>
  <c r="V181" i="8" s="1"/>
  <c r="W366" i="8"/>
  <c r="X366" i="8" s="1"/>
  <c r="W453" i="9"/>
  <c r="X453" i="9" s="1"/>
  <c r="Y453" i="9" s="1"/>
  <c r="Y454" i="9" s="1"/>
  <c r="V453" i="9"/>
  <c r="V454" i="9" s="1"/>
  <c r="U88" i="7"/>
  <c r="U89" i="7" s="1"/>
  <c r="V91" i="9"/>
  <c r="V92" i="9" s="1"/>
  <c r="W91" i="9"/>
  <c r="X91" i="9" s="1"/>
  <c r="Y91" i="9" s="1"/>
  <c r="W21" i="9"/>
  <c r="X21" i="9" s="1"/>
  <c r="V21" i="9"/>
  <c r="U22" i="9"/>
  <c r="Y51" i="10"/>
  <c r="Y53" i="17"/>
  <c r="Y54" i="17" s="1"/>
  <c r="Y55" i="17" s="1"/>
  <c r="W132" i="8"/>
  <c r="X132" i="8" s="1"/>
  <c r="V132" i="8"/>
  <c r="W50" i="9"/>
  <c r="X50" i="9" s="1"/>
  <c r="Y50" i="9" s="1"/>
  <c r="V50" i="9"/>
  <c r="U51" i="9"/>
  <c r="W6" i="7"/>
  <c r="X6" i="7" s="1"/>
  <c r="V6" i="7"/>
  <c r="U7" i="7"/>
  <c r="W181" i="8"/>
  <c r="X181" i="8" s="1"/>
  <c r="W47" i="8"/>
  <c r="X47" i="8" s="1"/>
  <c r="Y47" i="8" s="1"/>
  <c r="U48" i="8"/>
  <c r="U49" i="8" s="1"/>
  <c r="U238" i="7"/>
  <c r="U239" i="7" s="1"/>
  <c r="W239" i="7" s="1"/>
  <c r="X239" i="7" s="1"/>
  <c r="W237" i="7"/>
  <c r="X237" i="7" s="1"/>
  <c r="Y237" i="7" s="1"/>
  <c r="W301" i="7"/>
  <c r="X301" i="7" s="1"/>
  <c r="V237" i="7"/>
  <c r="U302" i="7"/>
  <c r="U303" i="7" s="1"/>
  <c r="W7" i="11"/>
  <c r="X7" i="11" s="1"/>
  <c r="V365" i="8"/>
  <c r="V366" i="8" s="1"/>
  <c r="V367" i="8" s="1"/>
  <c r="W365" i="8"/>
  <c r="X365" i="8" s="1"/>
  <c r="U96" i="10"/>
  <c r="U97" i="10" s="1"/>
  <c r="W94" i="10"/>
  <c r="X94" i="10" s="1"/>
  <c r="Y94" i="10" s="1"/>
  <c r="Y95" i="10" s="1"/>
  <c r="V94" i="10"/>
  <c r="V95" i="10" s="1"/>
  <c r="U368" i="8"/>
  <c r="W365" i="7"/>
  <c r="X365" i="7" s="1"/>
  <c r="U257" i="10"/>
  <c r="W256" i="10"/>
  <c r="X256" i="10" s="1"/>
  <c r="Y256" i="10" s="1"/>
  <c r="V256" i="10"/>
  <c r="W188" i="9"/>
  <c r="X188" i="9" s="1"/>
  <c r="Y188" i="9" s="1"/>
  <c r="U189" i="9"/>
  <c r="W92" i="9"/>
  <c r="X92" i="9" s="1"/>
  <c r="W196" i="10"/>
  <c r="X196" i="10" s="1"/>
  <c r="W313" i="9"/>
  <c r="X313" i="9" s="1"/>
  <c r="V313" i="9"/>
  <c r="V314" i="9" s="1"/>
  <c r="W238" i="8"/>
  <c r="X238" i="8" s="1"/>
  <c r="V238" i="8"/>
  <c r="V239" i="8" s="1"/>
  <c r="V437" i="8"/>
  <c r="V6" i="11"/>
  <c r="V7" i="11" s="1"/>
  <c r="U24" i="7"/>
  <c r="U440" i="7"/>
  <c r="W440" i="7" s="1"/>
  <c r="X440" i="7" s="1"/>
  <c r="W438" i="7"/>
  <c r="X438" i="7" s="1"/>
  <c r="Y438" i="7" s="1"/>
  <c r="Y439" i="7" s="1"/>
  <c r="V438" i="7"/>
  <c r="V439" i="7" s="1"/>
  <c r="Y364" i="8"/>
  <c r="W87" i="8"/>
  <c r="X87" i="8" s="1"/>
  <c r="U133" i="8"/>
  <c r="U134" i="8" s="1"/>
  <c r="U394" i="10"/>
  <c r="V469" i="10"/>
  <c r="V470" i="10" s="1"/>
  <c r="W469" i="10"/>
  <c r="X469" i="10" s="1"/>
  <c r="Y469" i="10" s="1"/>
  <c r="U471" i="10"/>
  <c r="Y5" i="7"/>
  <c r="W21" i="8"/>
  <c r="X21" i="8" s="1"/>
  <c r="Y21" i="8" s="1"/>
  <c r="V21" i="8"/>
  <c r="U22" i="8"/>
  <c r="U23" i="8" s="1"/>
  <c r="W138" i="9"/>
  <c r="X138" i="9" s="1"/>
  <c r="Y138" i="9" s="1"/>
  <c r="U139" i="9"/>
  <c r="V138" i="9"/>
  <c r="V364" i="7"/>
  <c r="V365" i="7" s="1"/>
  <c r="U50" i="7"/>
  <c r="U51" i="7" s="1"/>
  <c r="Y21" i="10"/>
  <c r="Y22" i="10" s="1"/>
  <c r="V300" i="8"/>
  <c r="V301" i="8" s="1"/>
  <c r="W300" i="8"/>
  <c r="X300" i="8" s="1"/>
  <c r="Y300" i="8" s="1"/>
  <c r="Y301" i="8" s="1"/>
  <c r="U302" i="8"/>
  <c r="Y312" i="9"/>
  <c r="W86" i="8"/>
  <c r="X86" i="8" s="1"/>
  <c r="Y86" i="8" s="1"/>
  <c r="V86" i="8"/>
  <c r="V87" i="8" s="1"/>
  <c r="U88" i="8"/>
  <c r="U144" i="10"/>
  <c r="W143" i="10"/>
  <c r="X143" i="10" s="1"/>
  <c r="Y143" i="10" s="1"/>
  <c r="V143" i="10"/>
  <c r="W23" i="10"/>
  <c r="X23" i="10" s="1"/>
  <c r="W364" i="7"/>
  <c r="X364" i="7" s="1"/>
  <c r="Y364" i="7" s="1"/>
  <c r="V410" i="13"/>
  <c r="V411" i="13" s="1"/>
  <c r="W410" i="13"/>
  <c r="X410" i="13" s="1"/>
  <c r="Y410" i="13" s="1"/>
  <c r="V195" i="10"/>
  <c r="V196" i="10" s="1"/>
  <c r="W195" i="10"/>
  <c r="X195" i="10" s="1"/>
  <c r="Y195" i="10" s="1"/>
  <c r="U197" i="10"/>
  <c r="U455" i="9"/>
  <c r="V87" i="6"/>
  <c r="W87" i="6"/>
  <c r="X87" i="6" s="1"/>
  <c r="Y87" i="6" s="1"/>
  <c r="U88" i="6"/>
  <c r="U438" i="8"/>
  <c r="W6" i="11"/>
  <c r="X6" i="11" s="1"/>
  <c r="Y6" i="11" s="1"/>
  <c r="V324" i="10"/>
  <c r="V325" i="10" s="1"/>
  <c r="W324" i="10"/>
  <c r="X324" i="10" s="1"/>
  <c r="V378" i="9"/>
  <c r="V379" i="9" s="1"/>
  <c r="U380" i="9"/>
  <c r="W378" i="9"/>
  <c r="X378" i="9" s="1"/>
  <c r="Y378" i="9" s="1"/>
  <c r="Y379" i="9" s="1"/>
  <c r="U53" i="10"/>
  <c r="U54" i="10" s="1"/>
  <c r="Y131" i="8"/>
  <c r="W7" i="10"/>
  <c r="X7" i="10" s="1"/>
  <c r="W367" i="8"/>
  <c r="X367" i="8" s="1"/>
  <c r="W133" i="7"/>
  <c r="X133" i="7" s="1"/>
  <c r="Y133" i="7" s="1"/>
  <c r="V133" i="7"/>
  <c r="U8" i="10"/>
  <c r="V6" i="10"/>
  <c r="V7" i="10" s="1"/>
  <c r="W6" i="10"/>
  <c r="X6" i="10" s="1"/>
  <c r="Y6" i="10" s="1"/>
  <c r="U366" i="7"/>
  <c r="Y247" i="9"/>
  <c r="V393" i="10"/>
  <c r="W8" i="9"/>
  <c r="X8" i="9" s="1"/>
  <c r="U9" i="9"/>
  <c r="W7" i="9"/>
  <c r="X7" i="9" s="1"/>
  <c r="Y7" i="9" s="1"/>
  <c r="V7" i="9"/>
  <c r="V8" i="9" s="1"/>
  <c r="Y22" i="7"/>
  <c r="Y23" i="7" s="1"/>
  <c r="W378" i="17"/>
  <c r="X378" i="17" s="1"/>
  <c r="U379" i="17"/>
  <c r="W379" i="17" s="1"/>
  <c r="X379" i="17" s="1"/>
  <c r="W23" i="13"/>
  <c r="X23" i="13" s="1"/>
  <c r="U24" i="13"/>
  <c r="U25" i="13" s="1"/>
  <c r="W25" i="13" s="1"/>
  <c r="X25" i="13" s="1"/>
  <c r="U211" i="17"/>
  <c r="W211" i="17" s="1"/>
  <c r="X211" i="17" s="1"/>
  <c r="W210" i="17"/>
  <c r="X210" i="17" s="1"/>
  <c r="U203" i="13"/>
  <c r="V210" i="17"/>
  <c r="U147" i="13"/>
  <c r="U148" i="13" s="1"/>
  <c r="W146" i="13"/>
  <c r="X146" i="13" s="1"/>
  <c r="V55" i="17"/>
  <c r="V201" i="11"/>
  <c r="W201" i="11"/>
  <c r="X201" i="11" s="1"/>
  <c r="Y201" i="11" s="1"/>
  <c r="U202" i="11"/>
  <c r="W95" i="13"/>
  <c r="X95" i="13" s="1"/>
  <c r="Y95" i="13" s="1"/>
  <c r="Y96" i="13" s="1"/>
  <c r="V95" i="13"/>
  <c r="V96" i="13" s="1"/>
  <c r="U94" i="12"/>
  <c r="V93" i="12"/>
  <c r="W93" i="12"/>
  <c r="X93" i="12" s="1"/>
  <c r="Y93" i="12" s="1"/>
  <c r="Y238" i="6"/>
  <c r="V146" i="13"/>
  <c r="U97" i="13"/>
  <c r="U98" i="13" s="1"/>
  <c r="W98" i="13" s="1"/>
  <c r="X98" i="13" s="1"/>
  <c r="Y336" i="11"/>
  <c r="W21" i="14"/>
  <c r="X21" i="14" s="1"/>
  <c r="Y21" i="14" s="1"/>
  <c r="V21" i="14"/>
  <c r="V22" i="14" s="1"/>
  <c r="V23" i="14" s="1"/>
  <c r="W52" i="13"/>
  <c r="X52" i="13" s="1"/>
  <c r="W7" i="12"/>
  <c r="X7" i="12" s="1"/>
  <c r="U8" i="12"/>
  <c r="U9" i="12" s="1"/>
  <c r="U10" i="12" s="1"/>
  <c r="W24" i="17"/>
  <c r="X24" i="17" s="1"/>
  <c r="U25" i="17"/>
  <c r="U26" i="17" s="1"/>
  <c r="U27" i="17" s="1"/>
  <c r="W128" i="17"/>
  <c r="X128" i="17" s="1"/>
  <c r="W265" i="11"/>
  <c r="X265" i="11" s="1"/>
  <c r="W53" i="16"/>
  <c r="X53" i="16" s="1"/>
  <c r="W180" i="6"/>
  <c r="X180" i="6" s="1"/>
  <c r="W52" i="6"/>
  <c r="X52" i="6" s="1"/>
  <c r="W7" i="17"/>
  <c r="X7" i="17" s="1"/>
  <c r="W169" i="14"/>
  <c r="X169" i="14" s="1"/>
  <c r="U23" i="11"/>
  <c r="U24" i="11" s="1"/>
  <c r="U25" i="11" s="1"/>
  <c r="U95" i="16"/>
  <c r="U96" i="16" s="1"/>
  <c r="U97" i="16" s="1"/>
  <c r="Y53" i="14"/>
  <c r="Y411" i="12"/>
  <c r="Y144" i="12"/>
  <c r="Y145" i="12" s="1"/>
  <c r="U170" i="14"/>
  <c r="U171" i="14" s="1"/>
  <c r="U172" i="14" s="1"/>
  <c r="U135" i="6"/>
  <c r="U136" i="6" s="1"/>
  <c r="U137" i="6" s="1"/>
  <c r="Y411" i="11"/>
  <c r="V493" i="12"/>
  <c r="W493" i="12"/>
  <c r="X493" i="12" s="1"/>
  <c r="U494" i="12"/>
  <c r="U495" i="12" s="1"/>
  <c r="U338" i="13"/>
  <c r="W378" i="16"/>
  <c r="X378" i="16" s="1"/>
  <c r="V179" i="6"/>
  <c r="V180" i="6" s="1"/>
  <c r="V181" i="6" s="1"/>
  <c r="W179" i="6"/>
  <c r="X179" i="6" s="1"/>
  <c r="Y179" i="6" s="1"/>
  <c r="V259" i="16"/>
  <c r="W259" i="16"/>
  <c r="X259" i="16" s="1"/>
  <c r="Y259" i="16" s="1"/>
  <c r="U260" i="16"/>
  <c r="U261" i="16" s="1"/>
  <c r="U497" i="13"/>
  <c r="U498" i="13" s="1"/>
  <c r="W495" i="13"/>
  <c r="X495" i="13" s="1"/>
  <c r="W442" i="6"/>
  <c r="X442" i="6" s="1"/>
  <c r="W7" i="16"/>
  <c r="X7" i="16" s="1"/>
  <c r="V7" i="16"/>
  <c r="U8" i="16"/>
  <c r="Y492" i="12"/>
  <c r="Y6" i="6"/>
  <c r="Y7" i="6" s="1"/>
  <c r="W134" i="6"/>
  <c r="X134" i="6" s="1"/>
  <c r="W146" i="12"/>
  <c r="X146" i="12" s="1"/>
  <c r="V146" i="12"/>
  <c r="W143" i="11"/>
  <c r="X143" i="11" s="1"/>
  <c r="Y143" i="11" s="1"/>
  <c r="V143" i="11"/>
  <c r="W95" i="17"/>
  <c r="X95" i="17" s="1"/>
  <c r="W51" i="13"/>
  <c r="X51" i="13" s="1"/>
  <c r="Y51" i="13" s="1"/>
  <c r="V51" i="13"/>
  <c r="V52" i="13" s="1"/>
  <c r="V239" i="6"/>
  <c r="W239" i="6"/>
  <c r="X239" i="6" s="1"/>
  <c r="U240" i="6"/>
  <c r="Y336" i="13"/>
  <c r="U55" i="14"/>
  <c r="U53" i="6"/>
  <c r="U144" i="11"/>
  <c r="U145" i="11" s="1"/>
  <c r="W412" i="11"/>
  <c r="X412" i="11" s="1"/>
  <c r="V412" i="11"/>
  <c r="W181" i="6"/>
  <c r="X181" i="6" s="1"/>
  <c r="W496" i="13"/>
  <c r="X496" i="13" s="1"/>
  <c r="W94" i="16"/>
  <c r="X94" i="16" s="1"/>
  <c r="W268" i="12"/>
  <c r="X268" i="12" s="1"/>
  <c r="V22" i="11"/>
  <c r="W22" i="11"/>
  <c r="X22" i="11" s="1"/>
  <c r="Y22" i="11" s="1"/>
  <c r="W94" i="17"/>
  <c r="X94" i="17" s="1"/>
  <c r="W53" i="12"/>
  <c r="X53" i="12" s="1"/>
  <c r="W21" i="6"/>
  <c r="X21" i="6" s="1"/>
  <c r="Y21" i="6" s="1"/>
  <c r="V21" i="6"/>
  <c r="W337" i="13"/>
  <c r="X337" i="13" s="1"/>
  <c r="V337" i="13"/>
  <c r="V441" i="6"/>
  <c r="V442" i="6" s="1"/>
  <c r="W441" i="6"/>
  <c r="X441" i="6" s="1"/>
  <c r="V302" i="6"/>
  <c r="W302" i="6"/>
  <c r="X302" i="6" s="1"/>
  <c r="Y301" i="6"/>
  <c r="U54" i="16"/>
  <c r="W93" i="16"/>
  <c r="X93" i="16" s="1"/>
  <c r="Y93" i="16" s="1"/>
  <c r="V93" i="16"/>
  <c r="V94" i="16" s="1"/>
  <c r="V378" i="14"/>
  <c r="V379" i="14" s="1"/>
  <c r="W378" i="14"/>
  <c r="X378" i="14" s="1"/>
  <c r="U148" i="12"/>
  <c r="U126" i="16"/>
  <c r="W54" i="14"/>
  <c r="X54" i="14" s="1"/>
  <c r="V54" i="14"/>
  <c r="U380" i="14"/>
  <c r="U381" i="14" s="1"/>
  <c r="U382" i="14" s="1"/>
  <c r="W23" i="17"/>
  <c r="X23" i="17" s="1"/>
  <c r="W52" i="12"/>
  <c r="X52" i="12" s="1"/>
  <c r="U443" i="6"/>
  <c r="U444" i="6" s="1"/>
  <c r="U445" i="6" s="1"/>
  <c r="V265" i="13"/>
  <c r="V266" i="13" s="1"/>
  <c r="W265" i="13"/>
  <c r="X265" i="13" s="1"/>
  <c r="Y265" i="13" s="1"/>
  <c r="W51" i="6"/>
  <c r="X51" i="6" s="1"/>
  <c r="V51" i="6"/>
  <c r="V52" i="6" s="1"/>
  <c r="U22" i="6"/>
  <c r="U53" i="13"/>
  <c r="U54" i="13" s="1"/>
  <c r="W6" i="12"/>
  <c r="X6" i="12" s="1"/>
  <c r="Y6" i="12" s="1"/>
  <c r="V6" i="12"/>
  <c r="V7" i="12" s="1"/>
  <c r="U23" i="16"/>
  <c r="V8" i="6"/>
  <c r="W8" i="6"/>
  <c r="X8" i="6" s="1"/>
  <c r="U379" i="16"/>
  <c r="U96" i="17"/>
  <c r="U97" i="17" s="1"/>
  <c r="W93" i="17"/>
  <c r="X93" i="17" s="1"/>
  <c r="Y93" i="17" s="1"/>
  <c r="V93" i="17"/>
  <c r="V94" i="17" s="1"/>
  <c r="V95" i="17" s="1"/>
  <c r="U54" i="12"/>
  <c r="U55" i="12" s="1"/>
  <c r="V127" i="17"/>
  <c r="V128" i="17" s="1"/>
  <c r="W127" i="17"/>
  <c r="X127" i="17" s="1"/>
  <c r="Y127" i="17" s="1"/>
  <c r="U129" i="17"/>
  <c r="V51" i="16"/>
  <c r="V52" i="16" s="1"/>
  <c r="V53" i="16" s="1"/>
  <c r="W51" i="16"/>
  <c r="X51" i="16" s="1"/>
  <c r="Y51" i="16" s="1"/>
  <c r="V168" i="14"/>
  <c r="V169" i="14" s="1"/>
  <c r="W168" i="14"/>
  <c r="X168" i="14" s="1"/>
  <c r="U266" i="11"/>
  <c r="U413" i="11"/>
  <c r="U182" i="6"/>
  <c r="W412" i="12"/>
  <c r="X412" i="12" s="1"/>
  <c r="V412" i="12"/>
  <c r="U413" i="12"/>
  <c r="U414" i="12" s="1"/>
  <c r="W209" i="14"/>
  <c r="X209" i="14" s="1"/>
  <c r="V209" i="14"/>
  <c r="U9" i="6"/>
  <c r="V6" i="17"/>
  <c r="V7" i="17" s="1"/>
  <c r="W6" i="17"/>
  <c r="X6" i="17" s="1"/>
  <c r="Y6" i="17" s="1"/>
  <c r="Y337" i="11"/>
  <c r="W492" i="11"/>
  <c r="X492" i="11" s="1"/>
  <c r="Y492" i="11" s="1"/>
  <c r="V492" i="11"/>
  <c r="V51" i="12"/>
  <c r="V52" i="12" s="1"/>
  <c r="V53" i="12" s="1"/>
  <c r="W51" i="12"/>
  <c r="X51" i="12" s="1"/>
  <c r="Y51" i="12" s="1"/>
  <c r="Y438" i="6"/>
  <c r="Y439" i="6" s="1"/>
  <c r="Y440" i="6" s="1"/>
  <c r="U303" i="6"/>
  <c r="W267" i="12"/>
  <c r="X267" i="12" s="1"/>
  <c r="Y267" i="12" s="1"/>
  <c r="V267" i="12"/>
  <c r="V268" i="12" s="1"/>
  <c r="W264" i="11"/>
  <c r="X264" i="11" s="1"/>
  <c r="Y264" i="11" s="1"/>
  <c r="V264" i="11"/>
  <c r="V265" i="11" s="1"/>
  <c r="Y208" i="17"/>
  <c r="U267" i="13"/>
  <c r="W379" i="14"/>
  <c r="X379" i="14" s="1"/>
  <c r="W125" i="16"/>
  <c r="X125" i="16" s="1"/>
  <c r="Y125" i="16" s="1"/>
  <c r="V125" i="16"/>
  <c r="V22" i="16"/>
  <c r="W22" i="16"/>
  <c r="X22" i="16" s="1"/>
  <c r="Y22" i="16" s="1"/>
  <c r="W266" i="13"/>
  <c r="X266" i="13" s="1"/>
  <c r="U8" i="17"/>
  <c r="W94" i="14"/>
  <c r="X94" i="14" s="1"/>
  <c r="Y94" i="14" s="1"/>
  <c r="V94" i="14"/>
  <c r="U95" i="14"/>
  <c r="W147" i="12"/>
  <c r="X147" i="12" s="1"/>
  <c r="V147" i="12"/>
  <c r="Y376" i="17"/>
  <c r="W52" i="16"/>
  <c r="X52" i="16" s="1"/>
  <c r="U493" i="11"/>
  <c r="V377" i="16"/>
  <c r="V378" i="16" s="1"/>
  <c r="W377" i="16"/>
  <c r="X377" i="16" s="1"/>
  <c r="V133" i="6"/>
  <c r="V134" i="6" s="1"/>
  <c r="W133" i="6"/>
  <c r="X133" i="6" s="1"/>
  <c r="Y133" i="6" s="1"/>
  <c r="U210" i="14"/>
  <c r="U269" i="12"/>
  <c r="V8" i="18" l="1"/>
  <c r="W8" i="18"/>
  <c r="X8" i="18" s="1"/>
  <c r="Y8" i="18" s="1"/>
  <c r="Y56" i="21"/>
  <c r="Y40" i="18"/>
  <c r="Y377" i="17"/>
  <c r="Y7" i="16"/>
  <c r="Y7" i="8"/>
  <c r="U24" i="10"/>
  <c r="Y8" i="14"/>
  <c r="Y9" i="14" s="1"/>
  <c r="Y21" i="9"/>
  <c r="Y124" i="21"/>
  <c r="Y196" i="18"/>
  <c r="Y70" i="18"/>
  <c r="Y12" i="21"/>
  <c r="Y13" i="21" s="1"/>
  <c r="Y95" i="21"/>
  <c r="V96" i="21"/>
  <c r="W96" i="21"/>
  <c r="X96" i="21" s="1"/>
  <c r="U97" i="21"/>
  <c r="W57" i="21"/>
  <c r="X57" i="21" s="1"/>
  <c r="Y57" i="21" s="1"/>
  <c r="V57" i="21"/>
  <c r="U58" i="21"/>
  <c r="W24" i="21"/>
  <c r="X24" i="21" s="1"/>
  <c r="Y24" i="21" s="1"/>
  <c r="V24" i="21"/>
  <c r="U25" i="21"/>
  <c r="Y111" i="21"/>
  <c r="Y112" i="21" s="1"/>
  <c r="W125" i="21"/>
  <c r="X125" i="21" s="1"/>
  <c r="V125" i="21"/>
  <c r="U126" i="21"/>
  <c r="V24" i="7"/>
  <c r="U316" i="9"/>
  <c r="U317" i="9" s="1"/>
  <c r="W317" i="9" s="1"/>
  <c r="X317" i="9" s="1"/>
  <c r="Y109" i="18"/>
  <c r="Y41" i="18"/>
  <c r="V109" i="18"/>
  <c r="U368" i="6"/>
  <c r="U369" i="6" s="1"/>
  <c r="W369" i="6" s="1"/>
  <c r="X369" i="6" s="1"/>
  <c r="V249" i="9"/>
  <c r="U110" i="18"/>
  <c r="W44" i="18"/>
  <c r="X44" i="18" s="1"/>
  <c r="W313" i="18"/>
  <c r="X313" i="18" s="1"/>
  <c r="V42" i="18"/>
  <c r="V43" i="18" s="1"/>
  <c r="V44" i="18" s="1"/>
  <c r="W42" i="18"/>
  <c r="X42" i="18" s="1"/>
  <c r="Y42" i="18" s="1"/>
  <c r="U45" i="18"/>
  <c r="U72" i="18"/>
  <c r="U73" i="18" s="1"/>
  <c r="U74" i="18" s="1"/>
  <c r="Y253" i="18"/>
  <c r="W10" i="18"/>
  <c r="X10" i="18" s="1"/>
  <c r="U12" i="18"/>
  <c r="W43" i="18"/>
  <c r="X43" i="18" s="1"/>
  <c r="V311" i="18"/>
  <c r="V312" i="18" s="1"/>
  <c r="V313" i="18" s="1"/>
  <c r="W311" i="18"/>
  <c r="X311" i="18" s="1"/>
  <c r="Y311" i="18" s="1"/>
  <c r="W21" i="18"/>
  <c r="X21" i="18" s="1"/>
  <c r="Y21" i="18" s="1"/>
  <c r="V21" i="18"/>
  <c r="W9" i="18"/>
  <c r="X9" i="18" s="1"/>
  <c r="Y9" i="18" s="1"/>
  <c r="V9" i="18"/>
  <c r="V10" i="18" s="1"/>
  <c r="V11" i="18" s="1"/>
  <c r="V197" i="18"/>
  <c r="V198" i="18" s="1"/>
  <c r="W197" i="18"/>
  <c r="X197" i="18" s="1"/>
  <c r="Y197" i="18" s="1"/>
  <c r="U199" i="18"/>
  <c r="U200" i="18" s="1"/>
  <c r="U314" i="18"/>
  <c r="W314" i="18" s="1"/>
  <c r="X314" i="18" s="1"/>
  <c r="W151" i="18"/>
  <c r="X151" i="18" s="1"/>
  <c r="Y151" i="18" s="1"/>
  <c r="V151" i="18"/>
  <c r="U152" i="18"/>
  <c r="U153" i="18" s="1"/>
  <c r="W198" i="18"/>
  <c r="X198" i="18" s="1"/>
  <c r="W71" i="18"/>
  <c r="X71" i="18" s="1"/>
  <c r="Y71" i="18" s="1"/>
  <c r="V71" i="18"/>
  <c r="W312" i="18"/>
  <c r="X312" i="18" s="1"/>
  <c r="U255" i="18"/>
  <c r="W254" i="18"/>
  <c r="X254" i="18" s="1"/>
  <c r="V254" i="18"/>
  <c r="U22" i="18"/>
  <c r="U23" i="18" s="1"/>
  <c r="W372" i="18"/>
  <c r="X372" i="18" s="1"/>
  <c r="V372" i="18"/>
  <c r="U373" i="18"/>
  <c r="Y371" i="18"/>
  <c r="Y23" i="17"/>
  <c r="U57" i="17"/>
  <c r="W57" i="17" s="1"/>
  <c r="X57" i="17" s="1"/>
  <c r="V315" i="17"/>
  <c r="V316" i="17" s="1"/>
  <c r="U317" i="17"/>
  <c r="W316" i="17"/>
  <c r="X316" i="17" s="1"/>
  <c r="W315" i="17"/>
  <c r="X315" i="17" s="1"/>
  <c r="Y315" i="17" s="1"/>
  <c r="V56" i="17"/>
  <c r="Y209" i="17"/>
  <c r="Y210" i="17" s="1"/>
  <c r="Y211" i="17" s="1"/>
  <c r="Y378" i="17"/>
  <c r="Y56" i="17"/>
  <c r="Y377" i="16"/>
  <c r="V10" i="14"/>
  <c r="V11" i="14" s="1"/>
  <c r="V12" i="14" s="1"/>
  <c r="Y22" i="14"/>
  <c r="Y23" i="14" s="1"/>
  <c r="Y23" i="13"/>
  <c r="Y146" i="13"/>
  <c r="Y494" i="13"/>
  <c r="W22" i="12"/>
  <c r="X22" i="12" s="1"/>
  <c r="Y22" i="12" s="1"/>
  <c r="Y23" i="12" s="1"/>
  <c r="U24" i="12"/>
  <c r="U25" i="12" s="1"/>
  <c r="U205" i="12"/>
  <c r="V22" i="12"/>
  <c r="V23" i="12" s="1"/>
  <c r="V204" i="12"/>
  <c r="Y204" i="12"/>
  <c r="U339" i="11"/>
  <c r="U340" i="11" s="1"/>
  <c r="U341" i="11" s="1"/>
  <c r="W341" i="11" s="1"/>
  <c r="X341" i="11" s="1"/>
  <c r="Y338" i="11"/>
  <c r="W94" i="11"/>
  <c r="X94" i="11" s="1"/>
  <c r="Y94" i="11" s="1"/>
  <c r="V94" i="11"/>
  <c r="U95" i="11"/>
  <c r="V326" i="10"/>
  <c r="V394" i="10"/>
  <c r="W11" i="14"/>
  <c r="X11" i="14" s="1"/>
  <c r="U9" i="11"/>
  <c r="U10" i="11" s="1"/>
  <c r="W10" i="11" s="1"/>
  <c r="X10" i="11" s="1"/>
  <c r="W10" i="14"/>
  <c r="X10" i="14" s="1"/>
  <c r="Y248" i="9"/>
  <c r="V181" i="7"/>
  <c r="V182" i="7" s="1"/>
  <c r="Y301" i="7"/>
  <c r="V440" i="7"/>
  <c r="V134" i="7"/>
  <c r="V367" i="6"/>
  <c r="Y367" i="6"/>
  <c r="V7" i="13"/>
  <c r="Y181" i="8"/>
  <c r="V496" i="13"/>
  <c r="W24" i="14"/>
  <c r="X24" i="14" s="1"/>
  <c r="V24" i="14"/>
  <c r="V25" i="14" s="1"/>
  <c r="V26" i="14" s="1"/>
  <c r="W24" i="7"/>
  <c r="X24" i="7" s="1"/>
  <c r="V315" i="9"/>
  <c r="U212" i="17"/>
  <c r="U213" i="17" s="1"/>
  <c r="W213" i="17" s="1"/>
  <c r="X213" i="17" s="1"/>
  <c r="Y324" i="10"/>
  <c r="Y325" i="10" s="1"/>
  <c r="Y92" i="9"/>
  <c r="Y93" i="9" s="1"/>
  <c r="U94" i="9"/>
  <c r="U95" i="9" s="1"/>
  <c r="W95" i="9" s="1"/>
  <c r="X95" i="9" s="1"/>
  <c r="V93" i="9"/>
  <c r="W127" i="14"/>
  <c r="X127" i="14" s="1"/>
  <c r="Y127" i="14" s="1"/>
  <c r="V127" i="14"/>
  <c r="U128" i="14"/>
  <c r="Y52" i="16"/>
  <c r="V259" i="14"/>
  <c r="W259" i="14"/>
  <c r="X259" i="14" s="1"/>
  <c r="Y259" i="14" s="1"/>
  <c r="U260" i="14"/>
  <c r="U8" i="13"/>
  <c r="W8" i="13" s="1"/>
  <c r="X8" i="13" s="1"/>
  <c r="Y51" i="6"/>
  <c r="Y52" i="6" s="1"/>
  <c r="W7" i="13"/>
  <c r="X7" i="13" s="1"/>
  <c r="Y7" i="13" s="1"/>
  <c r="Y166" i="17"/>
  <c r="Y167" i="17" s="1"/>
  <c r="Y168" i="14"/>
  <c r="W413" i="13"/>
  <c r="X413" i="13" s="1"/>
  <c r="U414" i="13"/>
  <c r="W414" i="13" s="1"/>
  <c r="X414" i="13" s="1"/>
  <c r="U168" i="17"/>
  <c r="W168" i="17" s="1"/>
  <c r="X168" i="17" s="1"/>
  <c r="V338" i="11"/>
  <c r="V315" i="16"/>
  <c r="U338" i="12"/>
  <c r="W337" i="12"/>
  <c r="X337" i="12" s="1"/>
  <c r="Y337" i="12" s="1"/>
  <c r="W249" i="9"/>
  <c r="X249" i="9" s="1"/>
  <c r="U250" i="9"/>
  <c r="V337" i="12"/>
  <c r="V167" i="17"/>
  <c r="Y314" i="16"/>
  <c r="Y315" i="16" s="1"/>
  <c r="U316" i="16"/>
  <c r="Y314" i="14"/>
  <c r="Y209" i="14"/>
  <c r="V379" i="17"/>
  <c r="Y7" i="10"/>
  <c r="Y209" i="16"/>
  <c r="W167" i="16"/>
  <c r="X167" i="16" s="1"/>
  <c r="Y167" i="16" s="1"/>
  <c r="U168" i="16"/>
  <c r="Y412" i="12"/>
  <c r="V167" i="16"/>
  <c r="V8" i="11"/>
  <c r="U264" i="17"/>
  <c r="W264" i="17" s="1"/>
  <c r="X264" i="17" s="1"/>
  <c r="W263" i="17"/>
  <c r="X263" i="17" s="1"/>
  <c r="V24" i="13"/>
  <c r="V25" i="13" s="1"/>
  <c r="W24" i="13"/>
  <c r="X24" i="13" s="1"/>
  <c r="W210" i="16"/>
  <c r="X210" i="16" s="1"/>
  <c r="V210" i="16"/>
  <c r="U211" i="16"/>
  <c r="Y54" i="14"/>
  <c r="U242" i="8"/>
  <c r="U243" i="8" s="1"/>
  <c r="V315" i="14"/>
  <c r="U316" i="14"/>
  <c r="W315" i="14"/>
  <c r="X315" i="14" s="1"/>
  <c r="Y315" i="14" s="1"/>
  <c r="V366" i="7"/>
  <c r="Y238" i="8"/>
  <c r="Y239" i="8" s="1"/>
  <c r="V53" i="11"/>
  <c r="V54" i="11" s="1"/>
  <c r="W53" i="11"/>
  <c r="X53" i="11" s="1"/>
  <c r="V262" i="17"/>
  <c r="V263" i="17" s="1"/>
  <c r="U55" i="11"/>
  <c r="U26" i="13"/>
  <c r="V26" i="13" s="1"/>
  <c r="Y365" i="8"/>
  <c r="Y366" i="8" s="1"/>
  <c r="Y367" i="8" s="1"/>
  <c r="Y261" i="17"/>
  <c r="Y181" i="7"/>
  <c r="W262" i="17"/>
  <c r="X262" i="17" s="1"/>
  <c r="Y52" i="11"/>
  <c r="W97" i="10"/>
  <c r="X97" i="10" s="1"/>
  <c r="W23" i="8"/>
  <c r="X23" i="8" s="1"/>
  <c r="Y495" i="13"/>
  <c r="Y496" i="13" s="1"/>
  <c r="Y23" i="10"/>
  <c r="U24" i="8"/>
  <c r="W7" i="7"/>
  <c r="X7" i="7" s="1"/>
  <c r="V7" i="7"/>
  <c r="Y132" i="8"/>
  <c r="Y411" i="13"/>
  <c r="Y412" i="11"/>
  <c r="Y239" i="6"/>
  <c r="V211" i="17"/>
  <c r="V438" i="8"/>
  <c r="W438" i="8"/>
  <c r="X438" i="8" s="1"/>
  <c r="Y438" i="8" s="1"/>
  <c r="W133" i="8"/>
  <c r="X133" i="8" s="1"/>
  <c r="V133" i="8"/>
  <c r="V134" i="8" s="1"/>
  <c r="U135" i="8"/>
  <c r="U441" i="7"/>
  <c r="U8" i="7"/>
  <c r="Y52" i="10"/>
  <c r="Y337" i="13"/>
  <c r="W54" i="10"/>
  <c r="X54" i="10" s="1"/>
  <c r="W366" i="7"/>
  <c r="X366" i="7" s="1"/>
  <c r="W88" i="6"/>
  <c r="X88" i="6" s="1"/>
  <c r="Y88" i="6" s="1"/>
  <c r="V88" i="6"/>
  <c r="U89" i="6"/>
  <c r="W134" i="8"/>
  <c r="X134" i="8" s="1"/>
  <c r="Y87" i="8"/>
  <c r="U25" i="7"/>
  <c r="U26" i="7" s="1"/>
  <c r="Y313" i="9"/>
  <c r="Y314" i="9" s="1"/>
  <c r="Y315" i="9" s="1"/>
  <c r="U258" i="10"/>
  <c r="V257" i="10"/>
  <c r="W257" i="10"/>
  <c r="X257" i="10" s="1"/>
  <c r="Y257" i="10" s="1"/>
  <c r="U369" i="8"/>
  <c r="W368" i="8"/>
  <c r="X368" i="8" s="1"/>
  <c r="V368" i="8"/>
  <c r="W238" i="7"/>
  <c r="X238" i="7" s="1"/>
  <c r="Y238" i="7" s="1"/>
  <c r="Y239" i="7" s="1"/>
  <c r="V238" i="7"/>
  <c r="V239" i="7" s="1"/>
  <c r="W49" i="8"/>
  <c r="X49" i="8" s="1"/>
  <c r="U55" i="10"/>
  <c r="U56" i="10" s="1"/>
  <c r="U57" i="10" s="1"/>
  <c r="W53" i="10"/>
  <c r="X53" i="10" s="1"/>
  <c r="V53" i="10"/>
  <c r="V54" i="10" s="1"/>
  <c r="U190" i="9"/>
  <c r="W189" i="9"/>
  <c r="X189" i="9" s="1"/>
  <c r="Y189" i="9" s="1"/>
  <c r="V189" i="9"/>
  <c r="W48" i="8"/>
  <c r="X48" i="8" s="1"/>
  <c r="Y48" i="8" s="1"/>
  <c r="V48" i="8"/>
  <c r="V49" i="8" s="1"/>
  <c r="Y6" i="7"/>
  <c r="U52" i="7"/>
  <c r="W144" i="10"/>
  <c r="X144" i="10" s="1"/>
  <c r="Y144" i="10" s="1"/>
  <c r="V144" i="10"/>
  <c r="U303" i="8"/>
  <c r="V302" i="8"/>
  <c r="W302" i="8"/>
  <c r="X302" i="8" s="1"/>
  <c r="Y302" i="8" s="1"/>
  <c r="W139" i="9"/>
  <c r="X139" i="9" s="1"/>
  <c r="Y139" i="9" s="1"/>
  <c r="V139" i="9"/>
  <c r="U140" i="9"/>
  <c r="U472" i="10"/>
  <c r="W471" i="10"/>
  <c r="X471" i="10" s="1"/>
  <c r="V471" i="10"/>
  <c r="Y196" i="10"/>
  <c r="Y7" i="11"/>
  <c r="Y8" i="11" s="1"/>
  <c r="U50" i="8"/>
  <c r="U51" i="8" s="1"/>
  <c r="W51" i="8" s="1"/>
  <c r="X51" i="8" s="1"/>
  <c r="W51" i="9"/>
  <c r="X51" i="9" s="1"/>
  <c r="Y51" i="9" s="1"/>
  <c r="V51" i="9"/>
  <c r="U52" i="9"/>
  <c r="U90" i="7"/>
  <c r="W134" i="7"/>
  <c r="X134" i="7" s="1"/>
  <c r="Y134" i="7" s="1"/>
  <c r="U135" i="7"/>
  <c r="W380" i="9"/>
  <c r="X380" i="9" s="1"/>
  <c r="Y380" i="9" s="1"/>
  <c r="V380" i="9"/>
  <c r="U381" i="9"/>
  <c r="V455" i="9"/>
  <c r="W455" i="9"/>
  <c r="X455" i="9" s="1"/>
  <c r="Y455" i="9" s="1"/>
  <c r="V88" i="8"/>
  <c r="U89" i="8"/>
  <c r="W88" i="8"/>
  <c r="X88" i="8" s="1"/>
  <c r="U304" i="7"/>
  <c r="Y365" i="7"/>
  <c r="U456" i="9"/>
  <c r="U457" i="9" s="1"/>
  <c r="W182" i="8"/>
  <c r="X182" i="8" s="1"/>
  <c r="V182" i="8"/>
  <c r="U183" i="8"/>
  <c r="W182" i="7"/>
  <c r="X182" i="7" s="1"/>
  <c r="U183" i="7"/>
  <c r="U145" i="10"/>
  <c r="Y440" i="7"/>
  <c r="U9" i="10"/>
  <c r="V8" i="10"/>
  <c r="W8" i="10"/>
  <c r="X8" i="10" s="1"/>
  <c r="W197" i="10"/>
  <c r="X197" i="10" s="1"/>
  <c r="V197" i="10"/>
  <c r="U198" i="10"/>
  <c r="U367" i="7"/>
  <c r="U368" i="7" s="1"/>
  <c r="W302" i="7"/>
  <c r="X302" i="7" s="1"/>
  <c r="Y302" i="7" s="1"/>
  <c r="V302" i="7"/>
  <c r="V303" i="7" s="1"/>
  <c r="V22" i="9"/>
  <c r="W22" i="9"/>
  <c r="X22" i="9" s="1"/>
  <c r="Y22" i="9" s="1"/>
  <c r="U23" i="9"/>
  <c r="U24" i="9" s="1"/>
  <c r="W412" i="13"/>
  <c r="X412" i="13" s="1"/>
  <c r="V412" i="13"/>
  <c r="V413" i="13" s="1"/>
  <c r="U240" i="7"/>
  <c r="Y470" i="10"/>
  <c r="W241" i="8"/>
  <c r="X241" i="8" s="1"/>
  <c r="W303" i="7"/>
  <c r="X303" i="7" s="1"/>
  <c r="W24" i="10"/>
  <c r="X24" i="10" s="1"/>
  <c r="V24" i="10"/>
  <c r="U25" i="10"/>
  <c r="W22" i="8"/>
  <c r="X22" i="8" s="1"/>
  <c r="Y22" i="8" s="1"/>
  <c r="V22" i="8"/>
  <c r="V23" i="8" s="1"/>
  <c r="W394" i="10"/>
  <c r="X394" i="10" s="1"/>
  <c r="Y394" i="10" s="1"/>
  <c r="U395" i="10"/>
  <c r="V395" i="10" s="1"/>
  <c r="V96" i="10"/>
  <c r="V97" i="10" s="1"/>
  <c r="U98" i="10"/>
  <c r="U99" i="10" s="1"/>
  <c r="W96" i="10"/>
  <c r="X96" i="10" s="1"/>
  <c r="Y96" i="10" s="1"/>
  <c r="U439" i="8"/>
  <c r="W326" i="10"/>
  <c r="X326" i="10" s="1"/>
  <c r="U327" i="10"/>
  <c r="U9" i="8"/>
  <c r="V8" i="8"/>
  <c r="W8" i="8"/>
  <c r="X8" i="8" s="1"/>
  <c r="Y8" i="8" s="1"/>
  <c r="W240" i="8"/>
  <c r="X240" i="8" s="1"/>
  <c r="V240" i="8"/>
  <c r="V241" i="8" s="1"/>
  <c r="Y8" i="9"/>
  <c r="V9" i="9"/>
  <c r="W9" i="9"/>
  <c r="X9" i="9" s="1"/>
  <c r="U10" i="9"/>
  <c r="U11" i="9" s="1"/>
  <c r="Y24" i="7"/>
  <c r="W148" i="13"/>
  <c r="X148" i="13" s="1"/>
  <c r="V94" i="12"/>
  <c r="W94" i="12"/>
  <c r="X94" i="12" s="1"/>
  <c r="Y94" i="12" s="1"/>
  <c r="U95" i="12"/>
  <c r="W97" i="13"/>
  <c r="X97" i="13" s="1"/>
  <c r="Y97" i="13" s="1"/>
  <c r="Y98" i="13" s="1"/>
  <c r="U99" i="13"/>
  <c r="U100" i="13" s="1"/>
  <c r="U101" i="13" s="1"/>
  <c r="U204" i="13"/>
  <c r="W203" i="13"/>
  <c r="X203" i="13" s="1"/>
  <c r="Y203" i="13" s="1"/>
  <c r="V203" i="13"/>
  <c r="Y378" i="14"/>
  <c r="Y379" i="14" s="1"/>
  <c r="V97" i="13"/>
  <c r="V98" i="13" s="1"/>
  <c r="Y266" i="13"/>
  <c r="U380" i="17"/>
  <c r="W368" i="6"/>
  <c r="X368" i="6" s="1"/>
  <c r="V368" i="6"/>
  <c r="V369" i="6" s="1"/>
  <c r="U58" i="17"/>
  <c r="U59" i="17" s="1"/>
  <c r="Y8" i="6"/>
  <c r="U370" i="6"/>
  <c r="U371" i="6" s="1"/>
  <c r="V202" i="11"/>
  <c r="U203" i="11"/>
  <c r="W202" i="11"/>
  <c r="X202" i="11" s="1"/>
  <c r="Y202" i="11" s="1"/>
  <c r="V147" i="13"/>
  <c r="V148" i="13" s="1"/>
  <c r="W147" i="13"/>
  <c r="X147" i="13" s="1"/>
  <c r="Y147" i="13" s="1"/>
  <c r="U149" i="13"/>
  <c r="W498" i="13"/>
  <c r="X498" i="13" s="1"/>
  <c r="W27" i="17"/>
  <c r="X27" i="17" s="1"/>
  <c r="U28" i="17"/>
  <c r="U29" i="17" s="1"/>
  <c r="U30" i="17" s="1"/>
  <c r="W172" i="14"/>
  <c r="X172" i="14" s="1"/>
  <c r="U173" i="14"/>
  <c r="W210" i="14"/>
  <c r="X210" i="14" s="1"/>
  <c r="Y210" i="14" s="1"/>
  <c r="V210" i="14"/>
  <c r="U9" i="17"/>
  <c r="U10" i="17" s="1"/>
  <c r="Y52" i="12"/>
  <c r="Y53" i="12" s="1"/>
  <c r="W148" i="12"/>
  <c r="X148" i="12" s="1"/>
  <c r="V148" i="12"/>
  <c r="U149" i="12"/>
  <c r="U150" i="12" s="1"/>
  <c r="W54" i="16"/>
  <c r="X54" i="16" s="1"/>
  <c r="V54" i="16"/>
  <c r="W240" i="6"/>
  <c r="X240" i="6" s="1"/>
  <c r="V240" i="6"/>
  <c r="U241" i="6"/>
  <c r="U242" i="6" s="1"/>
  <c r="U183" i="6"/>
  <c r="W136" i="6"/>
  <c r="X136" i="6" s="1"/>
  <c r="V260" i="16"/>
  <c r="V261" i="16" s="1"/>
  <c r="W260" i="16"/>
  <c r="X260" i="16" s="1"/>
  <c r="Y260" i="16" s="1"/>
  <c r="Y379" i="17"/>
  <c r="Y493" i="12"/>
  <c r="U380" i="16"/>
  <c r="U55" i="16"/>
  <c r="W414" i="12"/>
  <c r="X414" i="12" s="1"/>
  <c r="Y10" i="14"/>
  <c r="W25" i="11"/>
  <c r="X25" i="11" s="1"/>
  <c r="V413" i="11"/>
  <c r="W413" i="11"/>
  <c r="X413" i="11" s="1"/>
  <c r="W266" i="11"/>
  <c r="X266" i="11" s="1"/>
  <c r="V266" i="11"/>
  <c r="W96" i="17"/>
  <c r="X96" i="17" s="1"/>
  <c r="V96" i="17"/>
  <c r="V97" i="17" s="1"/>
  <c r="U98" i="17"/>
  <c r="V379" i="16"/>
  <c r="W379" i="16"/>
  <c r="X379" i="16" s="1"/>
  <c r="W380" i="14"/>
  <c r="X380" i="14" s="1"/>
  <c r="V380" i="14"/>
  <c r="V381" i="14" s="1"/>
  <c r="V382" i="14" s="1"/>
  <c r="U383" i="14"/>
  <c r="U384" i="14" s="1"/>
  <c r="Y302" i="6"/>
  <c r="Y268" i="12"/>
  <c r="W8" i="16"/>
  <c r="X8" i="16" s="1"/>
  <c r="Y8" i="16" s="1"/>
  <c r="V8" i="16"/>
  <c r="U262" i="16"/>
  <c r="U263" i="16" s="1"/>
  <c r="Y169" i="14"/>
  <c r="Y180" i="6"/>
  <c r="Y181" i="6" s="1"/>
  <c r="W97" i="17"/>
  <c r="X97" i="17" s="1"/>
  <c r="W95" i="14"/>
  <c r="X95" i="14" s="1"/>
  <c r="Y95" i="14" s="1"/>
  <c r="V95" i="14"/>
  <c r="V8" i="17"/>
  <c r="W8" i="17"/>
  <c r="X8" i="17" s="1"/>
  <c r="V303" i="6"/>
  <c r="W303" i="6"/>
  <c r="X303" i="6" s="1"/>
  <c r="U304" i="6"/>
  <c r="U305" i="6" s="1"/>
  <c r="U446" i="6"/>
  <c r="U447" i="6" s="1"/>
  <c r="U448" i="6" s="1"/>
  <c r="W26" i="14"/>
  <c r="X26" i="14" s="1"/>
  <c r="W171" i="14"/>
  <c r="X171" i="14" s="1"/>
  <c r="U415" i="12"/>
  <c r="U416" i="12" s="1"/>
  <c r="U417" i="12" s="1"/>
  <c r="Y146" i="12"/>
  <c r="Y147" i="12" s="1"/>
  <c r="U9" i="16"/>
  <c r="W497" i="13"/>
  <c r="X497" i="13" s="1"/>
  <c r="V497" i="13"/>
  <c r="V498" i="13" s="1"/>
  <c r="Y378" i="16"/>
  <c r="W95" i="16"/>
  <c r="X95" i="16" s="1"/>
  <c r="V95" i="16"/>
  <c r="V96" i="16" s="1"/>
  <c r="V97" i="16" s="1"/>
  <c r="Y265" i="11"/>
  <c r="W9" i="12"/>
  <c r="X9" i="12" s="1"/>
  <c r="W137" i="6"/>
  <c r="X137" i="6" s="1"/>
  <c r="V493" i="11"/>
  <c r="W493" i="11"/>
  <c r="X493" i="11" s="1"/>
  <c r="Y493" i="11" s="1"/>
  <c r="U494" i="11"/>
  <c r="U495" i="11" s="1"/>
  <c r="U496" i="11" s="1"/>
  <c r="W9" i="6"/>
  <c r="X9" i="6" s="1"/>
  <c r="V9" i="6"/>
  <c r="V53" i="13"/>
  <c r="V54" i="13" s="1"/>
  <c r="W53" i="13"/>
  <c r="X53" i="13" s="1"/>
  <c r="W97" i="16"/>
  <c r="X97" i="16" s="1"/>
  <c r="U98" i="16"/>
  <c r="U24" i="16"/>
  <c r="Y94" i="17"/>
  <c r="Y95" i="17" s="1"/>
  <c r="Y94" i="16"/>
  <c r="W495" i="12"/>
  <c r="X495" i="12" s="1"/>
  <c r="W338" i="13"/>
  <c r="X338" i="13" s="1"/>
  <c r="V338" i="13"/>
  <c r="U339" i="13"/>
  <c r="W494" i="12"/>
  <c r="X494" i="12" s="1"/>
  <c r="V494" i="12"/>
  <c r="V495" i="12" s="1"/>
  <c r="U496" i="12"/>
  <c r="V8" i="12"/>
  <c r="V9" i="12" s="1"/>
  <c r="V10" i="12" s="1"/>
  <c r="W8" i="12"/>
  <c r="X8" i="12" s="1"/>
  <c r="W445" i="6"/>
  <c r="X445" i="6" s="1"/>
  <c r="W55" i="12"/>
  <c r="X55" i="12" s="1"/>
  <c r="U138" i="6"/>
  <c r="U139" i="6" s="1"/>
  <c r="U140" i="6" s="1"/>
  <c r="W182" i="6"/>
  <c r="X182" i="6" s="1"/>
  <c r="V182" i="6"/>
  <c r="W54" i="13"/>
  <c r="X54" i="13" s="1"/>
  <c r="V129" i="17"/>
  <c r="W129" i="17"/>
  <c r="X129" i="17" s="1"/>
  <c r="W54" i="12"/>
  <c r="X54" i="12" s="1"/>
  <c r="V54" i="12"/>
  <c r="V55" i="12" s="1"/>
  <c r="U56" i="12"/>
  <c r="U57" i="12" s="1"/>
  <c r="V22" i="6"/>
  <c r="W22" i="6"/>
  <c r="X22" i="6" s="1"/>
  <c r="Y22" i="6" s="1"/>
  <c r="U23" i="6"/>
  <c r="W55" i="14"/>
  <c r="X55" i="14" s="1"/>
  <c r="V55" i="14"/>
  <c r="Y134" i="6"/>
  <c r="W10" i="12"/>
  <c r="X10" i="12" s="1"/>
  <c r="U56" i="14"/>
  <c r="W170" i="14"/>
  <c r="X170" i="14" s="1"/>
  <c r="V170" i="14"/>
  <c r="V171" i="14" s="1"/>
  <c r="V172" i="14" s="1"/>
  <c r="U130" i="17"/>
  <c r="U10" i="6"/>
  <c r="V25" i="17"/>
  <c r="V26" i="17" s="1"/>
  <c r="V27" i="17" s="1"/>
  <c r="W25" i="17"/>
  <c r="X25" i="17" s="1"/>
  <c r="U96" i="14"/>
  <c r="V269" i="12"/>
  <c r="W269" i="12"/>
  <c r="X269" i="12" s="1"/>
  <c r="U270" i="12"/>
  <c r="W382" i="14"/>
  <c r="X382" i="14" s="1"/>
  <c r="W444" i="6"/>
  <c r="X444" i="6" s="1"/>
  <c r="W443" i="6"/>
  <c r="X443" i="6" s="1"/>
  <c r="V443" i="6"/>
  <c r="V444" i="6" s="1"/>
  <c r="V445" i="6" s="1"/>
  <c r="V126" i="16"/>
  <c r="W126" i="16"/>
  <c r="X126" i="16" s="1"/>
  <c r="Y126" i="16" s="1"/>
  <c r="U127" i="16"/>
  <c r="U128" i="16" s="1"/>
  <c r="W96" i="16"/>
  <c r="X96" i="16" s="1"/>
  <c r="V144" i="11"/>
  <c r="V145" i="11" s="1"/>
  <c r="W144" i="11"/>
  <c r="X144" i="11" s="1"/>
  <c r="Y144" i="11" s="1"/>
  <c r="V53" i="6"/>
  <c r="W53" i="6"/>
  <c r="X53" i="6" s="1"/>
  <c r="U54" i="6"/>
  <c r="U55" i="6" s="1"/>
  <c r="W26" i="17"/>
  <c r="X26" i="17" s="1"/>
  <c r="W135" i="6"/>
  <c r="X135" i="6" s="1"/>
  <c r="V135" i="6"/>
  <c r="V136" i="6" s="1"/>
  <c r="V137" i="6" s="1"/>
  <c r="U55" i="13"/>
  <c r="Y53" i="16"/>
  <c r="U499" i="13"/>
  <c r="U11" i="12"/>
  <c r="U12" i="12" s="1"/>
  <c r="Y7" i="12"/>
  <c r="V267" i="13"/>
  <c r="W267" i="13"/>
  <c r="X267" i="13" s="1"/>
  <c r="Y441" i="6"/>
  <c r="Y442" i="6" s="1"/>
  <c r="U146" i="11"/>
  <c r="U147" i="11" s="1"/>
  <c r="U267" i="11"/>
  <c r="U268" i="11" s="1"/>
  <c r="W25" i="14"/>
  <c r="X25" i="14" s="1"/>
  <c r="Y7" i="17"/>
  <c r="Y128" i="17"/>
  <c r="Y24" i="17"/>
  <c r="Y52" i="13"/>
  <c r="W261" i="16"/>
  <c r="X261" i="16" s="1"/>
  <c r="W413" i="12"/>
  <c r="X413" i="12" s="1"/>
  <c r="Y413" i="12" s="1"/>
  <c r="V413" i="12"/>
  <c r="V414" i="12" s="1"/>
  <c r="W12" i="14"/>
  <c r="X12" i="14" s="1"/>
  <c r="U13" i="14"/>
  <c r="W381" i="14"/>
  <c r="X381" i="14" s="1"/>
  <c r="W23" i="16"/>
  <c r="X23" i="16" s="1"/>
  <c r="Y23" i="16" s="1"/>
  <c r="V23" i="16"/>
  <c r="W145" i="11"/>
  <c r="X145" i="11" s="1"/>
  <c r="U268" i="13"/>
  <c r="U414" i="11"/>
  <c r="U211" i="14"/>
  <c r="U27" i="14"/>
  <c r="W24" i="11"/>
  <c r="X24" i="11" s="1"/>
  <c r="V23" i="11"/>
  <c r="V24" i="11" s="1"/>
  <c r="V25" i="11" s="1"/>
  <c r="W23" i="11"/>
  <c r="X23" i="11" s="1"/>
  <c r="Y23" i="11" s="1"/>
  <c r="U26" i="11"/>
  <c r="M100" i="16"/>
  <c r="M579" i="13"/>
  <c r="M247" i="17"/>
  <c r="M424" i="7"/>
  <c r="M45" i="12"/>
  <c r="M223" i="17"/>
  <c r="M558" i="11"/>
  <c r="M85" i="12"/>
  <c r="M157" i="14"/>
  <c r="M520" i="11"/>
  <c r="M87" i="17"/>
  <c r="M143" i="14"/>
  <c r="M277" i="8"/>
  <c r="M39" i="18"/>
  <c r="M483" i="9"/>
  <c r="M331" i="16"/>
  <c r="M103" i="17"/>
  <c r="M106" i="9"/>
  <c r="M319" i="18"/>
  <c r="M534" i="9"/>
  <c r="M292" i="9"/>
  <c r="M72" i="16"/>
  <c r="M551" i="13"/>
  <c r="M376" i="12"/>
  <c r="M421" i="16"/>
  <c r="M39" i="7"/>
  <c r="M541" i="11"/>
  <c r="M156" i="17"/>
  <c r="M130" i="11"/>
  <c r="M394" i="11"/>
  <c r="M358" i="11"/>
  <c r="M175" i="11"/>
  <c r="M566" i="12"/>
  <c r="M220" i="16"/>
  <c r="M29" i="16"/>
  <c r="M444" i="14"/>
  <c r="M406" i="18"/>
  <c r="M62" i="18"/>
  <c r="M249" i="11"/>
  <c r="M403" i="13"/>
  <c r="M155" i="17"/>
  <c r="M129" i="14"/>
  <c r="M258" i="12"/>
  <c r="M346" i="7"/>
  <c r="M111" i="7"/>
  <c r="M401" i="12"/>
  <c r="M39" i="14"/>
  <c r="M103" i="16"/>
  <c r="M276" i="18"/>
  <c r="M424" i="11"/>
  <c r="M35" i="11"/>
  <c r="M43" i="11"/>
  <c r="M571" i="11"/>
  <c r="M170" i="9"/>
  <c r="M291" i="18"/>
  <c r="M119" i="16"/>
  <c r="M433" i="10"/>
  <c r="M86" i="11"/>
  <c r="M556" i="13"/>
  <c r="M276" i="8"/>
  <c r="M517" i="11"/>
  <c r="M177" i="10"/>
  <c r="M257" i="8"/>
  <c r="M106" i="17"/>
  <c r="M337" i="18"/>
  <c r="M244" i="12"/>
  <c r="M24" i="18"/>
  <c r="M131" i="18"/>
  <c r="M75" i="10"/>
  <c r="M81" i="8"/>
  <c r="M484" i="13"/>
  <c r="M324" i="12"/>
  <c r="M559" i="11"/>
  <c r="M28" i="18"/>
  <c r="M41" i="9"/>
  <c r="M246" i="12"/>
  <c r="M5" i="18"/>
  <c r="M548" i="13"/>
  <c r="M11" i="12"/>
  <c r="M77" i="14"/>
  <c r="M508" i="10"/>
  <c r="M286" i="16"/>
  <c r="M312" i="12"/>
  <c r="M179" i="10"/>
  <c r="M321" i="11"/>
  <c r="M236" i="9"/>
  <c r="M9" i="16"/>
  <c r="M519" i="10"/>
  <c r="M401" i="16"/>
  <c r="M126" i="12"/>
  <c r="M346" i="9"/>
  <c r="M232" i="18"/>
  <c r="M509" i="6"/>
  <c r="M476" i="13"/>
  <c r="M253" i="11"/>
  <c r="M86" i="17"/>
  <c r="M182" i="11"/>
  <c r="M482" i="13"/>
  <c r="M242" i="10"/>
  <c r="M250" i="14"/>
  <c r="M216" i="7"/>
  <c r="M124" i="14"/>
  <c r="M567" i="12"/>
  <c r="M148" i="17"/>
  <c r="M338" i="18"/>
  <c r="M567" i="11"/>
  <c r="M218" i="17"/>
  <c r="M528" i="10"/>
  <c r="M67" i="10"/>
  <c r="M553" i="12"/>
  <c r="M144" i="14"/>
  <c r="M169" i="9"/>
  <c r="M423" i="16"/>
  <c r="M166" i="6"/>
  <c r="M116" i="14"/>
  <c r="M248" i="16"/>
  <c r="M329" i="8"/>
  <c r="M237" i="9"/>
  <c r="M265" i="16"/>
  <c r="M111" i="10"/>
  <c r="M459" i="11"/>
  <c r="M432" i="10"/>
  <c r="M494" i="11"/>
  <c r="M295" i="14"/>
  <c r="M443" i="11"/>
  <c r="M502" i="9"/>
  <c r="M119" i="11"/>
  <c r="M65" i="17"/>
  <c r="M563" i="12"/>
  <c r="M479" i="9"/>
  <c r="M521" i="10"/>
  <c r="M102" i="17"/>
  <c r="M64" i="16"/>
  <c r="M171" i="8"/>
  <c r="M499" i="8"/>
  <c r="M103" i="7"/>
  <c r="M129" i="18"/>
  <c r="M119" i="14"/>
  <c r="M255" i="13"/>
  <c r="M82" i="10"/>
  <c r="M290" i="10"/>
  <c r="M298" i="18"/>
  <c r="M235" i="17"/>
  <c r="M376" i="13"/>
  <c r="M195" i="13"/>
  <c r="M240" i="18"/>
  <c r="M253" i="13"/>
  <c r="M399" i="11"/>
  <c r="M421" i="8"/>
  <c r="M360" i="10"/>
  <c r="M243" i="17"/>
  <c r="M442" i="9"/>
  <c r="M514" i="11"/>
  <c r="M394" i="7"/>
  <c r="M441" i="17"/>
  <c r="M316" i="18"/>
  <c r="M306" i="11"/>
  <c r="M223" i="9"/>
  <c r="M140" i="14"/>
  <c r="M11" i="17"/>
  <c r="M84" i="17"/>
  <c r="M323" i="18"/>
  <c r="M71" i="9"/>
  <c r="M150" i="16"/>
  <c r="M83" i="13"/>
  <c r="M36" i="14"/>
  <c r="M131" i="11"/>
  <c r="M378" i="13"/>
  <c r="M460" i="10"/>
  <c r="M177" i="9"/>
  <c r="M255" i="11"/>
  <c r="M349" i="17"/>
  <c r="M234" i="9"/>
  <c r="M416" i="17"/>
  <c r="M281" i="8"/>
  <c r="M235" i="16"/>
  <c r="M559" i="12"/>
  <c r="M501" i="10"/>
  <c r="M344" i="17"/>
  <c r="M124" i="16"/>
  <c r="M132" i="11"/>
  <c r="M29" i="18"/>
  <c r="M356" i="10"/>
  <c r="M60" i="18"/>
  <c r="M472" i="12"/>
  <c r="M76" i="6"/>
  <c r="M112" i="9"/>
  <c r="M294" i="8"/>
  <c r="M6" i="18"/>
  <c r="M132" i="17"/>
  <c r="M177" i="18"/>
  <c r="M115" i="13"/>
  <c r="M381" i="11"/>
  <c r="M39" i="12"/>
  <c r="M41" i="10"/>
  <c r="M136" i="14"/>
  <c r="M99" i="16"/>
  <c r="M207" i="7"/>
  <c r="M365" i="17"/>
  <c r="M394" i="17"/>
  <c r="M208" i="8"/>
  <c r="M170" i="8"/>
  <c r="M251" i="10"/>
  <c r="M379" i="10"/>
  <c r="M331" i="17"/>
  <c r="M127" i="10"/>
  <c r="M79" i="17"/>
  <c r="M99" i="11"/>
  <c r="M62" i="16"/>
  <c r="M415" i="11"/>
  <c r="M559" i="13"/>
  <c r="M336" i="17"/>
  <c r="M245" i="13"/>
  <c r="M486" i="6"/>
  <c r="M419" i="17"/>
  <c r="M124" i="9"/>
  <c r="M37" i="13"/>
  <c r="M14" i="8"/>
  <c r="M39" i="11"/>
  <c r="M262" i="7"/>
  <c r="M135" i="11"/>
  <c r="M32" i="7"/>
  <c r="M12" i="8"/>
  <c r="M162" i="7"/>
  <c r="M326" i="12"/>
  <c r="M408" i="9"/>
  <c r="M549" i="11"/>
  <c r="M332" i="17"/>
  <c r="M252" i="17"/>
  <c r="M90" i="18"/>
  <c r="M78" i="10"/>
  <c r="M27" i="18"/>
  <c r="M356" i="18"/>
  <c r="M114" i="16"/>
  <c r="M457" i="11"/>
  <c r="M112" i="11"/>
  <c r="M112" i="7"/>
  <c r="M335" i="7"/>
  <c r="M410" i="9"/>
  <c r="M70" i="8"/>
  <c r="M426" i="9"/>
  <c r="M133" i="18"/>
  <c r="M460" i="11"/>
  <c r="M344" i="7"/>
  <c r="M14" i="6"/>
  <c r="M392" i="17"/>
  <c r="M480" i="7"/>
  <c r="M33" i="18"/>
  <c r="M79" i="9"/>
  <c r="M186" i="17"/>
  <c r="M68" i="17"/>
  <c r="M303" i="16"/>
  <c r="M548" i="12"/>
  <c r="M105" i="7"/>
  <c r="M483" i="7"/>
  <c r="M198" i="17"/>
  <c r="M78" i="17"/>
  <c r="M306" i="13"/>
  <c r="M377" i="10"/>
  <c r="M426" i="10"/>
  <c r="M547" i="12"/>
  <c r="M423" i="17"/>
  <c r="M407" i="17"/>
  <c r="M389" i="16"/>
  <c r="M485" i="11"/>
  <c r="M363" i="17"/>
  <c r="M425" i="17"/>
  <c r="M217" i="16"/>
  <c r="M188" i="13"/>
  <c r="M246" i="13"/>
  <c r="M167" i="11"/>
  <c r="M70" i="16"/>
  <c r="M313" i="10"/>
  <c r="M221" i="9"/>
  <c r="M139" i="17"/>
  <c r="M126" i="18"/>
  <c r="M127" i="17"/>
  <c r="M320" i="18"/>
  <c r="M340" i="16"/>
  <c r="M132" i="10"/>
  <c r="M418" i="17"/>
  <c r="M80" i="14"/>
  <c r="M133" i="14"/>
  <c r="M296" i="10"/>
  <c r="M170" i="11"/>
  <c r="M95" i="16"/>
  <c r="M14" i="14"/>
  <c r="M304" i="13"/>
  <c r="M235" i="11"/>
  <c r="M511" i="10"/>
  <c r="M123" i="11"/>
  <c r="M405" i="17"/>
  <c r="M33" i="11"/>
  <c r="M301" i="12"/>
  <c r="M448" i="9"/>
  <c r="M45" i="17"/>
  <c r="M311" i="13"/>
  <c r="M158" i="17"/>
  <c r="M247" i="10"/>
  <c r="M44" i="13"/>
  <c r="M236" i="10"/>
  <c r="M159" i="17"/>
  <c r="M99" i="17"/>
  <c r="M178" i="10"/>
  <c r="M191" i="11"/>
  <c r="M178" i="16"/>
  <c r="M280" i="10"/>
  <c r="M407" i="9"/>
  <c r="M293" i="10"/>
  <c r="M80" i="8"/>
  <c r="M53" i="18"/>
  <c r="M320" i="13"/>
  <c r="M539" i="11"/>
  <c r="M469" i="8"/>
  <c r="M423" i="9"/>
  <c r="M109" i="10"/>
  <c r="M480" i="13"/>
  <c r="M328" i="12"/>
  <c r="M473" i="13"/>
  <c r="M285" i="17"/>
  <c r="M129" i="10"/>
  <c r="M223" i="16"/>
  <c r="M116" i="9"/>
  <c r="M142" i="17"/>
  <c r="M408" i="7"/>
  <c r="M40" i="11"/>
  <c r="M419" i="8"/>
  <c r="M72" i="14"/>
  <c r="M116" i="6"/>
  <c r="M69" i="16"/>
  <c r="M229" i="11"/>
  <c r="M100" i="17"/>
  <c r="M327" i="12"/>
  <c r="M9" i="18"/>
  <c r="M86" i="14"/>
  <c r="M44" i="14"/>
  <c r="M69" i="18"/>
  <c r="M56" i="19"/>
  <c r="M431" i="8"/>
  <c r="M97" i="14"/>
  <c r="M166" i="7"/>
  <c r="M284" i="17"/>
  <c r="M53" i="17"/>
  <c r="M297" i="11"/>
  <c r="M83" i="17"/>
  <c r="M428" i="11"/>
  <c r="M576" i="11"/>
  <c r="M96" i="14"/>
  <c r="M43" i="9"/>
  <c r="M552" i="13"/>
  <c r="M83" i="19"/>
  <c r="M329" i="11"/>
  <c r="M78" i="9"/>
  <c r="M117" i="7"/>
  <c r="M575" i="13"/>
  <c r="M287" i="10"/>
  <c r="M216" i="9"/>
  <c r="M132" i="16"/>
  <c r="M139" i="14"/>
  <c r="M538" i="10"/>
  <c r="M562" i="11"/>
  <c r="M246" i="11"/>
  <c r="M386" i="10"/>
  <c r="M384" i="13"/>
  <c r="M169" i="7"/>
  <c r="M277" i="6"/>
  <c r="M289" i="8"/>
  <c r="M151" i="14"/>
  <c r="M431" i="9"/>
  <c r="M528" i="11"/>
  <c r="M110" i="10"/>
  <c r="M577" i="11"/>
  <c r="M263" i="6"/>
  <c r="M85" i="16"/>
  <c r="M425" i="8"/>
  <c r="M472" i="8"/>
  <c r="M256" i="13"/>
  <c r="M10" i="10"/>
  <c r="M402" i="18"/>
  <c r="M429" i="17"/>
  <c r="M80" i="11"/>
  <c r="M470" i="13"/>
  <c r="M10" i="6"/>
  <c r="M194" i="13"/>
  <c r="M107" i="14"/>
  <c r="M127" i="11"/>
  <c r="M150" i="18"/>
  <c r="M407" i="18"/>
  <c r="M435" i="14"/>
  <c r="M65" i="16"/>
  <c r="M555" i="13"/>
  <c r="M312" i="18"/>
  <c r="M412" i="8"/>
  <c r="M416" i="7"/>
  <c r="M446" i="9"/>
  <c r="M135" i="10"/>
  <c r="M30" i="10"/>
  <c r="M42" i="14"/>
  <c r="M282" i="11"/>
  <c r="M70" i="10"/>
  <c r="M146" i="16"/>
  <c r="M7" i="16"/>
  <c r="M300" i="14"/>
  <c r="M488" i="7"/>
  <c r="M578" i="13"/>
  <c r="M422" i="10"/>
  <c r="M147" i="17"/>
  <c r="M12" i="12"/>
  <c r="M35" i="10"/>
  <c r="M403" i="17"/>
  <c r="M437" i="14"/>
  <c r="M348" i="16"/>
  <c r="M145" i="14"/>
  <c r="M294" i="11"/>
  <c r="M61" i="18"/>
  <c r="M266" i="9"/>
  <c r="M82" i="14"/>
  <c r="M291" i="7"/>
  <c r="M110" i="19"/>
  <c r="M487" i="9"/>
  <c r="M223" i="10"/>
  <c r="M422" i="16"/>
  <c r="M495" i="9"/>
  <c r="M15" i="9"/>
  <c r="M190" i="13"/>
  <c r="M405" i="6"/>
  <c r="M328" i="17"/>
  <c r="M129" i="17"/>
  <c r="M527" i="9"/>
  <c r="M245" i="16"/>
  <c r="M180" i="11"/>
  <c r="M577" i="12"/>
  <c r="M334" i="8"/>
  <c r="M322" i="11"/>
  <c r="M125" i="19"/>
  <c r="M151" i="16"/>
  <c r="M373" i="13"/>
  <c r="M297" i="10"/>
  <c r="M281" i="7"/>
  <c r="M79" i="14"/>
  <c r="M155" i="14"/>
  <c r="M192" i="13"/>
  <c r="M250" i="13"/>
  <c r="M290" i="17"/>
  <c r="M306" i="12"/>
  <c r="M230" i="11"/>
  <c r="M303" i="18"/>
  <c r="M478" i="12"/>
  <c r="M224" i="7"/>
  <c r="M348" i="18"/>
  <c r="M491" i="6"/>
  <c r="M230" i="6"/>
  <c r="M302" i="14"/>
  <c r="M120" i="14"/>
  <c r="M93" i="16"/>
  <c r="M471" i="6"/>
  <c r="M314" i="17"/>
  <c r="M255" i="18"/>
  <c r="M250" i="11"/>
  <c r="M339" i="16"/>
  <c r="M174" i="9"/>
  <c r="M277" i="17"/>
  <c r="M215" i="7"/>
  <c r="M534" i="11"/>
  <c r="M132" i="13"/>
  <c r="M154" i="18"/>
  <c r="M350" i="9"/>
  <c r="M277" i="11"/>
  <c r="M312" i="10"/>
  <c r="M335" i="16"/>
  <c r="M36" i="9"/>
  <c r="M353" i="17"/>
  <c r="M496" i="8"/>
  <c r="M145" i="17"/>
  <c r="M535" i="11"/>
  <c r="M510" i="11"/>
  <c r="M564" i="12"/>
  <c r="M273" i="17"/>
  <c r="M36" i="7"/>
  <c r="M72" i="17"/>
  <c r="M579" i="12"/>
  <c r="M486" i="8"/>
  <c r="M508" i="9"/>
  <c r="M303" i="13"/>
  <c r="M238" i="11"/>
  <c r="M471" i="8"/>
  <c r="M51" i="17"/>
  <c r="M216" i="16"/>
  <c r="M226" i="17"/>
  <c r="M82" i="18"/>
  <c r="M472" i="13"/>
  <c r="M211" i="16"/>
  <c r="M354" i="16"/>
  <c r="M176" i="11"/>
  <c r="M386" i="11"/>
  <c r="M576" i="13"/>
  <c r="M503" i="10"/>
  <c r="M87" i="11"/>
  <c r="M294" i="17"/>
  <c r="M148" i="18"/>
  <c r="M311" i="10"/>
  <c r="M408" i="16"/>
  <c r="M293" i="17"/>
  <c r="M263" i="18"/>
  <c r="M340" i="9"/>
  <c r="M215" i="9"/>
  <c r="M189" i="13"/>
  <c r="M511" i="6"/>
  <c r="M122" i="18"/>
  <c r="M362" i="11"/>
  <c r="M42" i="17"/>
  <c r="M301" i="14"/>
  <c r="M468" i="8"/>
  <c r="M200" i="17"/>
  <c r="M124" i="17"/>
  <c r="M298" i="11"/>
  <c r="M146" i="14"/>
  <c r="M115" i="17"/>
  <c r="M68" i="16"/>
  <c r="M86" i="18"/>
  <c r="M105" i="17"/>
  <c r="M438" i="16"/>
  <c r="M470" i="12"/>
  <c r="M347" i="8"/>
  <c r="M398" i="17"/>
  <c r="M314" i="12"/>
  <c r="M350" i="10"/>
  <c r="M154" i="16"/>
  <c r="M164" i="8"/>
  <c r="M573" i="13"/>
  <c r="M339" i="17"/>
  <c r="M247" i="16"/>
  <c r="M71" i="16"/>
  <c r="M505" i="10"/>
  <c r="M294" i="7"/>
  <c r="M170" i="10"/>
  <c r="M452" i="10"/>
  <c r="M524" i="10"/>
  <c r="M115" i="10"/>
  <c r="M354" i="18"/>
  <c r="M176" i="9"/>
  <c r="M148" i="16"/>
  <c r="M15" i="12"/>
  <c r="M316" i="10"/>
  <c r="M405" i="8"/>
  <c r="M415" i="9"/>
  <c r="M13" i="17"/>
  <c r="M484" i="12"/>
  <c r="M564" i="13"/>
  <c r="M278" i="10"/>
  <c r="M42" i="11"/>
  <c r="M12" i="16"/>
  <c r="M357" i="6"/>
  <c r="M91" i="17"/>
  <c r="M329" i="6"/>
  <c r="M139" i="18"/>
  <c r="M396" i="13"/>
  <c r="M72" i="7"/>
  <c r="M524" i="11"/>
  <c r="M105" i="16"/>
  <c r="M523" i="9"/>
  <c r="M285" i="10"/>
  <c r="M278" i="6"/>
  <c r="M197" i="18"/>
  <c r="M171" i="9"/>
  <c r="M369" i="18"/>
  <c r="M310" i="12"/>
  <c r="M272" i="18"/>
  <c r="M390" i="12"/>
  <c r="M349" i="9"/>
  <c r="M437" i="17"/>
  <c r="M439" i="17"/>
  <c r="M148" i="14"/>
  <c r="M135" i="13"/>
  <c r="M306" i="17"/>
  <c r="M275" i="9"/>
  <c r="M553" i="13"/>
  <c r="M550" i="13"/>
  <c r="M504" i="7"/>
  <c r="M420" i="17"/>
  <c r="M376" i="18"/>
  <c r="M498" i="7"/>
  <c r="M394" i="13"/>
  <c r="M302" i="18"/>
  <c r="M116" i="10"/>
  <c r="M395" i="17"/>
  <c r="M226" i="11"/>
  <c r="M67" i="11"/>
  <c r="M325" i="13"/>
  <c r="M158" i="16"/>
  <c r="M468" i="7"/>
  <c r="M230" i="17"/>
  <c r="M411" i="9"/>
  <c r="M222" i="11"/>
  <c r="M452" i="11"/>
  <c r="M373" i="18"/>
  <c r="M463" i="11"/>
  <c r="M330" i="8"/>
  <c r="M289" i="18"/>
  <c r="M527" i="11"/>
  <c r="M138" i="16"/>
  <c r="M160" i="8"/>
  <c r="M113" i="18"/>
  <c r="M140" i="17"/>
  <c r="M278" i="9"/>
  <c r="M149" i="17"/>
  <c r="M424" i="6"/>
  <c r="M75" i="19"/>
  <c r="M135" i="16"/>
  <c r="M427" i="8"/>
  <c r="M343" i="7"/>
  <c r="M275" i="16"/>
  <c r="M257" i="13"/>
  <c r="M550" i="12"/>
  <c r="M82" i="16"/>
  <c r="M162" i="18"/>
  <c r="M45" i="10"/>
  <c r="M160" i="7"/>
  <c r="M378" i="10"/>
  <c r="M9" i="13"/>
  <c r="M171" i="11"/>
  <c r="M67" i="7"/>
  <c r="M119" i="12"/>
  <c r="M123" i="18"/>
  <c r="M43" i="10"/>
  <c r="M313" i="13"/>
  <c r="M392" i="13"/>
  <c r="M194" i="12"/>
  <c r="M411" i="7"/>
  <c r="M163" i="11"/>
  <c r="M191" i="12"/>
  <c r="M120" i="17"/>
  <c r="M92" i="16"/>
  <c r="M569" i="11"/>
  <c r="M407" i="16"/>
  <c r="M443" i="14"/>
  <c r="M248" i="10"/>
  <c r="M309" i="13"/>
  <c r="M244" i="16"/>
  <c r="M172" i="7"/>
  <c r="M393" i="16"/>
  <c r="M139" i="16"/>
  <c r="M431" i="10"/>
  <c r="M294" i="10"/>
  <c r="M531" i="10"/>
  <c r="M342" i="18"/>
  <c r="M431" i="16"/>
  <c r="M544" i="10"/>
  <c r="M324" i="13"/>
  <c r="M244" i="14"/>
  <c r="M125" i="10"/>
  <c r="M290" i="11"/>
  <c r="M506" i="9"/>
  <c r="M390" i="11"/>
  <c r="M412" i="17"/>
  <c r="M301" i="16"/>
  <c r="M577" i="13"/>
  <c r="M403" i="11"/>
  <c r="M519" i="9"/>
  <c r="M575" i="11"/>
  <c r="M473" i="6"/>
  <c r="M282" i="10"/>
  <c r="M279" i="10"/>
  <c r="M21" i="18"/>
  <c r="M227" i="17"/>
  <c r="M77" i="10"/>
  <c r="M277" i="18"/>
  <c r="M569" i="12"/>
  <c r="M172" i="18"/>
  <c r="M476" i="7"/>
  <c r="M251" i="16"/>
  <c r="M395" i="16"/>
  <c r="M409" i="9"/>
  <c r="M225" i="17"/>
  <c r="M368" i="10"/>
  <c r="M173" i="10"/>
  <c r="M562" i="12"/>
  <c r="M31" i="9"/>
  <c r="M188" i="11"/>
  <c r="M293" i="16"/>
  <c r="M196" i="18"/>
  <c r="M550" i="11"/>
  <c r="M233" i="16"/>
  <c r="M187" i="17"/>
  <c r="M367" i="9"/>
  <c r="M357" i="8"/>
  <c r="M219" i="17"/>
  <c r="M116" i="11"/>
  <c r="M532" i="11"/>
  <c r="M37" i="18"/>
  <c r="M215" i="6"/>
  <c r="M571" i="12"/>
  <c r="M262" i="18"/>
  <c r="M38" i="18"/>
  <c r="M72" i="10"/>
  <c r="M427" i="10"/>
  <c r="M310" i="10"/>
  <c r="M26" i="16"/>
  <c r="M126" i="14"/>
  <c r="M382" i="13"/>
  <c r="M266" i="7"/>
  <c r="M361" i="16"/>
  <c r="M128" i="11"/>
  <c r="M416" i="16"/>
  <c r="M305" i="13"/>
  <c r="M80" i="10"/>
  <c r="M317" i="13"/>
  <c r="M188" i="18"/>
  <c r="M20" i="18"/>
  <c r="M231" i="7"/>
  <c r="M430" i="17"/>
  <c r="M557" i="12"/>
  <c r="M164" i="11"/>
  <c r="M120" i="11"/>
  <c r="M131" i="16"/>
  <c r="M400" i="8"/>
  <c r="M547" i="11"/>
  <c r="M526" i="9"/>
  <c r="M147" i="16"/>
  <c r="M542" i="11"/>
  <c r="M554" i="11"/>
  <c r="M397" i="17"/>
  <c r="M77" i="16"/>
  <c r="M367" i="10"/>
  <c r="M258" i="11"/>
  <c r="M417" i="9"/>
  <c r="M226" i="8"/>
  <c r="M417" i="7"/>
  <c r="M310" i="13"/>
  <c r="M342" i="16"/>
  <c r="M229" i="16"/>
  <c r="M126" i="16"/>
  <c r="M112" i="17"/>
  <c r="M212" i="11"/>
  <c r="M130" i="12"/>
  <c r="M237" i="16"/>
  <c r="M396" i="17"/>
  <c r="M80" i="13"/>
  <c r="M364" i="10"/>
  <c r="M514" i="9"/>
  <c r="M554" i="13"/>
  <c r="M120" i="6"/>
  <c r="M400" i="13"/>
  <c r="M299" i="9"/>
  <c r="M276" i="16"/>
  <c r="M351" i="17"/>
  <c r="M366" i="17"/>
  <c r="M488" i="6"/>
  <c r="M314" i="13"/>
  <c r="M89" i="19"/>
  <c r="M251" i="13"/>
  <c r="M301" i="9"/>
  <c r="M569" i="13"/>
  <c r="M63" i="11"/>
  <c r="M85" i="10"/>
  <c r="M384" i="10"/>
  <c r="M231" i="16"/>
  <c r="M433" i="14"/>
  <c r="M549" i="10"/>
  <c r="M95" i="17"/>
  <c r="M282" i="17"/>
  <c r="M218" i="7"/>
  <c r="M79" i="16"/>
  <c r="M250" i="18"/>
  <c r="M184" i="10"/>
  <c r="M208" i="7"/>
  <c r="M393" i="17"/>
  <c r="M366" i="11"/>
  <c r="M98" i="17"/>
  <c r="M136" i="11"/>
  <c r="M144" i="16"/>
  <c r="M523" i="10"/>
  <c r="M430" i="9"/>
  <c r="M270" i="18"/>
  <c r="M248" i="12"/>
  <c r="M350" i="7"/>
  <c r="M438" i="9"/>
  <c r="M70" i="11"/>
  <c r="M119" i="13"/>
  <c r="M67" i="17"/>
  <c r="M286" i="8"/>
  <c r="M366" i="10"/>
  <c r="M73" i="11"/>
  <c r="M234" i="11"/>
  <c r="M133" i="19"/>
  <c r="M206" i="11"/>
  <c r="M391" i="17"/>
  <c r="M512" i="10"/>
  <c r="M306" i="10"/>
  <c r="M113" i="12"/>
  <c r="M438" i="17"/>
  <c r="M112" i="8"/>
  <c r="M8" i="16"/>
  <c r="M116" i="7"/>
  <c r="M306" i="14"/>
  <c r="M553" i="11"/>
  <c r="M33" i="12"/>
  <c r="M369" i="14"/>
  <c r="M214" i="11"/>
  <c r="M347" i="16"/>
  <c r="M331" i="18"/>
  <c r="M153" i="18"/>
  <c r="M552" i="12"/>
  <c r="M522" i="9"/>
  <c r="M307" i="14"/>
  <c r="M298" i="10"/>
  <c r="M81" i="17"/>
  <c r="M334" i="16"/>
  <c r="M144" i="17"/>
  <c r="M239" i="16"/>
  <c r="M135" i="14"/>
  <c r="M193" i="13"/>
  <c r="M67" i="16"/>
  <c r="M219" i="7"/>
  <c r="M359" i="7"/>
  <c r="M305" i="10"/>
  <c r="M404" i="13"/>
  <c r="M302" i="16"/>
  <c r="M465" i="13"/>
  <c r="M238" i="9"/>
  <c r="M118" i="14"/>
  <c r="M9" i="14"/>
  <c r="M377" i="16"/>
  <c r="M328" i="16"/>
  <c r="M127" i="18"/>
  <c r="M345" i="18"/>
  <c r="M474" i="13"/>
  <c r="M103" i="14"/>
  <c r="M543" i="11"/>
  <c r="M318" i="11"/>
  <c r="M168" i="11"/>
  <c r="M336" i="8"/>
  <c r="M526" i="10"/>
  <c r="M224" i="16"/>
  <c r="M104" i="16"/>
  <c r="M371" i="10"/>
  <c r="M196" i="16"/>
  <c r="M406" i="16"/>
  <c r="M558" i="13"/>
  <c r="M215" i="18"/>
  <c r="M109" i="17"/>
  <c r="M15" i="13"/>
  <c r="M419" i="9"/>
  <c r="M215" i="17"/>
  <c r="M485" i="12"/>
  <c r="M228" i="16"/>
  <c r="M519" i="11"/>
  <c r="M77" i="11"/>
  <c r="M91" i="16"/>
  <c r="M279" i="9"/>
  <c r="M302" i="17"/>
  <c r="M303" i="14"/>
  <c r="M136" i="18"/>
  <c r="M83" i="14"/>
  <c r="M235" i="10"/>
  <c r="M566" i="11"/>
  <c r="M130" i="17"/>
  <c r="M131" i="14"/>
  <c r="M468" i="6"/>
  <c r="M304" i="12"/>
  <c r="M29" i="11"/>
  <c r="M279" i="7"/>
  <c r="M306" i="9"/>
  <c r="M171" i="6"/>
  <c r="M75" i="9"/>
  <c r="M145" i="18"/>
  <c r="M132" i="14"/>
  <c r="M301" i="17"/>
  <c r="M315" i="10"/>
  <c r="M351" i="7"/>
  <c r="M27" i="10"/>
  <c r="M305" i="11"/>
  <c r="M277" i="7"/>
  <c r="M531" i="9"/>
  <c r="M72" i="12"/>
  <c r="M42" i="8"/>
  <c r="M281" i="10"/>
  <c r="M221" i="11"/>
  <c r="M163" i="18"/>
  <c r="M358" i="18"/>
  <c r="M47" i="19"/>
  <c r="M159" i="16"/>
  <c r="M374" i="12"/>
  <c r="M340" i="17"/>
  <c r="M391" i="12"/>
  <c r="M286" i="10"/>
  <c r="M453" i="11"/>
  <c r="M71" i="14"/>
  <c r="M92" i="14"/>
  <c r="M221" i="18"/>
  <c r="M480" i="12"/>
  <c r="M83" i="10"/>
  <c r="M227" i="18"/>
  <c r="M120" i="10"/>
  <c r="M407" i="7"/>
  <c r="M188" i="10"/>
  <c r="M74" i="14"/>
  <c r="M86" i="13"/>
  <c r="M404" i="18"/>
  <c r="M67" i="9"/>
  <c r="M37" i="7"/>
  <c r="M241" i="11"/>
  <c r="M108" i="16"/>
  <c r="M62" i="11"/>
  <c r="M70" i="14"/>
  <c r="M119" i="18"/>
  <c r="M10" i="12"/>
  <c r="M42" i="18"/>
  <c r="M278" i="16"/>
  <c r="M367" i="11"/>
  <c r="M208" i="6"/>
  <c r="M288" i="16"/>
  <c r="M478" i="13"/>
  <c r="M73" i="17"/>
  <c r="M81" i="10"/>
  <c r="M396" i="12"/>
  <c r="M290" i="7"/>
  <c r="M237" i="10"/>
  <c r="M307" i="10"/>
  <c r="M434" i="14"/>
  <c r="M117" i="14"/>
  <c r="M12" i="19"/>
  <c r="M236" i="18"/>
  <c r="M285" i="16"/>
  <c r="M365" i="11"/>
  <c r="M106" i="16"/>
  <c r="M491" i="7"/>
  <c r="M417" i="16"/>
  <c r="M386" i="13"/>
  <c r="M92" i="17"/>
  <c r="M63" i="17"/>
  <c r="M345" i="8"/>
  <c r="M578" i="11"/>
  <c r="M422" i="17"/>
  <c r="M255" i="12"/>
  <c r="M137" i="17"/>
  <c r="M424" i="9"/>
  <c r="M357" i="9"/>
  <c r="M316" i="13"/>
  <c r="M436" i="16"/>
  <c r="M435" i="10"/>
  <c r="M74" i="12"/>
  <c r="M381" i="10"/>
  <c r="M71" i="17"/>
  <c r="M362" i="17"/>
  <c r="M110" i="11"/>
  <c r="M79" i="11"/>
  <c r="M78" i="12"/>
  <c r="M256" i="18"/>
  <c r="M157" i="16"/>
  <c r="M477" i="7"/>
  <c r="M181" i="10"/>
  <c r="M86" i="12"/>
  <c r="M270" i="8"/>
  <c r="M161" i="18"/>
  <c r="M566" i="13"/>
  <c r="M149" i="18"/>
  <c r="M113" i="16"/>
  <c r="M318" i="13"/>
  <c r="M104" i="17"/>
  <c r="M63" i="18"/>
  <c r="M247" i="13"/>
  <c r="M426" i="8"/>
  <c r="M213" i="9"/>
  <c r="M351" i="10"/>
  <c r="M111" i="16"/>
  <c r="M359" i="10"/>
  <c r="M108" i="11"/>
  <c r="M213" i="18"/>
  <c r="M352" i="10"/>
  <c r="M313" i="18"/>
  <c r="M156" i="16"/>
  <c r="M129" i="12"/>
  <c r="M518" i="11"/>
  <c r="M435" i="11"/>
  <c r="M134" i="12"/>
  <c r="M315" i="13"/>
  <c r="M169" i="10"/>
  <c r="M333" i="17"/>
  <c r="M281" i="18"/>
  <c r="M330" i="11"/>
  <c r="M285" i="7"/>
  <c r="M413" i="17"/>
  <c r="M354" i="17"/>
  <c r="M244" i="18"/>
  <c r="M487" i="8"/>
  <c r="M423" i="10"/>
  <c r="M490" i="8"/>
  <c r="M187" i="18"/>
  <c r="M245" i="12"/>
  <c r="M327" i="13"/>
  <c r="M118" i="11"/>
  <c r="M320" i="12"/>
  <c r="M330" i="13"/>
  <c r="M80" i="16"/>
  <c r="M414" i="8"/>
  <c r="M135" i="19"/>
  <c r="M28" i="16"/>
  <c r="M100" i="14"/>
  <c r="M372" i="11"/>
  <c r="M34" i="14"/>
  <c r="M32" i="10"/>
  <c r="M166" i="17"/>
  <c r="M443" i="16"/>
  <c r="M243" i="18"/>
  <c r="M437" i="11"/>
  <c r="M160" i="11"/>
  <c r="M232" i="16"/>
  <c r="M69" i="11"/>
  <c r="M106" i="6"/>
  <c r="M329" i="13"/>
  <c r="M362" i="9"/>
  <c r="M104" i="14"/>
  <c r="M123" i="9"/>
  <c r="M178" i="11"/>
  <c r="M63" i="8"/>
  <c r="M274" i="18"/>
  <c r="M141" i="16"/>
  <c r="M377" i="18"/>
  <c r="M219" i="9"/>
  <c r="M224" i="9"/>
  <c r="M201" i="17"/>
  <c r="M268" i="8"/>
  <c r="M563" i="11"/>
  <c r="M504" i="9"/>
  <c r="M199" i="17"/>
  <c r="M146" i="17"/>
  <c r="M35" i="8"/>
  <c r="M140" i="16"/>
  <c r="M505" i="11"/>
  <c r="M314" i="11"/>
  <c r="M289" i="9"/>
  <c r="M439" i="11"/>
  <c r="M278" i="11"/>
  <c r="M548" i="10"/>
  <c r="M492" i="8"/>
  <c r="M383" i="11"/>
  <c r="M501" i="9"/>
  <c r="M428" i="6"/>
  <c r="M268" i="11"/>
  <c r="M303" i="9"/>
  <c r="M401" i="17"/>
  <c r="M151" i="17"/>
  <c r="M274" i="7"/>
  <c r="M503" i="9"/>
  <c r="M516" i="9"/>
  <c r="M134" i="18"/>
  <c r="M36" i="12"/>
  <c r="M475" i="11"/>
  <c r="M185" i="17"/>
  <c r="M238" i="16"/>
  <c r="M498" i="10"/>
  <c r="M155" i="18"/>
  <c r="M331" i="6"/>
  <c r="M533" i="10"/>
  <c r="M38" i="10"/>
  <c r="M267" i="16"/>
  <c r="M59" i="11"/>
  <c r="M485" i="13"/>
  <c r="M346" i="18"/>
  <c r="M127" i="12"/>
  <c r="M279" i="16"/>
  <c r="M373" i="10"/>
  <c r="M85" i="11"/>
  <c r="M274" i="16"/>
  <c r="M122" i="12"/>
  <c r="M225" i="8"/>
  <c r="M414" i="17"/>
  <c r="M209" i="8"/>
  <c r="M231" i="17"/>
  <c r="M503" i="7"/>
  <c r="M354" i="6"/>
  <c r="M127" i="13"/>
  <c r="M341" i="18"/>
  <c r="M195" i="17"/>
  <c r="M159" i="13"/>
  <c r="M252" i="13"/>
  <c r="M226" i="10"/>
  <c r="M428" i="9"/>
  <c r="M317" i="18"/>
  <c r="M354" i="9"/>
  <c r="M292" i="10"/>
  <c r="M485" i="8"/>
  <c r="M174" i="7"/>
  <c r="M63" i="6"/>
  <c r="M60" i="6"/>
  <c r="M10" i="8"/>
  <c r="M348" i="13"/>
  <c r="M168" i="18"/>
  <c r="M13" i="13"/>
  <c r="M487" i="7"/>
  <c r="M127" i="14"/>
  <c r="M107" i="18"/>
  <c r="M520" i="9"/>
  <c r="M280" i="7"/>
  <c r="M181" i="17"/>
  <c r="M107" i="8"/>
  <c r="M302" i="11"/>
  <c r="M265" i="7"/>
  <c r="M301" i="18"/>
  <c r="M197" i="16"/>
  <c r="M456" i="10"/>
  <c r="M389" i="13"/>
  <c r="M390" i="9"/>
  <c r="M242" i="11"/>
  <c r="M267" i="13"/>
  <c r="M210" i="7"/>
  <c r="M284" i="9"/>
  <c r="M221" i="10"/>
  <c r="M556" i="12"/>
  <c r="M134" i="14"/>
  <c r="M11" i="14"/>
  <c r="M138" i="7"/>
  <c r="M75" i="11"/>
  <c r="M189" i="12"/>
  <c r="M39" i="16"/>
  <c r="M124" i="10"/>
  <c r="M261" i="7"/>
  <c r="M178" i="17"/>
  <c r="M218" i="11"/>
  <c r="M39" i="10"/>
  <c r="M332" i="6"/>
  <c r="M478" i="6"/>
  <c r="M40" i="16"/>
  <c r="M402" i="12"/>
  <c r="M8" i="6"/>
  <c r="M307" i="13"/>
  <c r="M477" i="8"/>
  <c r="M424" i="16"/>
  <c r="M37" i="11"/>
  <c r="M236" i="7"/>
  <c r="M406" i="7"/>
  <c r="M42" i="7"/>
  <c r="M172" i="10"/>
  <c r="M333" i="8"/>
  <c r="M475" i="8"/>
  <c r="M297" i="9"/>
  <c r="M13" i="16"/>
  <c r="M82" i="12"/>
  <c r="M131" i="9"/>
  <c r="M118" i="12"/>
  <c r="M182" i="10"/>
  <c r="M528" i="9"/>
  <c r="M378" i="11"/>
  <c r="M36" i="6"/>
  <c r="M190" i="10"/>
  <c r="M44" i="18"/>
  <c r="M69" i="17"/>
  <c r="M14" i="13"/>
  <c r="M442" i="10"/>
  <c r="M176" i="16"/>
  <c r="M362" i="10"/>
  <c r="M4" i="6"/>
  <c r="M274" i="6"/>
  <c r="M177" i="17"/>
  <c r="M183" i="16"/>
  <c r="M185" i="18"/>
  <c r="M19" i="19"/>
  <c r="M322" i="17"/>
  <c r="M482" i="6"/>
  <c r="M412" i="7"/>
  <c r="M486" i="13"/>
  <c r="M158" i="18"/>
  <c r="M119" i="8"/>
  <c r="M406" i="17"/>
  <c r="M31" i="8"/>
  <c r="M149" i="14"/>
  <c r="M106" i="14"/>
  <c r="M250" i="12"/>
  <c r="M408" i="6"/>
  <c r="M554" i="12"/>
  <c r="M282" i="8"/>
  <c r="M476" i="12"/>
  <c r="M490" i="9"/>
  <c r="M288" i="11"/>
  <c r="M122" i="9"/>
  <c r="M76" i="16"/>
  <c r="M318" i="12"/>
  <c r="M239" i="10"/>
  <c r="M365" i="9"/>
  <c r="M535" i="10"/>
  <c r="M426" i="17"/>
  <c r="M349" i="10"/>
  <c r="M188" i="12"/>
  <c r="M10" i="16"/>
  <c r="M298" i="14"/>
  <c r="M34" i="7"/>
  <c r="M415" i="7"/>
  <c r="M113" i="13"/>
  <c r="M570" i="13"/>
  <c r="M322" i="18"/>
  <c r="M102" i="18"/>
  <c r="M412" i="11"/>
  <c r="M267" i="7"/>
  <c r="M40" i="6"/>
  <c r="M512" i="9"/>
  <c r="M122" i="13"/>
  <c r="M174" i="11"/>
  <c r="M302" i="13"/>
  <c r="M325" i="17"/>
  <c r="M341" i="8"/>
  <c r="M89" i="18"/>
  <c r="M66" i="8"/>
  <c r="M415" i="6"/>
  <c r="M314" i="7"/>
  <c r="M394" i="6"/>
  <c r="M380" i="7"/>
  <c r="M39" i="6"/>
  <c r="M14" i="11"/>
  <c r="M12" i="18"/>
  <c r="M111" i="19"/>
  <c r="M123" i="12"/>
  <c r="M290" i="9"/>
  <c r="M524" i="9"/>
  <c r="M277" i="9"/>
  <c r="M483" i="6"/>
  <c r="M128" i="14"/>
  <c r="M355" i="18"/>
  <c r="M50" i="17"/>
  <c r="M404" i="17"/>
  <c r="M44" i="17"/>
  <c r="M514" i="13"/>
  <c r="M151" i="11"/>
  <c r="M349" i="7"/>
  <c r="M414" i="6"/>
  <c r="M337" i="8"/>
  <c r="M350" i="8"/>
  <c r="M30" i="6"/>
  <c r="M104" i="11"/>
  <c r="M543" i="10"/>
  <c r="M124" i="11"/>
  <c r="M211" i="13"/>
  <c r="M76" i="12"/>
  <c r="M423" i="7"/>
  <c r="M38" i="7"/>
  <c r="M263" i="8"/>
  <c r="M228" i="6"/>
  <c r="M44" i="12"/>
  <c r="M86" i="10"/>
  <c r="M63" i="7"/>
  <c r="M385" i="10"/>
  <c r="M268" i="9"/>
  <c r="M126" i="6"/>
  <c r="M374" i="13"/>
  <c r="M210" i="8"/>
  <c r="M114" i="12"/>
  <c r="M314" i="18"/>
  <c r="M217" i="9"/>
  <c r="M355" i="11"/>
  <c r="M90" i="19"/>
  <c r="M239" i="11"/>
  <c r="M220" i="11"/>
  <c r="M436" i="9"/>
  <c r="M331" i="8"/>
  <c r="M399" i="8"/>
  <c r="M75" i="8"/>
  <c r="M136" i="17"/>
  <c r="M466" i="7"/>
  <c r="M430" i="6"/>
  <c r="M265" i="17"/>
  <c r="M425" i="7"/>
  <c r="M240" i="10"/>
  <c r="M440" i="16"/>
  <c r="M225" i="6"/>
  <c r="M530" i="11"/>
  <c r="M385" i="18"/>
  <c r="M46" i="18"/>
  <c r="M287" i="11"/>
  <c r="M346" i="11"/>
  <c r="M277" i="10"/>
  <c r="M343" i="8"/>
  <c r="M171" i="7"/>
  <c r="M290" i="6"/>
  <c r="M296" i="17"/>
  <c r="M370" i="11"/>
  <c r="M486" i="7"/>
  <c r="M379" i="11"/>
  <c r="M512" i="11"/>
  <c r="M534" i="10"/>
  <c r="M480" i="8"/>
  <c r="M174" i="8"/>
  <c r="M349" i="16"/>
  <c r="M342" i="17"/>
  <c r="M344" i="9"/>
  <c r="M313" i="17"/>
  <c r="M308" i="18"/>
  <c r="M117" i="17"/>
  <c r="M138" i="12"/>
  <c r="M378" i="17"/>
  <c r="M373" i="12"/>
  <c r="M469" i="6"/>
  <c r="M162" i="11"/>
  <c r="M225" i="10"/>
  <c r="M552" i="10"/>
  <c r="M297" i="17"/>
  <c r="M73" i="9"/>
  <c r="M391" i="11"/>
  <c r="M74" i="9"/>
  <c r="M318" i="10"/>
  <c r="M40" i="8"/>
  <c r="M270" i="11"/>
  <c r="M415" i="17"/>
  <c r="M115" i="18"/>
  <c r="M235" i="18"/>
  <c r="M500" i="9"/>
  <c r="M125" i="13"/>
  <c r="M238" i="10"/>
  <c r="M434" i="17"/>
  <c r="M84" i="10"/>
  <c r="M198" i="18"/>
  <c r="M473" i="12"/>
  <c r="M278" i="7"/>
  <c r="M12" i="14"/>
  <c r="M71" i="8"/>
  <c r="M187" i="11"/>
  <c r="M179" i="11"/>
  <c r="M69" i="7"/>
  <c r="M367" i="17"/>
  <c r="M285" i="9"/>
  <c r="M239" i="9"/>
  <c r="M280" i="16"/>
  <c r="M291" i="8"/>
  <c r="M98" i="11"/>
  <c r="M80" i="19"/>
  <c r="M70" i="13"/>
  <c r="M73" i="16"/>
  <c r="M38" i="11"/>
  <c r="M400" i="11"/>
  <c r="M53" i="19"/>
  <c r="M493" i="8"/>
  <c r="M214" i="8"/>
  <c r="M112" i="10"/>
  <c r="M49" i="19"/>
  <c r="M216" i="8"/>
  <c r="M111" i="9"/>
  <c r="M247" i="7"/>
  <c r="M419" i="7"/>
  <c r="M478" i="7"/>
  <c r="M357" i="10"/>
  <c r="M249" i="14"/>
  <c r="M439" i="9"/>
  <c r="M152" i="14"/>
  <c r="M73" i="12"/>
  <c r="M355" i="16"/>
  <c r="M394" i="12"/>
  <c r="M465" i="7"/>
  <c r="M508" i="11"/>
  <c r="M347" i="17"/>
  <c r="M305" i="14"/>
  <c r="M551" i="11"/>
  <c r="M130" i="10"/>
  <c r="M435" i="17"/>
  <c r="M76" i="17"/>
  <c r="M401" i="8"/>
  <c r="M276" i="7"/>
  <c r="M442" i="17"/>
  <c r="M409" i="7"/>
  <c r="M223" i="8"/>
  <c r="M286" i="18"/>
  <c r="M568" i="13"/>
  <c r="M372" i="13"/>
  <c r="M295" i="17"/>
  <c r="M269" i="9"/>
  <c r="M299" i="14"/>
  <c r="M71" i="6"/>
  <c r="M125" i="7"/>
  <c r="M476" i="9"/>
  <c r="M129" i="9"/>
  <c r="M348" i="7"/>
  <c r="M414" i="16"/>
  <c r="M507" i="8"/>
  <c r="M97" i="10"/>
  <c r="M507" i="10"/>
  <c r="M470" i="6"/>
  <c r="M110" i="6"/>
  <c r="M309" i="11"/>
  <c r="M305" i="12"/>
  <c r="M68" i="10"/>
  <c r="M14" i="17"/>
  <c r="M33" i="10"/>
  <c r="M122" i="19"/>
  <c r="M537" i="10"/>
  <c r="M205" i="11"/>
  <c r="M555" i="12"/>
  <c r="M231" i="9"/>
  <c r="M82" i="11"/>
  <c r="M14" i="10"/>
  <c r="M40" i="12"/>
  <c r="M417" i="6"/>
  <c r="M399" i="13"/>
  <c r="M365" i="10"/>
  <c r="M95" i="14"/>
  <c r="M126" i="9"/>
  <c r="M35" i="17"/>
  <c r="M383" i="17"/>
  <c r="M114" i="8"/>
  <c r="M334" i="18"/>
  <c r="M257" i="11"/>
  <c r="M10" i="13"/>
  <c r="M295" i="16"/>
  <c r="M12" i="7"/>
  <c r="M152" i="17"/>
  <c r="M368" i="9"/>
  <c r="M439" i="14"/>
  <c r="M261" i="6"/>
  <c r="M529" i="11"/>
  <c r="M444" i="17"/>
  <c r="M439" i="16"/>
  <c r="M24" i="7"/>
  <c r="M94" i="18"/>
  <c r="M560" i="11"/>
  <c r="M338" i="7"/>
  <c r="M335" i="18"/>
  <c r="M66" i="11"/>
  <c r="M313" i="11"/>
  <c r="M94" i="17"/>
  <c r="M141" i="18"/>
  <c r="M68" i="18"/>
  <c r="M15" i="17"/>
  <c r="M22" i="18"/>
  <c r="M574" i="13"/>
  <c r="M545" i="11"/>
  <c r="M350" i="17"/>
  <c r="M561" i="11"/>
  <c r="M71" i="10"/>
  <c r="M347" i="9"/>
  <c r="M70" i="17"/>
  <c r="M31" i="18"/>
  <c r="M530" i="9"/>
  <c r="M439" i="10"/>
  <c r="M295" i="18"/>
  <c r="M366" i="9"/>
  <c r="M224" i="10"/>
  <c r="M103" i="11"/>
  <c r="M498" i="8"/>
  <c r="M277" i="16"/>
  <c r="M98" i="19"/>
  <c r="M353" i="7"/>
  <c r="M109" i="7"/>
  <c r="M38" i="12"/>
  <c r="M358" i="6"/>
  <c r="M207" i="18"/>
  <c r="M441" i="11"/>
  <c r="M330" i="18"/>
  <c r="M536" i="10"/>
  <c r="M538" i="11"/>
  <c r="M217" i="17"/>
  <c r="M544" i="11"/>
  <c r="M411" i="17"/>
  <c r="M55" i="16"/>
  <c r="M84" i="9"/>
  <c r="M500" i="8"/>
  <c r="M385" i="11"/>
  <c r="M73" i="19"/>
  <c r="M556" i="11"/>
  <c r="M432" i="7"/>
  <c r="M399" i="18"/>
  <c r="M96" i="8"/>
  <c r="M451" i="11"/>
  <c r="M132" i="9"/>
  <c r="M430" i="10"/>
  <c r="M210" i="17"/>
  <c r="M479" i="11"/>
  <c r="M316" i="16"/>
  <c r="M138" i="17"/>
  <c r="M301" i="13"/>
  <c r="M41" i="13"/>
  <c r="M40" i="13"/>
  <c r="M165" i="18"/>
  <c r="M27" i="17"/>
  <c r="M283" i="9"/>
  <c r="M96" i="9"/>
  <c r="M338" i="6"/>
  <c r="M275" i="6"/>
  <c r="M228" i="9"/>
  <c r="M30" i="18"/>
  <c r="M352" i="8"/>
  <c r="M175" i="18"/>
  <c r="M516" i="8"/>
  <c r="M159" i="18"/>
  <c r="M114" i="10"/>
  <c r="M462" i="11"/>
  <c r="M205" i="17"/>
  <c r="M338" i="17"/>
  <c r="M467" i="13"/>
  <c r="M168" i="7"/>
  <c r="M326" i="11"/>
  <c r="M256" i="12"/>
  <c r="M161" i="7"/>
  <c r="M109" i="6"/>
  <c r="M349" i="18"/>
  <c r="M349" i="8"/>
  <c r="M27" i="19"/>
  <c r="M68" i="9"/>
  <c r="M343" i="18"/>
  <c r="M464" i="6"/>
  <c r="M355" i="10"/>
  <c r="M398" i="11"/>
  <c r="M104" i="7"/>
  <c r="M513" i="7"/>
  <c r="M516" i="11"/>
  <c r="M380" i="10"/>
  <c r="M429" i="11"/>
  <c r="M339" i="18"/>
  <c r="M574" i="11"/>
  <c r="M136" i="16"/>
  <c r="M511" i="11"/>
  <c r="M438" i="10"/>
  <c r="M41" i="17"/>
  <c r="M388" i="13"/>
  <c r="M224" i="6"/>
  <c r="M156" i="11"/>
  <c r="M502" i="10"/>
  <c r="M515" i="9"/>
  <c r="M26" i="18"/>
  <c r="M85" i="13"/>
  <c r="M43" i="16"/>
  <c r="M424" i="10"/>
  <c r="M115" i="9"/>
  <c r="M31" i="16"/>
  <c r="M143" i="17"/>
  <c r="M340" i="18"/>
  <c r="M176" i="18"/>
  <c r="M214" i="18"/>
  <c r="M84" i="13"/>
  <c r="M572" i="13"/>
  <c r="M408" i="11"/>
  <c r="M218" i="9"/>
  <c r="M484" i="9"/>
  <c r="M233" i="9"/>
  <c r="M448" i="11"/>
  <c r="M201" i="16"/>
  <c r="M61" i="17"/>
  <c r="M257" i="7"/>
  <c r="M61" i="16"/>
  <c r="M108" i="9"/>
  <c r="M192" i="17"/>
  <c r="M472" i="11"/>
  <c r="M468" i="13"/>
  <c r="M31" i="11"/>
  <c r="M262" i="8"/>
  <c r="M141" i="17"/>
  <c r="M317" i="10"/>
  <c r="M85" i="19"/>
  <c r="M431" i="17"/>
  <c r="M405" i="16"/>
  <c r="M264" i="18"/>
  <c r="M326" i="13"/>
  <c r="M430" i="14"/>
  <c r="M476" i="11"/>
  <c r="M104" i="19"/>
  <c r="M270" i="9"/>
  <c r="M101" i="14"/>
  <c r="M227" i="16"/>
  <c r="M138" i="11"/>
  <c r="M25" i="16"/>
  <c r="M420" i="8"/>
  <c r="M274" i="17"/>
  <c r="M541" i="10"/>
  <c r="M152" i="16"/>
  <c r="M565" i="12"/>
  <c r="M73" i="7"/>
  <c r="M167" i="16"/>
  <c r="M418" i="9"/>
  <c r="M388" i="18"/>
  <c r="M360" i="16"/>
  <c r="M327" i="7"/>
  <c r="M488" i="9"/>
  <c r="M483" i="8"/>
  <c r="M334" i="11"/>
  <c r="M69" i="13"/>
  <c r="M412" i="9"/>
  <c r="M324" i="17"/>
  <c r="M296" i="14"/>
  <c r="M342" i="9"/>
  <c r="M503" i="6"/>
  <c r="M12" i="17"/>
  <c r="M244" i="10"/>
  <c r="M67" i="18"/>
  <c r="M299" i="10"/>
  <c r="M214" i="9"/>
  <c r="M511" i="8"/>
  <c r="M103" i="6"/>
  <c r="M435" i="16"/>
  <c r="M232" i="17"/>
  <c r="M512" i="6"/>
  <c r="M136" i="13"/>
  <c r="M249" i="13"/>
  <c r="M334" i="17"/>
  <c r="M237" i="17"/>
  <c r="M206" i="7"/>
  <c r="M482" i="9"/>
  <c r="M13" i="14"/>
  <c r="M133" i="10"/>
  <c r="M43" i="17"/>
  <c r="M115" i="11"/>
  <c r="M226" i="16"/>
  <c r="M516" i="10"/>
  <c r="M370" i="18"/>
  <c r="M247" i="11"/>
  <c r="M364" i="9"/>
  <c r="M78" i="14"/>
  <c r="M106" i="11"/>
  <c r="M499" i="9"/>
  <c r="M203" i="13"/>
  <c r="M314" i="10"/>
  <c r="M211" i="17"/>
  <c r="M509" i="7"/>
  <c r="M171" i="17"/>
  <c r="M402" i="17"/>
  <c r="M353" i="16"/>
  <c r="M234" i="10"/>
  <c r="M367" i="13"/>
  <c r="M232" i="9"/>
  <c r="M101" i="18"/>
  <c r="M441" i="14"/>
  <c r="M358" i="10"/>
  <c r="M263" i="17"/>
  <c r="M495" i="6"/>
  <c r="M432" i="11"/>
  <c r="M140" i="18"/>
  <c r="M167" i="8"/>
  <c r="M226" i="6"/>
  <c r="M116" i="8"/>
  <c r="M278" i="17"/>
  <c r="M275" i="7"/>
  <c r="M130" i="16"/>
  <c r="M443" i="9"/>
  <c r="M331" i="7"/>
  <c r="M96" i="17"/>
  <c r="M287" i="9"/>
  <c r="M352" i="18"/>
  <c r="M465" i="11"/>
  <c r="M267" i="17"/>
  <c r="M424" i="17"/>
  <c r="M153" i="14"/>
  <c r="M19" i="17"/>
  <c r="M321" i="18"/>
  <c r="M7" i="6"/>
  <c r="M557" i="11"/>
  <c r="M288" i="17"/>
  <c r="M211" i="6"/>
  <c r="M135" i="12"/>
  <c r="M35" i="16"/>
  <c r="M549" i="12"/>
  <c r="M259" i="8"/>
  <c r="M115" i="16"/>
  <c r="M411" i="16"/>
  <c r="M353" i="10"/>
  <c r="M440" i="10"/>
  <c r="M441" i="16"/>
  <c r="M327" i="17"/>
  <c r="M87" i="16"/>
  <c r="M510" i="8"/>
  <c r="M114" i="17"/>
  <c r="M575" i="12"/>
  <c r="M81" i="13"/>
  <c r="M166" i="9"/>
  <c r="M531" i="11"/>
  <c r="M336" i="6"/>
  <c r="M474" i="7"/>
  <c r="M297" i="14"/>
  <c r="M451" i="10"/>
  <c r="M194" i="18"/>
  <c r="M111" i="8"/>
  <c r="M546" i="11"/>
  <c r="M402" i="11"/>
  <c r="M36" i="11"/>
  <c r="M111" i="17"/>
  <c r="M114" i="18"/>
  <c r="M498" i="9"/>
  <c r="M185" i="10"/>
  <c r="M438" i="14"/>
  <c r="M560" i="13"/>
  <c r="M179" i="9"/>
  <c r="M280" i="8"/>
  <c r="M86" i="19"/>
  <c r="M123" i="13"/>
  <c r="M113" i="10"/>
  <c r="M75" i="14"/>
  <c r="M507" i="9"/>
  <c r="M251" i="11"/>
  <c r="M70" i="6"/>
  <c r="M355" i="8"/>
  <c r="M492" i="9"/>
  <c r="M402" i="8"/>
  <c r="M494" i="6"/>
  <c r="M565" i="11"/>
  <c r="M131" i="17"/>
  <c r="M378" i="12"/>
  <c r="M45" i="13"/>
  <c r="M327" i="18"/>
  <c r="M287" i="18"/>
  <c r="M227" i="9"/>
  <c r="M303" i="10"/>
  <c r="M281" i="9"/>
  <c r="M78" i="7"/>
  <c r="M34" i="10"/>
  <c r="M159" i="11"/>
  <c r="M414" i="7"/>
  <c r="M220" i="6"/>
  <c r="M500" i="7"/>
  <c r="M37" i="8"/>
  <c r="M134" i="10"/>
  <c r="M149" i="10"/>
  <c r="M479" i="8"/>
  <c r="M343" i="17"/>
  <c r="M21" i="11"/>
  <c r="M491" i="9"/>
  <c r="M417" i="8"/>
  <c r="M510" i="9"/>
  <c r="M336" i="16"/>
  <c r="M193" i="12"/>
  <c r="M288" i="18"/>
  <c r="M136" i="12"/>
  <c r="M444" i="16"/>
  <c r="M51" i="19"/>
  <c r="M174" i="16"/>
  <c r="M382" i="12"/>
  <c r="M316" i="7"/>
  <c r="M241" i="9"/>
  <c r="M350" i="16"/>
  <c r="M291" i="11"/>
  <c r="M78" i="16"/>
  <c r="M305" i="17"/>
  <c r="M137" i="18"/>
  <c r="M155" i="16"/>
  <c r="M427" i="17"/>
  <c r="M484" i="6"/>
  <c r="M507" i="7"/>
  <c r="M497" i="10"/>
  <c r="M400" i="7"/>
  <c r="M128" i="9"/>
  <c r="M61" i="9"/>
  <c r="M190" i="17"/>
  <c r="M108" i="6"/>
  <c r="M69" i="19"/>
  <c r="M165" i="8"/>
  <c r="M267" i="11"/>
  <c r="M154" i="14"/>
  <c r="M471" i="11"/>
  <c r="M304" i="11"/>
  <c r="M341" i="17"/>
  <c r="M546" i="10"/>
  <c r="M217" i="8"/>
  <c r="M338" i="16"/>
  <c r="M350" i="18"/>
  <c r="M126" i="17"/>
  <c r="M427" i="9"/>
  <c r="M279" i="17"/>
  <c r="M112" i="14"/>
  <c r="M434" i="16"/>
  <c r="M398" i="12"/>
  <c r="M80" i="9"/>
  <c r="M434" i="9"/>
  <c r="M137" i="11"/>
  <c r="M130" i="18"/>
  <c r="M181" i="11"/>
  <c r="M88" i="10"/>
  <c r="M171" i="10"/>
  <c r="M461" i="11"/>
  <c r="M404" i="12"/>
  <c r="M153" i="17"/>
  <c r="M109" i="16"/>
  <c r="M42" i="13"/>
  <c r="M318" i="18"/>
  <c r="M320" i="17"/>
  <c r="M431" i="6"/>
  <c r="M409" i="16"/>
  <c r="M166" i="18"/>
  <c r="M65" i="7"/>
  <c r="M226" i="18"/>
  <c r="M302" i="12"/>
  <c r="M13" i="10"/>
  <c r="M374" i="11"/>
  <c r="M180" i="9"/>
  <c r="M471" i="7"/>
  <c r="M66" i="16"/>
  <c r="M516" i="6"/>
  <c r="M119" i="10"/>
  <c r="M558" i="12"/>
  <c r="M414" i="9"/>
  <c r="M470" i="8"/>
  <c r="M167" i="7"/>
  <c r="M150" i="17"/>
  <c r="M225" i="9"/>
  <c r="M467" i="12"/>
  <c r="M166" i="19"/>
  <c r="M84" i="16"/>
  <c r="M4" i="18"/>
  <c r="M187" i="16"/>
  <c r="M499" i="10"/>
  <c r="M484" i="11"/>
  <c r="M227" i="7"/>
  <c r="M154" i="17"/>
  <c r="M84" i="14"/>
  <c r="M512" i="7"/>
  <c r="M218" i="18"/>
  <c r="M199" i="18"/>
  <c r="M341" i="16"/>
  <c r="M193" i="18"/>
  <c r="M237" i="11"/>
  <c r="M308" i="10"/>
  <c r="M97" i="17"/>
  <c r="M216" i="18"/>
  <c r="M398" i="8"/>
  <c r="M399" i="17"/>
  <c r="M116" i="16"/>
  <c r="M41" i="12"/>
  <c r="M400" i="17"/>
  <c r="M249" i="10"/>
  <c r="M229" i="8"/>
  <c r="M443" i="10"/>
  <c r="M38" i="14"/>
  <c r="M525" i="11"/>
  <c r="M34" i="16"/>
  <c r="M125" i="17"/>
  <c r="M157" i="17"/>
  <c r="M104" i="8"/>
  <c r="M222" i="9"/>
  <c r="M113" i="7"/>
  <c r="M467" i="8"/>
  <c r="M283" i="16"/>
  <c r="M289" i="16"/>
  <c r="M85" i="14"/>
  <c r="M231" i="10"/>
  <c r="M228" i="8"/>
  <c r="M494" i="8"/>
  <c r="M251" i="17"/>
  <c r="M515" i="10"/>
  <c r="M381" i="17"/>
  <c r="M118" i="7"/>
  <c r="M174" i="6"/>
  <c r="M395" i="11"/>
  <c r="M37" i="10"/>
  <c r="M36" i="17"/>
  <c r="M286" i="11"/>
  <c r="M542" i="10"/>
  <c r="M413" i="7"/>
  <c r="M87" i="14"/>
  <c r="M294" i="18"/>
  <c r="M93" i="18"/>
  <c r="M13" i="12"/>
  <c r="M507" i="6"/>
  <c r="M224" i="17"/>
  <c r="M243" i="11"/>
  <c r="M433" i="11"/>
  <c r="M387" i="12"/>
  <c r="M243" i="12"/>
  <c r="M399" i="7"/>
  <c r="M228" i="10"/>
  <c r="M220" i="8"/>
  <c r="M11" i="6"/>
  <c r="M283" i="18"/>
  <c r="M428" i="17"/>
  <c r="M79" i="6"/>
  <c r="M45" i="18"/>
  <c r="M325" i="8"/>
  <c r="M408" i="18"/>
  <c r="M242" i="17"/>
  <c r="M410" i="11"/>
  <c r="M220" i="18"/>
  <c r="M215" i="8"/>
  <c r="M264" i="11"/>
  <c r="M291" i="10"/>
  <c r="M392" i="18"/>
  <c r="M157" i="7"/>
  <c r="M85" i="18"/>
  <c r="M470" i="7"/>
  <c r="M521" i="11"/>
  <c r="M149" i="16"/>
  <c r="M128" i="16"/>
  <c r="M80" i="12"/>
  <c r="M71" i="18"/>
  <c r="M416" i="9"/>
  <c r="M71" i="19"/>
  <c r="M287" i="16"/>
  <c r="M70" i="9"/>
  <c r="M395" i="8"/>
  <c r="M159" i="7"/>
  <c r="M298" i="17"/>
  <c r="M131" i="13"/>
  <c r="M326" i="17"/>
  <c r="M344" i="16"/>
  <c r="M70" i="7"/>
  <c r="M308" i="12"/>
  <c r="M562" i="13"/>
  <c r="M145" i="16"/>
  <c r="M403" i="16"/>
  <c r="M322" i="12"/>
  <c r="M91" i="18"/>
  <c r="M475" i="7"/>
  <c r="M294" i="16"/>
  <c r="M156" i="14"/>
  <c r="M22" i="17"/>
  <c r="M286" i="17"/>
  <c r="M84" i="12"/>
  <c r="M399" i="16"/>
  <c r="M370" i="9"/>
  <c r="M273" i="7"/>
  <c r="M118" i="10"/>
  <c r="M50" i="18"/>
  <c r="M66" i="7"/>
  <c r="M229" i="9"/>
  <c r="M181" i="18"/>
  <c r="M284" i="7"/>
  <c r="M39" i="9"/>
  <c r="M488" i="8"/>
  <c r="M340" i="13"/>
  <c r="M246" i="7"/>
  <c r="M222" i="6"/>
  <c r="M442" i="14"/>
  <c r="M219" i="8"/>
  <c r="M382" i="10"/>
  <c r="M275" i="18"/>
  <c r="M251" i="14"/>
  <c r="M123" i="10"/>
  <c r="M393" i="6"/>
  <c r="M369" i="10"/>
  <c r="M122" i="10"/>
  <c r="M422" i="8"/>
  <c r="M126" i="11"/>
  <c r="M160" i="6"/>
  <c r="M330" i="7"/>
  <c r="M464" i="10"/>
  <c r="M352" i="6"/>
  <c r="M117" i="16"/>
  <c r="M258" i="13"/>
  <c r="M396" i="8"/>
  <c r="M13" i="11"/>
  <c r="M293" i="11"/>
  <c r="M422" i="11"/>
  <c r="M509" i="10"/>
  <c r="M247" i="14"/>
  <c r="M447" i="11"/>
  <c r="M87" i="18"/>
  <c r="M395" i="7"/>
  <c r="M309" i="10"/>
  <c r="M560" i="12"/>
  <c r="M547" i="13"/>
  <c r="M434" i="10"/>
  <c r="M363" i="11"/>
  <c r="M486" i="12"/>
  <c r="M485" i="6"/>
  <c r="M181" i="9"/>
  <c r="M178" i="9"/>
  <c r="M310" i="8"/>
  <c r="M30" i="9"/>
  <c r="M219" i="6"/>
  <c r="M4" i="17"/>
  <c r="M515" i="11"/>
  <c r="M260" i="10"/>
  <c r="M448" i="10"/>
  <c r="M403" i="7"/>
  <c r="M379" i="17"/>
  <c r="M81" i="16"/>
  <c r="M112" i="12"/>
  <c r="M376" i="10"/>
  <c r="M175" i="10"/>
  <c r="M72" i="18"/>
  <c r="M332" i="18"/>
  <c r="M447" i="9"/>
  <c r="M311" i="18"/>
  <c r="M307" i="12"/>
  <c r="M347" i="7"/>
  <c r="M192" i="8"/>
  <c r="M269" i="17"/>
  <c r="M131" i="12"/>
  <c r="M426" i="7"/>
  <c r="M395" i="12"/>
  <c r="M409" i="8"/>
  <c r="M512" i="13"/>
  <c r="M506" i="7"/>
  <c r="M67" i="19"/>
  <c r="M432" i="9"/>
  <c r="M65" i="8"/>
  <c r="M241" i="10"/>
  <c r="M33" i="14"/>
  <c r="M239" i="17"/>
  <c r="M269" i="16"/>
  <c r="M108" i="8"/>
  <c r="M397" i="8"/>
  <c r="M212" i="16"/>
  <c r="M64" i="19"/>
  <c r="M343" i="9"/>
  <c r="M510" i="10"/>
  <c r="M142" i="11"/>
  <c r="M245" i="11"/>
  <c r="M381" i="7"/>
  <c r="M431" i="14"/>
  <c r="M411" i="11"/>
  <c r="M441" i="9"/>
  <c r="M269" i="18"/>
  <c r="M36" i="13"/>
  <c r="M236" i="13"/>
  <c r="M422" i="7"/>
  <c r="M358" i="17"/>
  <c r="M500" i="11"/>
  <c r="M117" i="13"/>
  <c r="M163" i="7"/>
  <c r="M75" i="16"/>
  <c r="M53" i="16"/>
  <c r="M56" i="18"/>
  <c r="M241" i="12"/>
  <c r="M80" i="18"/>
  <c r="M392" i="16"/>
  <c r="M130" i="13"/>
  <c r="M444" i="9"/>
  <c r="M335" i="11"/>
  <c r="M493" i="11"/>
  <c r="M320" i="16"/>
  <c r="M9" i="9"/>
  <c r="M45" i="16"/>
  <c r="M114" i="9"/>
  <c r="M570" i="11"/>
  <c r="M105" i="9"/>
  <c r="M421" i="6"/>
  <c r="M284" i="6"/>
  <c r="M341" i="11"/>
  <c r="M304" i="10"/>
  <c r="M140" i="8"/>
  <c r="M122" i="11"/>
  <c r="M330" i="16"/>
  <c r="M261" i="8"/>
  <c r="M393" i="8"/>
  <c r="M183" i="11"/>
  <c r="M187" i="13"/>
  <c r="M475" i="12"/>
  <c r="M233" i="17"/>
  <c r="M8" i="18"/>
  <c r="M115" i="8"/>
  <c r="M79" i="13"/>
  <c r="M214" i="7"/>
  <c r="M273" i="11"/>
  <c r="M271" i="9"/>
  <c r="M327" i="11"/>
  <c r="M484" i="8"/>
  <c r="M19" i="14"/>
  <c r="M360" i="9"/>
  <c r="M26" i="19"/>
  <c r="M43" i="19"/>
  <c r="M384" i="12"/>
  <c r="M307" i="11"/>
  <c r="M172" i="11"/>
  <c r="M442" i="16"/>
  <c r="M159" i="8"/>
  <c r="M446" i="7"/>
  <c r="M78" i="13"/>
  <c r="M370" i="10"/>
  <c r="M519" i="13"/>
  <c r="M279" i="6"/>
  <c r="M273" i="8"/>
  <c r="M79" i="8"/>
  <c r="M438" i="11"/>
  <c r="M427" i="13"/>
  <c r="M42" i="9"/>
  <c r="M57" i="16"/>
  <c r="M514" i="7"/>
  <c r="M179" i="18"/>
  <c r="M265" i="8"/>
  <c r="M242" i="14"/>
  <c r="M345" i="11"/>
  <c r="M389" i="17"/>
  <c r="M58" i="17"/>
  <c r="M333" i="6"/>
  <c r="M74" i="8"/>
  <c r="M383" i="6"/>
  <c r="M273" i="18"/>
  <c r="M264" i="12"/>
  <c r="M266" i="13"/>
  <c r="M110" i="7"/>
  <c r="M228" i="11"/>
  <c r="M271" i="12"/>
  <c r="M114" i="13"/>
  <c r="M265" i="6"/>
  <c r="M233" i="10"/>
  <c r="M30" i="8"/>
  <c r="M341" i="9"/>
  <c r="M27" i="8"/>
  <c r="M334" i="7"/>
  <c r="M263" i="10"/>
  <c r="M213" i="12"/>
  <c r="M291" i="17"/>
  <c r="M235" i="13"/>
  <c r="M129" i="19"/>
  <c r="M535" i="13"/>
  <c r="M200" i="12"/>
  <c r="M169" i="17"/>
  <c r="M53" i="14"/>
  <c r="M278" i="8"/>
  <c r="M31" i="7"/>
  <c r="M32" i="8"/>
  <c r="M304" i="17"/>
  <c r="M365" i="18"/>
  <c r="M321" i="7"/>
  <c r="M84" i="18"/>
  <c r="M149" i="11"/>
  <c r="M498" i="13"/>
  <c r="M46" i="7"/>
  <c r="M273" i="12"/>
  <c r="M204" i="12"/>
  <c r="M242" i="13"/>
  <c r="M31" i="13"/>
  <c r="M4" i="8"/>
  <c r="M204" i="18"/>
  <c r="M241" i="17"/>
  <c r="M43" i="12"/>
  <c r="M413" i="10"/>
  <c r="M74" i="10"/>
  <c r="M429" i="8"/>
  <c r="M514" i="8"/>
  <c r="M398" i="16"/>
  <c r="M449" i="10"/>
  <c r="M7" i="18"/>
  <c r="M186" i="10"/>
  <c r="M58" i="11"/>
  <c r="M464" i="8"/>
  <c r="M276" i="10"/>
  <c r="M116" i="12"/>
  <c r="M444" i="11"/>
  <c r="M493" i="7"/>
  <c r="M40" i="10"/>
  <c r="M10" i="9"/>
  <c r="M162" i="9"/>
  <c r="M79" i="10"/>
  <c r="M164" i="17"/>
  <c r="M273" i="6"/>
  <c r="M398" i="18"/>
  <c r="M388" i="12"/>
  <c r="M103" i="8"/>
  <c r="M63" i="16"/>
  <c r="M327" i="16"/>
  <c r="M337" i="11"/>
  <c r="M180" i="18"/>
  <c r="M411" i="8"/>
  <c r="M561" i="12"/>
  <c r="M61" i="11"/>
  <c r="M77" i="9"/>
  <c r="M79" i="18"/>
  <c r="M207" i="13"/>
  <c r="M557" i="13"/>
  <c r="M228" i="7"/>
  <c r="M121" i="13"/>
  <c r="M394" i="8"/>
  <c r="M193" i="17"/>
  <c r="M325" i="11"/>
  <c r="M107" i="7"/>
  <c r="M101" i="6"/>
  <c r="M25" i="17"/>
  <c r="M444" i="10"/>
  <c r="M283" i="7"/>
  <c r="M91" i="14"/>
  <c r="M483" i="12"/>
  <c r="M293" i="8"/>
  <c r="M5" i="13"/>
  <c r="M182" i="9"/>
  <c r="M404" i="8"/>
  <c r="M12" i="13"/>
  <c r="M347" i="11"/>
  <c r="M228" i="18"/>
  <c r="M137" i="13"/>
  <c r="M10" i="17"/>
  <c r="M111" i="11"/>
  <c r="M229" i="10"/>
  <c r="M32" i="16"/>
  <c r="M286" i="7"/>
  <c r="M163" i="6"/>
  <c r="M497" i="11"/>
  <c r="M153" i="11"/>
  <c r="M173" i="7"/>
  <c r="M76" i="11"/>
  <c r="M54" i="11"/>
  <c r="M164" i="7"/>
  <c r="M498" i="11"/>
  <c r="M104" i="6"/>
  <c r="M237" i="8"/>
  <c r="M381" i="13"/>
  <c r="M511" i="13"/>
  <c r="M292" i="13"/>
  <c r="M373" i="17"/>
  <c r="M368" i="11"/>
  <c r="M124" i="8"/>
  <c r="M157" i="18"/>
  <c r="M66" i="12"/>
  <c r="M465" i="12"/>
  <c r="M133" i="6"/>
  <c r="M203" i="18"/>
  <c r="M283" i="10"/>
  <c r="M359" i="17"/>
  <c r="M221" i="14"/>
  <c r="M453" i="10"/>
  <c r="M53" i="9"/>
  <c r="M378" i="18"/>
  <c r="M515" i="13"/>
  <c r="M37" i="17"/>
  <c r="M160" i="19"/>
  <c r="M422" i="9"/>
  <c r="M446" i="8"/>
  <c r="M489" i="6"/>
  <c r="M385" i="6"/>
  <c r="M70" i="19"/>
  <c r="M150" i="10"/>
  <c r="M78" i="18"/>
  <c r="M135" i="18"/>
  <c r="M121" i="9"/>
  <c r="M427" i="6"/>
  <c r="M234" i="18"/>
  <c r="M134" i="19"/>
  <c r="M163" i="19"/>
  <c r="M203" i="8"/>
  <c r="M525" i="10"/>
  <c r="M366" i="16"/>
  <c r="M379" i="18"/>
  <c r="M31" i="6"/>
  <c r="M183" i="10"/>
  <c r="M99" i="10"/>
  <c r="M131" i="10"/>
  <c r="M92" i="12"/>
  <c r="M49" i="16"/>
  <c r="M372" i="18"/>
  <c r="M425" i="6"/>
  <c r="M188" i="9"/>
  <c r="M234" i="16"/>
  <c r="M265" i="9"/>
  <c r="M101" i="8"/>
  <c r="M328" i="6"/>
  <c r="M170" i="7"/>
  <c r="M120" i="13"/>
  <c r="M246" i="10"/>
  <c r="M486" i="10"/>
  <c r="M181" i="16"/>
  <c r="M504" i="10"/>
  <c r="M125" i="18"/>
  <c r="M515" i="6"/>
  <c r="M402" i="16"/>
  <c r="M118" i="18"/>
  <c r="M13" i="7"/>
  <c r="M472" i="7"/>
  <c r="M101" i="7"/>
  <c r="M189" i="17"/>
  <c r="M164" i="9"/>
  <c r="M427" i="11"/>
  <c r="M321" i="17"/>
  <c r="M568" i="12"/>
  <c r="M108" i="7"/>
  <c r="M223" i="7"/>
  <c r="M576" i="12"/>
  <c r="M69" i="10"/>
  <c r="M324" i="16"/>
  <c r="M271" i="8"/>
  <c r="M435" i="9"/>
  <c r="M40" i="7"/>
  <c r="M342" i="14"/>
  <c r="M319" i="13"/>
  <c r="M413" i="8"/>
  <c r="M336" i="7"/>
  <c r="M221" i="8"/>
  <c r="M128" i="10"/>
  <c r="M396" i="16"/>
  <c r="M149" i="19"/>
  <c r="M211" i="11"/>
  <c r="M125" i="8"/>
  <c r="M81" i="12"/>
  <c r="M292" i="6"/>
  <c r="M356" i="16"/>
  <c r="M124" i="6"/>
  <c r="M184" i="18"/>
  <c r="M501" i="8"/>
  <c r="M495" i="10"/>
  <c r="M210" i="18"/>
  <c r="M114" i="19"/>
  <c r="M33" i="9"/>
  <c r="M420" i="9"/>
  <c r="M387" i="11"/>
  <c r="M209" i="11"/>
  <c r="M415" i="8"/>
  <c r="M211" i="8"/>
  <c r="M110" i="8"/>
  <c r="M294" i="9"/>
  <c r="M382" i="11"/>
  <c r="M496" i="7"/>
  <c r="M339" i="8"/>
  <c r="M92" i="19"/>
  <c r="M366" i="12"/>
  <c r="M394" i="18"/>
  <c r="M463" i="6"/>
  <c r="M193" i="16"/>
  <c r="M15" i="10"/>
  <c r="M207" i="16"/>
  <c r="M180" i="16"/>
  <c r="M346" i="16"/>
  <c r="M172" i="6"/>
  <c r="M287" i="8"/>
  <c r="M176" i="14"/>
  <c r="M35" i="7"/>
  <c r="M340" i="7"/>
  <c r="M165" i="17"/>
  <c r="M400" i="16"/>
  <c r="M28" i="17"/>
  <c r="M117" i="9"/>
  <c r="M398" i="13"/>
  <c r="M360" i="13"/>
  <c r="M173" i="17"/>
  <c r="M451" i="8"/>
  <c r="M450" i="8"/>
  <c r="M109" i="18"/>
  <c r="M26" i="17"/>
  <c r="M227" i="8"/>
  <c r="M97" i="18"/>
  <c r="M240" i="8"/>
  <c r="M96" i="13"/>
  <c r="M243" i="7"/>
  <c r="M138" i="9"/>
  <c r="M64" i="9"/>
  <c r="M241" i="16"/>
  <c r="M253" i="8"/>
  <c r="M18" i="18"/>
  <c r="M6" i="19"/>
  <c r="M510" i="13"/>
  <c r="M430" i="8"/>
  <c r="M89" i="7"/>
  <c r="M432" i="16"/>
  <c r="M131" i="19"/>
  <c r="M354" i="7"/>
  <c r="M264" i="16"/>
  <c r="M442" i="6"/>
  <c r="M402" i="6"/>
  <c r="M32" i="18"/>
  <c r="M358" i="9"/>
  <c r="M525" i="13"/>
  <c r="M293" i="9"/>
  <c r="M375" i="8"/>
  <c r="M369" i="16"/>
  <c r="M191" i="7"/>
  <c r="M186" i="11"/>
  <c r="M454" i="12"/>
  <c r="M34" i="13"/>
  <c r="M153" i="7"/>
  <c r="M222" i="17"/>
  <c r="M119" i="9"/>
  <c r="M443" i="17"/>
  <c r="M380" i="11"/>
  <c r="M100" i="6"/>
  <c r="M240" i="12"/>
  <c r="M481" i="13"/>
  <c r="M201" i="12"/>
  <c r="M172" i="9"/>
  <c r="M143" i="11"/>
  <c r="M405" i="7"/>
  <c r="M222" i="12"/>
  <c r="M100" i="19"/>
  <c r="M383" i="13"/>
  <c r="M76" i="10"/>
  <c r="M337" i="12"/>
  <c r="M121" i="8"/>
  <c r="M457" i="10"/>
  <c r="M213" i="11"/>
  <c r="M353" i="13"/>
  <c r="M32" i="6"/>
  <c r="M285" i="8"/>
  <c r="M347" i="18"/>
  <c r="M103" i="12"/>
  <c r="M355" i="6"/>
  <c r="M349" i="12"/>
  <c r="M72" i="9"/>
  <c r="M15" i="7"/>
  <c r="M469" i="13"/>
  <c r="M83" i="9"/>
  <c r="M328" i="7"/>
  <c r="M72" i="8"/>
  <c r="M298" i="9"/>
  <c r="M282" i="7"/>
  <c r="M82" i="17"/>
  <c r="M70" i="18"/>
  <c r="M467" i="11"/>
  <c r="M358" i="7"/>
  <c r="M383" i="16"/>
  <c r="M207" i="17"/>
  <c r="M340" i="8"/>
  <c r="M71" i="11"/>
  <c r="M115" i="19"/>
  <c r="M117" i="10"/>
  <c r="M259" i="14"/>
  <c r="M75" i="18"/>
  <c r="M466" i="13"/>
  <c r="M316" i="12"/>
  <c r="M267" i="9"/>
  <c r="M133" i="11"/>
  <c r="M552" i="11"/>
  <c r="M287" i="17"/>
  <c r="M359" i="11"/>
  <c r="M421" i="10"/>
  <c r="M167" i="6"/>
  <c r="M477" i="13"/>
  <c r="M133" i="13"/>
  <c r="M216" i="17"/>
  <c r="M274" i="9"/>
  <c r="M163" i="9"/>
  <c r="M5" i="9"/>
  <c r="M273" i="9"/>
  <c r="M365" i="16"/>
  <c r="M352" i="16"/>
  <c r="M128" i="17"/>
  <c r="M138" i="8"/>
  <c r="M75" i="17"/>
  <c r="M351" i="11"/>
  <c r="M182" i="17"/>
  <c r="M44" i="16"/>
  <c r="M14" i="9"/>
  <c r="M168" i="16"/>
  <c r="M135" i="17"/>
  <c r="M120" i="19"/>
  <c r="M231" i="11"/>
  <c r="M350" i="11"/>
  <c r="M69" i="9"/>
  <c r="M284" i="12"/>
  <c r="M371" i="11"/>
  <c r="M326" i="8"/>
  <c r="M351" i="9"/>
  <c r="M271" i="16"/>
  <c r="M372" i="8"/>
  <c r="M206" i="13"/>
  <c r="M208" i="9"/>
  <c r="M64" i="6"/>
  <c r="M206" i="16"/>
  <c r="M261" i="17"/>
  <c r="M130" i="9"/>
  <c r="M268" i="16"/>
  <c r="M212" i="18"/>
  <c r="M105" i="6"/>
  <c r="M367" i="16"/>
  <c r="M322" i="14"/>
  <c r="M33" i="13"/>
  <c r="M338" i="9"/>
  <c r="M206" i="18"/>
  <c r="M158" i="6"/>
  <c r="M214" i="13"/>
  <c r="M211" i="18"/>
  <c r="M374" i="17"/>
  <c r="M205" i="8"/>
  <c r="M323" i="9"/>
  <c r="M343" i="6"/>
  <c r="M456" i="13"/>
  <c r="M317" i="11"/>
  <c r="M207" i="9"/>
  <c r="M342" i="8"/>
  <c r="M177" i="11"/>
  <c r="M225" i="11"/>
  <c r="M143" i="9"/>
  <c r="M356" i="7"/>
  <c r="M258" i="8"/>
  <c r="M98" i="16"/>
  <c r="M442" i="7"/>
  <c r="M350" i="6"/>
  <c r="M405" i="9"/>
  <c r="M323" i="17"/>
  <c r="M137" i="14"/>
  <c r="M210" i="10"/>
  <c r="M312" i="11"/>
  <c r="M64" i="8"/>
  <c r="M175" i="17"/>
  <c r="M410" i="7"/>
  <c r="M296" i="9"/>
  <c r="M449" i="11"/>
  <c r="M338" i="8"/>
  <c r="M397" i="13"/>
  <c r="M165" i="7"/>
  <c r="M499" i="7"/>
  <c r="M167" i="9"/>
  <c r="M169" i="8"/>
  <c r="M354" i="10"/>
  <c r="M82" i="19"/>
  <c r="M62" i="10"/>
  <c r="M250" i="7"/>
  <c r="M501" i="6"/>
  <c r="M226" i="9"/>
  <c r="M328" i="18"/>
  <c r="M258" i="18"/>
  <c r="M341" i="10"/>
  <c r="M80" i="17"/>
  <c r="M183" i="17"/>
  <c r="M188" i="17"/>
  <c r="M322" i="10"/>
  <c r="M206" i="8"/>
  <c r="M323" i="13"/>
  <c r="M230" i="8"/>
  <c r="M324" i="9"/>
  <c r="M322" i="16"/>
  <c r="M34" i="8"/>
  <c r="M216" i="14"/>
  <c r="M213" i="16"/>
  <c r="M64" i="7"/>
  <c r="M228" i="17"/>
  <c r="M107" i="9"/>
  <c r="M56" i="17"/>
  <c r="M263" i="7"/>
  <c r="M4" i="19"/>
  <c r="M261" i="16"/>
  <c r="M170" i="16"/>
  <c r="M127" i="19"/>
  <c r="M573" i="11"/>
  <c r="M230" i="7"/>
  <c r="M116" i="18"/>
  <c r="M393" i="18"/>
  <c r="M34" i="12"/>
  <c r="M281" i="11"/>
  <c r="M270" i="17"/>
  <c r="M432" i="6"/>
  <c r="M44" i="11"/>
  <c r="M121" i="12"/>
  <c r="M315" i="18"/>
  <c r="M108" i="18"/>
  <c r="M55" i="18"/>
  <c r="M57" i="11"/>
  <c r="M510" i="6"/>
  <c r="M107" i="16"/>
  <c r="M348" i="6"/>
  <c r="M37" i="19"/>
  <c r="M305" i="9"/>
  <c r="M382" i="17"/>
  <c r="M506" i="8"/>
  <c r="M229" i="7"/>
  <c r="M11" i="18"/>
  <c r="M425" i="10"/>
  <c r="M238" i="17"/>
  <c r="M529" i="10"/>
  <c r="M51" i="16"/>
  <c r="M5" i="6"/>
  <c r="M40" i="14"/>
  <c r="M240" i="16"/>
  <c r="M162" i="19"/>
  <c r="M257" i="17"/>
  <c r="M482" i="8"/>
  <c r="M373" i="9"/>
  <c r="M339" i="7"/>
  <c r="M110" i="17"/>
  <c r="M98" i="18"/>
  <c r="M392" i="12"/>
  <c r="M383" i="18"/>
  <c r="M372" i="10"/>
  <c r="M240" i="11"/>
  <c r="M380" i="16"/>
  <c r="M246" i="9"/>
  <c r="M410" i="6"/>
  <c r="M56" i="9"/>
  <c r="M289" i="11"/>
  <c r="M363" i="13"/>
  <c r="M102" i="7"/>
  <c r="M419" i="13"/>
  <c r="M256" i="10"/>
  <c r="M339" i="12"/>
  <c r="M332" i="16"/>
  <c r="M530" i="10"/>
  <c r="M431" i="7"/>
  <c r="M168" i="6"/>
  <c r="M203" i="6"/>
  <c r="M393" i="9"/>
  <c r="M125" i="9"/>
  <c r="M187" i="9"/>
  <c r="M396" i="7"/>
  <c r="M88" i="18"/>
  <c r="M378" i="16"/>
  <c r="M472" i="6"/>
  <c r="M419" i="11"/>
  <c r="M73" i="18"/>
  <c r="M58" i="10"/>
  <c r="M356" i="12"/>
  <c r="M85" i="9"/>
  <c r="M385" i="8"/>
  <c r="M445" i="9"/>
  <c r="M397" i="16"/>
  <c r="M252" i="12"/>
  <c r="M14" i="16"/>
  <c r="M142" i="12"/>
  <c r="M212" i="17"/>
  <c r="M155" i="6"/>
  <c r="M292" i="16"/>
  <c r="M189" i="9"/>
  <c r="M416" i="11"/>
  <c r="M492" i="6"/>
  <c r="M302" i="8"/>
  <c r="M458" i="7"/>
  <c r="M537" i="11"/>
  <c r="M420" i="7"/>
  <c r="M238" i="18"/>
  <c r="M136" i="10"/>
  <c r="M62" i="19"/>
  <c r="M424" i="13"/>
  <c r="M292" i="18"/>
  <c r="M355" i="9"/>
  <c r="M287" i="7"/>
  <c r="M461" i="7"/>
  <c r="M120" i="9"/>
  <c r="M129" i="13"/>
  <c r="M423" i="13"/>
  <c r="M83" i="12"/>
  <c r="M455" i="11"/>
  <c r="M147" i="18"/>
  <c r="M436" i="11"/>
  <c r="M121" i="19"/>
  <c r="M214" i="14"/>
  <c r="M74" i="19"/>
  <c r="M102" i="6"/>
  <c r="M305" i="16"/>
  <c r="M389" i="12"/>
  <c r="M33" i="16"/>
  <c r="M175" i="9"/>
  <c r="M211" i="7"/>
  <c r="M194" i="11"/>
  <c r="M476" i="6"/>
  <c r="M170" i="6"/>
  <c r="M257" i="18"/>
  <c r="M374" i="10"/>
  <c r="M481" i="7"/>
  <c r="M286" i="9"/>
  <c r="M139" i="19"/>
  <c r="M406" i="8"/>
  <c r="M196" i="17"/>
  <c r="M143" i="16"/>
  <c r="M184" i="11"/>
  <c r="M418" i="8"/>
  <c r="M59" i="8"/>
  <c r="M38" i="6"/>
  <c r="M355" i="17"/>
  <c r="M120" i="8"/>
  <c r="M183" i="18"/>
  <c r="M14" i="7"/>
  <c r="M87" i="19"/>
  <c r="M579" i="11"/>
  <c r="M440" i="17"/>
  <c r="M39" i="8"/>
  <c r="M498" i="6"/>
  <c r="M65" i="11"/>
  <c r="M192" i="12"/>
  <c r="M358" i="8"/>
  <c r="M54" i="18"/>
  <c r="M69" i="12"/>
  <c r="M467" i="7"/>
  <c r="M105" i="19"/>
  <c r="M508" i="7"/>
  <c r="M279" i="8"/>
  <c r="M26" i="11"/>
  <c r="M312" i="13"/>
  <c r="M390" i="17"/>
  <c r="M217" i="18"/>
  <c r="M227" i="10"/>
  <c r="M121" i="10"/>
  <c r="M391" i="16"/>
  <c r="M299" i="11"/>
  <c r="M393" i="12"/>
  <c r="M59" i="18"/>
  <c r="M418" i="16"/>
  <c r="M141" i="19"/>
  <c r="M46" i="8"/>
  <c r="M13" i="8"/>
  <c r="M348" i="8"/>
  <c r="M115" i="6"/>
  <c r="M86" i="16"/>
  <c r="M352" i="7"/>
  <c r="M230" i="9"/>
  <c r="M310" i="11"/>
  <c r="M520" i="10"/>
  <c r="M100" i="8"/>
  <c r="M209" i="16"/>
  <c r="M42" i="6"/>
  <c r="M26" i="10"/>
  <c r="M8" i="17"/>
  <c r="M405" i="10"/>
  <c r="M33" i="6"/>
  <c r="M213" i="6"/>
  <c r="M258" i="9"/>
  <c r="M483" i="11"/>
  <c r="M134" i="11"/>
  <c r="M190" i="16"/>
  <c r="M12" i="11"/>
  <c r="M241" i="18"/>
  <c r="M11" i="9"/>
  <c r="M506" i="6"/>
  <c r="M113" i="17"/>
  <c r="M301" i="10"/>
  <c r="M82" i="9"/>
  <c r="M364" i="8"/>
  <c r="M58" i="16"/>
  <c r="M291" i="6"/>
  <c r="M345" i="17"/>
  <c r="M231" i="18"/>
  <c r="M125" i="6"/>
  <c r="M260" i="9"/>
  <c r="M271" i="7"/>
  <c r="M27" i="6"/>
  <c r="M260" i="17"/>
  <c r="M269" i="12"/>
  <c r="M403" i="6"/>
  <c r="M352" i="11"/>
  <c r="M75" i="7"/>
  <c r="M112" i="19"/>
  <c r="M66" i="9"/>
  <c r="M20" i="9"/>
  <c r="M300" i="18"/>
  <c r="M275" i="11"/>
  <c r="M200" i="6"/>
  <c r="M489" i="8"/>
  <c r="M418" i="11"/>
  <c r="M351" i="16"/>
  <c r="M69" i="14"/>
  <c r="M171" i="18"/>
  <c r="M146" i="9"/>
  <c r="M121" i="18"/>
  <c r="M95" i="11"/>
  <c r="M81" i="6"/>
  <c r="M335" i="8"/>
  <c r="M269" i="8"/>
  <c r="M101" i="16"/>
  <c r="M5" i="17"/>
  <c r="M331" i="9"/>
  <c r="M370" i="7"/>
  <c r="M426" i="6"/>
  <c r="M213" i="8"/>
  <c r="M212" i="8"/>
  <c r="M99" i="18"/>
  <c r="M279" i="11"/>
  <c r="M386" i="8"/>
  <c r="M329" i="18"/>
  <c r="M348" i="17"/>
  <c r="M333" i="10"/>
  <c r="M35" i="6"/>
  <c r="M477" i="6"/>
  <c r="M75" i="6"/>
  <c r="M212" i="6"/>
  <c r="M466" i="12"/>
  <c r="M190" i="11"/>
  <c r="M304" i="9"/>
  <c r="M515" i="8"/>
  <c r="M97" i="11"/>
  <c r="M15" i="19"/>
  <c r="M347" i="10"/>
  <c r="M236" i="17"/>
  <c r="M330" i="9"/>
  <c r="M272" i="16"/>
  <c r="M485" i="7"/>
  <c r="M126" i="8"/>
  <c r="M49" i="11"/>
  <c r="M486" i="9"/>
  <c r="M106" i="18"/>
  <c r="M481" i="11"/>
  <c r="M551" i="12"/>
  <c r="M427" i="7"/>
  <c r="M385" i="12"/>
  <c r="M359" i="6"/>
  <c r="M428" i="10"/>
  <c r="M572" i="12"/>
  <c r="M398" i="6"/>
  <c r="M231" i="6"/>
  <c r="M437" i="8"/>
  <c r="M206" i="6"/>
  <c r="M384" i="16"/>
  <c r="M480" i="11"/>
  <c r="M526" i="11"/>
  <c r="M253" i="18"/>
  <c r="M259" i="18"/>
  <c r="M281" i="17"/>
  <c r="M300" i="9"/>
  <c r="M343" i="16"/>
  <c r="M32" i="19"/>
  <c r="M454" i="10"/>
  <c r="M397" i="18"/>
  <c r="M233" i="11"/>
  <c r="M5" i="16"/>
  <c r="M324" i="11"/>
  <c r="M513" i="10"/>
  <c r="M189" i="18"/>
  <c r="M497" i="8"/>
  <c r="M243" i="10"/>
  <c r="M393" i="7"/>
  <c r="M540" i="10"/>
  <c r="M404" i="16"/>
  <c r="M293" i="7"/>
  <c r="M222" i="8"/>
  <c r="M371" i="9"/>
  <c r="M134" i="17"/>
  <c r="M316" i="17"/>
  <c r="M177" i="16"/>
  <c r="M51" i="10"/>
  <c r="M11" i="7"/>
  <c r="M48" i="18"/>
  <c r="M471" i="12"/>
  <c r="M217" i="11"/>
  <c r="M263" i="9"/>
  <c r="M148" i="11"/>
  <c r="M345" i="7"/>
  <c r="M481" i="8"/>
  <c r="M164" i="18"/>
  <c r="M494" i="9"/>
  <c r="M195" i="9"/>
  <c r="M176" i="17"/>
  <c r="M389" i="11"/>
  <c r="M258" i="6"/>
  <c r="M234" i="12"/>
  <c r="M345" i="6"/>
  <c r="M208" i="17"/>
  <c r="M392" i="11"/>
  <c r="M62" i="12"/>
  <c r="M518" i="10"/>
  <c r="M106" i="8"/>
  <c r="M119" i="7"/>
  <c r="M574" i="12"/>
  <c r="M462" i="13"/>
  <c r="M485" i="10"/>
  <c r="M37" i="9"/>
  <c r="M37" i="6"/>
  <c r="M304" i="16"/>
  <c r="M11" i="11"/>
  <c r="M214" i="6"/>
  <c r="M81" i="9"/>
  <c r="M26" i="7"/>
  <c r="M74" i="17"/>
  <c r="M33" i="19"/>
  <c r="M252" i="14"/>
  <c r="M275" i="17"/>
  <c r="M259" i="7"/>
  <c r="M363" i="16"/>
  <c r="M267" i="8"/>
  <c r="M490" i="7"/>
  <c r="M414" i="11"/>
  <c r="M162" i="6"/>
  <c r="M62" i="6"/>
  <c r="M38" i="16"/>
  <c r="M265" i="12"/>
  <c r="M284" i="10"/>
  <c r="M173" i="8"/>
  <c r="M336" i="11"/>
  <c r="M244" i="7"/>
  <c r="M345" i="9"/>
  <c r="M40" i="9"/>
  <c r="M295" i="9"/>
  <c r="M12" i="10"/>
  <c r="M351" i="8"/>
  <c r="M508" i="8"/>
  <c r="M53" i="7"/>
  <c r="M265" i="10"/>
  <c r="M383" i="12"/>
  <c r="M151" i="9"/>
  <c r="M240" i="9"/>
  <c r="M91" i="7"/>
  <c r="M503" i="8"/>
  <c r="M408" i="17"/>
  <c r="M28" i="6"/>
  <c r="M86" i="7"/>
  <c r="M403" i="18"/>
  <c r="M308" i="11"/>
  <c r="M407" i="6"/>
  <c r="M182" i="16"/>
  <c r="M446" i="10"/>
  <c r="M509" i="13"/>
  <c r="M203" i="12"/>
  <c r="M38" i="19"/>
  <c r="M222" i="10"/>
  <c r="M402" i="13"/>
  <c r="M35" i="12"/>
  <c r="M402" i="7"/>
  <c r="M442" i="12"/>
  <c r="M289" i="7"/>
  <c r="M68" i="8"/>
  <c r="M232" i="10"/>
  <c r="M41" i="14"/>
  <c r="M123" i="7"/>
  <c r="M422" i="6"/>
  <c r="M258" i="17"/>
  <c r="M208" i="11"/>
  <c r="M417" i="17"/>
  <c r="M225" i="7"/>
  <c r="M329" i="17"/>
  <c r="M441" i="10"/>
  <c r="M440" i="9"/>
  <c r="M145" i="11"/>
  <c r="M165" i="19"/>
  <c r="M245" i="18"/>
  <c r="M108" i="10"/>
  <c r="M401" i="18"/>
  <c r="M501" i="7"/>
  <c r="M57" i="7"/>
  <c r="M148" i="19"/>
  <c r="M416" i="8"/>
  <c r="M352" i="9"/>
  <c r="M222" i="7"/>
  <c r="M153" i="12"/>
  <c r="M551" i="10"/>
  <c r="M44" i="10"/>
  <c r="M473" i="11"/>
  <c r="M125" i="12"/>
  <c r="M188" i="8"/>
  <c r="M319" i="17"/>
  <c r="M185" i="11"/>
  <c r="M413" i="9"/>
  <c r="M190" i="8"/>
  <c r="M321" i="13"/>
  <c r="M368" i="17"/>
  <c r="M306" i="16"/>
  <c r="M545" i="13"/>
  <c r="M367" i="18"/>
  <c r="M404" i="6"/>
  <c r="M353" i="8"/>
  <c r="M97" i="12"/>
  <c r="M227" i="11"/>
  <c r="M399" i="12"/>
  <c r="M147" i="19"/>
  <c r="M402" i="10"/>
  <c r="M319" i="12"/>
  <c r="M69" i="8"/>
  <c r="M87" i="10"/>
  <c r="M15" i="14"/>
  <c r="M221" i="16"/>
  <c r="M272" i="7"/>
  <c r="M363" i="9"/>
  <c r="M564" i="11"/>
  <c r="M432" i="14"/>
  <c r="M249" i="17"/>
  <c r="M282" i="6"/>
  <c r="M324" i="18"/>
  <c r="M354" i="12"/>
  <c r="M518" i="9"/>
  <c r="M146" i="18"/>
  <c r="M198" i="16"/>
  <c r="M21" i="17"/>
  <c r="M358" i="13"/>
  <c r="M57" i="8"/>
  <c r="M355" i="7"/>
  <c r="M483" i="10"/>
  <c r="M230" i="18"/>
  <c r="M207" i="8"/>
  <c r="M147" i="9"/>
  <c r="M389" i="18"/>
  <c r="M214" i="16"/>
  <c r="M429" i="7"/>
  <c r="M381" i="8"/>
  <c r="M130" i="19"/>
  <c r="M380" i="13"/>
  <c r="M279" i="18"/>
  <c r="M225" i="18"/>
  <c r="M383" i="8"/>
  <c r="M457" i="8"/>
  <c r="M387" i="16"/>
  <c r="M35" i="14"/>
  <c r="M101" i="19"/>
  <c r="M113" i="19"/>
  <c r="M267" i="18"/>
  <c r="M224" i="8"/>
  <c r="M19" i="18"/>
  <c r="M361" i="12"/>
  <c r="M391" i="18"/>
  <c r="M223" i="13"/>
  <c r="M336" i="18"/>
  <c r="M200" i="13"/>
  <c r="M292" i="8"/>
  <c r="M280" i="17"/>
  <c r="M34" i="9"/>
  <c r="M502" i="11"/>
  <c r="M5" i="10"/>
  <c r="M9" i="7"/>
  <c r="M8" i="10"/>
  <c r="M333" i="7"/>
  <c r="M490" i="11"/>
  <c r="M315" i="16"/>
  <c r="M219" i="16"/>
  <c r="M289" i="10"/>
  <c r="M21" i="6"/>
  <c r="M486" i="11"/>
  <c r="M353" i="12"/>
  <c r="M246" i="17"/>
  <c r="M100" i="11"/>
  <c r="M164" i="6"/>
  <c r="M445" i="11"/>
  <c r="M253" i="12"/>
  <c r="M249" i="8"/>
  <c r="M401" i="10"/>
  <c r="M479" i="12"/>
  <c r="M345" i="12"/>
  <c r="M27" i="11"/>
  <c r="M359" i="18"/>
  <c r="M195" i="16"/>
  <c r="M81" i="7"/>
  <c r="M124" i="7"/>
  <c r="M268" i="17"/>
  <c r="M23" i="19"/>
  <c r="M210" i="6"/>
  <c r="M248" i="7"/>
  <c r="M509" i="8"/>
  <c r="M83" i="16"/>
  <c r="M411" i="6"/>
  <c r="M312" i="14"/>
  <c r="M375" i="17"/>
  <c r="M263" i="13"/>
  <c r="M126" i="19"/>
  <c r="M218" i="16"/>
  <c r="M311" i="16"/>
  <c r="M55" i="7"/>
  <c r="M25" i="19"/>
  <c r="M364" i="17"/>
  <c r="M363" i="10"/>
  <c r="M490" i="13"/>
  <c r="M219" i="11"/>
  <c r="M215" i="16"/>
  <c r="M420" i="16"/>
  <c r="M257" i="9"/>
  <c r="M106" i="19"/>
  <c r="M460" i="9"/>
  <c r="M184" i="17"/>
  <c r="M311" i="17"/>
  <c r="M291" i="16"/>
  <c r="M466" i="8"/>
  <c r="M185" i="8"/>
  <c r="M146" i="19"/>
  <c r="M57" i="9"/>
  <c r="M384" i="11"/>
  <c r="M412" i="10"/>
  <c r="M112" i="13"/>
  <c r="M293" i="12"/>
  <c r="M492" i="13"/>
  <c r="M154" i="13"/>
  <c r="M51" i="9"/>
  <c r="M91" i="6"/>
  <c r="M55" i="8"/>
  <c r="M112" i="16"/>
  <c r="M66" i="6"/>
  <c r="M174" i="10"/>
  <c r="M420" i="6"/>
  <c r="M191" i="16"/>
  <c r="M11" i="16"/>
  <c r="M6" i="8"/>
  <c r="M337" i="16"/>
  <c r="M103" i="13"/>
  <c r="M212" i="12"/>
  <c r="M236" i="12"/>
  <c r="M323" i="12"/>
  <c r="M376" i="17"/>
  <c r="M290" i="18"/>
  <c r="M7" i="14"/>
  <c r="M481" i="12"/>
  <c r="M252" i="9"/>
  <c r="M335" i="6"/>
  <c r="M513" i="6"/>
  <c r="M254" i="12"/>
  <c r="M54" i="9"/>
  <c r="M410" i="16"/>
  <c r="M413" i="14"/>
  <c r="M268" i="10"/>
  <c r="M450" i="12"/>
  <c r="M144" i="7"/>
  <c r="M245" i="7"/>
  <c r="M360" i="18"/>
  <c r="M537" i="13"/>
  <c r="M252" i="18"/>
  <c r="M379" i="12"/>
  <c r="M197" i="10"/>
  <c r="M200" i="7"/>
  <c r="M307" i="18"/>
  <c r="M119" i="6"/>
  <c r="M283" i="8"/>
  <c r="M156" i="18"/>
  <c r="M74" i="13"/>
  <c r="M66" i="10"/>
  <c r="M69" i="6"/>
  <c r="M282" i="9"/>
  <c r="M336" i="10"/>
  <c r="M170" i="17"/>
  <c r="M353" i="6"/>
  <c r="M267" i="10"/>
  <c r="M207" i="12"/>
  <c r="M279" i="14"/>
  <c r="M408" i="8"/>
  <c r="M220" i="17"/>
  <c r="M31" i="10"/>
  <c r="M286" i="13"/>
  <c r="M232" i="11"/>
  <c r="M252" i="16"/>
  <c r="M158" i="12"/>
  <c r="M356" i="6"/>
  <c r="M464" i="13"/>
  <c r="M227" i="6"/>
  <c r="M5" i="8"/>
  <c r="M341" i="12"/>
  <c r="M292" i="11"/>
  <c r="M94" i="16"/>
  <c r="M137" i="10"/>
  <c r="M25" i="14"/>
  <c r="M9" i="12"/>
  <c r="M270" i="7"/>
  <c r="M223" i="18"/>
  <c r="M30" i="7"/>
  <c r="M61" i="10"/>
  <c r="M206" i="12"/>
  <c r="M454" i="7"/>
  <c r="M292" i="17"/>
  <c r="M437" i="7"/>
  <c r="M132" i="12"/>
  <c r="M522" i="11"/>
  <c r="M346" i="17"/>
  <c r="M157" i="6"/>
  <c r="M186" i="7"/>
  <c r="M430" i="11"/>
  <c r="M57" i="17"/>
  <c r="M447" i="8"/>
  <c r="M329" i="16"/>
  <c r="M360" i="12"/>
  <c r="M271" i="10"/>
  <c r="M428" i="12"/>
  <c r="M439" i="8"/>
  <c r="M499" i="6"/>
  <c r="M317" i="17"/>
  <c r="M192" i="6"/>
  <c r="M182" i="7"/>
  <c r="M244" i="11"/>
  <c r="M242" i="18"/>
  <c r="M50" i="19"/>
  <c r="M136" i="8"/>
  <c r="M458" i="10"/>
  <c r="M429" i="10"/>
  <c r="M403" i="8"/>
  <c r="M262" i="17"/>
  <c r="M288" i="8"/>
  <c r="M337" i="17"/>
  <c r="M28" i="11"/>
  <c r="M412" i="16"/>
  <c r="M193" i="9"/>
  <c r="M481" i="10"/>
  <c r="M221" i="13"/>
  <c r="M11" i="19"/>
  <c r="M102" i="19"/>
  <c r="M52" i="18"/>
  <c r="M209" i="7"/>
  <c r="M262" i="11"/>
  <c r="M60" i="9"/>
  <c r="M510" i="12"/>
  <c r="M421" i="17"/>
  <c r="M420" i="12"/>
  <c r="M474" i="9"/>
  <c r="M392" i="9"/>
  <c r="M445" i="10"/>
  <c r="M506" i="13"/>
  <c r="M183" i="6"/>
  <c r="M59" i="14"/>
  <c r="M25" i="13"/>
  <c r="M65" i="13"/>
  <c r="M248" i="8"/>
  <c r="M54" i="19"/>
  <c r="M391" i="9"/>
  <c r="M433" i="17"/>
  <c r="M67" i="8"/>
  <c r="M78" i="11"/>
  <c r="M356" i="17"/>
  <c r="M248" i="14"/>
  <c r="M34" i="17"/>
  <c r="M478" i="8"/>
  <c r="M339" i="11"/>
  <c r="M153" i="13"/>
  <c r="M220" i="9"/>
  <c r="M50" i="11"/>
  <c r="M342" i="7"/>
  <c r="M348" i="14"/>
  <c r="M157" i="8"/>
  <c r="M345" i="14"/>
  <c r="M74" i="11"/>
  <c r="M142" i="7"/>
  <c r="M201" i="6"/>
  <c r="M199" i="11"/>
  <c r="M406" i="6"/>
  <c r="M159" i="6"/>
  <c r="M7" i="13"/>
  <c r="M77" i="17"/>
  <c r="M186" i="12"/>
  <c r="M323" i="11"/>
  <c r="M473" i="7"/>
  <c r="M307" i="16"/>
  <c r="M432" i="17"/>
  <c r="M49" i="7"/>
  <c r="M41" i="7"/>
  <c r="M12" i="9"/>
  <c r="M289" i="6"/>
  <c r="M61" i="7"/>
  <c r="M573" i="12"/>
  <c r="M463" i="10"/>
  <c r="M196" i="10"/>
  <c r="M298" i="12"/>
  <c r="M281" i="14"/>
  <c r="M523" i="13"/>
  <c r="M94" i="9"/>
  <c r="M52" i="16"/>
  <c r="M220" i="10"/>
  <c r="M273" i="16"/>
  <c r="M280" i="11"/>
  <c r="M497" i="9"/>
  <c r="M540" i="11"/>
  <c r="M19" i="13"/>
  <c r="M333" i="18"/>
  <c r="M153" i="19"/>
  <c r="M223" i="11"/>
  <c r="M28" i="7"/>
  <c r="M102" i="9"/>
  <c r="M418" i="6"/>
  <c r="M184" i="8"/>
  <c r="M386" i="16"/>
  <c r="M262" i="16"/>
  <c r="M340" i="6"/>
  <c r="M129" i="11"/>
  <c r="M32" i="14"/>
  <c r="M506" i="11"/>
  <c r="M269" i="7"/>
  <c r="M161" i="9"/>
  <c r="M543" i="12"/>
  <c r="M290" i="8"/>
  <c r="M344" i="11"/>
  <c r="M384" i="17"/>
  <c r="M285" i="12"/>
  <c r="M134" i="13"/>
  <c r="M265" i="11"/>
  <c r="M198" i="9"/>
  <c r="M143" i="10"/>
  <c r="M5" i="12"/>
  <c r="M300" i="13"/>
  <c r="M100" i="18"/>
  <c r="M269" i="10"/>
  <c r="M460" i="12"/>
  <c r="M52" i="12"/>
  <c r="M357" i="11"/>
  <c r="M533" i="13"/>
  <c r="M109" i="19"/>
  <c r="M71" i="13"/>
  <c r="M293" i="18"/>
  <c r="M6" i="17"/>
  <c r="M303" i="8"/>
  <c r="M454" i="11"/>
  <c r="M346" i="8"/>
  <c r="M250" i="17"/>
  <c r="M244" i="8"/>
  <c r="M196" i="6"/>
  <c r="M385" i="14"/>
  <c r="M368" i="13"/>
  <c r="M468" i="12"/>
  <c r="M365" i="6"/>
  <c r="M189" i="10"/>
  <c r="M58" i="14"/>
  <c r="M179" i="17"/>
  <c r="M456" i="12"/>
  <c r="M458" i="13"/>
  <c r="M350" i="14"/>
  <c r="M276" i="14"/>
  <c r="M54" i="7"/>
  <c r="M238" i="7"/>
  <c r="M130" i="7"/>
  <c r="M198" i="8"/>
  <c r="M415" i="12"/>
  <c r="M213" i="14"/>
  <c r="M463" i="13"/>
  <c r="M8" i="11"/>
  <c r="M270" i="6"/>
  <c r="M371" i="8"/>
  <c r="M36" i="10"/>
  <c r="M175" i="16"/>
  <c r="M328" i="8"/>
  <c r="M310" i="18"/>
  <c r="M150" i="19"/>
  <c r="M73" i="6"/>
  <c r="M265" i="13"/>
  <c r="M262" i="6"/>
  <c r="M280" i="9"/>
  <c r="M127" i="9"/>
  <c r="M378" i="9"/>
  <c r="M91" i="8"/>
  <c r="M73" i="8"/>
  <c r="M478" i="9"/>
  <c r="M418" i="12"/>
  <c r="M93" i="10"/>
  <c r="M500" i="10"/>
  <c r="M381" i="12"/>
  <c r="M303" i="17"/>
  <c r="M462" i="10"/>
  <c r="M131" i="8"/>
  <c r="M300" i="16"/>
  <c r="M157" i="13"/>
  <c r="M545" i="10"/>
  <c r="M513" i="8"/>
  <c r="M138" i="19"/>
  <c r="M290" i="12"/>
  <c r="M401" i="6"/>
  <c r="M81" i="18"/>
  <c r="M412" i="6"/>
  <c r="M375" i="11"/>
  <c r="M248" i="17"/>
  <c r="M117" i="6"/>
  <c r="M351" i="18"/>
  <c r="M172" i="8"/>
  <c r="M267" i="6"/>
  <c r="M146" i="11"/>
  <c r="M161" i="8"/>
  <c r="M200" i="11"/>
  <c r="M43" i="18"/>
  <c r="M112" i="6"/>
  <c r="M297" i="16"/>
  <c r="M532" i="10"/>
  <c r="M265" i="18"/>
  <c r="M93" i="7"/>
  <c r="M502" i="7"/>
  <c r="M266" i="8"/>
  <c r="M166" i="11"/>
  <c r="M242" i="12"/>
  <c r="M288" i="7"/>
  <c r="M236" i="16"/>
  <c r="M469" i="11"/>
  <c r="M246" i="16"/>
  <c r="M452" i="8"/>
  <c r="M363" i="12"/>
  <c r="M438" i="13"/>
  <c r="M147" i="8"/>
  <c r="M267" i="14"/>
  <c r="M131" i="6"/>
  <c r="M497" i="6"/>
  <c r="M490" i="10"/>
  <c r="M151" i="19"/>
  <c r="M272" i="14"/>
  <c r="M281" i="6"/>
  <c r="M232" i="14"/>
  <c r="M271" i="18"/>
  <c r="M54" i="16"/>
  <c r="M108" i="19"/>
  <c r="M114" i="6"/>
  <c r="M81" i="19"/>
  <c r="M300" i="8"/>
  <c r="M22" i="19"/>
  <c r="M101" i="11"/>
  <c r="M572" i="11"/>
  <c r="M427" i="16"/>
  <c r="M186" i="18"/>
  <c r="M224" i="18"/>
  <c r="M146" i="10"/>
  <c r="M443" i="12"/>
  <c r="M425" i="16"/>
  <c r="M100" i="7"/>
  <c r="M258" i="14"/>
  <c r="M489" i="10"/>
  <c r="M299" i="17"/>
  <c r="M478" i="10"/>
  <c r="M122" i="6"/>
  <c r="M20" i="14"/>
  <c r="M368" i="18"/>
  <c r="M432" i="8"/>
  <c r="M56" i="16"/>
  <c r="M138" i="13"/>
  <c r="M259" i="6"/>
  <c r="M422" i="14"/>
  <c r="M52" i="14"/>
  <c r="M75" i="13"/>
  <c r="M225" i="14"/>
  <c r="M221" i="7"/>
  <c r="M313" i="9"/>
  <c r="M325" i="10"/>
  <c r="M458" i="8"/>
  <c r="M28" i="12"/>
  <c r="M195" i="14"/>
  <c r="M294" i="13"/>
  <c r="M255" i="8"/>
  <c r="M290" i="16"/>
  <c r="M450" i="6"/>
  <c r="M431" i="13"/>
  <c r="M259" i="10"/>
  <c r="M79" i="7"/>
  <c r="M441" i="12"/>
  <c r="M257" i="16"/>
  <c r="M341" i="6"/>
  <c r="M400" i="9"/>
  <c r="M421" i="11"/>
  <c r="M89" i="10"/>
  <c r="M132" i="18"/>
  <c r="M317" i="7"/>
  <c r="M164" i="19"/>
  <c r="M207" i="14"/>
  <c r="M62" i="9"/>
  <c r="M368" i="8"/>
  <c r="M120" i="7"/>
  <c r="M348" i="9"/>
  <c r="M95" i="12"/>
  <c r="M450" i="7"/>
  <c r="M123" i="8"/>
  <c r="M436" i="13"/>
  <c r="M250" i="10"/>
  <c r="M401" i="13"/>
  <c r="M290" i="14"/>
  <c r="M45" i="19"/>
  <c r="M522" i="10"/>
  <c r="M397" i="6"/>
  <c r="M517" i="9"/>
  <c r="M84" i="19"/>
  <c r="M389" i="14"/>
  <c r="M20" i="19"/>
  <c r="M294" i="6"/>
  <c r="M533" i="11"/>
  <c r="M459" i="9"/>
  <c r="M191" i="13"/>
  <c r="M134" i="8"/>
  <c r="M313" i="12"/>
  <c r="M385" i="17"/>
  <c r="M80" i="7"/>
  <c r="M330" i="12"/>
  <c r="M266" i="16"/>
  <c r="M23" i="16"/>
  <c r="M375" i="18"/>
  <c r="M547" i="10"/>
  <c r="M77" i="8"/>
  <c r="M160" i="18"/>
  <c r="M458" i="9"/>
  <c r="M133" i="7"/>
  <c r="M422" i="13"/>
  <c r="M33" i="17"/>
  <c r="M199" i="9"/>
  <c r="M526" i="12"/>
  <c r="M423" i="8"/>
  <c r="M74" i="16"/>
  <c r="M86" i="8"/>
  <c r="M385" i="16"/>
  <c r="M35" i="19"/>
  <c r="M126" i="7"/>
  <c r="M200" i="18"/>
  <c r="M55" i="19"/>
  <c r="M154" i="19"/>
  <c r="M326" i="9"/>
  <c r="M417" i="11"/>
  <c r="M76" i="7"/>
  <c r="M117" i="12"/>
  <c r="M195" i="7"/>
  <c r="M287" i="6"/>
  <c r="M300" i="17"/>
  <c r="M420" i="11"/>
  <c r="M342" i="11"/>
  <c r="M124" i="19"/>
  <c r="M521" i="13"/>
  <c r="M341" i="14"/>
  <c r="M329" i="9"/>
  <c r="M280" i="18"/>
  <c r="M410" i="17"/>
  <c r="M471" i="10"/>
  <c r="M493" i="13"/>
  <c r="M317" i="14"/>
  <c r="M160" i="9"/>
  <c r="M419" i="14"/>
  <c r="M239" i="13"/>
  <c r="M287" i="13"/>
  <c r="M274" i="11"/>
  <c r="M197" i="14"/>
  <c r="M132" i="19"/>
  <c r="M19" i="16"/>
  <c r="M342" i="13"/>
  <c r="M325" i="18"/>
  <c r="M452" i="13"/>
  <c r="M302" i="7"/>
  <c r="M190" i="6"/>
  <c r="M408" i="14"/>
  <c r="M561" i="13"/>
  <c r="M90" i="9"/>
  <c r="M369" i="8"/>
  <c r="M142" i="6"/>
  <c r="M278" i="13"/>
  <c r="M105" i="14"/>
  <c r="M77" i="6"/>
  <c r="M337" i="7"/>
  <c r="M133" i="12"/>
  <c r="M349" i="14"/>
  <c r="M49" i="18"/>
  <c r="M168" i="8"/>
  <c r="M387" i="9"/>
  <c r="M202" i="7"/>
  <c r="M138" i="18"/>
  <c r="M21" i="13"/>
  <c r="M217" i="10"/>
  <c r="M322" i="6"/>
  <c r="M133" i="8"/>
  <c r="M34" i="6"/>
  <c r="M5" i="14"/>
  <c r="M226" i="7"/>
  <c r="M41" i="8"/>
  <c r="M36" i="8"/>
  <c r="M332" i="8"/>
  <c r="M531" i="13"/>
  <c r="M324" i="10"/>
  <c r="M7" i="10"/>
  <c r="M469" i="7"/>
  <c r="M134" i="6"/>
  <c r="M149" i="12"/>
  <c r="M47" i="18"/>
  <c r="M477" i="10"/>
  <c r="M90" i="8"/>
  <c r="M428" i="14"/>
  <c r="M206" i="17"/>
  <c r="M248" i="13"/>
  <c r="M465" i="8"/>
  <c r="M6" i="16"/>
  <c r="M155" i="10"/>
  <c r="M142" i="10"/>
  <c r="M73" i="14"/>
  <c r="M342" i="12"/>
  <c r="M245" i="17"/>
  <c r="M451" i="7"/>
  <c r="M507" i="11"/>
  <c r="M218" i="10"/>
  <c r="M525" i="9"/>
  <c r="M241" i="8"/>
  <c r="M456" i="8"/>
  <c r="M32" i="9"/>
  <c r="M437" i="9"/>
  <c r="M380" i="17"/>
  <c r="M272" i="17"/>
  <c r="M276" i="9"/>
  <c r="M505" i="6"/>
  <c r="M387" i="17"/>
  <c r="M254" i="18"/>
  <c r="M375" i="13"/>
  <c r="M299" i="16"/>
  <c r="M63" i="19"/>
  <c r="M91" i="19"/>
  <c r="M76" i="8"/>
  <c r="M375" i="16"/>
  <c r="M481" i="9"/>
  <c r="M397" i="11"/>
  <c r="M473" i="8"/>
  <c r="M122" i="8"/>
  <c r="M268" i="6"/>
  <c r="M325" i="16"/>
  <c r="M501" i="11"/>
  <c r="M297" i="18"/>
  <c r="M281" i="16"/>
  <c r="M212" i="9"/>
  <c r="M263" i="16"/>
  <c r="M163" i="17"/>
  <c r="M195" i="18"/>
  <c r="M285" i="6"/>
  <c r="M337" i="6"/>
  <c r="M26" i="8"/>
  <c r="M237" i="18"/>
  <c r="M356" i="11"/>
  <c r="M361" i="17"/>
  <c r="M37" i="12"/>
  <c r="M380" i="12"/>
  <c r="M256" i="7"/>
  <c r="M468" i="9"/>
  <c r="M202" i="9"/>
  <c r="M191" i="17"/>
  <c r="M283" i="14"/>
  <c r="M168" i="17"/>
  <c r="M213" i="13"/>
  <c r="M302" i="10"/>
  <c r="M20" i="16"/>
  <c r="M470" i="11"/>
  <c r="M179" i="14"/>
  <c r="M209" i="17"/>
  <c r="M128" i="19"/>
  <c r="M158" i="7"/>
  <c r="M456" i="11"/>
  <c r="M397" i="12"/>
  <c r="M102" i="11"/>
  <c r="M361" i="10"/>
  <c r="M231" i="12"/>
  <c r="M282" i="16"/>
  <c r="M204" i="9"/>
  <c r="M466" i="6"/>
  <c r="M438" i="12"/>
  <c r="M94" i="12"/>
  <c r="M483" i="13"/>
  <c r="M85" i="17"/>
  <c r="M570" i="12"/>
  <c r="M390" i="16"/>
  <c r="M37" i="14"/>
  <c r="M176" i="10"/>
  <c r="M159" i="19"/>
  <c r="M477" i="12"/>
  <c r="M392" i="7"/>
  <c r="M409" i="17"/>
  <c r="M281" i="13"/>
  <c r="M195" i="8"/>
  <c r="M196" i="14"/>
  <c r="M202" i="13"/>
  <c r="M163" i="12"/>
  <c r="M182" i="12"/>
  <c r="M454" i="13"/>
  <c r="M409" i="10"/>
  <c r="M39" i="17"/>
  <c r="M376" i="7"/>
  <c r="M288" i="10"/>
  <c r="M159" i="14"/>
  <c r="M386" i="18"/>
  <c r="M115" i="12"/>
  <c r="M392" i="8"/>
  <c r="M272" i="12"/>
  <c r="M172" i="12"/>
  <c r="M459" i="7"/>
  <c r="M497" i="13"/>
  <c r="M326" i="18"/>
  <c r="M301" i="11"/>
  <c r="M313" i="16"/>
  <c r="M36" i="19"/>
  <c r="M218" i="12"/>
  <c r="M364" i="13"/>
  <c r="M127" i="16"/>
  <c r="M338" i="11"/>
  <c r="M32" i="11"/>
  <c r="M42" i="10"/>
  <c r="M199" i="10"/>
  <c r="M348" i="10"/>
  <c r="M259" i="17"/>
  <c r="M502" i="6"/>
  <c r="M9" i="10"/>
  <c r="M199" i="12"/>
  <c r="M158" i="11"/>
  <c r="M351" i="6"/>
  <c r="M197" i="9"/>
  <c r="M258" i="7"/>
  <c r="M20" i="17"/>
  <c r="M254" i="13"/>
  <c r="M111" i="18"/>
  <c r="M390" i="6"/>
  <c r="M152" i="18"/>
  <c r="M256" i="16"/>
  <c r="M511" i="9"/>
  <c r="M85" i="6"/>
  <c r="M102" i="8"/>
  <c r="M252" i="8"/>
  <c r="M201" i="18"/>
  <c r="M68" i="6"/>
  <c r="M221" i="17"/>
  <c r="M359" i="9"/>
  <c r="M331" i="10"/>
  <c r="M52" i="17"/>
  <c r="M489" i="7"/>
  <c r="M208" i="10"/>
  <c r="M314" i="16"/>
  <c r="M54" i="17"/>
  <c r="M247" i="9"/>
  <c r="M434" i="11"/>
  <c r="M319" i="16"/>
  <c r="M346" i="6"/>
  <c r="M425" i="9"/>
  <c r="M330" i="17"/>
  <c r="M395" i="18"/>
  <c r="M169" i="16"/>
  <c r="M325" i="7"/>
  <c r="M177" i="14"/>
  <c r="M110" i="18"/>
  <c r="M511" i="7"/>
  <c r="M126" i="10"/>
  <c r="M442" i="13"/>
  <c r="M15" i="8"/>
  <c r="M292" i="7"/>
  <c r="M28" i="9"/>
  <c r="M384" i="18"/>
  <c r="M387" i="10"/>
  <c r="M503" i="11"/>
  <c r="M343" i="12"/>
  <c r="M77" i="13"/>
  <c r="M418" i="7"/>
  <c r="M26" i="9"/>
  <c r="M15" i="11"/>
  <c r="M252" i="11"/>
  <c r="M230" i="16"/>
  <c r="M392" i="14"/>
  <c r="M72" i="19"/>
  <c r="M436" i="17"/>
  <c r="M14" i="12"/>
  <c r="M31" i="19"/>
  <c r="M319" i="9"/>
  <c r="M148" i="13"/>
  <c r="M385" i="9"/>
  <c r="M388" i="7"/>
  <c r="M243" i="13"/>
  <c r="M427" i="14"/>
  <c r="M527" i="13"/>
  <c r="M114" i="11"/>
  <c r="M8" i="13"/>
  <c r="M426" i="13"/>
  <c r="M440" i="12"/>
  <c r="M148" i="12"/>
  <c r="M429" i="16"/>
  <c r="M159" i="12"/>
  <c r="M158" i="8"/>
  <c r="M20" i="13"/>
  <c r="M68" i="19"/>
  <c r="M186" i="13"/>
  <c r="M445" i="13"/>
  <c r="M366" i="6"/>
  <c r="M36" i="16"/>
  <c r="M54" i="14"/>
  <c r="M327" i="6"/>
  <c r="M423" i="11"/>
  <c r="M352" i="14"/>
  <c r="M266" i="6"/>
  <c r="M494" i="12"/>
  <c r="M392" i="10"/>
  <c r="M62" i="14"/>
  <c r="M450" i="10"/>
  <c r="M174" i="18"/>
  <c r="M496" i="10"/>
  <c r="M463" i="7"/>
  <c r="M215" i="12"/>
  <c r="M116" i="19"/>
  <c r="M22" i="6"/>
  <c r="M209" i="10"/>
  <c r="M156" i="10"/>
  <c r="M152" i="19"/>
  <c r="M6" i="14"/>
  <c r="M301" i="7"/>
  <c r="M521" i="9"/>
  <c r="M313" i="7"/>
  <c r="M318" i="16"/>
  <c r="M578" i="12"/>
  <c r="M180" i="17"/>
  <c r="M440" i="11"/>
  <c r="M435" i="13"/>
  <c r="M106" i="7"/>
  <c r="M22" i="8"/>
  <c r="M491" i="8"/>
  <c r="M386" i="17"/>
  <c r="M440" i="8"/>
  <c r="M228" i="13"/>
  <c r="M136" i="9"/>
  <c r="M421" i="12"/>
  <c r="M447" i="10"/>
  <c r="M349" i="11"/>
  <c r="M453" i="12"/>
  <c r="M211" i="9"/>
  <c r="M33" i="8"/>
  <c r="M95" i="13"/>
  <c r="M63" i="13"/>
  <c r="M369" i="7"/>
  <c r="M189" i="8"/>
  <c r="M219" i="13"/>
  <c r="M113" i="11"/>
  <c r="M293" i="6"/>
  <c r="M72" i="11"/>
  <c r="M363" i="6"/>
  <c r="M212" i="13"/>
  <c r="M210" i="12"/>
  <c r="M421" i="13"/>
  <c r="M344" i="10"/>
  <c r="M234" i="17"/>
  <c r="M163" i="8"/>
  <c r="M379" i="13"/>
  <c r="M194" i="17"/>
  <c r="M239" i="18"/>
  <c r="M31" i="17"/>
  <c r="M51" i="18"/>
  <c r="M386" i="7"/>
  <c r="M322" i="13"/>
  <c r="M155" i="13"/>
  <c r="M59" i="17"/>
  <c r="M539" i="10"/>
  <c r="M477" i="11"/>
  <c r="M199" i="6"/>
  <c r="M381" i="16"/>
  <c r="M261" i="18"/>
  <c r="M356" i="9"/>
  <c r="M34" i="11"/>
  <c r="M202" i="18"/>
  <c r="M398" i="7"/>
  <c r="M474" i="8"/>
  <c r="M150" i="12"/>
  <c r="M35" i="9"/>
  <c r="M367" i="7"/>
  <c r="M264" i="7"/>
  <c r="M260" i="16"/>
  <c r="M205" i="6"/>
  <c r="M479" i="6"/>
  <c r="M533" i="9"/>
  <c r="M148" i="7"/>
  <c r="M459" i="10"/>
  <c r="M189" i="11"/>
  <c r="M141" i="14"/>
  <c r="M118" i="8"/>
  <c r="M431" i="11"/>
  <c r="M437" i="10"/>
  <c r="M510" i="7"/>
  <c r="M202" i="6"/>
  <c r="M496" i="9"/>
  <c r="M125" i="11"/>
  <c r="M156" i="13"/>
  <c r="M257" i="6"/>
  <c r="M154" i="11"/>
  <c r="M93" i="19"/>
  <c r="M163" i="10"/>
  <c r="M218" i="8"/>
  <c r="M55" i="11"/>
  <c r="M181" i="7"/>
  <c r="M492" i="10"/>
  <c r="M272" i="10"/>
  <c r="M113" i="6"/>
  <c r="M90" i="7"/>
  <c r="M271" i="6"/>
  <c r="M95" i="8"/>
  <c r="M375" i="6"/>
  <c r="M416" i="10"/>
  <c r="M495" i="13"/>
  <c r="M165" i="11"/>
  <c r="M229" i="17"/>
  <c r="M113" i="9"/>
  <c r="M194" i="16"/>
  <c r="M181" i="12"/>
  <c r="M79" i="19"/>
  <c r="M363" i="8"/>
  <c r="M338" i="10"/>
  <c r="M505" i="13"/>
  <c r="M130" i="8"/>
  <c r="M232" i="12"/>
  <c r="M117" i="8"/>
  <c r="M169" i="18"/>
  <c r="M329" i="10"/>
  <c r="M504" i="13"/>
  <c r="M421" i="7"/>
  <c r="M284" i="16"/>
  <c r="M448" i="12"/>
  <c r="M165" i="10"/>
  <c r="M223" i="6"/>
  <c r="M409" i="6"/>
  <c r="M243" i="16"/>
  <c r="M13" i="9"/>
  <c r="M517" i="13"/>
  <c r="M116" i="17"/>
  <c r="M311" i="12"/>
  <c r="M335" i="17"/>
  <c r="M152" i="6"/>
  <c r="M24" i="17"/>
  <c r="M205" i="13"/>
  <c r="M40" i="18"/>
  <c r="M119" i="17"/>
  <c r="M411" i="13"/>
  <c r="M504" i="8"/>
  <c r="M57" i="18"/>
  <c r="M357" i="18"/>
  <c r="M205" i="16"/>
  <c r="M326" i="6"/>
  <c r="M453" i="13"/>
  <c r="M144" i="12"/>
  <c r="M98" i="12"/>
  <c r="M125" i="14"/>
  <c r="M395" i="10"/>
  <c r="M176" i="12"/>
  <c r="M301" i="6"/>
  <c r="M256" i="6"/>
  <c r="M448" i="8"/>
  <c r="M164" i="14"/>
  <c r="M544" i="12"/>
  <c r="M171" i="12"/>
  <c r="M318" i="6"/>
  <c r="M62" i="17"/>
  <c r="M364" i="7"/>
  <c r="M467" i="6"/>
  <c r="M205" i="10"/>
  <c r="M25" i="7"/>
  <c r="M101" i="12"/>
  <c r="M21" i="19"/>
  <c r="M104" i="12"/>
  <c r="M387" i="8"/>
  <c r="M19" i="9"/>
  <c r="M412" i="13"/>
  <c r="M19" i="6"/>
  <c r="M304" i="7"/>
  <c r="M382" i="9"/>
  <c r="M373" i="16"/>
  <c r="M374" i="7"/>
  <c r="M98" i="10"/>
  <c r="M94" i="8"/>
  <c r="M370" i="8"/>
  <c r="M239" i="12"/>
  <c r="M168" i="14"/>
  <c r="M499" i="13"/>
  <c r="M247" i="12"/>
  <c r="M340" i="10"/>
  <c r="M58" i="12"/>
  <c r="M509" i="9"/>
  <c r="M108" i="12"/>
  <c r="M64" i="12"/>
  <c r="M261" i="14"/>
  <c r="M364" i="6"/>
  <c r="M159" i="9"/>
  <c r="M27" i="7"/>
  <c r="M270" i="14"/>
  <c r="M66" i="17"/>
  <c r="M150" i="8"/>
  <c r="M459" i="12"/>
  <c r="M565" i="13"/>
  <c r="M165" i="14"/>
  <c r="M181" i="13"/>
  <c r="M106" i="12"/>
  <c r="M165" i="13"/>
  <c r="M418" i="13"/>
  <c r="M543" i="13"/>
  <c r="M289" i="17"/>
  <c r="M144" i="10"/>
  <c r="M148" i="8"/>
  <c r="M538" i="12"/>
  <c r="M95" i="18"/>
  <c r="M436" i="7"/>
  <c r="M500" i="6"/>
  <c r="M151" i="12"/>
  <c r="M285" i="11"/>
  <c r="M509" i="12"/>
  <c r="M461" i="12"/>
  <c r="M183" i="8"/>
  <c r="M273" i="10"/>
  <c r="M323" i="7"/>
  <c r="M30" i="17"/>
  <c r="M109" i="12"/>
  <c r="M317" i="16"/>
  <c r="M316" i="14"/>
  <c r="M364" i="18"/>
  <c r="M81" i="14"/>
  <c r="M309" i="12"/>
  <c r="M180" i="7"/>
  <c r="M21" i="8"/>
  <c r="M416" i="14"/>
  <c r="M22" i="11"/>
  <c r="M206" i="9"/>
  <c r="M92" i="11"/>
  <c r="M20" i="11"/>
  <c r="M459" i="8"/>
  <c r="M471" i="9"/>
  <c r="M9" i="11"/>
  <c r="M180" i="10"/>
  <c r="M311" i="8"/>
  <c r="M49" i="9"/>
  <c r="M164" i="10"/>
  <c r="M143" i="12"/>
  <c r="M285" i="14"/>
  <c r="M274" i="8"/>
  <c r="M51" i="6"/>
  <c r="M169" i="6"/>
  <c r="M4" i="7"/>
  <c r="M416" i="6"/>
  <c r="M187" i="10"/>
  <c r="M32" i="17"/>
  <c r="M190" i="7"/>
  <c r="M480" i="10"/>
  <c r="M533" i="12"/>
  <c r="M343" i="13"/>
  <c r="M361" i="11"/>
  <c r="M57" i="12"/>
  <c r="M129" i="16"/>
  <c r="M318" i="17"/>
  <c r="M152" i="11"/>
  <c r="M310" i="7"/>
  <c r="M321" i="9"/>
  <c r="M7" i="7"/>
  <c r="M46" i="19"/>
  <c r="M196" i="9"/>
  <c r="M345" i="16"/>
  <c r="M277" i="13"/>
  <c r="M479" i="7"/>
  <c r="M50" i="9"/>
  <c r="M404" i="10"/>
  <c r="M262" i="13"/>
  <c r="M295" i="12"/>
  <c r="M458" i="6"/>
  <c r="M457" i="7"/>
  <c r="M419" i="10"/>
  <c r="M291" i="14"/>
  <c r="M221" i="12"/>
  <c r="M41" i="18"/>
  <c r="M235" i="14"/>
  <c r="M506" i="10"/>
  <c r="M280" i="13"/>
  <c r="M145" i="8"/>
  <c r="M165" i="9"/>
  <c r="M92" i="8"/>
  <c r="M252" i="7"/>
  <c r="M54" i="10"/>
  <c r="M296" i="12"/>
  <c r="M193" i="8"/>
  <c r="M142" i="8"/>
  <c r="M111" i="13"/>
  <c r="M145" i="7"/>
  <c r="M157" i="10"/>
  <c r="M249" i="6"/>
  <c r="M241" i="14"/>
  <c r="M282" i="13"/>
  <c r="M8" i="8"/>
  <c r="M108" i="13"/>
  <c r="M288" i="14"/>
  <c r="M21" i="7"/>
  <c r="M222" i="13"/>
  <c r="M266" i="12"/>
  <c r="M22" i="12"/>
  <c r="M120" i="12"/>
  <c r="M465" i="6"/>
  <c r="M15" i="16"/>
  <c r="M408" i="12"/>
  <c r="M141" i="9"/>
  <c r="M211" i="12"/>
  <c r="M396" i="9"/>
  <c r="M143" i="7"/>
  <c r="M158" i="13"/>
  <c r="M225" i="12"/>
  <c r="M55" i="9"/>
  <c r="M496" i="13"/>
  <c r="M259" i="9"/>
  <c r="M105" i="12"/>
  <c r="M320" i="8"/>
  <c r="M316" i="6"/>
  <c r="M188" i="16"/>
  <c r="M241" i="13"/>
  <c r="M369" i="9"/>
  <c r="M380" i="8"/>
  <c r="M401" i="14"/>
  <c r="M209" i="13"/>
  <c r="M105" i="8"/>
  <c r="M180" i="12"/>
  <c r="M272" i="8"/>
  <c r="M64" i="17"/>
  <c r="M487" i="10"/>
  <c r="M441" i="13"/>
  <c r="M463" i="8"/>
  <c r="M358" i="14"/>
  <c r="M23" i="8"/>
  <c r="M432" i="12"/>
  <c r="M229" i="18"/>
  <c r="M390" i="14"/>
  <c r="M464" i="11"/>
  <c r="M154" i="12"/>
  <c r="M60" i="11"/>
  <c r="M65" i="19"/>
  <c r="M336" i="12"/>
  <c r="M203" i="7"/>
  <c r="M43" i="13"/>
  <c r="M139" i="7"/>
  <c r="M107" i="11"/>
  <c r="M198" i="7"/>
  <c r="M172" i="16"/>
  <c r="M355" i="13"/>
  <c r="M244" i="17"/>
  <c r="M404" i="7"/>
  <c r="M471" i="13"/>
  <c r="M107" i="10"/>
  <c r="M169" i="14"/>
  <c r="M5" i="11"/>
  <c r="M197" i="8"/>
  <c r="M258" i="16"/>
  <c r="M60" i="16"/>
  <c r="M5" i="7"/>
  <c r="M112" i="18"/>
  <c r="M238" i="6"/>
  <c r="M377" i="9"/>
  <c r="M207" i="6"/>
  <c r="M284" i="11"/>
  <c r="M312" i="9"/>
  <c r="M133" i="16"/>
  <c r="M371" i="18"/>
  <c r="M59" i="16"/>
  <c r="M261" i="9"/>
  <c r="M238" i="12"/>
  <c r="M428" i="8"/>
  <c r="M280" i="12"/>
  <c r="M394" i="10"/>
  <c r="M339" i="6"/>
  <c r="M493" i="9"/>
  <c r="M352" i="13"/>
  <c r="M391" i="6"/>
  <c r="M451" i="12"/>
  <c r="M299" i="18"/>
  <c r="M454" i="8"/>
  <c r="M204" i="13"/>
  <c r="M262" i="12"/>
  <c r="M494" i="13"/>
  <c r="M31" i="12"/>
  <c r="M51" i="13"/>
  <c r="M167" i="19"/>
  <c r="M209" i="18"/>
  <c r="M79" i="12"/>
  <c r="M39" i="19"/>
  <c r="M51" i="8"/>
  <c r="M263" i="12"/>
  <c r="M468" i="10"/>
  <c r="M236" i="14"/>
  <c r="M158" i="19"/>
  <c r="M356" i="8"/>
  <c r="M236" i="8"/>
  <c r="M456" i="9"/>
  <c r="M429" i="12"/>
  <c r="M439" i="12"/>
  <c r="M340" i="11"/>
  <c r="M313" i="8"/>
  <c r="M275" i="8"/>
  <c r="M184" i="16"/>
  <c r="M76" i="14"/>
  <c r="M387" i="13"/>
  <c r="M110" i="14"/>
  <c r="M398" i="14"/>
  <c r="M319" i="14"/>
  <c r="M149" i="6"/>
  <c r="M399" i="9"/>
  <c r="M219" i="18"/>
  <c r="M29" i="13"/>
  <c r="M147" i="6"/>
  <c r="M322" i="7"/>
  <c r="M376" i="6"/>
  <c r="M204" i="11"/>
  <c r="M493" i="6"/>
  <c r="M22" i="16"/>
  <c r="M334" i="6"/>
  <c r="M186" i="9"/>
  <c r="M353" i="18"/>
  <c r="M84" i="11"/>
  <c r="M250" i="8"/>
  <c r="M426" i="16"/>
  <c r="M139" i="9"/>
  <c r="M98" i="14"/>
  <c r="M29" i="6"/>
  <c r="M493" i="12"/>
  <c r="M418" i="10"/>
  <c r="M446" i="11"/>
  <c r="M539" i="12"/>
  <c r="M415" i="10"/>
  <c r="M174" i="13"/>
  <c r="M41" i="16"/>
  <c r="M226" i="13"/>
  <c r="M382" i="16"/>
  <c r="M230" i="10"/>
  <c r="M64" i="10"/>
  <c r="M33" i="7"/>
  <c r="M472" i="9"/>
  <c r="M289" i="12"/>
  <c r="M424" i="8"/>
  <c r="M513" i="11"/>
  <c r="M347" i="6"/>
  <c r="M476" i="8"/>
  <c r="M457" i="13"/>
  <c r="M145" i="10"/>
  <c r="M243" i="8"/>
  <c r="M222" i="14"/>
  <c r="M23" i="18"/>
  <c r="M19" i="7"/>
  <c r="M174" i="17"/>
  <c r="M52" i="19"/>
  <c r="M22" i="9"/>
  <c r="M51" i="12"/>
  <c r="M29" i="8"/>
  <c r="M240" i="7"/>
  <c r="M567" i="13"/>
  <c r="M41" i="11"/>
  <c r="M242" i="7"/>
  <c r="M260" i="7"/>
  <c r="M43" i="14"/>
  <c r="M88" i="7"/>
  <c r="M138" i="10"/>
  <c r="M137" i="7"/>
  <c r="M117" i="18"/>
  <c r="M444" i="7"/>
  <c r="M517" i="10"/>
  <c r="M256" i="14"/>
  <c r="M311" i="14"/>
  <c r="M405" i="14"/>
  <c r="M378" i="14"/>
  <c r="M299" i="7"/>
  <c r="M246" i="8"/>
  <c r="M258" i="10"/>
  <c r="M183" i="7"/>
  <c r="M344" i="18"/>
  <c r="M466" i="9"/>
  <c r="M532" i="13"/>
  <c r="M272" i="13"/>
  <c r="M540" i="12"/>
  <c r="M74" i="18"/>
  <c r="M311" i="6"/>
  <c r="M238" i="8"/>
  <c r="M264" i="14"/>
  <c r="M296" i="11"/>
  <c r="M487" i="6"/>
  <c r="M480" i="9"/>
  <c r="M25" i="12"/>
  <c r="M341" i="7"/>
  <c r="M197" i="17"/>
  <c r="M366" i="8"/>
  <c r="M313" i="6"/>
  <c r="M10" i="19"/>
  <c r="M411" i="10"/>
  <c r="M390" i="8"/>
  <c r="M309" i="6"/>
  <c r="M5" i="19"/>
  <c r="M10" i="7"/>
  <c r="M205" i="18"/>
  <c r="M53" i="6"/>
  <c r="M154" i="9"/>
  <c r="M222" i="18"/>
  <c r="M105" i="11"/>
  <c r="M24" i="19"/>
  <c r="M410" i="10"/>
  <c r="M541" i="13"/>
  <c r="M479" i="10"/>
  <c r="M10" i="18"/>
  <c r="M80" i="6"/>
  <c r="M231" i="13"/>
  <c r="M179" i="16"/>
  <c r="M183" i="12"/>
  <c r="M266" i="18"/>
  <c r="M264" i="17"/>
  <c r="M66" i="19"/>
  <c r="M217" i="7"/>
  <c r="M151" i="8"/>
  <c r="M19" i="11"/>
  <c r="M327" i="14"/>
  <c r="M424" i="12"/>
  <c r="M275" i="10"/>
  <c r="M334" i="13"/>
  <c r="M10" i="14"/>
  <c r="M28" i="8"/>
  <c r="M249" i="16"/>
  <c r="M449" i="7"/>
  <c r="M92" i="7"/>
  <c r="M55" i="13"/>
  <c r="M28" i="10"/>
  <c r="M301" i="8"/>
  <c r="M454" i="6"/>
  <c r="M27" i="16"/>
  <c r="M19" i="10"/>
  <c r="M523" i="12"/>
  <c r="M61" i="8"/>
  <c r="M298" i="6"/>
  <c r="M256" i="8"/>
  <c r="M328" i="10"/>
  <c r="M29" i="17"/>
  <c r="M498" i="12"/>
  <c r="M416" i="13"/>
  <c r="M291" i="9"/>
  <c r="M202" i="8"/>
  <c r="M272" i="6"/>
  <c r="M272" i="11"/>
  <c r="M338" i="12"/>
  <c r="M185" i="6"/>
  <c r="M357" i="16"/>
  <c r="M121" i="7"/>
  <c r="M447" i="7"/>
  <c r="M48" i="9"/>
  <c r="M188" i="6"/>
  <c r="M140" i="19"/>
  <c r="M91" i="13"/>
  <c r="M282" i="18"/>
  <c r="M167" i="10"/>
  <c r="M307" i="17"/>
  <c r="M222" i="16"/>
  <c r="M141" i="7"/>
  <c r="M38" i="17"/>
  <c r="M17" i="18"/>
  <c r="M339" i="9"/>
  <c r="M97" i="9"/>
  <c r="M9" i="17"/>
  <c r="M268" i="12"/>
  <c r="M291" i="13"/>
  <c r="M260" i="6"/>
  <c r="M369" i="17"/>
  <c r="M503" i="12"/>
  <c r="M395" i="9"/>
  <c r="M150" i="7"/>
  <c r="M513" i="9"/>
  <c r="M205" i="12"/>
  <c r="M324" i="14"/>
  <c r="M435" i="12"/>
  <c r="M155" i="11"/>
  <c r="M25" i="18"/>
  <c r="M157" i="19"/>
  <c r="M417" i="12"/>
  <c r="M149" i="9"/>
  <c r="M318" i="9"/>
  <c r="M516" i="13"/>
  <c r="M100" i="13"/>
  <c r="M152" i="8"/>
  <c r="M64" i="13"/>
  <c r="M24" i="12"/>
  <c r="M446" i="6"/>
  <c r="M450" i="13"/>
  <c r="M208" i="13"/>
  <c r="M238" i="13"/>
  <c r="M132" i="6"/>
  <c r="M325" i="9"/>
  <c r="M347" i="14"/>
  <c r="M217" i="6"/>
  <c r="M71" i="12"/>
  <c r="M375" i="12"/>
  <c r="M50" i="8"/>
  <c r="M192" i="16"/>
  <c r="M20" i="8"/>
  <c r="M161" i="13"/>
  <c r="M408" i="13"/>
  <c r="M237" i="6"/>
  <c r="M306" i="8"/>
  <c r="M448" i="6"/>
  <c r="M330" i="14"/>
  <c r="M325" i="12"/>
  <c r="M321" i="16"/>
  <c r="M107" i="12"/>
  <c r="M166" i="16"/>
  <c r="M59" i="7"/>
  <c r="M204" i="10"/>
  <c r="M515" i="7"/>
  <c r="M134" i="16"/>
  <c r="M441" i="7"/>
  <c r="M288" i="6"/>
  <c r="M99" i="19"/>
  <c r="M256" i="9"/>
  <c r="M492" i="7"/>
  <c r="M490" i="6"/>
  <c r="M52" i="9"/>
  <c r="M206" i="14"/>
  <c r="M327" i="9"/>
  <c r="M374" i="16"/>
  <c r="M96" i="11"/>
  <c r="M381" i="18"/>
  <c r="M195" i="10"/>
  <c r="M170" i="13"/>
  <c r="M118" i="6"/>
  <c r="M81" i="11"/>
  <c r="M495" i="8"/>
  <c r="M415" i="13"/>
  <c r="M235" i="9"/>
  <c r="M430" i="12"/>
  <c r="M99" i="8"/>
  <c r="M284" i="18"/>
  <c r="M65" i="6"/>
  <c r="M24" i="8"/>
  <c r="M385" i="7"/>
  <c r="M204" i="8"/>
  <c r="M494" i="7"/>
  <c r="M555" i="11"/>
  <c r="M429" i="9"/>
  <c r="M352" i="17"/>
  <c r="M358" i="16"/>
  <c r="M236" i="11"/>
  <c r="M466" i="11"/>
  <c r="M143" i="13"/>
  <c r="M270" i="13"/>
  <c r="M359" i="12"/>
  <c r="M9" i="8"/>
  <c r="M275" i="14"/>
  <c r="M283" i="13"/>
  <c r="M186" i="8"/>
  <c r="M445" i="12"/>
  <c r="M137" i="8"/>
  <c r="M163" i="16"/>
  <c r="M495" i="7"/>
  <c r="M213" i="7"/>
  <c r="M16" i="18"/>
  <c r="M193" i="11"/>
  <c r="M348" i="11"/>
  <c r="M346" i="14"/>
  <c r="M166" i="14"/>
  <c r="M475" i="13"/>
  <c r="M304" i="14"/>
  <c r="M147" i="12"/>
  <c r="M409" i="13"/>
  <c r="M386" i="14"/>
  <c r="M149" i="13"/>
  <c r="M210" i="14"/>
  <c r="M322" i="9"/>
  <c r="M50" i="16"/>
  <c r="M359" i="13"/>
  <c r="M428" i="13"/>
  <c r="M190" i="12"/>
  <c r="M274" i="13"/>
  <c r="M238" i="14"/>
  <c r="M214" i="12"/>
  <c r="M307" i="7"/>
  <c r="M298" i="8"/>
  <c r="M325" i="14"/>
  <c r="M393" i="13"/>
  <c r="M282" i="12"/>
  <c r="M157" i="12"/>
  <c r="M201" i="11"/>
  <c r="M186" i="16"/>
  <c r="M95" i="7"/>
  <c r="M225" i="16"/>
  <c r="M240" i="17"/>
  <c r="M354" i="8"/>
  <c r="M422" i="12"/>
  <c r="M74" i="6"/>
  <c r="M531" i="12"/>
  <c r="M532" i="12"/>
  <c r="M61" i="6"/>
  <c r="M373" i="6"/>
  <c r="M280" i="14"/>
  <c r="M63" i="10"/>
  <c r="M29" i="10"/>
  <c r="M182" i="8"/>
  <c r="M165" i="16"/>
  <c r="M514" i="6"/>
  <c r="M89" i="9"/>
  <c r="M257" i="10"/>
  <c r="M154" i="7"/>
  <c r="M507" i="13"/>
  <c r="M321" i="12"/>
  <c r="M147" i="11"/>
  <c r="M268" i="13"/>
  <c r="M310" i="9"/>
  <c r="M229" i="6"/>
  <c r="M229" i="13"/>
  <c r="M61" i="12"/>
  <c r="M450" i="11"/>
  <c r="M192" i="7"/>
  <c r="M516" i="12"/>
  <c r="M120" i="18"/>
  <c r="M366" i="7"/>
  <c r="M205" i="7"/>
  <c r="M398" i="9"/>
  <c r="M371" i="7"/>
  <c r="M121" i="6"/>
  <c r="M242" i="6"/>
  <c r="M37" i="16"/>
  <c r="M143" i="8"/>
  <c r="M198" i="10"/>
  <c r="M442" i="8"/>
  <c r="M502" i="8"/>
  <c r="M315" i="9"/>
  <c r="M158" i="9"/>
  <c r="M108" i="17"/>
  <c r="M383" i="10"/>
  <c r="M445" i="7"/>
  <c r="M453" i="8"/>
  <c r="M382" i="18"/>
  <c r="M173" i="16"/>
  <c r="M93" i="11"/>
  <c r="M237" i="14"/>
  <c r="M4" i="16"/>
  <c r="M342" i="10"/>
  <c r="M51" i="7"/>
  <c r="M455" i="10"/>
  <c r="M251" i="12"/>
  <c r="M437" i="16"/>
  <c r="M312" i="17"/>
  <c r="M500" i="13"/>
  <c r="M271" i="17"/>
  <c r="M233" i="18"/>
  <c r="M461" i="8"/>
  <c r="M113" i="8"/>
  <c r="M481" i="6"/>
  <c r="M423" i="14"/>
  <c r="M173" i="12"/>
  <c r="M163" i="13"/>
  <c r="M328" i="13"/>
  <c r="M209" i="12"/>
  <c r="M413" i="13"/>
  <c r="M334" i="14"/>
  <c r="M165" i="6"/>
  <c r="M378" i="8"/>
  <c r="M411" i="14"/>
  <c r="M6" i="10"/>
  <c r="M85" i="7"/>
  <c r="M423" i="12"/>
  <c r="M436" i="14"/>
  <c r="M316" i="9"/>
  <c r="M78" i="8"/>
  <c r="M413" i="16"/>
  <c r="M162" i="8"/>
  <c r="M250" i="16"/>
  <c r="M203" i="10"/>
  <c r="M268" i="18"/>
  <c r="M324" i="8"/>
  <c r="M255" i="9"/>
  <c r="M379" i="7"/>
  <c r="M388" i="14"/>
  <c r="M155" i="8"/>
  <c r="M324" i="6"/>
  <c r="M384" i="9"/>
  <c r="M312" i="8"/>
  <c r="M116" i="13"/>
  <c r="M497" i="12"/>
  <c r="M513" i="12"/>
  <c r="M97" i="19"/>
  <c r="M385" i="13"/>
  <c r="M179" i="6"/>
  <c r="M61" i="19"/>
  <c r="M210" i="13"/>
  <c r="M488" i="10"/>
  <c r="M317" i="8"/>
  <c r="M153" i="10"/>
  <c r="M109" i="14"/>
  <c r="M7" i="17"/>
  <c r="M386" i="9"/>
  <c r="M47" i="8"/>
  <c r="M499" i="12"/>
  <c r="M299" i="13"/>
  <c r="M228" i="14"/>
  <c r="M372" i="9"/>
  <c r="M514" i="10"/>
  <c r="M109" i="9"/>
  <c r="M182" i="13"/>
  <c r="M333" i="14"/>
  <c r="M424" i="14"/>
  <c r="M508" i="13"/>
  <c r="M268" i="14"/>
  <c r="M7" i="9"/>
  <c r="M264" i="8"/>
  <c r="M277" i="12"/>
  <c r="M402" i="9"/>
  <c r="M322" i="8"/>
  <c r="M202" i="11"/>
  <c r="M20" i="7"/>
  <c r="M97" i="6"/>
  <c r="M311" i="7"/>
  <c r="M182" i="18"/>
  <c r="M388" i="6"/>
  <c r="M330" i="6"/>
  <c r="M538" i="13"/>
  <c r="M528" i="12"/>
  <c r="M168" i="12"/>
  <c r="M136" i="7"/>
  <c r="M189" i="6"/>
  <c r="M66" i="14"/>
  <c r="M254" i="7"/>
  <c r="M87" i="8"/>
  <c r="M97" i="13"/>
  <c r="M444" i="13"/>
  <c r="M475" i="10"/>
  <c r="M91" i="12"/>
  <c r="M339" i="10"/>
  <c r="M499" i="11"/>
  <c r="M460" i="13"/>
  <c r="M50" i="13"/>
  <c r="M194" i="10"/>
  <c r="M226" i="14"/>
  <c r="M52" i="13"/>
  <c r="M224" i="11"/>
  <c r="M62" i="13"/>
  <c r="M491" i="11"/>
  <c r="M545" i="12"/>
  <c r="M152" i="9"/>
  <c r="M444" i="6"/>
  <c r="M455" i="12"/>
  <c r="M183" i="14"/>
  <c r="M433" i="16"/>
  <c r="M172" i="13"/>
  <c r="M19" i="8"/>
  <c r="M154" i="6"/>
  <c r="M205" i="14"/>
  <c r="M48" i="8"/>
  <c r="M144" i="9"/>
  <c r="M192" i="9"/>
  <c r="M181" i="14"/>
  <c r="M135" i="7"/>
  <c r="M239" i="8"/>
  <c r="M95" i="6"/>
  <c r="M153" i="8"/>
  <c r="M219" i="10"/>
  <c r="M303" i="7"/>
  <c r="M151" i="6"/>
  <c r="M145" i="12"/>
  <c r="M366" i="18"/>
  <c r="M530" i="13"/>
  <c r="M464" i="7"/>
  <c r="M390" i="18"/>
  <c r="M405" i="18"/>
  <c r="M522" i="13"/>
  <c r="M296" i="16"/>
  <c r="M128" i="18"/>
  <c r="M23" i="10"/>
  <c r="M161" i="19"/>
  <c r="M371" i="6"/>
  <c r="M447" i="13"/>
  <c r="M449" i="12"/>
  <c r="M482" i="7"/>
  <c r="M148" i="10"/>
  <c r="M461" i="10"/>
  <c r="M430" i="7"/>
  <c r="M167" i="12"/>
  <c r="M300" i="10"/>
  <c r="M285" i="18"/>
  <c r="M496" i="6"/>
  <c r="M306" i="6"/>
  <c r="M181" i="6"/>
  <c r="M527" i="10"/>
  <c r="M220" i="7"/>
  <c r="M175" i="13"/>
  <c r="M197" i="7"/>
  <c r="M24" i="14"/>
  <c r="M147" i="7"/>
  <c r="M87" i="12"/>
  <c r="M209" i="6"/>
  <c r="M76" i="9"/>
  <c r="M283" i="12"/>
  <c r="M166" i="8"/>
  <c r="M73" i="10"/>
  <c r="M281" i="12"/>
  <c r="M522" i="12"/>
  <c r="M170" i="18"/>
  <c r="M367" i="12"/>
  <c r="M174" i="14"/>
  <c r="M401" i="7"/>
  <c r="M160" i="12"/>
  <c r="M72" i="13"/>
  <c r="M259" i="16"/>
  <c r="M387" i="6"/>
  <c r="M245" i="10"/>
  <c r="M395" i="6"/>
  <c r="M11" i="8"/>
  <c r="M508" i="6"/>
  <c r="M467" i="9"/>
  <c r="M26" i="6"/>
  <c r="M537" i="12"/>
  <c r="M382" i="7"/>
  <c r="M403" i="12"/>
  <c r="M263" i="14"/>
  <c r="M508" i="12"/>
  <c r="M9" i="6"/>
  <c r="M568" i="11"/>
  <c r="M93" i="14"/>
  <c r="M220" i="13"/>
  <c r="M140" i="6"/>
  <c r="M254" i="6"/>
  <c r="M343" i="11"/>
  <c r="M368" i="14"/>
  <c r="M41" i="6"/>
  <c r="M111" i="12"/>
  <c r="M87" i="13"/>
  <c r="M284" i="13"/>
  <c r="M179" i="13"/>
  <c r="M370" i="13"/>
  <c r="M7" i="11"/>
  <c r="M7" i="12"/>
  <c r="M121" i="11"/>
  <c r="M384" i="14"/>
  <c r="M180" i="13"/>
  <c r="M50" i="10"/>
  <c r="M48" i="7"/>
  <c r="M211" i="10"/>
  <c r="M412" i="14"/>
  <c r="M269" i="13"/>
  <c r="M428" i="7"/>
  <c r="M323" i="16"/>
  <c r="M303" i="11"/>
  <c r="M462" i="12"/>
  <c r="M25" i="10"/>
  <c r="M396" i="14"/>
  <c r="M363" i="7"/>
  <c r="M306" i="7"/>
  <c r="M160" i="10"/>
  <c r="M364" i="14"/>
  <c r="M38" i="13"/>
  <c r="M288" i="13"/>
  <c r="M460" i="7"/>
  <c r="M55" i="12"/>
  <c r="M155" i="12"/>
  <c r="M436" i="12"/>
  <c r="M326" i="7"/>
  <c r="M187" i="12"/>
  <c r="M213" i="17"/>
  <c r="M379" i="9"/>
  <c r="M53" i="10"/>
  <c r="M164" i="16"/>
  <c r="M253" i="6"/>
  <c r="M373" i="14"/>
  <c r="M315" i="12"/>
  <c r="M249" i="9"/>
  <c r="M368" i="16"/>
  <c r="M118" i="13"/>
  <c r="M273" i="14"/>
  <c r="M103" i="10"/>
  <c r="M349" i="6"/>
  <c r="M375" i="10"/>
  <c r="M245" i="8"/>
  <c r="M248" i="9"/>
  <c r="M55" i="17"/>
  <c r="M304" i="6"/>
  <c r="M96" i="16"/>
  <c r="M439" i="6"/>
  <c r="M196" i="8"/>
  <c r="M396" i="11"/>
  <c r="M445" i="6"/>
  <c r="M188" i="14"/>
  <c r="M187" i="14"/>
  <c r="M317" i="6"/>
  <c r="M27" i="14"/>
  <c r="M98" i="13"/>
  <c r="M24" i="10"/>
  <c r="M380" i="18"/>
  <c r="M305" i="7"/>
  <c r="M100" i="12"/>
  <c r="M337" i="14"/>
  <c r="M172" i="17"/>
  <c r="M63" i="9"/>
  <c r="M456" i="6"/>
  <c r="M437" i="6"/>
  <c r="M380" i="6"/>
  <c r="M27" i="9"/>
  <c r="M199" i="16"/>
  <c r="M359" i="8"/>
  <c r="M323" i="10"/>
  <c r="M501" i="13"/>
  <c r="M220" i="14"/>
  <c r="M480" i="6"/>
  <c r="M286" i="6"/>
  <c r="M101" i="13"/>
  <c r="M200" i="9"/>
  <c r="M334" i="10"/>
  <c r="M25" i="8"/>
  <c r="M142" i="13"/>
  <c r="M376" i="11"/>
  <c r="M368" i="12"/>
  <c r="M230" i="13"/>
  <c r="M303" i="12"/>
  <c r="M458" i="11"/>
  <c r="M414" i="10"/>
  <c r="M400" i="18"/>
  <c r="M563" i="13"/>
  <c r="M66" i="13"/>
  <c r="M208" i="18"/>
  <c r="M45" i="11"/>
  <c r="M97" i="7"/>
  <c r="M339" i="13"/>
  <c r="M186" i="14"/>
  <c r="M145" i="6"/>
  <c r="M248" i="11"/>
  <c r="M132" i="8"/>
  <c r="M22" i="7"/>
  <c r="M307" i="8"/>
  <c r="M333" i="9"/>
  <c r="M418" i="14"/>
  <c r="M200" i="14"/>
  <c r="M153" i="16"/>
  <c r="M29" i="14"/>
  <c r="M503" i="13"/>
  <c r="M254" i="9"/>
  <c r="M395" i="14"/>
  <c r="M161" i="6"/>
  <c r="M449" i="8"/>
  <c r="M275" i="13"/>
  <c r="M207" i="11"/>
  <c r="M184" i="14"/>
  <c r="M247" i="6"/>
  <c r="M391" i="7"/>
  <c r="M464" i="12"/>
  <c r="M251" i="6"/>
  <c r="M278" i="18"/>
  <c r="M276" i="13"/>
  <c r="M419" i="12"/>
  <c r="M363" i="14"/>
  <c r="M105" i="13"/>
  <c r="M57" i="6"/>
  <c r="M136" i="6"/>
  <c r="M452" i="12"/>
  <c r="M229" i="14"/>
  <c r="M58" i="7"/>
  <c r="M356" i="13"/>
  <c r="M320" i="7"/>
  <c r="M56" i="12"/>
  <c r="M532" i="9"/>
  <c r="M318" i="14"/>
  <c r="M147" i="10"/>
  <c r="M339" i="14"/>
  <c r="M302" i="6"/>
  <c r="M447" i="6"/>
  <c r="M111" i="14"/>
  <c r="M194" i="14"/>
  <c r="M57" i="19"/>
  <c r="M393" i="14"/>
  <c r="M149" i="7"/>
  <c r="M242" i="8"/>
  <c r="M430" i="13"/>
  <c r="M249" i="7"/>
  <c r="M298" i="13"/>
  <c r="M64" i="11"/>
  <c r="M299" i="12"/>
  <c r="M353" i="11"/>
  <c r="M400" i="14"/>
  <c r="M266" i="17"/>
  <c r="M224" i="14"/>
  <c r="M200" i="10"/>
  <c r="M366" i="13"/>
  <c r="M336" i="9"/>
  <c r="M383" i="14"/>
  <c r="M360" i="14"/>
  <c r="M24" i="16"/>
  <c r="M219" i="14"/>
  <c r="M345" i="10"/>
  <c r="M462" i="8"/>
  <c r="M468" i="11"/>
  <c r="M92" i="9"/>
  <c r="M204" i="6"/>
  <c r="M158" i="14"/>
  <c r="M469" i="12"/>
  <c r="M451" i="6"/>
  <c r="M140" i="9"/>
  <c r="M474" i="11"/>
  <c r="M100" i="9"/>
  <c r="M104" i="13"/>
  <c r="M308" i="13"/>
  <c r="M67" i="13"/>
  <c r="M94" i="7"/>
  <c r="M539" i="13"/>
  <c r="M341" i="13"/>
  <c r="M374" i="6"/>
  <c r="M328" i="9"/>
  <c r="M470" i="9"/>
  <c r="M438" i="8"/>
  <c r="M194" i="7"/>
  <c r="M208" i="12"/>
  <c r="M323" i="8"/>
  <c r="M52" i="11"/>
  <c r="M199" i="13"/>
  <c r="M21" i="16"/>
  <c r="M326" i="10"/>
  <c r="M13" i="19"/>
  <c r="M332" i="7"/>
  <c r="M400" i="12"/>
  <c r="M118" i="9"/>
  <c r="M352" i="12"/>
  <c r="M473" i="10"/>
  <c r="M367" i="8"/>
  <c r="M365" i="8"/>
  <c r="M440" i="7"/>
  <c r="M63" i="14"/>
  <c r="M396" i="10"/>
  <c r="M457" i="6"/>
  <c r="M433" i="12"/>
  <c r="M156" i="7"/>
  <c r="M217" i="13"/>
  <c r="M421" i="9"/>
  <c r="M315" i="17"/>
  <c r="M21" i="9"/>
  <c r="M146" i="7"/>
  <c r="M320" i="14"/>
  <c r="M274" i="12"/>
  <c r="M266" i="10"/>
  <c r="M379" i="8"/>
  <c r="M93" i="8"/>
  <c r="M415" i="14"/>
  <c r="M187" i="6"/>
  <c r="M54" i="6"/>
  <c r="M180" i="14"/>
  <c r="M357" i="17"/>
  <c r="M527" i="12"/>
  <c r="M192" i="11"/>
  <c r="M184" i="12"/>
  <c r="M360" i="17"/>
  <c r="M388" i="17"/>
  <c r="M216" i="13"/>
  <c r="M107" i="6"/>
  <c r="M362" i="12"/>
  <c r="M285" i="13"/>
  <c r="M426" i="12"/>
  <c r="M178" i="18"/>
  <c r="M136" i="19"/>
  <c r="M251" i="8"/>
  <c r="M317" i="12"/>
  <c r="M334" i="12"/>
  <c r="M20" i="10"/>
  <c r="M309" i="7"/>
  <c r="M212" i="14"/>
  <c r="M501" i="12"/>
  <c r="M198" i="6"/>
  <c r="M156" i="9"/>
  <c r="M296" i="13"/>
  <c r="M334" i="9"/>
  <c r="M151" i="10"/>
  <c r="M377" i="7"/>
  <c r="M292" i="14"/>
  <c r="M376" i="16"/>
  <c r="M264" i="9"/>
  <c r="M524" i="13"/>
  <c r="M217" i="14"/>
  <c r="M101" i="17"/>
  <c r="M241" i="6"/>
  <c r="M109" i="13"/>
  <c r="M251" i="7"/>
  <c r="M21" i="10"/>
  <c r="M29" i="7"/>
  <c r="M191" i="14"/>
  <c r="M521" i="12"/>
  <c r="M173" i="14"/>
  <c r="M329" i="12"/>
  <c r="M49" i="14"/>
  <c r="M375" i="7"/>
  <c r="M96" i="6"/>
  <c r="M215" i="11"/>
  <c r="M295" i="11"/>
  <c r="M48" i="19"/>
  <c r="M379" i="14"/>
  <c r="M351" i="14"/>
  <c r="M187" i="7"/>
  <c r="M60" i="7"/>
  <c r="M184" i="13"/>
  <c r="M425" i="11"/>
  <c r="M314" i="14"/>
  <c r="M146" i="8"/>
  <c r="M387" i="7"/>
  <c r="M88" i="8"/>
  <c r="M191" i="8"/>
  <c r="M536" i="13"/>
  <c r="M507" i="12"/>
  <c r="M52" i="8"/>
  <c r="M199" i="14"/>
  <c r="M150" i="13"/>
  <c r="M12" i="6"/>
  <c r="M454" i="9"/>
  <c r="M245" i="6"/>
  <c r="M92" i="18"/>
  <c r="M201" i="9"/>
  <c r="M314" i="8"/>
  <c r="M152" i="10"/>
  <c r="M148" i="9"/>
  <c r="M56" i="13"/>
  <c r="M415" i="16"/>
  <c r="M536" i="12"/>
  <c r="M417" i="14"/>
  <c r="M74" i="7"/>
  <c r="M355" i="12"/>
  <c r="M145" i="19"/>
  <c r="M164" i="12"/>
  <c r="M144" i="6"/>
  <c r="M194" i="9"/>
  <c r="M241" i="7"/>
  <c r="M25" i="9"/>
  <c r="M162" i="12"/>
  <c r="M318" i="7"/>
  <c r="M491" i="12"/>
  <c r="M476" i="10"/>
  <c r="M200" i="16"/>
  <c r="M433" i="13"/>
  <c r="M212" i="7"/>
  <c r="M180" i="8"/>
  <c r="M68" i="13"/>
  <c r="M185" i="12"/>
  <c r="M56" i="11"/>
  <c r="M56" i="7"/>
  <c r="M391" i="10"/>
  <c r="M227" i="12"/>
  <c r="M372" i="7"/>
  <c r="M302" i="9"/>
  <c r="M337" i="10"/>
  <c r="M65" i="10"/>
  <c r="M410" i="8"/>
  <c r="M210" i="9"/>
  <c r="M177" i="13"/>
  <c r="M340" i="14"/>
  <c r="M460" i="6"/>
  <c r="M141" i="8"/>
  <c r="M267" i="12"/>
  <c r="M44" i="9"/>
  <c r="M58" i="18"/>
  <c r="M504" i="11"/>
  <c r="M329" i="7"/>
  <c r="M60" i="13"/>
  <c r="M65" i="9"/>
  <c r="M155" i="19"/>
  <c r="M201" i="7"/>
  <c r="M402" i="14"/>
  <c r="M240" i="13"/>
  <c r="M132" i="7"/>
  <c r="M416" i="12"/>
  <c r="M455" i="13"/>
  <c r="M29" i="12"/>
  <c r="M274" i="10"/>
  <c r="M53" i="11"/>
  <c r="M248" i="6"/>
  <c r="M452" i="6"/>
  <c r="M365" i="14"/>
  <c r="M335" i="9"/>
  <c r="M425" i="14"/>
  <c r="M51" i="11"/>
  <c r="M93" i="12"/>
  <c r="M324" i="7"/>
  <c r="M168" i="10"/>
  <c r="M155" i="9"/>
  <c r="M359" i="14"/>
  <c r="M94" i="6"/>
  <c r="M166" i="12"/>
  <c r="M65" i="12"/>
  <c r="M389" i="7"/>
  <c r="M455" i="8"/>
  <c r="M210" i="16"/>
  <c r="M504" i="6"/>
  <c r="M169" i="13"/>
  <c r="M49" i="8"/>
  <c r="M524" i="12"/>
  <c r="M144" i="8"/>
  <c r="M534" i="13"/>
  <c r="M462" i="6"/>
  <c r="M201" i="8"/>
  <c r="M269" i="11"/>
  <c r="M284" i="8"/>
  <c r="M459" i="13"/>
  <c r="M147" i="14"/>
  <c r="M374" i="14"/>
  <c r="M106" i="10"/>
  <c r="M373" i="8"/>
  <c r="M224" i="12"/>
  <c r="M504" i="12"/>
  <c r="M397" i="14"/>
  <c r="M307" i="6"/>
  <c r="M546" i="13"/>
  <c r="M106" i="13"/>
  <c r="M95" i="10"/>
  <c r="M56" i="10"/>
  <c r="M256" i="17"/>
  <c r="M328" i="11"/>
  <c r="M98" i="9"/>
  <c r="M110" i="16"/>
  <c r="M440" i="13"/>
  <c r="M59" i="6"/>
  <c r="M166" i="10"/>
  <c r="M224" i="13"/>
  <c r="M340" i="12"/>
  <c r="M26" i="12"/>
  <c r="M99" i="7"/>
  <c r="M379" i="6"/>
  <c r="M162" i="10"/>
  <c r="M182" i="14"/>
  <c r="M151" i="18"/>
  <c r="M151" i="7"/>
  <c r="M475" i="6"/>
  <c r="M21" i="14"/>
  <c r="M20" i="6"/>
  <c r="M529" i="12"/>
  <c r="M59" i="9"/>
  <c r="M294" i="14"/>
  <c r="M458" i="12"/>
  <c r="M206" i="10"/>
  <c r="M196" i="7"/>
  <c r="M505" i="9"/>
  <c r="M529" i="13"/>
  <c r="M257" i="14"/>
  <c r="M347" i="12"/>
  <c r="M115" i="14"/>
  <c r="M381" i="9"/>
  <c r="M260" i="18"/>
  <c r="M272" i="9"/>
  <c r="M434" i="12"/>
  <c r="M56" i="14"/>
  <c r="M382" i="14"/>
  <c r="M193" i="14"/>
  <c r="M387" i="18"/>
  <c r="M310" i="6"/>
  <c r="M407" i="8"/>
  <c r="M185" i="14"/>
  <c r="M201" i="14"/>
  <c r="M462" i="7"/>
  <c r="M126" i="13"/>
  <c r="M195" i="11"/>
  <c r="M395" i="13"/>
  <c r="M520" i="13"/>
  <c r="M369" i="11"/>
  <c r="M4" i="10"/>
  <c r="M505" i="7"/>
  <c r="M124" i="13"/>
  <c r="M357" i="7"/>
  <c r="M413" i="11"/>
  <c r="M251" i="18"/>
  <c r="M321" i="14"/>
  <c r="M246" i="6"/>
  <c r="M68" i="7"/>
  <c r="M6" i="6"/>
  <c r="M399" i="10"/>
  <c r="M536" i="11"/>
  <c r="M429" i="14"/>
  <c r="M443" i="7"/>
  <c r="M489" i="9"/>
  <c r="M180" i="6"/>
  <c r="M283" i="11"/>
  <c r="M235" i="6"/>
  <c r="M49" i="17"/>
  <c r="M231" i="14"/>
  <c r="M358" i="12"/>
  <c r="M361" i="9"/>
  <c r="M202" i="12"/>
  <c r="M4" i="12"/>
  <c r="M309" i="18"/>
  <c r="M333" i="16"/>
  <c r="M252" i="6"/>
  <c r="M38" i="8"/>
  <c r="M49" i="13"/>
  <c r="M300" i="6"/>
  <c r="M457" i="9"/>
  <c r="M23" i="11"/>
  <c r="M528" i="13"/>
  <c r="M101" i="9"/>
  <c r="M447" i="12"/>
  <c r="M237" i="13"/>
  <c r="M420" i="14"/>
  <c r="M92" i="13"/>
  <c r="M336" i="14"/>
  <c r="M103" i="19"/>
  <c r="M394" i="14"/>
  <c r="M512" i="12"/>
  <c r="M500" i="12"/>
  <c r="M233" i="14"/>
  <c r="M378" i="6"/>
  <c r="M449" i="6"/>
  <c r="M398" i="10"/>
  <c r="M218" i="6"/>
  <c r="M515" i="12"/>
  <c r="M137" i="16"/>
  <c r="M525" i="12"/>
  <c r="M362" i="13"/>
  <c r="M300" i="7"/>
  <c r="M165" i="12"/>
  <c r="M446" i="12"/>
  <c r="M50" i="12"/>
  <c r="M455" i="6"/>
  <c r="M384" i="6"/>
  <c r="M93" i="13"/>
  <c r="M214" i="10"/>
  <c r="M417" i="13"/>
  <c r="M512" i="8"/>
  <c r="M8" i="9"/>
  <c r="M263" i="11"/>
  <c r="M485" i="9"/>
  <c r="M142" i="16"/>
  <c r="M338" i="14"/>
  <c r="M262" i="9"/>
  <c r="M439" i="13"/>
  <c r="M364" i="11"/>
  <c r="M197" i="6"/>
  <c r="M382" i="6"/>
  <c r="M95" i="9"/>
  <c r="M140" i="7"/>
  <c r="M264" i="13"/>
  <c r="M357" i="14"/>
  <c r="M406" i="14"/>
  <c r="M474" i="10"/>
  <c r="M313" i="14"/>
  <c r="M157" i="11"/>
  <c r="M152" i="7"/>
  <c r="M190" i="9"/>
  <c r="M178" i="7"/>
  <c r="M371" i="13"/>
  <c r="M397" i="7"/>
  <c r="M63" i="12"/>
  <c r="M102" i="13"/>
  <c r="M257" i="12"/>
  <c r="M438" i="6"/>
  <c r="M137" i="9"/>
  <c r="M383" i="7"/>
  <c r="M520" i="12"/>
  <c r="M417" i="10"/>
  <c r="M189" i="14"/>
  <c r="M403" i="14"/>
  <c r="M245" i="9"/>
  <c r="M436" i="6"/>
  <c r="M461" i="13"/>
  <c r="M77" i="12"/>
  <c r="M437" i="12"/>
  <c r="M262" i="14"/>
  <c r="M408" i="10"/>
  <c r="M295" i="13"/>
  <c r="M384" i="7"/>
  <c r="M459" i="6"/>
  <c r="M94" i="14"/>
  <c r="M308" i="6"/>
  <c r="M167" i="13"/>
  <c r="M351" i="13"/>
  <c r="M153" i="9"/>
  <c r="M149" i="8"/>
  <c r="M4" i="13"/>
  <c r="M253" i="9"/>
  <c r="M315" i="7"/>
  <c r="M404" i="9"/>
  <c r="M283" i="6"/>
  <c r="M335" i="13"/>
  <c r="M381" i="6"/>
  <c r="M214" i="17"/>
  <c r="M215" i="14"/>
  <c r="M107" i="19"/>
  <c r="M453" i="9"/>
  <c r="M67" i="6"/>
  <c r="M319" i="11"/>
  <c r="M440" i="14"/>
  <c r="M60" i="14"/>
  <c r="M414" i="12"/>
  <c r="M492" i="12"/>
  <c r="M427" i="12"/>
  <c r="M4" i="11"/>
  <c r="M71" i="7"/>
  <c r="M311" i="9"/>
  <c r="M137" i="6"/>
  <c r="M414" i="14"/>
  <c r="M73" i="13"/>
  <c r="M185" i="7"/>
  <c r="M413" i="6"/>
  <c r="M448" i="7"/>
  <c r="M221" i="6"/>
  <c r="M283" i="17"/>
  <c r="M170" i="12"/>
  <c r="M164" i="13"/>
  <c r="M78" i="6"/>
  <c r="M27" i="12"/>
  <c r="M442" i="11"/>
  <c r="M27" i="13"/>
  <c r="M391" i="8"/>
  <c r="M325" i="6"/>
  <c r="M571" i="13"/>
  <c r="M323" i="14"/>
  <c r="M213" i="10"/>
  <c r="M254" i="11"/>
  <c r="M335" i="12"/>
  <c r="M376" i="8"/>
  <c r="M98" i="7"/>
  <c r="M110" i="12"/>
  <c r="M400" i="10"/>
  <c r="M102" i="14"/>
  <c r="M294" i="12"/>
  <c r="M171" i="14"/>
  <c r="M391" i="13"/>
  <c r="M150" i="6"/>
  <c r="M502" i="12"/>
  <c r="M59" i="10"/>
  <c r="M53" i="13"/>
  <c r="M26" i="14"/>
  <c r="M54" i="13"/>
  <c r="M457" i="12"/>
  <c r="M208" i="14"/>
  <c r="M215" i="13"/>
  <c r="M167" i="18"/>
  <c r="M482" i="11"/>
  <c r="M315" i="11"/>
  <c r="M64" i="14"/>
  <c r="M50" i="14"/>
  <c r="M39" i="13"/>
  <c r="M209" i="9"/>
  <c r="M462" i="9"/>
  <c r="M455" i="9"/>
  <c r="M299" i="8"/>
  <c r="M425" i="13"/>
  <c r="M332" i="14"/>
  <c r="M192" i="14"/>
  <c r="M326" i="14"/>
  <c r="M4" i="9"/>
  <c r="M446" i="13"/>
  <c r="M482" i="10"/>
  <c r="M170" i="14"/>
  <c r="M142" i="9"/>
  <c r="M276" i="11"/>
  <c r="M482" i="12"/>
  <c r="M253" i="7"/>
  <c r="M542" i="12"/>
  <c r="M425" i="12"/>
  <c r="M35" i="13"/>
  <c r="M77" i="7"/>
  <c r="M312" i="7"/>
  <c r="M328" i="14"/>
  <c r="M62" i="8"/>
  <c r="M495" i="11"/>
  <c r="M541" i="12"/>
  <c r="M353" i="9"/>
  <c r="M421" i="14"/>
  <c r="M130" i="14"/>
  <c r="M254" i="8"/>
  <c r="M96" i="12"/>
  <c r="M296" i="18"/>
  <c r="M251" i="9"/>
  <c r="M269" i="14"/>
  <c r="M353" i="14"/>
  <c r="M354" i="14"/>
  <c r="M290" i="13"/>
  <c r="M25" i="11"/>
  <c r="M201" i="10"/>
  <c r="M215" i="10"/>
  <c r="M344" i="13"/>
  <c r="M287" i="14"/>
  <c r="M303" i="6"/>
  <c r="M268" i="7"/>
  <c r="M56" i="6"/>
  <c r="M444" i="12"/>
  <c r="M428" i="16"/>
  <c r="M344" i="6"/>
  <c r="M436" i="8"/>
  <c r="M282" i="14"/>
  <c r="M42" i="12"/>
  <c r="M305" i="6"/>
  <c r="M202" i="10"/>
  <c r="M441" i="6"/>
  <c r="M52" i="6"/>
  <c r="M379" i="16"/>
  <c r="M262" i="10"/>
  <c r="M366" i="14"/>
  <c r="M233" i="13"/>
  <c r="M369" i="6"/>
  <c r="M380" i="14"/>
  <c r="M250" i="6"/>
  <c r="M50" i="6"/>
  <c r="M276" i="6"/>
  <c r="M360" i="11"/>
  <c r="M87" i="6"/>
  <c r="M344" i="8"/>
  <c r="M77" i="18"/>
  <c r="M293" i="13"/>
  <c r="M429" i="13"/>
  <c r="M203" i="9"/>
  <c r="M99" i="12"/>
  <c r="M193" i="6"/>
  <c r="M453" i="6"/>
  <c r="M44" i="19"/>
  <c r="M198" i="14"/>
  <c r="M14" i="19"/>
  <c r="M264" i="6"/>
  <c r="M157" i="9"/>
  <c r="M443" i="6"/>
  <c r="M289" i="13"/>
  <c r="M378" i="7"/>
  <c r="M389" i="8"/>
  <c r="M439" i="7"/>
  <c r="M369" i="12"/>
  <c r="M266" i="11"/>
  <c r="M24" i="6"/>
  <c r="M47" i="7"/>
  <c r="M137" i="19"/>
  <c r="M270" i="16"/>
  <c r="M264" i="10"/>
  <c r="M364" i="16"/>
  <c r="M188" i="7"/>
  <c r="M315" i="14"/>
  <c r="M386" i="6"/>
  <c r="M288" i="12"/>
  <c r="M191" i="9"/>
  <c r="M174" i="12"/>
  <c r="M173" i="13"/>
  <c r="M28" i="13"/>
  <c r="M403" i="10"/>
  <c r="M277" i="14"/>
  <c r="M52" i="10"/>
  <c r="M97" i="16"/>
  <c r="M32" i="12"/>
  <c r="M344" i="14"/>
  <c r="M98" i="8"/>
  <c r="M113" i="14"/>
  <c r="M49" i="12"/>
  <c r="M158" i="10"/>
  <c r="M90" i="6"/>
  <c r="M377" i="6"/>
  <c r="M237" i="12"/>
  <c r="M55" i="10"/>
  <c r="M49" i="6"/>
  <c r="M135" i="8"/>
  <c r="M201" i="13"/>
  <c r="M316" i="8"/>
  <c r="M172" i="14"/>
  <c r="M30" i="14"/>
  <c r="M491" i="10"/>
  <c r="M146" i="12"/>
  <c r="M51" i="14"/>
  <c r="M91" i="11"/>
  <c r="M403" i="9"/>
  <c r="M496" i="11"/>
  <c r="M161" i="10"/>
  <c r="M190" i="14"/>
  <c r="M320" i="11"/>
  <c r="M337" i="13"/>
  <c r="M347" i="13"/>
  <c r="M227" i="14"/>
  <c r="M410" i="13"/>
  <c r="M318" i="8"/>
  <c r="M319" i="7"/>
  <c r="M312" i="6"/>
  <c r="M452" i="9"/>
  <c r="M216" i="11"/>
  <c r="M153" i="6"/>
  <c r="M58" i="13"/>
  <c r="M150" i="9"/>
  <c r="M287" i="12"/>
  <c r="M346" i="12"/>
  <c r="M367" i="6"/>
  <c r="M261" i="10"/>
  <c r="M82" i="13"/>
  <c r="M513" i="13"/>
  <c r="M92" i="6"/>
  <c r="M529" i="9"/>
  <c r="M384" i="8"/>
  <c r="M189" i="7"/>
  <c r="M321" i="8"/>
  <c r="M25" i="6"/>
  <c r="M159" i="10"/>
  <c r="M255" i="6"/>
  <c r="M404" i="14"/>
  <c r="M535" i="12"/>
  <c r="M305" i="8"/>
  <c r="M243" i="14"/>
  <c r="M107" i="17"/>
  <c r="M430" i="16"/>
  <c r="M245" i="14"/>
  <c r="M506" i="12"/>
  <c r="M6" i="13"/>
  <c r="M155" i="7"/>
  <c r="M342" i="6"/>
  <c r="M396" i="18"/>
  <c r="M247" i="8"/>
  <c r="M275" i="12"/>
  <c r="M299" i="6"/>
  <c r="M546" i="12"/>
  <c r="M365" i="13"/>
  <c r="M323" i="6"/>
  <c r="M55" i="6"/>
  <c r="M309" i="8"/>
  <c r="M477" i="9"/>
  <c r="M168" i="19"/>
  <c r="M150" i="11"/>
  <c r="M169" i="11"/>
  <c r="M399" i="6"/>
  <c r="M8" i="12"/>
  <c r="M161" i="11"/>
  <c r="M94" i="11"/>
  <c r="M335" i="10"/>
  <c r="M297" i="12"/>
  <c r="M94" i="10"/>
  <c r="M246" i="14"/>
  <c r="M110" i="9"/>
  <c r="M99" i="6"/>
  <c r="M173" i="9"/>
  <c r="M335" i="14"/>
  <c r="M193" i="7"/>
  <c r="M474" i="6"/>
  <c r="M228" i="12"/>
  <c r="M376" i="14"/>
  <c r="M57" i="10"/>
  <c r="M337" i="9"/>
  <c r="M270" i="12"/>
  <c r="M373" i="7"/>
  <c r="M293" i="14"/>
  <c r="M114" i="14"/>
  <c r="M351" i="12"/>
  <c r="M381" i="14"/>
  <c r="M141" i="6"/>
  <c r="M30" i="13"/>
  <c r="M469" i="10"/>
  <c r="M175" i="14"/>
  <c r="M374" i="18"/>
  <c r="M406" i="9"/>
  <c r="M10" i="11"/>
  <c r="M372" i="12"/>
  <c r="M225" i="13"/>
  <c r="M23" i="14"/>
  <c r="M235" i="7"/>
  <c r="M59" i="13"/>
  <c r="M331" i="14"/>
  <c r="M368" i="7"/>
  <c r="M168" i="13"/>
  <c r="M58" i="6"/>
  <c r="M208" i="16"/>
  <c r="M199" i="8"/>
  <c r="M68" i="12"/>
  <c r="M332" i="10"/>
  <c r="M271" i="13"/>
  <c r="M332" i="9"/>
  <c r="M354" i="11"/>
  <c r="M104" i="10"/>
  <c r="M93" i="17"/>
  <c r="M30" i="11"/>
  <c r="M316" i="11"/>
  <c r="M60" i="8"/>
  <c r="M29" i="9"/>
  <c r="M70" i="12"/>
  <c r="M146" i="6"/>
  <c r="M57" i="14"/>
  <c r="M88" i="6"/>
  <c r="M154" i="10"/>
  <c r="M88" i="19"/>
  <c r="M110" i="13"/>
  <c r="M409" i="12"/>
  <c r="M404" i="11"/>
  <c r="M548" i="11"/>
  <c r="M103" i="9"/>
  <c r="M377" i="11"/>
  <c r="M47" i="6"/>
  <c r="M463" i="12"/>
  <c r="M148" i="6"/>
  <c r="M399" i="14"/>
  <c r="M496" i="12"/>
  <c r="M269" i="6"/>
  <c r="M355" i="14"/>
  <c r="M58" i="9"/>
  <c r="M343" i="14"/>
  <c r="M120" i="16"/>
  <c r="M530" i="12"/>
  <c r="M230" i="12"/>
  <c r="M370" i="6"/>
  <c r="M45" i="14"/>
  <c r="M179" i="8"/>
  <c r="M169" i="12"/>
  <c r="M218" i="13"/>
  <c r="M89" i="6"/>
  <c r="M147" i="13"/>
  <c r="M108" i="14"/>
  <c r="M397" i="9"/>
  <c r="M11" i="10"/>
  <c r="M184" i="7"/>
  <c r="M83" i="18"/>
  <c r="M484" i="7"/>
  <c r="M178" i="6"/>
  <c r="M279" i="12"/>
  <c r="M173" i="11"/>
  <c r="M255" i="7"/>
  <c r="M42" i="16"/>
  <c r="M388" i="11"/>
  <c r="M48" i="6"/>
  <c r="M361" i="14"/>
  <c r="M128" i="12"/>
  <c r="M99" i="14"/>
  <c r="M167" i="14"/>
  <c r="M23" i="6"/>
  <c r="M374" i="8"/>
  <c r="M85" i="8"/>
  <c r="M156" i="8"/>
  <c r="M98" i="6"/>
  <c r="M102" i="10"/>
  <c r="M369" i="13"/>
  <c r="M182" i="6"/>
  <c r="M419" i="6"/>
  <c r="M124" i="12"/>
  <c r="M171" i="16"/>
  <c r="M474" i="12"/>
  <c r="M544" i="13"/>
  <c r="M400" i="6"/>
  <c r="M234" i="13"/>
  <c r="M65" i="14"/>
  <c r="M240" i="6"/>
  <c r="M102" i="12"/>
  <c r="M102" i="16"/>
  <c r="M534" i="12"/>
  <c r="M320" i="6"/>
  <c r="M186" i="6"/>
  <c r="M288" i="9"/>
  <c r="M200" i="8"/>
  <c r="M388" i="8"/>
  <c r="M377" i="8"/>
  <c r="M304" i="8"/>
  <c r="M181" i="8"/>
  <c r="M89" i="8"/>
  <c r="M266" i="14"/>
  <c r="M460" i="8"/>
  <c r="M311" i="11"/>
  <c r="M362" i="14"/>
  <c r="M354" i="13"/>
  <c r="M433" i="9"/>
  <c r="M6" i="11"/>
  <c r="M312" i="16"/>
  <c r="M173" i="18"/>
  <c r="M216" i="6"/>
  <c r="M123" i="19"/>
  <c r="M478" i="11"/>
  <c r="M475" i="9"/>
  <c r="M226" i="12"/>
  <c r="M357" i="13"/>
  <c r="M330" i="10"/>
  <c r="M68" i="11"/>
  <c r="M199" i="7"/>
  <c r="M244" i="6"/>
  <c r="M286" i="12"/>
  <c r="M406" i="10"/>
  <c r="M526" i="13"/>
  <c r="M389" i="9"/>
  <c r="M518" i="12"/>
  <c r="M76" i="18"/>
  <c r="M67" i="12"/>
  <c r="M134" i="7"/>
  <c r="M237" i="7"/>
  <c r="M218" i="14"/>
  <c r="M62" i="7"/>
  <c r="M61" i="14"/>
  <c r="M111" i="6"/>
  <c r="M465" i="9"/>
  <c r="M514" i="12"/>
  <c r="M239" i="14"/>
  <c r="M411" i="12"/>
  <c r="M382" i="8"/>
  <c r="M100" i="10"/>
  <c r="M117" i="11"/>
  <c r="M389" i="6"/>
  <c r="M255" i="10"/>
  <c r="M56" i="8"/>
  <c r="M359" i="16"/>
  <c r="M391" i="14"/>
  <c r="M346" i="10"/>
  <c r="M271" i="14"/>
  <c r="M231" i="8"/>
  <c r="M179" i="7"/>
  <c r="M249" i="12"/>
  <c r="M34" i="19"/>
  <c r="M386" i="12"/>
  <c r="M426" i="11"/>
  <c r="M240" i="14"/>
  <c r="M101" i="10"/>
  <c r="M365" i="12"/>
  <c r="M230" i="14"/>
  <c r="M216" i="12"/>
  <c r="M204" i="7"/>
  <c r="M23" i="13"/>
  <c r="M463" i="9"/>
  <c r="M166" i="13"/>
  <c r="M146" i="13"/>
  <c r="M472" i="10"/>
  <c r="M326" i="16"/>
  <c r="M250" i="9"/>
  <c r="M401" i="9"/>
  <c r="M131" i="7"/>
  <c r="M211" i="14"/>
  <c r="M83" i="11"/>
  <c r="M40" i="17"/>
  <c r="M300" i="12"/>
  <c r="M123" i="6"/>
  <c r="M505" i="12"/>
  <c r="M24" i="9"/>
  <c r="M207" i="10"/>
  <c r="M308" i="8"/>
  <c r="M60" i="10"/>
  <c r="M22" i="14"/>
  <c r="M461" i="6"/>
  <c r="M451" i="13"/>
  <c r="M139" i="8"/>
  <c r="M298" i="7"/>
  <c r="M380" i="9"/>
  <c r="M175" i="12"/>
  <c r="M461" i="9"/>
  <c r="M46" i="6"/>
  <c r="M191" i="6"/>
  <c r="M58" i="8"/>
  <c r="M409" i="14"/>
  <c r="M24" i="13"/>
  <c r="M11" i="13"/>
  <c r="M348" i="12"/>
  <c r="M91" i="9"/>
  <c r="M279" i="13"/>
  <c r="M242" i="16"/>
  <c r="M413" i="12"/>
  <c r="M223" i="14"/>
  <c r="M19" i="12"/>
  <c r="M178" i="13"/>
  <c r="M319" i="6"/>
  <c r="M142" i="14"/>
  <c r="M239" i="6"/>
  <c r="M455" i="7"/>
  <c r="M179" i="12"/>
  <c r="M61" i="13"/>
  <c r="M217" i="12"/>
  <c r="M96" i="7"/>
  <c r="M414" i="13"/>
  <c r="M516" i="7"/>
  <c r="M177" i="12"/>
  <c r="M94" i="13"/>
  <c r="M270" i="10"/>
  <c r="M365" i="7"/>
  <c r="M419" i="16"/>
  <c r="M440" i="6"/>
  <c r="M130" i="6"/>
  <c r="M371" i="12"/>
  <c r="M388" i="16"/>
  <c r="M393" i="11"/>
  <c r="M185" i="13"/>
  <c r="M540" i="13"/>
  <c r="M152" i="13"/>
  <c r="M220" i="12"/>
  <c r="M373" i="11"/>
  <c r="M205" i="9"/>
  <c r="M114" i="7"/>
  <c r="M298" i="16"/>
  <c r="M161" i="12"/>
  <c r="M168" i="9"/>
  <c r="M212" i="10"/>
  <c r="M209" i="14"/>
  <c r="M394" i="16"/>
  <c r="M145" i="9"/>
  <c r="M319" i="8"/>
  <c r="M370" i="12"/>
  <c r="M490" i="12"/>
  <c r="M432" i="13"/>
  <c r="M443" i="8"/>
  <c r="M362" i="16"/>
  <c r="M479" i="13"/>
  <c r="M194" i="6"/>
  <c r="M15" i="6"/>
  <c r="M194" i="8"/>
  <c r="M276" i="17"/>
  <c r="M227" i="13"/>
  <c r="M452" i="7"/>
  <c r="M52" i="7"/>
  <c r="M315" i="6"/>
  <c r="M484" i="10"/>
  <c r="M76" i="13"/>
  <c r="M104" i="9"/>
  <c r="M59" i="12"/>
  <c r="M372" i="6"/>
  <c r="M125" i="16"/>
  <c r="M156" i="12"/>
  <c r="M431" i="12"/>
  <c r="M397" i="10"/>
  <c r="M542" i="13"/>
  <c r="M86" i="6"/>
  <c r="M509" i="11"/>
  <c r="M156" i="19"/>
  <c r="M453" i="7"/>
  <c r="M53" i="12"/>
  <c r="M124" i="18"/>
  <c r="M343" i="10"/>
  <c r="M183" i="13"/>
  <c r="M300" i="11"/>
  <c r="M232" i="13"/>
  <c r="M336" i="13"/>
  <c r="M295" i="10"/>
  <c r="M7" i="8"/>
  <c r="M441" i="8"/>
  <c r="M235" i="12"/>
  <c r="M138" i="14"/>
  <c r="M22" i="10"/>
  <c r="M377" i="14"/>
  <c r="M443" i="13"/>
  <c r="M38" i="9"/>
  <c r="M244" i="13"/>
  <c r="M96" i="10"/>
  <c r="M97" i="8"/>
  <c r="M203" i="11"/>
  <c r="M470" i="10"/>
  <c r="M216" i="10"/>
  <c r="M273" i="13"/>
  <c r="M178" i="14"/>
  <c r="M23" i="7"/>
  <c r="M138" i="6"/>
  <c r="M54" i="12"/>
  <c r="M20" i="12"/>
  <c r="M396" i="6"/>
  <c r="M93" i="6"/>
  <c r="M23" i="12"/>
  <c r="M99" i="9"/>
  <c r="M72" i="6"/>
  <c r="M344" i="12"/>
  <c r="M448" i="13"/>
  <c r="M291" i="12"/>
  <c r="M152" i="12"/>
  <c r="M50" i="7"/>
  <c r="M68" i="14"/>
  <c r="M327" i="10"/>
  <c r="M278" i="12"/>
  <c r="M464" i="9"/>
  <c r="M320" i="9"/>
  <c r="M187" i="8"/>
  <c r="M284" i="14"/>
  <c r="M375" i="14"/>
  <c r="M118" i="16"/>
  <c r="M30" i="12"/>
  <c r="M511" i="12"/>
  <c r="M178" i="8"/>
  <c r="M26" i="13"/>
  <c r="M96" i="18"/>
  <c r="M523" i="11"/>
  <c r="M426" i="14"/>
  <c r="M184" i="6"/>
  <c r="M139" i="6"/>
  <c r="M278" i="14"/>
  <c r="M189" i="16"/>
  <c r="M195" i="6"/>
  <c r="M133" i="17"/>
  <c r="M8" i="7"/>
  <c r="M367" i="14"/>
  <c r="M24" i="11"/>
  <c r="M13" i="6"/>
  <c r="M67" i="14"/>
  <c r="M517" i="12"/>
  <c r="M31" i="14"/>
  <c r="M356" i="14"/>
  <c r="M265" i="14"/>
  <c r="M409" i="11"/>
  <c r="M495" i="12"/>
  <c r="M445" i="8"/>
  <c r="M144" i="11"/>
  <c r="M150" i="14"/>
  <c r="M377" i="17"/>
  <c r="M260" i="14"/>
  <c r="M271" i="11"/>
  <c r="M93" i="9"/>
  <c r="M23" i="9"/>
  <c r="M54" i="8"/>
  <c r="M437" i="13"/>
  <c r="M32" i="13"/>
  <c r="M236" i="6"/>
  <c r="M392" i="6"/>
  <c r="M280" i="6"/>
  <c r="M423" i="6"/>
  <c r="M321" i="6"/>
  <c r="M412" i="12"/>
  <c r="M219" i="12"/>
  <c r="M118" i="17"/>
  <c r="M357" i="12"/>
  <c r="M456" i="7"/>
  <c r="M30" i="16"/>
  <c r="M292" i="12"/>
  <c r="M349" i="13"/>
  <c r="M289" i="14"/>
  <c r="M449" i="13"/>
  <c r="M497" i="7"/>
  <c r="M434" i="13"/>
  <c r="M143" i="6"/>
  <c r="M420" i="10"/>
  <c r="M178" i="12"/>
  <c r="M469" i="9"/>
  <c r="M491" i="13"/>
  <c r="M235" i="8"/>
  <c r="M436" i="10"/>
  <c r="M394" i="9"/>
  <c r="M387" i="14"/>
  <c r="M308" i="7"/>
  <c r="M171" i="13"/>
  <c r="M234" i="14"/>
  <c r="M163" i="14"/>
  <c r="M368" i="6"/>
  <c r="M55" i="14"/>
  <c r="M407" i="14"/>
  <c r="M145" i="13"/>
  <c r="M156" i="6"/>
  <c r="M109" i="11"/>
  <c r="M223" i="12"/>
  <c r="M518" i="13"/>
  <c r="M364" i="12"/>
  <c r="M167" i="17"/>
  <c r="M393" i="10"/>
  <c r="M286" i="14"/>
  <c r="M377" i="12"/>
  <c r="M99" i="13"/>
  <c r="M519" i="12"/>
  <c r="M505" i="8"/>
  <c r="M338" i="13"/>
  <c r="M550" i="10"/>
  <c r="M4" i="14"/>
  <c r="M60" i="12"/>
  <c r="M135" i="6"/>
  <c r="M6" i="12"/>
  <c r="M239" i="7"/>
  <c r="M444" i="8"/>
  <c r="M6" i="7"/>
  <c r="M429" i="6"/>
  <c r="M315" i="8"/>
  <c r="M260" i="8"/>
  <c r="M256" i="11"/>
  <c r="M274" i="14"/>
  <c r="M438" i="7"/>
  <c r="M160" i="13"/>
  <c r="M57" i="13"/>
  <c r="M390" i="13"/>
  <c r="M22" i="13"/>
  <c r="M401" i="11"/>
  <c r="M314" i="6"/>
  <c r="M350" i="13"/>
  <c r="M350" i="12"/>
  <c r="M420" i="13"/>
  <c r="M6" i="9"/>
  <c r="M105" i="10"/>
  <c r="M60" i="17"/>
  <c r="M23" i="17"/>
  <c r="M53" i="8"/>
  <c r="M137" i="12"/>
  <c r="M154" i="8"/>
  <c r="M410" i="12"/>
  <c r="M229" i="12"/>
  <c r="M377" i="13"/>
  <c r="M493" i="10"/>
  <c r="M314" i="9"/>
  <c r="M317" i="9"/>
  <c r="M28" i="14"/>
  <c r="M361" i="13"/>
  <c r="M345" i="13"/>
  <c r="M75" i="12"/>
  <c r="M297" i="13"/>
  <c r="M492" i="11"/>
  <c r="M473" i="9"/>
  <c r="M502" i="13"/>
  <c r="M109" i="8"/>
  <c r="M233" i="12"/>
  <c r="M494" i="10"/>
  <c r="M107" i="13"/>
  <c r="M329" i="14"/>
  <c r="M410" i="14"/>
  <c r="M122" i="7"/>
  <c r="M383" i="9"/>
  <c r="M8" i="14"/>
  <c r="M21" i="12"/>
  <c r="M144" i="13"/>
  <c r="M276" i="12"/>
  <c r="M549" i="13"/>
  <c r="M173" i="6"/>
  <c r="M185" i="16"/>
  <c r="M176" i="13"/>
  <c r="M195" i="12"/>
  <c r="M388" i="9"/>
  <c r="M115" i="7"/>
  <c r="M346" i="13"/>
  <c r="M210" i="11"/>
  <c r="M407" i="10"/>
  <c r="M243" i="6"/>
  <c r="M327" i="8"/>
  <c r="M390" i="7"/>
  <c r="M128" i="13"/>
  <c r="M151" i="13"/>
  <c r="M246" i="18"/>
  <c r="M87" i="7"/>
  <c r="M162" i="13"/>
  <c r="N4" i="14" l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63" i="14"/>
  <c r="N164" i="14" s="1"/>
  <c r="N165" i="14" s="1"/>
  <c r="N166" i="14" s="1"/>
  <c r="N167" i="14" s="1"/>
  <c r="N168" i="14" s="1"/>
  <c r="N169" i="14" s="1"/>
  <c r="N170" i="14" s="1"/>
  <c r="N171" i="14" s="1"/>
  <c r="N172" i="14" s="1"/>
  <c r="N173" i="14" s="1"/>
  <c r="N174" i="14" s="1"/>
  <c r="N175" i="14" s="1"/>
  <c r="N176" i="14" s="1"/>
  <c r="N177" i="14" s="1"/>
  <c r="N178" i="14" s="1"/>
  <c r="N179" i="14" s="1"/>
  <c r="N180" i="14" s="1"/>
  <c r="N181" i="14" s="1"/>
  <c r="N182" i="14" s="1"/>
  <c r="N183" i="14" s="1"/>
  <c r="N184" i="14" s="1"/>
  <c r="N185" i="14" s="1"/>
  <c r="N186" i="14" s="1"/>
  <c r="N187" i="14" s="1"/>
  <c r="N188" i="14" s="1"/>
  <c r="N189" i="14" s="1"/>
  <c r="N190" i="14" s="1"/>
  <c r="N191" i="14" s="1"/>
  <c r="N192" i="14" s="1"/>
  <c r="N193" i="14" s="1"/>
  <c r="N194" i="14" s="1"/>
  <c r="N195" i="14" s="1"/>
  <c r="N196" i="14" s="1"/>
  <c r="N197" i="14" s="1"/>
  <c r="N198" i="14" s="1"/>
  <c r="N199" i="14" s="1"/>
  <c r="N200" i="14" s="1"/>
  <c r="N201" i="14" s="1"/>
  <c r="N202" i="14" s="1"/>
  <c r="N235" i="8"/>
  <c r="N236" i="8" s="1"/>
  <c r="N237" i="8" s="1"/>
  <c r="N238" i="8" s="1"/>
  <c r="N239" i="8" s="1"/>
  <c r="N240" i="8" s="1"/>
  <c r="N241" i="8" s="1"/>
  <c r="N242" i="8" s="1"/>
  <c r="N243" i="8" s="1"/>
  <c r="N244" i="8" s="1"/>
  <c r="N245" i="8" s="1"/>
  <c r="N246" i="8" s="1"/>
  <c r="N247" i="8" s="1"/>
  <c r="N248" i="8" s="1"/>
  <c r="N249" i="8" s="1"/>
  <c r="N250" i="8" s="1"/>
  <c r="N251" i="8" s="1"/>
  <c r="N252" i="8" s="1"/>
  <c r="N253" i="8" s="1"/>
  <c r="N254" i="8" s="1"/>
  <c r="N255" i="8" s="1"/>
  <c r="N256" i="8" s="1"/>
  <c r="N257" i="8" s="1"/>
  <c r="N258" i="8" s="1"/>
  <c r="N259" i="8" s="1"/>
  <c r="N260" i="8" s="1"/>
  <c r="N261" i="8" s="1"/>
  <c r="N262" i="8" s="1"/>
  <c r="N263" i="8" s="1"/>
  <c r="N264" i="8" s="1"/>
  <c r="N265" i="8" s="1"/>
  <c r="N266" i="8" s="1"/>
  <c r="N267" i="8" s="1"/>
  <c r="N268" i="8" s="1"/>
  <c r="N269" i="8" s="1"/>
  <c r="N270" i="8" s="1"/>
  <c r="N271" i="8" s="1"/>
  <c r="N272" i="8" s="1"/>
  <c r="N273" i="8" s="1"/>
  <c r="N274" i="8" s="1"/>
  <c r="N275" i="8" s="1"/>
  <c r="N276" i="8" s="1"/>
  <c r="N277" i="8" s="1"/>
  <c r="N278" i="8" s="1"/>
  <c r="N279" i="8" s="1"/>
  <c r="N280" i="8" s="1"/>
  <c r="N281" i="8" s="1"/>
  <c r="N282" i="8" s="1"/>
  <c r="N283" i="8" s="1"/>
  <c r="N284" i="8" s="1"/>
  <c r="N285" i="8" s="1"/>
  <c r="N286" i="8" s="1"/>
  <c r="N287" i="8" s="1"/>
  <c r="N288" i="8" s="1"/>
  <c r="N289" i="8" s="1"/>
  <c r="N290" i="8" s="1"/>
  <c r="N291" i="8" s="1"/>
  <c r="N292" i="8" s="1"/>
  <c r="N293" i="8" s="1"/>
  <c r="N294" i="8" s="1"/>
  <c r="N295" i="8" s="1"/>
  <c r="N178" i="8"/>
  <c r="N179" i="8" s="1"/>
  <c r="N180" i="8" s="1"/>
  <c r="N181" i="8" s="1"/>
  <c r="N182" i="8" s="1"/>
  <c r="N183" i="8" s="1"/>
  <c r="N184" i="8" s="1"/>
  <c r="N185" i="8" s="1"/>
  <c r="N186" i="8" s="1"/>
  <c r="N187" i="8" s="1"/>
  <c r="N188" i="8" s="1"/>
  <c r="N189" i="8" s="1"/>
  <c r="N190" i="8" s="1"/>
  <c r="N191" i="8" s="1"/>
  <c r="N192" i="8" s="1"/>
  <c r="N193" i="8" s="1"/>
  <c r="N194" i="8" s="1"/>
  <c r="N195" i="8" s="1"/>
  <c r="N196" i="8" s="1"/>
  <c r="N197" i="8" s="1"/>
  <c r="N198" i="8" s="1"/>
  <c r="N199" i="8" s="1"/>
  <c r="N200" i="8" s="1"/>
  <c r="N201" i="8" s="1"/>
  <c r="N202" i="8" s="1"/>
  <c r="N203" i="8" s="1"/>
  <c r="N204" i="8" s="1"/>
  <c r="N205" i="8" s="1"/>
  <c r="N206" i="8" s="1"/>
  <c r="N207" i="8" s="1"/>
  <c r="N208" i="8" s="1"/>
  <c r="N209" i="8" s="1"/>
  <c r="N210" i="8" s="1"/>
  <c r="N211" i="8" s="1"/>
  <c r="N212" i="8" s="1"/>
  <c r="N213" i="8" s="1"/>
  <c r="N214" i="8" s="1"/>
  <c r="N215" i="8" s="1"/>
  <c r="N216" i="8" s="1"/>
  <c r="N217" i="8" s="1"/>
  <c r="N218" i="8" s="1"/>
  <c r="N219" i="8" s="1"/>
  <c r="N220" i="8" s="1"/>
  <c r="N221" i="8" s="1"/>
  <c r="N222" i="8" s="1"/>
  <c r="N223" i="8" s="1"/>
  <c r="N224" i="8" s="1"/>
  <c r="N225" i="8" s="1"/>
  <c r="N226" i="8" s="1"/>
  <c r="N227" i="8" s="1"/>
  <c r="N228" i="8" s="1"/>
  <c r="N229" i="8" s="1"/>
  <c r="N230" i="8" s="1"/>
  <c r="N231" i="8" s="1"/>
  <c r="N232" i="8" s="1"/>
  <c r="N490" i="12"/>
  <c r="N491" i="12" s="1"/>
  <c r="N492" i="12" s="1"/>
  <c r="N493" i="12" s="1"/>
  <c r="N494" i="12" s="1"/>
  <c r="N495" i="12" s="1"/>
  <c r="N496" i="12" s="1"/>
  <c r="N497" i="12" s="1"/>
  <c r="N498" i="12" s="1"/>
  <c r="N499" i="12" s="1"/>
  <c r="N500" i="12" s="1"/>
  <c r="N501" i="12" s="1"/>
  <c r="N502" i="12" s="1"/>
  <c r="N503" i="12" s="1"/>
  <c r="N504" i="12" s="1"/>
  <c r="N505" i="12" s="1"/>
  <c r="N506" i="12" s="1"/>
  <c r="N507" i="12" s="1"/>
  <c r="N508" i="12" s="1"/>
  <c r="N509" i="12" s="1"/>
  <c r="N510" i="12" s="1"/>
  <c r="N511" i="12" s="1"/>
  <c r="N512" i="12" s="1"/>
  <c r="N513" i="12" s="1"/>
  <c r="N514" i="12" s="1"/>
  <c r="N515" i="12" s="1"/>
  <c r="N516" i="12" s="1"/>
  <c r="N517" i="12" s="1"/>
  <c r="N518" i="12" s="1"/>
  <c r="N519" i="12" s="1"/>
  <c r="N520" i="12" s="1"/>
  <c r="N521" i="12" s="1"/>
  <c r="N522" i="12" s="1"/>
  <c r="N523" i="12" s="1"/>
  <c r="N524" i="12" s="1"/>
  <c r="N525" i="12" s="1"/>
  <c r="N526" i="12" s="1"/>
  <c r="N527" i="12" s="1"/>
  <c r="N528" i="12" s="1"/>
  <c r="N529" i="12" s="1"/>
  <c r="N530" i="12" s="1"/>
  <c r="N531" i="12" s="1"/>
  <c r="N532" i="12" s="1"/>
  <c r="N533" i="12" s="1"/>
  <c r="N534" i="12" s="1"/>
  <c r="N535" i="12" s="1"/>
  <c r="N536" i="12" s="1"/>
  <c r="N537" i="12" s="1"/>
  <c r="N538" i="12" s="1"/>
  <c r="N539" i="12" s="1"/>
  <c r="N540" i="12" s="1"/>
  <c r="N541" i="12" s="1"/>
  <c r="N542" i="12" s="1"/>
  <c r="N543" i="12" s="1"/>
  <c r="N544" i="12" s="1"/>
  <c r="N545" i="12" s="1"/>
  <c r="N546" i="12" s="1"/>
  <c r="N547" i="12" s="1"/>
  <c r="N548" i="12" s="1"/>
  <c r="N549" i="12" s="1"/>
  <c r="N550" i="12" s="1"/>
  <c r="N551" i="12" s="1"/>
  <c r="N552" i="12" s="1"/>
  <c r="N553" i="12" s="1"/>
  <c r="N554" i="12" s="1"/>
  <c r="N555" i="12" s="1"/>
  <c r="N556" i="12" s="1"/>
  <c r="N557" i="12" s="1"/>
  <c r="N558" i="12" s="1"/>
  <c r="N559" i="12" s="1"/>
  <c r="N560" i="12" s="1"/>
  <c r="N561" i="12" s="1"/>
  <c r="N562" i="12" s="1"/>
  <c r="N563" i="12" s="1"/>
  <c r="N564" i="12" s="1"/>
  <c r="N565" i="12" s="1"/>
  <c r="N566" i="12" s="1"/>
  <c r="N567" i="12" s="1"/>
  <c r="N568" i="12" s="1"/>
  <c r="N569" i="12" s="1"/>
  <c r="N570" i="12" s="1"/>
  <c r="N571" i="12" s="1"/>
  <c r="N572" i="12" s="1"/>
  <c r="N573" i="12" s="1"/>
  <c r="N574" i="12" s="1"/>
  <c r="N575" i="12" s="1"/>
  <c r="N576" i="12" s="1"/>
  <c r="N577" i="12" s="1"/>
  <c r="N578" i="12" s="1"/>
  <c r="N579" i="12" s="1"/>
  <c r="N580" i="12" s="1"/>
  <c r="N130" i="6"/>
  <c r="N131" i="6" s="1"/>
  <c r="N132" i="6" s="1"/>
  <c r="N133" i="6" s="1"/>
  <c r="N134" i="6" s="1"/>
  <c r="N135" i="6" s="1"/>
  <c r="N136" i="6" s="1"/>
  <c r="N137" i="6" s="1"/>
  <c r="N138" i="6" s="1"/>
  <c r="N139" i="6" s="1"/>
  <c r="N140" i="6" s="1"/>
  <c r="N141" i="6" s="1"/>
  <c r="N142" i="6" s="1"/>
  <c r="N143" i="6" s="1"/>
  <c r="N144" i="6" s="1"/>
  <c r="N145" i="6" s="1"/>
  <c r="N146" i="6" s="1"/>
  <c r="N147" i="6" s="1"/>
  <c r="N148" i="6" s="1"/>
  <c r="N149" i="6" s="1"/>
  <c r="N150" i="6" s="1"/>
  <c r="N151" i="6" s="1"/>
  <c r="N152" i="6" s="1"/>
  <c r="N153" i="6" s="1"/>
  <c r="N154" i="6" s="1"/>
  <c r="N155" i="6" s="1"/>
  <c r="N156" i="6" s="1"/>
  <c r="N157" i="6" s="1"/>
  <c r="N158" i="6" s="1"/>
  <c r="N159" i="6" s="1"/>
  <c r="N160" i="6" s="1"/>
  <c r="N161" i="6" s="1"/>
  <c r="N162" i="6" s="1"/>
  <c r="N163" i="6" s="1"/>
  <c r="N164" i="6" s="1"/>
  <c r="N165" i="6" s="1"/>
  <c r="N166" i="6" s="1"/>
  <c r="N167" i="6" s="1"/>
  <c r="N168" i="6" s="1"/>
  <c r="N169" i="6" s="1"/>
  <c r="N170" i="6" s="1"/>
  <c r="N171" i="6" s="1"/>
  <c r="N172" i="6" s="1"/>
  <c r="N173" i="6" s="1"/>
  <c r="N174" i="6" s="1"/>
  <c r="N175" i="6" s="1"/>
  <c r="N19" i="12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6" i="6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298" i="7"/>
  <c r="N299" i="7" s="1"/>
  <c r="N300" i="7" s="1"/>
  <c r="N301" i="7" s="1"/>
  <c r="N302" i="7" s="1"/>
  <c r="N303" i="7" s="1"/>
  <c r="N304" i="7" s="1"/>
  <c r="N305" i="7" s="1"/>
  <c r="N306" i="7" s="1"/>
  <c r="N307" i="7" s="1"/>
  <c r="N308" i="7" s="1"/>
  <c r="N309" i="7" s="1"/>
  <c r="N310" i="7" s="1"/>
  <c r="N311" i="7" s="1"/>
  <c r="N312" i="7" s="1"/>
  <c r="N313" i="7" s="1"/>
  <c r="N314" i="7" s="1"/>
  <c r="N315" i="7" s="1"/>
  <c r="N316" i="7" s="1"/>
  <c r="N317" i="7" s="1"/>
  <c r="N318" i="7" s="1"/>
  <c r="N319" i="7" s="1"/>
  <c r="N320" i="7" s="1"/>
  <c r="N321" i="7" s="1"/>
  <c r="N322" i="7" s="1"/>
  <c r="N323" i="7" s="1"/>
  <c r="N324" i="7" s="1"/>
  <c r="N325" i="7" s="1"/>
  <c r="N326" i="7" s="1"/>
  <c r="N327" i="7" s="1"/>
  <c r="N328" i="7" s="1"/>
  <c r="N329" i="7" s="1"/>
  <c r="N330" i="7" s="1"/>
  <c r="N331" i="7" s="1"/>
  <c r="N332" i="7" s="1"/>
  <c r="N333" i="7" s="1"/>
  <c r="N334" i="7" s="1"/>
  <c r="N335" i="7" s="1"/>
  <c r="N336" i="7" s="1"/>
  <c r="N337" i="7" s="1"/>
  <c r="N338" i="7" s="1"/>
  <c r="N339" i="7" s="1"/>
  <c r="N340" i="7" s="1"/>
  <c r="N341" i="7" s="1"/>
  <c r="N342" i="7" s="1"/>
  <c r="N343" i="7" s="1"/>
  <c r="N344" i="7" s="1"/>
  <c r="N345" i="7" s="1"/>
  <c r="N346" i="7" s="1"/>
  <c r="N347" i="7" s="1"/>
  <c r="N348" i="7" s="1"/>
  <c r="N349" i="7" s="1"/>
  <c r="N350" i="7" s="1"/>
  <c r="N351" i="7" s="1"/>
  <c r="N352" i="7" s="1"/>
  <c r="N353" i="7" s="1"/>
  <c r="N354" i="7" s="1"/>
  <c r="N355" i="7" s="1"/>
  <c r="N356" i="7" s="1"/>
  <c r="N357" i="7" s="1"/>
  <c r="N358" i="7" s="1"/>
  <c r="N359" i="7" s="1"/>
  <c r="N360" i="7" s="1"/>
  <c r="N255" i="10"/>
  <c r="N256" i="10" s="1"/>
  <c r="N257" i="10" s="1"/>
  <c r="N258" i="10" s="1"/>
  <c r="N259" i="10" s="1"/>
  <c r="N260" i="10" s="1"/>
  <c r="N261" i="10" s="1"/>
  <c r="N262" i="10" s="1"/>
  <c r="N263" i="10" s="1"/>
  <c r="N264" i="10" s="1"/>
  <c r="N265" i="10" s="1"/>
  <c r="N266" i="10" s="1"/>
  <c r="N267" i="10" s="1"/>
  <c r="N268" i="10" s="1"/>
  <c r="N269" i="10" s="1"/>
  <c r="N270" i="10" s="1"/>
  <c r="N271" i="10" s="1"/>
  <c r="N272" i="10" s="1"/>
  <c r="N273" i="10" s="1"/>
  <c r="N274" i="10" s="1"/>
  <c r="N275" i="10" s="1"/>
  <c r="N276" i="10" s="1"/>
  <c r="N277" i="10" s="1"/>
  <c r="N278" i="10" s="1"/>
  <c r="N279" i="10" s="1"/>
  <c r="N280" i="10" s="1"/>
  <c r="N281" i="10" s="1"/>
  <c r="N282" i="10" s="1"/>
  <c r="N283" i="10" s="1"/>
  <c r="N284" i="10" s="1"/>
  <c r="N285" i="10" s="1"/>
  <c r="N286" i="10" s="1"/>
  <c r="N287" i="10" s="1"/>
  <c r="N288" i="10" s="1"/>
  <c r="N289" i="10" s="1"/>
  <c r="N290" i="10" s="1"/>
  <c r="N291" i="10" s="1"/>
  <c r="N292" i="10" s="1"/>
  <c r="N293" i="10" s="1"/>
  <c r="N294" i="10" s="1"/>
  <c r="N295" i="10" s="1"/>
  <c r="N296" i="10" s="1"/>
  <c r="N297" i="10" s="1"/>
  <c r="N298" i="10" s="1"/>
  <c r="N299" i="10" s="1"/>
  <c r="N300" i="10" s="1"/>
  <c r="N301" i="10" s="1"/>
  <c r="N302" i="10" s="1"/>
  <c r="N303" i="10" s="1"/>
  <c r="N304" i="10" s="1"/>
  <c r="N305" i="10" s="1"/>
  <c r="N306" i="10" s="1"/>
  <c r="N307" i="10" s="1"/>
  <c r="N308" i="10" s="1"/>
  <c r="N309" i="10" s="1"/>
  <c r="N310" i="10" s="1"/>
  <c r="N311" i="10" s="1"/>
  <c r="N312" i="10" s="1"/>
  <c r="N313" i="10" s="1"/>
  <c r="N314" i="10" s="1"/>
  <c r="N315" i="10" s="1"/>
  <c r="N316" i="10" s="1"/>
  <c r="N317" i="10" s="1"/>
  <c r="N318" i="10" s="1"/>
  <c r="N319" i="10" s="1"/>
  <c r="N85" i="8"/>
  <c r="N86" i="8" s="1"/>
  <c r="N87" i="8" s="1"/>
  <c r="N88" i="8" s="1"/>
  <c r="N89" i="8" s="1"/>
  <c r="N90" i="8" s="1"/>
  <c r="N91" i="8" s="1"/>
  <c r="N92" i="8" s="1"/>
  <c r="N93" i="8" s="1"/>
  <c r="N94" i="8" s="1"/>
  <c r="N95" i="8" s="1"/>
  <c r="N96" i="8" s="1"/>
  <c r="N97" i="8" s="1"/>
  <c r="N98" i="8" s="1"/>
  <c r="N99" i="8" s="1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19" i="8" s="1"/>
  <c r="N120" i="8" s="1"/>
  <c r="N121" i="8" s="1"/>
  <c r="N122" i="8" s="1"/>
  <c r="N123" i="8" s="1"/>
  <c r="N124" i="8" s="1"/>
  <c r="N125" i="8" s="1"/>
  <c r="N126" i="8" s="1"/>
  <c r="N127" i="8" s="1"/>
  <c r="N178" i="6"/>
  <c r="N179" i="6" s="1"/>
  <c r="N180" i="6" s="1"/>
  <c r="N181" i="6" s="1"/>
  <c r="N182" i="6" s="1"/>
  <c r="N183" i="6" s="1"/>
  <c r="N184" i="6" s="1"/>
  <c r="N185" i="6" s="1"/>
  <c r="N186" i="6" s="1"/>
  <c r="N187" i="6" s="1"/>
  <c r="N188" i="6" s="1"/>
  <c r="N189" i="6" s="1"/>
  <c r="N190" i="6" s="1"/>
  <c r="N191" i="6" s="1"/>
  <c r="N192" i="6" s="1"/>
  <c r="N193" i="6" s="1"/>
  <c r="N194" i="6" s="1"/>
  <c r="N195" i="6" s="1"/>
  <c r="N196" i="6" s="1"/>
  <c r="N197" i="6" s="1"/>
  <c r="N198" i="6" s="1"/>
  <c r="N199" i="6" s="1"/>
  <c r="N200" i="6" s="1"/>
  <c r="N201" i="6" s="1"/>
  <c r="N202" i="6" s="1"/>
  <c r="N203" i="6" s="1"/>
  <c r="N204" i="6" s="1"/>
  <c r="N205" i="6" s="1"/>
  <c r="N206" i="6" s="1"/>
  <c r="N207" i="6" s="1"/>
  <c r="N208" i="6" s="1"/>
  <c r="N209" i="6" s="1"/>
  <c r="N210" i="6" s="1"/>
  <c r="N211" i="6" s="1"/>
  <c r="N212" i="6" s="1"/>
  <c r="N213" i="6" s="1"/>
  <c r="N214" i="6" s="1"/>
  <c r="N215" i="6" s="1"/>
  <c r="N216" i="6" s="1"/>
  <c r="N217" i="6" s="1"/>
  <c r="N218" i="6" s="1"/>
  <c r="N219" i="6" s="1"/>
  <c r="N220" i="6" s="1"/>
  <c r="N221" i="6" s="1"/>
  <c r="N222" i="6" s="1"/>
  <c r="N223" i="6" s="1"/>
  <c r="N224" i="6" s="1"/>
  <c r="N225" i="6" s="1"/>
  <c r="N226" i="6" s="1"/>
  <c r="N227" i="6" s="1"/>
  <c r="N228" i="6" s="1"/>
  <c r="N229" i="6" s="1"/>
  <c r="N230" i="6" s="1"/>
  <c r="N231" i="6" s="1"/>
  <c r="N232" i="6" s="1"/>
  <c r="N235" i="7"/>
  <c r="N236" i="7" s="1"/>
  <c r="N237" i="7" s="1"/>
  <c r="N238" i="7" s="1"/>
  <c r="N239" i="7" s="1"/>
  <c r="N240" i="7" s="1"/>
  <c r="N241" i="7" s="1"/>
  <c r="N242" i="7" s="1"/>
  <c r="N243" i="7" s="1"/>
  <c r="N244" i="7" s="1"/>
  <c r="N245" i="7" s="1"/>
  <c r="N246" i="7" s="1"/>
  <c r="N247" i="7" s="1"/>
  <c r="N248" i="7" s="1"/>
  <c r="N249" i="7" s="1"/>
  <c r="N250" i="7" s="1"/>
  <c r="N251" i="7" s="1"/>
  <c r="N252" i="7" s="1"/>
  <c r="N253" i="7" s="1"/>
  <c r="N254" i="7" s="1"/>
  <c r="N255" i="7" s="1"/>
  <c r="N256" i="7" s="1"/>
  <c r="N257" i="7" s="1"/>
  <c r="N258" i="7" s="1"/>
  <c r="N259" i="7" s="1"/>
  <c r="N260" i="7" s="1"/>
  <c r="N261" i="7" s="1"/>
  <c r="N262" i="7" s="1"/>
  <c r="N263" i="7" s="1"/>
  <c r="N264" i="7" s="1"/>
  <c r="N265" i="7" s="1"/>
  <c r="N266" i="7" s="1"/>
  <c r="N267" i="7" s="1"/>
  <c r="N268" i="7" s="1"/>
  <c r="N269" i="7" s="1"/>
  <c r="N270" i="7" s="1"/>
  <c r="N271" i="7" s="1"/>
  <c r="N272" i="7" s="1"/>
  <c r="N273" i="7" s="1"/>
  <c r="N274" i="7" s="1"/>
  <c r="N275" i="7" s="1"/>
  <c r="N276" i="7" s="1"/>
  <c r="N277" i="7" s="1"/>
  <c r="N278" i="7" s="1"/>
  <c r="N279" i="7" s="1"/>
  <c r="N280" i="7" s="1"/>
  <c r="N281" i="7" s="1"/>
  <c r="N282" i="7" s="1"/>
  <c r="N283" i="7" s="1"/>
  <c r="N284" i="7" s="1"/>
  <c r="N285" i="7" s="1"/>
  <c r="N286" i="7" s="1"/>
  <c r="N287" i="7" s="1"/>
  <c r="N288" i="7" s="1"/>
  <c r="N289" i="7" s="1"/>
  <c r="N290" i="7" s="1"/>
  <c r="N291" i="7" s="1"/>
  <c r="N292" i="7" s="1"/>
  <c r="N293" i="7" s="1"/>
  <c r="N294" i="7" s="1"/>
  <c r="N295" i="7" s="1"/>
  <c r="N452" i="9"/>
  <c r="N453" i="9" s="1"/>
  <c r="N454" i="9" s="1"/>
  <c r="N455" i="9" s="1"/>
  <c r="N456" i="9" s="1"/>
  <c r="N457" i="9" s="1"/>
  <c r="N458" i="9" s="1"/>
  <c r="N459" i="9" s="1"/>
  <c r="N460" i="9" s="1"/>
  <c r="N461" i="9" s="1"/>
  <c r="N462" i="9" s="1"/>
  <c r="N463" i="9" s="1"/>
  <c r="N464" i="9" s="1"/>
  <c r="N465" i="9" s="1"/>
  <c r="N466" i="9" s="1"/>
  <c r="N467" i="9" s="1"/>
  <c r="N468" i="9" s="1"/>
  <c r="N469" i="9" s="1"/>
  <c r="N470" i="9" s="1"/>
  <c r="N471" i="9" s="1"/>
  <c r="N472" i="9" s="1"/>
  <c r="N473" i="9" s="1"/>
  <c r="N474" i="9" s="1"/>
  <c r="N475" i="9" s="1"/>
  <c r="N476" i="9" s="1"/>
  <c r="N477" i="9" s="1"/>
  <c r="N478" i="9" s="1"/>
  <c r="N479" i="9" s="1"/>
  <c r="N480" i="9" s="1"/>
  <c r="N481" i="9" s="1"/>
  <c r="N482" i="9" s="1"/>
  <c r="N483" i="9" s="1"/>
  <c r="N484" i="9" s="1"/>
  <c r="N485" i="9" s="1"/>
  <c r="N486" i="9" s="1"/>
  <c r="N487" i="9" s="1"/>
  <c r="N488" i="9" s="1"/>
  <c r="N489" i="9" s="1"/>
  <c r="N490" i="9" s="1"/>
  <c r="N491" i="9" s="1"/>
  <c r="N492" i="9" s="1"/>
  <c r="N493" i="9" s="1"/>
  <c r="N494" i="9" s="1"/>
  <c r="N495" i="9" s="1"/>
  <c r="N496" i="9" s="1"/>
  <c r="N497" i="9" s="1"/>
  <c r="N498" i="9" s="1"/>
  <c r="N499" i="9" s="1"/>
  <c r="N500" i="9" s="1"/>
  <c r="N501" i="9" s="1"/>
  <c r="N502" i="9" s="1"/>
  <c r="N503" i="9" s="1"/>
  <c r="N504" i="9" s="1"/>
  <c r="N505" i="9" s="1"/>
  <c r="N506" i="9" s="1"/>
  <c r="N507" i="9" s="1"/>
  <c r="N508" i="9" s="1"/>
  <c r="N509" i="9" s="1"/>
  <c r="N510" i="9" s="1"/>
  <c r="N511" i="9" s="1"/>
  <c r="N512" i="9" s="1"/>
  <c r="N513" i="9" s="1"/>
  <c r="N514" i="9" s="1"/>
  <c r="N515" i="9" s="1"/>
  <c r="N516" i="9" s="1"/>
  <c r="N517" i="9" s="1"/>
  <c r="N518" i="9" s="1"/>
  <c r="N519" i="9" s="1"/>
  <c r="N520" i="9" s="1"/>
  <c r="N521" i="9" s="1"/>
  <c r="N522" i="9" s="1"/>
  <c r="N523" i="9" s="1"/>
  <c r="N524" i="9" s="1"/>
  <c r="N525" i="9" s="1"/>
  <c r="N526" i="9" s="1"/>
  <c r="N527" i="9" s="1"/>
  <c r="N528" i="9" s="1"/>
  <c r="N529" i="9" s="1"/>
  <c r="N530" i="9" s="1"/>
  <c r="N531" i="9" s="1"/>
  <c r="N532" i="9" s="1"/>
  <c r="N533" i="9" s="1"/>
  <c r="N534" i="9" s="1"/>
  <c r="N535" i="9" s="1"/>
  <c r="N91" i="11"/>
  <c r="N92" i="11" s="1"/>
  <c r="N93" i="11" s="1"/>
  <c r="N94" i="11" s="1"/>
  <c r="N95" i="11" s="1"/>
  <c r="N96" i="11" s="1"/>
  <c r="N97" i="11" s="1"/>
  <c r="N98" i="11" s="1"/>
  <c r="N99" i="11" s="1"/>
  <c r="N100" i="11" s="1"/>
  <c r="N101" i="11" s="1"/>
  <c r="N102" i="11" s="1"/>
  <c r="N103" i="11" s="1"/>
  <c r="N104" i="11" s="1"/>
  <c r="N105" i="11" s="1"/>
  <c r="N106" i="11" s="1"/>
  <c r="N107" i="11" s="1"/>
  <c r="N108" i="11" s="1"/>
  <c r="N109" i="11" s="1"/>
  <c r="N110" i="11" s="1"/>
  <c r="N111" i="11" s="1"/>
  <c r="N112" i="11" s="1"/>
  <c r="N113" i="11" s="1"/>
  <c r="N114" i="11" s="1"/>
  <c r="N115" i="11" s="1"/>
  <c r="N116" i="11" s="1"/>
  <c r="N117" i="11" s="1"/>
  <c r="N118" i="11" s="1"/>
  <c r="N119" i="11" s="1"/>
  <c r="N120" i="11" s="1"/>
  <c r="N121" i="11" s="1"/>
  <c r="N122" i="11" s="1"/>
  <c r="N123" i="11" s="1"/>
  <c r="N124" i="11" s="1"/>
  <c r="N125" i="11" s="1"/>
  <c r="N126" i="11" s="1"/>
  <c r="N127" i="11" s="1"/>
  <c r="N128" i="11" s="1"/>
  <c r="N129" i="11" s="1"/>
  <c r="N130" i="11" s="1"/>
  <c r="N131" i="11" s="1"/>
  <c r="N132" i="11" s="1"/>
  <c r="N133" i="11" s="1"/>
  <c r="N134" i="11" s="1"/>
  <c r="N135" i="11" s="1"/>
  <c r="N136" i="11" s="1"/>
  <c r="N137" i="11" s="1"/>
  <c r="N138" i="11" s="1"/>
  <c r="N139" i="11" s="1"/>
  <c r="N49" i="12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N84" i="12" s="1"/>
  <c r="N85" i="12" s="1"/>
  <c r="N86" i="12" s="1"/>
  <c r="N87" i="12" s="1"/>
  <c r="N88" i="12" s="1"/>
  <c r="N436" i="8"/>
  <c r="N437" i="8" s="1"/>
  <c r="N438" i="8" s="1"/>
  <c r="N439" i="8" s="1"/>
  <c r="N440" i="8" s="1"/>
  <c r="N441" i="8" s="1"/>
  <c r="N442" i="8" s="1"/>
  <c r="N443" i="8" s="1"/>
  <c r="N444" i="8" s="1"/>
  <c r="N445" i="8" s="1"/>
  <c r="N446" i="8" s="1"/>
  <c r="N447" i="8" s="1"/>
  <c r="N448" i="8" s="1"/>
  <c r="N449" i="8" s="1"/>
  <c r="N450" i="8" s="1"/>
  <c r="N451" i="8" s="1"/>
  <c r="N452" i="8" s="1"/>
  <c r="N453" i="8" s="1"/>
  <c r="N454" i="8" s="1"/>
  <c r="N455" i="8" s="1"/>
  <c r="N456" i="8" s="1"/>
  <c r="N457" i="8" s="1"/>
  <c r="N458" i="8" s="1"/>
  <c r="N459" i="8" s="1"/>
  <c r="N460" i="8" s="1"/>
  <c r="N461" i="8" s="1"/>
  <c r="N462" i="8" s="1"/>
  <c r="N463" i="8" s="1"/>
  <c r="N464" i="8" s="1"/>
  <c r="N465" i="8" s="1"/>
  <c r="N466" i="8" s="1"/>
  <c r="N467" i="8" s="1"/>
  <c r="N468" i="8" s="1"/>
  <c r="N469" i="8" s="1"/>
  <c r="N470" i="8" s="1"/>
  <c r="N471" i="8" s="1"/>
  <c r="N472" i="8" s="1"/>
  <c r="N473" i="8" s="1"/>
  <c r="N474" i="8" s="1"/>
  <c r="N475" i="8" s="1"/>
  <c r="N476" i="8" s="1"/>
  <c r="N477" i="8" s="1"/>
  <c r="N478" i="8" s="1"/>
  <c r="N479" i="8" s="1"/>
  <c r="N480" i="8" s="1"/>
  <c r="N481" i="8" s="1"/>
  <c r="N482" i="8" s="1"/>
  <c r="N483" i="8" s="1"/>
  <c r="N484" i="8" s="1"/>
  <c r="N485" i="8" s="1"/>
  <c r="N486" i="8" s="1"/>
  <c r="N487" i="8" s="1"/>
  <c r="N488" i="8" s="1"/>
  <c r="N489" i="8" s="1"/>
  <c r="N490" i="8" s="1"/>
  <c r="N491" i="8" s="1"/>
  <c r="N492" i="8" s="1"/>
  <c r="N493" i="8" s="1"/>
  <c r="N494" i="8" s="1"/>
  <c r="N495" i="8" s="1"/>
  <c r="N496" i="8" s="1"/>
  <c r="N497" i="8" s="1"/>
  <c r="N498" i="8" s="1"/>
  <c r="N499" i="8" s="1"/>
  <c r="N500" i="8" s="1"/>
  <c r="N501" i="8" s="1"/>
  <c r="N502" i="8" s="1"/>
  <c r="N503" i="8" s="1"/>
  <c r="N504" i="8" s="1"/>
  <c r="N505" i="8" s="1"/>
  <c r="N506" i="8" s="1"/>
  <c r="N507" i="8" s="1"/>
  <c r="N508" i="8" s="1"/>
  <c r="N509" i="8" s="1"/>
  <c r="N510" i="8" s="1"/>
  <c r="N511" i="8" s="1"/>
  <c r="N512" i="8" s="1"/>
  <c r="N513" i="8" s="1"/>
  <c r="N514" i="8" s="1"/>
  <c r="N515" i="8" s="1"/>
  <c r="N516" i="8" s="1"/>
  <c r="N517" i="8" s="1"/>
  <c r="N4" i="9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4" i="13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436" i="6"/>
  <c r="N437" i="6" s="1"/>
  <c r="N438" i="6" s="1"/>
  <c r="N439" i="6" s="1"/>
  <c r="N440" i="6" s="1"/>
  <c r="N441" i="6" s="1"/>
  <c r="N442" i="6" s="1"/>
  <c r="N443" i="6" s="1"/>
  <c r="N444" i="6" s="1"/>
  <c r="N445" i="6" s="1"/>
  <c r="N446" i="6" s="1"/>
  <c r="N447" i="6" s="1"/>
  <c r="N448" i="6" s="1"/>
  <c r="N449" i="6" s="1"/>
  <c r="N450" i="6" s="1"/>
  <c r="N451" i="6" s="1"/>
  <c r="N452" i="6" s="1"/>
  <c r="N453" i="6" s="1"/>
  <c r="N454" i="6" s="1"/>
  <c r="N455" i="6" s="1"/>
  <c r="N456" i="6" s="1"/>
  <c r="N457" i="6" s="1"/>
  <c r="N458" i="6" s="1"/>
  <c r="N459" i="6" s="1"/>
  <c r="N460" i="6" s="1"/>
  <c r="N461" i="6" s="1"/>
  <c r="N462" i="6" s="1"/>
  <c r="N463" i="6" s="1"/>
  <c r="N464" i="6" s="1"/>
  <c r="N465" i="6" s="1"/>
  <c r="N466" i="6" s="1"/>
  <c r="N467" i="6" s="1"/>
  <c r="N468" i="6" s="1"/>
  <c r="N469" i="6" s="1"/>
  <c r="N470" i="6" s="1"/>
  <c r="N471" i="6" s="1"/>
  <c r="N472" i="6" s="1"/>
  <c r="N473" i="6" s="1"/>
  <c r="N474" i="6" s="1"/>
  <c r="N475" i="6" s="1"/>
  <c r="N476" i="6" s="1"/>
  <c r="N477" i="6" s="1"/>
  <c r="N478" i="6" s="1"/>
  <c r="N479" i="6" s="1"/>
  <c r="N480" i="6" s="1"/>
  <c r="N481" i="6" s="1"/>
  <c r="N482" i="6" s="1"/>
  <c r="N483" i="6" s="1"/>
  <c r="N484" i="6" s="1"/>
  <c r="N485" i="6" s="1"/>
  <c r="N486" i="6" s="1"/>
  <c r="N487" i="6" s="1"/>
  <c r="N488" i="6" s="1"/>
  <c r="N489" i="6" s="1"/>
  <c r="N490" i="6" s="1"/>
  <c r="N491" i="6" s="1"/>
  <c r="N492" i="6" s="1"/>
  <c r="N493" i="6" s="1"/>
  <c r="N494" i="6" s="1"/>
  <c r="N495" i="6" s="1"/>
  <c r="N496" i="6" s="1"/>
  <c r="N497" i="6" s="1"/>
  <c r="N498" i="6" s="1"/>
  <c r="N499" i="6" s="1"/>
  <c r="N500" i="6" s="1"/>
  <c r="N501" i="6" s="1"/>
  <c r="N502" i="6" s="1"/>
  <c r="N503" i="6" s="1"/>
  <c r="N504" i="6" s="1"/>
  <c r="N505" i="6" s="1"/>
  <c r="N506" i="6" s="1"/>
  <c r="N507" i="6" s="1"/>
  <c r="N508" i="6" s="1"/>
  <c r="N509" i="6" s="1"/>
  <c r="N510" i="6" s="1"/>
  <c r="N511" i="6" s="1"/>
  <c r="N512" i="6" s="1"/>
  <c r="N513" i="6" s="1"/>
  <c r="N514" i="6" s="1"/>
  <c r="N515" i="6" s="1"/>
  <c r="N516" i="6" s="1"/>
  <c r="N517" i="6" s="1"/>
  <c r="N245" i="9"/>
  <c r="N246" i="9" s="1"/>
  <c r="N247" i="9" s="1"/>
  <c r="N248" i="9" s="1"/>
  <c r="N249" i="9" s="1"/>
  <c r="N250" i="9" s="1"/>
  <c r="N251" i="9" s="1"/>
  <c r="N252" i="9" s="1"/>
  <c r="N253" i="9" s="1"/>
  <c r="N254" i="9" s="1"/>
  <c r="N255" i="9" s="1"/>
  <c r="N256" i="9" s="1"/>
  <c r="N257" i="9" s="1"/>
  <c r="N258" i="9" s="1"/>
  <c r="N259" i="9" s="1"/>
  <c r="N260" i="9" s="1"/>
  <c r="N261" i="9" s="1"/>
  <c r="N262" i="9" s="1"/>
  <c r="N263" i="9" s="1"/>
  <c r="N264" i="9" s="1"/>
  <c r="N265" i="9" s="1"/>
  <c r="N266" i="9" s="1"/>
  <c r="N267" i="9" s="1"/>
  <c r="N268" i="9" s="1"/>
  <c r="N269" i="9" s="1"/>
  <c r="N270" i="9" s="1"/>
  <c r="N271" i="9" s="1"/>
  <c r="N272" i="9" s="1"/>
  <c r="N273" i="9" s="1"/>
  <c r="N274" i="9" s="1"/>
  <c r="N275" i="9" s="1"/>
  <c r="N276" i="9" s="1"/>
  <c r="N277" i="9" s="1"/>
  <c r="N278" i="9" s="1"/>
  <c r="N279" i="9" s="1"/>
  <c r="N280" i="9" s="1"/>
  <c r="N281" i="9" s="1"/>
  <c r="N282" i="9" s="1"/>
  <c r="N283" i="9" s="1"/>
  <c r="N284" i="9" s="1"/>
  <c r="N285" i="9" s="1"/>
  <c r="N286" i="9" s="1"/>
  <c r="N287" i="9" s="1"/>
  <c r="N288" i="9" s="1"/>
  <c r="N289" i="9" s="1"/>
  <c r="N290" i="9" s="1"/>
  <c r="N291" i="9" s="1"/>
  <c r="N292" i="9" s="1"/>
  <c r="N293" i="9" s="1"/>
  <c r="N294" i="9" s="1"/>
  <c r="N295" i="9" s="1"/>
  <c r="N296" i="9" s="1"/>
  <c r="N297" i="9" s="1"/>
  <c r="N298" i="9" s="1"/>
  <c r="N299" i="9" s="1"/>
  <c r="N300" i="9" s="1"/>
  <c r="N301" i="9" s="1"/>
  <c r="N302" i="9" s="1"/>
  <c r="N303" i="9" s="1"/>
  <c r="N304" i="9" s="1"/>
  <c r="N305" i="9" s="1"/>
  <c r="N306" i="9" s="1"/>
  <c r="N307" i="9" s="1"/>
  <c r="N178" i="7"/>
  <c r="N179" i="7" s="1"/>
  <c r="N180" i="7" s="1"/>
  <c r="N181" i="7" s="1"/>
  <c r="N182" i="7" s="1"/>
  <c r="N183" i="7" s="1"/>
  <c r="N184" i="7" s="1"/>
  <c r="N185" i="7" s="1"/>
  <c r="N186" i="7" s="1"/>
  <c r="N187" i="7" s="1"/>
  <c r="N188" i="7" s="1"/>
  <c r="N189" i="7" s="1"/>
  <c r="N190" i="7" s="1"/>
  <c r="N191" i="7" s="1"/>
  <c r="N192" i="7" s="1"/>
  <c r="N193" i="7" s="1"/>
  <c r="N194" i="7" s="1"/>
  <c r="N195" i="7" s="1"/>
  <c r="N196" i="7" s="1"/>
  <c r="N197" i="7" s="1"/>
  <c r="N198" i="7" s="1"/>
  <c r="N199" i="7" s="1"/>
  <c r="N200" i="7" s="1"/>
  <c r="N201" i="7" s="1"/>
  <c r="N202" i="7" s="1"/>
  <c r="N203" i="7" s="1"/>
  <c r="N204" i="7" s="1"/>
  <c r="N205" i="7" s="1"/>
  <c r="N206" i="7" s="1"/>
  <c r="N207" i="7" s="1"/>
  <c r="N208" i="7" s="1"/>
  <c r="N209" i="7" s="1"/>
  <c r="N210" i="7" s="1"/>
  <c r="N211" i="7" s="1"/>
  <c r="N212" i="7" s="1"/>
  <c r="N213" i="7" s="1"/>
  <c r="N214" i="7" s="1"/>
  <c r="N215" i="7" s="1"/>
  <c r="N216" i="7" s="1"/>
  <c r="N217" i="7" s="1"/>
  <c r="N218" i="7" s="1"/>
  <c r="N219" i="7" s="1"/>
  <c r="N220" i="7" s="1"/>
  <c r="N221" i="7" s="1"/>
  <c r="N222" i="7" s="1"/>
  <c r="N223" i="7" s="1"/>
  <c r="N224" i="7" s="1"/>
  <c r="N225" i="7" s="1"/>
  <c r="N226" i="7" s="1"/>
  <c r="N227" i="7" s="1"/>
  <c r="N228" i="7" s="1"/>
  <c r="N229" i="7" s="1"/>
  <c r="N230" i="7" s="1"/>
  <c r="N231" i="7" s="1"/>
  <c r="N232" i="7" s="1"/>
  <c r="N49" i="13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4" i="12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49" i="17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N84" i="17" s="1"/>
  <c r="N85" i="17" s="1"/>
  <c r="N86" i="17" s="1"/>
  <c r="N87" i="17" s="1"/>
  <c r="N88" i="17" s="1"/>
  <c r="N235" i="6"/>
  <c r="N236" i="6" s="1"/>
  <c r="N237" i="6" s="1"/>
  <c r="N238" i="6" s="1"/>
  <c r="N239" i="6" s="1"/>
  <c r="N240" i="6" s="1"/>
  <c r="N241" i="6" s="1"/>
  <c r="N242" i="6" s="1"/>
  <c r="N243" i="6" s="1"/>
  <c r="N244" i="6" s="1"/>
  <c r="N245" i="6" s="1"/>
  <c r="N246" i="6" s="1"/>
  <c r="N247" i="6" s="1"/>
  <c r="N248" i="6" s="1"/>
  <c r="N249" i="6" s="1"/>
  <c r="N250" i="6" s="1"/>
  <c r="N251" i="6" s="1"/>
  <c r="N252" i="6" s="1"/>
  <c r="N253" i="6" s="1"/>
  <c r="N254" i="6" s="1"/>
  <c r="N255" i="6" s="1"/>
  <c r="N256" i="6" s="1"/>
  <c r="N257" i="6" s="1"/>
  <c r="N258" i="6" s="1"/>
  <c r="N259" i="6" s="1"/>
  <c r="N260" i="6" s="1"/>
  <c r="N261" i="6" s="1"/>
  <c r="N262" i="6" s="1"/>
  <c r="N263" i="6" s="1"/>
  <c r="N264" i="6" s="1"/>
  <c r="N265" i="6" s="1"/>
  <c r="N266" i="6" s="1"/>
  <c r="N267" i="6" s="1"/>
  <c r="N268" i="6" s="1"/>
  <c r="N269" i="6" s="1"/>
  <c r="N270" i="6" s="1"/>
  <c r="N271" i="6" s="1"/>
  <c r="N272" i="6" s="1"/>
  <c r="N273" i="6" s="1"/>
  <c r="N274" i="6" s="1"/>
  <c r="N275" i="6" s="1"/>
  <c r="N276" i="6" s="1"/>
  <c r="N277" i="6" s="1"/>
  <c r="N278" i="6" s="1"/>
  <c r="N279" i="6" s="1"/>
  <c r="N280" i="6" s="1"/>
  <c r="N281" i="6" s="1"/>
  <c r="N282" i="6" s="1"/>
  <c r="N283" i="6" s="1"/>
  <c r="N284" i="6" s="1"/>
  <c r="N285" i="6" s="1"/>
  <c r="N286" i="6" s="1"/>
  <c r="N287" i="6" s="1"/>
  <c r="N288" i="6" s="1"/>
  <c r="N289" i="6" s="1"/>
  <c r="N290" i="6" s="1"/>
  <c r="N291" i="6" s="1"/>
  <c r="N292" i="6" s="1"/>
  <c r="N293" i="6" s="1"/>
  <c r="N294" i="6" s="1"/>
  <c r="N295" i="6" s="1"/>
  <c r="N4" i="10"/>
  <c r="N5" i="10" s="1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256" i="17"/>
  <c r="N257" i="17" s="1"/>
  <c r="N258" i="17" s="1"/>
  <c r="N259" i="17" s="1"/>
  <c r="N260" i="17" s="1"/>
  <c r="N261" i="17" s="1"/>
  <c r="N262" i="17" s="1"/>
  <c r="N263" i="17" s="1"/>
  <c r="N264" i="17" s="1"/>
  <c r="N265" i="17" s="1"/>
  <c r="N266" i="17" s="1"/>
  <c r="N267" i="17" s="1"/>
  <c r="N268" i="17" s="1"/>
  <c r="N269" i="17" s="1"/>
  <c r="N270" i="17" s="1"/>
  <c r="N271" i="17" s="1"/>
  <c r="N272" i="17" s="1"/>
  <c r="N273" i="17" s="1"/>
  <c r="N274" i="17" s="1"/>
  <c r="N275" i="17" s="1"/>
  <c r="N276" i="17" s="1"/>
  <c r="N277" i="17" s="1"/>
  <c r="N278" i="17" s="1"/>
  <c r="N279" i="17" s="1"/>
  <c r="N280" i="17" s="1"/>
  <c r="N281" i="17" s="1"/>
  <c r="N282" i="17" s="1"/>
  <c r="N283" i="17" s="1"/>
  <c r="N284" i="17" s="1"/>
  <c r="N285" i="17" s="1"/>
  <c r="N286" i="17" s="1"/>
  <c r="N287" i="17" s="1"/>
  <c r="N288" i="17" s="1"/>
  <c r="N289" i="17" s="1"/>
  <c r="N290" i="17" s="1"/>
  <c r="N291" i="17" s="1"/>
  <c r="N292" i="17" s="1"/>
  <c r="N293" i="17" s="1"/>
  <c r="N294" i="17" s="1"/>
  <c r="N295" i="17" s="1"/>
  <c r="N296" i="17" s="1"/>
  <c r="N297" i="17" s="1"/>
  <c r="N298" i="17" s="1"/>
  <c r="N299" i="17" s="1"/>
  <c r="N300" i="17" s="1"/>
  <c r="N301" i="17" s="1"/>
  <c r="N302" i="17" s="1"/>
  <c r="N303" i="17" s="1"/>
  <c r="N304" i="17" s="1"/>
  <c r="N305" i="17" s="1"/>
  <c r="N306" i="17" s="1"/>
  <c r="N307" i="17" s="1"/>
  <c r="N308" i="17" s="1"/>
  <c r="N391" i="10"/>
  <c r="N392" i="10" s="1"/>
  <c r="N393" i="10" s="1"/>
  <c r="N394" i="10" s="1"/>
  <c r="N395" i="10" s="1"/>
  <c r="N396" i="10" s="1"/>
  <c r="N397" i="10" s="1"/>
  <c r="N398" i="10" s="1"/>
  <c r="N399" i="10" s="1"/>
  <c r="N400" i="10" s="1"/>
  <c r="N401" i="10" s="1"/>
  <c r="N402" i="10" s="1"/>
  <c r="N403" i="10" s="1"/>
  <c r="N404" i="10" s="1"/>
  <c r="N405" i="10" s="1"/>
  <c r="N406" i="10" s="1"/>
  <c r="N407" i="10" s="1"/>
  <c r="N408" i="10" s="1"/>
  <c r="N409" i="10" s="1"/>
  <c r="N410" i="10" s="1"/>
  <c r="N411" i="10" s="1"/>
  <c r="N412" i="10" s="1"/>
  <c r="N413" i="10" s="1"/>
  <c r="N414" i="10" s="1"/>
  <c r="N415" i="10" s="1"/>
  <c r="N416" i="10" s="1"/>
  <c r="N417" i="10" s="1"/>
  <c r="N418" i="10" s="1"/>
  <c r="N419" i="10" s="1"/>
  <c r="N420" i="10" s="1"/>
  <c r="N421" i="10" s="1"/>
  <c r="N422" i="10" s="1"/>
  <c r="N423" i="10" s="1"/>
  <c r="N424" i="10" s="1"/>
  <c r="N425" i="10" s="1"/>
  <c r="N426" i="10" s="1"/>
  <c r="N427" i="10" s="1"/>
  <c r="N428" i="10" s="1"/>
  <c r="N429" i="10" s="1"/>
  <c r="N430" i="10" s="1"/>
  <c r="N431" i="10" s="1"/>
  <c r="N432" i="10" s="1"/>
  <c r="N433" i="10" s="1"/>
  <c r="N434" i="10" s="1"/>
  <c r="N435" i="10" s="1"/>
  <c r="N436" i="10" s="1"/>
  <c r="N437" i="10" s="1"/>
  <c r="N438" i="10" s="1"/>
  <c r="N439" i="10" s="1"/>
  <c r="N440" i="10" s="1"/>
  <c r="N441" i="10" s="1"/>
  <c r="N442" i="10" s="1"/>
  <c r="N443" i="10" s="1"/>
  <c r="N444" i="10" s="1"/>
  <c r="N445" i="10" s="1"/>
  <c r="N446" i="10" s="1"/>
  <c r="N447" i="10" s="1"/>
  <c r="N448" i="10" s="1"/>
  <c r="N449" i="10" s="1"/>
  <c r="N450" i="10" s="1"/>
  <c r="N451" i="10" s="1"/>
  <c r="N452" i="10" s="1"/>
  <c r="N453" i="10" s="1"/>
  <c r="N454" i="10" s="1"/>
  <c r="N455" i="10" s="1"/>
  <c r="N456" i="10" s="1"/>
  <c r="N457" i="10" s="1"/>
  <c r="N458" i="10" s="1"/>
  <c r="N459" i="10" s="1"/>
  <c r="N460" i="10" s="1"/>
  <c r="N461" i="10" s="1"/>
  <c r="N462" i="10" s="1"/>
  <c r="N463" i="10" s="1"/>
  <c r="N464" i="10" s="1"/>
  <c r="N465" i="10" s="1"/>
  <c r="N145" i="19"/>
  <c r="N146" i="19" s="1"/>
  <c r="N147" i="19" s="1"/>
  <c r="N148" i="19" s="1"/>
  <c r="N149" i="19" s="1"/>
  <c r="N150" i="19" s="1"/>
  <c r="N151" i="19" s="1"/>
  <c r="N152" i="19" s="1"/>
  <c r="N153" i="19" s="1"/>
  <c r="N154" i="19" s="1"/>
  <c r="N155" i="19" s="1"/>
  <c r="N156" i="19" s="1"/>
  <c r="N157" i="19" s="1"/>
  <c r="N158" i="19" s="1"/>
  <c r="N159" i="19" s="1"/>
  <c r="N160" i="19" s="1"/>
  <c r="N161" i="19" s="1"/>
  <c r="N162" i="19" s="1"/>
  <c r="N163" i="19" s="1"/>
  <c r="N164" i="19" s="1"/>
  <c r="N165" i="19" s="1"/>
  <c r="N166" i="19" s="1"/>
  <c r="N167" i="19" s="1"/>
  <c r="N168" i="19" s="1"/>
  <c r="N169" i="19" s="1"/>
  <c r="N49" i="14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N84" i="14" s="1"/>
  <c r="N85" i="14" s="1"/>
  <c r="N86" i="14" s="1"/>
  <c r="N87" i="14" s="1"/>
  <c r="N88" i="14" s="1"/>
  <c r="N334" i="12"/>
  <c r="N335" i="12" s="1"/>
  <c r="N336" i="12" s="1"/>
  <c r="N337" i="12" s="1"/>
  <c r="N338" i="12" s="1"/>
  <c r="N339" i="12" s="1"/>
  <c r="N340" i="12" s="1"/>
  <c r="N341" i="12" s="1"/>
  <c r="N342" i="12" s="1"/>
  <c r="N343" i="12" s="1"/>
  <c r="N344" i="12" s="1"/>
  <c r="N345" i="12" s="1"/>
  <c r="N346" i="12" s="1"/>
  <c r="N347" i="12" s="1"/>
  <c r="N348" i="12" s="1"/>
  <c r="N349" i="12" s="1"/>
  <c r="N350" i="12" s="1"/>
  <c r="N351" i="12" s="1"/>
  <c r="N352" i="12" s="1"/>
  <c r="N353" i="12" s="1"/>
  <c r="N354" i="12" s="1"/>
  <c r="N355" i="12" s="1"/>
  <c r="N356" i="12" s="1"/>
  <c r="N357" i="12" s="1"/>
  <c r="N358" i="12" s="1"/>
  <c r="N359" i="12" s="1"/>
  <c r="N360" i="12" s="1"/>
  <c r="N361" i="12" s="1"/>
  <c r="N362" i="12" s="1"/>
  <c r="N363" i="12" s="1"/>
  <c r="N364" i="12" s="1"/>
  <c r="N365" i="12" s="1"/>
  <c r="N366" i="12" s="1"/>
  <c r="N367" i="12" s="1"/>
  <c r="N368" i="12" s="1"/>
  <c r="N369" i="12" s="1"/>
  <c r="N370" i="12" s="1"/>
  <c r="N371" i="12" s="1"/>
  <c r="N372" i="12" s="1"/>
  <c r="N373" i="12" s="1"/>
  <c r="N374" i="12" s="1"/>
  <c r="N375" i="12" s="1"/>
  <c r="N376" i="12" s="1"/>
  <c r="N377" i="12" s="1"/>
  <c r="N378" i="12" s="1"/>
  <c r="N379" i="12" s="1"/>
  <c r="N380" i="12" s="1"/>
  <c r="N381" i="12" s="1"/>
  <c r="N382" i="12" s="1"/>
  <c r="N383" i="12" s="1"/>
  <c r="N384" i="12" s="1"/>
  <c r="N385" i="12" s="1"/>
  <c r="N386" i="12" s="1"/>
  <c r="N387" i="12" s="1"/>
  <c r="N388" i="12" s="1"/>
  <c r="N389" i="12" s="1"/>
  <c r="N390" i="12" s="1"/>
  <c r="N391" i="12" s="1"/>
  <c r="N392" i="12" s="1"/>
  <c r="N393" i="12" s="1"/>
  <c r="N394" i="12" s="1"/>
  <c r="N395" i="12" s="1"/>
  <c r="N396" i="12" s="1"/>
  <c r="N397" i="12" s="1"/>
  <c r="N398" i="12" s="1"/>
  <c r="N399" i="12" s="1"/>
  <c r="N400" i="12" s="1"/>
  <c r="N401" i="12" s="1"/>
  <c r="N402" i="12" s="1"/>
  <c r="N403" i="12" s="1"/>
  <c r="N404" i="12" s="1"/>
  <c r="N405" i="12" s="1"/>
  <c r="N199" i="13"/>
  <c r="N200" i="13" s="1"/>
  <c r="N201" i="13" s="1"/>
  <c r="N202" i="13" s="1"/>
  <c r="N203" i="13" s="1"/>
  <c r="N204" i="13" s="1"/>
  <c r="N205" i="13" s="1"/>
  <c r="N206" i="13" s="1"/>
  <c r="N207" i="13" s="1"/>
  <c r="N208" i="13" s="1"/>
  <c r="N209" i="13" s="1"/>
  <c r="N210" i="13" s="1"/>
  <c r="N211" i="13" s="1"/>
  <c r="N212" i="13" s="1"/>
  <c r="N213" i="13" s="1"/>
  <c r="N214" i="13" s="1"/>
  <c r="N215" i="13" s="1"/>
  <c r="N216" i="13" s="1"/>
  <c r="N217" i="13" s="1"/>
  <c r="N218" i="13" s="1"/>
  <c r="N219" i="13" s="1"/>
  <c r="N220" i="13" s="1"/>
  <c r="N221" i="13" s="1"/>
  <c r="N222" i="13" s="1"/>
  <c r="N223" i="13" s="1"/>
  <c r="N224" i="13" s="1"/>
  <c r="N225" i="13" s="1"/>
  <c r="N226" i="13" s="1"/>
  <c r="N227" i="13" s="1"/>
  <c r="N228" i="13" s="1"/>
  <c r="N229" i="13" s="1"/>
  <c r="N230" i="13" s="1"/>
  <c r="N231" i="13" s="1"/>
  <c r="N232" i="13" s="1"/>
  <c r="N233" i="13" s="1"/>
  <c r="N234" i="13" s="1"/>
  <c r="N235" i="13" s="1"/>
  <c r="N236" i="13" s="1"/>
  <c r="N237" i="13" s="1"/>
  <c r="N238" i="13" s="1"/>
  <c r="N239" i="13" s="1"/>
  <c r="N240" i="13" s="1"/>
  <c r="N241" i="13" s="1"/>
  <c r="N242" i="13" s="1"/>
  <c r="N243" i="13" s="1"/>
  <c r="N244" i="13" s="1"/>
  <c r="N245" i="13" s="1"/>
  <c r="N246" i="13" s="1"/>
  <c r="N247" i="13" s="1"/>
  <c r="N248" i="13" s="1"/>
  <c r="N249" i="13" s="1"/>
  <c r="N250" i="13" s="1"/>
  <c r="N251" i="13" s="1"/>
  <c r="N252" i="13" s="1"/>
  <c r="N253" i="13" s="1"/>
  <c r="N254" i="13" s="1"/>
  <c r="N255" i="13" s="1"/>
  <c r="N256" i="13" s="1"/>
  <c r="N257" i="13" s="1"/>
  <c r="N258" i="13" s="1"/>
  <c r="N259" i="13" s="1"/>
  <c r="N142" i="13"/>
  <c r="N143" i="13" s="1"/>
  <c r="N144" i="13" s="1"/>
  <c r="N145" i="13" s="1"/>
  <c r="N146" i="13" s="1"/>
  <c r="N147" i="13" s="1"/>
  <c r="N148" i="13" s="1"/>
  <c r="N149" i="13" s="1"/>
  <c r="N150" i="13" s="1"/>
  <c r="N151" i="13" s="1"/>
  <c r="N152" i="13" s="1"/>
  <c r="N153" i="13" s="1"/>
  <c r="N154" i="13" s="1"/>
  <c r="N155" i="13" s="1"/>
  <c r="N156" i="13" s="1"/>
  <c r="N157" i="13" s="1"/>
  <c r="N158" i="13" s="1"/>
  <c r="N159" i="13" s="1"/>
  <c r="N160" i="13" s="1"/>
  <c r="N161" i="13" s="1"/>
  <c r="N162" i="13" s="1"/>
  <c r="N163" i="13" s="1"/>
  <c r="N164" i="13" s="1"/>
  <c r="N165" i="13" s="1"/>
  <c r="N166" i="13" s="1"/>
  <c r="N167" i="13" s="1"/>
  <c r="N168" i="13" s="1"/>
  <c r="N169" i="13" s="1"/>
  <c r="N170" i="13" s="1"/>
  <c r="N171" i="13" s="1"/>
  <c r="N172" i="13" s="1"/>
  <c r="N173" i="13" s="1"/>
  <c r="N174" i="13" s="1"/>
  <c r="N175" i="13" s="1"/>
  <c r="N176" i="13" s="1"/>
  <c r="N177" i="13" s="1"/>
  <c r="N178" i="13" s="1"/>
  <c r="N179" i="13" s="1"/>
  <c r="N180" i="13" s="1"/>
  <c r="N181" i="13" s="1"/>
  <c r="N182" i="13" s="1"/>
  <c r="N183" i="13" s="1"/>
  <c r="N184" i="13" s="1"/>
  <c r="N185" i="13" s="1"/>
  <c r="N186" i="13" s="1"/>
  <c r="N187" i="13" s="1"/>
  <c r="N188" i="13" s="1"/>
  <c r="N189" i="13" s="1"/>
  <c r="N190" i="13" s="1"/>
  <c r="N191" i="13" s="1"/>
  <c r="N192" i="13" s="1"/>
  <c r="N193" i="13" s="1"/>
  <c r="N194" i="13" s="1"/>
  <c r="N195" i="13" s="1"/>
  <c r="N196" i="13" s="1"/>
  <c r="N373" i="14"/>
  <c r="N374" i="14" s="1"/>
  <c r="N375" i="14" s="1"/>
  <c r="N376" i="14" s="1"/>
  <c r="N377" i="14" s="1"/>
  <c r="N378" i="14" s="1"/>
  <c r="N379" i="14" s="1"/>
  <c r="N380" i="14" s="1"/>
  <c r="N381" i="14" s="1"/>
  <c r="N382" i="14" s="1"/>
  <c r="N383" i="14" s="1"/>
  <c r="N384" i="14" s="1"/>
  <c r="N385" i="14" s="1"/>
  <c r="N386" i="14" s="1"/>
  <c r="N387" i="14" s="1"/>
  <c r="N388" i="14" s="1"/>
  <c r="N389" i="14" s="1"/>
  <c r="N390" i="14" s="1"/>
  <c r="N391" i="14" s="1"/>
  <c r="N392" i="14" s="1"/>
  <c r="N393" i="14" s="1"/>
  <c r="N394" i="14" s="1"/>
  <c r="N395" i="14" s="1"/>
  <c r="N396" i="14" s="1"/>
  <c r="N397" i="14" s="1"/>
  <c r="N398" i="14" s="1"/>
  <c r="N399" i="14" s="1"/>
  <c r="N400" i="14" s="1"/>
  <c r="N401" i="14" s="1"/>
  <c r="N402" i="14" s="1"/>
  <c r="N403" i="14" s="1"/>
  <c r="N404" i="14" s="1"/>
  <c r="N405" i="14" s="1"/>
  <c r="N406" i="14" s="1"/>
  <c r="N407" i="14" s="1"/>
  <c r="N408" i="14" s="1"/>
  <c r="N409" i="14" s="1"/>
  <c r="N410" i="14" s="1"/>
  <c r="N411" i="14" s="1"/>
  <c r="N412" i="14" s="1"/>
  <c r="N413" i="14" s="1"/>
  <c r="N414" i="14" s="1"/>
  <c r="N415" i="14" s="1"/>
  <c r="N416" i="14" s="1"/>
  <c r="N417" i="14" s="1"/>
  <c r="N418" i="14" s="1"/>
  <c r="N419" i="14" s="1"/>
  <c r="N420" i="14" s="1"/>
  <c r="N421" i="14" s="1"/>
  <c r="N422" i="14" s="1"/>
  <c r="N423" i="14" s="1"/>
  <c r="N424" i="14" s="1"/>
  <c r="N425" i="14" s="1"/>
  <c r="N426" i="14" s="1"/>
  <c r="N427" i="14" s="1"/>
  <c r="N428" i="14" s="1"/>
  <c r="N429" i="14" s="1"/>
  <c r="N430" i="14" s="1"/>
  <c r="N431" i="14" s="1"/>
  <c r="N432" i="14" s="1"/>
  <c r="N433" i="14" s="1"/>
  <c r="N434" i="14" s="1"/>
  <c r="N435" i="14" s="1"/>
  <c r="N436" i="14" s="1"/>
  <c r="N437" i="14" s="1"/>
  <c r="N438" i="14" s="1"/>
  <c r="N439" i="14" s="1"/>
  <c r="N440" i="14" s="1"/>
  <c r="N441" i="14" s="1"/>
  <c r="N442" i="14" s="1"/>
  <c r="N443" i="14" s="1"/>
  <c r="N444" i="14" s="1"/>
  <c r="N445" i="14" s="1"/>
  <c r="N363" i="7"/>
  <c r="N364" i="7" s="1"/>
  <c r="N365" i="7" s="1"/>
  <c r="N366" i="7" s="1"/>
  <c r="N367" i="7" s="1"/>
  <c r="N368" i="7" s="1"/>
  <c r="N369" i="7" s="1"/>
  <c r="N370" i="7" s="1"/>
  <c r="N371" i="7" s="1"/>
  <c r="N372" i="7" s="1"/>
  <c r="N373" i="7" s="1"/>
  <c r="N374" i="7" s="1"/>
  <c r="N375" i="7" s="1"/>
  <c r="N376" i="7" s="1"/>
  <c r="N377" i="7" s="1"/>
  <c r="N378" i="7" s="1"/>
  <c r="N379" i="7" s="1"/>
  <c r="N380" i="7" s="1"/>
  <c r="N381" i="7" s="1"/>
  <c r="N382" i="7" s="1"/>
  <c r="N383" i="7" s="1"/>
  <c r="N384" i="7" s="1"/>
  <c r="N385" i="7" s="1"/>
  <c r="N386" i="7" s="1"/>
  <c r="N387" i="7" s="1"/>
  <c r="N388" i="7" s="1"/>
  <c r="N389" i="7" s="1"/>
  <c r="N390" i="7" s="1"/>
  <c r="N391" i="7" s="1"/>
  <c r="N392" i="7" s="1"/>
  <c r="N393" i="7" s="1"/>
  <c r="N394" i="7" s="1"/>
  <c r="N395" i="7" s="1"/>
  <c r="N396" i="7" s="1"/>
  <c r="N397" i="7" s="1"/>
  <c r="N398" i="7" s="1"/>
  <c r="N399" i="7" s="1"/>
  <c r="N400" i="7" s="1"/>
  <c r="N401" i="7" s="1"/>
  <c r="N402" i="7" s="1"/>
  <c r="N403" i="7" s="1"/>
  <c r="N404" i="7" s="1"/>
  <c r="N405" i="7" s="1"/>
  <c r="N406" i="7" s="1"/>
  <c r="N407" i="7" s="1"/>
  <c r="N408" i="7" s="1"/>
  <c r="N409" i="7" s="1"/>
  <c r="N410" i="7" s="1"/>
  <c r="N411" i="7" s="1"/>
  <c r="N412" i="7" s="1"/>
  <c r="N413" i="7" s="1"/>
  <c r="N414" i="7" s="1"/>
  <c r="N415" i="7" s="1"/>
  <c r="N416" i="7" s="1"/>
  <c r="N417" i="7" s="1"/>
  <c r="N418" i="7" s="1"/>
  <c r="N419" i="7" s="1"/>
  <c r="N420" i="7" s="1"/>
  <c r="N421" i="7" s="1"/>
  <c r="N422" i="7" s="1"/>
  <c r="N423" i="7" s="1"/>
  <c r="N424" i="7" s="1"/>
  <c r="N425" i="7" s="1"/>
  <c r="N426" i="7" s="1"/>
  <c r="N427" i="7" s="1"/>
  <c r="N428" i="7" s="1"/>
  <c r="N429" i="7" s="1"/>
  <c r="N430" i="7" s="1"/>
  <c r="N431" i="7" s="1"/>
  <c r="N432" i="7" s="1"/>
  <c r="N433" i="7" s="1"/>
  <c r="N50" i="10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205" i="14"/>
  <c r="N206" i="14" s="1"/>
  <c r="N207" i="14" s="1"/>
  <c r="N208" i="14" s="1"/>
  <c r="N209" i="14" s="1"/>
  <c r="N210" i="14" s="1"/>
  <c r="N211" i="14" s="1"/>
  <c r="N212" i="14" s="1"/>
  <c r="N213" i="14" s="1"/>
  <c r="N214" i="14" s="1"/>
  <c r="N215" i="14" s="1"/>
  <c r="N216" i="14" s="1"/>
  <c r="N217" i="14" s="1"/>
  <c r="N218" i="14" s="1"/>
  <c r="N219" i="14" s="1"/>
  <c r="N220" i="14" s="1"/>
  <c r="N221" i="14" s="1"/>
  <c r="N222" i="14" s="1"/>
  <c r="N223" i="14" s="1"/>
  <c r="N224" i="14" s="1"/>
  <c r="N225" i="14" s="1"/>
  <c r="N226" i="14" s="1"/>
  <c r="N227" i="14" s="1"/>
  <c r="N228" i="14" s="1"/>
  <c r="N229" i="14" s="1"/>
  <c r="N230" i="14" s="1"/>
  <c r="N231" i="14" s="1"/>
  <c r="N232" i="14" s="1"/>
  <c r="N233" i="14" s="1"/>
  <c r="N234" i="14" s="1"/>
  <c r="N235" i="14" s="1"/>
  <c r="N236" i="14" s="1"/>
  <c r="N237" i="14" s="1"/>
  <c r="N238" i="14" s="1"/>
  <c r="N239" i="14" s="1"/>
  <c r="N240" i="14" s="1"/>
  <c r="N241" i="14" s="1"/>
  <c r="N242" i="14" s="1"/>
  <c r="N243" i="14" s="1"/>
  <c r="N244" i="14" s="1"/>
  <c r="N245" i="14" s="1"/>
  <c r="N246" i="14" s="1"/>
  <c r="N247" i="14" s="1"/>
  <c r="N248" i="14" s="1"/>
  <c r="N249" i="14" s="1"/>
  <c r="N250" i="14" s="1"/>
  <c r="N251" i="14" s="1"/>
  <c r="N252" i="14" s="1"/>
  <c r="N253" i="14" s="1"/>
  <c r="N19" i="8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194" i="10"/>
  <c r="N195" i="10" s="1"/>
  <c r="N196" i="10" s="1"/>
  <c r="N197" i="10" s="1"/>
  <c r="N198" i="10" s="1"/>
  <c r="N199" i="10" s="1"/>
  <c r="N200" i="10" s="1"/>
  <c r="N201" i="10" s="1"/>
  <c r="N202" i="10" s="1"/>
  <c r="N203" i="10" s="1"/>
  <c r="N204" i="10" s="1"/>
  <c r="N205" i="10" s="1"/>
  <c r="N206" i="10" s="1"/>
  <c r="N207" i="10" s="1"/>
  <c r="N208" i="10" s="1"/>
  <c r="N209" i="10" s="1"/>
  <c r="N210" i="10" s="1"/>
  <c r="N211" i="10" s="1"/>
  <c r="N212" i="10" s="1"/>
  <c r="N213" i="10" s="1"/>
  <c r="N214" i="10" s="1"/>
  <c r="N215" i="10" s="1"/>
  <c r="N216" i="10" s="1"/>
  <c r="N217" i="10" s="1"/>
  <c r="N218" i="10" s="1"/>
  <c r="N219" i="10" s="1"/>
  <c r="N220" i="10" s="1"/>
  <c r="N221" i="10" s="1"/>
  <c r="N222" i="10" s="1"/>
  <c r="N223" i="10" s="1"/>
  <c r="N224" i="10" s="1"/>
  <c r="N225" i="10" s="1"/>
  <c r="N226" i="10" s="1"/>
  <c r="N227" i="10" s="1"/>
  <c r="N228" i="10" s="1"/>
  <c r="N229" i="10" s="1"/>
  <c r="N230" i="10" s="1"/>
  <c r="N231" i="10" s="1"/>
  <c r="N232" i="10" s="1"/>
  <c r="N233" i="10" s="1"/>
  <c r="N234" i="10" s="1"/>
  <c r="N235" i="10" s="1"/>
  <c r="N236" i="10" s="1"/>
  <c r="N237" i="10" s="1"/>
  <c r="N238" i="10" s="1"/>
  <c r="N239" i="10" s="1"/>
  <c r="N240" i="10" s="1"/>
  <c r="N241" i="10" s="1"/>
  <c r="N242" i="10" s="1"/>
  <c r="N243" i="10" s="1"/>
  <c r="N244" i="10" s="1"/>
  <c r="N245" i="10" s="1"/>
  <c r="N246" i="10" s="1"/>
  <c r="N247" i="10" s="1"/>
  <c r="N248" i="10" s="1"/>
  <c r="N249" i="10" s="1"/>
  <c r="N250" i="10" s="1"/>
  <c r="N251" i="10" s="1"/>
  <c r="N252" i="10" s="1"/>
  <c r="N91" i="12"/>
  <c r="N92" i="12" s="1"/>
  <c r="N93" i="12" s="1"/>
  <c r="N94" i="12" s="1"/>
  <c r="N95" i="12" s="1"/>
  <c r="N96" i="12" s="1"/>
  <c r="N97" i="12" s="1"/>
  <c r="N98" i="12" s="1"/>
  <c r="N99" i="12" s="1"/>
  <c r="N100" i="12" s="1"/>
  <c r="N101" i="12" s="1"/>
  <c r="N102" i="12" s="1"/>
  <c r="N103" i="12" s="1"/>
  <c r="N104" i="12" s="1"/>
  <c r="N105" i="12" s="1"/>
  <c r="N106" i="12" s="1"/>
  <c r="N107" i="12" s="1"/>
  <c r="N108" i="12" s="1"/>
  <c r="N109" i="12" s="1"/>
  <c r="N110" i="12" s="1"/>
  <c r="N111" i="12" s="1"/>
  <c r="N112" i="12" s="1"/>
  <c r="N113" i="12" s="1"/>
  <c r="N114" i="12" s="1"/>
  <c r="N115" i="12" s="1"/>
  <c r="N116" i="12" s="1"/>
  <c r="N117" i="12" s="1"/>
  <c r="N118" i="12" s="1"/>
  <c r="N119" i="12" s="1"/>
  <c r="N120" i="12" s="1"/>
  <c r="N121" i="12" s="1"/>
  <c r="N122" i="12" s="1"/>
  <c r="N123" i="12" s="1"/>
  <c r="N124" i="12" s="1"/>
  <c r="N125" i="12" s="1"/>
  <c r="N126" i="12" s="1"/>
  <c r="N127" i="12" s="1"/>
  <c r="N128" i="12" s="1"/>
  <c r="N129" i="12" s="1"/>
  <c r="N130" i="12" s="1"/>
  <c r="N131" i="12" s="1"/>
  <c r="N132" i="12" s="1"/>
  <c r="N133" i="12" s="1"/>
  <c r="N134" i="12" s="1"/>
  <c r="N135" i="12" s="1"/>
  <c r="N136" i="12" s="1"/>
  <c r="N137" i="12" s="1"/>
  <c r="N138" i="12" s="1"/>
  <c r="N139" i="12" s="1"/>
  <c r="N61" i="19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97" i="19"/>
  <c r="N98" i="19" s="1"/>
  <c r="N99" i="19" s="1"/>
  <c r="N100" i="19" s="1"/>
  <c r="N101" i="19" s="1"/>
  <c r="N102" i="19" s="1"/>
  <c r="N103" i="19" s="1"/>
  <c r="N104" i="19" s="1"/>
  <c r="N105" i="19" s="1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85" i="7"/>
  <c r="N86" i="7" s="1"/>
  <c r="N87" i="7" s="1"/>
  <c r="N88" i="7" s="1"/>
  <c r="N89" i="7" s="1"/>
  <c r="N90" i="7" s="1"/>
  <c r="N91" i="7" s="1"/>
  <c r="N92" i="7" s="1"/>
  <c r="N93" i="7" s="1"/>
  <c r="N94" i="7" s="1"/>
  <c r="N95" i="7" s="1"/>
  <c r="N96" i="7" s="1"/>
  <c r="N97" i="7" s="1"/>
  <c r="N98" i="7" s="1"/>
  <c r="N99" i="7" s="1"/>
  <c r="N100" i="7" s="1"/>
  <c r="N101" i="7" s="1"/>
  <c r="N102" i="7" s="1"/>
  <c r="N103" i="7" s="1"/>
  <c r="N104" i="7" s="1"/>
  <c r="N105" i="7" s="1"/>
  <c r="N106" i="7" s="1"/>
  <c r="N107" i="7" s="1"/>
  <c r="N108" i="7" s="1"/>
  <c r="N109" i="7" s="1"/>
  <c r="N110" i="7" s="1"/>
  <c r="N111" i="7" s="1"/>
  <c r="N112" i="7" s="1"/>
  <c r="N113" i="7" s="1"/>
  <c r="N114" i="7" s="1"/>
  <c r="N115" i="7" s="1"/>
  <c r="N116" i="7" s="1"/>
  <c r="N117" i="7" s="1"/>
  <c r="N118" i="7" s="1"/>
  <c r="N119" i="7" s="1"/>
  <c r="N120" i="7" s="1"/>
  <c r="N121" i="7" s="1"/>
  <c r="N122" i="7" s="1"/>
  <c r="N123" i="7" s="1"/>
  <c r="N124" i="7" s="1"/>
  <c r="N125" i="7" s="1"/>
  <c r="N126" i="7" s="1"/>
  <c r="N127" i="7" s="1"/>
  <c r="N4" i="16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310" i="9"/>
  <c r="N311" i="9" s="1"/>
  <c r="N312" i="9" s="1"/>
  <c r="N313" i="9" s="1"/>
  <c r="N314" i="9" s="1"/>
  <c r="N315" i="9" s="1"/>
  <c r="N316" i="9" s="1"/>
  <c r="N317" i="9" s="1"/>
  <c r="N318" i="9" s="1"/>
  <c r="N319" i="9" s="1"/>
  <c r="N320" i="9" s="1"/>
  <c r="N321" i="9" s="1"/>
  <c r="N322" i="9" s="1"/>
  <c r="N323" i="9" s="1"/>
  <c r="N324" i="9" s="1"/>
  <c r="N325" i="9" s="1"/>
  <c r="N326" i="9" s="1"/>
  <c r="N327" i="9" s="1"/>
  <c r="N328" i="9" s="1"/>
  <c r="N329" i="9" s="1"/>
  <c r="N330" i="9" s="1"/>
  <c r="N331" i="9" s="1"/>
  <c r="N332" i="9" s="1"/>
  <c r="N333" i="9" s="1"/>
  <c r="N334" i="9" s="1"/>
  <c r="N335" i="9" s="1"/>
  <c r="N336" i="9" s="1"/>
  <c r="N337" i="9" s="1"/>
  <c r="N338" i="9" s="1"/>
  <c r="N339" i="9" s="1"/>
  <c r="N340" i="9" s="1"/>
  <c r="N341" i="9" s="1"/>
  <c r="N342" i="9" s="1"/>
  <c r="N343" i="9" s="1"/>
  <c r="N344" i="9" s="1"/>
  <c r="N345" i="9" s="1"/>
  <c r="N346" i="9" s="1"/>
  <c r="N347" i="9" s="1"/>
  <c r="N348" i="9" s="1"/>
  <c r="N349" i="9" s="1"/>
  <c r="N350" i="9" s="1"/>
  <c r="N351" i="9" s="1"/>
  <c r="N352" i="9" s="1"/>
  <c r="N353" i="9" s="1"/>
  <c r="N354" i="9" s="1"/>
  <c r="N355" i="9" s="1"/>
  <c r="N356" i="9" s="1"/>
  <c r="N357" i="9" s="1"/>
  <c r="N358" i="9" s="1"/>
  <c r="N359" i="9" s="1"/>
  <c r="N360" i="9" s="1"/>
  <c r="N361" i="9" s="1"/>
  <c r="N362" i="9" s="1"/>
  <c r="N363" i="9" s="1"/>
  <c r="N364" i="9" s="1"/>
  <c r="N365" i="9" s="1"/>
  <c r="N366" i="9" s="1"/>
  <c r="N367" i="9" s="1"/>
  <c r="N368" i="9" s="1"/>
  <c r="N369" i="9" s="1"/>
  <c r="N370" i="9" s="1"/>
  <c r="N371" i="9" s="1"/>
  <c r="N372" i="9" s="1"/>
  <c r="N373" i="9" s="1"/>
  <c r="N374" i="9" s="1"/>
  <c r="N89" i="9"/>
  <c r="N90" i="9" s="1"/>
  <c r="N91" i="9" s="1"/>
  <c r="N92" i="9" s="1"/>
  <c r="N93" i="9" s="1"/>
  <c r="N94" i="9" s="1"/>
  <c r="N95" i="9" s="1"/>
  <c r="N96" i="9" s="1"/>
  <c r="N97" i="9" s="1"/>
  <c r="N98" i="9" s="1"/>
  <c r="N99" i="9" s="1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19" i="9" s="1"/>
  <c r="N120" i="9" s="1"/>
  <c r="N121" i="9" s="1"/>
  <c r="N122" i="9" s="1"/>
  <c r="N123" i="9" s="1"/>
  <c r="N124" i="9" s="1"/>
  <c r="N125" i="9" s="1"/>
  <c r="N126" i="9" s="1"/>
  <c r="N127" i="9" s="1"/>
  <c r="N128" i="9" s="1"/>
  <c r="N129" i="9" s="1"/>
  <c r="N130" i="9" s="1"/>
  <c r="N131" i="9" s="1"/>
  <c r="N132" i="9" s="1"/>
  <c r="N133" i="9" s="1"/>
  <c r="N298" i="8"/>
  <c r="N299" i="8" s="1"/>
  <c r="N300" i="8" s="1"/>
  <c r="N301" i="8" s="1"/>
  <c r="N302" i="8" s="1"/>
  <c r="N303" i="8" s="1"/>
  <c r="N304" i="8" s="1"/>
  <c r="N305" i="8" s="1"/>
  <c r="N306" i="8" s="1"/>
  <c r="N307" i="8" s="1"/>
  <c r="N308" i="8" s="1"/>
  <c r="N309" i="8" s="1"/>
  <c r="N310" i="8" s="1"/>
  <c r="N311" i="8" s="1"/>
  <c r="N312" i="8" s="1"/>
  <c r="N313" i="8" s="1"/>
  <c r="N314" i="8" s="1"/>
  <c r="N315" i="8" s="1"/>
  <c r="N316" i="8" s="1"/>
  <c r="N317" i="8" s="1"/>
  <c r="N318" i="8" s="1"/>
  <c r="N319" i="8" s="1"/>
  <c r="N320" i="8" s="1"/>
  <c r="N321" i="8" s="1"/>
  <c r="N322" i="8" s="1"/>
  <c r="N323" i="8" s="1"/>
  <c r="N324" i="8" s="1"/>
  <c r="N325" i="8" s="1"/>
  <c r="N326" i="8" s="1"/>
  <c r="N327" i="8" s="1"/>
  <c r="N328" i="8" s="1"/>
  <c r="N329" i="8" s="1"/>
  <c r="N330" i="8" s="1"/>
  <c r="N331" i="8" s="1"/>
  <c r="N332" i="8" s="1"/>
  <c r="N333" i="8" s="1"/>
  <c r="N334" i="8" s="1"/>
  <c r="N335" i="8" s="1"/>
  <c r="N336" i="8" s="1"/>
  <c r="N337" i="8" s="1"/>
  <c r="N338" i="8" s="1"/>
  <c r="N339" i="8" s="1"/>
  <c r="N340" i="8" s="1"/>
  <c r="N341" i="8" s="1"/>
  <c r="N342" i="8" s="1"/>
  <c r="N343" i="8" s="1"/>
  <c r="N344" i="8" s="1"/>
  <c r="N345" i="8" s="1"/>
  <c r="N346" i="8" s="1"/>
  <c r="N347" i="8" s="1"/>
  <c r="N348" i="8" s="1"/>
  <c r="N349" i="8" s="1"/>
  <c r="N350" i="8" s="1"/>
  <c r="N351" i="8" s="1"/>
  <c r="N352" i="8" s="1"/>
  <c r="N353" i="8" s="1"/>
  <c r="N354" i="8" s="1"/>
  <c r="N355" i="8" s="1"/>
  <c r="N356" i="8" s="1"/>
  <c r="N357" i="8" s="1"/>
  <c r="N358" i="8" s="1"/>
  <c r="N359" i="8" s="1"/>
  <c r="N360" i="8" s="1"/>
  <c r="N16" i="18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163" i="16"/>
  <c r="N164" i="16" s="1"/>
  <c r="N165" i="16" s="1"/>
  <c r="N166" i="16" s="1"/>
  <c r="N167" i="16" s="1"/>
  <c r="N168" i="16" s="1"/>
  <c r="N169" i="16" s="1"/>
  <c r="N170" i="16" s="1"/>
  <c r="N171" i="16" s="1"/>
  <c r="N172" i="16" s="1"/>
  <c r="N173" i="16" s="1"/>
  <c r="N174" i="16" s="1"/>
  <c r="N175" i="16" s="1"/>
  <c r="N176" i="16" s="1"/>
  <c r="N177" i="16" s="1"/>
  <c r="N178" i="16" s="1"/>
  <c r="N179" i="16" s="1"/>
  <c r="N180" i="16" s="1"/>
  <c r="N181" i="16" s="1"/>
  <c r="N182" i="16" s="1"/>
  <c r="N183" i="16" s="1"/>
  <c r="N184" i="16" s="1"/>
  <c r="N185" i="16" s="1"/>
  <c r="N186" i="16" s="1"/>
  <c r="N187" i="16" s="1"/>
  <c r="N188" i="16" s="1"/>
  <c r="N189" i="16" s="1"/>
  <c r="N190" i="16" s="1"/>
  <c r="N191" i="16" s="1"/>
  <c r="N192" i="16" s="1"/>
  <c r="N193" i="16" s="1"/>
  <c r="N194" i="16" s="1"/>
  <c r="N195" i="16" s="1"/>
  <c r="N196" i="16" s="1"/>
  <c r="N197" i="16" s="1"/>
  <c r="N198" i="16" s="1"/>
  <c r="N199" i="16" s="1"/>
  <c r="N200" i="16" s="1"/>
  <c r="N201" i="16" s="1"/>
  <c r="N202" i="16" s="1"/>
  <c r="N408" i="13"/>
  <c r="N409" i="13" s="1"/>
  <c r="N410" i="13" s="1"/>
  <c r="N411" i="13" s="1"/>
  <c r="N412" i="13" s="1"/>
  <c r="N413" i="13" s="1"/>
  <c r="N414" i="13" s="1"/>
  <c r="N415" i="13" s="1"/>
  <c r="N416" i="13" s="1"/>
  <c r="N417" i="13" s="1"/>
  <c r="N418" i="13" s="1"/>
  <c r="N419" i="13" s="1"/>
  <c r="N420" i="13" s="1"/>
  <c r="N421" i="13" s="1"/>
  <c r="N422" i="13" s="1"/>
  <c r="N423" i="13" s="1"/>
  <c r="N424" i="13" s="1"/>
  <c r="N425" i="13" s="1"/>
  <c r="N426" i="13" s="1"/>
  <c r="N427" i="13" s="1"/>
  <c r="N428" i="13" s="1"/>
  <c r="N429" i="13" s="1"/>
  <c r="N430" i="13" s="1"/>
  <c r="N431" i="13" s="1"/>
  <c r="N432" i="13" s="1"/>
  <c r="N433" i="13" s="1"/>
  <c r="N434" i="13" s="1"/>
  <c r="N435" i="13" s="1"/>
  <c r="N436" i="13" s="1"/>
  <c r="N437" i="13" s="1"/>
  <c r="N438" i="13" s="1"/>
  <c r="N439" i="13" s="1"/>
  <c r="N440" i="13" s="1"/>
  <c r="N441" i="13" s="1"/>
  <c r="N442" i="13" s="1"/>
  <c r="N443" i="13" s="1"/>
  <c r="N444" i="13" s="1"/>
  <c r="N445" i="13" s="1"/>
  <c r="N446" i="13" s="1"/>
  <c r="N447" i="13" s="1"/>
  <c r="N448" i="13" s="1"/>
  <c r="N449" i="13" s="1"/>
  <c r="N450" i="13" s="1"/>
  <c r="N451" i="13" s="1"/>
  <c r="N452" i="13" s="1"/>
  <c r="N453" i="13" s="1"/>
  <c r="N454" i="13" s="1"/>
  <c r="N455" i="13" s="1"/>
  <c r="N456" i="13" s="1"/>
  <c r="N457" i="13" s="1"/>
  <c r="N458" i="13" s="1"/>
  <c r="N459" i="13" s="1"/>
  <c r="N460" i="13" s="1"/>
  <c r="N461" i="13" s="1"/>
  <c r="N462" i="13" s="1"/>
  <c r="N463" i="13" s="1"/>
  <c r="N464" i="13" s="1"/>
  <c r="N465" i="13" s="1"/>
  <c r="N466" i="13" s="1"/>
  <c r="N467" i="13" s="1"/>
  <c r="N468" i="13" s="1"/>
  <c r="N469" i="13" s="1"/>
  <c r="N470" i="13" s="1"/>
  <c r="N471" i="13" s="1"/>
  <c r="N472" i="13" s="1"/>
  <c r="N473" i="13" s="1"/>
  <c r="N474" i="13" s="1"/>
  <c r="N475" i="13" s="1"/>
  <c r="N476" i="13" s="1"/>
  <c r="N477" i="13" s="1"/>
  <c r="N478" i="13" s="1"/>
  <c r="N479" i="13" s="1"/>
  <c r="N480" i="13" s="1"/>
  <c r="N481" i="13" s="1"/>
  <c r="N482" i="13" s="1"/>
  <c r="N483" i="13" s="1"/>
  <c r="N484" i="13" s="1"/>
  <c r="N485" i="13" s="1"/>
  <c r="N486" i="13" s="1"/>
  <c r="N487" i="13" s="1"/>
  <c r="N91" i="13"/>
  <c r="N92" i="13" s="1"/>
  <c r="N93" i="13" s="1"/>
  <c r="N94" i="13" s="1"/>
  <c r="N95" i="13" s="1"/>
  <c r="N96" i="13" s="1"/>
  <c r="N97" i="13" s="1"/>
  <c r="N98" i="13" s="1"/>
  <c r="N99" i="13" s="1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N134" i="13" s="1"/>
  <c r="N135" i="13" s="1"/>
  <c r="N136" i="13" s="1"/>
  <c r="N137" i="13" s="1"/>
  <c r="N138" i="13" s="1"/>
  <c r="N139" i="13" s="1"/>
  <c r="N48" i="9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298" i="6"/>
  <c r="N299" i="6" s="1"/>
  <c r="N300" i="6" s="1"/>
  <c r="N301" i="6" s="1"/>
  <c r="N302" i="6" s="1"/>
  <c r="N303" i="6" s="1"/>
  <c r="N304" i="6" s="1"/>
  <c r="N305" i="6" s="1"/>
  <c r="N306" i="6" s="1"/>
  <c r="N307" i="6" s="1"/>
  <c r="N308" i="6" s="1"/>
  <c r="N309" i="6" s="1"/>
  <c r="N310" i="6" s="1"/>
  <c r="N311" i="6" s="1"/>
  <c r="N312" i="6" s="1"/>
  <c r="N313" i="6" s="1"/>
  <c r="N314" i="6" s="1"/>
  <c r="N315" i="6" s="1"/>
  <c r="N316" i="6" s="1"/>
  <c r="N317" i="6" s="1"/>
  <c r="N318" i="6" s="1"/>
  <c r="N319" i="6" s="1"/>
  <c r="N320" i="6" s="1"/>
  <c r="N321" i="6" s="1"/>
  <c r="N322" i="6" s="1"/>
  <c r="N323" i="6" s="1"/>
  <c r="N324" i="6" s="1"/>
  <c r="N325" i="6" s="1"/>
  <c r="N326" i="6" s="1"/>
  <c r="N327" i="6" s="1"/>
  <c r="N328" i="6" s="1"/>
  <c r="N329" i="6" s="1"/>
  <c r="N330" i="6" s="1"/>
  <c r="N331" i="6" s="1"/>
  <c r="N332" i="6" s="1"/>
  <c r="N333" i="6" s="1"/>
  <c r="N334" i="6" s="1"/>
  <c r="N335" i="6" s="1"/>
  <c r="N336" i="6" s="1"/>
  <c r="N337" i="6" s="1"/>
  <c r="N338" i="6" s="1"/>
  <c r="N339" i="6" s="1"/>
  <c r="N340" i="6" s="1"/>
  <c r="N341" i="6" s="1"/>
  <c r="N342" i="6" s="1"/>
  <c r="N343" i="6" s="1"/>
  <c r="N344" i="6" s="1"/>
  <c r="N345" i="6" s="1"/>
  <c r="N346" i="6" s="1"/>
  <c r="N347" i="6" s="1"/>
  <c r="N348" i="6" s="1"/>
  <c r="N349" i="6" s="1"/>
  <c r="N350" i="6" s="1"/>
  <c r="N351" i="6" s="1"/>
  <c r="N352" i="6" s="1"/>
  <c r="N353" i="6" s="1"/>
  <c r="N354" i="6" s="1"/>
  <c r="N355" i="6" s="1"/>
  <c r="N356" i="6" s="1"/>
  <c r="N357" i="6" s="1"/>
  <c r="N358" i="6" s="1"/>
  <c r="N359" i="6" s="1"/>
  <c r="N360" i="6" s="1"/>
  <c r="N19" i="10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334" i="13"/>
  <c r="N335" i="13" s="1"/>
  <c r="N336" i="13" s="1"/>
  <c r="N337" i="13" s="1"/>
  <c r="N338" i="13" s="1"/>
  <c r="N339" i="13" s="1"/>
  <c r="N340" i="13" s="1"/>
  <c r="N341" i="13" s="1"/>
  <c r="N342" i="13" s="1"/>
  <c r="N343" i="13" s="1"/>
  <c r="N344" i="13" s="1"/>
  <c r="N345" i="13" s="1"/>
  <c r="N346" i="13" s="1"/>
  <c r="N347" i="13" s="1"/>
  <c r="N348" i="13" s="1"/>
  <c r="N349" i="13" s="1"/>
  <c r="N350" i="13" s="1"/>
  <c r="N351" i="13" s="1"/>
  <c r="N352" i="13" s="1"/>
  <c r="N353" i="13" s="1"/>
  <c r="N354" i="13" s="1"/>
  <c r="N355" i="13" s="1"/>
  <c r="N356" i="13" s="1"/>
  <c r="N357" i="13" s="1"/>
  <c r="N358" i="13" s="1"/>
  <c r="N359" i="13" s="1"/>
  <c r="N360" i="13" s="1"/>
  <c r="N361" i="13" s="1"/>
  <c r="N362" i="13" s="1"/>
  <c r="N363" i="13" s="1"/>
  <c r="N364" i="13" s="1"/>
  <c r="N365" i="13" s="1"/>
  <c r="N366" i="13" s="1"/>
  <c r="N367" i="13" s="1"/>
  <c r="N368" i="13" s="1"/>
  <c r="N369" i="13" s="1"/>
  <c r="N370" i="13" s="1"/>
  <c r="N371" i="13" s="1"/>
  <c r="N372" i="13" s="1"/>
  <c r="N373" i="13" s="1"/>
  <c r="N374" i="13" s="1"/>
  <c r="N375" i="13" s="1"/>
  <c r="N376" i="13" s="1"/>
  <c r="N377" i="13" s="1"/>
  <c r="N378" i="13" s="1"/>
  <c r="N379" i="13" s="1"/>
  <c r="N380" i="13" s="1"/>
  <c r="N381" i="13" s="1"/>
  <c r="N382" i="13" s="1"/>
  <c r="N383" i="13" s="1"/>
  <c r="N384" i="13" s="1"/>
  <c r="N385" i="13" s="1"/>
  <c r="N386" i="13" s="1"/>
  <c r="N387" i="13" s="1"/>
  <c r="N388" i="13" s="1"/>
  <c r="N389" i="13" s="1"/>
  <c r="N390" i="13" s="1"/>
  <c r="N391" i="13" s="1"/>
  <c r="N392" i="13" s="1"/>
  <c r="N393" i="13" s="1"/>
  <c r="N394" i="13" s="1"/>
  <c r="N395" i="13" s="1"/>
  <c r="N396" i="13" s="1"/>
  <c r="N397" i="13" s="1"/>
  <c r="N398" i="13" s="1"/>
  <c r="N399" i="13" s="1"/>
  <c r="N400" i="13" s="1"/>
  <c r="N401" i="13" s="1"/>
  <c r="N402" i="13" s="1"/>
  <c r="N403" i="13" s="1"/>
  <c r="N404" i="13" s="1"/>
  <c r="N405" i="13" s="1"/>
  <c r="N19" i="1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10" i="19"/>
  <c r="N11" i="19" s="1"/>
  <c r="N12" i="19" s="1"/>
  <c r="N13" i="19" s="1"/>
  <c r="N14" i="19" s="1"/>
  <c r="N15" i="19" s="1"/>
  <c r="N16" i="19" s="1"/>
  <c r="N311" i="14"/>
  <c r="N312" i="14" s="1"/>
  <c r="N313" i="14" s="1"/>
  <c r="N314" i="14" s="1"/>
  <c r="N315" i="14" s="1"/>
  <c r="N316" i="14" s="1"/>
  <c r="N317" i="14" s="1"/>
  <c r="N318" i="14" s="1"/>
  <c r="N319" i="14" s="1"/>
  <c r="N320" i="14" s="1"/>
  <c r="N321" i="14" s="1"/>
  <c r="N322" i="14" s="1"/>
  <c r="N323" i="14" s="1"/>
  <c r="N324" i="14" s="1"/>
  <c r="N325" i="14" s="1"/>
  <c r="N326" i="14" s="1"/>
  <c r="N327" i="14" s="1"/>
  <c r="N328" i="14" s="1"/>
  <c r="N329" i="14" s="1"/>
  <c r="N330" i="14" s="1"/>
  <c r="N331" i="14" s="1"/>
  <c r="N332" i="14" s="1"/>
  <c r="N333" i="14" s="1"/>
  <c r="N334" i="14" s="1"/>
  <c r="N335" i="14" s="1"/>
  <c r="N336" i="14" s="1"/>
  <c r="N337" i="14" s="1"/>
  <c r="N338" i="14" s="1"/>
  <c r="N339" i="14" s="1"/>
  <c r="N340" i="14" s="1"/>
  <c r="N341" i="14" s="1"/>
  <c r="N342" i="14" s="1"/>
  <c r="N343" i="14" s="1"/>
  <c r="N344" i="14" s="1"/>
  <c r="N345" i="14" s="1"/>
  <c r="N346" i="14" s="1"/>
  <c r="N347" i="14" s="1"/>
  <c r="N348" i="14" s="1"/>
  <c r="N349" i="14" s="1"/>
  <c r="N350" i="14" s="1"/>
  <c r="N351" i="14" s="1"/>
  <c r="N352" i="14" s="1"/>
  <c r="N353" i="14" s="1"/>
  <c r="N354" i="14" s="1"/>
  <c r="N355" i="14" s="1"/>
  <c r="N356" i="14" s="1"/>
  <c r="N357" i="14" s="1"/>
  <c r="N358" i="14" s="1"/>
  <c r="N359" i="14" s="1"/>
  <c r="N360" i="14" s="1"/>
  <c r="N361" i="14" s="1"/>
  <c r="N362" i="14" s="1"/>
  <c r="N363" i="14" s="1"/>
  <c r="N364" i="14" s="1"/>
  <c r="N365" i="14" s="1"/>
  <c r="N366" i="14" s="1"/>
  <c r="N367" i="14" s="1"/>
  <c r="N368" i="14" s="1"/>
  <c r="N369" i="14" s="1"/>
  <c r="N370" i="14" s="1"/>
  <c r="N256" i="14"/>
  <c r="N257" i="14" s="1"/>
  <c r="N258" i="14" s="1"/>
  <c r="N259" i="14" s="1"/>
  <c r="N260" i="14" s="1"/>
  <c r="N261" i="14" s="1"/>
  <c r="N262" i="14" s="1"/>
  <c r="N263" i="14" s="1"/>
  <c r="N264" i="14" s="1"/>
  <c r="N265" i="14" s="1"/>
  <c r="N266" i="14" s="1"/>
  <c r="N267" i="14" s="1"/>
  <c r="N268" i="14" s="1"/>
  <c r="N269" i="14" s="1"/>
  <c r="N270" i="14" s="1"/>
  <c r="N271" i="14" s="1"/>
  <c r="N272" i="14" s="1"/>
  <c r="N273" i="14" s="1"/>
  <c r="N274" i="14" s="1"/>
  <c r="N275" i="14" s="1"/>
  <c r="N276" i="14" s="1"/>
  <c r="N277" i="14" s="1"/>
  <c r="N278" i="14" s="1"/>
  <c r="N279" i="14" s="1"/>
  <c r="N280" i="14" s="1"/>
  <c r="N281" i="14" s="1"/>
  <c r="N282" i="14" s="1"/>
  <c r="N283" i="14" s="1"/>
  <c r="N284" i="14" s="1"/>
  <c r="N285" i="14" s="1"/>
  <c r="N286" i="14" s="1"/>
  <c r="N287" i="14" s="1"/>
  <c r="N288" i="14" s="1"/>
  <c r="N289" i="14" s="1"/>
  <c r="N290" i="14" s="1"/>
  <c r="N291" i="14" s="1"/>
  <c r="N292" i="14" s="1"/>
  <c r="N293" i="14" s="1"/>
  <c r="N294" i="14" s="1"/>
  <c r="N295" i="14" s="1"/>
  <c r="N296" i="14" s="1"/>
  <c r="N297" i="14" s="1"/>
  <c r="N298" i="14" s="1"/>
  <c r="N299" i="14" s="1"/>
  <c r="N300" i="14" s="1"/>
  <c r="N301" i="14" s="1"/>
  <c r="N302" i="14" s="1"/>
  <c r="N303" i="14" s="1"/>
  <c r="N304" i="14" s="1"/>
  <c r="N305" i="14" s="1"/>
  <c r="N306" i="14" s="1"/>
  <c r="N307" i="14" s="1"/>
  <c r="N308" i="14" s="1"/>
  <c r="N19" i="7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186" i="9"/>
  <c r="N187" i="9" s="1"/>
  <c r="N188" i="9" s="1"/>
  <c r="N189" i="9" s="1"/>
  <c r="N190" i="9" s="1"/>
  <c r="N191" i="9" s="1"/>
  <c r="N192" i="9" s="1"/>
  <c r="N193" i="9" s="1"/>
  <c r="N194" i="9" s="1"/>
  <c r="N195" i="9" s="1"/>
  <c r="N196" i="9" s="1"/>
  <c r="N197" i="9" s="1"/>
  <c r="N198" i="9" s="1"/>
  <c r="N199" i="9" s="1"/>
  <c r="N200" i="9" s="1"/>
  <c r="N201" i="9" s="1"/>
  <c r="N202" i="9" s="1"/>
  <c r="N203" i="9" s="1"/>
  <c r="N204" i="9" s="1"/>
  <c r="N205" i="9" s="1"/>
  <c r="N206" i="9" s="1"/>
  <c r="N207" i="9" s="1"/>
  <c r="N208" i="9" s="1"/>
  <c r="N209" i="9" s="1"/>
  <c r="N210" i="9" s="1"/>
  <c r="N211" i="9" s="1"/>
  <c r="N212" i="9" s="1"/>
  <c r="N213" i="9" s="1"/>
  <c r="N214" i="9" s="1"/>
  <c r="N215" i="9" s="1"/>
  <c r="N216" i="9" s="1"/>
  <c r="N217" i="9" s="1"/>
  <c r="N218" i="9" s="1"/>
  <c r="N219" i="9" s="1"/>
  <c r="N220" i="9" s="1"/>
  <c r="N221" i="9" s="1"/>
  <c r="N222" i="9" s="1"/>
  <c r="N223" i="9" s="1"/>
  <c r="N224" i="9" s="1"/>
  <c r="N225" i="9" s="1"/>
  <c r="N226" i="9" s="1"/>
  <c r="N227" i="9" s="1"/>
  <c r="N228" i="9" s="1"/>
  <c r="N229" i="9" s="1"/>
  <c r="N230" i="9" s="1"/>
  <c r="N231" i="9" s="1"/>
  <c r="N232" i="9" s="1"/>
  <c r="N233" i="9" s="1"/>
  <c r="N234" i="9" s="1"/>
  <c r="N235" i="9" s="1"/>
  <c r="N236" i="9" s="1"/>
  <c r="N237" i="9" s="1"/>
  <c r="N238" i="9" s="1"/>
  <c r="N239" i="9" s="1"/>
  <c r="N240" i="9" s="1"/>
  <c r="N241" i="9" s="1"/>
  <c r="N242" i="9" s="1"/>
  <c r="N468" i="10"/>
  <c r="N469" i="10" s="1"/>
  <c r="N470" i="10" s="1"/>
  <c r="N471" i="10" s="1"/>
  <c r="N472" i="10" s="1"/>
  <c r="N473" i="10" s="1"/>
  <c r="N474" i="10" s="1"/>
  <c r="N475" i="10" s="1"/>
  <c r="N476" i="10" s="1"/>
  <c r="N477" i="10" s="1"/>
  <c r="N478" i="10" s="1"/>
  <c r="N479" i="10" s="1"/>
  <c r="N480" i="10" s="1"/>
  <c r="N481" i="10" s="1"/>
  <c r="N482" i="10" s="1"/>
  <c r="N483" i="10" s="1"/>
  <c r="N484" i="10" s="1"/>
  <c r="N485" i="10" s="1"/>
  <c r="N486" i="10" s="1"/>
  <c r="N487" i="10" s="1"/>
  <c r="N488" i="10" s="1"/>
  <c r="N489" i="10" s="1"/>
  <c r="N490" i="10" s="1"/>
  <c r="N491" i="10" s="1"/>
  <c r="N492" i="10" s="1"/>
  <c r="N493" i="10" s="1"/>
  <c r="N494" i="10" s="1"/>
  <c r="N495" i="10" s="1"/>
  <c r="N496" i="10" s="1"/>
  <c r="N497" i="10" s="1"/>
  <c r="N498" i="10" s="1"/>
  <c r="N499" i="10" s="1"/>
  <c r="N500" i="10" s="1"/>
  <c r="N501" i="10" s="1"/>
  <c r="N502" i="10" s="1"/>
  <c r="N503" i="10" s="1"/>
  <c r="N504" i="10" s="1"/>
  <c r="N505" i="10" s="1"/>
  <c r="N506" i="10" s="1"/>
  <c r="N507" i="10" s="1"/>
  <c r="N508" i="10" s="1"/>
  <c r="N509" i="10" s="1"/>
  <c r="N510" i="10" s="1"/>
  <c r="N511" i="10" s="1"/>
  <c r="N512" i="10" s="1"/>
  <c r="N513" i="10" s="1"/>
  <c r="N514" i="10" s="1"/>
  <c r="N515" i="10" s="1"/>
  <c r="N516" i="10" s="1"/>
  <c r="N517" i="10" s="1"/>
  <c r="N518" i="10" s="1"/>
  <c r="N519" i="10" s="1"/>
  <c r="N520" i="10" s="1"/>
  <c r="N521" i="10" s="1"/>
  <c r="N522" i="10" s="1"/>
  <c r="N523" i="10" s="1"/>
  <c r="N524" i="10" s="1"/>
  <c r="N525" i="10" s="1"/>
  <c r="N526" i="10" s="1"/>
  <c r="N527" i="10" s="1"/>
  <c r="N528" i="10" s="1"/>
  <c r="N529" i="10" s="1"/>
  <c r="N530" i="10" s="1"/>
  <c r="N531" i="10" s="1"/>
  <c r="N532" i="10" s="1"/>
  <c r="N533" i="10" s="1"/>
  <c r="N534" i="10" s="1"/>
  <c r="N535" i="10" s="1"/>
  <c r="N536" i="10" s="1"/>
  <c r="N537" i="10" s="1"/>
  <c r="N538" i="10" s="1"/>
  <c r="N539" i="10" s="1"/>
  <c r="N540" i="10" s="1"/>
  <c r="N541" i="10" s="1"/>
  <c r="N542" i="10" s="1"/>
  <c r="N543" i="10" s="1"/>
  <c r="N544" i="10" s="1"/>
  <c r="N545" i="10" s="1"/>
  <c r="N546" i="10" s="1"/>
  <c r="N547" i="10" s="1"/>
  <c r="N548" i="10" s="1"/>
  <c r="N549" i="10" s="1"/>
  <c r="N550" i="10" s="1"/>
  <c r="N551" i="10" s="1"/>
  <c r="N552" i="10" s="1"/>
  <c r="N553" i="10" s="1"/>
  <c r="N262" i="12"/>
  <c r="N263" i="12" s="1"/>
  <c r="N264" i="12" s="1"/>
  <c r="N265" i="12" s="1"/>
  <c r="N266" i="12" s="1"/>
  <c r="N267" i="12" s="1"/>
  <c r="N268" i="12" s="1"/>
  <c r="N269" i="12" s="1"/>
  <c r="N270" i="12" s="1"/>
  <c r="N271" i="12" s="1"/>
  <c r="N272" i="12" s="1"/>
  <c r="N273" i="12" s="1"/>
  <c r="N274" i="12" s="1"/>
  <c r="N275" i="12" s="1"/>
  <c r="N276" i="12" s="1"/>
  <c r="N277" i="12" s="1"/>
  <c r="N278" i="12" s="1"/>
  <c r="N279" i="12" s="1"/>
  <c r="N280" i="12" s="1"/>
  <c r="N281" i="12" s="1"/>
  <c r="N282" i="12" s="1"/>
  <c r="N283" i="12" s="1"/>
  <c r="N284" i="12" s="1"/>
  <c r="N285" i="12" s="1"/>
  <c r="N286" i="12" s="1"/>
  <c r="N287" i="12" s="1"/>
  <c r="N288" i="12" s="1"/>
  <c r="N289" i="12" s="1"/>
  <c r="N290" i="12" s="1"/>
  <c r="N291" i="12" s="1"/>
  <c r="N292" i="12" s="1"/>
  <c r="N293" i="12" s="1"/>
  <c r="N294" i="12" s="1"/>
  <c r="N295" i="12" s="1"/>
  <c r="N296" i="12" s="1"/>
  <c r="N297" i="12" s="1"/>
  <c r="N298" i="12" s="1"/>
  <c r="N299" i="12" s="1"/>
  <c r="N300" i="12" s="1"/>
  <c r="N301" i="12" s="1"/>
  <c r="N302" i="12" s="1"/>
  <c r="N303" i="12" s="1"/>
  <c r="N304" i="12" s="1"/>
  <c r="N305" i="12" s="1"/>
  <c r="N306" i="12" s="1"/>
  <c r="N307" i="12" s="1"/>
  <c r="N308" i="12" s="1"/>
  <c r="N309" i="12" s="1"/>
  <c r="N310" i="12" s="1"/>
  <c r="N311" i="12" s="1"/>
  <c r="N312" i="12" s="1"/>
  <c r="N313" i="12" s="1"/>
  <c r="N314" i="12" s="1"/>
  <c r="N315" i="12" s="1"/>
  <c r="N316" i="12" s="1"/>
  <c r="N317" i="12" s="1"/>
  <c r="N318" i="12" s="1"/>
  <c r="N319" i="12" s="1"/>
  <c r="N320" i="12" s="1"/>
  <c r="N321" i="12" s="1"/>
  <c r="N322" i="12" s="1"/>
  <c r="N323" i="12" s="1"/>
  <c r="N324" i="12" s="1"/>
  <c r="N325" i="12" s="1"/>
  <c r="N326" i="12" s="1"/>
  <c r="N327" i="12" s="1"/>
  <c r="N328" i="12" s="1"/>
  <c r="N329" i="12" s="1"/>
  <c r="N330" i="12" s="1"/>
  <c r="N331" i="12" s="1"/>
  <c r="N377" i="9"/>
  <c r="N378" i="9" s="1"/>
  <c r="N379" i="9" s="1"/>
  <c r="N380" i="9" s="1"/>
  <c r="N381" i="9" s="1"/>
  <c r="N382" i="9" s="1"/>
  <c r="N383" i="9" s="1"/>
  <c r="N384" i="9" s="1"/>
  <c r="N385" i="9" s="1"/>
  <c r="N386" i="9" s="1"/>
  <c r="N387" i="9" s="1"/>
  <c r="N388" i="9" s="1"/>
  <c r="N389" i="9" s="1"/>
  <c r="N390" i="9" s="1"/>
  <c r="N391" i="9" s="1"/>
  <c r="N392" i="9" s="1"/>
  <c r="N393" i="9" s="1"/>
  <c r="N394" i="9" s="1"/>
  <c r="N395" i="9" s="1"/>
  <c r="N396" i="9" s="1"/>
  <c r="N397" i="9" s="1"/>
  <c r="N398" i="9" s="1"/>
  <c r="N399" i="9" s="1"/>
  <c r="N400" i="9" s="1"/>
  <c r="N401" i="9" s="1"/>
  <c r="N402" i="9" s="1"/>
  <c r="N403" i="9" s="1"/>
  <c r="N404" i="9" s="1"/>
  <c r="N405" i="9" s="1"/>
  <c r="N406" i="9" s="1"/>
  <c r="N407" i="9" s="1"/>
  <c r="N408" i="9" s="1"/>
  <c r="N409" i="9" s="1"/>
  <c r="N410" i="9" s="1"/>
  <c r="N411" i="9" s="1"/>
  <c r="N412" i="9" s="1"/>
  <c r="N413" i="9" s="1"/>
  <c r="N414" i="9" s="1"/>
  <c r="N415" i="9" s="1"/>
  <c r="N416" i="9" s="1"/>
  <c r="N417" i="9" s="1"/>
  <c r="N418" i="9" s="1"/>
  <c r="N419" i="9" s="1"/>
  <c r="N420" i="9" s="1"/>
  <c r="N421" i="9" s="1"/>
  <c r="N422" i="9" s="1"/>
  <c r="N423" i="9" s="1"/>
  <c r="N424" i="9" s="1"/>
  <c r="N425" i="9" s="1"/>
  <c r="N426" i="9" s="1"/>
  <c r="N427" i="9" s="1"/>
  <c r="N428" i="9" s="1"/>
  <c r="N429" i="9" s="1"/>
  <c r="N430" i="9" s="1"/>
  <c r="N431" i="9" s="1"/>
  <c r="N432" i="9" s="1"/>
  <c r="N433" i="9" s="1"/>
  <c r="N434" i="9" s="1"/>
  <c r="N435" i="9" s="1"/>
  <c r="N436" i="9" s="1"/>
  <c r="N437" i="9" s="1"/>
  <c r="N438" i="9" s="1"/>
  <c r="N439" i="9" s="1"/>
  <c r="N440" i="9" s="1"/>
  <c r="N441" i="9" s="1"/>
  <c r="N442" i="9" s="1"/>
  <c r="N443" i="9" s="1"/>
  <c r="N444" i="9" s="1"/>
  <c r="N445" i="9" s="1"/>
  <c r="N446" i="9" s="1"/>
  <c r="N447" i="9" s="1"/>
  <c r="N448" i="9" s="1"/>
  <c r="N449" i="9" s="1"/>
  <c r="N408" i="12"/>
  <c r="N409" i="12" s="1"/>
  <c r="N410" i="12" s="1"/>
  <c r="N411" i="12" s="1"/>
  <c r="N412" i="12" s="1"/>
  <c r="N413" i="12" s="1"/>
  <c r="N414" i="12" s="1"/>
  <c r="N415" i="12" s="1"/>
  <c r="N416" i="12" s="1"/>
  <c r="N417" i="12" s="1"/>
  <c r="N418" i="12" s="1"/>
  <c r="N419" i="12" s="1"/>
  <c r="N420" i="12" s="1"/>
  <c r="N421" i="12" s="1"/>
  <c r="N422" i="12" s="1"/>
  <c r="N423" i="12" s="1"/>
  <c r="N424" i="12" s="1"/>
  <c r="N425" i="12" s="1"/>
  <c r="N426" i="12" s="1"/>
  <c r="N427" i="12" s="1"/>
  <c r="N428" i="12" s="1"/>
  <c r="N429" i="12" s="1"/>
  <c r="N430" i="12" s="1"/>
  <c r="N431" i="12" s="1"/>
  <c r="N432" i="12" s="1"/>
  <c r="N433" i="12" s="1"/>
  <c r="N434" i="12" s="1"/>
  <c r="N435" i="12" s="1"/>
  <c r="N436" i="12" s="1"/>
  <c r="N437" i="12" s="1"/>
  <c r="N438" i="12" s="1"/>
  <c r="N439" i="12" s="1"/>
  <c r="N440" i="12" s="1"/>
  <c r="N441" i="12" s="1"/>
  <c r="N442" i="12" s="1"/>
  <c r="N443" i="12" s="1"/>
  <c r="N444" i="12" s="1"/>
  <c r="N445" i="12" s="1"/>
  <c r="N446" i="12" s="1"/>
  <c r="N447" i="12" s="1"/>
  <c r="N448" i="12" s="1"/>
  <c r="N449" i="12" s="1"/>
  <c r="N450" i="12" s="1"/>
  <c r="N451" i="12" s="1"/>
  <c r="N452" i="12" s="1"/>
  <c r="N453" i="12" s="1"/>
  <c r="N454" i="12" s="1"/>
  <c r="N455" i="12" s="1"/>
  <c r="N456" i="12" s="1"/>
  <c r="N457" i="12" s="1"/>
  <c r="N458" i="12" s="1"/>
  <c r="N459" i="12" s="1"/>
  <c r="N460" i="12" s="1"/>
  <c r="N461" i="12" s="1"/>
  <c r="N462" i="12" s="1"/>
  <c r="N463" i="12" s="1"/>
  <c r="N464" i="12" s="1"/>
  <c r="N465" i="12" s="1"/>
  <c r="N466" i="12" s="1"/>
  <c r="N467" i="12" s="1"/>
  <c r="N468" i="12" s="1"/>
  <c r="N469" i="12" s="1"/>
  <c r="N470" i="12" s="1"/>
  <c r="N471" i="12" s="1"/>
  <c r="N472" i="12" s="1"/>
  <c r="N473" i="12" s="1"/>
  <c r="N474" i="12" s="1"/>
  <c r="N475" i="12" s="1"/>
  <c r="N476" i="12" s="1"/>
  <c r="N477" i="12" s="1"/>
  <c r="N478" i="12" s="1"/>
  <c r="N479" i="12" s="1"/>
  <c r="N480" i="12" s="1"/>
  <c r="N481" i="12" s="1"/>
  <c r="N482" i="12" s="1"/>
  <c r="N483" i="12" s="1"/>
  <c r="N484" i="12" s="1"/>
  <c r="N485" i="12" s="1"/>
  <c r="N486" i="12" s="1"/>
  <c r="N487" i="12" s="1"/>
  <c r="N262" i="13"/>
  <c r="N263" i="13" s="1"/>
  <c r="N264" i="13" s="1"/>
  <c r="N265" i="13" s="1"/>
  <c r="N266" i="13" s="1"/>
  <c r="N267" i="13" s="1"/>
  <c r="N268" i="13" s="1"/>
  <c r="N269" i="13" s="1"/>
  <c r="N270" i="13" s="1"/>
  <c r="N271" i="13" s="1"/>
  <c r="N272" i="13" s="1"/>
  <c r="N273" i="13" s="1"/>
  <c r="N274" i="13" s="1"/>
  <c r="N275" i="13" s="1"/>
  <c r="N276" i="13" s="1"/>
  <c r="N277" i="13" s="1"/>
  <c r="N278" i="13" s="1"/>
  <c r="N279" i="13" s="1"/>
  <c r="N280" i="13" s="1"/>
  <c r="N281" i="13" s="1"/>
  <c r="N282" i="13" s="1"/>
  <c r="N283" i="13" s="1"/>
  <c r="N284" i="13" s="1"/>
  <c r="N285" i="13" s="1"/>
  <c r="N286" i="13" s="1"/>
  <c r="N287" i="13" s="1"/>
  <c r="N288" i="13" s="1"/>
  <c r="N289" i="13" s="1"/>
  <c r="N290" i="13" s="1"/>
  <c r="N291" i="13" s="1"/>
  <c r="N292" i="13" s="1"/>
  <c r="N293" i="13" s="1"/>
  <c r="N294" i="13" s="1"/>
  <c r="N295" i="13" s="1"/>
  <c r="N296" i="13" s="1"/>
  <c r="N297" i="13" s="1"/>
  <c r="N298" i="13" s="1"/>
  <c r="N299" i="13" s="1"/>
  <c r="N300" i="13" s="1"/>
  <c r="N301" i="13" s="1"/>
  <c r="N302" i="13" s="1"/>
  <c r="N303" i="13" s="1"/>
  <c r="N304" i="13" s="1"/>
  <c r="N305" i="13" s="1"/>
  <c r="N306" i="13" s="1"/>
  <c r="N307" i="13" s="1"/>
  <c r="N308" i="13" s="1"/>
  <c r="N309" i="13" s="1"/>
  <c r="N310" i="13" s="1"/>
  <c r="N311" i="13" s="1"/>
  <c r="N312" i="13" s="1"/>
  <c r="N313" i="13" s="1"/>
  <c r="N314" i="13" s="1"/>
  <c r="N315" i="13" s="1"/>
  <c r="N316" i="13" s="1"/>
  <c r="N317" i="13" s="1"/>
  <c r="N318" i="13" s="1"/>
  <c r="N319" i="13" s="1"/>
  <c r="N320" i="13" s="1"/>
  <c r="N321" i="13" s="1"/>
  <c r="N322" i="13" s="1"/>
  <c r="N323" i="13" s="1"/>
  <c r="N324" i="13" s="1"/>
  <c r="N325" i="13" s="1"/>
  <c r="N326" i="13" s="1"/>
  <c r="N327" i="13" s="1"/>
  <c r="N328" i="13" s="1"/>
  <c r="N329" i="13" s="1"/>
  <c r="N330" i="13" s="1"/>
  <c r="N331" i="13" s="1"/>
  <c r="N4" i="7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364" i="18"/>
  <c r="N365" i="18" s="1"/>
  <c r="N366" i="18" s="1"/>
  <c r="N367" i="18" s="1"/>
  <c r="N368" i="18" s="1"/>
  <c r="N369" i="18" s="1"/>
  <c r="N370" i="18" s="1"/>
  <c r="N371" i="18" s="1"/>
  <c r="N372" i="18" s="1"/>
  <c r="N373" i="18" s="1"/>
  <c r="N374" i="18" s="1"/>
  <c r="N375" i="18" s="1"/>
  <c r="N376" i="18" s="1"/>
  <c r="N377" i="18" s="1"/>
  <c r="N378" i="18" s="1"/>
  <c r="N379" i="18" s="1"/>
  <c r="N380" i="18" s="1"/>
  <c r="N381" i="18" s="1"/>
  <c r="N382" i="18" s="1"/>
  <c r="N383" i="18" s="1"/>
  <c r="N384" i="18" s="1"/>
  <c r="N385" i="18" s="1"/>
  <c r="N386" i="18" s="1"/>
  <c r="N387" i="18" s="1"/>
  <c r="N388" i="18" s="1"/>
  <c r="N389" i="18" s="1"/>
  <c r="N390" i="18" s="1"/>
  <c r="N391" i="18" s="1"/>
  <c r="N392" i="18" s="1"/>
  <c r="N393" i="18" s="1"/>
  <c r="N394" i="18" s="1"/>
  <c r="N395" i="18" s="1"/>
  <c r="N396" i="18" s="1"/>
  <c r="N397" i="18" s="1"/>
  <c r="N398" i="18" s="1"/>
  <c r="N399" i="18" s="1"/>
  <c r="N400" i="18" s="1"/>
  <c r="N401" i="18" s="1"/>
  <c r="N402" i="18" s="1"/>
  <c r="N403" i="18" s="1"/>
  <c r="N404" i="18" s="1"/>
  <c r="N405" i="18" s="1"/>
  <c r="N406" i="18" s="1"/>
  <c r="N407" i="18" s="1"/>
  <c r="N408" i="18" s="1"/>
  <c r="N409" i="18" s="1"/>
  <c r="N436" i="7"/>
  <c r="N437" i="7" s="1"/>
  <c r="N438" i="7" s="1"/>
  <c r="N439" i="7" s="1"/>
  <c r="N440" i="7" s="1"/>
  <c r="N441" i="7" s="1"/>
  <c r="N442" i="7" s="1"/>
  <c r="N443" i="7" s="1"/>
  <c r="N444" i="7" s="1"/>
  <c r="N445" i="7" s="1"/>
  <c r="N446" i="7" s="1"/>
  <c r="N447" i="7" s="1"/>
  <c r="N448" i="7" s="1"/>
  <c r="N449" i="7" s="1"/>
  <c r="N450" i="7" s="1"/>
  <c r="N451" i="7" s="1"/>
  <c r="N452" i="7" s="1"/>
  <c r="N453" i="7" s="1"/>
  <c r="N454" i="7" s="1"/>
  <c r="N455" i="7" s="1"/>
  <c r="N456" i="7" s="1"/>
  <c r="N457" i="7" s="1"/>
  <c r="N458" i="7" s="1"/>
  <c r="N459" i="7" s="1"/>
  <c r="N460" i="7" s="1"/>
  <c r="N461" i="7" s="1"/>
  <c r="N462" i="7" s="1"/>
  <c r="N463" i="7" s="1"/>
  <c r="N464" i="7" s="1"/>
  <c r="N465" i="7" s="1"/>
  <c r="N466" i="7" s="1"/>
  <c r="N467" i="7" s="1"/>
  <c r="N468" i="7" s="1"/>
  <c r="N469" i="7" s="1"/>
  <c r="N470" i="7" s="1"/>
  <c r="N471" i="7" s="1"/>
  <c r="N472" i="7" s="1"/>
  <c r="N473" i="7" s="1"/>
  <c r="N474" i="7" s="1"/>
  <c r="N475" i="7" s="1"/>
  <c r="N476" i="7" s="1"/>
  <c r="N477" i="7" s="1"/>
  <c r="N478" i="7" s="1"/>
  <c r="N479" i="7" s="1"/>
  <c r="N480" i="7" s="1"/>
  <c r="N481" i="7" s="1"/>
  <c r="N482" i="7" s="1"/>
  <c r="N483" i="7" s="1"/>
  <c r="N484" i="7" s="1"/>
  <c r="N485" i="7" s="1"/>
  <c r="N486" i="7" s="1"/>
  <c r="N487" i="7" s="1"/>
  <c r="N488" i="7" s="1"/>
  <c r="N489" i="7" s="1"/>
  <c r="N490" i="7" s="1"/>
  <c r="N491" i="7" s="1"/>
  <c r="N492" i="7" s="1"/>
  <c r="N493" i="7" s="1"/>
  <c r="N494" i="7" s="1"/>
  <c r="N495" i="7" s="1"/>
  <c r="N496" i="7" s="1"/>
  <c r="N497" i="7" s="1"/>
  <c r="N498" i="7" s="1"/>
  <c r="N499" i="7" s="1"/>
  <c r="N500" i="7" s="1"/>
  <c r="N501" i="7" s="1"/>
  <c r="N502" i="7" s="1"/>
  <c r="N503" i="7" s="1"/>
  <c r="N504" i="7" s="1"/>
  <c r="N505" i="7" s="1"/>
  <c r="N506" i="7" s="1"/>
  <c r="N507" i="7" s="1"/>
  <c r="N508" i="7" s="1"/>
  <c r="N509" i="7" s="1"/>
  <c r="N510" i="7" s="1"/>
  <c r="N511" i="7" s="1"/>
  <c r="N512" i="7" s="1"/>
  <c r="N513" i="7" s="1"/>
  <c r="N514" i="7" s="1"/>
  <c r="N515" i="7" s="1"/>
  <c r="N516" i="7" s="1"/>
  <c r="N517" i="7" s="1"/>
  <c r="N373" i="16"/>
  <c r="N374" i="16" s="1"/>
  <c r="N375" i="16" s="1"/>
  <c r="N376" i="16" s="1"/>
  <c r="N377" i="16" s="1"/>
  <c r="N378" i="16" s="1"/>
  <c r="N379" i="16" s="1"/>
  <c r="N380" i="16" s="1"/>
  <c r="N381" i="16" s="1"/>
  <c r="N382" i="16" s="1"/>
  <c r="N383" i="16" s="1"/>
  <c r="N384" i="16" s="1"/>
  <c r="N385" i="16" s="1"/>
  <c r="N386" i="16" s="1"/>
  <c r="N387" i="16" s="1"/>
  <c r="N388" i="16" s="1"/>
  <c r="N389" i="16" s="1"/>
  <c r="N390" i="16" s="1"/>
  <c r="N391" i="16" s="1"/>
  <c r="N392" i="16" s="1"/>
  <c r="N393" i="16" s="1"/>
  <c r="N394" i="16" s="1"/>
  <c r="N395" i="16" s="1"/>
  <c r="N396" i="16" s="1"/>
  <c r="N397" i="16" s="1"/>
  <c r="N398" i="16" s="1"/>
  <c r="N399" i="16" s="1"/>
  <c r="N400" i="16" s="1"/>
  <c r="N401" i="16" s="1"/>
  <c r="N402" i="16" s="1"/>
  <c r="N403" i="16" s="1"/>
  <c r="N404" i="16" s="1"/>
  <c r="N405" i="16" s="1"/>
  <c r="N406" i="16" s="1"/>
  <c r="N407" i="16" s="1"/>
  <c r="N408" i="16" s="1"/>
  <c r="N409" i="16" s="1"/>
  <c r="N410" i="16" s="1"/>
  <c r="N411" i="16" s="1"/>
  <c r="N412" i="16" s="1"/>
  <c r="N413" i="16" s="1"/>
  <c r="N414" i="16" s="1"/>
  <c r="N415" i="16" s="1"/>
  <c r="N416" i="16" s="1"/>
  <c r="N417" i="16" s="1"/>
  <c r="N418" i="16" s="1"/>
  <c r="N419" i="16" s="1"/>
  <c r="N420" i="16" s="1"/>
  <c r="N421" i="16" s="1"/>
  <c r="N422" i="16" s="1"/>
  <c r="N423" i="16" s="1"/>
  <c r="N424" i="16" s="1"/>
  <c r="N425" i="16" s="1"/>
  <c r="N426" i="16" s="1"/>
  <c r="N427" i="16" s="1"/>
  <c r="N428" i="16" s="1"/>
  <c r="N429" i="16" s="1"/>
  <c r="N430" i="16" s="1"/>
  <c r="N431" i="16" s="1"/>
  <c r="N432" i="16" s="1"/>
  <c r="N433" i="16" s="1"/>
  <c r="N434" i="16" s="1"/>
  <c r="N435" i="16" s="1"/>
  <c r="N436" i="16" s="1"/>
  <c r="N437" i="16" s="1"/>
  <c r="N438" i="16" s="1"/>
  <c r="N439" i="16" s="1"/>
  <c r="N440" i="16" s="1"/>
  <c r="N441" i="16" s="1"/>
  <c r="N442" i="16" s="1"/>
  <c r="N443" i="16" s="1"/>
  <c r="N444" i="16" s="1"/>
  <c r="N445" i="16" s="1"/>
  <c r="N19" i="6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19" i="9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205" i="16"/>
  <c r="N206" i="16" s="1"/>
  <c r="N207" i="16" s="1"/>
  <c r="N208" i="16" s="1"/>
  <c r="N209" i="16" s="1"/>
  <c r="N210" i="16" s="1"/>
  <c r="N211" i="16" s="1"/>
  <c r="N212" i="16" s="1"/>
  <c r="N213" i="16" s="1"/>
  <c r="N214" i="16" s="1"/>
  <c r="N215" i="16" s="1"/>
  <c r="N216" i="16" s="1"/>
  <c r="N217" i="16" s="1"/>
  <c r="N218" i="16" s="1"/>
  <c r="N219" i="16" s="1"/>
  <c r="N220" i="16" s="1"/>
  <c r="N221" i="16" s="1"/>
  <c r="N222" i="16" s="1"/>
  <c r="N223" i="16" s="1"/>
  <c r="N224" i="16" s="1"/>
  <c r="N225" i="16" s="1"/>
  <c r="N226" i="16" s="1"/>
  <c r="N227" i="16" s="1"/>
  <c r="N228" i="16" s="1"/>
  <c r="N229" i="16" s="1"/>
  <c r="N230" i="16" s="1"/>
  <c r="N231" i="16" s="1"/>
  <c r="N232" i="16" s="1"/>
  <c r="N233" i="16" s="1"/>
  <c r="N234" i="16" s="1"/>
  <c r="N235" i="16" s="1"/>
  <c r="N236" i="16" s="1"/>
  <c r="N237" i="16" s="1"/>
  <c r="N238" i="16" s="1"/>
  <c r="N239" i="16" s="1"/>
  <c r="N240" i="16" s="1"/>
  <c r="N241" i="16" s="1"/>
  <c r="N242" i="16" s="1"/>
  <c r="N243" i="16" s="1"/>
  <c r="N244" i="16" s="1"/>
  <c r="N245" i="16" s="1"/>
  <c r="N246" i="16" s="1"/>
  <c r="N247" i="16" s="1"/>
  <c r="N248" i="16" s="1"/>
  <c r="N249" i="16" s="1"/>
  <c r="N250" i="16" s="1"/>
  <c r="N251" i="16" s="1"/>
  <c r="N252" i="16" s="1"/>
  <c r="N253" i="16" s="1"/>
  <c r="N130" i="8"/>
  <c r="N131" i="8" s="1"/>
  <c r="N132" i="8" s="1"/>
  <c r="N133" i="8" s="1"/>
  <c r="N134" i="8" s="1"/>
  <c r="N135" i="8" s="1"/>
  <c r="N136" i="8" s="1"/>
  <c r="N137" i="8" s="1"/>
  <c r="N138" i="8" s="1"/>
  <c r="N139" i="8" s="1"/>
  <c r="N140" i="8" s="1"/>
  <c r="N141" i="8" s="1"/>
  <c r="N142" i="8" s="1"/>
  <c r="N143" i="8" s="1"/>
  <c r="N144" i="8" s="1"/>
  <c r="N145" i="8" s="1"/>
  <c r="N146" i="8" s="1"/>
  <c r="N147" i="8" s="1"/>
  <c r="N148" i="8" s="1"/>
  <c r="N149" i="8" s="1"/>
  <c r="N150" i="8" s="1"/>
  <c r="N151" i="8" s="1"/>
  <c r="N152" i="8" s="1"/>
  <c r="N153" i="8" s="1"/>
  <c r="N154" i="8" s="1"/>
  <c r="N155" i="8" s="1"/>
  <c r="N156" i="8" s="1"/>
  <c r="N157" i="8" s="1"/>
  <c r="N158" i="8" s="1"/>
  <c r="N159" i="8" s="1"/>
  <c r="N160" i="8" s="1"/>
  <c r="N161" i="8" s="1"/>
  <c r="N162" i="8" s="1"/>
  <c r="N163" i="8" s="1"/>
  <c r="N164" i="8" s="1"/>
  <c r="N165" i="8" s="1"/>
  <c r="N166" i="8" s="1"/>
  <c r="N167" i="8" s="1"/>
  <c r="N168" i="8" s="1"/>
  <c r="N169" i="8" s="1"/>
  <c r="N170" i="8" s="1"/>
  <c r="N171" i="8" s="1"/>
  <c r="N172" i="8" s="1"/>
  <c r="N173" i="8" s="1"/>
  <c r="N174" i="8" s="1"/>
  <c r="N175" i="8" s="1"/>
  <c r="N363" i="8"/>
  <c r="N364" i="8" s="1"/>
  <c r="N365" i="8" s="1"/>
  <c r="N366" i="8" s="1"/>
  <c r="N367" i="8" s="1"/>
  <c r="N368" i="8" s="1"/>
  <c r="N369" i="8" s="1"/>
  <c r="N370" i="8" s="1"/>
  <c r="N371" i="8" s="1"/>
  <c r="N372" i="8" s="1"/>
  <c r="N373" i="8" s="1"/>
  <c r="N374" i="8" s="1"/>
  <c r="N375" i="8" s="1"/>
  <c r="N376" i="8" s="1"/>
  <c r="N377" i="8" s="1"/>
  <c r="N378" i="8" s="1"/>
  <c r="N379" i="8" s="1"/>
  <c r="N380" i="8" s="1"/>
  <c r="N381" i="8" s="1"/>
  <c r="N382" i="8" s="1"/>
  <c r="N383" i="8" s="1"/>
  <c r="N384" i="8" s="1"/>
  <c r="N385" i="8" s="1"/>
  <c r="N386" i="8" s="1"/>
  <c r="N387" i="8" s="1"/>
  <c r="N388" i="8" s="1"/>
  <c r="N389" i="8" s="1"/>
  <c r="N390" i="8" s="1"/>
  <c r="N391" i="8" s="1"/>
  <c r="N392" i="8" s="1"/>
  <c r="N393" i="8" s="1"/>
  <c r="N394" i="8" s="1"/>
  <c r="N395" i="8" s="1"/>
  <c r="N396" i="8" s="1"/>
  <c r="N397" i="8" s="1"/>
  <c r="N398" i="8" s="1"/>
  <c r="N399" i="8" s="1"/>
  <c r="N400" i="8" s="1"/>
  <c r="N401" i="8" s="1"/>
  <c r="N402" i="8" s="1"/>
  <c r="N403" i="8" s="1"/>
  <c r="N404" i="8" s="1"/>
  <c r="N405" i="8" s="1"/>
  <c r="N406" i="8" s="1"/>
  <c r="N407" i="8" s="1"/>
  <c r="N408" i="8" s="1"/>
  <c r="N409" i="8" s="1"/>
  <c r="N410" i="8" s="1"/>
  <c r="N411" i="8" s="1"/>
  <c r="N412" i="8" s="1"/>
  <c r="N413" i="8" s="1"/>
  <c r="N414" i="8" s="1"/>
  <c r="N415" i="8" s="1"/>
  <c r="N416" i="8" s="1"/>
  <c r="N417" i="8" s="1"/>
  <c r="N418" i="8" s="1"/>
  <c r="N419" i="8" s="1"/>
  <c r="N420" i="8" s="1"/>
  <c r="N421" i="8" s="1"/>
  <c r="N422" i="8" s="1"/>
  <c r="N423" i="8" s="1"/>
  <c r="N424" i="8" s="1"/>
  <c r="N425" i="8" s="1"/>
  <c r="N426" i="8" s="1"/>
  <c r="N427" i="8" s="1"/>
  <c r="N428" i="8" s="1"/>
  <c r="N429" i="8" s="1"/>
  <c r="N430" i="8" s="1"/>
  <c r="N431" i="8" s="1"/>
  <c r="N432" i="8" s="1"/>
  <c r="N433" i="8" s="1"/>
  <c r="N79" i="19"/>
  <c r="N80" i="19" s="1"/>
  <c r="N81" i="19" s="1"/>
  <c r="N82" i="19" s="1"/>
  <c r="N83" i="19" s="1"/>
  <c r="N84" i="19" s="1"/>
  <c r="N85" i="19" s="1"/>
  <c r="N86" i="19" s="1"/>
  <c r="N87" i="19" s="1"/>
  <c r="N88" i="19" s="1"/>
  <c r="N89" i="19" s="1"/>
  <c r="N90" i="19" s="1"/>
  <c r="N91" i="19" s="1"/>
  <c r="N92" i="19" s="1"/>
  <c r="N93" i="19" s="1"/>
  <c r="N94" i="19" s="1"/>
  <c r="N363" i="6"/>
  <c r="N364" i="6" s="1"/>
  <c r="N365" i="6" s="1"/>
  <c r="N366" i="6" s="1"/>
  <c r="N367" i="6" s="1"/>
  <c r="N368" i="6" s="1"/>
  <c r="N369" i="6" s="1"/>
  <c r="N370" i="6" s="1"/>
  <c r="N371" i="6" s="1"/>
  <c r="N372" i="6" s="1"/>
  <c r="N373" i="6" s="1"/>
  <c r="N374" i="6" s="1"/>
  <c r="N375" i="6" s="1"/>
  <c r="N376" i="6" s="1"/>
  <c r="N377" i="6" s="1"/>
  <c r="N378" i="6" s="1"/>
  <c r="N379" i="6" s="1"/>
  <c r="N380" i="6" s="1"/>
  <c r="N381" i="6" s="1"/>
  <c r="N382" i="6" s="1"/>
  <c r="N383" i="6" s="1"/>
  <c r="N384" i="6" s="1"/>
  <c r="N385" i="6" s="1"/>
  <c r="N386" i="6" s="1"/>
  <c r="N387" i="6" s="1"/>
  <c r="N388" i="6" s="1"/>
  <c r="N389" i="6" s="1"/>
  <c r="N390" i="6" s="1"/>
  <c r="N391" i="6" s="1"/>
  <c r="N392" i="6" s="1"/>
  <c r="N393" i="6" s="1"/>
  <c r="N394" i="6" s="1"/>
  <c r="N395" i="6" s="1"/>
  <c r="N396" i="6" s="1"/>
  <c r="N397" i="6" s="1"/>
  <c r="N398" i="6" s="1"/>
  <c r="N399" i="6" s="1"/>
  <c r="N400" i="6" s="1"/>
  <c r="N401" i="6" s="1"/>
  <c r="N402" i="6" s="1"/>
  <c r="N403" i="6" s="1"/>
  <c r="N404" i="6" s="1"/>
  <c r="N405" i="6" s="1"/>
  <c r="N406" i="6" s="1"/>
  <c r="N407" i="6" s="1"/>
  <c r="N408" i="6" s="1"/>
  <c r="N409" i="6" s="1"/>
  <c r="N410" i="6" s="1"/>
  <c r="N411" i="6" s="1"/>
  <c r="N412" i="6" s="1"/>
  <c r="N413" i="6" s="1"/>
  <c r="N414" i="6" s="1"/>
  <c r="N415" i="6" s="1"/>
  <c r="N416" i="6" s="1"/>
  <c r="N417" i="6" s="1"/>
  <c r="N418" i="6" s="1"/>
  <c r="N419" i="6" s="1"/>
  <c r="N420" i="6" s="1"/>
  <c r="N421" i="6" s="1"/>
  <c r="N422" i="6" s="1"/>
  <c r="N423" i="6" s="1"/>
  <c r="N424" i="6" s="1"/>
  <c r="N425" i="6" s="1"/>
  <c r="N426" i="6" s="1"/>
  <c r="N427" i="6" s="1"/>
  <c r="N428" i="6" s="1"/>
  <c r="N429" i="6" s="1"/>
  <c r="N430" i="6" s="1"/>
  <c r="N431" i="6" s="1"/>
  <c r="N432" i="6" s="1"/>
  <c r="N433" i="6" s="1"/>
  <c r="N136" i="9"/>
  <c r="N137" i="9" s="1"/>
  <c r="N138" i="9" s="1"/>
  <c r="N139" i="9" s="1"/>
  <c r="N140" i="9" s="1"/>
  <c r="N141" i="9" s="1"/>
  <c r="N142" i="9" s="1"/>
  <c r="N143" i="9" s="1"/>
  <c r="N144" i="9" s="1"/>
  <c r="N145" i="9" s="1"/>
  <c r="N146" i="9" s="1"/>
  <c r="N147" i="9" s="1"/>
  <c r="N148" i="9" s="1"/>
  <c r="N149" i="9" s="1"/>
  <c r="N150" i="9" s="1"/>
  <c r="N151" i="9" s="1"/>
  <c r="N152" i="9" s="1"/>
  <c r="N153" i="9" s="1"/>
  <c r="N154" i="9" s="1"/>
  <c r="N155" i="9" s="1"/>
  <c r="N156" i="9" s="1"/>
  <c r="N157" i="9" s="1"/>
  <c r="N158" i="9" s="1"/>
  <c r="N159" i="9" s="1"/>
  <c r="N160" i="9" s="1"/>
  <c r="N161" i="9" s="1"/>
  <c r="N162" i="9" s="1"/>
  <c r="N163" i="9" s="1"/>
  <c r="N164" i="9" s="1"/>
  <c r="N165" i="9" s="1"/>
  <c r="N166" i="9" s="1"/>
  <c r="N167" i="9" s="1"/>
  <c r="N168" i="9" s="1"/>
  <c r="N169" i="9" s="1"/>
  <c r="N170" i="9" s="1"/>
  <c r="N171" i="9" s="1"/>
  <c r="N172" i="9" s="1"/>
  <c r="N173" i="9" s="1"/>
  <c r="N174" i="9" s="1"/>
  <c r="N175" i="9" s="1"/>
  <c r="N176" i="9" s="1"/>
  <c r="N177" i="9" s="1"/>
  <c r="N178" i="9" s="1"/>
  <c r="N179" i="9" s="1"/>
  <c r="N180" i="9" s="1"/>
  <c r="N181" i="9" s="1"/>
  <c r="N182" i="9" s="1"/>
  <c r="N183" i="9" s="1"/>
  <c r="N31" i="19"/>
  <c r="N32" i="19" s="1"/>
  <c r="N33" i="19" s="1"/>
  <c r="N34" i="19" s="1"/>
  <c r="N35" i="19" s="1"/>
  <c r="N36" i="19" s="1"/>
  <c r="N37" i="19" s="1"/>
  <c r="N38" i="19" s="1"/>
  <c r="N39" i="19" s="1"/>
  <c r="N40" i="19" s="1"/>
  <c r="N85" i="6"/>
  <c r="N86" i="6" s="1"/>
  <c r="N87" i="6" s="1"/>
  <c r="N88" i="6" s="1"/>
  <c r="N89" i="6" s="1"/>
  <c r="N90" i="6" s="1"/>
  <c r="N91" i="6" s="1"/>
  <c r="N92" i="6" s="1"/>
  <c r="N93" i="6" s="1"/>
  <c r="N94" i="6" s="1"/>
  <c r="N95" i="6" s="1"/>
  <c r="N96" i="6" s="1"/>
  <c r="N97" i="6" s="1"/>
  <c r="N98" i="6" s="1"/>
  <c r="N99" i="6" s="1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19" i="6" s="1"/>
  <c r="N120" i="6" s="1"/>
  <c r="N121" i="6" s="1"/>
  <c r="N122" i="6" s="1"/>
  <c r="N123" i="6" s="1"/>
  <c r="N124" i="6" s="1"/>
  <c r="N125" i="6" s="1"/>
  <c r="N126" i="6" s="1"/>
  <c r="N127" i="6" s="1"/>
  <c r="N256" i="16"/>
  <c r="N257" i="16" s="1"/>
  <c r="N258" i="16" s="1"/>
  <c r="N259" i="16" s="1"/>
  <c r="N260" i="16" s="1"/>
  <c r="N261" i="16" s="1"/>
  <c r="N262" i="16" s="1"/>
  <c r="N263" i="16" s="1"/>
  <c r="N264" i="16" s="1"/>
  <c r="N265" i="16" s="1"/>
  <c r="N266" i="16" s="1"/>
  <c r="N267" i="16" s="1"/>
  <c r="N268" i="16" s="1"/>
  <c r="N269" i="16" s="1"/>
  <c r="N270" i="16" s="1"/>
  <c r="N271" i="16" s="1"/>
  <c r="N272" i="16" s="1"/>
  <c r="N273" i="16" s="1"/>
  <c r="N274" i="16" s="1"/>
  <c r="N275" i="16" s="1"/>
  <c r="N276" i="16" s="1"/>
  <c r="N277" i="16" s="1"/>
  <c r="N278" i="16" s="1"/>
  <c r="N279" i="16" s="1"/>
  <c r="N280" i="16" s="1"/>
  <c r="N281" i="16" s="1"/>
  <c r="N282" i="16" s="1"/>
  <c r="N283" i="16" s="1"/>
  <c r="N284" i="16" s="1"/>
  <c r="N285" i="16" s="1"/>
  <c r="N286" i="16" s="1"/>
  <c r="N287" i="16" s="1"/>
  <c r="N288" i="16" s="1"/>
  <c r="N289" i="16" s="1"/>
  <c r="N290" i="16" s="1"/>
  <c r="N291" i="16" s="1"/>
  <c r="N292" i="16" s="1"/>
  <c r="N293" i="16" s="1"/>
  <c r="N294" i="16" s="1"/>
  <c r="N295" i="16" s="1"/>
  <c r="N296" i="16" s="1"/>
  <c r="N297" i="16" s="1"/>
  <c r="N298" i="16" s="1"/>
  <c r="N299" i="16" s="1"/>
  <c r="N300" i="16" s="1"/>
  <c r="N301" i="16" s="1"/>
  <c r="N302" i="16" s="1"/>
  <c r="N303" i="16" s="1"/>
  <c r="N304" i="16" s="1"/>
  <c r="N305" i="16" s="1"/>
  <c r="N306" i="16" s="1"/>
  <c r="N307" i="16" s="1"/>
  <c r="N308" i="16" s="1"/>
  <c r="N199" i="12"/>
  <c r="N200" i="12" s="1"/>
  <c r="N201" i="12" s="1"/>
  <c r="N202" i="12" s="1"/>
  <c r="N203" i="12" s="1"/>
  <c r="N204" i="12" s="1"/>
  <c r="N205" i="12" s="1"/>
  <c r="N206" i="12" s="1"/>
  <c r="N207" i="12" s="1"/>
  <c r="N208" i="12" s="1"/>
  <c r="N209" i="12" s="1"/>
  <c r="N210" i="12" s="1"/>
  <c r="N211" i="12" s="1"/>
  <c r="N212" i="12" s="1"/>
  <c r="N213" i="12" s="1"/>
  <c r="N214" i="12" s="1"/>
  <c r="N215" i="12" s="1"/>
  <c r="N216" i="12" s="1"/>
  <c r="N217" i="12" s="1"/>
  <c r="N218" i="12" s="1"/>
  <c r="N219" i="12" s="1"/>
  <c r="N220" i="12" s="1"/>
  <c r="N221" i="12" s="1"/>
  <c r="N222" i="12" s="1"/>
  <c r="N223" i="12" s="1"/>
  <c r="N224" i="12" s="1"/>
  <c r="N225" i="12" s="1"/>
  <c r="N226" i="12" s="1"/>
  <c r="N227" i="12" s="1"/>
  <c r="N228" i="12" s="1"/>
  <c r="N229" i="12" s="1"/>
  <c r="N230" i="12" s="1"/>
  <c r="N231" i="12" s="1"/>
  <c r="N232" i="12" s="1"/>
  <c r="N233" i="12" s="1"/>
  <c r="N234" i="12" s="1"/>
  <c r="N235" i="12" s="1"/>
  <c r="N236" i="12" s="1"/>
  <c r="N237" i="12" s="1"/>
  <c r="N238" i="12" s="1"/>
  <c r="N239" i="12" s="1"/>
  <c r="N240" i="12" s="1"/>
  <c r="N241" i="12" s="1"/>
  <c r="N242" i="12" s="1"/>
  <c r="N243" i="12" s="1"/>
  <c r="N244" i="12" s="1"/>
  <c r="N245" i="12" s="1"/>
  <c r="N246" i="12" s="1"/>
  <c r="N247" i="12" s="1"/>
  <c r="N248" i="12" s="1"/>
  <c r="N249" i="12" s="1"/>
  <c r="N250" i="12" s="1"/>
  <c r="N251" i="12" s="1"/>
  <c r="N252" i="12" s="1"/>
  <c r="N253" i="12" s="1"/>
  <c r="N254" i="12" s="1"/>
  <c r="N255" i="12" s="1"/>
  <c r="N256" i="12" s="1"/>
  <c r="N257" i="12" s="1"/>
  <c r="N258" i="12" s="1"/>
  <c r="N259" i="12" s="1"/>
  <c r="N163" i="17"/>
  <c r="N164" i="17" s="1"/>
  <c r="N165" i="17" s="1"/>
  <c r="N166" i="17" s="1"/>
  <c r="N167" i="17" s="1"/>
  <c r="N168" i="17" s="1"/>
  <c r="N169" i="17" s="1"/>
  <c r="N170" i="17" s="1"/>
  <c r="N171" i="17" s="1"/>
  <c r="N172" i="17" s="1"/>
  <c r="N173" i="17" s="1"/>
  <c r="N174" i="17" s="1"/>
  <c r="N175" i="17" s="1"/>
  <c r="N176" i="17" s="1"/>
  <c r="N177" i="17" s="1"/>
  <c r="N178" i="17" s="1"/>
  <c r="N179" i="17" s="1"/>
  <c r="N180" i="17" s="1"/>
  <c r="N181" i="17" s="1"/>
  <c r="N182" i="17" s="1"/>
  <c r="N183" i="17" s="1"/>
  <c r="N184" i="17" s="1"/>
  <c r="N185" i="17" s="1"/>
  <c r="N186" i="17" s="1"/>
  <c r="N187" i="17" s="1"/>
  <c r="N188" i="17" s="1"/>
  <c r="N189" i="17" s="1"/>
  <c r="N190" i="17" s="1"/>
  <c r="N191" i="17" s="1"/>
  <c r="N192" i="17" s="1"/>
  <c r="N193" i="17" s="1"/>
  <c r="N194" i="17" s="1"/>
  <c r="N195" i="17" s="1"/>
  <c r="N196" i="17" s="1"/>
  <c r="N197" i="17" s="1"/>
  <c r="N198" i="17" s="1"/>
  <c r="N199" i="17" s="1"/>
  <c r="N200" i="17" s="1"/>
  <c r="N201" i="17" s="1"/>
  <c r="N202" i="17" s="1"/>
  <c r="N142" i="10"/>
  <c r="N143" i="10" s="1"/>
  <c r="N144" i="10" s="1"/>
  <c r="N145" i="10" s="1"/>
  <c r="N146" i="10" s="1"/>
  <c r="N147" i="10" s="1"/>
  <c r="N148" i="10" s="1"/>
  <c r="N149" i="10" s="1"/>
  <c r="N150" i="10" s="1"/>
  <c r="N151" i="10" s="1"/>
  <c r="N152" i="10" s="1"/>
  <c r="N153" i="10" s="1"/>
  <c r="N154" i="10" s="1"/>
  <c r="N155" i="10" s="1"/>
  <c r="N156" i="10" s="1"/>
  <c r="N157" i="10" s="1"/>
  <c r="N158" i="10" s="1"/>
  <c r="N159" i="10" s="1"/>
  <c r="N160" i="10" s="1"/>
  <c r="N161" i="10" s="1"/>
  <c r="N162" i="10" s="1"/>
  <c r="N163" i="10" s="1"/>
  <c r="N164" i="10" s="1"/>
  <c r="N165" i="10" s="1"/>
  <c r="N166" i="10" s="1"/>
  <c r="N167" i="10" s="1"/>
  <c r="N168" i="10" s="1"/>
  <c r="N169" i="10" s="1"/>
  <c r="N170" i="10" s="1"/>
  <c r="N171" i="10" s="1"/>
  <c r="N172" i="10" s="1"/>
  <c r="N173" i="10" s="1"/>
  <c r="N174" i="10" s="1"/>
  <c r="N175" i="10" s="1"/>
  <c r="N176" i="10" s="1"/>
  <c r="N177" i="10" s="1"/>
  <c r="N178" i="10" s="1"/>
  <c r="N179" i="10" s="1"/>
  <c r="N180" i="10" s="1"/>
  <c r="N181" i="10" s="1"/>
  <c r="N182" i="10" s="1"/>
  <c r="N183" i="10" s="1"/>
  <c r="N184" i="10" s="1"/>
  <c r="N185" i="10" s="1"/>
  <c r="N186" i="10" s="1"/>
  <c r="N187" i="10" s="1"/>
  <c r="N188" i="10" s="1"/>
  <c r="N189" i="10" s="1"/>
  <c r="N190" i="10" s="1"/>
  <c r="N191" i="10" s="1"/>
  <c r="N19" i="16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93" i="10"/>
  <c r="N94" i="10" s="1"/>
  <c r="N95" i="10" s="1"/>
  <c r="N96" i="10" s="1"/>
  <c r="N97" i="10" s="1"/>
  <c r="N98" i="10" s="1"/>
  <c r="N99" i="10" s="1"/>
  <c r="N100" i="10" s="1"/>
  <c r="N101" i="10" s="1"/>
  <c r="N102" i="10" s="1"/>
  <c r="N103" i="10" s="1"/>
  <c r="N104" i="10" s="1"/>
  <c r="N105" i="10" s="1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19" i="10" s="1"/>
  <c r="N120" i="10" s="1"/>
  <c r="N121" i="10" s="1"/>
  <c r="N122" i="10" s="1"/>
  <c r="N123" i="10" s="1"/>
  <c r="N124" i="10" s="1"/>
  <c r="N125" i="10" s="1"/>
  <c r="N126" i="10" s="1"/>
  <c r="N127" i="10" s="1"/>
  <c r="N128" i="10" s="1"/>
  <c r="N129" i="10" s="1"/>
  <c r="N130" i="10" s="1"/>
  <c r="N131" i="10" s="1"/>
  <c r="N132" i="10" s="1"/>
  <c r="N133" i="10" s="1"/>
  <c r="N134" i="10" s="1"/>
  <c r="N135" i="10" s="1"/>
  <c r="N136" i="10" s="1"/>
  <c r="N137" i="10" s="1"/>
  <c r="N138" i="10" s="1"/>
  <c r="N139" i="10" s="1"/>
  <c r="N130" i="7"/>
  <c r="N131" i="7" s="1"/>
  <c r="N132" i="7" s="1"/>
  <c r="N133" i="7" s="1"/>
  <c r="N134" i="7" s="1"/>
  <c r="N135" i="7" s="1"/>
  <c r="N136" i="7" s="1"/>
  <c r="N137" i="7" s="1"/>
  <c r="N138" i="7" s="1"/>
  <c r="N139" i="7" s="1"/>
  <c r="N140" i="7" s="1"/>
  <c r="N141" i="7" s="1"/>
  <c r="N142" i="7" s="1"/>
  <c r="N143" i="7" s="1"/>
  <c r="N144" i="7" s="1"/>
  <c r="N145" i="7" s="1"/>
  <c r="N146" i="7" s="1"/>
  <c r="N147" i="7" s="1"/>
  <c r="N148" i="7" s="1"/>
  <c r="N149" i="7" s="1"/>
  <c r="N150" i="7" s="1"/>
  <c r="N151" i="7" s="1"/>
  <c r="N152" i="7" s="1"/>
  <c r="N153" i="7" s="1"/>
  <c r="N154" i="7" s="1"/>
  <c r="N155" i="7" s="1"/>
  <c r="N156" i="7" s="1"/>
  <c r="N157" i="7" s="1"/>
  <c r="N158" i="7" s="1"/>
  <c r="N159" i="7" s="1"/>
  <c r="N160" i="7" s="1"/>
  <c r="N161" i="7" s="1"/>
  <c r="N162" i="7" s="1"/>
  <c r="N163" i="7" s="1"/>
  <c r="N164" i="7" s="1"/>
  <c r="N165" i="7" s="1"/>
  <c r="N166" i="7" s="1"/>
  <c r="N167" i="7" s="1"/>
  <c r="N168" i="7" s="1"/>
  <c r="N169" i="7" s="1"/>
  <c r="N170" i="7" s="1"/>
  <c r="N171" i="7" s="1"/>
  <c r="N172" i="7" s="1"/>
  <c r="N173" i="7" s="1"/>
  <c r="N174" i="7" s="1"/>
  <c r="N175" i="7" s="1"/>
  <c r="N19" i="13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199" i="11"/>
  <c r="N200" i="11" s="1"/>
  <c r="N201" i="11" s="1"/>
  <c r="N202" i="11" s="1"/>
  <c r="N203" i="11" s="1"/>
  <c r="N204" i="11" s="1"/>
  <c r="N205" i="11" s="1"/>
  <c r="N206" i="11" s="1"/>
  <c r="N207" i="11" s="1"/>
  <c r="N208" i="11" s="1"/>
  <c r="N209" i="11" s="1"/>
  <c r="N210" i="11" s="1"/>
  <c r="N211" i="11" s="1"/>
  <c r="N212" i="11" s="1"/>
  <c r="N213" i="11" s="1"/>
  <c r="N214" i="11" s="1"/>
  <c r="N215" i="11" s="1"/>
  <c r="N216" i="11" s="1"/>
  <c r="N217" i="11" s="1"/>
  <c r="N218" i="11" s="1"/>
  <c r="N219" i="11" s="1"/>
  <c r="N220" i="11" s="1"/>
  <c r="N221" i="11" s="1"/>
  <c r="N222" i="11" s="1"/>
  <c r="N223" i="11" s="1"/>
  <c r="N224" i="11" s="1"/>
  <c r="N225" i="11" s="1"/>
  <c r="N226" i="11" s="1"/>
  <c r="N227" i="11" s="1"/>
  <c r="N228" i="11" s="1"/>
  <c r="N229" i="11" s="1"/>
  <c r="N230" i="11" s="1"/>
  <c r="N231" i="11" s="1"/>
  <c r="N232" i="11" s="1"/>
  <c r="N233" i="11" s="1"/>
  <c r="N234" i="11" s="1"/>
  <c r="N235" i="11" s="1"/>
  <c r="N236" i="11" s="1"/>
  <c r="N237" i="11" s="1"/>
  <c r="N238" i="11" s="1"/>
  <c r="N239" i="11" s="1"/>
  <c r="N240" i="11" s="1"/>
  <c r="N241" i="11" s="1"/>
  <c r="N242" i="11" s="1"/>
  <c r="N243" i="11" s="1"/>
  <c r="N244" i="11" s="1"/>
  <c r="N245" i="11" s="1"/>
  <c r="N246" i="11" s="1"/>
  <c r="N247" i="11" s="1"/>
  <c r="N248" i="11" s="1"/>
  <c r="N249" i="11" s="1"/>
  <c r="N250" i="11" s="1"/>
  <c r="N251" i="11" s="1"/>
  <c r="N252" i="11" s="1"/>
  <c r="N253" i="11" s="1"/>
  <c r="N254" i="11" s="1"/>
  <c r="N255" i="11" s="1"/>
  <c r="N256" i="11" s="1"/>
  <c r="N257" i="11" s="1"/>
  <c r="N258" i="11" s="1"/>
  <c r="N259" i="11" s="1"/>
  <c r="N262" i="11"/>
  <c r="N263" i="11" s="1"/>
  <c r="N264" i="11" s="1"/>
  <c r="N265" i="11" s="1"/>
  <c r="N266" i="11" s="1"/>
  <c r="N267" i="11" s="1"/>
  <c r="N268" i="11" s="1"/>
  <c r="N269" i="11" s="1"/>
  <c r="N270" i="11" s="1"/>
  <c r="N271" i="11" s="1"/>
  <c r="N272" i="11" s="1"/>
  <c r="N273" i="11" s="1"/>
  <c r="N274" i="11" s="1"/>
  <c r="N275" i="11" s="1"/>
  <c r="N276" i="11" s="1"/>
  <c r="N277" i="11" s="1"/>
  <c r="N278" i="11" s="1"/>
  <c r="N279" i="11" s="1"/>
  <c r="N280" i="11" s="1"/>
  <c r="N281" i="11" s="1"/>
  <c r="N282" i="11" s="1"/>
  <c r="N283" i="11" s="1"/>
  <c r="N284" i="11" s="1"/>
  <c r="N285" i="11" s="1"/>
  <c r="N286" i="11" s="1"/>
  <c r="N287" i="11" s="1"/>
  <c r="N288" i="11" s="1"/>
  <c r="N289" i="11" s="1"/>
  <c r="N290" i="11" s="1"/>
  <c r="N291" i="11" s="1"/>
  <c r="N292" i="11" s="1"/>
  <c r="N293" i="11" s="1"/>
  <c r="N294" i="11" s="1"/>
  <c r="N295" i="11" s="1"/>
  <c r="N296" i="11" s="1"/>
  <c r="N297" i="11" s="1"/>
  <c r="N298" i="11" s="1"/>
  <c r="N299" i="11" s="1"/>
  <c r="N300" i="11" s="1"/>
  <c r="N301" i="11" s="1"/>
  <c r="N302" i="11" s="1"/>
  <c r="N303" i="11" s="1"/>
  <c r="N304" i="11" s="1"/>
  <c r="N305" i="11" s="1"/>
  <c r="N306" i="11" s="1"/>
  <c r="N307" i="11" s="1"/>
  <c r="N308" i="11" s="1"/>
  <c r="N309" i="11" s="1"/>
  <c r="N310" i="11" s="1"/>
  <c r="N311" i="11" s="1"/>
  <c r="N312" i="11" s="1"/>
  <c r="N313" i="11" s="1"/>
  <c r="N314" i="11" s="1"/>
  <c r="N315" i="11" s="1"/>
  <c r="N316" i="11" s="1"/>
  <c r="N317" i="11" s="1"/>
  <c r="N318" i="11" s="1"/>
  <c r="N319" i="11" s="1"/>
  <c r="N320" i="11" s="1"/>
  <c r="N321" i="11" s="1"/>
  <c r="N322" i="11" s="1"/>
  <c r="N323" i="11" s="1"/>
  <c r="N324" i="11" s="1"/>
  <c r="N325" i="11" s="1"/>
  <c r="N326" i="11" s="1"/>
  <c r="N327" i="11" s="1"/>
  <c r="N328" i="11" s="1"/>
  <c r="N329" i="11" s="1"/>
  <c r="N330" i="11" s="1"/>
  <c r="N331" i="11" s="1"/>
  <c r="N307" i="18"/>
  <c r="N308" i="18" s="1"/>
  <c r="N309" i="18" s="1"/>
  <c r="N310" i="18" s="1"/>
  <c r="N311" i="18" s="1"/>
  <c r="N312" i="18" s="1"/>
  <c r="N313" i="18" s="1"/>
  <c r="N314" i="18" s="1"/>
  <c r="N315" i="18" s="1"/>
  <c r="N316" i="18" s="1"/>
  <c r="N317" i="18" s="1"/>
  <c r="N318" i="18" s="1"/>
  <c r="N319" i="18" s="1"/>
  <c r="N320" i="18" s="1"/>
  <c r="N321" i="18" s="1"/>
  <c r="N322" i="18" s="1"/>
  <c r="N323" i="18" s="1"/>
  <c r="N324" i="18" s="1"/>
  <c r="N325" i="18" s="1"/>
  <c r="N326" i="18" s="1"/>
  <c r="N327" i="18" s="1"/>
  <c r="N328" i="18" s="1"/>
  <c r="N329" i="18" s="1"/>
  <c r="N330" i="18" s="1"/>
  <c r="N331" i="18" s="1"/>
  <c r="N332" i="18" s="1"/>
  <c r="N333" i="18" s="1"/>
  <c r="N334" i="18" s="1"/>
  <c r="N335" i="18" s="1"/>
  <c r="N336" i="18" s="1"/>
  <c r="N337" i="18" s="1"/>
  <c r="N338" i="18" s="1"/>
  <c r="N339" i="18" s="1"/>
  <c r="N340" i="18" s="1"/>
  <c r="N341" i="18" s="1"/>
  <c r="N342" i="18" s="1"/>
  <c r="N343" i="18" s="1"/>
  <c r="N344" i="18" s="1"/>
  <c r="N345" i="18" s="1"/>
  <c r="N346" i="18" s="1"/>
  <c r="N347" i="18" s="1"/>
  <c r="N348" i="18" s="1"/>
  <c r="N349" i="18" s="1"/>
  <c r="N350" i="18" s="1"/>
  <c r="N351" i="18" s="1"/>
  <c r="N352" i="18" s="1"/>
  <c r="N353" i="18" s="1"/>
  <c r="N354" i="18" s="1"/>
  <c r="N355" i="18" s="1"/>
  <c r="N356" i="18" s="1"/>
  <c r="N357" i="18" s="1"/>
  <c r="N358" i="18" s="1"/>
  <c r="N359" i="18" s="1"/>
  <c r="N360" i="18" s="1"/>
  <c r="N361" i="18" s="1"/>
  <c r="N311" i="17"/>
  <c r="N312" i="17" s="1"/>
  <c r="N313" i="17" s="1"/>
  <c r="N314" i="17" s="1"/>
  <c r="N315" i="17" s="1"/>
  <c r="N316" i="17" s="1"/>
  <c r="N317" i="17" s="1"/>
  <c r="N318" i="17" s="1"/>
  <c r="N319" i="17" s="1"/>
  <c r="N320" i="17" s="1"/>
  <c r="N321" i="17" s="1"/>
  <c r="N322" i="17" s="1"/>
  <c r="N323" i="17" s="1"/>
  <c r="N324" i="17" s="1"/>
  <c r="N325" i="17" s="1"/>
  <c r="N326" i="17" s="1"/>
  <c r="N327" i="17" s="1"/>
  <c r="N328" i="17" s="1"/>
  <c r="N329" i="17" s="1"/>
  <c r="N330" i="17" s="1"/>
  <c r="N331" i="17" s="1"/>
  <c r="N332" i="17" s="1"/>
  <c r="N333" i="17" s="1"/>
  <c r="N334" i="17" s="1"/>
  <c r="N335" i="17" s="1"/>
  <c r="N336" i="17" s="1"/>
  <c r="N337" i="17" s="1"/>
  <c r="N338" i="17" s="1"/>
  <c r="N339" i="17" s="1"/>
  <c r="N340" i="17" s="1"/>
  <c r="N341" i="17" s="1"/>
  <c r="N342" i="17" s="1"/>
  <c r="N343" i="17" s="1"/>
  <c r="N344" i="17" s="1"/>
  <c r="N345" i="17" s="1"/>
  <c r="N346" i="17" s="1"/>
  <c r="N347" i="17" s="1"/>
  <c r="N348" i="17" s="1"/>
  <c r="N349" i="17" s="1"/>
  <c r="N350" i="17" s="1"/>
  <c r="N351" i="17" s="1"/>
  <c r="N352" i="17" s="1"/>
  <c r="N353" i="17" s="1"/>
  <c r="N354" i="17" s="1"/>
  <c r="N355" i="17" s="1"/>
  <c r="N356" i="17" s="1"/>
  <c r="N357" i="17" s="1"/>
  <c r="N358" i="17" s="1"/>
  <c r="N359" i="17" s="1"/>
  <c r="N360" i="17" s="1"/>
  <c r="N361" i="17" s="1"/>
  <c r="N362" i="17" s="1"/>
  <c r="N363" i="17" s="1"/>
  <c r="N364" i="17" s="1"/>
  <c r="N365" i="17" s="1"/>
  <c r="N366" i="17" s="1"/>
  <c r="N367" i="17" s="1"/>
  <c r="N368" i="17" s="1"/>
  <c r="N369" i="17" s="1"/>
  <c r="N370" i="17" s="1"/>
  <c r="N490" i="13"/>
  <c r="N491" i="13" s="1"/>
  <c r="N492" i="13" s="1"/>
  <c r="N493" i="13" s="1"/>
  <c r="N494" i="13" s="1"/>
  <c r="N495" i="13" s="1"/>
  <c r="N496" i="13" s="1"/>
  <c r="N497" i="13" s="1"/>
  <c r="N498" i="13" s="1"/>
  <c r="N499" i="13" s="1"/>
  <c r="N500" i="13" s="1"/>
  <c r="N501" i="13" s="1"/>
  <c r="N502" i="13" s="1"/>
  <c r="N503" i="13" s="1"/>
  <c r="N504" i="13" s="1"/>
  <c r="N505" i="13" s="1"/>
  <c r="N506" i="13" s="1"/>
  <c r="N507" i="13" s="1"/>
  <c r="N508" i="13" s="1"/>
  <c r="N509" i="13" s="1"/>
  <c r="N510" i="13" s="1"/>
  <c r="N511" i="13" s="1"/>
  <c r="N512" i="13" s="1"/>
  <c r="N513" i="13" s="1"/>
  <c r="N514" i="13" s="1"/>
  <c r="N515" i="13" s="1"/>
  <c r="N516" i="13" s="1"/>
  <c r="N517" i="13" s="1"/>
  <c r="N518" i="13" s="1"/>
  <c r="N519" i="13" s="1"/>
  <c r="N520" i="13" s="1"/>
  <c r="N521" i="13" s="1"/>
  <c r="N522" i="13" s="1"/>
  <c r="N523" i="13" s="1"/>
  <c r="N524" i="13" s="1"/>
  <c r="N525" i="13" s="1"/>
  <c r="N526" i="13" s="1"/>
  <c r="N527" i="13" s="1"/>
  <c r="N528" i="13" s="1"/>
  <c r="N529" i="13" s="1"/>
  <c r="N530" i="13" s="1"/>
  <c r="N531" i="13" s="1"/>
  <c r="N532" i="13" s="1"/>
  <c r="N533" i="13" s="1"/>
  <c r="N534" i="13" s="1"/>
  <c r="N535" i="13" s="1"/>
  <c r="N536" i="13" s="1"/>
  <c r="N537" i="13" s="1"/>
  <c r="N538" i="13" s="1"/>
  <c r="N539" i="13" s="1"/>
  <c r="N540" i="13" s="1"/>
  <c r="N541" i="13" s="1"/>
  <c r="N542" i="13" s="1"/>
  <c r="N543" i="13" s="1"/>
  <c r="N544" i="13" s="1"/>
  <c r="N545" i="13" s="1"/>
  <c r="N546" i="13" s="1"/>
  <c r="N547" i="13" s="1"/>
  <c r="N548" i="13" s="1"/>
  <c r="N549" i="13" s="1"/>
  <c r="N550" i="13" s="1"/>
  <c r="N551" i="13" s="1"/>
  <c r="N552" i="13" s="1"/>
  <c r="N553" i="13" s="1"/>
  <c r="N554" i="13" s="1"/>
  <c r="N555" i="13" s="1"/>
  <c r="N556" i="13" s="1"/>
  <c r="N557" i="13" s="1"/>
  <c r="N558" i="13" s="1"/>
  <c r="N559" i="13" s="1"/>
  <c r="N560" i="13" s="1"/>
  <c r="N561" i="13" s="1"/>
  <c r="N562" i="13" s="1"/>
  <c r="N563" i="13" s="1"/>
  <c r="N564" i="13" s="1"/>
  <c r="N565" i="13" s="1"/>
  <c r="N566" i="13" s="1"/>
  <c r="N567" i="13" s="1"/>
  <c r="N568" i="13" s="1"/>
  <c r="N569" i="13" s="1"/>
  <c r="N570" i="13" s="1"/>
  <c r="N571" i="13" s="1"/>
  <c r="N572" i="13" s="1"/>
  <c r="N573" i="13" s="1"/>
  <c r="N574" i="13" s="1"/>
  <c r="N575" i="13" s="1"/>
  <c r="N576" i="13" s="1"/>
  <c r="N577" i="13" s="1"/>
  <c r="N578" i="13" s="1"/>
  <c r="N579" i="13" s="1"/>
  <c r="N580" i="13" s="1"/>
  <c r="N311" i="16"/>
  <c r="N312" i="16" s="1"/>
  <c r="N313" i="16" s="1"/>
  <c r="N314" i="16" s="1"/>
  <c r="N315" i="16" s="1"/>
  <c r="N316" i="16" s="1"/>
  <c r="N317" i="16" s="1"/>
  <c r="N318" i="16" s="1"/>
  <c r="N319" i="16" s="1"/>
  <c r="N320" i="16" s="1"/>
  <c r="N321" i="16" s="1"/>
  <c r="N322" i="16" s="1"/>
  <c r="N323" i="16" s="1"/>
  <c r="N324" i="16" s="1"/>
  <c r="N325" i="16" s="1"/>
  <c r="N326" i="16" s="1"/>
  <c r="N327" i="16" s="1"/>
  <c r="N328" i="16" s="1"/>
  <c r="N329" i="16" s="1"/>
  <c r="N330" i="16" s="1"/>
  <c r="N331" i="16" s="1"/>
  <c r="N332" i="16" s="1"/>
  <c r="N333" i="16" s="1"/>
  <c r="N334" i="16" s="1"/>
  <c r="N335" i="16" s="1"/>
  <c r="N336" i="16" s="1"/>
  <c r="N337" i="16" s="1"/>
  <c r="N338" i="16" s="1"/>
  <c r="N339" i="16" s="1"/>
  <c r="N340" i="16" s="1"/>
  <c r="N341" i="16" s="1"/>
  <c r="N342" i="16" s="1"/>
  <c r="N343" i="16" s="1"/>
  <c r="N344" i="16" s="1"/>
  <c r="N345" i="16" s="1"/>
  <c r="N346" i="16" s="1"/>
  <c r="N347" i="16" s="1"/>
  <c r="N348" i="16" s="1"/>
  <c r="N349" i="16" s="1"/>
  <c r="N350" i="16" s="1"/>
  <c r="N351" i="16" s="1"/>
  <c r="N352" i="16" s="1"/>
  <c r="N353" i="16" s="1"/>
  <c r="N354" i="16" s="1"/>
  <c r="N355" i="16" s="1"/>
  <c r="N356" i="16" s="1"/>
  <c r="N357" i="16" s="1"/>
  <c r="N358" i="16" s="1"/>
  <c r="N359" i="16" s="1"/>
  <c r="N360" i="16" s="1"/>
  <c r="N361" i="16" s="1"/>
  <c r="N362" i="16" s="1"/>
  <c r="N363" i="16" s="1"/>
  <c r="N364" i="16" s="1"/>
  <c r="N365" i="16" s="1"/>
  <c r="N366" i="16" s="1"/>
  <c r="N367" i="16" s="1"/>
  <c r="N368" i="16" s="1"/>
  <c r="N369" i="16" s="1"/>
  <c r="N370" i="16" s="1"/>
  <c r="N490" i="11"/>
  <c r="N491" i="11" s="1"/>
  <c r="N492" i="11" s="1"/>
  <c r="N493" i="11" s="1"/>
  <c r="N494" i="11" s="1"/>
  <c r="N495" i="11" s="1"/>
  <c r="N496" i="11" s="1"/>
  <c r="N497" i="11" s="1"/>
  <c r="N498" i="11" s="1"/>
  <c r="N499" i="11" s="1"/>
  <c r="N500" i="11" s="1"/>
  <c r="N501" i="11" s="1"/>
  <c r="N502" i="11" s="1"/>
  <c r="N503" i="11" s="1"/>
  <c r="N504" i="11" s="1"/>
  <c r="N505" i="11" s="1"/>
  <c r="N506" i="11" s="1"/>
  <c r="N507" i="11" s="1"/>
  <c r="N508" i="11" s="1"/>
  <c r="N509" i="11" s="1"/>
  <c r="N510" i="11" s="1"/>
  <c r="N511" i="11" s="1"/>
  <c r="N512" i="11" s="1"/>
  <c r="N513" i="11" s="1"/>
  <c r="N514" i="11" s="1"/>
  <c r="N515" i="11" s="1"/>
  <c r="N516" i="11" s="1"/>
  <c r="N517" i="11" s="1"/>
  <c r="N518" i="11" s="1"/>
  <c r="N519" i="11" s="1"/>
  <c r="N520" i="11" s="1"/>
  <c r="N521" i="11" s="1"/>
  <c r="N522" i="11" s="1"/>
  <c r="N523" i="11" s="1"/>
  <c r="N524" i="11" s="1"/>
  <c r="N525" i="11" s="1"/>
  <c r="N526" i="11" s="1"/>
  <c r="N527" i="11" s="1"/>
  <c r="N528" i="11" s="1"/>
  <c r="N529" i="11" s="1"/>
  <c r="N530" i="11" s="1"/>
  <c r="N531" i="11" s="1"/>
  <c r="N532" i="11" s="1"/>
  <c r="N533" i="11" s="1"/>
  <c r="N534" i="11" s="1"/>
  <c r="N535" i="11" s="1"/>
  <c r="N536" i="11" s="1"/>
  <c r="N537" i="11" s="1"/>
  <c r="N538" i="11" s="1"/>
  <c r="N539" i="11" s="1"/>
  <c r="N540" i="11" s="1"/>
  <c r="N541" i="11" s="1"/>
  <c r="N542" i="11" s="1"/>
  <c r="N543" i="11" s="1"/>
  <c r="N544" i="11" s="1"/>
  <c r="N545" i="11" s="1"/>
  <c r="N546" i="11" s="1"/>
  <c r="N547" i="11" s="1"/>
  <c r="N548" i="11" s="1"/>
  <c r="N549" i="11" s="1"/>
  <c r="N550" i="11" s="1"/>
  <c r="N551" i="11" s="1"/>
  <c r="N552" i="11" s="1"/>
  <c r="N553" i="11" s="1"/>
  <c r="N554" i="11" s="1"/>
  <c r="N555" i="11" s="1"/>
  <c r="N556" i="11" s="1"/>
  <c r="N557" i="11" s="1"/>
  <c r="N558" i="11" s="1"/>
  <c r="N559" i="11" s="1"/>
  <c r="N560" i="11" s="1"/>
  <c r="N561" i="11" s="1"/>
  <c r="N562" i="11" s="1"/>
  <c r="N563" i="11" s="1"/>
  <c r="N564" i="11" s="1"/>
  <c r="N565" i="11" s="1"/>
  <c r="N566" i="11" s="1"/>
  <c r="N567" i="11" s="1"/>
  <c r="N568" i="11" s="1"/>
  <c r="N569" i="11" s="1"/>
  <c r="N570" i="11" s="1"/>
  <c r="N571" i="11" s="1"/>
  <c r="N572" i="11" s="1"/>
  <c r="N573" i="11" s="1"/>
  <c r="N574" i="11" s="1"/>
  <c r="N575" i="11" s="1"/>
  <c r="N576" i="11" s="1"/>
  <c r="N577" i="11" s="1"/>
  <c r="N578" i="11" s="1"/>
  <c r="N579" i="11" s="1"/>
  <c r="N580" i="11" s="1"/>
  <c r="N106" i="18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19" i="18" s="1"/>
  <c r="N120" i="18" s="1"/>
  <c r="N121" i="18" s="1"/>
  <c r="N122" i="18" s="1"/>
  <c r="N123" i="18" s="1"/>
  <c r="N124" i="18" s="1"/>
  <c r="N125" i="18" s="1"/>
  <c r="N126" i="18" s="1"/>
  <c r="N127" i="18" s="1"/>
  <c r="N128" i="18" s="1"/>
  <c r="N129" i="18" s="1"/>
  <c r="N130" i="18" s="1"/>
  <c r="N131" i="18" s="1"/>
  <c r="N132" i="18" s="1"/>
  <c r="N133" i="18" s="1"/>
  <c r="N134" i="18" s="1"/>
  <c r="N135" i="18" s="1"/>
  <c r="N136" i="18" s="1"/>
  <c r="N137" i="18" s="1"/>
  <c r="N138" i="18" s="1"/>
  <c r="N139" i="18" s="1"/>
  <c r="N140" i="18" s="1"/>
  <c r="N141" i="18" s="1"/>
  <c r="N142" i="18" s="1"/>
  <c r="N49" i="1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N84" i="11" s="1"/>
  <c r="N85" i="11" s="1"/>
  <c r="N86" i="11" s="1"/>
  <c r="N87" i="11" s="1"/>
  <c r="N88" i="11" s="1"/>
  <c r="N46" i="8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142" i="12"/>
  <c r="N143" i="12" s="1"/>
  <c r="N144" i="12" s="1"/>
  <c r="N145" i="12" s="1"/>
  <c r="N146" i="12" s="1"/>
  <c r="N147" i="12" s="1"/>
  <c r="N148" i="12" s="1"/>
  <c r="N149" i="12" s="1"/>
  <c r="N150" i="12" s="1"/>
  <c r="N151" i="12" s="1"/>
  <c r="N152" i="12" s="1"/>
  <c r="N153" i="12" s="1"/>
  <c r="N154" i="12" s="1"/>
  <c r="N155" i="12" s="1"/>
  <c r="N156" i="12" s="1"/>
  <c r="N157" i="12" s="1"/>
  <c r="N158" i="12" s="1"/>
  <c r="N159" i="12" s="1"/>
  <c r="N160" i="12" s="1"/>
  <c r="N161" i="12" s="1"/>
  <c r="N162" i="12" s="1"/>
  <c r="N163" i="12" s="1"/>
  <c r="N164" i="12" s="1"/>
  <c r="N165" i="12" s="1"/>
  <c r="N166" i="12" s="1"/>
  <c r="N167" i="12" s="1"/>
  <c r="N168" i="12" s="1"/>
  <c r="N169" i="12" s="1"/>
  <c r="N170" i="12" s="1"/>
  <c r="N171" i="12" s="1"/>
  <c r="N172" i="12" s="1"/>
  <c r="N173" i="12" s="1"/>
  <c r="N174" i="12" s="1"/>
  <c r="N175" i="12" s="1"/>
  <c r="N176" i="12" s="1"/>
  <c r="N177" i="12" s="1"/>
  <c r="N178" i="12" s="1"/>
  <c r="N179" i="12" s="1"/>
  <c r="N180" i="12" s="1"/>
  <c r="N181" i="12" s="1"/>
  <c r="N182" i="12" s="1"/>
  <c r="N183" i="12" s="1"/>
  <c r="N184" i="12" s="1"/>
  <c r="N185" i="12" s="1"/>
  <c r="N186" i="12" s="1"/>
  <c r="N187" i="12" s="1"/>
  <c r="N188" i="12" s="1"/>
  <c r="N189" i="12" s="1"/>
  <c r="N190" i="12" s="1"/>
  <c r="N191" i="12" s="1"/>
  <c r="N192" i="12" s="1"/>
  <c r="N193" i="12" s="1"/>
  <c r="N194" i="12" s="1"/>
  <c r="N195" i="12" s="1"/>
  <c r="N196" i="12" s="1"/>
  <c r="N4" i="19"/>
  <c r="N5" i="19" s="1"/>
  <c r="N6" i="19" s="1"/>
  <c r="N7" i="19" s="1"/>
  <c r="N322" i="10"/>
  <c r="N323" i="10" s="1"/>
  <c r="N324" i="10" s="1"/>
  <c r="N325" i="10" s="1"/>
  <c r="N326" i="10" s="1"/>
  <c r="N327" i="10" s="1"/>
  <c r="N328" i="10" s="1"/>
  <c r="N329" i="10" s="1"/>
  <c r="N330" i="10" s="1"/>
  <c r="N331" i="10" s="1"/>
  <c r="N332" i="10" s="1"/>
  <c r="N333" i="10" s="1"/>
  <c r="N334" i="10" s="1"/>
  <c r="N335" i="10" s="1"/>
  <c r="N336" i="10" s="1"/>
  <c r="N337" i="10" s="1"/>
  <c r="N338" i="10" s="1"/>
  <c r="N339" i="10" s="1"/>
  <c r="N340" i="10" s="1"/>
  <c r="N341" i="10" s="1"/>
  <c r="N342" i="10" s="1"/>
  <c r="N343" i="10" s="1"/>
  <c r="N344" i="10" s="1"/>
  <c r="N345" i="10" s="1"/>
  <c r="N346" i="10" s="1"/>
  <c r="N347" i="10" s="1"/>
  <c r="N348" i="10" s="1"/>
  <c r="N349" i="10" s="1"/>
  <c r="N350" i="10" s="1"/>
  <c r="N351" i="10" s="1"/>
  <c r="N352" i="10" s="1"/>
  <c r="N353" i="10" s="1"/>
  <c r="N354" i="10" s="1"/>
  <c r="N355" i="10" s="1"/>
  <c r="N356" i="10" s="1"/>
  <c r="N357" i="10" s="1"/>
  <c r="N358" i="10" s="1"/>
  <c r="N359" i="10" s="1"/>
  <c r="N360" i="10" s="1"/>
  <c r="N361" i="10" s="1"/>
  <c r="N362" i="10" s="1"/>
  <c r="N363" i="10" s="1"/>
  <c r="N364" i="10" s="1"/>
  <c r="N365" i="10" s="1"/>
  <c r="N366" i="10" s="1"/>
  <c r="N367" i="10" s="1"/>
  <c r="N368" i="10" s="1"/>
  <c r="N369" i="10" s="1"/>
  <c r="N370" i="10" s="1"/>
  <c r="N371" i="10" s="1"/>
  <c r="N372" i="10" s="1"/>
  <c r="N373" i="10" s="1"/>
  <c r="N374" i="10" s="1"/>
  <c r="N375" i="10" s="1"/>
  <c r="N376" i="10" s="1"/>
  <c r="N377" i="10" s="1"/>
  <c r="N378" i="10" s="1"/>
  <c r="N379" i="10" s="1"/>
  <c r="N380" i="10" s="1"/>
  <c r="N381" i="10" s="1"/>
  <c r="N382" i="10" s="1"/>
  <c r="N383" i="10" s="1"/>
  <c r="N384" i="10" s="1"/>
  <c r="N385" i="10" s="1"/>
  <c r="N386" i="10" s="1"/>
  <c r="N387" i="10" s="1"/>
  <c r="N388" i="10" s="1"/>
  <c r="N120" i="19"/>
  <c r="N121" i="19" s="1"/>
  <c r="N122" i="19" s="1"/>
  <c r="N123" i="19" s="1"/>
  <c r="N124" i="19" s="1"/>
  <c r="N125" i="19" s="1"/>
  <c r="N126" i="19" s="1"/>
  <c r="N127" i="19" s="1"/>
  <c r="N128" i="19" s="1"/>
  <c r="N129" i="19" s="1"/>
  <c r="N130" i="19" s="1"/>
  <c r="N131" i="19" s="1"/>
  <c r="N132" i="19" s="1"/>
  <c r="N133" i="19" s="1"/>
  <c r="N134" i="19" s="1"/>
  <c r="N135" i="19" s="1"/>
  <c r="N136" i="19" s="1"/>
  <c r="N137" i="19" s="1"/>
  <c r="N138" i="19" s="1"/>
  <c r="N139" i="19" s="1"/>
  <c r="N140" i="19" s="1"/>
  <c r="N141" i="19" s="1"/>
  <c r="N142" i="19" s="1"/>
  <c r="N49" i="16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N84" i="16" s="1"/>
  <c r="N85" i="16" s="1"/>
  <c r="N86" i="16" s="1"/>
  <c r="N87" i="16" s="1"/>
  <c r="N88" i="16" s="1"/>
  <c r="N373" i="17"/>
  <c r="N374" i="17" s="1"/>
  <c r="N375" i="17" s="1"/>
  <c r="N376" i="17" s="1"/>
  <c r="N377" i="17" s="1"/>
  <c r="N378" i="17" s="1"/>
  <c r="N379" i="17" s="1"/>
  <c r="N380" i="17" s="1"/>
  <c r="N381" i="17" s="1"/>
  <c r="N382" i="17" s="1"/>
  <c r="N383" i="17" s="1"/>
  <c r="N384" i="17" s="1"/>
  <c r="N385" i="17" s="1"/>
  <c r="N386" i="17" s="1"/>
  <c r="N387" i="17" s="1"/>
  <c r="N388" i="17" s="1"/>
  <c r="N389" i="17" s="1"/>
  <c r="N390" i="17" s="1"/>
  <c r="N391" i="17" s="1"/>
  <c r="N392" i="17" s="1"/>
  <c r="N393" i="17" s="1"/>
  <c r="N394" i="17" s="1"/>
  <c r="N395" i="17" s="1"/>
  <c r="N396" i="17" s="1"/>
  <c r="N397" i="17" s="1"/>
  <c r="N398" i="17" s="1"/>
  <c r="N399" i="17" s="1"/>
  <c r="N400" i="17" s="1"/>
  <c r="N401" i="17" s="1"/>
  <c r="N402" i="17" s="1"/>
  <c r="N403" i="17" s="1"/>
  <c r="N404" i="17" s="1"/>
  <c r="N405" i="17" s="1"/>
  <c r="N406" i="17" s="1"/>
  <c r="N407" i="17" s="1"/>
  <c r="N408" i="17" s="1"/>
  <c r="N409" i="17" s="1"/>
  <c r="N410" i="17" s="1"/>
  <c r="N411" i="17" s="1"/>
  <c r="N412" i="17" s="1"/>
  <c r="N413" i="17" s="1"/>
  <c r="N414" i="17" s="1"/>
  <c r="N415" i="17" s="1"/>
  <c r="N416" i="17" s="1"/>
  <c r="N417" i="17" s="1"/>
  <c r="N418" i="17" s="1"/>
  <c r="N419" i="17" s="1"/>
  <c r="N420" i="17" s="1"/>
  <c r="N421" i="17" s="1"/>
  <c r="N422" i="17" s="1"/>
  <c r="N423" i="17" s="1"/>
  <c r="N424" i="17" s="1"/>
  <c r="N425" i="17" s="1"/>
  <c r="N426" i="17" s="1"/>
  <c r="N427" i="17" s="1"/>
  <c r="N428" i="17" s="1"/>
  <c r="N429" i="17" s="1"/>
  <c r="N430" i="17" s="1"/>
  <c r="N431" i="17" s="1"/>
  <c r="N432" i="17" s="1"/>
  <c r="N433" i="17" s="1"/>
  <c r="N434" i="17" s="1"/>
  <c r="N435" i="17" s="1"/>
  <c r="N436" i="17" s="1"/>
  <c r="N437" i="17" s="1"/>
  <c r="N438" i="17" s="1"/>
  <c r="N439" i="17" s="1"/>
  <c r="N440" i="17" s="1"/>
  <c r="N441" i="17" s="1"/>
  <c r="N442" i="17" s="1"/>
  <c r="N443" i="17" s="1"/>
  <c r="N444" i="17" s="1"/>
  <c r="N445" i="17" s="1"/>
  <c r="N91" i="14"/>
  <c r="N92" i="14" s="1"/>
  <c r="N93" i="14" s="1"/>
  <c r="N94" i="14" s="1"/>
  <c r="N95" i="14" s="1"/>
  <c r="N96" i="14" s="1"/>
  <c r="N97" i="14" s="1"/>
  <c r="N98" i="14" s="1"/>
  <c r="N99" i="14" s="1"/>
  <c r="N100" i="14" s="1"/>
  <c r="N101" i="14" s="1"/>
  <c r="N102" i="14" s="1"/>
  <c r="N103" i="14" s="1"/>
  <c r="N104" i="14" s="1"/>
  <c r="N105" i="14" s="1"/>
  <c r="N106" i="14" s="1"/>
  <c r="N107" i="14" s="1"/>
  <c r="N108" i="14" s="1"/>
  <c r="N109" i="14" s="1"/>
  <c r="N110" i="14" s="1"/>
  <c r="N111" i="14" s="1"/>
  <c r="N112" i="14" s="1"/>
  <c r="N113" i="14" s="1"/>
  <c r="N114" i="14" s="1"/>
  <c r="N115" i="14" s="1"/>
  <c r="N116" i="14" s="1"/>
  <c r="N117" i="14" s="1"/>
  <c r="N118" i="14" s="1"/>
  <c r="N119" i="14" s="1"/>
  <c r="N120" i="14" s="1"/>
  <c r="N121" i="14" s="1"/>
  <c r="N4" i="8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46" i="7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43" i="19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19" i="14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142" i="11"/>
  <c r="N143" i="11" s="1"/>
  <c r="N144" i="11" s="1"/>
  <c r="N145" i="11" s="1"/>
  <c r="N146" i="11" s="1"/>
  <c r="N147" i="11" s="1"/>
  <c r="N148" i="11" s="1"/>
  <c r="N149" i="11" s="1"/>
  <c r="N150" i="11" s="1"/>
  <c r="N151" i="11" s="1"/>
  <c r="N152" i="11" s="1"/>
  <c r="N153" i="11" s="1"/>
  <c r="N154" i="11" s="1"/>
  <c r="N155" i="11" s="1"/>
  <c r="N156" i="11" s="1"/>
  <c r="N157" i="11" s="1"/>
  <c r="N158" i="11" s="1"/>
  <c r="N159" i="11" s="1"/>
  <c r="N160" i="11" s="1"/>
  <c r="N161" i="11" s="1"/>
  <c r="N162" i="11" s="1"/>
  <c r="N163" i="11" s="1"/>
  <c r="N164" i="11" s="1"/>
  <c r="N165" i="11" s="1"/>
  <c r="N166" i="11" s="1"/>
  <c r="N167" i="11" s="1"/>
  <c r="N168" i="11" s="1"/>
  <c r="N169" i="11" s="1"/>
  <c r="N170" i="11" s="1"/>
  <c r="N171" i="11" s="1"/>
  <c r="N172" i="11" s="1"/>
  <c r="N173" i="11" s="1"/>
  <c r="N174" i="11" s="1"/>
  <c r="N175" i="11" s="1"/>
  <c r="N176" i="11" s="1"/>
  <c r="N177" i="11" s="1"/>
  <c r="N178" i="11" s="1"/>
  <c r="N179" i="11" s="1"/>
  <c r="N180" i="11" s="1"/>
  <c r="N181" i="11" s="1"/>
  <c r="N182" i="11" s="1"/>
  <c r="N183" i="11" s="1"/>
  <c r="N184" i="11" s="1"/>
  <c r="N185" i="11" s="1"/>
  <c r="N186" i="11" s="1"/>
  <c r="N187" i="11" s="1"/>
  <c r="N188" i="11" s="1"/>
  <c r="N189" i="11" s="1"/>
  <c r="N190" i="11" s="1"/>
  <c r="N191" i="11" s="1"/>
  <c r="N192" i="11" s="1"/>
  <c r="N193" i="11" s="1"/>
  <c r="N194" i="11" s="1"/>
  <c r="N195" i="11" s="1"/>
  <c r="N196" i="11" s="1"/>
  <c r="N4" i="17"/>
  <c r="N5" i="17" s="1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93" i="18"/>
  <c r="N194" i="18" s="1"/>
  <c r="N195" i="18" s="1"/>
  <c r="N196" i="18" s="1"/>
  <c r="N197" i="18" s="1"/>
  <c r="N198" i="18" s="1"/>
  <c r="N199" i="18" s="1"/>
  <c r="N200" i="18" s="1"/>
  <c r="N201" i="18" s="1"/>
  <c r="N202" i="18" s="1"/>
  <c r="N203" i="18" s="1"/>
  <c r="N204" i="18" s="1"/>
  <c r="N205" i="18" s="1"/>
  <c r="N206" i="18" s="1"/>
  <c r="N207" i="18" s="1"/>
  <c r="N208" i="18" s="1"/>
  <c r="N209" i="18" s="1"/>
  <c r="N210" i="18" s="1"/>
  <c r="N211" i="18" s="1"/>
  <c r="N212" i="18" s="1"/>
  <c r="N213" i="18" s="1"/>
  <c r="N214" i="18" s="1"/>
  <c r="N215" i="18" s="1"/>
  <c r="N216" i="18" s="1"/>
  <c r="N217" i="18" s="1"/>
  <c r="N218" i="18" s="1"/>
  <c r="N219" i="18" s="1"/>
  <c r="N220" i="18" s="1"/>
  <c r="N221" i="18" s="1"/>
  <c r="N222" i="18" s="1"/>
  <c r="N223" i="18" s="1"/>
  <c r="N224" i="18" s="1"/>
  <c r="N225" i="18" s="1"/>
  <c r="N226" i="18" s="1"/>
  <c r="N227" i="18" s="1"/>
  <c r="N228" i="18" s="1"/>
  <c r="N229" i="18" s="1"/>
  <c r="N230" i="18" s="1"/>
  <c r="N231" i="18" s="1"/>
  <c r="N232" i="18" s="1"/>
  <c r="N233" i="18" s="1"/>
  <c r="N234" i="18" s="1"/>
  <c r="N235" i="18" s="1"/>
  <c r="N236" i="18" s="1"/>
  <c r="N237" i="18" s="1"/>
  <c r="N238" i="18" s="1"/>
  <c r="N239" i="18" s="1"/>
  <c r="N240" i="18" s="1"/>
  <c r="N241" i="18" s="1"/>
  <c r="N242" i="18" s="1"/>
  <c r="N243" i="18" s="1"/>
  <c r="N244" i="18" s="1"/>
  <c r="N245" i="18" s="1"/>
  <c r="N246" i="18" s="1"/>
  <c r="N247" i="18" s="1"/>
  <c r="N4" i="18"/>
  <c r="N5" i="18" s="1"/>
  <c r="N6" i="18" s="1"/>
  <c r="N7" i="18" s="1"/>
  <c r="N8" i="18" s="1"/>
  <c r="N9" i="18" s="1"/>
  <c r="N10" i="18" s="1"/>
  <c r="N11" i="18" s="1"/>
  <c r="N12" i="18" s="1"/>
  <c r="N13" i="18" s="1"/>
  <c r="N19" i="17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67" i="18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95" i="18" s="1"/>
  <c r="N96" i="18" s="1"/>
  <c r="N97" i="18" s="1"/>
  <c r="N98" i="18" s="1"/>
  <c r="N99" i="18" s="1"/>
  <c r="N100" i="18" s="1"/>
  <c r="N101" i="18" s="1"/>
  <c r="N102" i="18" s="1"/>
  <c r="N103" i="18" s="1"/>
  <c r="N334" i="11"/>
  <c r="N335" i="11" s="1"/>
  <c r="N336" i="11" s="1"/>
  <c r="N337" i="11" s="1"/>
  <c r="N338" i="11" s="1"/>
  <c r="N339" i="11" s="1"/>
  <c r="N340" i="11" s="1"/>
  <c r="N341" i="11" s="1"/>
  <c r="N342" i="11" s="1"/>
  <c r="N343" i="11" s="1"/>
  <c r="N344" i="11" s="1"/>
  <c r="N345" i="11" s="1"/>
  <c r="N346" i="11" s="1"/>
  <c r="N347" i="11" s="1"/>
  <c r="N348" i="11" s="1"/>
  <c r="N349" i="11" s="1"/>
  <c r="N350" i="11" s="1"/>
  <c r="N351" i="11" s="1"/>
  <c r="N352" i="11" s="1"/>
  <c r="N353" i="11" s="1"/>
  <c r="N354" i="11" s="1"/>
  <c r="N355" i="11" s="1"/>
  <c r="N356" i="11" s="1"/>
  <c r="N357" i="11" s="1"/>
  <c r="N358" i="11" s="1"/>
  <c r="N359" i="11" s="1"/>
  <c r="N360" i="11" s="1"/>
  <c r="N361" i="11" s="1"/>
  <c r="N362" i="11" s="1"/>
  <c r="N363" i="11" s="1"/>
  <c r="N364" i="11" s="1"/>
  <c r="N365" i="11" s="1"/>
  <c r="N366" i="11" s="1"/>
  <c r="N367" i="11" s="1"/>
  <c r="N368" i="11" s="1"/>
  <c r="N369" i="11" s="1"/>
  <c r="N370" i="11" s="1"/>
  <c r="N371" i="11" s="1"/>
  <c r="N372" i="11" s="1"/>
  <c r="N373" i="11" s="1"/>
  <c r="N374" i="11" s="1"/>
  <c r="N375" i="11" s="1"/>
  <c r="N376" i="11" s="1"/>
  <c r="N377" i="11" s="1"/>
  <c r="N378" i="11" s="1"/>
  <c r="N379" i="11" s="1"/>
  <c r="N380" i="11" s="1"/>
  <c r="N381" i="11" s="1"/>
  <c r="N382" i="11" s="1"/>
  <c r="N383" i="11" s="1"/>
  <c r="N384" i="11" s="1"/>
  <c r="N385" i="11" s="1"/>
  <c r="N386" i="11" s="1"/>
  <c r="N387" i="11" s="1"/>
  <c r="N388" i="11" s="1"/>
  <c r="N389" i="11" s="1"/>
  <c r="N390" i="11" s="1"/>
  <c r="N391" i="11" s="1"/>
  <c r="N392" i="11" s="1"/>
  <c r="N393" i="11" s="1"/>
  <c r="N394" i="11" s="1"/>
  <c r="N395" i="11" s="1"/>
  <c r="N396" i="11" s="1"/>
  <c r="N397" i="11" s="1"/>
  <c r="N398" i="11" s="1"/>
  <c r="N399" i="11" s="1"/>
  <c r="N400" i="11" s="1"/>
  <c r="N401" i="11" s="1"/>
  <c r="N402" i="11" s="1"/>
  <c r="N403" i="11" s="1"/>
  <c r="N404" i="11" s="1"/>
  <c r="N405" i="11" s="1"/>
  <c r="N408" i="11"/>
  <c r="N409" i="11" s="1"/>
  <c r="N410" i="11" s="1"/>
  <c r="N411" i="11" s="1"/>
  <c r="N412" i="11" s="1"/>
  <c r="N413" i="11" s="1"/>
  <c r="N414" i="11" s="1"/>
  <c r="N415" i="11" s="1"/>
  <c r="N416" i="11" s="1"/>
  <c r="N417" i="11" s="1"/>
  <c r="N418" i="11" s="1"/>
  <c r="N419" i="11" s="1"/>
  <c r="N420" i="11" s="1"/>
  <c r="N421" i="11" s="1"/>
  <c r="N422" i="11" s="1"/>
  <c r="N423" i="11" s="1"/>
  <c r="N424" i="11" s="1"/>
  <c r="N425" i="11" s="1"/>
  <c r="N426" i="11" s="1"/>
  <c r="N427" i="11" s="1"/>
  <c r="N428" i="11" s="1"/>
  <c r="N429" i="11" s="1"/>
  <c r="N430" i="11" s="1"/>
  <c r="N431" i="11" s="1"/>
  <c r="N432" i="11" s="1"/>
  <c r="N433" i="11" s="1"/>
  <c r="N434" i="11" s="1"/>
  <c r="N435" i="11" s="1"/>
  <c r="N436" i="11" s="1"/>
  <c r="N437" i="11" s="1"/>
  <c r="N438" i="11" s="1"/>
  <c r="N439" i="11" s="1"/>
  <c r="N440" i="11" s="1"/>
  <c r="N441" i="11" s="1"/>
  <c r="N442" i="11" s="1"/>
  <c r="N443" i="11" s="1"/>
  <c r="N444" i="11" s="1"/>
  <c r="N445" i="11" s="1"/>
  <c r="N446" i="11" s="1"/>
  <c r="N447" i="11" s="1"/>
  <c r="N448" i="11" s="1"/>
  <c r="N449" i="11" s="1"/>
  <c r="N450" i="11" s="1"/>
  <c r="N451" i="11" s="1"/>
  <c r="N452" i="11" s="1"/>
  <c r="N453" i="11" s="1"/>
  <c r="N454" i="11" s="1"/>
  <c r="N455" i="11" s="1"/>
  <c r="N456" i="11" s="1"/>
  <c r="N457" i="11" s="1"/>
  <c r="N458" i="11" s="1"/>
  <c r="N459" i="11" s="1"/>
  <c r="N460" i="11" s="1"/>
  <c r="N461" i="11" s="1"/>
  <c r="N462" i="11" s="1"/>
  <c r="N463" i="11" s="1"/>
  <c r="N464" i="11" s="1"/>
  <c r="N465" i="11" s="1"/>
  <c r="N466" i="11" s="1"/>
  <c r="N467" i="11" s="1"/>
  <c r="N468" i="11" s="1"/>
  <c r="N469" i="11" s="1"/>
  <c r="N470" i="11" s="1"/>
  <c r="N471" i="11" s="1"/>
  <c r="N472" i="11" s="1"/>
  <c r="N473" i="11" s="1"/>
  <c r="N474" i="11" s="1"/>
  <c r="N475" i="11" s="1"/>
  <c r="N476" i="11" s="1"/>
  <c r="N477" i="11" s="1"/>
  <c r="N478" i="11" s="1"/>
  <c r="N479" i="11" s="1"/>
  <c r="N480" i="11" s="1"/>
  <c r="N481" i="11" s="1"/>
  <c r="N482" i="11" s="1"/>
  <c r="N483" i="11" s="1"/>
  <c r="N484" i="11" s="1"/>
  <c r="N485" i="11" s="1"/>
  <c r="N486" i="11" s="1"/>
  <c r="N487" i="11" s="1"/>
  <c r="N205" i="17"/>
  <c r="N206" i="17" s="1"/>
  <c r="N207" i="17" s="1"/>
  <c r="N208" i="17" s="1"/>
  <c r="N209" i="17" s="1"/>
  <c r="N210" i="17" s="1"/>
  <c r="N211" i="17" s="1"/>
  <c r="N212" i="17" s="1"/>
  <c r="N213" i="17" s="1"/>
  <c r="N214" i="17" s="1"/>
  <c r="N215" i="17" s="1"/>
  <c r="N216" i="17" s="1"/>
  <c r="N217" i="17" s="1"/>
  <c r="N218" i="17" s="1"/>
  <c r="N219" i="17" s="1"/>
  <c r="N220" i="17" s="1"/>
  <c r="N221" i="17" s="1"/>
  <c r="N222" i="17" s="1"/>
  <c r="N223" i="17" s="1"/>
  <c r="N224" i="17" s="1"/>
  <c r="N225" i="17" s="1"/>
  <c r="N226" i="17" s="1"/>
  <c r="N227" i="17" s="1"/>
  <c r="N228" i="17" s="1"/>
  <c r="N229" i="17" s="1"/>
  <c r="N230" i="17" s="1"/>
  <c r="N231" i="17" s="1"/>
  <c r="N232" i="17" s="1"/>
  <c r="N233" i="17" s="1"/>
  <c r="N234" i="17" s="1"/>
  <c r="N235" i="17" s="1"/>
  <c r="N236" i="17" s="1"/>
  <c r="N237" i="17" s="1"/>
  <c r="N238" i="17" s="1"/>
  <c r="N239" i="17" s="1"/>
  <c r="N240" i="17" s="1"/>
  <c r="N241" i="17" s="1"/>
  <c r="N242" i="17" s="1"/>
  <c r="N243" i="17" s="1"/>
  <c r="N244" i="17" s="1"/>
  <c r="N245" i="17" s="1"/>
  <c r="N246" i="17" s="1"/>
  <c r="N247" i="17" s="1"/>
  <c r="N248" i="17" s="1"/>
  <c r="N249" i="17" s="1"/>
  <c r="N250" i="17" s="1"/>
  <c r="N251" i="17" s="1"/>
  <c r="N252" i="17" s="1"/>
  <c r="N253" i="17" s="1"/>
  <c r="N19" i="19"/>
  <c r="N20" i="19" s="1"/>
  <c r="N21" i="19" s="1"/>
  <c r="N22" i="19" s="1"/>
  <c r="N23" i="19" s="1"/>
  <c r="N24" i="19" s="1"/>
  <c r="N25" i="19" s="1"/>
  <c r="N26" i="19" s="1"/>
  <c r="N27" i="19" s="1"/>
  <c r="N28" i="19" s="1"/>
  <c r="N4" i="6"/>
  <c r="N5" i="6" s="1"/>
  <c r="N6" i="6" s="1"/>
  <c r="N7" i="6" s="1"/>
  <c r="N8" i="6" s="1"/>
  <c r="N9" i="6" s="1"/>
  <c r="N10" i="6" s="1"/>
  <c r="N11" i="6" s="1"/>
  <c r="N12" i="6" s="1"/>
  <c r="N13" i="6" s="1"/>
  <c r="N14" i="6" s="1"/>
  <c r="N15" i="6" s="1"/>
  <c r="N16" i="6" s="1"/>
  <c r="N145" i="18"/>
  <c r="N146" i="18" s="1"/>
  <c r="N147" i="18" s="1"/>
  <c r="N148" i="18" s="1"/>
  <c r="N149" i="18" s="1"/>
  <c r="N150" i="18" s="1"/>
  <c r="N151" i="18" s="1"/>
  <c r="N152" i="18" s="1"/>
  <c r="N153" i="18" s="1"/>
  <c r="N154" i="18" s="1"/>
  <c r="N155" i="18" s="1"/>
  <c r="N156" i="18" s="1"/>
  <c r="N157" i="18" s="1"/>
  <c r="N158" i="18" s="1"/>
  <c r="N159" i="18" s="1"/>
  <c r="N160" i="18" s="1"/>
  <c r="N161" i="18" s="1"/>
  <c r="N162" i="18" s="1"/>
  <c r="N163" i="18" s="1"/>
  <c r="N164" i="18" s="1"/>
  <c r="N165" i="18" s="1"/>
  <c r="N166" i="18" s="1"/>
  <c r="N167" i="18" s="1"/>
  <c r="N168" i="18" s="1"/>
  <c r="N169" i="18" s="1"/>
  <c r="N170" i="18" s="1"/>
  <c r="N171" i="18" s="1"/>
  <c r="N172" i="18" s="1"/>
  <c r="N173" i="18" s="1"/>
  <c r="N174" i="18" s="1"/>
  <c r="N175" i="18" s="1"/>
  <c r="N176" i="18" s="1"/>
  <c r="N177" i="18" s="1"/>
  <c r="N178" i="18" s="1"/>
  <c r="N179" i="18" s="1"/>
  <c r="N180" i="18" s="1"/>
  <c r="N181" i="18" s="1"/>
  <c r="N182" i="18" s="1"/>
  <c r="N183" i="18" s="1"/>
  <c r="N184" i="18" s="1"/>
  <c r="N185" i="18" s="1"/>
  <c r="N186" i="18" s="1"/>
  <c r="N187" i="18" s="1"/>
  <c r="N188" i="18" s="1"/>
  <c r="N189" i="18" s="1"/>
  <c r="N190" i="18" s="1"/>
  <c r="N91" i="16"/>
  <c r="N92" i="16" s="1"/>
  <c r="N93" i="16" s="1"/>
  <c r="N94" i="16" s="1"/>
  <c r="N95" i="16" s="1"/>
  <c r="N96" i="16" s="1"/>
  <c r="N97" i="16" s="1"/>
  <c r="N98" i="16" s="1"/>
  <c r="N99" i="16" s="1"/>
  <c r="N100" i="16" s="1"/>
  <c r="N101" i="16" s="1"/>
  <c r="N102" i="16" s="1"/>
  <c r="N103" i="16" s="1"/>
  <c r="N104" i="16" s="1"/>
  <c r="N105" i="16" s="1"/>
  <c r="N106" i="16" s="1"/>
  <c r="N107" i="16" s="1"/>
  <c r="N108" i="16" s="1"/>
  <c r="N109" i="16" s="1"/>
  <c r="N110" i="16" s="1"/>
  <c r="N111" i="16" s="1"/>
  <c r="N112" i="16" s="1"/>
  <c r="N113" i="16" s="1"/>
  <c r="N114" i="16" s="1"/>
  <c r="N115" i="16" s="1"/>
  <c r="N116" i="16" s="1"/>
  <c r="N117" i="16" s="1"/>
  <c r="N118" i="16" s="1"/>
  <c r="N119" i="16" s="1"/>
  <c r="N120" i="16" s="1"/>
  <c r="N121" i="16" s="1"/>
  <c r="N250" i="18"/>
  <c r="N251" i="18" s="1"/>
  <c r="N252" i="18" s="1"/>
  <c r="N253" i="18" s="1"/>
  <c r="N254" i="18" s="1"/>
  <c r="N255" i="18" s="1"/>
  <c r="N256" i="18" s="1"/>
  <c r="N257" i="18" s="1"/>
  <c r="N258" i="18" s="1"/>
  <c r="N259" i="18" s="1"/>
  <c r="N260" i="18" s="1"/>
  <c r="N261" i="18" s="1"/>
  <c r="N262" i="18" s="1"/>
  <c r="N263" i="18" s="1"/>
  <c r="N264" i="18" s="1"/>
  <c r="N265" i="18" s="1"/>
  <c r="N266" i="18" s="1"/>
  <c r="N267" i="18" s="1"/>
  <c r="N268" i="18" s="1"/>
  <c r="N269" i="18" s="1"/>
  <c r="N270" i="18" s="1"/>
  <c r="N271" i="18" s="1"/>
  <c r="N272" i="18" s="1"/>
  <c r="N273" i="18" s="1"/>
  <c r="N274" i="18" s="1"/>
  <c r="N275" i="18" s="1"/>
  <c r="N276" i="18" s="1"/>
  <c r="N277" i="18" s="1"/>
  <c r="N278" i="18" s="1"/>
  <c r="N279" i="18" s="1"/>
  <c r="N280" i="18" s="1"/>
  <c r="N281" i="18" s="1"/>
  <c r="N282" i="18" s="1"/>
  <c r="N283" i="18" s="1"/>
  <c r="N284" i="18" s="1"/>
  <c r="N285" i="18" s="1"/>
  <c r="N286" i="18" s="1"/>
  <c r="N287" i="18" s="1"/>
  <c r="N288" i="18" s="1"/>
  <c r="N289" i="18" s="1"/>
  <c r="N290" i="18" s="1"/>
  <c r="N291" i="18" s="1"/>
  <c r="N292" i="18" s="1"/>
  <c r="N293" i="18" s="1"/>
  <c r="N294" i="18" s="1"/>
  <c r="N295" i="18" s="1"/>
  <c r="N296" i="18" s="1"/>
  <c r="N297" i="18" s="1"/>
  <c r="N298" i="18" s="1"/>
  <c r="N299" i="18" s="1"/>
  <c r="N300" i="18" s="1"/>
  <c r="N301" i="18" s="1"/>
  <c r="N302" i="18" s="1"/>
  <c r="N303" i="18" s="1"/>
  <c r="N304" i="18" s="1"/>
  <c r="N37" i="18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91" i="17"/>
  <c r="N92" i="17" s="1"/>
  <c r="N93" i="17" s="1"/>
  <c r="N94" i="17" s="1"/>
  <c r="N95" i="17" s="1"/>
  <c r="N96" i="17" s="1"/>
  <c r="N97" i="17" s="1"/>
  <c r="N98" i="17" s="1"/>
  <c r="N99" i="17" s="1"/>
  <c r="N100" i="17" s="1"/>
  <c r="N101" i="17" s="1"/>
  <c r="N102" i="17" s="1"/>
  <c r="N103" i="17" s="1"/>
  <c r="N104" i="17" s="1"/>
  <c r="N105" i="17" s="1"/>
  <c r="N106" i="17" s="1"/>
  <c r="N107" i="17" s="1"/>
  <c r="N108" i="17" s="1"/>
  <c r="N109" i="17" s="1"/>
  <c r="N110" i="17" s="1"/>
  <c r="N111" i="17" s="1"/>
  <c r="N112" i="17" s="1"/>
  <c r="N113" i="17" s="1"/>
  <c r="N114" i="17" s="1"/>
  <c r="N115" i="17" s="1"/>
  <c r="N116" i="17" s="1"/>
  <c r="N117" i="17" s="1"/>
  <c r="N118" i="17" s="1"/>
  <c r="N119" i="17" s="1"/>
  <c r="N120" i="17" s="1"/>
  <c r="N121" i="17" s="1"/>
  <c r="N124" i="17"/>
  <c r="N125" i="17" s="1"/>
  <c r="N126" i="17" s="1"/>
  <c r="N127" i="17" s="1"/>
  <c r="N128" i="17" s="1"/>
  <c r="N129" i="17" s="1"/>
  <c r="N130" i="17" s="1"/>
  <c r="N131" i="17" s="1"/>
  <c r="N132" i="17" s="1"/>
  <c r="N133" i="17" s="1"/>
  <c r="N134" i="17" s="1"/>
  <c r="N135" i="17" s="1"/>
  <c r="N136" i="17" s="1"/>
  <c r="N137" i="17" s="1"/>
  <c r="N138" i="17" s="1"/>
  <c r="N139" i="17" s="1"/>
  <c r="N140" i="17" s="1"/>
  <c r="N141" i="17" s="1"/>
  <c r="N142" i="17" s="1"/>
  <c r="N143" i="17" s="1"/>
  <c r="N144" i="17" s="1"/>
  <c r="N145" i="17" s="1"/>
  <c r="N146" i="17" s="1"/>
  <c r="N147" i="17" s="1"/>
  <c r="N148" i="17" s="1"/>
  <c r="N149" i="17" s="1"/>
  <c r="N150" i="17" s="1"/>
  <c r="N151" i="17" s="1"/>
  <c r="N152" i="17" s="1"/>
  <c r="N153" i="17" s="1"/>
  <c r="N154" i="17" s="1"/>
  <c r="N155" i="17" s="1"/>
  <c r="N156" i="17" s="1"/>
  <c r="N157" i="17" s="1"/>
  <c r="N158" i="17" s="1"/>
  <c r="N159" i="17" s="1"/>
  <c r="N160" i="17" s="1"/>
  <c r="N124" i="16"/>
  <c r="N125" i="16" s="1"/>
  <c r="N126" i="16" s="1"/>
  <c r="N127" i="16" s="1"/>
  <c r="N128" i="16" s="1"/>
  <c r="N129" i="16" s="1"/>
  <c r="N130" i="16" s="1"/>
  <c r="N131" i="16" s="1"/>
  <c r="N132" i="16" s="1"/>
  <c r="N133" i="16" s="1"/>
  <c r="N134" i="16" s="1"/>
  <c r="N135" i="16" s="1"/>
  <c r="N136" i="16" s="1"/>
  <c r="N137" i="16" s="1"/>
  <c r="N138" i="16" s="1"/>
  <c r="N139" i="16" s="1"/>
  <c r="N140" i="16" s="1"/>
  <c r="N141" i="16" s="1"/>
  <c r="N142" i="16" s="1"/>
  <c r="N143" i="16" s="1"/>
  <c r="N144" i="16" s="1"/>
  <c r="N145" i="16" s="1"/>
  <c r="N146" i="16" s="1"/>
  <c r="N147" i="16" s="1"/>
  <c r="N148" i="16" s="1"/>
  <c r="N149" i="16" s="1"/>
  <c r="N150" i="16" s="1"/>
  <c r="N151" i="16" s="1"/>
  <c r="N152" i="16" s="1"/>
  <c r="N153" i="16" s="1"/>
  <c r="N154" i="16" s="1"/>
  <c r="N155" i="16" s="1"/>
  <c r="N156" i="16" s="1"/>
  <c r="N157" i="16" s="1"/>
  <c r="N158" i="16" s="1"/>
  <c r="N159" i="16" s="1"/>
  <c r="N160" i="16" s="1"/>
  <c r="N124" i="14"/>
  <c r="N125" i="14" s="1"/>
  <c r="N126" i="14" s="1"/>
  <c r="N127" i="14" s="1"/>
  <c r="N128" i="14" s="1"/>
  <c r="N129" i="14" s="1"/>
  <c r="N130" i="14" s="1"/>
  <c r="N131" i="14" s="1"/>
  <c r="N132" i="14" s="1"/>
  <c r="N133" i="14" s="1"/>
  <c r="N134" i="14" s="1"/>
  <c r="N135" i="14" s="1"/>
  <c r="N136" i="14" s="1"/>
  <c r="N137" i="14" s="1"/>
  <c r="N138" i="14" s="1"/>
  <c r="N139" i="14" s="1"/>
  <c r="N140" i="14" s="1"/>
  <c r="N141" i="14" s="1"/>
  <c r="N142" i="14" s="1"/>
  <c r="N143" i="14" s="1"/>
  <c r="N144" i="14" s="1"/>
  <c r="N145" i="14" s="1"/>
  <c r="N146" i="14" s="1"/>
  <c r="N147" i="14" s="1"/>
  <c r="N148" i="14" s="1"/>
  <c r="N149" i="14" s="1"/>
  <c r="N150" i="14" s="1"/>
  <c r="N151" i="14" s="1"/>
  <c r="N152" i="14" s="1"/>
  <c r="N153" i="14" s="1"/>
  <c r="N154" i="14" s="1"/>
  <c r="N155" i="14" s="1"/>
  <c r="N156" i="14" s="1"/>
  <c r="N157" i="14" s="1"/>
  <c r="N158" i="14" s="1"/>
  <c r="N159" i="14" s="1"/>
  <c r="N160" i="14" s="1"/>
  <c r="Y368" i="6"/>
  <c r="Y369" i="6" s="1"/>
  <c r="V314" i="18"/>
  <c r="V316" i="9"/>
  <c r="V317" i="9" s="1"/>
  <c r="U318" i="9"/>
  <c r="Y11" i="14"/>
  <c r="W316" i="9"/>
  <c r="X316" i="9" s="1"/>
  <c r="Y125" i="21"/>
  <c r="U315" i="18"/>
  <c r="Y96" i="21"/>
  <c r="W58" i="21"/>
  <c r="X58" i="21" s="1"/>
  <c r="Y58" i="21" s="1"/>
  <c r="V58" i="21"/>
  <c r="U59" i="21"/>
  <c r="W126" i="21"/>
  <c r="X126" i="21" s="1"/>
  <c r="V126" i="21"/>
  <c r="U127" i="21"/>
  <c r="V97" i="21"/>
  <c r="W97" i="21"/>
  <c r="X97" i="21" s="1"/>
  <c r="U98" i="21"/>
  <c r="V25" i="21"/>
  <c r="W25" i="21"/>
  <c r="X25" i="21" s="1"/>
  <c r="Y25" i="21" s="1"/>
  <c r="U26" i="21"/>
  <c r="Y10" i="18"/>
  <c r="Y11" i="18" s="1"/>
  <c r="Y43" i="18"/>
  <c r="Y44" i="18" s="1"/>
  <c r="V441" i="7"/>
  <c r="U111" i="18"/>
  <c r="W110" i="18"/>
  <c r="X110" i="18" s="1"/>
  <c r="Y110" i="18" s="1"/>
  <c r="Y198" i="18"/>
  <c r="Y312" i="18"/>
  <c r="Y313" i="18" s="1"/>
  <c r="Y314" i="18" s="1"/>
  <c r="V110" i="18"/>
  <c r="Y267" i="13"/>
  <c r="W74" i="18"/>
  <c r="X74" i="18" s="1"/>
  <c r="U75" i="18"/>
  <c r="U76" i="18" s="1"/>
  <c r="W255" i="18"/>
  <c r="X255" i="18" s="1"/>
  <c r="U256" i="18"/>
  <c r="U257" i="18" s="1"/>
  <c r="W22" i="18"/>
  <c r="X22" i="18" s="1"/>
  <c r="Y22" i="18" s="1"/>
  <c r="Y254" i="18"/>
  <c r="U154" i="18"/>
  <c r="U155" i="18" s="1"/>
  <c r="Y24" i="14"/>
  <c r="V205" i="12"/>
  <c r="W200" i="18"/>
  <c r="X200" i="18" s="1"/>
  <c r="U24" i="18"/>
  <c r="U25" i="18" s="1"/>
  <c r="W23" i="18"/>
  <c r="X23" i="18" s="1"/>
  <c r="W153" i="18"/>
  <c r="X153" i="18" s="1"/>
  <c r="V199" i="18"/>
  <c r="V200" i="18" s="1"/>
  <c r="W199" i="18"/>
  <c r="X199" i="18" s="1"/>
  <c r="V72" i="18"/>
  <c r="V73" i="18" s="1"/>
  <c r="V74" i="18" s="1"/>
  <c r="W72" i="18"/>
  <c r="X72" i="18" s="1"/>
  <c r="Y72" i="18" s="1"/>
  <c r="V315" i="18"/>
  <c r="W315" i="18"/>
  <c r="X315" i="18" s="1"/>
  <c r="U316" i="18"/>
  <c r="U317" i="18" s="1"/>
  <c r="W12" i="18"/>
  <c r="X12" i="18" s="1"/>
  <c r="V12" i="18"/>
  <c r="V13" i="18" s="1"/>
  <c r="V255" i="18"/>
  <c r="V22" i="18"/>
  <c r="V23" i="18" s="1"/>
  <c r="V45" i="18"/>
  <c r="W45" i="18"/>
  <c r="X45" i="18" s="1"/>
  <c r="W73" i="18"/>
  <c r="X73" i="18" s="1"/>
  <c r="V152" i="18"/>
  <c r="V153" i="18" s="1"/>
  <c r="W152" i="18"/>
  <c r="X152" i="18" s="1"/>
  <c r="Y152" i="18" s="1"/>
  <c r="U201" i="18"/>
  <c r="U46" i="18"/>
  <c r="U374" i="18"/>
  <c r="U375" i="18" s="1"/>
  <c r="Y372" i="18"/>
  <c r="V373" i="18"/>
  <c r="W373" i="18"/>
  <c r="X373" i="18" s="1"/>
  <c r="V57" i="17"/>
  <c r="V212" i="17"/>
  <c r="V213" i="17" s="1"/>
  <c r="W212" i="17"/>
  <c r="X212" i="17" s="1"/>
  <c r="Y57" i="17"/>
  <c r="Y316" i="17"/>
  <c r="W317" i="17"/>
  <c r="X317" i="17" s="1"/>
  <c r="V317" i="17"/>
  <c r="U318" i="17"/>
  <c r="Y24" i="13"/>
  <c r="Y25" i="13" s="1"/>
  <c r="U415" i="13"/>
  <c r="W26" i="13"/>
  <c r="X26" i="13" s="1"/>
  <c r="V414" i="13"/>
  <c r="U206" i="12"/>
  <c r="U207" i="12" s="1"/>
  <c r="W207" i="12" s="1"/>
  <c r="X207" i="12" s="1"/>
  <c r="W205" i="12"/>
  <c r="X205" i="12" s="1"/>
  <c r="Y205" i="12" s="1"/>
  <c r="V24" i="12"/>
  <c r="V25" i="12" s="1"/>
  <c r="W24" i="12"/>
  <c r="X24" i="12" s="1"/>
  <c r="Y24" i="12" s="1"/>
  <c r="U26" i="12"/>
  <c r="W25" i="12"/>
  <c r="X25" i="12" s="1"/>
  <c r="V339" i="11"/>
  <c r="V340" i="11" s="1"/>
  <c r="W9" i="11"/>
  <c r="X9" i="11" s="1"/>
  <c r="Y9" i="11" s="1"/>
  <c r="Y10" i="11" s="1"/>
  <c r="W340" i="11"/>
  <c r="X340" i="11" s="1"/>
  <c r="W339" i="11"/>
  <c r="X339" i="11" s="1"/>
  <c r="Y339" i="11" s="1"/>
  <c r="U342" i="11"/>
  <c r="U343" i="11" s="1"/>
  <c r="U344" i="11" s="1"/>
  <c r="W344" i="11" s="1"/>
  <c r="X344" i="11" s="1"/>
  <c r="V9" i="11"/>
  <c r="V10" i="11" s="1"/>
  <c r="U11" i="11"/>
  <c r="W11" i="11" s="1"/>
  <c r="X11" i="11" s="1"/>
  <c r="W95" i="11"/>
  <c r="X95" i="11" s="1"/>
  <c r="Y95" i="11" s="1"/>
  <c r="U96" i="11"/>
  <c r="Y413" i="11"/>
  <c r="V95" i="11"/>
  <c r="Y326" i="10"/>
  <c r="W94" i="9"/>
  <c r="X94" i="9" s="1"/>
  <c r="Y94" i="9" s="1"/>
  <c r="Y95" i="9" s="1"/>
  <c r="Y249" i="9"/>
  <c r="Y182" i="8"/>
  <c r="W242" i="8"/>
  <c r="X242" i="8" s="1"/>
  <c r="Y8" i="10"/>
  <c r="V242" i="8"/>
  <c r="U96" i="9"/>
  <c r="Y8" i="13"/>
  <c r="V94" i="9"/>
  <c r="V95" i="9" s="1"/>
  <c r="W25" i="7"/>
  <c r="X25" i="7" s="1"/>
  <c r="Y25" i="7" s="1"/>
  <c r="Y338" i="13"/>
  <c r="Y261" i="16"/>
  <c r="U9" i="13"/>
  <c r="W9" i="13" s="1"/>
  <c r="X9" i="13" s="1"/>
  <c r="W128" i="14"/>
  <c r="X128" i="14" s="1"/>
  <c r="Y128" i="14" s="1"/>
  <c r="V128" i="14"/>
  <c r="U129" i="14"/>
  <c r="Y182" i="7"/>
  <c r="Y55" i="14"/>
  <c r="Y240" i="6"/>
  <c r="W441" i="7"/>
  <c r="X441" i="7" s="1"/>
  <c r="Y441" i="7" s="1"/>
  <c r="Y88" i="8"/>
  <c r="Y24" i="10"/>
  <c r="U261" i="14"/>
  <c r="V260" i="14"/>
  <c r="W260" i="14"/>
  <c r="X260" i="14" s="1"/>
  <c r="Y260" i="14" s="1"/>
  <c r="V8" i="13"/>
  <c r="U169" i="17"/>
  <c r="Y170" i="14"/>
  <c r="Y171" i="14" s="1"/>
  <c r="Y172" i="14" s="1"/>
  <c r="V168" i="17"/>
  <c r="Y53" i="6"/>
  <c r="U251" i="9"/>
  <c r="U252" i="9" s="1"/>
  <c r="V250" i="9"/>
  <c r="W250" i="9"/>
  <c r="X250" i="9" s="1"/>
  <c r="Y303" i="7"/>
  <c r="W338" i="12"/>
  <c r="X338" i="12" s="1"/>
  <c r="Y338" i="12" s="1"/>
  <c r="U339" i="12"/>
  <c r="V338" i="12"/>
  <c r="W316" i="16"/>
  <c r="X316" i="16" s="1"/>
  <c r="Y316" i="16" s="1"/>
  <c r="V316" i="16"/>
  <c r="Y210" i="16"/>
  <c r="Y197" i="10"/>
  <c r="Y168" i="17"/>
  <c r="U265" i="17"/>
  <c r="U266" i="17" s="1"/>
  <c r="U267" i="17" s="1"/>
  <c r="U317" i="16"/>
  <c r="Y269" i="12"/>
  <c r="V264" i="17"/>
  <c r="V304" i="7"/>
  <c r="U214" i="17"/>
  <c r="W214" i="17" s="1"/>
  <c r="X214" i="17" s="1"/>
  <c r="V341" i="11"/>
  <c r="Y145" i="11"/>
  <c r="Y25" i="14"/>
  <c r="Y9" i="6"/>
  <c r="V25" i="7"/>
  <c r="V26" i="7" s="1"/>
  <c r="U169" i="16"/>
  <c r="V168" i="16"/>
  <c r="W168" i="16"/>
  <c r="X168" i="16" s="1"/>
  <c r="Y168" i="16" s="1"/>
  <c r="U244" i="8"/>
  <c r="W243" i="8"/>
  <c r="X243" i="8" s="1"/>
  <c r="V316" i="14"/>
  <c r="U317" i="14"/>
  <c r="W316" i="14"/>
  <c r="X316" i="14" s="1"/>
  <c r="Y316" i="14" s="1"/>
  <c r="U27" i="13"/>
  <c r="Y135" i="6"/>
  <c r="Y136" i="6" s="1"/>
  <c r="Y137" i="6" s="1"/>
  <c r="Y494" i="12"/>
  <c r="V243" i="8"/>
  <c r="V23" i="9"/>
  <c r="V24" i="9" s="1"/>
  <c r="Y316" i="9"/>
  <c r="Y317" i="9" s="1"/>
  <c r="U52" i="8"/>
  <c r="U53" i="8" s="1"/>
  <c r="Y53" i="10"/>
  <c r="Y54" i="10" s="1"/>
  <c r="V24" i="8"/>
  <c r="Y262" i="17"/>
  <c r="Y263" i="17" s="1"/>
  <c r="Y264" i="17" s="1"/>
  <c r="Y53" i="11"/>
  <c r="Y54" i="11" s="1"/>
  <c r="Y303" i="6"/>
  <c r="W211" i="16"/>
  <c r="X211" i="16" s="1"/>
  <c r="V211" i="16"/>
  <c r="Y9" i="9"/>
  <c r="Y49" i="8"/>
  <c r="U56" i="11"/>
  <c r="U57" i="11" s="1"/>
  <c r="W55" i="11"/>
  <c r="X55" i="11" s="1"/>
  <c r="V55" i="11"/>
  <c r="Y497" i="13"/>
  <c r="Y498" i="13" s="1"/>
  <c r="U212" i="16"/>
  <c r="W368" i="7"/>
  <c r="X368" i="7" s="1"/>
  <c r="W57" i="10"/>
  <c r="X57" i="10" s="1"/>
  <c r="U58" i="10"/>
  <c r="W58" i="10" s="1"/>
  <c r="X58" i="10" s="1"/>
  <c r="W99" i="10"/>
  <c r="X99" i="10" s="1"/>
  <c r="V183" i="7"/>
  <c r="W183" i="7"/>
  <c r="X183" i="7" s="1"/>
  <c r="U184" i="7"/>
  <c r="U185" i="7" s="1"/>
  <c r="U186" i="7" s="1"/>
  <c r="W186" i="7" s="1"/>
  <c r="X186" i="7" s="1"/>
  <c r="W457" i="9"/>
  <c r="X457" i="9" s="1"/>
  <c r="W135" i="7"/>
  <c r="X135" i="7" s="1"/>
  <c r="Y135" i="7" s="1"/>
  <c r="V135" i="7"/>
  <c r="U141" i="9"/>
  <c r="W140" i="9"/>
  <c r="X140" i="9" s="1"/>
  <c r="Y140" i="9" s="1"/>
  <c r="V140" i="9"/>
  <c r="U146" i="10"/>
  <c r="U147" i="10" s="1"/>
  <c r="U148" i="10" s="1"/>
  <c r="U259" i="10"/>
  <c r="W258" i="10"/>
  <c r="X258" i="10" s="1"/>
  <c r="Y258" i="10" s="1"/>
  <c r="V258" i="10"/>
  <c r="W8" i="7"/>
  <c r="X8" i="7" s="1"/>
  <c r="V8" i="7"/>
  <c r="U9" i="7"/>
  <c r="U12" i="11"/>
  <c r="V50" i="8"/>
  <c r="V51" i="8" s="1"/>
  <c r="W50" i="8"/>
  <c r="X50" i="8" s="1"/>
  <c r="U191" i="9"/>
  <c r="U192" i="9" s="1"/>
  <c r="W89" i="6"/>
  <c r="X89" i="6" s="1"/>
  <c r="Y89" i="6" s="1"/>
  <c r="V89" i="6"/>
  <c r="U90" i="6"/>
  <c r="Y366" i="7"/>
  <c r="W135" i="8"/>
  <c r="X135" i="8" s="1"/>
  <c r="V135" i="8"/>
  <c r="U136" i="8"/>
  <c r="U416" i="13"/>
  <c r="U417" i="13" s="1"/>
  <c r="W23" i="9"/>
  <c r="X23" i="9" s="1"/>
  <c r="Y23" i="9" s="1"/>
  <c r="U25" i="9"/>
  <c r="W304" i="7"/>
  <c r="X304" i="7" s="1"/>
  <c r="Y7" i="7"/>
  <c r="W24" i="9"/>
  <c r="X24" i="9" s="1"/>
  <c r="W367" i="7"/>
  <c r="X367" i="7" s="1"/>
  <c r="U10" i="10"/>
  <c r="W9" i="10"/>
  <c r="X9" i="10" s="1"/>
  <c r="V9" i="10"/>
  <c r="U184" i="8"/>
  <c r="V183" i="8"/>
  <c r="W183" i="8"/>
  <c r="X183" i="8" s="1"/>
  <c r="W318" i="9"/>
  <c r="X318" i="9" s="1"/>
  <c r="V318" i="9"/>
  <c r="U382" i="9"/>
  <c r="U383" i="9" s="1"/>
  <c r="W383" i="9" s="1"/>
  <c r="X383" i="9" s="1"/>
  <c r="V381" i="9"/>
  <c r="W381" i="9"/>
  <c r="X381" i="9" s="1"/>
  <c r="Y381" i="9" s="1"/>
  <c r="U91" i="7"/>
  <c r="U92" i="7" s="1"/>
  <c r="V190" i="9"/>
  <c r="U208" i="12"/>
  <c r="U209" i="12" s="1"/>
  <c r="V206" i="12"/>
  <c r="V207" i="12" s="1"/>
  <c r="W206" i="12"/>
  <c r="X206" i="12" s="1"/>
  <c r="Y133" i="8"/>
  <c r="Y134" i="8" s="1"/>
  <c r="V367" i="7"/>
  <c r="V368" i="7" s="1"/>
  <c r="Y23" i="8"/>
  <c r="V439" i="8"/>
  <c r="W439" i="8"/>
  <c r="X439" i="8" s="1"/>
  <c r="Y439" i="8" s="1"/>
  <c r="W25" i="10"/>
  <c r="X25" i="10" s="1"/>
  <c r="Y25" i="10" s="1"/>
  <c r="V25" i="10"/>
  <c r="V198" i="10"/>
  <c r="U199" i="10"/>
  <c r="W198" i="10"/>
  <c r="X198" i="10" s="1"/>
  <c r="V55" i="10"/>
  <c r="W55" i="10"/>
  <c r="X55" i="10" s="1"/>
  <c r="Y368" i="8"/>
  <c r="U27" i="7"/>
  <c r="U319" i="9"/>
  <c r="Y412" i="13"/>
  <c r="Y413" i="13" s="1"/>
  <c r="Y414" i="13" s="1"/>
  <c r="U26" i="10"/>
  <c r="U305" i="7"/>
  <c r="U306" i="7" s="1"/>
  <c r="W9" i="8"/>
  <c r="X9" i="8" s="1"/>
  <c r="Y9" i="8" s="1"/>
  <c r="V9" i="8"/>
  <c r="U10" i="8"/>
  <c r="U11" i="8" s="1"/>
  <c r="U12" i="8" s="1"/>
  <c r="W12" i="8" s="1"/>
  <c r="X12" i="8" s="1"/>
  <c r="U100" i="10"/>
  <c r="W100" i="10" s="1"/>
  <c r="X100" i="10" s="1"/>
  <c r="W395" i="10"/>
  <c r="X395" i="10" s="1"/>
  <c r="Y395" i="10" s="1"/>
  <c r="W240" i="7"/>
  <c r="X240" i="7" s="1"/>
  <c r="Y240" i="7" s="1"/>
  <c r="V240" i="7"/>
  <c r="W89" i="8"/>
  <c r="X89" i="8" s="1"/>
  <c r="V89" i="8"/>
  <c r="W303" i="8"/>
  <c r="X303" i="8" s="1"/>
  <c r="Y303" i="8" s="1"/>
  <c r="V303" i="8"/>
  <c r="U304" i="8"/>
  <c r="U305" i="8" s="1"/>
  <c r="W190" i="9"/>
  <c r="X190" i="9" s="1"/>
  <c r="Y190" i="9" s="1"/>
  <c r="W369" i="8"/>
  <c r="X369" i="8" s="1"/>
  <c r="V369" i="8"/>
  <c r="U370" i="8"/>
  <c r="Y240" i="8"/>
  <c r="Y241" i="8" s="1"/>
  <c r="Y242" i="8" s="1"/>
  <c r="U25" i="8"/>
  <c r="W24" i="8"/>
  <c r="X24" i="8" s="1"/>
  <c r="U53" i="7"/>
  <c r="U396" i="10"/>
  <c r="U397" i="10" s="1"/>
  <c r="W145" i="10"/>
  <c r="X145" i="10" s="1"/>
  <c r="Y145" i="10" s="1"/>
  <c r="V145" i="10"/>
  <c r="W456" i="9"/>
  <c r="X456" i="9" s="1"/>
  <c r="Y456" i="9" s="1"/>
  <c r="V456" i="9"/>
  <c r="V457" i="9" s="1"/>
  <c r="U458" i="9"/>
  <c r="U459" i="9" s="1"/>
  <c r="U90" i="8"/>
  <c r="U91" i="8" s="1"/>
  <c r="V52" i="9"/>
  <c r="U53" i="9"/>
  <c r="U54" i="9" s="1"/>
  <c r="W54" i="9" s="1"/>
  <c r="X54" i="9" s="1"/>
  <c r="W52" i="9"/>
  <c r="X52" i="9" s="1"/>
  <c r="Y52" i="9" s="1"/>
  <c r="Y471" i="10"/>
  <c r="W56" i="10"/>
  <c r="X56" i="10" s="1"/>
  <c r="V56" i="10"/>
  <c r="V57" i="10" s="1"/>
  <c r="W327" i="10"/>
  <c r="X327" i="10" s="1"/>
  <c r="Y327" i="10" s="1"/>
  <c r="V327" i="10"/>
  <c r="U328" i="10"/>
  <c r="W98" i="10"/>
  <c r="X98" i="10" s="1"/>
  <c r="V98" i="10"/>
  <c r="V99" i="10" s="1"/>
  <c r="U241" i="7"/>
  <c r="U136" i="7"/>
  <c r="W472" i="10"/>
  <c r="X472" i="10" s="1"/>
  <c r="V472" i="10"/>
  <c r="U473" i="10"/>
  <c r="U369" i="7"/>
  <c r="U442" i="7"/>
  <c r="V442" i="7" s="1"/>
  <c r="U440" i="8"/>
  <c r="U441" i="8" s="1"/>
  <c r="Y97" i="10"/>
  <c r="W11" i="9"/>
  <c r="X11" i="9" s="1"/>
  <c r="U12" i="9"/>
  <c r="W10" i="9"/>
  <c r="X10" i="9" s="1"/>
  <c r="V10" i="9"/>
  <c r="V11" i="9" s="1"/>
  <c r="W26" i="7"/>
  <c r="X26" i="7" s="1"/>
  <c r="W371" i="6"/>
  <c r="X371" i="6" s="1"/>
  <c r="W59" i="17"/>
  <c r="X59" i="17" s="1"/>
  <c r="W101" i="13"/>
  <c r="X101" i="13" s="1"/>
  <c r="V99" i="13"/>
  <c r="V100" i="13" s="1"/>
  <c r="V101" i="13" s="1"/>
  <c r="W99" i="13"/>
  <c r="X99" i="13" s="1"/>
  <c r="Y99" i="13" s="1"/>
  <c r="U102" i="13"/>
  <c r="U150" i="13"/>
  <c r="U151" i="13" s="1"/>
  <c r="W151" i="13" s="1"/>
  <c r="X151" i="13" s="1"/>
  <c r="U381" i="17"/>
  <c r="W370" i="6"/>
  <c r="X370" i="6" s="1"/>
  <c r="Y370" i="6" s="1"/>
  <c r="Y24" i="11"/>
  <c r="Y25" i="11" s="1"/>
  <c r="W100" i="13"/>
  <c r="X100" i="13" s="1"/>
  <c r="U372" i="6"/>
  <c r="Y148" i="13"/>
  <c r="V370" i="6"/>
  <c r="V371" i="6" s="1"/>
  <c r="U129" i="16"/>
  <c r="W129" i="16" s="1"/>
  <c r="X129" i="16" s="1"/>
  <c r="W149" i="13"/>
  <c r="X149" i="13" s="1"/>
  <c r="V149" i="13"/>
  <c r="W95" i="12"/>
  <c r="X95" i="12" s="1"/>
  <c r="Y95" i="12" s="1"/>
  <c r="V95" i="12"/>
  <c r="U96" i="12"/>
  <c r="U58" i="12"/>
  <c r="W58" i="12" s="1"/>
  <c r="X58" i="12" s="1"/>
  <c r="Y380" i="14"/>
  <c r="Y381" i="14" s="1"/>
  <c r="Y382" i="14" s="1"/>
  <c r="V203" i="11"/>
  <c r="W203" i="11"/>
  <c r="X203" i="11" s="1"/>
  <c r="Y203" i="11" s="1"/>
  <c r="U60" i="17"/>
  <c r="V58" i="17"/>
  <c r="V59" i="17" s="1"/>
  <c r="W58" i="17"/>
  <c r="X58" i="17" s="1"/>
  <c r="Y58" i="17" s="1"/>
  <c r="W380" i="17"/>
  <c r="X380" i="17" s="1"/>
  <c r="Y380" i="17" s="1"/>
  <c r="V380" i="17"/>
  <c r="W204" i="13"/>
  <c r="X204" i="13" s="1"/>
  <c r="Y204" i="13" s="1"/>
  <c r="V204" i="13"/>
  <c r="U205" i="13"/>
  <c r="U206" i="13" s="1"/>
  <c r="U204" i="11"/>
  <c r="W30" i="17"/>
  <c r="X30" i="17" s="1"/>
  <c r="W496" i="11"/>
  <c r="X496" i="11" s="1"/>
  <c r="W417" i="12"/>
  <c r="X417" i="12" s="1"/>
  <c r="U28" i="14"/>
  <c r="W55" i="13"/>
  <c r="X55" i="13" s="1"/>
  <c r="V55" i="13"/>
  <c r="U56" i="13"/>
  <c r="W448" i="6"/>
  <c r="X448" i="6" s="1"/>
  <c r="W10" i="6"/>
  <c r="X10" i="6" s="1"/>
  <c r="V10" i="6"/>
  <c r="U11" i="6"/>
  <c r="U12" i="6" s="1"/>
  <c r="V56" i="14"/>
  <c r="W56" i="14"/>
  <c r="X56" i="14" s="1"/>
  <c r="U57" i="14"/>
  <c r="U58" i="14" s="1"/>
  <c r="U59" i="14" s="1"/>
  <c r="V23" i="6"/>
  <c r="W23" i="6"/>
  <c r="X23" i="6" s="1"/>
  <c r="Y23" i="6" s="1"/>
  <c r="U24" i="6"/>
  <c r="Y182" i="6"/>
  <c r="U151" i="12"/>
  <c r="Y8" i="17"/>
  <c r="W383" i="14"/>
  <c r="X383" i="14" s="1"/>
  <c r="V383" i="14"/>
  <c r="V384" i="14" s="1"/>
  <c r="U385" i="14"/>
  <c r="U269" i="11"/>
  <c r="W28" i="17"/>
  <c r="X28" i="17" s="1"/>
  <c r="V28" i="17"/>
  <c r="V29" i="17" s="1"/>
  <c r="V30" i="17" s="1"/>
  <c r="U13" i="12"/>
  <c r="W139" i="6"/>
  <c r="X139" i="6" s="1"/>
  <c r="W267" i="11"/>
  <c r="X267" i="11" s="1"/>
  <c r="V267" i="11"/>
  <c r="V268" i="11" s="1"/>
  <c r="U418" i="12"/>
  <c r="W499" i="13"/>
  <c r="X499" i="13" s="1"/>
  <c r="V499" i="13"/>
  <c r="Y443" i="6"/>
  <c r="Y444" i="6" s="1"/>
  <c r="Y445" i="6" s="1"/>
  <c r="Y212" i="17"/>
  <c r="Y213" i="17" s="1"/>
  <c r="W339" i="13"/>
  <c r="X339" i="13" s="1"/>
  <c r="Y339" i="13" s="1"/>
  <c r="V339" i="13"/>
  <c r="W304" i="6"/>
  <c r="X304" i="6" s="1"/>
  <c r="V304" i="6"/>
  <c r="V305" i="6" s="1"/>
  <c r="U99" i="17"/>
  <c r="V241" i="6"/>
  <c r="V242" i="6" s="1"/>
  <c r="W241" i="6"/>
  <c r="X241" i="6" s="1"/>
  <c r="Y241" i="6" s="1"/>
  <c r="U243" i="6"/>
  <c r="U244" i="6" s="1"/>
  <c r="U500" i="13"/>
  <c r="U501" i="13" s="1"/>
  <c r="W12" i="12"/>
  <c r="X12" i="12" s="1"/>
  <c r="V211" i="14"/>
  <c r="W211" i="14"/>
  <c r="X211" i="14" s="1"/>
  <c r="Y211" i="14" s="1"/>
  <c r="U212" i="14"/>
  <c r="W147" i="11"/>
  <c r="X147" i="11" s="1"/>
  <c r="W146" i="11"/>
  <c r="X146" i="11" s="1"/>
  <c r="Y146" i="11" s="1"/>
  <c r="V146" i="11"/>
  <c r="V147" i="11" s="1"/>
  <c r="W305" i="6"/>
  <c r="X305" i="6" s="1"/>
  <c r="W96" i="14"/>
  <c r="X96" i="14" s="1"/>
  <c r="Y96" i="14" s="1"/>
  <c r="V96" i="14"/>
  <c r="U97" i="14"/>
  <c r="V130" i="17"/>
  <c r="W130" i="17"/>
  <c r="X130" i="17" s="1"/>
  <c r="U131" i="17"/>
  <c r="U340" i="13"/>
  <c r="V446" i="6"/>
  <c r="V447" i="6" s="1"/>
  <c r="V448" i="6" s="1"/>
  <c r="W446" i="6"/>
  <c r="X446" i="6" s="1"/>
  <c r="W384" i="14"/>
  <c r="X384" i="14" s="1"/>
  <c r="Y266" i="11"/>
  <c r="V173" i="14"/>
  <c r="W173" i="14"/>
  <c r="X173" i="14" s="1"/>
  <c r="U174" i="14"/>
  <c r="U31" i="17"/>
  <c r="W140" i="6"/>
  <c r="X140" i="6" s="1"/>
  <c r="W57" i="12"/>
  <c r="X57" i="12" s="1"/>
  <c r="W150" i="12"/>
  <c r="X150" i="12" s="1"/>
  <c r="W416" i="12"/>
  <c r="X416" i="12" s="1"/>
  <c r="V494" i="11"/>
  <c r="V495" i="11" s="1"/>
  <c r="V496" i="11" s="1"/>
  <c r="W494" i="11"/>
  <c r="X494" i="11" s="1"/>
  <c r="Y494" i="11" s="1"/>
  <c r="U306" i="6"/>
  <c r="U307" i="6" s="1"/>
  <c r="U308" i="6" s="1"/>
  <c r="Y379" i="16"/>
  <c r="W149" i="12"/>
  <c r="X149" i="12" s="1"/>
  <c r="V149" i="12"/>
  <c r="V150" i="12" s="1"/>
  <c r="W55" i="6"/>
  <c r="X55" i="6" s="1"/>
  <c r="W128" i="16"/>
  <c r="X128" i="16" s="1"/>
  <c r="V27" i="14"/>
  <c r="W27" i="14"/>
  <c r="X27" i="14" s="1"/>
  <c r="W13" i="14"/>
  <c r="X13" i="14" s="1"/>
  <c r="V13" i="14"/>
  <c r="U14" i="14"/>
  <c r="U15" i="14" s="1"/>
  <c r="W495" i="11"/>
  <c r="X495" i="11" s="1"/>
  <c r="W270" i="12"/>
  <c r="X270" i="12" s="1"/>
  <c r="V270" i="12"/>
  <c r="U271" i="12"/>
  <c r="V496" i="12"/>
  <c r="W496" i="12"/>
  <c r="X496" i="12" s="1"/>
  <c r="V9" i="16"/>
  <c r="W9" i="16"/>
  <c r="X9" i="16" s="1"/>
  <c r="Y9" i="16" s="1"/>
  <c r="U10" i="16"/>
  <c r="U264" i="16"/>
  <c r="U415" i="11"/>
  <c r="W380" i="16"/>
  <c r="X380" i="16" s="1"/>
  <c r="V380" i="16"/>
  <c r="U381" i="16"/>
  <c r="U382" i="16" s="1"/>
  <c r="V9" i="17"/>
  <c r="V10" i="17" s="1"/>
  <c r="W9" i="17"/>
  <c r="X9" i="17" s="1"/>
  <c r="W29" i="17"/>
  <c r="X29" i="17" s="1"/>
  <c r="W268" i="11"/>
  <c r="X268" i="11" s="1"/>
  <c r="W242" i="6"/>
  <c r="X242" i="6" s="1"/>
  <c r="U148" i="11"/>
  <c r="Y25" i="17"/>
  <c r="Y26" i="17" s="1"/>
  <c r="Y27" i="17" s="1"/>
  <c r="Y8" i="12"/>
  <c r="Y9" i="12" s="1"/>
  <c r="Y10" i="12" s="1"/>
  <c r="U497" i="12"/>
  <c r="W24" i="16"/>
  <c r="X24" i="16" s="1"/>
  <c r="Y24" i="16" s="1"/>
  <c r="V24" i="16"/>
  <c r="U25" i="16"/>
  <c r="V98" i="16"/>
  <c r="W98" i="16"/>
  <c r="X98" i="16" s="1"/>
  <c r="U99" i="16"/>
  <c r="U100" i="16" s="1"/>
  <c r="U497" i="11"/>
  <c r="V415" i="12"/>
  <c r="V416" i="12" s="1"/>
  <c r="V417" i="12" s="1"/>
  <c r="W415" i="12"/>
  <c r="X415" i="12" s="1"/>
  <c r="W447" i="6"/>
  <c r="X447" i="6" s="1"/>
  <c r="W262" i="16"/>
  <c r="X262" i="16" s="1"/>
  <c r="Y262" i="16" s="1"/>
  <c r="V262" i="16"/>
  <c r="V263" i="16" s="1"/>
  <c r="Y96" i="17"/>
  <c r="Y97" i="17" s="1"/>
  <c r="V55" i="16"/>
  <c r="W55" i="16"/>
  <c r="X55" i="16" s="1"/>
  <c r="U56" i="16"/>
  <c r="U141" i="6"/>
  <c r="V26" i="11"/>
  <c r="W26" i="11"/>
  <c r="X26" i="11" s="1"/>
  <c r="W263" i="16"/>
  <c r="X263" i="16" s="1"/>
  <c r="V414" i="11"/>
  <c r="W414" i="11"/>
  <c r="X414" i="11" s="1"/>
  <c r="Y414" i="11" s="1"/>
  <c r="Y12" i="14"/>
  <c r="W127" i="16"/>
  <c r="X127" i="16" s="1"/>
  <c r="Y127" i="16" s="1"/>
  <c r="V127" i="16"/>
  <c r="V128" i="16" s="1"/>
  <c r="Y54" i="12"/>
  <c r="Y55" i="12" s="1"/>
  <c r="Y53" i="13"/>
  <c r="Y54" i="13" s="1"/>
  <c r="Y95" i="16"/>
  <c r="Y96" i="16" s="1"/>
  <c r="Y97" i="16" s="1"/>
  <c r="U449" i="6"/>
  <c r="W10" i="17"/>
  <c r="X10" i="17" s="1"/>
  <c r="U27" i="11"/>
  <c r="Y148" i="12"/>
  <c r="U11" i="17"/>
  <c r="W268" i="13"/>
  <c r="X268" i="13" s="1"/>
  <c r="Y268" i="13" s="1"/>
  <c r="V268" i="13"/>
  <c r="U269" i="13"/>
  <c r="W11" i="12"/>
  <c r="X11" i="12" s="1"/>
  <c r="V11" i="12"/>
  <c r="V12" i="12" s="1"/>
  <c r="W54" i="6"/>
  <c r="X54" i="6" s="1"/>
  <c r="Y54" i="6" s="1"/>
  <c r="V54" i="6"/>
  <c r="V55" i="6" s="1"/>
  <c r="U56" i="6"/>
  <c r="W56" i="12"/>
  <c r="X56" i="12" s="1"/>
  <c r="V56" i="12"/>
  <c r="V57" i="12" s="1"/>
  <c r="Y129" i="17"/>
  <c r="V138" i="6"/>
  <c r="V139" i="6" s="1"/>
  <c r="V140" i="6" s="1"/>
  <c r="W138" i="6"/>
  <c r="X138" i="6" s="1"/>
  <c r="Y495" i="12"/>
  <c r="Y26" i="14"/>
  <c r="W98" i="17"/>
  <c r="X98" i="17" s="1"/>
  <c r="V98" i="17"/>
  <c r="Y414" i="12"/>
  <c r="V183" i="6"/>
  <c r="W183" i="6"/>
  <c r="X183" i="6" s="1"/>
  <c r="U184" i="6"/>
  <c r="Y54" i="16"/>
  <c r="Y315" i="18" l="1"/>
  <c r="Y45" i="18"/>
  <c r="Y126" i="21"/>
  <c r="Y97" i="21"/>
  <c r="Y304" i="6"/>
  <c r="Y153" i="18"/>
  <c r="Y199" i="18"/>
  <c r="Y200" i="18" s="1"/>
  <c r="Y12" i="18"/>
  <c r="Y13" i="18" s="1"/>
  <c r="W98" i="21"/>
  <c r="X98" i="21" s="1"/>
  <c r="V98" i="21"/>
  <c r="U99" i="21"/>
  <c r="W127" i="21"/>
  <c r="X127" i="21" s="1"/>
  <c r="V127" i="21"/>
  <c r="U128" i="21"/>
  <c r="V26" i="21"/>
  <c r="W26" i="21"/>
  <c r="X26" i="21" s="1"/>
  <c r="Y26" i="21" s="1"/>
  <c r="U27" i="21"/>
  <c r="W59" i="21"/>
  <c r="X59" i="21" s="1"/>
  <c r="Y59" i="21" s="1"/>
  <c r="V59" i="21"/>
  <c r="U60" i="21"/>
  <c r="V415" i="13"/>
  <c r="Y73" i="18"/>
  <c r="Y74" i="18" s="1"/>
  <c r="U26" i="18"/>
  <c r="U27" i="18" s="1"/>
  <c r="V154" i="18"/>
  <c r="V155" i="18" s="1"/>
  <c r="Y317" i="17"/>
  <c r="W111" i="18"/>
  <c r="X111" i="18" s="1"/>
  <c r="Y111" i="18" s="1"/>
  <c r="U112" i="18"/>
  <c r="V111" i="18"/>
  <c r="W257" i="18"/>
  <c r="X257" i="18" s="1"/>
  <c r="W317" i="18"/>
  <c r="X317" i="18" s="1"/>
  <c r="W25" i="18"/>
  <c r="X25" i="18" s="1"/>
  <c r="W201" i="18"/>
  <c r="X201" i="18" s="1"/>
  <c r="V201" i="18"/>
  <c r="Y23" i="18"/>
  <c r="V256" i="18"/>
  <c r="V257" i="18" s="1"/>
  <c r="W256" i="18"/>
  <c r="X256" i="18" s="1"/>
  <c r="U202" i="18"/>
  <c r="W24" i="18"/>
  <c r="X24" i="18" s="1"/>
  <c r="V24" i="18"/>
  <c r="V25" i="18" s="1"/>
  <c r="V26" i="18" s="1"/>
  <c r="U77" i="18"/>
  <c r="W154" i="18"/>
  <c r="X154" i="18" s="1"/>
  <c r="U156" i="18"/>
  <c r="Y183" i="8"/>
  <c r="V46" i="18"/>
  <c r="W46" i="18"/>
  <c r="X46" i="18" s="1"/>
  <c r="Y46" i="18" s="1"/>
  <c r="U47" i="18"/>
  <c r="Y255" i="18"/>
  <c r="Y373" i="18"/>
  <c r="V316" i="18"/>
  <c r="V317" i="18" s="1"/>
  <c r="W316" i="18"/>
  <c r="X316" i="18" s="1"/>
  <c r="Y316" i="18" s="1"/>
  <c r="U318" i="18"/>
  <c r="W76" i="18"/>
  <c r="X76" i="18" s="1"/>
  <c r="W155" i="18"/>
  <c r="X155" i="18" s="1"/>
  <c r="U258" i="18"/>
  <c r="W75" i="18"/>
  <c r="X75" i="18" s="1"/>
  <c r="V75" i="18"/>
  <c r="V76" i="18" s="1"/>
  <c r="U376" i="18"/>
  <c r="W376" i="18" s="1"/>
  <c r="X376" i="18" s="1"/>
  <c r="W375" i="18"/>
  <c r="X375" i="18" s="1"/>
  <c r="V374" i="18"/>
  <c r="V375" i="18" s="1"/>
  <c r="W374" i="18"/>
  <c r="X374" i="18" s="1"/>
  <c r="V169" i="17"/>
  <c r="W318" i="17"/>
  <c r="X318" i="17" s="1"/>
  <c r="Y318" i="17" s="1"/>
  <c r="V318" i="17"/>
  <c r="U319" i="17"/>
  <c r="Y214" i="17"/>
  <c r="Y56" i="14"/>
  <c r="W415" i="13"/>
  <c r="X415" i="13" s="1"/>
  <c r="Y415" i="13" s="1"/>
  <c r="Y26" i="13"/>
  <c r="Y206" i="12"/>
  <c r="Y207" i="12" s="1"/>
  <c r="Y25" i="12"/>
  <c r="V26" i="12"/>
  <c r="W26" i="12"/>
  <c r="X26" i="12" s="1"/>
  <c r="U27" i="12"/>
  <c r="Y340" i="11"/>
  <c r="Y341" i="11" s="1"/>
  <c r="W342" i="11"/>
  <c r="X342" i="11" s="1"/>
  <c r="V11" i="11"/>
  <c r="V12" i="11" s="1"/>
  <c r="V342" i="11"/>
  <c r="V343" i="11" s="1"/>
  <c r="V344" i="11" s="1"/>
  <c r="U345" i="11"/>
  <c r="W96" i="11"/>
  <c r="X96" i="11" s="1"/>
  <c r="Y96" i="11" s="1"/>
  <c r="V96" i="11"/>
  <c r="U97" i="11"/>
  <c r="W343" i="11"/>
  <c r="X343" i="11" s="1"/>
  <c r="Y9" i="10"/>
  <c r="Y10" i="6"/>
  <c r="V96" i="9"/>
  <c r="Y10" i="9"/>
  <c r="Y11" i="9" s="1"/>
  <c r="Y250" i="9"/>
  <c r="Y243" i="8"/>
  <c r="Y89" i="8"/>
  <c r="W52" i="8"/>
  <c r="X52" i="8" s="1"/>
  <c r="Y9" i="13"/>
  <c r="U130" i="16"/>
  <c r="U131" i="16" s="1"/>
  <c r="W131" i="16" s="1"/>
  <c r="X131" i="16" s="1"/>
  <c r="Y183" i="6"/>
  <c r="Y304" i="7"/>
  <c r="Y198" i="10"/>
  <c r="W96" i="9"/>
  <c r="X96" i="9" s="1"/>
  <c r="Y96" i="9" s="1"/>
  <c r="U97" i="9"/>
  <c r="U10" i="13"/>
  <c r="W10" i="13" s="1"/>
  <c r="X10" i="13" s="1"/>
  <c r="Y55" i="10"/>
  <c r="Y56" i="10" s="1"/>
  <c r="Y57" i="10" s="1"/>
  <c r="Y58" i="10" s="1"/>
  <c r="Y11" i="11"/>
  <c r="Y50" i="8"/>
  <c r="Y51" i="8" s="1"/>
  <c r="V52" i="8"/>
  <c r="V53" i="8" s="1"/>
  <c r="Y183" i="7"/>
  <c r="Y270" i="12"/>
  <c r="Y211" i="16"/>
  <c r="V9" i="13"/>
  <c r="W169" i="17"/>
  <c r="X169" i="17" s="1"/>
  <c r="Y169" i="17" s="1"/>
  <c r="W129" i="14"/>
  <c r="X129" i="14" s="1"/>
  <c r="Y129" i="14" s="1"/>
  <c r="V129" i="14"/>
  <c r="U130" i="14"/>
  <c r="U170" i="17"/>
  <c r="V170" i="17" s="1"/>
  <c r="Y369" i="8"/>
  <c r="U262" i="14"/>
  <c r="U263" i="14" s="1"/>
  <c r="W261" i="14"/>
  <c r="X261" i="14" s="1"/>
  <c r="Y261" i="14" s="1"/>
  <c r="V261" i="14"/>
  <c r="V129" i="16"/>
  <c r="Y26" i="11"/>
  <c r="V100" i="10"/>
  <c r="U59" i="10"/>
  <c r="U60" i="10" s="1"/>
  <c r="W60" i="10" s="1"/>
  <c r="X60" i="10" s="1"/>
  <c r="Y318" i="9"/>
  <c r="Y380" i="16"/>
  <c r="W252" i="9"/>
  <c r="X252" i="9" s="1"/>
  <c r="W265" i="17"/>
  <c r="X265" i="17" s="1"/>
  <c r="Y265" i="17" s="1"/>
  <c r="V265" i="17"/>
  <c r="V266" i="17" s="1"/>
  <c r="V267" i="17" s="1"/>
  <c r="V339" i="12"/>
  <c r="W339" i="12"/>
  <c r="X339" i="12" s="1"/>
  <c r="Y339" i="12" s="1"/>
  <c r="U340" i="12"/>
  <c r="V58" i="10"/>
  <c r="V251" i="9"/>
  <c r="V252" i="9" s="1"/>
  <c r="W251" i="9"/>
  <c r="X251" i="9" s="1"/>
  <c r="U253" i="9"/>
  <c r="W317" i="16"/>
  <c r="X317" i="16" s="1"/>
  <c r="Y317" i="16" s="1"/>
  <c r="U318" i="16"/>
  <c r="Y367" i="7"/>
  <c r="V317" i="16"/>
  <c r="Y472" i="10"/>
  <c r="W11" i="8"/>
  <c r="X11" i="8" s="1"/>
  <c r="Y24" i="8"/>
  <c r="Y55" i="11"/>
  <c r="V214" i="17"/>
  <c r="W169" i="16"/>
  <c r="X169" i="16" s="1"/>
  <c r="Y169" i="16" s="1"/>
  <c r="U170" i="16"/>
  <c r="V169" i="16"/>
  <c r="U215" i="17"/>
  <c r="U268" i="17"/>
  <c r="W268" i="17" s="1"/>
  <c r="X268" i="17" s="1"/>
  <c r="W57" i="11"/>
  <c r="X57" i="11" s="1"/>
  <c r="U58" i="11"/>
  <c r="U59" i="11" s="1"/>
  <c r="W267" i="17"/>
  <c r="X267" i="17" s="1"/>
  <c r="W27" i="13"/>
  <c r="X27" i="13" s="1"/>
  <c r="V369" i="7"/>
  <c r="U28" i="13"/>
  <c r="U29" i="13" s="1"/>
  <c r="V58" i="12"/>
  <c r="Y9" i="17"/>
  <c r="Y10" i="17" s="1"/>
  <c r="W56" i="11"/>
  <c r="X56" i="11" s="1"/>
  <c r="V56" i="11"/>
  <c r="V57" i="11" s="1"/>
  <c r="V150" i="13"/>
  <c r="V151" i="13" s="1"/>
  <c r="Y371" i="6"/>
  <c r="U213" i="16"/>
  <c r="V212" i="16"/>
  <c r="W212" i="16"/>
  <c r="X212" i="16" s="1"/>
  <c r="V317" i="14"/>
  <c r="U318" i="14"/>
  <c r="W317" i="14"/>
  <c r="X317" i="14" s="1"/>
  <c r="Y317" i="14" s="1"/>
  <c r="U59" i="12"/>
  <c r="U60" i="12" s="1"/>
  <c r="W266" i="17"/>
  <c r="X266" i="17" s="1"/>
  <c r="V244" i="8"/>
  <c r="U443" i="7"/>
  <c r="W443" i="7" s="1"/>
  <c r="X443" i="7" s="1"/>
  <c r="V27" i="13"/>
  <c r="Y242" i="6"/>
  <c r="U245" i="8"/>
  <c r="W244" i="8"/>
  <c r="X244" i="8" s="1"/>
  <c r="W305" i="8"/>
  <c r="X305" i="8" s="1"/>
  <c r="W209" i="12"/>
  <c r="X209" i="12" s="1"/>
  <c r="U210" i="12"/>
  <c r="U211" i="12" s="1"/>
  <c r="W459" i="9"/>
  <c r="X459" i="9" s="1"/>
  <c r="W192" i="9"/>
  <c r="X192" i="9" s="1"/>
  <c r="U93" i="7"/>
  <c r="U94" i="7" s="1"/>
  <c r="U95" i="7" s="1"/>
  <c r="U96" i="7" s="1"/>
  <c r="U418" i="13"/>
  <c r="U419" i="13" s="1"/>
  <c r="W417" i="13"/>
  <c r="X417" i="13" s="1"/>
  <c r="Y305" i="6"/>
  <c r="V440" i="8"/>
  <c r="V441" i="8" s="1"/>
  <c r="W440" i="8"/>
  <c r="X440" i="8" s="1"/>
  <c r="Y440" i="8" s="1"/>
  <c r="W136" i="7"/>
  <c r="X136" i="7" s="1"/>
  <c r="Y136" i="7" s="1"/>
  <c r="U320" i="9"/>
  <c r="W10" i="10"/>
  <c r="X10" i="10" s="1"/>
  <c r="U11" i="10"/>
  <c r="V10" i="10"/>
  <c r="W53" i="8"/>
  <c r="X53" i="8" s="1"/>
  <c r="U54" i="8"/>
  <c r="U187" i="7"/>
  <c r="Y59" i="17"/>
  <c r="U13" i="8"/>
  <c r="U14" i="8" s="1"/>
  <c r="W442" i="7"/>
  <c r="X442" i="7" s="1"/>
  <c r="Y442" i="7" s="1"/>
  <c r="W53" i="9"/>
  <c r="X53" i="9" s="1"/>
  <c r="Y53" i="9" s="1"/>
  <c r="Y54" i="9" s="1"/>
  <c r="V53" i="9"/>
  <c r="V54" i="9" s="1"/>
  <c r="W147" i="10"/>
  <c r="X147" i="10" s="1"/>
  <c r="V90" i="8"/>
  <c r="V91" i="8" s="1"/>
  <c r="V305" i="7"/>
  <c r="V306" i="7" s="1"/>
  <c r="W305" i="7"/>
  <c r="X305" i="7" s="1"/>
  <c r="V416" i="13"/>
  <c r="V417" i="13" s="1"/>
  <c r="Y135" i="8"/>
  <c r="W12" i="11"/>
  <c r="X12" i="11" s="1"/>
  <c r="Y8" i="7"/>
  <c r="W369" i="7"/>
  <c r="X369" i="7" s="1"/>
  <c r="U370" i="7"/>
  <c r="U371" i="7" s="1"/>
  <c r="W241" i="7"/>
  <c r="X241" i="7" s="1"/>
  <c r="Y241" i="7" s="1"/>
  <c r="V241" i="7"/>
  <c r="U149" i="10"/>
  <c r="U150" i="10" s="1"/>
  <c r="W148" i="10"/>
  <c r="X148" i="10" s="1"/>
  <c r="W26" i="10"/>
  <c r="X26" i="10" s="1"/>
  <c r="Y26" i="10" s="1"/>
  <c r="V26" i="10"/>
  <c r="U27" i="10"/>
  <c r="U142" i="9"/>
  <c r="U143" i="9" s="1"/>
  <c r="V141" i="9"/>
  <c r="W141" i="9"/>
  <c r="X141" i="9" s="1"/>
  <c r="Y141" i="9" s="1"/>
  <c r="Y457" i="9"/>
  <c r="V396" i="10"/>
  <c r="V397" i="10" s="1"/>
  <c r="W396" i="10"/>
  <c r="X396" i="10" s="1"/>
  <c r="Y396" i="10" s="1"/>
  <c r="W370" i="8"/>
  <c r="X370" i="8" s="1"/>
  <c r="V370" i="8"/>
  <c r="U371" i="8"/>
  <c r="U306" i="8"/>
  <c r="U307" i="8" s="1"/>
  <c r="V304" i="8"/>
  <c r="V305" i="8" s="1"/>
  <c r="W304" i="8"/>
  <c r="X304" i="8" s="1"/>
  <c r="Y304" i="8" s="1"/>
  <c r="U92" i="8"/>
  <c r="U93" i="8" s="1"/>
  <c r="W91" i="8"/>
  <c r="X91" i="8" s="1"/>
  <c r="U442" i="8"/>
  <c r="U443" i="8" s="1"/>
  <c r="V208" i="12"/>
  <c r="V209" i="12" s="1"/>
  <c r="W416" i="13"/>
  <c r="X416" i="13" s="1"/>
  <c r="V90" i="6"/>
  <c r="W90" i="6"/>
  <c r="X90" i="6" s="1"/>
  <c r="Y90" i="6" s="1"/>
  <c r="U91" i="6"/>
  <c r="W185" i="7"/>
  <c r="X185" i="7" s="1"/>
  <c r="U13" i="11"/>
  <c r="W13" i="11" s="1"/>
  <c r="X13" i="11" s="1"/>
  <c r="U398" i="10"/>
  <c r="W398" i="10" s="1"/>
  <c r="X398" i="10" s="1"/>
  <c r="W90" i="8"/>
  <c r="X90" i="8" s="1"/>
  <c r="Y90" i="8" s="1"/>
  <c r="Y24" i="9"/>
  <c r="U474" i="10"/>
  <c r="W474" i="10" s="1"/>
  <c r="X474" i="10" s="1"/>
  <c r="V473" i="10"/>
  <c r="W473" i="10"/>
  <c r="X473" i="10" s="1"/>
  <c r="W319" i="9"/>
  <c r="X319" i="9" s="1"/>
  <c r="V319" i="9"/>
  <c r="V184" i="8"/>
  <c r="U185" i="8"/>
  <c r="W184" i="8"/>
  <c r="X184" i="8" s="1"/>
  <c r="Y184" i="8" s="1"/>
  <c r="U26" i="9"/>
  <c r="U27" i="9" s="1"/>
  <c r="W25" i="9"/>
  <c r="X25" i="9" s="1"/>
  <c r="V25" i="9"/>
  <c r="W259" i="10"/>
  <c r="X259" i="10" s="1"/>
  <c r="Y259" i="10" s="1"/>
  <c r="V259" i="10"/>
  <c r="U260" i="10"/>
  <c r="U261" i="10" s="1"/>
  <c r="U137" i="7"/>
  <c r="U138" i="7" s="1"/>
  <c r="U101" i="10"/>
  <c r="Y98" i="10"/>
  <c r="Y99" i="10" s="1"/>
  <c r="Y100" i="10" s="1"/>
  <c r="W441" i="8"/>
  <c r="X441" i="8" s="1"/>
  <c r="V458" i="9"/>
  <c r="V459" i="9" s="1"/>
  <c r="U460" i="9"/>
  <c r="W458" i="9"/>
  <c r="X458" i="9" s="1"/>
  <c r="W397" i="10"/>
  <c r="X397" i="10" s="1"/>
  <c r="W25" i="8"/>
  <c r="X25" i="8" s="1"/>
  <c r="U26" i="8"/>
  <c r="U27" i="8" s="1"/>
  <c r="U28" i="8" s="1"/>
  <c r="W10" i="8"/>
  <c r="X10" i="8" s="1"/>
  <c r="Y10" i="8" s="1"/>
  <c r="V10" i="8"/>
  <c r="V11" i="8" s="1"/>
  <c r="V12" i="8" s="1"/>
  <c r="W208" i="12"/>
  <c r="X208" i="12" s="1"/>
  <c r="Y208" i="12" s="1"/>
  <c r="U54" i="7"/>
  <c r="V191" i="9"/>
  <c r="V192" i="9" s="1"/>
  <c r="W191" i="9"/>
  <c r="X191" i="9" s="1"/>
  <c r="Y191" i="9" s="1"/>
  <c r="V9" i="7"/>
  <c r="W9" i="7"/>
  <c r="X9" i="7" s="1"/>
  <c r="U28" i="7"/>
  <c r="W28" i="7" s="1"/>
  <c r="X28" i="7" s="1"/>
  <c r="W306" i="7"/>
  <c r="X306" i="7" s="1"/>
  <c r="U307" i="7"/>
  <c r="V328" i="10"/>
  <c r="W328" i="10"/>
  <c r="X328" i="10" s="1"/>
  <c r="Y328" i="10" s="1"/>
  <c r="U329" i="10"/>
  <c r="U55" i="9"/>
  <c r="U242" i="7"/>
  <c r="U200" i="10"/>
  <c r="V199" i="10"/>
  <c r="W199" i="10"/>
  <c r="X199" i="10" s="1"/>
  <c r="V382" i="9"/>
  <c r="V383" i="9" s="1"/>
  <c r="U384" i="9"/>
  <c r="W382" i="9"/>
  <c r="X382" i="9" s="1"/>
  <c r="Y382" i="9" s="1"/>
  <c r="Y383" i="9" s="1"/>
  <c r="W136" i="8"/>
  <c r="X136" i="8" s="1"/>
  <c r="V136" i="8"/>
  <c r="U137" i="8"/>
  <c r="U10" i="7"/>
  <c r="U11" i="7" s="1"/>
  <c r="V146" i="10"/>
  <c r="V147" i="10" s="1"/>
  <c r="V148" i="10" s="1"/>
  <c r="W146" i="10"/>
  <c r="X146" i="10" s="1"/>
  <c r="Y146" i="10" s="1"/>
  <c r="V136" i="7"/>
  <c r="V184" i="7"/>
  <c r="V185" i="7" s="1"/>
  <c r="V186" i="7" s="1"/>
  <c r="W184" i="7"/>
  <c r="X184" i="7" s="1"/>
  <c r="V25" i="8"/>
  <c r="U193" i="9"/>
  <c r="Y368" i="7"/>
  <c r="W12" i="9"/>
  <c r="X12" i="9" s="1"/>
  <c r="V12" i="9"/>
  <c r="U13" i="9"/>
  <c r="Y26" i="7"/>
  <c r="V27" i="7"/>
  <c r="W27" i="7"/>
  <c r="X27" i="7" s="1"/>
  <c r="W206" i="13"/>
  <c r="X206" i="13" s="1"/>
  <c r="V204" i="11"/>
  <c r="W204" i="11"/>
  <c r="X204" i="11" s="1"/>
  <c r="Y204" i="11" s="1"/>
  <c r="Y100" i="13"/>
  <c r="Y101" i="13" s="1"/>
  <c r="V381" i="17"/>
  <c r="W381" i="17"/>
  <c r="X381" i="17" s="1"/>
  <c r="Y381" i="17" s="1"/>
  <c r="Y263" i="16"/>
  <c r="Y149" i="13"/>
  <c r="W150" i="13"/>
  <c r="X150" i="13" s="1"/>
  <c r="U152" i="13"/>
  <c r="U153" i="13" s="1"/>
  <c r="W153" i="13" s="1"/>
  <c r="X153" i="13" s="1"/>
  <c r="U382" i="17"/>
  <c r="V205" i="13"/>
  <c r="V206" i="13" s="1"/>
  <c r="W205" i="13"/>
  <c r="X205" i="13" s="1"/>
  <c r="Y205" i="13" s="1"/>
  <c r="U97" i="12"/>
  <c r="V96" i="12"/>
  <c r="W96" i="12"/>
  <c r="X96" i="12" s="1"/>
  <c r="Y96" i="12" s="1"/>
  <c r="U373" i="6"/>
  <c r="U374" i="6" s="1"/>
  <c r="U103" i="13"/>
  <c r="U104" i="13" s="1"/>
  <c r="Y147" i="11"/>
  <c r="V60" i="17"/>
  <c r="W60" i="17"/>
  <c r="X60" i="17" s="1"/>
  <c r="U207" i="13"/>
  <c r="W102" i="13"/>
  <c r="X102" i="13" s="1"/>
  <c r="V102" i="13"/>
  <c r="U205" i="11"/>
  <c r="W372" i="6"/>
  <c r="X372" i="6" s="1"/>
  <c r="V372" i="6"/>
  <c r="U61" i="17"/>
  <c r="W59" i="14"/>
  <c r="X59" i="14" s="1"/>
  <c r="U60" i="14"/>
  <c r="U61" i="14" s="1"/>
  <c r="W15" i="14"/>
  <c r="X15" i="14" s="1"/>
  <c r="Y11" i="12"/>
  <c r="Y12" i="12" s="1"/>
  <c r="Y55" i="6"/>
  <c r="Y446" i="6"/>
  <c r="Y447" i="6" s="1"/>
  <c r="Y448" i="6" s="1"/>
  <c r="V97" i="14"/>
  <c r="W97" i="14"/>
  <c r="X97" i="14" s="1"/>
  <c r="Y97" i="14" s="1"/>
  <c r="U98" i="14"/>
  <c r="W418" i="12"/>
  <c r="X418" i="12" s="1"/>
  <c r="V418" i="12"/>
  <c r="U419" i="12"/>
  <c r="W269" i="11"/>
  <c r="X269" i="11" s="1"/>
  <c r="V269" i="11"/>
  <c r="U270" i="11"/>
  <c r="W184" i="6"/>
  <c r="X184" i="6" s="1"/>
  <c r="Y184" i="6" s="1"/>
  <c r="V184" i="6"/>
  <c r="U185" i="6"/>
  <c r="U186" i="6" s="1"/>
  <c r="V56" i="6"/>
  <c r="W56" i="6"/>
  <c r="X56" i="6" s="1"/>
  <c r="U57" i="6"/>
  <c r="V11" i="17"/>
  <c r="W11" i="17"/>
  <c r="X11" i="17" s="1"/>
  <c r="U12" i="17"/>
  <c r="U13" i="17" s="1"/>
  <c r="U14" i="17" s="1"/>
  <c r="W59" i="12"/>
  <c r="X59" i="12" s="1"/>
  <c r="Y55" i="16"/>
  <c r="W497" i="11"/>
  <c r="X497" i="11" s="1"/>
  <c r="V497" i="11"/>
  <c r="V99" i="16"/>
  <c r="V100" i="16" s="1"/>
  <c r="W99" i="16"/>
  <c r="X99" i="16" s="1"/>
  <c r="U152" i="12"/>
  <c r="V174" i="14"/>
  <c r="W174" i="14"/>
  <c r="X174" i="14" s="1"/>
  <c r="U175" i="14"/>
  <c r="W131" i="17"/>
  <c r="X131" i="17" s="1"/>
  <c r="V131" i="17"/>
  <c r="U132" i="17"/>
  <c r="W212" i="14"/>
  <c r="X212" i="14" s="1"/>
  <c r="Y212" i="14" s="1"/>
  <c r="V212" i="14"/>
  <c r="U213" i="14"/>
  <c r="W24" i="6"/>
  <c r="X24" i="6" s="1"/>
  <c r="Y24" i="6" s="1"/>
  <c r="V24" i="6"/>
  <c r="U25" i="6"/>
  <c r="W28" i="14"/>
  <c r="X28" i="14" s="1"/>
  <c r="V28" i="14"/>
  <c r="U29" i="14"/>
  <c r="Y98" i="17"/>
  <c r="W308" i="6"/>
  <c r="X308" i="6" s="1"/>
  <c r="U309" i="6"/>
  <c r="Y56" i="12"/>
  <c r="Y57" i="12" s="1"/>
  <c r="Y58" i="12" s="1"/>
  <c r="V269" i="13"/>
  <c r="W269" i="13"/>
  <c r="X269" i="13" s="1"/>
  <c r="Y269" i="13" s="1"/>
  <c r="V141" i="6"/>
  <c r="W141" i="6"/>
  <c r="X141" i="6" s="1"/>
  <c r="W307" i="6"/>
  <c r="X307" i="6" s="1"/>
  <c r="W25" i="16"/>
  <c r="X25" i="16" s="1"/>
  <c r="Y25" i="16" s="1"/>
  <c r="V25" i="16"/>
  <c r="U26" i="16"/>
  <c r="V10" i="16"/>
  <c r="W10" i="16"/>
  <c r="X10" i="16" s="1"/>
  <c r="Y10" i="16" s="1"/>
  <c r="Y496" i="12"/>
  <c r="Y13" i="14"/>
  <c r="Y27" i="14"/>
  <c r="W306" i="6"/>
  <c r="X306" i="6" s="1"/>
  <c r="V306" i="6"/>
  <c r="V307" i="6" s="1"/>
  <c r="V308" i="6" s="1"/>
  <c r="Y173" i="14"/>
  <c r="W99" i="17"/>
  <c r="X99" i="17" s="1"/>
  <c r="V99" i="17"/>
  <c r="U100" i="17"/>
  <c r="U101" i="17" s="1"/>
  <c r="V385" i="14"/>
  <c r="W385" i="14"/>
  <c r="X385" i="14" s="1"/>
  <c r="U386" i="14"/>
  <c r="U387" i="14" s="1"/>
  <c r="U265" i="16"/>
  <c r="U266" i="16" s="1"/>
  <c r="U267" i="16" s="1"/>
  <c r="U28" i="11"/>
  <c r="W382" i="16"/>
  <c r="X382" i="16" s="1"/>
  <c r="U502" i="13"/>
  <c r="U132" i="16"/>
  <c r="Y267" i="11"/>
  <c r="Y268" i="11" s="1"/>
  <c r="W13" i="12"/>
  <c r="X13" i="12" s="1"/>
  <c r="V13" i="12"/>
  <c r="W58" i="14"/>
  <c r="X58" i="14" s="1"/>
  <c r="U270" i="13"/>
  <c r="U11" i="16"/>
  <c r="V415" i="11"/>
  <c r="W415" i="11"/>
  <c r="X415" i="11" s="1"/>
  <c r="Y415" i="11" s="1"/>
  <c r="V264" i="16"/>
  <c r="W264" i="16"/>
  <c r="X264" i="16" s="1"/>
  <c r="Y149" i="12"/>
  <c r="Y150" i="12" s="1"/>
  <c r="V340" i="13"/>
  <c r="W340" i="13"/>
  <c r="X340" i="13" s="1"/>
  <c r="Y340" i="13" s="1"/>
  <c r="U341" i="13"/>
  <c r="U342" i="13" s="1"/>
  <c r="Y499" i="13"/>
  <c r="U32" i="17"/>
  <c r="Y383" i="14"/>
  <c r="Y384" i="14" s="1"/>
  <c r="W57" i="14"/>
  <c r="X57" i="14" s="1"/>
  <c r="Y57" i="14" s="1"/>
  <c r="V57" i="14"/>
  <c r="V58" i="14" s="1"/>
  <c r="V59" i="14" s="1"/>
  <c r="W12" i="6"/>
  <c r="X12" i="6" s="1"/>
  <c r="U13" i="6"/>
  <c r="Y138" i="6"/>
  <c r="Y139" i="6" s="1"/>
  <c r="Y140" i="6" s="1"/>
  <c r="V449" i="6"/>
  <c r="W449" i="6"/>
  <c r="X449" i="6" s="1"/>
  <c r="V148" i="11"/>
  <c r="W148" i="11"/>
  <c r="X148" i="11" s="1"/>
  <c r="U149" i="11"/>
  <c r="W271" i="12"/>
  <c r="X271" i="12" s="1"/>
  <c r="V271" i="12"/>
  <c r="U272" i="12"/>
  <c r="Y128" i="16"/>
  <c r="Y129" i="16" s="1"/>
  <c r="Y130" i="17"/>
  <c r="U142" i="6"/>
  <c r="W56" i="13"/>
  <c r="X56" i="13" s="1"/>
  <c r="V56" i="13"/>
  <c r="U57" i="13"/>
  <c r="V27" i="11"/>
  <c r="W27" i="11"/>
  <c r="X27" i="11" s="1"/>
  <c r="W56" i="16"/>
  <c r="X56" i="16" s="1"/>
  <c r="V56" i="16"/>
  <c r="U57" i="16"/>
  <c r="Y415" i="12"/>
  <c r="Y416" i="12" s="1"/>
  <c r="Y417" i="12" s="1"/>
  <c r="W100" i="16"/>
  <c r="X100" i="16" s="1"/>
  <c r="U101" i="16"/>
  <c r="U450" i="6"/>
  <c r="V500" i="13"/>
  <c r="V501" i="13" s="1"/>
  <c r="W500" i="13"/>
  <c r="X500" i="13" s="1"/>
  <c r="W244" i="6"/>
  <c r="X244" i="6" s="1"/>
  <c r="U245" i="6"/>
  <c r="U246" i="6" s="1"/>
  <c r="U498" i="11"/>
  <c r="Y28" i="17"/>
  <c r="Y29" i="17" s="1"/>
  <c r="Y30" i="17" s="1"/>
  <c r="V151" i="12"/>
  <c r="W151" i="12"/>
  <c r="X151" i="12" s="1"/>
  <c r="W11" i="6"/>
  <c r="X11" i="6" s="1"/>
  <c r="Y11" i="6" s="1"/>
  <c r="V11" i="6"/>
  <c r="V12" i="6" s="1"/>
  <c r="W501" i="13"/>
  <c r="X501" i="13" s="1"/>
  <c r="Y98" i="16"/>
  <c r="V497" i="12"/>
  <c r="W497" i="12"/>
  <c r="X497" i="12" s="1"/>
  <c r="U498" i="12"/>
  <c r="V381" i="16"/>
  <c r="V382" i="16" s="1"/>
  <c r="W381" i="16"/>
  <c r="X381" i="16" s="1"/>
  <c r="U383" i="16"/>
  <c r="U384" i="16" s="1"/>
  <c r="Y495" i="11"/>
  <c r="Y496" i="11" s="1"/>
  <c r="W14" i="14"/>
  <c r="X14" i="14" s="1"/>
  <c r="V14" i="14"/>
  <c r="V15" i="14" s="1"/>
  <c r="V16" i="14" s="1"/>
  <c r="V31" i="17"/>
  <c r="W31" i="17"/>
  <c r="X31" i="17" s="1"/>
  <c r="W243" i="6"/>
  <c r="X243" i="6" s="1"/>
  <c r="V243" i="6"/>
  <c r="V244" i="6" s="1"/>
  <c r="U416" i="11"/>
  <c r="Y55" i="13"/>
  <c r="U14" i="12"/>
  <c r="Y75" i="18" l="1"/>
  <c r="Y154" i="18"/>
  <c r="Y201" i="18"/>
  <c r="Y127" i="21"/>
  <c r="Y98" i="21"/>
  <c r="Y374" i="18"/>
  <c r="Y375" i="18" s="1"/>
  <c r="Y376" i="18" s="1"/>
  <c r="Y251" i="9"/>
  <c r="Y24" i="18"/>
  <c r="Y25" i="18" s="1"/>
  <c r="W60" i="21"/>
  <c r="X60" i="21" s="1"/>
  <c r="Y60" i="21" s="1"/>
  <c r="V60" i="21"/>
  <c r="U61" i="21"/>
  <c r="V128" i="21"/>
  <c r="W128" i="21"/>
  <c r="X128" i="21" s="1"/>
  <c r="U129" i="21"/>
  <c r="W27" i="21"/>
  <c r="X27" i="21" s="1"/>
  <c r="Y27" i="21" s="1"/>
  <c r="V27" i="21"/>
  <c r="U28" i="21"/>
  <c r="W99" i="21"/>
  <c r="X99" i="21" s="1"/>
  <c r="Y99" i="21" s="1"/>
  <c r="Y100" i="21" s="1"/>
  <c r="V99" i="21"/>
  <c r="V100" i="21" s="1"/>
  <c r="Y342" i="11"/>
  <c r="Y343" i="11" s="1"/>
  <c r="Y344" i="11" s="1"/>
  <c r="Y76" i="18"/>
  <c r="Y256" i="18"/>
  <c r="Y257" i="18" s="1"/>
  <c r="Y155" i="18"/>
  <c r="W26" i="18"/>
  <c r="X26" i="18" s="1"/>
  <c r="W112" i="18"/>
  <c r="X112" i="18" s="1"/>
  <c r="Y112" i="18" s="1"/>
  <c r="U113" i="18"/>
  <c r="V112" i="18"/>
  <c r="Y26" i="12"/>
  <c r="V202" i="18"/>
  <c r="W202" i="18"/>
  <c r="X202" i="18" s="1"/>
  <c r="Y202" i="18" s="1"/>
  <c r="U203" i="18"/>
  <c r="U28" i="18"/>
  <c r="V27" i="18"/>
  <c r="W27" i="18"/>
  <c r="X27" i="18" s="1"/>
  <c r="V318" i="18"/>
  <c r="W318" i="18"/>
  <c r="X318" i="18" s="1"/>
  <c r="U319" i="18"/>
  <c r="W258" i="18"/>
  <c r="X258" i="18" s="1"/>
  <c r="Y258" i="18" s="1"/>
  <c r="V258" i="18"/>
  <c r="U259" i="18"/>
  <c r="W47" i="18"/>
  <c r="X47" i="18" s="1"/>
  <c r="Y47" i="18" s="1"/>
  <c r="U48" i="18"/>
  <c r="U49" i="18" s="1"/>
  <c r="V77" i="18"/>
  <c r="W77" i="18"/>
  <c r="X77" i="18" s="1"/>
  <c r="Y77" i="18" s="1"/>
  <c r="U78" i="18"/>
  <c r="Y317" i="18"/>
  <c r="W156" i="18"/>
  <c r="X156" i="18" s="1"/>
  <c r="Y156" i="18" s="1"/>
  <c r="U157" i="18"/>
  <c r="V156" i="18"/>
  <c r="V47" i="18"/>
  <c r="U377" i="18"/>
  <c r="U378" i="18" s="1"/>
  <c r="W378" i="18" s="1"/>
  <c r="X378" i="18" s="1"/>
  <c r="V376" i="18"/>
  <c r="Y12" i="11"/>
  <c r="W319" i="17"/>
  <c r="X319" i="17" s="1"/>
  <c r="Y319" i="17" s="1"/>
  <c r="V319" i="17"/>
  <c r="U320" i="17"/>
  <c r="U171" i="17"/>
  <c r="W171" i="17" s="1"/>
  <c r="X171" i="17" s="1"/>
  <c r="Y381" i="16"/>
  <c r="Y382" i="16" s="1"/>
  <c r="W130" i="16"/>
  <c r="X130" i="16" s="1"/>
  <c r="Y27" i="13"/>
  <c r="Y10" i="13"/>
  <c r="U11" i="13"/>
  <c r="U12" i="13" s="1"/>
  <c r="U13" i="13" s="1"/>
  <c r="W13" i="13" s="1"/>
  <c r="X13" i="13" s="1"/>
  <c r="V10" i="13"/>
  <c r="W27" i="12"/>
  <c r="X27" i="12" s="1"/>
  <c r="Y27" i="12" s="1"/>
  <c r="V27" i="12"/>
  <c r="U28" i="12"/>
  <c r="Y271" i="12"/>
  <c r="W58" i="11"/>
  <c r="X58" i="11" s="1"/>
  <c r="Y27" i="11"/>
  <c r="V97" i="11"/>
  <c r="W97" i="11"/>
  <c r="X97" i="11" s="1"/>
  <c r="Y97" i="11" s="1"/>
  <c r="U346" i="11"/>
  <c r="W345" i="11"/>
  <c r="X345" i="11" s="1"/>
  <c r="V345" i="11"/>
  <c r="U98" i="11"/>
  <c r="Y10" i="10"/>
  <c r="Y199" i="10"/>
  <c r="W59" i="10"/>
  <c r="X59" i="10" s="1"/>
  <c r="Y59" i="10" s="1"/>
  <c r="Y60" i="10" s="1"/>
  <c r="V59" i="10"/>
  <c r="V60" i="10" s="1"/>
  <c r="U61" i="10"/>
  <c r="U62" i="10" s="1"/>
  <c r="W62" i="10" s="1"/>
  <c r="X62" i="10" s="1"/>
  <c r="Y397" i="10"/>
  <c r="Y398" i="10" s="1"/>
  <c r="Y12" i="9"/>
  <c r="Y244" i="8"/>
  <c r="Y136" i="8"/>
  <c r="W13" i="8"/>
  <c r="X13" i="8" s="1"/>
  <c r="V13" i="8"/>
  <c r="V14" i="8" s="1"/>
  <c r="Y52" i="8"/>
  <c r="Y53" i="8" s="1"/>
  <c r="Y184" i="7"/>
  <c r="Y185" i="7" s="1"/>
  <c r="Y186" i="7" s="1"/>
  <c r="Y305" i="7"/>
  <c r="Y306" i="7" s="1"/>
  <c r="Y9" i="7"/>
  <c r="V130" i="16"/>
  <c r="V131" i="16" s="1"/>
  <c r="V132" i="16" s="1"/>
  <c r="Y243" i="6"/>
  <c r="Y244" i="6" s="1"/>
  <c r="W97" i="9"/>
  <c r="X97" i="9" s="1"/>
  <c r="Y97" i="9" s="1"/>
  <c r="U98" i="9"/>
  <c r="V97" i="9"/>
  <c r="Y319" i="9"/>
  <c r="V149" i="10"/>
  <c r="V150" i="10" s="1"/>
  <c r="Y306" i="6"/>
  <c r="Y307" i="6" s="1"/>
  <c r="Y308" i="6" s="1"/>
  <c r="Y212" i="16"/>
  <c r="Y372" i="6"/>
  <c r="Y473" i="10"/>
  <c r="Y474" i="10" s="1"/>
  <c r="Y441" i="8"/>
  <c r="Y370" i="8"/>
  <c r="Y264" i="16"/>
  <c r="Y13" i="11"/>
  <c r="V130" i="14"/>
  <c r="W130" i="14"/>
  <c r="X130" i="14" s="1"/>
  <c r="Y130" i="14" s="1"/>
  <c r="U131" i="14"/>
  <c r="W170" i="17"/>
  <c r="X170" i="17" s="1"/>
  <c r="Y170" i="17" s="1"/>
  <c r="W263" i="14"/>
  <c r="X263" i="14" s="1"/>
  <c r="V262" i="14"/>
  <c r="V263" i="14" s="1"/>
  <c r="Y14" i="14"/>
  <c r="Y15" i="14" s="1"/>
  <c r="Y16" i="14" s="1"/>
  <c r="W262" i="14"/>
  <c r="X262" i="14" s="1"/>
  <c r="Y262" i="14" s="1"/>
  <c r="U264" i="14"/>
  <c r="V59" i="12"/>
  <c r="V60" i="12" s="1"/>
  <c r="Y458" i="9"/>
  <c r="Y459" i="9" s="1"/>
  <c r="Y266" i="17"/>
  <c r="Y267" i="17" s="1"/>
  <c r="Y268" i="17" s="1"/>
  <c r="Y25" i="8"/>
  <c r="Y56" i="16"/>
  <c r="U372" i="7"/>
  <c r="U373" i="7" s="1"/>
  <c r="W373" i="7" s="1"/>
  <c r="X373" i="7" s="1"/>
  <c r="Y56" i="11"/>
  <c r="Y57" i="11" s="1"/>
  <c r="Y443" i="7"/>
  <c r="U341" i="12"/>
  <c r="W340" i="12"/>
  <c r="X340" i="12" s="1"/>
  <c r="Y340" i="12" s="1"/>
  <c r="V340" i="12"/>
  <c r="Y60" i="17"/>
  <c r="U269" i="17"/>
  <c r="W269" i="17" s="1"/>
  <c r="X269" i="17" s="1"/>
  <c r="V318" i="16"/>
  <c r="W253" i="9"/>
  <c r="X253" i="9" s="1"/>
  <c r="V253" i="9"/>
  <c r="Y497" i="12"/>
  <c r="U254" i="9"/>
  <c r="Y11" i="8"/>
  <c r="Y12" i="8" s="1"/>
  <c r="Y252" i="9"/>
  <c r="Y11" i="17"/>
  <c r="U319" i="16"/>
  <c r="U320" i="16" s="1"/>
  <c r="Y500" i="13"/>
  <c r="Y501" i="13" s="1"/>
  <c r="W318" i="16"/>
  <c r="X318" i="16" s="1"/>
  <c r="Y318" i="16" s="1"/>
  <c r="V268" i="17"/>
  <c r="V398" i="10"/>
  <c r="V58" i="11"/>
  <c r="V59" i="11" s="1"/>
  <c r="V215" i="17"/>
  <c r="W215" i="17"/>
  <c r="X215" i="17" s="1"/>
  <c r="Y215" i="17" s="1"/>
  <c r="U216" i="17"/>
  <c r="V28" i="7"/>
  <c r="V170" i="16"/>
  <c r="U171" i="16"/>
  <c r="W170" i="16"/>
  <c r="X170" i="16" s="1"/>
  <c r="Y170" i="16" s="1"/>
  <c r="W29" i="13"/>
  <c r="X29" i="13" s="1"/>
  <c r="W59" i="11"/>
  <c r="X59" i="11" s="1"/>
  <c r="U60" i="11"/>
  <c r="W60" i="11" s="1"/>
  <c r="X60" i="11" s="1"/>
  <c r="U444" i="7"/>
  <c r="W444" i="7" s="1"/>
  <c r="X444" i="7" s="1"/>
  <c r="V443" i="7"/>
  <c r="W318" i="14"/>
  <c r="X318" i="14" s="1"/>
  <c r="Y318" i="14" s="1"/>
  <c r="V318" i="14"/>
  <c r="U319" i="14"/>
  <c r="U30" i="13"/>
  <c r="V142" i="9"/>
  <c r="V143" i="9" s="1"/>
  <c r="Y148" i="11"/>
  <c r="V320" i="9"/>
  <c r="Y13" i="12"/>
  <c r="Y150" i="13"/>
  <c r="Y151" i="13" s="1"/>
  <c r="W213" i="16"/>
  <c r="X213" i="16" s="1"/>
  <c r="V213" i="16"/>
  <c r="U214" i="16"/>
  <c r="W28" i="13"/>
  <c r="X28" i="13" s="1"/>
  <c r="V26" i="9"/>
  <c r="V27" i="9" s="1"/>
  <c r="U420" i="13"/>
  <c r="W420" i="13" s="1"/>
  <c r="X420" i="13" s="1"/>
  <c r="U28" i="9"/>
  <c r="W28" i="9" s="1"/>
  <c r="X28" i="9" s="1"/>
  <c r="U246" i="8"/>
  <c r="U247" i="8" s="1"/>
  <c r="V245" i="8"/>
  <c r="W245" i="8"/>
  <c r="X245" i="8" s="1"/>
  <c r="Y25" i="9"/>
  <c r="V474" i="10"/>
  <c r="V28" i="13"/>
  <c r="V29" i="13" s="1"/>
  <c r="W28" i="8"/>
  <c r="X28" i="8" s="1"/>
  <c r="U308" i="8"/>
  <c r="W308" i="8" s="1"/>
  <c r="X308" i="8" s="1"/>
  <c r="W307" i="8"/>
  <c r="X307" i="8" s="1"/>
  <c r="W443" i="8"/>
  <c r="X443" i="8" s="1"/>
  <c r="W150" i="10"/>
  <c r="X150" i="10" s="1"/>
  <c r="U151" i="10"/>
  <c r="W151" i="10" s="1"/>
  <c r="X151" i="10" s="1"/>
  <c r="W261" i="10"/>
  <c r="X261" i="10" s="1"/>
  <c r="W11" i="7"/>
  <c r="X11" i="7" s="1"/>
  <c r="W93" i="8"/>
  <c r="X93" i="8" s="1"/>
  <c r="U94" i="8"/>
  <c r="U95" i="8" s="1"/>
  <c r="V242" i="7"/>
  <c r="W242" i="7"/>
  <c r="X242" i="7" s="1"/>
  <c r="Y242" i="7" s="1"/>
  <c r="V185" i="8"/>
  <c r="W185" i="8"/>
  <c r="X185" i="8" s="1"/>
  <c r="Y185" i="8" s="1"/>
  <c r="U186" i="8"/>
  <c r="U139" i="7"/>
  <c r="U140" i="7" s="1"/>
  <c r="U399" i="10"/>
  <c r="U400" i="10" s="1"/>
  <c r="U401" i="10" s="1"/>
  <c r="W143" i="9"/>
  <c r="X143" i="9" s="1"/>
  <c r="Y56" i="6"/>
  <c r="U154" i="13"/>
  <c r="W55" i="9"/>
  <c r="X55" i="9" s="1"/>
  <c r="Y55" i="9" s="1"/>
  <c r="Y91" i="8"/>
  <c r="W370" i="7"/>
  <c r="X370" i="7" s="1"/>
  <c r="U188" i="7"/>
  <c r="U189" i="7" s="1"/>
  <c r="U190" i="7" s="1"/>
  <c r="V187" i="7"/>
  <c r="W187" i="7"/>
  <c r="X187" i="7" s="1"/>
  <c r="W11" i="10"/>
  <c r="X11" i="10" s="1"/>
  <c r="Y11" i="10" s="1"/>
  <c r="V11" i="10"/>
  <c r="U12" i="10"/>
  <c r="U55" i="7"/>
  <c r="W193" i="9"/>
  <c r="X193" i="9" s="1"/>
  <c r="V193" i="9"/>
  <c r="U212" i="12"/>
  <c r="U213" i="12" s="1"/>
  <c r="W211" i="12"/>
  <c r="X211" i="12" s="1"/>
  <c r="U475" i="10"/>
  <c r="U476" i="10" s="1"/>
  <c r="V92" i="8"/>
  <c r="V93" i="8" s="1"/>
  <c r="W142" i="9"/>
  <c r="X142" i="9" s="1"/>
  <c r="Y142" i="9" s="1"/>
  <c r="U144" i="9"/>
  <c r="Y369" i="7"/>
  <c r="V384" i="9"/>
  <c r="W384" i="9"/>
  <c r="X384" i="9" s="1"/>
  <c r="Y384" i="9" s="1"/>
  <c r="U385" i="9"/>
  <c r="W27" i="9"/>
  <c r="X27" i="9" s="1"/>
  <c r="U97" i="7"/>
  <c r="W92" i="8"/>
  <c r="X92" i="8" s="1"/>
  <c r="W371" i="7"/>
  <c r="X371" i="7" s="1"/>
  <c r="Y147" i="10"/>
  <c r="Y148" i="10" s="1"/>
  <c r="W54" i="8"/>
  <c r="X54" i="8" s="1"/>
  <c r="V54" i="8"/>
  <c r="U444" i="8"/>
  <c r="W418" i="13"/>
  <c r="X418" i="13" s="1"/>
  <c r="V418" i="13"/>
  <c r="V419" i="13" s="1"/>
  <c r="W10" i="7"/>
  <c r="X10" i="7" s="1"/>
  <c r="Y10" i="7" s="1"/>
  <c r="V10" i="7"/>
  <c r="V11" i="7" s="1"/>
  <c r="U12" i="7"/>
  <c r="W329" i="10"/>
  <c r="X329" i="10" s="1"/>
  <c r="Y329" i="10" s="1"/>
  <c r="V329" i="10"/>
  <c r="U330" i="10"/>
  <c r="W27" i="8"/>
  <c r="X27" i="8" s="1"/>
  <c r="W101" i="10"/>
  <c r="X101" i="10" s="1"/>
  <c r="Y101" i="10" s="1"/>
  <c r="V101" i="10"/>
  <c r="U102" i="10"/>
  <c r="U103" i="10" s="1"/>
  <c r="U92" i="6"/>
  <c r="U93" i="6" s="1"/>
  <c r="V91" i="6"/>
  <c r="W91" i="6"/>
  <c r="X91" i="6" s="1"/>
  <c r="Y91" i="6" s="1"/>
  <c r="W149" i="10"/>
  <c r="X149" i="10" s="1"/>
  <c r="U56" i="9"/>
  <c r="W320" i="9"/>
  <c r="X320" i="9" s="1"/>
  <c r="U321" i="9"/>
  <c r="Y192" i="9"/>
  <c r="U29" i="7"/>
  <c r="U30" i="7" s="1"/>
  <c r="W460" i="9"/>
  <c r="X460" i="9" s="1"/>
  <c r="V460" i="9"/>
  <c r="W137" i="7"/>
  <c r="X137" i="7" s="1"/>
  <c r="Y137" i="7" s="1"/>
  <c r="V137" i="7"/>
  <c r="V138" i="7" s="1"/>
  <c r="V442" i="8"/>
  <c r="V443" i="8" s="1"/>
  <c r="W442" i="8"/>
  <c r="X442" i="8" s="1"/>
  <c r="U14" i="11"/>
  <c r="U308" i="7"/>
  <c r="V55" i="9"/>
  <c r="V210" i="12"/>
  <c r="V211" i="12" s="1"/>
  <c r="W210" i="12"/>
  <c r="X210" i="12" s="1"/>
  <c r="Y305" i="8"/>
  <c r="V137" i="8"/>
  <c r="U138" i="8"/>
  <c r="W137" i="8"/>
  <c r="X137" i="8" s="1"/>
  <c r="Y137" i="8" s="1"/>
  <c r="W138" i="7"/>
  <c r="X138" i="7" s="1"/>
  <c r="W260" i="10"/>
  <c r="X260" i="10" s="1"/>
  <c r="Y260" i="10" s="1"/>
  <c r="V260" i="10"/>
  <c r="V261" i="10" s="1"/>
  <c r="U262" i="10"/>
  <c r="U263" i="10" s="1"/>
  <c r="W26" i="9"/>
  <c r="X26" i="9" s="1"/>
  <c r="W306" i="8"/>
  <c r="X306" i="8" s="1"/>
  <c r="V306" i="8"/>
  <c r="V307" i="8" s="1"/>
  <c r="U28" i="10"/>
  <c r="U29" i="10" s="1"/>
  <c r="W27" i="10"/>
  <c r="X27" i="10" s="1"/>
  <c r="Y27" i="10" s="1"/>
  <c r="V27" i="10"/>
  <c r="U55" i="8"/>
  <c r="U243" i="7"/>
  <c r="V370" i="7"/>
  <c r="V371" i="7" s="1"/>
  <c r="U461" i="9"/>
  <c r="Y102" i="13"/>
  <c r="U201" i="10"/>
  <c r="U202" i="10" s="1"/>
  <c r="W200" i="10"/>
  <c r="X200" i="10" s="1"/>
  <c r="Y200" i="10" s="1"/>
  <c r="V200" i="10"/>
  <c r="V307" i="7"/>
  <c r="W307" i="7"/>
  <c r="X307" i="7" s="1"/>
  <c r="U194" i="9"/>
  <c r="W26" i="8"/>
  <c r="X26" i="8" s="1"/>
  <c r="V26" i="8"/>
  <c r="V27" i="8" s="1"/>
  <c r="V28" i="8" s="1"/>
  <c r="U29" i="8"/>
  <c r="W419" i="13"/>
  <c r="X419" i="13" s="1"/>
  <c r="V371" i="8"/>
  <c r="W371" i="8"/>
  <c r="X371" i="8" s="1"/>
  <c r="U372" i="8"/>
  <c r="V13" i="11"/>
  <c r="Y416" i="13"/>
  <c r="Y417" i="13" s="1"/>
  <c r="Y209" i="12"/>
  <c r="V13" i="9"/>
  <c r="W13" i="9"/>
  <c r="X13" i="9" s="1"/>
  <c r="Y13" i="9" s="1"/>
  <c r="U14" i="9"/>
  <c r="W14" i="8"/>
  <c r="X14" i="8" s="1"/>
  <c r="U15" i="8"/>
  <c r="Y27" i="7"/>
  <c r="Y28" i="7" s="1"/>
  <c r="W104" i="13"/>
  <c r="X104" i="13" s="1"/>
  <c r="W374" i="6"/>
  <c r="X374" i="6" s="1"/>
  <c r="U375" i="6"/>
  <c r="U376" i="6" s="1"/>
  <c r="W207" i="13"/>
  <c r="X207" i="13" s="1"/>
  <c r="V207" i="13"/>
  <c r="Y99" i="17"/>
  <c r="W152" i="13"/>
  <c r="X152" i="13" s="1"/>
  <c r="Y152" i="13" s="1"/>
  <c r="Y153" i="13" s="1"/>
  <c r="V205" i="11"/>
  <c r="W205" i="11"/>
  <c r="X205" i="11" s="1"/>
  <c r="Y205" i="11" s="1"/>
  <c r="U105" i="13"/>
  <c r="W105" i="13" s="1"/>
  <c r="X105" i="13" s="1"/>
  <c r="W382" i="17"/>
  <c r="X382" i="17" s="1"/>
  <c r="Y382" i="17" s="1"/>
  <c r="U383" i="17"/>
  <c r="U384" i="17" s="1"/>
  <c r="U385" i="17" s="1"/>
  <c r="V103" i="13"/>
  <c r="V104" i="13" s="1"/>
  <c r="W103" i="13"/>
  <c r="X103" i="13" s="1"/>
  <c r="U208" i="13"/>
  <c r="V382" i="17"/>
  <c r="V61" i="17"/>
  <c r="W61" i="17"/>
  <c r="X61" i="17" s="1"/>
  <c r="U62" i="17"/>
  <c r="W373" i="6"/>
  <c r="X373" i="6" s="1"/>
  <c r="V373" i="6"/>
  <c r="V374" i="6" s="1"/>
  <c r="U206" i="11"/>
  <c r="U207" i="11" s="1"/>
  <c r="W97" i="12"/>
  <c r="X97" i="12" s="1"/>
  <c r="Y97" i="12" s="1"/>
  <c r="V97" i="12"/>
  <c r="U98" i="12"/>
  <c r="V152" i="13"/>
  <c r="V153" i="13" s="1"/>
  <c r="Y206" i="13"/>
  <c r="W61" i="14"/>
  <c r="X61" i="14" s="1"/>
  <c r="U62" i="14"/>
  <c r="W246" i="6"/>
  <c r="X246" i="6" s="1"/>
  <c r="U247" i="6"/>
  <c r="V498" i="12"/>
  <c r="W498" i="12"/>
  <c r="X498" i="12" s="1"/>
  <c r="U499" i="12"/>
  <c r="U500" i="12" s="1"/>
  <c r="Y56" i="13"/>
  <c r="W149" i="11"/>
  <c r="X149" i="11" s="1"/>
  <c r="V149" i="11"/>
  <c r="U150" i="11"/>
  <c r="W266" i="16"/>
  <c r="X266" i="16" s="1"/>
  <c r="Y99" i="16"/>
  <c r="Y100" i="16" s="1"/>
  <c r="W12" i="17"/>
  <c r="X12" i="17" s="1"/>
  <c r="V12" i="17"/>
  <c r="V13" i="17" s="1"/>
  <c r="V14" i="17" s="1"/>
  <c r="V498" i="11"/>
  <c r="W498" i="11"/>
  <c r="X498" i="11" s="1"/>
  <c r="U499" i="11"/>
  <c r="W142" i="6"/>
  <c r="X142" i="6" s="1"/>
  <c r="V142" i="6"/>
  <c r="U143" i="6"/>
  <c r="W272" i="12"/>
  <c r="X272" i="12" s="1"/>
  <c r="Y272" i="12" s="1"/>
  <c r="V272" i="12"/>
  <c r="U273" i="12"/>
  <c r="W132" i="16"/>
  <c r="X132" i="16" s="1"/>
  <c r="U133" i="16"/>
  <c r="Y130" i="16"/>
  <c r="Y131" i="16" s="1"/>
  <c r="W175" i="14"/>
  <c r="X175" i="14" s="1"/>
  <c r="V175" i="14"/>
  <c r="U176" i="14"/>
  <c r="W98" i="14"/>
  <c r="X98" i="14" s="1"/>
  <c r="Y98" i="14" s="1"/>
  <c r="V98" i="14"/>
  <c r="U99" i="14"/>
  <c r="W60" i="14"/>
  <c r="X60" i="14" s="1"/>
  <c r="V60" i="14"/>
  <c r="V61" i="14" s="1"/>
  <c r="Y31" i="17"/>
  <c r="W341" i="13"/>
  <c r="X341" i="13" s="1"/>
  <c r="Y341" i="13" s="1"/>
  <c r="V341" i="13"/>
  <c r="V342" i="13" s="1"/>
  <c r="U343" i="13"/>
  <c r="W60" i="12"/>
  <c r="X60" i="12" s="1"/>
  <c r="U61" i="12"/>
  <c r="V265" i="16"/>
  <c r="V266" i="16" s="1"/>
  <c r="V267" i="16" s="1"/>
  <c r="W265" i="16"/>
  <c r="X265" i="16" s="1"/>
  <c r="U268" i="16"/>
  <c r="U269" i="16" s="1"/>
  <c r="Y174" i="14"/>
  <c r="W185" i="6"/>
  <c r="X185" i="6" s="1"/>
  <c r="Y185" i="6" s="1"/>
  <c r="V185" i="6"/>
  <c r="V186" i="6" s="1"/>
  <c r="W419" i="12"/>
  <c r="X419" i="12" s="1"/>
  <c r="V419" i="12"/>
  <c r="U420" i="12"/>
  <c r="W384" i="16"/>
  <c r="X384" i="16" s="1"/>
  <c r="Y449" i="6"/>
  <c r="W13" i="6"/>
  <c r="X13" i="6" s="1"/>
  <c r="V13" i="6"/>
  <c r="U14" i="6"/>
  <c r="V32" i="17"/>
  <c r="W32" i="17"/>
  <c r="X32" i="17" s="1"/>
  <c r="U33" i="17"/>
  <c r="Y58" i="14"/>
  <c r="Y59" i="14" s="1"/>
  <c r="W101" i="17"/>
  <c r="X101" i="17" s="1"/>
  <c r="U102" i="17"/>
  <c r="Y28" i="14"/>
  <c r="W25" i="6"/>
  <c r="X25" i="6" s="1"/>
  <c r="Y25" i="6" s="1"/>
  <c r="V25" i="6"/>
  <c r="Y497" i="11"/>
  <c r="Y269" i="11"/>
  <c r="W100" i="17"/>
  <c r="X100" i="17" s="1"/>
  <c r="V100" i="17"/>
  <c r="V101" i="17" s="1"/>
  <c r="U385" i="16"/>
  <c r="U386" i="16" s="1"/>
  <c r="Y59" i="12"/>
  <c r="Y418" i="12"/>
  <c r="U58" i="16"/>
  <c r="U59" i="16" s="1"/>
  <c r="Y12" i="6"/>
  <c r="W11" i="16"/>
  <c r="X11" i="16" s="1"/>
  <c r="Y11" i="16" s="1"/>
  <c r="V11" i="16"/>
  <c r="U12" i="16"/>
  <c r="W502" i="13"/>
  <c r="X502" i="13" s="1"/>
  <c r="V502" i="13"/>
  <c r="W386" i="14"/>
  <c r="X386" i="14" s="1"/>
  <c r="V386" i="14"/>
  <c r="V387" i="14" s="1"/>
  <c r="U503" i="13"/>
  <c r="U27" i="16"/>
  <c r="V132" i="17"/>
  <c r="W132" i="17"/>
  <c r="X132" i="17" s="1"/>
  <c r="U133" i="17"/>
  <c r="W416" i="11"/>
  <c r="X416" i="11" s="1"/>
  <c r="Y416" i="11" s="1"/>
  <c r="V416" i="11"/>
  <c r="U417" i="11"/>
  <c r="Y151" i="12"/>
  <c r="V57" i="16"/>
  <c r="W57" i="16"/>
  <c r="X57" i="16" s="1"/>
  <c r="Y57" i="16" s="1"/>
  <c r="W342" i="13"/>
  <c r="X342" i="13" s="1"/>
  <c r="V28" i="11"/>
  <c r="W28" i="11"/>
  <c r="X28" i="11" s="1"/>
  <c r="Y28" i="11" s="1"/>
  <c r="U29" i="11"/>
  <c r="W387" i="14"/>
  <c r="X387" i="14" s="1"/>
  <c r="U388" i="14"/>
  <c r="Y385" i="14"/>
  <c r="V26" i="16"/>
  <c r="W26" i="16"/>
  <c r="X26" i="16" s="1"/>
  <c r="Y26" i="16" s="1"/>
  <c r="W213" i="14"/>
  <c r="X213" i="14" s="1"/>
  <c r="Y213" i="14" s="1"/>
  <c r="V213" i="14"/>
  <c r="U214" i="14"/>
  <c r="W14" i="12"/>
  <c r="X14" i="12" s="1"/>
  <c r="V14" i="12"/>
  <c r="U15" i="12"/>
  <c r="V383" i="16"/>
  <c r="V384" i="16" s="1"/>
  <c r="W383" i="16"/>
  <c r="X383" i="16" s="1"/>
  <c r="W14" i="17"/>
  <c r="X14" i="17" s="1"/>
  <c r="U15" i="17"/>
  <c r="V245" i="6"/>
  <c r="V246" i="6" s="1"/>
  <c r="W245" i="6"/>
  <c r="X245" i="6" s="1"/>
  <c r="V450" i="6"/>
  <c r="W450" i="6"/>
  <c r="X450" i="6" s="1"/>
  <c r="U451" i="6"/>
  <c r="W101" i="16"/>
  <c r="X101" i="16" s="1"/>
  <c r="V101" i="16"/>
  <c r="U102" i="16"/>
  <c r="V57" i="13"/>
  <c r="W57" i="13"/>
  <c r="X57" i="13" s="1"/>
  <c r="U58" i="13"/>
  <c r="W267" i="16"/>
  <c r="X267" i="16" s="1"/>
  <c r="V270" i="13"/>
  <c r="W270" i="13"/>
  <c r="X270" i="13" s="1"/>
  <c r="Y270" i="13" s="1"/>
  <c r="U271" i="13"/>
  <c r="Y141" i="6"/>
  <c r="W309" i="6"/>
  <c r="X309" i="6" s="1"/>
  <c r="V309" i="6"/>
  <c r="U310" i="6"/>
  <c r="V29" i="14"/>
  <c r="W29" i="14"/>
  <c r="X29" i="14" s="1"/>
  <c r="U30" i="14"/>
  <c r="U31" i="14" s="1"/>
  <c r="U32" i="14" s="1"/>
  <c r="Y131" i="17"/>
  <c r="W152" i="12"/>
  <c r="X152" i="12" s="1"/>
  <c r="V152" i="12"/>
  <c r="U153" i="12"/>
  <c r="W13" i="17"/>
  <c r="X13" i="17" s="1"/>
  <c r="W57" i="6"/>
  <c r="X57" i="6" s="1"/>
  <c r="V57" i="6"/>
  <c r="U58" i="6"/>
  <c r="W186" i="6"/>
  <c r="X186" i="6" s="1"/>
  <c r="U187" i="6"/>
  <c r="U188" i="6" s="1"/>
  <c r="W270" i="11"/>
  <c r="X270" i="11" s="1"/>
  <c r="V270" i="11"/>
  <c r="U271" i="11"/>
  <c r="U26" i="6"/>
  <c r="Y320" i="9" l="1"/>
  <c r="U63" i="10"/>
  <c r="U64" i="10" s="1"/>
  <c r="Y128" i="21"/>
  <c r="Y26" i="8"/>
  <c r="Y26" i="18"/>
  <c r="Y27" i="18" s="1"/>
  <c r="W61" i="21"/>
  <c r="X61" i="21" s="1"/>
  <c r="Y61" i="21" s="1"/>
  <c r="V61" i="21"/>
  <c r="U62" i="21"/>
  <c r="W28" i="21"/>
  <c r="X28" i="21" s="1"/>
  <c r="Y28" i="21" s="1"/>
  <c r="V28" i="21"/>
  <c r="U29" i="21"/>
  <c r="W129" i="21"/>
  <c r="X129" i="21" s="1"/>
  <c r="Y129" i="21" s="1"/>
  <c r="V129" i="21"/>
  <c r="U130" i="21"/>
  <c r="Y371" i="8"/>
  <c r="W113" i="18"/>
  <c r="X113" i="18" s="1"/>
  <c r="Y113" i="18" s="1"/>
  <c r="V113" i="18"/>
  <c r="U114" i="18"/>
  <c r="V157" i="18"/>
  <c r="U50" i="18"/>
  <c r="W49" i="18"/>
  <c r="X49" i="18" s="1"/>
  <c r="W259" i="18"/>
  <c r="X259" i="18" s="1"/>
  <c r="Y259" i="18" s="1"/>
  <c r="V259" i="18"/>
  <c r="U260" i="18"/>
  <c r="U261" i="18" s="1"/>
  <c r="V319" i="18"/>
  <c r="W319" i="18"/>
  <c r="X319" i="18" s="1"/>
  <c r="U320" i="18"/>
  <c r="U321" i="18" s="1"/>
  <c r="W157" i="18"/>
  <c r="X157" i="18" s="1"/>
  <c r="Y157" i="18" s="1"/>
  <c r="U158" i="18"/>
  <c r="Y318" i="18"/>
  <c r="V78" i="18"/>
  <c r="W78" i="18"/>
  <c r="X78" i="18" s="1"/>
  <c r="Y78" i="18" s="1"/>
  <c r="U79" i="18"/>
  <c r="V203" i="18"/>
  <c r="W203" i="18"/>
  <c r="X203" i="18" s="1"/>
  <c r="Y203" i="18" s="1"/>
  <c r="U204" i="18"/>
  <c r="V28" i="18"/>
  <c r="W28" i="18"/>
  <c r="X28" i="18" s="1"/>
  <c r="U29" i="18"/>
  <c r="V48" i="18"/>
  <c r="V49" i="18" s="1"/>
  <c r="V50" i="18" s="1"/>
  <c r="W48" i="18"/>
  <c r="X48" i="18" s="1"/>
  <c r="Y48" i="18" s="1"/>
  <c r="W377" i="18"/>
  <c r="X377" i="18" s="1"/>
  <c r="Y377" i="18" s="1"/>
  <c r="Y378" i="18" s="1"/>
  <c r="V377" i="18"/>
  <c r="V378" i="18" s="1"/>
  <c r="U379" i="18"/>
  <c r="U380" i="18" s="1"/>
  <c r="U381" i="18" s="1"/>
  <c r="W381" i="18" s="1"/>
  <c r="X381" i="18" s="1"/>
  <c r="Y498" i="12"/>
  <c r="U445" i="7"/>
  <c r="W445" i="7" s="1"/>
  <c r="X445" i="7" s="1"/>
  <c r="Y28" i="13"/>
  <c r="Y245" i="8"/>
  <c r="U172" i="17"/>
  <c r="W172" i="17" s="1"/>
  <c r="X172" i="17" s="1"/>
  <c r="U321" i="17"/>
  <c r="W320" i="17"/>
  <c r="X320" i="17" s="1"/>
  <c r="Y320" i="17" s="1"/>
  <c r="V320" i="17"/>
  <c r="V171" i="17"/>
  <c r="Y12" i="17"/>
  <c r="Y13" i="17" s="1"/>
  <c r="Y14" i="17" s="1"/>
  <c r="Y61" i="17"/>
  <c r="Y100" i="17"/>
  <c r="Y101" i="17" s="1"/>
  <c r="Y269" i="17"/>
  <c r="Y265" i="16"/>
  <c r="Y57" i="13"/>
  <c r="W12" i="13"/>
  <c r="X12" i="13" s="1"/>
  <c r="W11" i="13"/>
  <c r="X11" i="13" s="1"/>
  <c r="Y11" i="13" s="1"/>
  <c r="Y29" i="13"/>
  <c r="V11" i="13"/>
  <c r="V12" i="13" s="1"/>
  <c r="V13" i="13" s="1"/>
  <c r="V420" i="13"/>
  <c r="V28" i="12"/>
  <c r="W28" i="12"/>
  <c r="X28" i="12" s="1"/>
  <c r="Y28" i="12" s="1"/>
  <c r="U29" i="12"/>
  <c r="Y14" i="12"/>
  <c r="Y345" i="11"/>
  <c r="Y58" i="11"/>
  <c r="Y59" i="11" s="1"/>
  <c r="Y60" i="11" s="1"/>
  <c r="Y149" i="11"/>
  <c r="W98" i="11"/>
  <c r="X98" i="11" s="1"/>
  <c r="Y98" i="11" s="1"/>
  <c r="V98" i="11"/>
  <c r="U99" i="11"/>
  <c r="U100" i="11" s="1"/>
  <c r="W346" i="11"/>
  <c r="X346" i="11" s="1"/>
  <c r="Y346" i="11" s="1"/>
  <c r="U347" i="11"/>
  <c r="V346" i="11"/>
  <c r="V61" i="10"/>
  <c r="V62" i="10" s="1"/>
  <c r="V63" i="10" s="1"/>
  <c r="V64" i="10" s="1"/>
  <c r="W61" i="10"/>
  <c r="X61" i="10" s="1"/>
  <c r="Y29" i="14"/>
  <c r="Y270" i="11"/>
  <c r="U309" i="8"/>
  <c r="V308" i="8"/>
  <c r="Y13" i="8"/>
  <c r="Y14" i="8" s="1"/>
  <c r="Y442" i="8"/>
  <c r="Y54" i="8"/>
  <c r="Y444" i="7"/>
  <c r="Y307" i="7"/>
  <c r="V372" i="7"/>
  <c r="V373" i="7" s="1"/>
  <c r="U374" i="7"/>
  <c r="W374" i="7" s="1"/>
  <c r="X374" i="7" s="1"/>
  <c r="W372" i="7"/>
  <c r="X372" i="7" s="1"/>
  <c r="Y373" i="6"/>
  <c r="Y374" i="6" s="1"/>
  <c r="Y171" i="17"/>
  <c r="V444" i="7"/>
  <c r="Y57" i="6"/>
  <c r="W29" i="7"/>
  <c r="X29" i="7" s="1"/>
  <c r="Y29" i="7" s="1"/>
  <c r="Y213" i="16"/>
  <c r="Y383" i="16"/>
  <c r="V29" i="7"/>
  <c r="V30" i="7" s="1"/>
  <c r="W98" i="9"/>
  <c r="X98" i="9" s="1"/>
  <c r="Y98" i="9" s="1"/>
  <c r="V98" i="9"/>
  <c r="U99" i="9"/>
  <c r="U132" i="14"/>
  <c r="U133" i="14" s="1"/>
  <c r="V131" i="14"/>
  <c r="W131" i="14"/>
  <c r="X131" i="14" s="1"/>
  <c r="Y131" i="14" s="1"/>
  <c r="Y342" i="13"/>
  <c r="V264" i="14"/>
  <c r="W264" i="14"/>
  <c r="X264" i="14" s="1"/>
  <c r="U265" i="14"/>
  <c r="Y263" i="14"/>
  <c r="U14" i="13"/>
  <c r="V60" i="11"/>
  <c r="U421" i="13"/>
  <c r="U422" i="13" s="1"/>
  <c r="W422" i="13" s="1"/>
  <c r="X422" i="13" s="1"/>
  <c r="Y253" i="9"/>
  <c r="Y186" i="6"/>
  <c r="Y245" i="6"/>
  <c r="Y246" i="6" s="1"/>
  <c r="U255" i="9"/>
  <c r="W254" i="9"/>
  <c r="X254" i="9" s="1"/>
  <c r="V254" i="9"/>
  <c r="U270" i="17"/>
  <c r="U61" i="11"/>
  <c r="W61" i="11" s="1"/>
  <c r="X61" i="11" s="1"/>
  <c r="V269" i="17"/>
  <c r="U342" i="12"/>
  <c r="V341" i="12"/>
  <c r="W341" i="12"/>
  <c r="X341" i="12" s="1"/>
  <c r="Y341" i="12" s="1"/>
  <c r="W320" i="16"/>
  <c r="X320" i="16" s="1"/>
  <c r="Y502" i="13"/>
  <c r="V102" i="10"/>
  <c r="W319" i="16"/>
  <c r="X319" i="16" s="1"/>
  <c r="Y319" i="16" s="1"/>
  <c r="U321" i="16"/>
  <c r="U322" i="16" s="1"/>
  <c r="V319" i="16"/>
  <c r="V320" i="16" s="1"/>
  <c r="V330" i="10"/>
  <c r="W216" i="17"/>
  <c r="X216" i="17" s="1"/>
  <c r="Y216" i="17" s="1"/>
  <c r="Y103" i="13"/>
  <c r="Y104" i="13" s="1"/>
  <c r="Y105" i="13" s="1"/>
  <c r="V216" i="17"/>
  <c r="W171" i="16"/>
  <c r="X171" i="16" s="1"/>
  <c r="Y171" i="16" s="1"/>
  <c r="V171" i="16"/>
  <c r="U172" i="16"/>
  <c r="Y152" i="12"/>
  <c r="Y450" i="6"/>
  <c r="Y26" i="9"/>
  <c r="V212" i="12"/>
  <c r="V213" i="12" s="1"/>
  <c r="U217" i="17"/>
  <c r="V154" i="13"/>
  <c r="W154" i="13"/>
  <c r="X154" i="13" s="1"/>
  <c r="Y154" i="13" s="1"/>
  <c r="U29" i="9"/>
  <c r="W29" i="9" s="1"/>
  <c r="X29" i="9" s="1"/>
  <c r="U155" i="13"/>
  <c r="W155" i="13" s="1"/>
  <c r="X155" i="13" s="1"/>
  <c r="V28" i="9"/>
  <c r="V105" i="13"/>
  <c r="U152" i="10"/>
  <c r="U153" i="10" s="1"/>
  <c r="U31" i="13"/>
  <c r="V30" i="13"/>
  <c r="W30" i="13"/>
  <c r="X30" i="13" s="1"/>
  <c r="Y32" i="17"/>
  <c r="Y149" i="10"/>
  <c r="Y150" i="10" s="1"/>
  <c r="Y151" i="10" s="1"/>
  <c r="U320" i="14"/>
  <c r="U321" i="14" s="1"/>
  <c r="V319" i="14"/>
  <c r="W319" i="14"/>
  <c r="X319" i="14" s="1"/>
  <c r="Y319" i="14" s="1"/>
  <c r="Y306" i="8"/>
  <c r="Y307" i="8" s="1"/>
  <c r="Y308" i="8" s="1"/>
  <c r="Y187" i="7"/>
  <c r="W246" i="8"/>
  <c r="X246" i="8" s="1"/>
  <c r="Y246" i="8" s="1"/>
  <c r="V246" i="8"/>
  <c r="V247" i="8" s="1"/>
  <c r="W247" i="8"/>
  <c r="X247" i="8" s="1"/>
  <c r="U215" i="16"/>
  <c r="V214" i="16"/>
  <c r="W214" i="16"/>
  <c r="X214" i="16" s="1"/>
  <c r="U248" i="8"/>
  <c r="W93" i="6"/>
  <c r="X93" i="6" s="1"/>
  <c r="W95" i="8"/>
  <c r="X95" i="8" s="1"/>
  <c r="U96" i="8"/>
  <c r="U97" i="8" s="1"/>
  <c r="W263" i="10"/>
  <c r="X263" i="10" s="1"/>
  <c r="U264" i="10"/>
  <c r="W264" i="10" s="1"/>
  <c r="X264" i="10" s="1"/>
  <c r="W103" i="10"/>
  <c r="X103" i="10" s="1"/>
  <c r="V103" i="10"/>
  <c r="U104" i="10"/>
  <c r="U105" i="10" s="1"/>
  <c r="W476" i="10"/>
  <c r="X476" i="10" s="1"/>
  <c r="W29" i="10"/>
  <c r="X29" i="10" s="1"/>
  <c r="U31" i="7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W194" i="9"/>
  <c r="X194" i="9" s="1"/>
  <c r="W321" i="9"/>
  <c r="X321" i="9" s="1"/>
  <c r="Y321" i="9" s="1"/>
  <c r="W401" i="10"/>
  <c r="X401" i="10" s="1"/>
  <c r="Y27" i="9"/>
  <c r="Y28" i="9" s="1"/>
  <c r="U191" i="7"/>
  <c r="U192" i="7" s="1"/>
  <c r="W192" i="7" s="1"/>
  <c r="X192" i="7" s="1"/>
  <c r="U98" i="7"/>
  <c r="U322" i="9"/>
  <c r="W372" i="8"/>
  <c r="X372" i="8" s="1"/>
  <c r="Y372" i="8" s="1"/>
  <c r="V372" i="8"/>
  <c r="U373" i="8"/>
  <c r="V29" i="8"/>
  <c r="W29" i="8"/>
  <c r="X29" i="8" s="1"/>
  <c r="W461" i="9"/>
  <c r="X461" i="9" s="1"/>
  <c r="V461" i="9"/>
  <c r="U462" i="9"/>
  <c r="U309" i="7"/>
  <c r="V308" i="7"/>
  <c r="W308" i="7"/>
  <c r="X308" i="7" s="1"/>
  <c r="W140" i="7"/>
  <c r="X140" i="7" s="1"/>
  <c r="W188" i="7"/>
  <c r="X188" i="7" s="1"/>
  <c r="V188" i="7"/>
  <c r="V189" i="7" s="1"/>
  <c r="V190" i="7" s="1"/>
  <c r="V399" i="10"/>
  <c r="V400" i="10" s="1"/>
  <c r="V401" i="10" s="1"/>
  <c r="W399" i="10"/>
  <c r="X399" i="10" s="1"/>
  <c r="Y399" i="10" s="1"/>
  <c r="U402" i="10"/>
  <c r="Y261" i="10"/>
  <c r="W28" i="10"/>
  <c r="X28" i="10" s="1"/>
  <c r="Y28" i="10" s="1"/>
  <c r="U30" i="10"/>
  <c r="W262" i="10"/>
  <c r="X262" i="10" s="1"/>
  <c r="V262" i="10"/>
  <c r="V263" i="10" s="1"/>
  <c r="W138" i="8"/>
  <c r="X138" i="8" s="1"/>
  <c r="Y138" i="8" s="1"/>
  <c r="V138" i="8"/>
  <c r="U139" i="8"/>
  <c r="W14" i="11"/>
  <c r="X14" i="11" s="1"/>
  <c r="Y14" i="11" s="1"/>
  <c r="V14" i="11"/>
  <c r="W56" i="9"/>
  <c r="X56" i="9" s="1"/>
  <c r="Y56" i="9" s="1"/>
  <c r="V56" i="9"/>
  <c r="V92" i="6"/>
  <c r="V93" i="6" s="1"/>
  <c r="W92" i="6"/>
  <c r="X92" i="6" s="1"/>
  <c r="Y92" i="6" s="1"/>
  <c r="U94" i="6"/>
  <c r="U95" i="6" s="1"/>
  <c r="W12" i="7"/>
  <c r="X12" i="7" s="1"/>
  <c r="V12" i="7"/>
  <c r="Y418" i="13"/>
  <c r="Y419" i="13" s="1"/>
  <c r="Y420" i="13" s="1"/>
  <c r="W385" i="9"/>
  <c r="X385" i="9" s="1"/>
  <c r="Y385" i="9" s="1"/>
  <c r="V385" i="9"/>
  <c r="U386" i="9"/>
  <c r="V144" i="9"/>
  <c r="U145" i="9"/>
  <c r="W144" i="9"/>
  <c r="X144" i="9" s="1"/>
  <c r="W212" i="12"/>
  <c r="X212" i="12" s="1"/>
  <c r="W12" i="10"/>
  <c r="X12" i="10" s="1"/>
  <c r="Y12" i="10" s="1"/>
  <c r="V12" i="10"/>
  <c r="U13" i="10"/>
  <c r="U57" i="9"/>
  <c r="U58" i="9" s="1"/>
  <c r="U331" i="10"/>
  <c r="V139" i="7"/>
  <c r="V140" i="7" s="1"/>
  <c r="W139" i="7"/>
  <c r="X139" i="7" s="1"/>
  <c r="V151" i="10"/>
  <c r="W202" i="10"/>
  <c r="X202" i="10" s="1"/>
  <c r="W243" i="7"/>
  <c r="X243" i="7" s="1"/>
  <c r="Y243" i="7" s="1"/>
  <c r="V243" i="7"/>
  <c r="V444" i="8"/>
  <c r="W444" i="8"/>
  <c r="X444" i="8" s="1"/>
  <c r="U244" i="7"/>
  <c r="U141" i="7"/>
  <c r="W190" i="7"/>
  <c r="X190" i="7" s="1"/>
  <c r="W55" i="8"/>
  <c r="X55" i="8" s="1"/>
  <c r="U445" i="8"/>
  <c r="U446" i="8" s="1"/>
  <c r="Y138" i="7"/>
  <c r="U56" i="8"/>
  <c r="U57" i="8" s="1"/>
  <c r="W400" i="10"/>
  <c r="X400" i="10" s="1"/>
  <c r="V194" i="9"/>
  <c r="Y61" i="10"/>
  <c r="Y62" i="10" s="1"/>
  <c r="W186" i="8"/>
  <c r="X186" i="8" s="1"/>
  <c r="Y186" i="8" s="1"/>
  <c r="V186" i="8"/>
  <c r="U187" i="8"/>
  <c r="U13" i="7"/>
  <c r="U30" i="8"/>
  <c r="U446" i="7"/>
  <c r="U447" i="7" s="1"/>
  <c r="W447" i="7" s="1"/>
  <c r="X447" i="7" s="1"/>
  <c r="Y210" i="12"/>
  <c r="Y211" i="12" s="1"/>
  <c r="W64" i="10"/>
  <c r="X64" i="10" s="1"/>
  <c r="Y27" i="8"/>
  <c r="Y28" i="8" s="1"/>
  <c r="V55" i="8"/>
  <c r="Y92" i="8"/>
  <c r="Y93" i="8" s="1"/>
  <c r="U214" i="12"/>
  <c r="U215" i="12" s="1"/>
  <c r="W215" i="12" s="1"/>
  <c r="X215" i="12" s="1"/>
  <c r="Y193" i="9"/>
  <c r="W201" i="10"/>
  <c r="X201" i="10" s="1"/>
  <c r="Y201" i="10" s="1"/>
  <c r="U203" i="10"/>
  <c r="V201" i="10"/>
  <c r="V202" i="10" s="1"/>
  <c r="Y460" i="9"/>
  <c r="V321" i="9"/>
  <c r="W330" i="10"/>
  <c r="X330" i="10" s="1"/>
  <c r="Y330" i="10" s="1"/>
  <c r="W63" i="10"/>
  <c r="X63" i="10" s="1"/>
  <c r="U65" i="10"/>
  <c r="U195" i="9"/>
  <c r="Y370" i="7"/>
  <c r="Y371" i="7" s="1"/>
  <c r="U15" i="11"/>
  <c r="W15" i="11" s="1"/>
  <c r="X15" i="11" s="1"/>
  <c r="Y11" i="7"/>
  <c r="Y443" i="8"/>
  <c r="V28" i="10"/>
  <c r="V29" i="10" s="1"/>
  <c r="W102" i="10"/>
  <c r="X102" i="10" s="1"/>
  <c r="Y102" i="10" s="1"/>
  <c r="W213" i="12"/>
  <c r="X213" i="12" s="1"/>
  <c r="W475" i="10"/>
  <c r="X475" i="10" s="1"/>
  <c r="Y475" i="10" s="1"/>
  <c r="V475" i="10"/>
  <c r="V476" i="10" s="1"/>
  <c r="U477" i="10"/>
  <c r="U478" i="10" s="1"/>
  <c r="W189" i="7"/>
  <c r="X189" i="7" s="1"/>
  <c r="Y143" i="9"/>
  <c r="W94" i="8"/>
  <c r="X94" i="8" s="1"/>
  <c r="V94" i="8"/>
  <c r="V95" i="8" s="1"/>
  <c r="U56" i="7"/>
  <c r="V14" i="9"/>
  <c r="W14" i="9"/>
  <c r="X14" i="9" s="1"/>
  <c r="Y14" i="9" s="1"/>
  <c r="U15" i="9"/>
  <c r="W15" i="8"/>
  <c r="X15" i="8" s="1"/>
  <c r="V15" i="8"/>
  <c r="V16" i="8" s="1"/>
  <c r="W309" i="8"/>
  <c r="X309" i="8" s="1"/>
  <c r="U310" i="8"/>
  <c r="W30" i="7"/>
  <c r="X30" i="7" s="1"/>
  <c r="W385" i="17"/>
  <c r="X385" i="17" s="1"/>
  <c r="W376" i="6"/>
  <c r="X376" i="6" s="1"/>
  <c r="V208" i="13"/>
  <c r="W208" i="13"/>
  <c r="X208" i="13" s="1"/>
  <c r="W98" i="12"/>
  <c r="X98" i="12" s="1"/>
  <c r="Y98" i="12" s="1"/>
  <c r="V98" i="12"/>
  <c r="U99" i="12"/>
  <c r="U100" i="12" s="1"/>
  <c r="W100" i="12" s="1"/>
  <c r="X100" i="12" s="1"/>
  <c r="U208" i="11"/>
  <c r="W375" i="6"/>
  <c r="X375" i="6" s="1"/>
  <c r="V375" i="6"/>
  <c r="V376" i="6" s="1"/>
  <c r="U377" i="6"/>
  <c r="W62" i="17"/>
  <c r="X62" i="17" s="1"/>
  <c r="V62" i="17"/>
  <c r="U63" i="17"/>
  <c r="W207" i="11"/>
  <c r="X207" i="11" s="1"/>
  <c r="W384" i="17"/>
  <c r="X384" i="17" s="1"/>
  <c r="U209" i="13"/>
  <c r="W383" i="17"/>
  <c r="X383" i="17" s="1"/>
  <c r="Y383" i="17" s="1"/>
  <c r="V383" i="17"/>
  <c r="V384" i="17" s="1"/>
  <c r="V385" i="17" s="1"/>
  <c r="U386" i="17"/>
  <c r="U387" i="17" s="1"/>
  <c r="W206" i="11"/>
  <c r="X206" i="11" s="1"/>
  <c r="Y206" i="11" s="1"/>
  <c r="V206" i="11"/>
  <c r="V207" i="11" s="1"/>
  <c r="U106" i="13"/>
  <c r="Y207" i="13"/>
  <c r="W269" i="16"/>
  <c r="X269" i="16" s="1"/>
  <c r="U270" i="16"/>
  <c r="W188" i="6"/>
  <c r="X188" i="6" s="1"/>
  <c r="U189" i="6"/>
  <c r="W32" i="14"/>
  <c r="X32" i="14" s="1"/>
  <c r="U33" i="14"/>
  <c r="W59" i="16"/>
  <c r="X59" i="16" s="1"/>
  <c r="V30" i="14"/>
  <c r="V31" i="14" s="1"/>
  <c r="V32" i="14" s="1"/>
  <c r="W30" i="14"/>
  <c r="X30" i="14" s="1"/>
  <c r="W271" i="13"/>
  <c r="X271" i="13" s="1"/>
  <c r="Y271" i="13" s="1"/>
  <c r="V271" i="13"/>
  <c r="U272" i="13"/>
  <c r="V102" i="16"/>
  <c r="W102" i="16"/>
  <c r="X102" i="16" s="1"/>
  <c r="U103" i="16"/>
  <c r="Y60" i="12"/>
  <c r="V133" i="16"/>
  <c r="W133" i="16"/>
  <c r="X133" i="16" s="1"/>
  <c r="U134" i="16"/>
  <c r="Y142" i="6"/>
  <c r="W499" i="11"/>
  <c r="X499" i="11" s="1"/>
  <c r="V499" i="11"/>
  <c r="U500" i="11"/>
  <c r="Y266" i="16"/>
  <c r="Y267" i="16" s="1"/>
  <c r="V150" i="11"/>
  <c r="W150" i="11"/>
  <c r="X150" i="11" s="1"/>
  <c r="Y150" i="11" s="1"/>
  <c r="U151" i="11"/>
  <c r="W451" i="6"/>
  <c r="X451" i="6" s="1"/>
  <c r="V451" i="6"/>
  <c r="U452" i="6"/>
  <c r="V15" i="17"/>
  <c r="V16" i="17" s="1"/>
  <c r="W15" i="17"/>
  <c r="X15" i="17" s="1"/>
  <c r="V29" i="11"/>
  <c r="W29" i="11"/>
  <c r="X29" i="11" s="1"/>
  <c r="Y29" i="11" s="1"/>
  <c r="U30" i="11"/>
  <c r="V417" i="11"/>
  <c r="W417" i="11"/>
  <c r="X417" i="11" s="1"/>
  <c r="Y417" i="11" s="1"/>
  <c r="U418" i="11"/>
  <c r="W385" i="16"/>
  <c r="X385" i="16" s="1"/>
  <c r="V385" i="16"/>
  <c r="V386" i="16" s="1"/>
  <c r="Y13" i="6"/>
  <c r="Y384" i="16"/>
  <c r="V61" i="12"/>
  <c r="W61" i="12"/>
  <c r="X61" i="12" s="1"/>
  <c r="U62" i="12"/>
  <c r="Y175" i="14"/>
  <c r="W271" i="11"/>
  <c r="X271" i="11" s="1"/>
  <c r="Y271" i="11" s="1"/>
  <c r="V271" i="11"/>
  <c r="U272" i="11"/>
  <c r="W58" i="13"/>
  <c r="X58" i="13" s="1"/>
  <c r="Y58" i="13" s="1"/>
  <c r="V58" i="13"/>
  <c r="U59" i="13"/>
  <c r="Y101" i="16"/>
  <c r="V12" i="16"/>
  <c r="W12" i="16"/>
  <c r="X12" i="16" s="1"/>
  <c r="Y12" i="16" s="1"/>
  <c r="V58" i="16"/>
  <c r="V59" i="16" s="1"/>
  <c r="W58" i="16"/>
  <c r="X58" i="16" s="1"/>
  <c r="Y58" i="16" s="1"/>
  <c r="U60" i="16"/>
  <c r="W33" i="17"/>
  <c r="X33" i="17" s="1"/>
  <c r="V33" i="17"/>
  <c r="U34" i="17"/>
  <c r="Y60" i="14"/>
  <c r="Y61" i="14" s="1"/>
  <c r="V99" i="14"/>
  <c r="W99" i="14"/>
  <c r="X99" i="14" s="1"/>
  <c r="Y99" i="14" s="1"/>
  <c r="U100" i="14"/>
  <c r="W247" i="6"/>
  <c r="X247" i="6" s="1"/>
  <c r="V247" i="6"/>
  <c r="U248" i="6"/>
  <c r="W133" i="17"/>
  <c r="X133" i="17" s="1"/>
  <c r="V133" i="17"/>
  <c r="U134" i="17"/>
  <c r="U13" i="16"/>
  <c r="W420" i="12"/>
  <c r="X420" i="12" s="1"/>
  <c r="V420" i="12"/>
  <c r="U421" i="12"/>
  <c r="V268" i="16"/>
  <c r="V269" i="16" s="1"/>
  <c r="W268" i="16"/>
  <c r="X268" i="16" s="1"/>
  <c r="W343" i="13"/>
  <c r="X343" i="13" s="1"/>
  <c r="Y343" i="13" s="1"/>
  <c r="V343" i="13"/>
  <c r="U344" i="13"/>
  <c r="W499" i="12"/>
  <c r="X499" i="12" s="1"/>
  <c r="Y499" i="12" s="1"/>
  <c r="V499" i="12"/>
  <c r="V500" i="12" s="1"/>
  <c r="U28" i="16"/>
  <c r="V153" i="12"/>
  <c r="W153" i="12"/>
  <c r="X153" i="12" s="1"/>
  <c r="U154" i="12"/>
  <c r="V310" i="6"/>
  <c r="W310" i="6"/>
  <c r="X310" i="6" s="1"/>
  <c r="U311" i="6"/>
  <c r="Y132" i="17"/>
  <c r="Y132" i="16"/>
  <c r="V273" i="12"/>
  <c r="W273" i="12"/>
  <c r="X273" i="12" s="1"/>
  <c r="Y273" i="12" s="1"/>
  <c r="U274" i="12"/>
  <c r="W26" i="6"/>
  <c r="X26" i="6" s="1"/>
  <c r="Y26" i="6" s="1"/>
  <c r="V26" i="6"/>
  <c r="U27" i="6"/>
  <c r="W15" i="12"/>
  <c r="X15" i="12" s="1"/>
  <c r="V15" i="12"/>
  <c r="V16" i="12" s="1"/>
  <c r="V27" i="16"/>
  <c r="W27" i="16"/>
  <c r="X27" i="16" s="1"/>
  <c r="Y27" i="16" s="1"/>
  <c r="Y386" i="14"/>
  <c r="Y387" i="14" s="1"/>
  <c r="Y419" i="12"/>
  <c r="W500" i="12"/>
  <c r="X500" i="12" s="1"/>
  <c r="U501" i="12"/>
  <c r="U502" i="12" s="1"/>
  <c r="V62" i="14"/>
  <c r="W62" i="14"/>
  <c r="X62" i="14" s="1"/>
  <c r="U63" i="14"/>
  <c r="W58" i="6"/>
  <c r="X58" i="6" s="1"/>
  <c r="Y58" i="6" s="1"/>
  <c r="V58" i="6"/>
  <c r="U59" i="6"/>
  <c r="W31" i="14"/>
  <c r="X31" i="14" s="1"/>
  <c r="Y309" i="6"/>
  <c r="W388" i="14"/>
  <c r="X388" i="14" s="1"/>
  <c r="V388" i="14"/>
  <c r="U389" i="14"/>
  <c r="V102" i="17"/>
  <c r="W102" i="17"/>
  <c r="X102" i="17" s="1"/>
  <c r="U103" i="17"/>
  <c r="V143" i="6"/>
  <c r="W143" i="6"/>
  <c r="X143" i="6" s="1"/>
  <c r="U144" i="6"/>
  <c r="Y498" i="11"/>
  <c r="V187" i="6"/>
  <c r="V188" i="6" s="1"/>
  <c r="W187" i="6"/>
  <c r="X187" i="6" s="1"/>
  <c r="W386" i="16"/>
  <c r="X386" i="16" s="1"/>
  <c r="U387" i="16"/>
  <c r="V214" i="14"/>
  <c r="W214" i="14"/>
  <c r="X214" i="14" s="1"/>
  <c r="Y214" i="14" s="1"/>
  <c r="U215" i="14"/>
  <c r="W503" i="13"/>
  <c r="X503" i="13" s="1"/>
  <c r="Y503" i="13" s="1"/>
  <c r="V503" i="13"/>
  <c r="U504" i="13"/>
  <c r="W14" i="6"/>
  <c r="X14" i="6" s="1"/>
  <c r="V14" i="6"/>
  <c r="U15" i="6"/>
  <c r="V176" i="14"/>
  <c r="W176" i="14"/>
  <c r="X176" i="14" s="1"/>
  <c r="U177" i="14"/>
  <c r="Y28" i="18" l="1"/>
  <c r="Y445" i="7"/>
  <c r="Y30" i="13"/>
  <c r="W29" i="21"/>
  <c r="X29" i="21" s="1"/>
  <c r="Y29" i="21" s="1"/>
  <c r="V29" i="21"/>
  <c r="U30" i="21"/>
  <c r="W130" i="21"/>
  <c r="X130" i="21" s="1"/>
  <c r="Y130" i="21" s="1"/>
  <c r="V130" i="21"/>
  <c r="U131" i="21"/>
  <c r="W62" i="21"/>
  <c r="X62" i="21" s="1"/>
  <c r="Y62" i="21" s="1"/>
  <c r="V62" i="21"/>
  <c r="U63" i="21"/>
  <c r="W114" i="18"/>
  <c r="X114" i="18" s="1"/>
  <c r="Y114" i="18" s="1"/>
  <c r="V114" i="18"/>
  <c r="U115" i="18"/>
  <c r="V309" i="8"/>
  <c r="V320" i="18"/>
  <c r="V321" i="18" s="1"/>
  <c r="W320" i="18"/>
  <c r="X320" i="18" s="1"/>
  <c r="U322" i="18"/>
  <c r="W261" i="18"/>
  <c r="X261" i="18" s="1"/>
  <c r="U262" i="18"/>
  <c r="U263" i="18" s="1"/>
  <c r="W321" i="18"/>
  <c r="X321" i="18" s="1"/>
  <c r="W50" i="18"/>
  <c r="X50" i="18" s="1"/>
  <c r="U51" i="18"/>
  <c r="V204" i="18"/>
  <c r="W204" i="18"/>
  <c r="X204" i="18" s="1"/>
  <c r="Y204" i="18" s="1"/>
  <c r="U205" i="18"/>
  <c r="Y319" i="18"/>
  <c r="V260" i="18"/>
  <c r="V261" i="18" s="1"/>
  <c r="W260" i="18"/>
  <c r="X260" i="18" s="1"/>
  <c r="Y260" i="18" s="1"/>
  <c r="V158" i="18"/>
  <c r="W158" i="18"/>
  <c r="X158" i="18" s="1"/>
  <c r="Y158" i="18" s="1"/>
  <c r="U159" i="18"/>
  <c r="W29" i="18"/>
  <c r="X29" i="18" s="1"/>
  <c r="Y29" i="18" s="1"/>
  <c r="V29" i="18"/>
  <c r="U30" i="18"/>
  <c r="V79" i="18"/>
  <c r="W79" i="18"/>
  <c r="X79" i="18" s="1"/>
  <c r="Y79" i="18" s="1"/>
  <c r="U80" i="18"/>
  <c r="Y49" i="18"/>
  <c r="W379" i="18"/>
  <c r="X379" i="18" s="1"/>
  <c r="Y379" i="18" s="1"/>
  <c r="V379" i="18"/>
  <c r="V380" i="18" s="1"/>
  <c r="V381" i="18" s="1"/>
  <c r="U382" i="18"/>
  <c r="U383" i="18" s="1"/>
  <c r="W383" i="18" s="1"/>
  <c r="X383" i="18" s="1"/>
  <c r="W380" i="18"/>
  <c r="X380" i="18" s="1"/>
  <c r="Y187" i="6"/>
  <c r="V445" i="7"/>
  <c r="Y15" i="12"/>
  <c r="Y16" i="12" s="1"/>
  <c r="U173" i="17"/>
  <c r="U174" i="17" s="1"/>
  <c r="W174" i="17" s="1"/>
  <c r="X174" i="17" s="1"/>
  <c r="V172" i="17"/>
  <c r="Y33" i="17"/>
  <c r="Y172" i="17"/>
  <c r="Y62" i="17"/>
  <c r="V321" i="17"/>
  <c r="W321" i="17"/>
  <c r="X321" i="17" s="1"/>
  <c r="Y321" i="17" s="1"/>
  <c r="U322" i="17"/>
  <c r="Y214" i="16"/>
  <c r="Y30" i="14"/>
  <c r="Y12" i="13"/>
  <c r="Y13" i="13" s="1"/>
  <c r="U30" i="12"/>
  <c r="W29" i="12"/>
  <c r="X29" i="12" s="1"/>
  <c r="Y29" i="12" s="1"/>
  <c r="V29" i="12"/>
  <c r="Y153" i="12"/>
  <c r="V347" i="11"/>
  <c r="W347" i="11"/>
  <c r="X347" i="11" s="1"/>
  <c r="Y347" i="11" s="1"/>
  <c r="W99" i="11"/>
  <c r="X99" i="11" s="1"/>
  <c r="Y99" i="11" s="1"/>
  <c r="V99" i="11"/>
  <c r="V100" i="11" s="1"/>
  <c r="U101" i="11"/>
  <c r="W100" i="11"/>
  <c r="X100" i="11" s="1"/>
  <c r="U348" i="11"/>
  <c r="U349" i="11" s="1"/>
  <c r="Y15" i="8"/>
  <c r="Y16" i="8" s="1"/>
  <c r="Y55" i="8"/>
  <c r="U375" i="7"/>
  <c r="W375" i="7" s="1"/>
  <c r="X375" i="7" s="1"/>
  <c r="Y308" i="7"/>
  <c r="Y372" i="7"/>
  <c r="Y373" i="7" s="1"/>
  <c r="Y374" i="7" s="1"/>
  <c r="V374" i="7"/>
  <c r="Y451" i="6"/>
  <c r="U62" i="11"/>
  <c r="V61" i="11"/>
  <c r="Y15" i="11"/>
  <c r="Y16" i="11" s="1"/>
  <c r="Y212" i="12"/>
  <c r="Y213" i="12" s="1"/>
  <c r="W152" i="10"/>
  <c r="X152" i="10" s="1"/>
  <c r="Y152" i="10" s="1"/>
  <c r="V152" i="10"/>
  <c r="Y155" i="13"/>
  <c r="Y188" i="7"/>
  <c r="Y189" i="7" s="1"/>
  <c r="Y190" i="7" s="1"/>
  <c r="U100" i="9"/>
  <c r="V99" i="9"/>
  <c r="W99" i="9"/>
  <c r="X99" i="9" s="1"/>
  <c r="Y99" i="9" s="1"/>
  <c r="U423" i="13"/>
  <c r="W423" i="13" s="1"/>
  <c r="X423" i="13" s="1"/>
  <c r="U134" i="14"/>
  <c r="U135" i="14" s="1"/>
  <c r="Y264" i="14"/>
  <c r="W133" i="14"/>
  <c r="X133" i="14" s="1"/>
  <c r="V132" i="14"/>
  <c r="V133" i="14" s="1"/>
  <c r="W132" i="14"/>
  <c r="X132" i="14" s="1"/>
  <c r="Y132" i="14" s="1"/>
  <c r="Y254" i="9"/>
  <c r="V265" i="14"/>
  <c r="W265" i="14"/>
  <c r="X265" i="14" s="1"/>
  <c r="U266" i="14"/>
  <c r="Y176" i="14"/>
  <c r="U15" i="13"/>
  <c r="W15" i="13" s="1"/>
  <c r="X15" i="13" s="1"/>
  <c r="V14" i="13"/>
  <c r="W14" i="13"/>
  <c r="X14" i="13" s="1"/>
  <c r="V342" i="12"/>
  <c r="V446" i="7"/>
  <c r="Y400" i="10"/>
  <c r="Y401" i="10" s="1"/>
  <c r="V421" i="13"/>
  <c r="V422" i="13" s="1"/>
  <c r="W421" i="13"/>
  <c r="X421" i="13" s="1"/>
  <c r="Y421" i="13" s="1"/>
  <c r="Y422" i="13" s="1"/>
  <c r="V270" i="17"/>
  <c r="Y14" i="6"/>
  <c r="W270" i="17"/>
  <c r="X270" i="17" s="1"/>
  <c r="Y270" i="17" s="1"/>
  <c r="U271" i="17"/>
  <c r="Y384" i="17"/>
  <c r="Y385" i="17" s="1"/>
  <c r="Y29" i="9"/>
  <c r="W255" i="9"/>
  <c r="X255" i="9" s="1"/>
  <c r="V255" i="9"/>
  <c r="U256" i="9"/>
  <c r="W342" i="12"/>
  <c r="X342" i="12" s="1"/>
  <c r="Y342" i="12" s="1"/>
  <c r="U343" i="12"/>
  <c r="Y320" i="16"/>
  <c r="W322" i="16"/>
  <c r="X322" i="16" s="1"/>
  <c r="U323" i="16"/>
  <c r="W321" i="16"/>
  <c r="X321" i="16" s="1"/>
  <c r="V321" i="16"/>
  <c r="V322" i="16" s="1"/>
  <c r="Y500" i="12"/>
  <c r="U30" i="9"/>
  <c r="U31" i="9" s="1"/>
  <c r="U32" i="9" s="1"/>
  <c r="Y61" i="11"/>
  <c r="U265" i="10"/>
  <c r="W265" i="10" s="1"/>
  <c r="X265" i="10" s="1"/>
  <c r="Y61" i="12"/>
  <c r="V31" i="13"/>
  <c r="V29" i="9"/>
  <c r="Y247" i="8"/>
  <c r="Y309" i="8"/>
  <c r="V264" i="10"/>
  <c r="U218" i="17"/>
  <c r="V217" i="17"/>
  <c r="W217" i="17"/>
  <c r="X217" i="17" s="1"/>
  <c r="Y217" i="17" s="1"/>
  <c r="U173" i="16"/>
  <c r="U174" i="16" s="1"/>
  <c r="U175" i="16" s="1"/>
  <c r="W172" i="16"/>
  <c r="X172" i="16" s="1"/>
  <c r="Y172" i="16" s="1"/>
  <c r="V172" i="16"/>
  <c r="Y63" i="10"/>
  <c r="Y64" i="10" s="1"/>
  <c r="W31" i="13"/>
  <c r="X31" i="13" s="1"/>
  <c r="Y31" i="13" s="1"/>
  <c r="U32" i="13"/>
  <c r="Y202" i="10"/>
  <c r="V320" i="14"/>
  <c r="V321" i="14" s="1"/>
  <c r="V155" i="13"/>
  <c r="V15" i="11"/>
  <c r="V16" i="11" s="1"/>
  <c r="W321" i="14"/>
  <c r="X321" i="14" s="1"/>
  <c r="Y207" i="11"/>
  <c r="W320" i="14"/>
  <c r="X320" i="14" s="1"/>
  <c r="Y320" i="14" s="1"/>
  <c r="U322" i="14"/>
  <c r="U156" i="13"/>
  <c r="U157" i="13" s="1"/>
  <c r="W157" i="13" s="1"/>
  <c r="X157" i="13" s="1"/>
  <c r="Y143" i="6"/>
  <c r="Y12" i="7"/>
  <c r="U193" i="7"/>
  <c r="U194" i="7" s="1"/>
  <c r="U195" i="7" s="1"/>
  <c r="U196" i="7" s="1"/>
  <c r="U197" i="7" s="1"/>
  <c r="U198" i="7" s="1"/>
  <c r="U199" i="7" s="1"/>
  <c r="U200" i="7" s="1"/>
  <c r="U201" i="7" s="1"/>
  <c r="U202" i="7" s="1"/>
  <c r="U203" i="7" s="1"/>
  <c r="U204" i="7" s="1"/>
  <c r="U205" i="7" s="1"/>
  <c r="U206" i="7" s="1"/>
  <c r="U207" i="7" s="1"/>
  <c r="U208" i="7" s="1"/>
  <c r="U209" i="7" s="1"/>
  <c r="U210" i="7" s="1"/>
  <c r="U211" i="7" s="1"/>
  <c r="U212" i="7" s="1"/>
  <c r="U213" i="7" s="1"/>
  <c r="U214" i="7" s="1"/>
  <c r="U215" i="7" s="1"/>
  <c r="U216" i="7" s="1"/>
  <c r="U217" i="7" s="1"/>
  <c r="U218" i="7" s="1"/>
  <c r="U219" i="7" s="1"/>
  <c r="U220" i="7" s="1"/>
  <c r="U221" i="7" s="1"/>
  <c r="U222" i="7" s="1"/>
  <c r="U223" i="7" s="1"/>
  <c r="U224" i="7" s="1"/>
  <c r="U225" i="7" s="1"/>
  <c r="U226" i="7" s="1"/>
  <c r="U227" i="7" s="1"/>
  <c r="U228" i="7" s="1"/>
  <c r="U229" i="7" s="1"/>
  <c r="U230" i="7" s="1"/>
  <c r="U231" i="7" s="1"/>
  <c r="W215" i="16"/>
  <c r="X215" i="16" s="1"/>
  <c r="V215" i="16"/>
  <c r="U216" i="16"/>
  <c r="W248" i="8"/>
  <c r="X248" i="8" s="1"/>
  <c r="V248" i="8"/>
  <c r="U249" i="8"/>
  <c r="W95" i="6"/>
  <c r="X95" i="6" s="1"/>
  <c r="U96" i="6"/>
  <c r="W96" i="6" s="1"/>
  <c r="X96" i="6" s="1"/>
  <c r="W57" i="8"/>
  <c r="X57" i="8" s="1"/>
  <c r="W58" i="9"/>
  <c r="X58" i="9" s="1"/>
  <c r="U479" i="10"/>
  <c r="U480" i="10" s="1"/>
  <c r="W478" i="10"/>
  <c r="X478" i="10" s="1"/>
  <c r="V203" i="10"/>
  <c r="W203" i="10"/>
  <c r="X203" i="10" s="1"/>
  <c r="U204" i="10"/>
  <c r="W214" i="12"/>
  <c r="X214" i="12" s="1"/>
  <c r="U216" i="12"/>
  <c r="U217" i="12" s="1"/>
  <c r="W217" i="12" s="1"/>
  <c r="X217" i="12" s="1"/>
  <c r="W13" i="10"/>
  <c r="X13" i="10" s="1"/>
  <c r="Y13" i="10" s="1"/>
  <c r="V13" i="10"/>
  <c r="U14" i="10"/>
  <c r="V386" i="9"/>
  <c r="W386" i="9"/>
  <c r="X386" i="9" s="1"/>
  <c r="Y386" i="9" s="1"/>
  <c r="U387" i="9"/>
  <c r="V139" i="8"/>
  <c r="W139" i="8"/>
  <c r="X139" i="8" s="1"/>
  <c r="Y139" i="8" s="1"/>
  <c r="U140" i="8"/>
  <c r="U310" i="7"/>
  <c r="V309" i="7"/>
  <c r="W309" i="7"/>
  <c r="X309" i="7" s="1"/>
  <c r="Y309" i="7" s="1"/>
  <c r="U196" i="9"/>
  <c r="U197" i="9" s="1"/>
  <c r="Y31" i="14"/>
  <c r="Y32" i="14" s="1"/>
  <c r="Y444" i="8"/>
  <c r="W462" i="9"/>
  <c r="X462" i="9" s="1"/>
  <c r="V462" i="9"/>
  <c r="U463" i="9"/>
  <c r="Y29" i="10"/>
  <c r="Y103" i="10"/>
  <c r="U57" i="7"/>
  <c r="U58" i="7" s="1"/>
  <c r="W30" i="8"/>
  <c r="X30" i="8" s="1"/>
  <c r="V30" i="8"/>
  <c r="U31" i="8"/>
  <c r="V141" i="7"/>
  <c r="W141" i="7"/>
  <c r="X141" i="7" s="1"/>
  <c r="U142" i="7"/>
  <c r="U143" i="7" s="1"/>
  <c r="V322" i="9"/>
  <c r="W322" i="9"/>
  <c r="X322" i="9" s="1"/>
  <c r="Y322" i="9" s="1"/>
  <c r="U323" i="9"/>
  <c r="Y194" i="9"/>
  <c r="V214" i="12"/>
  <c r="V215" i="12" s="1"/>
  <c r="W105" i="10"/>
  <c r="X105" i="10" s="1"/>
  <c r="W446" i="8"/>
  <c r="X446" i="8" s="1"/>
  <c r="W445" i="8"/>
  <c r="X445" i="8" s="1"/>
  <c r="V445" i="8"/>
  <c r="V446" i="8" s="1"/>
  <c r="U447" i="8"/>
  <c r="U448" i="8" s="1"/>
  <c r="W448" i="8" s="1"/>
  <c r="X448" i="8" s="1"/>
  <c r="V402" i="10"/>
  <c r="W402" i="10"/>
  <c r="X402" i="10" s="1"/>
  <c r="U403" i="10"/>
  <c r="Y461" i="9"/>
  <c r="W153" i="10"/>
  <c r="X153" i="10" s="1"/>
  <c r="V153" i="10"/>
  <c r="U154" i="10"/>
  <c r="Y476" i="10"/>
  <c r="U99" i="7"/>
  <c r="U100" i="7" s="1"/>
  <c r="U101" i="7" s="1"/>
  <c r="U102" i="7" s="1"/>
  <c r="U103" i="7" s="1"/>
  <c r="U104" i="7" s="1"/>
  <c r="U105" i="7" s="1"/>
  <c r="U106" i="7" s="1"/>
  <c r="U107" i="7" s="1"/>
  <c r="U108" i="7" s="1"/>
  <c r="U109" i="7" s="1"/>
  <c r="U110" i="7" s="1"/>
  <c r="U111" i="7" s="1"/>
  <c r="U112" i="7" s="1"/>
  <c r="U113" i="7" s="1"/>
  <c r="U114" i="7" s="1"/>
  <c r="U115" i="7" s="1"/>
  <c r="U116" i="7" s="1"/>
  <c r="U117" i="7" s="1"/>
  <c r="U118" i="7" s="1"/>
  <c r="U119" i="7" s="1"/>
  <c r="U120" i="7" s="1"/>
  <c r="U121" i="7" s="1"/>
  <c r="U122" i="7" s="1"/>
  <c r="U123" i="7" s="1"/>
  <c r="U124" i="7" s="1"/>
  <c r="U125" i="7" s="1"/>
  <c r="U126" i="7" s="1"/>
  <c r="U448" i="7"/>
  <c r="W448" i="7" s="1"/>
  <c r="X448" i="7" s="1"/>
  <c r="W446" i="7"/>
  <c r="X446" i="7" s="1"/>
  <c r="Y446" i="7" s="1"/>
  <c r="Y447" i="7" s="1"/>
  <c r="Y139" i="7"/>
  <c r="Y140" i="7" s="1"/>
  <c r="Y262" i="10"/>
  <c r="Y263" i="10" s="1"/>
  <c r="Y264" i="10" s="1"/>
  <c r="Y29" i="8"/>
  <c r="U376" i="7"/>
  <c r="U209" i="11"/>
  <c r="U210" i="11" s="1"/>
  <c r="V477" i="10"/>
  <c r="V478" i="10" s="1"/>
  <c r="W477" i="10"/>
  <c r="X477" i="10" s="1"/>
  <c r="W195" i="9"/>
  <c r="X195" i="9" s="1"/>
  <c r="V195" i="9"/>
  <c r="Y144" i="9"/>
  <c r="W30" i="10"/>
  <c r="X30" i="10" s="1"/>
  <c r="V30" i="10"/>
  <c r="W97" i="8"/>
  <c r="X97" i="8" s="1"/>
  <c r="Y94" i="8"/>
  <c r="Y95" i="8" s="1"/>
  <c r="U66" i="10"/>
  <c r="W65" i="10"/>
  <c r="X65" i="10" s="1"/>
  <c r="V65" i="10"/>
  <c r="V447" i="7"/>
  <c r="V13" i="7"/>
  <c r="U14" i="7"/>
  <c r="U15" i="7" s="1"/>
  <c r="W13" i="7"/>
  <c r="X13" i="7" s="1"/>
  <c r="V331" i="10"/>
  <c r="W331" i="10"/>
  <c r="X331" i="10" s="1"/>
  <c r="Y331" i="10" s="1"/>
  <c r="U332" i="10"/>
  <c r="U146" i="9"/>
  <c r="V145" i="9"/>
  <c r="W145" i="9"/>
  <c r="X145" i="9" s="1"/>
  <c r="V373" i="8"/>
  <c r="W373" i="8"/>
  <c r="X373" i="8" s="1"/>
  <c r="Y373" i="8" s="1"/>
  <c r="U374" i="8"/>
  <c r="V104" i="10"/>
  <c r="V105" i="10" s="1"/>
  <c r="W104" i="10"/>
  <c r="X104" i="10" s="1"/>
  <c r="U98" i="8"/>
  <c r="Y93" i="6"/>
  <c r="U188" i="8"/>
  <c r="V187" i="8"/>
  <c r="W187" i="8"/>
  <c r="X187" i="8" s="1"/>
  <c r="Y187" i="8" s="1"/>
  <c r="W56" i="8"/>
  <c r="X56" i="8" s="1"/>
  <c r="Y56" i="8" s="1"/>
  <c r="V56" i="8"/>
  <c r="V57" i="8" s="1"/>
  <c r="U58" i="8"/>
  <c r="U59" i="8" s="1"/>
  <c r="V244" i="7"/>
  <c r="W244" i="7"/>
  <c r="X244" i="7" s="1"/>
  <c r="Y244" i="7" s="1"/>
  <c r="U245" i="7"/>
  <c r="W57" i="9"/>
  <c r="X57" i="9" s="1"/>
  <c r="Y57" i="9" s="1"/>
  <c r="V57" i="9"/>
  <c r="V58" i="9" s="1"/>
  <c r="U59" i="9"/>
  <c r="U60" i="9" s="1"/>
  <c r="W94" i="6"/>
  <c r="X94" i="6" s="1"/>
  <c r="V94" i="6"/>
  <c r="V95" i="6" s="1"/>
  <c r="W191" i="7"/>
  <c r="X191" i="7" s="1"/>
  <c r="V191" i="7"/>
  <c r="V192" i="7" s="1"/>
  <c r="U31" i="10"/>
  <c r="U106" i="10"/>
  <c r="W96" i="8"/>
  <c r="X96" i="8" s="1"/>
  <c r="V96" i="8"/>
  <c r="V97" i="8" s="1"/>
  <c r="W15" i="9"/>
  <c r="X15" i="9" s="1"/>
  <c r="Y15" i="9" s="1"/>
  <c r="Y16" i="9" s="1"/>
  <c r="V15" i="9"/>
  <c r="V16" i="9" s="1"/>
  <c r="V310" i="8"/>
  <c r="W310" i="8"/>
  <c r="X310" i="8" s="1"/>
  <c r="U311" i="8"/>
  <c r="V31" i="7"/>
  <c r="W31" i="7"/>
  <c r="X31" i="7" s="1"/>
  <c r="Y30" i="7"/>
  <c r="W387" i="17"/>
  <c r="X387" i="17" s="1"/>
  <c r="W99" i="12"/>
  <c r="X99" i="12" s="1"/>
  <c r="Y99" i="12" s="1"/>
  <c r="Y100" i="12" s="1"/>
  <c r="V99" i="12"/>
  <c r="V100" i="12" s="1"/>
  <c r="U101" i="12"/>
  <c r="U102" i="12" s="1"/>
  <c r="U210" i="13"/>
  <c r="U211" i="13" s="1"/>
  <c r="W209" i="13"/>
  <c r="X209" i="13" s="1"/>
  <c r="V209" i="13"/>
  <c r="V377" i="6"/>
  <c r="U378" i="6"/>
  <c r="W377" i="6"/>
  <c r="X377" i="6" s="1"/>
  <c r="V386" i="17"/>
  <c r="V387" i="17" s="1"/>
  <c r="W386" i="17"/>
  <c r="X386" i="17" s="1"/>
  <c r="W106" i="13"/>
  <c r="X106" i="13" s="1"/>
  <c r="Y106" i="13" s="1"/>
  <c r="V106" i="13"/>
  <c r="U107" i="13"/>
  <c r="U108" i="13" s="1"/>
  <c r="U388" i="17"/>
  <c r="W388" i="17" s="1"/>
  <c r="X388" i="17" s="1"/>
  <c r="Y375" i="6"/>
  <c r="Y376" i="6" s="1"/>
  <c r="Y208" i="13"/>
  <c r="V63" i="17"/>
  <c r="U64" i="17"/>
  <c r="W63" i="17"/>
  <c r="X63" i="17" s="1"/>
  <c r="W208" i="11"/>
  <c r="X208" i="11" s="1"/>
  <c r="V208" i="11"/>
  <c r="W63" i="14"/>
  <c r="X63" i="14" s="1"/>
  <c r="V63" i="14"/>
  <c r="U64" i="14"/>
  <c r="V154" i="12"/>
  <c r="W154" i="12"/>
  <c r="X154" i="12" s="1"/>
  <c r="Y154" i="12" s="1"/>
  <c r="U155" i="12"/>
  <c r="W502" i="12"/>
  <c r="X502" i="12" s="1"/>
  <c r="U503" i="12"/>
  <c r="W134" i="16"/>
  <c r="X134" i="16" s="1"/>
  <c r="V134" i="16"/>
  <c r="U135" i="16"/>
  <c r="V272" i="13"/>
  <c r="W272" i="13"/>
  <c r="X272" i="13" s="1"/>
  <c r="Y272" i="13" s="1"/>
  <c r="U273" i="13"/>
  <c r="V177" i="14"/>
  <c r="W177" i="14"/>
  <c r="X177" i="14" s="1"/>
  <c r="Y177" i="14" s="1"/>
  <c r="U178" i="14"/>
  <c r="Y62" i="14"/>
  <c r="Y133" i="17"/>
  <c r="W34" i="17"/>
  <c r="X34" i="17" s="1"/>
  <c r="Y34" i="17" s="1"/>
  <c r="V34" i="17"/>
  <c r="U35" i="17"/>
  <c r="V59" i="13"/>
  <c r="W59" i="13"/>
  <c r="X59" i="13" s="1"/>
  <c r="Y59" i="13" s="1"/>
  <c r="W452" i="6"/>
  <c r="X452" i="6" s="1"/>
  <c r="Y452" i="6" s="1"/>
  <c r="V452" i="6"/>
  <c r="U453" i="6"/>
  <c r="Y133" i="16"/>
  <c r="W33" i="14"/>
  <c r="X33" i="14" s="1"/>
  <c r="V33" i="14"/>
  <c r="U34" i="14"/>
  <c r="W504" i="13"/>
  <c r="X504" i="13" s="1"/>
  <c r="Y504" i="13" s="1"/>
  <c r="V504" i="13"/>
  <c r="U505" i="13"/>
  <c r="V344" i="13"/>
  <c r="W344" i="13"/>
  <c r="X344" i="13" s="1"/>
  <c r="Y344" i="13" s="1"/>
  <c r="U345" i="13"/>
  <c r="V13" i="16"/>
  <c r="W13" i="16"/>
  <c r="X13" i="16" s="1"/>
  <c r="Y13" i="16" s="1"/>
  <c r="U14" i="16"/>
  <c r="V248" i="6"/>
  <c r="W248" i="6"/>
  <c r="X248" i="6" s="1"/>
  <c r="U249" i="6"/>
  <c r="V30" i="11"/>
  <c r="W30" i="11"/>
  <c r="X30" i="11" s="1"/>
  <c r="Y30" i="11" s="1"/>
  <c r="U31" i="11"/>
  <c r="V215" i="14"/>
  <c r="W215" i="14"/>
  <c r="X215" i="14" s="1"/>
  <c r="Y215" i="14" s="1"/>
  <c r="U216" i="14"/>
  <c r="V389" i="14"/>
  <c r="W389" i="14"/>
  <c r="X389" i="14" s="1"/>
  <c r="U390" i="14"/>
  <c r="W28" i="16"/>
  <c r="X28" i="16" s="1"/>
  <c r="Y28" i="16" s="1"/>
  <c r="V28" i="16"/>
  <c r="U29" i="16"/>
  <c r="W418" i="11"/>
  <c r="X418" i="11" s="1"/>
  <c r="Y418" i="11" s="1"/>
  <c r="V418" i="11"/>
  <c r="U419" i="11"/>
  <c r="V151" i="11"/>
  <c r="W151" i="11"/>
  <c r="X151" i="11" s="1"/>
  <c r="Y151" i="11" s="1"/>
  <c r="U152" i="11"/>
  <c r="W500" i="11"/>
  <c r="X500" i="11" s="1"/>
  <c r="V500" i="11"/>
  <c r="U501" i="11"/>
  <c r="W59" i="6"/>
  <c r="X59" i="6" s="1"/>
  <c r="Y59" i="6" s="1"/>
  <c r="V59" i="6"/>
  <c r="U60" i="6"/>
  <c r="V501" i="12"/>
  <c r="V502" i="12" s="1"/>
  <c r="W501" i="12"/>
  <c r="X501" i="12" s="1"/>
  <c r="V421" i="12"/>
  <c r="W421" i="12"/>
  <c r="X421" i="12" s="1"/>
  <c r="U422" i="12"/>
  <c r="Y247" i="6"/>
  <c r="V272" i="11"/>
  <c r="W272" i="11"/>
  <c r="X272" i="11" s="1"/>
  <c r="Y272" i="11" s="1"/>
  <c r="U273" i="11"/>
  <c r="V189" i="6"/>
  <c r="W189" i="6"/>
  <c r="X189" i="6" s="1"/>
  <c r="U190" i="6"/>
  <c r="W103" i="17"/>
  <c r="X103" i="17" s="1"/>
  <c r="V103" i="17"/>
  <c r="U104" i="17"/>
  <c r="Y388" i="14"/>
  <c r="W311" i="6"/>
  <c r="X311" i="6" s="1"/>
  <c r="V311" i="6"/>
  <c r="U312" i="6"/>
  <c r="V60" i="16"/>
  <c r="W60" i="16"/>
  <c r="X60" i="16" s="1"/>
  <c r="U61" i="16"/>
  <c r="Y499" i="11"/>
  <c r="W103" i="16"/>
  <c r="X103" i="16" s="1"/>
  <c r="V103" i="16"/>
  <c r="U104" i="16"/>
  <c r="V15" i="6"/>
  <c r="V16" i="6" s="1"/>
  <c r="W15" i="6"/>
  <c r="X15" i="6" s="1"/>
  <c r="W387" i="16"/>
  <c r="X387" i="16" s="1"/>
  <c r="V387" i="16"/>
  <c r="U388" i="16"/>
  <c r="W144" i="6"/>
  <c r="X144" i="6" s="1"/>
  <c r="Y144" i="6" s="1"/>
  <c r="V144" i="6"/>
  <c r="U145" i="6"/>
  <c r="Y102" i="17"/>
  <c r="V274" i="12"/>
  <c r="W274" i="12"/>
  <c r="X274" i="12" s="1"/>
  <c r="Y274" i="12" s="1"/>
  <c r="U275" i="12"/>
  <c r="Y310" i="6"/>
  <c r="Y420" i="12"/>
  <c r="Y385" i="16"/>
  <c r="Y386" i="16" s="1"/>
  <c r="Y102" i="16"/>
  <c r="Y188" i="6"/>
  <c r="W27" i="6"/>
  <c r="X27" i="6" s="1"/>
  <c r="Y27" i="6" s="1"/>
  <c r="V27" i="6"/>
  <c r="U28" i="6"/>
  <c r="Y268" i="16"/>
  <c r="Y269" i="16" s="1"/>
  <c r="W134" i="17"/>
  <c r="X134" i="17" s="1"/>
  <c r="V134" i="17"/>
  <c r="U135" i="17"/>
  <c r="V100" i="14"/>
  <c r="W100" i="14"/>
  <c r="X100" i="14" s="1"/>
  <c r="Y100" i="14" s="1"/>
  <c r="U101" i="14"/>
  <c r="U60" i="13"/>
  <c r="W62" i="12"/>
  <c r="X62" i="12" s="1"/>
  <c r="Y62" i="12" s="1"/>
  <c r="V62" i="12"/>
  <c r="U63" i="12"/>
  <c r="Y15" i="17"/>
  <c r="Y16" i="17" s="1"/>
  <c r="Y59" i="16"/>
  <c r="W270" i="16"/>
  <c r="X270" i="16" s="1"/>
  <c r="V270" i="16"/>
  <c r="U271" i="16"/>
  <c r="Y214" i="12" l="1"/>
  <c r="Y215" i="12" s="1"/>
  <c r="U175" i="17"/>
  <c r="V62" i="11"/>
  <c r="Y265" i="14"/>
  <c r="Y375" i="7"/>
  <c r="W63" i="21"/>
  <c r="X63" i="21" s="1"/>
  <c r="Y63" i="21" s="1"/>
  <c r="V63" i="21"/>
  <c r="U64" i="21"/>
  <c r="V30" i="21"/>
  <c r="W30" i="21"/>
  <c r="X30" i="21" s="1"/>
  <c r="Y30" i="21" s="1"/>
  <c r="U31" i="21"/>
  <c r="V131" i="21"/>
  <c r="W131" i="21"/>
  <c r="X131" i="21" s="1"/>
  <c r="Y131" i="21" s="1"/>
  <c r="U132" i="21"/>
  <c r="Y215" i="16"/>
  <c r="W30" i="9"/>
  <c r="X30" i="9" s="1"/>
  <c r="Y30" i="9" s="1"/>
  <c r="V115" i="18"/>
  <c r="W115" i="18"/>
  <c r="X115" i="18" s="1"/>
  <c r="Y115" i="18" s="1"/>
  <c r="V159" i="18"/>
  <c r="Y261" i="18"/>
  <c r="U116" i="18"/>
  <c r="U264" i="18"/>
  <c r="V322" i="18"/>
  <c r="W322" i="18"/>
  <c r="X322" i="18" s="1"/>
  <c r="U323" i="18"/>
  <c r="V173" i="17"/>
  <c r="V174" i="17" s="1"/>
  <c r="Y380" i="18"/>
  <c r="Y381" i="18" s="1"/>
  <c r="W205" i="18"/>
  <c r="X205" i="18" s="1"/>
  <c r="Y205" i="18" s="1"/>
  <c r="U206" i="18"/>
  <c r="Y320" i="18"/>
  <c r="Y321" i="18" s="1"/>
  <c r="V80" i="18"/>
  <c r="W80" i="18"/>
  <c r="X80" i="18" s="1"/>
  <c r="Y80" i="18" s="1"/>
  <c r="U81" i="18"/>
  <c r="W159" i="18"/>
  <c r="X159" i="18" s="1"/>
  <c r="Y159" i="18" s="1"/>
  <c r="U160" i="18"/>
  <c r="V160" i="18" s="1"/>
  <c r="V205" i="18"/>
  <c r="V51" i="18"/>
  <c r="W51" i="18"/>
  <c r="X51" i="18" s="1"/>
  <c r="U52" i="18"/>
  <c r="W262" i="18"/>
  <c r="X262" i="18" s="1"/>
  <c r="Y262" i="18" s="1"/>
  <c r="V262" i="18"/>
  <c r="V263" i="18" s="1"/>
  <c r="U31" i="18"/>
  <c r="W30" i="18"/>
  <c r="X30" i="18" s="1"/>
  <c r="Y30" i="18" s="1"/>
  <c r="V30" i="18"/>
  <c r="W263" i="18"/>
  <c r="X263" i="18" s="1"/>
  <c r="Y50" i="18"/>
  <c r="U324" i="18"/>
  <c r="U384" i="18"/>
  <c r="W384" i="18" s="1"/>
  <c r="X384" i="18" s="1"/>
  <c r="W382" i="18"/>
  <c r="X382" i="18" s="1"/>
  <c r="Y382" i="18" s="1"/>
  <c r="Y383" i="18" s="1"/>
  <c r="V382" i="18"/>
  <c r="V383" i="18" s="1"/>
  <c r="Y63" i="17"/>
  <c r="W173" i="17"/>
  <c r="X173" i="17" s="1"/>
  <c r="Y173" i="17" s="1"/>
  <c r="Y174" i="17" s="1"/>
  <c r="V322" i="17"/>
  <c r="W322" i="17"/>
  <c r="X322" i="17" s="1"/>
  <c r="Y322" i="17" s="1"/>
  <c r="U323" i="17"/>
  <c r="U324" i="17" s="1"/>
  <c r="Y14" i="13"/>
  <c r="V423" i="13"/>
  <c r="U31" i="12"/>
  <c r="U32" i="12" s="1"/>
  <c r="V30" i="12"/>
  <c r="W30" i="12"/>
  <c r="X30" i="12" s="1"/>
  <c r="Y30" i="12" s="1"/>
  <c r="V101" i="11"/>
  <c r="U63" i="11"/>
  <c r="V63" i="11" s="1"/>
  <c r="Y100" i="11"/>
  <c r="W349" i="11"/>
  <c r="X349" i="11" s="1"/>
  <c r="W62" i="11"/>
  <c r="X62" i="11" s="1"/>
  <c r="Y62" i="11" s="1"/>
  <c r="W101" i="11"/>
  <c r="X101" i="11" s="1"/>
  <c r="V348" i="11"/>
  <c r="V349" i="11" s="1"/>
  <c r="W348" i="11"/>
  <c r="X348" i="11" s="1"/>
  <c r="Y348" i="11" s="1"/>
  <c r="U350" i="11"/>
  <c r="U351" i="11" s="1"/>
  <c r="U102" i="11"/>
  <c r="U266" i="10"/>
  <c r="W266" i="10" s="1"/>
  <c r="X266" i="10" s="1"/>
  <c r="V265" i="10"/>
  <c r="Y134" i="17"/>
  <c r="Y255" i="9"/>
  <c r="V375" i="7"/>
  <c r="V193" i="7"/>
  <c r="Y15" i="6"/>
  <c r="Y16" i="6" s="1"/>
  <c r="Y423" i="13"/>
  <c r="V30" i="9"/>
  <c r="V31" i="9" s="1"/>
  <c r="V32" i="9" s="1"/>
  <c r="Y208" i="11"/>
  <c r="W193" i="7"/>
  <c r="X193" i="7" s="1"/>
  <c r="U424" i="13"/>
  <c r="U101" i="9"/>
  <c r="W100" i="9"/>
  <c r="X100" i="9" s="1"/>
  <c r="Y100" i="9" s="1"/>
  <c r="V100" i="9"/>
  <c r="U449" i="7"/>
  <c r="U450" i="7" s="1"/>
  <c r="V448" i="7"/>
  <c r="W479" i="10"/>
  <c r="X479" i="10" s="1"/>
  <c r="Y195" i="9"/>
  <c r="Y153" i="10"/>
  <c r="W135" i="14"/>
  <c r="X135" i="14" s="1"/>
  <c r="U136" i="14"/>
  <c r="U137" i="14" s="1"/>
  <c r="U138" i="14" s="1"/>
  <c r="V134" i="14"/>
  <c r="V135" i="14" s="1"/>
  <c r="Y203" i="10"/>
  <c r="W134" i="14"/>
  <c r="X134" i="14" s="1"/>
  <c r="Y133" i="14"/>
  <c r="Y445" i="8"/>
  <c r="Y446" i="8" s="1"/>
  <c r="W266" i="14"/>
  <c r="X266" i="14" s="1"/>
  <c r="Y266" i="14" s="1"/>
  <c r="V266" i="14"/>
  <c r="U267" i="14"/>
  <c r="Y477" i="10"/>
  <c r="Y478" i="10" s="1"/>
  <c r="Y30" i="10"/>
  <c r="Y501" i="12"/>
  <c r="Y502" i="12" s="1"/>
  <c r="Y15" i="13"/>
  <c r="Y16" i="13" s="1"/>
  <c r="Y310" i="8"/>
  <c r="V209" i="11"/>
  <c r="V210" i="11" s="1"/>
  <c r="W209" i="11"/>
  <c r="X209" i="11" s="1"/>
  <c r="V15" i="13"/>
  <c r="V16" i="13" s="1"/>
  <c r="Y321" i="16"/>
  <c r="Y322" i="16" s="1"/>
  <c r="Y386" i="17"/>
  <c r="Y387" i="17" s="1"/>
  <c r="Y388" i="17" s="1"/>
  <c r="W343" i="12"/>
  <c r="X343" i="12" s="1"/>
  <c r="Y343" i="12" s="1"/>
  <c r="V343" i="12"/>
  <c r="U344" i="12"/>
  <c r="W271" i="17"/>
  <c r="X271" i="17" s="1"/>
  <c r="Y271" i="17" s="1"/>
  <c r="V271" i="17"/>
  <c r="U272" i="17"/>
  <c r="U97" i="6"/>
  <c r="Y248" i="8"/>
  <c r="V96" i="6"/>
  <c r="W256" i="9"/>
  <c r="X256" i="9" s="1"/>
  <c r="V256" i="9"/>
  <c r="U257" i="9"/>
  <c r="V323" i="16"/>
  <c r="W323" i="16"/>
  <c r="X323" i="16" s="1"/>
  <c r="U176" i="17"/>
  <c r="U177" i="17" s="1"/>
  <c r="V175" i="17"/>
  <c r="W175" i="17"/>
  <c r="X175" i="17" s="1"/>
  <c r="Y104" i="10"/>
  <c r="V173" i="16"/>
  <c r="V174" i="16" s="1"/>
  <c r="V175" i="16" s="1"/>
  <c r="U324" i="16"/>
  <c r="W175" i="16"/>
  <c r="X175" i="16" s="1"/>
  <c r="W218" i="17"/>
  <c r="X218" i="17" s="1"/>
  <c r="Y218" i="17" s="1"/>
  <c r="V218" i="17"/>
  <c r="Y65" i="10"/>
  <c r="Y448" i="7"/>
  <c r="V310" i="7"/>
  <c r="W174" i="16"/>
  <c r="X174" i="16" s="1"/>
  <c r="U176" i="16"/>
  <c r="W176" i="16" s="1"/>
  <c r="X176" i="16" s="1"/>
  <c r="W173" i="16"/>
  <c r="X173" i="16" s="1"/>
  <c r="Y173" i="16" s="1"/>
  <c r="U219" i="17"/>
  <c r="U59" i="7"/>
  <c r="U60" i="7" s="1"/>
  <c r="U61" i="7" s="1"/>
  <c r="U250" i="8"/>
  <c r="U251" i="8" s="1"/>
  <c r="V249" i="8"/>
  <c r="W249" i="8"/>
  <c r="X249" i="8" s="1"/>
  <c r="W32" i="13"/>
  <c r="X32" i="13" s="1"/>
  <c r="Y32" i="13" s="1"/>
  <c r="V32" i="13"/>
  <c r="U33" i="13"/>
  <c r="U34" i="13" s="1"/>
  <c r="Y96" i="8"/>
  <c r="Y97" i="8" s="1"/>
  <c r="Y13" i="7"/>
  <c r="U218" i="12"/>
  <c r="W218" i="12" s="1"/>
  <c r="X218" i="12" s="1"/>
  <c r="V479" i="10"/>
  <c r="V480" i="10" s="1"/>
  <c r="Y145" i="9"/>
  <c r="U217" i="16"/>
  <c r="V216" i="16"/>
  <c r="W216" i="16"/>
  <c r="X216" i="16" s="1"/>
  <c r="Y216" i="16" s="1"/>
  <c r="Y191" i="7"/>
  <c r="Y192" i="7" s="1"/>
  <c r="V156" i="13"/>
  <c r="V157" i="13" s="1"/>
  <c r="W156" i="13"/>
  <c r="X156" i="13" s="1"/>
  <c r="Y156" i="13" s="1"/>
  <c r="Y157" i="13" s="1"/>
  <c r="U158" i="13"/>
  <c r="Y321" i="14"/>
  <c r="Y402" i="10"/>
  <c r="W322" i="14"/>
  <c r="X322" i="14" s="1"/>
  <c r="V322" i="14"/>
  <c r="U323" i="14"/>
  <c r="W59" i="8"/>
  <c r="X59" i="8" s="1"/>
  <c r="U60" i="8"/>
  <c r="W60" i="8" s="1"/>
  <c r="X60" i="8" s="1"/>
  <c r="W197" i="9"/>
  <c r="X197" i="9" s="1"/>
  <c r="U198" i="9"/>
  <c r="U199" i="9" s="1"/>
  <c r="U200" i="9" s="1"/>
  <c r="W32" i="9"/>
  <c r="X32" i="9" s="1"/>
  <c r="U33" i="9"/>
  <c r="W210" i="11"/>
  <c r="X210" i="11" s="1"/>
  <c r="U211" i="11"/>
  <c r="U212" i="11" s="1"/>
  <c r="W60" i="9"/>
  <c r="X60" i="9" s="1"/>
  <c r="U61" i="9"/>
  <c r="W61" i="9" s="1"/>
  <c r="X61" i="9" s="1"/>
  <c r="W15" i="7"/>
  <c r="X15" i="7" s="1"/>
  <c r="W374" i="8"/>
  <c r="X374" i="8" s="1"/>
  <c r="Y374" i="8" s="1"/>
  <c r="V374" i="8"/>
  <c r="W403" i="10"/>
  <c r="X403" i="10" s="1"/>
  <c r="V403" i="10"/>
  <c r="U404" i="10"/>
  <c r="U144" i="7"/>
  <c r="W143" i="7"/>
  <c r="X143" i="7" s="1"/>
  <c r="W463" i="9"/>
  <c r="X463" i="9" s="1"/>
  <c r="V463" i="9"/>
  <c r="U464" i="9"/>
  <c r="Y58" i="9"/>
  <c r="U107" i="10"/>
  <c r="W106" i="10"/>
  <c r="X106" i="10" s="1"/>
  <c r="V106" i="10"/>
  <c r="W447" i="8"/>
  <c r="X447" i="8" s="1"/>
  <c r="U449" i="8"/>
  <c r="V447" i="8"/>
  <c r="V448" i="8" s="1"/>
  <c r="Y141" i="7"/>
  <c r="U375" i="8"/>
  <c r="U376" i="8" s="1"/>
  <c r="W376" i="8" s="1"/>
  <c r="X376" i="8" s="1"/>
  <c r="W31" i="10"/>
  <c r="X31" i="10" s="1"/>
  <c r="V31" i="10"/>
  <c r="U32" i="10"/>
  <c r="U33" i="10" s="1"/>
  <c r="W245" i="7"/>
  <c r="X245" i="7" s="1"/>
  <c r="Y245" i="7" s="1"/>
  <c r="V245" i="7"/>
  <c r="U246" i="7"/>
  <c r="W332" i="10"/>
  <c r="X332" i="10" s="1"/>
  <c r="Y332" i="10" s="1"/>
  <c r="V332" i="10"/>
  <c r="Y462" i="9"/>
  <c r="V14" i="10"/>
  <c r="W14" i="10"/>
  <c r="X14" i="10" s="1"/>
  <c r="Y14" i="10" s="1"/>
  <c r="U15" i="10"/>
  <c r="W188" i="8"/>
  <c r="X188" i="8" s="1"/>
  <c r="Y188" i="8" s="1"/>
  <c r="V188" i="8"/>
  <c r="U189" i="8"/>
  <c r="V66" i="10"/>
  <c r="W66" i="10"/>
  <c r="X66" i="10" s="1"/>
  <c r="W31" i="8"/>
  <c r="X31" i="8" s="1"/>
  <c r="V31" i="8"/>
  <c r="U32" i="8"/>
  <c r="U311" i="7"/>
  <c r="W310" i="7"/>
  <c r="X310" i="7" s="1"/>
  <c r="Y310" i="7" s="1"/>
  <c r="W204" i="10"/>
  <c r="X204" i="10" s="1"/>
  <c r="V204" i="10"/>
  <c r="U205" i="10"/>
  <c r="V154" i="10"/>
  <c r="W154" i="10"/>
  <c r="X154" i="10" s="1"/>
  <c r="U155" i="10"/>
  <c r="W323" i="9"/>
  <c r="X323" i="9" s="1"/>
  <c r="Y323" i="9" s="1"/>
  <c r="U324" i="9"/>
  <c r="W140" i="8"/>
  <c r="X140" i="8" s="1"/>
  <c r="Y140" i="8" s="1"/>
  <c r="V140" i="8"/>
  <c r="U141" i="8"/>
  <c r="U67" i="10"/>
  <c r="Y57" i="8"/>
  <c r="W98" i="8"/>
  <c r="X98" i="8" s="1"/>
  <c r="V98" i="8"/>
  <c r="U99" i="8"/>
  <c r="W146" i="9"/>
  <c r="X146" i="9" s="1"/>
  <c r="V146" i="9"/>
  <c r="W31" i="9"/>
  <c r="X31" i="9" s="1"/>
  <c r="Y30" i="8"/>
  <c r="U147" i="9"/>
  <c r="U389" i="17"/>
  <c r="W389" i="17" s="1"/>
  <c r="X389" i="17" s="1"/>
  <c r="Y94" i="6"/>
  <c r="Y95" i="6" s="1"/>
  <c r="Y96" i="6" s="1"/>
  <c r="V58" i="8"/>
  <c r="V59" i="8" s="1"/>
  <c r="W58" i="8"/>
  <c r="X58" i="8" s="1"/>
  <c r="W14" i="7"/>
  <c r="X14" i="7" s="1"/>
  <c r="V14" i="7"/>
  <c r="V15" i="7" s="1"/>
  <c r="V16" i="7" s="1"/>
  <c r="Y105" i="10"/>
  <c r="V323" i="9"/>
  <c r="Y265" i="10"/>
  <c r="W59" i="9"/>
  <c r="X59" i="9" s="1"/>
  <c r="V59" i="9"/>
  <c r="V60" i="9" s="1"/>
  <c r="U333" i="10"/>
  <c r="W376" i="7"/>
  <c r="X376" i="7" s="1"/>
  <c r="Y376" i="7" s="1"/>
  <c r="V376" i="7"/>
  <c r="U377" i="7"/>
  <c r="U378" i="7" s="1"/>
  <c r="W142" i="7"/>
  <c r="X142" i="7" s="1"/>
  <c r="V142" i="7"/>
  <c r="V143" i="7" s="1"/>
  <c r="W196" i="9"/>
  <c r="X196" i="9" s="1"/>
  <c r="Y196" i="9" s="1"/>
  <c r="V196" i="9"/>
  <c r="V197" i="9" s="1"/>
  <c r="W387" i="9"/>
  <c r="X387" i="9" s="1"/>
  <c r="Y387" i="9" s="1"/>
  <c r="V387" i="9"/>
  <c r="U388" i="9"/>
  <c r="W216" i="12"/>
  <c r="X216" i="12" s="1"/>
  <c r="Y216" i="12" s="1"/>
  <c r="Y217" i="12" s="1"/>
  <c r="V216" i="12"/>
  <c r="V217" i="12" s="1"/>
  <c r="W480" i="10"/>
  <c r="X480" i="10" s="1"/>
  <c r="U481" i="10"/>
  <c r="W311" i="8"/>
  <c r="X311" i="8" s="1"/>
  <c r="V311" i="8"/>
  <c r="U312" i="8"/>
  <c r="V194" i="7"/>
  <c r="W194" i="7"/>
  <c r="X194" i="7" s="1"/>
  <c r="Y31" i="7"/>
  <c r="W32" i="7"/>
  <c r="X32" i="7" s="1"/>
  <c r="V32" i="7"/>
  <c r="W102" i="12"/>
  <c r="X102" i="12" s="1"/>
  <c r="U103" i="12"/>
  <c r="U104" i="12" s="1"/>
  <c r="W64" i="17"/>
  <c r="X64" i="17" s="1"/>
  <c r="Y64" i="17" s="1"/>
  <c r="U65" i="17"/>
  <c r="V64" i="17"/>
  <c r="Y103" i="17"/>
  <c r="W211" i="13"/>
  <c r="X211" i="13" s="1"/>
  <c r="V101" i="12"/>
  <c r="V102" i="12" s="1"/>
  <c r="W101" i="12"/>
  <c r="X101" i="12" s="1"/>
  <c r="Y101" i="12" s="1"/>
  <c r="V388" i="17"/>
  <c r="V210" i="13"/>
  <c r="V211" i="13" s="1"/>
  <c r="V107" i="13"/>
  <c r="V108" i="13" s="1"/>
  <c r="W107" i="13"/>
  <c r="X107" i="13" s="1"/>
  <c r="Y107" i="13" s="1"/>
  <c r="Y209" i="13"/>
  <c r="W108" i="13"/>
  <c r="X108" i="13" s="1"/>
  <c r="W210" i="13"/>
  <c r="X210" i="13" s="1"/>
  <c r="U212" i="13"/>
  <c r="Y60" i="16"/>
  <c r="Y134" i="16"/>
  <c r="Y377" i="6"/>
  <c r="U109" i="13"/>
  <c r="U110" i="13" s="1"/>
  <c r="W378" i="6"/>
  <c r="X378" i="6" s="1"/>
  <c r="U379" i="6"/>
  <c r="V378" i="6"/>
  <c r="Y270" i="16"/>
  <c r="W63" i="11"/>
  <c r="X63" i="11" s="1"/>
  <c r="Y189" i="6"/>
  <c r="W390" i="14"/>
  <c r="X390" i="14" s="1"/>
  <c r="V390" i="14"/>
  <c r="U391" i="14"/>
  <c r="W34" i="14"/>
  <c r="X34" i="14" s="1"/>
  <c r="V34" i="14"/>
  <c r="U35" i="14"/>
  <c r="W64" i="14"/>
  <c r="X64" i="14" s="1"/>
  <c r="V64" i="14"/>
  <c r="U65" i="14"/>
  <c r="W104" i="17"/>
  <c r="X104" i="17" s="1"/>
  <c r="V104" i="17"/>
  <c r="U105" i="17"/>
  <c r="Y500" i="11"/>
  <c r="Y389" i="14"/>
  <c r="W505" i="13"/>
  <c r="X505" i="13" s="1"/>
  <c r="Y505" i="13" s="1"/>
  <c r="V505" i="13"/>
  <c r="U506" i="13"/>
  <c r="U98" i="6"/>
  <c r="W312" i="6"/>
  <c r="X312" i="6" s="1"/>
  <c r="V312" i="6"/>
  <c r="U313" i="6"/>
  <c r="W29" i="16"/>
  <c r="X29" i="16" s="1"/>
  <c r="Y29" i="16" s="1"/>
  <c r="V29" i="16"/>
  <c r="U30" i="16"/>
  <c r="Y33" i="14"/>
  <c r="W155" i="12"/>
  <c r="X155" i="12" s="1"/>
  <c r="Y155" i="12" s="1"/>
  <c r="V155" i="12"/>
  <c r="U156" i="12"/>
  <c r="Y63" i="14"/>
  <c r="W101" i="14"/>
  <c r="X101" i="14" s="1"/>
  <c r="Y101" i="14" s="1"/>
  <c r="V101" i="14"/>
  <c r="U102" i="14"/>
  <c r="W275" i="12"/>
  <c r="X275" i="12" s="1"/>
  <c r="Y275" i="12" s="1"/>
  <c r="V275" i="12"/>
  <c r="U276" i="12"/>
  <c r="W388" i="16"/>
  <c r="X388" i="16" s="1"/>
  <c r="V388" i="16"/>
  <c r="U389" i="16"/>
  <c r="W104" i="16"/>
  <c r="X104" i="16" s="1"/>
  <c r="V104" i="16"/>
  <c r="U105" i="16"/>
  <c r="V60" i="6"/>
  <c r="W60" i="6"/>
  <c r="X60" i="6" s="1"/>
  <c r="Y60" i="6" s="1"/>
  <c r="U61" i="6"/>
  <c r="W152" i="11"/>
  <c r="X152" i="11" s="1"/>
  <c r="Y152" i="11" s="1"/>
  <c r="V152" i="11"/>
  <c r="U153" i="11"/>
  <c r="W14" i="16"/>
  <c r="X14" i="16" s="1"/>
  <c r="Y14" i="16" s="1"/>
  <c r="V14" i="16"/>
  <c r="U15" i="16"/>
  <c r="W63" i="12"/>
  <c r="X63" i="12" s="1"/>
  <c r="Y63" i="12" s="1"/>
  <c r="V63" i="12"/>
  <c r="U64" i="12"/>
  <c r="Y311" i="6"/>
  <c r="V422" i="12"/>
  <c r="W422" i="12"/>
  <c r="X422" i="12" s="1"/>
  <c r="U423" i="12"/>
  <c r="W453" i="6"/>
  <c r="X453" i="6" s="1"/>
  <c r="Y453" i="6" s="1"/>
  <c r="V453" i="6"/>
  <c r="U454" i="6"/>
  <c r="W178" i="14"/>
  <c r="X178" i="14" s="1"/>
  <c r="Y178" i="14" s="1"/>
  <c r="V178" i="14"/>
  <c r="U179" i="14"/>
  <c r="V28" i="6"/>
  <c r="W28" i="6"/>
  <c r="X28" i="6" s="1"/>
  <c r="Y28" i="6" s="1"/>
  <c r="U29" i="6"/>
  <c r="Y387" i="16"/>
  <c r="Y103" i="16"/>
  <c r="Y421" i="12"/>
  <c r="V249" i="6"/>
  <c r="W249" i="6"/>
  <c r="X249" i="6" s="1"/>
  <c r="U250" i="6"/>
  <c r="V35" i="17"/>
  <c r="W35" i="17"/>
  <c r="X35" i="17" s="1"/>
  <c r="Y35" i="17" s="1"/>
  <c r="U36" i="17"/>
  <c r="W271" i="16"/>
  <c r="X271" i="16" s="1"/>
  <c r="V271" i="16"/>
  <c r="U272" i="16"/>
  <c r="W135" i="17"/>
  <c r="X135" i="17" s="1"/>
  <c r="V135" i="17"/>
  <c r="U136" i="17"/>
  <c r="V419" i="11"/>
  <c r="W419" i="11"/>
  <c r="X419" i="11" s="1"/>
  <c r="Y419" i="11" s="1"/>
  <c r="U420" i="11"/>
  <c r="Y248" i="6"/>
  <c r="W345" i="13"/>
  <c r="X345" i="13" s="1"/>
  <c r="Y345" i="13" s="1"/>
  <c r="V345" i="13"/>
  <c r="U346" i="13"/>
  <c r="V135" i="16"/>
  <c r="W135" i="16"/>
  <c r="X135" i="16" s="1"/>
  <c r="U136" i="16"/>
  <c r="W60" i="13"/>
  <c r="X60" i="13" s="1"/>
  <c r="Y60" i="13" s="1"/>
  <c r="V60" i="13"/>
  <c r="U61" i="13"/>
  <c r="V145" i="6"/>
  <c r="W145" i="6"/>
  <c r="X145" i="6" s="1"/>
  <c r="Y145" i="6" s="1"/>
  <c r="U146" i="6"/>
  <c r="V61" i="16"/>
  <c r="W61" i="16"/>
  <c r="X61" i="16" s="1"/>
  <c r="U62" i="16"/>
  <c r="W190" i="6"/>
  <c r="X190" i="6" s="1"/>
  <c r="V190" i="6"/>
  <c r="U191" i="6"/>
  <c r="V273" i="11"/>
  <c r="W273" i="11"/>
  <c r="X273" i="11" s="1"/>
  <c r="Y273" i="11" s="1"/>
  <c r="U274" i="11"/>
  <c r="V501" i="11"/>
  <c r="W501" i="11"/>
  <c r="X501" i="11" s="1"/>
  <c r="U502" i="11"/>
  <c r="W216" i="14"/>
  <c r="X216" i="14" s="1"/>
  <c r="Y216" i="14" s="1"/>
  <c r="V216" i="14"/>
  <c r="U217" i="14"/>
  <c r="V31" i="11"/>
  <c r="W31" i="11"/>
  <c r="X31" i="11" s="1"/>
  <c r="Y31" i="11" s="1"/>
  <c r="U32" i="11"/>
  <c r="V273" i="13"/>
  <c r="W273" i="13"/>
  <c r="X273" i="13" s="1"/>
  <c r="Y273" i="13" s="1"/>
  <c r="U274" i="13"/>
  <c r="V503" i="12"/>
  <c r="W503" i="12"/>
  <c r="X503" i="12" s="1"/>
  <c r="U504" i="12"/>
  <c r="U267" i="10" l="1"/>
  <c r="Y51" i="18"/>
  <c r="Y31" i="9"/>
  <c r="W132" i="21"/>
  <c r="X132" i="21" s="1"/>
  <c r="Y132" i="21" s="1"/>
  <c r="Y133" i="21" s="1"/>
  <c r="V132" i="21"/>
  <c r="V133" i="21" s="1"/>
  <c r="W31" i="21"/>
  <c r="X31" i="21" s="1"/>
  <c r="Y31" i="21" s="1"/>
  <c r="V31" i="21"/>
  <c r="U32" i="21"/>
  <c r="W64" i="21"/>
  <c r="X64" i="21" s="1"/>
  <c r="Y64" i="21" s="1"/>
  <c r="V64" i="21"/>
  <c r="U65" i="21"/>
  <c r="Y190" i="6"/>
  <c r="Y263" i="18"/>
  <c r="U385" i="18"/>
  <c r="W385" i="18" s="1"/>
  <c r="X385" i="18" s="1"/>
  <c r="W116" i="18"/>
  <c r="X116" i="18" s="1"/>
  <c r="Y116" i="18" s="1"/>
  <c r="V116" i="18"/>
  <c r="U62" i="9"/>
  <c r="U325" i="18"/>
  <c r="W325" i="18" s="1"/>
  <c r="X325" i="18" s="1"/>
  <c r="U117" i="18"/>
  <c r="Y61" i="16"/>
  <c r="V206" i="18"/>
  <c r="U64" i="11"/>
  <c r="W31" i="18"/>
  <c r="X31" i="18" s="1"/>
  <c r="Y31" i="18" s="1"/>
  <c r="U32" i="18"/>
  <c r="V323" i="18"/>
  <c r="W323" i="18"/>
  <c r="X323" i="18" s="1"/>
  <c r="Y322" i="18"/>
  <c r="W160" i="18"/>
  <c r="X160" i="18" s="1"/>
  <c r="Y160" i="18" s="1"/>
  <c r="U161" i="18"/>
  <c r="V81" i="18"/>
  <c r="W81" i="18"/>
  <c r="X81" i="18" s="1"/>
  <c r="Y81" i="18" s="1"/>
  <c r="U82" i="18"/>
  <c r="W206" i="18"/>
  <c r="X206" i="18" s="1"/>
  <c r="Y206" i="18" s="1"/>
  <c r="U207" i="18"/>
  <c r="V264" i="18"/>
  <c r="W264" i="18"/>
  <c r="X264" i="18" s="1"/>
  <c r="W52" i="18"/>
  <c r="X52" i="18" s="1"/>
  <c r="Y52" i="18" s="1"/>
  <c r="V52" i="18"/>
  <c r="U53" i="18"/>
  <c r="U265" i="18"/>
  <c r="V324" i="18"/>
  <c r="W324" i="18"/>
  <c r="X324" i="18" s="1"/>
  <c r="V31" i="18"/>
  <c r="V384" i="18"/>
  <c r="Y384" i="18"/>
  <c r="U386" i="18"/>
  <c r="Y256" i="9"/>
  <c r="W324" i="17"/>
  <c r="X324" i="17" s="1"/>
  <c r="U325" i="17"/>
  <c r="V323" i="17"/>
  <c r="V324" i="17" s="1"/>
  <c r="W323" i="17"/>
  <c r="X323" i="17" s="1"/>
  <c r="Y323" i="17" s="1"/>
  <c r="Y135" i="17"/>
  <c r="Y271" i="16"/>
  <c r="W32" i="12"/>
  <c r="X32" i="12" s="1"/>
  <c r="V31" i="12"/>
  <c r="V32" i="12" s="1"/>
  <c r="W31" i="12"/>
  <c r="X31" i="12" s="1"/>
  <c r="Y31" i="12" s="1"/>
  <c r="U33" i="12"/>
  <c r="U34" i="12" s="1"/>
  <c r="U352" i="11"/>
  <c r="W352" i="11" s="1"/>
  <c r="X352" i="11" s="1"/>
  <c r="Y101" i="11"/>
  <c r="Y349" i="11"/>
  <c r="Y209" i="11"/>
  <c r="W211" i="11"/>
  <c r="X211" i="11" s="1"/>
  <c r="W102" i="11"/>
  <c r="X102" i="11" s="1"/>
  <c r="V102" i="11"/>
  <c r="U103" i="11"/>
  <c r="W351" i="11"/>
  <c r="X351" i="11" s="1"/>
  <c r="V350" i="11"/>
  <c r="V351" i="11" s="1"/>
  <c r="W350" i="11"/>
  <c r="X350" i="11" s="1"/>
  <c r="Y350" i="11" s="1"/>
  <c r="Y204" i="10"/>
  <c r="V266" i="10"/>
  <c r="V267" i="10" s="1"/>
  <c r="Y31" i="10"/>
  <c r="Y479" i="10"/>
  <c r="Y63" i="11"/>
  <c r="V61" i="9"/>
  <c r="V60" i="8"/>
  <c r="U61" i="8"/>
  <c r="Y311" i="8"/>
  <c r="V449" i="7"/>
  <c r="V450" i="7" s="1"/>
  <c r="W449" i="7"/>
  <c r="X449" i="7" s="1"/>
  <c r="Y449" i="7" s="1"/>
  <c r="Y193" i="7"/>
  <c r="Y194" i="7" s="1"/>
  <c r="V97" i="6"/>
  <c r="W97" i="6"/>
  <c r="X97" i="6" s="1"/>
  <c r="Y97" i="6" s="1"/>
  <c r="Y146" i="9"/>
  <c r="V211" i="11"/>
  <c r="V212" i="11" s="1"/>
  <c r="Y135" i="16"/>
  <c r="W424" i="13"/>
  <c r="X424" i="13" s="1"/>
  <c r="Y424" i="13" s="1"/>
  <c r="U425" i="13"/>
  <c r="Y154" i="10"/>
  <c r="V424" i="13"/>
  <c r="Y210" i="11"/>
  <c r="U102" i="9"/>
  <c r="W101" i="9"/>
  <c r="X101" i="9" s="1"/>
  <c r="Y101" i="9" s="1"/>
  <c r="V101" i="9"/>
  <c r="W251" i="8"/>
  <c r="X251" i="8" s="1"/>
  <c r="U252" i="8"/>
  <c r="W252" i="8" s="1"/>
  <c r="X252" i="8" s="1"/>
  <c r="Y14" i="7"/>
  <c r="Y15" i="7" s="1"/>
  <c r="Y16" i="7" s="1"/>
  <c r="Y66" i="10"/>
  <c r="W136" i="14"/>
  <c r="X136" i="14" s="1"/>
  <c r="Y134" i="14"/>
  <c r="Y135" i="14" s="1"/>
  <c r="W138" i="14"/>
  <c r="X138" i="14" s="1"/>
  <c r="U139" i="14"/>
  <c r="W139" i="14" s="1"/>
  <c r="X139" i="14" s="1"/>
  <c r="W137" i="14"/>
  <c r="X137" i="14" s="1"/>
  <c r="V136" i="14"/>
  <c r="V137" i="14" s="1"/>
  <c r="V138" i="14" s="1"/>
  <c r="Y249" i="8"/>
  <c r="Y501" i="11"/>
  <c r="Y59" i="9"/>
  <c r="Y60" i="9" s="1"/>
  <c r="Y61" i="9" s="1"/>
  <c r="V389" i="17"/>
  <c r="W267" i="14"/>
  <c r="X267" i="14" s="1"/>
  <c r="Y267" i="14" s="1"/>
  <c r="V267" i="14"/>
  <c r="U268" i="14"/>
  <c r="Y266" i="10"/>
  <c r="Y389" i="17"/>
  <c r="Y322" i="14"/>
  <c r="V176" i="16"/>
  <c r="Y447" i="8"/>
  <c r="Y448" i="8" s="1"/>
  <c r="U377" i="8"/>
  <c r="W377" i="8" s="1"/>
  <c r="X377" i="8" s="1"/>
  <c r="Y403" i="10"/>
  <c r="Y323" i="16"/>
  <c r="U219" i="12"/>
  <c r="U220" i="12" s="1"/>
  <c r="W257" i="9"/>
  <c r="X257" i="9" s="1"/>
  <c r="U258" i="9"/>
  <c r="V257" i="9"/>
  <c r="V344" i="12"/>
  <c r="W344" i="12"/>
  <c r="X344" i="12" s="1"/>
  <c r="Y344" i="12" s="1"/>
  <c r="U345" i="12"/>
  <c r="V218" i="12"/>
  <c r="Y175" i="17"/>
  <c r="Y142" i="7"/>
  <c r="Y143" i="7" s="1"/>
  <c r="V272" i="17"/>
  <c r="W272" i="17"/>
  <c r="X272" i="17" s="1"/>
  <c r="Y272" i="17" s="1"/>
  <c r="U273" i="17"/>
  <c r="W324" i="16"/>
  <c r="X324" i="16" s="1"/>
  <c r="V176" i="17"/>
  <c r="V177" i="17" s="1"/>
  <c r="W176" i="17"/>
  <c r="X176" i="17" s="1"/>
  <c r="U178" i="17"/>
  <c r="U179" i="17" s="1"/>
  <c r="W177" i="17"/>
  <c r="X177" i="17" s="1"/>
  <c r="U325" i="16"/>
  <c r="U326" i="16" s="1"/>
  <c r="Y98" i="8"/>
  <c r="V324" i="16"/>
  <c r="W33" i="10"/>
  <c r="X33" i="10" s="1"/>
  <c r="U34" i="10"/>
  <c r="U390" i="17"/>
  <c r="U391" i="17" s="1"/>
  <c r="W391" i="17" s="1"/>
  <c r="X391" i="17" s="1"/>
  <c r="U177" i="16"/>
  <c r="U178" i="16" s="1"/>
  <c r="Y210" i="13"/>
  <c r="Y211" i="13" s="1"/>
  <c r="Y104" i="17"/>
  <c r="Y174" i="16"/>
  <c r="Y175" i="16" s="1"/>
  <c r="Y176" i="16" s="1"/>
  <c r="V109" i="13"/>
  <c r="V110" i="13" s="1"/>
  <c r="W219" i="17"/>
  <c r="X219" i="17" s="1"/>
  <c r="Y219" i="17" s="1"/>
  <c r="V219" i="17"/>
  <c r="U220" i="17"/>
  <c r="U62" i="7"/>
  <c r="U63" i="7" s="1"/>
  <c r="U64" i="7" s="1"/>
  <c r="U65" i="7" s="1"/>
  <c r="U66" i="7" s="1"/>
  <c r="U67" i="7" s="1"/>
  <c r="U68" i="7" s="1"/>
  <c r="W250" i="8"/>
  <c r="X250" i="8" s="1"/>
  <c r="V250" i="8"/>
  <c r="V251" i="8" s="1"/>
  <c r="U35" i="13"/>
  <c r="U36" i="13" s="1"/>
  <c r="W34" i="13"/>
  <c r="X34" i="13" s="1"/>
  <c r="V217" i="16"/>
  <c r="W217" i="16"/>
  <c r="X217" i="16" s="1"/>
  <c r="Y217" i="16" s="1"/>
  <c r="U218" i="16"/>
  <c r="Y58" i="8"/>
  <c r="Y59" i="8" s="1"/>
  <c r="Y60" i="8" s="1"/>
  <c r="W323" i="14"/>
  <c r="X323" i="14" s="1"/>
  <c r="V323" i="14"/>
  <c r="U324" i="14"/>
  <c r="W33" i="13"/>
  <c r="X33" i="13" s="1"/>
  <c r="Y33" i="13" s="1"/>
  <c r="V33" i="13"/>
  <c r="V34" i="13" s="1"/>
  <c r="V158" i="13"/>
  <c r="U159" i="13"/>
  <c r="W158" i="13"/>
  <c r="X158" i="13" s="1"/>
  <c r="Y158" i="13" s="1"/>
  <c r="Y249" i="6"/>
  <c r="U201" i="9"/>
  <c r="U202" i="9" s="1"/>
  <c r="W200" i="9"/>
  <c r="X200" i="9" s="1"/>
  <c r="U379" i="7"/>
  <c r="W378" i="7"/>
  <c r="X378" i="7" s="1"/>
  <c r="W212" i="11"/>
  <c r="X212" i="11" s="1"/>
  <c r="W32" i="10"/>
  <c r="X32" i="10" s="1"/>
  <c r="Y32" i="10" s="1"/>
  <c r="V32" i="10"/>
  <c r="V33" i="10" s="1"/>
  <c r="V449" i="8"/>
  <c r="W449" i="8"/>
  <c r="X449" i="8" s="1"/>
  <c r="U450" i="8"/>
  <c r="U405" i="10"/>
  <c r="W404" i="10"/>
  <c r="X404" i="10" s="1"/>
  <c r="V404" i="10"/>
  <c r="W377" i="7"/>
  <c r="X377" i="7" s="1"/>
  <c r="Y377" i="7" s="1"/>
  <c r="V377" i="7"/>
  <c r="V378" i="7" s="1"/>
  <c r="W155" i="10"/>
  <c r="X155" i="10" s="1"/>
  <c r="V155" i="10"/>
  <c r="U156" i="10"/>
  <c r="U157" i="10" s="1"/>
  <c r="W157" i="10" s="1"/>
  <c r="X157" i="10" s="1"/>
  <c r="W33" i="9"/>
  <c r="X33" i="9" s="1"/>
  <c r="V33" i="9"/>
  <c r="W67" i="10"/>
  <c r="X67" i="10" s="1"/>
  <c r="V67" i="10"/>
  <c r="U68" i="10"/>
  <c r="U69" i="10" s="1"/>
  <c r="W141" i="8"/>
  <c r="X141" i="8" s="1"/>
  <c r="Y141" i="8" s="1"/>
  <c r="V141" i="8"/>
  <c r="U142" i="8"/>
  <c r="W311" i="7"/>
  <c r="X311" i="7" s="1"/>
  <c r="Y311" i="7" s="1"/>
  <c r="U312" i="7"/>
  <c r="V311" i="7"/>
  <c r="Y503" i="12"/>
  <c r="W199" i="9"/>
  <c r="X199" i="9" s="1"/>
  <c r="W147" i="9"/>
  <c r="X147" i="9" s="1"/>
  <c r="Y147" i="9" s="1"/>
  <c r="V147" i="9"/>
  <c r="U148" i="9"/>
  <c r="V32" i="8"/>
  <c r="U33" i="8"/>
  <c r="W32" i="8"/>
  <c r="X32" i="8" s="1"/>
  <c r="W189" i="8"/>
  <c r="X189" i="8" s="1"/>
  <c r="Y189" i="8" s="1"/>
  <c r="V189" i="8"/>
  <c r="U190" i="8"/>
  <c r="W375" i="8"/>
  <c r="X375" i="8" s="1"/>
  <c r="Y375" i="8" s="1"/>
  <c r="Y376" i="8" s="1"/>
  <c r="V375" i="8"/>
  <c r="V376" i="8" s="1"/>
  <c r="V464" i="9"/>
  <c r="W464" i="9"/>
  <c r="X464" i="9" s="1"/>
  <c r="U465" i="9"/>
  <c r="Y32" i="9"/>
  <c r="U451" i="7"/>
  <c r="W450" i="7"/>
  <c r="X450" i="7" s="1"/>
  <c r="W333" i="10"/>
  <c r="X333" i="10" s="1"/>
  <c r="Y333" i="10" s="1"/>
  <c r="V333" i="10"/>
  <c r="U334" i="10"/>
  <c r="V99" i="8"/>
  <c r="W99" i="8"/>
  <c r="X99" i="8" s="1"/>
  <c r="Y99" i="8" s="1"/>
  <c r="U100" i="8"/>
  <c r="Y480" i="10"/>
  <c r="U34" i="9"/>
  <c r="W205" i="10"/>
  <c r="X205" i="10" s="1"/>
  <c r="Y205" i="10" s="1"/>
  <c r="V205" i="10"/>
  <c r="U206" i="10"/>
  <c r="Y31" i="8"/>
  <c r="W246" i="7"/>
  <c r="X246" i="7" s="1"/>
  <c r="Y246" i="7" s="1"/>
  <c r="U247" i="7"/>
  <c r="Y463" i="9"/>
  <c r="Y108" i="13"/>
  <c r="V246" i="7"/>
  <c r="Y106" i="10"/>
  <c r="U213" i="11"/>
  <c r="W213" i="11" s="1"/>
  <c r="X213" i="11" s="1"/>
  <c r="W198" i="9"/>
  <c r="X198" i="9" s="1"/>
  <c r="V198" i="9"/>
  <c r="V199" i="9" s="1"/>
  <c r="V200" i="9" s="1"/>
  <c r="W388" i="9"/>
  <c r="X388" i="9" s="1"/>
  <c r="Y388" i="9" s="1"/>
  <c r="V388" i="9"/>
  <c r="U389" i="9"/>
  <c r="W324" i="9"/>
  <c r="X324" i="9" s="1"/>
  <c r="Y324" i="9" s="1"/>
  <c r="V324" i="9"/>
  <c r="Y218" i="12"/>
  <c r="V15" i="10"/>
  <c r="V16" i="10" s="1"/>
  <c r="W15" i="10"/>
  <c r="X15" i="10" s="1"/>
  <c r="Y15" i="10" s="1"/>
  <c r="Y16" i="10" s="1"/>
  <c r="V107" i="10"/>
  <c r="W107" i="10"/>
  <c r="X107" i="10" s="1"/>
  <c r="U108" i="10"/>
  <c r="U145" i="7"/>
  <c r="V144" i="7"/>
  <c r="W144" i="7"/>
  <c r="X144" i="7" s="1"/>
  <c r="Y197" i="9"/>
  <c r="U325" i="9"/>
  <c r="U326" i="9" s="1"/>
  <c r="V481" i="10"/>
  <c r="W481" i="10"/>
  <c r="X481" i="10" s="1"/>
  <c r="U482" i="10"/>
  <c r="U35" i="10"/>
  <c r="W267" i="10"/>
  <c r="X267" i="10" s="1"/>
  <c r="U268" i="10"/>
  <c r="V62" i="9"/>
  <c r="W62" i="9"/>
  <c r="X62" i="9" s="1"/>
  <c r="U63" i="9"/>
  <c r="W61" i="8"/>
  <c r="X61" i="8" s="1"/>
  <c r="V61" i="8"/>
  <c r="U62" i="8"/>
  <c r="U378" i="8"/>
  <c r="V312" i="8"/>
  <c r="W312" i="8"/>
  <c r="X312" i="8" s="1"/>
  <c r="Y312" i="8" s="1"/>
  <c r="U313" i="8"/>
  <c r="V195" i="7"/>
  <c r="W195" i="7"/>
  <c r="X195" i="7" s="1"/>
  <c r="Y32" i="7"/>
  <c r="W33" i="7"/>
  <c r="X33" i="7" s="1"/>
  <c r="V33" i="7"/>
  <c r="W110" i="13"/>
  <c r="X110" i="13" s="1"/>
  <c r="W104" i="12"/>
  <c r="X104" i="12" s="1"/>
  <c r="U105" i="12"/>
  <c r="W105" i="12" s="1"/>
  <c r="X105" i="12" s="1"/>
  <c r="Y102" i="12"/>
  <c r="W379" i="6"/>
  <c r="X379" i="6" s="1"/>
  <c r="V379" i="6"/>
  <c r="U380" i="6"/>
  <c r="Y34" i="14"/>
  <c r="Y378" i="6"/>
  <c r="V212" i="13"/>
  <c r="W212" i="13"/>
  <c r="X212" i="13" s="1"/>
  <c r="W103" i="12"/>
  <c r="X103" i="12" s="1"/>
  <c r="V103" i="12"/>
  <c r="V104" i="12" s="1"/>
  <c r="W109" i="13"/>
  <c r="X109" i="13" s="1"/>
  <c r="U111" i="13"/>
  <c r="W65" i="17"/>
  <c r="X65" i="17" s="1"/>
  <c r="Y65" i="17" s="1"/>
  <c r="V65" i="17"/>
  <c r="U66" i="17"/>
  <c r="U213" i="13"/>
  <c r="U214" i="13" s="1"/>
  <c r="W179" i="14"/>
  <c r="X179" i="14" s="1"/>
  <c r="Y179" i="14" s="1"/>
  <c r="V179" i="14"/>
  <c r="U180" i="14"/>
  <c r="Y422" i="12"/>
  <c r="V98" i="6"/>
  <c r="W98" i="6"/>
  <c r="X98" i="6" s="1"/>
  <c r="U99" i="6"/>
  <c r="V35" i="14"/>
  <c r="W35" i="14"/>
  <c r="X35" i="14" s="1"/>
  <c r="U36" i="14"/>
  <c r="W502" i="11"/>
  <c r="X502" i="11" s="1"/>
  <c r="V502" i="11"/>
  <c r="U503" i="11"/>
  <c r="V250" i="6"/>
  <c r="W250" i="6"/>
  <c r="X250" i="6" s="1"/>
  <c r="Y250" i="6" s="1"/>
  <c r="U251" i="6"/>
  <c r="V64" i="12"/>
  <c r="W64" i="12"/>
  <c r="X64" i="12" s="1"/>
  <c r="Y64" i="12" s="1"/>
  <c r="U65" i="12"/>
  <c r="V105" i="16"/>
  <c r="W105" i="16"/>
  <c r="X105" i="16" s="1"/>
  <c r="U106" i="16"/>
  <c r="Y312" i="6"/>
  <c r="W506" i="13"/>
  <c r="X506" i="13" s="1"/>
  <c r="Y506" i="13" s="1"/>
  <c r="V506" i="13"/>
  <c r="U507" i="13"/>
  <c r="V62" i="16"/>
  <c r="W62" i="16"/>
  <c r="X62" i="16" s="1"/>
  <c r="Y62" i="16" s="1"/>
  <c r="U63" i="16"/>
  <c r="V136" i="17"/>
  <c r="W136" i="17"/>
  <c r="X136" i="17" s="1"/>
  <c r="U137" i="17"/>
  <c r="W102" i="14"/>
  <c r="X102" i="14" s="1"/>
  <c r="Y102" i="14" s="1"/>
  <c r="V102" i="14"/>
  <c r="U103" i="14"/>
  <c r="V391" i="14"/>
  <c r="W391" i="14"/>
  <c r="X391" i="14" s="1"/>
  <c r="U392" i="14"/>
  <c r="V32" i="11"/>
  <c r="W32" i="11"/>
  <c r="X32" i="11" s="1"/>
  <c r="Y32" i="11" s="1"/>
  <c r="U33" i="11"/>
  <c r="W420" i="11"/>
  <c r="X420" i="11" s="1"/>
  <c r="Y420" i="11" s="1"/>
  <c r="V420" i="11"/>
  <c r="U421" i="11"/>
  <c r="W36" i="17"/>
  <c r="X36" i="17" s="1"/>
  <c r="Y36" i="17" s="1"/>
  <c r="V36" i="17"/>
  <c r="U37" i="17"/>
  <c r="V454" i="6"/>
  <c r="W454" i="6"/>
  <c r="X454" i="6" s="1"/>
  <c r="Y454" i="6" s="1"/>
  <c r="U455" i="6"/>
  <c r="V153" i="11"/>
  <c r="W153" i="11"/>
  <c r="X153" i="11" s="1"/>
  <c r="Y153" i="11" s="1"/>
  <c r="U154" i="11"/>
  <c r="Y104" i="16"/>
  <c r="V504" i="12"/>
  <c r="W504" i="12"/>
  <c r="X504" i="12" s="1"/>
  <c r="U505" i="12"/>
  <c r="W274" i="11"/>
  <c r="X274" i="11" s="1"/>
  <c r="Y274" i="11" s="1"/>
  <c r="V274" i="11"/>
  <c r="U275" i="11"/>
  <c r="W61" i="13"/>
  <c r="X61" i="13" s="1"/>
  <c r="Y61" i="13" s="1"/>
  <c r="V61" i="13"/>
  <c r="U62" i="13"/>
  <c r="W389" i="16"/>
  <c r="X389" i="16" s="1"/>
  <c r="V389" i="16"/>
  <c r="U390" i="16"/>
  <c r="W65" i="14"/>
  <c r="X65" i="14" s="1"/>
  <c r="V65" i="14"/>
  <c r="U66" i="14"/>
  <c r="Y390" i="14"/>
  <c r="W146" i="6"/>
  <c r="X146" i="6" s="1"/>
  <c r="Y146" i="6" s="1"/>
  <c r="V146" i="6"/>
  <c r="U147" i="6"/>
  <c r="V272" i="16"/>
  <c r="W272" i="16"/>
  <c r="X272" i="16" s="1"/>
  <c r="Y272" i="16" s="1"/>
  <c r="U273" i="16"/>
  <c r="U353" i="11"/>
  <c r="V217" i="14"/>
  <c r="W217" i="14"/>
  <c r="X217" i="14" s="1"/>
  <c r="Y217" i="14" s="1"/>
  <c r="U218" i="14"/>
  <c r="V346" i="13"/>
  <c r="W346" i="13"/>
  <c r="X346" i="13" s="1"/>
  <c r="Y346" i="13" s="1"/>
  <c r="U347" i="13"/>
  <c r="W61" i="6"/>
  <c r="X61" i="6" s="1"/>
  <c r="Y61" i="6" s="1"/>
  <c r="V61" i="6"/>
  <c r="U62" i="6"/>
  <c r="Y388" i="16"/>
  <c r="W156" i="12"/>
  <c r="X156" i="12" s="1"/>
  <c r="Y156" i="12" s="1"/>
  <c r="V156" i="12"/>
  <c r="U157" i="12"/>
  <c r="W105" i="17"/>
  <c r="X105" i="17" s="1"/>
  <c r="V105" i="17"/>
  <c r="U106" i="17"/>
  <c r="Y64" i="14"/>
  <c r="W64" i="11"/>
  <c r="X64" i="11" s="1"/>
  <c r="V64" i="11"/>
  <c r="U65" i="11"/>
  <c r="W274" i="13"/>
  <c r="X274" i="13" s="1"/>
  <c r="Y274" i="13" s="1"/>
  <c r="V274" i="13"/>
  <c r="U275" i="13"/>
  <c r="W191" i="6"/>
  <c r="X191" i="6" s="1"/>
  <c r="Y191" i="6" s="1"/>
  <c r="V191" i="6"/>
  <c r="U192" i="6"/>
  <c r="V136" i="16"/>
  <c r="W136" i="16"/>
  <c r="X136" i="16" s="1"/>
  <c r="Y136" i="16" s="1"/>
  <c r="U137" i="16"/>
  <c r="W29" i="6"/>
  <c r="X29" i="6" s="1"/>
  <c r="Y29" i="6" s="1"/>
  <c r="V29" i="6"/>
  <c r="U30" i="6"/>
  <c r="W423" i="12"/>
  <c r="X423" i="12" s="1"/>
  <c r="V423" i="12"/>
  <c r="U424" i="12"/>
  <c r="W15" i="16"/>
  <c r="X15" i="16" s="1"/>
  <c r="Y15" i="16" s="1"/>
  <c r="Y16" i="16" s="1"/>
  <c r="V15" i="16"/>
  <c r="V16" i="16" s="1"/>
  <c r="V276" i="12"/>
  <c r="W276" i="12"/>
  <c r="X276" i="12" s="1"/>
  <c r="Y276" i="12" s="1"/>
  <c r="U277" i="12"/>
  <c r="U140" i="14"/>
  <c r="W30" i="16"/>
  <c r="X30" i="16" s="1"/>
  <c r="Y30" i="16" s="1"/>
  <c r="V30" i="16"/>
  <c r="U31" i="16"/>
  <c r="V313" i="6"/>
  <c r="W313" i="6"/>
  <c r="X313" i="6" s="1"/>
  <c r="U314" i="6"/>
  <c r="V385" i="18" l="1"/>
  <c r="Y264" i="18"/>
  <c r="W65" i="21"/>
  <c r="X65" i="21" s="1"/>
  <c r="Y65" i="21" s="1"/>
  <c r="V65" i="21"/>
  <c r="U66" i="21"/>
  <c r="W32" i="21"/>
  <c r="X32" i="21" s="1"/>
  <c r="Y32" i="21" s="1"/>
  <c r="V32" i="21"/>
  <c r="U33" i="21"/>
  <c r="U326" i="18"/>
  <c r="U327" i="18" s="1"/>
  <c r="W327" i="18" s="1"/>
  <c r="X327" i="18" s="1"/>
  <c r="V117" i="18"/>
  <c r="W117" i="18"/>
  <c r="X117" i="18" s="1"/>
  <c r="Y117" i="18" s="1"/>
  <c r="Y257" i="9"/>
  <c r="U118" i="18"/>
  <c r="U119" i="18" s="1"/>
  <c r="U120" i="18" s="1"/>
  <c r="Y385" i="18"/>
  <c r="V325" i="18"/>
  <c r="Y351" i="11"/>
  <c r="Y352" i="11" s="1"/>
  <c r="Y323" i="18"/>
  <c r="Y324" i="18" s="1"/>
  <c r="Y325" i="18" s="1"/>
  <c r="Y102" i="11"/>
  <c r="V207" i="18"/>
  <c r="W207" i="18"/>
  <c r="X207" i="18" s="1"/>
  <c r="Y207" i="18" s="1"/>
  <c r="U208" i="18"/>
  <c r="V32" i="18"/>
  <c r="W32" i="18"/>
  <c r="X32" i="18" s="1"/>
  <c r="Y32" i="18" s="1"/>
  <c r="U33" i="18"/>
  <c r="V265" i="18"/>
  <c r="W265" i="18"/>
  <c r="X265" i="18" s="1"/>
  <c r="Y265" i="18" s="1"/>
  <c r="U266" i="18"/>
  <c r="V82" i="18"/>
  <c r="W82" i="18"/>
  <c r="X82" i="18" s="1"/>
  <c r="Y82" i="18" s="1"/>
  <c r="U83" i="18"/>
  <c r="W161" i="18"/>
  <c r="X161" i="18" s="1"/>
  <c r="Y161" i="18" s="1"/>
  <c r="V161" i="18"/>
  <c r="U162" i="18"/>
  <c r="V53" i="18"/>
  <c r="W53" i="18"/>
  <c r="X53" i="18" s="1"/>
  <c r="Y53" i="18" s="1"/>
  <c r="U54" i="18"/>
  <c r="U387" i="18"/>
  <c r="V386" i="18"/>
  <c r="W386" i="18"/>
  <c r="X386" i="18" s="1"/>
  <c r="V34" i="10"/>
  <c r="V35" i="10" s="1"/>
  <c r="Y313" i="6"/>
  <c r="U326" i="17"/>
  <c r="W325" i="17"/>
  <c r="X325" i="17" s="1"/>
  <c r="V325" i="17"/>
  <c r="Y136" i="17"/>
  <c r="Y324" i="17"/>
  <c r="U392" i="17"/>
  <c r="W392" i="17" s="1"/>
  <c r="X392" i="17" s="1"/>
  <c r="Y105" i="17"/>
  <c r="V390" i="17"/>
  <c r="V391" i="17" s="1"/>
  <c r="W390" i="17"/>
  <c r="X390" i="17" s="1"/>
  <c r="Y390" i="17" s="1"/>
  <c r="Y391" i="17" s="1"/>
  <c r="W34" i="12"/>
  <c r="X34" i="12" s="1"/>
  <c r="U35" i="12"/>
  <c r="V35" i="12" s="1"/>
  <c r="W33" i="12"/>
  <c r="X33" i="12" s="1"/>
  <c r="V33" i="12"/>
  <c r="V34" i="12" s="1"/>
  <c r="Y32" i="12"/>
  <c r="W219" i="12"/>
  <c r="X219" i="12" s="1"/>
  <c r="Y219" i="12" s="1"/>
  <c r="V219" i="12"/>
  <c r="V220" i="12" s="1"/>
  <c r="Y504" i="12"/>
  <c r="Y64" i="11"/>
  <c r="Y211" i="11"/>
  <c r="Y212" i="11" s="1"/>
  <c r="Y213" i="11" s="1"/>
  <c r="V352" i="11"/>
  <c r="V353" i="11" s="1"/>
  <c r="U104" i="11"/>
  <c r="V103" i="11"/>
  <c r="W103" i="11"/>
  <c r="X103" i="11" s="1"/>
  <c r="Y155" i="10"/>
  <c r="Y33" i="10"/>
  <c r="Y67" i="10"/>
  <c r="W34" i="10"/>
  <c r="X34" i="10" s="1"/>
  <c r="Y267" i="10"/>
  <c r="Y324" i="16"/>
  <c r="U106" i="12"/>
  <c r="U253" i="8"/>
  <c r="W253" i="8" s="1"/>
  <c r="X253" i="8" s="1"/>
  <c r="V252" i="8"/>
  <c r="Y449" i="8"/>
  <c r="V377" i="8"/>
  <c r="V378" i="8" s="1"/>
  <c r="Y450" i="7"/>
  <c r="Y195" i="7"/>
  <c r="Y250" i="8"/>
  <c r="Y251" i="8" s="1"/>
  <c r="Y252" i="8" s="1"/>
  <c r="U426" i="13"/>
  <c r="W425" i="13"/>
  <c r="X425" i="13" s="1"/>
  <c r="Y425" i="13" s="1"/>
  <c r="V425" i="13"/>
  <c r="W102" i="9"/>
  <c r="X102" i="9" s="1"/>
  <c r="Y102" i="9" s="1"/>
  <c r="V102" i="9"/>
  <c r="U103" i="9"/>
  <c r="Y502" i="11"/>
  <c r="Y323" i="14"/>
  <c r="Y136" i="14"/>
  <c r="Y137" i="14" s="1"/>
  <c r="Y138" i="14" s="1"/>
  <c r="Y139" i="14" s="1"/>
  <c r="V139" i="14"/>
  <c r="V140" i="14" s="1"/>
  <c r="Y404" i="10"/>
  <c r="W268" i="14"/>
  <c r="X268" i="14" s="1"/>
  <c r="Y268" i="14" s="1"/>
  <c r="V268" i="14"/>
  <c r="U269" i="14"/>
  <c r="Y176" i="17"/>
  <c r="Y177" i="17" s="1"/>
  <c r="Y423" i="12"/>
  <c r="U221" i="12"/>
  <c r="W221" i="12" s="1"/>
  <c r="X221" i="12" s="1"/>
  <c r="W220" i="12"/>
  <c r="X220" i="12" s="1"/>
  <c r="V220" i="17"/>
  <c r="W69" i="10"/>
  <c r="X69" i="10" s="1"/>
  <c r="U70" i="10"/>
  <c r="W70" i="10" s="1"/>
  <c r="X70" i="10" s="1"/>
  <c r="W345" i="12"/>
  <c r="X345" i="12" s="1"/>
  <c r="Y345" i="12" s="1"/>
  <c r="V345" i="12"/>
  <c r="U346" i="12"/>
  <c r="U347" i="12" s="1"/>
  <c r="W258" i="9"/>
  <c r="X258" i="9" s="1"/>
  <c r="Y258" i="9" s="1"/>
  <c r="V258" i="9"/>
  <c r="U259" i="9"/>
  <c r="U274" i="17"/>
  <c r="W273" i="17"/>
  <c r="X273" i="17" s="1"/>
  <c r="Y273" i="17" s="1"/>
  <c r="V273" i="17"/>
  <c r="W326" i="16"/>
  <c r="X326" i="16" s="1"/>
  <c r="W179" i="17"/>
  <c r="X179" i="17" s="1"/>
  <c r="V178" i="17"/>
  <c r="V179" i="17" s="1"/>
  <c r="W178" i="17"/>
  <c r="X178" i="17" s="1"/>
  <c r="U180" i="17"/>
  <c r="Y481" i="10"/>
  <c r="V334" i="10"/>
  <c r="U327" i="16"/>
  <c r="Y98" i="6"/>
  <c r="Y103" i="12"/>
  <c r="Y104" i="12" s="1"/>
  <c r="Y105" i="12" s="1"/>
  <c r="V325" i="16"/>
  <c r="V326" i="16" s="1"/>
  <c r="W325" i="16"/>
  <c r="X325" i="16" s="1"/>
  <c r="Y34" i="13"/>
  <c r="W202" i="9"/>
  <c r="X202" i="9" s="1"/>
  <c r="U203" i="9"/>
  <c r="W203" i="9" s="1"/>
  <c r="X203" i="9" s="1"/>
  <c r="V105" i="12"/>
  <c r="Y61" i="8"/>
  <c r="W220" i="17"/>
  <c r="X220" i="17" s="1"/>
  <c r="Y220" i="17" s="1"/>
  <c r="U221" i="17"/>
  <c r="W177" i="16"/>
  <c r="X177" i="16" s="1"/>
  <c r="Y177" i="16" s="1"/>
  <c r="V177" i="16"/>
  <c r="V178" i="16" s="1"/>
  <c r="U179" i="16"/>
  <c r="Y107" i="10"/>
  <c r="W178" i="16"/>
  <c r="X178" i="16" s="1"/>
  <c r="Y144" i="7"/>
  <c r="Y198" i="9"/>
  <c r="Y199" i="9" s="1"/>
  <c r="Y200" i="9" s="1"/>
  <c r="W324" i="14"/>
  <c r="X324" i="14" s="1"/>
  <c r="V324" i="14"/>
  <c r="U325" i="14"/>
  <c r="W36" i="13"/>
  <c r="X36" i="13" s="1"/>
  <c r="V35" i="13"/>
  <c r="V36" i="13" s="1"/>
  <c r="W35" i="13"/>
  <c r="X35" i="13" s="1"/>
  <c r="U37" i="13"/>
  <c r="Y109" i="13"/>
  <c r="Y110" i="13" s="1"/>
  <c r="W159" i="13"/>
  <c r="X159" i="13" s="1"/>
  <c r="Y159" i="13" s="1"/>
  <c r="U160" i="13"/>
  <c r="V159" i="13"/>
  <c r="U219" i="16"/>
  <c r="V218" i="16"/>
  <c r="W218" i="16"/>
  <c r="X218" i="16" s="1"/>
  <c r="Y218" i="16" s="1"/>
  <c r="U69" i="7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W34" i="9"/>
  <c r="X34" i="9" s="1"/>
  <c r="V34" i="9"/>
  <c r="Y33" i="9"/>
  <c r="W405" i="10"/>
  <c r="X405" i="10" s="1"/>
  <c r="V405" i="10"/>
  <c r="U406" i="10"/>
  <c r="U214" i="11"/>
  <c r="U215" i="11" s="1"/>
  <c r="Y377" i="8"/>
  <c r="U146" i="7"/>
  <c r="W145" i="7"/>
  <c r="X145" i="7" s="1"/>
  <c r="V145" i="7"/>
  <c r="W326" i="9"/>
  <c r="X326" i="9" s="1"/>
  <c r="U452" i="7"/>
  <c r="W451" i="7"/>
  <c r="X451" i="7" s="1"/>
  <c r="V451" i="7"/>
  <c r="W148" i="9"/>
  <c r="X148" i="9" s="1"/>
  <c r="Y148" i="9" s="1"/>
  <c r="V148" i="9"/>
  <c r="U149" i="9"/>
  <c r="W156" i="10"/>
  <c r="X156" i="10" s="1"/>
  <c r="V156" i="10"/>
  <c r="V157" i="10" s="1"/>
  <c r="W450" i="8"/>
  <c r="X450" i="8" s="1"/>
  <c r="V450" i="8"/>
  <c r="U451" i="8"/>
  <c r="V213" i="11"/>
  <c r="W108" i="10"/>
  <c r="X108" i="10" s="1"/>
  <c r="V108" i="10"/>
  <c r="U109" i="10"/>
  <c r="U110" i="10" s="1"/>
  <c r="W247" i="7"/>
  <c r="X247" i="7" s="1"/>
  <c r="Y247" i="7" s="1"/>
  <c r="V247" i="7"/>
  <c r="U248" i="7"/>
  <c r="W334" i="10"/>
  <c r="X334" i="10" s="1"/>
  <c r="Y334" i="10" s="1"/>
  <c r="U335" i="10"/>
  <c r="U327" i="9"/>
  <c r="U328" i="9" s="1"/>
  <c r="W465" i="9"/>
  <c r="X465" i="9" s="1"/>
  <c r="V465" i="9"/>
  <c r="U466" i="9"/>
  <c r="U191" i="8"/>
  <c r="W190" i="8"/>
  <c r="X190" i="8" s="1"/>
  <c r="Y190" i="8" s="1"/>
  <c r="V190" i="8"/>
  <c r="V68" i="10"/>
  <c r="V69" i="10" s="1"/>
  <c r="W68" i="10"/>
  <c r="X68" i="10" s="1"/>
  <c r="W201" i="9"/>
  <c r="X201" i="9" s="1"/>
  <c r="V201" i="9"/>
  <c r="V202" i="9" s="1"/>
  <c r="W100" i="8"/>
  <c r="X100" i="8" s="1"/>
  <c r="Y100" i="8" s="1"/>
  <c r="V100" i="8"/>
  <c r="U101" i="8"/>
  <c r="Y464" i="9"/>
  <c r="V312" i="7"/>
  <c r="W312" i="7"/>
  <c r="X312" i="7" s="1"/>
  <c r="Y312" i="7" s="1"/>
  <c r="U313" i="7"/>
  <c r="Y378" i="7"/>
  <c r="Y379" i="6"/>
  <c r="W325" i="9"/>
  <c r="X325" i="9" s="1"/>
  <c r="Y325" i="9" s="1"/>
  <c r="V325" i="9"/>
  <c r="V326" i="9" s="1"/>
  <c r="U390" i="9"/>
  <c r="V389" i="9"/>
  <c r="W389" i="9"/>
  <c r="X389" i="9" s="1"/>
  <c r="Y389" i="9" s="1"/>
  <c r="V206" i="10"/>
  <c r="W206" i="10"/>
  <c r="X206" i="10" s="1"/>
  <c r="Y206" i="10" s="1"/>
  <c r="U207" i="10"/>
  <c r="U35" i="9"/>
  <c r="U158" i="10"/>
  <c r="W158" i="10" s="1"/>
  <c r="X158" i="10" s="1"/>
  <c r="Y32" i="8"/>
  <c r="V142" i="8"/>
  <c r="W142" i="8"/>
  <c r="X142" i="8" s="1"/>
  <c r="Y142" i="8" s="1"/>
  <c r="U143" i="8"/>
  <c r="U380" i="7"/>
  <c r="V379" i="7"/>
  <c r="W379" i="7"/>
  <c r="X379" i="7" s="1"/>
  <c r="Y35" i="14"/>
  <c r="W33" i="8"/>
  <c r="X33" i="8" s="1"/>
  <c r="V33" i="8"/>
  <c r="U34" i="8"/>
  <c r="W268" i="10"/>
  <c r="X268" i="10" s="1"/>
  <c r="Y268" i="10" s="1"/>
  <c r="V268" i="10"/>
  <c r="U269" i="10"/>
  <c r="W35" i="10"/>
  <c r="X35" i="10" s="1"/>
  <c r="U36" i="10"/>
  <c r="W482" i="10"/>
  <c r="X482" i="10" s="1"/>
  <c r="V482" i="10"/>
  <c r="U483" i="10"/>
  <c r="W63" i="9"/>
  <c r="X63" i="9" s="1"/>
  <c r="V63" i="9"/>
  <c r="U64" i="9"/>
  <c r="Y62" i="9"/>
  <c r="W378" i="8"/>
  <c r="X378" i="8" s="1"/>
  <c r="U379" i="8"/>
  <c r="W313" i="8"/>
  <c r="X313" i="8" s="1"/>
  <c r="Y313" i="8" s="1"/>
  <c r="V313" i="8"/>
  <c r="U314" i="8"/>
  <c r="W62" i="8"/>
  <c r="X62" i="8" s="1"/>
  <c r="V62" i="8"/>
  <c r="U63" i="8"/>
  <c r="Y33" i="7"/>
  <c r="V196" i="7"/>
  <c r="W196" i="7"/>
  <c r="X196" i="7" s="1"/>
  <c r="Y196" i="7" s="1"/>
  <c r="V34" i="7"/>
  <c r="W34" i="7"/>
  <c r="X34" i="7" s="1"/>
  <c r="W214" i="13"/>
  <c r="X214" i="13" s="1"/>
  <c r="U215" i="13"/>
  <c r="V213" i="13"/>
  <c r="V214" i="13" s="1"/>
  <c r="W213" i="13"/>
  <c r="X213" i="13" s="1"/>
  <c r="W66" i="17"/>
  <c r="X66" i="17" s="1"/>
  <c r="Y66" i="17" s="1"/>
  <c r="V66" i="17"/>
  <c r="U67" i="17"/>
  <c r="Y212" i="13"/>
  <c r="V380" i="6"/>
  <c r="W380" i="6"/>
  <c r="X380" i="6" s="1"/>
  <c r="U381" i="6"/>
  <c r="W111" i="13"/>
  <c r="X111" i="13" s="1"/>
  <c r="V111" i="13"/>
  <c r="U112" i="13"/>
  <c r="U113" i="13" s="1"/>
  <c r="W277" i="12"/>
  <c r="X277" i="12" s="1"/>
  <c r="Y277" i="12" s="1"/>
  <c r="V277" i="12"/>
  <c r="U278" i="12"/>
  <c r="V30" i="6"/>
  <c r="W30" i="6"/>
  <c r="X30" i="6" s="1"/>
  <c r="Y30" i="6" s="1"/>
  <c r="U31" i="6"/>
  <c r="W65" i="11"/>
  <c r="X65" i="11" s="1"/>
  <c r="Y65" i="11" s="1"/>
  <c r="V65" i="11"/>
  <c r="U66" i="11"/>
  <c r="W353" i="11"/>
  <c r="X353" i="11" s="1"/>
  <c r="U354" i="11"/>
  <c r="Y65" i="14"/>
  <c r="W275" i="11"/>
  <c r="X275" i="11" s="1"/>
  <c r="Y275" i="11" s="1"/>
  <c r="V275" i="11"/>
  <c r="U276" i="11"/>
  <c r="W37" i="17"/>
  <c r="X37" i="17" s="1"/>
  <c r="Y37" i="17" s="1"/>
  <c r="V37" i="17"/>
  <c r="U38" i="17"/>
  <c r="W251" i="6"/>
  <c r="X251" i="6" s="1"/>
  <c r="Y251" i="6" s="1"/>
  <c r="V251" i="6"/>
  <c r="U252" i="6"/>
  <c r="V347" i="13"/>
  <c r="W347" i="13"/>
  <c r="X347" i="13" s="1"/>
  <c r="Y347" i="13" s="1"/>
  <c r="U348" i="13"/>
  <c r="V273" i="16"/>
  <c r="W273" i="16"/>
  <c r="X273" i="16" s="1"/>
  <c r="Y273" i="16" s="1"/>
  <c r="U274" i="16"/>
  <c r="Y389" i="16"/>
  <c r="V33" i="11"/>
  <c r="W33" i="11"/>
  <c r="X33" i="11" s="1"/>
  <c r="Y33" i="11" s="1"/>
  <c r="U34" i="11"/>
  <c r="V137" i="17"/>
  <c r="W137" i="17"/>
  <c r="X137" i="17" s="1"/>
  <c r="U138" i="17"/>
  <c r="W180" i="14"/>
  <c r="X180" i="14" s="1"/>
  <c r="Y180" i="14" s="1"/>
  <c r="V180" i="14"/>
  <c r="U181" i="14"/>
  <c r="V31" i="16"/>
  <c r="W31" i="16"/>
  <c r="X31" i="16" s="1"/>
  <c r="Y31" i="16" s="1"/>
  <c r="U32" i="16"/>
  <c r="W192" i="6"/>
  <c r="X192" i="6" s="1"/>
  <c r="Y192" i="6" s="1"/>
  <c r="V192" i="6"/>
  <c r="U193" i="6"/>
  <c r="V154" i="11"/>
  <c r="W154" i="11"/>
  <c r="X154" i="11" s="1"/>
  <c r="Y154" i="11" s="1"/>
  <c r="U155" i="11"/>
  <c r="W106" i="16"/>
  <c r="X106" i="16" s="1"/>
  <c r="V106" i="16"/>
  <c r="U107" i="16"/>
  <c r="W36" i="14"/>
  <c r="X36" i="14" s="1"/>
  <c r="V36" i="14"/>
  <c r="U37" i="14"/>
  <c r="V157" i="12"/>
  <c r="W157" i="12"/>
  <c r="X157" i="12" s="1"/>
  <c r="Y157" i="12" s="1"/>
  <c r="U158" i="12"/>
  <c r="V505" i="12"/>
  <c r="W505" i="12"/>
  <c r="X505" i="12" s="1"/>
  <c r="U506" i="12"/>
  <c r="W421" i="11"/>
  <c r="X421" i="11" s="1"/>
  <c r="Y421" i="11" s="1"/>
  <c r="V421" i="11"/>
  <c r="U422" i="11"/>
  <c r="Y105" i="16"/>
  <c r="W106" i="17"/>
  <c r="X106" i="17" s="1"/>
  <c r="V106" i="17"/>
  <c r="U107" i="17"/>
  <c r="V218" i="14"/>
  <c r="W218" i="14"/>
  <c r="X218" i="14" s="1"/>
  <c r="Y218" i="14" s="1"/>
  <c r="U219" i="14"/>
  <c r="V147" i="6"/>
  <c r="W147" i="6"/>
  <c r="X147" i="6" s="1"/>
  <c r="Y147" i="6" s="1"/>
  <c r="U148" i="6"/>
  <c r="W392" i="14"/>
  <c r="X392" i="14" s="1"/>
  <c r="V392" i="14"/>
  <c r="U393" i="14"/>
  <c r="V63" i="16"/>
  <c r="W63" i="16"/>
  <c r="X63" i="16" s="1"/>
  <c r="Y63" i="16" s="1"/>
  <c r="U64" i="16"/>
  <c r="W140" i="14"/>
  <c r="X140" i="14" s="1"/>
  <c r="U141" i="14"/>
  <c r="W424" i="12"/>
  <c r="X424" i="12" s="1"/>
  <c r="V424" i="12"/>
  <c r="U425" i="12"/>
  <c r="W275" i="13"/>
  <c r="X275" i="13" s="1"/>
  <c r="Y275" i="13" s="1"/>
  <c r="V275" i="13"/>
  <c r="U276" i="13"/>
  <c r="W62" i="13"/>
  <c r="X62" i="13" s="1"/>
  <c r="Y62" i="13" s="1"/>
  <c r="V62" i="13"/>
  <c r="U63" i="13"/>
  <c r="W455" i="6"/>
  <c r="X455" i="6" s="1"/>
  <c r="Y455" i="6" s="1"/>
  <c r="V455" i="6"/>
  <c r="U456" i="6"/>
  <c r="Y391" i="14"/>
  <c r="W103" i="14"/>
  <c r="X103" i="14" s="1"/>
  <c r="Y103" i="14" s="1"/>
  <c r="V103" i="14"/>
  <c r="U104" i="14"/>
  <c r="W507" i="13"/>
  <c r="X507" i="13" s="1"/>
  <c r="Y507" i="13" s="1"/>
  <c r="V507" i="13"/>
  <c r="U508" i="13"/>
  <c r="V65" i="12"/>
  <c r="W65" i="12"/>
  <c r="X65" i="12" s="1"/>
  <c r="Y65" i="12" s="1"/>
  <c r="U66" i="12"/>
  <c r="W99" i="6"/>
  <c r="X99" i="6" s="1"/>
  <c r="V99" i="6"/>
  <c r="U100" i="6"/>
  <c r="V66" i="14"/>
  <c r="W66" i="14"/>
  <c r="X66" i="14" s="1"/>
  <c r="U67" i="14"/>
  <c r="W106" i="12"/>
  <c r="X106" i="12" s="1"/>
  <c r="U107" i="12"/>
  <c r="V314" i="6"/>
  <c r="W314" i="6"/>
  <c r="X314" i="6" s="1"/>
  <c r="Y314" i="6" s="1"/>
  <c r="U315" i="6"/>
  <c r="W137" i="16"/>
  <c r="X137" i="16" s="1"/>
  <c r="Y137" i="16" s="1"/>
  <c r="V137" i="16"/>
  <c r="U138" i="16"/>
  <c r="V62" i="6"/>
  <c r="W62" i="6"/>
  <c r="X62" i="6" s="1"/>
  <c r="Y62" i="6" s="1"/>
  <c r="U63" i="6"/>
  <c r="V390" i="16"/>
  <c r="W390" i="16"/>
  <c r="X390" i="16" s="1"/>
  <c r="U391" i="16"/>
  <c r="W503" i="11"/>
  <c r="X503" i="11" s="1"/>
  <c r="Y503" i="11" s="1"/>
  <c r="V503" i="11"/>
  <c r="U504" i="11"/>
  <c r="Y386" i="18" l="1"/>
  <c r="U254" i="8"/>
  <c r="Y106" i="17"/>
  <c r="Y353" i="11"/>
  <c r="Y137" i="17"/>
  <c r="V33" i="21"/>
  <c r="V34" i="21" s="1"/>
  <c r="W33" i="21"/>
  <c r="X33" i="21" s="1"/>
  <c r="Y33" i="21" s="1"/>
  <c r="Y34" i="21" s="1"/>
  <c r="W66" i="21"/>
  <c r="X66" i="21" s="1"/>
  <c r="Y66" i="21" s="1"/>
  <c r="Y67" i="21" s="1"/>
  <c r="V66" i="21"/>
  <c r="V67" i="21" s="1"/>
  <c r="Y156" i="10"/>
  <c r="Y157" i="10" s="1"/>
  <c r="U328" i="18"/>
  <c r="V328" i="18" s="1"/>
  <c r="W326" i="18"/>
  <c r="X326" i="18" s="1"/>
  <c r="Y326" i="18" s="1"/>
  <c r="Y327" i="18" s="1"/>
  <c r="V326" i="18"/>
  <c r="V327" i="18" s="1"/>
  <c r="Y34" i="10"/>
  <c r="W119" i="18"/>
  <c r="X119" i="18" s="1"/>
  <c r="W120" i="18"/>
  <c r="X120" i="18" s="1"/>
  <c r="U204" i="9"/>
  <c r="U205" i="9" s="1"/>
  <c r="W118" i="18"/>
  <c r="X118" i="18" s="1"/>
  <c r="Y118" i="18" s="1"/>
  <c r="U121" i="18"/>
  <c r="U122" i="18" s="1"/>
  <c r="V253" i="8"/>
  <c r="Y103" i="11"/>
  <c r="U36" i="12"/>
  <c r="W36" i="12" s="1"/>
  <c r="X36" i="12" s="1"/>
  <c r="Y68" i="10"/>
  <c r="V118" i="18"/>
  <c r="V119" i="18" s="1"/>
  <c r="V120" i="18" s="1"/>
  <c r="U71" i="10"/>
  <c r="W71" i="10" s="1"/>
  <c r="X71" i="10" s="1"/>
  <c r="V70" i="10"/>
  <c r="V54" i="18"/>
  <c r="W54" i="18"/>
  <c r="X54" i="18" s="1"/>
  <c r="Y54" i="18" s="1"/>
  <c r="W83" i="18"/>
  <c r="X83" i="18" s="1"/>
  <c r="Y83" i="18" s="1"/>
  <c r="V83" i="18"/>
  <c r="U84" i="18"/>
  <c r="V33" i="18"/>
  <c r="V34" i="18" s="1"/>
  <c r="W33" i="18"/>
  <c r="X33" i="18" s="1"/>
  <c r="Y33" i="18" s="1"/>
  <c r="Y34" i="18" s="1"/>
  <c r="U55" i="18"/>
  <c r="U56" i="18" s="1"/>
  <c r="Y378" i="8"/>
  <c r="V162" i="18"/>
  <c r="W162" i="18"/>
  <c r="X162" i="18" s="1"/>
  <c r="Y162" i="18" s="1"/>
  <c r="U163" i="18"/>
  <c r="V266" i="18"/>
  <c r="W266" i="18"/>
  <c r="X266" i="18" s="1"/>
  <c r="Y266" i="18" s="1"/>
  <c r="U267" i="18"/>
  <c r="U268" i="18" s="1"/>
  <c r="W208" i="18"/>
  <c r="X208" i="18" s="1"/>
  <c r="Y208" i="18" s="1"/>
  <c r="V208" i="18"/>
  <c r="U209" i="18"/>
  <c r="V387" i="18"/>
  <c r="W387" i="18"/>
  <c r="X387" i="18" s="1"/>
  <c r="Y387" i="18" s="1"/>
  <c r="U388" i="18"/>
  <c r="Y424" i="12"/>
  <c r="Y33" i="12"/>
  <c r="Y34" i="12" s="1"/>
  <c r="Y325" i="16"/>
  <c r="Y99" i="6"/>
  <c r="Y325" i="17"/>
  <c r="V392" i="17"/>
  <c r="U393" i="17"/>
  <c r="W393" i="17" s="1"/>
  <c r="X393" i="17" s="1"/>
  <c r="V326" i="17"/>
  <c r="W326" i="17"/>
  <c r="X326" i="17" s="1"/>
  <c r="U327" i="17"/>
  <c r="U328" i="17" s="1"/>
  <c r="Y392" i="17"/>
  <c r="Y324" i="14"/>
  <c r="Y505" i="12"/>
  <c r="W35" i="12"/>
  <c r="X35" i="12" s="1"/>
  <c r="U222" i="12"/>
  <c r="V106" i="12"/>
  <c r="Y220" i="12"/>
  <c r="Y221" i="12" s="1"/>
  <c r="V104" i="11"/>
  <c r="U105" i="11"/>
  <c r="U106" i="11" s="1"/>
  <c r="W104" i="11"/>
  <c r="X104" i="11" s="1"/>
  <c r="Y104" i="11" s="1"/>
  <c r="Y108" i="10"/>
  <c r="Y405" i="10"/>
  <c r="Y69" i="10"/>
  <c r="Y70" i="10" s="1"/>
  <c r="V203" i="9"/>
  <c r="Y450" i="8"/>
  <c r="Y62" i="8"/>
  <c r="Y253" i="8"/>
  <c r="Y451" i="7"/>
  <c r="Y380" i="6"/>
  <c r="W426" i="13"/>
  <c r="X426" i="13" s="1"/>
  <c r="Y426" i="13" s="1"/>
  <c r="U427" i="13"/>
  <c r="V426" i="13"/>
  <c r="V221" i="12"/>
  <c r="U104" i="9"/>
  <c r="W103" i="9"/>
  <c r="X103" i="9" s="1"/>
  <c r="Y103" i="9" s="1"/>
  <c r="V103" i="9"/>
  <c r="Y390" i="16"/>
  <c r="Y482" i="10"/>
  <c r="Y140" i="14"/>
  <c r="Y33" i="8"/>
  <c r="U270" i="14"/>
  <c r="W269" i="14"/>
  <c r="X269" i="14" s="1"/>
  <c r="Y269" i="14" s="1"/>
  <c r="V269" i="14"/>
  <c r="Y145" i="7"/>
  <c r="Y35" i="13"/>
  <c r="Y36" i="13" s="1"/>
  <c r="Y178" i="17"/>
  <c r="Y179" i="17" s="1"/>
  <c r="Y36" i="14"/>
  <c r="Y178" i="16"/>
  <c r="W346" i="12"/>
  <c r="X346" i="12" s="1"/>
  <c r="Y346" i="12" s="1"/>
  <c r="V346" i="12"/>
  <c r="V347" i="12" s="1"/>
  <c r="V274" i="17"/>
  <c r="W274" i="17"/>
  <c r="X274" i="17" s="1"/>
  <c r="Y274" i="17" s="1"/>
  <c r="U275" i="17"/>
  <c r="U348" i="12"/>
  <c r="W347" i="12"/>
  <c r="X347" i="12" s="1"/>
  <c r="W259" i="9"/>
  <c r="X259" i="9" s="1"/>
  <c r="Y259" i="9" s="1"/>
  <c r="U260" i="9"/>
  <c r="V259" i="9"/>
  <c r="V180" i="17"/>
  <c r="W180" i="17"/>
  <c r="X180" i="17" s="1"/>
  <c r="U181" i="17"/>
  <c r="V327" i="16"/>
  <c r="W327" i="16"/>
  <c r="X327" i="16" s="1"/>
  <c r="Y66" i="14"/>
  <c r="Y326" i="16"/>
  <c r="U328" i="16"/>
  <c r="U222" i="17"/>
  <c r="U223" i="17" s="1"/>
  <c r="V179" i="16"/>
  <c r="W179" i="16"/>
  <c r="X179" i="16" s="1"/>
  <c r="U180" i="16"/>
  <c r="Y34" i="9"/>
  <c r="V221" i="17"/>
  <c r="W221" i="17"/>
  <c r="X221" i="17" s="1"/>
  <c r="Y221" i="17" s="1"/>
  <c r="W110" i="10"/>
  <c r="X110" i="10" s="1"/>
  <c r="U111" i="10"/>
  <c r="W111" i="10" s="1"/>
  <c r="X111" i="10" s="1"/>
  <c r="W37" i="13"/>
  <c r="X37" i="13" s="1"/>
  <c r="V37" i="13"/>
  <c r="V219" i="16"/>
  <c r="W219" i="16"/>
  <c r="X219" i="16" s="1"/>
  <c r="Y219" i="16" s="1"/>
  <c r="U220" i="16"/>
  <c r="U38" i="13"/>
  <c r="U39" i="13" s="1"/>
  <c r="Y379" i="7"/>
  <c r="W160" i="13"/>
  <c r="X160" i="13" s="1"/>
  <c r="Y160" i="13" s="1"/>
  <c r="U161" i="13"/>
  <c r="V160" i="13"/>
  <c r="Y35" i="10"/>
  <c r="V158" i="10"/>
  <c r="V214" i="11"/>
  <c r="V215" i="11" s="1"/>
  <c r="V325" i="14"/>
  <c r="W325" i="14"/>
  <c r="X325" i="14" s="1"/>
  <c r="U326" i="14"/>
  <c r="Y392" i="14"/>
  <c r="Y213" i="13"/>
  <c r="Y214" i="13" s="1"/>
  <c r="V101" i="8"/>
  <c r="U102" i="8"/>
  <c r="W101" i="8"/>
  <c r="X101" i="8" s="1"/>
  <c r="Y101" i="8" s="1"/>
  <c r="W327" i="9"/>
  <c r="X327" i="9" s="1"/>
  <c r="V327" i="9"/>
  <c r="V328" i="9" s="1"/>
  <c r="V149" i="9"/>
  <c r="W149" i="9"/>
  <c r="X149" i="9" s="1"/>
  <c r="Y149" i="9" s="1"/>
  <c r="U150" i="9"/>
  <c r="Y106" i="12"/>
  <c r="W328" i="9"/>
  <c r="X328" i="9" s="1"/>
  <c r="W34" i="8"/>
  <c r="X34" i="8" s="1"/>
  <c r="V34" i="8"/>
  <c r="U35" i="8"/>
  <c r="W313" i="7"/>
  <c r="X313" i="7" s="1"/>
  <c r="Y313" i="7" s="1"/>
  <c r="U314" i="7"/>
  <c r="V451" i="8"/>
  <c r="W451" i="8"/>
  <c r="X451" i="8" s="1"/>
  <c r="U452" i="8"/>
  <c r="U147" i="7"/>
  <c r="V146" i="7"/>
  <c r="W146" i="7"/>
  <c r="X146" i="7" s="1"/>
  <c r="U114" i="13"/>
  <c r="U115" i="13" s="1"/>
  <c r="Y63" i="9"/>
  <c r="U159" i="10"/>
  <c r="W159" i="10" s="1"/>
  <c r="X159" i="10" s="1"/>
  <c r="U381" i="7"/>
  <c r="W380" i="7"/>
  <c r="X380" i="7" s="1"/>
  <c r="V380" i="7"/>
  <c r="V191" i="8"/>
  <c r="W191" i="8"/>
  <c r="X191" i="8" s="1"/>
  <c r="Y191" i="8" s="1"/>
  <c r="U192" i="8"/>
  <c r="U329" i="9"/>
  <c r="U330" i="9" s="1"/>
  <c r="V452" i="7"/>
  <c r="Y158" i="10"/>
  <c r="W143" i="8"/>
  <c r="X143" i="8" s="1"/>
  <c r="Y143" i="8" s="1"/>
  <c r="V143" i="8"/>
  <c r="U144" i="8"/>
  <c r="V390" i="9"/>
  <c r="U391" i="9"/>
  <c r="W390" i="9"/>
  <c r="X390" i="9" s="1"/>
  <c r="Y390" i="9" s="1"/>
  <c r="V313" i="7"/>
  <c r="W466" i="9"/>
  <c r="X466" i="9" s="1"/>
  <c r="V466" i="9"/>
  <c r="U467" i="9"/>
  <c r="W335" i="10"/>
  <c r="X335" i="10" s="1"/>
  <c r="Y335" i="10" s="1"/>
  <c r="U336" i="10"/>
  <c r="W109" i="10"/>
  <c r="X109" i="10" s="1"/>
  <c r="V109" i="10"/>
  <c r="V110" i="10" s="1"/>
  <c r="W214" i="11"/>
  <c r="X214" i="11" s="1"/>
  <c r="Y214" i="11" s="1"/>
  <c r="U216" i="11"/>
  <c r="Y201" i="9"/>
  <c r="Y202" i="9" s="1"/>
  <c r="Y203" i="9" s="1"/>
  <c r="U453" i="7"/>
  <c r="W452" i="7"/>
  <c r="X452" i="7" s="1"/>
  <c r="V406" i="10"/>
  <c r="W406" i="10"/>
  <c r="X406" i="10" s="1"/>
  <c r="Y406" i="10" s="1"/>
  <c r="U407" i="10"/>
  <c r="W35" i="9"/>
  <c r="X35" i="9" s="1"/>
  <c r="V35" i="9"/>
  <c r="W215" i="11"/>
  <c r="X215" i="11" s="1"/>
  <c r="Y465" i="9"/>
  <c r="U36" i="9"/>
  <c r="U37" i="9" s="1"/>
  <c r="W207" i="10"/>
  <c r="X207" i="10" s="1"/>
  <c r="Y207" i="10" s="1"/>
  <c r="V207" i="10"/>
  <c r="U208" i="10"/>
  <c r="V335" i="10"/>
  <c r="W248" i="7"/>
  <c r="X248" i="7" s="1"/>
  <c r="Y248" i="7" s="1"/>
  <c r="V248" i="7"/>
  <c r="U249" i="7"/>
  <c r="Y326" i="9"/>
  <c r="W36" i="10"/>
  <c r="X36" i="10" s="1"/>
  <c r="Y36" i="10" s="1"/>
  <c r="V36" i="10"/>
  <c r="U37" i="10"/>
  <c r="W483" i="10"/>
  <c r="X483" i="10" s="1"/>
  <c r="V483" i="10"/>
  <c r="U484" i="10"/>
  <c r="W269" i="10"/>
  <c r="X269" i="10" s="1"/>
  <c r="Y269" i="10" s="1"/>
  <c r="V269" i="10"/>
  <c r="U270" i="10"/>
  <c r="W64" i="9"/>
  <c r="X64" i="9" s="1"/>
  <c r="V64" i="9"/>
  <c r="U65" i="9"/>
  <c r="W314" i="8"/>
  <c r="X314" i="8" s="1"/>
  <c r="Y314" i="8" s="1"/>
  <c r="V314" i="8"/>
  <c r="U315" i="8"/>
  <c r="V379" i="8"/>
  <c r="W379" i="8"/>
  <c r="X379" i="8" s="1"/>
  <c r="Y379" i="8" s="1"/>
  <c r="U380" i="8"/>
  <c r="V63" i="8"/>
  <c r="W63" i="8"/>
  <c r="X63" i="8" s="1"/>
  <c r="U64" i="8"/>
  <c r="W254" i="8"/>
  <c r="X254" i="8" s="1"/>
  <c r="Y254" i="8" s="1"/>
  <c r="V254" i="8"/>
  <c r="U255" i="8"/>
  <c r="Y34" i="7"/>
  <c r="V197" i="7"/>
  <c r="W197" i="7"/>
  <c r="X197" i="7" s="1"/>
  <c r="Y197" i="7" s="1"/>
  <c r="W35" i="7"/>
  <c r="X35" i="7" s="1"/>
  <c r="V35" i="7"/>
  <c r="V36" i="7" s="1"/>
  <c r="V112" i="13"/>
  <c r="V113" i="13" s="1"/>
  <c r="W112" i="13"/>
  <c r="X112" i="13" s="1"/>
  <c r="W67" i="17"/>
  <c r="X67" i="17" s="1"/>
  <c r="Y67" i="17" s="1"/>
  <c r="V67" i="17"/>
  <c r="U68" i="17"/>
  <c r="Y111" i="13"/>
  <c r="V215" i="13"/>
  <c r="W215" i="13"/>
  <c r="X215" i="13" s="1"/>
  <c r="U216" i="13"/>
  <c r="V381" i="6"/>
  <c r="W381" i="6"/>
  <c r="X381" i="6" s="1"/>
  <c r="Y381" i="6" s="1"/>
  <c r="U382" i="6"/>
  <c r="V393" i="17"/>
  <c r="W113" i="13"/>
  <c r="X113" i="13" s="1"/>
  <c r="U394" i="17"/>
  <c r="W66" i="12"/>
  <c r="X66" i="12" s="1"/>
  <c r="Y66" i="12" s="1"/>
  <c r="V66" i="12"/>
  <c r="U67" i="12"/>
  <c r="W393" i="14"/>
  <c r="X393" i="14" s="1"/>
  <c r="V393" i="14"/>
  <c r="U394" i="14"/>
  <c r="W155" i="11"/>
  <c r="X155" i="11" s="1"/>
  <c r="Y155" i="11" s="1"/>
  <c r="V155" i="11"/>
  <c r="U156" i="11"/>
  <c r="V276" i="11"/>
  <c r="W276" i="11"/>
  <c r="X276" i="11" s="1"/>
  <c r="Y276" i="11" s="1"/>
  <c r="U277" i="11"/>
  <c r="W67" i="14"/>
  <c r="X67" i="14" s="1"/>
  <c r="V67" i="14"/>
  <c r="U68" i="14"/>
  <c r="W276" i="13"/>
  <c r="X276" i="13" s="1"/>
  <c r="Y276" i="13" s="1"/>
  <c r="V276" i="13"/>
  <c r="U277" i="13"/>
  <c r="V158" i="12"/>
  <c r="W158" i="12"/>
  <c r="X158" i="12" s="1"/>
  <c r="Y158" i="12" s="1"/>
  <c r="U159" i="12"/>
  <c r="Y106" i="16"/>
  <c r="V32" i="16"/>
  <c r="W32" i="16"/>
  <c r="X32" i="16" s="1"/>
  <c r="Y32" i="16" s="1"/>
  <c r="U33" i="16"/>
  <c r="V274" i="16"/>
  <c r="W274" i="16"/>
  <c r="X274" i="16" s="1"/>
  <c r="Y274" i="16" s="1"/>
  <c r="U275" i="16"/>
  <c r="V138" i="16"/>
  <c r="W138" i="16"/>
  <c r="X138" i="16" s="1"/>
  <c r="Y138" i="16" s="1"/>
  <c r="U139" i="16"/>
  <c r="W456" i="6"/>
  <c r="X456" i="6" s="1"/>
  <c r="Y456" i="6" s="1"/>
  <c r="V456" i="6"/>
  <c r="U457" i="6"/>
  <c r="W219" i="14"/>
  <c r="X219" i="14" s="1"/>
  <c r="Y219" i="14" s="1"/>
  <c r="V219" i="14"/>
  <c r="U220" i="14"/>
  <c r="W422" i="11"/>
  <c r="X422" i="11" s="1"/>
  <c r="Y422" i="11" s="1"/>
  <c r="V422" i="11"/>
  <c r="U423" i="11"/>
  <c r="V34" i="11"/>
  <c r="W34" i="11"/>
  <c r="X34" i="11" s="1"/>
  <c r="Y34" i="11" s="1"/>
  <c r="U35" i="11"/>
  <c r="W31" i="6"/>
  <c r="X31" i="6" s="1"/>
  <c r="Y31" i="6" s="1"/>
  <c r="V31" i="6"/>
  <c r="U32" i="6"/>
  <c r="W504" i="11"/>
  <c r="X504" i="11" s="1"/>
  <c r="Y504" i="11" s="1"/>
  <c r="V504" i="11"/>
  <c r="U505" i="11"/>
  <c r="V107" i="12"/>
  <c r="W107" i="12"/>
  <c r="X107" i="12" s="1"/>
  <c r="U108" i="12"/>
  <c r="W508" i="13"/>
  <c r="X508" i="13" s="1"/>
  <c r="Y508" i="13" s="1"/>
  <c r="V508" i="13"/>
  <c r="U509" i="13"/>
  <c r="W63" i="6"/>
  <c r="X63" i="6" s="1"/>
  <c r="Y63" i="6" s="1"/>
  <c r="V63" i="6"/>
  <c r="U64" i="6"/>
  <c r="W425" i="12"/>
  <c r="X425" i="12" s="1"/>
  <c r="V425" i="12"/>
  <c r="U426" i="12"/>
  <c r="V37" i="14"/>
  <c r="W37" i="14"/>
  <c r="X37" i="14" s="1"/>
  <c r="Y37" i="14" s="1"/>
  <c r="U38" i="14"/>
  <c r="V181" i="14"/>
  <c r="W181" i="14"/>
  <c r="X181" i="14" s="1"/>
  <c r="Y181" i="14" s="1"/>
  <c r="U182" i="14"/>
  <c r="W348" i="13"/>
  <c r="X348" i="13" s="1"/>
  <c r="Y348" i="13" s="1"/>
  <c r="V348" i="13"/>
  <c r="U349" i="13"/>
  <c r="W354" i="11"/>
  <c r="X354" i="11" s="1"/>
  <c r="Y354" i="11" s="1"/>
  <c r="V354" i="11"/>
  <c r="U355" i="11"/>
  <c r="W391" i="16"/>
  <c r="X391" i="16" s="1"/>
  <c r="V391" i="16"/>
  <c r="U392" i="16"/>
  <c r="W315" i="6"/>
  <c r="X315" i="6" s="1"/>
  <c r="Y315" i="6" s="1"/>
  <c r="V315" i="6"/>
  <c r="U316" i="6"/>
  <c r="V100" i="6"/>
  <c r="W100" i="6"/>
  <c r="X100" i="6" s="1"/>
  <c r="U101" i="6"/>
  <c r="V63" i="13"/>
  <c r="W63" i="13"/>
  <c r="X63" i="13" s="1"/>
  <c r="Y63" i="13" s="1"/>
  <c r="U64" i="13"/>
  <c r="V64" i="16"/>
  <c r="W64" i="16"/>
  <c r="X64" i="16" s="1"/>
  <c r="Y64" i="16" s="1"/>
  <c r="U65" i="16"/>
  <c r="W107" i="17"/>
  <c r="X107" i="17" s="1"/>
  <c r="Y107" i="17" s="1"/>
  <c r="V107" i="17"/>
  <c r="U108" i="17"/>
  <c r="W506" i="12"/>
  <c r="X506" i="12" s="1"/>
  <c r="Y506" i="12" s="1"/>
  <c r="V506" i="12"/>
  <c r="U507" i="12"/>
  <c r="V38" i="17"/>
  <c r="W38" i="17"/>
  <c r="X38" i="17" s="1"/>
  <c r="Y38" i="17" s="1"/>
  <c r="U39" i="17"/>
  <c r="W278" i="12"/>
  <c r="X278" i="12" s="1"/>
  <c r="Y278" i="12" s="1"/>
  <c r="V278" i="12"/>
  <c r="U279" i="12"/>
  <c r="V104" i="14"/>
  <c r="W104" i="14"/>
  <c r="X104" i="14" s="1"/>
  <c r="Y104" i="14" s="1"/>
  <c r="U105" i="14"/>
  <c r="W193" i="6"/>
  <c r="X193" i="6" s="1"/>
  <c r="Y193" i="6" s="1"/>
  <c r="V193" i="6"/>
  <c r="U194" i="6"/>
  <c r="V141" i="14"/>
  <c r="W141" i="14"/>
  <c r="X141" i="14" s="1"/>
  <c r="Y141" i="14" s="1"/>
  <c r="U142" i="14"/>
  <c r="W148" i="6"/>
  <c r="X148" i="6" s="1"/>
  <c r="Y148" i="6" s="1"/>
  <c r="V148" i="6"/>
  <c r="U149" i="6"/>
  <c r="V107" i="16"/>
  <c r="W107" i="16"/>
  <c r="X107" i="16" s="1"/>
  <c r="U108" i="16"/>
  <c r="V138" i="17"/>
  <c r="W138" i="17"/>
  <c r="X138" i="17" s="1"/>
  <c r="Y138" i="17" s="1"/>
  <c r="U139" i="17"/>
  <c r="V252" i="6"/>
  <c r="W252" i="6"/>
  <c r="X252" i="6" s="1"/>
  <c r="Y252" i="6" s="1"/>
  <c r="U253" i="6"/>
  <c r="W66" i="11"/>
  <c r="X66" i="11" s="1"/>
  <c r="Y66" i="11" s="1"/>
  <c r="V66" i="11"/>
  <c r="U67" i="11"/>
  <c r="Y63" i="8" l="1"/>
  <c r="W204" i="9"/>
  <c r="X204" i="9" s="1"/>
  <c r="V204" i="9"/>
  <c r="V222" i="12"/>
  <c r="Y451" i="8"/>
  <c r="Y425" i="12"/>
  <c r="U72" i="10"/>
  <c r="W72" i="10" s="1"/>
  <c r="X72" i="10" s="1"/>
  <c r="V71" i="10"/>
  <c r="U37" i="12"/>
  <c r="V36" i="12"/>
  <c r="W328" i="18"/>
  <c r="X328" i="18" s="1"/>
  <c r="Y328" i="18" s="1"/>
  <c r="U329" i="18"/>
  <c r="Y35" i="12"/>
  <c r="U123" i="18"/>
  <c r="U124" i="18" s="1"/>
  <c r="W124" i="18" s="1"/>
  <c r="X124" i="18" s="1"/>
  <c r="Y325" i="14"/>
  <c r="W122" i="18"/>
  <c r="X122" i="18" s="1"/>
  <c r="Y452" i="7"/>
  <c r="U57" i="18"/>
  <c r="U58" i="18" s="1"/>
  <c r="Y119" i="18"/>
  <c r="Y120" i="18" s="1"/>
  <c r="V121" i="18"/>
  <c r="V122" i="18" s="1"/>
  <c r="W121" i="18"/>
  <c r="X121" i="18" s="1"/>
  <c r="Y100" i="6"/>
  <c r="W209" i="18"/>
  <c r="X209" i="18" s="1"/>
  <c r="Y209" i="18" s="1"/>
  <c r="U210" i="18"/>
  <c r="W55" i="18"/>
  <c r="X55" i="18" s="1"/>
  <c r="Y55" i="18" s="1"/>
  <c r="V55" i="18"/>
  <c r="V56" i="18" s="1"/>
  <c r="Y107" i="16"/>
  <c r="V209" i="18"/>
  <c r="V163" i="18"/>
  <c r="W163" i="18"/>
  <c r="X163" i="18" s="1"/>
  <c r="Y163" i="18" s="1"/>
  <c r="U164" i="18"/>
  <c r="W267" i="18"/>
  <c r="X267" i="18" s="1"/>
  <c r="Y267" i="18" s="1"/>
  <c r="V267" i="18"/>
  <c r="V268" i="18" s="1"/>
  <c r="Y326" i="17"/>
  <c r="W56" i="18"/>
  <c r="X56" i="18" s="1"/>
  <c r="W268" i="18"/>
  <c r="X268" i="18" s="1"/>
  <c r="V84" i="18"/>
  <c r="W84" i="18"/>
  <c r="X84" i="18" s="1"/>
  <c r="Y84" i="18" s="1"/>
  <c r="U85" i="18"/>
  <c r="U269" i="18"/>
  <c r="U270" i="18" s="1"/>
  <c r="W388" i="18"/>
  <c r="X388" i="18" s="1"/>
  <c r="Y388" i="18" s="1"/>
  <c r="V388" i="18"/>
  <c r="U389" i="18"/>
  <c r="Y393" i="17"/>
  <c r="W328" i="17"/>
  <c r="X328" i="17" s="1"/>
  <c r="W327" i="17"/>
  <c r="X327" i="17" s="1"/>
  <c r="V327" i="17"/>
  <c r="V328" i="17" s="1"/>
  <c r="U329" i="17"/>
  <c r="U330" i="17" s="1"/>
  <c r="Y179" i="16"/>
  <c r="Y67" i="14"/>
  <c r="W114" i="13"/>
  <c r="X114" i="13" s="1"/>
  <c r="U223" i="12"/>
  <c r="V223" i="12" s="1"/>
  <c r="Y36" i="12"/>
  <c r="W222" i="12"/>
  <c r="X222" i="12" s="1"/>
  <c r="Y222" i="12" s="1"/>
  <c r="U107" i="11"/>
  <c r="W107" i="11" s="1"/>
  <c r="X107" i="11" s="1"/>
  <c r="V105" i="11"/>
  <c r="V106" i="11" s="1"/>
  <c r="W105" i="11"/>
  <c r="X105" i="11" s="1"/>
  <c r="Y105" i="11" s="1"/>
  <c r="W106" i="11"/>
  <c r="X106" i="11" s="1"/>
  <c r="Y109" i="10"/>
  <c r="Y110" i="10" s="1"/>
  <c r="Y111" i="10" s="1"/>
  <c r="Y71" i="10"/>
  <c r="Y483" i="10"/>
  <c r="U112" i="10"/>
  <c r="W112" i="10" s="1"/>
  <c r="X112" i="10" s="1"/>
  <c r="Y35" i="9"/>
  <c r="Y34" i="8"/>
  <c r="Y391" i="16"/>
  <c r="W427" i="13"/>
  <c r="X427" i="13" s="1"/>
  <c r="Y427" i="13" s="1"/>
  <c r="V427" i="13"/>
  <c r="U428" i="13"/>
  <c r="W104" i="9"/>
  <c r="X104" i="9" s="1"/>
  <c r="Y104" i="9" s="1"/>
  <c r="V104" i="9"/>
  <c r="U105" i="9"/>
  <c r="V114" i="13"/>
  <c r="V115" i="13" s="1"/>
  <c r="Y146" i="7"/>
  <c r="Y380" i="7"/>
  <c r="Y107" i="12"/>
  <c r="Y393" i="14"/>
  <c r="Y327" i="16"/>
  <c r="Y159" i="10"/>
  <c r="V111" i="10"/>
  <c r="V270" i="14"/>
  <c r="U271" i="14"/>
  <c r="W270" i="14"/>
  <c r="X270" i="14" s="1"/>
  <c r="Y270" i="14" s="1"/>
  <c r="Y180" i="17"/>
  <c r="Y347" i="12"/>
  <c r="U349" i="12"/>
  <c r="U350" i="12" s="1"/>
  <c r="V159" i="10"/>
  <c r="V275" i="17"/>
  <c r="U276" i="17"/>
  <c r="W275" i="17"/>
  <c r="X275" i="17" s="1"/>
  <c r="Y275" i="17" s="1"/>
  <c r="V260" i="9"/>
  <c r="U261" i="9"/>
  <c r="W260" i="9"/>
  <c r="X260" i="9" s="1"/>
  <c r="Y260" i="9" s="1"/>
  <c r="V348" i="12"/>
  <c r="W348" i="12"/>
  <c r="X348" i="12" s="1"/>
  <c r="U160" i="10"/>
  <c r="W160" i="10" s="1"/>
  <c r="X160" i="10" s="1"/>
  <c r="W181" i="17"/>
  <c r="X181" i="17" s="1"/>
  <c r="U182" i="17"/>
  <c r="V181" i="17"/>
  <c r="V328" i="16"/>
  <c r="W328" i="16"/>
  <c r="X328" i="16" s="1"/>
  <c r="U329" i="16"/>
  <c r="W223" i="17"/>
  <c r="X223" i="17" s="1"/>
  <c r="Y64" i="9"/>
  <c r="W180" i="16"/>
  <c r="X180" i="16" s="1"/>
  <c r="V180" i="16"/>
  <c r="U181" i="16"/>
  <c r="U182" i="16" s="1"/>
  <c r="Y112" i="13"/>
  <c r="Y113" i="13" s="1"/>
  <c r="Y35" i="7"/>
  <c r="U224" i="17"/>
  <c r="W222" i="17"/>
  <c r="X222" i="17" s="1"/>
  <c r="Y222" i="17" s="1"/>
  <c r="V222" i="17"/>
  <c r="V223" i="17" s="1"/>
  <c r="Y37" i="13"/>
  <c r="W39" i="13"/>
  <c r="X39" i="13" s="1"/>
  <c r="V161" i="13"/>
  <c r="W161" i="13"/>
  <c r="X161" i="13" s="1"/>
  <c r="Y161" i="13" s="1"/>
  <c r="U162" i="13"/>
  <c r="Y215" i="13"/>
  <c r="Y215" i="11"/>
  <c r="U327" i="14"/>
  <c r="V326" i="14"/>
  <c r="W326" i="14"/>
  <c r="X326" i="14" s="1"/>
  <c r="Y326" i="14" s="1"/>
  <c r="V38" i="13"/>
  <c r="V39" i="13" s="1"/>
  <c r="W38" i="13"/>
  <c r="X38" i="13" s="1"/>
  <c r="U40" i="13"/>
  <c r="W220" i="16"/>
  <c r="X220" i="16" s="1"/>
  <c r="Y220" i="16" s="1"/>
  <c r="V220" i="16"/>
  <c r="U221" i="16"/>
  <c r="W37" i="9"/>
  <c r="X37" i="9" s="1"/>
  <c r="U382" i="7"/>
  <c r="V381" i="7"/>
  <c r="W381" i="7"/>
  <c r="X381" i="7" s="1"/>
  <c r="Y381" i="7" s="1"/>
  <c r="V452" i="8"/>
  <c r="W452" i="8"/>
  <c r="X452" i="8" s="1"/>
  <c r="Y452" i="8" s="1"/>
  <c r="U453" i="8"/>
  <c r="V208" i="10"/>
  <c r="W208" i="10"/>
  <c r="X208" i="10" s="1"/>
  <c r="Y208" i="10" s="1"/>
  <c r="U209" i="10"/>
  <c r="W330" i="9"/>
  <c r="X330" i="9" s="1"/>
  <c r="U392" i="9"/>
  <c r="W391" i="9"/>
  <c r="X391" i="9" s="1"/>
  <c r="Y391" i="9" s="1"/>
  <c r="V391" i="9"/>
  <c r="V329" i="9"/>
  <c r="V330" i="9" s="1"/>
  <c r="W329" i="9"/>
  <c r="X329" i="9" s="1"/>
  <c r="W223" i="12"/>
  <c r="X223" i="12" s="1"/>
  <c r="U224" i="12"/>
  <c r="V216" i="11"/>
  <c r="W216" i="11"/>
  <c r="X216" i="11" s="1"/>
  <c r="U217" i="11"/>
  <c r="W336" i="10"/>
  <c r="X336" i="10" s="1"/>
  <c r="Y336" i="10" s="1"/>
  <c r="V336" i="10"/>
  <c r="U337" i="10"/>
  <c r="V192" i="8"/>
  <c r="U193" i="8"/>
  <c r="W192" i="8"/>
  <c r="X192" i="8" s="1"/>
  <c r="Y192" i="8" s="1"/>
  <c r="U331" i="9"/>
  <c r="V407" i="10"/>
  <c r="U408" i="10"/>
  <c r="W407" i="10"/>
  <c r="X407" i="10" s="1"/>
  <c r="Y407" i="10" s="1"/>
  <c r="W144" i="8"/>
  <c r="X144" i="8" s="1"/>
  <c r="Y144" i="8" s="1"/>
  <c r="V144" i="8"/>
  <c r="U145" i="8"/>
  <c r="U315" i="7"/>
  <c r="W314" i="7"/>
  <c r="X314" i="7" s="1"/>
  <c r="Y314" i="7" s="1"/>
  <c r="V314" i="7"/>
  <c r="Y204" i="9"/>
  <c r="V36" i="9"/>
  <c r="V37" i="9" s="1"/>
  <c r="W36" i="9"/>
  <c r="X36" i="9" s="1"/>
  <c r="Y36" i="9" s="1"/>
  <c r="U38" i="9"/>
  <c r="U39" i="9" s="1"/>
  <c r="W467" i="9"/>
  <c r="X467" i="9" s="1"/>
  <c r="V467" i="9"/>
  <c r="U468" i="9"/>
  <c r="Y327" i="9"/>
  <c r="Y328" i="9" s="1"/>
  <c r="V249" i="7"/>
  <c r="W249" i="7"/>
  <c r="X249" i="7" s="1"/>
  <c r="Y249" i="7" s="1"/>
  <c r="U250" i="7"/>
  <c r="W35" i="8"/>
  <c r="X35" i="8" s="1"/>
  <c r="V35" i="8"/>
  <c r="U36" i="8"/>
  <c r="Y466" i="9"/>
  <c r="U103" i="8"/>
  <c r="W102" i="8"/>
  <c r="X102" i="8" s="1"/>
  <c r="Y102" i="8" s="1"/>
  <c r="V102" i="8"/>
  <c r="U454" i="7"/>
  <c r="W453" i="7"/>
  <c r="X453" i="7" s="1"/>
  <c r="Y453" i="7" s="1"/>
  <c r="V453" i="7"/>
  <c r="U148" i="7"/>
  <c r="V147" i="7"/>
  <c r="W147" i="7"/>
  <c r="X147" i="7" s="1"/>
  <c r="W150" i="9"/>
  <c r="X150" i="9" s="1"/>
  <c r="Y150" i="9" s="1"/>
  <c r="V150" i="9"/>
  <c r="U151" i="9"/>
  <c r="W270" i="10"/>
  <c r="X270" i="10" s="1"/>
  <c r="Y270" i="10" s="1"/>
  <c r="V270" i="10"/>
  <c r="U271" i="10"/>
  <c r="W37" i="10"/>
  <c r="X37" i="10" s="1"/>
  <c r="Y37" i="10" s="1"/>
  <c r="V37" i="10"/>
  <c r="U38" i="10"/>
  <c r="V484" i="10"/>
  <c r="W484" i="10"/>
  <c r="X484" i="10" s="1"/>
  <c r="U485" i="10"/>
  <c r="U113" i="10"/>
  <c r="W205" i="9"/>
  <c r="X205" i="9" s="1"/>
  <c r="V205" i="9"/>
  <c r="U206" i="9"/>
  <c r="W65" i="9"/>
  <c r="X65" i="9" s="1"/>
  <c r="V65" i="9"/>
  <c r="U66" i="9"/>
  <c r="W255" i="8"/>
  <c r="X255" i="8" s="1"/>
  <c r="Y255" i="8" s="1"/>
  <c r="V255" i="8"/>
  <c r="U256" i="8"/>
  <c r="W315" i="8"/>
  <c r="X315" i="8" s="1"/>
  <c r="Y315" i="8" s="1"/>
  <c r="V315" i="8"/>
  <c r="U316" i="8"/>
  <c r="W64" i="8"/>
  <c r="X64" i="8" s="1"/>
  <c r="Y64" i="8" s="1"/>
  <c r="V64" i="8"/>
  <c r="U65" i="8"/>
  <c r="W380" i="8"/>
  <c r="X380" i="8" s="1"/>
  <c r="Y380" i="8" s="1"/>
  <c r="V380" i="8"/>
  <c r="U381" i="8"/>
  <c r="W198" i="7"/>
  <c r="X198" i="7" s="1"/>
  <c r="Y198" i="7" s="1"/>
  <c r="V198" i="7"/>
  <c r="W36" i="7"/>
  <c r="X36" i="7" s="1"/>
  <c r="V394" i="17"/>
  <c r="W394" i="17"/>
  <c r="X394" i="17" s="1"/>
  <c r="Y394" i="17" s="1"/>
  <c r="U395" i="17"/>
  <c r="U396" i="17" s="1"/>
  <c r="U397" i="17" s="1"/>
  <c r="V382" i="6"/>
  <c r="W382" i="6"/>
  <c r="X382" i="6" s="1"/>
  <c r="Y382" i="6" s="1"/>
  <c r="U383" i="6"/>
  <c r="U116" i="13"/>
  <c r="U117" i="13" s="1"/>
  <c r="W216" i="13"/>
  <c r="X216" i="13" s="1"/>
  <c r="V216" i="13"/>
  <c r="U217" i="13"/>
  <c r="U218" i="13" s="1"/>
  <c r="U219" i="13" s="1"/>
  <c r="W115" i="13"/>
  <c r="X115" i="13" s="1"/>
  <c r="V68" i="17"/>
  <c r="W68" i="17"/>
  <c r="X68" i="17" s="1"/>
  <c r="Y68" i="17" s="1"/>
  <c r="U69" i="17"/>
  <c r="V39" i="17"/>
  <c r="W39" i="17"/>
  <c r="X39" i="17" s="1"/>
  <c r="Y39" i="17" s="1"/>
  <c r="U40" i="17"/>
  <c r="V108" i="12"/>
  <c r="W108" i="12"/>
  <c r="X108" i="12" s="1"/>
  <c r="U109" i="12"/>
  <c r="W142" i="14"/>
  <c r="X142" i="14" s="1"/>
  <c r="Y142" i="14" s="1"/>
  <c r="V142" i="14"/>
  <c r="U143" i="14"/>
  <c r="V108" i="17"/>
  <c r="W108" i="17"/>
  <c r="X108" i="17" s="1"/>
  <c r="Y108" i="17" s="1"/>
  <c r="U109" i="17"/>
  <c r="W182" i="14"/>
  <c r="X182" i="14" s="1"/>
  <c r="Y182" i="14" s="1"/>
  <c r="V182" i="14"/>
  <c r="U183" i="14"/>
  <c r="W64" i="6"/>
  <c r="X64" i="6" s="1"/>
  <c r="Y64" i="6" s="1"/>
  <c r="V64" i="6"/>
  <c r="U65" i="6"/>
  <c r="V37" i="12"/>
  <c r="W37" i="12"/>
  <c r="X37" i="12" s="1"/>
  <c r="Y37" i="12" s="1"/>
  <c r="U38" i="12"/>
  <c r="V139" i="16"/>
  <c r="W139" i="16"/>
  <c r="X139" i="16" s="1"/>
  <c r="Y139" i="16" s="1"/>
  <c r="U140" i="16"/>
  <c r="W68" i="14"/>
  <c r="X68" i="14" s="1"/>
  <c r="Y68" i="14" s="1"/>
  <c r="V68" i="14"/>
  <c r="U69" i="14"/>
  <c r="W253" i="6"/>
  <c r="X253" i="6" s="1"/>
  <c r="Y253" i="6" s="1"/>
  <c r="V253" i="6"/>
  <c r="U254" i="6"/>
  <c r="W101" i="6"/>
  <c r="X101" i="6" s="1"/>
  <c r="Y101" i="6" s="1"/>
  <c r="V101" i="6"/>
  <c r="U102" i="6"/>
  <c r="W423" i="11"/>
  <c r="X423" i="11" s="1"/>
  <c r="Y423" i="11" s="1"/>
  <c r="V423" i="11"/>
  <c r="U424" i="11"/>
  <c r="W156" i="11"/>
  <c r="X156" i="11" s="1"/>
  <c r="Y156" i="11" s="1"/>
  <c r="V156" i="11"/>
  <c r="U157" i="11"/>
  <c r="W105" i="14"/>
  <c r="X105" i="14" s="1"/>
  <c r="Y105" i="14" s="1"/>
  <c r="V105" i="14"/>
  <c r="U106" i="14"/>
  <c r="V355" i="11"/>
  <c r="W355" i="11"/>
  <c r="X355" i="11" s="1"/>
  <c r="Y355" i="11" s="1"/>
  <c r="U356" i="11"/>
  <c r="W426" i="12"/>
  <c r="X426" i="12" s="1"/>
  <c r="Y426" i="12" s="1"/>
  <c r="V426" i="12"/>
  <c r="U427" i="12"/>
  <c r="V505" i="11"/>
  <c r="W505" i="11"/>
  <c r="X505" i="11" s="1"/>
  <c r="Y505" i="11" s="1"/>
  <c r="U506" i="11"/>
  <c r="V457" i="6"/>
  <c r="W457" i="6"/>
  <c r="X457" i="6" s="1"/>
  <c r="Y457" i="6" s="1"/>
  <c r="U458" i="6"/>
  <c r="V159" i="12"/>
  <c r="W159" i="12"/>
  <c r="X159" i="12" s="1"/>
  <c r="Y159" i="12" s="1"/>
  <c r="U160" i="12"/>
  <c r="V394" i="14"/>
  <c r="W394" i="14"/>
  <c r="X394" i="14" s="1"/>
  <c r="Y394" i="14" s="1"/>
  <c r="U395" i="14"/>
  <c r="W392" i="16"/>
  <c r="X392" i="16" s="1"/>
  <c r="V392" i="16"/>
  <c r="U393" i="16"/>
  <c r="V65" i="16"/>
  <c r="W65" i="16"/>
  <c r="X65" i="16" s="1"/>
  <c r="Y65" i="16" s="1"/>
  <c r="U66" i="16"/>
  <c r="V35" i="11"/>
  <c r="W35" i="11"/>
  <c r="X35" i="11" s="1"/>
  <c r="Y35" i="11" s="1"/>
  <c r="U36" i="11"/>
  <c r="W275" i="16"/>
  <c r="X275" i="16" s="1"/>
  <c r="Y275" i="16" s="1"/>
  <c r="V275" i="16"/>
  <c r="U276" i="16"/>
  <c r="V108" i="16"/>
  <c r="W108" i="16"/>
  <c r="X108" i="16" s="1"/>
  <c r="Y108" i="16" s="1"/>
  <c r="U109" i="16"/>
  <c r="V139" i="17"/>
  <c r="W139" i="17"/>
  <c r="X139" i="17" s="1"/>
  <c r="Y139" i="17" s="1"/>
  <c r="U140" i="17"/>
  <c r="V194" i="6"/>
  <c r="W194" i="6"/>
  <c r="X194" i="6" s="1"/>
  <c r="Y194" i="6" s="1"/>
  <c r="U195" i="6"/>
  <c r="V279" i="12"/>
  <c r="W279" i="12"/>
  <c r="X279" i="12" s="1"/>
  <c r="Y279" i="12" s="1"/>
  <c r="U280" i="12"/>
  <c r="V316" i="6"/>
  <c r="W316" i="6"/>
  <c r="X316" i="6" s="1"/>
  <c r="Y316" i="6" s="1"/>
  <c r="U317" i="6"/>
  <c r="W38" i="14"/>
  <c r="X38" i="14" s="1"/>
  <c r="Y38" i="14" s="1"/>
  <c r="V38" i="14"/>
  <c r="U39" i="14"/>
  <c r="W509" i="13"/>
  <c r="X509" i="13" s="1"/>
  <c r="Y509" i="13" s="1"/>
  <c r="V509" i="13"/>
  <c r="U510" i="13"/>
  <c r="V220" i="14"/>
  <c r="W220" i="14"/>
  <c r="X220" i="14" s="1"/>
  <c r="Y220" i="14" s="1"/>
  <c r="U221" i="14"/>
  <c r="V149" i="6"/>
  <c r="W149" i="6"/>
  <c r="X149" i="6" s="1"/>
  <c r="Y149" i="6" s="1"/>
  <c r="U150" i="6"/>
  <c r="V507" i="12"/>
  <c r="W507" i="12"/>
  <c r="X507" i="12" s="1"/>
  <c r="Y507" i="12" s="1"/>
  <c r="U508" i="12"/>
  <c r="V349" i="13"/>
  <c r="W349" i="13"/>
  <c r="X349" i="13" s="1"/>
  <c r="Y349" i="13" s="1"/>
  <c r="U350" i="13"/>
  <c r="V32" i="6"/>
  <c r="W32" i="6"/>
  <c r="X32" i="6" s="1"/>
  <c r="Y32" i="6" s="1"/>
  <c r="U33" i="6"/>
  <c r="V277" i="13"/>
  <c r="W277" i="13"/>
  <c r="X277" i="13" s="1"/>
  <c r="Y277" i="13" s="1"/>
  <c r="U278" i="13"/>
  <c r="W67" i="12"/>
  <c r="X67" i="12" s="1"/>
  <c r="Y67" i="12" s="1"/>
  <c r="V67" i="12"/>
  <c r="U68" i="12"/>
  <c r="V67" i="11"/>
  <c r="W67" i="11"/>
  <c r="X67" i="11" s="1"/>
  <c r="Y67" i="11" s="1"/>
  <c r="U68" i="11"/>
  <c r="V64" i="13"/>
  <c r="W64" i="13"/>
  <c r="X64" i="13" s="1"/>
  <c r="Y64" i="13" s="1"/>
  <c r="U65" i="13"/>
  <c r="V33" i="16"/>
  <c r="W33" i="16"/>
  <c r="X33" i="16" s="1"/>
  <c r="Y33" i="16" s="1"/>
  <c r="U34" i="16"/>
  <c r="W277" i="11"/>
  <c r="X277" i="11" s="1"/>
  <c r="Y277" i="11" s="1"/>
  <c r="V277" i="11"/>
  <c r="U278" i="11"/>
  <c r="W123" i="18" l="1"/>
  <c r="X123" i="18" s="1"/>
  <c r="Y327" i="17"/>
  <c r="U161" i="10"/>
  <c r="U73" i="10"/>
  <c r="Y65" i="9"/>
  <c r="V72" i="10"/>
  <c r="Y268" i="18"/>
  <c r="V123" i="18"/>
  <c r="V124" i="18" s="1"/>
  <c r="Y56" i="18"/>
  <c r="V329" i="18"/>
  <c r="W329" i="18"/>
  <c r="X329" i="18" s="1"/>
  <c r="Y329" i="18" s="1"/>
  <c r="U330" i="18"/>
  <c r="Y121" i="18"/>
  <c r="Y122" i="18" s="1"/>
  <c r="W57" i="18"/>
  <c r="X57" i="18" s="1"/>
  <c r="Y57" i="18" s="1"/>
  <c r="U59" i="18"/>
  <c r="U60" i="18" s="1"/>
  <c r="W58" i="18"/>
  <c r="X58" i="18" s="1"/>
  <c r="U125" i="18"/>
  <c r="W125" i="18" s="1"/>
  <c r="X125" i="18" s="1"/>
  <c r="V57" i="18"/>
  <c r="V58" i="18" s="1"/>
  <c r="Y180" i="16"/>
  <c r="V269" i="18"/>
  <c r="V270" i="18" s="1"/>
  <c r="W269" i="18"/>
  <c r="X269" i="18" s="1"/>
  <c r="V85" i="18"/>
  <c r="W85" i="18"/>
  <c r="X85" i="18" s="1"/>
  <c r="Y85" i="18" s="1"/>
  <c r="U86" i="18"/>
  <c r="W270" i="18"/>
  <c r="X270" i="18" s="1"/>
  <c r="V210" i="18"/>
  <c r="W210" i="18"/>
  <c r="X210" i="18" s="1"/>
  <c r="Y210" i="18" s="1"/>
  <c r="U211" i="18"/>
  <c r="V164" i="18"/>
  <c r="W164" i="18"/>
  <c r="X164" i="18" s="1"/>
  <c r="Y164" i="18" s="1"/>
  <c r="U165" i="18"/>
  <c r="U166" i="18" s="1"/>
  <c r="U271" i="18"/>
  <c r="V389" i="18"/>
  <c r="W389" i="18"/>
  <c r="X389" i="18" s="1"/>
  <c r="Y389" i="18" s="1"/>
  <c r="U390" i="18"/>
  <c r="W330" i="17"/>
  <c r="X330" i="17" s="1"/>
  <c r="U331" i="17"/>
  <c r="U332" i="17" s="1"/>
  <c r="V329" i="17"/>
  <c r="V330" i="17" s="1"/>
  <c r="W329" i="17"/>
  <c r="X329" i="17" s="1"/>
  <c r="Y328" i="17"/>
  <c r="Y392" i="16"/>
  <c r="Y114" i="13"/>
  <c r="Y115" i="13" s="1"/>
  <c r="Y108" i="12"/>
  <c r="V107" i="11"/>
  <c r="U108" i="11"/>
  <c r="V108" i="11" s="1"/>
  <c r="Y106" i="11"/>
  <c r="Y107" i="11" s="1"/>
  <c r="Y216" i="11"/>
  <c r="V112" i="10"/>
  <c r="Y72" i="10"/>
  <c r="V160" i="10"/>
  <c r="Y160" i="10"/>
  <c r="Y484" i="10"/>
  <c r="Y205" i="9"/>
  <c r="Y35" i="8"/>
  <c r="Y36" i="7"/>
  <c r="Y147" i="7"/>
  <c r="Y112" i="10"/>
  <c r="Y328" i="16"/>
  <c r="V428" i="13"/>
  <c r="U429" i="13"/>
  <c r="W428" i="13"/>
  <c r="X428" i="13" s="1"/>
  <c r="Y428" i="13" s="1"/>
  <c r="U106" i="9"/>
  <c r="W105" i="9"/>
  <c r="X105" i="9" s="1"/>
  <c r="Y105" i="9" s="1"/>
  <c r="V105" i="9"/>
  <c r="Y181" i="17"/>
  <c r="Y216" i="13"/>
  <c r="W271" i="14"/>
  <c r="X271" i="14" s="1"/>
  <c r="Y271" i="14" s="1"/>
  <c r="U272" i="14"/>
  <c r="V271" i="14"/>
  <c r="Y348" i="12"/>
  <c r="W350" i="12"/>
  <c r="X350" i="12" s="1"/>
  <c r="U351" i="12"/>
  <c r="W351" i="12" s="1"/>
  <c r="X351" i="12" s="1"/>
  <c r="V349" i="12"/>
  <c r="V350" i="12" s="1"/>
  <c r="W349" i="12"/>
  <c r="X349" i="12" s="1"/>
  <c r="W261" i="9"/>
  <c r="X261" i="9" s="1"/>
  <c r="Y261" i="9" s="1"/>
  <c r="V261" i="9"/>
  <c r="U262" i="9"/>
  <c r="U263" i="9" s="1"/>
  <c r="V276" i="17"/>
  <c r="W276" i="17"/>
  <c r="X276" i="17" s="1"/>
  <c r="Y276" i="17" s="1"/>
  <c r="U277" i="17"/>
  <c r="U40" i="9"/>
  <c r="W40" i="9" s="1"/>
  <c r="X40" i="9" s="1"/>
  <c r="W39" i="9"/>
  <c r="X39" i="9" s="1"/>
  <c r="V182" i="17"/>
  <c r="W182" i="17"/>
  <c r="X182" i="17" s="1"/>
  <c r="U183" i="17"/>
  <c r="W329" i="16"/>
  <c r="X329" i="16" s="1"/>
  <c r="V329" i="16"/>
  <c r="U330" i="16"/>
  <c r="W182" i="16"/>
  <c r="X182" i="16" s="1"/>
  <c r="U183" i="16"/>
  <c r="W183" i="16" s="1"/>
  <c r="X183" i="16" s="1"/>
  <c r="V224" i="17"/>
  <c r="Y223" i="17"/>
  <c r="W224" i="17"/>
  <c r="X224" i="17" s="1"/>
  <c r="U225" i="17"/>
  <c r="V337" i="10"/>
  <c r="Y38" i="13"/>
  <c r="Y39" i="13" s="1"/>
  <c r="V181" i="16"/>
  <c r="V182" i="16" s="1"/>
  <c r="W181" i="16"/>
  <c r="X181" i="16" s="1"/>
  <c r="Y181" i="16" s="1"/>
  <c r="V221" i="16"/>
  <c r="W221" i="16"/>
  <c r="X221" i="16" s="1"/>
  <c r="Y221" i="16" s="1"/>
  <c r="U222" i="16"/>
  <c r="V162" i="13"/>
  <c r="U163" i="13"/>
  <c r="W162" i="13"/>
  <c r="X162" i="13" s="1"/>
  <c r="Y162" i="13" s="1"/>
  <c r="V40" i="13"/>
  <c r="W40" i="13"/>
  <c r="X40" i="13" s="1"/>
  <c r="V327" i="14"/>
  <c r="U328" i="14"/>
  <c r="W327" i="14"/>
  <c r="X327" i="14" s="1"/>
  <c r="Y327" i="14" s="1"/>
  <c r="U41" i="13"/>
  <c r="Y467" i="9"/>
  <c r="V36" i="8"/>
  <c r="W36" i="8"/>
  <c r="X36" i="8" s="1"/>
  <c r="U37" i="8"/>
  <c r="U38" i="8" s="1"/>
  <c r="W38" i="8" s="1"/>
  <c r="X38" i="8" s="1"/>
  <c r="U469" i="9"/>
  <c r="W468" i="9"/>
  <c r="X468" i="9" s="1"/>
  <c r="V468" i="9"/>
  <c r="V453" i="8"/>
  <c r="U454" i="8"/>
  <c r="U455" i="8" s="1"/>
  <c r="W453" i="8"/>
  <c r="X453" i="8" s="1"/>
  <c r="Y453" i="8" s="1"/>
  <c r="W337" i="10"/>
  <c r="X337" i="10" s="1"/>
  <c r="Y337" i="10" s="1"/>
  <c r="U338" i="10"/>
  <c r="W151" i="9"/>
  <c r="X151" i="9" s="1"/>
  <c r="Y151" i="9" s="1"/>
  <c r="U152" i="9"/>
  <c r="V151" i="9"/>
  <c r="U455" i="7"/>
  <c r="V454" i="7"/>
  <c r="W454" i="7"/>
  <c r="X454" i="7" s="1"/>
  <c r="Y454" i="7" s="1"/>
  <c r="U316" i="7"/>
  <c r="V315" i="7"/>
  <c r="W315" i="7"/>
  <c r="X315" i="7" s="1"/>
  <c r="Y315" i="7" s="1"/>
  <c r="W331" i="9"/>
  <c r="X331" i="9" s="1"/>
  <c r="V331" i="9"/>
  <c r="V224" i="12"/>
  <c r="W224" i="12"/>
  <c r="X224" i="12" s="1"/>
  <c r="U225" i="12"/>
  <c r="W392" i="9"/>
  <c r="X392" i="9" s="1"/>
  <c r="Y392" i="9" s="1"/>
  <c r="U393" i="9"/>
  <c r="V392" i="9"/>
  <c r="V250" i="7"/>
  <c r="W250" i="7"/>
  <c r="X250" i="7" s="1"/>
  <c r="Y250" i="7" s="1"/>
  <c r="U251" i="7"/>
  <c r="V38" i="9"/>
  <c r="V39" i="9" s="1"/>
  <c r="W38" i="9"/>
  <c r="X38" i="9" s="1"/>
  <c r="W145" i="8"/>
  <c r="X145" i="8" s="1"/>
  <c r="Y145" i="8" s="1"/>
  <c r="V145" i="8"/>
  <c r="U146" i="8"/>
  <c r="Y223" i="12"/>
  <c r="V217" i="11"/>
  <c r="W217" i="11"/>
  <c r="X217" i="11" s="1"/>
  <c r="U218" i="11"/>
  <c r="V103" i="8"/>
  <c r="W103" i="8"/>
  <c r="X103" i="8" s="1"/>
  <c r="Y103" i="8" s="1"/>
  <c r="U104" i="8"/>
  <c r="U194" i="8"/>
  <c r="V193" i="8"/>
  <c r="W193" i="8"/>
  <c r="X193" i="8" s="1"/>
  <c r="Y193" i="8" s="1"/>
  <c r="U332" i="9"/>
  <c r="W209" i="10"/>
  <c r="X209" i="10" s="1"/>
  <c r="Y209" i="10" s="1"/>
  <c r="V209" i="10"/>
  <c r="U210" i="10"/>
  <c r="U383" i="7"/>
  <c r="V382" i="7"/>
  <c r="W382" i="7"/>
  <c r="X382" i="7" s="1"/>
  <c r="Y382" i="7" s="1"/>
  <c r="Y329" i="9"/>
  <c r="Y330" i="9" s="1"/>
  <c r="U470" i="9"/>
  <c r="W470" i="9" s="1"/>
  <c r="X470" i="9" s="1"/>
  <c r="U149" i="7"/>
  <c r="V148" i="7"/>
  <c r="W148" i="7"/>
  <c r="X148" i="7" s="1"/>
  <c r="V408" i="10"/>
  <c r="W408" i="10"/>
  <c r="X408" i="10" s="1"/>
  <c r="Y408" i="10" s="1"/>
  <c r="U409" i="10"/>
  <c r="Y37" i="9"/>
  <c r="W485" i="10"/>
  <c r="X485" i="10" s="1"/>
  <c r="V485" i="10"/>
  <c r="U486" i="10"/>
  <c r="W271" i="10"/>
  <c r="X271" i="10" s="1"/>
  <c r="Y271" i="10" s="1"/>
  <c r="V271" i="10"/>
  <c r="U272" i="10"/>
  <c r="W161" i="10"/>
  <c r="X161" i="10" s="1"/>
  <c r="U162" i="10"/>
  <c r="W73" i="10"/>
  <c r="X73" i="10" s="1"/>
  <c r="V73" i="10"/>
  <c r="U74" i="10"/>
  <c r="W113" i="10"/>
  <c r="X113" i="10" s="1"/>
  <c r="Y113" i="10" s="1"/>
  <c r="V113" i="10"/>
  <c r="U114" i="10"/>
  <c r="W38" i="10"/>
  <c r="X38" i="10" s="1"/>
  <c r="Y38" i="10" s="1"/>
  <c r="V38" i="10"/>
  <c r="U39" i="10"/>
  <c r="W206" i="9"/>
  <c r="X206" i="9" s="1"/>
  <c r="Y206" i="9" s="1"/>
  <c r="V206" i="9"/>
  <c r="U207" i="9"/>
  <c r="W66" i="9"/>
  <c r="X66" i="9" s="1"/>
  <c r="V66" i="9"/>
  <c r="U67" i="9"/>
  <c r="W65" i="8"/>
  <c r="X65" i="8" s="1"/>
  <c r="Y65" i="8" s="1"/>
  <c r="V65" i="8"/>
  <c r="U66" i="8"/>
  <c r="W316" i="8"/>
  <c r="X316" i="8" s="1"/>
  <c r="Y316" i="8" s="1"/>
  <c r="V316" i="8"/>
  <c r="U317" i="8"/>
  <c r="W381" i="8"/>
  <c r="X381" i="8" s="1"/>
  <c r="Y381" i="8" s="1"/>
  <c r="V381" i="8"/>
  <c r="U382" i="8"/>
  <c r="V256" i="8"/>
  <c r="W256" i="8"/>
  <c r="X256" i="8" s="1"/>
  <c r="Y256" i="8" s="1"/>
  <c r="U257" i="8"/>
  <c r="V199" i="7"/>
  <c r="W199" i="7"/>
  <c r="X199" i="7" s="1"/>
  <c r="Y199" i="7" s="1"/>
  <c r="W37" i="7"/>
  <c r="X37" i="7" s="1"/>
  <c r="V37" i="7"/>
  <c r="W397" i="17"/>
  <c r="X397" i="17" s="1"/>
  <c r="V217" i="13"/>
  <c r="V218" i="13" s="1"/>
  <c r="V219" i="13" s="1"/>
  <c r="W217" i="13"/>
  <c r="X217" i="13" s="1"/>
  <c r="U220" i="13"/>
  <c r="U384" i="6"/>
  <c r="W383" i="6"/>
  <c r="X383" i="6" s="1"/>
  <c r="Y383" i="6" s="1"/>
  <c r="V383" i="6"/>
  <c r="W218" i="13"/>
  <c r="X218" i="13" s="1"/>
  <c r="W69" i="17"/>
  <c r="X69" i="17" s="1"/>
  <c r="Y69" i="17" s="1"/>
  <c r="V69" i="17"/>
  <c r="U70" i="17"/>
  <c r="V395" i="17"/>
  <c r="V396" i="17" s="1"/>
  <c r="V397" i="17" s="1"/>
  <c r="W395" i="17"/>
  <c r="X395" i="17" s="1"/>
  <c r="Y395" i="17" s="1"/>
  <c r="U398" i="17"/>
  <c r="W396" i="17"/>
  <c r="X396" i="17" s="1"/>
  <c r="W116" i="13"/>
  <c r="X116" i="13" s="1"/>
  <c r="V116" i="13"/>
  <c r="V117" i="13" s="1"/>
  <c r="W117" i="13"/>
  <c r="X117" i="13" s="1"/>
  <c r="W219" i="13"/>
  <c r="X219" i="13" s="1"/>
  <c r="U118" i="13"/>
  <c r="U119" i="13" s="1"/>
  <c r="V68" i="11"/>
  <c r="W68" i="11"/>
  <c r="X68" i="11" s="1"/>
  <c r="Y68" i="11" s="1"/>
  <c r="U69" i="11"/>
  <c r="W150" i="6"/>
  <c r="X150" i="6" s="1"/>
  <c r="Y150" i="6" s="1"/>
  <c r="V150" i="6"/>
  <c r="U151" i="6"/>
  <c r="V195" i="6"/>
  <c r="W195" i="6"/>
  <c r="X195" i="6" s="1"/>
  <c r="Y195" i="6" s="1"/>
  <c r="U196" i="6"/>
  <c r="V102" i="6"/>
  <c r="W102" i="6"/>
  <c r="X102" i="6" s="1"/>
  <c r="Y102" i="6" s="1"/>
  <c r="U103" i="6"/>
  <c r="W65" i="6"/>
  <c r="X65" i="6" s="1"/>
  <c r="Y65" i="6" s="1"/>
  <c r="V65" i="6"/>
  <c r="U66" i="6"/>
  <c r="W221" i="14"/>
  <c r="X221" i="14" s="1"/>
  <c r="Y221" i="14" s="1"/>
  <c r="V221" i="14"/>
  <c r="U222" i="14"/>
  <c r="V160" i="12"/>
  <c r="W160" i="12"/>
  <c r="X160" i="12" s="1"/>
  <c r="Y160" i="12" s="1"/>
  <c r="U161" i="12"/>
  <c r="V254" i="6"/>
  <c r="W254" i="6"/>
  <c r="X254" i="6" s="1"/>
  <c r="Y254" i="6" s="1"/>
  <c r="U255" i="6"/>
  <c r="V143" i="14"/>
  <c r="W143" i="14"/>
  <c r="X143" i="14" s="1"/>
  <c r="Y143" i="14" s="1"/>
  <c r="U144" i="14"/>
  <c r="V278" i="11"/>
  <c r="W278" i="11"/>
  <c r="X278" i="11" s="1"/>
  <c r="Y278" i="11" s="1"/>
  <c r="U279" i="11"/>
  <c r="V350" i="13"/>
  <c r="W350" i="13"/>
  <c r="X350" i="13" s="1"/>
  <c r="Y350" i="13" s="1"/>
  <c r="U351" i="13"/>
  <c r="W317" i="6"/>
  <c r="X317" i="6" s="1"/>
  <c r="Y317" i="6" s="1"/>
  <c r="V317" i="6"/>
  <c r="U318" i="6"/>
  <c r="V427" i="12"/>
  <c r="W427" i="12"/>
  <c r="X427" i="12" s="1"/>
  <c r="Y427" i="12" s="1"/>
  <c r="U428" i="12"/>
  <c r="V424" i="11"/>
  <c r="W424" i="11"/>
  <c r="X424" i="11" s="1"/>
  <c r="Y424" i="11" s="1"/>
  <c r="U425" i="11"/>
  <c r="W140" i="16"/>
  <c r="X140" i="16" s="1"/>
  <c r="Y140" i="16" s="1"/>
  <c r="V140" i="16"/>
  <c r="U141" i="16"/>
  <c r="W68" i="12"/>
  <c r="X68" i="12" s="1"/>
  <c r="Y68" i="12" s="1"/>
  <c r="V68" i="12"/>
  <c r="U69" i="12"/>
  <c r="W140" i="17"/>
  <c r="X140" i="17" s="1"/>
  <c r="Y140" i="17" s="1"/>
  <c r="V140" i="17"/>
  <c r="U141" i="17"/>
  <c r="V393" i="16"/>
  <c r="W393" i="16"/>
  <c r="X393" i="16" s="1"/>
  <c r="Y393" i="16" s="1"/>
  <c r="U394" i="16"/>
  <c r="V106" i="14"/>
  <c r="W106" i="14"/>
  <c r="X106" i="14" s="1"/>
  <c r="Y106" i="14" s="1"/>
  <c r="U107" i="14"/>
  <c r="V183" i="14"/>
  <c r="W183" i="14"/>
  <c r="X183" i="14" s="1"/>
  <c r="Y183" i="14" s="1"/>
  <c r="U184" i="14"/>
  <c r="W33" i="6"/>
  <c r="X33" i="6" s="1"/>
  <c r="Y33" i="6" s="1"/>
  <c r="V33" i="6"/>
  <c r="U34" i="6"/>
  <c r="V510" i="13"/>
  <c r="W510" i="13"/>
  <c r="X510" i="13" s="1"/>
  <c r="Y510" i="13" s="1"/>
  <c r="U511" i="13"/>
  <c r="V276" i="16"/>
  <c r="W276" i="16"/>
  <c r="X276" i="16" s="1"/>
  <c r="Y276" i="16" s="1"/>
  <c r="U277" i="16"/>
  <c r="W458" i="6"/>
  <c r="X458" i="6" s="1"/>
  <c r="Y458" i="6" s="1"/>
  <c r="V458" i="6"/>
  <c r="U459" i="6"/>
  <c r="V109" i="12"/>
  <c r="W109" i="12"/>
  <c r="X109" i="12" s="1"/>
  <c r="Y109" i="12" s="1"/>
  <c r="U110" i="12"/>
  <c r="V34" i="16"/>
  <c r="W34" i="16"/>
  <c r="X34" i="16" s="1"/>
  <c r="Y34" i="16" s="1"/>
  <c r="U35" i="16"/>
  <c r="V508" i="12"/>
  <c r="W508" i="12"/>
  <c r="X508" i="12" s="1"/>
  <c r="Y508" i="12" s="1"/>
  <c r="U509" i="12"/>
  <c r="W280" i="12"/>
  <c r="X280" i="12" s="1"/>
  <c r="Y280" i="12" s="1"/>
  <c r="V280" i="12"/>
  <c r="U281" i="12"/>
  <c r="V66" i="16"/>
  <c r="W66" i="16"/>
  <c r="X66" i="16" s="1"/>
  <c r="Y66" i="16" s="1"/>
  <c r="U67" i="16"/>
  <c r="W356" i="11"/>
  <c r="X356" i="11" s="1"/>
  <c r="Y356" i="11" s="1"/>
  <c r="V356" i="11"/>
  <c r="U357" i="11"/>
  <c r="V38" i="12"/>
  <c r="W38" i="12"/>
  <c r="X38" i="12" s="1"/>
  <c r="Y38" i="12" s="1"/>
  <c r="U39" i="12"/>
  <c r="W278" i="13"/>
  <c r="X278" i="13" s="1"/>
  <c r="Y278" i="13" s="1"/>
  <c r="V278" i="13"/>
  <c r="U279" i="13"/>
  <c r="W109" i="16"/>
  <c r="X109" i="16" s="1"/>
  <c r="Y109" i="16" s="1"/>
  <c r="V109" i="16"/>
  <c r="U110" i="16"/>
  <c r="V395" i="14"/>
  <c r="W395" i="14"/>
  <c r="X395" i="14" s="1"/>
  <c r="Y395" i="14" s="1"/>
  <c r="U396" i="14"/>
  <c r="W109" i="17"/>
  <c r="X109" i="17" s="1"/>
  <c r="Y109" i="17" s="1"/>
  <c r="V109" i="17"/>
  <c r="U110" i="17"/>
  <c r="W65" i="13"/>
  <c r="X65" i="13" s="1"/>
  <c r="Y65" i="13" s="1"/>
  <c r="V65" i="13"/>
  <c r="U66" i="13"/>
  <c r="V39" i="14"/>
  <c r="W39" i="14"/>
  <c r="X39" i="14" s="1"/>
  <c r="Y39" i="14" s="1"/>
  <c r="U40" i="14"/>
  <c r="V36" i="11"/>
  <c r="W36" i="11"/>
  <c r="X36" i="11" s="1"/>
  <c r="Y36" i="11" s="1"/>
  <c r="U37" i="11"/>
  <c r="W506" i="11"/>
  <c r="X506" i="11" s="1"/>
  <c r="Y506" i="11" s="1"/>
  <c r="V506" i="11"/>
  <c r="U507" i="11"/>
  <c r="V157" i="11"/>
  <c r="W157" i="11"/>
  <c r="X157" i="11" s="1"/>
  <c r="Y157" i="11" s="1"/>
  <c r="U158" i="11"/>
  <c r="V69" i="14"/>
  <c r="W69" i="14"/>
  <c r="X69" i="14" s="1"/>
  <c r="Y69" i="14" s="1"/>
  <c r="U70" i="14"/>
  <c r="W40" i="17"/>
  <c r="X40" i="17" s="1"/>
  <c r="Y40" i="17" s="1"/>
  <c r="V40" i="17"/>
  <c r="U41" i="17"/>
  <c r="Y123" i="18" l="1"/>
  <c r="Y124" i="18" s="1"/>
  <c r="V161" i="10"/>
  <c r="Y269" i="18"/>
  <c r="Y270" i="18" s="1"/>
  <c r="W59" i="18"/>
  <c r="X59" i="18" s="1"/>
  <c r="Y59" i="18" s="1"/>
  <c r="Y58" i="18"/>
  <c r="W60" i="18"/>
  <c r="X60" i="18" s="1"/>
  <c r="U61" i="18"/>
  <c r="W61" i="18" s="1"/>
  <c r="X61" i="18" s="1"/>
  <c r="Y66" i="9"/>
  <c r="U331" i="18"/>
  <c r="V330" i="18"/>
  <c r="W330" i="18"/>
  <c r="X330" i="18" s="1"/>
  <c r="Y330" i="18" s="1"/>
  <c r="Y125" i="18"/>
  <c r="Y148" i="7"/>
  <c r="V59" i="18"/>
  <c r="V60" i="18" s="1"/>
  <c r="U126" i="18"/>
  <c r="V125" i="18"/>
  <c r="W166" i="18"/>
  <c r="X166" i="18" s="1"/>
  <c r="V211" i="18"/>
  <c r="W211" i="18"/>
  <c r="X211" i="18" s="1"/>
  <c r="Y211" i="18" s="1"/>
  <c r="U212" i="18"/>
  <c r="Y37" i="7"/>
  <c r="V271" i="18"/>
  <c r="W271" i="18"/>
  <c r="X271" i="18" s="1"/>
  <c r="U272" i="18"/>
  <c r="U273" i="18" s="1"/>
  <c r="U167" i="18"/>
  <c r="V86" i="18"/>
  <c r="W86" i="18"/>
  <c r="X86" i="18" s="1"/>
  <c r="Y86" i="18" s="1"/>
  <c r="U87" i="18"/>
  <c r="U88" i="18" s="1"/>
  <c r="W165" i="18"/>
  <c r="X165" i="18" s="1"/>
  <c r="Y165" i="18" s="1"/>
  <c r="V165" i="18"/>
  <c r="V166" i="18" s="1"/>
  <c r="U168" i="18"/>
  <c r="V390" i="18"/>
  <c r="W390" i="18"/>
  <c r="X390" i="18" s="1"/>
  <c r="Y390" i="18" s="1"/>
  <c r="U391" i="18"/>
  <c r="Y182" i="17"/>
  <c r="U333" i="17"/>
  <c r="Y329" i="17"/>
  <c r="Y330" i="17" s="1"/>
  <c r="W332" i="17"/>
  <c r="X332" i="17" s="1"/>
  <c r="W331" i="17"/>
  <c r="X331" i="17" s="1"/>
  <c r="V331" i="17"/>
  <c r="V332" i="17" s="1"/>
  <c r="U184" i="16"/>
  <c r="W184" i="16" s="1"/>
  <c r="X184" i="16" s="1"/>
  <c r="Y329" i="16"/>
  <c r="Y116" i="13"/>
  <c r="Y217" i="13"/>
  <c r="Y218" i="13" s="1"/>
  <c r="Y219" i="13" s="1"/>
  <c r="Y217" i="11"/>
  <c r="U109" i="11"/>
  <c r="W109" i="11" s="1"/>
  <c r="X109" i="11" s="1"/>
  <c r="W108" i="11"/>
  <c r="X108" i="11" s="1"/>
  <c r="Y108" i="11" s="1"/>
  <c r="Y73" i="10"/>
  <c r="Y485" i="10"/>
  <c r="Y161" i="10"/>
  <c r="Y36" i="8"/>
  <c r="U39" i="8"/>
  <c r="U430" i="13"/>
  <c r="V429" i="13"/>
  <c r="W429" i="13"/>
  <c r="X429" i="13" s="1"/>
  <c r="Y429" i="13" s="1"/>
  <c r="Y349" i="12"/>
  <c r="Y350" i="12" s="1"/>
  <c r="Y351" i="12" s="1"/>
  <c r="W106" i="9"/>
  <c r="X106" i="9" s="1"/>
  <c r="Y106" i="9" s="1"/>
  <c r="V106" i="9"/>
  <c r="U107" i="9"/>
  <c r="U352" i="12"/>
  <c r="W352" i="12" s="1"/>
  <c r="X352" i="12" s="1"/>
  <c r="U41" i="9"/>
  <c r="U42" i="9" s="1"/>
  <c r="V40" i="9"/>
  <c r="U273" i="14"/>
  <c r="W272" i="14"/>
  <c r="X272" i="14" s="1"/>
  <c r="Y272" i="14" s="1"/>
  <c r="V272" i="14"/>
  <c r="W263" i="9"/>
  <c r="X263" i="9" s="1"/>
  <c r="U264" i="9"/>
  <c r="W264" i="9" s="1"/>
  <c r="X264" i="9" s="1"/>
  <c r="V351" i="12"/>
  <c r="W277" i="17"/>
  <c r="X277" i="17" s="1"/>
  <c r="Y277" i="17" s="1"/>
  <c r="U278" i="17"/>
  <c r="U279" i="17" s="1"/>
  <c r="V277" i="17"/>
  <c r="V262" i="9"/>
  <c r="V263" i="9" s="1"/>
  <c r="W262" i="9"/>
  <c r="X262" i="9" s="1"/>
  <c r="Y262" i="9" s="1"/>
  <c r="V183" i="17"/>
  <c r="W183" i="17"/>
  <c r="X183" i="17" s="1"/>
  <c r="Y183" i="17" s="1"/>
  <c r="U184" i="17"/>
  <c r="U471" i="9"/>
  <c r="W471" i="9" s="1"/>
  <c r="X471" i="9" s="1"/>
  <c r="V183" i="16"/>
  <c r="W330" i="16"/>
  <c r="X330" i="16" s="1"/>
  <c r="V330" i="16"/>
  <c r="U331" i="16"/>
  <c r="Y40" i="13"/>
  <c r="U226" i="17"/>
  <c r="W225" i="17"/>
  <c r="X225" i="17" s="1"/>
  <c r="V225" i="17"/>
  <c r="Y224" i="17"/>
  <c r="Y182" i="16"/>
  <c r="Y183" i="16" s="1"/>
  <c r="Y468" i="9"/>
  <c r="U456" i="8"/>
  <c r="W456" i="8" s="1"/>
  <c r="X456" i="8" s="1"/>
  <c r="W455" i="8"/>
  <c r="X455" i="8" s="1"/>
  <c r="W41" i="13"/>
  <c r="X41" i="13" s="1"/>
  <c r="V41" i="13"/>
  <c r="U42" i="13"/>
  <c r="U164" i="13"/>
  <c r="U165" i="13" s="1"/>
  <c r="W163" i="13"/>
  <c r="X163" i="13" s="1"/>
  <c r="Y163" i="13" s="1"/>
  <c r="V163" i="13"/>
  <c r="W222" i="16"/>
  <c r="X222" i="16" s="1"/>
  <c r="Y222" i="16" s="1"/>
  <c r="U223" i="16"/>
  <c r="V222" i="16"/>
  <c r="Y396" i="17"/>
  <c r="Y397" i="17" s="1"/>
  <c r="U329" i="14"/>
  <c r="W328" i="14"/>
  <c r="X328" i="14" s="1"/>
  <c r="Y328" i="14" s="1"/>
  <c r="V328" i="14"/>
  <c r="Y38" i="9"/>
  <c r="Y39" i="9" s="1"/>
  <c r="Y40" i="9" s="1"/>
  <c r="W409" i="10"/>
  <c r="X409" i="10" s="1"/>
  <c r="Y409" i="10" s="1"/>
  <c r="V409" i="10"/>
  <c r="U410" i="10"/>
  <c r="V218" i="11"/>
  <c r="W218" i="11"/>
  <c r="X218" i="11" s="1"/>
  <c r="Y218" i="11" s="1"/>
  <c r="U219" i="11"/>
  <c r="Y224" i="12"/>
  <c r="V455" i="7"/>
  <c r="V194" i="8"/>
  <c r="U195" i="8"/>
  <c r="W194" i="8"/>
  <c r="X194" i="8" s="1"/>
  <c r="Y194" i="8" s="1"/>
  <c r="V251" i="7"/>
  <c r="W251" i="7"/>
  <c r="X251" i="7" s="1"/>
  <c r="Y251" i="7" s="1"/>
  <c r="U252" i="7"/>
  <c r="U456" i="7"/>
  <c r="W455" i="7"/>
  <c r="X455" i="7" s="1"/>
  <c r="Y455" i="7" s="1"/>
  <c r="U384" i="7"/>
  <c r="V383" i="7"/>
  <c r="W383" i="7"/>
  <c r="X383" i="7" s="1"/>
  <c r="Y383" i="7" s="1"/>
  <c r="W104" i="8"/>
  <c r="X104" i="8" s="1"/>
  <c r="Y104" i="8" s="1"/>
  <c r="V104" i="8"/>
  <c r="U105" i="8"/>
  <c r="V338" i="10"/>
  <c r="W338" i="10"/>
  <c r="X338" i="10" s="1"/>
  <c r="Y338" i="10" s="1"/>
  <c r="U339" i="10"/>
  <c r="W210" i="10"/>
  <c r="X210" i="10" s="1"/>
  <c r="Y210" i="10" s="1"/>
  <c r="V210" i="10"/>
  <c r="U211" i="10"/>
  <c r="Y331" i="9"/>
  <c r="W152" i="9"/>
  <c r="X152" i="9" s="1"/>
  <c r="Y152" i="9" s="1"/>
  <c r="V152" i="9"/>
  <c r="U153" i="9"/>
  <c r="V469" i="9"/>
  <c r="V470" i="9" s="1"/>
  <c r="W469" i="9"/>
  <c r="X469" i="9" s="1"/>
  <c r="W146" i="8"/>
  <c r="X146" i="8" s="1"/>
  <c r="Y146" i="8" s="1"/>
  <c r="V146" i="8"/>
  <c r="U147" i="8"/>
  <c r="V37" i="8"/>
  <c r="V38" i="8" s="1"/>
  <c r="W37" i="8"/>
  <c r="X37" i="8" s="1"/>
  <c r="U185" i="16"/>
  <c r="U150" i="7"/>
  <c r="V149" i="7"/>
  <c r="W149" i="7"/>
  <c r="X149" i="7" s="1"/>
  <c r="Y149" i="7" s="1"/>
  <c r="W393" i="9"/>
  <c r="X393" i="9" s="1"/>
  <c r="Y393" i="9" s="1"/>
  <c r="V393" i="9"/>
  <c r="U394" i="9"/>
  <c r="W332" i="9"/>
  <c r="X332" i="9" s="1"/>
  <c r="V332" i="9"/>
  <c r="U317" i="7"/>
  <c r="V316" i="7"/>
  <c r="W316" i="7"/>
  <c r="X316" i="7" s="1"/>
  <c r="Y316" i="7" s="1"/>
  <c r="W225" i="12"/>
  <c r="X225" i="12" s="1"/>
  <c r="V225" i="12"/>
  <c r="U226" i="12"/>
  <c r="W454" i="8"/>
  <c r="X454" i="8" s="1"/>
  <c r="Y454" i="8" s="1"/>
  <c r="V454" i="8"/>
  <c r="V455" i="8" s="1"/>
  <c r="U333" i="9"/>
  <c r="W114" i="10"/>
  <c r="X114" i="10" s="1"/>
  <c r="Y114" i="10" s="1"/>
  <c r="V114" i="10"/>
  <c r="U115" i="10"/>
  <c r="W486" i="10"/>
  <c r="X486" i="10" s="1"/>
  <c r="Y486" i="10" s="1"/>
  <c r="V486" i="10"/>
  <c r="U487" i="10"/>
  <c r="V74" i="10"/>
  <c r="W74" i="10"/>
  <c r="X74" i="10" s="1"/>
  <c r="Y74" i="10" s="1"/>
  <c r="U75" i="10"/>
  <c r="W39" i="10"/>
  <c r="X39" i="10" s="1"/>
  <c r="Y39" i="10" s="1"/>
  <c r="V39" i="10"/>
  <c r="U40" i="10"/>
  <c r="V162" i="10"/>
  <c r="W162" i="10"/>
  <c r="X162" i="10" s="1"/>
  <c r="U163" i="10"/>
  <c r="W272" i="10"/>
  <c r="X272" i="10" s="1"/>
  <c r="Y272" i="10" s="1"/>
  <c r="V272" i="10"/>
  <c r="U273" i="10"/>
  <c r="V41" i="9"/>
  <c r="W67" i="9"/>
  <c r="X67" i="9" s="1"/>
  <c r="Y67" i="9" s="1"/>
  <c r="V67" i="9"/>
  <c r="U68" i="9"/>
  <c r="V207" i="9"/>
  <c r="W207" i="9"/>
  <c r="X207" i="9" s="1"/>
  <c r="Y207" i="9" s="1"/>
  <c r="U208" i="9"/>
  <c r="W257" i="8"/>
  <c r="X257" i="8" s="1"/>
  <c r="Y257" i="8" s="1"/>
  <c r="V257" i="8"/>
  <c r="U258" i="8"/>
  <c r="W39" i="8"/>
  <c r="X39" i="8" s="1"/>
  <c r="V317" i="8"/>
  <c r="W317" i="8"/>
  <c r="X317" i="8" s="1"/>
  <c r="Y317" i="8" s="1"/>
  <c r="U318" i="8"/>
  <c r="V66" i="8"/>
  <c r="W66" i="8"/>
  <c r="X66" i="8" s="1"/>
  <c r="Y66" i="8" s="1"/>
  <c r="U67" i="8"/>
  <c r="V382" i="8"/>
  <c r="W382" i="8"/>
  <c r="X382" i="8" s="1"/>
  <c r="Y382" i="8" s="1"/>
  <c r="U383" i="8"/>
  <c r="W200" i="7"/>
  <c r="X200" i="7" s="1"/>
  <c r="Y200" i="7" s="1"/>
  <c r="V200" i="7"/>
  <c r="V38" i="7"/>
  <c r="W38" i="7"/>
  <c r="X38" i="7" s="1"/>
  <c r="Y38" i="7" s="1"/>
  <c r="W119" i="13"/>
  <c r="X119" i="13" s="1"/>
  <c r="W384" i="6"/>
  <c r="X384" i="6" s="1"/>
  <c r="Y384" i="6" s="1"/>
  <c r="V384" i="6"/>
  <c r="U385" i="6"/>
  <c r="W70" i="17"/>
  <c r="X70" i="17" s="1"/>
  <c r="Y70" i="17" s="1"/>
  <c r="V70" i="17"/>
  <c r="U71" i="17"/>
  <c r="U221" i="13"/>
  <c r="W220" i="13"/>
  <c r="X220" i="13" s="1"/>
  <c r="V220" i="13"/>
  <c r="V398" i="17"/>
  <c r="W398" i="17"/>
  <c r="X398" i="17" s="1"/>
  <c r="Y117" i="13"/>
  <c r="U120" i="13"/>
  <c r="U121" i="13" s="1"/>
  <c r="U399" i="17"/>
  <c r="V118" i="13"/>
  <c r="V119" i="13" s="1"/>
  <c r="W118" i="13"/>
  <c r="X118" i="13" s="1"/>
  <c r="V158" i="11"/>
  <c r="W158" i="11"/>
  <c r="X158" i="11" s="1"/>
  <c r="Y158" i="11" s="1"/>
  <c r="U159" i="11"/>
  <c r="V357" i="11"/>
  <c r="W357" i="11"/>
  <c r="X357" i="11" s="1"/>
  <c r="Y357" i="11" s="1"/>
  <c r="U358" i="11"/>
  <c r="V394" i="16"/>
  <c r="W394" i="16"/>
  <c r="X394" i="16" s="1"/>
  <c r="Y394" i="16" s="1"/>
  <c r="U395" i="16"/>
  <c r="W428" i="12"/>
  <c r="X428" i="12" s="1"/>
  <c r="Y428" i="12" s="1"/>
  <c r="V428" i="12"/>
  <c r="U429" i="12"/>
  <c r="V66" i="6"/>
  <c r="W66" i="6"/>
  <c r="X66" i="6" s="1"/>
  <c r="Y66" i="6" s="1"/>
  <c r="U67" i="6"/>
  <c r="W40" i="14"/>
  <c r="X40" i="14" s="1"/>
  <c r="Y40" i="14" s="1"/>
  <c r="V40" i="14"/>
  <c r="U41" i="14"/>
  <c r="V509" i="12"/>
  <c r="W509" i="12"/>
  <c r="X509" i="12" s="1"/>
  <c r="Y509" i="12" s="1"/>
  <c r="U510" i="12"/>
  <c r="V511" i="13"/>
  <c r="W511" i="13"/>
  <c r="X511" i="13" s="1"/>
  <c r="Y511" i="13" s="1"/>
  <c r="U512" i="13"/>
  <c r="W69" i="12"/>
  <c r="X69" i="12" s="1"/>
  <c r="Y69" i="12" s="1"/>
  <c r="V69" i="12"/>
  <c r="U70" i="12"/>
  <c r="W351" i="13"/>
  <c r="X351" i="13" s="1"/>
  <c r="Y351" i="13" s="1"/>
  <c r="V351" i="13"/>
  <c r="U352" i="13"/>
  <c r="W222" i="14"/>
  <c r="X222" i="14" s="1"/>
  <c r="Y222" i="14" s="1"/>
  <c r="V222" i="14"/>
  <c r="U223" i="14"/>
  <c r="V41" i="17"/>
  <c r="W41" i="17"/>
  <c r="X41" i="17" s="1"/>
  <c r="Y41" i="17" s="1"/>
  <c r="U42" i="17"/>
  <c r="V110" i="17"/>
  <c r="W110" i="17"/>
  <c r="X110" i="17" s="1"/>
  <c r="Y110" i="17" s="1"/>
  <c r="U111" i="17"/>
  <c r="V39" i="12"/>
  <c r="W39" i="12"/>
  <c r="X39" i="12" s="1"/>
  <c r="Y39" i="12" s="1"/>
  <c r="U40" i="12"/>
  <c r="V110" i="12"/>
  <c r="W110" i="12"/>
  <c r="X110" i="12" s="1"/>
  <c r="Y110" i="12" s="1"/>
  <c r="U111" i="12"/>
  <c r="W141" i="16"/>
  <c r="X141" i="16" s="1"/>
  <c r="Y141" i="16" s="1"/>
  <c r="V141" i="16"/>
  <c r="U142" i="16"/>
  <c r="V144" i="14"/>
  <c r="W144" i="14"/>
  <c r="X144" i="14" s="1"/>
  <c r="Y144" i="14" s="1"/>
  <c r="U145" i="14"/>
  <c r="V69" i="11"/>
  <c r="W69" i="11"/>
  <c r="X69" i="11" s="1"/>
  <c r="Y69" i="11" s="1"/>
  <c r="U70" i="11"/>
  <c r="V507" i="11"/>
  <c r="W507" i="11"/>
  <c r="X507" i="11" s="1"/>
  <c r="Y507" i="11" s="1"/>
  <c r="U508" i="11"/>
  <c r="W396" i="14"/>
  <c r="X396" i="14" s="1"/>
  <c r="Y396" i="14" s="1"/>
  <c r="V396" i="14"/>
  <c r="U397" i="14"/>
  <c r="V67" i="16"/>
  <c r="W67" i="16"/>
  <c r="X67" i="16" s="1"/>
  <c r="Y67" i="16" s="1"/>
  <c r="U68" i="16"/>
  <c r="W459" i="6"/>
  <c r="X459" i="6" s="1"/>
  <c r="Y459" i="6" s="1"/>
  <c r="V459" i="6"/>
  <c r="U460" i="6"/>
  <c r="V141" i="17"/>
  <c r="W141" i="17"/>
  <c r="X141" i="17" s="1"/>
  <c r="Y141" i="17" s="1"/>
  <c r="U142" i="17"/>
  <c r="V161" i="12"/>
  <c r="W161" i="12"/>
  <c r="X161" i="12" s="1"/>
  <c r="Y161" i="12" s="1"/>
  <c r="U162" i="12"/>
  <c r="W103" i="6"/>
  <c r="X103" i="6" s="1"/>
  <c r="Y103" i="6" s="1"/>
  <c r="V103" i="6"/>
  <c r="U104" i="6"/>
  <c r="V279" i="13"/>
  <c r="W279" i="13"/>
  <c r="X279" i="13" s="1"/>
  <c r="Y279" i="13" s="1"/>
  <c r="U280" i="13"/>
  <c r="W34" i="6"/>
  <c r="X34" i="6" s="1"/>
  <c r="Y34" i="6" s="1"/>
  <c r="V34" i="6"/>
  <c r="U35" i="6"/>
  <c r="W196" i="6"/>
  <c r="X196" i="6" s="1"/>
  <c r="Y196" i="6" s="1"/>
  <c r="V196" i="6"/>
  <c r="U197" i="6"/>
  <c r="V70" i="14"/>
  <c r="W70" i="14"/>
  <c r="X70" i="14" s="1"/>
  <c r="Y70" i="14" s="1"/>
  <c r="U71" i="14"/>
  <c r="W107" i="14"/>
  <c r="X107" i="14" s="1"/>
  <c r="Y107" i="14" s="1"/>
  <c r="V107" i="14"/>
  <c r="U108" i="14"/>
  <c r="V425" i="11"/>
  <c r="W425" i="11"/>
  <c r="X425" i="11" s="1"/>
  <c r="Y425" i="11" s="1"/>
  <c r="U426" i="11"/>
  <c r="W255" i="6"/>
  <c r="X255" i="6" s="1"/>
  <c r="Y255" i="6" s="1"/>
  <c r="V255" i="6"/>
  <c r="U256" i="6"/>
  <c r="V37" i="11"/>
  <c r="W37" i="11"/>
  <c r="X37" i="11" s="1"/>
  <c r="Y37" i="11" s="1"/>
  <c r="U38" i="11"/>
  <c r="V110" i="16"/>
  <c r="W110" i="16"/>
  <c r="X110" i="16" s="1"/>
  <c r="Y110" i="16" s="1"/>
  <c r="U111" i="16"/>
  <c r="W281" i="12"/>
  <c r="X281" i="12" s="1"/>
  <c r="Y281" i="12" s="1"/>
  <c r="V281" i="12"/>
  <c r="U282" i="12"/>
  <c r="W277" i="16"/>
  <c r="X277" i="16" s="1"/>
  <c r="Y277" i="16" s="1"/>
  <c r="V277" i="16"/>
  <c r="U278" i="16"/>
  <c r="V318" i="6"/>
  <c r="W318" i="6"/>
  <c r="X318" i="6" s="1"/>
  <c r="Y318" i="6" s="1"/>
  <c r="U319" i="6"/>
  <c r="W66" i="13"/>
  <c r="X66" i="13" s="1"/>
  <c r="Y66" i="13" s="1"/>
  <c r="V66" i="13"/>
  <c r="U67" i="13"/>
  <c r="W35" i="16"/>
  <c r="X35" i="16" s="1"/>
  <c r="Y35" i="16" s="1"/>
  <c r="V35" i="16"/>
  <c r="U36" i="16"/>
  <c r="V184" i="14"/>
  <c r="W184" i="14"/>
  <c r="X184" i="14" s="1"/>
  <c r="Y184" i="14" s="1"/>
  <c r="U185" i="14"/>
  <c r="W279" i="11"/>
  <c r="X279" i="11" s="1"/>
  <c r="Y279" i="11" s="1"/>
  <c r="V279" i="11"/>
  <c r="U280" i="11"/>
  <c r="W151" i="6"/>
  <c r="X151" i="6" s="1"/>
  <c r="Y151" i="6" s="1"/>
  <c r="V151" i="6"/>
  <c r="U152" i="6"/>
  <c r="V61" i="18" l="1"/>
  <c r="U62" i="18"/>
  <c r="U63" i="18" s="1"/>
  <c r="W63" i="18" s="1"/>
  <c r="X63" i="18" s="1"/>
  <c r="Y271" i="18"/>
  <c r="Y60" i="18"/>
  <c r="Y61" i="18" s="1"/>
  <c r="V126" i="18"/>
  <c r="W41" i="9"/>
  <c r="X41" i="9" s="1"/>
  <c r="U472" i="9"/>
  <c r="W472" i="9" s="1"/>
  <c r="X472" i="9" s="1"/>
  <c r="U127" i="18"/>
  <c r="U128" i="18" s="1"/>
  <c r="W128" i="18" s="1"/>
  <c r="X128" i="18" s="1"/>
  <c r="V331" i="18"/>
  <c r="W331" i="18"/>
  <c r="X331" i="18" s="1"/>
  <c r="Y331" i="18" s="1"/>
  <c r="U332" i="18"/>
  <c r="W126" i="18"/>
  <c r="X126" i="18" s="1"/>
  <c r="Y126" i="18" s="1"/>
  <c r="U89" i="18"/>
  <c r="U90" i="18" s="1"/>
  <c r="W90" i="18" s="1"/>
  <c r="X90" i="18" s="1"/>
  <c r="W273" i="18"/>
  <c r="X273" i="18" s="1"/>
  <c r="U274" i="18"/>
  <c r="U275" i="18" s="1"/>
  <c r="U276" i="18" s="1"/>
  <c r="W276" i="18" s="1"/>
  <c r="X276" i="18" s="1"/>
  <c r="W62" i="18"/>
  <c r="X62" i="18" s="1"/>
  <c r="V167" i="18"/>
  <c r="V168" i="18" s="1"/>
  <c r="W167" i="18"/>
  <c r="X167" i="18" s="1"/>
  <c r="W168" i="18"/>
  <c r="X168" i="18" s="1"/>
  <c r="U169" i="18"/>
  <c r="V272" i="18"/>
  <c r="V273" i="18" s="1"/>
  <c r="W272" i="18"/>
  <c r="X272" i="18" s="1"/>
  <c r="Y272" i="18" s="1"/>
  <c r="W88" i="18"/>
  <c r="X88" i="18" s="1"/>
  <c r="V212" i="18"/>
  <c r="W212" i="18"/>
  <c r="X212" i="18" s="1"/>
  <c r="Y212" i="18" s="1"/>
  <c r="U213" i="18"/>
  <c r="Y166" i="18"/>
  <c r="W87" i="18"/>
  <c r="X87" i="18" s="1"/>
  <c r="Y87" i="18" s="1"/>
  <c r="V87" i="18"/>
  <c r="V88" i="18" s="1"/>
  <c r="V391" i="18"/>
  <c r="W391" i="18"/>
  <c r="X391" i="18" s="1"/>
  <c r="Y391" i="18" s="1"/>
  <c r="U392" i="18"/>
  <c r="Y162" i="10"/>
  <c r="Y330" i="16"/>
  <c r="Y331" i="17"/>
  <c r="Y332" i="17" s="1"/>
  <c r="W333" i="17"/>
  <c r="X333" i="17" s="1"/>
  <c r="V333" i="17"/>
  <c r="U334" i="17"/>
  <c r="V184" i="16"/>
  <c r="V185" i="16" s="1"/>
  <c r="U110" i="11"/>
  <c r="U111" i="11" s="1"/>
  <c r="W111" i="11" s="1"/>
  <c r="X111" i="11" s="1"/>
  <c r="V109" i="11"/>
  <c r="Y109" i="11"/>
  <c r="V352" i="12"/>
  <c r="V39" i="8"/>
  <c r="V471" i="9"/>
  <c r="Y37" i="8"/>
  <c r="Y38" i="8" s="1"/>
  <c r="Y455" i="8"/>
  <c r="Y456" i="8" s="1"/>
  <c r="U40" i="8"/>
  <c r="W40" i="8" s="1"/>
  <c r="X40" i="8" s="1"/>
  <c r="Y41" i="13"/>
  <c r="U457" i="8"/>
  <c r="V456" i="8"/>
  <c r="V430" i="13"/>
  <c r="W430" i="13"/>
  <c r="X430" i="13" s="1"/>
  <c r="Y430" i="13" s="1"/>
  <c r="U431" i="13"/>
  <c r="W107" i="9"/>
  <c r="X107" i="9" s="1"/>
  <c r="Y107" i="9" s="1"/>
  <c r="U108" i="9"/>
  <c r="V107" i="9"/>
  <c r="Y225" i="17"/>
  <c r="U353" i="12"/>
  <c r="W353" i="12" s="1"/>
  <c r="X353" i="12" s="1"/>
  <c r="U265" i="9"/>
  <c r="W265" i="9" s="1"/>
  <c r="X265" i="9" s="1"/>
  <c r="Y469" i="9"/>
  <c r="Y470" i="9" s="1"/>
  <c r="Y471" i="9" s="1"/>
  <c r="U280" i="17"/>
  <c r="U281" i="17" s="1"/>
  <c r="U282" i="17" s="1"/>
  <c r="W279" i="17"/>
  <c r="X279" i="17" s="1"/>
  <c r="V273" i="14"/>
  <c r="W273" i="14"/>
  <c r="X273" i="14" s="1"/>
  <c r="Y273" i="14" s="1"/>
  <c r="U274" i="14"/>
  <c r="V264" i="9"/>
  <c r="Y263" i="9"/>
  <c r="Y264" i="9" s="1"/>
  <c r="Y352" i="12"/>
  <c r="Y225" i="12"/>
  <c r="W278" i="17"/>
  <c r="X278" i="17" s="1"/>
  <c r="Y278" i="17" s="1"/>
  <c r="V278" i="17"/>
  <c r="V279" i="17" s="1"/>
  <c r="U185" i="17"/>
  <c r="V184" i="17"/>
  <c r="W184" i="17"/>
  <c r="X184" i="17" s="1"/>
  <c r="Y184" i="17" s="1"/>
  <c r="W331" i="16"/>
  <c r="X331" i="16" s="1"/>
  <c r="V331" i="16"/>
  <c r="U332" i="16"/>
  <c r="Y398" i="17"/>
  <c r="Y184" i="16"/>
  <c r="V226" i="17"/>
  <c r="W226" i="17"/>
  <c r="X226" i="17" s="1"/>
  <c r="Y226" i="17" s="1"/>
  <c r="U227" i="17"/>
  <c r="W165" i="13"/>
  <c r="X165" i="13" s="1"/>
  <c r="V164" i="13"/>
  <c r="V165" i="13" s="1"/>
  <c r="Y39" i="8"/>
  <c r="Y118" i="13"/>
  <c r="Y119" i="13" s="1"/>
  <c r="V329" i="14"/>
  <c r="W329" i="14"/>
  <c r="X329" i="14" s="1"/>
  <c r="Y329" i="14" s="1"/>
  <c r="U330" i="14"/>
  <c r="W164" i="13"/>
  <c r="X164" i="13" s="1"/>
  <c r="Y164" i="13" s="1"/>
  <c r="U166" i="13"/>
  <c r="U167" i="13" s="1"/>
  <c r="V42" i="13"/>
  <c r="W42" i="13"/>
  <c r="X42" i="13" s="1"/>
  <c r="Y42" i="13" s="1"/>
  <c r="U43" i="13"/>
  <c r="V223" i="16"/>
  <c r="W223" i="16"/>
  <c r="X223" i="16" s="1"/>
  <c r="Y223" i="16" s="1"/>
  <c r="U224" i="16"/>
  <c r="V333" i="9"/>
  <c r="W333" i="9"/>
  <c r="X333" i="9" s="1"/>
  <c r="V147" i="8"/>
  <c r="W147" i="8"/>
  <c r="X147" i="8" s="1"/>
  <c r="Y147" i="8" s="1"/>
  <c r="U148" i="8"/>
  <c r="W219" i="11"/>
  <c r="X219" i="11" s="1"/>
  <c r="Y219" i="11" s="1"/>
  <c r="V219" i="11"/>
  <c r="U220" i="11"/>
  <c r="Y41" i="9"/>
  <c r="U318" i="7"/>
  <c r="V317" i="7"/>
  <c r="W317" i="7"/>
  <c r="X317" i="7" s="1"/>
  <c r="Y317" i="7" s="1"/>
  <c r="W339" i="10"/>
  <c r="X339" i="10" s="1"/>
  <c r="Y339" i="10" s="1"/>
  <c r="V339" i="10"/>
  <c r="U340" i="10"/>
  <c r="U341" i="10" s="1"/>
  <c r="V252" i="7"/>
  <c r="U334" i="9"/>
  <c r="U151" i="7"/>
  <c r="V150" i="7"/>
  <c r="W150" i="7"/>
  <c r="X150" i="7" s="1"/>
  <c r="Y150" i="7" s="1"/>
  <c r="U385" i="7"/>
  <c r="V384" i="7"/>
  <c r="W384" i="7"/>
  <c r="X384" i="7" s="1"/>
  <c r="Y384" i="7" s="1"/>
  <c r="W226" i="12"/>
  <c r="X226" i="12" s="1"/>
  <c r="V226" i="12"/>
  <c r="U227" i="12"/>
  <c r="V211" i="10"/>
  <c r="W211" i="10"/>
  <c r="X211" i="10" s="1"/>
  <c r="Y211" i="10" s="1"/>
  <c r="U212" i="10"/>
  <c r="W195" i="8"/>
  <c r="X195" i="8" s="1"/>
  <c r="Y195" i="8" s="1"/>
  <c r="V195" i="8"/>
  <c r="U196" i="8"/>
  <c r="V410" i="10"/>
  <c r="W410" i="10"/>
  <c r="X410" i="10" s="1"/>
  <c r="Y410" i="10" s="1"/>
  <c r="U411" i="10"/>
  <c r="Y332" i="9"/>
  <c r="Y220" i="13"/>
  <c r="W394" i="9"/>
  <c r="X394" i="9" s="1"/>
  <c r="Y394" i="9" s="1"/>
  <c r="V394" i="9"/>
  <c r="U395" i="9"/>
  <c r="U396" i="9" s="1"/>
  <c r="W185" i="16"/>
  <c r="X185" i="16" s="1"/>
  <c r="U186" i="16"/>
  <c r="U106" i="8"/>
  <c r="W105" i="8"/>
  <c r="X105" i="8" s="1"/>
  <c r="Y105" i="8" s="1"/>
  <c r="V105" i="8"/>
  <c r="U457" i="7"/>
  <c r="W456" i="7"/>
  <c r="X456" i="7" s="1"/>
  <c r="Y456" i="7" s="1"/>
  <c r="V456" i="7"/>
  <c r="V153" i="9"/>
  <c r="W153" i="9"/>
  <c r="X153" i="9" s="1"/>
  <c r="Y153" i="9" s="1"/>
  <c r="U154" i="9"/>
  <c r="U253" i="7"/>
  <c r="W252" i="7"/>
  <c r="X252" i="7" s="1"/>
  <c r="Y252" i="7" s="1"/>
  <c r="W163" i="10"/>
  <c r="X163" i="10" s="1"/>
  <c r="Y163" i="10" s="1"/>
  <c r="V163" i="10"/>
  <c r="U164" i="10"/>
  <c r="W75" i="10"/>
  <c r="X75" i="10" s="1"/>
  <c r="Y75" i="10" s="1"/>
  <c r="V75" i="10"/>
  <c r="U76" i="10"/>
  <c r="V273" i="10"/>
  <c r="W273" i="10"/>
  <c r="X273" i="10" s="1"/>
  <c r="Y273" i="10" s="1"/>
  <c r="U274" i="10"/>
  <c r="V115" i="10"/>
  <c r="W115" i="10"/>
  <c r="X115" i="10" s="1"/>
  <c r="Y115" i="10" s="1"/>
  <c r="U116" i="10"/>
  <c r="V40" i="10"/>
  <c r="W40" i="10"/>
  <c r="X40" i="10" s="1"/>
  <c r="Y40" i="10" s="1"/>
  <c r="U41" i="10"/>
  <c r="W487" i="10"/>
  <c r="X487" i="10" s="1"/>
  <c r="Y487" i="10" s="1"/>
  <c r="V487" i="10"/>
  <c r="U488" i="10"/>
  <c r="W68" i="9"/>
  <c r="X68" i="9" s="1"/>
  <c r="Y68" i="9" s="1"/>
  <c r="V68" i="9"/>
  <c r="U69" i="9"/>
  <c r="W42" i="9"/>
  <c r="X42" i="9" s="1"/>
  <c r="V42" i="9"/>
  <c r="U43" i="9"/>
  <c r="W208" i="9"/>
  <c r="X208" i="9" s="1"/>
  <c r="Y208" i="9" s="1"/>
  <c r="V208" i="9"/>
  <c r="U209" i="9"/>
  <c r="W383" i="8"/>
  <c r="X383" i="8" s="1"/>
  <c r="Y383" i="8" s="1"/>
  <c r="V383" i="8"/>
  <c r="U384" i="8"/>
  <c r="V318" i="8"/>
  <c r="W318" i="8"/>
  <c r="X318" i="8" s="1"/>
  <c r="Y318" i="8" s="1"/>
  <c r="U319" i="8"/>
  <c r="W67" i="8"/>
  <c r="X67" i="8" s="1"/>
  <c r="Y67" i="8" s="1"/>
  <c r="V67" i="8"/>
  <c r="U68" i="8"/>
  <c r="V258" i="8"/>
  <c r="W258" i="8"/>
  <c r="X258" i="8" s="1"/>
  <c r="Y258" i="8" s="1"/>
  <c r="U259" i="8"/>
  <c r="U41" i="8"/>
  <c r="V201" i="7"/>
  <c r="W201" i="7"/>
  <c r="X201" i="7" s="1"/>
  <c r="Y201" i="7" s="1"/>
  <c r="V39" i="7"/>
  <c r="W39" i="7"/>
  <c r="X39" i="7" s="1"/>
  <c r="Y39" i="7" s="1"/>
  <c r="W385" i="6"/>
  <c r="X385" i="6" s="1"/>
  <c r="Y385" i="6" s="1"/>
  <c r="V385" i="6"/>
  <c r="U386" i="6"/>
  <c r="V399" i="17"/>
  <c r="U400" i="17"/>
  <c r="W399" i="17"/>
  <c r="X399" i="17" s="1"/>
  <c r="W221" i="13"/>
  <c r="X221" i="13" s="1"/>
  <c r="U222" i="13"/>
  <c r="V221" i="13"/>
  <c r="W71" i="17"/>
  <c r="X71" i="17" s="1"/>
  <c r="Y71" i="17" s="1"/>
  <c r="V71" i="17"/>
  <c r="U72" i="17"/>
  <c r="W120" i="13"/>
  <c r="X120" i="13" s="1"/>
  <c r="V120" i="13"/>
  <c r="V121" i="13" s="1"/>
  <c r="U122" i="13"/>
  <c r="W121" i="13"/>
  <c r="X121" i="13" s="1"/>
  <c r="V71" i="14"/>
  <c r="W71" i="14"/>
  <c r="X71" i="14" s="1"/>
  <c r="Y71" i="14" s="1"/>
  <c r="U72" i="14"/>
  <c r="V104" i="6"/>
  <c r="W104" i="6"/>
  <c r="X104" i="6" s="1"/>
  <c r="Y104" i="6" s="1"/>
  <c r="U105" i="6"/>
  <c r="V70" i="11"/>
  <c r="W70" i="11"/>
  <c r="X70" i="11" s="1"/>
  <c r="Y70" i="11" s="1"/>
  <c r="U71" i="11"/>
  <c r="V67" i="6"/>
  <c r="W67" i="6"/>
  <c r="X67" i="6" s="1"/>
  <c r="Y67" i="6" s="1"/>
  <c r="U68" i="6"/>
  <c r="V426" i="11"/>
  <c r="W426" i="11"/>
  <c r="X426" i="11" s="1"/>
  <c r="Y426" i="11" s="1"/>
  <c r="U427" i="11"/>
  <c r="W142" i="17"/>
  <c r="X142" i="17" s="1"/>
  <c r="Y142" i="17" s="1"/>
  <c r="V142" i="17"/>
  <c r="U143" i="17"/>
  <c r="V70" i="12"/>
  <c r="W70" i="12"/>
  <c r="X70" i="12" s="1"/>
  <c r="Y70" i="12" s="1"/>
  <c r="U71" i="12"/>
  <c r="V395" i="16"/>
  <c r="W395" i="16"/>
  <c r="X395" i="16" s="1"/>
  <c r="Y395" i="16" s="1"/>
  <c r="U396" i="16"/>
  <c r="W111" i="16"/>
  <c r="X111" i="16" s="1"/>
  <c r="Y111" i="16" s="1"/>
  <c r="V111" i="16"/>
  <c r="U112" i="16"/>
  <c r="W280" i="13"/>
  <c r="X280" i="13" s="1"/>
  <c r="Y280" i="13" s="1"/>
  <c r="V280" i="13"/>
  <c r="U281" i="13"/>
  <c r="V397" i="14"/>
  <c r="W397" i="14"/>
  <c r="X397" i="14" s="1"/>
  <c r="Y397" i="14" s="1"/>
  <c r="U398" i="14"/>
  <c r="W111" i="17"/>
  <c r="X111" i="17" s="1"/>
  <c r="Y111" i="17" s="1"/>
  <c r="V111" i="17"/>
  <c r="U112" i="17"/>
  <c r="W152" i="6"/>
  <c r="X152" i="6" s="1"/>
  <c r="Y152" i="6" s="1"/>
  <c r="V152" i="6"/>
  <c r="U153" i="6"/>
  <c r="W197" i="6"/>
  <c r="X197" i="6" s="1"/>
  <c r="Y197" i="6" s="1"/>
  <c r="V197" i="6"/>
  <c r="U198" i="6"/>
  <c r="W162" i="12"/>
  <c r="X162" i="12" s="1"/>
  <c r="Y162" i="12" s="1"/>
  <c r="V162" i="12"/>
  <c r="U163" i="12"/>
  <c r="W145" i="14"/>
  <c r="X145" i="14" s="1"/>
  <c r="Y145" i="14" s="1"/>
  <c r="V145" i="14"/>
  <c r="U146" i="14"/>
  <c r="W223" i="14"/>
  <c r="X223" i="14" s="1"/>
  <c r="Y223" i="14" s="1"/>
  <c r="V223" i="14"/>
  <c r="U224" i="14"/>
  <c r="V278" i="16"/>
  <c r="W278" i="16"/>
  <c r="X278" i="16" s="1"/>
  <c r="Y278" i="16" s="1"/>
  <c r="U279" i="16"/>
  <c r="W108" i="14"/>
  <c r="X108" i="14" s="1"/>
  <c r="Y108" i="14" s="1"/>
  <c r="V108" i="14"/>
  <c r="U109" i="14"/>
  <c r="W35" i="6"/>
  <c r="X35" i="6" s="1"/>
  <c r="Y35" i="6" s="1"/>
  <c r="V35" i="6"/>
  <c r="U36" i="6"/>
  <c r="V460" i="6"/>
  <c r="W460" i="6"/>
  <c r="X460" i="6" s="1"/>
  <c r="Y460" i="6" s="1"/>
  <c r="U461" i="6"/>
  <c r="V111" i="12"/>
  <c r="W111" i="12"/>
  <c r="X111" i="12" s="1"/>
  <c r="Y111" i="12" s="1"/>
  <c r="U112" i="12"/>
  <c r="W512" i="13"/>
  <c r="X512" i="13" s="1"/>
  <c r="Y512" i="13" s="1"/>
  <c r="V512" i="13"/>
  <c r="U513" i="13"/>
  <c r="V185" i="14"/>
  <c r="W185" i="14"/>
  <c r="X185" i="14" s="1"/>
  <c r="Y185" i="14" s="1"/>
  <c r="U186" i="14"/>
  <c r="V67" i="13"/>
  <c r="W67" i="13"/>
  <c r="X67" i="13" s="1"/>
  <c r="Y67" i="13" s="1"/>
  <c r="U68" i="13"/>
  <c r="V38" i="11"/>
  <c r="W38" i="11"/>
  <c r="X38" i="11" s="1"/>
  <c r="Y38" i="11" s="1"/>
  <c r="U39" i="11"/>
  <c r="W508" i="11"/>
  <c r="X508" i="11" s="1"/>
  <c r="Y508" i="11" s="1"/>
  <c r="V508" i="11"/>
  <c r="U509" i="11"/>
  <c r="W42" i="17"/>
  <c r="X42" i="17" s="1"/>
  <c r="Y42" i="17" s="1"/>
  <c r="V42" i="17"/>
  <c r="U43" i="17"/>
  <c r="W41" i="14"/>
  <c r="X41" i="14" s="1"/>
  <c r="Y41" i="14" s="1"/>
  <c r="V41" i="14"/>
  <c r="U42" i="14"/>
  <c r="W159" i="11"/>
  <c r="X159" i="11" s="1"/>
  <c r="Y159" i="11" s="1"/>
  <c r="V159" i="11"/>
  <c r="U160" i="11"/>
  <c r="V280" i="11"/>
  <c r="W280" i="11"/>
  <c r="X280" i="11" s="1"/>
  <c r="Y280" i="11" s="1"/>
  <c r="U281" i="11"/>
  <c r="W319" i="6"/>
  <c r="X319" i="6" s="1"/>
  <c r="Y319" i="6" s="1"/>
  <c r="V319" i="6"/>
  <c r="U320" i="6"/>
  <c r="V256" i="6"/>
  <c r="W256" i="6"/>
  <c r="X256" i="6" s="1"/>
  <c r="Y256" i="6" s="1"/>
  <c r="U257" i="6"/>
  <c r="W142" i="16"/>
  <c r="X142" i="16" s="1"/>
  <c r="Y142" i="16" s="1"/>
  <c r="V142" i="16"/>
  <c r="U143" i="16"/>
  <c r="V352" i="13"/>
  <c r="W352" i="13"/>
  <c r="X352" i="13" s="1"/>
  <c r="Y352" i="13" s="1"/>
  <c r="U353" i="13"/>
  <c r="V429" i="12"/>
  <c r="W429" i="12"/>
  <c r="X429" i="12" s="1"/>
  <c r="Y429" i="12" s="1"/>
  <c r="U430" i="12"/>
  <c r="V36" i="16"/>
  <c r="W36" i="16"/>
  <c r="X36" i="16" s="1"/>
  <c r="Y36" i="16" s="1"/>
  <c r="U37" i="16"/>
  <c r="W282" i="12"/>
  <c r="X282" i="12" s="1"/>
  <c r="Y282" i="12" s="1"/>
  <c r="V282" i="12"/>
  <c r="U283" i="12"/>
  <c r="V68" i="16"/>
  <c r="W68" i="16"/>
  <c r="X68" i="16" s="1"/>
  <c r="Y68" i="16" s="1"/>
  <c r="U69" i="16"/>
  <c r="V40" i="12"/>
  <c r="W40" i="12"/>
  <c r="X40" i="12" s="1"/>
  <c r="Y40" i="12" s="1"/>
  <c r="U41" i="12"/>
  <c r="W510" i="12"/>
  <c r="X510" i="12" s="1"/>
  <c r="Y510" i="12" s="1"/>
  <c r="V510" i="12"/>
  <c r="U511" i="12"/>
  <c r="V358" i="11"/>
  <c r="W358" i="11"/>
  <c r="X358" i="11" s="1"/>
  <c r="Y358" i="11" s="1"/>
  <c r="U359" i="11"/>
  <c r="V89" i="18" l="1"/>
  <c r="V62" i="18"/>
  <c r="V63" i="18" s="1"/>
  <c r="V64" i="18" s="1"/>
  <c r="V472" i="9"/>
  <c r="U473" i="9"/>
  <c r="Y331" i="16"/>
  <c r="W127" i="18"/>
  <c r="X127" i="18" s="1"/>
  <c r="Y127" i="18" s="1"/>
  <c r="Y128" i="18" s="1"/>
  <c r="U129" i="18"/>
  <c r="V129" i="18" s="1"/>
  <c r="V332" i="18"/>
  <c r="W332" i="18"/>
  <c r="X332" i="18" s="1"/>
  <c r="Y332" i="18" s="1"/>
  <c r="U333" i="18"/>
  <c r="V127" i="18"/>
  <c r="V128" i="18" s="1"/>
  <c r="U277" i="18"/>
  <c r="W277" i="18" s="1"/>
  <c r="X277" i="18" s="1"/>
  <c r="V90" i="18"/>
  <c r="W89" i="18"/>
  <c r="X89" i="18" s="1"/>
  <c r="U130" i="18"/>
  <c r="U131" i="18" s="1"/>
  <c r="W131" i="18" s="1"/>
  <c r="X131" i="18" s="1"/>
  <c r="Y62" i="18"/>
  <c r="Y63" i="18" s="1"/>
  <c r="Y64" i="18" s="1"/>
  <c r="U91" i="18"/>
  <c r="U92" i="18" s="1"/>
  <c r="W92" i="18" s="1"/>
  <c r="X92" i="18" s="1"/>
  <c r="Y88" i="18"/>
  <c r="W275" i="18"/>
  <c r="X275" i="18" s="1"/>
  <c r="Y167" i="18"/>
  <c r="Y168" i="18" s="1"/>
  <c r="W274" i="18"/>
  <c r="X274" i="18" s="1"/>
  <c r="V274" i="18"/>
  <c r="V275" i="18" s="1"/>
  <c r="V276" i="18" s="1"/>
  <c r="W213" i="18"/>
  <c r="X213" i="18" s="1"/>
  <c r="Y213" i="18" s="1"/>
  <c r="V213" i="18"/>
  <c r="U214" i="18"/>
  <c r="V457" i="8"/>
  <c r="V169" i="18"/>
  <c r="W169" i="18"/>
  <c r="X169" i="18" s="1"/>
  <c r="U170" i="18"/>
  <c r="Y273" i="18"/>
  <c r="W392" i="18"/>
  <c r="X392" i="18" s="1"/>
  <c r="Y392" i="18" s="1"/>
  <c r="V392" i="18"/>
  <c r="U393" i="18"/>
  <c r="V334" i="17"/>
  <c r="W334" i="17"/>
  <c r="X334" i="17" s="1"/>
  <c r="U335" i="17"/>
  <c r="Y333" i="17"/>
  <c r="U354" i="12"/>
  <c r="W354" i="12" s="1"/>
  <c r="X354" i="12" s="1"/>
  <c r="V110" i="11"/>
  <c r="V111" i="11" s="1"/>
  <c r="W110" i="11"/>
  <c r="X110" i="11" s="1"/>
  <c r="Y110" i="11" s="1"/>
  <c r="Y111" i="11" s="1"/>
  <c r="U112" i="11"/>
  <c r="U266" i="9"/>
  <c r="W266" i="9" s="1"/>
  <c r="X266" i="9" s="1"/>
  <c r="Y472" i="9"/>
  <c r="Y42" i="9"/>
  <c r="W457" i="8"/>
  <c r="X457" i="8" s="1"/>
  <c r="Y457" i="8" s="1"/>
  <c r="Y40" i="8"/>
  <c r="U458" i="8"/>
  <c r="W458" i="8" s="1"/>
  <c r="X458" i="8" s="1"/>
  <c r="V40" i="8"/>
  <c r="Y226" i="12"/>
  <c r="W280" i="17"/>
  <c r="X280" i="17" s="1"/>
  <c r="Y279" i="17"/>
  <c r="V431" i="13"/>
  <c r="W431" i="13"/>
  <c r="X431" i="13" s="1"/>
  <c r="Y431" i="13" s="1"/>
  <c r="U432" i="13"/>
  <c r="U109" i="9"/>
  <c r="W108" i="9"/>
  <c r="X108" i="9" s="1"/>
  <c r="Y108" i="9" s="1"/>
  <c r="V108" i="9"/>
  <c r="V353" i="12"/>
  <c r="V265" i="9"/>
  <c r="Y185" i="16"/>
  <c r="Y353" i="12"/>
  <c r="V280" i="17"/>
  <c r="V281" i="17" s="1"/>
  <c r="V282" i="17" s="1"/>
  <c r="W274" i="14"/>
  <c r="X274" i="14" s="1"/>
  <c r="Y274" i="14" s="1"/>
  <c r="V274" i="14"/>
  <c r="U275" i="14"/>
  <c r="Y265" i="9"/>
  <c r="Y221" i="13"/>
  <c r="Y399" i="17"/>
  <c r="W332" i="16"/>
  <c r="X332" i="16" s="1"/>
  <c r="Y332" i="16" s="1"/>
  <c r="V332" i="16"/>
  <c r="W185" i="17"/>
  <c r="X185" i="17" s="1"/>
  <c r="Y185" i="17" s="1"/>
  <c r="V185" i="17"/>
  <c r="U186" i="17"/>
  <c r="U333" i="16"/>
  <c r="U283" i="17"/>
  <c r="U284" i="17" s="1"/>
  <c r="W284" i="17" s="1"/>
  <c r="X284" i="17" s="1"/>
  <c r="W282" i="17"/>
  <c r="X282" i="17" s="1"/>
  <c r="V227" i="17"/>
  <c r="W281" i="17"/>
  <c r="X281" i="17" s="1"/>
  <c r="W227" i="17"/>
  <c r="X227" i="17" s="1"/>
  <c r="Y227" i="17" s="1"/>
  <c r="U228" i="17"/>
  <c r="U229" i="17" s="1"/>
  <c r="U168" i="13"/>
  <c r="W168" i="13" s="1"/>
  <c r="X168" i="13" s="1"/>
  <c r="W167" i="13"/>
  <c r="X167" i="13" s="1"/>
  <c r="W396" i="9"/>
  <c r="X396" i="9" s="1"/>
  <c r="U397" i="9"/>
  <c r="W397" i="9" s="1"/>
  <c r="X397" i="9" s="1"/>
  <c r="U225" i="16"/>
  <c r="V224" i="16"/>
  <c r="W224" i="16"/>
  <c r="X224" i="16" s="1"/>
  <c r="Y224" i="16" s="1"/>
  <c r="V330" i="14"/>
  <c r="W330" i="14"/>
  <c r="X330" i="14" s="1"/>
  <c r="Y330" i="14" s="1"/>
  <c r="U331" i="14"/>
  <c r="U44" i="13"/>
  <c r="V43" i="13"/>
  <c r="W43" i="13"/>
  <c r="X43" i="13" s="1"/>
  <c r="Y43" i="13" s="1"/>
  <c r="Y165" i="13"/>
  <c r="V166" i="13"/>
  <c r="V167" i="13" s="1"/>
  <c r="W166" i="13"/>
  <c r="X166" i="13" s="1"/>
  <c r="U458" i="7"/>
  <c r="V457" i="7"/>
  <c r="W457" i="7"/>
  <c r="X457" i="7" s="1"/>
  <c r="Y457" i="7" s="1"/>
  <c r="V334" i="9"/>
  <c r="W334" i="9"/>
  <c r="X334" i="9" s="1"/>
  <c r="W148" i="8"/>
  <c r="X148" i="8" s="1"/>
  <c r="Y148" i="8" s="1"/>
  <c r="V148" i="8"/>
  <c r="U149" i="8"/>
  <c r="W395" i="9"/>
  <c r="X395" i="9" s="1"/>
  <c r="Y395" i="9" s="1"/>
  <c r="V395" i="9"/>
  <c r="V396" i="9" s="1"/>
  <c r="U197" i="8"/>
  <c r="W196" i="8"/>
  <c r="X196" i="8" s="1"/>
  <c r="Y196" i="8" s="1"/>
  <c r="V196" i="8"/>
  <c r="U254" i="7"/>
  <c r="W253" i="7"/>
  <c r="X253" i="7" s="1"/>
  <c r="Y253" i="7" s="1"/>
  <c r="V253" i="7"/>
  <c r="U319" i="7"/>
  <c r="V318" i="7"/>
  <c r="W318" i="7"/>
  <c r="X318" i="7" s="1"/>
  <c r="Y318" i="7" s="1"/>
  <c r="W154" i="9"/>
  <c r="X154" i="9" s="1"/>
  <c r="Y154" i="9" s="1"/>
  <c r="V154" i="9"/>
  <c r="U155" i="9"/>
  <c r="U335" i="9"/>
  <c r="U336" i="9" s="1"/>
  <c r="W212" i="10"/>
  <c r="X212" i="10" s="1"/>
  <c r="Y212" i="10" s="1"/>
  <c r="V212" i="10"/>
  <c r="U386" i="7"/>
  <c r="W385" i="7"/>
  <c r="X385" i="7" s="1"/>
  <c r="Y385" i="7" s="1"/>
  <c r="V385" i="7"/>
  <c r="W341" i="10"/>
  <c r="X341" i="10" s="1"/>
  <c r="U342" i="10"/>
  <c r="V220" i="11"/>
  <c r="W220" i="11"/>
  <c r="X220" i="11" s="1"/>
  <c r="Y220" i="11" s="1"/>
  <c r="U221" i="11"/>
  <c r="Y333" i="9"/>
  <c r="W106" i="8"/>
  <c r="X106" i="8" s="1"/>
  <c r="Y106" i="8" s="1"/>
  <c r="V106" i="8"/>
  <c r="U107" i="8"/>
  <c r="V340" i="10"/>
  <c r="V341" i="10" s="1"/>
  <c r="W340" i="10"/>
  <c r="X340" i="10" s="1"/>
  <c r="Y340" i="10" s="1"/>
  <c r="U187" i="16"/>
  <c r="W186" i="16"/>
  <c r="X186" i="16" s="1"/>
  <c r="V186" i="16"/>
  <c r="V411" i="10"/>
  <c r="W411" i="10"/>
  <c r="X411" i="10" s="1"/>
  <c r="Y411" i="10" s="1"/>
  <c r="U412" i="10"/>
  <c r="Y120" i="13"/>
  <c r="Y121" i="13" s="1"/>
  <c r="V227" i="12"/>
  <c r="U228" i="12"/>
  <c r="W227" i="12"/>
  <c r="X227" i="12" s="1"/>
  <c r="Y227" i="12" s="1"/>
  <c r="U152" i="7"/>
  <c r="W151" i="7"/>
  <c r="X151" i="7" s="1"/>
  <c r="Y151" i="7" s="1"/>
  <c r="V151" i="7"/>
  <c r="U213" i="10"/>
  <c r="W41" i="10"/>
  <c r="X41" i="10" s="1"/>
  <c r="Y41" i="10" s="1"/>
  <c r="V41" i="10"/>
  <c r="U42" i="10"/>
  <c r="V76" i="10"/>
  <c r="W76" i="10"/>
  <c r="X76" i="10" s="1"/>
  <c r="Y76" i="10" s="1"/>
  <c r="U77" i="10"/>
  <c r="W116" i="10"/>
  <c r="X116" i="10" s="1"/>
  <c r="Y116" i="10" s="1"/>
  <c r="V116" i="10"/>
  <c r="U117" i="10"/>
  <c r="W488" i="10"/>
  <c r="X488" i="10" s="1"/>
  <c r="Y488" i="10" s="1"/>
  <c r="V488" i="10"/>
  <c r="U489" i="10"/>
  <c r="W164" i="10"/>
  <c r="X164" i="10" s="1"/>
  <c r="Y164" i="10" s="1"/>
  <c r="V164" i="10"/>
  <c r="U165" i="10"/>
  <c r="W274" i="10"/>
  <c r="X274" i="10" s="1"/>
  <c r="Y274" i="10" s="1"/>
  <c r="V274" i="10"/>
  <c r="U275" i="10"/>
  <c r="V473" i="9"/>
  <c r="W473" i="9"/>
  <c r="X473" i="9" s="1"/>
  <c r="U474" i="9"/>
  <c r="U267" i="9"/>
  <c r="W69" i="9"/>
  <c r="X69" i="9" s="1"/>
  <c r="Y69" i="9" s="1"/>
  <c r="V69" i="9"/>
  <c r="U70" i="9"/>
  <c r="W209" i="9"/>
  <c r="X209" i="9" s="1"/>
  <c r="Y209" i="9" s="1"/>
  <c r="V209" i="9"/>
  <c r="U210" i="9"/>
  <c r="W43" i="9"/>
  <c r="X43" i="9" s="1"/>
  <c r="Y43" i="9" s="1"/>
  <c r="V43" i="9"/>
  <c r="U44" i="9"/>
  <c r="U459" i="8"/>
  <c r="W319" i="8"/>
  <c r="X319" i="8" s="1"/>
  <c r="Y319" i="8" s="1"/>
  <c r="V319" i="8"/>
  <c r="U320" i="8"/>
  <c r="W259" i="8"/>
  <c r="X259" i="8" s="1"/>
  <c r="Y259" i="8" s="1"/>
  <c r="V259" i="8"/>
  <c r="U260" i="8"/>
  <c r="W68" i="8"/>
  <c r="X68" i="8" s="1"/>
  <c r="Y68" i="8" s="1"/>
  <c r="V68" i="8"/>
  <c r="U69" i="8"/>
  <c r="W41" i="8"/>
  <c r="X41" i="8" s="1"/>
  <c r="Y41" i="8" s="1"/>
  <c r="V41" i="8"/>
  <c r="U42" i="8"/>
  <c r="V384" i="8"/>
  <c r="W384" i="8"/>
  <c r="X384" i="8" s="1"/>
  <c r="Y384" i="8" s="1"/>
  <c r="U385" i="8"/>
  <c r="V202" i="7"/>
  <c r="W202" i="7"/>
  <c r="X202" i="7" s="1"/>
  <c r="Y202" i="7" s="1"/>
  <c r="W40" i="7"/>
  <c r="X40" i="7" s="1"/>
  <c r="Y40" i="7" s="1"/>
  <c r="V40" i="7"/>
  <c r="W400" i="17"/>
  <c r="X400" i="17" s="1"/>
  <c r="V400" i="17"/>
  <c r="U401" i="17"/>
  <c r="V386" i="6"/>
  <c r="W386" i="6"/>
  <c r="X386" i="6" s="1"/>
  <c r="Y386" i="6" s="1"/>
  <c r="U387" i="6"/>
  <c r="W122" i="13"/>
  <c r="X122" i="13" s="1"/>
  <c r="V122" i="13"/>
  <c r="U123" i="13"/>
  <c r="V222" i="13"/>
  <c r="U223" i="13"/>
  <c r="W222" i="13"/>
  <c r="X222" i="13" s="1"/>
  <c r="V72" i="17"/>
  <c r="U73" i="17"/>
  <c r="W72" i="17"/>
  <c r="X72" i="17" s="1"/>
  <c r="Y72" i="17" s="1"/>
  <c r="W37" i="16"/>
  <c r="X37" i="16" s="1"/>
  <c r="Y37" i="16" s="1"/>
  <c r="V37" i="16"/>
  <c r="U38" i="16"/>
  <c r="V281" i="11"/>
  <c r="W281" i="11"/>
  <c r="X281" i="11" s="1"/>
  <c r="Y281" i="11" s="1"/>
  <c r="U282" i="11"/>
  <c r="V68" i="13"/>
  <c r="W68" i="13"/>
  <c r="X68" i="13" s="1"/>
  <c r="Y68" i="13" s="1"/>
  <c r="U69" i="13"/>
  <c r="W279" i="16"/>
  <c r="X279" i="16" s="1"/>
  <c r="Y279" i="16" s="1"/>
  <c r="V279" i="16"/>
  <c r="U280" i="16"/>
  <c r="V153" i="6"/>
  <c r="W153" i="6"/>
  <c r="X153" i="6" s="1"/>
  <c r="Y153" i="6" s="1"/>
  <c r="U154" i="6"/>
  <c r="V41" i="12"/>
  <c r="W41" i="12"/>
  <c r="X41" i="12" s="1"/>
  <c r="Y41" i="12" s="1"/>
  <c r="U42" i="12"/>
  <c r="W143" i="16"/>
  <c r="X143" i="16" s="1"/>
  <c r="Y143" i="16" s="1"/>
  <c r="V143" i="16"/>
  <c r="U144" i="16"/>
  <c r="V43" i="17"/>
  <c r="W43" i="17"/>
  <c r="X43" i="17" s="1"/>
  <c r="Y43" i="17" s="1"/>
  <c r="U44" i="17"/>
  <c r="V513" i="13"/>
  <c r="W513" i="13"/>
  <c r="X513" i="13" s="1"/>
  <c r="Y513" i="13" s="1"/>
  <c r="U514" i="13"/>
  <c r="W146" i="14"/>
  <c r="X146" i="14" s="1"/>
  <c r="Y146" i="14" s="1"/>
  <c r="V146" i="14"/>
  <c r="U147" i="14"/>
  <c r="V112" i="17"/>
  <c r="W112" i="17"/>
  <c r="X112" i="17" s="1"/>
  <c r="Y112" i="17" s="1"/>
  <c r="U113" i="17"/>
  <c r="W71" i="11"/>
  <c r="X71" i="11" s="1"/>
  <c r="Y71" i="11" s="1"/>
  <c r="V71" i="11"/>
  <c r="U72" i="11"/>
  <c r="W257" i="6"/>
  <c r="X257" i="6" s="1"/>
  <c r="Y257" i="6" s="1"/>
  <c r="V257" i="6"/>
  <c r="U258" i="6"/>
  <c r="W36" i="6"/>
  <c r="X36" i="6" s="1"/>
  <c r="Y36" i="6" s="1"/>
  <c r="V36" i="6"/>
  <c r="U37" i="6"/>
  <c r="W427" i="11"/>
  <c r="X427" i="11" s="1"/>
  <c r="Y427" i="11" s="1"/>
  <c r="V427" i="11"/>
  <c r="U428" i="11"/>
  <c r="V359" i="11"/>
  <c r="W359" i="11"/>
  <c r="X359" i="11" s="1"/>
  <c r="Y359" i="11" s="1"/>
  <c r="U360" i="11"/>
  <c r="V430" i="12"/>
  <c r="W430" i="12"/>
  <c r="X430" i="12" s="1"/>
  <c r="Y430" i="12" s="1"/>
  <c r="U431" i="12"/>
  <c r="W160" i="11"/>
  <c r="X160" i="11" s="1"/>
  <c r="Y160" i="11" s="1"/>
  <c r="V160" i="11"/>
  <c r="U161" i="11"/>
  <c r="W186" i="14"/>
  <c r="X186" i="14" s="1"/>
  <c r="Y186" i="14" s="1"/>
  <c r="V186" i="14"/>
  <c r="U187" i="14"/>
  <c r="V396" i="16"/>
  <c r="W396" i="16"/>
  <c r="X396" i="16" s="1"/>
  <c r="Y396" i="16" s="1"/>
  <c r="U397" i="16"/>
  <c r="W68" i="6"/>
  <c r="X68" i="6" s="1"/>
  <c r="Y68" i="6" s="1"/>
  <c r="V68" i="6"/>
  <c r="U69" i="6"/>
  <c r="W69" i="16"/>
  <c r="X69" i="16" s="1"/>
  <c r="Y69" i="16" s="1"/>
  <c r="V69" i="16"/>
  <c r="U70" i="16"/>
  <c r="W509" i="11"/>
  <c r="X509" i="11" s="1"/>
  <c r="Y509" i="11" s="1"/>
  <c r="V509" i="11"/>
  <c r="U510" i="11"/>
  <c r="V112" i="12"/>
  <c r="W112" i="12"/>
  <c r="X112" i="12" s="1"/>
  <c r="Y112" i="12" s="1"/>
  <c r="U113" i="12"/>
  <c r="W163" i="12"/>
  <c r="X163" i="12" s="1"/>
  <c r="Y163" i="12" s="1"/>
  <c r="V163" i="12"/>
  <c r="U164" i="12"/>
  <c r="W398" i="14"/>
  <c r="X398" i="14" s="1"/>
  <c r="Y398" i="14" s="1"/>
  <c r="V398" i="14"/>
  <c r="U399" i="14"/>
  <c r="V143" i="17"/>
  <c r="W143" i="17"/>
  <c r="X143" i="17" s="1"/>
  <c r="Y143" i="17" s="1"/>
  <c r="U144" i="17"/>
  <c r="W105" i="6"/>
  <c r="X105" i="6" s="1"/>
  <c r="Y105" i="6" s="1"/>
  <c r="V105" i="6"/>
  <c r="U106" i="6"/>
  <c r="W283" i="12"/>
  <c r="X283" i="12" s="1"/>
  <c r="Y283" i="12" s="1"/>
  <c r="V283" i="12"/>
  <c r="U284" i="12"/>
  <c r="V320" i="6"/>
  <c r="W320" i="6"/>
  <c r="X320" i="6" s="1"/>
  <c r="Y320" i="6" s="1"/>
  <c r="U321" i="6"/>
  <c r="V39" i="11"/>
  <c r="W39" i="11"/>
  <c r="X39" i="11" s="1"/>
  <c r="Y39" i="11" s="1"/>
  <c r="U40" i="11"/>
  <c r="W109" i="14"/>
  <c r="X109" i="14" s="1"/>
  <c r="Y109" i="14" s="1"/>
  <c r="V109" i="14"/>
  <c r="U110" i="14"/>
  <c r="W112" i="16"/>
  <c r="X112" i="16" s="1"/>
  <c r="Y112" i="16" s="1"/>
  <c r="V112" i="16"/>
  <c r="U113" i="16"/>
  <c r="W511" i="12"/>
  <c r="X511" i="12" s="1"/>
  <c r="Y511" i="12" s="1"/>
  <c r="V511" i="12"/>
  <c r="U512" i="12"/>
  <c r="W353" i="13"/>
  <c r="X353" i="13" s="1"/>
  <c r="Y353" i="13" s="1"/>
  <c r="V353" i="13"/>
  <c r="U354" i="13"/>
  <c r="W42" i="14"/>
  <c r="X42" i="14" s="1"/>
  <c r="Y42" i="14" s="1"/>
  <c r="V42" i="14"/>
  <c r="U43" i="14"/>
  <c r="V224" i="14"/>
  <c r="W224" i="14"/>
  <c r="X224" i="14" s="1"/>
  <c r="Y224" i="14" s="1"/>
  <c r="U225" i="14"/>
  <c r="V71" i="12"/>
  <c r="W71" i="12"/>
  <c r="X71" i="12" s="1"/>
  <c r="Y71" i="12" s="1"/>
  <c r="U72" i="12"/>
  <c r="W461" i="6"/>
  <c r="X461" i="6" s="1"/>
  <c r="Y461" i="6" s="1"/>
  <c r="V461" i="6"/>
  <c r="U462" i="6"/>
  <c r="V198" i="6"/>
  <c r="W198" i="6"/>
  <c r="X198" i="6" s="1"/>
  <c r="Y198" i="6" s="1"/>
  <c r="U199" i="6"/>
  <c r="W281" i="13"/>
  <c r="X281" i="13" s="1"/>
  <c r="Y281" i="13" s="1"/>
  <c r="V281" i="13"/>
  <c r="U282" i="13"/>
  <c r="W72" i="14"/>
  <c r="X72" i="14" s="1"/>
  <c r="Y72" i="14" s="1"/>
  <c r="V72" i="14"/>
  <c r="U73" i="14"/>
  <c r="W129" i="18" l="1"/>
  <c r="X129" i="18" s="1"/>
  <c r="Y129" i="18" s="1"/>
  <c r="Y89" i="18"/>
  <c r="Y90" i="18" s="1"/>
  <c r="U278" i="18"/>
  <c r="W278" i="18" s="1"/>
  <c r="X278" i="18" s="1"/>
  <c r="V277" i="18"/>
  <c r="Y473" i="9"/>
  <c r="V112" i="11"/>
  <c r="W333" i="18"/>
  <c r="X333" i="18" s="1"/>
  <c r="Y333" i="18" s="1"/>
  <c r="V333" i="18"/>
  <c r="U334" i="18"/>
  <c r="W130" i="18"/>
  <c r="X130" i="18" s="1"/>
  <c r="V130" i="18"/>
  <c r="V131" i="18" s="1"/>
  <c r="W91" i="18"/>
  <c r="X91" i="18" s="1"/>
  <c r="U93" i="18"/>
  <c r="W93" i="18" s="1"/>
  <c r="X93" i="18" s="1"/>
  <c r="V91" i="18"/>
  <c r="V92" i="18" s="1"/>
  <c r="U132" i="18"/>
  <c r="V170" i="18"/>
  <c r="W170" i="18"/>
  <c r="X170" i="18" s="1"/>
  <c r="Y170" i="18" s="1"/>
  <c r="U171" i="18"/>
  <c r="U172" i="18" s="1"/>
  <c r="Y169" i="18"/>
  <c r="Y274" i="18"/>
  <c r="Y275" i="18" s="1"/>
  <c r="Y276" i="18" s="1"/>
  <c r="Y277" i="18" s="1"/>
  <c r="V214" i="18"/>
  <c r="W214" i="18"/>
  <c r="X214" i="18" s="1"/>
  <c r="Y214" i="18" s="1"/>
  <c r="U215" i="18"/>
  <c r="V393" i="18"/>
  <c r="W393" i="18"/>
  <c r="X393" i="18" s="1"/>
  <c r="Y393" i="18" s="1"/>
  <c r="U394" i="18"/>
  <c r="U279" i="18"/>
  <c r="Y334" i="17"/>
  <c r="V335" i="17"/>
  <c r="W335" i="17"/>
  <c r="X335" i="17" s="1"/>
  <c r="U336" i="17"/>
  <c r="Y400" i="17"/>
  <c r="Y280" i="17"/>
  <c r="Y281" i="17" s="1"/>
  <c r="Y282" i="17" s="1"/>
  <c r="Y186" i="16"/>
  <c r="Y222" i="13"/>
  <c r="U355" i="12"/>
  <c r="W355" i="12" s="1"/>
  <c r="X355" i="12" s="1"/>
  <c r="V354" i="12"/>
  <c r="U113" i="11"/>
  <c r="V113" i="11" s="1"/>
  <c r="W112" i="11"/>
  <c r="X112" i="11" s="1"/>
  <c r="Y112" i="11" s="1"/>
  <c r="V266" i="9"/>
  <c r="V267" i="9" s="1"/>
  <c r="V397" i="9"/>
  <c r="U398" i="9"/>
  <c r="W398" i="9" s="1"/>
  <c r="X398" i="9" s="1"/>
  <c r="Y458" i="8"/>
  <c r="V458" i="8"/>
  <c r="V459" i="8" s="1"/>
  <c r="Y354" i="12"/>
  <c r="V432" i="13"/>
  <c r="W432" i="13"/>
  <c r="X432" i="13" s="1"/>
  <c r="Y432" i="13" s="1"/>
  <c r="U433" i="13"/>
  <c r="W109" i="9"/>
  <c r="X109" i="9" s="1"/>
  <c r="Y109" i="9" s="1"/>
  <c r="V109" i="9"/>
  <c r="U110" i="9"/>
  <c r="Y396" i="9"/>
  <c r="Y266" i="9"/>
  <c r="V275" i="14"/>
  <c r="W275" i="14"/>
  <c r="X275" i="14" s="1"/>
  <c r="Y275" i="14" s="1"/>
  <c r="U276" i="14"/>
  <c r="V283" i="17"/>
  <c r="V284" i="17" s="1"/>
  <c r="U356" i="12"/>
  <c r="W283" i="17"/>
  <c r="X283" i="17" s="1"/>
  <c r="V333" i="16"/>
  <c r="W333" i="16"/>
  <c r="X333" i="16" s="1"/>
  <c r="Y333" i="16" s="1"/>
  <c r="U187" i="17"/>
  <c r="V186" i="17"/>
  <c r="W186" i="17"/>
  <c r="X186" i="17" s="1"/>
  <c r="Y186" i="17" s="1"/>
  <c r="U334" i="16"/>
  <c r="Y166" i="13"/>
  <c r="Y167" i="13" s="1"/>
  <c r="Y168" i="13" s="1"/>
  <c r="V168" i="13"/>
  <c r="U285" i="17"/>
  <c r="W229" i="17"/>
  <c r="X229" i="17" s="1"/>
  <c r="U230" i="17"/>
  <c r="W228" i="17"/>
  <c r="X228" i="17" s="1"/>
  <c r="Y228" i="17" s="1"/>
  <c r="V228" i="17"/>
  <c r="V229" i="17" s="1"/>
  <c r="Y341" i="10"/>
  <c r="V44" i="13"/>
  <c r="W44" i="13"/>
  <c r="X44" i="13" s="1"/>
  <c r="Y44" i="13" s="1"/>
  <c r="U45" i="13"/>
  <c r="W331" i="14"/>
  <c r="X331" i="14" s="1"/>
  <c r="Y331" i="14" s="1"/>
  <c r="V331" i="14"/>
  <c r="U332" i="14"/>
  <c r="U169" i="13"/>
  <c r="V225" i="16"/>
  <c r="W225" i="16"/>
  <c r="X225" i="16" s="1"/>
  <c r="Y225" i="16" s="1"/>
  <c r="U226" i="16"/>
  <c r="W336" i="9"/>
  <c r="X336" i="9" s="1"/>
  <c r="W213" i="10"/>
  <c r="X213" i="10" s="1"/>
  <c r="Y213" i="10" s="1"/>
  <c r="V213" i="10"/>
  <c r="U214" i="10"/>
  <c r="U215" i="10" s="1"/>
  <c r="V412" i="10"/>
  <c r="W412" i="10"/>
  <c r="X412" i="10" s="1"/>
  <c r="Y412" i="10" s="1"/>
  <c r="U413" i="10"/>
  <c r="V221" i="11"/>
  <c r="U222" i="11"/>
  <c r="W221" i="11"/>
  <c r="X221" i="11" s="1"/>
  <c r="Y221" i="11" s="1"/>
  <c r="U387" i="7"/>
  <c r="V386" i="7"/>
  <c r="W386" i="7"/>
  <c r="X386" i="7" s="1"/>
  <c r="Y386" i="7" s="1"/>
  <c r="Y334" i="9"/>
  <c r="V197" i="8"/>
  <c r="W197" i="8"/>
  <c r="X197" i="8" s="1"/>
  <c r="Y197" i="8" s="1"/>
  <c r="U198" i="8"/>
  <c r="U153" i="7"/>
  <c r="V152" i="7"/>
  <c r="W152" i="7"/>
  <c r="X152" i="7" s="1"/>
  <c r="Y152" i="7" s="1"/>
  <c r="U320" i="7"/>
  <c r="W319" i="7"/>
  <c r="X319" i="7" s="1"/>
  <c r="Y319" i="7" s="1"/>
  <c r="V319" i="7"/>
  <c r="W342" i="10"/>
  <c r="X342" i="10" s="1"/>
  <c r="V342" i="10"/>
  <c r="U343" i="10"/>
  <c r="U229" i="12"/>
  <c r="W228" i="12"/>
  <c r="X228" i="12" s="1"/>
  <c r="Y228" i="12" s="1"/>
  <c r="V228" i="12"/>
  <c r="V187" i="16"/>
  <c r="W187" i="16"/>
  <c r="X187" i="16" s="1"/>
  <c r="U188" i="16"/>
  <c r="V107" i="8"/>
  <c r="W107" i="8"/>
  <c r="X107" i="8" s="1"/>
  <c r="Y107" i="8" s="1"/>
  <c r="U108" i="8"/>
  <c r="W335" i="9"/>
  <c r="X335" i="9" s="1"/>
  <c r="V335" i="9"/>
  <c r="V336" i="9" s="1"/>
  <c r="U337" i="9"/>
  <c r="U338" i="9" s="1"/>
  <c r="W149" i="8"/>
  <c r="X149" i="8" s="1"/>
  <c r="Y149" i="8" s="1"/>
  <c r="V149" i="8"/>
  <c r="U150" i="8"/>
  <c r="U459" i="7"/>
  <c r="V458" i="7"/>
  <c r="W458" i="7"/>
  <c r="X458" i="7" s="1"/>
  <c r="Y458" i="7" s="1"/>
  <c r="Y122" i="13"/>
  <c r="Y397" i="9"/>
  <c r="W155" i="9"/>
  <c r="X155" i="9" s="1"/>
  <c r="Y155" i="9" s="1"/>
  <c r="V155" i="9"/>
  <c r="U156" i="9"/>
  <c r="U255" i="7"/>
  <c r="W254" i="7"/>
  <c r="X254" i="7" s="1"/>
  <c r="Y254" i="7" s="1"/>
  <c r="V254" i="7"/>
  <c r="W275" i="10"/>
  <c r="X275" i="10" s="1"/>
  <c r="Y275" i="10" s="1"/>
  <c r="V275" i="10"/>
  <c r="U276" i="10"/>
  <c r="W77" i="10"/>
  <c r="X77" i="10" s="1"/>
  <c r="Y77" i="10" s="1"/>
  <c r="V77" i="10"/>
  <c r="U78" i="10"/>
  <c r="W165" i="10"/>
  <c r="X165" i="10" s="1"/>
  <c r="Y165" i="10" s="1"/>
  <c r="V165" i="10"/>
  <c r="U166" i="10"/>
  <c r="W117" i="10"/>
  <c r="X117" i="10" s="1"/>
  <c r="Y117" i="10" s="1"/>
  <c r="V117" i="10"/>
  <c r="U118" i="10"/>
  <c r="V42" i="10"/>
  <c r="W42" i="10"/>
  <c r="X42" i="10" s="1"/>
  <c r="Y42" i="10" s="1"/>
  <c r="U43" i="10"/>
  <c r="V489" i="10"/>
  <c r="W489" i="10"/>
  <c r="X489" i="10" s="1"/>
  <c r="Y489" i="10" s="1"/>
  <c r="U490" i="10"/>
  <c r="W210" i="9"/>
  <c r="X210" i="9" s="1"/>
  <c r="Y210" i="9" s="1"/>
  <c r="V210" i="9"/>
  <c r="U211" i="9"/>
  <c r="W474" i="9"/>
  <c r="X474" i="9" s="1"/>
  <c r="Y474" i="9" s="1"/>
  <c r="V474" i="9"/>
  <c r="U475" i="9"/>
  <c r="V70" i="9"/>
  <c r="W70" i="9"/>
  <c r="X70" i="9" s="1"/>
  <c r="Y70" i="9" s="1"/>
  <c r="U71" i="9"/>
  <c r="V44" i="9"/>
  <c r="V45" i="9" s="1"/>
  <c r="W44" i="9"/>
  <c r="X44" i="9" s="1"/>
  <c r="Y44" i="9" s="1"/>
  <c r="Y45" i="9" s="1"/>
  <c r="W267" i="9"/>
  <c r="X267" i="9" s="1"/>
  <c r="U268" i="9"/>
  <c r="W69" i="8"/>
  <c r="X69" i="8" s="1"/>
  <c r="Y69" i="8" s="1"/>
  <c r="V69" i="8"/>
  <c r="U70" i="8"/>
  <c r="W459" i="8"/>
  <c r="X459" i="8" s="1"/>
  <c r="U460" i="8"/>
  <c r="W385" i="8"/>
  <c r="X385" i="8" s="1"/>
  <c r="Y385" i="8" s="1"/>
  <c r="V385" i="8"/>
  <c r="U386" i="8"/>
  <c r="W260" i="8"/>
  <c r="X260" i="8" s="1"/>
  <c r="Y260" i="8" s="1"/>
  <c r="V260" i="8"/>
  <c r="U261" i="8"/>
  <c r="W42" i="8"/>
  <c r="X42" i="8" s="1"/>
  <c r="Y42" i="8" s="1"/>
  <c r="Y43" i="8" s="1"/>
  <c r="V42" i="8"/>
  <c r="V43" i="8" s="1"/>
  <c r="V320" i="8"/>
  <c r="W320" i="8"/>
  <c r="X320" i="8" s="1"/>
  <c r="Y320" i="8" s="1"/>
  <c r="U321" i="8"/>
  <c r="V203" i="7"/>
  <c r="W203" i="7"/>
  <c r="X203" i="7" s="1"/>
  <c r="Y203" i="7" s="1"/>
  <c r="W41" i="7"/>
  <c r="X41" i="7" s="1"/>
  <c r="Y41" i="7" s="1"/>
  <c r="V41" i="7"/>
  <c r="W223" i="13"/>
  <c r="X223" i="13" s="1"/>
  <c r="V223" i="13"/>
  <c r="U224" i="13"/>
  <c r="W401" i="17"/>
  <c r="X401" i="17" s="1"/>
  <c r="Y401" i="17" s="1"/>
  <c r="V401" i="17"/>
  <c r="U402" i="17"/>
  <c r="V123" i="13"/>
  <c r="W123" i="13"/>
  <c r="X123" i="13" s="1"/>
  <c r="U124" i="13"/>
  <c r="W73" i="17"/>
  <c r="X73" i="17" s="1"/>
  <c r="Y73" i="17" s="1"/>
  <c r="V73" i="17"/>
  <c r="U74" i="17"/>
  <c r="W387" i="6"/>
  <c r="X387" i="6" s="1"/>
  <c r="Y387" i="6" s="1"/>
  <c r="V387" i="6"/>
  <c r="U388" i="6"/>
  <c r="W512" i="12"/>
  <c r="X512" i="12" s="1"/>
  <c r="Y512" i="12" s="1"/>
  <c r="V512" i="12"/>
  <c r="U513" i="12"/>
  <c r="V284" i="12"/>
  <c r="W284" i="12"/>
  <c r="X284" i="12" s="1"/>
  <c r="Y284" i="12" s="1"/>
  <c r="U285" i="12"/>
  <c r="V70" i="16"/>
  <c r="W70" i="16"/>
  <c r="X70" i="16" s="1"/>
  <c r="Y70" i="16" s="1"/>
  <c r="U71" i="16"/>
  <c r="W360" i="11"/>
  <c r="X360" i="11" s="1"/>
  <c r="Y360" i="11" s="1"/>
  <c r="V360" i="11"/>
  <c r="U361" i="11"/>
  <c r="V42" i="12"/>
  <c r="W42" i="12"/>
  <c r="X42" i="12" s="1"/>
  <c r="Y42" i="12" s="1"/>
  <c r="U43" i="12"/>
  <c r="W282" i="13"/>
  <c r="X282" i="13" s="1"/>
  <c r="Y282" i="13" s="1"/>
  <c r="V282" i="13"/>
  <c r="U283" i="13"/>
  <c r="V113" i="16"/>
  <c r="W113" i="16"/>
  <c r="X113" i="16" s="1"/>
  <c r="Y113" i="16" s="1"/>
  <c r="U114" i="16"/>
  <c r="V399" i="14"/>
  <c r="W399" i="14"/>
  <c r="X399" i="14" s="1"/>
  <c r="Y399" i="14" s="1"/>
  <c r="U400" i="14"/>
  <c r="W113" i="17"/>
  <c r="X113" i="17" s="1"/>
  <c r="Y113" i="17" s="1"/>
  <c r="V113" i="17"/>
  <c r="U114" i="17"/>
  <c r="W154" i="6"/>
  <c r="X154" i="6" s="1"/>
  <c r="Y154" i="6" s="1"/>
  <c r="V154" i="6"/>
  <c r="U155" i="6"/>
  <c r="V43" i="14"/>
  <c r="W43" i="14"/>
  <c r="X43" i="14" s="1"/>
  <c r="Y43" i="14" s="1"/>
  <c r="U44" i="14"/>
  <c r="V40" i="11"/>
  <c r="W40" i="11"/>
  <c r="X40" i="11" s="1"/>
  <c r="Y40" i="11" s="1"/>
  <c r="U41" i="11"/>
  <c r="W510" i="11"/>
  <c r="X510" i="11" s="1"/>
  <c r="Y510" i="11" s="1"/>
  <c r="V510" i="11"/>
  <c r="U511" i="11"/>
  <c r="V161" i="11"/>
  <c r="W161" i="11"/>
  <c r="X161" i="11" s="1"/>
  <c r="Y161" i="11" s="1"/>
  <c r="U162" i="11"/>
  <c r="V44" i="17"/>
  <c r="W44" i="17"/>
  <c r="X44" i="17" s="1"/>
  <c r="Y44" i="17" s="1"/>
  <c r="U45" i="17"/>
  <c r="W282" i="11"/>
  <c r="X282" i="11" s="1"/>
  <c r="Y282" i="11" s="1"/>
  <c r="V282" i="11"/>
  <c r="U283" i="11"/>
  <c r="V73" i="14"/>
  <c r="W73" i="14"/>
  <c r="X73" i="14" s="1"/>
  <c r="Y73" i="14" s="1"/>
  <c r="U74" i="14"/>
  <c r="V106" i="6"/>
  <c r="W106" i="6"/>
  <c r="X106" i="6" s="1"/>
  <c r="Y106" i="6" s="1"/>
  <c r="U107" i="6"/>
  <c r="W69" i="6"/>
  <c r="X69" i="6" s="1"/>
  <c r="Y69" i="6" s="1"/>
  <c r="V69" i="6"/>
  <c r="U70" i="6"/>
  <c r="W72" i="11"/>
  <c r="X72" i="11" s="1"/>
  <c r="Y72" i="11" s="1"/>
  <c r="V72" i="11"/>
  <c r="U73" i="11"/>
  <c r="W199" i="6"/>
  <c r="X199" i="6" s="1"/>
  <c r="Y199" i="6" s="1"/>
  <c r="V199" i="6"/>
  <c r="U200" i="6"/>
  <c r="W225" i="14"/>
  <c r="X225" i="14" s="1"/>
  <c r="Y225" i="14" s="1"/>
  <c r="V225" i="14"/>
  <c r="U226" i="14"/>
  <c r="V164" i="12"/>
  <c r="W164" i="12"/>
  <c r="X164" i="12" s="1"/>
  <c r="Y164" i="12" s="1"/>
  <c r="U165" i="12"/>
  <c r="V147" i="14"/>
  <c r="W147" i="14"/>
  <c r="X147" i="14" s="1"/>
  <c r="Y147" i="14" s="1"/>
  <c r="U148" i="14"/>
  <c r="W280" i="16"/>
  <c r="X280" i="16" s="1"/>
  <c r="Y280" i="16" s="1"/>
  <c r="V280" i="16"/>
  <c r="U281" i="16"/>
  <c r="V354" i="13"/>
  <c r="W354" i="13"/>
  <c r="X354" i="13" s="1"/>
  <c r="Y354" i="13" s="1"/>
  <c r="U355" i="13"/>
  <c r="W321" i="6"/>
  <c r="X321" i="6" s="1"/>
  <c r="Y321" i="6" s="1"/>
  <c r="V321" i="6"/>
  <c r="U322" i="6"/>
  <c r="W431" i="12"/>
  <c r="X431" i="12" s="1"/>
  <c r="Y431" i="12" s="1"/>
  <c r="V431" i="12"/>
  <c r="U432" i="12"/>
  <c r="W258" i="6"/>
  <c r="X258" i="6" s="1"/>
  <c r="Y258" i="6" s="1"/>
  <c r="V258" i="6"/>
  <c r="U259" i="6"/>
  <c r="V144" i="16"/>
  <c r="W144" i="16"/>
  <c r="X144" i="16" s="1"/>
  <c r="Y144" i="16" s="1"/>
  <c r="U145" i="16"/>
  <c r="W38" i="16"/>
  <c r="X38" i="16" s="1"/>
  <c r="Y38" i="16" s="1"/>
  <c r="V38" i="16"/>
  <c r="U39" i="16"/>
  <c r="W72" i="12"/>
  <c r="X72" i="12" s="1"/>
  <c r="Y72" i="12" s="1"/>
  <c r="V72" i="12"/>
  <c r="U73" i="12"/>
  <c r="W144" i="17"/>
  <c r="X144" i="17" s="1"/>
  <c r="Y144" i="17" s="1"/>
  <c r="V144" i="17"/>
  <c r="U145" i="17"/>
  <c r="W397" i="16"/>
  <c r="X397" i="16" s="1"/>
  <c r="Y397" i="16" s="1"/>
  <c r="V397" i="16"/>
  <c r="U398" i="16"/>
  <c r="V428" i="11"/>
  <c r="W428" i="11"/>
  <c r="X428" i="11" s="1"/>
  <c r="Y428" i="11" s="1"/>
  <c r="U429" i="11"/>
  <c r="V462" i="6"/>
  <c r="W462" i="6"/>
  <c r="X462" i="6" s="1"/>
  <c r="Y462" i="6" s="1"/>
  <c r="U463" i="6"/>
  <c r="V110" i="14"/>
  <c r="W110" i="14"/>
  <c r="X110" i="14" s="1"/>
  <c r="Y110" i="14" s="1"/>
  <c r="U111" i="14"/>
  <c r="V113" i="12"/>
  <c r="W113" i="12"/>
  <c r="X113" i="12" s="1"/>
  <c r="Y113" i="12" s="1"/>
  <c r="U114" i="12"/>
  <c r="V187" i="14"/>
  <c r="W187" i="14"/>
  <c r="X187" i="14" s="1"/>
  <c r="Y187" i="14" s="1"/>
  <c r="U188" i="14"/>
  <c r="V37" i="6"/>
  <c r="W37" i="6"/>
  <c r="X37" i="6" s="1"/>
  <c r="Y37" i="6" s="1"/>
  <c r="U38" i="6"/>
  <c r="V514" i="13"/>
  <c r="W514" i="13"/>
  <c r="X514" i="13" s="1"/>
  <c r="Y514" i="13" s="1"/>
  <c r="U515" i="13"/>
  <c r="V69" i="13"/>
  <c r="W69" i="13"/>
  <c r="X69" i="13" s="1"/>
  <c r="Y69" i="13" s="1"/>
  <c r="U70" i="13"/>
  <c r="Y91" i="18" l="1"/>
  <c r="Y92" i="18" s="1"/>
  <c r="Y130" i="18"/>
  <c r="Y131" i="18" s="1"/>
  <c r="V278" i="18"/>
  <c r="W334" i="18"/>
  <c r="X334" i="18" s="1"/>
  <c r="Y334" i="18" s="1"/>
  <c r="U335" i="18"/>
  <c r="V334" i="18"/>
  <c r="Y335" i="17"/>
  <c r="Y278" i="18"/>
  <c r="U94" i="18"/>
  <c r="U95" i="18" s="1"/>
  <c r="W95" i="18" s="1"/>
  <c r="X95" i="18" s="1"/>
  <c r="V93" i="18"/>
  <c r="W132" i="18"/>
  <c r="X132" i="18" s="1"/>
  <c r="Y132" i="18" s="1"/>
  <c r="U133" i="18"/>
  <c r="V132" i="18"/>
  <c r="W172" i="18"/>
  <c r="X172" i="18" s="1"/>
  <c r="U173" i="18"/>
  <c r="V215" i="18"/>
  <c r="W215" i="18"/>
  <c r="X215" i="18" s="1"/>
  <c r="Y215" i="18" s="1"/>
  <c r="U216" i="18"/>
  <c r="Y93" i="18"/>
  <c r="V171" i="18"/>
  <c r="V172" i="18" s="1"/>
  <c r="W171" i="18"/>
  <c r="X171" i="18" s="1"/>
  <c r="Y171" i="18" s="1"/>
  <c r="V394" i="18"/>
  <c r="W394" i="18"/>
  <c r="X394" i="18" s="1"/>
  <c r="Y394" i="18" s="1"/>
  <c r="U395" i="18"/>
  <c r="V279" i="18"/>
  <c r="W279" i="18"/>
  <c r="X279" i="18" s="1"/>
  <c r="Y279" i="18" s="1"/>
  <c r="U280" i="18"/>
  <c r="U399" i="9"/>
  <c r="V398" i="9"/>
  <c r="U114" i="11"/>
  <c r="U115" i="11" s="1"/>
  <c r="W115" i="11" s="1"/>
  <c r="X115" i="11" s="1"/>
  <c r="Y223" i="13"/>
  <c r="W336" i="17"/>
  <c r="X336" i="17" s="1"/>
  <c r="V336" i="17"/>
  <c r="U337" i="17"/>
  <c r="Y187" i="16"/>
  <c r="V355" i="12"/>
  <c r="V356" i="12" s="1"/>
  <c r="Y355" i="12"/>
  <c r="W113" i="11"/>
  <c r="X113" i="11" s="1"/>
  <c r="Y113" i="11" s="1"/>
  <c r="Y267" i="9"/>
  <c r="Y459" i="8"/>
  <c r="Y342" i="10"/>
  <c r="Y283" i="17"/>
  <c r="Y284" i="17" s="1"/>
  <c r="V433" i="13"/>
  <c r="W433" i="13"/>
  <c r="X433" i="13" s="1"/>
  <c r="Y433" i="13" s="1"/>
  <c r="U434" i="13"/>
  <c r="W110" i="9"/>
  <c r="X110" i="9" s="1"/>
  <c r="Y110" i="9" s="1"/>
  <c r="V110" i="9"/>
  <c r="U111" i="9"/>
  <c r="Y335" i="9"/>
  <c r="W276" i="14"/>
  <c r="X276" i="14" s="1"/>
  <c r="Y276" i="14" s="1"/>
  <c r="V276" i="14"/>
  <c r="U277" i="14"/>
  <c r="Y398" i="9"/>
  <c r="Y229" i="17"/>
  <c r="Y123" i="13"/>
  <c r="W356" i="12"/>
  <c r="X356" i="12" s="1"/>
  <c r="U357" i="12"/>
  <c r="W334" i="16"/>
  <c r="X334" i="16" s="1"/>
  <c r="Y334" i="16" s="1"/>
  <c r="V334" i="16"/>
  <c r="V187" i="17"/>
  <c r="W187" i="17"/>
  <c r="X187" i="17" s="1"/>
  <c r="Y187" i="17" s="1"/>
  <c r="U188" i="17"/>
  <c r="U335" i="16"/>
  <c r="W215" i="10"/>
  <c r="X215" i="10" s="1"/>
  <c r="U216" i="10"/>
  <c r="W216" i="10" s="1"/>
  <c r="X216" i="10" s="1"/>
  <c r="U231" i="17"/>
  <c r="U232" i="17" s="1"/>
  <c r="W285" i="17"/>
  <c r="X285" i="17" s="1"/>
  <c r="U286" i="17"/>
  <c r="V285" i="17"/>
  <c r="W230" i="17"/>
  <c r="X230" i="17" s="1"/>
  <c r="V230" i="17"/>
  <c r="U227" i="16"/>
  <c r="V226" i="16"/>
  <c r="W226" i="16"/>
  <c r="X226" i="16" s="1"/>
  <c r="Y226" i="16" s="1"/>
  <c r="U170" i="13"/>
  <c r="W169" i="13"/>
  <c r="X169" i="13" s="1"/>
  <c r="Y169" i="13" s="1"/>
  <c r="V169" i="13"/>
  <c r="V332" i="14"/>
  <c r="W332" i="14"/>
  <c r="X332" i="14" s="1"/>
  <c r="Y332" i="14" s="1"/>
  <c r="U333" i="14"/>
  <c r="V45" i="13"/>
  <c r="V46" i="13" s="1"/>
  <c r="W45" i="13"/>
  <c r="X45" i="13" s="1"/>
  <c r="Y45" i="13" s="1"/>
  <c r="Y46" i="13" s="1"/>
  <c r="U339" i="9"/>
  <c r="W339" i="9" s="1"/>
  <c r="X339" i="9" s="1"/>
  <c r="W338" i="9"/>
  <c r="X338" i="9" s="1"/>
  <c r="V255" i="7"/>
  <c r="V459" i="7"/>
  <c r="U109" i="8"/>
  <c r="W108" i="8"/>
  <c r="X108" i="8" s="1"/>
  <c r="Y108" i="8" s="1"/>
  <c r="V108" i="8"/>
  <c r="V229" i="12"/>
  <c r="W229" i="12"/>
  <c r="X229" i="12" s="1"/>
  <c r="Y229" i="12" s="1"/>
  <c r="U230" i="12"/>
  <c r="U321" i="7"/>
  <c r="V320" i="7"/>
  <c r="W320" i="7"/>
  <c r="X320" i="7" s="1"/>
  <c r="Y320" i="7" s="1"/>
  <c r="U256" i="7"/>
  <c r="W255" i="7"/>
  <c r="X255" i="7" s="1"/>
  <c r="Y255" i="7" s="1"/>
  <c r="U460" i="7"/>
  <c r="W459" i="7"/>
  <c r="X459" i="7" s="1"/>
  <c r="Y459" i="7" s="1"/>
  <c r="V214" i="10"/>
  <c r="V215" i="10" s="1"/>
  <c r="W214" i="10"/>
  <c r="X214" i="10" s="1"/>
  <c r="Y214" i="10" s="1"/>
  <c r="W156" i="9"/>
  <c r="X156" i="9" s="1"/>
  <c r="Y156" i="9" s="1"/>
  <c r="V156" i="9"/>
  <c r="U157" i="9"/>
  <c r="U151" i="8"/>
  <c r="V150" i="8"/>
  <c r="W150" i="8"/>
  <c r="X150" i="8" s="1"/>
  <c r="Y150" i="8" s="1"/>
  <c r="U388" i="7"/>
  <c r="V387" i="7"/>
  <c r="W387" i="7"/>
  <c r="X387" i="7" s="1"/>
  <c r="Y387" i="7" s="1"/>
  <c r="V188" i="16"/>
  <c r="W188" i="16"/>
  <c r="X188" i="16" s="1"/>
  <c r="U189" i="16"/>
  <c r="W343" i="10"/>
  <c r="X343" i="10" s="1"/>
  <c r="V343" i="10"/>
  <c r="U344" i="10"/>
  <c r="U154" i="7"/>
  <c r="W153" i="7"/>
  <c r="X153" i="7" s="1"/>
  <c r="Y153" i="7" s="1"/>
  <c r="V153" i="7"/>
  <c r="V198" i="8"/>
  <c r="W198" i="8"/>
  <c r="X198" i="8" s="1"/>
  <c r="Y198" i="8" s="1"/>
  <c r="U199" i="8"/>
  <c r="V222" i="11"/>
  <c r="W222" i="11"/>
  <c r="X222" i="11" s="1"/>
  <c r="Y222" i="11" s="1"/>
  <c r="U223" i="11"/>
  <c r="W337" i="9"/>
  <c r="X337" i="9" s="1"/>
  <c r="V337" i="9"/>
  <c r="V338" i="9" s="1"/>
  <c r="W413" i="10"/>
  <c r="X413" i="10" s="1"/>
  <c r="Y413" i="10" s="1"/>
  <c r="V413" i="10"/>
  <c r="U414" i="10"/>
  <c r="Y336" i="9"/>
  <c r="W490" i="10"/>
  <c r="X490" i="10" s="1"/>
  <c r="Y490" i="10" s="1"/>
  <c r="V490" i="10"/>
  <c r="U491" i="10"/>
  <c r="W118" i="10"/>
  <c r="X118" i="10" s="1"/>
  <c r="Y118" i="10" s="1"/>
  <c r="V118" i="10"/>
  <c r="U119" i="10"/>
  <c r="W43" i="10"/>
  <c r="X43" i="10" s="1"/>
  <c r="Y43" i="10" s="1"/>
  <c r="V43" i="10"/>
  <c r="U44" i="10"/>
  <c r="W166" i="10"/>
  <c r="X166" i="10" s="1"/>
  <c r="Y166" i="10" s="1"/>
  <c r="V166" i="10"/>
  <c r="U167" i="10"/>
  <c r="W276" i="10"/>
  <c r="X276" i="10" s="1"/>
  <c r="Y276" i="10" s="1"/>
  <c r="V276" i="10"/>
  <c r="U277" i="10"/>
  <c r="V78" i="10"/>
  <c r="W78" i="10"/>
  <c r="X78" i="10" s="1"/>
  <c r="Y78" i="10" s="1"/>
  <c r="U79" i="10"/>
  <c r="W268" i="9"/>
  <c r="X268" i="9" s="1"/>
  <c r="V268" i="9"/>
  <c r="U269" i="9"/>
  <c r="W475" i="9"/>
  <c r="X475" i="9" s="1"/>
  <c r="Y475" i="9" s="1"/>
  <c r="V475" i="9"/>
  <c r="U476" i="9"/>
  <c r="W71" i="9"/>
  <c r="X71" i="9" s="1"/>
  <c r="Y71" i="9" s="1"/>
  <c r="V71" i="9"/>
  <c r="U72" i="9"/>
  <c r="W399" i="9"/>
  <c r="X399" i="9" s="1"/>
  <c r="V399" i="9"/>
  <c r="U400" i="9"/>
  <c r="V211" i="9"/>
  <c r="W211" i="9"/>
  <c r="X211" i="9" s="1"/>
  <c r="Y211" i="9" s="1"/>
  <c r="U212" i="9"/>
  <c r="W261" i="8"/>
  <c r="X261" i="8" s="1"/>
  <c r="Y261" i="8" s="1"/>
  <c r="V261" i="8"/>
  <c r="U262" i="8"/>
  <c r="W70" i="8"/>
  <c r="X70" i="8" s="1"/>
  <c r="Y70" i="8" s="1"/>
  <c r="V70" i="8"/>
  <c r="U71" i="8"/>
  <c r="W386" i="8"/>
  <c r="X386" i="8" s="1"/>
  <c r="Y386" i="8" s="1"/>
  <c r="V386" i="8"/>
  <c r="U387" i="8"/>
  <c r="W321" i="8"/>
  <c r="X321" i="8" s="1"/>
  <c r="Y321" i="8" s="1"/>
  <c r="V321" i="8"/>
  <c r="U322" i="8"/>
  <c r="V460" i="8"/>
  <c r="W460" i="8"/>
  <c r="X460" i="8" s="1"/>
  <c r="Y460" i="8" s="1"/>
  <c r="U461" i="8"/>
  <c r="V204" i="7"/>
  <c r="W204" i="7"/>
  <c r="X204" i="7" s="1"/>
  <c r="Y204" i="7" s="1"/>
  <c r="V42" i="7"/>
  <c r="V43" i="7" s="1"/>
  <c r="W42" i="7"/>
  <c r="X42" i="7" s="1"/>
  <c r="Y42" i="7" s="1"/>
  <c r="Y43" i="7" s="1"/>
  <c r="U75" i="17"/>
  <c r="V74" i="17"/>
  <c r="W74" i="17"/>
  <c r="X74" i="17" s="1"/>
  <c r="Y74" i="17" s="1"/>
  <c r="U125" i="13"/>
  <c r="W124" i="13"/>
  <c r="X124" i="13" s="1"/>
  <c r="V124" i="13"/>
  <c r="V388" i="6"/>
  <c r="W388" i="6"/>
  <c r="X388" i="6" s="1"/>
  <c r="Y388" i="6" s="1"/>
  <c r="U389" i="6"/>
  <c r="W224" i="13"/>
  <c r="X224" i="13" s="1"/>
  <c r="V224" i="13"/>
  <c r="U225" i="13"/>
  <c r="W402" i="17"/>
  <c r="X402" i="17" s="1"/>
  <c r="Y402" i="17" s="1"/>
  <c r="U403" i="17"/>
  <c r="V402" i="17"/>
  <c r="W463" i="6"/>
  <c r="X463" i="6" s="1"/>
  <c r="Y463" i="6" s="1"/>
  <c r="V463" i="6"/>
  <c r="U464" i="6"/>
  <c r="W200" i="6"/>
  <c r="X200" i="6" s="1"/>
  <c r="Y200" i="6" s="1"/>
  <c r="V200" i="6"/>
  <c r="U201" i="6"/>
  <c r="W74" i="14"/>
  <c r="X74" i="14" s="1"/>
  <c r="Y74" i="14" s="1"/>
  <c r="V74" i="14"/>
  <c r="U75" i="14"/>
  <c r="W283" i="13"/>
  <c r="X283" i="13" s="1"/>
  <c r="Y283" i="13" s="1"/>
  <c r="V283" i="13"/>
  <c r="U284" i="13"/>
  <c r="V38" i="6"/>
  <c r="W38" i="6"/>
  <c r="X38" i="6" s="1"/>
  <c r="Y38" i="6" s="1"/>
  <c r="U39" i="6"/>
  <c r="V429" i="11"/>
  <c r="W429" i="11"/>
  <c r="X429" i="11" s="1"/>
  <c r="Y429" i="11" s="1"/>
  <c r="U430" i="11"/>
  <c r="W259" i="6"/>
  <c r="X259" i="6" s="1"/>
  <c r="Y259" i="6" s="1"/>
  <c r="V259" i="6"/>
  <c r="U260" i="6"/>
  <c r="W361" i="11"/>
  <c r="X361" i="11" s="1"/>
  <c r="Y361" i="11" s="1"/>
  <c r="V361" i="11"/>
  <c r="U362" i="11"/>
  <c r="W111" i="14"/>
  <c r="X111" i="14" s="1"/>
  <c r="Y111" i="14" s="1"/>
  <c r="V111" i="14"/>
  <c r="U112" i="14"/>
  <c r="W322" i="6"/>
  <c r="X322" i="6" s="1"/>
  <c r="Y322" i="6" s="1"/>
  <c r="V322" i="6"/>
  <c r="U323" i="6"/>
  <c r="V41" i="11"/>
  <c r="W41" i="11"/>
  <c r="X41" i="11" s="1"/>
  <c r="Y41" i="11" s="1"/>
  <c r="U42" i="11"/>
  <c r="W114" i="16"/>
  <c r="X114" i="16" s="1"/>
  <c r="Y114" i="16" s="1"/>
  <c r="V114" i="16"/>
  <c r="U115" i="16"/>
  <c r="W513" i="12"/>
  <c r="X513" i="12" s="1"/>
  <c r="Y513" i="12" s="1"/>
  <c r="V513" i="12"/>
  <c r="U514" i="12"/>
  <c r="V70" i="13"/>
  <c r="W70" i="13"/>
  <c r="X70" i="13" s="1"/>
  <c r="Y70" i="13" s="1"/>
  <c r="U71" i="13"/>
  <c r="W39" i="16"/>
  <c r="X39" i="16" s="1"/>
  <c r="Y39" i="16" s="1"/>
  <c r="V39" i="16"/>
  <c r="U40" i="16"/>
  <c r="V281" i="16"/>
  <c r="W281" i="16"/>
  <c r="X281" i="16" s="1"/>
  <c r="Y281" i="16" s="1"/>
  <c r="U282" i="16"/>
  <c r="W283" i="11"/>
  <c r="X283" i="11" s="1"/>
  <c r="Y283" i="11" s="1"/>
  <c r="V283" i="11"/>
  <c r="U284" i="11"/>
  <c r="W155" i="6"/>
  <c r="X155" i="6" s="1"/>
  <c r="Y155" i="6" s="1"/>
  <c r="V155" i="6"/>
  <c r="U156" i="6"/>
  <c r="W43" i="12"/>
  <c r="X43" i="12" s="1"/>
  <c r="Y43" i="12" s="1"/>
  <c r="V43" i="12"/>
  <c r="U44" i="12"/>
  <c r="W188" i="14"/>
  <c r="X188" i="14" s="1"/>
  <c r="Y188" i="14" s="1"/>
  <c r="V188" i="14"/>
  <c r="U189" i="14"/>
  <c r="V398" i="16"/>
  <c r="W398" i="16"/>
  <c r="X398" i="16" s="1"/>
  <c r="Y398" i="16" s="1"/>
  <c r="U399" i="16"/>
  <c r="W432" i="12"/>
  <c r="X432" i="12" s="1"/>
  <c r="Y432" i="12" s="1"/>
  <c r="V432" i="12"/>
  <c r="U433" i="12"/>
  <c r="V70" i="6"/>
  <c r="W70" i="6"/>
  <c r="X70" i="6" s="1"/>
  <c r="Y70" i="6" s="1"/>
  <c r="U71" i="6"/>
  <c r="W162" i="11"/>
  <c r="X162" i="11" s="1"/>
  <c r="Y162" i="11" s="1"/>
  <c r="V162" i="11"/>
  <c r="U163" i="11"/>
  <c r="W71" i="16"/>
  <c r="X71" i="16" s="1"/>
  <c r="Y71" i="16" s="1"/>
  <c r="V71" i="16"/>
  <c r="U72" i="16"/>
  <c r="W73" i="12"/>
  <c r="X73" i="12" s="1"/>
  <c r="Y73" i="12" s="1"/>
  <c r="V73" i="12"/>
  <c r="U74" i="12"/>
  <c r="V355" i="13"/>
  <c r="W355" i="13"/>
  <c r="X355" i="13" s="1"/>
  <c r="Y355" i="13" s="1"/>
  <c r="U356" i="13"/>
  <c r="V226" i="14"/>
  <c r="W226" i="14"/>
  <c r="X226" i="14" s="1"/>
  <c r="Y226" i="14" s="1"/>
  <c r="U227" i="14"/>
  <c r="W44" i="14"/>
  <c r="X44" i="14" s="1"/>
  <c r="Y44" i="14" s="1"/>
  <c r="V44" i="14"/>
  <c r="U45" i="14"/>
  <c r="W515" i="13"/>
  <c r="X515" i="13" s="1"/>
  <c r="Y515" i="13" s="1"/>
  <c r="V515" i="13"/>
  <c r="U516" i="13"/>
  <c r="V145" i="16"/>
  <c r="W145" i="16"/>
  <c r="X145" i="16" s="1"/>
  <c r="Y145" i="16" s="1"/>
  <c r="U146" i="16"/>
  <c r="W148" i="14"/>
  <c r="X148" i="14" s="1"/>
  <c r="Y148" i="14" s="1"/>
  <c r="V148" i="14"/>
  <c r="U149" i="14"/>
  <c r="V73" i="11"/>
  <c r="W73" i="11"/>
  <c r="X73" i="11" s="1"/>
  <c r="Y73" i="11" s="1"/>
  <c r="U74" i="11"/>
  <c r="W45" i="17"/>
  <c r="X45" i="17" s="1"/>
  <c r="Y45" i="17" s="1"/>
  <c r="Y46" i="17" s="1"/>
  <c r="V45" i="17"/>
  <c r="V46" i="17" s="1"/>
  <c r="V114" i="17"/>
  <c r="W114" i="17"/>
  <c r="X114" i="17" s="1"/>
  <c r="Y114" i="17" s="1"/>
  <c r="U115" i="17"/>
  <c r="V114" i="12"/>
  <c r="W114" i="12"/>
  <c r="X114" i="12" s="1"/>
  <c r="Y114" i="12" s="1"/>
  <c r="U115" i="12"/>
  <c r="V145" i="17"/>
  <c r="W145" i="17"/>
  <c r="X145" i="17" s="1"/>
  <c r="Y145" i="17" s="1"/>
  <c r="U146" i="17"/>
  <c r="W165" i="12"/>
  <c r="X165" i="12" s="1"/>
  <c r="Y165" i="12" s="1"/>
  <c r="V165" i="12"/>
  <c r="U166" i="12"/>
  <c r="W107" i="6"/>
  <c r="X107" i="6" s="1"/>
  <c r="Y107" i="6" s="1"/>
  <c r="V107" i="6"/>
  <c r="U108" i="6"/>
  <c r="W511" i="11"/>
  <c r="X511" i="11" s="1"/>
  <c r="Y511" i="11" s="1"/>
  <c r="V511" i="11"/>
  <c r="U512" i="11"/>
  <c r="W400" i="14"/>
  <c r="X400" i="14" s="1"/>
  <c r="Y400" i="14" s="1"/>
  <c r="V400" i="14"/>
  <c r="U401" i="14"/>
  <c r="W285" i="12"/>
  <c r="X285" i="12" s="1"/>
  <c r="Y285" i="12" s="1"/>
  <c r="V285" i="12"/>
  <c r="U286" i="12"/>
  <c r="Y336" i="17" l="1"/>
  <c r="Y268" i="9"/>
  <c r="Y224" i="13"/>
  <c r="Y188" i="16"/>
  <c r="W335" i="18"/>
  <c r="X335" i="18" s="1"/>
  <c r="Y335" i="18" s="1"/>
  <c r="U336" i="18"/>
  <c r="U337" i="18" s="1"/>
  <c r="V335" i="18"/>
  <c r="V94" i="18"/>
  <c r="V95" i="18" s="1"/>
  <c r="U134" i="18"/>
  <c r="U135" i="18" s="1"/>
  <c r="W135" i="18" s="1"/>
  <c r="X135" i="18" s="1"/>
  <c r="U96" i="18"/>
  <c r="U97" i="18" s="1"/>
  <c r="W94" i="18"/>
  <c r="X94" i="18" s="1"/>
  <c r="Y94" i="18" s="1"/>
  <c r="Y95" i="18" s="1"/>
  <c r="Y356" i="12"/>
  <c r="V133" i="18"/>
  <c r="W133" i="18"/>
  <c r="X133" i="18" s="1"/>
  <c r="Y133" i="18" s="1"/>
  <c r="V216" i="18"/>
  <c r="W216" i="18"/>
  <c r="X216" i="18" s="1"/>
  <c r="Y216" i="18" s="1"/>
  <c r="U217" i="18"/>
  <c r="U116" i="11"/>
  <c r="U117" i="11" s="1"/>
  <c r="W114" i="11"/>
  <c r="X114" i="11" s="1"/>
  <c r="Y114" i="11" s="1"/>
  <c r="Y115" i="11" s="1"/>
  <c r="V173" i="18"/>
  <c r="W173" i="18"/>
  <c r="X173" i="18" s="1"/>
  <c r="U174" i="18"/>
  <c r="Y172" i="18"/>
  <c r="V395" i="18"/>
  <c r="W395" i="18"/>
  <c r="X395" i="18" s="1"/>
  <c r="Y395" i="18" s="1"/>
  <c r="U396" i="18"/>
  <c r="V280" i="18"/>
  <c r="W280" i="18"/>
  <c r="X280" i="18" s="1"/>
  <c r="Y280" i="18" s="1"/>
  <c r="U281" i="18"/>
  <c r="V114" i="11"/>
  <c r="V115" i="11" s="1"/>
  <c r="Y399" i="9"/>
  <c r="Y285" i="17"/>
  <c r="U338" i="17"/>
  <c r="W337" i="17"/>
  <c r="X337" i="17" s="1"/>
  <c r="Y337" i="17" s="1"/>
  <c r="V337" i="17"/>
  <c r="Y230" i="17"/>
  <c r="Y124" i="13"/>
  <c r="Y343" i="10"/>
  <c r="U340" i="9"/>
  <c r="W340" i="9" s="1"/>
  <c r="X340" i="9" s="1"/>
  <c r="V339" i="9"/>
  <c r="V216" i="10"/>
  <c r="U217" i="10"/>
  <c r="W217" i="10" s="1"/>
  <c r="X217" i="10" s="1"/>
  <c r="V434" i="13"/>
  <c r="W434" i="13"/>
  <c r="X434" i="13" s="1"/>
  <c r="Y434" i="13" s="1"/>
  <c r="U435" i="13"/>
  <c r="W111" i="9"/>
  <c r="X111" i="9" s="1"/>
  <c r="Y111" i="9" s="1"/>
  <c r="V111" i="9"/>
  <c r="U112" i="9"/>
  <c r="Y215" i="10"/>
  <c r="Y216" i="10" s="1"/>
  <c r="V277" i="14"/>
  <c r="U278" i="14"/>
  <c r="W277" i="14"/>
  <c r="X277" i="14" s="1"/>
  <c r="Y277" i="14" s="1"/>
  <c r="U358" i="12"/>
  <c r="W357" i="12"/>
  <c r="X357" i="12" s="1"/>
  <c r="V357" i="12"/>
  <c r="V335" i="16"/>
  <c r="W335" i="16"/>
  <c r="X335" i="16" s="1"/>
  <c r="Y335" i="16" s="1"/>
  <c r="U336" i="16"/>
  <c r="U337" i="16" s="1"/>
  <c r="V188" i="17"/>
  <c r="W188" i="17"/>
  <c r="X188" i="17" s="1"/>
  <c r="Y188" i="17" s="1"/>
  <c r="U189" i="17"/>
  <c r="W286" i="17"/>
  <c r="X286" i="17" s="1"/>
  <c r="U287" i="17"/>
  <c r="V286" i="17"/>
  <c r="W232" i="17"/>
  <c r="X232" i="17" s="1"/>
  <c r="W231" i="17"/>
  <c r="X231" i="17" s="1"/>
  <c r="V231" i="17"/>
  <c r="V232" i="17" s="1"/>
  <c r="U233" i="17"/>
  <c r="W170" i="13"/>
  <c r="X170" i="13" s="1"/>
  <c r="Y170" i="13" s="1"/>
  <c r="U171" i="13"/>
  <c r="V170" i="13"/>
  <c r="W333" i="14"/>
  <c r="X333" i="14" s="1"/>
  <c r="Y333" i="14" s="1"/>
  <c r="V333" i="14"/>
  <c r="U334" i="14"/>
  <c r="V227" i="16"/>
  <c r="W227" i="16"/>
  <c r="X227" i="16" s="1"/>
  <c r="Y227" i="16" s="1"/>
  <c r="U228" i="16"/>
  <c r="V109" i="8"/>
  <c r="U110" i="8"/>
  <c r="W109" i="8"/>
  <c r="X109" i="8" s="1"/>
  <c r="Y109" i="8" s="1"/>
  <c r="V460" i="7"/>
  <c r="Y337" i="9"/>
  <c r="Y338" i="9" s="1"/>
  <c r="Y339" i="9" s="1"/>
  <c r="U389" i="7"/>
  <c r="V388" i="7"/>
  <c r="W388" i="7"/>
  <c r="X388" i="7" s="1"/>
  <c r="Y388" i="7" s="1"/>
  <c r="U322" i="7"/>
  <c r="V321" i="7"/>
  <c r="W321" i="7"/>
  <c r="X321" i="7" s="1"/>
  <c r="Y321" i="7" s="1"/>
  <c r="W223" i="11"/>
  <c r="X223" i="11" s="1"/>
  <c r="Y223" i="11" s="1"/>
  <c r="V223" i="11"/>
  <c r="U224" i="11"/>
  <c r="W230" i="12"/>
  <c r="X230" i="12" s="1"/>
  <c r="Y230" i="12" s="1"/>
  <c r="V230" i="12"/>
  <c r="U231" i="12"/>
  <c r="U155" i="7"/>
  <c r="V154" i="7"/>
  <c r="W154" i="7"/>
  <c r="X154" i="7" s="1"/>
  <c r="Y154" i="7" s="1"/>
  <c r="V414" i="10"/>
  <c r="W414" i="10"/>
  <c r="X414" i="10" s="1"/>
  <c r="Y414" i="10" s="1"/>
  <c r="U415" i="10"/>
  <c r="W344" i="10"/>
  <c r="X344" i="10" s="1"/>
  <c r="V344" i="10"/>
  <c r="V189" i="16"/>
  <c r="W189" i="16"/>
  <c r="X189" i="16" s="1"/>
  <c r="U190" i="16"/>
  <c r="W151" i="8"/>
  <c r="X151" i="8" s="1"/>
  <c r="Y151" i="8" s="1"/>
  <c r="V151" i="8"/>
  <c r="U152" i="8"/>
  <c r="U461" i="7"/>
  <c r="W460" i="7"/>
  <c r="X460" i="7" s="1"/>
  <c r="Y460" i="7" s="1"/>
  <c r="V199" i="8"/>
  <c r="W199" i="8"/>
  <c r="X199" i="8" s="1"/>
  <c r="Y199" i="8" s="1"/>
  <c r="U200" i="8"/>
  <c r="U345" i="10"/>
  <c r="V157" i="9"/>
  <c r="W157" i="9"/>
  <c r="X157" i="9" s="1"/>
  <c r="Y157" i="9" s="1"/>
  <c r="U158" i="9"/>
  <c r="U257" i="7"/>
  <c r="V256" i="7"/>
  <c r="W256" i="7"/>
  <c r="X256" i="7" s="1"/>
  <c r="Y256" i="7" s="1"/>
  <c r="V167" i="10"/>
  <c r="W167" i="10"/>
  <c r="X167" i="10" s="1"/>
  <c r="Y167" i="10" s="1"/>
  <c r="U168" i="10"/>
  <c r="V119" i="10"/>
  <c r="W119" i="10"/>
  <c r="X119" i="10" s="1"/>
  <c r="Y119" i="10" s="1"/>
  <c r="U120" i="10"/>
  <c r="W277" i="10"/>
  <c r="X277" i="10" s="1"/>
  <c r="Y277" i="10" s="1"/>
  <c r="V277" i="10"/>
  <c r="U278" i="10"/>
  <c r="W44" i="10"/>
  <c r="X44" i="10" s="1"/>
  <c r="Y44" i="10" s="1"/>
  <c r="V44" i="10"/>
  <c r="U45" i="10"/>
  <c r="U46" i="10" s="1"/>
  <c r="W79" i="10"/>
  <c r="X79" i="10" s="1"/>
  <c r="Y79" i="10" s="1"/>
  <c r="V79" i="10"/>
  <c r="U80" i="10"/>
  <c r="W491" i="10"/>
  <c r="X491" i="10" s="1"/>
  <c r="Y491" i="10" s="1"/>
  <c r="V491" i="10"/>
  <c r="U492" i="10"/>
  <c r="W72" i="9"/>
  <c r="X72" i="9" s="1"/>
  <c r="Y72" i="9" s="1"/>
  <c r="V72" i="9"/>
  <c r="U73" i="9"/>
  <c r="W212" i="9"/>
  <c r="X212" i="9" s="1"/>
  <c r="Y212" i="9" s="1"/>
  <c r="V212" i="9"/>
  <c r="U213" i="9"/>
  <c r="W269" i="9"/>
  <c r="X269" i="9" s="1"/>
  <c r="Y269" i="9" s="1"/>
  <c r="V269" i="9"/>
  <c r="U270" i="9"/>
  <c r="V400" i="9"/>
  <c r="W400" i="9"/>
  <c r="X400" i="9" s="1"/>
  <c r="Y400" i="9" s="1"/>
  <c r="U401" i="9"/>
  <c r="W476" i="9"/>
  <c r="X476" i="9" s="1"/>
  <c r="Y476" i="9" s="1"/>
  <c r="V476" i="9"/>
  <c r="U477" i="9"/>
  <c r="W387" i="8"/>
  <c r="X387" i="8" s="1"/>
  <c r="Y387" i="8" s="1"/>
  <c r="V387" i="8"/>
  <c r="U388" i="8"/>
  <c r="V262" i="8"/>
  <c r="W262" i="8"/>
  <c r="X262" i="8" s="1"/>
  <c r="Y262" i="8" s="1"/>
  <c r="U263" i="8"/>
  <c r="W461" i="8"/>
  <c r="X461" i="8" s="1"/>
  <c r="Y461" i="8" s="1"/>
  <c r="V461" i="8"/>
  <c r="U462" i="8"/>
  <c r="V322" i="8"/>
  <c r="W322" i="8"/>
  <c r="X322" i="8" s="1"/>
  <c r="Y322" i="8" s="1"/>
  <c r="U323" i="8"/>
  <c r="W71" i="8"/>
  <c r="X71" i="8" s="1"/>
  <c r="Y71" i="8" s="1"/>
  <c r="V71" i="8"/>
  <c r="U72" i="8"/>
  <c r="V205" i="7"/>
  <c r="W205" i="7"/>
  <c r="X205" i="7" s="1"/>
  <c r="Y205" i="7" s="1"/>
  <c r="V389" i="6"/>
  <c r="W389" i="6"/>
  <c r="X389" i="6" s="1"/>
  <c r="Y389" i="6" s="1"/>
  <c r="U390" i="6"/>
  <c r="V403" i="17"/>
  <c r="W403" i="17"/>
  <c r="X403" i="17" s="1"/>
  <c r="Y403" i="17" s="1"/>
  <c r="U404" i="17"/>
  <c r="U226" i="13"/>
  <c r="V225" i="13"/>
  <c r="W225" i="13"/>
  <c r="X225" i="13" s="1"/>
  <c r="Y225" i="13" s="1"/>
  <c r="U126" i="13"/>
  <c r="V125" i="13"/>
  <c r="W125" i="13"/>
  <c r="X125" i="13" s="1"/>
  <c r="W75" i="17"/>
  <c r="X75" i="17" s="1"/>
  <c r="Y75" i="17" s="1"/>
  <c r="V75" i="17"/>
  <c r="U76" i="17"/>
  <c r="W115" i="12"/>
  <c r="X115" i="12" s="1"/>
  <c r="Y115" i="12" s="1"/>
  <c r="V115" i="12"/>
  <c r="U116" i="12"/>
  <c r="W516" i="13"/>
  <c r="X516" i="13" s="1"/>
  <c r="Y516" i="13" s="1"/>
  <c r="V516" i="13"/>
  <c r="U517" i="13"/>
  <c r="W189" i="14"/>
  <c r="X189" i="14" s="1"/>
  <c r="Y189" i="14" s="1"/>
  <c r="V189" i="14"/>
  <c r="U190" i="14"/>
  <c r="W71" i="13"/>
  <c r="X71" i="13" s="1"/>
  <c r="Y71" i="13" s="1"/>
  <c r="V71" i="13"/>
  <c r="U72" i="13"/>
  <c r="W112" i="14"/>
  <c r="X112" i="14" s="1"/>
  <c r="Y112" i="14" s="1"/>
  <c r="V112" i="14"/>
  <c r="U113" i="14"/>
  <c r="W39" i="6"/>
  <c r="X39" i="6" s="1"/>
  <c r="Y39" i="6" s="1"/>
  <c r="V39" i="6"/>
  <c r="U40" i="6"/>
  <c r="W512" i="11"/>
  <c r="X512" i="11" s="1"/>
  <c r="Y512" i="11" s="1"/>
  <c r="V512" i="11"/>
  <c r="U513" i="11"/>
  <c r="W45" i="14"/>
  <c r="X45" i="14" s="1"/>
  <c r="Y45" i="14" s="1"/>
  <c r="Y46" i="14" s="1"/>
  <c r="V45" i="14"/>
  <c r="V46" i="14" s="1"/>
  <c r="W163" i="11"/>
  <c r="X163" i="11" s="1"/>
  <c r="Y163" i="11" s="1"/>
  <c r="V163" i="11"/>
  <c r="U164" i="11"/>
  <c r="V284" i="11"/>
  <c r="W284" i="11"/>
  <c r="X284" i="11" s="1"/>
  <c r="Y284" i="11" s="1"/>
  <c r="U285" i="11"/>
  <c r="V42" i="11"/>
  <c r="W42" i="11"/>
  <c r="X42" i="11" s="1"/>
  <c r="Y42" i="11" s="1"/>
  <c r="U43" i="11"/>
  <c r="W75" i="14"/>
  <c r="X75" i="14" s="1"/>
  <c r="Y75" i="14" s="1"/>
  <c r="V75" i="14"/>
  <c r="U76" i="14"/>
  <c r="W146" i="16"/>
  <c r="X146" i="16" s="1"/>
  <c r="Y146" i="16" s="1"/>
  <c r="V146" i="16"/>
  <c r="U147" i="16"/>
  <c r="W356" i="13"/>
  <c r="X356" i="13" s="1"/>
  <c r="Y356" i="13" s="1"/>
  <c r="V356" i="13"/>
  <c r="U357" i="13"/>
  <c r="V433" i="12"/>
  <c r="W433" i="12"/>
  <c r="X433" i="12" s="1"/>
  <c r="Y433" i="12" s="1"/>
  <c r="U434" i="12"/>
  <c r="V40" i="16"/>
  <c r="W40" i="16"/>
  <c r="X40" i="16" s="1"/>
  <c r="Y40" i="16" s="1"/>
  <c r="U41" i="16"/>
  <c r="W323" i="6"/>
  <c r="X323" i="6" s="1"/>
  <c r="Y323" i="6" s="1"/>
  <c r="V323" i="6"/>
  <c r="U324" i="6"/>
  <c r="V260" i="6"/>
  <c r="W260" i="6"/>
  <c r="X260" i="6" s="1"/>
  <c r="Y260" i="6" s="1"/>
  <c r="U261" i="6"/>
  <c r="V72" i="16"/>
  <c r="W72" i="16"/>
  <c r="X72" i="16" s="1"/>
  <c r="Y72" i="16" s="1"/>
  <c r="U73" i="16"/>
  <c r="W44" i="12"/>
  <c r="X44" i="12" s="1"/>
  <c r="Y44" i="12" s="1"/>
  <c r="V44" i="12"/>
  <c r="U45" i="12"/>
  <c r="V514" i="12"/>
  <c r="W514" i="12"/>
  <c r="X514" i="12" s="1"/>
  <c r="Y514" i="12" s="1"/>
  <c r="U515" i="12"/>
  <c r="V362" i="11"/>
  <c r="W362" i="11"/>
  <c r="X362" i="11" s="1"/>
  <c r="Y362" i="11" s="1"/>
  <c r="U363" i="11"/>
  <c r="V284" i="13"/>
  <c r="W284" i="13"/>
  <c r="X284" i="13" s="1"/>
  <c r="Y284" i="13" s="1"/>
  <c r="U285" i="13"/>
  <c r="V286" i="12"/>
  <c r="W286" i="12"/>
  <c r="X286" i="12" s="1"/>
  <c r="Y286" i="12" s="1"/>
  <c r="U287" i="12"/>
  <c r="W108" i="6"/>
  <c r="X108" i="6" s="1"/>
  <c r="Y108" i="6" s="1"/>
  <c r="V108" i="6"/>
  <c r="U109" i="6"/>
  <c r="W74" i="11"/>
  <c r="X74" i="11" s="1"/>
  <c r="Y74" i="11" s="1"/>
  <c r="V74" i="11"/>
  <c r="U75" i="11"/>
  <c r="V71" i="6"/>
  <c r="W71" i="6"/>
  <c r="X71" i="6" s="1"/>
  <c r="Y71" i="6" s="1"/>
  <c r="U72" i="6"/>
  <c r="V201" i="6"/>
  <c r="W201" i="6"/>
  <c r="X201" i="6" s="1"/>
  <c r="Y201" i="6" s="1"/>
  <c r="U202" i="6"/>
  <c r="V146" i="17"/>
  <c r="W146" i="17"/>
  <c r="X146" i="17" s="1"/>
  <c r="Y146" i="17" s="1"/>
  <c r="U147" i="17"/>
  <c r="W74" i="12"/>
  <c r="X74" i="12" s="1"/>
  <c r="Y74" i="12" s="1"/>
  <c r="V74" i="12"/>
  <c r="U75" i="12"/>
  <c r="V399" i="16"/>
  <c r="W399" i="16"/>
  <c r="X399" i="16" s="1"/>
  <c r="Y399" i="16" s="1"/>
  <c r="U400" i="16"/>
  <c r="V430" i="11"/>
  <c r="W430" i="11"/>
  <c r="X430" i="11" s="1"/>
  <c r="Y430" i="11" s="1"/>
  <c r="U431" i="11"/>
  <c r="W464" i="6"/>
  <c r="X464" i="6" s="1"/>
  <c r="Y464" i="6" s="1"/>
  <c r="V464" i="6"/>
  <c r="U465" i="6"/>
  <c r="W401" i="14"/>
  <c r="X401" i="14" s="1"/>
  <c r="Y401" i="14" s="1"/>
  <c r="V401" i="14"/>
  <c r="U402" i="14"/>
  <c r="W115" i="17"/>
  <c r="X115" i="17" s="1"/>
  <c r="Y115" i="17" s="1"/>
  <c r="V115" i="17"/>
  <c r="U116" i="17"/>
  <c r="W156" i="6"/>
  <c r="X156" i="6" s="1"/>
  <c r="Y156" i="6" s="1"/>
  <c r="V156" i="6"/>
  <c r="U157" i="6"/>
  <c r="V115" i="16"/>
  <c r="W115" i="16"/>
  <c r="X115" i="16" s="1"/>
  <c r="Y115" i="16" s="1"/>
  <c r="U116" i="16"/>
  <c r="V166" i="12"/>
  <c r="W166" i="12"/>
  <c r="X166" i="12" s="1"/>
  <c r="Y166" i="12" s="1"/>
  <c r="U167" i="12"/>
  <c r="W149" i="14"/>
  <c r="X149" i="14" s="1"/>
  <c r="Y149" i="14" s="1"/>
  <c r="V149" i="14"/>
  <c r="U150" i="14"/>
  <c r="W227" i="14"/>
  <c r="X227" i="14" s="1"/>
  <c r="Y227" i="14" s="1"/>
  <c r="V227" i="14"/>
  <c r="U228" i="14"/>
  <c r="W282" i="16"/>
  <c r="X282" i="16" s="1"/>
  <c r="Y282" i="16" s="1"/>
  <c r="V282" i="16"/>
  <c r="U283" i="16"/>
  <c r="Y189" i="16" l="1"/>
  <c r="Y357" i="12"/>
  <c r="W337" i="18"/>
  <c r="X337" i="18" s="1"/>
  <c r="U338" i="18"/>
  <c r="W338" i="18" s="1"/>
  <c r="X338" i="18" s="1"/>
  <c r="Y286" i="17"/>
  <c r="V96" i="18"/>
  <c r="V97" i="18" s="1"/>
  <c r="V336" i="18"/>
  <c r="V337" i="18" s="1"/>
  <c r="W336" i="18"/>
  <c r="X336" i="18" s="1"/>
  <c r="Y336" i="18" s="1"/>
  <c r="Y173" i="18"/>
  <c r="V116" i="11"/>
  <c r="W116" i="11"/>
  <c r="X116" i="11" s="1"/>
  <c r="Y116" i="11" s="1"/>
  <c r="W96" i="18"/>
  <c r="X96" i="18" s="1"/>
  <c r="Y96" i="18" s="1"/>
  <c r="U136" i="18"/>
  <c r="W134" i="18"/>
  <c r="X134" i="18" s="1"/>
  <c r="Y134" i="18" s="1"/>
  <c r="Y135" i="18" s="1"/>
  <c r="V134" i="18"/>
  <c r="V135" i="18" s="1"/>
  <c r="V174" i="18"/>
  <c r="W174" i="18"/>
  <c r="X174" i="18" s="1"/>
  <c r="Y174" i="18" s="1"/>
  <c r="U175" i="18"/>
  <c r="U176" i="18" s="1"/>
  <c r="W217" i="18"/>
  <c r="X217" i="18" s="1"/>
  <c r="Y217" i="18" s="1"/>
  <c r="V217" i="18"/>
  <c r="U218" i="18"/>
  <c r="W97" i="18"/>
  <c r="X97" i="18" s="1"/>
  <c r="U98" i="18"/>
  <c r="W396" i="18"/>
  <c r="X396" i="18" s="1"/>
  <c r="Y396" i="18" s="1"/>
  <c r="V396" i="18"/>
  <c r="U397" i="18"/>
  <c r="V281" i="18"/>
  <c r="W281" i="18"/>
  <c r="X281" i="18" s="1"/>
  <c r="Y281" i="18" s="1"/>
  <c r="U282" i="18"/>
  <c r="W46" i="10"/>
  <c r="X46" i="10" s="1"/>
  <c r="V338" i="17"/>
  <c r="U339" i="17"/>
  <c r="W338" i="17"/>
  <c r="X338" i="17" s="1"/>
  <c r="Y338" i="17" s="1"/>
  <c r="Y231" i="17"/>
  <c r="Y125" i="13"/>
  <c r="U118" i="11"/>
  <c r="W117" i="11"/>
  <c r="X117" i="11" s="1"/>
  <c r="V117" i="11"/>
  <c r="Y344" i="10"/>
  <c r="U218" i="10"/>
  <c r="V217" i="10"/>
  <c r="V340" i="9"/>
  <c r="U341" i="9"/>
  <c r="V341" i="9" s="1"/>
  <c r="W435" i="13"/>
  <c r="X435" i="13" s="1"/>
  <c r="Y435" i="13" s="1"/>
  <c r="U436" i="13"/>
  <c r="V435" i="13"/>
  <c r="W112" i="9"/>
  <c r="X112" i="9" s="1"/>
  <c r="Y112" i="9" s="1"/>
  <c r="V112" i="9"/>
  <c r="U113" i="9"/>
  <c r="Y217" i="10"/>
  <c r="W278" i="14"/>
  <c r="X278" i="14" s="1"/>
  <c r="Y278" i="14" s="1"/>
  <c r="V278" i="14"/>
  <c r="U279" i="14"/>
  <c r="Y340" i="9"/>
  <c r="V358" i="12"/>
  <c r="W358" i="12"/>
  <c r="X358" i="12" s="1"/>
  <c r="Y358" i="12" s="1"/>
  <c r="U359" i="12"/>
  <c r="W337" i="16"/>
  <c r="X337" i="16" s="1"/>
  <c r="U190" i="17"/>
  <c r="V189" i="17"/>
  <c r="W189" i="17"/>
  <c r="X189" i="17" s="1"/>
  <c r="Y189" i="17" s="1"/>
  <c r="W336" i="16"/>
  <c r="X336" i="16" s="1"/>
  <c r="Y336" i="16" s="1"/>
  <c r="V336" i="16"/>
  <c r="V337" i="16" s="1"/>
  <c r="U338" i="16"/>
  <c r="U339" i="16" s="1"/>
  <c r="Y232" i="17"/>
  <c r="V287" i="17"/>
  <c r="W287" i="17"/>
  <c r="X287" i="17" s="1"/>
  <c r="Y287" i="17" s="1"/>
  <c r="U288" i="17"/>
  <c r="W233" i="17"/>
  <c r="X233" i="17" s="1"/>
  <c r="V233" i="17"/>
  <c r="U234" i="17"/>
  <c r="U172" i="13"/>
  <c r="U173" i="13" s="1"/>
  <c r="W171" i="13"/>
  <c r="X171" i="13" s="1"/>
  <c r="Y171" i="13" s="1"/>
  <c r="V171" i="13"/>
  <c r="V228" i="16"/>
  <c r="W228" i="16"/>
  <c r="X228" i="16" s="1"/>
  <c r="Y228" i="16" s="1"/>
  <c r="U229" i="16"/>
  <c r="V334" i="14"/>
  <c r="U335" i="14"/>
  <c r="W334" i="14"/>
  <c r="X334" i="14" s="1"/>
  <c r="Y334" i="14" s="1"/>
  <c r="U346" i="10"/>
  <c r="W158" i="9"/>
  <c r="X158" i="9" s="1"/>
  <c r="Y158" i="9" s="1"/>
  <c r="V158" i="9"/>
  <c r="U159" i="9"/>
  <c r="U156" i="7"/>
  <c r="V155" i="7"/>
  <c r="W155" i="7"/>
  <c r="X155" i="7" s="1"/>
  <c r="Y155" i="7" s="1"/>
  <c r="U462" i="7"/>
  <c r="V461" i="7"/>
  <c r="W461" i="7"/>
  <c r="X461" i="7" s="1"/>
  <c r="Y461" i="7" s="1"/>
  <c r="W231" i="12"/>
  <c r="X231" i="12" s="1"/>
  <c r="Y231" i="12" s="1"/>
  <c r="U232" i="12"/>
  <c r="V231" i="12"/>
  <c r="U323" i="7"/>
  <c r="W322" i="7"/>
  <c r="X322" i="7" s="1"/>
  <c r="Y322" i="7" s="1"/>
  <c r="V322" i="7"/>
  <c r="W152" i="8"/>
  <c r="X152" i="8" s="1"/>
  <c r="Y152" i="8" s="1"/>
  <c r="V152" i="8"/>
  <c r="U153" i="8"/>
  <c r="U111" i="8"/>
  <c r="W110" i="8"/>
  <c r="X110" i="8" s="1"/>
  <c r="Y110" i="8" s="1"/>
  <c r="V110" i="8"/>
  <c r="W345" i="10"/>
  <c r="X345" i="10" s="1"/>
  <c r="Y345" i="10" s="1"/>
  <c r="V345" i="10"/>
  <c r="W415" i="10"/>
  <c r="X415" i="10" s="1"/>
  <c r="Y415" i="10" s="1"/>
  <c r="V415" i="10"/>
  <c r="U416" i="10"/>
  <c r="V200" i="8"/>
  <c r="W200" i="8"/>
  <c r="X200" i="8" s="1"/>
  <c r="Y200" i="8" s="1"/>
  <c r="U201" i="8"/>
  <c r="W224" i="11"/>
  <c r="X224" i="11" s="1"/>
  <c r="Y224" i="11" s="1"/>
  <c r="V224" i="11"/>
  <c r="U225" i="11"/>
  <c r="U390" i="7"/>
  <c r="V389" i="7"/>
  <c r="W389" i="7"/>
  <c r="X389" i="7" s="1"/>
  <c r="Y389" i="7" s="1"/>
  <c r="U258" i="7"/>
  <c r="W257" i="7"/>
  <c r="X257" i="7" s="1"/>
  <c r="Y257" i="7" s="1"/>
  <c r="V257" i="7"/>
  <c r="V190" i="16"/>
  <c r="U191" i="16"/>
  <c r="W190" i="16"/>
  <c r="X190" i="16" s="1"/>
  <c r="Y190" i="16" s="1"/>
  <c r="W218" i="10"/>
  <c r="X218" i="10" s="1"/>
  <c r="U219" i="10"/>
  <c r="W45" i="10"/>
  <c r="X45" i="10" s="1"/>
  <c r="Y45" i="10" s="1"/>
  <c r="V45" i="10"/>
  <c r="V46" i="10" s="1"/>
  <c r="V47" i="10" s="1"/>
  <c r="W168" i="10"/>
  <c r="X168" i="10" s="1"/>
  <c r="Y168" i="10" s="1"/>
  <c r="V168" i="10"/>
  <c r="U169" i="10"/>
  <c r="W492" i="10"/>
  <c r="X492" i="10" s="1"/>
  <c r="Y492" i="10" s="1"/>
  <c r="V492" i="10"/>
  <c r="U493" i="10"/>
  <c r="W278" i="10"/>
  <c r="X278" i="10" s="1"/>
  <c r="Y278" i="10" s="1"/>
  <c r="V278" i="10"/>
  <c r="U279" i="10"/>
  <c r="W80" i="10"/>
  <c r="X80" i="10" s="1"/>
  <c r="Y80" i="10" s="1"/>
  <c r="V80" i="10"/>
  <c r="U81" i="10"/>
  <c r="W120" i="10"/>
  <c r="X120" i="10" s="1"/>
  <c r="Y120" i="10" s="1"/>
  <c r="V120" i="10"/>
  <c r="U121" i="10"/>
  <c r="V270" i="9"/>
  <c r="W270" i="9"/>
  <c r="X270" i="9" s="1"/>
  <c r="Y270" i="9" s="1"/>
  <c r="U271" i="9"/>
  <c r="V477" i="9"/>
  <c r="W477" i="9"/>
  <c r="X477" i="9" s="1"/>
  <c r="Y477" i="9" s="1"/>
  <c r="U478" i="9"/>
  <c r="W401" i="9"/>
  <c r="X401" i="9" s="1"/>
  <c r="Y401" i="9" s="1"/>
  <c r="V401" i="9"/>
  <c r="U402" i="9"/>
  <c r="W73" i="9"/>
  <c r="X73" i="9" s="1"/>
  <c r="Y73" i="9" s="1"/>
  <c r="V73" i="9"/>
  <c r="U74" i="9"/>
  <c r="W213" i="9"/>
  <c r="X213" i="9" s="1"/>
  <c r="Y213" i="9" s="1"/>
  <c r="V213" i="9"/>
  <c r="U214" i="9"/>
  <c r="W323" i="8"/>
  <c r="X323" i="8" s="1"/>
  <c r="Y323" i="8" s="1"/>
  <c r="V323" i="8"/>
  <c r="U324" i="8"/>
  <c r="W388" i="8"/>
  <c r="X388" i="8" s="1"/>
  <c r="Y388" i="8" s="1"/>
  <c r="V388" i="8"/>
  <c r="U389" i="8"/>
  <c r="V72" i="8"/>
  <c r="W72" i="8"/>
  <c r="X72" i="8" s="1"/>
  <c r="Y72" i="8" s="1"/>
  <c r="U73" i="8"/>
  <c r="W462" i="8"/>
  <c r="X462" i="8" s="1"/>
  <c r="Y462" i="8" s="1"/>
  <c r="V462" i="8"/>
  <c r="U463" i="8"/>
  <c r="W263" i="8"/>
  <c r="X263" i="8" s="1"/>
  <c r="Y263" i="8" s="1"/>
  <c r="V263" i="8"/>
  <c r="U264" i="8"/>
  <c r="W206" i="7"/>
  <c r="X206" i="7" s="1"/>
  <c r="Y206" i="7" s="1"/>
  <c r="V206" i="7"/>
  <c r="U127" i="13"/>
  <c r="W126" i="13"/>
  <c r="X126" i="13" s="1"/>
  <c r="V126" i="13"/>
  <c r="U77" i="17"/>
  <c r="V76" i="17"/>
  <c r="W76" i="17"/>
  <c r="X76" i="17" s="1"/>
  <c r="Y76" i="17" s="1"/>
  <c r="U227" i="13"/>
  <c r="W226" i="13"/>
  <c r="X226" i="13" s="1"/>
  <c r="Y226" i="13" s="1"/>
  <c r="V226" i="13"/>
  <c r="W390" i="6"/>
  <c r="X390" i="6" s="1"/>
  <c r="Y390" i="6" s="1"/>
  <c r="V390" i="6"/>
  <c r="U391" i="6"/>
  <c r="W404" i="17"/>
  <c r="X404" i="17" s="1"/>
  <c r="Y404" i="17" s="1"/>
  <c r="V404" i="17"/>
  <c r="U405" i="17"/>
  <c r="W400" i="16"/>
  <c r="X400" i="16" s="1"/>
  <c r="Y400" i="16" s="1"/>
  <c r="V400" i="16"/>
  <c r="U401" i="16"/>
  <c r="W72" i="6"/>
  <c r="X72" i="6" s="1"/>
  <c r="Y72" i="6" s="1"/>
  <c r="V72" i="6"/>
  <c r="U73" i="6"/>
  <c r="W45" i="12"/>
  <c r="X45" i="12" s="1"/>
  <c r="Y45" i="12" s="1"/>
  <c r="Y46" i="12" s="1"/>
  <c r="V45" i="12"/>
  <c r="V46" i="12" s="1"/>
  <c r="V513" i="11"/>
  <c r="W513" i="11"/>
  <c r="X513" i="11" s="1"/>
  <c r="Y513" i="11" s="1"/>
  <c r="U514" i="11"/>
  <c r="V167" i="12"/>
  <c r="W167" i="12"/>
  <c r="X167" i="12" s="1"/>
  <c r="Y167" i="12" s="1"/>
  <c r="U168" i="12"/>
  <c r="V402" i="14"/>
  <c r="W402" i="14"/>
  <c r="X402" i="14" s="1"/>
  <c r="Y402" i="14" s="1"/>
  <c r="U403" i="14"/>
  <c r="W147" i="17"/>
  <c r="X147" i="17" s="1"/>
  <c r="Y147" i="17" s="1"/>
  <c r="V147" i="17"/>
  <c r="U148" i="17"/>
  <c r="W109" i="6"/>
  <c r="X109" i="6" s="1"/>
  <c r="Y109" i="6" s="1"/>
  <c r="V109" i="6"/>
  <c r="U110" i="6"/>
  <c r="V324" i="6"/>
  <c r="W324" i="6"/>
  <c r="X324" i="6" s="1"/>
  <c r="Y324" i="6" s="1"/>
  <c r="U325" i="6"/>
  <c r="V43" i="11"/>
  <c r="W43" i="11"/>
  <c r="X43" i="11" s="1"/>
  <c r="Y43" i="11" s="1"/>
  <c r="U44" i="11"/>
  <c r="W72" i="13"/>
  <c r="X72" i="13" s="1"/>
  <c r="Y72" i="13" s="1"/>
  <c r="V72" i="13"/>
  <c r="U73" i="13"/>
  <c r="W116" i="16"/>
  <c r="X116" i="16" s="1"/>
  <c r="Y116" i="16" s="1"/>
  <c r="V116" i="16"/>
  <c r="U117" i="16"/>
  <c r="V363" i="11"/>
  <c r="W363" i="11"/>
  <c r="X363" i="11" s="1"/>
  <c r="Y363" i="11" s="1"/>
  <c r="U364" i="11"/>
  <c r="V357" i="13"/>
  <c r="W357" i="13"/>
  <c r="X357" i="13" s="1"/>
  <c r="Y357" i="13" s="1"/>
  <c r="U358" i="13"/>
  <c r="V517" i="13"/>
  <c r="W517" i="13"/>
  <c r="X517" i="13" s="1"/>
  <c r="Y517" i="13" s="1"/>
  <c r="U518" i="13"/>
  <c r="V75" i="12"/>
  <c r="W75" i="12"/>
  <c r="X75" i="12" s="1"/>
  <c r="Y75" i="12" s="1"/>
  <c r="U76" i="12"/>
  <c r="W73" i="16"/>
  <c r="X73" i="16" s="1"/>
  <c r="Y73" i="16" s="1"/>
  <c r="V73" i="16"/>
  <c r="U74" i="16"/>
  <c r="W76" i="14"/>
  <c r="X76" i="14" s="1"/>
  <c r="Y76" i="14" s="1"/>
  <c r="V76" i="14"/>
  <c r="U77" i="14"/>
  <c r="V40" i="6"/>
  <c r="W40" i="6"/>
  <c r="X40" i="6" s="1"/>
  <c r="Y40" i="6" s="1"/>
  <c r="U41" i="6"/>
  <c r="W465" i="6"/>
  <c r="X465" i="6" s="1"/>
  <c r="Y465" i="6" s="1"/>
  <c r="V465" i="6"/>
  <c r="U466" i="6"/>
  <c r="W202" i="6"/>
  <c r="X202" i="6" s="1"/>
  <c r="Y202" i="6" s="1"/>
  <c r="V202" i="6"/>
  <c r="U203" i="6"/>
  <c r="V287" i="12"/>
  <c r="W287" i="12"/>
  <c r="X287" i="12" s="1"/>
  <c r="Y287" i="12" s="1"/>
  <c r="U288" i="12"/>
  <c r="V41" i="16"/>
  <c r="W41" i="16"/>
  <c r="X41" i="16" s="1"/>
  <c r="Y41" i="16" s="1"/>
  <c r="U42" i="16"/>
  <c r="W285" i="11"/>
  <c r="X285" i="11" s="1"/>
  <c r="Y285" i="11" s="1"/>
  <c r="V285" i="11"/>
  <c r="U286" i="11"/>
  <c r="V190" i="14"/>
  <c r="W190" i="14"/>
  <c r="X190" i="14" s="1"/>
  <c r="Y190" i="14" s="1"/>
  <c r="U191" i="14"/>
  <c r="V228" i="14"/>
  <c r="W228" i="14"/>
  <c r="X228" i="14" s="1"/>
  <c r="Y228" i="14" s="1"/>
  <c r="U229" i="14"/>
  <c r="W283" i="16"/>
  <c r="X283" i="16" s="1"/>
  <c r="Y283" i="16" s="1"/>
  <c r="V283" i="16"/>
  <c r="U284" i="16"/>
  <c r="V157" i="6"/>
  <c r="W157" i="6"/>
  <c r="X157" i="6" s="1"/>
  <c r="Y157" i="6" s="1"/>
  <c r="U158" i="6"/>
  <c r="V515" i="12"/>
  <c r="W515" i="12"/>
  <c r="X515" i="12" s="1"/>
  <c r="Y515" i="12" s="1"/>
  <c r="U516" i="12"/>
  <c r="W147" i="16"/>
  <c r="X147" i="16" s="1"/>
  <c r="Y147" i="16" s="1"/>
  <c r="V147" i="16"/>
  <c r="U148" i="16"/>
  <c r="W116" i="12"/>
  <c r="X116" i="12" s="1"/>
  <c r="Y116" i="12" s="1"/>
  <c r="V116" i="12"/>
  <c r="U117" i="12"/>
  <c r="V150" i="14"/>
  <c r="W150" i="14"/>
  <c r="X150" i="14" s="1"/>
  <c r="Y150" i="14" s="1"/>
  <c r="U151" i="14"/>
  <c r="V116" i="17"/>
  <c r="W116" i="17"/>
  <c r="X116" i="17" s="1"/>
  <c r="Y116" i="17" s="1"/>
  <c r="U117" i="17"/>
  <c r="V75" i="11"/>
  <c r="W75" i="11"/>
  <c r="X75" i="11" s="1"/>
  <c r="Y75" i="11" s="1"/>
  <c r="U76" i="11"/>
  <c r="V261" i="6"/>
  <c r="W261" i="6"/>
  <c r="X261" i="6" s="1"/>
  <c r="Y261" i="6" s="1"/>
  <c r="U262" i="6"/>
  <c r="W113" i="14"/>
  <c r="X113" i="14" s="1"/>
  <c r="Y113" i="14" s="1"/>
  <c r="V113" i="14"/>
  <c r="U114" i="14"/>
  <c r="W431" i="11"/>
  <c r="X431" i="11" s="1"/>
  <c r="Y431" i="11" s="1"/>
  <c r="V431" i="11"/>
  <c r="U432" i="11"/>
  <c r="V285" i="13"/>
  <c r="W285" i="13"/>
  <c r="X285" i="13" s="1"/>
  <c r="Y285" i="13" s="1"/>
  <c r="U286" i="13"/>
  <c r="W434" i="12"/>
  <c r="X434" i="12" s="1"/>
  <c r="Y434" i="12" s="1"/>
  <c r="V434" i="12"/>
  <c r="U435" i="12"/>
  <c r="V164" i="11"/>
  <c r="W164" i="11"/>
  <c r="X164" i="11" s="1"/>
  <c r="Y164" i="11" s="1"/>
  <c r="U165" i="11"/>
  <c r="Y337" i="18" l="1"/>
  <c r="U339" i="18"/>
  <c r="V339" i="18" s="1"/>
  <c r="V338" i="18"/>
  <c r="U342" i="9"/>
  <c r="Y97" i="18"/>
  <c r="Y338" i="18"/>
  <c r="V136" i="18"/>
  <c r="W136" i="18"/>
  <c r="X136" i="18" s="1"/>
  <c r="Y136" i="18" s="1"/>
  <c r="U137" i="18"/>
  <c r="U177" i="18"/>
  <c r="V218" i="10"/>
  <c r="V219" i="10" s="1"/>
  <c r="V175" i="18"/>
  <c r="V176" i="18" s="1"/>
  <c r="W175" i="18"/>
  <c r="X175" i="18" s="1"/>
  <c r="Y175" i="18" s="1"/>
  <c r="V98" i="18"/>
  <c r="W98" i="18"/>
  <c r="X98" i="18" s="1"/>
  <c r="Y98" i="18" s="1"/>
  <c r="W176" i="18"/>
  <c r="X176" i="18" s="1"/>
  <c r="U99" i="18"/>
  <c r="U100" i="18" s="1"/>
  <c r="V218" i="18"/>
  <c r="W218" i="18"/>
  <c r="X218" i="18" s="1"/>
  <c r="Y218" i="18" s="1"/>
  <c r="U219" i="18"/>
  <c r="V397" i="18"/>
  <c r="W397" i="18"/>
  <c r="X397" i="18" s="1"/>
  <c r="Y397" i="18" s="1"/>
  <c r="U398" i="18"/>
  <c r="W339" i="18"/>
  <c r="X339" i="18" s="1"/>
  <c r="Y339" i="18" s="1"/>
  <c r="U340" i="18"/>
  <c r="W282" i="18"/>
  <c r="X282" i="18" s="1"/>
  <c r="Y282" i="18" s="1"/>
  <c r="V282" i="18"/>
  <c r="U283" i="18"/>
  <c r="W339" i="17"/>
  <c r="X339" i="17" s="1"/>
  <c r="Y339" i="17" s="1"/>
  <c r="V339" i="17"/>
  <c r="U340" i="17"/>
  <c r="Y126" i="13"/>
  <c r="Y117" i="11"/>
  <c r="V118" i="11"/>
  <c r="W118" i="11"/>
  <c r="X118" i="11" s="1"/>
  <c r="U119" i="11"/>
  <c r="Y46" i="10"/>
  <c r="Y47" i="10" s="1"/>
  <c r="Y218" i="10"/>
  <c r="W341" i="9"/>
  <c r="X341" i="9" s="1"/>
  <c r="Y341" i="9" s="1"/>
  <c r="V436" i="13"/>
  <c r="U437" i="13"/>
  <c r="W436" i="13"/>
  <c r="X436" i="13" s="1"/>
  <c r="Y436" i="13" s="1"/>
  <c r="W113" i="9"/>
  <c r="X113" i="9" s="1"/>
  <c r="Y113" i="9" s="1"/>
  <c r="V113" i="9"/>
  <c r="U114" i="9"/>
  <c r="W279" i="14"/>
  <c r="X279" i="14" s="1"/>
  <c r="Y279" i="14" s="1"/>
  <c r="U280" i="14"/>
  <c r="V279" i="14"/>
  <c r="Y233" i="17"/>
  <c r="W359" i="12"/>
  <c r="X359" i="12" s="1"/>
  <c r="Y359" i="12" s="1"/>
  <c r="V359" i="12"/>
  <c r="U360" i="12"/>
  <c r="W339" i="16"/>
  <c r="X339" i="16" s="1"/>
  <c r="W190" i="17"/>
  <c r="X190" i="17" s="1"/>
  <c r="Y190" i="17" s="1"/>
  <c r="V190" i="17"/>
  <c r="U191" i="17"/>
  <c r="V338" i="16"/>
  <c r="V339" i="16" s="1"/>
  <c r="W338" i="16"/>
  <c r="X338" i="16" s="1"/>
  <c r="U340" i="16"/>
  <c r="U341" i="16" s="1"/>
  <c r="Y337" i="16"/>
  <c r="U289" i="17"/>
  <c r="W288" i="17"/>
  <c r="X288" i="17" s="1"/>
  <c r="Y288" i="17" s="1"/>
  <c r="V288" i="17"/>
  <c r="W234" i="17"/>
  <c r="X234" i="17" s="1"/>
  <c r="V234" i="17"/>
  <c r="U235" i="17"/>
  <c r="W173" i="13"/>
  <c r="X173" i="13" s="1"/>
  <c r="W229" i="16"/>
  <c r="X229" i="16" s="1"/>
  <c r="Y229" i="16" s="1"/>
  <c r="V229" i="16"/>
  <c r="U230" i="16"/>
  <c r="U336" i="14"/>
  <c r="W335" i="14"/>
  <c r="X335" i="14" s="1"/>
  <c r="Y335" i="14" s="1"/>
  <c r="V335" i="14"/>
  <c r="V172" i="13"/>
  <c r="V173" i="13" s="1"/>
  <c r="W172" i="13"/>
  <c r="X172" i="13" s="1"/>
  <c r="Y172" i="13" s="1"/>
  <c r="U174" i="13"/>
  <c r="U157" i="7"/>
  <c r="V156" i="7"/>
  <c r="W156" i="7"/>
  <c r="X156" i="7" s="1"/>
  <c r="Y156" i="7" s="1"/>
  <c r="V416" i="10"/>
  <c r="W416" i="10"/>
  <c r="X416" i="10" s="1"/>
  <c r="Y416" i="10" s="1"/>
  <c r="U417" i="10"/>
  <c r="U112" i="8"/>
  <c r="V111" i="8"/>
  <c r="W111" i="8"/>
  <c r="X111" i="8" s="1"/>
  <c r="Y111" i="8" s="1"/>
  <c r="V232" i="12"/>
  <c r="W232" i="12"/>
  <c r="X232" i="12" s="1"/>
  <c r="Y232" i="12" s="1"/>
  <c r="U233" i="12"/>
  <c r="V159" i="9"/>
  <c r="W159" i="9"/>
  <c r="X159" i="9" s="1"/>
  <c r="Y159" i="9" s="1"/>
  <c r="U160" i="9"/>
  <c r="W191" i="16"/>
  <c r="X191" i="16" s="1"/>
  <c r="Y191" i="16" s="1"/>
  <c r="U192" i="16"/>
  <c r="V191" i="16"/>
  <c r="U391" i="7"/>
  <c r="V390" i="7"/>
  <c r="W390" i="7"/>
  <c r="X390" i="7" s="1"/>
  <c r="Y390" i="7" s="1"/>
  <c r="W153" i="8"/>
  <c r="X153" i="8" s="1"/>
  <c r="Y153" i="8" s="1"/>
  <c r="V153" i="8"/>
  <c r="U154" i="8"/>
  <c r="V225" i="11"/>
  <c r="W225" i="11"/>
  <c r="X225" i="11" s="1"/>
  <c r="Y225" i="11" s="1"/>
  <c r="U226" i="11"/>
  <c r="V346" i="10"/>
  <c r="W346" i="10"/>
  <c r="X346" i="10" s="1"/>
  <c r="Y346" i="10" s="1"/>
  <c r="U347" i="10"/>
  <c r="U463" i="7"/>
  <c r="V462" i="7"/>
  <c r="W462" i="7"/>
  <c r="X462" i="7" s="1"/>
  <c r="Y462" i="7" s="1"/>
  <c r="U259" i="7"/>
  <c r="W258" i="7"/>
  <c r="X258" i="7" s="1"/>
  <c r="Y258" i="7" s="1"/>
  <c r="V258" i="7"/>
  <c r="W201" i="8"/>
  <c r="X201" i="8" s="1"/>
  <c r="Y201" i="8" s="1"/>
  <c r="U202" i="8"/>
  <c r="V201" i="8"/>
  <c r="U324" i="7"/>
  <c r="V323" i="7"/>
  <c r="W323" i="7"/>
  <c r="X323" i="7" s="1"/>
  <c r="Y323" i="7" s="1"/>
  <c r="W169" i="10"/>
  <c r="X169" i="10" s="1"/>
  <c r="Y169" i="10" s="1"/>
  <c r="V169" i="10"/>
  <c r="U170" i="10"/>
  <c r="W81" i="10"/>
  <c r="X81" i="10" s="1"/>
  <c r="Y81" i="10" s="1"/>
  <c r="V81" i="10"/>
  <c r="U82" i="10"/>
  <c r="V279" i="10"/>
  <c r="W279" i="10"/>
  <c r="X279" i="10" s="1"/>
  <c r="Y279" i="10" s="1"/>
  <c r="U280" i="10"/>
  <c r="V493" i="10"/>
  <c r="W493" i="10"/>
  <c r="X493" i="10" s="1"/>
  <c r="Y493" i="10" s="1"/>
  <c r="U494" i="10"/>
  <c r="W219" i="10"/>
  <c r="X219" i="10" s="1"/>
  <c r="Y219" i="10" s="1"/>
  <c r="U220" i="10"/>
  <c r="W121" i="10"/>
  <c r="X121" i="10" s="1"/>
  <c r="Y121" i="10" s="1"/>
  <c r="V121" i="10"/>
  <c r="U122" i="10"/>
  <c r="V342" i="9"/>
  <c r="W342" i="9"/>
  <c r="X342" i="9" s="1"/>
  <c r="Y342" i="9" s="1"/>
  <c r="U343" i="9"/>
  <c r="W214" i="9"/>
  <c r="X214" i="9" s="1"/>
  <c r="Y214" i="9" s="1"/>
  <c r="V214" i="9"/>
  <c r="U215" i="9"/>
  <c r="W478" i="9"/>
  <c r="X478" i="9" s="1"/>
  <c r="Y478" i="9" s="1"/>
  <c r="V478" i="9"/>
  <c r="U479" i="9"/>
  <c r="W402" i="9"/>
  <c r="X402" i="9" s="1"/>
  <c r="Y402" i="9" s="1"/>
  <c r="V402" i="9"/>
  <c r="U403" i="9"/>
  <c r="W271" i="9"/>
  <c r="X271" i="9" s="1"/>
  <c r="Y271" i="9" s="1"/>
  <c r="V271" i="9"/>
  <c r="U272" i="9"/>
  <c r="W74" i="9"/>
  <c r="X74" i="9" s="1"/>
  <c r="Y74" i="9" s="1"/>
  <c r="V74" i="9"/>
  <c r="U75" i="9"/>
  <c r="W73" i="8"/>
  <c r="X73" i="8" s="1"/>
  <c r="Y73" i="8" s="1"/>
  <c r="V73" i="8"/>
  <c r="U74" i="8"/>
  <c r="V463" i="8"/>
  <c r="W463" i="8"/>
  <c r="X463" i="8" s="1"/>
  <c r="Y463" i="8" s="1"/>
  <c r="U464" i="8"/>
  <c r="V324" i="8"/>
  <c r="W324" i="8"/>
  <c r="X324" i="8" s="1"/>
  <c r="Y324" i="8" s="1"/>
  <c r="U325" i="8"/>
  <c r="V264" i="8"/>
  <c r="W264" i="8"/>
  <c r="X264" i="8" s="1"/>
  <c r="Y264" i="8" s="1"/>
  <c r="U265" i="8"/>
  <c r="W389" i="8"/>
  <c r="X389" i="8" s="1"/>
  <c r="Y389" i="8" s="1"/>
  <c r="V389" i="8"/>
  <c r="U390" i="8"/>
  <c r="V207" i="7"/>
  <c r="W207" i="7"/>
  <c r="X207" i="7" s="1"/>
  <c r="Y207" i="7" s="1"/>
  <c r="W391" i="6"/>
  <c r="X391" i="6" s="1"/>
  <c r="Y391" i="6" s="1"/>
  <c r="V391" i="6"/>
  <c r="U392" i="6"/>
  <c r="W77" i="17"/>
  <c r="X77" i="17" s="1"/>
  <c r="Y77" i="17" s="1"/>
  <c r="V77" i="17"/>
  <c r="U78" i="17"/>
  <c r="W405" i="17"/>
  <c r="X405" i="17" s="1"/>
  <c r="Y405" i="17" s="1"/>
  <c r="V405" i="17"/>
  <c r="U406" i="17"/>
  <c r="U228" i="13"/>
  <c r="V227" i="13"/>
  <c r="W227" i="13"/>
  <c r="X227" i="13" s="1"/>
  <c r="Y227" i="13" s="1"/>
  <c r="U128" i="13"/>
  <c r="W127" i="13"/>
  <c r="X127" i="13" s="1"/>
  <c r="Y127" i="13" s="1"/>
  <c r="V127" i="13"/>
  <c r="W117" i="12"/>
  <c r="X117" i="12" s="1"/>
  <c r="Y117" i="12" s="1"/>
  <c r="V117" i="12"/>
  <c r="U118" i="12"/>
  <c r="V151" i="14"/>
  <c r="W151" i="14"/>
  <c r="X151" i="14" s="1"/>
  <c r="Y151" i="14" s="1"/>
  <c r="U152" i="14"/>
  <c r="V284" i="16"/>
  <c r="W284" i="16"/>
  <c r="X284" i="16" s="1"/>
  <c r="Y284" i="16" s="1"/>
  <c r="U285" i="16"/>
  <c r="V514" i="11"/>
  <c r="W514" i="11"/>
  <c r="X514" i="11" s="1"/>
  <c r="Y514" i="11" s="1"/>
  <c r="U515" i="11"/>
  <c r="W165" i="11"/>
  <c r="X165" i="11" s="1"/>
  <c r="Y165" i="11" s="1"/>
  <c r="V165" i="11"/>
  <c r="U166" i="11"/>
  <c r="V148" i="16"/>
  <c r="W148" i="16"/>
  <c r="X148" i="16" s="1"/>
  <c r="Y148" i="16" s="1"/>
  <c r="U149" i="16"/>
  <c r="W286" i="11"/>
  <c r="X286" i="11" s="1"/>
  <c r="Y286" i="11" s="1"/>
  <c r="V286" i="11"/>
  <c r="U287" i="11"/>
  <c r="V77" i="14"/>
  <c r="W77" i="14"/>
  <c r="X77" i="14" s="1"/>
  <c r="Y77" i="14" s="1"/>
  <c r="U78" i="14"/>
  <c r="V358" i="13"/>
  <c r="W358" i="13"/>
  <c r="X358" i="13" s="1"/>
  <c r="Y358" i="13" s="1"/>
  <c r="U359" i="13"/>
  <c r="W325" i="6"/>
  <c r="X325" i="6" s="1"/>
  <c r="Y325" i="6" s="1"/>
  <c r="V325" i="6"/>
  <c r="U326" i="6"/>
  <c r="V203" i="6"/>
  <c r="W203" i="6"/>
  <c r="X203" i="6" s="1"/>
  <c r="Y203" i="6" s="1"/>
  <c r="U204" i="6"/>
  <c r="V403" i="14"/>
  <c r="W403" i="14"/>
  <c r="X403" i="14" s="1"/>
  <c r="Y403" i="14" s="1"/>
  <c r="U404" i="14"/>
  <c r="W518" i="13"/>
  <c r="X518" i="13" s="1"/>
  <c r="Y518" i="13" s="1"/>
  <c r="V518" i="13"/>
  <c r="U519" i="13"/>
  <c r="W73" i="13"/>
  <c r="X73" i="13" s="1"/>
  <c r="Y73" i="13" s="1"/>
  <c r="V73" i="13"/>
  <c r="U74" i="13"/>
  <c r="V435" i="12"/>
  <c r="W435" i="12"/>
  <c r="X435" i="12" s="1"/>
  <c r="Y435" i="12" s="1"/>
  <c r="U436" i="12"/>
  <c r="W262" i="6"/>
  <c r="X262" i="6" s="1"/>
  <c r="Y262" i="6" s="1"/>
  <c r="V262" i="6"/>
  <c r="U263" i="6"/>
  <c r="W516" i="12"/>
  <c r="X516" i="12" s="1"/>
  <c r="Y516" i="12" s="1"/>
  <c r="V516" i="12"/>
  <c r="U517" i="12"/>
  <c r="V42" i="16"/>
  <c r="W42" i="16"/>
  <c r="X42" i="16" s="1"/>
  <c r="Y42" i="16" s="1"/>
  <c r="U43" i="16"/>
  <c r="V364" i="11"/>
  <c r="W364" i="11"/>
  <c r="X364" i="11" s="1"/>
  <c r="Y364" i="11" s="1"/>
  <c r="U365" i="11"/>
  <c r="W110" i="6"/>
  <c r="X110" i="6" s="1"/>
  <c r="Y110" i="6" s="1"/>
  <c r="V110" i="6"/>
  <c r="U111" i="6"/>
  <c r="W73" i="6"/>
  <c r="X73" i="6" s="1"/>
  <c r="Y73" i="6" s="1"/>
  <c r="V73" i="6"/>
  <c r="U74" i="6"/>
  <c r="V229" i="14"/>
  <c r="W229" i="14"/>
  <c r="X229" i="14" s="1"/>
  <c r="Y229" i="14" s="1"/>
  <c r="U230" i="14"/>
  <c r="W432" i="11"/>
  <c r="X432" i="11" s="1"/>
  <c r="Y432" i="11" s="1"/>
  <c r="V432" i="11"/>
  <c r="U433" i="11"/>
  <c r="W117" i="17"/>
  <c r="X117" i="17" s="1"/>
  <c r="Y117" i="17" s="1"/>
  <c r="V117" i="17"/>
  <c r="U118" i="17"/>
  <c r="V158" i="6"/>
  <c r="W158" i="6"/>
  <c r="X158" i="6" s="1"/>
  <c r="Y158" i="6" s="1"/>
  <c r="U159" i="6"/>
  <c r="W466" i="6"/>
  <c r="X466" i="6" s="1"/>
  <c r="Y466" i="6" s="1"/>
  <c r="V466" i="6"/>
  <c r="U467" i="6"/>
  <c r="V76" i="12"/>
  <c r="W76" i="12"/>
  <c r="X76" i="12" s="1"/>
  <c r="Y76" i="12" s="1"/>
  <c r="U77" i="12"/>
  <c r="V117" i="16"/>
  <c r="W117" i="16"/>
  <c r="X117" i="16" s="1"/>
  <c r="Y117" i="16" s="1"/>
  <c r="U118" i="16"/>
  <c r="W168" i="12"/>
  <c r="X168" i="12" s="1"/>
  <c r="Y168" i="12" s="1"/>
  <c r="V168" i="12"/>
  <c r="U169" i="12"/>
  <c r="V114" i="14"/>
  <c r="W114" i="14"/>
  <c r="X114" i="14" s="1"/>
  <c r="Y114" i="14" s="1"/>
  <c r="U115" i="14"/>
  <c r="W191" i="14"/>
  <c r="X191" i="14" s="1"/>
  <c r="Y191" i="14" s="1"/>
  <c r="V191" i="14"/>
  <c r="U192" i="14"/>
  <c r="V41" i="6"/>
  <c r="W41" i="6"/>
  <c r="X41" i="6" s="1"/>
  <c r="Y41" i="6" s="1"/>
  <c r="U42" i="6"/>
  <c r="V44" i="11"/>
  <c r="W44" i="11"/>
  <c r="X44" i="11" s="1"/>
  <c r="Y44" i="11" s="1"/>
  <c r="U45" i="11"/>
  <c r="W286" i="13"/>
  <c r="X286" i="13" s="1"/>
  <c r="Y286" i="13" s="1"/>
  <c r="V286" i="13"/>
  <c r="U287" i="13"/>
  <c r="W76" i="11"/>
  <c r="X76" i="11" s="1"/>
  <c r="Y76" i="11" s="1"/>
  <c r="V76" i="11"/>
  <c r="U77" i="11"/>
  <c r="V288" i="12"/>
  <c r="W288" i="12"/>
  <c r="X288" i="12" s="1"/>
  <c r="Y288" i="12" s="1"/>
  <c r="U289" i="12"/>
  <c r="V74" i="16"/>
  <c r="W74" i="16"/>
  <c r="X74" i="16" s="1"/>
  <c r="Y74" i="16" s="1"/>
  <c r="U75" i="16"/>
  <c r="W148" i="17"/>
  <c r="X148" i="17" s="1"/>
  <c r="Y148" i="17" s="1"/>
  <c r="V148" i="17"/>
  <c r="U149" i="17"/>
  <c r="V401" i="16"/>
  <c r="W401" i="16"/>
  <c r="X401" i="16" s="1"/>
  <c r="Y401" i="16" s="1"/>
  <c r="U402" i="16"/>
  <c r="V177" i="18" l="1"/>
  <c r="U178" i="18"/>
  <c r="U179" i="18" s="1"/>
  <c r="W177" i="18"/>
  <c r="X177" i="18" s="1"/>
  <c r="Y176" i="18"/>
  <c r="W137" i="18"/>
  <c r="X137" i="18" s="1"/>
  <c r="Y137" i="18" s="1"/>
  <c r="V137" i="18"/>
  <c r="U138" i="18"/>
  <c r="V99" i="18"/>
  <c r="V100" i="18" s="1"/>
  <c r="W99" i="18"/>
  <c r="X99" i="18" s="1"/>
  <c r="Y99" i="18" s="1"/>
  <c r="U101" i="18"/>
  <c r="W219" i="18"/>
  <c r="X219" i="18" s="1"/>
  <c r="Y219" i="18" s="1"/>
  <c r="V219" i="18"/>
  <c r="U220" i="18"/>
  <c r="W100" i="18"/>
  <c r="X100" i="18" s="1"/>
  <c r="V398" i="18"/>
  <c r="W398" i="18"/>
  <c r="X398" i="18" s="1"/>
  <c r="Y398" i="18" s="1"/>
  <c r="U399" i="18"/>
  <c r="V340" i="18"/>
  <c r="W340" i="18"/>
  <c r="X340" i="18" s="1"/>
  <c r="Y340" i="18" s="1"/>
  <c r="U341" i="18"/>
  <c r="V283" i="18"/>
  <c r="W283" i="18"/>
  <c r="X283" i="18" s="1"/>
  <c r="Y283" i="18" s="1"/>
  <c r="U284" i="18"/>
  <c r="W340" i="17"/>
  <c r="X340" i="17" s="1"/>
  <c r="Y340" i="17" s="1"/>
  <c r="V340" i="17"/>
  <c r="U341" i="17"/>
  <c r="Y118" i="11"/>
  <c r="W119" i="11"/>
  <c r="X119" i="11" s="1"/>
  <c r="V119" i="11"/>
  <c r="U120" i="11"/>
  <c r="Y234" i="17"/>
  <c r="U438" i="13"/>
  <c r="V437" i="13"/>
  <c r="W437" i="13"/>
  <c r="X437" i="13" s="1"/>
  <c r="Y437" i="13" s="1"/>
  <c r="W114" i="9"/>
  <c r="X114" i="9" s="1"/>
  <c r="Y114" i="9" s="1"/>
  <c r="V114" i="9"/>
  <c r="U115" i="9"/>
  <c r="V280" i="14"/>
  <c r="W280" i="14"/>
  <c r="X280" i="14" s="1"/>
  <c r="Y280" i="14" s="1"/>
  <c r="U281" i="14"/>
  <c r="V360" i="12"/>
  <c r="W360" i="12"/>
  <c r="X360" i="12" s="1"/>
  <c r="Y360" i="12" s="1"/>
  <c r="U361" i="12"/>
  <c r="Y338" i="16"/>
  <c r="W341" i="16"/>
  <c r="X341" i="16" s="1"/>
  <c r="U342" i="16"/>
  <c r="W342" i="16" s="1"/>
  <c r="X342" i="16" s="1"/>
  <c r="W191" i="17"/>
  <c r="X191" i="17" s="1"/>
  <c r="Y191" i="17" s="1"/>
  <c r="V191" i="17"/>
  <c r="U192" i="17"/>
  <c r="V340" i="16"/>
  <c r="V341" i="16" s="1"/>
  <c r="W340" i="16"/>
  <c r="X340" i="16" s="1"/>
  <c r="Y339" i="16"/>
  <c r="V235" i="17"/>
  <c r="W235" i="17"/>
  <c r="X235" i="17" s="1"/>
  <c r="U236" i="17"/>
  <c r="W289" i="17"/>
  <c r="X289" i="17" s="1"/>
  <c r="Y289" i="17" s="1"/>
  <c r="V289" i="17"/>
  <c r="U290" i="17"/>
  <c r="W336" i="14"/>
  <c r="X336" i="14" s="1"/>
  <c r="Y336" i="14" s="1"/>
  <c r="V336" i="14"/>
  <c r="U337" i="14"/>
  <c r="V230" i="16"/>
  <c r="U231" i="16"/>
  <c r="W230" i="16"/>
  <c r="X230" i="16" s="1"/>
  <c r="Y230" i="16" s="1"/>
  <c r="U175" i="13"/>
  <c r="V174" i="13"/>
  <c r="W174" i="13"/>
  <c r="X174" i="13" s="1"/>
  <c r="Y173" i="13"/>
  <c r="U203" i="8"/>
  <c r="W202" i="8"/>
  <c r="X202" i="8" s="1"/>
  <c r="Y202" i="8" s="1"/>
  <c r="V202" i="8"/>
  <c r="U155" i="8"/>
  <c r="W154" i="8"/>
  <c r="X154" i="8" s="1"/>
  <c r="Y154" i="8" s="1"/>
  <c r="V154" i="8"/>
  <c r="W160" i="9"/>
  <c r="X160" i="9" s="1"/>
  <c r="Y160" i="9" s="1"/>
  <c r="V160" i="9"/>
  <c r="U161" i="9"/>
  <c r="W112" i="8"/>
  <c r="X112" i="8" s="1"/>
  <c r="Y112" i="8" s="1"/>
  <c r="V112" i="8"/>
  <c r="U113" i="8"/>
  <c r="V347" i="10"/>
  <c r="W347" i="10"/>
  <c r="X347" i="10" s="1"/>
  <c r="Y347" i="10" s="1"/>
  <c r="U348" i="10"/>
  <c r="V417" i="10"/>
  <c r="U418" i="10"/>
  <c r="W417" i="10"/>
  <c r="X417" i="10" s="1"/>
  <c r="Y417" i="10" s="1"/>
  <c r="U260" i="7"/>
  <c r="V259" i="7"/>
  <c r="W259" i="7"/>
  <c r="X259" i="7" s="1"/>
  <c r="Y259" i="7" s="1"/>
  <c r="W233" i="12"/>
  <c r="X233" i="12" s="1"/>
  <c r="Y233" i="12" s="1"/>
  <c r="V233" i="12"/>
  <c r="U234" i="12"/>
  <c r="W226" i="11"/>
  <c r="X226" i="11" s="1"/>
  <c r="Y226" i="11" s="1"/>
  <c r="U227" i="11"/>
  <c r="V226" i="11"/>
  <c r="U392" i="7"/>
  <c r="V391" i="7"/>
  <c r="W391" i="7"/>
  <c r="X391" i="7" s="1"/>
  <c r="Y391" i="7" s="1"/>
  <c r="U325" i="7"/>
  <c r="V324" i="7"/>
  <c r="W324" i="7"/>
  <c r="X324" i="7" s="1"/>
  <c r="Y324" i="7" s="1"/>
  <c r="U464" i="7"/>
  <c r="V463" i="7"/>
  <c r="W463" i="7"/>
  <c r="X463" i="7" s="1"/>
  <c r="Y463" i="7" s="1"/>
  <c r="V192" i="16"/>
  <c r="W192" i="16"/>
  <c r="X192" i="16" s="1"/>
  <c r="Y192" i="16" s="1"/>
  <c r="U193" i="16"/>
  <c r="U158" i="7"/>
  <c r="W157" i="7"/>
  <c r="X157" i="7" s="1"/>
  <c r="Y157" i="7" s="1"/>
  <c r="V157" i="7"/>
  <c r="W494" i="10"/>
  <c r="X494" i="10" s="1"/>
  <c r="Y494" i="10" s="1"/>
  <c r="V494" i="10"/>
  <c r="U495" i="10"/>
  <c r="W82" i="10"/>
  <c r="X82" i="10" s="1"/>
  <c r="Y82" i="10" s="1"/>
  <c r="V82" i="10"/>
  <c r="U83" i="10"/>
  <c r="W122" i="10"/>
  <c r="X122" i="10" s="1"/>
  <c r="Y122" i="10" s="1"/>
  <c r="V122" i="10"/>
  <c r="U123" i="10"/>
  <c r="W170" i="10"/>
  <c r="X170" i="10" s="1"/>
  <c r="Y170" i="10" s="1"/>
  <c r="V170" i="10"/>
  <c r="U171" i="10"/>
  <c r="W220" i="10"/>
  <c r="X220" i="10" s="1"/>
  <c r="Y220" i="10" s="1"/>
  <c r="V220" i="10"/>
  <c r="U221" i="10"/>
  <c r="W280" i="10"/>
  <c r="X280" i="10" s="1"/>
  <c r="Y280" i="10" s="1"/>
  <c r="V280" i="10"/>
  <c r="U281" i="10"/>
  <c r="V403" i="9"/>
  <c r="W403" i="9"/>
  <c r="X403" i="9" s="1"/>
  <c r="Y403" i="9" s="1"/>
  <c r="U404" i="9"/>
  <c r="V215" i="9"/>
  <c r="W215" i="9"/>
  <c r="X215" i="9" s="1"/>
  <c r="Y215" i="9" s="1"/>
  <c r="U216" i="9"/>
  <c r="W75" i="9"/>
  <c r="X75" i="9" s="1"/>
  <c r="Y75" i="9" s="1"/>
  <c r="V75" i="9"/>
  <c r="U76" i="9"/>
  <c r="W343" i="9"/>
  <c r="X343" i="9" s="1"/>
  <c r="Y343" i="9" s="1"/>
  <c r="V343" i="9"/>
  <c r="U344" i="9"/>
  <c r="W272" i="9"/>
  <c r="X272" i="9" s="1"/>
  <c r="Y272" i="9" s="1"/>
  <c r="V272" i="9"/>
  <c r="U273" i="9"/>
  <c r="W479" i="9"/>
  <c r="X479" i="9" s="1"/>
  <c r="Y479" i="9" s="1"/>
  <c r="V479" i="9"/>
  <c r="U480" i="9"/>
  <c r="V390" i="8"/>
  <c r="W390" i="8"/>
  <c r="X390" i="8" s="1"/>
  <c r="Y390" i="8" s="1"/>
  <c r="U391" i="8"/>
  <c r="W464" i="8"/>
  <c r="X464" i="8" s="1"/>
  <c r="Y464" i="8" s="1"/>
  <c r="V464" i="8"/>
  <c r="U465" i="8"/>
  <c r="W265" i="8"/>
  <c r="X265" i="8" s="1"/>
  <c r="Y265" i="8" s="1"/>
  <c r="V265" i="8"/>
  <c r="U266" i="8"/>
  <c r="W74" i="8"/>
  <c r="X74" i="8" s="1"/>
  <c r="Y74" i="8" s="1"/>
  <c r="V74" i="8"/>
  <c r="U75" i="8"/>
  <c r="W325" i="8"/>
  <c r="X325" i="8" s="1"/>
  <c r="Y325" i="8" s="1"/>
  <c r="V325" i="8"/>
  <c r="U326" i="8"/>
  <c r="W208" i="7"/>
  <c r="X208" i="7" s="1"/>
  <c r="Y208" i="7" s="1"/>
  <c r="V208" i="7"/>
  <c r="W47" i="7"/>
  <c r="X47" i="7" s="1"/>
  <c r="Y47" i="7" s="1"/>
  <c r="V47" i="7"/>
  <c r="V128" i="13"/>
  <c r="W128" i="13"/>
  <c r="X128" i="13" s="1"/>
  <c r="Y128" i="13" s="1"/>
  <c r="U129" i="13"/>
  <c r="U79" i="17"/>
  <c r="W78" i="17"/>
  <c r="X78" i="17" s="1"/>
  <c r="Y78" i="17" s="1"/>
  <c r="V78" i="17"/>
  <c r="U229" i="13"/>
  <c r="V228" i="13"/>
  <c r="W228" i="13"/>
  <c r="X228" i="13" s="1"/>
  <c r="Y228" i="13" s="1"/>
  <c r="V406" i="17"/>
  <c r="W406" i="17"/>
  <c r="X406" i="17" s="1"/>
  <c r="Y406" i="17" s="1"/>
  <c r="U407" i="17"/>
  <c r="W392" i="6"/>
  <c r="X392" i="6" s="1"/>
  <c r="Y392" i="6" s="1"/>
  <c r="U393" i="6"/>
  <c r="V392" i="6"/>
  <c r="V75" i="16"/>
  <c r="W75" i="16"/>
  <c r="X75" i="16" s="1"/>
  <c r="Y75" i="16" s="1"/>
  <c r="U76" i="16"/>
  <c r="W159" i="6"/>
  <c r="X159" i="6" s="1"/>
  <c r="Y159" i="6" s="1"/>
  <c r="V159" i="6"/>
  <c r="U160" i="6"/>
  <c r="W43" i="16"/>
  <c r="X43" i="16" s="1"/>
  <c r="Y43" i="16" s="1"/>
  <c r="V43" i="16"/>
  <c r="U44" i="16"/>
  <c r="V77" i="11"/>
  <c r="W77" i="11"/>
  <c r="X77" i="11" s="1"/>
  <c r="Y77" i="11" s="1"/>
  <c r="U78" i="11"/>
  <c r="V230" i="14"/>
  <c r="W230" i="14"/>
  <c r="X230" i="14" s="1"/>
  <c r="Y230" i="14" s="1"/>
  <c r="U231" i="14"/>
  <c r="W436" i="12"/>
  <c r="X436" i="12" s="1"/>
  <c r="Y436" i="12" s="1"/>
  <c r="V436" i="12"/>
  <c r="U437" i="12"/>
  <c r="W78" i="14"/>
  <c r="X78" i="14" s="1"/>
  <c r="Y78" i="14" s="1"/>
  <c r="V78" i="14"/>
  <c r="U79" i="14"/>
  <c r="V149" i="17"/>
  <c r="W149" i="17"/>
  <c r="X149" i="17" s="1"/>
  <c r="Y149" i="17" s="1"/>
  <c r="U150" i="17"/>
  <c r="W77" i="12"/>
  <c r="X77" i="12" s="1"/>
  <c r="Y77" i="12" s="1"/>
  <c r="V77" i="12"/>
  <c r="U78" i="12"/>
  <c r="W365" i="11"/>
  <c r="X365" i="11" s="1"/>
  <c r="Y365" i="11" s="1"/>
  <c r="V365" i="11"/>
  <c r="U366" i="11"/>
  <c r="V74" i="13"/>
  <c r="W74" i="13"/>
  <c r="X74" i="13" s="1"/>
  <c r="Y74" i="13" s="1"/>
  <c r="U75" i="13"/>
  <c r="W152" i="14"/>
  <c r="X152" i="14" s="1"/>
  <c r="Y152" i="14" s="1"/>
  <c r="V152" i="14"/>
  <c r="U153" i="14"/>
  <c r="W289" i="12"/>
  <c r="X289" i="12" s="1"/>
  <c r="Y289" i="12" s="1"/>
  <c r="V289" i="12"/>
  <c r="U290" i="12"/>
  <c r="V42" i="6"/>
  <c r="V43" i="6" s="1"/>
  <c r="W42" i="6"/>
  <c r="X42" i="6" s="1"/>
  <c r="Y42" i="6" s="1"/>
  <c r="Y43" i="6" s="1"/>
  <c r="V115" i="14"/>
  <c r="W115" i="14"/>
  <c r="X115" i="14" s="1"/>
  <c r="Y115" i="14" s="1"/>
  <c r="U116" i="14"/>
  <c r="V118" i="17"/>
  <c r="W118" i="17"/>
  <c r="X118" i="17" s="1"/>
  <c r="Y118" i="17" s="1"/>
  <c r="U119" i="17"/>
  <c r="V517" i="12"/>
  <c r="W517" i="12"/>
  <c r="X517" i="12" s="1"/>
  <c r="Y517" i="12" s="1"/>
  <c r="U518" i="12"/>
  <c r="W404" i="14"/>
  <c r="X404" i="14" s="1"/>
  <c r="Y404" i="14" s="1"/>
  <c r="V404" i="14"/>
  <c r="U405" i="14"/>
  <c r="W326" i="6"/>
  <c r="X326" i="6" s="1"/>
  <c r="Y326" i="6" s="1"/>
  <c r="V326" i="6"/>
  <c r="U327" i="6"/>
  <c r="W515" i="11"/>
  <c r="X515" i="11" s="1"/>
  <c r="Y515" i="11" s="1"/>
  <c r="V515" i="11"/>
  <c r="U516" i="11"/>
  <c r="W287" i="13"/>
  <c r="X287" i="13" s="1"/>
  <c r="Y287" i="13" s="1"/>
  <c r="V287" i="13"/>
  <c r="U288" i="13"/>
  <c r="W169" i="12"/>
  <c r="X169" i="12" s="1"/>
  <c r="Y169" i="12" s="1"/>
  <c r="V169" i="12"/>
  <c r="U170" i="12"/>
  <c r="W74" i="6"/>
  <c r="X74" i="6" s="1"/>
  <c r="Y74" i="6" s="1"/>
  <c r="V74" i="6"/>
  <c r="U75" i="6"/>
  <c r="W204" i="6"/>
  <c r="X204" i="6" s="1"/>
  <c r="Y204" i="6" s="1"/>
  <c r="V204" i="6"/>
  <c r="U205" i="6"/>
  <c r="W287" i="11"/>
  <c r="X287" i="11" s="1"/>
  <c r="Y287" i="11" s="1"/>
  <c r="V287" i="11"/>
  <c r="U288" i="11"/>
  <c r="V45" i="11"/>
  <c r="V46" i="11" s="1"/>
  <c r="W45" i="11"/>
  <c r="X45" i="11" s="1"/>
  <c r="Y45" i="11" s="1"/>
  <c r="Y46" i="11" s="1"/>
  <c r="V467" i="6"/>
  <c r="W467" i="6"/>
  <c r="X467" i="6" s="1"/>
  <c r="Y467" i="6" s="1"/>
  <c r="U468" i="6"/>
  <c r="W519" i="13"/>
  <c r="X519" i="13" s="1"/>
  <c r="Y519" i="13" s="1"/>
  <c r="V519" i="13"/>
  <c r="U520" i="13"/>
  <c r="W166" i="11"/>
  <c r="X166" i="11" s="1"/>
  <c r="Y166" i="11" s="1"/>
  <c r="V166" i="11"/>
  <c r="U167" i="11"/>
  <c r="W118" i="12"/>
  <c r="X118" i="12" s="1"/>
  <c r="Y118" i="12" s="1"/>
  <c r="V118" i="12"/>
  <c r="U119" i="12"/>
  <c r="V192" i="14"/>
  <c r="W192" i="14"/>
  <c r="X192" i="14" s="1"/>
  <c r="Y192" i="14" s="1"/>
  <c r="U193" i="14"/>
  <c r="V433" i="11"/>
  <c r="W433" i="11"/>
  <c r="X433" i="11" s="1"/>
  <c r="Y433" i="11" s="1"/>
  <c r="U434" i="11"/>
  <c r="V263" i="6"/>
  <c r="W263" i="6"/>
  <c r="X263" i="6" s="1"/>
  <c r="Y263" i="6" s="1"/>
  <c r="U264" i="6"/>
  <c r="W359" i="13"/>
  <c r="X359" i="13" s="1"/>
  <c r="Y359" i="13" s="1"/>
  <c r="V359" i="13"/>
  <c r="U360" i="13"/>
  <c r="W402" i="16"/>
  <c r="X402" i="16" s="1"/>
  <c r="Y402" i="16" s="1"/>
  <c r="V402" i="16"/>
  <c r="U403" i="16"/>
  <c r="W118" i="16"/>
  <c r="X118" i="16" s="1"/>
  <c r="Y118" i="16" s="1"/>
  <c r="V118" i="16"/>
  <c r="U119" i="16"/>
  <c r="V111" i="6"/>
  <c r="W111" i="6"/>
  <c r="X111" i="6" s="1"/>
  <c r="Y111" i="6" s="1"/>
  <c r="U112" i="6"/>
  <c r="W149" i="16"/>
  <c r="X149" i="16" s="1"/>
  <c r="Y149" i="16" s="1"/>
  <c r="V149" i="16"/>
  <c r="U150" i="16"/>
  <c r="W285" i="16"/>
  <c r="X285" i="16" s="1"/>
  <c r="Y285" i="16" s="1"/>
  <c r="V285" i="16"/>
  <c r="U286" i="16"/>
  <c r="Y177" i="18" l="1"/>
  <c r="U180" i="18"/>
  <c r="W180" i="18" s="1"/>
  <c r="X180" i="18" s="1"/>
  <c r="W179" i="18"/>
  <c r="X179" i="18" s="1"/>
  <c r="V138" i="18"/>
  <c r="W138" i="18"/>
  <c r="X138" i="18" s="1"/>
  <c r="Y138" i="18" s="1"/>
  <c r="U139" i="18"/>
  <c r="W178" i="18"/>
  <c r="X178" i="18" s="1"/>
  <c r="V178" i="18"/>
  <c r="V179" i="18" s="1"/>
  <c r="Y100" i="18"/>
  <c r="V220" i="18"/>
  <c r="W220" i="18"/>
  <c r="X220" i="18" s="1"/>
  <c r="Y220" i="18" s="1"/>
  <c r="U221" i="18"/>
  <c r="W101" i="18"/>
  <c r="X101" i="18" s="1"/>
  <c r="U102" i="18"/>
  <c r="V101" i="18"/>
  <c r="V399" i="18"/>
  <c r="W399" i="18"/>
  <c r="X399" i="18" s="1"/>
  <c r="Y399" i="18" s="1"/>
  <c r="U400" i="18"/>
  <c r="W341" i="18"/>
  <c r="X341" i="18" s="1"/>
  <c r="Y341" i="18" s="1"/>
  <c r="V341" i="18"/>
  <c r="U342" i="18"/>
  <c r="V284" i="18"/>
  <c r="W284" i="18"/>
  <c r="X284" i="18" s="1"/>
  <c r="Y284" i="18" s="1"/>
  <c r="U285" i="18"/>
  <c r="Y235" i="17"/>
  <c r="V341" i="17"/>
  <c r="W341" i="17"/>
  <c r="X341" i="17" s="1"/>
  <c r="Y341" i="17" s="1"/>
  <c r="U342" i="17"/>
  <c r="Y340" i="16"/>
  <c r="Y341" i="16" s="1"/>
  <c r="Y342" i="16" s="1"/>
  <c r="Y119" i="11"/>
  <c r="V120" i="11"/>
  <c r="U121" i="11"/>
  <c r="W120" i="11"/>
  <c r="X120" i="11" s="1"/>
  <c r="U439" i="13"/>
  <c r="V438" i="13"/>
  <c r="W438" i="13"/>
  <c r="X438" i="13" s="1"/>
  <c r="Y438" i="13" s="1"/>
  <c r="W115" i="9"/>
  <c r="X115" i="9" s="1"/>
  <c r="Y115" i="9" s="1"/>
  <c r="V115" i="9"/>
  <c r="U116" i="9"/>
  <c r="W281" i="14"/>
  <c r="X281" i="14" s="1"/>
  <c r="Y281" i="14" s="1"/>
  <c r="V281" i="14"/>
  <c r="U282" i="14"/>
  <c r="U343" i="16"/>
  <c r="W343" i="16" s="1"/>
  <c r="X343" i="16" s="1"/>
  <c r="W361" i="12"/>
  <c r="X361" i="12" s="1"/>
  <c r="Y361" i="12" s="1"/>
  <c r="V361" i="12"/>
  <c r="U362" i="12"/>
  <c r="V342" i="16"/>
  <c r="V192" i="17"/>
  <c r="W192" i="17"/>
  <c r="X192" i="17" s="1"/>
  <c r="Y192" i="17" s="1"/>
  <c r="U193" i="17"/>
  <c r="V236" i="17"/>
  <c r="W236" i="17"/>
  <c r="X236" i="17" s="1"/>
  <c r="V290" i="17"/>
  <c r="W290" i="17"/>
  <c r="X290" i="17" s="1"/>
  <c r="Y290" i="17" s="1"/>
  <c r="U291" i="17"/>
  <c r="U237" i="17"/>
  <c r="U238" i="17" s="1"/>
  <c r="U232" i="16"/>
  <c r="W231" i="16"/>
  <c r="X231" i="16" s="1"/>
  <c r="Y231" i="16" s="1"/>
  <c r="V231" i="16"/>
  <c r="W337" i="14"/>
  <c r="X337" i="14" s="1"/>
  <c r="Y337" i="14" s="1"/>
  <c r="V337" i="14"/>
  <c r="U338" i="14"/>
  <c r="Y174" i="13"/>
  <c r="V175" i="13"/>
  <c r="W175" i="13"/>
  <c r="X175" i="13" s="1"/>
  <c r="U176" i="13"/>
  <c r="U261" i="7"/>
  <c r="V260" i="7"/>
  <c r="W260" i="7"/>
  <c r="X260" i="7" s="1"/>
  <c r="Y260" i="7" s="1"/>
  <c r="V348" i="10"/>
  <c r="W348" i="10"/>
  <c r="X348" i="10" s="1"/>
  <c r="Y348" i="10" s="1"/>
  <c r="U349" i="10"/>
  <c r="U465" i="7"/>
  <c r="V464" i="7"/>
  <c r="W464" i="7"/>
  <c r="X464" i="7" s="1"/>
  <c r="Y464" i="7" s="1"/>
  <c r="W227" i="11"/>
  <c r="X227" i="11" s="1"/>
  <c r="Y227" i="11" s="1"/>
  <c r="V227" i="11"/>
  <c r="U228" i="11"/>
  <c r="W418" i="10"/>
  <c r="X418" i="10" s="1"/>
  <c r="Y418" i="10" s="1"/>
  <c r="V418" i="10"/>
  <c r="U419" i="10"/>
  <c r="U159" i="7"/>
  <c r="W158" i="7"/>
  <c r="X158" i="7" s="1"/>
  <c r="Y158" i="7" s="1"/>
  <c r="V158" i="7"/>
  <c r="V234" i="12"/>
  <c r="W234" i="12"/>
  <c r="X234" i="12" s="1"/>
  <c r="Y234" i="12" s="1"/>
  <c r="U235" i="12"/>
  <c r="W113" i="8"/>
  <c r="X113" i="8" s="1"/>
  <c r="Y113" i="8" s="1"/>
  <c r="V113" i="8"/>
  <c r="U114" i="8"/>
  <c r="V155" i="8"/>
  <c r="W155" i="8"/>
  <c r="X155" i="8" s="1"/>
  <c r="Y155" i="8" s="1"/>
  <c r="U156" i="8"/>
  <c r="V193" i="16"/>
  <c r="U194" i="16"/>
  <c r="W193" i="16"/>
  <c r="X193" i="16" s="1"/>
  <c r="Y193" i="16" s="1"/>
  <c r="U326" i="7"/>
  <c r="V325" i="7"/>
  <c r="W325" i="7"/>
  <c r="X325" i="7" s="1"/>
  <c r="Y325" i="7" s="1"/>
  <c r="W161" i="9"/>
  <c r="X161" i="9" s="1"/>
  <c r="Y161" i="9" s="1"/>
  <c r="V161" i="9"/>
  <c r="U162" i="9"/>
  <c r="W203" i="8"/>
  <c r="X203" i="8" s="1"/>
  <c r="Y203" i="8" s="1"/>
  <c r="V203" i="8"/>
  <c r="U204" i="8"/>
  <c r="U393" i="7"/>
  <c r="V392" i="7"/>
  <c r="W392" i="7"/>
  <c r="X392" i="7" s="1"/>
  <c r="Y392" i="7" s="1"/>
  <c r="V281" i="10"/>
  <c r="W281" i="10"/>
  <c r="X281" i="10" s="1"/>
  <c r="Y281" i="10" s="1"/>
  <c r="U282" i="10"/>
  <c r="W495" i="10"/>
  <c r="X495" i="10" s="1"/>
  <c r="Y495" i="10" s="1"/>
  <c r="V495" i="10"/>
  <c r="U496" i="10"/>
  <c r="W221" i="10"/>
  <c r="X221" i="10" s="1"/>
  <c r="Y221" i="10" s="1"/>
  <c r="V221" i="10"/>
  <c r="U222" i="10"/>
  <c r="V123" i="10"/>
  <c r="W123" i="10"/>
  <c r="X123" i="10" s="1"/>
  <c r="Y123" i="10" s="1"/>
  <c r="U124" i="10"/>
  <c r="W171" i="10"/>
  <c r="X171" i="10" s="1"/>
  <c r="Y171" i="10" s="1"/>
  <c r="V171" i="10"/>
  <c r="U172" i="10"/>
  <c r="W83" i="10"/>
  <c r="X83" i="10" s="1"/>
  <c r="Y83" i="10" s="1"/>
  <c r="V83" i="10"/>
  <c r="U84" i="10"/>
  <c r="W480" i="9"/>
  <c r="X480" i="9" s="1"/>
  <c r="Y480" i="9" s="1"/>
  <c r="V480" i="9"/>
  <c r="U481" i="9"/>
  <c r="W404" i="9"/>
  <c r="X404" i="9" s="1"/>
  <c r="Y404" i="9" s="1"/>
  <c r="V404" i="9"/>
  <c r="U405" i="9"/>
  <c r="W273" i="9"/>
  <c r="X273" i="9" s="1"/>
  <c r="Y273" i="9" s="1"/>
  <c r="V273" i="9"/>
  <c r="U274" i="9"/>
  <c r="W76" i="9"/>
  <c r="X76" i="9" s="1"/>
  <c r="Y76" i="9" s="1"/>
  <c r="V76" i="9"/>
  <c r="U77" i="9"/>
  <c r="V344" i="9"/>
  <c r="W344" i="9"/>
  <c r="X344" i="9" s="1"/>
  <c r="Y344" i="9" s="1"/>
  <c r="U345" i="9"/>
  <c r="W216" i="9"/>
  <c r="X216" i="9" s="1"/>
  <c r="Y216" i="9" s="1"/>
  <c r="V216" i="9"/>
  <c r="U217" i="9"/>
  <c r="W326" i="8"/>
  <c r="X326" i="8" s="1"/>
  <c r="Y326" i="8" s="1"/>
  <c r="V326" i="8"/>
  <c r="U327" i="8"/>
  <c r="W266" i="8"/>
  <c r="X266" i="8" s="1"/>
  <c r="Y266" i="8" s="1"/>
  <c r="V266" i="8"/>
  <c r="U267" i="8"/>
  <c r="W391" i="8"/>
  <c r="X391" i="8" s="1"/>
  <c r="Y391" i="8" s="1"/>
  <c r="V391" i="8"/>
  <c r="U392" i="8"/>
  <c r="V75" i="8"/>
  <c r="W75" i="8"/>
  <c r="X75" i="8" s="1"/>
  <c r="Y75" i="8" s="1"/>
  <c r="U76" i="8"/>
  <c r="V465" i="8"/>
  <c r="W465" i="8"/>
  <c r="X465" i="8" s="1"/>
  <c r="Y465" i="8" s="1"/>
  <c r="U466" i="8"/>
  <c r="V209" i="7"/>
  <c r="W209" i="7"/>
  <c r="X209" i="7" s="1"/>
  <c r="Y209" i="7" s="1"/>
  <c r="W48" i="7"/>
  <c r="X48" i="7" s="1"/>
  <c r="Y48" i="7" s="1"/>
  <c r="V48" i="7"/>
  <c r="V229" i="13"/>
  <c r="U230" i="13"/>
  <c r="W229" i="13"/>
  <c r="X229" i="13" s="1"/>
  <c r="Y229" i="13" s="1"/>
  <c r="W393" i="6"/>
  <c r="X393" i="6" s="1"/>
  <c r="Y393" i="6" s="1"/>
  <c r="U394" i="6"/>
  <c r="V393" i="6"/>
  <c r="V407" i="17"/>
  <c r="W407" i="17"/>
  <c r="X407" i="17" s="1"/>
  <c r="Y407" i="17" s="1"/>
  <c r="U408" i="17"/>
  <c r="W79" i="17"/>
  <c r="X79" i="17" s="1"/>
  <c r="Y79" i="17" s="1"/>
  <c r="V79" i="17"/>
  <c r="U80" i="17"/>
  <c r="W129" i="13"/>
  <c r="X129" i="13" s="1"/>
  <c r="Y129" i="13" s="1"/>
  <c r="V129" i="13"/>
  <c r="U130" i="13"/>
  <c r="V205" i="6"/>
  <c r="W205" i="6"/>
  <c r="X205" i="6" s="1"/>
  <c r="Y205" i="6" s="1"/>
  <c r="U206" i="6"/>
  <c r="V518" i="12"/>
  <c r="W518" i="12"/>
  <c r="X518" i="12" s="1"/>
  <c r="Y518" i="12" s="1"/>
  <c r="U519" i="12"/>
  <c r="W75" i="13"/>
  <c r="X75" i="13" s="1"/>
  <c r="Y75" i="13" s="1"/>
  <c r="V75" i="13"/>
  <c r="U76" i="13"/>
  <c r="W437" i="12"/>
  <c r="X437" i="12" s="1"/>
  <c r="Y437" i="12" s="1"/>
  <c r="V437" i="12"/>
  <c r="U438" i="12"/>
  <c r="W160" i="6"/>
  <c r="X160" i="6" s="1"/>
  <c r="Y160" i="6" s="1"/>
  <c r="V160" i="6"/>
  <c r="U161" i="6"/>
  <c r="W119" i="16"/>
  <c r="X119" i="16" s="1"/>
  <c r="Y119" i="16" s="1"/>
  <c r="V119" i="16"/>
  <c r="U120" i="16"/>
  <c r="V468" i="6"/>
  <c r="W468" i="6"/>
  <c r="X468" i="6" s="1"/>
  <c r="Y468" i="6" s="1"/>
  <c r="U469" i="6"/>
  <c r="V170" i="12"/>
  <c r="W170" i="12"/>
  <c r="X170" i="12" s="1"/>
  <c r="Y170" i="12" s="1"/>
  <c r="U171" i="12"/>
  <c r="V78" i="11"/>
  <c r="W78" i="11"/>
  <c r="X78" i="11" s="1"/>
  <c r="Y78" i="11" s="1"/>
  <c r="U79" i="11"/>
  <c r="W286" i="16"/>
  <c r="X286" i="16" s="1"/>
  <c r="Y286" i="16" s="1"/>
  <c r="V286" i="16"/>
  <c r="U287" i="16"/>
  <c r="W119" i="12"/>
  <c r="X119" i="12" s="1"/>
  <c r="Y119" i="12" s="1"/>
  <c r="V119" i="12"/>
  <c r="U120" i="12"/>
  <c r="V327" i="6"/>
  <c r="W327" i="6"/>
  <c r="X327" i="6" s="1"/>
  <c r="Y327" i="6" s="1"/>
  <c r="U328" i="6"/>
  <c r="W79" i="14"/>
  <c r="X79" i="14" s="1"/>
  <c r="Y79" i="14" s="1"/>
  <c r="V79" i="14"/>
  <c r="U80" i="14"/>
  <c r="W264" i="6"/>
  <c r="X264" i="6" s="1"/>
  <c r="Y264" i="6" s="1"/>
  <c r="V264" i="6"/>
  <c r="U265" i="6"/>
  <c r="W520" i="13"/>
  <c r="X520" i="13" s="1"/>
  <c r="Y520" i="13" s="1"/>
  <c r="V520" i="13"/>
  <c r="U521" i="13"/>
  <c r="W119" i="17"/>
  <c r="X119" i="17" s="1"/>
  <c r="Y119" i="17" s="1"/>
  <c r="V119" i="17"/>
  <c r="U120" i="17"/>
  <c r="V366" i="11"/>
  <c r="W366" i="11"/>
  <c r="X366" i="11" s="1"/>
  <c r="Y366" i="11" s="1"/>
  <c r="U367" i="11"/>
  <c r="W231" i="14"/>
  <c r="X231" i="14" s="1"/>
  <c r="Y231" i="14" s="1"/>
  <c r="V231" i="14"/>
  <c r="U232" i="14"/>
  <c r="W193" i="14"/>
  <c r="X193" i="14" s="1"/>
  <c r="Y193" i="14" s="1"/>
  <c r="V193" i="14"/>
  <c r="U194" i="14"/>
  <c r="V288" i="13"/>
  <c r="W288" i="13"/>
  <c r="X288" i="13" s="1"/>
  <c r="Y288" i="13" s="1"/>
  <c r="U289" i="13"/>
  <c r="W290" i="12"/>
  <c r="X290" i="12" s="1"/>
  <c r="Y290" i="12" s="1"/>
  <c r="V290" i="12"/>
  <c r="U291" i="12"/>
  <c r="V150" i="17"/>
  <c r="W150" i="17"/>
  <c r="X150" i="17" s="1"/>
  <c r="Y150" i="17" s="1"/>
  <c r="U151" i="17"/>
  <c r="W150" i="16"/>
  <c r="X150" i="16" s="1"/>
  <c r="Y150" i="16" s="1"/>
  <c r="V150" i="16"/>
  <c r="U151" i="16"/>
  <c r="V360" i="13"/>
  <c r="W360" i="13"/>
  <c r="X360" i="13" s="1"/>
  <c r="Y360" i="13" s="1"/>
  <c r="U361" i="13"/>
  <c r="W167" i="11"/>
  <c r="X167" i="11" s="1"/>
  <c r="Y167" i="11" s="1"/>
  <c r="V167" i="11"/>
  <c r="U168" i="11"/>
  <c r="W288" i="11"/>
  <c r="X288" i="11" s="1"/>
  <c r="Y288" i="11" s="1"/>
  <c r="V288" i="11"/>
  <c r="U289" i="11"/>
  <c r="V405" i="14"/>
  <c r="W405" i="14"/>
  <c r="X405" i="14" s="1"/>
  <c r="Y405" i="14" s="1"/>
  <c r="U406" i="14"/>
  <c r="V44" i="16"/>
  <c r="W44" i="16"/>
  <c r="X44" i="16" s="1"/>
  <c r="Y44" i="16" s="1"/>
  <c r="U45" i="16"/>
  <c r="V76" i="16"/>
  <c r="W76" i="16"/>
  <c r="X76" i="16" s="1"/>
  <c r="Y76" i="16" s="1"/>
  <c r="U77" i="16"/>
  <c r="W112" i="6"/>
  <c r="X112" i="6" s="1"/>
  <c r="Y112" i="6" s="1"/>
  <c r="V112" i="6"/>
  <c r="U113" i="6"/>
  <c r="V434" i="11"/>
  <c r="W434" i="11"/>
  <c r="X434" i="11" s="1"/>
  <c r="Y434" i="11" s="1"/>
  <c r="U435" i="11"/>
  <c r="V75" i="6"/>
  <c r="W75" i="6"/>
  <c r="X75" i="6" s="1"/>
  <c r="Y75" i="6" s="1"/>
  <c r="U76" i="6"/>
  <c r="W116" i="14"/>
  <c r="X116" i="14" s="1"/>
  <c r="Y116" i="14" s="1"/>
  <c r="V116" i="14"/>
  <c r="U117" i="14"/>
  <c r="W78" i="12"/>
  <c r="X78" i="12" s="1"/>
  <c r="Y78" i="12" s="1"/>
  <c r="V78" i="12"/>
  <c r="U79" i="12"/>
  <c r="V403" i="16"/>
  <c r="W403" i="16"/>
  <c r="X403" i="16" s="1"/>
  <c r="Y403" i="16" s="1"/>
  <c r="U404" i="16"/>
  <c r="W516" i="11"/>
  <c r="X516" i="11" s="1"/>
  <c r="Y516" i="11" s="1"/>
  <c r="V516" i="11"/>
  <c r="U517" i="11"/>
  <c r="W153" i="14"/>
  <c r="X153" i="14" s="1"/>
  <c r="Y153" i="14" s="1"/>
  <c r="V153" i="14"/>
  <c r="U154" i="14"/>
  <c r="Y101" i="18" l="1"/>
  <c r="Y236" i="17"/>
  <c r="Y178" i="18"/>
  <c r="Y179" i="18" s="1"/>
  <c r="Y180" i="18" s="1"/>
  <c r="Y120" i="11"/>
  <c r="U181" i="18"/>
  <c r="V180" i="18"/>
  <c r="V139" i="18"/>
  <c r="W139" i="18"/>
  <c r="X139" i="18" s="1"/>
  <c r="Y139" i="18" s="1"/>
  <c r="U140" i="18"/>
  <c r="U141" i="18" s="1"/>
  <c r="W221" i="18"/>
  <c r="X221" i="18" s="1"/>
  <c r="Y221" i="18" s="1"/>
  <c r="V221" i="18"/>
  <c r="U222" i="18"/>
  <c r="W102" i="18"/>
  <c r="X102" i="18" s="1"/>
  <c r="Y102" i="18" s="1"/>
  <c r="Y103" i="18" s="1"/>
  <c r="V102" i="18"/>
  <c r="V103" i="18" s="1"/>
  <c r="U182" i="18"/>
  <c r="U183" i="18" s="1"/>
  <c r="V400" i="18"/>
  <c r="W400" i="18"/>
  <c r="X400" i="18" s="1"/>
  <c r="Y400" i="18" s="1"/>
  <c r="U401" i="18"/>
  <c r="V342" i="18"/>
  <c r="W342" i="18"/>
  <c r="X342" i="18" s="1"/>
  <c r="Y342" i="18" s="1"/>
  <c r="U343" i="18"/>
  <c r="V285" i="18"/>
  <c r="W285" i="18"/>
  <c r="X285" i="18" s="1"/>
  <c r="Y285" i="18" s="1"/>
  <c r="U286" i="18"/>
  <c r="U343" i="17"/>
  <c r="W342" i="17"/>
  <c r="X342" i="17" s="1"/>
  <c r="Y342" i="17" s="1"/>
  <c r="V342" i="17"/>
  <c r="U344" i="16"/>
  <c r="V121" i="11"/>
  <c r="W121" i="11"/>
  <c r="X121" i="11" s="1"/>
  <c r="Y121" i="11" s="1"/>
  <c r="U122" i="11"/>
  <c r="U440" i="13"/>
  <c r="V439" i="13"/>
  <c r="W439" i="13"/>
  <c r="X439" i="13" s="1"/>
  <c r="Y439" i="13" s="1"/>
  <c r="V116" i="9"/>
  <c r="W116" i="9"/>
  <c r="X116" i="9" s="1"/>
  <c r="Y116" i="9" s="1"/>
  <c r="U117" i="9"/>
  <c r="V343" i="16"/>
  <c r="W282" i="14"/>
  <c r="X282" i="14" s="1"/>
  <c r="Y282" i="14" s="1"/>
  <c r="V282" i="14"/>
  <c r="U283" i="14"/>
  <c r="U363" i="12"/>
  <c r="V362" i="12"/>
  <c r="W362" i="12"/>
  <c r="X362" i="12" s="1"/>
  <c r="Y362" i="12" s="1"/>
  <c r="Y343" i="16"/>
  <c r="V193" i="17"/>
  <c r="W193" i="17"/>
  <c r="X193" i="17" s="1"/>
  <c r="Y193" i="17" s="1"/>
  <c r="U194" i="17"/>
  <c r="W238" i="17"/>
  <c r="X238" i="17" s="1"/>
  <c r="U239" i="17"/>
  <c r="U240" i="17" s="1"/>
  <c r="U241" i="17" s="1"/>
  <c r="V291" i="17"/>
  <c r="W291" i="17"/>
  <c r="X291" i="17" s="1"/>
  <c r="Y291" i="17" s="1"/>
  <c r="U292" i="17"/>
  <c r="V237" i="17"/>
  <c r="V238" i="17" s="1"/>
  <c r="W237" i="17"/>
  <c r="X237" i="17" s="1"/>
  <c r="Y237" i="17" s="1"/>
  <c r="V176" i="13"/>
  <c r="W176" i="13"/>
  <c r="X176" i="13" s="1"/>
  <c r="U177" i="13"/>
  <c r="U178" i="13" s="1"/>
  <c r="Y175" i="13"/>
  <c r="V338" i="14"/>
  <c r="W338" i="14"/>
  <c r="X338" i="14" s="1"/>
  <c r="Y338" i="14" s="1"/>
  <c r="U339" i="14"/>
  <c r="W232" i="16"/>
  <c r="X232" i="16" s="1"/>
  <c r="Y232" i="16" s="1"/>
  <c r="V232" i="16"/>
  <c r="U233" i="16"/>
  <c r="W194" i="16"/>
  <c r="X194" i="16" s="1"/>
  <c r="Y194" i="16" s="1"/>
  <c r="U195" i="16"/>
  <c r="V194" i="16"/>
  <c r="V235" i="12"/>
  <c r="W235" i="12"/>
  <c r="X235" i="12" s="1"/>
  <c r="Y235" i="12" s="1"/>
  <c r="U236" i="12"/>
  <c r="W162" i="9"/>
  <c r="X162" i="9" s="1"/>
  <c r="Y162" i="9" s="1"/>
  <c r="U163" i="9"/>
  <c r="V162" i="9"/>
  <c r="V228" i="11"/>
  <c r="W228" i="11"/>
  <c r="X228" i="11" s="1"/>
  <c r="Y228" i="11" s="1"/>
  <c r="U229" i="11"/>
  <c r="W349" i="10"/>
  <c r="X349" i="10" s="1"/>
  <c r="Y349" i="10" s="1"/>
  <c r="V349" i="10"/>
  <c r="U350" i="10"/>
  <c r="W156" i="8"/>
  <c r="X156" i="8" s="1"/>
  <c r="Y156" i="8" s="1"/>
  <c r="V156" i="8"/>
  <c r="U157" i="8"/>
  <c r="U394" i="7"/>
  <c r="W393" i="7"/>
  <c r="X393" i="7" s="1"/>
  <c r="Y393" i="7" s="1"/>
  <c r="V393" i="7"/>
  <c r="V326" i="7"/>
  <c r="W114" i="8"/>
  <c r="X114" i="8" s="1"/>
  <c r="Y114" i="8" s="1"/>
  <c r="V114" i="8"/>
  <c r="U115" i="8"/>
  <c r="U160" i="7"/>
  <c r="V159" i="7"/>
  <c r="W159" i="7"/>
  <c r="X159" i="7" s="1"/>
  <c r="Y159" i="7" s="1"/>
  <c r="W204" i="8"/>
  <c r="X204" i="8" s="1"/>
  <c r="Y204" i="8" s="1"/>
  <c r="V204" i="8"/>
  <c r="U205" i="8"/>
  <c r="U327" i="7"/>
  <c r="W326" i="7"/>
  <c r="X326" i="7" s="1"/>
  <c r="Y326" i="7" s="1"/>
  <c r="W419" i="10"/>
  <c r="X419" i="10" s="1"/>
  <c r="Y419" i="10" s="1"/>
  <c r="U420" i="10"/>
  <c r="V419" i="10"/>
  <c r="U466" i="7"/>
  <c r="V465" i="7"/>
  <c r="W465" i="7"/>
  <c r="X465" i="7" s="1"/>
  <c r="Y465" i="7" s="1"/>
  <c r="U262" i="7"/>
  <c r="V261" i="7"/>
  <c r="W261" i="7"/>
  <c r="X261" i="7" s="1"/>
  <c r="Y261" i="7" s="1"/>
  <c r="V84" i="10"/>
  <c r="W84" i="10"/>
  <c r="X84" i="10" s="1"/>
  <c r="Y84" i="10" s="1"/>
  <c r="U85" i="10"/>
  <c r="W124" i="10"/>
  <c r="X124" i="10" s="1"/>
  <c r="Y124" i="10" s="1"/>
  <c r="V124" i="10"/>
  <c r="U125" i="10"/>
  <c r="W172" i="10"/>
  <c r="X172" i="10" s="1"/>
  <c r="Y172" i="10" s="1"/>
  <c r="V172" i="10"/>
  <c r="U173" i="10"/>
  <c r="V222" i="10"/>
  <c r="W222" i="10"/>
  <c r="X222" i="10" s="1"/>
  <c r="Y222" i="10" s="1"/>
  <c r="U223" i="10"/>
  <c r="W282" i="10"/>
  <c r="X282" i="10" s="1"/>
  <c r="Y282" i="10" s="1"/>
  <c r="V282" i="10"/>
  <c r="U283" i="10"/>
  <c r="W496" i="10"/>
  <c r="X496" i="10" s="1"/>
  <c r="Y496" i="10" s="1"/>
  <c r="V496" i="10"/>
  <c r="U497" i="10"/>
  <c r="W217" i="9"/>
  <c r="X217" i="9" s="1"/>
  <c r="Y217" i="9" s="1"/>
  <c r="V217" i="9"/>
  <c r="U218" i="9"/>
  <c r="W77" i="9"/>
  <c r="X77" i="9" s="1"/>
  <c r="Y77" i="9" s="1"/>
  <c r="V77" i="9"/>
  <c r="U78" i="9"/>
  <c r="W345" i="9"/>
  <c r="X345" i="9" s="1"/>
  <c r="Y345" i="9" s="1"/>
  <c r="V345" i="9"/>
  <c r="U346" i="9"/>
  <c r="W274" i="9"/>
  <c r="X274" i="9" s="1"/>
  <c r="Y274" i="9" s="1"/>
  <c r="V274" i="9"/>
  <c r="U275" i="9"/>
  <c r="W481" i="9"/>
  <c r="X481" i="9" s="1"/>
  <c r="Y481" i="9" s="1"/>
  <c r="V481" i="9"/>
  <c r="U482" i="9"/>
  <c r="W405" i="9"/>
  <c r="X405" i="9" s="1"/>
  <c r="Y405" i="9" s="1"/>
  <c r="V405" i="9"/>
  <c r="U406" i="9"/>
  <c r="W466" i="8"/>
  <c r="X466" i="8" s="1"/>
  <c r="Y466" i="8" s="1"/>
  <c r="V466" i="8"/>
  <c r="U467" i="8"/>
  <c r="V267" i="8"/>
  <c r="W267" i="8"/>
  <c r="X267" i="8" s="1"/>
  <c r="Y267" i="8" s="1"/>
  <c r="U268" i="8"/>
  <c r="W76" i="8"/>
  <c r="X76" i="8" s="1"/>
  <c r="Y76" i="8" s="1"/>
  <c r="V76" i="8"/>
  <c r="U77" i="8"/>
  <c r="W327" i="8"/>
  <c r="X327" i="8" s="1"/>
  <c r="Y327" i="8" s="1"/>
  <c r="V327" i="8"/>
  <c r="U328" i="8"/>
  <c r="V392" i="8"/>
  <c r="W392" i="8"/>
  <c r="X392" i="8" s="1"/>
  <c r="Y392" i="8" s="1"/>
  <c r="U393" i="8"/>
  <c r="V210" i="7"/>
  <c r="W210" i="7"/>
  <c r="X210" i="7" s="1"/>
  <c r="Y210" i="7" s="1"/>
  <c r="W49" i="7"/>
  <c r="X49" i="7" s="1"/>
  <c r="Y49" i="7" s="1"/>
  <c r="V49" i="7"/>
  <c r="U131" i="13"/>
  <c r="W130" i="13"/>
  <c r="X130" i="13" s="1"/>
  <c r="Y130" i="13" s="1"/>
  <c r="V130" i="13"/>
  <c r="W394" i="6"/>
  <c r="X394" i="6" s="1"/>
  <c r="Y394" i="6" s="1"/>
  <c r="V394" i="6"/>
  <c r="U395" i="6"/>
  <c r="W80" i="17"/>
  <c r="X80" i="17" s="1"/>
  <c r="Y80" i="17" s="1"/>
  <c r="V80" i="17"/>
  <c r="U81" i="17"/>
  <c r="V230" i="13"/>
  <c r="W230" i="13"/>
  <c r="X230" i="13" s="1"/>
  <c r="Y230" i="13" s="1"/>
  <c r="U231" i="13"/>
  <c r="V408" i="17"/>
  <c r="W408" i="17"/>
  <c r="X408" i="17" s="1"/>
  <c r="Y408" i="17" s="1"/>
  <c r="U409" i="17"/>
  <c r="V435" i="11"/>
  <c r="W435" i="11"/>
  <c r="X435" i="11" s="1"/>
  <c r="Y435" i="11" s="1"/>
  <c r="U436" i="11"/>
  <c r="W168" i="11"/>
  <c r="X168" i="11" s="1"/>
  <c r="Y168" i="11" s="1"/>
  <c r="V168" i="11"/>
  <c r="U169" i="11"/>
  <c r="W194" i="14"/>
  <c r="X194" i="14" s="1"/>
  <c r="Y194" i="14" s="1"/>
  <c r="V194" i="14"/>
  <c r="U195" i="14"/>
  <c r="V287" i="16"/>
  <c r="W287" i="16"/>
  <c r="X287" i="16" s="1"/>
  <c r="Y287" i="16" s="1"/>
  <c r="U288" i="16"/>
  <c r="W161" i="6"/>
  <c r="X161" i="6" s="1"/>
  <c r="Y161" i="6" s="1"/>
  <c r="V161" i="6"/>
  <c r="U162" i="6"/>
  <c r="W45" i="16"/>
  <c r="X45" i="16" s="1"/>
  <c r="Y45" i="16" s="1"/>
  <c r="Y46" i="16" s="1"/>
  <c r="V45" i="16"/>
  <c r="V46" i="16" s="1"/>
  <c r="W367" i="11"/>
  <c r="X367" i="11" s="1"/>
  <c r="Y367" i="11" s="1"/>
  <c r="V367" i="11"/>
  <c r="U368" i="11"/>
  <c r="V519" i="12"/>
  <c r="W519" i="12"/>
  <c r="X519" i="12" s="1"/>
  <c r="Y519" i="12" s="1"/>
  <c r="U520" i="12"/>
  <c r="W76" i="6"/>
  <c r="X76" i="6" s="1"/>
  <c r="Y76" i="6" s="1"/>
  <c r="V76" i="6"/>
  <c r="U77" i="6"/>
  <c r="W406" i="14"/>
  <c r="X406" i="14" s="1"/>
  <c r="Y406" i="14" s="1"/>
  <c r="V406" i="14"/>
  <c r="U407" i="14"/>
  <c r="V289" i="13"/>
  <c r="W289" i="13"/>
  <c r="X289" i="13" s="1"/>
  <c r="Y289" i="13" s="1"/>
  <c r="U290" i="13"/>
  <c r="W521" i="13"/>
  <c r="X521" i="13" s="1"/>
  <c r="Y521" i="13" s="1"/>
  <c r="V521" i="13"/>
  <c r="U522" i="13"/>
  <c r="W120" i="12"/>
  <c r="X120" i="12" s="1"/>
  <c r="Y120" i="12" s="1"/>
  <c r="V120" i="12"/>
  <c r="U121" i="12"/>
  <c r="W154" i="14"/>
  <c r="X154" i="14" s="1"/>
  <c r="Y154" i="14" s="1"/>
  <c r="V154" i="14"/>
  <c r="U155" i="14"/>
  <c r="W113" i="6"/>
  <c r="X113" i="6" s="1"/>
  <c r="Y113" i="6" s="1"/>
  <c r="V113" i="6"/>
  <c r="U114" i="6"/>
  <c r="V361" i="13"/>
  <c r="W361" i="13"/>
  <c r="X361" i="13" s="1"/>
  <c r="Y361" i="13" s="1"/>
  <c r="U362" i="13"/>
  <c r="V79" i="11"/>
  <c r="W79" i="11"/>
  <c r="X79" i="11" s="1"/>
  <c r="Y79" i="11" s="1"/>
  <c r="U80" i="11"/>
  <c r="W438" i="12"/>
  <c r="X438" i="12" s="1"/>
  <c r="Y438" i="12" s="1"/>
  <c r="V438" i="12"/>
  <c r="U439" i="12"/>
  <c r="V79" i="12"/>
  <c r="W79" i="12"/>
  <c r="X79" i="12" s="1"/>
  <c r="Y79" i="12" s="1"/>
  <c r="U80" i="12"/>
  <c r="W151" i="17"/>
  <c r="X151" i="17" s="1"/>
  <c r="Y151" i="17" s="1"/>
  <c r="V151" i="17"/>
  <c r="U152" i="17"/>
  <c r="W120" i="17"/>
  <c r="X120" i="17" s="1"/>
  <c r="Y120" i="17" s="1"/>
  <c r="Y121" i="17" s="1"/>
  <c r="V120" i="17"/>
  <c r="V121" i="17" s="1"/>
  <c r="V328" i="6"/>
  <c r="W328" i="6"/>
  <c r="X328" i="6" s="1"/>
  <c r="Y328" i="6" s="1"/>
  <c r="U329" i="6"/>
  <c r="V171" i="12"/>
  <c r="W171" i="12"/>
  <c r="X171" i="12" s="1"/>
  <c r="Y171" i="12" s="1"/>
  <c r="U172" i="12"/>
  <c r="V206" i="6"/>
  <c r="W206" i="6"/>
  <c r="X206" i="6" s="1"/>
  <c r="Y206" i="6" s="1"/>
  <c r="U207" i="6"/>
  <c r="V289" i="11"/>
  <c r="W289" i="11"/>
  <c r="X289" i="11" s="1"/>
  <c r="Y289" i="11" s="1"/>
  <c r="U290" i="11"/>
  <c r="W265" i="6"/>
  <c r="X265" i="6" s="1"/>
  <c r="Y265" i="6" s="1"/>
  <c r="V265" i="6"/>
  <c r="U266" i="6"/>
  <c r="V120" i="16"/>
  <c r="V121" i="16" s="1"/>
  <c r="W120" i="16"/>
  <c r="X120" i="16" s="1"/>
  <c r="Y120" i="16" s="1"/>
  <c r="Y121" i="16" s="1"/>
  <c r="W517" i="11"/>
  <c r="X517" i="11" s="1"/>
  <c r="Y517" i="11" s="1"/>
  <c r="V517" i="11"/>
  <c r="U518" i="11"/>
  <c r="V404" i="16"/>
  <c r="W404" i="16"/>
  <c r="X404" i="16" s="1"/>
  <c r="Y404" i="16" s="1"/>
  <c r="U405" i="16"/>
  <c r="V77" i="16"/>
  <c r="W77" i="16"/>
  <c r="X77" i="16" s="1"/>
  <c r="Y77" i="16" s="1"/>
  <c r="U78" i="16"/>
  <c r="W151" i="16"/>
  <c r="X151" i="16" s="1"/>
  <c r="Y151" i="16" s="1"/>
  <c r="V151" i="16"/>
  <c r="U152" i="16"/>
  <c r="V232" i="14"/>
  <c r="W232" i="14"/>
  <c r="X232" i="14" s="1"/>
  <c r="Y232" i="14" s="1"/>
  <c r="U233" i="14"/>
  <c r="V80" i="14"/>
  <c r="W80" i="14"/>
  <c r="X80" i="14" s="1"/>
  <c r="Y80" i="14" s="1"/>
  <c r="U81" i="14"/>
  <c r="V76" i="13"/>
  <c r="W76" i="13"/>
  <c r="X76" i="13" s="1"/>
  <c r="Y76" i="13" s="1"/>
  <c r="U77" i="13"/>
  <c r="W117" i="14"/>
  <c r="X117" i="14" s="1"/>
  <c r="Y117" i="14" s="1"/>
  <c r="V117" i="14"/>
  <c r="U118" i="14"/>
  <c r="W344" i="16"/>
  <c r="X344" i="16" s="1"/>
  <c r="Y344" i="16" s="1"/>
  <c r="V344" i="16"/>
  <c r="U345" i="16"/>
  <c r="V291" i="12"/>
  <c r="W291" i="12"/>
  <c r="X291" i="12" s="1"/>
  <c r="Y291" i="12" s="1"/>
  <c r="U292" i="12"/>
  <c r="V469" i="6"/>
  <c r="W469" i="6"/>
  <c r="X469" i="6" s="1"/>
  <c r="Y469" i="6" s="1"/>
  <c r="U470" i="6"/>
  <c r="V181" i="18" l="1"/>
  <c r="W181" i="18"/>
  <c r="X181" i="18" s="1"/>
  <c r="Y181" i="18" s="1"/>
  <c r="W141" i="18"/>
  <c r="X141" i="18" s="1"/>
  <c r="V140" i="18"/>
  <c r="V141" i="18" s="1"/>
  <c r="V142" i="18" s="1"/>
  <c r="W140" i="18"/>
  <c r="X140" i="18" s="1"/>
  <c r="Y140" i="18" s="1"/>
  <c r="W183" i="18"/>
  <c r="X183" i="18" s="1"/>
  <c r="W222" i="18"/>
  <c r="X222" i="18" s="1"/>
  <c r="Y222" i="18" s="1"/>
  <c r="V222" i="18"/>
  <c r="U223" i="18"/>
  <c r="U184" i="18"/>
  <c r="U185" i="18" s="1"/>
  <c r="V182" i="18"/>
  <c r="V183" i="18" s="1"/>
  <c r="W182" i="18"/>
  <c r="X182" i="18" s="1"/>
  <c r="V401" i="18"/>
  <c r="W401" i="18"/>
  <c r="X401" i="18" s="1"/>
  <c r="Y401" i="18" s="1"/>
  <c r="U402" i="18"/>
  <c r="V343" i="18"/>
  <c r="W343" i="18"/>
  <c r="X343" i="18" s="1"/>
  <c r="Y343" i="18" s="1"/>
  <c r="U344" i="18"/>
  <c r="W286" i="18"/>
  <c r="X286" i="18" s="1"/>
  <c r="Y286" i="18" s="1"/>
  <c r="V286" i="18"/>
  <c r="U287" i="18"/>
  <c r="V343" i="17"/>
  <c r="W343" i="17"/>
  <c r="X343" i="17" s="1"/>
  <c r="Y343" i="17" s="1"/>
  <c r="U344" i="17"/>
  <c r="W122" i="11"/>
  <c r="X122" i="11" s="1"/>
  <c r="Y122" i="11" s="1"/>
  <c r="V122" i="11"/>
  <c r="U123" i="11"/>
  <c r="W440" i="13"/>
  <c r="X440" i="13" s="1"/>
  <c r="Y440" i="13" s="1"/>
  <c r="V440" i="13"/>
  <c r="U441" i="13"/>
  <c r="W117" i="9"/>
  <c r="X117" i="9" s="1"/>
  <c r="Y117" i="9" s="1"/>
  <c r="V117" i="9"/>
  <c r="U118" i="9"/>
  <c r="W283" i="14"/>
  <c r="X283" i="14" s="1"/>
  <c r="Y283" i="14" s="1"/>
  <c r="U284" i="14"/>
  <c r="V283" i="14"/>
  <c r="W363" i="12"/>
  <c r="X363" i="12" s="1"/>
  <c r="Y363" i="12" s="1"/>
  <c r="V363" i="12"/>
  <c r="U364" i="12"/>
  <c r="W194" i="17"/>
  <c r="X194" i="17" s="1"/>
  <c r="Y194" i="17" s="1"/>
  <c r="U195" i="17"/>
  <c r="V194" i="17"/>
  <c r="W241" i="17"/>
  <c r="X241" i="17" s="1"/>
  <c r="V292" i="17"/>
  <c r="W292" i="17"/>
  <c r="X292" i="17" s="1"/>
  <c r="Y292" i="17" s="1"/>
  <c r="U293" i="17"/>
  <c r="W240" i="17"/>
  <c r="X240" i="17" s="1"/>
  <c r="U242" i="17"/>
  <c r="U243" i="17" s="1"/>
  <c r="W239" i="17"/>
  <c r="X239" i="17" s="1"/>
  <c r="V239" i="17"/>
  <c r="V240" i="17" s="1"/>
  <c r="V241" i="17" s="1"/>
  <c r="Y238" i="17"/>
  <c r="W178" i="13"/>
  <c r="X178" i="13" s="1"/>
  <c r="U234" i="16"/>
  <c r="W233" i="16"/>
  <c r="X233" i="16" s="1"/>
  <c r="Y233" i="16" s="1"/>
  <c r="V233" i="16"/>
  <c r="V339" i="14"/>
  <c r="U340" i="14"/>
  <c r="W339" i="14"/>
  <c r="X339" i="14" s="1"/>
  <c r="Y339" i="14" s="1"/>
  <c r="V177" i="13"/>
  <c r="V178" i="13" s="1"/>
  <c r="W177" i="13"/>
  <c r="X177" i="13" s="1"/>
  <c r="U179" i="13"/>
  <c r="U180" i="13" s="1"/>
  <c r="Y176" i="13"/>
  <c r="V115" i="8"/>
  <c r="W115" i="8"/>
  <c r="X115" i="8" s="1"/>
  <c r="Y115" i="8" s="1"/>
  <c r="U116" i="8"/>
  <c r="W157" i="8"/>
  <c r="X157" i="8" s="1"/>
  <c r="Y157" i="8" s="1"/>
  <c r="V157" i="8"/>
  <c r="U158" i="8"/>
  <c r="V236" i="12"/>
  <c r="W236" i="12"/>
  <c r="X236" i="12" s="1"/>
  <c r="Y236" i="12" s="1"/>
  <c r="U237" i="12"/>
  <c r="U263" i="7"/>
  <c r="V262" i="7"/>
  <c r="W262" i="7"/>
  <c r="X262" i="7" s="1"/>
  <c r="Y262" i="7" s="1"/>
  <c r="U328" i="7"/>
  <c r="V327" i="7"/>
  <c r="W327" i="7"/>
  <c r="X327" i="7" s="1"/>
  <c r="Y327" i="7" s="1"/>
  <c r="V205" i="8"/>
  <c r="W205" i="8"/>
  <c r="X205" i="8" s="1"/>
  <c r="Y205" i="8" s="1"/>
  <c r="U206" i="8"/>
  <c r="W229" i="11"/>
  <c r="X229" i="11" s="1"/>
  <c r="Y229" i="11" s="1"/>
  <c r="V229" i="11"/>
  <c r="U230" i="11"/>
  <c r="U467" i="7"/>
  <c r="V466" i="7"/>
  <c r="W466" i="7"/>
  <c r="X466" i="7" s="1"/>
  <c r="Y466" i="7" s="1"/>
  <c r="V350" i="10"/>
  <c r="W350" i="10"/>
  <c r="X350" i="10" s="1"/>
  <c r="Y350" i="10" s="1"/>
  <c r="U351" i="10"/>
  <c r="U196" i="16"/>
  <c r="V195" i="16"/>
  <c r="W195" i="16"/>
  <c r="X195" i="16" s="1"/>
  <c r="Y195" i="16" s="1"/>
  <c r="V420" i="10"/>
  <c r="W420" i="10"/>
  <c r="X420" i="10" s="1"/>
  <c r="Y420" i="10" s="1"/>
  <c r="U421" i="10"/>
  <c r="U395" i="7"/>
  <c r="V394" i="7"/>
  <c r="W394" i="7"/>
  <c r="X394" i="7" s="1"/>
  <c r="Y394" i="7" s="1"/>
  <c r="W163" i="9"/>
  <c r="X163" i="9" s="1"/>
  <c r="Y163" i="9" s="1"/>
  <c r="V163" i="9"/>
  <c r="U164" i="9"/>
  <c r="U161" i="7"/>
  <c r="V160" i="7"/>
  <c r="W160" i="7"/>
  <c r="X160" i="7" s="1"/>
  <c r="Y160" i="7" s="1"/>
  <c r="W497" i="10"/>
  <c r="X497" i="10" s="1"/>
  <c r="Y497" i="10" s="1"/>
  <c r="V497" i="10"/>
  <c r="U498" i="10"/>
  <c r="W223" i="10"/>
  <c r="X223" i="10" s="1"/>
  <c r="Y223" i="10" s="1"/>
  <c r="V223" i="10"/>
  <c r="U224" i="10"/>
  <c r="W125" i="10"/>
  <c r="X125" i="10" s="1"/>
  <c r="Y125" i="10" s="1"/>
  <c r="V125" i="10"/>
  <c r="U126" i="10"/>
  <c r="W173" i="10"/>
  <c r="X173" i="10" s="1"/>
  <c r="Y173" i="10" s="1"/>
  <c r="V173" i="10"/>
  <c r="U174" i="10"/>
  <c r="W85" i="10"/>
  <c r="X85" i="10" s="1"/>
  <c r="Y85" i="10" s="1"/>
  <c r="V85" i="10"/>
  <c r="U86" i="10"/>
  <c r="W283" i="10"/>
  <c r="X283" i="10" s="1"/>
  <c r="Y283" i="10" s="1"/>
  <c r="V283" i="10"/>
  <c r="U284" i="10"/>
  <c r="W406" i="9"/>
  <c r="X406" i="9" s="1"/>
  <c r="Y406" i="9" s="1"/>
  <c r="V406" i="9"/>
  <c r="U407" i="9"/>
  <c r="W275" i="9"/>
  <c r="X275" i="9" s="1"/>
  <c r="Y275" i="9" s="1"/>
  <c r="V275" i="9"/>
  <c r="U276" i="9"/>
  <c r="V78" i="9"/>
  <c r="W78" i="9"/>
  <c r="X78" i="9" s="1"/>
  <c r="Y78" i="9" s="1"/>
  <c r="U79" i="9"/>
  <c r="V346" i="9"/>
  <c r="W346" i="9"/>
  <c r="X346" i="9" s="1"/>
  <c r="Y346" i="9" s="1"/>
  <c r="U347" i="9"/>
  <c r="W218" i="9"/>
  <c r="X218" i="9" s="1"/>
  <c r="Y218" i="9" s="1"/>
  <c r="V218" i="9"/>
  <c r="U219" i="9"/>
  <c r="W482" i="9"/>
  <c r="X482" i="9" s="1"/>
  <c r="Y482" i="9" s="1"/>
  <c r="V482" i="9"/>
  <c r="U483" i="9"/>
  <c r="W328" i="8"/>
  <c r="X328" i="8" s="1"/>
  <c r="Y328" i="8" s="1"/>
  <c r="V328" i="8"/>
  <c r="U329" i="8"/>
  <c r="W268" i="8"/>
  <c r="X268" i="8" s="1"/>
  <c r="Y268" i="8" s="1"/>
  <c r="V268" i="8"/>
  <c r="U269" i="8"/>
  <c r="W77" i="8"/>
  <c r="X77" i="8" s="1"/>
  <c r="Y77" i="8" s="1"/>
  <c r="V77" i="8"/>
  <c r="U78" i="8"/>
  <c r="W467" i="8"/>
  <c r="X467" i="8" s="1"/>
  <c r="Y467" i="8" s="1"/>
  <c r="V467" i="8"/>
  <c r="U468" i="8"/>
  <c r="W393" i="8"/>
  <c r="X393" i="8" s="1"/>
  <c r="Y393" i="8" s="1"/>
  <c r="V393" i="8"/>
  <c r="U394" i="8"/>
  <c r="V211" i="7"/>
  <c r="W211" i="7"/>
  <c r="X211" i="7" s="1"/>
  <c r="Y211" i="7" s="1"/>
  <c r="W50" i="7"/>
  <c r="X50" i="7" s="1"/>
  <c r="Y50" i="7" s="1"/>
  <c r="V50" i="7"/>
  <c r="V409" i="17"/>
  <c r="W409" i="17"/>
  <c r="X409" i="17" s="1"/>
  <c r="Y409" i="17" s="1"/>
  <c r="U410" i="17"/>
  <c r="V395" i="6"/>
  <c r="W395" i="6"/>
  <c r="X395" i="6" s="1"/>
  <c r="Y395" i="6" s="1"/>
  <c r="U396" i="6"/>
  <c r="V231" i="13"/>
  <c r="U232" i="13"/>
  <c r="W231" i="13"/>
  <c r="X231" i="13" s="1"/>
  <c r="Y231" i="13" s="1"/>
  <c r="V81" i="17"/>
  <c r="W81" i="17"/>
  <c r="X81" i="17" s="1"/>
  <c r="Y81" i="17" s="1"/>
  <c r="U82" i="17"/>
  <c r="W131" i="13"/>
  <c r="X131" i="13" s="1"/>
  <c r="Y131" i="13" s="1"/>
  <c r="V131" i="13"/>
  <c r="U132" i="13"/>
  <c r="W152" i="16"/>
  <c r="X152" i="16" s="1"/>
  <c r="Y152" i="16" s="1"/>
  <c r="V152" i="16"/>
  <c r="U153" i="16"/>
  <c r="V152" i="17"/>
  <c r="W152" i="17"/>
  <c r="X152" i="17" s="1"/>
  <c r="Y152" i="17" s="1"/>
  <c r="U153" i="17"/>
  <c r="W114" i="6"/>
  <c r="X114" i="6" s="1"/>
  <c r="Y114" i="6" s="1"/>
  <c r="V114" i="6"/>
  <c r="U115" i="6"/>
  <c r="V407" i="14"/>
  <c r="W407" i="14"/>
  <c r="X407" i="14" s="1"/>
  <c r="Y407" i="14" s="1"/>
  <c r="U408" i="14"/>
  <c r="W118" i="14"/>
  <c r="X118" i="14" s="1"/>
  <c r="Y118" i="14" s="1"/>
  <c r="V118" i="14"/>
  <c r="U119" i="14"/>
  <c r="W518" i="11"/>
  <c r="X518" i="11" s="1"/>
  <c r="Y518" i="11" s="1"/>
  <c r="V518" i="11"/>
  <c r="U519" i="11"/>
  <c r="W439" i="12"/>
  <c r="X439" i="12" s="1"/>
  <c r="Y439" i="12" s="1"/>
  <c r="V439" i="12"/>
  <c r="U440" i="12"/>
  <c r="V288" i="16"/>
  <c r="W288" i="16"/>
  <c r="X288" i="16" s="1"/>
  <c r="Y288" i="16" s="1"/>
  <c r="U289" i="16"/>
  <c r="W470" i="6"/>
  <c r="X470" i="6" s="1"/>
  <c r="Y470" i="6" s="1"/>
  <c r="V470" i="6"/>
  <c r="U471" i="6"/>
  <c r="W81" i="14"/>
  <c r="X81" i="14" s="1"/>
  <c r="Y81" i="14" s="1"/>
  <c r="V81" i="14"/>
  <c r="U82" i="14"/>
  <c r="W329" i="6"/>
  <c r="X329" i="6" s="1"/>
  <c r="Y329" i="6" s="1"/>
  <c r="V329" i="6"/>
  <c r="U330" i="6"/>
  <c r="W522" i="13"/>
  <c r="X522" i="13" s="1"/>
  <c r="Y522" i="13" s="1"/>
  <c r="V522" i="13"/>
  <c r="U523" i="13"/>
  <c r="V169" i="11"/>
  <c r="W169" i="11"/>
  <c r="X169" i="11" s="1"/>
  <c r="Y169" i="11" s="1"/>
  <c r="U170" i="11"/>
  <c r="V292" i="12"/>
  <c r="W292" i="12"/>
  <c r="X292" i="12" s="1"/>
  <c r="Y292" i="12" s="1"/>
  <c r="U293" i="12"/>
  <c r="V78" i="16"/>
  <c r="W78" i="16"/>
  <c r="X78" i="16" s="1"/>
  <c r="Y78" i="16" s="1"/>
  <c r="U79" i="16"/>
  <c r="V290" i="11"/>
  <c r="W290" i="11"/>
  <c r="X290" i="11" s="1"/>
  <c r="Y290" i="11" s="1"/>
  <c r="U291" i="11"/>
  <c r="V77" i="6"/>
  <c r="W77" i="6"/>
  <c r="X77" i="6" s="1"/>
  <c r="Y77" i="6" s="1"/>
  <c r="U78" i="6"/>
  <c r="V77" i="13"/>
  <c r="W77" i="13"/>
  <c r="X77" i="13" s="1"/>
  <c r="Y77" i="13" s="1"/>
  <c r="U78" i="13"/>
  <c r="W207" i="6"/>
  <c r="X207" i="6" s="1"/>
  <c r="Y207" i="6" s="1"/>
  <c r="V207" i="6"/>
  <c r="U208" i="6"/>
  <c r="W80" i="11"/>
  <c r="X80" i="11" s="1"/>
  <c r="Y80" i="11" s="1"/>
  <c r="V80" i="11"/>
  <c r="U81" i="11"/>
  <c r="V233" i="14"/>
  <c r="W233" i="14"/>
  <c r="X233" i="14" s="1"/>
  <c r="Y233" i="14" s="1"/>
  <c r="U234" i="14"/>
  <c r="W266" i="6"/>
  <c r="X266" i="6" s="1"/>
  <c r="Y266" i="6" s="1"/>
  <c r="V266" i="6"/>
  <c r="U267" i="6"/>
  <c r="W362" i="13"/>
  <c r="X362" i="13" s="1"/>
  <c r="Y362" i="13" s="1"/>
  <c r="V362" i="13"/>
  <c r="U363" i="13"/>
  <c r="V290" i="13"/>
  <c r="W290" i="13"/>
  <c r="X290" i="13" s="1"/>
  <c r="Y290" i="13" s="1"/>
  <c r="U291" i="13"/>
  <c r="W436" i="11"/>
  <c r="X436" i="11" s="1"/>
  <c r="Y436" i="11" s="1"/>
  <c r="V436" i="11"/>
  <c r="U437" i="11"/>
  <c r="W345" i="16"/>
  <c r="X345" i="16" s="1"/>
  <c r="Y345" i="16" s="1"/>
  <c r="V345" i="16"/>
  <c r="U346" i="16"/>
  <c r="W405" i="16"/>
  <c r="X405" i="16" s="1"/>
  <c r="Y405" i="16" s="1"/>
  <c r="V405" i="16"/>
  <c r="U406" i="16"/>
  <c r="V80" i="12"/>
  <c r="W80" i="12"/>
  <c r="X80" i="12" s="1"/>
  <c r="Y80" i="12" s="1"/>
  <c r="U81" i="12"/>
  <c r="W155" i="14"/>
  <c r="X155" i="14" s="1"/>
  <c r="Y155" i="14" s="1"/>
  <c r="V155" i="14"/>
  <c r="U156" i="14"/>
  <c r="V520" i="12"/>
  <c r="W520" i="12"/>
  <c r="X520" i="12" s="1"/>
  <c r="Y520" i="12" s="1"/>
  <c r="U521" i="12"/>
  <c r="V162" i="6"/>
  <c r="W162" i="6"/>
  <c r="X162" i="6" s="1"/>
  <c r="Y162" i="6" s="1"/>
  <c r="U163" i="6"/>
  <c r="W172" i="12"/>
  <c r="X172" i="12" s="1"/>
  <c r="Y172" i="12" s="1"/>
  <c r="V172" i="12"/>
  <c r="U173" i="12"/>
  <c r="W121" i="12"/>
  <c r="X121" i="12" s="1"/>
  <c r="Y121" i="12" s="1"/>
  <c r="V121" i="12"/>
  <c r="U122" i="12"/>
  <c r="W368" i="11"/>
  <c r="X368" i="11" s="1"/>
  <c r="Y368" i="11" s="1"/>
  <c r="V368" i="11"/>
  <c r="U369" i="11"/>
  <c r="V195" i="14"/>
  <c r="W195" i="14"/>
  <c r="X195" i="14" s="1"/>
  <c r="Y195" i="14" s="1"/>
  <c r="U196" i="14"/>
  <c r="Y182" i="18" l="1"/>
  <c r="Y141" i="18"/>
  <c r="Y142" i="18" s="1"/>
  <c r="V184" i="18"/>
  <c r="V185" i="18" s="1"/>
  <c r="W184" i="18"/>
  <c r="X184" i="18" s="1"/>
  <c r="V223" i="18"/>
  <c r="W223" i="18"/>
  <c r="X223" i="18" s="1"/>
  <c r="Y223" i="18" s="1"/>
  <c r="U224" i="18"/>
  <c r="W185" i="18"/>
  <c r="X185" i="18" s="1"/>
  <c r="U186" i="18"/>
  <c r="Y183" i="18"/>
  <c r="V402" i="18"/>
  <c r="W402" i="18"/>
  <c r="X402" i="18" s="1"/>
  <c r="Y402" i="18" s="1"/>
  <c r="U403" i="18"/>
  <c r="V344" i="18"/>
  <c r="W344" i="18"/>
  <c r="X344" i="18" s="1"/>
  <c r="Y344" i="18" s="1"/>
  <c r="U345" i="18"/>
  <c r="V287" i="18"/>
  <c r="W287" i="18"/>
  <c r="X287" i="18" s="1"/>
  <c r="Y287" i="18" s="1"/>
  <c r="U288" i="18"/>
  <c r="U345" i="17"/>
  <c r="V344" i="17"/>
  <c r="W344" i="17"/>
  <c r="X344" i="17" s="1"/>
  <c r="Y344" i="17" s="1"/>
  <c r="W123" i="11"/>
  <c r="X123" i="11" s="1"/>
  <c r="Y123" i="11" s="1"/>
  <c r="U124" i="11"/>
  <c r="V123" i="11"/>
  <c r="V441" i="13"/>
  <c r="U442" i="13"/>
  <c r="W441" i="13"/>
  <c r="X441" i="13" s="1"/>
  <c r="Y441" i="13" s="1"/>
  <c r="W118" i="9"/>
  <c r="X118" i="9" s="1"/>
  <c r="Y118" i="9" s="1"/>
  <c r="V118" i="9"/>
  <c r="U119" i="9"/>
  <c r="Y239" i="17"/>
  <c r="Y240" i="17" s="1"/>
  <c r="Y241" i="17" s="1"/>
  <c r="W284" i="14"/>
  <c r="X284" i="14" s="1"/>
  <c r="Y284" i="14" s="1"/>
  <c r="U285" i="14"/>
  <c r="V284" i="14"/>
  <c r="V364" i="12"/>
  <c r="W364" i="12"/>
  <c r="X364" i="12" s="1"/>
  <c r="Y364" i="12" s="1"/>
  <c r="U365" i="12"/>
  <c r="W195" i="17"/>
  <c r="X195" i="17" s="1"/>
  <c r="Y195" i="17" s="1"/>
  <c r="V195" i="17"/>
  <c r="U196" i="17"/>
  <c r="W243" i="17"/>
  <c r="X243" i="17" s="1"/>
  <c r="V293" i="17"/>
  <c r="W293" i="17"/>
  <c r="X293" i="17" s="1"/>
  <c r="Y293" i="17" s="1"/>
  <c r="U294" i="17"/>
  <c r="W242" i="17"/>
  <c r="X242" i="17" s="1"/>
  <c r="V242" i="17"/>
  <c r="V243" i="17" s="1"/>
  <c r="U244" i="17"/>
  <c r="W179" i="13"/>
  <c r="X179" i="13" s="1"/>
  <c r="V179" i="13"/>
  <c r="V180" i="13" s="1"/>
  <c r="U181" i="13"/>
  <c r="W180" i="13"/>
  <c r="X180" i="13" s="1"/>
  <c r="Y177" i="13"/>
  <c r="Y178" i="13" s="1"/>
  <c r="W234" i="16"/>
  <c r="X234" i="16" s="1"/>
  <c r="Y234" i="16" s="1"/>
  <c r="V234" i="16"/>
  <c r="U235" i="16"/>
  <c r="V340" i="14"/>
  <c r="W340" i="14"/>
  <c r="X340" i="14" s="1"/>
  <c r="Y340" i="14" s="1"/>
  <c r="U341" i="14"/>
  <c r="U197" i="16"/>
  <c r="W196" i="16"/>
  <c r="X196" i="16" s="1"/>
  <c r="Y196" i="16" s="1"/>
  <c r="V196" i="16"/>
  <c r="U468" i="7"/>
  <c r="V467" i="7"/>
  <c r="W467" i="7"/>
  <c r="X467" i="7" s="1"/>
  <c r="Y467" i="7" s="1"/>
  <c r="V158" i="8"/>
  <c r="U159" i="8"/>
  <c r="W158" i="8"/>
  <c r="X158" i="8" s="1"/>
  <c r="Y158" i="8" s="1"/>
  <c r="V230" i="11"/>
  <c r="W230" i="11"/>
  <c r="X230" i="11" s="1"/>
  <c r="Y230" i="11" s="1"/>
  <c r="U231" i="11"/>
  <c r="U329" i="7"/>
  <c r="V328" i="7"/>
  <c r="W328" i="7"/>
  <c r="X328" i="7" s="1"/>
  <c r="Y328" i="7" s="1"/>
  <c r="U396" i="7"/>
  <c r="V395" i="7"/>
  <c r="W395" i="7"/>
  <c r="X395" i="7" s="1"/>
  <c r="Y395" i="7" s="1"/>
  <c r="U162" i="7"/>
  <c r="W161" i="7"/>
  <c r="X161" i="7" s="1"/>
  <c r="Y161" i="7" s="1"/>
  <c r="V161" i="7"/>
  <c r="W421" i="10"/>
  <c r="X421" i="10" s="1"/>
  <c r="Y421" i="10" s="1"/>
  <c r="V421" i="10"/>
  <c r="W351" i="10"/>
  <c r="X351" i="10" s="1"/>
  <c r="Y351" i="10" s="1"/>
  <c r="V351" i="10"/>
  <c r="U352" i="10"/>
  <c r="W116" i="8"/>
  <c r="X116" i="8" s="1"/>
  <c r="Y116" i="8" s="1"/>
  <c r="U117" i="8"/>
  <c r="V116" i="8"/>
  <c r="U207" i="8"/>
  <c r="W206" i="8"/>
  <c r="X206" i="8" s="1"/>
  <c r="Y206" i="8" s="1"/>
  <c r="V206" i="8"/>
  <c r="U264" i="7"/>
  <c r="V263" i="7"/>
  <c r="W263" i="7"/>
  <c r="X263" i="7" s="1"/>
  <c r="Y263" i="7" s="1"/>
  <c r="W164" i="9"/>
  <c r="X164" i="9" s="1"/>
  <c r="Y164" i="9" s="1"/>
  <c r="V164" i="9"/>
  <c r="U165" i="9"/>
  <c r="W237" i="12"/>
  <c r="X237" i="12" s="1"/>
  <c r="Y237" i="12" s="1"/>
  <c r="U238" i="12"/>
  <c r="V237" i="12"/>
  <c r="U422" i="10"/>
  <c r="W174" i="10"/>
  <c r="X174" i="10" s="1"/>
  <c r="Y174" i="10" s="1"/>
  <c r="V174" i="10"/>
  <c r="U175" i="10"/>
  <c r="W224" i="10"/>
  <c r="X224" i="10" s="1"/>
  <c r="Y224" i="10" s="1"/>
  <c r="V224" i="10"/>
  <c r="U225" i="10"/>
  <c r="W284" i="10"/>
  <c r="X284" i="10" s="1"/>
  <c r="Y284" i="10" s="1"/>
  <c r="V284" i="10"/>
  <c r="U285" i="10"/>
  <c r="W498" i="10"/>
  <c r="X498" i="10" s="1"/>
  <c r="Y498" i="10" s="1"/>
  <c r="V498" i="10"/>
  <c r="U499" i="10"/>
  <c r="V86" i="10"/>
  <c r="W86" i="10"/>
  <c r="X86" i="10" s="1"/>
  <c r="Y86" i="10" s="1"/>
  <c r="U87" i="10"/>
  <c r="W126" i="10"/>
  <c r="X126" i="10" s="1"/>
  <c r="Y126" i="10" s="1"/>
  <c r="V126" i="10"/>
  <c r="U127" i="10"/>
  <c r="W347" i="9"/>
  <c r="X347" i="9" s="1"/>
  <c r="Y347" i="9" s="1"/>
  <c r="V347" i="9"/>
  <c r="U348" i="9"/>
  <c r="W276" i="9"/>
  <c r="X276" i="9" s="1"/>
  <c r="Y276" i="9" s="1"/>
  <c r="V276" i="9"/>
  <c r="U277" i="9"/>
  <c r="W483" i="9"/>
  <c r="X483" i="9" s="1"/>
  <c r="Y483" i="9" s="1"/>
  <c r="V483" i="9"/>
  <c r="U484" i="9"/>
  <c r="W407" i="9"/>
  <c r="X407" i="9" s="1"/>
  <c r="Y407" i="9" s="1"/>
  <c r="V407" i="9"/>
  <c r="U408" i="9"/>
  <c r="V219" i="9"/>
  <c r="W219" i="9"/>
  <c r="X219" i="9" s="1"/>
  <c r="Y219" i="9" s="1"/>
  <c r="U220" i="9"/>
  <c r="W79" i="9"/>
  <c r="X79" i="9" s="1"/>
  <c r="Y79" i="9" s="1"/>
  <c r="V79" i="9"/>
  <c r="U80" i="9"/>
  <c r="V468" i="8"/>
  <c r="W468" i="8"/>
  <c r="X468" i="8" s="1"/>
  <c r="Y468" i="8" s="1"/>
  <c r="U469" i="8"/>
  <c r="W329" i="8"/>
  <c r="X329" i="8" s="1"/>
  <c r="Y329" i="8" s="1"/>
  <c r="V329" i="8"/>
  <c r="U330" i="8"/>
  <c r="W78" i="8"/>
  <c r="X78" i="8" s="1"/>
  <c r="Y78" i="8" s="1"/>
  <c r="V78" i="8"/>
  <c r="U79" i="8"/>
  <c r="W394" i="8"/>
  <c r="X394" i="8" s="1"/>
  <c r="Y394" i="8" s="1"/>
  <c r="V394" i="8"/>
  <c r="U395" i="8"/>
  <c r="W269" i="8"/>
  <c r="X269" i="8" s="1"/>
  <c r="Y269" i="8" s="1"/>
  <c r="V269" i="8"/>
  <c r="U270" i="8"/>
  <c r="V212" i="7"/>
  <c r="W212" i="7"/>
  <c r="X212" i="7" s="1"/>
  <c r="Y212" i="7" s="1"/>
  <c r="W51" i="7"/>
  <c r="X51" i="7" s="1"/>
  <c r="Y51" i="7" s="1"/>
  <c r="V51" i="7"/>
  <c r="V232" i="13"/>
  <c r="W232" i="13"/>
  <c r="X232" i="13" s="1"/>
  <c r="Y232" i="13" s="1"/>
  <c r="U233" i="13"/>
  <c r="U234" i="13" s="1"/>
  <c r="W234" i="13" s="1"/>
  <c r="X234" i="13" s="1"/>
  <c r="V132" i="13"/>
  <c r="W132" i="13"/>
  <c r="X132" i="13" s="1"/>
  <c r="Y132" i="13" s="1"/>
  <c r="U133" i="13"/>
  <c r="W396" i="6"/>
  <c r="X396" i="6" s="1"/>
  <c r="Y396" i="6" s="1"/>
  <c r="V396" i="6"/>
  <c r="U397" i="6"/>
  <c r="V82" i="17"/>
  <c r="W82" i="17"/>
  <c r="X82" i="17" s="1"/>
  <c r="Y82" i="17" s="1"/>
  <c r="U83" i="17"/>
  <c r="W410" i="17"/>
  <c r="X410" i="17" s="1"/>
  <c r="Y410" i="17" s="1"/>
  <c r="V410" i="17"/>
  <c r="U411" i="17"/>
  <c r="W173" i="12"/>
  <c r="X173" i="12" s="1"/>
  <c r="Y173" i="12" s="1"/>
  <c r="V173" i="12"/>
  <c r="U174" i="12"/>
  <c r="V122" i="12"/>
  <c r="W122" i="12"/>
  <c r="X122" i="12" s="1"/>
  <c r="Y122" i="12" s="1"/>
  <c r="U123" i="12"/>
  <c r="V346" i="16"/>
  <c r="W346" i="16"/>
  <c r="X346" i="16" s="1"/>
  <c r="Y346" i="16" s="1"/>
  <c r="U347" i="16"/>
  <c r="W196" i="14"/>
  <c r="X196" i="14" s="1"/>
  <c r="Y196" i="14" s="1"/>
  <c r="V196" i="14"/>
  <c r="U197" i="14"/>
  <c r="W521" i="12"/>
  <c r="X521" i="12" s="1"/>
  <c r="Y521" i="12" s="1"/>
  <c r="V521" i="12"/>
  <c r="U522" i="12"/>
  <c r="V291" i="13"/>
  <c r="W291" i="13"/>
  <c r="X291" i="13" s="1"/>
  <c r="Y291" i="13" s="1"/>
  <c r="U292" i="13"/>
  <c r="W330" i="6"/>
  <c r="X330" i="6" s="1"/>
  <c r="Y330" i="6" s="1"/>
  <c r="V330" i="6"/>
  <c r="U331" i="6"/>
  <c r="W267" i="6"/>
  <c r="X267" i="6" s="1"/>
  <c r="Y267" i="6" s="1"/>
  <c r="V267" i="6"/>
  <c r="U268" i="6"/>
  <c r="V293" i="12"/>
  <c r="W293" i="12"/>
  <c r="X293" i="12" s="1"/>
  <c r="Y293" i="12" s="1"/>
  <c r="U294" i="12"/>
  <c r="W471" i="6"/>
  <c r="X471" i="6" s="1"/>
  <c r="Y471" i="6" s="1"/>
  <c r="V471" i="6"/>
  <c r="U472" i="6"/>
  <c r="V115" i="6"/>
  <c r="W115" i="6"/>
  <c r="X115" i="6" s="1"/>
  <c r="Y115" i="6" s="1"/>
  <c r="U116" i="6"/>
  <c r="V153" i="16"/>
  <c r="W153" i="16"/>
  <c r="X153" i="16" s="1"/>
  <c r="Y153" i="16" s="1"/>
  <c r="U154" i="16"/>
  <c r="V437" i="11"/>
  <c r="W437" i="11"/>
  <c r="X437" i="11" s="1"/>
  <c r="Y437" i="11" s="1"/>
  <c r="U438" i="11"/>
  <c r="V78" i="6"/>
  <c r="W78" i="6"/>
  <c r="X78" i="6" s="1"/>
  <c r="Y78" i="6" s="1"/>
  <c r="U79" i="6"/>
  <c r="W523" i="13"/>
  <c r="X523" i="13" s="1"/>
  <c r="Y523" i="13" s="1"/>
  <c r="V523" i="13"/>
  <c r="U524" i="13"/>
  <c r="W519" i="11"/>
  <c r="X519" i="11" s="1"/>
  <c r="Y519" i="11" s="1"/>
  <c r="V519" i="11"/>
  <c r="U520" i="11"/>
  <c r="W369" i="11"/>
  <c r="X369" i="11" s="1"/>
  <c r="Y369" i="11" s="1"/>
  <c r="V369" i="11"/>
  <c r="U370" i="11"/>
  <c r="W156" i="14"/>
  <c r="X156" i="14" s="1"/>
  <c r="Y156" i="14" s="1"/>
  <c r="V156" i="14"/>
  <c r="U157" i="14"/>
  <c r="W363" i="13"/>
  <c r="X363" i="13" s="1"/>
  <c r="Y363" i="13" s="1"/>
  <c r="V363" i="13"/>
  <c r="U364" i="13"/>
  <c r="W81" i="11"/>
  <c r="X81" i="11" s="1"/>
  <c r="Y81" i="11" s="1"/>
  <c r="V81" i="11"/>
  <c r="U82" i="11"/>
  <c r="W291" i="11"/>
  <c r="X291" i="11" s="1"/>
  <c r="Y291" i="11" s="1"/>
  <c r="V291" i="11"/>
  <c r="U292" i="11"/>
  <c r="V406" i="16"/>
  <c r="W406" i="16"/>
  <c r="X406" i="16" s="1"/>
  <c r="Y406" i="16" s="1"/>
  <c r="U407" i="16"/>
  <c r="W234" i="14"/>
  <c r="X234" i="14" s="1"/>
  <c r="Y234" i="14" s="1"/>
  <c r="V234" i="14"/>
  <c r="U235" i="14"/>
  <c r="V78" i="13"/>
  <c r="W78" i="13"/>
  <c r="X78" i="13" s="1"/>
  <c r="Y78" i="13" s="1"/>
  <c r="U79" i="13"/>
  <c r="W170" i="11"/>
  <c r="X170" i="11" s="1"/>
  <c r="Y170" i="11" s="1"/>
  <c r="V170" i="11"/>
  <c r="U171" i="11"/>
  <c r="V289" i="16"/>
  <c r="W289" i="16"/>
  <c r="X289" i="16" s="1"/>
  <c r="Y289" i="16" s="1"/>
  <c r="U290" i="16"/>
  <c r="W440" i="12"/>
  <c r="X440" i="12" s="1"/>
  <c r="Y440" i="12" s="1"/>
  <c r="V440" i="12"/>
  <c r="U441" i="12"/>
  <c r="W153" i="17"/>
  <c r="X153" i="17" s="1"/>
  <c r="Y153" i="17" s="1"/>
  <c r="V153" i="17"/>
  <c r="U154" i="17"/>
  <c r="W163" i="6"/>
  <c r="X163" i="6" s="1"/>
  <c r="Y163" i="6" s="1"/>
  <c r="V163" i="6"/>
  <c r="U164" i="6"/>
  <c r="V119" i="14"/>
  <c r="W119" i="14"/>
  <c r="X119" i="14" s="1"/>
  <c r="Y119" i="14" s="1"/>
  <c r="U120" i="14"/>
  <c r="V81" i="12"/>
  <c r="W81" i="12"/>
  <c r="X81" i="12" s="1"/>
  <c r="Y81" i="12" s="1"/>
  <c r="U82" i="12"/>
  <c r="W208" i="6"/>
  <c r="X208" i="6" s="1"/>
  <c r="Y208" i="6" s="1"/>
  <c r="V208" i="6"/>
  <c r="U209" i="6"/>
  <c r="W79" i="16"/>
  <c r="X79" i="16" s="1"/>
  <c r="Y79" i="16" s="1"/>
  <c r="V79" i="16"/>
  <c r="U80" i="16"/>
  <c r="W82" i="14"/>
  <c r="X82" i="14" s="1"/>
  <c r="Y82" i="14" s="1"/>
  <c r="V82" i="14"/>
  <c r="U83" i="14"/>
  <c r="W408" i="14"/>
  <c r="X408" i="14" s="1"/>
  <c r="Y408" i="14" s="1"/>
  <c r="V408" i="14"/>
  <c r="U409" i="14"/>
  <c r="V186" i="18" l="1"/>
  <c r="W186" i="18"/>
  <c r="X186" i="18" s="1"/>
  <c r="U187" i="18"/>
  <c r="V224" i="18"/>
  <c r="W224" i="18"/>
  <c r="X224" i="18" s="1"/>
  <c r="Y224" i="18" s="1"/>
  <c r="U225" i="18"/>
  <c r="Y184" i="18"/>
  <c r="Y185" i="18" s="1"/>
  <c r="V403" i="18"/>
  <c r="W403" i="18"/>
  <c r="X403" i="18" s="1"/>
  <c r="Y403" i="18" s="1"/>
  <c r="U404" i="18"/>
  <c r="V345" i="18"/>
  <c r="W345" i="18"/>
  <c r="X345" i="18" s="1"/>
  <c r="Y345" i="18" s="1"/>
  <c r="U346" i="18"/>
  <c r="V288" i="18"/>
  <c r="W288" i="18"/>
  <c r="X288" i="18" s="1"/>
  <c r="Y288" i="18" s="1"/>
  <c r="U289" i="18"/>
  <c r="U346" i="17"/>
  <c r="W345" i="17"/>
  <c r="X345" i="17" s="1"/>
  <c r="Y345" i="17" s="1"/>
  <c r="V345" i="17"/>
  <c r="V124" i="11"/>
  <c r="W124" i="11"/>
  <c r="X124" i="11" s="1"/>
  <c r="Y124" i="11" s="1"/>
  <c r="U125" i="11"/>
  <c r="W442" i="13"/>
  <c r="X442" i="13" s="1"/>
  <c r="Y442" i="13" s="1"/>
  <c r="V442" i="13"/>
  <c r="U443" i="13"/>
  <c r="W119" i="9"/>
  <c r="X119" i="9" s="1"/>
  <c r="Y119" i="9" s="1"/>
  <c r="V119" i="9"/>
  <c r="U120" i="9"/>
  <c r="V285" i="14"/>
  <c r="U286" i="14"/>
  <c r="W285" i="14"/>
  <c r="X285" i="14" s="1"/>
  <c r="Y285" i="14" s="1"/>
  <c r="Y242" i="17"/>
  <c r="Y243" i="17" s="1"/>
  <c r="W365" i="12"/>
  <c r="X365" i="12" s="1"/>
  <c r="Y365" i="12" s="1"/>
  <c r="V365" i="12"/>
  <c r="U366" i="12"/>
  <c r="V196" i="17"/>
  <c r="W196" i="17"/>
  <c r="X196" i="17" s="1"/>
  <c r="Y196" i="17" s="1"/>
  <c r="U197" i="17"/>
  <c r="U295" i="17"/>
  <c r="V294" i="17"/>
  <c r="W294" i="17"/>
  <c r="X294" i="17" s="1"/>
  <c r="Y294" i="17" s="1"/>
  <c r="W244" i="17"/>
  <c r="X244" i="17" s="1"/>
  <c r="V244" i="17"/>
  <c r="U245" i="17"/>
  <c r="W341" i="14"/>
  <c r="X341" i="14" s="1"/>
  <c r="Y341" i="14" s="1"/>
  <c r="V341" i="14"/>
  <c r="U342" i="14"/>
  <c r="V181" i="13"/>
  <c r="W181" i="13"/>
  <c r="X181" i="13" s="1"/>
  <c r="U182" i="13"/>
  <c r="W235" i="16"/>
  <c r="X235" i="16" s="1"/>
  <c r="Y235" i="16" s="1"/>
  <c r="U236" i="16"/>
  <c r="V235" i="16"/>
  <c r="Y179" i="13"/>
  <c r="Y180" i="13" s="1"/>
  <c r="U235" i="13"/>
  <c r="W235" i="13" s="1"/>
  <c r="X235" i="13" s="1"/>
  <c r="W422" i="10"/>
  <c r="X422" i="10" s="1"/>
  <c r="Y422" i="10" s="1"/>
  <c r="V422" i="10"/>
  <c r="U423" i="10"/>
  <c r="U330" i="7"/>
  <c r="V329" i="7"/>
  <c r="W329" i="7"/>
  <c r="X329" i="7" s="1"/>
  <c r="Y329" i="7" s="1"/>
  <c r="V117" i="8"/>
  <c r="U118" i="8"/>
  <c r="U119" i="8" s="1"/>
  <c r="W117" i="8"/>
  <c r="X117" i="8" s="1"/>
  <c r="Y117" i="8" s="1"/>
  <c r="U265" i="7"/>
  <c r="V264" i="7"/>
  <c r="W264" i="7"/>
  <c r="X264" i="7" s="1"/>
  <c r="Y264" i="7" s="1"/>
  <c r="W231" i="11"/>
  <c r="X231" i="11" s="1"/>
  <c r="Y231" i="11" s="1"/>
  <c r="V231" i="11"/>
  <c r="U232" i="11"/>
  <c r="U469" i="7"/>
  <c r="W468" i="7"/>
  <c r="X468" i="7" s="1"/>
  <c r="Y468" i="7" s="1"/>
  <c r="V468" i="7"/>
  <c r="V238" i="12"/>
  <c r="W238" i="12"/>
  <c r="X238" i="12" s="1"/>
  <c r="Y238" i="12" s="1"/>
  <c r="U239" i="12"/>
  <c r="U163" i="7"/>
  <c r="W162" i="7"/>
  <c r="X162" i="7" s="1"/>
  <c r="Y162" i="7" s="1"/>
  <c r="V162" i="7"/>
  <c r="W352" i="10"/>
  <c r="X352" i="10" s="1"/>
  <c r="Y352" i="10" s="1"/>
  <c r="V352" i="10"/>
  <c r="U353" i="10"/>
  <c r="V165" i="9"/>
  <c r="W165" i="9"/>
  <c r="X165" i="9" s="1"/>
  <c r="Y165" i="9" s="1"/>
  <c r="U166" i="9"/>
  <c r="V207" i="8"/>
  <c r="W207" i="8"/>
  <c r="X207" i="8" s="1"/>
  <c r="Y207" i="8" s="1"/>
  <c r="U208" i="8"/>
  <c r="W197" i="16"/>
  <c r="X197" i="16" s="1"/>
  <c r="Y197" i="16" s="1"/>
  <c r="U198" i="16"/>
  <c r="V197" i="16"/>
  <c r="U397" i="7"/>
  <c r="W396" i="7"/>
  <c r="X396" i="7" s="1"/>
  <c r="Y396" i="7" s="1"/>
  <c r="V396" i="7"/>
  <c r="W159" i="8"/>
  <c r="X159" i="8" s="1"/>
  <c r="Y159" i="8" s="1"/>
  <c r="V159" i="8"/>
  <c r="U160" i="8"/>
  <c r="V127" i="10"/>
  <c r="W127" i="10"/>
  <c r="X127" i="10" s="1"/>
  <c r="Y127" i="10" s="1"/>
  <c r="U128" i="10"/>
  <c r="V175" i="10"/>
  <c r="W175" i="10"/>
  <c r="X175" i="10" s="1"/>
  <c r="Y175" i="10" s="1"/>
  <c r="U176" i="10"/>
  <c r="W87" i="10"/>
  <c r="X87" i="10" s="1"/>
  <c r="Y87" i="10" s="1"/>
  <c r="V87" i="10"/>
  <c r="U88" i="10"/>
  <c r="W285" i="10"/>
  <c r="X285" i="10" s="1"/>
  <c r="Y285" i="10" s="1"/>
  <c r="V285" i="10"/>
  <c r="U286" i="10"/>
  <c r="W499" i="10"/>
  <c r="X499" i="10" s="1"/>
  <c r="Y499" i="10" s="1"/>
  <c r="V499" i="10"/>
  <c r="U500" i="10"/>
  <c r="W225" i="10"/>
  <c r="X225" i="10" s="1"/>
  <c r="Y225" i="10" s="1"/>
  <c r="V225" i="10"/>
  <c r="U226" i="10"/>
  <c r="W80" i="9"/>
  <c r="X80" i="9" s="1"/>
  <c r="Y80" i="9" s="1"/>
  <c r="V80" i="9"/>
  <c r="U81" i="9"/>
  <c r="V348" i="9"/>
  <c r="W348" i="9"/>
  <c r="X348" i="9" s="1"/>
  <c r="Y348" i="9" s="1"/>
  <c r="U349" i="9"/>
  <c r="W220" i="9"/>
  <c r="X220" i="9" s="1"/>
  <c r="Y220" i="9" s="1"/>
  <c r="V220" i="9"/>
  <c r="U221" i="9"/>
  <c r="W484" i="9"/>
  <c r="X484" i="9" s="1"/>
  <c r="Y484" i="9" s="1"/>
  <c r="V484" i="9"/>
  <c r="U485" i="9"/>
  <c r="V408" i="9"/>
  <c r="W408" i="9"/>
  <c r="X408" i="9" s="1"/>
  <c r="Y408" i="9" s="1"/>
  <c r="U409" i="9"/>
  <c r="W277" i="9"/>
  <c r="X277" i="9" s="1"/>
  <c r="Y277" i="9" s="1"/>
  <c r="V277" i="9"/>
  <c r="U278" i="9"/>
  <c r="W270" i="8"/>
  <c r="X270" i="8" s="1"/>
  <c r="Y270" i="8" s="1"/>
  <c r="V270" i="8"/>
  <c r="U271" i="8"/>
  <c r="W79" i="8"/>
  <c r="X79" i="8" s="1"/>
  <c r="Y79" i="8" s="1"/>
  <c r="V79" i="8"/>
  <c r="U80" i="8"/>
  <c r="W469" i="8"/>
  <c r="X469" i="8" s="1"/>
  <c r="Y469" i="8" s="1"/>
  <c r="V469" i="8"/>
  <c r="U470" i="8"/>
  <c r="W395" i="8"/>
  <c r="X395" i="8" s="1"/>
  <c r="Y395" i="8" s="1"/>
  <c r="V395" i="8"/>
  <c r="U396" i="8"/>
  <c r="V330" i="8"/>
  <c r="W330" i="8"/>
  <c r="X330" i="8" s="1"/>
  <c r="Y330" i="8" s="1"/>
  <c r="U331" i="8"/>
  <c r="V213" i="7"/>
  <c r="W213" i="7"/>
  <c r="X213" i="7" s="1"/>
  <c r="Y213" i="7" s="1"/>
  <c r="W52" i="7"/>
  <c r="X52" i="7" s="1"/>
  <c r="Y52" i="7" s="1"/>
  <c r="V52" i="7"/>
  <c r="U412" i="17"/>
  <c r="W411" i="17"/>
  <c r="X411" i="17" s="1"/>
  <c r="Y411" i="17" s="1"/>
  <c r="V411" i="17"/>
  <c r="U134" i="13"/>
  <c r="W133" i="13"/>
  <c r="X133" i="13" s="1"/>
  <c r="Y133" i="13" s="1"/>
  <c r="V133" i="13"/>
  <c r="W83" i="17"/>
  <c r="X83" i="17" s="1"/>
  <c r="Y83" i="17" s="1"/>
  <c r="V83" i="17"/>
  <c r="U84" i="17"/>
  <c r="V233" i="13"/>
  <c r="V234" i="13" s="1"/>
  <c r="W233" i="13"/>
  <c r="X233" i="13" s="1"/>
  <c r="Y233" i="13" s="1"/>
  <c r="Y234" i="13" s="1"/>
  <c r="U398" i="6"/>
  <c r="V397" i="6"/>
  <c r="W397" i="6"/>
  <c r="X397" i="6" s="1"/>
  <c r="Y397" i="6" s="1"/>
  <c r="W79" i="13"/>
  <c r="X79" i="13" s="1"/>
  <c r="Y79" i="13" s="1"/>
  <c r="V79" i="13"/>
  <c r="U80" i="13"/>
  <c r="W157" i="14"/>
  <c r="X157" i="14" s="1"/>
  <c r="Y157" i="14" s="1"/>
  <c r="V157" i="14"/>
  <c r="U158" i="14"/>
  <c r="W83" i="14"/>
  <c r="X83" i="14" s="1"/>
  <c r="Y83" i="14" s="1"/>
  <c r="V83" i="14"/>
  <c r="U84" i="14"/>
  <c r="W524" i="13"/>
  <c r="X524" i="13" s="1"/>
  <c r="Y524" i="13" s="1"/>
  <c r="V524" i="13"/>
  <c r="U525" i="13"/>
  <c r="V290" i="16"/>
  <c r="W290" i="16"/>
  <c r="X290" i="16" s="1"/>
  <c r="Y290" i="16" s="1"/>
  <c r="U291" i="16"/>
  <c r="V82" i="11"/>
  <c r="W82" i="11"/>
  <c r="X82" i="11" s="1"/>
  <c r="Y82" i="11" s="1"/>
  <c r="U83" i="11"/>
  <c r="V438" i="11"/>
  <c r="W438" i="11"/>
  <c r="X438" i="11" s="1"/>
  <c r="Y438" i="11" s="1"/>
  <c r="U439" i="11"/>
  <c r="W522" i="12"/>
  <c r="X522" i="12" s="1"/>
  <c r="Y522" i="12" s="1"/>
  <c r="V522" i="12"/>
  <c r="U523" i="12"/>
  <c r="V123" i="12"/>
  <c r="W123" i="12"/>
  <c r="X123" i="12" s="1"/>
  <c r="Y123" i="12" s="1"/>
  <c r="U124" i="12"/>
  <c r="V80" i="16"/>
  <c r="W80" i="16"/>
  <c r="X80" i="16" s="1"/>
  <c r="Y80" i="16" s="1"/>
  <c r="U81" i="16"/>
  <c r="W235" i="14"/>
  <c r="X235" i="14" s="1"/>
  <c r="Y235" i="14" s="1"/>
  <c r="V235" i="14"/>
  <c r="U236" i="14"/>
  <c r="V370" i="11"/>
  <c r="W370" i="11"/>
  <c r="X370" i="11" s="1"/>
  <c r="Y370" i="11" s="1"/>
  <c r="U371" i="11"/>
  <c r="W154" i="16"/>
  <c r="X154" i="16" s="1"/>
  <c r="Y154" i="16" s="1"/>
  <c r="V154" i="16"/>
  <c r="U155" i="16"/>
  <c r="V82" i="12"/>
  <c r="W82" i="12"/>
  <c r="X82" i="12" s="1"/>
  <c r="Y82" i="12" s="1"/>
  <c r="U83" i="12"/>
  <c r="V154" i="17"/>
  <c r="W154" i="17"/>
  <c r="X154" i="17" s="1"/>
  <c r="Y154" i="17" s="1"/>
  <c r="U155" i="17"/>
  <c r="W79" i="6"/>
  <c r="X79" i="6" s="1"/>
  <c r="Y79" i="6" s="1"/>
  <c r="V79" i="6"/>
  <c r="U80" i="6"/>
  <c r="W472" i="6"/>
  <c r="X472" i="6" s="1"/>
  <c r="Y472" i="6" s="1"/>
  <c r="V472" i="6"/>
  <c r="U473" i="6"/>
  <c r="W347" i="16"/>
  <c r="X347" i="16" s="1"/>
  <c r="Y347" i="16" s="1"/>
  <c r="V347" i="16"/>
  <c r="U348" i="16"/>
  <c r="W171" i="11"/>
  <c r="X171" i="11" s="1"/>
  <c r="Y171" i="11" s="1"/>
  <c r="V171" i="11"/>
  <c r="U172" i="11"/>
  <c r="W364" i="13"/>
  <c r="X364" i="13" s="1"/>
  <c r="Y364" i="13" s="1"/>
  <c r="V364" i="13"/>
  <c r="U365" i="13"/>
  <c r="V268" i="6"/>
  <c r="W268" i="6"/>
  <c r="X268" i="6" s="1"/>
  <c r="Y268" i="6" s="1"/>
  <c r="U269" i="6"/>
  <c r="V197" i="14"/>
  <c r="W197" i="14"/>
  <c r="X197" i="14" s="1"/>
  <c r="Y197" i="14" s="1"/>
  <c r="U198" i="14"/>
  <c r="W174" i="12"/>
  <c r="X174" i="12" s="1"/>
  <c r="Y174" i="12" s="1"/>
  <c r="V174" i="12"/>
  <c r="U175" i="12"/>
  <c r="W409" i="14"/>
  <c r="X409" i="14" s="1"/>
  <c r="Y409" i="14" s="1"/>
  <c r="V409" i="14"/>
  <c r="U410" i="14"/>
  <c r="V209" i="6"/>
  <c r="W209" i="6"/>
  <c r="X209" i="6" s="1"/>
  <c r="Y209" i="6" s="1"/>
  <c r="U210" i="6"/>
  <c r="V164" i="6"/>
  <c r="W164" i="6"/>
  <c r="X164" i="6" s="1"/>
  <c r="Y164" i="6" s="1"/>
  <c r="U165" i="6"/>
  <c r="V407" i="16"/>
  <c r="W407" i="16"/>
  <c r="X407" i="16" s="1"/>
  <c r="Y407" i="16" s="1"/>
  <c r="U408" i="16"/>
  <c r="W520" i="11"/>
  <c r="X520" i="11" s="1"/>
  <c r="Y520" i="11" s="1"/>
  <c r="V520" i="11"/>
  <c r="U521" i="11"/>
  <c r="W116" i="6"/>
  <c r="X116" i="6" s="1"/>
  <c r="Y116" i="6" s="1"/>
  <c r="V116" i="6"/>
  <c r="U117" i="6"/>
  <c r="V331" i="6"/>
  <c r="W331" i="6"/>
  <c r="X331" i="6" s="1"/>
  <c r="Y331" i="6" s="1"/>
  <c r="U332" i="6"/>
  <c r="W120" i="14"/>
  <c r="X120" i="14" s="1"/>
  <c r="Y120" i="14" s="1"/>
  <c r="Y121" i="14" s="1"/>
  <c r="V120" i="14"/>
  <c r="V121" i="14" s="1"/>
  <c r="W441" i="12"/>
  <c r="X441" i="12" s="1"/>
  <c r="Y441" i="12" s="1"/>
  <c r="V441" i="12"/>
  <c r="U442" i="12"/>
  <c r="V292" i="11"/>
  <c r="W292" i="11"/>
  <c r="X292" i="11" s="1"/>
  <c r="Y292" i="11" s="1"/>
  <c r="U293" i="11"/>
  <c r="V294" i="12"/>
  <c r="W294" i="12"/>
  <c r="X294" i="12" s="1"/>
  <c r="Y294" i="12" s="1"/>
  <c r="U295" i="12"/>
  <c r="W292" i="13"/>
  <c r="X292" i="13" s="1"/>
  <c r="Y292" i="13" s="1"/>
  <c r="V292" i="13"/>
  <c r="U293" i="13"/>
  <c r="W225" i="18" l="1"/>
  <c r="X225" i="18" s="1"/>
  <c r="Y225" i="18" s="1"/>
  <c r="V225" i="18"/>
  <c r="U226" i="18"/>
  <c r="V187" i="18"/>
  <c r="W187" i="18"/>
  <c r="X187" i="18" s="1"/>
  <c r="U188" i="18"/>
  <c r="Y186" i="18"/>
  <c r="V404" i="18"/>
  <c r="W404" i="18"/>
  <c r="X404" i="18" s="1"/>
  <c r="Y404" i="18" s="1"/>
  <c r="U405" i="18"/>
  <c r="V346" i="18"/>
  <c r="W346" i="18"/>
  <c r="X346" i="18" s="1"/>
  <c r="Y346" i="18" s="1"/>
  <c r="U347" i="18"/>
  <c r="V289" i="18"/>
  <c r="W289" i="18"/>
  <c r="X289" i="18" s="1"/>
  <c r="Y289" i="18" s="1"/>
  <c r="U290" i="18"/>
  <c r="V346" i="17"/>
  <c r="W346" i="17"/>
  <c r="X346" i="17" s="1"/>
  <c r="Y346" i="17" s="1"/>
  <c r="U347" i="17"/>
  <c r="U236" i="13"/>
  <c r="V236" i="13" s="1"/>
  <c r="V125" i="11"/>
  <c r="W125" i="11"/>
  <c r="X125" i="11" s="1"/>
  <c r="Y125" i="11" s="1"/>
  <c r="U126" i="11"/>
  <c r="V235" i="13"/>
  <c r="W443" i="13"/>
  <c r="X443" i="13" s="1"/>
  <c r="Y443" i="13" s="1"/>
  <c r="V443" i="13"/>
  <c r="U444" i="13"/>
  <c r="U121" i="9"/>
  <c r="W120" i="9"/>
  <c r="X120" i="9" s="1"/>
  <c r="Y120" i="9" s="1"/>
  <c r="V120" i="9"/>
  <c r="W286" i="14"/>
  <c r="X286" i="14" s="1"/>
  <c r="Y286" i="14" s="1"/>
  <c r="V286" i="14"/>
  <c r="U287" i="14"/>
  <c r="W366" i="12"/>
  <c r="X366" i="12" s="1"/>
  <c r="Y366" i="12" s="1"/>
  <c r="U367" i="12"/>
  <c r="V366" i="12"/>
  <c r="Y244" i="17"/>
  <c r="W197" i="17"/>
  <c r="X197" i="17" s="1"/>
  <c r="Y197" i="17" s="1"/>
  <c r="V197" i="17"/>
  <c r="U198" i="17"/>
  <c r="V245" i="17"/>
  <c r="W245" i="17"/>
  <c r="X245" i="17" s="1"/>
  <c r="U246" i="17"/>
  <c r="U296" i="17"/>
  <c r="W295" i="17"/>
  <c r="X295" i="17" s="1"/>
  <c r="Y295" i="17" s="1"/>
  <c r="V295" i="17"/>
  <c r="W119" i="8"/>
  <c r="X119" i="8" s="1"/>
  <c r="U120" i="8"/>
  <c r="W182" i="13"/>
  <c r="X182" i="13" s="1"/>
  <c r="U183" i="13"/>
  <c r="V182" i="13"/>
  <c r="Y181" i="13"/>
  <c r="W342" i="14"/>
  <c r="X342" i="14" s="1"/>
  <c r="Y342" i="14" s="1"/>
  <c r="V342" i="14"/>
  <c r="U343" i="14"/>
  <c r="V236" i="16"/>
  <c r="U237" i="16"/>
  <c r="W236" i="16"/>
  <c r="X236" i="16" s="1"/>
  <c r="Y236" i="16" s="1"/>
  <c r="V232" i="11"/>
  <c r="U233" i="11"/>
  <c r="W232" i="11"/>
  <c r="X232" i="11" s="1"/>
  <c r="Y232" i="11" s="1"/>
  <c r="U164" i="7"/>
  <c r="V163" i="7"/>
  <c r="W163" i="7"/>
  <c r="X163" i="7" s="1"/>
  <c r="Y163" i="7" s="1"/>
  <c r="W160" i="8"/>
  <c r="X160" i="8" s="1"/>
  <c r="Y160" i="8" s="1"/>
  <c r="V160" i="8"/>
  <c r="U161" i="8"/>
  <c r="W198" i="16"/>
  <c r="X198" i="16" s="1"/>
  <c r="Y198" i="16" s="1"/>
  <c r="U199" i="16"/>
  <c r="V198" i="16"/>
  <c r="V239" i="12"/>
  <c r="W239" i="12"/>
  <c r="X239" i="12" s="1"/>
  <c r="Y239" i="12" s="1"/>
  <c r="U240" i="12"/>
  <c r="U331" i="7"/>
  <c r="W330" i="7"/>
  <c r="X330" i="7" s="1"/>
  <c r="Y330" i="7" s="1"/>
  <c r="V330" i="7"/>
  <c r="W208" i="8"/>
  <c r="X208" i="8" s="1"/>
  <c r="Y208" i="8" s="1"/>
  <c r="U209" i="8"/>
  <c r="V208" i="8"/>
  <c r="V353" i="10"/>
  <c r="W353" i="10"/>
  <c r="X353" i="10" s="1"/>
  <c r="Y353" i="10" s="1"/>
  <c r="U354" i="10"/>
  <c r="W423" i="10"/>
  <c r="X423" i="10" s="1"/>
  <c r="Y423" i="10" s="1"/>
  <c r="V423" i="10"/>
  <c r="U424" i="10"/>
  <c r="U266" i="7"/>
  <c r="W265" i="7"/>
  <c r="X265" i="7" s="1"/>
  <c r="Y265" i="7" s="1"/>
  <c r="V265" i="7"/>
  <c r="U398" i="7"/>
  <c r="V397" i="7"/>
  <c r="W397" i="7"/>
  <c r="X397" i="7" s="1"/>
  <c r="Y397" i="7" s="1"/>
  <c r="W166" i="9"/>
  <c r="X166" i="9" s="1"/>
  <c r="Y166" i="9" s="1"/>
  <c r="V166" i="9"/>
  <c r="U167" i="9"/>
  <c r="U470" i="7"/>
  <c r="V469" i="7"/>
  <c r="W469" i="7"/>
  <c r="X469" i="7" s="1"/>
  <c r="Y469" i="7" s="1"/>
  <c r="W118" i="8"/>
  <c r="X118" i="8" s="1"/>
  <c r="Y118" i="8" s="1"/>
  <c r="V118" i="8"/>
  <c r="V119" i="8" s="1"/>
  <c r="W226" i="10"/>
  <c r="X226" i="10" s="1"/>
  <c r="Y226" i="10" s="1"/>
  <c r="V226" i="10"/>
  <c r="U227" i="10"/>
  <c r="W286" i="10"/>
  <c r="X286" i="10" s="1"/>
  <c r="Y286" i="10" s="1"/>
  <c r="V286" i="10"/>
  <c r="U287" i="10"/>
  <c r="W500" i="10"/>
  <c r="X500" i="10" s="1"/>
  <c r="Y500" i="10" s="1"/>
  <c r="V500" i="10"/>
  <c r="U501" i="10"/>
  <c r="W88" i="10"/>
  <c r="X88" i="10" s="1"/>
  <c r="Y88" i="10" s="1"/>
  <c r="V88" i="10"/>
  <c r="U89" i="10"/>
  <c r="W128" i="10"/>
  <c r="X128" i="10" s="1"/>
  <c r="Y128" i="10" s="1"/>
  <c r="V128" i="10"/>
  <c r="U129" i="10"/>
  <c r="W176" i="10"/>
  <c r="X176" i="10" s="1"/>
  <c r="Y176" i="10" s="1"/>
  <c r="V176" i="10"/>
  <c r="U177" i="10"/>
  <c r="V278" i="9"/>
  <c r="W278" i="9"/>
  <c r="X278" i="9" s="1"/>
  <c r="Y278" i="9" s="1"/>
  <c r="U279" i="9"/>
  <c r="V485" i="9"/>
  <c r="W485" i="9"/>
  <c r="X485" i="9" s="1"/>
  <c r="Y485" i="9" s="1"/>
  <c r="U486" i="9"/>
  <c r="W409" i="9"/>
  <c r="X409" i="9" s="1"/>
  <c r="Y409" i="9" s="1"/>
  <c r="V409" i="9"/>
  <c r="U410" i="9"/>
  <c r="W221" i="9"/>
  <c r="X221" i="9" s="1"/>
  <c r="Y221" i="9" s="1"/>
  <c r="V221" i="9"/>
  <c r="U222" i="9"/>
  <c r="W81" i="9"/>
  <c r="X81" i="9" s="1"/>
  <c r="Y81" i="9" s="1"/>
  <c r="V81" i="9"/>
  <c r="U82" i="9"/>
  <c r="W349" i="9"/>
  <c r="X349" i="9" s="1"/>
  <c r="Y349" i="9" s="1"/>
  <c r="V349" i="9"/>
  <c r="U350" i="9"/>
  <c r="W331" i="8"/>
  <c r="X331" i="8" s="1"/>
  <c r="Y331" i="8" s="1"/>
  <c r="V331" i="8"/>
  <c r="U332" i="8"/>
  <c r="V80" i="8"/>
  <c r="W80" i="8"/>
  <c r="X80" i="8" s="1"/>
  <c r="Y80" i="8" s="1"/>
  <c r="U81" i="8"/>
  <c r="W120" i="8"/>
  <c r="X120" i="8" s="1"/>
  <c r="U121" i="8"/>
  <c r="W396" i="8"/>
  <c r="X396" i="8" s="1"/>
  <c r="Y396" i="8" s="1"/>
  <c r="V396" i="8"/>
  <c r="U397" i="8"/>
  <c r="W271" i="8"/>
  <c r="X271" i="8" s="1"/>
  <c r="Y271" i="8" s="1"/>
  <c r="V271" i="8"/>
  <c r="U272" i="8"/>
  <c r="W470" i="8"/>
  <c r="X470" i="8" s="1"/>
  <c r="Y470" i="8" s="1"/>
  <c r="V470" i="8"/>
  <c r="U471" i="8"/>
  <c r="V214" i="7"/>
  <c r="W214" i="7"/>
  <c r="X214" i="7" s="1"/>
  <c r="Y214" i="7" s="1"/>
  <c r="W53" i="7"/>
  <c r="X53" i="7" s="1"/>
  <c r="Y53" i="7" s="1"/>
  <c r="V53" i="7"/>
  <c r="Y235" i="13"/>
  <c r="W398" i="6"/>
  <c r="X398" i="6" s="1"/>
  <c r="Y398" i="6" s="1"/>
  <c r="V398" i="6"/>
  <c r="U399" i="6"/>
  <c r="W134" i="13"/>
  <c r="X134" i="13" s="1"/>
  <c r="Y134" i="13" s="1"/>
  <c r="V134" i="13"/>
  <c r="U135" i="13"/>
  <c r="W84" i="17"/>
  <c r="X84" i="17" s="1"/>
  <c r="Y84" i="17" s="1"/>
  <c r="V84" i="17"/>
  <c r="U85" i="17"/>
  <c r="V412" i="17"/>
  <c r="W412" i="17"/>
  <c r="X412" i="17" s="1"/>
  <c r="Y412" i="17" s="1"/>
  <c r="U413" i="17"/>
  <c r="V410" i="14"/>
  <c r="W410" i="14"/>
  <c r="X410" i="14" s="1"/>
  <c r="Y410" i="14" s="1"/>
  <c r="U411" i="14"/>
  <c r="W348" i="16"/>
  <c r="X348" i="16" s="1"/>
  <c r="Y348" i="16" s="1"/>
  <c r="V348" i="16"/>
  <c r="U349" i="16"/>
  <c r="W291" i="16"/>
  <c r="X291" i="16" s="1"/>
  <c r="Y291" i="16" s="1"/>
  <c r="V291" i="16"/>
  <c r="U292" i="16"/>
  <c r="V293" i="13"/>
  <c r="W293" i="13"/>
  <c r="X293" i="13" s="1"/>
  <c r="Y293" i="13" s="1"/>
  <c r="U294" i="13"/>
  <c r="W117" i="6"/>
  <c r="X117" i="6" s="1"/>
  <c r="Y117" i="6" s="1"/>
  <c r="V117" i="6"/>
  <c r="U118" i="6"/>
  <c r="W269" i="6"/>
  <c r="X269" i="6" s="1"/>
  <c r="Y269" i="6" s="1"/>
  <c r="V269" i="6"/>
  <c r="U270" i="6"/>
  <c r="W80" i="6"/>
  <c r="X80" i="6" s="1"/>
  <c r="Y80" i="6" s="1"/>
  <c r="V80" i="6"/>
  <c r="U81" i="6"/>
  <c r="V236" i="14"/>
  <c r="W236" i="14"/>
  <c r="X236" i="14" s="1"/>
  <c r="Y236" i="14" s="1"/>
  <c r="U237" i="14"/>
  <c r="W124" i="12"/>
  <c r="X124" i="12" s="1"/>
  <c r="Y124" i="12" s="1"/>
  <c r="V124" i="12"/>
  <c r="U125" i="12"/>
  <c r="W293" i="11"/>
  <c r="X293" i="11" s="1"/>
  <c r="Y293" i="11" s="1"/>
  <c r="V293" i="11"/>
  <c r="U294" i="11"/>
  <c r="W165" i="6"/>
  <c r="X165" i="6" s="1"/>
  <c r="Y165" i="6" s="1"/>
  <c r="V165" i="6"/>
  <c r="U166" i="6"/>
  <c r="W172" i="11"/>
  <c r="X172" i="11" s="1"/>
  <c r="Y172" i="11" s="1"/>
  <c r="V172" i="11"/>
  <c r="U173" i="11"/>
  <c r="V83" i="12"/>
  <c r="W83" i="12"/>
  <c r="X83" i="12" s="1"/>
  <c r="Y83" i="12" s="1"/>
  <c r="U84" i="12"/>
  <c r="W439" i="11"/>
  <c r="X439" i="11" s="1"/>
  <c r="Y439" i="11" s="1"/>
  <c r="V439" i="11"/>
  <c r="U440" i="11"/>
  <c r="V80" i="13"/>
  <c r="W80" i="13"/>
  <c r="X80" i="13" s="1"/>
  <c r="Y80" i="13" s="1"/>
  <c r="U81" i="13"/>
  <c r="W175" i="12"/>
  <c r="X175" i="12" s="1"/>
  <c r="Y175" i="12" s="1"/>
  <c r="V175" i="12"/>
  <c r="U176" i="12"/>
  <c r="W155" i="16"/>
  <c r="X155" i="16" s="1"/>
  <c r="Y155" i="16" s="1"/>
  <c r="V155" i="16"/>
  <c r="U156" i="16"/>
  <c r="W84" i="14"/>
  <c r="X84" i="14" s="1"/>
  <c r="Y84" i="14" s="1"/>
  <c r="V84" i="14"/>
  <c r="U85" i="14"/>
  <c r="W295" i="12"/>
  <c r="X295" i="12" s="1"/>
  <c r="Y295" i="12" s="1"/>
  <c r="V295" i="12"/>
  <c r="U296" i="12"/>
  <c r="V521" i="11"/>
  <c r="W521" i="11"/>
  <c r="X521" i="11" s="1"/>
  <c r="Y521" i="11" s="1"/>
  <c r="U522" i="11"/>
  <c r="V523" i="12"/>
  <c r="W523" i="12"/>
  <c r="X523" i="12" s="1"/>
  <c r="Y523" i="12" s="1"/>
  <c r="U524" i="12"/>
  <c r="W442" i="12"/>
  <c r="X442" i="12" s="1"/>
  <c r="Y442" i="12" s="1"/>
  <c r="V442" i="12"/>
  <c r="U443" i="12"/>
  <c r="W210" i="6"/>
  <c r="X210" i="6" s="1"/>
  <c r="Y210" i="6" s="1"/>
  <c r="V210" i="6"/>
  <c r="U211" i="6"/>
  <c r="W83" i="11"/>
  <c r="X83" i="11" s="1"/>
  <c r="Y83" i="11" s="1"/>
  <c r="V83" i="11"/>
  <c r="U84" i="11"/>
  <c r="V332" i="6"/>
  <c r="W332" i="6"/>
  <c r="X332" i="6" s="1"/>
  <c r="Y332" i="6" s="1"/>
  <c r="U333" i="6"/>
  <c r="W198" i="14"/>
  <c r="X198" i="14" s="1"/>
  <c r="Y198" i="14" s="1"/>
  <c r="V198" i="14"/>
  <c r="U199" i="14"/>
  <c r="W473" i="6"/>
  <c r="X473" i="6" s="1"/>
  <c r="Y473" i="6" s="1"/>
  <c r="V473" i="6"/>
  <c r="U474" i="6"/>
  <c r="V371" i="11"/>
  <c r="W371" i="11"/>
  <c r="X371" i="11" s="1"/>
  <c r="Y371" i="11" s="1"/>
  <c r="U372" i="11"/>
  <c r="V81" i="16"/>
  <c r="W81" i="16"/>
  <c r="X81" i="16" s="1"/>
  <c r="Y81" i="16" s="1"/>
  <c r="U82" i="16"/>
  <c r="W408" i="16"/>
  <c r="X408" i="16" s="1"/>
  <c r="Y408" i="16" s="1"/>
  <c r="V408" i="16"/>
  <c r="U409" i="16"/>
  <c r="W365" i="13"/>
  <c r="X365" i="13" s="1"/>
  <c r="Y365" i="13" s="1"/>
  <c r="V365" i="13"/>
  <c r="U366" i="13"/>
  <c r="V155" i="17"/>
  <c r="W155" i="17"/>
  <c r="X155" i="17" s="1"/>
  <c r="Y155" i="17" s="1"/>
  <c r="U156" i="17"/>
  <c r="U237" i="13"/>
  <c r="W525" i="13"/>
  <c r="X525" i="13" s="1"/>
  <c r="Y525" i="13" s="1"/>
  <c r="V525" i="13"/>
  <c r="U526" i="13"/>
  <c r="W158" i="14"/>
  <c r="X158" i="14" s="1"/>
  <c r="Y158" i="14" s="1"/>
  <c r="V158" i="14"/>
  <c r="U159" i="14"/>
  <c r="Y187" i="18" l="1"/>
  <c r="V226" i="18"/>
  <c r="W226" i="18"/>
  <c r="X226" i="18" s="1"/>
  <c r="Y226" i="18" s="1"/>
  <c r="U227" i="18"/>
  <c r="W188" i="18"/>
  <c r="X188" i="18" s="1"/>
  <c r="U189" i="18"/>
  <c r="V188" i="18"/>
  <c r="V405" i="18"/>
  <c r="W405" i="18"/>
  <c r="X405" i="18" s="1"/>
  <c r="Y405" i="18" s="1"/>
  <c r="U406" i="18"/>
  <c r="V347" i="18"/>
  <c r="W347" i="18"/>
  <c r="X347" i="18" s="1"/>
  <c r="Y347" i="18" s="1"/>
  <c r="U348" i="18"/>
  <c r="V290" i="18"/>
  <c r="W290" i="18"/>
  <c r="X290" i="18" s="1"/>
  <c r="Y290" i="18" s="1"/>
  <c r="U291" i="18"/>
  <c r="V347" i="17"/>
  <c r="W347" i="17"/>
  <c r="X347" i="17" s="1"/>
  <c r="Y347" i="17" s="1"/>
  <c r="U348" i="17"/>
  <c r="W236" i="13"/>
  <c r="X236" i="13" s="1"/>
  <c r="Y236" i="13" s="1"/>
  <c r="W126" i="11"/>
  <c r="X126" i="11" s="1"/>
  <c r="Y126" i="11" s="1"/>
  <c r="V126" i="11"/>
  <c r="U127" i="11"/>
  <c r="Y119" i="8"/>
  <c r="Y120" i="8" s="1"/>
  <c r="V120" i="8"/>
  <c r="V121" i="8" s="1"/>
  <c r="V444" i="13"/>
  <c r="W444" i="13"/>
  <c r="X444" i="13" s="1"/>
  <c r="Y444" i="13" s="1"/>
  <c r="U445" i="13"/>
  <c r="W121" i="9"/>
  <c r="X121" i="9" s="1"/>
  <c r="Y121" i="9" s="1"/>
  <c r="V121" i="9"/>
  <c r="U122" i="9"/>
  <c r="Y245" i="17"/>
  <c r="V287" i="14"/>
  <c r="U288" i="14"/>
  <c r="W287" i="14"/>
  <c r="X287" i="14" s="1"/>
  <c r="Y287" i="14" s="1"/>
  <c r="Y182" i="13"/>
  <c r="U368" i="12"/>
  <c r="V367" i="12"/>
  <c r="W367" i="12"/>
  <c r="X367" i="12" s="1"/>
  <c r="Y367" i="12" s="1"/>
  <c r="V198" i="17"/>
  <c r="W198" i="17"/>
  <c r="X198" i="17" s="1"/>
  <c r="Y198" i="17" s="1"/>
  <c r="U199" i="17"/>
  <c r="V296" i="17"/>
  <c r="W296" i="17"/>
  <c r="X296" i="17" s="1"/>
  <c r="Y296" i="17" s="1"/>
  <c r="U297" i="17"/>
  <c r="W246" i="17"/>
  <c r="X246" i="17" s="1"/>
  <c r="V246" i="17"/>
  <c r="U247" i="17"/>
  <c r="W237" i="16"/>
  <c r="X237" i="16" s="1"/>
  <c r="Y237" i="16" s="1"/>
  <c r="U238" i="16"/>
  <c r="V237" i="16"/>
  <c r="W343" i="14"/>
  <c r="X343" i="14" s="1"/>
  <c r="Y343" i="14" s="1"/>
  <c r="V343" i="14"/>
  <c r="U344" i="14"/>
  <c r="V183" i="13"/>
  <c r="W183" i="13"/>
  <c r="X183" i="13" s="1"/>
  <c r="U184" i="13"/>
  <c r="U267" i="7"/>
  <c r="W266" i="7"/>
  <c r="X266" i="7" s="1"/>
  <c r="Y266" i="7" s="1"/>
  <c r="V266" i="7"/>
  <c r="U332" i="7"/>
  <c r="V331" i="7"/>
  <c r="W331" i="7"/>
  <c r="X331" i="7" s="1"/>
  <c r="Y331" i="7" s="1"/>
  <c r="W424" i="10"/>
  <c r="X424" i="10" s="1"/>
  <c r="Y424" i="10" s="1"/>
  <c r="V424" i="10"/>
  <c r="U425" i="10"/>
  <c r="W240" i="12"/>
  <c r="X240" i="12" s="1"/>
  <c r="Y240" i="12" s="1"/>
  <c r="U241" i="12"/>
  <c r="V240" i="12"/>
  <c r="U399" i="7"/>
  <c r="V398" i="7"/>
  <c r="W398" i="7"/>
  <c r="X398" i="7" s="1"/>
  <c r="Y398" i="7" s="1"/>
  <c r="U210" i="8"/>
  <c r="V209" i="8"/>
  <c r="W209" i="8"/>
  <c r="X209" i="8" s="1"/>
  <c r="Y209" i="8" s="1"/>
  <c r="U165" i="7"/>
  <c r="V164" i="7"/>
  <c r="W164" i="7"/>
  <c r="X164" i="7" s="1"/>
  <c r="Y164" i="7" s="1"/>
  <c r="W199" i="16"/>
  <c r="X199" i="16" s="1"/>
  <c r="Y199" i="16" s="1"/>
  <c r="V199" i="16"/>
  <c r="U200" i="16"/>
  <c r="U471" i="7"/>
  <c r="V470" i="7"/>
  <c r="W470" i="7"/>
  <c r="X470" i="7" s="1"/>
  <c r="Y470" i="7" s="1"/>
  <c r="V233" i="11"/>
  <c r="W233" i="11"/>
  <c r="X233" i="11" s="1"/>
  <c r="Y233" i="11" s="1"/>
  <c r="U234" i="11"/>
  <c r="V167" i="9"/>
  <c r="W167" i="9"/>
  <c r="X167" i="9" s="1"/>
  <c r="Y167" i="9" s="1"/>
  <c r="U168" i="9"/>
  <c r="W354" i="10"/>
  <c r="X354" i="10" s="1"/>
  <c r="Y354" i="10" s="1"/>
  <c r="V354" i="10"/>
  <c r="U355" i="10"/>
  <c r="W161" i="8"/>
  <c r="X161" i="8" s="1"/>
  <c r="Y161" i="8" s="1"/>
  <c r="V161" i="8"/>
  <c r="U162" i="8"/>
  <c r="W177" i="10"/>
  <c r="X177" i="10" s="1"/>
  <c r="Y177" i="10" s="1"/>
  <c r="V177" i="10"/>
  <c r="U178" i="10"/>
  <c r="W89" i="10"/>
  <c r="X89" i="10" s="1"/>
  <c r="Y89" i="10" s="1"/>
  <c r="Y90" i="10" s="1"/>
  <c r="V89" i="10"/>
  <c r="V90" i="10" s="1"/>
  <c r="V287" i="10"/>
  <c r="W287" i="10"/>
  <c r="X287" i="10" s="1"/>
  <c r="Y287" i="10" s="1"/>
  <c r="U288" i="10"/>
  <c r="V501" i="10"/>
  <c r="W501" i="10"/>
  <c r="X501" i="10" s="1"/>
  <c r="Y501" i="10" s="1"/>
  <c r="U502" i="10"/>
  <c r="W227" i="10"/>
  <c r="X227" i="10" s="1"/>
  <c r="Y227" i="10" s="1"/>
  <c r="V227" i="10"/>
  <c r="U228" i="10"/>
  <c r="W129" i="10"/>
  <c r="X129" i="10" s="1"/>
  <c r="Y129" i="10" s="1"/>
  <c r="V129" i="10"/>
  <c r="U130" i="10"/>
  <c r="V350" i="9"/>
  <c r="W350" i="9"/>
  <c r="X350" i="9" s="1"/>
  <c r="Y350" i="9" s="1"/>
  <c r="U351" i="9"/>
  <c r="W222" i="9"/>
  <c r="X222" i="9" s="1"/>
  <c r="Y222" i="9" s="1"/>
  <c r="V222" i="9"/>
  <c r="U223" i="9"/>
  <c r="W486" i="9"/>
  <c r="X486" i="9" s="1"/>
  <c r="Y486" i="9" s="1"/>
  <c r="V486" i="9"/>
  <c r="U487" i="9"/>
  <c r="W410" i="9"/>
  <c r="X410" i="9" s="1"/>
  <c r="Y410" i="9" s="1"/>
  <c r="V410" i="9"/>
  <c r="U411" i="9"/>
  <c r="W279" i="9"/>
  <c r="X279" i="9" s="1"/>
  <c r="Y279" i="9" s="1"/>
  <c r="V279" i="9"/>
  <c r="U280" i="9"/>
  <c r="W82" i="9"/>
  <c r="X82" i="9" s="1"/>
  <c r="Y82" i="9" s="1"/>
  <c r="V82" i="9"/>
  <c r="U83" i="9"/>
  <c r="V471" i="8"/>
  <c r="W471" i="8"/>
  <c r="X471" i="8" s="1"/>
  <c r="Y471" i="8" s="1"/>
  <c r="U472" i="8"/>
  <c r="W397" i="8"/>
  <c r="X397" i="8" s="1"/>
  <c r="Y397" i="8" s="1"/>
  <c r="V397" i="8"/>
  <c r="U398" i="8"/>
  <c r="W121" i="8"/>
  <c r="X121" i="8" s="1"/>
  <c r="U122" i="8"/>
  <c r="V332" i="8"/>
  <c r="W332" i="8"/>
  <c r="X332" i="8" s="1"/>
  <c r="Y332" i="8" s="1"/>
  <c r="U333" i="8"/>
  <c r="V272" i="8"/>
  <c r="W272" i="8"/>
  <c r="X272" i="8" s="1"/>
  <c r="Y272" i="8" s="1"/>
  <c r="U273" i="8"/>
  <c r="W81" i="8"/>
  <c r="X81" i="8" s="1"/>
  <c r="Y81" i="8" s="1"/>
  <c r="Y82" i="8" s="1"/>
  <c r="V81" i="8"/>
  <c r="V82" i="8" s="1"/>
  <c r="W215" i="7"/>
  <c r="X215" i="7" s="1"/>
  <c r="Y215" i="7" s="1"/>
  <c r="V215" i="7"/>
  <c r="V54" i="7"/>
  <c r="W54" i="7"/>
  <c r="X54" i="7" s="1"/>
  <c r="Y54" i="7" s="1"/>
  <c r="W135" i="13"/>
  <c r="X135" i="13" s="1"/>
  <c r="Y135" i="13" s="1"/>
  <c r="U136" i="13"/>
  <c r="V135" i="13"/>
  <c r="W413" i="17"/>
  <c r="X413" i="17" s="1"/>
  <c r="Y413" i="17" s="1"/>
  <c r="U414" i="17"/>
  <c r="V413" i="17"/>
  <c r="V399" i="6"/>
  <c r="W399" i="6"/>
  <c r="X399" i="6" s="1"/>
  <c r="Y399" i="6" s="1"/>
  <c r="U400" i="6"/>
  <c r="W85" i="17"/>
  <c r="X85" i="17" s="1"/>
  <c r="Y85" i="17" s="1"/>
  <c r="V85" i="17"/>
  <c r="U86" i="17"/>
  <c r="V159" i="14"/>
  <c r="V160" i="14" s="1"/>
  <c r="W159" i="14"/>
  <c r="X159" i="14" s="1"/>
  <c r="Y159" i="14" s="1"/>
  <c r="Y160" i="14" s="1"/>
  <c r="V84" i="11"/>
  <c r="W84" i="11"/>
  <c r="X84" i="11" s="1"/>
  <c r="Y84" i="11" s="1"/>
  <c r="U85" i="11"/>
  <c r="W176" i="12"/>
  <c r="X176" i="12" s="1"/>
  <c r="Y176" i="12" s="1"/>
  <c r="V176" i="12"/>
  <c r="U177" i="12"/>
  <c r="V294" i="11"/>
  <c r="W294" i="11"/>
  <c r="X294" i="11" s="1"/>
  <c r="Y294" i="11" s="1"/>
  <c r="U295" i="11"/>
  <c r="V294" i="13"/>
  <c r="W294" i="13"/>
  <c r="X294" i="13" s="1"/>
  <c r="Y294" i="13" s="1"/>
  <c r="U295" i="13"/>
  <c r="V156" i="17"/>
  <c r="W156" i="17"/>
  <c r="X156" i="17" s="1"/>
  <c r="Y156" i="17" s="1"/>
  <c r="U157" i="17"/>
  <c r="W474" i="6"/>
  <c r="X474" i="6" s="1"/>
  <c r="Y474" i="6" s="1"/>
  <c r="V474" i="6"/>
  <c r="U475" i="6"/>
  <c r="W211" i="6"/>
  <c r="X211" i="6" s="1"/>
  <c r="Y211" i="6" s="1"/>
  <c r="V211" i="6"/>
  <c r="U212" i="6"/>
  <c r="V296" i="12"/>
  <c r="W296" i="12"/>
  <c r="X296" i="12" s="1"/>
  <c r="Y296" i="12" s="1"/>
  <c r="U297" i="12"/>
  <c r="V125" i="12"/>
  <c r="W125" i="12"/>
  <c r="X125" i="12" s="1"/>
  <c r="Y125" i="12" s="1"/>
  <c r="U126" i="12"/>
  <c r="V156" i="16"/>
  <c r="W156" i="16"/>
  <c r="X156" i="16" s="1"/>
  <c r="Y156" i="16" s="1"/>
  <c r="U157" i="16"/>
  <c r="W173" i="11"/>
  <c r="X173" i="11" s="1"/>
  <c r="Y173" i="11" s="1"/>
  <c r="V173" i="11"/>
  <c r="U174" i="11"/>
  <c r="W270" i="6"/>
  <c r="X270" i="6" s="1"/>
  <c r="Y270" i="6" s="1"/>
  <c r="V270" i="6"/>
  <c r="U271" i="6"/>
  <c r="W526" i="13"/>
  <c r="X526" i="13" s="1"/>
  <c r="Y526" i="13" s="1"/>
  <c r="V526" i="13"/>
  <c r="U527" i="13"/>
  <c r="W82" i="16"/>
  <c r="X82" i="16" s="1"/>
  <c r="Y82" i="16" s="1"/>
  <c r="V82" i="16"/>
  <c r="U83" i="16"/>
  <c r="V199" i="14"/>
  <c r="W199" i="14"/>
  <c r="X199" i="14" s="1"/>
  <c r="Y199" i="14" s="1"/>
  <c r="U200" i="14"/>
  <c r="V443" i="12"/>
  <c r="W443" i="12"/>
  <c r="X443" i="12" s="1"/>
  <c r="Y443" i="12" s="1"/>
  <c r="U444" i="12"/>
  <c r="V85" i="14"/>
  <c r="W85" i="14"/>
  <c r="X85" i="14" s="1"/>
  <c r="Y85" i="14" s="1"/>
  <c r="U86" i="14"/>
  <c r="W440" i="11"/>
  <c r="X440" i="11" s="1"/>
  <c r="Y440" i="11" s="1"/>
  <c r="V440" i="11"/>
  <c r="U441" i="11"/>
  <c r="W237" i="14"/>
  <c r="X237" i="14" s="1"/>
  <c r="Y237" i="14" s="1"/>
  <c r="V237" i="14"/>
  <c r="U238" i="14"/>
  <c r="V349" i="16"/>
  <c r="W349" i="16"/>
  <c r="X349" i="16" s="1"/>
  <c r="Y349" i="16" s="1"/>
  <c r="U350" i="16"/>
  <c r="W366" i="13"/>
  <c r="X366" i="13" s="1"/>
  <c r="Y366" i="13" s="1"/>
  <c r="V366" i="13"/>
  <c r="U367" i="13"/>
  <c r="W524" i="12"/>
  <c r="X524" i="12" s="1"/>
  <c r="Y524" i="12" s="1"/>
  <c r="V524" i="12"/>
  <c r="U525" i="12"/>
  <c r="V166" i="6"/>
  <c r="W166" i="6"/>
  <c r="X166" i="6" s="1"/>
  <c r="Y166" i="6" s="1"/>
  <c r="U167" i="6"/>
  <c r="W118" i="6"/>
  <c r="X118" i="6" s="1"/>
  <c r="Y118" i="6" s="1"/>
  <c r="V118" i="6"/>
  <c r="U119" i="6"/>
  <c r="W237" i="13"/>
  <c r="X237" i="13" s="1"/>
  <c r="V237" i="13"/>
  <c r="U238" i="13"/>
  <c r="V372" i="11"/>
  <c r="W372" i="11"/>
  <c r="X372" i="11" s="1"/>
  <c r="Y372" i="11" s="1"/>
  <c r="U373" i="11"/>
  <c r="W522" i="11"/>
  <c r="X522" i="11" s="1"/>
  <c r="Y522" i="11" s="1"/>
  <c r="V522" i="11"/>
  <c r="U523" i="11"/>
  <c r="V81" i="13"/>
  <c r="W81" i="13"/>
  <c r="X81" i="13" s="1"/>
  <c r="Y81" i="13" s="1"/>
  <c r="U82" i="13"/>
  <c r="W292" i="16"/>
  <c r="X292" i="16" s="1"/>
  <c r="Y292" i="16" s="1"/>
  <c r="V292" i="16"/>
  <c r="U293" i="16"/>
  <c r="W409" i="16"/>
  <c r="X409" i="16" s="1"/>
  <c r="Y409" i="16" s="1"/>
  <c r="V409" i="16"/>
  <c r="U410" i="16"/>
  <c r="W333" i="6"/>
  <c r="X333" i="6" s="1"/>
  <c r="Y333" i="6" s="1"/>
  <c r="V333" i="6"/>
  <c r="U334" i="6"/>
  <c r="V84" i="12"/>
  <c r="W84" i="12"/>
  <c r="X84" i="12" s="1"/>
  <c r="Y84" i="12" s="1"/>
  <c r="U85" i="12"/>
  <c r="V81" i="6"/>
  <c r="V82" i="6" s="1"/>
  <c r="W81" i="6"/>
  <c r="X81" i="6" s="1"/>
  <c r="Y81" i="6" s="1"/>
  <c r="Y82" i="6" s="1"/>
  <c r="V411" i="14"/>
  <c r="W411" i="14"/>
  <c r="X411" i="14" s="1"/>
  <c r="Y411" i="14" s="1"/>
  <c r="U412" i="14"/>
  <c r="Y188" i="18" l="1"/>
  <c r="V227" i="18"/>
  <c r="W227" i="18"/>
  <c r="X227" i="18" s="1"/>
  <c r="Y227" i="18" s="1"/>
  <c r="U228" i="18"/>
  <c r="V189" i="18"/>
  <c r="V190" i="18" s="1"/>
  <c r="W189" i="18"/>
  <c r="X189" i="18" s="1"/>
  <c r="V406" i="18"/>
  <c r="W406" i="18"/>
  <c r="X406" i="18" s="1"/>
  <c r="Y406" i="18" s="1"/>
  <c r="U407" i="18"/>
  <c r="V348" i="18"/>
  <c r="W348" i="18"/>
  <c r="X348" i="18" s="1"/>
  <c r="Y348" i="18" s="1"/>
  <c r="U349" i="18"/>
  <c r="V291" i="18"/>
  <c r="W291" i="18"/>
  <c r="X291" i="18" s="1"/>
  <c r="Y291" i="18" s="1"/>
  <c r="U292" i="18"/>
  <c r="W348" i="17"/>
  <c r="X348" i="17" s="1"/>
  <c r="Y348" i="17" s="1"/>
  <c r="U349" i="17"/>
  <c r="V348" i="17"/>
  <c r="Y237" i="13"/>
  <c r="U128" i="11"/>
  <c r="W127" i="11"/>
  <c r="X127" i="11" s="1"/>
  <c r="Y127" i="11" s="1"/>
  <c r="V127" i="11"/>
  <c r="Y246" i="17"/>
  <c r="Y121" i="8"/>
  <c r="U446" i="13"/>
  <c r="W445" i="13"/>
  <c r="X445" i="13" s="1"/>
  <c r="Y445" i="13" s="1"/>
  <c r="V445" i="13"/>
  <c r="V122" i="9"/>
  <c r="W122" i="9"/>
  <c r="X122" i="9" s="1"/>
  <c r="Y122" i="9" s="1"/>
  <c r="U123" i="9"/>
  <c r="Y183" i="13"/>
  <c r="U289" i="14"/>
  <c r="W288" i="14"/>
  <c r="X288" i="14" s="1"/>
  <c r="Y288" i="14" s="1"/>
  <c r="V288" i="14"/>
  <c r="V368" i="12"/>
  <c r="U369" i="12"/>
  <c r="W368" i="12"/>
  <c r="X368" i="12" s="1"/>
  <c r="Y368" i="12" s="1"/>
  <c r="V199" i="17"/>
  <c r="W199" i="17"/>
  <c r="X199" i="17" s="1"/>
  <c r="Y199" i="17" s="1"/>
  <c r="U200" i="17"/>
  <c r="W247" i="17"/>
  <c r="X247" i="17" s="1"/>
  <c r="V247" i="17"/>
  <c r="U248" i="17"/>
  <c r="U298" i="17"/>
  <c r="V297" i="17"/>
  <c r="W297" i="17"/>
  <c r="X297" i="17" s="1"/>
  <c r="Y297" i="17" s="1"/>
  <c r="W184" i="13"/>
  <c r="X184" i="13" s="1"/>
  <c r="Y184" i="13" s="1"/>
  <c r="V184" i="13"/>
  <c r="U185" i="13"/>
  <c r="V238" i="16"/>
  <c r="W238" i="16"/>
  <c r="X238" i="16" s="1"/>
  <c r="Y238" i="16" s="1"/>
  <c r="U239" i="16"/>
  <c r="U345" i="14"/>
  <c r="V344" i="14"/>
  <c r="W344" i="14"/>
  <c r="X344" i="14" s="1"/>
  <c r="Y344" i="14" s="1"/>
  <c r="W234" i="11"/>
  <c r="X234" i="11" s="1"/>
  <c r="Y234" i="11" s="1"/>
  <c r="V234" i="11"/>
  <c r="U235" i="11"/>
  <c r="U400" i="7"/>
  <c r="V399" i="7"/>
  <c r="W399" i="7"/>
  <c r="X399" i="7" s="1"/>
  <c r="Y399" i="7" s="1"/>
  <c r="W355" i="10"/>
  <c r="X355" i="10" s="1"/>
  <c r="Y355" i="10" s="1"/>
  <c r="V355" i="10"/>
  <c r="U356" i="10"/>
  <c r="U333" i="7"/>
  <c r="V332" i="7"/>
  <c r="W332" i="7"/>
  <c r="X332" i="7" s="1"/>
  <c r="Y332" i="7" s="1"/>
  <c r="W162" i="8"/>
  <c r="X162" i="8" s="1"/>
  <c r="Y162" i="8" s="1"/>
  <c r="V162" i="8"/>
  <c r="U163" i="8"/>
  <c r="U166" i="7"/>
  <c r="V165" i="7"/>
  <c r="W165" i="7"/>
  <c r="X165" i="7" s="1"/>
  <c r="Y165" i="7" s="1"/>
  <c r="V241" i="12"/>
  <c r="U242" i="12"/>
  <c r="W241" i="12"/>
  <c r="X241" i="12" s="1"/>
  <c r="Y241" i="12" s="1"/>
  <c r="W168" i="9"/>
  <c r="X168" i="9" s="1"/>
  <c r="Y168" i="9" s="1"/>
  <c r="V168" i="9"/>
  <c r="U169" i="9"/>
  <c r="U472" i="7"/>
  <c r="W471" i="7"/>
  <c r="X471" i="7" s="1"/>
  <c r="Y471" i="7" s="1"/>
  <c r="V471" i="7"/>
  <c r="W425" i="10"/>
  <c r="X425" i="10" s="1"/>
  <c r="Y425" i="10" s="1"/>
  <c r="V425" i="10"/>
  <c r="U426" i="10"/>
  <c r="U268" i="7"/>
  <c r="V267" i="7"/>
  <c r="W267" i="7"/>
  <c r="X267" i="7" s="1"/>
  <c r="Y267" i="7" s="1"/>
  <c r="V200" i="16"/>
  <c r="W200" i="16"/>
  <c r="X200" i="16" s="1"/>
  <c r="Y200" i="16" s="1"/>
  <c r="U201" i="16"/>
  <c r="W210" i="8"/>
  <c r="X210" i="8" s="1"/>
  <c r="Y210" i="8" s="1"/>
  <c r="V210" i="8"/>
  <c r="U211" i="8"/>
  <c r="W502" i="10"/>
  <c r="X502" i="10" s="1"/>
  <c r="Y502" i="10" s="1"/>
  <c r="V502" i="10"/>
  <c r="U503" i="10"/>
  <c r="W130" i="10"/>
  <c r="X130" i="10" s="1"/>
  <c r="Y130" i="10" s="1"/>
  <c r="V130" i="10"/>
  <c r="U131" i="10"/>
  <c r="W178" i="10"/>
  <c r="X178" i="10" s="1"/>
  <c r="Y178" i="10" s="1"/>
  <c r="V178" i="10"/>
  <c r="U179" i="10"/>
  <c r="V228" i="10"/>
  <c r="W228" i="10"/>
  <c r="X228" i="10" s="1"/>
  <c r="Y228" i="10" s="1"/>
  <c r="U229" i="10"/>
  <c r="W288" i="10"/>
  <c r="X288" i="10" s="1"/>
  <c r="Y288" i="10" s="1"/>
  <c r="V288" i="10"/>
  <c r="U289" i="10"/>
  <c r="W411" i="9"/>
  <c r="X411" i="9" s="1"/>
  <c r="Y411" i="9" s="1"/>
  <c r="V411" i="9"/>
  <c r="U412" i="9"/>
  <c r="W223" i="9"/>
  <c r="X223" i="9" s="1"/>
  <c r="Y223" i="9" s="1"/>
  <c r="V223" i="9"/>
  <c r="U224" i="9"/>
  <c r="W83" i="9"/>
  <c r="X83" i="9" s="1"/>
  <c r="Y83" i="9" s="1"/>
  <c r="V83" i="9"/>
  <c r="U84" i="9"/>
  <c r="W351" i="9"/>
  <c r="X351" i="9" s="1"/>
  <c r="Y351" i="9" s="1"/>
  <c r="V351" i="9"/>
  <c r="U352" i="9"/>
  <c r="W280" i="9"/>
  <c r="X280" i="9" s="1"/>
  <c r="Y280" i="9" s="1"/>
  <c r="V280" i="9"/>
  <c r="U281" i="9"/>
  <c r="W487" i="9"/>
  <c r="X487" i="9" s="1"/>
  <c r="Y487" i="9" s="1"/>
  <c r="V487" i="9"/>
  <c r="U488" i="9"/>
  <c r="W122" i="8"/>
  <c r="X122" i="8" s="1"/>
  <c r="Y122" i="8" s="1"/>
  <c r="V122" i="8"/>
  <c r="U123" i="8"/>
  <c r="V398" i="8"/>
  <c r="W398" i="8"/>
  <c r="X398" i="8" s="1"/>
  <c r="Y398" i="8" s="1"/>
  <c r="U399" i="8"/>
  <c r="W273" i="8"/>
  <c r="X273" i="8" s="1"/>
  <c r="Y273" i="8" s="1"/>
  <c r="V273" i="8"/>
  <c r="U274" i="8"/>
  <c r="W472" i="8"/>
  <c r="X472" i="8" s="1"/>
  <c r="Y472" i="8" s="1"/>
  <c r="V472" i="8"/>
  <c r="U473" i="8"/>
  <c r="W333" i="8"/>
  <c r="X333" i="8" s="1"/>
  <c r="Y333" i="8" s="1"/>
  <c r="V333" i="8"/>
  <c r="U334" i="8"/>
  <c r="W216" i="7"/>
  <c r="X216" i="7" s="1"/>
  <c r="Y216" i="7" s="1"/>
  <c r="V216" i="7"/>
  <c r="W55" i="7"/>
  <c r="X55" i="7" s="1"/>
  <c r="Y55" i="7" s="1"/>
  <c r="V55" i="7"/>
  <c r="W414" i="17"/>
  <c r="X414" i="17" s="1"/>
  <c r="Y414" i="17" s="1"/>
  <c r="V414" i="17"/>
  <c r="U415" i="17"/>
  <c r="V86" i="17"/>
  <c r="W86" i="17"/>
  <c r="X86" i="17" s="1"/>
  <c r="Y86" i="17" s="1"/>
  <c r="U87" i="17"/>
  <c r="V136" i="13"/>
  <c r="W136" i="13"/>
  <c r="X136" i="13" s="1"/>
  <c r="Y136" i="13" s="1"/>
  <c r="U137" i="13"/>
  <c r="W400" i="6"/>
  <c r="X400" i="6" s="1"/>
  <c r="Y400" i="6" s="1"/>
  <c r="V400" i="6"/>
  <c r="U401" i="6"/>
  <c r="W412" i="14"/>
  <c r="X412" i="14" s="1"/>
  <c r="Y412" i="14" s="1"/>
  <c r="V412" i="14"/>
  <c r="U413" i="14"/>
  <c r="W167" i="6"/>
  <c r="X167" i="6" s="1"/>
  <c r="Y167" i="6" s="1"/>
  <c r="V167" i="6"/>
  <c r="U168" i="6"/>
  <c r="V441" i="11"/>
  <c r="W441" i="11"/>
  <c r="X441" i="11" s="1"/>
  <c r="Y441" i="11" s="1"/>
  <c r="U442" i="11"/>
  <c r="W157" i="17"/>
  <c r="X157" i="17" s="1"/>
  <c r="Y157" i="17" s="1"/>
  <c r="V157" i="17"/>
  <c r="U158" i="17"/>
  <c r="W200" i="14"/>
  <c r="X200" i="14" s="1"/>
  <c r="Y200" i="14" s="1"/>
  <c r="V200" i="14"/>
  <c r="U201" i="14"/>
  <c r="V126" i="12"/>
  <c r="W126" i="12"/>
  <c r="X126" i="12" s="1"/>
  <c r="Y126" i="12" s="1"/>
  <c r="U127" i="12"/>
  <c r="W177" i="12"/>
  <c r="X177" i="12" s="1"/>
  <c r="Y177" i="12" s="1"/>
  <c r="V177" i="12"/>
  <c r="U178" i="12"/>
  <c r="V410" i="16"/>
  <c r="W410" i="16"/>
  <c r="X410" i="16" s="1"/>
  <c r="Y410" i="16" s="1"/>
  <c r="U411" i="16"/>
  <c r="V350" i="16"/>
  <c r="W350" i="16"/>
  <c r="X350" i="16" s="1"/>
  <c r="Y350" i="16" s="1"/>
  <c r="U351" i="16"/>
  <c r="W157" i="16"/>
  <c r="X157" i="16" s="1"/>
  <c r="Y157" i="16" s="1"/>
  <c r="V157" i="16"/>
  <c r="U158" i="16"/>
  <c r="W212" i="6"/>
  <c r="X212" i="6" s="1"/>
  <c r="Y212" i="6" s="1"/>
  <c r="V212" i="6"/>
  <c r="U213" i="6"/>
  <c r="V82" i="13"/>
  <c r="W82" i="13"/>
  <c r="X82" i="13" s="1"/>
  <c r="Y82" i="13" s="1"/>
  <c r="U83" i="13"/>
  <c r="V86" i="14"/>
  <c r="W86" i="14"/>
  <c r="X86" i="14" s="1"/>
  <c r="Y86" i="14" s="1"/>
  <c r="U87" i="14"/>
  <c r="V83" i="16"/>
  <c r="W83" i="16"/>
  <c r="X83" i="16" s="1"/>
  <c r="Y83" i="16" s="1"/>
  <c r="U84" i="16"/>
  <c r="W295" i="13"/>
  <c r="X295" i="13" s="1"/>
  <c r="Y295" i="13" s="1"/>
  <c r="V295" i="13"/>
  <c r="U296" i="13"/>
  <c r="W373" i="11"/>
  <c r="X373" i="11" s="1"/>
  <c r="Y373" i="11" s="1"/>
  <c r="V373" i="11"/>
  <c r="U374" i="11"/>
  <c r="V271" i="6"/>
  <c r="W271" i="6"/>
  <c r="X271" i="6" s="1"/>
  <c r="Y271" i="6" s="1"/>
  <c r="U272" i="6"/>
  <c r="V293" i="16"/>
  <c r="W293" i="16"/>
  <c r="X293" i="16" s="1"/>
  <c r="Y293" i="16" s="1"/>
  <c r="U294" i="16"/>
  <c r="W119" i="6"/>
  <c r="X119" i="6" s="1"/>
  <c r="Y119" i="6" s="1"/>
  <c r="V119" i="6"/>
  <c r="U120" i="6"/>
  <c r="W238" i="14"/>
  <c r="X238" i="14" s="1"/>
  <c r="Y238" i="14" s="1"/>
  <c r="V238" i="14"/>
  <c r="U239" i="14"/>
  <c r="V475" i="6"/>
  <c r="W475" i="6"/>
  <c r="X475" i="6" s="1"/>
  <c r="Y475" i="6" s="1"/>
  <c r="U476" i="6"/>
  <c r="V85" i="12"/>
  <c r="W85" i="12"/>
  <c r="X85" i="12" s="1"/>
  <c r="Y85" i="12" s="1"/>
  <c r="U86" i="12"/>
  <c r="W523" i="11"/>
  <c r="X523" i="11" s="1"/>
  <c r="Y523" i="11" s="1"/>
  <c r="V523" i="11"/>
  <c r="U524" i="11"/>
  <c r="V525" i="12"/>
  <c r="W525" i="12"/>
  <c r="X525" i="12" s="1"/>
  <c r="Y525" i="12" s="1"/>
  <c r="U526" i="12"/>
  <c r="V444" i="12"/>
  <c r="W444" i="12"/>
  <c r="X444" i="12" s="1"/>
  <c r="Y444" i="12" s="1"/>
  <c r="U445" i="12"/>
  <c r="W527" i="13"/>
  <c r="X527" i="13" s="1"/>
  <c r="Y527" i="13" s="1"/>
  <c r="V527" i="13"/>
  <c r="U528" i="13"/>
  <c r="V295" i="11"/>
  <c r="W295" i="11"/>
  <c r="X295" i="11" s="1"/>
  <c r="Y295" i="11" s="1"/>
  <c r="U296" i="11"/>
  <c r="W334" i="6"/>
  <c r="X334" i="6" s="1"/>
  <c r="Y334" i="6" s="1"/>
  <c r="V334" i="6"/>
  <c r="U335" i="6"/>
  <c r="W238" i="13"/>
  <c r="X238" i="13" s="1"/>
  <c r="Y238" i="13" s="1"/>
  <c r="V238" i="13"/>
  <c r="U239" i="13"/>
  <c r="W367" i="13"/>
  <c r="X367" i="13" s="1"/>
  <c r="Y367" i="13" s="1"/>
  <c r="V367" i="13"/>
  <c r="U368" i="13"/>
  <c r="W174" i="11"/>
  <c r="X174" i="11" s="1"/>
  <c r="Y174" i="11" s="1"/>
  <c r="V174" i="11"/>
  <c r="U175" i="11"/>
  <c r="V297" i="12"/>
  <c r="W297" i="12"/>
  <c r="X297" i="12" s="1"/>
  <c r="Y297" i="12" s="1"/>
  <c r="U298" i="12"/>
  <c r="V85" i="11"/>
  <c r="W85" i="11"/>
  <c r="X85" i="11" s="1"/>
  <c r="Y85" i="11" s="1"/>
  <c r="U86" i="11"/>
  <c r="Y189" i="18" l="1"/>
  <c r="Y190" i="18" s="1"/>
  <c r="V228" i="18"/>
  <c r="W228" i="18"/>
  <c r="X228" i="18" s="1"/>
  <c r="Y228" i="18" s="1"/>
  <c r="U229" i="18"/>
  <c r="V407" i="18"/>
  <c r="W407" i="18"/>
  <c r="X407" i="18" s="1"/>
  <c r="Y407" i="18" s="1"/>
  <c r="U408" i="18"/>
  <c r="V349" i="18"/>
  <c r="W349" i="18"/>
  <c r="X349" i="18" s="1"/>
  <c r="Y349" i="18" s="1"/>
  <c r="U350" i="18"/>
  <c r="V292" i="18"/>
  <c r="W292" i="18"/>
  <c r="X292" i="18" s="1"/>
  <c r="Y292" i="18" s="1"/>
  <c r="U293" i="18"/>
  <c r="Y247" i="17"/>
  <c r="W349" i="17"/>
  <c r="X349" i="17" s="1"/>
  <c r="Y349" i="17" s="1"/>
  <c r="V349" i="17"/>
  <c r="U350" i="17"/>
  <c r="V128" i="11"/>
  <c r="W128" i="11"/>
  <c r="X128" i="11" s="1"/>
  <c r="Y128" i="11" s="1"/>
  <c r="U129" i="11"/>
  <c r="U447" i="13"/>
  <c r="V446" i="13"/>
  <c r="W446" i="13"/>
  <c r="X446" i="13" s="1"/>
  <c r="Y446" i="13" s="1"/>
  <c r="W123" i="9"/>
  <c r="X123" i="9" s="1"/>
  <c r="Y123" i="9" s="1"/>
  <c r="V123" i="9"/>
  <c r="U124" i="9"/>
  <c r="V289" i="14"/>
  <c r="W289" i="14"/>
  <c r="X289" i="14" s="1"/>
  <c r="Y289" i="14" s="1"/>
  <c r="U290" i="14"/>
  <c r="U370" i="12"/>
  <c r="V369" i="12"/>
  <c r="W369" i="12"/>
  <c r="X369" i="12" s="1"/>
  <c r="Y369" i="12" s="1"/>
  <c r="U201" i="17"/>
  <c r="W200" i="17"/>
  <c r="X200" i="17" s="1"/>
  <c r="Y200" i="17" s="1"/>
  <c r="V200" i="17"/>
  <c r="U299" i="17"/>
  <c r="W298" i="17"/>
  <c r="X298" i="17" s="1"/>
  <c r="Y298" i="17" s="1"/>
  <c r="V298" i="17"/>
  <c r="V248" i="17"/>
  <c r="W248" i="17"/>
  <c r="X248" i="17" s="1"/>
  <c r="U249" i="17"/>
  <c r="V185" i="13"/>
  <c r="W185" i="13"/>
  <c r="X185" i="13" s="1"/>
  <c r="Y185" i="13" s="1"/>
  <c r="U186" i="13"/>
  <c r="W345" i="14"/>
  <c r="X345" i="14" s="1"/>
  <c r="Y345" i="14" s="1"/>
  <c r="V345" i="14"/>
  <c r="U346" i="14"/>
  <c r="U240" i="16"/>
  <c r="V239" i="16"/>
  <c r="W239" i="16"/>
  <c r="X239" i="16" s="1"/>
  <c r="Y239" i="16" s="1"/>
  <c r="W426" i="10"/>
  <c r="X426" i="10" s="1"/>
  <c r="Y426" i="10" s="1"/>
  <c r="V426" i="10"/>
  <c r="U427" i="10"/>
  <c r="U428" i="10" s="1"/>
  <c r="W428" i="10" s="1"/>
  <c r="X428" i="10" s="1"/>
  <c r="V201" i="16"/>
  <c r="V202" i="16" s="1"/>
  <c r="W201" i="16"/>
  <c r="X201" i="16" s="1"/>
  <c r="Y201" i="16" s="1"/>
  <c r="Y202" i="16" s="1"/>
  <c r="V242" i="12"/>
  <c r="W242" i="12"/>
  <c r="X242" i="12" s="1"/>
  <c r="Y242" i="12" s="1"/>
  <c r="U243" i="12"/>
  <c r="U334" i="7"/>
  <c r="V333" i="7"/>
  <c r="W333" i="7"/>
  <c r="X333" i="7" s="1"/>
  <c r="Y333" i="7" s="1"/>
  <c r="U401" i="7"/>
  <c r="V400" i="7"/>
  <c r="W400" i="7"/>
  <c r="X400" i="7" s="1"/>
  <c r="Y400" i="7" s="1"/>
  <c r="U473" i="7"/>
  <c r="V472" i="7"/>
  <c r="W472" i="7"/>
  <c r="X472" i="7" s="1"/>
  <c r="Y472" i="7" s="1"/>
  <c r="U236" i="11"/>
  <c r="W235" i="11"/>
  <c r="X235" i="11" s="1"/>
  <c r="Y235" i="11" s="1"/>
  <c r="V235" i="11"/>
  <c r="W169" i="9"/>
  <c r="X169" i="9" s="1"/>
  <c r="Y169" i="9" s="1"/>
  <c r="V169" i="9"/>
  <c r="U170" i="9"/>
  <c r="U167" i="7"/>
  <c r="W166" i="7"/>
  <c r="X166" i="7" s="1"/>
  <c r="Y166" i="7" s="1"/>
  <c r="V166" i="7"/>
  <c r="V356" i="10"/>
  <c r="W356" i="10"/>
  <c r="X356" i="10" s="1"/>
  <c r="Y356" i="10" s="1"/>
  <c r="U357" i="10"/>
  <c r="W211" i="8"/>
  <c r="X211" i="8" s="1"/>
  <c r="Y211" i="8" s="1"/>
  <c r="V211" i="8"/>
  <c r="U212" i="8"/>
  <c r="U269" i="7"/>
  <c r="V268" i="7"/>
  <c r="W268" i="7"/>
  <c r="X268" i="7" s="1"/>
  <c r="Y268" i="7" s="1"/>
  <c r="V163" i="8"/>
  <c r="W163" i="8"/>
  <c r="X163" i="8" s="1"/>
  <c r="Y163" i="8" s="1"/>
  <c r="U164" i="8"/>
  <c r="V289" i="10"/>
  <c r="W289" i="10"/>
  <c r="X289" i="10" s="1"/>
  <c r="Y289" i="10" s="1"/>
  <c r="U290" i="10"/>
  <c r="W503" i="10"/>
  <c r="X503" i="10" s="1"/>
  <c r="Y503" i="10" s="1"/>
  <c r="V503" i="10"/>
  <c r="U504" i="10"/>
  <c r="W229" i="10"/>
  <c r="X229" i="10" s="1"/>
  <c r="Y229" i="10" s="1"/>
  <c r="V229" i="10"/>
  <c r="U230" i="10"/>
  <c r="V131" i="10"/>
  <c r="W131" i="10"/>
  <c r="X131" i="10" s="1"/>
  <c r="Y131" i="10" s="1"/>
  <c r="U132" i="10"/>
  <c r="W179" i="10"/>
  <c r="X179" i="10" s="1"/>
  <c r="Y179" i="10" s="1"/>
  <c r="V179" i="10"/>
  <c r="U180" i="10"/>
  <c r="W488" i="9"/>
  <c r="X488" i="9" s="1"/>
  <c r="Y488" i="9" s="1"/>
  <c r="V488" i="9"/>
  <c r="U489" i="9"/>
  <c r="W412" i="9"/>
  <c r="X412" i="9" s="1"/>
  <c r="Y412" i="9" s="1"/>
  <c r="V412" i="9"/>
  <c r="U413" i="9"/>
  <c r="W281" i="9"/>
  <c r="X281" i="9" s="1"/>
  <c r="Y281" i="9" s="1"/>
  <c r="V281" i="9"/>
  <c r="U282" i="9"/>
  <c r="W84" i="9"/>
  <c r="X84" i="9" s="1"/>
  <c r="Y84" i="9" s="1"/>
  <c r="V84" i="9"/>
  <c r="U85" i="9"/>
  <c r="V352" i="9"/>
  <c r="W352" i="9"/>
  <c r="X352" i="9" s="1"/>
  <c r="Y352" i="9" s="1"/>
  <c r="U353" i="9"/>
  <c r="W224" i="9"/>
  <c r="X224" i="9" s="1"/>
  <c r="Y224" i="9" s="1"/>
  <c r="V224" i="9"/>
  <c r="U225" i="9"/>
  <c r="V123" i="8"/>
  <c r="W123" i="8"/>
  <c r="X123" i="8" s="1"/>
  <c r="Y123" i="8" s="1"/>
  <c r="U124" i="8"/>
  <c r="W334" i="8"/>
  <c r="X334" i="8" s="1"/>
  <c r="Y334" i="8" s="1"/>
  <c r="V334" i="8"/>
  <c r="U335" i="8"/>
  <c r="W274" i="8"/>
  <c r="X274" i="8" s="1"/>
  <c r="Y274" i="8" s="1"/>
  <c r="V274" i="8"/>
  <c r="U275" i="8"/>
  <c r="W473" i="8"/>
  <c r="X473" i="8" s="1"/>
  <c r="Y473" i="8" s="1"/>
  <c r="V473" i="8"/>
  <c r="U474" i="8"/>
  <c r="W399" i="8"/>
  <c r="X399" i="8" s="1"/>
  <c r="Y399" i="8" s="1"/>
  <c r="V399" i="8"/>
  <c r="U400" i="8"/>
  <c r="V217" i="7"/>
  <c r="W217" i="7"/>
  <c r="X217" i="7" s="1"/>
  <c r="Y217" i="7" s="1"/>
  <c r="W56" i="7"/>
  <c r="X56" i="7" s="1"/>
  <c r="Y56" i="7" s="1"/>
  <c r="V56" i="7"/>
  <c r="V87" i="17"/>
  <c r="V88" i="17" s="1"/>
  <c r="W87" i="17"/>
  <c r="X87" i="17" s="1"/>
  <c r="Y87" i="17" s="1"/>
  <c r="Y88" i="17" s="1"/>
  <c r="V401" i="6"/>
  <c r="U402" i="6"/>
  <c r="W401" i="6"/>
  <c r="X401" i="6" s="1"/>
  <c r="Y401" i="6" s="1"/>
  <c r="W415" i="17"/>
  <c r="X415" i="17" s="1"/>
  <c r="Y415" i="17" s="1"/>
  <c r="V415" i="17"/>
  <c r="U416" i="17"/>
  <c r="W137" i="13"/>
  <c r="X137" i="13" s="1"/>
  <c r="Y137" i="13" s="1"/>
  <c r="U138" i="13"/>
  <c r="V137" i="13"/>
  <c r="V86" i="11"/>
  <c r="W86" i="11"/>
  <c r="X86" i="11" s="1"/>
  <c r="Y86" i="11" s="1"/>
  <c r="U87" i="11"/>
  <c r="W175" i="11"/>
  <c r="X175" i="11" s="1"/>
  <c r="Y175" i="11" s="1"/>
  <c r="V175" i="11"/>
  <c r="U176" i="11"/>
  <c r="W445" i="12"/>
  <c r="X445" i="12" s="1"/>
  <c r="Y445" i="12" s="1"/>
  <c r="V445" i="12"/>
  <c r="U446" i="12"/>
  <c r="V239" i="14"/>
  <c r="W239" i="14"/>
  <c r="X239" i="14" s="1"/>
  <c r="Y239" i="14" s="1"/>
  <c r="U240" i="14"/>
  <c r="V239" i="13"/>
  <c r="W239" i="13"/>
  <c r="X239" i="13" s="1"/>
  <c r="Y239" i="13" s="1"/>
  <c r="U240" i="13"/>
  <c r="V86" i="12"/>
  <c r="W86" i="12"/>
  <c r="X86" i="12" s="1"/>
  <c r="Y86" i="12" s="1"/>
  <c r="U87" i="12"/>
  <c r="W127" i="12"/>
  <c r="X127" i="12" s="1"/>
  <c r="Y127" i="12" s="1"/>
  <c r="V127" i="12"/>
  <c r="U128" i="12"/>
  <c r="W84" i="16"/>
  <c r="X84" i="16" s="1"/>
  <c r="Y84" i="16" s="1"/>
  <c r="V84" i="16"/>
  <c r="U85" i="16"/>
  <c r="V526" i="12"/>
  <c r="W526" i="12"/>
  <c r="X526" i="12" s="1"/>
  <c r="Y526" i="12" s="1"/>
  <c r="U527" i="12"/>
  <c r="W120" i="6"/>
  <c r="X120" i="6" s="1"/>
  <c r="Y120" i="6" s="1"/>
  <c r="V120" i="6"/>
  <c r="U121" i="6"/>
  <c r="W83" i="13"/>
  <c r="X83" i="13" s="1"/>
  <c r="Y83" i="13" s="1"/>
  <c r="V83" i="13"/>
  <c r="U84" i="13"/>
  <c r="V411" i="16"/>
  <c r="W411" i="16"/>
  <c r="X411" i="16" s="1"/>
  <c r="Y411" i="16" s="1"/>
  <c r="U412" i="16"/>
  <c r="W158" i="17"/>
  <c r="X158" i="17" s="1"/>
  <c r="Y158" i="17" s="1"/>
  <c r="V158" i="17"/>
  <c r="U159" i="17"/>
  <c r="W335" i="6"/>
  <c r="X335" i="6" s="1"/>
  <c r="Y335" i="6" s="1"/>
  <c r="V335" i="6"/>
  <c r="U336" i="6"/>
  <c r="V213" i="6"/>
  <c r="W213" i="6"/>
  <c r="X213" i="6" s="1"/>
  <c r="Y213" i="6" s="1"/>
  <c r="U214" i="6"/>
  <c r="W442" i="11"/>
  <c r="X442" i="11" s="1"/>
  <c r="Y442" i="11" s="1"/>
  <c r="V442" i="11"/>
  <c r="U443" i="11"/>
  <c r="W298" i="12"/>
  <c r="X298" i="12" s="1"/>
  <c r="Y298" i="12" s="1"/>
  <c r="V298" i="12"/>
  <c r="U299" i="12"/>
  <c r="V528" i="13"/>
  <c r="W528" i="13"/>
  <c r="X528" i="13" s="1"/>
  <c r="Y528" i="13" s="1"/>
  <c r="U529" i="13"/>
  <c r="V296" i="13"/>
  <c r="W296" i="13"/>
  <c r="X296" i="13" s="1"/>
  <c r="Y296" i="13" s="1"/>
  <c r="U297" i="13"/>
  <c r="W87" i="14"/>
  <c r="X87" i="14" s="1"/>
  <c r="Y87" i="14" s="1"/>
  <c r="Y88" i="14" s="1"/>
  <c r="V87" i="14"/>
  <c r="V88" i="14" s="1"/>
  <c r="W351" i="16"/>
  <c r="X351" i="16" s="1"/>
  <c r="Y351" i="16" s="1"/>
  <c r="V351" i="16"/>
  <c r="U352" i="16"/>
  <c r="V413" i="14"/>
  <c r="W413" i="14"/>
  <c r="X413" i="14" s="1"/>
  <c r="Y413" i="14" s="1"/>
  <c r="U414" i="14"/>
  <c r="V368" i="13"/>
  <c r="W368" i="13"/>
  <c r="X368" i="13" s="1"/>
  <c r="Y368" i="13" s="1"/>
  <c r="U369" i="13"/>
  <c r="V524" i="11"/>
  <c r="W524" i="11"/>
  <c r="X524" i="11" s="1"/>
  <c r="Y524" i="11" s="1"/>
  <c r="U525" i="11"/>
  <c r="W294" i="16"/>
  <c r="X294" i="16" s="1"/>
  <c r="Y294" i="16" s="1"/>
  <c r="V294" i="16"/>
  <c r="U295" i="16"/>
  <c r="W178" i="12"/>
  <c r="X178" i="12" s="1"/>
  <c r="Y178" i="12" s="1"/>
  <c r="V178" i="12"/>
  <c r="U179" i="12"/>
  <c r="W296" i="11"/>
  <c r="X296" i="11" s="1"/>
  <c r="Y296" i="11" s="1"/>
  <c r="V296" i="11"/>
  <c r="U297" i="11"/>
  <c r="W476" i="6"/>
  <c r="X476" i="6" s="1"/>
  <c r="Y476" i="6" s="1"/>
  <c r="V476" i="6"/>
  <c r="U477" i="6"/>
  <c r="W272" i="6"/>
  <c r="X272" i="6" s="1"/>
  <c r="Y272" i="6" s="1"/>
  <c r="V272" i="6"/>
  <c r="U273" i="6"/>
  <c r="W374" i="11"/>
  <c r="X374" i="11" s="1"/>
  <c r="Y374" i="11" s="1"/>
  <c r="V374" i="11"/>
  <c r="U375" i="11"/>
  <c r="W158" i="16"/>
  <c r="X158" i="16" s="1"/>
  <c r="Y158" i="16" s="1"/>
  <c r="V158" i="16"/>
  <c r="U159" i="16"/>
  <c r="W201" i="14"/>
  <c r="X201" i="14" s="1"/>
  <c r="Y201" i="14" s="1"/>
  <c r="Y202" i="14" s="1"/>
  <c r="V201" i="14"/>
  <c r="V202" i="14" s="1"/>
  <c r="W168" i="6"/>
  <c r="X168" i="6" s="1"/>
  <c r="Y168" i="6" s="1"/>
  <c r="V168" i="6"/>
  <c r="U169" i="6"/>
  <c r="W229" i="18" l="1"/>
  <c r="X229" i="18" s="1"/>
  <c r="Y229" i="18" s="1"/>
  <c r="V229" i="18"/>
  <c r="U230" i="18"/>
  <c r="V408" i="18"/>
  <c r="W408" i="18"/>
  <c r="X408" i="18" s="1"/>
  <c r="Y408" i="18" s="1"/>
  <c r="V350" i="18"/>
  <c r="W350" i="18"/>
  <c r="X350" i="18" s="1"/>
  <c r="Y350" i="18" s="1"/>
  <c r="U351" i="18"/>
  <c r="V293" i="18"/>
  <c r="W293" i="18"/>
  <c r="X293" i="18" s="1"/>
  <c r="Y293" i="18" s="1"/>
  <c r="U294" i="18"/>
  <c r="Y248" i="17"/>
  <c r="U351" i="17"/>
  <c r="W350" i="17"/>
  <c r="X350" i="17" s="1"/>
  <c r="Y350" i="17" s="1"/>
  <c r="V350" i="17"/>
  <c r="U130" i="11"/>
  <c r="W129" i="11"/>
  <c r="X129" i="11" s="1"/>
  <c r="Y129" i="11" s="1"/>
  <c r="V129" i="11"/>
  <c r="W447" i="13"/>
  <c r="X447" i="13" s="1"/>
  <c r="Y447" i="13" s="1"/>
  <c r="V447" i="13"/>
  <c r="U448" i="13"/>
  <c r="V124" i="9"/>
  <c r="W124" i="9"/>
  <c r="X124" i="9" s="1"/>
  <c r="Y124" i="9" s="1"/>
  <c r="U125" i="9"/>
  <c r="W290" i="14"/>
  <c r="X290" i="14" s="1"/>
  <c r="Y290" i="14" s="1"/>
  <c r="V290" i="14"/>
  <c r="U291" i="14"/>
  <c r="V370" i="12"/>
  <c r="W370" i="12"/>
  <c r="X370" i="12" s="1"/>
  <c r="Y370" i="12" s="1"/>
  <c r="U371" i="12"/>
  <c r="W201" i="17"/>
  <c r="X201" i="17" s="1"/>
  <c r="Y201" i="17" s="1"/>
  <c r="Y202" i="17" s="1"/>
  <c r="V201" i="17"/>
  <c r="V202" i="17" s="1"/>
  <c r="U429" i="10"/>
  <c r="W429" i="10" s="1"/>
  <c r="X429" i="10" s="1"/>
  <c r="W249" i="17"/>
  <c r="X249" i="17" s="1"/>
  <c r="Y249" i="17" s="1"/>
  <c r="U250" i="17"/>
  <c r="V249" i="17"/>
  <c r="W299" i="17"/>
  <c r="X299" i="17" s="1"/>
  <c r="Y299" i="17" s="1"/>
  <c r="V299" i="17"/>
  <c r="U300" i="17"/>
  <c r="W186" i="13"/>
  <c r="X186" i="13" s="1"/>
  <c r="Y186" i="13" s="1"/>
  <c r="V186" i="13"/>
  <c r="U187" i="13"/>
  <c r="W240" i="16"/>
  <c r="X240" i="16" s="1"/>
  <c r="Y240" i="16" s="1"/>
  <c r="V240" i="16"/>
  <c r="U241" i="16"/>
  <c r="U347" i="14"/>
  <c r="V346" i="14"/>
  <c r="W346" i="14"/>
  <c r="X346" i="14" s="1"/>
  <c r="Y346" i="14" s="1"/>
  <c r="U270" i="7"/>
  <c r="V269" i="7"/>
  <c r="W269" i="7"/>
  <c r="X269" i="7" s="1"/>
  <c r="Y269" i="7" s="1"/>
  <c r="U402" i="7"/>
  <c r="W401" i="7"/>
  <c r="X401" i="7" s="1"/>
  <c r="Y401" i="7" s="1"/>
  <c r="V401" i="7"/>
  <c r="U213" i="8"/>
  <c r="W212" i="8"/>
  <c r="X212" i="8" s="1"/>
  <c r="Y212" i="8" s="1"/>
  <c r="V212" i="8"/>
  <c r="V236" i="11"/>
  <c r="U237" i="11"/>
  <c r="W236" i="11"/>
  <c r="X236" i="11" s="1"/>
  <c r="Y236" i="11" s="1"/>
  <c r="V164" i="8"/>
  <c r="U165" i="8"/>
  <c r="W164" i="8"/>
  <c r="X164" i="8" s="1"/>
  <c r="Y164" i="8" s="1"/>
  <c r="U335" i="7"/>
  <c r="V334" i="7"/>
  <c r="W334" i="7"/>
  <c r="X334" i="7" s="1"/>
  <c r="Y334" i="7" s="1"/>
  <c r="W427" i="10"/>
  <c r="X427" i="10" s="1"/>
  <c r="Y427" i="10" s="1"/>
  <c r="Y428" i="10" s="1"/>
  <c r="V427" i="10"/>
  <c r="V428" i="10" s="1"/>
  <c r="U168" i="7"/>
  <c r="V167" i="7"/>
  <c r="W167" i="7"/>
  <c r="X167" i="7" s="1"/>
  <c r="Y167" i="7" s="1"/>
  <c r="V170" i="9"/>
  <c r="W170" i="9"/>
  <c r="X170" i="9" s="1"/>
  <c r="Y170" i="9" s="1"/>
  <c r="U474" i="7"/>
  <c r="V473" i="7"/>
  <c r="W473" i="7"/>
  <c r="X473" i="7" s="1"/>
  <c r="Y473" i="7" s="1"/>
  <c r="W243" i="12"/>
  <c r="X243" i="12" s="1"/>
  <c r="Y243" i="12" s="1"/>
  <c r="U244" i="12"/>
  <c r="V243" i="12"/>
  <c r="W357" i="10"/>
  <c r="X357" i="10" s="1"/>
  <c r="Y357" i="10" s="1"/>
  <c r="V357" i="10"/>
  <c r="U358" i="10"/>
  <c r="U171" i="9"/>
  <c r="W132" i="10"/>
  <c r="X132" i="10" s="1"/>
  <c r="Y132" i="10" s="1"/>
  <c r="V132" i="10"/>
  <c r="U133" i="10"/>
  <c r="W180" i="10"/>
  <c r="X180" i="10" s="1"/>
  <c r="Y180" i="10" s="1"/>
  <c r="V180" i="10"/>
  <c r="U181" i="10"/>
  <c r="V230" i="10"/>
  <c r="W230" i="10"/>
  <c r="X230" i="10" s="1"/>
  <c r="Y230" i="10" s="1"/>
  <c r="U231" i="10"/>
  <c r="W290" i="10"/>
  <c r="X290" i="10" s="1"/>
  <c r="Y290" i="10" s="1"/>
  <c r="V290" i="10"/>
  <c r="U291" i="10"/>
  <c r="W504" i="10"/>
  <c r="X504" i="10" s="1"/>
  <c r="Y504" i="10" s="1"/>
  <c r="V504" i="10"/>
  <c r="U505" i="10"/>
  <c r="W225" i="9"/>
  <c r="X225" i="9" s="1"/>
  <c r="Y225" i="9" s="1"/>
  <c r="V225" i="9"/>
  <c r="U226" i="9"/>
  <c r="W85" i="9"/>
  <c r="X85" i="9" s="1"/>
  <c r="Y85" i="9" s="1"/>
  <c r="Y86" i="9" s="1"/>
  <c r="V85" i="9"/>
  <c r="V86" i="9" s="1"/>
  <c r="W353" i="9"/>
  <c r="X353" i="9" s="1"/>
  <c r="Y353" i="9" s="1"/>
  <c r="V353" i="9"/>
  <c r="U354" i="9"/>
  <c r="W282" i="9"/>
  <c r="X282" i="9" s="1"/>
  <c r="Y282" i="9" s="1"/>
  <c r="V282" i="9"/>
  <c r="U283" i="9"/>
  <c r="W489" i="9"/>
  <c r="X489" i="9" s="1"/>
  <c r="Y489" i="9" s="1"/>
  <c r="V489" i="9"/>
  <c r="U490" i="9"/>
  <c r="V413" i="9"/>
  <c r="W413" i="9"/>
  <c r="X413" i="9" s="1"/>
  <c r="Y413" i="9" s="1"/>
  <c r="U414" i="9"/>
  <c r="V400" i="8"/>
  <c r="W400" i="8"/>
  <c r="X400" i="8" s="1"/>
  <c r="Y400" i="8" s="1"/>
  <c r="U401" i="8"/>
  <c r="V275" i="8"/>
  <c r="W275" i="8"/>
  <c r="X275" i="8" s="1"/>
  <c r="Y275" i="8" s="1"/>
  <c r="U276" i="8"/>
  <c r="W474" i="8"/>
  <c r="X474" i="8" s="1"/>
  <c r="Y474" i="8" s="1"/>
  <c r="V474" i="8"/>
  <c r="U475" i="8"/>
  <c r="W335" i="8"/>
  <c r="X335" i="8" s="1"/>
  <c r="Y335" i="8" s="1"/>
  <c r="V335" i="8"/>
  <c r="U336" i="8"/>
  <c r="W124" i="8"/>
  <c r="X124" i="8" s="1"/>
  <c r="Y124" i="8" s="1"/>
  <c r="V124" i="8"/>
  <c r="U125" i="8"/>
  <c r="V218" i="7"/>
  <c r="W218" i="7"/>
  <c r="X218" i="7" s="1"/>
  <c r="Y218" i="7" s="1"/>
  <c r="V57" i="7"/>
  <c r="W57" i="7"/>
  <c r="X57" i="7" s="1"/>
  <c r="Y57" i="7" s="1"/>
  <c r="W402" i="6"/>
  <c r="X402" i="6" s="1"/>
  <c r="Y402" i="6" s="1"/>
  <c r="V402" i="6"/>
  <c r="U403" i="6"/>
  <c r="V138" i="13"/>
  <c r="V139" i="13" s="1"/>
  <c r="W138" i="13"/>
  <c r="X138" i="13" s="1"/>
  <c r="Y138" i="13" s="1"/>
  <c r="Y139" i="13" s="1"/>
  <c r="W416" i="17"/>
  <c r="X416" i="17" s="1"/>
  <c r="Y416" i="17" s="1"/>
  <c r="V416" i="17"/>
  <c r="U417" i="17"/>
  <c r="V297" i="11"/>
  <c r="W297" i="11"/>
  <c r="X297" i="11" s="1"/>
  <c r="Y297" i="11" s="1"/>
  <c r="U298" i="11"/>
  <c r="V84" i="13"/>
  <c r="W84" i="13"/>
  <c r="X84" i="13" s="1"/>
  <c r="Y84" i="13" s="1"/>
  <c r="U85" i="13"/>
  <c r="W85" i="16"/>
  <c r="X85" i="16" s="1"/>
  <c r="Y85" i="16" s="1"/>
  <c r="V85" i="16"/>
  <c r="U86" i="16"/>
  <c r="W240" i="13"/>
  <c r="X240" i="13" s="1"/>
  <c r="Y240" i="13" s="1"/>
  <c r="V240" i="13"/>
  <c r="U241" i="13"/>
  <c r="W169" i="6"/>
  <c r="X169" i="6" s="1"/>
  <c r="Y169" i="6" s="1"/>
  <c r="V169" i="6"/>
  <c r="U170" i="6"/>
  <c r="V297" i="13"/>
  <c r="W297" i="13"/>
  <c r="X297" i="13" s="1"/>
  <c r="Y297" i="13" s="1"/>
  <c r="U298" i="13"/>
  <c r="W369" i="13"/>
  <c r="X369" i="13" s="1"/>
  <c r="Y369" i="13" s="1"/>
  <c r="V369" i="13"/>
  <c r="U370" i="13"/>
  <c r="V299" i="12"/>
  <c r="W299" i="12"/>
  <c r="X299" i="12" s="1"/>
  <c r="Y299" i="12" s="1"/>
  <c r="U300" i="12"/>
  <c r="V159" i="17"/>
  <c r="V160" i="17" s="1"/>
  <c r="W159" i="17"/>
  <c r="X159" i="17" s="1"/>
  <c r="Y159" i="17" s="1"/>
  <c r="Y160" i="17" s="1"/>
  <c r="V176" i="11"/>
  <c r="W176" i="11"/>
  <c r="X176" i="11" s="1"/>
  <c r="Y176" i="11" s="1"/>
  <c r="U177" i="11"/>
  <c r="W273" i="6"/>
  <c r="X273" i="6" s="1"/>
  <c r="Y273" i="6" s="1"/>
  <c r="V273" i="6"/>
  <c r="U274" i="6"/>
  <c r="W352" i="16"/>
  <c r="X352" i="16" s="1"/>
  <c r="Y352" i="16" s="1"/>
  <c r="V352" i="16"/>
  <c r="U353" i="16"/>
  <c r="W214" i="6"/>
  <c r="X214" i="6" s="1"/>
  <c r="Y214" i="6" s="1"/>
  <c r="V214" i="6"/>
  <c r="U215" i="6"/>
  <c r="W121" i="6"/>
  <c r="X121" i="6" s="1"/>
  <c r="Y121" i="6" s="1"/>
  <c r="V121" i="6"/>
  <c r="U122" i="6"/>
  <c r="W159" i="16"/>
  <c r="X159" i="16" s="1"/>
  <c r="Y159" i="16" s="1"/>
  <c r="Y160" i="16" s="1"/>
  <c r="V159" i="16"/>
  <c r="V160" i="16" s="1"/>
  <c r="W295" i="16"/>
  <c r="X295" i="16" s="1"/>
  <c r="Y295" i="16" s="1"/>
  <c r="V295" i="16"/>
  <c r="U296" i="16"/>
  <c r="V128" i="12"/>
  <c r="W128" i="12"/>
  <c r="X128" i="12" s="1"/>
  <c r="Y128" i="12" s="1"/>
  <c r="U129" i="12"/>
  <c r="V240" i="14"/>
  <c r="W240" i="14"/>
  <c r="X240" i="14" s="1"/>
  <c r="Y240" i="14" s="1"/>
  <c r="U241" i="14"/>
  <c r="V477" i="6"/>
  <c r="W477" i="6"/>
  <c r="X477" i="6" s="1"/>
  <c r="Y477" i="6" s="1"/>
  <c r="U478" i="6"/>
  <c r="W414" i="14"/>
  <c r="X414" i="14" s="1"/>
  <c r="Y414" i="14" s="1"/>
  <c r="V414" i="14"/>
  <c r="U415" i="14"/>
  <c r="V443" i="11"/>
  <c r="W443" i="11"/>
  <c r="X443" i="11" s="1"/>
  <c r="Y443" i="11" s="1"/>
  <c r="U444" i="11"/>
  <c r="W412" i="16"/>
  <c r="X412" i="16" s="1"/>
  <c r="Y412" i="16" s="1"/>
  <c r="V412" i="16"/>
  <c r="U413" i="16"/>
  <c r="W87" i="12"/>
  <c r="X87" i="12" s="1"/>
  <c r="Y87" i="12" s="1"/>
  <c r="Y88" i="12" s="1"/>
  <c r="V87" i="12"/>
  <c r="V88" i="12" s="1"/>
  <c r="V87" i="11"/>
  <c r="V88" i="11" s="1"/>
  <c r="W87" i="11"/>
  <c r="X87" i="11" s="1"/>
  <c r="Y87" i="11" s="1"/>
  <c r="Y88" i="11" s="1"/>
  <c r="W179" i="12"/>
  <c r="X179" i="12" s="1"/>
  <c r="Y179" i="12" s="1"/>
  <c r="V179" i="12"/>
  <c r="U180" i="12"/>
  <c r="V527" i="12"/>
  <c r="W527" i="12"/>
  <c r="X527" i="12" s="1"/>
  <c r="Y527" i="12" s="1"/>
  <c r="U528" i="12"/>
  <c r="V375" i="11"/>
  <c r="W375" i="11"/>
  <c r="X375" i="11" s="1"/>
  <c r="Y375" i="11" s="1"/>
  <c r="U376" i="11"/>
  <c r="W525" i="11"/>
  <c r="X525" i="11" s="1"/>
  <c r="Y525" i="11" s="1"/>
  <c r="V525" i="11"/>
  <c r="U526" i="11"/>
  <c r="V529" i="13"/>
  <c r="W529" i="13"/>
  <c r="X529" i="13" s="1"/>
  <c r="Y529" i="13" s="1"/>
  <c r="U530" i="13"/>
  <c r="W336" i="6"/>
  <c r="X336" i="6" s="1"/>
  <c r="Y336" i="6" s="1"/>
  <c r="V336" i="6"/>
  <c r="U337" i="6"/>
  <c r="V446" i="12"/>
  <c r="W446" i="12"/>
  <c r="X446" i="12" s="1"/>
  <c r="Y446" i="12" s="1"/>
  <c r="U447" i="12"/>
  <c r="V230" i="18" l="1"/>
  <c r="W230" i="18"/>
  <c r="X230" i="18" s="1"/>
  <c r="Y230" i="18" s="1"/>
  <c r="U231" i="18"/>
  <c r="V351" i="18"/>
  <c r="W351" i="18"/>
  <c r="X351" i="18" s="1"/>
  <c r="Y351" i="18" s="1"/>
  <c r="U352" i="18"/>
  <c r="V294" i="18"/>
  <c r="W294" i="18"/>
  <c r="X294" i="18" s="1"/>
  <c r="Y294" i="18" s="1"/>
  <c r="U295" i="18"/>
  <c r="V351" i="17"/>
  <c r="U352" i="17"/>
  <c r="W351" i="17"/>
  <c r="X351" i="17" s="1"/>
  <c r="Y351" i="17" s="1"/>
  <c r="W130" i="11"/>
  <c r="X130" i="11" s="1"/>
  <c r="Y130" i="11" s="1"/>
  <c r="V130" i="11"/>
  <c r="U131" i="11"/>
  <c r="U430" i="10"/>
  <c r="W430" i="10" s="1"/>
  <c r="X430" i="10" s="1"/>
  <c r="V448" i="13"/>
  <c r="W448" i="13"/>
  <c r="X448" i="13" s="1"/>
  <c r="Y448" i="13" s="1"/>
  <c r="U449" i="13"/>
  <c r="W125" i="9"/>
  <c r="X125" i="9" s="1"/>
  <c r="Y125" i="9" s="1"/>
  <c r="V125" i="9"/>
  <c r="U126" i="9"/>
  <c r="V291" i="14"/>
  <c r="W291" i="14"/>
  <c r="X291" i="14" s="1"/>
  <c r="Y291" i="14" s="1"/>
  <c r="U292" i="14"/>
  <c r="V429" i="10"/>
  <c r="V371" i="12"/>
  <c r="W371" i="12"/>
  <c r="X371" i="12" s="1"/>
  <c r="Y371" i="12" s="1"/>
  <c r="U372" i="12"/>
  <c r="V300" i="17"/>
  <c r="W300" i="17"/>
  <c r="X300" i="17" s="1"/>
  <c r="Y300" i="17" s="1"/>
  <c r="U301" i="17"/>
  <c r="V250" i="17"/>
  <c r="W250" i="17"/>
  <c r="X250" i="17" s="1"/>
  <c r="Y250" i="17" s="1"/>
  <c r="U251" i="17"/>
  <c r="V187" i="13"/>
  <c r="W187" i="13"/>
  <c r="X187" i="13" s="1"/>
  <c r="Y187" i="13" s="1"/>
  <c r="U188" i="13"/>
  <c r="W347" i="14"/>
  <c r="X347" i="14" s="1"/>
  <c r="Y347" i="14" s="1"/>
  <c r="V347" i="14"/>
  <c r="U348" i="14"/>
  <c r="V241" i="16"/>
  <c r="W241" i="16"/>
  <c r="X241" i="16" s="1"/>
  <c r="Y241" i="16" s="1"/>
  <c r="U242" i="16"/>
  <c r="V358" i="10"/>
  <c r="W358" i="10"/>
  <c r="X358" i="10" s="1"/>
  <c r="Y358" i="10" s="1"/>
  <c r="U359" i="10"/>
  <c r="U475" i="7"/>
  <c r="W474" i="7"/>
  <c r="X474" i="7" s="1"/>
  <c r="Y474" i="7" s="1"/>
  <c r="V474" i="7"/>
  <c r="W237" i="11"/>
  <c r="X237" i="11" s="1"/>
  <c r="Y237" i="11" s="1"/>
  <c r="V237" i="11"/>
  <c r="U238" i="11"/>
  <c r="Y429" i="10"/>
  <c r="U336" i="7"/>
  <c r="V335" i="7"/>
  <c r="W335" i="7"/>
  <c r="X335" i="7" s="1"/>
  <c r="Y335" i="7" s="1"/>
  <c r="U403" i="7"/>
  <c r="V402" i="7"/>
  <c r="W402" i="7"/>
  <c r="X402" i="7" s="1"/>
  <c r="Y402" i="7" s="1"/>
  <c r="W171" i="9"/>
  <c r="X171" i="9" s="1"/>
  <c r="Y171" i="9" s="1"/>
  <c r="V171" i="9"/>
  <c r="U172" i="9"/>
  <c r="V244" i="12"/>
  <c r="W244" i="12"/>
  <c r="X244" i="12" s="1"/>
  <c r="Y244" i="12" s="1"/>
  <c r="U245" i="12"/>
  <c r="V165" i="8"/>
  <c r="W165" i="8"/>
  <c r="X165" i="8" s="1"/>
  <c r="Y165" i="8" s="1"/>
  <c r="U166" i="8"/>
  <c r="U214" i="8"/>
  <c r="V213" i="8"/>
  <c r="W213" i="8"/>
  <c r="X213" i="8" s="1"/>
  <c r="Y213" i="8" s="1"/>
  <c r="U169" i="7"/>
  <c r="V168" i="7"/>
  <c r="W168" i="7"/>
  <c r="X168" i="7" s="1"/>
  <c r="Y168" i="7" s="1"/>
  <c r="U271" i="7"/>
  <c r="W270" i="7"/>
  <c r="X270" i="7" s="1"/>
  <c r="Y270" i="7" s="1"/>
  <c r="V270" i="7"/>
  <c r="W291" i="10"/>
  <c r="X291" i="10" s="1"/>
  <c r="Y291" i="10" s="1"/>
  <c r="V291" i="10"/>
  <c r="U292" i="10"/>
  <c r="W505" i="10"/>
  <c r="X505" i="10" s="1"/>
  <c r="Y505" i="10" s="1"/>
  <c r="V505" i="10"/>
  <c r="U506" i="10"/>
  <c r="W231" i="10"/>
  <c r="X231" i="10" s="1"/>
  <c r="Y231" i="10" s="1"/>
  <c r="V231" i="10"/>
  <c r="U232" i="10"/>
  <c r="W133" i="10"/>
  <c r="X133" i="10" s="1"/>
  <c r="Y133" i="10" s="1"/>
  <c r="V133" i="10"/>
  <c r="U134" i="10"/>
  <c r="W181" i="10"/>
  <c r="X181" i="10" s="1"/>
  <c r="Y181" i="10" s="1"/>
  <c r="V181" i="10"/>
  <c r="U182" i="10"/>
  <c r="W414" i="9"/>
  <c r="X414" i="9" s="1"/>
  <c r="Y414" i="9" s="1"/>
  <c r="V414" i="9"/>
  <c r="U415" i="9"/>
  <c r="W283" i="9"/>
  <c r="X283" i="9" s="1"/>
  <c r="Y283" i="9" s="1"/>
  <c r="V283" i="9"/>
  <c r="U284" i="9"/>
  <c r="V354" i="9"/>
  <c r="W354" i="9"/>
  <c r="X354" i="9" s="1"/>
  <c r="Y354" i="9" s="1"/>
  <c r="U355" i="9"/>
  <c r="V226" i="9"/>
  <c r="W226" i="9"/>
  <c r="X226" i="9" s="1"/>
  <c r="Y226" i="9" s="1"/>
  <c r="U227" i="9"/>
  <c r="W490" i="9"/>
  <c r="X490" i="9" s="1"/>
  <c r="Y490" i="9" s="1"/>
  <c r="V490" i="9"/>
  <c r="U491" i="9"/>
  <c r="W125" i="8"/>
  <c r="X125" i="8" s="1"/>
  <c r="Y125" i="8" s="1"/>
  <c r="V125" i="8"/>
  <c r="U126" i="8"/>
  <c r="W336" i="8"/>
  <c r="X336" i="8" s="1"/>
  <c r="Y336" i="8" s="1"/>
  <c r="V336" i="8"/>
  <c r="U337" i="8"/>
  <c r="W276" i="8"/>
  <c r="X276" i="8" s="1"/>
  <c r="Y276" i="8" s="1"/>
  <c r="V276" i="8"/>
  <c r="U277" i="8"/>
  <c r="W475" i="8"/>
  <c r="X475" i="8" s="1"/>
  <c r="Y475" i="8" s="1"/>
  <c r="V475" i="8"/>
  <c r="U476" i="8"/>
  <c r="W401" i="8"/>
  <c r="X401" i="8" s="1"/>
  <c r="Y401" i="8" s="1"/>
  <c r="V401" i="8"/>
  <c r="U402" i="8"/>
  <c r="V219" i="7"/>
  <c r="W219" i="7"/>
  <c r="X219" i="7" s="1"/>
  <c r="Y219" i="7" s="1"/>
  <c r="W58" i="7"/>
  <c r="X58" i="7" s="1"/>
  <c r="Y58" i="7" s="1"/>
  <c r="V58" i="7"/>
  <c r="U418" i="17"/>
  <c r="V417" i="17"/>
  <c r="W417" i="17"/>
  <c r="X417" i="17" s="1"/>
  <c r="Y417" i="17" s="1"/>
  <c r="U404" i="6"/>
  <c r="V403" i="6"/>
  <c r="W403" i="6"/>
  <c r="X403" i="6" s="1"/>
  <c r="Y403" i="6" s="1"/>
  <c r="W376" i="11"/>
  <c r="X376" i="11" s="1"/>
  <c r="Y376" i="11" s="1"/>
  <c r="V376" i="11"/>
  <c r="U377" i="11"/>
  <c r="W215" i="6"/>
  <c r="X215" i="6" s="1"/>
  <c r="Y215" i="6" s="1"/>
  <c r="V215" i="6"/>
  <c r="U216" i="6"/>
  <c r="W300" i="12"/>
  <c r="X300" i="12" s="1"/>
  <c r="Y300" i="12" s="1"/>
  <c r="V300" i="12"/>
  <c r="U301" i="12"/>
  <c r="V528" i="12"/>
  <c r="W528" i="12"/>
  <c r="X528" i="12" s="1"/>
  <c r="Y528" i="12" s="1"/>
  <c r="U529" i="12"/>
  <c r="V444" i="11"/>
  <c r="W444" i="11"/>
  <c r="X444" i="11" s="1"/>
  <c r="Y444" i="11" s="1"/>
  <c r="U445" i="11"/>
  <c r="V296" i="16"/>
  <c r="W296" i="16"/>
  <c r="X296" i="16" s="1"/>
  <c r="Y296" i="16" s="1"/>
  <c r="U297" i="16"/>
  <c r="W274" i="6"/>
  <c r="X274" i="6" s="1"/>
  <c r="Y274" i="6" s="1"/>
  <c r="V274" i="6"/>
  <c r="U275" i="6"/>
  <c r="W86" i="16"/>
  <c r="X86" i="16" s="1"/>
  <c r="Y86" i="16" s="1"/>
  <c r="V86" i="16"/>
  <c r="U87" i="16"/>
  <c r="W180" i="12"/>
  <c r="X180" i="12" s="1"/>
  <c r="Y180" i="12" s="1"/>
  <c r="V180" i="12"/>
  <c r="U181" i="12"/>
  <c r="W241" i="14"/>
  <c r="X241" i="14" s="1"/>
  <c r="Y241" i="14" s="1"/>
  <c r="V241" i="14"/>
  <c r="U242" i="14"/>
  <c r="W298" i="13"/>
  <c r="X298" i="13" s="1"/>
  <c r="Y298" i="13" s="1"/>
  <c r="V298" i="13"/>
  <c r="U299" i="13"/>
  <c r="V353" i="16"/>
  <c r="W353" i="16"/>
  <c r="X353" i="16" s="1"/>
  <c r="Y353" i="16" s="1"/>
  <c r="U354" i="16"/>
  <c r="V370" i="13"/>
  <c r="W370" i="13"/>
  <c r="X370" i="13" s="1"/>
  <c r="Y370" i="13" s="1"/>
  <c r="U371" i="13"/>
  <c r="V170" i="6"/>
  <c r="W170" i="6"/>
  <c r="X170" i="6" s="1"/>
  <c r="Y170" i="6" s="1"/>
  <c r="U171" i="6"/>
  <c r="V530" i="13"/>
  <c r="W530" i="13"/>
  <c r="X530" i="13" s="1"/>
  <c r="Y530" i="13" s="1"/>
  <c r="U531" i="13"/>
  <c r="V415" i="14"/>
  <c r="W415" i="14"/>
  <c r="X415" i="14" s="1"/>
  <c r="Y415" i="14" s="1"/>
  <c r="U416" i="14"/>
  <c r="V177" i="11"/>
  <c r="W177" i="11"/>
  <c r="X177" i="11" s="1"/>
  <c r="Y177" i="11" s="1"/>
  <c r="U178" i="11"/>
  <c r="W85" i="13"/>
  <c r="X85" i="13" s="1"/>
  <c r="Y85" i="13" s="1"/>
  <c r="V85" i="13"/>
  <c r="U86" i="13"/>
  <c r="V526" i="11"/>
  <c r="W526" i="11"/>
  <c r="X526" i="11" s="1"/>
  <c r="Y526" i="11" s="1"/>
  <c r="U527" i="11"/>
  <c r="V129" i="12"/>
  <c r="W129" i="12"/>
  <c r="X129" i="12" s="1"/>
  <c r="Y129" i="12" s="1"/>
  <c r="U130" i="12"/>
  <c r="W122" i="6"/>
  <c r="X122" i="6" s="1"/>
  <c r="Y122" i="6" s="1"/>
  <c r="V122" i="6"/>
  <c r="U123" i="6"/>
  <c r="V298" i="11"/>
  <c r="W298" i="11"/>
  <c r="X298" i="11" s="1"/>
  <c r="Y298" i="11" s="1"/>
  <c r="U299" i="11"/>
  <c r="W447" i="12"/>
  <c r="X447" i="12" s="1"/>
  <c r="Y447" i="12" s="1"/>
  <c r="V447" i="12"/>
  <c r="U448" i="12"/>
  <c r="V413" i="16"/>
  <c r="W413" i="16"/>
  <c r="X413" i="16" s="1"/>
  <c r="Y413" i="16" s="1"/>
  <c r="U414" i="16"/>
  <c r="W241" i="13"/>
  <c r="X241" i="13" s="1"/>
  <c r="Y241" i="13" s="1"/>
  <c r="V241" i="13"/>
  <c r="U242" i="13"/>
  <c r="W337" i="6"/>
  <c r="X337" i="6" s="1"/>
  <c r="Y337" i="6" s="1"/>
  <c r="V337" i="6"/>
  <c r="U338" i="6"/>
  <c r="W478" i="6"/>
  <c r="X478" i="6" s="1"/>
  <c r="Y478" i="6" s="1"/>
  <c r="V478" i="6"/>
  <c r="U479" i="6"/>
  <c r="W231" i="18" l="1"/>
  <c r="X231" i="18" s="1"/>
  <c r="Y231" i="18" s="1"/>
  <c r="V231" i="18"/>
  <c r="U232" i="18"/>
  <c r="V352" i="18"/>
  <c r="W352" i="18"/>
  <c r="X352" i="18" s="1"/>
  <c r="Y352" i="18" s="1"/>
  <c r="U353" i="18"/>
  <c r="V295" i="18"/>
  <c r="W295" i="18"/>
  <c r="X295" i="18" s="1"/>
  <c r="Y295" i="18" s="1"/>
  <c r="U296" i="18"/>
  <c r="V352" i="17"/>
  <c r="U353" i="17"/>
  <c r="W352" i="17"/>
  <c r="X352" i="17" s="1"/>
  <c r="Y352" i="17" s="1"/>
  <c r="W131" i="11"/>
  <c r="X131" i="11" s="1"/>
  <c r="Y131" i="11" s="1"/>
  <c r="U132" i="11"/>
  <c r="V131" i="11"/>
  <c r="Y430" i="10"/>
  <c r="U431" i="10"/>
  <c r="U432" i="10" s="1"/>
  <c r="V430" i="10"/>
  <c r="V449" i="13"/>
  <c r="W449" i="13"/>
  <c r="X449" i="13" s="1"/>
  <c r="Y449" i="13" s="1"/>
  <c r="U450" i="13"/>
  <c r="W126" i="9"/>
  <c r="X126" i="9" s="1"/>
  <c r="Y126" i="9" s="1"/>
  <c r="V126" i="9"/>
  <c r="U127" i="9"/>
  <c r="W292" i="14"/>
  <c r="X292" i="14" s="1"/>
  <c r="Y292" i="14" s="1"/>
  <c r="V292" i="14"/>
  <c r="U293" i="14"/>
  <c r="V372" i="12"/>
  <c r="W372" i="12"/>
  <c r="X372" i="12" s="1"/>
  <c r="Y372" i="12" s="1"/>
  <c r="U373" i="12"/>
  <c r="W251" i="17"/>
  <c r="X251" i="17" s="1"/>
  <c r="Y251" i="17" s="1"/>
  <c r="V251" i="17"/>
  <c r="U252" i="17"/>
  <c r="W301" i="17"/>
  <c r="X301" i="17" s="1"/>
  <c r="Y301" i="17" s="1"/>
  <c r="V301" i="17"/>
  <c r="U302" i="17"/>
  <c r="U189" i="13"/>
  <c r="W188" i="13"/>
  <c r="X188" i="13" s="1"/>
  <c r="Y188" i="13" s="1"/>
  <c r="V188" i="13"/>
  <c r="U243" i="16"/>
  <c r="W242" i="16"/>
  <c r="X242" i="16" s="1"/>
  <c r="Y242" i="16" s="1"/>
  <c r="V242" i="16"/>
  <c r="U349" i="14"/>
  <c r="V348" i="14"/>
  <c r="W348" i="14"/>
  <c r="X348" i="14" s="1"/>
  <c r="Y348" i="14" s="1"/>
  <c r="U476" i="7"/>
  <c r="W475" i="7"/>
  <c r="X475" i="7" s="1"/>
  <c r="Y475" i="7" s="1"/>
  <c r="V475" i="7"/>
  <c r="U272" i="7"/>
  <c r="V271" i="7"/>
  <c r="W271" i="7"/>
  <c r="X271" i="7" s="1"/>
  <c r="Y271" i="7" s="1"/>
  <c r="W172" i="9"/>
  <c r="X172" i="9" s="1"/>
  <c r="Y172" i="9" s="1"/>
  <c r="V172" i="9"/>
  <c r="U173" i="9"/>
  <c r="U337" i="7"/>
  <c r="V336" i="7"/>
  <c r="W336" i="7"/>
  <c r="X336" i="7" s="1"/>
  <c r="Y336" i="7" s="1"/>
  <c r="V214" i="8"/>
  <c r="U215" i="8"/>
  <c r="W214" i="8"/>
  <c r="X214" i="8" s="1"/>
  <c r="Y214" i="8" s="1"/>
  <c r="V166" i="8"/>
  <c r="W166" i="8"/>
  <c r="X166" i="8" s="1"/>
  <c r="Y166" i="8" s="1"/>
  <c r="U167" i="8"/>
  <c r="W238" i="11"/>
  <c r="X238" i="11" s="1"/>
  <c r="Y238" i="11" s="1"/>
  <c r="V238" i="11"/>
  <c r="U239" i="11"/>
  <c r="V359" i="10"/>
  <c r="W359" i="10"/>
  <c r="X359" i="10" s="1"/>
  <c r="Y359" i="10" s="1"/>
  <c r="W245" i="12"/>
  <c r="X245" i="12" s="1"/>
  <c r="Y245" i="12" s="1"/>
  <c r="V245" i="12"/>
  <c r="U246" i="12"/>
  <c r="U404" i="7"/>
  <c r="V403" i="7"/>
  <c r="W403" i="7"/>
  <c r="X403" i="7" s="1"/>
  <c r="Y403" i="7" s="1"/>
  <c r="U170" i="7"/>
  <c r="W169" i="7"/>
  <c r="X169" i="7" s="1"/>
  <c r="Y169" i="7" s="1"/>
  <c r="V169" i="7"/>
  <c r="U360" i="10"/>
  <c r="W134" i="10"/>
  <c r="X134" i="10" s="1"/>
  <c r="Y134" i="10" s="1"/>
  <c r="V134" i="10"/>
  <c r="U135" i="10"/>
  <c r="W182" i="10"/>
  <c r="X182" i="10" s="1"/>
  <c r="Y182" i="10" s="1"/>
  <c r="V182" i="10"/>
  <c r="U183" i="10"/>
  <c r="V232" i="10"/>
  <c r="W232" i="10"/>
  <c r="X232" i="10" s="1"/>
  <c r="Y232" i="10" s="1"/>
  <c r="U233" i="10"/>
  <c r="W292" i="10"/>
  <c r="X292" i="10" s="1"/>
  <c r="Y292" i="10" s="1"/>
  <c r="V292" i="10"/>
  <c r="U293" i="10"/>
  <c r="W506" i="10"/>
  <c r="X506" i="10" s="1"/>
  <c r="Y506" i="10" s="1"/>
  <c r="V506" i="10"/>
  <c r="U507" i="10"/>
  <c r="W355" i="9"/>
  <c r="X355" i="9" s="1"/>
  <c r="Y355" i="9" s="1"/>
  <c r="V355" i="9"/>
  <c r="U356" i="9"/>
  <c r="W284" i="9"/>
  <c r="X284" i="9" s="1"/>
  <c r="Y284" i="9" s="1"/>
  <c r="V284" i="9"/>
  <c r="U285" i="9"/>
  <c r="W491" i="9"/>
  <c r="X491" i="9" s="1"/>
  <c r="Y491" i="9" s="1"/>
  <c r="V491" i="9"/>
  <c r="U492" i="9"/>
  <c r="W415" i="9"/>
  <c r="X415" i="9" s="1"/>
  <c r="Y415" i="9" s="1"/>
  <c r="V415" i="9"/>
  <c r="U416" i="9"/>
  <c r="W227" i="9"/>
  <c r="X227" i="9" s="1"/>
  <c r="Y227" i="9" s="1"/>
  <c r="V227" i="9"/>
  <c r="U228" i="9"/>
  <c r="W476" i="8"/>
  <c r="X476" i="8" s="1"/>
  <c r="Y476" i="8" s="1"/>
  <c r="V476" i="8"/>
  <c r="U477" i="8"/>
  <c r="W337" i="8"/>
  <c r="X337" i="8" s="1"/>
  <c r="Y337" i="8" s="1"/>
  <c r="V337" i="8"/>
  <c r="U338" i="8"/>
  <c r="W126" i="8"/>
  <c r="X126" i="8" s="1"/>
  <c r="Y126" i="8" s="1"/>
  <c r="Y127" i="8" s="1"/>
  <c r="V126" i="8"/>
  <c r="V127" i="8" s="1"/>
  <c r="W402" i="8"/>
  <c r="X402" i="8" s="1"/>
  <c r="Y402" i="8" s="1"/>
  <c r="V402" i="8"/>
  <c r="U403" i="8"/>
  <c r="W277" i="8"/>
  <c r="X277" i="8" s="1"/>
  <c r="Y277" i="8" s="1"/>
  <c r="V277" i="8"/>
  <c r="U278" i="8"/>
  <c r="V220" i="7"/>
  <c r="W220" i="7"/>
  <c r="X220" i="7" s="1"/>
  <c r="Y220" i="7" s="1"/>
  <c r="V59" i="7"/>
  <c r="W59" i="7"/>
  <c r="X59" i="7" s="1"/>
  <c r="Y59" i="7" s="1"/>
  <c r="V418" i="17"/>
  <c r="W418" i="17"/>
  <c r="X418" i="17" s="1"/>
  <c r="Y418" i="17" s="1"/>
  <c r="U419" i="17"/>
  <c r="V404" i="6"/>
  <c r="W404" i="6"/>
  <c r="X404" i="6" s="1"/>
  <c r="Y404" i="6" s="1"/>
  <c r="U405" i="6"/>
  <c r="W338" i="6"/>
  <c r="X338" i="6" s="1"/>
  <c r="Y338" i="6" s="1"/>
  <c r="V338" i="6"/>
  <c r="U339" i="6"/>
  <c r="W299" i="11"/>
  <c r="X299" i="11" s="1"/>
  <c r="Y299" i="11" s="1"/>
  <c r="V299" i="11"/>
  <c r="U300" i="11"/>
  <c r="W371" i="13"/>
  <c r="X371" i="13" s="1"/>
  <c r="Y371" i="13" s="1"/>
  <c r="V371" i="13"/>
  <c r="U372" i="13"/>
  <c r="V529" i="12"/>
  <c r="W529" i="12"/>
  <c r="X529" i="12" s="1"/>
  <c r="Y529" i="12" s="1"/>
  <c r="U530" i="12"/>
  <c r="V123" i="6"/>
  <c r="W123" i="6"/>
  <c r="X123" i="6" s="1"/>
  <c r="Y123" i="6" s="1"/>
  <c r="U124" i="6"/>
  <c r="W416" i="14"/>
  <c r="X416" i="14" s="1"/>
  <c r="Y416" i="14" s="1"/>
  <c r="V416" i="14"/>
  <c r="U417" i="14"/>
  <c r="V87" i="16"/>
  <c r="V88" i="16" s="1"/>
  <c r="W87" i="16"/>
  <c r="X87" i="16" s="1"/>
  <c r="Y87" i="16" s="1"/>
  <c r="Y88" i="16" s="1"/>
  <c r="V301" i="12"/>
  <c r="W301" i="12"/>
  <c r="X301" i="12" s="1"/>
  <c r="Y301" i="12" s="1"/>
  <c r="U302" i="12"/>
  <c r="V479" i="6"/>
  <c r="W479" i="6"/>
  <c r="X479" i="6" s="1"/>
  <c r="Y479" i="6" s="1"/>
  <c r="U480" i="6"/>
  <c r="W527" i="11"/>
  <c r="X527" i="11" s="1"/>
  <c r="Y527" i="11" s="1"/>
  <c r="V527" i="11"/>
  <c r="U528" i="11"/>
  <c r="V531" i="13"/>
  <c r="W531" i="13"/>
  <c r="X531" i="13" s="1"/>
  <c r="Y531" i="13" s="1"/>
  <c r="U532" i="13"/>
  <c r="W299" i="13"/>
  <c r="X299" i="13" s="1"/>
  <c r="Y299" i="13" s="1"/>
  <c r="V299" i="13"/>
  <c r="U300" i="13"/>
  <c r="W297" i="16"/>
  <c r="X297" i="16" s="1"/>
  <c r="Y297" i="16" s="1"/>
  <c r="V297" i="16"/>
  <c r="U298" i="16"/>
  <c r="W178" i="11"/>
  <c r="X178" i="11" s="1"/>
  <c r="Y178" i="11" s="1"/>
  <c r="V178" i="11"/>
  <c r="U179" i="11"/>
  <c r="V354" i="16"/>
  <c r="W354" i="16"/>
  <c r="X354" i="16" s="1"/>
  <c r="Y354" i="16" s="1"/>
  <c r="U355" i="16"/>
  <c r="V242" i="14"/>
  <c r="W242" i="14"/>
  <c r="X242" i="14" s="1"/>
  <c r="Y242" i="14" s="1"/>
  <c r="U243" i="14"/>
  <c r="V130" i="12"/>
  <c r="W130" i="12"/>
  <c r="X130" i="12" s="1"/>
  <c r="Y130" i="12" s="1"/>
  <c r="U131" i="12"/>
  <c r="V216" i="6"/>
  <c r="W216" i="6"/>
  <c r="X216" i="6" s="1"/>
  <c r="Y216" i="6" s="1"/>
  <c r="U217" i="6"/>
  <c r="V242" i="13"/>
  <c r="W242" i="13"/>
  <c r="X242" i="13" s="1"/>
  <c r="Y242" i="13" s="1"/>
  <c r="U243" i="13"/>
  <c r="W448" i="12"/>
  <c r="X448" i="12" s="1"/>
  <c r="Y448" i="12" s="1"/>
  <c r="V448" i="12"/>
  <c r="U449" i="12"/>
  <c r="W86" i="13"/>
  <c r="X86" i="13" s="1"/>
  <c r="Y86" i="13" s="1"/>
  <c r="V86" i="13"/>
  <c r="U87" i="13"/>
  <c r="W171" i="6"/>
  <c r="X171" i="6" s="1"/>
  <c r="Y171" i="6" s="1"/>
  <c r="V171" i="6"/>
  <c r="U172" i="6"/>
  <c r="W445" i="11"/>
  <c r="X445" i="11" s="1"/>
  <c r="Y445" i="11" s="1"/>
  <c r="V445" i="11"/>
  <c r="U446" i="11"/>
  <c r="V377" i="11"/>
  <c r="W377" i="11"/>
  <c r="X377" i="11" s="1"/>
  <c r="Y377" i="11" s="1"/>
  <c r="U378" i="11"/>
  <c r="V181" i="12"/>
  <c r="W181" i="12"/>
  <c r="X181" i="12" s="1"/>
  <c r="Y181" i="12" s="1"/>
  <c r="U182" i="12"/>
  <c r="V414" i="16"/>
  <c r="W414" i="16"/>
  <c r="X414" i="16" s="1"/>
  <c r="Y414" i="16" s="1"/>
  <c r="U415" i="16"/>
  <c r="V275" i="6"/>
  <c r="W275" i="6"/>
  <c r="X275" i="6" s="1"/>
  <c r="Y275" i="6" s="1"/>
  <c r="U276" i="6"/>
  <c r="V232" i="18" l="1"/>
  <c r="W232" i="18"/>
  <c r="X232" i="18" s="1"/>
  <c r="Y232" i="18" s="1"/>
  <c r="U233" i="18"/>
  <c r="V353" i="18"/>
  <c r="W353" i="18"/>
  <c r="X353" i="18" s="1"/>
  <c r="Y353" i="18" s="1"/>
  <c r="U354" i="18"/>
  <c r="V296" i="18"/>
  <c r="W296" i="18"/>
  <c r="X296" i="18" s="1"/>
  <c r="Y296" i="18" s="1"/>
  <c r="U297" i="18"/>
  <c r="V353" i="17"/>
  <c r="W353" i="17"/>
  <c r="X353" i="17" s="1"/>
  <c r="Y353" i="17" s="1"/>
  <c r="U354" i="17"/>
  <c r="V132" i="11"/>
  <c r="W132" i="11"/>
  <c r="X132" i="11" s="1"/>
  <c r="Y132" i="11" s="1"/>
  <c r="U133" i="11"/>
  <c r="W431" i="10"/>
  <c r="X431" i="10" s="1"/>
  <c r="Y431" i="10" s="1"/>
  <c r="V431" i="10"/>
  <c r="U451" i="13"/>
  <c r="V450" i="13"/>
  <c r="W450" i="13"/>
  <c r="X450" i="13" s="1"/>
  <c r="Y450" i="13" s="1"/>
  <c r="W127" i="9"/>
  <c r="X127" i="9" s="1"/>
  <c r="Y127" i="9" s="1"/>
  <c r="V127" i="9"/>
  <c r="U128" i="9"/>
  <c r="U294" i="14"/>
  <c r="W293" i="14"/>
  <c r="X293" i="14" s="1"/>
  <c r="Y293" i="14" s="1"/>
  <c r="V293" i="14"/>
  <c r="V373" i="12"/>
  <c r="W373" i="12"/>
  <c r="X373" i="12" s="1"/>
  <c r="Y373" i="12" s="1"/>
  <c r="U374" i="12"/>
  <c r="W302" i="17"/>
  <c r="X302" i="17" s="1"/>
  <c r="Y302" i="17" s="1"/>
  <c r="V302" i="17"/>
  <c r="U303" i="17"/>
  <c r="W252" i="17"/>
  <c r="X252" i="17" s="1"/>
  <c r="Y252" i="17" s="1"/>
  <c r="Y253" i="17" s="1"/>
  <c r="V252" i="17"/>
  <c r="V253" i="17" s="1"/>
  <c r="W243" i="16"/>
  <c r="X243" i="16" s="1"/>
  <c r="Y243" i="16" s="1"/>
  <c r="V243" i="16"/>
  <c r="U244" i="16"/>
  <c r="W349" i="14"/>
  <c r="X349" i="14" s="1"/>
  <c r="Y349" i="14" s="1"/>
  <c r="V349" i="14"/>
  <c r="U350" i="14"/>
  <c r="U190" i="13"/>
  <c r="W189" i="13"/>
  <c r="X189" i="13" s="1"/>
  <c r="Y189" i="13" s="1"/>
  <c r="V189" i="13"/>
  <c r="W246" i="12"/>
  <c r="X246" i="12" s="1"/>
  <c r="Y246" i="12" s="1"/>
  <c r="V246" i="12"/>
  <c r="U247" i="12"/>
  <c r="W360" i="10"/>
  <c r="X360" i="10" s="1"/>
  <c r="Y360" i="10" s="1"/>
  <c r="V360" i="10"/>
  <c r="V167" i="8"/>
  <c r="W167" i="8"/>
  <c r="X167" i="8" s="1"/>
  <c r="Y167" i="8" s="1"/>
  <c r="U168" i="8"/>
  <c r="U273" i="7"/>
  <c r="W272" i="7"/>
  <c r="X272" i="7" s="1"/>
  <c r="Y272" i="7" s="1"/>
  <c r="V272" i="7"/>
  <c r="U171" i="7"/>
  <c r="V170" i="7"/>
  <c r="W170" i="7"/>
  <c r="X170" i="7" s="1"/>
  <c r="Y170" i="7" s="1"/>
  <c r="U338" i="7"/>
  <c r="V337" i="7"/>
  <c r="W337" i="7"/>
  <c r="X337" i="7" s="1"/>
  <c r="Y337" i="7" s="1"/>
  <c r="V215" i="8"/>
  <c r="W215" i="8"/>
  <c r="X215" i="8" s="1"/>
  <c r="Y215" i="8" s="1"/>
  <c r="U216" i="8"/>
  <c r="W173" i="9"/>
  <c r="X173" i="9" s="1"/>
  <c r="Y173" i="9" s="1"/>
  <c r="V173" i="9"/>
  <c r="U174" i="9"/>
  <c r="U477" i="7"/>
  <c r="V476" i="7"/>
  <c r="W476" i="7"/>
  <c r="X476" i="7" s="1"/>
  <c r="Y476" i="7" s="1"/>
  <c r="U405" i="7"/>
  <c r="V404" i="7"/>
  <c r="W404" i="7"/>
  <c r="X404" i="7" s="1"/>
  <c r="Y404" i="7" s="1"/>
  <c r="W239" i="11"/>
  <c r="X239" i="11" s="1"/>
  <c r="Y239" i="11" s="1"/>
  <c r="V239" i="11"/>
  <c r="U240" i="11"/>
  <c r="U361" i="10"/>
  <c r="W293" i="10"/>
  <c r="X293" i="10" s="1"/>
  <c r="Y293" i="10" s="1"/>
  <c r="V293" i="10"/>
  <c r="U294" i="10"/>
  <c r="W507" i="10"/>
  <c r="X507" i="10" s="1"/>
  <c r="Y507" i="10" s="1"/>
  <c r="V507" i="10"/>
  <c r="U508" i="10"/>
  <c r="W233" i="10"/>
  <c r="X233" i="10" s="1"/>
  <c r="Y233" i="10" s="1"/>
  <c r="V233" i="10"/>
  <c r="U234" i="10"/>
  <c r="V135" i="10"/>
  <c r="W135" i="10"/>
  <c r="X135" i="10" s="1"/>
  <c r="Y135" i="10" s="1"/>
  <c r="U136" i="10"/>
  <c r="V432" i="10"/>
  <c r="W432" i="10"/>
  <c r="X432" i="10" s="1"/>
  <c r="Y432" i="10" s="1"/>
  <c r="U433" i="10"/>
  <c r="W183" i="10"/>
  <c r="X183" i="10" s="1"/>
  <c r="Y183" i="10" s="1"/>
  <c r="V183" i="10"/>
  <c r="U184" i="10"/>
  <c r="V356" i="9"/>
  <c r="W356" i="9"/>
  <c r="X356" i="9" s="1"/>
  <c r="Y356" i="9" s="1"/>
  <c r="U357" i="9"/>
  <c r="W228" i="9"/>
  <c r="X228" i="9" s="1"/>
  <c r="Y228" i="9" s="1"/>
  <c r="V228" i="9"/>
  <c r="U229" i="9"/>
  <c r="W492" i="9"/>
  <c r="X492" i="9" s="1"/>
  <c r="Y492" i="9" s="1"/>
  <c r="V492" i="9"/>
  <c r="U493" i="9"/>
  <c r="V416" i="9"/>
  <c r="W416" i="9"/>
  <c r="X416" i="9" s="1"/>
  <c r="Y416" i="9" s="1"/>
  <c r="U417" i="9"/>
  <c r="V285" i="9"/>
  <c r="W285" i="9"/>
  <c r="X285" i="9" s="1"/>
  <c r="Y285" i="9" s="1"/>
  <c r="U286" i="9"/>
  <c r="W278" i="8"/>
  <c r="X278" i="8" s="1"/>
  <c r="Y278" i="8" s="1"/>
  <c r="V278" i="8"/>
  <c r="U279" i="8"/>
  <c r="V477" i="8"/>
  <c r="W477" i="8"/>
  <c r="X477" i="8" s="1"/>
  <c r="Y477" i="8" s="1"/>
  <c r="U478" i="8"/>
  <c r="W403" i="8"/>
  <c r="X403" i="8" s="1"/>
  <c r="Y403" i="8" s="1"/>
  <c r="V403" i="8"/>
  <c r="U404" i="8"/>
  <c r="V338" i="8"/>
  <c r="W338" i="8"/>
  <c r="X338" i="8" s="1"/>
  <c r="Y338" i="8" s="1"/>
  <c r="U339" i="8"/>
  <c r="V221" i="7"/>
  <c r="W221" i="7"/>
  <c r="X221" i="7" s="1"/>
  <c r="Y221" i="7" s="1"/>
  <c r="V60" i="7"/>
  <c r="W60" i="7"/>
  <c r="X60" i="7" s="1"/>
  <c r="Y60" i="7" s="1"/>
  <c r="V405" i="6"/>
  <c r="W405" i="6"/>
  <c r="X405" i="6" s="1"/>
  <c r="Y405" i="6" s="1"/>
  <c r="U406" i="6"/>
  <c r="W419" i="17"/>
  <c r="X419" i="17" s="1"/>
  <c r="Y419" i="17" s="1"/>
  <c r="V419" i="17"/>
  <c r="U420" i="17"/>
  <c r="W415" i="16"/>
  <c r="X415" i="16" s="1"/>
  <c r="Y415" i="16" s="1"/>
  <c r="V415" i="16"/>
  <c r="U416" i="16"/>
  <c r="V217" i="6"/>
  <c r="W217" i="6"/>
  <c r="X217" i="6" s="1"/>
  <c r="Y217" i="6" s="1"/>
  <c r="U218" i="6"/>
  <c r="W243" i="14"/>
  <c r="X243" i="14" s="1"/>
  <c r="Y243" i="14" s="1"/>
  <c r="V243" i="14"/>
  <c r="U244" i="14"/>
  <c r="W528" i="11"/>
  <c r="X528" i="11" s="1"/>
  <c r="Y528" i="11" s="1"/>
  <c r="V528" i="11"/>
  <c r="U529" i="11"/>
  <c r="V182" i="12"/>
  <c r="W182" i="12"/>
  <c r="X182" i="12" s="1"/>
  <c r="Y182" i="12" s="1"/>
  <c r="U183" i="12"/>
  <c r="W302" i="12"/>
  <c r="X302" i="12" s="1"/>
  <c r="Y302" i="12" s="1"/>
  <c r="V302" i="12"/>
  <c r="U303" i="12"/>
  <c r="V449" i="12"/>
  <c r="W449" i="12"/>
  <c r="X449" i="12" s="1"/>
  <c r="Y449" i="12" s="1"/>
  <c r="U450" i="12"/>
  <c r="V300" i="13"/>
  <c r="W300" i="13"/>
  <c r="X300" i="13" s="1"/>
  <c r="Y300" i="13" s="1"/>
  <c r="U301" i="13"/>
  <c r="W417" i="14"/>
  <c r="X417" i="14" s="1"/>
  <c r="Y417" i="14" s="1"/>
  <c r="V417" i="14"/>
  <c r="U418" i="14"/>
  <c r="V300" i="11"/>
  <c r="W300" i="11"/>
  <c r="X300" i="11" s="1"/>
  <c r="Y300" i="11" s="1"/>
  <c r="U301" i="11"/>
  <c r="V378" i="11"/>
  <c r="W378" i="11"/>
  <c r="X378" i="11" s="1"/>
  <c r="Y378" i="11" s="1"/>
  <c r="U379" i="11"/>
  <c r="V355" i="16"/>
  <c r="W355" i="16"/>
  <c r="X355" i="16" s="1"/>
  <c r="Y355" i="16" s="1"/>
  <c r="U356" i="16"/>
  <c r="V172" i="6"/>
  <c r="W172" i="6"/>
  <c r="X172" i="6" s="1"/>
  <c r="Y172" i="6" s="1"/>
  <c r="U173" i="6"/>
  <c r="W131" i="12"/>
  <c r="X131" i="12" s="1"/>
  <c r="Y131" i="12" s="1"/>
  <c r="V131" i="12"/>
  <c r="U132" i="12"/>
  <c r="V372" i="13"/>
  <c r="W372" i="13"/>
  <c r="X372" i="13" s="1"/>
  <c r="Y372" i="13" s="1"/>
  <c r="U373" i="13"/>
  <c r="V243" i="13"/>
  <c r="W243" i="13"/>
  <c r="X243" i="13" s="1"/>
  <c r="Y243" i="13" s="1"/>
  <c r="U244" i="13"/>
  <c r="V532" i="13"/>
  <c r="W532" i="13"/>
  <c r="X532" i="13" s="1"/>
  <c r="Y532" i="13" s="1"/>
  <c r="U533" i="13"/>
  <c r="W124" i="6"/>
  <c r="X124" i="6" s="1"/>
  <c r="Y124" i="6" s="1"/>
  <c r="V124" i="6"/>
  <c r="U125" i="6"/>
  <c r="V339" i="6"/>
  <c r="W339" i="6"/>
  <c r="X339" i="6" s="1"/>
  <c r="Y339" i="6" s="1"/>
  <c r="U340" i="6"/>
  <c r="V276" i="6"/>
  <c r="W276" i="6"/>
  <c r="X276" i="6" s="1"/>
  <c r="Y276" i="6" s="1"/>
  <c r="U277" i="6"/>
  <c r="V446" i="11"/>
  <c r="W446" i="11"/>
  <c r="X446" i="11" s="1"/>
  <c r="Y446" i="11" s="1"/>
  <c r="U447" i="11"/>
  <c r="W179" i="11"/>
  <c r="X179" i="11" s="1"/>
  <c r="Y179" i="11" s="1"/>
  <c r="V179" i="11"/>
  <c r="U180" i="11"/>
  <c r="V480" i="6"/>
  <c r="W480" i="6"/>
  <c r="X480" i="6" s="1"/>
  <c r="Y480" i="6" s="1"/>
  <c r="U481" i="6"/>
  <c r="V530" i="12"/>
  <c r="W530" i="12"/>
  <c r="X530" i="12" s="1"/>
  <c r="Y530" i="12" s="1"/>
  <c r="U531" i="12"/>
  <c r="V87" i="13"/>
  <c r="V88" i="13" s="1"/>
  <c r="W87" i="13"/>
  <c r="X87" i="13" s="1"/>
  <c r="Y87" i="13" s="1"/>
  <c r="Y88" i="13" s="1"/>
  <c r="W298" i="16"/>
  <c r="X298" i="16" s="1"/>
  <c r="Y298" i="16" s="1"/>
  <c r="V298" i="16"/>
  <c r="U299" i="16"/>
  <c r="W233" i="18" l="1"/>
  <c r="X233" i="18" s="1"/>
  <c r="Y233" i="18" s="1"/>
  <c r="V233" i="18"/>
  <c r="U234" i="18"/>
  <c r="V354" i="18"/>
  <c r="W354" i="18"/>
  <c r="X354" i="18" s="1"/>
  <c r="Y354" i="18" s="1"/>
  <c r="U355" i="18"/>
  <c r="V297" i="18"/>
  <c r="W297" i="18"/>
  <c r="X297" i="18" s="1"/>
  <c r="Y297" i="18" s="1"/>
  <c r="U298" i="18"/>
  <c r="U355" i="17"/>
  <c r="W354" i="17"/>
  <c r="X354" i="17" s="1"/>
  <c r="Y354" i="17" s="1"/>
  <c r="V354" i="17"/>
  <c r="V133" i="11"/>
  <c r="W133" i="11"/>
  <c r="X133" i="11" s="1"/>
  <c r="Y133" i="11" s="1"/>
  <c r="U134" i="11"/>
  <c r="W451" i="13"/>
  <c r="X451" i="13" s="1"/>
  <c r="Y451" i="13" s="1"/>
  <c r="V451" i="13"/>
  <c r="U452" i="13"/>
  <c r="V128" i="9"/>
  <c r="W128" i="9"/>
  <c r="X128" i="9" s="1"/>
  <c r="Y128" i="9" s="1"/>
  <c r="U129" i="9"/>
  <c r="V294" i="14"/>
  <c r="W294" i="14"/>
  <c r="X294" i="14" s="1"/>
  <c r="Y294" i="14" s="1"/>
  <c r="U295" i="14"/>
  <c r="W374" i="12"/>
  <c r="X374" i="12" s="1"/>
  <c r="Y374" i="12" s="1"/>
  <c r="V374" i="12"/>
  <c r="U375" i="12"/>
  <c r="W303" i="17"/>
  <c r="X303" i="17" s="1"/>
  <c r="Y303" i="17" s="1"/>
  <c r="V303" i="17"/>
  <c r="U304" i="17"/>
  <c r="W350" i="14"/>
  <c r="X350" i="14" s="1"/>
  <c r="Y350" i="14" s="1"/>
  <c r="V350" i="14"/>
  <c r="U351" i="14"/>
  <c r="W244" i="16"/>
  <c r="X244" i="16" s="1"/>
  <c r="Y244" i="16" s="1"/>
  <c r="V244" i="16"/>
  <c r="U245" i="16"/>
  <c r="U191" i="13"/>
  <c r="W190" i="13"/>
  <c r="X190" i="13" s="1"/>
  <c r="Y190" i="13" s="1"/>
  <c r="V190" i="13"/>
  <c r="W174" i="9"/>
  <c r="X174" i="9" s="1"/>
  <c r="Y174" i="9" s="1"/>
  <c r="V174" i="9"/>
  <c r="U175" i="9"/>
  <c r="U176" i="9" s="1"/>
  <c r="U339" i="7"/>
  <c r="W338" i="7"/>
  <c r="X338" i="7" s="1"/>
  <c r="Y338" i="7" s="1"/>
  <c r="V338" i="7"/>
  <c r="V168" i="8"/>
  <c r="W168" i="8"/>
  <c r="X168" i="8" s="1"/>
  <c r="Y168" i="8" s="1"/>
  <c r="U169" i="8"/>
  <c r="W216" i="8"/>
  <c r="X216" i="8" s="1"/>
  <c r="Y216" i="8" s="1"/>
  <c r="V216" i="8"/>
  <c r="U217" i="8"/>
  <c r="U406" i="7"/>
  <c r="V405" i="7"/>
  <c r="W405" i="7"/>
  <c r="X405" i="7" s="1"/>
  <c r="Y405" i="7" s="1"/>
  <c r="U172" i="7"/>
  <c r="V171" i="7"/>
  <c r="W171" i="7"/>
  <c r="X171" i="7" s="1"/>
  <c r="Y171" i="7" s="1"/>
  <c r="V247" i="12"/>
  <c r="W247" i="12"/>
  <c r="X247" i="12" s="1"/>
  <c r="Y247" i="12" s="1"/>
  <c r="U248" i="12"/>
  <c r="W361" i="10"/>
  <c r="X361" i="10" s="1"/>
  <c r="Y361" i="10" s="1"/>
  <c r="V361" i="10"/>
  <c r="U362" i="10"/>
  <c r="W240" i="11"/>
  <c r="X240" i="11" s="1"/>
  <c r="Y240" i="11" s="1"/>
  <c r="V240" i="11"/>
  <c r="U241" i="11"/>
  <c r="U478" i="7"/>
  <c r="V477" i="7"/>
  <c r="W477" i="7"/>
  <c r="X477" i="7" s="1"/>
  <c r="Y477" i="7" s="1"/>
  <c r="U274" i="7"/>
  <c r="W273" i="7"/>
  <c r="X273" i="7" s="1"/>
  <c r="Y273" i="7" s="1"/>
  <c r="V273" i="7"/>
  <c r="W136" i="10"/>
  <c r="X136" i="10" s="1"/>
  <c r="Y136" i="10" s="1"/>
  <c r="V136" i="10"/>
  <c r="U137" i="10"/>
  <c r="W184" i="10"/>
  <c r="X184" i="10" s="1"/>
  <c r="Y184" i="10" s="1"/>
  <c r="V184" i="10"/>
  <c r="U185" i="10"/>
  <c r="W234" i="10"/>
  <c r="X234" i="10" s="1"/>
  <c r="Y234" i="10" s="1"/>
  <c r="V234" i="10"/>
  <c r="U235" i="10"/>
  <c r="W294" i="10"/>
  <c r="X294" i="10" s="1"/>
  <c r="Y294" i="10" s="1"/>
  <c r="V294" i="10"/>
  <c r="U295" i="10"/>
  <c r="W433" i="10"/>
  <c r="X433" i="10" s="1"/>
  <c r="Y433" i="10" s="1"/>
  <c r="V433" i="10"/>
  <c r="U434" i="10"/>
  <c r="W508" i="10"/>
  <c r="X508" i="10" s="1"/>
  <c r="Y508" i="10" s="1"/>
  <c r="V508" i="10"/>
  <c r="U509" i="10"/>
  <c r="W286" i="9"/>
  <c r="X286" i="9" s="1"/>
  <c r="Y286" i="9" s="1"/>
  <c r="V286" i="9"/>
  <c r="U287" i="9"/>
  <c r="V493" i="9"/>
  <c r="W493" i="9"/>
  <c r="X493" i="9" s="1"/>
  <c r="Y493" i="9" s="1"/>
  <c r="U494" i="9"/>
  <c r="W417" i="9"/>
  <c r="X417" i="9" s="1"/>
  <c r="Y417" i="9" s="1"/>
  <c r="V417" i="9"/>
  <c r="U418" i="9"/>
  <c r="V229" i="9"/>
  <c r="W229" i="9"/>
  <c r="X229" i="9" s="1"/>
  <c r="Y229" i="9" s="1"/>
  <c r="U230" i="9"/>
  <c r="W357" i="9"/>
  <c r="X357" i="9" s="1"/>
  <c r="Y357" i="9" s="1"/>
  <c r="V357" i="9"/>
  <c r="U358" i="9"/>
  <c r="W478" i="8"/>
  <c r="X478" i="8" s="1"/>
  <c r="Y478" i="8" s="1"/>
  <c r="V478" i="8"/>
  <c r="U479" i="8"/>
  <c r="W339" i="8"/>
  <c r="X339" i="8" s="1"/>
  <c r="Y339" i="8" s="1"/>
  <c r="V339" i="8"/>
  <c r="U340" i="8"/>
  <c r="W404" i="8"/>
  <c r="X404" i="8" s="1"/>
  <c r="Y404" i="8" s="1"/>
  <c r="V404" i="8"/>
  <c r="U405" i="8"/>
  <c r="W279" i="8"/>
  <c r="X279" i="8" s="1"/>
  <c r="Y279" i="8" s="1"/>
  <c r="V279" i="8"/>
  <c r="U280" i="8"/>
  <c r="V222" i="7"/>
  <c r="W222" i="7"/>
  <c r="X222" i="7" s="1"/>
  <c r="Y222" i="7" s="1"/>
  <c r="V61" i="7"/>
  <c r="W61" i="7"/>
  <c r="X61" i="7" s="1"/>
  <c r="Y61" i="7" s="1"/>
  <c r="U407" i="6"/>
  <c r="W406" i="6"/>
  <c r="X406" i="6" s="1"/>
  <c r="Y406" i="6" s="1"/>
  <c r="V406" i="6"/>
  <c r="V420" i="17"/>
  <c r="W420" i="17"/>
  <c r="X420" i="17" s="1"/>
  <c r="Y420" i="17" s="1"/>
  <c r="U421" i="17"/>
  <c r="V531" i="12"/>
  <c r="W531" i="12"/>
  <c r="X531" i="12" s="1"/>
  <c r="Y531" i="12" s="1"/>
  <c r="U532" i="12"/>
  <c r="V125" i="6"/>
  <c r="W125" i="6"/>
  <c r="X125" i="6" s="1"/>
  <c r="Y125" i="6" s="1"/>
  <c r="U126" i="6"/>
  <c r="W132" i="12"/>
  <c r="X132" i="12" s="1"/>
  <c r="Y132" i="12" s="1"/>
  <c r="V132" i="12"/>
  <c r="U133" i="12"/>
  <c r="W416" i="16"/>
  <c r="X416" i="16" s="1"/>
  <c r="Y416" i="16" s="1"/>
  <c r="V416" i="16"/>
  <c r="U417" i="16"/>
  <c r="W299" i="16"/>
  <c r="X299" i="16" s="1"/>
  <c r="Y299" i="16" s="1"/>
  <c r="V299" i="16"/>
  <c r="U300" i="16"/>
  <c r="V244" i="13"/>
  <c r="W244" i="13"/>
  <c r="X244" i="13" s="1"/>
  <c r="Y244" i="13" s="1"/>
  <c r="U245" i="13"/>
  <c r="V418" i="14"/>
  <c r="W418" i="14"/>
  <c r="X418" i="14" s="1"/>
  <c r="Y418" i="14" s="1"/>
  <c r="U419" i="14"/>
  <c r="W277" i="6"/>
  <c r="X277" i="6" s="1"/>
  <c r="Y277" i="6" s="1"/>
  <c r="V277" i="6"/>
  <c r="U278" i="6"/>
  <c r="W450" i="12"/>
  <c r="X450" i="12" s="1"/>
  <c r="Y450" i="12" s="1"/>
  <c r="V450" i="12"/>
  <c r="U451" i="12"/>
  <c r="V218" i="6"/>
  <c r="W218" i="6"/>
  <c r="X218" i="6" s="1"/>
  <c r="Y218" i="6" s="1"/>
  <c r="U219" i="6"/>
  <c r="W481" i="6"/>
  <c r="X481" i="6" s="1"/>
  <c r="Y481" i="6" s="1"/>
  <c r="V481" i="6"/>
  <c r="U482" i="6"/>
  <c r="V533" i="13"/>
  <c r="W533" i="13"/>
  <c r="X533" i="13" s="1"/>
  <c r="Y533" i="13" s="1"/>
  <c r="U534" i="13"/>
  <c r="W173" i="6"/>
  <c r="X173" i="6" s="1"/>
  <c r="Y173" i="6" s="1"/>
  <c r="V173" i="6"/>
  <c r="U174" i="6"/>
  <c r="V303" i="12"/>
  <c r="W303" i="12"/>
  <c r="X303" i="12" s="1"/>
  <c r="Y303" i="12" s="1"/>
  <c r="U304" i="12"/>
  <c r="W447" i="11"/>
  <c r="X447" i="11" s="1"/>
  <c r="Y447" i="11" s="1"/>
  <c r="V447" i="11"/>
  <c r="U448" i="11"/>
  <c r="W301" i="13"/>
  <c r="X301" i="13" s="1"/>
  <c r="Y301" i="13" s="1"/>
  <c r="V301" i="13"/>
  <c r="U302" i="13"/>
  <c r="V529" i="11"/>
  <c r="W529" i="11"/>
  <c r="X529" i="11" s="1"/>
  <c r="Y529" i="11" s="1"/>
  <c r="U530" i="11"/>
  <c r="V340" i="6"/>
  <c r="W340" i="6"/>
  <c r="X340" i="6" s="1"/>
  <c r="Y340" i="6" s="1"/>
  <c r="U341" i="6"/>
  <c r="V379" i="11"/>
  <c r="W379" i="11"/>
  <c r="X379" i="11" s="1"/>
  <c r="Y379" i="11" s="1"/>
  <c r="U380" i="11"/>
  <c r="V180" i="11"/>
  <c r="W180" i="11"/>
  <c r="X180" i="11" s="1"/>
  <c r="Y180" i="11" s="1"/>
  <c r="U181" i="11"/>
  <c r="W301" i="11"/>
  <c r="X301" i="11" s="1"/>
  <c r="Y301" i="11" s="1"/>
  <c r="V301" i="11"/>
  <c r="U302" i="11"/>
  <c r="V183" i="12"/>
  <c r="W183" i="12"/>
  <c r="X183" i="12" s="1"/>
  <c r="Y183" i="12" s="1"/>
  <c r="U184" i="12"/>
  <c r="V373" i="13"/>
  <c r="W373" i="13"/>
  <c r="X373" i="13" s="1"/>
  <c r="Y373" i="13" s="1"/>
  <c r="U374" i="13"/>
  <c r="V356" i="16"/>
  <c r="W356" i="16"/>
  <c r="X356" i="16" s="1"/>
  <c r="Y356" i="16" s="1"/>
  <c r="U357" i="16"/>
  <c r="V244" i="14"/>
  <c r="W244" i="14"/>
  <c r="X244" i="14" s="1"/>
  <c r="Y244" i="14" s="1"/>
  <c r="U245" i="14"/>
  <c r="V234" i="18" l="1"/>
  <c r="W234" i="18"/>
  <c r="X234" i="18" s="1"/>
  <c r="Y234" i="18" s="1"/>
  <c r="U235" i="18"/>
  <c r="V355" i="18"/>
  <c r="W355" i="18"/>
  <c r="X355" i="18" s="1"/>
  <c r="Y355" i="18" s="1"/>
  <c r="U356" i="18"/>
  <c r="V298" i="18"/>
  <c r="W298" i="18"/>
  <c r="X298" i="18" s="1"/>
  <c r="Y298" i="18" s="1"/>
  <c r="U299" i="18"/>
  <c r="W355" i="17"/>
  <c r="X355" i="17" s="1"/>
  <c r="Y355" i="17" s="1"/>
  <c r="U356" i="17"/>
  <c r="V355" i="17"/>
  <c r="W134" i="11"/>
  <c r="X134" i="11" s="1"/>
  <c r="Y134" i="11" s="1"/>
  <c r="V134" i="11"/>
  <c r="U135" i="11"/>
  <c r="W452" i="13"/>
  <c r="X452" i="13" s="1"/>
  <c r="Y452" i="13" s="1"/>
  <c r="V452" i="13"/>
  <c r="U453" i="13"/>
  <c r="W129" i="9"/>
  <c r="X129" i="9" s="1"/>
  <c r="Y129" i="9" s="1"/>
  <c r="V129" i="9"/>
  <c r="U130" i="9"/>
  <c r="U296" i="14"/>
  <c r="W295" i="14"/>
  <c r="X295" i="14" s="1"/>
  <c r="Y295" i="14" s="1"/>
  <c r="V295" i="14"/>
  <c r="W375" i="12"/>
  <c r="X375" i="12" s="1"/>
  <c r="Y375" i="12" s="1"/>
  <c r="V375" i="12"/>
  <c r="U376" i="12"/>
  <c r="V304" i="17"/>
  <c r="W304" i="17"/>
  <c r="X304" i="17" s="1"/>
  <c r="Y304" i="17" s="1"/>
  <c r="U305" i="17"/>
  <c r="W176" i="9"/>
  <c r="X176" i="9" s="1"/>
  <c r="U177" i="9"/>
  <c r="V191" i="13"/>
  <c r="W191" i="13"/>
  <c r="X191" i="13" s="1"/>
  <c r="Y191" i="13" s="1"/>
  <c r="U192" i="13"/>
  <c r="U246" i="16"/>
  <c r="V245" i="16"/>
  <c r="W245" i="16"/>
  <c r="X245" i="16" s="1"/>
  <c r="Y245" i="16" s="1"/>
  <c r="W351" i="14"/>
  <c r="X351" i="14" s="1"/>
  <c r="Y351" i="14" s="1"/>
  <c r="V351" i="14"/>
  <c r="U352" i="14"/>
  <c r="V217" i="8"/>
  <c r="W217" i="8"/>
  <c r="X217" i="8" s="1"/>
  <c r="Y217" i="8" s="1"/>
  <c r="U218" i="8"/>
  <c r="U275" i="7"/>
  <c r="W274" i="7"/>
  <c r="X274" i="7" s="1"/>
  <c r="Y274" i="7" s="1"/>
  <c r="V274" i="7"/>
  <c r="W362" i="10"/>
  <c r="X362" i="10" s="1"/>
  <c r="Y362" i="10" s="1"/>
  <c r="V362" i="10"/>
  <c r="U363" i="10"/>
  <c r="U364" i="10" s="1"/>
  <c r="U340" i="7"/>
  <c r="V339" i="7"/>
  <c r="W339" i="7"/>
  <c r="X339" i="7" s="1"/>
  <c r="Y339" i="7" s="1"/>
  <c r="U479" i="7"/>
  <c r="V478" i="7"/>
  <c r="W478" i="7"/>
  <c r="X478" i="7" s="1"/>
  <c r="Y478" i="7" s="1"/>
  <c r="W248" i="12"/>
  <c r="X248" i="12" s="1"/>
  <c r="Y248" i="12" s="1"/>
  <c r="V248" i="12"/>
  <c r="U249" i="12"/>
  <c r="U173" i="7"/>
  <c r="V172" i="7"/>
  <c r="W172" i="7"/>
  <c r="X172" i="7" s="1"/>
  <c r="Y172" i="7" s="1"/>
  <c r="V175" i="9"/>
  <c r="V176" i="9" s="1"/>
  <c r="W175" i="9"/>
  <c r="X175" i="9" s="1"/>
  <c r="Y175" i="9" s="1"/>
  <c r="U242" i="11"/>
  <c r="V241" i="11"/>
  <c r="W241" i="11"/>
  <c r="X241" i="11" s="1"/>
  <c r="Y241" i="11" s="1"/>
  <c r="V169" i="8"/>
  <c r="W169" i="8"/>
  <c r="X169" i="8" s="1"/>
  <c r="Y169" i="8" s="1"/>
  <c r="U170" i="8"/>
  <c r="U407" i="7"/>
  <c r="V406" i="7"/>
  <c r="W406" i="7"/>
  <c r="X406" i="7" s="1"/>
  <c r="Y406" i="7" s="1"/>
  <c r="V295" i="10"/>
  <c r="W295" i="10"/>
  <c r="X295" i="10" s="1"/>
  <c r="Y295" i="10" s="1"/>
  <c r="U296" i="10"/>
  <c r="V509" i="10"/>
  <c r="W509" i="10"/>
  <c r="X509" i="10" s="1"/>
  <c r="Y509" i="10" s="1"/>
  <c r="U510" i="10"/>
  <c r="W235" i="10"/>
  <c r="X235" i="10" s="1"/>
  <c r="Y235" i="10" s="1"/>
  <c r="V235" i="10"/>
  <c r="U236" i="10"/>
  <c r="W137" i="10"/>
  <c r="X137" i="10" s="1"/>
  <c r="Y137" i="10" s="1"/>
  <c r="V137" i="10"/>
  <c r="U138" i="10"/>
  <c r="W434" i="10"/>
  <c r="X434" i="10" s="1"/>
  <c r="Y434" i="10" s="1"/>
  <c r="V434" i="10"/>
  <c r="U435" i="10"/>
  <c r="V185" i="10"/>
  <c r="W185" i="10"/>
  <c r="X185" i="10" s="1"/>
  <c r="Y185" i="10" s="1"/>
  <c r="U186" i="10"/>
  <c r="V358" i="9"/>
  <c r="W358" i="9"/>
  <c r="X358" i="9" s="1"/>
  <c r="Y358" i="9" s="1"/>
  <c r="U359" i="9"/>
  <c r="W230" i="9"/>
  <c r="X230" i="9" s="1"/>
  <c r="Y230" i="9" s="1"/>
  <c r="V230" i="9"/>
  <c r="U231" i="9"/>
  <c r="W494" i="9"/>
  <c r="X494" i="9" s="1"/>
  <c r="Y494" i="9" s="1"/>
  <c r="V494" i="9"/>
  <c r="U495" i="9"/>
  <c r="V418" i="9"/>
  <c r="W418" i="9"/>
  <c r="X418" i="9" s="1"/>
  <c r="Y418" i="9" s="1"/>
  <c r="U419" i="9"/>
  <c r="W287" i="9"/>
  <c r="X287" i="9" s="1"/>
  <c r="Y287" i="9" s="1"/>
  <c r="V287" i="9"/>
  <c r="U288" i="9"/>
  <c r="V405" i="8"/>
  <c r="W405" i="8"/>
  <c r="X405" i="8" s="1"/>
  <c r="Y405" i="8" s="1"/>
  <c r="U406" i="8"/>
  <c r="W340" i="8"/>
  <c r="X340" i="8" s="1"/>
  <c r="Y340" i="8" s="1"/>
  <c r="V340" i="8"/>
  <c r="U341" i="8"/>
  <c r="V479" i="8"/>
  <c r="W479" i="8"/>
  <c r="X479" i="8" s="1"/>
  <c r="Y479" i="8" s="1"/>
  <c r="U480" i="8"/>
  <c r="W280" i="8"/>
  <c r="X280" i="8" s="1"/>
  <c r="Y280" i="8" s="1"/>
  <c r="V280" i="8"/>
  <c r="U281" i="8"/>
  <c r="V223" i="7"/>
  <c r="W223" i="7"/>
  <c r="X223" i="7" s="1"/>
  <c r="Y223" i="7" s="1"/>
  <c r="V62" i="7"/>
  <c r="W62" i="7"/>
  <c r="X62" i="7" s="1"/>
  <c r="Y62" i="7" s="1"/>
  <c r="V421" i="17"/>
  <c r="W421" i="17"/>
  <c r="X421" i="17" s="1"/>
  <c r="Y421" i="17" s="1"/>
  <c r="U422" i="17"/>
  <c r="V407" i="6"/>
  <c r="W407" i="6"/>
  <c r="X407" i="6" s="1"/>
  <c r="Y407" i="6" s="1"/>
  <c r="U408" i="6"/>
  <c r="V341" i="6"/>
  <c r="W341" i="6"/>
  <c r="X341" i="6" s="1"/>
  <c r="Y341" i="6" s="1"/>
  <c r="U342" i="6"/>
  <c r="V278" i="6"/>
  <c r="W278" i="6"/>
  <c r="X278" i="6" s="1"/>
  <c r="Y278" i="6" s="1"/>
  <c r="U279" i="6"/>
  <c r="W417" i="16"/>
  <c r="X417" i="16" s="1"/>
  <c r="Y417" i="16" s="1"/>
  <c r="V417" i="16"/>
  <c r="U418" i="16"/>
  <c r="V374" i="13"/>
  <c r="W374" i="13"/>
  <c r="X374" i="13" s="1"/>
  <c r="Y374" i="13" s="1"/>
  <c r="U375" i="13"/>
  <c r="W302" i="13"/>
  <c r="X302" i="13" s="1"/>
  <c r="Y302" i="13" s="1"/>
  <c r="V302" i="13"/>
  <c r="U303" i="13"/>
  <c r="W482" i="6"/>
  <c r="X482" i="6" s="1"/>
  <c r="Y482" i="6" s="1"/>
  <c r="V482" i="6"/>
  <c r="U483" i="6"/>
  <c r="V419" i="14"/>
  <c r="W419" i="14"/>
  <c r="X419" i="14" s="1"/>
  <c r="Y419" i="14" s="1"/>
  <c r="U420" i="14"/>
  <c r="V184" i="12"/>
  <c r="W184" i="12"/>
  <c r="X184" i="12" s="1"/>
  <c r="Y184" i="12" s="1"/>
  <c r="U185" i="12"/>
  <c r="W380" i="11"/>
  <c r="X380" i="11" s="1"/>
  <c r="Y380" i="11" s="1"/>
  <c r="V380" i="11"/>
  <c r="U381" i="11"/>
  <c r="W448" i="11"/>
  <c r="X448" i="11" s="1"/>
  <c r="Y448" i="11" s="1"/>
  <c r="V448" i="11"/>
  <c r="U449" i="11"/>
  <c r="V532" i="12"/>
  <c r="W532" i="12"/>
  <c r="X532" i="12" s="1"/>
  <c r="Y532" i="12" s="1"/>
  <c r="U533" i="12"/>
  <c r="V174" i="6"/>
  <c r="V175" i="6" s="1"/>
  <c r="W174" i="6"/>
  <c r="X174" i="6" s="1"/>
  <c r="Y174" i="6" s="1"/>
  <c r="Y175" i="6" s="1"/>
  <c r="W219" i="6"/>
  <c r="X219" i="6" s="1"/>
  <c r="Y219" i="6" s="1"/>
  <c r="V219" i="6"/>
  <c r="U220" i="6"/>
  <c r="V133" i="12"/>
  <c r="W133" i="12"/>
  <c r="X133" i="12" s="1"/>
  <c r="Y133" i="12" s="1"/>
  <c r="U134" i="12"/>
  <c r="V302" i="11"/>
  <c r="W302" i="11"/>
  <c r="X302" i="11" s="1"/>
  <c r="Y302" i="11" s="1"/>
  <c r="U303" i="11"/>
  <c r="W304" i="12"/>
  <c r="X304" i="12" s="1"/>
  <c r="Y304" i="12" s="1"/>
  <c r="V304" i="12"/>
  <c r="U305" i="12"/>
  <c r="V300" i="16"/>
  <c r="W300" i="16"/>
  <c r="X300" i="16" s="1"/>
  <c r="Y300" i="16" s="1"/>
  <c r="U301" i="16"/>
  <c r="W245" i="14"/>
  <c r="X245" i="14" s="1"/>
  <c r="Y245" i="14" s="1"/>
  <c r="V245" i="14"/>
  <c r="U246" i="14"/>
  <c r="W357" i="16"/>
  <c r="X357" i="16" s="1"/>
  <c r="Y357" i="16" s="1"/>
  <c r="V357" i="16"/>
  <c r="U358" i="16"/>
  <c r="W181" i="11"/>
  <c r="X181" i="11" s="1"/>
  <c r="Y181" i="11" s="1"/>
  <c r="V181" i="11"/>
  <c r="U182" i="11"/>
  <c r="W530" i="11"/>
  <c r="X530" i="11" s="1"/>
  <c r="Y530" i="11" s="1"/>
  <c r="V530" i="11"/>
  <c r="U531" i="11"/>
  <c r="W534" i="13"/>
  <c r="X534" i="13" s="1"/>
  <c r="Y534" i="13" s="1"/>
  <c r="V534" i="13"/>
  <c r="U535" i="13"/>
  <c r="W451" i="12"/>
  <c r="X451" i="12" s="1"/>
  <c r="Y451" i="12" s="1"/>
  <c r="V451" i="12"/>
  <c r="U452" i="12"/>
  <c r="V245" i="13"/>
  <c r="W245" i="13"/>
  <c r="X245" i="13" s="1"/>
  <c r="Y245" i="13" s="1"/>
  <c r="U246" i="13"/>
  <c r="W126" i="6"/>
  <c r="X126" i="6" s="1"/>
  <c r="Y126" i="6" s="1"/>
  <c r="Y127" i="6" s="1"/>
  <c r="V126" i="6"/>
  <c r="V127" i="6" s="1"/>
  <c r="V235" i="18" l="1"/>
  <c r="W235" i="18"/>
  <c r="X235" i="18" s="1"/>
  <c r="Y235" i="18" s="1"/>
  <c r="U236" i="18"/>
  <c r="V356" i="18"/>
  <c r="W356" i="18"/>
  <c r="X356" i="18" s="1"/>
  <c r="Y356" i="18" s="1"/>
  <c r="U357" i="18"/>
  <c r="V299" i="18"/>
  <c r="W299" i="18"/>
  <c r="X299" i="18" s="1"/>
  <c r="Y299" i="18" s="1"/>
  <c r="U300" i="18"/>
  <c r="V356" i="17"/>
  <c r="W356" i="17"/>
  <c r="X356" i="17" s="1"/>
  <c r="Y356" i="17" s="1"/>
  <c r="U357" i="17"/>
  <c r="V135" i="11"/>
  <c r="U136" i="11"/>
  <c r="W135" i="11"/>
  <c r="X135" i="11" s="1"/>
  <c r="Y135" i="11" s="1"/>
  <c r="V177" i="9"/>
  <c r="W177" i="9"/>
  <c r="X177" i="9" s="1"/>
  <c r="U454" i="13"/>
  <c r="V453" i="13"/>
  <c r="W453" i="13"/>
  <c r="X453" i="13" s="1"/>
  <c r="Y453" i="13" s="1"/>
  <c r="U178" i="9"/>
  <c r="V130" i="9"/>
  <c r="W130" i="9"/>
  <c r="X130" i="9" s="1"/>
  <c r="Y130" i="9" s="1"/>
  <c r="U131" i="9"/>
  <c r="Y176" i="9"/>
  <c r="W296" i="14"/>
  <c r="X296" i="14" s="1"/>
  <c r="Y296" i="14" s="1"/>
  <c r="V296" i="14"/>
  <c r="U297" i="14"/>
  <c r="V376" i="12"/>
  <c r="W376" i="12"/>
  <c r="X376" i="12" s="1"/>
  <c r="Y376" i="12" s="1"/>
  <c r="U377" i="12"/>
  <c r="V305" i="17"/>
  <c r="U306" i="17"/>
  <c r="W305" i="17"/>
  <c r="X305" i="17" s="1"/>
  <c r="Y305" i="17" s="1"/>
  <c r="W352" i="14"/>
  <c r="X352" i="14" s="1"/>
  <c r="Y352" i="14" s="1"/>
  <c r="V352" i="14"/>
  <c r="U353" i="14"/>
  <c r="U247" i="16"/>
  <c r="W246" i="16"/>
  <c r="X246" i="16" s="1"/>
  <c r="Y246" i="16" s="1"/>
  <c r="V246" i="16"/>
  <c r="W192" i="13"/>
  <c r="X192" i="13" s="1"/>
  <c r="Y192" i="13" s="1"/>
  <c r="V192" i="13"/>
  <c r="U193" i="13"/>
  <c r="U174" i="7"/>
  <c r="V173" i="7"/>
  <c r="W173" i="7"/>
  <c r="X173" i="7" s="1"/>
  <c r="Y173" i="7" s="1"/>
  <c r="U250" i="12"/>
  <c r="W249" i="12"/>
  <c r="X249" i="12" s="1"/>
  <c r="Y249" i="12" s="1"/>
  <c r="V249" i="12"/>
  <c r="U341" i="7"/>
  <c r="V340" i="7"/>
  <c r="W340" i="7"/>
  <c r="X340" i="7" s="1"/>
  <c r="Y340" i="7" s="1"/>
  <c r="U408" i="7"/>
  <c r="V407" i="7"/>
  <c r="W407" i="7"/>
  <c r="X407" i="7" s="1"/>
  <c r="Y407" i="7" s="1"/>
  <c r="W242" i="11"/>
  <c r="X242" i="11" s="1"/>
  <c r="Y242" i="11" s="1"/>
  <c r="V242" i="11"/>
  <c r="U243" i="11"/>
  <c r="U276" i="7"/>
  <c r="V275" i="7"/>
  <c r="W275" i="7"/>
  <c r="X275" i="7" s="1"/>
  <c r="Y275" i="7" s="1"/>
  <c r="W364" i="10"/>
  <c r="X364" i="10" s="1"/>
  <c r="V218" i="8"/>
  <c r="W218" i="8"/>
  <c r="X218" i="8" s="1"/>
  <c r="Y218" i="8" s="1"/>
  <c r="U219" i="8"/>
  <c r="W170" i="8"/>
  <c r="X170" i="8" s="1"/>
  <c r="Y170" i="8" s="1"/>
  <c r="V170" i="8"/>
  <c r="U171" i="8"/>
  <c r="U480" i="7"/>
  <c r="V479" i="7"/>
  <c r="W479" i="7"/>
  <c r="X479" i="7" s="1"/>
  <c r="Y479" i="7" s="1"/>
  <c r="W363" i="10"/>
  <c r="X363" i="10" s="1"/>
  <c r="Y363" i="10" s="1"/>
  <c r="V363" i="10"/>
  <c r="V364" i="10" s="1"/>
  <c r="U365" i="10"/>
  <c r="U366" i="10" s="1"/>
  <c r="W138" i="10"/>
  <c r="X138" i="10" s="1"/>
  <c r="Y138" i="10" s="1"/>
  <c r="Y139" i="10" s="1"/>
  <c r="V138" i="10"/>
  <c r="V139" i="10" s="1"/>
  <c r="W186" i="10"/>
  <c r="X186" i="10" s="1"/>
  <c r="Y186" i="10" s="1"/>
  <c r="V186" i="10"/>
  <c r="U187" i="10"/>
  <c r="V236" i="10"/>
  <c r="W236" i="10"/>
  <c r="X236" i="10" s="1"/>
  <c r="Y236" i="10" s="1"/>
  <c r="U237" i="10"/>
  <c r="W296" i="10"/>
  <c r="X296" i="10" s="1"/>
  <c r="Y296" i="10" s="1"/>
  <c r="V296" i="10"/>
  <c r="U297" i="10"/>
  <c r="V435" i="10"/>
  <c r="W435" i="10"/>
  <c r="X435" i="10" s="1"/>
  <c r="Y435" i="10" s="1"/>
  <c r="U436" i="10"/>
  <c r="W510" i="10"/>
  <c r="X510" i="10" s="1"/>
  <c r="Y510" i="10" s="1"/>
  <c r="V510" i="10"/>
  <c r="U511" i="10"/>
  <c r="W419" i="9"/>
  <c r="X419" i="9" s="1"/>
  <c r="Y419" i="9" s="1"/>
  <c r="V419" i="9"/>
  <c r="U420" i="9"/>
  <c r="V231" i="9"/>
  <c r="W231" i="9"/>
  <c r="X231" i="9" s="1"/>
  <c r="Y231" i="9" s="1"/>
  <c r="U232" i="9"/>
  <c r="W359" i="9"/>
  <c r="X359" i="9" s="1"/>
  <c r="Y359" i="9" s="1"/>
  <c r="V359" i="9"/>
  <c r="U360" i="9"/>
  <c r="W288" i="9"/>
  <c r="X288" i="9" s="1"/>
  <c r="Y288" i="9" s="1"/>
  <c r="V288" i="9"/>
  <c r="U289" i="9"/>
  <c r="W495" i="9"/>
  <c r="X495" i="9" s="1"/>
  <c r="Y495" i="9" s="1"/>
  <c r="V495" i="9"/>
  <c r="U496" i="9"/>
  <c r="W480" i="8"/>
  <c r="X480" i="8" s="1"/>
  <c r="Y480" i="8" s="1"/>
  <c r="V480" i="8"/>
  <c r="U481" i="8"/>
  <c r="W341" i="8"/>
  <c r="X341" i="8" s="1"/>
  <c r="Y341" i="8" s="1"/>
  <c r="V341" i="8"/>
  <c r="U342" i="8"/>
  <c r="W406" i="8"/>
  <c r="X406" i="8" s="1"/>
  <c r="Y406" i="8" s="1"/>
  <c r="V406" i="8"/>
  <c r="U407" i="8"/>
  <c r="W281" i="8"/>
  <c r="X281" i="8" s="1"/>
  <c r="Y281" i="8" s="1"/>
  <c r="V281" i="8"/>
  <c r="U282" i="8"/>
  <c r="W224" i="7"/>
  <c r="X224" i="7" s="1"/>
  <c r="Y224" i="7" s="1"/>
  <c r="V224" i="7"/>
  <c r="W63" i="7"/>
  <c r="X63" i="7" s="1"/>
  <c r="Y63" i="7" s="1"/>
  <c r="V63" i="7"/>
  <c r="W422" i="17"/>
  <c r="X422" i="17" s="1"/>
  <c r="Y422" i="17" s="1"/>
  <c r="V422" i="17"/>
  <c r="U423" i="17"/>
  <c r="W408" i="6"/>
  <c r="X408" i="6" s="1"/>
  <c r="Y408" i="6" s="1"/>
  <c r="V408" i="6"/>
  <c r="U409" i="6"/>
  <c r="V303" i="13"/>
  <c r="W303" i="13"/>
  <c r="X303" i="13" s="1"/>
  <c r="Y303" i="13" s="1"/>
  <c r="U304" i="13"/>
  <c r="W452" i="12"/>
  <c r="X452" i="12" s="1"/>
  <c r="Y452" i="12" s="1"/>
  <c r="V452" i="12"/>
  <c r="U453" i="12"/>
  <c r="V182" i="11"/>
  <c r="W182" i="11"/>
  <c r="X182" i="11" s="1"/>
  <c r="Y182" i="11" s="1"/>
  <c r="U183" i="11"/>
  <c r="V381" i="11"/>
  <c r="W381" i="11"/>
  <c r="X381" i="11" s="1"/>
  <c r="Y381" i="11" s="1"/>
  <c r="U382" i="11"/>
  <c r="W418" i="16"/>
  <c r="X418" i="16" s="1"/>
  <c r="Y418" i="16" s="1"/>
  <c r="V418" i="16"/>
  <c r="U419" i="16"/>
  <c r="W533" i="12"/>
  <c r="X533" i="12" s="1"/>
  <c r="Y533" i="12" s="1"/>
  <c r="V533" i="12"/>
  <c r="U534" i="12"/>
  <c r="W420" i="14"/>
  <c r="X420" i="14" s="1"/>
  <c r="Y420" i="14" s="1"/>
  <c r="V420" i="14"/>
  <c r="U421" i="14"/>
  <c r="W342" i="6"/>
  <c r="X342" i="6" s="1"/>
  <c r="Y342" i="6" s="1"/>
  <c r="V342" i="6"/>
  <c r="U343" i="6"/>
  <c r="W535" i="13"/>
  <c r="X535" i="13" s="1"/>
  <c r="Y535" i="13" s="1"/>
  <c r="V535" i="13"/>
  <c r="U536" i="13"/>
  <c r="V305" i="12"/>
  <c r="W305" i="12"/>
  <c r="X305" i="12" s="1"/>
  <c r="Y305" i="12" s="1"/>
  <c r="U306" i="12"/>
  <c r="W358" i="16"/>
  <c r="X358" i="16" s="1"/>
  <c r="Y358" i="16" s="1"/>
  <c r="V358" i="16"/>
  <c r="U359" i="16"/>
  <c r="V303" i="11"/>
  <c r="W303" i="11"/>
  <c r="X303" i="11" s="1"/>
  <c r="Y303" i="11" s="1"/>
  <c r="U304" i="11"/>
  <c r="V185" i="12"/>
  <c r="W185" i="12"/>
  <c r="X185" i="12" s="1"/>
  <c r="Y185" i="12" s="1"/>
  <c r="U186" i="12"/>
  <c r="V279" i="6"/>
  <c r="W279" i="6"/>
  <c r="X279" i="6" s="1"/>
  <c r="Y279" i="6" s="1"/>
  <c r="U280" i="6"/>
  <c r="V301" i="16"/>
  <c r="W301" i="16"/>
  <c r="X301" i="16" s="1"/>
  <c r="Y301" i="16" s="1"/>
  <c r="U302" i="16"/>
  <c r="V220" i="6"/>
  <c r="W220" i="6"/>
  <c r="X220" i="6" s="1"/>
  <c r="Y220" i="6" s="1"/>
  <c r="U221" i="6"/>
  <c r="V483" i="6"/>
  <c r="W483" i="6"/>
  <c r="X483" i="6" s="1"/>
  <c r="Y483" i="6" s="1"/>
  <c r="U484" i="6"/>
  <c r="W246" i="13"/>
  <c r="X246" i="13" s="1"/>
  <c r="Y246" i="13" s="1"/>
  <c r="V246" i="13"/>
  <c r="U247" i="13"/>
  <c r="W531" i="11"/>
  <c r="X531" i="11" s="1"/>
  <c r="Y531" i="11" s="1"/>
  <c r="V531" i="11"/>
  <c r="U532" i="11"/>
  <c r="V449" i="11"/>
  <c r="W449" i="11"/>
  <c r="X449" i="11" s="1"/>
  <c r="Y449" i="11" s="1"/>
  <c r="U450" i="11"/>
  <c r="W375" i="13"/>
  <c r="X375" i="13" s="1"/>
  <c r="Y375" i="13" s="1"/>
  <c r="V375" i="13"/>
  <c r="U376" i="13"/>
  <c r="W246" i="14"/>
  <c r="X246" i="14" s="1"/>
  <c r="Y246" i="14" s="1"/>
  <c r="V246" i="14"/>
  <c r="U247" i="14"/>
  <c r="W134" i="12"/>
  <c r="X134" i="12" s="1"/>
  <c r="Y134" i="12" s="1"/>
  <c r="V134" i="12"/>
  <c r="U135" i="12"/>
  <c r="V178" i="9" l="1"/>
  <c r="V236" i="18"/>
  <c r="W236" i="18"/>
  <c r="X236" i="18" s="1"/>
  <c r="Y236" i="18" s="1"/>
  <c r="U237" i="18"/>
  <c r="V357" i="18"/>
  <c r="W357" i="18"/>
  <c r="X357" i="18" s="1"/>
  <c r="Y357" i="18" s="1"/>
  <c r="U358" i="18"/>
  <c r="V300" i="18"/>
  <c r="W300" i="18"/>
  <c r="X300" i="18" s="1"/>
  <c r="Y300" i="18" s="1"/>
  <c r="U301" i="18"/>
  <c r="V357" i="17"/>
  <c r="W357" i="17"/>
  <c r="X357" i="17" s="1"/>
  <c r="Y357" i="17" s="1"/>
  <c r="U358" i="17"/>
  <c r="V136" i="11"/>
  <c r="W136" i="11"/>
  <c r="X136" i="11" s="1"/>
  <c r="Y136" i="11" s="1"/>
  <c r="U137" i="11"/>
  <c r="U179" i="9"/>
  <c r="W179" i="9" s="1"/>
  <c r="X179" i="9" s="1"/>
  <c r="Y177" i="9"/>
  <c r="W178" i="9"/>
  <c r="X178" i="9" s="1"/>
  <c r="W454" i="13"/>
  <c r="X454" i="13" s="1"/>
  <c r="Y454" i="13" s="1"/>
  <c r="V454" i="13"/>
  <c r="U455" i="13"/>
  <c r="U132" i="9"/>
  <c r="V131" i="9"/>
  <c r="W131" i="9"/>
  <c r="X131" i="9" s="1"/>
  <c r="Y131" i="9" s="1"/>
  <c r="W297" i="14"/>
  <c r="X297" i="14" s="1"/>
  <c r="Y297" i="14" s="1"/>
  <c r="V297" i="14"/>
  <c r="U298" i="14"/>
  <c r="W377" i="12"/>
  <c r="X377" i="12" s="1"/>
  <c r="Y377" i="12" s="1"/>
  <c r="U378" i="12"/>
  <c r="V377" i="12"/>
  <c r="V306" i="17"/>
  <c r="W306" i="17"/>
  <c r="X306" i="17" s="1"/>
  <c r="Y306" i="17" s="1"/>
  <c r="U307" i="17"/>
  <c r="W247" i="16"/>
  <c r="X247" i="16" s="1"/>
  <c r="Y247" i="16" s="1"/>
  <c r="V247" i="16"/>
  <c r="U248" i="16"/>
  <c r="W353" i="14"/>
  <c r="X353" i="14" s="1"/>
  <c r="Y353" i="14" s="1"/>
  <c r="V353" i="14"/>
  <c r="U354" i="14"/>
  <c r="V193" i="13"/>
  <c r="W193" i="13"/>
  <c r="X193" i="13" s="1"/>
  <c r="Y193" i="13" s="1"/>
  <c r="U194" i="13"/>
  <c r="W366" i="10"/>
  <c r="X366" i="10" s="1"/>
  <c r="U367" i="10"/>
  <c r="U368" i="10" s="1"/>
  <c r="U481" i="7"/>
  <c r="V480" i="7"/>
  <c r="W480" i="7"/>
  <c r="X480" i="7" s="1"/>
  <c r="Y480" i="7" s="1"/>
  <c r="Y364" i="10"/>
  <c r="U342" i="7"/>
  <c r="V341" i="7"/>
  <c r="W341" i="7"/>
  <c r="X341" i="7" s="1"/>
  <c r="Y341" i="7" s="1"/>
  <c r="W171" i="8"/>
  <c r="X171" i="8" s="1"/>
  <c r="Y171" i="8" s="1"/>
  <c r="V171" i="8"/>
  <c r="U172" i="8"/>
  <c r="W365" i="10"/>
  <c r="X365" i="10" s="1"/>
  <c r="V365" i="10"/>
  <c r="V366" i="10" s="1"/>
  <c r="W250" i="12"/>
  <c r="X250" i="12" s="1"/>
  <c r="Y250" i="12" s="1"/>
  <c r="U251" i="12"/>
  <c r="V250" i="12"/>
  <c r="U277" i="7"/>
  <c r="V276" i="7"/>
  <c r="W276" i="7"/>
  <c r="X276" i="7" s="1"/>
  <c r="Y276" i="7" s="1"/>
  <c r="W219" i="8"/>
  <c r="X219" i="8" s="1"/>
  <c r="Y219" i="8" s="1"/>
  <c r="V219" i="8"/>
  <c r="U220" i="8"/>
  <c r="W243" i="11"/>
  <c r="X243" i="11" s="1"/>
  <c r="Y243" i="11" s="1"/>
  <c r="V243" i="11"/>
  <c r="U244" i="11"/>
  <c r="U409" i="7"/>
  <c r="V408" i="7"/>
  <c r="W408" i="7"/>
  <c r="X408" i="7" s="1"/>
  <c r="Y408" i="7" s="1"/>
  <c r="W174" i="7"/>
  <c r="X174" i="7" s="1"/>
  <c r="Y174" i="7" s="1"/>
  <c r="Y175" i="7" s="1"/>
  <c r="V174" i="7"/>
  <c r="V175" i="7" s="1"/>
  <c r="V297" i="10"/>
  <c r="W297" i="10"/>
  <c r="X297" i="10" s="1"/>
  <c r="Y297" i="10" s="1"/>
  <c r="U298" i="10"/>
  <c r="W511" i="10"/>
  <c r="X511" i="10" s="1"/>
  <c r="Y511" i="10" s="1"/>
  <c r="V511" i="10"/>
  <c r="U512" i="10"/>
  <c r="W237" i="10"/>
  <c r="X237" i="10" s="1"/>
  <c r="Y237" i="10" s="1"/>
  <c r="V237" i="10"/>
  <c r="U238" i="10"/>
  <c r="W436" i="10"/>
  <c r="X436" i="10" s="1"/>
  <c r="Y436" i="10" s="1"/>
  <c r="V436" i="10"/>
  <c r="U437" i="10"/>
  <c r="W187" i="10"/>
  <c r="X187" i="10" s="1"/>
  <c r="Y187" i="10" s="1"/>
  <c r="V187" i="10"/>
  <c r="U188" i="10"/>
  <c r="W360" i="9"/>
  <c r="X360" i="9" s="1"/>
  <c r="Y360" i="9" s="1"/>
  <c r="V360" i="9"/>
  <c r="U361" i="9"/>
  <c r="W232" i="9"/>
  <c r="X232" i="9" s="1"/>
  <c r="Y232" i="9" s="1"/>
  <c r="V232" i="9"/>
  <c r="U233" i="9"/>
  <c r="W496" i="9"/>
  <c r="X496" i="9" s="1"/>
  <c r="Y496" i="9" s="1"/>
  <c r="V496" i="9"/>
  <c r="U497" i="9"/>
  <c r="W420" i="9"/>
  <c r="X420" i="9" s="1"/>
  <c r="Y420" i="9" s="1"/>
  <c r="V420" i="9"/>
  <c r="U421" i="9"/>
  <c r="V289" i="9"/>
  <c r="W289" i="9"/>
  <c r="X289" i="9" s="1"/>
  <c r="Y289" i="9" s="1"/>
  <c r="U290" i="9"/>
  <c r="U180" i="9"/>
  <c r="W407" i="8"/>
  <c r="X407" i="8" s="1"/>
  <c r="Y407" i="8" s="1"/>
  <c r="V407" i="8"/>
  <c r="U408" i="8"/>
  <c r="W342" i="8"/>
  <c r="X342" i="8" s="1"/>
  <c r="Y342" i="8" s="1"/>
  <c r="V342" i="8"/>
  <c r="U343" i="8"/>
  <c r="W481" i="8"/>
  <c r="X481" i="8" s="1"/>
  <c r="Y481" i="8" s="1"/>
  <c r="V481" i="8"/>
  <c r="U482" i="8"/>
  <c r="W282" i="8"/>
  <c r="X282" i="8" s="1"/>
  <c r="Y282" i="8" s="1"/>
  <c r="V282" i="8"/>
  <c r="U283" i="8"/>
  <c r="V225" i="7"/>
  <c r="W225" i="7"/>
  <c r="X225" i="7" s="1"/>
  <c r="Y225" i="7" s="1"/>
  <c r="W64" i="7"/>
  <c r="X64" i="7" s="1"/>
  <c r="Y64" i="7" s="1"/>
  <c r="V64" i="7"/>
  <c r="W409" i="6"/>
  <c r="X409" i="6" s="1"/>
  <c r="Y409" i="6" s="1"/>
  <c r="V409" i="6"/>
  <c r="U410" i="6"/>
  <c r="W423" i="17"/>
  <c r="X423" i="17" s="1"/>
  <c r="Y423" i="17" s="1"/>
  <c r="V423" i="17"/>
  <c r="U424" i="17"/>
  <c r="W135" i="12"/>
  <c r="X135" i="12" s="1"/>
  <c r="Y135" i="12" s="1"/>
  <c r="V135" i="12"/>
  <c r="U136" i="12"/>
  <c r="W247" i="13"/>
  <c r="X247" i="13" s="1"/>
  <c r="Y247" i="13" s="1"/>
  <c r="V247" i="13"/>
  <c r="U248" i="13"/>
  <c r="W186" i="12"/>
  <c r="X186" i="12" s="1"/>
  <c r="Y186" i="12" s="1"/>
  <c r="V186" i="12"/>
  <c r="U187" i="12"/>
  <c r="V183" i="11"/>
  <c r="W183" i="11"/>
  <c r="X183" i="11" s="1"/>
  <c r="Y183" i="11" s="1"/>
  <c r="U184" i="11"/>
  <c r="V376" i="13"/>
  <c r="W376" i="13"/>
  <c r="X376" i="13" s="1"/>
  <c r="Y376" i="13" s="1"/>
  <c r="U377" i="13"/>
  <c r="V359" i="16"/>
  <c r="W359" i="16"/>
  <c r="X359" i="16" s="1"/>
  <c r="Y359" i="16" s="1"/>
  <c r="U360" i="16"/>
  <c r="V343" i="6"/>
  <c r="W343" i="6"/>
  <c r="X343" i="6" s="1"/>
  <c r="Y343" i="6" s="1"/>
  <c r="U344" i="6"/>
  <c r="W382" i="11"/>
  <c r="X382" i="11" s="1"/>
  <c r="Y382" i="11" s="1"/>
  <c r="V382" i="11"/>
  <c r="U383" i="11"/>
  <c r="W302" i="16"/>
  <c r="X302" i="16" s="1"/>
  <c r="Y302" i="16" s="1"/>
  <c r="V302" i="16"/>
  <c r="U303" i="16"/>
  <c r="W247" i="14"/>
  <c r="X247" i="14" s="1"/>
  <c r="Y247" i="14" s="1"/>
  <c r="V247" i="14"/>
  <c r="U248" i="14"/>
  <c r="V306" i="12"/>
  <c r="W306" i="12"/>
  <c r="X306" i="12" s="1"/>
  <c r="Y306" i="12" s="1"/>
  <c r="U307" i="12"/>
  <c r="W453" i="12"/>
  <c r="X453" i="12" s="1"/>
  <c r="Y453" i="12" s="1"/>
  <c r="V453" i="12"/>
  <c r="U454" i="12"/>
  <c r="W450" i="11"/>
  <c r="X450" i="11" s="1"/>
  <c r="Y450" i="11" s="1"/>
  <c r="V450" i="11"/>
  <c r="U451" i="11"/>
  <c r="V421" i="14"/>
  <c r="W421" i="14"/>
  <c r="X421" i="14" s="1"/>
  <c r="Y421" i="14" s="1"/>
  <c r="U422" i="14"/>
  <c r="W532" i="11"/>
  <c r="X532" i="11" s="1"/>
  <c r="Y532" i="11" s="1"/>
  <c r="V532" i="11"/>
  <c r="U533" i="11"/>
  <c r="W280" i="6"/>
  <c r="X280" i="6" s="1"/>
  <c r="Y280" i="6" s="1"/>
  <c r="V280" i="6"/>
  <c r="U281" i="6"/>
  <c r="W484" i="6"/>
  <c r="X484" i="6" s="1"/>
  <c r="Y484" i="6" s="1"/>
  <c r="V484" i="6"/>
  <c r="U485" i="6"/>
  <c r="W304" i="11"/>
  <c r="X304" i="11" s="1"/>
  <c r="Y304" i="11" s="1"/>
  <c r="V304" i="11"/>
  <c r="U305" i="11"/>
  <c r="W536" i="13"/>
  <c r="X536" i="13" s="1"/>
  <c r="Y536" i="13" s="1"/>
  <c r="V536" i="13"/>
  <c r="U537" i="13"/>
  <c r="W419" i="16"/>
  <c r="X419" i="16" s="1"/>
  <c r="Y419" i="16" s="1"/>
  <c r="V419" i="16"/>
  <c r="U420" i="16"/>
  <c r="W304" i="13"/>
  <c r="X304" i="13" s="1"/>
  <c r="Y304" i="13" s="1"/>
  <c r="V304" i="13"/>
  <c r="U305" i="13"/>
  <c r="V221" i="6"/>
  <c r="W221" i="6"/>
  <c r="X221" i="6" s="1"/>
  <c r="Y221" i="6" s="1"/>
  <c r="U222" i="6"/>
  <c r="V534" i="12"/>
  <c r="W534" i="12"/>
  <c r="X534" i="12" s="1"/>
  <c r="Y534" i="12" s="1"/>
  <c r="U535" i="12"/>
  <c r="W237" i="18" l="1"/>
  <c r="X237" i="18" s="1"/>
  <c r="Y237" i="18" s="1"/>
  <c r="V237" i="18"/>
  <c r="U238" i="18"/>
  <c r="V358" i="18"/>
  <c r="W358" i="18"/>
  <c r="X358" i="18" s="1"/>
  <c r="Y358" i="18" s="1"/>
  <c r="U359" i="18"/>
  <c r="V301" i="18"/>
  <c r="W301" i="18"/>
  <c r="X301" i="18" s="1"/>
  <c r="Y301" i="18" s="1"/>
  <c r="U302" i="18"/>
  <c r="V358" i="17"/>
  <c r="W358" i="17"/>
  <c r="X358" i="17" s="1"/>
  <c r="Y358" i="17" s="1"/>
  <c r="U359" i="17"/>
  <c r="W137" i="11"/>
  <c r="X137" i="11" s="1"/>
  <c r="Y137" i="11" s="1"/>
  <c r="U138" i="11"/>
  <c r="V137" i="11"/>
  <c r="Y178" i="9"/>
  <c r="Y179" i="9" s="1"/>
  <c r="V179" i="9"/>
  <c r="V455" i="13"/>
  <c r="W455" i="13"/>
  <c r="X455" i="13" s="1"/>
  <c r="Y455" i="13" s="1"/>
  <c r="U456" i="13"/>
  <c r="V132" i="9"/>
  <c r="V133" i="9" s="1"/>
  <c r="W132" i="9"/>
  <c r="X132" i="9" s="1"/>
  <c r="Y132" i="9" s="1"/>
  <c r="Y133" i="9" s="1"/>
  <c r="W298" i="14"/>
  <c r="X298" i="14" s="1"/>
  <c r="Y298" i="14" s="1"/>
  <c r="V298" i="14"/>
  <c r="U299" i="14"/>
  <c r="Y365" i="10"/>
  <c r="Y366" i="10" s="1"/>
  <c r="V378" i="12"/>
  <c r="W378" i="12"/>
  <c r="X378" i="12" s="1"/>
  <c r="Y378" i="12" s="1"/>
  <c r="U379" i="12"/>
  <c r="W307" i="17"/>
  <c r="X307" i="17" s="1"/>
  <c r="Y307" i="17" s="1"/>
  <c r="Y308" i="17" s="1"/>
  <c r="V307" i="17"/>
  <c r="V308" i="17" s="1"/>
  <c r="U249" i="16"/>
  <c r="V248" i="16"/>
  <c r="W248" i="16"/>
  <c r="X248" i="16" s="1"/>
  <c r="Y248" i="16" s="1"/>
  <c r="W194" i="13"/>
  <c r="X194" i="13" s="1"/>
  <c r="Y194" i="13" s="1"/>
  <c r="V194" i="13"/>
  <c r="U195" i="13"/>
  <c r="U355" i="14"/>
  <c r="V354" i="14"/>
  <c r="W354" i="14"/>
  <c r="X354" i="14" s="1"/>
  <c r="Y354" i="14" s="1"/>
  <c r="U369" i="10"/>
  <c r="U370" i="10" s="1"/>
  <c r="U482" i="7"/>
  <c r="V481" i="7"/>
  <c r="W481" i="7"/>
  <c r="X481" i="7" s="1"/>
  <c r="Y481" i="7" s="1"/>
  <c r="U410" i="7"/>
  <c r="W409" i="7"/>
  <c r="X409" i="7" s="1"/>
  <c r="Y409" i="7" s="1"/>
  <c r="V409" i="7"/>
  <c r="U343" i="7"/>
  <c r="W342" i="7"/>
  <c r="X342" i="7" s="1"/>
  <c r="Y342" i="7" s="1"/>
  <c r="V342" i="7"/>
  <c r="V244" i="11"/>
  <c r="W244" i="11"/>
  <c r="X244" i="11" s="1"/>
  <c r="Y244" i="11" s="1"/>
  <c r="U245" i="11"/>
  <c r="U278" i="7"/>
  <c r="V277" i="7"/>
  <c r="W277" i="7"/>
  <c r="X277" i="7" s="1"/>
  <c r="Y277" i="7" s="1"/>
  <c r="W368" i="10"/>
  <c r="X368" i="10" s="1"/>
  <c r="W172" i="8"/>
  <c r="X172" i="8" s="1"/>
  <c r="Y172" i="8" s="1"/>
  <c r="V172" i="8"/>
  <c r="U173" i="8"/>
  <c r="V367" i="10"/>
  <c r="V368" i="10" s="1"/>
  <c r="W367" i="10"/>
  <c r="X367" i="10" s="1"/>
  <c r="W220" i="8"/>
  <c r="X220" i="8" s="1"/>
  <c r="Y220" i="8" s="1"/>
  <c r="V220" i="8"/>
  <c r="U221" i="8"/>
  <c r="W251" i="12"/>
  <c r="X251" i="12" s="1"/>
  <c r="Y251" i="12" s="1"/>
  <c r="V251" i="12"/>
  <c r="U252" i="12"/>
  <c r="W188" i="10"/>
  <c r="X188" i="10" s="1"/>
  <c r="Y188" i="10" s="1"/>
  <c r="V188" i="10"/>
  <c r="U189" i="10"/>
  <c r="V238" i="10"/>
  <c r="W238" i="10"/>
  <c r="X238" i="10" s="1"/>
  <c r="Y238" i="10" s="1"/>
  <c r="U239" i="10"/>
  <c r="W298" i="10"/>
  <c r="X298" i="10" s="1"/>
  <c r="Y298" i="10" s="1"/>
  <c r="V298" i="10"/>
  <c r="U299" i="10"/>
  <c r="V437" i="10"/>
  <c r="W437" i="10"/>
  <c r="X437" i="10" s="1"/>
  <c r="Y437" i="10" s="1"/>
  <c r="U438" i="10"/>
  <c r="W512" i="10"/>
  <c r="X512" i="10" s="1"/>
  <c r="Y512" i="10" s="1"/>
  <c r="V512" i="10"/>
  <c r="U513" i="10"/>
  <c r="W497" i="9"/>
  <c r="X497" i="9" s="1"/>
  <c r="Y497" i="9" s="1"/>
  <c r="V497" i="9"/>
  <c r="U498" i="9"/>
  <c r="V421" i="9"/>
  <c r="W421" i="9"/>
  <c r="X421" i="9" s="1"/>
  <c r="Y421" i="9" s="1"/>
  <c r="U422" i="9"/>
  <c r="W233" i="9"/>
  <c r="X233" i="9" s="1"/>
  <c r="Y233" i="9" s="1"/>
  <c r="V233" i="9"/>
  <c r="U234" i="9"/>
  <c r="W180" i="9"/>
  <c r="X180" i="9" s="1"/>
  <c r="V180" i="9"/>
  <c r="U181" i="9"/>
  <c r="W361" i="9"/>
  <c r="X361" i="9" s="1"/>
  <c r="Y361" i="9" s="1"/>
  <c r="V361" i="9"/>
  <c r="U362" i="9"/>
  <c r="W290" i="9"/>
  <c r="X290" i="9" s="1"/>
  <c r="Y290" i="9" s="1"/>
  <c r="V290" i="9"/>
  <c r="U291" i="9"/>
  <c r="W482" i="8"/>
  <c r="X482" i="8" s="1"/>
  <c r="Y482" i="8" s="1"/>
  <c r="V482" i="8"/>
  <c r="U483" i="8"/>
  <c r="W343" i="8"/>
  <c r="X343" i="8" s="1"/>
  <c r="Y343" i="8" s="1"/>
  <c r="V343" i="8"/>
  <c r="U344" i="8"/>
  <c r="V408" i="8"/>
  <c r="W408" i="8"/>
  <c r="X408" i="8" s="1"/>
  <c r="Y408" i="8" s="1"/>
  <c r="U409" i="8"/>
  <c r="V283" i="8"/>
  <c r="W283" i="8"/>
  <c r="X283" i="8" s="1"/>
  <c r="Y283" i="8" s="1"/>
  <c r="U284" i="8"/>
  <c r="V226" i="7"/>
  <c r="W226" i="7"/>
  <c r="X226" i="7" s="1"/>
  <c r="Y226" i="7" s="1"/>
  <c r="V65" i="7"/>
  <c r="W65" i="7"/>
  <c r="X65" i="7" s="1"/>
  <c r="Y65" i="7" s="1"/>
  <c r="W424" i="17"/>
  <c r="X424" i="17" s="1"/>
  <c r="Y424" i="17" s="1"/>
  <c r="V424" i="17"/>
  <c r="U425" i="17"/>
  <c r="V410" i="6"/>
  <c r="W410" i="6"/>
  <c r="X410" i="6" s="1"/>
  <c r="Y410" i="6" s="1"/>
  <c r="U411" i="6"/>
  <c r="W537" i="13"/>
  <c r="X537" i="13" s="1"/>
  <c r="Y537" i="13" s="1"/>
  <c r="V537" i="13"/>
  <c r="U538" i="13"/>
  <c r="W281" i="6"/>
  <c r="X281" i="6" s="1"/>
  <c r="Y281" i="6" s="1"/>
  <c r="V281" i="6"/>
  <c r="U282" i="6"/>
  <c r="V307" i="12"/>
  <c r="W307" i="12"/>
  <c r="X307" i="12" s="1"/>
  <c r="Y307" i="12" s="1"/>
  <c r="U308" i="12"/>
  <c r="W305" i="13"/>
  <c r="X305" i="13" s="1"/>
  <c r="Y305" i="13" s="1"/>
  <c r="V305" i="13"/>
  <c r="U306" i="13"/>
  <c r="V344" i="6"/>
  <c r="W344" i="6"/>
  <c r="X344" i="6" s="1"/>
  <c r="Y344" i="6" s="1"/>
  <c r="U345" i="6"/>
  <c r="W248" i="13"/>
  <c r="X248" i="13" s="1"/>
  <c r="Y248" i="13" s="1"/>
  <c r="V248" i="13"/>
  <c r="U249" i="13"/>
  <c r="V305" i="11"/>
  <c r="W305" i="11"/>
  <c r="X305" i="11" s="1"/>
  <c r="Y305" i="11" s="1"/>
  <c r="U306" i="11"/>
  <c r="V533" i="11"/>
  <c r="W533" i="11"/>
  <c r="X533" i="11" s="1"/>
  <c r="Y533" i="11" s="1"/>
  <c r="U534" i="11"/>
  <c r="W454" i="12"/>
  <c r="X454" i="12" s="1"/>
  <c r="Y454" i="12" s="1"/>
  <c r="V454" i="12"/>
  <c r="U455" i="12"/>
  <c r="W303" i="16"/>
  <c r="X303" i="16" s="1"/>
  <c r="Y303" i="16" s="1"/>
  <c r="V303" i="16"/>
  <c r="U304" i="16"/>
  <c r="W377" i="13"/>
  <c r="X377" i="13" s="1"/>
  <c r="Y377" i="13" s="1"/>
  <c r="V377" i="13"/>
  <c r="U378" i="13"/>
  <c r="V222" i="6"/>
  <c r="W222" i="6"/>
  <c r="X222" i="6" s="1"/>
  <c r="Y222" i="6" s="1"/>
  <c r="U223" i="6"/>
  <c r="W422" i="14"/>
  <c r="X422" i="14" s="1"/>
  <c r="Y422" i="14" s="1"/>
  <c r="V422" i="14"/>
  <c r="U423" i="14"/>
  <c r="V420" i="16"/>
  <c r="W420" i="16"/>
  <c r="X420" i="16" s="1"/>
  <c r="Y420" i="16" s="1"/>
  <c r="U421" i="16"/>
  <c r="W451" i="11"/>
  <c r="X451" i="11" s="1"/>
  <c r="Y451" i="11" s="1"/>
  <c r="V451" i="11"/>
  <c r="U452" i="11"/>
  <c r="W360" i="16"/>
  <c r="X360" i="16" s="1"/>
  <c r="Y360" i="16" s="1"/>
  <c r="V360" i="16"/>
  <c r="U361" i="16"/>
  <c r="V136" i="12"/>
  <c r="W136" i="12"/>
  <c r="X136" i="12" s="1"/>
  <c r="Y136" i="12" s="1"/>
  <c r="U137" i="12"/>
  <c r="W535" i="12"/>
  <c r="X535" i="12" s="1"/>
  <c r="Y535" i="12" s="1"/>
  <c r="V535" i="12"/>
  <c r="U536" i="12"/>
  <c r="W485" i="6"/>
  <c r="X485" i="6" s="1"/>
  <c r="Y485" i="6" s="1"/>
  <c r="V485" i="6"/>
  <c r="U486" i="6"/>
  <c r="W184" i="11"/>
  <c r="X184" i="11" s="1"/>
  <c r="Y184" i="11" s="1"/>
  <c r="V184" i="11"/>
  <c r="U185" i="11"/>
  <c r="W248" i="14"/>
  <c r="X248" i="14" s="1"/>
  <c r="Y248" i="14" s="1"/>
  <c r="V248" i="14"/>
  <c r="U249" i="14"/>
  <c r="V383" i="11"/>
  <c r="W383" i="11"/>
  <c r="X383" i="11" s="1"/>
  <c r="Y383" i="11" s="1"/>
  <c r="U384" i="11"/>
  <c r="W187" i="12"/>
  <c r="X187" i="12" s="1"/>
  <c r="Y187" i="12" s="1"/>
  <c r="V187" i="12"/>
  <c r="U188" i="12"/>
  <c r="V238" i="18" l="1"/>
  <c r="W238" i="18"/>
  <c r="X238" i="18" s="1"/>
  <c r="Y238" i="18" s="1"/>
  <c r="U239" i="18"/>
  <c r="V359" i="18"/>
  <c r="W359" i="18"/>
  <c r="X359" i="18" s="1"/>
  <c r="Y359" i="18" s="1"/>
  <c r="U360" i="18"/>
  <c r="V302" i="18"/>
  <c r="W302" i="18"/>
  <c r="X302" i="18" s="1"/>
  <c r="Y302" i="18" s="1"/>
  <c r="U303" i="18"/>
  <c r="U360" i="17"/>
  <c r="V359" i="17"/>
  <c r="W359" i="17"/>
  <c r="X359" i="17" s="1"/>
  <c r="Y359" i="17" s="1"/>
  <c r="W138" i="11"/>
  <c r="X138" i="11" s="1"/>
  <c r="Y138" i="11" s="1"/>
  <c r="Y139" i="11" s="1"/>
  <c r="V138" i="11"/>
  <c r="V139" i="11" s="1"/>
  <c r="Y180" i="9"/>
  <c r="W456" i="13"/>
  <c r="X456" i="13" s="1"/>
  <c r="Y456" i="13" s="1"/>
  <c r="V456" i="13"/>
  <c r="U457" i="13"/>
  <c r="W299" i="14"/>
  <c r="X299" i="14" s="1"/>
  <c r="Y299" i="14" s="1"/>
  <c r="V299" i="14"/>
  <c r="U300" i="14"/>
  <c r="W379" i="12"/>
  <c r="X379" i="12" s="1"/>
  <c r="Y379" i="12" s="1"/>
  <c r="V379" i="12"/>
  <c r="U380" i="12"/>
  <c r="Y367" i="10"/>
  <c r="Y368" i="10" s="1"/>
  <c r="V195" i="13"/>
  <c r="V196" i="13" s="1"/>
  <c r="W195" i="13"/>
  <c r="X195" i="13" s="1"/>
  <c r="Y195" i="13" s="1"/>
  <c r="Y196" i="13" s="1"/>
  <c r="W355" i="14"/>
  <c r="X355" i="14" s="1"/>
  <c r="Y355" i="14" s="1"/>
  <c r="V355" i="14"/>
  <c r="U356" i="14"/>
  <c r="V249" i="16"/>
  <c r="U250" i="16"/>
  <c r="W249" i="16"/>
  <c r="X249" i="16" s="1"/>
  <c r="Y249" i="16" s="1"/>
  <c r="U483" i="7"/>
  <c r="V482" i="7"/>
  <c r="W482" i="7"/>
  <c r="X482" i="7" s="1"/>
  <c r="Y482" i="7" s="1"/>
  <c r="V252" i="12"/>
  <c r="W252" i="12"/>
  <c r="X252" i="12" s="1"/>
  <c r="Y252" i="12" s="1"/>
  <c r="U253" i="12"/>
  <c r="W369" i="10"/>
  <c r="X369" i="10" s="1"/>
  <c r="V369" i="10"/>
  <c r="V370" i="10" s="1"/>
  <c r="U371" i="10"/>
  <c r="U344" i="7"/>
  <c r="V343" i="7"/>
  <c r="W343" i="7"/>
  <c r="X343" i="7" s="1"/>
  <c r="Y343" i="7" s="1"/>
  <c r="U279" i="7"/>
  <c r="W278" i="7"/>
  <c r="X278" i="7" s="1"/>
  <c r="Y278" i="7" s="1"/>
  <c r="V278" i="7"/>
  <c r="W370" i="10"/>
  <c r="X370" i="10" s="1"/>
  <c r="W221" i="8"/>
  <c r="X221" i="8" s="1"/>
  <c r="Y221" i="8" s="1"/>
  <c r="V221" i="8"/>
  <c r="U222" i="8"/>
  <c r="W173" i="8"/>
  <c r="X173" i="8" s="1"/>
  <c r="Y173" i="8" s="1"/>
  <c r="U174" i="8"/>
  <c r="V173" i="8"/>
  <c r="U246" i="11"/>
  <c r="W245" i="11"/>
  <c r="X245" i="11" s="1"/>
  <c r="Y245" i="11" s="1"/>
  <c r="V245" i="11"/>
  <c r="U411" i="7"/>
  <c r="V410" i="7"/>
  <c r="W410" i="7"/>
  <c r="X410" i="7" s="1"/>
  <c r="Y410" i="7" s="1"/>
  <c r="V189" i="10"/>
  <c r="W189" i="10"/>
  <c r="X189" i="10" s="1"/>
  <c r="Y189" i="10" s="1"/>
  <c r="U190" i="10"/>
  <c r="W299" i="10"/>
  <c r="X299" i="10" s="1"/>
  <c r="Y299" i="10" s="1"/>
  <c r="V299" i="10"/>
  <c r="U300" i="10"/>
  <c r="W513" i="10"/>
  <c r="X513" i="10" s="1"/>
  <c r="Y513" i="10" s="1"/>
  <c r="V513" i="10"/>
  <c r="U514" i="10"/>
  <c r="W239" i="10"/>
  <c r="X239" i="10" s="1"/>
  <c r="Y239" i="10" s="1"/>
  <c r="V239" i="10"/>
  <c r="U240" i="10"/>
  <c r="W438" i="10"/>
  <c r="X438" i="10" s="1"/>
  <c r="Y438" i="10" s="1"/>
  <c r="V438" i="10"/>
  <c r="U439" i="10"/>
  <c r="W422" i="9"/>
  <c r="X422" i="9" s="1"/>
  <c r="Y422" i="9" s="1"/>
  <c r="V422" i="9"/>
  <c r="U423" i="9"/>
  <c r="V291" i="9"/>
  <c r="W291" i="9"/>
  <c r="X291" i="9" s="1"/>
  <c r="Y291" i="9" s="1"/>
  <c r="U292" i="9"/>
  <c r="W181" i="9"/>
  <c r="X181" i="9" s="1"/>
  <c r="Y181" i="9" s="1"/>
  <c r="V181" i="9"/>
  <c r="U182" i="9"/>
  <c r="W498" i="9"/>
  <c r="X498" i="9" s="1"/>
  <c r="Y498" i="9" s="1"/>
  <c r="V498" i="9"/>
  <c r="U499" i="9"/>
  <c r="V362" i="9"/>
  <c r="W362" i="9"/>
  <c r="X362" i="9" s="1"/>
  <c r="Y362" i="9" s="1"/>
  <c r="U363" i="9"/>
  <c r="V234" i="9"/>
  <c r="W234" i="9"/>
  <c r="X234" i="9" s="1"/>
  <c r="Y234" i="9" s="1"/>
  <c r="U235" i="9"/>
  <c r="W284" i="8"/>
  <c r="X284" i="8" s="1"/>
  <c r="Y284" i="8" s="1"/>
  <c r="V284" i="8"/>
  <c r="U285" i="8"/>
  <c r="W409" i="8"/>
  <c r="X409" i="8" s="1"/>
  <c r="Y409" i="8" s="1"/>
  <c r="V409" i="8"/>
  <c r="U410" i="8"/>
  <c r="W344" i="8"/>
  <c r="X344" i="8" s="1"/>
  <c r="Y344" i="8" s="1"/>
  <c r="V344" i="8"/>
  <c r="U345" i="8"/>
  <c r="W483" i="8"/>
  <c r="X483" i="8" s="1"/>
  <c r="Y483" i="8" s="1"/>
  <c r="V483" i="8"/>
  <c r="U484" i="8"/>
  <c r="V227" i="7"/>
  <c r="W227" i="7"/>
  <c r="X227" i="7" s="1"/>
  <c r="Y227" i="7" s="1"/>
  <c r="V66" i="7"/>
  <c r="W66" i="7"/>
  <c r="X66" i="7" s="1"/>
  <c r="Y66" i="7" s="1"/>
  <c r="V411" i="6"/>
  <c r="W411" i="6"/>
  <c r="X411" i="6" s="1"/>
  <c r="Y411" i="6" s="1"/>
  <c r="U412" i="6"/>
  <c r="W425" i="17"/>
  <c r="X425" i="17" s="1"/>
  <c r="Y425" i="17" s="1"/>
  <c r="V425" i="17"/>
  <c r="U426" i="17"/>
  <c r="W361" i="16"/>
  <c r="X361" i="16" s="1"/>
  <c r="Y361" i="16" s="1"/>
  <c r="V361" i="16"/>
  <c r="U362" i="16"/>
  <c r="V423" i="14"/>
  <c r="W423" i="14"/>
  <c r="X423" i="14" s="1"/>
  <c r="Y423" i="14" s="1"/>
  <c r="U424" i="14"/>
  <c r="W378" i="13"/>
  <c r="X378" i="13" s="1"/>
  <c r="Y378" i="13" s="1"/>
  <c r="V378" i="13"/>
  <c r="U379" i="13"/>
  <c r="V306" i="13"/>
  <c r="W306" i="13"/>
  <c r="X306" i="13" s="1"/>
  <c r="Y306" i="13" s="1"/>
  <c r="U307" i="13"/>
  <c r="W249" i="14"/>
  <c r="X249" i="14" s="1"/>
  <c r="Y249" i="14" s="1"/>
  <c r="V249" i="14"/>
  <c r="U250" i="14"/>
  <c r="W536" i="12"/>
  <c r="X536" i="12" s="1"/>
  <c r="Y536" i="12" s="1"/>
  <c r="V536" i="12"/>
  <c r="U537" i="12"/>
  <c r="W534" i="11"/>
  <c r="X534" i="11" s="1"/>
  <c r="Y534" i="11" s="1"/>
  <c r="V534" i="11"/>
  <c r="U535" i="11"/>
  <c r="W308" i="12"/>
  <c r="X308" i="12" s="1"/>
  <c r="Y308" i="12" s="1"/>
  <c r="V308" i="12"/>
  <c r="U309" i="12"/>
  <c r="V538" i="13"/>
  <c r="W538" i="13"/>
  <c r="X538" i="13" s="1"/>
  <c r="Y538" i="13" s="1"/>
  <c r="U539" i="13"/>
  <c r="W185" i="11"/>
  <c r="X185" i="11" s="1"/>
  <c r="Y185" i="11" s="1"/>
  <c r="V185" i="11"/>
  <c r="U186" i="11"/>
  <c r="V249" i="13"/>
  <c r="W249" i="13"/>
  <c r="X249" i="13" s="1"/>
  <c r="Y249" i="13" s="1"/>
  <c r="U250" i="13"/>
  <c r="V188" i="12"/>
  <c r="W188" i="12"/>
  <c r="X188" i="12" s="1"/>
  <c r="Y188" i="12" s="1"/>
  <c r="U189" i="12"/>
  <c r="V421" i="16"/>
  <c r="W421" i="16"/>
  <c r="X421" i="16" s="1"/>
  <c r="Y421" i="16" s="1"/>
  <c r="U422" i="16"/>
  <c r="W304" i="16"/>
  <c r="X304" i="16" s="1"/>
  <c r="Y304" i="16" s="1"/>
  <c r="V304" i="16"/>
  <c r="U305" i="16"/>
  <c r="W137" i="12"/>
  <c r="X137" i="12" s="1"/>
  <c r="Y137" i="12" s="1"/>
  <c r="V137" i="12"/>
  <c r="U138" i="12"/>
  <c r="W306" i="11"/>
  <c r="X306" i="11" s="1"/>
  <c r="Y306" i="11" s="1"/>
  <c r="V306" i="11"/>
  <c r="U307" i="11"/>
  <c r="W452" i="11"/>
  <c r="X452" i="11" s="1"/>
  <c r="Y452" i="11" s="1"/>
  <c r="V452" i="11"/>
  <c r="U453" i="11"/>
  <c r="W223" i="6"/>
  <c r="X223" i="6" s="1"/>
  <c r="Y223" i="6" s="1"/>
  <c r="V223" i="6"/>
  <c r="U224" i="6"/>
  <c r="W345" i="6"/>
  <c r="X345" i="6" s="1"/>
  <c r="Y345" i="6" s="1"/>
  <c r="V345" i="6"/>
  <c r="U346" i="6"/>
  <c r="V384" i="11"/>
  <c r="W384" i="11"/>
  <c r="X384" i="11" s="1"/>
  <c r="Y384" i="11" s="1"/>
  <c r="U385" i="11"/>
  <c r="W486" i="6"/>
  <c r="X486" i="6" s="1"/>
  <c r="Y486" i="6" s="1"/>
  <c r="V486" i="6"/>
  <c r="U487" i="6"/>
  <c r="V455" i="12"/>
  <c r="W455" i="12"/>
  <c r="X455" i="12" s="1"/>
  <c r="Y455" i="12" s="1"/>
  <c r="U456" i="12"/>
  <c r="W282" i="6"/>
  <c r="X282" i="6" s="1"/>
  <c r="Y282" i="6" s="1"/>
  <c r="V282" i="6"/>
  <c r="U283" i="6"/>
  <c r="V239" i="18" l="1"/>
  <c r="W239" i="18"/>
  <c r="X239" i="18" s="1"/>
  <c r="Y239" i="18" s="1"/>
  <c r="U240" i="18"/>
  <c r="V360" i="18"/>
  <c r="V361" i="18" s="1"/>
  <c r="W360" i="18"/>
  <c r="X360" i="18" s="1"/>
  <c r="Y360" i="18" s="1"/>
  <c r="Y361" i="18" s="1"/>
  <c r="V303" i="18"/>
  <c r="V304" i="18" s="1"/>
  <c r="W303" i="18"/>
  <c r="X303" i="18" s="1"/>
  <c r="Y303" i="18" s="1"/>
  <c r="Y304" i="18" s="1"/>
  <c r="W360" i="17"/>
  <c r="X360" i="17" s="1"/>
  <c r="Y360" i="17" s="1"/>
  <c r="U361" i="17"/>
  <c r="U362" i="17" s="1"/>
  <c r="V360" i="17"/>
  <c r="W457" i="13"/>
  <c r="X457" i="13" s="1"/>
  <c r="Y457" i="13" s="1"/>
  <c r="V457" i="13"/>
  <c r="U458" i="13"/>
  <c r="V300" i="14"/>
  <c r="W300" i="14"/>
  <c r="X300" i="14" s="1"/>
  <c r="Y300" i="14" s="1"/>
  <c r="U301" i="14"/>
  <c r="W380" i="12"/>
  <c r="X380" i="12" s="1"/>
  <c r="Y380" i="12" s="1"/>
  <c r="U381" i="12"/>
  <c r="V380" i="12"/>
  <c r="V356" i="14"/>
  <c r="W356" i="14"/>
  <c r="X356" i="14" s="1"/>
  <c r="Y356" i="14" s="1"/>
  <c r="U357" i="14"/>
  <c r="W250" i="16"/>
  <c r="X250" i="16" s="1"/>
  <c r="Y250" i="16" s="1"/>
  <c r="V250" i="16"/>
  <c r="U251" i="16"/>
  <c r="U412" i="7"/>
  <c r="V411" i="7"/>
  <c r="W411" i="7"/>
  <c r="X411" i="7" s="1"/>
  <c r="Y411" i="7" s="1"/>
  <c r="U345" i="7"/>
  <c r="V344" i="7"/>
  <c r="W344" i="7"/>
  <c r="X344" i="7" s="1"/>
  <c r="Y344" i="7" s="1"/>
  <c r="W371" i="10"/>
  <c r="X371" i="10" s="1"/>
  <c r="V371" i="10"/>
  <c r="U372" i="10"/>
  <c r="U373" i="10" s="1"/>
  <c r="W246" i="11"/>
  <c r="X246" i="11" s="1"/>
  <c r="Y246" i="11" s="1"/>
  <c r="V246" i="11"/>
  <c r="U247" i="11"/>
  <c r="U484" i="7"/>
  <c r="V483" i="7"/>
  <c r="W483" i="7"/>
  <c r="X483" i="7" s="1"/>
  <c r="Y483" i="7" s="1"/>
  <c r="V174" i="8"/>
  <c r="V175" i="8" s="1"/>
  <c r="W174" i="8"/>
  <c r="X174" i="8" s="1"/>
  <c r="Y174" i="8" s="1"/>
  <c r="Y175" i="8" s="1"/>
  <c r="Y369" i="10"/>
  <c r="Y370" i="10" s="1"/>
  <c r="U280" i="7"/>
  <c r="V279" i="7"/>
  <c r="W279" i="7"/>
  <c r="X279" i="7" s="1"/>
  <c r="Y279" i="7" s="1"/>
  <c r="U254" i="12"/>
  <c r="V253" i="12"/>
  <c r="W253" i="12"/>
  <c r="X253" i="12" s="1"/>
  <c r="Y253" i="12" s="1"/>
  <c r="V222" i="8"/>
  <c r="W222" i="8"/>
  <c r="X222" i="8" s="1"/>
  <c r="Y222" i="8" s="1"/>
  <c r="U223" i="8"/>
  <c r="V240" i="10"/>
  <c r="W240" i="10"/>
  <c r="X240" i="10" s="1"/>
  <c r="Y240" i="10" s="1"/>
  <c r="U241" i="10"/>
  <c r="V300" i="10"/>
  <c r="W300" i="10"/>
  <c r="X300" i="10" s="1"/>
  <c r="Y300" i="10" s="1"/>
  <c r="U301" i="10"/>
  <c r="W514" i="10"/>
  <c r="X514" i="10" s="1"/>
  <c r="Y514" i="10" s="1"/>
  <c r="V514" i="10"/>
  <c r="U515" i="10"/>
  <c r="W190" i="10"/>
  <c r="X190" i="10" s="1"/>
  <c r="Y190" i="10" s="1"/>
  <c r="Y191" i="10" s="1"/>
  <c r="V190" i="10"/>
  <c r="V191" i="10" s="1"/>
  <c r="W439" i="10"/>
  <c r="X439" i="10" s="1"/>
  <c r="Y439" i="10" s="1"/>
  <c r="V439" i="10"/>
  <c r="U440" i="10"/>
  <c r="W499" i="9"/>
  <c r="X499" i="9" s="1"/>
  <c r="Y499" i="9" s="1"/>
  <c r="V499" i="9"/>
  <c r="U500" i="9"/>
  <c r="W423" i="9"/>
  <c r="X423" i="9" s="1"/>
  <c r="Y423" i="9" s="1"/>
  <c r="V423" i="9"/>
  <c r="U424" i="9"/>
  <c r="W235" i="9"/>
  <c r="X235" i="9" s="1"/>
  <c r="Y235" i="9" s="1"/>
  <c r="V235" i="9"/>
  <c r="U236" i="9"/>
  <c r="W182" i="9"/>
  <c r="X182" i="9" s="1"/>
  <c r="Y182" i="9" s="1"/>
  <c r="Y183" i="9" s="1"/>
  <c r="V182" i="9"/>
  <c r="V183" i="9" s="1"/>
  <c r="V363" i="9"/>
  <c r="W363" i="9"/>
  <c r="X363" i="9" s="1"/>
  <c r="Y363" i="9" s="1"/>
  <c r="U364" i="9"/>
  <c r="W292" i="9"/>
  <c r="X292" i="9" s="1"/>
  <c r="Y292" i="9" s="1"/>
  <c r="V292" i="9"/>
  <c r="U293" i="9"/>
  <c r="W484" i="8"/>
  <c r="X484" i="8" s="1"/>
  <c r="Y484" i="8" s="1"/>
  <c r="V484" i="8"/>
  <c r="U485" i="8"/>
  <c r="W410" i="8"/>
  <c r="X410" i="8" s="1"/>
  <c r="Y410" i="8" s="1"/>
  <c r="V410" i="8"/>
  <c r="U411" i="8"/>
  <c r="W285" i="8"/>
  <c r="X285" i="8" s="1"/>
  <c r="Y285" i="8" s="1"/>
  <c r="V285" i="8"/>
  <c r="U286" i="8"/>
  <c r="W345" i="8"/>
  <c r="X345" i="8" s="1"/>
  <c r="Y345" i="8" s="1"/>
  <c r="V345" i="8"/>
  <c r="U346" i="8"/>
  <c r="V228" i="7"/>
  <c r="W228" i="7"/>
  <c r="X228" i="7" s="1"/>
  <c r="Y228" i="7" s="1"/>
  <c r="V67" i="7"/>
  <c r="W67" i="7"/>
  <c r="X67" i="7" s="1"/>
  <c r="Y67" i="7" s="1"/>
  <c r="W426" i="17"/>
  <c r="X426" i="17" s="1"/>
  <c r="Y426" i="17" s="1"/>
  <c r="V426" i="17"/>
  <c r="U427" i="17"/>
  <c r="V412" i="6"/>
  <c r="W412" i="6"/>
  <c r="X412" i="6" s="1"/>
  <c r="Y412" i="6" s="1"/>
  <c r="U413" i="6"/>
  <c r="V283" i="6"/>
  <c r="W283" i="6"/>
  <c r="X283" i="6" s="1"/>
  <c r="Y283" i="6" s="1"/>
  <c r="U284" i="6"/>
  <c r="W539" i="13"/>
  <c r="X539" i="13" s="1"/>
  <c r="Y539" i="13" s="1"/>
  <c r="V539" i="13"/>
  <c r="U540" i="13"/>
  <c r="V379" i="13"/>
  <c r="W379" i="13"/>
  <c r="X379" i="13" s="1"/>
  <c r="Y379" i="13" s="1"/>
  <c r="U380" i="13"/>
  <c r="W307" i="11"/>
  <c r="X307" i="11" s="1"/>
  <c r="Y307" i="11" s="1"/>
  <c r="V307" i="11"/>
  <c r="U308" i="11"/>
  <c r="W224" i="6"/>
  <c r="X224" i="6" s="1"/>
  <c r="Y224" i="6" s="1"/>
  <c r="V224" i="6"/>
  <c r="U225" i="6"/>
  <c r="W305" i="16"/>
  <c r="X305" i="16" s="1"/>
  <c r="Y305" i="16" s="1"/>
  <c r="V305" i="16"/>
  <c r="U306" i="16"/>
  <c r="W362" i="16"/>
  <c r="X362" i="16" s="1"/>
  <c r="Y362" i="16" s="1"/>
  <c r="V362" i="16"/>
  <c r="U363" i="16"/>
  <c r="V189" i="12"/>
  <c r="W189" i="12"/>
  <c r="X189" i="12" s="1"/>
  <c r="Y189" i="12" s="1"/>
  <c r="U190" i="12"/>
  <c r="V309" i="12"/>
  <c r="W309" i="12"/>
  <c r="X309" i="12" s="1"/>
  <c r="Y309" i="12" s="1"/>
  <c r="U310" i="12"/>
  <c r="W487" i="6"/>
  <c r="X487" i="6" s="1"/>
  <c r="Y487" i="6" s="1"/>
  <c r="V487" i="6"/>
  <c r="U488" i="6"/>
  <c r="V250" i="13"/>
  <c r="W250" i="13"/>
  <c r="X250" i="13" s="1"/>
  <c r="Y250" i="13" s="1"/>
  <c r="U251" i="13"/>
  <c r="V537" i="12"/>
  <c r="W537" i="12"/>
  <c r="X537" i="12" s="1"/>
  <c r="Y537" i="12" s="1"/>
  <c r="U538" i="12"/>
  <c r="V453" i="11"/>
  <c r="W453" i="11"/>
  <c r="X453" i="11" s="1"/>
  <c r="Y453" i="11" s="1"/>
  <c r="U454" i="11"/>
  <c r="W422" i="16"/>
  <c r="X422" i="16" s="1"/>
  <c r="Y422" i="16" s="1"/>
  <c r="V422" i="16"/>
  <c r="U423" i="16"/>
  <c r="W186" i="11"/>
  <c r="X186" i="11" s="1"/>
  <c r="Y186" i="11" s="1"/>
  <c r="V186" i="11"/>
  <c r="U187" i="11"/>
  <c r="W307" i="13"/>
  <c r="X307" i="13" s="1"/>
  <c r="Y307" i="13" s="1"/>
  <c r="V307" i="13"/>
  <c r="U308" i="13"/>
  <c r="V456" i="12"/>
  <c r="W456" i="12"/>
  <c r="X456" i="12" s="1"/>
  <c r="Y456" i="12" s="1"/>
  <c r="U457" i="12"/>
  <c r="W535" i="11"/>
  <c r="X535" i="11" s="1"/>
  <c r="Y535" i="11" s="1"/>
  <c r="V535" i="11"/>
  <c r="U536" i="11"/>
  <c r="W385" i="11"/>
  <c r="X385" i="11" s="1"/>
  <c r="Y385" i="11" s="1"/>
  <c r="V385" i="11"/>
  <c r="U386" i="11"/>
  <c r="W346" i="6"/>
  <c r="X346" i="6" s="1"/>
  <c r="Y346" i="6" s="1"/>
  <c r="V346" i="6"/>
  <c r="U347" i="6"/>
  <c r="W138" i="12"/>
  <c r="X138" i="12" s="1"/>
  <c r="Y138" i="12" s="1"/>
  <c r="Y139" i="12" s="1"/>
  <c r="V138" i="12"/>
  <c r="V139" i="12" s="1"/>
  <c r="W250" i="14"/>
  <c r="X250" i="14" s="1"/>
  <c r="Y250" i="14" s="1"/>
  <c r="V250" i="14"/>
  <c r="U251" i="14"/>
  <c r="W424" i="14"/>
  <c r="X424" i="14" s="1"/>
  <c r="Y424" i="14" s="1"/>
  <c r="V424" i="14"/>
  <c r="U425" i="14"/>
  <c r="V240" i="18" l="1"/>
  <c r="W240" i="18"/>
  <c r="X240" i="18" s="1"/>
  <c r="Y240" i="18" s="1"/>
  <c r="U241" i="18"/>
  <c r="U363" i="17"/>
  <c r="W362" i="17"/>
  <c r="X362" i="17" s="1"/>
  <c r="W361" i="17"/>
  <c r="X361" i="17" s="1"/>
  <c r="Y361" i="17" s="1"/>
  <c r="V361" i="17"/>
  <c r="V362" i="17" s="1"/>
  <c r="W458" i="13"/>
  <c r="X458" i="13" s="1"/>
  <c r="Y458" i="13" s="1"/>
  <c r="V458" i="13"/>
  <c r="U459" i="13"/>
  <c r="W301" i="14"/>
  <c r="X301" i="14" s="1"/>
  <c r="Y301" i="14" s="1"/>
  <c r="V301" i="14"/>
  <c r="U302" i="14"/>
  <c r="V381" i="12"/>
  <c r="W381" i="12"/>
  <c r="X381" i="12" s="1"/>
  <c r="Y381" i="12" s="1"/>
  <c r="U382" i="12"/>
  <c r="W251" i="16"/>
  <c r="X251" i="16" s="1"/>
  <c r="Y251" i="16" s="1"/>
  <c r="V251" i="16"/>
  <c r="U252" i="16"/>
  <c r="V357" i="14"/>
  <c r="W357" i="14"/>
  <c r="X357" i="14" s="1"/>
  <c r="Y357" i="14" s="1"/>
  <c r="U358" i="14"/>
  <c r="W254" i="12"/>
  <c r="X254" i="12" s="1"/>
  <c r="Y254" i="12" s="1"/>
  <c r="V254" i="12"/>
  <c r="U255" i="12"/>
  <c r="U485" i="7"/>
  <c r="W484" i="7"/>
  <c r="X484" i="7" s="1"/>
  <c r="Y484" i="7" s="1"/>
  <c r="V484" i="7"/>
  <c r="Y371" i="10"/>
  <c r="W373" i="10"/>
  <c r="X373" i="10" s="1"/>
  <c r="W247" i="11"/>
  <c r="X247" i="11" s="1"/>
  <c r="Y247" i="11" s="1"/>
  <c r="U248" i="11"/>
  <c r="V247" i="11"/>
  <c r="W223" i="8"/>
  <c r="X223" i="8" s="1"/>
  <c r="Y223" i="8" s="1"/>
  <c r="U224" i="8"/>
  <c r="V223" i="8"/>
  <c r="U281" i="7"/>
  <c r="V280" i="7"/>
  <c r="W280" i="7"/>
  <c r="X280" i="7" s="1"/>
  <c r="Y280" i="7" s="1"/>
  <c r="U346" i="7"/>
  <c r="W345" i="7"/>
  <c r="X345" i="7" s="1"/>
  <c r="Y345" i="7" s="1"/>
  <c r="V345" i="7"/>
  <c r="W372" i="10"/>
  <c r="X372" i="10" s="1"/>
  <c r="V372" i="10"/>
  <c r="V373" i="10" s="1"/>
  <c r="U374" i="10"/>
  <c r="U375" i="10" s="1"/>
  <c r="U413" i="7"/>
  <c r="V412" i="7"/>
  <c r="W412" i="7"/>
  <c r="X412" i="7" s="1"/>
  <c r="Y412" i="7" s="1"/>
  <c r="V440" i="10"/>
  <c r="W440" i="10"/>
  <c r="X440" i="10" s="1"/>
  <c r="Y440" i="10" s="1"/>
  <c r="U441" i="10"/>
  <c r="W301" i="10"/>
  <c r="X301" i="10" s="1"/>
  <c r="Y301" i="10" s="1"/>
  <c r="V301" i="10"/>
  <c r="U302" i="10"/>
  <c r="V241" i="10"/>
  <c r="W241" i="10"/>
  <c r="X241" i="10" s="1"/>
  <c r="Y241" i="10" s="1"/>
  <c r="U242" i="10"/>
  <c r="W515" i="10"/>
  <c r="X515" i="10" s="1"/>
  <c r="Y515" i="10" s="1"/>
  <c r="V515" i="10"/>
  <c r="U516" i="10"/>
  <c r="W236" i="9"/>
  <c r="X236" i="9" s="1"/>
  <c r="Y236" i="9" s="1"/>
  <c r="V236" i="9"/>
  <c r="U237" i="9"/>
  <c r="V364" i="9"/>
  <c r="W364" i="9"/>
  <c r="X364" i="9" s="1"/>
  <c r="Y364" i="9" s="1"/>
  <c r="U365" i="9"/>
  <c r="V424" i="9"/>
  <c r="W424" i="9"/>
  <c r="X424" i="9" s="1"/>
  <c r="Y424" i="9" s="1"/>
  <c r="U425" i="9"/>
  <c r="W293" i="9"/>
  <c r="X293" i="9" s="1"/>
  <c r="Y293" i="9" s="1"/>
  <c r="V293" i="9"/>
  <c r="U294" i="9"/>
  <c r="W500" i="9"/>
  <c r="X500" i="9" s="1"/>
  <c r="Y500" i="9" s="1"/>
  <c r="V500" i="9"/>
  <c r="U501" i="9"/>
  <c r="W411" i="8"/>
  <c r="X411" i="8" s="1"/>
  <c r="Y411" i="8" s="1"/>
  <c r="V411" i="8"/>
  <c r="U412" i="8"/>
  <c r="W286" i="8"/>
  <c r="X286" i="8" s="1"/>
  <c r="Y286" i="8" s="1"/>
  <c r="V286" i="8"/>
  <c r="U287" i="8"/>
  <c r="V485" i="8"/>
  <c r="W485" i="8"/>
  <c r="X485" i="8" s="1"/>
  <c r="Y485" i="8" s="1"/>
  <c r="U486" i="8"/>
  <c r="V346" i="8"/>
  <c r="W346" i="8"/>
  <c r="X346" i="8" s="1"/>
  <c r="Y346" i="8" s="1"/>
  <c r="U347" i="8"/>
  <c r="V229" i="7"/>
  <c r="W229" i="7"/>
  <c r="X229" i="7" s="1"/>
  <c r="Y229" i="7" s="1"/>
  <c r="W68" i="7"/>
  <c r="X68" i="7" s="1"/>
  <c r="Y68" i="7" s="1"/>
  <c r="V68" i="7"/>
  <c r="V413" i="6"/>
  <c r="U414" i="6"/>
  <c r="W413" i="6"/>
  <c r="X413" i="6" s="1"/>
  <c r="Y413" i="6" s="1"/>
  <c r="U428" i="17"/>
  <c r="W427" i="17"/>
  <c r="X427" i="17" s="1"/>
  <c r="Y427" i="17" s="1"/>
  <c r="V427" i="17"/>
  <c r="V251" i="14"/>
  <c r="W251" i="14"/>
  <c r="X251" i="14" s="1"/>
  <c r="Y251" i="14" s="1"/>
  <c r="U252" i="14"/>
  <c r="V308" i="13"/>
  <c r="W308" i="13"/>
  <c r="X308" i="13" s="1"/>
  <c r="Y308" i="13" s="1"/>
  <c r="U309" i="13"/>
  <c r="V363" i="16"/>
  <c r="W363" i="16"/>
  <c r="X363" i="16" s="1"/>
  <c r="Y363" i="16" s="1"/>
  <c r="U364" i="16"/>
  <c r="V347" i="6"/>
  <c r="W347" i="6"/>
  <c r="X347" i="6" s="1"/>
  <c r="Y347" i="6" s="1"/>
  <c r="U348" i="6"/>
  <c r="V306" i="16"/>
  <c r="W306" i="16"/>
  <c r="X306" i="16" s="1"/>
  <c r="Y306" i="16" s="1"/>
  <c r="U307" i="16"/>
  <c r="W380" i="13"/>
  <c r="X380" i="13" s="1"/>
  <c r="Y380" i="13" s="1"/>
  <c r="V380" i="13"/>
  <c r="U381" i="13"/>
  <c r="V457" i="12"/>
  <c r="W457" i="12"/>
  <c r="X457" i="12" s="1"/>
  <c r="Y457" i="12" s="1"/>
  <c r="U458" i="12"/>
  <c r="V538" i="12"/>
  <c r="W538" i="12"/>
  <c r="X538" i="12" s="1"/>
  <c r="Y538" i="12" s="1"/>
  <c r="U539" i="12"/>
  <c r="W536" i="11"/>
  <c r="X536" i="11" s="1"/>
  <c r="Y536" i="11" s="1"/>
  <c r="V536" i="11"/>
  <c r="U537" i="11"/>
  <c r="W187" i="11"/>
  <c r="X187" i="11" s="1"/>
  <c r="Y187" i="11" s="1"/>
  <c r="V187" i="11"/>
  <c r="U188" i="11"/>
  <c r="V308" i="11"/>
  <c r="W308" i="11"/>
  <c r="X308" i="11" s="1"/>
  <c r="Y308" i="11" s="1"/>
  <c r="U309" i="11"/>
  <c r="V386" i="11"/>
  <c r="W386" i="11"/>
  <c r="X386" i="11" s="1"/>
  <c r="Y386" i="11" s="1"/>
  <c r="U387" i="11"/>
  <c r="W454" i="11"/>
  <c r="X454" i="11" s="1"/>
  <c r="Y454" i="11" s="1"/>
  <c r="V454" i="11"/>
  <c r="U455" i="11"/>
  <c r="W310" i="12"/>
  <c r="X310" i="12" s="1"/>
  <c r="Y310" i="12" s="1"/>
  <c r="V310" i="12"/>
  <c r="U311" i="12"/>
  <c r="W540" i="13"/>
  <c r="X540" i="13" s="1"/>
  <c r="Y540" i="13" s="1"/>
  <c r="V540" i="13"/>
  <c r="U541" i="13"/>
  <c r="W425" i="14"/>
  <c r="X425" i="14" s="1"/>
  <c r="Y425" i="14" s="1"/>
  <c r="V425" i="14"/>
  <c r="U426" i="14"/>
  <c r="V251" i="13"/>
  <c r="W251" i="13"/>
  <c r="X251" i="13" s="1"/>
  <c r="Y251" i="13" s="1"/>
  <c r="U252" i="13"/>
  <c r="V284" i="6"/>
  <c r="W284" i="6"/>
  <c r="X284" i="6" s="1"/>
  <c r="Y284" i="6" s="1"/>
  <c r="U285" i="6"/>
  <c r="W423" i="16"/>
  <c r="X423" i="16" s="1"/>
  <c r="Y423" i="16" s="1"/>
  <c r="V423" i="16"/>
  <c r="U424" i="16"/>
  <c r="V488" i="6"/>
  <c r="W488" i="6"/>
  <c r="X488" i="6" s="1"/>
  <c r="Y488" i="6" s="1"/>
  <c r="U489" i="6"/>
  <c r="W190" i="12"/>
  <c r="X190" i="12" s="1"/>
  <c r="Y190" i="12" s="1"/>
  <c r="V190" i="12"/>
  <c r="U191" i="12"/>
  <c r="V225" i="6"/>
  <c r="W225" i="6"/>
  <c r="X225" i="6" s="1"/>
  <c r="Y225" i="6" s="1"/>
  <c r="U226" i="6"/>
  <c r="V363" i="17" l="1"/>
  <c r="W241" i="18"/>
  <c r="X241" i="18" s="1"/>
  <c r="Y241" i="18" s="1"/>
  <c r="V241" i="18"/>
  <c r="U242" i="18"/>
  <c r="U364" i="17"/>
  <c r="W364" i="17" s="1"/>
  <c r="X364" i="17" s="1"/>
  <c r="W363" i="17"/>
  <c r="X363" i="17" s="1"/>
  <c r="Y362" i="17"/>
  <c r="Y372" i="10"/>
  <c r="Y373" i="10" s="1"/>
  <c r="W459" i="13"/>
  <c r="X459" i="13" s="1"/>
  <c r="Y459" i="13" s="1"/>
  <c r="U460" i="13"/>
  <c r="V459" i="13"/>
  <c r="W302" i="14"/>
  <c r="X302" i="14" s="1"/>
  <c r="Y302" i="14" s="1"/>
  <c r="U303" i="14"/>
  <c r="V302" i="14"/>
  <c r="W382" i="12"/>
  <c r="X382" i="12" s="1"/>
  <c r="Y382" i="12" s="1"/>
  <c r="V382" i="12"/>
  <c r="U383" i="12"/>
  <c r="W252" i="16"/>
  <c r="X252" i="16" s="1"/>
  <c r="Y252" i="16" s="1"/>
  <c r="Y253" i="16" s="1"/>
  <c r="V252" i="16"/>
  <c r="V253" i="16" s="1"/>
  <c r="V358" i="14"/>
  <c r="U359" i="14"/>
  <c r="W358" i="14"/>
  <c r="X358" i="14" s="1"/>
  <c r="Y358" i="14" s="1"/>
  <c r="W248" i="11"/>
  <c r="X248" i="11" s="1"/>
  <c r="Y248" i="11" s="1"/>
  <c r="V248" i="11"/>
  <c r="U249" i="11"/>
  <c r="U486" i="7"/>
  <c r="V485" i="7"/>
  <c r="W485" i="7"/>
  <c r="X485" i="7" s="1"/>
  <c r="Y485" i="7" s="1"/>
  <c r="U414" i="7"/>
  <c r="W413" i="7"/>
  <c r="X413" i="7" s="1"/>
  <c r="Y413" i="7" s="1"/>
  <c r="V413" i="7"/>
  <c r="U282" i="7"/>
  <c r="W281" i="7"/>
  <c r="X281" i="7" s="1"/>
  <c r="Y281" i="7" s="1"/>
  <c r="V281" i="7"/>
  <c r="W255" i="12"/>
  <c r="X255" i="12" s="1"/>
  <c r="Y255" i="12" s="1"/>
  <c r="V255" i="12"/>
  <c r="U256" i="12"/>
  <c r="V374" i="10"/>
  <c r="V375" i="10" s="1"/>
  <c r="W374" i="10"/>
  <c r="X374" i="10" s="1"/>
  <c r="W224" i="8"/>
  <c r="X224" i="8" s="1"/>
  <c r="Y224" i="8" s="1"/>
  <c r="V224" i="8"/>
  <c r="U225" i="8"/>
  <c r="W375" i="10"/>
  <c r="X375" i="10" s="1"/>
  <c r="U347" i="7"/>
  <c r="W346" i="7"/>
  <c r="X346" i="7" s="1"/>
  <c r="Y346" i="7" s="1"/>
  <c r="V346" i="7"/>
  <c r="U376" i="10"/>
  <c r="W302" i="10"/>
  <c r="X302" i="10" s="1"/>
  <c r="Y302" i="10" s="1"/>
  <c r="V302" i="10"/>
  <c r="U303" i="10"/>
  <c r="W242" i="10"/>
  <c r="X242" i="10" s="1"/>
  <c r="Y242" i="10" s="1"/>
  <c r="V242" i="10"/>
  <c r="U243" i="10"/>
  <c r="V441" i="10"/>
  <c r="W441" i="10"/>
  <c r="X441" i="10" s="1"/>
  <c r="Y441" i="10" s="1"/>
  <c r="U442" i="10"/>
  <c r="W516" i="10"/>
  <c r="X516" i="10" s="1"/>
  <c r="Y516" i="10" s="1"/>
  <c r="V516" i="10"/>
  <c r="U517" i="10"/>
  <c r="W294" i="9"/>
  <c r="X294" i="9" s="1"/>
  <c r="Y294" i="9" s="1"/>
  <c r="V294" i="9"/>
  <c r="U295" i="9"/>
  <c r="W365" i="9"/>
  <c r="X365" i="9" s="1"/>
  <c r="Y365" i="9" s="1"/>
  <c r="V365" i="9"/>
  <c r="U366" i="9"/>
  <c r="V237" i="9"/>
  <c r="W237" i="9"/>
  <c r="X237" i="9" s="1"/>
  <c r="Y237" i="9" s="1"/>
  <c r="U238" i="9"/>
  <c r="V501" i="9"/>
  <c r="W501" i="9"/>
  <c r="X501" i="9" s="1"/>
  <c r="Y501" i="9" s="1"/>
  <c r="U502" i="9"/>
  <c r="W425" i="9"/>
  <c r="X425" i="9" s="1"/>
  <c r="Y425" i="9" s="1"/>
  <c r="V425" i="9"/>
  <c r="U426" i="9"/>
  <c r="W347" i="8"/>
  <c r="X347" i="8" s="1"/>
  <c r="Y347" i="8" s="1"/>
  <c r="V347" i="8"/>
  <c r="U348" i="8"/>
  <c r="W412" i="8"/>
  <c r="X412" i="8" s="1"/>
  <c r="Y412" i="8" s="1"/>
  <c r="V412" i="8"/>
  <c r="U413" i="8"/>
  <c r="W486" i="8"/>
  <c r="X486" i="8" s="1"/>
  <c r="Y486" i="8" s="1"/>
  <c r="V486" i="8"/>
  <c r="U487" i="8"/>
  <c r="V287" i="8"/>
  <c r="W287" i="8"/>
  <c r="X287" i="8" s="1"/>
  <c r="Y287" i="8" s="1"/>
  <c r="U288" i="8"/>
  <c r="V230" i="7"/>
  <c r="W230" i="7"/>
  <c r="X230" i="7" s="1"/>
  <c r="Y230" i="7" s="1"/>
  <c r="V69" i="7"/>
  <c r="W69" i="7"/>
  <c r="X69" i="7" s="1"/>
  <c r="Y69" i="7" s="1"/>
  <c r="U429" i="17"/>
  <c r="W428" i="17"/>
  <c r="X428" i="17" s="1"/>
  <c r="Y428" i="17" s="1"/>
  <c r="V428" i="17"/>
  <c r="U415" i="6"/>
  <c r="W414" i="6"/>
  <c r="X414" i="6" s="1"/>
  <c r="Y414" i="6" s="1"/>
  <c r="V414" i="6"/>
  <c r="V426" i="14"/>
  <c r="W426" i="14"/>
  <c r="X426" i="14" s="1"/>
  <c r="Y426" i="14" s="1"/>
  <c r="U427" i="14"/>
  <c r="V458" i="12"/>
  <c r="W458" i="12"/>
  <c r="X458" i="12" s="1"/>
  <c r="Y458" i="12" s="1"/>
  <c r="U459" i="12"/>
  <c r="W285" i="6"/>
  <c r="X285" i="6" s="1"/>
  <c r="Y285" i="6" s="1"/>
  <c r="V285" i="6"/>
  <c r="U286" i="6"/>
  <c r="V311" i="12"/>
  <c r="W311" i="12"/>
  <c r="X311" i="12" s="1"/>
  <c r="Y311" i="12" s="1"/>
  <c r="U312" i="12"/>
  <c r="V537" i="11"/>
  <c r="W537" i="11"/>
  <c r="X537" i="11" s="1"/>
  <c r="Y537" i="11" s="1"/>
  <c r="U538" i="11"/>
  <c r="W252" i="13"/>
  <c r="X252" i="13" s="1"/>
  <c r="Y252" i="13" s="1"/>
  <c r="V252" i="13"/>
  <c r="U253" i="13"/>
  <c r="W309" i="11"/>
  <c r="X309" i="11" s="1"/>
  <c r="Y309" i="11" s="1"/>
  <c r="V309" i="11"/>
  <c r="U310" i="11"/>
  <c r="V309" i="13"/>
  <c r="W309" i="13"/>
  <c r="X309" i="13" s="1"/>
  <c r="Y309" i="13" s="1"/>
  <c r="U310" i="13"/>
  <c r="W424" i="16"/>
  <c r="X424" i="16" s="1"/>
  <c r="Y424" i="16" s="1"/>
  <c r="V424" i="16"/>
  <c r="U425" i="16"/>
  <c r="W541" i="13"/>
  <c r="X541" i="13" s="1"/>
  <c r="Y541" i="13" s="1"/>
  <c r="V541" i="13"/>
  <c r="U542" i="13"/>
  <c r="V188" i="11"/>
  <c r="W188" i="11"/>
  <c r="X188" i="11" s="1"/>
  <c r="Y188" i="11" s="1"/>
  <c r="U189" i="11"/>
  <c r="V381" i="13"/>
  <c r="W381" i="13"/>
  <c r="X381" i="13" s="1"/>
  <c r="Y381" i="13" s="1"/>
  <c r="U382" i="13"/>
  <c r="W489" i="6"/>
  <c r="X489" i="6" s="1"/>
  <c r="Y489" i="6" s="1"/>
  <c r="V489" i="6"/>
  <c r="U490" i="6"/>
  <c r="W226" i="6"/>
  <c r="X226" i="6" s="1"/>
  <c r="Y226" i="6" s="1"/>
  <c r="V226" i="6"/>
  <c r="U227" i="6"/>
  <c r="V455" i="11"/>
  <c r="W455" i="11"/>
  <c r="X455" i="11" s="1"/>
  <c r="Y455" i="11" s="1"/>
  <c r="U456" i="11"/>
  <c r="V364" i="16"/>
  <c r="W364" i="16"/>
  <c r="X364" i="16" s="1"/>
  <c r="Y364" i="16" s="1"/>
  <c r="U365" i="16"/>
  <c r="W539" i="12"/>
  <c r="X539" i="12" s="1"/>
  <c r="Y539" i="12" s="1"/>
  <c r="V539" i="12"/>
  <c r="U540" i="12"/>
  <c r="V252" i="14"/>
  <c r="V253" i="14" s="1"/>
  <c r="W252" i="14"/>
  <c r="X252" i="14" s="1"/>
  <c r="Y252" i="14" s="1"/>
  <c r="Y253" i="14" s="1"/>
  <c r="W307" i="16"/>
  <c r="X307" i="16" s="1"/>
  <c r="Y307" i="16" s="1"/>
  <c r="Y308" i="16" s="1"/>
  <c r="V307" i="16"/>
  <c r="V308" i="16" s="1"/>
  <c r="V191" i="12"/>
  <c r="W191" i="12"/>
  <c r="X191" i="12" s="1"/>
  <c r="Y191" i="12" s="1"/>
  <c r="U192" i="12"/>
  <c r="V387" i="11"/>
  <c r="W387" i="11"/>
  <c r="X387" i="11" s="1"/>
  <c r="Y387" i="11" s="1"/>
  <c r="U388" i="11"/>
  <c r="V348" i="6"/>
  <c r="W348" i="6"/>
  <c r="X348" i="6" s="1"/>
  <c r="Y348" i="6" s="1"/>
  <c r="U349" i="6"/>
  <c r="V242" i="18" l="1"/>
  <c r="W242" i="18"/>
  <c r="X242" i="18" s="1"/>
  <c r="Y242" i="18" s="1"/>
  <c r="U243" i="18"/>
  <c r="U365" i="17"/>
  <c r="V365" i="17" s="1"/>
  <c r="V364" i="17"/>
  <c r="Y363" i="17"/>
  <c r="Y364" i="17" s="1"/>
  <c r="U461" i="13"/>
  <c r="V460" i="13"/>
  <c r="W460" i="13"/>
  <c r="X460" i="13" s="1"/>
  <c r="Y460" i="13" s="1"/>
  <c r="W303" i="14"/>
  <c r="X303" i="14" s="1"/>
  <c r="Y303" i="14" s="1"/>
  <c r="V303" i="14"/>
  <c r="U304" i="14"/>
  <c r="W383" i="12"/>
  <c r="X383" i="12" s="1"/>
  <c r="Y383" i="12" s="1"/>
  <c r="U384" i="12"/>
  <c r="V383" i="12"/>
  <c r="Y374" i="10"/>
  <c r="Y375" i="10" s="1"/>
  <c r="W359" i="14"/>
  <c r="X359" i="14" s="1"/>
  <c r="Y359" i="14" s="1"/>
  <c r="U360" i="14"/>
  <c r="V359" i="14"/>
  <c r="U348" i="7"/>
  <c r="W347" i="7"/>
  <c r="X347" i="7" s="1"/>
  <c r="Y347" i="7" s="1"/>
  <c r="V347" i="7"/>
  <c r="U283" i="7"/>
  <c r="W282" i="7"/>
  <c r="X282" i="7" s="1"/>
  <c r="Y282" i="7" s="1"/>
  <c r="V282" i="7"/>
  <c r="W225" i="8"/>
  <c r="X225" i="8" s="1"/>
  <c r="Y225" i="8" s="1"/>
  <c r="V225" i="8"/>
  <c r="U226" i="8"/>
  <c r="V249" i="11"/>
  <c r="W249" i="11"/>
  <c r="X249" i="11" s="1"/>
  <c r="Y249" i="11" s="1"/>
  <c r="U250" i="11"/>
  <c r="W376" i="10"/>
  <c r="X376" i="10" s="1"/>
  <c r="V376" i="10"/>
  <c r="U257" i="12"/>
  <c r="V256" i="12"/>
  <c r="W256" i="12"/>
  <c r="X256" i="12" s="1"/>
  <c r="Y256" i="12" s="1"/>
  <c r="U415" i="7"/>
  <c r="V414" i="7"/>
  <c r="W414" i="7"/>
  <c r="X414" i="7" s="1"/>
  <c r="Y414" i="7" s="1"/>
  <c r="U487" i="7"/>
  <c r="V486" i="7"/>
  <c r="W486" i="7"/>
  <c r="X486" i="7" s="1"/>
  <c r="Y486" i="7" s="1"/>
  <c r="U377" i="10"/>
  <c r="U378" i="10" s="1"/>
  <c r="V517" i="10"/>
  <c r="W517" i="10"/>
  <c r="X517" i="10" s="1"/>
  <c r="Y517" i="10" s="1"/>
  <c r="U518" i="10"/>
  <c r="V303" i="10"/>
  <c r="W303" i="10"/>
  <c r="X303" i="10" s="1"/>
  <c r="Y303" i="10" s="1"/>
  <c r="U304" i="10"/>
  <c r="W442" i="10"/>
  <c r="X442" i="10" s="1"/>
  <c r="Y442" i="10" s="1"/>
  <c r="V442" i="10"/>
  <c r="U443" i="10"/>
  <c r="W243" i="10"/>
  <c r="X243" i="10" s="1"/>
  <c r="Y243" i="10" s="1"/>
  <c r="V243" i="10"/>
  <c r="U244" i="10"/>
  <c r="W502" i="9"/>
  <c r="X502" i="9" s="1"/>
  <c r="Y502" i="9" s="1"/>
  <c r="V502" i="9"/>
  <c r="U503" i="9"/>
  <c r="W366" i="9"/>
  <c r="X366" i="9" s="1"/>
  <c r="Y366" i="9" s="1"/>
  <c r="V366" i="9"/>
  <c r="U367" i="9"/>
  <c r="W238" i="9"/>
  <c r="X238" i="9" s="1"/>
  <c r="Y238" i="9" s="1"/>
  <c r="V238" i="9"/>
  <c r="U239" i="9"/>
  <c r="V295" i="9"/>
  <c r="W295" i="9"/>
  <c r="X295" i="9" s="1"/>
  <c r="Y295" i="9" s="1"/>
  <c r="U296" i="9"/>
  <c r="V426" i="9"/>
  <c r="W426" i="9"/>
  <c r="X426" i="9" s="1"/>
  <c r="Y426" i="9" s="1"/>
  <c r="U427" i="9"/>
  <c r="V413" i="8"/>
  <c r="W413" i="8"/>
  <c r="X413" i="8" s="1"/>
  <c r="Y413" i="8" s="1"/>
  <c r="U414" i="8"/>
  <c r="W348" i="8"/>
  <c r="X348" i="8" s="1"/>
  <c r="Y348" i="8" s="1"/>
  <c r="V348" i="8"/>
  <c r="U349" i="8"/>
  <c r="V288" i="8"/>
  <c r="W288" i="8"/>
  <c r="X288" i="8" s="1"/>
  <c r="Y288" i="8" s="1"/>
  <c r="U289" i="8"/>
  <c r="V487" i="8"/>
  <c r="W487" i="8"/>
  <c r="X487" i="8" s="1"/>
  <c r="Y487" i="8" s="1"/>
  <c r="U488" i="8"/>
  <c r="V231" i="7"/>
  <c r="V232" i="7" s="1"/>
  <c r="W231" i="7"/>
  <c r="X231" i="7" s="1"/>
  <c r="Y231" i="7" s="1"/>
  <c r="Y232" i="7" s="1"/>
  <c r="V70" i="7"/>
  <c r="W70" i="7"/>
  <c r="X70" i="7" s="1"/>
  <c r="Y70" i="7" s="1"/>
  <c r="W415" i="6"/>
  <c r="X415" i="6" s="1"/>
  <c r="Y415" i="6" s="1"/>
  <c r="V415" i="6"/>
  <c r="U416" i="6"/>
  <c r="U430" i="17"/>
  <c r="W429" i="17"/>
  <c r="X429" i="17" s="1"/>
  <c r="Y429" i="17" s="1"/>
  <c r="V429" i="17"/>
  <c r="W349" i="6"/>
  <c r="X349" i="6" s="1"/>
  <c r="Y349" i="6" s="1"/>
  <c r="V349" i="6"/>
  <c r="U350" i="6"/>
  <c r="V542" i="13"/>
  <c r="W542" i="13"/>
  <c r="X542" i="13" s="1"/>
  <c r="Y542" i="13" s="1"/>
  <c r="U543" i="13"/>
  <c r="W540" i="12"/>
  <c r="X540" i="12" s="1"/>
  <c r="Y540" i="12" s="1"/>
  <c r="V540" i="12"/>
  <c r="U541" i="12"/>
  <c r="W310" i="13"/>
  <c r="X310" i="13" s="1"/>
  <c r="Y310" i="13" s="1"/>
  <c r="V310" i="13"/>
  <c r="U311" i="13"/>
  <c r="W312" i="12"/>
  <c r="X312" i="12" s="1"/>
  <c r="Y312" i="12" s="1"/>
  <c r="V312" i="12"/>
  <c r="U313" i="12"/>
  <c r="V382" i="13"/>
  <c r="W382" i="13"/>
  <c r="X382" i="13" s="1"/>
  <c r="Y382" i="13" s="1"/>
  <c r="U383" i="13"/>
  <c r="V253" i="13"/>
  <c r="W253" i="13"/>
  <c r="X253" i="13" s="1"/>
  <c r="Y253" i="13" s="1"/>
  <c r="U254" i="13"/>
  <c r="W459" i="12"/>
  <c r="X459" i="12" s="1"/>
  <c r="Y459" i="12" s="1"/>
  <c r="V459" i="12"/>
  <c r="U460" i="12"/>
  <c r="V425" i="16"/>
  <c r="W425" i="16"/>
  <c r="X425" i="16" s="1"/>
  <c r="Y425" i="16" s="1"/>
  <c r="U426" i="16"/>
  <c r="V192" i="12"/>
  <c r="W192" i="12"/>
  <c r="X192" i="12" s="1"/>
  <c r="Y192" i="12" s="1"/>
  <c r="U193" i="12"/>
  <c r="W227" i="6"/>
  <c r="X227" i="6" s="1"/>
  <c r="Y227" i="6" s="1"/>
  <c r="V227" i="6"/>
  <c r="U228" i="6"/>
  <c r="V286" i="6"/>
  <c r="W286" i="6"/>
  <c r="X286" i="6" s="1"/>
  <c r="Y286" i="6" s="1"/>
  <c r="U287" i="6"/>
  <c r="W365" i="16"/>
  <c r="X365" i="16" s="1"/>
  <c r="Y365" i="16" s="1"/>
  <c r="V365" i="16"/>
  <c r="U366" i="16"/>
  <c r="W189" i="11"/>
  <c r="X189" i="11" s="1"/>
  <c r="Y189" i="11" s="1"/>
  <c r="V189" i="11"/>
  <c r="U190" i="11"/>
  <c r="V427" i="14"/>
  <c r="W427" i="14"/>
  <c r="X427" i="14" s="1"/>
  <c r="Y427" i="14" s="1"/>
  <c r="U428" i="14"/>
  <c r="V388" i="11"/>
  <c r="W388" i="11"/>
  <c r="X388" i="11" s="1"/>
  <c r="Y388" i="11" s="1"/>
  <c r="U389" i="11"/>
  <c r="W456" i="11"/>
  <c r="X456" i="11" s="1"/>
  <c r="Y456" i="11" s="1"/>
  <c r="V456" i="11"/>
  <c r="U457" i="11"/>
  <c r="U366" i="17"/>
  <c r="W538" i="11"/>
  <c r="X538" i="11" s="1"/>
  <c r="Y538" i="11" s="1"/>
  <c r="V538" i="11"/>
  <c r="U539" i="11"/>
  <c r="V490" i="6"/>
  <c r="W490" i="6"/>
  <c r="X490" i="6" s="1"/>
  <c r="Y490" i="6" s="1"/>
  <c r="U491" i="6"/>
  <c r="W310" i="11"/>
  <c r="X310" i="11" s="1"/>
  <c r="Y310" i="11" s="1"/>
  <c r="V310" i="11"/>
  <c r="U311" i="11"/>
  <c r="V243" i="18" l="1"/>
  <c r="W243" i="18"/>
  <c r="X243" i="18" s="1"/>
  <c r="Y243" i="18" s="1"/>
  <c r="U244" i="18"/>
  <c r="W365" i="17"/>
  <c r="X365" i="17" s="1"/>
  <c r="Y365" i="17" s="1"/>
  <c r="V461" i="13"/>
  <c r="W461" i="13"/>
  <c r="X461" i="13" s="1"/>
  <c r="Y461" i="13" s="1"/>
  <c r="U462" i="13"/>
  <c r="W304" i="14"/>
  <c r="X304" i="14" s="1"/>
  <c r="Y304" i="14" s="1"/>
  <c r="V304" i="14"/>
  <c r="U305" i="14"/>
  <c r="Y376" i="10"/>
  <c r="V384" i="12"/>
  <c r="W384" i="12"/>
  <c r="X384" i="12" s="1"/>
  <c r="Y384" i="12" s="1"/>
  <c r="U385" i="12"/>
  <c r="V360" i="14"/>
  <c r="U361" i="14"/>
  <c r="W360" i="14"/>
  <c r="X360" i="14" s="1"/>
  <c r="Y360" i="14" s="1"/>
  <c r="W378" i="10"/>
  <c r="X378" i="10" s="1"/>
  <c r="U488" i="7"/>
  <c r="V487" i="7"/>
  <c r="W487" i="7"/>
  <c r="X487" i="7" s="1"/>
  <c r="Y487" i="7" s="1"/>
  <c r="U258" i="12"/>
  <c r="W257" i="12"/>
  <c r="X257" i="12" s="1"/>
  <c r="Y257" i="12" s="1"/>
  <c r="V257" i="12"/>
  <c r="U379" i="10"/>
  <c r="U380" i="10" s="1"/>
  <c r="V226" i="8"/>
  <c r="W226" i="8"/>
  <c r="X226" i="8" s="1"/>
  <c r="Y226" i="8" s="1"/>
  <c r="U227" i="8"/>
  <c r="U284" i="7"/>
  <c r="V283" i="7"/>
  <c r="W283" i="7"/>
  <c r="X283" i="7" s="1"/>
  <c r="Y283" i="7" s="1"/>
  <c r="W250" i="11"/>
  <c r="X250" i="11" s="1"/>
  <c r="Y250" i="11" s="1"/>
  <c r="V250" i="11"/>
  <c r="U251" i="11"/>
  <c r="V377" i="10"/>
  <c r="V378" i="10" s="1"/>
  <c r="W377" i="10"/>
  <c r="X377" i="10" s="1"/>
  <c r="U416" i="7"/>
  <c r="W415" i="7"/>
  <c r="X415" i="7" s="1"/>
  <c r="Y415" i="7" s="1"/>
  <c r="V415" i="7"/>
  <c r="U349" i="7"/>
  <c r="V348" i="7"/>
  <c r="W348" i="7"/>
  <c r="X348" i="7" s="1"/>
  <c r="Y348" i="7" s="1"/>
  <c r="W304" i="10"/>
  <c r="X304" i="10" s="1"/>
  <c r="Y304" i="10" s="1"/>
  <c r="V304" i="10"/>
  <c r="U305" i="10"/>
  <c r="W518" i="10"/>
  <c r="X518" i="10" s="1"/>
  <c r="Y518" i="10" s="1"/>
  <c r="V518" i="10"/>
  <c r="U519" i="10"/>
  <c r="V244" i="10"/>
  <c r="W244" i="10"/>
  <c r="X244" i="10" s="1"/>
  <c r="Y244" i="10" s="1"/>
  <c r="U245" i="10"/>
  <c r="V443" i="10"/>
  <c r="W443" i="10"/>
  <c r="X443" i="10" s="1"/>
  <c r="Y443" i="10" s="1"/>
  <c r="U444" i="10"/>
  <c r="W427" i="9"/>
  <c r="X427" i="9" s="1"/>
  <c r="Y427" i="9" s="1"/>
  <c r="V427" i="9"/>
  <c r="U428" i="9"/>
  <c r="W367" i="9"/>
  <c r="X367" i="9" s="1"/>
  <c r="Y367" i="9" s="1"/>
  <c r="V367" i="9"/>
  <c r="U368" i="9"/>
  <c r="W296" i="9"/>
  <c r="X296" i="9" s="1"/>
  <c r="Y296" i="9" s="1"/>
  <c r="V296" i="9"/>
  <c r="U297" i="9"/>
  <c r="W503" i="9"/>
  <c r="X503" i="9" s="1"/>
  <c r="Y503" i="9" s="1"/>
  <c r="V503" i="9"/>
  <c r="U504" i="9"/>
  <c r="V239" i="9"/>
  <c r="W239" i="9"/>
  <c r="X239" i="9" s="1"/>
  <c r="Y239" i="9" s="1"/>
  <c r="U240" i="9"/>
  <c r="W289" i="8"/>
  <c r="X289" i="8" s="1"/>
  <c r="Y289" i="8" s="1"/>
  <c r="V289" i="8"/>
  <c r="U290" i="8"/>
  <c r="W414" i="8"/>
  <c r="X414" i="8" s="1"/>
  <c r="Y414" i="8" s="1"/>
  <c r="V414" i="8"/>
  <c r="U415" i="8"/>
  <c r="W349" i="8"/>
  <c r="X349" i="8" s="1"/>
  <c r="Y349" i="8" s="1"/>
  <c r="V349" i="8"/>
  <c r="U350" i="8"/>
  <c r="W488" i="8"/>
  <c r="X488" i="8" s="1"/>
  <c r="Y488" i="8" s="1"/>
  <c r="V488" i="8"/>
  <c r="U489" i="8"/>
  <c r="W71" i="7"/>
  <c r="X71" i="7" s="1"/>
  <c r="Y71" i="7" s="1"/>
  <c r="V71" i="7"/>
  <c r="W430" i="17"/>
  <c r="X430" i="17" s="1"/>
  <c r="Y430" i="17" s="1"/>
  <c r="V430" i="17"/>
  <c r="U431" i="17"/>
  <c r="V416" i="6"/>
  <c r="W416" i="6"/>
  <c r="X416" i="6" s="1"/>
  <c r="Y416" i="6" s="1"/>
  <c r="U417" i="6"/>
  <c r="U418" i="6" s="1"/>
  <c r="W366" i="17"/>
  <c r="X366" i="17" s="1"/>
  <c r="V366" i="17"/>
  <c r="U367" i="17"/>
  <c r="V228" i="6"/>
  <c r="W228" i="6"/>
  <c r="X228" i="6" s="1"/>
  <c r="Y228" i="6" s="1"/>
  <c r="U229" i="6"/>
  <c r="W311" i="11"/>
  <c r="X311" i="11" s="1"/>
  <c r="Y311" i="11" s="1"/>
  <c r="V311" i="11"/>
  <c r="U312" i="11"/>
  <c r="W389" i="11"/>
  <c r="X389" i="11" s="1"/>
  <c r="Y389" i="11" s="1"/>
  <c r="V389" i="11"/>
  <c r="U390" i="11"/>
  <c r="W383" i="13"/>
  <c r="X383" i="13" s="1"/>
  <c r="Y383" i="13" s="1"/>
  <c r="V383" i="13"/>
  <c r="U384" i="13"/>
  <c r="V190" i="11"/>
  <c r="W190" i="11"/>
  <c r="X190" i="11" s="1"/>
  <c r="Y190" i="11" s="1"/>
  <c r="U191" i="11"/>
  <c r="V287" i="6"/>
  <c r="W287" i="6"/>
  <c r="X287" i="6" s="1"/>
  <c r="Y287" i="6" s="1"/>
  <c r="U288" i="6"/>
  <c r="V313" i="12"/>
  <c r="W313" i="12"/>
  <c r="X313" i="12" s="1"/>
  <c r="Y313" i="12" s="1"/>
  <c r="U314" i="12"/>
  <c r="V457" i="11"/>
  <c r="W457" i="11"/>
  <c r="X457" i="11" s="1"/>
  <c r="Y457" i="11" s="1"/>
  <c r="U458" i="11"/>
  <c r="W460" i="12"/>
  <c r="X460" i="12" s="1"/>
  <c r="Y460" i="12" s="1"/>
  <c r="V460" i="12"/>
  <c r="U461" i="12"/>
  <c r="V541" i="12"/>
  <c r="W541" i="12"/>
  <c r="X541" i="12" s="1"/>
  <c r="Y541" i="12" s="1"/>
  <c r="U542" i="12"/>
  <c r="V491" i="6"/>
  <c r="W491" i="6"/>
  <c r="X491" i="6" s="1"/>
  <c r="Y491" i="6" s="1"/>
  <c r="U492" i="6"/>
  <c r="W428" i="14"/>
  <c r="X428" i="14" s="1"/>
  <c r="Y428" i="14" s="1"/>
  <c r="V428" i="14"/>
  <c r="U429" i="14"/>
  <c r="W426" i="16"/>
  <c r="X426" i="16" s="1"/>
  <c r="Y426" i="16" s="1"/>
  <c r="V426" i="16"/>
  <c r="U427" i="16"/>
  <c r="V543" i="13"/>
  <c r="W543" i="13"/>
  <c r="X543" i="13" s="1"/>
  <c r="Y543" i="13" s="1"/>
  <c r="U544" i="13"/>
  <c r="V539" i="11"/>
  <c r="W539" i="11"/>
  <c r="X539" i="11" s="1"/>
  <c r="Y539" i="11" s="1"/>
  <c r="U540" i="11"/>
  <c r="V311" i="13"/>
  <c r="W311" i="13"/>
  <c r="X311" i="13" s="1"/>
  <c r="Y311" i="13" s="1"/>
  <c r="U312" i="13"/>
  <c r="V350" i="6"/>
  <c r="W350" i="6"/>
  <c r="X350" i="6" s="1"/>
  <c r="Y350" i="6" s="1"/>
  <c r="U351" i="6"/>
  <c r="W366" i="16"/>
  <c r="X366" i="16" s="1"/>
  <c r="Y366" i="16" s="1"/>
  <c r="V366" i="16"/>
  <c r="U367" i="16"/>
  <c r="W193" i="12"/>
  <c r="X193" i="12" s="1"/>
  <c r="Y193" i="12" s="1"/>
  <c r="V193" i="12"/>
  <c r="U194" i="12"/>
  <c r="W254" i="13"/>
  <c r="X254" i="13" s="1"/>
  <c r="Y254" i="13" s="1"/>
  <c r="V254" i="13"/>
  <c r="U255" i="13"/>
  <c r="V244" i="18" l="1"/>
  <c r="W244" i="18"/>
  <c r="X244" i="18" s="1"/>
  <c r="Y244" i="18" s="1"/>
  <c r="U245" i="18"/>
  <c r="Y366" i="17"/>
  <c r="Y377" i="10"/>
  <c r="Y378" i="10" s="1"/>
  <c r="W462" i="13"/>
  <c r="X462" i="13" s="1"/>
  <c r="Y462" i="13" s="1"/>
  <c r="V462" i="13"/>
  <c r="U463" i="13"/>
  <c r="V305" i="14"/>
  <c r="W305" i="14"/>
  <c r="X305" i="14" s="1"/>
  <c r="Y305" i="14" s="1"/>
  <c r="U306" i="14"/>
  <c r="W385" i="12"/>
  <c r="X385" i="12" s="1"/>
  <c r="Y385" i="12" s="1"/>
  <c r="V385" i="12"/>
  <c r="U386" i="12"/>
  <c r="W361" i="14"/>
  <c r="X361" i="14" s="1"/>
  <c r="Y361" i="14" s="1"/>
  <c r="V361" i="14"/>
  <c r="U362" i="14"/>
  <c r="W418" i="6"/>
  <c r="X418" i="6" s="1"/>
  <c r="U419" i="6"/>
  <c r="W419" i="6" s="1"/>
  <c r="X419" i="6" s="1"/>
  <c r="U228" i="8"/>
  <c r="W227" i="8"/>
  <c r="X227" i="8" s="1"/>
  <c r="Y227" i="8" s="1"/>
  <c r="V227" i="8"/>
  <c r="U350" i="7"/>
  <c r="W349" i="7"/>
  <c r="X349" i="7" s="1"/>
  <c r="Y349" i="7" s="1"/>
  <c r="V349" i="7"/>
  <c r="V251" i="11"/>
  <c r="W251" i="11"/>
  <c r="X251" i="11" s="1"/>
  <c r="Y251" i="11" s="1"/>
  <c r="U252" i="11"/>
  <c r="W258" i="12"/>
  <c r="X258" i="12" s="1"/>
  <c r="Y258" i="12" s="1"/>
  <c r="Y259" i="12" s="1"/>
  <c r="V258" i="12"/>
  <c r="V259" i="12" s="1"/>
  <c r="V379" i="10"/>
  <c r="V380" i="10" s="1"/>
  <c r="W379" i="10"/>
  <c r="X379" i="10" s="1"/>
  <c r="U381" i="10"/>
  <c r="U489" i="7"/>
  <c r="V488" i="7"/>
  <c r="W488" i="7"/>
  <c r="X488" i="7" s="1"/>
  <c r="Y488" i="7" s="1"/>
  <c r="W380" i="10"/>
  <c r="X380" i="10" s="1"/>
  <c r="U417" i="7"/>
  <c r="V416" i="7"/>
  <c r="W416" i="7"/>
  <c r="X416" i="7" s="1"/>
  <c r="Y416" i="7" s="1"/>
  <c r="U285" i="7"/>
  <c r="V284" i="7"/>
  <c r="W284" i="7"/>
  <c r="X284" i="7" s="1"/>
  <c r="Y284" i="7" s="1"/>
  <c r="W245" i="10"/>
  <c r="X245" i="10" s="1"/>
  <c r="Y245" i="10" s="1"/>
  <c r="V245" i="10"/>
  <c r="U246" i="10"/>
  <c r="W305" i="10"/>
  <c r="X305" i="10" s="1"/>
  <c r="Y305" i="10" s="1"/>
  <c r="V305" i="10"/>
  <c r="U306" i="10"/>
  <c r="W519" i="10"/>
  <c r="X519" i="10" s="1"/>
  <c r="Y519" i="10" s="1"/>
  <c r="V519" i="10"/>
  <c r="U520" i="10"/>
  <c r="W444" i="10"/>
  <c r="X444" i="10" s="1"/>
  <c r="Y444" i="10" s="1"/>
  <c r="V444" i="10"/>
  <c r="U445" i="10"/>
  <c r="V368" i="9"/>
  <c r="W368" i="9"/>
  <c r="X368" i="9" s="1"/>
  <c r="Y368" i="9" s="1"/>
  <c r="U369" i="9"/>
  <c r="W504" i="9"/>
  <c r="X504" i="9" s="1"/>
  <c r="Y504" i="9" s="1"/>
  <c r="V504" i="9"/>
  <c r="U505" i="9"/>
  <c r="W428" i="9"/>
  <c r="X428" i="9" s="1"/>
  <c r="Y428" i="9" s="1"/>
  <c r="V428" i="9"/>
  <c r="U429" i="9"/>
  <c r="W240" i="9"/>
  <c r="X240" i="9" s="1"/>
  <c r="Y240" i="9" s="1"/>
  <c r="V240" i="9"/>
  <c r="U241" i="9"/>
  <c r="W297" i="9"/>
  <c r="X297" i="9" s="1"/>
  <c r="Y297" i="9" s="1"/>
  <c r="V297" i="9"/>
  <c r="U298" i="9"/>
  <c r="W489" i="8"/>
  <c r="X489" i="8" s="1"/>
  <c r="Y489" i="8" s="1"/>
  <c r="V489" i="8"/>
  <c r="U490" i="8"/>
  <c r="V415" i="8"/>
  <c r="W415" i="8"/>
  <c r="X415" i="8" s="1"/>
  <c r="Y415" i="8" s="1"/>
  <c r="U416" i="8"/>
  <c r="W290" i="8"/>
  <c r="X290" i="8" s="1"/>
  <c r="Y290" i="8" s="1"/>
  <c r="V290" i="8"/>
  <c r="U291" i="8"/>
  <c r="W350" i="8"/>
  <c r="X350" i="8" s="1"/>
  <c r="Y350" i="8" s="1"/>
  <c r="V350" i="8"/>
  <c r="U351" i="8"/>
  <c r="W72" i="7"/>
  <c r="X72" i="7" s="1"/>
  <c r="Y72" i="7" s="1"/>
  <c r="V72" i="7"/>
  <c r="W417" i="6"/>
  <c r="X417" i="6" s="1"/>
  <c r="Y417" i="6" s="1"/>
  <c r="V417" i="6"/>
  <c r="V418" i="6" s="1"/>
  <c r="V431" i="17"/>
  <c r="W431" i="17"/>
  <c r="X431" i="17" s="1"/>
  <c r="Y431" i="17" s="1"/>
  <c r="U432" i="17"/>
  <c r="W194" i="12"/>
  <c r="X194" i="12" s="1"/>
  <c r="Y194" i="12" s="1"/>
  <c r="V194" i="12"/>
  <c r="U195" i="12"/>
  <c r="W544" i="13"/>
  <c r="X544" i="13" s="1"/>
  <c r="Y544" i="13" s="1"/>
  <c r="V544" i="13"/>
  <c r="U545" i="13"/>
  <c r="W458" i="11"/>
  <c r="X458" i="11" s="1"/>
  <c r="Y458" i="11" s="1"/>
  <c r="V458" i="11"/>
  <c r="U459" i="11"/>
  <c r="V384" i="13"/>
  <c r="W384" i="13"/>
  <c r="X384" i="13" s="1"/>
  <c r="Y384" i="13" s="1"/>
  <c r="U385" i="13"/>
  <c r="W351" i="6"/>
  <c r="X351" i="6" s="1"/>
  <c r="Y351" i="6" s="1"/>
  <c r="V351" i="6"/>
  <c r="U352" i="6"/>
  <c r="V429" i="14"/>
  <c r="W429" i="14"/>
  <c r="X429" i="14" s="1"/>
  <c r="Y429" i="14" s="1"/>
  <c r="U430" i="14"/>
  <c r="W314" i="12"/>
  <c r="X314" i="12" s="1"/>
  <c r="Y314" i="12" s="1"/>
  <c r="V314" i="12"/>
  <c r="U315" i="12"/>
  <c r="W312" i="11"/>
  <c r="X312" i="11" s="1"/>
  <c r="Y312" i="11" s="1"/>
  <c r="V312" i="11"/>
  <c r="U313" i="11"/>
  <c r="W461" i="12"/>
  <c r="X461" i="12" s="1"/>
  <c r="Y461" i="12" s="1"/>
  <c r="V461" i="12"/>
  <c r="U462" i="12"/>
  <c r="V191" i="11"/>
  <c r="W191" i="11"/>
  <c r="X191" i="11" s="1"/>
  <c r="Y191" i="11" s="1"/>
  <c r="U192" i="11"/>
  <c r="V229" i="6"/>
  <c r="W229" i="6"/>
  <c r="X229" i="6" s="1"/>
  <c r="Y229" i="6" s="1"/>
  <c r="U230" i="6"/>
  <c r="V312" i="13"/>
  <c r="W312" i="13"/>
  <c r="X312" i="13" s="1"/>
  <c r="Y312" i="13" s="1"/>
  <c r="U313" i="13"/>
  <c r="W492" i="6"/>
  <c r="X492" i="6" s="1"/>
  <c r="Y492" i="6" s="1"/>
  <c r="V492" i="6"/>
  <c r="U493" i="6"/>
  <c r="V255" i="13"/>
  <c r="W255" i="13"/>
  <c r="X255" i="13" s="1"/>
  <c r="Y255" i="13" s="1"/>
  <c r="U256" i="13"/>
  <c r="W540" i="11"/>
  <c r="X540" i="11" s="1"/>
  <c r="Y540" i="11" s="1"/>
  <c r="V540" i="11"/>
  <c r="U541" i="11"/>
  <c r="W367" i="17"/>
  <c r="X367" i="17" s="1"/>
  <c r="Y367" i="17" s="1"/>
  <c r="V367" i="17"/>
  <c r="U368" i="17"/>
  <c r="V367" i="16"/>
  <c r="W367" i="16"/>
  <c r="X367" i="16" s="1"/>
  <c r="Y367" i="16" s="1"/>
  <c r="U368" i="16"/>
  <c r="W427" i="16"/>
  <c r="X427" i="16" s="1"/>
  <c r="Y427" i="16" s="1"/>
  <c r="V427" i="16"/>
  <c r="U428" i="16"/>
  <c r="V390" i="11"/>
  <c r="W390" i="11"/>
  <c r="X390" i="11" s="1"/>
  <c r="Y390" i="11" s="1"/>
  <c r="U391" i="11"/>
  <c r="V542" i="12"/>
  <c r="W542" i="12"/>
  <c r="X542" i="12" s="1"/>
  <c r="Y542" i="12" s="1"/>
  <c r="U543" i="12"/>
  <c r="W288" i="6"/>
  <c r="X288" i="6" s="1"/>
  <c r="Y288" i="6" s="1"/>
  <c r="V288" i="6"/>
  <c r="U289" i="6"/>
  <c r="V245" i="18" l="1"/>
  <c r="W245" i="18"/>
  <c r="X245" i="18" s="1"/>
  <c r="Y245" i="18" s="1"/>
  <c r="U246" i="18"/>
  <c r="U420" i="6"/>
  <c r="V420" i="6" s="1"/>
  <c r="V463" i="13"/>
  <c r="W463" i="13"/>
  <c r="X463" i="13" s="1"/>
  <c r="Y463" i="13" s="1"/>
  <c r="U464" i="13"/>
  <c r="Y418" i="6"/>
  <c r="Y379" i="10"/>
  <c r="Y380" i="10" s="1"/>
  <c r="V306" i="14"/>
  <c r="W306" i="14"/>
  <c r="X306" i="14" s="1"/>
  <c r="Y306" i="14" s="1"/>
  <c r="U307" i="14"/>
  <c r="W386" i="12"/>
  <c r="X386" i="12" s="1"/>
  <c r="Y386" i="12" s="1"/>
  <c r="V386" i="12"/>
  <c r="U387" i="12"/>
  <c r="V419" i="6"/>
  <c r="U363" i="14"/>
  <c r="V362" i="14"/>
  <c r="W362" i="14"/>
  <c r="X362" i="14" s="1"/>
  <c r="Y362" i="14" s="1"/>
  <c r="U286" i="7"/>
  <c r="V285" i="7"/>
  <c r="W285" i="7"/>
  <c r="X285" i="7" s="1"/>
  <c r="Y285" i="7" s="1"/>
  <c r="V252" i="11"/>
  <c r="W252" i="11"/>
  <c r="X252" i="11" s="1"/>
  <c r="Y252" i="11" s="1"/>
  <c r="U253" i="11"/>
  <c r="U351" i="7"/>
  <c r="V350" i="7"/>
  <c r="W350" i="7"/>
  <c r="X350" i="7" s="1"/>
  <c r="Y350" i="7" s="1"/>
  <c r="U490" i="7"/>
  <c r="V489" i="7"/>
  <c r="W489" i="7"/>
  <c r="X489" i="7" s="1"/>
  <c r="Y489" i="7" s="1"/>
  <c r="V381" i="10"/>
  <c r="W381" i="10"/>
  <c r="X381" i="10" s="1"/>
  <c r="U382" i="10"/>
  <c r="U418" i="7"/>
  <c r="W417" i="7"/>
  <c r="X417" i="7" s="1"/>
  <c r="Y417" i="7" s="1"/>
  <c r="V417" i="7"/>
  <c r="V228" i="8"/>
  <c r="U229" i="8"/>
  <c r="W228" i="8"/>
  <c r="X228" i="8" s="1"/>
  <c r="Y228" i="8" s="1"/>
  <c r="V445" i="10"/>
  <c r="W445" i="10"/>
  <c r="X445" i="10" s="1"/>
  <c r="Y445" i="10" s="1"/>
  <c r="U446" i="10"/>
  <c r="V306" i="10"/>
  <c r="W306" i="10"/>
  <c r="X306" i="10" s="1"/>
  <c r="Y306" i="10" s="1"/>
  <c r="U307" i="10"/>
  <c r="V246" i="10"/>
  <c r="W246" i="10"/>
  <c r="X246" i="10" s="1"/>
  <c r="Y246" i="10" s="1"/>
  <c r="U247" i="10"/>
  <c r="W520" i="10"/>
  <c r="X520" i="10" s="1"/>
  <c r="Y520" i="10" s="1"/>
  <c r="V520" i="10"/>
  <c r="U521" i="10"/>
  <c r="W241" i="9"/>
  <c r="X241" i="9" s="1"/>
  <c r="Y241" i="9" s="1"/>
  <c r="Y242" i="9" s="1"/>
  <c r="V241" i="9"/>
  <c r="V242" i="9" s="1"/>
  <c r="W369" i="9"/>
  <c r="X369" i="9" s="1"/>
  <c r="Y369" i="9" s="1"/>
  <c r="V369" i="9"/>
  <c r="U370" i="9"/>
  <c r="V429" i="9"/>
  <c r="W429" i="9"/>
  <c r="X429" i="9" s="1"/>
  <c r="Y429" i="9" s="1"/>
  <c r="U430" i="9"/>
  <c r="W298" i="9"/>
  <c r="X298" i="9" s="1"/>
  <c r="Y298" i="9" s="1"/>
  <c r="V298" i="9"/>
  <c r="U299" i="9"/>
  <c r="W505" i="9"/>
  <c r="X505" i="9" s="1"/>
  <c r="Y505" i="9" s="1"/>
  <c r="V505" i="9"/>
  <c r="U506" i="9"/>
  <c r="W416" i="8"/>
  <c r="X416" i="8" s="1"/>
  <c r="Y416" i="8" s="1"/>
  <c r="V416" i="8"/>
  <c r="U417" i="8"/>
  <c r="V291" i="8"/>
  <c r="W291" i="8"/>
  <c r="X291" i="8" s="1"/>
  <c r="Y291" i="8" s="1"/>
  <c r="U292" i="8"/>
  <c r="W490" i="8"/>
  <c r="X490" i="8" s="1"/>
  <c r="Y490" i="8" s="1"/>
  <c r="V490" i="8"/>
  <c r="U491" i="8"/>
  <c r="W351" i="8"/>
  <c r="X351" i="8" s="1"/>
  <c r="Y351" i="8" s="1"/>
  <c r="V351" i="8"/>
  <c r="U352" i="8"/>
  <c r="V73" i="7"/>
  <c r="W73" i="7"/>
  <c r="X73" i="7" s="1"/>
  <c r="Y73" i="7" s="1"/>
  <c r="W432" i="17"/>
  <c r="X432" i="17" s="1"/>
  <c r="Y432" i="17" s="1"/>
  <c r="V432" i="17"/>
  <c r="U433" i="17"/>
  <c r="Y419" i="6"/>
  <c r="W289" i="6"/>
  <c r="X289" i="6" s="1"/>
  <c r="Y289" i="6" s="1"/>
  <c r="V289" i="6"/>
  <c r="U290" i="6"/>
  <c r="W315" i="12"/>
  <c r="X315" i="12" s="1"/>
  <c r="Y315" i="12" s="1"/>
  <c r="V315" i="12"/>
  <c r="U316" i="12"/>
  <c r="W428" i="16"/>
  <c r="X428" i="16" s="1"/>
  <c r="Y428" i="16" s="1"/>
  <c r="V428" i="16"/>
  <c r="U429" i="16"/>
  <c r="V192" i="11"/>
  <c r="W192" i="11"/>
  <c r="X192" i="11" s="1"/>
  <c r="Y192" i="11" s="1"/>
  <c r="U193" i="11"/>
  <c r="W543" i="12"/>
  <c r="X543" i="12" s="1"/>
  <c r="Y543" i="12" s="1"/>
  <c r="V543" i="12"/>
  <c r="U544" i="12"/>
  <c r="V368" i="17"/>
  <c r="W368" i="17"/>
  <c r="X368" i="17" s="1"/>
  <c r="Y368" i="17" s="1"/>
  <c r="U369" i="17"/>
  <c r="V313" i="13"/>
  <c r="W313" i="13"/>
  <c r="X313" i="13" s="1"/>
  <c r="Y313" i="13" s="1"/>
  <c r="U314" i="13"/>
  <c r="U421" i="6"/>
  <c r="V545" i="13"/>
  <c r="W545" i="13"/>
  <c r="X545" i="13" s="1"/>
  <c r="Y545" i="13" s="1"/>
  <c r="U546" i="13"/>
  <c r="V391" i="11"/>
  <c r="W391" i="11"/>
  <c r="X391" i="11" s="1"/>
  <c r="Y391" i="11" s="1"/>
  <c r="U392" i="11"/>
  <c r="V541" i="11"/>
  <c r="W541" i="11"/>
  <c r="X541" i="11" s="1"/>
  <c r="Y541" i="11" s="1"/>
  <c r="U542" i="11"/>
  <c r="V430" i="14"/>
  <c r="W430" i="14"/>
  <c r="X430" i="14" s="1"/>
  <c r="Y430" i="14" s="1"/>
  <c r="U431" i="14"/>
  <c r="V368" i="16"/>
  <c r="W368" i="16"/>
  <c r="X368" i="16" s="1"/>
  <c r="Y368" i="16" s="1"/>
  <c r="U369" i="16"/>
  <c r="V462" i="12"/>
  <c r="W462" i="12"/>
  <c r="X462" i="12" s="1"/>
  <c r="Y462" i="12" s="1"/>
  <c r="U463" i="12"/>
  <c r="W385" i="13"/>
  <c r="X385" i="13" s="1"/>
  <c r="Y385" i="13" s="1"/>
  <c r="V385" i="13"/>
  <c r="U386" i="13"/>
  <c r="W313" i="11"/>
  <c r="X313" i="11" s="1"/>
  <c r="Y313" i="11" s="1"/>
  <c r="V313" i="11"/>
  <c r="U314" i="11"/>
  <c r="W195" i="12"/>
  <c r="X195" i="12" s="1"/>
  <c r="Y195" i="12" s="1"/>
  <c r="Y196" i="12" s="1"/>
  <c r="V195" i="12"/>
  <c r="V196" i="12" s="1"/>
  <c r="W256" i="13"/>
  <c r="X256" i="13" s="1"/>
  <c r="Y256" i="13" s="1"/>
  <c r="V256" i="13"/>
  <c r="U257" i="13"/>
  <c r="W230" i="6"/>
  <c r="X230" i="6" s="1"/>
  <c r="Y230" i="6" s="1"/>
  <c r="V230" i="6"/>
  <c r="U231" i="6"/>
  <c r="V352" i="6"/>
  <c r="W352" i="6"/>
  <c r="X352" i="6" s="1"/>
  <c r="Y352" i="6" s="1"/>
  <c r="U353" i="6"/>
  <c r="W493" i="6"/>
  <c r="X493" i="6" s="1"/>
  <c r="Y493" i="6" s="1"/>
  <c r="V493" i="6"/>
  <c r="U494" i="6"/>
  <c r="W459" i="11"/>
  <c r="X459" i="11" s="1"/>
  <c r="Y459" i="11" s="1"/>
  <c r="V459" i="11"/>
  <c r="U460" i="11"/>
  <c r="V246" i="18" l="1"/>
  <c r="V247" i="18" s="1"/>
  <c r="W246" i="18"/>
  <c r="X246" i="18" s="1"/>
  <c r="Y246" i="18" s="1"/>
  <c r="Y247" i="18" s="1"/>
  <c r="W420" i="6"/>
  <c r="X420" i="6" s="1"/>
  <c r="Y420" i="6" s="1"/>
  <c r="U465" i="13"/>
  <c r="V464" i="13"/>
  <c r="W464" i="13"/>
  <c r="X464" i="13" s="1"/>
  <c r="Y464" i="13" s="1"/>
  <c r="V307" i="14"/>
  <c r="V308" i="14" s="1"/>
  <c r="W307" i="14"/>
  <c r="X307" i="14" s="1"/>
  <c r="Y307" i="14" s="1"/>
  <c r="Y308" i="14" s="1"/>
  <c r="U388" i="12"/>
  <c r="V387" i="12"/>
  <c r="W387" i="12"/>
  <c r="X387" i="12" s="1"/>
  <c r="Y387" i="12" s="1"/>
  <c r="Y381" i="10"/>
  <c r="W363" i="14"/>
  <c r="X363" i="14" s="1"/>
  <c r="Y363" i="14" s="1"/>
  <c r="V363" i="14"/>
  <c r="U364" i="14"/>
  <c r="U491" i="7"/>
  <c r="V490" i="7"/>
  <c r="W490" i="7"/>
  <c r="X490" i="7" s="1"/>
  <c r="Y490" i="7" s="1"/>
  <c r="U287" i="7"/>
  <c r="V286" i="7"/>
  <c r="W286" i="7"/>
  <c r="X286" i="7" s="1"/>
  <c r="Y286" i="7" s="1"/>
  <c r="U419" i="7"/>
  <c r="V418" i="7"/>
  <c r="W418" i="7"/>
  <c r="X418" i="7" s="1"/>
  <c r="Y418" i="7" s="1"/>
  <c r="W229" i="8"/>
  <c r="X229" i="8" s="1"/>
  <c r="Y229" i="8" s="1"/>
  <c r="V229" i="8"/>
  <c r="U230" i="8"/>
  <c r="W382" i="10"/>
  <c r="X382" i="10" s="1"/>
  <c r="V382" i="10"/>
  <c r="U383" i="10"/>
  <c r="U352" i="7"/>
  <c r="V351" i="7"/>
  <c r="W351" i="7"/>
  <c r="X351" i="7" s="1"/>
  <c r="Y351" i="7" s="1"/>
  <c r="W253" i="11"/>
  <c r="X253" i="11" s="1"/>
  <c r="Y253" i="11" s="1"/>
  <c r="V253" i="11"/>
  <c r="U254" i="11"/>
  <c r="W307" i="10"/>
  <c r="X307" i="10" s="1"/>
  <c r="Y307" i="10" s="1"/>
  <c r="V307" i="10"/>
  <c r="U308" i="10"/>
  <c r="W247" i="10"/>
  <c r="X247" i="10" s="1"/>
  <c r="Y247" i="10" s="1"/>
  <c r="V247" i="10"/>
  <c r="U248" i="10"/>
  <c r="W446" i="10"/>
  <c r="X446" i="10" s="1"/>
  <c r="Y446" i="10" s="1"/>
  <c r="V446" i="10"/>
  <c r="U447" i="10"/>
  <c r="W521" i="10"/>
  <c r="X521" i="10" s="1"/>
  <c r="Y521" i="10" s="1"/>
  <c r="V521" i="10"/>
  <c r="U522" i="10"/>
  <c r="W299" i="9"/>
  <c r="X299" i="9" s="1"/>
  <c r="Y299" i="9" s="1"/>
  <c r="V299" i="9"/>
  <c r="U300" i="9"/>
  <c r="V370" i="9"/>
  <c r="W370" i="9"/>
  <c r="X370" i="9" s="1"/>
  <c r="Y370" i="9" s="1"/>
  <c r="U371" i="9"/>
  <c r="W506" i="9"/>
  <c r="X506" i="9" s="1"/>
  <c r="Y506" i="9" s="1"/>
  <c r="V506" i="9"/>
  <c r="U507" i="9"/>
  <c r="W430" i="9"/>
  <c r="X430" i="9" s="1"/>
  <c r="Y430" i="9" s="1"/>
  <c r="V430" i="9"/>
  <c r="U431" i="9"/>
  <c r="W352" i="8"/>
  <c r="X352" i="8" s="1"/>
  <c r="Y352" i="8" s="1"/>
  <c r="V352" i="8"/>
  <c r="U353" i="8"/>
  <c r="W417" i="8"/>
  <c r="X417" i="8" s="1"/>
  <c r="Y417" i="8" s="1"/>
  <c r="V417" i="8"/>
  <c r="U418" i="8"/>
  <c r="W491" i="8"/>
  <c r="X491" i="8" s="1"/>
  <c r="Y491" i="8" s="1"/>
  <c r="V491" i="8"/>
  <c r="U492" i="8"/>
  <c r="W292" i="8"/>
  <c r="X292" i="8" s="1"/>
  <c r="Y292" i="8" s="1"/>
  <c r="V292" i="8"/>
  <c r="U293" i="8"/>
  <c r="V74" i="7"/>
  <c r="W74" i="7"/>
  <c r="X74" i="7" s="1"/>
  <c r="Y74" i="7" s="1"/>
  <c r="W433" i="17"/>
  <c r="X433" i="17" s="1"/>
  <c r="Y433" i="17" s="1"/>
  <c r="V433" i="17"/>
  <c r="U434" i="17"/>
  <c r="W460" i="11"/>
  <c r="X460" i="11" s="1"/>
  <c r="Y460" i="11" s="1"/>
  <c r="V460" i="11"/>
  <c r="U461" i="11"/>
  <c r="W386" i="13"/>
  <c r="X386" i="13" s="1"/>
  <c r="Y386" i="13" s="1"/>
  <c r="V386" i="13"/>
  <c r="U387" i="13"/>
  <c r="V392" i="11"/>
  <c r="W392" i="11"/>
  <c r="X392" i="11" s="1"/>
  <c r="Y392" i="11" s="1"/>
  <c r="U393" i="11"/>
  <c r="V369" i="16"/>
  <c r="V370" i="16" s="1"/>
  <c r="W369" i="16"/>
  <c r="X369" i="16" s="1"/>
  <c r="Y369" i="16" s="1"/>
  <c r="Y370" i="16" s="1"/>
  <c r="W314" i="13"/>
  <c r="X314" i="13" s="1"/>
  <c r="Y314" i="13" s="1"/>
  <c r="V314" i="13"/>
  <c r="U315" i="13"/>
  <c r="W316" i="12"/>
  <c r="X316" i="12" s="1"/>
  <c r="Y316" i="12" s="1"/>
  <c r="V316" i="12"/>
  <c r="U317" i="12"/>
  <c r="W353" i="6"/>
  <c r="X353" i="6" s="1"/>
  <c r="Y353" i="6" s="1"/>
  <c r="V353" i="6"/>
  <c r="U354" i="6"/>
  <c r="V463" i="12"/>
  <c r="W463" i="12"/>
  <c r="X463" i="12" s="1"/>
  <c r="Y463" i="12" s="1"/>
  <c r="U464" i="12"/>
  <c r="W546" i="13"/>
  <c r="X546" i="13" s="1"/>
  <c r="Y546" i="13" s="1"/>
  <c r="V546" i="13"/>
  <c r="U547" i="13"/>
  <c r="W257" i="13"/>
  <c r="X257" i="13" s="1"/>
  <c r="Y257" i="13" s="1"/>
  <c r="V257" i="13"/>
  <c r="U258" i="13"/>
  <c r="W314" i="11"/>
  <c r="X314" i="11" s="1"/>
  <c r="Y314" i="11" s="1"/>
  <c r="V314" i="11"/>
  <c r="U315" i="11"/>
  <c r="W369" i="17"/>
  <c r="X369" i="17" s="1"/>
  <c r="Y369" i="17" s="1"/>
  <c r="Y370" i="17" s="1"/>
  <c r="V369" i="17"/>
  <c r="V370" i="17" s="1"/>
  <c r="V494" i="6"/>
  <c r="W494" i="6"/>
  <c r="X494" i="6" s="1"/>
  <c r="Y494" i="6" s="1"/>
  <c r="U495" i="6"/>
  <c r="W542" i="11"/>
  <c r="X542" i="11" s="1"/>
  <c r="Y542" i="11" s="1"/>
  <c r="V542" i="11"/>
  <c r="U543" i="11"/>
  <c r="W193" i="11"/>
  <c r="X193" i="11" s="1"/>
  <c r="Y193" i="11" s="1"/>
  <c r="V193" i="11"/>
  <c r="U194" i="11"/>
  <c r="W290" i="6"/>
  <c r="X290" i="6" s="1"/>
  <c r="Y290" i="6" s="1"/>
  <c r="V290" i="6"/>
  <c r="U291" i="6"/>
  <c r="W231" i="6"/>
  <c r="X231" i="6" s="1"/>
  <c r="Y231" i="6" s="1"/>
  <c r="Y232" i="6" s="1"/>
  <c r="V231" i="6"/>
  <c r="V232" i="6" s="1"/>
  <c r="W421" i="6"/>
  <c r="X421" i="6" s="1"/>
  <c r="V421" i="6"/>
  <c r="U422" i="6"/>
  <c r="W429" i="16"/>
  <c r="X429" i="16" s="1"/>
  <c r="Y429" i="16" s="1"/>
  <c r="V429" i="16"/>
  <c r="U430" i="16"/>
  <c r="W431" i="14"/>
  <c r="X431" i="14" s="1"/>
  <c r="Y431" i="14" s="1"/>
  <c r="V431" i="14"/>
  <c r="U432" i="14"/>
  <c r="W544" i="12"/>
  <c r="X544" i="12" s="1"/>
  <c r="Y544" i="12" s="1"/>
  <c r="V544" i="12"/>
  <c r="U545" i="12"/>
  <c r="Y421" i="6" l="1"/>
  <c r="Y382" i="10"/>
  <c r="U466" i="13"/>
  <c r="V465" i="13"/>
  <c r="W465" i="13"/>
  <c r="X465" i="13" s="1"/>
  <c r="Y465" i="13" s="1"/>
  <c r="W388" i="12"/>
  <c r="X388" i="12" s="1"/>
  <c r="Y388" i="12" s="1"/>
  <c r="V388" i="12"/>
  <c r="U389" i="12"/>
  <c r="V364" i="14"/>
  <c r="W364" i="14"/>
  <c r="X364" i="14" s="1"/>
  <c r="Y364" i="14" s="1"/>
  <c r="U365" i="14"/>
  <c r="W383" i="10"/>
  <c r="X383" i="10" s="1"/>
  <c r="V383" i="10"/>
  <c r="U384" i="10"/>
  <c r="V254" i="11"/>
  <c r="U255" i="11"/>
  <c r="W254" i="11"/>
  <c r="X254" i="11" s="1"/>
  <c r="Y254" i="11" s="1"/>
  <c r="W230" i="8"/>
  <c r="X230" i="8" s="1"/>
  <c r="Y230" i="8" s="1"/>
  <c r="V230" i="8"/>
  <c r="U231" i="8"/>
  <c r="U420" i="7"/>
  <c r="V419" i="7"/>
  <c r="W419" i="7"/>
  <c r="X419" i="7" s="1"/>
  <c r="Y419" i="7" s="1"/>
  <c r="U492" i="7"/>
  <c r="V491" i="7"/>
  <c r="W491" i="7"/>
  <c r="X491" i="7" s="1"/>
  <c r="Y491" i="7" s="1"/>
  <c r="U288" i="7"/>
  <c r="V287" i="7"/>
  <c r="W287" i="7"/>
  <c r="X287" i="7" s="1"/>
  <c r="Y287" i="7" s="1"/>
  <c r="U353" i="7"/>
  <c r="V352" i="7"/>
  <c r="W352" i="7"/>
  <c r="X352" i="7" s="1"/>
  <c r="Y352" i="7" s="1"/>
  <c r="W522" i="10"/>
  <c r="X522" i="10" s="1"/>
  <c r="Y522" i="10" s="1"/>
  <c r="V522" i="10"/>
  <c r="U523" i="10"/>
  <c r="W308" i="10"/>
  <c r="X308" i="10" s="1"/>
  <c r="Y308" i="10" s="1"/>
  <c r="V308" i="10"/>
  <c r="U309" i="10"/>
  <c r="W447" i="10"/>
  <c r="X447" i="10" s="1"/>
  <c r="Y447" i="10" s="1"/>
  <c r="V447" i="10"/>
  <c r="U448" i="10"/>
  <c r="V248" i="10"/>
  <c r="W248" i="10"/>
  <c r="X248" i="10" s="1"/>
  <c r="Y248" i="10" s="1"/>
  <c r="U249" i="10"/>
  <c r="W507" i="9"/>
  <c r="X507" i="9" s="1"/>
  <c r="Y507" i="9" s="1"/>
  <c r="V507" i="9"/>
  <c r="U508" i="9"/>
  <c r="W371" i="9"/>
  <c r="X371" i="9" s="1"/>
  <c r="Y371" i="9" s="1"/>
  <c r="V371" i="9"/>
  <c r="U372" i="9"/>
  <c r="W300" i="9"/>
  <c r="X300" i="9" s="1"/>
  <c r="Y300" i="9" s="1"/>
  <c r="V300" i="9"/>
  <c r="U301" i="9"/>
  <c r="W431" i="9"/>
  <c r="X431" i="9" s="1"/>
  <c r="Y431" i="9" s="1"/>
  <c r="V431" i="9"/>
  <c r="U432" i="9"/>
  <c r="W418" i="8"/>
  <c r="X418" i="8" s="1"/>
  <c r="Y418" i="8" s="1"/>
  <c r="V418" i="8"/>
  <c r="U419" i="8"/>
  <c r="W353" i="8"/>
  <c r="X353" i="8" s="1"/>
  <c r="Y353" i="8" s="1"/>
  <c r="V353" i="8"/>
  <c r="U354" i="8"/>
  <c r="W293" i="8"/>
  <c r="X293" i="8" s="1"/>
  <c r="Y293" i="8" s="1"/>
  <c r="V293" i="8"/>
  <c r="U294" i="8"/>
  <c r="W492" i="8"/>
  <c r="X492" i="8" s="1"/>
  <c r="Y492" i="8" s="1"/>
  <c r="V492" i="8"/>
  <c r="U493" i="8"/>
  <c r="V75" i="7"/>
  <c r="W75" i="7"/>
  <c r="X75" i="7" s="1"/>
  <c r="Y75" i="7" s="1"/>
  <c r="V434" i="17"/>
  <c r="U435" i="17"/>
  <c r="W434" i="17"/>
  <c r="X434" i="17" s="1"/>
  <c r="Y434" i="17" s="1"/>
  <c r="W422" i="6"/>
  <c r="X422" i="6" s="1"/>
  <c r="V422" i="6"/>
  <c r="U423" i="6"/>
  <c r="W354" i="6"/>
  <c r="X354" i="6" s="1"/>
  <c r="Y354" i="6" s="1"/>
  <c r="V354" i="6"/>
  <c r="U355" i="6"/>
  <c r="V291" i="6"/>
  <c r="W291" i="6"/>
  <c r="X291" i="6" s="1"/>
  <c r="Y291" i="6" s="1"/>
  <c r="U292" i="6"/>
  <c r="V315" i="11"/>
  <c r="W315" i="11"/>
  <c r="X315" i="11" s="1"/>
  <c r="Y315" i="11" s="1"/>
  <c r="U316" i="11"/>
  <c r="W547" i="13"/>
  <c r="X547" i="13" s="1"/>
  <c r="Y547" i="13" s="1"/>
  <c r="V547" i="13"/>
  <c r="U548" i="13"/>
  <c r="W317" i="12"/>
  <c r="X317" i="12" s="1"/>
  <c r="Y317" i="12" s="1"/>
  <c r="V317" i="12"/>
  <c r="U318" i="12"/>
  <c r="W545" i="12"/>
  <c r="X545" i="12" s="1"/>
  <c r="Y545" i="12" s="1"/>
  <c r="V545" i="12"/>
  <c r="U546" i="12"/>
  <c r="W194" i="11"/>
  <c r="X194" i="11" s="1"/>
  <c r="Y194" i="11" s="1"/>
  <c r="V194" i="11"/>
  <c r="U195" i="11"/>
  <c r="W258" i="13"/>
  <c r="X258" i="13" s="1"/>
  <c r="Y258" i="13" s="1"/>
  <c r="Y259" i="13" s="1"/>
  <c r="V258" i="13"/>
  <c r="V259" i="13" s="1"/>
  <c r="W393" i="11"/>
  <c r="X393" i="11" s="1"/>
  <c r="Y393" i="11" s="1"/>
  <c r="V393" i="11"/>
  <c r="U394" i="11"/>
  <c r="W430" i="16"/>
  <c r="X430" i="16" s="1"/>
  <c r="Y430" i="16" s="1"/>
  <c r="V430" i="16"/>
  <c r="U431" i="16"/>
  <c r="W495" i="6"/>
  <c r="X495" i="6" s="1"/>
  <c r="Y495" i="6" s="1"/>
  <c r="V495" i="6"/>
  <c r="U496" i="6"/>
  <c r="V464" i="12"/>
  <c r="W464" i="12"/>
  <c r="X464" i="12" s="1"/>
  <c r="Y464" i="12" s="1"/>
  <c r="U465" i="12"/>
  <c r="W315" i="13"/>
  <c r="X315" i="13" s="1"/>
  <c r="Y315" i="13" s="1"/>
  <c r="V315" i="13"/>
  <c r="U316" i="13"/>
  <c r="W461" i="11"/>
  <c r="X461" i="11" s="1"/>
  <c r="Y461" i="11" s="1"/>
  <c r="V461" i="11"/>
  <c r="U462" i="11"/>
  <c r="V432" i="14"/>
  <c r="W432" i="14"/>
  <c r="X432" i="14" s="1"/>
  <c r="Y432" i="14" s="1"/>
  <c r="U433" i="14"/>
  <c r="W543" i="11"/>
  <c r="X543" i="11" s="1"/>
  <c r="Y543" i="11" s="1"/>
  <c r="V543" i="11"/>
  <c r="U544" i="11"/>
  <c r="V387" i="13"/>
  <c r="W387" i="13"/>
  <c r="X387" i="13" s="1"/>
  <c r="Y387" i="13" s="1"/>
  <c r="U388" i="13"/>
  <c r="Y422" i="6" l="1"/>
  <c r="Y383" i="10"/>
  <c r="V466" i="13"/>
  <c r="U467" i="13"/>
  <c r="W466" i="13"/>
  <c r="X466" i="13" s="1"/>
  <c r="Y466" i="13" s="1"/>
  <c r="V389" i="12"/>
  <c r="W389" i="12"/>
  <c r="X389" i="12" s="1"/>
  <c r="Y389" i="12" s="1"/>
  <c r="U390" i="12"/>
  <c r="W365" i="14"/>
  <c r="X365" i="14" s="1"/>
  <c r="Y365" i="14" s="1"/>
  <c r="U366" i="14"/>
  <c r="V365" i="14"/>
  <c r="U493" i="7"/>
  <c r="W492" i="7"/>
  <c r="X492" i="7" s="1"/>
  <c r="Y492" i="7" s="1"/>
  <c r="V492" i="7"/>
  <c r="U256" i="11"/>
  <c r="V255" i="11"/>
  <c r="W255" i="11"/>
  <c r="X255" i="11" s="1"/>
  <c r="Y255" i="11" s="1"/>
  <c r="U421" i="7"/>
  <c r="V420" i="7"/>
  <c r="W420" i="7"/>
  <c r="X420" i="7" s="1"/>
  <c r="Y420" i="7" s="1"/>
  <c r="U354" i="7"/>
  <c r="V353" i="7"/>
  <c r="W353" i="7"/>
  <c r="X353" i="7" s="1"/>
  <c r="Y353" i="7" s="1"/>
  <c r="W231" i="8"/>
  <c r="X231" i="8" s="1"/>
  <c r="Y231" i="8" s="1"/>
  <c r="Y232" i="8" s="1"/>
  <c r="V231" i="8"/>
  <c r="V232" i="8" s="1"/>
  <c r="U385" i="10"/>
  <c r="W384" i="10"/>
  <c r="X384" i="10" s="1"/>
  <c r="V384" i="10"/>
  <c r="U289" i="7"/>
  <c r="W288" i="7"/>
  <c r="X288" i="7" s="1"/>
  <c r="Y288" i="7" s="1"/>
  <c r="V288" i="7"/>
  <c r="W309" i="10"/>
  <c r="X309" i="10" s="1"/>
  <c r="Y309" i="10" s="1"/>
  <c r="V309" i="10"/>
  <c r="U310" i="10"/>
  <c r="W523" i="10"/>
  <c r="X523" i="10" s="1"/>
  <c r="Y523" i="10" s="1"/>
  <c r="V523" i="10"/>
  <c r="U524" i="10"/>
  <c r="W249" i="10"/>
  <c r="X249" i="10" s="1"/>
  <c r="Y249" i="10" s="1"/>
  <c r="V249" i="10"/>
  <c r="U250" i="10"/>
  <c r="W448" i="10"/>
  <c r="X448" i="10" s="1"/>
  <c r="Y448" i="10" s="1"/>
  <c r="V448" i="10"/>
  <c r="U449" i="10"/>
  <c r="V432" i="9"/>
  <c r="W432" i="9"/>
  <c r="X432" i="9" s="1"/>
  <c r="Y432" i="9" s="1"/>
  <c r="U433" i="9"/>
  <c r="W372" i="9"/>
  <c r="X372" i="9" s="1"/>
  <c r="Y372" i="9" s="1"/>
  <c r="V372" i="9"/>
  <c r="U373" i="9"/>
  <c r="W301" i="9"/>
  <c r="X301" i="9" s="1"/>
  <c r="Y301" i="9" s="1"/>
  <c r="V301" i="9"/>
  <c r="U302" i="9"/>
  <c r="W508" i="9"/>
  <c r="X508" i="9" s="1"/>
  <c r="Y508" i="9" s="1"/>
  <c r="V508" i="9"/>
  <c r="U509" i="9"/>
  <c r="W294" i="8"/>
  <c r="X294" i="8" s="1"/>
  <c r="Y294" i="8" s="1"/>
  <c r="Y295" i="8" s="1"/>
  <c r="V294" i="8"/>
  <c r="V295" i="8" s="1"/>
  <c r="W419" i="8"/>
  <c r="X419" i="8" s="1"/>
  <c r="Y419" i="8" s="1"/>
  <c r="V419" i="8"/>
  <c r="U420" i="8"/>
  <c r="V354" i="8"/>
  <c r="W354" i="8"/>
  <c r="X354" i="8" s="1"/>
  <c r="Y354" i="8" s="1"/>
  <c r="U355" i="8"/>
  <c r="V493" i="8"/>
  <c r="W493" i="8"/>
  <c r="X493" i="8" s="1"/>
  <c r="Y493" i="8" s="1"/>
  <c r="U494" i="8"/>
  <c r="W76" i="7"/>
  <c r="X76" i="7" s="1"/>
  <c r="Y76" i="7" s="1"/>
  <c r="V76" i="7"/>
  <c r="V435" i="17"/>
  <c r="U436" i="17"/>
  <c r="W435" i="17"/>
  <c r="X435" i="17" s="1"/>
  <c r="Y435" i="17" s="1"/>
  <c r="W316" i="13"/>
  <c r="X316" i="13" s="1"/>
  <c r="Y316" i="13" s="1"/>
  <c r="V316" i="13"/>
  <c r="U317" i="13"/>
  <c r="W546" i="12"/>
  <c r="X546" i="12" s="1"/>
  <c r="Y546" i="12" s="1"/>
  <c r="V546" i="12"/>
  <c r="U547" i="12"/>
  <c r="V431" i="16"/>
  <c r="W431" i="16"/>
  <c r="X431" i="16" s="1"/>
  <c r="Y431" i="16" s="1"/>
  <c r="U432" i="16"/>
  <c r="W388" i="13"/>
  <c r="X388" i="13" s="1"/>
  <c r="Y388" i="13" s="1"/>
  <c r="V388" i="13"/>
  <c r="U389" i="13"/>
  <c r="V318" i="12"/>
  <c r="W318" i="12"/>
  <c r="X318" i="12" s="1"/>
  <c r="Y318" i="12" s="1"/>
  <c r="U319" i="12"/>
  <c r="V316" i="11"/>
  <c r="W316" i="11"/>
  <c r="X316" i="11" s="1"/>
  <c r="Y316" i="11" s="1"/>
  <c r="U317" i="11"/>
  <c r="W544" i="11"/>
  <c r="X544" i="11" s="1"/>
  <c r="Y544" i="11" s="1"/>
  <c r="V544" i="11"/>
  <c r="U545" i="11"/>
  <c r="W465" i="12"/>
  <c r="X465" i="12" s="1"/>
  <c r="Y465" i="12" s="1"/>
  <c r="V465" i="12"/>
  <c r="U466" i="12"/>
  <c r="W394" i="11"/>
  <c r="X394" i="11" s="1"/>
  <c r="Y394" i="11" s="1"/>
  <c r="V394" i="11"/>
  <c r="U395" i="11"/>
  <c r="V423" i="6"/>
  <c r="W423" i="6"/>
  <c r="X423" i="6" s="1"/>
  <c r="Y423" i="6" s="1"/>
  <c r="U424" i="6"/>
  <c r="V462" i="11"/>
  <c r="W462" i="11"/>
  <c r="X462" i="11" s="1"/>
  <c r="Y462" i="11" s="1"/>
  <c r="U463" i="11"/>
  <c r="V195" i="11"/>
  <c r="V196" i="11" s="1"/>
  <c r="W195" i="11"/>
  <c r="X195" i="11" s="1"/>
  <c r="Y195" i="11" s="1"/>
  <c r="Y196" i="11" s="1"/>
  <c r="V548" i="13"/>
  <c r="W548" i="13"/>
  <c r="X548" i="13" s="1"/>
  <c r="Y548" i="13" s="1"/>
  <c r="U549" i="13"/>
  <c r="V292" i="6"/>
  <c r="W292" i="6"/>
  <c r="X292" i="6" s="1"/>
  <c r="Y292" i="6" s="1"/>
  <c r="U293" i="6"/>
  <c r="V433" i="14"/>
  <c r="W433" i="14"/>
  <c r="X433" i="14" s="1"/>
  <c r="Y433" i="14" s="1"/>
  <c r="U434" i="14"/>
  <c r="V496" i="6"/>
  <c r="W496" i="6"/>
  <c r="X496" i="6" s="1"/>
  <c r="Y496" i="6" s="1"/>
  <c r="U497" i="6"/>
  <c r="V355" i="6"/>
  <c r="W355" i="6"/>
  <c r="X355" i="6" s="1"/>
  <c r="Y355" i="6" s="1"/>
  <c r="U356" i="6"/>
  <c r="Y384" i="10" l="1"/>
  <c r="V467" i="13"/>
  <c r="U468" i="13"/>
  <c r="W467" i="13"/>
  <c r="X467" i="13" s="1"/>
  <c r="Y467" i="13" s="1"/>
  <c r="V390" i="12"/>
  <c r="W390" i="12"/>
  <c r="X390" i="12" s="1"/>
  <c r="Y390" i="12" s="1"/>
  <c r="U391" i="12"/>
  <c r="U367" i="14"/>
  <c r="W366" i="14"/>
  <c r="X366" i="14" s="1"/>
  <c r="Y366" i="14" s="1"/>
  <c r="V366" i="14"/>
  <c r="U355" i="7"/>
  <c r="W354" i="7"/>
  <c r="X354" i="7" s="1"/>
  <c r="Y354" i="7" s="1"/>
  <c r="V354" i="7"/>
  <c r="V256" i="11"/>
  <c r="U257" i="11"/>
  <c r="W256" i="11"/>
  <c r="X256" i="11" s="1"/>
  <c r="Y256" i="11" s="1"/>
  <c r="U422" i="7"/>
  <c r="W421" i="7"/>
  <c r="X421" i="7" s="1"/>
  <c r="Y421" i="7" s="1"/>
  <c r="V421" i="7"/>
  <c r="U290" i="7"/>
  <c r="V289" i="7"/>
  <c r="W289" i="7"/>
  <c r="X289" i="7" s="1"/>
  <c r="Y289" i="7" s="1"/>
  <c r="U494" i="7"/>
  <c r="V493" i="7"/>
  <c r="W493" i="7"/>
  <c r="X493" i="7" s="1"/>
  <c r="Y493" i="7" s="1"/>
  <c r="W385" i="10"/>
  <c r="X385" i="10" s="1"/>
  <c r="Y385" i="10" s="1"/>
  <c r="U386" i="10"/>
  <c r="V385" i="10"/>
  <c r="W250" i="10"/>
  <c r="X250" i="10" s="1"/>
  <c r="Y250" i="10" s="1"/>
  <c r="V250" i="10"/>
  <c r="U251" i="10"/>
  <c r="W310" i="10"/>
  <c r="X310" i="10" s="1"/>
  <c r="Y310" i="10" s="1"/>
  <c r="V310" i="10"/>
  <c r="U311" i="10"/>
  <c r="W524" i="10"/>
  <c r="X524" i="10" s="1"/>
  <c r="Y524" i="10" s="1"/>
  <c r="V524" i="10"/>
  <c r="U525" i="10"/>
  <c r="V449" i="10"/>
  <c r="W449" i="10"/>
  <c r="X449" i="10" s="1"/>
  <c r="Y449" i="10" s="1"/>
  <c r="U450" i="10"/>
  <c r="W373" i="9"/>
  <c r="X373" i="9" s="1"/>
  <c r="Y373" i="9" s="1"/>
  <c r="Y374" i="9" s="1"/>
  <c r="V373" i="9"/>
  <c r="V374" i="9" s="1"/>
  <c r="V509" i="9"/>
  <c r="W509" i="9"/>
  <c r="X509" i="9" s="1"/>
  <c r="Y509" i="9" s="1"/>
  <c r="U510" i="9"/>
  <c r="W433" i="9"/>
  <c r="X433" i="9" s="1"/>
  <c r="Y433" i="9" s="1"/>
  <c r="V433" i="9"/>
  <c r="U434" i="9"/>
  <c r="W302" i="9"/>
  <c r="X302" i="9" s="1"/>
  <c r="Y302" i="9" s="1"/>
  <c r="V302" i="9"/>
  <c r="U303" i="9"/>
  <c r="W494" i="8"/>
  <c r="X494" i="8" s="1"/>
  <c r="Y494" i="8" s="1"/>
  <c r="V494" i="8"/>
  <c r="U495" i="8"/>
  <c r="W420" i="8"/>
  <c r="X420" i="8" s="1"/>
  <c r="Y420" i="8" s="1"/>
  <c r="V420" i="8"/>
  <c r="U421" i="8"/>
  <c r="W355" i="8"/>
  <c r="X355" i="8" s="1"/>
  <c r="Y355" i="8" s="1"/>
  <c r="V355" i="8"/>
  <c r="U356" i="8"/>
  <c r="V77" i="7"/>
  <c r="W77" i="7"/>
  <c r="X77" i="7" s="1"/>
  <c r="Y77" i="7" s="1"/>
  <c r="V436" i="17"/>
  <c r="W436" i="17"/>
  <c r="X436" i="17" s="1"/>
  <c r="Y436" i="17" s="1"/>
  <c r="U437" i="17"/>
  <c r="V434" i="14"/>
  <c r="W434" i="14"/>
  <c r="X434" i="14" s="1"/>
  <c r="Y434" i="14" s="1"/>
  <c r="U435" i="14"/>
  <c r="V319" i="12"/>
  <c r="W319" i="12"/>
  <c r="X319" i="12" s="1"/>
  <c r="Y319" i="12" s="1"/>
  <c r="U320" i="12"/>
  <c r="W389" i="13"/>
  <c r="X389" i="13" s="1"/>
  <c r="Y389" i="13" s="1"/>
  <c r="V389" i="13"/>
  <c r="U390" i="13"/>
  <c r="V424" i="6"/>
  <c r="W424" i="6"/>
  <c r="X424" i="6" s="1"/>
  <c r="Y424" i="6" s="1"/>
  <c r="U425" i="6"/>
  <c r="W545" i="11"/>
  <c r="X545" i="11" s="1"/>
  <c r="Y545" i="11" s="1"/>
  <c r="V545" i="11"/>
  <c r="U546" i="11"/>
  <c r="V432" i="16"/>
  <c r="W432" i="16"/>
  <c r="X432" i="16" s="1"/>
  <c r="Y432" i="16" s="1"/>
  <c r="U433" i="16"/>
  <c r="W293" i="6"/>
  <c r="X293" i="6" s="1"/>
  <c r="Y293" i="6" s="1"/>
  <c r="V293" i="6"/>
  <c r="U294" i="6"/>
  <c r="V395" i="11"/>
  <c r="W395" i="11"/>
  <c r="X395" i="11" s="1"/>
  <c r="Y395" i="11" s="1"/>
  <c r="U396" i="11"/>
  <c r="V547" i="12"/>
  <c r="W547" i="12"/>
  <c r="X547" i="12" s="1"/>
  <c r="Y547" i="12" s="1"/>
  <c r="U548" i="12"/>
  <c r="W463" i="11"/>
  <c r="X463" i="11" s="1"/>
  <c r="Y463" i="11" s="1"/>
  <c r="V463" i="11"/>
  <c r="U464" i="11"/>
  <c r="W317" i="11"/>
  <c r="X317" i="11" s="1"/>
  <c r="Y317" i="11" s="1"/>
  <c r="V317" i="11"/>
  <c r="U318" i="11"/>
  <c r="W497" i="6"/>
  <c r="X497" i="6" s="1"/>
  <c r="Y497" i="6" s="1"/>
  <c r="V497" i="6"/>
  <c r="U498" i="6"/>
  <c r="V549" i="13"/>
  <c r="W549" i="13"/>
  <c r="X549" i="13" s="1"/>
  <c r="Y549" i="13" s="1"/>
  <c r="U550" i="13"/>
  <c r="V317" i="13"/>
  <c r="W317" i="13"/>
  <c r="X317" i="13" s="1"/>
  <c r="Y317" i="13" s="1"/>
  <c r="U318" i="13"/>
  <c r="V356" i="6"/>
  <c r="W356" i="6"/>
  <c r="X356" i="6" s="1"/>
  <c r="Y356" i="6" s="1"/>
  <c r="U357" i="6"/>
  <c r="W466" i="12"/>
  <c r="X466" i="12" s="1"/>
  <c r="Y466" i="12" s="1"/>
  <c r="V466" i="12"/>
  <c r="U467" i="12"/>
  <c r="V468" i="13" l="1"/>
  <c r="W468" i="13"/>
  <c r="X468" i="13" s="1"/>
  <c r="Y468" i="13" s="1"/>
  <c r="U469" i="13"/>
  <c r="W391" i="12"/>
  <c r="X391" i="12" s="1"/>
  <c r="Y391" i="12" s="1"/>
  <c r="U392" i="12"/>
  <c r="V391" i="12"/>
  <c r="W367" i="14"/>
  <c r="X367" i="14" s="1"/>
  <c r="Y367" i="14" s="1"/>
  <c r="V367" i="14"/>
  <c r="U368" i="14"/>
  <c r="V386" i="10"/>
  <c r="W386" i="10"/>
  <c r="X386" i="10" s="1"/>
  <c r="Y386" i="10" s="1"/>
  <c r="U387" i="10"/>
  <c r="U291" i="7"/>
  <c r="W290" i="7"/>
  <c r="X290" i="7" s="1"/>
  <c r="Y290" i="7" s="1"/>
  <c r="V290" i="7"/>
  <c r="U258" i="11"/>
  <c r="W257" i="11"/>
  <c r="X257" i="11" s="1"/>
  <c r="Y257" i="11" s="1"/>
  <c r="V257" i="11"/>
  <c r="U495" i="7"/>
  <c r="V494" i="7"/>
  <c r="W494" i="7"/>
  <c r="X494" i="7" s="1"/>
  <c r="Y494" i="7" s="1"/>
  <c r="U423" i="7"/>
  <c r="V422" i="7"/>
  <c r="W422" i="7"/>
  <c r="X422" i="7" s="1"/>
  <c r="Y422" i="7" s="1"/>
  <c r="U356" i="7"/>
  <c r="V355" i="7"/>
  <c r="W355" i="7"/>
  <c r="X355" i="7" s="1"/>
  <c r="Y355" i="7" s="1"/>
  <c r="W450" i="10"/>
  <c r="X450" i="10" s="1"/>
  <c r="Y450" i="10" s="1"/>
  <c r="V450" i="10"/>
  <c r="U451" i="10"/>
  <c r="W311" i="10"/>
  <c r="X311" i="10" s="1"/>
  <c r="Y311" i="10" s="1"/>
  <c r="V311" i="10"/>
  <c r="U312" i="10"/>
  <c r="W251" i="10"/>
  <c r="X251" i="10" s="1"/>
  <c r="Y251" i="10" s="1"/>
  <c r="Y252" i="10" s="1"/>
  <c r="V251" i="10"/>
  <c r="V252" i="10" s="1"/>
  <c r="V525" i="10"/>
  <c r="W525" i="10"/>
  <c r="X525" i="10" s="1"/>
  <c r="Y525" i="10" s="1"/>
  <c r="U526" i="10"/>
  <c r="V434" i="9"/>
  <c r="W434" i="9"/>
  <c r="X434" i="9" s="1"/>
  <c r="Y434" i="9" s="1"/>
  <c r="U435" i="9"/>
  <c r="V303" i="9"/>
  <c r="W303" i="9"/>
  <c r="X303" i="9" s="1"/>
  <c r="Y303" i="9" s="1"/>
  <c r="U304" i="9"/>
  <c r="W510" i="9"/>
  <c r="X510" i="9" s="1"/>
  <c r="Y510" i="9" s="1"/>
  <c r="V510" i="9"/>
  <c r="U511" i="9"/>
  <c r="W421" i="8"/>
  <c r="X421" i="8" s="1"/>
  <c r="Y421" i="8" s="1"/>
  <c r="V421" i="8"/>
  <c r="U422" i="8"/>
  <c r="V495" i="8"/>
  <c r="W495" i="8"/>
  <c r="X495" i="8" s="1"/>
  <c r="Y495" i="8" s="1"/>
  <c r="U496" i="8"/>
  <c r="W356" i="8"/>
  <c r="X356" i="8" s="1"/>
  <c r="Y356" i="8" s="1"/>
  <c r="V356" i="8"/>
  <c r="U357" i="8"/>
  <c r="V78" i="7"/>
  <c r="W78" i="7"/>
  <c r="X78" i="7" s="1"/>
  <c r="Y78" i="7" s="1"/>
  <c r="U438" i="17"/>
  <c r="V437" i="17"/>
  <c r="W437" i="17"/>
  <c r="X437" i="17" s="1"/>
  <c r="Y437" i="17" s="1"/>
  <c r="W498" i="6"/>
  <c r="X498" i="6" s="1"/>
  <c r="Y498" i="6" s="1"/>
  <c r="V498" i="6"/>
  <c r="U499" i="6"/>
  <c r="V464" i="11"/>
  <c r="W464" i="11"/>
  <c r="X464" i="11" s="1"/>
  <c r="Y464" i="11" s="1"/>
  <c r="U465" i="11"/>
  <c r="W425" i="6"/>
  <c r="X425" i="6" s="1"/>
  <c r="Y425" i="6" s="1"/>
  <c r="V425" i="6"/>
  <c r="U426" i="6"/>
  <c r="W357" i="6"/>
  <c r="X357" i="6" s="1"/>
  <c r="Y357" i="6" s="1"/>
  <c r="V357" i="6"/>
  <c r="U358" i="6"/>
  <c r="W318" i="11"/>
  <c r="X318" i="11" s="1"/>
  <c r="Y318" i="11" s="1"/>
  <c r="V318" i="11"/>
  <c r="U319" i="11"/>
  <c r="V396" i="11"/>
  <c r="W396" i="11"/>
  <c r="X396" i="11" s="1"/>
  <c r="Y396" i="11" s="1"/>
  <c r="U397" i="11"/>
  <c r="V390" i="13"/>
  <c r="W390" i="13"/>
  <c r="X390" i="13" s="1"/>
  <c r="Y390" i="13" s="1"/>
  <c r="U391" i="13"/>
  <c r="V433" i="16"/>
  <c r="W433" i="16"/>
  <c r="X433" i="16" s="1"/>
  <c r="Y433" i="16" s="1"/>
  <c r="U434" i="16"/>
  <c r="W548" i="12"/>
  <c r="X548" i="12" s="1"/>
  <c r="Y548" i="12" s="1"/>
  <c r="V548" i="12"/>
  <c r="U549" i="12"/>
  <c r="W435" i="14"/>
  <c r="X435" i="14" s="1"/>
  <c r="Y435" i="14" s="1"/>
  <c r="V435" i="14"/>
  <c r="U436" i="14"/>
  <c r="V318" i="13"/>
  <c r="W318" i="13"/>
  <c r="X318" i="13" s="1"/>
  <c r="Y318" i="13" s="1"/>
  <c r="U319" i="13"/>
  <c r="V294" i="6"/>
  <c r="V295" i="6" s="1"/>
  <c r="W294" i="6"/>
  <c r="X294" i="6" s="1"/>
  <c r="Y294" i="6" s="1"/>
  <c r="Y295" i="6" s="1"/>
  <c r="V467" i="12"/>
  <c r="W467" i="12"/>
  <c r="X467" i="12" s="1"/>
  <c r="Y467" i="12" s="1"/>
  <c r="U468" i="12"/>
  <c r="W550" i="13"/>
  <c r="X550" i="13" s="1"/>
  <c r="Y550" i="13" s="1"/>
  <c r="V550" i="13"/>
  <c r="U551" i="13"/>
  <c r="V546" i="11"/>
  <c r="W546" i="11"/>
  <c r="X546" i="11" s="1"/>
  <c r="Y546" i="11" s="1"/>
  <c r="U547" i="11"/>
  <c r="V320" i="12"/>
  <c r="W320" i="12"/>
  <c r="X320" i="12" s="1"/>
  <c r="Y320" i="12" s="1"/>
  <c r="U321" i="12"/>
  <c r="W469" i="13" l="1"/>
  <c r="X469" i="13" s="1"/>
  <c r="Y469" i="13" s="1"/>
  <c r="V469" i="13"/>
  <c r="U470" i="13"/>
  <c r="V392" i="12"/>
  <c r="W392" i="12"/>
  <c r="X392" i="12" s="1"/>
  <c r="Y392" i="12" s="1"/>
  <c r="U393" i="12"/>
  <c r="V368" i="14"/>
  <c r="W368" i="14"/>
  <c r="X368" i="14" s="1"/>
  <c r="Y368" i="14" s="1"/>
  <c r="U369" i="14"/>
  <c r="W258" i="11"/>
  <c r="X258" i="11" s="1"/>
  <c r="Y258" i="11" s="1"/>
  <c r="Y259" i="11" s="1"/>
  <c r="V258" i="11"/>
  <c r="V259" i="11" s="1"/>
  <c r="U357" i="7"/>
  <c r="V356" i="7"/>
  <c r="W356" i="7"/>
  <c r="X356" i="7" s="1"/>
  <c r="Y356" i="7" s="1"/>
  <c r="U292" i="7"/>
  <c r="V291" i="7"/>
  <c r="W291" i="7"/>
  <c r="X291" i="7" s="1"/>
  <c r="Y291" i="7" s="1"/>
  <c r="U424" i="7"/>
  <c r="V423" i="7"/>
  <c r="W423" i="7"/>
  <c r="X423" i="7" s="1"/>
  <c r="Y423" i="7" s="1"/>
  <c r="V387" i="10"/>
  <c r="V388" i="10" s="1"/>
  <c r="W387" i="10"/>
  <c r="X387" i="10" s="1"/>
  <c r="Y387" i="10" s="1"/>
  <c r="Y388" i="10" s="1"/>
  <c r="U496" i="7"/>
  <c r="V495" i="7"/>
  <c r="W495" i="7"/>
  <c r="X495" i="7" s="1"/>
  <c r="Y495" i="7" s="1"/>
  <c r="W312" i="10"/>
  <c r="X312" i="10" s="1"/>
  <c r="Y312" i="10" s="1"/>
  <c r="V312" i="10"/>
  <c r="U313" i="10"/>
  <c r="V451" i="10"/>
  <c r="W451" i="10"/>
  <c r="X451" i="10" s="1"/>
  <c r="Y451" i="10" s="1"/>
  <c r="U452" i="10"/>
  <c r="W526" i="10"/>
  <c r="X526" i="10" s="1"/>
  <c r="Y526" i="10" s="1"/>
  <c r="V526" i="10"/>
  <c r="U527" i="10"/>
  <c r="W304" i="9"/>
  <c r="X304" i="9" s="1"/>
  <c r="Y304" i="9" s="1"/>
  <c r="V304" i="9"/>
  <c r="U305" i="9"/>
  <c r="W511" i="9"/>
  <c r="X511" i="9" s="1"/>
  <c r="Y511" i="9" s="1"/>
  <c r="V511" i="9"/>
  <c r="U512" i="9"/>
  <c r="W435" i="9"/>
  <c r="X435" i="9" s="1"/>
  <c r="Y435" i="9" s="1"/>
  <c r="V435" i="9"/>
  <c r="U436" i="9"/>
  <c r="W357" i="8"/>
  <c r="X357" i="8" s="1"/>
  <c r="Y357" i="8" s="1"/>
  <c r="V357" i="8"/>
  <c r="U358" i="8"/>
  <c r="W422" i="8"/>
  <c r="X422" i="8" s="1"/>
  <c r="Y422" i="8" s="1"/>
  <c r="V422" i="8"/>
  <c r="U423" i="8"/>
  <c r="W496" i="8"/>
  <c r="X496" i="8" s="1"/>
  <c r="Y496" i="8" s="1"/>
  <c r="V496" i="8"/>
  <c r="U497" i="8"/>
  <c r="V79" i="7"/>
  <c r="W79" i="7"/>
  <c r="X79" i="7" s="1"/>
  <c r="Y79" i="7" s="1"/>
  <c r="V438" i="17"/>
  <c r="W438" i="17"/>
  <c r="X438" i="17" s="1"/>
  <c r="Y438" i="17" s="1"/>
  <c r="U439" i="17"/>
  <c r="V549" i="12"/>
  <c r="W549" i="12"/>
  <c r="X549" i="12" s="1"/>
  <c r="Y549" i="12" s="1"/>
  <c r="U550" i="12"/>
  <c r="V397" i="11"/>
  <c r="W397" i="11"/>
  <c r="X397" i="11" s="1"/>
  <c r="Y397" i="11" s="1"/>
  <c r="U398" i="11"/>
  <c r="V321" i="12"/>
  <c r="W321" i="12"/>
  <c r="X321" i="12" s="1"/>
  <c r="Y321" i="12" s="1"/>
  <c r="U322" i="12"/>
  <c r="W551" i="13"/>
  <c r="X551" i="13" s="1"/>
  <c r="Y551" i="13" s="1"/>
  <c r="V551" i="13"/>
  <c r="U552" i="13"/>
  <c r="V436" i="14"/>
  <c r="W436" i="14"/>
  <c r="X436" i="14" s="1"/>
  <c r="Y436" i="14" s="1"/>
  <c r="U437" i="14"/>
  <c r="V499" i="6"/>
  <c r="W499" i="6"/>
  <c r="X499" i="6" s="1"/>
  <c r="Y499" i="6" s="1"/>
  <c r="U500" i="6"/>
  <c r="W465" i="11"/>
  <c r="X465" i="11" s="1"/>
  <c r="Y465" i="11" s="1"/>
  <c r="V465" i="11"/>
  <c r="U466" i="11"/>
  <c r="W319" i="11"/>
  <c r="X319" i="11" s="1"/>
  <c r="Y319" i="11" s="1"/>
  <c r="V319" i="11"/>
  <c r="U320" i="11"/>
  <c r="W547" i="11"/>
  <c r="X547" i="11" s="1"/>
  <c r="Y547" i="11" s="1"/>
  <c r="V547" i="11"/>
  <c r="U548" i="11"/>
  <c r="V319" i="13"/>
  <c r="W319" i="13"/>
  <c r="X319" i="13" s="1"/>
  <c r="Y319" i="13" s="1"/>
  <c r="U320" i="13"/>
  <c r="W434" i="16"/>
  <c r="X434" i="16" s="1"/>
  <c r="Y434" i="16" s="1"/>
  <c r="V434" i="16"/>
  <c r="U435" i="16"/>
  <c r="V426" i="6"/>
  <c r="W426" i="6"/>
  <c r="X426" i="6" s="1"/>
  <c r="Y426" i="6" s="1"/>
  <c r="U427" i="6"/>
  <c r="W468" i="12"/>
  <c r="X468" i="12" s="1"/>
  <c r="Y468" i="12" s="1"/>
  <c r="V468" i="12"/>
  <c r="U469" i="12"/>
  <c r="V391" i="13"/>
  <c r="W391" i="13"/>
  <c r="X391" i="13" s="1"/>
  <c r="Y391" i="13" s="1"/>
  <c r="U392" i="13"/>
  <c r="V358" i="6"/>
  <c r="W358" i="6"/>
  <c r="X358" i="6" s="1"/>
  <c r="Y358" i="6" s="1"/>
  <c r="U359" i="6"/>
  <c r="V470" i="13" l="1"/>
  <c r="W470" i="13"/>
  <c r="X470" i="13" s="1"/>
  <c r="Y470" i="13" s="1"/>
  <c r="U471" i="13"/>
  <c r="V393" i="12"/>
  <c r="U394" i="12"/>
  <c r="W393" i="12"/>
  <c r="X393" i="12" s="1"/>
  <c r="Y393" i="12" s="1"/>
  <c r="W369" i="14"/>
  <c r="X369" i="14" s="1"/>
  <c r="Y369" i="14" s="1"/>
  <c r="Y370" i="14" s="1"/>
  <c r="V369" i="14"/>
  <c r="V370" i="14" s="1"/>
  <c r="U293" i="7"/>
  <c r="V292" i="7"/>
  <c r="W292" i="7"/>
  <c r="X292" i="7" s="1"/>
  <c r="Y292" i="7" s="1"/>
  <c r="U358" i="7"/>
  <c r="W357" i="7"/>
  <c r="X357" i="7" s="1"/>
  <c r="Y357" i="7" s="1"/>
  <c r="V357" i="7"/>
  <c r="U497" i="7"/>
  <c r="V496" i="7"/>
  <c r="W496" i="7"/>
  <c r="X496" i="7" s="1"/>
  <c r="Y496" i="7" s="1"/>
  <c r="U425" i="7"/>
  <c r="V424" i="7"/>
  <c r="W424" i="7"/>
  <c r="X424" i="7" s="1"/>
  <c r="Y424" i="7" s="1"/>
  <c r="W527" i="10"/>
  <c r="X527" i="10" s="1"/>
  <c r="Y527" i="10" s="1"/>
  <c r="V527" i="10"/>
  <c r="U528" i="10"/>
  <c r="W313" i="10"/>
  <c r="X313" i="10" s="1"/>
  <c r="Y313" i="10" s="1"/>
  <c r="V313" i="10"/>
  <c r="U314" i="10"/>
  <c r="W452" i="10"/>
  <c r="X452" i="10" s="1"/>
  <c r="Y452" i="10" s="1"/>
  <c r="V452" i="10"/>
  <c r="U453" i="10"/>
  <c r="W512" i="9"/>
  <c r="X512" i="9" s="1"/>
  <c r="Y512" i="9" s="1"/>
  <c r="V512" i="9"/>
  <c r="U513" i="9"/>
  <c r="W305" i="9"/>
  <c r="X305" i="9" s="1"/>
  <c r="Y305" i="9" s="1"/>
  <c r="V305" i="9"/>
  <c r="U306" i="9"/>
  <c r="W436" i="9"/>
  <c r="X436" i="9" s="1"/>
  <c r="Y436" i="9" s="1"/>
  <c r="V436" i="9"/>
  <c r="U437" i="9"/>
  <c r="W423" i="8"/>
  <c r="X423" i="8" s="1"/>
  <c r="Y423" i="8" s="1"/>
  <c r="V423" i="8"/>
  <c r="U424" i="8"/>
  <c r="W358" i="8"/>
  <c r="X358" i="8" s="1"/>
  <c r="Y358" i="8" s="1"/>
  <c r="V358" i="8"/>
  <c r="U359" i="8"/>
  <c r="W497" i="8"/>
  <c r="X497" i="8" s="1"/>
  <c r="Y497" i="8" s="1"/>
  <c r="V497" i="8"/>
  <c r="U498" i="8"/>
  <c r="W80" i="7"/>
  <c r="X80" i="7" s="1"/>
  <c r="Y80" i="7" s="1"/>
  <c r="V80" i="7"/>
  <c r="W439" i="17"/>
  <c r="X439" i="17" s="1"/>
  <c r="Y439" i="17" s="1"/>
  <c r="V439" i="17"/>
  <c r="U440" i="17"/>
  <c r="W469" i="12"/>
  <c r="X469" i="12" s="1"/>
  <c r="Y469" i="12" s="1"/>
  <c r="V469" i="12"/>
  <c r="U470" i="12"/>
  <c r="V320" i="11"/>
  <c r="W320" i="11"/>
  <c r="X320" i="11" s="1"/>
  <c r="Y320" i="11" s="1"/>
  <c r="U321" i="11"/>
  <c r="V427" i="6"/>
  <c r="W427" i="6"/>
  <c r="X427" i="6" s="1"/>
  <c r="Y427" i="6" s="1"/>
  <c r="U428" i="6"/>
  <c r="V466" i="11"/>
  <c r="W466" i="11"/>
  <c r="X466" i="11" s="1"/>
  <c r="Y466" i="11" s="1"/>
  <c r="U467" i="11"/>
  <c r="W392" i="13"/>
  <c r="X392" i="13" s="1"/>
  <c r="Y392" i="13" s="1"/>
  <c r="V392" i="13"/>
  <c r="U393" i="13"/>
  <c r="W548" i="11"/>
  <c r="X548" i="11" s="1"/>
  <c r="Y548" i="11" s="1"/>
  <c r="V548" i="11"/>
  <c r="U549" i="11"/>
  <c r="V437" i="14"/>
  <c r="W437" i="14"/>
  <c r="X437" i="14" s="1"/>
  <c r="Y437" i="14" s="1"/>
  <c r="U438" i="14"/>
  <c r="W322" i="12"/>
  <c r="X322" i="12" s="1"/>
  <c r="Y322" i="12" s="1"/>
  <c r="V322" i="12"/>
  <c r="U323" i="12"/>
  <c r="W398" i="11"/>
  <c r="X398" i="11" s="1"/>
  <c r="Y398" i="11" s="1"/>
  <c r="V398" i="11"/>
  <c r="U399" i="11"/>
  <c r="W320" i="13"/>
  <c r="X320" i="13" s="1"/>
  <c r="Y320" i="13" s="1"/>
  <c r="V320" i="13"/>
  <c r="U321" i="13"/>
  <c r="V435" i="16"/>
  <c r="W435" i="16"/>
  <c r="X435" i="16" s="1"/>
  <c r="Y435" i="16" s="1"/>
  <c r="U436" i="16"/>
  <c r="W500" i="6"/>
  <c r="X500" i="6" s="1"/>
  <c r="Y500" i="6" s="1"/>
  <c r="V500" i="6"/>
  <c r="U501" i="6"/>
  <c r="V552" i="13"/>
  <c r="W552" i="13"/>
  <c r="X552" i="13" s="1"/>
  <c r="Y552" i="13" s="1"/>
  <c r="U553" i="13"/>
  <c r="W359" i="6"/>
  <c r="X359" i="6" s="1"/>
  <c r="Y359" i="6" s="1"/>
  <c r="Y360" i="6" s="1"/>
  <c r="V359" i="6"/>
  <c r="V360" i="6" s="1"/>
  <c r="W550" i="12"/>
  <c r="X550" i="12" s="1"/>
  <c r="Y550" i="12" s="1"/>
  <c r="V550" i="12"/>
  <c r="U551" i="12"/>
  <c r="V471" i="13" l="1"/>
  <c r="U472" i="13"/>
  <c r="W471" i="13"/>
  <c r="X471" i="13" s="1"/>
  <c r="Y471" i="13" s="1"/>
  <c r="U395" i="12"/>
  <c r="W394" i="12"/>
  <c r="X394" i="12" s="1"/>
  <c r="Y394" i="12" s="1"/>
  <c r="V394" i="12"/>
  <c r="U359" i="7"/>
  <c r="V358" i="7"/>
  <c r="W358" i="7"/>
  <c r="X358" i="7" s="1"/>
  <c r="Y358" i="7" s="1"/>
  <c r="U426" i="7"/>
  <c r="W425" i="7"/>
  <c r="X425" i="7" s="1"/>
  <c r="Y425" i="7" s="1"/>
  <c r="V425" i="7"/>
  <c r="U294" i="7"/>
  <c r="W293" i="7"/>
  <c r="X293" i="7" s="1"/>
  <c r="Y293" i="7" s="1"/>
  <c r="V293" i="7"/>
  <c r="U498" i="7"/>
  <c r="V497" i="7"/>
  <c r="W497" i="7"/>
  <c r="X497" i="7" s="1"/>
  <c r="Y497" i="7" s="1"/>
  <c r="W453" i="10"/>
  <c r="X453" i="10" s="1"/>
  <c r="Y453" i="10" s="1"/>
  <c r="V453" i="10"/>
  <c r="U454" i="10"/>
  <c r="V314" i="10"/>
  <c r="W314" i="10"/>
  <c r="X314" i="10" s="1"/>
  <c r="Y314" i="10" s="1"/>
  <c r="U315" i="10"/>
  <c r="W528" i="10"/>
  <c r="X528" i="10" s="1"/>
  <c r="Y528" i="10" s="1"/>
  <c r="V528" i="10"/>
  <c r="U529" i="10"/>
  <c r="W437" i="9"/>
  <c r="X437" i="9" s="1"/>
  <c r="Y437" i="9" s="1"/>
  <c r="V437" i="9"/>
  <c r="U438" i="9"/>
  <c r="W306" i="9"/>
  <c r="X306" i="9" s="1"/>
  <c r="Y306" i="9" s="1"/>
  <c r="Y307" i="9" s="1"/>
  <c r="V306" i="9"/>
  <c r="V307" i="9" s="1"/>
  <c r="W513" i="9"/>
  <c r="X513" i="9" s="1"/>
  <c r="Y513" i="9" s="1"/>
  <c r="V513" i="9"/>
  <c r="U514" i="9"/>
  <c r="V424" i="8"/>
  <c r="W424" i="8"/>
  <c r="X424" i="8" s="1"/>
  <c r="Y424" i="8" s="1"/>
  <c r="U425" i="8"/>
  <c r="V359" i="8"/>
  <c r="V360" i="8" s="1"/>
  <c r="W359" i="8"/>
  <c r="X359" i="8" s="1"/>
  <c r="Y359" i="8" s="1"/>
  <c r="Y360" i="8" s="1"/>
  <c r="W498" i="8"/>
  <c r="X498" i="8" s="1"/>
  <c r="Y498" i="8" s="1"/>
  <c r="V498" i="8"/>
  <c r="U499" i="8"/>
  <c r="V81" i="7"/>
  <c r="V82" i="7" s="1"/>
  <c r="W81" i="7"/>
  <c r="X81" i="7" s="1"/>
  <c r="Y81" i="7" s="1"/>
  <c r="Y82" i="7" s="1"/>
  <c r="W440" i="17"/>
  <c r="X440" i="17" s="1"/>
  <c r="Y440" i="17" s="1"/>
  <c r="V440" i="17"/>
  <c r="U441" i="17"/>
  <c r="W549" i="11"/>
  <c r="X549" i="11" s="1"/>
  <c r="Y549" i="11" s="1"/>
  <c r="V549" i="11"/>
  <c r="U550" i="11"/>
  <c r="W323" i="12"/>
  <c r="X323" i="12" s="1"/>
  <c r="Y323" i="12" s="1"/>
  <c r="V323" i="12"/>
  <c r="U324" i="12"/>
  <c r="W467" i="11"/>
  <c r="X467" i="11" s="1"/>
  <c r="Y467" i="11" s="1"/>
  <c r="V467" i="11"/>
  <c r="U468" i="11"/>
  <c r="W470" i="12"/>
  <c r="X470" i="12" s="1"/>
  <c r="Y470" i="12" s="1"/>
  <c r="V470" i="12"/>
  <c r="U471" i="12"/>
  <c r="W501" i="6"/>
  <c r="X501" i="6" s="1"/>
  <c r="Y501" i="6" s="1"/>
  <c r="V501" i="6"/>
  <c r="U502" i="6"/>
  <c r="W553" i="13"/>
  <c r="X553" i="13" s="1"/>
  <c r="Y553" i="13" s="1"/>
  <c r="V553" i="13"/>
  <c r="U554" i="13"/>
  <c r="W321" i="13"/>
  <c r="X321" i="13" s="1"/>
  <c r="Y321" i="13" s="1"/>
  <c r="V321" i="13"/>
  <c r="U322" i="13"/>
  <c r="W393" i="13"/>
  <c r="X393" i="13" s="1"/>
  <c r="Y393" i="13" s="1"/>
  <c r="V393" i="13"/>
  <c r="U394" i="13"/>
  <c r="W428" i="6"/>
  <c r="X428" i="6" s="1"/>
  <c r="Y428" i="6" s="1"/>
  <c r="V428" i="6"/>
  <c r="U429" i="6"/>
  <c r="W551" i="12"/>
  <c r="X551" i="12" s="1"/>
  <c r="Y551" i="12" s="1"/>
  <c r="V551" i="12"/>
  <c r="U552" i="12"/>
  <c r="V436" i="16"/>
  <c r="W436" i="16"/>
  <c r="X436" i="16" s="1"/>
  <c r="Y436" i="16" s="1"/>
  <c r="U437" i="16"/>
  <c r="V438" i="14"/>
  <c r="W438" i="14"/>
  <c r="X438" i="14" s="1"/>
  <c r="Y438" i="14" s="1"/>
  <c r="U439" i="14"/>
  <c r="V399" i="11"/>
  <c r="W399" i="11"/>
  <c r="X399" i="11" s="1"/>
  <c r="Y399" i="11" s="1"/>
  <c r="U400" i="11"/>
  <c r="V321" i="11"/>
  <c r="W321" i="11"/>
  <c r="X321" i="11" s="1"/>
  <c r="Y321" i="11" s="1"/>
  <c r="U322" i="11"/>
  <c r="V472" i="13" l="1"/>
  <c r="U473" i="13"/>
  <c r="W472" i="13"/>
  <c r="X472" i="13" s="1"/>
  <c r="Y472" i="13" s="1"/>
  <c r="V395" i="12"/>
  <c r="W395" i="12"/>
  <c r="X395" i="12" s="1"/>
  <c r="Y395" i="12" s="1"/>
  <c r="U396" i="12"/>
  <c r="U427" i="7"/>
  <c r="V426" i="7"/>
  <c r="W426" i="7"/>
  <c r="X426" i="7" s="1"/>
  <c r="Y426" i="7" s="1"/>
  <c r="V294" i="7"/>
  <c r="V295" i="7" s="1"/>
  <c r="W294" i="7"/>
  <c r="X294" i="7" s="1"/>
  <c r="Y294" i="7" s="1"/>
  <c r="Y295" i="7" s="1"/>
  <c r="W359" i="7"/>
  <c r="X359" i="7" s="1"/>
  <c r="Y359" i="7" s="1"/>
  <c r="Y360" i="7" s="1"/>
  <c r="V359" i="7"/>
  <c r="V360" i="7" s="1"/>
  <c r="U499" i="7"/>
  <c r="V498" i="7"/>
  <c r="W498" i="7"/>
  <c r="X498" i="7" s="1"/>
  <c r="Y498" i="7" s="1"/>
  <c r="W315" i="10"/>
  <c r="X315" i="10" s="1"/>
  <c r="Y315" i="10" s="1"/>
  <c r="V315" i="10"/>
  <c r="U316" i="10"/>
  <c r="W529" i="10"/>
  <c r="X529" i="10" s="1"/>
  <c r="Y529" i="10" s="1"/>
  <c r="V529" i="10"/>
  <c r="U530" i="10"/>
  <c r="W454" i="10"/>
  <c r="X454" i="10" s="1"/>
  <c r="Y454" i="10" s="1"/>
  <c r="V454" i="10"/>
  <c r="U455" i="10"/>
  <c r="W514" i="9"/>
  <c r="X514" i="9" s="1"/>
  <c r="Y514" i="9" s="1"/>
  <c r="V514" i="9"/>
  <c r="U515" i="9"/>
  <c r="W438" i="9"/>
  <c r="X438" i="9" s="1"/>
  <c r="Y438" i="9" s="1"/>
  <c r="V438" i="9"/>
  <c r="U439" i="9"/>
  <c r="W499" i="8"/>
  <c r="X499" i="8" s="1"/>
  <c r="Y499" i="8" s="1"/>
  <c r="V499" i="8"/>
  <c r="U500" i="8"/>
  <c r="V425" i="8"/>
  <c r="W425" i="8"/>
  <c r="X425" i="8" s="1"/>
  <c r="Y425" i="8" s="1"/>
  <c r="U426" i="8"/>
  <c r="U442" i="17"/>
  <c r="V441" i="17"/>
  <c r="W441" i="17"/>
  <c r="X441" i="17" s="1"/>
  <c r="Y441" i="17" s="1"/>
  <c r="V429" i="6"/>
  <c r="W429" i="6"/>
  <c r="X429" i="6" s="1"/>
  <c r="Y429" i="6" s="1"/>
  <c r="U430" i="6"/>
  <c r="V550" i="11"/>
  <c r="W550" i="11"/>
  <c r="X550" i="11" s="1"/>
  <c r="Y550" i="11" s="1"/>
  <c r="U551" i="11"/>
  <c r="V322" i="11"/>
  <c r="W322" i="11"/>
  <c r="X322" i="11" s="1"/>
  <c r="Y322" i="11" s="1"/>
  <c r="U323" i="11"/>
  <c r="W502" i="6"/>
  <c r="X502" i="6" s="1"/>
  <c r="Y502" i="6" s="1"/>
  <c r="V502" i="6"/>
  <c r="U503" i="6"/>
  <c r="W439" i="14"/>
  <c r="X439" i="14" s="1"/>
  <c r="Y439" i="14" s="1"/>
  <c r="V439" i="14"/>
  <c r="U440" i="14"/>
  <c r="W552" i="12"/>
  <c r="X552" i="12" s="1"/>
  <c r="Y552" i="12" s="1"/>
  <c r="V552" i="12"/>
  <c r="U553" i="12"/>
  <c r="V322" i="13"/>
  <c r="W322" i="13"/>
  <c r="X322" i="13" s="1"/>
  <c r="Y322" i="13" s="1"/>
  <c r="U323" i="13"/>
  <c r="W468" i="11"/>
  <c r="X468" i="11" s="1"/>
  <c r="Y468" i="11" s="1"/>
  <c r="V468" i="11"/>
  <c r="U469" i="11"/>
  <c r="W394" i="13"/>
  <c r="X394" i="13" s="1"/>
  <c r="Y394" i="13" s="1"/>
  <c r="V394" i="13"/>
  <c r="U395" i="13"/>
  <c r="W437" i="16"/>
  <c r="X437" i="16" s="1"/>
  <c r="Y437" i="16" s="1"/>
  <c r="V437" i="16"/>
  <c r="U438" i="16"/>
  <c r="W471" i="12"/>
  <c r="X471" i="12" s="1"/>
  <c r="Y471" i="12" s="1"/>
  <c r="V471" i="12"/>
  <c r="U472" i="12"/>
  <c r="W400" i="11"/>
  <c r="X400" i="11" s="1"/>
  <c r="Y400" i="11" s="1"/>
  <c r="V400" i="11"/>
  <c r="U401" i="11"/>
  <c r="V554" i="13"/>
  <c r="W554" i="13"/>
  <c r="X554" i="13" s="1"/>
  <c r="Y554" i="13" s="1"/>
  <c r="U555" i="13"/>
  <c r="V324" i="12"/>
  <c r="W324" i="12"/>
  <c r="X324" i="12" s="1"/>
  <c r="Y324" i="12" s="1"/>
  <c r="U325" i="12"/>
  <c r="W473" i="13" l="1"/>
  <c r="X473" i="13" s="1"/>
  <c r="Y473" i="13" s="1"/>
  <c r="V473" i="13"/>
  <c r="U474" i="13"/>
  <c r="U397" i="12"/>
  <c r="W396" i="12"/>
  <c r="X396" i="12" s="1"/>
  <c r="Y396" i="12" s="1"/>
  <c r="V396" i="12"/>
  <c r="U428" i="7"/>
  <c r="V427" i="7"/>
  <c r="W427" i="7"/>
  <c r="X427" i="7" s="1"/>
  <c r="Y427" i="7" s="1"/>
  <c r="U500" i="7"/>
  <c r="V499" i="7"/>
  <c r="W499" i="7"/>
  <c r="X499" i="7" s="1"/>
  <c r="Y499" i="7" s="1"/>
  <c r="W316" i="10"/>
  <c r="X316" i="10" s="1"/>
  <c r="Y316" i="10" s="1"/>
  <c r="V316" i="10"/>
  <c r="U317" i="10"/>
  <c r="W455" i="10"/>
  <c r="X455" i="10" s="1"/>
  <c r="Y455" i="10" s="1"/>
  <c r="V455" i="10"/>
  <c r="U456" i="10"/>
  <c r="W530" i="10"/>
  <c r="X530" i="10" s="1"/>
  <c r="Y530" i="10" s="1"/>
  <c r="V530" i="10"/>
  <c r="U531" i="10"/>
  <c r="W439" i="9"/>
  <c r="X439" i="9" s="1"/>
  <c r="Y439" i="9" s="1"/>
  <c r="V439" i="9"/>
  <c r="U440" i="9"/>
  <c r="W515" i="9"/>
  <c r="X515" i="9" s="1"/>
  <c r="Y515" i="9" s="1"/>
  <c r="V515" i="9"/>
  <c r="U516" i="9"/>
  <c r="W426" i="8"/>
  <c r="X426" i="8" s="1"/>
  <c r="Y426" i="8" s="1"/>
  <c r="V426" i="8"/>
  <c r="U427" i="8"/>
  <c r="W500" i="8"/>
  <c r="X500" i="8" s="1"/>
  <c r="Y500" i="8" s="1"/>
  <c r="V500" i="8"/>
  <c r="U501" i="8"/>
  <c r="U443" i="17"/>
  <c r="V442" i="17"/>
  <c r="W442" i="17"/>
  <c r="X442" i="17" s="1"/>
  <c r="Y442" i="17" s="1"/>
  <c r="V555" i="13"/>
  <c r="W555" i="13"/>
  <c r="X555" i="13" s="1"/>
  <c r="Y555" i="13" s="1"/>
  <c r="U556" i="13"/>
  <c r="V395" i="13"/>
  <c r="W395" i="13"/>
  <c r="X395" i="13" s="1"/>
  <c r="Y395" i="13" s="1"/>
  <c r="U396" i="13"/>
  <c r="V472" i="12"/>
  <c r="W472" i="12"/>
  <c r="X472" i="12" s="1"/>
  <c r="Y472" i="12" s="1"/>
  <c r="U473" i="12"/>
  <c r="V323" i="13"/>
  <c r="W323" i="13"/>
  <c r="X323" i="13" s="1"/>
  <c r="Y323" i="13" s="1"/>
  <c r="U324" i="13"/>
  <c r="W323" i="11"/>
  <c r="X323" i="11" s="1"/>
  <c r="Y323" i="11" s="1"/>
  <c r="V323" i="11"/>
  <c r="U324" i="11"/>
  <c r="W438" i="16"/>
  <c r="X438" i="16" s="1"/>
  <c r="Y438" i="16" s="1"/>
  <c r="V438" i="16"/>
  <c r="U439" i="16"/>
  <c r="W430" i="6"/>
  <c r="X430" i="6" s="1"/>
  <c r="Y430" i="6" s="1"/>
  <c r="V430" i="6"/>
  <c r="U431" i="6"/>
  <c r="V440" i="14"/>
  <c r="W440" i="14"/>
  <c r="X440" i="14" s="1"/>
  <c r="Y440" i="14" s="1"/>
  <c r="U441" i="14"/>
  <c r="W553" i="12"/>
  <c r="X553" i="12" s="1"/>
  <c r="Y553" i="12" s="1"/>
  <c r="V553" i="12"/>
  <c r="U554" i="12"/>
  <c r="W551" i="11"/>
  <c r="X551" i="11" s="1"/>
  <c r="Y551" i="11" s="1"/>
  <c r="V551" i="11"/>
  <c r="U552" i="11"/>
  <c r="W325" i="12"/>
  <c r="X325" i="12" s="1"/>
  <c r="Y325" i="12" s="1"/>
  <c r="V325" i="12"/>
  <c r="U326" i="12"/>
  <c r="W401" i="11"/>
  <c r="X401" i="11" s="1"/>
  <c r="Y401" i="11" s="1"/>
  <c r="V401" i="11"/>
  <c r="U402" i="11"/>
  <c r="W469" i="11"/>
  <c r="X469" i="11" s="1"/>
  <c r="Y469" i="11" s="1"/>
  <c r="V469" i="11"/>
  <c r="U470" i="11"/>
  <c r="W503" i="6"/>
  <c r="X503" i="6" s="1"/>
  <c r="Y503" i="6" s="1"/>
  <c r="V503" i="6"/>
  <c r="U504" i="6"/>
  <c r="V474" i="13" l="1"/>
  <c r="U475" i="13"/>
  <c r="W474" i="13"/>
  <c r="X474" i="13" s="1"/>
  <c r="Y474" i="13" s="1"/>
  <c r="W397" i="12"/>
  <c r="X397" i="12" s="1"/>
  <c r="Y397" i="12" s="1"/>
  <c r="V397" i="12"/>
  <c r="U398" i="12"/>
  <c r="U429" i="7"/>
  <c r="V428" i="7"/>
  <c r="W428" i="7"/>
  <c r="X428" i="7" s="1"/>
  <c r="Y428" i="7" s="1"/>
  <c r="U501" i="7"/>
  <c r="W500" i="7"/>
  <c r="X500" i="7" s="1"/>
  <c r="Y500" i="7" s="1"/>
  <c r="V500" i="7"/>
  <c r="W531" i="10"/>
  <c r="X531" i="10" s="1"/>
  <c r="Y531" i="10" s="1"/>
  <c r="V531" i="10"/>
  <c r="U532" i="10"/>
  <c r="W317" i="10"/>
  <c r="X317" i="10" s="1"/>
  <c r="Y317" i="10" s="1"/>
  <c r="V317" i="10"/>
  <c r="U318" i="10"/>
  <c r="W456" i="10"/>
  <c r="X456" i="10" s="1"/>
  <c r="Y456" i="10" s="1"/>
  <c r="V456" i="10"/>
  <c r="U457" i="10"/>
  <c r="W516" i="9"/>
  <c r="X516" i="9" s="1"/>
  <c r="Y516" i="9" s="1"/>
  <c r="V516" i="9"/>
  <c r="U517" i="9"/>
  <c r="V440" i="9"/>
  <c r="W440" i="9"/>
  <c r="X440" i="9" s="1"/>
  <c r="Y440" i="9" s="1"/>
  <c r="U441" i="9"/>
  <c r="V501" i="8"/>
  <c r="W501" i="8"/>
  <c r="X501" i="8" s="1"/>
  <c r="Y501" i="8" s="1"/>
  <c r="U502" i="8"/>
  <c r="W427" i="8"/>
  <c r="X427" i="8" s="1"/>
  <c r="Y427" i="8" s="1"/>
  <c r="V427" i="8"/>
  <c r="U428" i="8"/>
  <c r="W443" i="17"/>
  <c r="X443" i="17" s="1"/>
  <c r="Y443" i="17" s="1"/>
  <c r="V443" i="17"/>
  <c r="U444" i="17"/>
  <c r="V326" i="12"/>
  <c r="W326" i="12"/>
  <c r="X326" i="12" s="1"/>
  <c r="Y326" i="12" s="1"/>
  <c r="U327" i="12"/>
  <c r="W402" i="11"/>
  <c r="X402" i="11" s="1"/>
  <c r="Y402" i="11" s="1"/>
  <c r="V402" i="11"/>
  <c r="U403" i="11"/>
  <c r="V324" i="13"/>
  <c r="W324" i="13"/>
  <c r="X324" i="13" s="1"/>
  <c r="Y324" i="13" s="1"/>
  <c r="U325" i="13"/>
  <c r="W504" i="6"/>
  <c r="X504" i="6" s="1"/>
  <c r="Y504" i="6" s="1"/>
  <c r="V504" i="6"/>
  <c r="U505" i="6"/>
  <c r="V552" i="11"/>
  <c r="W552" i="11"/>
  <c r="X552" i="11" s="1"/>
  <c r="Y552" i="11" s="1"/>
  <c r="U553" i="11"/>
  <c r="W431" i="6"/>
  <c r="X431" i="6" s="1"/>
  <c r="Y431" i="6" s="1"/>
  <c r="V431" i="6"/>
  <c r="U432" i="6"/>
  <c r="V439" i="16"/>
  <c r="W439" i="16"/>
  <c r="X439" i="16" s="1"/>
  <c r="Y439" i="16" s="1"/>
  <c r="U440" i="16"/>
  <c r="V473" i="12"/>
  <c r="W473" i="12"/>
  <c r="X473" i="12" s="1"/>
  <c r="Y473" i="12" s="1"/>
  <c r="U474" i="12"/>
  <c r="V470" i="11"/>
  <c r="W470" i="11"/>
  <c r="X470" i="11" s="1"/>
  <c r="Y470" i="11" s="1"/>
  <c r="U471" i="11"/>
  <c r="W554" i="12"/>
  <c r="X554" i="12" s="1"/>
  <c r="Y554" i="12" s="1"/>
  <c r="V554" i="12"/>
  <c r="U555" i="12"/>
  <c r="W556" i="13"/>
  <c r="X556" i="13" s="1"/>
  <c r="Y556" i="13" s="1"/>
  <c r="V556" i="13"/>
  <c r="U557" i="13"/>
  <c r="V441" i="14"/>
  <c r="W441" i="14"/>
  <c r="X441" i="14" s="1"/>
  <c r="Y441" i="14" s="1"/>
  <c r="U442" i="14"/>
  <c r="V324" i="11"/>
  <c r="W324" i="11"/>
  <c r="X324" i="11" s="1"/>
  <c r="Y324" i="11" s="1"/>
  <c r="U325" i="11"/>
  <c r="W396" i="13"/>
  <c r="X396" i="13" s="1"/>
  <c r="Y396" i="13" s="1"/>
  <c r="V396" i="13"/>
  <c r="U397" i="13"/>
  <c r="U476" i="13" l="1"/>
  <c r="V475" i="13"/>
  <c r="W475" i="13"/>
  <c r="X475" i="13" s="1"/>
  <c r="Y475" i="13" s="1"/>
  <c r="U399" i="12"/>
  <c r="W398" i="12"/>
  <c r="X398" i="12" s="1"/>
  <c r="Y398" i="12" s="1"/>
  <c r="V398" i="12"/>
  <c r="U430" i="7"/>
  <c r="V429" i="7"/>
  <c r="W429" i="7"/>
  <c r="X429" i="7" s="1"/>
  <c r="Y429" i="7" s="1"/>
  <c r="U502" i="7"/>
  <c r="V501" i="7"/>
  <c r="W501" i="7"/>
  <c r="X501" i="7" s="1"/>
  <c r="Y501" i="7" s="1"/>
  <c r="W457" i="10"/>
  <c r="X457" i="10" s="1"/>
  <c r="Y457" i="10" s="1"/>
  <c r="V457" i="10"/>
  <c r="U458" i="10"/>
  <c r="W318" i="10"/>
  <c r="X318" i="10" s="1"/>
  <c r="Y318" i="10" s="1"/>
  <c r="Y319" i="10" s="1"/>
  <c r="V318" i="10"/>
  <c r="V319" i="10" s="1"/>
  <c r="W532" i="10"/>
  <c r="X532" i="10" s="1"/>
  <c r="Y532" i="10" s="1"/>
  <c r="V532" i="10"/>
  <c r="U533" i="10"/>
  <c r="W441" i="9"/>
  <c r="X441" i="9" s="1"/>
  <c r="Y441" i="9" s="1"/>
  <c r="V441" i="9"/>
  <c r="U442" i="9"/>
  <c r="V517" i="9"/>
  <c r="W517" i="9"/>
  <c r="X517" i="9" s="1"/>
  <c r="Y517" i="9" s="1"/>
  <c r="U518" i="9"/>
  <c r="W428" i="8"/>
  <c r="X428" i="8" s="1"/>
  <c r="Y428" i="8" s="1"/>
  <c r="V428" i="8"/>
  <c r="U429" i="8"/>
  <c r="W502" i="8"/>
  <c r="X502" i="8" s="1"/>
  <c r="Y502" i="8" s="1"/>
  <c r="V502" i="8"/>
  <c r="U503" i="8"/>
  <c r="V444" i="17"/>
  <c r="V445" i="17" s="1"/>
  <c r="W444" i="17"/>
  <c r="X444" i="17" s="1"/>
  <c r="Y444" i="17" s="1"/>
  <c r="Y445" i="17" s="1"/>
  <c r="V442" i="14"/>
  <c r="W442" i="14"/>
  <c r="X442" i="14" s="1"/>
  <c r="Y442" i="14" s="1"/>
  <c r="U443" i="14"/>
  <c r="W325" i="13"/>
  <c r="X325" i="13" s="1"/>
  <c r="Y325" i="13" s="1"/>
  <c r="V325" i="13"/>
  <c r="U326" i="13"/>
  <c r="W397" i="13"/>
  <c r="X397" i="13" s="1"/>
  <c r="Y397" i="13" s="1"/>
  <c r="V397" i="13"/>
  <c r="U398" i="13"/>
  <c r="W474" i="12"/>
  <c r="X474" i="12" s="1"/>
  <c r="Y474" i="12" s="1"/>
  <c r="V474" i="12"/>
  <c r="U475" i="12"/>
  <c r="W553" i="11"/>
  <c r="X553" i="11" s="1"/>
  <c r="Y553" i="11" s="1"/>
  <c r="V553" i="11"/>
  <c r="U554" i="11"/>
  <c r="V403" i="11"/>
  <c r="W403" i="11"/>
  <c r="X403" i="11" s="1"/>
  <c r="Y403" i="11" s="1"/>
  <c r="U404" i="11"/>
  <c r="W555" i="12"/>
  <c r="X555" i="12" s="1"/>
  <c r="Y555" i="12" s="1"/>
  <c r="V555" i="12"/>
  <c r="U556" i="12"/>
  <c r="W325" i="11"/>
  <c r="X325" i="11" s="1"/>
  <c r="Y325" i="11" s="1"/>
  <c r="V325" i="11"/>
  <c r="U326" i="11"/>
  <c r="V505" i="6"/>
  <c r="W505" i="6"/>
  <c r="X505" i="6" s="1"/>
  <c r="Y505" i="6" s="1"/>
  <c r="U506" i="6"/>
  <c r="W327" i="12"/>
  <c r="X327" i="12" s="1"/>
  <c r="Y327" i="12" s="1"/>
  <c r="V327" i="12"/>
  <c r="U328" i="12"/>
  <c r="W557" i="13"/>
  <c r="X557" i="13" s="1"/>
  <c r="Y557" i="13" s="1"/>
  <c r="V557" i="13"/>
  <c r="U558" i="13"/>
  <c r="V440" i="16"/>
  <c r="W440" i="16"/>
  <c r="X440" i="16" s="1"/>
  <c r="Y440" i="16" s="1"/>
  <c r="U441" i="16"/>
  <c r="W471" i="11"/>
  <c r="X471" i="11" s="1"/>
  <c r="Y471" i="11" s="1"/>
  <c r="V471" i="11"/>
  <c r="U472" i="11"/>
  <c r="W432" i="6"/>
  <c r="X432" i="6" s="1"/>
  <c r="Y432" i="6" s="1"/>
  <c r="Y433" i="6" s="1"/>
  <c r="V432" i="6"/>
  <c r="V433" i="6" s="1"/>
  <c r="V476" i="13" l="1"/>
  <c r="W476" i="13"/>
  <c r="X476" i="13" s="1"/>
  <c r="Y476" i="13" s="1"/>
  <c r="U477" i="13"/>
  <c r="V399" i="12"/>
  <c r="W399" i="12"/>
  <c r="X399" i="12" s="1"/>
  <c r="Y399" i="12" s="1"/>
  <c r="U400" i="12"/>
  <c r="U503" i="7"/>
  <c r="V502" i="7"/>
  <c r="W502" i="7"/>
  <c r="X502" i="7" s="1"/>
  <c r="Y502" i="7" s="1"/>
  <c r="U431" i="7"/>
  <c r="V430" i="7"/>
  <c r="W430" i="7"/>
  <c r="X430" i="7" s="1"/>
  <c r="Y430" i="7" s="1"/>
  <c r="V533" i="10"/>
  <c r="W533" i="10"/>
  <c r="X533" i="10" s="1"/>
  <c r="Y533" i="10" s="1"/>
  <c r="U534" i="10"/>
  <c r="W458" i="10"/>
  <c r="X458" i="10" s="1"/>
  <c r="Y458" i="10" s="1"/>
  <c r="V458" i="10"/>
  <c r="U459" i="10"/>
  <c r="V442" i="9"/>
  <c r="W442" i="9"/>
  <c r="X442" i="9" s="1"/>
  <c r="Y442" i="9" s="1"/>
  <c r="U443" i="9"/>
  <c r="W518" i="9"/>
  <c r="X518" i="9" s="1"/>
  <c r="Y518" i="9" s="1"/>
  <c r="V518" i="9"/>
  <c r="U519" i="9"/>
  <c r="V503" i="8"/>
  <c r="W503" i="8"/>
  <c r="X503" i="8" s="1"/>
  <c r="Y503" i="8" s="1"/>
  <c r="U504" i="8"/>
  <c r="W429" i="8"/>
  <c r="X429" i="8" s="1"/>
  <c r="Y429" i="8" s="1"/>
  <c r="V429" i="8"/>
  <c r="U430" i="8"/>
  <c r="W472" i="11"/>
  <c r="X472" i="11" s="1"/>
  <c r="Y472" i="11" s="1"/>
  <c r="V472" i="11"/>
  <c r="U473" i="11"/>
  <c r="W326" i="11"/>
  <c r="X326" i="11" s="1"/>
  <c r="Y326" i="11" s="1"/>
  <c r="V326" i="11"/>
  <c r="U327" i="11"/>
  <c r="W404" i="11"/>
  <c r="X404" i="11" s="1"/>
  <c r="Y404" i="11" s="1"/>
  <c r="Y405" i="11" s="1"/>
  <c r="V404" i="11"/>
  <c r="V405" i="11" s="1"/>
  <c r="W441" i="16"/>
  <c r="X441" i="16" s="1"/>
  <c r="Y441" i="16" s="1"/>
  <c r="V441" i="16"/>
  <c r="U442" i="16"/>
  <c r="V556" i="12"/>
  <c r="W556" i="12"/>
  <c r="X556" i="12" s="1"/>
  <c r="Y556" i="12" s="1"/>
  <c r="U557" i="12"/>
  <c r="W506" i="6"/>
  <c r="X506" i="6" s="1"/>
  <c r="Y506" i="6" s="1"/>
  <c r="V506" i="6"/>
  <c r="U507" i="6"/>
  <c r="V554" i="11"/>
  <c r="W554" i="11"/>
  <c r="X554" i="11" s="1"/>
  <c r="Y554" i="11" s="1"/>
  <c r="U555" i="11"/>
  <c r="V558" i="13"/>
  <c r="W558" i="13"/>
  <c r="X558" i="13" s="1"/>
  <c r="Y558" i="13" s="1"/>
  <c r="U559" i="13"/>
  <c r="W398" i="13"/>
  <c r="X398" i="13" s="1"/>
  <c r="Y398" i="13" s="1"/>
  <c r="V398" i="13"/>
  <c r="U399" i="13"/>
  <c r="W443" i="14"/>
  <c r="X443" i="14" s="1"/>
  <c r="Y443" i="14" s="1"/>
  <c r="V443" i="14"/>
  <c r="U444" i="14"/>
  <c r="W475" i="12"/>
  <c r="X475" i="12" s="1"/>
  <c r="Y475" i="12" s="1"/>
  <c r="V475" i="12"/>
  <c r="U476" i="12"/>
  <c r="W328" i="12"/>
  <c r="X328" i="12" s="1"/>
  <c r="Y328" i="12" s="1"/>
  <c r="V328" i="12"/>
  <c r="U329" i="12"/>
  <c r="V326" i="13"/>
  <c r="W326" i="13"/>
  <c r="X326" i="13" s="1"/>
  <c r="Y326" i="13" s="1"/>
  <c r="U327" i="13"/>
  <c r="U478" i="13" l="1"/>
  <c r="U479" i="13" s="1"/>
  <c r="W477" i="13"/>
  <c r="X477" i="13" s="1"/>
  <c r="Y477" i="13" s="1"/>
  <c r="V477" i="13"/>
  <c r="U401" i="12"/>
  <c r="V400" i="12"/>
  <c r="W400" i="12"/>
  <c r="X400" i="12" s="1"/>
  <c r="Y400" i="12" s="1"/>
  <c r="U504" i="7"/>
  <c r="V503" i="7"/>
  <c r="W503" i="7"/>
  <c r="X503" i="7" s="1"/>
  <c r="Y503" i="7" s="1"/>
  <c r="U432" i="7"/>
  <c r="V431" i="7"/>
  <c r="W431" i="7"/>
  <c r="X431" i="7" s="1"/>
  <c r="Y431" i="7" s="1"/>
  <c r="V459" i="10"/>
  <c r="W459" i="10"/>
  <c r="X459" i="10" s="1"/>
  <c r="Y459" i="10" s="1"/>
  <c r="U460" i="10"/>
  <c r="W534" i="10"/>
  <c r="X534" i="10" s="1"/>
  <c r="Y534" i="10" s="1"/>
  <c r="V534" i="10"/>
  <c r="U535" i="10"/>
  <c r="W519" i="9"/>
  <c r="X519" i="9" s="1"/>
  <c r="Y519" i="9" s="1"/>
  <c r="V519" i="9"/>
  <c r="U520" i="9"/>
  <c r="W443" i="9"/>
  <c r="X443" i="9" s="1"/>
  <c r="Y443" i="9" s="1"/>
  <c r="V443" i="9"/>
  <c r="U444" i="9"/>
  <c r="W504" i="8"/>
  <c r="X504" i="8" s="1"/>
  <c r="Y504" i="8" s="1"/>
  <c r="V504" i="8"/>
  <c r="U505" i="8"/>
  <c r="W430" i="8"/>
  <c r="X430" i="8" s="1"/>
  <c r="Y430" i="8" s="1"/>
  <c r="V430" i="8"/>
  <c r="U431" i="8"/>
  <c r="W476" i="12"/>
  <c r="X476" i="12" s="1"/>
  <c r="Y476" i="12" s="1"/>
  <c r="V476" i="12"/>
  <c r="U477" i="12"/>
  <c r="V507" i="6"/>
  <c r="W507" i="6"/>
  <c r="X507" i="6" s="1"/>
  <c r="Y507" i="6" s="1"/>
  <c r="U508" i="6"/>
  <c r="V442" i="16"/>
  <c r="W442" i="16"/>
  <c r="X442" i="16" s="1"/>
  <c r="Y442" i="16" s="1"/>
  <c r="U443" i="16"/>
  <c r="W444" i="14"/>
  <c r="X444" i="14" s="1"/>
  <c r="Y444" i="14" s="1"/>
  <c r="Y445" i="14" s="1"/>
  <c r="V444" i="14"/>
  <c r="V445" i="14" s="1"/>
  <c r="W555" i="11"/>
  <c r="X555" i="11" s="1"/>
  <c r="Y555" i="11" s="1"/>
  <c r="V555" i="11"/>
  <c r="U556" i="11"/>
  <c r="W473" i="11"/>
  <c r="X473" i="11" s="1"/>
  <c r="Y473" i="11" s="1"/>
  <c r="V473" i="11"/>
  <c r="U474" i="11"/>
  <c r="V327" i="13"/>
  <c r="W327" i="13"/>
  <c r="X327" i="13" s="1"/>
  <c r="Y327" i="13" s="1"/>
  <c r="U328" i="13"/>
  <c r="W329" i="12"/>
  <c r="X329" i="12" s="1"/>
  <c r="Y329" i="12" s="1"/>
  <c r="V329" i="12"/>
  <c r="U330" i="12"/>
  <c r="W399" i="13"/>
  <c r="X399" i="13" s="1"/>
  <c r="Y399" i="13" s="1"/>
  <c r="V399" i="13"/>
  <c r="U400" i="13"/>
  <c r="W557" i="12"/>
  <c r="X557" i="12" s="1"/>
  <c r="Y557" i="12" s="1"/>
  <c r="V557" i="12"/>
  <c r="U558" i="12"/>
  <c r="V559" i="13"/>
  <c r="W559" i="13"/>
  <c r="X559" i="13" s="1"/>
  <c r="Y559" i="13" s="1"/>
  <c r="U560" i="13"/>
  <c r="W327" i="11"/>
  <c r="X327" i="11" s="1"/>
  <c r="Y327" i="11" s="1"/>
  <c r="V327" i="11"/>
  <c r="U328" i="11"/>
  <c r="W479" i="13" l="1"/>
  <c r="X479" i="13" s="1"/>
  <c r="V478" i="13"/>
  <c r="V479" i="13" s="1"/>
  <c r="W478" i="13"/>
  <c r="X478" i="13" s="1"/>
  <c r="Y478" i="13" s="1"/>
  <c r="U480" i="13"/>
  <c r="U481" i="13" s="1"/>
  <c r="W401" i="12"/>
  <c r="X401" i="12" s="1"/>
  <c r="Y401" i="12" s="1"/>
  <c r="V401" i="12"/>
  <c r="U402" i="12"/>
  <c r="U505" i="7"/>
  <c r="V504" i="7"/>
  <c r="W504" i="7"/>
  <c r="X504" i="7" s="1"/>
  <c r="Y504" i="7" s="1"/>
  <c r="V432" i="7"/>
  <c r="V433" i="7" s="1"/>
  <c r="W432" i="7"/>
  <c r="X432" i="7" s="1"/>
  <c r="Y432" i="7" s="1"/>
  <c r="Y433" i="7" s="1"/>
  <c r="W460" i="10"/>
  <c r="X460" i="10" s="1"/>
  <c r="Y460" i="10" s="1"/>
  <c r="V460" i="10"/>
  <c r="U461" i="10"/>
  <c r="W535" i="10"/>
  <c r="X535" i="10" s="1"/>
  <c r="Y535" i="10" s="1"/>
  <c r="V535" i="10"/>
  <c r="U536" i="10"/>
  <c r="W520" i="9"/>
  <c r="X520" i="9" s="1"/>
  <c r="Y520" i="9" s="1"/>
  <c r="V520" i="9"/>
  <c r="U521" i="9"/>
  <c r="W444" i="9"/>
  <c r="X444" i="9" s="1"/>
  <c r="Y444" i="9" s="1"/>
  <c r="V444" i="9"/>
  <c r="U445" i="9"/>
  <c r="W431" i="8"/>
  <c r="X431" i="8" s="1"/>
  <c r="Y431" i="8" s="1"/>
  <c r="V431" i="8"/>
  <c r="U432" i="8"/>
  <c r="W505" i="8"/>
  <c r="X505" i="8" s="1"/>
  <c r="Y505" i="8" s="1"/>
  <c r="V505" i="8"/>
  <c r="U506" i="8"/>
  <c r="W86" i="7"/>
  <c r="X86" i="7" s="1"/>
  <c r="Y86" i="7" s="1"/>
  <c r="V86" i="7"/>
  <c r="W558" i="12"/>
  <c r="X558" i="12" s="1"/>
  <c r="Y558" i="12" s="1"/>
  <c r="V558" i="12"/>
  <c r="U559" i="12"/>
  <c r="V330" i="12"/>
  <c r="V331" i="12" s="1"/>
  <c r="W330" i="12"/>
  <c r="X330" i="12" s="1"/>
  <c r="Y330" i="12" s="1"/>
  <c r="Y331" i="12" s="1"/>
  <c r="W474" i="11"/>
  <c r="X474" i="11" s="1"/>
  <c r="Y474" i="11" s="1"/>
  <c r="V474" i="11"/>
  <c r="U475" i="11"/>
  <c r="V328" i="13"/>
  <c r="W328" i="13"/>
  <c r="X328" i="13" s="1"/>
  <c r="Y328" i="13" s="1"/>
  <c r="U329" i="13"/>
  <c r="V560" i="13"/>
  <c r="W560" i="13"/>
  <c r="X560" i="13" s="1"/>
  <c r="Y560" i="13" s="1"/>
  <c r="U561" i="13"/>
  <c r="V443" i="16"/>
  <c r="W443" i="16"/>
  <c r="X443" i="16" s="1"/>
  <c r="Y443" i="16" s="1"/>
  <c r="U444" i="16"/>
  <c r="V328" i="11"/>
  <c r="W328" i="11"/>
  <c r="X328" i="11" s="1"/>
  <c r="Y328" i="11" s="1"/>
  <c r="U329" i="11"/>
  <c r="W477" i="12"/>
  <c r="X477" i="12" s="1"/>
  <c r="Y477" i="12" s="1"/>
  <c r="V477" i="12"/>
  <c r="U478" i="12"/>
  <c r="V556" i="11"/>
  <c r="W556" i="11"/>
  <c r="X556" i="11" s="1"/>
  <c r="Y556" i="11" s="1"/>
  <c r="U557" i="11"/>
  <c r="W508" i="6"/>
  <c r="X508" i="6" s="1"/>
  <c r="Y508" i="6" s="1"/>
  <c r="V508" i="6"/>
  <c r="U509" i="6"/>
  <c r="W400" i="13"/>
  <c r="X400" i="13" s="1"/>
  <c r="Y400" i="13" s="1"/>
  <c r="V400" i="13"/>
  <c r="U401" i="13"/>
  <c r="Y479" i="13" l="1"/>
  <c r="W480" i="13"/>
  <c r="X480" i="13" s="1"/>
  <c r="V480" i="13"/>
  <c r="V481" i="13" s="1"/>
  <c r="W481" i="13"/>
  <c r="X481" i="13" s="1"/>
  <c r="U482" i="13"/>
  <c r="W402" i="12"/>
  <c r="X402" i="12" s="1"/>
  <c r="Y402" i="12" s="1"/>
  <c r="V402" i="12"/>
  <c r="U403" i="12"/>
  <c r="U506" i="7"/>
  <c r="V505" i="7"/>
  <c r="W505" i="7"/>
  <c r="X505" i="7" s="1"/>
  <c r="Y505" i="7" s="1"/>
  <c r="W461" i="10"/>
  <c r="X461" i="10" s="1"/>
  <c r="Y461" i="10" s="1"/>
  <c r="V461" i="10"/>
  <c r="U462" i="10"/>
  <c r="W536" i="10"/>
  <c r="X536" i="10" s="1"/>
  <c r="Y536" i="10" s="1"/>
  <c r="V536" i="10"/>
  <c r="U537" i="10"/>
  <c r="W445" i="9"/>
  <c r="X445" i="9" s="1"/>
  <c r="Y445" i="9" s="1"/>
  <c r="V445" i="9"/>
  <c r="U446" i="9"/>
  <c r="W521" i="9"/>
  <c r="X521" i="9" s="1"/>
  <c r="Y521" i="9" s="1"/>
  <c r="V521" i="9"/>
  <c r="U522" i="9"/>
  <c r="W506" i="8"/>
  <c r="X506" i="8" s="1"/>
  <c r="Y506" i="8" s="1"/>
  <c r="V506" i="8"/>
  <c r="U507" i="8"/>
  <c r="V432" i="8"/>
  <c r="V433" i="8" s="1"/>
  <c r="W432" i="8"/>
  <c r="X432" i="8" s="1"/>
  <c r="Y432" i="8" s="1"/>
  <c r="Y433" i="8" s="1"/>
  <c r="V87" i="7"/>
  <c r="W87" i="7"/>
  <c r="X87" i="7" s="1"/>
  <c r="Y87" i="7" s="1"/>
  <c r="W557" i="11"/>
  <c r="X557" i="11" s="1"/>
  <c r="Y557" i="11" s="1"/>
  <c r="V557" i="11"/>
  <c r="U558" i="11"/>
  <c r="W329" i="13"/>
  <c r="X329" i="13" s="1"/>
  <c r="Y329" i="13" s="1"/>
  <c r="V329" i="13"/>
  <c r="U330" i="13"/>
  <c r="V329" i="11"/>
  <c r="W329" i="11"/>
  <c r="X329" i="11" s="1"/>
  <c r="Y329" i="11" s="1"/>
  <c r="U330" i="11"/>
  <c r="W478" i="12"/>
  <c r="X478" i="12" s="1"/>
  <c r="Y478" i="12" s="1"/>
  <c r="V478" i="12"/>
  <c r="U479" i="12"/>
  <c r="W401" i="13"/>
  <c r="X401" i="13" s="1"/>
  <c r="Y401" i="13" s="1"/>
  <c r="V401" i="13"/>
  <c r="U402" i="13"/>
  <c r="W444" i="16"/>
  <c r="X444" i="16" s="1"/>
  <c r="Y444" i="16" s="1"/>
  <c r="Y445" i="16" s="1"/>
  <c r="V444" i="16"/>
  <c r="V445" i="16" s="1"/>
  <c r="V559" i="12"/>
  <c r="W559" i="12"/>
  <c r="X559" i="12" s="1"/>
  <c r="Y559" i="12" s="1"/>
  <c r="U560" i="12"/>
  <c r="W509" i="6"/>
  <c r="X509" i="6" s="1"/>
  <c r="Y509" i="6" s="1"/>
  <c r="V509" i="6"/>
  <c r="U510" i="6"/>
  <c r="W561" i="13"/>
  <c r="X561" i="13" s="1"/>
  <c r="Y561" i="13" s="1"/>
  <c r="V561" i="13"/>
  <c r="U562" i="13"/>
  <c r="W475" i="11"/>
  <c r="X475" i="11" s="1"/>
  <c r="Y475" i="11" s="1"/>
  <c r="V475" i="11"/>
  <c r="U476" i="11"/>
  <c r="Y480" i="13" l="1"/>
  <c r="Y481" i="13" s="1"/>
  <c r="V482" i="13"/>
  <c r="W482" i="13"/>
  <c r="X482" i="13" s="1"/>
  <c r="U483" i="13"/>
  <c r="V403" i="12"/>
  <c r="W403" i="12"/>
  <c r="X403" i="12" s="1"/>
  <c r="Y403" i="12" s="1"/>
  <c r="U404" i="12"/>
  <c r="U507" i="7"/>
  <c r="W506" i="7"/>
  <c r="X506" i="7" s="1"/>
  <c r="Y506" i="7" s="1"/>
  <c r="V506" i="7"/>
  <c r="W462" i="10"/>
  <c r="X462" i="10" s="1"/>
  <c r="Y462" i="10" s="1"/>
  <c r="V462" i="10"/>
  <c r="U463" i="10"/>
  <c r="W537" i="10"/>
  <c r="X537" i="10" s="1"/>
  <c r="Y537" i="10" s="1"/>
  <c r="V537" i="10"/>
  <c r="U538" i="10"/>
  <c r="W522" i="9"/>
  <c r="X522" i="9" s="1"/>
  <c r="Y522" i="9" s="1"/>
  <c r="V522" i="9"/>
  <c r="U523" i="9"/>
  <c r="W446" i="9"/>
  <c r="X446" i="9" s="1"/>
  <c r="Y446" i="9" s="1"/>
  <c r="V446" i="9"/>
  <c r="U447" i="9"/>
  <c r="W507" i="8"/>
  <c r="X507" i="8" s="1"/>
  <c r="Y507" i="8" s="1"/>
  <c r="V507" i="8"/>
  <c r="U508" i="8"/>
  <c r="W88" i="7"/>
  <c r="X88" i="7" s="1"/>
  <c r="Y88" i="7" s="1"/>
  <c r="V88" i="7"/>
  <c r="V330" i="11"/>
  <c r="V331" i="11" s="1"/>
  <c r="W330" i="11"/>
  <c r="X330" i="11" s="1"/>
  <c r="Y330" i="11" s="1"/>
  <c r="Y331" i="11" s="1"/>
  <c r="W479" i="12"/>
  <c r="X479" i="12" s="1"/>
  <c r="Y479" i="12" s="1"/>
  <c r="V479" i="12"/>
  <c r="U480" i="12"/>
  <c r="W558" i="11"/>
  <c r="X558" i="11" s="1"/>
  <c r="Y558" i="11" s="1"/>
  <c r="V558" i="11"/>
  <c r="U559" i="11"/>
  <c r="V510" i="6"/>
  <c r="W510" i="6"/>
  <c r="X510" i="6" s="1"/>
  <c r="Y510" i="6" s="1"/>
  <c r="U511" i="6"/>
  <c r="W476" i="11"/>
  <c r="X476" i="11" s="1"/>
  <c r="Y476" i="11" s="1"/>
  <c r="V476" i="11"/>
  <c r="U477" i="11"/>
  <c r="W562" i="13"/>
  <c r="X562" i="13" s="1"/>
  <c r="Y562" i="13" s="1"/>
  <c r="V562" i="13"/>
  <c r="U563" i="13"/>
  <c r="W560" i="12"/>
  <c r="X560" i="12" s="1"/>
  <c r="Y560" i="12" s="1"/>
  <c r="V560" i="12"/>
  <c r="U561" i="12"/>
  <c r="V402" i="13"/>
  <c r="W402" i="13"/>
  <c r="X402" i="13" s="1"/>
  <c r="Y402" i="13" s="1"/>
  <c r="U403" i="13"/>
  <c r="W330" i="13"/>
  <c r="X330" i="13" s="1"/>
  <c r="Y330" i="13" s="1"/>
  <c r="Y331" i="13" s="1"/>
  <c r="V330" i="13"/>
  <c r="V331" i="13" s="1"/>
  <c r="Y482" i="13" l="1"/>
  <c r="W483" i="13"/>
  <c r="X483" i="13" s="1"/>
  <c r="V483" i="13"/>
  <c r="U484" i="13"/>
  <c r="V404" i="12"/>
  <c r="V405" i="12" s="1"/>
  <c r="W404" i="12"/>
  <c r="X404" i="12" s="1"/>
  <c r="Y404" i="12" s="1"/>
  <c r="Y405" i="12" s="1"/>
  <c r="U508" i="7"/>
  <c r="V507" i="7"/>
  <c r="W507" i="7"/>
  <c r="X507" i="7" s="1"/>
  <c r="Y507" i="7" s="1"/>
  <c r="W463" i="10"/>
  <c r="X463" i="10" s="1"/>
  <c r="Y463" i="10" s="1"/>
  <c r="V463" i="10"/>
  <c r="U464" i="10"/>
  <c r="W538" i="10"/>
  <c r="X538" i="10" s="1"/>
  <c r="Y538" i="10" s="1"/>
  <c r="V538" i="10"/>
  <c r="U539" i="10"/>
  <c r="W447" i="9"/>
  <c r="X447" i="9" s="1"/>
  <c r="Y447" i="9" s="1"/>
  <c r="V447" i="9"/>
  <c r="U448" i="9"/>
  <c r="W523" i="9"/>
  <c r="X523" i="9" s="1"/>
  <c r="Y523" i="9" s="1"/>
  <c r="V523" i="9"/>
  <c r="U524" i="9"/>
  <c r="W508" i="8"/>
  <c r="X508" i="8" s="1"/>
  <c r="Y508" i="8" s="1"/>
  <c r="V508" i="8"/>
  <c r="U509" i="8"/>
  <c r="W89" i="7"/>
  <c r="X89" i="7" s="1"/>
  <c r="Y89" i="7" s="1"/>
  <c r="V89" i="7"/>
  <c r="W561" i="12"/>
  <c r="X561" i="12" s="1"/>
  <c r="Y561" i="12" s="1"/>
  <c r="V561" i="12"/>
  <c r="U562" i="12"/>
  <c r="W563" i="13"/>
  <c r="X563" i="13" s="1"/>
  <c r="Y563" i="13" s="1"/>
  <c r="V563" i="13"/>
  <c r="U564" i="13"/>
  <c r="W559" i="11"/>
  <c r="X559" i="11" s="1"/>
  <c r="Y559" i="11" s="1"/>
  <c r="V559" i="11"/>
  <c r="U560" i="11"/>
  <c r="V403" i="13"/>
  <c r="W403" i="13"/>
  <c r="X403" i="13" s="1"/>
  <c r="Y403" i="13" s="1"/>
  <c r="U404" i="13"/>
  <c r="W511" i="6"/>
  <c r="X511" i="6" s="1"/>
  <c r="Y511" i="6" s="1"/>
  <c r="V511" i="6"/>
  <c r="U512" i="6"/>
  <c r="W477" i="11"/>
  <c r="X477" i="11" s="1"/>
  <c r="Y477" i="11" s="1"/>
  <c r="V477" i="11"/>
  <c r="U478" i="11"/>
  <c r="W480" i="12"/>
  <c r="X480" i="12" s="1"/>
  <c r="Y480" i="12" s="1"/>
  <c r="V480" i="12"/>
  <c r="U481" i="12"/>
  <c r="Y483" i="13" l="1"/>
  <c r="W484" i="13"/>
  <c r="X484" i="13" s="1"/>
  <c r="V484" i="13"/>
  <c r="U485" i="13"/>
  <c r="U509" i="7"/>
  <c r="W508" i="7"/>
  <c r="X508" i="7" s="1"/>
  <c r="Y508" i="7" s="1"/>
  <c r="V508" i="7"/>
  <c r="W464" i="10"/>
  <c r="X464" i="10" s="1"/>
  <c r="Y464" i="10" s="1"/>
  <c r="Y465" i="10" s="1"/>
  <c r="V464" i="10"/>
  <c r="V465" i="10" s="1"/>
  <c r="W539" i="10"/>
  <c r="X539" i="10" s="1"/>
  <c r="Y539" i="10" s="1"/>
  <c r="V539" i="10"/>
  <c r="U540" i="10"/>
  <c r="W524" i="9"/>
  <c r="X524" i="9" s="1"/>
  <c r="Y524" i="9" s="1"/>
  <c r="V524" i="9"/>
  <c r="U525" i="9"/>
  <c r="V448" i="9"/>
  <c r="V449" i="9" s="1"/>
  <c r="W448" i="9"/>
  <c r="X448" i="9" s="1"/>
  <c r="Y448" i="9" s="1"/>
  <c r="Y449" i="9" s="1"/>
  <c r="V509" i="8"/>
  <c r="W509" i="8"/>
  <c r="X509" i="8" s="1"/>
  <c r="Y509" i="8" s="1"/>
  <c r="U510" i="8"/>
  <c r="V90" i="7"/>
  <c r="W90" i="7"/>
  <c r="X90" i="7" s="1"/>
  <c r="Y90" i="7" s="1"/>
  <c r="V560" i="11"/>
  <c r="W560" i="11"/>
  <c r="X560" i="11" s="1"/>
  <c r="Y560" i="11" s="1"/>
  <c r="U561" i="11"/>
  <c r="W481" i="12"/>
  <c r="X481" i="12" s="1"/>
  <c r="Y481" i="12" s="1"/>
  <c r="V481" i="12"/>
  <c r="U482" i="12"/>
  <c r="V564" i="13"/>
  <c r="W564" i="13"/>
  <c r="X564" i="13" s="1"/>
  <c r="Y564" i="13" s="1"/>
  <c r="U565" i="13"/>
  <c r="V404" i="13"/>
  <c r="V405" i="13" s="1"/>
  <c r="W404" i="13"/>
  <c r="X404" i="13" s="1"/>
  <c r="Y404" i="13" s="1"/>
  <c r="Y405" i="13" s="1"/>
  <c r="W478" i="11"/>
  <c r="X478" i="11" s="1"/>
  <c r="Y478" i="11" s="1"/>
  <c r="V478" i="11"/>
  <c r="U479" i="11"/>
  <c r="V562" i="12"/>
  <c r="W562" i="12"/>
  <c r="X562" i="12" s="1"/>
  <c r="Y562" i="12" s="1"/>
  <c r="U563" i="12"/>
  <c r="W512" i="6"/>
  <c r="X512" i="6" s="1"/>
  <c r="Y512" i="6" s="1"/>
  <c r="V512" i="6"/>
  <c r="U513" i="6"/>
  <c r="Y484" i="13" l="1"/>
  <c r="V485" i="13"/>
  <c r="W485" i="13"/>
  <c r="X485" i="13" s="1"/>
  <c r="U486" i="13"/>
  <c r="U510" i="7"/>
  <c r="W509" i="7"/>
  <c r="X509" i="7" s="1"/>
  <c r="Y509" i="7" s="1"/>
  <c r="V509" i="7"/>
  <c r="W540" i="10"/>
  <c r="X540" i="10" s="1"/>
  <c r="Y540" i="10" s="1"/>
  <c r="V540" i="10"/>
  <c r="U541" i="10"/>
  <c r="V525" i="9"/>
  <c r="W525" i="9"/>
  <c r="X525" i="9" s="1"/>
  <c r="Y525" i="9" s="1"/>
  <c r="U526" i="9"/>
  <c r="W510" i="8"/>
  <c r="X510" i="8" s="1"/>
  <c r="Y510" i="8" s="1"/>
  <c r="V510" i="8"/>
  <c r="U511" i="8"/>
  <c r="V91" i="7"/>
  <c r="W91" i="7"/>
  <c r="X91" i="7" s="1"/>
  <c r="Y91" i="7" s="1"/>
  <c r="V482" i="12"/>
  <c r="W482" i="12"/>
  <c r="X482" i="12" s="1"/>
  <c r="Y482" i="12" s="1"/>
  <c r="U483" i="12"/>
  <c r="W479" i="11"/>
  <c r="X479" i="11" s="1"/>
  <c r="Y479" i="11" s="1"/>
  <c r="V479" i="11"/>
  <c r="U480" i="11"/>
  <c r="W513" i="6"/>
  <c r="X513" i="6" s="1"/>
  <c r="Y513" i="6" s="1"/>
  <c r="V513" i="6"/>
  <c r="U514" i="6"/>
  <c r="V565" i="13"/>
  <c r="W565" i="13"/>
  <c r="X565" i="13" s="1"/>
  <c r="Y565" i="13" s="1"/>
  <c r="U566" i="13"/>
  <c r="W561" i="11"/>
  <c r="X561" i="11" s="1"/>
  <c r="Y561" i="11" s="1"/>
  <c r="V561" i="11"/>
  <c r="U562" i="11"/>
  <c r="W563" i="12"/>
  <c r="X563" i="12" s="1"/>
  <c r="Y563" i="12" s="1"/>
  <c r="V563" i="12"/>
  <c r="U564" i="12"/>
  <c r="Y485" i="13" l="1"/>
  <c r="V486" i="13"/>
  <c r="V487" i="13" s="1"/>
  <c r="W486" i="13"/>
  <c r="X486" i="13" s="1"/>
  <c r="U511" i="7"/>
  <c r="V510" i="7"/>
  <c r="W510" i="7"/>
  <c r="X510" i="7" s="1"/>
  <c r="Y510" i="7" s="1"/>
  <c r="V541" i="10"/>
  <c r="W541" i="10"/>
  <c r="X541" i="10" s="1"/>
  <c r="Y541" i="10" s="1"/>
  <c r="U542" i="10"/>
  <c r="W526" i="9"/>
  <c r="X526" i="9" s="1"/>
  <c r="Y526" i="9" s="1"/>
  <c r="V526" i="9"/>
  <c r="U527" i="9"/>
  <c r="V511" i="8"/>
  <c r="W511" i="8"/>
  <c r="X511" i="8" s="1"/>
  <c r="Y511" i="8" s="1"/>
  <c r="U512" i="8"/>
  <c r="V92" i="7"/>
  <c r="W92" i="7"/>
  <c r="X92" i="7" s="1"/>
  <c r="Y92" i="7" s="1"/>
  <c r="V564" i="12"/>
  <c r="W564" i="12"/>
  <c r="X564" i="12" s="1"/>
  <c r="Y564" i="12" s="1"/>
  <c r="U565" i="12"/>
  <c r="V483" i="12"/>
  <c r="W483" i="12"/>
  <c r="X483" i="12" s="1"/>
  <c r="Y483" i="12" s="1"/>
  <c r="U484" i="12"/>
  <c r="W562" i="11"/>
  <c r="X562" i="11" s="1"/>
  <c r="Y562" i="11" s="1"/>
  <c r="V562" i="11"/>
  <c r="U563" i="11"/>
  <c r="V514" i="6"/>
  <c r="W514" i="6"/>
  <c r="X514" i="6" s="1"/>
  <c r="Y514" i="6" s="1"/>
  <c r="U515" i="6"/>
  <c r="V566" i="13"/>
  <c r="W566" i="13"/>
  <c r="X566" i="13" s="1"/>
  <c r="Y566" i="13" s="1"/>
  <c r="U567" i="13"/>
  <c r="W480" i="11"/>
  <c r="X480" i="11" s="1"/>
  <c r="Y480" i="11" s="1"/>
  <c r="V480" i="11"/>
  <c r="U481" i="11"/>
  <c r="Y486" i="13" l="1"/>
  <c r="Y487" i="13" s="1"/>
  <c r="U512" i="7"/>
  <c r="V511" i="7"/>
  <c r="W511" i="7"/>
  <c r="X511" i="7" s="1"/>
  <c r="Y511" i="7" s="1"/>
  <c r="W542" i="10"/>
  <c r="X542" i="10" s="1"/>
  <c r="Y542" i="10" s="1"/>
  <c r="V542" i="10"/>
  <c r="U543" i="10"/>
  <c r="W527" i="9"/>
  <c r="X527" i="9" s="1"/>
  <c r="Y527" i="9" s="1"/>
  <c r="V527" i="9"/>
  <c r="U528" i="9"/>
  <c r="W512" i="8"/>
  <c r="X512" i="8" s="1"/>
  <c r="Y512" i="8" s="1"/>
  <c r="V512" i="8"/>
  <c r="U513" i="8"/>
  <c r="V93" i="7"/>
  <c r="W93" i="7"/>
  <c r="X93" i="7" s="1"/>
  <c r="Y93" i="7" s="1"/>
  <c r="V515" i="6"/>
  <c r="W515" i="6"/>
  <c r="X515" i="6" s="1"/>
  <c r="Y515" i="6" s="1"/>
  <c r="U516" i="6"/>
  <c r="V481" i="11"/>
  <c r="W481" i="11"/>
  <c r="X481" i="11" s="1"/>
  <c r="Y481" i="11" s="1"/>
  <c r="U482" i="11"/>
  <c r="V484" i="12"/>
  <c r="W484" i="12"/>
  <c r="X484" i="12" s="1"/>
  <c r="Y484" i="12" s="1"/>
  <c r="U485" i="12"/>
  <c r="W567" i="13"/>
  <c r="X567" i="13" s="1"/>
  <c r="Y567" i="13" s="1"/>
  <c r="V567" i="13"/>
  <c r="U568" i="13"/>
  <c r="W565" i="12"/>
  <c r="X565" i="12" s="1"/>
  <c r="Y565" i="12" s="1"/>
  <c r="V565" i="12"/>
  <c r="U566" i="12"/>
  <c r="W563" i="11"/>
  <c r="X563" i="11" s="1"/>
  <c r="Y563" i="11" s="1"/>
  <c r="V563" i="11"/>
  <c r="U564" i="11"/>
  <c r="U513" i="7" l="1"/>
  <c r="V512" i="7"/>
  <c r="W512" i="7"/>
  <c r="X512" i="7" s="1"/>
  <c r="Y512" i="7" s="1"/>
  <c r="W543" i="10"/>
  <c r="X543" i="10" s="1"/>
  <c r="Y543" i="10" s="1"/>
  <c r="V543" i="10"/>
  <c r="U544" i="10"/>
  <c r="W528" i="9"/>
  <c r="X528" i="9" s="1"/>
  <c r="Y528" i="9" s="1"/>
  <c r="V528" i="9"/>
  <c r="U529" i="9"/>
  <c r="W513" i="8"/>
  <c r="X513" i="8" s="1"/>
  <c r="Y513" i="8" s="1"/>
  <c r="V513" i="8"/>
  <c r="U514" i="8"/>
  <c r="V94" i="7"/>
  <c r="W94" i="7"/>
  <c r="X94" i="7" s="1"/>
  <c r="Y94" i="7" s="1"/>
  <c r="W566" i="12"/>
  <c r="X566" i="12" s="1"/>
  <c r="Y566" i="12" s="1"/>
  <c r="V566" i="12"/>
  <c r="U567" i="12"/>
  <c r="W485" i="12"/>
  <c r="X485" i="12" s="1"/>
  <c r="Y485" i="12" s="1"/>
  <c r="V485" i="12"/>
  <c r="U486" i="12"/>
  <c r="W516" i="6"/>
  <c r="X516" i="6" s="1"/>
  <c r="Y516" i="6" s="1"/>
  <c r="Y517" i="6" s="1"/>
  <c r="V516" i="6"/>
  <c r="V517" i="6" s="1"/>
  <c r="W564" i="11"/>
  <c r="X564" i="11" s="1"/>
  <c r="Y564" i="11" s="1"/>
  <c r="V564" i="11"/>
  <c r="U565" i="11"/>
  <c r="W568" i="13"/>
  <c r="X568" i="13" s="1"/>
  <c r="Y568" i="13" s="1"/>
  <c r="V568" i="13"/>
  <c r="U569" i="13"/>
  <c r="W482" i="11"/>
  <c r="X482" i="11" s="1"/>
  <c r="Y482" i="11" s="1"/>
  <c r="V482" i="11"/>
  <c r="U483" i="11"/>
  <c r="U514" i="7" l="1"/>
  <c r="V513" i="7"/>
  <c r="W513" i="7"/>
  <c r="X513" i="7" s="1"/>
  <c r="Y513" i="7" s="1"/>
  <c r="W544" i="10"/>
  <c r="X544" i="10" s="1"/>
  <c r="Y544" i="10" s="1"/>
  <c r="V544" i="10"/>
  <c r="U545" i="10"/>
  <c r="W529" i="9"/>
  <c r="X529" i="9" s="1"/>
  <c r="Y529" i="9" s="1"/>
  <c r="V529" i="9"/>
  <c r="U530" i="9"/>
  <c r="W514" i="8"/>
  <c r="X514" i="8" s="1"/>
  <c r="Y514" i="8" s="1"/>
  <c r="V514" i="8"/>
  <c r="U515" i="8"/>
  <c r="W95" i="7"/>
  <c r="X95" i="7" s="1"/>
  <c r="Y95" i="7" s="1"/>
  <c r="V95" i="7"/>
  <c r="V567" i="12"/>
  <c r="W567" i="12"/>
  <c r="X567" i="12" s="1"/>
  <c r="Y567" i="12" s="1"/>
  <c r="U568" i="12"/>
  <c r="V483" i="11"/>
  <c r="W483" i="11"/>
  <c r="X483" i="11" s="1"/>
  <c r="Y483" i="11" s="1"/>
  <c r="U484" i="11"/>
  <c r="V486" i="12"/>
  <c r="V487" i="12" s="1"/>
  <c r="W486" i="12"/>
  <c r="X486" i="12" s="1"/>
  <c r="Y486" i="12" s="1"/>
  <c r="Y487" i="12" s="1"/>
  <c r="V569" i="13"/>
  <c r="W569" i="13"/>
  <c r="X569" i="13" s="1"/>
  <c r="Y569" i="13" s="1"/>
  <c r="U570" i="13"/>
  <c r="V565" i="11"/>
  <c r="W565" i="11"/>
  <c r="X565" i="11" s="1"/>
  <c r="Y565" i="11" s="1"/>
  <c r="U566" i="11"/>
  <c r="U515" i="7" l="1"/>
  <c r="V514" i="7"/>
  <c r="W514" i="7"/>
  <c r="X514" i="7" s="1"/>
  <c r="Y514" i="7" s="1"/>
  <c r="W545" i="10"/>
  <c r="X545" i="10" s="1"/>
  <c r="Y545" i="10" s="1"/>
  <c r="V545" i="10"/>
  <c r="U546" i="10"/>
  <c r="W530" i="9"/>
  <c r="X530" i="9" s="1"/>
  <c r="Y530" i="9" s="1"/>
  <c r="V530" i="9"/>
  <c r="U531" i="9"/>
  <c r="W515" i="8"/>
  <c r="X515" i="8" s="1"/>
  <c r="Y515" i="8" s="1"/>
  <c r="V515" i="8"/>
  <c r="U516" i="8"/>
  <c r="V96" i="7"/>
  <c r="W96" i="7"/>
  <c r="X96" i="7" s="1"/>
  <c r="Y96" i="7" s="1"/>
  <c r="V570" i="13"/>
  <c r="W570" i="13"/>
  <c r="X570" i="13" s="1"/>
  <c r="Y570" i="13" s="1"/>
  <c r="U571" i="13"/>
  <c r="W484" i="11"/>
  <c r="X484" i="11" s="1"/>
  <c r="Y484" i="11" s="1"/>
  <c r="V484" i="11"/>
  <c r="U485" i="11"/>
  <c r="W568" i="12"/>
  <c r="X568" i="12" s="1"/>
  <c r="Y568" i="12" s="1"/>
  <c r="V568" i="12"/>
  <c r="U569" i="12"/>
  <c r="W566" i="11"/>
  <c r="X566" i="11" s="1"/>
  <c r="Y566" i="11" s="1"/>
  <c r="V566" i="11"/>
  <c r="U567" i="11"/>
  <c r="U516" i="7" l="1"/>
  <c r="V515" i="7"/>
  <c r="W515" i="7"/>
  <c r="X515" i="7" s="1"/>
  <c r="Y515" i="7" s="1"/>
  <c r="W546" i="10"/>
  <c r="X546" i="10" s="1"/>
  <c r="Y546" i="10" s="1"/>
  <c r="V546" i="10"/>
  <c r="U547" i="10"/>
  <c r="W531" i="9"/>
  <c r="X531" i="9" s="1"/>
  <c r="Y531" i="9" s="1"/>
  <c r="V531" i="9"/>
  <c r="U532" i="9"/>
  <c r="W516" i="8"/>
  <c r="X516" i="8" s="1"/>
  <c r="Y516" i="8" s="1"/>
  <c r="Y517" i="8" s="1"/>
  <c r="V516" i="8"/>
  <c r="V517" i="8" s="1"/>
  <c r="W97" i="7"/>
  <c r="X97" i="7" s="1"/>
  <c r="Y97" i="7" s="1"/>
  <c r="V97" i="7"/>
  <c r="V567" i="11"/>
  <c r="W567" i="11"/>
  <c r="X567" i="11" s="1"/>
  <c r="Y567" i="11" s="1"/>
  <c r="U568" i="11"/>
  <c r="W569" i="12"/>
  <c r="X569" i="12" s="1"/>
  <c r="Y569" i="12" s="1"/>
  <c r="V569" i="12"/>
  <c r="U570" i="12"/>
  <c r="W571" i="13"/>
  <c r="X571" i="13" s="1"/>
  <c r="Y571" i="13" s="1"/>
  <c r="V571" i="13"/>
  <c r="U572" i="13"/>
  <c r="W485" i="11"/>
  <c r="X485" i="11" s="1"/>
  <c r="Y485" i="11" s="1"/>
  <c r="V485" i="11"/>
  <c r="U486" i="11"/>
  <c r="V516" i="7" l="1"/>
  <c r="V517" i="7" s="1"/>
  <c r="W516" i="7"/>
  <c r="X516" i="7" s="1"/>
  <c r="Y516" i="7" s="1"/>
  <c r="Y517" i="7" s="1"/>
  <c r="W547" i="10"/>
  <c r="X547" i="10" s="1"/>
  <c r="Y547" i="10" s="1"/>
  <c r="V547" i="10"/>
  <c r="U548" i="10"/>
  <c r="W532" i="9"/>
  <c r="X532" i="9" s="1"/>
  <c r="Y532" i="9" s="1"/>
  <c r="V532" i="9"/>
  <c r="U533" i="9"/>
  <c r="V98" i="7"/>
  <c r="W98" i="7"/>
  <c r="X98" i="7" s="1"/>
  <c r="Y98" i="7" s="1"/>
  <c r="W486" i="11"/>
  <c r="X486" i="11" s="1"/>
  <c r="Y486" i="11" s="1"/>
  <c r="Y487" i="11" s="1"/>
  <c r="V486" i="11"/>
  <c r="V487" i="11" s="1"/>
  <c r="V572" i="13"/>
  <c r="W572" i="13"/>
  <c r="X572" i="13" s="1"/>
  <c r="Y572" i="13" s="1"/>
  <c r="U573" i="13"/>
  <c r="V570" i="12"/>
  <c r="W570" i="12"/>
  <c r="X570" i="12" s="1"/>
  <c r="Y570" i="12" s="1"/>
  <c r="U571" i="12"/>
  <c r="W568" i="11"/>
  <c r="X568" i="11" s="1"/>
  <c r="Y568" i="11" s="1"/>
  <c r="V568" i="11"/>
  <c r="U569" i="11"/>
  <c r="W548" i="10" l="1"/>
  <c r="X548" i="10" s="1"/>
  <c r="Y548" i="10" s="1"/>
  <c r="V548" i="10"/>
  <c r="U549" i="10"/>
  <c r="V533" i="9"/>
  <c r="W533" i="9"/>
  <c r="X533" i="9" s="1"/>
  <c r="Y533" i="9" s="1"/>
  <c r="U534" i="9"/>
  <c r="W99" i="7"/>
  <c r="X99" i="7" s="1"/>
  <c r="Y99" i="7" s="1"/>
  <c r="V99" i="7"/>
  <c r="V569" i="11"/>
  <c r="W569" i="11"/>
  <c r="X569" i="11" s="1"/>
  <c r="Y569" i="11" s="1"/>
  <c r="U570" i="11"/>
  <c r="W571" i="12"/>
  <c r="X571" i="12" s="1"/>
  <c r="Y571" i="12" s="1"/>
  <c r="V571" i="12"/>
  <c r="U572" i="12"/>
  <c r="V573" i="13"/>
  <c r="W573" i="13"/>
  <c r="X573" i="13" s="1"/>
  <c r="Y573" i="13" s="1"/>
  <c r="U574" i="13"/>
  <c r="V549" i="10" l="1"/>
  <c r="W549" i="10"/>
  <c r="X549" i="10" s="1"/>
  <c r="Y549" i="10" s="1"/>
  <c r="U550" i="10"/>
  <c r="W534" i="9"/>
  <c r="X534" i="9" s="1"/>
  <c r="Y534" i="9" s="1"/>
  <c r="Y535" i="9" s="1"/>
  <c r="V534" i="9"/>
  <c r="V535" i="9" s="1"/>
  <c r="V100" i="7"/>
  <c r="W100" i="7"/>
  <c r="X100" i="7" s="1"/>
  <c r="Y100" i="7" s="1"/>
  <c r="W572" i="12"/>
  <c r="X572" i="12" s="1"/>
  <c r="Y572" i="12" s="1"/>
  <c r="V572" i="12"/>
  <c r="U573" i="12"/>
  <c r="W574" i="13"/>
  <c r="X574" i="13" s="1"/>
  <c r="Y574" i="13" s="1"/>
  <c r="V574" i="13"/>
  <c r="U575" i="13"/>
  <c r="W570" i="11"/>
  <c r="X570" i="11" s="1"/>
  <c r="Y570" i="11" s="1"/>
  <c r="V570" i="11"/>
  <c r="U571" i="11"/>
  <c r="W550" i="10" l="1"/>
  <c r="X550" i="10" s="1"/>
  <c r="Y550" i="10" s="1"/>
  <c r="V550" i="10"/>
  <c r="U551" i="10"/>
  <c r="V101" i="7"/>
  <c r="W101" i="7"/>
  <c r="X101" i="7" s="1"/>
  <c r="Y101" i="7" s="1"/>
  <c r="V571" i="11"/>
  <c r="W571" i="11"/>
  <c r="X571" i="11" s="1"/>
  <c r="Y571" i="11" s="1"/>
  <c r="U572" i="11"/>
  <c r="W573" i="12"/>
  <c r="X573" i="12" s="1"/>
  <c r="Y573" i="12" s="1"/>
  <c r="V573" i="12"/>
  <c r="U574" i="12"/>
  <c r="W575" i="13"/>
  <c r="X575" i="13" s="1"/>
  <c r="Y575" i="13" s="1"/>
  <c r="V575" i="13"/>
  <c r="U576" i="13"/>
  <c r="W551" i="10" l="1"/>
  <c r="X551" i="10" s="1"/>
  <c r="Y551" i="10" s="1"/>
  <c r="V551" i="10"/>
  <c r="U552" i="10"/>
  <c r="V102" i="7"/>
  <c r="W102" i="7"/>
  <c r="X102" i="7" s="1"/>
  <c r="Y102" i="7" s="1"/>
  <c r="V574" i="12"/>
  <c r="W574" i="12"/>
  <c r="X574" i="12" s="1"/>
  <c r="Y574" i="12" s="1"/>
  <c r="U575" i="12"/>
  <c r="W572" i="11"/>
  <c r="X572" i="11" s="1"/>
  <c r="Y572" i="11" s="1"/>
  <c r="V572" i="11"/>
  <c r="U573" i="11"/>
  <c r="W576" i="13"/>
  <c r="X576" i="13" s="1"/>
  <c r="Y576" i="13" s="1"/>
  <c r="V576" i="13"/>
  <c r="U577" i="13"/>
  <c r="W552" i="10" l="1"/>
  <c r="X552" i="10" s="1"/>
  <c r="Y552" i="10" s="1"/>
  <c r="Y553" i="10" s="1"/>
  <c r="V552" i="10"/>
  <c r="V553" i="10" s="1"/>
  <c r="V103" i="7"/>
  <c r="W103" i="7"/>
  <c r="X103" i="7" s="1"/>
  <c r="Y103" i="7" s="1"/>
  <c r="V575" i="12"/>
  <c r="W575" i="12"/>
  <c r="X575" i="12" s="1"/>
  <c r="Y575" i="12" s="1"/>
  <c r="U576" i="12"/>
  <c r="V577" i="13"/>
  <c r="W577" i="13"/>
  <c r="X577" i="13" s="1"/>
  <c r="Y577" i="13" s="1"/>
  <c r="U578" i="13"/>
  <c r="V573" i="11"/>
  <c r="W573" i="11"/>
  <c r="X573" i="11" s="1"/>
  <c r="Y573" i="11" s="1"/>
  <c r="U574" i="11"/>
  <c r="W104" i="7" l="1"/>
  <c r="X104" i="7" s="1"/>
  <c r="Y104" i="7" s="1"/>
  <c r="V104" i="7"/>
  <c r="W578" i="13"/>
  <c r="X578" i="13" s="1"/>
  <c r="Y578" i="13" s="1"/>
  <c r="V578" i="13"/>
  <c r="U579" i="13"/>
  <c r="W576" i="12"/>
  <c r="X576" i="12" s="1"/>
  <c r="Y576" i="12" s="1"/>
  <c r="V576" i="12"/>
  <c r="U577" i="12"/>
  <c r="W574" i="11"/>
  <c r="X574" i="11" s="1"/>
  <c r="Y574" i="11" s="1"/>
  <c r="V574" i="11"/>
  <c r="U575" i="11"/>
  <c r="W105" i="7" l="1"/>
  <c r="X105" i="7" s="1"/>
  <c r="Y105" i="7" s="1"/>
  <c r="V105" i="7"/>
  <c r="W575" i="11"/>
  <c r="X575" i="11" s="1"/>
  <c r="Y575" i="11" s="1"/>
  <c r="V575" i="11"/>
  <c r="U576" i="11"/>
  <c r="V579" i="13"/>
  <c r="V580" i="13" s="1"/>
  <c r="W579" i="13"/>
  <c r="X579" i="13" s="1"/>
  <c r="Y579" i="13" s="1"/>
  <c r="Y580" i="13" s="1"/>
  <c r="V577" i="12"/>
  <c r="W577" i="12"/>
  <c r="X577" i="12" s="1"/>
  <c r="Y577" i="12" s="1"/>
  <c r="U578" i="12"/>
  <c r="V106" i="7" l="1"/>
  <c r="W106" i="7"/>
  <c r="X106" i="7" s="1"/>
  <c r="Y106" i="7" s="1"/>
  <c r="V578" i="12"/>
  <c r="W578" i="12"/>
  <c r="X578" i="12" s="1"/>
  <c r="Y578" i="12" s="1"/>
  <c r="U579" i="12"/>
  <c r="W576" i="11"/>
  <c r="X576" i="11" s="1"/>
  <c r="Y576" i="11" s="1"/>
  <c r="V576" i="11"/>
  <c r="U577" i="11"/>
  <c r="V107" i="7" l="1"/>
  <c r="W107" i="7"/>
  <c r="X107" i="7" s="1"/>
  <c r="Y107" i="7" s="1"/>
  <c r="V579" i="12"/>
  <c r="V580" i="12" s="1"/>
  <c r="W579" i="12"/>
  <c r="X579" i="12" s="1"/>
  <c r="Y579" i="12" s="1"/>
  <c r="Y580" i="12" s="1"/>
  <c r="V577" i="11"/>
  <c r="W577" i="11"/>
  <c r="X577" i="11" s="1"/>
  <c r="Y577" i="11" s="1"/>
  <c r="U578" i="11"/>
  <c r="V108" i="7" l="1"/>
  <c r="W108" i="7"/>
  <c r="X108" i="7" s="1"/>
  <c r="Y108" i="7" s="1"/>
  <c r="W578" i="11"/>
  <c r="X578" i="11" s="1"/>
  <c r="Y578" i="11" s="1"/>
  <c r="V578" i="11"/>
  <c r="U579" i="11"/>
  <c r="V109" i="7" l="1"/>
  <c r="W109" i="7"/>
  <c r="X109" i="7" s="1"/>
  <c r="Y109" i="7" s="1"/>
  <c r="W579" i="11"/>
  <c r="X579" i="11" s="1"/>
  <c r="Y579" i="11" s="1"/>
  <c r="Y580" i="11" s="1"/>
  <c r="V579" i="11"/>
  <c r="V580" i="11" s="1"/>
  <c r="V110" i="7" l="1"/>
  <c r="W110" i="7"/>
  <c r="X110" i="7" s="1"/>
  <c r="Y110" i="7" s="1"/>
  <c r="V111" i="7" l="1"/>
  <c r="W111" i="7"/>
  <c r="X111" i="7" s="1"/>
  <c r="Y111" i="7" s="1"/>
  <c r="W112" i="7" l="1"/>
  <c r="X112" i="7" s="1"/>
  <c r="Y112" i="7" s="1"/>
  <c r="V112" i="7"/>
  <c r="W113" i="7" l="1"/>
  <c r="X113" i="7" s="1"/>
  <c r="Y113" i="7" s="1"/>
  <c r="V113" i="7"/>
  <c r="V114" i="7" l="1"/>
  <c r="W114" i="7"/>
  <c r="X114" i="7" s="1"/>
  <c r="Y114" i="7" s="1"/>
  <c r="V115" i="7" l="1"/>
  <c r="W115" i="7"/>
  <c r="X115" i="7" s="1"/>
  <c r="Y115" i="7" s="1"/>
  <c r="V116" i="7" l="1"/>
  <c r="W116" i="7"/>
  <c r="X116" i="7" s="1"/>
  <c r="Y116" i="7" s="1"/>
  <c r="W117" i="7" l="1"/>
  <c r="X117" i="7" s="1"/>
  <c r="Y117" i="7" s="1"/>
  <c r="V117" i="7"/>
  <c r="V118" i="7" l="1"/>
  <c r="W118" i="7"/>
  <c r="X118" i="7" s="1"/>
  <c r="Y118" i="7" s="1"/>
  <c r="V119" i="7" l="1"/>
  <c r="W119" i="7"/>
  <c r="X119" i="7" s="1"/>
  <c r="Y119" i="7" s="1"/>
  <c r="W120" i="7" l="1"/>
  <c r="X120" i="7" s="1"/>
  <c r="Y120" i="7" s="1"/>
  <c r="V120" i="7"/>
  <c r="W121" i="7" l="1"/>
  <c r="X121" i="7" s="1"/>
  <c r="Y121" i="7" s="1"/>
  <c r="V121" i="7"/>
  <c r="V122" i="7" l="1"/>
  <c r="W122" i="7"/>
  <c r="X122" i="7" s="1"/>
  <c r="Y122" i="7" s="1"/>
  <c r="V123" i="7" l="1"/>
  <c r="W123" i="7"/>
  <c r="X123" i="7" s="1"/>
  <c r="Y123" i="7" s="1"/>
  <c r="V124" i="7" l="1"/>
  <c r="W124" i="7"/>
  <c r="X124" i="7" s="1"/>
  <c r="Y124" i="7" s="1"/>
  <c r="V125" i="7" l="1"/>
  <c r="W125" i="7"/>
  <c r="X125" i="7" s="1"/>
  <c r="Y125" i="7" s="1"/>
  <c r="V126" i="7" l="1"/>
  <c r="V127" i="7" s="1"/>
  <c r="W126" i="7"/>
  <c r="X126" i="7" s="1"/>
  <c r="Y126" i="7" s="1"/>
  <c r="Y127" i="7" s="1"/>
</calcChain>
</file>

<file path=xl/sharedStrings.xml><?xml version="1.0" encoding="utf-8"?>
<sst xmlns="http://schemas.openxmlformats.org/spreadsheetml/2006/main" count="16321" uniqueCount="984">
  <si>
    <t>对应大类</t>
  </si>
  <si>
    <t>道具价值</t>
  </si>
  <si>
    <t>价值比例</t>
  </si>
  <si>
    <t>产出概率</t>
  </si>
  <si>
    <t>权重值</t>
  </si>
  <si>
    <t>坦克</t>
  </si>
  <si>
    <t>雷诺FT</t>
  </si>
  <si>
    <t>二号</t>
  </si>
  <si>
    <t>Puma</t>
  </si>
  <si>
    <t>35(t)</t>
  </si>
  <si>
    <t>十字军</t>
  </si>
  <si>
    <t>AMX-13</t>
  </si>
  <si>
    <t>霞飞</t>
  </si>
  <si>
    <t>M-41</t>
  </si>
  <si>
    <t>BMP-3</t>
  </si>
  <si>
    <t>59式</t>
  </si>
  <si>
    <t>Stuart</t>
  </si>
  <si>
    <t>T-34</t>
  </si>
  <si>
    <t>彗星</t>
  </si>
  <si>
    <t>四号</t>
  </si>
  <si>
    <t>玛蒂尔达</t>
  </si>
  <si>
    <t>谢尔曼</t>
  </si>
  <si>
    <t>黑豹</t>
  </si>
  <si>
    <t>M-48</t>
  </si>
  <si>
    <t>潘兴</t>
  </si>
  <si>
    <t>IS-4</t>
  </si>
  <si>
    <t>B-1</t>
  </si>
  <si>
    <t>KV-1</t>
  </si>
  <si>
    <t>丘吉尔</t>
  </si>
  <si>
    <t>虎式</t>
  </si>
  <si>
    <t>KV-2</t>
  </si>
  <si>
    <t>T-32</t>
  </si>
  <si>
    <t>百夫长</t>
  </si>
  <si>
    <t>征服者</t>
  </si>
  <si>
    <t>挑战者</t>
  </si>
  <si>
    <t>M1A2</t>
  </si>
  <si>
    <t>抽取个数</t>
  </si>
  <si>
    <t>T2低轻贴三</t>
  </si>
  <si>
    <t>T2低中贴三</t>
  </si>
  <si>
    <t>T2低重贴三</t>
  </si>
  <si>
    <t>T2中轻贴三</t>
  </si>
  <si>
    <t>T2中中贴三</t>
  </si>
  <si>
    <t>T2中重贴三</t>
  </si>
  <si>
    <t>T3低轻贴三</t>
  </si>
  <si>
    <t>T3低中贴三</t>
  </si>
  <si>
    <t>T3低重贴三</t>
  </si>
  <si>
    <t>T3低轻图三</t>
  </si>
  <si>
    <t>T3低中图三</t>
  </si>
  <si>
    <t>T3低重图三</t>
  </si>
  <si>
    <t>T3低轻贴半</t>
  </si>
  <si>
    <t>T3低中贴半</t>
  </si>
  <si>
    <t>T3低重贴半</t>
  </si>
  <si>
    <t>T3低轻图半</t>
  </si>
  <si>
    <t>T3低中图半</t>
  </si>
  <si>
    <t>T3低重图半</t>
  </si>
  <si>
    <t>T3中轻贴三</t>
  </si>
  <si>
    <t>T3中中贴三</t>
  </si>
  <si>
    <t>T3中重贴三</t>
  </si>
  <si>
    <t>T3中轻图三</t>
  </si>
  <si>
    <t>T3中中图三</t>
  </si>
  <si>
    <t>T3中重图三</t>
  </si>
  <si>
    <t>T3中轻贴半</t>
  </si>
  <si>
    <t>T3中中贴半</t>
  </si>
  <si>
    <t>T3中重贴半</t>
  </si>
  <si>
    <t>T3中轻图半</t>
  </si>
  <si>
    <t>T3中中图半</t>
  </si>
  <si>
    <t>T3中重图半</t>
  </si>
  <si>
    <t>T3高轻贴三</t>
  </si>
  <si>
    <t>T3高中贴三</t>
  </si>
  <si>
    <t>T3高重贴三</t>
  </si>
  <si>
    <t>T3高轻图三</t>
  </si>
  <si>
    <t>T3高中图三</t>
  </si>
  <si>
    <t>T3高重图三</t>
  </si>
  <si>
    <t>T4低轻贴三</t>
  </si>
  <si>
    <t>T4低中贴三</t>
  </si>
  <si>
    <t>T4低重贴三</t>
  </si>
  <si>
    <t>T4低轻图三</t>
  </si>
  <si>
    <t>T4低中图三</t>
  </si>
  <si>
    <t>T4低重图三</t>
  </si>
  <si>
    <t>T4中轻贴三</t>
  </si>
  <si>
    <t>T4中中贴三</t>
  </si>
  <si>
    <t>T3高轻贴半</t>
  </si>
  <si>
    <t>T4中重贴三</t>
  </si>
  <si>
    <t>T3高中贴半</t>
  </si>
  <si>
    <t>T4中轻图三</t>
  </si>
  <si>
    <t>T3高重贴半</t>
  </si>
  <si>
    <t>T4中中图三</t>
  </si>
  <si>
    <t>T3高轻图半</t>
  </si>
  <si>
    <t>T4中重图三</t>
  </si>
  <si>
    <t>T3高中图半</t>
  </si>
  <si>
    <t>T3高重图半</t>
  </si>
  <si>
    <t>T4高轻贴三</t>
  </si>
  <si>
    <t>T4高中贴三</t>
  </si>
  <si>
    <t>T4高重贴三</t>
  </si>
  <si>
    <t>T4高轻图三</t>
  </si>
  <si>
    <t>T4高中图三</t>
  </si>
  <si>
    <t>T4高重图三</t>
  </si>
  <si>
    <t>T4低轻贴半</t>
  </si>
  <si>
    <t>T4低中贴半</t>
  </si>
  <si>
    <t>T4低重贴半</t>
  </si>
  <si>
    <t>T4低轻图半</t>
  </si>
  <si>
    <t>T4低中图半</t>
  </si>
  <si>
    <t>T4低重图半</t>
  </si>
  <si>
    <t>T5低轻贴三</t>
  </si>
  <si>
    <t>T5低中贴三</t>
  </si>
  <si>
    <t>T5低重贴三</t>
  </si>
  <si>
    <t>T5低轻图三</t>
  </si>
  <si>
    <t>T5低中图三</t>
  </si>
  <si>
    <t>T5低重图三</t>
  </si>
  <si>
    <t>T4中轻贴半</t>
  </si>
  <si>
    <t>T4中中贴半</t>
  </si>
  <si>
    <t>T4中重贴半</t>
  </si>
  <si>
    <t>T4中轻图半</t>
  </si>
  <si>
    <t>T4中中图半</t>
  </si>
  <si>
    <t>T4中重图半</t>
  </si>
  <si>
    <t>T4高轻贴半</t>
  </si>
  <si>
    <t>T4高中贴半</t>
  </si>
  <si>
    <t>T4高重贴半</t>
  </si>
  <si>
    <t>T4高轻图半</t>
  </si>
  <si>
    <t>T4高中图半</t>
  </si>
  <si>
    <t>T4高重图半</t>
  </si>
  <si>
    <t>宝箱名称</t>
  </si>
  <si>
    <t>活跃小箱</t>
  </si>
  <si>
    <t>活跃中箱</t>
  </si>
  <si>
    <t>活跃大箱</t>
  </si>
  <si>
    <t>活跃巨箱</t>
  </si>
  <si>
    <t>出售宝箱1</t>
  </si>
  <si>
    <t>出售宝箱2</t>
  </si>
  <si>
    <t>出售宝箱3</t>
  </si>
  <si>
    <t>出售宝箱4</t>
  </si>
  <si>
    <t>军费价值</t>
  </si>
  <si>
    <t>抽取价值</t>
  </si>
  <si>
    <t>抽取次数</t>
  </si>
  <si>
    <t>联赛等级</t>
  </si>
  <si>
    <t>产出军费</t>
  </si>
  <si>
    <t>道具名称</t>
  </si>
  <si>
    <t>坦克碎片</t>
  </si>
  <si>
    <t>低材料</t>
  </si>
  <si>
    <t>中材料</t>
  </si>
  <si>
    <t>货币名称</t>
    <phoneticPr fontId="12" type="noConversion"/>
  </si>
  <si>
    <t>货币ID</t>
    <phoneticPr fontId="12" type="noConversion"/>
  </si>
  <si>
    <t>钻石</t>
  </si>
  <si>
    <t>军费</t>
  </si>
  <si>
    <t>经验</t>
  </si>
  <si>
    <t>钥匙</t>
  </si>
  <si>
    <t>联赛积分</t>
  </si>
  <si>
    <t>军团贡献值</t>
  </si>
  <si>
    <t>活跃值</t>
  </si>
  <si>
    <t>坦克名称</t>
    <phoneticPr fontId="12" type="noConversion"/>
  </si>
  <si>
    <t>坦克ID</t>
    <phoneticPr fontId="12" type="noConversion"/>
  </si>
  <si>
    <t>碎片ID</t>
    <phoneticPr fontId="12" type="noConversion"/>
  </si>
  <si>
    <t>售卖ID</t>
    <phoneticPr fontId="12" type="noConversion"/>
  </si>
  <si>
    <t>道具ID</t>
    <phoneticPr fontId="12" type="noConversion"/>
  </si>
  <si>
    <t>T2低轻贴永</t>
  </si>
  <si>
    <t>T2低中贴永</t>
  </si>
  <si>
    <t>T2低重贴永</t>
  </si>
  <si>
    <t>T2中轻贴永</t>
  </si>
  <si>
    <t>T2中中贴永</t>
  </si>
  <si>
    <t>T2中重贴永</t>
  </si>
  <si>
    <t>T2低轻图三</t>
  </si>
  <si>
    <t>T2低中图三</t>
  </si>
  <si>
    <t>T2低重图三</t>
  </si>
  <si>
    <t>T2低轻图永</t>
  </si>
  <si>
    <t>T2低中图永</t>
  </si>
  <si>
    <t>T2低重图永</t>
  </si>
  <si>
    <t>T2中轻图三</t>
  </si>
  <si>
    <t>T2中中图三</t>
  </si>
  <si>
    <t>T2中重图三</t>
  </si>
  <si>
    <t>T2中轻图永</t>
  </si>
  <si>
    <t>T2中中图永</t>
  </si>
  <si>
    <t>T2中重图永</t>
  </si>
  <si>
    <t>T3低轻贴永</t>
  </si>
  <si>
    <t>T3低中贴永</t>
  </si>
  <si>
    <t>T3低重贴永</t>
  </si>
  <si>
    <t>T3低轻图永</t>
  </si>
  <si>
    <t>T3低中图永</t>
  </si>
  <si>
    <t>T3低重图永</t>
  </si>
  <si>
    <t>T3中轻贴永</t>
  </si>
  <si>
    <t>T3中中贴永</t>
  </si>
  <si>
    <t>T3中重贴永</t>
  </si>
  <si>
    <t>T3中轻图永</t>
  </si>
  <si>
    <t>T3中中图永</t>
  </si>
  <si>
    <t>T3中重图永</t>
  </si>
  <si>
    <t>T3高轻贴永</t>
  </si>
  <si>
    <t>T3高中贴永</t>
  </si>
  <si>
    <t>T3高重贴永</t>
  </si>
  <si>
    <t>T3高轻图永</t>
  </si>
  <si>
    <t>T3高中图永</t>
  </si>
  <si>
    <t>T3高重图永</t>
  </si>
  <si>
    <t>T4低轻贴永</t>
  </si>
  <si>
    <t>T4低中贴永</t>
  </si>
  <si>
    <t>T4低重贴永</t>
  </si>
  <si>
    <t>T4低轻图永</t>
  </si>
  <si>
    <t>T4低中图永</t>
  </si>
  <si>
    <t>T4低重图永</t>
  </si>
  <si>
    <t>T4中轻贴永</t>
  </si>
  <si>
    <t>T4中中贴永</t>
  </si>
  <si>
    <t>T4中重贴永</t>
  </si>
  <si>
    <t>T4中轻图永</t>
  </si>
  <si>
    <t>T4中中图永</t>
  </si>
  <si>
    <t>T4中重图永</t>
  </si>
  <si>
    <t>T4高轻贴永</t>
  </si>
  <si>
    <t>T4高中贴永</t>
  </si>
  <si>
    <t>T4高重贴永</t>
  </si>
  <si>
    <t>T4高轻图永</t>
  </si>
  <si>
    <t>T4高中图永</t>
  </si>
  <si>
    <t>T4高重图永</t>
  </si>
  <si>
    <t>T5低轻贴半</t>
  </si>
  <si>
    <t>T5低中贴半</t>
  </si>
  <si>
    <t>T5低重贴半</t>
  </si>
  <si>
    <t>T5低轻贴永</t>
  </si>
  <si>
    <t>T5低中贴永</t>
  </si>
  <si>
    <t>T5低重贴永</t>
  </si>
  <si>
    <t>T5低轻图半</t>
  </si>
  <si>
    <t>T5低中图半</t>
  </si>
  <si>
    <t>T5低重图半</t>
  </si>
  <si>
    <t>T5低轻图永</t>
  </si>
  <si>
    <t>T5低中图永</t>
  </si>
  <si>
    <t>T5低重图永</t>
  </si>
  <si>
    <t>道具ID</t>
  </si>
  <si>
    <t>道具ID</t>
    <phoneticPr fontId="12" type="noConversion"/>
  </si>
  <si>
    <t>高材料</t>
  </si>
  <si>
    <t>道具类型</t>
    <phoneticPr fontId="12" type="noConversion"/>
  </si>
  <si>
    <t>科技点</t>
    <phoneticPr fontId="12" type="noConversion"/>
  </si>
  <si>
    <t>道具组</t>
    <phoneticPr fontId="12" type="noConversion"/>
  </si>
  <si>
    <t>权重组</t>
    <phoneticPr fontId="12" type="noConversion"/>
  </si>
  <si>
    <t>数量组</t>
    <phoneticPr fontId="12" type="noConversion"/>
  </si>
  <si>
    <t>对应坦克</t>
    <phoneticPr fontId="12" type="noConversion"/>
  </si>
  <si>
    <t>[1800]</t>
  </si>
  <si>
    <t>[1500]</t>
  </si>
  <si>
    <t>[2100]</t>
  </si>
  <si>
    <t>[1900]</t>
  </si>
  <si>
    <t>[3000]</t>
  </si>
  <si>
    <t>[3300]</t>
  </si>
  <si>
    <t>掉落个数1</t>
    <phoneticPr fontId="12" type="noConversion"/>
  </si>
  <si>
    <t>掉落个数2</t>
  </si>
  <si>
    <t>显示为</t>
    <phoneticPr fontId="12" type="noConversion"/>
  </si>
  <si>
    <t>货币</t>
    <phoneticPr fontId="12" type="noConversion"/>
  </si>
  <si>
    <t>奖励名称</t>
    <phoneticPr fontId="12" type="noConversion"/>
  </si>
  <si>
    <t>T1坦克</t>
  </si>
  <si>
    <t>T2坦克</t>
  </si>
  <si>
    <t>T3坦克</t>
  </si>
  <si>
    <t>T4坦克</t>
  </si>
  <si>
    <t>T5坦克</t>
  </si>
  <si>
    <t>显示为</t>
    <phoneticPr fontId="12" type="noConversion"/>
  </si>
  <si>
    <t>权重和</t>
    <phoneticPr fontId="12" type="noConversion"/>
  </si>
  <si>
    <t>掉落概率</t>
    <phoneticPr fontId="12" type="noConversion"/>
  </si>
  <si>
    <t>[6000]</t>
  </si>
  <si>
    <t>[12000]</t>
  </si>
  <si>
    <t>T1坦克碎片</t>
  </si>
  <si>
    <t>T2坦克碎片</t>
  </si>
  <si>
    <t>T2贴图</t>
  </si>
  <si>
    <t>T3坦克碎片</t>
  </si>
  <si>
    <t>T3贴图</t>
  </si>
  <si>
    <t>T4坦克碎片</t>
  </si>
  <si>
    <t>T4贴图</t>
  </si>
  <si>
    <r>
      <t>C</t>
    </r>
    <r>
      <rPr>
        <sz val="9"/>
        <color theme="1"/>
        <rFont val="微软雅黑"/>
        <family val="2"/>
        <charset val="134"/>
      </rPr>
      <t>HEST_ITEM_TYPE_T1_SHARD</t>
    </r>
    <phoneticPr fontId="12" type="noConversion"/>
  </si>
  <si>
    <r>
      <t>C</t>
    </r>
    <r>
      <rPr>
        <sz val="9"/>
        <color theme="1"/>
        <rFont val="微软雅黑"/>
        <family val="2"/>
        <charset val="134"/>
      </rPr>
      <t>HEST_ITEM_TYPE_T2_SHARD</t>
    </r>
  </si>
  <si>
    <r>
      <t>C</t>
    </r>
    <r>
      <rPr>
        <sz val="9"/>
        <color theme="1"/>
        <rFont val="微软雅黑"/>
        <family val="2"/>
        <charset val="134"/>
      </rPr>
      <t>HEST_ITEM_TYPE_T3_SHARD</t>
    </r>
  </si>
  <si>
    <r>
      <t>C</t>
    </r>
    <r>
      <rPr>
        <sz val="9"/>
        <color theme="1"/>
        <rFont val="微软雅黑"/>
        <family val="2"/>
        <charset val="134"/>
      </rPr>
      <t>HEST_ITEM_TYPE_T4_SHARD</t>
    </r>
  </si>
  <si>
    <t>CHEST_ITEM_TYPE_T1_TANK</t>
    <phoneticPr fontId="12" type="noConversion"/>
  </si>
  <si>
    <t>CHEST_ITEM_TYPE_T2_TANK</t>
  </si>
  <si>
    <t>CHEST_ITEM_TYPE_T3_TANK</t>
  </si>
  <si>
    <t>CHEST_ITEM_TYPE_T4_TANK</t>
  </si>
  <si>
    <t>CHEST_ITEM_TYPE_T2_COAT</t>
    <phoneticPr fontId="12" type="noConversion"/>
  </si>
  <si>
    <t>CHEST_ITEM_TYPE_T3_COAT</t>
  </si>
  <si>
    <t>CHEST_ITEM_TYPE_T4_COAT</t>
  </si>
  <si>
    <t>ii-S-1-T</t>
  </si>
  <si>
    <t>t34-S-1-T</t>
  </si>
  <si>
    <t>kv1-S-1-T</t>
  </si>
  <si>
    <t>ii-S-1-F</t>
  </si>
  <si>
    <t>t34-S-1-F</t>
  </si>
  <si>
    <t>kv1-S-1-F</t>
  </si>
  <si>
    <t>sdkfz234-S-1-T</t>
  </si>
  <si>
    <t>iv-S-1-T</t>
  </si>
  <si>
    <t>churchill-S-1-T</t>
  </si>
  <si>
    <t>sdkfz234-S-1-F</t>
  </si>
  <si>
    <t>iv-S-1-F</t>
  </si>
  <si>
    <t>churchill-S-1-F</t>
  </si>
  <si>
    <t>ii-S-2-T</t>
  </si>
  <si>
    <t>t34-S-2-T</t>
  </si>
  <si>
    <t>kv1-S-2-T</t>
  </si>
  <si>
    <t>ii-S-2-F</t>
  </si>
  <si>
    <t>t34-S-2-F</t>
  </si>
  <si>
    <t>kv1-S-2-F</t>
  </si>
  <si>
    <t>sdkfz234-S-2-T</t>
  </si>
  <si>
    <t>iv-S-2-T</t>
  </si>
  <si>
    <t>churchill-S-2-T</t>
  </si>
  <si>
    <t>sdkfz234-S-2-F</t>
  </si>
  <si>
    <t>iv-S-2-F</t>
  </si>
  <si>
    <t>churchill-S-2-F</t>
  </si>
  <si>
    <t>35t-S-1-T</t>
  </si>
  <si>
    <t>mathilda-S-1-T</t>
  </si>
  <si>
    <t>panzer-v-S-1-T</t>
  </si>
  <si>
    <t>35t-S-1-H</t>
  </si>
  <si>
    <t>mathilda-S-1-H</t>
  </si>
  <si>
    <t>panzer-v-S-1-H</t>
  </si>
  <si>
    <t>35t-S-1-F</t>
  </si>
  <si>
    <t>mathilda-S-1-F</t>
  </si>
  <si>
    <t>panzer-v-S-1-F</t>
  </si>
  <si>
    <t>35t-S-2-T</t>
  </si>
  <si>
    <t>mathilda-S-2-T</t>
  </si>
  <si>
    <t>panzer-v-S-2-T</t>
  </si>
  <si>
    <t>35t-S-2-H</t>
  </si>
  <si>
    <t>mathilda-S-2-H</t>
  </si>
  <si>
    <t>panzer-v-S-2-H</t>
  </si>
  <si>
    <t>35t-S-2-F</t>
  </si>
  <si>
    <t>mathilda-S-2-F</t>
  </si>
  <si>
    <t>panzer-v-S-2-F</t>
  </si>
  <si>
    <t>crusader-S-1-T</t>
  </si>
  <si>
    <t>m4-S-1-T</t>
  </si>
  <si>
    <t>tiger-S-1-T</t>
  </si>
  <si>
    <t>crusader-S-1-H</t>
  </si>
  <si>
    <t>m4-S-1-H</t>
  </si>
  <si>
    <t>tiger-S-1-H</t>
  </si>
  <si>
    <t>crusader-S-1-F</t>
  </si>
  <si>
    <t>m4-S-1-F</t>
  </si>
  <si>
    <t>tiger-S-1-F</t>
  </si>
  <si>
    <t>crusader-S-2-T</t>
  </si>
  <si>
    <t>m4-S-2-T</t>
  </si>
  <si>
    <t>tiger-S-2-T</t>
  </si>
  <si>
    <t>crusader-S-2-H</t>
  </si>
  <si>
    <t>m4-S-2-H</t>
  </si>
  <si>
    <t>tiger-S-2-H</t>
  </si>
  <si>
    <t>crusader-S-2-F</t>
  </si>
  <si>
    <t>m4-S-2-F</t>
  </si>
  <si>
    <t>tiger-S-2-F</t>
  </si>
  <si>
    <t>amx13-S-1-T</t>
  </si>
  <si>
    <t>comet-S-1-T</t>
  </si>
  <si>
    <t>kv2-S-1-T</t>
  </si>
  <si>
    <t>amx13-S-1-H</t>
  </si>
  <si>
    <t>comet-S-1-H</t>
  </si>
  <si>
    <t>kv2-S-1-H</t>
  </si>
  <si>
    <t>amx13-S-1-F</t>
  </si>
  <si>
    <t>comet-S-1-F</t>
  </si>
  <si>
    <t>kv2-S-1-F</t>
  </si>
  <si>
    <t>amx13-S-2-T</t>
  </si>
  <si>
    <t>comet-S-2-T</t>
  </si>
  <si>
    <t>kv2-S-2-T</t>
  </si>
  <si>
    <t>amx13-S-2-H</t>
  </si>
  <si>
    <t>comet-S-2-H</t>
  </si>
  <si>
    <t>kv2-S-2-H</t>
  </si>
  <si>
    <t>amx13-S-2-F</t>
  </si>
  <si>
    <t>comet-S-2-F</t>
  </si>
  <si>
    <t>kv2-S-2-F</t>
  </si>
  <si>
    <t>m24-S-1-T</t>
  </si>
  <si>
    <t>m48-S-1-T</t>
  </si>
  <si>
    <t>fv214-S-1-T</t>
  </si>
  <si>
    <t>m24-S-1-H</t>
  </si>
  <si>
    <t>m48-S-1-H</t>
  </si>
  <si>
    <t>fv214-S-1-H</t>
  </si>
  <si>
    <t>m24-S-1-F</t>
  </si>
  <si>
    <t>m48-S-1-F</t>
  </si>
  <si>
    <t>fv214-S-1-F</t>
  </si>
  <si>
    <t>m24-S-2-T</t>
  </si>
  <si>
    <t>m48-S-2-T</t>
  </si>
  <si>
    <t>fv214-S-2-T</t>
  </si>
  <si>
    <t>m24-S-2-H</t>
  </si>
  <si>
    <t>m48-S-2-H</t>
  </si>
  <si>
    <t>fv214-S-2-H</t>
  </si>
  <si>
    <t>m24-S-2-F</t>
  </si>
  <si>
    <t>m48-S-2-F</t>
  </si>
  <si>
    <t>fv214-S-2-F</t>
  </si>
  <si>
    <t>m41-S-1-T</t>
  </si>
  <si>
    <t>m26-S-1-T</t>
  </si>
  <si>
    <t>is4-S-1-T</t>
  </si>
  <si>
    <t>m41-S-1-H</t>
  </si>
  <si>
    <t>m26-S-1-H</t>
  </si>
  <si>
    <t>is4-S-1-H</t>
  </si>
  <si>
    <t>m41-S-1-F</t>
  </si>
  <si>
    <t>m26-S-1-F</t>
  </si>
  <si>
    <t>is4-S-1-F</t>
  </si>
  <si>
    <t>m41-S-2-T</t>
  </si>
  <si>
    <t>m26-S-2-T</t>
  </si>
  <si>
    <t>is4-S-2-T</t>
  </si>
  <si>
    <t>m41-S-2-H</t>
  </si>
  <si>
    <t>m26-S-2-H</t>
  </si>
  <si>
    <t>is4-S-2-H</t>
  </si>
  <si>
    <t>m41-S-2-F</t>
  </si>
  <si>
    <t>m26-S-2-F</t>
  </si>
  <si>
    <t>is4-S-2-F</t>
  </si>
  <si>
    <t>bmp-3-S-1-T</t>
  </si>
  <si>
    <t>centurion-S-1-T</t>
  </si>
  <si>
    <t>t32-S-1-T</t>
  </si>
  <si>
    <t>bmp-3-S-1-H</t>
  </si>
  <si>
    <t>centurion-S-1-H</t>
  </si>
  <si>
    <t>t32-S-1-H</t>
  </si>
  <si>
    <t>bmp-3-S-1-F</t>
  </si>
  <si>
    <t>centurion-S-1-F</t>
  </si>
  <si>
    <t>t32-S-1-F</t>
  </si>
  <si>
    <t>bmp-3-S-2-T</t>
  </si>
  <si>
    <t>centurion-S-2-T</t>
  </si>
  <si>
    <t>t32-S-2-T</t>
  </si>
  <si>
    <t>bmp-3-S-2-H</t>
  </si>
  <si>
    <t>centurion-S-2-H</t>
  </si>
  <si>
    <t>t32-S-2-H</t>
  </si>
  <si>
    <t>bmp-3-S-2-F</t>
  </si>
  <si>
    <t>centurion-S-2-F</t>
  </si>
  <si>
    <t>t32-S-2-F</t>
  </si>
  <si>
    <t>59-S-1-T</t>
  </si>
  <si>
    <t>challenger1-S-1-T</t>
  </si>
  <si>
    <t>m1a2-S-1-T</t>
  </si>
  <si>
    <t>59-S-1-H</t>
  </si>
  <si>
    <t>challenger1-S-1-H</t>
  </si>
  <si>
    <t>m1a2-S-1-H</t>
  </si>
  <si>
    <t>59-S-1-F</t>
  </si>
  <si>
    <t>challenger1-S-1-F</t>
  </si>
  <si>
    <t>m1a2-S-1-F</t>
  </si>
  <si>
    <t>59-S-2-T</t>
  </si>
  <si>
    <t>challenger1-S-2-T</t>
  </si>
  <si>
    <t>m1a2-S-2-T</t>
  </si>
  <si>
    <t>59-S-2-H</t>
  </si>
  <si>
    <t>challenger1-S-2-H</t>
  </si>
  <si>
    <t>m1a2-S-2-H</t>
  </si>
  <si>
    <t>59-S-2-F</t>
  </si>
  <si>
    <t>challenger1-S-2-F</t>
  </si>
  <si>
    <t>m1a2-S-2-F</t>
  </si>
  <si>
    <t>[51111,52111,53111,104,70101]</t>
  </si>
  <si>
    <t>[2694,2694,2694,833,1038]</t>
  </si>
  <si>
    <t>[(1,5),(1,5),(1,5),(175,525),(1,3)]</t>
  </si>
  <si>
    <t>[CHEST_ITEM_TYPE_T1_SHARD,CHEST_ITEM_TYPE_CURRENCY,CHEST_ITEM_TYPE_MATERIAL]</t>
  </si>
  <si>
    <t>[81.2%,8.4%,10.4%]</t>
  </si>
  <si>
    <t>[51111,52111,53111,51211,52211,53211,104,70101,80101,84303,83102]</t>
  </si>
  <si>
    <t>[951,951,951,856,856,856,1333,1345,639,639,639]</t>
  </si>
  <si>
    <t>[(2,6),(2,6),(2,6),(2,6),(2,6),(2,6),(250,750),(1,3),(1,1),(1,1),(1,1)]</t>
  </si>
  <si>
    <t>[CHEST_ITEM_TYPE_T1_SHARD,CHEST_ITEM_TYPE_T2_SHARD,CHEST_ITEM_TYPE_CURRENCY,CHEST_ITEM_TYPE_MATERIAL,CHEST_ITEM_TYPE_T2_COAT]</t>
  </si>
  <si>
    <t>[28.5%,25.6%,13.3%,13.4%,19.1%]</t>
  </si>
  <si>
    <t>[51211,52211,53211,51221,52221,53221,104,70101,80101,84303,83102,81902,80802,84903]</t>
  </si>
  <si>
    <t>[856,856,856,735,735,735,833,1420,852,852,852,128,128,128]</t>
  </si>
  <si>
    <t>[(2,6),(2,6),(2,6),(1,3),(1,3),(1,3),(350,1050),(1,3),(1,1),(1,1),(1,1),(1,1),(1,1),(1,1)]</t>
  </si>
  <si>
    <t>[CHEST_ITEM_TYPE_T2_SHARD,CHEST_ITEM_TYPE_CURRENCY,CHEST_ITEM_TYPE_MATERIAL,CHEST_ITEM_TYPE_T2_COAT]</t>
  </si>
  <si>
    <t>[47.9%,8.4%,14.2%,29.5%]</t>
  </si>
  <si>
    <t>[51211,52211,53211,51221,52221,53221,104,70101,70102,80101,84303,83102,81902,80802,84903]</t>
  </si>
  <si>
    <t>[978,978,978,834,834,834,833,564,128,852,852,852,128,128,128]</t>
  </si>
  <si>
    <t>[(2,6),(2,6),(2,6),(1,3),(1,3),(1,3),(475,1425),(1,3),(1,1),(1,1),(1,1),(1,1),(1,1),(1,1),(1,1)]</t>
  </si>
  <si>
    <t>[54.9%,8.4%,7.0%,29.7%]</t>
  </si>
  <si>
    <t>[51221,52221,53221,51311,52311,53311,51321,52321,53321,104,70101,70102,81902,80802,84903,83901,82603,81402,83902,82701,81403,83801,82702,81501,83802,82703,81502]</t>
  </si>
  <si>
    <t>[685,685,685,1151,1151,1151,863,863,863,500,799,269,64,32,32,18,18,18,9,9,9,9,9,9,5,5,5]</t>
  </si>
  <si>
    <t>[(1,3),(1,3),(1,3),(1,1),(1,1),(1,1),(1,1),(1,1),(1,1),(675,2025),(1,3),(1,1),(1,1),(1,1),(1,1),(1,1),(1,1),(1,1),(1,1),(1,1),(1,1),(1,1),(1,1),(1,1),(1,1),(1,1),(1,1)]</t>
  </si>
  <si>
    <t>[CHEST_ITEM_TYPE_T2_SHARD,CHEST_ITEM_TYPE_T3_SHARD,CHEST_ITEM_TYPE_CURRENCY,CHEST_ITEM_TYPE_MATERIAL,CHEST_ITEM_TYPE_T2_COAT,CHEST_ITEM_TYPE_T3_COAT]</t>
  </si>
  <si>
    <t>[20.7%,60.9%,5.0%,10.8%,1.3%,1.2%]</t>
  </si>
  <si>
    <t>[51311,52311,53311,51321,52321,53321,104,70101,70102,83901,82603,81402,83902,82701,81403,83801,82702,81501,83802,82703,81502]</t>
  </si>
  <si>
    <t>[850,850,850,1275,1275,1275,500,2769,213,18,18,18,9,9,9,9,9,9,5,5,5]</t>
  </si>
  <si>
    <t>[(1,3),(1,3),(1,3),(1,1),(1,1),(1,1),(925,2775),(1,3),(1,1),(1,1),(1,1),(1,1),(1,1),(1,1),(1,1),(1,1),(1,1),(1,1),(1,1),(1,1),(1,1)]</t>
  </si>
  <si>
    <t>[CHEST_ITEM_TYPE_T3_SHARD,CHEST_ITEM_TYPE_CURRENCY,CHEST_ITEM_TYPE_MATERIAL,CHEST_ITEM_TYPE_T3_COAT]</t>
  </si>
  <si>
    <t>[63.9%,5.0%,29.9%,1.2%]</t>
  </si>
  <si>
    <t>[944,944,944,1417,1417,1417,500,1826,376,18,18,18,9,9,9,9,9,9,5,5,5]</t>
  </si>
  <si>
    <t>[(1,3),(1,3),(1,3),(1,1),(1,1),(1,1),(1300,3900),(1,3),(1,1),(1,1),(1,1),(1,1),(1,1),(1,1),(1,1),(1,1),(1,1),(1,1),(1,1),(1,1),(1,1)]</t>
  </si>
  <si>
    <t>[71.5%,5.0%,22.2%,1.2%]</t>
  </si>
  <si>
    <t>[51311,52311,53311,51321,52321,53321,51411,52411,53411,52421,51431,104,70101,70102,83801,82702,81501,83802,82703,81502,84101,82803,81602,84102,82901,81603,84103,84201]</t>
  </si>
  <si>
    <t>[561,561,561,842,842,842,690,690,690,447,373,333,2138,280,9,9,9,5,5,5,5,5,5,3,3,3,3,2]</t>
  </si>
  <si>
    <t>[(1,3),(1,3),(1,3),(1,1),(1,1),(1,1),(1,1),(1,1),(1,1),(1,1),(1,1),(1825,5475),(1,3),(1,1),(1,1),(1,1),(1,1),(1,1),(1,1),(1,1),(1,1),(1,1),(1,1),(1,1),(1,1),(1,1),(1,1),(1,1)]</t>
  </si>
  <si>
    <t>[CHEST_ITEM_TYPE_T3_SHARD,CHEST_ITEM_TYPE_T4_SHARD,CHEST_ITEM_TYPE_CURRENCY,CHEST_ITEM_TYPE_MATERIAL,CHEST_ITEM_TYPE_T3_COAT,CHEST_ITEM_TYPE_T4_COAT]</t>
  </si>
  <si>
    <t>[42.4%,29.1%,3.4%,24.4%,0.4%,0.3%]</t>
  </si>
  <si>
    <t>[51321,52321,53321,51411,52411,53411,52421,53421,51421,51431,52431,53431,104,70101,70102,84101,82803,81602,84102,82901,81603,84103,82902,81701,84201,82903,81702]</t>
  </si>
  <si>
    <t>[833,833,833,659,659,659,439,439,439,366,366,366,500,2210,298,5,5,5,3,3,3,3,3,3,2,2,2]</t>
  </si>
  <si>
    <t>[(1,1),(1,1),(1,1),(1,1),(1,1),(1,1),(1,1),(1,1),(1,1),(1,1),(1,1),(1,1),(2500,7500),(1,3),(1,1),(1,1),(1,1),(1,1),(1,1),(1,1),(1,1),(1,1),(1,1),(1,1),(1,1),(1,1),(1,1)]</t>
  </si>
  <si>
    <t>[CHEST_ITEM_TYPE_T3_SHARD,CHEST_ITEM_TYPE_T4_SHARD,CHEST_ITEM_TYPE_CURRENCY,CHEST_ITEM_TYPE_MATERIAL,CHEST_ITEM_TYPE_T4_COAT]</t>
  </si>
  <si>
    <t>[25.1%,44.2%,5.0%,25.2%,0.4%]</t>
  </si>
  <si>
    <t>[931,931,931,709,709,709,472,472,472,394,394,394,667,1423,320,5,5,5,3,3,3,3,3,3,2,2,2]</t>
  </si>
  <si>
    <t>[(1,1),(1,1),(1,1),(1,1),(1,1),(1,1),(1,1),(1,1),(1,1),(1,1),(1,1),(1,1),(3600,10800),(1,3),(1,1),(1,1),(1,1),(1,1),(1,1),(1,1),(1,1),(1,1),(1,1),(1,1),(1,1),(1,1),(1,1)]</t>
  </si>
  <si>
    <t>[28.0%,47.4%,6.7%,17.5%,0.4%]</t>
  </si>
  <si>
    <t>[11111,12111,13111,51111,52111,53111,104,70101]</t>
  </si>
  <si>
    <t>[472,472,472,1191,1191,1191,3350,1583]</t>
  </si>
  <si>
    <t>[(1,1),(1,1),(1,1),(2,6),(2,6),(2,6),(250,750),(1,5)]</t>
  </si>
  <si>
    <t>[CHEST_ITEM_TYPE_T1_TANK,CHEST_ITEM_TYPE_T1_SHARD,CHEST_ITEM_TYPE_CURRENCY,CHEST_ITEM_TYPE_MATERIAL]</t>
  </si>
  <si>
    <t>[14.3%,36.0%,33.8%,16.0%]</t>
  </si>
  <si>
    <t>[1029,1029,1029,1029,1029,1029,2080,1646]</t>
  </si>
  <si>
    <t>[(1,1),(1,1),(1,1),(5,15),(5,15),(5,15),(550,1650),(3,11)]</t>
  </si>
  <si>
    <t>[31.2%,31.2%,21.0%,16.6%]</t>
  </si>
  <si>
    <t>[11211,12211,13211,51111,52111,53111,51211,52211,53211,104,70101,80101,84303,83102]</t>
  </si>
  <si>
    <t>[803,803,803,892,892,892,803,803,803,240,1768,160,160,160]</t>
  </si>
  <si>
    <t>[(1,1),(1,1),(1,1),(5,15),(5,15),(5,15),(5,15),(5,15),(5,15),(750,2250),(10,30),(1,1),(1,1),(1,1)]</t>
  </si>
  <si>
    <t>[CHEST_ITEM_TYPE_T2_TANK,CHEST_ITEM_TYPE_T1_SHARD,CHEST_ITEM_TYPE_T2_SHARD,CHEST_ITEM_TYPE_CURRENCY,CHEST_ITEM_TYPE_MATERIAL,CHEST_ITEM_TYPE_T2_COAT]</t>
  </si>
  <si>
    <t>[24.1%,26.8%,24.1%,2.4%,17.7%,4.8%]</t>
  </si>
  <si>
    <t>[11211,12211,13211,11221,12221,13221,51211,52211,53211,51221,52221,53221,104,70101,80101,84303,83102,81902,80802,84903]</t>
  </si>
  <si>
    <t>[649,649,649,139,139,139,649,649,649,696,696,696,1800,1360,80,80,160,48,48,48]</t>
  </si>
  <si>
    <t>[(1,1),(1,1),(1,1),(1,1),(1,1),(1,1),(5,15),(5,15),(5,15),(2,6),(2,6),(2,6),(1050,3150),(10,30),(1,1),(1,1),(1,1),(1,1),(1,1),(1,1)]</t>
  </si>
  <si>
    <t>[CHEST_ITEM_TYPE_T2_TANK,CHEST_ITEM_TYPE_T2_SHARD,CHEST_ITEM_TYPE_CURRENCY,CHEST_ITEM_TYPE_MATERIAL,CHEST_ITEM_TYPE_T2_COAT]</t>
  </si>
  <si>
    <t>[23.6%,40.3%,18.0%,13.6%,4.6%]</t>
  </si>
  <si>
    <t>[11211,12211,13211,11221,12221,13221,51211,52211,53211,51221,52221,53221,104,70101,70102,80101,84303,83102,81902,80802,84903]</t>
  </si>
  <si>
    <t>[710,710,710,151,151,151,474,474,474,505,505,505,1080,1412,480,400,400,400,120,120,120]</t>
  </si>
  <si>
    <t>[(1,1),(1,1),(1,1),(1,1),(1,1),(1,1),(7,23),(7,23),(7,23),(3,9),(3,9),(3,9),(1500,4500),(10,30),(1,1),(1,1),(1,1),(1,1),(1,1),(1,1),(1,1)]</t>
  </si>
  <si>
    <t>[25.7%,29.2%,10.7%,18.8%,15.5%]</t>
  </si>
  <si>
    <t>[11221,12221,13221,11311,12311,13311,11321,12321,13321,51221,52221,53221,51311,52311,53311,51321,52321,53321,104,70101,70102,83901,82603,81402,83902,82701,81403,83801,82702,81501,83802,82703,81502,80302,84403,83202,80201,84501,83203,80202,84502,83301,80401,84503,83302]</t>
  </si>
  <si>
    <t>[111,111,111,94,94,94,47,47,47,372,372,372,936,936,936,702,702,702,960,750,758,67,67,67,33,33,33,33,33,33,17,17,17,33,33,33,17,17,17,17,17,17,9,9,9]</t>
  </si>
  <si>
    <t>[(1,1),(1,1),(1,1),(1,1),(1,1),(1,1),(1,1),(1,1),(1,1),(3,9),(3,9),(3,9),(1,3),(1,3),(1,3),(1,3),(1,3),(1,3),(2050,6150),(10,30),(1,1),(1,1),(1,1),(1,1),(1,1),(1,1),(1,1),(1,1),(1,1),(1,1),(1,1),(1,1),(1,1),(1,1),(1,1),(1,1),(1,1),(1,1),(1,1),(1,1),(1,1),(1,1),(1,1),(1,1),(1,1)]</t>
  </si>
  <si>
    <t>[CHEST_ITEM_TYPE_T2_TANK,CHEST_ITEM_TYPE_T3_TANK,CHEST_ITEM_TYPE_T2_SHARD,CHEST_ITEM_TYPE_T3_SHARD,CHEST_ITEM_TYPE_CURRENCY,CHEST_ITEM_TYPE_MATERIAL,CHEST_ITEM_TYPE_T3_COAT]</t>
  </si>
  <si>
    <t>[3.4%,4.3%,11.2%,49.5%,9.7%,15.2%,6.8%]</t>
  </si>
  <si>
    <t>[11311,12311,13311,11321,12321,13321,51221,52221,53221,51311,52311,53311,51321,52321,53321,104,70101,70102,83901,82603,81402,83902,82701,81403,83801,82702,81501,83802,82703,81502,80302,84403,83202,80201,84501,83203,80202,84502,83301,80401,84503,83302]</t>
  </si>
  <si>
    <t>[120,120,120,60,60,60,424,424,424,800,800,800,900,900,900,800,880,667,67,67,67,33,33,33,33,33,33,17,17,17,33,33,33,17,17,17,17,17,17,9,9,9]</t>
  </si>
  <si>
    <t>[(1,1),(1,1),(1,1),(1,1),(1,1),(1,1),(3,11),(3,11),(3,11),(1,5),(1,5),(1,5),(1,3),(1,3),(1,3),(2900,8700),(10,30),(1,1),(1,1),(1,1),(1,1),(1,1),(1,1),(1,1),(1,1),(1,1),(1,1),(1,1),(1,1),(1,1),(1,1),(1,1),(1,1),(1,1),(1,1),(1,1),(1,1),(1,1),(1,1),(1,1),(1,1),(1,1)]</t>
  </si>
  <si>
    <t>[CHEST_ITEM_TYPE_T3_TANK,CHEST_ITEM_TYPE_T2_SHARD,CHEST_ITEM_TYPE_T3_SHARD,CHEST_ITEM_TYPE_CURRENCY,CHEST_ITEM_TYPE_MATERIAL,CHEST_ITEM_TYPE_T3_COAT]</t>
  </si>
  <si>
    <t>[5.4%,12.8%,51.3%,8.1%,15.6%,6.8%]</t>
  </si>
  <si>
    <t>[11311,12311,13311,11321,12321,13321,51311,52311,53311,51321,52321,53321,104,70101,70102,83901,82603,81402,83902,82701,81403,83801,82702,81501,83802,82703,81502,80302,84403,83202,80201,84501,83203,80202,84502,83301,80401,84503,83302]</t>
  </si>
  <si>
    <t>[158,158,158,79,79,79,791,791,791,1187,1187,1187,800,960,904,67,67,67,33,33,33,33,33,33,17,17,17,33,33,33,17,17,17,17,17,17,9,9,9]</t>
  </si>
  <si>
    <t>[(1,1),(1,1),(1,1),(1,1),(1,1),(1,1),(2,6),(2,6),(2,6),(1,3),(1,3),(1,3),(4050,12150),(10,30),(1,1),(1,1),(1,1),(1,1),(1,1),(1,1),(1,1),(1,1),(1,1),(1,1),(1,1),(1,1),(1,1),(1,1),(1,1),(1,1),(1,1),(1,1),(1,1),(1,1),(1,1),(1,1),(1,1),(1,1),(1,1)]</t>
  </si>
  <si>
    <t>[CHEST_ITEM_TYPE_T3_TANK,CHEST_ITEM_TYPE_T3_SHARD,CHEST_ITEM_TYPE_CURRENCY,CHEST_ITEM_TYPE_MATERIAL,CHEST_ITEM_TYPE_T3_COAT]</t>
  </si>
  <si>
    <t>[7.1%,59.4%,8.0%,18.7%,6.8%]</t>
  </si>
  <si>
    <t>[11321,12321,13321,11411,12411,13411,12421,11431,51321,52321,53321,51411,52411,53411,52421,51431,104,70101,70102,84101,82803,81602,84102,82901,81603,84103,84201,84202,84203,80502,84603,83402,80503,84701,83403,80601,80602,80603,80701]</t>
  </si>
  <si>
    <t>[70,70,70,58,58,58,29,19,1054,1054,1054,864,864,864,288,240,1080,877,1050,24,24,24,12,12,12,14,7,9,5,12,12,12,7,7,7,7,4,5,2]</t>
  </si>
  <si>
    <t>[(1,1),(1,1),(1,1),(1,1),(1,1),(1,1),(1,1),(1,1),(1,3),(1,3),(1,3),(1,3),(1,3),(1,3),(1,1),(1,1),(5700,17100),(10,30),(1,1),(1,1),(1,1),(1,1),(1,1),(1,1),(1,1),(1,1),(1,1),(1,1),(1,1),(1,1),(1,1),(1,1),(1,1),(1,1),(1,1),(1,1),(1,1),(1,1),(1,1)]</t>
  </si>
  <si>
    <t>[CHEST_ITEM_TYPE_T3_TANK,CHEST_ITEM_TYPE_T4_TANK,CHEST_ITEM_TYPE_T3_SHARD,CHEST_ITEM_TYPE_T4_SHARD,CHEST_ITEM_TYPE_CURRENCY,CHEST_ITEM_TYPE_MATERIAL,CHEST_ITEM_TYPE_T4_COAT]</t>
  </si>
  <si>
    <t>[2.1%,2.2%,31.8%,31.4%,10.9%,19.4%,2.2%]</t>
  </si>
  <si>
    <t>[11411,12411,13411,12421,13421,11421,11431,12431,13431,51411,52411,53411,52421,53421,51421,51431,52431,53431,104,70101,70102,84101,82803,81602,84102,82901,81603,84103,82902,81701,84201,82903,81702,84202,83001,81703,84203,83002,81801,80502,84603,83402,80503,84701,83403,80601,84702,83501,80602,84703,83502,80603,84801,83503,80701,84802,83601]</t>
  </si>
  <si>
    <t>[49,49,49,24,24,24,16,16,16,732,732,732,975,975,975,813,813,813,640,450,800,20,20,20,10,10,10,12,12,12,6,6,6,8,8,8,4,4,4,10,10,10,6,6,6,6,6,6,3,3,3,4,4,4,2,2,2]</t>
  </si>
  <si>
    <t>[(1,1),(1,1),(1,1),(1,1),(1,1),(1,1),(1,1),(1,1),(1,1),(1,3),(1,3),(1,3),(1,1),(1,1),(1,1),(1,1),(1,1),(1,1),(11925,35775),(10,30),(1,1),(1,1),(1,1),(1,1),(1,1),(1,1),(1,1),(1,1),(1,1),(1,1),(1,1),(1,1),(1,1),(1,1),(1,1),(1,1),(1,1),(1,1),(1,1),(1,1),(1,1),(1,1),(1,1),(1,1),(1,1),(1,1),(1,1),(1,1),(1,1),(1,1),(1,1),(1,1),(1,1),(1,1),(1,1),(1,1),(1,1)]</t>
  </si>
  <si>
    <t>[CHEST_ITEM_TYPE_T4_TANK,CHEST_ITEM_TYPE_T4_SHARD,CHEST_ITEM_TYPE_CURRENCY,CHEST_ITEM_TYPE_MATERIAL,CHEST_ITEM_TYPE_T4_COAT]</t>
  </si>
  <si>
    <t>[2.7%,75.7%,6.4%,12.5%,2.7%]</t>
  </si>
  <si>
    <t>[51,51,51,25,25,25,17,17,17,763,763,763,1018,1018,1018,848,848,848,560,873,343,20,20,20,10,10,10,12,12,12,6,6,6,8,8,8,4,4,4,10,10,10,6,6,6,6,6,6,3,3,3,4,4,4,2,2,2]</t>
  </si>
  <si>
    <t>[(1,1),(1,1),(1,1),(1,1),(1,1),(1,1),(1,1),(1,1),(1,1),(1,3),(1,3),(1,3),(1,1),(1,1),(1,1),(1,1),(1,1),(1,1),(11150,33450),(10,30),(1,1),(1,1),(1,1),(1,1),(1,1),(1,1),(1,1),(1,1),(1,1),(1,1),(1,1),(1,1),(1,1),(1,1),(1,1),(1,1),(1,1),(1,1),(1,1),(1,1),(1,1),(1,1),(1,1),(1,1),(1,1),(1,1),(1,1),(1,1),(1,1),(1,1),(1,1),(1,1),(1,1),(1,1),(1,1),(1,1),(1,1)]</t>
  </si>
  <si>
    <t>[2.7%,77.2%,5.5%,11.9%,2.7%]</t>
  </si>
  <si>
    <t>[1110,1110,1110,1398,1398,1398,659,1514]</t>
  </si>
  <si>
    <t>[(1,1),(1,1),(1,1),(4,12),(4,12),(4,12),(800,2400),(4,14)]</t>
  </si>
  <si>
    <t>[34.3%,43.3%,6.8%,15.6%]</t>
  </si>
  <si>
    <t>[1302,1302,1302,773,773,773,501,501,501,368,1571,130,130,130]</t>
  </si>
  <si>
    <t>[(1,1),(1,1),(1,1),(12,36),(12,36),(12,36),(12,36),(12,36),(12,36),(1150,3450),(15,45),(1,1),(1,1),(1,1)]</t>
  </si>
  <si>
    <t>[38.8%,23.1%,14.9%,3.7%,15.6%,3.9%]</t>
  </si>
  <si>
    <t>[953,953,953,360,360,360,454,454,454,499,499,499,541,1699,162,162,324,97,97,97]</t>
  </si>
  <si>
    <t>[(1,1),(1,1),(1,1),(1,1),(1,1),(1,1),(13,39),(13,39),(13,39),(8,24),(8,24),(8,24),(1600,4800),(17,53),(1,1),(1,1),(1,1),(1,1),(1,1),(1,1)]</t>
  </si>
  <si>
    <t>[39.5%,28.7%,5.4%,17.0%,9.4%]</t>
  </si>
  <si>
    <t>[994,994,994,397,397,397,435,435,435,418,418,418,541,1360,487,162,162,324,97,97,97]</t>
  </si>
  <si>
    <t>[(1,1),(1,1),(1,1),(1,1),(1,1),(1,1),(16,48),(16,48),(16,48),(10,30),(10,30),(10,30),(2200,6600),(20,60),(1,5),(1,1),(1,1),(1,1),(1,1),(1,1),(1,1)]</t>
  </si>
  <si>
    <t>[41.5%,25.4%,5.4%,18.4%,9.3%]</t>
  </si>
  <si>
    <t>[209,209,209,175,175,175,110,110,110,156,156,156,682,682,682,949,949,949,811,586,342,135,135,135,68,68,68,68,68,68,35,35,35,68,68,68,35,35,35,35,35,35,17,17,17]</t>
  </si>
  <si>
    <t>[(1,1),(1,1),(1,1),(1,1),(1,1),(1,1),(1,1),(1,1),(1,1),(10,30),(10,30),(10,30),(3,9),(3,9),(3,9),(2,8),(2,8),(2,8),(3100,9300),(20,60),(1,5),(1,1),(1,1),(1,1),(1,1),(1,1),(1,1),(1,1),(1,1),(1,1),(1,1),(1,1),(1,1),(1,1),(1,1),(1,1),(1,1),(1,1),(1,1),(1,1),(1,1),(1,1),(1,1),(1,1),(1,1)]</t>
  </si>
  <si>
    <t>[6.3%,8.6%,4.7%,49.1%,8.1%,9.3%,13.9%]</t>
  </si>
  <si>
    <t>[186,186,186,114,114,114,404,404,404,544,544,544,1026,1026,1026,676,625,451,135,135,135,68,68,68,68,68,68,35,35,35,68,68,68,35,35,35,35,35,35,17,17,17]</t>
  </si>
  <si>
    <t>[(1,1),(1,1),(1,1),(1,1),(1,1),(1,1),(10,30),(10,30),(10,30),(4,12),(4,12),(4,12),(2,8),(2,8),(2,8),(4350,13050),(20,60),(1,5),(1,1),(1,1),(1,1),(1,1),(1,1),(1,1),(1,1),(1,1),(1,1),(1,1),(1,1),(1,1),(1,1),(1,1),(1,1),(1,1),(1,1),(1,1),(1,1),(1,1),(1,1),(1,1),(1,1),(1,1)]</t>
  </si>
  <si>
    <t>[9.0%,12.2%,47.3%,6.8%,10.8%,13.9%]</t>
  </si>
  <si>
    <t>[288,288,288,202,202,202,639,639,639,1228,1228,1228,270,843,382,135,135,135,68,68,68,68,68,68,35,35,35,68,68,68,35,35,35,35,35,35,17,17,17]</t>
  </si>
  <si>
    <t>[(1,1),(1,1),(1,1),(1,1),(1,1),(1,1),(4,14),(4,14),(4,14),(2,8),(2,8),(2,8),(6100,18300),(20,60),(1,5),(1,1),(1,1),(1,1),(1,1),(1,1),(1,1),(1,1),(1,1),(1,1),(1,1),(1,1),(1,1),(1,1),(1,1),(1,1),(1,1),(1,1),(1,1),(1,1),(1,1),(1,1),(1,1),(1,1),(1,1)]</t>
  </si>
  <si>
    <t>[14.8%,56.3%,2.7%,12.3%,13.9%]</t>
  </si>
  <si>
    <t>[113,113,113,107,107,107,72,58,564,564,564,1071,1071,1071,957,987,811,702,406,49,49,49,24,24,24,29,15,18,9,24,24,24,15,15,15,15,7,9,5]</t>
  </si>
  <si>
    <t>[(1,1),(1,1),(1,1),(1,1),(1,1),(1,1),(1,1),(1,1),(3,9),(3,9),(3,9),(1,5),(1,5),(1,5),(1,5),(1,5),(8550,25650),(20,60),(1,5),(1,1),(1,1),(1,1),(1,1),(1,1),(1,1),(1,1),(1,1),(1,1),(1,1),(1,1),(1,1),(1,1),(1,1),(1,1),(1,1),(1,1),(1,1),(1,1),(1,1)]</t>
  </si>
  <si>
    <t>[3.4%,4.5%,16.9%,51.6%,8.1%,11.1%,4.4%]</t>
  </si>
  <si>
    <t>[76,76,76,51,51,51,42,42,42,811,811,811,761,761,761,761,761,761,1000,406,562,32,32,32,16,16,16,19,19,19,10,10,10,12,12,12,6,6,6,16,16,16,10,10,10,10,10,10,5,5,5,6,6,6,3,3,3]</t>
  </si>
  <si>
    <t>[(1,1),(1,1),(1,1),(1,1),(1,1),(1,1),(1,1),(1,1),(1,1),(1,5),(1,5),(1,5),(1,5),(1,5),(1,5),(1,5),(1,5),(1,5),(11950,35850),(20,60),(1,5),(1,1),(1,1),(1,1),(1,1),(1,1),(1,1),(1,1),(1,1),(1,1),(1,1),(1,1),(1,1),(1,1),(1,1),(1,1),(1,1),(1,1),(1,1),(1,1),(1,1),(1,1),(1,1),(1,1),(1,1),(1,1),(1,1),(1,1),(1,1),(1,1),(1,1),(1,1),(1,1),(1,1),(1,1),(1,1),(1,1)]</t>
  </si>
  <si>
    <t>[5.1%,70.6%,10.1%,9.8%,4.4%]</t>
  </si>
  <si>
    <t>[82,82,82,56,56,56,46,46,46,820,820,820,741,741,741,764,764,764,811,509,695,32,32,32,16,16,16,19,19,19,10,10,10,12,12,12,6,6,6,16,16,16,10,10,10,10,10,10,5,5,5,6,6,6,3,3,3]</t>
  </si>
  <si>
    <t>[(1,1),(1,1),(1,1),(1,1),(1,1),(1,1),(1,1),(1,1),(1,1),(1,5),(1,5),(1,5),(1,5),(1,5),(1,5),(1,5),(1,5),(1,5),(16750,50250),(20,60),(1,5),(1,1),(1,1),(1,1),(1,1),(1,1),(1,1),(1,1),(1,1),(1,1),(1,1),(1,1),(1,1),(1,1),(1,1),(1,1),(1,1),(1,1),(1,1),(1,1),(1,1),(1,1),(1,1),(1,1),(1,1),(1,1),(1,1),(1,1),(1,1),(1,1),(1,1),(1,1),(1,1),(1,1),(1,1),(1,1),(1,1)]</t>
  </si>
  <si>
    <t>[5.5%,69.9%,8.1%,12.1%,4.4%]</t>
  </si>
  <si>
    <t>[1420,1420,1420,526,526,526,613,613,613,785,1076,136,136,136]</t>
  </si>
  <si>
    <t>[(1,1),(1,1),(1,1),(15,45),(15,45),(15,45),(15,45),(15,45),(15,45),(1500,4500),(15,45),(1,1),(1,1),(1,1)]</t>
  </si>
  <si>
    <t>[42.8%,15.9%,18.5%,7.9%,10.8%,4.1%]</t>
  </si>
  <si>
    <t>[816,816,816,537,537,537,381,381,381,602,602,602,1049,1217,195,195,195,58,58,58]</t>
  </si>
  <si>
    <t>[(1,1),(1,1),(1,1),(1,1),(1,1),(1,1),(15,45),(15,45),(15,45),(10,30),(10,30),(10,30),(2000,6000),(20,60),(1,1),(1,1),(1,1),(1,1),(1,1),(1,1)]</t>
  </si>
  <si>
    <t>[40.5%,29.4%,10.5%,12.1%,7.6%]</t>
  </si>
  <si>
    <t>[1073,1073,1073,635,635,635,268,268,268,402,402,402,1187,534,292,195,195,195,58,58,58]</t>
  </si>
  <si>
    <t>[(1,1),(1,1),(1,1),(1,1),(1,1),(1,1),(20,60),(20,60),(20,60),(15,45),(15,45),(15,45),(4500,13500),(22,68),(5,15),(1,1),(1,1),(1,1),(1,1),(1,1),(1,1)]</t>
  </si>
  <si>
    <t>[51.7%,20.3%,12.0%,8.3%,7.7%]</t>
  </si>
  <si>
    <t>[167,167,167,210,210,210,207,207,207,167,167,167,618,618,618,1095,1095,1095,504,324,123,162,162,162,81,81,81,81,81,81,33,33,33,81,81,81,33,33,33,33,33,33,17,17,17]</t>
  </si>
  <si>
    <t>[(1,1),(1,1),(1,1),(1,1),(1,1),(1,1),(1,1),(1,1),(1,1),(10,30),(10,30),(10,30),(3,11),(3,11),(3,11),(3,9),(3,9),(3,9),(6000,18000),(22,68),(5,15),(1,1),(1,1),(1,1),(1,1),(1,1),(1,1),(1,1),(1,1),(1,1),(1,1),(1,1),(1,1),(1,1),(1,1),(1,1),(1,1),(1,1),(1,1),(1,1),(1,1),(1,1),(1,1),(1,1),(1,1)]</t>
  </si>
  <si>
    <t>[5.1%,12.6%,5.1%,51.9%,5.1%,4.5%,15.8%]</t>
  </si>
  <si>
    <t>[230,230,230,221,221,221,369,369,369,639,639,639,999,999,999,569,190,143,162,162,162,81,81,81,81,81,81,42,42,42,81,81,81,42,42,42,42,42,42,21,21,21]</t>
  </si>
  <si>
    <t>[(1,1),(1,1),(1,1),(1,1),(1,1),(1,1),(10,30),(10,30),(10,30),(3,11),(3,11),(3,11),(3,11),(3,11),(3,11),(9000,27000),(22,68),(5,15),(1,1),(1,1),(1,1),(1,1),(1,1),(1,1),(1,1),(1,1),(1,1),(1,1),(1,1),(1,1),(1,1),(1,1),(1,1),(1,1),(1,1),(1,1),(1,1),(1,1),(1,1),(1,1),(1,1),(1,1)]</t>
  </si>
  <si>
    <t>[13.6%,11.1%,49.5%,5.7%,3.4%,16.7%]</t>
  </si>
  <si>
    <t>[292,292,292,295,295,295,747,747,747,1108,1108,1108,634,185,137,162,162,162,81,81,81,81,81,81,42,42,42,81,81,81,42,42,42,42,42,42,21,21,21]</t>
  </si>
  <si>
    <t>[(1,1),(1,1),(1,1),(1,1),(1,1),(1,1),(4,12),(4,12),(4,12),(4,12),(4,12),(4,12),(12000,36000),(22,68),(5,15),(1,1),(1,1),(1,1),(1,1),(1,1),(1,1),(1,1),(1,1),(1,1),(1,1),(1,1),(1,1),(1,1),(1,1),(1,1),(1,1),(1,1),(1,1),(1,1),(1,1),(1,1),(1,1),(1,1),(1,1)]</t>
  </si>
  <si>
    <t>[17.7%,56.0%,6.4%,3.2%,16.7%]</t>
  </si>
  <si>
    <t>[107,107,107,117,117,117,111,111,401,401,401,876,876,876,1480,1850,976,299,219,39,39,39,19,19,19,23,12,15,7,19,19,19,12,12,12,12,6,7,4]</t>
  </si>
  <si>
    <t>[(1,1),(1,1),(1,1),(1,1),(1,1),(1,1),(1,1),(1,1),(4,12),(4,12),(4,12),(2,6),(2,6),(2,6),(1,5),(1,5),(17250,51750),(22,68),(5,15),(1,1),(1,1),(1,1),(1,1),(1,1),(1,1),(1,1),(1,1),(1,1),(1,1),(1,1),(1,1),(1,1),(1,1),(1,1),(1,1),(1,1),(1,1),(1,1),(1,1)]</t>
  </si>
  <si>
    <t>[3.2%,5.8%,12.1%,60.2%,9.9%,5.2%,3.6%]</t>
  </si>
  <si>
    <t>[61,61,61,61,61,61,65,65,65,593,593,593,974,974,974,1183,1183,1183,358,122,156,39,39,39,19,19,19,23,23,23,12,12,12,15,15,15,7,7,7,19,19,19,12,12,12,12,12,12,6,6,6,7,7,7,4,4,4]</t>
  </si>
  <si>
    <t>[(1,1),(1,1),(1,1),(1,1),(1,1),(1,1),(1,1),(1,1),(1,1),(2,6),(2,6),(2,6),(1,5),(1,5),(1,5),(1,5),(1,5),(1,5),(24000,72000),(20,60),(5,15),(1,1),(1,1),(1,1),(1,1),(1,1),(1,1),(1,1),(1,1),(1,1),(1,1),(1,1),(1,1),(1,1),(1,1),(1,1),(1,1),(1,1),(1,1),(1,1),(1,1),(1,1),(1,1),(1,1),(1,1),(1,1),(1,1),(1,1),(1,1),(1,1),(1,1),(1,1),(1,1),(1,1),(1,1),(1,1),(1,1)]</t>
  </si>
  <si>
    <t>[5.6%,82.7%,3.6%,2.8%,5.3%]</t>
  </si>
  <si>
    <t>[67,67,67,70,70,70,70,70,70,595,595,595,931,931,931,1164,1164,1164,293,236,167,39,39,39,19,19,19,23,23,23,12,12,12,15,15,15,7,7,7,19,19,19,12,12,12,12,12,12,6,6,6,7,7,7,4,4,4]</t>
  </si>
  <si>
    <t>[(1,1),(1,1),(1,1),(1,1),(1,1),(1,1),(1,1),(1,1),(1,1),(2,6),(2,6),(2,6),(1,5),(1,5),(1,5),(1,5),(1,5),(1,5),(33750,101250),(22,68),(5,15),(1,1),(1,1),(1,1),(1,1),(1,1),(1,1),(1,1),(1,1),(1,1),(1,1),(1,1),(1,1),(1,1),(1,1),(1,1),(1,1),(1,1),(1,1),(1,1),(1,1),(1,1),(1,1),(1,1),(1,1),(1,1),(1,1),(1,1),(1,1),(1,1),(1,1),(1,1),(1,1),(1,1),(1,1),(1,1),(1,1)]</t>
  </si>
  <si>
    <t>[6.3%,81.4%,3.0%,4.1%,5.3%]</t>
  </si>
  <si>
    <t>[2199,2199,2199,1500,1900]</t>
  </si>
  <si>
    <t>[(1,3),(1,3),(1,3),(100,300),(1,1)]</t>
  </si>
  <si>
    <t>[1222,1222,1222,1100,1100,1100,333,1300,443,443,443]</t>
  </si>
  <si>
    <t>[(1,3),(1,3),(1,3),(1,3),(1,3),(1,3),(150,450),(1,1),(1,1),(1,1),(1,1)]</t>
  </si>
  <si>
    <t>[51111,52111,53111,51211,52211,53211,51221,52221,53221,104,70101,80101,84303,83102,81902,80802,84903]</t>
  </si>
  <si>
    <t>[896,896,896,779,779,779,669,669,669,333,1056,456,456,456,38,38,38]</t>
  </si>
  <si>
    <t>[(1,3),(1,3),(1,3),(1,3),(1,3),(1,3),(1,1),(1,1),(1,1),(200,600),(1,1),(1,1),(1,1),(1,1),(1,1),(1,1),(1,1)]</t>
  </si>
  <si>
    <t>[1212,1212,1212,1033,1033,1033,333,1118,114,507,507,507,38,38,38]</t>
  </si>
  <si>
    <t>[(1,3),(1,3),(1,3),(1,1),(1,1),(1,1),(275,825),(1,1),(1,1),(1,1),(1,1),(1,1),(1,1),(1,1),(1,1)]</t>
  </si>
  <si>
    <t>[51211,52211,53211,51221,52221,53221,51311,52311,53311,51321,52321,53321,104,70101,70102,80101,84303,83102,81902,80802,84903,83901,82603,81402,83801,82702,81501]</t>
  </si>
  <si>
    <t>[1179,1179,1179,498,498,498,418,418,418,314,314,314,500,831,200,253,253,253,76,76,76,42,42,42,16,16,16]</t>
  </si>
  <si>
    <t>[(1,1),(1,1),(1,1),(1,1),(1,1),(1,1),(1,1),(1,1),(1,1),(1,1),(1,1),(1,1),(400,1200),(1,1),(1,1),(1,1),(1,1),(1,1),(1,1),(1,1),(1,1),(1,1),(1,1),(1,1),(1,1),(1,1),(1,1)]</t>
  </si>
  <si>
    <t>[791,791,791,660,660,660,534,534,534,400,400,400,1133,1267,127,63,63,63,19,19,19,11,11,11,5,5,5]</t>
  </si>
  <si>
    <t>[(1,3),(1,3),(1,3),(1,1),(1,1),(1,1),(1,1),(1,1),(1,1),(1,1),(1,1),(1,1),(550,1650),(1,1),(1,1),(1,1),(1,1),(1,1),(1,1),(1,1),(1,1),(1,1),(1,1),(1,1),(1,1),(1,1),(1,1)]</t>
  </si>
  <si>
    <t>[51211,52211,53211,51221,52221,53221,51311,52311,53311,51321,52321,53321,104,70101,70102,83901,82603,81402,83801,82702,81501]</t>
  </si>
  <si>
    <t>[1018,1018,1018,839,839,839,648,648,648,486,486,486,417,489,67,15,15,15,7,7,7]</t>
  </si>
  <si>
    <t>[(1,3),(1,3),(1,3),(1,1),(1,1),(1,1),(1,1),(1,1),(1,1),(1,1),(1,1),(1,1),(775,2325),(1,1),(1,1),(1,1),(1,1),(1,1),(1,1),(1,1),(1,1)]</t>
  </si>
  <si>
    <t>[51221,52221,53221,51311,52311,53311,51321,52321,53321,51411,52411,53411,52421,51431,104,70101,70102,83901,82603,81402,83801,82702,81501,84101,82803,81602,84103]</t>
  </si>
  <si>
    <t>[786,786,786,575,575,575,431,431,431,354,354,354,76,63,1183,2046,119,11,11,11,5,5,5,3,3,3,2]</t>
  </si>
  <si>
    <t>[(1,1),(1,1),(1,1),(1,1),(1,1),(1,1),(1,1),(1,1),(1,1),(1,1),(1,1),(1,1),(1,1),(1,1),(1075,3225),(1,1),(1,1),(1,1),(1,1),(1,1),(1,1),(1,1),(1,1),(1,1),(1,1),(1,1),(1,1)]</t>
  </si>
  <si>
    <t>[51221,52221,53221,51311,52311,53311,51321,52321,53321,51411,52411,53411,52421,53421,51421,51431,52431,53431,104,70101,70102,83801,82702,81501,84101,82803,81602,84103,82902,81701]</t>
  </si>
  <si>
    <t>[658,658,658,450,450,450,338,338,338,267,267,267,178,178,178,148,148,148,333,3325,101,5,5,5,3,3,3,2,2,2]</t>
  </si>
  <si>
    <t>[(1,1),(1,1),(1,1),(1,1),(1,1),(1,1),(1,1),(1,1),(1,1),(1,1),(1,1),(1,1),(1,1),(1,1),(1,1),(1,1),(1,1),(1,1),(1525,4575),(1,1),(1,1),(1,1),(1,1),(1,1),(1,1),(1,1),(1,1),(1,1),(1,1),(1,1)]</t>
  </si>
  <si>
    <t>[51221,52221,53221,51311,52311,53311,51321,52321,53321,51411,52411,53411,52421,53421,51421,51431,52431,53431,104,70101,70102,84101,82803,81602,84103,82902,81701]</t>
  </si>
  <si>
    <t>[829,829,829,521,521,521,391,391,391,298,298,298,198,198,198,165,165,165,600,2073,54,3,3,3,2,2,2]</t>
  </si>
  <si>
    <t>[(1,1),(1,1),(1,1),(1,1),(1,1),(1,1),(1,1),(1,1),(1,1),(1,1),(1,1),(1,1),(1,1),(1,1),(1,1),(1,1),(1,1),(1,1),(2125,6375),(1,1),(1,1),(1,1),(1,1),(1,1),(1,1),(1,1),(1,1)]</t>
  </si>
  <si>
    <t>[1991,1991,1991,1500,2533]</t>
  </si>
  <si>
    <t>[(1,5),(1,5),(1,5),(125,375),(1,1)]</t>
  </si>
  <si>
    <t>[875,875,875,1575,1575,1575,600,667,422,422,422]</t>
  </si>
  <si>
    <t>[(2,6),(2,6),(2,6),(1,3),(1,3),(1,3),(150,450),(1,1),(1,1),(1,1),(1,1)]</t>
  </si>
  <si>
    <t>[645,645,645,1122,1122,1122,963,963,963,400,563,169,169,169,127,127,127]</t>
  </si>
  <si>
    <t>[(2,6),(2,6),(2,6),(1,3),(1,3),(1,3),(1,1),(1,1),(1,1),(225,675),(1,1),(1,1),(1,1),(1,1),(1,1),(1,1),(1,1)]</t>
  </si>
  <si>
    <t>[1207,1207,1207,1543,1543,1543,600,298,253,169,169,169,51,51,51]</t>
  </si>
  <si>
    <t>[(1,5),(1,5),(1,5),(1,1),(1,1),(1,1),(300,900),(1,3),(1,1),(1,1),(1,1),(1,1),(1,1),(1,1),(1,1)]</t>
  </si>
  <si>
    <t>[619,619,619,784,784,784,659,659,659,494,494,494,600,792,107,169,169,169,51,51,51,28,28,28,14,14,14]</t>
  </si>
  <si>
    <t>[(1,5),(1,5),(1,5),(1,1),(1,1),(1,1),(1,1),(1,1),(1,1),(1,1),(1,1),(1,1),(450,1350),(1,3),(1,1),(1,1),(1,1),(1,1),(1,1),(1,1),(1,1),(1,1),(1,1),(1,1),(1,1),(1,1),(1,1)]</t>
  </si>
  <si>
    <t>[713,713,713,447,447,447,723,723,723,542,542,542,600,1216,56,169,169,169,51,51,51,28,28,28,14,14,14]</t>
  </si>
  <si>
    <t>[(1,5),(1,5),(1,5),(1,3),(1,3),(1,3),(1,1),(1,1),(1,1),(1,1),(1,1),(1,1),(625,1875),(1,1),(1,1),(1,1),(1,1),(1,1),(1,1),(1,1),(1,1),(1,1),(1,1),(1,1),(1,1),(1,1),(1,1)]</t>
  </si>
  <si>
    <t>[679,679,679,559,559,559,864,864,864,648,648,648,200,1375,60,20,20,20,10,10,10]</t>
  </si>
  <si>
    <t>[(2,6),(2,6),(2,6),(1,3),(1,3),(1,3),(1,1),(1,1),(1,1),(1,1),(1,1),(1,1),(850,2550),(1,1),(1,1),(1,1),(1,1),(1,1),(1,1),(1,1),(1,1)]</t>
  </si>
  <si>
    <t>[591,591,591,865,865,865,649,649,649,532,532,532,101,84,600,1169,63,14,14,14,7,7,7,4,4,4,3]</t>
  </si>
  <si>
    <t>[(1,3),(1,3),(1,3),(1,1),(1,1),(1,1),(1,1),(1,1),(1,1),(1,1),(1,1),(1,1),(1,1),(1,1),(1200,3600),(1,1),(1,1),(1,1),(1,1),(1,1),(1,1),(1,1),(1,1),(1,1),(1,1),(1,1),(1,1)]</t>
  </si>
  <si>
    <t>[955,955,955,654,654,654,490,490,490,388,388,388,259,259,259,216,216,216,400,422,223,7,7,7,4,4,4,3,3,3]</t>
  </si>
  <si>
    <t>[(1,1),(1,1),(1,1),(1,1),(1,1),(1,1),(1,1),(1,1),(1,1),(1,1),(1,1),(1,1),(1,1),(1,1),(1,1),(1,1),(1,1),(1,1),(1675,5025),(1,3),(1,1),(1,1),(1,1),(1,1),(1,1),(1,1),(1,1),(1,1),(1,1),(1,1)]</t>
  </si>
  <si>
    <t>[576,576,576,724,724,724,543,543,543,413,413,413,275,275,275,230,230,230,600,921,145,4,4,4,3,3,3]</t>
  </si>
  <si>
    <t>[(1,3),(1,3),(1,3),(1,1),(1,1),(1,1),(1,1),(1,1),(1,1),(1,1),(1,1),(1,1),(1,1),(1,1),(1,1),(1,1),(1,1),(1,1),(2350,7050),(1,1),(1,1),(1,1),(1,1),(1,1),(1,1),(1,1),(1,1)]</t>
  </si>
  <si>
    <t>[1533,1533,1533,1500,3900]</t>
  </si>
  <si>
    <t>[(4,8),(4,8),(4,8),(245,455),(1,1)]</t>
  </si>
  <si>
    <t>[1144,1144,1144,1717,1717,1717,200,274,312,312,312]</t>
  </si>
  <si>
    <t>[(3,7),(3,7),(3,7),(2,4),(2,4),(2,4),(700,1300),(2,4),(1,1),(1,1),(1,1)]</t>
  </si>
  <si>
    <t>[836,836,836,1212,1212,1212,780,780,780,200,289,260,260,260,78,78,78]</t>
  </si>
  <si>
    <t>[(3,7),(3,7),(3,7),(2,4),(2,4),(2,4),(1,3),(1,3),(1,3),(980,1820),(2,4),(1,1),(1,1),(1,1),(1,1),(1,1),(1,1)]</t>
  </si>
  <si>
    <t>[1443,1443,1443,1230,1230,1230,200,612,78,260,260,260,78,78,78]</t>
  </si>
  <si>
    <t>[(2,6),(2,6),(2,6),(1,3),(1,3),(1,3),(1330,2470),(2,4),(1,1),(1,1),(1,1),(1,1),(1,1),(1,1),(1,1)]</t>
  </si>
  <si>
    <t>[770,770,770,650,650,650,546,546,546,819,819,819,200,325,246,130,130,130,78,78,78,43,43,43,11,11,11]</t>
  </si>
  <si>
    <t>[(2,6),(2,6),(2,6),(1,3),(1,3),(1,3),(1,3),(1,3),(1,3),(1,1),(1,1),(1,1),(1890,3510),(2,4),(1,1),(1,1),(1,1),(1,1),(1,1),(1,1),(1,1),(1,1),(1,1),(1,1),(1,1),(1,1),(1,1)]</t>
  </si>
  <si>
    <t>[861,861,861,479,479,479,581,581,581,872,872,872,200,347,260,130,130,130,78,78,78,22,22,22,22,22,22]</t>
  </si>
  <si>
    <t>[(2,6),(2,6),(2,6),(2,4),(2,4),(2,4),(1,3),(1,3),(1,3),(1,1),(1,1),(1,1),(2660,4940),(2,4),(1,1),(1,1),(1,1),(1,1),(1,1),(1,1),(1,1),(1,1),(1,1),(1,1),(1,1),(1,1),(1,1)]</t>
  </si>
  <si>
    <t>[836,836,836,574,574,574,665,665,665,998,998,998,100,186,349,30,30,30,15,15,15]</t>
  </si>
  <si>
    <t>[(3,7),(3,7),(3,7),(2,4),(2,4),(2,4),(1,3),(1,3),(1,3),(1,1),(1,1),(1,1),(3710,6890),(2,4),(1,1),(1,1),(1,1),(1,1),(1,1),(1,1),(1,1)]</t>
  </si>
  <si>
    <t>[455,455,455,666,666,666,999,999,999,819,819,819,156,130,150,300,195,43,43,43,22,11,11,7,7,7,4]</t>
  </si>
  <si>
    <t>[(2,6),(2,6),(2,6),(1,3),(1,3),(1,3),(1,1),(1,1),(1,1),(1,1),(1,1),(1,1),(1,1),(1,1),(5180,9620),(2,4),(1,1),(1,1),(1,1),(1,1),(1,1),(1,1),(1,1),(1,1),(1,1),(1,1),(1,1)]</t>
  </si>
  <si>
    <t>[368,368,368,503,503,503,755,755,755,597,597,597,398,398,398,332,332,332,200,498,312,11,11,11,7,7,7,4,4,4]</t>
  </si>
  <si>
    <t>[(2,6),(2,6),(2,6),(1,3),(1,3),(1,3),(1,1),(1,1),(1,1),(1,1),(1,1),(1,1),(1,1),(1,1),(1,1),(1,1),(1,1),(1,1),(7280,13520),(2,4),(1,1),(1,1),(1,1),(1,1),(1,1),(1,1),(1,1),(1,1),(1,1),(1,1)]</t>
  </si>
  <si>
    <t>[443,443,443,372,372,372,836,836,836,636,636,636,424,424,424,353,353,353,150,355,111,13,13,13,8,8,8]</t>
  </si>
  <si>
    <t>[(2,6),(2,6),(2,6),(2,4),(2,4),(2,4),(1,1),(1,1),(1,1),(1,1),(1,1),(1,1),(1,1),(1,1),(1,1),(1,1),(1,1),(1,1),(10150,18850),(2,4),(1,1),(1,1),(1,1),(1,1),(1,1),(1,1),(1,1)]</t>
  </si>
  <si>
    <t>[CHEST_ITEM_TYPE_T1_TANK,CHEST_ITEM_TYPE_T1_SHARD,CHEST_ITEM_TYPE_TECHPOINT,CHEST_ITEM_TYPE_MATERIAL]</t>
  </si>
  <si>
    <t>[33.6%,42.4%,5.5%,18.6%]</t>
  </si>
  <si>
    <t>[CHEST_ITEM_TYPE_T2_TANK,CHEST_ITEM_TYPE_T1_SHARD,CHEST_ITEM_TYPE_T2_SHARD,CHEST_ITEM_TYPE_TECHPOINT,CHEST_ITEM_TYPE_MATERIAL,CHEST_ITEM_TYPE_T2_COAT]</t>
  </si>
  <si>
    <t>[CHEST_ITEM_TYPE_T2_TANK,CHEST_ITEM_TYPE_T2_SHARD,CHEST_ITEM_TYPE_TECHPOINT,CHEST_ITEM_TYPE_MATERIAL,CHEST_ITEM_TYPE_T2_COAT]</t>
  </si>
  <si>
    <t>[CHEST_ITEM_TYPE_T2_TANK,CHEST_ITEM_TYPE_T3_TANK,CHEST_ITEM_TYPE_T2_SHARD,CHEST_ITEM_TYPE_T3_SHARD,CHEST_ITEM_TYPE_TECHPOINT,CHEST_ITEM_TYPE_MATERIAL,CHEST_ITEM_TYPE_T3_COAT]</t>
  </si>
  <si>
    <t>[CHEST_ITEM_TYPE_T3_TANK,CHEST_ITEM_TYPE_T2_SHARD,CHEST_ITEM_TYPE_T3_SHARD,CHEST_ITEM_TYPE_TECHPOINT,CHEST_ITEM_TYPE_MATERIAL,CHEST_ITEM_TYPE_T3_COAT]</t>
  </si>
  <si>
    <t>[CHEST_ITEM_TYPE_T3_TANK,CHEST_ITEM_TYPE_T3_SHARD,CHEST_ITEM_TYPE_TECHPOINT,CHEST_ITEM_TYPE_MATERIAL,CHEST_ITEM_TYPE_T3_COAT]</t>
  </si>
  <si>
    <t>[CHEST_ITEM_TYPE_T3_TANK,CHEST_ITEM_TYPE_T4_TANK,CHEST_ITEM_TYPE_T3_SHARD,CHEST_ITEM_TYPE_T4_SHARD,CHEST_ITEM_TYPE_TECHPOINT,CHEST_ITEM_TYPE_MATERIAL,CHEST_ITEM_TYPE_T4_COAT]</t>
  </si>
  <si>
    <t>[CHEST_ITEM_TYPE_T4_TANK,CHEST_ITEM_TYPE_T4_SHARD,CHEST_ITEM_TYPE_TECHPOINT,CHEST_ITEM_TYPE_MATERIAL,CHEST_ITEM_TYPE_T4_COAT]</t>
  </si>
  <si>
    <t>涂装简写</t>
  </si>
  <si>
    <t>对应涂装</t>
  </si>
  <si>
    <t>部件名称</t>
    <phoneticPr fontId="12" type="noConversion"/>
  </si>
  <si>
    <t>部件ID</t>
    <phoneticPr fontId="12" type="noConversion"/>
  </si>
  <si>
    <t>T1LP1</t>
    <phoneticPr fontId="12" type="noConversion"/>
  </si>
  <si>
    <t>T1LP2</t>
  </si>
  <si>
    <t>T1LP3</t>
  </si>
  <si>
    <t>T1LP4</t>
  </si>
  <si>
    <t>T1LP5</t>
  </si>
  <si>
    <t>T1LP6</t>
  </si>
  <si>
    <t>T1MP1</t>
  </si>
  <si>
    <t>T1MP2</t>
  </si>
  <si>
    <t>T1MP3</t>
  </si>
  <si>
    <t>T1MP4</t>
  </si>
  <si>
    <t>T1MP5</t>
  </si>
  <si>
    <t>T1MP6</t>
  </si>
  <si>
    <t>T1HP1</t>
  </si>
  <si>
    <t>T1HP2</t>
  </si>
  <si>
    <t>T1HP3</t>
  </si>
  <si>
    <t>T1HP4</t>
  </si>
  <si>
    <t>T1HP5</t>
  </si>
  <si>
    <t>T1HP6</t>
  </si>
  <si>
    <t>T2LP1</t>
  </si>
  <si>
    <t>T2LP2</t>
  </si>
  <si>
    <t>T2LP3</t>
  </si>
  <si>
    <t>T2LP4</t>
  </si>
  <si>
    <t>T2LP5</t>
  </si>
  <si>
    <t>T2LP6</t>
  </si>
  <si>
    <t>T2MP1</t>
  </si>
  <si>
    <t>T2MP2</t>
  </si>
  <si>
    <t>T2MP3</t>
  </si>
  <si>
    <t>T2MP4</t>
  </si>
  <si>
    <t>T2MP5</t>
  </si>
  <si>
    <t>T2MP6</t>
  </si>
  <si>
    <t>T2HP1</t>
  </si>
  <si>
    <t>T2HP2</t>
  </si>
  <si>
    <t>T2HP3</t>
  </si>
  <si>
    <t>T2HP4</t>
  </si>
  <si>
    <t>T2HP5</t>
  </si>
  <si>
    <t>T2HP6</t>
  </si>
  <si>
    <t>T3LP1</t>
  </si>
  <si>
    <t>T3LP2</t>
  </si>
  <si>
    <t>T3LP3</t>
  </si>
  <si>
    <t>T3LP4</t>
  </si>
  <si>
    <t>T3LP5</t>
  </si>
  <si>
    <t>T3LP6</t>
  </si>
  <si>
    <t>T3MP1</t>
  </si>
  <si>
    <t>T3MP2</t>
  </si>
  <si>
    <t>T3MP3</t>
  </si>
  <si>
    <t>T3MP4</t>
  </si>
  <si>
    <t>T3MP5</t>
  </si>
  <si>
    <t>T3MP6</t>
  </si>
  <si>
    <t>T3HP1</t>
  </si>
  <si>
    <t>T3HP2</t>
  </si>
  <si>
    <t>T3HP3</t>
  </si>
  <si>
    <t>T3HP4</t>
  </si>
  <si>
    <t>T3HP5</t>
  </si>
  <si>
    <t>T3HP6</t>
  </si>
  <si>
    <t>T4LP1</t>
  </si>
  <si>
    <t>T4LP2</t>
  </si>
  <si>
    <t>T4LP3</t>
  </si>
  <si>
    <t>T4LP4</t>
  </si>
  <si>
    <t>T4LP5</t>
  </si>
  <si>
    <t>T4LP6</t>
  </si>
  <si>
    <t>T4MP1</t>
  </si>
  <si>
    <t>T4MP2</t>
  </si>
  <si>
    <t>T4MP3</t>
  </si>
  <si>
    <t>T4MP4</t>
  </si>
  <si>
    <t>T4MP5</t>
  </si>
  <si>
    <t>T4MP6</t>
  </si>
  <si>
    <t>T4HP1</t>
  </si>
  <si>
    <t>T4HP2</t>
  </si>
  <si>
    <t>T4HP3</t>
  </si>
  <si>
    <t>T4HP4</t>
  </si>
  <si>
    <t>T4HP5</t>
  </si>
  <si>
    <t>T4HP6</t>
  </si>
  <si>
    <t>T5LP1</t>
  </si>
  <si>
    <t>T5LP2</t>
  </si>
  <si>
    <t>T5LP3</t>
  </si>
  <si>
    <t>T5LP4</t>
  </si>
  <si>
    <t>T5LP5</t>
  </si>
  <si>
    <t>T5LP6</t>
  </si>
  <si>
    <t>T5MP1</t>
  </si>
  <si>
    <t>T5MP2</t>
  </si>
  <si>
    <t>T5MP3</t>
  </si>
  <si>
    <t>T5MP4</t>
  </si>
  <si>
    <t>T5MP5</t>
  </si>
  <si>
    <t>T5MP6</t>
  </si>
  <si>
    <t>T5HP1</t>
  </si>
  <si>
    <t>T5HP2</t>
  </si>
  <si>
    <t>T5HP3</t>
  </si>
  <si>
    <t>T5HP4</t>
  </si>
  <si>
    <t>T5HP5</t>
  </si>
  <si>
    <t>T5HP6</t>
  </si>
  <si>
    <t>T1LP1</t>
  </si>
  <si>
    <t>钥匙宝箱</t>
  </si>
  <si>
    <t>出售宝箱5</t>
  </si>
  <si>
    <t>出售宝箱6</t>
  </si>
  <si>
    <t>部件宝箱</t>
  </si>
  <si>
    <t>碎片宝箱</t>
  </si>
  <si>
    <t>[0]</t>
  </si>
  <si>
    <t>[1600]</t>
  </si>
  <si>
    <t>[8400]</t>
  </si>
  <si>
    <t>[1150]</t>
  </si>
  <si>
    <t>[9600]</t>
  </si>
  <si>
    <t>[1350]</t>
  </si>
  <si>
    <t>部件</t>
  </si>
  <si>
    <t>CHEST_ITEM_TYPE_T1_PART</t>
  </si>
  <si>
    <t>CHEST_ITEM_TYPE_T2_PART</t>
  </si>
  <si>
    <t>CHEST_ITEM_TYPE_T3_PART</t>
  </si>
  <si>
    <t>CHEST_ITEM_TYPE_T4_PART</t>
  </si>
  <si>
    <t>T1部件</t>
  </si>
  <si>
    <t>T2部件</t>
  </si>
  <si>
    <t>T3部件</t>
  </si>
  <si>
    <t>T4部件</t>
  </si>
  <si>
    <t>[2250]</t>
  </si>
  <si>
    <t>[4500]</t>
  </si>
  <si>
    <t>[9000]</t>
  </si>
  <si>
    <t>[2550]</t>
  </si>
  <si>
    <t>[10200]</t>
  </si>
  <si>
    <t>[2850]</t>
  </si>
  <si>
    <t>[5,1125]</t>
  </si>
  <si>
    <t>[3750]</t>
  </si>
  <si>
    <t>[7500]</t>
  </si>
  <si>
    <t>[2350]</t>
  </si>
  <si>
    <t>[2650]</t>
  </si>
  <si>
    <t>[5250]</t>
  </si>
  <si>
    <t>[10500]</t>
  </si>
  <si>
    <t>3倍加速1</t>
  </si>
  <si>
    <t>加速道具</t>
  </si>
  <si>
    <t>3倍加速2</t>
  </si>
  <si>
    <t>5倍加速1</t>
  </si>
  <si>
    <t>5倍加速2</t>
  </si>
  <si>
    <t>道具名称</t>
    <phoneticPr fontId="12" type="noConversion"/>
  </si>
  <si>
    <t>道具ID</t>
    <phoneticPr fontId="12" type="noConversion"/>
  </si>
  <si>
    <t>5倍加速3</t>
  </si>
  <si>
    <t>8倍加速1</t>
  </si>
  <si>
    <t>8倍加速2</t>
  </si>
  <si>
    <t>8倍加速3</t>
  </si>
  <si>
    <t>3倍加速</t>
    <phoneticPr fontId="12" type="noConversion"/>
  </si>
  <si>
    <t>CHEST_ITEM_TYPE_3X_ACCELERATOR</t>
    <phoneticPr fontId="12" type="noConversion"/>
  </si>
  <si>
    <t>5倍加速</t>
    <phoneticPr fontId="12" type="noConversion"/>
  </si>
  <si>
    <t>8倍加速</t>
    <phoneticPr fontId="12" type="noConversion"/>
  </si>
  <si>
    <t>CHEST_ITEM_TYPE_5X_ACCELERATOR</t>
    <phoneticPr fontId="12" type="noConversion"/>
  </si>
  <si>
    <t>CHEST_ITEM_TYPE_8X_ACCELERATOR</t>
    <phoneticPr fontId="12" type="noConversion"/>
  </si>
  <si>
    <t>[4900]</t>
  </si>
  <si>
    <t>[5650]</t>
  </si>
  <si>
    <t>[6400]</t>
  </si>
  <si>
    <t>[6750]</t>
  </si>
  <si>
    <t>[7900]</t>
  </si>
  <si>
    <t>[9400]</t>
  </si>
  <si>
    <t>[10900]</t>
  </si>
  <si>
    <t>[11250]</t>
  </si>
  <si>
    <t>[12400]</t>
  </si>
  <si>
    <t>部件Tier</t>
  </si>
  <si>
    <t>部件数量</t>
  </si>
  <si>
    <t>总价值</t>
  </si>
  <si>
    <t>商店价值</t>
  </si>
  <si>
    <t>部件礼包1</t>
  </si>
  <si>
    <t>部件礼包2</t>
  </si>
  <si>
    <t>部件礼包3</t>
  </si>
  <si>
    <t>部件礼包4</t>
  </si>
  <si>
    <t>部件礼包5</t>
  </si>
  <si>
    <t>部件礼包6</t>
  </si>
  <si>
    <t>部件礼包7</t>
  </si>
  <si>
    <t>部件礼包8</t>
  </si>
  <si>
    <t>部件礼包9</t>
  </si>
  <si>
    <t>礼包分类</t>
  </si>
  <si>
    <t>[3,225]</t>
  </si>
  <si>
    <t>[6,450]</t>
  </si>
  <si>
    <t>[12,900]</t>
  </si>
  <si>
    <t>[24,1350]</t>
  </si>
  <si>
    <t>[3,245]</t>
  </si>
  <si>
    <t>[2450]</t>
  </si>
  <si>
    <t>[3,265]</t>
  </si>
  <si>
    <t>[3,280]</t>
  </si>
  <si>
    <t>[1400]</t>
  </si>
  <si>
    <t>[2800]</t>
  </si>
  <si>
    <t>[5,1500]</t>
  </si>
  <si>
    <t>[3,300]</t>
  </si>
  <si>
    <t>[6,600]</t>
  </si>
  <si>
    <t>[12,1200]</t>
  </si>
  <si>
    <t>[24,1800]</t>
  </si>
  <si>
    <t>[3,320]</t>
  </si>
  <si>
    <t>[3200]</t>
  </si>
  <si>
    <t>[3,340]</t>
  </si>
  <si>
    <t>[1700]</t>
  </si>
  <si>
    <t>[3400]</t>
  </si>
  <si>
    <t>[3,355]</t>
  </si>
  <si>
    <t>[3550]</t>
  </si>
  <si>
    <t>[5,1875]</t>
  </si>
  <si>
    <t>[3,375]</t>
  </si>
  <si>
    <t>[6,750]</t>
  </si>
  <si>
    <t>[12,1500]</t>
  </si>
  <si>
    <t>[24,2250]</t>
  </si>
  <si>
    <t>[3,395]</t>
  </si>
  <si>
    <t>[3950]</t>
  </si>
  <si>
    <t>[3,415]</t>
  </si>
  <si>
    <t>[4150]</t>
  </si>
  <si>
    <t>[3,430]</t>
  </si>
  <si>
    <t>[2150]</t>
  </si>
  <si>
    <t>[4300]</t>
  </si>
  <si>
    <t>[5,2250]</t>
  </si>
  <si>
    <t>[3,450]</t>
  </si>
  <si>
    <t>[6,900]</t>
  </si>
  <si>
    <t>[12,1800]</t>
  </si>
  <si>
    <t>[24,2700]</t>
  </si>
  <si>
    <t>[13500]</t>
  </si>
  <si>
    <t>[3,470]</t>
  </si>
  <si>
    <t>[4700]</t>
  </si>
  <si>
    <t>[3,490]</t>
  </si>
  <si>
    <t>[3,505]</t>
  </si>
  <si>
    <t>[5050]</t>
  </si>
  <si>
    <t>[5,2625]</t>
  </si>
  <si>
    <t>[3,525]</t>
  </si>
  <si>
    <t>[6,1050]</t>
  </si>
  <si>
    <t>[12,2100]</t>
  </si>
  <si>
    <t>[24,3150]</t>
  </si>
  <si>
    <t>[15750]</t>
  </si>
  <si>
    <t>[3,545]</t>
  </si>
  <si>
    <t>[5450]</t>
  </si>
  <si>
    <t>[3,565]</t>
  </si>
  <si>
    <t>[3,580]</t>
  </si>
  <si>
    <t>[2900]</t>
  </si>
  <si>
    <t>[5800]</t>
  </si>
  <si>
    <t>[5,3000]</t>
  </si>
  <si>
    <t>[3,600]</t>
  </si>
  <si>
    <t>[6,1200]</t>
  </si>
  <si>
    <t>[12,2400]</t>
  </si>
  <si>
    <t>[24,3600]</t>
  </si>
  <si>
    <t>[18000]</t>
  </si>
  <si>
    <t>[3,620]</t>
  </si>
  <si>
    <t>[3100]</t>
  </si>
  <si>
    <t>[6200]</t>
  </si>
  <si>
    <t>[3,640]</t>
  </si>
  <si>
    <t>[3,655]</t>
  </si>
  <si>
    <t>[6550]</t>
  </si>
  <si>
    <t>[5,1225]</t>
  </si>
  <si>
    <t>[6,490]</t>
  </si>
  <si>
    <t>[12,980]</t>
  </si>
  <si>
    <t>[24,1470]</t>
  </si>
  <si>
    <t>[1250]</t>
  </si>
  <si>
    <t>[7350]</t>
  </si>
  <si>
    <t>[5,1325]</t>
  </si>
  <si>
    <t>[6,530]</t>
  </si>
  <si>
    <t>[12,1060]</t>
  </si>
  <si>
    <t>[24,1590]</t>
  </si>
  <si>
    <t>[5300]</t>
  </si>
  <si>
    <t>[7950]</t>
  </si>
  <si>
    <t>[5,1400]</t>
  </si>
  <si>
    <t>[6,560]</t>
  </si>
  <si>
    <t>[12,1120]</t>
  </si>
  <si>
    <t>[24,1680]</t>
  </si>
  <si>
    <t>[5600]</t>
  </si>
  <si>
    <t>[5,1600]</t>
  </si>
  <si>
    <t>[6,640]</t>
  </si>
  <si>
    <t>[12,1280]</t>
  </si>
  <si>
    <t>[24,1920]</t>
  </si>
  <si>
    <t>[5,1700]</t>
  </si>
  <si>
    <t>[6,680]</t>
  </si>
  <si>
    <t>[12,1360]</t>
  </si>
  <si>
    <t>[24,2040]</t>
  </si>
  <si>
    <t>[6800]</t>
  </si>
  <si>
    <t>[5,1775]</t>
  </si>
  <si>
    <t>[6,710]</t>
  </si>
  <si>
    <t>[12,1420]</t>
  </si>
  <si>
    <t>[24,2130]</t>
  </si>
  <si>
    <t>[7100]</t>
  </si>
  <si>
    <t>[10650]</t>
  </si>
  <si>
    <t>[5,1975]</t>
  </si>
  <si>
    <t>[6,790]</t>
  </si>
  <si>
    <t>[12,1580]</t>
  </si>
  <si>
    <t>[24,2370]</t>
  </si>
  <si>
    <t>[2000]</t>
  </si>
  <si>
    <t>[11850]</t>
  </si>
  <si>
    <t>[5,2075]</t>
  </si>
  <si>
    <t>[6,830]</t>
  </si>
  <si>
    <t>[12,1660]</t>
  </si>
  <si>
    <t>[24,2490]</t>
  </si>
  <si>
    <t>[8300]</t>
  </si>
  <si>
    <t>[12450]</t>
  </si>
  <si>
    <t>[5,2150]</t>
  </si>
  <si>
    <t>[6,860]</t>
  </si>
  <si>
    <t>[12,1720]</t>
  </si>
  <si>
    <t>[24,2580]</t>
  </si>
  <si>
    <t>[8600]</t>
  </si>
  <si>
    <t>[12900]</t>
  </si>
  <si>
    <t>[5,2350]</t>
  </si>
  <si>
    <t>[6,940]</t>
  </si>
  <si>
    <t>[12,1880]</t>
  </si>
  <si>
    <t>[24,2820]</t>
  </si>
  <si>
    <t>[14100]</t>
  </si>
  <si>
    <t>[5,2450]</t>
  </si>
  <si>
    <t>[6,980]</t>
  </si>
  <si>
    <t>[12,1960]</t>
  </si>
  <si>
    <t>[24,2940]</t>
  </si>
  <si>
    <t>[9800]</t>
  </si>
  <si>
    <t>[14700]</t>
  </si>
  <si>
    <t>[5,2525]</t>
  </si>
  <si>
    <t>[6,1010]</t>
  </si>
  <si>
    <t>[12,2020]</t>
  </si>
  <si>
    <t>[24,3030]</t>
  </si>
  <si>
    <t>[10100]</t>
  </si>
  <si>
    <t>[15150]</t>
  </si>
  <si>
    <t>[5,2725]</t>
  </si>
  <si>
    <t>[6,1090]</t>
  </si>
  <si>
    <t>[12,2180]</t>
  </si>
  <si>
    <t>[24,3270]</t>
  </si>
  <si>
    <t>[2750]</t>
  </si>
  <si>
    <t>[16350]</t>
  </si>
  <si>
    <t>[5,2825]</t>
  </si>
  <si>
    <t>[6,1130]</t>
  </si>
  <si>
    <t>[12,2260]</t>
  </si>
  <si>
    <t>[24,3390]</t>
  </si>
  <si>
    <t>[11300]</t>
  </si>
  <si>
    <t>[16950]</t>
  </si>
  <si>
    <t>[5,2900]</t>
  </si>
  <si>
    <t>[6,1160]</t>
  </si>
  <si>
    <t>[12,2320]</t>
  </si>
  <si>
    <t>[24,3480]</t>
  </si>
  <si>
    <t>[11600]</t>
  </si>
  <si>
    <t>[17400]</t>
  </si>
  <si>
    <t>[5,3100]</t>
  </si>
  <si>
    <t>[6,1240]</t>
  </si>
  <si>
    <t>[12,2480]</t>
  </si>
  <si>
    <t>[24,3720]</t>
  </si>
  <si>
    <t>[18600]</t>
  </si>
  <si>
    <t>[5,3200]</t>
  </si>
  <si>
    <t>[6,1280]</t>
  </si>
  <si>
    <t>[12,2560]</t>
  </si>
  <si>
    <t>[24,3840]</t>
  </si>
  <si>
    <t>[12800]</t>
  </si>
  <si>
    <t>[19200]</t>
  </si>
  <si>
    <t>[5,3275]</t>
  </si>
  <si>
    <t>[6,1310]</t>
  </si>
  <si>
    <t>[12,2620]</t>
  </si>
  <si>
    <t>[24,3930]</t>
  </si>
  <si>
    <t>[13100]</t>
  </si>
  <si>
    <t>[19650]</t>
  </si>
  <si>
    <t>T4LP1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</si>
</sst>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00_ "/>
    <numFmt numFmtId="177" formatCode="0.00_ "/>
    <numFmt numFmtId="178" formatCode="0.0%"/>
  </numFmts>
  <fonts count="13" x14ac:knownFonts="1">
    <font>
      <sz val="11"/>
      <color theme="1"/>
      <name val="宋体"/>
      <family val="2"/>
      <scheme val="minor"/>
    </font>
    <font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1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177" fontId="10" fillId="0" borderId="0" xfId="0" applyNumberFormat="1" applyFont="1" applyAlignment="1">
      <alignment horizontal="center"/>
    </xf>
    <xf numFmtId="0" fontId="10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78" fontId="10" fillId="0" borderId="0" xfId="0" applyNumberFormat="1" applyFont="1" applyAlignment="1">
      <alignment horizontal="center"/>
    </xf>
    <xf numFmtId="0" fontId="5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0" xfId="0" applyNumberFormat="1" applyFont="1" applyAlignment="1">
      <alignment horizontal="center"/>
    </xf>
    <xf numFmtId="176" fontId="3" fillId="0" borderId="1" xfId="0" applyNumberFormat="1" applyFont="1" applyBorder="1" applyAlignment="1">
      <alignment horizontal="center"/>
    </xf>
    <xf numFmtId="176" fontId="3" fillId="0" borderId="0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EF611"/>
  <sheetViews>
    <sheetView topLeftCell="CQ1" workbookViewId="0">
      <selection activeCell="CW1" sqref="CW1:DN1048576"/>
    </sheetView>
  </sheetViews>
  <sheetFormatPr defaultRowHeight="14.25" x14ac:dyDescent="0.3"/>
  <cols>
    <col min="1" max="9" width="9" style="17"/>
    <col min="10" max="10" width="8.625" style="17" customWidth="1"/>
    <col min="11" max="46" width="9" style="17"/>
    <col min="47" max="82" width="9" style="17" customWidth="1"/>
    <col min="83" max="16384" width="9" style="17"/>
  </cols>
  <sheetData>
    <row r="1" spans="2:135" x14ac:dyDescent="0.3">
      <c r="I1" s="17">
        <v>9904</v>
      </c>
      <c r="R1" s="17">
        <v>9872</v>
      </c>
      <c r="AA1" s="17">
        <v>9872</v>
      </c>
      <c r="AJ1" s="17">
        <v>9980</v>
      </c>
      <c r="AS1" s="17">
        <v>9929</v>
      </c>
      <c r="BB1" s="17">
        <v>9902</v>
      </c>
      <c r="BK1" s="17">
        <v>9920</v>
      </c>
      <c r="BT1" s="17">
        <v>4435</v>
      </c>
      <c r="CC1" s="17">
        <v>4871</v>
      </c>
      <c r="CL1" s="17">
        <v>4967</v>
      </c>
      <c r="CU1" s="17">
        <v>9921</v>
      </c>
      <c r="DD1" s="17">
        <v>9954</v>
      </c>
      <c r="DM1" s="17">
        <v>6544</v>
      </c>
      <c r="EE1" s="17">
        <v>10000</v>
      </c>
    </row>
    <row r="2" spans="2:135" x14ac:dyDescent="0.3">
      <c r="B2" s="18" t="s">
        <v>121</v>
      </c>
      <c r="C2" s="18" t="s">
        <v>739</v>
      </c>
      <c r="K2" s="18" t="s">
        <v>121</v>
      </c>
      <c r="L2" s="18" t="s">
        <v>122</v>
      </c>
      <c r="T2" s="18" t="s">
        <v>121</v>
      </c>
      <c r="U2" s="18" t="s">
        <v>123</v>
      </c>
      <c r="AC2" s="18" t="s">
        <v>121</v>
      </c>
      <c r="AD2" s="18" t="s">
        <v>124</v>
      </c>
      <c r="AL2" s="18" t="s">
        <v>121</v>
      </c>
      <c r="AM2" s="18" t="s">
        <v>125</v>
      </c>
      <c r="AU2" s="18" t="s">
        <v>121</v>
      </c>
      <c r="AV2" s="18" t="s">
        <v>126</v>
      </c>
      <c r="BD2" s="18" t="s">
        <v>121</v>
      </c>
      <c r="BE2" s="18" t="s">
        <v>127</v>
      </c>
      <c r="BM2" s="18" t="s">
        <v>121</v>
      </c>
      <c r="BN2" s="18" t="s">
        <v>128</v>
      </c>
      <c r="BV2" s="18" t="s">
        <v>121</v>
      </c>
      <c r="BW2" s="18" t="s">
        <v>129</v>
      </c>
      <c r="CE2" s="18" t="s">
        <v>121</v>
      </c>
      <c r="CF2" s="18" t="s">
        <v>740</v>
      </c>
      <c r="CN2" s="18" t="s">
        <v>121</v>
      </c>
      <c r="CO2" s="18" t="s">
        <v>741</v>
      </c>
      <c r="CW2" s="18" t="s">
        <v>121</v>
      </c>
      <c r="CX2" s="18" t="s">
        <v>742</v>
      </c>
      <c r="DF2" s="18" t="s">
        <v>121</v>
      </c>
      <c r="DG2" s="18" t="s">
        <v>743</v>
      </c>
      <c r="DO2" s="18" t="s">
        <v>811</v>
      </c>
      <c r="DP2" s="18" t="s">
        <v>798</v>
      </c>
      <c r="DQ2" s="18" t="s">
        <v>799</v>
      </c>
      <c r="DR2" s="18" t="s">
        <v>798</v>
      </c>
      <c r="DS2" s="18" t="s">
        <v>799</v>
      </c>
      <c r="DT2" s="18" t="s">
        <v>800</v>
      </c>
      <c r="DU2" s="18" t="s">
        <v>801</v>
      </c>
      <c r="DV2" s="18" t="s">
        <v>132</v>
      </c>
    </row>
    <row r="3" spans="2:135" x14ac:dyDescent="0.3">
      <c r="B3" s="18" t="s">
        <v>130</v>
      </c>
      <c r="C3" s="18">
        <v>5</v>
      </c>
      <c r="K3" s="18" t="s">
        <v>130</v>
      </c>
      <c r="L3" s="18">
        <v>1</v>
      </c>
      <c r="T3" s="18" t="s">
        <v>130</v>
      </c>
      <c r="U3" s="18">
        <v>2</v>
      </c>
      <c r="AC3" s="18" t="s">
        <v>130</v>
      </c>
      <c r="AD3" s="18">
        <v>4</v>
      </c>
      <c r="AL3" s="18" t="s">
        <v>130</v>
      </c>
      <c r="AM3" s="18">
        <v>6</v>
      </c>
      <c r="AU3" s="18" t="s">
        <v>130</v>
      </c>
      <c r="AV3" s="18">
        <v>5</v>
      </c>
      <c r="BD3" s="18" t="s">
        <v>130</v>
      </c>
      <c r="BE3" s="18">
        <v>10</v>
      </c>
      <c r="BM3" s="18" t="s">
        <v>130</v>
      </c>
      <c r="BN3" s="18">
        <v>20</v>
      </c>
      <c r="BV3" s="18" t="s">
        <v>130</v>
      </c>
      <c r="BW3" s="18">
        <v>10</v>
      </c>
      <c r="CE3" s="18" t="s">
        <v>130</v>
      </c>
      <c r="CF3" s="18">
        <v>20</v>
      </c>
      <c r="CN3" s="18" t="s">
        <v>130</v>
      </c>
      <c r="CO3" s="18">
        <v>30</v>
      </c>
      <c r="CW3" s="18" t="s">
        <v>130</v>
      </c>
      <c r="CX3" s="18">
        <v>0</v>
      </c>
      <c r="DF3" s="18" t="s">
        <v>130</v>
      </c>
      <c r="DG3" s="18">
        <v>0</v>
      </c>
      <c r="DO3" s="18" t="s">
        <v>802</v>
      </c>
      <c r="DP3" s="18" t="s">
        <v>755</v>
      </c>
      <c r="DQ3" s="18">
        <v>4</v>
      </c>
      <c r="DR3" s="18">
        <v>0</v>
      </c>
      <c r="DS3" s="18">
        <v>0</v>
      </c>
      <c r="DT3" s="18">
        <v>200</v>
      </c>
      <c r="DU3" s="18">
        <v>240</v>
      </c>
      <c r="DV3" s="18">
        <v>4</v>
      </c>
    </row>
    <row r="4" spans="2:135" x14ac:dyDescent="0.3">
      <c r="B4" s="18" t="s">
        <v>131</v>
      </c>
      <c r="C4" s="18">
        <v>115</v>
      </c>
      <c r="K4" s="18" t="s">
        <v>131</v>
      </c>
      <c r="L4" s="18">
        <v>50</v>
      </c>
      <c r="T4" s="18" t="s">
        <v>131</v>
      </c>
      <c r="U4" s="18">
        <v>50</v>
      </c>
      <c r="AC4" s="18" t="s">
        <v>131</v>
      </c>
      <c r="AD4" s="18">
        <v>66.666666666666671</v>
      </c>
      <c r="AL4" s="18" t="s">
        <v>131</v>
      </c>
      <c r="AM4" s="18">
        <v>100.5</v>
      </c>
      <c r="AU4" s="18" t="s">
        <v>131</v>
      </c>
      <c r="AV4" s="18">
        <v>97.5</v>
      </c>
      <c r="BD4" s="18" t="s">
        <v>131</v>
      </c>
      <c r="BE4" s="18">
        <v>196.66666666666666</v>
      </c>
      <c r="BM4" s="18" t="s">
        <v>131</v>
      </c>
      <c r="BN4" s="18">
        <v>307.5</v>
      </c>
      <c r="BV4" s="18" t="s">
        <v>131</v>
      </c>
      <c r="BW4" s="18">
        <v>120</v>
      </c>
      <c r="CE4" s="18" t="s">
        <v>131</v>
      </c>
      <c r="CF4" s="18">
        <v>243.33333333333334</v>
      </c>
      <c r="CN4" s="18" t="s">
        <v>131</v>
      </c>
      <c r="CO4" s="18">
        <v>492.5</v>
      </c>
      <c r="CW4" s="18" t="s">
        <v>131</v>
      </c>
      <c r="CX4" s="18">
        <v>50</v>
      </c>
      <c r="DF4" s="18" t="s">
        <v>131</v>
      </c>
      <c r="DG4" s="18">
        <v>30</v>
      </c>
      <c r="DO4" s="18" t="s">
        <v>803</v>
      </c>
      <c r="DP4" s="18" t="s">
        <v>755</v>
      </c>
      <c r="DQ4" s="18">
        <v>4</v>
      </c>
      <c r="DR4" s="18">
        <v>0</v>
      </c>
      <c r="DS4" s="18">
        <v>0</v>
      </c>
      <c r="DT4" s="18">
        <v>200</v>
      </c>
      <c r="DU4" s="18">
        <v>240</v>
      </c>
      <c r="DV4" s="18">
        <v>4</v>
      </c>
    </row>
    <row r="5" spans="2:135" x14ac:dyDescent="0.3">
      <c r="B5" s="18" t="s">
        <v>132</v>
      </c>
      <c r="C5" s="18">
        <v>1</v>
      </c>
      <c r="K5" s="18" t="s">
        <v>132</v>
      </c>
      <c r="L5" s="18">
        <v>1</v>
      </c>
      <c r="T5" s="18" t="s">
        <v>132</v>
      </c>
      <c r="U5" s="18">
        <v>2</v>
      </c>
      <c r="AC5" s="18" t="s">
        <v>132</v>
      </c>
      <c r="AD5" s="18">
        <v>3</v>
      </c>
      <c r="AL5" s="18" t="s">
        <v>132</v>
      </c>
      <c r="AM5" s="18">
        <v>4</v>
      </c>
      <c r="AU5" s="18" t="s">
        <v>132</v>
      </c>
      <c r="AV5" s="18">
        <v>2</v>
      </c>
      <c r="BD5" s="18" t="s">
        <v>132</v>
      </c>
      <c r="BE5" s="18">
        <v>3</v>
      </c>
      <c r="BM5" s="18" t="s">
        <v>132</v>
      </c>
      <c r="BN5" s="18">
        <v>4</v>
      </c>
      <c r="BV5" s="18" t="s">
        <v>132</v>
      </c>
      <c r="BW5" s="18">
        <v>2</v>
      </c>
      <c r="CE5" s="18" t="s">
        <v>132</v>
      </c>
      <c r="CF5" s="18">
        <v>3</v>
      </c>
      <c r="CN5" s="18" t="s">
        <v>132</v>
      </c>
      <c r="CO5" s="18">
        <v>4</v>
      </c>
      <c r="CW5" s="18" t="s">
        <v>132</v>
      </c>
      <c r="CX5" s="18">
        <v>4</v>
      </c>
      <c r="DF5" s="18" t="s">
        <v>132</v>
      </c>
      <c r="DG5" s="18">
        <v>4</v>
      </c>
      <c r="DO5" s="18" t="s">
        <v>804</v>
      </c>
      <c r="DP5" s="18" t="s">
        <v>755</v>
      </c>
      <c r="DQ5" s="18">
        <v>2</v>
      </c>
      <c r="DR5" s="18" t="s">
        <v>756</v>
      </c>
      <c r="DS5" s="18">
        <v>2</v>
      </c>
      <c r="DT5" s="18">
        <v>380.00000000000006</v>
      </c>
      <c r="DU5" s="18">
        <v>480</v>
      </c>
      <c r="DV5" s="18">
        <v>4</v>
      </c>
    </row>
    <row r="6" spans="2:135" x14ac:dyDescent="0.3">
      <c r="B6" s="19"/>
      <c r="C6" s="19"/>
      <c r="DO6" s="18" t="s">
        <v>805</v>
      </c>
      <c r="DP6" s="18" t="s">
        <v>756</v>
      </c>
      <c r="DQ6" s="18">
        <v>4</v>
      </c>
      <c r="DR6" s="18">
        <v>0</v>
      </c>
      <c r="DS6" s="18">
        <v>0</v>
      </c>
      <c r="DT6" s="18">
        <v>560.00000000000011</v>
      </c>
      <c r="DU6" s="18">
        <v>720</v>
      </c>
      <c r="DV6" s="18">
        <v>4</v>
      </c>
    </row>
    <row r="7" spans="2:135" x14ac:dyDescent="0.3">
      <c r="DO7" s="18" t="s">
        <v>806</v>
      </c>
      <c r="DP7" s="18" t="s">
        <v>756</v>
      </c>
      <c r="DQ7" s="18">
        <v>6</v>
      </c>
      <c r="DR7" s="18">
        <v>0</v>
      </c>
      <c r="DS7" s="18">
        <v>0</v>
      </c>
      <c r="DT7" s="18">
        <v>840.00000000000023</v>
      </c>
      <c r="DU7" s="18">
        <v>1080</v>
      </c>
      <c r="DV7" s="18">
        <v>3</v>
      </c>
    </row>
    <row r="8" spans="2:135" x14ac:dyDescent="0.3">
      <c r="B8" s="18" t="s">
        <v>133</v>
      </c>
      <c r="C8" s="18" t="s">
        <v>134</v>
      </c>
      <c r="K8" s="18" t="s">
        <v>133</v>
      </c>
      <c r="L8" s="18" t="s">
        <v>134</v>
      </c>
      <c r="T8" s="18" t="s">
        <v>133</v>
      </c>
      <c r="U8" s="18" t="s">
        <v>134</v>
      </c>
      <c r="AC8" s="18" t="s">
        <v>133</v>
      </c>
      <c r="AD8" s="18" t="s">
        <v>134</v>
      </c>
      <c r="AL8" s="18" t="s">
        <v>133</v>
      </c>
      <c r="AM8" s="18" t="s">
        <v>134</v>
      </c>
      <c r="AU8" s="18" t="s">
        <v>133</v>
      </c>
      <c r="AV8" s="18" t="s">
        <v>134</v>
      </c>
      <c r="BD8" s="18" t="s">
        <v>133</v>
      </c>
      <c r="BE8" s="18" t="s">
        <v>134</v>
      </c>
      <c r="BM8" s="18" t="s">
        <v>133</v>
      </c>
      <c r="BN8" s="18" t="s">
        <v>134</v>
      </c>
      <c r="BV8" s="18" t="s">
        <v>133</v>
      </c>
      <c r="BW8" s="18" t="s">
        <v>134</v>
      </c>
      <c r="CE8" s="18" t="s">
        <v>133</v>
      </c>
      <c r="CF8" s="18" t="s">
        <v>134</v>
      </c>
      <c r="CN8" s="18" t="s">
        <v>133</v>
      </c>
      <c r="CO8" s="18" t="s">
        <v>134</v>
      </c>
      <c r="CW8" s="18" t="s">
        <v>133</v>
      </c>
      <c r="CX8" s="18" t="s">
        <v>134</v>
      </c>
      <c r="DF8" s="18" t="s">
        <v>133</v>
      </c>
      <c r="DG8" s="18" t="s">
        <v>134</v>
      </c>
      <c r="DO8" s="18" t="s">
        <v>807</v>
      </c>
      <c r="DP8" s="18" t="s">
        <v>756</v>
      </c>
      <c r="DQ8" s="18">
        <v>4</v>
      </c>
      <c r="DR8" s="18" t="s">
        <v>757</v>
      </c>
      <c r="DS8" s="18">
        <v>1</v>
      </c>
      <c r="DT8" s="18">
        <v>1130</v>
      </c>
      <c r="DU8" s="18">
        <v>1440</v>
      </c>
      <c r="DV8" s="18">
        <v>3</v>
      </c>
    </row>
    <row r="9" spans="2:135" x14ac:dyDescent="0.3">
      <c r="B9" s="18">
        <v>1</v>
      </c>
      <c r="C9" s="18">
        <v>1125</v>
      </c>
      <c r="F9" s="17" t="s">
        <v>765</v>
      </c>
      <c r="K9" s="18">
        <v>1</v>
      </c>
      <c r="L9" s="18">
        <v>225</v>
      </c>
      <c r="O9" s="17" t="s">
        <v>812</v>
      </c>
      <c r="T9" s="18">
        <v>1</v>
      </c>
      <c r="U9" s="18">
        <v>450</v>
      </c>
      <c r="X9" s="17" t="s">
        <v>813</v>
      </c>
      <c r="AC9" s="18">
        <v>1</v>
      </c>
      <c r="AD9" s="18">
        <v>900</v>
      </c>
      <c r="AG9" s="17" t="s">
        <v>814</v>
      </c>
      <c r="AL9" s="18">
        <v>1</v>
      </c>
      <c r="AM9" s="18">
        <v>1350</v>
      </c>
      <c r="AP9" s="17" t="s">
        <v>815</v>
      </c>
      <c r="AU9" s="18">
        <v>1</v>
      </c>
      <c r="AV9" s="18">
        <v>1150</v>
      </c>
      <c r="AY9" s="17" t="s">
        <v>747</v>
      </c>
      <c r="BD9" s="18">
        <v>1</v>
      </c>
      <c r="BE9" s="18">
        <v>2250</v>
      </c>
      <c r="BH9" s="17" t="s">
        <v>759</v>
      </c>
      <c r="BM9" s="18">
        <v>1</v>
      </c>
      <c r="BN9" s="18">
        <v>4500</v>
      </c>
      <c r="BQ9" s="17" t="s">
        <v>760</v>
      </c>
      <c r="BV9" s="18">
        <v>1</v>
      </c>
      <c r="BW9" s="18">
        <v>2250</v>
      </c>
      <c r="BZ9" s="17" t="s">
        <v>759</v>
      </c>
      <c r="CE9" s="18">
        <v>1</v>
      </c>
      <c r="CF9" s="18">
        <v>4500</v>
      </c>
      <c r="CI9" s="17" t="s">
        <v>760</v>
      </c>
      <c r="CN9" s="18">
        <v>1</v>
      </c>
      <c r="CO9" s="18">
        <v>6750</v>
      </c>
      <c r="CR9" s="17" t="s">
        <v>792</v>
      </c>
      <c r="CW9" s="18">
        <v>1</v>
      </c>
      <c r="CX9" s="18">
        <v>0</v>
      </c>
      <c r="DA9" s="17" t="s">
        <v>744</v>
      </c>
      <c r="DF9" s="18">
        <v>1</v>
      </c>
      <c r="DG9" s="18">
        <v>0</v>
      </c>
      <c r="DJ9" s="17" t="s">
        <v>744</v>
      </c>
      <c r="DO9" s="18" t="s">
        <v>808</v>
      </c>
      <c r="DP9" s="18" t="s">
        <v>757</v>
      </c>
      <c r="DQ9" s="18">
        <v>3</v>
      </c>
      <c r="DR9" s="18">
        <v>0</v>
      </c>
      <c r="DS9" s="18">
        <v>0</v>
      </c>
      <c r="DT9" s="18">
        <v>1710</v>
      </c>
      <c r="DU9" s="18">
        <v>2160</v>
      </c>
      <c r="DV9" s="18">
        <v>3</v>
      </c>
    </row>
    <row r="10" spans="2:135" x14ac:dyDescent="0.3">
      <c r="B10" s="18">
        <v>2</v>
      </c>
      <c r="C10" s="18">
        <v>1225</v>
      </c>
      <c r="F10" s="17" t="s">
        <v>881</v>
      </c>
      <c r="K10" s="18">
        <v>2</v>
      </c>
      <c r="L10" s="18">
        <v>245</v>
      </c>
      <c r="O10" s="17" t="s">
        <v>816</v>
      </c>
      <c r="T10" s="18">
        <v>2</v>
      </c>
      <c r="U10" s="18">
        <v>490</v>
      </c>
      <c r="X10" s="17" t="s">
        <v>882</v>
      </c>
      <c r="AC10" s="18">
        <v>2</v>
      </c>
      <c r="AD10" s="18">
        <v>980</v>
      </c>
      <c r="AG10" s="17" t="s">
        <v>883</v>
      </c>
      <c r="AL10" s="18">
        <v>2</v>
      </c>
      <c r="AM10" s="18">
        <v>1470</v>
      </c>
      <c r="AP10" s="17" t="s">
        <v>884</v>
      </c>
      <c r="AU10" s="18">
        <v>2</v>
      </c>
      <c r="AV10" s="18">
        <v>1250</v>
      </c>
      <c r="AY10" s="17" t="s">
        <v>885</v>
      </c>
      <c r="BD10" s="18">
        <v>2</v>
      </c>
      <c r="BE10" s="18">
        <v>2450</v>
      </c>
      <c r="BH10" s="17" t="s">
        <v>817</v>
      </c>
      <c r="BM10" s="18">
        <v>2</v>
      </c>
      <c r="BN10" s="18">
        <v>4900</v>
      </c>
      <c r="BQ10" s="17" t="s">
        <v>789</v>
      </c>
      <c r="BV10" s="18">
        <v>2</v>
      </c>
      <c r="BW10" s="18">
        <v>2450</v>
      </c>
      <c r="BZ10" s="17" t="s">
        <v>817</v>
      </c>
      <c r="CE10" s="18">
        <v>2</v>
      </c>
      <c r="CF10" s="18">
        <v>4900</v>
      </c>
      <c r="CI10" s="17" t="s">
        <v>789</v>
      </c>
      <c r="CN10" s="18">
        <v>2</v>
      </c>
      <c r="CO10" s="18">
        <v>7350</v>
      </c>
      <c r="CR10" s="17" t="s">
        <v>886</v>
      </c>
      <c r="CW10" s="18">
        <v>2</v>
      </c>
      <c r="CX10" s="18">
        <v>0</v>
      </c>
      <c r="DA10" s="17" t="s">
        <v>744</v>
      </c>
      <c r="DF10" s="18">
        <v>2</v>
      </c>
      <c r="DG10" s="18">
        <v>0</v>
      </c>
      <c r="DJ10" s="17" t="s">
        <v>744</v>
      </c>
      <c r="DO10" s="18" t="s">
        <v>809</v>
      </c>
      <c r="DP10" s="18" t="s">
        <v>757</v>
      </c>
      <c r="DQ10" s="18">
        <v>4</v>
      </c>
      <c r="DR10" s="18">
        <v>0</v>
      </c>
      <c r="DS10" s="18">
        <v>0</v>
      </c>
      <c r="DT10" s="18">
        <v>2280</v>
      </c>
      <c r="DU10" s="18">
        <v>2880</v>
      </c>
      <c r="DV10" s="18">
        <v>4</v>
      </c>
    </row>
    <row r="11" spans="2:135" x14ac:dyDescent="0.3">
      <c r="B11" s="18">
        <v>3</v>
      </c>
      <c r="C11" s="18">
        <v>1325</v>
      </c>
      <c r="F11" s="17" t="s">
        <v>887</v>
      </c>
      <c r="K11" s="18">
        <v>3</v>
      </c>
      <c r="L11" s="18">
        <v>265</v>
      </c>
      <c r="O11" s="17" t="s">
        <v>818</v>
      </c>
      <c r="T11" s="18">
        <v>3</v>
      </c>
      <c r="U11" s="18">
        <v>530</v>
      </c>
      <c r="X11" s="17" t="s">
        <v>888</v>
      </c>
      <c r="AC11" s="18">
        <v>3</v>
      </c>
      <c r="AD11" s="18">
        <v>1060</v>
      </c>
      <c r="AG11" s="17" t="s">
        <v>889</v>
      </c>
      <c r="AL11" s="18">
        <v>3</v>
      </c>
      <c r="AM11" s="18">
        <v>1590</v>
      </c>
      <c r="AP11" s="17" t="s">
        <v>890</v>
      </c>
      <c r="AU11" s="18">
        <v>3</v>
      </c>
      <c r="AV11" s="18">
        <v>1350</v>
      </c>
      <c r="AY11" s="17" t="s">
        <v>749</v>
      </c>
      <c r="BD11" s="18">
        <v>3</v>
      </c>
      <c r="BE11" s="18">
        <v>2650</v>
      </c>
      <c r="BH11" s="17" t="s">
        <v>769</v>
      </c>
      <c r="BM11" s="18">
        <v>3</v>
      </c>
      <c r="BN11" s="18">
        <v>5300</v>
      </c>
      <c r="BQ11" s="17" t="s">
        <v>891</v>
      </c>
      <c r="BV11" s="18">
        <v>3</v>
      </c>
      <c r="BW11" s="18">
        <v>2650</v>
      </c>
      <c r="BZ11" s="17" t="s">
        <v>769</v>
      </c>
      <c r="CE11" s="18">
        <v>3</v>
      </c>
      <c r="CF11" s="18">
        <v>5300</v>
      </c>
      <c r="CI11" s="17" t="s">
        <v>891</v>
      </c>
      <c r="CN11" s="18">
        <v>3</v>
      </c>
      <c r="CO11" s="18">
        <v>7950</v>
      </c>
      <c r="CR11" s="17" t="s">
        <v>892</v>
      </c>
      <c r="CW11" s="18">
        <v>3</v>
      </c>
      <c r="CX11" s="18">
        <v>0</v>
      </c>
      <c r="DA11" s="17" t="s">
        <v>744</v>
      </c>
      <c r="DF11" s="18">
        <v>3</v>
      </c>
      <c r="DG11" s="18">
        <v>0</v>
      </c>
      <c r="DJ11" s="17" t="s">
        <v>744</v>
      </c>
      <c r="DO11" s="18" t="s">
        <v>810</v>
      </c>
      <c r="DP11" s="18" t="s">
        <v>757</v>
      </c>
      <c r="DQ11" s="18">
        <v>1</v>
      </c>
      <c r="DR11" s="18" t="s">
        <v>758</v>
      </c>
      <c r="DS11" s="18">
        <v>1</v>
      </c>
      <c r="DT11" s="18">
        <v>3070</v>
      </c>
      <c r="DU11" s="18">
        <v>3970</v>
      </c>
      <c r="DV11" s="18">
        <v>2</v>
      </c>
    </row>
    <row r="12" spans="2:135" x14ac:dyDescent="0.3">
      <c r="B12" s="18">
        <v>4</v>
      </c>
      <c r="C12" s="18">
        <v>1400</v>
      </c>
      <c r="F12" s="17" t="s">
        <v>893</v>
      </c>
      <c r="K12" s="18">
        <v>4</v>
      </c>
      <c r="L12" s="18">
        <v>280</v>
      </c>
      <c r="O12" s="17" t="s">
        <v>819</v>
      </c>
      <c r="T12" s="18">
        <v>4</v>
      </c>
      <c r="U12" s="18">
        <v>560</v>
      </c>
      <c r="X12" s="17" t="s">
        <v>894</v>
      </c>
      <c r="AC12" s="18">
        <v>4</v>
      </c>
      <c r="AD12" s="18">
        <v>1120</v>
      </c>
      <c r="AG12" s="17" t="s">
        <v>895</v>
      </c>
      <c r="AL12" s="18">
        <v>4</v>
      </c>
      <c r="AM12" s="18">
        <v>1680</v>
      </c>
      <c r="AP12" s="17" t="s">
        <v>896</v>
      </c>
      <c r="AU12" s="18">
        <v>4</v>
      </c>
      <c r="AV12" s="18">
        <v>1400</v>
      </c>
      <c r="AY12" s="17" t="s">
        <v>820</v>
      </c>
      <c r="BD12" s="18">
        <v>4</v>
      </c>
      <c r="BE12" s="18">
        <v>2800</v>
      </c>
      <c r="BH12" s="17" t="s">
        <v>821</v>
      </c>
      <c r="BM12" s="18">
        <v>4</v>
      </c>
      <c r="BN12" s="18">
        <v>5600</v>
      </c>
      <c r="BQ12" s="17" t="s">
        <v>897</v>
      </c>
      <c r="BV12" s="18">
        <v>4</v>
      </c>
      <c r="BW12" s="18">
        <v>2800</v>
      </c>
      <c r="BZ12" s="17" t="s">
        <v>821</v>
      </c>
      <c r="CE12" s="18">
        <v>4</v>
      </c>
      <c r="CF12" s="18">
        <v>5600</v>
      </c>
      <c r="CI12" s="17" t="s">
        <v>897</v>
      </c>
      <c r="CN12" s="18">
        <v>4</v>
      </c>
      <c r="CO12" s="18">
        <v>8400</v>
      </c>
      <c r="CR12" s="17" t="s">
        <v>746</v>
      </c>
      <c r="CW12" s="18">
        <v>4</v>
      </c>
      <c r="CX12" s="18">
        <v>0</v>
      </c>
      <c r="DA12" s="17" t="s">
        <v>744</v>
      </c>
      <c r="DF12" s="18">
        <v>4</v>
      </c>
      <c r="DG12" s="18">
        <v>0</v>
      </c>
      <c r="DJ12" s="17" t="s">
        <v>744</v>
      </c>
    </row>
    <row r="13" spans="2:135" x14ac:dyDescent="0.3">
      <c r="B13" s="18">
        <v>5</v>
      </c>
      <c r="C13" s="18">
        <v>1500</v>
      </c>
      <c r="F13" s="17" t="s">
        <v>822</v>
      </c>
      <c r="K13" s="18">
        <v>5</v>
      </c>
      <c r="L13" s="18">
        <v>300</v>
      </c>
      <c r="O13" s="17" t="s">
        <v>823</v>
      </c>
      <c r="T13" s="18">
        <v>5</v>
      </c>
      <c r="U13" s="18">
        <v>600</v>
      </c>
      <c r="X13" s="17" t="s">
        <v>824</v>
      </c>
      <c r="AC13" s="18">
        <v>5</v>
      </c>
      <c r="AD13" s="18">
        <v>1200</v>
      </c>
      <c r="AG13" s="17" t="s">
        <v>825</v>
      </c>
      <c r="AL13" s="18">
        <v>5</v>
      </c>
      <c r="AM13" s="18">
        <v>1800</v>
      </c>
      <c r="AP13" s="17" t="s">
        <v>826</v>
      </c>
      <c r="AU13" s="18">
        <v>5</v>
      </c>
      <c r="AV13" s="18">
        <v>1500</v>
      </c>
      <c r="AY13" s="17" t="s">
        <v>229</v>
      </c>
      <c r="BD13" s="18">
        <v>5</v>
      </c>
      <c r="BE13" s="18">
        <v>3000</v>
      </c>
      <c r="BH13" s="17" t="s">
        <v>232</v>
      </c>
      <c r="BM13" s="18">
        <v>5</v>
      </c>
      <c r="BN13" s="18">
        <v>6000</v>
      </c>
      <c r="BQ13" s="17" t="s">
        <v>247</v>
      </c>
      <c r="BV13" s="18">
        <v>5</v>
      </c>
      <c r="BW13" s="18">
        <v>3000</v>
      </c>
      <c r="BZ13" s="17" t="s">
        <v>232</v>
      </c>
      <c r="CE13" s="18">
        <v>5</v>
      </c>
      <c r="CF13" s="18">
        <v>6000</v>
      </c>
      <c r="CI13" s="17" t="s">
        <v>247</v>
      </c>
      <c r="CN13" s="18">
        <v>5</v>
      </c>
      <c r="CO13" s="18">
        <v>9000</v>
      </c>
      <c r="CR13" s="17" t="s">
        <v>761</v>
      </c>
      <c r="CW13" s="18">
        <v>5</v>
      </c>
      <c r="CX13" s="18">
        <v>0</v>
      </c>
      <c r="DA13" s="17" t="s">
        <v>744</v>
      </c>
      <c r="DF13" s="18">
        <v>5</v>
      </c>
      <c r="DG13" s="18">
        <v>0</v>
      </c>
      <c r="DJ13" s="17" t="s">
        <v>744</v>
      </c>
    </row>
    <row r="14" spans="2:135" x14ac:dyDescent="0.3">
      <c r="B14" s="18">
        <v>6</v>
      </c>
      <c r="C14" s="18">
        <v>1600</v>
      </c>
      <c r="F14" s="17" t="s">
        <v>898</v>
      </c>
      <c r="K14" s="18">
        <v>6</v>
      </c>
      <c r="L14" s="18">
        <v>320</v>
      </c>
      <c r="O14" s="17" t="s">
        <v>827</v>
      </c>
      <c r="T14" s="18">
        <v>6</v>
      </c>
      <c r="U14" s="18">
        <v>640</v>
      </c>
      <c r="X14" s="17" t="s">
        <v>899</v>
      </c>
      <c r="AC14" s="18">
        <v>6</v>
      </c>
      <c r="AD14" s="18">
        <v>1280</v>
      </c>
      <c r="AG14" s="17" t="s">
        <v>900</v>
      </c>
      <c r="AL14" s="18">
        <v>6</v>
      </c>
      <c r="AM14" s="18">
        <v>1920</v>
      </c>
      <c r="AP14" s="17" t="s">
        <v>901</v>
      </c>
      <c r="AU14" s="18">
        <v>6</v>
      </c>
      <c r="AV14" s="18">
        <v>1600</v>
      </c>
      <c r="AY14" s="17" t="s">
        <v>745</v>
      </c>
      <c r="BD14" s="18">
        <v>6</v>
      </c>
      <c r="BE14" s="18">
        <v>3200</v>
      </c>
      <c r="BH14" s="17" t="s">
        <v>828</v>
      </c>
      <c r="BM14" s="18">
        <v>6</v>
      </c>
      <c r="BN14" s="18">
        <v>6400</v>
      </c>
      <c r="BQ14" s="17" t="s">
        <v>791</v>
      </c>
      <c r="BV14" s="18">
        <v>6</v>
      </c>
      <c r="BW14" s="18">
        <v>3200</v>
      </c>
      <c r="BZ14" s="17" t="s">
        <v>828</v>
      </c>
      <c r="CE14" s="18">
        <v>6</v>
      </c>
      <c r="CF14" s="18">
        <v>6400</v>
      </c>
      <c r="CI14" s="17" t="s">
        <v>791</v>
      </c>
      <c r="CN14" s="18">
        <v>6</v>
      </c>
      <c r="CO14" s="18">
        <v>9600</v>
      </c>
      <c r="CR14" s="17" t="s">
        <v>748</v>
      </c>
      <c r="CW14" s="18">
        <v>6</v>
      </c>
      <c r="CX14" s="18">
        <v>0</v>
      </c>
      <c r="DA14" s="17" t="s">
        <v>744</v>
      </c>
      <c r="DF14" s="18">
        <v>6</v>
      </c>
      <c r="DG14" s="18">
        <v>0</v>
      </c>
      <c r="DJ14" s="17" t="s">
        <v>744</v>
      </c>
    </row>
    <row r="15" spans="2:135" x14ac:dyDescent="0.3">
      <c r="B15" s="18">
        <v>7</v>
      </c>
      <c r="C15" s="18">
        <v>1700</v>
      </c>
      <c r="F15" s="17" t="s">
        <v>902</v>
      </c>
      <c r="K15" s="18">
        <v>7</v>
      </c>
      <c r="L15" s="18">
        <v>340</v>
      </c>
      <c r="O15" s="17" t="s">
        <v>829</v>
      </c>
      <c r="T15" s="18">
        <v>7</v>
      </c>
      <c r="U15" s="18">
        <v>680</v>
      </c>
      <c r="X15" s="17" t="s">
        <v>903</v>
      </c>
      <c r="AC15" s="18">
        <v>7</v>
      </c>
      <c r="AD15" s="18">
        <v>1360</v>
      </c>
      <c r="AG15" s="17" t="s">
        <v>904</v>
      </c>
      <c r="AL15" s="18">
        <v>7</v>
      </c>
      <c r="AM15" s="18">
        <v>2040</v>
      </c>
      <c r="AP15" s="17" t="s">
        <v>905</v>
      </c>
      <c r="AU15" s="18">
        <v>7</v>
      </c>
      <c r="AV15" s="18">
        <v>1700</v>
      </c>
      <c r="AY15" s="17" t="s">
        <v>830</v>
      </c>
      <c r="BD15" s="18">
        <v>7</v>
      </c>
      <c r="BE15" s="18">
        <v>3400</v>
      </c>
      <c r="BH15" s="17" t="s">
        <v>831</v>
      </c>
      <c r="BM15" s="18">
        <v>7</v>
      </c>
      <c r="BN15" s="18">
        <v>6800</v>
      </c>
      <c r="BQ15" s="17" t="s">
        <v>906</v>
      </c>
      <c r="BV15" s="18">
        <v>7</v>
      </c>
      <c r="BW15" s="18">
        <v>3400</v>
      </c>
      <c r="BZ15" s="17" t="s">
        <v>831</v>
      </c>
      <c r="CE15" s="18">
        <v>7</v>
      </c>
      <c r="CF15" s="18">
        <v>6800</v>
      </c>
      <c r="CI15" s="17" t="s">
        <v>906</v>
      </c>
      <c r="CN15" s="18">
        <v>7</v>
      </c>
      <c r="CO15" s="18">
        <v>10200</v>
      </c>
      <c r="CR15" s="17" t="s">
        <v>763</v>
      </c>
      <c r="CW15" s="18">
        <v>7</v>
      </c>
      <c r="CX15" s="18">
        <v>0</v>
      </c>
      <c r="DA15" s="17" t="s">
        <v>744</v>
      </c>
      <c r="DF15" s="18">
        <v>7</v>
      </c>
      <c r="DG15" s="18">
        <v>0</v>
      </c>
      <c r="DJ15" s="17" t="s">
        <v>744</v>
      </c>
    </row>
    <row r="16" spans="2:135" x14ac:dyDescent="0.3">
      <c r="B16" s="18">
        <v>8</v>
      </c>
      <c r="C16" s="18">
        <v>1775</v>
      </c>
      <c r="F16" s="17" t="s">
        <v>907</v>
      </c>
      <c r="K16" s="18">
        <v>8</v>
      </c>
      <c r="L16" s="18">
        <v>355</v>
      </c>
      <c r="O16" s="17" t="s">
        <v>832</v>
      </c>
      <c r="T16" s="18">
        <v>8</v>
      </c>
      <c r="U16" s="18">
        <v>710</v>
      </c>
      <c r="X16" s="17" t="s">
        <v>908</v>
      </c>
      <c r="AC16" s="18">
        <v>8</v>
      </c>
      <c r="AD16" s="18">
        <v>1420</v>
      </c>
      <c r="AG16" s="17" t="s">
        <v>909</v>
      </c>
      <c r="AL16" s="18">
        <v>8</v>
      </c>
      <c r="AM16" s="18">
        <v>2130</v>
      </c>
      <c r="AP16" s="17" t="s">
        <v>910</v>
      </c>
      <c r="AU16" s="18">
        <v>8</v>
      </c>
      <c r="AV16" s="18">
        <v>1800</v>
      </c>
      <c r="AY16" s="17" t="s">
        <v>228</v>
      </c>
      <c r="BD16" s="18">
        <v>8</v>
      </c>
      <c r="BE16" s="18">
        <v>3550</v>
      </c>
      <c r="BH16" s="17" t="s">
        <v>833</v>
      </c>
      <c r="BM16" s="18">
        <v>8</v>
      </c>
      <c r="BN16" s="18">
        <v>7100</v>
      </c>
      <c r="BQ16" s="17" t="s">
        <v>911</v>
      </c>
      <c r="BV16" s="18">
        <v>8</v>
      </c>
      <c r="BW16" s="18">
        <v>3550</v>
      </c>
      <c r="BZ16" s="17" t="s">
        <v>833</v>
      </c>
      <c r="CE16" s="18">
        <v>8</v>
      </c>
      <c r="CF16" s="18">
        <v>7100</v>
      </c>
      <c r="CI16" s="17" t="s">
        <v>911</v>
      </c>
      <c r="CN16" s="18">
        <v>8</v>
      </c>
      <c r="CO16" s="18">
        <v>10650</v>
      </c>
      <c r="CR16" s="17" t="s">
        <v>912</v>
      </c>
      <c r="CW16" s="18">
        <v>8</v>
      </c>
      <c r="CX16" s="18">
        <v>0</v>
      </c>
      <c r="DA16" s="17" t="s">
        <v>744</v>
      </c>
      <c r="DF16" s="18">
        <v>8</v>
      </c>
      <c r="DG16" s="18">
        <v>0</v>
      </c>
      <c r="DJ16" s="17" t="s">
        <v>744</v>
      </c>
    </row>
    <row r="17" spans="2:114" x14ac:dyDescent="0.3">
      <c r="B17" s="18">
        <v>9</v>
      </c>
      <c r="C17" s="18">
        <v>1875</v>
      </c>
      <c r="F17" s="17" t="s">
        <v>834</v>
      </c>
      <c r="K17" s="18">
        <v>9</v>
      </c>
      <c r="L17" s="18">
        <v>375</v>
      </c>
      <c r="O17" s="17" t="s">
        <v>835</v>
      </c>
      <c r="T17" s="18">
        <v>9</v>
      </c>
      <c r="U17" s="18">
        <v>750</v>
      </c>
      <c r="X17" s="17" t="s">
        <v>836</v>
      </c>
      <c r="AC17" s="18">
        <v>9</v>
      </c>
      <c r="AD17" s="18">
        <v>1500</v>
      </c>
      <c r="AG17" s="17" t="s">
        <v>837</v>
      </c>
      <c r="AL17" s="18">
        <v>9</v>
      </c>
      <c r="AM17" s="18">
        <v>2250</v>
      </c>
      <c r="AP17" s="17" t="s">
        <v>838</v>
      </c>
      <c r="AU17" s="18">
        <v>9</v>
      </c>
      <c r="AV17" s="18">
        <v>1900</v>
      </c>
      <c r="AY17" s="17" t="s">
        <v>231</v>
      </c>
      <c r="BD17" s="18">
        <v>9</v>
      </c>
      <c r="BE17" s="18">
        <v>3750</v>
      </c>
      <c r="BH17" s="17" t="s">
        <v>766</v>
      </c>
      <c r="BM17" s="18">
        <v>9</v>
      </c>
      <c r="BN17" s="18">
        <v>7500</v>
      </c>
      <c r="BQ17" s="17" t="s">
        <v>767</v>
      </c>
      <c r="BV17" s="18">
        <v>9</v>
      </c>
      <c r="BW17" s="18">
        <v>3750</v>
      </c>
      <c r="BZ17" s="17" t="s">
        <v>766</v>
      </c>
      <c r="CE17" s="18">
        <v>9</v>
      </c>
      <c r="CF17" s="18">
        <v>7500</v>
      </c>
      <c r="CI17" s="17" t="s">
        <v>767</v>
      </c>
      <c r="CN17" s="18">
        <v>9</v>
      </c>
      <c r="CO17" s="18">
        <v>11250</v>
      </c>
      <c r="CR17" s="17" t="s">
        <v>796</v>
      </c>
      <c r="CW17" s="18">
        <v>9</v>
      </c>
      <c r="CX17" s="18">
        <v>0</v>
      </c>
      <c r="DA17" s="17" t="s">
        <v>744</v>
      </c>
      <c r="DF17" s="18">
        <v>9</v>
      </c>
      <c r="DG17" s="18">
        <v>0</v>
      </c>
      <c r="DJ17" s="17" t="s">
        <v>744</v>
      </c>
    </row>
    <row r="18" spans="2:114" x14ac:dyDescent="0.3">
      <c r="B18" s="18">
        <v>10</v>
      </c>
      <c r="C18" s="18">
        <v>1975</v>
      </c>
      <c r="F18" s="17" t="s">
        <v>913</v>
      </c>
      <c r="K18" s="18">
        <v>10</v>
      </c>
      <c r="L18" s="18">
        <v>395</v>
      </c>
      <c r="O18" s="17" t="s">
        <v>839</v>
      </c>
      <c r="T18" s="18">
        <v>10</v>
      </c>
      <c r="U18" s="18">
        <v>790</v>
      </c>
      <c r="X18" s="17" t="s">
        <v>914</v>
      </c>
      <c r="AC18" s="18">
        <v>10</v>
      </c>
      <c r="AD18" s="18">
        <v>1580</v>
      </c>
      <c r="AG18" s="17" t="s">
        <v>915</v>
      </c>
      <c r="AL18" s="18">
        <v>10</v>
      </c>
      <c r="AM18" s="18">
        <v>2370</v>
      </c>
      <c r="AP18" s="17" t="s">
        <v>916</v>
      </c>
      <c r="AU18" s="18">
        <v>10</v>
      </c>
      <c r="AV18" s="18">
        <v>2000</v>
      </c>
      <c r="AY18" s="17" t="s">
        <v>917</v>
      </c>
      <c r="BD18" s="18">
        <v>10</v>
      </c>
      <c r="BE18" s="18">
        <v>3950</v>
      </c>
      <c r="BH18" s="17" t="s">
        <v>840</v>
      </c>
      <c r="BM18" s="18">
        <v>10</v>
      </c>
      <c r="BN18" s="18">
        <v>7900</v>
      </c>
      <c r="BQ18" s="17" t="s">
        <v>793</v>
      </c>
      <c r="BV18" s="18">
        <v>10</v>
      </c>
      <c r="BW18" s="18">
        <v>3950</v>
      </c>
      <c r="BZ18" s="17" t="s">
        <v>840</v>
      </c>
      <c r="CE18" s="18">
        <v>10</v>
      </c>
      <c r="CF18" s="18">
        <v>7900</v>
      </c>
      <c r="CI18" s="17" t="s">
        <v>793</v>
      </c>
      <c r="CN18" s="18">
        <v>10</v>
      </c>
      <c r="CO18" s="18">
        <v>11850</v>
      </c>
      <c r="CR18" s="17" t="s">
        <v>918</v>
      </c>
      <c r="CW18" s="18">
        <v>10</v>
      </c>
      <c r="CX18" s="18">
        <v>0</v>
      </c>
      <c r="DA18" s="17" t="s">
        <v>744</v>
      </c>
      <c r="DF18" s="18">
        <v>10</v>
      </c>
      <c r="DG18" s="18">
        <v>0</v>
      </c>
      <c r="DJ18" s="17" t="s">
        <v>744</v>
      </c>
    </row>
    <row r="19" spans="2:114" x14ac:dyDescent="0.3">
      <c r="B19" s="18">
        <v>11</v>
      </c>
      <c r="C19" s="18">
        <v>2075</v>
      </c>
      <c r="F19" s="17" t="s">
        <v>919</v>
      </c>
      <c r="K19" s="18">
        <v>11</v>
      </c>
      <c r="L19" s="18">
        <v>415</v>
      </c>
      <c r="O19" s="17" t="s">
        <v>841</v>
      </c>
      <c r="T19" s="18">
        <v>11</v>
      </c>
      <c r="U19" s="18">
        <v>830</v>
      </c>
      <c r="X19" s="17" t="s">
        <v>920</v>
      </c>
      <c r="AC19" s="18">
        <v>11</v>
      </c>
      <c r="AD19" s="18">
        <v>1660</v>
      </c>
      <c r="AG19" s="17" t="s">
        <v>921</v>
      </c>
      <c r="AL19" s="18">
        <v>11</v>
      </c>
      <c r="AM19" s="18">
        <v>2490</v>
      </c>
      <c r="AP19" s="17" t="s">
        <v>922</v>
      </c>
      <c r="AU19" s="18">
        <v>11</v>
      </c>
      <c r="AV19" s="18">
        <v>2100</v>
      </c>
      <c r="AY19" s="17" t="s">
        <v>230</v>
      </c>
      <c r="BD19" s="18">
        <v>11</v>
      </c>
      <c r="BE19" s="18">
        <v>4150</v>
      </c>
      <c r="BH19" s="17" t="s">
        <v>842</v>
      </c>
      <c r="BM19" s="18">
        <v>11</v>
      </c>
      <c r="BN19" s="18">
        <v>8300</v>
      </c>
      <c r="BQ19" s="17" t="s">
        <v>923</v>
      </c>
      <c r="BV19" s="18">
        <v>11</v>
      </c>
      <c r="BW19" s="18">
        <v>4150</v>
      </c>
      <c r="BZ19" s="17" t="s">
        <v>842</v>
      </c>
      <c r="CE19" s="18">
        <v>11</v>
      </c>
      <c r="CF19" s="18">
        <v>8300</v>
      </c>
      <c r="CI19" s="17" t="s">
        <v>923</v>
      </c>
      <c r="CN19" s="18">
        <v>11</v>
      </c>
      <c r="CO19" s="18">
        <v>12450</v>
      </c>
      <c r="CR19" s="17" t="s">
        <v>924</v>
      </c>
      <c r="CW19" s="18">
        <v>11</v>
      </c>
      <c r="CX19" s="18">
        <v>0</v>
      </c>
      <c r="DA19" s="17" t="s">
        <v>744</v>
      </c>
      <c r="DF19" s="18">
        <v>11</v>
      </c>
      <c r="DG19" s="18">
        <v>0</v>
      </c>
      <c r="DJ19" s="17" t="s">
        <v>744</v>
      </c>
    </row>
    <row r="20" spans="2:114" x14ac:dyDescent="0.3">
      <c r="B20" s="18">
        <v>12</v>
      </c>
      <c r="C20" s="18">
        <v>2150</v>
      </c>
      <c r="F20" s="17" t="s">
        <v>925</v>
      </c>
      <c r="K20" s="18">
        <v>12</v>
      </c>
      <c r="L20" s="18">
        <v>430</v>
      </c>
      <c r="O20" s="17" t="s">
        <v>843</v>
      </c>
      <c r="T20" s="18">
        <v>12</v>
      </c>
      <c r="U20" s="18">
        <v>860</v>
      </c>
      <c r="X20" s="17" t="s">
        <v>926</v>
      </c>
      <c r="AC20" s="18">
        <v>12</v>
      </c>
      <c r="AD20" s="18">
        <v>1720</v>
      </c>
      <c r="AG20" s="17" t="s">
        <v>927</v>
      </c>
      <c r="AL20" s="18">
        <v>12</v>
      </c>
      <c r="AM20" s="18">
        <v>2580</v>
      </c>
      <c r="AP20" s="17" t="s">
        <v>928</v>
      </c>
      <c r="AU20" s="18">
        <v>12</v>
      </c>
      <c r="AV20" s="18">
        <v>2150</v>
      </c>
      <c r="AY20" s="17" t="s">
        <v>844</v>
      </c>
      <c r="BD20" s="18">
        <v>12</v>
      </c>
      <c r="BE20" s="18">
        <v>4300</v>
      </c>
      <c r="BH20" s="17" t="s">
        <v>845</v>
      </c>
      <c r="BM20" s="18">
        <v>12</v>
      </c>
      <c r="BN20" s="18">
        <v>8600</v>
      </c>
      <c r="BQ20" s="17" t="s">
        <v>929</v>
      </c>
      <c r="BV20" s="18">
        <v>12</v>
      </c>
      <c r="BW20" s="18">
        <v>4300</v>
      </c>
      <c r="BZ20" s="17" t="s">
        <v>845</v>
      </c>
      <c r="CE20" s="18">
        <v>12</v>
      </c>
      <c r="CF20" s="18">
        <v>8600</v>
      </c>
      <c r="CI20" s="17" t="s">
        <v>929</v>
      </c>
      <c r="CN20" s="18">
        <v>12</v>
      </c>
      <c r="CO20" s="18">
        <v>12900</v>
      </c>
      <c r="CR20" s="17" t="s">
        <v>930</v>
      </c>
      <c r="CW20" s="18">
        <v>12</v>
      </c>
      <c r="CX20" s="18">
        <v>0</v>
      </c>
      <c r="DA20" s="17" t="s">
        <v>744</v>
      </c>
      <c r="DF20" s="18">
        <v>12</v>
      </c>
      <c r="DG20" s="18">
        <v>0</v>
      </c>
      <c r="DJ20" s="17" t="s">
        <v>744</v>
      </c>
    </row>
    <row r="21" spans="2:114" x14ac:dyDescent="0.3">
      <c r="B21" s="18">
        <v>13</v>
      </c>
      <c r="C21" s="18">
        <v>2250</v>
      </c>
      <c r="F21" s="17" t="s">
        <v>846</v>
      </c>
      <c r="K21" s="18">
        <v>13</v>
      </c>
      <c r="L21" s="18">
        <v>450</v>
      </c>
      <c r="O21" s="17" t="s">
        <v>847</v>
      </c>
      <c r="T21" s="18">
        <v>13</v>
      </c>
      <c r="U21" s="18">
        <v>900</v>
      </c>
      <c r="X21" s="17" t="s">
        <v>848</v>
      </c>
      <c r="AC21" s="18">
        <v>13</v>
      </c>
      <c r="AD21" s="18">
        <v>1800</v>
      </c>
      <c r="AG21" s="17" t="s">
        <v>849</v>
      </c>
      <c r="AL21" s="18">
        <v>13</v>
      </c>
      <c r="AM21" s="18">
        <v>2700</v>
      </c>
      <c r="AP21" s="17" t="s">
        <v>850</v>
      </c>
      <c r="AU21" s="18">
        <v>13</v>
      </c>
      <c r="AV21" s="18">
        <v>2250</v>
      </c>
      <c r="AY21" s="17" t="s">
        <v>759</v>
      </c>
      <c r="BD21" s="18">
        <v>13</v>
      </c>
      <c r="BE21" s="18">
        <v>4500</v>
      </c>
      <c r="BH21" s="17" t="s">
        <v>760</v>
      </c>
      <c r="BM21" s="18">
        <v>13</v>
      </c>
      <c r="BN21" s="18">
        <v>9000</v>
      </c>
      <c r="BQ21" s="17" t="s">
        <v>761</v>
      </c>
      <c r="BV21" s="18">
        <v>13</v>
      </c>
      <c r="BW21" s="18">
        <v>4500</v>
      </c>
      <c r="BZ21" s="17" t="s">
        <v>760</v>
      </c>
      <c r="CE21" s="18">
        <v>13</v>
      </c>
      <c r="CF21" s="18">
        <v>9000</v>
      </c>
      <c r="CI21" s="17" t="s">
        <v>761</v>
      </c>
      <c r="CN21" s="18">
        <v>13</v>
      </c>
      <c r="CO21" s="18">
        <v>13500</v>
      </c>
      <c r="CR21" s="17" t="s">
        <v>851</v>
      </c>
      <c r="CW21" s="18">
        <v>13</v>
      </c>
      <c r="CX21" s="18">
        <v>0</v>
      </c>
      <c r="DA21" s="17" t="s">
        <v>744</v>
      </c>
      <c r="DF21" s="18">
        <v>13</v>
      </c>
      <c r="DG21" s="18">
        <v>0</v>
      </c>
      <c r="DJ21" s="17" t="s">
        <v>744</v>
      </c>
    </row>
    <row r="22" spans="2:114" x14ac:dyDescent="0.3">
      <c r="B22" s="18">
        <v>14</v>
      </c>
      <c r="C22" s="18">
        <v>2350</v>
      </c>
      <c r="F22" s="17" t="s">
        <v>931</v>
      </c>
      <c r="K22" s="18">
        <v>14</v>
      </c>
      <c r="L22" s="18">
        <v>470</v>
      </c>
      <c r="O22" s="17" t="s">
        <v>852</v>
      </c>
      <c r="T22" s="18">
        <v>14</v>
      </c>
      <c r="U22" s="18">
        <v>940</v>
      </c>
      <c r="X22" s="17" t="s">
        <v>932</v>
      </c>
      <c r="AC22" s="18">
        <v>14</v>
      </c>
      <c r="AD22" s="18">
        <v>1880</v>
      </c>
      <c r="AG22" s="17" t="s">
        <v>933</v>
      </c>
      <c r="AL22" s="18">
        <v>14</v>
      </c>
      <c r="AM22" s="18">
        <v>2820</v>
      </c>
      <c r="AP22" s="17" t="s">
        <v>934</v>
      </c>
      <c r="AU22" s="18">
        <v>14</v>
      </c>
      <c r="AV22" s="18">
        <v>2350</v>
      </c>
      <c r="AY22" s="17" t="s">
        <v>768</v>
      </c>
      <c r="BD22" s="18">
        <v>14</v>
      </c>
      <c r="BE22" s="18">
        <v>4700</v>
      </c>
      <c r="BH22" s="17" t="s">
        <v>853</v>
      </c>
      <c r="BM22" s="18">
        <v>14</v>
      </c>
      <c r="BN22" s="18">
        <v>9400</v>
      </c>
      <c r="BQ22" s="17" t="s">
        <v>794</v>
      </c>
      <c r="BV22" s="18">
        <v>14</v>
      </c>
      <c r="BW22" s="18">
        <v>4700</v>
      </c>
      <c r="BZ22" s="17" t="s">
        <v>853</v>
      </c>
      <c r="CE22" s="18">
        <v>14</v>
      </c>
      <c r="CF22" s="18">
        <v>9400</v>
      </c>
      <c r="CI22" s="17" t="s">
        <v>794</v>
      </c>
      <c r="CN22" s="18">
        <v>14</v>
      </c>
      <c r="CO22" s="18">
        <v>14100</v>
      </c>
      <c r="CR22" s="17" t="s">
        <v>935</v>
      </c>
      <c r="CW22" s="18">
        <v>14</v>
      </c>
      <c r="CX22" s="18">
        <v>0</v>
      </c>
      <c r="DA22" s="17" t="s">
        <v>744</v>
      </c>
      <c r="DF22" s="18">
        <v>14</v>
      </c>
      <c r="DG22" s="18">
        <v>0</v>
      </c>
      <c r="DJ22" s="17" t="s">
        <v>744</v>
      </c>
    </row>
    <row r="23" spans="2:114" x14ac:dyDescent="0.3">
      <c r="B23" s="18">
        <v>15</v>
      </c>
      <c r="C23" s="18">
        <v>2450</v>
      </c>
      <c r="F23" s="17" t="s">
        <v>936</v>
      </c>
      <c r="K23" s="18">
        <v>15</v>
      </c>
      <c r="L23" s="18">
        <v>490</v>
      </c>
      <c r="O23" s="17" t="s">
        <v>854</v>
      </c>
      <c r="T23" s="18">
        <v>15</v>
      </c>
      <c r="U23" s="18">
        <v>980</v>
      </c>
      <c r="X23" s="17" t="s">
        <v>937</v>
      </c>
      <c r="AC23" s="18">
        <v>15</v>
      </c>
      <c r="AD23" s="18">
        <v>1960</v>
      </c>
      <c r="AG23" s="17" t="s">
        <v>938</v>
      </c>
      <c r="AL23" s="18">
        <v>15</v>
      </c>
      <c r="AM23" s="18">
        <v>2940</v>
      </c>
      <c r="AP23" s="17" t="s">
        <v>939</v>
      </c>
      <c r="AU23" s="18">
        <v>15</v>
      </c>
      <c r="AV23" s="18">
        <v>2450</v>
      </c>
      <c r="AY23" s="17" t="s">
        <v>817</v>
      </c>
      <c r="BD23" s="18">
        <v>15</v>
      </c>
      <c r="BE23" s="18">
        <v>4900</v>
      </c>
      <c r="BH23" s="17" t="s">
        <v>789</v>
      </c>
      <c r="BM23" s="18">
        <v>15</v>
      </c>
      <c r="BN23" s="18">
        <v>9800</v>
      </c>
      <c r="BQ23" s="17" t="s">
        <v>940</v>
      </c>
      <c r="BV23" s="18">
        <v>15</v>
      </c>
      <c r="BW23" s="18">
        <v>4900</v>
      </c>
      <c r="BZ23" s="17" t="s">
        <v>789</v>
      </c>
      <c r="CE23" s="18">
        <v>15</v>
      </c>
      <c r="CF23" s="18">
        <v>9800</v>
      </c>
      <c r="CI23" s="17" t="s">
        <v>940</v>
      </c>
      <c r="CN23" s="18">
        <v>15</v>
      </c>
      <c r="CO23" s="18">
        <v>14700</v>
      </c>
      <c r="CR23" s="17" t="s">
        <v>941</v>
      </c>
      <c r="CW23" s="18">
        <v>15</v>
      </c>
      <c r="CX23" s="18">
        <v>0</v>
      </c>
      <c r="DA23" s="17" t="s">
        <v>744</v>
      </c>
      <c r="DF23" s="18">
        <v>15</v>
      </c>
      <c r="DG23" s="18">
        <v>0</v>
      </c>
      <c r="DJ23" s="17" t="s">
        <v>744</v>
      </c>
    </row>
    <row r="24" spans="2:114" x14ac:dyDescent="0.3">
      <c r="B24" s="18">
        <v>16</v>
      </c>
      <c r="C24" s="18">
        <v>2525</v>
      </c>
      <c r="F24" s="17" t="s">
        <v>942</v>
      </c>
      <c r="K24" s="18">
        <v>16</v>
      </c>
      <c r="L24" s="18">
        <v>505</v>
      </c>
      <c r="O24" s="17" t="s">
        <v>855</v>
      </c>
      <c r="T24" s="18">
        <v>16</v>
      </c>
      <c r="U24" s="18">
        <v>1010</v>
      </c>
      <c r="X24" s="17" t="s">
        <v>943</v>
      </c>
      <c r="AC24" s="18">
        <v>16</v>
      </c>
      <c r="AD24" s="18">
        <v>2020</v>
      </c>
      <c r="AG24" s="17" t="s">
        <v>944</v>
      </c>
      <c r="AL24" s="18">
        <v>16</v>
      </c>
      <c r="AM24" s="18">
        <v>3030</v>
      </c>
      <c r="AP24" s="17" t="s">
        <v>945</v>
      </c>
      <c r="AU24" s="18">
        <v>16</v>
      </c>
      <c r="AV24" s="18">
        <v>2550</v>
      </c>
      <c r="AY24" s="17" t="s">
        <v>762</v>
      </c>
      <c r="BD24" s="18">
        <v>16</v>
      </c>
      <c r="BE24" s="18">
        <v>5050</v>
      </c>
      <c r="BH24" s="17" t="s">
        <v>856</v>
      </c>
      <c r="BM24" s="18">
        <v>16</v>
      </c>
      <c r="BN24" s="18">
        <v>10100</v>
      </c>
      <c r="BQ24" s="17" t="s">
        <v>946</v>
      </c>
      <c r="BV24" s="18">
        <v>16</v>
      </c>
      <c r="BW24" s="18">
        <v>5050</v>
      </c>
      <c r="BZ24" s="17" t="s">
        <v>856</v>
      </c>
      <c r="CE24" s="18">
        <v>16</v>
      </c>
      <c r="CF24" s="18">
        <v>10100</v>
      </c>
      <c r="CI24" s="17" t="s">
        <v>946</v>
      </c>
      <c r="CN24" s="18">
        <v>16</v>
      </c>
      <c r="CO24" s="18">
        <v>15150</v>
      </c>
      <c r="CR24" s="17" t="s">
        <v>947</v>
      </c>
      <c r="CW24" s="18">
        <v>16</v>
      </c>
      <c r="CX24" s="18">
        <v>0</v>
      </c>
      <c r="DA24" s="17" t="s">
        <v>744</v>
      </c>
      <c r="DF24" s="18">
        <v>16</v>
      </c>
      <c r="DG24" s="18">
        <v>0</v>
      </c>
      <c r="DJ24" s="17" t="s">
        <v>744</v>
      </c>
    </row>
    <row r="25" spans="2:114" x14ac:dyDescent="0.3">
      <c r="B25" s="18">
        <v>17</v>
      </c>
      <c r="C25" s="18">
        <v>2625</v>
      </c>
      <c r="F25" s="17" t="s">
        <v>857</v>
      </c>
      <c r="K25" s="18">
        <v>17</v>
      </c>
      <c r="L25" s="18">
        <v>525</v>
      </c>
      <c r="O25" s="17" t="s">
        <v>858</v>
      </c>
      <c r="T25" s="18">
        <v>17</v>
      </c>
      <c r="U25" s="18">
        <v>1050</v>
      </c>
      <c r="X25" s="17" t="s">
        <v>859</v>
      </c>
      <c r="AC25" s="18">
        <v>17</v>
      </c>
      <c r="AD25" s="18">
        <v>2100</v>
      </c>
      <c r="AG25" s="17" t="s">
        <v>860</v>
      </c>
      <c r="AL25" s="18">
        <v>17</v>
      </c>
      <c r="AM25" s="18">
        <v>3150</v>
      </c>
      <c r="AP25" s="17" t="s">
        <v>861</v>
      </c>
      <c r="AU25" s="18">
        <v>17</v>
      </c>
      <c r="AV25" s="18">
        <v>2650</v>
      </c>
      <c r="AY25" s="17" t="s">
        <v>769</v>
      </c>
      <c r="BD25" s="18">
        <v>17</v>
      </c>
      <c r="BE25" s="18">
        <v>5250</v>
      </c>
      <c r="BH25" s="17" t="s">
        <v>770</v>
      </c>
      <c r="BM25" s="18">
        <v>17</v>
      </c>
      <c r="BN25" s="18">
        <v>10500</v>
      </c>
      <c r="BQ25" s="17" t="s">
        <v>771</v>
      </c>
      <c r="BV25" s="18">
        <v>17</v>
      </c>
      <c r="BW25" s="18">
        <v>5250</v>
      </c>
      <c r="BZ25" s="17" t="s">
        <v>770</v>
      </c>
      <c r="CE25" s="18">
        <v>17</v>
      </c>
      <c r="CF25" s="18">
        <v>10500</v>
      </c>
      <c r="CI25" s="17" t="s">
        <v>771</v>
      </c>
      <c r="CN25" s="18">
        <v>17</v>
      </c>
      <c r="CO25" s="18">
        <v>15750</v>
      </c>
      <c r="CR25" s="17" t="s">
        <v>862</v>
      </c>
      <c r="CW25" s="18">
        <v>17</v>
      </c>
      <c r="CX25" s="18">
        <v>0</v>
      </c>
      <c r="DA25" s="17" t="s">
        <v>744</v>
      </c>
      <c r="DF25" s="18">
        <v>17</v>
      </c>
      <c r="DG25" s="18">
        <v>0</v>
      </c>
      <c r="DJ25" s="17" t="s">
        <v>744</v>
      </c>
    </row>
    <row r="26" spans="2:114" x14ac:dyDescent="0.3">
      <c r="B26" s="18">
        <v>18</v>
      </c>
      <c r="C26" s="18">
        <v>2725</v>
      </c>
      <c r="F26" s="17" t="s">
        <v>948</v>
      </c>
      <c r="K26" s="18">
        <v>18</v>
      </c>
      <c r="L26" s="18">
        <v>545</v>
      </c>
      <c r="O26" s="17" t="s">
        <v>863</v>
      </c>
      <c r="T26" s="18">
        <v>18</v>
      </c>
      <c r="U26" s="18">
        <v>1090</v>
      </c>
      <c r="X26" s="17" t="s">
        <v>949</v>
      </c>
      <c r="AC26" s="18">
        <v>18</v>
      </c>
      <c r="AD26" s="18">
        <v>2180</v>
      </c>
      <c r="AG26" s="17" t="s">
        <v>950</v>
      </c>
      <c r="AL26" s="18">
        <v>18</v>
      </c>
      <c r="AM26" s="18">
        <v>3270</v>
      </c>
      <c r="AP26" s="17" t="s">
        <v>951</v>
      </c>
      <c r="AU26" s="18">
        <v>18</v>
      </c>
      <c r="AV26" s="18">
        <v>2750</v>
      </c>
      <c r="AY26" s="17" t="s">
        <v>952</v>
      </c>
      <c r="BD26" s="18">
        <v>18</v>
      </c>
      <c r="BE26" s="18">
        <v>5450</v>
      </c>
      <c r="BH26" s="17" t="s">
        <v>864</v>
      </c>
      <c r="BM26" s="18">
        <v>18</v>
      </c>
      <c r="BN26" s="18">
        <v>10900</v>
      </c>
      <c r="BQ26" s="17" t="s">
        <v>795</v>
      </c>
      <c r="BV26" s="18">
        <v>18</v>
      </c>
      <c r="BW26" s="18">
        <v>5450</v>
      </c>
      <c r="BZ26" s="17" t="s">
        <v>864</v>
      </c>
      <c r="CE26" s="18">
        <v>18</v>
      </c>
      <c r="CF26" s="18">
        <v>10900</v>
      </c>
      <c r="CI26" s="17" t="s">
        <v>795</v>
      </c>
      <c r="CN26" s="18">
        <v>18</v>
      </c>
      <c r="CO26" s="18">
        <v>16350</v>
      </c>
      <c r="CR26" s="17" t="s">
        <v>953</v>
      </c>
      <c r="CW26" s="18">
        <v>18</v>
      </c>
      <c r="CX26" s="18">
        <v>0</v>
      </c>
      <c r="DA26" s="17" t="s">
        <v>744</v>
      </c>
      <c r="DF26" s="18">
        <v>18</v>
      </c>
      <c r="DG26" s="18">
        <v>0</v>
      </c>
      <c r="DJ26" s="17" t="s">
        <v>744</v>
      </c>
    </row>
    <row r="27" spans="2:114" x14ac:dyDescent="0.3">
      <c r="B27" s="18">
        <v>19</v>
      </c>
      <c r="C27" s="18">
        <v>2825</v>
      </c>
      <c r="F27" s="17" t="s">
        <v>954</v>
      </c>
      <c r="K27" s="18">
        <v>19</v>
      </c>
      <c r="L27" s="18">
        <v>565</v>
      </c>
      <c r="O27" s="17" t="s">
        <v>865</v>
      </c>
      <c r="T27" s="18">
        <v>19</v>
      </c>
      <c r="U27" s="18">
        <v>1130</v>
      </c>
      <c r="X27" s="17" t="s">
        <v>955</v>
      </c>
      <c r="AC27" s="18">
        <v>19</v>
      </c>
      <c r="AD27" s="18">
        <v>2260</v>
      </c>
      <c r="AG27" s="17" t="s">
        <v>956</v>
      </c>
      <c r="AL27" s="18">
        <v>19</v>
      </c>
      <c r="AM27" s="18">
        <v>3390</v>
      </c>
      <c r="AP27" s="17" t="s">
        <v>957</v>
      </c>
      <c r="AU27" s="18">
        <v>19</v>
      </c>
      <c r="AV27" s="18">
        <v>2850</v>
      </c>
      <c r="AY27" s="17" t="s">
        <v>764</v>
      </c>
      <c r="BD27" s="18">
        <v>19</v>
      </c>
      <c r="BE27" s="18">
        <v>5650</v>
      </c>
      <c r="BH27" s="17" t="s">
        <v>790</v>
      </c>
      <c r="BM27" s="18">
        <v>19</v>
      </c>
      <c r="BN27" s="18">
        <v>11300</v>
      </c>
      <c r="BQ27" s="17" t="s">
        <v>958</v>
      </c>
      <c r="BV27" s="18">
        <v>19</v>
      </c>
      <c r="BW27" s="18">
        <v>5650</v>
      </c>
      <c r="BZ27" s="17" t="s">
        <v>790</v>
      </c>
      <c r="CE27" s="18">
        <v>19</v>
      </c>
      <c r="CF27" s="18">
        <v>11300</v>
      </c>
      <c r="CI27" s="17" t="s">
        <v>958</v>
      </c>
      <c r="CN27" s="18">
        <v>19</v>
      </c>
      <c r="CO27" s="18">
        <v>16950</v>
      </c>
      <c r="CR27" s="17" t="s">
        <v>959</v>
      </c>
      <c r="CW27" s="18">
        <v>19</v>
      </c>
      <c r="CX27" s="18">
        <v>0</v>
      </c>
      <c r="DA27" s="17" t="s">
        <v>744</v>
      </c>
      <c r="DF27" s="18">
        <v>19</v>
      </c>
      <c r="DG27" s="18">
        <v>0</v>
      </c>
      <c r="DJ27" s="17" t="s">
        <v>744</v>
      </c>
    </row>
    <row r="28" spans="2:114" x14ac:dyDescent="0.3">
      <c r="B28" s="18">
        <v>20</v>
      </c>
      <c r="C28" s="18">
        <v>2900</v>
      </c>
      <c r="F28" s="17" t="s">
        <v>960</v>
      </c>
      <c r="K28" s="18">
        <v>20</v>
      </c>
      <c r="L28" s="18">
        <v>580</v>
      </c>
      <c r="O28" s="17" t="s">
        <v>866</v>
      </c>
      <c r="T28" s="18">
        <v>20</v>
      </c>
      <c r="U28" s="18">
        <v>1160</v>
      </c>
      <c r="X28" s="17" t="s">
        <v>961</v>
      </c>
      <c r="AC28" s="18">
        <v>20</v>
      </c>
      <c r="AD28" s="18">
        <v>2320</v>
      </c>
      <c r="AG28" s="17" t="s">
        <v>962</v>
      </c>
      <c r="AL28" s="18">
        <v>20</v>
      </c>
      <c r="AM28" s="18">
        <v>3480</v>
      </c>
      <c r="AP28" s="17" t="s">
        <v>963</v>
      </c>
      <c r="AU28" s="18">
        <v>20</v>
      </c>
      <c r="AV28" s="18">
        <v>2900</v>
      </c>
      <c r="AY28" s="17" t="s">
        <v>867</v>
      </c>
      <c r="BD28" s="18">
        <v>20</v>
      </c>
      <c r="BE28" s="18">
        <v>5800</v>
      </c>
      <c r="BH28" s="17" t="s">
        <v>868</v>
      </c>
      <c r="BM28" s="18">
        <v>20</v>
      </c>
      <c r="BN28" s="18">
        <v>11600</v>
      </c>
      <c r="BQ28" s="17" t="s">
        <v>964</v>
      </c>
      <c r="BV28" s="18">
        <v>20</v>
      </c>
      <c r="BW28" s="18">
        <v>5800</v>
      </c>
      <c r="BZ28" s="17" t="s">
        <v>868</v>
      </c>
      <c r="CE28" s="18">
        <v>20</v>
      </c>
      <c r="CF28" s="18">
        <v>11600</v>
      </c>
      <c r="CI28" s="17" t="s">
        <v>964</v>
      </c>
      <c r="CN28" s="18">
        <v>20</v>
      </c>
      <c r="CO28" s="18">
        <v>17400</v>
      </c>
      <c r="CR28" s="17" t="s">
        <v>965</v>
      </c>
      <c r="CW28" s="18">
        <v>20</v>
      </c>
      <c r="CX28" s="18">
        <v>0</v>
      </c>
      <c r="DA28" s="17" t="s">
        <v>744</v>
      </c>
      <c r="DF28" s="18">
        <v>20</v>
      </c>
      <c r="DG28" s="18">
        <v>0</v>
      </c>
      <c r="DJ28" s="17" t="s">
        <v>744</v>
      </c>
    </row>
    <row r="29" spans="2:114" x14ac:dyDescent="0.3">
      <c r="B29" s="18">
        <v>21</v>
      </c>
      <c r="C29" s="18">
        <v>3000</v>
      </c>
      <c r="F29" s="17" t="s">
        <v>869</v>
      </c>
      <c r="K29" s="18">
        <v>21</v>
      </c>
      <c r="L29" s="18">
        <v>600</v>
      </c>
      <c r="O29" s="17" t="s">
        <v>870</v>
      </c>
      <c r="T29" s="18">
        <v>21</v>
      </c>
      <c r="U29" s="18">
        <v>1200</v>
      </c>
      <c r="X29" s="17" t="s">
        <v>871</v>
      </c>
      <c r="AC29" s="18">
        <v>21</v>
      </c>
      <c r="AD29" s="18">
        <v>2400</v>
      </c>
      <c r="AG29" s="17" t="s">
        <v>872</v>
      </c>
      <c r="AL29" s="18">
        <v>21</v>
      </c>
      <c r="AM29" s="18">
        <v>3600</v>
      </c>
      <c r="AP29" s="17" t="s">
        <v>873</v>
      </c>
      <c r="AU29" s="18">
        <v>21</v>
      </c>
      <c r="AV29" s="18">
        <v>3000</v>
      </c>
      <c r="AY29" s="17" t="s">
        <v>232</v>
      </c>
      <c r="BD29" s="18">
        <v>21</v>
      </c>
      <c r="BE29" s="18">
        <v>6000</v>
      </c>
      <c r="BH29" s="17" t="s">
        <v>247</v>
      </c>
      <c r="BM29" s="18">
        <v>21</v>
      </c>
      <c r="BN29" s="18">
        <v>12000</v>
      </c>
      <c r="BQ29" s="17" t="s">
        <v>248</v>
      </c>
      <c r="BV29" s="18">
        <v>21</v>
      </c>
      <c r="BW29" s="18">
        <v>6000</v>
      </c>
      <c r="BZ29" s="17" t="s">
        <v>247</v>
      </c>
      <c r="CE29" s="18">
        <v>21</v>
      </c>
      <c r="CF29" s="18">
        <v>12000</v>
      </c>
      <c r="CI29" s="17" t="s">
        <v>248</v>
      </c>
      <c r="CN29" s="18">
        <v>21</v>
      </c>
      <c r="CO29" s="18">
        <v>18000</v>
      </c>
      <c r="CR29" s="17" t="s">
        <v>874</v>
      </c>
      <c r="CW29" s="18">
        <v>21</v>
      </c>
      <c r="CX29" s="18">
        <v>0</v>
      </c>
      <c r="DA29" s="17" t="s">
        <v>744</v>
      </c>
      <c r="DF29" s="18">
        <v>21</v>
      </c>
      <c r="DG29" s="18">
        <v>0</v>
      </c>
      <c r="DJ29" s="17" t="s">
        <v>744</v>
      </c>
    </row>
    <row r="30" spans="2:114" x14ac:dyDescent="0.3">
      <c r="B30" s="18">
        <v>22</v>
      </c>
      <c r="C30" s="18">
        <v>3100</v>
      </c>
      <c r="F30" s="17" t="s">
        <v>966</v>
      </c>
      <c r="K30" s="18">
        <v>22</v>
      </c>
      <c r="L30" s="18">
        <v>620</v>
      </c>
      <c r="O30" s="17" t="s">
        <v>875</v>
      </c>
      <c r="T30" s="18">
        <v>22</v>
      </c>
      <c r="U30" s="18">
        <v>1240</v>
      </c>
      <c r="X30" s="17" t="s">
        <v>967</v>
      </c>
      <c r="AC30" s="18">
        <v>22</v>
      </c>
      <c r="AD30" s="18">
        <v>2480</v>
      </c>
      <c r="AG30" s="17" t="s">
        <v>968</v>
      </c>
      <c r="AL30" s="18">
        <v>22</v>
      </c>
      <c r="AM30" s="18">
        <v>3720</v>
      </c>
      <c r="AP30" s="17" t="s">
        <v>969</v>
      </c>
      <c r="AU30" s="18">
        <v>22</v>
      </c>
      <c r="AV30" s="18">
        <v>3100</v>
      </c>
      <c r="AY30" s="17" t="s">
        <v>876</v>
      </c>
      <c r="BD30" s="18">
        <v>22</v>
      </c>
      <c r="BE30" s="18">
        <v>6200</v>
      </c>
      <c r="BH30" s="17" t="s">
        <v>877</v>
      </c>
      <c r="BM30" s="18">
        <v>22</v>
      </c>
      <c r="BN30" s="18">
        <v>12400</v>
      </c>
      <c r="BQ30" s="17" t="s">
        <v>797</v>
      </c>
      <c r="BV30" s="18">
        <v>22</v>
      </c>
      <c r="BW30" s="18">
        <v>6200</v>
      </c>
      <c r="BZ30" s="17" t="s">
        <v>877</v>
      </c>
      <c r="CE30" s="18">
        <v>22</v>
      </c>
      <c r="CF30" s="18">
        <v>12400</v>
      </c>
      <c r="CI30" s="17" t="s">
        <v>797</v>
      </c>
      <c r="CN30" s="18">
        <v>22</v>
      </c>
      <c r="CO30" s="18">
        <v>18600</v>
      </c>
      <c r="CR30" s="17" t="s">
        <v>970</v>
      </c>
      <c r="CW30" s="18">
        <v>22</v>
      </c>
      <c r="CX30" s="18">
        <v>0</v>
      </c>
      <c r="DA30" s="17" t="s">
        <v>744</v>
      </c>
      <c r="DF30" s="18">
        <v>22</v>
      </c>
      <c r="DG30" s="18">
        <v>0</v>
      </c>
      <c r="DJ30" s="17" t="s">
        <v>744</v>
      </c>
    </row>
    <row r="31" spans="2:114" x14ac:dyDescent="0.3">
      <c r="B31" s="18">
        <v>23</v>
      </c>
      <c r="C31" s="18">
        <v>3200</v>
      </c>
      <c r="F31" s="17" t="s">
        <v>971</v>
      </c>
      <c r="K31" s="18">
        <v>23</v>
      </c>
      <c r="L31" s="18">
        <v>640</v>
      </c>
      <c r="O31" s="17" t="s">
        <v>878</v>
      </c>
      <c r="T31" s="18">
        <v>23</v>
      </c>
      <c r="U31" s="18">
        <v>1280</v>
      </c>
      <c r="X31" s="17" t="s">
        <v>972</v>
      </c>
      <c r="AC31" s="18">
        <v>23</v>
      </c>
      <c r="AD31" s="18">
        <v>2560</v>
      </c>
      <c r="AG31" s="17" t="s">
        <v>973</v>
      </c>
      <c r="AL31" s="18">
        <v>23</v>
      </c>
      <c r="AM31" s="18">
        <v>3840</v>
      </c>
      <c r="AP31" s="17" t="s">
        <v>974</v>
      </c>
      <c r="AU31" s="18">
        <v>23</v>
      </c>
      <c r="AV31" s="18">
        <v>3200</v>
      </c>
      <c r="AY31" s="17" t="s">
        <v>828</v>
      </c>
      <c r="BD31" s="18">
        <v>23</v>
      </c>
      <c r="BE31" s="18">
        <v>6400</v>
      </c>
      <c r="BH31" s="17" t="s">
        <v>791</v>
      </c>
      <c r="BM31" s="18">
        <v>23</v>
      </c>
      <c r="BN31" s="18">
        <v>12800</v>
      </c>
      <c r="BQ31" s="17" t="s">
        <v>975</v>
      </c>
      <c r="BV31" s="18">
        <v>23</v>
      </c>
      <c r="BW31" s="18">
        <v>6400</v>
      </c>
      <c r="BZ31" s="17" t="s">
        <v>791</v>
      </c>
      <c r="CE31" s="18">
        <v>23</v>
      </c>
      <c r="CF31" s="18">
        <v>12800</v>
      </c>
      <c r="CI31" s="17" t="s">
        <v>975</v>
      </c>
      <c r="CN31" s="18">
        <v>23</v>
      </c>
      <c r="CO31" s="18">
        <v>19200</v>
      </c>
      <c r="CR31" s="17" t="s">
        <v>976</v>
      </c>
      <c r="CW31" s="18">
        <v>23</v>
      </c>
      <c r="CX31" s="18">
        <v>0</v>
      </c>
      <c r="DA31" s="17" t="s">
        <v>744</v>
      </c>
      <c r="DF31" s="18">
        <v>23</v>
      </c>
      <c r="DG31" s="18">
        <v>0</v>
      </c>
      <c r="DJ31" s="17" t="s">
        <v>744</v>
      </c>
    </row>
    <row r="32" spans="2:114" x14ac:dyDescent="0.3">
      <c r="B32" s="18">
        <v>24</v>
      </c>
      <c r="C32" s="18">
        <v>3275</v>
      </c>
      <c r="F32" s="17" t="s">
        <v>977</v>
      </c>
      <c r="K32" s="18">
        <v>24</v>
      </c>
      <c r="L32" s="18">
        <v>655</v>
      </c>
      <c r="O32" s="17" t="s">
        <v>879</v>
      </c>
      <c r="T32" s="18">
        <v>24</v>
      </c>
      <c r="U32" s="18">
        <v>1310</v>
      </c>
      <c r="X32" s="17" t="s">
        <v>978</v>
      </c>
      <c r="AC32" s="18">
        <v>24</v>
      </c>
      <c r="AD32" s="18">
        <v>2620</v>
      </c>
      <c r="AG32" s="17" t="s">
        <v>979</v>
      </c>
      <c r="AL32" s="18">
        <v>24</v>
      </c>
      <c r="AM32" s="18">
        <v>3930</v>
      </c>
      <c r="AP32" s="17" t="s">
        <v>980</v>
      </c>
      <c r="AU32" s="18">
        <v>24</v>
      </c>
      <c r="AV32" s="18">
        <v>3300</v>
      </c>
      <c r="AY32" s="17" t="s">
        <v>233</v>
      </c>
      <c r="BD32" s="18">
        <v>24</v>
      </c>
      <c r="BE32" s="18">
        <v>6550</v>
      </c>
      <c r="BH32" s="17" t="s">
        <v>880</v>
      </c>
      <c r="BM32" s="18">
        <v>24</v>
      </c>
      <c r="BN32" s="18">
        <v>13100</v>
      </c>
      <c r="BQ32" s="17" t="s">
        <v>981</v>
      </c>
      <c r="BV32" s="18">
        <v>24</v>
      </c>
      <c r="BW32" s="18">
        <v>6550</v>
      </c>
      <c r="BZ32" s="17" t="s">
        <v>880</v>
      </c>
      <c r="CE32" s="18">
        <v>24</v>
      </c>
      <c r="CF32" s="18">
        <v>13100</v>
      </c>
      <c r="CI32" s="17" t="s">
        <v>981</v>
      </c>
      <c r="CN32" s="18">
        <v>24</v>
      </c>
      <c r="CO32" s="18">
        <v>19650</v>
      </c>
      <c r="CR32" s="17" t="s">
        <v>982</v>
      </c>
      <c r="CW32" s="18">
        <v>24</v>
      </c>
      <c r="CX32" s="18">
        <v>0</v>
      </c>
      <c r="DA32" s="17" t="s">
        <v>744</v>
      </c>
      <c r="DF32" s="18">
        <v>24</v>
      </c>
      <c r="DG32" s="18">
        <v>0</v>
      </c>
      <c r="DJ32" s="17" t="s">
        <v>744</v>
      </c>
    </row>
    <row r="35" spans="2:136" x14ac:dyDescent="0.3">
      <c r="B35" s="18" t="s">
        <v>133</v>
      </c>
      <c r="C35" s="18" t="s">
        <v>135</v>
      </c>
      <c r="D35" s="18" t="s">
        <v>0</v>
      </c>
      <c r="E35" s="18" t="s">
        <v>1</v>
      </c>
      <c r="F35" s="18" t="s">
        <v>36</v>
      </c>
      <c r="G35" s="18" t="s">
        <v>2</v>
      </c>
      <c r="H35" s="18" t="s">
        <v>3</v>
      </c>
      <c r="I35" s="18" t="s">
        <v>4</v>
      </c>
      <c r="J35" s="20">
        <v>9990</v>
      </c>
      <c r="K35" s="18" t="s">
        <v>133</v>
      </c>
      <c r="L35" s="18" t="s">
        <v>135</v>
      </c>
      <c r="M35" s="18" t="s">
        <v>0</v>
      </c>
      <c r="N35" s="18" t="s">
        <v>1</v>
      </c>
      <c r="O35" s="18" t="s">
        <v>36</v>
      </c>
      <c r="P35" s="18" t="s">
        <v>2</v>
      </c>
      <c r="Q35" s="18" t="s">
        <v>3</v>
      </c>
      <c r="R35" s="18" t="s">
        <v>4</v>
      </c>
      <c r="S35" s="20">
        <v>10000</v>
      </c>
      <c r="T35" s="18" t="s">
        <v>133</v>
      </c>
      <c r="U35" s="18" t="s">
        <v>135</v>
      </c>
      <c r="V35" s="18" t="s">
        <v>0</v>
      </c>
      <c r="W35" s="18" t="s">
        <v>1</v>
      </c>
      <c r="X35" s="18" t="s">
        <v>36</v>
      </c>
      <c r="Y35" s="18" t="s">
        <v>2</v>
      </c>
      <c r="Z35" s="18" t="s">
        <v>3</v>
      </c>
      <c r="AA35" s="18" t="s">
        <v>4</v>
      </c>
      <c r="AB35" s="20">
        <v>10000</v>
      </c>
      <c r="AC35" s="18" t="s">
        <v>133</v>
      </c>
      <c r="AD35" s="18" t="s">
        <v>135</v>
      </c>
      <c r="AE35" s="18" t="s">
        <v>0</v>
      </c>
      <c r="AF35" s="18" t="s">
        <v>1</v>
      </c>
      <c r="AG35" s="18" t="s">
        <v>36</v>
      </c>
      <c r="AH35" s="18" t="s">
        <v>2</v>
      </c>
      <c r="AI35" s="18" t="s">
        <v>3</v>
      </c>
      <c r="AJ35" s="18" t="s">
        <v>4</v>
      </c>
      <c r="AK35" s="20">
        <v>10059</v>
      </c>
      <c r="AL35" s="18" t="s">
        <v>133</v>
      </c>
      <c r="AM35" s="18" t="s">
        <v>135</v>
      </c>
      <c r="AN35" s="18" t="s">
        <v>0</v>
      </c>
      <c r="AO35" s="18" t="s">
        <v>1</v>
      </c>
      <c r="AP35" s="18" t="s">
        <v>36</v>
      </c>
      <c r="AQ35" s="18" t="s">
        <v>2</v>
      </c>
      <c r="AR35" s="18" t="s">
        <v>3</v>
      </c>
      <c r="AS35" s="18" t="s">
        <v>4</v>
      </c>
      <c r="AT35" s="20">
        <v>10051</v>
      </c>
      <c r="AU35" s="18" t="s">
        <v>133</v>
      </c>
      <c r="AV35" s="18" t="s">
        <v>135</v>
      </c>
      <c r="AW35" s="18" t="s">
        <v>0</v>
      </c>
      <c r="AX35" s="18" t="s">
        <v>1</v>
      </c>
      <c r="AY35" s="18" t="s">
        <v>36</v>
      </c>
      <c r="AZ35" s="18" t="s">
        <v>2</v>
      </c>
      <c r="BA35" s="18" t="s">
        <v>3</v>
      </c>
      <c r="BB35" s="18" t="s">
        <v>4</v>
      </c>
      <c r="BC35" s="20">
        <v>10030</v>
      </c>
      <c r="BD35" s="18" t="s">
        <v>133</v>
      </c>
      <c r="BE35" s="18" t="s">
        <v>135</v>
      </c>
      <c r="BF35" s="18" t="s">
        <v>0</v>
      </c>
      <c r="BG35" s="18" t="s">
        <v>1</v>
      </c>
      <c r="BH35" s="18" t="s">
        <v>36</v>
      </c>
      <c r="BI35" s="18" t="s">
        <v>2</v>
      </c>
      <c r="BJ35" s="18" t="s">
        <v>3</v>
      </c>
      <c r="BK35" s="18" t="s">
        <v>4</v>
      </c>
      <c r="BL35" s="20">
        <v>9920</v>
      </c>
      <c r="BM35" s="18" t="s">
        <v>133</v>
      </c>
      <c r="BN35" s="18" t="s">
        <v>135</v>
      </c>
      <c r="BO35" s="18" t="s">
        <v>0</v>
      </c>
      <c r="BP35" s="18" t="s">
        <v>1</v>
      </c>
      <c r="BQ35" s="18" t="s">
        <v>36</v>
      </c>
      <c r="BR35" s="18" t="s">
        <v>2</v>
      </c>
      <c r="BS35" s="18" t="s">
        <v>3</v>
      </c>
      <c r="BT35" s="18" t="s">
        <v>4</v>
      </c>
      <c r="BU35" s="20">
        <v>4991</v>
      </c>
      <c r="BV35" s="18" t="s">
        <v>133</v>
      </c>
      <c r="BW35" s="18" t="s">
        <v>135</v>
      </c>
      <c r="BX35" s="18" t="s">
        <v>0</v>
      </c>
      <c r="BY35" s="18" t="s">
        <v>1</v>
      </c>
      <c r="BZ35" s="18" t="s">
        <v>36</v>
      </c>
      <c r="CA35" s="18" t="s">
        <v>2</v>
      </c>
      <c r="CB35" s="18" t="s">
        <v>3</v>
      </c>
      <c r="CC35" s="18" t="s">
        <v>4</v>
      </c>
      <c r="CD35" s="20">
        <v>4977</v>
      </c>
      <c r="CE35" s="18" t="s">
        <v>133</v>
      </c>
      <c r="CF35" s="18" t="s">
        <v>135</v>
      </c>
      <c r="CG35" s="18" t="s">
        <v>0</v>
      </c>
      <c r="CH35" s="18" t="s">
        <v>1</v>
      </c>
      <c r="CI35" s="18" t="s">
        <v>36</v>
      </c>
      <c r="CJ35" s="18" t="s">
        <v>2</v>
      </c>
      <c r="CK35" s="18" t="s">
        <v>3</v>
      </c>
      <c r="CL35" s="18" t="s">
        <v>4</v>
      </c>
      <c r="CM35" s="20">
        <v>4967</v>
      </c>
      <c r="CN35" s="18" t="s">
        <v>133</v>
      </c>
      <c r="CO35" s="18" t="s">
        <v>135</v>
      </c>
      <c r="CP35" s="18" t="s">
        <v>0</v>
      </c>
      <c r="CQ35" s="18" t="s">
        <v>1</v>
      </c>
      <c r="CR35" s="18" t="s">
        <v>36</v>
      </c>
      <c r="CS35" s="18" t="s">
        <v>2</v>
      </c>
      <c r="CT35" s="18" t="s">
        <v>3</v>
      </c>
      <c r="CU35" s="18" t="s">
        <v>4</v>
      </c>
      <c r="CV35" s="20">
        <v>10027</v>
      </c>
      <c r="CW35" s="18" t="s">
        <v>133</v>
      </c>
      <c r="CX35" s="18" t="s">
        <v>135</v>
      </c>
      <c r="CY35" s="18" t="s">
        <v>0</v>
      </c>
      <c r="CZ35" s="18" t="s">
        <v>1</v>
      </c>
      <c r="DA35" s="18" t="s">
        <v>36</v>
      </c>
      <c r="DB35" s="18" t="s">
        <v>2</v>
      </c>
      <c r="DC35" s="18" t="s">
        <v>3</v>
      </c>
      <c r="DD35" s="18" t="s">
        <v>4</v>
      </c>
      <c r="DE35" s="20">
        <v>10051</v>
      </c>
      <c r="DF35" s="18" t="s">
        <v>133</v>
      </c>
      <c r="DG35" s="18" t="s">
        <v>135</v>
      </c>
      <c r="DH35" s="18" t="s">
        <v>0</v>
      </c>
      <c r="DI35" s="18" t="s">
        <v>1</v>
      </c>
      <c r="DJ35" s="18" t="s">
        <v>36</v>
      </c>
      <c r="DK35" s="18" t="s">
        <v>2</v>
      </c>
      <c r="DL35" s="18" t="s">
        <v>3</v>
      </c>
      <c r="DM35" s="18" t="s">
        <v>4</v>
      </c>
      <c r="DN35" s="20">
        <v>10000</v>
      </c>
      <c r="DO35" s="18" t="s">
        <v>133</v>
      </c>
      <c r="DP35" s="18" t="s">
        <v>135</v>
      </c>
      <c r="DQ35" s="18" t="s">
        <v>0</v>
      </c>
      <c r="DR35" s="18" t="s">
        <v>1</v>
      </c>
      <c r="DS35" s="18" t="s">
        <v>36</v>
      </c>
      <c r="DT35" s="18" t="s">
        <v>2</v>
      </c>
      <c r="DU35" s="18" t="s">
        <v>3</v>
      </c>
      <c r="DV35" s="18" t="s">
        <v>4</v>
      </c>
      <c r="DW35" s="20">
        <v>10000</v>
      </c>
      <c r="DX35" s="18" t="s">
        <v>133</v>
      </c>
      <c r="DY35" s="18" t="s">
        <v>135</v>
      </c>
      <c r="DZ35" s="18" t="s">
        <v>0</v>
      </c>
      <c r="EA35" s="18" t="s">
        <v>1</v>
      </c>
      <c r="EB35" s="18" t="s">
        <v>36</v>
      </c>
      <c r="EC35" s="18" t="s">
        <v>2</v>
      </c>
      <c r="ED35" s="18" t="s">
        <v>3</v>
      </c>
      <c r="EE35" s="18" t="s">
        <v>4</v>
      </c>
      <c r="EF35" s="20">
        <v>10000</v>
      </c>
    </row>
    <row r="36" spans="2:136" x14ac:dyDescent="0.3">
      <c r="B36" s="18">
        <v>1</v>
      </c>
      <c r="C36" s="18" t="s">
        <v>6</v>
      </c>
      <c r="D36" s="18" t="s">
        <v>136</v>
      </c>
      <c r="E36" s="18">
        <v>25</v>
      </c>
      <c r="F36" s="18">
        <v>5</v>
      </c>
      <c r="G36" s="18">
        <v>0.21899999999999997</v>
      </c>
      <c r="H36" s="21">
        <v>0.20147999999999996</v>
      </c>
      <c r="I36" s="18">
        <v>2015</v>
      </c>
      <c r="K36" s="18">
        <v>1</v>
      </c>
      <c r="L36" s="18" t="s">
        <v>6</v>
      </c>
      <c r="M36" s="18" t="s">
        <v>136</v>
      </c>
      <c r="N36" s="18">
        <v>25</v>
      </c>
      <c r="O36" s="18">
        <v>2</v>
      </c>
      <c r="P36" s="18">
        <v>0.21899999999999997</v>
      </c>
      <c r="Q36" s="21">
        <v>0.21899999999999997</v>
      </c>
      <c r="R36" s="18">
        <v>2190</v>
      </c>
      <c r="T36" s="18">
        <v>1</v>
      </c>
      <c r="U36" s="18" t="s">
        <v>6</v>
      </c>
      <c r="V36" s="18" t="s">
        <v>136</v>
      </c>
      <c r="W36" s="18">
        <v>25</v>
      </c>
      <c r="X36" s="18">
        <v>2</v>
      </c>
      <c r="Y36" s="18">
        <v>0.21899999999999997</v>
      </c>
      <c r="Z36" s="21">
        <v>0.21899999999999997</v>
      </c>
      <c r="AA36" s="18">
        <v>2190</v>
      </c>
      <c r="AC36" s="18">
        <v>1</v>
      </c>
      <c r="AD36" s="18" t="s">
        <v>6</v>
      </c>
      <c r="AE36" s="18" t="s">
        <v>136</v>
      </c>
      <c r="AF36" s="18">
        <v>25</v>
      </c>
      <c r="AG36" s="18">
        <v>2.5</v>
      </c>
      <c r="AH36" s="18">
        <v>0.21899999999999997</v>
      </c>
      <c r="AI36" s="21">
        <v>0.23359999999999997</v>
      </c>
      <c r="AJ36" s="18">
        <v>2336</v>
      </c>
      <c r="AL36" s="18">
        <v>1</v>
      </c>
      <c r="AM36" s="18" t="s">
        <v>6</v>
      </c>
      <c r="AN36" s="18" t="s">
        <v>136</v>
      </c>
      <c r="AO36" s="18">
        <v>25</v>
      </c>
      <c r="AP36" s="18">
        <v>4</v>
      </c>
      <c r="AQ36" s="18">
        <v>0.21899999999999997</v>
      </c>
      <c r="AR36" s="21">
        <v>0.22009499999999996</v>
      </c>
      <c r="AS36" s="18">
        <v>2201</v>
      </c>
      <c r="AU36" s="18">
        <v>1</v>
      </c>
      <c r="AV36" s="18" t="s">
        <v>6</v>
      </c>
      <c r="AW36" s="18" t="s">
        <v>136</v>
      </c>
      <c r="AX36" s="18">
        <v>25</v>
      </c>
      <c r="AY36" s="18">
        <v>3.5</v>
      </c>
      <c r="AZ36" s="18">
        <v>0.22199999999999998</v>
      </c>
      <c r="BA36" s="21">
        <v>0.24737142857142852</v>
      </c>
      <c r="BB36" s="18">
        <v>2474</v>
      </c>
      <c r="BD36" s="18">
        <v>1</v>
      </c>
      <c r="BE36" s="18" t="s">
        <v>6</v>
      </c>
      <c r="BF36" s="18" t="s">
        <v>136</v>
      </c>
      <c r="BG36" s="18">
        <v>25</v>
      </c>
      <c r="BH36" s="18">
        <v>8.5</v>
      </c>
      <c r="BI36" s="18">
        <v>0.22199999999999998</v>
      </c>
      <c r="BJ36" s="21">
        <v>0.20545882352941169</v>
      </c>
      <c r="BK36" s="18">
        <v>2055</v>
      </c>
      <c r="BM36" s="18">
        <v>1</v>
      </c>
      <c r="BN36" s="18" t="s">
        <v>6</v>
      </c>
      <c r="BO36" s="18" t="s">
        <v>136</v>
      </c>
      <c r="BP36" s="18">
        <v>25</v>
      </c>
      <c r="BQ36" s="18">
        <v>25</v>
      </c>
      <c r="BR36" s="18">
        <v>0.22199999999999998</v>
      </c>
      <c r="BS36" s="21">
        <v>0.10922399999999997</v>
      </c>
      <c r="BT36" s="18">
        <v>1092</v>
      </c>
      <c r="BV36" s="18">
        <v>1</v>
      </c>
      <c r="BW36" s="18" t="s">
        <v>6</v>
      </c>
      <c r="BX36" s="18" t="s">
        <v>136</v>
      </c>
      <c r="BY36" s="18">
        <v>25</v>
      </c>
      <c r="BZ36" s="18">
        <v>10</v>
      </c>
      <c r="CA36" s="18">
        <v>0.22199999999999998</v>
      </c>
      <c r="CB36" s="21">
        <v>0.10655999999999999</v>
      </c>
      <c r="CC36" s="18">
        <v>1066</v>
      </c>
      <c r="CE36" s="18">
        <v>1</v>
      </c>
      <c r="CF36" s="18" t="s">
        <v>6</v>
      </c>
      <c r="CG36" s="18" t="s">
        <v>136</v>
      </c>
      <c r="CH36" s="18">
        <v>25</v>
      </c>
      <c r="CI36" s="18">
        <v>20.5</v>
      </c>
      <c r="CJ36" s="18">
        <v>0.22199999999999998</v>
      </c>
      <c r="CK36" s="21">
        <v>0.10540487804878049</v>
      </c>
      <c r="CL36" s="18">
        <v>1054</v>
      </c>
      <c r="CN36" s="18">
        <v>1</v>
      </c>
      <c r="CO36" s="18" t="s">
        <v>6</v>
      </c>
      <c r="CP36" s="18" t="s">
        <v>136</v>
      </c>
      <c r="CQ36" s="18">
        <v>25</v>
      </c>
      <c r="CR36" s="18">
        <v>20</v>
      </c>
      <c r="CS36" s="18">
        <v>0.22199999999999998</v>
      </c>
      <c r="CT36" s="21">
        <v>0.21867</v>
      </c>
      <c r="CU36" s="18">
        <v>2187</v>
      </c>
      <c r="CW36" s="18">
        <v>1</v>
      </c>
      <c r="CX36" s="18" t="s">
        <v>738</v>
      </c>
      <c r="CY36" s="18" t="s">
        <v>750</v>
      </c>
      <c r="CZ36" s="18">
        <v>7.5</v>
      </c>
      <c r="DA36" s="18">
        <v>7</v>
      </c>
      <c r="DB36" s="18">
        <v>0.111</v>
      </c>
      <c r="DC36" s="21">
        <v>0.10571428571428572</v>
      </c>
      <c r="DD36" s="18">
        <v>1057</v>
      </c>
      <c r="DF36" s="18">
        <v>1</v>
      </c>
      <c r="DG36" s="18" t="s">
        <v>6</v>
      </c>
      <c r="DH36" s="18" t="s">
        <v>136</v>
      </c>
      <c r="DI36" s="18">
        <v>15</v>
      </c>
      <c r="DJ36" s="18">
        <v>2</v>
      </c>
      <c r="DK36" s="18">
        <v>0.33329999999999999</v>
      </c>
      <c r="DL36" s="21">
        <v>0.33329999999999999</v>
      </c>
      <c r="DM36" s="18">
        <v>3333</v>
      </c>
      <c r="DO36" s="18">
        <v>1</v>
      </c>
      <c r="DP36" s="18" t="s">
        <v>738</v>
      </c>
      <c r="DQ36" s="18" t="s">
        <v>750</v>
      </c>
      <c r="DR36" s="18">
        <v>50</v>
      </c>
      <c r="DS36" s="18">
        <v>1</v>
      </c>
      <c r="DT36" s="18">
        <v>0.111</v>
      </c>
      <c r="DU36" s="21">
        <v>0.111</v>
      </c>
      <c r="DV36" s="18">
        <v>1110</v>
      </c>
      <c r="DX36" s="18">
        <v>1</v>
      </c>
      <c r="DY36" s="18" t="s">
        <v>6</v>
      </c>
      <c r="DZ36" s="18" t="s">
        <v>136</v>
      </c>
      <c r="EA36" s="18">
        <v>25</v>
      </c>
      <c r="EB36" s="18">
        <v>3</v>
      </c>
      <c r="EC36" s="18">
        <v>0.33329999999999999</v>
      </c>
      <c r="ED36" s="18">
        <v>0.33329999999999999</v>
      </c>
      <c r="EE36" s="18">
        <v>3333</v>
      </c>
    </row>
    <row r="37" spans="2:136" x14ac:dyDescent="0.3">
      <c r="B37" s="18">
        <v>1</v>
      </c>
      <c r="C37" s="18" t="s">
        <v>16</v>
      </c>
      <c r="D37" s="18" t="s">
        <v>136</v>
      </c>
      <c r="E37" s="18">
        <v>25</v>
      </c>
      <c r="F37" s="18">
        <v>5</v>
      </c>
      <c r="G37" s="18">
        <v>0.21899999999999997</v>
      </c>
      <c r="H37" s="21">
        <v>0.20147999999999996</v>
      </c>
      <c r="I37" s="18">
        <v>2015</v>
      </c>
      <c r="K37" s="18">
        <v>1</v>
      </c>
      <c r="L37" s="18" t="s">
        <v>16</v>
      </c>
      <c r="M37" s="18" t="s">
        <v>136</v>
      </c>
      <c r="N37" s="18">
        <v>25</v>
      </c>
      <c r="O37" s="18">
        <v>2</v>
      </c>
      <c r="P37" s="18">
        <v>0.21899999999999997</v>
      </c>
      <c r="Q37" s="21">
        <v>0.21899999999999997</v>
      </c>
      <c r="R37" s="18">
        <v>2190</v>
      </c>
      <c r="T37" s="18">
        <v>1</v>
      </c>
      <c r="U37" s="18" t="s">
        <v>16</v>
      </c>
      <c r="V37" s="18" t="s">
        <v>136</v>
      </c>
      <c r="W37" s="18">
        <v>25</v>
      </c>
      <c r="X37" s="18">
        <v>2</v>
      </c>
      <c r="Y37" s="18">
        <v>0.21899999999999997</v>
      </c>
      <c r="Z37" s="21">
        <v>0.21899999999999997</v>
      </c>
      <c r="AA37" s="18">
        <v>2190</v>
      </c>
      <c r="AC37" s="18">
        <v>1</v>
      </c>
      <c r="AD37" s="18" t="s">
        <v>16</v>
      </c>
      <c r="AE37" s="18" t="s">
        <v>136</v>
      </c>
      <c r="AF37" s="18">
        <v>25</v>
      </c>
      <c r="AG37" s="18">
        <v>2.5</v>
      </c>
      <c r="AH37" s="18">
        <v>0.21899999999999997</v>
      </c>
      <c r="AI37" s="21">
        <v>0.23359999999999997</v>
      </c>
      <c r="AJ37" s="18">
        <v>2336</v>
      </c>
      <c r="AL37" s="18">
        <v>1</v>
      </c>
      <c r="AM37" s="18" t="s">
        <v>16</v>
      </c>
      <c r="AN37" s="18" t="s">
        <v>136</v>
      </c>
      <c r="AO37" s="18">
        <v>25</v>
      </c>
      <c r="AP37" s="18">
        <v>4</v>
      </c>
      <c r="AQ37" s="18">
        <v>0.21899999999999997</v>
      </c>
      <c r="AR37" s="21">
        <v>0.22009499999999996</v>
      </c>
      <c r="AS37" s="18">
        <v>2201</v>
      </c>
      <c r="AU37" s="18">
        <v>1</v>
      </c>
      <c r="AV37" s="18" t="s">
        <v>16</v>
      </c>
      <c r="AW37" s="18" t="s">
        <v>136</v>
      </c>
      <c r="AX37" s="18">
        <v>25</v>
      </c>
      <c r="AY37" s="18">
        <v>3.5</v>
      </c>
      <c r="AZ37" s="18">
        <v>0.22199999999999998</v>
      </c>
      <c r="BA37" s="21">
        <v>0.24737142857142852</v>
      </c>
      <c r="BB37" s="18">
        <v>2474</v>
      </c>
      <c r="BD37" s="18">
        <v>1</v>
      </c>
      <c r="BE37" s="18" t="s">
        <v>16</v>
      </c>
      <c r="BF37" s="18" t="s">
        <v>136</v>
      </c>
      <c r="BG37" s="18">
        <v>25</v>
      </c>
      <c r="BH37" s="18">
        <v>8.5</v>
      </c>
      <c r="BI37" s="18">
        <v>0.22199999999999998</v>
      </c>
      <c r="BJ37" s="21">
        <v>0.20545882352941169</v>
      </c>
      <c r="BK37" s="18">
        <v>2055</v>
      </c>
      <c r="BM37" s="18">
        <v>1</v>
      </c>
      <c r="BN37" s="18" t="s">
        <v>16</v>
      </c>
      <c r="BO37" s="18" t="s">
        <v>136</v>
      </c>
      <c r="BP37" s="18">
        <v>25</v>
      </c>
      <c r="BQ37" s="18">
        <v>25</v>
      </c>
      <c r="BR37" s="18">
        <v>0.22199999999999998</v>
      </c>
      <c r="BS37" s="21">
        <v>0.10922399999999997</v>
      </c>
      <c r="BT37" s="18">
        <v>1092</v>
      </c>
      <c r="BV37" s="18">
        <v>1</v>
      </c>
      <c r="BW37" s="18" t="s">
        <v>16</v>
      </c>
      <c r="BX37" s="18" t="s">
        <v>136</v>
      </c>
      <c r="BY37" s="18">
        <v>25</v>
      </c>
      <c r="BZ37" s="18">
        <v>10</v>
      </c>
      <c r="CA37" s="18">
        <v>0.22199999999999998</v>
      </c>
      <c r="CB37" s="21">
        <v>0.10655999999999999</v>
      </c>
      <c r="CC37" s="18">
        <v>1066</v>
      </c>
      <c r="CE37" s="18">
        <v>1</v>
      </c>
      <c r="CF37" s="18" t="s">
        <v>16</v>
      </c>
      <c r="CG37" s="18" t="s">
        <v>136</v>
      </c>
      <c r="CH37" s="18">
        <v>25</v>
      </c>
      <c r="CI37" s="18">
        <v>20.5</v>
      </c>
      <c r="CJ37" s="18">
        <v>0.22199999999999998</v>
      </c>
      <c r="CK37" s="21">
        <v>0.10540487804878049</v>
      </c>
      <c r="CL37" s="18">
        <v>1054</v>
      </c>
      <c r="CN37" s="18">
        <v>1</v>
      </c>
      <c r="CO37" s="18" t="s">
        <v>16</v>
      </c>
      <c r="CP37" s="18" t="s">
        <v>136</v>
      </c>
      <c r="CQ37" s="18">
        <v>25</v>
      </c>
      <c r="CR37" s="18">
        <v>20</v>
      </c>
      <c r="CS37" s="18">
        <v>0.22199999999999998</v>
      </c>
      <c r="CT37" s="21">
        <v>0.21867</v>
      </c>
      <c r="CU37" s="18">
        <v>2187</v>
      </c>
      <c r="CW37" s="18">
        <v>1</v>
      </c>
      <c r="CX37" s="18" t="s">
        <v>650</v>
      </c>
      <c r="CY37" s="18" t="s">
        <v>750</v>
      </c>
      <c r="CZ37" s="18">
        <v>7.5</v>
      </c>
      <c r="DA37" s="18">
        <v>7</v>
      </c>
      <c r="DB37" s="18">
        <v>0.111</v>
      </c>
      <c r="DC37" s="21">
        <v>0.10571428571428572</v>
      </c>
      <c r="DD37" s="18">
        <v>1057</v>
      </c>
      <c r="DF37" s="18">
        <v>1</v>
      </c>
      <c r="DG37" s="18" t="s">
        <v>16</v>
      </c>
      <c r="DH37" s="18" t="s">
        <v>136</v>
      </c>
      <c r="DI37" s="18">
        <v>15</v>
      </c>
      <c r="DJ37" s="18">
        <v>2</v>
      </c>
      <c r="DK37" s="18">
        <v>0.33329999999999999</v>
      </c>
      <c r="DL37" s="21">
        <v>0.33329999999999999</v>
      </c>
      <c r="DM37" s="18">
        <v>3333</v>
      </c>
      <c r="DO37" s="18">
        <v>1</v>
      </c>
      <c r="DP37" s="18" t="s">
        <v>650</v>
      </c>
      <c r="DQ37" s="18" t="s">
        <v>750</v>
      </c>
      <c r="DR37" s="18">
        <v>50</v>
      </c>
      <c r="DS37" s="18">
        <v>1</v>
      </c>
      <c r="DT37" s="18">
        <v>0.111</v>
      </c>
      <c r="DU37" s="21">
        <v>0.111</v>
      </c>
      <c r="DV37" s="18">
        <v>1110</v>
      </c>
      <c r="DX37" s="18">
        <v>1</v>
      </c>
      <c r="DY37" s="18" t="s">
        <v>16</v>
      </c>
      <c r="DZ37" s="18" t="s">
        <v>136</v>
      </c>
      <c r="EA37" s="18">
        <v>25</v>
      </c>
      <c r="EB37" s="18">
        <v>3</v>
      </c>
      <c r="EC37" s="18">
        <v>0.33329999999999999</v>
      </c>
      <c r="ED37" s="18">
        <v>0.33329999999999999</v>
      </c>
      <c r="EE37" s="18">
        <v>3333</v>
      </c>
    </row>
    <row r="38" spans="2:136" x14ac:dyDescent="0.3">
      <c r="B38" s="18">
        <v>1</v>
      </c>
      <c r="C38" s="18" t="s">
        <v>26</v>
      </c>
      <c r="D38" s="18" t="s">
        <v>136</v>
      </c>
      <c r="E38" s="18">
        <v>25</v>
      </c>
      <c r="F38" s="18">
        <v>5</v>
      </c>
      <c r="G38" s="18">
        <v>0.21899999999999997</v>
      </c>
      <c r="H38" s="21">
        <v>0.20147999999999996</v>
      </c>
      <c r="I38" s="18">
        <v>2015</v>
      </c>
      <c r="K38" s="18">
        <v>1</v>
      </c>
      <c r="L38" s="18" t="s">
        <v>26</v>
      </c>
      <c r="M38" s="18" t="s">
        <v>136</v>
      </c>
      <c r="N38" s="18">
        <v>25</v>
      </c>
      <c r="O38" s="18">
        <v>2</v>
      </c>
      <c r="P38" s="18">
        <v>0.21899999999999997</v>
      </c>
      <c r="Q38" s="21">
        <v>0.21899999999999997</v>
      </c>
      <c r="R38" s="18">
        <v>2190</v>
      </c>
      <c r="T38" s="18">
        <v>1</v>
      </c>
      <c r="U38" s="18" t="s">
        <v>26</v>
      </c>
      <c r="V38" s="18" t="s">
        <v>136</v>
      </c>
      <c r="W38" s="18">
        <v>25</v>
      </c>
      <c r="X38" s="18">
        <v>2</v>
      </c>
      <c r="Y38" s="18">
        <v>0.21899999999999997</v>
      </c>
      <c r="Z38" s="21">
        <v>0.21899999999999997</v>
      </c>
      <c r="AA38" s="18">
        <v>2190</v>
      </c>
      <c r="AC38" s="18">
        <v>1</v>
      </c>
      <c r="AD38" s="18" t="s">
        <v>26</v>
      </c>
      <c r="AE38" s="18" t="s">
        <v>136</v>
      </c>
      <c r="AF38" s="18">
        <v>25</v>
      </c>
      <c r="AG38" s="18">
        <v>2.5</v>
      </c>
      <c r="AH38" s="18">
        <v>0.21899999999999997</v>
      </c>
      <c r="AI38" s="21">
        <v>0.23359999999999997</v>
      </c>
      <c r="AJ38" s="18">
        <v>2336</v>
      </c>
      <c r="AL38" s="18">
        <v>1</v>
      </c>
      <c r="AM38" s="18" t="s">
        <v>26</v>
      </c>
      <c r="AN38" s="18" t="s">
        <v>136</v>
      </c>
      <c r="AO38" s="18">
        <v>25</v>
      </c>
      <c r="AP38" s="18">
        <v>4</v>
      </c>
      <c r="AQ38" s="18">
        <v>0.21899999999999997</v>
      </c>
      <c r="AR38" s="21">
        <v>0.22009499999999996</v>
      </c>
      <c r="AS38" s="18">
        <v>2201</v>
      </c>
      <c r="AU38" s="18">
        <v>1</v>
      </c>
      <c r="AV38" s="18" t="s">
        <v>26</v>
      </c>
      <c r="AW38" s="18" t="s">
        <v>136</v>
      </c>
      <c r="AX38" s="18">
        <v>25</v>
      </c>
      <c r="AY38" s="18">
        <v>3.5</v>
      </c>
      <c r="AZ38" s="18">
        <v>0.22199999999999998</v>
      </c>
      <c r="BA38" s="21">
        <v>0.24737142857142852</v>
      </c>
      <c r="BB38" s="18">
        <v>2474</v>
      </c>
      <c r="BD38" s="18">
        <v>1</v>
      </c>
      <c r="BE38" s="18" t="s">
        <v>26</v>
      </c>
      <c r="BF38" s="18" t="s">
        <v>136</v>
      </c>
      <c r="BG38" s="18">
        <v>25</v>
      </c>
      <c r="BH38" s="18">
        <v>8.5</v>
      </c>
      <c r="BI38" s="18">
        <v>0.22199999999999998</v>
      </c>
      <c r="BJ38" s="21">
        <v>0.20545882352941169</v>
      </c>
      <c r="BK38" s="18">
        <v>2055</v>
      </c>
      <c r="BM38" s="18">
        <v>1</v>
      </c>
      <c r="BN38" s="18" t="s">
        <v>26</v>
      </c>
      <c r="BO38" s="18" t="s">
        <v>136</v>
      </c>
      <c r="BP38" s="18">
        <v>25</v>
      </c>
      <c r="BQ38" s="18">
        <v>25</v>
      </c>
      <c r="BR38" s="18">
        <v>0.22199999999999998</v>
      </c>
      <c r="BS38" s="21">
        <v>0.10922399999999997</v>
      </c>
      <c r="BT38" s="18">
        <v>1092</v>
      </c>
      <c r="BV38" s="18">
        <v>1</v>
      </c>
      <c r="BW38" s="18" t="s">
        <v>26</v>
      </c>
      <c r="BX38" s="18" t="s">
        <v>136</v>
      </c>
      <c r="BY38" s="18">
        <v>25</v>
      </c>
      <c r="BZ38" s="18">
        <v>10</v>
      </c>
      <c r="CA38" s="18">
        <v>0.22199999999999998</v>
      </c>
      <c r="CB38" s="21">
        <v>0.10655999999999999</v>
      </c>
      <c r="CC38" s="18">
        <v>1066</v>
      </c>
      <c r="CE38" s="18">
        <v>1</v>
      </c>
      <c r="CF38" s="18" t="s">
        <v>26</v>
      </c>
      <c r="CG38" s="18" t="s">
        <v>136</v>
      </c>
      <c r="CH38" s="18">
        <v>25</v>
      </c>
      <c r="CI38" s="18">
        <v>20.5</v>
      </c>
      <c r="CJ38" s="18">
        <v>0.22199999999999998</v>
      </c>
      <c r="CK38" s="21">
        <v>0.10540487804878049</v>
      </c>
      <c r="CL38" s="18">
        <v>1054</v>
      </c>
      <c r="CN38" s="18">
        <v>1</v>
      </c>
      <c r="CO38" s="18" t="s">
        <v>26</v>
      </c>
      <c r="CP38" s="18" t="s">
        <v>136</v>
      </c>
      <c r="CQ38" s="18">
        <v>25</v>
      </c>
      <c r="CR38" s="18">
        <v>20</v>
      </c>
      <c r="CS38" s="18">
        <v>0.22199999999999998</v>
      </c>
      <c r="CT38" s="21">
        <v>0.21867</v>
      </c>
      <c r="CU38" s="18">
        <v>2187</v>
      </c>
      <c r="CW38" s="18">
        <v>1</v>
      </c>
      <c r="CX38" s="18" t="s">
        <v>652</v>
      </c>
      <c r="CY38" s="18" t="s">
        <v>750</v>
      </c>
      <c r="CZ38" s="18">
        <v>7.5</v>
      </c>
      <c r="DA38" s="18">
        <v>7</v>
      </c>
      <c r="DB38" s="18">
        <v>0.111</v>
      </c>
      <c r="DC38" s="21">
        <v>0.10571428571428572</v>
      </c>
      <c r="DD38" s="18">
        <v>1057</v>
      </c>
      <c r="DF38" s="18">
        <v>1</v>
      </c>
      <c r="DG38" s="18" t="s">
        <v>26</v>
      </c>
      <c r="DH38" s="18" t="s">
        <v>136</v>
      </c>
      <c r="DI38" s="18">
        <v>15</v>
      </c>
      <c r="DJ38" s="18">
        <v>2</v>
      </c>
      <c r="DK38" s="18">
        <v>0.33339999999999997</v>
      </c>
      <c r="DL38" s="21">
        <v>0.33339999999999997</v>
      </c>
      <c r="DM38" s="18">
        <v>3334</v>
      </c>
      <c r="DO38" s="18">
        <v>1</v>
      </c>
      <c r="DP38" s="18" t="s">
        <v>652</v>
      </c>
      <c r="DQ38" s="18" t="s">
        <v>750</v>
      </c>
      <c r="DR38" s="18">
        <v>50</v>
      </c>
      <c r="DS38" s="18">
        <v>1</v>
      </c>
      <c r="DT38" s="18">
        <v>0.111</v>
      </c>
      <c r="DU38" s="21">
        <v>0.111</v>
      </c>
      <c r="DV38" s="18">
        <v>1110</v>
      </c>
      <c r="DX38" s="18">
        <v>1</v>
      </c>
      <c r="DY38" s="18" t="s">
        <v>26</v>
      </c>
      <c r="DZ38" s="18" t="s">
        <v>136</v>
      </c>
      <c r="EA38" s="18">
        <v>25</v>
      </c>
      <c r="EB38" s="18">
        <v>3</v>
      </c>
      <c r="EC38" s="18">
        <v>0.33339999999999997</v>
      </c>
      <c r="ED38" s="18">
        <v>0.33339999999999997</v>
      </c>
      <c r="EE38" s="18">
        <v>3334</v>
      </c>
    </row>
    <row r="39" spans="2:136" x14ac:dyDescent="0.3">
      <c r="B39" s="18">
        <v>1</v>
      </c>
      <c r="C39" s="18" t="s">
        <v>738</v>
      </c>
      <c r="D39" s="18" t="s">
        <v>750</v>
      </c>
      <c r="E39" s="18">
        <v>50</v>
      </c>
      <c r="F39" s="18">
        <v>2</v>
      </c>
      <c r="G39" s="18">
        <v>3.7999999999999999E-2</v>
      </c>
      <c r="H39" s="21">
        <v>4.3700000000000003E-2</v>
      </c>
      <c r="I39" s="18">
        <v>437</v>
      </c>
      <c r="K39" s="18">
        <v>1</v>
      </c>
      <c r="L39" s="18" t="s">
        <v>738</v>
      </c>
      <c r="M39" s="18" t="s">
        <v>750</v>
      </c>
      <c r="N39" s="18">
        <v>50</v>
      </c>
      <c r="O39" s="18">
        <v>1</v>
      </c>
      <c r="P39" s="18">
        <v>3.7999999999999999E-2</v>
      </c>
      <c r="Q39" s="21">
        <v>3.7999999999999999E-2</v>
      </c>
      <c r="R39" s="18">
        <v>380</v>
      </c>
      <c r="T39" s="18">
        <v>1</v>
      </c>
      <c r="U39" s="18" t="s">
        <v>738</v>
      </c>
      <c r="V39" s="18" t="s">
        <v>750</v>
      </c>
      <c r="W39" s="18">
        <v>50</v>
      </c>
      <c r="X39" s="18">
        <v>1</v>
      </c>
      <c r="Y39" s="18">
        <v>3.7999999999999999E-2</v>
      </c>
      <c r="Z39" s="21">
        <v>3.7999999999999999E-2</v>
      </c>
      <c r="AA39" s="18">
        <v>380</v>
      </c>
      <c r="AC39" s="18">
        <v>1</v>
      </c>
      <c r="AD39" s="18" t="s">
        <v>738</v>
      </c>
      <c r="AE39" s="18" t="s">
        <v>750</v>
      </c>
      <c r="AF39" s="18">
        <v>50</v>
      </c>
      <c r="AG39" s="18">
        <v>1.5</v>
      </c>
      <c r="AH39" s="18">
        <v>3.7999999999999999E-2</v>
      </c>
      <c r="AI39" s="21">
        <v>3.3777777777777782E-2</v>
      </c>
      <c r="AJ39" s="18">
        <v>338</v>
      </c>
      <c r="AL39" s="18">
        <v>1</v>
      </c>
      <c r="AM39" s="18" t="s">
        <v>738</v>
      </c>
      <c r="AN39" s="18" t="s">
        <v>750</v>
      </c>
      <c r="AO39" s="18">
        <v>50</v>
      </c>
      <c r="AP39" s="18">
        <v>2</v>
      </c>
      <c r="AQ39" s="18">
        <v>3.7999999999999999E-2</v>
      </c>
      <c r="AR39" s="21">
        <v>3.8190000000000002E-2</v>
      </c>
      <c r="AS39" s="18">
        <v>382</v>
      </c>
      <c r="AU39" s="18">
        <v>1</v>
      </c>
      <c r="AV39" s="18" t="s">
        <v>738</v>
      </c>
      <c r="AW39" s="18" t="s">
        <v>750</v>
      </c>
      <c r="AX39" s="18">
        <v>50</v>
      </c>
      <c r="AY39" s="18">
        <v>2.5</v>
      </c>
      <c r="AZ39" s="18">
        <v>3.6999999999999998E-2</v>
      </c>
      <c r="BA39" s="21">
        <v>2.8859999999999997E-2</v>
      </c>
      <c r="BB39" s="18">
        <v>289</v>
      </c>
      <c r="BD39" s="18">
        <v>1</v>
      </c>
      <c r="BE39" s="18" t="s">
        <v>738</v>
      </c>
      <c r="BF39" s="18" t="s">
        <v>750</v>
      </c>
      <c r="BG39" s="18">
        <v>50</v>
      </c>
      <c r="BH39" s="18">
        <v>3.5</v>
      </c>
      <c r="BI39" s="18">
        <v>3.6999999999999998E-2</v>
      </c>
      <c r="BJ39" s="21">
        <v>4.1580952380952378E-2</v>
      </c>
      <c r="BK39" s="18">
        <v>416</v>
      </c>
      <c r="BM39" s="18">
        <v>1</v>
      </c>
      <c r="BN39" s="18" t="s">
        <v>738</v>
      </c>
      <c r="BO39" s="18" t="s">
        <v>750</v>
      </c>
      <c r="BP39" s="18">
        <v>50</v>
      </c>
      <c r="BQ39" s="18">
        <v>12</v>
      </c>
      <c r="BR39" s="18">
        <v>3.6999999999999998E-2</v>
      </c>
      <c r="BS39" s="21">
        <v>1.89625E-2</v>
      </c>
      <c r="BT39" s="18">
        <v>190</v>
      </c>
      <c r="BV39" s="18">
        <v>1</v>
      </c>
      <c r="BW39" s="18" t="s">
        <v>738</v>
      </c>
      <c r="BX39" s="18" t="s">
        <v>750</v>
      </c>
      <c r="BY39" s="18">
        <v>50</v>
      </c>
      <c r="BZ39" s="18">
        <v>4.5</v>
      </c>
      <c r="CA39" s="18">
        <v>3.6999999999999998E-2</v>
      </c>
      <c r="CB39" s="21">
        <v>1.9733333333333332E-2</v>
      </c>
      <c r="CC39" s="18">
        <v>197</v>
      </c>
      <c r="CE39" s="18">
        <v>1</v>
      </c>
      <c r="CF39" s="18" t="s">
        <v>738</v>
      </c>
      <c r="CG39" s="18" t="s">
        <v>750</v>
      </c>
      <c r="CH39" s="18">
        <v>50</v>
      </c>
      <c r="CI39" s="18">
        <v>9</v>
      </c>
      <c r="CJ39" s="18">
        <v>3.6999999999999998E-2</v>
      </c>
      <c r="CK39" s="21">
        <v>2.0007407407407408E-2</v>
      </c>
      <c r="CL39" s="18">
        <v>200</v>
      </c>
      <c r="CN39" s="18">
        <v>1</v>
      </c>
      <c r="CO39" s="18" t="s">
        <v>738</v>
      </c>
      <c r="CP39" s="18" t="s">
        <v>750</v>
      </c>
      <c r="CQ39" s="18">
        <v>50</v>
      </c>
      <c r="CR39" s="18">
        <v>9.5</v>
      </c>
      <c r="CS39" s="18">
        <v>3.6999999999999998E-2</v>
      </c>
      <c r="CT39" s="21">
        <v>3.8363157894736842E-2</v>
      </c>
      <c r="CU39" s="18">
        <v>384</v>
      </c>
      <c r="CW39" s="18">
        <v>1</v>
      </c>
      <c r="CX39" s="18" t="s">
        <v>654</v>
      </c>
      <c r="CY39" s="18" t="s">
        <v>750</v>
      </c>
      <c r="CZ39" s="18">
        <v>7.5</v>
      </c>
      <c r="DA39" s="18">
        <v>6</v>
      </c>
      <c r="DB39" s="18">
        <v>0.111</v>
      </c>
      <c r="DC39" s="21">
        <v>0.12333333333333334</v>
      </c>
      <c r="DD39" s="18">
        <v>1233</v>
      </c>
      <c r="DO39" s="18">
        <v>1</v>
      </c>
      <c r="DP39" s="18" t="s">
        <v>654</v>
      </c>
      <c r="DQ39" s="18" t="s">
        <v>750</v>
      </c>
      <c r="DR39" s="18">
        <v>50</v>
      </c>
      <c r="DS39" s="18">
        <v>1</v>
      </c>
      <c r="DT39" s="18">
        <v>0.111</v>
      </c>
      <c r="DU39" s="21">
        <v>0.111</v>
      </c>
      <c r="DV39" s="18">
        <v>1110</v>
      </c>
    </row>
    <row r="40" spans="2:136" x14ac:dyDescent="0.3">
      <c r="B40" s="18">
        <v>1</v>
      </c>
      <c r="C40" s="18" t="s">
        <v>650</v>
      </c>
      <c r="D40" s="18" t="s">
        <v>750</v>
      </c>
      <c r="E40" s="18">
        <v>50</v>
      </c>
      <c r="F40" s="18">
        <v>2</v>
      </c>
      <c r="G40" s="18">
        <v>3.7999999999999999E-2</v>
      </c>
      <c r="H40" s="21">
        <v>4.3700000000000003E-2</v>
      </c>
      <c r="I40" s="18">
        <v>437</v>
      </c>
      <c r="K40" s="18">
        <v>1</v>
      </c>
      <c r="L40" s="18" t="s">
        <v>650</v>
      </c>
      <c r="M40" s="18" t="s">
        <v>750</v>
      </c>
      <c r="N40" s="18">
        <v>50</v>
      </c>
      <c r="O40" s="18">
        <v>1</v>
      </c>
      <c r="P40" s="18">
        <v>3.7999999999999999E-2</v>
      </c>
      <c r="Q40" s="21">
        <v>3.7999999999999999E-2</v>
      </c>
      <c r="R40" s="18">
        <v>380</v>
      </c>
      <c r="T40" s="18">
        <v>1</v>
      </c>
      <c r="U40" s="18" t="s">
        <v>650</v>
      </c>
      <c r="V40" s="18" t="s">
        <v>750</v>
      </c>
      <c r="W40" s="18">
        <v>50</v>
      </c>
      <c r="X40" s="18">
        <v>1</v>
      </c>
      <c r="Y40" s="18">
        <v>3.7999999999999999E-2</v>
      </c>
      <c r="Z40" s="21">
        <v>3.7999999999999999E-2</v>
      </c>
      <c r="AA40" s="18">
        <v>380</v>
      </c>
      <c r="AC40" s="18">
        <v>1</v>
      </c>
      <c r="AD40" s="18" t="s">
        <v>650</v>
      </c>
      <c r="AE40" s="18" t="s">
        <v>750</v>
      </c>
      <c r="AF40" s="18">
        <v>50</v>
      </c>
      <c r="AG40" s="18">
        <v>1.5</v>
      </c>
      <c r="AH40" s="18">
        <v>3.7999999999999999E-2</v>
      </c>
      <c r="AI40" s="21">
        <v>3.3777777777777782E-2</v>
      </c>
      <c r="AJ40" s="18">
        <v>338</v>
      </c>
      <c r="AL40" s="18">
        <v>1</v>
      </c>
      <c r="AM40" s="18" t="s">
        <v>650</v>
      </c>
      <c r="AN40" s="18" t="s">
        <v>750</v>
      </c>
      <c r="AO40" s="18">
        <v>50</v>
      </c>
      <c r="AP40" s="18">
        <v>2</v>
      </c>
      <c r="AQ40" s="18">
        <v>3.7999999999999999E-2</v>
      </c>
      <c r="AR40" s="21">
        <v>3.8190000000000002E-2</v>
      </c>
      <c r="AS40" s="18">
        <v>382</v>
      </c>
      <c r="AU40" s="18">
        <v>1</v>
      </c>
      <c r="AV40" s="18" t="s">
        <v>650</v>
      </c>
      <c r="AW40" s="18" t="s">
        <v>750</v>
      </c>
      <c r="AX40" s="18">
        <v>50</v>
      </c>
      <c r="AY40" s="18">
        <v>2.5</v>
      </c>
      <c r="AZ40" s="18">
        <v>3.6999999999999998E-2</v>
      </c>
      <c r="BA40" s="21">
        <v>2.8859999999999997E-2</v>
      </c>
      <c r="BB40" s="18">
        <v>289</v>
      </c>
      <c r="BD40" s="18">
        <v>1</v>
      </c>
      <c r="BE40" s="18" t="s">
        <v>650</v>
      </c>
      <c r="BF40" s="18" t="s">
        <v>750</v>
      </c>
      <c r="BG40" s="18">
        <v>50</v>
      </c>
      <c r="BH40" s="18">
        <v>3.5</v>
      </c>
      <c r="BI40" s="18">
        <v>3.6999999999999998E-2</v>
      </c>
      <c r="BJ40" s="21">
        <v>4.1580952380952378E-2</v>
      </c>
      <c r="BK40" s="18">
        <v>416</v>
      </c>
      <c r="BM40" s="18">
        <v>1</v>
      </c>
      <c r="BN40" s="18" t="s">
        <v>650</v>
      </c>
      <c r="BO40" s="18" t="s">
        <v>750</v>
      </c>
      <c r="BP40" s="18">
        <v>50</v>
      </c>
      <c r="BQ40" s="18">
        <v>12</v>
      </c>
      <c r="BR40" s="18">
        <v>3.6999999999999998E-2</v>
      </c>
      <c r="BS40" s="21">
        <v>1.89625E-2</v>
      </c>
      <c r="BT40" s="18">
        <v>190</v>
      </c>
      <c r="BV40" s="18">
        <v>1</v>
      </c>
      <c r="BW40" s="18" t="s">
        <v>650</v>
      </c>
      <c r="BX40" s="18" t="s">
        <v>750</v>
      </c>
      <c r="BY40" s="18">
        <v>50</v>
      </c>
      <c r="BZ40" s="18">
        <v>4.5</v>
      </c>
      <c r="CA40" s="18">
        <v>3.6999999999999998E-2</v>
      </c>
      <c r="CB40" s="21">
        <v>1.9733333333333332E-2</v>
      </c>
      <c r="CC40" s="18">
        <v>197</v>
      </c>
      <c r="CE40" s="18">
        <v>1</v>
      </c>
      <c r="CF40" s="18" t="s">
        <v>650</v>
      </c>
      <c r="CG40" s="18" t="s">
        <v>750</v>
      </c>
      <c r="CH40" s="18">
        <v>50</v>
      </c>
      <c r="CI40" s="18">
        <v>9</v>
      </c>
      <c r="CJ40" s="18">
        <v>3.6999999999999998E-2</v>
      </c>
      <c r="CK40" s="21">
        <v>2.0007407407407408E-2</v>
      </c>
      <c r="CL40" s="18">
        <v>200</v>
      </c>
      <c r="CN40" s="18">
        <v>1</v>
      </c>
      <c r="CO40" s="18" t="s">
        <v>650</v>
      </c>
      <c r="CP40" s="18" t="s">
        <v>750</v>
      </c>
      <c r="CQ40" s="18">
        <v>50</v>
      </c>
      <c r="CR40" s="18">
        <v>9.5</v>
      </c>
      <c r="CS40" s="18">
        <v>3.6999999999999998E-2</v>
      </c>
      <c r="CT40" s="21">
        <v>3.8363157894736842E-2</v>
      </c>
      <c r="CU40" s="18">
        <v>384</v>
      </c>
      <c r="CW40" s="18">
        <v>1</v>
      </c>
      <c r="CX40" s="18" t="s">
        <v>656</v>
      </c>
      <c r="CY40" s="18" t="s">
        <v>750</v>
      </c>
      <c r="CZ40" s="18">
        <v>7.5</v>
      </c>
      <c r="DA40" s="18">
        <v>6</v>
      </c>
      <c r="DB40" s="18">
        <v>0.111</v>
      </c>
      <c r="DC40" s="21">
        <v>0.12333333333333334</v>
      </c>
      <c r="DD40" s="18">
        <v>1233</v>
      </c>
      <c r="DO40" s="18">
        <v>1</v>
      </c>
      <c r="DP40" s="18" t="s">
        <v>656</v>
      </c>
      <c r="DQ40" s="18" t="s">
        <v>750</v>
      </c>
      <c r="DR40" s="18">
        <v>50</v>
      </c>
      <c r="DS40" s="18">
        <v>1</v>
      </c>
      <c r="DT40" s="18">
        <v>0.111</v>
      </c>
      <c r="DU40" s="21">
        <v>0.111</v>
      </c>
      <c r="DV40" s="18">
        <v>1110</v>
      </c>
    </row>
    <row r="41" spans="2:136" x14ac:dyDescent="0.3">
      <c r="B41" s="18">
        <v>1</v>
      </c>
      <c r="C41" s="18" t="s">
        <v>652</v>
      </c>
      <c r="D41" s="18" t="s">
        <v>750</v>
      </c>
      <c r="E41" s="18">
        <v>50</v>
      </c>
      <c r="F41" s="18">
        <v>2</v>
      </c>
      <c r="G41" s="18">
        <v>3.7999999999999999E-2</v>
      </c>
      <c r="H41" s="21">
        <v>4.3700000000000003E-2</v>
      </c>
      <c r="I41" s="18">
        <v>437</v>
      </c>
      <c r="K41" s="18">
        <v>1</v>
      </c>
      <c r="L41" s="18" t="s">
        <v>652</v>
      </c>
      <c r="M41" s="18" t="s">
        <v>750</v>
      </c>
      <c r="N41" s="18">
        <v>50</v>
      </c>
      <c r="O41" s="18">
        <v>1</v>
      </c>
      <c r="P41" s="18">
        <v>3.7999999999999999E-2</v>
      </c>
      <c r="Q41" s="21">
        <v>3.7999999999999999E-2</v>
      </c>
      <c r="R41" s="18">
        <v>380</v>
      </c>
      <c r="T41" s="18">
        <v>1</v>
      </c>
      <c r="U41" s="18" t="s">
        <v>652</v>
      </c>
      <c r="V41" s="18" t="s">
        <v>750</v>
      </c>
      <c r="W41" s="18">
        <v>50</v>
      </c>
      <c r="X41" s="18">
        <v>1</v>
      </c>
      <c r="Y41" s="18">
        <v>3.7999999999999999E-2</v>
      </c>
      <c r="Z41" s="21">
        <v>3.7999999999999999E-2</v>
      </c>
      <c r="AA41" s="18">
        <v>380</v>
      </c>
      <c r="AC41" s="18">
        <v>1</v>
      </c>
      <c r="AD41" s="18" t="s">
        <v>652</v>
      </c>
      <c r="AE41" s="18" t="s">
        <v>750</v>
      </c>
      <c r="AF41" s="18">
        <v>50</v>
      </c>
      <c r="AG41" s="18">
        <v>1.5</v>
      </c>
      <c r="AH41" s="18">
        <v>3.7999999999999999E-2</v>
      </c>
      <c r="AI41" s="21">
        <v>3.3777777777777782E-2</v>
      </c>
      <c r="AJ41" s="18">
        <v>338</v>
      </c>
      <c r="AL41" s="18">
        <v>1</v>
      </c>
      <c r="AM41" s="18" t="s">
        <v>652</v>
      </c>
      <c r="AN41" s="18" t="s">
        <v>750</v>
      </c>
      <c r="AO41" s="18">
        <v>50</v>
      </c>
      <c r="AP41" s="18">
        <v>2</v>
      </c>
      <c r="AQ41" s="18">
        <v>3.7999999999999999E-2</v>
      </c>
      <c r="AR41" s="21">
        <v>3.8190000000000002E-2</v>
      </c>
      <c r="AS41" s="18">
        <v>382</v>
      </c>
      <c r="AU41" s="18">
        <v>1</v>
      </c>
      <c r="AV41" s="18" t="s">
        <v>652</v>
      </c>
      <c r="AW41" s="18" t="s">
        <v>750</v>
      </c>
      <c r="AX41" s="18">
        <v>50</v>
      </c>
      <c r="AY41" s="18">
        <v>2.5</v>
      </c>
      <c r="AZ41" s="18">
        <v>3.6999999999999998E-2</v>
      </c>
      <c r="BA41" s="21">
        <v>2.8859999999999997E-2</v>
      </c>
      <c r="BB41" s="18">
        <v>289</v>
      </c>
      <c r="BD41" s="18">
        <v>1</v>
      </c>
      <c r="BE41" s="18" t="s">
        <v>652</v>
      </c>
      <c r="BF41" s="18" t="s">
        <v>750</v>
      </c>
      <c r="BG41" s="18">
        <v>50</v>
      </c>
      <c r="BH41" s="18">
        <v>3.5</v>
      </c>
      <c r="BI41" s="18">
        <v>3.6999999999999998E-2</v>
      </c>
      <c r="BJ41" s="21">
        <v>4.1580952380952378E-2</v>
      </c>
      <c r="BK41" s="18">
        <v>416</v>
      </c>
      <c r="BM41" s="18">
        <v>1</v>
      </c>
      <c r="BN41" s="18" t="s">
        <v>652</v>
      </c>
      <c r="BO41" s="18" t="s">
        <v>750</v>
      </c>
      <c r="BP41" s="18">
        <v>50</v>
      </c>
      <c r="BQ41" s="18">
        <v>12</v>
      </c>
      <c r="BR41" s="18">
        <v>3.6999999999999998E-2</v>
      </c>
      <c r="BS41" s="21">
        <v>1.89625E-2</v>
      </c>
      <c r="BT41" s="18">
        <v>190</v>
      </c>
      <c r="BV41" s="18">
        <v>1</v>
      </c>
      <c r="BW41" s="18" t="s">
        <v>652</v>
      </c>
      <c r="BX41" s="18" t="s">
        <v>750</v>
      </c>
      <c r="BY41" s="18">
        <v>50</v>
      </c>
      <c r="BZ41" s="18">
        <v>4.5</v>
      </c>
      <c r="CA41" s="18">
        <v>3.6999999999999998E-2</v>
      </c>
      <c r="CB41" s="21">
        <v>1.9733333333333332E-2</v>
      </c>
      <c r="CC41" s="18">
        <v>197</v>
      </c>
      <c r="CE41" s="18">
        <v>1</v>
      </c>
      <c r="CF41" s="18" t="s">
        <v>652</v>
      </c>
      <c r="CG41" s="18" t="s">
        <v>750</v>
      </c>
      <c r="CH41" s="18">
        <v>50</v>
      </c>
      <c r="CI41" s="18">
        <v>9</v>
      </c>
      <c r="CJ41" s="18">
        <v>3.6999999999999998E-2</v>
      </c>
      <c r="CK41" s="21">
        <v>2.0007407407407408E-2</v>
      </c>
      <c r="CL41" s="18">
        <v>200</v>
      </c>
      <c r="CN41" s="18">
        <v>1</v>
      </c>
      <c r="CO41" s="18" t="s">
        <v>652</v>
      </c>
      <c r="CP41" s="18" t="s">
        <v>750</v>
      </c>
      <c r="CQ41" s="18">
        <v>50</v>
      </c>
      <c r="CR41" s="18">
        <v>9.5</v>
      </c>
      <c r="CS41" s="18">
        <v>3.6999999999999998E-2</v>
      </c>
      <c r="CT41" s="21">
        <v>3.8363157894736842E-2</v>
      </c>
      <c r="CU41" s="18">
        <v>384</v>
      </c>
      <c r="CW41" s="18">
        <v>1</v>
      </c>
      <c r="CX41" s="18" t="s">
        <v>658</v>
      </c>
      <c r="CY41" s="18" t="s">
        <v>750</v>
      </c>
      <c r="CZ41" s="18">
        <v>7.5</v>
      </c>
      <c r="DA41" s="18">
        <v>6</v>
      </c>
      <c r="DB41" s="18">
        <v>0.111</v>
      </c>
      <c r="DC41" s="21">
        <v>0.12333333333333334</v>
      </c>
      <c r="DD41" s="18">
        <v>1233</v>
      </c>
      <c r="DF41" s="18" t="s">
        <v>133</v>
      </c>
      <c r="DG41" s="18" t="s">
        <v>135</v>
      </c>
      <c r="DH41" s="18" t="s">
        <v>0</v>
      </c>
      <c r="DI41" s="18" t="s">
        <v>1</v>
      </c>
      <c r="DJ41" s="18" t="s">
        <v>36</v>
      </c>
      <c r="DK41" s="18" t="s">
        <v>2</v>
      </c>
      <c r="DL41" s="18" t="s">
        <v>3</v>
      </c>
      <c r="DM41" s="18" t="s">
        <v>4</v>
      </c>
      <c r="DN41" s="20">
        <v>9399</v>
      </c>
      <c r="DO41" s="18">
        <v>1</v>
      </c>
      <c r="DP41" s="18" t="s">
        <v>658</v>
      </c>
      <c r="DQ41" s="18" t="s">
        <v>750</v>
      </c>
      <c r="DR41" s="18">
        <v>50</v>
      </c>
      <c r="DS41" s="18">
        <v>1</v>
      </c>
      <c r="DT41" s="18">
        <v>0.111</v>
      </c>
      <c r="DU41" s="21">
        <v>0.111</v>
      </c>
      <c r="DV41" s="18">
        <v>1110</v>
      </c>
      <c r="DX41" s="18" t="s">
        <v>133</v>
      </c>
      <c r="DY41" s="18" t="s">
        <v>135</v>
      </c>
      <c r="DZ41" s="18" t="s">
        <v>0</v>
      </c>
      <c r="EA41" s="18" t="s">
        <v>1</v>
      </c>
      <c r="EB41" s="18" t="s">
        <v>36</v>
      </c>
      <c r="EC41" s="18" t="s">
        <v>2</v>
      </c>
      <c r="ED41" s="18" t="s">
        <v>3</v>
      </c>
      <c r="EE41" s="18" t="s">
        <v>4</v>
      </c>
      <c r="EF41" s="20">
        <v>10000</v>
      </c>
    </row>
    <row r="42" spans="2:136" x14ac:dyDescent="0.3">
      <c r="B42" s="18">
        <v>1</v>
      </c>
      <c r="C42" s="18" t="s">
        <v>654</v>
      </c>
      <c r="D42" s="18" t="s">
        <v>750</v>
      </c>
      <c r="E42" s="18">
        <v>50</v>
      </c>
      <c r="F42" s="18">
        <v>2</v>
      </c>
      <c r="G42" s="18">
        <v>3.7999999999999999E-2</v>
      </c>
      <c r="H42" s="21">
        <v>4.3700000000000003E-2</v>
      </c>
      <c r="I42" s="18">
        <v>437</v>
      </c>
      <c r="K42" s="18">
        <v>1</v>
      </c>
      <c r="L42" s="18" t="s">
        <v>654</v>
      </c>
      <c r="M42" s="18" t="s">
        <v>750</v>
      </c>
      <c r="N42" s="18">
        <v>50</v>
      </c>
      <c r="O42" s="18">
        <v>1</v>
      </c>
      <c r="P42" s="18">
        <v>3.7999999999999999E-2</v>
      </c>
      <c r="Q42" s="21">
        <v>3.7999999999999999E-2</v>
      </c>
      <c r="R42" s="18">
        <v>380</v>
      </c>
      <c r="T42" s="18">
        <v>1</v>
      </c>
      <c r="U42" s="18" t="s">
        <v>654</v>
      </c>
      <c r="V42" s="18" t="s">
        <v>750</v>
      </c>
      <c r="W42" s="18">
        <v>50</v>
      </c>
      <c r="X42" s="18">
        <v>1</v>
      </c>
      <c r="Y42" s="18">
        <v>3.7999999999999999E-2</v>
      </c>
      <c r="Z42" s="21">
        <v>3.7999999999999999E-2</v>
      </c>
      <c r="AA42" s="18">
        <v>380</v>
      </c>
      <c r="AC42" s="18">
        <v>1</v>
      </c>
      <c r="AD42" s="18" t="s">
        <v>654</v>
      </c>
      <c r="AE42" s="18" t="s">
        <v>750</v>
      </c>
      <c r="AF42" s="18">
        <v>50</v>
      </c>
      <c r="AG42" s="18">
        <v>1.5</v>
      </c>
      <c r="AH42" s="18">
        <v>3.7999999999999999E-2</v>
      </c>
      <c r="AI42" s="21">
        <v>3.3777777777777782E-2</v>
      </c>
      <c r="AJ42" s="18">
        <v>338</v>
      </c>
      <c r="AL42" s="18">
        <v>1</v>
      </c>
      <c r="AM42" s="18" t="s">
        <v>654</v>
      </c>
      <c r="AN42" s="18" t="s">
        <v>750</v>
      </c>
      <c r="AO42" s="18">
        <v>50</v>
      </c>
      <c r="AP42" s="18">
        <v>2</v>
      </c>
      <c r="AQ42" s="18">
        <v>3.7999999999999999E-2</v>
      </c>
      <c r="AR42" s="21">
        <v>3.8190000000000002E-2</v>
      </c>
      <c r="AS42" s="18">
        <v>382</v>
      </c>
      <c r="AU42" s="18">
        <v>1</v>
      </c>
      <c r="AV42" s="18" t="s">
        <v>654</v>
      </c>
      <c r="AW42" s="18" t="s">
        <v>750</v>
      </c>
      <c r="AX42" s="18">
        <v>50</v>
      </c>
      <c r="AY42" s="18">
        <v>2.5</v>
      </c>
      <c r="AZ42" s="18">
        <v>3.6999999999999998E-2</v>
      </c>
      <c r="BA42" s="21">
        <v>2.8859999999999997E-2</v>
      </c>
      <c r="BB42" s="18">
        <v>289</v>
      </c>
      <c r="BD42" s="18">
        <v>1</v>
      </c>
      <c r="BE42" s="18" t="s">
        <v>654</v>
      </c>
      <c r="BF42" s="18" t="s">
        <v>750</v>
      </c>
      <c r="BG42" s="18">
        <v>50</v>
      </c>
      <c r="BH42" s="18">
        <v>3.5</v>
      </c>
      <c r="BI42" s="18">
        <v>3.6999999999999998E-2</v>
      </c>
      <c r="BJ42" s="21">
        <v>4.1580952380952378E-2</v>
      </c>
      <c r="BK42" s="18">
        <v>416</v>
      </c>
      <c r="BM42" s="18">
        <v>1</v>
      </c>
      <c r="BN42" s="18" t="s">
        <v>654</v>
      </c>
      <c r="BO42" s="18" t="s">
        <v>750</v>
      </c>
      <c r="BP42" s="18">
        <v>50</v>
      </c>
      <c r="BQ42" s="18">
        <v>12</v>
      </c>
      <c r="BR42" s="18">
        <v>3.6999999999999998E-2</v>
      </c>
      <c r="BS42" s="21">
        <v>1.89625E-2</v>
      </c>
      <c r="BT42" s="18">
        <v>190</v>
      </c>
      <c r="BV42" s="18">
        <v>1</v>
      </c>
      <c r="BW42" s="18" t="s">
        <v>654</v>
      </c>
      <c r="BX42" s="18" t="s">
        <v>750</v>
      </c>
      <c r="BY42" s="18">
        <v>50</v>
      </c>
      <c r="BZ42" s="18">
        <v>4.5</v>
      </c>
      <c r="CA42" s="18">
        <v>3.6999999999999998E-2</v>
      </c>
      <c r="CB42" s="21">
        <v>1.9733333333333332E-2</v>
      </c>
      <c r="CC42" s="18">
        <v>197</v>
      </c>
      <c r="CE42" s="18">
        <v>1</v>
      </c>
      <c r="CF42" s="18" t="s">
        <v>654</v>
      </c>
      <c r="CG42" s="18" t="s">
        <v>750</v>
      </c>
      <c r="CH42" s="18">
        <v>50</v>
      </c>
      <c r="CI42" s="18">
        <v>9</v>
      </c>
      <c r="CJ42" s="18">
        <v>3.6999999999999998E-2</v>
      </c>
      <c r="CK42" s="21">
        <v>2.0007407407407408E-2</v>
      </c>
      <c r="CL42" s="18">
        <v>200</v>
      </c>
      <c r="CN42" s="18">
        <v>1</v>
      </c>
      <c r="CO42" s="18" t="s">
        <v>654</v>
      </c>
      <c r="CP42" s="18" t="s">
        <v>750</v>
      </c>
      <c r="CQ42" s="18">
        <v>50</v>
      </c>
      <c r="CR42" s="18">
        <v>9.5</v>
      </c>
      <c r="CS42" s="18">
        <v>3.6999999999999998E-2</v>
      </c>
      <c r="CT42" s="21">
        <v>3.8363157894736842E-2</v>
      </c>
      <c r="CU42" s="18">
        <v>384</v>
      </c>
      <c r="CW42" s="18">
        <v>1</v>
      </c>
      <c r="CX42" s="18" t="s">
        <v>660</v>
      </c>
      <c r="CY42" s="18" t="s">
        <v>750</v>
      </c>
      <c r="CZ42" s="18">
        <v>7.5</v>
      </c>
      <c r="DA42" s="18">
        <v>7</v>
      </c>
      <c r="DB42" s="18">
        <v>0.111</v>
      </c>
      <c r="DC42" s="21">
        <v>0.10571428571428572</v>
      </c>
      <c r="DD42" s="18">
        <v>1057</v>
      </c>
      <c r="DF42" s="18">
        <v>2</v>
      </c>
      <c r="DG42" s="18" t="s">
        <v>6</v>
      </c>
      <c r="DH42" s="18" t="s">
        <v>136</v>
      </c>
      <c r="DI42" s="18">
        <v>14.1</v>
      </c>
      <c r="DJ42" s="18">
        <v>2</v>
      </c>
      <c r="DK42" s="18">
        <v>0.17660000000000001</v>
      </c>
      <c r="DL42" s="21">
        <v>0.18787234042553191</v>
      </c>
      <c r="DM42" s="18">
        <v>1879</v>
      </c>
      <c r="DO42" s="18">
        <v>1</v>
      </c>
      <c r="DP42" s="18" t="s">
        <v>660</v>
      </c>
      <c r="DQ42" s="18" t="s">
        <v>750</v>
      </c>
      <c r="DR42" s="18">
        <v>50</v>
      </c>
      <c r="DS42" s="18">
        <v>1</v>
      </c>
      <c r="DT42" s="18">
        <v>0.111</v>
      </c>
      <c r="DU42" s="21">
        <v>0.111</v>
      </c>
      <c r="DV42" s="18">
        <v>1110</v>
      </c>
      <c r="DX42" s="18">
        <v>2</v>
      </c>
      <c r="DY42" s="18" t="s">
        <v>7</v>
      </c>
      <c r="DZ42" s="18" t="s">
        <v>136</v>
      </c>
      <c r="EA42" s="18">
        <v>25</v>
      </c>
      <c r="EB42" s="18">
        <v>3</v>
      </c>
      <c r="EC42" s="18">
        <v>0.33329999999999999</v>
      </c>
      <c r="ED42" s="18">
        <v>0.33329999999999999</v>
      </c>
      <c r="EE42" s="18">
        <v>3333</v>
      </c>
    </row>
    <row r="43" spans="2:136" x14ac:dyDescent="0.3">
      <c r="B43" s="18">
        <v>1</v>
      </c>
      <c r="C43" s="18" t="s">
        <v>656</v>
      </c>
      <c r="D43" s="18" t="s">
        <v>750</v>
      </c>
      <c r="E43" s="18">
        <v>50</v>
      </c>
      <c r="F43" s="18">
        <v>2</v>
      </c>
      <c r="G43" s="18">
        <v>3.7999999999999999E-2</v>
      </c>
      <c r="H43" s="21">
        <v>4.3700000000000003E-2</v>
      </c>
      <c r="I43" s="18">
        <v>437</v>
      </c>
      <c r="K43" s="18">
        <v>1</v>
      </c>
      <c r="L43" s="18" t="s">
        <v>656</v>
      </c>
      <c r="M43" s="18" t="s">
        <v>750</v>
      </c>
      <c r="N43" s="18">
        <v>50</v>
      </c>
      <c r="O43" s="18">
        <v>1</v>
      </c>
      <c r="P43" s="18">
        <v>3.7999999999999999E-2</v>
      </c>
      <c r="Q43" s="21">
        <v>3.7999999999999999E-2</v>
      </c>
      <c r="R43" s="18">
        <v>380</v>
      </c>
      <c r="T43" s="18">
        <v>1</v>
      </c>
      <c r="U43" s="18" t="s">
        <v>656</v>
      </c>
      <c r="V43" s="18" t="s">
        <v>750</v>
      </c>
      <c r="W43" s="18">
        <v>50</v>
      </c>
      <c r="X43" s="18">
        <v>1</v>
      </c>
      <c r="Y43" s="18">
        <v>3.7999999999999999E-2</v>
      </c>
      <c r="Z43" s="21">
        <v>3.7999999999999999E-2</v>
      </c>
      <c r="AA43" s="18">
        <v>380</v>
      </c>
      <c r="AC43" s="18">
        <v>1</v>
      </c>
      <c r="AD43" s="18" t="s">
        <v>656</v>
      </c>
      <c r="AE43" s="18" t="s">
        <v>750</v>
      </c>
      <c r="AF43" s="18">
        <v>50</v>
      </c>
      <c r="AG43" s="18">
        <v>1.5</v>
      </c>
      <c r="AH43" s="18">
        <v>3.7999999999999999E-2</v>
      </c>
      <c r="AI43" s="21">
        <v>3.3777777777777782E-2</v>
      </c>
      <c r="AJ43" s="18">
        <v>338</v>
      </c>
      <c r="AL43" s="18">
        <v>1</v>
      </c>
      <c r="AM43" s="18" t="s">
        <v>656</v>
      </c>
      <c r="AN43" s="18" t="s">
        <v>750</v>
      </c>
      <c r="AO43" s="18">
        <v>50</v>
      </c>
      <c r="AP43" s="18">
        <v>2</v>
      </c>
      <c r="AQ43" s="18">
        <v>3.7999999999999999E-2</v>
      </c>
      <c r="AR43" s="21">
        <v>3.8190000000000002E-2</v>
      </c>
      <c r="AS43" s="18">
        <v>382</v>
      </c>
      <c r="AU43" s="18">
        <v>1</v>
      </c>
      <c r="AV43" s="18" t="s">
        <v>656</v>
      </c>
      <c r="AW43" s="18" t="s">
        <v>750</v>
      </c>
      <c r="AX43" s="18">
        <v>50</v>
      </c>
      <c r="AY43" s="18">
        <v>2.5</v>
      </c>
      <c r="AZ43" s="18">
        <v>3.6999999999999998E-2</v>
      </c>
      <c r="BA43" s="21">
        <v>2.8859999999999997E-2</v>
      </c>
      <c r="BB43" s="18">
        <v>289</v>
      </c>
      <c r="BD43" s="18">
        <v>1</v>
      </c>
      <c r="BE43" s="18" t="s">
        <v>656</v>
      </c>
      <c r="BF43" s="18" t="s">
        <v>750</v>
      </c>
      <c r="BG43" s="18">
        <v>50</v>
      </c>
      <c r="BH43" s="18">
        <v>3.5</v>
      </c>
      <c r="BI43" s="18">
        <v>3.6999999999999998E-2</v>
      </c>
      <c r="BJ43" s="21">
        <v>4.1580952380952378E-2</v>
      </c>
      <c r="BK43" s="18">
        <v>416</v>
      </c>
      <c r="BM43" s="18">
        <v>1</v>
      </c>
      <c r="BN43" s="18" t="s">
        <v>656</v>
      </c>
      <c r="BO43" s="18" t="s">
        <v>750</v>
      </c>
      <c r="BP43" s="18">
        <v>50</v>
      </c>
      <c r="BQ43" s="18">
        <v>12</v>
      </c>
      <c r="BR43" s="18">
        <v>3.6999999999999998E-2</v>
      </c>
      <c r="BS43" s="21">
        <v>1.89625E-2</v>
      </c>
      <c r="BT43" s="18">
        <v>190</v>
      </c>
      <c r="BV43" s="18">
        <v>1</v>
      </c>
      <c r="BW43" s="18" t="s">
        <v>656</v>
      </c>
      <c r="BX43" s="18" t="s">
        <v>750</v>
      </c>
      <c r="BY43" s="18">
        <v>50</v>
      </c>
      <c r="BZ43" s="18">
        <v>4.5</v>
      </c>
      <c r="CA43" s="18">
        <v>3.6999999999999998E-2</v>
      </c>
      <c r="CB43" s="21">
        <v>1.9733333333333332E-2</v>
      </c>
      <c r="CC43" s="18">
        <v>197</v>
      </c>
      <c r="CE43" s="18">
        <v>1</v>
      </c>
      <c r="CF43" s="18" t="s">
        <v>656</v>
      </c>
      <c r="CG43" s="18" t="s">
        <v>750</v>
      </c>
      <c r="CH43" s="18">
        <v>50</v>
      </c>
      <c r="CI43" s="18">
        <v>9</v>
      </c>
      <c r="CJ43" s="18">
        <v>3.6999999999999998E-2</v>
      </c>
      <c r="CK43" s="21">
        <v>2.0007407407407408E-2</v>
      </c>
      <c r="CL43" s="18">
        <v>200</v>
      </c>
      <c r="CN43" s="18">
        <v>1</v>
      </c>
      <c r="CO43" s="18" t="s">
        <v>656</v>
      </c>
      <c r="CP43" s="18" t="s">
        <v>750</v>
      </c>
      <c r="CQ43" s="18">
        <v>50</v>
      </c>
      <c r="CR43" s="18">
        <v>9.5</v>
      </c>
      <c r="CS43" s="18">
        <v>3.6999999999999998E-2</v>
      </c>
      <c r="CT43" s="21">
        <v>3.8363157894736842E-2</v>
      </c>
      <c r="CU43" s="18">
        <v>384</v>
      </c>
      <c r="CW43" s="18">
        <v>1</v>
      </c>
      <c r="CX43" s="18" t="s">
        <v>662</v>
      </c>
      <c r="CY43" s="18" t="s">
        <v>750</v>
      </c>
      <c r="CZ43" s="18">
        <v>7.5</v>
      </c>
      <c r="DA43" s="18">
        <v>7</v>
      </c>
      <c r="DB43" s="18">
        <v>0.111</v>
      </c>
      <c r="DC43" s="21">
        <v>0.10571428571428572</v>
      </c>
      <c r="DD43" s="18">
        <v>1057</v>
      </c>
      <c r="DF43" s="18">
        <v>2</v>
      </c>
      <c r="DG43" s="18" t="s">
        <v>16</v>
      </c>
      <c r="DH43" s="18" t="s">
        <v>136</v>
      </c>
      <c r="DI43" s="18">
        <v>14.1</v>
      </c>
      <c r="DJ43" s="18">
        <v>2</v>
      </c>
      <c r="DK43" s="18">
        <v>0.17660000000000001</v>
      </c>
      <c r="DL43" s="21">
        <v>0.18787234042553191</v>
      </c>
      <c r="DM43" s="18">
        <v>1879</v>
      </c>
      <c r="DO43" s="18">
        <v>1</v>
      </c>
      <c r="DP43" s="18" t="s">
        <v>662</v>
      </c>
      <c r="DQ43" s="18" t="s">
        <v>750</v>
      </c>
      <c r="DR43" s="18">
        <v>50</v>
      </c>
      <c r="DS43" s="18">
        <v>1</v>
      </c>
      <c r="DT43" s="18">
        <v>0.111</v>
      </c>
      <c r="DU43" s="21">
        <v>0.111</v>
      </c>
      <c r="DV43" s="18">
        <v>1110</v>
      </c>
      <c r="DX43" s="18">
        <v>2</v>
      </c>
      <c r="DY43" s="18" t="s">
        <v>17</v>
      </c>
      <c r="DZ43" s="18" t="s">
        <v>136</v>
      </c>
      <c r="EA43" s="18">
        <v>25</v>
      </c>
      <c r="EB43" s="18">
        <v>3</v>
      </c>
      <c r="EC43" s="18">
        <v>0.33329999999999999</v>
      </c>
      <c r="ED43" s="18">
        <v>0.33329999999999999</v>
      </c>
      <c r="EE43" s="18">
        <v>3333</v>
      </c>
    </row>
    <row r="44" spans="2:136" x14ac:dyDescent="0.3">
      <c r="B44" s="18">
        <v>1</v>
      </c>
      <c r="C44" s="18" t="s">
        <v>658</v>
      </c>
      <c r="D44" s="18" t="s">
        <v>750</v>
      </c>
      <c r="E44" s="18">
        <v>50</v>
      </c>
      <c r="F44" s="18">
        <v>2</v>
      </c>
      <c r="G44" s="18">
        <v>3.7999999999999999E-2</v>
      </c>
      <c r="H44" s="21">
        <v>4.3700000000000003E-2</v>
      </c>
      <c r="I44" s="18">
        <v>437</v>
      </c>
      <c r="K44" s="18">
        <v>1</v>
      </c>
      <c r="L44" s="18" t="s">
        <v>658</v>
      </c>
      <c r="M44" s="18" t="s">
        <v>750</v>
      </c>
      <c r="N44" s="18">
        <v>50</v>
      </c>
      <c r="O44" s="18">
        <v>1</v>
      </c>
      <c r="P44" s="18">
        <v>3.7999999999999999E-2</v>
      </c>
      <c r="Q44" s="21">
        <v>3.7999999999999999E-2</v>
      </c>
      <c r="R44" s="18">
        <v>380</v>
      </c>
      <c r="T44" s="18">
        <v>1</v>
      </c>
      <c r="U44" s="18" t="s">
        <v>658</v>
      </c>
      <c r="V44" s="18" t="s">
        <v>750</v>
      </c>
      <c r="W44" s="18">
        <v>50</v>
      </c>
      <c r="X44" s="18">
        <v>1</v>
      </c>
      <c r="Y44" s="18">
        <v>3.7999999999999999E-2</v>
      </c>
      <c r="Z44" s="21">
        <v>3.7999999999999999E-2</v>
      </c>
      <c r="AA44" s="18">
        <v>380</v>
      </c>
      <c r="AC44" s="18">
        <v>1</v>
      </c>
      <c r="AD44" s="18" t="s">
        <v>658</v>
      </c>
      <c r="AE44" s="18" t="s">
        <v>750</v>
      </c>
      <c r="AF44" s="18">
        <v>50</v>
      </c>
      <c r="AG44" s="18">
        <v>1.5</v>
      </c>
      <c r="AH44" s="18">
        <v>3.7999999999999999E-2</v>
      </c>
      <c r="AI44" s="21">
        <v>3.3777777777777782E-2</v>
      </c>
      <c r="AJ44" s="18">
        <v>338</v>
      </c>
      <c r="AL44" s="18">
        <v>1</v>
      </c>
      <c r="AM44" s="18" t="s">
        <v>658</v>
      </c>
      <c r="AN44" s="18" t="s">
        <v>750</v>
      </c>
      <c r="AO44" s="18">
        <v>50</v>
      </c>
      <c r="AP44" s="18">
        <v>2</v>
      </c>
      <c r="AQ44" s="18">
        <v>3.7999999999999999E-2</v>
      </c>
      <c r="AR44" s="21">
        <v>3.8190000000000002E-2</v>
      </c>
      <c r="AS44" s="18">
        <v>382</v>
      </c>
      <c r="AU44" s="18">
        <v>1</v>
      </c>
      <c r="AV44" s="18" t="s">
        <v>658</v>
      </c>
      <c r="AW44" s="18" t="s">
        <v>750</v>
      </c>
      <c r="AX44" s="18">
        <v>50</v>
      </c>
      <c r="AY44" s="18">
        <v>2.5</v>
      </c>
      <c r="AZ44" s="18">
        <v>3.6999999999999998E-2</v>
      </c>
      <c r="BA44" s="21">
        <v>2.8859999999999997E-2</v>
      </c>
      <c r="BB44" s="18">
        <v>289</v>
      </c>
      <c r="BD44" s="18">
        <v>1</v>
      </c>
      <c r="BE44" s="18" t="s">
        <v>658</v>
      </c>
      <c r="BF44" s="18" t="s">
        <v>750</v>
      </c>
      <c r="BG44" s="18">
        <v>50</v>
      </c>
      <c r="BH44" s="18">
        <v>3.5</v>
      </c>
      <c r="BI44" s="18">
        <v>3.6999999999999998E-2</v>
      </c>
      <c r="BJ44" s="21">
        <v>4.1580952380952378E-2</v>
      </c>
      <c r="BK44" s="18">
        <v>416</v>
      </c>
      <c r="BM44" s="18">
        <v>1</v>
      </c>
      <c r="BN44" s="18" t="s">
        <v>658</v>
      </c>
      <c r="BO44" s="18" t="s">
        <v>750</v>
      </c>
      <c r="BP44" s="18">
        <v>50</v>
      </c>
      <c r="BQ44" s="18">
        <v>12</v>
      </c>
      <c r="BR44" s="18">
        <v>3.6999999999999998E-2</v>
      </c>
      <c r="BS44" s="21">
        <v>1.89625E-2</v>
      </c>
      <c r="BT44" s="18">
        <v>190</v>
      </c>
      <c r="BV44" s="18">
        <v>1</v>
      </c>
      <c r="BW44" s="18" t="s">
        <v>658</v>
      </c>
      <c r="BX44" s="18" t="s">
        <v>750</v>
      </c>
      <c r="BY44" s="18">
        <v>50</v>
      </c>
      <c r="BZ44" s="18">
        <v>4.5</v>
      </c>
      <c r="CA44" s="18">
        <v>3.6999999999999998E-2</v>
      </c>
      <c r="CB44" s="21">
        <v>1.9733333333333332E-2</v>
      </c>
      <c r="CC44" s="18">
        <v>197</v>
      </c>
      <c r="CE44" s="18">
        <v>1</v>
      </c>
      <c r="CF44" s="18" t="s">
        <v>658</v>
      </c>
      <c r="CG44" s="18" t="s">
        <v>750</v>
      </c>
      <c r="CH44" s="18">
        <v>50</v>
      </c>
      <c r="CI44" s="18">
        <v>9</v>
      </c>
      <c r="CJ44" s="18">
        <v>3.6999999999999998E-2</v>
      </c>
      <c r="CK44" s="21">
        <v>2.0007407407407408E-2</v>
      </c>
      <c r="CL44" s="18">
        <v>200</v>
      </c>
      <c r="CN44" s="18">
        <v>1</v>
      </c>
      <c r="CO44" s="18" t="s">
        <v>658</v>
      </c>
      <c r="CP44" s="18" t="s">
        <v>750</v>
      </c>
      <c r="CQ44" s="18">
        <v>50</v>
      </c>
      <c r="CR44" s="18">
        <v>9.5</v>
      </c>
      <c r="CS44" s="18">
        <v>3.6999999999999998E-2</v>
      </c>
      <c r="CT44" s="21">
        <v>3.8363157894736842E-2</v>
      </c>
      <c r="CU44" s="18">
        <v>384</v>
      </c>
      <c r="CW44" s="18">
        <v>1</v>
      </c>
      <c r="CX44" s="18" t="s">
        <v>664</v>
      </c>
      <c r="CY44" s="18" t="s">
        <v>750</v>
      </c>
      <c r="CZ44" s="18">
        <v>7.5</v>
      </c>
      <c r="DA44" s="18">
        <v>7</v>
      </c>
      <c r="DB44" s="18">
        <v>0.112</v>
      </c>
      <c r="DC44" s="21">
        <v>0.10666666666666667</v>
      </c>
      <c r="DD44" s="18">
        <v>1067</v>
      </c>
      <c r="DF44" s="18">
        <v>2</v>
      </c>
      <c r="DG44" s="18" t="s">
        <v>26</v>
      </c>
      <c r="DH44" s="18" t="s">
        <v>136</v>
      </c>
      <c r="DI44" s="18">
        <v>14.1</v>
      </c>
      <c r="DJ44" s="18">
        <v>2</v>
      </c>
      <c r="DK44" s="18">
        <v>0.17660000000000001</v>
      </c>
      <c r="DL44" s="21">
        <v>0.18787234042553191</v>
      </c>
      <c r="DM44" s="18">
        <v>1879</v>
      </c>
      <c r="DO44" s="18">
        <v>1</v>
      </c>
      <c r="DP44" s="18" t="s">
        <v>664</v>
      </c>
      <c r="DQ44" s="18" t="s">
        <v>750</v>
      </c>
      <c r="DR44" s="18">
        <v>50</v>
      </c>
      <c r="DS44" s="18">
        <v>1</v>
      </c>
      <c r="DT44" s="18">
        <v>0.112</v>
      </c>
      <c r="DU44" s="21">
        <v>0.112</v>
      </c>
      <c r="DV44" s="18">
        <v>1120</v>
      </c>
      <c r="DX44" s="18">
        <v>2</v>
      </c>
      <c r="DY44" s="18" t="s">
        <v>27</v>
      </c>
      <c r="DZ44" s="18" t="s">
        <v>136</v>
      </c>
      <c r="EA44" s="18">
        <v>25</v>
      </c>
      <c r="EB44" s="18">
        <v>3</v>
      </c>
      <c r="EC44" s="18">
        <v>0.33339999999999997</v>
      </c>
      <c r="ED44" s="18">
        <v>0.33339999999999997</v>
      </c>
      <c r="EE44" s="18">
        <v>3334</v>
      </c>
    </row>
    <row r="45" spans="2:136" x14ac:dyDescent="0.3">
      <c r="B45" s="18">
        <v>1</v>
      </c>
      <c r="C45" s="18" t="s">
        <v>660</v>
      </c>
      <c r="D45" s="18" t="s">
        <v>750</v>
      </c>
      <c r="E45" s="18">
        <v>50</v>
      </c>
      <c r="F45" s="18">
        <v>2</v>
      </c>
      <c r="G45" s="18">
        <v>3.7999999999999999E-2</v>
      </c>
      <c r="H45" s="21">
        <v>4.3700000000000003E-2</v>
      </c>
      <c r="I45" s="18">
        <v>437</v>
      </c>
      <c r="K45" s="18">
        <v>1</v>
      </c>
      <c r="L45" s="18" t="s">
        <v>660</v>
      </c>
      <c r="M45" s="18" t="s">
        <v>750</v>
      </c>
      <c r="N45" s="18">
        <v>50</v>
      </c>
      <c r="O45" s="18">
        <v>1</v>
      </c>
      <c r="P45" s="18">
        <v>3.7999999999999999E-2</v>
      </c>
      <c r="Q45" s="21">
        <v>3.7999999999999999E-2</v>
      </c>
      <c r="R45" s="18">
        <v>380</v>
      </c>
      <c r="T45" s="18">
        <v>1</v>
      </c>
      <c r="U45" s="18" t="s">
        <v>660</v>
      </c>
      <c r="V45" s="18" t="s">
        <v>750</v>
      </c>
      <c r="W45" s="18">
        <v>50</v>
      </c>
      <c r="X45" s="18">
        <v>1</v>
      </c>
      <c r="Y45" s="18">
        <v>3.7999999999999999E-2</v>
      </c>
      <c r="Z45" s="21">
        <v>3.7999999999999999E-2</v>
      </c>
      <c r="AA45" s="18">
        <v>380</v>
      </c>
      <c r="AC45" s="18">
        <v>1</v>
      </c>
      <c r="AD45" s="18" t="s">
        <v>660</v>
      </c>
      <c r="AE45" s="18" t="s">
        <v>750</v>
      </c>
      <c r="AF45" s="18">
        <v>50</v>
      </c>
      <c r="AG45" s="18">
        <v>1.5</v>
      </c>
      <c r="AH45" s="18">
        <v>3.7999999999999999E-2</v>
      </c>
      <c r="AI45" s="21">
        <v>3.3777777777777782E-2</v>
      </c>
      <c r="AJ45" s="18">
        <v>338</v>
      </c>
      <c r="AL45" s="18">
        <v>1</v>
      </c>
      <c r="AM45" s="18" t="s">
        <v>660</v>
      </c>
      <c r="AN45" s="18" t="s">
        <v>750</v>
      </c>
      <c r="AO45" s="18">
        <v>50</v>
      </c>
      <c r="AP45" s="18">
        <v>2</v>
      </c>
      <c r="AQ45" s="18">
        <v>3.7999999999999999E-2</v>
      </c>
      <c r="AR45" s="21">
        <v>3.8190000000000002E-2</v>
      </c>
      <c r="AS45" s="18">
        <v>382</v>
      </c>
      <c r="AU45" s="18">
        <v>1</v>
      </c>
      <c r="AV45" s="18" t="s">
        <v>660</v>
      </c>
      <c r="AW45" s="18" t="s">
        <v>750</v>
      </c>
      <c r="AX45" s="18">
        <v>50</v>
      </c>
      <c r="AY45" s="18">
        <v>2.5</v>
      </c>
      <c r="AZ45" s="18">
        <v>3.6999999999999998E-2</v>
      </c>
      <c r="BA45" s="21">
        <v>2.8859999999999997E-2</v>
      </c>
      <c r="BB45" s="18">
        <v>289</v>
      </c>
      <c r="BD45" s="18">
        <v>1</v>
      </c>
      <c r="BE45" s="18" t="s">
        <v>660</v>
      </c>
      <c r="BF45" s="18" t="s">
        <v>750</v>
      </c>
      <c r="BG45" s="18">
        <v>50</v>
      </c>
      <c r="BH45" s="18">
        <v>3.5</v>
      </c>
      <c r="BI45" s="18">
        <v>3.6999999999999998E-2</v>
      </c>
      <c r="BJ45" s="21">
        <v>4.1580952380952378E-2</v>
      </c>
      <c r="BK45" s="18">
        <v>416</v>
      </c>
      <c r="BM45" s="18">
        <v>1</v>
      </c>
      <c r="BN45" s="18" t="s">
        <v>660</v>
      </c>
      <c r="BO45" s="18" t="s">
        <v>750</v>
      </c>
      <c r="BP45" s="18">
        <v>50</v>
      </c>
      <c r="BQ45" s="18">
        <v>12</v>
      </c>
      <c r="BR45" s="18">
        <v>3.6999999999999998E-2</v>
      </c>
      <c r="BS45" s="21">
        <v>1.89625E-2</v>
      </c>
      <c r="BT45" s="18">
        <v>190</v>
      </c>
      <c r="BV45" s="18">
        <v>1</v>
      </c>
      <c r="BW45" s="18" t="s">
        <v>660</v>
      </c>
      <c r="BX45" s="18" t="s">
        <v>750</v>
      </c>
      <c r="BY45" s="18">
        <v>50</v>
      </c>
      <c r="BZ45" s="18">
        <v>4.5</v>
      </c>
      <c r="CA45" s="18">
        <v>3.6999999999999998E-2</v>
      </c>
      <c r="CB45" s="21">
        <v>1.9733333333333332E-2</v>
      </c>
      <c r="CC45" s="18">
        <v>197</v>
      </c>
      <c r="CE45" s="18">
        <v>1</v>
      </c>
      <c r="CF45" s="18" t="s">
        <v>660</v>
      </c>
      <c r="CG45" s="18" t="s">
        <v>750</v>
      </c>
      <c r="CH45" s="18">
        <v>50</v>
      </c>
      <c r="CI45" s="18">
        <v>9</v>
      </c>
      <c r="CJ45" s="18">
        <v>3.6999999999999998E-2</v>
      </c>
      <c r="CK45" s="21">
        <v>2.0007407407407408E-2</v>
      </c>
      <c r="CL45" s="18">
        <v>200</v>
      </c>
      <c r="CN45" s="18">
        <v>1</v>
      </c>
      <c r="CO45" s="18" t="s">
        <v>660</v>
      </c>
      <c r="CP45" s="18" t="s">
        <v>750</v>
      </c>
      <c r="CQ45" s="18">
        <v>50</v>
      </c>
      <c r="CR45" s="18">
        <v>9.5</v>
      </c>
      <c r="CS45" s="18">
        <v>3.6999999999999998E-2</v>
      </c>
      <c r="CT45" s="21">
        <v>3.8363157894736842E-2</v>
      </c>
      <c r="CU45" s="18">
        <v>384</v>
      </c>
      <c r="DF45" s="18">
        <v>2</v>
      </c>
      <c r="DG45" s="18" t="s">
        <v>7</v>
      </c>
      <c r="DH45" s="18" t="s">
        <v>136</v>
      </c>
      <c r="DI45" s="18">
        <v>25</v>
      </c>
      <c r="DJ45" s="18">
        <v>1.5</v>
      </c>
      <c r="DK45" s="18">
        <v>0.15679999999999999</v>
      </c>
      <c r="DL45" s="21">
        <v>0.12544</v>
      </c>
      <c r="DM45" s="18">
        <v>1254</v>
      </c>
    </row>
    <row r="46" spans="2:136" x14ac:dyDescent="0.3">
      <c r="B46" s="18">
        <v>1</v>
      </c>
      <c r="C46" s="18" t="s">
        <v>662</v>
      </c>
      <c r="D46" s="18" t="s">
        <v>750</v>
      </c>
      <c r="E46" s="18">
        <v>50</v>
      </c>
      <c r="F46" s="18">
        <v>2</v>
      </c>
      <c r="G46" s="18">
        <v>3.7999999999999999E-2</v>
      </c>
      <c r="H46" s="21">
        <v>4.3700000000000003E-2</v>
      </c>
      <c r="I46" s="18">
        <v>437</v>
      </c>
      <c r="K46" s="18">
        <v>1</v>
      </c>
      <c r="L46" s="18" t="s">
        <v>662</v>
      </c>
      <c r="M46" s="18" t="s">
        <v>750</v>
      </c>
      <c r="N46" s="18">
        <v>50</v>
      </c>
      <c r="O46" s="18">
        <v>1</v>
      </c>
      <c r="P46" s="18">
        <v>3.7999999999999999E-2</v>
      </c>
      <c r="Q46" s="21">
        <v>3.7999999999999999E-2</v>
      </c>
      <c r="R46" s="18">
        <v>380</v>
      </c>
      <c r="T46" s="18">
        <v>1</v>
      </c>
      <c r="U46" s="18" t="s">
        <v>662</v>
      </c>
      <c r="V46" s="18" t="s">
        <v>750</v>
      </c>
      <c r="W46" s="18">
        <v>50</v>
      </c>
      <c r="X46" s="18">
        <v>1</v>
      </c>
      <c r="Y46" s="18">
        <v>3.7999999999999999E-2</v>
      </c>
      <c r="Z46" s="21">
        <v>3.7999999999999999E-2</v>
      </c>
      <c r="AA46" s="18">
        <v>380</v>
      </c>
      <c r="AC46" s="18">
        <v>1</v>
      </c>
      <c r="AD46" s="18" t="s">
        <v>662</v>
      </c>
      <c r="AE46" s="18" t="s">
        <v>750</v>
      </c>
      <c r="AF46" s="18">
        <v>50</v>
      </c>
      <c r="AG46" s="18">
        <v>1.5</v>
      </c>
      <c r="AH46" s="18">
        <v>3.7999999999999999E-2</v>
      </c>
      <c r="AI46" s="21">
        <v>3.3777777777777782E-2</v>
      </c>
      <c r="AJ46" s="18">
        <v>338</v>
      </c>
      <c r="AL46" s="18">
        <v>1</v>
      </c>
      <c r="AM46" s="18" t="s">
        <v>662</v>
      </c>
      <c r="AN46" s="18" t="s">
        <v>750</v>
      </c>
      <c r="AO46" s="18">
        <v>50</v>
      </c>
      <c r="AP46" s="18">
        <v>2</v>
      </c>
      <c r="AQ46" s="18">
        <v>3.7999999999999999E-2</v>
      </c>
      <c r="AR46" s="21">
        <v>3.8190000000000002E-2</v>
      </c>
      <c r="AS46" s="18">
        <v>382</v>
      </c>
      <c r="AU46" s="18">
        <v>1</v>
      </c>
      <c r="AV46" s="18" t="s">
        <v>662</v>
      </c>
      <c r="AW46" s="18" t="s">
        <v>750</v>
      </c>
      <c r="AX46" s="18">
        <v>50</v>
      </c>
      <c r="AY46" s="18">
        <v>2.5</v>
      </c>
      <c r="AZ46" s="18">
        <v>3.6999999999999998E-2</v>
      </c>
      <c r="BA46" s="21">
        <v>2.8859999999999997E-2</v>
      </c>
      <c r="BB46" s="18">
        <v>289</v>
      </c>
      <c r="BD46" s="18">
        <v>1</v>
      </c>
      <c r="BE46" s="18" t="s">
        <v>662</v>
      </c>
      <c r="BF46" s="18" t="s">
        <v>750</v>
      </c>
      <c r="BG46" s="18">
        <v>50</v>
      </c>
      <c r="BH46" s="18">
        <v>3.5</v>
      </c>
      <c r="BI46" s="18">
        <v>3.6999999999999998E-2</v>
      </c>
      <c r="BJ46" s="21">
        <v>4.1580952380952378E-2</v>
      </c>
      <c r="BK46" s="18">
        <v>416</v>
      </c>
      <c r="BM46" s="18">
        <v>1</v>
      </c>
      <c r="BN46" s="18" t="s">
        <v>662</v>
      </c>
      <c r="BO46" s="18" t="s">
        <v>750</v>
      </c>
      <c r="BP46" s="18">
        <v>50</v>
      </c>
      <c r="BQ46" s="18">
        <v>12</v>
      </c>
      <c r="BR46" s="18">
        <v>3.6999999999999998E-2</v>
      </c>
      <c r="BS46" s="21">
        <v>1.89625E-2</v>
      </c>
      <c r="BT46" s="18">
        <v>190</v>
      </c>
      <c r="BV46" s="18">
        <v>1</v>
      </c>
      <c r="BW46" s="18" t="s">
        <v>662</v>
      </c>
      <c r="BX46" s="18" t="s">
        <v>750</v>
      </c>
      <c r="BY46" s="18">
        <v>50</v>
      </c>
      <c r="BZ46" s="18">
        <v>4.5</v>
      </c>
      <c r="CA46" s="18">
        <v>3.6999999999999998E-2</v>
      </c>
      <c r="CB46" s="21">
        <v>1.9733333333333332E-2</v>
      </c>
      <c r="CC46" s="18">
        <v>197</v>
      </c>
      <c r="CE46" s="18">
        <v>1</v>
      </c>
      <c r="CF46" s="18" t="s">
        <v>662</v>
      </c>
      <c r="CG46" s="18" t="s">
        <v>750</v>
      </c>
      <c r="CH46" s="18">
        <v>50</v>
      </c>
      <c r="CI46" s="18">
        <v>9</v>
      </c>
      <c r="CJ46" s="18">
        <v>3.6999999999999998E-2</v>
      </c>
      <c r="CK46" s="21">
        <v>2.0007407407407408E-2</v>
      </c>
      <c r="CL46" s="18">
        <v>200</v>
      </c>
      <c r="CN46" s="18">
        <v>1</v>
      </c>
      <c r="CO46" s="18" t="s">
        <v>662</v>
      </c>
      <c r="CP46" s="18" t="s">
        <v>750</v>
      </c>
      <c r="CQ46" s="18">
        <v>50</v>
      </c>
      <c r="CR46" s="18">
        <v>9.5</v>
      </c>
      <c r="CS46" s="18">
        <v>3.6999999999999998E-2</v>
      </c>
      <c r="CT46" s="21">
        <v>3.8363157894736842E-2</v>
      </c>
      <c r="CU46" s="18">
        <v>384</v>
      </c>
      <c r="DF46" s="18">
        <v>2</v>
      </c>
      <c r="DG46" s="18" t="s">
        <v>17</v>
      </c>
      <c r="DH46" s="18" t="s">
        <v>136</v>
      </c>
      <c r="DI46" s="18">
        <v>25</v>
      </c>
      <c r="DJ46" s="18">
        <v>1.5</v>
      </c>
      <c r="DK46" s="18">
        <v>0.15670000000000001</v>
      </c>
      <c r="DL46" s="21">
        <v>0.12536</v>
      </c>
      <c r="DM46" s="18">
        <v>1254</v>
      </c>
    </row>
    <row r="47" spans="2:136" x14ac:dyDescent="0.3">
      <c r="B47" s="18">
        <v>1</v>
      </c>
      <c r="C47" s="18" t="s">
        <v>664</v>
      </c>
      <c r="D47" s="18" t="s">
        <v>750</v>
      </c>
      <c r="E47" s="18">
        <v>50</v>
      </c>
      <c r="F47" s="18">
        <v>2</v>
      </c>
      <c r="G47" s="18">
        <v>3.9E-2</v>
      </c>
      <c r="H47" s="21">
        <v>4.4850000000000001E-2</v>
      </c>
      <c r="I47" s="18">
        <v>449</v>
      </c>
      <c r="K47" s="18">
        <v>1</v>
      </c>
      <c r="L47" s="18" t="s">
        <v>664</v>
      </c>
      <c r="M47" s="18" t="s">
        <v>750</v>
      </c>
      <c r="N47" s="18">
        <v>50</v>
      </c>
      <c r="O47" s="18">
        <v>1</v>
      </c>
      <c r="P47" s="18">
        <v>3.9E-2</v>
      </c>
      <c r="Q47" s="21">
        <v>3.9E-2</v>
      </c>
      <c r="R47" s="18">
        <v>390</v>
      </c>
      <c r="T47" s="18">
        <v>1</v>
      </c>
      <c r="U47" s="18" t="s">
        <v>664</v>
      </c>
      <c r="V47" s="18" t="s">
        <v>750</v>
      </c>
      <c r="W47" s="18">
        <v>50</v>
      </c>
      <c r="X47" s="18">
        <v>1</v>
      </c>
      <c r="Y47" s="18">
        <v>3.9E-2</v>
      </c>
      <c r="Z47" s="21">
        <v>3.9E-2</v>
      </c>
      <c r="AA47" s="18">
        <v>390</v>
      </c>
      <c r="AC47" s="18">
        <v>1</v>
      </c>
      <c r="AD47" s="18" t="s">
        <v>664</v>
      </c>
      <c r="AE47" s="18" t="s">
        <v>750</v>
      </c>
      <c r="AF47" s="18">
        <v>50</v>
      </c>
      <c r="AG47" s="18">
        <v>1.5</v>
      </c>
      <c r="AH47" s="18">
        <v>3.9E-2</v>
      </c>
      <c r="AI47" s="21">
        <v>3.4666666666666672E-2</v>
      </c>
      <c r="AJ47" s="18">
        <v>347</v>
      </c>
      <c r="AL47" s="18">
        <v>1</v>
      </c>
      <c r="AM47" s="18" t="s">
        <v>664</v>
      </c>
      <c r="AN47" s="18" t="s">
        <v>750</v>
      </c>
      <c r="AO47" s="18">
        <v>50</v>
      </c>
      <c r="AP47" s="18">
        <v>2</v>
      </c>
      <c r="AQ47" s="18">
        <v>3.9E-2</v>
      </c>
      <c r="AR47" s="21">
        <v>3.9195000000000001E-2</v>
      </c>
      <c r="AS47" s="18">
        <v>392</v>
      </c>
      <c r="AU47" s="18">
        <v>1</v>
      </c>
      <c r="AV47" s="18" t="s">
        <v>664</v>
      </c>
      <c r="AW47" s="18" t="s">
        <v>750</v>
      </c>
      <c r="AX47" s="18">
        <v>50</v>
      </c>
      <c r="AY47" s="18">
        <v>2.5</v>
      </c>
      <c r="AZ47" s="18">
        <v>3.7999999999999999E-2</v>
      </c>
      <c r="BA47" s="21">
        <v>2.964E-2</v>
      </c>
      <c r="BB47" s="18">
        <v>296</v>
      </c>
      <c r="BD47" s="18">
        <v>1</v>
      </c>
      <c r="BE47" s="18" t="s">
        <v>664</v>
      </c>
      <c r="BF47" s="18" t="s">
        <v>750</v>
      </c>
      <c r="BG47" s="18">
        <v>50</v>
      </c>
      <c r="BH47" s="18">
        <v>3.5</v>
      </c>
      <c r="BI47" s="18">
        <v>3.7999999999999999E-2</v>
      </c>
      <c r="BJ47" s="21">
        <v>4.2704761904761905E-2</v>
      </c>
      <c r="BK47" s="18">
        <v>427</v>
      </c>
      <c r="BM47" s="18">
        <v>1</v>
      </c>
      <c r="BN47" s="18" t="s">
        <v>664</v>
      </c>
      <c r="BO47" s="18" t="s">
        <v>750</v>
      </c>
      <c r="BP47" s="18">
        <v>50</v>
      </c>
      <c r="BQ47" s="18">
        <v>12</v>
      </c>
      <c r="BR47" s="18">
        <v>3.7999999999999999E-2</v>
      </c>
      <c r="BS47" s="21">
        <v>1.9475000000000003E-2</v>
      </c>
      <c r="BT47" s="18">
        <v>195</v>
      </c>
      <c r="BV47" s="18">
        <v>1</v>
      </c>
      <c r="BW47" s="18" t="s">
        <v>664</v>
      </c>
      <c r="BX47" s="18" t="s">
        <v>750</v>
      </c>
      <c r="BY47" s="18">
        <v>50</v>
      </c>
      <c r="BZ47" s="18">
        <v>4.5</v>
      </c>
      <c r="CA47" s="18">
        <v>3.7999999999999999E-2</v>
      </c>
      <c r="CB47" s="21">
        <v>2.0266666666666665E-2</v>
      </c>
      <c r="CC47" s="18">
        <v>203</v>
      </c>
      <c r="CE47" s="18">
        <v>1</v>
      </c>
      <c r="CF47" s="18" t="s">
        <v>664</v>
      </c>
      <c r="CG47" s="18" t="s">
        <v>750</v>
      </c>
      <c r="CH47" s="18">
        <v>50</v>
      </c>
      <c r="CI47" s="18">
        <v>9</v>
      </c>
      <c r="CJ47" s="18">
        <v>3.7999999999999999E-2</v>
      </c>
      <c r="CK47" s="21">
        <v>2.0548148148148145E-2</v>
      </c>
      <c r="CL47" s="18">
        <v>205</v>
      </c>
      <c r="CN47" s="18">
        <v>1</v>
      </c>
      <c r="CO47" s="18" t="s">
        <v>664</v>
      </c>
      <c r="CP47" s="18" t="s">
        <v>750</v>
      </c>
      <c r="CQ47" s="18">
        <v>50</v>
      </c>
      <c r="CR47" s="18">
        <v>9.5</v>
      </c>
      <c r="CS47" s="18">
        <v>3.7999999999999999E-2</v>
      </c>
      <c r="CT47" s="21">
        <v>3.9400000000000004E-2</v>
      </c>
      <c r="CU47" s="18">
        <v>394</v>
      </c>
      <c r="CW47" s="18" t="s">
        <v>133</v>
      </c>
      <c r="CX47" s="18" t="s">
        <v>135</v>
      </c>
      <c r="CY47" s="18" t="s">
        <v>0</v>
      </c>
      <c r="CZ47" s="18" t="s">
        <v>1</v>
      </c>
      <c r="DA47" s="18" t="s">
        <v>36</v>
      </c>
      <c r="DB47" s="18" t="s">
        <v>2</v>
      </c>
      <c r="DC47" s="18" t="s">
        <v>3</v>
      </c>
      <c r="DD47" s="18" t="s">
        <v>4</v>
      </c>
      <c r="DE47" s="20">
        <v>10018</v>
      </c>
      <c r="DF47" s="18">
        <v>2</v>
      </c>
      <c r="DG47" s="18" t="s">
        <v>27</v>
      </c>
      <c r="DH47" s="18" t="s">
        <v>136</v>
      </c>
      <c r="DI47" s="18">
        <v>25</v>
      </c>
      <c r="DJ47" s="18">
        <v>1.5</v>
      </c>
      <c r="DK47" s="18">
        <v>0.15670000000000001</v>
      </c>
      <c r="DL47" s="21">
        <v>0.12536</v>
      </c>
      <c r="DM47" s="18">
        <v>1254</v>
      </c>
      <c r="DO47" s="18" t="s">
        <v>133</v>
      </c>
      <c r="DP47" s="18" t="s">
        <v>135</v>
      </c>
      <c r="DQ47" s="18" t="s">
        <v>0</v>
      </c>
      <c r="DR47" s="18" t="s">
        <v>1</v>
      </c>
      <c r="DS47" s="18" t="s">
        <v>36</v>
      </c>
      <c r="DT47" s="18" t="s">
        <v>2</v>
      </c>
      <c r="DU47" s="18" t="s">
        <v>3</v>
      </c>
      <c r="DV47" s="18" t="s">
        <v>4</v>
      </c>
      <c r="DW47" s="20">
        <v>10000</v>
      </c>
      <c r="DX47" s="18" t="s">
        <v>133</v>
      </c>
      <c r="DY47" s="18" t="s">
        <v>135</v>
      </c>
      <c r="DZ47" s="18" t="s">
        <v>0</v>
      </c>
      <c r="EA47" s="18" t="s">
        <v>1</v>
      </c>
      <c r="EB47" s="18" t="s">
        <v>36</v>
      </c>
      <c r="EC47" s="18" t="s">
        <v>2</v>
      </c>
      <c r="ED47" s="18" t="s">
        <v>3</v>
      </c>
      <c r="EE47" s="18" t="s">
        <v>4</v>
      </c>
      <c r="EF47" s="20">
        <v>10000</v>
      </c>
    </row>
    <row r="48" spans="2:136" x14ac:dyDescent="0.3">
      <c r="AC48" s="19"/>
      <c r="AD48" s="19"/>
      <c r="AE48" s="19"/>
      <c r="AF48" s="19"/>
      <c r="AG48" s="19"/>
      <c r="AH48" s="19"/>
      <c r="AI48" s="22"/>
      <c r="AJ48" s="19"/>
      <c r="AL48" s="19"/>
      <c r="AM48" s="19"/>
      <c r="AN48" s="19"/>
      <c r="AO48" s="19"/>
      <c r="AP48" s="19"/>
      <c r="AQ48" s="19"/>
      <c r="AR48" s="22"/>
      <c r="AS48" s="19"/>
      <c r="CW48" s="18">
        <v>2</v>
      </c>
      <c r="CX48" s="18" t="s">
        <v>738</v>
      </c>
      <c r="CY48" s="18" t="s">
        <v>750</v>
      </c>
      <c r="CZ48" s="18">
        <v>7.125</v>
      </c>
      <c r="DA48" s="18">
        <v>7</v>
      </c>
      <c r="DB48" s="18">
        <v>5.5E-2</v>
      </c>
      <c r="DC48" s="21">
        <v>5.5137844611528819E-2</v>
      </c>
      <c r="DD48" s="18">
        <v>551</v>
      </c>
      <c r="DO48" s="18">
        <v>2</v>
      </c>
      <c r="DP48" s="18" t="s">
        <v>738</v>
      </c>
      <c r="DQ48" s="18" t="s">
        <v>750</v>
      </c>
      <c r="DR48" s="18">
        <v>50</v>
      </c>
      <c r="DS48" s="18">
        <v>1</v>
      </c>
      <c r="DT48" s="18">
        <v>5.5E-2</v>
      </c>
      <c r="DU48" s="21">
        <v>5.5E-2</v>
      </c>
      <c r="DV48" s="18">
        <v>550</v>
      </c>
      <c r="DX48" s="18">
        <v>3</v>
      </c>
      <c r="DY48" s="18" t="s">
        <v>8</v>
      </c>
      <c r="DZ48" s="18" t="s">
        <v>136</v>
      </c>
      <c r="EA48" s="18">
        <v>50</v>
      </c>
      <c r="EB48" s="18">
        <v>3</v>
      </c>
      <c r="EC48" s="18">
        <v>0.33329999999999999</v>
      </c>
      <c r="ED48" s="18">
        <v>0.33329999999999999</v>
      </c>
      <c r="EE48" s="18">
        <v>3333</v>
      </c>
    </row>
    <row r="49" spans="2:136" x14ac:dyDescent="0.3">
      <c r="AC49" s="19"/>
      <c r="AD49" s="19"/>
      <c r="AE49" s="19"/>
      <c r="AF49" s="19"/>
      <c r="AG49" s="19"/>
      <c r="AH49" s="19"/>
      <c r="AI49" s="22"/>
      <c r="AJ49" s="19"/>
      <c r="AL49" s="19"/>
      <c r="AM49" s="19"/>
      <c r="AN49" s="19"/>
      <c r="AO49" s="19"/>
      <c r="AP49" s="19"/>
      <c r="AQ49" s="19"/>
      <c r="AR49" s="22"/>
      <c r="AS49" s="19"/>
      <c r="CW49" s="18">
        <v>2</v>
      </c>
      <c r="CX49" s="18" t="s">
        <v>650</v>
      </c>
      <c r="CY49" s="18" t="s">
        <v>750</v>
      </c>
      <c r="CZ49" s="18">
        <v>7.125</v>
      </c>
      <c r="DA49" s="18">
        <v>7</v>
      </c>
      <c r="DB49" s="18">
        <v>5.5E-2</v>
      </c>
      <c r="DC49" s="21">
        <v>5.5137844611528819E-2</v>
      </c>
      <c r="DD49" s="18">
        <v>551</v>
      </c>
      <c r="DO49" s="18">
        <v>2</v>
      </c>
      <c r="DP49" s="18" t="s">
        <v>650</v>
      </c>
      <c r="DQ49" s="18" t="s">
        <v>750</v>
      </c>
      <c r="DR49" s="18">
        <v>50</v>
      </c>
      <c r="DS49" s="18">
        <v>1</v>
      </c>
      <c r="DT49" s="18">
        <v>5.5E-2</v>
      </c>
      <c r="DU49" s="21">
        <v>5.5E-2</v>
      </c>
      <c r="DV49" s="18">
        <v>550</v>
      </c>
      <c r="DX49" s="18">
        <v>3</v>
      </c>
      <c r="DY49" s="18" t="s">
        <v>19</v>
      </c>
      <c r="DZ49" s="18" t="s">
        <v>136</v>
      </c>
      <c r="EA49" s="18">
        <v>50</v>
      </c>
      <c r="EB49" s="18">
        <v>3</v>
      </c>
      <c r="EC49" s="18">
        <v>0.33329999999999999</v>
      </c>
      <c r="ED49" s="18">
        <v>0.33329999999999999</v>
      </c>
      <c r="EE49" s="18">
        <v>3333</v>
      </c>
    </row>
    <row r="50" spans="2:136" x14ac:dyDescent="0.3">
      <c r="B50" s="18" t="s">
        <v>133</v>
      </c>
      <c r="C50" s="18" t="s">
        <v>135</v>
      </c>
      <c r="D50" s="18" t="s">
        <v>0</v>
      </c>
      <c r="E50" s="18" t="s">
        <v>1</v>
      </c>
      <c r="F50" s="18" t="s">
        <v>36</v>
      </c>
      <c r="G50" s="18" t="s">
        <v>2</v>
      </c>
      <c r="H50" s="18" t="s">
        <v>3</v>
      </c>
      <c r="I50" s="18" t="s">
        <v>4</v>
      </c>
      <c r="J50" s="20">
        <v>10034</v>
      </c>
      <c r="K50" s="18" t="s">
        <v>133</v>
      </c>
      <c r="L50" s="18" t="s">
        <v>135</v>
      </c>
      <c r="M50" s="18" t="s">
        <v>0</v>
      </c>
      <c r="N50" s="18" t="s">
        <v>1</v>
      </c>
      <c r="O50" s="18" t="s">
        <v>36</v>
      </c>
      <c r="P50" s="18" t="s">
        <v>2</v>
      </c>
      <c r="Q50" s="18" t="s">
        <v>3</v>
      </c>
      <c r="R50" s="18" t="s">
        <v>4</v>
      </c>
      <c r="S50" s="20">
        <v>9971</v>
      </c>
      <c r="T50" s="18" t="s">
        <v>133</v>
      </c>
      <c r="U50" s="18" t="s">
        <v>135</v>
      </c>
      <c r="V50" s="18" t="s">
        <v>0</v>
      </c>
      <c r="W50" s="18" t="s">
        <v>1</v>
      </c>
      <c r="X50" s="18" t="s">
        <v>36</v>
      </c>
      <c r="Y50" s="18" t="s">
        <v>2</v>
      </c>
      <c r="Z50" s="18" t="s">
        <v>3</v>
      </c>
      <c r="AA50" s="18" t="s">
        <v>4</v>
      </c>
      <c r="AB50" s="20">
        <v>9971</v>
      </c>
      <c r="AC50" s="18" t="s">
        <v>133</v>
      </c>
      <c r="AD50" s="18" t="s">
        <v>135</v>
      </c>
      <c r="AE50" s="18" t="s">
        <v>0</v>
      </c>
      <c r="AF50" s="18" t="s">
        <v>1</v>
      </c>
      <c r="AG50" s="18" t="s">
        <v>36</v>
      </c>
      <c r="AH50" s="18" t="s">
        <v>2</v>
      </c>
      <c r="AI50" s="18" t="s">
        <v>3</v>
      </c>
      <c r="AJ50" s="18" t="s">
        <v>4</v>
      </c>
      <c r="AK50" s="20">
        <v>10067</v>
      </c>
      <c r="AL50" s="18" t="s">
        <v>133</v>
      </c>
      <c r="AM50" s="18" t="s">
        <v>135</v>
      </c>
      <c r="AN50" s="18" t="s">
        <v>0</v>
      </c>
      <c r="AO50" s="18" t="s">
        <v>1</v>
      </c>
      <c r="AP50" s="18" t="s">
        <v>36</v>
      </c>
      <c r="AQ50" s="18" t="s">
        <v>2</v>
      </c>
      <c r="AR50" s="18" t="s">
        <v>3</v>
      </c>
      <c r="AS50" s="18" t="s">
        <v>4</v>
      </c>
      <c r="AT50" s="20">
        <v>10097</v>
      </c>
      <c r="AU50" s="18" t="s">
        <v>133</v>
      </c>
      <c r="AV50" s="18" t="s">
        <v>135</v>
      </c>
      <c r="AW50" s="18" t="s">
        <v>0</v>
      </c>
      <c r="AX50" s="18" t="s">
        <v>1</v>
      </c>
      <c r="AY50" s="18" t="s">
        <v>36</v>
      </c>
      <c r="AZ50" s="18" t="s">
        <v>2</v>
      </c>
      <c r="BA50" s="18" t="s">
        <v>3</v>
      </c>
      <c r="BB50" s="18" t="s">
        <v>4</v>
      </c>
      <c r="BC50" s="20">
        <v>10016</v>
      </c>
      <c r="BD50" s="18" t="s">
        <v>133</v>
      </c>
      <c r="BE50" s="18" t="s">
        <v>135</v>
      </c>
      <c r="BF50" s="18" t="s">
        <v>0</v>
      </c>
      <c r="BG50" s="18" t="s">
        <v>1</v>
      </c>
      <c r="BH50" s="18" t="s">
        <v>36</v>
      </c>
      <c r="BI50" s="18" t="s">
        <v>2</v>
      </c>
      <c r="BJ50" s="18" t="s">
        <v>3</v>
      </c>
      <c r="BK50" s="18" t="s">
        <v>4</v>
      </c>
      <c r="BL50" s="20">
        <v>10058</v>
      </c>
      <c r="BM50" s="18" t="s">
        <v>133</v>
      </c>
      <c r="BN50" s="18" t="s">
        <v>135</v>
      </c>
      <c r="BO50" s="18" t="s">
        <v>0</v>
      </c>
      <c r="BP50" s="18" t="s">
        <v>1</v>
      </c>
      <c r="BQ50" s="18" t="s">
        <v>36</v>
      </c>
      <c r="BR50" s="18" t="s">
        <v>2</v>
      </c>
      <c r="BS50" s="18" t="s">
        <v>3</v>
      </c>
      <c r="BT50" s="18" t="s">
        <v>4</v>
      </c>
      <c r="BU50" s="20">
        <v>4909</v>
      </c>
      <c r="BV50" s="18" t="s">
        <v>133</v>
      </c>
      <c r="BW50" s="18" t="s">
        <v>135</v>
      </c>
      <c r="BX50" s="18" t="s">
        <v>0</v>
      </c>
      <c r="BY50" s="18" t="s">
        <v>1</v>
      </c>
      <c r="BZ50" s="18" t="s">
        <v>36</v>
      </c>
      <c r="CA50" s="18" t="s">
        <v>2</v>
      </c>
      <c r="CB50" s="18" t="s">
        <v>3</v>
      </c>
      <c r="CC50" s="18" t="s">
        <v>4</v>
      </c>
      <c r="CD50" s="20">
        <v>4871</v>
      </c>
      <c r="CE50" s="18" t="s">
        <v>133</v>
      </c>
      <c r="CF50" s="18" t="s">
        <v>135</v>
      </c>
      <c r="CG50" s="18" t="s">
        <v>0</v>
      </c>
      <c r="CH50" s="18" t="s">
        <v>1</v>
      </c>
      <c r="CI50" s="18" t="s">
        <v>36</v>
      </c>
      <c r="CJ50" s="18" t="s">
        <v>2</v>
      </c>
      <c r="CK50" s="18" t="s">
        <v>3</v>
      </c>
      <c r="CL50" s="18" t="s">
        <v>4</v>
      </c>
      <c r="CM50" s="20">
        <v>4986</v>
      </c>
      <c r="CN50" s="18" t="s">
        <v>133</v>
      </c>
      <c r="CO50" s="18" t="s">
        <v>135</v>
      </c>
      <c r="CP50" s="18" t="s">
        <v>0</v>
      </c>
      <c r="CQ50" s="18" t="s">
        <v>1</v>
      </c>
      <c r="CR50" s="18" t="s">
        <v>36</v>
      </c>
      <c r="CS50" s="18" t="s">
        <v>2</v>
      </c>
      <c r="CT50" s="18" t="s">
        <v>3</v>
      </c>
      <c r="CU50" s="18" t="s">
        <v>4</v>
      </c>
      <c r="CV50" s="20">
        <v>9921</v>
      </c>
      <c r="CW50" s="18">
        <v>2</v>
      </c>
      <c r="CX50" s="18" t="s">
        <v>652</v>
      </c>
      <c r="CY50" s="18" t="s">
        <v>750</v>
      </c>
      <c r="CZ50" s="18">
        <v>7.125</v>
      </c>
      <c r="DA50" s="18">
        <v>7</v>
      </c>
      <c r="DB50" s="18">
        <v>5.5E-2</v>
      </c>
      <c r="DC50" s="21">
        <v>5.5137844611528819E-2</v>
      </c>
      <c r="DD50" s="18">
        <v>551</v>
      </c>
      <c r="DF50" s="18" t="s">
        <v>133</v>
      </c>
      <c r="DG50" s="18" t="s">
        <v>135</v>
      </c>
      <c r="DH50" s="18" t="s">
        <v>0</v>
      </c>
      <c r="DI50" s="18" t="s">
        <v>1</v>
      </c>
      <c r="DJ50" s="18" t="s">
        <v>36</v>
      </c>
      <c r="DK50" s="18" t="s">
        <v>2</v>
      </c>
      <c r="DL50" s="18" t="s">
        <v>3</v>
      </c>
      <c r="DM50" s="18" t="s">
        <v>4</v>
      </c>
      <c r="DN50" s="20">
        <v>10165</v>
      </c>
      <c r="DO50" s="18">
        <v>2</v>
      </c>
      <c r="DP50" s="18" t="s">
        <v>652</v>
      </c>
      <c r="DQ50" s="18" t="s">
        <v>750</v>
      </c>
      <c r="DR50" s="18">
        <v>50</v>
      </c>
      <c r="DS50" s="18">
        <v>1</v>
      </c>
      <c r="DT50" s="18">
        <v>5.5E-2</v>
      </c>
      <c r="DU50" s="21">
        <v>5.5E-2</v>
      </c>
      <c r="DV50" s="18">
        <v>550</v>
      </c>
      <c r="DX50" s="18">
        <v>3</v>
      </c>
      <c r="DY50" s="18" t="s">
        <v>28</v>
      </c>
      <c r="DZ50" s="18" t="s">
        <v>136</v>
      </c>
      <c r="EA50" s="18">
        <v>50</v>
      </c>
      <c r="EB50" s="18">
        <v>3</v>
      </c>
      <c r="EC50" s="18">
        <v>0.33339999999999997</v>
      </c>
      <c r="ED50" s="18">
        <v>0.33339999999999997</v>
      </c>
      <c r="EE50" s="18">
        <v>3334</v>
      </c>
    </row>
    <row r="51" spans="2:136" x14ac:dyDescent="0.3">
      <c r="B51" s="18">
        <v>2</v>
      </c>
      <c r="C51" s="18" t="s">
        <v>6</v>
      </c>
      <c r="D51" s="18" t="s">
        <v>136</v>
      </c>
      <c r="E51" s="18">
        <v>22.5</v>
      </c>
      <c r="F51" s="18">
        <v>7.5</v>
      </c>
      <c r="G51" s="18">
        <v>0.14599999999999999</v>
      </c>
      <c r="H51" s="21">
        <v>9.9496296296296291E-2</v>
      </c>
      <c r="I51" s="18">
        <v>995</v>
      </c>
      <c r="K51" s="18">
        <v>2</v>
      </c>
      <c r="L51" s="18" t="s">
        <v>6</v>
      </c>
      <c r="M51" s="18" t="s">
        <v>136</v>
      </c>
      <c r="N51" s="18">
        <v>22.5</v>
      </c>
      <c r="O51" s="18">
        <v>3</v>
      </c>
      <c r="P51" s="18">
        <v>0.14599999999999999</v>
      </c>
      <c r="Q51" s="21">
        <v>0.10814814814814815</v>
      </c>
      <c r="R51" s="18">
        <v>1081</v>
      </c>
      <c r="T51" s="18">
        <v>2</v>
      </c>
      <c r="U51" s="18" t="s">
        <v>6</v>
      </c>
      <c r="V51" s="18" t="s">
        <v>136</v>
      </c>
      <c r="W51" s="18">
        <v>22.5</v>
      </c>
      <c r="X51" s="18">
        <v>3</v>
      </c>
      <c r="Y51" s="18">
        <v>0.14599999999999999</v>
      </c>
      <c r="Z51" s="21">
        <v>0.10814814814814815</v>
      </c>
      <c r="AA51" s="18">
        <v>1081</v>
      </c>
      <c r="AC51" s="18">
        <v>2</v>
      </c>
      <c r="AD51" s="18" t="s">
        <v>6</v>
      </c>
      <c r="AE51" s="18" t="s">
        <v>136</v>
      </c>
      <c r="AF51" s="18">
        <v>22.5</v>
      </c>
      <c r="AG51" s="18">
        <v>5</v>
      </c>
      <c r="AH51" s="18">
        <v>0.14599999999999999</v>
      </c>
      <c r="AI51" s="21">
        <v>8.6518518518518522E-2</v>
      </c>
      <c r="AJ51" s="18">
        <v>865</v>
      </c>
      <c r="AL51" s="18">
        <v>2</v>
      </c>
      <c r="AM51" s="18" t="s">
        <v>6</v>
      </c>
      <c r="AN51" s="18" t="s">
        <v>136</v>
      </c>
      <c r="AO51" s="18">
        <v>22.5</v>
      </c>
      <c r="AP51" s="18">
        <v>5.5</v>
      </c>
      <c r="AQ51" s="18">
        <v>0.14599999999999999</v>
      </c>
      <c r="AR51" s="21">
        <v>0.11856969696969695</v>
      </c>
      <c r="AS51" s="18">
        <v>1186</v>
      </c>
      <c r="AU51" s="18">
        <v>2</v>
      </c>
      <c r="AV51" s="18" t="s">
        <v>7</v>
      </c>
      <c r="AW51" s="18" t="s">
        <v>5</v>
      </c>
      <c r="AX51" s="18">
        <v>250</v>
      </c>
      <c r="AY51" s="18">
        <v>1</v>
      </c>
      <c r="AZ51" s="18">
        <v>7.3999999999999996E-2</v>
      </c>
      <c r="BA51" s="21">
        <v>2.886E-2</v>
      </c>
      <c r="BB51" s="18">
        <v>289</v>
      </c>
      <c r="BD51" s="18">
        <v>2</v>
      </c>
      <c r="BE51" s="18" t="s">
        <v>7</v>
      </c>
      <c r="BF51" s="18" t="s">
        <v>5</v>
      </c>
      <c r="BG51" s="18">
        <v>250</v>
      </c>
      <c r="BH51" s="18">
        <v>1</v>
      </c>
      <c r="BI51" s="18">
        <v>7.3999999999999996E-2</v>
      </c>
      <c r="BJ51" s="21">
        <v>5.8213333333333332E-2</v>
      </c>
      <c r="BK51" s="18">
        <v>582</v>
      </c>
      <c r="BM51" s="18">
        <v>2</v>
      </c>
      <c r="BN51" s="18" t="s">
        <v>7</v>
      </c>
      <c r="BO51" s="18" t="s">
        <v>5</v>
      </c>
      <c r="BP51" s="18">
        <v>250</v>
      </c>
      <c r="BQ51" s="18">
        <v>3</v>
      </c>
      <c r="BR51" s="18">
        <v>7.3999999999999996E-2</v>
      </c>
      <c r="BS51" s="21">
        <v>3.0339999999999995E-2</v>
      </c>
      <c r="BT51" s="18">
        <v>303</v>
      </c>
      <c r="BV51" s="18">
        <v>2</v>
      </c>
      <c r="BW51" s="18" t="s">
        <v>7</v>
      </c>
      <c r="BX51" s="18" t="s">
        <v>5</v>
      </c>
      <c r="BY51" s="18">
        <v>250</v>
      </c>
      <c r="BZ51" s="18">
        <v>1</v>
      </c>
      <c r="CA51" s="18">
        <v>0.14799999999999999</v>
      </c>
      <c r="CB51" s="21">
        <v>7.1039999999999992E-2</v>
      </c>
      <c r="CC51" s="18">
        <v>710</v>
      </c>
      <c r="CE51" s="18">
        <v>2</v>
      </c>
      <c r="CF51" s="18" t="s">
        <v>7</v>
      </c>
      <c r="CG51" s="18" t="s">
        <v>5</v>
      </c>
      <c r="CH51" s="18">
        <v>250</v>
      </c>
      <c r="CI51" s="18">
        <v>2</v>
      </c>
      <c r="CJ51" s="18">
        <v>0.14799999999999999</v>
      </c>
      <c r="CK51" s="21">
        <v>7.2026666666666669E-2</v>
      </c>
      <c r="CL51" s="18">
        <v>720</v>
      </c>
      <c r="CN51" s="18">
        <v>2</v>
      </c>
      <c r="CO51" s="18" t="s">
        <v>7</v>
      </c>
      <c r="CP51" s="18" t="s">
        <v>5</v>
      </c>
      <c r="CQ51" s="18">
        <v>250</v>
      </c>
      <c r="CR51" s="18">
        <v>3</v>
      </c>
      <c r="CS51" s="18">
        <v>0.14799999999999999</v>
      </c>
      <c r="CT51" s="21">
        <v>9.7186666666666657E-2</v>
      </c>
      <c r="CU51" s="18">
        <v>972</v>
      </c>
      <c r="CW51" s="18">
        <v>2</v>
      </c>
      <c r="CX51" s="18" t="s">
        <v>654</v>
      </c>
      <c r="CY51" s="18" t="s">
        <v>750</v>
      </c>
      <c r="CZ51" s="18">
        <v>7.125</v>
      </c>
      <c r="DA51" s="18">
        <v>7</v>
      </c>
      <c r="DB51" s="18">
        <v>5.5E-2</v>
      </c>
      <c r="DC51" s="21">
        <v>5.5137844611528819E-2</v>
      </c>
      <c r="DD51" s="18">
        <v>551</v>
      </c>
      <c r="DF51" s="18">
        <v>3</v>
      </c>
      <c r="DG51" s="18" t="s">
        <v>6</v>
      </c>
      <c r="DH51" s="18" t="s">
        <v>136</v>
      </c>
      <c r="DI51" s="18">
        <v>13.2</v>
      </c>
      <c r="DJ51" s="18">
        <v>1.5</v>
      </c>
      <c r="DK51" s="18">
        <v>0.14119999999999999</v>
      </c>
      <c r="DL51" s="21">
        <v>0.21393939393939396</v>
      </c>
      <c r="DM51" s="18">
        <v>2139</v>
      </c>
      <c r="DO51" s="18">
        <v>2</v>
      </c>
      <c r="DP51" s="18" t="s">
        <v>654</v>
      </c>
      <c r="DQ51" s="18" t="s">
        <v>750</v>
      </c>
      <c r="DR51" s="18">
        <v>50</v>
      </c>
      <c r="DS51" s="18">
        <v>1</v>
      </c>
      <c r="DT51" s="18">
        <v>5.5E-2</v>
      </c>
      <c r="DU51" s="21">
        <v>5.5E-2</v>
      </c>
      <c r="DV51" s="18">
        <v>550</v>
      </c>
    </row>
    <row r="52" spans="2:136" x14ac:dyDescent="0.3">
      <c r="B52" s="18">
        <v>2</v>
      </c>
      <c r="C52" s="18" t="s">
        <v>16</v>
      </c>
      <c r="D52" s="18" t="s">
        <v>136</v>
      </c>
      <c r="E52" s="18">
        <v>22.5</v>
      </c>
      <c r="F52" s="18">
        <v>7</v>
      </c>
      <c r="G52" s="18">
        <v>0.14599999999999999</v>
      </c>
      <c r="H52" s="21">
        <v>0.1066031746031746</v>
      </c>
      <c r="I52" s="18">
        <v>1066</v>
      </c>
      <c r="K52" s="18">
        <v>2</v>
      </c>
      <c r="L52" s="18" t="s">
        <v>16</v>
      </c>
      <c r="M52" s="18" t="s">
        <v>136</v>
      </c>
      <c r="N52" s="18">
        <v>22.5</v>
      </c>
      <c r="O52" s="18">
        <v>3</v>
      </c>
      <c r="P52" s="18">
        <v>0.14599999999999999</v>
      </c>
      <c r="Q52" s="21">
        <v>0.10814814814814815</v>
      </c>
      <c r="R52" s="18">
        <v>1081</v>
      </c>
      <c r="T52" s="18">
        <v>2</v>
      </c>
      <c r="U52" s="18" t="s">
        <v>16</v>
      </c>
      <c r="V52" s="18" t="s">
        <v>136</v>
      </c>
      <c r="W52" s="18">
        <v>22.5</v>
      </c>
      <c r="X52" s="18">
        <v>3</v>
      </c>
      <c r="Y52" s="18">
        <v>0.14599999999999999</v>
      </c>
      <c r="Z52" s="21">
        <v>0.10814814814814815</v>
      </c>
      <c r="AA52" s="18">
        <v>1081</v>
      </c>
      <c r="AC52" s="18">
        <v>2</v>
      </c>
      <c r="AD52" s="18" t="s">
        <v>16</v>
      </c>
      <c r="AE52" s="18" t="s">
        <v>136</v>
      </c>
      <c r="AF52" s="18">
        <v>22.5</v>
      </c>
      <c r="AG52" s="18">
        <v>5</v>
      </c>
      <c r="AH52" s="18">
        <v>0.14599999999999999</v>
      </c>
      <c r="AI52" s="21">
        <v>8.6518518518518522E-2</v>
      </c>
      <c r="AJ52" s="18">
        <v>865</v>
      </c>
      <c r="AL52" s="18">
        <v>2</v>
      </c>
      <c r="AM52" s="18" t="s">
        <v>16</v>
      </c>
      <c r="AN52" s="18" t="s">
        <v>136</v>
      </c>
      <c r="AO52" s="18">
        <v>22.5</v>
      </c>
      <c r="AP52" s="18">
        <v>5.5</v>
      </c>
      <c r="AQ52" s="18">
        <v>0.14599999999999999</v>
      </c>
      <c r="AR52" s="21">
        <v>0.11856969696969695</v>
      </c>
      <c r="AS52" s="18">
        <v>1186</v>
      </c>
      <c r="AU52" s="18">
        <v>2</v>
      </c>
      <c r="AV52" s="18" t="s">
        <v>17</v>
      </c>
      <c r="AW52" s="18" t="s">
        <v>5</v>
      </c>
      <c r="AX52" s="18">
        <v>250</v>
      </c>
      <c r="AY52" s="18">
        <v>1</v>
      </c>
      <c r="AZ52" s="18">
        <v>7.3999999999999996E-2</v>
      </c>
      <c r="BA52" s="21">
        <v>2.886E-2</v>
      </c>
      <c r="BB52" s="18">
        <v>289</v>
      </c>
      <c r="BD52" s="18">
        <v>2</v>
      </c>
      <c r="BE52" s="18" t="s">
        <v>17</v>
      </c>
      <c r="BF52" s="18" t="s">
        <v>5</v>
      </c>
      <c r="BG52" s="18">
        <v>250</v>
      </c>
      <c r="BH52" s="18">
        <v>1</v>
      </c>
      <c r="BI52" s="18">
        <v>7.3999999999999996E-2</v>
      </c>
      <c r="BJ52" s="21">
        <v>5.8213333333333332E-2</v>
      </c>
      <c r="BK52" s="18">
        <v>582</v>
      </c>
      <c r="BM52" s="18">
        <v>2</v>
      </c>
      <c r="BN52" s="18" t="s">
        <v>17</v>
      </c>
      <c r="BO52" s="18" t="s">
        <v>5</v>
      </c>
      <c r="BP52" s="18">
        <v>250</v>
      </c>
      <c r="BQ52" s="18">
        <v>3</v>
      </c>
      <c r="BR52" s="18">
        <v>7.3999999999999996E-2</v>
      </c>
      <c r="BS52" s="21">
        <v>3.0339999999999995E-2</v>
      </c>
      <c r="BT52" s="18">
        <v>303</v>
      </c>
      <c r="BV52" s="18">
        <v>2</v>
      </c>
      <c r="BW52" s="18" t="s">
        <v>17</v>
      </c>
      <c r="BX52" s="18" t="s">
        <v>5</v>
      </c>
      <c r="BY52" s="18">
        <v>250</v>
      </c>
      <c r="BZ52" s="18">
        <v>1</v>
      </c>
      <c r="CA52" s="18">
        <v>0.14799999999999999</v>
      </c>
      <c r="CB52" s="21">
        <v>7.1039999999999992E-2</v>
      </c>
      <c r="CC52" s="18">
        <v>710</v>
      </c>
      <c r="CE52" s="18">
        <v>2</v>
      </c>
      <c r="CF52" s="18" t="s">
        <v>17</v>
      </c>
      <c r="CG52" s="18" t="s">
        <v>5</v>
      </c>
      <c r="CH52" s="18">
        <v>250</v>
      </c>
      <c r="CI52" s="18">
        <v>2</v>
      </c>
      <c r="CJ52" s="18">
        <v>0.14799999999999999</v>
      </c>
      <c r="CK52" s="21">
        <v>7.2026666666666669E-2</v>
      </c>
      <c r="CL52" s="18">
        <v>720</v>
      </c>
      <c r="CN52" s="18">
        <v>2</v>
      </c>
      <c r="CO52" s="18" t="s">
        <v>17</v>
      </c>
      <c r="CP52" s="18" t="s">
        <v>5</v>
      </c>
      <c r="CQ52" s="18">
        <v>250</v>
      </c>
      <c r="CR52" s="18">
        <v>3</v>
      </c>
      <c r="CS52" s="18">
        <v>0.14799999999999999</v>
      </c>
      <c r="CT52" s="21">
        <v>9.7186666666666657E-2</v>
      </c>
      <c r="CU52" s="18">
        <v>972</v>
      </c>
      <c r="CW52" s="18">
        <v>2</v>
      </c>
      <c r="CX52" s="18" t="s">
        <v>656</v>
      </c>
      <c r="CY52" s="18" t="s">
        <v>750</v>
      </c>
      <c r="CZ52" s="18">
        <v>7.125</v>
      </c>
      <c r="DA52" s="18">
        <v>7</v>
      </c>
      <c r="DB52" s="18">
        <v>5.5E-2</v>
      </c>
      <c r="DC52" s="21">
        <v>5.5137844611528819E-2</v>
      </c>
      <c r="DD52" s="18">
        <v>551</v>
      </c>
      <c r="DF52" s="18">
        <v>3</v>
      </c>
      <c r="DG52" s="18" t="s">
        <v>16</v>
      </c>
      <c r="DH52" s="18" t="s">
        <v>136</v>
      </c>
      <c r="DI52" s="18">
        <v>13.2</v>
      </c>
      <c r="DJ52" s="18">
        <v>1.5</v>
      </c>
      <c r="DK52" s="18">
        <v>0.1411</v>
      </c>
      <c r="DL52" s="21">
        <v>0.21378787878787883</v>
      </c>
      <c r="DM52" s="18">
        <v>2138</v>
      </c>
      <c r="DO52" s="18">
        <v>2</v>
      </c>
      <c r="DP52" s="18" t="s">
        <v>656</v>
      </c>
      <c r="DQ52" s="18" t="s">
        <v>750</v>
      </c>
      <c r="DR52" s="18">
        <v>50</v>
      </c>
      <c r="DS52" s="18">
        <v>1</v>
      </c>
      <c r="DT52" s="18">
        <v>5.5E-2</v>
      </c>
      <c r="DU52" s="21">
        <v>5.5E-2</v>
      </c>
      <c r="DV52" s="18">
        <v>550</v>
      </c>
    </row>
    <row r="53" spans="2:136" x14ac:dyDescent="0.3">
      <c r="B53" s="18">
        <v>2</v>
      </c>
      <c r="C53" s="18" t="s">
        <v>26</v>
      </c>
      <c r="D53" s="18" t="s">
        <v>136</v>
      </c>
      <c r="E53" s="18">
        <v>22.5</v>
      </c>
      <c r="F53" s="18">
        <v>7</v>
      </c>
      <c r="G53" s="18">
        <v>0.14599999999999999</v>
      </c>
      <c r="H53" s="21">
        <v>0.1066031746031746</v>
      </c>
      <c r="I53" s="18">
        <v>1066</v>
      </c>
      <c r="K53" s="18">
        <v>2</v>
      </c>
      <c r="L53" s="18" t="s">
        <v>26</v>
      </c>
      <c r="M53" s="18" t="s">
        <v>136</v>
      </c>
      <c r="N53" s="18">
        <v>22.5</v>
      </c>
      <c r="O53" s="18">
        <v>3</v>
      </c>
      <c r="P53" s="18">
        <v>0.14599999999999999</v>
      </c>
      <c r="Q53" s="21">
        <v>0.10814814814814815</v>
      </c>
      <c r="R53" s="18">
        <v>1081</v>
      </c>
      <c r="T53" s="18">
        <v>2</v>
      </c>
      <c r="U53" s="18" t="s">
        <v>26</v>
      </c>
      <c r="V53" s="18" t="s">
        <v>136</v>
      </c>
      <c r="W53" s="18">
        <v>22.5</v>
      </c>
      <c r="X53" s="18">
        <v>3</v>
      </c>
      <c r="Y53" s="18">
        <v>0.14599999999999999</v>
      </c>
      <c r="Z53" s="21">
        <v>0.10814814814814815</v>
      </c>
      <c r="AA53" s="18">
        <v>1081</v>
      </c>
      <c r="AC53" s="18">
        <v>2</v>
      </c>
      <c r="AD53" s="18" t="s">
        <v>26</v>
      </c>
      <c r="AE53" s="18" t="s">
        <v>136</v>
      </c>
      <c r="AF53" s="18">
        <v>22.5</v>
      </c>
      <c r="AG53" s="18">
        <v>5</v>
      </c>
      <c r="AH53" s="18">
        <v>0.14599999999999999</v>
      </c>
      <c r="AI53" s="21">
        <v>8.6518518518518522E-2</v>
      </c>
      <c r="AJ53" s="18">
        <v>865</v>
      </c>
      <c r="AL53" s="18">
        <v>2</v>
      </c>
      <c r="AM53" s="18" t="s">
        <v>26</v>
      </c>
      <c r="AN53" s="18" t="s">
        <v>136</v>
      </c>
      <c r="AO53" s="18">
        <v>22.5</v>
      </c>
      <c r="AP53" s="18">
        <v>5.5</v>
      </c>
      <c r="AQ53" s="18">
        <v>0.14599999999999999</v>
      </c>
      <c r="AR53" s="21">
        <v>0.11856969696969695</v>
      </c>
      <c r="AS53" s="18">
        <v>1186</v>
      </c>
      <c r="AU53" s="18">
        <v>2</v>
      </c>
      <c r="AV53" s="18" t="s">
        <v>27</v>
      </c>
      <c r="AW53" s="18" t="s">
        <v>5</v>
      </c>
      <c r="AX53" s="18">
        <v>250</v>
      </c>
      <c r="AY53" s="18">
        <v>1</v>
      </c>
      <c r="AZ53" s="18">
        <v>7.3999999999999996E-2</v>
      </c>
      <c r="BA53" s="21">
        <v>2.886E-2</v>
      </c>
      <c r="BB53" s="18">
        <v>289</v>
      </c>
      <c r="BD53" s="18">
        <v>2</v>
      </c>
      <c r="BE53" s="18" t="s">
        <v>27</v>
      </c>
      <c r="BF53" s="18" t="s">
        <v>5</v>
      </c>
      <c r="BG53" s="18">
        <v>250</v>
      </c>
      <c r="BH53" s="18">
        <v>1</v>
      </c>
      <c r="BI53" s="18">
        <v>7.3999999999999996E-2</v>
      </c>
      <c r="BJ53" s="21">
        <v>5.8213333333333332E-2</v>
      </c>
      <c r="BK53" s="18">
        <v>582</v>
      </c>
      <c r="BM53" s="18">
        <v>2</v>
      </c>
      <c r="BN53" s="18" t="s">
        <v>27</v>
      </c>
      <c r="BO53" s="18" t="s">
        <v>5</v>
      </c>
      <c r="BP53" s="18">
        <v>250</v>
      </c>
      <c r="BQ53" s="18">
        <v>3</v>
      </c>
      <c r="BR53" s="18">
        <v>7.3999999999999996E-2</v>
      </c>
      <c r="BS53" s="21">
        <v>3.0339999999999995E-2</v>
      </c>
      <c r="BT53" s="18">
        <v>303</v>
      </c>
      <c r="BV53" s="18">
        <v>2</v>
      </c>
      <c r="BW53" s="18" t="s">
        <v>27</v>
      </c>
      <c r="BX53" s="18" t="s">
        <v>5</v>
      </c>
      <c r="BY53" s="18">
        <v>250</v>
      </c>
      <c r="BZ53" s="18">
        <v>1</v>
      </c>
      <c r="CA53" s="18">
        <v>0.14799999999999999</v>
      </c>
      <c r="CB53" s="21">
        <v>7.1039999999999992E-2</v>
      </c>
      <c r="CC53" s="18">
        <v>710</v>
      </c>
      <c r="CE53" s="18">
        <v>2</v>
      </c>
      <c r="CF53" s="18" t="s">
        <v>27</v>
      </c>
      <c r="CG53" s="18" t="s">
        <v>5</v>
      </c>
      <c r="CH53" s="18">
        <v>250</v>
      </c>
      <c r="CI53" s="18">
        <v>2</v>
      </c>
      <c r="CJ53" s="18">
        <v>0.14799999999999999</v>
      </c>
      <c r="CK53" s="21">
        <v>7.2026666666666669E-2</v>
      </c>
      <c r="CL53" s="18">
        <v>720</v>
      </c>
      <c r="CN53" s="18">
        <v>2</v>
      </c>
      <c r="CO53" s="18" t="s">
        <v>27</v>
      </c>
      <c r="CP53" s="18" t="s">
        <v>5</v>
      </c>
      <c r="CQ53" s="18">
        <v>250</v>
      </c>
      <c r="CR53" s="18">
        <v>3</v>
      </c>
      <c r="CS53" s="18">
        <v>0.14799999999999999</v>
      </c>
      <c r="CT53" s="21">
        <v>9.7186666666666657E-2</v>
      </c>
      <c r="CU53" s="18">
        <v>972</v>
      </c>
      <c r="CW53" s="18">
        <v>2</v>
      </c>
      <c r="CX53" s="18" t="s">
        <v>658</v>
      </c>
      <c r="CY53" s="18" t="s">
        <v>750</v>
      </c>
      <c r="CZ53" s="18">
        <v>7.125</v>
      </c>
      <c r="DA53" s="18">
        <v>7</v>
      </c>
      <c r="DB53" s="18">
        <v>5.5E-2</v>
      </c>
      <c r="DC53" s="21">
        <v>5.5137844611528819E-2</v>
      </c>
      <c r="DD53" s="18">
        <v>551</v>
      </c>
      <c r="DF53" s="18">
        <v>3</v>
      </c>
      <c r="DG53" s="18" t="s">
        <v>26</v>
      </c>
      <c r="DH53" s="18" t="s">
        <v>136</v>
      </c>
      <c r="DI53" s="18">
        <v>13.2</v>
      </c>
      <c r="DJ53" s="18">
        <v>1.5</v>
      </c>
      <c r="DK53" s="18">
        <v>0.1411</v>
      </c>
      <c r="DL53" s="21">
        <v>0.21378787878787883</v>
      </c>
      <c r="DM53" s="18">
        <v>2138</v>
      </c>
      <c r="DO53" s="18">
        <v>2</v>
      </c>
      <c r="DP53" s="18" t="s">
        <v>658</v>
      </c>
      <c r="DQ53" s="18" t="s">
        <v>750</v>
      </c>
      <c r="DR53" s="18">
        <v>50</v>
      </c>
      <c r="DS53" s="18">
        <v>1</v>
      </c>
      <c r="DT53" s="18">
        <v>5.5E-2</v>
      </c>
      <c r="DU53" s="21">
        <v>5.5E-2</v>
      </c>
      <c r="DV53" s="18">
        <v>550</v>
      </c>
      <c r="DX53" s="18" t="s">
        <v>133</v>
      </c>
      <c r="DY53" s="18" t="s">
        <v>135</v>
      </c>
      <c r="DZ53" s="18" t="s">
        <v>0</v>
      </c>
      <c r="EA53" s="18" t="s">
        <v>1</v>
      </c>
      <c r="EB53" s="18" t="s">
        <v>36</v>
      </c>
      <c r="EC53" s="18" t="s">
        <v>2</v>
      </c>
      <c r="ED53" s="18" t="s">
        <v>3</v>
      </c>
      <c r="EE53" s="18" t="s">
        <v>4</v>
      </c>
      <c r="EF53" s="20">
        <v>10000</v>
      </c>
    </row>
    <row r="54" spans="2:136" x14ac:dyDescent="0.3">
      <c r="B54" s="18">
        <v>2</v>
      </c>
      <c r="C54" s="18" t="s">
        <v>7</v>
      </c>
      <c r="D54" s="18" t="s">
        <v>136</v>
      </c>
      <c r="E54" s="18">
        <v>25</v>
      </c>
      <c r="F54" s="18">
        <v>4</v>
      </c>
      <c r="G54" s="18">
        <v>7.2999999999999995E-2</v>
      </c>
      <c r="H54" s="21">
        <v>8.3949999999999997E-2</v>
      </c>
      <c r="I54" s="18">
        <v>840</v>
      </c>
      <c r="K54" s="18">
        <v>2</v>
      </c>
      <c r="L54" s="18" t="s">
        <v>7</v>
      </c>
      <c r="M54" s="18" t="s">
        <v>136</v>
      </c>
      <c r="N54" s="18">
        <v>25</v>
      </c>
      <c r="O54" s="18">
        <v>1.5</v>
      </c>
      <c r="P54" s="18">
        <v>7.2999999999999995E-2</v>
      </c>
      <c r="Q54" s="21">
        <v>9.7333333333333327E-2</v>
      </c>
      <c r="R54" s="18">
        <v>973</v>
      </c>
      <c r="T54" s="18">
        <v>2</v>
      </c>
      <c r="U54" s="18" t="s">
        <v>7</v>
      </c>
      <c r="V54" s="18" t="s">
        <v>136</v>
      </c>
      <c r="W54" s="18">
        <v>25</v>
      </c>
      <c r="X54" s="18">
        <v>1.5</v>
      </c>
      <c r="Y54" s="18">
        <v>7.2999999999999995E-2</v>
      </c>
      <c r="Z54" s="21">
        <v>9.7333333333333327E-2</v>
      </c>
      <c r="AA54" s="18">
        <v>973</v>
      </c>
      <c r="AC54" s="18">
        <v>2</v>
      </c>
      <c r="AD54" s="18" t="s">
        <v>7</v>
      </c>
      <c r="AE54" s="18" t="s">
        <v>136</v>
      </c>
      <c r="AF54" s="18">
        <v>25</v>
      </c>
      <c r="AG54" s="18">
        <v>1.5</v>
      </c>
      <c r="AH54" s="18">
        <v>7.2999999999999995E-2</v>
      </c>
      <c r="AI54" s="21">
        <v>0.1297777777777778</v>
      </c>
      <c r="AJ54" s="18">
        <v>1298</v>
      </c>
      <c r="AL54" s="18">
        <v>2</v>
      </c>
      <c r="AM54" s="18" t="s">
        <v>7</v>
      </c>
      <c r="AN54" s="18" t="s">
        <v>136</v>
      </c>
      <c r="AO54" s="18">
        <v>25</v>
      </c>
      <c r="AP54" s="18">
        <v>3.5</v>
      </c>
      <c r="AQ54" s="18">
        <v>7.2999999999999995E-2</v>
      </c>
      <c r="AR54" s="21">
        <v>8.3845714285714273E-2</v>
      </c>
      <c r="AS54" s="18">
        <v>838</v>
      </c>
      <c r="AU54" s="18">
        <v>2</v>
      </c>
      <c r="AV54" s="18" t="s">
        <v>6</v>
      </c>
      <c r="AW54" s="18" t="s">
        <v>136</v>
      </c>
      <c r="AX54" s="18">
        <v>22.5</v>
      </c>
      <c r="AY54" s="18">
        <v>5</v>
      </c>
      <c r="AZ54" s="18">
        <v>0.11099999999999999</v>
      </c>
      <c r="BA54" s="21">
        <v>9.619999999999998E-2</v>
      </c>
      <c r="BB54" s="18">
        <v>962</v>
      </c>
      <c r="BD54" s="18">
        <v>2</v>
      </c>
      <c r="BE54" s="18" t="s">
        <v>6</v>
      </c>
      <c r="BF54" s="18" t="s">
        <v>136</v>
      </c>
      <c r="BG54" s="18">
        <v>22.5</v>
      </c>
      <c r="BH54" s="18">
        <v>10</v>
      </c>
      <c r="BI54" s="18">
        <v>0.11099999999999999</v>
      </c>
      <c r="BJ54" s="21">
        <v>9.7022222222222204E-2</v>
      </c>
      <c r="BK54" s="18">
        <v>970</v>
      </c>
      <c r="BM54" s="18">
        <v>2</v>
      </c>
      <c r="BN54" s="18" t="s">
        <v>6</v>
      </c>
      <c r="BO54" s="18" t="s">
        <v>136</v>
      </c>
      <c r="BP54" s="18">
        <v>22.5</v>
      </c>
      <c r="BQ54" s="18">
        <v>35</v>
      </c>
      <c r="BR54" s="18">
        <v>0.11099999999999999</v>
      </c>
      <c r="BS54" s="21">
        <v>4.3342857142857134E-2</v>
      </c>
      <c r="BT54" s="18">
        <v>433</v>
      </c>
      <c r="BV54" s="18">
        <v>2</v>
      </c>
      <c r="BW54" s="18" t="s">
        <v>6</v>
      </c>
      <c r="BX54" s="18" t="s">
        <v>136</v>
      </c>
      <c r="BY54" s="18">
        <v>22.5</v>
      </c>
      <c r="BZ54" s="18">
        <v>10</v>
      </c>
      <c r="CA54" s="18">
        <v>3.6999999999999998E-2</v>
      </c>
      <c r="CB54" s="21">
        <v>1.9733333333333332E-2</v>
      </c>
      <c r="CC54" s="18">
        <v>197</v>
      </c>
      <c r="CE54" s="18">
        <v>2</v>
      </c>
      <c r="CF54" s="18" t="s">
        <v>6</v>
      </c>
      <c r="CG54" s="18" t="s">
        <v>136</v>
      </c>
      <c r="CH54" s="18">
        <v>22.5</v>
      </c>
      <c r="CI54" s="18">
        <v>25</v>
      </c>
      <c r="CJ54" s="18">
        <v>3.6999999999999998E-2</v>
      </c>
      <c r="CK54" s="21">
        <v>1.6005925925925927E-2</v>
      </c>
      <c r="CL54" s="18">
        <v>160</v>
      </c>
      <c r="CN54" s="18">
        <v>2</v>
      </c>
      <c r="CO54" s="18" t="s">
        <v>6</v>
      </c>
      <c r="CP54" s="18" t="s">
        <v>136</v>
      </c>
      <c r="CQ54" s="18">
        <v>22.5</v>
      </c>
      <c r="CR54" s="18">
        <v>25</v>
      </c>
      <c r="CS54" s="18">
        <v>3.6999999999999998E-2</v>
      </c>
      <c r="CT54" s="21">
        <v>3.2395555555555552E-2</v>
      </c>
      <c r="CU54" s="18">
        <v>324</v>
      </c>
      <c r="CW54" s="18">
        <v>2</v>
      </c>
      <c r="CX54" s="18" t="s">
        <v>660</v>
      </c>
      <c r="CY54" s="18" t="s">
        <v>750</v>
      </c>
      <c r="CZ54" s="18">
        <v>7.125</v>
      </c>
      <c r="DA54" s="18">
        <v>7</v>
      </c>
      <c r="DB54" s="18">
        <v>5.5E-2</v>
      </c>
      <c r="DC54" s="21">
        <v>5.5137844611528819E-2</v>
      </c>
      <c r="DD54" s="18">
        <v>551</v>
      </c>
      <c r="DF54" s="18">
        <v>3</v>
      </c>
      <c r="DG54" s="18" t="s">
        <v>7</v>
      </c>
      <c r="DH54" s="18" t="s">
        <v>136</v>
      </c>
      <c r="DI54" s="18">
        <v>23.5</v>
      </c>
      <c r="DJ54" s="18">
        <v>2</v>
      </c>
      <c r="DK54" s="18">
        <v>0.1111</v>
      </c>
      <c r="DL54" s="21">
        <v>7.0914893617021274E-2</v>
      </c>
      <c r="DM54" s="18">
        <v>709</v>
      </c>
      <c r="DO54" s="18">
        <v>2</v>
      </c>
      <c r="DP54" s="18" t="s">
        <v>660</v>
      </c>
      <c r="DQ54" s="18" t="s">
        <v>750</v>
      </c>
      <c r="DR54" s="18">
        <v>50</v>
      </c>
      <c r="DS54" s="18">
        <v>1</v>
      </c>
      <c r="DT54" s="18">
        <v>5.5E-2</v>
      </c>
      <c r="DU54" s="21">
        <v>5.5E-2</v>
      </c>
      <c r="DV54" s="18">
        <v>550</v>
      </c>
      <c r="DX54" s="18">
        <v>5</v>
      </c>
      <c r="DY54" s="18" t="s">
        <v>9</v>
      </c>
      <c r="DZ54" s="18" t="s">
        <v>136</v>
      </c>
      <c r="EA54" s="18">
        <v>50</v>
      </c>
      <c r="EB54" s="18">
        <v>3</v>
      </c>
      <c r="EC54" s="18">
        <v>0.33329999999999999</v>
      </c>
      <c r="ED54" s="18">
        <v>0.33329999999999999</v>
      </c>
      <c r="EE54" s="18">
        <v>3333</v>
      </c>
    </row>
    <row r="55" spans="2:136" x14ac:dyDescent="0.3">
      <c r="B55" s="18">
        <v>2</v>
      </c>
      <c r="C55" s="18" t="s">
        <v>17</v>
      </c>
      <c r="D55" s="18" t="s">
        <v>136</v>
      </c>
      <c r="E55" s="18">
        <v>25</v>
      </c>
      <c r="F55" s="18">
        <v>4</v>
      </c>
      <c r="G55" s="18">
        <v>7.2999999999999995E-2</v>
      </c>
      <c r="H55" s="21">
        <v>8.3949999999999997E-2</v>
      </c>
      <c r="I55" s="18">
        <v>840</v>
      </c>
      <c r="K55" s="18">
        <v>2</v>
      </c>
      <c r="L55" s="18" t="s">
        <v>17</v>
      </c>
      <c r="M55" s="18" t="s">
        <v>136</v>
      </c>
      <c r="N55" s="18">
        <v>25</v>
      </c>
      <c r="O55" s="18">
        <v>1.5</v>
      </c>
      <c r="P55" s="18">
        <v>7.2999999999999995E-2</v>
      </c>
      <c r="Q55" s="21">
        <v>9.7333333333333327E-2</v>
      </c>
      <c r="R55" s="18">
        <v>973</v>
      </c>
      <c r="T55" s="18">
        <v>2</v>
      </c>
      <c r="U55" s="18" t="s">
        <v>17</v>
      </c>
      <c r="V55" s="18" t="s">
        <v>136</v>
      </c>
      <c r="W55" s="18">
        <v>25</v>
      </c>
      <c r="X55" s="18">
        <v>1.5</v>
      </c>
      <c r="Y55" s="18">
        <v>7.2999999999999995E-2</v>
      </c>
      <c r="Z55" s="21">
        <v>9.7333333333333327E-2</v>
      </c>
      <c r="AA55" s="18">
        <v>973</v>
      </c>
      <c r="AC55" s="18">
        <v>2</v>
      </c>
      <c r="AD55" s="18" t="s">
        <v>17</v>
      </c>
      <c r="AE55" s="18" t="s">
        <v>136</v>
      </c>
      <c r="AF55" s="18">
        <v>25</v>
      </c>
      <c r="AG55" s="18">
        <v>1.5</v>
      </c>
      <c r="AH55" s="18">
        <v>7.2999999999999995E-2</v>
      </c>
      <c r="AI55" s="21">
        <v>0.1297777777777778</v>
      </c>
      <c r="AJ55" s="18">
        <v>1298</v>
      </c>
      <c r="AL55" s="18">
        <v>2</v>
      </c>
      <c r="AM55" s="18" t="s">
        <v>17</v>
      </c>
      <c r="AN55" s="18" t="s">
        <v>136</v>
      </c>
      <c r="AO55" s="18">
        <v>25</v>
      </c>
      <c r="AP55" s="18">
        <v>3.5</v>
      </c>
      <c r="AQ55" s="18">
        <v>7.2999999999999995E-2</v>
      </c>
      <c r="AR55" s="21">
        <v>8.3845714285714273E-2</v>
      </c>
      <c r="AS55" s="18">
        <v>838</v>
      </c>
      <c r="AU55" s="18">
        <v>2</v>
      </c>
      <c r="AV55" s="18" t="s">
        <v>16</v>
      </c>
      <c r="AW55" s="18" t="s">
        <v>136</v>
      </c>
      <c r="AX55" s="18">
        <v>22.5</v>
      </c>
      <c r="AY55" s="18">
        <v>5</v>
      </c>
      <c r="AZ55" s="18">
        <v>0.11099999999999999</v>
      </c>
      <c r="BA55" s="21">
        <v>9.619999999999998E-2</v>
      </c>
      <c r="BB55" s="18">
        <v>962</v>
      </c>
      <c r="BD55" s="18">
        <v>2</v>
      </c>
      <c r="BE55" s="18" t="s">
        <v>16</v>
      </c>
      <c r="BF55" s="18" t="s">
        <v>136</v>
      </c>
      <c r="BG55" s="18">
        <v>22.5</v>
      </c>
      <c r="BH55" s="18">
        <v>10</v>
      </c>
      <c r="BI55" s="18">
        <v>0.11099999999999999</v>
      </c>
      <c r="BJ55" s="21">
        <v>9.7022222222222204E-2</v>
      </c>
      <c r="BK55" s="18">
        <v>970</v>
      </c>
      <c r="BM55" s="18">
        <v>2</v>
      </c>
      <c r="BN55" s="18" t="s">
        <v>16</v>
      </c>
      <c r="BO55" s="18" t="s">
        <v>136</v>
      </c>
      <c r="BP55" s="18">
        <v>22.5</v>
      </c>
      <c r="BQ55" s="18">
        <v>35</v>
      </c>
      <c r="BR55" s="18">
        <v>0.11099999999999999</v>
      </c>
      <c r="BS55" s="21">
        <v>4.3342857142857134E-2</v>
      </c>
      <c r="BT55" s="18">
        <v>433</v>
      </c>
      <c r="BV55" s="18">
        <v>2</v>
      </c>
      <c r="BW55" s="18" t="s">
        <v>16</v>
      </c>
      <c r="BX55" s="18" t="s">
        <v>136</v>
      </c>
      <c r="BY55" s="18">
        <v>22.5</v>
      </c>
      <c r="BZ55" s="18">
        <v>10</v>
      </c>
      <c r="CA55" s="18">
        <v>3.6999999999999998E-2</v>
      </c>
      <c r="CB55" s="21">
        <v>1.9733333333333332E-2</v>
      </c>
      <c r="CC55" s="18">
        <v>197</v>
      </c>
      <c r="CE55" s="18">
        <v>2</v>
      </c>
      <c r="CF55" s="18" t="s">
        <v>16</v>
      </c>
      <c r="CG55" s="18" t="s">
        <v>136</v>
      </c>
      <c r="CH55" s="18">
        <v>22.5</v>
      </c>
      <c r="CI55" s="18">
        <v>25</v>
      </c>
      <c r="CJ55" s="18">
        <v>3.6999999999999998E-2</v>
      </c>
      <c r="CK55" s="21">
        <v>1.6005925925925927E-2</v>
      </c>
      <c r="CL55" s="18">
        <v>160</v>
      </c>
      <c r="CN55" s="18">
        <v>2</v>
      </c>
      <c r="CO55" s="18" t="s">
        <v>16</v>
      </c>
      <c r="CP55" s="18" t="s">
        <v>136</v>
      </c>
      <c r="CQ55" s="18">
        <v>22.5</v>
      </c>
      <c r="CR55" s="18">
        <v>25</v>
      </c>
      <c r="CS55" s="18">
        <v>3.6999999999999998E-2</v>
      </c>
      <c r="CT55" s="21">
        <v>3.2395555555555552E-2</v>
      </c>
      <c r="CU55" s="18">
        <v>324</v>
      </c>
      <c r="CW55" s="18">
        <v>2</v>
      </c>
      <c r="CX55" s="18" t="s">
        <v>662</v>
      </c>
      <c r="CY55" s="18" t="s">
        <v>750</v>
      </c>
      <c r="CZ55" s="18">
        <v>7.125</v>
      </c>
      <c r="DA55" s="18">
        <v>7</v>
      </c>
      <c r="DB55" s="18">
        <v>5.5E-2</v>
      </c>
      <c r="DC55" s="21">
        <v>5.5137844611528819E-2</v>
      </c>
      <c r="DD55" s="18">
        <v>551</v>
      </c>
      <c r="DF55" s="18">
        <v>3</v>
      </c>
      <c r="DG55" s="18" t="s">
        <v>17</v>
      </c>
      <c r="DH55" s="18" t="s">
        <v>136</v>
      </c>
      <c r="DI55" s="18">
        <v>23.5</v>
      </c>
      <c r="DJ55" s="18">
        <v>2</v>
      </c>
      <c r="DK55" s="18">
        <v>0.1111</v>
      </c>
      <c r="DL55" s="21">
        <v>7.0914893617021274E-2</v>
      </c>
      <c r="DM55" s="18">
        <v>709</v>
      </c>
      <c r="DO55" s="18">
        <v>2</v>
      </c>
      <c r="DP55" s="18" t="s">
        <v>662</v>
      </c>
      <c r="DQ55" s="18" t="s">
        <v>750</v>
      </c>
      <c r="DR55" s="18">
        <v>50</v>
      </c>
      <c r="DS55" s="18">
        <v>1</v>
      </c>
      <c r="DT55" s="18">
        <v>5.5E-2</v>
      </c>
      <c r="DU55" s="21">
        <v>5.5E-2</v>
      </c>
      <c r="DV55" s="18">
        <v>550</v>
      </c>
      <c r="DX55" s="18">
        <v>5</v>
      </c>
      <c r="DY55" s="18" t="s">
        <v>20</v>
      </c>
      <c r="DZ55" s="18" t="s">
        <v>136</v>
      </c>
      <c r="EA55" s="18">
        <v>50</v>
      </c>
      <c r="EB55" s="18">
        <v>3</v>
      </c>
      <c r="EC55" s="18">
        <v>0.33329999999999999</v>
      </c>
      <c r="ED55" s="18">
        <v>0.33329999999999999</v>
      </c>
      <c r="EE55" s="18">
        <v>3333</v>
      </c>
    </row>
    <row r="56" spans="2:136" x14ac:dyDescent="0.3">
      <c r="B56" s="18">
        <v>2</v>
      </c>
      <c r="C56" s="18" t="s">
        <v>27</v>
      </c>
      <c r="D56" s="18" t="s">
        <v>136</v>
      </c>
      <c r="E56" s="18">
        <v>25</v>
      </c>
      <c r="F56" s="18">
        <v>4</v>
      </c>
      <c r="G56" s="18">
        <v>7.2999999999999995E-2</v>
      </c>
      <c r="H56" s="21">
        <v>8.3949999999999997E-2</v>
      </c>
      <c r="I56" s="18">
        <v>840</v>
      </c>
      <c r="K56" s="18">
        <v>2</v>
      </c>
      <c r="L56" s="18" t="s">
        <v>27</v>
      </c>
      <c r="M56" s="18" t="s">
        <v>136</v>
      </c>
      <c r="N56" s="18">
        <v>25</v>
      </c>
      <c r="O56" s="18">
        <v>1.5</v>
      </c>
      <c r="P56" s="18">
        <v>7.2999999999999995E-2</v>
      </c>
      <c r="Q56" s="21">
        <v>9.7333333333333327E-2</v>
      </c>
      <c r="R56" s="18">
        <v>973</v>
      </c>
      <c r="T56" s="18">
        <v>2</v>
      </c>
      <c r="U56" s="18" t="s">
        <v>27</v>
      </c>
      <c r="V56" s="18" t="s">
        <v>136</v>
      </c>
      <c r="W56" s="18">
        <v>25</v>
      </c>
      <c r="X56" s="18">
        <v>1.5</v>
      </c>
      <c r="Y56" s="18">
        <v>7.2999999999999995E-2</v>
      </c>
      <c r="Z56" s="21">
        <v>9.7333333333333327E-2</v>
      </c>
      <c r="AA56" s="18">
        <v>973</v>
      </c>
      <c r="AC56" s="18">
        <v>2</v>
      </c>
      <c r="AD56" s="18" t="s">
        <v>27</v>
      </c>
      <c r="AE56" s="18" t="s">
        <v>136</v>
      </c>
      <c r="AF56" s="18">
        <v>25</v>
      </c>
      <c r="AG56" s="18">
        <v>1.5</v>
      </c>
      <c r="AH56" s="18">
        <v>7.2999999999999995E-2</v>
      </c>
      <c r="AI56" s="21">
        <v>0.1297777777777778</v>
      </c>
      <c r="AJ56" s="18">
        <v>1298</v>
      </c>
      <c r="AL56" s="18">
        <v>2</v>
      </c>
      <c r="AM56" s="18" t="s">
        <v>27</v>
      </c>
      <c r="AN56" s="18" t="s">
        <v>136</v>
      </c>
      <c r="AO56" s="18">
        <v>25</v>
      </c>
      <c r="AP56" s="18">
        <v>3.5</v>
      </c>
      <c r="AQ56" s="18">
        <v>7.2999999999999995E-2</v>
      </c>
      <c r="AR56" s="21">
        <v>8.3845714285714273E-2</v>
      </c>
      <c r="AS56" s="18">
        <v>838</v>
      </c>
      <c r="AU56" s="18">
        <v>2</v>
      </c>
      <c r="AV56" s="18" t="s">
        <v>26</v>
      </c>
      <c r="AW56" s="18" t="s">
        <v>136</v>
      </c>
      <c r="AX56" s="18">
        <v>22.5</v>
      </c>
      <c r="AY56" s="18">
        <v>5</v>
      </c>
      <c r="AZ56" s="18">
        <v>0.11099999999999999</v>
      </c>
      <c r="BA56" s="21">
        <v>9.619999999999998E-2</v>
      </c>
      <c r="BB56" s="18">
        <v>962</v>
      </c>
      <c r="BD56" s="18">
        <v>2</v>
      </c>
      <c r="BE56" s="18" t="s">
        <v>26</v>
      </c>
      <c r="BF56" s="18" t="s">
        <v>136</v>
      </c>
      <c r="BG56" s="18">
        <v>22.5</v>
      </c>
      <c r="BH56" s="18">
        <v>10</v>
      </c>
      <c r="BI56" s="18">
        <v>0.11099999999999999</v>
      </c>
      <c r="BJ56" s="21">
        <v>9.7022222222222204E-2</v>
      </c>
      <c r="BK56" s="18">
        <v>970</v>
      </c>
      <c r="BM56" s="18">
        <v>2</v>
      </c>
      <c r="BN56" s="18" t="s">
        <v>26</v>
      </c>
      <c r="BO56" s="18" t="s">
        <v>136</v>
      </c>
      <c r="BP56" s="18">
        <v>22.5</v>
      </c>
      <c r="BQ56" s="18">
        <v>35</v>
      </c>
      <c r="BR56" s="18">
        <v>0.11099999999999999</v>
      </c>
      <c r="BS56" s="21">
        <v>4.3342857142857134E-2</v>
      </c>
      <c r="BT56" s="18">
        <v>433</v>
      </c>
      <c r="BV56" s="18">
        <v>2</v>
      </c>
      <c r="BW56" s="18" t="s">
        <v>26</v>
      </c>
      <c r="BX56" s="18" t="s">
        <v>136</v>
      </c>
      <c r="BY56" s="18">
        <v>22.5</v>
      </c>
      <c r="BZ56" s="18">
        <v>10</v>
      </c>
      <c r="CA56" s="18">
        <v>3.6999999999999998E-2</v>
      </c>
      <c r="CB56" s="21">
        <v>1.9733333333333332E-2</v>
      </c>
      <c r="CC56" s="18">
        <v>197</v>
      </c>
      <c r="CE56" s="18">
        <v>2</v>
      </c>
      <c r="CF56" s="18" t="s">
        <v>26</v>
      </c>
      <c r="CG56" s="18" t="s">
        <v>136</v>
      </c>
      <c r="CH56" s="18">
        <v>22.5</v>
      </c>
      <c r="CI56" s="18">
        <v>25</v>
      </c>
      <c r="CJ56" s="18">
        <v>3.6999999999999998E-2</v>
      </c>
      <c r="CK56" s="21">
        <v>1.6005925925925927E-2</v>
      </c>
      <c r="CL56" s="18">
        <v>160</v>
      </c>
      <c r="CN56" s="18">
        <v>2</v>
      </c>
      <c r="CO56" s="18" t="s">
        <v>26</v>
      </c>
      <c r="CP56" s="18" t="s">
        <v>136</v>
      </c>
      <c r="CQ56" s="18">
        <v>22.5</v>
      </c>
      <c r="CR56" s="18">
        <v>25</v>
      </c>
      <c r="CS56" s="18">
        <v>3.6999999999999998E-2</v>
      </c>
      <c r="CT56" s="21">
        <v>3.2395555555555552E-2</v>
      </c>
      <c r="CU56" s="18">
        <v>324</v>
      </c>
      <c r="CW56" s="18">
        <v>2</v>
      </c>
      <c r="CX56" s="18" t="s">
        <v>664</v>
      </c>
      <c r="CY56" s="18" t="s">
        <v>750</v>
      </c>
      <c r="CZ56" s="18">
        <v>7.125</v>
      </c>
      <c r="DA56" s="18">
        <v>7</v>
      </c>
      <c r="DB56" s="18">
        <v>5.6000000000000001E-2</v>
      </c>
      <c r="DC56" s="21">
        <v>5.614035087719299E-2</v>
      </c>
      <c r="DD56" s="18">
        <v>561</v>
      </c>
      <c r="DF56" s="18">
        <v>3</v>
      </c>
      <c r="DG56" s="18" t="s">
        <v>27</v>
      </c>
      <c r="DH56" s="18" t="s">
        <v>136</v>
      </c>
      <c r="DI56" s="18">
        <v>23.5</v>
      </c>
      <c r="DJ56" s="18">
        <v>2</v>
      </c>
      <c r="DK56" s="18">
        <v>0.1111</v>
      </c>
      <c r="DL56" s="21">
        <v>7.0914893617021274E-2</v>
      </c>
      <c r="DM56" s="18">
        <v>709</v>
      </c>
      <c r="DO56" s="18">
        <v>2</v>
      </c>
      <c r="DP56" s="18" t="s">
        <v>664</v>
      </c>
      <c r="DQ56" s="18" t="s">
        <v>750</v>
      </c>
      <c r="DR56" s="18">
        <v>50</v>
      </c>
      <c r="DS56" s="18">
        <v>1</v>
      </c>
      <c r="DT56" s="18">
        <v>5.6000000000000001E-2</v>
      </c>
      <c r="DU56" s="21">
        <v>5.6000000000000001E-2</v>
      </c>
      <c r="DV56" s="18">
        <v>560</v>
      </c>
      <c r="DX56" s="18">
        <v>5</v>
      </c>
      <c r="DY56" s="18" t="s">
        <v>22</v>
      </c>
      <c r="DZ56" s="18" t="s">
        <v>136</v>
      </c>
      <c r="EA56" s="18">
        <v>50</v>
      </c>
      <c r="EB56" s="18">
        <v>3</v>
      </c>
      <c r="EC56" s="18">
        <v>0.33339999999999997</v>
      </c>
      <c r="ED56" s="18">
        <v>0.33339999999999997</v>
      </c>
      <c r="EE56" s="18">
        <v>3334</v>
      </c>
    </row>
    <row r="57" spans="2:136" x14ac:dyDescent="0.3">
      <c r="B57" s="18">
        <v>2</v>
      </c>
      <c r="C57" s="18" t="s">
        <v>738</v>
      </c>
      <c r="D57" s="18" t="s">
        <v>750</v>
      </c>
      <c r="E57" s="18">
        <v>45</v>
      </c>
      <c r="F57" s="18">
        <v>2</v>
      </c>
      <c r="G57" s="18">
        <v>1.9E-2</v>
      </c>
      <c r="H57" s="21">
        <v>2.427777777777778E-2</v>
      </c>
      <c r="I57" s="18">
        <v>243</v>
      </c>
      <c r="K57" s="18">
        <v>2</v>
      </c>
      <c r="L57" s="18" t="s">
        <v>738</v>
      </c>
      <c r="M57" s="18" t="s">
        <v>750</v>
      </c>
      <c r="N57" s="18">
        <v>45</v>
      </c>
      <c r="O57" s="18">
        <v>1</v>
      </c>
      <c r="P57" s="18">
        <v>1.9E-2</v>
      </c>
      <c r="Q57" s="21">
        <v>2.1111111111111112E-2</v>
      </c>
      <c r="R57" s="18">
        <v>211</v>
      </c>
      <c r="T57" s="18">
        <v>2</v>
      </c>
      <c r="U57" s="18" t="s">
        <v>738</v>
      </c>
      <c r="V57" s="18" t="s">
        <v>750</v>
      </c>
      <c r="W57" s="18">
        <v>45</v>
      </c>
      <c r="X57" s="18">
        <v>1</v>
      </c>
      <c r="Y57" s="18">
        <v>1.9E-2</v>
      </c>
      <c r="Z57" s="21">
        <v>2.1111111111111112E-2</v>
      </c>
      <c r="AA57" s="18">
        <v>211</v>
      </c>
      <c r="AC57" s="18">
        <v>2</v>
      </c>
      <c r="AD57" s="18" t="s">
        <v>738</v>
      </c>
      <c r="AE57" s="18" t="s">
        <v>750</v>
      </c>
      <c r="AF57" s="18">
        <v>45</v>
      </c>
      <c r="AG57" s="18">
        <v>1.5</v>
      </c>
      <c r="AH57" s="18">
        <v>1.7000000000000001E-2</v>
      </c>
      <c r="AI57" s="21">
        <v>1.6790123456790127E-2</v>
      </c>
      <c r="AJ57" s="18">
        <v>168</v>
      </c>
      <c r="AL57" s="18">
        <v>2</v>
      </c>
      <c r="AM57" s="18" t="s">
        <v>738</v>
      </c>
      <c r="AN57" s="18" t="s">
        <v>750</v>
      </c>
      <c r="AO57" s="18">
        <v>45</v>
      </c>
      <c r="AP57" s="18">
        <v>2</v>
      </c>
      <c r="AQ57" s="18">
        <v>1.7000000000000001E-2</v>
      </c>
      <c r="AR57" s="21">
        <v>1.8983333333333335E-2</v>
      </c>
      <c r="AS57" s="18">
        <v>190</v>
      </c>
      <c r="AU57" s="18">
        <v>2</v>
      </c>
      <c r="AV57" s="18" t="s">
        <v>7</v>
      </c>
      <c r="AW57" s="18" t="s">
        <v>136</v>
      </c>
      <c r="AX57" s="18">
        <v>25</v>
      </c>
      <c r="AY57" s="18">
        <v>3</v>
      </c>
      <c r="AZ57" s="18">
        <v>3.6999999999999998E-2</v>
      </c>
      <c r="BA57" s="21">
        <v>4.8099999999999997E-2</v>
      </c>
      <c r="BB57" s="18">
        <v>481</v>
      </c>
      <c r="BD57" s="18">
        <v>2</v>
      </c>
      <c r="BE57" s="18" t="s">
        <v>7</v>
      </c>
      <c r="BF57" s="18" t="s">
        <v>136</v>
      </c>
      <c r="BG57" s="18">
        <v>25</v>
      </c>
      <c r="BH57" s="18">
        <v>5</v>
      </c>
      <c r="BI57" s="18">
        <v>3.6999999999999998E-2</v>
      </c>
      <c r="BJ57" s="21">
        <v>5.8213333333333325E-2</v>
      </c>
      <c r="BK57" s="18">
        <v>582</v>
      </c>
      <c r="BM57" s="18">
        <v>2</v>
      </c>
      <c r="BN57" s="18" t="s">
        <v>7</v>
      </c>
      <c r="BO57" s="18" t="s">
        <v>136</v>
      </c>
      <c r="BP57" s="18">
        <v>25</v>
      </c>
      <c r="BQ57" s="18">
        <v>10</v>
      </c>
      <c r="BR57" s="18">
        <v>3.6999999999999998E-2</v>
      </c>
      <c r="BS57" s="21">
        <v>4.5510000000000002E-2</v>
      </c>
      <c r="BT57" s="18">
        <v>455</v>
      </c>
      <c r="BV57" s="18">
        <v>2</v>
      </c>
      <c r="BW57" s="18" t="s">
        <v>7</v>
      </c>
      <c r="BX57" s="18" t="s">
        <v>136</v>
      </c>
      <c r="BY57" s="18">
        <v>25</v>
      </c>
      <c r="BZ57" s="18">
        <v>10</v>
      </c>
      <c r="CA57" s="18">
        <v>3.6999999999999998E-2</v>
      </c>
      <c r="CB57" s="21">
        <v>1.7759999999999998E-2</v>
      </c>
      <c r="CC57" s="18">
        <v>178</v>
      </c>
      <c r="CE57" s="18">
        <v>2</v>
      </c>
      <c r="CF57" s="18" t="s">
        <v>7</v>
      </c>
      <c r="CG57" s="18" t="s">
        <v>136</v>
      </c>
      <c r="CH57" s="18">
        <v>25</v>
      </c>
      <c r="CI57" s="18">
        <v>20</v>
      </c>
      <c r="CJ57" s="18">
        <v>3.6999999999999998E-2</v>
      </c>
      <c r="CK57" s="21">
        <v>1.8006666666666667E-2</v>
      </c>
      <c r="CL57" s="18">
        <v>180</v>
      </c>
      <c r="CN57" s="18">
        <v>2</v>
      </c>
      <c r="CO57" s="18" t="s">
        <v>7</v>
      </c>
      <c r="CP57" s="18" t="s">
        <v>136</v>
      </c>
      <c r="CQ57" s="18">
        <v>25</v>
      </c>
      <c r="CR57" s="18">
        <v>10</v>
      </c>
      <c r="CS57" s="18">
        <v>3.6999999999999998E-2</v>
      </c>
      <c r="CT57" s="21">
        <v>7.2889999999999996E-2</v>
      </c>
      <c r="CU57" s="18">
        <v>729</v>
      </c>
      <c r="CW57" s="18">
        <v>2</v>
      </c>
      <c r="CX57" s="18" t="s">
        <v>649</v>
      </c>
      <c r="CY57" s="18" t="s">
        <v>750</v>
      </c>
      <c r="CZ57" s="18">
        <v>7.125</v>
      </c>
      <c r="DA57" s="18">
        <v>7</v>
      </c>
      <c r="DB57" s="18">
        <v>5.6000000000000001E-2</v>
      </c>
      <c r="DC57" s="21">
        <v>5.614035087719299E-2</v>
      </c>
      <c r="DD57" s="18">
        <v>561</v>
      </c>
      <c r="DF57" s="18">
        <v>3</v>
      </c>
      <c r="DG57" s="18" t="s">
        <v>8</v>
      </c>
      <c r="DH57" s="18" t="s">
        <v>136</v>
      </c>
      <c r="DI57" s="18">
        <v>45</v>
      </c>
      <c r="DJ57" s="18">
        <v>1</v>
      </c>
      <c r="DK57" s="18">
        <v>8.1100000000000005E-2</v>
      </c>
      <c r="DL57" s="21">
        <v>5.4066666666666673E-2</v>
      </c>
      <c r="DM57" s="18">
        <v>541</v>
      </c>
      <c r="DO57" s="18">
        <v>2</v>
      </c>
      <c r="DP57" s="18" t="s">
        <v>649</v>
      </c>
      <c r="DQ57" s="18" t="s">
        <v>750</v>
      </c>
      <c r="DR57" s="18">
        <v>50</v>
      </c>
      <c r="DS57" s="18">
        <v>1</v>
      </c>
      <c r="DT57" s="18">
        <v>5.6000000000000001E-2</v>
      </c>
      <c r="DU57" s="21">
        <v>5.6000000000000001E-2</v>
      </c>
      <c r="DV57" s="18">
        <v>560</v>
      </c>
    </row>
    <row r="58" spans="2:136" x14ac:dyDescent="0.3">
      <c r="B58" s="18">
        <v>2</v>
      </c>
      <c r="C58" s="18" t="s">
        <v>650</v>
      </c>
      <c r="D58" s="18" t="s">
        <v>750</v>
      </c>
      <c r="E58" s="18">
        <v>45</v>
      </c>
      <c r="F58" s="18">
        <v>2</v>
      </c>
      <c r="G58" s="18">
        <v>1.9E-2</v>
      </c>
      <c r="H58" s="21">
        <v>2.427777777777778E-2</v>
      </c>
      <c r="I58" s="18">
        <v>243</v>
      </c>
      <c r="K58" s="18">
        <v>2</v>
      </c>
      <c r="L58" s="18" t="s">
        <v>650</v>
      </c>
      <c r="M58" s="18" t="s">
        <v>750</v>
      </c>
      <c r="N58" s="18">
        <v>45</v>
      </c>
      <c r="O58" s="18">
        <v>1</v>
      </c>
      <c r="P58" s="18">
        <v>1.9E-2</v>
      </c>
      <c r="Q58" s="21">
        <v>2.1111111111111112E-2</v>
      </c>
      <c r="R58" s="18">
        <v>211</v>
      </c>
      <c r="T58" s="18">
        <v>2</v>
      </c>
      <c r="U58" s="18" t="s">
        <v>650</v>
      </c>
      <c r="V58" s="18" t="s">
        <v>750</v>
      </c>
      <c r="W58" s="18">
        <v>45</v>
      </c>
      <c r="X58" s="18">
        <v>1</v>
      </c>
      <c r="Y58" s="18">
        <v>1.9E-2</v>
      </c>
      <c r="Z58" s="21">
        <v>2.1111111111111112E-2</v>
      </c>
      <c r="AA58" s="18">
        <v>211</v>
      </c>
      <c r="AC58" s="18">
        <v>2</v>
      </c>
      <c r="AD58" s="18" t="s">
        <v>650</v>
      </c>
      <c r="AE58" s="18" t="s">
        <v>750</v>
      </c>
      <c r="AF58" s="18">
        <v>45</v>
      </c>
      <c r="AG58" s="18">
        <v>1.5</v>
      </c>
      <c r="AH58" s="18">
        <v>1.7000000000000001E-2</v>
      </c>
      <c r="AI58" s="21">
        <v>1.6790123456790127E-2</v>
      </c>
      <c r="AJ58" s="18">
        <v>168</v>
      </c>
      <c r="AL58" s="18">
        <v>2</v>
      </c>
      <c r="AM58" s="18" t="s">
        <v>650</v>
      </c>
      <c r="AN58" s="18" t="s">
        <v>750</v>
      </c>
      <c r="AO58" s="18">
        <v>45</v>
      </c>
      <c r="AP58" s="18">
        <v>2</v>
      </c>
      <c r="AQ58" s="18">
        <v>1.7000000000000001E-2</v>
      </c>
      <c r="AR58" s="21">
        <v>1.8983333333333335E-2</v>
      </c>
      <c r="AS58" s="18">
        <v>190</v>
      </c>
      <c r="AU58" s="18">
        <v>2</v>
      </c>
      <c r="AV58" s="18" t="s">
        <v>17</v>
      </c>
      <c r="AW58" s="18" t="s">
        <v>136</v>
      </c>
      <c r="AX58" s="18">
        <v>25</v>
      </c>
      <c r="AY58" s="18">
        <v>3</v>
      </c>
      <c r="AZ58" s="18">
        <v>3.6999999999999998E-2</v>
      </c>
      <c r="BA58" s="21">
        <v>4.8099999999999997E-2</v>
      </c>
      <c r="BB58" s="18">
        <v>481</v>
      </c>
      <c r="BD58" s="18">
        <v>2</v>
      </c>
      <c r="BE58" s="18" t="s">
        <v>17</v>
      </c>
      <c r="BF58" s="18" t="s">
        <v>136</v>
      </c>
      <c r="BG58" s="18">
        <v>25</v>
      </c>
      <c r="BH58" s="18">
        <v>5</v>
      </c>
      <c r="BI58" s="18">
        <v>3.6999999999999998E-2</v>
      </c>
      <c r="BJ58" s="21">
        <v>5.8213333333333325E-2</v>
      </c>
      <c r="BK58" s="18">
        <v>582</v>
      </c>
      <c r="BM58" s="18">
        <v>2</v>
      </c>
      <c r="BN58" s="18" t="s">
        <v>17</v>
      </c>
      <c r="BO58" s="18" t="s">
        <v>136</v>
      </c>
      <c r="BP58" s="18">
        <v>25</v>
      </c>
      <c r="BQ58" s="18">
        <v>10</v>
      </c>
      <c r="BR58" s="18">
        <v>3.6999999999999998E-2</v>
      </c>
      <c r="BS58" s="21">
        <v>4.5510000000000002E-2</v>
      </c>
      <c r="BT58" s="18">
        <v>455</v>
      </c>
      <c r="BV58" s="18">
        <v>2</v>
      </c>
      <c r="BW58" s="18" t="s">
        <v>17</v>
      </c>
      <c r="BX58" s="18" t="s">
        <v>136</v>
      </c>
      <c r="BY58" s="18">
        <v>25</v>
      </c>
      <c r="BZ58" s="18">
        <v>10</v>
      </c>
      <c r="CA58" s="18">
        <v>3.6999999999999998E-2</v>
      </c>
      <c r="CB58" s="21">
        <v>1.7759999999999998E-2</v>
      </c>
      <c r="CC58" s="18">
        <v>178</v>
      </c>
      <c r="CE58" s="18">
        <v>2</v>
      </c>
      <c r="CF58" s="18" t="s">
        <v>17</v>
      </c>
      <c r="CG58" s="18" t="s">
        <v>136</v>
      </c>
      <c r="CH58" s="18">
        <v>25</v>
      </c>
      <c r="CI58" s="18">
        <v>20</v>
      </c>
      <c r="CJ58" s="18">
        <v>3.6999999999999998E-2</v>
      </c>
      <c r="CK58" s="21">
        <v>1.8006666666666667E-2</v>
      </c>
      <c r="CL58" s="18">
        <v>180</v>
      </c>
      <c r="CN58" s="18">
        <v>2</v>
      </c>
      <c r="CO58" s="18" t="s">
        <v>17</v>
      </c>
      <c r="CP58" s="18" t="s">
        <v>136</v>
      </c>
      <c r="CQ58" s="18">
        <v>25</v>
      </c>
      <c r="CR58" s="18">
        <v>10</v>
      </c>
      <c r="CS58" s="18">
        <v>3.6999999999999998E-2</v>
      </c>
      <c r="CT58" s="21">
        <v>7.2889999999999996E-2</v>
      </c>
      <c r="CU58" s="18">
        <v>729</v>
      </c>
      <c r="CW58" s="18">
        <v>2</v>
      </c>
      <c r="CX58" s="18" t="s">
        <v>651</v>
      </c>
      <c r="CY58" s="18" t="s">
        <v>750</v>
      </c>
      <c r="CZ58" s="18">
        <v>7.125</v>
      </c>
      <c r="DA58" s="18">
        <v>7</v>
      </c>
      <c r="DB58" s="18">
        <v>5.6000000000000001E-2</v>
      </c>
      <c r="DC58" s="21">
        <v>5.614035087719299E-2</v>
      </c>
      <c r="DD58" s="18">
        <v>561</v>
      </c>
      <c r="DF58" s="18">
        <v>3</v>
      </c>
      <c r="DG58" s="18" t="s">
        <v>19</v>
      </c>
      <c r="DH58" s="18" t="s">
        <v>136</v>
      </c>
      <c r="DI58" s="18">
        <v>45</v>
      </c>
      <c r="DJ58" s="18">
        <v>1</v>
      </c>
      <c r="DK58" s="18">
        <v>8.1100000000000005E-2</v>
      </c>
      <c r="DL58" s="21">
        <v>5.4066666666666673E-2</v>
      </c>
      <c r="DM58" s="18">
        <v>541</v>
      </c>
      <c r="DO58" s="18">
        <v>2</v>
      </c>
      <c r="DP58" s="18" t="s">
        <v>651</v>
      </c>
      <c r="DQ58" s="18" t="s">
        <v>750</v>
      </c>
      <c r="DR58" s="18">
        <v>50</v>
      </c>
      <c r="DS58" s="18">
        <v>1</v>
      </c>
      <c r="DT58" s="18">
        <v>5.6000000000000001E-2</v>
      </c>
      <c r="DU58" s="21">
        <v>5.6000000000000001E-2</v>
      </c>
      <c r="DV58" s="18">
        <v>560</v>
      </c>
    </row>
    <row r="59" spans="2:136" x14ac:dyDescent="0.3">
      <c r="B59" s="18">
        <v>2</v>
      </c>
      <c r="C59" s="18" t="s">
        <v>652</v>
      </c>
      <c r="D59" s="18" t="s">
        <v>750</v>
      </c>
      <c r="E59" s="18">
        <v>45</v>
      </c>
      <c r="F59" s="18">
        <v>2</v>
      </c>
      <c r="G59" s="18">
        <v>1.9E-2</v>
      </c>
      <c r="H59" s="21">
        <v>2.427777777777778E-2</v>
      </c>
      <c r="I59" s="18">
        <v>243</v>
      </c>
      <c r="K59" s="18">
        <v>2</v>
      </c>
      <c r="L59" s="18" t="s">
        <v>652</v>
      </c>
      <c r="M59" s="18" t="s">
        <v>750</v>
      </c>
      <c r="N59" s="18">
        <v>45</v>
      </c>
      <c r="O59" s="18">
        <v>1</v>
      </c>
      <c r="P59" s="18">
        <v>1.9E-2</v>
      </c>
      <c r="Q59" s="21">
        <v>2.1111111111111112E-2</v>
      </c>
      <c r="R59" s="18">
        <v>211</v>
      </c>
      <c r="T59" s="18">
        <v>2</v>
      </c>
      <c r="U59" s="18" t="s">
        <v>652</v>
      </c>
      <c r="V59" s="18" t="s">
        <v>750</v>
      </c>
      <c r="W59" s="18">
        <v>45</v>
      </c>
      <c r="X59" s="18">
        <v>1</v>
      </c>
      <c r="Y59" s="18">
        <v>1.9E-2</v>
      </c>
      <c r="Z59" s="21">
        <v>2.1111111111111112E-2</v>
      </c>
      <c r="AA59" s="18">
        <v>211</v>
      </c>
      <c r="AC59" s="18">
        <v>2</v>
      </c>
      <c r="AD59" s="18" t="s">
        <v>652</v>
      </c>
      <c r="AE59" s="18" t="s">
        <v>750</v>
      </c>
      <c r="AF59" s="18">
        <v>45</v>
      </c>
      <c r="AG59" s="18">
        <v>1.5</v>
      </c>
      <c r="AH59" s="18">
        <v>1.7000000000000001E-2</v>
      </c>
      <c r="AI59" s="21">
        <v>1.6790123456790127E-2</v>
      </c>
      <c r="AJ59" s="18">
        <v>168</v>
      </c>
      <c r="AL59" s="18">
        <v>2</v>
      </c>
      <c r="AM59" s="18" t="s">
        <v>652</v>
      </c>
      <c r="AN59" s="18" t="s">
        <v>750</v>
      </c>
      <c r="AO59" s="18">
        <v>45</v>
      </c>
      <c r="AP59" s="18">
        <v>2</v>
      </c>
      <c r="AQ59" s="18">
        <v>1.7000000000000001E-2</v>
      </c>
      <c r="AR59" s="21">
        <v>1.8983333333333335E-2</v>
      </c>
      <c r="AS59" s="18">
        <v>190</v>
      </c>
      <c r="AU59" s="18">
        <v>2</v>
      </c>
      <c r="AV59" s="18" t="s">
        <v>27</v>
      </c>
      <c r="AW59" s="18" t="s">
        <v>136</v>
      </c>
      <c r="AX59" s="18">
        <v>25</v>
      </c>
      <c r="AY59" s="18">
        <v>3</v>
      </c>
      <c r="AZ59" s="18">
        <v>3.6999999999999998E-2</v>
      </c>
      <c r="BA59" s="21">
        <v>4.8099999999999997E-2</v>
      </c>
      <c r="BB59" s="18">
        <v>481</v>
      </c>
      <c r="BD59" s="18">
        <v>2</v>
      </c>
      <c r="BE59" s="18" t="s">
        <v>27</v>
      </c>
      <c r="BF59" s="18" t="s">
        <v>136</v>
      </c>
      <c r="BG59" s="18">
        <v>25</v>
      </c>
      <c r="BH59" s="18">
        <v>5</v>
      </c>
      <c r="BI59" s="18">
        <v>3.6999999999999998E-2</v>
      </c>
      <c r="BJ59" s="21">
        <v>5.8213333333333325E-2</v>
      </c>
      <c r="BK59" s="18">
        <v>582</v>
      </c>
      <c r="BM59" s="18">
        <v>2</v>
      </c>
      <c r="BN59" s="18" t="s">
        <v>27</v>
      </c>
      <c r="BO59" s="18" t="s">
        <v>136</v>
      </c>
      <c r="BP59" s="18">
        <v>25</v>
      </c>
      <c r="BQ59" s="18">
        <v>10</v>
      </c>
      <c r="BR59" s="18">
        <v>3.6999999999999998E-2</v>
      </c>
      <c r="BS59" s="21">
        <v>4.5510000000000002E-2</v>
      </c>
      <c r="BT59" s="18">
        <v>455</v>
      </c>
      <c r="BV59" s="18">
        <v>2</v>
      </c>
      <c r="BW59" s="18" t="s">
        <v>27</v>
      </c>
      <c r="BX59" s="18" t="s">
        <v>136</v>
      </c>
      <c r="BY59" s="18">
        <v>25</v>
      </c>
      <c r="BZ59" s="18">
        <v>10</v>
      </c>
      <c r="CA59" s="18">
        <v>3.6999999999999998E-2</v>
      </c>
      <c r="CB59" s="21">
        <v>1.7759999999999998E-2</v>
      </c>
      <c r="CC59" s="18">
        <v>178</v>
      </c>
      <c r="CE59" s="18">
        <v>2</v>
      </c>
      <c r="CF59" s="18" t="s">
        <v>27</v>
      </c>
      <c r="CG59" s="18" t="s">
        <v>136</v>
      </c>
      <c r="CH59" s="18">
        <v>25</v>
      </c>
      <c r="CI59" s="18">
        <v>20</v>
      </c>
      <c r="CJ59" s="18">
        <v>3.6999999999999998E-2</v>
      </c>
      <c r="CK59" s="21">
        <v>1.8006666666666667E-2</v>
      </c>
      <c r="CL59" s="18">
        <v>180</v>
      </c>
      <c r="CN59" s="18">
        <v>2</v>
      </c>
      <c r="CO59" s="18" t="s">
        <v>27</v>
      </c>
      <c r="CP59" s="18" t="s">
        <v>136</v>
      </c>
      <c r="CQ59" s="18">
        <v>25</v>
      </c>
      <c r="CR59" s="18">
        <v>10</v>
      </c>
      <c r="CS59" s="18">
        <v>3.6999999999999998E-2</v>
      </c>
      <c r="CT59" s="21">
        <v>7.2889999999999996E-2</v>
      </c>
      <c r="CU59" s="18">
        <v>729</v>
      </c>
      <c r="CW59" s="18">
        <v>2</v>
      </c>
      <c r="CX59" s="18" t="s">
        <v>653</v>
      </c>
      <c r="CY59" s="18" t="s">
        <v>750</v>
      </c>
      <c r="CZ59" s="18">
        <v>7.125</v>
      </c>
      <c r="DA59" s="18">
        <v>7</v>
      </c>
      <c r="DB59" s="18">
        <v>5.6000000000000001E-2</v>
      </c>
      <c r="DC59" s="21">
        <v>5.614035087719299E-2</v>
      </c>
      <c r="DD59" s="18">
        <v>561</v>
      </c>
      <c r="DF59" s="18">
        <v>3</v>
      </c>
      <c r="DG59" s="18" t="s">
        <v>28</v>
      </c>
      <c r="DH59" s="18" t="s">
        <v>136</v>
      </c>
      <c r="DI59" s="18">
        <v>45</v>
      </c>
      <c r="DJ59" s="18">
        <v>1</v>
      </c>
      <c r="DK59" s="18">
        <v>8.1100000000000005E-2</v>
      </c>
      <c r="DL59" s="21">
        <v>5.4066666666666673E-2</v>
      </c>
      <c r="DM59" s="18">
        <v>541</v>
      </c>
      <c r="DO59" s="18">
        <v>2</v>
      </c>
      <c r="DP59" s="18" t="s">
        <v>653</v>
      </c>
      <c r="DQ59" s="18" t="s">
        <v>750</v>
      </c>
      <c r="DR59" s="18">
        <v>50</v>
      </c>
      <c r="DS59" s="18">
        <v>1</v>
      </c>
      <c r="DT59" s="18">
        <v>5.6000000000000001E-2</v>
      </c>
      <c r="DU59" s="21">
        <v>5.6000000000000001E-2</v>
      </c>
      <c r="DV59" s="18">
        <v>560</v>
      </c>
      <c r="DX59" s="18" t="s">
        <v>133</v>
      </c>
      <c r="DY59" s="18" t="s">
        <v>135</v>
      </c>
      <c r="DZ59" s="18" t="s">
        <v>0</v>
      </c>
      <c r="EA59" s="18" t="s">
        <v>1</v>
      </c>
      <c r="EB59" s="18" t="s">
        <v>36</v>
      </c>
      <c r="EC59" s="18" t="s">
        <v>2</v>
      </c>
      <c r="ED59" s="18" t="s">
        <v>3</v>
      </c>
      <c r="EE59" s="18" t="s">
        <v>4</v>
      </c>
      <c r="EF59" s="20">
        <v>10000</v>
      </c>
    </row>
    <row r="60" spans="2:136" x14ac:dyDescent="0.3">
      <c r="B60" s="18">
        <v>2</v>
      </c>
      <c r="C60" s="18" t="s">
        <v>654</v>
      </c>
      <c r="D60" s="18" t="s">
        <v>750</v>
      </c>
      <c r="E60" s="18">
        <v>45</v>
      </c>
      <c r="F60" s="18">
        <v>2</v>
      </c>
      <c r="G60" s="18">
        <v>1.9E-2</v>
      </c>
      <c r="H60" s="21">
        <v>2.427777777777778E-2</v>
      </c>
      <c r="I60" s="18">
        <v>243</v>
      </c>
      <c r="K60" s="18">
        <v>2</v>
      </c>
      <c r="L60" s="18" t="s">
        <v>654</v>
      </c>
      <c r="M60" s="18" t="s">
        <v>750</v>
      </c>
      <c r="N60" s="18">
        <v>45</v>
      </c>
      <c r="O60" s="18">
        <v>1</v>
      </c>
      <c r="P60" s="18">
        <v>1.9E-2</v>
      </c>
      <c r="Q60" s="21">
        <v>2.1111111111111112E-2</v>
      </c>
      <c r="R60" s="18">
        <v>211</v>
      </c>
      <c r="T60" s="18">
        <v>2</v>
      </c>
      <c r="U60" s="18" t="s">
        <v>654</v>
      </c>
      <c r="V60" s="18" t="s">
        <v>750</v>
      </c>
      <c r="W60" s="18">
        <v>45</v>
      </c>
      <c r="X60" s="18">
        <v>1</v>
      </c>
      <c r="Y60" s="18">
        <v>1.9E-2</v>
      </c>
      <c r="Z60" s="21">
        <v>2.1111111111111112E-2</v>
      </c>
      <c r="AA60" s="18">
        <v>211</v>
      </c>
      <c r="AC60" s="18">
        <v>2</v>
      </c>
      <c r="AD60" s="18" t="s">
        <v>654</v>
      </c>
      <c r="AE60" s="18" t="s">
        <v>750</v>
      </c>
      <c r="AF60" s="18">
        <v>45</v>
      </c>
      <c r="AG60" s="18">
        <v>1.5</v>
      </c>
      <c r="AH60" s="18">
        <v>1.7000000000000001E-2</v>
      </c>
      <c r="AI60" s="21">
        <v>1.6790123456790127E-2</v>
      </c>
      <c r="AJ60" s="18">
        <v>168</v>
      </c>
      <c r="AL60" s="18">
        <v>2</v>
      </c>
      <c r="AM60" s="18" t="s">
        <v>654</v>
      </c>
      <c r="AN60" s="18" t="s">
        <v>750</v>
      </c>
      <c r="AO60" s="18">
        <v>45</v>
      </c>
      <c r="AP60" s="18">
        <v>2</v>
      </c>
      <c r="AQ60" s="18">
        <v>1.7000000000000001E-2</v>
      </c>
      <c r="AR60" s="21">
        <v>1.8983333333333335E-2</v>
      </c>
      <c r="AS60" s="18">
        <v>190</v>
      </c>
      <c r="AU60" s="18">
        <v>2</v>
      </c>
      <c r="AV60" s="18" t="s">
        <v>738</v>
      </c>
      <c r="AW60" s="18" t="s">
        <v>750</v>
      </c>
      <c r="AX60" s="18">
        <v>45</v>
      </c>
      <c r="AY60" s="18">
        <v>1.5</v>
      </c>
      <c r="AZ60" s="18">
        <v>1.9E-2</v>
      </c>
      <c r="BA60" s="21">
        <v>2.7444444444444448E-2</v>
      </c>
      <c r="BB60" s="18">
        <v>274</v>
      </c>
      <c r="BD60" s="18">
        <v>2</v>
      </c>
      <c r="BE60" s="18" t="s">
        <v>738</v>
      </c>
      <c r="BF60" s="18" t="s">
        <v>750</v>
      </c>
      <c r="BG60" s="18">
        <v>45</v>
      </c>
      <c r="BH60" s="18">
        <v>4</v>
      </c>
      <c r="BI60" s="18">
        <v>1.9E-2</v>
      </c>
      <c r="BJ60" s="21">
        <v>2.0759259259259259E-2</v>
      </c>
      <c r="BK60" s="18">
        <v>208</v>
      </c>
      <c r="BM60" s="18">
        <v>2</v>
      </c>
      <c r="BN60" s="18" t="s">
        <v>738</v>
      </c>
      <c r="BO60" s="18" t="s">
        <v>750</v>
      </c>
      <c r="BP60" s="18">
        <v>45</v>
      </c>
      <c r="BQ60" s="18">
        <v>17</v>
      </c>
      <c r="BR60" s="18">
        <v>1.9E-2</v>
      </c>
      <c r="BS60" s="21">
        <v>7.6372549019607843E-3</v>
      </c>
      <c r="BT60" s="18">
        <v>76</v>
      </c>
      <c r="BV60" s="18">
        <v>2</v>
      </c>
      <c r="BW60" s="18" t="s">
        <v>738</v>
      </c>
      <c r="BX60" s="18" t="s">
        <v>750</v>
      </c>
      <c r="BY60" s="18">
        <v>45</v>
      </c>
      <c r="BZ60" s="18">
        <v>5.5</v>
      </c>
      <c r="CA60" s="18">
        <v>1.9E-2</v>
      </c>
      <c r="CB60" s="21">
        <v>9.2121212121212114E-3</v>
      </c>
      <c r="CC60" s="18">
        <v>92</v>
      </c>
      <c r="CE60" s="18">
        <v>2</v>
      </c>
      <c r="CF60" s="18" t="s">
        <v>738</v>
      </c>
      <c r="CG60" s="18" t="s">
        <v>750</v>
      </c>
      <c r="CH60" s="18">
        <v>45</v>
      </c>
      <c r="CI60" s="18">
        <v>10</v>
      </c>
      <c r="CJ60" s="18">
        <v>1.9E-2</v>
      </c>
      <c r="CK60" s="21">
        <v>1.0274074074074073E-2</v>
      </c>
      <c r="CL60" s="18">
        <v>103</v>
      </c>
      <c r="CN60" s="18">
        <v>2</v>
      </c>
      <c r="CO60" s="18" t="s">
        <v>738</v>
      </c>
      <c r="CP60" s="18" t="s">
        <v>750</v>
      </c>
      <c r="CQ60" s="18">
        <v>45</v>
      </c>
      <c r="CR60" s="18">
        <v>9.5</v>
      </c>
      <c r="CS60" s="18">
        <v>1.9E-2</v>
      </c>
      <c r="CT60" s="21">
        <v>2.1888888888888888E-2</v>
      </c>
      <c r="CU60" s="18">
        <v>219</v>
      </c>
      <c r="CW60" s="18">
        <v>2</v>
      </c>
      <c r="CX60" s="18" t="s">
        <v>655</v>
      </c>
      <c r="CY60" s="18" t="s">
        <v>750</v>
      </c>
      <c r="CZ60" s="18">
        <v>7.125</v>
      </c>
      <c r="DA60" s="18">
        <v>7</v>
      </c>
      <c r="DB60" s="18">
        <v>5.6000000000000001E-2</v>
      </c>
      <c r="DC60" s="21">
        <v>5.614035087719299E-2</v>
      </c>
      <c r="DD60" s="18">
        <v>561</v>
      </c>
      <c r="DO60" s="18">
        <v>2</v>
      </c>
      <c r="DP60" s="18" t="s">
        <v>655</v>
      </c>
      <c r="DQ60" s="18" t="s">
        <v>750</v>
      </c>
      <c r="DR60" s="18">
        <v>50</v>
      </c>
      <c r="DS60" s="18">
        <v>1</v>
      </c>
      <c r="DT60" s="18">
        <v>5.6000000000000001E-2</v>
      </c>
      <c r="DU60" s="21">
        <v>5.6000000000000001E-2</v>
      </c>
      <c r="DV60" s="18">
        <v>560</v>
      </c>
      <c r="DX60" s="18">
        <v>6</v>
      </c>
      <c r="DY60" s="18" t="s">
        <v>10</v>
      </c>
      <c r="DZ60" s="18" t="s">
        <v>136</v>
      </c>
      <c r="EA60" s="18">
        <v>62.666666666666657</v>
      </c>
      <c r="EB60" s="18">
        <v>3</v>
      </c>
      <c r="EC60" s="18">
        <v>0.33329999999999999</v>
      </c>
      <c r="ED60" s="18">
        <v>0.33329999999999999</v>
      </c>
      <c r="EE60" s="18">
        <v>3333</v>
      </c>
    </row>
    <row r="61" spans="2:136" x14ac:dyDescent="0.3">
      <c r="B61" s="18">
        <v>2</v>
      </c>
      <c r="C61" s="18" t="s">
        <v>656</v>
      </c>
      <c r="D61" s="18" t="s">
        <v>750</v>
      </c>
      <c r="E61" s="18">
        <v>45</v>
      </c>
      <c r="F61" s="18">
        <v>2</v>
      </c>
      <c r="G61" s="18">
        <v>1.9E-2</v>
      </c>
      <c r="H61" s="21">
        <v>2.427777777777778E-2</v>
      </c>
      <c r="I61" s="18">
        <v>243</v>
      </c>
      <c r="K61" s="18">
        <v>2</v>
      </c>
      <c r="L61" s="18" t="s">
        <v>656</v>
      </c>
      <c r="M61" s="18" t="s">
        <v>750</v>
      </c>
      <c r="N61" s="18">
        <v>45</v>
      </c>
      <c r="O61" s="18">
        <v>1</v>
      </c>
      <c r="P61" s="18">
        <v>1.9E-2</v>
      </c>
      <c r="Q61" s="21">
        <v>2.1111111111111112E-2</v>
      </c>
      <c r="R61" s="18">
        <v>211</v>
      </c>
      <c r="T61" s="18">
        <v>2</v>
      </c>
      <c r="U61" s="18" t="s">
        <v>656</v>
      </c>
      <c r="V61" s="18" t="s">
        <v>750</v>
      </c>
      <c r="W61" s="18">
        <v>45</v>
      </c>
      <c r="X61" s="18">
        <v>1</v>
      </c>
      <c r="Y61" s="18">
        <v>1.9E-2</v>
      </c>
      <c r="Z61" s="21">
        <v>2.1111111111111112E-2</v>
      </c>
      <c r="AA61" s="18">
        <v>211</v>
      </c>
      <c r="AC61" s="18">
        <v>2</v>
      </c>
      <c r="AD61" s="18" t="s">
        <v>656</v>
      </c>
      <c r="AE61" s="18" t="s">
        <v>750</v>
      </c>
      <c r="AF61" s="18">
        <v>45</v>
      </c>
      <c r="AG61" s="18">
        <v>1.5</v>
      </c>
      <c r="AH61" s="18">
        <v>1.7000000000000001E-2</v>
      </c>
      <c r="AI61" s="21">
        <v>1.6790123456790127E-2</v>
      </c>
      <c r="AJ61" s="18">
        <v>168</v>
      </c>
      <c r="AL61" s="18">
        <v>2</v>
      </c>
      <c r="AM61" s="18" t="s">
        <v>656</v>
      </c>
      <c r="AN61" s="18" t="s">
        <v>750</v>
      </c>
      <c r="AO61" s="18">
        <v>45</v>
      </c>
      <c r="AP61" s="18">
        <v>2</v>
      </c>
      <c r="AQ61" s="18">
        <v>1.7000000000000001E-2</v>
      </c>
      <c r="AR61" s="21">
        <v>1.8983333333333335E-2</v>
      </c>
      <c r="AS61" s="18">
        <v>190</v>
      </c>
      <c r="AU61" s="18">
        <v>2</v>
      </c>
      <c r="AV61" s="18" t="s">
        <v>650</v>
      </c>
      <c r="AW61" s="18" t="s">
        <v>750</v>
      </c>
      <c r="AX61" s="18">
        <v>45</v>
      </c>
      <c r="AY61" s="18">
        <v>1.5</v>
      </c>
      <c r="AZ61" s="18">
        <v>1.9E-2</v>
      </c>
      <c r="BA61" s="21">
        <v>2.7444444444444448E-2</v>
      </c>
      <c r="BB61" s="18">
        <v>274</v>
      </c>
      <c r="BD61" s="18">
        <v>2</v>
      </c>
      <c r="BE61" s="18" t="s">
        <v>650</v>
      </c>
      <c r="BF61" s="18" t="s">
        <v>750</v>
      </c>
      <c r="BG61" s="18">
        <v>45</v>
      </c>
      <c r="BH61" s="18">
        <v>4</v>
      </c>
      <c r="BI61" s="18">
        <v>1.9E-2</v>
      </c>
      <c r="BJ61" s="21">
        <v>2.0759259259259259E-2</v>
      </c>
      <c r="BK61" s="18">
        <v>208</v>
      </c>
      <c r="BM61" s="18">
        <v>2</v>
      </c>
      <c r="BN61" s="18" t="s">
        <v>650</v>
      </c>
      <c r="BO61" s="18" t="s">
        <v>750</v>
      </c>
      <c r="BP61" s="18">
        <v>45</v>
      </c>
      <c r="BQ61" s="18">
        <v>17</v>
      </c>
      <c r="BR61" s="18">
        <v>1.9E-2</v>
      </c>
      <c r="BS61" s="21">
        <v>7.6372549019607843E-3</v>
      </c>
      <c r="BT61" s="18">
        <v>76</v>
      </c>
      <c r="BV61" s="18">
        <v>2</v>
      </c>
      <c r="BW61" s="18" t="s">
        <v>650</v>
      </c>
      <c r="BX61" s="18" t="s">
        <v>750</v>
      </c>
      <c r="BY61" s="18">
        <v>45</v>
      </c>
      <c r="BZ61" s="18">
        <v>5.5</v>
      </c>
      <c r="CA61" s="18">
        <v>1.9E-2</v>
      </c>
      <c r="CB61" s="21">
        <v>9.2121212121212114E-3</v>
      </c>
      <c r="CC61" s="18">
        <v>92</v>
      </c>
      <c r="CE61" s="18">
        <v>2</v>
      </c>
      <c r="CF61" s="18" t="s">
        <v>650</v>
      </c>
      <c r="CG61" s="18" t="s">
        <v>750</v>
      </c>
      <c r="CH61" s="18">
        <v>45</v>
      </c>
      <c r="CI61" s="18">
        <v>10</v>
      </c>
      <c r="CJ61" s="18">
        <v>1.9E-2</v>
      </c>
      <c r="CK61" s="21">
        <v>1.0274074074074073E-2</v>
      </c>
      <c r="CL61" s="18">
        <v>103</v>
      </c>
      <c r="CN61" s="18">
        <v>2</v>
      </c>
      <c r="CO61" s="18" t="s">
        <v>650</v>
      </c>
      <c r="CP61" s="18" t="s">
        <v>750</v>
      </c>
      <c r="CQ61" s="18">
        <v>45</v>
      </c>
      <c r="CR61" s="18">
        <v>9.5</v>
      </c>
      <c r="CS61" s="18">
        <v>1.9E-2</v>
      </c>
      <c r="CT61" s="21">
        <v>2.1888888888888888E-2</v>
      </c>
      <c r="CU61" s="18">
        <v>219</v>
      </c>
      <c r="CW61" s="18">
        <v>2</v>
      </c>
      <c r="CX61" s="18" t="s">
        <v>657</v>
      </c>
      <c r="CY61" s="18" t="s">
        <v>750</v>
      </c>
      <c r="CZ61" s="18">
        <v>7.125</v>
      </c>
      <c r="DA61" s="18">
        <v>7</v>
      </c>
      <c r="DB61" s="18">
        <v>5.6000000000000001E-2</v>
      </c>
      <c r="DC61" s="21">
        <v>5.614035087719299E-2</v>
      </c>
      <c r="DD61" s="18">
        <v>561</v>
      </c>
      <c r="DO61" s="18">
        <v>2</v>
      </c>
      <c r="DP61" s="18" t="s">
        <v>657</v>
      </c>
      <c r="DQ61" s="18" t="s">
        <v>750</v>
      </c>
      <c r="DR61" s="18">
        <v>50</v>
      </c>
      <c r="DS61" s="18">
        <v>1</v>
      </c>
      <c r="DT61" s="18">
        <v>5.6000000000000001E-2</v>
      </c>
      <c r="DU61" s="21">
        <v>5.6000000000000001E-2</v>
      </c>
      <c r="DV61" s="18">
        <v>560</v>
      </c>
      <c r="DX61" s="18">
        <v>6</v>
      </c>
      <c r="DY61" s="18" t="s">
        <v>21</v>
      </c>
      <c r="DZ61" s="18" t="s">
        <v>136</v>
      </c>
      <c r="EA61" s="18">
        <v>62.666666666666657</v>
      </c>
      <c r="EB61" s="18">
        <v>3</v>
      </c>
      <c r="EC61" s="18">
        <v>0.33329999999999999</v>
      </c>
      <c r="ED61" s="18">
        <v>0.33329999999999999</v>
      </c>
      <c r="EE61" s="18">
        <v>3333</v>
      </c>
    </row>
    <row r="62" spans="2:136" x14ac:dyDescent="0.3">
      <c r="B62" s="18">
        <v>2</v>
      </c>
      <c r="C62" s="18" t="s">
        <v>658</v>
      </c>
      <c r="D62" s="18" t="s">
        <v>750</v>
      </c>
      <c r="E62" s="18">
        <v>45</v>
      </c>
      <c r="F62" s="18">
        <v>2</v>
      </c>
      <c r="G62" s="18">
        <v>1.9E-2</v>
      </c>
      <c r="H62" s="21">
        <v>2.427777777777778E-2</v>
      </c>
      <c r="I62" s="18">
        <v>243</v>
      </c>
      <c r="K62" s="18">
        <v>2</v>
      </c>
      <c r="L62" s="18" t="s">
        <v>658</v>
      </c>
      <c r="M62" s="18" t="s">
        <v>750</v>
      </c>
      <c r="N62" s="18">
        <v>45</v>
      </c>
      <c r="O62" s="18">
        <v>1</v>
      </c>
      <c r="P62" s="18">
        <v>1.9E-2</v>
      </c>
      <c r="Q62" s="21">
        <v>2.1111111111111112E-2</v>
      </c>
      <c r="R62" s="18">
        <v>211</v>
      </c>
      <c r="T62" s="18">
        <v>2</v>
      </c>
      <c r="U62" s="18" t="s">
        <v>658</v>
      </c>
      <c r="V62" s="18" t="s">
        <v>750</v>
      </c>
      <c r="W62" s="18">
        <v>45</v>
      </c>
      <c r="X62" s="18">
        <v>1</v>
      </c>
      <c r="Y62" s="18">
        <v>1.9E-2</v>
      </c>
      <c r="Z62" s="21">
        <v>2.1111111111111112E-2</v>
      </c>
      <c r="AA62" s="18">
        <v>211</v>
      </c>
      <c r="AC62" s="18">
        <v>2</v>
      </c>
      <c r="AD62" s="18" t="s">
        <v>658</v>
      </c>
      <c r="AE62" s="18" t="s">
        <v>750</v>
      </c>
      <c r="AF62" s="18">
        <v>45</v>
      </c>
      <c r="AG62" s="18">
        <v>1.5</v>
      </c>
      <c r="AH62" s="18">
        <v>1.7000000000000001E-2</v>
      </c>
      <c r="AI62" s="21">
        <v>1.6790123456790127E-2</v>
      </c>
      <c r="AJ62" s="18">
        <v>168</v>
      </c>
      <c r="AL62" s="18">
        <v>2</v>
      </c>
      <c r="AM62" s="18" t="s">
        <v>658</v>
      </c>
      <c r="AN62" s="18" t="s">
        <v>750</v>
      </c>
      <c r="AO62" s="18">
        <v>45</v>
      </c>
      <c r="AP62" s="18">
        <v>2</v>
      </c>
      <c r="AQ62" s="18">
        <v>1.7000000000000001E-2</v>
      </c>
      <c r="AR62" s="21">
        <v>1.8983333333333335E-2</v>
      </c>
      <c r="AS62" s="18">
        <v>190</v>
      </c>
      <c r="AU62" s="18">
        <v>2</v>
      </c>
      <c r="AV62" s="18" t="s">
        <v>652</v>
      </c>
      <c r="AW62" s="18" t="s">
        <v>750</v>
      </c>
      <c r="AX62" s="18">
        <v>45</v>
      </c>
      <c r="AY62" s="18">
        <v>1.5</v>
      </c>
      <c r="AZ62" s="18">
        <v>1.9E-2</v>
      </c>
      <c r="BA62" s="21">
        <v>2.7444444444444448E-2</v>
      </c>
      <c r="BB62" s="18">
        <v>274</v>
      </c>
      <c r="BD62" s="18">
        <v>2</v>
      </c>
      <c r="BE62" s="18" t="s">
        <v>652</v>
      </c>
      <c r="BF62" s="18" t="s">
        <v>750</v>
      </c>
      <c r="BG62" s="18">
        <v>45</v>
      </c>
      <c r="BH62" s="18">
        <v>4</v>
      </c>
      <c r="BI62" s="18">
        <v>1.9E-2</v>
      </c>
      <c r="BJ62" s="21">
        <v>2.0759259259259259E-2</v>
      </c>
      <c r="BK62" s="18">
        <v>208</v>
      </c>
      <c r="BM62" s="18">
        <v>2</v>
      </c>
      <c r="BN62" s="18" t="s">
        <v>652</v>
      </c>
      <c r="BO62" s="18" t="s">
        <v>750</v>
      </c>
      <c r="BP62" s="18">
        <v>45</v>
      </c>
      <c r="BQ62" s="18">
        <v>17</v>
      </c>
      <c r="BR62" s="18">
        <v>1.9E-2</v>
      </c>
      <c r="BS62" s="21">
        <v>7.6372549019607843E-3</v>
      </c>
      <c r="BT62" s="18">
        <v>76</v>
      </c>
      <c r="BV62" s="18">
        <v>2</v>
      </c>
      <c r="BW62" s="18" t="s">
        <v>652</v>
      </c>
      <c r="BX62" s="18" t="s">
        <v>750</v>
      </c>
      <c r="BY62" s="18">
        <v>45</v>
      </c>
      <c r="BZ62" s="18">
        <v>5.5</v>
      </c>
      <c r="CA62" s="18">
        <v>1.9E-2</v>
      </c>
      <c r="CB62" s="21">
        <v>9.2121212121212114E-3</v>
      </c>
      <c r="CC62" s="18">
        <v>92</v>
      </c>
      <c r="CE62" s="18">
        <v>2</v>
      </c>
      <c r="CF62" s="18" t="s">
        <v>652</v>
      </c>
      <c r="CG62" s="18" t="s">
        <v>750</v>
      </c>
      <c r="CH62" s="18">
        <v>45</v>
      </c>
      <c r="CI62" s="18">
        <v>10</v>
      </c>
      <c r="CJ62" s="18">
        <v>1.9E-2</v>
      </c>
      <c r="CK62" s="21">
        <v>1.0274074074074073E-2</v>
      </c>
      <c r="CL62" s="18">
        <v>103</v>
      </c>
      <c r="CN62" s="18">
        <v>2</v>
      </c>
      <c r="CO62" s="18" t="s">
        <v>652</v>
      </c>
      <c r="CP62" s="18" t="s">
        <v>750</v>
      </c>
      <c r="CQ62" s="18">
        <v>45</v>
      </c>
      <c r="CR62" s="18">
        <v>9.5</v>
      </c>
      <c r="CS62" s="18">
        <v>1.9E-2</v>
      </c>
      <c r="CT62" s="21">
        <v>2.1888888888888888E-2</v>
      </c>
      <c r="CU62" s="18">
        <v>219</v>
      </c>
      <c r="CW62" s="18">
        <v>2</v>
      </c>
      <c r="CX62" s="18" t="s">
        <v>659</v>
      </c>
      <c r="CY62" s="18" t="s">
        <v>750</v>
      </c>
      <c r="CZ62" s="18">
        <v>7.125</v>
      </c>
      <c r="DA62" s="18">
        <v>7</v>
      </c>
      <c r="DB62" s="18">
        <v>5.6000000000000001E-2</v>
      </c>
      <c r="DC62" s="21">
        <v>5.614035087719299E-2</v>
      </c>
      <c r="DD62" s="18">
        <v>561</v>
      </c>
      <c r="DF62" s="18" t="s">
        <v>133</v>
      </c>
      <c r="DG62" s="18" t="s">
        <v>135</v>
      </c>
      <c r="DH62" s="18" t="s">
        <v>0</v>
      </c>
      <c r="DI62" s="18" t="s">
        <v>1</v>
      </c>
      <c r="DJ62" s="18" t="s">
        <v>36</v>
      </c>
      <c r="DK62" s="18" t="s">
        <v>2</v>
      </c>
      <c r="DL62" s="18" t="s">
        <v>3</v>
      </c>
      <c r="DM62" s="18" t="s">
        <v>4</v>
      </c>
      <c r="DN62" s="20">
        <v>9730</v>
      </c>
      <c r="DO62" s="18">
        <v>2</v>
      </c>
      <c r="DP62" s="18" t="s">
        <v>659</v>
      </c>
      <c r="DQ62" s="18" t="s">
        <v>750</v>
      </c>
      <c r="DR62" s="18">
        <v>50</v>
      </c>
      <c r="DS62" s="18">
        <v>1</v>
      </c>
      <c r="DT62" s="18">
        <v>5.6000000000000001E-2</v>
      </c>
      <c r="DU62" s="21">
        <v>5.6000000000000001E-2</v>
      </c>
      <c r="DV62" s="18">
        <v>560</v>
      </c>
      <c r="DX62" s="18">
        <v>6</v>
      </c>
      <c r="DY62" s="18" t="s">
        <v>29</v>
      </c>
      <c r="DZ62" s="18" t="s">
        <v>136</v>
      </c>
      <c r="EA62" s="18">
        <v>62.666666666666657</v>
      </c>
      <c r="EB62" s="18">
        <v>3</v>
      </c>
      <c r="EC62" s="18">
        <v>0.33339999999999997</v>
      </c>
      <c r="ED62" s="18">
        <v>0.33339999999999997</v>
      </c>
      <c r="EE62" s="18">
        <v>3334</v>
      </c>
    </row>
    <row r="63" spans="2:136" x14ac:dyDescent="0.3">
      <c r="B63" s="18">
        <v>2</v>
      </c>
      <c r="C63" s="18" t="s">
        <v>660</v>
      </c>
      <c r="D63" s="18" t="s">
        <v>750</v>
      </c>
      <c r="E63" s="18">
        <v>45</v>
      </c>
      <c r="F63" s="18">
        <v>2</v>
      </c>
      <c r="G63" s="18">
        <v>1.9E-2</v>
      </c>
      <c r="H63" s="21">
        <v>2.427777777777778E-2</v>
      </c>
      <c r="I63" s="18">
        <v>243</v>
      </c>
      <c r="K63" s="18">
        <v>2</v>
      </c>
      <c r="L63" s="18" t="s">
        <v>660</v>
      </c>
      <c r="M63" s="18" t="s">
        <v>750</v>
      </c>
      <c r="N63" s="18">
        <v>45</v>
      </c>
      <c r="O63" s="18">
        <v>1</v>
      </c>
      <c r="P63" s="18">
        <v>1.9E-2</v>
      </c>
      <c r="Q63" s="21">
        <v>2.1111111111111112E-2</v>
      </c>
      <c r="R63" s="18">
        <v>211</v>
      </c>
      <c r="T63" s="18">
        <v>2</v>
      </c>
      <c r="U63" s="18" t="s">
        <v>660</v>
      </c>
      <c r="V63" s="18" t="s">
        <v>750</v>
      </c>
      <c r="W63" s="18">
        <v>45</v>
      </c>
      <c r="X63" s="18">
        <v>1</v>
      </c>
      <c r="Y63" s="18">
        <v>1.9E-2</v>
      </c>
      <c r="Z63" s="21">
        <v>2.1111111111111112E-2</v>
      </c>
      <c r="AA63" s="18">
        <v>211</v>
      </c>
      <c r="AC63" s="18">
        <v>2</v>
      </c>
      <c r="AD63" s="18" t="s">
        <v>660</v>
      </c>
      <c r="AE63" s="18" t="s">
        <v>750</v>
      </c>
      <c r="AF63" s="18">
        <v>45</v>
      </c>
      <c r="AG63" s="18">
        <v>1.5</v>
      </c>
      <c r="AH63" s="18">
        <v>1.7000000000000001E-2</v>
      </c>
      <c r="AI63" s="21">
        <v>1.6790123456790127E-2</v>
      </c>
      <c r="AJ63" s="18">
        <v>168</v>
      </c>
      <c r="AL63" s="18">
        <v>2</v>
      </c>
      <c r="AM63" s="18" t="s">
        <v>660</v>
      </c>
      <c r="AN63" s="18" t="s">
        <v>750</v>
      </c>
      <c r="AO63" s="18">
        <v>45</v>
      </c>
      <c r="AP63" s="18">
        <v>2</v>
      </c>
      <c r="AQ63" s="18">
        <v>1.7000000000000001E-2</v>
      </c>
      <c r="AR63" s="21">
        <v>1.8983333333333335E-2</v>
      </c>
      <c r="AS63" s="18">
        <v>190</v>
      </c>
      <c r="AU63" s="18">
        <v>2</v>
      </c>
      <c r="AV63" s="18" t="s">
        <v>654</v>
      </c>
      <c r="AW63" s="18" t="s">
        <v>750</v>
      </c>
      <c r="AX63" s="18">
        <v>45</v>
      </c>
      <c r="AY63" s="18">
        <v>1.5</v>
      </c>
      <c r="AZ63" s="18">
        <v>1.9E-2</v>
      </c>
      <c r="BA63" s="21">
        <v>2.7444444444444448E-2</v>
      </c>
      <c r="BB63" s="18">
        <v>274</v>
      </c>
      <c r="BD63" s="18">
        <v>2</v>
      </c>
      <c r="BE63" s="18" t="s">
        <v>654</v>
      </c>
      <c r="BF63" s="18" t="s">
        <v>750</v>
      </c>
      <c r="BG63" s="18">
        <v>45</v>
      </c>
      <c r="BH63" s="18">
        <v>4</v>
      </c>
      <c r="BI63" s="18">
        <v>1.9E-2</v>
      </c>
      <c r="BJ63" s="21">
        <v>2.0759259259259259E-2</v>
      </c>
      <c r="BK63" s="18">
        <v>208</v>
      </c>
      <c r="BM63" s="18">
        <v>2</v>
      </c>
      <c r="BN63" s="18" t="s">
        <v>654</v>
      </c>
      <c r="BO63" s="18" t="s">
        <v>750</v>
      </c>
      <c r="BP63" s="18">
        <v>45</v>
      </c>
      <c r="BQ63" s="18">
        <v>17</v>
      </c>
      <c r="BR63" s="18">
        <v>1.9E-2</v>
      </c>
      <c r="BS63" s="21">
        <v>7.6372549019607843E-3</v>
      </c>
      <c r="BT63" s="18">
        <v>76</v>
      </c>
      <c r="BV63" s="18">
        <v>2</v>
      </c>
      <c r="BW63" s="18" t="s">
        <v>654</v>
      </c>
      <c r="BX63" s="18" t="s">
        <v>750</v>
      </c>
      <c r="BY63" s="18">
        <v>45</v>
      </c>
      <c r="BZ63" s="18">
        <v>5.5</v>
      </c>
      <c r="CA63" s="18">
        <v>1.9E-2</v>
      </c>
      <c r="CB63" s="21">
        <v>9.2121212121212114E-3</v>
      </c>
      <c r="CC63" s="18">
        <v>92</v>
      </c>
      <c r="CE63" s="18">
        <v>2</v>
      </c>
      <c r="CF63" s="18" t="s">
        <v>654</v>
      </c>
      <c r="CG63" s="18" t="s">
        <v>750</v>
      </c>
      <c r="CH63" s="18">
        <v>45</v>
      </c>
      <c r="CI63" s="18">
        <v>10</v>
      </c>
      <c r="CJ63" s="18">
        <v>1.9E-2</v>
      </c>
      <c r="CK63" s="21">
        <v>1.0274074074074073E-2</v>
      </c>
      <c r="CL63" s="18">
        <v>103</v>
      </c>
      <c r="CN63" s="18">
        <v>2</v>
      </c>
      <c r="CO63" s="18" t="s">
        <v>654</v>
      </c>
      <c r="CP63" s="18" t="s">
        <v>750</v>
      </c>
      <c r="CQ63" s="18">
        <v>45</v>
      </c>
      <c r="CR63" s="18">
        <v>9.5</v>
      </c>
      <c r="CS63" s="18">
        <v>1.9E-2</v>
      </c>
      <c r="CT63" s="21">
        <v>2.1888888888888888E-2</v>
      </c>
      <c r="CU63" s="18">
        <v>219</v>
      </c>
      <c r="CW63" s="18">
        <v>2</v>
      </c>
      <c r="CX63" s="18" t="s">
        <v>661</v>
      </c>
      <c r="CY63" s="18" t="s">
        <v>750</v>
      </c>
      <c r="CZ63" s="18">
        <v>7.125</v>
      </c>
      <c r="DA63" s="18">
        <v>7</v>
      </c>
      <c r="DB63" s="18">
        <v>5.6000000000000001E-2</v>
      </c>
      <c r="DC63" s="21">
        <v>5.614035087719299E-2</v>
      </c>
      <c r="DD63" s="18">
        <v>561</v>
      </c>
      <c r="DF63" s="18">
        <v>4</v>
      </c>
      <c r="DG63" s="18" t="s">
        <v>6</v>
      </c>
      <c r="DH63" s="18" t="s">
        <v>136</v>
      </c>
      <c r="DI63" s="18">
        <v>12.299999999999999</v>
      </c>
      <c r="DJ63" s="18">
        <v>1.5</v>
      </c>
      <c r="DK63" s="18">
        <v>0.1011</v>
      </c>
      <c r="DL63" s="21">
        <v>0.16439024390243903</v>
      </c>
      <c r="DM63" s="18">
        <v>1644</v>
      </c>
      <c r="DO63" s="18">
        <v>2</v>
      </c>
      <c r="DP63" s="18" t="s">
        <v>661</v>
      </c>
      <c r="DQ63" s="18" t="s">
        <v>750</v>
      </c>
      <c r="DR63" s="18">
        <v>50</v>
      </c>
      <c r="DS63" s="18">
        <v>1</v>
      </c>
      <c r="DT63" s="18">
        <v>5.6000000000000001E-2</v>
      </c>
      <c r="DU63" s="21">
        <v>5.6000000000000001E-2</v>
      </c>
      <c r="DV63" s="18">
        <v>560</v>
      </c>
    </row>
    <row r="64" spans="2:136" x14ac:dyDescent="0.3">
      <c r="B64" s="18">
        <v>2</v>
      </c>
      <c r="C64" s="18" t="s">
        <v>662</v>
      </c>
      <c r="D64" s="18" t="s">
        <v>750</v>
      </c>
      <c r="E64" s="18">
        <v>45</v>
      </c>
      <c r="F64" s="18">
        <v>2</v>
      </c>
      <c r="G64" s="18">
        <v>1.9E-2</v>
      </c>
      <c r="H64" s="21">
        <v>2.427777777777778E-2</v>
      </c>
      <c r="I64" s="18">
        <v>243</v>
      </c>
      <c r="K64" s="18">
        <v>2</v>
      </c>
      <c r="L64" s="18" t="s">
        <v>662</v>
      </c>
      <c r="M64" s="18" t="s">
        <v>750</v>
      </c>
      <c r="N64" s="18">
        <v>45</v>
      </c>
      <c r="O64" s="18">
        <v>1</v>
      </c>
      <c r="P64" s="18">
        <v>1.9E-2</v>
      </c>
      <c r="Q64" s="21">
        <v>2.1111111111111112E-2</v>
      </c>
      <c r="R64" s="18">
        <v>211</v>
      </c>
      <c r="T64" s="18">
        <v>2</v>
      </c>
      <c r="U64" s="18" t="s">
        <v>662</v>
      </c>
      <c r="V64" s="18" t="s">
        <v>750</v>
      </c>
      <c r="W64" s="18">
        <v>45</v>
      </c>
      <c r="X64" s="18">
        <v>1</v>
      </c>
      <c r="Y64" s="18">
        <v>1.9E-2</v>
      </c>
      <c r="Z64" s="21">
        <v>2.1111111111111112E-2</v>
      </c>
      <c r="AA64" s="18">
        <v>211</v>
      </c>
      <c r="AC64" s="18">
        <v>2</v>
      </c>
      <c r="AD64" s="18" t="s">
        <v>662</v>
      </c>
      <c r="AE64" s="18" t="s">
        <v>750</v>
      </c>
      <c r="AF64" s="18">
        <v>45</v>
      </c>
      <c r="AG64" s="18">
        <v>1.5</v>
      </c>
      <c r="AH64" s="18">
        <v>1.7000000000000001E-2</v>
      </c>
      <c r="AI64" s="21">
        <v>1.6790123456790127E-2</v>
      </c>
      <c r="AJ64" s="18">
        <v>168</v>
      </c>
      <c r="AL64" s="18">
        <v>2</v>
      </c>
      <c r="AM64" s="18" t="s">
        <v>662</v>
      </c>
      <c r="AN64" s="18" t="s">
        <v>750</v>
      </c>
      <c r="AO64" s="18">
        <v>45</v>
      </c>
      <c r="AP64" s="18">
        <v>2</v>
      </c>
      <c r="AQ64" s="18">
        <v>1.7000000000000001E-2</v>
      </c>
      <c r="AR64" s="21">
        <v>1.8983333333333335E-2</v>
      </c>
      <c r="AS64" s="18">
        <v>190</v>
      </c>
      <c r="AU64" s="18">
        <v>2</v>
      </c>
      <c r="AV64" s="18" t="s">
        <v>656</v>
      </c>
      <c r="AW64" s="18" t="s">
        <v>750</v>
      </c>
      <c r="AX64" s="18">
        <v>45</v>
      </c>
      <c r="AY64" s="18">
        <v>1.5</v>
      </c>
      <c r="AZ64" s="18">
        <v>1.9E-2</v>
      </c>
      <c r="BA64" s="21">
        <v>2.7444444444444448E-2</v>
      </c>
      <c r="BB64" s="18">
        <v>274</v>
      </c>
      <c r="BD64" s="18">
        <v>2</v>
      </c>
      <c r="BE64" s="18" t="s">
        <v>656</v>
      </c>
      <c r="BF64" s="18" t="s">
        <v>750</v>
      </c>
      <c r="BG64" s="18">
        <v>45</v>
      </c>
      <c r="BH64" s="18">
        <v>4</v>
      </c>
      <c r="BI64" s="18">
        <v>1.9E-2</v>
      </c>
      <c r="BJ64" s="21">
        <v>2.0759259259259259E-2</v>
      </c>
      <c r="BK64" s="18">
        <v>208</v>
      </c>
      <c r="BM64" s="18">
        <v>2</v>
      </c>
      <c r="BN64" s="18" t="s">
        <v>656</v>
      </c>
      <c r="BO64" s="18" t="s">
        <v>750</v>
      </c>
      <c r="BP64" s="18">
        <v>45</v>
      </c>
      <c r="BQ64" s="18">
        <v>17</v>
      </c>
      <c r="BR64" s="18">
        <v>1.9E-2</v>
      </c>
      <c r="BS64" s="21">
        <v>7.6372549019607843E-3</v>
      </c>
      <c r="BT64" s="18">
        <v>76</v>
      </c>
      <c r="BV64" s="18">
        <v>2</v>
      </c>
      <c r="BW64" s="18" t="s">
        <v>656</v>
      </c>
      <c r="BX64" s="18" t="s">
        <v>750</v>
      </c>
      <c r="BY64" s="18">
        <v>45</v>
      </c>
      <c r="BZ64" s="18">
        <v>5.5</v>
      </c>
      <c r="CA64" s="18">
        <v>1.9E-2</v>
      </c>
      <c r="CB64" s="21">
        <v>9.2121212121212114E-3</v>
      </c>
      <c r="CC64" s="18">
        <v>92</v>
      </c>
      <c r="CE64" s="18">
        <v>2</v>
      </c>
      <c r="CF64" s="18" t="s">
        <v>656</v>
      </c>
      <c r="CG64" s="18" t="s">
        <v>750</v>
      </c>
      <c r="CH64" s="18">
        <v>45</v>
      </c>
      <c r="CI64" s="18">
        <v>10</v>
      </c>
      <c r="CJ64" s="18">
        <v>1.9E-2</v>
      </c>
      <c r="CK64" s="21">
        <v>1.0274074074074073E-2</v>
      </c>
      <c r="CL64" s="18">
        <v>103</v>
      </c>
      <c r="CN64" s="18">
        <v>2</v>
      </c>
      <c r="CO64" s="18" t="s">
        <v>656</v>
      </c>
      <c r="CP64" s="18" t="s">
        <v>750</v>
      </c>
      <c r="CQ64" s="18">
        <v>45</v>
      </c>
      <c r="CR64" s="18">
        <v>9.5</v>
      </c>
      <c r="CS64" s="18">
        <v>1.9E-2</v>
      </c>
      <c r="CT64" s="21">
        <v>2.1888888888888888E-2</v>
      </c>
      <c r="CU64" s="18">
        <v>219</v>
      </c>
      <c r="CW64" s="18">
        <v>2</v>
      </c>
      <c r="CX64" s="18" t="s">
        <v>663</v>
      </c>
      <c r="CY64" s="18" t="s">
        <v>750</v>
      </c>
      <c r="CZ64" s="18">
        <v>7.125</v>
      </c>
      <c r="DA64" s="18">
        <v>7</v>
      </c>
      <c r="DB64" s="18">
        <v>5.6000000000000001E-2</v>
      </c>
      <c r="DC64" s="21">
        <v>5.614035087719299E-2</v>
      </c>
      <c r="DD64" s="18">
        <v>561</v>
      </c>
      <c r="DF64" s="18">
        <v>4</v>
      </c>
      <c r="DG64" s="18" t="s">
        <v>16</v>
      </c>
      <c r="DH64" s="18" t="s">
        <v>136</v>
      </c>
      <c r="DI64" s="18">
        <v>12.299999999999999</v>
      </c>
      <c r="DJ64" s="18">
        <v>1.5</v>
      </c>
      <c r="DK64" s="18">
        <v>0.1011</v>
      </c>
      <c r="DL64" s="21">
        <v>0.16439024390243903</v>
      </c>
      <c r="DM64" s="18">
        <v>1644</v>
      </c>
      <c r="DO64" s="18">
        <v>2</v>
      </c>
      <c r="DP64" s="18" t="s">
        <v>663</v>
      </c>
      <c r="DQ64" s="18" t="s">
        <v>750</v>
      </c>
      <c r="DR64" s="18">
        <v>50</v>
      </c>
      <c r="DS64" s="18">
        <v>1</v>
      </c>
      <c r="DT64" s="18">
        <v>5.6000000000000001E-2</v>
      </c>
      <c r="DU64" s="21">
        <v>5.6000000000000001E-2</v>
      </c>
      <c r="DV64" s="18">
        <v>560</v>
      </c>
    </row>
    <row r="65" spans="2:136" x14ac:dyDescent="0.3">
      <c r="B65" s="18">
        <v>2</v>
      </c>
      <c r="C65" s="18" t="s">
        <v>664</v>
      </c>
      <c r="D65" s="18" t="s">
        <v>750</v>
      </c>
      <c r="E65" s="18">
        <v>45</v>
      </c>
      <c r="F65" s="18">
        <v>2</v>
      </c>
      <c r="G65" s="18">
        <v>1.9E-2</v>
      </c>
      <c r="H65" s="21">
        <v>2.427777777777778E-2</v>
      </c>
      <c r="I65" s="18">
        <v>243</v>
      </c>
      <c r="K65" s="18">
        <v>2</v>
      </c>
      <c r="L65" s="18" t="s">
        <v>664</v>
      </c>
      <c r="M65" s="18" t="s">
        <v>750</v>
      </c>
      <c r="N65" s="18">
        <v>45</v>
      </c>
      <c r="O65" s="18">
        <v>1</v>
      </c>
      <c r="P65" s="18">
        <v>1.9E-2</v>
      </c>
      <c r="Q65" s="21">
        <v>2.1111111111111112E-2</v>
      </c>
      <c r="R65" s="18">
        <v>211</v>
      </c>
      <c r="T65" s="18">
        <v>2</v>
      </c>
      <c r="U65" s="18" t="s">
        <v>664</v>
      </c>
      <c r="V65" s="18" t="s">
        <v>750</v>
      </c>
      <c r="W65" s="18">
        <v>45</v>
      </c>
      <c r="X65" s="18">
        <v>1</v>
      </c>
      <c r="Y65" s="18">
        <v>1.9E-2</v>
      </c>
      <c r="Z65" s="21">
        <v>2.1111111111111112E-2</v>
      </c>
      <c r="AA65" s="18">
        <v>211</v>
      </c>
      <c r="AC65" s="18">
        <v>2</v>
      </c>
      <c r="AD65" s="18" t="s">
        <v>664</v>
      </c>
      <c r="AE65" s="18" t="s">
        <v>750</v>
      </c>
      <c r="AF65" s="18">
        <v>45</v>
      </c>
      <c r="AG65" s="18">
        <v>1.5</v>
      </c>
      <c r="AH65" s="18">
        <v>1.7000000000000001E-2</v>
      </c>
      <c r="AI65" s="21">
        <v>1.6790123456790127E-2</v>
      </c>
      <c r="AJ65" s="18">
        <v>168</v>
      </c>
      <c r="AL65" s="18">
        <v>2</v>
      </c>
      <c r="AM65" s="18" t="s">
        <v>664</v>
      </c>
      <c r="AN65" s="18" t="s">
        <v>750</v>
      </c>
      <c r="AO65" s="18">
        <v>45</v>
      </c>
      <c r="AP65" s="18">
        <v>2</v>
      </c>
      <c r="AQ65" s="18">
        <v>1.7000000000000001E-2</v>
      </c>
      <c r="AR65" s="21">
        <v>1.8983333333333335E-2</v>
      </c>
      <c r="AS65" s="18">
        <v>190</v>
      </c>
      <c r="AU65" s="18">
        <v>2</v>
      </c>
      <c r="AV65" s="18" t="s">
        <v>658</v>
      </c>
      <c r="AW65" s="18" t="s">
        <v>750</v>
      </c>
      <c r="AX65" s="18">
        <v>45</v>
      </c>
      <c r="AY65" s="18">
        <v>1.5</v>
      </c>
      <c r="AZ65" s="18">
        <v>1.9E-2</v>
      </c>
      <c r="BA65" s="21">
        <v>2.7444444444444448E-2</v>
      </c>
      <c r="BB65" s="18">
        <v>274</v>
      </c>
      <c r="BD65" s="18">
        <v>2</v>
      </c>
      <c r="BE65" s="18" t="s">
        <v>658</v>
      </c>
      <c r="BF65" s="18" t="s">
        <v>750</v>
      </c>
      <c r="BG65" s="18">
        <v>45</v>
      </c>
      <c r="BH65" s="18">
        <v>4</v>
      </c>
      <c r="BI65" s="18">
        <v>1.9E-2</v>
      </c>
      <c r="BJ65" s="21">
        <v>2.0759259259259259E-2</v>
      </c>
      <c r="BK65" s="18">
        <v>208</v>
      </c>
      <c r="BM65" s="18">
        <v>2</v>
      </c>
      <c r="BN65" s="18" t="s">
        <v>658</v>
      </c>
      <c r="BO65" s="18" t="s">
        <v>750</v>
      </c>
      <c r="BP65" s="18">
        <v>45</v>
      </c>
      <c r="BQ65" s="18">
        <v>17</v>
      </c>
      <c r="BR65" s="18">
        <v>1.9E-2</v>
      </c>
      <c r="BS65" s="21">
        <v>7.6372549019607843E-3</v>
      </c>
      <c r="BT65" s="18">
        <v>76</v>
      </c>
      <c r="BV65" s="18">
        <v>2</v>
      </c>
      <c r="BW65" s="18" t="s">
        <v>658</v>
      </c>
      <c r="BX65" s="18" t="s">
        <v>750</v>
      </c>
      <c r="BY65" s="18">
        <v>45</v>
      </c>
      <c r="BZ65" s="18">
        <v>5.5</v>
      </c>
      <c r="CA65" s="18">
        <v>1.9E-2</v>
      </c>
      <c r="CB65" s="21">
        <v>9.2121212121212114E-3</v>
      </c>
      <c r="CC65" s="18">
        <v>92</v>
      </c>
      <c r="CE65" s="18">
        <v>2</v>
      </c>
      <c r="CF65" s="18" t="s">
        <v>658</v>
      </c>
      <c r="CG65" s="18" t="s">
        <v>750</v>
      </c>
      <c r="CH65" s="18">
        <v>45</v>
      </c>
      <c r="CI65" s="18">
        <v>10</v>
      </c>
      <c r="CJ65" s="18">
        <v>1.9E-2</v>
      </c>
      <c r="CK65" s="21">
        <v>1.0274074074074073E-2</v>
      </c>
      <c r="CL65" s="18">
        <v>103</v>
      </c>
      <c r="CN65" s="18">
        <v>2</v>
      </c>
      <c r="CO65" s="18" t="s">
        <v>658</v>
      </c>
      <c r="CP65" s="18" t="s">
        <v>750</v>
      </c>
      <c r="CQ65" s="18">
        <v>45</v>
      </c>
      <c r="CR65" s="18">
        <v>9.5</v>
      </c>
      <c r="CS65" s="18">
        <v>1.9E-2</v>
      </c>
      <c r="CT65" s="21">
        <v>2.1888888888888888E-2</v>
      </c>
      <c r="CU65" s="18">
        <v>219</v>
      </c>
      <c r="CW65" s="18">
        <v>2</v>
      </c>
      <c r="CX65" s="18" t="s">
        <v>665</v>
      </c>
      <c r="CY65" s="18" t="s">
        <v>750</v>
      </c>
      <c r="CZ65" s="18">
        <v>7.125</v>
      </c>
      <c r="DA65" s="18">
        <v>7</v>
      </c>
      <c r="DB65" s="18">
        <v>5.6000000000000001E-2</v>
      </c>
      <c r="DC65" s="21">
        <v>5.614035087719299E-2</v>
      </c>
      <c r="DD65" s="18">
        <v>561</v>
      </c>
      <c r="DF65" s="18">
        <v>4</v>
      </c>
      <c r="DG65" s="18" t="s">
        <v>26</v>
      </c>
      <c r="DH65" s="18" t="s">
        <v>136</v>
      </c>
      <c r="DI65" s="18">
        <v>12.299999999999999</v>
      </c>
      <c r="DJ65" s="18">
        <v>1.5</v>
      </c>
      <c r="DK65" s="18">
        <v>0.1011</v>
      </c>
      <c r="DL65" s="21">
        <v>0.16439024390243903</v>
      </c>
      <c r="DM65" s="18">
        <v>1644</v>
      </c>
      <c r="DO65" s="18">
        <v>2</v>
      </c>
      <c r="DP65" s="18" t="s">
        <v>665</v>
      </c>
      <c r="DQ65" s="18" t="s">
        <v>750</v>
      </c>
      <c r="DR65" s="18">
        <v>50</v>
      </c>
      <c r="DS65" s="18">
        <v>1</v>
      </c>
      <c r="DT65" s="18">
        <v>5.6000000000000001E-2</v>
      </c>
      <c r="DU65" s="21">
        <v>5.6000000000000001E-2</v>
      </c>
      <c r="DV65" s="18">
        <v>560</v>
      </c>
      <c r="DX65" s="18" t="s">
        <v>133</v>
      </c>
      <c r="DY65" s="18" t="s">
        <v>135</v>
      </c>
      <c r="DZ65" s="18" t="s">
        <v>0</v>
      </c>
      <c r="EA65" s="18" t="s">
        <v>1</v>
      </c>
      <c r="EB65" s="18" t="s">
        <v>36</v>
      </c>
      <c r="EC65" s="18" t="s">
        <v>2</v>
      </c>
      <c r="ED65" s="18" t="s">
        <v>3</v>
      </c>
      <c r="EE65" s="18" t="s">
        <v>4</v>
      </c>
      <c r="EF65" s="20">
        <v>10000</v>
      </c>
    </row>
    <row r="66" spans="2:136" x14ac:dyDescent="0.3">
      <c r="B66" s="18">
        <v>2</v>
      </c>
      <c r="C66" s="18" t="s">
        <v>649</v>
      </c>
      <c r="D66" s="18" t="s">
        <v>750</v>
      </c>
      <c r="E66" s="18">
        <v>45</v>
      </c>
      <c r="F66" s="18">
        <v>2</v>
      </c>
      <c r="G66" s="18">
        <v>1.9E-2</v>
      </c>
      <c r="H66" s="21">
        <v>2.427777777777778E-2</v>
      </c>
      <c r="I66" s="18">
        <v>243</v>
      </c>
      <c r="K66" s="18">
        <v>2</v>
      </c>
      <c r="L66" s="18" t="s">
        <v>649</v>
      </c>
      <c r="M66" s="18" t="s">
        <v>750</v>
      </c>
      <c r="N66" s="18">
        <v>45</v>
      </c>
      <c r="O66" s="18">
        <v>1</v>
      </c>
      <c r="P66" s="18">
        <v>1.9E-2</v>
      </c>
      <c r="Q66" s="21">
        <v>2.1111111111111112E-2</v>
      </c>
      <c r="R66" s="18">
        <v>211</v>
      </c>
      <c r="T66" s="18">
        <v>2</v>
      </c>
      <c r="U66" s="18" t="s">
        <v>649</v>
      </c>
      <c r="V66" s="18" t="s">
        <v>750</v>
      </c>
      <c r="W66" s="18">
        <v>45</v>
      </c>
      <c r="X66" s="18">
        <v>1</v>
      </c>
      <c r="Y66" s="18">
        <v>1.9E-2</v>
      </c>
      <c r="Z66" s="21">
        <v>2.1111111111111112E-2</v>
      </c>
      <c r="AA66" s="18">
        <v>211</v>
      </c>
      <c r="AC66" s="18">
        <v>2</v>
      </c>
      <c r="AD66" s="18" t="s">
        <v>649</v>
      </c>
      <c r="AE66" s="18" t="s">
        <v>750</v>
      </c>
      <c r="AF66" s="18">
        <v>45</v>
      </c>
      <c r="AG66" s="18">
        <v>1.5</v>
      </c>
      <c r="AH66" s="18">
        <v>1.7000000000000001E-2</v>
      </c>
      <c r="AI66" s="21">
        <v>1.6790123456790127E-2</v>
      </c>
      <c r="AJ66" s="18">
        <v>168</v>
      </c>
      <c r="AL66" s="18">
        <v>2</v>
      </c>
      <c r="AM66" s="18" t="s">
        <v>649</v>
      </c>
      <c r="AN66" s="18" t="s">
        <v>750</v>
      </c>
      <c r="AO66" s="18">
        <v>45</v>
      </c>
      <c r="AP66" s="18">
        <v>2</v>
      </c>
      <c r="AQ66" s="18">
        <v>1.7000000000000001E-2</v>
      </c>
      <c r="AR66" s="21">
        <v>1.8983333333333335E-2</v>
      </c>
      <c r="AS66" s="18">
        <v>190</v>
      </c>
      <c r="AU66" s="18">
        <v>2</v>
      </c>
      <c r="AV66" s="18" t="s">
        <v>660</v>
      </c>
      <c r="AW66" s="18" t="s">
        <v>750</v>
      </c>
      <c r="AX66" s="18">
        <v>45</v>
      </c>
      <c r="AY66" s="18">
        <v>1.5</v>
      </c>
      <c r="AZ66" s="18">
        <v>1.9E-2</v>
      </c>
      <c r="BA66" s="21">
        <v>2.7444444444444448E-2</v>
      </c>
      <c r="BB66" s="18">
        <v>274</v>
      </c>
      <c r="BD66" s="18">
        <v>2</v>
      </c>
      <c r="BE66" s="18" t="s">
        <v>660</v>
      </c>
      <c r="BF66" s="18" t="s">
        <v>750</v>
      </c>
      <c r="BG66" s="18">
        <v>45</v>
      </c>
      <c r="BH66" s="18">
        <v>4</v>
      </c>
      <c r="BI66" s="18">
        <v>1.9E-2</v>
      </c>
      <c r="BJ66" s="21">
        <v>2.0759259259259259E-2</v>
      </c>
      <c r="BK66" s="18">
        <v>208</v>
      </c>
      <c r="BM66" s="18">
        <v>2</v>
      </c>
      <c r="BN66" s="18" t="s">
        <v>660</v>
      </c>
      <c r="BO66" s="18" t="s">
        <v>750</v>
      </c>
      <c r="BP66" s="18">
        <v>45</v>
      </c>
      <c r="BQ66" s="18">
        <v>17</v>
      </c>
      <c r="BR66" s="18">
        <v>1.9E-2</v>
      </c>
      <c r="BS66" s="21">
        <v>7.6372549019607843E-3</v>
      </c>
      <c r="BT66" s="18">
        <v>76</v>
      </c>
      <c r="BV66" s="18">
        <v>2</v>
      </c>
      <c r="BW66" s="18" t="s">
        <v>660</v>
      </c>
      <c r="BX66" s="18" t="s">
        <v>750</v>
      </c>
      <c r="BY66" s="18">
        <v>45</v>
      </c>
      <c r="BZ66" s="18">
        <v>5.5</v>
      </c>
      <c r="CA66" s="18">
        <v>1.9E-2</v>
      </c>
      <c r="CB66" s="21">
        <v>9.2121212121212114E-3</v>
      </c>
      <c r="CC66" s="18">
        <v>92</v>
      </c>
      <c r="CE66" s="18">
        <v>2</v>
      </c>
      <c r="CF66" s="18" t="s">
        <v>660</v>
      </c>
      <c r="CG66" s="18" t="s">
        <v>750</v>
      </c>
      <c r="CH66" s="18">
        <v>45</v>
      </c>
      <c r="CI66" s="18">
        <v>10</v>
      </c>
      <c r="CJ66" s="18">
        <v>1.9E-2</v>
      </c>
      <c r="CK66" s="21">
        <v>1.0274074074074073E-2</v>
      </c>
      <c r="CL66" s="18">
        <v>103</v>
      </c>
      <c r="CN66" s="18">
        <v>2</v>
      </c>
      <c r="CO66" s="18" t="s">
        <v>660</v>
      </c>
      <c r="CP66" s="18" t="s">
        <v>750</v>
      </c>
      <c r="CQ66" s="18">
        <v>45</v>
      </c>
      <c r="CR66" s="18">
        <v>9.5</v>
      </c>
      <c r="CS66" s="18">
        <v>1.9E-2</v>
      </c>
      <c r="CT66" s="21">
        <v>2.1888888888888888E-2</v>
      </c>
      <c r="CU66" s="18">
        <v>219</v>
      </c>
      <c r="DF66" s="18">
        <v>4</v>
      </c>
      <c r="DG66" s="18" t="s">
        <v>7</v>
      </c>
      <c r="DH66" s="18" t="s">
        <v>136</v>
      </c>
      <c r="DI66" s="18">
        <v>22</v>
      </c>
      <c r="DJ66" s="18">
        <v>2</v>
      </c>
      <c r="DK66" s="18">
        <v>0.1012</v>
      </c>
      <c r="DL66" s="21">
        <v>6.9000000000000006E-2</v>
      </c>
      <c r="DM66" s="18">
        <v>690</v>
      </c>
      <c r="DX66" s="18">
        <v>8</v>
      </c>
      <c r="DY66" s="18" t="s">
        <v>12</v>
      </c>
      <c r="DZ66" s="18" t="s">
        <v>136</v>
      </c>
      <c r="EA66" s="18">
        <v>100</v>
      </c>
      <c r="EB66" s="18">
        <v>2</v>
      </c>
      <c r="EC66" s="18">
        <v>0.33329999999999999</v>
      </c>
      <c r="ED66" s="18">
        <v>0.33329999999999999</v>
      </c>
      <c r="EE66" s="18">
        <v>3333</v>
      </c>
    </row>
    <row r="67" spans="2:136" x14ac:dyDescent="0.3">
      <c r="B67" s="18">
        <v>2</v>
      </c>
      <c r="C67" s="18" t="s">
        <v>651</v>
      </c>
      <c r="D67" s="18" t="s">
        <v>750</v>
      </c>
      <c r="E67" s="18">
        <v>45</v>
      </c>
      <c r="F67" s="18">
        <v>2</v>
      </c>
      <c r="G67" s="18">
        <v>1.9E-2</v>
      </c>
      <c r="H67" s="21">
        <v>2.427777777777778E-2</v>
      </c>
      <c r="I67" s="18">
        <v>243</v>
      </c>
      <c r="K67" s="18">
        <v>2</v>
      </c>
      <c r="L67" s="18" t="s">
        <v>651</v>
      </c>
      <c r="M67" s="18" t="s">
        <v>750</v>
      </c>
      <c r="N67" s="18">
        <v>45</v>
      </c>
      <c r="O67" s="18">
        <v>1</v>
      </c>
      <c r="P67" s="18">
        <v>1.9E-2</v>
      </c>
      <c r="Q67" s="21">
        <v>2.1111111111111112E-2</v>
      </c>
      <c r="R67" s="18">
        <v>211</v>
      </c>
      <c r="T67" s="18">
        <v>2</v>
      </c>
      <c r="U67" s="18" t="s">
        <v>651</v>
      </c>
      <c r="V67" s="18" t="s">
        <v>750</v>
      </c>
      <c r="W67" s="18">
        <v>45</v>
      </c>
      <c r="X67" s="18">
        <v>1</v>
      </c>
      <c r="Y67" s="18">
        <v>1.9E-2</v>
      </c>
      <c r="Z67" s="21">
        <v>2.1111111111111112E-2</v>
      </c>
      <c r="AA67" s="18">
        <v>211</v>
      </c>
      <c r="AC67" s="18">
        <v>2</v>
      </c>
      <c r="AD67" s="18" t="s">
        <v>651</v>
      </c>
      <c r="AE67" s="18" t="s">
        <v>750</v>
      </c>
      <c r="AF67" s="18">
        <v>45</v>
      </c>
      <c r="AG67" s="18">
        <v>1.5</v>
      </c>
      <c r="AH67" s="18">
        <v>1.7000000000000001E-2</v>
      </c>
      <c r="AI67" s="21">
        <v>1.6790123456790127E-2</v>
      </c>
      <c r="AJ67" s="18">
        <v>168</v>
      </c>
      <c r="AL67" s="18">
        <v>2</v>
      </c>
      <c r="AM67" s="18" t="s">
        <v>651</v>
      </c>
      <c r="AN67" s="18" t="s">
        <v>750</v>
      </c>
      <c r="AO67" s="18">
        <v>45</v>
      </c>
      <c r="AP67" s="18">
        <v>2</v>
      </c>
      <c r="AQ67" s="18">
        <v>1.7000000000000001E-2</v>
      </c>
      <c r="AR67" s="21">
        <v>1.8983333333333335E-2</v>
      </c>
      <c r="AS67" s="18">
        <v>190</v>
      </c>
      <c r="AU67" s="18">
        <v>2</v>
      </c>
      <c r="AV67" s="18" t="s">
        <v>662</v>
      </c>
      <c r="AW67" s="18" t="s">
        <v>750</v>
      </c>
      <c r="AX67" s="18">
        <v>45</v>
      </c>
      <c r="AY67" s="18">
        <v>1.5</v>
      </c>
      <c r="AZ67" s="18">
        <v>1.9E-2</v>
      </c>
      <c r="BA67" s="21">
        <v>2.7444444444444448E-2</v>
      </c>
      <c r="BB67" s="18">
        <v>274</v>
      </c>
      <c r="BD67" s="18">
        <v>2</v>
      </c>
      <c r="BE67" s="18" t="s">
        <v>662</v>
      </c>
      <c r="BF67" s="18" t="s">
        <v>750</v>
      </c>
      <c r="BG67" s="18">
        <v>45</v>
      </c>
      <c r="BH67" s="18">
        <v>4</v>
      </c>
      <c r="BI67" s="18">
        <v>1.9E-2</v>
      </c>
      <c r="BJ67" s="21">
        <v>2.0759259259259259E-2</v>
      </c>
      <c r="BK67" s="18">
        <v>208</v>
      </c>
      <c r="BM67" s="18">
        <v>2</v>
      </c>
      <c r="BN67" s="18" t="s">
        <v>662</v>
      </c>
      <c r="BO67" s="18" t="s">
        <v>750</v>
      </c>
      <c r="BP67" s="18">
        <v>45</v>
      </c>
      <c r="BQ67" s="18">
        <v>17</v>
      </c>
      <c r="BR67" s="18">
        <v>1.9E-2</v>
      </c>
      <c r="BS67" s="21">
        <v>7.6372549019607843E-3</v>
      </c>
      <c r="BT67" s="18">
        <v>76</v>
      </c>
      <c r="BV67" s="18">
        <v>2</v>
      </c>
      <c r="BW67" s="18" t="s">
        <v>662</v>
      </c>
      <c r="BX67" s="18" t="s">
        <v>750</v>
      </c>
      <c r="BY67" s="18">
        <v>45</v>
      </c>
      <c r="BZ67" s="18">
        <v>5.5</v>
      </c>
      <c r="CA67" s="18">
        <v>1.9E-2</v>
      </c>
      <c r="CB67" s="21">
        <v>9.2121212121212114E-3</v>
      </c>
      <c r="CC67" s="18">
        <v>92</v>
      </c>
      <c r="CE67" s="18">
        <v>2</v>
      </c>
      <c r="CF67" s="18" t="s">
        <v>662</v>
      </c>
      <c r="CG67" s="18" t="s">
        <v>750</v>
      </c>
      <c r="CH67" s="18">
        <v>45</v>
      </c>
      <c r="CI67" s="18">
        <v>10</v>
      </c>
      <c r="CJ67" s="18">
        <v>1.9E-2</v>
      </c>
      <c r="CK67" s="21">
        <v>1.0274074074074073E-2</v>
      </c>
      <c r="CL67" s="18">
        <v>103</v>
      </c>
      <c r="CN67" s="18">
        <v>2</v>
      </c>
      <c r="CO67" s="18" t="s">
        <v>662</v>
      </c>
      <c r="CP67" s="18" t="s">
        <v>750</v>
      </c>
      <c r="CQ67" s="18">
        <v>45</v>
      </c>
      <c r="CR67" s="18">
        <v>9.5</v>
      </c>
      <c r="CS67" s="18">
        <v>1.9E-2</v>
      </c>
      <c r="CT67" s="21">
        <v>2.1888888888888888E-2</v>
      </c>
      <c r="CU67" s="18">
        <v>219</v>
      </c>
      <c r="DF67" s="18">
        <v>4</v>
      </c>
      <c r="DG67" s="18" t="s">
        <v>17</v>
      </c>
      <c r="DH67" s="18" t="s">
        <v>136</v>
      </c>
      <c r="DI67" s="18">
        <v>22</v>
      </c>
      <c r="DJ67" s="18">
        <v>2</v>
      </c>
      <c r="DK67" s="18">
        <v>0.1011</v>
      </c>
      <c r="DL67" s="21">
        <v>6.8931818181818177E-2</v>
      </c>
      <c r="DM67" s="18">
        <v>689</v>
      </c>
      <c r="DX67" s="18">
        <v>8</v>
      </c>
      <c r="DY67" s="18" t="s">
        <v>23</v>
      </c>
      <c r="DZ67" s="18" t="s">
        <v>136</v>
      </c>
      <c r="EA67" s="18">
        <v>100</v>
      </c>
      <c r="EB67" s="18">
        <v>2</v>
      </c>
      <c r="EC67" s="18">
        <v>0.33329999999999999</v>
      </c>
      <c r="ED67" s="18">
        <v>0.33329999999999999</v>
      </c>
      <c r="EE67" s="18">
        <v>3333</v>
      </c>
    </row>
    <row r="68" spans="2:136" x14ac:dyDescent="0.3">
      <c r="B68" s="18">
        <v>2</v>
      </c>
      <c r="C68" s="18" t="s">
        <v>653</v>
      </c>
      <c r="D68" s="18" t="s">
        <v>750</v>
      </c>
      <c r="E68" s="18">
        <v>45</v>
      </c>
      <c r="F68" s="18">
        <v>2</v>
      </c>
      <c r="G68" s="18">
        <v>1.9E-2</v>
      </c>
      <c r="H68" s="21">
        <v>2.427777777777778E-2</v>
      </c>
      <c r="I68" s="18">
        <v>243</v>
      </c>
      <c r="K68" s="18">
        <v>2</v>
      </c>
      <c r="L68" s="18" t="s">
        <v>653</v>
      </c>
      <c r="M68" s="18" t="s">
        <v>750</v>
      </c>
      <c r="N68" s="18">
        <v>45</v>
      </c>
      <c r="O68" s="18">
        <v>1</v>
      </c>
      <c r="P68" s="18">
        <v>1.9E-2</v>
      </c>
      <c r="Q68" s="21">
        <v>2.1111111111111112E-2</v>
      </c>
      <c r="R68" s="18">
        <v>211</v>
      </c>
      <c r="T68" s="18">
        <v>2</v>
      </c>
      <c r="U68" s="18" t="s">
        <v>653</v>
      </c>
      <c r="V68" s="18" t="s">
        <v>750</v>
      </c>
      <c r="W68" s="18">
        <v>45</v>
      </c>
      <c r="X68" s="18">
        <v>1</v>
      </c>
      <c r="Y68" s="18">
        <v>1.9E-2</v>
      </c>
      <c r="Z68" s="21">
        <v>2.1111111111111112E-2</v>
      </c>
      <c r="AA68" s="18">
        <v>211</v>
      </c>
      <c r="AC68" s="18">
        <v>2</v>
      </c>
      <c r="AD68" s="18" t="s">
        <v>653</v>
      </c>
      <c r="AE68" s="18" t="s">
        <v>750</v>
      </c>
      <c r="AF68" s="18">
        <v>45</v>
      </c>
      <c r="AG68" s="18">
        <v>1.5</v>
      </c>
      <c r="AH68" s="18">
        <v>1.7000000000000001E-2</v>
      </c>
      <c r="AI68" s="21">
        <v>1.6790123456790127E-2</v>
      </c>
      <c r="AJ68" s="18">
        <v>168</v>
      </c>
      <c r="AL68" s="18">
        <v>2</v>
      </c>
      <c r="AM68" s="18" t="s">
        <v>653</v>
      </c>
      <c r="AN68" s="18" t="s">
        <v>750</v>
      </c>
      <c r="AO68" s="18">
        <v>45</v>
      </c>
      <c r="AP68" s="18">
        <v>2</v>
      </c>
      <c r="AQ68" s="18">
        <v>1.7000000000000001E-2</v>
      </c>
      <c r="AR68" s="21">
        <v>1.8983333333333335E-2</v>
      </c>
      <c r="AS68" s="18">
        <v>190</v>
      </c>
      <c r="AU68" s="18">
        <v>2</v>
      </c>
      <c r="AV68" s="18" t="s">
        <v>664</v>
      </c>
      <c r="AW68" s="18" t="s">
        <v>750</v>
      </c>
      <c r="AX68" s="18">
        <v>45</v>
      </c>
      <c r="AY68" s="18">
        <v>1.5</v>
      </c>
      <c r="AZ68" s="18">
        <v>1.9E-2</v>
      </c>
      <c r="BA68" s="21">
        <v>2.7444444444444448E-2</v>
      </c>
      <c r="BB68" s="18">
        <v>274</v>
      </c>
      <c r="BD68" s="18">
        <v>2</v>
      </c>
      <c r="BE68" s="18" t="s">
        <v>664</v>
      </c>
      <c r="BF68" s="18" t="s">
        <v>750</v>
      </c>
      <c r="BG68" s="18">
        <v>45</v>
      </c>
      <c r="BH68" s="18">
        <v>4</v>
      </c>
      <c r="BI68" s="18">
        <v>1.9E-2</v>
      </c>
      <c r="BJ68" s="21">
        <v>2.0759259259259259E-2</v>
      </c>
      <c r="BK68" s="18">
        <v>208</v>
      </c>
      <c r="BM68" s="18">
        <v>2</v>
      </c>
      <c r="BN68" s="18" t="s">
        <v>664</v>
      </c>
      <c r="BO68" s="18" t="s">
        <v>750</v>
      </c>
      <c r="BP68" s="18">
        <v>45</v>
      </c>
      <c r="BQ68" s="18">
        <v>17</v>
      </c>
      <c r="BR68" s="18">
        <v>1.9E-2</v>
      </c>
      <c r="BS68" s="21">
        <v>7.6372549019607843E-3</v>
      </c>
      <c r="BT68" s="18">
        <v>76</v>
      </c>
      <c r="BV68" s="18">
        <v>2</v>
      </c>
      <c r="BW68" s="18" t="s">
        <v>664</v>
      </c>
      <c r="BX68" s="18" t="s">
        <v>750</v>
      </c>
      <c r="BY68" s="18">
        <v>45</v>
      </c>
      <c r="BZ68" s="18">
        <v>5.5</v>
      </c>
      <c r="CA68" s="18">
        <v>1.9E-2</v>
      </c>
      <c r="CB68" s="21">
        <v>9.2121212121212114E-3</v>
      </c>
      <c r="CC68" s="18">
        <v>92</v>
      </c>
      <c r="CE68" s="18">
        <v>2</v>
      </c>
      <c r="CF68" s="18" t="s">
        <v>664</v>
      </c>
      <c r="CG68" s="18" t="s">
        <v>750</v>
      </c>
      <c r="CH68" s="18">
        <v>45</v>
      </c>
      <c r="CI68" s="18">
        <v>10</v>
      </c>
      <c r="CJ68" s="18">
        <v>1.9E-2</v>
      </c>
      <c r="CK68" s="21">
        <v>1.0274074074074073E-2</v>
      </c>
      <c r="CL68" s="18">
        <v>103</v>
      </c>
      <c r="CN68" s="18">
        <v>2</v>
      </c>
      <c r="CO68" s="18" t="s">
        <v>664</v>
      </c>
      <c r="CP68" s="18" t="s">
        <v>750</v>
      </c>
      <c r="CQ68" s="18">
        <v>45</v>
      </c>
      <c r="CR68" s="18">
        <v>9.5</v>
      </c>
      <c r="CS68" s="18">
        <v>1.9E-2</v>
      </c>
      <c r="CT68" s="21">
        <v>2.1888888888888888E-2</v>
      </c>
      <c r="CU68" s="18">
        <v>219</v>
      </c>
      <c r="CW68" s="18" t="s">
        <v>133</v>
      </c>
      <c r="CX68" s="18" t="s">
        <v>135</v>
      </c>
      <c r="CY68" s="18" t="s">
        <v>0</v>
      </c>
      <c r="CZ68" s="18" t="s">
        <v>1</v>
      </c>
      <c r="DA68" s="18" t="s">
        <v>36</v>
      </c>
      <c r="DB68" s="18" t="s">
        <v>2</v>
      </c>
      <c r="DC68" s="18" t="s">
        <v>3</v>
      </c>
      <c r="DD68" s="18" t="s">
        <v>4</v>
      </c>
      <c r="DE68" s="20">
        <v>9968</v>
      </c>
      <c r="DF68" s="18">
        <v>4</v>
      </c>
      <c r="DG68" s="18" t="s">
        <v>27</v>
      </c>
      <c r="DH68" s="18" t="s">
        <v>136</v>
      </c>
      <c r="DI68" s="18">
        <v>22</v>
      </c>
      <c r="DJ68" s="18">
        <v>2</v>
      </c>
      <c r="DK68" s="18">
        <v>0.1011</v>
      </c>
      <c r="DL68" s="21">
        <v>6.8931818181818177E-2</v>
      </c>
      <c r="DM68" s="18">
        <v>689</v>
      </c>
      <c r="DO68" s="18" t="s">
        <v>133</v>
      </c>
      <c r="DP68" s="18" t="s">
        <v>135</v>
      </c>
      <c r="DQ68" s="18" t="s">
        <v>0</v>
      </c>
      <c r="DR68" s="18" t="s">
        <v>1</v>
      </c>
      <c r="DS68" s="18" t="s">
        <v>36</v>
      </c>
      <c r="DT68" s="18" t="s">
        <v>2</v>
      </c>
      <c r="DU68" s="18" t="s">
        <v>3</v>
      </c>
      <c r="DV68" s="18" t="s">
        <v>4</v>
      </c>
      <c r="DW68" s="20">
        <v>10000</v>
      </c>
      <c r="DX68" s="18">
        <v>8</v>
      </c>
      <c r="DY68" s="18" t="s">
        <v>33</v>
      </c>
      <c r="DZ68" s="18" t="s">
        <v>136</v>
      </c>
      <c r="EA68" s="18">
        <v>100</v>
      </c>
      <c r="EB68" s="18">
        <v>2</v>
      </c>
      <c r="EC68" s="18">
        <v>0.33339999999999997</v>
      </c>
      <c r="ED68" s="18">
        <v>0.33339999999999997</v>
      </c>
      <c r="EE68" s="18">
        <v>3334</v>
      </c>
    </row>
    <row r="69" spans="2:136" x14ac:dyDescent="0.3">
      <c r="B69" s="18">
        <v>2</v>
      </c>
      <c r="C69" s="18" t="s">
        <v>655</v>
      </c>
      <c r="D69" s="18" t="s">
        <v>750</v>
      </c>
      <c r="E69" s="18">
        <v>45</v>
      </c>
      <c r="F69" s="18">
        <v>2</v>
      </c>
      <c r="G69" s="18">
        <v>1.9E-2</v>
      </c>
      <c r="H69" s="21">
        <v>2.427777777777778E-2</v>
      </c>
      <c r="I69" s="18">
        <v>243</v>
      </c>
      <c r="K69" s="18">
        <v>2</v>
      </c>
      <c r="L69" s="18" t="s">
        <v>655</v>
      </c>
      <c r="M69" s="18" t="s">
        <v>750</v>
      </c>
      <c r="N69" s="18">
        <v>45</v>
      </c>
      <c r="O69" s="18">
        <v>1</v>
      </c>
      <c r="P69" s="18">
        <v>1.9E-2</v>
      </c>
      <c r="Q69" s="21">
        <v>2.1111111111111112E-2</v>
      </c>
      <c r="R69" s="18">
        <v>211</v>
      </c>
      <c r="T69" s="18">
        <v>2</v>
      </c>
      <c r="U69" s="18" t="s">
        <v>655</v>
      </c>
      <c r="V69" s="18" t="s">
        <v>750</v>
      </c>
      <c r="W69" s="18">
        <v>45</v>
      </c>
      <c r="X69" s="18">
        <v>1</v>
      </c>
      <c r="Y69" s="18">
        <v>1.9E-2</v>
      </c>
      <c r="Z69" s="21">
        <v>2.1111111111111112E-2</v>
      </c>
      <c r="AA69" s="18">
        <v>211</v>
      </c>
      <c r="AC69" s="18">
        <v>2</v>
      </c>
      <c r="AD69" s="18" t="s">
        <v>655</v>
      </c>
      <c r="AE69" s="18" t="s">
        <v>750</v>
      </c>
      <c r="AF69" s="18">
        <v>45</v>
      </c>
      <c r="AG69" s="18">
        <v>1.5</v>
      </c>
      <c r="AH69" s="18">
        <v>1.7000000000000001E-2</v>
      </c>
      <c r="AI69" s="21">
        <v>1.6790123456790127E-2</v>
      </c>
      <c r="AJ69" s="18">
        <v>168</v>
      </c>
      <c r="AL69" s="18">
        <v>2</v>
      </c>
      <c r="AM69" s="18" t="s">
        <v>655</v>
      </c>
      <c r="AN69" s="18" t="s">
        <v>750</v>
      </c>
      <c r="AO69" s="18">
        <v>45</v>
      </c>
      <c r="AP69" s="18">
        <v>2</v>
      </c>
      <c r="AQ69" s="18">
        <v>1.7000000000000001E-2</v>
      </c>
      <c r="AR69" s="21">
        <v>1.8983333333333335E-2</v>
      </c>
      <c r="AS69" s="18">
        <v>190</v>
      </c>
      <c r="AU69" s="18">
        <v>2</v>
      </c>
      <c r="AV69" s="18" t="s">
        <v>649</v>
      </c>
      <c r="AW69" s="18" t="s">
        <v>750</v>
      </c>
      <c r="AX69" s="18">
        <v>45</v>
      </c>
      <c r="AY69" s="18">
        <v>1.5</v>
      </c>
      <c r="AZ69" s="18">
        <v>1.9E-2</v>
      </c>
      <c r="BA69" s="21">
        <v>2.7444444444444448E-2</v>
      </c>
      <c r="BB69" s="18">
        <v>274</v>
      </c>
      <c r="BD69" s="18">
        <v>2</v>
      </c>
      <c r="BE69" s="18" t="s">
        <v>649</v>
      </c>
      <c r="BF69" s="18" t="s">
        <v>750</v>
      </c>
      <c r="BG69" s="18">
        <v>45</v>
      </c>
      <c r="BH69" s="18">
        <v>4</v>
      </c>
      <c r="BI69" s="18">
        <v>1.9E-2</v>
      </c>
      <c r="BJ69" s="21">
        <v>2.0759259259259259E-2</v>
      </c>
      <c r="BK69" s="18">
        <v>208</v>
      </c>
      <c r="BM69" s="18">
        <v>2</v>
      </c>
      <c r="BN69" s="18" t="s">
        <v>649</v>
      </c>
      <c r="BO69" s="18" t="s">
        <v>750</v>
      </c>
      <c r="BP69" s="18">
        <v>45</v>
      </c>
      <c r="BQ69" s="18">
        <v>17</v>
      </c>
      <c r="BR69" s="18">
        <v>1.9E-2</v>
      </c>
      <c r="BS69" s="21">
        <v>7.6372549019607843E-3</v>
      </c>
      <c r="BT69" s="18">
        <v>76</v>
      </c>
      <c r="BV69" s="18">
        <v>2</v>
      </c>
      <c r="BW69" s="18" t="s">
        <v>649</v>
      </c>
      <c r="BX69" s="18" t="s">
        <v>750</v>
      </c>
      <c r="BY69" s="18">
        <v>45</v>
      </c>
      <c r="BZ69" s="18">
        <v>5.5</v>
      </c>
      <c r="CA69" s="18">
        <v>1.9E-2</v>
      </c>
      <c r="CB69" s="21">
        <v>9.2121212121212114E-3</v>
      </c>
      <c r="CC69" s="18">
        <v>92</v>
      </c>
      <c r="CE69" s="18">
        <v>2</v>
      </c>
      <c r="CF69" s="18" t="s">
        <v>649</v>
      </c>
      <c r="CG69" s="18" t="s">
        <v>750</v>
      </c>
      <c r="CH69" s="18">
        <v>45</v>
      </c>
      <c r="CI69" s="18">
        <v>10</v>
      </c>
      <c r="CJ69" s="18">
        <v>1.9E-2</v>
      </c>
      <c r="CK69" s="21">
        <v>1.0274074074074073E-2</v>
      </c>
      <c r="CL69" s="18">
        <v>103</v>
      </c>
      <c r="CN69" s="18">
        <v>2</v>
      </c>
      <c r="CO69" s="18" t="s">
        <v>649</v>
      </c>
      <c r="CP69" s="18" t="s">
        <v>750</v>
      </c>
      <c r="CQ69" s="18">
        <v>45</v>
      </c>
      <c r="CR69" s="18">
        <v>9.5</v>
      </c>
      <c r="CS69" s="18">
        <v>1.9E-2</v>
      </c>
      <c r="CT69" s="21">
        <v>2.1888888888888888E-2</v>
      </c>
      <c r="CU69" s="18">
        <v>219</v>
      </c>
      <c r="CW69" s="18">
        <v>3</v>
      </c>
      <c r="CX69" s="18" t="s">
        <v>738</v>
      </c>
      <c r="CY69" s="18" t="s">
        <v>750</v>
      </c>
      <c r="CZ69" s="18">
        <v>6.75</v>
      </c>
      <c r="DA69" s="18">
        <v>5.5</v>
      </c>
      <c r="DB69" s="18">
        <v>3.7999999999999999E-2</v>
      </c>
      <c r="DC69" s="21">
        <v>5.117845117845117E-2</v>
      </c>
      <c r="DD69" s="18">
        <v>512</v>
      </c>
      <c r="DF69" s="18">
        <v>4</v>
      </c>
      <c r="DG69" s="18" t="s">
        <v>8</v>
      </c>
      <c r="DH69" s="18" t="s">
        <v>136</v>
      </c>
      <c r="DI69" s="18">
        <v>43.199999999999996</v>
      </c>
      <c r="DJ69" s="18">
        <v>1</v>
      </c>
      <c r="DK69" s="18">
        <v>0.13109999999999999</v>
      </c>
      <c r="DL69" s="21">
        <v>9.1041666666666674E-2</v>
      </c>
      <c r="DM69" s="18">
        <v>910</v>
      </c>
      <c r="DO69" s="18">
        <v>3</v>
      </c>
      <c r="DP69" s="18" t="s">
        <v>666</v>
      </c>
      <c r="DQ69" s="18" t="s">
        <v>750</v>
      </c>
      <c r="DR69" s="18">
        <v>140.00000000000003</v>
      </c>
      <c r="DS69" s="18">
        <v>1</v>
      </c>
      <c r="DT69" s="18">
        <v>0.111</v>
      </c>
      <c r="DU69" s="21">
        <v>0.111</v>
      </c>
      <c r="DV69" s="18">
        <v>1110</v>
      </c>
    </row>
    <row r="70" spans="2:136" x14ac:dyDescent="0.3">
      <c r="B70" s="18">
        <v>2</v>
      </c>
      <c r="C70" s="18" t="s">
        <v>657</v>
      </c>
      <c r="D70" s="18" t="s">
        <v>750</v>
      </c>
      <c r="E70" s="18">
        <v>45</v>
      </c>
      <c r="F70" s="18">
        <v>2</v>
      </c>
      <c r="G70" s="18">
        <v>1.9E-2</v>
      </c>
      <c r="H70" s="21">
        <v>2.427777777777778E-2</v>
      </c>
      <c r="I70" s="18">
        <v>243</v>
      </c>
      <c r="K70" s="18">
        <v>2</v>
      </c>
      <c r="L70" s="18" t="s">
        <v>657</v>
      </c>
      <c r="M70" s="18" t="s">
        <v>750</v>
      </c>
      <c r="N70" s="18">
        <v>45</v>
      </c>
      <c r="O70" s="18">
        <v>1</v>
      </c>
      <c r="P70" s="18">
        <v>1.9E-2</v>
      </c>
      <c r="Q70" s="21">
        <v>2.1111111111111112E-2</v>
      </c>
      <c r="R70" s="18">
        <v>211</v>
      </c>
      <c r="T70" s="18">
        <v>2</v>
      </c>
      <c r="U70" s="18" t="s">
        <v>657</v>
      </c>
      <c r="V70" s="18" t="s">
        <v>750</v>
      </c>
      <c r="W70" s="18">
        <v>45</v>
      </c>
      <c r="X70" s="18">
        <v>1</v>
      </c>
      <c r="Y70" s="18">
        <v>1.9E-2</v>
      </c>
      <c r="Z70" s="21">
        <v>2.1111111111111112E-2</v>
      </c>
      <c r="AA70" s="18">
        <v>211</v>
      </c>
      <c r="AC70" s="18">
        <v>2</v>
      </c>
      <c r="AD70" s="18" t="s">
        <v>657</v>
      </c>
      <c r="AE70" s="18" t="s">
        <v>750</v>
      </c>
      <c r="AF70" s="18">
        <v>45</v>
      </c>
      <c r="AG70" s="18">
        <v>1.5</v>
      </c>
      <c r="AH70" s="18">
        <v>1.7000000000000001E-2</v>
      </c>
      <c r="AI70" s="21">
        <v>1.6790123456790127E-2</v>
      </c>
      <c r="AJ70" s="18">
        <v>168</v>
      </c>
      <c r="AL70" s="18">
        <v>2</v>
      </c>
      <c r="AM70" s="18" t="s">
        <v>657</v>
      </c>
      <c r="AN70" s="18" t="s">
        <v>750</v>
      </c>
      <c r="AO70" s="18">
        <v>45</v>
      </c>
      <c r="AP70" s="18">
        <v>2</v>
      </c>
      <c r="AQ70" s="18">
        <v>1.7000000000000001E-2</v>
      </c>
      <c r="AR70" s="21">
        <v>1.8983333333333335E-2</v>
      </c>
      <c r="AS70" s="18">
        <v>190</v>
      </c>
      <c r="AU70" s="18">
        <v>2</v>
      </c>
      <c r="AV70" s="18" t="s">
        <v>651</v>
      </c>
      <c r="AW70" s="18" t="s">
        <v>750</v>
      </c>
      <c r="AX70" s="18">
        <v>45</v>
      </c>
      <c r="AY70" s="18">
        <v>1.5</v>
      </c>
      <c r="AZ70" s="18">
        <v>1.7999999999999999E-2</v>
      </c>
      <c r="BA70" s="21">
        <v>2.5999999999999999E-2</v>
      </c>
      <c r="BB70" s="18">
        <v>260</v>
      </c>
      <c r="BD70" s="18">
        <v>2</v>
      </c>
      <c r="BE70" s="18" t="s">
        <v>651</v>
      </c>
      <c r="BF70" s="18" t="s">
        <v>750</v>
      </c>
      <c r="BG70" s="18">
        <v>45</v>
      </c>
      <c r="BH70" s="18">
        <v>4</v>
      </c>
      <c r="BI70" s="18">
        <v>1.7999999999999999E-2</v>
      </c>
      <c r="BJ70" s="21">
        <v>1.9666666666666666E-2</v>
      </c>
      <c r="BK70" s="18">
        <v>197</v>
      </c>
      <c r="BM70" s="18">
        <v>2</v>
      </c>
      <c r="BN70" s="18" t="s">
        <v>651</v>
      </c>
      <c r="BO70" s="18" t="s">
        <v>750</v>
      </c>
      <c r="BP70" s="18">
        <v>45</v>
      </c>
      <c r="BQ70" s="18">
        <v>17</v>
      </c>
      <c r="BR70" s="18">
        <v>1.7999999999999999E-2</v>
      </c>
      <c r="BS70" s="21">
        <v>7.2352941176470576E-3</v>
      </c>
      <c r="BT70" s="18">
        <v>72</v>
      </c>
      <c r="BV70" s="18">
        <v>2</v>
      </c>
      <c r="BW70" s="18" t="s">
        <v>651</v>
      </c>
      <c r="BX70" s="18" t="s">
        <v>750</v>
      </c>
      <c r="BY70" s="18">
        <v>45</v>
      </c>
      <c r="BZ70" s="18">
        <v>5.5</v>
      </c>
      <c r="CA70" s="18">
        <v>1.7999999999999999E-2</v>
      </c>
      <c r="CB70" s="21">
        <v>8.7272727272727259E-3</v>
      </c>
      <c r="CC70" s="18">
        <v>87</v>
      </c>
      <c r="CE70" s="18">
        <v>2</v>
      </c>
      <c r="CF70" s="18" t="s">
        <v>651</v>
      </c>
      <c r="CG70" s="18" t="s">
        <v>750</v>
      </c>
      <c r="CH70" s="18">
        <v>45</v>
      </c>
      <c r="CI70" s="18">
        <v>10</v>
      </c>
      <c r="CJ70" s="18">
        <v>1.7999999999999999E-2</v>
      </c>
      <c r="CK70" s="21">
        <v>9.7333333333333334E-3</v>
      </c>
      <c r="CL70" s="18">
        <v>97</v>
      </c>
      <c r="CN70" s="18">
        <v>2</v>
      </c>
      <c r="CO70" s="18" t="s">
        <v>651</v>
      </c>
      <c r="CP70" s="18" t="s">
        <v>750</v>
      </c>
      <c r="CQ70" s="18">
        <v>45</v>
      </c>
      <c r="CR70" s="18">
        <v>9.5</v>
      </c>
      <c r="CS70" s="18">
        <v>1.7999999999999999E-2</v>
      </c>
      <c r="CT70" s="21">
        <v>2.0736842105263158E-2</v>
      </c>
      <c r="CU70" s="18">
        <v>207</v>
      </c>
      <c r="CW70" s="18">
        <v>3</v>
      </c>
      <c r="CX70" s="18" t="s">
        <v>650</v>
      </c>
      <c r="CY70" s="18" t="s">
        <v>750</v>
      </c>
      <c r="CZ70" s="18">
        <v>6.75</v>
      </c>
      <c r="DA70" s="18">
        <v>5.5</v>
      </c>
      <c r="DB70" s="18">
        <v>3.6999999999999998E-2</v>
      </c>
      <c r="DC70" s="21">
        <v>4.9831649831649831E-2</v>
      </c>
      <c r="DD70" s="18">
        <v>498</v>
      </c>
      <c r="DF70" s="18">
        <v>4</v>
      </c>
      <c r="DG70" s="18" t="s">
        <v>19</v>
      </c>
      <c r="DH70" s="18" t="s">
        <v>136</v>
      </c>
      <c r="DI70" s="18">
        <v>43.199999999999996</v>
      </c>
      <c r="DJ70" s="18">
        <v>1</v>
      </c>
      <c r="DK70" s="18">
        <v>0.13109999999999999</v>
      </c>
      <c r="DL70" s="21">
        <v>9.1041666666666674E-2</v>
      </c>
      <c r="DM70" s="18">
        <v>910</v>
      </c>
      <c r="DO70" s="18">
        <v>3</v>
      </c>
      <c r="DP70" s="18" t="s">
        <v>668</v>
      </c>
      <c r="DQ70" s="18" t="s">
        <v>750</v>
      </c>
      <c r="DR70" s="18">
        <v>140.00000000000003</v>
      </c>
      <c r="DS70" s="18">
        <v>1</v>
      </c>
      <c r="DT70" s="18">
        <v>0.111</v>
      </c>
      <c r="DU70" s="21">
        <v>0.111</v>
      </c>
      <c r="DV70" s="18">
        <v>1110</v>
      </c>
    </row>
    <row r="71" spans="2:136" x14ac:dyDescent="0.3">
      <c r="B71" s="18">
        <v>2</v>
      </c>
      <c r="C71" s="18" t="s">
        <v>659</v>
      </c>
      <c r="D71" s="18" t="s">
        <v>750</v>
      </c>
      <c r="E71" s="18">
        <v>45</v>
      </c>
      <c r="F71" s="18">
        <v>2</v>
      </c>
      <c r="G71" s="18">
        <v>1.9E-2</v>
      </c>
      <c r="H71" s="21">
        <v>2.427777777777778E-2</v>
      </c>
      <c r="I71" s="18">
        <v>243</v>
      </c>
      <c r="K71" s="18">
        <v>2</v>
      </c>
      <c r="L71" s="18" t="s">
        <v>659</v>
      </c>
      <c r="M71" s="18" t="s">
        <v>750</v>
      </c>
      <c r="N71" s="18">
        <v>45</v>
      </c>
      <c r="O71" s="18">
        <v>1</v>
      </c>
      <c r="P71" s="18">
        <v>1.9E-2</v>
      </c>
      <c r="Q71" s="21">
        <v>2.1111111111111112E-2</v>
      </c>
      <c r="R71" s="18">
        <v>211</v>
      </c>
      <c r="T71" s="18">
        <v>2</v>
      </c>
      <c r="U71" s="18" t="s">
        <v>659</v>
      </c>
      <c r="V71" s="18" t="s">
        <v>750</v>
      </c>
      <c r="W71" s="18">
        <v>45</v>
      </c>
      <c r="X71" s="18">
        <v>1</v>
      </c>
      <c r="Y71" s="18">
        <v>1.9E-2</v>
      </c>
      <c r="Z71" s="21">
        <v>2.1111111111111112E-2</v>
      </c>
      <c r="AA71" s="18">
        <v>211</v>
      </c>
      <c r="AC71" s="18">
        <v>2</v>
      </c>
      <c r="AD71" s="18" t="s">
        <v>659</v>
      </c>
      <c r="AE71" s="18" t="s">
        <v>750</v>
      </c>
      <c r="AF71" s="18">
        <v>45</v>
      </c>
      <c r="AG71" s="18">
        <v>1.5</v>
      </c>
      <c r="AH71" s="18">
        <v>1.7000000000000001E-2</v>
      </c>
      <c r="AI71" s="21">
        <v>1.6790123456790127E-2</v>
      </c>
      <c r="AJ71" s="18">
        <v>168</v>
      </c>
      <c r="AL71" s="18">
        <v>2</v>
      </c>
      <c r="AM71" s="18" t="s">
        <v>659</v>
      </c>
      <c r="AN71" s="18" t="s">
        <v>750</v>
      </c>
      <c r="AO71" s="18">
        <v>45</v>
      </c>
      <c r="AP71" s="18">
        <v>2</v>
      </c>
      <c r="AQ71" s="18">
        <v>1.7000000000000001E-2</v>
      </c>
      <c r="AR71" s="21">
        <v>1.8983333333333335E-2</v>
      </c>
      <c r="AS71" s="18">
        <v>190</v>
      </c>
      <c r="AU71" s="18">
        <v>2</v>
      </c>
      <c r="AV71" s="18" t="s">
        <v>653</v>
      </c>
      <c r="AW71" s="18" t="s">
        <v>750</v>
      </c>
      <c r="AX71" s="18">
        <v>45</v>
      </c>
      <c r="AY71" s="18">
        <v>1.5</v>
      </c>
      <c r="AZ71" s="18">
        <v>1.7999999999999999E-2</v>
      </c>
      <c r="BA71" s="21">
        <v>2.5999999999999999E-2</v>
      </c>
      <c r="BB71" s="18">
        <v>260</v>
      </c>
      <c r="BD71" s="18">
        <v>2</v>
      </c>
      <c r="BE71" s="18" t="s">
        <v>653</v>
      </c>
      <c r="BF71" s="18" t="s">
        <v>750</v>
      </c>
      <c r="BG71" s="18">
        <v>45</v>
      </c>
      <c r="BH71" s="18">
        <v>4</v>
      </c>
      <c r="BI71" s="18">
        <v>1.7999999999999999E-2</v>
      </c>
      <c r="BJ71" s="21">
        <v>1.9666666666666666E-2</v>
      </c>
      <c r="BK71" s="18">
        <v>197</v>
      </c>
      <c r="BM71" s="18">
        <v>2</v>
      </c>
      <c r="BN71" s="18" t="s">
        <v>653</v>
      </c>
      <c r="BO71" s="18" t="s">
        <v>750</v>
      </c>
      <c r="BP71" s="18">
        <v>45</v>
      </c>
      <c r="BQ71" s="18">
        <v>17</v>
      </c>
      <c r="BR71" s="18">
        <v>1.7999999999999999E-2</v>
      </c>
      <c r="BS71" s="21">
        <v>7.2352941176470576E-3</v>
      </c>
      <c r="BT71" s="18">
        <v>72</v>
      </c>
      <c r="BV71" s="18">
        <v>2</v>
      </c>
      <c r="BW71" s="18" t="s">
        <v>653</v>
      </c>
      <c r="BX71" s="18" t="s">
        <v>750</v>
      </c>
      <c r="BY71" s="18">
        <v>45</v>
      </c>
      <c r="BZ71" s="18">
        <v>5.5</v>
      </c>
      <c r="CA71" s="18">
        <v>1.7999999999999999E-2</v>
      </c>
      <c r="CB71" s="21">
        <v>8.7272727272727259E-3</v>
      </c>
      <c r="CC71" s="18">
        <v>87</v>
      </c>
      <c r="CE71" s="18">
        <v>2</v>
      </c>
      <c r="CF71" s="18" t="s">
        <v>653</v>
      </c>
      <c r="CG71" s="18" t="s">
        <v>750</v>
      </c>
      <c r="CH71" s="18">
        <v>45</v>
      </c>
      <c r="CI71" s="18">
        <v>10</v>
      </c>
      <c r="CJ71" s="18">
        <v>1.7999999999999999E-2</v>
      </c>
      <c r="CK71" s="21">
        <v>9.7333333333333334E-3</v>
      </c>
      <c r="CL71" s="18">
        <v>97</v>
      </c>
      <c r="CN71" s="18">
        <v>2</v>
      </c>
      <c r="CO71" s="18" t="s">
        <v>653</v>
      </c>
      <c r="CP71" s="18" t="s">
        <v>750</v>
      </c>
      <c r="CQ71" s="18">
        <v>45</v>
      </c>
      <c r="CR71" s="18">
        <v>9.5</v>
      </c>
      <c r="CS71" s="18">
        <v>1.7999999999999999E-2</v>
      </c>
      <c r="CT71" s="21">
        <v>2.0736842105263158E-2</v>
      </c>
      <c r="CU71" s="18">
        <v>207</v>
      </c>
      <c r="CW71" s="18">
        <v>3</v>
      </c>
      <c r="CX71" s="18" t="s">
        <v>652</v>
      </c>
      <c r="CY71" s="18" t="s">
        <v>750</v>
      </c>
      <c r="CZ71" s="18">
        <v>6.75</v>
      </c>
      <c r="DA71" s="18">
        <v>5.5</v>
      </c>
      <c r="DB71" s="18">
        <v>3.6999999999999998E-2</v>
      </c>
      <c r="DC71" s="21">
        <v>4.9831649831649831E-2</v>
      </c>
      <c r="DD71" s="18">
        <v>498</v>
      </c>
      <c r="DF71" s="18">
        <v>4</v>
      </c>
      <c r="DG71" s="18" t="s">
        <v>28</v>
      </c>
      <c r="DH71" s="18" t="s">
        <v>136</v>
      </c>
      <c r="DI71" s="18">
        <v>43.199999999999996</v>
      </c>
      <c r="DJ71" s="18">
        <v>1</v>
      </c>
      <c r="DK71" s="18">
        <v>0.13109999999999999</v>
      </c>
      <c r="DL71" s="21">
        <v>9.1041666666666674E-2</v>
      </c>
      <c r="DM71" s="18">
        <v>910</v>
      </c>
      <c r="DO71" s="18">
        <v>3</v>
      </c>
      <c r="DP71" s="18" t="s">
        <v>670</v>
      </c>
      <c r="DQ71" s="18" t="s">
        <v>750</v>
      </c>
      <c r="DR71" s="18">
        <v>140.00000000000003</v>
      </c>
      <c r="DS71" s="18">
        <v>1</v>
      </c>
      <c r="DT71" s="18">
        <v>0.111</v>
      </c>
      <c r="DU71" s="21">
        <v>0.111</v>
      </c>
      <c r="DV71" s="18">
        <v>1110</v>
      </c>
      <c r="DX71" s="18" t="s">
        <v>133</v>
      </c>
      <c r="DY71" s="18" t="s">
        <v>135</v>
      </c>
      <c r="DZ71" s="18" t="s">
        <v>0</v>
      </c>
      <c r="EA71" s="18" t="s">
        <v>1</v>
      </c>
      <c r="EB71" s="18" t="s">
        <v>36</v>
      </c>
      <c r="EC71" s="18" t="s">
        <v>2</v>
      </c>
      <c r="ED71" s="18" t="s">
        <v>3</v>
      </c>
      <c r="EE71" s="18" t="s">
        <v>4</v>
      </c>
      <c r="EF71" s="20">
        <v>10000</v>
      </c>
    </row>
    <row r="72" spans="2:136" x14ac:dyDescent="0.3">
      <c r="B72" s="18">
        <v>2</v>
      </c>
      <c r="C72" s="18" t="s">
        <v>661</v>
      </c>
      <c r="D72" s="18" t="s">
        <v>750</v>
      </c>
      <c r="E72" s="18">
        <v>45</v>
      </c>
      <c r="F72" s="18">
        <v>2</v>
      </c>
      <c r="G72" s="18">
        <v>1.9E-2</v>
      </c>
      <c r="H72" s="21">
        <v>2.427777777777778E-2</v>
      </c>
      <c r="I72" s="18">
        <v>243</v>
      </c>
      <c r="K72" s="18">
        <v>2</v>
      </c>
      <c r="L72" s="18" t="s">
        <v>661</v>
      </c>
      <c r="M72" s="18" t="s">
        <v>750</v>
      </c>
      <c r="N72" s="18">
        <v>45</v>
      </c>
      <c r="O72" s="18">
        <v>1</v>
      </c>
      <c r="P72" s="18">
        <v>1.9E-2</v>
      </c>
      <c r="Q72" s="21">
        <v>2.1111111111111112E-2</v>
      </c>
      <c r="R72" s="18">
        <v>211</v>
      </c>
      <c r="T72" s="18">
        <v>2</v>
      </c>
      <c r="U72" s="18" t="s">
        <v>661</v>
      </c>
      <c r="V72" s="18" t="s">
        <v>750</v>
      </c>
      <c r="W72" s="18">
        <v>45</v>
      </c>
      <c r="X72" s="18">
        <v>1</v>
      </c>
      <c r="Y72" s="18">
        <v>1.9E-2</v>
      </c>
      <c r="Z72" s="21">
        <v>2.1111111111111112E-2</v>
      </c>
      <c r="AA72" s="18">
        <v>211</v>
      </c>
      <c r="AC72" s="18">
        <v>2</v>
      </c>
      <c r="AD72" s="18" t="s">
        <v>661</v>
      </c>
      <c r="AE72" s="18" t="s">
        <v>750</v>
      </c>
      <c r="AF72" s="18">
        <v>45</v>
      </c>
      <c r="AG72" s="18">
        <v>1.5</v>
      </c>
      <c r="AH72" s="18">
        <v>1.7000000000000001E-2</v>
      </c>
      <c r="AI72" s="21">
        <v>1.6790123456790127E-2</v>
      </c>
      <c r="AJ72" s="18">
        <v>168</v>
      </c>
      <c r="AL72" s="18">
        <v>2</v>
      </c>
      <c r="AM72" s="18" t="s">
        <v>661</v>
      </c>
      <c r="AN72" s="18" t="s">
        <v>750</v>
      </c>
      <c r="AO72" s="18">
        <v>45</v>
      </c>
      <c r="AP72" s="18">
        <v>2</v>
      </c>
      <c r="AQ72" s="18">
        <v>1.7000000000000001E-2</v>
      </c>
      <c r="AR72" s="21">
        <v>1.8983333333333335E-2</v>
      </c>
      <c r="AS72" s="18">
        <v>190</v>
      </c>
      <c r="AU72" s="18">
        <v>2</v>
      </c>
      <c r="AV72" s="18" t="s">
        <v>655</v>
      </c>
      <c r="AW72" s="18" t="s">
        <v>750</v>
      </c>
      <c r="AX72" s="18">
        <v>45</v>
      </c>
      <c r="AY72" s="18">
        <v>1.5</v>
      </c>
      <c r="AZ72" s="18">
        <v>1.7999999999999999E-2</v>
      </c>
      <c r="BA72" s="21">
        <v>2.5999999999999999E-2</v>
      </c>
      <c r="BB72" s="18">
        <v>260</v>
      </c>
      <c r="BD72" s="18">
        <v>2</v>
      </c>
      <c r="BE72" s="18" t="s">
        <v>655</v>
      </c>
      <c r="BF72" s="18" t="s">
        <v>750</v>
      </c>
      <c r="BG72" s="18">
        <v>45</v>
      </c>
      <c r="BH72" s="18">
        <v>4</v>
      </c>
      <c r="BI72" s="18">
        <v>1.7999999999999999E-2</v>
      </c>
      <c r="BJ72" s="21">
        <v>1.9666666666666666E-2</v>
      </c>
      <c r="BK72" s="18">
        <v>197</v>
      </c>
      <c r="BM72" s="18">
        <v>2</v>
      </c>
      <c r="BN72" s="18" t="s">
        <v>655</v>
      </c>
      <c r="BO72" s="18" t="s">
        <v>750</v>
      </c>
      <c r="BP72" s="18">
        <v>45</v>
      </c>
      <c r="BQ72" s="18">
        <v>17</v>
      </c>
      <c r="BR72" s="18">
        <v>1.7999999999999999E-2</v>
      </c>
      <c r="BS72" s="21">
        <v>7.2352941176470576E-3</v>
      </c>
      <c r="BT72" s="18">
        <v>72</v>
      </c>
      <c r="BV72" s="18">
        <v>2</v>
      </c>
      <c r="BW72" s="18" t="s">
        <v>655</v>
      </c>
      <c r="BX72" s="18" t="s">
        <v>750</v>
      </c>
      <c r="BY72" s="18">
        <v>45</v>
      </c>
      <c r="BZ72" s="18">
        <v>5.5</v>
      </c>
      <c r="CA72" s="18">
        <v>1.7999999999999999E-2</v>
      </c>
      <c r="CB72" s="21">
        <v>8.7272727272727259E-3</v>
      </c>
      <c r="CC72" s="18">
        <v>87</v>
      </c>
      <c r="CE72" s="18">
        <v>2</v>
      </c>
      <c r="CF72" s="18" t="s">
        <v>655</v>
      </c>
      <c r="CG72" s="18" t="s">
        <v>750</v>
      </c>
      <c r="CH72" s="18">
        <v>45</v>
      </c>
      <c r="CI72" s="18">
        <v>10</v>
      </c>
      <c r="CJ72" s="18">
        <v>1.7999999999999999E-2</v>
      </c>
      <c r="CK72" s="21">
        <v>9.7333333333333334E-3</v>
      </c>
      <c r="CL72" s="18">
        <v>97</v>
      </c>
      <c r="CN72" s="18">
        <v>2</v>
      </c>
      <c r="CO72" s="18" t="s">
        <v>655</v>
      </c>
      <c r="CP72" s="18" t="s">
        <v>750</v>
      </c>
      <c r="CQ72" s="18">
        <v>45</v>
      </c>
      <c r="CR72" s="18">
        <v>9.5</v>
      </c>
      <c r="CS72" s="18">
        <v>1.7999999999999999E-2</v>
      </c>
      <c r="CT72" s="21">
        <v>2.0736842105263158E-2</v>
      </c>
      <c r="CU72" s="18">
        <v>207</v>
      </c>
      <c r="CW72" s="18">
        <v>3</v>
      </c>
      <c r="CX72" s="18" t="s">
        <v>654</v>
      </c>
      <c r="CY72" s="18" t="s">
        <v>750</v>
      </c>
      <c r="CZ72" s="18">
        <v>6.75</v>
      </c>
      <c r="DA72" s="18">
        <v>5.5</v>
      </c>
      <c r="DB72" s="18">
        <v>3.6999999999999998E-2</v>
      </c>
      <c r="DC72" s="21">
        <v>4.9831649831649831E-2</v>
      </c>
      <c r="DD72" s="18">
        <v>498</v>
      </c>
      <c r="DO72" s="18">
        <v>3</v>
      </c>
      <c r="DP72" s="18" t="s">
        <v>672</v>
      </c>
      <c r="DQ72" s="18" t="s">
        <v>750</v>
      </c>
      <c r="DR72" s="18">
        <v>140.00000000000003</v>
      </c>
      <c r="DS72" s="18">
        <v>1</v>
      </c>
      <c r="DT72" s="18">
        <v>0.111</v>
      </c>
      <c r="DU72" s="21">
        <v>0.111</v>
      </c>
      <c r="DV72" s="18">
        <v>1110</v>
      </c>
      <c r="DX72" s="18">
        <v>9</v>
      </c>
      <c r="DY72" s="18" t="s">
        <v>13</v>
      </c>
      <c r="DZ72" s="18" t="s">
        <v>136</v>
      </c>
      <c r="EA72" s="18">
        <v>144</v>
      </c>
      <c r="EB72" s="18">
        <v>2</v>
      </c>
      <c r="EC72" s="18">
        <v>0.33329999999999999</v>
      </c>
      <c r="ED72" s="18">
        <v>0.33329999999999999</v>
      </c>
      <c r="EE72" s="18">
        <v>3333</v>
      </c>
    </row>
    <row r="73" spans="2:136" x14ac:dyDescent="0.3">
      <c r="B73" s="18">
        <v>2</v>
      </c>
      <c r="C73" s="18" t="s">
        <v>663</v>
      </c>
      <c r="D73" s="18" t="s">
        <v>750</v>
      </c>
      <c r="E73" s="18">
        <v>45</v>
      </c>
      <c r="F73" s="18">
        <v>2</v>
      </c>
      <c r="G73" s="18">
        <v>1.9E-2</v>
      </c>
      <c r="H73" s="21">
        <v>2.427777777777778E-2</v>
      </c>
      <c r="I73" s="18">
        <v>243</v>
      </c>
      <c r="K73" s="18">
        <v>2</v>
      </c>
      <c r="L73" s="18" t="s">
        <v>663</v>
      </c>
      <c r="M73" s="18" t="s">
        <v>750</v>
      </c>
      <c r="N73" s="18">
        <v>45</v>
      </c>
      <c r="O73" s="18">
        <v>1</v>
      </c>
      <c r="P73" s="18">
        <v>1.9E-2</v>
      </c>
      <c r="Q73" s="21">
        <v>2.1111111111111112E-2</v>
      </c>
      <c r="R73" s="18">
        <v>211</v>
      </c>
      <c r="T73" s="18">
        <v>2</v>
      </c>
      <c r="U73" s="18" t="s">
        <v>663</v>
      </c>
      <c r="V73" s="18" t="s">
        <v>750</v>
      </c>
      <c r="W73" s="18">
        <v>45</v>
      </c>
      <c r="X73" s="18">
        <v>1</v>
      </c>
      <c r="Y73" s="18">
        <v>1.9E-2</v>
      </c>
      <c r="Z73" s="21">
        <v>2.1111111111111112E-2</v>
      </c>
      <c r="AA73" s="18">
        <v>211</v>
      </c>
      <c r="AC73" s="18">
        <v>2</v>
      </c>
      <c r="AD73" s="18" t="s">
        <v>663</v>
      </c>
      <c r="AE73" s="18" t="s">
        <v>750</v>
      </c>
      <c r="AF73" s="18">
        <v>45</v>
      </c>
      <c r="AG73" s="18">
        <v>1.5</v>
      </c>
      <c r="AH73" s="18">
        <v>1.7000000000000001E-2</v>
      </c>
      <c r="AI73" s="21">
        <v>1.6790123456790127E-2</v>
      </c>
      <c r="AJ73" s="18">
        <v>168</v>
      </c>
      <c r="AL73" s="18">
        <v>2</v>
      </c>
      <c r="AM73" s="18" t="s">
        <v>663</v>
      </c>
      <c r="AN73" s="18" t="s">
        <v>750</v>
      </c>
      <c r="AO73" s="18">
        <v>45</v>
      </c>
      <c r="AP73" s="18">
        <v>2</v>
      </c>
      <c r="AQ73" s="18">
        <v>1.7000000000000001E-2</v>
      </c>
      <c r="AR73" s="21">
        <v>1.8983333333333335E-2</v>
      </c>
      <c r="AS73" s="18">
        <v>190</v>
      </c>
      <c r="AU73" s="18">
        <v>2</v>
      </c>
      <c r="AV73" s="18" t="s">
        <v>657</v>
      </c>
      <c r="AW73" s="18" t="s">
        <v>750</v>
      </c>
      <c r="AX73" s="18">
        <v>45</v>
      </c>
      <c r="AY73" s="18">
        <v>1.5</v>
      </c>
      <c r="AZ73" s="18">
        <v>1.7999999999999999E-2</v>
      </c>
      <c r="BA73" s="21">
        <v>2.5999999999999999E-2</v>
      </c>
      <c r="BB73" s="18">
        <v>260</v>
      </c>
      <c r="BD73" s="18">
        <v>2</v>
      </c>
      <c r="BE73" s="18" t="s">
        <v>657</v>
      </c>
      <c r="BF73" s="18" t="s">
        <v>750</v>
      </c>
      <c r="BG73" s="18">
        <v>45</v>
      </c>
      <c r="BH73" s="18">
        <v>4</v>
      </c>
      <c r="BI73" s="18">
        <v>1.7999999999999999E-2</v>
      </c>
      <c r="BJ73" s="21">
        <v>1.9666666666666666E-2</v>
      </c>
      <c r="BK73" s="18">
        <v>197</v>
      </c>
      <c r="BM73" s="18">
        <v>2</v>
      </c>
      <c r="BN73" s="18" t="s">
        <v>657</v>
      </c>
      <c r="BO73" s="18" t="s">
        <v>750</v>
      </c>
      <c r="BP73" s="18">
        <v>45</v>
      </c>
      <c r="BQ73" s="18">
        <v>17</v>
      </c>
      <c r="BR73" s="18">
        <v>1.7999999999999999E-2</v>
      </c>
      <c r="BS73" s="21">
        <v>7.2352941176470576E-3</v>
      </c>
      <c r="BT73" s="18">
        <v>72</v>
      </c>
      <c r="BV73" s="18">
        <v>2</v>
      </c>
      <c r="BW73" s="18" t="s">
        <v>657</v>
      </c>
      <c r="BX73" s="18" t="s">
        <v>750</v>
      </c>
      <c r="BY73" s="18">
        <v>45</v>
      </c>
      <c r="BZ73" s="18">
        <v>5.5</v>
      </c>
      <c r="CA73" s="18">
        <v>1.7999999999999999E-2</v>
      </c>
      <c r="CB73" s="21">
        <v>8.7272727272727259E-3</v>
      </c>
      <c r="CC73" s="18">
        <v>87</v>
      </c>
      <c r="CE73" s="18">
        <v>2</v>
      </c>
      <c r="CF73" s="18" t="s">
        <v>657</v>
      </c>
      <c r="CG73" s="18" t="s">
        <v>750</v>
      </c>
      <c r="CH73" s="18">
        <v>45</v>
      </c>
      <c r="CI73" s="18">
        <v>10</v>
      </c>
      <c r="CJ73" s="18">
        <v>1.7999999999999999E-2</v>
      </c>
      <c r="CK73" s="21">
        <v>9.7333333333333334E-3</v>
      </c>
      <c r="CL73" s="18">
        <v>97</v>
      </c>
      <c r="CN73" s="18">
        <v>2</v>
      </c>
      <c r="CO73" s="18" t="s">
        <v>657</v>
      </c>
      <c r="CP73" s="18" t="s">
        <v>750</v>
      </c>
      <c r="CQ73" s="18">
        <v>45</v>
      </c>
      <c r="CR73" s="18">
        <v>9.5</v>
      </c>
      <c r="CS73" s="18">
        <v>1.7999999999999999E-2</v>
      </c>
      <c r="CT73" s="21">
        <v>2.0736842105263158E-2</v>
      </c>
      <c r="CU73" s="18">
        <v>207</v>
      </c>
      <c r="CW73" s="18">
        <v>3</v>
      </c>
      <c r="CX73" s="18" t="s">
        <v>656</v>
      </c>
      <c r="CY73" s="18" t="s">
        <v>750</v>
      </c>
      <c r="CZ73" s="18">
        <v>6.75</v>
      </c>
      <c r="DA73" s="18">
        <v>5.5</v>
      </c>
      <c r="DB73" s="18">
        <v>3.6999999999999998E-2</v>
      </c>
      <c r="DC73" s="21">
        <v>4.9831649831649831E-2</v>
      </c>
      <c r="DD73" s="18">
        <v>498</v>
      </c>
      <c r="DO73" s="18">
        <v>3</v>
      </c>
      <c r="DP73" s="18" t="s">
        <v>674</v>
      </c>
      <c r="DQ73" s="18" t="s">
        <v>750</v>
      </c>
      <c r="DR73" s="18">
        <v>140.00000000000003</v>
      </c>
      <c r="DS73" s="18">
        <v>1</v>
      </c>
      <c r="DT73" s="18">
        <v>0.111</v>
      </c>
      <c r="DU73" s="21">
        <v>0.111</v>
      </c>
      <c r="DV73" s="18">
        <v>1110</v>
      </c>
      <c r="DX73" s="18">
        <v>9</v>
      </c>
      <c r="DY73" s="18" t="s">
        <v>24</v>
      </c>
      <c r="DZ73" s="18" t="s">
        <v>136</v>
      </c>
      <c r="EA73" s="18">
        <v>144</v>
      </c>
      <c r="EB73" s="18">
        <v>2</v>
      </c>
      <c r="EC73" s="18">
        <v>0.33329999999999999</v>
      </c>
      <c r="ED73" s="18">
        <v>0.33329999999999999</v>
      </c>
      <c r="EE73" s="18">
        <v>3333</v>
      </c>
    </row>
    <row r="74" spans="2:136" x14ac:dyDescent="0.3">
      <c r="B74" s="18">
        <v>2</v>
      </c>
      <c r="C74" s="18" t="s">
        <v>665</v>
      </c>
      <c r="D74" s="18" t="s">
        <v>750</v>
      </c>
      <c r="E74" s="18">
        <v>45</v>
      </c>
      <c r="F74" s="18">
        <v>2</v>
      </c>
      <c r="G74" s="18">
        <v>0.02</v>
      </c>
      <c r="H74" s="21">
        <v>2.5555555555555557E-2</v>
      </c>
      <c r="I74" s="18">
        <v>256</v>
      </c>
      <c r="K74" s="18">
        <v>2</v>
      </c>
      <c r="L74" s="18" t="s">
        <v>665</v>
      </c>
      <c r="M74" s="18" t="s">
        <v>750</v>
      </c>
      <c r="N74" s="18">
        <v>45</v>
      </c>
      <c r="O74" s="18">
        <v>1</v>
      </c>
      <c r="P74" s="18">
        <v>0.02</v>
      </c>
      <c r="Q74" s="21">
        <v>2.2222222222222223E-2</v>
      </c>
      <c r="R74" s="18">
        <v>222</v>
      </c>
      <c r="T74" s="18">
        <v>2</v>
      </c>
      <c r="U74" s="18" t="s">
        <v>665</v>
      </c>
      <c r="V74" s="18" t="s">
        <v>750</v>
      </c>
      <c r="W74" s="18">
        <v>45</v>
      </c>
      <c r="X74" s="18">
        <v>1</v>
      </c>
      <c r="Y74" s="18">
        <v>0.02</v>
      </c>
      <c r="Z74" s="21">
        <v>2.2222222222222223E-2</v>
      </c>
      <c r="AA74" s="18">
        <v>222</v>
      </c>
      <c r="AC74" s="18">
        <v>2</v>
      </c>
      <c r="AD74" s="18" t="s">
        <v>665</v>
      </c>
      <c r="AE74" s="18" t="s">
        <v>750</v>
      </c>
      <c r="AF74" s="18">
        <v>45</v>
      </c>
      <c r="AG74" s="18">
        <v>1.5</v>
      </c>
      <c r="AH74" s="18">
        <v>1.7000000000000001E-2</v>
      </c>
      <c r="AI74" s="21">
        <v>1.6790123456790127E-2</v>
      </c>
      <c r="AJ74" s="18">
        <v>168</v>
      </c>
      <c r="AL74" s="18">
        <v>2</v>
      </c>
      <c r="AM74" s="18" t="s">
        <v>665</v>
      </c>
      <c r="AN74" s="18" t="s">
        <v>750</v>
      </c>
      <c r="AO74" s="18">
        <v>45</v>
      </c>
      <c r="AP74" s="18">
        <v>2</v>
      </c>
      <c r="AQ74" s="18">
        <v>1.7000000000000001E-2</v>
      </c>
      <c r="AR74" s="21">
        <v>1.8983333333333335E-2</v>
      </c>
      <c r="AS74" s="18">
        <v>190</v>
      </c>
      <c r="AU74" s="18">
        <v>2</v>
      </c>
      <c r="AV74" s="18" t="s">
        <v>659</v>
      </c>
      <c r="AW74" s="18" t="s">
        <v>750</v>
      </c>
      <c r="AX74" s="18">
        <v>45</v>
      </c>
      <c r="AY74" s="18">
        <v>1.5</v>
      </c>
      <c r="AZ74" s="18">
        <v>1.7999999999999999E-2</v>
      </c>
      <c r="BA74" s="21">
        <v>2.5999999999999999E-2</v>
      </c>
      <c r="BB74" s="18">
        <v>260</v>
      </c>
      <c r="BD74" s="18">
        <v>2</v>
      </c>
      <c r="BE74" s="18" t="s">
        <v>659</v>
      </c>
      <c r="BF74" s="18" t="s">
        <v>750</v>
      </c>
      <c r="BG74" s="18">
        <v>45</v>
      </c>
      <c r="BH74" s="18">
        <v>4</v>
      </c>
      <c r="BI74" s="18">
        <v>1.7999999999999999E-2</v>
      </c>
      <c r="BJ74" s="21">
        <v>1.9666666666666666E-2</v>
      </c>
      <c r="BK74" s="18">
        <v>197</v>
      </c>
      <c r="BM74" s="18">
        <v>2</v>
      </c>
      <c r="BN74" s="18" t="s">
        <v>659</v>
      </c>
      <c r="BO74" s="18" t="s">
        <v>750</v>
      </c>
      <c r="BP74" s="18">
        <v>45</v>
      </c>
      <c r="BQ74" s="18">
        <v>17</v>
      </c>
      <c r="BR74" s="18">
        <v>1.7999999999999999E-2</v>
      </c>
      <c r="BS74" s="21">
        <v>7.2352941176470576E-3</v>
      </c>
      <c r="BT74" s="18">
        <v>72</v>
      </c>
      <c r="BV74" s="18">
        <v>2</v>
      </c>
      <c r="BW74" s="18" t="s">
        <v>659</v>
      </c>
      <c r="BX74" s="18" t="s">
        <v>750</v>
      </c>
      <c r="BY74" s="18">
        <v>45</v>
      </c>
      <c r="BZ74" s="18">
        <v>5.5</v>
      </c>
      <c r="CA74" s="18">
        <v>1.7999999999999999E-2</v>
      </c>
      <c r="CB74" s="21">
        <v>8.7272727272727259E-3</v>
      </c>
      <c r="CC74" s="18">
        <v>87</v>
      </c>
      <c r="CE74" s="18">
        <v>2</v>
      </c>
      <c r="CF74" s="18" t="s">
        <v>659</v>
      </c>
      <c r="CG74" s="18" t="s">
        <v>750</v>
      </c>
      <c r="CH74" s="18">
        <v>45</v>
      </c>
      <c r="CI74" s="18">
        <v>10</v>
      </c>
      <c r="CJ74" s="18">
        <v>1.7999999999999999E-2</v>
      </c>
      <c r="CK74" s="21">
        <v>9.7333333333333334E-3</v>
      </c>
      <c r="CL74" s="18">
        <v>97</v>
      </c>
      <c r="CN74" s="18">
        <v>2</v>
      </c>
      <c r="CO74" s="18" t="s">
        <v>659</v>
      </c>
      <c r="CP74" s="18" t="s">
        <v>750</v>
      </c>
      <c r="CQ74" s="18">
        <v>45</v>
      </c>
      <c r="CR74" s="18">
        <v>9.5</v>
      </c>
      <c r="CS74" s="18">
        <v>1.7999999999999999E-2</v>
      </c>
      <c r="CT74" s="21">
        <v>2.0736842105263158E-2</v>
      </c>
      <c r="CU74" s="18">
        <v>207</v>
      </c>
      <c r="CW74" s="18">
        <v>3</v>
      </c>
      <c r="CX74" s="18" t="s">
        <v>658</v>
      </c>
      <c r="CY74" s="18" t="s">
        <v>750</v>
      </c>
      <c r="CZ74" s="18">
        <v>6.75</v>
      </c>
      <c r="DA74" s="18">
        <v>5.5</v>
      </c>
      <c r="DB74" s="18">
        <v>3.6999999999999998E-2</v>
      </c>
      <c r="DC74" s="21">
        <v>4.9831649831649831E-2</v>
      </c>
      <c r="DD74" s="18">
        <v>498</v>
      </c>
      <c r="DF74" s="18" t="s">
        <v>133</v>
      </c>
      <c r="DG74" s="18" t="s">
        <v>135</v>
      </c>
      <c r="DH74" s="18" t="s">
        <v>0</v>
      </c>
      <c r="DI74" s="18" t="s">
        <v>1</v>
      </c>
      <c r="DJ74" s="18" t="s">
        <v>36</v>
      </c>
      <c r="DK74" s="18" t="s">
        <v>2</v>
      </c>
      <c r="DL74" s="18" t="s">
        <v>3</v>
      </c>
      <c r="DM74" s="18" t="s">
        <v>4</v>
      </c>
      <c r="DN74" s="20">
        <v>9679</v>
      </c>
      <c r="DO74" s="18">
        <v>3</v>
      </c>
      <c r="DP74" s="18" t="s">
        <v>676</v>
      </c>
      <c r="DQ74" s="18" t="s">
        <v>750</v>
      </c>
      <c r="DR74" s="18">
        <v>140.00000000000003</v>
      </c>
      <c r="DS74" s="18">
        <v>1</v>
      </c>
      <c r="DT74" s="18">
        <v>0.111</v>
      </c>
      <c r="DU74" s="21">
        <v>0.111</v>
      </c>
      <c r="DV74" s="18">
        <v>1110</v>
      </c>
      <c r="DX74" s="18">
        <v>9</v>
      </c>
      <c r="DY74" s="18" t="s">
        <v>25</v>
      </c>
      <c r="DZ74" s="18" t="s">
        <v>136</v>
      </c>
      <c r="EA74" s="18">
        <v>144</v>
      </c>
      <c r="EB74" s="18">
        <v>2</v>
      </c>
      <c r="EC74" s="18">
        <v>0.33339999999999997</v>
      </c>
      <c r="ED74" s="18">
        <v>0.33339999999999997</v>
      </c>
      <c r="EE74" s="18">
        <v>3334</v>
      </c>
    </row>
    <row r="75" spans="2:136" x14ac:dyDescent="0.3">
      <c r="AC75" s="18">
        <v>2</v>
      </c>
      <c r="AD75" s="18" t="s">
        <v>772</v>
      </c>
      <c r="AE75" s="18" t="s">
        <v>773</v>
      </c>
      <c r="AF75" s="18">
        <v>35</v>
      </c>
      <c r="AG75" s="18">
        <v>1</v>
      </c>
      <c r="AH75" s="18">
        <v>1.7999999999999999E-2</v>
      </c>
      <c r="AI75" s="21">
        <v>3.4285714285714287E-2</v>
      </c>
      <c r="AJ75" s="18">
        <v>343</v>
      </c>
      <c r="AL75" s="18">
        <v>2</v>
      </c>
      <c r="AM75" s="18" t="s">
        <v>772</v>
      </c>
      <c r="AN75" s="18" t="s">
        <v>773</v>
      </c>
      <c r="AO75" s="18">
        <v>35</v>
      </c>
      <c r="AP75" s="18">
        <v>1</v>
      </c>
      <c r="AQ75" s="18">
        <v>8.0000000000000002E-3</v>
      </c>
      <c r="AR75" s="21">
        <v>2.2971428571428573E-2</v>
      </c>
      <c r="AS75" s="18">
        <v>230</v>
      </c>
      <c r="AU75" s="18">
        <v>2</v>
      </c>
      <c r="AV75" s="18" t="s">
        <v>661</v>
      </c>
      <c r="AW75" s="18" t="s">
        <v>750</v>
      </c>
      <c r="AX75" s="18">
        <v>45</v>
      </c>
      <c r="AY75" s="18">
        <v>1.5</v>
      </c>
      <c r="AZ75" s="18">
        <v>1.7999999999999999E-2</v>
      </c>
      <c r="BA75" s="21">
        <v>2.5999999999999999E-2</v>
      </c>
      <c r="BB75" s="18">
        <v>260</v>
      </c>
      <c r="BD75" s="18">
        <v>2</v>
      </c>
      <c r="BE75" s="18" t="s">
        <v>661</v>
      </c>
      <c r="BF75" s="18" t="s">
        <v>750</v>
      </c>
      <c r="BG75" s="18">
        <v>45</v>
      </c>
      <c r="BH75" s="18">
        <v>4</v>
      </c>
      <c r="BI75" s="18">
        <v>1.7999999999999999E-2</v>
      </c>
      <c r="BJ75" s="21">
        <v>1.9666666666666666E-2</v>
      </c>
      <c r="BK75" s="18">
        <v>197</v>
      </c>
      <c r="BM75" s="18">
        <v>2</v>
      </c>
      <c r="BN75" s="18" t="s">
        <v>661</v>
      </c>
      <c r="BO75" s="18" t="s">
        <v>750</v>
      </c>
      <c r="BP75" s="18">
        <v>45</v>
      </c>
      <c r="BQ75" s="18">
        <v>17</v>
      </c>
      <c r="BR75" s="18">
        <v>1.7999999999999999E-2</v>
      </c>
      <c r="BS75" s="21">
        <v>7.2352941176470576E-3</v>
      </c>
      <c r="BT75" s="18">
        <v>72</v>
      </c>
      <c r="BV75" s="18">
        <v>2</v>
      </c>
      <c r="BW75" s="18" t="s">
        <v>661</v>
      </c>
      <c r="BX75" s="18" t="s">
        <v>750</v>
      </c>
      <c r="BY75" s="18">
        <v>45</v>
      </c>
      <c r="BZ75" s="18">
        <v>5.5</v>
      </c>
      <c r="CA75" s="18">
        <v>1.7999999999999999E-2</v>
      </c>
      <c r="CB75" s="21">
        <v>8.7272727272727259E-3</v>
      </c>
      <c r="CC75" s="18">
        <v>87</v>
      </c>
      <c r="CE75" s="18">
        <v>2</v>
      </c>
      <c r="CF75" s="18" t="s">
        <v>661</v>
      </c>
      <c r="CG75" s="18" t="s">
        <v>750</v>
      </c>
      <c r="CH75" s="18">
        <v>45</v>
      </c>
      <c r="CI75" s="18">
        <v>10</v>
      </c>
      <c r="CJ75" s="18">
        <v>1.7999999999999999E-2</v>
      </c>
      <c r="CK75" s="21">
        <v>9.7333333333333334E-3</v>
      </c>
      <c r="CL75" s="18">
        <v>97</v>
      </c>
      <c r="CN75" s="18">
        <v>2</v>
      </c>
      <c r="CO75" s="18" t="s">
        <v>661</v>
      </c>
      <c r="CP75" s="18" t="s">
        <v>750</v>
      </c>
      <c r="CQ75" s="18">
        <v>45</v>
      </c>
      <c r="CR75" s="18">
        <v>9.5</v>
      </c>
      <c r="CS75" s="18">
        <v>1.7999999999999999E-2</v>
      </c>
      <c r="CT75" s="21">
        <v>2.0736842105263158E-2</v>
      </c>
      <c r="CU75" s="18">
        <v>207</v>
      </c>
      <c r="CW75" s="18">
        <v>3</v>
      </c>
      <c r="CX75" s="18" t="s">
        <v>660</v>
      </c>
      <c r="CY75" s="18" t="s">
        <v>750</v>
      </c>
      <c r="CZ75" s="18">
        <v>6.75</v>
      </c>
      <c r="DA75" s="18">
        <v>5.5</v>
      </c>
      <c r="DB75" s="18">
        <v>3.6999999999999998E-2</v>
      </c>
      <c r="DC75" s="21">
        <v>4.9831649831649831E-2</v>
      </c>
      <c r="DD75" s="18">
        <v>498</v>
      </c>
      <c r="DF75" s="18">
        <v>5</v>
      </c>
      <c r="DG75" s="18" t="s">
        <v>6</v>
      </c>
      <c r="DH75" s="18" t="s">
        <v>136</v>
      </c>
      <c r="DI75" s="18">
        <v>11.4</v>
      </c>
      <c r="DJ75" s="18">
        <v>2</v>
      </c>
      <c r="DK75" s="18">
        <v>6.6699999999999995E-2</v>
      </c>
      <c r="DL75" s="21">
        <v>8.7763157894736835E-2</v>
      </c>
      <c r="DM75" s="18">
        <v>878</v>
      </c>
      <c r="DO75" s="18">
        <v>3</v>
      </c>
      <c r="DP75" s="18" t="s">
        <v>678</v>
      </c>
      <c r="DQ75" s="18" t="s">
        <v>750</v>
      </c>
      <c r="DR75" s="18">
        <v>140.00000000000003</v>
      </c>
      <c r="DS75" s="18">
        <v>1</v>
      </c>
      <c r="DT75" s="18">
        <v>0.111</v>
      </c>
      <c r="DU75" s="21">
        <v>0.111</v>
      </c>
      <c r="DV75" s="18">
        <v>1110</v>
      </c>
    </row>
    <row r="76" spans="2:136" x14ac:dyDescent="0.3">
      <c r="AC76" s="18">
        <v>2</v>
      </c>
      <c r="AD76" s="18" t="s">
        <v>774</v>
      </c>
      <c r="AE76" s="18" t="s">
        <v>773</v>
      </c>
      <c r="AF76" s="18">
        <v>60</v>
      </c>
      <c r="AG76" s="18">
        <v>1</v>
      </c>
      <c r="AH76" s="18">
        <v>1.9E-2</v>
      </c>
      <c r="AI76" s="21">
        <v>2.1111111111111115E-2</v>
      </c>
      <c r="AJ76" s="18">
        <v>211</v>
      </c>
      <c r="AL76" s="18">
        <v>2</v>
      </c>
      <c r="AM76" s="18" t="s">
        <v>774</v>
      </c>
      <c r="AN76" s="18" t="s">
        <v>773</v>
      </c>
      <c r="AO76" s="18">
        <v>60</v>
      </c>
      <c r="AP76" s="18">
        <v>1</v>
      </c>
      <c r="AQ76" s="18">
        <v>8.9999999999999993E-3</v>
      </c>
      <c r="AR76" s="21">
        <v>1.5075E-2</v>
      </c>
      <c r="AS76" s="18">
        <v>151</v>
      </c>
      <c r="AU76" s="18">
        <v>2</v>
      </c>
      <c r="AV76" s="18" t="s">
        <v>663</v>
      </c>
      <c r="AW76" s="18" t="s">
        <v>750</v>
      </c>
      <c r="AX76" s="18">
        <v>45</v>
      </c>
      <c r="AY76" s="18">
        <v>1.5</v>
      </c>
      <c r="AZ76" s="18">
        <v>1.7999999999999999E-2</v>
      </c>
      <c r="BA76" s="21">
        <v>2.5999999999999999E-2</v>
      </c>
      <c r="BB76" s="18">
        <v>260</v>
      </c>
      <c r="BD76" s="18">
        <v>2</v>
      </c>
      <c r="BE76" s="18" t="s">
        <v>663</v>
      </c>
      <c r="BF76" s="18" t="s">
        <v>750</v>
      </c>
      <c r="BG76" s="18">
        <v>45</v>
      </c>
      <c r="BH76" s="18">
        <v>4</v>
      </c>
      <c r="BI76" s="18">
        <v>1.7999999999999999E-2</v>
      </c>
      <c r="BJ76" s="21">
        <v>1.9666666666666666E-2</v>
      </c>
      <c r="BK76" s="18">
        <v>197</v>
      </c>
      <c r="BM76" s="18">
        <v>2</v>
      </c>
      <c r="BN76" s="18" t="s">
        <v>663</v>
      </c>
      <c r="BO76" s="18" t="s">
        <v>750</v>
      </c>
      <c r="BP76" s="18">
        <v>45</v>
      </c>
      <c r="BQ76" s="18">
        <v>17</v>
      </c>
      <c r="BR76" s="18">
        <v>1.7999999999999999E-2</v>
      </c>
      <c r="BS76" s="21">
        <v>7.2352941176470576E-3</v>
      </c>
      <c r="BT76" s="18">
        <v>72</v>
      </c>
      <c r="BV76" s="18">
        <v>2</v>
      </c>
      <c r="BW76" s="18" t="s">
        <v>663</v>
      </c>
      <c r="BX76" s="18" t="s">
        <v>750</v>
      </c>
      <c r="BY76" s="18">
        <v>45</v>
      </c>
      <c r="BZ76" s="18">
        <v>5.5</v>
      </c>
      <c r="CA76" s="18">
        <v>1.7999999999999999E-2</v>
      </c>
      <c r="CB76" s="21">
        <v>8.7272727272727259E-3</v>
      </c>
      <c r="CC76" s="18">
        <v>87</v>
      </c>
      <c r="CE76" s="18">
        <v>2</v>
      </c>
      <c r="CF76" s="18" t="s">
        <v>663</v>
      </c>
      <c r="CG76" s="18" t="s">
        <v>750</v>
      </c>
      <c r="CH76" s="18">
        <v>45</v>
      </c>
      <c r="CI76" s="18">
        <v>10</v>
      </c>
      <c r="CJ76" s="18">
        <v>1.7999999999999999E-2</v>
      </c>
      <c r="CK76" s="21">
        <v>9.7333333333333334E-3</v>
      </c>
      <c r="CL76" s="18">
        <v>97</v>
      </c>
      <c r="CN76" s="18">
        <v>2</v>
      </c>
      <c r="CO76" s="18" t="s">
        <v>663</v>
      </c>
      <c r="CP76" s="18" t="s">
        <v>750</v>
      </c>
      <c r="CQ76" s="18">
        <v>45</v>
      </c>
      <c r="CR76" s="18">
        <v>9.5</v>
      </c>
      <c r="CS76" s="18">
        <v>1.7999999999999999E-2</v>
      </c>
      <c r="CT76" s="21">
        <v>2.0736842105263158E-2</v>
      </c>
      <c r="CU76" s="18">
        <v>207</v>
      </c>
      <c r="CW76" s="18">
        <v>3</v>
      </c>
      <c r="CX76" s="18" t="s">
        <v>662</v>
      </c>
      <c r="CY76" s="18" t="s">
        <v>750</v>
      </c>
      <c r="CZ76" s="18">
        <v>6.75</v>
      </c>
      <c r="DA76" s="18">
        <v>5.5</v>
      </c>
      <c r="DB76" s="18">
        <v>3.6999999999999998E-2</v>
      </c>
      <c r="DC76" s="21">
        <v>4.9831649831649831E-2</v>
      </c>
      <c r="DD76" s="18">
        <v>498</v>
      </c>
      <c r="DF76" s="18">
        <v>5</v>
      </c>
      <c r="DG76" s="18" t="s">
        <v>16</v>
      </c>
      <c r="DH76" s="18" t="s">
        <v>136</v>
      </c>
      <c r="DI76" s="18">
        <v>11.4</v>
      </c>
      <c r="DJ76" s="18">
        <v>2</v>
      </c>
      <c r="DK76" s="18">
        <v>6.6699999999999995E-2</v>
      </c>
      <c r="DL76" s="21">
        <v>8.7763157894736835E-2</v>
      </c>
      <c r="DM76" s="18">
        <v>878</v>
      </c>
      <c r="DO76" s="18">
        <v>3</v>
      </c>
      <c r="DP76" s="18" t="s">
        <v>680</v>
      </c>
      <c r="DQ76" s="18" t="s">
        <v>750</v>
      </c>
      <c r="DR76" s="18">
        <v>140.00000000000003</v>
      </c>
      <c r="DS76" s="18">
        <v>1</v>
      </c>
      <c r="DT76" s="18">
        <v>0.111</v>
      </c>
      <c r="DU76" s="21">
        <v>0.111</v>
      </c>
      <c r="DV76" s="18">
        <v>1110</v>
      </c>
    </row>
    <row r="77" spans="2:136" x14ac:dyDescent="0.3">
      <c r="B77" s="18" t="s">
        <v>133</v>
      </c>
      <c r="C77" s="18" t="s">
        <v>135</v>
      </c>
      <c r="D77" s="18" t="s">
        <v>0</v>
      </c>
      <c r="E77" s="18" t="s">
        <v>1</v>
      </c>
      <c r="F77" s="18" t="s">
        <v>36</v>
      </c>
      <c r="G77" s="18" t="s">
        <v>2</v>
      </c>
      <c r="H77" s="18" t="s">
        <v>3</v>
      </c>
      <c r="I77" s="18" t="s">
        <v>4</v>
      </c>
      <c r="J77" s="20">
        <v>10060</v>
      </c>
      <c r="K77" s="18" t="s">
        <v>133</v>
      </c>
      <c r="L77" s="18" t="s">
        <v>135</v>
      </c>
      <c r="M77" s="18" t="s">
        <v>0</v>
      </c>
      <c r="N77" s="18" t="s">
        <v>1</v>
      </c>
      <c r="O77" s="18" t="s">
        <v>36</v>
      </c>
      <c r="P77" s="18" t="s">
        <v>2</v>
      </c>
      <c r="Q77" s="18" t="s">
        <v>3</v>
      </c>
      <c r="R77" s="18" t="s">
        <v>4</v>
      </c>
      <c r="S77" s="20">
        <v>9985</v>
      </c>
      <c r="T77" s="18" t="s">
        <v>133</v>
      </c>
      <c r="U77" s="18" t="s">
        <v>135</v>
      </c>
      <c r="V77" s="18" t="s">
        <v>0</v>
      </c>
      <c r="W77" s="18" t="s">
        <v>1</v>
      </c>
      <c r="X77" s="18" t="s">
        <v>36</v>
      </c>
      <c r="Y77" s="18" t="s">
        <v>2</v>
      </c>
      <c r="Z77" s="18" t="s">
        <v>3</v>
      </c>
      <c r="AA77" s="18" t="s">
        <v>4</v>
      </c>
      <c r="AB77" s="20">
        <v>9985</v>
      </c>
      <c r="AL77" s="18">
        <v>2</v>
      </c>
      <c r="AM77" s="18" t="s">
        <v>775</v>
      </c>
      <c r="AN77" s="18" t="s">
        <v>773</v>
      </c>
      <c r="AO77" s="18">
        <v>70</v>
      </c>
      <c r="AP77" s="18">
        <v>1</v>
      </c>
      <c r="AQ77" s="18">
        <v>0.01</v>
      </c>
      <c r="AR77" s="21">
        <v>1.4357142857142858E-2</v>
      </c>
      <c r="AS77" s="18">
        <v>144</v>
      </c>
      <c r="AU77" s="18">
        <v>2</v>
      </c>
      <c r="AV77" s="18" t="s">
        <v>665</v>
      </c>
      <c r="AW77" s="18" t="s">
        <v>750</v>
      </c>
      <c r="AX77" s="18">
        <v>45</v>
      </c>
      <c r="AY77" s="18">
        <v>1.5</v>
      </c>
      <c r="AZ77" s="18">
        <v>1.7999999999999999E-2</v>
      </c>
      <c r="BA77" s="21">
        <v>2.5999999999999999E-2</v>
      </c>
      <c r="BB77" s="18">
        <v>260</v>
      </c>
      <c r="BD77" s="18">
        <v>2</v>
      </c>
      <c r="BE77" s="18" t="s">
        <v>665</v>
      </c>
      <c r="BF77" s="18" t="s">
        <v>750</v>
      </c>
      <c r="BG77" s="18">
        <v>45</v>
      </c>
      <c r="BH77" s="18">
        <v>4</v>
      </c>
      <c r="BI77" s="18">
        <v>1.7999999999999999E-2</v>
      </c>
      <c r="BJ77" s="21">
        <v>1.9666666666666666E-2</v>
      </c>
      <c r="BK77" s="18">
        <v>197</v>
      </c>
      <c r="BM77" s="18">
        <v>2</v>
      </c>
      <c r="BN77" s="18" t="s">
        <v>665</v>
      </c>
      <c r="BO77" s="18" t="s">
        <v>750</v>
      </c>
      <c r="BP77" s="18">
        <v>45</v>
      </c>
      <c r="BQ77" s="18">
        <v>17</v>
      </c>
      <c r="BR77" s="18">
        <v>1.7999999999999999E-2</v>
      </c>
      <c r="BS77" s="21">
        <v>7.2352941176470576E-3</v>
      </c>
      <c r="BT77" s="18">
        <v>72</v>
      </c>
      <c r="BV77" s="18">
        <v>2</v>
      </c>
      <c r="BW77" s="18" t="s">
        <v>665</v>
      </c>
      <c r="BX77" s="18" t="s">
        <v>750</v>
      </c>
      <c r="BY77" s="18">
        <v>45</v>
      </c>
      <c r="BZ77" s="18">
        <v>5.5</v>
      </c>
      <c r="CA77" s="18">
        <v>1.7999999999999999E-2</v>
      </c>
      <c r="CB77" s="21">
        <v>8.7272727272727259E-3</v>
      </c>
      <c r="CC77" s="18">
        <v>87</v>
      </c>
      <c r="CE77" s="18">
        <v>2</v>
      </c>
      <c r="CF77" s="18" t="s">
        <v>665</v>
      </c>
      <c r="CG77" s="18" t="s">
        <v>750</v>
      </c>
      <c r="CH77" s="18">
        <v>45</v>
      </c>
      <c r="CI77" s="18">
        <v>10</v>
      </c>
      <c r="CJ77" s="18">
        <v>1.7999999999999999E-2</v>
      </c>
      <c r="CK77" s="21">
        <v>9.7333333333333334E-3</v>
      </c>
      <c r="CL77" s="18">
        <v>97</v>
      </c>
      <c r="CN77" s="18">
        <v>2</v>
      </c>
      <c r="CO77" s="18" t="s">
        <v>665</v>
      </c>
      <c r="CP77" s="18" t="s">
        <v>750</v>
      </c>
      <c r="CQ77" s="18">
        <v>45</v>
      </c>
      <c r="CR77" s="18">
        <v>9.5</v>
      </c>
      <c r="CS77" s="18">
        <v>1.7999999999999999E-2</v>
      </c>
      <c r="CT77" s="21">
        <v>2.0736842105263158E-2</v>
      </c>
      <c r="CU77" s="18">
        <v>207</v>
      </c>
      <c r="CW77" s="18">
        <v>3</v>
      </c>
      <c r="CX77" s="18" t="s">
        <v>664</v>
      </c>
      <c r="CY77" s="18" t="s">
        <v>750</v>
      </c>
      <c r="CZ77" s="18">
        <v>6.75</v>
      </c>
      <c r="DA77" s="18">
        <v>5.5</v>
      </c>
      <c r="DB77" s="18">
        <v>3.6999999999999998E-2</v>
      </c>
      <c r="DC77" s="21">
        <v>4.9831649831649831E-2</v>
      </c>
      <c r="DD77" s="18">
        <v>498</v>
      </c>
      <c r="DF77" s="18">
        <v>5</v>
      </c>
      <c r="DG77" s="18" t="s">
        <v>26</v>
      </c>
      <c r="DH77" s="18" t="s">
        <v>136</v>
      </c>
      <c r="DI77" s="18">
        <v>11.4</v>
      </c>
      <c r="DJ77" s="18">
        <v>2</v>
      </c>
      <c r="DK77" s="18">
        <v>6.6699999999999995E-2</v>
      </c>
      <c r="DL77" s="21">
        <v>8.7763157894736835E-2</v>
      </c>
      <c r="DM77" s="18">
        <v>878</v>
      </c>
      <c r="DO77" s="18">
        <v>3</v>
      </c>
      <c r="DP77" s="18" t="s">
        <v>682</v>
      </c>
      <c r="DQ77" s="18" t="s">
        <v>750</v>
      </c>
      <c r="DR77" s="18">
        <v>140.00000000000003</v>
      </c>
      <c r="DS77" s="18">
        <v>1</v>
      </c>
      <c r="DT77" s="18">
        <v>0.112</v>
      </c>
      <c r="DU77" s="21">
        <v>0.112</v>
      </c>
      <c r="DV77" s="18">
        <v>1120</v>
      </c>
      <c r="DX77" s="18" t="s">
        <v>133</v>
      </c>
      <c r="DY77" s="18" t="s">
        <v>135</v>
      </c>
      <c r="DZ77" s="18" t="s">
        <v>0</v>
      </c>
      <c r="EA77" s="18" t="s">
        <v>1</v>
      </c>
      <c r="EB77" s="18" t="s">
        <v>36</v>
      </c>
      <c r="EC77" s="18" t="s">
        <v>2</v>
      </c>
      <c r="ED77" s="18" t="s">
        <v>3</v>
      </c>
      <c r="EE77" s="18" t="s">
        <v>4</v>
      </c>
      <c r="EF77" s="20">
        <v>10000</v>
      </c>
    </row>
    <row r="78" spans="2:136" x14ac:dyDescent="0.3">
      <c r="B78" s="18">
        <v>3</v>
      </c>
      <c r="C78" s="18" t="s">
        <v>6</v>
      </c>
      <c r="D78" s="18" t="s">
        <v>136</v>
      </c>
      <c r="E78" s="18">
        <v>20</v>
      </c>
      <c r="F78" s="18">
        <v>7</v>
      </c>
      <c r="G78" s="18">
        <v>7.2999999999999995E-2</v>
      </c>
      <c r="H78" s="21">
        <v>5.9964285714285706E-2</v>
      </c>
      <c r="I78" s="18">
        <v>600</v>
      </c>
      <c r="J78" s="20"/>
      <c r="K78" s="18">
        <v>3</v>
      </c>
      <c r="L78" s="18" t="s">
        <v>6</v>
      </c>
      <c r="M78" s="18" t="s">
        <v>136</v>
      </c>
      <c r="N78" s="18">
        <v>20</v>
      </c>
      <c r="O78" s="18">
        <v>2.5</v>
      </c>
      <c r="P78" s="18">
        <v>7.2999999999999995E-2</v>
      </c>
      <c r="Q78" s="21">
        <v>7.2999999999999995E-2</v>
      </c>
      <c r="R78" s="18">
        <v>730</v>
      </c>
      <c r="S78" s="20"/>
      <c r="T78" s="18">
        <v>3</v>
      </c>
      <c r="U78" s="18" t="s">
        <v>6</v>
      </c>
      <c r="V78" s="18" t="s">
        <v>136</v>
      </c>
      <c r="W78" s="18">
        <v>20</v>
      </c>
      <c r="X78" s="18">
        <v>2.5</v>
      </c>
      <c r="Y78" s="18">
        <v>7.2999999999999995E-2</v>
      </c>
      <c r="Z78" s="21">
        <v>7.2999999999999995E-2</v>
      </c>
      <c r="AA78" s="18">
        <v>730</v>
      </c>
      <c r="AB78" s="20"/>
      <c r="AL78" s="18">
        <v>2</v>
      </c>
      <c r="AM78" s="18" t="s">
        <v>776</v>
      </c>
      <c r="AN78" s="18" t="s">
        <v>773</v>
      </c>
      <c r="AO78" s="18">
        <v>125</v>
      </c>
      <c r="AP78" s="18">
        <v>1</v>
      </c>
      <c r="AQ78" s="18">
        <v>0.01</v>
      </c>
      <c r="AR78" s="21">
        <v>8.0400000000000003E-3</v>
      </c>
      <c r="AS78" s="18">
        <v>80</v>
      </c>
      <c r="BJ78" s="22"/>
      <c r="BK78" s="19"/>
      <c r="BS78" s="22"/>
      <c r="BT78" s="19"/>
      <c r="CK78" s="22"/>
      <c r="CL78" s="19"/>
      <c r="CT78" s="22"/>
      <c r="CU78" s="19"/>
      <c r="CW78" s="18">
        <v>3</v>
      </c>
      <c r="CX78" s="18" t="s">
        <v>649</v>
      </c>
      <c r="CY78" s="18" t="s">
        <v>750</v>
      </c>
      <c r="CZ78" s="18">
        <v>6.75</v>
      </c>
      <c r="DA78" s="18">
        <v>5.5</v>
      </c>
      <c r="DB78" s="18">
        <v>3.6999999999999998E-2</v>
      </c>
      <c r="DC78" s="21">
        <v>4.9831649831649831E-2</v>
      </c>
      <c r="DD78" s="18">
        <v>498</v>
      </c>
      <c r="DF78" s="18">
        <v>5</v>
      </c>
      <c r="DG78" s="18" t="s">
        <v>7</v>
      </c>
      <c r="DH78" s="18" t="s">
        <v>136</v>
      </c>
      <c r="DI78" s="18">
        <v>20.5</v>
      </c>
      <c r="DJ78" s="18">
        <v>1</v>
      </c>
      <c r="DK78" s="18">
        <v>6.6699999999999995E-2</v>
      </c>
      <c r="DL78" s="21">
        <v>9.7609756097560965E-2</v>
      </c>
      <c r="DM78" s="18">
        <v>976</v>
      </c>
      <c r="DX78" s="18">
        <v>10</v>
      </c>
      <c r="DY78" s="18" t="s">
        <v>14</v>
      </c>
      <c r="DZ78" s="18" t="s">
        <v>136</v>
      </c>
      <c r="EA78" s="18">
        <v>165.6</v>
      </c>
      <c r="EB78" s="18">
        <v>2</v>
      </c>
      <c r="EC78" s="18">
        <v>0.33329999999999999</v>
      </c>
      <c r="ED78" s="18">
        <v>0.33329999999999999</v>
      </c>
      <c r="EE78" s="18">
        <v>3333</v>
      </c>
    </row>
    <row r="79" spans="2:136" x14ac:dyDescent="0.3">
      <c r="B79" s="18">
        <v>3</v>
      </c>
      <c r="C79" s="18" t="s">
        <v>16</v>
      </c>
      <c r="D79" s="18" t="s">
        <v>136</v>
      </c>
      <c r="E79" s="18">
        <v>20</v>
      </c>
      <c r="F79" s="18">
        <v>7</v>
      </c>
      <c r="G79" s="18">
        <v>7.2999999999999995E-2</v>
      </c>
      <c r="H79" s="21">
        <v>5.9964285714285706E-2</v>
      </c>
      <c r="I79" s="18">
        <v>600</v>
      </c>
      <c r="J79" s="20"/>
      <c r="K79" s="18">
        <v>3</v>
      </c>
      <c r="L79" s="18" t="s">
        <v>16</v>
      </c>
      <c r="M79" s="18" t="s">
        <v>136</v>
      </c>
      <c r="N79" s="18">
        <v>20</v>
      </c>
      <c r="O79" s="18">
        <v>2.5</v>
      </c>
      <c r="P79" s="18">
        <v>7.2999999999999995E-2</v>
      </c>
      <c r="Q79" s="21">
        <v>7.2999999999999995E-2</v>
      </c>
      <c r="R79" s="18">
        <v>730</v>
      </c>
      <c r="S79" s="20"/>
      <c r="T79" s="18">
        <v>3</v>
      </c>
      <c r="U79" s="18" t="s">
        <v>16</v>
      </c>
      <c r="V79" s="18" t="s">
        <v>136</v>
      </c>
      <c r="W79" s="18">
        <v>20</v>
      </c>
      <c r="X79" s="18">
        <v>2.5</v>
      </c>
      <c r="Y79" s="18">
        <v>7.2999999999999995E-2</v>
      </c>
      <c r="Z79" s="21">
        <v>7.2999999999999995E-2</v>
      </c>
      <c r="AA79" s="18">
        <v>730</v>
      </c>
      <c r="AB79" s="20"/>
      <c r="AC79" s="18" t="s">
        <v>133</v>
      </c>
      <c r="AD79" s="18" t="s">
        <v>135</v>
      </c>
      <c r="AE79" s="18" t="s">
        <v>0</v>
      </c>
      <c r="AF79" s="18" t="s">
        <v>1</v>
      </c>
      <c r="AG79" s="18" t="s">
        <v>36</v>
      </c>
      <c r="AH79" s="18" t="s">
        <v>2</v>
      </c>
      <c r="AI79" s="18" t="s">
        <v>3</v>
      </c>
      <c r="AJ79" s="18" t="s">
        <v>4</v>
      </c>
      <c r="AK79" s="20">
        <v>10031</v>
      </c>
      <c r="BJ79" s="22"/>
      <c r="BK79" s="19"/>
      <c r="BS79" s="22"/>
      <c r="BT79" s="19"/>
      <c r="CK79" s="22"/>
      <c r="CL79" s="19"/>
      <c r="CT79" s="22"/>
      <c r="CU79" s="19"/>
      <c r="CW79" s="18">
        <v>3</v>
      </c>
      <c r="CX79" s="18" t="s">
        <v>651</v>
      </c>
      <c r="CY79" s="18" t="s">
        <v>750</v>
      </c>
      <c r="CZ79" s="18">
        <v>6.75</v>
      </c>
      <c r="DA79" s="18">
        <v>5.5</v>
      </c>
      <c r="DB79" s="18">
        <v>3.6999999999999998E-2</v>
      </c>
      <c r="DC79" s="21">
        <v>4.9831649831649831E-2</v>
      </c>
      <c r="DD79" s="18">
        <v>498</v>
      </c>
      <c r="DF79" s="18">
        <v>5</v>
      </c>
      <c r="DG79" s="18" t="s">
        <v>17</v>
      </c>
      <c r="DH79" s="18" t="s">
        <v>136</v>
      </c>
      <c r="DI79" s="18">
        <v>20.5</v>
      </c>
      <c r="DJ79" s="18">
        <v>1</v>
      </c>
      <c r="DK79" s="18">
        <v>6.6699999999999995E-2</v>
      </c>
      <c r="DL79" s="21">
        <v>9.7609756097560965E-2</v>
      </c>
      <c r="DM79" s="18">
        <v>976</v>
      </c>
      <c r="DX79" s="18">
        <v>10</v>
      </c>
      <c r="DY79" s="18" t="s">
        <v>32</v>
      </c>
      <c r="DZ79" s="18" t="s">
        <v>136</v>
      </c>
      <c r="EA79" s="18">
        <v>165.6</v>
      </c>
      <c r="EB79" s="18">
        <v>2</v>
      </c>
      <c r="EC79" s="18">
        <v>0.33329999999999999</v>
      </c>
      <c r="ED79" s="18">
        <v>0.33329999999999999</v>
      </c>
      <c r="EE79" s="18">
        <v>3333</v>
      </c>
    </row>
    <row r="80" spans="2:136" x14ac:dyDescent="0.3">
      <c r="B80" s="18">
        <v>3</v>
      </c>
      <c r="C80" s="18" t="s">
        <v>26</v>
      </c>
      <c r="D80" s="18" t="s">
        <v>136</v>
      </c>
      <c r="E80" s="18">
        <v>20</v>
      </c>
      <c r="F80" s="18">
        <v>7</v>
      </c>
      <c r="G80" s="18">
        <v>7.2999999999999995E-2</v>
      </c>
      <c r="H80" s="21">
        <v>5.9964285714285706E-2</v>
      </c>
      <c r="I80" s="18">
        <v>600</v>
      </c>
      <c r="J80" s="20"/>
      <c r="K80" s="18">
        <v>3</v>
      </c>
      <c r="L80" s="18" t="s">
        <v>26</v>
      </c>
      <c r="M80" s="18" t="s">
        <v>136</v>
      </c>
      <c r="N80" s="18">
        <v>20</v>
      </c>
      <c r="O80" s="18">
        <v>2.5</v>
      </c>
      <c r="P80" s="18">
        <v>7.2999999999999995E-2</v>
      </c>
      <c r="Q80" s="21">
        <v>7.2999999999999995E-2</v>
      </c>
      <c r="R80" s="18">
        <v>730</v>
      </c>
      <c r="S80" s="20"/>
      <c r="T80" s="18">
        <v>3</v>
      </c>
      <c r="U80" s="18" t="s">
        <v>26</v>
      </c>
      <c r="V80" s="18" t="s">
        <v>136</v>
      </c>
      <c r="W80" s="18">
        <v>20</v>
      </c>
      <c r="X80" s="18">
        <v>2.5</v>
      </c>
      <c r="Y80" s="18">
        <v>7.2999999999999995E-2</v>
      </c>
      <c r="Z80" s="21">
        <v>7.2999999999999995E-2</v>
      </c>
      <c r="AA80" s="18">
        <v>730</v>
      </c>
      <c r="AB80" s="20"/>
      <c r="AC80" s="18">
        <v>3</v>
      </c>
      <c r="AD80" s="18" t="s">
        <v>6</v>
      </c>
      <c r="AE80" s="18" t="s">
        <v>136</v>
      </c>
      <c r="AF80" s="18">
        <v>20</v>
      </c>
      <c r="AG80" s="18">
        <v>4</v>
      </c>
      <c r="AH80" s="18">
        <v>7.2999999999999995E-2</v>
      </c>
      <c r="AI80" s="21">
        <v>6.0833333333333336E-2</v>
      </c>
      <c r="AJ80" s="18">
        <v>608</v>
      </c>
      <c r="AK80" s="20"/>
      <c r="AU80" s="18" t="s">
        <v>133</v>
      </c>
      <c r="AV80" s="18" t="s">
        <v>135</v>
      </c>
      <c r="AW80" s="18" t="s">
        <v>0</v>
      </c>
      <c r="AX80" s="18" t="s">
        <v>1</v>
      </c>
      <c r="AY80" s="18" t="s">
        <v>36</v>
      </c>
      <c r="AZ80" s="18" t="s">
        <v>2</v>
      </c>
      <c r="BA80" s="18" t="s">
        <v>3</v>
      </c>
      <c r="BB80" s="18" t="s">
        <v>4</v>
      </c>
      <c r="BC80" s="20">
        <v>10000</v>
      </c>
      <c r="BD80" s="18" t="s">
        <v>133</v>
      </c>
      <c r="BE80" s="18" t="s">
        <v>135</v>
      </c>
      <c r="BF80" s="18" t="s">
        <v>0</v>
      </c>
      <c r="BG80" s="18" t="s">
        <v>1</v>
      </c>
      <c r="BH80" s="18" t="s">
        <v>36</v>
      </c>
      <c r="BI80" s="18" t="s">
        <v>2</v>
      </c>
      <c r="BJ80" s="18" t="s">
        <v>3</v>
      </c>
      <c r="BK80" s="18" t="s">
        <v>4</v>
      </c>
      <c r="BL80" s="20">
        <v>10004</v>
      </c>
      <c r="BM80" s="18" t="s">
        <v>133</v>
      </c>
      <c r="BN80" s="18" t="s">
        <v>135</v>
      </c>
      <c r="BO80" s="18" t="s">
        <v>0</v>
      </c>
      <c r="BP80" s="18" t="s">
        <v>1</v>
      </c>
      <c r="BQ80" s="18" t="s">
        <v>36</v>
      </c>
      <c r="BR80" s="18" t="s">
        <v>2</v>
      </c>
      <c r="BS80" s="18" t="s">
        <v>3</v>
      </c>
      <c r="BT80" s="18" t="s">
        <v>4</v>
      </c>
      <c r="BU80" s="20">
        <v>5157</v>
      </c>
      <c r="BV80" s="18" t="s">
        <v>133</v>
      </c>
      <c r="BW80" s="18" t="s">
        <v>135</v>
      </c>
      <c r="BX80" s="18" t="s">
        <v>0</v>
      </c>
      <c r="BY80" s="18" t="s">
        <v>1</v>
      </c>
      <c r="BZ80" s="18" t="s">
        <v>36</v>
      </c>
      <c r="CA80" s="18" t="s">
        <v>2</v>
      </c>
      <c r="CB80" s="18" t="s">
        <v>3</v>
      </c>
      <c r="CC80" s="18" t="s">
        <v>4</v>
      </c>
      <c r="CD80" s="20">
        <v>5242</v>
      </c>
      <c r="CE80" s="18" t="s">
        <v>133</v>
      </c>
      <c r="CF80" s="18" t="s">
        <v>135</v>
      </c>
      <c r="CG80" s="18" t="s">
        <v>0</v>
      </c>
      <c r="CH80" s="18" t="s">
        <v>1</v>
      </c>
      <c r="CI80" s="18" t="s">
        <v>36</v>
      </c>
      <c r="CJ80" s="18" t="s">
        <v>2</v>
      </c>
      <c r="CK80" s="18" t="s">
        <v>3</v>
      </c>
      <c r="CL80" s="18" t="s">
        <v>4</v>
      </c>
      <c r="CM80" s="20">
        <v>5253</v>
      </c>
      <c r="CN80" s="18" t="s">
        <v>133</v>
      </c>
      <c r="CO80" s="18" t="s">
        <v>135</v>
      </c>
      <c r="CP80" s="18" t="s">
        <v>0</v>
      </c>
      <c r="CQ80" s="18" t="s">
        <v>1</v>
      </c>
      <c r="CR80" s="18" t="s">
        <v>36</v>
      </c>
      <c r="CS80" s="18" t="s">
        <v>2</v>
      </c>
      <c r="CT80" s="18" t="s">
        <v>3</v>
      </c>
      <c r="CU80" s="18" t="s">
        <v>4</v>
      </c>
      <c r="CV80" s="20">
        <v>10000</v>
      </c>
      <c r="CW80" s="18">
        <v>3</v>
      </c>
      <c r="CX80" s="18" t="s">
        <v>653</v>
      </c>
      <c r="CY80" s="18" t="s">
        <v>750</v>
      </c>
      <c r="CZ80" s="18">
        <v>6.75</v>
      </c>
      <c r="DA80" s="18">
        <v>5.5</v>
      </c>
      <c r="DB80" s="18">
        <v>3.6999999999999998E-2</v>
      </c>
      <c r="DC80" s="21">
        <v>4.9831649831649831E-2</v>
      </c>
      <c r="DD80" s="18">
        <v>498</v>
      </c>
      <c r="DF80" s="18">
        <v>5</v>
      </c>
      <c r="DG80" s="18" t="s">
        <v>27</v>
      </c>
      <c r="DH80" s="18" t="s">
        <v>136</v>
      </c>
      <c r="DI80" s="18">
        <v>20.5</v>
      </c>
      <c r="DJ80" s="18">
        <v>1</v>
      </c>
      <c r="DK80" s="18">
        <v>6.6699999999999995E-2</v>
      </c>
      <c r="DL80" s="21">
        <v>9.7609756097560965E-2</v>
      </c>
      <c r="DM80" s="18">
        <v>976</v>
      </c>
      <c r="DO80" s="18" t="s">
        <v>133</v>
      </c>
      <c r="DP80" s="18" t="s">
        <v>135</v>
      </c>
      <c r="DQ80" s="18" t="s">
        <v>0</v>
      </c>
      <c r="DR80" s="18" t="s">
        <v>1</v>
      </c>
      <c r="DS80" s="18" t="s">
        <v>36</v>
      </c>
      <c r="DT80" s="18" t="s">
        <v>2</v>
      </c>
      <c r="DU80" s="18" t="s">
        <v>3</v>
      </c>
      <c r="DV80" s="18" t="s">
        <v>4</v>
      </c>
      <c r="DW80" s="20">
        <v>10000</v>
      </c>
      <c r="DX80" s="18">
        <v>10</v>
      </c>
      <c r="DY80" s="18" t="s">
        <v>31</v>
      </c>
      <c r="DZ80" s="18" t="s">
        <v>136</v>
      </c>
      <c r="EA80" s="18">
        <v>165.6</v>
      </c>
      <c r="EB80" s="18">
        <v>2</v>
      </c>
      <c r="EC80" s="18">
        <v>0.33339999999999997</v>
      </c>
      <c r="ED80" s="18">
        <v>0.33339999999999997</v>
      </c>
      <c r="EE80" s="18">
        <v>3334</v>
      </c>
    </row>
    <row r="81" spans="2:126" x14ac:dyDescent="0.3">
      <c r="B81" s="18">
        <v>3</v>
      </c>
      <c r="C81" s="18" t="s">
        <v>7</v>
      </c>
      <c r="D81" s="18" t="s">
        <v>136</v>
      </c>
      <c r="E81" s="18">
        <v>23</v>
      </c>
      <c r="F81" s="18">
        <v>4.5</v>
      </c>
      <c r="G81" s="18">
        <v>7.2999999999999995E-2</v>
      </c>
      <c r="H81" s="21">
        <v>8.1111111111111106E-2</v>
      </c>
      <c r="I81" s="18">
        <v>811</v>
      </c>
      <c r="J81" s="20"/>
      <c r="K81" s="18">
        <v>3</v>
      </c>
      <c r="L81" s="18" t="s">
        <v>7</v>
      </c>
      <c r="M81" s="18" t="s">
        <v>136</v>
      </c>
      <c r="N81" s="18">
        <v>23</v>
      </c>
      <c r="O81" s="18">
        <v>2</v>
      </c>
      <c r="P81" s="18">
        <v>7.2999999999999995E-2</v>
      </c>
      <c r="Q81" s="21">
        <v>7.9347826086956522E-2</v>
      </c>
      <c r="R81" s="18">
        <v>793</v>
      </c>
      <c r="T81" s="18">
        <v>3</v>
      </c>
      <c r="U81" s="18" t="s">
        <v>7</v>
      </c>
      <c r="V81" s="18" t="s">
        <v>136</v>
      </c>
      <c r="W81" s="18">
        <v>23</v>
      </c>
      <c r="X81" s="18">
        <v>2</v>
      </c>
      <c r="Y81" s="18">
        <v>7.2999999999999995E-2</v>
      </c>
      <c r="Z81" s="21">
        <v>7.9347826086956522E-2</v>
      </c>
      <c r="AA81" s="18">
        <v>793</v>
      </c>
      <c r="AC81" s="18">
        <v>3</v>
      </c>
      <c r="AD81" s="18" t="s">
        <v>16</v>
      </c>
      <c r="AE81" s="18" t="s">
        <v>136</v>
      </c>
      <c r="AF81" s="18">
        <v>20</v>
      </c>
      <c r="AG81" s="18">
        <v>4</v>
      </c>
      <c r="AH81" s="18">
        <v>7.2999999999999995E-2</v>
      </c>
      <c r="AI81" s="21">
        <v>6.0833333333333336E-2</v>
      </c>
      <c r="AJ81" s="18">
        <v>608</v>
      </c>
      <c r="AK81" s="20"/>
      <c r="AL81" s="18" t="s">
        <v>133</v>
      </c>
      <c r="AM81" s="18" t="s">
        <v>135</v>
      </c>
      <c r="AN81" s="18" t="s">
        <v>0</v>
      </c>
      <c r="AO81" s="18" t="s">
        <v>1</v>
      </c>
      <c r="AP81" s="18" t="s">
        <v>36</v>
      </c>
      <c r="AQ81" s="18" t="s">
        <v>2</v>
      </c>
      <c r="AR81" s="18" t="s">
        <v>3</v>
      </c>
      <c r="AS81" s="18" t="s">
        <v>4</v>
      </c>
      <c r="AT81" s="20">
        <v>9935</v>
      </c>
      <c r="AU81" s="18">
        <v>3</v>
      </c>
      <c r="AV81" s="18" t="s">
        <v>7</v>
      </c>
      <c r="AW81" s="18" t="s">
        <v>5</v>
      </c>
      <c r="AX81" s="18">
        <v>230</v>
      </c>
      <c r="AY81" s="18">
        <v>1</v>
      </c>
      <c r="AZ81" s="18">
        <v>3.6999999999999998E-2</v>
      </c>
      <c r="BA81" s="21">
        <v>1.5684782608695651E-2</v>
      </c>
      <c r="BB81" s="18">
        <v>157</v>
      </c>
      <c r="BD81" s="18">
        <v>3</v>
      </c>
      <c r="BE81" s="18" t="s">
        <v>7</v>
      </c>
      <c r="BF81" s="18" t="s">
        <v>5</v>
      </c>
      <c r="BG81" s="18">
        <v>230</v>
      </c>
      <c r="BH81" s="18">
        <v>1</v>
      </c>
      <c r="BI81" s="18">
        <v>3.6999999999999998E-2</v>
      </c>
      <c r="BJ81" s="21">
        <v>3.163768115942029E-2</v>
      </c>
      <c r="BK81" s="18">
        <v>316</v>
      </c>
      <c r="BM81" s="18">
        <v>3</v>
      </c>
      <c r="BN81" s="18" t="s">
        <v>7</v>
      </c>
      <c r="BO81" s="18" t="s">
        <v>5</v>
      </c>
      <c r="BP81" s="18">
        <v>230</v>
      </c>
      <c r="BQ81" s="18">
        <v>3</v>
      </c>
      <c r="BR81" s="18">
        <v>3.6999999999999998E-2</v>
      </c>
      <c r="BS81" s="21">
        <v>1.6489130434782607E-2</v>
      </c>
      <c r="BT81" s="18">
        <v>165</v>
      </c>
      <c r="BV81" s="18">
        <v>3</v>
      </c>
      <c r="BW81" s="18" t="s">
        <v>7</v>
      </c>
      <c r="BX81" s="18" t="s">
        <v>5</v>
      </c>
      <c r="BY81" s="18">
        <v>230</v>
      </c>
      <c r="BZ81" s="18">
        <v>1</v>
      </c>
      <c r="CA81" s="18">
        <v>7.3999999999999996E-2</v>
      </c>
      <c r="CB81" s="21">
        <v>3.8608695652173911E-2</v>
      </c>
      <c r="CC81" s="18">
        <v>386</v>
      </c>
      <c r="CE81" s="18">
        <v>3</v>
      </c>
      <c r="CF81" s="18" t="s">
        <v>7</v>
      </c>
      <c r="CG81" s="18" t="s">
        <v>5</v>
      </c>
      <c r="CH81" s="18">
        <v>230</v>
      </c>
      <c r="CI81" s="18">
        <v>2</v>
      </c>
      <c r="CJ81" s="18">
        <v>7.3999999999999996E-2</v>
      </c>
      <c r="CK81" s="21">
        <v>3.9144927536231888E-2</v>
      </c>
      <c r="CL81" s="18">
        <v>391</v>
      </c>
      <c r="CN81" s="18">
        <v>3</v>
      </c>
      <c r="CO81" s="18" t="s">
        <v>7</v>
      </c>
      <c r="CP81" s="18" t="s">
        <v>5</v>
      </c>
      <c r="CQ81" s="18">
        <v>230</v>
      </c>
      <c r="CR81" s="18">
        <v>3</v>
      </c>
      <c r="CS81" s="18">
        <v>7.3999999999999996E-2</v>
      </c>
      <c r="CT81" s="21">
        <v>5.2818840579710147E-2</v>
      </c>
      <c r="CU81" s="18">
        <v>528</v>
      </c>
      <c r="CW81" s="18">
        <v>3</v>
      </c>
      <c r="CX81" s="18" t="s">
        <v>655</v>
      </c>
      <c r="CY81" s="18" t="s">
        <v>750</v>
      </c>
      <c r="CZ81" s="18">
        <v>6.75</v>
      </c>
      <c r="DA81" s="18">
        <v>5.5</v>
      </c>
      <c r="DB81" s="18">
        <v>3.6999999999999998E-2</v>
      </c>
      <c r="DC81" s="21">
        <v>4.9831649831649831E-2</v>
      </c>
      <c r="DD81" s="18">
        <v>498</v>
      </c>
      <c r="DF81" s="18">
        <v>5</v>
      </c>
      <c r="DG81" s="18" t="s">
        <v>8</v>
      </c>
      <c r="DH81" s="18" t="s">
        <v>136</v>
      </c>
      <c r="DI81" s="18">
        <v>41.4</v>
      </c>
      <c r="DJ81" s="18">
        <v>1</v>
      </c>
      <c r="DK81" s="18">
        <v>0.1067</v>
      </c>
      <c r="DL81" s="21">
        <v>7.7318840579710155E-2</v>
      </c>
      <c r="DM81" s="18">
        <v>773</v>
      </c>
      <c r="DO81" s="18">
        <v>4</v>
      </c>
      <c r="DP81" s="18" t="s">
        <v>666</v>
      </c>
      <c r="DQ81" s="18" t="s">
        <v>750</v>
      </c>
      <c r="DR81" s="18">
        <v>140.00000000000003</v>
      </c>
      <c r="DS81" s="18">
        <v>1</v>
      </c>
      <c r="DT81" s="18">
        <v>5.5E-2</v>
      </c>
      <c r="DU81" s="21">
        <v>5.5E-2</v>
      </c>
      <c r="DV81" s="18">
        <v>550</v>
      </c>
    </row>
    <row r="82" spans="2:126" x14ac:dyDescent="0.3">
      <c r="B82" s="18">
        <v>3</v>
      </c>
      <c r="C82" s="18" t="s">
        <v>17</v>
      </c>
      <c r="D82" s="18" t="s">
        <v>136</v>
      </c>
      <c r="E82" s="18">
        <v>23</v>
      </c>
      <c r="F82" s="18">
        <v>4.5</v>
      </c>
      <c r="G82" s="18">
        <v>7.2999999999999995E-2</v>
      </c>
      <c r="H82" s="21">
        <v>8.1111111111111106E-2</v>
      </c>
      <c r="I82" s="18">
        <v>811</v>
      </c>
      <c r="J82" s="20"/>
      <c r="K82" s="18">
        <v>3</v>
      </c>
      <c r="L82" s="18" t="s">
        <v>17</v>
      </c>
      <c r="M82" s="18" t="s">
        <v>136</v>
      </c>
      <c r="N82" s="18">
        <v>23</v>
      </c>
      <c r="O82" s="18">
        <v>2</v>
      </c>
      <c r="P82" s="18">
        <v>7.2999999999999995E-2</v>
      </c>
      <c r="Q82" s="21">
        <v>7.9347826086956522E-2</v>
      </c>
      <c r="R82" s="18">
        <v>793</v>
      </c>
      <c r="T82" s="18">
        <v>3</v>
      </c>
      <c r="U82" s="18" t="s">
        <v>17</v>
      </c>
      <c r="V82" s="18" t="s">
        <v>136</v>
      </c>
      <c r="W82" s="18">
        <v>23</v>
      </c>
      <c r="X82" s="18">
        <v>2</v>
      </c>
      <c r="Y82" s="18">
        <v>7.2999999999999995E-2</v>
      </c>
      <c r="Z82" s="21">
        <v>7.9347826086956522E-2</v>
      </c>
      <c r="AA82" s="18">
        <v>793</v>
      </c>
      <c r="AC82" s="18">
        <v>3</v>
      </c>
      <c r="AD82" s="18" t="s">
        <v>26</v>
      </c>
      <c r="AE82" s="18" t="s">
        <v>136</v>
      </c>
      <c r="AF82" s="18">
        <v>20</v>
      </c>
      <c r="AG82" s="18">
        <v>4</v>
      </c>
      <c r="AH82" s="18">
        <v>7.2999999999999995E-2</v>
      </c>
      <c r="AI82" s="21">
        <v>6.0833333333333336E-2</v>
      </c>
      <c r="AJ82" s="18">
        <v>608</v>
      </c>
      <c r="AK82" s="20"/>
      <c r="AL82" s="18">
        <v>3</v>
      </c>
      <c r="AM82" s="18" t="s">
        <v>6</v>
      </c>
      <c r="AN82" s="18" t="s">
        <v>136</v>
      </c>
      <c r="AO82" s="18">
        <v>20</v>
      </c>
      <c r="AP82" s="18">
        <v>5.5</v>
      </c>
      <c r="AQ82" s="18">
        <v>7.2999999999999995E-2</v>
      </c>
      <c r="AR82" s="21">
        <v>6.6695454545454544E-2</v>
      </c>
      <c r="AS82" s="18">
        <v>667</v>
      </c>
      <c r="AT82" s="20"/>
      <c r="AU82" s="18">
        <v>3</v>
      </c>
      <c r="AV82" s="18" t="s">
        <v>17</v>
      </c>
      <c r="AW82" s="18" t="s">
        <v>5</v>
      </c>
      <c r="AX82" s="18">
        <v>230</v>
      </c>
      <c r="AY82" s="18">
        <v>1</v>
      </c>
      <c r="AZ82" s="18">
        <v>3.6999999999999998E-2</v>
      </c>
      <c r="BA82" s="21">
        <v>1.5684782608695651E-2</v>
      </c>
      <c r="BB82" s="18">
        <v>157</v>
      </c>
      <c r="BD82" s="18">
        <v>3</v>
      </c>
      <c r="BE82" s="18" t="s">
        <v>17</v>
      </c>
      <c r="BF82" s="18" t="s">
        <v>5</v>
      </c>
      <c r="BG82" s="18">
        <v>230</v>
      </c>
      <c r="BH82" s="18">
        <v>1</v>
      </c>
      <c r="BI82" s="18">
        <v>3.6999999999999998E-2</v>
      </c>
      <c r="BJ82" s="21">
        <v>3.163768115942029E-2</v>
      </c>
      <c r="BK82" s="18">
        <v>316</v>
      </c>
      <c r="BM82" s="18">
        <v>3</v>
      </c>
      <c r="BN82" s="18" t="s">
        <v>17</v>
      </c>
      <c r="BO82" s="18" t="s">
        <v>5</v>
      </c>
      <c r="BP82" s="18">
        <v>230</v>
      </c>
      <c r="BQ82" s="18">
        <v>3</v>
      </c>
      <c r="BR82" s="18">
        <v>3.6999999999999998E-2</v>
      </c>
      <c r="BS82" s="21">
        <v>1.6489130434782607E-2</v>
      </c>
      <c r="BT82" s="18">
        <v>165</v>
      </c>
      <c r="BV82" s="18">
        <v>3</v>
      </c>
      <c r="BW82" s="18" t="s">
        <v>17</v>
      </c>
      <c r="BX82" s="18" t="s">
        <v>5</v>
      </c>
      <c r="BY82" s="18">
        <v>230</v>
      </c>
      <c r="BZ82" s="18">
        <v>1</v>
      </c>
      <c r="CA82" s="18">
        <v>7.3999999999999996E-2</v>
      </c>
      <c r="CB82" s="21">
        <v>3.8608695652173911E-2</v>
      </c>
      <c r="CC82" s="18">
        <v>386</v>
      </c>
      <c r="CE82" s="18">
        <v>3</v>
      </c>
      <c r="CF82" s="18" t="s">
        <v>17</v>
      </c>
      <c r="CG82" s="18" t="s">
        <v>5</v>
      </c>
      <c r="CH82" s="18">
        <v>230</v>
      </c>
      <c r="CI82" s="18">
        <v>2</v>
      </c>
      <c r="CJ82" s="18">
        <v>7.3999999999999996E-2</v>
      </c>
      <c r="CK82" s="21">
        <v>3.9144927536231888E-2</v>
      </c>
      <c r="CL82" s="18">
        <v>391</v>
      </c>
      <c r="CN82" s="18">
        <v>3</v>
      </c>
      <c r="CO82" s="18" t="s">
        <v>17</v>
      </c>
      <c r="CP82" s="18" t="s">
        <v>5</v>
      </c>
      <c r="CQ82" s="18">
        <v>230</v>
      </c>
      <c r="CR82" s="18">
        <v>3</v>
      </c>
      <c r="CS82" s="18">
        <v>7.3999999999999996E-2</v>
      </c>
      <c r="CT82" s="21">
        <v>5.2818840579710147E-2</v>
      </c>
      <c r="CU82" s="18">
        <v>528</v>
      </c>
      <c r="CW82" s="18">
        <v>3</v>
      </c>
      <c r="CX82" s="18" t="s">
        <v>657</v>
      </c>
      <c r="CY82" s="18" t="s">
        <v>750</v>
      </c>
      <c r="CZ82" s="18">
        <v>6.75</v>
      </c>
      <c r="DA82" s="18">
        <v>5.5</v>
      </c>
      <c r="DB82" s="18">
        <v>3.6999999999999998E-2</v>
      </c>
      <c r="DC82" s="21">
        <v>4.9831649831649831E-2</v>
      </c>
      <c r="DD82" s="18">
        <v>498</v>
      </c>
      <c r="DF82" s="18">
        <v>5</v>
      </c>
      <c r="DG82" s="18" t="s">
        <v>19</v>
      </c>
      <c r="DH82" s="18" t="s">
        <v>136</v>
      </c>
      <c r="DI82" s="18">
        <v>41.4</v>
      </c>
      <c r="DJ82" s="18">
        <v>1</v>
      </c>
      <c r="DK82" s="18">
        <v>0.1067</v>
      </c>
      <c r="DL82" s="21">
        <v>7.7318840579710155E-2</v>
      </c>
      <c r="DM82" s="18">
        <v>773</v>
      </c>
      <c r="DO82" s="18">
        <v>4</v>
      </c>
      <c r="DP82" s="18" t="s">
        <v>668</v>
      </c>
      <c r="DQ82" s="18" t="s">
        <v>750</v>
      </c>
      <c r="DR82" s="18">
        <v>140.00000000000003</v>
      </c>
      <c r="DS82" s="18">
        <v>1</v>
      </c>
      <c r="DT82" s="18">
        <v>5.5E-2</v>
      </c>
      <c r="DU82" s="21">
        <v>5.5E-2</v>
      </c>
      <c r="DV82" s="18">
        <v>550</v>
      </c>
    </row>
    <row r="83" spans="2:126" x14ac:dyDescent="0.3">
      <c r="B83" s="18">
        <v>3</v>
      </c>
      <c r="C83" s="18" t="s">
        <v>27</v>
      </c>
      <c r="D83" s="18" t="s">
        <v>136</v>
      </c>
      <c r="E83" s="18">
        <v>23</v>
      </c>
      <c r="F83" s="18">
        <v>4.5</v>
      </c>
      <c r="G83" s="18">
        <v>7.2999999999999995E-2</v>
      </c>
      <c r="H83" s="21">
        <v>8.1111111111111106E-2</v>
      </c>
      <c r="I83" s="18">
        <v>811</v>
      </c>
      <c r="J83" s="20"/>
      <c r="K83" s="18">
        <v>3</v>
      </c>
      <c r="L83" s="18" t="s">
        <v>27</v>
      </c>
      <c r="M83" s="18" t="s">
        <v>136</v>
      </c>
      <c r="N83" s="18">
        <v>23</v>
      </c>
      <c r="O83" s="18">
        <v>2</v>
      </c>
      <c r="P83" s="18">
        <v>7.2999999999999995E-2</v>
      </c>
      <c r="Q83" s="21">
        <v>7.9347826086956522E-2</v>
      </c>
      <c r="R83" s="18">
        <v>793</v>
      </c>
      <c r="T83" s="18">
        <v>3</v>
      </c>
      <c r="U83" s="18" t="s">
        <v>27</v>
      </c>
      <c r="V83" s="18" t="s">
        <v>136</v>
      </c>
      <c r="W83" s="18">
        <v>23</v>
      </c>
      <c r="X83" s="18">
        <v>2</v>
      </c>
      <c r="Y83" s="18">
        <v>7.2999999999999995E-2</v>
      </c>
      <c r="Z83" s="21">
        <v>7.9347826086956522E-2</v>
      </c>
      <c r="AA83" s="18">
        <v>793</v>
      </c>
      <c r="AC83" s="18">
        <v>3</v>
      </c>
      <c r="AD83" s="18" t="s">
        <v>7</v>
      </c>
      <c r="AE83" s="18" t="s">
        <v>136</v>
      </c>
      <c r="AF83" s="18">
        <v>23</v>
      </c>
      <c r="AG83" s="18">
        <v>2.5</v>
      </c>
      <c r="AH83" s="18">
        <v>7.2999999999999995E-2</v>
      </c>
      <c r="AI83" s="21">
        <v>8.4637681159420303E-2</v>
      </c>
      <c r="AJ83" s="18">
        <v>846</v>
      </c>
      <c r="AL83" s="18">
        <v>3</v>
      </c>
      <c r="AM83" s="18" t="s">
        <v>16</v>
      </c>
      <c r="AN83" s="18" t="s">
        <v>136</v>
      </c>
      <c r="AO83" s="18">
        <v>20</v>
      </c>
      <c r="AP83" s="18">
        <v>5.5</v>
      </c>
      <c r="AQ83" s="18">
        <v>7.2999999999999995E-2</v>
      </c>
      <c r="AR83" s="21">
        <v>6.6695454545454544E-2</v>
      </c>
      <c r="AS83" s="18">
        <v>667</v>
      </c>
      <c r="AT83" s="20"/>
      <c r="AU83" s="18">
        <v>3</v>
      </c>
      <c r="AV83" s="18" t="s">
        <v>27</v>
      </c>
      <c r="AW83" s="18" t="s">
        <v>5</v>
      </c>
      <c r="AX83" s="18">
        <v>230</v>
      </c>
      <c r="AY83" s="18">
        <v>1</v>
      </c>
      <c r="AZ83" s="18">
        <v>3.6999999999999998E-2</v>
      </c>
      <c r="BA83" s="21">
        <v>1.5684782608695651E-2</v>
      </c>
      <c r="BB83" s="18">
        <v>157</v>
      </c>
      <c r="BD83" s="18">
        <v>3</v>
      </c>
      <c r="BE83" s="18" t="s">
        <v>27</v>
      </c>
      <c r="BF83" s="18" t="s">
        <v>5</v>
      </c>
      <c r="BG83" s="18">
        <v>230</v>
      </c>
      <c r="BH83" s="18">
        <v>1</v>
      </c>
      <c r="BI83" s="18">
        <v>3.6999999999999998E-2</v>
      </c>
      <c r="BJ83" s="21">
        <v>3.163768115942029E-2</v>
      </c>
      <c r="BK83" s="18">
        <v>316</v>
      </c>
      <c r="BM83" s="18">
        <v>3</v>
      </c>
      <c r="BN83" s="18" t="s">
        <v>27</v>
      </c>
      <c r="BO83" s="18" t="s">
        <v>5</v>
      </c>
      <c r="BP83" s="18">
        <v>230</v>
      </c>
      <c r="BQ83" s="18">
        <v>3</v>
      </c>
      <c r="BR83" s="18">
        <v>3.6999999999999998E-2</v>
      </c>
      <c r="BS83" s="21">
        <v>1.6489130434782607E-2</v>
      </c>
      <c r="BT83" s="18">
        <v>165</v>
      </c>
      <c r="BV83" s="18">
        <v>3</v>
      </c>
      <c r="BW83" s="18" t="s">
        <v>27</v>
      </c>
      <c r="BX83" s="18" t="s">
        <v>5</v>
      </c>
      <c r="BY83" s="18">
        <v>230</v>
      </c>
      <c r="BZ83" s="18">
        <v>1</v>
      </c>
      <c r="CA83" s="18">
        <v>7.3999999999999996E-2</v>
      </c>
      <c r="CB83" s="21">
        <v>3.8608695652173911E-2</v>
      </c>
      <c r="CC83" s="18">
        <v>386</v>
      </c>
      <c r="CE83" s="18">
        <v>3</v>
      </c>
      <c r="CF83" s="18" t="s">
        <v>27</v>
      </c>
      <c r="CG83" s="18" t="s">
        <v>5</v>
      </c>
      <c r="CH83" s="18">
        <v>230</v>
      </c>
      <c r="CI83" s="18">
        <v>2</v>
      </c>
      <c r="CJ83" s="18">
        <v>7.3999999999999996E-2</v>
      </c>
      <c r="CK83" s="21">
        <v>3.9144927536231888E-2</v>
      </c>
      <c r="CL83" s="18">
        <v>391</v>
      </c>
      <c r="CN83" s="18">
        <v>3</v>
      </c>
      <c r="CO83" s="18" t="s">
        <v>27</v>
      </c>
      <c r="CP83" s="18" t="s">
        <v>5</v>
      </c>
      <c r="CQ83" s="18">
        <v>230</v>
      </c>
      <c r="CR83" s="18">
        <v>3</v>
      </c>
      <c r="CS83" s="18">
        <v>7.3999999999999996E-2</v>
      </c>
      <c r="CT83" s="21">
        <v>5.2818840579710147E-2</v>
      </c>
      <c r="CU83" s="18">
        <v>528</v>
      </c>
      <c r="CW83" s="18">
        <v>3</v>
      </c>
      <c r="CX83" s="18" t="s">
        <v>659</v>
      </c>
      <c r="CY83" s="18" t="s">
        <v>750</v>
      </c>
      <c r="CZ83" s="18">
        <v>6.75</v>
      </c>
      <c r="DA83" s="18">
        <v>5.5</v>
      </c>
      <c r="DB83" s="18">
        <v>3.6999999999999998E-2</v>
      </c>
      <c r="DC83" s="21">
        <v>4.9831649831649831E-2</v>
      </c>
      <c r="DD83" s="18">
        <v>498</v>
      </c>
      <c r="DF83" s="18">
        <v>5</v>
      </c>
      <c r="DG83" s="18" t="s">
        <v>28</v>
      </c>
      <c r="DH83" s="18" t="s">
        <v>136</v>
      </c>
      <c r="DI83" s="18">
        <v>41.4</v>
      </c>
      <c r="DJ83" s="18">
        <v>1</v>
      </c>
      <c r="DK83" s="18">
        <v>0.1067</v>
      </c>
      <c r="DL83" s="21">
        <v>7.7318840579710155E-2</v>
      </c>
      <c r="DM83" s="18">
        <v>773</v>
      </c>
      <c r="DO83" s="18">
        <v>4</v>
      </c>
      <c r="DP83" s="18" t="s">
        <v>670</v>
      </c>
      <c r="DQ83" s="18" t="s">
        <v>750</v>
      </c>
      <c r="DR83" s="18">
        <v>140.00000000000003</v>
      </c>
      <c r="DS83" s="18">
        <v>1</v>
      </c>
      <c r="DT83" s="18">
        <v>5.5E-2</v>
      </c>
      <c r="DU83" s="21">
        <v>5.5E-2</v>
      </c>
      <c r="DV83" s="18">
        <v>550</v>
      </c>
    </row>
    <row r="84" spans="2:126" x14ac:dyDescent="0.3">
      <c r="B84" s="18">
        <v>3</v>
      </c>
      <c r="C84" s="18" t="s">
        <v>8</v>
      </c>
      <c r="D84" s="18" t="s">
        <v>136</v>
      </c>
      <c r="E84" s="18">
        <v>50</v>
      </c>
      <c r="F84" s="18">
        <v>2.5</v>
      </c>
      <c r="G84" s="18">
        <v>7.2999999999999995E-2</v>
      </c>
      <c r="H84" s="21">
        <v>6.7159999999999997E-2</v>
      </c>
      <c r="I84" s="18">
        <v>672</v>
      </c>
      <c r="J84" s="20"/>
      <c r="K84" s="18">
        <v>3</v>
      </c>
      <c r="L84" s="18" t="s">
        <v>8</v>
      </c>
      <c r="M84" s="18" t="s">
        <v>136</v>
      </c>
      <c r="N84" s="18">
        <v>50</v>
      </c>
      <c r="O84" s="18">
        <v>1</v>
      </c>
      <c r="P84" s="18">
        <v>7.2999999999999995E-2</v>
      </c>
      <c r="Q84" s="21">
        <v>7.2999999999999995E-2</v>
      </c>
      <c r="R84" s="18">
        <v>730</v>
      </c>
      <c r="T84" s="18">
        <v>3</v>
      </c>
      <c r="U84" s="18" t="s">
        <v>8</v>
      </c>
      <c r="V84" s="18" t="s">
        <v>136</v>
      </c>
      <c r="W84" s="18">
        <v>50</v>
      </c>
      <c r="X84" s="18">
        <v>1</v>
      </c>
      <c r="Y84" s="18">
        <v>7.2999999999999995E-2</v>
      </c>
      <c r="Z84" s="21">
        <v>7.2999999999999995E-2</v>
      </c>
      <c r="AA84" s="18">
        <v>730</v>
      </c>
      <c r="AC84" s="18">
        <v>3</v>
      </c>
      <c r="AD84" s="18" t="s">
        <v>17</v>
      </c>
      <c r="AE84" s="18" t="s">
        <v>136</v>
      </c>
      <c r="AF84" s="18">
        <v>23</v>
      </c>
      <c r="AG84" s="18">
        <v>2.5</v>
      </c>
      <c r="AH84" s="18">
        <v>7.2999999999999995E-2</v>
      </c>
      <c r="AI84" s="21">
        <v>8.4637681159420303E-2</v>
      </c>
      <c r="AJ84" s="18">
        <v>846</v>
      </c>
      <c r="AL84" s="18">
        <v>3</v>
      </c>
      <c r="AM84" s="18" t="s">
        <v>26</v>
      </c>
      <c r="AN84" s="18" t="s">
        <v>136</v>
      </c>
      <c r="AO84" s="18">
        <v>20</v>
      </c>
      <c r="AP84" s="18">
        <v>5.5</v>
      </c>
      <c r="AQ84" s="18">
        <v>7.2999999999999995E-2</v>
      </c>
      <c r="AR84" s="21">
        <v>6.6695454545454544E-2</v>
      </c>
      <c r="AS84" s="18">
        <v>667</v>
      </c>
      <c r="AT84" s="20"/>
      <c r="AU84" s="18">
        <v>3</v>
      </c>
      <c r="AV84" s="18" t="s">
        <v>8</v>
      </c>
      <c r="AW84" s="18" t="s">
        <v>5</v>
      </c>
      <c r="AX84" s="18">
        <v>1000</v>
      </c>
      <c r="AY84" s="18">
        <v>1</v>
      </c>
      <c r="AZ84" s="18">
        <v>3.6999999999999998E-2</v>
      </c>
      <c r="BA84" s="21">
        <v>3.6075E-3</v>
      </c>
      <c r="BB84" s="18">
        <v>36</v>
      </c>
      <c r="BD84" s="18">
        <v>3</v>
      </c>
      <c r="BE84" s="18" t="s">
        <v>8</v>
      </c>
      <c r="BF84" s="18" t="s">
        <v>5</v>
      </c>
      <c r="BG84" s="18">
        <v>1000</v>
      </c>
      <c r="BH84" s="18">
        <v>1</v>
      </c>
      <c r="BI84" s="18">
        <v>3.6999999999999998E-2</v>
      </c>
      <c r="BJ84" s="21">
        <v>7.2766666666666665E-3</v>
      </c>
      <c r="BK84" s="18">
        <v>73</v>
      </c>
      <c r="BM84" s="18">
        <v>3</v>
      </c>
      <c r="BN84" s="18" t="s">
        <v>8</v>
      </c>
      <c r="BO84" s="18" t="s">
        <v>5</v>
      </c>
      <c r="BP84" s="18">
        <v>1000</v>
      </c>
      <c r="BQ84" s="18">
        <v>3</v>
      </c>
      <c r="BR84" s="18">
        <v>3.6999999999999998E-2</v>
      </c>
      <c r="BS84" s="21">
        <v>3.7924999999999994E-3</v>
      </c>
      <c r="BT84" s="18">
        <v>38</v>
      </c>
      <c r="BV84" s="18">
        <v>3</v>
      </c>
      <c r="BW84" s="18" t="s">
        <v>8</v>
      </c>
      <c r="BX84" s="18" t="s">
        <v>5</v>
      </c>
      <c r="BY84" s="18">
        <v>1000</v>
      </c>
      <c r="BZ84" s="18">
        <v>1</v>
      </c>
      <c r="CA84" s="18">
        <v>6.6599999999999993E-2</v>
      </c>
      <c r="CB84" s="21">
        <v>7.9919999999999991E-3</v>
      </c>
      <c r="CC84" s="18">
        <v>80</v>
      </c>
      <c r="CE84" s="18">
        <v>3</v>
      </c>
      <c r="CF84" s="18" t="s">
        <v>8</v>
      </c>
      <c r="CG84" s="18" t="s">
        <v>5</v>
      </c>
      <c r="CH84" s="18">
        <v>1000</v>
      </c>
      <c r="CI84" s="18">
        <v>2</v>
      </c>
      <c r="CJ84" s="18">
        <v>6.6599999999999993E-2</v>
      </c>
      <c r="CK84" s="21">
        <v>8.1029999999999991E-3</v>
      </c>
      <c r="CL84" s="18">
        <v>81</v>
      </c>
      <c r="CN84" s="18">
        <v>3</v>
      </c>
      <c r="CO84" s="18" t="s">
        <v>8</v>
      </c>
      <c r="CP84" s="18" t="s">
        <v>5</v>
      </c>
      <c r="CQ84" s="18">
        <v>1000</v>
      </c>
      <c r="CR84" s="18">
        <v>1</v>
      </c>
      <c r="CS84" s="18">
        <v>6.6599999999999993E-2</v>
      </c>
      <c r="CT84" s="21">
        <v>3.2800499999999996E-2</v>
      </c>
      <c r="CU84" s="18">
        <v>328</v>
      </c>
      <c r="CW84" s="18">
        <v>3</v>
      </c>
      <c r="CX84" s="18" t="s">
        <v>661</v>
      </c>
      <c r="CY84" s="18" t="s">
        <v>750</v>
      </c>
      <c r="CZ84" s="18">
        <v>6.75</v>
      </c>
      <c r="DA84" s="18">
        <v>5.5</v>
      </c>
      <c r="DB84" s="18">
        <v>3.6999999999999998E-2</v>
      </c>
      <c r="DC84" s="21">
        <v>4.9831649831649831E-2</v>
      </c>
      <c r="DD84" s="18">
        <v>498</v>
      </c>
      <c r="DF84" s="18">
        <v>5</v>
      </c>
      <c r="DG84" s="18" t="s">
        <v>9</v>
      </c>
      <c r="DH84" s="18" t="s">
        <v>136</v>
      </c>
      <c r="DI84" s="18">
        <v>35</v>
      </c>
      <c r="DJ84" s="18">
        <v>1</v>
      </c>
      <c r="DK84" s="18">
        <v>4.6699999999999998E-2</v>
      </c>
      <c r="DL84" s="21">
        <v>4.0028571428571427E-2</v>
      </c>
      <c r="DM84" s="18">
        <v>400</v>
      </c>
      <c r="DO84" s="18">
        <v>4</v>
      </c>
      <c r="DP84" s="18" t="s">
        <v>672</v>
      </c>
      <c r="DQ84" s="18" t="s">
        <v>750</v>
      </c>
      <c r="DR84" s="18">
        <v>140.00000000000003</v>
      </c>
      <c r="DS84" s="18">
        <v>1</v>
      </c>
      <c r="DT84" s="18">
        <v>5.5E-2</v>
      </c>
      <c r="DU84" s="21">
        <v>5.5E-2</v>
      </c>
      <c r="DV84" s="18">
        <v>550</v>
      </c>
    </row>
    <row r="85" spans="2:126" x14ac:dyDescent="0.3">
      <c r="B85" s="18">
        <v>3</v>
      </c>
      <c r="C85" s="18" t="s">
        <v>19</v>
      </c>
      <c r="D85" s="18" t="s">
        <v>136</v>
      </c>
      <c r="E85" s="18">
        <v>50</v>
      </c>
      <c r="F85" s="18">
        <v>2.5</v>
      </c>
      <c r="G85" s="18">
        <v>7.2999999999999995E-2</v>
      </c>
      <c r="H85" s="21">
        <v>6.7159999999999997E-2</v>
      </c>
      <c r="I85" s="18">
        <v>672</v>
      </c>
      <c r="J85" s="20"/>
      <c r="K85" s="18">
        <v>3</v>
      </c>
      <c r="L85" s="18" t="s">
        <v>19</v>
      </c>
      <c r="M85" s="18" t="s">
        <v>136</v>
      </c>
      <c r="N85" s="18">
        <v>50</v>
      </c>
      <c r="O85" s="18">
        <v>1</v>
      </c>
      <c r="P85" s="18">
        <v>7.2999999999999995E-2</v>
      </c>
      <c r="Q85" s="21">
        <v>7.2999999999999995E-2</v>
      </c>
      <c r="R85" s="18">
        <v>730</v>
      </c>
      <c r="T85" s="18">
        <v>3</v>
      </c>
      <c r="U85" s="18" t="s">
        <v>19</v>
      </c>
      <c r="V85" s="18" t="s">
        <v>136</v>
      </c>
      <c r="W85" s="18">
        <v>50</v>
      </c>
      <c r="X85" s="18">
        <v>1</v>
      </c>
      <c r="Y85" s="18">
        <v>7.2999999999999995E-2</v>
      </c>
      <c r="Z85" s="21">
        <v>7.2999999999999995E-2</v>
      </c>
      <c r="AA85" s="18">
        <v>730</v>
      </c>
      <c r="AC85" s="18">
        <v>3</v>
      </c>
      <c r="AD85" s="18" t="s">
        <v>27</v>
      </c>
      <c r="AE85" s="18" t="s">
        <v>136</v>
      </c>
      <c r="AF85" s="18">
        <v>23</v>
      </c>
      <c r="AG85" s="18">
        <v>2.5</v>
      </c>
      <c r="AH85" s="18">
        <v>7.2999999999999995E-2</v>
      </c>
      <c r="AI85" s="21">
        <v>8.4637681159420303E-2</v>
      </c>
      <c r="AJ85" s="18">
        <v>846</v>
      </c>
      <c r="AL85" s="18">
        <v>3</v>
      </c>
      <c r="AM85" s="18" t="s">
        <v>7</v>
      </c>
      <c r="AN85" s="18" t="s">
        <v>136</v>
      </c>
      <c r="AO85" s="18">
        <v>23</v>
      </c>
      <c r="AP85" s="18">
        <v>4</v>
      </c>
      <c r="AQ85" s="18">
        <v>7.2999999999999995E-2</v>
      </c>
      <c r="AR85" s="21">
        <v>7.9744565217391289E-2</v>
      </c>
      <c r="AS85" s="18">
        <v>797</v>
      </c>
      <c r="AU85" s="18">
        <v>3</v>
      </c>
      <c r="AV85" s="18" t="s">
        <v>19</v>
      </c>
      <c r="AW85" s="18" t="s">
        <v>5</v>
      </c>
      <c r="AX85" s="18">
        <v>1000</v>
      </c>
      <c r="AY85" s="18">
        <v>1</v>
      </c>
      <c r="AZ85" s="18">
        <v>3.6999999999999998E-2</v>
      </c>
      <c r="BA85" s="21">
        <v>3.6075E-3</v>
      </c>
      <c r="BB85" s="18">
        <v>36</v>
      </c>
      <c r="BD85" s="18">
        <v>3</v>
      </c>
      <c r="BE85" s="18" t="s">
        <v>19</v>
      </c>
      <c r="BF85" s="18" t="s">
        <v>5</v>
      </c>
      <c r="BG85" s="18">
        <v>1000</v>
      </c>
      <c r="BH85" s="18">
        <v>1</v>
      </c>
      <c r="BI85" s="18">
        <v>3.6999999999999998E-2</v>
      </c>
      <c r="BJ85" s="21">
        <v>7.2766666666666665E-3</v>
      </c>
      <c r="BK85" s="18">
        <v>73</v>
      </c>
      <c r="BM85" s="18">
        <v>3</v>
      </c>
      <c r="BN85" s="18" t="s">
        <v>19</v>
      </c>
      <c r="BO85" s="18" t="s">
        <v>5</v>
      </c>
      <c r="BP85" s="18">
        <v>1000</v>
      </c>
      <c r="BQ85" s="18">
        <v>3</v>
      </c>
      <c r="BR85" s="18">
        <v>3.6999999999999998E-2</v>
      </c>
      <c r="BS85" s="21">
        <v>3.7924999999999994E-3</v>
      </c>
      <c r="BT85" s="18">
        <v>38</v>
      </c>
      <c r="BV85" s="18">
        <v>3</v>
      </c>
      <c r="BW85" s="18" t="s">
        <v>19</v>
      </c>
      <c r="BX85" s="18" t="s">
        <v>5</v>
      </c>
      <c r="BY85" s="18">
        <v>1000</v>
      </c>
      <c r="BZ85" s="18">
        <v>1</v>
      </c>
      <c r="CA85" s="18">
        <v>6.6599999999999993E-2</v>
      </c>
      <c r="CB85" s="21">
        <v>7.9919999999999991E-3</v>
      </c>
      <c r="CC85" s="18">
        <v>80</v>
      </c>
      <c r="CE85" s="18">
        <v>3</v>
      </c>
      <c r="CF85" s="18" t="s">
        <v>19</v>
      </c>
      <c r="CG85" s="18" t="s">
        <v>5</v>
      </c>
      <c r="CH85" s="18">
        <v>1000</v>
      </c>
      <c r="CI85" s="18">
        <v>2</v>
      </c>
      <c r="CJ85" s="18">
        <v>6.6599999999999993E-2</v>
      </c>
      <c r="CK85" s="21">
        <v>8.1029999999999991E-3</v>
      </c>
      <c r="CL85" s="18">
        <v>81</v>
      </c>
      <c r="CN85" s="18">
        <v>3</v>
      </c>
      <c r="CO85" s="18" t="s">
        <v>19</v>
      </c>
      <c r="CP85" s="18" t="s">
        <v>5</v>
      </c>
      <c r="CQ85" s="18">
        <v>1000</v>
      </c>
      <c r="CR85" s="18">
        <v>1</v>
      </c>
      <c r="CS85" s="18">
        <v>6.6599999999999993E-2</v>
      </c>
      <c r="CT85" s="21">
        <v>3.2800499999999996E-2</v>
      </c>
      <c r="CU85" s="18">
        <v>328</v>
      </c>
      <c r="CW85" s="18">
        <v>3</v>
      </c>
      <c r="CX85" s="18" t="s">
        <v>663</v>
      </c>
      <c r="CY85" s="18" t="s">
        <v>750</v>
      </c>
      <c r="CZ85" s="18">
        <v>6.75</v>
      </c>
      <c r="DA85" s="18">
        <v>5.5</v>
      </c>
      <c r="DB85" s="18">
        <v>3.6999999999999998E-2</v>
      </c>
      <c r="DC85" s="21">
        <v>4.9831649831649831E-2</v>
      </c>
      <c r="DD85" s="18">
        <v>498</v>
      </c>
      <c r="DF85" s="18">
        <v>5</v>
      </c>
      <c r="DG85" s="18" t="s">
        <v>20</v>
      </c>
      <c r="DH85" s="18" t="s">
        <v>136</v>
      </c>
      <c r="DI85" s="18">
        <v>35</v>
      </c>
      <c r="DJ85" s="18">
        <v>1</v>
      </c>
      <c r="DK85" s="18">
        <v>4.6600000000000003E-2</v>
      </c>
      <c r="DL85" s="21">
        <v>3.9942857142857148E-2</v>
      </c>
      <c r="DM85" s="18">
        <v>399</v>
      </c>
      <c r="DO85" s="18">
        <v>4</v>
      </c>
      <c r="DP85" s="18" t="s">
        <v>674</v>
      </c>
      <c r="DQ85" s="18" t="s">
        <v>750</v>
      </c>
      <c r="DR85" s="18">
        <v>140.00000000000003</v>
      </c>
      <c r="DS85" s="18">
        <v>1</v>
      </c>
      <c r="DT85" s="18">
        <v>5.5E-2</v>
      </c>
      <c r="DU85" s="21">
        <v>5.5E-2</v>
      </c>
      <c r="DV85" s="18">
        <v>550</v>
      </c>
    </row>
    <row r="86" spans="2:126" x14ac:dyDescent="0.3">
      <c r="B86" s="18">
        <v>3</v>
      </c>
      <c r="C86" s="18" t="s">
        <v>28</v>
      </c>
      <c r="D86" s="18" t="s">
        <v>136</v>
      </c>
      <c r="E86" s="18">
        <v>50</v>
      </c>
      <c r="F86" s="18">
        <v>2.5</v>
      </c>
      <c r="G86" s="18">
        <v>7.2999999999999995E-2</v>
      </c>
      <c r="H86" s="21">
        <v>6.7159999999999997E-2</v>
      </c>
      <c r="I86" s="18">
        <v>672</v>
      </c>
      <c r="J86" s="20"/>
      <c r="K86" s="18">
        <v>3</v>
      </c>
      <c r="L86" s="18" t="s">
        <v>28</v>
      </c>
      <c r="M86" s="18" t="s">
        <v>136</v>
      </c>
      <c r="N86" s="18">
        <v>50</v>
      </c>
      <c r="O86" s="18">
        <v>1</v>
      </c>
      <c r="P86" s="18">
        <v>7.2999999999999995E-2</v>
      </c>
      <c r="Q86" s="21">
        <v>7.2999999999999995E-2</v>
      </c>
      <c r="R86" s="18">
        <v>730</v>
      </c>
      <c r="T86" s="18">
        <v>3</v>
      </c>
      <c r="U86" s="18" t="s">
        <v>28</v>
      </c>
      <c r="V86" s="18" t="s">
        <v>136</v>
      </c>
      <c r="W86" s="18">
        <v>50</v>
      </c>
      <c r="X86" s="18">
        <v>1</v>
      </c>
      <c r="Y86" s="18">
        <v>7.2999999999999995E-2</v>
      </c>
      <c r="Z86" s="21">
        <v>7.2999999999999995E-2</v>
      </c>
      <c r="AA86" s="18">
        <v>730</v>
      </c>
      <c r="AC86" s="18">
        <v>3</v>
      </c>
      <c r="AD86" s="18" t="s">
        <v>8</v>
      </c>
      <c r="AE86" s="18" t="s">
        <v>136</v>
      </c>
      <c r="AF86" s="18">
        <v>50</v>
      </c>
      <c r="AG86" s="18">
        <v>1.5</v>
      </c>
      <c r="AH86" s="18">
        <v>7.2999999999999995E-2</v>
      </c>
      <c r="AI86" s="21">
        <v>6.4888888888888899E-2</v>
      </c>
      <c r="AJ86" s="18">
        <v>649</v>
      </c>
      <c r="AL86" s="18">
        <v>3</v>
      </c>
      <c r="AM86" s="18" t="s">
        <v>17</v>
      </c>
      <c r="AN86" s="18" t="s">
        <v>136</v>
      </c>
      <c r="AO86" s="18">
        <v>23</v>
      </c>
      <c r="AP86" s="18">
        <v>4</v>
      </c>
      <c r="AQ86" s="18">
        <v>7.2999999999999995E-2</v>
      </c>
      <c r="AR86" s="21">
        <v>7.9744565217391289E-2</v>
      </c>
      <c r="AS86" s="18">
        <v>797</v>
      </c>
      <c r="AU86" s="18">
        <v>3</v>
      </c>
      <c r="AV86" s="18" t="s">
        <v>28</v>
      </c>
      <c r="AW86" s="18" t="s">
        <v>5</v>
      </c>
      <c r="AX86" s="18">
        <v>1000</v>
      </c>
      <c r="AY86" s="18">
        <v>1</v>
      </c>
      <c r="AZ86" s="18">
        <v>3.6999999999999998E-2</v>
      </c>
      <c r="BA86" s="21">
        <v>3.6075E-3</v>
      </c>
      <c r="BB86" s="18">
        <v>36</v>
      </c>
      <c r="BD86" s="18">
        <v>3</v>
      </c>
      <c r="BE86" s="18" t="s">
        <v>28</v>
      </c>
      <c r="BF86" s="18" t="s">
        <v>5</v>
      </c>
      <c r="BG86" s="18">
        <v>1000</v>
      </c>
      <c r="BH86" s="18">
        <v>1</v>
      </c>
      <c r="BI86" s="18">
        <v>3.6999999999999998E-2</v>
      </c>
      <c r="BJ86" s="21">
        <v>7.2766666666666665E-3</v>
      </c>
      <c r="BK86" s="18">
        <v>73</v>
      </c>
      <c r="BM86" s="18">
        <v>3</v>
      </c>
      <c r="BN86" s="18" t="s">
        <v>28</v>
      </c>
      <c r="BO86" s="18" t="s">
        <v>5</v>
      </c>
      <c r="BP86" s="18">
        <v>1000</v>
      </c>
      <c r="BQ86" s="18">
        <v>3</v>
      </c>
      <c r="BR86" s="18">
        <v>3.6999999999999998E-2</v>
      </c>
      <c r="BS86" s="21">
        <v>3.7924999999999994E-3</v>
      </c>
      <c r="BT86" s="18">
        <v>38</v>
      </c>
      <c r="BV86" s="18">
        <v>3</v>
      </c>
      <c r="BW86" s="18" t="s">
        <v>28</v>
      </c>
      <c r="BX86" s="18" t="s">
        <v>5</v>
      </c>
      <c r="BY86" s="18">
        <v>1000</v>
      </c>
      <c r="BZ86" s="18">
        <v>1</v>
      </c>
      <c r="CA86" s="18">
        <v>6.6599999999999993E-2</v>
      </c>
      <c r="CB86" s="21">
        <v>7.9919999999999991E-3</v>
      </c>
      <c r="CC86" s="18">
        <v>80</v>
      </c>
      <c r="CE86" s="18">
        <v>3</v>
      </c>
      <c r="CF86" s="18" t="s">
        <v>28</v>
      </c>
      <c r="CG86" s="18" t="s">
        <v>5</v>
      </c>
      <c r="CH86" s="18">
        <v>1000</v>
      </c>
      <c r="CI86" s="18">
        <v>2</v>
      </c>
      <c r="CJ86" s="18">
        <v>6.6599999999999993E-2</v>
      </c>
      <c r="CK86" s="21">
        <v>8.1029999999999991E-3</v>
      </c>
      <c r="CL86" s="18">
        <v>81</v>
      </c>
      <c r="CN86" s="18">
        <v>3</v>
      </c>
      <c r="CO86" s="18" t="s">
        <v>28</v>
      </c>
      <c r="CP86" s="18" t="s">
        <v>5</v>
      </c>
      <c r="CQ86" s="18">
        <v>1000</v>
      </c>
      <c r="CR86" s="18">
        <v>1</v>
      </c>
      <c r="CS86" s="18">
        <v>6.6599999999999993E-2</v>
      </c>
      <c r="CT86" s="21">
        <v>3.2800499999999996E-2</v>
      </c>
      <c r="CU86" s="18">
        <v>328</v>
      </c>
      <c r="CW86" s="18">
        <v>3</v>
      </c>
      <c r="CX86" s="18" t="s">
        <v>665</v>
      </c>
      <c r="CY86" s="18" t="s">
        <v>750</v>
      </c>
      <c r="CZ86" s="18">
        <v>6.75</v>
      </c>
      <c r="DA86" s="18">
        <v>5.5</v>
      </c>
      <c r="DB86" s="18">
        <v>3.6999999999999998E-2</v>
      </c>
      <c r="DC86" s="21">
        <v>4.9831649831649831E-2</v>
      </c>
      <c r="DD86" s="18">
        <v>498</v>
      </c>
      <c r="DF86" s="18">
        <v>5</v>
      </c>
      <c r="DG86" s="18" t="s">
        <v>22</v>
      </c>
      <c r="DH86" s="18" t="s">
        <v>136</v>
      </c>
      <c r="DI86" s="18">
        <v>35</v>
      </c>
      <c r="DJ86" s="18">
        <v>1</v>
      </c>
      <c r="DK86" s="18">
        <v>4.6600000000000003E-2</v>
      </c>
      <c r="DL86" s="21">
        <v>3.9942857142857148E-2</v>
      </c>
      <c r="DM86" s="18">
        <v>399</v>
      </c>
      <c r="DO86" s="18">
        <v>4</v>
      </c>
      <c r="DP86" s="18" t="s">
        <v>676</v>
      </c>
      <c r="DQ86" s="18" t="s">
        <v>750</v>
      </c>
      <c r="DR86" s="18">
        <v>140.00000000000003</v>
      </c>
      <c r="DS86" s="18">
        <v>1</v>
      </c>
      <c r="DT86" s="18">
        <v>5.5E-2</v>
      </c>
      <c r="DU86" s="21">
        <v>5.5E-2</v>
      </c>
      <c r="DV86" s="18">
        <v>550</v>
      </c>
    </row>
    <row r="87" spans="2:126" x14ac:dyDescent="0.3">
      <c r="B87" s="18">
        <v>3</v>
      </c>
      <c r="C87" s="18" t="s">
        <v>738</v>
      </c>
      <c r="D87" s="18" t="s">
        <v>750</v>
      </c>
      <c r="E87" s="18">
        <v>40</v>
      </c>
      <c r="F87" s="18">
        <v>2</v>
      </c>
      <c r="G87" s="18">
        <v>1.2999999999999999E-2</v>
      </c>
      <c r="H87" s="21">
        <v>1.8687499999999999E-2</v>
      </c>
      <c r="I87" s="18">
        <v>187</v>
      </c>
      <c r="J87" s="20"/>
      <c r="K87" s="18">
        <v>3</v>
      </c>
      <c r="L87" s="18" t="s">
        <v>738</v>
      </c>
      <c r="M87" s="18" t="s">
        <v>750</v>
      </c>
      <c r="N87" s="18">
        <v>40</v>
      </c>
      <c r="O87" s="18">
        <v>1</v>
      </c>
      <c r="P87" s="18">
        <v>1.2500000000000001E-2</v>
      </c>
      <c r="Q87" s="21">
        <v>1.5625E-2</v>
      </c>
      <c r="R87" s="18">
        <v>156</v>
      </c>
      <c r="T87" s="18">
        <v>3</v>
      </c>
      <c r="U87" s="18" t="s">
        <v>738</v>
      </c>
      <c r="V87" s="18" t="s">
        <v>750</v>
      </c>
      <c r="W87" s="18">
        <v>40</v>
      </c>
      <c r="X87" s="18">
        <v>1</v>
      </c>
      <c r="Y87" s="18">
        <v>1.2500000000000001E-2</v>
      </c>
      <c r="Z87" s="21">
        <v>1.5625E-2</v>
      </c>
      <c r="AA87" s="18">
        <v>156</v>
      </c>
      <c r="AC87" s="18">
        <v>3</v>
      </c>
      <c r="AD87" s="18" t="s">
        <v>19</v>
      </c>
      <c r="AE87" s="18" t="s">
        <v>136</v>
      </c>
      <c r="AF87" s="18">
        <v>50</v>
      </c>
      <c r="AG87" s="18">
        <v>1.5</v>
      </c>
      <c r="AH87" s="18">
        <v>7.2999999999999995E-2</v>
      </c>
      <c r="AI87" s="21">
        <v>6.4888888888888899E-2</v>
      </c>
      <c r="AJ87" s="18">
        <v>649</v>
      </c>
      <c r="AL87" s="18">
        <v>3</v>
      </c>
      <c r="AM87" s="18" t="s">
        <v>27</v>
      </c>
      <c r="AN87" s="18" t="s">
        <v>136</v>
      </c>
      <c r="AO87" s="18">
        <v>23</v>
      </c>
      <c r="AP87" s="18">
        <v>4</v>
      </c>
      <c r="AQ87" s="18">
        <v>7.2999999999999995E-2</v>
      </c>
      <c r="AR87" s="21">
        <v>7.9744565217391289E-2</v>
      </c>
      <c r="AS87" s="18">
        <v>797</v>
      </c>
      <c r="AU87" s="18">
        <v>3</v>
      </c>
      <c r="AV87" s="18" t="s">
        <v>7</v>
      </c>
      <c r="AW87" s="18" t="s">
        <v>136</v>
      </c>
      <c r="AX87" s="18">
        <v>23</v>
      </c>
      <c r="AY87" s="18">
        <v>4.5</v>
      </c>
      <c r="AZ87" s="18">
        <v>0.11099999999999999</v>
      </c>
      <c r="BA87" s="21">
        <v>0.10456521739130432</v>
      </c>
      <c r="BB87" s="18">
        <v>1046</v>
      </c>
      <c r="BD87" s="18">
        <v>3</v>
      </c>
      <c r="BE87" s="18" t="s">
        <v>7</v>
      </c>
      <c r="BF87" s="18" t="s">
        <v>136</v>
      </c>
      <c r="BG87" s="18">
        <v>23</v>
      </c>
      <c r="BH87" s="18">
        <v>8</v>
      </c>
      <c r="BI87" s="18">
        <v>0.11099999999999999</v>
      </c>
      <c r="BJ87" s="21">
        <v>0.11864130434782606</v>
      </c>
      <c r="BK87" s="18">
        <v>1186</v>
      </c>
      <c r="BM87" s="18">
        <v>3</v>
      </c>
      <c r="BN87" s="18" t="s">
        <v>7</v>
      </c>
      <c r="BO87" s="18" t="s">
        <v>136</v>
      </c>
      <c r="BP87" s="18">
        <v>23</v>
      </c>
      <c r="BQ87" s="18">
        <v>26</v>
      </c>
      <c r="BR87" s="18">
        <v>0.11099999999999999</v>
      </c>
      <c r="BS87" s="21">
        <v>5.7077759197324399E-2</v>
      </c>
      <c r="BT87" s="18">
        <v>571</v>
      </c>
      <c r="BV87" s="18">
        <v>3</v>
      </c>
      <c r="BW87" s="18" t="s">
        <v>7</v>
      </c>
      <c r="BX87" s="18" t="s">
        <v>136</v>
      </c>
      <c r="BY87" s="18">
        <v>23</v>
      </c>
      <c r="BZ87" s="18">
        <v>9</v>
      </c>
      <c r="CA87" s="18">
        <v>3.6999999999999998E-2</v>
      </c>
      <c r="CB87" s="21">
        <v>2.1449275362318838E-2</v>
      </c>
      <c r="CC87" s="18">
        <v>214</v>
      </c>
      <c r="CE87" s="18">
        <v>3</v>
      </c>
      <c r="CF87" s="18" t="s">
        <v>7</v>
      </c>
      <c r="CG87" s="18" t="s">
        <v>136</v>
      </c>
      <c r="CH87" s="18">
        <v>23</v>
      </c>
      <c r="CI87" s="18">
        <v>17</v>
      </c>
      <c r="CJ87" s="18">
        <v>3.6999999999999998E-2</v>
      </c>
      <c r="CK87" s="21">
        <v>2.3026427962489347E-2</v>
      </c>
      <c r="CL87" s="18">
        <v>230</v>
      </c>
      <c r="CN87" s="18">
        <v>3</v>
      </c>
      <c r="CO87" s="18" t="s">
        <v>7</v>
      </c>
      <c r="CP87" s="18" t="s">
        <v>136</v>
      </c>
      <c r="CQ87" s="18">
        <v>23</v>
      </c>
      <c r="CR87" s="18">
        <v>22</v>
      </c>
      <c r="CS87" s="18">
        <v>3.6999999999999998E-2</v>
      </c>
      <c r="CT87" s="21">
        <v>3.6012845849802369E-2</v>
      </c>
      <c r="CU87" s="18">
        <v>360</v>
      </c>
      <c r="CW87" s="18">
        <v>3</v>
      </c>
      <c r="CX87" s="18" t="s">
        <v>666</v>
      </c>
      <c r="CY87" s="18" t="s">
        <v>750</v>
      </c>
      <c r="CZ87" s="18">
        <v>112.50000000000001</v>
      </c>
      <c r="DA87" s="18">
        <v>1.5</v>
      </c>
      <c r="DB87" s="18">
        <v>3.6999999999999998E-2</v>
      </c>
      <c r="DC87" s="21">
        <v>1.0962962962962961E-2</v>
      </c>
      <c r="DD87" s="18">
        <v>110</v>
      </c>
      <c r="DF87" s="18">
        <v>5</v>
      </c>
      <c r="DG87" s="18" t="s">
        <v>10</v>
      </c>
      <c r="DH87" s="18" t="s">
        <v>136</v>
      </c>
      <c r="DI87" s="18">
        <v>70</v>
      </c>
      <c r="DJ87" s="18">
        <v>1</v>
      </c>
      <c r="DK87" s="18">
        <v>4.6600000000000003E-2</v>
      </c>
      <c r="DL87" s="21">
        <v>1.9971428571428574E-2</v>
      </c>
      <c r="DM87" s="18">
        <v>200</v>
      </c>
      <c r="DO87" s="18">
        <v>4</v>
      </c>
      <c r="DP87" s="18" t="s">
        <v>678</v>
      </c>
      <c r="DQ87" s="18" t="s">
        <v>750</v>
      </c>
      <c r="DR87" s="18">
        <v>140.00000000000003</v>
      </c>
      <c r="DS87" s="18">
        <v>1</v>
      </c>
      <c r="DT87" s="18">
        <v>5.5E-2</v>
      </c>
      <c r="DU87" s="21">
        <v>5.5E-2</v>
      </c>
      <c r="DV87" s="18">
        <v>550</v>
      </c>
    </row>
    <row r="88" spans="2:126" x14ac:dyDescent="0.3">
      <c r="B88" s="18">
        <v>3</v>
      </c>
      <c r="C88" s="18" t="s">
        <v>650</v>
      </c>
      <c r="D88" s="18" t="s">
        <v>750</v>
      </c>
      <c r="E88" s="18">
        <v>40</v>
      </c>
      <c r="F88" s="18">
        <v>2</v>
      </c>
      <c r="G88" s="18">
        <v>1.2999999999999999E-2</v>
      </c>
      <c r="H88" s="21">
        <v>1.8687499999999999E-2</v>
      </c>
      <c r="I88" s="18">
        <v>187</v>
      </c>
      <c r="J88" s="20"/>
      <c r="K88" s="18">
        <v>3</v>
      </c>
      <c r="L88" s="18" t="s">
        <v>650</v>
      </c>
      <c r="M88" s="18" t="s">
        <v>750</v>
      </c>
      <c r="N88" s="18">
        <v>40</v>
      </c>
      <c r="O88" s="18">
        <v>1</v>
      </c>
      <c r="P88" s="18">
        <v>1.2500000000000001E-2</v>
      </c>
      <c r="Q88" s="21">
        <v>1.5625E-2</v>
      </c>
      <c r="R88" s="18">
        <v>156</v>
      </c>
      <c r="T88" s="18">
        <v>3</v>
      </c>
      <c r="U88" s="18" t="s">
        <v>650</v>
      </c>
      <c r="V88" s="18" t="s">
        <v>750</v>
      </c>
      <c r="W88" s="18">
        <v>40</v>
      </c>
      <c r="X88" s="18">
        <v>1</v>
      </c>
      <c r="Y88" s="18">
        <v>1.2500000000000001E-2</v>
      </c>
      <c r="Z88" s="21">
        <v>1.5625E-2</v>
      </c>
      <c r="AA88" s="18">
        <v>156</v>
      </c>
      <c r="AC88" s="18">
        <v>3</v>
      </c>
      <c r="AD88" s="18" t="s">
        <v>28</v>
      </c>
      <c r="AE88" s="18" t="s">
        <v>136</v>
      </c>
      <c r="AF88" s="18">
        <v>50</v>
      </c>
      <c r="AG88" s="18">
        <v>1.5</v>
      </c>
      <c r="AH88" s="18">
        <v>7.2999999999999995E-2</v>
      </c>
      <c r="AI88" s="21">
        <v>6.4888888888888899E-2</v>
      </c>
      <c r="AJ88" s="18">
        <v>649</v>
      </c>
      <c r="AL88" s="18">
        <v>3</v>
      </c>
      <c r="AM88" s="18" t="s">
        <v>8</v>
      </c>
      <c r="AN88" s="18" t="s">
        <v>136</v>
      </c>
      <c r="AO88" s="18">
        <v>50</v>
      </c>
      <c r="AP88" s="18">
        <v>2.5</v>
      </c>
      <c r="AQ88" s="18">
        <v>7.2999999999999995E-2</v>
      </c>
      <c r="AR88" s="21">
        <v>5.8691999999999987E-2</v>
      </c>
      <c r="AS88" s="18">
        <v>587</v>
      </c>
      <c r="AU88" s="18">
        <v>3</v>
      </c>
      <c r="AV88" s="18" t="s">
        <v>17</v>
      </c>
      <c r="AW88" s="18" t="s">
        <v>136</v>
      </c>
      <c r="AX88" s="18">
        <v>23</v>
      </c>
      <c r="AY88" s="18">
        <v>4.5</v>
      </c>
      <c r="AZ88" s="18">
        <v>0.11099999999999999</v>
      </c>
      <c r="BA88" s="21">
        <v>0.10456521739130432</v>
      </c>
      <c r="BB88" s="18">
        <v>1046</v>
      </c>
      <c r="BD88" s="18">
        <v>3</v>
      </c>
      <c r="BE88" s="18" t="s">
        <v>17</v>
      </c>
      <c r="BF88" s="18" t="s">
        <v>136</v>
      </c>
      <c r="BG88" s="18">
        <v>23</v>
      </c>
      <c r="BH88" s="18">
        <v>8</v>
      </c>
      <c r="BI88" s="18">
        <v>0.11099999999999999</v>
      </c>
      <c r="BJ88" s="21">
        <v>0.11864130434782606</v>
      </c>
      <c r="BK88" s="18">
        <v>1186</v>
      </c>
      <c r="BM88" s="18">
        <v>3</v>
      </c>
      <c r="BN88" s="18" t="s">
        <v>17</v>
      </c>
      <c r="BO88" s="18" t="s">
        <v>136</v>
      </c>
      <c r="BP88" s="18">
        <v>23</v>
      </c>
      <c r="BQ88" s="18">
        <v>26</v>
      </c>
      <c r="BR88" s="18">
        <v>0.11099999999999999</v>
      </c>
      <c r="BS88" s="21">
        <v>5.7077759197324399E-2</v>
      </c>
      <c r="BT88" s="18">
        <v>571</v>
      </c>
      <c r="BV88" s="18">
        <v>3</v>
      </c>
      <c r="BW88" s="18" t="s">
        <v>17</v>
      </c>
      <c r="BX88" s="18" t="s">
        <v>136</v>
      </c>
      <c r="BY88" s="18">
        <v>23</v>
      </c>
      <c r="BZ88" s="18">
        <v>9</v>
      </c>
      <c r="CA88" s="18">
        <v>3.6999999999999998E-2</v>
      </c>
      <c r="CB88" s="21">
        <v>2.1449275362318838E-2</v>
      </c>
      <c r="CC88" s="18">
        <v>214</v>
      </c>
      <c r="CE88" s="18">
        <v>3</v>
      </c>
      <c r="CF88" s="18" t="s">
        <v>17</v>
      </c>
      <c r="CG88" s="18" t="s">
        <v>136</v>
      </c>
      <c r="CH88" s="18">
        <v>23</v>
      </c>
      <c r="CI88" s="18">
        <v>17</v>
      </c>
      <c r="CJ88" s="18">
        <v>3.6999999999999998E-2</v>
      </c>
      <c r="CK88" s="21">
        <v>2.3026427962489347E-2</v>
      </c>
      <c r="CL88" s="18">
        <v>230</v>
      </c>
      <c r="CN88" s="18">
        <v>3</v>
      </c>
      <c r="CO88" s="18" t="s">
        <v>17</v>
      </c>
      <c r="CP88" s="18" t="s">
        <v>136</v>
      </c>
      <c r="CQ88" s="18">
        <v>23</v>
      </c>
      <c r="CR88" s="18">
        <v>22</v>
      </c>
      <c r="CS88" s="18">
        <v>3.6999999999999998E-2</v>
      </c>
      <c r="CT88" s="21">
        <v>3.6012845849802369E-2</v>
      </c>
      <c r="CU88" s="18">
        <v>360</v>
      </c>
      <c r="CW88" s="18">
        <v>3</v>
      </c>
      <c r="CX88" s="18" t="s">
        <v>668</v>
      </c>
      <c r="CY88" s="18" t="s">
        <v>750</v>
      </c>
      <c r="CZ88" s="18">
        <v>112.50000000000001</v>
      </c>
      <c r="DA88" s="18">
        <v>1.5</v>
      </c>
      <c r="DB88" s="18">
        <v>3.6999999999999998E-2</v>
      </c>
      <c r="DC88" s="21">
        <v>1.0962962962962961E-2</v>
      </c>
      <c r="DD88" s="18">
        <v>110</v>
      </c>
      <c r="DF88" s="18">
        <v>5</v>
      </c>
      <c r="DG88" s="18" t="s">
        <v>21</v>
      </c>
      <c r="DH88" s="18" t="s">
        <v>136</v>
      </c>
      <c r="DI88" s="18">
        <v>70</v>
      </c>
      <c r="DJ88" s="18">
        <v>1</v>
      </c>
      <c r="DK88" s="18">
        <v>4.6600000000000003E-2</v>
      </c>
      <c r="DL88" s="21">
        <v>1.9971428571428574E-2</v>
      </c>
      <c r="DM88" s="18">
        <v>200</v>
      </c>
      <c r="DO88" s="18">
        <v>4</v>
      </c>
      <c r="DP88" s="18" t="s">
        <v>680</v>
      </c>
      <c r="DQ88" s="18" t="s">
        <v>750</v>
      </c>
      <c r="DR88" s="18">
        <v>140.00000000000003</v>
      </c>
      <c r="DS88" s="18">
        <v>1</v>
      </c>
      <c r="DT88" s="18">
        <v>5.5E-2</v>
      </c>
      <c r="DU88" s="21">
        <v>5.5E-2</v>
      </c>
      <c r="DV88" s="18">
        <v>550</v>
      </c>
    </row>
    <row r="89" spans="2:126" x14ac:dyDescent="0.3">
      <c r="B89" s="18">
        <v>3</v>
      </c>
      <c r="C89" s="18" t="s">
        <v>652</v>
      </c>
      <c r="D89" s="18" t="s">
        <v>750</v>
      </c>
      <c r="E89" s="18">
        <v>40</v>
      </c>
      <c r="F89" s="18">
        <v>2</v>
      </c>
      <c r="G89" s="18">
        <v>1.2999999999999999E-2</v>
      </c>
      <c r="H89" s="21">
        <v>1.8687499999999999E-2</v>
      </c>
      <c r="I89" s="18">
        <v>187</v>
      </c>
      <c r="J89" s="20"/>
      <c r="K89" s="18">
        <v>3</v>
      </c>
      <c r="L89" s="18" t="s">
        <v>652</v>
      </c>
      <c r="M89" s="18" t="s">
        <v>750</v>
      </c>
      <c r="N89" s="18">
        <v>40</v>
      </c>
      <c r="O89" s="18">
        <v>1</v>
      </c>
      <c r="P89" s="18">
        <v>1.2500000000000001E-2</v>
      </c>
      <c r="Q89" s="21">
        <v>1.5625E-2</v>
      </c>
      <c r="R89" s="18">
        <v>156</v>
      </c>
      <c r="T89" s="18">
        <v>3</v>
      </c>
      <c r="U89" s="18" t="s">
        <v>652</v>
      </c>
      <c r="V89" s="18" t="s">
        <v>750</v>
      </c>
      <c r="W89" s="18">
        <v>40</v>
      </c>
      <c r="X89" s="18">
        <v>1</v>
      </c>
      <c r="Y89" s="18">
        <v>1.2500000000000001E-2</v>
      </c>
      <c r="Z89" s="21">
        <v>1.5625E-2</v>
      </c>
      <c r="AA89" s="18">
        <v>156</v>
      </c>
      <c r="AC89" s="18">
        <v>3</v>
      </c>
      <c r="AD89" s="18" t="s">
        <v>738</v>
      </c>
      <c r="AE89" s="18" t="s">
        <v>750</v>
      </c>
      <c r="AF89" s="18">
        <v>40</v>
      </c>
      <c r="AG89" s="18">
        <v>1</v>
      </c>
      <c r="AH89" s="18">
        <v>8.0000000000000002E-3</v>
      </c>
      <c r="AI89" s="21">
        <v>1.3333333333333336E-2</v>
      </c>
      <c r="AJ89" s="18">
        <v>133</v>
      </c>
      <c r="AL89" s="18">
        <v>3</v>
      </c>
      <c r="AM89" s="18" t="s">
        <v>19</v>
      </c>
      <c r="AN89" s="18" t="s">
        <v>136</v>
      </c>
      <c r="AO89" s="18">
        <v>50</v>
      </c>
      <c r="AP89" s="18">
        <v>2.5</v>
      </c>
      <c r="AQ89" s="18">
        <v>7.2999999999999995E-2</v>
      </c>
      <c r="AR89" s="21">
        <v>5.8691999999999987E-2</v>
      </c>
      <c r="AS89" s="18">
        <v>587</v>
      </c>
      <c r="AU89" s="18">
        <v>3</v>
      </c>
      <c r="AV89" s="18" t="s">
        <v>27</v>
      </c>
      <c r="AW89" s="18" t="s">
        <v>136</v>
      </c>
      <c r="AX89" s="18">
        <v>23</v>
      </c>
      <c r="AY89" s="18">
        <v>4.5</v>
      </c>
      <c r="AZ89" s="18">
        <v>0.11099999999999999</v>
      </c>
      <c r="BA89" s="21">
        <v>0.10456521739130432</v>
      </c>
      <c r="BB89" s="18">
        <v>1046</v>
      </c>
      <c r="BD89" s="18">
        <v>3</v>
      </c>
      <c r="BE89" s="18" t="s">
        <v>27</v>
      </c>
      <c r="BF89" s="18" t="s">
        <v>136</v>
      </c>
      <c r="BG89" s="18">
        <v>23</v>
      </c>
      <c r="BH89" s="18">
        <v>8</v>
      </c>
      <c r="BI89" s="18">
        <v>0.11099999999999999</v>
      </c>
      <c r="BJ89" s="21">
        <v>0.11864130434782606</v>
      </c>
      <c r="BK89" s="18">
        <v>1186</v>
      </c>
      <c r="BM89" s="18">
        <v>3</v>
      </c>
      <c r="BN89" s="18" t="s">
        <v>27</v>
      </c>
      <c r="BO89" s="18" t="s">
        <v>136</v>
      </c>
      <c r="BP89" s="18">
        <v>23</v>
      </c>
      <c r="BQ89" s="18">
        <v>26</v>
      </c>
      <c r="BR89" s="18">
        <v>0.11099999999999999</v>
      </c>
      <c r="BS89" s="21">
        <v>5.7077759197324399E-2</v>
      </c>
      <c r="BT89" s="18">
        <v>571</v>
      </c>
      <c r="BV89" s="18">
        <v>3</v>
      </c>
      <c r="BW89" s="18" t="s">
        <v>27</v>
      </c>
      <c r="BX89" s="18" t="s">
        <v>136</v>
      </c>
      <c r="BY89" s="18">
        <v>23</v>
      </c>
      <c r="BZ89" s="18">
        <v>9</v>
      </c>
      <c r="CA89" s="18">
        <v>3.6999999999999998E-2</v>
      </c>
      <c r="CB89" s="21">
        <v>2.1449275362318838E-2</v>
      </c>
      <c r="CC89" s="18">
        <v>214</v>
      </c>
      <c r="CE89" s="18">
        <v>3</v>
      </c>
      <c r="CF89" s="18" t="s">
        <v>27</v>
      </c>
      <c r="CG89" s="18" t="s">
        <v>136</v>
      </c>
      <c r="CH89" s="18">
        <v>23</v>
      </c>
      <c r="CI89" s="18">
        <v>17</v>
      </c>
      <c r="CJ89" s="18">
        <v>3.6999999999999998E-2</v>
      </c>
      <c r="CK89" s="21">
        <v>2.3026427962489347E-2</v>
      </c>
      <c r="CL89" s="18">
        <v>230</v>
      </c>
      <c r="CN89" s="18">
        <v>3</v>
      </c>
      <c r="CO89" s="18" t="s">
        <v>27</v>
      </c>
      <c r="CP89" s="18" t="s">
        <v>136</v>
      </c>
      <c r="CQ89" s="18">
        <v>23</v>
      </c>
      <c r="CR89" s="18">
        <v>22</v>
      </c>
      <c r="CS89" s="18">
        <v>3.6999999999999998E-2</v>
      </c>
      <c r="CT89" s="21">
        <v>3.6012845849802369E-2</v>
      </c>
      <c r="CU89" s="18">
        <v>360</v>
      </c>
      <c r="CW89" s="18">
        <v>3</v>
      </c>
      <c r="CX89" s="18" t="s">
        <v>670</v>
      </c>
      <c r="CY89" s="18" t="s">
        <v>750</v>
      </c>
      <c r="CZ89" s="18">
        <v>112.50000000000001</v>
      </c>
      <c r="DA89" s="18">
        <v>1.5</v>
      </c>
      <c r="DB89" s="18">
        <v>3.6999999999999998E-2</v>
      </c>
      <c r="DC89" s="21">
        <v>1.0962962962962961E-2</v>
      </c>
      <c r="DD89" s="18">
        <v>110</v>
      </c>
      <c r="DF89" s="18">
        <v>5</v>
      </c>
      <c r="DG89" s="18" t="s">
        <v>29</v>
      </c>
      <c r="DH89" s="18" t="s">
        <v>136</v>
      </c>
      <c r="DI89" s="18">
        <v>70</v>
      </c>
      <c r="DJ89" s="18">
        <v>1</v>
      </c>
      <c r="DK89" s="18">
        <v>4.6600000000000003E-2</v>
      </c>
      <c r="DL89" s="21">
        <v>1.9971428571428574E-2</v>
      </c>
      <c r="DM89" s="18">
        <v>200</v>
      </c>
      <c r="DO89" s="18">
        <v>4</v>
      </c>
      <c r="DP89" s="18" t="s">
        <v>682</v>
      </c>
      <c r="DQ89" s="18" t="s">
        <v>750</v>
      </c>
      <c r="DR89" s="18">
        <v>140.00000000000003</v>
      </c>
      <c r="DS89" s="18">
        <v>1</v>
      </c>
      <c r="DT89" s="18">
        <v>5.6000000000000001E-2</v>
      </c>
      <c r="DU89" s="21">
        <v>5.6000000000000001E-2</v>
      </c>
      <c r="DV89" s="18">
        <v>560</v>
      </c>
    </row>
    <row r="90" spans="2:126" x14ac:dyDescent="0.3">
      <c r="B90" s="18">
        <v>3</v>
      </c>
      <c r="C90" s="18" t="s">
        <v>654</v>
      </c>
      <c r="D90" s="18" t="s">
        <v>750</v>
      </c>
      <c r="E90" s="18">
        <v>40</v>
      </c>
      <c r="F90" s="18">
        <v>2</v>
      </c>
      <c r="G90" s="18">
        <v>1.2999999999999999E-2</v>
      </c>
      <c r="H90" s="21">
        <v>1.8687499999999999E-2</v>
      </c>
      <c r="I90" s="18">
        <v>187</v>
      </c>
      <c r="J90" s="20"/>
      <c r="K90" s="18">
        <v>3</v>
      </c>
      <c r="L90" s="18" t="s">
        <v>654</v>
      </c>
      <c r="M90" s="18" t="s">
        <v>750</v>
      </c>
      <c r="N90" s="18">
        <v>40</v>
      </c>
      <c r="O90" s="18">
        <v>1</v>
      </c>
      <c r="P90" s="18">
        <v>1.2500000000000001E-2</v>
      </c>
      <c r="Q90" s="21">
        <v>1.5625E-2</v>
      </c>
      <c r="R90" s="18">
        <v>156</v>
      </c>
      <c r="T90" s="18">
        <v>3</v>
      </c>
      <c r="U90" s="18" t="s">
        <v>654</v>
      </c>
      <c r="V90" s="18" t="s">
        <v>750</v>
      </c>
      <c r="W90" s="18">
        <v>40</v>
      </c>
      <c r="X90" s="18">
        <v>1</v>
      </c>
      <c r="Y90" s="18">
        <v>1.2500000000000001E-2</v>
      </c>
      <c r="Z90" s="21">
        <v>1.5625E-2</v>
      </c>
      <c r="AA90" s="18">
        <v>156</v>
      </c>
      <c r="AC90" s="18">
        <v>3</v>
      </c>
      <c r="AD90" s="18" t="s">
        <v>650</v>
      </c>
      <c r="AE90" s="18" t="s">
        <v>750</v>
      </c>
      <c r="AF90" s="18">
        <v>40</v>
      </c>
      <c r="AG90" s="18">
        <v>1</v>
      </c>
      <c r="AH90" s="18">
        <v>8.0000000000000002E-3</v>
      </c>
      <c r="AI90" s="21">
        <v>1.3333333333333336E-2</v>
      </c>
      <c r="AJ90" s="18">
        <v>133</v>
      </c>
      <c r="AL90" s="18">
        <v>3</v>
      </c>
      <c r="AM90" s="18" t="s">
        <v>28</v>
      </c>
      <c r="AN90" s="18" t="s">
        <v>136</v>
      </c>
      <c r="AO90" s="18">
        <v>50</v>
      </c>
      <c r="AP90" s="18">
        <v>2.5</v>
      </c>
      <c r="AQ90" s="18">
        <v>7.2999999999999995E-2</v>
      </c>
      <c r="AR90" s="21">
        <v>5.8691999999999987E-2</v>
      </c>
      <c r="AS90" s="18">
        <v>587</v>
      </c>
      <c r="AU90" s="18">
        <v>3</v>
      </c>
      <c r="AV90" s="18" t="s">
        <v>8</v>
      </c>
      <c r="AW90" s="18" t="s">
        <v>136</v>
      </c>
      <c r="AX90" s="18">
        <v>50</v>
      </c>
      <c r="AY90" s="18">
        <v>1.5</v>
      </c>
      <c r="AZ90" s="18">
        <v>3.6999999999999998E-2</v>
      </c>
      <c r="BA90" s="21">
        <v>4.8099999999999997E-2</v>
      </c>
      <c r="BB90" s="18">
        <v>481</v>
      </c>
      <c r="BD90" s="18">
        <v>3</v>
      </c>
      <c r="BE90" s="18" t="s">
        <v>8</v>
      </c>
      <c r="BF90" s="18" t="s">
        <v>136</v>
      </c>
      <c r="BG90" s="18">
        <v>50</v>
      </c>
      <c r="BH90" s="18">
        <v>5</v>
      </c>
      <c r="BI90" s="18">
        <v>3.6999999999999998E-2</v>
      </c>
      <c r="BJ90" s="21">
        <v>2.9106666666666663E-2</v>
      </c>
      <c r="BK90" s="18">
        <v>291</v>
      </c>
      <c r="BM90" s="18">
        <v>3</v>
      </c>
      <c r="BN90" s="18" t="s">
        <v>8</v>
      </c>
      <c r="BO90" s="18" t="s">
        <v>136</v>
      </c>
      <c r="BP90" s="18">
        <v>50</v>
      </c>
      <c r="BQ90" s="18">
        <v>9</v>
      </c>
      <c r="BR90" s="18">
        <v>3.6999999999999998E-2</v>
      </c>
      <c r="BS90" s="21">
        <v>2.5283333333333335E-2</v>
      </c>
      <c r="BT90" s="18">
        <v>253</v>
      </c>
      <c r="BV90" s="18">
        <v>3</v>
      </c>
      <c r="BW90" s="18" t="s">
        <v>8</v>
      </c>
      <c r="BX90" s="18" t="s">
        <v>136</v>
      </c>
      <c r="BY90" s="18">
        <v>50</v>
      </c>
      <c r="BZ90" s="18">
        <v>4</v>
      </c>
      <c r="CA90" s="18">
        <v>3.3299999999999996E-2</v>
      </c>
      <c r="CB90" s="21">
        <v>1.9979999999999998E-2</v>
      </c>
      <c r="CC90" s="18">
        <v>200</v>
      </c>
      <c r="CE90" s="18">
        <v>3</v>
      </c>
      <c r="CF90" s="18" t="s">
        <v>8</v>
      </c>
      <c r="CG90" s="18" t="s">
        <v>136</v>
      </c>
      <c r="CH90" s="18">
        <v>50</v>
      </c>
      <c r="CI90" s="18">
        <v>8</v>
      </c>
      <c r="CJ90" s="18">
        <v>3.3299999999999996E-2</v>
      </c>
      <c r="CK90" s="21">
        <v>2.0257499999999998E-2</v>
      </c>
      <c r="CL90" s="18">
        <v>203</v>
      </c>
      <c r="CN90" s="18">
        <v>3</v>
      </c>
      <c r="CO90" s="18" t="s">
        <v>8</v>
      </c>
      <c r="CP90" s="18" t="s">
        <v>136</v>
      </c>
      <c r="CQ90" s="18">
        <v>50</v>
      </c>
      <c r="CR90" s="18">
        <v>8</v>
      </c>
      <c r="CS90" s="18">
        <v>3.3299999999999996E-2</v>
      </c>
      <c r="CT90" s="21">
        <v>4.1000624999999999E-2</v>
      </c>
      <c r="CU90" s="18">
        <v>410</v>
      </c>
      <c r="CW90" s="18">
        <v>3</v>
      </c>
      <c r="CX90" s="18" t="s">
        <v>672</v>
      </c>
      <c r="CY90" s="18" t="s">
        <v>750</v>
      </c>
      <c r="CZ90" s="18">
        <v>112.50000000000001</v>
      </c>
      <c r="DA90" s="18">
        <v>1.5</v>
      </c>
      <c r="DB90" s="18">
        <v>3.6999999999999998E-2</v>
      </c>
      <c r="DC90" s="21">
        <v>1.0962962962962961E-2</v>
      </c>
      <c r="DD90" s="18">
        <v>110</v>
      </c>
      <c r="DO90" s="18">
        <v>4</v>
      </c>
      <c r="DP90" s="18" t="s">
        <v>667</v>
      </c>
      <c r="DQ90" s="18" t="s">
        <v>750</v>
      </c>
      <c r="DR90" s="18">
        <v>140.00000000000003</v>
      </c>
      <c r="DS90" s="18">
        <v>1</v>
      </c>
      <c r="DT90" s="18">
        <v>5.6000000000000001E-2</v>
      </c>
      <c r="DU90" s="21">
        <v>5.6000000000000001E-2</v>
      </c>
      <c r="DV90" s="18">
        <v>560</v>
      </c>
    </row>
    <row r="91" spans="2:126" x14ac:dyDescent="0.3">
      <c r="B91" s="18">
        <v>3</v>
      </c>
      <c r="C91" s="18" t="s">
        <v>656</v>
      </c>
      <c r="D91" s="18" t="s">
        <v>750</v>
      </c>
      <c r="E91" s="18">
        <v>40</v>
      </c>
      <c r="F91" s="18">
        <v>2</v>
      </c>
      <c r="G91" s="18">
        <v>1.2999999999999999E-2</v>
      </c>
      <c r="H91" s="21">
        <v>1.8687499999999999E-2</v>
      </c>
      <c r="I91" s="18">
        <v>187</v>
      </c>
      <c r="J91" s="20"/>
      <c r="K91" s="18">
        <v>3</v>
      </c>
      <c r="L91" s="18" t="s">
        <v>656</v>
      </c>
      <c r="M91" s="18" t="s">
        <v>750</v>
      </c>
      <c r="N91" s="18">
        <v>40</v>
      </c>
      <c r="O91" s="18">
        <v>1</v>
      </c>
      <c r="P91" s="18">
        <v>1.2500000000000001E-2</v>
      </c>
      <c r="Q91" s="21">
        <v>1.5625E-2</v>
      </c>
      <c r="R91" s="18">
        <v>156</v>
      </c>
      <c r="T91" s="18">
        <v>3</v>
      </c>
      <c r="U91" s="18" t="s">
        <v>656</v>
      </c>
      <c r="V91" s="18" t="s">
        <v>750</v>
      </c>
      <c r="W91" s="18">
        <v>40</v>
      </c>
      <c r="X91" s="18">
        <v>1</v>
      </c>
      <c r="Y91" s="18">
        <v>1.2500000000000001E-2</v>
      </c>
      <c r="Z91" s="21">
        <v>1.5625E-2</v>
      </c>
      <c r="AA91" s="18">
        <v>156</v>
      </c>
      <c r="AC91" s="18">
        <v>3</v>
      </c>
      <c r="AD91" s="18" t="s">
        <v>652</v>
      </c>
      <c r="AE91" s="18" t="s">
        <v>750</v>
      </c>
      <c r="AF91" s="18">
        <v>40</v>
      </c>
      <c r="AG91" s="18">
        <v>1</v>
      </c>
      <c r="AH91" s="18">
        <v>8.0000000000000002E-3</v>
      </c>
      <c r="AI91" s="21">
        <v>1.3333333333333336E-2</v>
      </c>
      <c r="AJ91" s="18">
        <v>133</v>
      </c>
      <c r="AL91" s="18">
        <v>3</v>
      </c>
      <c r="AM91" s="18" t="s">
        <v>738</v>
      </c>
      <c r="AN91" s="18" t="s">
        <v>750</v>
      </c>
      <c r="AO91" s="18">
        <v>40</v>
      </c>
      <c r="AP91" s="18">
        <v>2</v>
      </c>
      <c r="AQ91" s="18">
        <v>0.01</v>
      </c>
      <c r="AR91" s="21">
        <v>1.2562500000000001E-2</v>
      </c>
      <c r="AS91" s="18">
        <v>126</v>
      </c>
      <c r="AU91" s="18">
        <v>3</v>
      </c>
      <c r="AV91" s="18" t="s">
        <v>19</v>
      </c>
      <c r="AW91" s="18" t="s">
        <v>136</v>
      </c>
      <c r="AX91" s="18">
        <v>50</v>
      </c>
      <c r="AY91" s="18">
        <v>1.5</v>
      </c>
      <c r="AZ91" s="18">
        <v>3.6999999999999998E-2</v>
      </c>
      <c r="BA91" s="21">
        <v>4.8099999999999997E-2</v>
      </c>
      <c r="BB91" s="18">
        <v>481</v>
      </c>
      <c r="BD91" s="18">
        <v>3</v>
      </c>
      <c r="BE91" s="18" t="s">
        <v>19</v>
      </c>
      <c r="BF91" s="18" t="s">
        <v>136</v>
      </c>
      <c r="BG91" s="18">
        <v>50</v>
      </c>
      <c r="BH91" s="18">
        <v>5</v>
      </c>
      <c r="BI91" s="18">
        <v>3.6999999999999998E-2</v>
      </c>
      <c r="BJ91" s="21">
        <v>2.9106666666666663E-2</v>
      </c>
      <c r="BK91" s="18">
        <v>291</v>
      </c>
      <c r="BM91" s="18">
        <v>3</v>
      </c>
      <c r="BN91" s="18" t="s">
        <v>19</v>
      </c>
      <c r="BO91" s="18" t="s">
        <v>136</v>
      </c>
      <c r="BP91" s="18">
        <v>50</v>
      </c>
      <c r="BQ91" s="18">
        <v>9</v>
      </c>
      <c r="BR91" s="18">
        <v>3.6999999999999998E-2</v>
      </c>
      <c r="BS91" s="21">
        <v>2.5283333333333335E-2</v>
      </c>
      <c r="BT91" s="18">
        <v>253</v>
      </c>
      <c r="BV91" s="18">
        <v>3</v>
      </c>
      <c r="BW91" s="18" t="s">
        <v>19</v>
      </c>
      <c r="BX91" s="18" t="s">
        <v>136</v>
      </c>
      <c r="BY91" s="18">
        <v>50</v>
      </c>
      <c r="BZ91" s="18">
        <v>4</v>
      </c>
      <c r="CA91" s="18">
        <v>3.3299999999999996E-2</v>
      </c>
      <c r="CB91" s="21">
        <v>1.9979999999999998E-2</v>
      </c>
      <c r="CC91" s="18">
        <v>200</v>
      </c>
      <c r="CE91" s="18">
        <v>3</v>
      </c>
      <c r="CF91" s="18" t="s">
        <v>19</v>
      </c>
      <c r="CG91" s="18" t="s">
        <v>136</v>
      </c>
      <c r="CH91" s="18">
        <v>50</v>
      </c>
      <c r="CI91" s="18">
        <v>8</v>
      </c>
      <c r="CJ91" s="18">
        <v>3.3299999999999996E-2</v>
      </c>
      <c r="CK91" s="21">
        <v>2.0257499999999998E-2</v>
      </c>
      <c r="CL91" s="18">
        <v>203</v>
      </c>
      <c r="CN91" s="18">
        <v>3</v>
      </c>
      <c r="CO91" s="18" t="s">
        <v>19</v>
      </c>
      <c r="CP91" s="18" t="s">
        <v>136</v>
      </c>
      <c r="CQ91" s="18">
        <v>50</v>
      </c>
      <c r="CR91" s="18">
        <v>8</v>
      </c>
      <c r="CS91" s="18">
        <v>3.3299999999999996E-2</v>
      </c>
      <c r="CT91" s="21">
        <v>4.1000624999999999E-2</v>
      </c>
      <c r="CU91" s="18">
        <v>410</v>
      </c>
      <c r="CW91" s="18">
        <v>3</v>
      </c>
      <c r="CX91" s="18" t="s">
        <v>674</v>
      </c>
      <c r="CY91" s="18" t="s">
        <v>750</v>
      </c>
      <c r="CZ91" s="18">
        <v>112.50000000000001</v>
      </c>
      <c r="DA91" s="18">
        <v>1.5</v>
      </c>
      <c r="DB91" s="18">
        <v>3.6999999999999998E-2</v>
      </c>
      <c r="DC91" s="21">
        <v>1.0962962962962961E-2</v>
      </c>
      <c r="DD91" s="18">
        <v>110</v>
      </c>
      <c r="DO91" s="18">
        <v>4</v>
      </c>
      <c r="DP91" s="18" t="s">
        <v>669</v>
      </c>
      <c r="DQ91" s="18" t="s">
        <v>750</v>
      </c>
      <c r="DR91" s="18">
        <v>140.00000000000003</v>
      </c>
      <c r="DS91" s="18">
        <v>1</v>
      </c>
      <c r="DT91" s="18">
        <v>5.6000000000000001E-2</v>
      </c>
      <c r="DU91" s="21">
        <v>5.6000000000000001E-2</v>
      </c>
      <c r="DV91" s="18">
        <v>560</v>
      </c>
    </row>
    <row r="92" spans="2:126" x14ac:dyDescent="0.3">
      <c r="B92" s="18">
        <v>3</v>
      </c>
      <c r="C92" s="18" t="s">
        <v>658</v>
      </c>
      <c r="D92" s="18" t="s">
        <v>750</v>
      </c>
      <c r="E92" s="18">
        <v>40</v>
      </c>
      <c r="F92" s="18">
        <v>2</v>
      </c>
      <c r="G92" s="18">
        <v>1.2999999999999999E-2</v>
      </c>
      <c r="H92" s="21">
        <v>1.8687499999999999E-2</v>
      </c>
      <c r="I92" s="18">
        <v>187</v>
      </c>
      <c r="J92" s="20"/>
      <c r="K92" s="18">
        <v>3</v>
      </c>
      <c r="L92" s="18" t="s">
        <v>658</v>
      </c>
      <c r="M92" s="18" t="s">
        <v>750</v>
      </c>
      <c r="N92" s="18">
        <v>40</v>
      </c>
      <c r="O92" s="18">
        <v>1</v>
      </c>
      <c r="P92" s="18">
        <v>1.2500000000000001E-2</v>
      </c>
      <c r="Q92" s="21">
        <v>1.5625E-2</v>
      </c>
      <c r="R92" s="18">
        <v>156</v>
      </c>
      <c r="T92" s="18">
        <v>3</v>
      </c>
      <c r="U92" s="18" t="s">
        <v>658</v>
      </c>
      <c r="V92" s="18" t="s">
        <v>750</v>
      </c>
      <c r="W92" s="18">
        <v>40</v>
      </c>
      <c r="X92" s="18">
        <v>1</v>
      </c>
      <c r="Y92" s="18">
        <v>1.2500000000000001E-2</v>
      </c>
      <c r="Z92" s="21">
        <v>1.5625E-2</v>
      </c>
      <c r="AA92" s="18">
        <v>156</v>
      </c>
      <c r="AC92" s="18">
        <v>3</v>
      </c>
      <c r="AD92" s="18" t="s">
        <v>654</v>
      </c>
      <c r="AE92" s="18" t="s">
        <v>750</v>
      </c>
      <c r="AF92" s="18">
        <v>40</v>
      </c>
      <c r="AG92" s="18">
        <v>1</v>
      </c>
      <c r="AH92" s="18">
        <v>8.0000000000000002E-3</v>
      </c>
      <c r="AI92" s="21">
        <v>1.3333333333333336E-2</v>
      </c>
      <c r="AJ92" s="18">
        <v>133</v>
      </c>
      <c r="AL92" s="18">
        <v>3</v>
      </c>
      <c r="AM92" s="18" t="s">
        <v>650</v>
      </c>
      <c r="AN92" s="18" t="s">
        <v>750</v>
      </c>
      <c r="AO92" s="18">
        <v>40</v>
      </c>
      <c r="AP92" s="18">
        <v>2</v>
      </c>
      <c r="AQ92" s="18">
        <v>0.01</v>
      </c>
      <c r="AR92" s="21">
        <v>1.2562500000000001E-2</v>
      </c>
      <c r="AS92" s="18">
        <v>126</v>
      </c>
      <c r="AU92" s="18">
        <v>3</v>
      </c>
      <c r="AV92" s="18" t="s">
        <v>28</v>
      </c>
      <c r="AW92" s="18" t="s">
        <v>136</v>
      </c>
      <c r="AX92" s="18">
        <v>50</v>
      </c>
      <c r="AY92" s="18">
        <v>1.5</v>
      </c>
      <c r="AZ92" s="18">
        <v>3.6999999999999998E-2</v>
      </c>
      <c r="BA92" s="21">
        <v>4.8099999999999997E-2</v>
      </c>
      <c r="BB92" s="18">
        <v>481</v>
      </c>
      <c r="BD92" s="18">
        <v>3</v>
      </c>
      <c r="BE92" s="18" t="s">
        <v>28</v>
      </c>
      <c r="BF92" s="18" t="s">
        <v>136</v>
      </c>
      <c r="BG92" s="18">
        <v>50</v>
      </c>
      <c r="BH92" s="18">
        <v>5</v>
      </c>
      <c r="BI92" s="18">
        <v>3.6999999999999998E-2</v>
      </c>
      <c r="BJ92" s="21">
        <v>2.9106666666666663E-2</v>
      </c>
      <c r="BK92" s="18">
        <v>291</v>
      </c>
      <c r="BM92" s="18">
        <v>3</v>
      </c>
      <c r="BN92" s="18" t="s">
        <v>28</v>
      </c>
      <c r="BO92" s="18" t="s">
        <v>136</v>
      </c>
      <c r="BP92" s="18">
        <v>50</v>
      </c>
      <c r="BQ92" s="18">
        <v>9</v>
      </c>
      <c r="BR92" s="18">
        <v>3.6999999999999998E-2</v>
      </c>
      <c r="BS92" s="21">
        <v>2.5283333333333335E-2</v>
      </c>
      <c r="BT92" s="18">
        <v>253</v>
      </c>
      <c r="BV92" s="18">
        <v>3</v>
      </c>
      <c r="BW92" s="18" t="s">
        <v>28</v>
      </c>
      <c r="BX92" s="18" t="s">
        <v>136</v>
      </c>
      <c r="BY92" s="18">
        <v>50</v>
      </c>
      <c r="BZ92" s="18">
        <v>4</v>
      </c>
      <c r="CA92" s="18">
        <v>3.3299999999999996E-2</v>
      </c>
      <c r="CB92" s="21">
        <v>1.9979999999999998E-2</v>
      </c>
      <c r="CC92" s="18">
        <v>200</v>
      </c>
      <c r="CE92" s="18">
        <v>3</v>
      </c>
      <c r="CF92" s="18" t="s">
        <v>28</v>
      </c>
      <c r="CG92" s="18" t="s">
        <v>136</v>
      </c>
      <c r="CH92" s="18">
        <v>50</v>
      </c>
      <c r="CI92" s="18">
        <v>8</v>
      </c>
      <c r="CJ92" s="18">
        <v>3.3299999999999996E-2</v>
      </c>
      <c r="CK92" s="21">
        <v>2.0257499999999998E-2</v>
      </c>
      <c r="CL92" s="18">
        <v>203</v>
      </c>
      <c r="CN92" s="18">
        <v>3</v>
      </c>
      <c r="CO92" s="18" t="s">
        <v>28</v>
      </c>
      <c r="CP92" s="18" t="s">
        <v>136</v>
      </c>
      <c r="CQ92" s="18">
        <v>50</v>
      </c>
      <c r="CR92" s="18">
        <v>8</v>
      </c>
      <c r="CS92" s="18">
        <v>3.3299999999999996E-2</v>
      </c>
      <c r="CT92" s="21">
        <v>4.1000624999999999E-2</v>
      </c>
      <c r="CU92" s="18">
        <v>410</v>
      </c>
      <c r="CW92" s="18">
        <v>3</v>
      </c>
      <c r="CX92" s="18" t="s">
        <v>676</v>
      </c>
      <c r="CY92" s="18" t="s">
        <v>750</v>
      </c>
      <c r="CZ92" s="18">
        <v>112.50000000000001</v>
      </c>
      <c r="DA92" s="18">
        <v>1.5</v>
      </c>
      <c r="DB92" s="18">
        <v>3.6999999999999998E-2</v>
      </c>
      <c r="DC92" s="21">
        <v>1.0962962962962961E-2</v>
      </c>
      <c r="DD92" s="18">
        <v>110</v>
      </c>
      <c r="DF92" s="18" t="s">
        <v>133</v>
      </c>
      <c r="DG92" s="18" t="s">
        <v>135</v>
      </c>
      <c r="DH92" s="18" t="s">
        <v>0</v>
      </c>
      <c r="DI92" s="18" t="s">
        <v>1</v>
      </c>
      <c r="DJ92" s="18" t="s">
        <v>36</v>
      </c>
      <c r="DK92" s="18" t="s">
        <v>2</v>
      </c>
      <c r="DL92" s="18" t="s">
        <v>3</v>
      </c>
      <c r="DM92" s="18" t="s">
        <v>4</v>
      </c>
      <c r="DN92" s="20">
        <v>9898</v>
      </c>
      <c r="DO92" s="18">
        <v>4</v>
      </c>
      <c r="DP92" s="18" t="s">
        <v>671</v>
      </c>
      <c r="DQ92" s="18" t="s">
        <v>750</v>
      </c>
      <c r="DR92" s="18">
        <v>140.00000000000003</v>
      </c>
      <c r="DS92" s="18">
        <v>1</v>
      </c>
      <c r="DT92" s="18">
        <v>5.6000000000000001E-2</v>
      </c>
      <c r="DU92" s="21">
        <v>5.6000000000000001E-2</v>
      </c>
      <c r="DV92" s="18">
        <v>560</v>
      </c>
    </row>
    <row r="93" spans="2:126" x14ac:dyDescent="0.3">
      <c r="B93" s="18">
        <v>3</v>
      </c>
      <c r="C93" s="18" t="s">
        <v>660</v>
      </c>
      <c r="D93" s="18" t="s">
        <v>750</v>
      </c>
      <c r="E93" s="18">
        <v>40</v>
      </c>
      <c r="F93" s="18">
        <v>2</v>
      </c>
      <c r="G93" s="18">
        <v>1.2999999999999999E-2</v>
      </c>
      <c r="H93" s="21">
        <v>1.8687499999999999E-2</v>
      </c>
      <c r="I93" s="18">
        <v>187</v>
      </c>
      <c r="J93" s="20"/>
      <c r="K93" s="18">
        <v>3</v>
      </c>
      <c r="L93" s="18" t="s">
        <v>660</v>
      </c>
      <c r="M93" s="18" t="s">
        <v>750</v>
      </c>
      <c r="N93" s="18">
        <v>40</v>
      </c>
      <c r="O93" s="18">
        <v>1</v>
      </c>
      <c r="P93" s="18">
        <v>1.2500000000000001E-2</v>
      </c>
      <c r="Q93" s="21">
        <v>1.5625E-2</v>
      </c>
      <c r="R93" s="18">
        <v>156</v>
      </c>
      <c r="T93" s="18">
        <v>3</v>
      </c>
      <c r="U93" s="18" t="s">
        <v>660</v>
      </c>
      <c r="V93" s="18" t="s">
        <v>750</v>
      </c>
      <c r="W93" s="18">
        <v>40</v>
      </c>
      <c r="X93" s="18">
        <v>1</v>
      </c>
      <c r="Y93" s="18">
        <v>1.2500000000000001E-2</v>
      </c>
      <c r="Z93" s="21">
        <v>1.5625E-2</v>
      </c>
      <c r="AA93" s="18">
        <v>156</v>
      </c>
      <c r="AC93" s="18">
        <v>3</v>
      </c>
      <c r="AD93" s="18" t="s">
        <v>656</v>
      </c>
      <c r="AE93" s="18" t="s">
        <v>750</v>
      </c>
      <c r="AF93" s="18">
        <v>40</v>
      </c>
      <c r="AG93" s="18">
        <v>1</v>
      </c>
      <c r="AH93" s="18">
        <v>8.0000000000000002E-3</v>
      </c>
      <c r="AI93" s="21">
        <v>1.3333333333333336E-2</v>
      </c>
      <c r="AJ93" s="18">
        <v>133</v>
      </c>
      <c r="AL93" s="18">
        <v>3</v>
      </c>
      <c r="AM93" s="18" t="s">
        <v>652</v>
      </c>
      <c r="AN93" s="18" t="s">
        <v>750</v>
      </c>
      <c r="AO93" s="18">
        <v>40</v>
      </c>
      <c r="AP93" s="18">
        <v>2</v>
      </c>
      <c r="AQ93" s="18">
        <v>0.01</v>
      </c>
      <c r="AR93" s="21">
        <v>1.2562500000000001E-2</v>
      </c>
      <c r="AS93" s="18">
        <v>126</v>
      </c>
      <c r="AU93" s="18">
        <v>3</v>
      </c>
      <c r="AV93" s="18" t="s">
        <v>738</v>
      </c>
      <c r="AW93" s="18" t="s">
        <v>750</v>
      </c>
      <c r="AX93" s="18">
        <v>40</v>
      </c>
      <c r="AY93" s="18">
        <v>1.5</v>
      </c>
      <c r="AZ93" s="18">
        <v>1.4999999999999999E-2</v>
      </c>
      <c r="BA93" s="21">
        <v>2.4374999999999997E-2</v>
      </c>
      <c r="BB93" s="18">
        <v>244</v>
      </c>
      <c r="BD93" s="18">
        <v>3</v>
      </c>
      <c r="BE93" s="18" t="s">
        <v>738</v>
      </c>
      <c r="BF93" s="18" t="s">
        <v>750</v>
      </c>
      <c r="BG93" s="18">
        <v>40</v>
      </c>
      <c r="BH93" s="18">
        <v>3.5</v>
      </c>
      <c r="BI93" s="18">
        <v>1.6E-2</v>
      </c>
      <c r="BJ93" s="21">
        <v>2.2476190476190476E-2</v>
      </c>
      <c r="BK93" s="18">
        <v>225</v>
      </c>
      <c r="BM93" s="18">
        <v>3</v>
      </c>
      <c r="BN93" s="18" t="s">
        <v>738</v>
      </c>
      <c r="BO93" s="18" t="s">
        <v>750</v>
      </c>
      <c r="BP93" s="18">
        <v>40</v>
      </c>
      <c r="BQ93" s="18">
        <v>12</v>
      </c>
      <c r="BR93" s="18">
        <v>1.4999999999999999E-2</v>
      </c>
      <c r="BS93" s="21">
        <v>9.6093749999999999E-3</v>
      </c>
      <c r="BT93" s="18">
        <v>96</v>
      </c>
      <c r="BV93" s="18">
        <v>3</v>
      </c>
      <c r="BW93" s="18" t="s">
        <v>738</v>
      </c>
      <c r="BX93" s="18" t="s">
        <v>750</v>
      </c>
      <c r="BY93" s="18">
        <v>40</v>
      </c>
      <c r="BZ93" s="18">
        <v>4.5</v>
      </c>
      <c r="CA93" s="18">
        <v>1.5900000000000001E-2</v>
      </c>
      <c r="CB93" s="21">
        <v>1.0600000000000002E-2</v>
      </c>
      <c r="CC93" s="18">
        <v>106</v>
      </c>
      <c r="CE93" s="18">
        <v>3</v>
      </c>
      <c r="CF93" s="18" t="s">
        <v>738</v>
      </c>
      <c r="CG93" s="18" t="s">
        <v>750</v>
      </c>
      <c r="CH93" s="18">
        <v>40</v>
      </c>
      <c r="CI93" s="18">
        <v>9.5</v>
      </c>
      <c r="CJ93" s="18">
        <v>1.5900000000000001E-2</v>
      </c>
      <c r="CK93" s="21">
        <v>1.0181578947368422E-2</v>
      </c>
      <c r="CL93" s="18">
        <v>102</v>
      </c>
      <c r="CN93" s="18">
        <v>3</v>
      </c>
      <c r="CO93" s="18" t="s">
        <v>738</v>
      </c>
      <c r="CP93" s="18" t="s">
        <v>750</v>
      </c>
      <c r="CQ93" s="18">
        <v>40</v>
      </c>
      <c r="CR93" s="18">
        <v>8</v>
      </c>
      <c r="CS93" s="18">
        <v>1.5900000000000001E-2</v>
      </c>
      <c r="CT93" s="21">
        <v>2.4471093749999999E-2</v>
      </c>
      <c r="CU93" s="18">
        <v>245</v>
      </c>
      <c r="CW93" s="18">
        <v>3</v>
      </c>
      <c r="CX93" s="18" t="s">
        <v>678</v>
      </c>
      <c r="CY93" s="18" t="s">
        <v>750</v>
      </c>
      <c r="CZ93" s="18">
        <v>112.50000000000001</v>
      </c>
      <c r="DA93" s="18">
        <v>1.5</v>
      </c>
      <c r="DB93" s="18">
        <v>3.6999999999999998E-2</v>
      </c>
      <c r="DC93" s="21">
        <v>1.0962962962962961E-2</v>
      </c>
      <c r="DD93" s="18">
        <v>110</v>
      </c>
      <c r="DF93" s="18">
        <v>6</v>
      </c>
      <c r="DG93" s="18" t="s">
        <v>6</v>
      </c>
      <c r="DH93" s="18" t="s">
        <v>136</v>
      </c>
      <c r="DI93" s="18">
        <v>10.5</v>
      </c>
      <c r="DJ93" s="18">
        <v>1.5</v>
      </c>
      <c r="DK93" s="18">
        <v>5.67E-2</v>
      </c>
      <c r="DL93" s="21">
        <v>0.108</v>
      </c>
      <c r="DM93" s="18">
        <v>1080</v>
      </c>
      <c r="DO93" s="18">
        <v>4</v>
      </c>
      <c r="DP93" s="18" t="s">
        <v>673</v>
      </c>
      <c r="DQ93" s="18" t="s">
        <v>750</v>
      </c>
      <c r="DR93" s="18">
        <v>140.00000000000003</v>
      </c>
      <c r="DS93" s="18">
        <v>1</v>
      </c>
      <c r="DT93" s="18">
        <v>5.6000000000000001E-2</v>
      </c>
      <c r="DU93" s="21">
        <v>5.6000000000000001E-2</v>
      </c>
      <c r="DV93" s="18">
        <v>560</v>
      </c>
    </row>
    <row r="94" spans="2:126" x14ac:dyDescent="0.3">
      <c r="B94" s="18">
        <v>3</v>
      </c>
      <c r="C94" s="18" t="s">
        <v>662</v>
      </c>
      <c r="D94" s="18" t="s">
        <v>750</v>
      </c>
      <c r="E94" s="18">
        <v>40</v>
      </c>
      <c r="F94" s="18">
        <v>2</v>
      </c>
      <c r="G94" s="18">
        <v>1.2999999999999999E-2</v>
      </c>
      <c r="H94" s="21">
        <v>1.8687499999999999E-2</v>
      </c>
      <c r="I94" s="18">
        <v>187</v>
      </c>
      <c r="J94" s="20"/>
      <c r="K94" s="18">
        <v>3</v>
      </c>
      <c r="L94" s="18" t="s">
        <v>662</v>
      </c>
      <c r="M94" s="18" t="s">
        <v>750</v>
      </c>
      <c r="N94" s="18">
        <v>40</v>
      </c>
      <c r="O94" s="18">
        <v>1</v>
      </c>
      <c r="P94" s="18">
        <v>1.2500000000000001E-2</v>
      </c>
      <c r="Q94" s="21">
        <v>1.5625E-2</v>
      </c>
      <c r="R94" s="18">
        <v>156</v>
      </c>
      <c r="T94" s="18">
        <v>3</v>
      </c>
      <c r="U94" s="18" t="s">
        <v>662</v>
      </c>
      <c r="V94" s="18" t="s">
        <v>750</v>
      </c>
      <c r="W94" s="18">
        <v>40</v>
      </c>
      <c r="X94" s="18">
        <v>1</v>
      </c>
      <c r="Y94" s="18">
        <v>1.2500000000000001E-2</v>
      </c>
      <c r="Z94" s="21">
        <v>1.5625E-2</v>
      </c>
      <c r="AA94" s="18">
        <v>156</v>
      </c>
      <c r="AC94" s="18">
        <v>3</v>
      </c>
      <c r="AD94" s="18" t="s">
        <v>658</v>
      </c>
      <c r="AE94" s="18" t="s">
        <v>750</v>
      </c>
      <c r="AF94" s="18">
        <v>40</v>
      </c>
      <c r="AG94" s="18">
        <v>1</v>
      </c>
      <c r="AH94" s="18">
        <v>8.0000000000000002E-3</v>
      </c>
      <c r="AI94" s="21">
        <v>1.3333333333333336E-2</v>
      </c>
      <c r="AJ94" s="18">
        <v>133</v>
      </c>
      <c r="AL94" s="18">
        <v>3</v>
      </c>
      <c r="AM94" s="18" t="s">
        <v>654</v>
      </c>
      <c r="AN94" s="18" t="s">
        <v>750</v>
      </c>
      <c r="AO94" s="18">
        <v>40</v>
      </c>
      <c r="AP94" s="18">
        <v>2</v>
      </c>
      <c r="AQ94" s="18">
        <v>0.01</v>
      </c>
      <c r="AR94" s="21">
        <v>1.2562500000000001E-2</v>
      </c>
      <c r="AS94" s="18">
        <v>126</v>
      </c>
      <c r="AU94" s="18">
        <v>3</v>
      </c>
      <c r="AV94" s="18" t="s">
        <v>650</v>
      </c>
      <c r="AW94" s="18" t="s">
        <v>750</v>
      </c>
      <c r="AX94" s="18">
        <v>40</v>
      </c>
      <c r="AY94" s="18">
        <v>1.5</v>
      </c>
      <c r="AZ94" s="18">
        <v>1.4999999999999999E-2</v>
      </c>
      <c r="BA94" s="21">
        <v>2.4374999999999997E-2</v>
      </c>
      <c r="BB94" s="18">
        <v>244</v>
      </c>
      <c r="BD94" s="18">
        <v>3</v>
      </c>
      <c r="BE94" s="18" t="s">
        <v>650</v>
      </c>
      <c r="BF94" s="18" t="s">
        <v>750</v>
      </c>
      <c r="BG94" s="18">
        <v>40</v>
      </c>
      <c r="BH94" s="18">
        <v>3.5</v>
      </c>
      <c r="BI94" s="18">
        <v>1.4999999999999999E-2</v>
      </c>
      <c r="BJ94" s="21">
        <v>2.1071428571428571E-2</v>
      </c>
      <c r="BK94" s="18">
        <v>211</v>
      </c>
      <c r="BM94" s="18">
        <v>3</v>
      </c>
      <c r="BN94" s="18" t="s">
        <v>650</v>
      </c>
      <c r="BO94" s="18" t="s">
        <v>750</v>
      </c>
      <c r="BP94" s="18">
        <v>40</v>
      </c>
      <c r="BQ94" s="18">
        <v>12</v>
      </c>
      <c r="BR94" s="18">
        <v>1.4999999999999999E-2</v>
      </c>
      <c r="BS94" s="21">
        <v>9.6093749999999999E-3</v>
      </c>
      <c r="BT94" s="18">
        <v>96</v>
      </c>
      <c r="BV94" s="18">
        <v>3</v>
      </c>
      <c r="BW94" s="18" t="s">
        <v>650</v>
      </c>
      <c r="BX94" s="18" t="s">
        <v>750</v>
      </c>
      <c r="BY94" s="18">
        <v>40</v>
      </c>
      <c r="BZ94" s="18">
        <v>4.5</v>
      </c>
      <c r="CA94" s="18">
        <v>1.5900000000000001E-2</v>
      </c>
      <c r="CB94" s="21">
        <v>1.0600000000000002E-2</v>
      </c>
      <c r="CC94" s="18">
        <v>106</v>
      </c>
      <c r="CE94" s="18">
        <v>3</v>
      </c>
      <c r="CF94" s="18" t="s">
        <v>650</v>
      </c>
      <c r="CG94" s="18" t="s">
        <v>750</v>
      </c>
      <c r="CH94" s="18">
        <v>40</v>
      </c>
      <c r="CI94" s="18">
        <v>9.5</v>
      </c>
      <c r="CJ94" s="18">
        <v>1.5900000000000001E-2</v>
      </c>
      <c r="CK94" s="21">
        <v>1.0181578947368422E-2</v>
      </c>
      <c r="CL94" s="18">
        <v>102</v>
      </c>
      <c r="CN94" s="18">
        <v>3</v>
      </c>
      <c r="CO94" s="18" t="s">
        <v>650</v>
      </c>
      <c r="CP94" s="18" t="s">
        <v>750</v>
      </c>
      <c r="CQ94" s="18">
        <v>40</v>
      </c>
      <c r="CR94" s="18">
        <v>8</v>
      </c>
      <c r="CS94" s="18">
        <v>1.5900000000000001E-2</v>
      </c>
      <c r="CT94" s="21">
        <v>2.4471093749999999E-2</v>
      </c>
      <c r="CU94" s="18">
        <v>245</v>
      </c>
      <c r="CW94" s="18">
        <v>3</v>
      </c>
      <c r="CX94" s="18" t="s">
        <v>680</v>
      </c>
      <c r="CY94" s="18" t="s">
        <v>750</v>
      </c>
      <c r="CZ94" s="18">
        <v>112.50000000000001</v>
      </c>
      <c r="DA94" s="18">
        <v>1.5</v>
      </c>
      <c r="DB94" s="18">
        <v>3.6999999999999998E-2</v>
      </c>
      <c r="DC94" s="21">
        <v>1.0962962962962961E-2</v>
      </c>
      <c r="DD94" s="18">
        <v>110</v>
      </c>
      <c r="DF94" s="18">
        <v>6</v>
      </c>
      <c r="DG94" s="18" t="s">
        <v>16</v>
      </c>
      <c r="DH94" s="18" t="s">
        <v>136</v>
      </c>
      <c r="DI94" s="18">
        <v>10.5</v>
      </c>
      <c r="DJ94" s="18">
        <v>1.5</v>
      </c>
      <c r="DK94" s="18">
        <v>5.67E-2</v>
      </c>
      <c r="DL94" s="21">
        <v>0.108</v>
      </c>
      <c r="DM94" s="18">
        <v>1080</v>
      </c>
      <c r="DO94" s="18">
        <v>4</v>
      </c>
      <c r="DP94" s="18" t="s">
        <v>675</v>
      </c>
      <c r="DQ94" s="18" t="s">
        <v>750</v>
      </c>
      <c r="DR94" s="18">
        <v>140.00000000000003</v>
      </c>
      <c r="DS94" s="18">
        <v>1</v>
      </c>
      <c r="DT94" s="18">
        <v>5.6000000000000001E-2</v>
      </c>
      <c r="DU94" s="21">
        <v>5.6000000000000001E-2</v>
      </c>
      <c r="DV94" s="18">
        <v>560</v>
      </c>
    </row>
    <row r="95" spans="2:126" x14ac:dyDescent="0.3">
      <c r="B95" s="18">
        <v>3</v>
      </c>
      <c r="C95" s="18" t="s">
        <v>664</v>
      </c>
      <c r="D95" s="18" t="s">
        <v>750</v>
      </c>
      <c r="E95" s="18">
        <v>40</v>
      </c>
      <c r="F95" s="18">
        <v>2</v>
      </c>
      <c r="G95" s="18">
        <v>1.2999999999999999E-2</v>
      </c>
      <c r="H95" s="21">
        <v>1.8687499999999999E-2</v>
      </c>
      <c r="I95" s="18">
        <v>187</v>
      </c>
      <c r="J95" s="20"/>
      <c r="K95" s="18">
        <v>3</v>
      </c>
      <c r="L95" s="18" t="s">
        <v>664</v>
      </c>
      <c r="M95" s="18" t="s">
        <v>750</v>
      </c>
      <c r="N95" s="18">
        <v>40</v>
      </c>
      <c r="O95" s="18">
        <v>1</v>
      </c>
      <c r="P95" s="18">
        <v>1.2500000000000001E-2</v>
      </c>
      <c r="Q95" s="21">
        <v>1.5625E-2</v>
      </c>
      <c r="R95" s="18">
        <v>156</v>
      </c>
      <c r="T95" s="18">
        <v>3</v>
      </c>
      <c r="U95" s="18" t="s">
        <v>664</v>
      </c>
      <c r="V95" s="18" t="s">
        <v>750</v>
      </c>
      <c r="W95" s="18">
        <v>40</v>
      </c>
      <c r="X95" s="18">
        <v>1</v>
      </c>
      <c r="Y95" s="18">
        <v>1.2500000000000001E-2</v>
      </c>
      <c r="Z95" s="21">
        <v>1.5625E-2</v>
      </c>
      <c r="AA95" s="18">
        <v>156</v>
      </c>
      <c r="AC95" s="18">
        <v>3</v>
      </c>
      <c r="AD95" s="18" t="s">
        <v>660</v>
      </c>
      <c r="AE95" s="18" t="s">
        <v>750</v>
      </c>
      <c r="AF95" s="18">
        <v>40</v>
      </c>
      <c r="AG95" s="18">
        <v>1</v>
      </c>
      <c r="AH95" s="18">
        <v>8.0000000000000002E-3</v>
      </c>
      <c r="AI95" s="21">
        <v>1.3333333333333336E-2</v>
      </c>
      <c r="AJ95" s="18">
        <v>133</v>
      </c>
      <c r="AL95" s="18">
        <v>3</v>
      </c>
      <c r="AM95" s="18" t="s">
        <v>656</v>
      </c>
      <c r="AN95" s="18" t="s">
        <v>750</v>
      </c>
      <c r="AO95" s="18">
        <v>40</v>
      </c>
      <c r="AP95" s="18">
        <v>2</v>
      </c>
      <c r="AQ95" s="18">
        <v>0.01</v>
      </c>
      <c r="AR95" s="21">
        <v>1.2562500000000001E-2</v>
      </c>
      <c r="AS95" s="18">
        <v>126</v>
      </c>
      <c r="AU95" s="18">
        <v>3</v>
      </c>
      <c r="AV95" s="18" t="s">
        <v>652</v>
      </c>
      <c r="AW95" s="18" t="s">
        <v>750</v>
      </c>
      <c r="AX95" s="18">
        <v>40</v>
      </c>
      <c r="AY95" s="18">
        <v>1.5</v>
      </c>
      <c r="AZ95" s="18">
        <v>1.4999999999999999E-2</v>
      </c>
      <c r="BA95" s="21">
        <v>2.4374999999999997E-2</v>
      </c>
      <c r="BB95" s="18">
        <v>244</v>
      </c>
      <c r="BD95" s="18">
        <v>3</v>
      </c>
      <c r="BE95" s="18" t="s">
        <v>652</v>
      </c>
      <c r="BF95" s="18" t="s">
        <v>750</v>
      </c>
      <c r="BG95" s="18">
        <v>40</v>
      </c>
      <c r="BH95" s="18">
        <v>3.5</v>
      </c>
      <c r="BI95" s="18">
        <v>1.4999999999999999E-2</v>
      </c>
      <c r="BJ95" s="21">
        <v>2.1071428571428571E-2</v>
      </c>
      <c r="BK95" s="18">
        <v>211</v>
      </c>
      <c r="BM95" s="18">
        <v>3</v>
      </c>
      <c r="BN95" s="18" t="s">
        <v>652</v>
      </c>
      <c r="BO95" s="18" t="s">
        <v>750</v>
      </c>
      <c r="BP95" s="18">
        <v>40</v>
      </c>
      <c r="BQ95" s="18">
        <v>12</v>
      </c>
      <c r="BR95" s="18">
        <v>1.4999999999999999E-2</v>
      </c>
      <c r="BS95" s="21">
        <v>9.6093749999999999E-3</v>
      </c>
      <c r="BT95" s="18">
        <v>96</v>
      </c>
      <c r="BV95" s="18">
        <v>3</v>
      </c>
      <c r="BW95" s="18" t="s">
        <v>652</v>
      </c>
      <c r="BX95" s="18" t="s">
        <v>750</v>
      </c>
      <c r="BY95" s="18">
        <v>40</v>
      </c>
      <c r="BZ95" s="18">
        <v>4.5</v>
      </c>
      <c r="CA95" s="18">
        <v>1.5900000000000001E-2</v>
      </c>
      <c r="CB95" s="21">
        <v>1.0600000000000002E-2</v>
      </c>
      <c r="CC95" s="18">
        <v>106</v>
      </c>
      <c r="CE95" s="18">
        <v>3</v>
      </c>
      <c r="CF95" s="18" t="s">
        <v>652</v>
      </c>
      <c r="CG95" s="18" t="s">
        <v>750</v>
      </c>
      <c r="CH95" s="18">
        <v>40</v>
      </c>
      <c r="CI95" s="18">
        <v>9.5</v>
      </c>
      <c r="CJ95" s="18">
        <v>1.5900000000000001E-2</v>
      </c>
      <c r="CK95" s="21">
        <v>1.0181578947368422E-2</v>
      </c>
      <c r="CL95" s="18">
        <v>102</v>
      </c>
      <c r="CN95" s="18">
        <v>3</v>
      </c>
      <c r="CO95" s="18" t="s">
        <v>652</v>
      </c>
      <c r="CP95" s="18" t="s">
        <v>750</v>
      </c>
      <c r="CQ95" s="18">
        <v>40</v>
      </c>
      <c r="CR95" s="18">
        <v>8</v>
      </c>
      <c r="CS95" s="18">
        <v>1.5900000000000001E-2</v>
      </c>
      <c r="CT95" s="21">
        <v>2.4471093749999999E-2</v>
      </c>
      <c r="CU95" s="18">
        <v>245</v>
      </c>
      <c r="CW95" s="18">
        <v>3</v>
      </c>
      <c r="CX95" s="18" t="s">
        <v>682</v>
      </c>
      <c r="CY95" s="18" t="s">
        <v>750</v>
      </c>
      <c r="CZ95" s="18">
        <v>112.50000000000001</v>
      </c>
      <c r="DA95" s="18">
        <v>1.5</v>
      </c>
      <c r="DB95" s="18">
        <v>3.6999999999999998E-2</v>
      </c>
      <c r="DC95" s="21">
        <v>1.0962962962962961E-2</v>
      </c>
      <c r="DD95" s="18">
        <v>110</v>
      </c>
      <c r="DF95" s="18">
        <v>6</v>
      </c>
      <c r="DG95" s="18" t="s">
        <v>26</v>
      </c>
      <c r="DH95" s="18" t="s">
        <v>136</v>
      </c>
      <c r="DI95" s="18">
        <v>10.5</v>
      </c>
      <c r="DJ95" s="18">
        <v>1.5</v>
      </c>
      <c r="DK95" s="18">
        <v>5.67E-2</v>
      </c>
      <c r="DL95" s="21">
        <v>0.108</v>
      </c>
      <c r="DM95" s="18">
        <v>1080</v>
      </c>
      <c r="DO95" s="18">
        <v>4</v>
      </c>
      <c r="DP95" s="18" t="s">
        <v>677</v>
      </c>
      <c r="DQ95" s="18" t="s">
        <v>750</v>
      </c>
      <c r="DR95" s="18">
        <v>140.00000000000003</v>
      </c>
      <c r="DS95" s="18">
        <v>1</v>
      </c>
      <c r="DT95" s="18">
        <v>5.6000000000000001E-2</v>
      </c>
      <c r="DU95" s="21">
        <v>5.6000000000000001E-2</v>
      </c>
      <c r="DV95" s="18">
        <v>560</v>
      </c>
    </row>
    <row r="96" spans="2:126" x14ac:dyDescent="0.3">
      <c r="B96" s="18">
        <v>3</v>
      </c>
      <c r="C96" s="18" t="s">
        <v>649</v>
      </c>
      <c r="D96" s="18" t="s">
        <v>750</v>
      </c>
      <c r="E96" s="18">
        <v>40</v>
      </c>
      <c r="F96" s="18">
        <v>2</v>
      </c>
      <c r="G96" s="18">
        <v>1.2999999999999999E-2</v>
      </c>
      <c r="H96" s="21">
        <v>1.8687499999999999E-2</v>
      </c>
      <c r="I96" s="18">
        <v>187</v>
      </c>
      <c r="J96" s="20"/>
      <c r="K96" s="18">
        <v>3</v>
      </c>
      <c r="L96" s="18" t="s">
        <v>649</v>
      </c>
      <c r="M96" s="18" t="s">
        <v>750</v>
      </c>
      <c r="N96" s="18">
        <v>40</v>
      </c>
      <c r="O96" s="18">
        <v>1</v>
      </c>
      <c r="P96" s="18">
        <v>1.2500000000000001E-2</v>
      </c>
      <c r="Q96" s="21">
        <v>1.5625E-2</v>
      </c>
      <c r="R96" s="18">
        <v>156</v>
      </c>
      <c r="T96" s="18">
        <v>3</v>
      </c>
      <c r="U96" s="18" t="s">
        <v>649</v>
      </c>
      <c r="V96" s="18" t="s">
        <v>750</v>
      </c>
      <c r="W96" s="18">
        <v>40</v>
      </c>
      <c r="X96" s="18">
        <v>1</v>
      </c>
      <c r="Y96" s="18">
        <v>1.2500000000000001E-2</v>
      </c>
      <c r="Z96" s="21">
        <v>1.5625E-2</v>
      </c>
      <c r="AA96" s="18">
        <v>156</v>
      </c>
      <c r="AC96" s="18">
        <v>3</v>
      </c>
      <c r="AD96" s="18" t="s">
        <v>662</v>
      </c>
      <c r="AE96" s="18" t="s">
        <v>750</v>
      </c>
      <c r="AF96" s="18">
        <v>40</v>
      </c>
      <c r="AG96" s="18">
        <v>1</v>
      </c>
      <c r="AH96" s="18">
        <v>8.0000000000000002E-3</v>
      </c>
      <c r="AI96" s="21">
        <v>1.3333333333333336E-2</v>
      </c>
      <c r="AJ96" s="18">
        <v>133</v>
      </c>
      <c r="AL96" s="18">
        <v>3</v>
      </c>
      <c r="AM96" s="18" t="s">
        <v>658</v>
      </c>
      <c r="AN96" s="18" t="s">
        <v>750</v>
      </c>
      <c r="AO96" s="18">
        <v>40</v>
      </c>
      <c r="AP96" s="18">
        <v>2</v>
      </c>
      <c r="AQ96" s="18">
        <v>0.01</v>
      </c>
      <c r="AR96" s="21">
        <v>1.2562500000000001E-2</v>
      </c>
      <c r="AS96" s="18">
        <v>126</v>
      </c>
      <c r="AU96" s="18">
        <v>3</v>
      </c>
      <c r="AV96" s="18" t="s">
        <v>654</v>
      </c>
      <c r="AW96" s="18" t="s">
        <v>750</v>
      </c>
      <c r="AX96" s="18">
        <v>40</v>
      </c>
      <c r="AY96" s="18">
        <v>1.5</v>
      </c>
      <c r="AZ96" s="18">
        <v>1.4999999999999999E-2</v>
      </c>
      <c r="BA96" s="21">
        <v>2.4374999999999997E-2</v>
      </c>
      <c r="BB96" s="18">
        <v>244</v>
      </c>
      <c r="BD96" s="18">
        <v>3</v>
      </c>
      <c r="BE96" s="18" t="s">
        <v>654</v>
      </c>
      <c r="BF96" s="18" t="s">
        <v>750</v>
      </c>
      <c r="BG96" s="18">
        <v>40</v>
      </c>
      <c r="BH96" s="18">
        <v>3.5</v>
      </c>
      <c r="BI96" s="18">
        <v>1.4999999999999999E-2</v>
      </c>
      <c r="BJ96" s="21">
        <v>2.1071428571428571E-2</v>
      </c>
      <c r="BK96" s="18">
        <v>211</v>
      </c>
      <c r="BM96" s="18">
        <v>3</v>
      </c>
      <c r="BN96" s="18" t="s">
        <v>654</v>
      </c>
      <c r="BO96" s="18" t="s">
        <v>750</v>
      </c>
      <c r="BP96" s="18">
        <v>40</v>
      </c>
      <c r="BQ96" s="18">
        <v>12</v>
      </c>
      <c r="BR96" s="18">
        <v>1.4999999999999999E-2</v>
      </c>
      <c r="BS96" s="21">
        <v>9.6093749999999999E-3</v>
      </c>
      <c r="BT96" s="18">
        <v>96</v>
      </c>
      <c r="BV96" s="18">
        <v>3</v>
      </c>
      <c r="BW96" s="18" t="s">
        <v>654</v>
      </c>
      <c r="BX96" s="18" t="s">
        <v>750</v>
      </c>
      <c r="BY96" s="18">
        <v>40</v>
      </c>
      <c r="BZ96" s="18">
        <v>4.5</v>
      </c>
      <c r="CA96" s="18">
        <v>1.5900000000000001E-2</v>
      </c>
      <c r="CB96" s="21">
        <v>1.0600000000000002E-2</v>
      </c>
      <c r="CC96" s="18">
        <v>106</v>
      </c>
      <c r="CE96" s="18">
        <v>3</v>
      </c>
      <c r="CF96" s="18" t="s">
        <v>654</v>
      </c>
      <c r="CG96" s="18" t="s">
        <v>750</v>
      </c>
      <c r="CH96" s="18">
        <v>40</v>
      </c>
      <c r="CI96" s="18">
        <v>9.5</v>
      </c>
      <c r="CJ96" s="18">
        <v>1.5900000000000001E-2</v>
      </c>
      <c r="CK96" s="21">
        <v>1.0181578947368422E-2</v>
      </c>
      <c r="CL96" s="18">
        <v>102</v>
      </c>
      <c r="CN96" s="18">
        <v>3</v>
      </c>
      <c r="CO96" s="18" t="s">
        <v>654</v>
      </c>
      <c r="CP96" s="18" t="s">
        <v>750</v>
      </c>
      <c r="CQ96" s="18">
        <v>40</v>
      </c>
      <c r="CR96" s="18">
        <v>8</v>
      </c>
      <c r="CS96" s="18">
        <v>1.5900000000000001E-2</v>
      </c>
      <c r="CT96" s="21">
        <v>2.4471093749999999E-2</v>
      </c>
      <c r="CU96" s="18">
        <v>245</v>
      </c>
      <c r="DF96" s="18">
        <v>6</v>
      </c>
      <c r="DG96" s="18" t="s">
        <v>7</v>
      </c>
      <c r="DH96" s="18" t="s">
        <v>136</v>
      </c>
      <c r="DI96" s="18">
        <v>19</v>
      </c>
      <c r="DJ96" s="18">
        <v>1.5</v>
      </c>
      <c r="DK96" s="18">
        <v>6.6699999999999995E-2</v>
      </c>
      <c r="DL96" s="21">
        <v>7.0210526315789473E-2</v>
      </c>
      <c r="DM96" s="18">
        <v>702</v>
      </c>
      <c r="DO96" s="18">
        <v>4</v>
      </c>
      <c r="DP96" s="18" t="s">
        <v>679</v>
      </c>
      <c r="DQ96" s="18" t="s">
        <v>750</v>
      </c>
      <c r="DR96" s="18">
        <v>140.00000000000003</v>
      </c>
      <c r="DS96" s="18">
        <v>1</v>
      </c>
      <c r="DT96" s="18">
        <v>5.6000000000000001E-2</v>
      </c>
      <c r="DU96" s="21">
        <v>5.6000000000000001E-2</v>
      </c>
      <c r="DV96" s="18">
        <v>560</v>
      </c>
    </row>
    <row r="97" spans="2:127" x14ac:dyDescent="0.3">
      <c r="B97" s="18">
        <v>3</v>
      </c>
      <c r="C97" s="18" t="s">
        <v>651</v>
      </c>
      <c r="D97" s="18" t="s">
        <v>750</v>
      </c>
      <c r="E97" s="18">
        <v>40</v>
      </c>
      <c r="F97" s="18">
        <v>2</v>
      </c>
      <c r="G97" s="18">
        <v>1.2999999999999999E-2</v>
      </c>
      <c r="H97" s="21">
        <v>1.8687499999999999E-2</v>
      </c>
      <c r="I97" s="18">
        <v>187</v>
      </c>
      <c r="J97" s="20"/>
      <c r="K97" s="18">
        <v>3</v>
      </c>
      <c r="L97" s="18" t="s">
        <v>651</v>
      </c>
      <c r="M97" s="18" t="s">
        <v>750</v>
      </c>
      <c r="N97" s="18">
        <v>40</v>
      </c>
      <c r="O97" s="18">
        <v>1</v>
      </c>
      <c r="P97" s="18">
        <v>1.2500000000000001E-2</v>
      </c>
      <c r="Q97" s="21">
        <v>1.5625E-2</v>
      </c>
      <c r="R97" s="18">
        <v>156</v>
      </c>
      <c r="T97" s="18">
        <v>3</v>
      </c>
      <c r="U97" s="18" t="s">
        <v>651</v>
      </c>
      <c r="V97" s="18" t="s">
        <v>750</v>
      </c>
      <c r="W97" s="18">
        <v>40</v>
      </c>
      <c r="X97" s="18">
        <v>1</v>
      </c>
      <c r="Y97" s="18">
        <v>1.2500000000000001E-2</v>
      </c>
      <c r="Z97" s="21">
        <v>1.5625E-2</v>
      </c>
      <c r="AA97" s="18">
        <v>156</v>
      </c>
      <c r="AC97" s="18">
        <v>3</v>
      </c>
      <c r="AD97" s="18" t="s">
        <v>664</v>
      </c>
      <c r="AE97" s="18" t="s">
        <v>750</v>
      </c>
      <c r="AF97" s="18">
        <v>40</v>
      </c>
      <c r="AG97" s="18">
        <v>1</v>
      </c>
      <c r="AH97" s="18">
        <v>8.0000000000000002E-3</v>
      </c>
      <c r="AI97" s="21">
        <v>1.3333333333333336E-2</v>
      </c>
      <c r="AJ97" s="18">
        <v>133</v>
      </c>
      <c r="AL97" s="18">
        <v>3</v>
      </c>
      <c r="AM97" s="18" t="s">
        <v>660</v>
      </c>
      <c r="AN97" s="18" t="s">
        <v>750</v>
      </c>
      <c r="AO97" s="18">
        <v>40</v>
      </c>
      <c r="AP97" s="18">
        <v>2</v>
      </c>
      <c r="AQ97" s="18">
        <v>0.01</v>
      </c>
      <c r="AR97" s="21">
        <v>1.2562500000000001E-2</v>
      </c>
      <c r="AS97" s="18">
        <v>126</v>
      </c>
      <c r="AU97" s="18">
        <v>3</v>
      </c>
      <c r="AV97" s="18" t="s">
        <v>656</v>
      </c>
      <c r="AW97" s="18" t="s">
        <v>750</v>
      </c>
      <c r="AX97" s="18">
        <v>40</v>
      </c>
      <c r="AY97" s="18">
        <v>1.5</v>
      </c>
      <c r="AZ97" s="18">
        <v>1.4999999999999999E-2</v>
      </c>
      <c r="BA97" s="21">
        <v>2.4374999999999997E-2</v>
      </c>
      <c r="BB97" s="18">
        <v>244</v>
      </c>
      <c r="BD97" s="18">
        <v>3</v>
      </c>
      <c r="BE97" s="18" t="s">
        <v>656</v>
      </c>
      <c r="BF97" s="18" t="s">
        <v>750</v>
      </c>
      <c r="BG97" s="18">
        <v>40</v>
      </c>
      <c r="BH97" s="18">
        <v>3.5</v>
      </c>
      <c r="BI97" s="18">
        <v>1.4999999999999999E-2</v>
      </c>
      <c r="BJ97" s="21">
        <v>2.1071428571428571E-2</v>
      </c>
      <c r="BK97" s="18">
        <v>211</v>
      </c>
      <c r="BM97" s="18">
        <v>3</v>
      </c>
      <c r="BN97" s="18" t="s">
        <v>656</v>
      </c>
      <c r="BO97" s="18" t="s">
        <v>750</v>
      </c>
      <c r="BP97" s="18">
        <v>40</v>
      </c>
      <c r="BQ97" s="18">
        <v>12</v>
      </c>
      <c r="BR97" s="18">
        <v>1.4999999999999999E-2</v>
      </c>
      <c r="BS97" s="21">
        <v>9.6093749999999999E-3</v>
      </c>
      <c r="BT97" s="18">
        <v>96</v>
      </c>
      <c r="BV97" s="18">
        <v>3</v>
      </c>
      <c r="BW97" s="18" t="s">
        <v>656</v>
      </c>
      <c r="BX97" s="18" t="s">
        <v>750</v>
      </c>
      <c r="BY97" s="18">
        <v>40</v>
      </c>
      <c r="BZ97" s="18">
        <v>4.5</v>
      </c>
      <c r="CA97" s="18">
        <v>1.5900000000000001E-2</v>
      </c>
      <c r="CB97" s="21">
        <v>1.0600000000000002E-2</v>
      </c>
      <c r="CC97" s="18">
        <v>106</v>
      </c>
      <c r="CE97" s="18">
        <v>3</v>
      </c>
      <c r="CF97" s="18" t="s">
        <v>656</v>
      </c>
      <c r="CG97" s="18" t="s">
        <v>750</v>
      </c>
      <c r="CH97" s="18">
        <v>40</v>
      </c>
      <c r="CI97" s="18">
        <v>9.5</v>
      </c>
      <c r="CJ97" s="18">
        <v>1.5900000000000001E-2</v>
      </c>
      <c r="CK97" s="21">
        <v>1.0181578947368422E-2</v>
      </c>
      <c r="CL97" s="18">
        <v>102</v>
      </c>
      <c r="CN97" s="18">
        <v>3</v>
      </c>
      <c r="CO97" s="18" t="s">
        <v>656</v>
      </c>
      <c r="CP97" s="18" t="s">
        <v>750</v>
      </c>
      <c r="CQ97" s="18">
        <v>40</v>
      </c>
      <c r="CR97" s="18">
        <v>8</v>
      </c>
      <c r="CS97" s="18">
        <v>1.5900000000000001E-2</v>
      </c>
      <c r="CT97" s="21">
        <v>2.4471093749999999E-2</v>
      </c>
      <c r="CU97" s="18">
        <v>245</v>
      </c>
      <c r="DF97" s="18">
        <v>6</v>
      </c>
      <c r="DG97" s="18" t="s">
        <v>17</v>
      </c>
      <c r="DH97" s="18" t="s">
        <v>136</v>
      </c>
      <c r="DI97" s="18">
        <v>19</v>
      </c>
      <c r="DJ97" s="18">
        <v>1.5</v>
      </c>
      <c r="DK97" s="18">
        <v>6.6699999999999995E-2</v>
      </c>
      <c r="DL97" s="21">
        <v>7.0210526315789473E-2</v>
      </c>
      <c r="DM97" s="18">
        <v>702</v>
      </c>
      <c r="DO97" s="18">
        <v>4</v>
      </c>
      <c r="DP97" s="18" t="s">
        <v>681</v>
      </c>
      <c r="DQ97" s="18" t="s">
        <v>750</v>
      </c>
      <c r="DR97" s="18">
        <v>140.00000000000003</v>
      </c>
      <c r="DS97" s="18">
        <v>1</v>
      </c>
      <c r="DT97" s="18">
        <v>5.6000000000000001E-2</v>
      </c>
      <c r="DU97" s="21">
        <v>5.6000000000000001E-2</v>
      </c>
      <c r="DV97" s="18">
        <v>560</v>
      </c>
    </row>
    <row r="98" spans="2:127" x14ac:dyDescent="0.3">
      <c r="B98" s="18">
        <v>3</v>
      </c>
      <c r="C98" s="18" t="s">
        <v>653</v>
      </c>
      <c r="D98" s="18" t="s">
        <v>750</v>
      </c>
      <c r="E98" s="18">
        <v>40</v>
      </c>
      <c r="F98" s="18">
        <v>2</v>
      </c>
      <c r="G98" s="18">
        <v>1.2999999999999999E-2</v>
      </c>
      <c r="H98" s="21">
        <v>1.8687499999999999E-2</v>
      </c>
      <c r="I98" s="18">
        <v>187</v>
      </c>
      <c r="J98" s="20"/>
      <c r="K98" s="18">
        <v>3</v>
      </c>
      <c r="L98" s="18" t="s">
        <v>653</v>
      </c>
      <c r="M98" s="18" t="s">
        <v>750</v>
      </c>
      <c r="N98" s="18">
        <v>40</v>
      </c>
      <c r="O98" s="18">
        <v>1</v>
      </c>
      <c r="P98" s="18">
        <v>1.2500000000000001E-2</v>
      </c>
      <c r="Q98" s="21">
        <v>1.5625E-2</v>
      </c>
      <c r="R98" s="18">
        <v>156</v>
      </c>
      <c r="T98" s="18">
        <v>3</v>
      </c>
      <c r="U98" s="18" t="s">
        <v>653</v>
      </c>
      <c r="V98" s="18" t="s">
        <v>750</v>
      </c>
      <c r="W98" s="18">
        <v>40</v>
      </c>
      <c r="X98" s="18">
        <v>1</v>
      </c>
      <c r="Y98" s="18">
        <v>1.2500000000000001E-2</v>
      </c>
      <c r="Z98" s="21">
        <v>1.5625E-2</v>
      </c>
      <c r="AA98" s="18">
        <v>156</v>
      </c>
      <c r="AC98" s="18">
        <v>3</v>
      </c>
      <c r="AD98" s="18" t="s">
        <v>649</v>
      </c>
      <c r="AE98" s="18" t="s">
        <v>750</v>
      </c>
      <c r="AF98" s="18">
        <v>40</v>
      </c>
      <c r="AG98" s="18">
        <v>1</v>
      </c>
      <c r="AH98" s="18">
        <v>8.0000000000000002E-3</v>
      </c>
      <c r="AI98" s="21">
        <v>1.3333333333333336E-2</v>
      </c>
      <c r="AJ98" s="18">
        <v>133</v>
      </c>
      <c r="AL98" s="18">
        <v>3</v>
      </c>
      <c r="AM98" s="18" t="s">
        <v>662</v>
      </c>
      <c r="AN98" s="18" t="s">
        <v>750</v>
      </c>
      <c r="AO98" s="18">
        <v>40</v>
      </c>
      <c r="AP98" s="18">
        <v>2</v>
      </c>
      <c r="AQ98" s="18">
        <v>0.01</v>
      </c>
      <c r="AR98" s="21">
        <v>1.2562500000000001E-2</v>
      </c>
      <c r="AS98" s="18">
        <v>126</v>
      </c>
      <c r="AU98" s="18">
        <v>3</v>
      </c>
      <c r="AV98" s="18" t="s">
        <v>658</v>
      </c>
      <c r="AW98" s="18" t="s">
        <v>750</v>
      </c>
      <c r="AX98" s="18">
        <v>40</v>
      </c>
      <c r="AY98" s="18">
        <v>1.5</v>
      </c>
      <c r="AZ98" s="18">
        <v>1.4999999999999999E-2</v>
      </c>
      <c r="BA98" s="21">
        <v>2.4374999999999997E-2</v>
      </c>
      <c r="BB98" s="18">
        <v>244</v>
      </c>
      <c r="BD98" s="18">
        <v>3</v>
      </c>
      <c r="BE98" s="18" t="s">
        <v>658</v>
      </c>
      <c r="BF98" s="18" t="s">
        <v>750</v>
      </c>
      <c r="BG98" s="18">
        <v>40</v>
      </c>
      <c r="BH98" s="18">
        <v>3.5</v>
      </c>
      <c r="BI98" s="18">
        <v>1.4999999999999999E-2</v>
      </c>
      <c r="BJ98" s="21">
        <v>2.1071428571428571E-2</v>
      </c>
      <c r="BK98" s="18">
        <v>211</v>
      </c>
      <c r="BM98" s="18">
        <v>3</v>
      </c>
      <c r="BN98" s="18" t="s">
        <v>658</v>
      </c>
      <c r="BO98" s="18" t="s">
        <v>750</v>
      </c>
      <c r="BP98" s="18">
        <v>40</v>
      </c>
      <c r="BQ98" s="18">
        <v>12</v>
      </c>
      <c r="BR98" s="18">
        <v>1.4999999999999999E-2</v>
      </c>
      <c r="BS98" s="21">
        <v>9.6093749999999999E-3</v>
      </c>
      <c r="BT98" s="18">
        <v>96</v>
      </c>
      <c r="BV98" s="18">
        <v>3</v>
      </c>
      <c r="BW98" s="18" t="s">
        <v>658</v>
      </c>
      <c r="BX98" s="18" t="s">
        <v>750</v>
      </c>
      <c r="BY98" s="18">
        <v>40</v>
      </c>
      <c r="BZ98" s="18">
        <v>4.5</v>
      </c>
      <c r="CA98" s="18">
        <v>1.5900000000000001E-2</v>
      </c>
      <c r="CB98" s="21">
        <v>1.0600000000000002E-2</v>
      </c>
      <c r="CC98" s="18">
        <v>106</v>
      </c>
      <c r="CE98" s="18">
        <v>3</v>
      </c>
      <c r="CF98" s="18" t="s">
        <v>658</v>
      </c>
      <c r="CG98" s="18" t="s">
        <v>750</v>
      </c>
      <c r="CH98" s="18">
        <v>40</v>
      </c>
      <c r="CI98" s="18">
        <v>9.5</v>
      </c>
      <c r="CJ98" s="18">
        <v>1.5900000000000001E-2</v>
      </c>
      <c r="CK98" s="21">
        <v>1.0181578947368422E-2</v>
      </c>
      <c r="CL98" s="18">
        <v>102</v>
      </c>
      <c r="CN98" s="18">
        <v>3</v>
      </c>
      <c r="CO98" s="18" t="s">
        <v>658</v>
      </c>
      <c r="CP98" s="18" t="s">
        <v>750</v>
      </c>
      <c r="CQ98" s="18">
        <v>40</v>
      </c>
      <c r="CR98" s="18">
        <v>8</v>
      </c>
      <c r="CS98" s="18">
        <v>1.5900000000000001E-2</v>
      </c>
      <c r="CT98" s="21">
        <v>2.4471093749999999E-2</v>
      </c>
      <c r="CU98" s="18">
        <v>245</v>
      </c>
      <c r="CW98" s="18" t="s">
        <v>133</v>
      </c>
      <c r="CX98" s="18" t="s">
        <v>135</v>
      </c>
      <c r="CY98" s="18" t="s">
        <v>0</v>
      </c>
      <c r="CZ98" s="18" t="s">
        <v>1</v>
      </c>
      <c r="DA98" s="18" t="s">
        <v>36</v>
      </c>
      <c r="DB98" s="18" t="s">
        <v>2</v>
      </c>
      <c r="DC98" s="18" t="s">
        <v>3</v>
      </c>
      <c r="DD98" s="18" t="s">
        <v>4</v>
      </c>
      <c r="DE98" s="20">
        <v>10188</v>
      </c>
      <c r="DF98" s="18">
        <v>6</v>
      </c>
      <c r="DG98" s="18" t="s">
        <v>27</v>
      </c>
      <c r="DH98" s="18" t="s">
        <v>136</v>
      </c>
      <c r="DI98" s="18">
        <v>19</v>
      </c>
      <c r="DJ98" s="18">
        <v>1.5</v>
      </c>
      <c r="DK98" s="18">
        <v>6.6699999999999995E-2</v>
      </c>
      <c r="DL98" s="21">
        <v>7.0210526315789473E-2</v>
      </c>
      <c r="DM98" s="18">
        <v>702</v>
      </c>
      <c r="DO98" s="18">
        <v>4</v>
      </c>
      <c r="DP98" s="18" t="s">
        <v>683</v>
      </c>
      <c r="DQ98" s="18" t="s">
        <v>750</v>
      </c>
      <c r="DR98" s="18">
        <v>140.00000000000003</v>
      </c>
      <c r="DS98" s="18">
        <v>1</v>
      </c>
      <c r="DT98" s="18">
        <v>5.6000000000000001E-2</v>
      </c>
      <c r="DU98" s="21">
        <v>5.6000000000000001E-2</v>
      </c>
      <c r="DV98" s="18">
        <v>560</v>
      </c>
    </row>
    <row r="99" spans="2:127" x14ac:dyDescent="0.3">
      <c r="B99" s="18">
        <v>3</v>
      </c>
      <c r="C99" s="18" t="s">
        <v>655</v>
      </c>
      <c r="D99" s="18" t="s">
        <v>750</v>
      </c>
      <c r="E99" s="18">
        <v>40</v>
      </c>
      <c r="F99" s="18">
        <v>2</v>
      </c>
      <c r="G99" s="18">
        <v>1.2999999999999999E-2</v>
      </c>
      <c r="H99" s="21">
        <v>1.8687499999999999E-2</v>
      </c>
      <c r="I99" s="18">
        <v>187</v>
      </c>
      <c r="J99" s="20"/>
      <c r="K99" s="18">
        <v>3</v>
      </c>
      <c r="L99" s="18" t="s">
        <v>655</v>
      </c>
      <c r="M99" s="18" t="s">
        <v>750</v>
      </c>
      <c r="N99" s="18">
        <v>40</v>
      </c>
      <c r="O99" s="18">
        <v>1</v>
      </c>
      <c r="P99" s="18">
        <v>1.2500000000000001E-2</v>
      </c>
      <c r="Q99" s="21">
        <v>1.5625E-2</v>
      </c>
      <c r="R99" s="18">
        <v>156</v>
      </c>
      <c r="T99" s="18">
        <v>3</v>
      </c>
      <c r="U99" s="18" t="s">
        <v>655</v>
      </c>
      <c r="V99" s="18" t="s">
        <v>750</v>
      </c>
      <c r="W99" s="18">
        <v>40</v>
      </c>
      <c r="X99" s="18">
        <v>1</v>
      </c>
      <c r="Y99" s="18">
        <v>1.2500000000000001E-2</v>
      </c>
      <c r="Z99" s="21">
        <v>1.5625E-2</v>
      </c>
      <c r="AA99" s="18">
        <v>156</v>
      </c>
      <c r="AC99" s="18">
        <v>3</v>
      </c>
      <c r="AD99" s="18" t="s">
        <v>651</v>
      </c>
      <c r="AE99" s="18" t="s">
        <v>750</v>
      </c>
      <c r="AF99" s="18">
        <v>40</v>
      </c>
      <c r="AG99" s="18">
        <v>1</v>
      </c>
      <c r="AH99" s="18">
        <v>8.0000000000000002E-3</v>
      </c>
      <c r="AI99" s="21">
        <v>1.3333333333333336E-2</v>
      </c>
      <c r="AJ99" s="18">
        <v>133</v>
      </c>
      <c r="AL99" s="18">
        <v>3</v>
      </c>
      <c r="AM99" s="18" t="s">
        <v>664</v>
      </c>
      <c r="AN99" s="18" t="s">
        <v>750</v>
      </c>
      <c r="AO99" s="18">
        <v>40</v>
      </c>
      <c r="AP99" s="18">
        <v>2</v>
      </c>
      <c r="AQ99" s="18">
        <v>0.01</v>
      </c>
      <c r="AR99" s="21">
        <v>1.2562500000000001E-2</v>
      </c>
      <c r="AS99" s="18">
        <v>126</v>
      </c>
      <c r="AU99" s="18">
        <v>3</v>
      </c>
      <c r="AV99" s="18" t="s">
        <v>660</v>
      </c>
      <c r="AW99" s="18" t="s">
        <v>750</v>
      </c>
      <c r="AX99" s="18">
        <v>40</v>
      </c>
      <c r="AY99" s="18">
        <v>1.5</v>
      </c>
      <c r="AZ99" s="18">
        <v>1.4999999999999999E-2</v>
      </c>
      <c r="BA99" s="21">
        <v>2.4374999999999997E-2</v>
      </c>
      <c r="BB99" s="18">
        <v>244</v>
      </c>
      <c r="BD99" s="18">
        <v>3</v>
      </c>
      <c r="BE99" s="18" t="s">
        <v>660</v>
      </c>
      <c r="BF99" s="18" t="s">
        <v>750</v>
      </c>
      <c r="BG99" s="18">
        <v>40</v>
      </c>
      <c r="BH99" s="18">
        <v>3.5</v>
      </c>
      <c r="BI99" s="18">
        <v>1.4999999999999999E-2</v>
      </c>
      <c r="BJ99" s="21">
        <v>2.1071428571428571E-2</v>
      </c>
      <c r="BK99" s="18">
        <v>211</v>
      </c>
      <c r="BM99" s="18">
        <v>3</v>
      </c>
      <c r="BN99" s="18" t="s">
        <v>660</v>
      </c>
      <c r="BO99" s="18" t="s">
        <v>750</v>
      </c>
      <c r="BP99" s="18">
        <v>40</v>
      </c>
      <c r="BQ99" s="18">
        <v>12</v>
      </c>
      <c r="BR99" s="18">
        <v>1.4999999999999999E-2</v>
      </c>
      <c r="BS99" s="21">
        <v>9.6093749999999999E-3</v>
      </c>
      <c r="BT99" s="18">
        <v>96</v>
      </c>
      <c r="BV99" s="18">
        <v>3</v>
      </c>
      <c r="BW99" s="18" t="s">
        <v>660</v>
      </c>
      <c r="BX99" s="18" t="s">
        <v>750</v>
      </c>
      <c r="BY99" s="18">
        <v>40</v>
      </c>
      <c r="BZ99" s="18">
        <v>4.5</v>
      </c>
      <c r="CA99" s="18">
        <v>1.5900000000000001E-2</v>
      </c>
      <c r="CB99" s="21">
        <v>1.0600000000000002E-2</v>
      </c>
      <c r="CC99" s="18">
        <v>106</v>
      </c>
      <c r="CE99" s="18">
        <v>3</v>
      </c>
      <c r="CF99" s="18" t="s">
        <v>660</v>
      </c>
      <c r="CG99" s="18" t="s">
        <v>750</v>
      </c>
      <c r="CH99" s="18">
        <v>40</v>
      </c>
      <c r="CI99" s="18">
        <v>9.5</v>
      </c>
      <c r="CJ99" s="18">
        <v>1.5900000000000001E-2</v>
      </c>
      <c r="CK99" s="21">
        <v>1.0181578947368422E-2</v>
      </c>
      <c r="CL99" s="18">
        <v>102</v>
      </c>
      <c r="CN99" s="18">
        <v>3</v>
      </c>
      <c r="CO99" s="18" t="s">
        <v>660</v>
      </c>
      <c r="CP99" s="18" t="s">
        <v>750</v>
      </c>
      <c r="CQ99" s="18">
        <v>40</v>
      </c>
      <c r="CR99" s="18">
        <v>8</v>
      </c>
      <c r="CS99" s="18">
        <v>1.5900000000000001E-2</v>
      </c>
      <c r="CT99" s="21">
        <v>2.4471093749999999E-2</v>
      </c>
      <c r="CU99" s="18">
        <v>245</v>
      </c>
      <c r="CW99" s="18">
        <v>4</v>
      </c>
      <c r="CX99" s="18" t="s">
        <v>738</v>
      </c>
      <c r="CY99" s="18" t="s">
        <v>750</v>
      </c>
      <c r="CZ99" s="18">
        <v>6.375</v>
      </c>
      <c r="DA99" s="18">
        <v>4.5</v>
      </c>
      <c r="DB99" s="18">
        <v>2.9000000000000001E-2</v>
      </c>
      <c r="DC99" s="21">
        <v>5.0544662309368195E-2</v>
      </c>
      <c r="DD99" s="18">
        <v>505</v>
      </c>
      <c r="DF99" s="18">
        <v>6</v>
      </c>
      <c r="DG99" s="18" t="s">
        <v>8</v>
      </c>
      <c r="DH99" s="18" t="s">
        <v>136</v>
      </c>
      <c r="DI99" s="18">
        <v>39.6</v>
      </c>
      <c r="DJ99" s="18">
        <v>1</v>
      </c>
      <c r="DK99" s="18">
        <v>8.6699999999999999E-2</v>
      </c>
      <c r="DL99" s="21">
        <v>6.5681818181818175E-2</v>
      </c>
      <c r="DM99" s="18">
        <v>657</v>
      </c>
    </row>
    <row r="100" spans="2:127" x14ac:dyDescent="0.3">
      <c r="B100" s="18">
        <v>3</v>
      </c>
      <c r="C100" s="18" t="s">
        <v>657</v>
      </c>
      <c r="D100" s="18" t="s">
        <v>750</v>
      </c>
      <c r="E100" s="18">
        <v>40</v>
      </c>
      <c r="F100" s="18">
        <v>2</v>
      </c>
      <c r="G100" s="18">
        <v>1.2999999999999999E-2</v>
      </c>
      <c r="H100" s="21">
        <v>1.8687499999999999E-2</v>
      </c>
      <c r="I100" s="18">
        <v>187</v>
      </c>
      <c r="J100" s="20"/>
      <c r="K100" s="18">
        <v>3</v>
      </c>
      <c r="L100" s="18" t="s">
        <v>657</v>
      </c>
      <c r="M100" s="18" t="s">
        <v>750</v>
      </c>
      <c r="N100" s="18">
        <v>40</v>
      </c>
      <c r="O100" s="18">
        <v>1</v>
      </c>
      <c r="P100" s="18">
        <v>1.2500000000000001E-2</v>
      </c>
      <c r="Q100" s="21">
        <v>1.5625E-2</v>
      </c>
      <c r="R100" s="18">
        <v>156</v>
      </c>
      <c r="T100" s="18">
        <v>3</v>
      </c>
      <c r="U100" s="18" t="s">
        <v>657</v>
      </c>
      <c r="V100" s="18" t="s">
        <v>750</v>
      </c>
      <c r="W100" s="18">
        <v>40</v>
      </c>
      <c r="X100" s="18">
        <v>1</v>
      </c>
      <c r="Y100" s="18">
        <v>1.2500000000000001E-2</v>
      </c>
      <c r="Z100" s="21">
        <v>1.5625E-2</v>
      </c>
      <c r="AA100" s="18">
        <v>156</v>
      </c>
      <c r="AC100" s="18">
        <v>3</v>
      </c>
      <c r="AD100" s="18" t="s">
        <v>653</v>
      </c>
      <c r="AE100" s="18" t="s">
        <v>750</v>
      </c>
      <c r="AF100" s="18">
        <v>40</v>
      </c>
      <c r="AG100" s="18">
        <v>1</v>
      </c>
      <c r="AH100" s="18">
        <v>8.0000000000000002E-3</v>
      </c>
      <c r="AI100" s="21">
        <v>1.3333333333333336E-2</v>
      </c>
      <c r="AJ100" s="18">
        <v>133</v>
      </c>
      <c r="AL100" s="18">
        <v>3</v>
      </c>
      <c r="AM100" s="18" t="s">
        <v>649</v>
      </c>
      <c r="AN100" s="18" t="s">
        <v>750</v>
      </c>
      <c r="AO100" s="18">
        <v>40</v>
      </c>
      <c r="AP100" s="18">
        <v>2</v>
      </c>
      <c r="AQ100" s="18">
        <v>0.01</v>
      </c>
      <c r="AR100" s="21">
        <v>1.2562500000000001E-2</v>
      </c>
      <c r="AS100" s="18">
        <v>126</v>
      </c>
      <c r="AU100" s="18">
        <v>3</v>
      </c>
      <c r="AV100" s="18" t="s">
        <v>662</v>
      </c>
      <c r="AW100" s="18" t="s">
        <v>750</v>
      </c>
      <c r="AX100" s="18">
        <v>40</v>
      </c>
      <c r="AY100" s="18">
        <v>1.5</v>
      </c>
      <c r="AZ100" s="18">
        <v>1.4999999999999999E-2</v>
      </c>
      <c r="BA100" s="21">
        <v>2.4374999999999997E-2</v>
      </c>
      <c r="BB100" s="18">
        <v>244</v>
      </c>
      <c r="BD100" s="18">
        <v>3</v>
      </c>
      <c r="BE100" s="18" t="s">
        <v>662</v>
      </c>
      <c r="BF100" s="18" t="s">
        <v>750</v>
      </c>
      <c r="BG100" s="18">
        <v>40</v>
      </c>
      <c r="BH100" s="18">
        <v>3.5</v>
      </c>
      <c r="BI100" s="18">
        <v>1.4999999999999999E-2</v>
      </c>
      <c r="BJ100" s="21">
        <v>2.1071428571428571E-2</v>
      </c>
      <c r="BK100" s="18">
        <v>211</v>
      </c>
      <c r="BM100" s="18">
        <v>3</v>
      </c>
      <c r="BN100" s="18" t="s">
        <v>662</v>
      </c>
      <c r="BO100" s="18" t="s">
        <v>750</v>
      </c>
      <c r="BP100" s="18">
        <v>40</v>
      </c>
      <c r="BQ100" s="18">
        <v>12</v>
      </c>
      <c r="BR100" s="18">
        <v>1.4999999999999999E-2</v>
      </c>
      <c r="BS100" s="21">
        <v>9.6093749999999999E-3</v>
      </c>
      <c r="BT100" s="18">
        <v>96</v>
      </c>
      <c r="BV100" s="18">
        <v>3</v>
      </c>
      <c r="BW100" s="18" t="s">
        <v>662</v>
      </c>
      <c r="BX100" s="18" t="s">
        <v>750</v>
      </c>
      <c r="BY100" s="18">
        <v>40</v>
      </c>
      <c r="BZ100" s="18">
        <v>4.5</v>
      </c>
      <c r="CA100" s="18">
        <v>1.5900000000000001E-2</v>
      </c>
      <c r="CB100" s="21">
        <v>1.0600000000000002E-2</v>
      </c>
      <c r="CC100" s="18">
        <v>106</v>
      </c>
      <c r="CE100" s="18">
        <v>3</v>
      </c>
      <c r="CF100" s="18" t="s">
        <v>662</v>
      </c>
      <c r="CG100" s="18" t="s">
        <v>750</v>
      </c>
      <c r="CH100" s="18">
        <v>40</v>
      </c>
      <c r="CI100" s="18">
        <v>9.5</v>
      </c>
      <c r="CJ100" s="18">
        <v>1.5900000000000001E-2</v>
      </c>
      <c r="CK100" s="21">
        <v>1.0181578947368422E-2</v>
      </c>
      <c r="CL100" s="18">
        <v>102</v>
      </c>
      <c r="CN100" s="18">
        <v>3</v>
      </c>
      <c r="CO100" s="18" t="s">
        <v>662</v>
      </c>
      <c r="CP100" s="18" t="s">
        <v>750</v>
      </c>
      <c r="CQ100" s="18">
        <v>40</v>
      </c>
      <c r="CR100" s="18">
        <v>8</v>
      </c>
      <c r="CS100" s="18">
        <v>1.5900000000000001E-2</v>
      </c>
      <c r="CT100" s="21">
        <v>2.4471093749999999E-2</v>
      </c>
      <c r="CU100" s="18">
        <v>245</v>
      </c>
      <c r="CW100" s="18">
        <v>4</v>
      </c>
      <c r="CX100" s="18" t="s">
        <v>650</v>
      </c>
      <c r="CY100" s="18" t="s">
        <v>750</v>
      </c>
      <c r="CZ100" s="18">
        <v>6.375</v>
      </c>
      <c r="DA100" s="18">
        <v>4.5</v>
      </c>
      <c r="DB100" s="18">
        <v>2.9000000000000001E-2</v>
      </c>
      <c r="DC100" s="21">
        <v>5.0544662309368195E-2</v>
      </c>
      <c r="DD100" s="18">
        <v>505</v>
      </c>
      <c r="DF100" s="18">
        <v>6</v>
      </c>
      <c r="DG100" s="18" t="s">
        <v>19</v>
      </c>
      <c r="DH100" s="18" t="s">
        <v>136</v>
      </c>
      <c r="DI100" s="18">
        <v>39.6</v>
      </c>
      <c r="DJ100" s="18">
        <v>1</v>
      </c>
      <c r="DK100" s="18">
        <v>8.6699999999999999E-2</v>
      </c>
      <c r="DL100" s="21">
        <v>6.5681818181818175E-2</v>
      </c>
      <c r="DM100" s="18">
        <v>657</v>
      </c>
    </row>
    <row r="101" spans="2:127" x14ac:dyDescent="0.3">
      <c r="B101" s="18">
        <v>3</v>
      </c>
      <c r="C101" s="18" t="s">
        <v>659</v>
      </c>
      <c r="D101" s="18" t="s">
        <v>750</v>
      </c>
      <c r="E101" s="18">
        <v>40</v>
      </c>
      <c r="F101" s="18">
        <v>2</v>
      </c>
      <c r="G101" s="18">
        <v>1.2999999999999999E-2</v>
      </c>
      <c r="H101" s="21">
        <v>1.8687499999999999E-2</v>
      </c>
      <c r="I101" s="18">
        <v>187</v>
      </c>
      <c r="J101" s="20"/>
      <c r="K101" s="18">
        <v>3</v>
      </c>
      <c r="L101" s="18" t="s">
        <v>659</v>
      </c>
      <c r="M101" s="18" t="s">
        <v>750</v>
      </c>
      <c r="N101" s="18">
        <v>40</v>
      </c>
      <c r="O101" s="18">
        <v>1</v>
      </c>
      <c r="P101" s="18">
        <v>1.2500000000000001E-2</v>
      </c>
      <c r="Q101" s="21">
        <v>1.5625E-2</v>
      </c>
      <c r="R101" s="18">
        <v>156</v>
      </c>
      <c r="T101" s="18">
        <v>3</v>
      </c>
      <c r="U101" s="18" t="s">
        <v>659</v>
      </c>
      <c r="V101" s="18" t="s">
        <v>750</v>
      </c>
      <c r="W101" s="18">
        <v>40</v>
      </c>
      <c r="X101" s="18">
        <v>1</v>
      </c>
      <c r="Y101" s="18">
        <v>1.2500000000000001E-2</v>
      </c>
      <c r="Z101" s="21">
        <v>1.5625E-2</v>
      </c>
      <c r="AA101" s="18">
        <v>156</v>
      </c>
      <c r="AC101" s="18">
        <v>3</v>
      </c>
      <c r="AD101" s="18" t="s">
        <v>655</v>
      </c>
      <c r="AE101" s="18" t="s">
        <v>750</v>
      </c>
      <c r="AF101" s="18">
        <v>40</v>
      </c>
      <c r="AG101" s="18">
        <v>1</v>
      </c>
      <c r="AH101" s="18">
        <v>8.0000000000000002E-3</v>
      </c>
      <c r="AI101" s="21">
        <v>1.3333333333333336E-2</v>
      </c>
      <c r="AJ101" s="18">
        <v>133</v>
      </c>
      <c r="AL101" s="18">
        <v>3</v>
      </c>
      <c r="AM101" s="18" t="s">
        <v>651</v>
      </c>
      <c r="AN101" s="18" t="s">
        <v>750</v>
      </c>
      <c r="AO101" s="18">
        <v>40</v>
      </c>
      <c r="AP101" s="18">
        <v>2</v>
      </c>
      <c r="AQ101" s="18">
        <v>0.01</v>
      </c>
      <c r="AR101" s="21">
        <v>1.2562500000000001E-2</v>
      </c>
      <c r="AS101" s="18">
        <v>126</v>
      </c>
      <c r="AU101" s="18">
        <v>3</v>
      </c>
      <c r="AV101" s="18" t="s">
        <v>664</v>
      </c>
      <c r="AW101" s="18" t="s">
        <v>750</v>
      </c>
      <c r="AX101" s="18">
        <v>40</v>
      </c>
      <c r="AY101" s="18">
        <v>1.5</v>
      </c>
      <c r="AZ101" s="18">
        <v>1.4999999999999999E-2</v>
      </c>
      <c r="BA101" s="21">
        <v>2.4374999999999997E-2</v>
      </c>
      <c r="BB101" s="18">
        <v>244</v>
      </c>
      <c r="BD101" s="18">
        <v>3</v>
      </c>
      <c r="BE101" s="18" t="s">
        <v>664</v>
      </c>
      <c r="BF101" s="18" t="s">
        <v>750</v>
      </c>
      <c r="BG101" s="18">
        <v>40</v>
      </c>
      <c r="BH101" s="18">
        <v>3.5</v>
      </c>
      <c r="BI101" s="18">
        <v>1.4999999999999999E-2</v>
      </c>
      <c r="BJ101" s="21">
        <v>2.1071428571428571E-2</v>
      </c>
      <c r="BK101" s="18">
        <v>211</v>
      </c>
      <c r="BM101" s="18">
        <v>3</v>
      </c>
      <c r="BN101" s="18" t="s">
        <v>664</v>
      </c>
      <c r="BO101" s="18" t="s">
        <v>750</v>
      </c>
      <c r="BP101" s="18">
        <v>40</v>
      </c>
      <c r="BQ101" s="18">
        <v>12</v>
      </c>
      <c r="BR101" s="18">
        <v>1.4999999999999999E-2</v>
      </c>
      <c r="BS101" s="21">
        <v>9.6093749999999999E-3</v>
      </c>
      <c r="BT101" s="18">
        <v>96</v>
      </c>
      <c r="BV101" s="18">
        <v>3</v>
      </c>
      <c r="BW101" s="18" t="s">
        <v>664</v>
      </c>
      <c r="BX101" s="18" t="s">
        <v>750</v>
      </c>
      <c r="BY101" s="18">
        <v>40</v>
      </c>
      <c r="BZ101" s="18">
        <v>4.5</v>
      </c>
      <c r="CA101" s="18">
        <v>1.5900000000000001E-2</v>
      </c>
      <c r="CB101" s="21">
        <v>1.0600000000000002E-2</v>
      </c>
      <c r="CC101" s="18">
        <v>106</v>
      </c>
      <c r="CE101" s="18">
        <v>3</v>
      </c>
      <c r="CF101" s="18" t="s">
        <v>664</v>
      </c>
      <c r="CG101" s="18" t="s">
        <v>750</v>
      </c>
      <c r="CH101" s="18">
        <v>40</v>
      </c>
      <c r="CI101" s="18">
        <v>9.5</v>
      </c>
      <c r="CJ101" s="18">
        <v>1.5900000000000001E-2</v>
      </c>
      <c r="CK101" s="21">
        <v>1.0181578947368422E-2</v>
      </c>
      <c r="CL101" s="18">
        <v>102</v>
      </c>
      <c r="CN101" s="18">
        <v>3</v>
      </c>
      <c r="CO101" s="18" t="s">
        <v>664</v>
      </c>
      <c r="CP101" s="18" t="s">
        <v>750</v>
      </c>
      <c r="CQ101" s="18">
        <v>40</v>
      </c>
      <c r="CR101" s="18">
        <v>8</v>
      </c>
      <c r="CS101" s="18">
        <v>1.5900000000000001E-2</v>
      </c>
      <c r="CT101" s="21">
        <v>2.4471093749999999E-2</v>
      </c>
      <c r="CU101" s="18">
        <v>245</v>
      </c>
      <c r="CW101" s="18">
        <v>4</v>
      </c>
      <c r="CX101" s="18" t="s">
        <v>652</v>
      </c>
      <c r="CY101" s="18" t="s">
        <v>750</v>
      </c>
      <c r="CZ101" s="18">
        <v>6.375</v>
      </c>
      <c r="DA101" s="18">
        <v>4.5</v>
      </c>
      <c r="DB101" s="18">
        <v>2.9000000000000001E-2</v>
      </c>
      <c r="DC101" s="21">
        <v>5.0544662309368195E-2</v>
      </c>
      <c r="DD101" s="18">
        <v>505</v>
      </c>
      <c r="DF101" s="18">
        <v>6</v>
      </c>
      <c r="DG101" s="18" t="s">
        <v>28</v>
      </c>
      <c r="DH101" s="18" t="s">
        <v>136</v>
      </c>
      <c r="DI101" s="18">
        <v>39.6</v>
      </c>
      <c r="DJ101" s="18">
        <v>1</v>
      </c>
      <c r="DK101" s="18">
        <v>8.6699999999999999E-2</v>
      </c>
      <c r="DL101" s="21">
        <v>6.5681818181818175E-2</v>
      </c>
      <c r="DM101" s="18">
        <v>657</v>
      </c>
      <c r="DO101" s="18" t="s">
        <v>133</v>
      </c>
      <c r="DP101" s="18" t="s">
        <v>135</v>
      </c>
      <c r="DQ101" s="18" t="s">
        <v>0</v>
      </c>
      <c r="DR101" s="18" t="s">
        <v>1</v>
      </c>
      <c r="DS101" s="18" t="s">
        <v>36</v>
      </c>
      <c r="DT101" s="18" t="s">
        <v>2</v>
      </c>
      <c r="DU101" s="18" t="s">
        <v>3</v>
      </c>
      <c r="DV101" s="18" t="s">
        <v>4</v>
      </c>
      <c r="DW101" s="20">
        <v>10000</v>
      </c>
    </row>
    <row r="102" spans="2:127" x14ac:dyDescent="0.3">
      <c r="B102" s="18">
        <v>3</v>
      </c>
      <c r="C102" s="18" t="s">
        <v>661</v>
      </c>
      <c r="D102" s="18" t="s">
        <v>750</v>
      </c>
      <c r="E102" s="18">
        <v>40</v>
      </c>
      <c r="F102" s="18">
        <v>2</v>
      </c>
      <c r="G102" s="18">
        <v>1.2999999999999999E-2</v>
      </c>
      <c r="H102" s="21">
        <v>1.8687499999999999E-2</v>
      </c>
      <c r="I102" s="18">
        <v>187</v>
      </c>
      <c r="J102" s="20"/>
      <c r="K102" s="18">
        <v>3</v>
      </c>
      <c r="L102" s="18" t="s">
        <v>661</v>
      </c>
      <c r="M102" s="18" t="s">
        <v>750</v>
      </c>
      <c r="N102" s="18">
        <v>40</v>
      </c>
      <c r="O102" s="18">
        <v>1</v>
      </c>
      <c r="P102" s="18">
        <v>1.2500000000000001E-2</v>
      </c>
      <c r="Q102" s="21">
        <v>1.5625E-2</v>
      </c>
      <c r="R102" s="18">
        <v>156</v>
      </c>
      <c r="T102" s="18">
        <v>3</v>
      </c>
      <c r="U102" s="18" t="s">
        <v>661</v>
      </c>
      <c r="V102" s="18" t="s">
        <v>750</v>
      </c>
      <c r="W102" s="18">
        <v>40</v>
      </c>
      <c r="X102" s="18">
        <v>1</v>
      </c>
      <c r="Y102" s="18">
        <v>1.2500000000000001E-2</v>
      </c>
      <c r="Z102" s="21">
        <v>1.5625E-2</v>
      </c>
      <c r="AA102" s="18">
        <v>156</v>
      </c>
      <c r="AC102" s="18">
        <v>3</v>
      </c>
      <c r="AD102" s="18" t="s">
        <v>657</v>
      </c>
      <c r="AE102" s="18" t="s">
        <v>750</v>
      </c>
      <c r="AF102" s="18">
        <v>40</v>
      </c>
      <c r="AG102" s="18">
        <v>1</v>
      </c>
      <c r="AH102" s="18">
        <v>8.0000000000000002E-3</v>
      </c>
      <c r="AI102" s="21">
        <v>1.3333333333333336E-2</v>
      </c>
      <c r="AJ102" s="18">
        <v>133</v>
      </c>
      <c r="AL102" s="18">
        <v>3</v>
      </c>
      <c r="AM102" s="18" t="s">
        <v>653</v>
      </c>
      <c r="AN102" s="18" t="s">
        <v>750</v>
      </c>
      <c r="AO102" s="18">
        <v>40</v>
      </c>
      <c r="AP102" s="18">
        <v>2</v>
      </c>
      <c r="AQ102" s="18">
        <v>0.01</v>
      </c>
      <c r="AR102" s="21">
        <v>1.2562500000000001E-2</v>
      </c>
      <c r="AS102" s="18">
        <v>126</v>
      </c>
      <c r="AU102" s="18">
        <v>3</v>
      </c>
      <c r="AV102" s="18" t="s">
        <v>649</v>
      </c>
      <c r="AW102" s="18" t="s">
        <v>750</v>
      </c>
      <c r="AX102" s="18">
        <v>40</v>
      </c>
      <c r="AY102" s="18">
        <v>1.5</v>
      </c>
      <c r="AZ102" s="18">
        <v>1.4999999999999999E-2</v>
      </c>
      <c r="BA102" s="21">
        <v>2.4374999999999997E-2</v>
      </c>
      <c r="BB102" s="18">
        <v>244</v>
      </c>
      <c r="BD102" s="18">
        <v>3</v>
      </c>
      <c r="BE102" s="18" t="s">
        <v>649</v>
      </c>
      <c r="BF102" s="18" t="s">
        <v>750</v>
      </c>
      <c r="BG102" s="18">
        <v>40</v>
      </c>
      <c r="BH102" s="18">
        <v>3.5</v>
      </c>
      <c r="BI102" s="18">
        <v>1.4999999999999999E-2</v>
      </c>
      <c r="BJ102" s="21">
        <v>2.1071428571428571E-2</v>
      </c>
      <c r="BK102" s="18">
        <v>211</v>
      </c>
      <c r="BM102" s="18">
        <v>3</v>
      </c>
      <c r="BN102" s="18" t="s">
        <v>649</v>
      </c>
      <c r="BO102" s="18" t="s">
        <v>750</v>
      </c>
      <c r="BP102" s="18">
        <v>40</v>
      </c>
      <c r="BQ102" s="18">
        <v>12</v>
      </c>
      <c r="BR102" s="18">
        <v>1.4999999999999999E-2</v>
      </c>
      <c r="BS102" s="21">
        <v>9.6093749999999999E-3</v>
      </c>
      <c r="BT102" s="18">
        <v>96</v>
      </c>
      <c r="BV102" s="18">
        <v>3</v>
      </c>
      <c r="BW102" s="18" t="s">
        <v>649</v>
      </c>
      <c r="BX102" s="18" t="s">
        <v>750</v>
      </c>
      <c r="BY102" s="18">
        <v>40</v>
      </c>
      <c r="BZ102" s="18">
        <v>4.5</v>
      </c>
      <c r="CA102" s="18">
        <v>1.5900000000000001E-2</v>
      </c>
      <c r="CB102" s="21">
        <v>1.0600000000000002E-2</v>
      </c>
      <c r="CC102" s="18">
        <v>106</v>
      </c>
      <c r="CE102" s="18">
        <v>3</v>
      </c>
      <c r="CF102" s="18" t="s">
        <v>649</v>
      </c>
      <c r="CG102" s="18" t="s">
        <v>750</v>
      </c>
      <c r="CH102" s="18">
        <v>40</v>
      </c>
      <c r="CI102" s="18">
        <v>9.5</v>
      </c>
      <c r="CJ102" s="18">
        <v>1.5900000000000001E-2</v>
      </c>
      <c r="CK102" s="21">
        <v>1.0181578947368422E-2</v>
      </c>
      <c r="CL102" s="18">
        <v>102</v>
      </c>
      <c r="CN102" s="18">
        <v>3</v>
      </c>
      <c r="CO102" s="18" t="s">
        <v>649</v>
      </c>
      <c r="CP102" s="18" t="s">
        <v>750</v>
      </c>
      <c r="CQ102" s="18">
        <v>40</v>
      </c>
      <c r="CR102" s="18">
        <v>8</v>
      </c>
      <c r="CS102" s="18">
        <v>1.5900000000000001E-2</v>
      </c>
      <c r="CT102" s="21">
        <v>2.4471093749999999E-2</v>
      </c>
      <c r="CU102" s="18">
        <v>245</v>
      </c>
      <c r="CW102" s="18">
        <v>4</v>
      </c>
      <c r="CX102" s="18" t="s">
        <v>654</v>
      </c>
      <c r="CY102" s="18" t="s">
        <v>750</v>
      </c>
      <c r="CZ102" s="18">
        <v>6.375</v>
      </c>
      <c r="DA102" s="18">
        <v>4.5</v>
      </c>
      <c r="DB102" s="18">
        <v>2.9000000000000001E-2</v>
      </c>
      <c r="DC102" s="21">
        <v>5.0544662309368195E-2</v>
      </c>
      <c r="DD102" s="18">
        <v>505</v>
      </c>
      <c r="DF102" s="18">
        <v>6</v>
      </c>
      <c r="DG102" s="18" t="s">
        <v>9</v>
      </c>
      <c r="DH102" s="18" t="s">
        <v>136</v>
      </c>
      <c r="DI102" s="18">
        <v>32.9</v>
      </c>
      <c r="DJ102" s="18">
        <v>1</v>
      </c>
      <c r="DK102" s="18">
        <v>6.6699999999999995E-2</v>
      </c>
      <c r="DL102" s="21">
        <v>6.0820668693009117E-2</v>
      </c>
      <c r="DM102" s="18">
        <v>608</v>
      </c>
      <c r="DO102" s="18">
        <v>6</v>
      </c>
      <c r="DP102" s="18" t="s">
        <v>684</v>
      </c>
      <c r="DQ102" s="18" t="s">
        <v>750</v>
      </c>
      <c r="DR102" s="18">
        <v>570</v>
      </c>
      <c r="DS102" s="18">
        <v>1</v>
      </c>
      <c r="DT102" s="18">
        <v>0.111</v>
      </c>
      <c r="DU102" s="21">
        <v>0.111</v>
      </c>
      <c r="DV102" s="18">
        <v>1110</v>
      </c>
    </row>
    <row r="103" spans="2:127" x14ac:dyDescent="0.3">
      <c r="B103" s="18">
        <v>3</v>
      </c>
      <c r="C103" s="18" t="s">
        <v>663</v>
      </c>
      <c r="D103" s="18" t="s">
        <v>750</v>
      </c>
      <c r="E103" s="18">
        <v>40</v>
      </c>
      <c r="F103" s="18">
        <v>2</v>
      </c>
      <c r="G103" s="18">
        <v>1.2999999999999999E-2</v>
      </c>
      <c r="H103" s="21">
        <v>1.8687499999999999E-2</v>
      </c>
      <c r="I103" s="18">
        <v>187</v>
      </c>
      <c r="J103" s="20"/>
      <c r="K103" s="18">
        <v>3</v>
      </c>
      <c r="L103" s="18" t="s">
        <v>663</v>
      </c>
      <c r="M103" s="18" t="s">
        <v>750</v>
      </c>
      <c r="N103" s="18">
        <v>40</v>
      </c>
      <c r="O103" s="18">
        <v>1</v>
      </c>
      <c r="P103" s="18">
        <v>1.2500000000000001E-2</v>
      </c>
      <c r="Q103" s="21">
        <v>1.5625E-2</v>
      </c>
      <c r="R103" s="18">
        <v>156</v>
      </c>
      <c r="T103" s="18">
        <v>3</v>
      </c>
      <c r="U103" s="18" t="s">
        <v>663</v>
      </c>
      <c r="V103" s="18" t="s">
        <v>750</v>
      </c>
      <c r="W103" s="18">
        <v>40</v>
      </c>
      <c r="X103" s="18">
        <v>1</v>
      </c>
      <c r="Y103" s="18">
        <v>1.2500000000000001E-2</v>
      </c>
      <c r="Z103" s="21">
        <v>1.5625E-2</v>
      </c>
      <c r="AA103" s="18">
        <v>156</v>
      </c>
      <c r="AC103" s="18">
        <v>3</v>
      </c>
      <c r="AD103" s="18" t="s">
        <v>659</v>
      </c>
      <c r="AE103" s="18" t="s">
        <v>750</v>
      </c>
      <c r="AF103" s="18">
        <v>40</v>
      </c>
      <c r="AG103" s="18">
        <v>1</v>
      </c>
      <c r="AH103" s="18">
        <v>8.0000000000000002E-3</v>
      </c>
      <c r="AI103" s="21">
        <v>1.3333333333333336E-2</v>
      </c>
      <c r="AJ103" s="18">
        <v>133</v>
      </c>
      <c r="AL103" s="18">
        <v>3</v>
      </c>
      <c r="AM103" s="18" t="s">
        <v>655</v>
      </c>
      <c r="AN103" s="18" t="s">
        <v>750</v>
      </c>
      <c r="AO103" s="18">
        <v>40</v>
      </c>
      <c r="AP103" s="18">
        <v>2</v>
      </c>
      <c r="AQ103" s="18">
        <v>0.01</v>
      </c>
      <c r="AR103" s="21">
        <v>1.2562500000000001E-2</v>
      </c>
      <c r="AS103" s="18">
        <v>126</v>
      </c>
      <c r="AU103" s="18">
        <v>3</v>
      </c>
      <c r="AV103" s="18" t="s">
        <v>651</v>
      </c>
      <c r="AW103" s="18" t="s">
        <v>750</v>
      </c>
      <c r="AX103" s="18">
        <v>40</v>
      </c>
      <c r="AY103" s="18">
        <v>1.5</v>
      </c>
      <c r="AZ103" s="18">
        <v>1.4999999999999999E-2</v>
      </c>
      <c r="BA103" s="21">
        <v>2.4374999999999997E-2</v>
      </c>
      <c r="BB103" s="18">
        <v>244</v>
      </c>
      <c r="BD103" s="18">
        <v>3</v>
      </c>
      <c r="BE103" s="18" t="s">
        <v>651</v>
      </c>
      <c r="BF103" s="18" t="s">
        <v>750</v>
      </c>
      <c r="BG103" s="18">
        <v>40</v>
      </c>
      <c r="BH103" s="18">
        <v>3.5</v>
      </c>
      <c r="BI103" s="18">
        <v>1.4999999999999999E-2</v>
      </c>
      <c r="BJ103" s="21">
        <v>2.1071428571428571E-2</v>
      </c>
      <c r="BK103" s="18">
        <v>211</v>
      </c>
      <c r="BM103" s="18">
        <v>3</v>
      </c>
      <c r="BN103" s="18" t="s">
        <v>651</v>
      </c>
      <c r="BO103" s="18" t="s">
        <v>750</v>
      </c>
      <c r="BP103" s="18">
        <v>40</v>
      </c>
      <c r="BQ103" s="18">
        <v>12</v>
      </c>
      <c r="BR103" s="18">
        <v>1.4999999999999999E-2</v>
      </c>
      <c r="BS103" s="21">
        <v>9.6093749999999999E-3</v>
      </c>
      <c r="BT103" s="18">
        <v>96</v>
      </c>
      <c r="BV103" s="18">
        <v>3</v>
      </c>
      <c r="BW103" s="18" t="s">
        <v>651</v>
      </c>
      <c r="BX103" s="18" t="s">
        <v>750</v>
      </c>
      <c r="BY103" s="18">
        <v>40</v>
      </c>
      <c r="BZ103" s="18">
        <v>4.5</v>
      </c>
      <c r="CA103" s="18">
        <v>1.5900000000000001E-2</v>
      </c>
      <c r="CB103" s="21">
        <v>1.0600000000000002E-2</v>
      </c>
      <c r="CC103" s="18">
        <v>106</v>
      </c>
      <c r="CE103" s="18">
        <v>3</v>
      </c>
      <c r="CF103" s="18" t="s">
        <v>651</v>
      </c>
      <c r="CG103" s="18" t="s">
        <v>750</v>
      </c>
      <c r="CH103" s="18">
        <v>40</v>
      </c>
      <c r="CI103" s="18">
        <v>9.5</v>
      </c>
      <c r="CJ103" s="18">
        <v>1.5900000000000001E-2</v>
      </c>
      <c r="CK103" s="21">
        <v>1.0181578947368422E-2</v>
      </c>
      <c r="CL103" s="18">
        <v>102</v>
      </c>
      <c r="CN103" s="18">
        <v>3</v>
      </c>
      <c r="CO103" s="18" t="s">
        <v>651</v>
      </c>
      <c r="CP103" s="18" t="s">
        <v>750</v>
      </c>
      <c r="CQ103" s="18">
        <v>40</v>
      </c>
      <c r="CR103" s="18">
        <v>8</v>
      </c>
      <c r="CS103" s="18">
        <v>1.5900000000000001E-2</v>
      </c>
      <c r="CT103" s="21">
        <v>2.4471093749999999E-2</v>
      </c>
      <c r="CU103" s="18">
        <v>245</v>
      </c>
      <c r="CW103" s="18">
        <v>4</v>
      </c>
      <c r="CX103" s="18" t="s">
        <v>656</v>
      </c>
      <c r="CY103" s="18" t="s">
        <v>750</v>
      </c>
      <c r="CZ103" s="18">
        <v>6.375</v>
      </c>
      <c r="DA103" s="18">
        <v>4.5</v>
      </c>
      <c r="DB103" s="18">
        <v>2.9000000000000001E-2</v>
      </c>
      <c r="DC103" s="21">
        <v>5.0544662309368195E-2</v>
      </c>
      <c r="DD103" s="18">
        <v>505</v>
      </c>
      <c r="DF103" s="18">
        <v>6</v>
      </c>
      <c r="DG103" s="18" t="s">
        <v>20</v>
      </c>
      <c r="DH103" s="18" t="s">
        <v>136</v>
      </c>
      <c r="DI103" s="18">
        <v>32.9</v>
      </c>
      <c r="DJ103" s="18">
        <v>1</v>
      </c>
      <c r="DK103" s="18">
        <v>6.6600000000000006E-2</v>
      </c>
      <c r="DL103" s="21">
        <v>6.072948328267478E-2</v>
      </c>
      <c r="DM103" s="18">
        <v>607</v>
      </c>
      <c r="DO103" s="18">
        <v>6</v>
      </c>
      <c r="DP103" s="18" t="s">
        <v>686</v>
      </c>
      <c r="DQ103" s="18" t="s">
        <v>750</v>
      </c>
      <c r="DR103" s="18">
        <v>570</v>
      </c>
      <c r="DS103" s="18">
        <v>1</v>
      </c>
      <c r="DT103" s="18">
        <v>0.111</v>
      </c>
      <c r="DU103" s="21">
        <v>0.111</v>
      </c>
      <c r="DV103" s="18">
        <v>1110</v>
      </c>
    </row>
    <row r="104" spans="2:127" x14ac:dyDescent="0.3">
      <c r="B104" s="18">
        <v>3</v>
      </c>
      <c r="C104" s="18" t="s">
        <v>665</v>
      </c>
      <c r="D104" s="18" t="s">
        <v>750</v>
      </c>
      <c r="E104" s="18">
        <v>40</v>
      </c>
      <c r="F104" s="18">
        <v>2</v>
      </c>
      <c r="G104" s="18">
        <v>1.2999999999999999E-2</v>
      </c>
      <c r="H104" s="21">
        <v>1.8687499999999999E-2</v>
      </c>
      <c r="I104" s="18">
        <v>187</v>
      </c>
      <c r="J104" s="20"/>
      <c r="K104" s="18">
        <v>3</v>
      </c>
      <c r="L104" s="18" t="s">
        <v>665</v>
      </c>
      <c r="M104" s="18" t="s">
        <v>750</v>
      </c>
      <c r="N104" s="18">
        <v>40</v>
      </c>
      <c r="O104" s="18">
        <v>1</v>
      </c>
      <c r="P104" s="18">
        <v>1.2500000000000001E-2</v>
      </c>
      <c r="Q104" s="21">
        <v>1.5625E-2</v>
      </c>
      <c r="R104" s="18">
        <v>156</v>
      </c>
      <c r="T104" s="18">
        <v>3</v>
      </c>
      <c r="U104" s="18" t="s">
        <v>665</v>
      </c>
      <c r="V104" s="18" t="s">
        <v>750</v>
      </c>
      <c r="W104" s="18">
        <v>40</v>
      </c>
      <c r="X104" s="18">
        <v>1</v>
      </c>
      <c r="Y104" s="18">
        <v>1.2500000000000001E-2</v>
      </c>
      <c r="Z104" s="21">
        <v>1.5625E-2</v>
      </c>
      <c r="AA104" s="18">
        <v>156</v>
      </c>
      <c r="AC104" s="18">
        <v>3</v>
      </c>
      <c r="AD104" s="18" t="s">
        <v>661</v>
      </c>
      <c r="AE104" s="18" t="s">
        <v>750</v>
      </c>
      <c r="AF104" s="18">
        <v>40</v>
      </c>
      <c r="AG104" s="18">
        <v>1</v>
      </c>
      <c r="AH104" s="18">
        <v>8.0000000000000002E-3</v>
      </c>
      <c r="AI104" s="21">
        <v>1.3333333333333336E-2</v>
      </c>
      <c r="AJ104" s="18">
        <v>133</v>
      </c>
      <c r="AL104" s="18">
        <v>3</v>
      </c>
      <c r="AM104" s="18" t="s">
        <v>657</v>
      </c>
      <c r="AN104" s="18" t="s">
        <v>750</v>
      </c>
      <c r="AO104" s="18">
        <v>40</v>
      </c>
      <c r="AP104" s="18">
        <v>2</v>
      </c>
      <c r="AQ104" s="18">
        <v>0.01</v>
      </c>
      <c r="AR104" s="21">
        <v>1.2562500000000001E-2</v>
      </c>
      <c r="AS104" s="18">
        <v>126</v>
      </c>
      <c r="AU104" s="18">
        <v>3</v>
      </c>
      <c r="AV104" s="18" t="s">
        <v>653</v>
      </c>
      <c r="AW104" s="18" t="s">
        <v>750</v>
      </c>
      <c r="AX104" s="18">
        <v>40</v>
      </c>
      <c r="AY104" s="18">
        <v>1.5</v>
      </c>
      <c r="AZ104" s="18">
        <v>1.4999999999999999E-2</v>
      </c>
      <c r="BA104" s="21">
        <v>2.4374999999999997E-2</v>
      </c>
      <c r="BB104" s="18">
        <v>244</v>
      </c>
      <c r="BD104" s="18">
        <v>3</v>
      </c>
      <c r="BE104" s="18" t="s">
        <v>653</v>
      </c>
      <c r="BF104" s="18" t="s">
        <v>750</v>
      </c>
      <c r="BG104" s="18">
        <v>40</v>
      </c>
      <c r="BH104" s="18">
        <v>3.5</v>
      </c>
      <c r="BI104" s="18">
        <v>1.4999999999999999E-2</v>
      </c>
      <c r="BJ104" s="21">
        <v>2.1071428571428571E-2</v>
      </c>
      <c r="BK104" s="18">
        <v>211</v>
      </c>
      <c r="BM104" s="18">
        <v>3</v>
      </c>
      <c r="BN104" s="18" t="s">
        <v>653</v>
      </c>
      <c r="BO104" s="18" t="s">
        <v>750</v>
      </c>
      <c r="BP104" s="18">
        <v>40</v>
      </c>
      <c r="BQ104" s="18">
        <v>12</v>
      </c>
      <c r="BR104" s="18">
        <v>1.4999999999999999E-2</v>
      </c>
      <c r="BS104" s="21">
        <v>9.6093749999999999E-3</v>
      </c>
      <c r="BT104" s="18">
        <v>96</v>
      </c>
      <c r="BV104" s="18">
        <v>3</v>
      </c>
      <c r="BW104" s="18" t="s">
        <v>653</v>
      </c>
      <c r="BX104" s="18" t="s">
        <v>750</v>
      </c>
      <c r="BY104" s="18">
        <v>40</v>
      </c>
      <c r="BZ104" s="18">
        <v>4.5</v>
      </c>
      <c r="CA104" s="18">
        <v>1.5900000000000001E-2</v>
      </c>
      <c r="CB104" s="21">
        <v>1.0600000000000002E-2</v>
      </c>
      <c r="CC104" s="18">
        <v>106</v>
      </c>
      <c r="CE104" s="18">
        <v>3</v>
      </c>
      <c r="CF104" s="18" t="s">
        <v>653</v>
      </c>
      <c r="CG104" s="18" t="s">
        <v>750</v>
      </c>
      <c r="CH104" s="18">
        <v>40</v>
      </c>
      <c r="CI104" s="18">
        <v>9.5</v>
      </c>
      <c r="CJ104" s="18">
        <v>1.5900000000000001E-2</v>
      </c>
      <c r="CK104" s="21">
        <v>1.0181578947368422E-2</v>
      </c>
      <c r="CL104" s="18">
        <v>102</v>
      </c>
      <c r="CN104" s="18">
        <v>3</v>
      </c>
      <c r="CO104" s="18" t="s">
        <v>653</v>
      </c>
      <c r="CP104" s="18" t="s">
        <v>750</v>
      </c>
      <c r="CQ104" s="18">
        <v>40</v>
      </c>
      <c r="CR104" s="18">
        <v>8</v>
      </c>
      <c r="CS104" s="18">
        <v>1.5900000000000001E-2</v>
      </c>
      <c r="CT104" s="21">
        <v>2.4471093749999999E-2</v>
      </c>
      <c r="CU104" s="18">
        <v>245</v>
      </c>
      <c r="CW104" s="18">
        <v>4</v>
      </c>
      <c r="CX104" s="18" t="s">
        <v>658</v>
      </c>
      <c r="CY104" s="18" t="s">
        <v>750</v>
      </c>
      <c r="CZ104" s="18">
        <v>6.375</v>
      </c>
      <c r="DA104" s="18">
        <v>4.5</v>
      </c>
      <c r="DB104" s="18">
        <v>2.9000000000000001E-2</v>
      </c>
      <c r="DC104" s="21">
        <v>5.0544662309368195E-2</v>
      </c>
      <c r="DD104" s="18">
        <v>505</v>
      </c>
      <c r="DF104" s="18">
        <v>6</v>
      </c>
      <c r="DG104" s="18" t="s">
        <v>22</v>
      </c>
      <c r="DH104" s="18" t="s">
        <v>136</v>
      </c>
      <c r="DI104" s="18">
        <v>32.9</v>
      </c>
      <c r="DJ104" s="18">
        <v>1</v>
      </c>
      <c r="DK104" s="18">
        <v>6.6600000000000006E-2</v>
      </c>
      <c r="DL104" s="21">
        <v>6.072948328267478E-2</v>
      </c>
      <c r="DM104" s="18">
        <v>607</v>
      </c>
      <c r="DO104" s="18">
        <v>6</v>
      </c>
      <c r="DP104" s="18" t="s">
        <v>688</v>
      </c>
      <c r="DQ104" s="18" t="s">
        <v>750</v>
      </c>
      <c r="DR104" s="18">
        <v>570</v>
      </c>
      <c r="DS104" s="18">
        <v>1</v>
      </c>
      <c r="DT104" s="18">
        <v>0.111</v>
      </c>
      <c r="DU104" s="21">
        <v>0.111</v>
      </c>
      <c r="DV104" s="18">
        <v>1110</v>
      </c>
    </row>
    <row r="105" spans="2:127" x14ac:dyDescent="0.3">
      <c r="B105" s="18">
        <v>3</v>
      </c>
      <c r="C105" s="18" t="s">
        <v>666</v>
      </c>
      <c r="D105" s="18" t="s">
        <v>750</v>
      </c>
      <c r="E105" s="18">
        <v>140.00000000000003</v>
      </c>
      <c r="F105" s="18">
        <v>2</v>
      </c>
      <c r="G105" s="18">
        <v>1.2999999999999999E-2</v>
      </c>
      <c r="H105" s="21">
        <v>5.3392857142857131E-3</v>
      </c>
      <c r="I105" s="18">
        <v>53</v>
      </c>
      <c r="J105" s="20"/>
      <c r="K105" s="18">
        <v>3</v>
      </c>
      <c r="L105" s="18" t="s">
        <v>666</v>
      </c>
      <c r="M105" s="18" t="s">
        <v>750</v>
      </c>
      <c r="N105" s="18">
        <v>140.00000000000003</v>
      </c>
      <c r="O105" s="18">
        <v>1</v>
      </c>
      <c r="P105" s="18">
        <v>1.4E-2</v>
      </c>
      <c r="Q105" s="21">
        <v>4.9999999999999992E-3</v>
      </c>
      <c r="R105" s="18">
        <v>50</v>
      </c>
      <c r="T105" s="18">
        <v>3</v>
      </c>
      <c r="U105" s="18" t="s">
        <v>666</v>
      </c>
      <c r="V105" s="18" t="s">
        <v>750</v>
      </c>
      <c r="W105" s="18">
        <v>140.00000000000003</v>
      </c>
      <c r="X105" s="18">
        <v>1</v>
      </c>
      <c r="Y105" s="18">
        <v>1.4E-2</v>
      </c>
      <c r="Z105" s="21">
        <v>4.9999999999999992E-3</v>
      </c>
      <c r="AA105" s="18">
        <v>50</v>
      </c>
      <c r="AC105" s="18">
        <v>3</v>
      </c>
      <c r="AD105" s="18" t="s">
        <v>663</v>
      </c>
      <c r="AE105" s="18" t="s">
        <v>750</v>
      </c>
      <c r="AF105" s="18">
        <v>40</v>
      </c>
      <c r="AG105" s="18">
        <v>1</v>
      </c>
      <c r="AH105" s="18">
        <v>8.0000000000000002E-3</v>
      </c>
      <c r="AI105" s="21">
        <v>1.3333333333333336E-2</v>
      </c>
      <c r="AJ105" s="18">
        <v>133</v>
      </c>
      <c r="AL105" s="18">
        <v>3</v>
      </c>
      <c r="AM105" s="18" t="s">
        <v>659</v>
      </c>
      <c r="AN105" s="18" t="s">
        <v>750</v>
      </c>
      <c r="AO105" s="18">
        <v>40</v>
      </c>
      <c r="AP105" s="18">
        <v>2</v>
      </c>
      <c r="AQ105" s="18">
        <v>0.01</v>
      </c>
      <c r="AR105" s="21">
        <v>1.2562500000000001E-2</v>
      </c>
      <c r="AS105" s="18">
        <v>126</v>
      </c>
      <c r="AU105" s="18">
        <v>3</v>
      </c>
      <c r="AV105" s="18" t="s">
        <v>655</v>
      </c>
      <c r="AW105" s="18" t="s">
        <v>750</v>
      </c>
      <c r="AX105" s="18">
        <v>40</v>
      </c>
      <c r="AY105" s="18">
        <v>1.5</v>
      </c>
      <c r="AZ105" s="18">
        <v>1.4999999999999999E-2</v>
      </c>
      <c r="BA105" s="21">
        <v>2.4374999999999997E-2</v>
      </c>
      <c r="BB105" s="18">
        <v>244</v>
      </c>
      <c r="BD105" s="18">
        <v>3</v>
      </c>
      <c r="BE105" s="18" t="s">
        <v>655</v>
      </c>
      <c r="BF105" s="18" t="s">
        <v>750</v>
      </c>
      <c r="BG105" s="18">
        <v>40</v>
      </c>
      <c r="BH105" s="18">
        <v>3.5</v>
      </c>
      <c r="BI105" s="18">
        <v>1.4999999999999999E-2</v>
      </c>
      <c r="BJ105" s="21">
        <v>2.1071428571428571E-2</v>
      </c>
      <c r="BK105" s="18">
        <v>211</v>
      </c>
      <c r="BM105" s="18">
        <v>3</v>
      </c>
      <c r="BN105" s="18" t="s">
        <v>655</v>
      </c>
      <c r="BO105" s="18" t="s">
        <v>750</v>
      </c>
      <c r="BP105" s="18">
        <v>40</v>
      </c>
      <c r="BQ105" s="18">
        <v>12</v>
      </c>
      <c r="BR105" s="18">
        <v>1.4999999999999999E-2</v>
      </c>
      <c r="BS105" s="21">
        <v>9.6093749999999999E-3</v>
      </c>
      <c r="BT105" s="18">
        <v>96</v>
      </c>
      <c r="BV105" s="18">
        <v>3</v>
      </c>
      <c r="BW105" s="18" t="s">
        <v>655</v>
      </c>
      <c r="BX105" s="18" t="s">
        <v>750</v>
      </c>
      <c r="BY105" s="18">
        <v>40</v>
      </c>
      <c r="BZ105" s="18">
        <v>4.5</v>
      </c>
      <c r="CA105" s="18">
        <v>1.5900000000000001E-2</v>
      </c>
      <c r="CB105" s="21">
        <v>1.0600000000000002E-2</v>
      </c>
      <c r="CC105" s="18">
        <v>106</v>
      </c>
      <c r="CE105" s="18">
        <v>3</v>
      </c>
      <c r="CF105" s="18" t="s">
        <v>655</v>
      </c>
      <c r="CG105" s="18" t="s">
        <v>750</v>
      </c>
      <c r="CH105" s="18">
        <v>40</v>
      </c>
      <c r="CI105" s="18">
        <v>9.5</v>
      </c>
      <c r="CJ105" s="18">
        <v>1.5900000000000001E-2</v>
      </c>
      <c r="CK105" s="21">
        <v>1.0181578947368422E-2</v>
      </c>
      <c r="CL105" s="18">
        <v>102</v>
      </c>
      <c r="CN105" s="18">
        <v>3</v>
      </c>
      <c r="CO105" s="18" t="s">
        <v>655</v>
      </c>
      <c r="CP105" s="18" t="s">
        <v>750</v>
      </c>
      <c r="CQ105" s="18">
        <v>40</v>
      </c>
      <c r="CR105" s="18">
        <v>8</v>
      </c>
      <c r="CS105" s="18">
        <v>1.5900000000000001E-2</v>
      </c>
      <c r="CT105" s="21">
        <v>2.4471093749999999E-2</v>
      </c>
      <c r="CU105" s="18">
        <v>245</v>
      </c>
      <c r="CW105" s="18">
        <v>4</v>
      </c>
      <c r="CX105" s="18" t="s">
        <v>660</v>
      </c>
      <c r="CY105" s="18" t="s">
        <v>750</v>
      </c>
      <c r="CZ105" s="18">
        <v>6.375</v>
      </c>
      <c r="DA105" s="18">
        <v>4.5</v>
      </c>
      <c r="DB105" s="18">
        <v>2.9000000000000001E-2</v>
      </c>
      <c r="DC105" s="21">
        <v>5.0544662309368195E-2</v>
      </c>
      <c r="DD105" s="18">
        <v>505</v>
      </c>
      <c r="DF105" s="18">
        <v>6</v>
      </c>
      <c r="DG105" s="18" t="s">
        <v>10</v>
      </c>
      <c r="DH105" s="18" t="s">
        <v>136</v>
      </c>
      <c r="DI105" s="18">
        <v>67.2</v>
      </c>
      <c r="DJ105" s="18">
        <v>1</v>
      </c>
      <c r="DK105" s="18">
        <v>5.6599999999999998E-2</v>
      </c>
      <c r="DL105" s="21">
        <v>2.5267857142857141E-2</v>
      </c>
      <c r="DM105" s="18">
        <v>253</v>
      </c>
      <c r="DO105" s="18">
        <v>6</v>
      </c>
      <c r="DP105" s="18" t="s">
        <v>690</v>
      </c>
      <c r="DQ105" s="18" t="s">
        <v>750</v>
      </c>
      <c r="DR105" s="18">
        <v>570</v>
      </c>
      <c r="DS105" s="18">
        <v>1</v>
      </c>
      <c r="DT105" s="18">
        <v>0.111</v>
      </c>
      <c r="DU105" s="21">
        <v>0.111</v>
      </c>
      <c r="DV105" s="18">
        <v>1110</v>
      </c>
    </row>
    <row r="106" spans="2:127" x14ac:dyDescent="0.3">
      <c r="B106" s="18">
        <v>3</v>
      </c>
      <c r="C106" s="18" t="s">
        <v>668</v>
      </c>
      <c r="D106" s="18" t="s">
        <v>750</v>
      </c>
      <c r="E106" s="18">
        <v>140.00000000000003</v>
      </c>
      <c r="F106" s="18">
        <v>2</v>
      </c>
      <c r="G106" s="18">
        <v>1.2E-2</v>
      </c>
      <c r="H106" s="21">
        <v>4.928571428571428E-3</v>
      </c>
      <c r="I106" s="18">
        <v>49</v>
      </c>
      <c r="J106" s="20"/>
      <c r="K106" s="18">
        <v>3</v>
      </c>
      <c r="L106" s="18" t="s">
        <v>668</v>
      </c>
      <c r="M106" s="18" t="s">
        <v>750</v>
      </c>
      <c r="N106" s="18">
        <v>140.00000000000003</v>
      </c>
      <c r="O106" s="18">
        <v>1</v>
      </c>
      <c r="P106" s="18">
        <v>1.2999999999999999E-2</v>
      </c>
      <c r="Q106" s="21">
        <v>4.6428571428571421E-3</v>
      </c>
      <c r="R106" s="18">
        <v>46</v>
      </c>
      <c r="T106" s="18">
        <v>3</v>
      </c>
      <c r="U106" s="18" t="s">
        <v>668</v>
      </c>
      <c r="V106" s="18" t="s">
        <v>750</v>
      </c>
      <c r="W106" s="18">
        <v>140.00000000000003</v>
      </c>
      <c r="X106" s="18">
        <v>1</v>
      </c>
      <c r="Y106" s="18">
        <v>1.2999999999999999E-2</v>
      </c>
      <c r="Z106" s="21">
        <v>4.6428571428571421E-3</v>
      </c>
      <c r="AA106" s="18">
        <v>46</v>
      </c>
      <c r="AC106" s="18">
        <v>3</v>
      </c>
      <c r="AD106" s="18" t="s">
        <v>665</v>
      </c>
      <c r="AE106" s="18" t="s">
        <v>750</v>
      </c>
      <c r="AF106" s="18">
        <v>40</v>
      </c>
      <c r="AG106" s="18">
        <v>1</v>
      </c>
      <c r="AH106" s="18">
        <v>8.0000000000000002E-3</v>
      </c>
      <c r="AI106" s="21">
        <v>1.3333333333333336E-2</v>
      </c>
      <c r="AJ106" s="18">
        <v>133</v>
      </c>
      <c r="AL106" s="18">
        <v>3</v>
      </c>
      <c r="AM106" s="18" t="s">
        <v>661</v>
      </c>
      <c r="AN106" s="18" t="s">
        <v>750</v>
      </c>
      <c r="AO106" s="18">
        <v>40</v>
      </c>
      <c r="AP106" s="18">
        <v>2</v>
      </c>
      <c r="AQ106" s="18">
        <v>0.01</v>
      </c>
      <c r="AR106" s="21">
        <v>1.2562500000000001E-2</v>
      </c>
      <c r="AS106" s="18">
        <v>126</v>
      </c>
      <c r="AU106" s="18">
        <v>3</v>
      </c>
      <c r="AV106" s="18" t="s">
        <v>657</v>
      </c>
      <c r="AW106" s="18" t="s">
        <v>750</v>
      </c>
      <c r="AX106" s="18">
        <v>40</v>
      </c>
      <c r="AY106" s="18">
        <v>1.5</v>
      </c>
      <c r="AZ106" s="18">
        <v>1.4999999999999999E-2</v>
      </c>
      <c r="BA106" s="21">
        <v>2.4374999999999997E-2</v>
      </c>
      <c r="BB106" s="18">
        <v>244</v>
      </c>
      <c r="BD106" s="18">
        <v>3</v>
      </c>
      <c r="BE106" s="18" t="s">
        <v>657</v>
      </c>
      <c r="BF106" s="18" t="s">
        <v>750</v>
      </c>
      <c r="BG106" s="18">
        <v>40</v>
      </c>
      <c r="BH106" s="18">
        <v>3.5</v>
      </c>
      <c r="BI106" s="18">
        <v>1.4999999999999999E-2</v>
      </c>
      <c r="BJ106" s="21">
        <v>2.1071428571428571E-2</v>
      </c>
      <c r="BK106" s="18">
        <v>211</v>
      </c>
      <c r="BM106" s="18">
        <v>3</v>
      </c>
      <c r="BN106" s="18" t="s">
        <v>657</v>
      </c>
      <c r="BO106" s="18" t="s">
        <v>750</v>
      </c>
      <c r="BP106" s="18">
        <v>40</v>
      </c>
      <c r="BQ106" s="18">
        <v>12</v>
      </c>
      <c r="BR106" s="18">
        <v>1.4999999999999999E-2</v>
      </c>
      <c r="BS106" s="21">
        <v>9.6093749999999999E-3</v>
      </c>
      <c r="BT106" s="18">
        <v>96</v>
      </c>
      <c r="BV106" s="18">
        <v>3</v>
      </c>
      <c r="BW106" s="18" t="s">
        <v>657</v>
      </c>
      <c r="BX106" s="18" t="s">
        <v>750</v>
      </c>
      <c r="BY106" s="18">
        <v>40</v>
      </c>
      <c r="BZ106" s="18">
        <v>4.5</v>
      </c>
      <c r="CA106" s="18">
        <v>1.5900000000000001E-2</v>
      </c>
      <c r="CB106" s="21">
        <v>1.0600000000000002E-2</v>
      </c>
      <c r="CC106" s="18">
        <v>106</v>
      </c>
      <c r="CE106" s="18">
        <v>3</v>
      </c>
      <c r="CF106" s="18" t="s">
        <v>657</v>
      </c>
      <c r="CG106" s="18" t="s">
        <v>750</v>
      </c>
      <c r="CH106" s="18">
        <v>40</v>
      </c>
      <c r="CI106" s="18">
        <v>9.5</v>
      </c>
      <c r="CJ106" s="18">
        <v>1.5900000000000001E-2</v>
      </c>
      <c r="CK106" s="21">
        <v>1.0181578947368422E-2</v>
      </c>
      <c r="CL106" s="18">
        <v>102</v>
      </c>
      <c r="CN106" s="18">
        <v>3</v>
      </c>
      <c r="CO106" s="18" t="s">
        <v>657</v>
      </c>
      <c r="CP106" s="18" t="s">
        <v>750</v>
      </c>
      <c r="CQ106" s="18">
        <v>40</v>
      </c>
      <c r="CR106" s="18">
        <v>8</v>
      </c>
      <c r="CS106" s="18">
        <v>1.5900000000000001E-2</v>
      </c>
      <c r="CT106" s="21">
        <v>2.4471093749999999E-2</v>
      </c>
      <c r="CU106" s="18">
        <v>245</v>
      </c>
      <c r="CW106" s="18">
        <v>4</v>
      </c>
      <c r="CX106" s="18" t="s">
        <v>662</v>
      </c>
      <c r="CY106" s="18" t="s">
        <v>750</v>
      </c>
      <c r="CZ106" s="18">
        <v>6.375</v>
      </c>
      <c r="DA106" s="18">
        <v>4.5</v>
      </c>
      <c r="DB106" s="18">
        <v>2.9000000000000001E-2</v>
      </c>
      <c r="DC106" s="21">
        <v>5.0544662309368195E-2</v>
      </c>
      <c r="DD106" s="18">
        <v>505</v>
      </c>
      <c r="DF106" s="18">
        <v>6</v>
      </c>
      <c r="DG106" s="18" t="s">
        <v>21</v>
      </c>
      <c r="DH106" s="18" t="s">
        <v>136</v>
      </c>
      <c r="DI106" s="18">
        <v>67.2</v>
      </c>
      <c r="DJ106" s="18">
        <v>1</v>
      </c>
      <c r="DK106" s="18">
        <v>5.6599999999999998E-2</v>
      </c>
      <c r="DL106" s="21">
        <v>2.5267857142857141E-2</v>
      </c>
      <c r="DM106" s="18">
        <v>253</v>
      </c>
      <c r="DO106" s="18">
        <v>6</v>
      </c>
      <c r="DP106" s="18" t="s">
        <v>692</v>
      </c>
      <c r="DQ106" s="18" t="s">
        <v>750</v>
      </c>
      <c r="DR106" s="18">
        <v>570</v>
      </c>
      <c r="DS106" s="18">
        <v>1</v>
      </c>
      <c r="DT106" s="18">
        <v>0.111</v>
      </c>
      <c r="DU106" s="21">
        <v>0.111</v>
      </c>
      <c r="DV106" s="18">
        <v>1110</v>
      </c>
    </row>
    <row r="107" spans="2:127" x14ac:dyDescent="0.3">
      <c r="B107" s="18">
        <v>3</v>
      </c>
      <c r="C107" s="18" t="s">
        <v>670</v>
      </c>
      <c r="D107" s="18" t="s">
        <v>750</v>
      </c>
      <c r="E107" s="18">
        <v>140.00000000000003</v>
      </c>
      <c r="F107" s="18">
        <v>2</v>
      </c>
      <c r="G107" s="18">
        <v>1.2E-2</v>
      </c>
      <c r="H107" s="21">
        <v>4.928571428571428E-3</v>
      </c>
      <c r="I107" s="18">
        <v>49</v>
      </c>
      <c r="J107" s="20"/>
      <c r="K107" s="18">
        <v>3</v>
      </c>
      <c r="L107" s="18" t="s">
        <v>670</v>
      </c>
      <c r="M107" s="18" t="s">
        <v>750</v>
      </c>
      <c r="N107" s="18">
        <v>140.00000000000003</v>
      </c>
      <c r="O107" s="18">
        <v>1</v>
      </c>
      <c r="P107" s="18">
        <v>1.2999999999999999E-2</v>
      </c>
      <c r="Q107" s="21">
        <v>4.6428571428571421E-3</v>
      </c>
      <c r="R107" s="18">
        <v>46</v>
      </c>
      <c r="T107" s="18">
        <v>3</v>
      </c>
      <c r="U107" s="18" t="s">
        <v>670</v>
      </c>
      <c r="V107" s="18" t="s">
        <v>750</v>
      </c>
      <c r="W107" s="18">
        <v>140.00000000000003</v>
      </c>
      <c r="X107" s="18">
        <v>1</v>
      </c>
      <c r="Y107" s="18">
        <v>1.2999999999999999E-2</v>
      </c>
      <c r="Z107" s="21">
        <v>4.6428571428571421E-3</v>
      </c>
      <c r="AA107" s="18">
        <v>46</v>
      </c>
      <c r="AC107" s="18">
        <v>3</v>
      </c>
      <c r="AD107" s="18" t="s">
        <v>666</v>
      </c>
      <c r="AE107" s="18" t="s">
        <v>750</v>
      </c>
      <c r="AF107" s="18">
        <v>140.00000000000003</v>
      </c>
      <c r="AG107" s="18">
        <v>1</v>
      </c>
      <c r="AH107" s="18">
        <v>1.7999999999999999E-2</v>
      </c>
      <c r="AI107" s="21">
        <v>8.5714285714285701E-3</v>
      </c>
      <c r="AJ107" s="18">
        <v>86</v>
      </c>
      <c r="AL107" s="18">
        <v>3</v>
      </c>
      <c r="AM107" s="18" t="s">
        <v>663</v>
      </c>
      <c r="AN107" s="18" t="s">
        <v>750</v>
      </c>
      <c r="AO107" s="18">
        <v>40</v>
      </c>
      <c r="AP107" s="18">
        <v>2</v>
      </c>
      <c r="AQ107" s="18">
        <v>0.01</v>
      </c>
      <c r="AR107" s="21">
        <v>1.2562500000000001E-2</v>
      </c>
      <c r="AS107" s="18">
        <v>126</v>
      </c>
      <c r="AU107" s="18">
        <v>3</v>
      </c>
      <c r="AV107" s="18" t="s">
        <v>659</v>
      </c>
      <c r="AW107" s="18" t="s">
        <v>750</v>
      </c>
      <c r="AX107" s="18">
        <v>40</v>
      </c>
      <c r="AY107" s="18">
        <v>1.5</v>
      </c>
      <c r="AZ107" s="18">
        <v>1.4999999999999999E-2</v>
      </c>
      <c r="BA107" s="21">
        <v>2.4374999999999997E-2</v>
      </c>
      <c r="BB107" s="18">
        <v>244</v>
      </c>
      <c r="BD107" s="18">
        <v>3</v>
      </c>
      <c r="BE107" s="18" t="s">
        <v>659</v>
      </c>
      <c r="BF107" s="18" t="s">
        <v>750</v>
      </c>
      <c r="BG107" s="18">
        <v>40</v>
      </c>
      <c r="BH107" s="18">
        <v>3.5</v>
      </c>
      <c r="BI107" s="18">
        <v>1.4999999999999999E-2</v>
      </c>
      <c r="BJ107" s="21">
        <v>2.1071428571428571E-2</v>
      </c>
      <c r="BK107" s="18">
        <v>211</v>
      </c>
      <c r="BM107" s="18">
        <v>3</v>
      </c>
      <c r="BN107" s="18" t="s">
        <v>659</v>
      </c>
      <c r="BO107" s="18" t="s">
        <v>750</v>
      </c>
      <c r="BP107" s="18">
        <v>40</v>
      </c>
      <c r="BQ107" s="18">
        <v>12</v>
      </c>
      <c r="BR107" s="18">
        <v>1.4999999999999999E-2</v>
      </c>
      <c r="BS107" s="21">
        <v>9.6093749999999999E-3</v>
      </c>
      <c r="BT107" s="18">
        <v>96</v>
      </c>
      <c r="BV107" s="18">
        <v>3</v>
      </c>
      <c r="BW107" s="18" t="s">
        <v>659</v>
      </c>
      <c r="BX107" s="18" t="s">
        <v>750</v>
      </c>
      <c r="BY107" s="18">
        <v>40</v>
      </c>
      <c r="BZ107" s="18">
        <v>4.5</v>
      </c>
      <c r="CA107" s="18">
        <v>1.5900000000000001E-2</v>
      </c>
      <c r="CB107" s="21">
        <v>1.0600000000000002E-2</v>
      </c>
      <c r="CC107" s="18">
        <v>106</v>
      </c>
      <c r="CE107" s="18">
        <v>3</v>
      </c>
      <c r="CF107" s="18" t="s">
        <v>659</v>
      </c>
      <c r="CG107" s="18" t="s">
        <v>750</v>
      </c>
      <c r="CH107" s="18">
        <v>40</v>
      </c>
      <c r="CI107" s="18">
        <v>9.5</v>
      </c>
      <c r="CJ107" s="18">
        <v>1.5900000000000001E-2</v>
      </c>
      <c r="CK107" s="21">
        <v>1.0181578947368422E-2</v>
      </c>
      <c r="CL107" s="18">
        <v>102</v>
      </c>
      <c r="CN107" s="18">
        <v>3</v>
      </c>
      <c r="CO107" s="18" t="s">
        <v>659</v>
      </c>
      <c r="CP107" s="18" t="s">
        <v>750</v>
      </c>
      <c r="CQ107" s="18">
        <v>40</v>
      </c>
      <c r="CR107" s="18">
        <v>8</v>
      </c>
      <c r="CS107" s="18">
        <v>1.5900000000000001E-2</v>
      </c>
      <c r="CT107" s="21">
        <v>2.4471093749999999E-2</v>
      </c>
      <c r="CU107" s="18">
        <v>245</v>
      </c>
      <c r="CW107" s="18">
        <v>4</v>
      </c>
      <c r="CX107" s="18" t="s">
        <v>664</v>
      </c>
      <c r="CY107" s="18" t="s">
        <v>750</v>
      </c>
      <c r="CZ107" s="18">
        <v>6.375</v>
      </c>
      <c r="DA107" s="18">
        <v>4.5</v>
      </c>
      <c r="DB107" s="18">
        <v>2.9000000000000001E-2</v>
      </c>
      <c r="DC107" s="21">
        <v>5.0544662309368195E-2</v>
      </c>
      <c r="DD107" s="18">
        <v>505</v>
      </c>
      <c r="DF107" s="18">
        <v>6</v>
      </c>
      <c r="DG107" s="18" t="s">
        <v>29</v>
      </c>
      <c r="DH107" s="18" t="s">
        <v>136</v>
      </c>
      <c r="DI107" s="18">
        <v>67.2</v>
      </c>
      <c r="DJ107" s="18">
        <v>1</v>
      </c>
      <c r="DK107" s="18">
        <v>5.6599999999999998E-2</v>
      </c>
      <c r="DL107" s="21">
        <v>2.5267857142857141E-2</v>
      </c>
      <c r="DM107" s="18">
        <v>253</v>
      </c>
      <c r="DO107" s="18">
        <v>6</v>
      </c>
      <c r="DP107" s="18" t="s">
        <v>694</v>
      </c>
      <c r="DQ107" s="18" t="s">
        <v>750</v>
      </c>
      <c r="DR107" s="18">
        <v>570</v>
      </c>
      <c r="DS107" s="18">
        <v>1</v>
      </c>
      <c r="DT107" s="18">
        <v>0.111</v>
      </c>
      <c r="DU107" s="21">
        <v>0.111</v>
      </c>
      <c r="DV107" s="18">
        <v>1110</v>
      </c>
    </row>
    <row r="108" spans="2:127" x14ac:dyDescent="0.3">
      <c r="B108" s="18">
        <v>3</v>
      </c>
      <c r="C108" s="18" t="s">
        <v>672</v>
      </c>
      <c r="D108" s="18" t="s">
        <v>750</v>
      </c>
      <c r="E108" s="18">
        <v>140.00000000000003</v>
      </c>
      <c r="F108" s="18">
        <v>2</v>
      </c>
      <c r="G108" s="18">
        <v>1.2E-2</v>
      </c>
      <c r="H108" s="21">
        <v>4.928571428571428E-3</v>
      </c>
      <c r="I108" s="18">
        <v>49</v>
      </c>
      <c r="J108" s="20"/>
      <c r="K108" s="18">
        <v>3</v>
      </c>
      <c r="L108" s="18" t="s">
        <v>672</v>
      </c>
      <c r="M108" s="18" t="s">
        <v>750</v>
      </c>
      <c r="N108" s="18">
        <v>140.00000000000003</v>
      </c>
      <c r="O108" s="18">
        <v>1</v>
      </c>
      <c r="P108" s="18">
        <v>1.2999999999999999E-2</v>
      </c>
      <c r="Q108" s="21">
        <v>4.6428571428571421E-3</v>
      </c>
      <c r="R108" s="18">
        <v>46</v>
      </c>
      <c r="T108" s="18">
        <v>3</v>
      </c>
      <c r="U108" s="18" t="s">
        <v>672</v>
      </c>
      <c r="V108" s="18" t="s">
        <v>750</v>
      </c>
      <c r="W108" s="18">
        <v>140.00000000000003</v>
      </c>
      <c r="X108" s="18">
        <v>1</v>
      </c>
      <c r="Y108" s="18">
        <v>1.2999999999999999E-2</v>
      </c>
      <c r="Z108" s="21">
        <v>4.6428571428571421E-3</v>
      </c>
      <c r="AA108" s="18">
        <v>46</v>
      </c>
      <c r="AC108" s="18">
        <v>3</v>
      </c>
      <c r="AD108" s="18" t="s">
        <v>668</v>
      </c>
      <c r="AE108" s="18" t="s">
        <v>750</v>
      </c>
      <c r="AF108" s="18">
        <v>140.00000000000003</v>
      </c>
      <c r="AG108" s="18">
        <v>1</v>
      </c>
      <c r="AH108" s="18">
        <v>1.7999999999999999E-2</v>
      </c>
      <c r="AI108" s="21">
        <v>8.5714285714285701E-3</v>
      </c>
      <c r="AJ108" s="18">
        <v>86</v>
      </c>
      <c r="AL108" s="18">
        <v>3</v>
      </c>
      <c r="AM108" s="18" t="s">
        <v>665</v>
      </c>
      <c r="AN108" s="18" t="s">
        <v>750</v>
      </c>
      <c r="AO108" s="18">
        <v>40</v>
      </c>
      <c r="AP108" s="18">
        <v>2</v>
      </c>
      <c r="AQ108" s="18">
        <v>0.01</v>
      </c>
      <c r="AR108" s="21">
        <v>1.2562500000000001E-2</v>
      </c>
      <c r="AS108" s="18">
        <v>126</v>
      </c>
      <c r="AU108" s="18">
        <v>3</v>
      </c>
      <c r="AV108" s="18" t="s">
        <v>661</v>
      </c>
      <c r="AW108" s="18" t="s">
        <v>750</v>
      </c>
      <c r="AX108" s="18">
        <v>40</v>
      </c>
      <c r="AY108" s="18">
        <v>1.5</v>
      </c>
      <c r="AZ108" s="18">
        <v>1.4999999999999999E-2</v>
      </c>
      <c r="BA108" s="21">
        <v>2.4374999999999997E-2</v>
      </c>
      <c r="BB108" s="18">
        <v>244</v>
      </c>
      <c r="BD108" s="18">
        <v>3</v>
      </c>
      <c r="BE108" s="18" t="s">
        <v>661</v>
      </c>
      <c r="BF108" s="18" t="s">
        <v>750</v>
      </c>
      <c r="BG108" s="18">
        <v>40</v>
      </c>
      <c r="BH108" s="18">
        <v>3.5</v>
      </c>
      <c r="BI108" s="18">
        <v>1.4999999999999999E-2</v>
      </c>
      <c r="BJ108" s="21">
        <v>2.1071428571428571E-2</v>
      </c>
      <c r="BK108" s="18">
        <v>211</v>
      </c>
      <c r="BM108" s="18">
        <v>3</v>
      </c>
      <c r="BN108" s="18" t="s">
        <v>661</v>
      </c>
      <c r="BO108" s="18" t="s">
        <v>750</v>
      </c>
      <c r="BP108" s="18">
        <v>40</v>
      </c>
      <c r="BQ108" s="18">
        <v>12</v>
      </c>
      <c r="BR108" s="18">
        <v>1.4999999999999999E-2</v>
      </c>
      <c r="BS108" s="21">
        <v>9.6093749999999999E-3</v>
      </c>
      <c r="BT108" s="18">
        <v>96</v>
      </c>
      <c r="BV108" s="18">
        <v>3</v>
      </c>
      <c r="BW108" s="18" t="s">
        <v>661</v>
      </c>
      <c r="BX108" s="18" t="s">
        <v>750</v>
      </c>
      <c r="BY108" s="18">
        <v>40</v>
      </c>
      <c r="BZ108" s="18">
        <v>4.5</v>
      </c>
      <c r="CA108" s="18">
        <v>1.5900000000000001E-2</v>
      </c>
      <c r="CB108" s="21">
        <v>1.0600000000000002E-2</v>
      </c>
      <c r="CC108" s="18">
        <v>106</v>
      </c>
      <c r="CE108" s="18">
        <v>3</v>
      </c>
      <c r="CF108" s="18" t="s">
        <v>661</v>
      </c>
      <c r="CG108" s="18" t="s">
        <v>750</v>
      </c>
      <c r="CH108" s="18">
        <v>40</v>
      </c>
      <c r="CI108" s="18">
        <v>9.5</v>
      </c>
      <c r="CJ108" s="18">
        <v>1.5900000000000001E-2</v>
      </c>
      <c r="CK108" s="21">
        <v>1.0181578947368422E-2</v>
      </c>
      <c r="CL108" s="18">
        <v>102</v>
      </c>
      <c r="CN108" s="18">
        <v>3</v>
      </c>
      <c r="CO108" s="18" t="s">
        <v>661</v>
      </c>
      <c r="CP108" s="18" t="s">
        <v>750</v>
      </c>
      <c r="CQ108" s="18">
        <v>40</v>
      </c>
      <c r="CR108" s="18">
        <v>8</v>
      </c>
      <c r="CS108" s="18">
        <v>1.5900000000000001E-2</v>
      </c>
      <c r="CT108" s="21">
        <v>2.4471093749999999E-2</v>
      </c>
      <c r="CU108" s="18">
        <v>245</v>
      </c>
      <c r="CW108" s="18">
        <v>4</v>
      </c>
      <c r="CX108" s="18" t="s">
        <v>649</v>
      </c>
      <c r="CY108" s="18" t="s">
        <v>750</v>
      </c>
      <c r="CZ108" s="18">
        <v>6.375</v>
      </c>
      <c r="DA108" s="18">
        <v>4.5</v>
      </c>
      <c r="DB108" s="18">
        <v>2.9000000000000001E-2</v>
      </c>
      <c r="DC108" s="21">
        <v>5.0544662309368195E-2</v>
      </c>
      <c r="DD108" s="18">
        <v>505</v>
      </c>
      <c r="DO108" s="18">
        <v>6</v>
      </c>
      <c r="DP108" s="18" t="s">
        <v>696</v>
      </c>
      <c r="DQ108" s="18" t="s">
        <v>750</v>
      </c>
      <c r="DR108" s="18">
        <v>570</v>
      </c>
      <c r="DS108" s="18">
        <v>1</v>
      </c>
      <c r="DT108" s="18">
        <v>0.111</v>
      </c>
      <c r="DU108" s="21">
        <v>0.111</v>
      </c>
      <c r="DV108" s="18">
        <v>1110</v>
      </c>
    </row>
    <row r="109" spans="2:127" x14ac:dyDescent="0.3">
      <c r="B109" s="18">
        <v>3</v>
      </c>
      <c r="C109" s="18" t="s">
        <v>674</v>
      </c>
      <c r="D109" s="18" t="s">
        <v>750</v>
      </c>
      <c r="E109" s="18">
        <v>140.00000000000003</v>
      </c>
      <c r="F109" s="18">
        <v>2</v>
      </c>
      <c r="G109" s="18">
        <v>1.2E-2</v>
      </c>
      <c r="H109" s="21">
        <v>4.928571428571428E-3</v>
      </c>
      <c r="I109" s="18">
        <v>49</v>
      </c>
      <c r="J109" s="20"/>
      <c r="K109" s="18">
        <v>3</v>
      </c>
      <c r="L109" s="18" t="s">
        <v>674</v>
      </c>
      <c r="M109" s="18" t="s">
        <v>750</v>
      </c>
      <c r="N109" s="18">
        <v>140.00000000000003</v>
      </c>
      <c r="O109" s="18">
        <v>1</v>
      </c>
      <c r="P109" s="18">
        <v>1.2999999999999999E-2</v>
      </c>
      <c r="Q109" s="21">
        <v>4.6428571428571421E-3</v>
      </c>
      <c r="R109" s="18">
        <v>46</v>
      </c>
      <c r="T109" s="18">
        <v>3</v>
      </c>
      <c r="U109" s="18" t="s">
        <v>674</v>
      </c>
      <c r="V109" s="18" t="s">
        <v>750</v>
      </c>
      <c r="W109" s="18">
        <v>140.00000000000003</v>
      </c>
      <c r="X109" s="18">
        <v>1</v>
      </c>
      <c r="Y109" s="18">
        <v>1.2999999999999999E-2</v>
      </c>
      <c r="Z109" s="21">
        <v>4.6428571428571421E-3</v>
      </c>
      <c r="AA109" s="18">
        <v>46</v>
      </c>
      <c r="AC109" s="18">
        <v>3</v>
      </c>
      <c r="AD109" s="18" t="s">
        <v>670</v>
      </c>
      <c r="AE109" s="18" t="s">
        <v>750</v>
      </c>
      <c r="AF109" s="18">
        <v>140.00000000000003</v>
      </c>
      <c r="AG109" s="18">
        <v>1</v>
      </c>
      <c r="AH109" s="18">
        <v>1.7999999999999999E-2</v>
      </c>
      <c r="AI109" s="21">
        <v>8.5714285714285701E-3</v>
      </c>
      <c r="AJ109" s="18">
        <v>86</v>
      </c>
      <c r="AL109" s="18">
        <v>3</v>
      </c>
      <c r="AM109" s="18" t="s">
        <v>666</v>
      </c>
      <c r="AN109" s="18" t="s">
        <v>750</v>
      </c>
      <c r="AO109" s="18">
        <v>140.00000000000003</v>
      </c>
      <c r="AP109" s="18">
        <v>1</v>
      </c>
      <c r="AQ109" s="18">
        <v>1.4E-2</v>
      </c>
      <c r="AR109" s="21">
        <v>1.0049999999999998E-2</v>
      </c>
      <c r="AS109" s="18">
        <v>101</v>
      </c>
      <c r="AU109" s="18">
        <v>3</v>
      </c>
      <c r="AV109" s="18" t="s">
        <v>663</v>
      </c>
      <c r="AW109" s="18" t="s">
        <v>750</v>
      </c>
      <c r="AX109" s="18">
        <v>40</v>
      </c>
      <c r="AY109" s="18">
        <v>1.5</v>
      </c>
      <c r="AZ109" s="18">
        <v>1.4999999999999999E-2</v>
      </c>
      <c r="BA109" s="21">
        <v>2.4374999999999997E-2</v>
      </c>
      <c r="BB109" s="18">
        <v>244</v>
      </c>
      <c r="BD109" s="18">
        <v>3</v>
      </c>
      <c r="BE109" s="18" t="s">
        <v>663</v>
      </c>
      <c r="BF109" s="18" t="s">
        <v>750</v>
      </c>
      <c r="BG109" s="18">
        <v>40</v>
      </c>
      <c r="BH109" s="18">
        <v>3.5</v>
      </c>
      <c r="BI109" s="18">
        <v>1.4999999999999999E-2</v>
      </c>
      <c r="BJ109" s="21">
        <v>2.1071428571428571E-2</v>
      </c>
      <c r="BK109" s="18">
        <v>211</v>
      </c>
      <c r="BM109" s="18">
        <v>3</v>
      </c>
      <c r="BN109" s="18" t="s">
        <v>663</v>
      </c>
      <c r="BO109" s="18" t="s">
        <v>750</v>
      </c>
      <c r="BP109" s="18">
        <v>40</v>
      </c>
      <c r="BQ109" s="18">
        <v>12</v>
      </c>
      <c r="BR109" s="18">
        <v>1.4999999999999999E-2</v>
      </c>
      <c r="BS109" s="21">
        <v>9.6093749999999999E-3</v>
      </c>
      <c r="BT109" s="18">
        <v>96</v>
      </c>
      <c r="BV109" s="18">
        <v>3</v>
      </c>
      <c r="BW109" s="18" t="s">
        <v>663</v>
      </c>
      <c r="BX109" s="18" t="s">
        <v>750</v>
      </c>
      <c r="BY109" s="18">
        <v>40</v>
      </c>
      <c r="BZ109" s="18">
        <v>4.5</v>
      </c>
      <c r="CA109" s="18">
        <v>1.5900000000000001E-2</v>
      </c>
      <c r="CB109" s="21">
        <v>1.0600000000000002E-2</v>
      </c>
      <c r="CC109" s="18">
        <v>106</v>
      </c>
      <c r="CE109" s="18">
        <v>3</v>
      </c>
      <c r="CF109" s="18" t="s">
        <v>663</v>
      </c>
      <c r="CG109" s="18" t="s">
        <v>750</v>
      </c>
      <c r="CH109" s="18">
        <v>40</v>
      </c>
      <c r="CI109" s="18">
        <v>9.5</v>
      </c>
      <c r="CJ109" s="18">
        <v>1.5900000000000001E-2</v>
      </c>
      <c r="CK109" s="21">
        <v>1.0181578947368422E-2</v>
      </c>
      <c r="CL109" s="18">
        <v>102</v>
      </c>
      <c r="CN109" s="18">
        <v>3</v>
      </c>
      <c r="CO109" s="18" t="s">
        <v>663</v>
      </c>
      <c r="CP109" s="18" t="s">
        <v>750</v>
      </c>
      <c r="CQ109" s="18">
        <v>40</v>
      </c>
      <c r="CR109" s="18">
        <v>8</v>
      </c>
      <c r="CS109" s="18">
        <v>1.5900000000000001E-2</v>
      </c>
      <c r="CT109" s="21">
        <v>2.4471093749999999E-2</v>
      </c>
      <c r="CU109" s="18">
        <v>245</v>
      </c>
      <c r="CW109" s="18">
        <v>4</v>
      </c>
      <c r="CX109" s="18" t="s">
        <v>651</v>
      </c>
      <c r="CY109" s="18" t="s">
        <v>750</v>
      </c>
      <c r="CZ109" s="18">
        <v>6.375</v>
      </c>
      <c r="DA109" s="18">
        <v>4.5</v>
      </c>
      <c r="DB109" s="18">
        <v>2.9000000000000001E-2</v>
      </c>
      <c r="DC109" s="21">
        <v>5.0544662309368195E-2</v>
      </c>
      <c r="DD109" s="18">
        <v>505</v>
      </c>
      <c r="DO109" s="18">
        <v>6</v>
      </c>
      <c r="DP109" s="18" t="s">
        <v>698</v>
      </c>
      <c r="DQ109" s="18" t="s">
        <v>750</v>
      </c>
      <c r="DR109" s="18">
        <v>570</v>
      </c>
      <c r="DS109" s="18">
        <v>1</v>
      </c>
      <c r="DT109" s="18">
        <v>0.111</v>
      </c>
      <c r="DU109" s="21">
        <v>0.111</v>
      </c>
      <c r="DV109" s="18">
        <v>1110</v>
      </c>
    </row>
    <row r="110" spans="2:127" x14ac:dyDescent="0.3">
      <c r="B110" s="18">
        <v>3</v>
      </c>
      <c r="C110" s="18" t="s">
        <v>676</v>
      </c>
      <c r="D110" s="18" t="s">
        <v>750</v>
      </c>
      <c r="E110" s="18">
        <v>140.00000000000003</v>
      </c>
      <c r="F110" s="18">
        <v>2</v>
      </c>
      <c r="G110" s="18">
        <v>1.2E-2</v>
      </c>
      <c r="H110" s="21">
        <v>4.928571428571428E-3</v>
      </c>
      <c r="I110" s="18">
        <v>49</v>
      </c>
      <c r="J110" s="20"/>
      <c r="K110" s="18">
        <v>3</v>
      </c>
      <c r="L110" s="18" t="s">
        <v>676</v>
      </c>
      <c r="M110" s="18" t="s">
        <v>750</v>
      </c>
      <c r="N110" s="18">
        <v>140.00000000000003</v>
      </c>
      <c r="O110" s="18">
        <v>1</v>
      </c>
      <c r="P110" s="18">
        <v>1.2999999999999999E-2</v>
      </c>
      <c r="Q110" s="21">
        <v>4.6428571428571421E-3</v>
      </c>
      <c r="R110" s="18">
        <v>46</v>
      </c>
      <c r="T110" s="18">
        <v>3</v>
      </c>
      <c r="U110" s="18" t="s">
        <v>676</v>
      </c>
      <c r="V110" s="18" t="s">
        <v>750</v>
      </c>
      <c r="W110" s="18">
        <v>140.00000000000003</v>
      </c>
      <c r="X110" s="18">
        <v>1</v>
      </c>
      <c r="Y110" s="18">
        <v>1.2999999999999999E-2</v>
      </c>
      <c r="Z110" s="21">
        <v>4.6428571428571421E-3</v>
      </c>
      <c r="AA110" s="18">
        <v>46</v>
      </c>
      <c r="AC110" s="18">
        <v>3</v>
      </c>
      <c r="AD110" s="18" t="s">
        <v>672</v>
      </c>
      <c r="AE110" s="18" t="s">
        <v>750</v>
      </c>
      <c r="AF110" s="18">
        <v>140.00000000000003</v>
      </c>
      <c r="AG110" s="18">
        <v>1</v>
      </c>
      <c r="AH110" s="18">
        <v>1.7999999999999999E-2</v>
      </c>
      <c r="AI110" s="21">
        <v>8.5714285714285701E-3</v>
      </c>
      <c r="AJ110" s="18">
        <v>86</v>
      </c>
      <c r="AL110" s="18">
        <v>3</v>
      </c>
      <c r="AM110" s="18" t="s">
        <v>668</v>
      </c>
      <c r="AN110" s="18" t="s">
        <v>750</v>
      </c>
      <c r="AO110" s="18">
        <v>140.00000000000003</v>
      </c>
      <c r="AP110" s="18">
        <v>1</v>
      </c>
      <c r="AQ110" s="18">
        <v>1.4E-2</v>
      </c>
      <c r="AR110" s="21">
        <v>1.0049999999999998E-2</v>
      </c>
      <c r="AS110" s="18">
        <v>101</v>
      </c>
      <c r="AU110" s="18">
        <v>3</v>
      </c>
      <c r="AV110" s="18" t="s">
        <v>665</v>
      </c>
      <c r="AW110" s="18" t="s">
        <v>750</v>
      </c>
      <c r="AX110" s="18">
        <v>40</v>
      </c>
      <c r="AY110" s="18">
        <v>1.5</v>
      </c>
      <c r="AZ110" s="18">
        <v>1.4999999999999999E-2</v>
      </c>
      <c r="BA110" s="21">
        <v>2.4374999999999997E-2</v>
      </c>
      <c r="BB110" s="18">
        <v>244</v>
      </c>
      <c r="BD110" s="18">
        <v>3</v>
      </c>
      <c r="BE110" s="18" t="s">
        <v>665</v>
      </c>
      <c r="BF110" s="18" t="s">
        <v>750</v>
      </c>
      <c r="BG110" s="18">
        <v>40</v>
      </c>
      <c r="BH110" s="18">
        <v>3.5</v>
      </c>
      <c r="BI110" s="18">
        <v>1.4999999999999999E-2</v>
      </c>
      <c r="BJ110" s="21">
        <v>2.1071428571428571E-2</v>
      </c>
      <c r="BK110" s="18">
        <v>211</v>
      </c>
      <c r="BM110" s="18">
        <v>3</v>
      </c>
      <c r="BN110" s="18" t="s">
        <v>665</v>
      </c>
      <c r="BO110" s="18" t="s">
        <v>750</v>
      </c>
      <c r="BP110" s="18">
        <v>40</v>
      </c>
      <c r="BQ110" s="18">
        <v>12</v>
      </c>
      <c r="BR110" s="18">
        <v>1.4999999999999999E-2</v>
      </c>
      <c r="BS110" s="21">
        <v>9.6093749999999999E-3</v>
      </c>
      <c r="BT110" s="18">
        <v>96</v>
      </c>
      <c r="BV110" s="18">
        <v>3</v>
      </c>
      <c r="BW110" s="18" t="s">
        <v>665</v>
      </c>
      <c r="BX110" s="18" t="s">
        <v>750</v>
      </c>
      <c r="BY110" s="18">
        <v>40</v>
      </c>
      <c r="BZ110" s="18">
        <v>4.5</v>
      </c>
      <c r="CA110" s="18">
        <v>1.6E-2</v>
      </c>
      <c r="CB110" s="21">
        <v>1.0666666666666666E-2</v>
      </c>
      <c r="CC110" s="18">
        <v>107</v>
      </c>
      <c r="CE110" s="18">
        <v>3</v>
      </c>
      <c r="CF110" s="18" t="s">
        <v>665</v>
      </c>
      <c r="CG110" s="18" t="s">
        <v>750</v>
      </c>
      <c r="CH110" s="18">
        <v>40</v>
      </c>
      <c r="CI110" s="18">
        <v>9.5</v>
      </c>
      <c r="CJ110" s="18">
        <v>1.6E-2</v>
      </c>
      <c r="CK110" s="21">
        <v>1.0245614035087719E-2</v>
      </c>
      <c r="CL110" s="18">
        <v>102</v>
      </c>
      <c r="CN110" s="18">
        <v>3</v>
      </c>
      <c r="CO110" s="18" t="s">
        <v>665</v>
      </c>
      <c r="CP110" s="18" t="s">
        <v>750</v>
      </c>
      <c r="CQ110" s="18">
        <v>40</v>
      </c>
      <c r="CR110" s="18">
        <v>8</v>
      </c>
      <c r="CS110" s="18">
        <v>1.6E-2</v>
      </c>
      <c r="CT110" s="21">
        <v>2.4625000000000001E-2</v>
      </c>
      <c r="CU110" s="18">
        <v>246</v>
      </c>
      <c r="CW110" s="18">
        <v>4</v>
      </c>
      <c r="CX110" s="18" t="s">
        <v>653</v>
      </c>
      <c r="CY110" s="18" t="s">
        <v>750</v>
      </c>
      <c r="CZ110" s="18">
        <v>6.375</v>
      </c>
      <c r="DA110" s="18">
        <v>4.5</v>
      </c>
      <c r="DB110" s="18">
        <v>2.9000000000000001E-2</v>
      </c>
      <c r="DC110" s="21">
        <v>5.0544662309368195E-2</v>
      </c>
      <c r="DD110" s="18">
        <v>505</v>
      </c>
      <c r="DF110" s="18" t="s">
        <v>133</v>
      </c>
      <c r="DG110" s="18" t="s">
        <v>135</v>
      </c>
      <c r="DH110" s="18" t="s">
        <v>0</v>
      </c>
      <c r="DI110" s="18" t="s">
        <v>1</v>
      </c>
      <c r="DJ110" s="18" t="s">
        <v>36</v>
      </c>
      <c r="DK110" s="18" t="s">
        <v>2</v>
      </c>
      <c r="DL110" s="18" t="s">
        <v>3</v>
      </c>
      <c r="DM110" s="18" t="s">
        <v>4</v>
      </c>
      <c r="DN110" s="20">
        <v>9958</v>
      </c>
      <c r="DO110" s="18">
        <v>6</v>
      </c>
      <c r="DP110" s="18" t="s">
        <v>700</v>
      </c>
      <c r="DQ110" s="18" t="s">
        <v>750</v>
      </c>
      <c r="DR110" s="18">
        <v>570</v>
      </c>
      <c r="DS110" s="18">
        <v>1</v>
      </c>
      <c r="DT110" s="18">
        <v>0.112</v>
      </c>
      <c r="DU110" s="21">
        <v>0.112</v>
      </c>
      <c r="DV110" s="18">
        <v>1120</v>
      </c>
    </row>
    <row r="111" spans="2:127" x14ac:dyDescent="0.3">
      <c r="B111" s="18">
        <v>3</v>
      </c>
      <c r="C111" s="18" t="s">
        <v>678</v>
      </c>
      <c r="D111" s="18" t="s">
        <v>750</v>
      </c>
      <c r="E111" s="18">
        <v>140.00000000000003</v>
      </c>
      <c r="F111" s="18">
        <v>2</v>
      </c>
      <c r="G111" s="18">
        <v>1.2E-2</v>
      </c>
      <c r="H111" s="21">
        <v>4.928571428571428E-3</v>
      </c>
      <c r="I111" s="18">
        <v>49</v>
      </c>
      <c r="J111" s="20"/>
      <c r="K111" s="18">
        <v>3</v>
      </c>
      <c r="L111" s="18" t="s">
        <v>678</v>
      </c>
      <c r="M111" s="18" t="s">
        <v>750</v>
      </c>
      <c r="N111" s="18">
        <v>140.00000000000003</v>
      </c>
      <c r="O111" s="18">
        <v>1</v>
      </c>
      <c r="P111" s="18">
        <v>1.2999999999999999E-2</v>
      </c>
      <c r="Q111" s="21">
        <v>4.6428571428571421E-3</v>
      </c>
      <c r="R111" s="18">
        <v>46</v>
      </c>
      <c r="T111" s="18">
        <v>3</v>
      </c>
      <c r="U111" s="18" t="s">
        <v>678</v>
      </c>
      <c r="V111" s="18" t="s">
        <v>750</v>
      </c>
      <c r="W111" s="18">
        <v>140.00000000000003</v>
      </c>
      <c r="X111" s="18">
        <v>1</v>
      </c>
      <c r="Y111" s="18">
        <v>1.2999999999999999E-2</v>
      </c>
      <c r="Z111" s="21">
        <v>4.6428571428571421E-3</v>
      </c>
      <c r="AA111" s="18">
        <v>46</v>
      </c>
      <c r="AC111" s="18">
        <v>3</v>
      </c>
      <c r="AD111" s="18" t="s">
        <v>674</v>
      </c>
      <c r="AE111" s="18" t="s">
        <v>750</v>
      </c>
      <c r="AF111" s="18">
        <v>140.00000000000003</v>
      </c>
      <c r="AG111" s="18">
        <v>1</v>
      </c>
      <c r="AH111" s="18">
        <v>1.7999999999999999E-2</v>
      </c>
      <c r="AI111" s="21">
        <v>8.5714285714285701E-3</v>
      </c>
      <c r="AJ111" s="18">
        <v>86</v>
      </c>
      <c r="AL111" s="18">
        <v>3</v>
      </c>
      <c r="AM111" s="18" t="s">
        <v>670</v>
      </c>
      <c r="AN111" s="18" t="s">
        <v>750</v>
      </c>
      <c r="AO111" s="18">
        <v>140.00000000000003</v>
      </c>
      <c r="AP111" s="18">
        <v>1</v>
      </c>
      <c r="AQ111" s="18">
        <v>1.4E-2</v>
      </c>
      <c r="AR111" s="21">
        <v>1.0049999999999998E-2</v>
      </c>
      <c r="AS111" s="18">
        <v>101</v>
      </c>
      <c r="AU111" s="18">
        <v>3</v>
      </c>
      <c r="AV111" s="18" t="s">
        <v>666</v>
      </c>
      <c r="AW111" s="18" t="s">
        <v>750</v>
      </c>
      <c r="AX111" s="18">
        <v>140.00000000000003</v>
      </c>
      <c r="AY111" s="18">
        <v>1</v>
      </c>
      <c r="AZ111" s="18">
        <v>8.0000000000000002E-3</v>
      </c>
      <c r="BA111" s="21">
        <v>5.5714285714285701E-3</v>
      </c>
      <c r="BB111" s="18">
        <v>56</v>
      </c>
      <c r="BD111" s="18">
        <v>3</v>
      </c>
      <c r="BE111" s="18" t="s">
        <v>666</v>
      </c>
      <c r="BF111" s="18" t="s">
        <v>750</v>
      </c>
      <c r="BG111" s="18">
        <v>140.00000000000003</v>
      </c>
      <c r="BH111" s="18">
        <v>1.5</v>
      </c>
      <c r="BI111" s="18">
        <v>7.0000000000000001E-3</v>
      </c>
      <c r="BJ111" s="21">
        <v>6.5555555555555541E-3</v>
      </c>
      <c r="BK111" s="18">
        <v>66</v>
      </c>
      <c r="BM111" s="18">
        <v>3</v>
      </c>
      <c r="BN111" s="18" t="s">
        <v>666</v>
      </c>
      <c r="BO111" s="18" t="s">
        <v>750</v>
      </c>
      <c r="BP111" s="18">
        <v>140.00000000000003</v>
      </c>
      <c r="BQ111" s="18">
        <v>4</v>
      </c>
      <c r="BR111" s="18">
        <v>8.0000000000000002E-3</v>
      </c>
      <c r="BS111" s="21">
        <v>4.3928571428571419E-3</v>
      </c>
      <c r="BT111" s="18">
        <v>44</v>
      </c>
      <c r="BV111" s="18">
        <v>3</v>
      </c>
      <c r="BW111" s="18" t="s">
        <v>666</v>
      </c>
      <c r="BX111" s="18" t="s">
        <v>750</v>
      </c>
      <c r="BY111" s="18">
        <v>140.00000000000003</v>
      </c>
      <c r="BZ111" s="18">
        <v>1</v>
      </c>
      <c r="CA111" s="18">
        <v>8.9999999999999993E-3</v>
      </c>
      <c r="CB111" s="21">
        <v>7.7142857142857117E-3</v>
      </c>
      <c r="CC111" s="18">
        <v>77</v>
      </c>
      <c r="CE111" s="18">
        <v>3</v>
      </c>
      <c r="CF111" s="18" t="s">
        <v>666</v>
      </c>
      <c r="CG111" s="18" t="s">
        <v>750</v>
      </c>
      <c r="CH111" s="18">
        <v>140.00000000000003</v>
      </c>
      <c r="CI111" s="18">
        <v>2</v>
      </c>
      <c r="CJ111" s="18">
        <v>8.9999999999999993E-3</v>
      </c>
      <c r="CK111" s="21">
        <v>7.8214285714285695E-3</v>
      </c>
      <c r="CL111" s="18">
        <v>78</v>
      </c>
      <c r="CN111" s="18">
        <v>3</v>
      </c>
      <c r="CO111" s="18" t="s">
        <v>666</v>
      </c>
      <c r="CP111" s="18" t="s">
        <v>750</v>
      </c>
      <c r="CQ111" s="18">
        <v>140.00000000000003</v>
      </c>
      <c r="CR111" s="18">
        <v>4</v>
      </c>
      <c r="CS111" s="18">
        <v>8.9999999999999993E-3</v>
      </c>
      <c r="CT111" s="21">
        <v>7.9151785714285695E-3</v>
      </c>
      <c r="CU111" s="18">
        <v>79</v>
      </c>
      <c r="CW111" s="18">
        <v>4</v>
      </c>
      <c r="CX111" s="18" t="s">
        <v>655</v>
      </c>
      <c r="CY111" s="18" t="s">
        <v>750</v>
      </c>
      <c r="CZ111" s="18">
        <v>6.375</v>
      </c>
      <c r="DA111" s="18">
        <v>4.5</v>
      </c>
      <c r="DB111" s="18">
        <v>2.9000000000000001E-2</v>
      </c>
      <c r="DC111" s="21">
        <v>5.0544662309368195E-2</v>
      </c>
      <c r="DD111" s="18">
        <v>505</v>
      </c>
      <c r="DF111" s="18">
        <v>7</v>
      </c>
      <c r="DG111" s="18" t="s">
        <v>6</v>
      </c>
      <c r="DH111" s="18" t="s">
        <v>136</v>
      </c>
      <c r="DI111" s="18">
        <v>9.6</v>
      </c>
      <c r="DJ111" s="18">
        <v>2</v>
      </c>
      <c r="DK111" s="18">
        <v>6.6699999999999995E-2</v>
      </c>
      <c r="DL111" s="21">
        <v>0.10421875</v>
      </c>
      <c r="DM111" s="18">
        <v>1042</v>
      </c>
    </row>
    <row r="112" spans="2:127" x14ac:dyDescent="0.3">
      <c r="B112" s="18">
        <v>3</v>
      </c>
      <c r="C112" s="18" t="s">
        <v>680</v>
      </c>
      <c r="D112" s="18" t="s">
        <v>750</v>
      </c>
      <c r="E112" s="18">
        <v>140.00000000000003</v>
      </c>
      <c r="F112" s="18">
        <v>2</v>
      </c>
      <c r="G112" s="18">
        <v>1.2E-2</v>
      </c>
      <c r="H112" s="21">
        <v>4.928571428571428E-3</v>
      </c>
      <c r="I112" s="18">
        <v>49</v>
      </c>
      <c r="J112" s="20"/>
      <c r="K112" s="18">
        <v>3</v>
      </c>
      <c r="L112" s="18" t="s">
        <v>680</v>
      </c>
      <c r="M112" s="18" t="s">
        <v>750</v>
      </c>
      <c r="N112" s="18">
        <v>140.00000000000003</v>
      </c>
      <c r="O112" s="18">
        <v>1</v>
      </c>
      <c r="P112" s="18">
        <v>1.2999999999999999E-2</v>
      </c>
      <c r="Q112" s="21">
        <v>4.6428571428571421E-3</v>
      </c>
      <c r="R112" s="18">
        <v>46</v>
      </c>
      <c r="T112" s="18">
        <v>3</v>
      </c>
      <c r="U112" s="18" t="s">
        <v>680</v>
      </c>
      <c r="V112" s="18" t="s">
        <v>750</v>
      </c>
      <c r="W112" s="18">
        <v>140.00000000000003</v>
      </c>
      <c r="X112" s="18">
        <v>1</v>
      </c>
      <c r="Y112" s="18">
        <v>1.2999999999999999E-2</v>
      </c>
      <c r="Z112" s="21">
        <v>4.6428571428571421E-3</v>
      </c>
      <c r="AA112" s="18">
        <v>46</v>
      </c>
      <c r="AC112" s="18">
        <v>3</v>
      </c>
      <c r="AD112" s="18" t="s">
        <v>676</v>
      </c>
      <c r="AE112" s="18" t="s">
        <v>750</v>
      </c>
      <c r="AF112" s="18">
        <v>140.00000000000003</v>
      </c>
      <c r="AG112" s="18">
        <v>1</v>
      </c>
      <c r="AH112" s="18">
        <v>1.7999999999999999E-2</v>
      </c>
      <c r="AI112" s="21">
        <v>8.5714285714285701E-3</v>
      </c>
      <c r="AJ112" s="18">
        <v>86</v>
      </c>
      <c r="AL112" s="18">
        <v>3</v>
      </c>
      <c r="AM112" s="18" t="s">
        <v>672</v>
      </c>
      <c r="AN112" s="18" t="s">
        <v>750</v>
      </c>
      <c r="AO112" s="18">
        <v>140.00000000000003</v>
      </c>
      <c r="AP112" s="18">
        <v>1</v>
      </c>
      <c r="AQ112" s="18">
        <v>1.4E-2</v>
      </c>
      <c r="AR112" s="21">
        <v>1.0049999999999998E-2</v>
      </c>
      <c r="AS112" s="18">
        <v>101</v>
      </c>
      <c r="AU112" s="18">
        <v>3</v>
      </c>
      <c r="AV112" s="18" t="s">
        <v>668</v>
      </c>
      <c r="AW112" s="18" t="s">
        <v>750</v>
      </c>
      <c r="AX112" s="18">
        <v>140.00000000000003</v>
      </c>
      <c r="AY112" s="18">
        <v>1</v>
      </c>
      <c r="AZ112" s="18">
        <v>7.0000000000000001E-3</v>
      </c>
      <c r="BA112" s="21">
        <v>4.8749999999999991E-3</v>
      </c>
      <c r="BB112" s="18">
        <v>49</v>
      </c>
      <c r="BD112" s="18">
        <v>3</v>
      </c>
      <c r="BE112" s="18" t="s">
        <v>668</v>
      </c>
      <c r="BF112" s="18" t="s">
        <v>750</v>
      </c>
      <c r="BG112" s="18">
        <v>140.00000000000003</v>
      </c>
      <c r="BH112" s="18">
        <v>1.5</v>
      </c>
      <c r="BI112" s="18">
        <v>7.0000000000000001E-3</v>
      </c>
      <c r="BJ112" s="21">
        <v>6.5555555555555541E-3</v>
      </c>
      <c r="BK112" s="18">
        <v>66</v>
      </c>
      <c r="BM112" s="18">
        <v>3</v>
      </c>
      <c r="BN112" s="18" t="s">
        <v>668</v>
      </c>
      <c r="BO112" s="18" t="s">
        <v>750</v>
      </c>
      <c r="BP112" s="18">
        <v>140.00000000000003</v>
      </c>
      <c r="BQ112" s="18">
        <v>4</v>
      </c>
      <c r="BR112" s="18">
        <v>7.0000000000000001E-3</v>
      </c>
      <c r="BS112" s="21">
        <v>3.8437499999999991E-3</v>
      </c>
      <c r="BT112" s="18">
        <v>38</v>
      </c>
      <c r="BV112" s="18">
        <v>3</v>
      </c>
      <c r="BW112" s="18" t="s">
        <v>668</v>
      </c>
      <c r="BX112" s="18" t="s">
        <v>750</v>
      </c>
      <c r="BY112" s="18">
        <v>140.00000000000003</v>
      </c>
      <c r="BZ112" s="18">
        <v>1</v>
      </c>
      <c r="CA112" s="18">
        <v>8.9999999999999993E-3</v>
      </c>
      <c r="CB112" s="21">
        <v>7.7142857142857117E-3</v>
      </c>
      <c r="CC112" s="18">
        <v>77</v>
      </c>
      <c r="CE112" s="18">
        <v>3</v>
      </c>
      <c r="CF112" s="18" t="s">
        <v>668</v>
      </c>
      <c r="CG112" s="18" t="s">
        <v>750</v>
      </c>
      <c r="CH112" s="18">
        <v>140.00000000000003</v>
      </c>
      <c r="CI112" s="18">
        <v>2</v>
      </c>
      <c r="CJ112" s="18">
        <v>8.9999999999999993E-3</v>
      </c>
      <c r="CK112" s="21">
        <v>7.8214285714285695E-3</v>
      </c>
      <c r="CL112" s="18">
        <v>78</v>
      </c>
      <c r="CN112" s="18">
        <v>3</v>
      </c>
      <c r="CO112" s="18" t="s">
        <v>668</v>
      </c>
      <c r="CP112" s="18" t="s">
        <v>750</v>
      </c>
      <c r="CQ112" s="18">
        <v>140.00000000000003</v>
      </c>
      <c r="CR112" s="18">
        <v>4</v>
      </c>
      <c r="CS112" s="18">
        <v>8.9999999999999993E-3</v>
      </c>
      <c r="CT112" s="21">
        <v>7.9151785714285695E-3</v>
      </c>
      <c r="CU112" s="18">
        <v>79</v>
      </c>
      <c r="CW112" s="18">
        <v>4</v>
      </c>
      <c r="CX112" s="18" t="s">
        <v>657</v>
      </c>
      <c r="CY112" s="18" t="s">
        <v>750</v>
      </c>
      <c r="CZ112" s="18">
        <v>6.375</v>
      </c>
      <c r="DA112" s="18">
        <v>4.5</v>
      </c>
      <c r="DB112" s="18">
        <v>2.9000000000000001E-2</v>
      </c>
      <c r="DC112" s="21">
        <v>5.0544662309368195E-2</v>
      </c>
      <c r="DD112" s="18">
        <v>505</v>
      </c>
      <c r="DF112" s="18">
        <v>7</v>
      </c>
      <c r="DG112" s="18" t="s">
        <v>16</v>
      </c>
      <c r="DH112" s="18" t="s">
        <v>136</v>
      </c>
      <c r="DI112" s="18">
        <v>9.6</v>
      </c>
      <c r="DJ112" s="18">
        <v>2</v>
      </c>
      <c r="DK112" s="18">
        <v>6.6699999999999995E-2</v>
      </c>
      <c r="DL112" s="21">
        <v>0.10421875</v>
      </c>
      <c r="DM112" s="18">
        <v>1042</v>
      </c>
    </row>
    <row r="113" spans="2:127" x14ac:dyDescent="0.3">
      <c r="B113" s="18">
        <v>3</v>
      </c>
      <c r="C113" s="18" t="s">
        <v>682</v>
      </c>
      <c r="D113" s="18" t="s">
        <v>750</v>
      </c>
      <c r="E113" s="18">
        <v>140.00000000000003</v>
      </c>
      <c r="F113" s="18">
        <v>2</v>
      </c>
      <c r="G113" s="18">
        <v>1.2E-2</v>
      </c>
      <c r="H113" s="21">
        <v>4.928571428571428E-3</v>
      </c>
      <c r="I113" s="18">
        <v>49</v>
      </c>
      <c r="J113" s="20"/>
      <c r="K113" s="18">
        <v>3</v>
      </c>
      <c r="L113" s="18" t="s">
        <v>682</v>
      </c>
      <c r="M113" s="18" t="s">
        <v>750</v>
      </c>
      <c r="N113" s="18">
        <v>140.00000000000003</v>
      </c>
      <c r="O113" s="18">
        <v>1</v>
      </c>
      <c r="P113" s="18">
        <v>1.2999999999999999E-2</v>
      </c>
      <c r="Q113" s="21">
        <v>4.6428571428571421E-3</v>
      </c>
      <c r="R113" s="18">
        <v>46</v>
      </c>
      <c r="T113" s="18">
        <v>3</v>
      </c>
      <c r="U113" s="18" t="s">
        <v>682</v>
      </c>
      <c r="V113" s="18" t="s">
        <v>750</v>
      </c>
      <c r="W113" s="18">
        <v>140.00000000000003</v>
      </c>
      <c r="X113" s="18">
        <v>1</v>
      </c>
      <c r="Y113" s="18">
        <v>1.2999999999999999E-2</v>
      </c>
      <c r="Z113" s="21">
        <v>4.6428571428571421E-3</v>
      </c>
      <c r="AA113" s="18">
        <v>46</v>
      </c>
      <c r="AC113" s="18">
        <v>3</v>
      </c>
      <c r="AD113" s="18" t="s">
        <v>678</v>
      </c>
      <c r="AE113" s="18" t="s">
        <v>750</v>
      </c>
      <c r="AF113" s="18">
        <v>140.00000000000003</v>
      </c>
      <c r="AG113" s="18">
        <v>1</v>
      </c>
      <c r="AH113" s="18">
        <v>1.7999999999999999E-2</v>
      </c>
      <c r="AI113" s="21">
        <v>8.5714285714285701E-3</v>
      </c>
      <c r="AJ113" s="18">
        <v>86</v>
      </c>
      <c r="AL113" s="18">
        <v>3</v>
      </c>
      <c r="AM113" s="18" t="s">
        <v>674</v>
      </c>
      <c r="AN113" s="18" t="s">
        <v>750</v>
      </c>
      <c r="AO113" s="18">
        <v>140.00000000000003</v>
      </c>
      <c r="AP113" s="18">
        <v>1</v>
      </c>
      <c r="AQ113" s="18">
        <v>1.4E-2</v>
      </c>
      <c r="AR113" s="21">
        <v>1.0049999999999998E-2</v>
      </c>
      <c r="AS113" s="18">
        <v>101</v>
      </c>
      <c r="AU113" s="18">
        <v>3</v>
      </c>
      <c r="AV113" s="18" t="s">
        <v>670</v>
      </c>
      <c r="AW113" s="18" t="s">
        <v>750</v>
      </c>
      <c r="AX113" s="18">
        <v>140.00000000000003</v>
      </c>
      <c r="AY113" s="18">
        <v>1</v>
      </c>
      <c r="AZ113" s="18">
        <v>7.0000000000000001E-3</v>
      </c>
      <c r="BA113" s="21">
        <v>4.8749999999999991E-3</v>
      </c>
      <c r="BB113" s="18">
        <v>49</v>
      </c>
      <c r="BD113" s="18">
        <v>3</v>
      </c>
      <c r="BE113" s="18" t="s">
        <v>670</v>
      </c>
      <c r="BF113" s="18" t="s">
        <v>750</v>
      </c>
      <c r="BG113" s="18">
        <v>140.00000000000003</v>
      </c>
      <c r="BH113" s="18">
        <v>1.5</v>
      </c>
      <c r="BI113" s="18">
        <v>7.0000000000000001E-3</v>
      </c>
      <c r="BJ113" s="21">
        <v>6.5555555555555541E-3</v>
      </c>
      <c r="BK113" s="18">
        <v>66</v>
      </c>
      <c r="BM113" s="18">
        <v>3</v>
      </c>
      <c r="BN113" s="18" t="s">
        <v>670</v>
      </c>
      <c r="BO113" s="18" t="s">
        <v>750</v>
      </c>
      <c r="BP113" s="18">
        <v>140.00000000000003</v>
      </c>
      <c r="BQ113" s="18">
        <v>4</v>
      </c>
      <c r="BR113" s="18">
        <v>7.0000000000000001E-3</v>
      </c>
      <c r="BS113" s="21">
        <v>3.8437499999999991E-3</v>
      </c>
      <c r="BT113" s="18">
        <v>38</v>
      </c>
      <c r="BV113" s="18">
        <v>3</v>
      </c>
      <c r="BW113" s="18" t="s">
        <v>670</v>
      </c>
      <c r="BX113" s="18" t="s">
        <v>750</v>
      </c>
      <c r="BY113" s="18">
        <v>140.00000000000003</v>
      </c>
      <c r="BZ113" s="18">
        <v>1</v>
      </c>
      <c r="CA113" s="18">
        <v>8.9999999999999993E-3</v>
      </c>
      <c r="CB113" s="21">
        <v>7.7142857142857117E-3</v>
      </c>
      <c r="CC113" s="18">
        <v>77</v>
      </c>
      <c r="CE113" s="18">
        <v>3</v>
      </c>
      <c r="CF113" s="18" t="s">
        <v>670</v>
      </c>
      <c r="CG113" s="18" t="s">
        <v>750</v>
      </c>
      <c r="CH113" s="18">
        <v>140.00000000000003</v>
      </c>
      <c r="CI113" s="18">
        <v>2</v>
      </c>
      <c r="CJ113" s="18">
        <v>8.9999999999999993E-3</v>
      </c>
      <c r="CK113" s="21">
        <v>7.8214285714285695E-3</v>
      </c>
      <c r="CL113" s="18">
        <v>78</v>
      </c>
      <c r="CN113" s="18">
        <v>3</v>
      </c>
      <c r="CO113" s="18" t="s">
        <v>670</v>
      </c>
      <c r="CP113" s="18" t="s">
        <v>750</v>
      </c>
      <c r="CQ113" s="18">
        <v>140.00000000000003</v>
      </c>
      <c r="CR113" s="18">
        <v>4</v>
      </c>
      <c r="CS113" s="18">
        <v>8.9999999999999993E-3</v>
      </c>
      <c r="CT113" s="21">
        <v>7.9151785714285695E-3</v>
      </c>
      <c r="CU113" s="18">
        <v>79</v>
      </c>
      <c r="CW113" s="18">
        <v>4</v>
      </c>
      <c r="CX113" s="18" t="s">
        <v>659</v>
      </c>
      <c r="CY113" s="18" t="s">
        <v>750</v>
      </c>
      <c r="CZ113" s="18">
        <v>6.375</v>
      </c>
      <c r="DA113" s="18">
        <v>4.5</v>
      </c>
      <c r="DB113" s="18">
        <v>2.9000000000000001E-2</v>
      </c>
      <c r="DC113" s="21">
        <v>5.0544662309368195E-2</v>
      </c>
      <c r="DD113" s="18">
        <v>505</v>
      </c>
      <c r="DF113" s="18">
        <v>7</v>
      </c>
      <c r="DG113" s="18" t="s">
        <v>26</v>
      </c>
      <c r="DH113" s="18" t="s">
        <v>136</v>
      </c>
      <c r="DI113" s="18">
        <v>9.6</v>
      </c>
      <c r="DJ113" s="18">
        <v>2</v>
      </c>
      <c r="DK113" s="18">
        <v>6.6699999999999995E-2</v>
      </c>
      <c r="DL113" s="21">
        <v>0.10421875</v>
      </c>
      <c r="DM113" s="18">
        <v>1042</v>
      </c>
      <c r="DO113" s="18" t="s">
        <v>133</v>
      </c>
      <c r="DP113" s="18" t="s">
        <v>135</v>
      </c>
      <c r="DQ113" s="18" t="s">
        <v>0</v>
      </c>
      <c r="DR113" s="18" t="s">
        <v>1</v>
      </c>
      <c r="DS113" s="18" t="s">
        <v>36</v>
      </c>
      <c r="DT113" s="18" t="s">
        <v>2</v>
      </c>
      <c r="DU113" s="18" t="s">
        <v>3</v>
      </c>
      <c r="DV113" s="18" t="s">
        <v>4</v>
      </c>
      <c r="DW113" s="20">
        <v>10000</v>
      </c>
    </row>
    <row r="114" spans="2:127" x14ac:dyDescent="0.3">
      <c r="AC114" s="18">
        <v>3</v>
      </c>
      <c r="AD114" s="18" t="s">
        <v>680</v>
      </c>
      <c r="AE114" s="18" t="s">
        <v>750</v>
      </c>
      <c r="AF114" s="18">
        <v>140.00000000000003</v>
      </c>
      <c r="AG114" s="18">
        <v>1</v>
      </c>
      <c r="AH114" s="18">
        <v>1.7999999999999999E-2</v>
      </c>
      <c r="AI114" s="21">
        <v>8.5714285714285701E-3</v>
      </c>
      <c r="AJ114" s="18">
        <v>86</v>
      </c>
      <c r="AL114" s="18">
        <v>3</v>
      </c>
      <c r="AM114" s="18" t="s">
        <v>676</v>
      </c>
      <c r="AN114" s="18" t="s">
        <v>750</v>
      </c>
      <c r="AO114" s="18">
        <v>140.00000000000003</v>
      </c>
      <c r="AP114" s="18">
        <v>1</v>
      </c>
      <c r="AQ114" s="18">
        <v>1.4E-2</v>
      </c>
      <c r="AR114" s="21">
        <v>1.0049999999999998E-2</v>
      </c>
      <c r="AS114" s="18">
        <v>101</v>
      </c>
      <c r="AU114" s="18">
        <v>3</v>
      </c>
      <c r="AV114" s="18" t="s">
        <v>672</v>
      </c>
      <c r="AW114" s="18" t="s">
        <v>750</v>
      </c>
      <c r="AX114" s="18">
        <v>140.00000000000003</v>
      </c>
      <c r="AY114" s="18">
        <v>1</v>
      </c>
      <c r="AZ114" s="18">
        <v>7.0000000000000001E-3</v>
      </c>
      <c r="BA114" s="21">
        <v>4.8749999999999991E-3</v>
      </c>
      <c r="BB114" s="18">
        <v>49</v>
      </c>
      <c r="BD114" s="18">
        <v>3</v>
      </c>
      <c r="BE114" s="18" t="s">
        <v>672</v>
      </c>
      <c r="BF114" s="18" t="s">
        <v>750</v>
      </c>
      <c r="BG114" s="18">
        <v>140.00000000000003</v>
      </c>
      <c r="BH114" s="18">
        <v>1.5</v>
      </c>
      <c r="BI114" s="18">
        <v>7.0000000000000001E-3</v>
      </c>
      <c r="BJ114" s="21">
        <v>6.5555555555555541E-3</v>
      </c>
      <c r="BK114" s="18">
        <v>66</v>
      </c>
      <c r="BM114" s="18">
        <v>3</v>
      </c>
      <c r="BN114" s="18" t="s">
        <v>672</v>
      </c>
      <c r="BO114" s="18" t="s">
        <v>750</v>
      </c>
      <c r="BP114" s="18">
        <v>140.00000000000003</v>
      </c>
      <c r="BQ114" s="18">
        <v>4</v>
      </c>
      <c r="BR114" s="18">
        <v>7.0000000000000001E-3</v>
      </c>
      <c r="BS114" s="21">
        <v>3.8437499999999991E-3</v>
      </c>
      <c r="BT114" s="18">
        <v>38</v>
      </c>
      <c r="BV114" s="18">
        <v>3</v>
      </c>
      <c r="BW114" s="18" t="s">
        <v>672</v>
      </c>
      <c r="BX114" s="18" t="s">
        <v>750</v>
      </c>
      <c r="BY114" s="18">
        <v>140.00000000000003</v>
      </c>
      <c r="BZ114" s="18">
        <v>1</v>
      </c>
      <c r="CA114" s="18">
        <v>8.9999999999999993E-3</v>
      </c>
      <c r="CB114" s="21">
        <v>7.7142857142857117E-3</v>
      </c>
      <c r="CC114" s="18">
        <v>77</v>
      </c>
      <c r="CE114" s="18">
        <v>3</v>
      </c>
      <c r="CF114" s="18" t="s">
        <v>672</v>
      </c>
      <c r="CG114" s="18" t="s">
        <v>750</v>
      </c>
      <c r="CH114" s="18">
        <v>140.00000000000003</v>
      </c>
      <c r="CI114" s="18">
        <v>2</v>
      </c>
      <c r="CJ114" s="18">
        <v>8.9999999999999993E-3</v>
      </c>
      <c r="CK114" s="21">
        <v>7.8214285714285695E-3</v>
      </c>
      <c r="CL114" s="18">
        <v>78</v>
      </c>
      <c r="CN114" s="18">
        <v>3</v>
      </c>
      <c r="CO114" s="18" t="s">
        <v>672</v>
      </c>
      <c r="CP114" s="18" t="s">
        <v>750</v>
      </c>
      <c r="CQ114" s="18">
        <v>140.00000000000003</v>
      </c>
      <c r="CR114" s="18">
        <v>4</v>
      </c>
      <c r="CS114" s="18">
        <v>8.9999999999999993E-3</v>
      </c>
      <c r="CT114" s="21">
        <v>7.9151785714285695E-3</v>
      </c>
      <c r="CU114" s="18">
        <v>79</v>
      </c>
      <c r="CW114" s="18">
        <v>4</v>
      </c>
      <c r="CX114" s="18" t="s">
        <v>661</v>
      </c>
      <c r="CY114" s="18" t="s">
        <v>750</v>
      </c>
      <c r="CZ114" s="18">
        <v>6.375</v>
      </c>
      <c r="DA114" s="18">
        <v>4.5</v>
      </c>
      <c r="DB114" s="18">
        <v>2.9000000000000001E-2</v>
      </c>
      <c r="DC114" s="21">
        <v>5.0544662309368195E-2</v>
      </c>
      <c r="DD114" s="18">
        <v>505</v>
      </c>
      <c r="DF114" s="18">
        <v>7</v>
      </c>
      <c r="DG114" s="18" t="s">
        <v>7</v>
      </c>
      <c r="DH114" s="18" t="s">
        <v>136</v>
      </c>
      <c r="DI114" s="18">
        <v>17.5</v>
      </c>
      <c r="DJ114" s="18">
        <v>1.5</v>
      </c>
      <c r="DK114" s="18">
        <v>6.4699999999999994E-2</v>
      </c>
      <c r="DL114" s="21">
        <v>7.394285714285713E-2</v>
      </c>
      <c r="DM114" s="18">
        <v>739</v>
      </c>
      <c r="DO114" s="18">
        <v>7</v>
      </c>
      <c r="DP114" s="18" t="s">
        <v>684</v>
      </c>
      <c r="DQ114" s="18" t="s">
        <v>750</v>
      </c>
      <c r="DR114" s="18">
        <v>570</v>
      </c>
      <c r="DS114" s="18">
        <v>1</v>
      </c>
      <c r="DT114" s="18">
        <v>5.5E-2</v>
      </c>
      <c r="DU114" s="21">
        <v>5.5E-2</v>
      </c>
      <c r="DV114" s="18">
        <v>550</v>
      </c>
    </row>
    <row r="115" spans="2:127" x14ac:dyDescent="0.3">
      <c r="AC115" s="18">
        <v>3</v>
      </c>
      <c r="AD115" s="18" t="s">
        <v>682</v>
      </c>
      <c r="AE115" s="18" t="s">
        <v>750</v>
      </c>
      <c r="AF115" s="18">
        <v>140.00000000000003</v>
      </c>
      <c r="AG115" s="18">
        <v>1</v>
      </c>
      <c r="AH115" s="18">
        <v>1.7999999999999999E-2</v>
      </c>
      <c r="AI115" s="21">
        <v>8.5714285714285701E-3</v>
      </c>
      <c r="AJ115" s="18">
        <v>86</v>
      </c>
      <c r="AL115" s="18">
        <v>3</v>
      </c>
      <c r="AM115" s="18" t="s">
        <v>678</v>
      </c>
      <c r="AN115" s="18" t="s">
        <v>750</v>
      </c>
      <c r="AO115" s="18">
        <v>140.00000000000003</v>
      </c>
      <c r="AP115" s="18">
        <v>1</v>
      </c>
      <c r="AQ115" s="18">
        <v>1.4E-2</v>
      </c>
      <c r="AR115" s="21">
        <v>1.0049999999999998E-2</v>
      </c>
      <c r="AS115" s="18">
        <v>101</v>
      </c>
      <c r="AU115" s="18">
        <v>3</v>
      </c>
      <c r="AV115" s="18" t="s">
        <v>674</v>
      </c>
      <c r="AW115" s="18" t="s">
        <v>750</v>
      </c>
      <c r="AX115" s="18">
        <v>140.00000000000003</v>
      </c>
      <c r="AY115" s="18">
        <v>1</v>
      </c>
      <c r="AZ115" s="18">
        <v>7.0000000000000001E-3</v>
      </c>
      <c r="BA115" s="21">
        <v>4.8749999999999991E-3</v>
      </c>
      <c r="BB115" s="18">
        <v>49</v>
      </c>
      <c r="BD115" s="18">
        <v>3</v>
      </c>
      <c r="BE115" s="18" t="s">
        <v>674</v>
      </c>
      <c r="BF115" s="18" t="s">
        <v>750</v>
      </c>
      <c r="BG115" s="18">
        <v>140.00000000000003</v>
      </c>
      <c r="BH115" s="18">
        <v>1.5</v>
      </c>
      <c r="BI115" s="18">
        <v>7.0000000000000001E-3</v>
      </c>
      <c r="BJ115" s="21">
        <v>6.5555555555555541E-3</v>
      </c>
      <c r="BK115" s="18">
        <v>66</v>
      </c>
      <c r="BM115" s="18">
        <v>3</v>
      </c>
      <c r="BN115" s="18" t="s">
        <v>674</v>
      </c>
      <c r="BO115" s="18" t="s">
        <v>750</v>
      </c>
      <c r="BP115" s="18">
        <v>140.00000000000003</v>
      </c>
      <c r="BQ115" s="18">
        <v>4</v>
      </c>
      <c r="BR115" s="18">
        <v>7.0000000000000001E-3</v>
      </c>
      <c r="BS115" s="21">
        <v>3.8437499999999991E-3</v>
      </c>
      <c r="BT115" s="18">
        <v>38</v>
      </c>
      <c r="BV115" s="18">
        <v>3</v>
      </c>
      <c r="BW115" s="18" t="s">
        <v>674</v>
      </c>
      <c r="BX115" s="18" t="s">
        <v>750</v>
      </c>
      <c r="BY115" s="18">
        <v>140.00000000000003</v>
      </c>
      <c r="BZ115" s="18">
        <v>1</v>
      </c>
      <c r="CA115" s="18">
        <v>8.9999999999999993E-3</v>
      </c>
      <c r="CB115" s="21">
        <v>7.7142857142857117E-3</v>
      </c>
      <c r="CC115" s="18">
        <v>77</v>
      </c>
      <c r="CE115" s="18">
        <v>3</v>
      </c>
      <c r="CF115" s="18" t="s">
        <v>674</v>
      </c>
      <c r="CG115" s="18" t="s">
        <v>750</v>
      </c>
      <c r="CH115" s="18">
        <v>140.00000000000003</v>
      </c>
      <c r="CI115" s="18">
        <v>2</v>
      </c>
      <c r="CJ115" s="18">
        <v>8.9999999999999993E-3</v>
      </c>
      <c r="CK115" s="21">
        <v>7.8214285714285695E-3</v>
      </c>
      <c r="CL115" s="18">
        <v>78</v>
      </c>
      <c r="CN115" s="18">
        <v>3</v>
      </c>
      <c r="CO115" s="18" t="s">
        <v>674</v>
      </c>
      <c r="CP115" s="18" t="s">
        <v>750</v>
      </c>
      <c r="CQ115" s="18">
        <v>140.00000000000003</v>
      </c>
      <c r="CR115" s="18">
        <v>4</v>
      </c>
      <c r="CS115" s="18">
        <v>8.9999999999999993E-3</v>
      </c>
      <c r="CT115" s="21">
        <v>7.9151785714285695E-3</v>
      </c>
      <c r="CU115" s="18">
        <v>79</v>
      </c>
      <c r="CW115" s="18">
        <v>4</v>
      </c>
      <c r="CX115" s="18" t="s">
        <v>663</v>
      </c>
      <c r="CY115" s="18" t="s">
        <v>750</v>
      </c>
      <c r="CZ115" s="18">
        <v>6.375</v>
      </c>
      <c r="DA115" s="18">
        <v>4.5</v>
      </c>
      <c r="DB115" s="18">
        <v>2.9000000000000001E-2</v>
      </c>
      <c r="DC115" s="21">
        <v>5.0544662309368195E-2</v>
      </c>
      <c r="DD115" s="18">
        <v>505</v>
      </c>
      <c r="DF115" s="18">
        <v>7</v>
      </c>
      <c r="DG115" s="18" t="s">
        <v>17</v>
      </c>
      <c r="DH115" s="18" t="s">
        <v>136</v>
      </c>
      <c r="DI115" s="18">
        <v>17.5</v>
      </c>
      <c r="DJ115" s="18">
        <v>1.5</v>
      </c>
      <c r="DK115" s="18">
        <v>6.4699999999999994E-2</v>
      </c>
      <c r="DL115" s="21">
        <v>7.394285714285713E-2</v>
      </c>
      <c r="DM115" s="18">
        <v>739</v>
      </c>
      <c r="DO115" s="18">
        <v>7</v>
      </c>
      <c r="DP115" s="18" t="s">
        <v>686</v>
      </c>
      <c r="DQ115" s="18" t="s">
        <v>750</v>
      </c>
      <c r="DR115" s="18">
        <v>570</v>
      </c>
      <c r="DS115" s="18">
        <v>1</v>
      </c>
      <c r="DT115" s="18">
        <v>5.5E-2</v>
      </c>
      <c r="DU115" s="21">
        <v>5.5E-2</v>
      </c>
      <c r="DV115" s="18">
        <v>550</v>
      </c>
    </row>
    <row r="116" spans="2:127" x14ac:dyDescent="0.3">
      <c r="B116" s="18" t="s">
        <v>133</v>
      </c>
      <c r="C116" s="18" t="s">
        <v>135</v>
      </c>
      <c r="D116" s="18" t="s">
        <v>0</v>
      </c>
      <c r="E116" s="18" t="s">
        <v>1</v>
      </c>
      <c r="F116" s="18" t="s">
        <v>36</v>
      </c>
      <c r="G116" s="18" t="s">
        <v>2</v>
      </c>
      <c r="H116" s="18" t="s">
        <v>3</v>
      </c>
      <c r="I116" s="18" t="s">
        <v>4</v>
      </c>
      <c r="J116" s="20">
        <v>10054</v>
      </c>
      <c r="K116" s="18" t="s">
        <v>133</v>
      </c>
      <c r="L116" s="18" t="s">
        <v>135</v>
      </c>
      <c r="M116" s="18" t="s">
        <v>0</v>
      </c>
      <c r="N116" s="18" t="s">
        <v>1</v>
      </c>
      <c r="O116" s="18" t="s">
        <v>36</v>
      </c>
      <c r="P116" s="18" t="s">
        <v>2</v>
      </c>
      <c r="Q116" s="18" t="s">
        <v>3</v>
      </c>
      <c r="R116" s="18" t="s">
        <v>4</v>
      </c>
      <c r="S116" s="20">
        <v>9970</v>
      </c>
      <c r="T116" s="18" t="s">
        <v>133</v>
      </c>
      <c r="U116" s="18" t="s">
        <v>135</v>
      </c>
      <c r="V116" s="18" t="s">
        <v>0</v>
      </c>
      <c r="W116" s="18" t="s">
        <v>1</v>
      </c>
      <c r="X116" s="18" t="s">
        <v>36</v>
      </c>
      <c r="Y116" s="18" t="s">
        <v>2</v>
      </c>
      <c r="Z116" s="18" t="s">
        <v>3</v>
      </c>
      <c r="AA116" s="18" t="s">
        <v>4</v>
      </c>
      <c r="AB116" s="20">
        <v>9980</v>
      </c>
      <c r="AC116" s="18">
        <v>3</v>
      </c>
      <c r="AD116" s="18" t="s">
        <v>772</v>
      </c>
      <c r="AE116" s="18" t="s">
        <v>773</v>
      </c>
      <c r="AF116" s="18">
        <v>35</v>
      </c>
      <c r="AG116" s="18">
        <v>1</v>
      </c>
      <c r="AH116" s="18">
        <v>1.7999999999999999E-2</v>
      </c>
      <c r="AI116" s="21">
        <v>3.4285714285714287E-2</v>
      </c>
      <c r="AJ116" s="18">
        <v>343</v>
      </c>
      <c r="AL116" s="18">
        <v>3</v>
      </c>
      <c r="AM116" s="18" t="s">
        <v>680</v>
      </c>
      <c r="AN116" s="18" t="s">
        <v>750</v>
      </c>
      <c r="AO116" s="18">
        <v>140.00000000000003</v>
      </c>
      <c r="AP116" s="18">
        <v>1</v>
      </c>
      <c r="AQ116" s="18">
        <v>1.4E-2</v>
      </c>
      <c r="AR116" s="21">
        <v>1.0049999999999998E-2</v>
      </c>
      <c r="AS116" s="18">
        <v>101</v>
      </c>
      <c r="AU116" s="18">
        <v>3</v>
      </c>
      <c r="AV116" s="18" t="s">
        <v>676</v>
      </c>
      <c r="AW116" s="18" t="s">
        <v>750</v>
      </c>
      <c r="AX116" s="18">
        <v>140.00000000000003</v>
      </c>
      <c r="AY116" s="18">
        <v>1</v>
      </c>
      <c r="AZ116" s="18">
        <v>7.0000000000000001E-3</v>
      </c>
      <c r="BA116" s="21">
        <v>4.8749999999999991E-3</v>
      </c>
      <c r="BB116" s="18">
        <v>49</v>
      </c>
      <c r="BD116" s="18">
        <v>3</v>
      </c>
      <c r="BE116" s="18" t="s">
        <v>676</v>
      </c>
      <c r="BF116" s="18" t="s">
        <v>750</v>
      </c>
      <c r="BG116" s="18">
        <v>140.00000000000003</v>
      </c>
      <c r="BH116" s="18">
        <v>1.5</v>
      </c>
      <c r="BI116" s="18">
        <v>7.0000000000000001E-3</v>
      </c>
      <c r="BJ116" s="21">
        <v>6.5555555555555541E-3</v>
      </c>
      <c r="BK116" s="18">
        <v>66</v>
      </c>
      <c r="BM116" s="18">
        <v>3</v>
      </c>
      <c r="BN116" s="18" t="s">
        <v>676</v>
      </c>
      <c r="BO116" s="18" t="s">
        <v>750</v>
      </c>
      <c r="BP116" s="18">
        <v>140.00000000000003</v>
      </c>
      <c r="BQ116" s="18">
        <v>4</v>
      </c>
      <c r="BR116" s="18">
        <v>7.0000000000000001E-3</v>
      </c>
      <c r="BS116" s="21">
        <v>3.8437499999999991E-3</v>
      </c>
      <c r="BT116" s="18">
        <v>38</v>
      </c>
      <c r="BV116" s="18">
        <v>3</v>
      </c>
      <c r="BW116" s="18" t="s">
        <v>676</v>
      </c>
      <c r="BX116" s="18" t="s">
        <v>750</v>
      </c>
      <c r="BY116" s="18">
        <v>140.00000000000003</v>
      </c>
      <c r="BZ116" s="18">
        <v>1</v>
      </c>
      <c r="CA116" s="18">
        <v>8.9999999999999993E-3</v>
      </c>
      <c r="CB116" s="21">
        <v>7.7142857142857117E-3</v>
      </c>
      <c r="CC116" s="18">
        <v>77</v>
      </c>
      <c r="CE116" s="18">
        <v>3</v>
      </c>
      <c r="CF116" s="18" t="s">
        <v>676</v>
      </c>
      <c r="CG116" s="18" t="s">
        <v>750</v>
      </c>
      <c r="CH116" s="18">
        <v>140.00000000000003</v>
      </c>
      <c r="CI116" s="18">
        <v>2</v>
      </c>
      <c r="CJ116" s="18">
        <v>8.9999999999999993E-3</v>
      </c>
      <c r="CK116" s="21">
        <v>7.8214285714285695E-3</v>
      </c>
      <c r="CL116" s="18">
        <v>78</v>
      </c>
      <c r="CN116" s="18">
        <v>3</v>
      </c>
      <c r="CO116" s="18" t="s">
        <v>676</v>
      </c>
      <c r="CP116" s="18" t="s">
        <v>750</v>
      </c>
      <c r="CQ116" s="18">
        <v>140.00000000000003</v>
      </c>
      <c r="CR116" s="18">
        <v>4</v>
      </c>
      <c r="CS116" s="18">
        <v>8.9999999999999993E-3</v>
      </c>
      <c r="CT116" s="21">
        <v>7.9151785714285695E-3</v>
      </c>
      <c r="CU116" s="18">
        <v>79</v>
      </c>
      <c r="CW116" s="18">
        <v>4</v>
      </c>
      <c r="CX116" s="18" t="s">
        <v>665</v>
      </c>
      <c r="CY116" s="18" t="s">
        <v>750</v>
      </c>
      <c r="CZ116" s="18">
        <v>6.375</v>
      </c>
      <c r="DA116" s="18">
        <v>4.5</v>
      </c>
      <c r="DB116" s="18">
        <v>2.9000000000000001E-2</v>
      </c>
      <c r="DC116" s="21">
        <v>5.0544662309368195E-2</v>
      </c>
      <c r="DD116" s="18">
        <v>505</v>
      </c>
      <c r="DF116" s="18">
        <v>7</v>
      </c>
      <c r="DG116" s="18" t="s">
        <v>27</v>
      </c>
      <c r="DH116" s="18" t="s">
        <v>136</v>
      </c>
      <c r="DI116" s="18">
        <v>17.5</v>
      </c>
      <c r="DJ116" s="18">
        <v>1.5</v>
      </c>
      <c r="DK116" s="18">
        <v>6.4699999999999994E-2</v>
      </c>
      <c r="DL116" s="21">
        <v>7.394285714285713E-2</v>
      </c>
      <c r="DM116" s="18">
        <v>739</v>
      </c>
      <c r="DO116" s="18">
        <v>7</v>
      </c>
      <c r="DP116" s="18" t="s">
        <v>688</v>
      </c>
      <c r="DQ116" s="18" t="s">
        <v>750</v>
      </c>
      <c r="DR116" s="18">
        <v>570</v>
      </c>
      <c r="DS116" s="18">
        <v>1</v>
      </c>
      <c r="DT116" s="18">
        <v>5.5E-2</v>
      </c>
      <c r="DU116" s="21">
        <v>5.5E-2</v>
      </c>
      <c r="DV116" s="18">
        <v>550</v>
      </c>
    </row>
    <row r="117" spans="2:127" x14ac:dyDescent="0.3">
      <c r="B117" s="18">
        <v>4</v>
      </c>
      <c r="C117" s="18" t="s">
        <v>7</v>
      </c>
      <c r="D117" s="18" t="s">
        <v>136</v>
      </c>
      <c r="E117" s="18">
        <v>21</v>
      </c>
      <c r="F117" s="18">
        <v>5</v>
      </c>
      <c r="G117" s="18">
        <v>0.13869999999999999</v>
      </c>
      <c r="H117" s="21">
        <v>0.15190952380952377</v>
      </c>
      <c r="I117" s="18">
        <v>1519</v>
      </c>
      <c r="K117" s="18">
        <v>4</v>
      </c>
      <c r="L117" s="18" t="s">
        <v>7</v>
      </c>
      <c r="M117" s="18" t="s">
        <v>136</v>
      </c>
      <c r="N117" s="18">
        <v>21</v>
      </c>
      <c r="O117" s="18">
        <v>2.5</v>
      </c>
      <c r="P117" s="18">
        <v>0.13869999999999999</v>
      </c>
      <c r="Q117" s="21">
        <v>0.1320952380952381</v>
      </c>
      <c r="R117" s="18">
        <v>1321</v>
      </c>
      <c r="T117" s="18">
        <v>4</v>
      </c>
      <c r="U117" s="18" t="s">
        <v>7</v>
      </c>
      <c r="V117" s="18" t="s">
        <v>136</v>
      </c>
      <c r="W117" s="18">
        <v>21</v>
      </c>
      <c r="X117" s="18">
        <v>2.5</v>
      </c>
      <c r="Y117" s="18">
        <v>0.13869999999999999</v>
      </c>
      <c r="Z117" s="21">
        <v>0.1320952380952381</v>
      </c>
      <c r="AA117" s="18">
        <v>1321</v>
      </c>
      <c r="AC117" s="18">
        <v>3</v>
      </c>
      <c r="AD117" s="18" t="s">
        <v>774</v>
      </c>
      <c r="AE117" s="18" t="s">
        <v>773</v>
      </c>
      <c r="AF117" s="18">
        <v>60</v>
      </c>
      <c r="AG117" s="18">
        <v>1</v>
      </c>
      <c r="AH117" s="18">
        <v>1.9E-2</v>
      </c>
      <c r="AI117" s="21">
        <v>2.1111111111111115E-2</v>
      </c>
      <c r="AJ117" s="18">
        <v>211</v>
      </c>
      <c r="AL117" s="18">
        <v>3</v>
      </c>
      <c r="AM117" s="18" t="s">
        <v>682</v>
      </c>
      <c r="AN117" s="18" t="s">
        <v>750</v>
      </c>
      <c r="AO117" s="18">
        <v>140.00000000000003</v>
      </c>
      <c r="AP117" s="18">
        <v>1</v>
      </c>
      <c r="AQ117" s="18">
        <v>1.4E-2</v>
      </c>
      <c r="AR117" s="21">
        <v>1.0049999999999998E-2</v>
      </c>
      <c r="AS117" s="18">
        <v>101</v>
      </c>
      <c r="AU117" s="18">
        <v>3</v>
      </c>
      <c r="AV117" s="18" t="s">
        <v>678</v>
      </c>
      <c r="AW117" s="18" t="s">
        <v>750</v>
      </c>
      <c r="AX117" s="18">
        <v>140.00000000000003</v>
      </c>
      <c r="AY117" s="18">
        <v>1</v>
      </c>
      <c r="AZ117" s="18">
        <v>7.0000000000000001E-3</v>
      </c>
      <c r="BA117" s="21">
        <v>4.8749999999999991E-3</v>
      </c>
      <c r="BB117" s="18">
        <v>49</v>
      </c>
      <c r="BD117" s="18">
        <v>3</v>
      </c>
      <c r="BE117" s="18" t="s">
        <v>678</v>
      </c>
      <c r="BF117" s="18" t="s">
        <v>750</v>
      </c>
      <c r="BG117" s="18">
        <v>140.00000000000003</v>
      </c>
      <c r="BH117" s="18">
        <v>1.5</v>
      </c>
      <c r="BI117" s="18">
        <v>7.0000000000000001E-3</v>
      </c>
      <c r="BJ117" s="21">
        <v>6.5555555555555541E-3</v>
      </c>
      <c r="BK117" s="18">
        <v>66</v>
      </c>
      <c r="BM117" s="18">
        <v>3</v>
      </c>
      <c r="BN117" s="18" t="s">
        <v>678</v>
      </c>
      <c r="BO117" s="18" t="s">
        <v>750</v>
      </c>
      <c r="BP117" s="18">
        <v>140.00000000000003</v>
      </c>
      <c r="BQ117" s="18">
        <v>4</v>
      </c>
      <c r="BR117" s="18">
        <v>7.0000000000000001E-3</v>
      </c>
      <c r="BS117" s="21">
        <v>3.8437499999999991E-3</v>
      </c>
      <c r="BT117" s="18">
        <v>38</v>
      </c>
      <c r="BV117" s="18">
        <v>3</v>
      </c>
      <c r="BW117" s="18" t="s">
        <v>678</v>
      </c>
      <c r="BX117" s="18" t="s">
        <v>750</v>
      </c>
      <c r="BY117" s="18">
        <v>140.00000000000003</v>
      </c>
      <c r="BZ117" s="18">
        <v>1</v>
      </c>
      <c r="CA117" s="18">
        <v>8.9999999999999993E-3</v>
      </c>
      <c r="CB117" s="21">
        <v>7.7142857142857117E-3</v>
      </c>
      <c r="CC117" s="18">
        <v>77</v>
      </c>
      <c r="CE117" s="18">
        <v>3</v>
      </c>
      <c r="CF117" s="18" t="s">
        <v>678</v>
      </c>
      <c r="CG117" s="18" t="s">
        <v>750</v>
      </c>
      <c r="CH117" s="18">
        <v>140.00000000000003</v>
      </c>
      <c r="CI117" s="18">
        <v>2</v>
      </c>
      <c r="CJ117" s="18">
        <v>8.9999999999999993E-3</v>
      </c>
      <c r="CK117" s="21">
        <v>7.8214285714285695E-3</v>
      </c>
      <c r="CL117" s="18">
        <v>78</v>
      </c>
      <c r="CN117" s="18">
        <v>3</v>
      </c>
      <c r="CO117" s="18" t="s">
        <v>678</v>
      </c>
      <c r="CP117" s="18" t="s">
        <v>750</v>
      </c>
      <c r="CQ117" s="18">
        <v>140.00000000000003</v>
      </c>
      <c r="CR117" s="18">
        <v>4</v>
      </c>
      <c r="CS117" s="18">
        <v>8.9999999999999993E-3</v>
      </c>
      <c r="CT117" s="21">
        <v>7.9151785714285695E-3</v>
      </c>
      <c r="CU117" s="18">
        <v>79</v>
      </c>
      <c r="CW117" s="18">
        <v>4</v>
      </c>
      <c r="CX117" s="18" t="s">
        <v>666</v>
      </c>
      <c r="CY117" s="18" t="s">
        <v>750</v>
      </c>
      <c r="CZ117" s="18">
        <v>108.56250000000001</v>
      </c>
      <c r="DA117" s="18">
        <v>2</v>
      </c>
      <c r="DB117" s="18">
        <v>2.6599999999999999E-2</v>
      </c>
      <c r="DC117" s="21">
        <v>6.1255037420840514E-3</v>
      </c>
      <c r="DD117" s="18">
        <v>61</v>
      </c>
      <c r="DF117" s="18">
        <v>7</v>
      </c>
      <c r="DG117" s="18" t="s">
        <v>8</v>
      </c>
      <c r="DH117" s="18" t="s">
        <v>136</v>
      </c>
      <c r="DI117" s="18">
        <v>37.799999999999997</v>
      </c>
      <c r="DJ117" s="18">
        <v>1</v>
      </c>
      <c r="DK117" s="18">
        <v>7.8700000000000006E-2</v>
      </c>
      <c r="DL117" s="21">
        <v>6.2460317460317473E-2</v>
      </c>
      <c r="DM117" s="18">
        <v>625</v>
      </c>
      <c r="DO117" s="18">
        <v>7</v>
      </c>
      <c r="DP117" s="18" t="s">
        <v>690</v>
      </c>
      <c r="DQ117" s="18" t="s">
        <v>750</v>
      </c>
      <c r="DR117" s="18">
        <v>570</v>
      </c>
      <c r="DS117" s="18">
        <v>1</v>
      </c>
      <c r="DT117" s="18">
        <v>5.5E-2</v>
      </c>
      <c r="DU117" s="21">
        <v>5.5E-2</v>
      </c>
      <c r="DV117" s="18">
        <v>550</v>
      </c>
    </row>
    <row r="118" spans="2:127" x14ac:dyDescent="0.3">
      <c r="B118" s="18">
        <v>4</v>
      </c>
      <c r="C118" s="18" t="s">
        <v>17</v>
      </c>
      <c r="D118" s="18" t="s">
        <v>136</v>
      </c>
      <c r="E118" s="18">
        <v>21</v>
      </c>
      <c r="F118" s="18">
        <v>5</v>
      </c>
      <c r="G118" s="18">
        <v>0.13869999999999999</v>
      </c>
      <c r="H118" s="21">
        <v>0.15190952380952377</v>
      </c>
      <c r="I118" s="18">
        <v>1519</v>
      </c>
      <c r="K118" s="18">
        <v>4</v>
      </c>
      <c r="L118" s="18" t="s">
        <v>17</v>
      </c>
      <c r="M118" s="18" t="s">
        <v>136</v>
      </c>
      <c r="N118" s="18">
        <v>21</v>
      </c>
      <c r="O118" s="18">
        <v>2.5</v>
      </c>
      <c r="P118" s="18">
        <v>0.13869999999999999</v>
      </c>
      <c r="Q118" s="21">
        <v>0.1320952380952381</v>
      </c>
      <c r="R118" s="18">
        <v>1321</v>
      </c>
      <c r="T118" s="18">
        <v>4</v>
      </c>
      <c r="U118" s="18" t="s">
        <v>17</v>
      </c>
      <c r="V118" s="18" t="s">
        <v>136</v>
      </c>
      <c r="W118" s="18">
        <v>21</v>
      </c>
      <c r="X118" s="18">
        <v>2.5</v>
      </c>
      <c r="Y118" s="18">
        <v>0.13869999999999999</v>
      </c>
      <c r="Z118" s="21">
        <v>0.1320952380952381</v>
      </c>
      <c r="AA118" s="18">
        <v>1321</v>
      </c>
      <c r="AL118" s="18">
        <v>3</v>
      </c>
      <c r="AM118" s="18" t="s">
        <v>772</v>
      </c>
      <c r="AN118" s="18" t="s">
        <v>773</v>
      </c>
      <c r="AO118" s="18">
        <v>35</v>
      </c>
      <c r="AP118" s="18">
        <v>1</v>
      </c>
      <c r="AQ118" s="18">
        <v>8.0000000000000002E-3</v>
      </c>
      <c r="AR118" s="21">
        <v>2.2971428571428573E-2</v>
      </c>
      <c r="AS118" s="18">
        <v>230</v>
      </c>
      <c r="AU118" s="18">
        <v>3</v>
      </c>
      <c r="AV118" s="18" t="s">
        <v>680</v>
      </c>
      <c r="AW118" s="18" t="s">
        <v>750</v>
      </c>
      <c r="AX118" s="18">
        <v>140.00000000000003</v>
      </c>
      <c r="AY118" s="18">
        <v>1</v>
      </c>
      <c r="AZ118" s="18">
        <v>7.0000000000000001E-3</v>
      </c>
      <c r="BA118" s="21">
        <v>4.8749999999999991E-3</v>
      </c>
      <c r="BB118" s="18">
        <v>49</v>
      </c>
      <c r="BD118" s="18">
        <v>3</v>
      </c>
      <c r="BE118" s="18" t="s">
        <v>680</v>
      </c>
      <c r="BF118" s="18" t="s">
        <v>750</v>
      </c>
      <c r="BG118" s="18">
        <v>140.00000000000003</v>
      </c>
      <c r="BH118" s="18">
        <v>1.5</v>
      </c>
      <c r="BI118" s="18">
        <v>7.0000000000000001E-3</v>
      </c>
      <c r="BJ118" s="21">
        <v>6.5555555555555541E-3</v>
      </c>
      <c r="BK118" s="18">
        <v>66</v>
      </c>
      <c r="BM118" s="18">
        <v>3</v>
      </c>
      <c r="BN118" s="18" t="s">
        <v>680</v>
      </c>
      <c r="BO118" s="18" t="s">
        <v>750</v>
      </c>
      <c r="BP118" s="18">
        <v>140.00000000000003</v>
      </c>
      <c r="BQ118" s="18">
        <v>4</v>
      </c>
      <c r="BR118" s="18">
        <v>7.0000000000000001E-3</v>
      </c>
      <c r="BS118" s="21">
        <v>3.8437499999999991E-3</v>
      </c>
      <c r="BT118" s="18">
        <v>38</v>
      </c>
      <c r="BV118" s="18">
        <v>3</v>
      </c>
      <c r="BW118" s="18" t="s">
        <v>680</v>
      </c>
      <c r="BX118" s="18" t="s">
        <v>750</v>
      </c>
      <c r="BY118" s="18">
        <v>140.00000000000003</v>
      </c>
      <c r="BZ118" s="18">
        <v>1</v>
      </c>
      <c r="CA118" s="18">
        <v>8.9999999999999993E-3</v>
      </c>
      <c r="CB118" s="21">
        <v>7.7142857142857117E-3</v>
      </c>
      <c r="CC118" s="18">
        <v>77</v>
      </c>
      <c r="CE118" s="18">
        <v>3</v>
      </c>
      <c r="CF118" s="18" t="s">
        <v>680</v>
      </c>
      <c r="CG118" s="18" t="s">
        <v>750</v>
      </c>
      <c r="CH118" s="18">
        <v>140.00000000000003</v>
      </c>
      <c r="CI118" s="18">
        <v>2</v>
      </c>
      <c r="CJ118" s="18">
        <v>8.9999999999999993E-3</v>
      </c>
      <c r="CK118" s="21">
        <v>7.8214285714285695E-3</v>
      </c>
      <c r="CL118" s="18">
        <v>78</v>
      </c>
      <c r="CN118" s="18">
        <v>3</v>
      </c>
      <c r="CO118" s="18" t="s">
        <v>680</v>
      </c>
      <c r="CP118" s="18" t="s">
        <v>750</v>
      </c>
      <c r="CQ118" s="18">
        <v>140.00000000000003</v>
      </c>
      <c r="CR118" s="18">
        <v>4</v>
      </c>
      <c r="CS118" s="18">
        <v>8.9999999999999993E-3</v>
      </c>
      <c r="CT118" s="21">
        <v>7.9151785714285695E-3</v>
      </c>
      <c r="CU118" s="18">
        <v>79</v>
      </c>
      <c r="CW118" s="18">
        <v>4</v>
      </c>
      <c r="CX118" s="18" t="s">
        <v>668</v>
      </c>
      <c r="CY118" s="18" t="s">
        <v>750</v>
      </c>
      <c r="CZ118" s="18">
        <v>108.56250000000001</v>
      </c>
      <c r="DA118" s="18">
        <v>2</v>
      </c>
      <c r="DB118" s="18">
        <v>2.6599999999999999E-2</v>
      </c>
      <c r="DC118" s="21">
        <v>6.1255037420840514E-3</v>
      </c>
      <c r="DD118" s="18">
        <v>61</v>
      </c>
      <c r="DF118" s="18">
        <v>7</v>
      </c>
      <c r="DG118" s="18" t="s">
        <v>19</v>
      </c>
      <c r="DH118" s="18" t="s">
        <v>136</v>
      </c>
      <c r="DI118" s="18">
        <v>37.799999999999997</v>
      </c>
      <c r="DJ118" s="18">
        <v>1</v>
      </c>
      <c r="DK118" s="18">
        <v>7.8700000000000006E-2</v>
      </c>
      <c r="DL118" s="21">
        <v>6.2460317460317473E-2</v>
      </c>
      <c r="DM118" s="18">
        <v>625</v>
      </c>
      <c r="DO118" s="18">
        <v>7</v>
      </c>
      <c r="DP118" s="18" t="s">
        <v>692</v>
      </c>
      <c r="DQ118" s="18" t="s">
        <v>750</v>
      </c>
      <c r="DR118" s="18">
        <v>570</v>
      </c>
      <c r="DS118" s="18">
        <v>1</v>
      </c>
      <c r="DT118" s="18">
        <v>5.5E-2</v>
      </c>
      <c r="DU118" s="21">
        <v>5.5E-2</v>
      </c>
      <c r="DV118" s="18">
        <v>550</v>
      </c>
    </row>
    <row r="119" spans="2:127" x14ac:dyDescent="0.3">
      <c r="B119" s="18">
        <v>4</v>
      </c>
      <c r="C119" s="18" t="s">
        <v>27</v>
      </c>
      <c r="D119" s="18" t="s">
        <v>136</v>
      </c>
      <c r="E119" s="18">
        <v>21</v>
      </c>
      <c r="F119" s="18">
        <v>5</v>
      </c>
      <c r="G119" s="18">
        <v>0.13869999999999999</v>
      </c>
      <c r="H119" s="21">
        <v>0.15190952380952377</v>
      </c>
      <c r="I119" s="18">
        <v>1519</v>
      </c>
      <c r="K119" s="18">
        <v>4</v>
      </c>
      <c r="L119" s="18" t="s">
        <v>27</v>
      </c>
      <c r="M119" s="18" t="s">
        <v>136</v>
      </c>
      <c r="N119" s="18">
        <v>21</v>
      </c>
      <c r="O119" s="18">
        <v>2.5</v>
      </c>
      <c r="P119" s="18">
        <v>0.13869999999999999</v>
      </c>
      <c r="Q119" s="21">
        <v>0.1320952380952381</v>
      </c>
      <c r="R119" s="18">
        <v>1321</v>
      </c>
      <c r="T119" s="18">
        <v>4</v>
      </c>
      <c r="U119" s="18" t="s">
        <v>27</v>
      </c>
      <c r="V119" s="18" t="s">
        <v>136</v>
      </c>
      <c r="W119" s="18">
        <v>21</v>
      </c>
      <c r="X119" s="18">
        <v>2.5</v>
      </c>
      <c r="Y119" s="18">
        <v>0.13869999999999999</v>
      </c>
      <c r="Z119" s="21">
        <v>0.1320952380952381</v>
      </c>
      <c r="AA119" s="18">
        <v>1321</v>
      </c>
      <c r="AL119" s="18">
        <v>3</v>
      </c>
      <c r="AM119" s="18" t="s">
        <v>774</v>
      </c>
      <c r="AN119" s="18" t="s">
        <v>773</v>
      </c>
      <c r="AO119" s="18">
        <v>60</v>
      </c>
      <c r="AP119" s="18">
        <v>1</v>
      </c>
      <c r="AQ119" s="18">
        <v>8.9999999999999993E-3</v>
      </c>
      <c r="AR119" s="21">
        <v>1.5075E-2</v>
      </c>
      <c r="AS119" s="18">
        <v>151</v>
      </c>
      <c r="AU119" s="18">
        <v>3</v>
      </c>
      <c r="AV119" s="18" t="s">
        <v>682</v>
      </c>
      <c r="AW119" s="18" t="s">
        <v>750</v>
      </c>
      <c r="AX119" s="18">
        <v>140.00000000000003</v>
      </c>
      <c r="AY119" s="18">
        <v>1</v>
      </c>
      <c r="AZ119" s="18">
        <v>7.0000000000000001E-3</v>
      </c>
      <c r="BA119" s="21">
        <v>4.8749999999999991E-3</v>
      </c>
      <c r="BB119" s="18">
        <v>49</v>
      </c>
      <c r="BD119" s="18">
        <v>3</v>
      </c>
      <c r="BE119" s="18" t="s">
        <v>682</v>
      </c>
      <c r="BF119" s="18" t="s">
        <v>750</v>
      </c>
      <c r="BG119" s="18">
        <v>140.00000000000003</v>
      </c>
      <c r="BH119" s="18">
        <v>1.5</v>
      </c>
      <c r="BI119" s="18">
        <v>7.0000000000000001E-3</v>
      </c>
      <c r="BJ119" s="21">
        <v>6.5555555555555541E-3</v>
      </c>
      <c r="BK119" s="18">
        <v>66</v>
      </c>
      <c r="BM119" s="18">
        <v>3</v>
      </c>
      <c r="BN119" s="18" t="s">
        <v>682</v>
      </c>
      <c r="BO119" s="18" t="s">
        <v>750</v>
      </c>
      <c r="BP119" s="18">
        <v>140.00000000000003</v>
      </c>
      <c r="BQ119" s="18">
        <v>4</v>
      </c>
      <c r="BR119" s="18">
        <v>7.0000000000000001E-3</v>
      </c>
      <c r="BS119" s="21">
        <v>3.8437499999999991E-3</v>
      </c>
      <c r="BT119" s="18">
        <v>38</v>
      </c>
      <c r="BV119" s="18">
        <v>3</v>
      </c>
      <c r="BW119" s="18" t="s">
        <v>682</v>
      </c>
      <c r="BX119" s="18" t="s">
        <v>750</v>
      </c>
      <c r="BY119" s="18">
        <v>140.00000000000003</v>
      </c>
      <c r="BZ119" s="18">
        <v>1</v>
      </c>
      <c r="CA119" s="18">
        <v>8.9999999999999993E-3</v>
      </c>
      <c r="CB119" s="21">
        <v>7.7142857142857117E-3</v>
      </c>
      <c r="CC119" s="18">
        <v>77</v>
      </c>
      <c r="CE119" s="18">
        <v>3</v>
      </c>
      <c r="CF119" s="18" t="s">
        <v>682</v>
      </c>
      <c r="CG119" s="18" t="s">
        <v>750</v>
      </c>
      <c r="CH119" s="18">
        <v>140.00000000000003</v>
      </c>
      <c r="CI119" s="18">
        <v>2</v>
      </c>
      <c r="CJ119" s="18">
        <v>8.9999999999999993E-3</v>
      </c>
      <c r="CK119" s="21">
        <v>7.8214285714285695E-3</v>
      </c>
      <c r="CL119" s="18">
        <v>78</v>
      </c>
      <c r="CN119" s="18">
        <v>3</v>
      </c>
      <c r="CO119" s="18" t="s">
        <v>682</v>
      </c>
      <c r="CP119" s="18" t="s">
        <v>750</v>
      </c>
      <c r="CQ119" s="18">
        <v>140.00000000000003</v>
      </c>
      <c r="CR119" s="18">
        <v>4</v>
      </c>
      <c r="CS119" s="18">
        <v>8.9999999999999993E-3</v>
      </c>
      <c r="CT119" s="21">
        <v>7.9151785714285695E-3</v>
      </c>
      <c r="CU119" s="18">
        <v>79</v>
      </c>
      <c r="CW119" s="18">
        <v>4</v>
      </c>
      <c r="CX119" s="18" t="s">
        <v>670</v>
      </c>
      <c r="CY119" s="18" t="s">
        <v>750</v>
      </c>
      <c r="CZ119" s="18">
        <v>108.56250000000001</v>
      </c>
      <c r="DA119" s="18">
        <v>2</v>
      </c>
      <c r="DB119" s="18">
        <v>2.6599999999999999E-2</v>
      </c>
      <c r="DC119" s="21">
        <v>6.1255037420840514E-3</v>
      </c>
      <c r="DD119" s="18">
        <v>61</v>
      </c>
      <c r="DF119" s="18">
        <v>7</v>
      </c>
      <c r="DG119" s="18" t="s">
        <v>28</v>
      </c>
      <c r="DH119" s="18" t="s">
        <v>136</v>
      </c>
      <c r="DI119" s="18">
        <v>37.799999999999997</v>
      </c>
      <c r="DJ119" s="18">
        <v>1</v>
      </c>
      <c r="DK119" s="18">
        <v>7.8700000000000006E-2</v>
      </c>
      <c r="DL119" s="21">
        <v>6.2460317460317473E-2</v>
      </c>
      <c r="DM119" s="18">
        <v>625</v>
      </c>
      <c r="DO119" s="18">
        <v>7</v>
      </c>
      <c r="DP119" s="18" t="s">
        <v>694</v>
      </c>
      <c r="DQ119" s="18" t="s">
        <v>750</v>
      </c>
      <c r="DR119" s="18">
        <v>570</v>
      </c>
      <c r="DS119" s="18">
        <v>1</v>
      </c>
      <c r="DT119" s="18">
        <v>5.5E-2</v>
      </c>
      <c r="DU119" s="21">
        <v>5.5E-2</v>
      </c>
      <c r="DV119" s="18">
        <v>550</v>
      </c>
    </row>
    <row r="120" spans="2:127" x14ac:dyDescent="0.3">
      <c r="B120" s="18">
        <v>4</v>
      </c>
      <c r="C120" s="18" t="s">
        <v>8</v>
      </c>
      <c r="D120" s="18" t="s">
        <v>136</v>
      </c>
      <c r="E120" s="18">
        <v>46</v>
      </c>
      <c r="F120" s="18">
        <v>3</v>
      </c>
      <c r="G120" s="18">
        <v>8.0299999999999996E-2</v>
      </c>
      <c r="H120" s="21">
        <v>6.6916666666666666E-2</v>
      </c>
      <c r="I120" s="18">
        <v>669</v>
      </c>
      <c r="K120" s="18">
        <v>4</v>
      </c>
      <c r="L120" s="18" t="s">
        <v>8</v>
      </c>
      <c r="M120" s="18" t="s">
        <v>136</v>
      </c>
      <c r="N120" s="18">
        <v>46</v>
      </c>
      <c r="O120" s="18">
        <v>1</v>
      </c>
      <c r="P120" s="18">
        <v>8.0299999999999996E-2</v>
      </c>
      <c r="Q120" s="21">
        <v>8.7282608695652172E-2</v>
      </c>
      <c r="R120" s="18">
        <v>873</v>
      </c>
      <c r="T120" s="18">
        <v>4</v>
      </c>
      <c r="U120" s="18" t="s">
        <v>8</v>
      </c>
      <c r="V120" s="18" t="s">
        <v>136</v>
      </c>
      <c r="W120" s="18">
        <v>46</v>
      </c>
      <c r="X120" s="18">
        <v>1</v>
      </c>
      <c r="Y120" s="18">
        <v>8.0299999999999996E-2</v>
      </c>
      <c r="Z120" s="21">
        <v>8.7282608695652172E-2</v>
      </c>
      <c r="AA120" s="18">
        <v>873</v>
      </c>
      <c r="AC120" s="18" t="s">
        <v>133</v>
      </c>
      <c r="AD120" s="18" t="s">
        <v>135</v>
      </c>
      <c r="AE120" s="18" t="s">
        <v>0</v>
      </c>
      <c r="AF120" s="18" t="s">
        <v>1</v>
      </c>
      <c r="AG120" s="18" t="s">
        <v>36</v>
      </c>
      <c r="AH120" s="18" t="s">
        <v>2</v>
      </c>
      <c r="AI120" s="18" t="s">
        <v>3</v>
      </c>
      <c r="AJ120" s="18" t="s">
        <v>4</v>
      </c>
      <c r="AK120" s="20">
        <v>10019</v>
      </c>
      <c r="AL120" s="18">
        <v>3</v>
      </c>
      <c r="AM120" s="18" t="s">
        <v>775</v>
      </c>
      <c r="AN120" s="18" t="s">
        <v>773</v>
      </c>
      <c r="AO120" s="18">
        <v>70</v>
      </c>
      <c r="AP120" s="18">
        <v>1</v>
      </c>
      <c r="AQ120" s="18">
        <v>0.01</v>
      </c>
      <c r="AR120" s="21">
        <v>1.4357142857142858E-2</v>
      </c>
      <c r="AS120" s="18">
        <v>144</v>
      </c>
      <c r="CW120" s="18">
        <v>4</v>
      </c>
      <c r="CX120" s="18" t="s">
        <v>672</v>
      </c>
      <c r="CY120" s="18" t="s">
        <v>750</v>
      </c>
      <c r="CZ120" s="18">
        <v>108.56250000000001</v>
      </c>
      <c r="DA120" s="18">
        <v>2</v>
      </c>
      <c r="DB120" s="18">
        <v>2.6599999999999999E-2</v>
      </c>
      <c r="DC120" s="21">
        <v>6.1255037420840514E-3</v>
      </c>
      <c r="DD120" s="18">
        <v>61</v>
      </c>
      <c r="DF120" s="18">
        <v>7</v>
      </c>
      <c r="DG120" s="18" t="s">
        <v>9</v>
      </c>
      <c r="DH120" s="18" t="s">
        <v>136</v>
      </c>
      <c r="DI120" s="18">
        <v>30.8</v>
      </c>
      <c r="DJ120" s="18">
        <v>1</v>
      </c>
      <c r="DK120" s="18">
        <v>6.6699999999999995E-2</v>
      </c>
      <c r="DL120" s="21">
        <v>6.4967532467532466E-2</v>
      </c>
      <c r="DM120" s="18">
        <v>650</v>
      </c>
      <c r="DO120" s="18">
        <v>7</v>
      </c>
      <c r="DP120" s="18" t="s">
        <v>696</v>
      </c>
      <c r="DQ120" s="18" t="s">
        <v>750</v>
      </c>
      <c r="DR120" s="18">
        <v>570</v>
      </c>
      <c r="DS120" s="18">
        <v>1</v>
      </c>
      <c r="DT120" s="18">
        <v>5.5E-2</v>
      </c>
      <c r="DU120" s="21">
        <v>5.5E-2</v>
      </c>
      <c r="DV120" s="18">
        <v>550</v>
      </c>
    </row>
    <row r="121" spans="2:127" x14ac:dyDescent="0.3">
      <c r="B121" s="18">
        <v>4</v>
      </c>
      <c r="C121" s="18" t="s">
        <v>19</v>
      </c>
      <c r="D121" s="18" t="s">
        <v>136</v>
      </c>
      <c r="E121" s="18">
        <v>46</v>
      </c>
      <c r="F121" s="18">
        <v>3</v>
      </c>
      <c r="G121" s="18">
        <v>8.0299999999999996E-2</v>
      </c>
      <c r="H121" s="21">
        <v>6.6916666666666666E-2</v>
      </c>
      <c r="I121" s="18">
        <v>669</v>
      </c>
      <c r="K121" s="18">
        <v>4</v>
      </c>
      <c r="L121" s="18" t="s">
        <v>19</v>
      </c>
      <c r="M121" s="18" t="s">
        <v>136</v>
      </c>
      <c r="N121" s="18">
        <v>46</v>
      </c>
      <c r="O121" s="18">
        <v>1</v>
      </c>
      <c r="P121" s="18">
        <v>8.0299999999999996E-2</v>
      </c>
      <c r="Q121" s="21">
        <v>8.7282608695652172E-2</v>
      </c>
      <c r="R121" s="18">
        <v>873</v>
      </c>
      <c r="T121" s="18">
        <v>4</v>
      </c>
      <c r="U121" s="18" t="s">
        <v>19</v>
      </c>
      <c r="V121" s="18" t="s">
        <v>136</v>
      </c>
      <c r="W121" s="18">
        <v>46</v>
      </c>
      <c r="X121" s="18">
        <v>1</v>
      </c>
      <c r="Y121" s="18">
        <v>8.0299999999999996E-2</v>
      </c>
      <c r="Z121" s="21">
        <v>8.7282608695652172E-2</v>
      </c>
      <c r="AA121" s="18">
        <v>873</v>
      </c>
      <c r="AC121" s="18">
        <v>4</v>
      </c>
      <c r="AD121" s="18" t="s">
        <v>7</v>
      </c>
      <c r="AE121" s="18" t="s">
        <v>136</v>
      </c>
      <c r="AF121" s="18">
        <v>21</v>
      </c>
      <c r="AG121" s="18">
        <v>4</v>
      </c>
      <c r="AH121" s="18">
        <v>0.13869999999999999</v>
      </c>
      <c r="AI121" s="21">
        <v>0.11007936507936507</v>
      </c>
      <c r="AJ121" s="18">
        <v>1101</v>
      </c>
      <c r="AL121" s="18">
        <v>3</v>
      </c>
      <c r="AM121" s="18" t="s">
        <v>776</v>
      </c>
      <c r="AN121" s="18" t="s">
        <v>773</v>
      </c>
      <c r="AO121" s="18">
        <v>125</v>
      </c>
      <c r="AP121" s="18">
        <v>1</v>
      </c>
      <c r="AQ121" s="18">
        <v>0.01</v>
      </c>
      <c r="AR121" s="21">
        <v>8.0400000000000003E-3</v>
      </c>
      <c r="AS121" s="18">
        <v>80</v>
      </c>
      <c r="CW121" s="18">
        <v>4</v>
      </c>
      <c r="CX121" s="18" t="s">
        <v>674</v>
      </c>
      <c r="CY121" s="18" t="s">
        <v>750</v>
      </c>
      <c r="CZ121" s="18">
        <v>108.56250000000001</v>
      </c>
      <c r="DA121" s="18">
        <v>2</v>
      </c>
      <c r="DB121" s="18">
        <v>2.6599999999999999E-2</v>
      </c>
      <c r="DC121" s="21">
        <v>6.1255037420840514E-3</v>
      </c>
      <c r="DD121" s="18">
        <v>61</v>
      </c>
      <c r="DF121" s="18">
        <v>7</v>
      </c>
      <c r="DG121" s="18" t="s">
        <v>20</v>
      </c>
      <c r="DH121" s="18" t="s">
        <v>136</v>
      </c>
      <c r="DI121" s="18">
        <v>30.8</v>
      </c>
      <c r="DJ121" s="18">
        <v>1</v>
      </c>
      <c r="DK121" s="18">
        <v>6.6600000000000006E-2</v>
      </c>
      <c r="DL121" s="21">
        <v>6.487012987012987E-2</v>
      </c>
      <c r="DM121" s="18">
        <v>649</v>
      </c>
      <c r="DO121" s="18">
        <v>7</v>
      </c>
      <c r="DP121" s="18" t="s">
        <v>698</v>
      </c>
      <c r="DQ121" s="18" t="s">
        <v>750</v>
      </c>
      <c r="DR121" s="18">
        <v>570</v>
      </c>
      <c r="DS121" s="18">
        <v>1</v>
      </c>
      <c r="DT121" s="18">
        <v>5.5E-2</v>
      </c>
      <c r="DU121" s="21">
        <v>5.5E-2</v>
      </c>
      <c r="DV121" s="18">
        <v>550</v>
      </c>
    </row>
    <row r="122" spans="2:127" x14ac:dyDescent="0.3">
      <c r="B122" s="18">
        <v>4</v>
      </c>
      <c r="C122" s="18" t="s">
        <v>28</v>
      </c>
      <c r="D122" s="18" t="s">
        <v>136</v>
      </c>
      <c r="E122" s="18">
        <v>46</v>
      </c>
      <c r="F122" s="18">
        <v>3</v>
      </c>
      <c r="G122" s="18">
        <v>8.0299999999999996E-2</v>
      </c>
      <c r="H122" s="21">
        <v>6.6916666666666666E-2</v>
      </c>
      <c r="I122" s="18">
        <v>669</v>
      </c>
      <c r="K122" s="18">
        <v>4</v>
      </c>
      <c r="L122" s="18" t="s">
        <v>28</v>
      </c>
      <c r="M122" s="18" t="s">
        <v>136</v>
      </c>
      <c r="N122" s="18">
        <v>46</v>
      </c>
      <c r="O122" s="18">
        <v>1</v>
      </c>
      <c r="P122" s="18">
        <v>8.0299999999999996E-2</v>
      </c>
      <c r="Q122" s="21">
        <v>8.7282608695652172E-2</v>
      </c>
      <c r="R122" s="18">
        <v>873</v>
      </c>
      <c r="T122" s="18">
        <v>4</v>
      </c>
      <c r="U122" s="18" t="s">
        <v>28</v>
      </c>
      <c r="V122" s="18" t="s">
        <v>136</v>
      </c>
      <c r="W122" s="18">
        <v>46</v>
      </c>
      <c r="X122" s="18">
        <v>1</v>
      </c>
      <c r="Y122" s="18">
        <v>8.0299999999999996E-2</v>
      </c>
      <c r="Z122" s="21">
        <v>8.7282608695652172E-2</v>
      </c>
      <c r="AA122" s="18">
        <v>873</v>
      </c>
      <c r="AC122" s="18">
        <v>4</v>
      </c>
      <c r="AD122" s="18" t="s">
        <v>17</v>
      </c>
      <c r="AE122" s="18" t="s">
        <v>136</v>
      </c>
      <c r="AF122" s="18">
        <v>21</v>
      </c>
      <c r="AG122" s="18">
        <v>4</v>
      </c>
      <c r="AH122" s="18">
        <v>0.13869999999999999</v>
      </c>
      <c r="AI122" s="21">
        <v>0.11007936507936507</v>
      </c>
      <c r="AJ122" s="18">
        <v>1101</v>
      </c>
      <c r="AL122" s="19"/>
      <c r="AM122" s="19"/>
      <c r="AN122" s="19"/>
      <c r="AO122" s="19"/>
      <c r="AP122" s="19"/>
      <c r="AQ122" s="19"/>
      <c r="AR122" s="22"/>
      <c r="AS122" s="19"/>
      <c r="AU122" s="18" t="s">
        <v>133</v>
      </c>
      <c r="AV122" s="18" t="s">
        <v>135</v>
      </c>
      <c r="AW122" s="18" t="s">
        <v>0</v>
      </c>
      <c r="AX122" s="18" t="s">
        <v>1</v>
      </c>
      <c r="AY122" s="18" t="s">
        <v>36</v>
      </c>
      <c r="AZ122" s="18" t="s">
        <v>2</v>
      </c>
      <c r="BA122" s="18" t="s">
        <v>3</v>
      </c>
      <c r="BB122" s="18" t="s">
        <v>4</v>
      </c>
      <c r="BC122" s="20">
        <v>9911</v>
      </c>
      <c r="BD122" s="18" t="s">
        <v>133</v>
      </c>
      <c r="BE122" s="18" t="s">
        <v>135</v>
      </c>
      <c r="BF122" s="18" t="s">
        <v>0</v>
      </c>
      <c r="BG122" s="18" t="s">
        <v>1</v>
      </c>
      <c r="BH122" s="18" t="s">
        <v>36</v>
      </c>
      <c r="BI122" s="18" t="s">
        <v>2</v>
      </c>
      <c r="BJ122" s="18" t="s">
        <v>3</v>
      </c>
      <c r="BK122" s="18" t="s">
        <v>4</v>
      </c>
      <c r="BL122" s="20">
        <v>9961</v>
      </c>
      <c r="BM122" s="18" t="s">
        <v>133</v>
      </c>
      <c r="BN122" s="18" t="s">
        <v>135</v>
      </c>
      <c r="BO122" s="18" t="s">
        <v>0</v>
      </c>
      <c r="BP122" s="18" t="s">
        <v>1</v>
      </c>
      <c r="BQ122" s="18" t="s">
        <v>36</v>
      </c>
      <c r="BR122" s="18" t="s">
        <v>2</v>
      </c>
      <c r="BS122" s="18" t="s">
        <v>3</v>
      </c>
      <c r="BT122" s="18" t="s">
        <v>4</v>
      </c>
      <c r="BU122" s="20">
        <v>5182</v>
      </c>
      <c r="BV122" s="18" t="s">
        <v>133</v>
      </c>
      <c r="BW122" s="18" t="s">
        <v>135</v>
      </c>
      <c r="BX122" s="18" t="s">
        <v>0</v>
      </c>
      <c r="BY122" s="18" t="s">
        <v>1</v>
      </c>
      <c r="BZ122" s="18" t="s">
        <v>36</v>
      </c>
      <c r="CA122" s="18" t="s">
        <v>2</v>
      </c>
      <c r="CB122" s="18" t="s">
        <v>3</v>
      </c>
      <c r="CC122" s="18" t="s">
        <v>4</v>
      </c>
      <c r="CD122" s="20">
        <v>5188</v>
      </c>
      <c r="CE122" s="18" t="s">
        <v>133</v>
      </c>
      <c r="CF122" s="18" t="s">
        <v>135</v>
      </c>
      <c r="CG122" s="18" t="s">
        <v>0</v>
      </c>
      <c r="CH122" s="18" t="s">
        <v>1</v>
      </c>
      <c r="CI122" s="18" t="s">
        <v>36</v>
      </c>
      <c r="CJ122" s="18" t="s">
        <v>2</v>
      </c>
      <c r="CK122" s="18" t="s">
        <v>3</v>
      </c>
      <c r="CL122" s="18" t="s">
        <v>4</v>
      </c>
      <c r="CM122" s="20">
        <v>5073</v>
      </c>
      <c r="CN122" s="18" t="s">
        <v>133</v>
      </c>
      <c r="CO122" s="18" t="s">
        <v>135</v>
      </c>
      <c r="CP122" s="18" t="s">
        <v>0</v>
      </c>
      <c r="CQ122" s="18" t="s">
        <v>1</v>
      </c>
      <c r="CR122" s="18" t="s">
        <v>36</v>
      </c>
      <c r="CS122" s="18" t="s">
        <v>2</v>
      </c>
      <c r="CT122" s="18" t="s">
        <v>3</v>
      </c>
      <c r="CU122" s="18" t="s">
        <v>4</v>
      </c>
      <c r="CV122" s="20">
        <v>10054</v>
      </c>
      <c r="CW122" s="18">
        <v>4</v>
      </c>
      <c r="CX122" s="18" t="s">
        <v>676</v>
      </c>
      <c r="CY122" s="18" t="s">
        <v>750</v>
      </c>
      <c r="CZ122" s="18">
        <v>108.56250000000001</v>
      </c>
      <c r="DA122" s="18">
        <v>2</v>
      </c>
      <c r="DB122" s="18">
        <v>2.6599999999999999E-2</v>
      </c>
      <c r="DC122" s="21">
        <v>6.1255037420840514E-3</v>
      </c>
      <c r="DD122" s="18">
        <v>61</v>
      </c>
      <c r="DF122" s="18">
        <v>7</v>
      </c>
      <c r="DG122" s="18" t="s">
        <v>22</v>
      </c>
      <c r="DH122" s="18" t="s">
        <v>136</v>
      </c>
      <c r="DI122" s="18">
        <v>30.8</v>
      </c>
      <c r="DJ122" s="18">
        <v>1</v>
      </c>
      <c r="DK122" s="18">
        <v>6.6600000000000006E-2</v>
      </c>
      <c r="DL122" s="21">
        <v>6.487012987012987E-2</v>
      </c>
      <c r="DM122" s="18">
        <v>649</v>
      </c>
      <c r="DO122" s="18">
        <v>7</v>
      </c>
      <c r="DP122" s="18" t="s">
        <v>700</v>
      </c>
      <c r="DQ122" s="18" t="s">
        <v>750</v>
      </c>
      <c r="DR122" s="18">
        <v>570</v>
      </c>
      <c r="DS122" s="18">
        <v>1</v>
      </c>
      <c r="DT122" s="18">
        <v>5.6000000000000001E-2</v>
      </c>
      <c r="DU122" s="21">
        <v>5.6000000000000001E-2</v>
      </c>
      <c r="DV122" s="18">
        <v>560</v>
      </c>
    </row>
    <row r="123" spans="2:127" x14ac:dyDescent="0.3">
      <c r="B123" s="18">
        <v>4</v>
      </c>
      <c r="C123" s="18" t="s">
        <v>738</v>
      </c>
      <c r="D123" s="18" t="s">
        <v>750</v>
      </c>
      <c r="E123" s="18">
        <v>35</v>
      </c>
      <c r="F123" s="18">
        <v>2</v>
      </c>
      <c r="G123" s="18">
        <v>0.01</v>
      </c>
      <c r="H123" s="21">
        <v>1.6428571428571431E-2</v>
      </c>
      <c r="I123" s="18">
        <v>164</v>
      </c>
      <c r="K123" s="18">
        <v>4</v>
      </c>
      <c r="L123" s="18" t="s">
        <v>738</v>
      </c>
      <c r="M123" s="18" t="s">
        <v>750</v>
      </c>
      <c r="N123" s="18">
        <v>35</v>
      </c>
      <c r="O123" s="18">
        <v>1</v>
      </c>
      <c r="P123" s="18">
        <v>1.0999999999999999E-2</v>
      </c>
      <c r="Q123" s="21">
        <v>1.5714285714285712E-2</v>
      </c>
      <c r="R123" s="18">
        <v>157</v>
      </c>
      <c r="T123" s="18">
        <v>4</v>
      </c>
      <c r="U123" s="18" t="s">
        <v>738</v>
      </c>
      <c r="V123" s="18" t="s">
        <v>750</v>
      </c>
      <c r="W123" s="18">
        <v>35</v>
      </c>
      <c r="X123" s="18">
        <v>1</v>
      </c>
      <c r="Y123" s="18">
        <v>1.2E-2</v>
      </c>
      <c r="Z123" s="21">
        <v>1.7142857142857144E-2</v>
      </c>
      <c r="AA123" s="18">
        <v>171</v>
      </c>
      <c r="AC123" s="18">
        <v>4</v>
      </c>
      <c r="AD123" s="18" t="s">
        <v>27</v>
      </c>
      <c r="AE123" s="18" t="s">
        <v>136</v>
      </c>
      <c r="AF123" s="18">
        <v>21</v>
      </c>
      <c r="AG123" s="18">
        <v>4</v>
      </c>
      <c r="AH123" s="18">
        <v>0.13869999999999999</v>
      </c>
      <c r="AI123" s="21">
        <v>0.11007936507936507</v>
      </c>
      <c r="AJ123" s="18">
        <v>1101</v>
      </c>
      <c r="AU123" s="18">
        <v>4</v>
      </c>
      <c r="AV123" s="18" t="s">
        <v>7</v>
      </c>
      <c r="AW123" s="18" t="s">
        <v>5</v>
      </c>
      <c r="AX123" s="18">
        <v>210</v>
      </c>
      <c r="AY123" s="18">
        <v>1</v>
      </c>
      <c r="AZ123" s="18">
        <v>3.6999999999999998E-2</v>
      </c>
      <c r="BA123" s="21">
        <v>1.7178571428571428E-2</v>
      </c>
      <c r="BB123" s="18">
        <v>172</v>
      </c>
      <c r="BD123" s="18">
        <v>4</v>
      </c>
      <c r="BE123" s="18" t="s">
        <v>7</v>
      </c>
      <c r="BF123" s="18" t="s">
        <v>5</v>
      </c>
      <c r="BG123" s="18">
        <v>210</v>
      </c>
      <c r="BH123" s="18">
        <v>1</v>
      </c>
      <c r="BI123" s="18">
        <v>3.6999999999999998E-2</v>
      </c>
      <c r="BJ123" s="21">
        <v>3.4650793650793647E-2</v>
      </c>
      <c r="BK123" s="18">
        <v>347</v>
      </c>
      <c r="BM123" s="18">
        <v>4</v>
      </c>
      <c r="BN123" s="18" t="s">
        <v>7</v>
      </c>
      <c r="BO123" s="18" t="s">
        <v>5</v>
      </c>
      <c r="BP123" s="18">
        <v>210</v>
      </c>
      <c r="BQ123" s="18">
        <v>3</v>
      </c>
      <c r="BR123" s="18">
        <v>3.6999999999999998E-2</v>
      </c>
      <c r="BS123" s="21">
        <v>1.8059523809523807E-2</v>
      </c>
      <c r="BT123" s="18">
        <v>181</v>
      </c>
      <c r="BV123" s="18">
        <v>4</v>
      </c>
      <c r="BW123" s="18" t="s">
        <v>7</v>
      </c>
      <c r="BX123" s="18" t="s">
        <v>5</v>
      </c>
      <c r="BY123" s="18">
        <v>210</v>
      </c>
      <c r="BZ123" s="18">
        <v>1</v>
      </c>
      <c r="CA123" s="18">
        <v>3.6999999999999998E-2</v>
      </c>
      <c r="CB123" s="21">
        <v>2.114285714285714E-2</v>
      </c>
      <c r="CC123" s="18">
        <v>211</v>
      </c>
      <c r="CE123" s="18">
        <v>4</v>
      </c>
      <c r="CF123" s="18" t="s">
        <v>7</v>
      </c>
      <c r="CG123" s="18" t="s">
        <v>5</v>
      </c>
      <c r="CH123" s="18">
        <v>210</v>
      </c>
      <c r="CI123" s="18">
        <v>2</v>
      </c>
      <c r="CJ123" s="18">
        <v>3.6999999999999998E-2</v>
      </c>
      <c r="CK123" s="21">
        <v>2.1436507936507938E-2</v>
      </c>
      <c r="CL123" s="18">
        <v>214</v>
      </c>
      <c r="CN123" s="18">
        <v>4</v>
      </c>
      <c r="CO123" s="18" t="s">
        <v>7</v>
      </c>
      <c r="CP123" s="18" t="s">
        <v>5</v>
      </c>
      <c r="CQ123" s="18">
        <v>210</v>
      </c>
      <c r="CR123" s="18">
        <v>2</v>
      </c>
      <c r="CS123" s="18">
        <v>3.6999999999999998E-2</v>
      </c>
      <c r="CT123" s="21">
        <v>4.3386904761904765E-2</v>
      </c>
      <c r="CU123" s="18">
        <v>434</v>
      </c>
      <c r="CW123" s="18">
        <v>4</v>
      </c>
      <c r="CX123" s="18" t="s">
        <v>678</v>
      </c>
      <c r="CY123" s="18" t="s">
        <v>750</v>
      </c>
      <c r="CZ123" s="18">
        <v>108.56250000000001</v>
      </c>
      <c r="DA123" s="18">
        <v>2</v>
      </c>
      <c r="DB123" s="18">
        <v>2.6599999999999999E-2</v>
      </c>
      <c r="DC123" s="21">
        <v>6.1255037420840514E-3</v>
      </c>
      <c r="DD123" s="18">
        <v>61</v>
      </c>
      <c r="DF123" s="18">
        <v>7</v>
      </c>
      <c r="DG123" s="18" t="s">
        <v>10</v>
      </c>
      <c r="DH123" s="18" t="s">
        <v>136</v>
      </c>
      <c r="DI123" s="18">
        <v>64.400000000000006</v>
      </c>
      <c r="DJ123" s="18">
        <v>1</v>
      </c>
      <c r="DK123" s="18">
        <v>5.6599999999999998E-2</v>
      </c>
      <c r="DL123" s="21">
        <v>2.636645962732919E-2</v>
      </c>
      <c r="DM123" s="18">
        <v>264</v>
      </c>
      <c r="DO123" s="18">
        <v>7</v>
      </c>
      <c r="DP123" s="18" t="s">
        <v>685</v>
      </c>
      <c r="DQ123" s="18" t="s">
        <v>750</v>
      </c>
      <c r="DR123" s="18">
        <v>570</v>
      </c>
      <c r="DS123" s="18">
        <v>1</v>
      </c>
      <c r="DT123" s="18">
        <v>5.6000000000000001E-2</v>
      </c>
      <c r="DU123" s="21">
        <v>5.6000000000000001E-2</v>
      </c>
      <c r="DV123" s="18">
        <v>560</v>
      </c>
    </row>
    <row r="124" spans="2:127" x14ac:dyDescent="0.3">
      <c r="B124" s="18">
        <v>4</v>
      </c>
      <c r="C124" s="18" t="s">
        <v>650</v>
      </c>
      <c r="D124" s="18" t="s">
        <v>750</v>
      </c>
      <c r="E124" s="18">
        <v>35</v>
      </c>
      <c r="F124" s="18">
        <v>2</v>
      </c>
      <c r="G124" s="18">
        <v>8.9999999999999993E-3</v>
      </c>
      <c r="H124" s="21">
        <v>1.4785714285714284E-2</v>
      </c>
      <c r="I124" s="18">
        <v>148</v>
      </c>
      <c r="K124" s="18">
        <v>4</v>
      </c>
      <c r="L124" s="18" t="s">
        <v>650</v>
      </c>
      <c r="M124" s="18" t="s">
        <v>750</v>
      </c>
      <c r="N124" s="18">
        <v>35</v>
      </c>
      <c r="O124" s="18">
        <v>1</v>
      </c>
      <c r="P124" s="18">
        <v>1.0999999999999999E-2</v>
      </c>
      <c r="Q124" s="21">
        <v>1.5714285714285712E-2</v>
      </c>
      <c r="R124" s="18">
        <v>157</v>
      </c>
      <c r="T124" s="18">
        <v>4</v>
      </c>
      <c r="U124" s="18" t="s">
        <v>650</v>
      </c>
      <c r="V124" s="18" t="s">
        <v>750</v>
      </c>
      <c r="W124" s="18">
        <v>35</v>
      </c>
      <c r="X124" s="18">
        <v>1</v>
      </c>
      <c r="Y124" s="18">
        <v>1.0999999999999999E-2</v>
      </c>
      <c r="Z124" s="21">
        <v>1.5714285714285712E-2</v>
      </c>
      <c r="AA124" s="18">
        <v>157</v>
      </c>
      <c r="AC124" s="18">
        <v>4</v>
      </c>
      <c r="AD124" s="18" t="s">
        <v>8</v>
      </c>
      <c r="AE124" s="18" t="s">
        <v>136</v>
      </c>
      <c r="AF124" s="18">
        <v>46</v>
      </c>
      <c r="AG124" s="18">
        <v>1.5</v>
      </c>
      <c r="AH124" s="18">
        <v>8.0299999999999996E-2</v>
      </c>
      <c r="AI124" s="21">
        <v>7.7584541062801937E-2</v>
      </c>
      <c r="AJ124" s="18">
        <v>776</v>
      </c>
      <c r="AL124" s="18" t="s">
        <v>133</v>
      </c>
      <c r="AM124" s="18" t="s">
        <v>135</v>
      </c>
      <c r="AN124" s="18" t="s">
        <v>0</v>
      </c>
      <c r="AO124" s="18" t="s">
        <v>1</v>
      </c>
      <c r="AP124" s="18" t="s">
        <v>36</v>
      </c>
      <c r="AQ124" s="18" t="s">
        <v>2</v>
      </c>
      <c r="AR124" s="18" t="s">
        <v>3</v>
      </c>
      <c r="AS124" s="18" t="s">
        <v>4</v>
      </c>
      <c r="AT124" s="20">
        <v>9968</v>
      </c>
      <c r="AU124" s="18">
        <v>4</v>
      </c>
      <c r="AV124" s="18" t="s">
        <v>17</v>
      </c>
      <c r="AW124" s="18" t="s">
        <v>5</v>
      </c>
      <c r="AX124" s="18">
        <v>210</v>
      </c>
      <c r="AY124" s="18">
        <v>1</v>
      </c>
      <c r="AZ124" s="18">
        <v>3.6999999999999998E-2</v>
      </c>
      <c r="BA124" s="21">
        <v>1.7178571428571428E-2</v>
      </c>
      <c r="BB124" s="18">
        <v>172</v>
      </c>
      <c r="BD124" s="18">
        <v>4</v>
      </c>
      <c r="BE124" s="18" t="s">
        <v>17</v>
      </c>
      <c r="BF124" s="18" t="s">
        <v>5</v>
      </c>
      <c r="BG124" s="18">
        <v>210</v>
      </c>
      <c r="BH124" s="18">
        <v>1</v>
      </c>
      <c r="BI124" s="18">
        <v>3.6999999999999998E-2</v>
      </c>
      <c r="BJ124" s="21">
        <v>3.4650793650793647E-2</v>
      </c>
      <c r="BK124" s="18">
        <v>347</v>
      </c>
      <c r="BM124" s="18">
        <v>4</v>
      </c>
      <c r="BN124" s="18" t="s">
        <v>17</v>
      </c>
      <c r="BO124" s="18" t="s">
        <v>5</v>
      </c>
      <c r="BP124" s="18">
        <v>210</v>
      </c>
      <c r="BQ124" s="18">
        <v>3</v>
      </c>
      <c r="BR124" s="18">
        <v>3.6999999999999998E-2</v>
      </c>
      <c r="BS124" s="21">
        <v>1.8059523809523807E-2</v>
      </c>
      <c r="BT124" s="18">
        <v>181</v>
      </c>
      <c r="BV124" s="18">
        <v>4</v>
      </c>
      <c r="BW124" s="18" t="s">
        <v>17</v>
      </c>
      <c r="BX124" s="18" t="s">
        <v>5</v>
      </c>
      <c r="BY124" s="18">
        <v>210</v>
      </c>
      <c r="BZ124" s="18">
        <v>1</v>
      </c>
      <c r="CA124" s="18">
        <v>3.6999999999999998E-2</v>
      </c>
      <c r="CB124" s="21">
        <v>2.114285714285714E-2</v>
      </c>
      <c r="CC124" s="18">
        <v>211</v>
      </c>
      <c r="CE124" s="18">
        <v>4</v>
      </c>
      <c r="CF124" s="18" t="s">
        <v>17</v>
      </c>
      <c r="CG124" s="18" t="s">
        <v>5</v>
      </c>
      <c r="CH124" s="18">
        <v>210</v>
      </c>
      <c r="CI124" s="18">
        <v>2</v>
      </c>
      <c r="CJ124" s="18">
        <v>3.6999999999999998E-2</v>
      </c>
      <c r="CK124" s="21">
        <v>2.1436507936507938E-2</v>
      </c>
      <c r="CL124" s="18">
        <v>214</v>
      </c>
      <c r="CN124" s="18">
        <v>4</v>
      </c>
      <c r="CO124" s="18" t="s">
        <v>17</v>
      </c>
      <c r="CP124" s="18" t="s">
        <v>5</v>
      </c>
      <c r="CQ124" s="18">
        <v>210</v>
      </c>
      <c r="CR124" s="18">
        <v>2</v>
      </c>
      <c r="CS124" s="18">
        <v>3.6999999999999998E-2</v>
      </c>
      <c r="CT124" s="21">
        <v>4.3386904761904765E-2</v>
      </c>
      <c r="CU124" s="18">
        <v>434</v>
      </c>
      <c r="CW124" s="18">
        <v>4</v>
      </c>
      <c r="CX124" s="18" t="s">
        <v>680</v>
      </c>
      <c r="CY124" s="18" t="s">
        <v>750</v>
      </c>
      <c r="CZ124" s="18">
        <v>108.56250000000001</v>
      </c>
      <c r="DA124" s="18">
        <v>2</v>
      </c>
      <c r="DB124" s="18">
        <v>2.6599999999999999E-2</v>
      </c>
      <c r="DC124" s="21">
        <v>6.1255037420840514E-3</v>
      </c>
      <c r="DD124" s="18">
        <v>61</v>
      </c>
      <c r="DF124" s="18">
        <v>7</v>
      </c>
      <c r="DG124" s="18" t="s">
        <v>21</v>
      </c>
      <c r="DH124" s="18" t="s">
        <v>136</v>
      </c>
      <c r="DI124" s="18">
        <v>64.400000000000006</v>
      </c>
      <c r="DJ124" s="18">
        <v>1</v>
      </c>
      <c r="DK124" s="18">
        <v>5.6599999999999998E-2</v>
      </c>
      <c r="DL124" s="21">
        <v>2.636645962732919E-2</v>
      </c>
      <c r="DM124" s="18">
        <v>264</v>
      </c>
      <c r="DO124" s="18">
        <v>7</v>
      </c>
      <c r="DP124" s="18" t="s">
        <v>687</v>
      </c>
      <c r="DQ124" s="18" t="s">
        <v>750</v>
      </c>
      <c r="DR124" s="18">
        <v>570</v>
      </c>
      <c r="DS124" s="18">
        <v>1</v>
      </c>
      <c r="DT124" s="18">
        <v>5.6000000000000001E-2</v>
      </c>
      <c r="DU124" s="21">
        <v>5.6000000000000001E-2</v>
      </c>
      <c r="DV124" s="18">
        <v>560</v>
      </c>
    </row>
    <row r="125" spans="2:127" x14ac:dyDescent="0.3">
      <c r="B125" s="18">
        <v>4</v>
      </c>
      <c r="C125" s="18" t="s">
        <v>652</v>
      </c>
      <c r="D125" s="18" t="s">
        <v>750</v>
      </c>
      <c r="E125" s="18">
        <v>35</v>
      </c>
      <c r="F125" s="18">
        <v>2</v>
      </c>
      <c r="G125" s="18">
        <v>8.9999999999999993E-3</v>
      </c>
      <c r="H125" s="21">
        <v>1.4785714285714284E-2</v>
      </c>
      <c r="I125" s="18">
        <v>148</v>
      </c>
      <c r="K125" s="18">
        <v>4</v>
      </c>
      <c r="L125" s="18" t="s">
        <v>652</v>
      </c>
      <c r="M125" s="18" t="s">
        <v>750</v>
      </c>
      <c r="N125" s="18">
        <v>35</v>
      </c>
      <c r="O125" s="18">
        <v>1</v>
      </c>
      <c r="P125" s="18">
        <v>1.0999999999999999E-2</v>
      </c>
      <c r="Q125" s="21">
        <v>1.5714285714285712E-2</v>
      </c>
      <c r="R125" s="18">
        <v>157</v>
      </c>
      <c r="T125" s="18">
        <v>4</v>
      </c>
      <c r="U125" s="18" t="s">
        <v>652</v>
      </c>
      <c r="V125" s="18" t="s">
        <v>750</v>
      </c>
      <c r="W125" s="18">
        <v>35</v>
      </c>
      <c r="X125" s="18">
        <v>1</v>
      </c>
      <c r="Y125" s="18">
        <v>1.0999999999999999E-2</v>
      </c>
      <c r="Z125" s="21">
        <v>1.5714285714285712E-2</v>
      </c>
      <c r="AA125" s="18">
        <v>157</v>
      </c>
      <c r="AC125" s="18">
        <v>4</v>
      </c>
      <c r="AD125" s="18" t="s">
        <v>19</v>
      </c>
      <c r="AE125" s="18" t="s">
        <v>136</v>
      </c>
      <c r="AF125" s="18">
        <v>46</v>
      </c>
      <c r="AG125" s="18">
        <v>1.5</v>
      </c>
      <c r="AH125" s="18">
        <v>8.0299999999999996E-2</v>
      </c>
      <c r="AI125" s="21">
        <v>7.7584541062801937E-2</v>
      </c>
      <c r="AJ125" s="18">
        <v>776</v>
      </c>
      <c r="AL125" s="18">
        <v>4</v>
      </c>
      <c r="AM125" s="18" t="s">
        <v>7</v>
      </c>
      <c r="AN125" s="18" t="s">
        <v>136</v>
      </c>
      <c r="AO125" s="18">
        <v>21</v>
      </c>
      <c r="AP125" s="18">
        <v>5.5</v>
      </c>
      <c r="AQ125" s="18">
        <v>0.13869999999999999</v>
      </c>
      <c r="AR125" s="21">
        <v>0.120687012987013</v>
      </c>
      <c r="AS125" s="18">
        <v>1207</v>
      </c>
      <c r="AU125" s="18">
        <v>4</v>
      </c>
      <c r="AV125" s="18" t="s">
        <v>27</v>
      </c>
      <c r="AW125" s="18" t="s">
        <v>5</v>
      </c>
      <c r="AX125" s="18">
        <v>210</v>
      </c>
      <c r="AY125" s="18">
        <v>1</v>
      </c>
      <c r="AZ125" s="18">
        <v>3.6999999999999998E-2</v>
      </c>
      <c r="BA125" s="21">
        <v>1.7178571428571428E-2</v>
      </c>
      <c r="BB125" s="18">
        <v>172</v>
      </c>
      <c r="BD125" s="18">
        <v>4</v>
      </c>
      <c r="BE125" s="18" t="s">
        <v>27</v>
      </c>
      <c r="BF125" s="18" t="s">
        <v>5</v>
      </c>
      <c r="BG125" s="18">
        <v>210</v>
      </c>
      <c r="BH125" s="18">
        <v>1</v>
      </c>
      <c r="BI125" s="18">
        <v>3.6999999999999998E-2</v>
      </c>
      <c r="BJ125" s="21">
        <v>3.4650793650793647E-2</v>
      </c>
      <c r="BK125" s="18">
        <v>347</v>
      </c>
      <c r="BM125" s="18">
        <v>4</v>
      </c>
      <c r="BN125" s="18" t="s">
        <v>27</v>
      </c>
      <c r="BO125" s="18" t="s">
        <v>5</v>
      </c>
      <c r="BP125" s="18">
        <v>210</v>
      </c>
      <c r="BQ125" s="18">
        <v>3</v>
      </c>
      <c r="BR125" s="18">
        <v>3.6999999999999998E-2</v>
      </c>
      <c r="BS125" s="21">
        <v>1.8059523809523807E-2</v>
      </c>
      <c r="BT125" s="18">
        <v>181</v>
      </c>
      <c r="BV125" s="18">
        <v>4</v>
      </c>
      <c r="BW125" s="18" t="s">
        <v>27</v>
      </c>
      <c r="BX125" s="18" t="s">
        <v>5</v>
      </c>
      <c r="BY125" s="18">
        <v>210</v>
      </c>
      <c r="BZ125" s="18">
        <v>1</v>
      </c>
      <c r="CA125" s="18">
        <v>3.6999999999999998E-2</v>
      </c>
      <c r="CB125" s="21">
        <v>2.114285714285714E-2</v>
      </c>
      <c r="CC125" s="18">
        <v>211</v>
      </c>
      <c r="CE125" s="18">
        <v>4</v>
      </c>
      <c r="CF125" s="18" t="s">
        <v>27</v>
      </c>
      <c r="CG125" s="18" t="s">
        <v>5</v>
      </c>
      <c r="CH125" s="18">
        <v>210</v>
      </c>
      <c r="CI125" s="18">
        <v>2</v>
      </c>
      <c r="CJ125" s="18">
        <v>3.6999999999999998E-2</v>
      </c>
      <c r="CK125" s="21">
        <v>2.1436507936507938E-2</v>
      </c>
      <c r="CL125" s="18">
        <v>214</v>
      </c>
      <c r="CN125" s="18">
        <v>4</v>
      </c>
      <c r="CO125" s="18" t="s">
        <v>27</v>
      </c>
      <c r="CP125" s="18" t="s">
        <v>5</v>
      </c>
      <c r="CQ125" s="18">
        <v>210</v>
      </c>
      <c r="CR125" s="18">
        <v>2</v>
      </c>
      <c r="CS125" s="18">
        <v>3.6999999999999998E-2</v>
      </c>
      <c r="CT125" s="21">
        <v>4.3386904761904765E-2</v>
      </c>
      <c r="CU125" s="18">
        <v>434</v>
      </c>
      <c r="CW125" s="18">
        <v>4</v>
      </c>
      <c r="CX125" s="18" t="s">
        <v>682</v>
      </c>
      <c r="CY125" s="18" t="s">
        <v>750</v>
      </c>
      <c r="CZ125" s="18">
        <v>108.56250000000001</v>
      </c>
      <c r="DA125" s="18">
        <v>2</v>
      </c>
      <c r="DB125" s="18">
        <v>2.6599999999999999E-2</v>
      </c>
      <c r="DC125" s="21">
        <v>6.1255037420840514E-3</v>
      </c>
      <c r="DD125" s="18">
        <v>61</v>
      </c>
      <c r="DF125" s="18">
        <v>7</v>
      </c>
      <c r="DG125" s="18" t="s">
        <v>29</v>
      </c>
      <c r="DH125" s="18" t="s">
        <v>136</v>
      </c>
      <c r="DI125" s="18">
        <v>64.400000000000006</v>
      </c>
      <c r="DJ125" s="18">
        <v>1</v>
      </c>
      <c r="DK125" s="18">
        <v>5.6599999999999998E-2</v>
      </c>
      <c r="DL125" s="21">
        <v>2.636645962732919E-2</v>
      </c>
      <c r="DM125" s="18">
        <v>264</v>
      </c>
      <c r="DO125" s="18">
        <v>7</v>
      </c>
      <c r="DP125" s="18" t="s">
        <v>689</v>
      </c>
      <c r="DQ125" s="18" t="s">
        <v>750</v>
      </c>
      <c r="DR125" s="18">
        <v>570</v>
      </c>
      <c r="DS125" s="18">
        <v>1</v>
      </c>
      <c r="DT125" s="18">
        <v>5.6000000000000001E-2</v>
      </c>
      <c r="DU125" s="21">
        <v>5.6000000000000001E-2</v>
      </c>
      <c r="DV125" s="18">
        <v>560</v>
      </c>
    </row>
    <row r="126" spans="2:127" x14ac:dyDescent="0.3">
      <c r="B126" s="18">
        <v>4</v>
      </c>
      <c r="C126" s="18" t="s">
        <v>654</v>
      </c>
      <c r="D126" s="18" t="s">
        <v>750</v>
      </c>
      <c r="E126" s="18">
        <v>35</v>
      </c>
      <c r="F126" s="18">
        <v>2</v>
      </c>
      <c r="G126" s="18">
        <v>8.9999999999999993E-3</v>
      </c>
      <c r="H126" s="21">
        <v>1.4785714285714284E-2</v>
      </c>
      <c r="I126" s="18">
        <v>148</v>
      </c>
      <c r="K126" s="18">
        <v>4</v>
      </c>
      <c r="L126" s="18" t="s">
        <v>654</v>
      </c>
      <c r="M126" s="18" t="s">
        <v>750</v>
      </c>
      <c r="N126" s="18">
        <v>35</v>
      </c>
      <c r="O126" s="18">
        <v>1</v>
      </c>
      <c r="P126" s="18">
        <v>1.0999999999999999E-2</v>
      </c>
      <c r="Q126" s="21">
        <v>1.5714285714285712E-2</v>
      </c>
      <c r="R126" s="18">
        <v>157</v>
      </c>
      <c r="T126" s="18">
        <v>4</v>
      </c>
      <c r="U126" s="18" t="s">
        <v>654</v>
      </c>
      <c r="V126" s="18" t="s">
        <v>750</v>
      </c>
      <c r="W126" s="18">
        <v>35</v>
      </c>
      <c r="X126" s="18">
        <v>1</v>
      </c>
      <c r="Y126" s="18">
        <v>1.0999999999999999E-2</v>
      </c>
      <c r="Z126" s="21">
        <v>1.5714285714285712E-2</v>
      </c>
      <c r="AA126" s="18">
        <v>157</v>
      </c>
      <c r="AC126" s="18">
        <v>4</v>
      </c>
      <c r="AD126" s="18" t="s">
        <v>28</v>
      </c>
      <c r="AE126" s="18" t="s">
        <v>136</v>
      </c>
      <c r="AF126" s="18">
        <v>46</v>
      </c>
      <c r="AG126" s="18">
        <v>1.5</v>
      </c>
      <c r="AH126" s="18">
        <v>8.0299999999999996E-2</v>
      </c>
      <c r="AI126" s="21">
        <v>7.7584541062801937E-2</v>
      </c>
      <c r="AJ126" s="18">
        <v>776</v>
      </c>
      <c r="AL126" s="18">
        <v>4</v>
      </c>
      <c r="AM126" s="18" t="s">
        <v>17</v>
      </c>
      <c r="AN126" s="18" t="s">
        <v>136</v>
      </c>
      <c r="AO126" s="18">
        <v>21</v>
      </c>
      <c r="AP126" s="18">
        <v>5.5</v>
      </c>
      <c r="AQ126" s="18">
        <v>0.13869999999999999</v>
      </c>
      <c r="AR126" s="21">
        <v>0.120687012987013</v>
      </c>
      <c r="AS126" s="18">
        <v>1207</v>
      </c>
      <c r="AU126" s="18">
        <v>4</v>
      </c>
      <c r="AV126" s="18" t="s">
        <v>8</v>
      </c>
      <c r="AW126" s="18" t="s">
        <v>5</v>
      </c>
      <c r="AX126" s="18">
        <v>920</v>
      </c>
      <c r="AY126" s="18">
        <v>1</v>
      </c>
      <c r="AZ126" s="18">
        <v>3.3299999999999996E-2</v>
      </c>
      <c r="BA126" s="21">
        <v>3.5290760869565213E-3</v>
      </c>
      <c r="BB126" s="18">
        <v>35</v>
      </c>
      <c r="BD126" s="18">
        <v>4</v>
      </c>
      <c r="BE126" s="18" t="s">
        <v>8</v>
      </c>
      <c r="BF126" s="18" t="s">
        <v>5</v>
      </c>
      <c r="BG126" s="18">
        <v>920</v>
      </c>
      <c r="BH126" s="18">
        <v>1</v>
      </c>
      <c r="BI126" s="18">
        <v>3.3299999999999996E-2</v>
      </c>
      <c r="BJ126" s="21">
        <v>7.1184782608695639E-3</v>
      </c>
      <c r="BK126" s="18">
        <v>71</v>
      </c>
      <c r="BM126" s="18">
        <v>4</v>
      </c>
      <c r="BN126" s="18" t="s">
        <v>8</v>
      </c>
      <c r="BO126" s="18" t="s">
        <v>5</v>
      </c>
      <c r="BP126" s="18">
        <v>920</v>
      </c>
      <c r="BQ126" s="18">
        <v>1</v>
      </c>
      <c r="BR126" s="18">
        <v>3.3299999999999996E-2</v>
      </c>
      <c r="BS126" s="21">
        <v>1.1130163043478259E-2</v>
      </c>
      <c r="BT126" s="18">
        <v>111</v>
      </c>
      <c r="BV126" s="18">
        <v>4</v>
      </c>
      <c r="BW126" s="18" t="s">
        <v>8</v>
      </c>
      <c r="BX126" s="18" t="s">
        <v>5</v>
      </c>
      <c r="BY126" s="18">
        <v>920</v>
      </c>
      <c r="BZ126" s="18">
        <v>1</v>
      </c>
      <c r="CA126" s="18">
        <v>0.11099999999999999</v>
      </c>
      <c r="CB126" s="21">
        <v>1.4478260869565216E-2</v>
      </c>
      <c r="CC126" s="18">
        <v>145</v>
      </c>
      <c r="CE126" s="18">
        <v>4</v>
      </c>
      <c r="CF126" s="18" t="s">
        <v>8</v>
      </c>
      <c r="CG126" s="18" t="s">
        <v>5</v>
      </c>
      <c r="CH126" s="18">
        <v>920</v>
      </c>
      <c r="CI126" s="18">
        <v>1</v>
      </c>
      <c r="CJ126" s="18">
        <v>0.11099999999999999</v>
      </c>
      <c r="CK126" s="21">
        <v>2.9358695652173909E-2</v>
      </c>
      <c r="CL126" s="18">
        <v>294</v>
      </c>
      <c r="CN126" s="18">
        <v>4</v>
      </c>
      <c r="CO126" s="18" t="s">
        <v>8</v>
      </c>
      <c r="CP126" s="18" t="s">
        <v>5</v>
      </c>
      <c r="CQ126" s="18">
        <v>920</v>
      </c>
      <c r="CR126" s="18">
        <v>1.5</v>
      </c>
      <c r="CS126" s="18">
        <v>0.11099999999999999</v>
      </c>
      <c r="CT126" s="21">
        <v>3.9614130434782603E-2</v>
      </c>
      <c r="CU126" s="18">
        <v>396</v>
      </c>
      <c r="CW126" s="18">
        <v>4</v>
      </c>
      <c r="CX126" s="18" t="s">
        <v>667</v>
      </c>
      <c r="CY126" s="18" t="s">
        <v>750</v>
      </c>
      <c r="CZ126" s="18">
        <v>108.56250000000001</v>
      </c>
      <c r="DA126" s="18">
        <v>2</v>
      </c>
      <c r="DB126" s="18">
        <v>2.6599999999999999E-2</v>
      </c>
      <c r="DC126" s="21">
        <v>6.1255037420840514E-3</v>
      </c>
      <c r="DD126" s="18">
        <v>61</v>
      </c>
      <c r="DO126" s="18">
        <v>7</v>
      </c>
      <c r="DP126" s="18" t="s">
        <v>691</v>
      </c>
      <c r="DQ126" s="18" t="s">
        <v>750</v>
      </c>
      <c r="DR126" s="18">
        <v>570</v>
      </c>
      <c r="DS126" s="18">
        <v>1</v>
      </c>
      <c r="DT126" s="18">
        <v>5.6000000000000001E-2</v>
      </c>
      <c r="DU126" s="21">
        <v>5.6000000000000001E-2</v>
      </c>
      <c r="DV126" s="18">
        <v>560</v>
      </c>
    </row>
    <row r="127" spans="2:127" x14ac:dyDescent="0.3">
      <c r="B127" s="18">
        <v>4</v>
      </c>
      <c r="C127" s="18" t="s">
        <v>656</v>
      </c>
      <c r="D127" s="18" t="s">
        <v>750</v>
      </c>
      <c r="E127" s="18">
        <v>35</v>
      </c>
      <c r="F127" s="18">
        <v>2</v>
      </c>
      <c r="G127" s="18">
        <v>8.9999999999999993E-3</v>
      </c>
      <c r="H127" s="21">
        <v>1.4785714285714284E-2</v>
      </c>
      <c r="I127" s="18">
        <v>148</v>
      </c>
      <c r="K127" s="18">
        <v>4</v>
      </c>
      <c r="L127" s="18" t="s">
        <v>656</v>
      </c>
      <c r="M127" s="18" t="s">
        <v>750</v>
      </c>
      <c r="N127" s="18">
        <v>35</v>
      </c>
      <c r="O127" s="18">
        <v>1</v>
      </c>
      <c r="P127" s="18">
        <v>1.0999999999999999E-2</v>
      </c>
      <c r="Q127" s="21">
        <v>1.5714285714285712E-2</v>
      </c>
      <c r="R127" s="18">
        <v>157</v>
      </c>
      <c r="T127" s="18">
        <v>4</v>
      </c>
      <c r="U127" s="18" t="s">
        <v>656</v>
      </c>
      <c r="V127" s="18" t="s">
        <v>750</v>
      </c>
      <c r="W127" s="18">
        <v>35</v>
      </c>
      <c r="X127" s="18">
        <v>1</v>
      </c>
      <c r="Y127" s="18">
        <v>1.0999999999999999E-2</v>
      </c>
      <c r="Z127" s="21">
        <v>1.5714285714285712E-2</v>
      </c>
      <c r="AA127" s="18">
        <v>157</v>
      </c>
      <c r="AC127" s="18">
        <v>4</v>
      </c>
      <c r="AD127" s="18" t="s">
        <v>738</v>
      </c>
      <c r="AE127" s="18" t="s">
        <v>750</v>
      </c>
      <c r="AF127" s="18">
        <v>35</v>
      </c>
      <c r="AG127" s="18">
        <v>1</v>
      </c>
      <c r="AH127" s="18">
        <v>8.9999999999999993E-3</v>
      </c>
      <c r="AI127" s="21">
        <v>1.7142857142857144E-2</v>
      </c>
      <c r="AJ127" s="18">
        <v>171</v>
      </c>
      <c r="AL127" s="18">
        <v>4</v>
      </c>
      <c r="AM127" s="18" t="s">
        <v>27</v>
      </c>
      <c r="AN127" s="18" t="s">
        <v>136</v>
      </c>
      <c r="AO127" s="18">
        <v>21</v>
      </c>
      <c r="AP127" s="18">
        <v>5.5</v>
      </c>
      <c r="AQ127" s="18">
        <v>0.13869999999999999</v>
      </c>
      <c r="AR127" s="21">
        <v>0.120687012987013</v>
      </c>
      <c r="AS127" s="18">
        <v>1207</v>
      </c>
      <c r="AU127" s="18">
        <v>4</v>
      </c>
      <c r="AV127" s="18" t="s">
        <v>19</v>
      </c>
      <c r="AW127" s="18" t="s">
        <v>5</v>
      </c>
      <c r="AX127" s="18">
        <v>920</v>
      </c>
      <c r="AY127" s="18">
        <v>1</v>
      </c>
      <c r="AZ127" s="18">
        <v>3.3299999999999996E-2</v>
      </c>
      <c r="BA127" s="21">
        <v>3.5290760869565213E-3</v>
      </c>
      <c r="BB127" s="18">
        <v>35</v>
      </c>
      <c r="BD127" s="18">
        <v>4</v>
      </c>
      <c r="BE127" s="18" t="s">
        <v>19</v>
      </c>
      <c r="BF127" s="18" t="s">
        <v>5</v>
      </c>
      <c r="BG127" s="18">
        <v>920</v>
      </c>
      <c r="BH127" s="18">
        <v>1</v>
      </c>
      <c r="BI127" s="18">
        <v>3.3299999999999996E-2</v>
      </c>
      <c r="BJ127" s="21">
        <v>7.1184782608695639E-3</v>
      </c>
      <c r="BK127" s="18">
        <v>71</v>
      </c>
      <c r="BM127" s="18">
        <v>4</v>
      </c>
      <c r="BN127" s="18" t="s">
        <v>19</v>
      </c>
      <c r="BO127" s="18" t="s">
        <v>5</v>
      </c>
      <c r="BP127" s="18">
        <v>920</v>
      </c>
      <c r="BQ127" s="18">
        <v>1</v>
      </c>
      <c r="BR127" s="18">
        <v>3.3299999999999996E-2</v>
      </c>
      <c r="BS127" s="21">
        <v>1.1130163043478259E-2</v>
      </c>
      <c r="BT127" s="18">
        <v>111</v>
      </c>
      <c r="BV127" s="18">
        <v>4</v>
      </c>
      <c r="BW127" s="18" t="s">
        <v>19</v>
      </c>
      <c r="BX127" s="18" t="s">
        <v>5</v>
      </c>
      <c r="BY127" s="18">
        <v>920</v>
      </c>
      <c r="BZ127" s="18">
        <v>1</v>
      </c>
      <c r="CA127" s="18">
        <v>0.11099999999999999</v>
      </c>
      <c r="CB127" s="21">
        <v>1.4478260869565216E-2</v>
      </c>
      <c r="CC127" s="18">
        <v>145</v>
      </c>
      <c r="CE127" s="18">
        <v>4</v>
      </c>
      <c r="CF127" s="18" t="s">
        <v>19</v>
      </c>
      <c r="CG127" s="18" t="s">
        <v>5</v>
      </c>
      <c r="CH127" s="18">
        <v>920</v>
      </c>
      <c r="CI127" s="18">
        <v>1</v>
      </c>
      <c r="CJ127" s="18">
        <v>0.11099999999999999</v>
      </c>
      <c r="CK127" s="21">
        <v>2.9358695652173909E-2</v>
      </c>
      <c r="CL127" s="18">
        <v>294</v>
      </c>
      <c r="CN127" s="18">
        <v>4</v>
      </c>
      <c r="CO127" s="18" t="s">
        <v>19</v>
      </c>
      <c r="CP127" s="18" t="s">
        <v>5</v>
      </c>
      <c r="CQ127" s="18">
        <v>920</v>
      </c>
      <c r="CR127" s="18">
        <v>1.5</v>
      </c>
      <c r="CS127" s="18">
        <v>0.11099999999999999</v>
      </c>
      <c r="CT127" s="21">
        <v>3.9614130434782603E-2</v>
      </c>
      <c r="CU127" s="18">
        <v>396</v>
      </c>
      <c r="CW127" s="18">
        <v>4</v>
      </c>
      <c r="CX127" s="18" t="s">
        <v>669</v>
      </c>
      <c r="CY127" s="18" t="s">
        <v>750</v>
      </c>
      <c r="CZ127" s="18">
        <v>108.56250000000001</v>
      </c>
      <c r="DA127" s="18">
        <v>2</v>
      </c>
      <c r="DB127" s="18">
        <v>2.6499999999999999E-2</v>
      </c>
      <c r="DC127" s="21">
        <v>6.1024755325273447E-3</v>
      </c>
      <c r="DD127" s="18">
        <v>61</v>
      </c>
      <c r="DO127" s="18">
        <v>7</v>
      </c>
      <c r="DP127" s="18" t="s">
        <v>693</v>
      </c>
      <c r="DQ127" s="18" t="s">
        <v>750</v>
      </c>
      <c r="DR127" s="18">
        <v>570</v>
      </c>
      <c r="DS127" s="18">
        <v>1</v>
      </c>
      <c r="DT127" s="18">
        <v>5.6000000000000001E-2</v>
      </c>
      <c r="DU127" s="21">
        <v>5.6000000000000001E-2</v>
      </c>
      <c r="DV127" s="18">
        <v>560</v>
      </c>
    </row>
    <row r="128" spans="2:127" x14ac:dyDescent="0.3">
      <c r="B128" s="18">
        <v>4</v>
      </c>
      <c r="C128" s="18" t="s">
        <v>658</v>
      </c>
      <c r="D128" s="18" t="s">
        <v>750</v>
      </c>
      <c r="E128" s="18">
        <v>35</v>
      </c>
      <c r="F128" s="18">
        <v>2</v>
      </c>
      <c r="G128" s="18">
        <v>8.9999999999999993E-3</v>
      </c>
      <c r="H128" s="21">
        <v>1.4785714285714284E-2</v>
      </c>
      <c r="I128" s="18">
        <v>148</v>
      </c>
      <c r="K128" s="18">
        <v>4</v>
      </c>
      <c r="L128" s="18" t="s">
        <v>658</v>
      </c>
      <c r="M128" s="18" t="s">
        <v>750</v>
      </c>
      <c r="N128" s="18">
        <v>35</v>
      </c>
      <c r="O128" s="18">
        <v>1</v>
      </c>
      <c r="P128" s="18">
        <v>1.0999999999999999E-2</v>
      </c>
      <c r="Q128" s="21">
        <v>1.5714285714285712E-2</v>
      </c>
      <c r="R128" s="18">
        <v>157</v>
      </c>
      <c r="T128" s="18">
        <v>4</v>
      </c>
      <c r="U128" s="18" t="s">
        <v>658</v>
      </c>
      <c r="V128" s="18" t="s">
        <v>750</v>
      </c>
      <c r="W128" s="18">
        <v>35</v>
      </c>
      <c r="X128" s="18">
        <v>1</v>
      </c>
      <c r="Y128" s="18">
        <v>1.0999999999999999E-2</v>
      </c>
      <c r="Z128" s="21">
        <v>1.5714285714285712E-2</v>
      </c>
      <c r="AA128" s="18">
        <v>157</v>
      </c>
      <c r="AC128" s="18">
        <v>4</v>
      </c>
      <c r="AD128" s="18" t="s">
        <v>650</v>
      </c>
      <c r="AE128" s="18" t="s">
        <v>750</v>
      </c>
      <c r="AF128" s="18">
        <v>35</v>
      </c>
      <c r="AG128" s="18">
        <v>1</v>
      </c>
      <c r="AH128" s="18">
        <v>8.9999999999999993E-3</v>
      </c>
      <c r="AI128" s="21">
        <v>1.7142857142857144E-2</v>
      </c>
      <c r="AJ128" s="18">
        <v>171</v>
      </c>
      <c r="AL128" s="18">
        <v>4</v>
      </c>
      <c r="AM128" s="18" t="s">
        <v>8</v>
      </c>
      <c r="AN128" s="18" t="s">
        <v>136</v>
      </c>
      <c r="AO128" s="18">
        <v>46</v>
      </c>
      <c r="AP128" s="18">
        <v>2.5</v>
      </c>
      <c r="AQ128" s="18">
        <v>8.0299999999999996E-2</v>
      </c>
      <c r="AR128" s="21">
        <v>7.0175217391304348E-2</v>
      </c>
      <c r="AS128" s="18">
        <v>702</v>
      </c>
      <c r="AU128" s="18">
        <v>4</v>
      </c>
      <c r="AV128" s="18" t="s">
        <v>28</v>
      </c>
      <c r="AW128" s="18" t="s">
        <v>5</v>
      </c>
      <c r="AX128" s="18">
        <v>920</v>
      </c>
      <c r="AY128" s="18">
        <v>1</v>
      </c>
      <c r="AZ128" s="18">
        <v>3.3299999999999996E-2</v>
      </c>
      <c r="BA128" s="21">
        <v>3.5290760869565213E-3</v>
      </c>
      <c r="BB128" s="18">
        <v>35</v>
      </c>
      <c r="BD128" s="18">
        <v>4</v>
      </c>
      <c r="BE128" s="18" t="s">
        <v>28</v>
      </c>
      <c r="BF128" s="18" t="s">
        <v>5</v>
      </c>
      <c r="BG128" s="18">
        <v>920</v>
      </c>
      <c r="BH128" s="18">
        <v>1</v>
      </c>
      <c r="BI128" s="18">
        <v>3.3299999999999996E-2</v>
      </c>
      <c r="BJ128" s="21">
        <v>7.1184782608695639E-3</v>
      </c>
      <c r="BK128" s="18">
        <v>71</v>
      </c>
      <c r="BM128" s="18">
        <v>4</v>
      </c>
      <c r="BN128" s="18" t="s">
        <v>28</v>
      </c>
      <c r="BO128" s="18" t="s">
        <v>5</v>
      </c>
      <c r="BP128" s="18">
        <v>920</v>
      </c>
      <c r="BQ128" s="18">
        <v>1</v>
      </c>
      <c r="BR128" s="18">
        <v>3.3299999999999996E-2</v>
      </c>
      <c r="BS128" s="21">
        <v>1.1130163043478259E-2</v>
      </c>
      <c r="BT128" s="18">
        <v>111</v>
      </c>
      <c r="BV128" s="18">
        <v>4</v>
      </c>
      <c r="BW128" s="18" t="s">
        <v>28</v>
      </c>
      <c r="BX128" s="18" t="s">
        <v>5</v>
      </c>
      <c r="BY128" s="18">
        <v>920</v>
      </c>
      <c r="BZ128" s="18">
        <v>1</v>
      </c>
      <c r="CA128" s="18">
        <v>0.11099999999999999</v>
      </c>
      <c r="CB128" s="21">
        <v>1.4478260869565216E-2</v>
      </c>
      <c r="CC128" s="18">
        <v>145</v>
      </c>
      <c r="CE128" s="18">
        <v>4</v>
      </c>
      <c r="CF128" s="18" t="s">
        <v>28</v>
      </c>
      <c r="CG128" s="18" t="s">
        <v>5</v>
      </c>
      <c r="CH128" s="18">
        <v>920</v>
      </c>
      <c r="CI128" s="18">
        <v>1</v>
      </c>
      <c r="CJ128" s="18">
        <v>0.11099999999999999</v>
      </c>
      <c r="CK128" s="21">
        <v>2.9358695652173909E-2</v>
      </c>
      <c r="CL128" s="18">
        <v>294</v>
      </c>
      <c r="CN128" s="18">
        <v>4</v>
      </c>
      <c r="CO128" s="18" t="s">
        <v>28</v>
      </c>
      <c r="CP128" s="18" t="s">
        <v>5</v>
      </c>
      <c r="CQ128" s="18">
        <v>920</v>
      </c>
      <c r="CR128" s="18">
        <v>1.5</v>
      </c>
      <c r="CS128" s="18">
        <v>0.11099999999999999</v>
      </c>
      <c r="CT128" s="21">
        <v>3.9614130434782603E-2</v>
      </c>
      <c r="CU128" s="18">
        <v>396</v>
      </c>
      <c r="CW128" s="18">
        <v>4</v>
      </c>
      <c r="CX128" s="18" t="s">
        <v>671</v>
      </c>
      <c r="CY128" s="18" t="s">
        <v>750</v>
      </c>
      <c r="CZ128" s="18">
        <v>108.56250000000001</v>
      </c>
      <c r="DA128" s="18">
        <v>2</v>
      </c>
      <c r="DB128" s="18">
        <v>2.6499999999999999E-2</v>
      </c>
      <c r="DC128" s="21">
        <v>6.1024755325273447E-3</v>
      </c>
      <c r="DD128" s="18">
        <v>61</v>
      </c>
      <c r="DF128" s="18" t="s">
        <v>133</v>
      </c>
      <c r="DG128" s="18" t="s">
        <v>135</v>
      </c>
      <c r="DH128" s="18" t="s">
        <v>0</v>
      </c>
      <c r="DI128" s="18" t="s">
        <v>1</v>
      </c>
      <c r="DJ128" s="18" t="s">
        <v>36</v>
      </c>
      <c r="DK128" s="18" t="s">
        <v>2</v>
      </c>
      <c r="DL128" s="18" t="s">
        <v>3</v>
      </c>
      <c r="DM128" s="18" t="s">
        <v>4</v>
      </c>
      <c r="DN128" s="20">
        <v>8970</v>
      </c>
      <c r="DO128" s="18">
        <v>7</v>
      </c>
      <c r="DP128" s="18" t="s">
        <v>695</v>
      </c>
      <c r="DQ128" s="18" t="s">
        <v>750</v>
      </c>
      <c r="DR128" s="18">
        <v>570</v>
      </c>
      <c r="DS128" s="18">
        <v>1</v>
      </c>
      <c r="DT128" s="18">
        <v>5.6000000000000001E-2</v>
      </c>
      <c r="DU128" s="21">
        <v>5.6000000000000001E-2</v>
      </c>
      <c r="DV128" s="18">
        <v>560</v>
      </c>
    </row>
    <row r="129" spans="2:127" x14ac:dyDescent="0.3">
      <c r="B129" s="18">
        <v>4</v>
      </c>
      <c r="C129" s="18" t="s">
        <v>660</v>
      </c>
      <c r="D129" s="18" t="s">
        <v>750</v>
      </c>
      <c r="E129" s="18">
        <v>35</v>
      </c>
      <c r="F129" s="18">
        <v>2</v>
      </c>
      <c r="G129" s="18">
        <v>8.9999999999999993E-3</v>
      </c>
      <c r="H129" s="21">
        <v>1.4785714285714284E-2</v>
      </c>
      <c r="I129" s="18">
        <v>148</v>
      </c>
      <c r="K129" s="18">
        <v>4</v>
      </c>
      <c r="L129" s="18" t="s">
        <v>660</v>
      </c>
      <c r="M129" s="18" t="s">
        <v>750</v>
      </c>
      <c r="N129" s="18">
        <v>35</v>
      </c>
      <c r="O129" s="18">
        <v>1</v>
      </c>
      <c r="P129" s="18">
        <v>1.0999999999999999E-2</v>
      </c>
      <c r="Q129" s="21">
        <v>1.5714285714285712E-2</v>
      </c>
      <c r="R129" s="18">
        <v>157</v>
      </c>
      <c r="T129" s="18">
        <v>4</v>
      </c>
      <c r="U129" s="18" t="s">
        <v>660</v>
      </c>
      <c r="V129" s="18" t="s">
        <v>750</v>
      </c>
      <c r="W129" s="18">
        <v>35</v>
      </c>
      <c r="X129" s="18">
        <v>1</v>
      </c>
      <c r="Y129" s="18">
        <v>1.0999999999999999E-2</v>
      </c>
      <c r="Z129" s="21">
        <v>1.5714285714285712E-2</v>
      </c>
      <c r="AA129" s="18">
        <v>157</v>
      </c>
      <c r="AC129" s="18">
        <v>4</v>
      </c>
      <c r="AD129" s="18" t="s">
        <v>652</v>
      </c>
      <c r="AE129" s="18" t="s">
        <v>750</v>
      </c>
      <c r="AF129" s="18">
        <v>35</v>
      </c>
      <c r="AG129" s="18">
        <v>1</v>
      </c>
      <c r="AH129" s="18">
        <v>8.9999999999999993E-3</v>
      </c>
      <c r="AI129" s="21">
        <v>1.7142857142857144E-2</v>
      </c>
      <c r="AJ129" s="18">
        <v>171</v>
      </c>
      <c r="AL129" s="18">
        <v>4</v>
      </c>
      <c r="AM129" s="18" t="s">
        <v>19</v>
      </c>
      <c r="AN129" s="18" t="s">
        <v>136</v>
      </c>
      <c r="AO129" s="18">
        <v>46</v>
      </c>
      <c r="AP129" s="18">
        <v>2.5</v>
      </c>
      <c r="AQ129" s="18">
        <v>8.0299999999999996E-2</v>
      </c>
      <c r="AR129" s="21">
        <v>7.0175217391304348E-2</v>
      </c>
      <c r="AS129" s="18">
        <v>702</v>
      </c>
      <c r="AU129" s="18">
        <v>4</v>
      </c>
      <c r="AV129" s="18" t="s">
        <v>7</v>
      </c>
      <c r="AW129" s="18" t="s">
        <v>136</v>
      </c>
      <c r="AX129" s="18">
        <v>21</v>
      </c>
      <c r="AY129" s="18">
        <v>5</v>
      </c>
      <c r="AZ129" s="18">
        <v>0.1147</v>
      </c>
      <c r="BA129" s="21">
        <v>0.10650714285714284</v>
      </c>
      <c r="BB129" s="18">
        <v>1065</v>
      </c>
      <c r="BD129" s="18">
        <v>4</v>
      </c>
      <c r="BE129" s="18" t="s">
        <v>7</v>
      </c>
      <c r="BF129" s="18" t="s">
        <v>136</v>
      </c>
      <c r="BG129" s="18">
        <v>21</v>
      </c>
      <c r="BH129" s="18">
        <v>9.5</v>
      </c>
      <c r="BI129" s="18">
        <v>0.1147</v>
      </c>
      <c r="BJ129" s="21">
        <v>0.11307101086048454</v>
      </c>
      <c r="BK129" s="18">
        <v>1131</v>
      </c>
      <c r="BM129" s="18">
        <v>4</v>
      </c>
      <c r="BN129" s="18" t="s">
        <v>7</v>
      </c>
      <c r="BO129" s="18" t="s">
        <v>136</v>
      </c>
      <c r="BP129" s="18">
        <v>21</v>
      </c>
      <c r="BQ129" s="18">
        <v>30</v>
      </c>
      <c r="BR129" s="18">
        <v>0.1147</v>
      </c>
      <c r="BS129" s="21">
        <v>5.5984523809523803E-2</v>
      </c>
      <c r="BT129" s="18">
        <v>560</v>
      </c>
      <c r="BV129" s="18">
        <v>4</v>
      </c>
      <c r="BW129" s="18" t="s">
        <v>7</v>
      </c>
      <c r="BX129" s="18" t="s">
        <v>136</v>
      </c>
      <c r="BY129" s="18">
        <v>21</v>
      </c>
      <c r="BZ129" s="18">
        <v>6</v>
      </c>
      <c r="CA129" s="18">
        <v>3.6999999999999998E-2</v>
      </c>
      <c r="CB129" s="21">
        <v>3.5238095238095235E-2</v>
      </c>
      <c r="CC129" s="18">
        <v>352</v>
      </c>
      <c r="CE129" s="18">
        <v>4</v>
      </c>
      <c r="CF129" s="18" t="s">
        <v>7</v>
      </c>
      <c r="CG129" s="18" t="s">
        <v>136</v>
      </c>
      <c r="CH129" s="18">
        <v>21</v>
      </c>
      <c r="CI129" s="18">
        <v>10</v>
      </c>
      <c r="CJ129" s="18">
        <v>3.6999999999999998E-2</v>
      </c>
      <c r="CK129" s="21">
        <v>4.2873015873015875E-2</v>
      </c>
      <c r="CL129" s="18">
        <v>429</v>
      </c>
      <c r="CN129" s="18">
        <v>4</v>
      </c>
      <c r="CO129" s="18" t="s">
        <v>7</v>
      </c>
      <c r="CP129" s="18" t="s">
        <v>136</v>
      </c>
      <c r="CQ129" s="18">
        <v>21</v>
      </c>
      <c r="CR129" s="18">
        <v>10</v>
      </c>
      <c r="CS129" s="18">
        <v>3.6999999999999998E-2</v>
      </c>
      <c r="CT129" s="21">
        <v>8.6773809523809517E-2</v>
      </c>
      <c r="CU129" s="18">
        <v>868</v>
      </c>
      <c r="CW129" s="18">
        <v>4</v>
      </c>
      <c r="CX129" s="18" t="s">
        <v>673</v>
      </c>
      <c r="CY129" s="18" t="s">
        <v>750</v>
      </c>
      <c r="CZ129" s="18">
        <v>108.56250000000001</v>
      </c>
      <c r="DA129" s="18">
        <v>2</v>
      </c>
      <c r="DB129" s="18">
        <v>2.6499999999999999E-2</v>
      </c>
      <c r="DC129" s="21">
        <v>6.1024755325273447E-3</v>
      </c>
      <c r="DD129" s="18">
        <v>61</v>
      </c>
      <c r="DF129" s="18">
        <v>8</v>
      </c>
      <c r="DG129" s="18" t="s">
        <v>6</v>
      </c>
      <c r="DH129" s="18" t="s">
        <v>136</v>
      </c>
      <c r="DI129" s="18">
        <v>8.6999999999999993</v>
      </c>
      <c r="DJ129" s="18">
        <v>1</v>
      </c>
      <c r="DK129" s="18">
        <v>1.4999999999999999E-2</v>
      </c>
      <c r="DL129" s="21">
        <v>5.1724137931034482E-2</v>
      </c>
      <c r="DM129" s="18">
        <v>517</v>
      </c>
      <c r="DO129" s="18">
        <v>7</v>
      </c>
      <c r="DP129" s="18" t="s">
        <v>697</v>
      </c>
      <c r="DQ129" s="18" t="s">
        <v>750</v>
      </c>
      <c r="DR129" s="18">
        <v>570</v>
      </c>
      <c r="DS129" s="18">
        <v>1</v>
      </c>
      <c r="DT129" s="18">
        <v>5.6000000000000001E-2</v>
      </c>
      <c r="DU129" s="21">
        <v>5.6000000000000001E-2</v>
      </c>
      <c r="DV129" s="18">
        <v>560</v>
      </c>
    </row>
    <row r="130" spans="2:127" x14ac:dyDescent="0.3">
      <c r="B130" s="18">
        <v>4</v>
      </c>
      <c r="C130" s="18" t="s">
        <v>662</v>
      </c>
      <c r="D130" s="18" t="s">
        <v>750</v>
      </c>
      <c r="E130" s="18">
        <v>35</v>
      </c>
      <c r="F130" s="18">
        <v>2</v>
      </c>
      <c r="G130" s="18">
        <v>8.9999999999999993E-3</v>
      </c>
      <c r="H130" s="21">
        <v>1.4785714285714284E-2</v>
      </c>
      <c r="I130" s="18">
        <v>148</v>
      </c>
      <c r="K130" s="18">
        <v>4</v>
      </c>
      <c r="L130" s="18" t="s">
        <v>662</v>
      </c>
      <c r="M130" s="18" t="s">
        <v>750</v>
      </c>
      <c r="N130" s="18">
        <v>35</v>
      </c>
      <c r="O130" s="18">
        <v>1</v>
      </c>
      <c r="P130" s="18">
        <v>1.0999999999999999E-2</v>
      </c>
      <c r="Q130" s="21">
        <v>1.5714285714285712E-2</v>
      </c>
      <c r="R130" s="18">
        <v>157</v>
      </c>
      <c r="T130" s="18">
        <v>4</v>
      </c>
      <c r="U130" s="18" t="s">
        <v>662</v>
      </c>
      <c r="V130" s="18" t="s">
        <v>750</v>
      </c>
      <c r="W130" s="18">
        <v>35</v>
      </c>
      <c r="X130" s="18">
        <v>1</v>
      </c>
      <c r="Y130" s="18">
        <v>1.0999999999999999E-2</v>
      </c>
      <c r="Z130" s="21">
        <v>1.5714285714285712E-2</v>
      </c>
      <c r="AA130" s="18">
        <v>157</v>
      </c>
      <c r="AC130" s="18">
        <v>4</v>
      </c>
      <c r="AD130" s="18" t="s">
        <v>654</v>
      </c>
      <c r="AE130" s="18" t="s">
        <v>750</v>
      </c>
      <c r="AF130" s="18">
        <v>35</v>
      </c>
      <c r="AG130" s="18">
        <v>1</v>
      </c>
      <c r="AH130" s="18">
        <v>8.9999999999999993E-3</v>
      </c>
      <c r="AI130" s="21">
        <v>1.7142857142857144E-2</v>
      </c>
      <c r="AJ130" s="18">
        <v>171</v>
      </c>
      <c r="AL130" s="18">
        <v>4</v>
      </c>
      <c r="AM130" s="18" t="s">
        <v>28</v>
      </c>
      <c r="AN130" s="18" t="s">
        <v>136</v>
      </c>
      <c r="AO130" s="18">
        <v>46</v>
      </c>
      <c r="AP130" s="18">
        <v>2.5</v>
      </c>
      <c r="AQ130" s="18">
        <v>8.0299999999999996E-2</v>
      </c>
      <c r="AR130" s="21">
        <v>7.0175217391304348E-2</v>
      </c>
      <c r="AS130" s="18">
        <v>702</v>
      </c>
      <c r="AU130" s="18">
        <v>4</v>
      </c>
      <c r="AV130" s="18" t="s">
        <v>17</v>
      </c>
      <c r="AW130" s="18" t="s">
        <v>136</v>
      </c>
      <c r="AX130" s="18">
        <v>21</v>
      </c>
      <c r="AY130" s="18">
        <v>5</v>
      </c>
      <c r="AZ130" s="18">
        <v>0.1147</v>
      </c>
      <c r="BA130" s="21">
        <v>0.10650714285714284</v>
      </c>
      <c r="BB130" s="18">
        <v>1065</v>
      </c>
      <c r="BD130" s="18">
        <v>4</v>
      </c>
      <c r="BE130" s="18" t="s">
        <v>17</v>
      </c>
      <c r="BF130" s="18" t="s">
        <v>136</v>
      </c>
      <c r="BG130" s="18">
        <v>21</v>
      </c>
      <c r="BH130" s="18">
        <v>9.5</v>
      </c>
      <c r="BI130" s="18">
        <v>0.1147</v>
      </c>
      <c r="BJ130" s="21">
        <v>0.11307101086048454</v>
      </c>
      <c r="BK130" s="18">
        <v>1131</v>
      </c>
      <c r="BM130" s="18">
        <v>4</v>
      </c>
      <c r="BN130" s="18" t="s">
        <v>17</v>
      </c>
      <c r="BO130" s="18" t="s">
        <v>136</v>
      </c>
      <c r="BP130" s="18">
        <v>21</v>
      </c>
      <c r="BQ130" s="18">
        <v>30</v>
      </c>
      <c r="BR130" s="18">
        <v>0.1147</v>
      </c>
      <c r="BS130" s="21">
        <v>5.5984523809523803E-2</v>
      </c>
      <c r="BT130" s="18">
        <v>560</v>
      </c>
      <c r="BV130" s="18">
        <v>4</v>
      </c>
      <c r="BW130" s="18" t="s">
        <v>17</v>
      </c>
      <c r="BX130" s="18" t="s">
        <v>136</v>
      </c>
      <c r="BY130" s="18">
        <v>21</v>
      </c>
      <c r="BZ130" s="18">
        <v>6</v>
      </c>
      <c r="CA130" s="18">
        <v>3.6999999999999998E-2</v>
      </c>
      <c r="CB130" s="21">
        <v>3.5238095238095235E-2</v>
      </c>
      <c r="CC130" s="18">
        <v>352</v>
      </c>
      <c r="CE130" s="18">
        <v>4</v>
      </c>
      <c r="CF130" s="18" t="s">
        <v>17</v>
      </c>
      <c r="CG130" s="18" t="s">
        <v>136</v>
      </c>
      <c r="CH130" s="18">
        <v>21</v>
      </c>
      <c r="CI130" s="18">
        <v>10</v>
      </c>
      <c r="CJ130" s="18">
        <v>3.6999999999999998E-2</v>
      </c>
      <c r="CK130" s="21">
        <v>4.2873015873015875E-2</v>
      </c>
      <c r="CL130" s="18">
        <v>429</v>
      </c>
      <c r="CN130" s="18">
        <v>4</v>
      </c>
      <c r="CO130" s="18" t="s">
        <v>17</v>
      </c>
      <c r="CP130" s="18" t="s">
        <v>136</v>
      </c>
      <c r="CQ130" s="18">
        <v>21</v>
      </c>
      <c r="CR130" s="18">
        <v>10</v>
      </c>
      <c r="CS130" s="18">
        <v>3.6999999999999998E-2</v>
      </c>
      <c r="CT130" s="21">
        <v>8.6773809523809517E-2</v>
      </c>
      <c r="CU130" s="18">
        <v>868</v>
      </c>
      <c r="CW130" s="18">
        <v>4</v>
      </c>
      <c r="CX130" s="18" t="s">
        <v>675</v>
      </c>
      <c r="CY130" s="18" t="s">
        <v>750</v>
      </c>
      <c r="CZ130" s="18">
        <v>108.56250000000001</v>
      </c>
      <c r="DA130" s="18">
        <v>2</v>
      </c>
      <c r="DB130" s="18">
        <v>2.6499999999999999E-2</v>
      </c>
      <c r="DC130" s="21">
        <v>6.1024755325273447E-3</v>
      </c>
      <c r="DD130" s="18">
        <v>61</v>
      </c>
      <c r="DF130" s="18">
        <v>8</v>
      </c>
      <c r="DG130" s="18" t="s">
        <v>16</v>
      </c>
      <c r="DH130" s="18" t="s">
        <v>136</v>
      </c>
      <c r="DI130" s="18">
        <v>8.6999999999999993</v>
      </c>
      <c r="DJ130" s="18">
        <v>1</v>
      </c>
      <c r="DK130" s="18">
        <v>1.4999999999999999E-2</v>
      </c>
      <c r="DL130" s="21">
        <v>5.1724137931034482E-2</v>
      </c>
      <c r="DM130" s="18">
        <v>517</v>
      </c>
      <c r="DO130" s="18">
        <v>7</v>
      </c>
      <c r="DP130" s="18" t="s">
        <v>699</v>
      </c>
      <c r="DQ130" s="18" t="s">
        <v>750</v>
      </c>
      <c r="DR130" s="18">
        <v>570</v>
      </c>
      <c r="DS130" s="18">
        <v>1</v>
      </c>
      <c r="DT130" s="18">
        <v>5.6000000000000001E-2</v>
      </c>
      <c r="DU130" s="21">
        <v>5.6000000000000001E-2</v>
      </c>
      <c r="DV130" s="18">
        <v>560</v>
      </c>
    </row>
    <row r="131" spans="2:127" x14ac:dyDescent="0.3">
      <c r="B131" s="18">
        <v>4</v>
      </c>
      <c r="C131" s="18" t="s">
        <v>664</v>
      </c>
      <c r="D131" s="18" t="s">
        <v>750</v>
      </c>
      <c r="E131" s="18">
        <v>35</v>
      </c>
      <c r="F131" s="18">
        <v>2</v>
      </c>
      <c r="G131" s="18">
        <v>8.9999999999999993E-3</v>
      </c>
      <c r="H131" s="21">
        <v>1.4785714285714284E-2</v>
      </c>
      <c r="I131" s="18">
        <v>148</v>
      </c>
      <c r="K131" s="18">
        <v>4</v>
      </c>
      <c r="L131" s="18" t="s">
        <v>664</v>
      </c>
      <c r="M131" s="18" t="s">
        <v>750</v>
      </c>
      <c r="N131" s="18">
        <v>35</v>
      </c>
      <c r="O131" s="18">
        <v>1</v>
      </c>
      <c r="P131" s="18">
        <v>1.0999999999999999E-2</v>
      </c>
      <c r="Q131" s="21">
        <v>1.5714285714285712E-2</v>
      </c>
      <c r="R131" s="18">
        <v>157</v>
      </c>
      <c r="T131" s="18">
        <v>4</v>
      </c>
      <c r="U131" s="18" t="s">
        <v>664</v>
      </c>
      <c r="V131" s="18" t="s">
        <v>750</v>
      </c>
      <c r="W131" s="18">
        <v>35</v>
      </c>
      <c r="X131" s="18">
        <v>1</v>
      </c>
      <c r="Y131" s="18">
        <v>1.0999999999999999E-2</v>
      </c>
      <c r="Z131" s="21">
        <v>1.5714285714285712E-2</v>
      </c>
      <c r="AA131" s="18">
        <v>157</v>
      </c>
      <c r="AC131" s="18">
        <v>4</v>
      </c>
      <c r="AD131" s="18" t="s">
        <v>656</v>
      </c>
      <c r="AE131" s="18" t="s">
        <v>750</v>
      </c>
      <c r="AF131" s="18">
        <v>35</v>
      </c>
      <c r="AG131" s="18">
        <v>1</v>
      </c>
      <c r="AH131" s="18">
        <v>8.9999999999999993E-3</v>
      </c>
      <c r="AI131" s="21">
        <v>1.7142857142857144E-2</v>
      </c>
      <c r="AJ131" s="18">
        <v>171</v>
      </c>
      <c r="AL131" s="18">
        <v>4</v>
      </c>
      <c r="AM131" s="18" t="s">
        <v>738</v>
      </c>
      <c r="AN131" s="18" t="s">
        <v>750</v>
      </c>
      <c r="AO131" s="18">
        <v>35</v>
      </c>
      <c r="AP131" s="18">
        <v>1.5</v>
      </c>
      <c r="AQ131" s="18">
        <v>6.0000000000000001E-3</v>
      </c>
      <c r="AR131" s="21">
        <v>1.1485714285714285E-2</v>
      </c>
      <c r="AS131" s="18">
        <v>115</v>
      </c>
      <c r="AU131" s="18">
        <v>4</v>
      </c>
      <c r="AV131" s="18" t="s">
        <v>27</v>
      </c>
      <c r="AW131" s="18" t="s">
        <v>136</v>
      </c>
      <c r="AX131" s="18">
        <v>21</v>
      </c>
      <c r="AY131" s="18">
        <v>5</v>
      </c>
      <c r="AZ131" s="18">
        <v>0.1147</v>
      </c>
      <c r="BA131" s="21">
        <v>0.10650714285714284</v>
      </c>
      <c r="BB131" s="18">
        <v>1065</v>
      </c>
      <c r="BD131" s="18">
        <v>4</v>
      </c>
      <c r="BE131" s="18" t="s">
        <v>27</v>
      </c>
      <c r="BF131" s="18" t="s">
        <v>136</v>
      </c>
      <c r="BG131" s="18">
        <v>21</v>
      </c>
      <c r="BH131" s="18">
        <v>9.5</v>
      </c>
      <c r="BI131" s="18">
        <v>0.1147</v>
      </c>
      <c r="BJ131" s="21">
        <v>0.11307101086048454</v>
      </c>
      <c r="BK131" s="18">
        <v>1131</v>
      </c>
      <c r="BM131" s="18">
        <v>4</v>
      </c>
      <c r="BN131" s="18" t="s">
        <v>27</v>
      </c>
      <c r="BO131" s="18" t="s">
        <v>136</v>
      </c>
      <c r="BP131" s="18">
        <v>21</v>
      </c>
      <c r="BQ131" s="18">
        <v>30</v>
      </c>
      <c r="BR131" s="18">
        <v>0.1147</v>
      </c>
      <c r="BS131" s="21">
        <v>5.5984523809523803E-2</v>
      </c>
      <c r="BT131" s="18">
        <v>560</v>
      </c>
      <c r="BV131" s="18">
        <v>4</v>
      </c>
      <c r="BW131" s="18" t="s">
        <v>27</v>
      </c>
      <c r="BX131" s="18" t="s">
        <v>136</v>
      </c>
      <c r="BY131" s="18">
        <v>21</v>
      </c>
      <c r="BZ131" s="18">
        <v>6</v>
      </c>
      <c r="CA131" s="18">
        <v>3.6999999999999998E-2</v>
      </c>
      <c r="CB131" s="21">
        <v>3.5238095238095235E-2</v>
      </c>
      <c r="CC131" s="18">
        <v>352</v>
      </c>
      <c r="CE131" s="18">
        <v>4</v>
      </c>
      <c r="CF131" s="18" t="s">
        <v>27</v>
      </c>
      <c r="CG131" s="18" t="s">
        <v>136</v>
      </c>
      <c r="CH131" s="18">
        <v>21</v>
      </c>
      <c r="CI131" s="18">
        <v>10</v>
      </c>
      <c r="CJ131" s="18">
        <v>3.6999999999999998E-2</v>
      </c>
      <c r="CK131" s="21">
        <v>4.2873015873015875E-2</v>
      </c>
      <c r="CL131" s="18">
        <v>429</v>
      </c>
      <c r="CN131" s="18">
        <v>4</v>
      </c>
      <c r="CO131" s="18" t="s">
        <v>27</v>
      </c>
      <c r="CP131" s="18" t="s">
        <v>136</v>
      </c>
      <c r="CQ131" s="18">
        <v>21</v>
      </c>
      <c r="CR131" s="18">
        <v>10</v>
      </c>
      <c r="CS131" s="18">
        <v>3.6999999999999998E-2</v>
      </c>
      <c r="CT131" s="21">
        <v>8.6773809523809517E-2</v>
      </c>
      <c r="CU131" s="18">
        <v>868</v>
      </c>
      <c r="CW131" s="18">
        <v>4</v>
      </c>
      <c r="CX131" s="18" t="s">
        <v>677</v>
      </c>
      <c r="CY131" s="18" t="s">
        <v>750</v>
      </c>
      <c r="CZ131" s="18">
        <v>108.56250000000001</v>
      </c>
      <c r="DA131" s="18">
        <v>2</v>
      </c>
      <c r="DB131" s="18">
        <v>2.6499999999999999E-2</v>
      </c>
      <c r="DC131" s="21">
        <v>6.1024755325273447E-3</v>
      </c>
      <c r="DD131" s="18">
        <v>61</v>
      </c>
      <c r="DF131" s="18">
        <v>8</v>
      </c>
      <c r="DG131" s="18" t="s">
        <v>26</v>
      </c>
      <c r="DH131" s="18" t="s">
        <v>136</v>
      </c>
      <c r="DI131" s="18">
        <v>8.6999999999999993</v>
      </c>
      <c r="DJ131" s="18">
        <v>1</v>
      </c>
      <c r="DK131" s="18">
        <v>1.4999999999999999E-2</v>
      </c>
      <c r="DL131" s="21">
        <v>5.1724137931034482E-2</v>
      </c>
      <c r="DM131" s="18">
        <v>517</v>
      </c>
      <c r="DO131" s="18">
        <v>7</v>
      </c>
      <c r="DP131" s="18" t="s">
        <v>701</v>
      </c>
      <c r="DQ131" s="18" t="s">
        <v>750</v>
      </c>
      <c r="DR131" s="18">
        <v>570</v>
      </c>
      <c r="DS131" s="18">
        <v>1</v>
      </c>
      <c r="DT131" s="18">
        <v>5.6000000000000001E-2</v>
      </c>
      <c r="DU131" s="21">
        <v>5.6000000000000001E-2</v>
      </c>
      <c r="DV131" s="18">
        <v>560</v>
      </c>
    </row>
    <row r="132" spans="2:127" x14ac:dyDescent="0.3">
      <c r="B132" s="18">
        <v>4</v>
      </c>
      <c r="C132" s="18" t="s">
        <v>649</v>
      </c>
      <c r="D132" s="18" t="s">
        <v>750</v>
      </c>
      <c r="E132" s="18">
        <v>35</v>
      </c>
      <c r="F132" s="18">
        <v>2</v>
      </c>
      <c r="G132" s="18">
        <v>8.9999999999999993E-3</v>
      </c>
      <c r="H132" s="21">
        <v>1.4785714285714284E-2</v>
      </c>
      <c r="I132" s="18">
        <v>148</v>
      </c>
      <c r="K132" s="18">
        <v>4</v>
      </c>
      <c r="L132" s="18" t="s">
        <v>649</v>
      </c>
      <c r="M132" s="18" t="s">
        <v>750</v>
      </c>
      <c r="N132" s="18">
        <v>35</v>
      </c>
      <c r="O132" s="18">
        <v>1</v>
      </c>
      <c r="P132" s="18">
        <v>1.0999999999999999E-2</v>
      </c>
      <c r="Q132" s="21">
        <v>1.5714285714285712E-2</v>
      </c>
      <c r="R132" s="18">
        <v>157</v>
      </c>
      <c r="T132" s="18">
        <v>4</v>
      </c>
      <c r="U132" s="18" t="s">
        <v>649</v>
      </c>
      <c r="V132" s="18" t="s">
        <v>750</v>
      </c>
      <c r="W132" s="18">
        <v>35</v>
      </c>
      <c r="X132" s="18">
        <v>1</v>
      </c>
      <c r="Y132" s="18">
        <v>1.0999999999999999E-2</v>
      </c>
      <c r="Z132" s="21">
        <v>1.5714285714285712E-2</v>
      </c>
      <c r="AA132" s="18">
        <v>157</v>
      </c>
      <c r="AC132" s="18">
        <v>4</v>
      </c>
      <c r="AD132" s="18" t="s">
        <v>658</v>
      </c>
      <c r="AE132" s="18" t="s">
        <v>750</v>
      </c>
      <c r="AF132" s="18">
        <v>35</v>
      </c>
      <c r="AG132" s="18">
        <v>1</v>
      </c>
      <c r="AH132" s="18">
        <v>8.9999999999999993E-3</v>
      </c>
      <c r="AI132" s="21">
        <v>1.7142857142857144E-2</v>
      </c>
      <c r="AJ132" s="18">
        <v>171</v>
      </c>
      <c r="AL132" s="18">
        <v>4</v>
      </c>
      <c r="AM132" s="18" t="s">
        <v>650</v>
      </c>
      <c r="AN132" s="18" t="s">
        <v>750</v>
      </c>
      <c r="AO132" s="18">
        <v>35</v>
      </c>
      <c r="AP132" s="18">
        <v>1.5</v>
      </c>
      <c r="AQ132" s="18">
        <v>6.0000000000000001E-3</v>
      </c>
      <c r="AR132" s="21">
        <v>1.1485714285714285E-2</v>
      </c>
      <c r="AS132" s="18">
        <v>115</v>
      </c>
      <c r="AU132" s="18">
        <v>4</v>
      </c>
      <c r="AV132" s="18" t="s">
        <v>8</v>
      </c>
      <c r="AW132" s="18" t="s">
        <v>136</v>
      </c>
      <c r="AX132" s="18">
        <v>46</v>
      </c>
      <c r="AY132" s="18">
        <v>1.5</v>
      </c>
      <c r="AZ132" s="18">
        <v>3.6999999999999998E-2</v>
      </c>
      <c r="BA132" s="21">
        <v>5.2282608695652176E-2</v>
      </c>
      <c r="BB132" s="18">
        <v>523</v>
      </c>
      <c r="BD132" s="18">
        <v>4</v>
      </c>
      <c r="BE132" s="18" t="s">
        <v>8</v>
      </c>
      <c r="BF132" s="18" t="s">
        <v>136</v>
      </c>
      <c r="BG132" s="18">
        <v>46</v>
      </c>
      <c r="BH132" s="18">
        <v>5</v>
      </c>
      <c r="BI132" s="18">
        <v>3.6999999999999998E-2</v>
      </c>
      <c r="BJ132" s="21">
        <v>3.163768115942029E-2</v>
      </c>
      <c r="BK132" s="18">
        <v>316</v>
      </c>
      <c r="BM132" s="18">
        <v>4</v>
      </c>
      <c r="BN132" s="18" t="s">
        <v>8</v>
      </c>
      <c r="BO132" s="18" t="s">
        <v>136</v>
      </c>
      <c r="BP132" s="18">
        <v>46</v>
      </c>
      <c r="BQ132" s="18">
        <v>13</v>
      </c>
      <c r="BR132" s="18">
        <v>3.6999999999999998E-2</v>
      </c>
      <c r="BS132" s="21">
        <v>1.9025919732441471E-2</v>
      </c>
      <c r="BT132" s="18">
        <v>190</v>
      </c>
      <c r="BV132" s="18">
        <v>4</v>
      </c>
      <c r="BW132" s="18" t="s">
        <v>8</v>
      </c>
      <c r="BX132" s="18" t="s">
        <v>136</v>
      </c>
      <c r="BY132" s="18">
        <v>46</v>
      </c>
      <c r="BZ132" s="18">
        <v>3</v>
      </c>
      <c r="CA132" s="18">
        <v>3.6999999999999998E-2</v>
      </c>
      <c r="CB132" s="21">
        <v>3.2173913043478254E-2</v>
      </c>
      <c r="CC132" s="18">
        <v>322</v>
      </c>
      <c r="CE132" s="18">
        <v>4</v>
      </c>
      <c r="CF132" s="18" t="s">
        <v>8</v>
      </c>
      <c r="CG132" s="18" t="s">
        <v>136</v>
      </c>
      <c r="CH132" s="18">
        <v>46</v>
      </c>
      <c r="CI132" s="18">
        <v>7</v>
      </c>
      <c r="CJ132" s="18">
        <v>3.6999999999999998E-2</v>
      </c>
      <c r="CK132" s="21">
        <v>2.796066252587992E-2</v>
      </c>
      <c r="CL132" s="18">
        <v>280</v>
      </c>
      <c r="CN132" s="18">
        <v>4</v>
      </c>
      <c r="CO132" s="18" t="s">
        <v>8</v>
      </c>
      <c r="CP132" s="18" t="s">
        <v>136</v>
      </c>
      <c r="CQ132" s="18">
        <v>46</v>
      </c>
      <c r="CR132" s="18">
        <v>5</v>
      </c>
      <c r="CS132" s="18">
        <v>3.6999999999999998E-2</v>
      </c>
      <c r="CT132" s="21">
        <v>7.922826086956522E-2</v>
      </c>
      <c r="CU132" s="18">
        <v>792</v>
      </c>
      <c r="CW132" s="18">
        <v>4</v>
      </c>
      <c r="CX132" s="18" t="s">
        <v>679</v>
      </c>
      <c r="CY132" s="18" t="s">
        <v>750</v>
      </c>
      <c r="CZ132" s="18">
        <v>108.56250000000001</v>
      </c>
      <c r="DA132" s="18">
        <v>2</v>
      </c>
      <c r="DB132" s="18">
        <v>2.6499999999999999E-2</v>
      </c>
      <c r="DC132" s="21">
        <v>6.1024755325273447E-3</v>
      </c>
      <c r="DD132" s="18">
        <v>61</v>
      </c>
      <c r="DF132" s="18">
        <v>8</v>
      </c>
      <c r="DG132" s="18" t="s">
        <v>7</v>
      </c>
      <c r="DH132" s="18" t="s">
        <v>136</v>
      </c>
      <c r="DI132" s="18">
        <v>16</v>
      </c>
      <c r="DJ132" s="18">
        <v>1</v>
      </c>
      <c r="DK132" s="18">
        <v>0.02</v>
      </c>
      <c r="DL132" s="21">
        <v>3.7499999999999999E-2</v>
      </c>
      <c r="DM132" s="18">
        <v>375</v>
      </c>
    </row>
    <row r="133" spans="2:127" x14ac:dyDescent="0.3">
      <c r="B133" s="18">
        <v>4</v>
      </c>
      <c r="C133" s="18" t="s">
        <v>651</v>
      </c>
      <c r="D133" s="18" t="s">
        <v>750</v>
      </c>
      <c r="E133" s="18">
        <v>35</v>
      </c>
      <c r="F133" s="18">
        <v>2</v>
      </c>
      <c r="G133" s="18">
        <v>8.9999999999999993E-3</v>
      </c>
      <c r="H133" s="21">
        <v>1.4785714285714284E-2</v>
      </c>
      <c r="I133" s="18">
        <v>148</v>
      </c>
      <c r="K133" s="18">
        <v>4</v>
      </c>
      <c r="L133" s="18" t="s">
        <v>651</v>
      </c>
      <c r="M133" s="18" t="s">
        <v>750</v>
      </c>
      <c r="N133" s="18">
        <v>35</v>
      </c>
      <c r="O133" s="18">
        <v>1</v>
      </c>
      <c r="P133" s="18">
        <v>1.0999999999999999E-2</v>
      </c>
      <c r="Q133" s="21">
        <v>1.5714285714285712E-2</v>
      </c>
      <c r="R133" s="18">
        <v>157</v>
      </c>
      <c r="T133" s="18">
        <v>4</v>
      </c>
      <c r="U133" s="18" t="s">
        <v>651</v>
      </c>
      <c r="V133" s="18" t="s">
        <v>750</v>
      </c>
      <c r="W133" s="18">
        <v>35</v>
      </c>
      <c r="X133" s="18">
        <v>1</v>
      </c>
      <c r="Y133" s="18">
        <v>1.0999999999999999E-2</v>
      </c>
      <c r="Z133" s="21">
        <v>1.5714285714285712E-2</v>
      </c>
      <c r="AA133" s="18">
        <v>157</v>
      </c>
      <c r="AC133" s="18">
        <v>4</v>
      </c>
      <c r="AD133" s="18" t="s">
        <v>660</v>
      </c>
      <c r="AE133" s="18" t="s">
        <v>750</v>
      </c>
      <c r="AF133" s="18">
        <v>35</v>
      </c>
      <c r="AG133" s="18">
        <v>1</v>
      </c>
      <c r="AH133" s="18">
        <v>8.9999999999999993E-3</v>
      </c>
      <c r="AI133" s="21">
        <v>1.7142857142857144E-2</v>
      </c>
      <c r="AJ133" s="18">
        <v>171</v>
      </c>
      <c r="AL133" s="18">
        <v>4</v>
      </c>
      <c r="AM133" s="18" t="s">
        <v>652</v>
      </c>
      <c r="AN133" s="18" t="s">
        <v>750</v>
      </c>
      <c r="AO133" s="18">
        <v>35</v>
      </c>
      <c r="AP133" s="18">
        <v>1.5</v>
      </c>
      <c r="AQ133" s="18">
        <v>6.0000000000000001E-3</v>
      </c>
      <c r="AR133" s="21">
        <v>1.1485714285714285E-2</v>
      </c>
      <c r="AS133" s="18">
        <v>115</v>
      </c>
      <c r="AU133" s="18">
        <v>4</v>
      </c>
      <c r="AV133" s="18" t="s">
        <v>19</v>
      </c>
      <c r="AW133" s="18" t="s">
        <v>136</v>
      </c>
      <c r="AX133" s="18">
        <v>46</v>
      </c>
      <c r="AY133" s="18">
        <v>1.5</v>
      </c>
      <c r="AZ133" s="18">
        <v>3.6999999999999998E-2</v>
      </c>
      <c r="BA133" s="21">
        <v>5.2282608695652176E-2</v>
      </c>
      <c r="BB133" s="18">
        <v>523</v>
      </c>
      <c r="BD133" s="18">
        <v>4</v>
      </c>
      <c r="BE133" s="18" t="s">
        <v>19</v>
      </c>
      <c r="BF133" s="18" t="s">
        <v>136</v>
      </c>
      <c r="BG133" s="18">
        <v>46</v>
      </c>
      <c r="BH133" s="18">
        <v>5</v>
      </c>
      <c r="BI133" s="18">
        <v>3.6999999999999998E-2</v>
      </c>
      <c r="BJ133" s="21">
        <v>3.163768115942029E-2</v>
      </c>
      <c r="BK133" s="18">
        <v>316</v>
      </c>
      <c r="BM133" s="18">
        <v>4</v>
      </c>
      <c r="BN133" s="18" t="s">
        <v>19</v>
      </c>
      <c r="BO133" s="18" t="s">
        <v>136</v>
      </c>
      <c r="BP133" s="18">
        <v>46</v>
      </c>
      <c r="BQ133" s="18">
        <v>13</v>
      </c>
      <c r="BR133" s="18">
        <v>3.6999999999999998E-2</v>
      </c>
      <c r="BS133" s="21">
        <v>1.9025919732441471E-2</v>
      </c>
      <c r="BT133" s="18">
        <v>190</v>
      </c>
      <c r="BV133" s="18">
        <v>4</v>
      </c>
      <c r="BW133" s="18" t="s">
        <v>19</v>
      </c>
      <c r="BX133" s="18" t="s">
        <v>136</v>
      </c>
      <c r="BY133" s="18">
        <v>46</v>
      </c>
      <c r="BZ133" s="18">
        <v>3</v>
      </c>
      <c r="CA133" s="18">
        <v>3.6999999999999998E-2</v>
      </c>
      <c r="CB133" s="21">
        <v>3.2173913043478254E-2</v>
      </c>
      <c r="CC133" s="18">
        <v>322</v>
      </c>
      <c r="CE133" s="18">
        <v>4</v>
      </c>
      <c r="CF133" s="18" t="s">
        <v>19</v>
      </c>
      <c r="CG133" s="18" t="s">
        <v>136</v>
      </c>
      <c r="CH133" s="18">
        <v>46</v>
      </c>
      <c r="CI133" s="18">
        <v>7</v>
      </c>
      <c r="CJ133" s="18">
        <v>3.6999999999999998E-2</v>
      </c>
      <c r="CK133" s="21">
        <v>2.796066252587992E-2</v>
      </c>
      <c r="CL133" s="18">
        <v>280</v>
      </c>
      <c r="CN133" s="18">
        <v>4</v>
      </c>
      <c r="CO133" s="18" t="s">
        <v>19</v>
      </c>
      <c r="CP133" s="18" t="s">
        <v>136</v>
      </c>
      <c r="CQ133" s="18">
        <v>46</v>
      </c>
      <c r="CR133" s="18">
        <v>5</v>
      </c>
      <c r="CS133" s="18">
        <v>3.6999999999999998E-2</v>
      </c>
      <c r="CT133" s="21">
        <v>7.922826086956522E-2</v>
      </c>
      <c r="CU133" s="18">
        <v>792</v>
      </c>
      <c r="CW133" s="18">
        <v>4</v>
      </c>
      <c r="CX133" s="18" t="s">
        <v>681</v>
      </c>
      <c r="CY133" s="18" t="s">
        <v>750</v>
      </c>
      <c r="CZ133" s="18">
        <v>108.56250000000001</v>
      </c>
      <c r="DA133" s="18">
        <v>2</v>
      </c>
      <c r="DB133" s="18">
        <v>2.6499999999999999E-2</v>
      </c>
      <c r="DC133" s="21">
        <v>6.1024755325273447E-3</v>
      </c>
      <c r="DD133" s="18">
        <v>61</v>
      </c>
      <c r="DF133" s="18">
        <v>8</v>
      </c>
      <c r="DG133" s="18" t="s">
        <v>17</v>
      </c>
      <c r="DH133" s="18" t="s">
        <v>136</v>
      </c>
      <c r="DI133" s="18">
        <v>16</v>
      </c>
      <c r="DJ133" s="18">
        <v>1</v>
      </c>
      <c r="DK133" s="18">
        <v>0.02</v>
      </c>
      <c r="DL133" s="21">
        <v>3.7499999999999999E-2</v>
      </c>
      <c r="DM133" s="18">
        <v>375</v>
      </c>
    </row>
    <row r="134" spans="2:127" x14ac:dyDescent="0.3">
      <c r="B134" s="18">
        <v>4</v>
      </c>
      <c r="C134" s="18" t="s">
        <v>653</v>
      </c>
      <c r="D134" s="18" t="s">
        <v>750</v>
      </c>
      <c r="E134" s="18">
        <v>35</v>
      </c>
      <c r="F134" s="18">
        <v>2</v>
      </c>
      <c r="G134" s="18">
        <v>8.9999999999999993E-3</v>
      </c>
      <c r="H134" s="21">
        <v>1.4785714285714284E-2</v>
      </c>
      <c r="I134" s="18">
        <v>148</v>
      </c>
      <c r="K134" s="18">
        <v>4</v>
      </c>
      <c r="L134" s="18" t="s">
        <v>653</v>
      </c>
      <c r="M134" s="18" t="s">
        <v>750</v>
      </c>
      <c r="N134" s="18">
        <v>35</v>
      </c>
      <c r="O134" s="18">
        <v>1</v>
      </c>
      <c r="P134" s="18">
        <v>1.0999999999999999E-2</v>
      </c>
      <c r="Q134" s="21">
        <v>1.5714285714285712E-2</v>
      </c>
      <c r="R134" s="18">
        <v>157</v>
      </c>
      <c r="T134" s="18">
        <v>4</v>
      </c>
      <c r="U134" s="18" t="s">
        <v>653</v>
      </c>
      <c r="V134" s="18" t="s">
        <v>750</v>
      </c>
      <c r="W134" s="18">
        <v>35</v>
      </c>
      <c r="X134" s="18">
        <v>1</v>
      </c>
      <c r="Y134" s="18">
        <v>1.0999999999999999E-2</v>
      </c>
      <c r="Z134" s="21">
        <v>1.5714285714285712E-2</v>
      </c>
      <c r="AA134" s="18">
        <v>157</v>
      </c>
      <c r="AC134" s="18">
        <v>4</v>
      </c>
      <c r="AD134" s="18" t="s">
        <v>662</v>
      </c>
      <c r="AE134" s="18" t="s">
        <v>750</v>
      </c>
      <c r="AF134" s="18">
        <v>35</v>
      </c>
      <c r="AG134" s="18">
        <v>1</v>
      </c>
      <c r="AH134" s="18">
        <v>8.9999999999999993E-3</v>
      </c>
      <c r="AI134" s="21">
        <v>1.7142857142857144E-2</v>
      </c>
      <c r="AJ134" s="18">
        <v>171</v>
      </c>
      <c r="AL134" s="18">
        <v>4</v>
      </c>
      <c r="AM134" s="18" t="s">
        <v>654</v>
      </c>
      <c r="AN134" s="18" t="s">
        <v>750</v>
      </c>
      <c r="AO134" s="18">
        <v>35</v>
      </c>
      <c r="AP134" s="18">
        <v>1.5</v>
      </c>
      <c r="AQ134" s="18">
        <v>6.0000000000000001E-3</v>
      </c>
      <c r="AR134" s="21">
        <v>1.1485714285714285E-2</v>
      </c>
      <c r="AS134" s="18">
        <v>115</v>
      </c>
      <c r="AU134" s="18">
        <v>4</v>
      </c>
      <c r="AV134" s="18" t="s">
        <v>28</v>
      </c>
      <c r="AW134" s="18" t="s">
        <v>136</v>
      </c>
      <c r="AX134" s="18">
        <v>46</v>
      </c>
      <c r="AY134" s="18">
        <v>1.5</v>
      </c>
      <c r="AZ134" s="18">
        <v>3.6999999999999998E-2</v>
      </c>
      <c r="BA134" s="21">
        <v>5.2282608695652176E-2</v>
      </c>
      <c r="BB134" s="18">
        <v>523</v>
      </c>
      <c r="BD134" s="18">
        <v>4</v>
      </c>
      <c r="BE134" s="18" t="s">
        <v>28</v>
      </c>
      <c r="BF134" s="18" t="s">
        <v>136</v>
      </c>
      <c r="BG134" s="18">
        <v>46</v>
      </c>
      <c r="BH134" s="18">
        <v>5</v>
      </c>
      <c r="BI134" s="18">
        <v>3.6999999999999998E-2</v>
      </c>
      <c r="BJ134" s="21">
        <v>3.163768115942029E-2</v>
      </c>
      <c r="BK134" s="18">
        <v>316</v>
      </c>
      <c r="BM134" s="18">
        <v>4</v>
      </c>
      <c r="BN134" s="18" t="s">
        <v>28</v>
      </c>
      <c r="BO134" s="18" t="s">
        <v>136</v>
      </c>
      <c r="BP134" s="18">
        <v>46</v>
      </c>
      <c r="BQ134" s="18">
        <v>13</v>
      </c>
      <c r="BR134" s="18">
        <v>3.6999999999999998E-2</v>
      </c>
      <c r="BS134" s="21">
        <v>1.9025919732441471E-2</v>
      </c>
      <c r="BT134" s="18">
        <v>190</v>
      </c>
      <c r="BV134" s="18">
        <v>4</v>
      </c>
      <c r="BW134" s="18" t="s">
        <v>28</v>
      </c>
      <c r="BX134" s="18" t="s">
        <v>136</v>
      </c>
      <c r="BY134" s="18">
        <v>46</v>
      </c>
      <c r="BZ134" s="18">
        <v>3</v>
      </c>
      <c r="CA134" s="18">
        <v>3.6999999999999998E-2</v>
      </c>
      <c r="CB134" s="21">
        <v>3.2173913043478254E-2</v>
      </c>
      <c r="CC134" s="18">
        <v>322</v>
      </c>
      <c r="CE134" s="18">
        <v>4</v>
      </c>
      <c r="CF134" s="18" t="s">
        <v>28</v>
      </c>
      <c r="CG134" s="18" t="s">
        <v>136</v>
      </c>
      <c r="CH134" s="18">
        <v>46</v>
      </c>
      <c r="CI134" s="18">
        <v>7</v>
      </c>
      <c r="CJ134" s="18">
        <v>3.6999999999999998E-2</v>
      </c>
      <c r="CK134" s="21">
        <v>2.796066252587992E-2</v>
      </c>
      <c r="CL134" s="18">
        <v>280</v>
      </c>
      <c r="CN134" s="18">
        <v>4</v>
      </c>
      <c r="CO134" s="18" t="s">
        <v>28</v>
      </c>
      <c r="CP134" s="18" t="s">
        <v>136</v>
      </c>
      <c r="CQ134" s="18">
        <v>46</v>
      </c>
      <c r="CR134" s="18">
        <v>5</v>
      </c>
      <c r="CS134" s="18">
        <v>3.6999999999999998E-2</v>
      </c>
      <c r="CT134" s="21">
        <v>7.922826086956522E-2</v>
      </c>
      <c r="CU134" s="18">
        <v>792</v>
      </c>
      <c r="CW134" s="18">
        <v>4</v>
      </c>
      <c r="CX134" s="18" t="s">
        <v>683</v>
      </c>
      <c r="CY134" s="18" t="s">
        <v>750</v>
      </c>
      <c r="CZ134" s="18">
        <v>108.56250000000001</v>
      </c>
      <c r="DA134" s="18">
        <v>2</v>
      </c>
      <c r="DB134" s="18">
        <v>2.6499999999999999E-2</v>
      </c>
      <c r="DC134" s="21">
        <v>6.1024755325273447E-3</v>
      </c>
      <c r="DD134" s="18">
        <v>61</v>
      </c>
      <c r="DF134" s="18">
        <v>8</v>
      </c>
      <c r="DG134" s="18" t="s">
        <v>27</v>
      </c>
      <c r="DH134" s="18" t="s">
        <v>136</v>
      </c>
      <c r="DI134" s="18">
        <v>16</v>
      </c>
      <c r="DJ134" s="18">
        <v>1</v>
      </c>
      <c r="DK134" s="18">
        <v>0.02</v>
      </c>
      <c r="DL134" s="21">
        <v>3.7499999999999999E-2</v>
      </c>
      <c r="DM134" s="18">
        <v>375</v>
      </c>
      <c r="DO134" s="18" t="s">
        <v>133</v>
      </c>
      <c r="DP134" s="18" t="s">
        <v>135</v>
      </c>
      <c r="DQ134" s="18" t="s">
        <v>0</v>
      </c>
      <c r="DR134" s="18" t="s">
        <v>1</v>
      </c>
      <c r="DS134" s="18" t="s">
        <v>36</v>
      </c>
      <c r="DT134" s="18" t="s">
        <v>2</v>
      </c>
      <c r="DU134" s="18" t="s">
        <v>3</v>
      </c>
      <c r="DV134" s="18" t="s">
        <v>4</v>
      </c>
      <c r="DW134" s="20">
        <v>10000</v>
      </c>
    </row>
    <row r="135" spans="2:127" x14ac:dyDescent="0.3">
      <c r="B135" s="18">
        <v>4</v>
      </c>
      <c r="C135" s="18" t="s">
        <v>655</v>
      </c>
      <c r="D135" s="18" t="s">
        <v>750</v>
      </c>
      <c r="E135" s="18">
        <v>35</v>
      </c>
      <c r="F135" s="18">
        <v>2</v>
      </c>
      <c r="G135" s="18">
        <v>8.9999999999999993E-3</v>
      </c>
      <c r="H135" s="21">
        <v>1.4785714285714284E-2</v>
      </c>
      <c r="I135" s="18">
        <v>148</v>
      </c>
      <c r="K135" s="18">
        <v>4</v>
      </c>
      <c r="L135" s="18" t="s">
        <v>655</v>
      </c>
      <c r="M135" s="18" t="s">
        <v>750</v>
      </c>
      <c r="N135" s="18">
        <v>35</v>
      </c>
      <c r="O135" s="18">
        <v>1</v>
      </c>
      <c r="P135" s="18">
        <v>1.0999999999999999E-2</v>
      </c>
      <c r="Q135" s="21">
        <v>1.5714285714285712E-2</v>
      </c>
      <c r="R135" s="18">
        <v>157</v>
      </c>
      <c r="T135" s="18">
        <v>4</v>
      </c>
      <c r="U135" s="18" t="s">
        <v>655</v>
      </c>
      <c r="V135" s="18" t="s">
        <v>750</v>
      </c>
      <c r="W135" s="18">
        <v>35</v>
      </c>
      <c r="X135" s="18">
        <v>1</v>
      </c>
      <c r="Y135" s="18">
        <v>1.0999999999999999E-2</v>
      </c>
      <c r="Z135" s="21">
        <v>1.5714285714285712E-2</v>
      </c>
      <c r="AA135" s="18">
        <v>157</v>
      </c>
      <c r="AC135" s="18">
        <v>4</v>
      </c>
      <c r="AD135" s="18" t="s">
        <v>664</v>
      </c>
      <c r="AE135" s="18" t="s">
        <v>750</v>
      </c>
      <c r="AF135" s="18">
        <v>35</v>
      </c>
      <c r="AG135" s="18">
        <v>1</v>
      </c>
      <c r="AH135" s="18">
        <v>8.9999999999999993E-3</v>
      </c>
      <c r="AI135" s="21">
        <v>1.7142857142857144E-2</v>
      </c>
      <c r="AJ135" s="18">
        <v>171</v>
      </c>
      <c r="AL135" s="18">
        <v>4</v>
      </c>
      <c r="AM135" s="18" t="s">
        <v>656</v>
      </c>
      <c r="AN135" s="18" t="s">
        <v>750</v>
      </c>
      <c r="AO135" s="18">
        <v>35</v>
      </c>
      <c r="AP135" s="18">
        <v>1.5</v>
      </c>
      <c r="AQ135" s="18">
        <v>6.0000000000000001E-3</v>
      </c>
      <c r="AR135" s="21">
        <v>1.1485714285714285E-2</v>
      </c>
      <c r="AS135" s="18">
        <v>115</v>
      </c>
      <c r="AU135" s="18">
        <v>4</v>
      </c>
      <c r="AV135" s="18" t="s">
        <v>738</v>
      </c>
      <c r="AW135" s="18" t="s">
        <v>750</v>
      </c>
      <c r="AX135" s="18">
        <v>35</v>
      </c>
      <c r="AY135" s="18">
        <v>1.5</v>
      </c>
      <c r="AZ135" s="18">
        <v>0.01</v>
      </c>
      <c r="BA135" s="21">
        <v>1.8571428571428572E-2</v>
      </c>
      <c r="BB135" s="18">
        <v>186</v>
      </c>
      <c r="BD135" s="18">
        <v>4</v>
      </c>
      <c r="BE135" s="18" t="s">
        <v>738</v>
      </c>
      <c r="BF135" s="18" t="s">
        <v>750</v>
      </c>
      <c r="BG135" s="18">
        <v>35</v>
      </c>
      <c r="BH135" s="18">
        <v>3.5</v>
      </c>
      <c r="BI135" s="18">
        <v>8.9999999999999993E-3</v>
      </c>
      <c r="BJ135" s="21">
        <v>1.4448979591836733E-2</v>
      </c>
      <c r="BK135" s="18">
        <v>144</v>
      </c>
      <c r="BM135" s="18">
        <v>4</v>
      </c>
      <c r="BN135" s="18" t="s">
        <v>738</v>
      </c>
      <c r="BO135" s="18" t="s">
        <v>750</v>
      </c>
      <c r="BP135" s="18">
        <v>35</v>
      </c>
      <c r="BQ135" s="18">
        <v>12</v>
      </c>
      <c r="BR135" s="18">
        <v>1.2E-2</v>
      </c>
      <c r="BS135" s="21">
        <v>8.7857142857142856E-3</v>
      </c>
      <c r="BT135" s="18">
        <v>88</v>
      </c>
      <c r="BV135" s="18">
        <v>4</v>
      </c>
      <c r="BW135" s="18" t="s">
        <v>666</v>
      </c>
      <c r="BX135" s="18" t="s">
        <v>750</v>
      </c>
      <c r="BY135" s="18">
        <v>127.40000000000003</v>
      </c>
      <c r="BZ135" s="18">
        <v>1.5</v>
      </c>
      <c r="CA135" s="18">
        <v>1.8599999999999998E-2</v>
      </c>
      <c r="CB135" s="21">
        <v>1.1679748822605961E-2</v>
      </c>
      <c r="CC135" s="18">
        <v>117</v>
      </c>
      <c r="CE135" s="18">
        <v>4</v>
      </c>
      <c r="CF135" s="18" t="s">
        <v>666</v>
      </c>
      <c r="CG135" s="18" t="s">
        <v>750</v>
      </c>
      <c r="CH135" s="18">
        <v>127.40000000000003</v>
      </c>
      <c r="CI135" s="18">
        <v>4.5</v>
      </c>
      <c r="CJ135" s="18">
        <v>1.8599999999999998E-2</v>
      </c>
      <c r="CK135" s="21">
        <v>7.8946450375021789E-3</v>
      </c>
      <c r="CL135" s="18">
        <v>79</v>
      </c>
      <c r="CN135" s="18">
        <v>4</v>
      </c>
      <c r="CO135" s="18" t="s">
        <v>666</v>
      </c>
      <c r="CP135" s="18" t="s">
        <v>750</v>
      </c>
      <c r="CQ135" s="18">
        <v>127.40000000000003</v>
      </c>
      <c r="CR135" s="18">
        <v>5</v>
      </c>
      <c r="CS135" s="18">
        <v>1.8599999999999998E-2</v>
      </c>
      <c r="CT135" s="21">
        <v>1.4380690737833591E-2</v>
      </c>
      <c r="CU135" s="18">
        <v>144</v>
      </c>
      <c r="DF135" s="18">
        <v>8</v>
      </c>
      <c r="DG135" s="18" t="s">
        <v>8</v>
      </c>
      <c r="DH135" s="18" t="s">
        <v>136</v>
      </c>
      <c r="DI135" s="18">
        <v>36</v>
      </c>
      <c r="DJ135" s="18">
        <v>1</v>
      </c>
      <c r="DK135" s="18">
        <v>0.06</v>
      </c>
      <c r="DL135" s="21">
        <v>4.9999999999999996E-2</v>
      </c>
      <c r="DM135" s="18">
        <v>500</v>
      </c>
      <c r="DO135" s="18">
        <v>9</v>
      </c>
      <c r="DP135" s="18" t="s">
        <v>702</v>
      </c>
      <c r="DQ135" s="18" t="s">
        <v>750</v>
      </c>
      <c r="DR135" s="18">
        <v>2500</v>
      </c>
      <c r="DS135" s="18">
        <v>1</v>
      </c>
      <c r="DT135" s="18">
        <v>0.111</v>
      </c>
      <c r="DU135" s="21">
        <v>0.111</v>
      </c>
      <c r="DV135" s="18">
        <v>1110</v>
      </c>
    </row>
    <row r="136" spans="2:127" x14ac:dyDescent="0.3">
      <c r="B136" s="18">
        <v>4</v>
      </c>
      <c r="C136" s="18" t="s">
        <v>657</v>
      </c>
      <c r="D136" s="18" t="s">
        <v>750</v>
      </c>
      <c r="E136" s="18">
        <v>35</v>
      </c>
      <c r="F136" s="18">
        <v>2</v>
      </c>
      <c r="G136" s="18">
        <v>8.9999999999999993E-3</v>
      </c>
      <c r="H136" s="21">
        <v>1.4785714285714284E-2</v>
      </c>
      <c r="I136" s="18">
        <v>148</v>
      </c>
      <c r="K136" s="18">
        <v>4</v>
      </c>
      <c r="L136" s="18" t="s">
        <v>657</v>
      </c>
      <c r="M136" s="18" t="s">
        <v>750</v>
      </c>
      <c r="N136" s="18">
        <v>35</v>
      </c>
      <c r="O136" s="18">
        <v>1</v>
      </c>
      <c r="P136" s="18">
        <v>1.0999999999999999E-2</v>
      </c>
      <c r="Q136" s="21">
        <v>1.5714285714285712E-2</v>
      </c>
      <c r="R136" s="18">
        <v>157</v>
      </c>
      <c r="T136" s="18">
        <v>4</v>
      </c>
      <c r="U136" s="18" t="s">
        <v>657</v>
      </c>
      <c r="V136" s="18" t="s">
        <v>750</v>
      </c>
      <c r="W136" s="18">
        <v>35</v>
      </c>
      <c r="X136" s="18">
        <v>1</v>
      </c>
      <c r="Y136" s="18">
        <v>1.0999999999999999E-2</v>
      </c>
      <c r="Z136" s="21">
        <v>1.5714285714285712E-2</v>
      </c>
      <c r="AA136" s="18">
        <v>157</v>
      </c>
      <c r="AC136" s="18">
        <v>4</v>
      </c>
      <c r="AD136" s="18" t="s">
        <v>649</v>
      </c>
      <c r="AE136" s="18" t="s">
        <v>750</v>
      </c>
      <c r="AF136" s="18">
        <v>35</v>
      </c>
      <c r="AG136" s="18">
        <v>1</v>
      </c>
      <c r="AH136" s="18">
        <v>8.9999999999999993E-3</v>
      </c>
      <c r="AI136" s="21">
        <v>1.7142857142857144E-2</v>
      </c>
      <c r="AJ136" s="18">
        <v>171</v>
      </c>
      <c r="AL136" s="18">
        <v>4</v>
      </c>
      <c r="AM136" s="18" t="s">
        <v>658</v>
      </c>
      <c r="AN136" s="18" t="s">
        <v>750</v>
      </c>
      <c r="AO136" s="18">
        <v>35</v>
      </c>
      <c r="AP136" s="18">
        <v>1.5</v>
      </c>
      <c r="AQ136" s="18">
        <v>6.0000000000000001E-3</v>
      </c>
      <c r="AR136" s="21">
        <v>1.1485714285714285E-2</v>
      </c>
      <c r="AS136" s="18">
        <v>115</v>
      </c>
      <c r="AU136" s="18">
        <v>4</v>
      </c>
      <c r="AV136" s="18" t="s">
        <v>650</v>
      </c>
      <c r="AW136" s="18" t="s">
        <v>750</v>
      </c>
      <c r="AX136" s="18">
        <v>35</v>
      </c>
      <c r="AY136" s="18">
        <v>1.5</v>
      </c>
      <c r="AZ136" s="18">
        <v>0.01</v>
      </c>
      <c r="BA136" s="21">
        <v>1.8571428571428572E-2</v>
      </c>
      <c r="BB136" s="18">
        <v>186</v>
      </c>
      <c r="BD136" s="18">
        <v>4</v>
      </c>
      <c r="BE136" s="18" t="s">
        <v>650</v>
      </c>
      <c r="BF136" s="18" t="s">
        <v>750</v>
      </c>
      <c r="BG136" s="18">
        <v>35</v>
      </c>
      <c r="BH136" s="18">
        <v>3.5</v>
      </c>
      <c r="BI136" s="18">
        <v>8.9999999999999993E-3</v>
      </c>
      <c r="BJ136" s="21">
        <v>1.4448979591836733E-2</v>
      </c>
      <c r="BK136" s="18">
        <v>144</v>
      </c>
      <c r="BM136" s="18">
        <v>4</v>
      </c>
      <c r="BN136" s="18" t="s">
        <v>650</v>
      </c>
      <c r="BO136" s="18" t="s">
        <v>750</v>
      </c>
      <c r="BP136" s="18">
        <v>35</v>
      </c>
      <c r="BQ136" s="18">
        <v>12</v>
      </c>
      <c r="BR136" s="18">
        <v>1.2E-2</v>
      </c>
      <c r="BS136" s="21">
        <v>8.7857142857142856E-3</v>
      </c>
      <c r="BT136" s="18">
        <v>88</v>
      </c>
      <c r="BV136" s="18">
        <v>4</v>
      </c>
      <c r="BW136" s="18" t="s">
        <v>668</v>
      </c>
      <c r="BX136" s="18" t="s">
        <v>750</v>
      </c>
      <c r="BY136" s="18">
        <v>127.40000000000003</v>
      </c>
      <c r="BZ136" s="18">
        <v>1.5</v>
      </c>
      <c r="CA136" s="18">
        <v>1.8599999999999998E-2</v>
      </c>
      <c r="CB136" s="21">
        <v>1.1679748822605961E-2</v>
      </c>
      <c r="CC136" s="18">
        <v>117</v>
      </c>
      <c r="CE136" s="18">
        <v>4</v>
      </c>
      <c r="CF136" s="18" t="s">
        <v>668</v>
      </c>
      <c r="CG136" s="18" t="s">
        <v>750</v>
      </c>
      <c r="CH136" s="18">
        <v>127.40000000000003</v>
      </c>
      <c r="CI136" s="18">
        <v>4.5</v>
      </c>
      <c r="CJ136" s="18">
        <v>1.8599999999999998E-2</v>
      </c>
      <c r="CK136" s="21">
        <v>7.8946450375021789E-3</v>
      </c>
      <c r="CL136" s="18">
        <v>79</v>
      </c>
      <c r="CN136" s="18">
        <v>4</v>
      </c>
      <c r="CO136" s="18" t="s">
        <v>668</v>
      </c>
      <c r="CP136" s="18" t="s">
        <v>750</v>
      </c>
      <c r="CQ136" s="18">
        <v>127.40000000000003</v>
      </c>
      <c r="CR136" s="18">
        <v>5</v>
      </c>
      <c r="CS136" s="18">
        <v>1.8599999999999998E-2</v>
      </c>
      <c r="CT136" s="21">
        <v>1.4380690737833591E-2</v>
      </c>
      <c r="CU136" s="18">
        <v>144</v>
      </c>
      <c r="DF136" s="18">
        <v>8</v>
      </c>
      <c r="DG136" s="18" t="s">
        <v>19</v>
      </c>
      <c r="DH136" s="18" t="s">
        <v>136</v>
      </c>
      <c r="DI136" s="18">
        <v>36</v>
      </c>
      <c r="DJ136" s="18">
        <v>1</v>
      </c>
      <c r="DK136" s="18">
        <v>0.06</v>
      </c>
      <c r="DL136" s="21">
        <v>4.9999999999999996E-2</v>
      </c>
      <c r="DM136" s="18">
        <v>500</v>
      </c>
      <c r="DO136" s="18">
        <v>9</v>
      </c>
      <c r="DP136" s="18" t="s">
        <v>704</v>
      </c>
      <c r="DQ136" s="18" t="s">
        <v>750</v>
      </c>
      <c r="DR136" s="18">
        <v>2500</v>
      </c>
      <c r="DS136" s="18">
        <v>1</v>
      </c>
      <c r="DT136" s="18">
        <v>0.111</v>
      </c>
      <c r="DU136" s="21">
        <v>0.111</v>
      </c>
      <c r="DV136" s="18">
        <v>1110</v>
      </c>
    </row>
    <row r="137" spans="2:127" x14ac:dyDescent="0.3">
      <c r="B137" s="18">
        <v>4</v>
      </c>
      <c r="C137" s="18" t="s">
        <v>659</v>
      </c>
      <c r="D137" s="18" t="s">
        <v>750</v>
      </c>
      <c r="E137" s="18">
        <v>35</v>
      </c>
      <c r="F137" s="18">
        <v>2</v>
      </c>
      <c r="G137" s="18">
        <v>8.9999999999999993E-3</v>
      </c>
      <c r="H137" s="21">
        <v>1.4785714285714284E-2</v>
      </c>
      <c r="I137" s="18">
        <v>148</v>
      </c>
      <c r="K137" s="18">
        <v>4</v>
      </c>
      <c r="L137" s="18" t="s">
        <v>659</v>
      </c>
      <c r="M137" s="18" t="s">
        <v>750</v>
      </c>
      <c r="N137" s="18">
        <v>35</v>
      </c>
      <c r="O137" s="18">
        <v>1</v>
      </c>
      <c r="P137" s="18">
        <v>1.0999999999999999E-2</v>
      </c>
      <c r="Q137" s="21">
        <v>1.5714285714285712E-2</v>
      </c>
      <c r="R137" s="18">
        <v>157</v>
      </c>
      <c r="T137" s="18">
        <v>4</v>
      </c>
      <c r="U137" s="18" t="s">
        <v>659</v>
      </c>
      <c r="V137" s="18" t="s">
        <v>750</v>
      </c>
      <c r="W137" s="18">
        <v>35</v>
      </c>
      <c r="X137" s="18">
        <v>1</v>
      </c>
      <c r="Y137" s="18">
        <v>1.0999999999999999E-2</v>
      </c>
      <c r="Z137" s="21">
        <v>1.5714285714285712E-2</v>
      </c>
      <c r="AA137" s="18">
        <v>157</v>
      </c>
      <c r="AC137" s="18">
        <v>4</v>
      </c>
      <c r="AD137" s="18" t="s">
        <v>651</v>
      </c>
      <c r="AE137" s="18" t="s">
        <v>750</v>
      </c>
      <c r="AF137" s="18">
        <v>35</v>
      </c>
      <c r="AG137" s="18">
        <v>1</v>
      </c>
      <c r="AH137" s="18">
        <v>8.9999999999999993E-3</v>
      </c>
      <c r="AI137" s="21">
        <v>1.7142857142857144E-2</v>
      </c>
      <c r="AJ137" s="18">
        <v>171</v>
      </c>
      <c r="AL137" s="18">
        <v>4</v>
      </c>
      <c r="AM137" s="18" t="s">
        <v>660</v>
      </c>
      <c r="AN137" s="18" t="s">
        <v>750</v>
      </c>
      <c r="AO137" s="18">
        <v>35</v>
      </c>
      <c r="AP137" s="18">
        <v>1.5</v>
      </c>
      <c r="AQ137" s="18">
        <v>6.0000000000000001E-3</v>
      </c>
      <c r="AR137" s="21">
        <v>1.1485714285714285E-2</v>
      </c>
      <c r="AS137" s="18">
        <v>115</v>
      </c>
      <c r="AU137" s="18">
        <v>4</v>
      </c>
      <c r="AV137" s="18" t="s">
        <v>652</v>
      </c>
      <c r="AW137" s="18" t="s">
        <v>750</v>
      </c>
      <c r="AX137" s="18">
        <v>35</v>
      </c>
      <c r="AY137" s="18">
        <v>1.5</v>
      </c>
      <c r="AZ137" s="18">
        <v>0.01</v>
      </c>
      <c r="BA137" s="21">
        <v>1.8571428571428572E-2</v>
      </c>
      <c r="BB137" s="18">
        <v>186</v>
      </c>
      <c r="BD137" s="18">
        <v>4</v>
      </c>
      <c r="BE137" s="18" t="s">
        <v>652</v>
      </c>
      <c r="BF137" s="18" t="s">
        <v>750</v>
      </c>
      <c r="BG137" s="18">
        <v>35</v>
      </c>
      <c r="BH137" s="18">
        <v>3.5</v>
      </c>
      <c r="BI137" s="18">
        <v>8.9999999999999993E-3</v>
      </c>
      <c r="BJ137" s="21">
        <v>1.4448979591836733E-2</v>
      </c>
      <c r="BK137" s="18">
        <v>144</v>
      </c>
      <c r="BM137" s="18">
        <v>4</v>
      </c>
      <c r="BN137" s="18" t="s">
        <v>652</v>
      </c>
      <c r="BO137" s="18" t="s">
        <v>750</v>
      </c>
      <c r="BP137" s="18">
        <v>35</v>
      </c>
      <c r="BQ137" s="18">
        <v>12</v>
      </c>
      <c r="BR137" s="18">
        <v>1.2E-2</v>
      </c>
      <c r="BS137" s="21">
        <v>8.7857142857142856E-3</v>
      </c>
      <c r="BT137" s="18">
        <v>88</v>
      </c>
      <c r="BV137" s="18">
        <v>4</v>
      </c>
      <c r="BW137" s="18" t="s">
        <v>670</v>
      </c>
      <c r="BX137" s="18" t="s">
        <v>750</v>
      </c>
      <c r="BY137" s="18">
        <v>127.40000000000003</v>
      </c>
      <c r="BZ137" s="18">
        <v>1.5</v>
      </c>
      <c r="CA137" s="18">
        <v>1.8599999999999998E-2</v>
      </c>
      <c r="CB137" s="21">
        <v>1.1679748822605961E-2</v>
      </c>
      <c r="CC137" s="18">
        <v>117</v>
      </c>
      <c r="CE137" s="18">
        <v>4</v>
      </c>
      <c r="CF137" s="18" t="s">
        <v>670</v>
      </c>
      <c r="CG137" s="18" t="s">
        <v>750</v>
      </c>
      <c r="CH137" s="18">
        <v>127.40000000000003</v>
      </c>
      <c r="CI137" s="18">
        <v>4.5</v>
      </c>
      <c r="CJ137" s="18">
        <v>1.8599999999999998E-2</v>
      </c>
      <c r="CK137" s="21">
        <v>7.8946450375021789E-3</v>
      </c>
      <c r="CL137" s="18">
        <v>79</v>
      </c>
      <c r="CN137" s="18">
        <v>4</v>
      </c>
      <c r="CO137" s="18" t="s">
        <v>670</v>
      </c>
      <c r="CP137" s="18" t="s">
        <v>750</v>
      </c>
      <c r="CQ137" s="18">
        <v>127.40000000000003</v>
      </c>
      <c r="CR137" s="18">
        <v>5</v>
      </c>
      <c r="CS137" s="18">
        <v>1.8599999999999998E-2</v>
      </c>
      <c r="CT137" s="21">
        <v>1.4380690737833591E-2</v>
      </c>
      <c r="CU137" s="18">
        <v>144</v>
      </c>
      <c r="CW137" s="18" t="s">
        <v>133</v>
      </c>
      <c r="CX137" s="18" t="s">
        <v>135</v>
      </c>
      <c r="CY137" s="18" t="s">
        <v>0</v>
      </c>
      <c r="CZ137" s="18" t="s">
        <v>1</v>
      </c>
      <c r="DA137" s="18" t="s">
        <v>36</v>
      </c>
      <c r="DB137" s="18" t="s">
        <v>2</v>
      </c>
      <c r="DC137" s="18" t="s">
        <v>3</v>
      </c>
      <c r="DD137" s="18" t="s">
        <v>4</v>
      </c>
      <c r="DE137" s="20">
        <v>10028</v>
      </c>
      <c r="DF137" s="18">
        <v>8</v>
      </c>
      <c r="DG137" s="18" t="s">
        <v>28</v>
      </c>
      <c r="DH137" s="18" t="s">
        <v>136</v>
      </c>
      <c r="DI137" s="18">
        <v>36</v>
      </c>
      <c r="DJ137" s="18">
        <v>1</v>
      </c>
      <c r="DK137" s="18">
        <v>0.06</v>
      </c>
      <c r="DL137" s="21">
        <v>4.9999999999999996E-2</v>
      </c>
      <c r="DM137" s="18">
        <v>500</v>
      </c>
      <c r="DO137" s="18">
        <v>9</v>
      </c>
      <c r="DP137" s="18" t="s">
        <v>706</v>
      </c>
      <c r="DQ137" s="18" t="s">
        <v>750</v>
      </c>
      <c r="DR137" s="18">
        <v>2500</v>
      </c>
      <c r="DS137" s="18">
        <v>1</v>
      </c>
      <c r="DT137" s="18">
        <v>0.111</v>
      </c>
      <c r="DU137" s="21">
        <v>0.111</v>
      </c>
      <c r="DV137" s="18">
        <v>1110</v>
      </c>
    </row>
    <row r="138" spans="2:127" x14ac:dyDescent="0.3">
      <c r="B138" s="18">
        <v>4</v>
      </c>
      <c r="C138" s="18" t="s">
        <v>661</v>
      </c>
      <c r="D138" s="18" t="s">
        <v>750</v>
      </c>
      <c r="E138" s="18">
        <v>35</v>
      </c>
      <c r="F138" s="18">
        <v>2</v>
      </c>
      <c r="G138" s="18">
        <v>8.9999999999999993E-3</v>
      </c>
      <c r="H138" s="21">
        <v>1.4785714285714284E-2</v>
      </c>
      <c r="I138" s="18">
        <v>148</v>
      </c>
      <c r="K138" s="18">
        <v>4</v>
      </c>
      <c r="L138" s="18" t="s">
        <v>661</v>
      </c>
      <c r="M138" s="18" t="s">
        <v>750</v>
      </c>
      <c r="N138" s="18">
        <v>35</v>
      </c>
      <c r="O138" s="18">
        <v>1</v>
      </c>
      <c r="P138" s="18">
        <v>1.0999999999999999E-2</v>
      </c>
      <c r="Q138" s="21">
        <v>1.5714285714285712E-2</v>
      </c>
      <c r="R138" s="18">
        <v>157</v>
      </c>
      <c r="T138" s="18">
        <v>4</v>
      </c>
      <c r="U138" s="18" t="s">
        <v>661</v>
      </c>
      <c r="V138" s="18" t="s">
        <v>750</v>
      </c>
      <c r="W138" s="18">
        <v>35</v>
      </c>
      <c r="X138" s="18">
        <v>1</v>
      </c>
      <c r="Y138" s="18">
        <v>1.0999999999999999E-2</v>
      </c>
      <c r="Z138" s="21">
        <v>1.5714285714285712E-2</v>
      </c>
      <c r="AA138" s="18">
        <v>157</v>
      </c>
      <c r="AC138" s="18">
        <v>4</v>
      </c>
      <c r="AD138" s="18" t="s">
        <v>653</v>
      </c>
      <c r="AE138" s="18" t="s">
        <v>750</v>
      </c>
      <c r="AF138" s="18">
        <v>35</v>
      </c>
      <c r="AG138" s="18">
        <v>1</v>
      </c>
      <c r="AH138" s="18">
        <v>8.9999999999999993E-3</v>
      </c>
      <c r="AI138" s="21">
        <v>1.7142857142857144E-2</v>
      </c>
      <c r="AJ138" s="18">
        <v>171</v>
      </c>
      <c r="AL138" s="18">
        <v>4</v>
      </c>
      <c r="AM138" s="18" t="s">
        <v>662</v>
      </c>
      <c r="AN138" s="18" t="s">
        <v>750</v>
      </c>
      <c r="AO138" s="18">
        <v>35</v>
      </c>
      <c r="AP138" s="18">
        <v>1.5</v>
      </c>
      <c r="AQ138" s="18">
        <v>6.0000000000000001E-3</v>
      </c>
      <c r="AR138" s="21">
        <v>1.1485714285714285E-2</v>
      </c>
      <c r="AS138" s="18">
        <v>115</v>
      </c>
      <c r="AU138" s="18">
        <v>4</v>
      </c>
      <c r="AV138" s="18" t="s">
        <v>654</v>
      </c>
      <c r="AW138" s="18" t="s">
        <v>750</v>
      </c>
      <c r="AX138" s="18">
        <v>35</v>
      </c>
      <c r="AY138" s="18">
        <v>1.5</v>
      </c>
      <c r="AZ138" s="18">
        <v>0.01</v>
      </c>
      <c r="BA138" s="21">
        <v>1.8571428571428572E-2</v>
      </c>
      <c r="BB138" s="18">
        <v>186</v>
      </c>
      <c r="BD138" s="18">
        <v>4</v>
      </c>
      <c r="BE138" s="18" t="s">
        <v>654</v>
      </c>
      <c r="BF138" s="18" t="s">
        <v>750</v>
      </c>
      <c r="BG138" s="18">
        <v>35</v>
      </c>
      <c r="BH138" s="18">
        <v>3.5</v>
      </c>
      <c r="BI138" s="18">
        <v>8.9999999999999993E-3</v>
      </c>
      <c r="BJ138" s="21">
        <v>1.4448979591836733E-2</v>
      </c>
      <c r="BK138" s="18">
        <v>144</v>
      </c>
      <c r="BM138" s="18">
        <v>4</v>
      </c>
      <c r="BN138" s="18" t="s">
        <v>654</v>
      </c>
      <c r="BO138" s="18" t="s">
        <v>750</v>
      </c>
      <c r="BP138" s="18">
        <v>35</v>
      </c>
      <c r="BQ138" s="18">
        <v>12</v>
      </c>
      <c r="BR138" s="18">
        <v>1.2E-2</v>
      </c>
      <c r="BS138" s="21">
        <v>8.7857142857142856E-3</v>
      </c>
      <c r="BT138" s="18">
        <v>88</v>
      </c>
      <c r="BV138" s="18">
        <v>4</v>
      </c>
      <c r="BW138" s="18" t="s">
        <v>672</v>
      </c>
      <c r="BX138" s="18" t="s">
        <v>750</v>
      </c>
      <c r="BY138" s="18">
        <v>127.40000000000003</v>
      </c>
      <c r="BZ138" s="18">
        <v>1.5</v>
      </c>
      <c r="CA138" s="18">
        <v>1.8599999999999998E-2</v>
      </c>
      <c r="CB138" s="21">
        <v>1.1679748822605961E-2</v>
      </c>
      <c r="CC138" s="18">
        <v>117</v>
      </c>
      <c r="CE138" s="18">
        <v>4</v>
      </c>
      <c r="CF138" s="18" t="s">
        <v>672</v>
      </c>
      <c r="CG138" s="18" t="s">
        <v>750</v>
      </c>
      <c r="CH138" s="18">
        <v>127.40000000000003</v>
      </c>
      <c r="CI138" s="18">
        <v>4.5</v>
      </c>
      <c r="CJ138" s="18">
        <v>1.8599999999999998E-2</v>
      </c>
      <c r="CK138" s="21">
        <v>7.8946450375021789E-3</v>
      </c>
      <c r="CL138" s="18">
        <v>79</v>
      </c>
      <c r="CN138" s="18">
        <v>4</v>
      </c>
      <c r="CO138" s="18" t="s">
        <v>672</v>
      </c>
      <c r="CP138" s="18" t="s">
        <v>750</v>
      </c>
      <c r="CQ138" s="18">
        <v>127.40000000000003</v>
      </c>
      <c r="CR138" s="18">
        <v>5</v>
      </c>
      <c r="CS138" s="18">
        <v>1.8599999999999998E-2</v>
      </c>
      <c r="CT138" s="21">
        <v>1.4380690737833591E-2</v>
      </c>
      <c r="CU138" s="18">
        <v>144</v>
      </c>
      <c r="CW138" s="18">
        <v>5</v>
      </c>
      <c r="CX138" s="18" t="s">
        <v>738</v>
      </c>
      <c r="CY138" s="18" t="s">
        <v>750</v>
      </c>
      <c r="CZ138" s="18">
        <v>6</v>
      </c>
      <c r="DA138" s="18">
        <v>4</v>
      </c>
      <c r="DB138" s="18">
        <v>2.1600000000000001E-2</v>
      </c>
      <c r="DC138" s="21">
        <v>4.5000000000000005E-2</v>
      </c>
      <c r="DD138" s="18">
        <v>450</v>
      </c>
      <c r="DF138" s="18">
        <v>8</v>
      </c>
      <c r="DG138" s="18" t="s">
        <v>9</v>
      </c>
      <c r="DH138" s="18" t="s">
        <v>136</v>
      </c>
      <c r="DI138" s="18">
        <v>28.7</v>
      </c>
      <c r="DJ138" s="18">
        <v>1</v>
      </c>
      <c r="DK138" s="18">
        <v>0.08</v>
      </c>
      <c r="DL138" s="21">
        <v>8.3623693379790934E-2</v>
      </c>
      <c r="DM138" s="18">
        <v>836</v>
      </c>
      <c r="DO138" s="18">
        <v>9</v>
      </c>
      <c r="DP138" s="18" t="s">
        <v>708</v>
      </c>
      <c r="DQ138" s="18" t="s">
        <v>750</v>
      </c>
      <c r="DR138" s="18">
        <v>2500</v>
      </c>
      <c r="DS138" s="18">
        <v>1</v>
      </c>
      <c r="DT138" s="18">
        <v>0.111</v>
      </c>
      <c r="DU138" s="21">
        <v>0.111</v>
      </c>
      <c r="DV138" s="18">
        <v>1110</v>
      </c>
    </row>
    <row r="139" spans="2:127" x14ac:dyDescent="0.3">
      <c r="B139" s="18">
        <v>4</v>
      </c>
      <c r="C139" s="18" t="s">
        <v>663</v>
      </c>
      <c r="D139" s="18" t="s">
        <v>750</v>
      </c>
      <c r="E139" s="18">
        <v>35</v>
      </c>
      <c r="F139" s="18">
        <v>2</v>
      </c>
      <c r="G139" s="18">
        <v>8.9999999999999993E-3</v>
      </c>
      <c r="H139" s="21">
        <v>1.4785714285714284E-2</v>
      </c>
      <c r="I139" s="18">
        <v>148</v>
      </c>
      <c r="K139" s="18">
        <v>4</v>
      </c>
      <c r="L139" s="18" t="s">
        <v>663</v>
      </c>
      <c r="M139" s="18" t="s">
        <v>750</v>
      </c>
      <c r="N139" s="18">
        <v>35</v>
      </c>
      <c r="O139" s="18">
        <v>1</v>
      </c>
      <c r="P139" s="18">
        <v>1.0999999999999999E-2</v>
      </c>
      <c r="Q139" s="21">
        <v>1.5714285714285712E-2</v>
      </c>
      <c r="R139" s="18">
        <v>157</v>
      </c>
      <c r="T139" s="18">
        <v>4</v>
      </c>
      <c r="U139" s="18" t="s">
        <v>663</v>
      </c>
      <c r="V139" s="18" t="s">
        <v>750</v>
      </c>
      <c r="W139" s="18">
        <v>35</v>
      </c>
      <c r="X139" s="18">
        <v>1</v>
      </c>
      <c r="Y139" s="18">
        <v>1.0999999999999999E-2</v>
      </c>
      <c r="Z139" s="21">
        <v>1.5714285714285712E-2</v>
      </c>
      <c r="AA139" s="18">
        <v>157</v>
      </c>
      <c r="AC139" s="18">
        <v>4</v>
      </c>
      <c r="AD139" s="18" t="s">
        <v>655</v>
      </c>
      <c r="AE139" s="18" t="s">
        <v>750</v>
      </c>
      <c r="AF139" s="18">
        <v>35</v>
      </c>
      <c r="AG139" s="18">
        <v>1</v>
      </c>
      <c r="AH139" s="18">
        <v>8.9999999999999993E-3</v>
      </c>
      <c r="AI139" s="21">
        <v>1.7142857142857144E-2</v>
      </c>
      <c r="AJ139" s="18">
        <v>171</v>
      </c>
      <c r="AL139" s="18">
        <v>4</v>
      </c>
      <c r="AM139" s="18" t="s">
        <v>664</v>
      </c>
      <c r="AN139" s="18" t="s">
        <v>750</v>
      </c>
      <c r="AO139" s="18">
        <v>35</v>
      </c>
      <c r="AP139" s="18">
        <v>1.5</v>
      </c>
      <c r="AQ139" s="18">
        <v>6.0000000000000001E-3</v>
      </c>
      <c r="AR139" s="21">
        <v>1.1485714285714285E-2</v>
      </c>
      <c r="AS139" s="18">
        <v>115</v>
      </c>
      <c r="AU139" s="18">
        <v>4</v>
      </c>
      <c r="AV139" s="18" t="s">
        <v>656</v>
      </c>
      <c r="AW139" s="18" t="s">
        <v>750</v>
      </c>
      <c r="AX139" s="18">
        <v>35</v>
      </c>
      <c r="AY139" s="18">
        <v>1.5</v>
      </c>
      <c r="AZ139" s="18">
        <v>0.01</v>
      </c>
      <c r="BA139" s="21">
        <v>1.8571428571428572E-2</v>
      </c>
      <c r="BB139" s="18">
        <v>186</v>
      </c>
      <c r="BD139" s="18">
        <v>4</v>
      </c>
      <c r="BE139" s="18" t="s">
        <v>656</v>
      </c>
      <c r="BF139" s="18" t="s">
        <v>750</v>
      </c>
      <c r="BG139" s="18">
        <v>35</v>
      </c>
      <c r="BH139" s="18">
        <v>3.5</v>
      </c>
      <c r="BI139" s="18">
        <v>8.9999999999999993E-3</v>
      </c>
      <c r="BJ139" s="21">
        <v>1.4448979591836733E-2</v>
      </c>
      <c r="BK139" s="18">
        <v>144</v>
      </c>
      <c r="BM139" s="18">
        <v>4</v>
      </c>
      <c r="BN139" s="18" t="s">
        <v>656</v>
      </c>
      <c r="BO139" s="18" t="s">
        <v>750</v>
      </c>
      <c r="BP139" s="18">
        <v>35</v>
      </c>
      <c r="BQ139" s="18">
        <v>12</v>
      </c>
      <c r="BR139" s="18">
        <v>1.2E-2</v>
      </c>
      <c r="BS139" s="21">
        <v>8.7857142857142856E-3</v>
      </c>
      <c r="BT139" s="18">
        <v>88</v>
      </c>
      <c r="BV139" s="18">
        <v>4</v>
      </c>
      <c r="BW139" s="18" t="s">
        <v>674</v>
      </c>
      <c r="BX139" s="18" t="s">
        <v>750</v>
      </c>
      <c r="BY139" s="18">
        <v>127.40000000000003</v>
      </c>
      <c r="BZ139" s="18">
        <v>1.5</v>
      </c>
      <c r="CA139" s="18">
        <v>1.8599999999999998E-2</v>
      </c>
      <c r="CB139" s="21">
        <v>1.1679748822605961E-2</v>
      </c>
      <c r="CC139" s="18">
        <v>117</v>
      </c>
      <c r="CE139" s="18">
        <v>4</v>
      </c>
      <c r="CF139" s="18" t="s">
        <v>674</v>
      </c>
      <c r="CG139" s="18" t="s">
        <v>750</v>
      </c>
      <c r="CH139" s="18">
        <v>127.40000000000003</v>
      </c>
      <c r="CI139" s="18">
        <v>4.5</v>
      </c>
      <c r="CJ139" s="18">
        <v>1.8599999999999998E-2</v>
      </c>
      <c r="CK139" s="21">
        <v>7.8946450375021789E-3</v>
      </c>
      <c r="CL139" s="18">
        <v>79</v>
      </c>
      <c r="CN139" s="18">
        <v>4</v>
      </c>
      <c r="CO139" s="18" t="s">
        <v>674</v>
      </c>
      <c r="CP139" s="18" t="s">
        <v>750</v>
      </c>
      <c r="CQ139" s="18">
        <v>127.40000000000003</v>
      </c>
      <c r="CR139" s="18">
        <v>5</v>
      </c>
      <c r="CS139" s="18">
        <v>1.8599999999999998E-2</v>
      </c>
      <c r="CT139" s="21">
        <v>1.4380690737833591E-2</v>
      </c>
      <c r="CU139" s="18">
        <v>144</v>
      </c>
      <c r="CW139" s="18">
        <v>5</v>
      </c>
      <c r="CX139" s="18" t="s">
        <v>650</v>
      </c>
      <c r="CY139" s="18" t="s">
        <v>750</v>
      </c>
      <c r="CZ139" s="18">
        <v>6</v>
      </c>
      <c r="DA139" s="18">
        <v>4</v>
      </c>
      <c r="DB139" s="18">
        <v>2.1600000000000001E-2</v>
      </c>
      <c r="DC139" s="21">
        <v>4.5000000000000005E-2</v>
      </c>
      <c r="DD139" s="18">
        <v>450</v>
      </c>
      <c r="DF139" s="18">
        <v>8</v>
      </c>
      <c r="DG139" s="18" t="s">
        <v>20</v>
      </c>
      <c r="DH139" s="18" t="s">
        <v>136</v>
      </c>
      <c r="DI139" s="18">
        <v>28.7</v>
      </c>
      <c r="DJ139" s="18">
        <v>1</v>
      </c>
      <c r="DK139" s="18">
        <v>0.08</v>
      </c>
      <c r="DL139" s="21">
        <v>8.3623693379790934E-2</v>
      </c>
      <c r="DM139" s="18">
        <v>836</v>
      </c>
      <c r="DO139" s="18">
        <v>9</v>
      </c>
      <c r="DP139" s="18" t="s">
        <v>710</v>
      </c>
      <c r="DQ139" s="18" t="s">
        <v>750</v>
      </c>
      <c r="DR139" s="18">
        <v>2500</v>
      </c>
      <c r="DS139" s="18">
        <v>1</v>
      </c>
      <c r="DT139" s="18">
        <v>0.111</v>
      </c>
      <c r="DU139" s="21">
        <v>0.111</v>
      </c>
      <c r="DV139" s="18">
        <v>1110</v>
      </c>
    </row>
    <row r="140" spans="2:127" x14ac:dyDescent="0.3">
      <c r="B140" s="18">
        <v>4</v>
      </c>
      <c r="C140" s="18" t="s">
        <v>665</v>
      </c>
      <c r="D140" s="18" t="s">
        <v>750</v>
      </c>
      <c r="E140" s="18">
        <v>35</v>
      </c>
      <c r="F140" s="18">
        <v>2</v>
      </c>
      <c r="G140" s="18">
        <v>8.9999999999999993E-3</v>
      </c>
      <c r="H140" s="21">
        <v>1.4785714285714284E-2</v>
      </c>
      <c r="I140" s="18">
        <v>148</v>
      </c>
      <c r="K140" s="18">
        <v>4</v>
      </c>
      <c r="L140" s="18" t="s">
        <v>665</v>
      </c>
      <c r="M140" s="18" t="s">
        <v>750</v>
      </c>
      <c r="N140" s="18">
        <v>35</v>
      </c>
      <c r="O140" s="18">
        <v>1</v>
      </c>
      <c r="P140" s="18">
        <v>1.0999999999999999E-2</v>
      </c>
      <c r="Q140" s="21">
        <v>1.5714285714285712E-2</v>
      </c>
      <c r="R140" s="18">
        <v>157</v>
      </c>
      <c r="T140" s="18">
        <v>4</v>
      </c>
      <c r="U140" s="18" t="s">
        <v>665</v>
      </c>
      <c r="V140" s="18" t="s">
        <v>750</v>
      </c>
      <c r="W140" s="18">
        <v>35</v>
      </c>
      <c r="X140" s="18">
        <v>1</v>
      </c>
      <c r="Y140" s="18">
        <v>1.0999999999999999E-2</v>
      </c>
      <c r="Z140" s="21">
        <v>1.5714285714285712E-2</v>
      </c>
      <c r="AA140" s="18">
        <v>157</v>
      </c>
      <c r="AC140" s="18">
        <v>4</v>
      </c>
      <c r="AD140" s="18" t="s">
        <v>657</v>
      </c>
      <c r="AE140" s="18" t="s">
        <v>750</v>
      </c>
      <c r="AF140" s="18">
        <v>35</v>
      </c>
      <c r="AG140" s="18">
        <v>1</v>
      </c>
      <c r="AH140" s="18">
        <v>8.9999999999999993E-3</v>
      </c>
      <c r="AI140" s="21">
        <v>1.7142857142857144E-2</v>
      </c>
      <c r="AJ140" s="18">
        <v>171</v>
      </c>
      <c r="AL140" s="18">
        <v>4</v>
      </c>
      <c r="AM140" s="18" t="s">
        <v>649</v>
      </c>
      <c r="AN140" s="18" t="s">
        <v>750</v>
      </c>
      <c r="AO140" s="18">
        <v>35</v>
      </c>
      <c r="AP140" s="18">
        <v>1.5</v>
      </c>
      <c r="AQ140" s="18">
        <v>6.0000000000000001E-3</v>
      </c>
      <c r="AR140" s="21">
        <v>1.1485714285714285E-2</v>
      </c>
      <c r="AS140" s="18">
        <v>115</v>
      </c>
      <c r="AU140" s="18">
        <v>4</v>
      </c>
      <c r="AV140" s="18" t="s">
        <v>658</v>
      </c>
      <c r="AW140" s="18" t="s">
        <v>750</v>
      </c>
      <c r="AX140" s="18">
        <v>35</v>
      </c>
      <c r="AY140" s="18">
        <v>1.5</v>
      </c>
      <c r="AZ140" s="18">
        <v>0.01</v>
      </c>
      <c r="BA140" s="21">
        <v>1.8571428571428572E-2</v>
      </c>
      <c r="BB140" s="18">
        <v>186</v>
      </c>
      <c r="BD140" s="18">
        <v>4</v>
      </c>
      <c r="BE140" s="18" t="s">
        <v>658</v>
      </c>
      <c r="BF140" s="18" t="s">
        <v>750</v>
      </c>
      <c r="BG140" s="18">
        <v>35</v>
      </c>
      <c r="BH140" s="18">
        <v>3.5</v>
      </c>
      <c r="BI140" s="18">
        <v>8.9999999999999993E-3</v>
      </c>
      <c r="BJ140" s="21">
        <v>1.4448979591836733E-2</v>
      </c>
      <c r="BK140" s="18">
        <v>144</v>
      </c>
      <c r="BM140" s="18">
        <v>4</v>
      </c>
      <c r="BN140" s="18" t="s">
        <v>658</v>
      </c>
      <c r="BO140" s="18" t="s">
        <v>750</v>
      </c>
      <c r="BP140" s="18">
        <v>35</v>
      </c>
      <c r="BQ140" s="18">
        <v>12</v>
      </c>
      <c r="BR140" s="18">
        <v>1.2E-2</v>
      </c>
      <c r="BS140" s="21">
        <v>8.7857142857142856E-3</v>
      </c>
      <c r="BT140" s="18">
        <v>88</v>
      </c>
      <c r="BV140" s="18">
        <v>4</v>
      </c>
      <c r="BW140" s="18" t="s">
        <v>676</v>
      </c>
      <c r="BX140" s="18" t="s">
        <v>750</v>
      </c>
      <c r="BY140" s="18">
        <v>127.40000000000003</v>
      </c>
      <c r="BZ140" s="18">
        <v>1.5</v>
      </c>
      <c r="CA140" s="18">
        <v>1.8599999999999998E-2</v>
      </c>
      <c r="CB140" s="21">
        <v>1.1679748822605961E-2</v>
      </c>
      <c r="CC140" s="18">
        <v>117</v>
      </c>
      <c r="CE140" s="18">
        <v>4</v>
      </c>
      <c r="CF140" s="18" t="s">
        <v>676</v>
      </c>
      <c r="CG140" s="18" t="s">
        <v>750</v>
      </c>
      <c r="CH140" s="18">
        <v>127.40000000000003</v>
      </c>
      <c r="CI140" s="18">
        <v>4.5</v>
      </c>
      <c r="CJ140" s="18">
        <v>1.8599999999999998E-2</v>
      </c>
      <c r="CK140" s="21">
        <v>7.8946450375021789E-3</v>
      </c>
      <c r="CL140" s="18">
        <v>79</v>
      </c>
      <c r="CN140" s="18">
        <v>4</v>
      </c>
      <c r="CO140" s="18" t="s">
        <v>676</v>
      </c>
      <c r="CP140" s="18" t="s">
        <v>750</v>
      </c>
      <c r="CQ140" s="18">
        <v>127.40000000000003</v>
      </c>
      <c r="CR140" s="18">
        <v>5</v>
      </c>
      <c r="CS140" s="18">
        <v>1.8599999999999998E-2</v>
      </c>
      <c r="CT140" s="21">
        <v>1.4380690737833591E-2</v>
      </c>
      <c r="CU140" s="18">
        <v>144</v>
      </c>
      <c r="CW140" s="18">
        <v>5</v>
      </c>
      <c r="CX140" s="18" t="s">
        <v>652</v>
      </c>
      <c r="CY140" s="18" t="s">
        <v>750</v>
      </c>
      <c r="CZ140" s="18">
        <v>6</v>
      </c>
      <c r="DA140" s="18">
        <v>4</v>
      </c>
      <c r="DB140" s="18">
        <v>2.1600000000000001E-2</v>
      </c>
      <c r="DC140" s="21">
        <v>4.5000000000000005E-2</v>
      </c>
      <c r="DD140" s="18">
        <v>450</v>
      </c>
      <c r="DF140" s="18">
        <v>8</v>
      </c>
      <c r="DG140" s="18" t="s">
        <v>22</v>
      </c>
      <c r="DH140" s="18" t="s">
        <v>136</v>
      </c>
      <c r="DI140" s="18">
        <v>28.7</v>
      </c>
      <c r="DJ140" s="18">
        <v>1</v>
      </c>
      <c r="DK140" s="18">
        <v>0.08</v>
      </c>
      <c r="DL140" s="21">
        <v>8.3623693379790934E-2</v>
      </c>
      <c r="DM140" s="18">
        <v>836</v>
      </c>
      <c r="DO140" s="18">
        <v>9</v>
      </c>
      <c r="DP140" s="18" t="s">
        <v>712</v>
      </c>
      <c r="DQ140" s="18" t="s">
        <v>750</v>
      </c>
      <c r="DR140" s="18">
        <v>2500</v>
      </c>
      <c r="DS140" s="18">
        <v>1</v>
      </c>
      <c r="DT140" s="18">
        <v>0.111</v>
      </c>
      <c r="DU140" s="21">
        <v>0.111</v>
      </c>
      <c r="DV140" s="18">
        <v>1110</v>
      </c>
    </row>
    <row r="141" spans="2:127" x14ac:dyDescent="0.3">
      <c r="B141" s="18">
        <v>4</v>
      </c>
      <c r="C141" s="18" t="s">
        <v>666</v>
      </c>
      <c r="D141" s="18" t="s">
        <v>750</v>
      </c>
      <c r="E141" s="18">
        <v>127.40000000000003</v>
      </c>
      <c r="F141" s="18">
        <v>2</v>
      </c>
      <c r="G141" s="18">
        <v>0.01</v>
      </c>
      <c r="H141" s="21">
        <v>4.513343799058084E-3</v>
      </c>
      <c r="I141" s="18">
        <v>45</v>
      </c>
      <c r="K141" s="18">
        <v>4</v>
      </c>
      <c r="L141" s="18" t="s">
        <v>666</v>
      </c>
      <c r="M141" s="18" t="s">
        <v>750</v>
      </c>
      <c r="N141" s="18">
        <v>127.40000000000003</v>
      </c>
      <c r="O141" s="18">
        <v>1</v>
      </c>
      <c r="P141" s="18">
        <v>8.9999999999999993E-3</v>
      </c>
      <c r="Q141" s="21">
        <v>3.5321821036106739E-3</v>
      </c>
      <c r="R141" s="18">
        <v>35</v>
      </c>
      <c r="T141" s="18">
        <v>4</v>
      </c>
      <c r="U141" s="18" t="s">
        <v>666</v>
      </c>
      <c r="V141" s="18" t="s">
        <v>750</v>
      </c>
      <c r="W141" s="18">
        <v>127.40000000000003</v>
      </c>
      <c r="X141" s="18">
        <v>1</v>
      </c>
      <c r="Y141" s="18">
        <v>8.0000000000000002E-3</v>
      </c>
      <c r="Z141" s="21">
        <v>3.1397174254317105E-3</v>
      </c>
      <c r="AA141" s="18">
        <v>31</v>
      </c>
      <c r="AC141" s="18">
        <v>4</v>
      </c>
      <c r="AD141" s="18" t="s">
        <v>659</v>
      </c>
      <c r="AE141" s="18" t="s">
        <v>750</v>
      </c>
      <c r="AF141" s="18">
        <v>35</v>
      </c>
      <c r="AG141" s="18">
        <v>1</v>
      </c>
      <c r="AH141" s="18">
        <v>8.9999999999999993E-3</v>
      </c>
      <c r="AI141" s="21">
        <v>1.7142857142857144E-2</v>
      </c>
      <c r="AJ141" s="18">
        <v>171</v>
      </c>
      <c r="AL141" s="18">
        <v>4</v>
      </c>
      <c r="AM141" s="18" t="s">
        <v>651</v>
      </c>
      <c r="AN141" s="18" t="s">
        <v>750</v>
      </c>
      <c r="AO141" s="18">
        <v>35</v>
      </c>
      <c r="AP141" s="18">
        <v>1.5</v>
      </c>
      <c r="AQ141" s="18">
        <v>6.0000000000000001E-3</v>
      </c>
      <c r="AR141" s="21">
        <v>1.1485714285714285E-2</v>
      </c>
      <c r="AS141" s="18">
        <v>115</v>
      </c>
      <c r="AU141" s="18">
        <v>4</v>
      </c>
      <c r="AV141" s="18" t="s">
        <v>660</v>
      </c>
      <c r="AW141" s="18" t="s">
        <v>750</v>
      </c>
      <c r="AX141" s="18">
        <v>35</v>
      </c>
      <c r="AY141" s="18">
        <v>1.5</v>
      </c>
      <c r="AZ141" s="18">
        <v>0.01</v>
      </c>
      <c r="BA141" s="21">
        <v>1.8571428571428572E-2</v>
      </c>
      <c r="BB141" s="18">
        <v>186</v>
      </c>
      <c r="BD141" s="18">
        <v>4</v>
      </c>
      <c r="BE141" s="18" t="s">
        <v>660</v>
      </c>
      <c r="BF141" s="18" t="s">
        <v>750</v>
      </c>
      <c r="BG141" s="18">
        <v>35</v>
      </c>
      <c r="BH141" s="18">
        <v>3.5</v>
      </c>
      <c r="BI141" s="18">
        <v>8.9999999999999993E-3</v>
      </c>
      <c r="BJ141" s="21">
        <v>1.4448979591836733E-2</v>
      </c>
      <c r="BK141" s="18">
        <v>144</v>
      </c>
      <c r="BM141" s="18">
        <v>4</v>
      </c>
      <c r="BN141" s="18" t="s">
        <v>660</v>
      </c>
      <c r="BO141" s="18" t="s">
        <v>750</v>
      </c>
      <c r="BP141" s="18">
        <v>35</v>
      </c>
      <c r="BQ141" s="18">
        <v>12</v>
      </c>
      <c r="BR141" s="18">
        <v>1.2E-2</v>
      </c>
      <c r="BS141" s="21">
        <v>8.7857142857142856E-3</v>
      </c>
      <c r="BT141" s="18">
        <v>88</v>
      </c>
      <c r="BV141" s="18">
        <v>4</v>
      </c>
      <c r="BW141" s="18" t="s">
        <v>678</v>
      </c>
      <c r="BX141" s="18" t="s">
        <v>750</v>
      </c>
      <c r="BY141" s="18">
        <v>127.40000000000003</v>
      </c>
      <c r="BZ141" s="18">
        <v>1.5</v>
      </c>
      <c r="CA141" s="18">
        <v>1.8599999999999998E-2</v>
      </c>
      <c r="CB141" s="21">
        <v>1.1679748822605961E-2</v>
      </c>
      <c r="CC141" s="18">
        <v>117</v>
      </c>
      <c r="CE141" s="18">
        <v>4</v>
      </c>
      <c r="CF141" s="18" t="s">
        <v>678</v>
      </c>
      <c r="CG141" s="18" t="s">
        <v>750</v>
      </c>
      <c r="CH141" s="18">
        <v>127.40000000000003</v>
      </c>
      <c r="CI141" s="18">
        <v>4.5</v>
      </c>
      <c r="CJ141" s="18">
        <v>1.8599999999999998E-2</v>
      </c>
      <c r="CK141" s="21">
        <v>7.8946450375021789E-3</v>
      </c>
      <c r="CL141" s="18">
        <v>79</v>
      </c>
      <c r="CN141" s="18">
        <v>4</v>
      </c>
      <c r="CO141" s="18" t="s">
        <v>678</v>
      </c>
      <c r="CP141" s="18" t="s">
        <v>750</v>
      </c>
      <c r="CQ141" s="18">
        <v>127.40000000000003</v>
      </c>
      <c r="CR141" s="18">
        <v>5</v>
      </c>
      <c r="CS141" s="18">
        <v>1.8599999999999998E-2</v>
      </c>
      <c r="CT141" s="21">
        <v>1.4380690737833591E-2</v>
      </c>
      <c r="CU141" s="18">
        <v>144</v>
      </c>
      <c r="CW141" s="18">
        <v>5</v>
      </c>
      <c r="CX141" s="18" t="s">
        <v>654</v>
      </c>
      <c r="CY141" s="18" t="s">
        <v>750</v>
      </c>
      <c r="CZ141" s="18">
        <v>6</v>
      </c>
      <c r="DA141" s="18">
        <v>4</v>
      </c>
      <c r="DB141" s="18">
        <v>2.1600000000000001E-2</v>
      </c>
      <c r="DC141" s="21">
        <v>4.5000000000000005E-2</v>
      </c>
      <c r="DD141" s="18">
        <v>450</v>
      </c>
      <c r="DF141" s="18">
        <v>8</v>
      </c>
      <c r="DG141" s="18" t="s">
        <v>10</v>
      </c>
      <c r="DH141" s="18" t="s">
        <v>136</v>
      </c>
      <c r="DI141" s="18">
        <v>61.6</v>
      </c>
      <c r="DJ141" s="18">
        <v>1</v>
      </c>
      <c r="DK141" s="18">
        <v>6.2E-2</v>
      </c>
      <c r="DL141" s="21">
        <v>3.0194805194805191E-2</v>
      </c>
      <c r="DM141" s="18">
        <v>302</v>
      </c>
      <c r="DO141" s="18">
        <v>9</v>
      </c>
      <c r="DP141" s="18" t="s">
        <v>714</v>
      </c>
      <c r="DQ141" s="18" t="s">
        <v>750</v>
      </c>
      <c r="DR141" s="18">
        <v>2500</v>
      </c>
      <c r="DS141" s="18">
        <v>1</v>
      </c>
      <c r="DT141" s="18">
        <v>0.111</v>
      </c>
      <c r="DU141" s="21">
        <v>0.111</v>
      </c>
      <c r="DV141" s="18">
        <v>1110</v>
      </c>
    </row>
    <row r="142" spans="2:127" x14ac:dyDescent="0.3">
      <c r="B142" s="18">
        <v>4</v>
      </c>
      <c r="C142" s="18" t="s">
        <v>668</v>
      </c>
      <c r="D142" s="18" t="s">
        <v>750</v>
      </c>
      <c r="E142" s="18">
        <v>127.40000000000003</v>
      </c>
      <c r="F142" s="18">
        <v>2</v>
      </c>
      <c r="G142" s="18">
        <v>0.01</v>
      </c>
      <c r="H142" s="21">
        <v>4.513343799058084E-3</v>
      </c>
      <c r="I142" s="18">
        <v>45</v>
      </c>
      <c r="K142" s="18">
        <v>4</v>
      </c>
      <c r="L142" s="18" t="s">
        <v>668</v>
      </c>
      <c r="M142" s="18" t="s">
        <v>750</v>
      </c>
      <c r="N142" s="18">
        <v>127.40000000000003</v>
      </c>
      <c r="O142" s="18">
        <v>1</v>
      </c>
      <c r="P142" s="18">
        <v>8.0000000000000002E-3</v>
      </c>
      <c r="Q142" s="21">
        <v>3.1397174254317105E-3</v>
      </c>
      <c r="R142" s="18">
        <v>31</v>
      </c>
      <c r="T142" s="18">
        <v>4</v>
      </c>
      <c r="U142" s="18" t="s">
        <v>668</v>
      </c>
      <c r="V142" s="18" t="s">
        <v>750</v>
      </c>
      <c r="W142" s="18">
        <v>127.40000000000003</v>
      </c>
      <c r="X142" s="18">
        <v>1</v>
      </c>
      <c r="Y142" s="18">
        <v>8.0000000000000002E-3</v>
      </c>
      <c r="Z142" s="21">
        <v>3.1397174254317105E-3</v>
      </c>
      <c r="AA142" s="18">
        <v>31</v>
      </c>
      <c r="AC142" s="18">
        <v>4</v>
      </c>
      <c r="AD142" s="18" t="s">
        <v>661</v>
      </c>
      <c r="AE142" s="18" t="s">
        <v>750</v>
      </c>
      <c r="AF142" s="18">
        <v>35</v>
      </c>
      <c r="AG142" s="18">
        <v>1</v>
      </c>
      <c r="AH142" s="18">
        <v>8.9999999999999993E-3</v>
      </c>
      <c r="AI142" s="21">
        <v>1.7142857142857144E-2</v>
      </c>
      <c r="AJ142" s="18">
        <v>171</v>
      </c>
      <c r="AL142" s="18">
        <v>4</v>
      </c>
      <c r="AM142" s="18" t="s">
        <v>653</v>
      </c>
      <c r="AN142" s="18" t="s">
        <v>750</v>
      </c>
      <c r="AO142" s="18">
        <v>35</v>
      </c>
      <c r="AP142" s="18">
        <v>1.5</v>
      </c>
      <c r="AQ142" s="18">
        <v>6.0000000000000001E-3</v>
      </c>
      <c r="AR142" s="21">
        <v>1.1485714285714285E-2</v>
      </c>
      <c r="AS142" s="18">
        <v>115</v>
      </c>
      <c r="AU142" s="18">
        <v>4</v>
      </c>
      <c r="AV142" s="18" t="s">
        <v>662</v>
      </c>
      <c r="AW142" s="18" t="s">
        <v>750</v>
      </c>
      <c r="AX142" s="18">
        <v>35</v>
      </c>
      <c r="AY142" s="18">
        <v>1.5</v>
      </c>
      <c r="AZ142" s="18">
        <v>0.01</v>
      </c>
      <c r="BA142" s="21">
        <v>1.8571428571428572E-2</v>
      </c>
      <c r="BB142" s="18">
        <v>186</v>
      </c>
      <c r="BD142" s="18">
        <v>4</v>
      </c>
      <c r="BE142" s="18" t="s">
        <v>662</v>
      </c>
      <c r="BF142" s="18" t="s">
        <v>750</v>
      </c>
      <c r="BG142" s="18">
        <v>35</v>
      </c>
      <c r="BH142" s="18">
        <v>3.5</v>
      </c>
      <c r="BI142" s="18">
        <v>8.9999999999999993E-3</v>
      </c>
      <c r="BJ142" s="21">
        <v>1.4448979591836733E-2</v>
      </c>
      <c r="BK142" s="18">
        <v>144</v>
      </c>
      <c r="BM142" s="18">
        <v>4</v>
      </c>
      <c r="BN142" s="18" t="s">
        <v>662</v>
      </c>
      <c r="BO142" s="18" t="s">
        <v>750</v>
      </c>
      <c r="BP142" s="18">
        <v>35</v>
      </c>
      <c r="BQ142" s="18">
        <v>12</v>
      </c>
      <c r="BR142" s="18">
        <v>1.2E-2</v>
      </c>
      <c r="BS142" s="21">
        <v>8.7857142857142856E-3</v>
      </c>
      <c r="BT142" s="18">
        <v>88</v>
      </c>
      <c r="BV142" s="18">
        <v>4</v>
      </c>
      <c r="BW142" s="18" t="s">
        <v>680</v>
      </c>
      <c r="BX142" s="18" t="s">
        <v>750</v>
      </c>
      <c r="BY142" s="18">
        <v>127.40000000000003</v>
      </c>
      <c r="BZ142" s="18">
        <v>1.5</v>
      </c>
      <c r="CA142" s="18">
        <v>1.8599999999999998E-2</v>
      </c>
      <c r="CB142" s="21">
        <v>1.1679748822605961E-2</v>
      </c>
      <c r="CC142" s="18">
        <v>117</v>
      </c>
      <c r="CE142" s="18">
        <v>4</v>
      </c>
      <c r="CF142" s="18" t="s">
        <v>680</v>
      </c>
      <c r="CG142" s="18" t="s">
        <v>750</v>
      </c>
      <c r="CH142" s="18">
        <v>127.40000000000003</v>
      </c>
      <c r="CI142" s="18">
        <v>4.5</v>
      </c>
      <c r="CJ142" s="18">
        <v>1.8599999999999998E-2</v>
      </c>
      <c r="CK142" s="21">
        <v>7.8946450375021789E-3</v>
      </c>
      <c r="CL142" s="18">
        <v>79</v>
      </c>
      <c r="CN142" s="18">
        <v>4</v>
      </c>
      <c r="CO142" s="18" t="s">
        <v>680</v>
      </c>
      <c r="CP142" s="18" t="s">
        <v>750</v>
      </c>
      <c r="CQ142" s="18">
        <v>127.40000000000003</v>
      </c>
      <c r="CR142" s="18">
        <v>5</v>
      </c>
      <c r="CS142" s="18">
        <v>1.8599999999999998E-2</v>
      </c>
      <c r="CT142" s="21">
        <v>1.4380690737833591E-2</v>
      </c>
      <c r="CU142" s="18">
        <v>144</v>
      </c>
      <c r="CW142" s="18">
        <v>5</v>
      </c>
      <c r="CX142" s="18" t="s">
        <v>656</v>
      </c>
      <c r="CY142" s="18" t="s">
        <v>750</v>
      </c>
      <c r="CZ142" s="18">
        <v>6</v>
      </c>
      <c r="DA142" s="18">
        <v>4</v>
      </c>
      <c r="DB142" s="18">
        <v>2.1600000000000001E-2</v>
      </c>
      <c r="DC142" s="21">
        <v>4.5000000000000005E-2</v>
      </c>
      <c r="DD142" s="18">
        <v>450</v>
      </c>
      <c r="DF142" s="18">
        <v>8</v>
      </c>
      <c r="DG142" s="18" t="s">
        <v>21</v>
      </c>
      <c r="DH142" s="18" t="s">
        <v>136</v>
      </c>
      <c r="DI142" s="18">
        <v>61.6</v>
      </c>
      <c r="DJ142" s="18">
        <v>1</v>
      </c>
      <c r="DK142" s="18">
        <v>6.2E-2</v>
      </c>
      <c r="DL142" s="21">
        <v>3.0194805194805191E-2</v>
      </c>
      <c r="DM142" s="18">
        <v>302</v>
      </c>
      <c r="DO142" s="18">
        <v>9</v>
      </c>
      <c r="DP142" s="18" t="s">
        <v>716</v>
      </c>
      <c r="DQ142" s="18" t="s">
        <v>750</v>
      </c>
      <c r="DR142" s="18">
        <v>2500</v>
      </c>
      <c r="DS142" s="18">
        <v>1</v>
      </c>
      <c r="DT142" s="18">
        <v>0.111</v>
      </c>
      <c r="DU142" s="21">
        <v>0.111</v>
      </c>
      <c r="DV142" s="18">
        <v>1110</v>
      </c>
    </row>
    <row r="143" spans="2:127" x14ac:dyDescent="0.3">
      <c r="B143" s="18">
        <v>4</v>
      </c>
      <c r="C143" s="18" t="s">
        <v>670</v>
      </c>
      <c r="D143" s="18" t="s">
        <v>750</v>
      </c>
      <c r="E143" s="18">
        <v>127.40000000000003</v>
      </c>
      <c r="F143" s="18">
        <v>2</v>
      </c>
      <c r="G143" s="18">
        <v>0.01</v>
      </c>
      <c r="H143" s="21">
        <v>4.513343799058084E-3</v>
      </c>
      <c r="I143" s="18">
        <v>45</v>
      </c>
      <c r="K143" s="18">
        <v>4</v>
      </c>
      <c r="L143" s="18" t="s">
        <v>670</v>
      </c>
      <c r="M143" s="18" t="s">
        <v>750</v>
      </c>
      <c r="N143" s="18">
        <v>127.40000000000003</v>
      </c>
      <c r="O143" s="18">
        <v>1</v>
      </c>
      <c r="P143" s="18">
        <v>8.0000000000000002E-3</v>
      </c>
      <c r="Q143" s="21">
        <v>3.1397174254317105E-3</v>
      </c>
      <c r="R143" s="18">
        <v>31</v>
      </c>
      <c r="T143" s="18">
        <v>4</v>
      </c>
      <c r="U143" s="18" t="s">
        <v>670</v>
      </c>
      <c r="V143" s="18" t="s">
        <v>750</v>
      </c>
      <c r="W143" s="18">
        <v>127.40000000000003</v>
      </c>
      <c r="X143" s="18">
        <v>1</v>
      </c>
      <c r="Y143" s="18">
        <v>8.0000000000000002E-3</v>
      </c>
      <c r="Z143" s="21">
        <v>3.1397174254317105E-3</v>
      </c>
      <c r="AA143" s="18">
        <v>31</v>
      </c>
      <c r="AC143" s="18">
        <v>4</v>
      </c>
      <c r="AD143" s="18" t="s">
        <v>663</v>
      </c>
      <c r="AE143" s="18" t="s">
        <v>750</v>
      </c>
      <c r="AF143" s="18">
        <v>35</v>
      </c>
      <c r="AG143" s="18">
        <v>1</v>
      </c>
      <c r="AH143" s="18">
        <v>8.9999999999999993E-3</v>
      </c>
      <c r="AI143" s="21">
        <v>1.7142857142857144E-2</v>
      </c>
      <c r="AJ143" s="18">
        <v>171</v>
      </c>
      <c r="AL143" s="18">
        <v>4</v>
      </c>
      <c r="AM143" s="18" t="s">
        <v>655</v>
      </c>
      <c r="AN143" s="18" t="s">
        <v>750</v>
      </c>
      <c r="AO143" s="18">
        <v>35</v>
      </c>
      <c r="AP143" s="18">
        <v>1.5</v>
      </c>
      <c r="AQ143" s="18">
        <v>6.0000000000000001E-3</v>
      </c>
      <c r="AR143" s="21">
        <v>1.1485714285714285E-2</v>
      </c>
      <c r="AS143" s="18">
        <v>115</v>
      </c>
      <c r="AU143" s="18">
        <v>4</v>
      </c>
      <c r="AV143" s="18" t="s">
        <v>664</v>
      </c>
      <c r="AW143" s="18" t="s">
        <v>750</v>
      </c>
      <c r="AX143" s="18">
        <v>35</v>
      </c>
      <c r="AY143" s="18">
        <v>1.5</v>
      </c>
      <c r="AZ143" s="18">
        <v>0.01</v>
      </c>
      <c r="BA143" s="21">
        <v>1.8571428571428572E-2</v>
      </c>
      <c r="BB143" s="18">
        <v>186</v>
      </c>
      <c r="BD143" s="18">
        <v>4</v>
      </c>
      <c r="BE143" s="18" t="s">
        <v>664</v>
      </c>
      <c r="BF143" s="18" t="s">
        <v>750</v>
      </c>
      <c r="BG143" s="18">
        <v>35</v>
      </c>
      <c r="BH143" s="18">
        <v>3.5</v>
      </c>
      <c r="BI143" s="18">
        <v>8.9999999999999993E-3</v>
      </c>
      <c r="BJ143" s="21">
        <v>1.4448979591836733E-2</v>
      </c>
      <c r="BK143" s="18">
        <v>144</v>
      </c>
      <c r="BM143" s="18">
        <v>4</v>
      </c>
      <c r="BN143" s="18" t="s">
        <v>664</v>
      </c>
      <c r="BO143" s="18" t="s">
        <v>750</v>
      </c>
      <c r="BP143" s="18">
        <v>35</v>
      </c>
      <c r="BQ143" s="18">
        <v>12</v>
      </c>
      <c r="BR143" s="18">
        <v>1.2E-2</v>
      </c>
      <c r="BS143" s="21">
        <v>8.7857142857142856E-3</v>
      </c>
      <c r="BT143" s="18">
        <v>88</v>
      </c>
      <c r="BV143" s="18">
        <v>4</v>
      </c>
      <c r="BW143" s="18" t="s">
        <v>682</v>
      </c>
      <c r="BX143" s="18" t="s">
        <v>750</v>
      </c>
      <c r="BY143" s="18">
        <v>127.40000000000003</v>
      </c>
      <c r="BZ143" s="18">
        <v>1.5</v>
      </c>
      <c r="CA143" s="18">
        <v>1.8599999999999998E-2</v>
      </c>
      <c r="CB143" s="21">
        <v>1.1679748822605961E-2</v>
      </c>
      <c r="CC143" s="18">
        <v>117</v>
      </c>
      <c r="CE143" s="18">
        <v>4</v>
      </c>
      <c r="CF143" s="18" t="s">
        <v>682</v>
      </c>
      <c r="CG143" s="18" t="s">
        <v>750</v>
      </c>
      <c r="CH143" s="18">
        <v>127.40000000000003</v>
      </c>
      <c r="CI143" s="18">
        <v>4.5</v>
      </c>
      <c r="CJ143" s="18">
        <v>1.8599999999999998E-2</v>
      </c>
      <c r="CK143" s="21">
        <v>7.8946450375021789E-3</v>
      </c>
      <c r="CL143" s="18">
        <v>79</v>
      </c>
      <c r="CN143" s="18">
        <v>4</v>
      </c>
      <c r="CO143" s="18" t="s">
        <v>682</v>
      </c>
      <c r="CP143" s="18" t="s">
        <v>750</v>
      </c>
      <c r="CQ143" s="18">
        <v>127.40000000000003</v>
      </c>
      <c r="CR143" s="18">
        <v>5</v>
      </c>
      <c r="CS143" s="18">
        <v>1.8599999999999998E-2</v>
      </c>
      <c r="CT143" s="21">
        <v>1.4380690737833591E-2</v>
      </c>
      <c r="CU143" s="18">
        <v>144</v>
      </c>
      <c r="CW143" s="18">
        <v>5</v>
      </c>
      <c r="CX143" s="18" t="s">
        <v>658</v>
      </c>
      <c r="CY143" s="18" t="s">
        <v>750</v>
      </c>
      <c r="CZ143" s="18">
        <v>6</v>
      </c>
      <c r="DA143" s="18">
        <v>4</v>
      </c>
      <c r="DB143" s="18">
        <v>2.1600000000000001E-2</v>
      </c>
      <c r="DC143" s="21">
        <v>4.5000000000000005E-2</v>
      </c>
      <c r="DD143" s="18">
        <v>450</v>
      </c>
      <c r="DF143" s="18">
        <v>8</v>
      </c>
      <c r="DG143" s="18" t="s">
        <v>29</v>
      </c>
      <c r="DH143" s="18" t="s">
        <v>136</v>
      </c>
      <c r="DI143" s="18">
        <v>61.6</v>
      </c>
      <c r="DJ143" s="18">
        <v>1</v>
      </c>
      <c r="DK143" s="18">
        <v>6.2E-2</v>
      </c>
      <c r="DL143" s="21">
        <v>3.0194805194805191E-2</v>
      </c>
      <c r="DM143" s="18">
        <v>302</v>
      </c>
      <c r="DO143" s="18">
        <v>9</v>
      </c>
      <c r="DP143" s="18" t="s">
        <v>718</v>
      </c>
      <c r="DQ143" s="18" t="s">
        <v>750</v>
      </c>
      <c r="DR143" s="18">
        <v>2500</v>
      </c>
      <c r="DS143" s="18">
        <v>1</v>
      </c>
      <c r="DT143" s="18">
        <v>0.112</v>
      </c>
      <c r="DU143" s="21">
        <v>0.112</v>
      </c>
      <c r="DV143" s="18">
        <v>1120</v>
      </c>
    </row>
    <row r="144" spans="2:127" x14ac:dyDescent="0.3">
      <c r="B144" s="18">
        <v>4</v>
      </c>
      <c r="C144" s="18" t="s">
        <v>672</v>
      </c>
      <c r="D144" s="18" t="s">
        <v>750</v>
      </c>
      <c r="E144" s="18">
        <v>127.40000000000003</v>
      </c>
      <c r="F144" s="18">
        <v>2</v>
      </c>
      <c r="G144" s="18">
        <v>0.01</v>
      </c>
      <c r="H144" s="21">
        <v>4.513343799058084E-3</v>
      </c>
      <c r="I144" s="18">
        <v>45</v>
      </c>
      <c r="K144" s="18">
        <v>4</v>
      </c>
      <c r="L144" s="18" t="s">
        <v>672</v>
      </c>
      <c r="M144" s="18" t="s">
        <v>750</v>
      </c>
      <c r="N144" s="18">
        <v>127.40000000000003</v>
      </c>
      <c r="O144" s="18">
        <v>1</v>
      </c>
      <c r="P144" s="18">
        <v>8.0000000000000002E-3</v>
      </c>
      <c r="Q144" s="21">
        <v>3.1397174254317105E-3</v>
      </c>
      <c r="R144" s="18">
        <v>31</v>
      </c>
      <c r="T144" s="18">
        <v>4</v>
      </c>
      <c r="U144" s="18" t="s">
        <v>672</v>
      </c>
      <c r="V144" s="18" t="s">
        <v>750</v>
      </c>
      <c r="W144" s="18">
        <v>127.40000000000003</v>
      </c>
      <c r="X144" s="18">
        <v>1</v>
      </c>
      <c r="Y144" s="18">
        <v>8.0000000000000002E-3</v>
      </c>
      <c r="Z144" s="21">
        <v>3.1397174254317105E-3</v>
      </c>
      <c r="AA144" s="18">
        <v>31</v>
      </c>
      <c r="AC144" s="18">
        <v>4</v>
      </c>
      <c r="AD144" s="18" t="s">
        <v>665</v>
      </c>
      <c r="AE144" s="18" t="s">
        <v>750</v>
      </c>
      <c r="AF144" s="18">
        <v>35</v>
      </c>
      <c r="AG144" s="18">
        <v>1</v>
      </c>
      <c r="AH144" s="18">
        <v>8.9999999999999993E-3</v>
      </c>
      <c r="AI144" s="21">
        <v>1.7142857142857144E-2</v>
      </c>
      <c r="AJ144" s="18">
        <v>171</v>
      </c>
      <c r="AL144" s="18">
        <v>4</v>
      </c>
      <c r="AM144" s="18" t="s">
        <v>657</v>
      </c>
      <c r="AN144" s="18" t="s">
        <v>750</v>
      </c>
      <c r="AO144" s="18">
        <v>35</v>
      </c>
      <c r="AP144" s="18">
        <v>1.5</v>
      </c>
      <c r="AQ144" s="18">
        <v>6.0000000000000001E-3</v>
      </c>
      <c r="AR144" s="21">
        <v>1.1485714285714285E-2</v>
      </c>
      <c r="AS144" s="18">
        <v>115</v>
      </c>
      <c r="AU144" s="18">
        <v>4</v>
      </c>
      <c r="AV144" s="18" t="s">
        <v>649</v>
      </c>
      <c r="AW144" s="18" t="s">
        <v>750</v>
      </c>
      <c r="AX144" s="18">
        <v>35</v>
      </c>
      <c r="AY144" s="18">
        <v>1.5</v>
      </c>
      <c r="AZ144" s="18">
        <v>0.01</v>
      </c>
      <c r="BA144" s="21">
        <v>1.8571428571428572E-2</v>
      </c>
      <c r="BB144" s="18">
        <v>186</v>
      </c>
      <c r="BD144" s="18">
        <v>4</v>
      </c>
      <c r="BE144" s="18" t="s">
        <v>649</v>
      </c>
      <c r="BF144" s="18" t="s">
        <v>750</v>
      </c>
      <c r="BG144" s="18">
        <v>35</v>
      </c>
      <c r="BH144" s="18">
        <v>3.5</v>
      </c>
      <c r="BI144" s="18">
        <v>8.9999999999999993E-3</v>
      </c>
      <c r="BJ144" s="21">
        <v>1.4448979591836733E-2</v>
      </c>
      <c r="BK144" s="18">
        <v>144</v>
      </c>
      <c r="BM144" s="18">
        <v>4</v>
      </c>
      <c r="BN144" s="18" t="s">
        <v>649</v>
      </c>
      <c r="BO144" s="18" t="s">
        <v>750</v>
      </c>
      <c r="BP144" s="18">
        <v>35</v>
      </c>
      <c r="BQ144" s="18">
        <v>12</v>
      </c>
      <c r="BR144" s="18">
        <v>1.2E-2</v>
      </c>
      <c r="BS144" s="21">
        <v>8.7857142857142856E-3</v>
      </c>
      <c r="BT144" s="18">
        <v>88</v>
      </c>
      <c r="BV144" s="18">
        <v>4</v>
      </c>
      <c r="BW144" s="18" t="s">
        <v>667</v>
      </c>
      <c r="BX144" s="18" t="s">
        <v>750</v>
      </c>
      <c r="BY144" s="18">
        <v>127.40000000000003</v>
      </c>
      <c r="BZ144" s="18">
        <v>1.5</v>
      </c>
      <c r="CA144" s="18">
        <v>1.8599999999999998E-2</v>
      </c>
      <c r="CB144" s="21">
        <v>1.1679748822605961E-2</v>
      </c>
      <c r="CC144" s="18">
        <v>117</v>
      </c>
      <c r="CE144" s="18">
        <v>4</v>
      </c>
      <c r="CF144" s="18" t="s">
        <v>667</v>
      </c>
      <c r="CG144" s="18" t="s">
        <v>750</v>
      </c>
      <c r="CH144" s="18">
        <v>127.40000000000003</v>
      </c>
      <c r="CI144" s="18">
        <v>4.5</v>
      </c>
      <c r="CJ144" s="18">
        <v>1.8599999999999998E-2</v>
      </c>
      <c r="CK144" s="21">
        <v>7.8946450375021789E-3</v>
      </c>
      <c r="CL144" s="18">
        <v>79</v>
      </c>
      <c r="CN144" s="18">
        <v>4</v>
      </c>
      <c r="CO144" s="18" t="s">
        <v>667</v>
      </c>
      <c r="CP144" s="18" t="s">
        <v>750</v>
      </c>
      <c r="CQ144" s="18">
        <v>127.40000000000003</v>
      </c>
      <c r="CR144" s="18">
        <v>5</v>
      </c>
      <c r="CS144" s="18">
        <v>1.8599999999999998E-2</v>
      </c>
      <c r="CT144" s="21">
        <v>1.4380690737833591E-2</v>
      </c>
      <c r="CU144" s="18">
        <v>144</v>
      </c>
      <c r="CW144" s="18">
        <v>5</v>
      </c>
      <c r="CX144" s="18" t="s">
        <v>660</v>
      </c>
      <c r="CY144" s="18" t="s">
        <v>750</v>
      </c>
      <c r="CZ144" s="18">
        <v>6</v>
      </c>
      <c r="DA144" s="18">
        <v>4</v>
      </c>
      <c r="DB144" s="18">
        <v>2.1600000000000001E-2</v>
      </c>
      <c r="DC144" s="21">
        <v>4.5000000000000005E-2</v>
      </c>
      <c r="DD144" s="18">
        <v>450</v>
      </c>
      <c r="DF144" s="18">
        <v>8</v>
      </c>
      <c r="DG144" s="18" t="s">
        <v>12</v>
      </c>
      <c r="DH144" s="18" t="s">
        <v>136</v>
      </c>
      <c r="DI144" s="18">
        <v>45</v>
      </c>
      <c r="DJ144" s="18">
        <v>1</v>
      </c>
      <c r="DK144" s="18">
        <v>0.06</v>
      </c>
      <c r="DL144" s="21">
        <v>3.9999999999999994E-2</v>
      </c>
      <c r="DM144" s="18">
        <v>400</v>
      </c>
    </row>
    <row r="145" spans="2:127" x14ac:dyDescent="0.3">
      <c r="B145" s="18">
        <v>4</v>
      </c>
      <c r="C145" s="18" t="s">
        <v>674</v>
      </c>
      <c r="D145" s="18" t="s">
        <v>750</v>
      </c>
      <c r="E145" s="18">
        <v>127.40000000000003</v>
      </c>
      <c r="F145" s="18">
        <v>2</v>
      </c>
      <c r="G145" s="18">
        <v>0.01</v>
      </c>
      <c r="H145" s="21">
        <v>4.513343799058084E-3</v>
      </c>
      <c r="I145" s="18">
        <v>45</v>
      </c>
      <c r="K145" s="18">
        <v>4</v>
      </c>
      <c r="L145" s="18" t="s">
        <v>674</v>
      </c>
      <c r="M145" s="18" t="s">
        <v>750</v>
      </c>
      <c r="N145" s="18">
        <v>127.40000000000003</v>
      </c>
      <c r="O145" s="18">
        <v>1</v>
      </c>
      <c r="P145" s="18">
        <v>8.0000000000000002E-3</v>
      </c>
      <c r="Q145" s="21">
        <v>3.1397174254317105E-3</v>
      </c>
      <c r="R145" s="18">
        <v>31</v>
      </c>
      <c r="T145" s="18">
        <v>4</v>
      </c>
      <c r="U145" s="18" t="s">
        <v>674</v>
      </c>
      <c r="V145" s="18" t="s">
        <v>750</v>
      </c>
      <c r="W145" s="18">
        <v>127.40000000000003</v>
      </c>
      <c r="X145" s="18">
        <v>1</v>
      </c>
      <c r="Y145" s="18">
        <v>8.0000000000000002E-3</v>
      </c>
      <c r="Z145" s="21">
        <v>3.1397174254317105E-3</v>
      </c>
      <c r="AA145" s="18">
        <v>31</v>
      </c>
      <c r="AC145" s="18">
        <v>4</v>
      </c>
      <c r="AD145" s="18" t="s">
        <v>666</v>
      </c>
      <c r="AE145" s="18" t="s">
        <v>750</v>
      </c>
      <c r="AF145" s="18">
        <v>127.40000000000003</v>
      </c>
      <c r="AG145" s="18">
        <v>1</v>
      </c>
      <c r="AH145" s="18">
        <v>8.0000000000000002E-3</v>
      </c>
      <c r="AI145" s="21">
        <v>4.1862899005756142E-3</v>
      </c>
      <c r="AJ145" s="18">
        <v>42</v>
      </c>
      <c r="AL145" s="18">
        <v>4</v>
      </c>
      <c r="AM145" s="18" t="s">
        <v>659</v>
      </c>
      <c r="AN145" s="18" t="s">
        <v>750</v>
      </c>
      <c r="AO145" s="18">
        <v>35</v>
      </c>
      <c r="AP145" s="18">
        <v>1.5</v>
      </c>
      <c r="AQ145" s="18">
        <v>6.0000000000000001E-3</v>
      </c>
      <c r="AR145" s="21">
        <v>1.1485714285714285E-2</v>
      </c>
      <c r="AS145" s="18">
        <v>115</v>
      </c>
      <c r="AU145" s="18">
        <v>4</v>
      </c>
      <c r="AV145" s="18" t="s">
        <v>651</v>
      </c>
      <c r="AW145" s="18" t="s">
        <v>750</v>
      </c>
      <c r="AX145" s="18">
        <v>35</v>
      </c>
      <c r="AY145" s="18">
        <v>1.5</v>
      </c>
      <c r="AZ145" s="18">
        <v>0.01</v>
      </c>
      <c r="BA145" s="21">
        <v>1.8571428571428572E-2</v>
      </c>
      <c r="BB145" s="18">
        <v>186</v>
      </c>
      <c r="BD145" s="18">
        <v>4</v>
      </c>
      <c r="BE145" s="18" t="s">
        <v>651</v>
      </c>
      <c r="BF145" s="18" t="s">
        <v>750</v>
      </c>
      <c r="BG145" s="18">
        <v>35</v>
      </c>
      <c r="BH145" s="18">
        <v>3.5</v>
      </c>
      <c r="BI145" s="18">
        <v>8.9999999999999993E-3</v>
      </c>
      <c r="BJ145" s="21">
        <v>1.4448979591836733E-2</v>
      </c>
      <c r="BK145" s="18">
        <v>144</v>
      </c>
      <c r="BM145" s="18">
        <v>4</v>
      </c>
      <c r="BN145" s="18" t="s">
        <v>651</v>
      </c>
      <c r="BO145" s="18" t="s">
        <v>750</v>
      </c>
      <c r="BP145" s="18">
        <v>35</v>
      </c>
      <c r="BQ145" s="18">
        <v>12</v>
      </c>
      <c r="BR145" s="18">
        <v>1.2E-2</v>
      </c>
      <c r="BS145" s="21">
        <v>8.7857142857142856E-3</v>
      </c>
      <c r="BT145" s="18">
        <v>88</v>
      </c>
      <c r="BV145" s="18">
        <v>4</v>
      </c>
      <c r="BW145" s="18" t="s">
        <v>669</v>
      </c>
      <c r="BX145" s="18" t="s">
        <v>750</v>
      </c>
      <c r="BY145" s="18">
        <v>127.40000000000003</v>
      </c>
      <c r="BZ145" s="18">
        <v>1.5</v>
      </c>
      <c r="CA145" s="18">
        <v>1.8499999999999999E-2</v>
      </c>
      <c r="CB145" s="21">
        <v>1.1616954474097328E-2</v>
      </c>
      <c r="CC145" s="18">
        <v>116</v>
      </c>
      <c r="CE145" s="18">
        <v>4</v>
      </c>
      <c r="CF145" s="18" t="s">
        <v>669</v>
      </c>
      <c r="CG145" s="18" t="s">
        <v>750</v>
      </c>
      <c r="CH145" s="18">
        <v>127.40000000000003</v>
      </c>
      <c r="CI145" s="18">
        <v>4.5</v>
      </c>
      <c r="CJ145" s="18">
        <v>1.8499999999999999E-2</v>
      </c>
      <c r="CK145" s="21">
        <v>7.8522007093435649E-3</v>
      </c>
      <c r="CL145" s="18">
        <v>79</v>
      </c>
      <c r="CN145" s="18">
        <v>4</v>
      </c>
      <c r="CO145" s="18" t="s">
        <v>669</v>
      </c>
      <c r="CP145" s="18" t="s">
        <v>750</v>
      </c>
      <c r="CQ145" s="18">
        <v>127.40000000000003</v>
      </c>
      <c r="CR145" s="18">
        <v>5</v>
      </c>
      <c r="CS145" s="18">
        <v>1.8499999999999999E-2</v>
      </c>
      <c r="CT145" s="21">
        <v>1.4303375196232334E-2</v>
      </c>
      <c r="CU145" s="18">
        <v>143</v>
      </c>
      <c r="CW145" s="18">
        <v>5</v>
      </c>
      <c r="CX145" s="18" t="s">
        <v>662</v>
      </c>
      <c r="CY145" s="18" t="s">
        <v>750</v>
      </c>
      <c r="CZ145" s="18">
        <v>6</v>
      </c>
      <c r="DA145" s="18">
        <v>4</v>
      </c>
      <c r="DB145" s="18">
        <v>2.1600000000000001E-2</v>
      </c>
      <c r="DC145" s="21">
        <v>4.5000000000000005E-2</v>
      </c>
      <c r="DD145" s="18">
        <v>450</v>
      </c>
      <c r="DF145" s="18">
        <v>8</v>
      </c>
      <c r="DG145" s="18" t="s">
        <v>23</v>
      </c>
      <c r="DH145" s="18" t="s">
        <v>136</v>
      </c>
      <c r="DI145" s="18">
        <v>45</v>
      </c>
      <c r="DJ145" s="18">
        <v>1</v>
      </c>
      <c r="DK145" s="18">
        <v>0.06</v>
      </c>
      <c r="DL145" s="21">
        <v>3.9999999999999994E-2</v>
      </c>
      <c r="DM145" s="18">
        <v>400</v>
      </c>
    </row>
    <row r="146" spans="2:127" x14ac:dyDescent="0.3">
      <c r="B146" s="18">
        <v>4</v>
      </c>
      <c r="C146" s="18" t="s">
        <v>676</v>
      </c>
      <c r="D146" s="18" t="s">
        <v>750</v>
      </c>
      <c r="E146" s="18">
        <v>127.40000000000003</v>
      </c>
      <c r="F146" s="18">
        <v>2</v>
      </c>
      <c r="G146" s="18">
        <v>0.01</v>
      </c>
      <c r="H146" s="21">
        <v>4.513343799058084E-3</v>
      </c>
      <c r="I146" s="18">
        <v>45</v>
      </c>
      <c r="K146" s="18">
        <v>4</v>
      </c>
      <c r="L146" s="18" t="s">
        <v>676</v>
      </c>
      <c r="M146" s="18" t="s">
        <v>750</v>
      </c>
      <c r="N146" s="18">
        <v>127.40000000000003</v>
      </c>
      <c r="O146" s="18">
        <v>1</v>
      </c>
      <c r="P146" s="18">
        <v>8.0000000000000002E-3</v>
      </c>
      <c r="Q146" s="21">
        <v>3.1397174254317105E-3</v>
      </c>
      <c r="R146" s="18">
        <v>31</v>
      </c>
      <c r="T146" s="18">
        <v>4</v>
      </c>
      <c r="U146" s="18" t="s">
        <v>676</v>
      </c>
      <c r="V146" s="18" t="s">
        <v>750</v>
      </c>
      <c r="W146" s="18">
        <v>127.40000000000003</v>
      </c>
      <c r="X146" s="18">
        <v>1</v>
      </c>
      <c r="Y146" s="18">
        <v>8.0000000000000002E-3</v>
      </c>
      <c r="Z146" s="21">
        <v>3.1397174254317105E-3</v>
      </c>
      <c r="AA146" s="18">
        <v>31</v>
      </c>
      <c r="AC146" s="18">
        <v>4</v>
      </c>
      <c r="AD146" s="18" t="s">
        <v>668</v>
      </c>
      <c r="AE146" s="18" t="s">
        <v>750</v>
      </c>
      <c r="AF146" s="18">
        <v>127.40000000000003</v>
      </c>
      <c r="AG146" s="18">
        <v>1</v>
      </c>
      <c r="AH146" s="18">
        <v>8.0000000000000002E-3</v>
      </c>
      <c r="AI146" s="21">
        <v>4.1862899005756142E-3</v>
      </c>
      <c r="AJ146" s="18">
        <v>42</v>
      </c>
      <c r="AL146" s="18">
        <v>4</v>
      </c>
      <c r="AM146" s="18" t="s">
        <v>661</v>
      </c>
      <c r="AN146" s="18" t="s">
        <v>750</v>
      </c>
      <c r="AO146" s="18">
        <v>35</v>
      </c>
      <c r="AP146" s="18">
        <v>1.5</v>
      </c>
      <c r="AQ146" s="18">
        <v>6.0000000000000001E-3</v>
      </c>
      <c r="AR146" s="21">
        <v>1.1485714285714285E-2</v>
      </c>
      <c r="AS146" s="18">
        <v>115</v>
      </c>
      <c r="AU146" s="18">
        <v>4</v>
      </c>
      <c r="AV146" s="18" t="s">
        <v>653</v>
      </c>
      <c r="AW146" s="18" t="s">
        <v>750</v>
      </c>
      <c r="AX146" s="18">
        <v>35</v>
      </c>
      <c r="AY146" s="18">
        <v>1.5</v>
      </c>
      <c r="AZ146" s="18">
        <v>0.01</v>
      </c>
      <c r="BA146" s="21">
        <v>1.8571428571428572E-2</v>
      </c>
      <c r="BB146" s="18">
        <v>186</v>
      </c>
      <c r="BD146" s="18">
        <v>4</v>
      </c>
      <c r="BE146" s="18" t="s">
        <v>653</v>
      </c>
      <c r="BF146" s="18" t="s">
        <v>750</v>
      </c>
      <c r="BG146" s="18">
        <v>35</v>
      </c>
      <c r="BH146" s="18">
        <v>3.5</v>
      </c>
      <c r="BI146" s="18">
        <v>8.9999999999999993E-3</v>
      </c>
      <c r="BJ146" s="21">
        <v>1.4448979591836733E-2</v>
      </c>
      <c r="BK146" s="18">
        <v>144</v>
      </c>
      <c r="BM146" s="18">
        <v>4</v>
      </c>
      <c r="BN146" s="18" t="s">
        <v>653</v>
      </c>
      <c r="BO146" s="18" t="s">
        <v>750</v>
      </c>
      <c r="BP146" s="18">
        <v>35</v>
      </c>
      <c r="BQ146" s="18">
        <v>12</v>
      </c>
      <c r="BR146" s="18">
        <v>1.2E-2</v>
      </c>
      <c r="BS146" s="21">
        <v>8.7857142857142856E-3</v>
      </c>
      <c r="BT146" s="18">
        <v>88</v>
      </c>
      <c r="BV146" s="18">
        <v>4</v>
      </c>
      <c r="BW146" s="18" t="s">
        <v>671</v>
      </c>
      <c r="BX146" s="18" t="s">
        <v>750</v>
      </c>
      <c r="BY146" s="18">
        <v>127.40000000000003</v>
      </c>
      <c r="BZ146" s="18">
        <v>1.5</v>
      </c>
      <c r="CA146" s="18">
        <v>1.8499999999999999E-2</v>
      </c>
      <c r="CB146" s="21">
        <v>1.1616954474097328E-2</v>
      </c>
      <c r="CC146" s="18">
        <v>116</v>
      </c>
      <c r="CE146" s="18">
        <v>4</v>
      </c>
      <c r="CF146" s="18" t="s">
        <v>671</v>
      </c>
      <c r="CG146" s="18" t="s">
        <v>750</v>
      </c>
      <c r="CH146" s="18">
        <v>127.40000000000003</v>
      </c>
      <c r="CI146" s="18">
        <v>4.5</v>
      </c>
      <c r="CJ146" s="18">
        <v>1.8499999999999999E-2</v>
      </c>
      <c r="CK146" s="21">
        <v>7.8522007093435649E-3</v>
      </c>
      <c r="CL146" s="18">
        <v>79</v>
      </c>
      <c r="CN146" s="18">
        <v>4</v>
      </c>
      <c r="CO146" s="18" t="s">
        <v>671</v>
      </c>
      <c r="CP146" s="18" t="s">
        <v>750</v>
      </c>
      <c r="CQ146" s="18">
        <v>127.40000000000003</v>
      </c>
      <c r="CR146" s="18">
        <v>5</v>
      </c>
      <c r="CS146" s="18">
        <v>1.8499999999999999E-2</v>
      </c>
      <c r="CT146" s="21">
        <v>1.4303375196232334E-2</v>
      </c>
      <c r="CU146" s="18">
        <v>143</v>
      </c>
      <c r="CW146" s="18">
        <v>5</v>
      </c>
      <c r="CX146" s="18" t="s">
        <v>664</v>
      </c>
      <c r="CY146" s="18" t="s">
        <v>750</v>
      </c>
      <c r="CZ146" s="18">
        <v>6</v>
      </c>
      <c r="DA146" s="18">
        <v>4</v>
      </c>
      <c r="DB146" s="18">
        <v>2.1600000000000001E-2</v>
      </c>
      <c r="DC146" s="21">
        <v>4.5000000000000005E-2</v>
      </c>
      <c r="DD146" s="18">
        <v>450</v>
      </c>
      <c r="DF146" s="18">
        <v>8</v>
      </c>
      <c r="DG146" s="18" t="s">
        <v>33</v>
      </c>
      <c r="DH146" s="18" t="s">
        <v>136</v>
      </c>
      <c r="DI146" s="18">
        <v>45</v>
      </c>
      <c r="DJ146" s="18">
        <v>1</v>
      </c>
      <c r="DK146" s="18">
        <v>0.06</v>
      </c>
      <c r="DL146" s="21">
        <v>3.9999999999999994E-2</v>
      </c>
      <c r="DM146" s="18">
        <v>400</v>
      </c>
      <c r="DO146" s="18" t="s">
        <v>133</v>
      </c>
      <c r="DP146" s="18" t="s">
        <v>135</v>
      </c>
      <c r="DQ146" s="18" t="s">
        <v>0</v>
      </c>
      <c r="DR146" s="18" t="s">
        <v>1</v>
      </c>
      <c r="DS146" s="18" t="s">
        <v>36</v>
      </c>
      <c r="DT146" s="18" t="s">
        <v>2</v>
      </c>
      <c r="DU146" s="18" t="s">
        <v>3</v>
      </c>
      <c r="DV146" s="18" t="s">
        <v>4</v>
      </c>
      <c r="DW146" s="20">
        <v>10000</v>
      </c>
    </row>
    <row r="147" spans="2:127" x14ac:dyDescent="0.3">
      <c r="B147" s="18">
        <v>4</v>
      </c>
      <c r="C147" s="18" t="s">
        <v>678</v>
      </c>
      <c r="D147" s="18" t="s">
        <v>750</v>
      </c>
      <c r="E147" s="18">
        <v>127.40000000000003</v>
      </c>
      <c r="F147" s="18">
        <v>2</v>
      </c>
      <c r="G147" s="18">
        <v>0.01</v>
      </c>
      <c r="H147" s="21">
        <v>4.513343799058084E-3</v>
      </c>
      <c r="I147" s="18">
        <v>45</v>
      </c>
      <c r="K147" s="18">
        <v>4</v>
      </c>
      <c r="L147" s="18" t="s">
        <v>678</v>
      </c>
      <c r="M147" s="18" t="s">
        <v>750</v>
      </c>
      <c r="N147" s="18">
        <v>127.40000000000003</v>
      </c>
      <c r="O147" s="18">
        <v>1</v>
      </c>
      <c r="P147" s="18">
        <v>8.0000000000000002E-3</v>
      </c>
      <c r="Q147" s="21">
        <v>3.1397174254317105E-3</v>
      </c>
      <c r="R147" s="18">
        <v>31</v>
      </c>
      <c r="T147" s="18">
        <v>4</v>
      </c>
      <c r="U147" s="18" t="s">
        <v>678</v>
      </c>
      <c r="V147" s="18" t="s">
        <v>750</v>
      </c>
      <c r="W147" s="18">
        <v>127.40000000000003</v>
      </c>
      <c r="X147" s="18">
        <v>1</v>
      </c>
      <c r="Y147" s="18">
        <v>8.0000000000000002E-3</v>
      </c>
      <c r="Z147" s="21">
        <v>3.1397174254317105E-3</v>
      </c>
      <c r="AA147" s="18">
        <v>31</v>
      </c>
      <c r="AC147" s="18">
        <v>4</v>
      </c>
      <c r="AD147" s="18" t="s">
        <v>670</v>
      </c>
      <c r="AE147" s="18" t="s">
        <v>750</v>
      </c>
      <c r="AF147" s="18">
        <v>127.40000000000003</v>
      </c>
      <c r="AG147" s="18">
        <v>1</v>
      </c>
      <c r="AH147" s="18">
        <v>8.0000000000000002E-3</v>
      </c>
      <c r="AI147" s="21">
        <v>4.1862899005756142E-3</v>
      </c>
      <c r="AJ147" s="18">
        <v>42</v>
      </c>
      <c r="AL147" s="18">
        <v>4</v>
      </c>
      <c r="AM147" s="18" t="s">
        <v>663</v>
      </c>
      <c r="AN147" s="18" t="s">
        <v>750</v>
      </c>
      <c r="AO147" s="18">
        <v>35</v>
      </c>
      <c r="AP147" s="18">
        <v>1.5</v>
      </c>
      <c r="AQ147" s="18">
        <v>6.0000000000000001E-3</v>
      </c>
      <c r="AR147" s="21">
        <v>1.1485714285714285E-2</v>
      </c>
      <c r="AS147" s="18">
        <v>115</v>
      </c>
      <c r="AU147" s="18">
        <v>4</v>
      </c>
      <c r="AV147" s="18" t="s">
        <v>655</v>
      </c>
      <c r="AW147" s="18" t="s">
        <v>750</v>
      </c>
      <c r="AX147" s="18">
        <v>35</v>
      </c>
      <c r="AY147" s="18">
        <v>1.5</v>
      </c>
      <c r="AZ147" s="18">
        <v>0.01</v>
      </c>
      <c r="BA147" s="21">
        <v>1.8571428571428572E-2</v>
      </c>
      <c r="BB147" s="18">
        <v>186</v>
      </c>
      <c r="BD147" s="18">
        <v>4</v>
      </c>
      <c r="BE147" s="18" t="s">
        <v>655</v>
      </c>
      <c r="BF147" s="18" t="s">
        <v>750</v>
      </c>
      <c r="BG147" s="18">
        <v>35</v>
      </c>
      <c r="BH147" s="18">
        <v>3.5</v>
      </c>
      <c r="BI147" s="18">
        <v>8.9999999999999993E-3</v>
      </c>
      <c r="BJ147" s="21">
        <v>1.4448979591836733E-2</v>
      </c>
      <c r="BK147" s="18">
        <v>144</v>
      </c>
      <c r="BM147" s="18">
        <v>4</v>
      </c>
      <c r="BN147" s="18" t="s">
        <v>655</v>
      </c>
      <c r="BO147" s="18" t="s">
        <v>750</v>
      </c>
      <c r="BP147" s="18">
        <v>35</v>
      </c>
      <c r="BQ147" s="18">
        <v>12</v>
      </c>
      <c r="BR147" s="18">
        <v>1.2E-2</v>
      </c>
      <c r="BS147" s="21">
        <v>8.7857142857142856E-3</v>
      </c>
      <c r="BT147" s="18">
        <v>88</v>
      </c>
      <c r="BV147" s="18">
        <v>4</v>
      </c>
      <c r="BW147" s="18" t="s">
        <v>673</v>
      </c>
      <c r="BX147" s="18" t="s">
        <v>750</v>
      </c>
      <c r="BY147" s="18">
        <v>127.40000000000003</v>
      </c>
      <c r="BZ147" s="18">
        <v>1.5</v>
      </c>
      <c r="CA147" s="18">
        <v>1.8499999999999999E-2</v>
      </c>
      <c r="CB147" s="21">
        <v>1.1616954474097328E-2</v>
      </c>
      <c r="CC147" s="18">
        <v>116</v>
      </c>
      <c r="CE147" s="18">
        <v>4</v>
      </c>
      <c r="CF147" s="18" t="s">
        <v>673</v>
      </c>
      <c r="CG147" s="18" t="s">
        <v>750</v>
      </c>
      <c r="CH147" s="18">
        <v>127.40000000000003</v>
      </c>
      <c r="CI147" s="18">
        <v>4.5</v>
      </c>
      <c r="CJ147" s="18">
        <v>1.8499999999999999E-2</v>
      </c>
      <c r="CK147" s="21">
        <v>7.8522007093435649E-3</v>
      </c>
      <c r="CL147" s="18">
        <v>79</v>
      </c>
      <c r="CN147" s="18">
        <v>4</v>
      </c>
      <c r="CO147" s="18" t="s">
        <v>673</v>
      </c>
      <c r="CP147" s="18" t="s">
        <v>750</v>
      </c>
      <c r="CQ147" s="18">
        <v>127.40000000000003</v>
      </c>
      <c r="CR147" s="18">
        <v>5</v>
      </c>
      <c r="CS147" s="18">
        <v>1.8499999999999999E-2</v>
      </c>
      <c r="CT147" s="21">
        <v>1.4303375196232334E-2</v>
      </c>
      <c r="CU147" s="18">
        <v>143</v>
      </c>
      <c r="CW147" s="18">
        <v>5</v>
      </c>
      <c r="CX147" s="18" t="s">
        <v>649</v>
      </c>
      <c r="CY147" s="18" t="s">
        <v>750</v>
      </c>
      <c r="CZ147" s="18">
        <v>6</v>
      </c>
      <c r="DA147" s="18">
        <v>4</v>
      </c>
      <c r="DB147" s="18">
        <v>2.1600000000000001E-2</v>
      </c>
      <c r="DC147" s="21">
        <v>4.5000000000000005E-2</v>
      </c>
      <c r="DD147" s="18">
        <v>450</v>
      </c>
      <c r="DF147" s="18">
        <v>8</v>
      </c>
      <c r="DG147" s="18" t="s">
        <v>13</v>
      </c>
      <c r="DH147" s="18" t="s">
        <v>136</v>
      </c>
      <c r="DI147" s="18">
        <v>150</v>
      </c>
      <c r="DJ147" s="18">
        <v>1</v>
      </c>
      <c r="DK147" s="18">
        <v>5.3999999999999999E-2</v>
      </c>
      <c r="DL147" s="21">
        <v>1.0799999999999999E-2</v>
      </c>
      <c r="DM147" s="18">
        <v>108</v>
      </c>
      <c r="DO147" s="18">
        <v>10</v>
      </c>
      <c r="DP147" s="18" t="s">
        <v>702</v>
      </c>
      <c r="DQ147" s="18" t="s">
        <v>750</v>
      </c>
      <c r="DR147" s="18">
        <v>2500</v>
      </c>
      <c r="DS147" s="18">
        <v>1</v>
      </c>
      <c r="DT147" s="18">
        <v>5.5E-2</v>
      </c>
      <c r="DU147" s="21">
        <v>5.5E-2</v>
      </c>
      <c r="DV147" s="18">
        <v>550</v>
      </c>
    </row>
    <row r="148" spans="2:127" x14ac:dyDescent="0.3">
      <c r="B148" s="18">
        <v>4</v>
      </c>
      <c r="C148" s="18" t="s">
        <v>680</v>
      </c>
      <c r="D148" s="18" t="s">
        <v>750</v>
      </c>
      <c r="E148" s="18">
        <v>127.40000000000003</v>
      </c>
      <c r="F148" s="18">
        <v>2</v>
      </c>
      <c r="G148" s="18">
        <v>0.01</v>
      </c>
      <c r="H148" s="21">
        <v>4.513343799058084E-3</v>
      </c>
      <c r="I148" s="18">
        <v>45</v>
      </c>
      <c r="K148" s="18">
        <v>4</v>
      </c>
      <c r="L148" s="18" t="s">
        <v>680</v>
      </c>
      <c r="M148" s="18" t="s">
        <v>750</v>
      </c>
      <c r="N148" s="18">
        <v>127.40000000000003</v>
      </c>
      <c r="O148" s="18">
        <v>1</v>
      </c>
      <c r="P148" s="18">
        <v>8.0000000000000002E-3</v>
      </c>
      <c r="Q148" s="21">
        <v>3.1397174254317105E-3</v>
      </c>
      <c r="R148" s="18">
        <v>31</v>
      </c>
      <c r="T148" s="18">
        <v>4</v>
      </c>
      <c r="U148" s="18" t="s">
        <v>680</v>
      </c>
      <c r="V148" s="18" t="s">
        <v>750</v>
      </c>
      <c r="W148" s="18">
        <v>127.40000000000003</v>
      </c>
      <c r="X148" s="18">
        <v>1</v>
      </c>
      <c r="Y148" s="18">
        <v>8.0000000000000002E-3</v>
      </c>
      <c r="Z148" s="21">
        <v>3.1397174254317105E-3</v>
      </c>
      <c r="AA148" s="18">
        <v>31</v>
      </c>
      <c r="AC148" s="18">
        <v>4</v>
      </c>
      <c r="AD148" s="18" t="s">
        <v>672</v>
      </c>
      <c r="AE148" s="18" t="s">
        <v>750</v>
      </c>
      <c r="AF148" s="18">
        <v>127.40000000000003</v>
      </c>
      <c r="AG148" s="18">
        <v>1</v>
      </c>
      <c r="AH148" s="18">
        <v>8.0000000000000002E-3</v>
      </c>
      <c r="AI148" s="21">
        <v>4.1862899005756142E-3</v>
      </c>
      <c r="AJ148" s="18">
        <v>42</v>
      </c>
      <c r="AL148" s="18">
        <v>4</v>
      </c>
      <c r="AM148" s="18" t="s">
        <v>665</v>
      </c>
      <c r="AN148" s="18" t="s">
        <v>750</v>
      </c>
      <c r="AO148" s="18">
        <v>35</v>
      </c>
      <c r="AP148" s="18">
        <v>1.5</v>
      </c>
      <c r="AQ148" s="18">
        <v>6.0000000000000001E-3</v>
      </c>
      <c r="AR148" s="21">
        <v>1.1485714285714285E-2</v>
      </c>
      <c r="AS148" s="18">
        <v>115</v>
      </c>
      <c r="AU148" s="18">
        <v>4</v>
      </c>
      <c r="AV148" s="18" t="s">
        <v>657</v>
      </c>
      <c r="AW148" s="18" t="s">
        <v>750</v>
      </c>
      <c r="AX148" s="18">
        <v>35</v>
      </c>
      <c r="AY148" s="18">
        <v>1.5</v>
      </c>
      <c r="AZ148" s="18">
        <v>0.01</v>
      </c>
      <c r="BA148" s="21">
        <v>1.8571428571428572E-2</v>
      </c>
      <c r="BB148" s="18">
        <v>186</v>
      </c>
      <c r="BD148" s="18">
        <v>4</v>
      </c>
      <c r="BE148" s="18" t="s">
        <v>657</v>
      </c>
      <c r="BF148" s="18" t="s">
        <v>750</v>
      </c>
      <c r="BG148" s="18">
        <v>35</v>
      </c>
      <c r="BH148" s="18">
        <v>3.5</v>
      </c>
      <c r="BI148" s="18">
        <v>8.9999999999999993E-3</v>
      </c>
      <c r="BJ148" s="21">
        <v>1.4448979591836733E-2</v>
      </c>
      <c r="BK148" s="18">
        <v>144</v>
      </c>
      <c r="BM148" s="18">
        <v>4</v>
      </c>
      <c r="BN148" s="18" t="s">
        <v>657</v>
      </c>
      <c r="BO148" s="18" t="s">
        <v>750</v>
      </c>
      <c r="BP148" s="18">
        <v>35</v>
      </c>
      <c r="BQ148" s="18">
        <v>12</v>
      </c>
      <c r="BR148" s="18">
        <v>1.2E-2</v>
      </c>
      <c r="BS148" s="21">
        <v>8.7857142857142856E-3</v>
      </c>
      <c r="BT148" s="18">
        <v>88</v>
      </c>
      <c r="BV148" s="18">
        <v>4</v>
      </c>
      <c r="BW148" s="18" t="s">
        <v>675</v>
      </c>
      <c r="BX148" s="18" t="s">
        <v>750</v>
      </c>
      <c r="BY148" s="18">
        <v>127.40000000000003</v>
      </c>
      <c r="BZ148" s="18">
        <v>1.5</v>
      </c>
      <c r="CA148" s="18">
        <v>1.8499999999999999E-2</v>
      </c>
      <c r="CB148" s="21">
        <v>1.1616954474097328E-2</v>
      </c>
      <c r="CC148" s="18">
        <v>116</v>
      </c>
      <c r="CE148" s="18">
        <v>4</v>
      </c>
      <c r="CF148" s="18" t="s">
        <v>675</v>
      </c>
      <c r="CG148" s="18" t="s">
        <v>750</v>
      </c>
      <c r="CH148" s="18">
        <v>127.40000000000003</v>
      </c>
      <c r="CI148" s="18">
        <v>4.5</v>
      </c>
      <c r="CJ148" s="18">
        <v>1.8499999999999999E-2</v>
      </c>
      <c r="CK148" s="21">
        <v>7.8522007093435649E-3</v>
      </c>
      <c r="CL148" s="18">
        <v>79</v>
      </c>
      <c r="CN148" s="18">
        <v>4</v>
      </c>
      <c r="CO148" s="18" t="s">
        <v>675</v>
      </c>
      <c r="CP148" s="18" t="s">
        <v>750</v>
      </c>
      <c r="CQ148" s="18">
        <v>127.40000000000003</v>
      </c>
      <c r="CR148" s="18">
        <v>5</v>
      </c>
      <c r="CS148" s="18">
        <v>1.8499999999999999E-2</v>
      </c>
      <c r="CT148" s="21">
        <v>1.4303375196232334E-2</v>
      </c>
      <c r="CU148" s="18">
        <v>143</v>
      </c>
      <c r="CW148" s="18">
        <v>5</v>
      </c>
      <c r="CX148" s="18" t="s">
        <v>651</v>
      </c>
      <c r="CY148" s="18" t="s">
        <v>750</v>
      </c>
      <c r="CZ148" s="18">
        <v>6</v>
      </c>
      <c r="DA148" s="18">
        <v>4</v>
      </c>
      <c r="DB148" s="18">
        <v>2.1499999999999998E-2</v>
      </c>
      <c r="DC148" s="21">
        <v>4.4791666666666667E-2</v>
      </c>
      <c r="DD148" s="18">
        <v>448</v>
      </c>
      <c r="DF148" s="18">
        <v>8</v>
      </c>
      <c r="DG148" s="18" t="s">
        <v>14</v>
      </c>
      <c r="DH148" s="18" t="s">
        <v>136</v>
      </c>
      <c r="DI148" s="18">
        <v>230</v>
      </c>
      <c r="DJ148" s="18">
        <v>1</v>
      </c>
      <c r="DK148" s="18">
        <v>5.5E-2</v>
      </c>
      <c r="DL148" s="21">
        <v>7.1739130434782606E-3</v>
      </c>
      <c r="DM148" s="18">
        <v>72</v>
      </c>
      <c r="DO148" s="18">
        <v>10</v>
      </c>
      <c r="DP148" s="18" t="s">
        <v>704</v>
      </c>
      <c r="DQ148" s="18" t="s">
        <v>750</v>
      </c>
      <c r="DR148" s="18">
        <v>2500</v>
      </c>
      <c r="DS148" s="18">
        <v>1</v>
      </c>
      <c r="DT148" s="18">
        <v>5.5E-2</v>
      </c>
      <c r="DU148" s="21">
        <v>5.5E-2</v>
      </c>
      <c r="DV148" s="18">
        <v>550</v>
      </c>
    </row>
    <row r="149" spans="2:127" x14ac:dyDescent="0.3">
      <c r="B149" s="18">
        <v>4</v>
      </c>
      <c r="C149" s="18" t="s">
        <v>682</v>
      </c>
      <c r="D149" s="18" t="s">
        <v>750</v>
      </c>
      <c r="E149" s="18">
        <v>127.40000000000003</v>
      </c>
      <c r="F149" s="18">
        <v>2</v>
      </c>
      <c r="G149" s="18">
        <v>0.01</v>
      </c>
      <c r="H149" s="21">
        <v>4.513343799058084E-3</v>
      </c>
      <c r="I149" s="18">
        <v>45</v>
      </c>
      <c r="K149" s="18">
        <v>4</v>
      </c>
      <c r="L149" s="18" t="s">
        <v>682</v>
      </c>
      <c r="M149" s="18" t="s">
        <v>750</v>
      </c>
      <c r="N149" s="18">
        <v>127.40000000000003</v>
      </c>
      <c r="O149" s="18">
        <v>1</v>
      </c>
      <c r="P149" s="18">
        <v>8.0000000000000002E-3</v>
      </c>
      <c r="Q149" s="21">
        <v>3.1397174254317105E-3</v>
      </c>
      <c r="R149" s="18">
        <v>31</v>
      </c>
      <c r="T149" s="18">
        <v>4</v>
      </c>
      <c r="U149" s="18" t="s">
        <v>682</v>
      </c>
      <c r="V149" s="18" t="s">
        <v>750</v>
      </c>
      <c r="W149" s="18">
        <v>127.40000000000003</v>
      </c>
      <c r="X149" s="18">
        <v>1</v>
      </c>
      <c r="Y149" s="18">
        <v>8.0000000000000002E-3</v>
      </c>
      <c r="Z149" s="21">
        <v>3.1397174254317105E-3</v>
      </c>
      <c r="AA149" s="18">
        <v>31</v>
      </c>
      <c r="AC149" s="18">
        <v>4</v>
      </c>
      <c r="AD149" s="18" t="s">
        <v>674</v>
      </c>
      <c r="AE149" s="18" t="s">
        <v>750</v>
      </c>
      <c r="AF149" s="18">
        <v>127.40000000000003</v>
      </c>
      <c r="AG149" s="18">
        <v>1</v>
      </c>
      <c r="AH149" s="18">
        <v>8.0000000000000002E-3</v>
      </c>
      <c r="AI149" s="21">
        <v>4.1862899005756142E-3</v>
      </c>
      <c r="AJ149" s="18">
        <v>42</v>
      </c>
      <c r="AL149" s="18">
        <v>4</v>
      </c>
      <c r="AM149" s="18" t="s">
        <v>666</v>
      </c>
      <c r="AN149" s="18" t="s">
        <v>750</v>
      </c>
      <c r="AO149" s="18">
        <v>127.40000000000003</v>
      </c>
      <c r="AP149" s="18">
        <v>1</v>
      </c>
      <c r="AQ149" s="18">
        <v>1.0999999999999999E-2</v>
      </c>
      <c r="AR149" s="21">
        <v>8.6773940345368887E-3</v>
      </c>
      <c r="AS149" s="18">
        <v>87</v>
      </c>
      <c r="AU149" s="18">
        <v>4</v>
      </c>
      <c r="AV149" s="18" t="s">
        <v>659</v>
      </c>
      <c r="AW149" s="18" t="s">
        <v>750</v>
      </c>
      <c r="AX149" s="18">
        <v>35</v>
      </c>
      <c r="AY149" s="18">
        <v>1.5</v>
      </c>
      <c r="AZ149" s="18">
        <v>0.01</v>
      </c>
      <c r="BA149" s="21">
        <v>1.8571428571428572E-2</v>
      </c>
      <c r="BB149" s="18">
        <v>186</v>
      </c>
      <c r="BD149" s="18">
        <v>4</v>
      </c>
      <c r="BE149" s="18" t="s">
        <v>659</v>
      </c>
      <c r="BF149" s="18" t="s">
        <v>750</v>
      </c>
      <c r="BG149" s="18">
        <v>35</v>
      </c>
      <c r="BH149" s="18">
        <v>3.5</v>
      </c>
      <c r="BI149" s="18">
        <v>8.9999999999999993E-3</v>
      </c>
      <c r="BJ149" s="21">
        <v>1.4448979591836733E-2</v>
      </c>
      <c r="BK149" s="18">
        <v>144</v>
      </c>
      <c r="BM149" s="18">
        <v>4</v>
      </c>
      <c r="BN149" s="18" t="s">
        <v>659</v>
      </c>
      <c r="BO149" s="18" t="s">
        <v>750</v>
      </c>
      <c r="BP149" s="18">
        <v>35</v>
      </c>
      <c r="BQ149" s="18">
        <v>12</v>
      </c>
      <c r="BR149" s="18">
        <v>1.2E-2</v>
      </c>
      <c r="BS149" s="21">
        <v>8.7857142857142856E-3</v>
      </c>
      <c r="BT149" s="18">
        <v>88</v>
      </c>
      <c r="BV149" s="18">
        <v>4</v>
      </c>
      <c r="BW149" s="18" t="s">
        <v>677</v>
      </c>
      <c r="BX149" s="18" t="s">
        <v>750</v>
      </c>
      <c r="BY149" s="18">
        <v>127.40000000000003</v>
      </c>
      <c r="BZ149" s="18">
        <v>1.5</v>
      </c>
      <c r="CA149" s="18">
        <v>1.8499999999999999E-2</v>
      </c>
      <c r="CB149" s="21">
        <v>1.1616954474097328E-2</v>
      </c>
      <c r="CC149" s="18">
        <v>116</v>
      </c>
      <c r="CE149" s="18">
        <v>4</v>
      </c>
      <c r="CF149" s="18" t="s">
        <v>677</v>
      </c>
      <c r="CG149" s="18" t="s">
        <v>750</v>
      </c>
      <c r="CH149" s="18">
        <v>127.40000000000003</v>
      </c>
      <c r="CI149" s="18">
        <v>4.5</v>
      </c>
      <c r="CJ149" s="18">
        <v>1.8499999999999999E-2</v>
      </c>
      <c r="CK149" s="21">
        <v>7.8522007093435649E-3</v>
      </c>
      <c r="CL149" s="18">
        <v>79</v>
      </c>
      <c r="CN149" s="18">
        <v>4</v>
      </c>
      <c r="CO149" s="18" t="s">
        <v>677</v>
      </c>
      <c r="CP149" s="18" t="s">
        <v>750</v>
      </c>
      <c r="CQ149" s="18">
        <v>127.40000000000003</v>
      </c>
      <c r="CR149" s="18">
        <v>5</v>
      </c>
      <c r="CS149" s="18">
        <v>1.8499999999999999E-2</v>
      </c>
      <c r="CT149" s="21">
        <v>1.4303375196232334E-2</v>
      </c>
      <c r="CU149" s="18">
        <v>143</v>
      </c>
      <c r="CW149" s="18">
        <v>5</v>
      </c>
      <c r="CX149" s="18" t="s">
        <v>653</v>
      </c>
      <c r="CY149" s="18" t="s">
        <v>750</v>
      </c>
      <c r="CZ149" s="18">
        <v>6</v>
      </c>
      <c r="DA149" s="18">
        <v>4</v>
      </c>
      <c r="DB149" s="18">
        <v>2.1499999999999998E-2</v>
      </c>
      <c r="DC149" s="21">
        <v>4.4791666666666667E-2</v>
      </c>
      <c r="DD149" s="18">
        <v>448</v>
      </c>
      <c r="DO149" s="18">
        <v>10</v>
      </c>
      <c r="DP149" s="18" t="s">
        <v>706</v>
      </c>
      <c r="DQ149" s="18" t="s">
        <v>750</v>
      </c>
      <c r="DR149" s="18">
        <v>2500</v>
      </c>
      <c r="DS149" s="18">
        <v>1</v>
      </c>
      <c r="DT149" s="18">
        <v>5.5E-2</v>
      </c>
      <c r="DU149" s="21">
        <v>5.5E-2</v>
      </c>
      <c r="DV149" s="18">
        <v>550</v>
      </c>
    </row>
    <row r="150" spans="2:127" x14ac:dyDescent="0.3">
      <c r="B150" s="18">
        <v>4</v>
      </c>
      <c r="C150" s="18" t="s">
        <v>667</v>
      </c>
      <c r="D150" s="18" t="s">
        <v>750</v>
      </c>
      <c r="E150" s="18">
        <v>127.40000000000003</v>
      </c>
      <c r="F150" s="18">
        <v>2</v>
      </c>
      <c r="G150" s="18">
        <v>0.01</v>
      </c>
      <c r="H150" s="21">
        <v>4.513343799058084E-3</v>
      </c>
      <c r="I150" s="18">
        <v>45</v>
      </c>
      <c r="K150" s="18">
        <v>4</v>
      </c>
      <c r="L150" s="18" t="s">
        <v>667</v>
      </c>
      <c r="M150" s="18" t="s">
        <v>750</v>
      </c>
      <c r="N150" s="18">
        <v>127.40000000000003</v>
      </c>
      <c r="O150" s="18">
        <v>1</v>
      </c>
      <c r="P150" s="18">
        <v>8.0000000000000002E-3</v>
      </c>
      <c r="Q150" s="21">
        <v>3.1397174254317105E-3</v>
      </c>
      <c r="R150" s="18">
        <v>31</v>
      </c>
      <c r="T150" s="18">
        <v>4</v>
      </c>
      <c r="U150" s="18" t="s">
        <v>667</v>
      </c>
      <c r="V150" s="18" t="s">
        <v>750</v>
      </c>
      <c r="W150" s="18">
        <v>127.40000000000003</v>
      </c>
      <c r="X150" s="18">
        <v>1</v>
      </c>
      <c r="Y150" s="18">
        <v>8.0000000000000002E-3</v>
      </c>
      <c r="Z150" s="21">
        <v>3.1397174254317105E-3</v>
      </c>
      <c r="AA150" s="18">
        <v>31</v>
      </c>
      <c r="AC150" s="18">
        <v>4</v>
      </c>
      <c r="AD150" s="18" t="s">
        <v>676</v>
      </c>
      <c r="AE150" s="18" t="s">
        <v>750</v>
      </c>
      <c r="AF150" s="18">
        <v>127.40000000000003</v>
      </c>
      <c r="AG150" s="18">
        <v>1</v>
      </c>
      <c r="AH150" s="18">
        <v>8.0000000000000002E-3</v>
      </c>
      <c r="AI150" s="21">
        <v>4.1862899005756142E-3</v>
      </c>
      <c r="AJ150" s="18">
        <v>42</v>
      </c>
      <c r="AL150" s="18">
        <v>4</v>
      </c>
      <c r="AM150" s="18" t="s">
        <v>668</v>
      </c>
      <c r="AN150" s="18" t="s">
        <v>750</v>
      </c>
      <c r="AO150" s="18">
        <v>127.40000000000003</v>
      </c>
      <c r="AP150" s="18">
        <v>1</v>
      </c>
      <c r="AQ150" s="18">
        <v>1.0999999999999999E-2</v>
      </c>
      <c r="AR150" s="21">
        <v>8.6773940345368887E-3</v>
      </c>
      <c r="AS150" s="18">
        <v>87</v>
      </c>
      <c r="AU150" s="18">
        <v>4</v>
      </c>
      <c r="AV150" s="18" t="s">
        <v>661</v>
      </c>
      <c r="AW150" s="18" t="s">
        <v>750</v>
      </c>
      <c r="AX150" s="18">
        <v>35</v>
      </c>
      <c r="AY150" s="18">
        <v>1.5</v>
      </c>
      <c r="AZ150" s="18">
        <v>0.01</v>
      </c>
      <c r="BA150" s="21">
        <v>1.8571428571428572E-2</v>
      </c>
      <c r="BB150" s="18">
        <v>186</v>
      </c>
      <c r="BD150" s="18">
        <v>4</v>
      </c>
      <c r="BE150" s="18" t="s">
        <v>661</v>
      </c>
      <c r="BF150" s="18" t="s">
        <v>750</v>
      </c>
      <c r="BG150" s="18">
        <v>35</v>
      </c>
      <c r="BH150" s="18">
        <v>3.5</v>
      </c>
      <c r="BI150" s="18">
        <v>8.9999999999999993E-3</v>
      </c>
      <c r="BJ150" s="21">
        <v>1.4448979591836733E-2</v>
      </c>
      <c r="BK150" s="18">
        <v>144</v>
      </c>
      <c r="BM150" s="18">
        <v>4</v>
      </c>
      <c r="BN150" s="18" t="s">
        <v>661</v>
      </c>
      <c r="BO150" s="18" t="s">
        <v>750</v>
      </c>
      <c r="BP150" s="18">
        <v>35</v>
      </c>
      <c r="BQ150" s="18">
        <v>12</v>
      </c>
      <c r="BR150" s="18">
        <v>1.2E-2</v>
      </c>
      <c r="BS150" s="21">
        <v>8.7857142857142856E-3</v>
      </c>
      <c r="BT150" s="18">
        <v>88</v>
      </c>
      <c r="BV150" s="18">
        <v>4</v>
      </c>
      <c r="BW150" s="18" t="s">
        <v>679</v>
      </c>
      <c r="BX150" s="18" t="s">
        <v>750</v>
      </c>
      <c r="BY150" s="18">
        <v>127.40000000000003</v>
      </c>
      <c r="BZ150" s="18">
        <v>1.5</v>
      </c>
      <c r="CA150" s="18">
        <v>1.8499999999999999E-2</v>
      </c>
      <c r="CB150" s="21">
        <v>1.1616954474097328E-2</v>
      </c>
      <c r="CC150" s="18">
        <v>116</v>
      </c>
      <c r="CE150" s="18">
        <v>4</v>
      </c>
      <c r="CF150" s="18" t="s">
        <v>679</v>
      </c>
      <c r="CG150" s="18" t="s">
        <v>750</v>
      </c>
      <c r="CH150" s="18">
        <v>127.40000000000003</v>
      </c>
      <c r="CI150" s="18">
        <v>4.5</v>
      </c>
      <c r="CJ150" s="18">
        <v>1.8499999999999999E-2</v>
      </c>
      <c r="CK150" s="21">
        <v>7.8522007093435649E-3</v>
      </c>
      <c r="CL150" s="18">
        <v>79</v>
      </c>
      <c r="CN150" s="18">
        <v>4</v>
      </c>
      <c r="CO150" s="18" t="s">
        <v>679</v>
      </c>
      <c r="CP150" s="18" t="s">
        <v>750</v>
      </c>
      <c r="CQ150" s="18">
        <v>127.40000000000003</v>
      </c>
      <c r="CR150" s="18">
        <v>5</v>
      </c>
      <c r="CS150" s="18">
        <v>1.8499999999999999E-2</v>
      </c>
      <c r="CT150" s="21">
        <v>1.4303375196232334E-2</v>
      </c>
      <c r="CU150" s="18">
        <v>143</v>
      </c>
      <c r="CW150" s="18">
        <v>5</v>
      </c>
      <c r="CX150" s="18" t="s">
        <v>655</v>
      </c>
      <c r="CY150" s="18" t="s">
        <v>750</v>
      </c>
      <c r="CZ150" s="18">
        <v>6</v>
      </c>
      <c r="DA150" s="18">
        <v>4</v>
      </c>
      <c r="DB150" s="18">
        <v>2.1499999999999998E-2</v>
      </c>
      <c r="DC150" s="21">
        <v>4.4791666666666667E-2</v>
      </c>
      <c r="DD150" s="18">
        <v>448</v>
      </c>
      <c r="DO150" s="18">
        <v>10</v>
      </c>
      <c r="DP150" s="18" t="s">
        <v>708</v>
      </c>
      <c r="DQ150" s="18" t="s">
        <v>750</v>
      </c>
      <c r="DR150" s="18">
        <v>2500</v>
      </c>
      <c r="DS150" s="18">
        <v>1</v>
      </c>
      <c r="DT150" s="18">
        <v>5.5E-2</v>
      </c>
      <c r="DU150" s="21">
        <v>5.5E-2</v>
      </c>
      <c r="DV150" s="18">
        <v>550</v>
      </c>
    </row>
    <row r="151" spans="2:127" x14ac:dyDescent="0.3">
      <c r="B151" s="18">
        <v>4</v>
      </c>
      <c r="C151" s="18" t="s">
        <v>669</v>
      </c>
      <c r="D151" s="18" t="s">
        <v>750</v>
      </c>
      <c r="E151" s="18">
        <v>127.40000000000003</v>
      </c>
      <c r="F151" s="18">
        <v>2</v>
      </c>
      <c r="G151" s="18">
        <v>0.01</v>
      </c>
      <c r="H151" s="21">
        <v>4.513343799058084E-3</v>
      </c>
      <c r="I151" s="18">
        <v>45</v>
      </c>
      <c r="K151" s="18">
        <v>4</v>
      </c>
      <c r="L151" s="18" t="s">
        <v>669</v>
      </c>
      <c r="M151" s="18" t="s">
        <v>750</v>
      </c>
      <c r="N151" s="18">
        <v>127.40000000000003</v>
      </c>
      <c r="O151" s="18">
        <v>1</v>
      </c>
      <c r="P151" s="18">
        <v>8.0000000000000002E-3</v>
      </c>
      <c r="Q151" s="21">
        <v>3.1397174254317105E-3</v>
      </c>
      <c r="R151" s="18">
        <v>31</v>
      </c>
      <c r="T151" s="18">
        <v>4</v>
      </c>
      <c r="U151" s="18" t="s">
        <v>669</v>
      </c>
      <c r="V151" s="18" t="s">
        <v>750</v>
      </c>
      <c r="W151" s="18">
        <v>127.40000000000003</v>
      </c>
      <c r="X151" s="18">
        <v>1</v>
      </c>
      <c r="Y151" s="18">
        <v>8.0000000000000002E-3</v>
      </c>
      <c r="Z151" s="21">
        <v>3.1397174254317105E-3</v>
      </c>
      <c r="AA151" s="18">
        <v>31</v>
      </c>
      <c r="AC151" s="18">
        <v>4</v>
      </c>
      <c r="AD151" s="18" t="s">
        <v>678</v>
      </c>
      <c r="AE151" s="18" t="s">
        <v>750</v>
      </c>
      <c r="AF151" s="18">
        <v>127.40000000000003</v>
      </c>
      <c r="AG151" s="18">
        <v>1</v>
      </c>
      <c r="AH151" s="18">
        <v>8.0000000000000002E-3</v>
      </c>
      <c r="AI151" s="21">
        <v>4.1862899005756142E-3</v>
      </c>
      <c r="AJ151" s="18">
        <v>42</v>
      </c>
      <c r="AL151" s="18">
        <v>4</v>
      </c>
      <c r="AM151" s="18" t="s">
        <v>670</v>
      </c>
      <c r="AN151" s="18" t="s">
        <v>750</v>
      </c>
      <c r="AO151" s="18">
        <v>127.40000000000003</v>
      </c>
      <c r="AP151" s="18">
        <v>1</v>
      </c>
      <c r="AQ151" s="18">
        <v>1.0999999999999999E-2</v>
      </c>
      <c r="AR151" s="21">
        <v>8.6773940345368887E-3</v>
      </c>
      <c r="AS151" s="18">
        <v>87</v>
      </c>
      <c r="AU151" s="18">
        <v>4</v>
      </c>
      <c r="AV151" s="18" t="s">
        <v>663</v>
      </c>
      <c r="AW151" s="18" t="s">
        <v>750</v>
      </c>
      <c r="AX151" s="18">
        <v>35</v>
      </c>
      <c r="AY151" s="18">
        <v>1.5</v>
      </c>
      <c r="AZ151" s="18">
        <v>0.01</v>
      </c>
      <c r="BA151" s="21">
        <v>1.8571428571428572E-2</v>
      </c>
      <c r="BB151" s="18">
        <v>186</v>
      </c>
      <c r="BD151" s="18">
        <v>4</v>
      </c>
      <c r="BE151" s="18" t="s">
        <v>663</v>
      </c>
      <c r="BF151" s="18" t="s">
        <v>750</v>
      </c>
      <c r="BG151" s="18">
        <v>35</v>
      </c>
      <c r="BH151" s="18">
        <v>3.5</v>
      </c>
      <c r="BI151" s="18">
        <v>8.9999999999999993E-3</v>
      </c>
      <c r="BJ151" s="21">
        <v>1.4448979591836733E-2</v>
      </c>
      <c r="BK151" s="18">
        <v>144</v>
      </c>
      <c r="BM151" s="18">
        <v>4</v>
      </c>
      <c r="BN151" s="18" t="s">
        <v>663</v>
      </c>
      <c r="BO151" s="18" t="s">
        <v>750</v>
      </c>
      <c r="BP151" s="18">
        <v>35</v>
      </c>
      <c r="BQ151" s="18">
        <v>12</v>
      </c>
      <c r="BR151" s="18">
        <v>1.2E-2</v>
      </c>
      <c r="BS151" s="21">
        <v>8.7857142857142856E-3</v>
      </c>
      <c r="BT151" s="18">
        <v>88</v>
      </c>
      <c r="BV151" s="18">
        <v>4</v>
      </c>
      <c r="BW151" s="18" t="s">
        <v>681</v>
      </c>
      <c r="BX151" s="18" t="s">
        <v>750</v>
      </c>
      <c r="BY151" s="18">
        <v>127.40000000000003</v>
      </c>
      <c r="BZ151" s="18">
        <v>1.5</v>
      </c>
      <c r="CA151" s="18">
        <v>1.8499999999999999E-2</v>
      </c>
      <c r="CB151" s="21">
        <v>1.1616954474097328E-2</v>
      </c>
      <c r="CC151" s="18">
        <v>116</v>
      </c>
      <c r="CE151" s="18">
        <v>4</v>
      </c>
      <c r="CF151" s="18" t="s">
        <v>681</v>
      </c>
      <c r="CG151" s="18" t="s">
        <v>750</v>
      </c>
      <c r="CH151" s="18">
        <v>127.40000000000003</v>
      </c>
      <c r="CI151" s="18">
        <v>4.5</v>
      </c>
      <c r="CJ151" s="18">
        <v>1.8499999999999999E-2</v>
      </c>
      <c r="CK151" s="21">
        <v>7.8522007093435649E-3</v>
      </c>
      <c r="CL151" s="18">
        <v>79</v>
      </c>
      <c r="CN151" s="18">
        <v>4</v>
      </c>
      <c r="CO151" s="18" t="s">
        <v>681</v>
      </c>
      <c r="CP151" s="18" t="s">
        <v>750</v>
      </c>
      <c r="CQ151" s="18">
        <v>127.40000000000003</v>
      </c>
      <c r="CR151" s="18">
        <v>5</v>
      </c>
      <c r="CS151" s="18">
        <v>1.8499999999999999E-2</v>
      </c>
      <c r="CT151" s="21">
        <v>1.4303375196232334E-2</v>
      </c>
      <c r="CU151" s="18">
        <v>143</v>
      </c>
      <c r="CW151" s="18">
        <v>5</v>
      </c>
      <c r="CX151" s="18" t="s">
        <v>657</v>
      </c>
      <c r="CY151" s="18" t="s">
        <v>750</v>
      </c>
      <c r="CZ151" s="18">
        <v>6</v>
      </c>
      <c r="DA151" s="18">
        <v>4</v>
      </c>
      <c r="DB151" s="18">
        <v>2.1499999999999998E-2</v>
      </c>
      <c r="DC151" s="21">
        <v>4.4791666666666667E-2</v>
      </c>
      <c r="DD151" s="18">
        <v>448</v>
      </c>
      <c r="DF151" s="18" t="s">
        <v>133</v>
      </c>
      <c r="DG151" s="18" t="s">
        <v>135</v>
      </c>
      <c r="DH151" s="18" t="s">
        <v>0</v>
      </c>
      <c r="DI151" s="18" t="s">
        <v>1</v>
      </c>
      <c r="DJ151" s="18" t="s">
        <v>36</v>
      </c>
      <c r="DK151" s="18" t="s">
        <v>2</v>
      </c>
      <c r="DL151" s="18" t="s">
        <v>3</v>
      </c>
      <c r="DM151" s="18" t="s">
        <v>4</v>
      </c>
      <c r="DN151" s="20">
        <v>7445</v>
      </c>
      <c r="DO151" s="18">
        <v>10</v>
      </c>
      <c r="DP151" s="18" t="s">
        <v>710</v>
      </c>
      <c r="DQ151" s="18" t="s">
        <v>750</v>
      </c>
      <c r="DR151" s="18">
        <v>2500</v>
      </c>
      <c r="DS151" s="18">
        <v>1</v>
      </c>
      <c r="DT151" s="18">
        <v>5.5E-2</v>
      </c>
      <c r="DU151" s="21">
        <v>5.5E-2</v>
      </c>
      <c r="DV151" s="18">
        <v>550</v>
      </c>
    </row>
    <row r="152" spans="2:127" x14ac:dyDescent="0.3">
      <c r="B152" s="18">
        <v>4</v>
      </c>
      <c r="C152" s="18" t="s">
        <v>671</v>
      </c>
      <c r="D152" s="18" t="s">
        <v>750</v>
      </c>
      <c r="E152" s="18">
        <v>127.40000000000003</v>
      </c>
      <c r="F152" s="18">
        <v>2</v>
      </c>
      <c r="G152" s="18">
        <v>0.01</v>
      </c>
      <c r="H152" s="21">
        <v>4.513343799058084E-3</v>
      </c>
      <c r="I152" s="18">
        <v>45</v>
      </c>
      <c r="K152" s="18">
        <v>4</v>
      </c>
      <c r="L152" s="18" t="s">
        <v>671</v>
      </c>
      <c r="M152" s="18" t="s">
        <v>750</v>
      </c>
      <c r="N152" s="18">
        <v>127.40000000000003</v>
      </c>
      <c r="O152" s="18">
        <v>1</v>
      </c>
      <c r="P152" s="18">
        <v>8.0000000000000002E-3</v>
      </c>
      <c r="Q152" s="21">
        <v>3.1397174254317105E-3</v>
      </c>
      <c r="R152" s="18">
        <v>31</v>
      </c>
      <c r="T152" s="18">
        <v>4</v>
      </c>
      <c r="U152" s="18" t="s">
        <v>671</v>
      </c>
      <c r="V152" s="18" t="s">
        <v>750</v>
      </c>
      <c r="W152" s="18">
        <v>127.40000000000003</v>
      </c>
      <c r="X152" s="18">
        <v>1</v>
      </c>
      <c r="Y152" s="18">
        <v>8.0000000000000002E-3</v>
      </c>
      <c r="Z152" s="21">
        <v>3.1397174254317105E-3</v>
      </c>
      <c r="AA152" s="18">
        <v>31</v>
      </c>
      <c r="AC152" s="18">
        <v>4</v>
      </c>
      <c r="AD152" s="18" t="s">
        <v>680</v>
      </c>
      <c r="AE152" s="18" t="s">
        <v>750</v>
      </c>
      <c r="AF152" s="18">
        <v>127.40000000000003</v>
      </c>
      <c r="AG152" s="18">
        <v>1</v>
      </c>
      <c r="AH152" s="18">
        <v>8.0000000000000002E-3</v>
      </c>
      <c r="AI152" s="21">
        <v>4.1862899005756142E-3</v>
      </c>
      <c r="AJ152" s="18">
        <v>42</v>
      </c>
      <c r="AL152" s="18">
        <v>4</v>
      </c>
      <c r="AM152" s="18" t="s">
        <v>672</v>
      </c>
      <c r="AN152" s="18" t="s">
        <v>750</v>
      </c>
      <c r="AO152" s="18">
        <v>127.40000000000003</v>
      </c>
      <c r="AP152" s="18">
        <v>1</v>
      </c>
      <c r="AQ152" s="18">
        <v>1.0999999999999999E-2</v>
      </c>
      <c r="AR152" s="21">
        <v>8.6773940345368887E-3</v>
      </c>
      <c r="AS152" s="18">
        <v>87</v>
      </c>
      <c r="AU152" s="18">
        <v>4</v>
      </c>
      <c r="AV152" s="18" t="s">
        <v>665</v>
      </c>
      <c r="AW152" s="18" t="s">
        <v>750</v>
      </c>
      <c r="AX152" s="18">
        <v>35</v>
      </c>
      <c r="AY152" s="18">
        <v>1.5</v>
      </c>
      <c r="AZ152" s="18">
        <v>0.01</v>
      </c>
      <c r="BA152" s="21">
        <v>1.8571428571428572E-2</v>
      </c>
      <c r="BB152" s="18">
        <v>186</v>
      </c>
      <c r="BD152" s="18">
        <v>4</v>
      </c>
      <c r="BE152" s="18" t="s">
        <v>665</v>
      </c>
      <c r="BF152" s="18" t="s">
        <v>750</v>
      </c>
      <c r="BG152" s="18">
        <v>35</v>
      </c>
      <c r="BH152" s="18">
        <v>3.5</v>
      </c>
      <c r="BI152" s="18">
        <v>8.9999999999999993E-3</v>
      </c>
      <c r="BJ152" s="21">
        <v>1.4448979591836733E-2</v>
      </c>
      <c r="BK152" s="18">
        <v>144</v>
      </c>
      <c r="BM152" s="18">
        <v>4</v>
      </c>
      <c r="BN152" s="18" t="s">
        <v>665</v>
      </c>
      <c r="BO152" s="18" t="s">
        <v>750</v>
      </c>
      <c r="BP152" s="18">
        <v>35</v>
      </c>
      <c r="BQ152" s="18">
        <v>12</v>
      </c>
      <c r="BR152" s="18">
        <v>1.2E-2</v>
      </c>
      <c r="BS152" s="21">
        <v>8.7857142857142856E-3</v>
      </c>
      <c r="BT152" s="18">
        <v>88</v>
      </c>
      <c r="BV152" s="18">
        <v>4</v>
      </c>
      <c r="BW152" s="18" t="s">
        <v>683</v>
      </c>
      <c r="BX152" s="18" t="s">
        <v>750</v>
      </c>
      <c r="BY152" s="18">
        <v>127.40000000000003</v>
      </c>
      <c r="BZ152" s="18">
        <v>1.5</v>
      </c>
      <c r="CA152" s="18">
        <v>1.8499999999999999E-2</v>
      </c>
      <c r="CB152" s="21">
        <v>1.1616954474097328E-2</v>
      </c>
      <c r="CC152" s="18">
        <v>116</v>
      </c>
      <c r="CE152" s="18">
        <v>4</v>
      </c>
      <c r="CF152" s="18" t="s">
        <v>683</v>
      </c>
      <c r="CG152" s="18" t="s">
        <v>750</v>
      </c>
      <c r="CH152" s="18">
        <v>127.40000000000003</v>
      </c>
      <c r="CI152" s="18">
        <v>4.5</v>
      </c>
      <c r="CJ152" s="18">
        <v>1.8499999999999999E-2</v>
      </c>
      <c r="CK152" s="21">
        <v>7.8522007093435649E-3</v>
      </c>
      <c r="CL152" s="18">
        <v>79</v>
      </c>
      <c r="CN152" s="18">
        <v>4</v>
      </c>
      <c r="CO152" s="18" t="s">
        <v>683</v>
      </c>
      <c r="CP152" s="18" t="s">
        <v>750</v>
      </c>
      <c r="CQ152" s="18">
        <v>127.40000000000003</v>
      </c>
      <c r="CR152" s="18">
        <v>5</v>
      </c>
      <c r="CS152" s="18">
        <v>1.8499999999999999E-2</v>
      </c>
      <c r="CT152" s="21">
        <v>1.4303375196232334E-2</v>
      </c>
      <c r="CU152" s="18">
        <v>143</v>
      </c>
      <c r="CW152" s="18">
        <v>5</v>
      </c>
      <c r="CX152" s="18" t="s">
        <v>659</v>
      </c>
      <c r="CY152" s="18" t="s">
        <v>750</v>
      </c>
      <c r="CZ152" s="18">
        <v>6</v>
      </c>
      <c r="DA152" s="18">
        <v>4</v>
      </c>
      <c r="DB152" s="18">
        <v>2.1499999999999998E-2</v>
      </c>
      <c r="DC152" s="21">
        <v>4.4791666666666667E-2</v>
      </c>
      <c r="DD152" s="18">
        <v>448</v>
      </c>
      <c r="DF152" s="18">
        <v>9</v>
      </c>
      <c r="DG152" s="18" t="s">
        <v>6</v>
      </c>
      <c r="DH152" s="18" t="s">
        <v>136</v>
      </c>
      <c r="DI152" s="18">
        <v>7.8000000000000007</v>
      </c>
      <c r="DJ152" s="18">
        <v>1</v>
      </c>
      <c r="DK152" s="18">
        <v>7.0000000000000001E-3</v>
      </c>
      <c r="DL152" s="21">
        <v>2.6923076923076921E-2</v>
      </c>
      <c r="DM152" s="18">
        <v>269</v>
      </c>
      <c r="DO152" s="18">
        <v>10</v>
      </c>
      <c r="DP152" s="18" t="s">
        <v>712</v>
      </c>
      <c r="DQ152" s="18" t="s">
        <v>750</v>
      </c>
      <c r="DR152" s="18">
        <v>2500</v>
      </c>
      <c r="DS152" s="18">
        <v>1</v>
      </c>
      <c r="DT152" s="18">
        <v>5.5E-2</v>
      </c>
      <c r="DU152" s="21">
        <v>5.5E-2</v>
      </c>
      <c r="DV152" s="18">
        <v>550</v>
      </c>
    </row>
    <row r="153" spans="2:127" x14ac:dyDescent="0.3">
      <c r="B153" s="18">
        <v>4</v>
      </c>
      <c r="C153" s="18" t="s">
        <v>673</v>
      </c>
      <c r="D153" s="18" t="s">
        <v>750</v>
      </c>
      <c r="E153" s="18">
        <v>127.40000000000003</v>
      </c>
      <c r="F153" s="18">
        <v>2</v>
      </c>
      <c r="G153" s="18">
        <v>0.01</v>
      </c>
      <c r="H153" s="21">
        <v>4.513343799058084E-3</v>
      </c>
      <c r="I153" s="18">
        <v>45</v>
      </c>
      <c r="K153" s="18">
        <v>4</v>
      </c>
      <c r="L153" s="18" t="s">
        <v>673</v>
      </c>
      <c r="M153" s="18" t="s">
        <v>750</v>
      </c>
      <c r="N153" s="18">
        <v>127.40000000000003</v>
      </c>
      <c r="O153" s="18">
        <v>1</v>
      </c>
      <c r="P153" s="18">
        <v>8.0000000000000002E-3</v>
      </c>
      <c r="Q153" s="21">
        <v>3.1397174254317105E-3</v>
      </c>
      <c r="R153" s="18">
        <v>31</v>
      </c>
      <c r="T153" s="18">
        <v>4</v>
      </c>
      <c r="U153" s="18" t="s">
        <v>673</v>
      </c>
      <c r="V153" s="18" t="s">
        <v>750</v>
      </c>
      <c r="W153" s="18">
        <v>127.40000000000003</v>
      </c>
      <c r="X153" s="18">
        <v>1</v>
      </c>
      <c r="Y153" s="18">
        <v>8.0000000000000002E-3</v>
      </c>
      <c r="Z153" s="21">
        <v>3.1397174254317105E-3</v>
      </c>
      <c r="AA153" s="18">
        <v>31</v>
      </c>
      <c r="AC153" s="18">
        <v>4</v>
      </c>
      <c r="AD153" s="18" t="s">
        <v>682</v>
      </c>
      <c r="AE153" s="18" t="s">
        <v>750</v>
      </c>
      <c r="AF153" s="18">
        <v>127.40000000000003</v>
      </c>
      <c r="AG153" s="18">
        <v>1</v>
      </c>
      <c r="AH153" s="18">
        <v>8.0000000000000002E-3</v>
      </c>
      <c r="AI153" s="21">
        <v>4.1862899005756142E-3</v>
      </c>
      <c r="AJ153" s="18">
        <v>42</v>
      </c>
      <c r="AL153" s="18">
        <v>4</v>
      </c>
      <c r="AM153" s="18" t="s">
        <v>674</v>
      </c>
      <c r="AN153" s="18" t="s">
        <v>750</v>
      </c>
      <c r="AO153" s="18">
        <v>127.40000000000003</v>
      </c>
      <c r="AP153" s="18">
        <v>1</v>
      </c>
      <c r="AQ153" s="18">
        <v>1.0999999999999999E-2</v>
      </c>
      <c r="AR153" s="21">
        <v>8.6773940345368887E-3</v>
      </c>
      <c r="AS153" s="18">
        <v>87</v>
      </c>
      <c r="AU153" s="18">
        <v>4</v>
      </c>
      <c r="AV153" s="18" t="s">
        <v>666</v>
      </c>
      <c r="AW153" s="18" t="s">
        <v>750</v>
      </c>
      <c r="AX153" s="18">
        <v>127.40000000000003</v>
      </c>
      <c r="AY153" s="18">
        <v>1</v>
      </c>
      <c r="AZ153" s="18">
        <v>8.9999999999999993E-3</v>
      </c>
      <c r="BA153" s="21">
        <v>6.8877551020408139E-3</v>
      </c>
      <c r="BB153" s="18">
        <v>69</v>
      </c>
      <c r="BD153" s="18">
        <v>4</v>
      </c>
      <c r="BE153" s="18" t="s">
        <v>666</v>
      </c>
      <c r="BF153" s="18" t="s">
        <v>750</v>
      </c>
      <c r="BG153" s="18">
        <v>127.40000000000003</v>
      </c>
      <c r="BH153" s="18">
        <v>1.5</v>
      </c>
      <c r="BI153" s="18">
        <v>0.01</v>
      </c>
      <c r="BJ153" s="21">
        <v>1.0291296005581716E-2</v>
      </c>
      <c r="BK153" s="18">
        <v>103</v>
      </c>
      <c r="BM153" s="18">
        <v>4</v>
      </c>
      <c r="BN153" s="18" t="s">
        <v>666</v>
      </c>
      <c r="BO153" s="18" t="s">
        <v>750</v>
      </c>
      <c r="BP153" s="18">
        <v>127.40000000000003</v>
      </c>
      <c r="BQ153" s="18">
        <v>6</v>
      </c>
      <c r="BR153" s="18">
        <v>7.0000000000000001E-3</v>
      </c>
      <c r="BS153" s="21">
        <v>2.815934065934065E-3</v>
      </c>
      <c r="BT153" s="18">
        <v>28</v>
      </c>
      <c r="CK153" s="22"/>
      <c r="CL153" s="19"/>
      <c r="CT153" s="22"/>
      <c r="CU153" s="19"/>
      <c r="CW153" s="18">
        <v>5</v>
      </c>
      <c r="CX153" s="18" t="s">
        <v>661</v>
      </c>
      <c r="CY153" s="18" t="s">
        <v>750</v>
      </c>
      <c r="CZ153" s="18">
        <v>6</v>
      </c>
      <c r="DA153" s="18">
        <v>4</v>
      </c>
      <c r="DB153" s="18">
        <v>2.1499999999999998E-2</v>
      </c>
      <c r="DC153" s="21">
        <v>4.4791666666666667E-2</v>
      </c>
      <c r="DD153" s="18">
        <v>448</v>
      </c>
      <c r="DF153" s="18">
        <v>9</v>
      </c>
      <c r="DG153" s="18" t="s">
        <v>16</v>
      </c>
      <c r="DH153" s="18" t="s">
        <v>136</v>
      </c>
      <c r="DI153" s="18">
        <v>7.8000000000000007</v>
      </c>
      <c r="DJ153" s="18">
        <v>1</v>
      </c>
      <c r="DK153" s="18">
        <v>7.0000000000000001E-3</v>
      </c>
      <c r="DL153" s="21">
        <v>2.6923076923076921E-2</v>
      </c>
      <c r="DM153" s="18">
        <v>269</v>
      </c>
      <c r="DO153" s="18">
        <v>10</v>
      </c>
      <c r="DP153" s="18" t="s">
        <v>714</v>
      </c>
      <c r="DQ153" s="18" t="s">
        <v>750</v>
      </c>
      <c r="DR153" s="18">
        <v>2500</v>
      </c>
      <c r="DS153" s="18">
        <v>1</v>
      </c>
      <c r="DT153" s="18">
        <v>5.5E-2</v>
      </c>
      <c r="DU153" s="21">
        <v>5.5E-2</v>
      </c>
      <c r="DV153" s="18">
        <v>550</v>
      </c>
    </row>
    <row r="154" spans="2:127" x14ac:dyDescent="0.3">
      <c r="B154" s="18">
        <v>4</v>
      </c>
      <c r="C154" s="18" t="s">
        <v>675</v>
      </c>
      <c r="D154" s="18" t="s">
        <v>750</v>
      </c>
      <c r="E154" s="18">
        <v>127.40000000000003</v>
      </c>
      <c r="F154" s="18">
        <v>2</v>
      </c>
      <c r="G154" s="18">
        <v>0.01</v>
      </c>
      <c r="H154" s="21">
        <v>4.513343799058084E-3</v>
      </c>
      <c r="I154" s="18">
        <v>45</v>
      </c>
      <c r="K154" s="18">
        <v>4</v>
      </c>
      <c r="L154" s="18" t="s">
        <v>675</v>
      </c>
      <c r="M154" s="18" t="s">
        <v>750</v>
      </c>
      <c r="N154" s="18">
        <v>127.40000000000003</v>
      </c>
      <c r="O154" s="18">
        <v>1</v>
      </c>
      <c r="P154" s="18">
        <v>8.0000000000000002E-3</v>
      </c>
      <c r="Q154" s="21">
        <v>3.1397174254317105E-3</v>
      </c>
      <c r="R154" s="18">
        <v>31</v>
      </c>
      <c r="T154" s="18">
        <v>4</v>
      </c>
      <c r="U154" s="18" t="s">
        <v>675</v>
      </c>
      <c r="V154" s="18" t="s">
        <v>750</v>
      </c>
      <c r="W154" s="18">
        <v>127.40000000000003</v>
      </c>
      <c r="X154" s="18">
        <v>1</v>
      </c>
      <c r="Y154" s="18">
        <v>8.0000000000000002E-3</v>
      </c>
      <c r="Z154" s="21">
        <v>3.1397174254317105E-3</v>
      </c>
      <c r="AA154" s="18">
        <v>31</v>
      </c>
      <c r="AC154" s="18">
        <v>4</v>
      </c>
      <c r="AD154" s="18" t="s">
        <v>667</v>
      </c>
      <c r="AE154" s="18" t="s">
        <v>750</v>
      </c>
      <c r="AF154" s="18">
        <v>127.40000000000003</v>
      </c>
      <c r="AG154" s="18">
        <v>1</v>
      </c>
      <c r="AH154" s="18">
        <v>8.0000000000000002E-3</v>
      </c>
      <c r="AI154" s="21">
        <v>4.1862899005756142E-3</v>
      </c>
      <c r="AJ154" s="18">
        <v>42</v>
      </c>
      <c r="AL154" s="18">
        <v>4</v>
      </c>
      <c r="AM154" s="18" t="s">
        <v>676</v>
      </c>
      <c r="AN154" s="18" t="s">
        <v>750</v>
      </c>
      <c r="AO154" s="18">
        <v>127.40000000000003</v>
      </c>
      <c r="AP154" s="18">
        <v>1</v>
      </c>
      <c r="AQ154" s="18">
        <v>1.0999999999999999E-2</v>
      </c>
      <c r="AR154" s="21">
        <v>8.6773940345368887E-3</v>
      </c>
      <c r="AS154" s="18">
        <v>87</v>
      </c>
      <c r="AU154" s="18">
        <v>4</v>
      </c>
      <c r="AV154" s="18" t="s">
        <v>668</v>
      </c>
      <c r="AW154" s="18" t="s">
        <v>750</v>
      </c>
      <c r="AX154" s="18">
        <v>127.40000000000003</v>
      </c>
      <c r="AY154" s="18">
        <v>1</v>
      </c>
      <c r="AZ154" s="18">
        <v>8.9999999999999993E-3</v>
      </c>
      <c r="BA154" s="21">
        <v>6.8877551020408139E-3</v>
      </c>
      <c r="BB154" s="18">
        <v>69</v>
      </c>
      <c r="BD154" s="18">
        <v>4</v>
      </c>
      <c r="BE154" s="18" t="s">
        <v>668</v>
      </c>
      <c r="BF154" s="18" t="s">
        <v>750</v>
      </c>
      <c r="BG154" s="18">
        <v>127.40000000000003</v>
      </c>
      <c r="BH154" s="18">
        <v>1.5</v>
      </c>
      <c r="BI154" s="18">
        <v>0.01</v>
      </c>
      <c r="BJ154" s="21">
        <v>1.0291296005581716E-2</v>
      </c>
      <c r="BK154" s="18">
        <v>103</v>
      </c>
      <c r="BM154" s="18">
        <v>4</v>
      </c>
      <c r="BN154" s="18" t="s">
        <v>668</v>
      </c>
      <c r="BO154" s="18" t="s">
        <v>750</v>
      </c>
      <c r="BP154" s="18">
        <v>127.40000000000003</v>
      </c>
      <c r="BQ154" s="18">
        <v>6</v>
      </c>
      <c r="BR154" s="18">
        <v>7.0000000000000001E-3</v>
      </c>
      <c r="BS154" s="21">
        <v>2.815934065934065E-3</v>
      </c>
      <c r="BT154" s="18">
        <v>28</v>
      </c>
      <c r="CW154" s="18">
        <v>5</v>
      </c>
      <c r="CX154" s="18" t="s">
        <v>663</v>
      </c>
      <c r="CY154" s="18" t="s">
        <v>750</v>
      </c>
      <c r="CZ154" s="18">
        <v>6</v>
      </c>
      <c r="DA154" s="18">
        <v>4</v>
      </c>
      <c r="DB154" s="18">
        <v>2.1499999999999998E-2</v>
      </c>
      <c r="DC154" s="21">
        <v>4.4791666666666667E-2</v>
      </c>
      <c r="DD154" s="18">
        <v>448</v>
      </c>
      <c r="DF154" s="18">
        <v>9</v>
      </c>
      <c r="DG154" s="18" t="s">
        <v>26</v>
      </c>
      <c r="DH154" s="18" t="s">
        <v>136</v>
      </c>
      <c r="DI154" s="18">
        <v>7.8000000000000007</v>
      </c>
      <c r="DJ154" s="18">
        <v>1</v>
      </c>
      <c r="DK154" s="18">
        <v>7.0000000000000001E-3</v>
      </c>
      <c r="DL154" s="21">
        <v>2.6923076923076921E-2</v>
      </c>
      <c r="DM154" s="18">
        <v>269</v>
      </c>
      <c r="DO154" s="18">
        <v>10</v>
      </c>
      <c r="DP154" s="18" t="s">
        <v>716</v>
      </c>
      <c r="DQ154" s="18" t="s">
        <v>750</v>
      </c>
      <c r="DR154" s="18">
        <v>2500</v>
      </c>
      <c r="DS154" s="18">
        <v>1</v>
      </c>
      <c r="DT154" s="18">
        <v>5.5E-2</v>
      </c>
      <c r="DU154" s="21">
        <v>5.5E-2</v>
      </c>
      <c r="DV154" s="18">
        <v>550</v>
      </c>
    </row>
    <row r="155" spans="2:127" x14ac:dyDescent="0.3">
      <c r="B155" s="18">
        <v>4</v>
      </c>
      <c r="C155" s="18" t="s">
        <v>677</v>
      </c>
      <c r="D155" s="18" t="s">
        <v>750</v>
      </c>
      <c r="E155" s="18">
        <v>127.40000000000003</v>
      </c>
      <c r="F155" s="18">
        <v>2</v>
      </c>
      <c r="G155" s="18">
        <v>0.01</v>
      </c>
      <c r="H155" s="21">
        <v>4.513343799058084E-3</v>
      </c>
      <c r="I155" s="18">
        <v>45</v>
      </c>
      <c r="K155" s="18">
        <v>4</v>
      </c>
      <c r="L155" s="18" t="s">
        <v>677</v>
      </c>
      <c r="M155" s="18" t="s">
        <v>750</v>
      </c>
      <c r="N155" s="18">
        <v>127.40000000000003</v>
      </c>
      <c r="O155" s="18">
        <v>1</v>
      </c>
      <c r="P155" s="18">
        <v>8.0000000000000002E-3</v>
      </c>
      <c r="Q155" s="21">
        <v>3.1397174254317105E-3</v>
      </c>
      <c r="R155" s="18">
        <v>31</v>
      </c>
      <c r="T155" s="18">
        <v>4</v>
      </c>
      <c r="U155" s="18" t="s">
        <v>677</v>
      </c>
      <c r="V155" s="18" t="s">
        <v>750</v>
      </c>
      <c r="W155" s="18">
        <v>127.40000000000003</v>
      </c>
      <c r="X155" s="18">
        <v>1</v>
      </c>
      <c r="Y155" s="18">
        <v>8.0000000000000002E-3</v>
      </c>
      <c r="Z155" s="21">
        <v>3.1397174254317105E-3</v>
      </c>
      <c r="AA155" s="18">
        <v>31</v>
      </c>
      <c r="AC155" s="18">
        <v>4</v>
      </c>
      <c r="AD155" s="18" t="s">
        <v>669</v>
      </c>
      <c r="AE155" s="18" t="s">
        <v>750</v>
      </c>
      <c r="AF155" s="18">
        <v>127.40000000000003</v>
      </c>
      <c r="AG155" s="18">
        <v>1</v>
      </c>
      <c r="AH155" s="18">
        <v>8.0000000000000002E-3</v>
      </c>
      <c r="AI155" s="21">
        <v>4.1862899005756142E-3</v>
      </c>
      <c r="AJ155" s="18">
        <v>42</v>
      </c>
      <c r="AL155" s="18">
        <v>4</v>
      </c>
      <c r="AM155" s="18" t="s">
        <v>678</v>
      </c>
      <c r="AN155" s="18" t="s">
        <v>750</v>
      </c>
      <c r="AO155" s="18">
        <v>127.40000000000003</v>
      </c>
      <c r="AP155" s="18">
        <v>1</v>
      </c>
      <c r="AQ155" s="18">
        <v>1.0999999999999999E-2</v>
      </c>
      <c r="AR155" s="21">
        <v>8.6773940345368887E-3</v>
      </c>
      <c r="AS155" s="18">
        <v>87</v>
      </c>
      <c r="AU155" s="18">
        <v>4</v>
      </c>
      <c r="AV155" s="18" t="s">
        <v>670</v>
      </c>
      <c r="AW155" s="18" t="s">
        <v>750</v>
      </c>
      <c r="AX155" s="18">
        <v>127.40000000000003</v>
      </c>
      <c r="AY155" s="18">
        <v>1</v>
      </c>
      <c r="AZ155" s="18">
        <v>8.9999999999999993E-3</v>
      </c>
      <c r="BA155" s="21">
        <v>6.8877551020408139E-3</v>
      </c>
      <c r="BB155" s="18">
        <v>69</v>
      </c>
      <c r="BD155" s="18">
        <v>4</v>
      </c>
      <c r="BE155" s="18" t="s">
        <v>670</v>
      </c>
      <c r="BF155" s="18" t="s">
        <v>750</v>
      </c>
      <c r="BG155" s="18">
        <v>127.40000000000003</v>
      </c>
      <c r="BH155" s="18">
        <v>1.5</v>
      </c>
      <c r="BI155" s="18">
        <v>0.01</v>
      </c>
      <c r="BJ155" s="21">
        <v>1.0291296005581716E-2</v>
      </c>
      <c r="BK155" s="18">
        <v>103</v>
      </c>
      <c r="BM155" s="18">
        <v>4</v>
      </c>
      <c r="BN155" s="18" t="s">
        <v>670</v>
      </c>
      <c r="BO155" s="18" t="s">
        <v>750</v>
      </c>
      <c r="BP155" s="18">
        <v>127.40000000000003</v>
      </c>
      <c r="BQ155" s="18">
        <v>6</v>
      </c>
      <c r="BR155" s="18">
        <v>7.0000000000000001E-3</v>
      </c>
      <c r="BS155" s="21">
        <v>2.815934065934065E-3</v>
      </c>
      <c r="BT155" s="18">
        <v>28</v>
      </c>
      <c r="BV155" s="18" t="s">
        <v>133</v>
      </c>
      <c r="BW155" s="18" t="s">
        <v>135</v>
      </c>
      <c r="BX155" s="18" t="s">
        <v>0</v>
      </c>
      <c r="BY155" s="18" t="s">
        <v>1</v>
      </c>
      <c r="BZ155" s="18" t="s">
        <v>36</v>
      </c>
      <c r="CA155" s="18" t="s">
        <v>2</v>
      </c>
      <c r="CB155" s="18" t="s">
        <v>3</v>
      </c>
      <c r="CC155" s="18" t="s">
        <v>4</v>
      </c>
      <c r="CD155" s="20">
        <v>5437</v>
      </c>
      <c r="CE155" s="18" t="s">
        <v>133</v>
      </c>
      <c r="CF155" s="18" t="s">
        <v>135</v>
      </c>
      <c r="CG155" s="18" t="s">
        <v>0</v>
      </c>
      <c r="CH155" s="18" t="s">
        <v>1</v>
      </c>
      <c r="CI155" s="18" t="s">
        <v>36</v>
      </c>
      <c r="CJ155" s="18" t="s">
        <v>2</v>
      </c>
      <c r="CK155" s="18" t="s">
        <v>3</v>
      </c>
      <c r="CL155" s="18" t="s">
        <v>4</v>
      </c>
      <c r="CM155" s="20">
        <v>5368</v>
      </c>
      <c r="CN155" s="18" t="s">
        <v>133</v>
      </c>
      <c r="CO155" s="18" t="s">
        <v>135</v>
      </c>
      <c r="CP155" s="18" t="s">
        <v>0</v>
      </c>
      <c r="CQ155" s="18" t="s">
        <v>1</v>
      </c>
      <c r="CR155" s="18" t="s">
        <v>36</v>
      </c>
      <c r="CS155" s="18" t="s">
        <v>2</v>
      </c>
      <c r="CT155" s="18" t="s">
        <v>3</v>
      </c>
      <c r="CU155" s="18" t="s">
        <v>4</v>
      </c>
      <c r="CV155" s="20">
        <v>9946</v>
      </c>
      <c r="CW155" s="18">
        <v>5</v>
      </c>
      <c r="CX155" s="18" t="s">
        <v>665</v>
      </c>
      <c r="CY155" s="18" t="s">
        <v>750</v>
      </c>
      <c r="CZ155" s="18">
        <v>6</v>
      </c>
      <c r="DA155" s="18">
        <v>4</v>
      </c>
      <c r="DB155" s="18">
        <v>2.1499999999999998E-2</v>
      </c>
      <c r="DC155" s="21">
        <v>4.4791666666666667E-2</v>
      </c>
      <c r="DD155" s="18">
        <v>448</v>
      </c>
      <c r="DF155" s="18">
        <v>9</v>
      </c>
      <c r="DG155" s="18" t="s">
        <v>7</v>
      </c>
      <c r="DH155" s="18" t="s">
        <v>136</v>
      </c>
      <c r="DI155" s="18">
        <v>14.499999999999998</v>
      </c>
      <c r="DJ155" s="18">
        <v>1</v>
      </c>
      <c r="DK155" s="18">
        <v>1.4999999999999999E-2</v>
      </c>
      <c r="DL155" s="21">
        <v>3.1034482758620689E-2</v>
      </c>
      <c r="DM155" s="18">
        <v>310</v>
      </c>
      <c r="DO155" s="18">
        <v>10</v>
      </c>
      <c r="DP155" s="18" t="s">
        <v>718</v>
      </c>
      <c r="DQ155" s="18" t="s">
        <v>750</v>
      </c>
      <c r="DR155" s="18">
        <v>2500</v>
      </c>
      <c r="DS155" s="18">
        <v>1</v>
      </c>
      <c r="DT155" s="18">
        <v>5.6000000000000001E-2</v>
      </c>
      <c r="DU155" s="21">
        <v>5.6000000000000001E-2</v>
      </c>
      <c r="DV155" s="18">
        <v>560</v>
      </c>
    </row>
    <row r="156" spans="2:127" x14ac:dyDescent="0.3">
      <c r="B156" s="18">
        <v>4</v>
      </c>
      <c r="C156" s="18" t="s">
        <v>679</v>
      </c>
      <c r="D156" s="18" t="s">
        <v>750</v>
      </c>
      <c r="E156" s="18">
        <v>127.40000000000003</v>
      </c>
      <c r="F156" s="18">
        <v>2</v>
      </c>
      <c r="G156" s="18">
        <v>0.01</v>
      </c>
      <c r="H156" s="21">
        <v>4.513343799058084E-3</v>
      </c>
      <c r="I156" s="18">
        <v>45</v>
      </c>
      <c r="K156" s="18">
        <v>4</v>
      </c>
      <c r="L156" s="18" t="s">
        <v>679</v>
      </c>
      <c r="M156" s="18" t="s">
        <v>750</v>
      </c>
      <c r="N156" s="18">
        <v>127.40000000000003</v>
      </c>
      <c r="O156" s="18">
        <v>1</v>
      </c>
      <c r="P156" s="18">
        <v>8.0000000000000002E-3</v>
      </c>
      <c r="Q156" s="21">
        <v>3.1397174254317105E-3</v>
      </c>
      <c r="R156" s="18">
        <v>31</v>
      </c>
      <c r="T156" s="18">
        <v>4</v>
      </c>
      <c r="U156" s="18" t="s">
        <v>679</v>
      </c>
      <c r="V156" s="18" t="s">
        <v>750</v>
      </c>
      <c r="W156" s="18">
        <v>127.40000000000003</v>
      </c>
      <c r="X156" s="18">
        <v>1</v>
      </c>
      <c r="Y156" s="18">
        <v>8.0000000000000002E-3</v>
      </c>
      <c r="Z156" s="21">
        <v>3.1397174254317105E-3</v>
      </c>
      <c r="AA156" s="18">
        <v>31</v>
      </c>
      <c r="AC156" s="18">
        <v>4</v>
      </c>
      <c r="AD156" s="18" t="s">
        <v>671</v>
      </c>
      <c r="AE156" s="18" t="s">
        <v>750</v>
      </c>
      <c r="AF156" s="18">
        <v>127.40000000000003</v>
      </c>
      <c r="AG156" s="18">
        <v>1</v>
      </c>
      <c r="AH156" s="18">
        <v>8.0000000000000002E-3</v>
      </c>
      <c r="AI156" s="21">
        <v>4.1862899005756142E-3</v>
      </c>
      <c r="AJ156" s="18">
        <v>42</v>
      </c>
      <c r="AL156" s="18">
        <v>4</v>
      </c>
      <c r="AM156" s="18" t="s">
        <v>680</v>
      </c>
      <c r="AN156" s="18" t="s">
        <v>750</v>
      </c>
      <c r="AO156" s="18">
        <v>127.40000000000003</v>
      </c>
      <c r="AP156" s="18">
        <v>1</v>
      </c>
      <c r="AQ156" s="18">
        <v>1.0999999999999999E-2</v>
      </c>
      <c r="AR156" s="21">
        <v>8.6773940345368887E-3</v>
      </c>
      <c r="AS156" s="18">
        <v>87</v>
      </c>
      <c r="AU156" s="18">
        <v>4</v>
      </c>
      <c r="AV156" s="18" t="s">
        <v>672</v>
      </c>
      <c r="AW156" s="18" t="s">
        <v>750</v>
      </c>
      <c r="AX156" s="18">
        <v>127.40000000000003</v>
      </c>
      <c r="AY156" s="18">
        <v>1</v>
      </c>
      <c r="AZ156" s="18">
        <v>8.9999999999999993E-3</v>
      </c>
      <c r="BA156" s="21">
        <v>6.8877551020408139E-3</v>
      </c>
      <c r="BB156" s="18">
        <v>69</v>
      </c>
      <c r="BD156" s="18">
        <v>4</v>
      </c>
      <c r="BE156" s="18" t="s">
        <v>672</v>
      </c>
      <c r="BF156" s="18" t="s">
        <v>750</v>
      </c>
      <c r="BG156" s="18">
        <v>127.40000000000003</v>
      </c>
      <c r="BH156" s="18">
        <v>1.5</v>
      </c>
      <c r="BI156" s="18">
        <v>0.01</v>
      </c>
      <c r="BJ156" s="21">
        <v>1.0291296005581716E-2</v>
      </c>
      <c r="BK156" s="18">
        <v>103</v>
      </c>
      <c r="BM156" s="18">
        <v>4</v>
      </c>
      <c r="BN156" s="18" t="s">
        <v>672</v>
      </c>
      <c r="BO156" s="18" t="s">
        <v>750</v>
      </c>
      <c r="BP156" s="18">
        <v>127.40000000000003</v>
      </c>
      <c r="BQ156" s="18">
        <v>6</v>
      </c>
      <c r="BR156" s="18">
        <v>7.0000000000000001E-3</v>
      </c>
      <c r="BS156" s="21">
        <v>2.815934065934065E-3</v>
      </c>
      <c r="BT156" s="18">
        <v>28</v>
      </c>
      <c r="BV156" s="18">
        <v>5</v>
      </c>
      <c r="BW156" s="18" t="s">
        <v>8</v>
      </c>
      <c r="BX156" s="18" t="s">
        <v>5</v>
      </c>
      <c r="BY156" s="18">
        <v>840</v>
      </c>
      <c r="BZ156" s="18">
        <v>1</v>
      </c>
      <c r="CA156" s="18">
        <v>5.9200000000000003E-2</v>
      </c>
      <c r="CB156" s="21">
        <v>8.4571428571428575E-3</v>
      </c>
      <c r="CC156" s="18">
        <v>85</v>
      </c>
      <c r="CE156" s="18">
        <v>5</v>
      </c>
      <c r="CF156" s="18" t="s">
        <v>8</v>
      </c>
      <c r="CG156" s="18" t="s">
        <v>5</v>
      </c>
      <c r="CH156" s="18">
        <v>840</v>
      </c>
      <c r="CI156" s="18">
        <v>1</v>
      </c>
      <c r="CJ156" s="18">
        <v>5.9200000000000003E-2</v>
      </c>
      <c r="CK156" s="21">
        <v>1.7149206349206352E-2</v>
      </c>
      <c r="CL156" s="18">
        <v>171</v>
      </c>
      <c r="CN156" s="18">
        <v>5</v>
      </c>
      <c r="CO156" s="18" t="s">
        <v>8</v>
      </c>
      <c r="CP156" s="18" t="s">
        <v>5</v>
      </c>
      <c r="CQ156" s="18">
        <v>840</v>
      </c>
      <c r="CR156" s="18">
        <v>1</v>
      </c>
      <c r="CS156" s="18">
        <v>5.9200000000000003E-2</v>
      </c>
      <c r="CT156" s="21">
        <v>3.4709523809523815E-2</v>
      </c>
      <c r="CU156" s="18">
        <v>347</v>
      </c>
      <c r="CW156" s="18">
        <v>5</v>
      </c>
      <c r="CX156" s="18" t="s">
        <v>666</v>
      </c>
      <c r="CY156" s="18" t="s">
        <v>750</v>
      </c>
      <c r="CZ156" s="18">
        <v>104.62500000000001</v>
      </c>
      <c r="DA156" s="18">
        <v>1.5</v>
      </c>
      <c r="DB156" s="18">
        <v>3.4000000000000002E-2</v>
      </c>
      <c r="DC156" s="21">
        <v>1.0832337714058143E-2</v>
      </c>
      <c r="DD156" s="18">
        <v>108</v>
      </c>
      <c r="DF156" s="18">
        <v>9</v>
      </c>
      <c r="DG156" s="18" t="s">
        <v>17</v>
      </c>
      <c r="DH156" s="18" t="s">
        <v>136</v>
      </c>
      <c r="DI156" s="18">
        <v>14.499999999999998</v>
      </c>
      <c r="DJ156" s="18">
        <v>1</v>
      </c>
      <c r="DK156" s="18">
        <v>1.4999999999999999E-2</v>
      </c>
      <c r="DL156" s="21">
        <v>3.1034482758620689E-2</v>
      </c>
      <c r="DM156" s="18">
        <v>310</v>
      </c>
      <c r="DO156" s="18">
        <v>10</v>
      </c>
      <c r="DP156" s="18" t="s">
        <v>703</v>
      </c>
      <c r="DQ156" s="18" t="s">
        <v>750</v>
      </c>
      <c r="DR156" s="18">
        <v>2500</v>
      </c>
      <c r="DS156" s="18">
        <v>1</v>
      </c>
      <c r="DT156" s="18">
        <v>5.6000000000000001E-2</v>
      </c>
      <c r="DU156" s="21">
        <v>5.6000000000000001E-2</v>
      </c>
      <c r="DV156" s="18">
        <v>560</v>
      </c>
    </row>
    <row r="157" spans="2:127" x14ac:dyDescent="0.3">
      <c r="B157" s="18">
        <v>4</v>
      </c>
      <c r="C157" s="18" t="s">
        <v>681</v>
      </c>
      <c r="D157" s="18" t="s">
        <v>750</v>
      </c>
      <c r="E157" s="18">
        <v>127.40000000000003</v>
      </c>
      <c r="F157" s="18">
        <v>2</v>
      </c>
      <c r="G157" s="18">
        <v>0.01</v>
      </c>
      <c r="H157" s="21">
        <v>4.513343799058084E-3</v>
      </c>
      <c r="I157" s="18">
        <v>45</v>
      </c>
      <c r="K157" s="18">
        <v>4</v>
      </c>
      <c r="L157" s="18" t="s">
        <v>681</v>
      </c>
      <c r="M157" s="18" t="s">
        <v>750</v>
      </c>
      <c r="N157" s="18">
        <v>127.40000000000003</v>
      </c>
      <c r="O157" s="18">
        <v>1</v>
      </c>
      <c r="P157" s="18">
        <v>8.0000000000000002E-3</v>
      </c>
      <c r="Q157" s="21">
        <v>3.1397174254317105E-3</v>
      </c>
      <c r="R157" s="18">
        <v>31</v>
      </c>
      <c r="T157" s="18">
        <v>4</v>
      </c>
      <c r="U157" s="18" t="s">
        <v>681</v>
      </c>
      <c r="V157" s="18" t="s">
        <v>750</v>
      </c>
      <c r="W157" s="18">
        <v>127.40000000000003</v>
      </c>
      <c r="X157" s="18">
        <v>1</v>
      </c>
      <c r="Y157" s="18">
        <v>8.0000000000000002E-3</v>
      </c>
      <c r="Z157" s="21">
        <v>3.1397174254317105E-3</v>
      </c>
      <c r="AA157" s="18">
        <v>31</v>
      </c>
      <c r="AC157" s="18">
        <v>4</v>
      </c>
      <c r="AD157" s="18" t="s">
        <v>673</v>
      </c>
      <c r="AE157" s="18" t="s">
        <v>750</v>
      </c>
      <c r="AF157" s="18">
        <v>127.40000000000003</v>
      </c>
      <c r="AG157" s="18">
        <v>1</v>
      </c>
      <c r="AH157" s="18">
        <v>8.0000000000000002E-3</v>
      </c>
      <c r="AI157" s="21">
        <v>4.1862899005756142E-3</v>
      </c>
      <c r="AJ157" s="18">
        <v>42</v>
      </c>
      <c r="AL157" s="18">
        <v>4</v>
      </c>
      <c r="AM157" s="18" t="s">
        <v>682</v>
      </c>
      <c r="AN157" s="18" t="s">
        <v>750</v>
      </c>
      <c r="AO157" s="18">
        <v>127.40000000000003</v>
      </c>
      <c r="AP157" s="18">
        <v>1</v>
      </c>
      <c r="AQ157" s="18">
        <v>1.0999999999999999E-2</v>
      </c>
      <c r="AR157" s="21">
        <v>8.6773940345368887E-3</v>
      </c>
      <c r="AS157" s="18">
        <v>87</v>
      </c>
      <c r="AU157" s="18">
        <v>4</v>
      </c>
      <c r="AV157" s="18" t="s">
        <v>674</v>
      </c>
      <c r="AW157" s="18" t="s">
        <v>750</v>
      </c>
      <c r="AX157" s="18">
        <v>127.40000000000003</v>
      </c>
      <c r="AY157" s="18">
        <v>1</v>
      </c>
      <c r="AZ157" s="18">
        <v>8.9999999999999993E-3</v>
      </c>
      <c r="BA157" s="21">
        <v>6.8877551020408139E-3</v>
      </c>
      <c r="BB157" s="18">
        <v>69</v>
      </c>
      <c r="BD157" s="18">
        <v>4</v>
      </c>
      <c r="BE157" s="18" t="s">
        <v>674</v>
      </c>
      <c r="BF157" s="18" t="s">
        <v>750</v>
      </c>
      <c r="BG157" s="18">
        <v>127.40000000000003</v>
      </c>
      <c r="BH157" s="18">
        <v>1.5</v>
      </c>
      <c r="BI157" s="18">
        <v>0.01</v>
      </c>
      <c r="BJ157" s="21">
        <v>1.0291296005581716E-2</v>
      </c>
      <c r="BK157" s="18">
        <v>103</v>
      </c>
      <c r="BM157" s="18">
        <v>4</v>
      </c>
      <c r="BN157" s="18" t="s">
        <v>674</v>
      </c>
      <c r="BO157" s="18" t="s">
        <v>750</v>
      </c>
      <c r="BP157" s="18">
        <v>127.40000000000003</v>
      </c>
      <c r="BQ157" s="18">
        <v>6</v>
      </c>
      <c r="BR157" s="18">
        <v>7.0000000000000001E-3</v>
      </c>
      <c r="BS157" s="21">
        <v>2.815934065934065E-3</v>
      </c>
      <c r="BT157" s="18">
        <v>28</v>
      </c>
      <c r="BV157" s="18">
        <v>5</v>
      </c>
      <c r="BW157" s="18" t="s">
        <v>19</v>
      </c>
      <c r="BX157" s="18" t="s">
        <v>5</v>
      </c>
      <c r="BY157" s="18">
        <v>840</v>
      </c>
      <c r="BZ157" s="18">
        <v>1</v>
      </c>
      <c r="CA157" s="18">
        <v>5.9200000000000003E-2</v>
      </c>
      <c r="CB157" s="21">
        <v>8.4571428571428575E-3</v>
      </c>
      <c r="CC157" s="18">
        <v>85</v>
      </c>
      <c r="CE157" s="18">
        <v>5</v>
      </c>
      <c r="CF157" s="18" t="s">
        <v>19</v>
      </c>
      <c r="CG157" s="18" t="s">
        <v>5</v>
      </c>
      <c r="CH157" s="18">
        <v>840</v>
      </c>
      <c r="CI157" s="18">
        <v>1</v>
      </c>
      <c r="CJ157" s="18">
        <v>5.9200000000000003E-2</v>
      </c>
      <c r="CK157" s="21">
        <v>1.7149206349206352E-2</v>
      </c>
      <c r="CL157" s="18">
        <v>171</v>
      </c>
      <c r="CN157" s="18">
        <v>5</v>
      </c>
      <c r="CO157" s="18" t="s">
        <v>19</v>
      </c>
      <c r="CP157" s="18" t="s">
        <v>5</v>
      </c>
      <c r="CQ157" s="18">
        <v>840</v>
      </c>
      <c r="CR157" s="18">
        <v>1</v>
      </c>
      <c r="CS157" s="18">
        <v>5.9200000000000003E-2</v>
      </c>
      <c r="CT157" s="21">
        <v>3.4709523809523815E-2</v>
      </c>
      <c r="CU157" s="18">
        <v>347</v>
      </c>
      <c r="CW157" s="18">
        <v>5</v>
      </c>
      <c r="CX157" s="18" t="s">
        <v>668</v>
      </c>
      <c r="CY157" s="18" t="s">
        <v>750</v>
      </c>
      <c r="CZ157" s="18">
        <v>104.62500000000001</v>
      </c>
      <c r="DA157" s="18">
        <v>1.5</v>
      </c>
      <c r="DB157" s="18">
        <v>3.4000000000000002E-2</v>
      </c>
      <c r="DC157" s="21">
        <v>1.0832337714058143E-2</v>
      </c>
      <c r="DD157" s="18">
        <v>108</v>
      </c>
      <c r="DF157" s="18">
        <v>9</v>
      </c>
      <c r="DG157" s="18" t="s">
        <v>27</v>
      </c>
      <c r="DH157" s="18" t="s">
        <v>136</v>
      </c>
      <c r="DI157" s="18">
        <v>14.499999999999998</v>
      </c>
      <c r="DJ157" s="18">
        <v>1</v>
      </c>
      <c r="DK157" s="18">
        <v>1.4999999999999999E-2</v>
      </c>
      <c r="DL157" s="21">
        <v>3.1034482758620689E-2</v>
      </c>
      <c r="DM157" s="18">
        <v>310</v>
      </c>
      <c r="DO157" s="18">
        <v>10</v>
      </c>
      <c r="DP157" s="18" t="s">
        <v>705</v>
      </c>
      <c r="DQ157" s="18" t="s">
        <v>750</v>
      </c>
      <c r="DR157" s="18">
        <v>2500</v>
      </c>
      <c r="DS157" s="18">
        <v>1</v>
      </c>
      <c r="DT157" s="18">
        <v>5.6000000000000001E-2</v>
      </c>
      <c r="DU157" s="21">
        <v>5.6000000000000001E-2</v>
      </c>
      <c r="DV157" s="18">
        <v>560</v>
      </c>
    </row>
    <row r="158" spans="2:127" x14ac:dyDescent="0.3">
      <c r="B158" s="18">
        <v>4</v>
      </c>
      <c r="C158" s="18" t="s">
        <v>683</v>
      </c>
      <c r="D158" s="18" t="s">
        <v>750</v>
      </c>
      <c r="E158" s="18">
        <v>127.40000000000003</v>
      </c>
      <c r="F158" s="18">
        <v>2</v>
      </c>
      <c r="G158" s="18">
        <v>0.01</v>
      </c>
      <c r="H158" s="21">
        <v>4.513343799058084E-3</v>
      </c>
      <c r="I158" s="18">
        <v>45</v>
      </c>
      <c r="K158" s="18">
        <v>4</v>
      </c>
      <c r="L158" s="18" t="s">
        <v>683</v>
      </c>
      <c r="M158" s="18" t="s">
        <v>750</v>
      </c>
      <c r="N158" s="18">
        <v>127.40000000000003</v>
      </c>
      <c r="O158" s="18">
        <v>1</v>
      </c>
      <c r="P158" s="18">
        <v>8.0000000000000002E-3</v>
      </c>
      <c r="Q158" s="21">
        <v>3.1397174254317105E-3</v>
      </c>
      <c r="R158" s="18">
        <v>31</v>
      </c>
      <c r="T158" s="18">
        <v>4</v>
      </c>
      <c r="U158" s="18" t="s">
        <v>683</v>
      </c>
      <c r="V158" s="18" t="s">
        <v>750</v>
      </c>
      <c r="W158" s="18">
        <v>127.40000000000003</v>
      </c>
      <c r="X158" s="18">
        <v>1</v>
      </c>
      <c r="Y158" s="18">
        <v>8.0000000000000002E-3</v>
      </c>
      <c r="Z158" s="21">
        <v>3.1397174254317105E-3</v>
      </c>
      <c r="AA158" s="18">
        <v>31</v>
      </c>
      <c r="AC158" s="18">
        <v>4</v>
      </c>
      <c r="AD158" s="18" t="s">
        <v>675</v>
      </c>
      <c r="AE158" s="18" t="s">
        <v>750</v>
      </c>
      <c r="AF158" s="18">
        <v>127.40000000000003</v>
      </c>
      <c r="AG158" s="18">
        <v>1</v>
      </c>
      <c r="AH158" s="18">
        <v>8.0000000000000002E-3</v>
      </c>
      <c r="AI158" s="21">
        <v>4.1862899005756142E-3</v>
      </c>
      <c r="AJ158" s="18">
        <v>42</v>
      </c>
      <c r="AL158" s="18">
        <v>4</v>
      </c>
      <c r="AM158" s="18" t="s">
        <v>667</v>
      </c>
      <c r="AN158" s="18" t="s">
        <v>750</v>
      </c>
      <c r="AO158" s="18">
        <v>127.40000000000003</v>
      </c>
      <c r="AP158" s="18">
        <v>1</v>
      </c>
      <c r="AQ158" s="18">
        <v>1.0999999999999999E-2</v>
      </c>
      <c r="AR158" s="21">
        <v>8.6773940345368887E-3</v>
      </c>
      <c r="AS158" s="18">
        <v>87</v>
      </c>
      <c r="AU158" s="18">
        <v>4</v>
      </c>
      <c r="AV158" s="18" t="s">
        <v>676</v>
      </c>
      <c r="AW158" s="18" t="s">
        <v>750</v>
      </c>
      <c r="AX158" s="18">
        <v>127.40000000000003</v>
      </c>
      <c r="AY158" s="18">
        <v>1</v>
      </c>
      <c r="AZ158" s="18">
        <v>8.9999999999999993E-3</v>
      </c>
      <c r="BA158" s="21">
        <v>6.8877551020408139E-3</v>
      </c>
      <c r="BB158" s="18">
        <v>69</v>
      </c>
      <c r="BD158" s="18">
        <v>4</v>
      </c>
      <c r="BE158" s="18" t="s">
        <v>676</v>
      </c>
      <c r="BF158" s="18" t="s">
        <v>750</v>
      </c>
      <c r="BG158" s="18">
        <v>127.40000000000003</v>
      </c>
      <c r="BH158" s="18">
        <v>1.5</v>
      </c>
      <c r="BI158" s="18">
        <v>0.01</v>
      </c>
      <c r="BJ158" s="21">
        <v>1.0291296005581716E-2</v>
      </c>
      <c r="BK158" s="18">
        <v>103</v>
      </c>
      <c r="BM158" s="18">
        <v>4</v>
      </c>
      <c r="BN158" s="18" t="s">
        <v>676</v>
      </c>
      <c r="BO158" s="18" t="s">
        <v>750</v>
      </c>
      <c r="BP158" s="18">
        <v>127.40000000000003</v>
      </c>
      <c r="BQ158" s="18">
        <v>6</v>
      </c>
      <c r="BR158" s="18">
        <v>7.0000000000000001E-3</v>
      </c>
      <c r="BS158" s="21">
        <v>2.815934065934065E-3</v>
      </c>
      <c r="BT158" s="18">
        <v>28</v>
      </c>
      <c r="BV158" s="18">
        <v>5</v>
      </c>
      <c r="BW158" s="18" t="s">
        <v>28</v>
      </c>
      <c r="BX158" s="18" t="s">
        <v>5</v>
      </c>
      <c r="BY158" s="18">
        <v>840</v>
      </c>
      <c r="BZ158" s="18">
        <v>1</v>
      </c>
      <c r="CA158" s="18">
        <v>5.9200000000000003E-2</v>
      </c>
      <c r="CB158" s="21">
        <v>8.4571428571428575E-3</v>
      </c>
      <c r="CC158" s="18">
        <v>85</v>
      </c>
      <c r="CE158" s="18">
        <v>5</v>
      </c>
      <c r="CF158" s="18" t="s">
        <v>28</v>
      </c>
      <c r="CG158" s="18" t="s">
        <v>5</v>
      </c>
      <c r="CH158" s="18">
        <v>840</v>
      </c>
      <c r="CI158" s="18">
        <v>1</v>
      </c>
      <c r="CJ158" s="18">
        <v>5.9200000000000003E-2</v>
      </c>
      <c r="CK158" s="21">
        <v>1.7149206349206352E-2</v>
      </c>
      <c r="CL158" s="18">
        <v>171</v>
      </c>
      <c r="CN158" s="18">
        <v>5</v>
      </c>
      <c r="CO158" s="18" t="s">
        <v>28</v>
      </c>
      <c r="CP158" s="18" t="s">
        <v>5</v>
      </c>
      <c r="CQ158" s="18">
        <v>840</v>
      </c>
      <c r="CR158" s="18">
        <v>1</v>
      </c>
      <c r="CS158" s="18">
        <v>5.9200000000000003E-2</v>
      </c>
      <c r="CT158" s="21">
        <v>3.4709523809523815E-2</v>
      </c>
      <c r="CU158" s="18">
        <v>347</v>
      </c>
      <c r="CW158" s="18">
        <v>5</v>
      </c>
      <c r="CX158" s="18" t="s">
        <v>670</v>
      </c>
      <c r="CY158" s="18" t="s">
        <v>750</v>
      </c>
      <c r="CZ158" s="18">
        <v>104.62500000000001</v>
      </c>
      <c r="DA158" s="18">
        <v>1.5</v>
      </c>
      <c r="DB158" s="18">
        <v>3.4000000000000002E-2</v>
      </c>
      <c r="DC158" s="21">
        <v>1.0832337714058143E-2</v>
      </c>
      <c r="DD158" s="18">
        <v>108</v>
      </c>
      <c r="DF158" s="18">
        <v>9</v>
      </c>
      <c r="DG158" s="18" t="s">
        <v>8</v>
      </c>
      <c r="DH158" s="18" t="s">
        <v>136</v>
      </c>
      <c r="DI158" s="18">
        <v>34.200000000000003</v>
      </c>
      <c r="DJ158" s="18">
        <v>1</v>
      </c>
      <c r="DK158" s="18">
        <v>4.2999999999999997E-2</v>
      </c>
      <c r="DL158" s="21">
        <v>3.7719298245614027E-2</v>
      </c>
      <c r="DM158" s="18">
        <v>377</v>
      </c>
      <c r="DO158" s="18">
        <v>10</v>
      </c>
      <c r="DP158" s="18" t="s">
        <v>707</v>
      </c>
      <c r="DQ158" s="18" t="s">
        <v>750</v>
      </c>
      <c r="DR158" s="18">
        <v>2500</v>
      </c>
      <c r="DS158" s="18">
        <v>1</v>
      </c>
      <c r="DT158" s="18">
        <v>5.6000000000000001E-2</v>
      </c>
      <c r="DU158" s="21">
        <v>5.6000000000000001E-2</v>
      </c>
      <c r="DV158" s="18">
        <v>560</v>
      </c>
    </row>
    <row r="159" spans="2:127" x14ac:dyDescent="0.3">
      <c r="AC159" s="18">
        <v>4</v>
      </c>
      <c r="AD159" s="18" t="s">
        <v>677</v>
      </c>
      <c r="AE159" s="18" t="s">
        <v>750</v>
      </c>
      <c r="AF159" s="18">
        <v>127.40000000000003</v>
      </c>
      <c r="AG159" s="18">
        <v>1</v>
      </c>
      <c r="AH159" s="18">
        <v>8.0000000000000002E-3</v>
      </c>
      <c r="AI159" s="21">
        <v>4.1862899005756142E-3</v>
      </c>
      <c r="AJ159" s="18">
        <v>42</v>
      </c>
      <c r="AL159" s="18">
        <v>4</v>
      </c>
      <c r="AM159" s="18" t="s">
        <v>669</v>
      </c>
      <c r="AN159" s="18" t="s">
        <v>750</v>
      </c>
      <c r="AO159" s="18">
        <v>127.40000000000003</v>
      </c>
      <c r="AP159" s="18">
        <v>1</v>
      </c>
      <c r="AQ159" s="18">
        <v>1.0999999999999999E-2</v>
      </c>
      <c r="AR159" s="21">
        <v>8.6773940345368887E-3</v>
      </c>
      <c r="AS159" s="18">
        <v>87</v>
      </c>
      <c r="AU159" s="18">
        <v>4</v>
      </c>
      <c r="AV159" s="18" t="s">
        <v>678</v>
      </c>
      <c r="AW159" s="18" t="s">
        <v>750</v>
      </c>
      <c r="AX159" s="18">
        <v>127.40000000000003</v>
      </c>
      <c r="AY159" s="18">
        <v>1</v>
      </c>
      <c r="AZ159" s="18">
        <v>8.9999999999999993E-3</v>
      </c>
      <c r="BA159" s="21">
        <v>6.8877551020408139E-3</v>
      </c>
      <c r="BB159" s="18">
        <v>69</v>
      </c>
      <c r="BD159" s="18">
        <v>4</v>
      </c>
      <c r="BE159" s="18" t="s">
        <v>678</v>
      </c>
      <c r="BF159" s="18" t="s">
        <v>750</v>
      </c>
      <c r="BG159" s="18">
        <v>127.40000000000003</v>
      </c>
      <c r="BH159" s="18">
        <v>1.5</v>
      </c>
      <c r="BI159" s="18">
        <v>0.01</v>
      </c>
      <c r="BJ159" s="21">
        <v>1.0291296005581716E-2</v>
      </c>
      <c r="BK159" s="18">
        <v>103</v>
      </c>
      <c r="BM159" s="18">
        <v>4</v>
      </c>
      <c r="BN159" s="18" t="s">
        <v>678</v>
      </c>
      <c r="BO159" s="18" t="s">
        <v>750</v>
      </c>
      <c r="BP159" s="18">
        <v>127.40000000000003</v>
      </c>
      <c r="BQ159" s="18">
        <v>6</v>
      </c>
      <c r="BR159" s="18">
        <v>7.0000000000000001E-3</v>
      </c>
      <c r="BS159" s="21">
        <v>2.815934065934065E-3</v>
      </c>
      <c r="BT159" s="18">
        <v>28</v>
      </c>
      <c r="BV159" s="18">
        <v>5</v>
      </c>
      <c r="BW159" s="18" t="s">
        <v>9</v>
      </c>
      <c r="BX159" s="18" t="s">
        <v>5</v>
      </c>
      <c r="BY159" s="18">
        <v>1000</v>
      </c>
      <c r="BZ159" s="18">
        <v>1</v>
      </c>
      <c r="CA159" s="18">
        <v>4.4399999999999995E-2</v>
      </c>
      <c r="CB159" s="21">
        <v>5.3279999999999994E-3</v>
      </c>
      <c r="CC159" s="18">
        <v>53</v>
      </c>
      <c r="CE159" s="18">
        <v>5</v>
      </c>
      <c r="CF159" s="18" t="s">
        <v>9</v>
      </c>
      <c r="CG159" s="18" t="s">
        <v>5</v>
      </c>
      <c r="CH159" s="18">
        <v>1000</v>
      </c>
      <c r="CI159" s="18">
        <v>1</v>
      </c>
      <c r="CJ159" s="18">
        <v>4.4399999999999995E-2</v>
      </c>
      <c r="CK159" s="21">
        <v>1.0803999999999998E-2</v>
      </c>
      <c r="CL159" s="18">
        <v>108</v>
      </c>
      <c r="CN159" s="18">
        <v>5</v>
      </c>
      <c r="CO159" s="18" t="s">
        <v>9</v>
      </c>
      <c r="CP159" s="18" t="s">
        <v>5</v>
      </c>
      <c r="CQ159" s="18">
        <v>1000</v>
      </c>
      <c r="CR159" s="18">
        <v>1</v>
      </c>
      <c r="CS159" s="18">
        <v>4.4399999999999995E-2</v>
      </c>
      <c r="CT159" s="21">
        <v>2.1866999999999998E-2</v>
      </c>
      <c r="CU159" s="18">
        <v>219</v>
      </c>
      <c r="CW159" s="18">
        <v>5</v>
      </c>
      <c r="CX159" s="18" t="s">
        <v>672</v>
      </c>
      <c r="CY159" s="18" t="s">
        <v>750</v>
      </c>
      <c r="CZ159" s="18">
        <v>104.62500000000001</v>
      </c>
      <c r="DA159" s="18">
        <v>1.5</v>
      </c>
      <c r="DB159" s="18">
        <v>3.4000000000000002E-2</v>
      </c>
      <c r="DC159" s="21">
        <v>1.0832337714058143E-2</v>
      </c>
      <c r="DD159" s="18">
        <v>108</v>
      </c>
      <c r="DF159" s="18">
        <v>9</v>
      </c>
      <c r="DG159" s="18" t="s">
        <v>19</v>
      </c>
      <c r="DH159" s="18" t="s">
        <v>136</v>
      </c>
      <c r="DI159" s="18">
        <v>34.200000000000003</v>
      </c>
      <c r="DJ159" s="18">
        <v>1</v>
      </c>
      <c r="DK159" s="18">
        <v>4.2999999999999997E-2</v>
      </c>
      <c r="DL159" s="21">
        <v>3.7719298245614027E-2</v>
      </c>
      <c r="DM159" s="18">
        <v>377</v>
      </c>
      <c r="DO159" s="18">
        <v>10</v>
      </c>
      <c r="DP159" s="18" t="s">
        <v>709</v>
      </c>
      <c r="DQ159" s="18" t="s">
        <v>750</v>
      </c>
      <c r="DR159" s="18">
        <v>2500</v>
      </c>
      <c r="DS159" s="18">
        <v>1</v>
      </c>
      <c r="DT159" s="18">
        <v>5.6000000000000001E-2</v>
      </c>
      <c r="DU159" s="21">
        <v>5.6000000000000001E-2</v>
      </c>
      <c r="DV159" s="18">
        <v>560</v>
      </c>
    </row>
    <row r="160" spans="2:127" x14ac:dyDescent="0.3">
      <c r="AC160" s="18">
        <v>4</v>
      </c>
      <c r="AD160" s="18" t="s">
        <v>679</v>
      </c>
      <c r="AE160" s="18" t="s">
        <v>750</v>
      </c>
      <c r="AF160" s="18">
        <v>127.40000000000003</v>
      </c>
      <c r="AG160" s="18">
        <v>1</v>
      </c>
      <c r="AH160" s="18">
        <v>8.0000000000000002E-3</v>
      </c>
      <c r="AI160" s="21">
        <v>4.1862899005756142E-3</v>
      </c>
      <c r="AJ160" s="18">
        <v>42</v>
      </c>
      <c r="AL160" s="18">
        <v>4</v>
      </c>
      <c r="AM160" s="18" t="s">
        <v>671</v>
      </c>
      <c r="AN160" s="18" t="s">
        <v>750</v>
      </c>
      <c r="AO160" s="18">
        <v>127.40000000000003</v>
      </c>
      <c r="AP160" s="18">
        <v>1</v>
      </c>
      <c r="AQ160" s="18">
        <v>1.0999999999999999E-2</v>
      </c>
      <c r="AR160" s="21">
        <v>8.6773940345368887E-3</v>
      </c>
      <c r="AS160" s="18">
        <v>87</v>
      </c>
      <c r="AU160" s="18">
        <v>4</v>
      </c>
      <c r="AV160" s="18" t="s">
        <v>680</v>
      </c>
      <c r="AW160" s="18" t="s">
        <v>750</v>
      </c>
      <c r="AX160" s="18">
        <v>127.40000000000003</v>
      </c>
      <c r="AY160" s="18">
        <v>1</v>
      </c>
      <c r="AZ160" s="18">
        <v>8.9999999999999993E-3</v>
      </c>
      <c r="BA160" s="21">
        <v>6.8877551020408139E-3</v>
      </c>
      <c r="BB160" s="18">
        <v>69</v>
      </c>
      <c r="BD160" s="18">
        <v>4</v>
      </c>
      <c r="BE160" s="18" t="s">
        <v>680</v>
      </c>
      <c r="BF160" s="18" t="s">
        <v>750</v>
      </c>
      <c r="BG160" s="18">
        <v>127.40000000000003</v>
      </c>
      <c r="BH160" s="18">
        <v>1.5</v>
      </c>
      <c r="BI160" s="18">
        <v>0.01</v>
      </c>
      <c r="BJ160" s="21">
        <v>1.0291296005581716E-2</v>
      </c>
      <c r="BK160" s="18">
        <v>103</v>
      </c>
      <c r="BM160" s="18">
        <v>4</v>
      </c>
      <c r="BN160" s="18" t="s">
        <v>680</v>
      </c>
      <c r="BO160" s="18" t="s">
        <v>750</v>
      </c>
      <c r="BP160" s="18">
        <v>127.40000000000003</v>
      </c>
      <c r="BQ160" s="18">
        <v>6</v>
      </c>
      <c r="BR160" s="18">
        <v>7.0000000000000001E-3</v>
      </c>
      <c r="BS160" s="21">
        <v>2.815934065934065E-3</v>
      </c>
      <c r="BT160" s="18">
        <v>28</v>
      </c>
      <c r="BV160" s="18">
        <v>5</v>
      </c>
      <c r="BW160" s="18" t="s">
        <v>20</v>
      </c>
      <c r="BX160" s="18" t="s">
        <v>5</v>
      </c>
      <c r="BY160" s="18">
        <v>1000</v>
      </c>
      <c r="BZ160" s="18">
        <v>1</v>
      </c>
      <c r="CA160" s="18">
        <v>4.4399999999999995E-2</v>
      </c>
      <c r="CB160" s="21">
        <v>5.3279999999999994E-3</v>
      </c>
      <c r="CC160" s="18">
        <v>53</v>
      </c>
      <c r="CE160" s="18">
        <v>5</v>
      </c>
      <c r="CF160" s="18" t="s">
        <v>20</v>
      </c>
      <c r="CG160" s="18" t="s">
        <v>5</v>
      </c>
      <c r="CH160" s="18">
        <v>1000</v>
      </c>
      <c r="CI160" s="18">
        <v>1</v>
      </c>
      <c r="CJ160" s="18">
        <v>4.4399999999999995E-2</v>
      </c>
      <c r="CK160" s="21">
        <v>1.0803999999999998E-2</v>
      </c>
      <c r="CL160" s="18">
        <v>108</v>
      </c>
      <c r="CN160" s="18">
        <v>5</v>
      </c>
      <c r="CO160" s="18" t="s">
        <v>20</v>
      </c>
      <c r="CP160" s="18" t="s">
        <v>5</v>
      </c>
      <c r="CQ160" s="18">
        <v>1000</v>
      </c>
      <c r="CR160" s="18">
        <v>1</v>
      </c>
      <c r="CS160" s="18">
        <v>4.4399999999999995E-2</v>
      </c>
      <c r="CT160" s="21">
        <v>2.1866999999999998E-2</v>
      </c>
      <c r="CU160" s="18">
        <v>219</v>
      </c>
      <c r="CW160" s="18">
        <v>5</v>
      </c>
      <c r="CX160" s="18" t="s">
        <v>674</v>
      </c>
      <c r="CY160" s="18" t="s">
        <v>750</v>
      </c>
      <c r="CZ160" s="18">
        <v>104.62500000000001</v>
      </c>
      <c r="DA160" s="18">
        <v>1.5</v>
      </c>
      <c r="DB160" s="18">
        <v>3.4000000000000002E-2</v>
      </c>
      <c r="DC160" s="21">
        <v>1.0832337714058143E-2</v>
      </c>
      <c r="DD160" s="18">
        <v>108</v>
      </c>
      <c r="DF160" s="18">
        <v>9</v>
      </c>
      <c r="DG160" s="18" t="s">
        <v>28</v>
      </c>
      <c r="DH160" s="18" t="s">
        <v>136</v>
      </c>
      <c r="DI160" s="18">
        <v>34.200000000000003</v>
      </c>
      <c r="DJ160" s="18">
        <v>1</v>
      </c>
      <c r="DK160" s="18">
        <v>4.2999999999999997E-2</v>
      </c>
      <c r="DL160" s="21">
        <v>3.7719298245614027E-2</v>
      </c>
      <c r="DM160" s="18">
        <v>377</v>
      </c>
      <c r="DO160" s="18">
        <v>10</v>
      </c>
      <c r="DP160" s="18" t="s">
        <v>711</v>
      </c>
      <c r="DQ160" s="18" t="s">
        <v>750</v>
      </c>
      <c r="DR160" s="18">
        <v>2500</v>
      </c>
      <c r="DS160" s="18">
        <v>1</v>
      </c>
      <c r="DT160" s="18">
        <v>5.6000000000000001E-2</v>
      </c>
      <c r="DU160" s="21">
        <v>5.6000000000000001E-2</v>
      </c>
      <c r="DV160" s="18">
        <v>560</v>
      </c>
    </row>
    <row r="161" spans="2:126" x14ac:dyDescent="0.3">
      <c r="B161" s="18" t="s">
        <v>133</v>
      </c>
      <c r="C161" s="18" t="s">
        <v>135</v>
      </c>
      <c r="D161" s="18" t="s">
        <v>0</v>
      </c>
      <c r="E161" s="18" t="s">
        <v>1</v>
      </c>
      <c r="F161" s="18" t="s">
        <v>36</v>
      </c>
      <c r="G161" s="18" t="s">
        <v>2</v>
      </c>
      <c r="H161" s="18" t="s">
        <v>3</v>
      </c>
      <c r="I161" s="18" t="s">
        <v>4</v>
      </c>
      <c r="J161" s="20">
        <v>9958</v>
      </c>
      <c r="K161" s="18" t="s">
        <v>133</v>
      </c>
      <c r="L161" s="18" t="s">
        <v>135</v>
      </c>
      <c r="M161" s="18" t="s">
        <v>0</v>
      </c>
      <c r="N161" s="18" t="s">
        <v>1</v>
      </c>
      <c r="O161" s="18" t="s">
        <v>36</v>
      </c>
      <c r="P161" s="18" t="s">
        <v>2</v>
      </c>
      <c r="Q161" s="18" t="s">
        <v>3</v>
      </c>
      <c r="R161" s="18" t="s">
        <v>4</v>
      </c>
      <c r="S161" s="20">
        <v>9951</v>
      </c>
      <c r="T161" s="18" t="s">
        <v>133</v>
      </c>
      <c r="U161" s="18" t="s">
        <v>135</v>
      </c>
      <c r="V161" s="18" t="s">
        <v>0</v>
      </c>
      <c r="W161" s="18" t="s">
        <v>1</v>
      </c>
      <c r="X161" s="18" t="s">
        <v>36</v>
      </c>
      <c r="Y161" s="18" t="s">
        <v>2</v>
      </c>
      <c r="Z161" s="18" t="s">
        <v>3</v>
      </c>
      <c r="AA161" s="18" t="s">
        <v>4</v>
      </c>
      <c r="AB161" s="20">
        <v>9951</v>
      </c>
      <c r="AC161" s="18">
        <v>4</v>
      </c>
      <c r="AD161" s="18" t="s">
        <v>681</v>
      </c>
      <c r="AE161" s="18" t="s">
        <v>750</v>
      </c>
      <c r="AF161" s="18">
        <v>127.40000000000003</v>
      </c>
      <c r="AG161" s="18">
        <v>1</v>
      </c>
      <c r="AH161" s="18">
        <v>8.0000000000000002E-3</v>
      </c>
      <c r="AI161" s="21">
        <v>4.1862899005756142E-3</v>
      </c>
      <c r="AJ161" s="18">
        <v>42</v>
      </c>
      <c r="AL161" s="18">
        <v>4</v>
      </c>
      <c r="AM161" s="18" t="s">
        <v>673</v>
      </c>
      <c r="AN161" s="18" t="s">
        <v>750</v>
      </c>
      <c r="AO161" s="18">
        <v>127.40000000000003</v>
      </c>
      <c r="AP161" s="18">
        <v>1</v>
      </c>
      <c r="AQ161" s="18">
        <v>1.0999999999999999E-2</v>
      </c>
      <c r="AR161" s="21">
        <v>8.6773940345368887E-3</v>
      </c>
      <c r="AS161" s="18">
        <v>87</v>
      </c>
      <c r="AU161" s="18">
        <v>4</v>
      </c>
      <c r="AV161" s="18" t="s">
        <v>682</v>
      </c>
      <c r="AW161" s="18" t="s">
        <v>750</v>
      </c>
      <c r="AX161" s="18">
        <v>127.40000000000003</v>
      </c>
      <c r="AY161" s="18">
        <v>1</v>
      </c>
      <c r="AZ161" s="18">
        <v>8.9999999999999993E-3</v>
      </c>
      <c r="BA161" s="21">
        <v>6.8877551020408139E-3</v>
      </c>
      <c r="BB161" s="18">
        <v>69</v>
      </c>
      <c r="BD161" s="18">
        <v>4</v>
      </c>
      <c r="BE161" s="18" t="s">
        <v>682</v>
      </c>
      <c r="BF161" s="18" t="s">
        <v>750</v>
      </c>
      <c r="BG161" s="18">
        <v>127.40000000000003</v>
      </c>
      <c r="BH161" s="18">
        <v>1.5</v>
      </c>
      <c r="BI161" s="18">
        <v>0.01</v>
      </c>
      <c r="BJ161" s="21">
        <v>1.0291296005581716E-2</v>
      </c>
      <c r="BK161" s="18">
        <v>103</v>
      </c>
      <c r="BM161" s="18">
        <v>4</v>
      </c>
      <c r="BN161" s="18" t="s">
        <v>682</v>
      </c>
      <c r="BO161" s="18" t="s">
        <v>750</v>
      </c>
      <c r="BP161" s="18">
        <v>127.40000000000003</v>
      </c>
      <c r="BQ161" s="18">
        <v>6</v>
      </c>
      <c r="BR161" s="18">
        <v>7.0000000000000001E-3</v>
      </c>
      <c r="BS161" s="21">
        <v>2.815934065934065E-3</v>
      </c>
      <c r="BT161" s="18">
        <v>28</v>
      </c>
      <c r="BV161" s="18">
        <v>5</v>
      </c>
      <c r="BW161" s="18" t="s">
        <v>22</v>
      </c>
      <c r="BX161" s="18" t="s">
        <v>5</v>
      </c>
      <c r="BY161" s="18">
        <v>1000</v>
      </c>
      <c r="BZ161" s="18">
        <v>1</v>
      </c>
      <c r="CA161" s="18">
        <v>4.4399999999999995E-2</v>
      </c>
      <c r="CB161" s="21">
        <v>5.3279999999999994E-3</v>
      </c>
      <c r="CC161" s="18">
        <v>53</v>
      </c>
      <c r="CE161" s="18">
        <v>5</v>
      </c>
      <c r="CF161" s="18" t="s">
        <v>22</v>
      </c>
      <c r="CG161" s="18" t="s">
        <v>5</v>
      </c>
      <c r="CH161" s="18">
        <v>1000</v>
      </c>
      <c r="CI161" s="18">
        <v>1</v>
      </c>
      <c r="CJ161" s="18">
        <v>4.4399999999999995E-2</v>
      </c>
      <c r="CK161" s="21">
        <v>1.0803999999999998E-2</v>
      </c>
      <c r="CL161" s="18">
        <v>108</v>
      </c>
      <c r="CN161" s="18">
        <v>5</v>
      </c>
      <c r="CO161" s="18" t="s">
        <v>22</v>
      </c>
      <c r="CP161" s="18" t="s">
        <v>5</v>
      </c>
      <c r="CQ161" s="18">
        <v>1000</v>
      </c>
      <c r="CR161" s="18">
        <v>1</v>
      </c>
      <c r="CS161" s="18">
        <v>4.4399999999999995E-2</v>
      </c>
      <c r="CT161" s="21">
        <v>2.1866999999999998E-2</v>
      </c>
      <c r="CU161" s="18">
        <v>219</v>
      </c>
      <c r="CW161" s="18">
        <v>5</v>
      </c>
      <c r="CX161" s="18" t="s">
        <v>676</v>
      </c>
      <c r="CY161" s="18" t="s">
        <v>750</v>
      </c>
      <c r="CZ161" s="18">
        <v>104.62500000000001</v>
      </c>
      <c r="DA161" s="18">
        <v>1.5</v>
      </c>
      <c r="DB161" s="18">
        <v>3.4000000000000002E-2</v>
      </c>
      <c r="DC161" s="21">
        <v>1.0832337714058143E-2</v>
      </c>
      <c r="DD161" s="18">
        <v>108</v>
      </c>
      <c r="DF161" s="18">
        <v>9</v>
      </c>
      <c r="DG161" s="18" t="s">
        <v>9</v>
      </c>
      <c r="DH161" s="18" t="s">
        <v>136</v>
      </c>
      <c r="DI161" s="18">
        <v>26.6</v>
      </c>
      <c r="DJ161" s="18">
        <v>1</v>
      </c>
      <c r="DK161" s="18">
        <v>0.06</v>
      </c>
      <c r="DL161" s="21">
        <v>6.7669172932330823E-2</v>
      </c>
      <c r="DM161" s="18">
        <v>677</v>
      </c>
      <c r="DO161" s="18">
        <v>10</v>
      </c>
      <c r="DP161" s="18" t="s">
        <v>713</v>
      </c>
      <c r="DQ161" s="18" t="s">
        <v>750</v>
      </c>
      <c r="DR161" s="18">
        <v>2500</v>
      </c>
      <c r="DS161" s="18">
        <v>1</v>
      </c>
      <c r="DT161" s="18">
        <v>5.6000000000000001E-2</v>
      </c>
      <c r="DU161" s="21">
        <v>5.6000000000000001E-2</v>
      </c>
      <c r="DV161" s="18">
        <v>560</v>
      </c>
    </row>
    <row r="162" spans="2:126" x14ac:dyDescent="0.3">
      <c r="B162" s="18">
        <v>5</v>
      </c>
      <c r="C162" s="18" t="s">
        <v>8</v>
      </c>
      <c r="D162" s="18" t="s">
        <v>136</v>
      </c>
      <c r="E162" s="18">
        <v>42</v>
      </c>
      <c r="F162" s="18">
        <v>3</v>
      </c>
      <c r="G162" s="18">
        <v>8.7599999999999997E-2</v>
      </c>
      <c r="H162" s="21">
        <v>7.9952380952380955E-2</v>
      </c>
      <c r="I162" s="18">
        <v>800</v>
      </c>
      <c r="K162" s="18">
        <v>5</v>
      </c>
      <c r="L162" s="18" t="s">
        <v>8</v>
      </c>
      <c r="M162" s="18" t="s">
        <v>136</v>
      </c>
      <c r="N162" s="18">
        <v>42</v>
      </c>
      <c r="O162" s="18">
        <v>1.5</v>
      </c>
      <c r="P162" s="18">
        <v>8.7599999999999997E-2</v>
      </c>
      <c r="Q162" s="21">
        <v>6.9523809523809529E-2</v>
      </c>
      <c r="R162" s="18">
        <v>695</v>
      </c>
      <c r="T162" s="18">
        <v>5</v>
      </c>
      <c r="U162" s="18" t="s">
        <v>8</v>
      </c>
      <c r="V162" s="18" t="s">
        <v>136</v>
      </c>
      <c r="W162" s="18">
        <v>42</v>
      </c>
      <c r="X162" s="18">
        <v>1.5</v>
      </c>
      <c r="Y162" s="18">
        <v>8.7599999999999997E-2</v>
      </c>
      <c r="Z162" s="21">
        <v>6.9523809523809529E-2</v>
      </c>
      <c r="AA162" s="18">
        <v>695</v>
      </c>
      <c r="AC162" s="18">
        <v>4</v>
      </c>
      <c r="AD162" s="18" t="s">
        <v>683</v>
      </c>
      <c r="AE162" s="18" t="s">
        <v>750</v>
      </c>
      <c r="AF162" s="18">
        <v>127.40000000000003</v>
      </c>
      <c r="AG162" s="18">
        <v>1</v>
      </c>
      <c r="AH162" s="18">
        <v>8.0000000000000002E-3</v>
      </c>
      <c r="AI162" s="21">
        <v>4.1862899005756142E-3</v>
      </c>
      <c r="AJ162" s="18">
        <v>42</v>
      </c>
      <c r="AL162" s="18">
        <v>4</v>
      </c>
      <c r="AM162" s="18" t="s">
        <v>675</v>
      </c>
      <c r="AN162" s="18" t="s">
        <v>750</v>
      </c>
      <c r="AO162" s="18">
        <v>127.40000000000003</v>
      </c>
      <c r="AP162" s="18">
        <v>1</v>
      </c>
      <c r="AQ162" s="18">
        <v>1.0999999999999999E-2</v>
      </c>
      <c r="AR162" s="21">
        <v>8.6773940345368887E-3</v>
      </c>
      <c r="AS162" s="18">
        <v>87</v>
      </c>
      <c r="AU162" s="18">
        <v>4</v>
      </c>
      <c r="AV162" s="18" t="s">
        <v>667</v>
      </c>
      <c r="AW162" s="18" t="s">
        <v>750</v>
      </c>
      <c r="AX162" s="18">
        <v>127.40000000000003</v>
      </c>
      <c r="AY162" s="18">
        <v>1</v>
      </c>
      <c r="AZ162" s="18">
        <v>8.9999999999999993E-3</v>
      </c>
      <c r="BA162" s="21">
        <v>6.8877551020408139E-3</v>
      </c>
      <c r="BB162" s="18">
        <v>69</v>
      </c>
      <c r="BD162" s="18">
        <v>4</v>
      </c>
      <c r="BE162" s="18" t="s">
        <v>667</v>
      </c>
      <c r="BF162" s="18" t="s">
        <v>750</v>
      </c>
      <c r="BG162" s="18">
        <v>127.40000000000003</v>
      </c>
      <c r="BH162" s="18">
        <v>1.5</v>
      </c>
      <c r="BI162" s="18">
        <v>0.01</v>
      </c>
      <c r="BJ162" s="21">
        <v>1.0291296005581716E-2</v>
      </c>
      <c r="BK162" s="18">
        <v>103</v>
      </c>
      <c r="BM162" s="18">
        <v>4</v>
      </c>
      <c r="BN162" s="18" t="s">
        <v>667</v>
      </c>
      <c r="BO162" s="18" t="s">
        <v>750</v>
      </c>
      <c r="BP162" s="18">
        <v>127.40000000000003</v>
      </c>
      <c r="BQ162" s="18">
        <v>6</v>
      </c>
      <c r="BR162" s="18">
        <v>7.0000000000000001E-3</v>
      </c>
      <c r="BS162" s="21">
        <v>2.815934065934065E-3</v>
      </c>
      <c r="BT162" s="18">
        <v>28</v>
      </c>
      <c r="BV162" s="18">
        <v>5</v>
      </c>
      <c r="BW162" s="18" t="s">
        <v>10</v>
      </c>
      <c r="BX162" s="18" t="s">
        <v>5</v>
      </c>
      <c r="BY162" s="18">
        <v>1999.9999999999998</v>
      </c>
      <c r="BZ162" s="18">
        <v>1</v>
      </c>
      <c r="CA162" s="18">
        <v>4.4399999999999995E-2</v>
      </c>
      <c r="CB162" s="21">
        <v>2.6640000000000001E-3</v>
      </c>
      <c r="CC162" s="18">
        <v>27</v>
      </c>
      <c r="CE162" s="18">
        <v>5</v>
      </c>
      <c r="CF162" s="18" t="s">
        <v>10</v>
      </c>
      <c r="CG162" s="18" t="s">
        <v>5</v>
      </c>
      <c r="CH162" s="18">
        <v>1999.9999999999998</v>
      </c>
      <c r="CI162" s="18">
        <v>1</v>
      </c>
      <c r="CJ162" s="18">
        <v>4.4399999999999995E-2</v>
      </c>
      <c r="CK162" s="21">
        <v>5.4019999999999997E-3</v>
      </c>
      <c r="CL162" s="18">
        <v>54</v>
      </c>
      <c r="CN162" s="18">
        <v>5</v>
      </c>
      <c r="CO162" s="18" t="s">
        <v>10</v>
      </c>
      <c r="CP162" s="18" t="s">
        <v>5</v>
      </c>
      <c r="CQ162" s="18">
        <v>1999.9999999999998</v>
      </c>
      <c r="CR162" s="18">
        <v>1</v>
      </c>
      <c r="CS162" s="18">
        <v>4.4399999999999995E-2</v>
      </c>
      <c r="CT162" s="21">
        <v>1.0933500000000001E-2</v>
      </c>
      <c r="CU162" s="18">
        <v>109</v>
      </c>
      <c r="CW162" s="18">
        <v>5</v>
      </c>
      <c r="CX162" s="18" t="s">
        <v>678</v>
      </c>
      <c r="CY162" s="18" t="s">
        <v>750</v>
      </c>
      <c r="CZ162" s="18">
        <v>104.62500000000001</v>
      </c>
      <c r="DA162" s="18">
        <v>1.5</v>
      </c>
      <c r="DB162" s="18">
        <v>3.4000000000000002E-2</v>
      </c>
      <c r="DC162" s="21">
        <v>1.0832337714058143E-2</v>
      </c>
      <c r="DD162" s="18">
        <v>108</v>
      </c>
      <c r="DF162" s="18">
        <v>9</v>
      </c>
      <c r="DG162" s="18" t="s">
        <v>20</v>
      </c>
      <c r="DH162" s="18" t="s">
        <v>136</v>
      </c>
      <c r="DI162" s="18">
        <v>26.6</v>
      </c>
      <c r="DJ162" s="18">
        <v>1</v>
      </c>
      <c r="DK162" s="18">
        <v>0.06</v>
      </c>
      <c r="DL162" s="21">
        <v>6.7669172932330823E-2</v>
      </c>
      <c r="DM162" s="18">
        <v>677</v>
      </c>
      <c r="DO162" s="18">
        <v>10</v>
      </c>
      <c r="DP162" s="18" t="s">
        <v>715</v>
      </c>
      <c r="DQ162" s="18" t="s">
        <v>750</v>
      </c>
      <c r="DR162" s="18">
        <v>2500</v>
      </c>
      <c r="DS162" s="18">
        <v>1</v>
      </c>
      <c r="DT162" s="18">
        <v>5.6000000000000001E-2</v>
      </c>
      <c r="DU162" s="21">
        <v>5.6000000000000001E-2</v>
      </c>
      <c r="DV162" s="18">
        <v>560</v>
      </c>
    </row>
    <row r="163" spans="2:126" x14ac:dyDescent="0.3">
      <c r="B163" s="18">
        <v>5</v>
      </c>
      <c r="C163" s="18" t="s">
        <v>19</v>
      </c>
      <c r="D163" s="18" t="s">
        <v>136</v>
      </c>
      <c r="E163" s="18">
        <v>42</v>
      </c>
      <c r="F163" s="18">
        <v>3</v>
      </c>
      <c r="G163" s="18">
        <v>8.7599999999999997E-2</v>
      </c>
      <c r="H163" s="21">
        <v>7.9952380952380955E-2</v>
      </c>
      <c r="I163" s="18">
        <v>800</v>
      </c>
      <c r="K163" s="18">
        <v>5</v>
      </c>
      <c r="L163" s="18" t="s">
        <v>19</v>
      </c>
      <c r="M163" s="18" t="s">
        <v>136</v>
      </c>
      <c r="N163" s="18">
        <v>42</v>
      </c>
      <c r="O163" s="18">
        <v>1.5</v>
      </c>
      <c r="P163" s="18">
        <v>8.7599999999999997E-2</v>
      </c>
      <c r="Q163" s="21">
        <v>6.9523809523809529E-2</v>
      </c>
      <c r="R163" s="18">
        <v>695</v>
      </c>
      <c r="T163" s="18">
        <v>5</v>
      </c>
      <c r="U163" s="18" t="s">
        <v>19</v>
      </c>
      <c r="V163" s="18" t="s">
        <v>136</v>
      </c>
      <c r="W163" s="18">
        <v>42</v>
      </c>
      <c r="X163" s="18">
        <v>1.5</v>
      </c>
      <c r="Y163" s="18">
        <v>8.7599999999999997E-2</v>
      </c>
      <c r="Z163" s="21">
        <v>6.9523809523809529E-2</v>
      </c>
      <c r="AA163" s="18">
        <v>695</v>
      </c>
      <c r="AC163" s="18">
        <v>4</v>
      </c>
      <c r="AD163" s="18" t="s">
        <v>772</v>
      </c>
      <c r="AE163" s="18" t="s">
        <v>773</v>
      </c>
      <c r="AF163" s="18">
        <v>35</v>
      </c>
      <c r="AG163" s="18">
        <v>1</v>
      </c>
      <c r="AH163" s="18">
        <v>1.7999999999999999E-2</v>
      </c>
      <c r="AI163" s="21">
        <v>3.4285714285714287E-2</v>
      </c>
      <c r="AJ163" s="18">
        <v>343</v>
      </c>
      <c r="AL163" s="18">
        <v>4</v>
      </c>
      <c r="AM163" s="18" t="s">
        <v>677</v>
      </c>
      <c r="AN163" s="18" t="s">
        <v>750</v>
      </c>
      <c r="AO163" s="18">
        <v>127.40000000000003</v>
      </c>
      <c r="AP163" s="18">
        <v>1</v>
      </c>
      <c r="AQ163" s="18">
        <v>1.0999999999999999E-2</v>
      </c>
      <c r="AR163" s="21">
        <v>8.6773940345368887E-3</v>
      </c>
      <c r="AS163" s="18">
        <v>87</v>
      </c>
      <c r="AU163" s="18">
        <v>4</v>
      </c>
      <c r="AV163" s="18" t="s">
        <v>669</v>
      </c>
      <c r="AW163" s="18" t="s">
        <v>750</v>
      </c>
      <c r="AX163" s="18">
        <v>127.40000000000003</v>
      </c>
      <c r="AY163" s="18">
        <v>1</v>
      </c>
      <c r="AZ163" s="18">
        <v>8.0000000000000002E-3</v>
      </c>
      <c r="BA163" s="21">
        <v>6.1224489795918356E-3</v>
      </c>
      <c r="BB163" s="18">
        <v>61</v>
      </c>
      <c r="BD163" s="18">
        <v>4</v>
      </c>
      <c r="BE163" s="18" t="s">
        <v>669</v>
      </c>
      <c r="BF163" s="18" t="s">
        <v>750</v>
      </c>
      <c r="BG163" s="18">
        <v>127.40000000000003</v>
      </c>
      <c r="BH163" s="18">
        <v>1.5</v>
      </c>
      <c r="BI163" s="18">
        <v>8.9999999999999993E-3</v>
      </c>
      <c r="BJ163" s="21">
        <v>9.2621664050235447E-3</v>
      </c>
      <c r="BK163" s="18">
        <v>93</v>
      </c>
      <c r="BM163" s="18">
        <v>4</v>
      </c>
      <c r="BN163" s="18" t="s">
        <v>669</v>
      </c>
      <c r="BO163" s="18" t="s">
        <v>750</v>
      </c>
      <c r="BP163" s="18">
        <v>127.40000000000003</v>
      </c>
      <c r="BQ163" s="18">
        <v>6</v>
      </c>
      <c r="BR163" s="18">
        <v>6.0000000000000001E-3</v>
      </c>
      <c r="BS163" s="21">
        <v>2.4136577708006274E-3</v>
      </c>
      <c r="BT163" s="18">
        <v>24</v>
      </c>
      <c r="BV163" s="18">
        <v>5</v>
      </c>
      <c r="BW163" s="18" t="s">
        <v>21</v>
      </c>
      <c r="BX163" s="18" t="s">
        <v>5</v>
      </c>
      <c r="BY163" s="18">
        <v>1999.9999999999998</v>
      </c>
      <c r="BZ163" s="18">
        <v>1</v>
      </c>
      <c r="CA163" s="18">
        <v>4.4399999999999995E-2</v>
      </c>
      <c r="CB163" s="21">
        <v>2.6640000000000001E-3</v>
      </c>
      <c r="CC163" s="18">
        <v>27</v>
      </c>
      <c r="CE163" s="18">
        <v>5</v>
      </c>
      <c r="CF163" s="18" t="s">
        <v>21</v>
      </c>
      <c r="CG163" s="18" t="s">
        <v>5</v>
      </c>
      <c r="CH163" s="18">
        <v>1999.9999999999998</v>
      </c>
      <c r="CI163" s="18">
        <v>1</v>
      </c>
      <c r="CJ163" s="18">
        <v>4.4399999999999995E-2</v>
      </c>
      <c r="CK163" s="21">
        <v>5.4019999999999997E-3</v>
      </c>
      <c r="CL163" s="18">
        <v>54</v>
      </c>
      <c r="CN163" s="18">
        <v>5</v>
      </c>
      <c r="CO163" s="18" t="s">
        <v>21</v>
      </c>
      <c r="CP163" s="18" t="s">
        <v>5</v>
      </c>
      <c r="CQ163" s="18">
        <v>1999.9999999999998</v>
      </c>
      <c r="CR163" s="18">
        <v>1</v>
      </c>
      <c r="CS163" s="18">
        <v>4.4399999999999995E-2</v>
      </c>
      <c r="CT163" s="21">
        <v>1.0933500000000001E-2</v>
      </c>
      <c r="CU163" s="18">
        <v>109</v>
      </c>
      <c r="CW163" s="18">
        <v>5</v>
      </c>
      <c r="CX163" s="18" t="s">
        <v>680</v>
      </c>
      <c r="CY163" s="18" t="s">
        <v>750</v>
      </c>
      <c r="CZ163" s="18">
        <v>104.62500000000001</v>
      </c>
      <c r="DA163" s="18">
        <v>1.5</v>
      </c>
      <c r="DB163" s="18">
        <v>3.4000000000000002E-2</v>
      </c>
      <c r="DC163" s="21">
        <v>1.0832337714058143E-2</v>
      </c>
      <c r="DD163" s="18">
        <v>108</v>
      </c>
      <c r="DF163" s="18">
        <v>9</v>
      </c>
      <c r="DG163" s="18" t="s">
        <v>22</v>
      </c>
      <c r="DH163" s="18" t="s">
        <v>136</v>
      </c>
      <c r="DI163" s="18">
        <v>26.6</v>
      </c>
      <c r="DJ163" s="18">
        <v>1</v>
      </c>
      <c r="DK163" s="18">
        <v>0.06</v>
      </c>
      <c r="DL163" s="21">
        <v>6.7669172932330823E-2</v>
      </c>
      <c r="DM163" s="18">
        <v>677</v>
      </c>
      <c r="DO163" s="18">
        <v>10</v>
      </c>
      <c r="DP163" s="18" t="s">
        <v>717</v>
      </c>
      <c r="DQ163" s="18" t="s">
        <v>750</v>
      </c>
      <c r="DR163" s="18">
        <v>2500</v>
      </c>
      <c r="DS163" s="18">
        <v>1</v>
      </c>
      <c r="DT163" s="18">
        <v>5.6000000000000001E-2</v>
      </c>
      <c r="DU163" s="21">
        <v>5.6000000000000001E-2</v>
      </c>
      <c r="DV163" s="18">
        <v>560</v>
      </c>
    </row>
    <row r="164" spans="2:126" x14ac:dyDescent="0.3">
      <c r="B164" s="18">
        <v>5</v>
      </c>
      <c r="C164" s="18" t="s">
        <v>28</v>
      </c>
      <c r="D164" s="18" t="s">
        <v>136</v>
      </c>
      <c r="E164" s="18">
        <v>42</v>
      </c>
      <c r="F164" s="18">
        <v>3</v>
      </c>
      <c r="G164" s="18">
        <v>8.7599999999999997E-2</v>
      </c>
      <c r="H164" s="21">
        <v>7.9952380952380955E-2</v>
      </c>
      <c r="I164" s="18">
        <v>800</v>
      </c>
      <c r="K164" s="18">
        <v>5</v>
      </c>
      <c r="L164" s="18" t="s">
        <v>28</v>
      </c>
      <c r="M164" s="18" t="s">
        <v>136</v>
      </c>
      <c r="N164" s="18">
        <v>42</v>
      </c>
      <c r="O164" s="18">
        <v>1.5</v>
      </c>
      <c r="P164" s="18">
        <v>8.7599999999999997E-2</v>
      </c>
      <c r="Q164" s="21">
        <v>6.9523809523809529E-2</v>
      </c>
      <c r="R164" s="18">
        <v>695</v>
      </c>
      <c r="T164" s="18">
        <v>5</v>
      </c>
      <c r="U164" s="18" t="s">
        <v>28</v>
      </c>
      <c r="V164" s="18" t="s">
        <v>136</v>
      </c>
      <c r="W164" s="18">
        <v>42</v>
      </c>
      <c r="X164" s="18">
        <v>1.5</v>
      </c>
      <c r="Y164" s="18">
        <v>8.7599999999999997E-2</v>
      </c>
      <c r="Z164" s="21">
        <v>6.9523809523809529E-2</v>
      </c>
      <c r="AA164" s="18">
        <v>695</v>
      </c>
      <c r="AC164" s="18">
        <v>4</v>
      </c>
      <c r="AD164" s="18" t="s">
        <v>774</v>
      </c>
      <c r="AE164" s="18" t="s">
        <v>773</v>
      </c>
      <c r="AF164" s="18">
        <v>60</v>
      </c>
      <c r="AG164" s="18">
        <v>1</v>
      </c>
      <c r="AH164" s="18">
        <v>1.9E-2</v>
      </c>
      <c r="AI164" s="21">
        <v>2.1111111111111115E-2</v>
      </c>
      <c r="AJ164" s="18">
        <v>211</v>
      </c>
      <c r="AL164" s="18">
        <v>4</v>
      </c>
      <c r="AM164" s="18" t="s">
        <v>679</v>
      </c>
      <c r="AN164" s="18" t="s">
        <v>750</v>
      </c>
      <c r="AO164" s="18">
        <v>127.40000000000003</v>
      </c>
      <c r="AP164" s="18">
        <v>1</v>
      </c>
      <c r="AQ164" s="18">
        <v>1.0999999999999999E-2</v>
      </c>
      <c r="AR164" s="21">
        <v>8.6773940345368887E-3</v>
      </c>
      <c r="AS164" s="18">
        <v>87</v>
      </c>
      <c r="AU164" s="18">
        <v>4</v>
      </c>
      <c r="AV164" s="18" t="s">
        <v>671</v>
      </c>
      <c r="AW164" s="18" t="s">
        <v>750</v>
      </c>
      <c r="AX164" s="18">
        <v>127.40000000000003</v>
      </c>
      <c r="AY164" s="18">
        <v>1</v>
      </c>
      <c r="AZ164" s="18">
        <v>8.0000000000000002E-3</v>
      </c>
      <c r="BA164" s="21">
        <v>6.1224489795918356E-3</v>
      </c>
      <c r="BB164" s="18">
        <v>61</v>
      </c>
      <c r="BD164" s="18">
        <v>4</v>
      </c>
      <c r="BE164" s="18" t="s">
        <v>671</v>
      </c>
      <c r="BF164" s="18" t="s">
        <v>750</v>
      </c>
      <c r="BG164" s="18">
        <v>127.40000000000003</v>
      </c>
      <c r="BH164" s="18">
        <v>1.5</v>
      </c>
      <c r="BI164" s="18">
        <v>8.9999999999999993E-3</v>
      </c>
      <c r="BJ164" s="21">
        <v>9.2621664050235447E-3</v>
      </c>
      <c r="BK164" s="18">
        <v>93</v>
      </c>
      <c r="BM164" s="18">
        <v>4</v>
      </c>
      <c r="BN164" s="18" t="s">
        <v>671</v>
      </c>
      <c r="BO164" s="18" t="s">
        <v>750</v>
      </c>
      <c r="BP164" s="18">
        <v>127.40000000000003</v>
      </c>
      <c r="BQ164" s="18">
        <v>6</v>
      </c>
      <c r="BR164" s="18">
        <v>6.0000000000000001E-3</v>
      </c>
      <c r="BS164" s="21">
        <v>2.4136577708006274E-3</v>
      </c>
      <c r="BT164" s="18">
        <v>24</v>
      </c>
      <c r="BV164" s="18">
        <v>5</v>
      </c>
      <c r="BW164" s="18" t="s">
        <v>29</v>
      </c>
      <c r="BX164" s="18" t="s">
        <v>5</v>
      </c>
      <c r="BY164" s="18">
        <v>1999.9999999999998</v>
      </c>
      <c r="BZ164" s="18">
        <v>1</v>
      </c>
      <c r="CA164" s="18">
        <v>4.4399999999999995E-2</v>
      </c>
      <c r="CB164" s="21">
        <v>2.6640000000000001E-3</v>
      </c>
      <c r="CC164" s="18">
        <v>27</v>
      </c>
      <c r="CE164" s="18">
        <v>5</v>
      </c>
      <c r="CF164" s="18" t="s">
        <v>29</v>
      </c>
      <c r="CG164" s="18" t="s">
        <v>5</v>
      </c>
      <c r="CH164" s="18">
        <v>1999.9999999999998</v>
      </c>
      <c r="CI164" s="18">
        <v>1</v>
      </c>
      <c r="CJ164" s="18">
        <v>4.4399999999999995E-2</v>
      </c>
      <c r="CK164" s="21">
        <v>5.4019999999999997E-3</v>
      </c>
      <c r="CL164" s="18">
        <v>54</v>
      </c>
      <c r="CN164" s="18">
        <v>5</v>
      </c>
      <c r="CO164" s="18" t="s">
        <v>29</v>
      </c>
      <c r="CP164" s="18" t="s">
        <v>5</v>
      </c>
      <c r="CQ164" s="18">
        <v>1999.9999999999998</v>
      </c>
      <c r="CR164" s="18">
        <v>1</v>
      </c>
      <c r="CS164" s="18">
        <v>4.4399999999999995E-2</v>
      </c>
      <c r="CT164" s="21">
        <v>1.0933500000000001E-2</v>
      </c>
      <c r="CU164" s="18">
        <v>109</v>
      </c>
      <c r="CW164" s="18">
        <v>5</v>
      </c>
      <c r="CX164" s="18" t="s">
        <v>682</v>
      </c>
      <c r="CY164" s="18" t="s">
        <v>750</v>
      </c>
      <c r="CZ164" s="18">
        <v>104.62500000000001</v>
      </c>
      <c r="DA164" s="18">
        <v>1.5</v>
      </c>
      <c r="DB164" s="18">
        <v>3.4000000000000002E-2</v>
      </c>
      <c r="DC164" s="21">
        <v>1.0832337714058143E-2</v>
      </c>
      <c r="DD164" s="18">
        <v>108</v>
      </c>
      <c r="DF164" s="18">
        <v>9</v>
      </c>
      <c r="DG164" s="18" t="s">
        <v>10</v>
      </c>
      <c r="DH164" s="18" t="s">
        <v>136</v>
      </c>
      <c r="DI164" s="18">
        <v>58.8</v>
      </c>
      <c r="DJ164" s="18">
        <v>1</v>
      </c>
      <c r="DK164" s="18">
        <v>0.06</v>
      </c>
      <c r="DL164" s="21">
        <v>3.0612244897959183E-2</v>
      </c>
      <c r="DM164" s="18">
        <v>306</v>
      </c>
      <c r="DO164" s="18">
        <v>10</v>
      </c>
      <c r="DP164" s="18" t="s">
        <v>719</v>
      </c>
      <c r="DQ164" s="18" t="s">
        <v>750</v>
      </c>
      <c r="DR164" s="18">
        <v>2500</v>
      </c>
      <c r="DS164" s="18">
        <v>1</v>
      </c>
      <c r="DT164" s="18">
        <v>5.6000000000000001E-2</v>
      </c>
      <c r="DU164" s="21">
        <v>5.6000000000000001E-2</v>
      </c>
      <c r="DV164" s="18">
        <v>560</v>
      </c>
    </row>
    <row r="165" spans="2:126" x14ac:dyDescent="0.3">
      <c r="B165" s="18">
        <v>5</v>
      </c>
      <c r="C165" s="18" t="s">
        <v>9</v>
      </c>
      <c r="D165" s="18" t="s">
        <v>136</v>
      </c>
      <c r="E165" s="18">
        <v>50</v>
      </c>
      <c r="F165" s="18">
        <v>2</v>
      </c>
      <c r="G165" s="18">
        <v>5.8400000000000001E-2</v>
      </c>
      <c r="H165" s="21">
        <v>6.7159999999999997E-2</v>
      </c>
      <c r="I165" s="18">
        <v>672</v>
      </c>
      <c r="K165" s="18">
        <v>5</v>
      </c>
      <c r="L165" s="18" t="s">
        <v>9</v>
      </c>
      <c r="M165" s="18" t="s">
        <v>136</v>
      </c>
      <c r="N165" s="18">
        <v>50</v>
      </c>
      <c r="O165" s="18">
        <v>1</v>
      </c>
      <c r="P165" s="18">
        <v>5.8400000000000001E-2</v>
      </c>
      <c r="Q165" s="21">
        <v>5.8400000000000001E-2</v>
      </c>
      <c r="R165" s="18">
        <v>584</v>
      </c>
      <c r="T165" s="18">
        <v>5</v>
      </c>
      <c r="U165" s="18" t="s">
        <v>9</v>
      </c>
      <c r="V165" s="18" t="s">
        <v>136</v>
      </c>
      <c r="W165" s="18">
        <v>50</v>
      </c>
      <c r="X165" s="18">
        <v>1</v>
      </c>
      <c r="Y165" s="18">
        <v>5.8400000000000001E-2</v>
      </c>
      <c r="Z165" s="21">
        <v>5.8400000000000001E-2</v>
      </c>
      <c r="AA165" s="18">
        <v>584</v>
      </c>
      <c r="AL165" s="18">
        <v>4</v>
      </c>
      <c r="AM165" s="18" t="s">
        <v>681</v>
      </c>
      <c r="AN165" s="18" t="s">
        <v>750</v>
      </c>
      <c r="AO165" s="18">
        <v>127.40000000000003</v>
      </c>
      <c r="AP165" s="18">
        <v>1</v>
      </c>
      <c r="AQ165" s="18">
        <v>1.0999999999999999E-2</v>
      </c>
      <c r="AR165" s="21">
        <v>8.6773940345368887E-3</v>
      </c>
      <c r="AS165" s="18">
        <v>87</v>
      </c>
      <c r="AU165" s="18">
        <v>4</v>
      </c>
      <c r="AV165" s="18" t="s">
        <v>673</v>
      </c>
      <c r="AW165" s="18" t="s">
        <v>750</v>
      </c>
      <c r="AX165" s="18">
        <v>127.40000000000003</v>
      </c>
      <c r="AY165" s="18">
        <v>1</v>
      </c>
      <c r="AZ165" s="18">
        <v>8.0000000000000002E-3</v>
      </c>
      <c r="BA165" s="21">
        <v>6.1224489795918356E-3</v>
      </c>
      <c r="BB165" s="18">
        <v>61</v>
      </c>
      <c r="BD165" s="18">
        <v>4</v>
      </c>
      <c r="BE165" s="18" t="s">
        <v>673</v>
      </c>
      <c r="BF165" s="18" t="s">
        <v>750</v>
      </c>
      <c r="BG165" s="18">
        <v>127.40000000000003</v>
      </c>
      <c r="BH165" s="18">
        <v>1.5</v>
      </c>
      <c r="BI165" s="18">
        <v>8.9999999999999993E-3</v>
      </c>
      <c r="BJ165" s="21">
        <v>9.2621664050235447E-3</v>
      </c>
      <c r="BK165" s="18">
        <v>93</v>
      </c>
      <c r="BM165" s="18">
        <v>4</v>
      </c>
      <c r="BN165" s="18" t="s">
        <v>673</v>
      </c>
      <c r="BO165" s="18" t="s">
        <v>750</v>
      </c>
      <c r="BP165" s="18">
        <v>127.40000000000003</v>
      </c>
      <c r="BQ165" s="18">
        <v>6</v>
      </c>
      <c r="BR165" s="18">
        <v>6.0000000000000001E-3</v>
      </c>
      <c r="BS165" s="21">
        <v>2.4136577708006274E-3</v>
      </c>
      <c r="BT165" s="18">
        <v>24</v>
      </c>
      <c r="BV165" s="18">
        <v>5</v>
      </c>
      <c r="BW165" s="18" t="s">
        <v>8</v>
      </c>
      <c r="BX165" s="18" t="s">
        <v>136</v>
      </c>
      <c r="BY165" s="18">
        <v>42</v>
      </c>
      <c r="BZ165" s="18">
        <v>2.5</v>
      </c>
      <c r="CA165" s="18">
        <v>2.9600000000000001E-2</v>
      </c>
      <c r="CB165" s="21">
        <v>3.382857142857143E-2</v>
      </c>
      <c r="CC165" s="18">
        <v>338</v>
      </c>
      <c r="CE165" s="18">
        <v>5</v>
      </c>
      <c r="CF165" s="18" t="s">
        <v>8</v>
      </c>
      <c r="CG165" s="18" t="s">
        <v>136</v>
      </c>
      <c r="CH165" s="18">
        <v>42</v>
      </c>
      <c r="CI165" s="18">
        <v>8.5</v>
      </c>
      <c r="CJ165" s="18">
        <v>2.9600000000000001E-2</v>
      </c>
      <c r="CK165" s="21">
        <v>2.0175536881419237E-2</v>
      </c>
      <c r="CL165" s="18">
        <v>202</v>
      </c>
      <c r="CN165" s="18">
        <v>5</v>
      </c>
      <c r="CO165" s="18" t="s">
        <v>8</v>
      </c>
      <c r="CP165" s="18" t="s">
        <v>136</v>
      </c>
      <c r="CQ165" s="18">
        <v>42</v>
      </c>
      <c r="CR165" s="18">
        <v>8.5</v>
      </c>
      <c r="CS165" s="18">
        <v>2.9600000000000001E-2</v>
      </c>
      <c r="CT165" s="21">
        <v>4.0834733893557427E-2</v>
      </c>
      <c r="CU165" s="18">
        <v>408</v>
      </c>
      <c r="CW165" s="18">
        <v>5</v>
      </c>
      <c r="CX165" s="18" t="s">
        <v>667</v>
      </c>
      <c r="CY165" s="18" t="s">
        <v>750</v>
      </c>
      <c r="CZ165" s="18">
        <v>104.62500000000001</v>
      </c>
      <c r="DA165" s="18">
        <v>1.5</v>
      </c>
      <c r="DB165" s="18">
        <v>3.4000000000000002E-2</v>
      </c>
      <c r="DC165" s="21">
        <v>1.0832337714058143E-2</v>
      </c>
      <c r="DD165" s="18">
        <v>108</v>
      </c>
      <c r="DF165" s="18">
        <v>9</v>
      </c>
      <c r="DG165" s="18" t="s">
        <v>21</v>
      </c>
      <c r="DH165" s="18" t="s">
        <v>136</v>
      </c>
      <c r="DI165" s="18">
        <v>58.8</v>
      </c>
      <c r="DJ165" s="18">
        <v>1</v>
      </c>
      <c r="DK165" s="18">
        <v>0.06</v>
      </c>
      <c r="DL165" s="21">
        <v>3.0612244897959183E-2</v>
      </c>
      <c r="DM165" s="18">
        <v>306</v>
      </c>
    </row>
    <row r="166" spans="2:126" x14ac:dyDescent="0.3">
      <c r="B166" s="18">
        <v>5</v>
      </c>
      <c r="C166" s="18" t="s">
        <v>20</v>
      </c>
      <c r="D166" s="18" t="s">
        <v>136</v>
      </c>
      <c r="E166" s="18">
        <v>50</v>
      </c>
      <c r="F166" s="18">
        <v>2</v>
      </c>
      <c r="G166" s="18">
        <v>5.8400000000000001E-2</v>
      </c>
      <c r="H166" s="21">
        <v>6.7159999999999997E-2</v>
      </c>
      <c r="I166" s="18">
        <v>672</v>
      </c>
      <c r="K166" s="18">
        <v>5</v>
      </c>
      <c r="L166" s="18" t="s">
        <v>20</v>
      </c>
      <c r="M166" s="18" t="s">
        <v>136</v>
      </c>
      <c r="N166" s="18">
        <v>50</v>
      </c>
      <c r="O166" s="18">
        <v>1</v>
      </c>
      <c r="P166" s="18">
        <v>5.8400000000000001E-2</v>
      </c>
      <c r="Q166" s="21">
        <v>5.8400000000000001E-2</v>
      </c>
      <c r="R166" s="18">
        <v>584</v>
      </c>
      <c r="T166" s="18">
        <v>5</v>
      </c>
      <c r="U166" s="18" t="s">
        <v>20</v>
      </c>
      <c r="V166" s="18" t="s">
        <v>136</v>
      </c>
      <c r="W166" s="18">
        <v>50</v>
      </c>
      <c r="X166" s="18">
        <v>1</v>
      </c>
      <c r="Y166" s="18">
        <v>5.8400000000000001E-2</v>
      </c>
      <c r="Z166" s="21">
        <v>5.8400000000000001E-2</v>
      </c>
      <c r="AA166" s="18">
        <v>584</v>
      </c>
      <c r="AL166" s="18">
        <v>4</v>
      </c>
      <c r="AM166" s="18" t="s">
        <v>683</v>
      </c>
      <c r="AN166" s="18" t="s">
        <v>750</v>
      </c>
      <c r="AO166" s="18">
        <v>127.40000000000003</v>
      </c>
      <c r="AP166" s="18">
        <v>1</v>
      </c>
      <c r="AQ166" s="18">
        <v>1.0999999999999999E-2</v>
      </c>
      <c r="AR166" s="21">
        <v>8.6773940345368887E-3</v>
      </c>
      <c r="AS166" s="18">
        <v>87</v>
      </c>
      <c r="AU166" s="18">
        <v>4</v>
      </c>
      <c r="AV166" s="18" t="s">
        <v>675</v>
      </c>
      <c r="AW166" s="18" t="s">
        <v>750</v>
      </c>
      <c r="AX166" s="18">
        <v>127.40000000000003</v>
      </c>
      <c r="AY166" s="18">
        <v>1</v>
      </c>
      <c r="AZ166" s="18">
        <v>8.0000000000000002E-3</v>
      </c>
      <c r="BA166" s="21">
        <v>6.1224489795918356E-3</v>
      </c>
      <c r="BB166" s="18">
        <v>61</v>
      </c>
      <c r="BD166" s="18">
        <v>4</v>
      </c>
      <c r="BE166" s="18" t="s">
        <v>675</v>
      </c>
      <c r="BF166" s="18" t="s">
        <v>750</v>
      </c>
      <c r="BG166" s="18">
        <v>127.40000000000003</v>
      </c>
      <c r="BH166" s="18">
        <v>1.5</v>
      </c>
      <c r="BI166" s="18">
        <v>8.9999999999999993E-3</v>
      </c>
      <c r="BJ166" s="21">
        <v>9.2621664050235447E-3</v>
      </c>
      <c r="BK166" s="18">
        <v>93</v>
      </c>
      <c r="BM166" s="18">
        <v>4</v>
      </c>
      <c r="BN166" s="18" t="s">
        <v>675</v>
      </c>
      <c r="BO166" s="18" t="s">
        <v>750</v>
      </c>
      <c r="BP166" s="18">
        <v>127.40000000000003</v>
      </c>
      <c r="BQ166" s="18">
        <v>6</v>
      </c>
      <c r="BR166" s="18">
        <v>6.0000000000000001E-3</v>
      </c>
      <c r="BS166" s="21">
        <v>2.4136577708006274E-3</v>
      </c>
      <c r="BT166" s="18">
        <v>24</v>
      </c>
      <c r="BV166" s="18">
        <v>5</v>
      </c>
      <c r="BW166" s="18" t="s">
        <v>19</v>
      </c>
      <c r="BX166" s="18" t="s">
        <v>136</v>
      </c>
      <c r="BY166" s="18">
        <v>42</v>
      </c>
      <c r="BZ166" s="18">
        <v>2.5</v>
      </c>
      <c r="CA166" s="18">
        <v>2.9600000000000001E-2</v>
      </c>
      <c r="CB166" s="21">
        <v>3.382857142857143E-2</v>
      </c>
      <c r="CC166" s="18">
        <v>338</v>
      </c>
      <c r="CE166" s="18">
        <v>5</v>
      </c>
      <c r="CF166" s="18" t="s">
        <v>19</v>
      </c>
      <c r="CG166" s="18" t="s">
        <v>136</v>
      </c>
      <c r="CH166" s="18">
        <v>42</v>
      </c>
      <c r="CI166" s="18">
        <v>8.5</v>
      </c>
      <c r="CJ166" s="18">
        <v>2.9600000000000001E-2</v>
      </c>
      <c r="CK166" s="21">
        <v>2.0175536881419237E-2</v>
      </c>
      <c r="CL166" s="18">
        <v>202</v>
      </c>
      <c r="CN166" s="18">
        <v>5</v>
      </c>
      <c r="CO166" s="18" t="s">
        <v>19</v>
      </c>
      <c r="CP166" s="18" t="s">
        <v>136</v>
      </c>
      <c r="CQ166" s="18">
        <v>42</v>
      </c>
      <c r="CR166" s="18">
        <v>8.5</v>
      </c>
      <c r="CS166" s="18">
        <v>2.9600000000000001E-2</v>
      </c>
      <c r="CT166" s="21">
        <v>4.0834733893557427E-2</v>
      </c>
      <c r="CU166" s="18">
        <v>408</v>
      </c>
      <c r="CW166" s="18">
        <v>5</v>
      </c>
      <c r="CX166" s="18" t="s">
        <v>669</v>
      </c>
      <c r="CY166" s="18" t="s">
        <v>750</v>
      </c>
      <c r="CZ166" s="18">
        <v>104.62500000000001</v>
      </c>
      <c r="DA166" s="18">
        <v>1.5</v>
      </c>
      <c r="DB166" s="18">
        <v>3.4000000000000002E-2</v>
      </c>
      <c r="DC166" s="21">
        <v>1.0832337714058143E-2</v>
      </c>
      <c r="DD166" s="18">
        <v>108</v>
      </c>
      <c r="DF166" s="18">
        <v>9</v>
      </c>
      <c r="DG166" s="18" t="s">
        <v>29</v>
      </c>
      <c r="DH166" s="18" t="s">
        <v>136</v>
      </c>
      <c r="DI166" s="18">
        <v>58.8</v>
      </c>
      <c r="DJ166" s="18">
        <v>1</v>
      </c>
      <c r="DK166" s="18">
        <v>0.06</v>
      </c>
      <c r="DL166" s="21">
        <v>3.0612244897959183E-2</v>
      </c>
      <c r="DM166" s="18">
        <v>306</v>
      </c>
    </row>
    <row r="167" spans="2:126" x14ac:dyDescent="0.3">
      <c r="B167" s="18">
        <v>5</v>
      </c>
      <c r="C167" s="18" t="s">
        <v>22</v>
      </c>
      <c r="D167" s="18" t="s">
        <v>136</v>
      </c>
      <c r="E167" s="18">
        <v>50</v>
      </c>
      <c r="F167" s="18">
        <v>2</v>
      </c>
      <c r="G167" s="18">
        <v>5.8400000000000001E-2</v>
      </c>
      <c r="H167" s="21">
        <v>6.7159999999999997E-2</v>
      </c>
      <c r="I167" s="18">
        <v>672</v>
      </c>
      <c r="K167" s="18">
        <v>5</v>
      </c>
      <c r="L167" s="18" t="s">
        <v>22</v>
      </c>
      <c r="M167" s="18" t="s">
        <v>136</v>
      </c>
      <c r="N167" s="18">
        <v>50</v>
      </c>
      <c r="O167" s="18">
        <v>1</v>
      </c>
      <c r="P167" s="18">
        <v>5.8400000000000001E-2</v>
      </c>
      <c r="Q167" s="21">
        <v>5.8400000000000001E-2</v>
      </c>
      <c r="R167" s="18">
        <v>584</v>
      </c>
      <c r="T167" s="18">
        <v>5</v>
      </c>
      <c r="U167" s="18" t="s">
        <v>22</v>
      </c>
      <c r="V167" s="18" t="s">
        <v>136</v>
      </c>
      <c r="W167" s="18">
        <v>50</v>
      </c>
      <c r="X167" s="18">
        <v>1</v>
      </c>
      <c r="Y167" s="18">
        <v>5.8400000000000001E-2</v>
      </c>
      <c r="Z167" s="21">
        <v>5.8400000000000001E-2</v>
      </c>
      <c r="AA167" s="18">
        <v>584</v>
      </c>
      <c r="AC167" s="18" t="s">
        <v>133</v>
      </c>
      <c r="AD167" s="18" t="s">
        <v>135</v>
      </c>
      <c r="AE167" s="18" t="s">
        <v>0</v>
      </c>
      <c r="AF167" s="18" t="s">
        <v>1</v>
      </c>
      <c r="AG167" s="18" t="s">
        <v>36</v>
      </c>
      <c r="AH167" s="18" t="s">
        <v>2</v>
      </c>
      <c r="AI167" s="18" t="s">
        <v>3</v>
      </c>
      <c r="AJ167" s="18" t="s">
        <v>4</v>
      </c>
      <c r="AK167" s="20">
        <v>9983</v>
      </c>
      <c r="AL167" s="18">
        <v>4</v>
      </c>
      <c r="AM167" s="18" t="s">
        <v>772</v>
      </c>
      <c r="AN167" s="18" t="s">
        <v>773</v>
      </c>
      <c r="AO167" s="18">
        <v>35</v>
      </c>
      <c r="AP167" s="18">
        <v>1</v>
      </c>
      <c r="AQ167" s="18">
        <v>8.0000000000000002E-3</v>
      </c>
      <c r="AR167" s="21">
        <v>2.2971428571428573E-2</v>
      </c>
      <c r="AS167" s="18">
        <v>230</v>
      </c>
      <c r="AU167" s="18">
        <v>4</v>
      </c>
      <c r="AV167" s="18" t="s">
        <v>677</v>
      </c>
      <c r="AW167" s="18" t="s">
        <v>750</v>
      </c>
      <c r="AX167" s="18">
        <v>127.40000000000003</v>
      </c>
      <c r="AY167" s="18">
        <v>1</v>
      </c>
      <c r="AZ167" s="18">
        <v>8.0000000000000002E-3</v>
      </c>
      <c r="BA167" s="21">
        <v>6.1224489795918356E-3</v>
      </c>
      <c r="BB167" s="18">
        <v>61</v>
      </c>
      <c r="BD167" s="18">
        <v>4</v>
      </c>
      <c r="BE167" s="18" t="s">
        <v>677</v>
      </c>
      <c r="BF167" s="18" t="s">
        <v>750</v>
      </c>
      <c r="BG167" s="18">
        <v>127.40000000000003</v>
      </c>
      <c r="BH167" s="18">
        <v>1.5</v>
      </c>
      <c r="BI167" s="18">
        <v>8.9999999999999993E-3</v>
      </c>
      <c r="BJ167" s="21">
        <v>9.2621664050235447E-3</v>
      </c>
      <c r="BK167" s="18">
        <v>93</v>
      </c>
      <c r="BM167" s="18">
        <v>4</v>
      </c>
      <c r="BN167" s="18" t="s">
        <v>677</v>
      </c>
      <c r="BO167" s="18" t="s">
        <v>750</v>
      </c>
      <c r="BP167" s="18">
        <v>127.40000000000003</v>
      </c>
      <c r="BQ167" s="18">
        <v>6</v>
      </c>
      <c r="BR167" s="18">
        <v>6.0000000000000001E-3</v>
      </c>
      <c r="BS167" s="21">
        <v>2.4136577708006274E-3</v>
      </c>
      <c r="BT167" s="18">
        <v>24</v>
      </c>
      <c r="BV167" s="18">
        <v>5</v>
      </c>
      <c r="BW167" s="18" t="s">
        <v>28</v>
      </c>
      <c r="BX167" s="18" t="s">
        <v>136</v>
      </c>
      <c r="BY167" s="18">
        <v>42</v>
      </c>
      <c r="BZ167" s="18">
        <v>2.5</v>
      </c>
      <c r="CA167" s="18">
        <v>2.9600000000000001E-2</v>
      </c>
      <c r="CB167" s="21">
        <v>3.382857142857143E-2</v>
      </c>
      <c r="CC167" s="18">
        <v>338</v>
      </c>
      <c r="CE167" s="18">
        <v>5</v>
      </c>
      <c r="CF167" s="18" t="s">
        <v>28</v>
      </c>
      <c r="CG167" s="18" t="s">
        <v>136</v>
      </c>
      <c r="CH167" s="18">
        <v>42</v>
      </c>
      <c r="CI167" s="18">
        <v>8.5</v>
      </c>
      <c r="CJ167" s="18">
        <v>2.9600000000000001E-2</v>
      </c>
      <c r="CK167" s="21">
        <v>2.0175536881419237E-2</v>
      </c>
      <c r="CL167" s="18">
        <v>202</v>
      </c>
      <c r="CN167" s="18">
        <v>5</v>
      </c>
      <c r="CO167" s="18" t="s">
        <v>28</v>
      </c>
      <c r="CP167" s="18" t="s">
        <v>136</v>
      </c>
      <c r="CQ167" s="18">
        <v>42</v>
      </c>
      <c r="CR167" s="18">
        <v>8.5</v>
      </c>
      <c r="CS167" s="18">
        <v>2.9600000000000001E-2</v>
      </c>
      <c r="CT167" s="21">
        <v>4.0834733893557427E-2</v>
      </c>
      <c r="CU167" s="18">
        <v>408</v>
      </c>
      <c r="CW167" s="18">
        <v>5</v>
      </c>
      <c r="CX167" s="18" t="s">
        <v>671</v>
      </c>
      <c r="CY167" s="18" t="s">
        <v>750</v>
      </c>
      <c r="CZ167" s="18">
        <v>104.62500000000001</v>
      </c>
      <c r="DA167" s="18">
        <v>1.5</v>
      </c>
      <c r="DB167" s="18">
        <v>3.4000000000000002E-2</v>
      </c>
      <c r="DC167" s="21">
        <v>1.0832337714058143E-2</v>
      </c>
      <c r="DD167" s="18">
        <v>108</v>
      </c>
      <c r="DF167" s="18">
        <v>9</v>
      </c>
      <c r="DG167" s="18" t="s">
        <v>12</v>
      </c>
      <c r="DH167" s="18" t="s">
        <v>136</v>
      </c>
      <c r="DI167" s="18">
        <v>43.199999999999996</v>
      </c>
      <c r="DJ167" s="18">
        <v>1</v>
      </c>
      <c r="DK167" s="18">
        <v>5.5E-2</v>
      </c>
      <c r="DL167" s="21">
        <v>3.8194444444444448E-2</v>
      </c>
      <c r="DM167" s="18">
        <v>382</v>
      </c>
    </row>
    <row r="168" spans="2:126" x14ac:dyDescent="0.3">
      <c r="B168" s="18">
        <v>5</v>
      </c>
      <c r="C168" s="18" t="s">
        <v>10</v>
      </c>
      <c r="D168" s="18" t="s">
        <v>136</v>
      </c>
      <c r="E168" s="18">
        <v>66.666666666666657</v>
      </c>
      <c r="F168" s="18">
        <v>2</v>
      </c>
      <c r="G168" s="18">
        <v>3.6499999999999998E-2</v>
      </c>
      <c r="H168" s="21">
        <v>3.1481250000000002E-2</v>
      </c>
      <c r="I168" s="18">
        <v>315</v>
      </c>
      <c r="K168" s="18">
        <v>5</v>
      </c>
      <c r="L168" s="18" t="s">
        <v>10</v>
      </c>
      <c r="M168" s="18" t="s">
        <v>136</v>
      </c>
      <c r="N168" s="18">
        <v>66.666666666666657</v>
      </c>
      <c r="O168" s="18">
        <v>1</v>
      </c>
      <c r="P168" s="18">
        <v>3.6499999999999998E-2</v>
      </c>
      <c r="Q168" s="21">
        <v>2.7375000000000003E-2</v>
      </c>
      <c r="R168" s="18">
        <v>274</v>
      </c>
      <c r="T168" s="18">
        <v>5</v>
      </c>
      <c r="U168" s="18" t="s">
        <v>10</v>
      </c>
      <c r="V168" s="18" t="s">
        <v>136</v>
      </c>
      <c r="W168" s="18">
        <v>66.666666666666657</v>
      </c>
      <c r="X168" s="18">
        <v>1</v>
      </c>
      <c r="Y168" s="18">
        <v>3.6499999999999998E-2</v>
      </c>
      <c r="Z168" s="21">
        <v>2.7375000000000003E-2</v>
      </c>
      <c r="AA168" s="18">
        <v>274</v>
      </c>
      <c r="AC168" s="18">
        <v>5</v>
      </c>
      <c r="AD168" s="18" t="s">
        <v>8</v>
      </c>
      <c r="AE168" s="18" t="s">
        <v>136</v>
      </c>
      <c r="AF168" s="18">
        <v>42</v>
      </c>
      <c r="AG168" s="18">
        <v>2</v>
      </c>
      <c r="AH168" s="18">
        <v>8.7599999999999997E-2</v>
      </c>
      <c r="AI168" s="21">
        <v>6.9523809523809516E-2</v>
      </c>
      <c r="AJ168" s="18">
        <v>695</v>
      </c>
      <c r="AL168" s="18">
        <v>4</v>
      </c>
      <c r="AM168" s="18" t="s">
        <v>774</v>
      </c>
      <c r="AN168" s="18" t="s">
        <v>773</v>
      </c>
      <c r="AO168" s="18">
        <v>60</v>
      </c>
      <c r="AP168" s="18">
        <v>1</v>
      </c>
      <c r="AQ168" s="18">
        <v>8.9999999999999993E-3</v>
      </c>
      <c r="AR168" s="21">
        <v>1.5075E-2</v>
      </c>
      <c r="AS168" s="18">
        <v>151</v>
      </c>
      <c r="AU168" s="18">
        <v>4</v>
      </c>
      <c r="AV168" s="18" t="s">
        <v>679</v>
      </c>
      <c r="AW168" s="18" t="s">
        <v>750</v>
      </c>
      <c r="AX168" s="18">
        <v>127.40000000000003</v>
      </c>
      <c r="AY168" s="18">
        <v>1</v>
      </c>
      <c r="AZ168" s="18">
        <v>8.0000000000000002E-3</v>
      </c>
      <c r="BA168" s="21">
        <v>6.1224489795918356E-3</v>
      </c>
      <c r="BB168" s="18">
        <v>61</v>
      </c>
      <c r="BD168" s="18">
        <v>4</v>
      </c>
      <c r="BE168" s="18" t="s">
        <v>679</v>
      </c>
      <c r="BF168" s="18" t="s">
        <v>750</v>
      </c>
      <c r="BG168" s="18">
        <v>127.40000000000003</v>
      </c>
      <c r="BH168" s="18">
        <v>1.5</v>
      </c>
      <c r="BI168" s="18">
        <v>8.9999999999999993E-3</v>
      </c>
      <c r="BJ168" s="21">
        <v>9.2621664050235447E-3</v>
      </c>
      <c r="BK168" s="18">
        <v>93</v>
      </c>
      <c r="BM168" s="18">
        <v>4</v>
      </c>
      <c r="BN168" s="18" t="s">
        <v>679</v>
      </c>
      <c r="BO168" s="18" t="s">
        <v>750</v>
      </c>
      <c r="BP168" s="18">
        <v>127.40000000000003</v>
      </c>
      <c r="BQ168" s="18">
        <v>6</v>
      </c>
      <c r="BR168" s="18">
        <v>6.0000000000000001E-3</v>
      </c>
      <c r="BS168" s="21">
        <v>2.4136577708006274E-3</v>
      </c>
      <c r="BT168" s="18">
        <v>24</v>
      </c>
      <c r="BV168" s="18">
        <v>5</v>
      </c>
      <c r="BW168" s="18" t="s">
        <v>9</v>
      </c>
      <c r="BX168" s="18" t="s">
        <v>136</v>
      </c>
      <c r="BY168" s="18">
        <v>50</v>
      </c>
      <c r="BZ168" s="18">
        <v>2</v>
      </c>
      <c r="CA168" s="18">
        <v>2.2199999999999998E-2</v>
      </c>
      <c r="CB168" s="21">
        <v>2.6639999999999997E-2</v>
      </c>
      <c r="CC168" s="18">
        <v>266</v>
      </c>
      <c r="CE168" s="18">
        <v>5</v>
      </c>
      <c r="CF168" s="18" t="s">
        <v>9</v>
      </c>
      <c r="CG168" s="18" t="s">
        <v>136</v>
      </c>
      <c r="CH168" s="18">
        <v>50</v>
      </c>
      <c r="CI168" s="18">
        <v>3.5</v>
      </c>
      <c r="CJ168" s="18">
        <v>2.2199999999999998E-2</v>
      </c>
      <c r="CK168" s="21">
        <v>3.0868571428571422E-2</v>
      </c>
      <c r="CL168" s="18">
        <v>309</v>
      </c>
      <c r="CN168" s="18">
        <v>5</v>
      </c>
      <c r="CO168" s="18" t="s">
        <v>9</v>
      </c>
      <c r="CP168" s="18" t="s">
        <v>136</v>
      </c>
      <c r="CQ168" s="18">
        <v>50</v>
      </c>
      <c r="CR168" s="18">
        <v>5.5</v>
      </c>
      <c r="CS168" s="18">
        <v>2.2199999999999998E-2</v>
      </c>
      <c r="CT168" s="21">
        <v>3.9758181818181811E-2</v>
      </c>
      <c r="CU168" s="18">
        <v>398</v>
      </c>
      <c r="CW168" s="18">
        <v>5</v>
      </c>
      <c r="CX168" s="18" t="s">
        <v>673</v>
      </c>
      <c r="CY168" s="18" t="s">
        <v>750</v>
      </c>
      <c r="CZ168" s="18">
        <v>104.62500000000001</v>
      </c>
      <c r="DA168" s="18">
        <v>1.5</v>
      </c>
      <c r="DB168" s="18">
        <v>3.4000000000000002E-2</v>
      </c>
      <c r="DC168" s="21">
        <v>1.0832337714058143E-2</v>
      </c>
      <c r="DD168" s="18">
        <v>108</v>
      </c>
      <c r="DF168" s="18">
        <v>9</v>
      </c>
      <c r="DG168" s="18" t="s">
        <v>23</v>
      </c>
      <c r="DH168" s="18" t="s">
        <v>136</v>
      </c>
      <c r="DI168" s="18">
        <v>43.199999999999996</v>
      </c>
      <c r="DJ168" s="18">
        <v>1</v>
      </c>
      <c r="DK168" s="18">
        <v>5.5E-2</v>
      </c>
      <c r="DL168" s="21">
        <v>3.8194444444444448E-2</v>
      </c>
      <c r="DM168" s="18">
        <v>382</v>
      </c>
    </row>
    <row r="169" spans="2:126" x14ac:dyDescent="0.3">
      <c r="B169" s="18">
        <v>5</v>
      </c>
      <c r="C169" s="18" t="s">
        <v>21</v>
      </c>
      <c r="D169" s="18" t="s">
        <v>136</v>
      </c>
      <c r="E169" s="18">
        <v>66.666666666666657</v>
      </c>
      <c r="F169" s="18">
        <v>2</v>
      </c>
      <c r="G169" s="18">
        <v>3.6499999999999998E-2</v>
      </c>
      <c r="H169" s="21">
        <v>3.1481250000000002E-2</v>
      </c>
      <c r="I169" s="18">
        <v>315</v>
      </c>
      <c r="K169" s="18">
        <v>5</v>
      </c>
      <c r="L169" s="18" t="s">
        <v>21</v>
      </c>
      <c r="M169" s="18" t="s">
        <v>136</v>
      </c>
      <c r="N169" s="18">
        <v>66.666666666666657</v>
      </c>
      <c r="O169" s="18">
        <v>1</v>
      </c>
      <c r="P169" s="18">
        <v>3.6499999999999998E-2</v>
      </c>
      <c r="Q169" s="21">
        <v>2.7375000000000003E-2</v>
      </c>
      <c r="R169" s="18">
        <v>274</v>
      </c>
      <c r="T169" s="18">
        <v>5</v>
      </c>
      <c r="U169" s="18" t="s">
        <v>21</v>
      </c>
      <c r="V169" s="18" t="s">
        <v>136</v>
      </c>
      <c r="W169" s="18">
        <v>66.666666666666657</v>
      </c>
      <c r="X169" s="18">
        <v>1</v>
      </c>
      <c r="Y169" s="18">
        <v>3.6499999999999998E-2</v>
      </c>
      <c r="Z169" s="21">
        <v>2.7375000000000003E-2</v>
      </c>
      <c r="AA169" s="18">
        <v>274</v>
      </c>
      <c r="AC169" s="18">
        <v>5</v>
      </c>
      <c r="AD169" s="18" t="s">
        <v>19</v>
      </c>
      <c r="AE169" s="18" t="s">
        <v>136</v>
      </c>
      <c r="AF169" s="18">
        <v>42</v>
      </c>
      <c r="AG169" s="18">
        <v>2</v>
      </c>
      <c r="AH169" s="18">
        <v>8.7599999999999997E-2</v>
      </c>
      <c r="AI169" s="21">
        <v>6.9523809523809516E-2</v>
      </c>
      <c r="AJ169" s="18">
        <v>695</v>
      </c>
      <c r="AL169" s="18">
        <v>4</v>
      </c>
      <c r="AM169" s="18" t="s">
        <v>775</v>
      </c>
      <c r="AN169" s="18" t="s">
        <v>773</v>
      </c>
      <c r="AO169" s="18">
        <v>70</v>
      </c>
      <c r="AP169" s="18">
        <v>1</v>
      </c>
      <c r="AQ169" s="18">
        <v>0.01</v>
      </c>
      <c r="AR169" s="21">
        <v>1.4357142857142858E-2</v>
      </c>
      <c r="AS169" s="18">
        <v>144</v>
      </c>
      <c r="AU169" s="18">
        <v>4</v>
      </c>
      <c r="AV169" s="18" t="s">
        <v>681</v>
      </c>
      <c r="AW169" s="18" t="s">
        <v>750</v>
      </c>
      <c r="AX169" s="18">
        <v>127.40000000000003</v>
      </c>
      <c r="AY169" s="18">
        <v>1</v>
      </c>
      <c r="AZ169" s="18">
        <v>8.0000000000000002E-3</v>
      </c>
      <c r="BA169" s="21">
        <v>6.1224489795918356E-3</v>
      </c>
      <c r="BB169" s="18">
        <v>61</v>
      </c>
      <c r="BD169" s="18">
        <v>4</v>
      </c>
      <c r="BE169" s="18" t="s">
        <v>681</v>
      </c>
      <c r="BF169" s="18" t="s">
        <v>750</v>
      </c>
      <c r="BG169" s="18">
        <v>127.40000000000003</v>
      </c>
      <c r="BH169" s="18">
        <v>1.5</v>
      </c>
      <c r="BI169" s="18">
        <v>8.9999999999999993E-3</v>
      </c>
      <c r="BJ169" s="21">
        <v>9.2621664050235447E-3</v>
      </c>
      <c r="BK169" s="18">
        <v>93</v>
      </c>
      <c r="BM169" s="18">
        <v>4</v>
      </c>
      <c r="BN169" s="18" t="s">
        <v>681</v>
      </c>
      <c r="BO169" s="18" t="s">
        <v>750</v>
      </c>
      <c r="BP169" s="18">
        <v>127.40000000000003</v>
      </c>
      <c r="BQ169" s="18">
        <v>6</v>
      </c>
      <c r="BR169" s="18">
        <v>6.0000000000000001E-3</v>
      </c>
      <c r="BS169" s="21">
        <v>2.4136577708006274E-3</v>
      </c>
      <c r="BT169" s="18">
        <v>24</v>
      </c>
      <c r="BV169" s="18">
        <v>5</v>
      </c>
      <c r="BW169" s="18" t="s">
        <v>20</v>
      </c>
      <c r="BX169" s="18" t="s">
        <v>136</v>
      </c>
      <c r="BY169" s="18">
        <v>50</v>
      </c>
      <c r="BZ169" s="18">
        <v>2</v>
      </c>
      <c r="CA169" s="18">
        <v>2.2199999999999998E-2</v>
      </c>
      <c r="CB169" s="21">
        <v>2.6639999999999997E-2</v>
      </c>
      <c r="CC169" s="18">
        <v>266</v>
      </c>
      <c r="CE169" s="18">
        <v>5</v>
      </c>
      <c r="CF169" s="18" t="s">
        <v>20</v>
      </c>
      <c r="CG169" s="18" t="s">
        <v>136</v>
      </c>
      <c r="CH169" s="18">
        <v>50</v>
      </c>
      <c r="CI169" s="18">
        <v>3.5</v>
      </c>
      <c r="CJ169" s="18">
        <v>2.2199999999999998E-2</v>
      </c>
      <c r="CK169" s="21">
        <v>3.0868571428571422E-2</v>
      </c>
      <c r="CL169" s="18">
        <v>309</v>
      </c>
      <c r="CN169" s="18">
        <v>5</v>
      </c>
      <c r="CO169" s="18" t="s">
        <v>20</v>
      </c>
      <c r="CP169" s="18" t="s">
        <v>136</v>
      </c>
      <c r="CQ169" s="18">
        <v>50</v>
      </c>
      <c r="CR169" s="18">
        <v>5.5</v>
      </c>
      <c r="CS169" s="18">
        <v>2.2199999999999998E-2</v>
      </c>
      <c r="CT169" s="21">
        <v>3.9758181818181811E-2</v>
      </c>
      <c r="CU169" s="18">
        <v>398</v>
      </c>
      <c r="CW169" s="18">
        <v>5</v>
      </c>
      <c r="CX169" s="18" t="s">
        <v>675</v>
      </c>
      <c r="CY169" s="18" t="s">
        <v>750</v>
      </c>
      <c r="CZ169" s="18">
        <v>104.62500000000001</v>
      </c>
      <c r="DA169" s="18">
        <v>1.5</v>
      </c>
      <c r="DB169" s="18">
        <v>3.4000000000000002E-2</v>
      </c>
      <c r="DC169" s="21">
        <v>1.0832337714058143E-2</v>
      </c>
      <c r="DD169" s="18">
        <v>108</v>
      </c>
      <c r="DF169" s="18">
        <v>9</v>
      </c>
      <c r="DG169" s="18" t="s">
        <v>33</v>
      </c>
      <c r="DH169" s="18" t="s">
        <v>136</v>
      </c>
      <c r="DI169" s="18">
        <v>43.199999999999996</v>
      </c>
      <c r="DJ169" s="18">
        <v>1</v>
      </c>
      <c r="DK169" s="18">
        <v>5.5E-2</v>
      </c>
      <c r="DL169" s="21">
        <v>3.8194444444444448E-2</v>
      </c>
      <c r="DM169" s="18">
        <v>382</v>
      </c>
    </row>
    <row r="170" spans="2:126" x14ac:dyDescent="0.3">
      <c r="B170" s="18">
        <v>5</v>
      </c>
      <c r="C170" s="18" t="s">
        <v>29</v>
      </c>
      <c r="D170" s="18" t="s">
        <v>136</v>
      </c>
      <c r="E170" s="18">
        <v>66.666666666666657</v>
      </c>
      <c r="F170" s="18">
        <v>2</v>
      </c>
      <c r="G170" s="18">
        <v>3.6499999999999998E-2</v>
      </c>
      <c r="H170" s="21">
        <v>3.1481250000000002E-2</v>
      </c>
      <c r="I170" s="18">
        <v>315</v>
      </c>
      <c r="K170" s="18">
        <v>5</v>
      </c>
      <c r="L170" s="18" t="s">
        <v>29</v>
      </c>
      <c r="M170" s="18" t="s">
        <v>136</v>
      </c>
      <c r="N170" s="18">
        <v>66.666666666666657</v>
      </c>
      <c r="O170" s="18">
        <v>1</v>
      </c>
      <c r="P170" s="18">
        <v>3.6499999999999998E-2</v>
      </c>
      <c r="Q170" s="21">
        <v>2.7375000000000003E-2</v>
      </c>
      <c r="R170" s="18">
        <v>274</v>
      </c>
      <c r="T170" s="18">
        <v>5</v>
      </c>
      <c r="U170" s="18" t="s">
        <v>29</v>
      </c>
      <c r="V170" s="18" t="s">
        <v>136</v>
      </c>
      <c r="W170" s="18">
        <v>66.666666666666657</v>
      </c>
      <c r="X170" s="18">
        <v>1</v>
      </c>
      <c r="Y170" s="18">
        <v>3.6499999999999998E-2</v>
      </c>
      <c r="Z170" s="21">
        <v>2.7375000000000003E-2</v>
      </c>
      <c r="AA170" s="18">
        <v>274</v>
      </c>
      <c r="AC170" s="18">
        <v>5</v>
      </c>
      <c r="AD170" s="18" t="s">
        <v>28</v>
      </c>
      <c r="AE170" s="18" t="s">
        <v>136</v>
      </c>
      <c r="AF170" s="18">
        <v>42</v>
      </c>
      <c r="AG170" s="18">
        <v>2</v>
      </c>
      <c r="AH170" s="18">
        <v>8.7599999999999997E-2</v>
      </c>
      <c r="AI170" s="21">
        <v>6.9523809523809516E-2</v>
      </c>
      <c r="AJ170" s="18">
        <v>695</v>
      </c>
      <c r="AL170" s="18">
        <v>4</v>
      </c>
      <c r="AM170" s="18" t="s">
        <v>776</v>
      </c>
      <c r="AN170" s="18" t="s">
        <v>773</v>
      </c>
      <c r="AO170" s="18">
        <v>125</v>
      </c>
      <c r="AP170" s="18">
        <v>1</v>
      </c>
      <c r="AQ170" s="18">
        <v>0.01</v>
      </c>
      <c r="AR170" s="21">
        <v>8.0400000000000003E-3</v>
      </c>
      <c r="AS170" s="18">
        <v>80</v>
      </c>
      <c r="AU170" s="18">
        <v>4</v>
      </c>
      <c r="AV170" s="18" t="s">
        <v>683</v>
      </c>
      <c r="AW170" s="18" t="s">
        <v>750</v>
      </c>
      <c r="AX170" s="18">
        <v>127.40000000000003</v>
      </c>
      <c r="AY170" s="18">
        <v>1</v>
      </c>
      <c r="AZ170" s="18">
        <v>8.0000000000000002E-3</v>
      </c>
      <c r="BA170" s="21">
        <v>6.1224489795918356E-3</v>
      </c>
      <c r="BB170" s="18">
        <v>61</v>
      </c>
      <c r="BD170" s="18">
        <v>4</v>
      </c>
      <c r="BE170" s="18" t="s">
        <v>683</v>
      </c>
      <c r="BF170" s="18" t="s">
        <v>750</v>
      </c>
      <c r="BG170" s="18">
        <v>127.40000000000003</v>
      </c>
      <c r="BH170" s="18">
        <v>1.5</v>
      </c>
      <c r="BI170" s="18">
        <v>8.9999999999999993E-3</v>
      </c>
      <c r="BJ170" s="21">
        <v>9.2621664050235447E-3</v>
      </c>
      <c r="BK170" s="18">
        <v>93</v>
      </c>
      <c r="BM170" s="18">
        <v>4</v>
      </c>
      <c r="BN170" s="18" t="s">
        <v>683</v>
      </c>
      <c r="BO170" s="18" t="s">
        <v>750</v>
      </c>
      <c r="BP170" s="18">
        <v>127.40000000000003</v>
      </c>
      <c r="BQ170" s="18">
        <v>6</v>
      </c>
      <c r="BR170" s="18">
        <v>6.0000000000000001E-3</v>
      </c>
      <c r="BS170" s="21">
        <v>2.4136577708006274E-3</v>
      </c>
      <c r="BT170" s="18">
        <v>24</v>
      </c>
      <c r="BV170" s="18">
        <v>5</v>
      </c>
      <c r="BW170" s="18" t="s">
        <v>22</v>
      </c>
      <c r="BX170" s="18" t="s">
        <v>136</v>
      </c>
      <c r="BY170" s="18">
        <v>50</v>
      </c>
      <c r="BZ170" s="18">
        <v>2</v>
      </c>
      <c r="CA170" s="18">
        <v>2.2199999999999998E-2</v>
      </c>
      <c r="CB170" s="21">
        <v>2.6639999999999997E-2</v>
      </c>
      <c r="CC170" s="18">
        <v>266</v>
      </c>
      <c r="CE170" s="18">
        <v>5</v>
      </c>
      <c r="CF170" s="18" t="s">
        <v>22</v>
      </c>
      <c r="CG170" s="18" t="s">
        <v>136</v>
      </c>
      <c r="CH170" s="18">
        <v>50</v>
      </c>
      <c r="CI170" s="18">
        <v>3.5</v>
      </c>
      <c r="CJ170" s="18">
        <v>2.2199999999999998E-2</v>
      </c>
      <c r="CK170" s="21">
        <v>3.0868571428571422E-2</v>
      </c>
      <c r="CL170" s="18">
        <v>309</v>
      </c>
      <c r="CN170" s="18">
        <v>5</v>
      </c>
      <c r="CO170" s="18" t="s">
        <v>22</v>
      </c>
      <c r="CP170" s="18" t="s">
        <v>136</v>
      </c>
      <c r="CQ170" s="18">
        <v>50</v>
      </c>
      <c r="CR170" s="18">
        <v>5.5</v>
      </c>
      <c r="CS170" s="18">
        <v>2.2199999999999998E-2</v>
      </c>
      <c r="CT170" s="21">
        <v>3.9758181818181811E-2</v>
      </c>
      <c r="CU170" s="18">
        <v>398</v>
      </c>
      <c r="CW170" s="18">
        <v>5</v>
      </c>
      <c r="CX170" s="18" t="s">
        <v>677</v>
      </c>
      <c r="CY170" s="18" t="s">
        <v>750</v>
      </c>
      <c r="CZ170" s="18">
        <v>104.62500000000001</v>
      </c>
      <c r="DA170" s="18">
        <v>1.5</v>
      </c>
      <c r="DB170" s="18">
        <v>3.4000000000000002E-2</v>
      </c>
      <c r="DC170" s="21">
        <v>1.0832337714058143E-2</v>
      </c>
      <c r="DD170" s="18">
        <v>108</v>
      </c>
      <c r="DF170" s="18">
        <v>9</v>
      </c>
      <c r="DG170" s="18" t="s">
        <v>13</v>
      </c>
      <c r="DH170" s="18" t="s">
        <v>136</v>
      </c>
      <c r="DI170" s="18">
        <v>144</v>
      </c>
      <c r="DJ170" s="18">
        <v>1</v>
      </c>
      <c r="DK170" s="18">
        <v>7.0000000000000007E-2</v>
      </c>
      <c r="DL170" s="21">
        <v>1.4583333333333334E-2</v>
      </c>
      <c r="DM170" s="18">
        <v>146</v>
      </c>
    </row>
    <row r="171" spans="2:126" x14ac:dyDescent="0.3">
      <c r="B171" s="18">
        <v>5</v>
      </c>
      <c r="C171" s="18" t="s">
        <v>738</v>
      </c>
      <c r="D171" s="18" t="s">
        <v>750</v>
      </c>
      <c r="E171" s="18">
        <v>30</v>
      </c>
      <c r="F171" s="18">
        <v>2.5</v>
      </c>
      <c r="G171" s="18">
        <v>1.2500000000000001E-2</v>
      </c>
      <c r="H171" s="21">
        <v>1.9166666666666669E-2</v>
      </c>
      <c r="I171" s="18">
        <v>192</v>
      </c>
      <c r="K171" s="18">
        <v>5</v>
      </c>
      <c r="L171" s="18" t="s">
        <v>738</v>
      </c>
      <c r="M171" s="18" t="s">
        <v>750</v>
      </c>
      <c r="N171" s="18">
        <v>30</v>
      </c>
      <c r="O171" s="18">
        <v>1</v>
      </c>
      <c r="P171" s="18">
        <v>1.4999999999999999E-2</v>
      </c>
      <c r="Q171" s="21">
        <v>2.5000000000000001E-2</v>
      </c>
      <c r="R171" s="18">
        <v>250</v>
      </c>
      <c r="T171" s="18">
        <v>5</v>
      </c>
      <c r="U171" s="18" t="s">
        <v>738</v>
      </c>
      <c r="V171" s="18" t="s">
        <v>750</v>
      </c>
      <c r="W171" s="18">
        <v>30</v>
      </c>
      <c r="X171" s="18">
        <v>1</v>
      </c>
      <c r="Y171" s="18">
        <v>1.4999999999999999E-2</v>
      </c>
      <c r="Z171" s="21">
        <v>2.5000000000000001E-2</v>
      </c>
      <c r="AA171" s="18">
        <v>250</v>
      </c>
      <c r="AC171" s="18">
        <v>5</v>
      </c>
      <c r="AD171" s="18" t="s">
        <v>9</v>
      </c>
      <c r="AE171" s="18" t="s">
        <v>136</v>
      </c>
      <c r="AF171" s="18">
        <v>50</v>
      </c>
      <c r="AG171" s="18">
        <v>1.5</v>
      </c>
      <c r="AH171" s="18">
        <v>5.8400000000000001E-2</v>
      </c>
      <c r="AI171" s="21">
        <v>5.1911111111111109E-2</v>
      </c>
      <c r="AJ171" s="18">
        <v>519</v>
      </c>
      <c r="AL171" s="19"/>
      <c r="AM171" s="19"/>
      <c r="AN171" s="19"/>
      <c r="AO171" s="19"/>
      <c r="AP171" s="19"/>
      <c r="AQ171" s="19"/>
      <c r="AR171" s="22"/>
      <c r="AS171" s="19"/>
      <c r="BV171" s="18">
        <v>5</v>
      </c>
      <c r="BW171" s="18" t="s">
        <v>10</v>
      </c>
      <c r="BX171" s="18" t="s">
        <v>136</v>
      </c>
      <c r="BY171" s="18">
        <v>66.666666666666657</v>
      </c>
      <c r="BZ171" s="18">
        <v>1.5</v>
      </c>
      <c r="CA171" s="18">
        <v>2.2199999999999998E-2</v>
      </c>
      <c r="CB171" s="21">
        <v>2.664E-2</v>
      </c>
      <c r="CC171" s="18">
        <v>266</v>
      </c>
      <c r="CE171" s="18">
        <v>5</v>
      </c>
      <c r="CF171" s="18" t="s">
        <v>10</v>
      </c>
      <c r="CG171" s="18" t="s">
        <v>136</v>
      </c>
      <c r="CH171" s="18">
        <v>66.666666666666657</v>
      </c>
      <c r="CI171" s="18">
        <v>3</v>
      </c>
      <c r="CJ171" s="18">
        <v>2.2199999999999998E-2</v>
      </c>
      <c r="CK171" s="21">
        <v>2.7010000000000003E-2</v>
      </c>
      <c r="CL171" s="18">
        <v>270</v>
      </c>
      <c r="CN171" s="18">
        <v>5</v>
      </c>
      <c r="CO171" s="18" t="s">
        <v>10</v>
      </c>
      <c r="CP171" s="18" t="s">
        <v>136</v>
      </c>
      <c r="CQ171" s="18">
        <v>66.666666666666657</v>
      </c>
      <c r="CR171" s="18">
        <v>3.5</v>
      </c>
      <c r="CS171" s="18">
        <v>2.2199999999999998E-2</v>
      </c>
      <c r="CT171" s="21">
        <v>4.6857857142857139E-2</v>
      </c>
      <c r="CU171" s="18">
        <v>469</v>
      </c>
      <c r="CW171" s="18">
        <v>5</v>
      </c>
      <c r="CX171" s="18" t="s">
        <v>679</v>
      </c>
      <c r="CY171" s="18" t="s">
        <v>750</v>
      </c>
      <c r="CZ171" s="18">
        <v>104.62500000000001</v>
      </c>
      <c r="DA171" s="18">
        <v>1.5</v>
      </c>
      <c r="DB171" s="18">
        <v>3.4000000000000002E-2</v>
      </c>
      <c r="DC171" s="21">
        <v>1.0832337714058143E-2</v>
      </c>
      <c r="DD171" s="18">
        <v>108</v>
      </c>
      <c r="DF171" s="18">
        <v>9</v>
      </c>
      <c r="DG171" s="18" t="s">
        <v>24</v>
      </c>
      <c r="DH171" s="18" t="s">
        <v>136</v>
      </c>
      <c r="DI171" s="18">
        <v>144</v>
      </c>
      <c r="DJ171" s="18">
        <v>1</v>
      </c>
      <c r="DK171" s="18">
        <v>7.0000000000000007E-2</v>
      </c>
      <c r="DL171" s="21">
        <v>1.4583333333333334E-2</v>
      </c>
      <c r="DM171" s="18">
        <v>146</v>
      </c>
    </row>
    <row r="172" spans="2:126" x14ac:dyDescent="0.3">
      <c r="B172" s="18">
        <v>5</v>
      </c>
      <c r="C172" s="18" t="s">
        <v>650</v>
      </c>
      <c r="D172" s="18" t="s">
        <v>750</v>
      </c>
      <c r="E172" s="18">
        <v>30</v>
      </c>
      <c r="F172" s="18">
        <v>2.5</v>
      </c>
      <c r="G172" s="18">
        <v>1.2500000000000001E-2</v>
      </c>
      <c r="H172" s="21">
        <v>1.9166666666666669E-2</v>
      </c>
      <c r="I172" s="18">
        <v>192</v>
      </c>
      <c r="K172" s="18">
        <v>5</v>
      </c>
      <c r="L172" s="18" t="s">
        <v>650</v>
      </c>
      <c r="M172" s="18" t="s">
        <v>750</v>
      </c>
      <c r="N172" s="18">
        <v>30</v>
      </c>
      <c r="O172" s="18">
        <v>1</v>
      </c>
      <c r="P172" s="18">
        <v>1.4999999999999999E-2</v>
      </c>
      <c r="Q172" s="21">
        <v>2.5000000000000001E-2</v>
      </c>
      <c r="R172" s="18">
        <v>250</v>
      </c>
      <c r="T172" s="18">
        <v>5</v>
      </c>
      <c r="U172" s="18" t="s">
        <v>650</v>
      </c>
      <c r="V172" s="18" t="s">
        <v>750</v>
      </c>
      <c r="W172" s="18">
        <v>30</v>
      </c>
      <c r="X172" s="18">
        <v>1</v>
      </c>
      <c r="Y172" s="18">
        <v>1.4999999999999999E-2</v>
      </c>
      <c r="Z172" s="21">
        <v>2.5000000000000001E-2</v>
      </c>
      <c r="AA172" s="18">
        <v>250</v>
      </c>
      <c r="AC172" s="18">
        <v>5</v>
      </c>
      <c r="AD172" s="18" t="s">
        <v>20</v>
      </c>
      <c r="AE172" s="18" t="s">
        <v>136</v>
      </c>
      <c r="AF172" s="18">
        <v>50</v>
      </c>
      <c r="AG172" s="18">
        <v>1.5</v>
      </c>
      <c r="AH172" s="18">
        <v>5.8400000000000001E-2</v>
      </c>
      <c r="AI172" s="21">
        <v>5.1911111111111109E-2</v>
      </c>
      <c r="AJ172" s="18">
        <v>519</v>
      </c>
      <c r="BV172" s="18">
        <v>5</v>
      </c>
      <c r="BW172" s="18" t="s">
        <v>21</v>
      </c>
      <c r="BX172" s="18" t="s">
        <v>136</v>
      </c>
      <c r="BY172" s="18">
        <v>66.666666666666657</v>
      </c>
      <c r="BZ172" s="18">
        <v>1.5</v>
      </c>
      <c r="CA172" s="18">
        <v>2.2199999999999998E-2</v>
      </c>
      <c r="CB172" s="21">
        <v>2.664E-2</v>
      </c>
      <c r="CC172" s="18">
        <v>266</v>
      </c>
      <c r="CE172" s="18">
        <v>5</v>
      </c>
      <c r="CF172" s="18" t="s">
        <v>21</v>
      </c>
      <c r="CG172" s="18" t="s">
        <v>136</v>
      </c>
      <c r="CH172" s="18">
        <v>66.666666666666657</v>
      </c>
      <c r="CI172" s="18">
        <v>3</v>
      </c>
      <c r="CJ172" s="18">
        <v>2.2199999999999998E-2</v>
      </c>
      <c r="CK172" s="21">
        <v>2.7010000000000003E-2</v>
      </c>
      <c r="CL172" s="18">
        <v>270</v>
      </c>
      <c r="CN172" s="18">
        <v>5</v>
      </c>
      <c r="CO172" s="18" t="s">
        <v>21</v>
      </c>
      <c r="CP172" s="18" t="s">
        <v>136</v>
      </c>
      <c r="CQ172" s="18">
        <v>66.666666666666657</v>
      </c>
      <c r="CR172" s="18">
        <v>3.5</v>
      </c>
      <c r="CS172" s="18">
        <v>2.2199999999999998E-2</v>
      </c>
      <c r="CT172" s="21">
        <v>4.6857857142857139E-2</v>
      </c>
      <c r="CU172" s="18">
        <v>469</v>
      </c>
      <c r="CW172" s="18">
        <v>5</v>
      </c>
      <c r="CX172" s="18" t="s">
        <v>681</v>
      </c>
      <c r="CY172" s="18" t="s">
        <v>750</v>
      </c>
      <c r="CZ172" s="18">
        <v>104.62500000000001</v>
      </c>
      <c r="DA172" s="18">
        <v>1.5</v>
      </c>
      <c r="DB172" s="18">
        <v>3.4000000000000002E-2</v>
      </c>
      <c r="DC172" s="21">
        <v>1.0832337714058143E-2</v>
      </c>
      <c r="DD172" s="18">
        <v>108</v>
      </c>
      <c r="DF172" s="18">
        <v>9</v>
      </c>
      <c r="DG172" s="18" t="s">
        <v>14</v>
      </c>
      <c r="DH172" s="18" t="s">
        <v>136</v>
      </c>
      <c r="DI172" s="18">
        <v>220.79999999999998</v>
      </c>
      <c r="DJ172" s="18">
        <v>1</v>
      </c>
      <c r="DK172" s="18">
        <v>7.0000000000000007E-2</v>
      </c>
      <c r="DL172" s="21">
        <v>9.5108695652173919E-3</v>
      </c>
      <c r="DM172" s="18">
        <v>95</v>
      </c>
    </row>
    <row r="173" spans="2:126" x14ac:dyDescent="0.3">
      <c r="B173" s="18">
        <v>5</v>
      </c>
      <c r="C173" s="18" t="s">
        <v>652</v>
      </c>
      <c r="D173" s="18" t="s">
        <v>750</v>
      </c>
      <c r="E173" s="18">
        <v>30</v>
      </c>
      <c r="F173" s="18">
        <v>2.5</v>
      </c>
      <c r="G173" s="18">
        <v>1.2500000000000001E-2</v>
      </c>
      <c r="H173" s="21">
        <v>1.9166666666666669E-2</v>
      </c>
      <c r="I173" s="18">
        <v>192</v>
      </c>
      <c r="K173" s="18">
        <v>5</v>
      </c>
      <c r="L173" s="18" t="s">
        <v>652</v>
      </c>
      <c r="M173" s="18" t="s">
        <v>750</v>
      </c>
      <c r="N173" s="18">
        <v>30</v>
      </c>
      <c r="O173" s="18">
        <v>1</v>
      </c>
      <c r="P173" s="18">
        <v>1.4999999999999999E-2</v>
      </c>
      <c r="Q173" s="21">
        <v>2.5000000000000001E-2</v>
      </c>
      <c r="R173" s="18">
        <v>250</v>
      </c>
      <c r="T173" s="18">
        <v>5</v>
      </c>
      <c r="U173" s="18" t="s">
        <v>652</v>
      </c>
      <c r="V173" s="18" t="s">
        <v>750</v>
      </c>
      <c r="W173" s="18">
        <v>30</v>
      </c>
      <c r="X173" s="18">
        <v>1</v>
      </c>
      <c r="Y173" s="18">
        <v>1.4999999999999999E-2</v>
      </c>
      <c r="Z173" s="21">
        <v>2.5000000000000001E-2</v>
      </c>
      <c r="AA173" s="18">
        <v>250</v>
      </c>
      <c r="AC173" s="18">
        <v>5</v>
      </c>
      <c r="AD173" s="18" t="s">
        <v>22</v>
      </c>
      <c r="AE173" s="18" t="s">
        <v>136</v>
      </c>
      <c r="AF173" s="18">
        <v>50</v>
      </c>
      <c r="AG173" s="18">
        <v>1.5</v>
      </c>
      <c r="AH173" s="18">
        <v>5.8400000000000001E-2</v>
      </c>
      <c r="AI173" s="21">
        <v>5.1911111111111109E-2</v>
      </c>
      <c r="AJ173" s="18">
        <v>519</v>
      </c>
      <c r="AL173" s="18" t="s">
        <v>133</v>
      </c>
      <c r="AM173" s="18" t="s">
        <v>135</v>
      </c>
      <c r="AN173" s="18" t="s">
        <v>0</v>
      </c>
      <c r="AO173" s="18" t="s">
        <v>1</v>
      </c>
      <c r="AP173" s="18" t="s">
        <v>36</v>
      </c>
      <c r="AQ173" s="18" t="s">
        <v>2</v>
      </c>
      <c r="AR173" s="18" t="s">
        <v>3</v>
      </c>
      <c r="AS173" s="18" t="s">
        <v>4</v>
      </c>
      <c r="AT173" s="20">
        <v>10067</v>
      </c>
      <c r="AU173" s="18" t="s">
        <v>133</v>
      </c>
      <c r="AV173" s="18" t="s">
        <v>135</v>
      </c>
      <c r="AW173" s="18" t="s">
        <v>0</v>
      </c>
      <c r="AX173" s="18" t="s">
        <v>1</v>
      </c>
      <c r="AY173" s="18" t="s">
        <v>36</v>
      </c>
      <c r="AZ173" s="18" t="s">
        <v>2</v>
      </c>
      <c r="BA173" s="18" t="s">
        <v>3</v>
      </c>
      <c r="BB173" s="18" t="s">
        <v>4</v>
      </c>
      <c r="BC173" s="20">
        <v>9948</v>
      </c>
      <c r="BD173" s="18" t="s">
        <v>133</v>
      </c>
      <c r="BE173" s="18" t="s">
        <v>135</v>
      </c>
      <c r="BF173" s="18" t="s">
        <v>0</v>
      </c>
      <c r="BG173" s="18" t="s">
        <v>1</v>
      </c>
      <c r="BH173" s="18" t="s">
        <v>36</v>
      </c>
      <c r="BI173" s="18" t="s">
        <v>2</v>
      </c>
      <c r="BJ173" s="18" t="s">
        <v>3</v>
      </c>
      <c r="BK173" s="18" t="s">
        <v>4</v>
      </c>
      <c r="BL173" s="20">
        <v>10055</v>
      </c>
      <c r="BM173" s="18" t="s">
        <v>133</v>
      </c>
      <c r="BN173" s="18" t="s">
        <v>135</v>
      </c>
      <c r="BO173" s="18" t="s">
        <v>0</v>
      </c>
      <c r="BP173" s="18" t="s">
        <v>1</v>
      </c>
      <c r="BQ173" s="18" t="s">
        <v>36</v>
      </c>
      <c r="BR173" s="18" t="s">
        <v>2</v>
      </c>
      <c r="BS173" s="18" t="s">
        <v>3</v>
      </c>
      <c r="BT173" s="18" t="s">
        <v>4</v>
      </c>
      <c r="BU173" s="20">
        <v>5220</v>
      </c>
      <c r="BV173" s="18">
        <v>5</v>
      </c>
      <c r="BW173" s="18" t="s">
        <v>29</v>
      </c>
      <c r="BX173" s="18" t="s">
        <v>136</v>
      </c>
      <c r="BY173" s="18">
        <v>66.666666666666657</v>
      </c>
      <c r="BZ173" s="18">
        <v>1.5</v>
      </c>
      <c r="CA173" s="18">
        <v>2.2199999999999998E-2</v>
      </c>
      <c r="CB173" s="21">
        <v>2.664E-2</v>
      </c>
      <c r="CC173" s="18">
        <v>266</v>
      </c>
      <c r="CE173" s="18">
        <v>5</v>
      </c>
      <c r="CF173" s="18" t="s">
        <v>29</v>
      </c>
      <c r="CG173" s="18" t="s">
        <v>136</v>
      </c>
      <c r="CH173" s="18">
        <v>66.666666666666657</v>
      </c>
      <c r="CI173" s="18">
        <v>3</v>
      </c>
      <c r="CJ173" s="18">
        <v>2.2199999999999998E-2</v>
      </c>
      <c r="CK173" s="21">
        <v>2.7010000000000003E-2</v>
      </c>
      <c r="CL173" s="18">
        <v>270</v>
      </c>
      <c r="CN173" s="18">
        <v>5</v>
      </c>
      <c r="CO173" s="18" t="s">
        <v>29</v>
      </c>
      <c r="CP173" s="18" t="s">
        <v>136</v>
      </c>
      <c r="CQ173" s="18">
        <v>66.666666666666657</v>
      </c>
      <c r="CR173" s="18">
        <v>3.5</v>
      </c>
      <c r="CS173" s="18">
        <v>2.2199999999999998E-2</v>
      </c>
      <c r="CT173" s="21">
        <v>4.6857857142857139E-2</v>
      </c>
      <c r="CU173" s="18">
        <v>469</v>
      </c>
      <c r="CW173" s="18">
        <v>5</v>
      </c>
      <c r="CX173" s="18" t="s">
        <v>683</v>
      </c>
      <c r="CY173" s="18" t="s">
        <v>750</v>
      </c>
      <c r="CZ173" s="18">
        <v>104.62500000000001</v>
      </c>
      <c r="DA173" s="18">
        <v>1.5</v>
      </c>
      <c r="DB173" s="18">
        <v>3.4000000000000002E-2</v>
      </c>
      <c r="DC173" s="21">
        <v>1.0832337714058143E-2</v>
      </c>
      <c r="DD173" s="18">
        <v>108</v>
      </c>
      <c r="DF173" s="18">
        <v>9</v>
      </c>
      <c r="DG173" s="18" t="s">
        <v>32</v>
      </c>
      <c r="DH173" s="18" t="s">
        <v>136</v>
      </c>
      <c r="DI173" s="18">
        <v>220.79999999999998</v>
      </c>
      <c r="DJ173" s="18">
        <v>1</v>
      </c>
      <c r="DK173" s="18">
        <v>7.0000000000000007E-2</v>
      </c>
      <c r="DL173" s="21">
        <v>9.5108695652173919E-3</v>
      </c>
      <c r="DM173" s="18">
        <v>95</v>
      </c>
    </row>
    <row r="174" spans="2:126" x14ac:dyDescent="0.3">
      <c r="B174" s="18">
        <v>5</v>
      </c>
      <c r="C174" s="18" t="s">
        <v>654</v>
      </c>
      <c r="D174" s="18" t="s">
        <v>750</v>
      </c>
      <c r="E174" s="18">
        <v>30</v>
      </c>
      <c r="F174" s="18">
        <v>2.5</v>
      </c>
      <c r="G174" s="18">
        <v>1.2500000000000001E-2</v>
      </c>
      <c r="H174" s="21">
        <v>1.9166666666666669E-2</v>
      </c>
      <c r="I174" s="18">
        <v>192</v>
      </c>
      <c r="K174" s="18">
        <v>5</v>
      </c>
      <c r="L174" s="18" t="s">
        <v>654</v>
      </c>
      <c r="M174" s="18" t="s">
        <v>750</v>
      </c>
      <c r="N174" s="18">
        <v>30</v>
      </c>
      <c r="O174" s="18">
        <v>1</v>
      </c>
      <c r="P174" s="18">
        <v>1.4999999999999999E-2</v>
      </c>
      <c r="Q174" s="21">
        <v>2.5000000000000001E-2</v>
      </c>
      <c r="R174" s="18">
        <v>250</v>
      </c>
      <c r="T174" s="18">
        <v>5</v>
      </c>
      <c r="U174" s="18" t="s">
        <v>654</v>
      </c>
      <c r="V174" s="18" t="s">
        <v>750</v>
      </c>
      <c r="W174" s="18">
        <v>30</v>
      </c>
      <c r="X174" s="18">
        <v>1</v>
      </c>
      <c r="Y174" s="18">
        <v>1.4999999999999999E-2</v>
      </c>
      <c r="Z174" s="21">
        <v>2.5000000000000001E-2</v>
      </c>
      <c r="AA174" s="18">
        <v>250</v>
      </c>
      <c r="AC174" s="18">
        <v>5</v>
      </c>
      <c r="AD174" s="18" t="s">
        <v>10</v>
      </c>
      <c r="AE174" s="18" t="s">
        <v>136</v>
      </c>
      <c r="AF174" s="18">
        <v>66.666666666666657</v>
      </c>
      <c r="AG174" s="18">
        <v>1</v>
      </c>
      <c r="AH174" s="18">
        <v>3.6499999999999998E-2</v>
      </c>
      <c r="AI174" s="21">
        <v>3.6500000000000012E-2</v>
      </c>
      <c r="AJ174" s="18">
        <v>365</v>
      </c>
      <c r="AL174" s="18">
        <v>5</v>
      </c>
      <c r="AM174" s="18" t="s">
        <v>8</v>
      </c>
      <c r="AN174" s="18" t="s">
        <v>136</v>
      </c>
      <c r="AO174" s="18">
        <v>42</v>
      </c>
      <c r="AP174" s="18">
        <v>3.5</v>
      </c>
      <c r="AQ174" s="18">
        <v>8.7599999999999997E-2</v>
      </c>
      <c r="AR174" s="21">
        <v>5.9889795918367343E-2</v>
      </c>
      <c r="AS174" s="18">
        <v>599</v>
      </c>
      <c r="AU174" s="18">
        <v>5</v>
      </c>
      <c r="AV174" s="18" t="s">
        <v>8</v>
      </c>
      <c r="AW174" s="18" t="s">
        <v>5</v>
      </c>
      <c r="AX174" s="18">
        <v>840</v>
      </c>
      <c r="AY174" s="18">
        <v>1</v>
      </c>
      <c r="AZ174" s="18">
        <v>2.9600000000000001E-2</v>
      </c>
      <c r="BA174" s="21">
        <v>3.4357142857142859E-3</v>
      </c>
      <c r="BB174" s="18">
        <v>34</v>
      </c>
      <c r="BD174" s="18">
        <v>5</v>
      </c>
      <c r="BE174" s="18" t="s">
        <v>8</v>
      </c>
      <c r="BF174" s="18" t="s">
        <v>5</v>
      </c>
      <c r="BG174" s="18">
        <v>840</v>
      </c>
      <c r="BH174" s="18">
        <v>1</v>
      </c>
      <c r="BI174" s="18">
        <v>2.9600000000000001E-2</v>
      </c>
      <c r="BJ174" s="21">
        <v>6.93015873015873E-3</v>
      </c>
      <c r="BK174" s="18">
        <v>69</v>
      </c>
      <c r="BM174" s="18">
        <v>5</v>
      </c>
      <c r="BN174" s="18" t="s">
        <v>8</v>
      </c>
      <c r="BO174" s="18" t="s">
        <v>5</v>
      </c>
      <c r="BP174" s="18">
        <v>840</v>
      </c>
      <c r="BQ174" s="18">
        <v>1</v>
      </c>
      <c r="BR174" s="18">
        <v>2.9600000000000001E-2</v>
      </c>
      <c r="BS174" s="21">
        <v>1.0835714285714285E-2</v>
      </c>
      <c r="BT174" s="18">
        <v>108</v>
      </c>
      <c r="BV174" s="18">
        <v>5</v>
      </c>
      <c r="BW174" s="18" t="s">
        <v>666</v>
      </c>
      <c r="BX174" s="18" t="s">
        <v>750</v>
      </c>
      <c r="BY174" s="18">
        <v>114.80000000000001</v>
      </c>
      <c r="BZ174" s="18">
        <v>1.5</v>
      </c>
      <c r="CA174" s="18">
        <v>1.8599999999999998E-2</v>
      </c>
      <c r="CB174" s="21">
        <v>1.2961672473867593E-2</v>
      </c>
      <c r="CC174" s="18">
        <v>130</v>
      </c>
      <c r="CE174" s="18">
        <v>5</v>
      </c>
      <c r="CF174" s="18" t="s">
        <v>666</v>
      </c>
      <c r="CG174" s="18" t="s">
        <v>750</v>
      </c>
      <c r="CH174" s="18">
        <v>114.80000000000001</v>
      </c>
      <c r="CI174" s="18">
        <v>3.5</v>
      </c>
      <c r="CJ174" s="18">
        <v>1.8599999999999998E-2</v>
      </c>
      <c r="CK174" s="21">
        <v>1.1264310602289693E-2</v>
      </c>
      <c r="CL174" s="18">
        <v>113</v>
      </c>
      <c r="CN174" s="18">
        <v>5</v>
      </c>
      <c r="CO174" s="18" t="s">
        <v>666</v>
      </c>
      <c r="CP174" s="18" t="s">
        <v>750</v>
      </c>
      <c r="CQ174" s="18">
        <v>114.80000000000001</v>
      </c>
      <c r="CR174" s="18">
        <v>3.5</v>
      </c>
      <c r="CS174" s="18">
        <v>1.8599999999999998E-2</v>
      </c>
      <c r="CT174" s="21">
        <v>2.2798656047784964E-2</v>
      </c>
      <c r="CU174" s="18">
        <v>228</v>
      </c>
    </row>
    <row r="175" spans="2:126" x14ac:dyDescent="0.3">
      <c r="B175" s="18">
        <v>5</v>
      </c>
      <c r="C175" s="18" t="s">
        <v>656</v>
      </c>
      <c r="D175" s="18" t="s">
        <v>750</v>
      </c>
      <c r="E175" s="18">
        <v>30</v>
      </c>
      <c r="F175" s="18">
        <v>2.5</v>
      </c>
      <c r="G175" s="18">
        <v>1.2500000000000001E-2</v>
      </c>
      <c r="H175" s="21">
        <v>1.9166666666666669E-2</v>
      </c>
      <c r="I175" s="18">
        <v>192</v>
      </c>
      <c r="K175" s="18">
        <v>5</v>
      </c>
      <c r="L175" s="18" t="s">
        <v>656</v>
      </c>
      <c r="M175" s="18" t="s">
        <v>750</v>
      </c>
      <c r="N175" s="18">
        <v>30</v>
      </c>
      <c r="O175" s="18">
        <v>1</v>
      </c>
      <c r="P175" s="18">
        <v>1.4999999999999999E-2</v>
      </c>
      <c r="Q175" s="21">
        <v>2.5000000000000001E-2</v>
      </c>
      <c r="R175" s="18">
        <v>250</v>
      </c>
      <c r="T175" s="18">
        <v>5</v>
      </c>
      <c r="U175" s="18" t="s">
        <v>656</v>
      </c>
      <c r="V175" s="18" t="s">
        <v>750</v>
      </c>
      <c r="W175" s="18">
        <v>30</v>
      </c>
      <c r="X175" s="18">
        <v>1</v>
      </c>
      <c r="Y175" s="18">
        <v>1.4999999999999999E-2</v>
      </c>
      <c r="Z175" s="21">
        <v>2.5000000000000001E-2</v>
      </c>
      <c r="AA175" s="18">
        <v>250</v>
      </c>
      <c r="AC175" s="18">
        <v>5</v>
      </c>
      <c r="AD175" s="18" t="s">
        <v>21</v>
      </c>
      <c r="AE175" s="18" t="s">
        <v>136</v>
      </c>
      <c r="AF175" s="18">
        <v>66.666666666666657</v>
      </c>
      <c r="AG175" s="18">
        <v>1</v>
      </c>
      <c r="AH175" s="18">
        <v>3.6499999999999998E-2</v>
      </c>
      <c r="AI175" s="21">
        <v>3.6500000000000012E-2</v>
      </c>
      <c r="AJ175" s="18">
        <v>365</v>
      </c>
      <c r="AL175" s="18">
        <v>5</v>
      </c>
      <c r="AM175" s="18" t="s">
        <v>19</v>
      </c>
      <c r="AN175" s="18" t="s">
        <v>136</v>
      </c>
      <c r="AO175" s="18">
        <v>42</v>
      </c>
      <c r="AP175" s="18">
        <v>3.5</v>
      </c>
      <c r="AQ175" s="18">
        <v>8.7599999999999997E-2</v>
      </c>
      <c r="AR175" s="21">
        <v>5.9889795918367343E-2</v>
      </c>
      <c r="AS175" s="18">
        <v>599</v>
      </c>
      <c r="AU175" s="18">
        <v>5</v>
      </c>
      <c r="AV175" s="18" t="s">
        <v>19</v>
      </c>
      <c r="AW175" s="18" t="s">
        <v>5</v>
      </c>
      <c r="AX175" s="18">
        <v>840</v>
      </c>
      <c r="AY175" s="18">
        <v>1</v>
      </c>
      <c r="AZ175" s="18">
        <v>2.9600000000000001E-2</v>
      </c>
      <c r="BA175" s="21">
        <v>3.4357142857142859E-3</v>
      </c>
      <c r="BB175" s="18">
        <v>34</v>
      </c>
      <c r="BD175" s="18">
        <v>5</v>
      </c>
      <c r="BE175" s="18" t="s">
        <v>19</v>
      </c>
      <c r="BF175" s="18" t="s">
        <v>5</v>
      </c>
      <c r="BG175" s="18">
        <v>840</v>
      </c>
      <c r="BH175" s="18">
        <v>1</v>
      </c>
      <c r="BI175" s="18">
        <v>2.9600000000000001E-2</v>
      </c>
      <c r="BJ175" s="21">
        <v>6.93015873015873E-3</v>
      </c>
      <c r="BK175" s="18">
        <v>69</v>
      </c>
      <c r="BM175" s="18">
        <v>5</v>
      </c>
      <c r="BN175" s="18" t="s">
        <v>19</v>
      </c>
      <c r="BO175" s="18" t="s">
        <v>5</v>
      </c>
      <c r="BP175" s="18">
        <v>840</v>
      </c>
      <c r="BQ175" s="18">
        <v>1</v>
      </c>
      <c r="BR175" s="18">
        <v>2.9600000000000001E-2</v>
      </c>
      <c r="BS175" s="21">
        <v>1.0835714285714285E-2</v>
      </c>
      <c r="BT175" s="18">
        <v>108</v>
      </c>
      <c r="BV175" s="18">
        <v>5</v>
      </c>
      <c r="BW175" s="18" t="s">
        <v>668</v>
      </c>
      <c r="BX175" s="18" t="s">
        <v>750</v>
      </c>
      <c r="BY175" s="18">
        <v>114.80000000000001</v>
      </c>
      <c r="BZ175" s="18">
        <v>1.5</v>
      </c>
      <c r="CA175" s="18">
        <v>1.8599999999999998E-2</v>
      </c>
      <c r="CB175" s="21">
        <v>1.2961672473867593E-2</v>
      </c>
      <c r="CC175" s="18">
        <v>130</v>
      </c>
      <c r="CE175" s="18">
        <v>5</v>
      </c>
      <c r="CF175" s="18" t="s">
        <v>668</v>
      </c>
      <c r="CG175" s="18" t="s">
        <v>750</v>
      </c>
      <c r="CH175" s="18">
        <v>114.80000000000001</v>
      </c>
      <c r="CI175" s="18">
        <v>3.5</v>
      </c>
      <c r="CJ175" s="18">
        <v>1.8599999999999998E-2</v>
      </c>
      <c r="CK175" s="21">
        <v>1.1264310602289693E-2</v>
      </c>
      <c r="CL175" s="18">
        <v>113</v>
      </c>
      <c r="CN175" s="18">
        <v>5</v>
      </c>
      <c r="CO175" s="18" t="s">
        <v>668</v>
      </c>
      <c r="CP175" s="18" t="s">
        <v>750</v>
      </c>
      <c r="CQ175" s="18">
        <v>114.80000000000001</v>
      </c>
      <c r="CR175" s="18">
        <v>3.5</v>
      </c>
      <c r="CS175" s="18">
        <v>1.8599999999999998E-2</v>
      </c>
      <c r="CT175" s="21">
        <v>2.2798656047784964E-2</v>
      </c>
      <c r="CU175" s="18">
        <v>228</v>
      </c>
    </row>
    <row r="176" spans="2:126" x14ac:dyDescent="0.3">
      <c r="B176" s="18">
        <v>5</v>
      </c>
      <c r="C176" s="18" t="s">
        <v>658</v>
      </c>
      <c r="D176" s="18" t="s">
        <v>750</v>
      </c>
      <c r="E176" s="18">
        <v>30</v>
      </c>
      <c r="F176" s="18">
        <v>2.5</v>
      </c>
      <c r="G176" s="18">
        <v>1.2500000000000001E-2</v>
      </c>
      <c r="H176" s="21">
        <v>1.9166666666666669E-2</v>
      </c>
      <c r="I176" s="18">
        <v>192</v>
      </c>
      <c r="K176" s="18">
        <v>5</v>
      </c>
      <c r="L176" s="18" t="s">
        <v>658</v>
      </c>
      <c r="M176" s="18" t="s">
        <v>750</v>
      </c>
      <c r="N176" s="18">
        <v>30</v>
      </c>
      <c r="O176" s="18">
        <v>1</v>
      </c>
      <c r="P176" s="18">
        <v>1.4999999999999999E-2</v>
      </c>
      <c r="Q176" s="21">
        <v>2.5000000000000001E-2</v>
      </c>
      <c r="R176" s="18">
        <v>250</v>
      </c>
      <c r="T176" s="18">
        <v>5</v>
      </c>
      <c r="U176" s="18" t="s">
        <v>658</v>
      </c>
      <c r="V176" s="18" t="s">
        <v>750</v>
      </c>
      <c r="W176" s="18">
        <v>30</v>
      </c>
      <c r="X176" s="18">
        <v>1</v>
      </c>
      <c r="Y176" s="18">
        <v>1.4999999999999999E-2</v>
      </c>
      <c r="Z176" s="21">
        <v>2.5000000000000001E-2</v>
      </c>
      <c r="AA176" s="18">
        <v>250</v>
      </c>
      <c r="AC176" s="18">
        <v>5</v>
      </c>
      <c r="AD176" s="18" t="s">
        <v>29</v>
      </c>
      <c r="AE176" s="18" t="s">
        <v>136</v>
      </c>
      <c r="AF176" s="18">
        <v>66.666666666666657</v>
      </c>
      <c r="AG176" s="18">
        <v>1</v>
      </c>
      <c r="AH176" s="18">
        <v>3.6499999999999998E-2</v>
      </c>
      <c r="AI176" s="21">
        <v>3.6500000000000012E-2</v>
      </c>
      <c r="AJ176" s="18">
        <v>365</v>
      </c>
      <c r="AL176" s="18">
        <v>5</v>
      </c>
      <c r="AM176" s="18" t="s">
        <v>28</v>
      </c>
      <c r="AN176" s="18" t="s">
        <v>136</v>
      </c>
      <c r="AO176" s="18">
        <v>42</v>
      </c>
      <c r="AP176" s="18">
        <v>3.5</v>
      </c>
      <c r="AQ176" s="18">
        <v>8.7599999999999997E-2</v>
      </c>
      <c r="AR176" s="21">
        <v>5.9889795918367343E-2</v>
      </c>
      <c r="AS176" s="18">
        <v>599</v>
      </c>
      <c r="AU176" s="18">
        <v>5</v>
      </c>
      <c r="AV176" s="18" t="s">
        <v>28</v>
      </c>
      <c r="AW176" s="18" t="s">
        <v>5</v>
      </c>
      <c r="AX176" s="18">
        <v>840</v>
      </c>
      <c r="AY176" s="18">
        <v>1</v>
      </c>
      <c r="AZ176" s="18">
        <v>2.9600000000000001E-2</v>
      </c>
      <c r="BA176" s="21">
        <v>3.4357142857142859E-3</v>
      </c>
      <c r="BB176" s="18">
        <v>34</v>
      </c>
      <c r="BD176" s="18">
        <v>5</v>
      </c>
      <c r="BE176" s="18" t="s">
        <v>28</v>
      </c>
      <c r="BF176" s="18" t="s">
        <v>5</v>
      </c>
      <c r="BG176" s="18">
        <v>840</v>
      </c>
      <c r="BH176" s="18">
        <v>1</v>
      </c>
      <c r="BI176" s="18">
        <v>2.9600000000000001E-2</v>
      </c>
      <c r="BJ176" s="21">
        <v>6.93015873015873E-3</v>
      </c>
      <c r="BK176" s="18">
        <v>69</v>
      </c>
      <c r="BM176" s="18">
        <v>5</v>
      </c>
      <c r="BN176" s="18" t="s">
        <v>28</v>
      </c>
      <c r="BO176" s="18" t="s">
        <v>5</v>
      </c>
      <c r="BP176" s="18">
        <v>840</v>
      </c>
      <c r="BQ176" s="18">
        <v>1</v>
      </c>
      <c r="BR176" s="18">
        <v>2.9600000000000001E-2</v>
      </c>
      <c r="BS176" s="21">
        <v>1.0835714285714285E-2</v>
      </c>
      <c r="BT176" s="18">
        <v>108</v>
      </c>
      <c r="BV176" s="18">
        <v>5</v>
      </c>
      <c r="BW176" s="18" t="s">
        <v>670</v>
      </c>
      <c r="BX176" s="18" t="s">
        <v>750</v>
      </c>
      <c r="BY176" s="18">
        <v>114.80000000000001</v>
      </c>
      <c r="BZ176" s="18">
        <v>1.5</v>
      </c>
      <c r="CA176" s="18">
        <v>1.8599999999999998E-2</v>
      </c>
      <c r="CB176" s="21">
        <v>1.2961672473867593E-2</v>
      </c>
      <c r="CC176" s="18">
        <v>130</v>
      </c>
      <c r="CE176" s="18">
        <v>5</v>
      </c>
      <c r="CF176" s="18" t="s">
        <v>670</v>
      </c>
      <c r="CG176" s="18" t="s">
        <v>750</v>
      </c>
      <c r="CH176" s="18">
        <v>114.80000000000001</v>
      </c>
      <c r="CI176" s="18">
        <v>3.5</v>
      </c>
      <c r="CJ176" s="18">
        <v>1.8599999999999998E-2</v>
      </c>
      <c r="CK176" s="21">
        <v>1.1264310602289693E-2</v>
      </c>
      <c r="CL176" s="18">
        <v>113</v>
      </c>
      <c r="CN176" s="18">
        <v>5</v>
      </c>
      <c r="CO176" s="18" t="s">
        <v>670</v>
      </c>
      <c r="CP176" s="18" t="s">
        <v>750</v>
      </c>
      <c r="CQ176" s="18">
        <v>114.80000000000001</v>
      </c>
      <c r="CR176" s="18">
        <v>3.5</v>
      </c>
      <c r="CS176" s="18">
        <v>1.8599999999999998E-2</v>
      </c>
      <c r="CT176" s="21">
        <v>2.2798656047784964E-2</v>
      </c>
      <c r="CU176" s="18">
        <v>228</v>
      </c>
      <c r="CW176" s="18" t="s">
        <v>133</v>
      </c>
      <c r="CX176" s="18" t="s">
        <v>135</v>
      </c>
      <c r="CY176" s="18" t="s">
        <v>0</v>
      </c>
      <c r="CZ176" s="18" t="s">
        <v>1</v>
      </c>
      <c r="DA176" s="18" t="s">
        <v>36</v>
      </c>
      <c r="DB176" s="18" t="s">
        <v>2</v>
      </c>
      <c r="DC176" s="18" t="s">
        <v>3</v>
      </c>
      <c r="DD176" s="18" t="s">
        <v>4</v>
      </c>
      <c r="DE176" s="20">
        <v>10233</v>
      </c>
      <c r="DF176" s="18" t="s">
        <v>133</v>
      </c>
      <c r="DG176" s="18" t="s">
        <v>135</v>
      </c>
      <c r="DH176" s="18" t="s">
        <v>0</v>
      </c>
      <c r="DI176" s="18" t="s">
        <v>1</v>
      </c>
      <c r="DJ176" s="18" t="s">
        <v>36</v>
      </c>
      <c r="DK176" s="18" t="s">
        <v>2</v>
      </c>
      <c r="DL176" s="18" t="s">
        <v>3</v>
      </c>
      <c r="DM176" s="18" t="s">
        <v>4</v>
      </c>
      <c r="DN176" s="20">
        <v>6544</v>
      </c>
    </row>
    <row r="177" spans="2:117" x14ac:dyDescent="0.3">
      <c r="B177" s="18">
        <v>5</v>
      </c>
      <c r="C177" s="18" t="s">
        <v>660</v>
      </c>
      <c r="D177" s="18" t="s">
        <v>750</v>
      </c>
      <c r="E177" s="18">
        <v>30</v>
      </c>
      <c r="F177" s="18">
        <v>2.5</v>
      </c>
      <c r="G177" s="18">
        <v>1.2500000000000001E-2</v>
      </c>
      <c r="H177" s="21">
        <v>1.9166666666666669E-2</v>
      </c>
      <c r="I177" s="18">
        <v>192</v>
      </c>
      <c r="K177" s="18">
        <v>5</v>
      </c>
      <c r="L177" s="18" t="s">
        <v>660</v>
      </c>
      <c r="M177" s="18" t="s">
        <v>750</v>
      </c>
      <c r="N177" s="18">
        <v>30</v>
      </c>
      <c r="O177" s="18">
        <v>1</v>
      </c>
      <c r="P177" s="18">
        <v>1.4999999999999999E-2</v>
      </c>
      <c r="Q177" s="21">
        <v>2.5000000000000001E-2</v>
      </c>
      <c r="R177" s="18">
        <v>250</v>
      </c>
      <c r="T177" s="18">
        <v>5</v>
      </c>
      <c r="U177" s="18" t="s">
        <v>660</v>
      </c>
      <c r="V177" s="18" t="s">
        <v>750</v>
      </c>
      <c r="W177" s="18">
        <v>30</v>
      </c>
      <c r="X177" s="18">
        <v>1</v>
      </c>
      <c r="Y177" s="18">
        <v>1.4999999999999999E-2</v>
      </c>
      <c r="Z177" s="21">
        <v>2.5000000000000001E-2</v>
      </c>
      <c r="AA177" s="18">
        <v>250</v>
      </c>
      <c r="AC177" s="18">
        <v>5</v>
      </c>
      <c r="AD177" s="18" t="s">
        <v>738</v>
      </c>
      <c r="AE177" s="18" t="s">
        <v>750</v>
      </c>
      <c r="AF177" s="18">
        <v>30</v>
      </c>
      <c r="AG177" s="18">
        <v>1.5</v>
      </c>
      <c r="AH177" s="18">
        <v>1.41E-2</v>
      </c>
      <c r="AI177" s="21">
        <v>2.0888888888888891E-2</v>
      </c>
      <c r="AJ177" s="18">
        <v>209</v>
      </c>
      <c r="AL177" s="18">
        <v>5</v>
      </c>
      <c r="AM177" s="18" t="s">
        <v>9</v>
      </c>
      <c r="AN177" s="18" t="s">
        <v>136</v>
      </c>
      <c r="AO177" s="18">
        <v>50</v>
      </c>
      <c r="AP177" s="18">
        <v>2.5</v>
      </c>
      <c r="AQ177" s="18">
        <v>5.8400000000000001E-2</v>
      </c>
      <c r="AR177" s="21">
        <v>4.6953599999999998E-2</v>
      </c>
      <c r="AS177" s="18">
        <v>470</v>
      </c>
      <c r="AU177" s="18">
        <v>5</v>
      </c>
      <c r="AV177" s="18" t="s">
        <v>9</v>
      </c>
      <c r="AW177" s="18" t="s">
        <v>5</v>
      </c>
      <c r="AX177" s="18">
        <v>1000</v>
      </c>
      <c r="AY177" s="18">
        <v>1</v>
      </c>
      <c r="AZ177" s="18">
        <v>4.4399999999999995E-2</v>
      </c>
      <c r="BA177" s="21">
        <v>4.3289999999999995E-3</v>
      </c>
      <c r="BB177" s="18">
        <v>43</v>
      </c>
      <c r="BD177" s="18">
        <v>5</v>
      </c>
      <c r="BE177" s="18" t="s">
        <v>9</v>
      </c>
      <c r="BF177" s="18" t="s">
        <v>5</v>
      </c>
      <c r="BG177" s="18">
        <v>1000</v>
      </c>
      <c r="BH177" s="18">
        <v>1</v>
      </c>
      <c r="BI177" s="18">
        <v>4.4399999999999995E-2</v>
      </c>
      <c r="BJ177" s="21">
        <v>8.7320000000000002E-3</v>
      </c>
      <c r="BK177" s="18">
        <v>87</v>
      </c>
      <c r="BM177" s="18">
        <v>5</v>
      </c>
      <c r="BN177" s="18" t="s">
        <v>9</v>
      </c>
      <c r="BO177" s="18" t="s">
        <v>5</v>
      </c>
      <c r="BP177" s="18">
        <v>1000</v>
      </c>
      <c r="BQ177" s="18">
        <v>1</v>
      </c>
      <c r="BR177" s="18">
        <v>4.4399999999999995E-2</v>
      </c>
      <c r="BS177" s="21">
        <v>1.3652999999999998E-2</v>
      </c>
      <c r="BT177" s="18">
        <v>137</v>
      </c>
      <c r="BV177" s="18">
        <v>5</v>
      </c>
      <c r="BW177" s="18" t="s">
        <v>672</v>
      </c>
      <c r="BX177" s="18" t="s">
        <v>750</v>
      </c>
      <c r="BY177" s="18">
        <v>114.80000000000001</v>
      </c>
      <c r="BZ177" s="18">
        <v>1.5</v>
      </c>
      <c r="CA177" s="18">
        <v>1.8599999999999998E-2</v>
      </c>
      <c r="CB177" s="21">
        <v>1.2961672473867593E-2</v>
      </c>
      <c r="CC177" s="18">
        <v>130</v>
      </c>
      <c r="CE177" s="18">
        <v>5</v>
      </c>
      <c r="CF177" s="18" t="s">
        <v>672</v>
      </c>
      <c r="CG177" s="18" t="s">
        <v>750</v>
      </c>
      <c r="CH177" s="18">
        <v>114.80000000000001</v>
      </c>
      <c r="CI177" s="18">
        <v>3.5</v>
      </c>
      <c r="CJ177" s="18">
        <v>1.8599999999999998E-2</v>
      </c>
      <c r="CK177" s="21">
        <v>1.1264310602289693E-2</v>
      </c>
      <c r="CL177" s="18">
        <v>113</v>
      </c>
      <c r="CN177" s="18">
        <v>5</v>
      </c>
      <c r="CO177" s="18" t="s">
        <v>672</v>
      </c>
      <c r="CP177" s="18" t="s">
        <v>750</v>
      </c>
      <c r="CQ177" s="18">
        <v>114.80000000000001</v>
      </c>
      <c r="CR177" s="18">
        <v>3.5</v>
      </c>
      <c r="CS177" s="18">
        <v>1.8599999999999998E-2</v>
      </c>
      <c r="CT177" s="21">
        <v>2.2798656047784964E-2</v>
      </c>
      <c r="CU177" s="18">
        <v>228</v>
      </c>
      <c r="CW177" s="18">
        <v>6</v>
      </c>
      <c r="CX177" s="18" t="s">
        <v>738</v>
      </c>
      <c r="CY177" s="18" t="s">
        <v>750</v>
      </c>
      <c r="CZ177" s="18">
        <v>5.625</v>
      </c>
      <c r="DA177" s="18">
        <v>3.5</v>
      </c>
      <c r="DB177" s="18">
        <v>1.9E-2</v>
      </c>
      <c r="DC177" s="21">
        <v>4.8253968253968257E-2</v>
      </c>
      <c r="DD177" s="18">
        <v>483</v>
      </c>
      <c r="DF177" s="18">
        <v>10</v>
      </c>
      <c r="DG177" s="18" t="s">
        <v>6</v>
      </c>
      <c r="DH177" s="18" t="s">
        <v>136</v>
      </c>
      <c r="DI177" s="18">
        <v>6.9</v>
      </c>
      <c r="DJ177" s="18">
        <v>1</v>
      </c>
      <c r="DK177" s="18">
        <v>3.0000000000000001E-3</v>
      </c>
      <c r="DL177" s="21">
        <v>1.3043478260869565E-2</v>
      </c>
      <c r="DM177" s="18">
        <v>130</v>
      </c>
    </row>
    <row r="178" spans="2:117" x14ac:dyDescent="0.3">
      <c r="B178" s="18">
        <v>5</v>
      </c>
      <c r="C178" s="18" t="s">
        <v>662</v>
      </c>
      <c r="D178" s="18" t="s">
        <v>750</v>
      </c>
      <c r="E178" s="18">
        <v>30</v>
      </c>
      <c r="F178" s="18">
        <v>2.5</v>
      </c>
      <c r="G178" s="18">
        <v>1.2500000000000001E-2</v>
      </c>
      <c r="H178" s="21">
        <v>1.9166666666666669E-2</v>
      </c>
      <c r="I178" s="18">
        <v>192</v>
      </c>
      <c r="K178" s="18">
        <v>5</v>
      </c>
      <c r="L178" s="18" t="s">
        <v>662</v>
      </c>
      <c r="M178" s="18" t="s">
        <v>750</v>
      </c>
      <c r="N178" s="18">
        <v>30</v>
      </c>
      <c r="O178" s="18">
        <v>1</v>
      </c>
      <c r="P178" s="18">
        <v>1.4999999999999999E-2</v>
      </c>
      <c r="Q178" s="21">
        <v>2.5000000000000001E-2</v>
      </c>
      <c r="R178" s="18">
        <v>250</v>
      </c>
      <c r="T178" s="18">
        <v>5</v>
      </c>
      <c r="U178" s="18" t="s">
        <v>662</v>
      </c>
      <c r="V178" s="18" t="s">
        <v>750</v>
      </c>
      <c r="W178" s="18">
        <v>30</v>
      </c>
      <c r="X178" s="18">
        <v>1</v>
      </c>
      <c r="Y178" s="18">
        <v>1.4999999999999999E-2</v>
      </c>
      <c r="Z178" s="21">
        <v>2.5000000000000001E-2</v>
      </c>
      <c r="AA178" s="18">
        <v>250</v>
      </c>
      <c r="AC178" s="18">
        <v>5</v>
      </c>
      <c r="AD178" s="18" t="s">
        <v>650</v>
      </c>
      <c r="AE178" s="18" t="s">
        <v>750</v>
      </c>
      <c r="AF178" s="18">
        <v>30</v>
      </c>
      <c r="AG178" s="18">
        <v>1.5</v>
      </c>
      <c r="AH178" s="18">
        <v>1.41E-2</v>
      </c>
      <c r="AI178" s="21">
        <v>2.0888888888888891E-2</v>
      </c>
      <c r="AJ178" s="18">
        <v>209</v>
      </c>
      <c r="AL178" s="18">
        <v>5</v>
      </c>
      <c r="AM178" s="18" t="s">
        <v>20</v>
      </c>
      <c r="AN178" s="18" t="s">
        <v>136</v>
      </c>
      <c r="AO178" s="18">
        <v>50</v>
      </c>
      <c r="AP178" s="18">
        <v>2.5</v>
      </c>
      <c r="AQ178" s="18">
        <v>5.8400000000000001E-2</v>
      </c>
      <c r="AR178" s="21">
        <v>4.6953599999999998E-2</v>
      </c>
      <c r="AS178" s="18">
        <v>470</v>
      </c>
      <c r="AU178" s="18">
        <v>5</v>
      </c>
      <c r="AV178" s="18" t="s">
        <v>20</v>
      </c>
      <c r="AW178" s="18" t="s">
        <v>5</v>
      </c>
      <c r="AX178" s="18">
        <v>1000</v>
      </c>
      <c r="AY178" s="18">
        <v>1</v>
      </c>
      <c r="AZ178" s="18">
        <v>4.4399999999999995E-2</v>
      </c>
      <c r="BA178" s="21">
        <v>4.3289999999999995E-3</v>
      </c>
      <c r="BB178" s="18">
        <v>43</v>
      </c>
      <c r="BD178" s="18">
        <v>5</v>
      </c>
      <c r="BE178" s="18" t="s">
        <v>20</v>
      </c>
      <c r="BF178" s="18" t="s">
        <v>5</v>
      </c>
      <c r="BG178" s="18">
        <v>1000</v>
      </c>
      <c r="BH178" s="18">
        <v>1</v>
      </c>
      <c r="BI178" s="18">
        <v>4.4399999999999995E-2</v>
      </c>
      <c r="BJ178" s="21">
        <v>8.7320000000000002E-3</v>
      </c>
      <c r="BK178" s="18">
        <v>87</v>
      </c>
      <c r="BM178" s="18">
        <v>5</v>
      </c>
      <c r="BN178" s="18" t="s">
        <v>20</v>
      </c>
      <c r="BO178" s="18" t="s">
        <v>5</v>
      </c>
      <c r="BP178" s="18">
        <v>1000</v>
      </c>
      <c r="BQ178" s="18">
        <v>1</v>
      </c>
      <c r="BR178" s="18">
        <v>4.4399999999999995E-2</v>
      </c>
      <c r="BS178" s="21">
        <v>1.3652999999999998E-2</v>
      </c>
      <c r="BT178" s="18">
        <v>137</v>
      </c>
      <c r="BV178" s="18">
        <v>5</v>
      </c>
      <c r="BW178" s="18" t="s">
        <v>674</v>
      </c>
      <c r="BX178" s="18" t="s">
        <v>750</v>
      </c>
      <c r="BY178" s="18">
        <v>114.80000000000001</v>
      </c>
      <c r="BZ178" s="18">
        <v>1.5</v>
      </c>
      <c r="CA178" s="18">
        <v>1.8599999999999998E-2</v>
      </c>
      <c r="CB178" s="21">
        <v>1.2961672473867593E-2</v>
      </c>
      <c r="CC178" s="18">
        <v>130</v>
      </c>
      <c r="CE178" s="18">
        <v>5</v>
      </c>
      <c r="CF178" s="18" t="s">
        <v>674</v>
      </c>
      <c r="CG178" s="18" t="s">
        <v>750</v>
      </c>
      <c r="CH178" s="18">
        <v>114.80000000000001</v>
      </c>
      <c r="CI178" s="18">
        <v>3.5</v>
      </c>
      <c r="CJ178" s="18">
        <v>1.8599999999999998E-2</v>
      </c>
      <c r="CK178" s="21">
        <v>1.1264310602289693E-2</v>
      </c>
      <c r="CL178" s="18">
        <v>113</v>
      </c>
      <c r="CN178" s="18">
        <v>5</v>
      </c>
      <c r="CO178" s="18" t="s">
        <v>674</v>
      </c>
      <c r="CP178" s="18" t="s">
        <v>750</v>
      </c>
      <c r="CQ178" s="18">
        <v>114.80000000000001</v>
      </c>
      <c r="CR178" s="18">
        <v>3.5</v>
      </c>
      <c r="CS178" s="18">
        <v>1.8599999999999998E-2</v>
      </c>
      <c r="CT178" s="21">
        <v>2.2798656047784964E-2</v>
      </c>
      <c r="CU178" s="18">
        <v>228</v>
      </c>
      <c r="CW178" s="18">
        <v>6</v>
      </c>
      <c r="CX178" s="18" t="s">
        <v>650</v>
      </c>
      <c r="CY178" s="18" t="s">
        <v>750</v>
      </c>
      <c r="CZ178" s="18">
        <v>5.625</v>
      </c>
      <c r="DA178" s="18">
        <v>3.5</v>
      </c>
      <c r="DB178" s="18">
        <v>1.9E-2</v>
      </c>
      <c r="DC178" s="21">
        <v>4.8253968253968257E-2</v>
      </c>
      <c r="DD178" s="18">
        <v>483</v>
      </c>
      <c r="DF178" s="18">
        <v>10</v>
      </c>
      <c r="DG178" s="18" t="s">
        <v>16</v>
      </c>
      <c r="DH178" s="18" t="s">
        <v>136</v>
      </c>
      <c r="DI178" s="18">
        <v>6.9</v>
      </c>
      <c r="DJ178" s="18">
        <v>1</v>
      </c>
      <c r="DK178" s="18">
        <v>3.0000000000000001E-3</v>
      </c>
      <c r="DL178" s="21">
        <v>1.3043478260869565E-2</v>
      </c>
      <c r="DM178" s="18">
        <v>130</v>
      </c>
    </row>
    <row r="179" spans="2:117" x14ac:dyDescent="0.3">
      <c r="B179" s="18">
        <v>5</v>
      </c>
      <c r="C179" s="18" t="s">
        <v>664</v>
      </c>
      <c r="D179" s="18" t="s">
        <v>750</v>
      </c>
      <c r="E179" s="18">
        <v>30</v>
      </c>
      <c r="F179" s="18">
        <v>2.5</v>
      </c>
      <c r="G179" s="18">
        <v>1.2500000000000001E-2</v>
      </c>
      <c r="H179" s="21">
        <v>1.9166666666666669E-2</v>
      </c>
      <c r="I179" s="18">
        <v>192</v>
      </c>
      <c r="K179" s="18">
        <v>5</v>
      </c>
      <c r="L179" s="18" t="s">
        <v>664</v>
      </c>
      <c r="M179" s="18" t="s">
        <v>750</v>
      </c>
      <c r="N179" s="18">
        <v>30</v>
      </c>
      <c r="O179" s="18">
        <v>1</v>
      </c>
      <c r="P179" s="18">
        <v>1.4999999999999999E-2</v>
      </c>
      <c r="Q179" s="21">
        <v>2.5000000000000001E-2</v>
      </c>
      <c r="R179" s="18">
        <v>250</v>
      </c>
      <c r="T179" s="18">
        <v>5</v>
      </c>
      <c r="U179" s="18" t="s">
        <v>664</v>
      </c>
      <c r="V179" s="18" t="s">
        <v>750</v>
      </c>
      <c r="W179" s="18">
        <v>30</v>
      </c>
      <c r="X179" s="18">
        <v>1</v>
      </c>
      <c r="Y179" s="18">
        <v>1.4999999999999999E-2</v>
      </c>
      <c r="Z179" s="21">
        <v>2.5000000000000001E-2</v>
      </c>
      <c r="AA179" s="18">
        <v>250</v>
      </c>
      <c r="AC179" s="18">
        <v>5</v>
      </c>
      <c r="AD179" s="18" t="s">
        <v>652</v>
      </c>
      <c r="AE179" s="18" t="s">
        <v>750</v>
      </c>
      <c r="AF179" s="18">
        <v>30</v>
      </c>
      <c r="AG179" s="18">
        <v>1.5</v>
      </c>
      <c r="AH179" s="18">
        <v>1.41E-2</v>
      </c>
      <c r="AI179" s="21">
        <v>2.0888888888888891E-2</v>
      </c>
      <c r="AJ179" s="18">
        <v>209</v>
      </c>
      <c r="AL179" s="18">
        <v>5</v>
      </c>
      <c r="AM179" s="18" t="s">
        <v>22</v>
      </c>
      <c r="AN179" s="18" t="s">
        <v>136</v>
      </c>
      <c r="AO179" s="18">
        <v>50</v>
      </c>
      <c r="AP179" s="18">
        <v>2.5</v>
      </c>
      <c r="AQ179" s="18">
        <v>5.8400000000000001E-2</v>
      </c>
      <c r="AR179" s="21">
        <v>4.6953599999999998E-2</v>
      </c>
      <c r="AS179" s="18">
        <v>470</v>
      </c>
      <c r="AU179" s="18">
        <v>5</v>
      </c>
      <c r="AV179" s="18" t="s">
        <v>22</v>
      </c>
      <c r="AW179" s="18" t="s">
        <v>5</v>
      </c>
      <c r="AX179" s="18">
        <v>1000</v>
      </c>
      <c r="AY179" s="18">
        <v>1</v>
      </c>
      <c r="AZ179" s="18">
        <v>4.4399999999999995E-2</v>
      </c>
      <c r="BA179" s="21">
        <v>4.3289999999999995E-3</v>
      </c>
      <c r="BB179" s="18">
        <v>43</v>
      </c>
      <c r="BD179" s="18">
        <v>5</v>
      </c>
      <c r="BE179" s="18" t="s">
        <v>22</v>
      </c>
      <c r="BF179" s="18" t="s">
        <v>5</v>
      </c>
      <c r="BG179" s="18">
        <v>1000</v>
      </c>
      <c r="BH179" s="18">
        <v>1</v>
      </c>
      <c r="BI179" s="18">
        <v>4.4399999999999995E-2</v>
      </c>
      <c r="BJ179" s="21">
        <v>8.7320000000000002E-3</v>
      </c>
      <c r="BK179" s="18">
        <v>87</v>
      </c>
      <c r="BM179" s="18">
        <v>5</v>
      </c>
      <c r="BN179" s="18" t="s">
        <v>22</v>
      </c>
      <c r="BO179" s="18" t="s">
        <v>5</v>
      </c>
      <c r="BP179" s="18">
        <v>1000</v>
      </c>
      <c r="BQ179" s="18">
        <v>1</v>
      </c>
      <c r="BR179" s="18">
        <v>4.4399999999999995E-2</v>
      </c>
      <c r="BS179" s="21">
        <v>1.3652999999999998E-2</v>
      </c>
      <c r="BT179" s="18">
        <v>137</v>
      </c>
      <c r="BV179" s="18">
        <v>5</v>
      </c>
      <c r="BW179" s="18" t="s">
        <v>676</v>
      </c>
      <c r="BX179" s="18" t="s">
        <v>750</v>
      </c>
      <c r="BY179" s="18">
        <v>114.80000000000001</v>
      </c>
      <c r="BZ179" s="18">
        <v>1.5</v>
      </c>
      <c r="CA179" s="18">
        <v>1.8599999999999998E-2</v>
      </c>
      <c r="CB179" s="21">
        <v>1.2961672473867593E-2</v>
      </c>
      <c r="CC179" s="18">
        <v>130</v>
      </c>
      <c r="CE179" s="18">
        <v>5</v>
      </c>
      <c r="CF179" s="18" t="s">
        <v>676</v>
      </c>
      <c r="CG179" s="18" t="s">
        <v>750</v>
      </c>
      <c r="CH179" s="18">
        <v>114.80000000000001</v>
      </c>
      <c r="CI179" s="18">
        <v>3.5</v>
      </c>
      <c r="CJ179" s="18">
        <v>1.8599999999999998E-2</v>
      </c>
      <c r="CK179" s="21">
        <v>1.1264310602289693E-2</v>
      </c>
      <c r="CL179" s="18">
        <v>113</v>
      </c>
      <c r="CN179" s="18">
        <v>5</v>
      </c>
      <c r="CO179" s="18" t="s">
        <v>676</v>
      </c>
      <c r="CP179" s="18" t="s">
        <v>750</v>
      </c>
      <c r="CQ179" s="18">
        <v>114.80000000000001</v>
      </c>
      <c r="CR179" s="18">
        <v>3.5</v>
      </c>
      <c r="CS179" s="18">
        <v>1.8599999999999998E-2</v>
      </c>
      <c r="CT179" s="21">
        <v>2.2798656047784964E-2</v>
      </c>
      <c r="CU179" s="18">
        <v>228</v>
      </c>
      <c r="CW179" s="18">
        <v>6</v>
      </c>
      <c r="CX179" s="18" t="s">
        <v>652</v>
      </c>
      <c r="CY179" s="18" t="s">
        <v>750</v>
      </c>
      <c r="CZ179" s="18">
        <v>5.625</v>
      </c>
      <c r="DA179" s="18">
        <v>3.5</v>
      </c>
      <c r="DB179" s="18">
        <v>1.9E-2</v>
      </c>
      <c r="DC179" s="21">
        <v>4.8253968253968257E-2</v>
      </c>
      <c r="DD179" s="18">
        <v>483</v>
      </c>
      <c r="DF179" s="18">
        <v>10</v>
      </c>
      <c r="DG179" s="18" t="s">
        <v>26</v>
      </c>
      <c r="DH179" s="18" t="s">
        <v>136</v>
      </c>
      <c r="DI179" s="18">
        <v>6.9</v>
      </c>
      <c r="DJ179" s="18">
        <v>1</v>
      </c>
      <c r="DK179" s="18">
        <v>3.0000000000000001E-3</v>
      </c>
      <c r="DL179" s="21">
        <v>1.3043478260869565E-2</v>
      </c>
      <c r="DM179" s="18">
        <v>130</v>
      </c>
    </row>
    <row r="180" spans="2:117" x14ac:dyDescent="0.3">
      <c r="B180" s="18">
        <v>5</v>
      </c>
      <c r="C180" s="18" t="s">
        <v>649</v>
      </c>
      <c r="D180" s="18" t="s">
        <v>750</v>
      </c>
      <c r="E180" s="18">
        <v>30</v>
      </c>
      <c r="F180" s="18">
        <v>2.5</v>
      </c>
      <c r="G180" s="18">
        <v>1.2500000000000001E-2</v>
      </c>
      <c r="H180" s="21">
        <v>1.9166666666666669E-2</v>
      </c>
      <c r="I180" s="18">
        <v>192</v>
      </c>
      <c r="K180" s="18">
        <v>5</v>
      </c>
      <c r="L180" s="18" t="s">
        <v>649</v>
      </c>
      <c r="M180" s="18" t="s">
        <v>750</v>
      </c>
      <c r="N180" s="18">
        <v>30</v>
      </c>
      <c r="O180" s="18">
        <v>1</v>
      </c>
      <c r="P180" s="18">
        <v>1.4999999999999999E-2</v>
      </c>
      <c r="Q180" s="21">
        <v>2.5000000000000001E-2</v>
      </c>
      <c r="R180" s="18">
        <v>250</v>
      </c>
      <c r="T180" s="18">
        <v>5</v>
      </c>
      <c r="U180" s="18" t="s">
        <v>649</v>
      </c>
      <c r="V180" s="18" t="s">
        <v>750</v>
      </c>
      <c r="W180" s="18">
        <v>30</v>
      </c>
      <c r="X180" s="18">
        <v>1</v>
      </c>
      <c r="Y180" s="18">
        <v>1.4999999999999999E-2</v>
      </c>
      <c r="Z180" s="21">
        <v>2.5000000000000001E-2</v>
      </c>
      <c r="AA180" s="18">
        <v>250</v>
      </c>
      <c r="AC180" s="18">
        <v>5</v>
      </c>
      <c r="AD180" s="18" t="s">
        <v>654</v>
      </c>
      <c r="AE180" s="18" t="s">
        <v>750</v>
      </c>
      <c r="AF180" s="18">
        <v>30</v>
      </c>
      <c r="AG180" s="18">
        <v>1.5</v>
      </c>
      <c r="AH180" s="18">
        <v>1.41E-2</v>
      </c>
      <c r="AI180" s="21">
        <v>2.0888888888888891E-2</v>
      </c>
      <c r="AJ180" s="18">
        <v>209</v>
      </c>
      <c r="AL180" s="18">
        <v>5</v>
      </c>
      <c r="AM180" s="18" t="s">
        <v>10</v>
      </c>
      <c r="AN180" s="18" t="s">
        <v>136</v>
      </c>
      <c r="AO180" s="18">
        <v>66.666666666666657</v>
      </c>
      <c r="AP180" s="18">
        <v>1</v>
      </c>
      <c r="AQ180" s="18">
        <v>3.6499999999999998E-2</v>
      </c>
      <c r="AR180" s="21">
        <v>5.5023750000000003E-2</v>
      </c>
      <c r="AS180" s="18">
        <v>550</v>
      </c>
      <c r="AU180" s="18">
        <v>5</v>
      </c>
      <c r="AV180" s="18" t="s">
        <v>7</v>
      </c>
      <c r="AW180" s="18" t="s">
        <v>136</v>
      </c>
      <c r="AX180" s="18">
        <v>19</v>
      </c>
      <c r="AY180" s="18">
        <v>3</v>
      </c>
      <c r="AZ180" s="18">
        <v>3.6999999999999998E-2</v>
      </c>
      <c r="BA180" s="21">
        <v>6.328947368421052E-2</v>
      </c>
      <c r="BB180" s="18">
        <v>633</v>
      </c>
      <c r="BD180" s="18">
        <v>5</v>
      </c>
      <c r="BE180" s="18" t="s">
        <v>7</v>
      </c>
      <c r="BF180" s="18" t="s">
        <v>136</v>
      </c>
      <c r="BG180" s="18">
        <v>19</v>
      </c>
      <c r="BH180" s="18">
        <v>6</v>
      </c>
      <c r="BI180" s="18">
        <v>3.6999999999999998E-2</v>
      </c>
      <c r="BJ180" s="21">
        <v>6.383040935672514E-2</v>
      </c>
      <c r="BK180" s="18">
        <v>638</v>
      </c>
      <c r="BM180" s="18">
        <v>5</v>
      </c>
      <c r="BN180" s="18" t="s">
        <v>7</v>
      </c>
      <c r="BO180" s="18" t="s">
        <v>136</v>
      </c>
      <c r="BP180" s="18">
        <v>19</v>
      </c>
      <c r="BQ180" s="18">
        <v>18</v>
      </c>
      <c r="BR180" s="18">
        <v>3.6999999999999998E-2</v>
      </c>
      <c r="BS180" s="21">
        <v>3.3267543859649119E-2</v>
      </c>
      <c r="BT180" s="18">
        <v>333</v>
      </c>
      <c r="BV180" s="18">
        <v>5</v>
      </c>
      <c r="BW180" s="18" t="s">
        <v>678</v>
      </c>
      <c r="BX180" s="18" t="s">
        <v>750</v>
      </c>
      <c r="BY180" s="18">
        <v>114.80000000000001</v>
      </c>
      <c r="BZ180" s="18">
        <v>1.5</v>
      </c>
      <c r="CA180" s="18">
        <v>1.8599999999999998E-2</v>
      </c>
      <c r="CB180" s="21">
        <v>1.2961672473867593E-2</v>
      </c>
      <c r="CC180" s="18">
        <v>130</v>
      </c>
      <c r="CE180" s="18">
        <v>5</v>
      </c>
      <c r="CF180" s="18" t="s">
        <v>678</v>
      </c>
      <c r="CG180" s="18" t="s">
        <v>750</v>
      </c>
      <c r="CH180" s="18">
        <v>114.80000000000001</v>
      </c>
      <c r="CI180" s="18">
        <v>3.5</v>
      </c>
      <c r="CJ180" s="18">
        <v>1.8599999999999998E-2</v>
      </c>
      <c r="CK180" s="21">
        <v>1.1264310602289693E-2</v>
      </c>
      <c r="CL180" s="18">
        <v>113</v>
      </c>
      <c r="CN180" s="18">
        <v>5</v>
      </c>
      <c r="CO180" s="18" t="s">
        <v>678</v>
      </c>
      <c r="CP180" s="18" t="s">
        <v>750</v>
      </c>
      <c r="CQ180" s="18">
        <v>114.80000000000001</v>
      </c>
      <c r="CR180" s="18">
        <v>3.5</v>
      </c>
      <c r="CS180" s="18">
        <v>1.8599999999999998E-2</v>
      </c>
      <c r="CT180" s="21">
        <v>2.2798656047784964E-2</v>
      </c>
      <c r="CU180" s="18">
        <v>228</v>
      </c>
      <c r="CW180" s="18">
        <v>6</v>
      </c>
      <c r="CX180" s="18" t="s">
        <v>654</v>
      </c>
      <c r="CY180" s="18" t="s">
        <v>750</v>
      </c>
      <c r="CZ180" s="18">
        <v>5.625</v>
      </c>
      <c r="DA180" s="18">
        <v>3.5</v>
      </c>
      <c r="DB180" s="18">
        <v>1.9E-2</v>
      </c>
      <c r="DC180" s="21">
        <v>4.8253968253968257E-2</v>
      </c>
      <c r="DD180" s="18">
        <v>483</v>
      </c>
      <c r="DF180" s="18">
        <v>10</v>
      </c>
      <c r="DG180" s="18" t="s">
        <v>7</v>
      </c>
      <c r="DH180" s="18" t="s">
        <v>136</v>
      </c>
      <c r="DI180" s="18">
        <v>13</v>
      </c>
      <c r="DJ180" s="18">
        <v>1</v>
      </c>
      <c r="DK180" s="18">
        <v>1.4E-2</v>
      </c>
      <c r="DL180" s="21">
        <v>3.2307692307692308E-2</v>
      </c>
      <c r="DM180" s="18">
        <v>323</v>
      </c>
    </row>
    <row r="181" spans="2:117" x14ac:dyDescent="0.3">
      <c r="B181" s="18">
        <v>5</v>
      </c>
      <c r="C181" s="18" t="s">
        <v>651</v>
      </c>
      <c r="D181" s="18" t="s">
        <v>750</v>
      </c>
      <c r="E181" s="18">
        <v>30</v>
      </c>
      <c r="F181" s="18">
        <v>2.5</v>
      </c>
      <c r="G181" s="18">
        <v>1.2500000000000001E-2</v>
      </c>
      <c r="H181" s="21">
        <v>1.9166666666666669E-2</v>
      </c>
      <c r="I181" s="18">
        <v>192</v>
      </c>
      <c r="K181" s="18">
        <v>5</v>
      </c>
      <c r="L181" s="18" t="s">
        <v>651</v>
      </c>
      <c r="M181" s="18" t="s">
        <v>750</v>
      </c>
      <c r="N181" s="18">
        <v>30</v>
      </c>
      <c r="O181" s="18">
        <v>1</v>
      </c>
      <c r="P181" s="18">
        <v>1.4999999999999999E-2</v>
      </c>
      <c r="Q181" s="21">
        <v>2.5000000000000001E-2</v>
      </c>
      <c r="R181" s="18">
        <v>250</v>
      </c>
      <c r="T181" s="18">
        <v>5</v>
      </c>
      <c r="U181" s="18" t="s">
        <v>651</v>
      </c>
      <c r="V181" s="18" t="s">
        <v>750</v>
      </c>
      <c r="W181" s="18">
        <v>30</v>
      </c>
      <c r="X181" s="18">
        <v>1</v>
      </c>
      <c r="Y181" s="18">
        <v>1.4999999999999999E-2</v>
      </c>
      <c r="Z181" s="21">
        <v>2.5000000000000001E-2</v>
      </c>
      <c r="AA181" s="18">
        <v>250</v>
      </c>
      <c r="AC181" s="18">
        <v>5</v>
      </c>
      <c r="AD181" s="18" t="s">
        <v>656</v>
      </c>
      <c r="AE181" s="18" t="s">
        <v>750</v>
      </c>
      <c r="AF181" s="18">
        <v>30</v>
      </c>
      <c r="AG181" s="18">
        <v>1.5</v>
      </c>
      <c r="AH181" s="18">
        <v>1.41E-2</v>
      </c>
      <c r="AI181" s="21">
        <v>2.0888888888888891E-2</v>
      </c>
      <c r="AJ181" s="18">
        <v>209</v>
      </c>
      <c r="AL181" s="18">
        <v>5</v>
      </c>
      <c r="AM181" s="18" t="s">
        <v>21</v>
      </c>
      <c r="AN181" s="18" t="s">
        <v>136</v>
      </c>
      <c r="AO181" s="18">
        <v>66.666666666666657</v>
      </c>
      <c r="AP181" s="18">
        <v>1</v>
      </c>
      <c r="AQ181" s="18">
        <v>3.6499999999999998E-2</v>
      </c>
      <c r="AR181" s="21">
        <v>5.5023750000000003E-2</v>
      </c>
      <c r="AS181" s="18">
        <v>550</v>
      </c>
      <c r="AU181" s="18">
        <v>5</v>
      </c>
      <c r="AV181" s="18" t="s">
        <v>17</v>
      </c>
      <c r="AW181" s="18" t="s">
        <v>136</v>
      </c>
      <c r="AX181" s="18">
        <v>19</v>
      </c>
      <c r="AY181" s="18">
        <v>3</v>
      </c>
      <c r="AZ181" s="18">
        <v>3.6999999999999998E-2</v>
      </c>
      <c r="BA181" s="21">
        <v>6.328947368421052E-2</v>
      </c>
      <c r="BB181" s="18">
        <v>633</v>
      </c>
      <c r="BD181" s="18">
        <v>5</v>
      </c>
      <c r="BE181" s="18" t="s">
        <v>17</v>
      </c>
      <c r="BF181" s="18" t="s">
        <v>136</v>
      </c>
      <c r="BG181" s="18">
        <v>19</v>
      </c>
      <c r="BH181" s="18">
        <v>6</v>
      </c>
      <c r="BI181" s="18">
        <v>3.6999999999999998E-2</v>
      </c>
      <c r="BJ181" s="21">
        <v>6.383040935672514E-2</v>
      </c>
      <c r="BK181" s="18">
        <v>638</v>
      </c>
      <c r="BM181" s="18">
        <v>5</v>
      </c>
      <c r="BN181" s="18" t="s">
        <v>17</v>
      </c>
      <c r="BO181" s="18" t="s">
        <v>136</v>
      </c>
      <c r="BP181" s="18">
        <v>19</v>
      </c>
      <c r="BQ181" s="18">
        <v>18</v>
      </c>
      <c r="BR181" s="18">
        <v>3.6999999999999998E-2</v>
      </c>
      <c r="BS181" s="21">
        <v>3.3267543859649119E-2</v>
      </c>
      <c r="BT181" s="18">
        <v>333</v>
      </c>
      <c r="BV181" s="18">
        <v>5</v>
      </c>
      <c r="BW181" s="18" t="s">
        <v>680</v>
      </c>
      <c r="BX181" s="18" t="s">
        <v>750</v>
      </c>
      <c r="BY181" s="18">
        <v>114.80000000000001</v>
      </c>
      <c r="BZ181" s="18">
        <v>1.5</v>
      </c>
      <c r="CA181" s="18">
        <v>1.8599999999999998E-2</v>
      </c>
      <c r="CB181" s="21">
        <v>1.2961672473867593E-2</v>
      </c>
      <c r="CC181" s="18">
        <v>130</v>
      </c>
      <c r="CE181" s="18">
        <v>5</v>
      </c>
      <c r="CF181" s="18" t="s">
        <v>680</v>
      </c>
      <c r="CG181" s="18" t="s">
        <v>750</v>
      </c>
      <c r="CH181" s="18">
        <v>114.80000000000001</v>
      </c>
      <c r="CI181" s="18">
        <v>3.5</v>
      </c>
      <c r="CJ181" s="18">
        <v>1.8599999999999998E-2</v>
      </c>
      <c r="CK181" s="21">
        <v>1.1264310602289693E-2</v>
      </c>
      <c r="CL181" s="18">
        <v>113</v>
      </c>
      <c r="CN181" s="18">
        <v>5</v>
      </c>
      <c r="CO181" s="18" t="s">
        <v>680</v>
      </c>
      <c r="CP181" s="18" t="s">
        <v>750</v>
      </c>
      <c r="CQ181" s="18">
        <v>114.80000000000001</v>
      </c>
      <c r="CR181" s="18">
        <v>3.5</v>
      </c>
      <c r="CS181" s="18">
        <v>1.8599999999999998E-2</v>
      </c>
      <c r="CT181" s="21">
        <v>2.2798656047784964E-2</v>
      </c>
      <c r="CU181" s="18">
        <v>228</v>
      </c>
      <c r="CW181" s="18">
        <v>6</v>
      </c>
      <c r="CX181" s="18" t="s">
        <v>656</v>
      </c>
      <c r="CY181" s="18" t="s">
        <v>750</v>
      </c>
      <c r="CZ181" s="18">
        <v>5.625</v>
      </c>
      <c r="DA181" s="18">
        <v>3.5</v>
      </c>
      <c r="DB181" s="18">
        <v>1.9E-2</v>
      </c>
      <c r="DC181" s="21">
        <v>4.8253968253968257E-2</v>
      </c>
      <c r="DD181" s="18">
        <v>483</v>
      </c>
      <c r="DF181" s="18">
        <v>10</v>
      </c>
      <c r="DG181" s="18" t="s">
        <v>17</v>
      </c>
      <c r="DH181" s="18" t="s">
        <v>136</v>
      </c>
      <c r="DI181" s="18">
        <v>13</v>
      </c>
      <c r="DJ181" s="18">
        <v>1</v>
      </c>
      <c r="DK181" s="18">
        <v>1.4E-2</v>
      </c>
      <c r="DL181" s="21">
        <v>3.2307692307692308E-2</v>
      </c>
      <c r="DM181" s="18">
        <v>323</v>
      </c>
    </row>
    <row r="182" spans="2:117" x14ac:dyDescent="0.3">
      <c r="B182" s="18">
        <v>5</v>
      </c>
      <c r="C182" s="18" t="s">
        <v>653</v>
      </c>
      <c r="D182" s="18" t="s">
        <v>750</v>
      </c>
      <c r="E182" s="18">
        <v>30</v>
      </c>
      <c r="F182" s="18">
        <v>2.5</v>
      </c>
      <c r="G182" s="18">
        <v>1.26E-2</v>
      </c>
      <c r="H182" s="21">
        <v>1.932E-2</v>
      </c>
      <c r="I182" s="18">
        <v>193</v>
      </c>
      <c r="K182" s="18">
        <v>5</v>
      </c>
      <c r="L182" s="18" t="s">
        <v>653</v>
      </c>
      <c r="M182" s="18" t="s">
        <v>750</v>
      </c>
      <c r="N182" s="18">
        <v>30</v>
      </c>
      <c r="O182" s="18">
        <v>1</v>
      </c>
      <c r="P182" s="18">
        <v>1.4999999999999999E-2</v>
      </c>
      <c r="Q182" s="21">
        <v>2.5000000000000001E-2</v>
      </c>
      <c r="R182" s="18">
        <v>250</v>
      </c>
      <c r="T182" s="18">
        <v>5</v>
      </c>
      <c r="U182" s="18" t="s">
        <v>653</v>
      </c>
      <c r="V182" s="18" t="s">
        <v>750</v>
      </c>
      <c r="W182" s="18">
        <v>30</v>
      </c>
      <c r="X182" s="18">
        <v>1</v>
      </c>
      <c r="Y182" s="18">
        <v>1.4999999999999999E-2</v>
      </c>
      <c r="Z182" s="21">
        <v>2.5000000000000001E-2</v>
      </c>
      <c r="AA182" s="18">
        <v>250</v>
      </c>
      <c r="AC182" s="18">
        <v>5</v>
      </c>
      <c r="AD182" s="18" t="s">
        <v>658</v>
      </c>
      <c r="AE182" s="18" t="s">
        <v>750</v>
      </c>
      <c r="AF182" s="18">
        <v>30</v>
      </c>
      <c r="AG182" s="18">
        <v>1.5</v>
      </c>
      <c r="AH182" s="18">
        <v>1.41E-2</v>
      </c>
      <c r="AI182" s="21">
        <v>2.0888888888888891E-2</v>
      </c>
      <c r="AJ182" s="18">
        <v>209</v>
      </c>
      <c r="AL182" s="18">
        <v>5</v>
      </c>
      <c r="AM182" s="18" t="s">
        <v>29</v>
      </c>
      <c r="AN182" s="18" t="s">
        <v>136</v>
      </c>
      <c r="AO182" s="18">
        <v>66.666666666666657</v>
      </c>
      <c r="AP182" s="18">
        <v>1</v>
      </c>
      <c r="AQ182" s="18">
        <v>3.6499999999999998E-2</v>
      </c>
      <c r="AR182" s="21">
        <v>5.5023750000000003E-2</v>
      </c>
      <c r="AS182" s="18">
        <v>550</v>
      </c>
      <c r="AU182" s="18">
        <v>5</v>
      </c>
      <c r="AV182" s="18" t="s">
        <v>27</v>
      </c>
      <c r="AW182" s="18" t="s">
        <v>136</v>
      </c>
      <c r="AX182" s="18">
        <v>19</v>
      </c>
      <c r="AY182" s="18">
        <v>3</v>
      </c>
      <c r="AZ182" s="18">
        <v>3.6999999999999998E-2</v>
      </c>
      <c r="BA182" s="21">
        <v>6.328947368421052E-2</v>
      </c>
      <c r="BB182" s="18">
        <v>633</v>
      </c>
      <c r="BD182" s="18">
        <v>5</v>
      </c>
      <c r="BE182" s="18" t="s">
        <v>27</v>
      </c>
      <c r="BF182" s="18" t="s">
        <v>136</v>
      </c>
      <c r="BG182" s="18">
        <v>19</v>
      </c>
      <c r="BH182" s="18">
        <v>6</v>
      </c>
      <c r="BI182" s="18">
        <v>3.6999999999999998E-2</v>
      </c>
      <c r="BJ182" s="21">
        <v>6.383040935672514E-2</v>
      </c>
      <c r="BK182" s="18">
        <v>638</v>
      </c>
      <c r="BM182" s="18">
        <v>5</v>
      </c>
      <c r="BN182" s="18" t="s">
        <v>27</v>
      </c>
      <c r="BO182" s="18" t="s">
        <v>136</v>
      </c>
      <c r="BP182" s="18">
        <v>19</v>
      </c>
      <c r="BQ182" s="18">
        <v>18</v>
      </c>
      <c r="BR182" s="18">
        <v>3.6999999999999998E-2</v>
      </c>
      <c r="BS182" s="21">
        <v>3.3267543859649119E-2</v>
      </c>
      <c r="BT182" s="18">
        <v>333</v>
      </c>
      <c r="BV182" s="18">
        <v>5</v>
      </c>
      <c r="BW182" s="18" t="s">
        <v>682</v>
      </c>
      <c r="BX182" s="18" t="s">
        <v>750</v>
      </c>
      <c r="BY182" s="18">
        <v>114.80000000000001</v>
      </c>
      <c r="BZ182" s="18">
        <v>1.5</v>
      </c>
      <c r="CA182" s="18">
        <v>1.8599999999999998E-2</v>
      </c>
      <c r="CB182" s="21">
        <v>1.2961672473867593E-2</v>
      </c>
      <c r="CC182" s="18">
        <v>130</v>
      </c>
      <c r="CE182" s="18">
        <v>5</v>
      </c>
      <c r="CF182" s="18" t="s">
        <v>682</v>
      </c>
      <c r="CG182" s="18" t="s">
        <v>750</v>
      </c>
      <c r="CH182" s="18">
        <v>114.80000000000001</v>
      </c>
      <c r="CI182" s="18">
        <v>3.5</v>
      </c>
      <c r="CJ182" s="18">
        <v>1.8599999999999998E-2</v>
      </c>
      <c r="CK182" s="21">
        <v>1.1264310602289693E-2</v>
      </c>
      <c r="CL182" s="18">
        <v>113</v>
      </c>
      <c r="CN182" s="18">
        <v>5</v>
      </c>
      <c r="CO182" s="18" t="s">
        <v>682</v>
      </c>
      <c r="CP182" s="18" t="s">
        <v>750</v>
      </c>
      <c r="CQ182" s="18">
        <v>114.80000000000001</v>
      </c>
      <c r="CR182" s="18">
        <v>3.5</v>
      </c>
      <c r="CS182" s="18">
        <v>1.8599999999999998E-2</v>
      </c>
      <c r="CT182" s="21">
        <v>2.2798656047784964E-2</v>
      </c>
      <c r="CU182" s="18">
        <v>228</v>
      </c>
      <c r="CW182" s="18">
        <v>6</v>
      </c>
      <c r="CX182" s="18" t="s">
        <v>658</v>
      </c>
      <c r="CY182" s="18" t="s">
        <v>750</v>
      </c>
      <c r="CZ182" s="18">
        <v>5.625</v>
      </c>
      <c r="DA182" s="18">
        <v>3.5</v>
      </c>
      <c r="DB182" s="18">
        <v>1.9E-2</v>
      </c>
      <c r="DC182" s="21">
        <v>4.8253968253968257E-2</v>
      </c>
      <c r="DD182" s="18">
        <v>483</v>
      </c>
      <c r="DF182" s="18">
        <v>10</v>
      </c>
      <c r="DG182" s="18" t="s">
        <v>27</v>
      </c>
      <c r="DH182" s="18" t="s">
        <v>136</v>
      </c>
      <c r="DI182" s="18">
        <v>13</v>
      </c>
      <c r="DJ182" s="18">
        <v>1</v>
      </c>
      <c r="DK182" s="18">
        <v>1.4E-2</v>
      </c>
      <c r="DL182" s="21">
        <v>3.2307692307692308E-2</v>
      </c>
      <c r="DM182" s="18">
        <v>323</v>
      </c>
    </row>
    <row r="183" spans="2:117" x14ac:dyDescent="0.3">
      <c r="B183" s="18">
        <v>5</v>
      </c>
      <c r="C183" s="18" t="s">
        <v>655</v>
      </c>
      <c r="D183" s="18" t="s">
        <v>750</v>
      </c>
      <c r="E183" s="18">
        <v>30</v>
      </c>
      <c r="F183" s="18">
        <v>2.5</v>
      </c>
      <c r="G183" s="18">
        <v>1.26E-2</v>
      </c>
      <c r="H183" s="21">
        <v>1.932E-2</v>
      </c>
      <c r="I183" s="18">
        <v>193</v>
      </c>
      <c r="K183" s="18">
        <v>5</v>
      </c>
      <c r="L183" s="18" t="s">
        <v>655</v>
      </c>
      <c r="M183" s="18" t="s">
        <v>750</v>
      </c>
      <c r="N183" s="18">
        <v>30</v>
      </c>
      <c r="O183" s="18">
        <v>1</v>
      </c>
      <c r="P183" s="18">
        <v>1.4999999999999999E-2</v>
      </c>
      <c r="Q183" s="21">
        <v>2.5000000000000001E-2</v>
      </c>
      <c r="R183" s="18">
        <v>250</v>
      </c>
      <c r="T183" s="18">
        <v>5</v>
      </c>
      <c r="U183" s="18" t="s">
        <v>655</v>
      </c>
      <c r="V183" s="18" t="s">
        <v>750</v>
      </c>
      <c r="W183" s="18">
        <v>30</v>
      </c>
      <c r="X183" s="18">
        <v>1</v>
      </c>
      <c r="Y183" s="18">
        <v>1.4999999999999999E-2</v>
      </c>
      <c r="Z183" s="21">
        <v>2.5000000000000001E-2</v>
      </c>
      <c r="AA183" s="18">
        <v>250</v>
      </c>
      <c r="AC183" s="18">
        <v>5</v>
      </c>
      <c r="AD183" s="18" t="s">
        <v>660</v>
      </c>
      <c r="AE183" s="18" t="s">
        <v>750</v>
      </c>
      <c r="AF183" s="18">
        <v>30</v>
      </c>
      <c r="AG183" s="18">
        <v>1.5</v>
      </c>
      <c r="AH183" s="18">
        <v>1.41E-2</v>
      </c>
      <c r="AI183" s="21">
        <v>2.0888888888888891E-2</v>
      </c>
      <c r="AJ183" s="18">
        <v>209</v>
      </c>
      <c r="AL183" s="18">
        <v>5</v>
      </c>
      <c r="AM183" s="18" t="s">
        <v>738</v>
      </c>
      <c r="AN183" s="18" t="s">
        <v>750</v>
      </c>
      <c r="AO183" s="18">
        <v>30</v>
      </c>
      <c r="AP183" s="18">
        <v>2.5</v>
      </c>
      <c r="AQ183" s="18">
        <v>1.1599999999999999E-2</v>
      </c>
      <c r="AR183" s="21">
        <v>1.5543999999999999E-2</v>
      </c>
      <c r="AS183" s="18">
        <v>155</v>
      </c>
      <c r="AU183" s="18">
        <v>5</v>
      </c>
      <c r="AV183" s="18" t="s">
        <v>8</v>
      </c>
      <c r="AW183" s="18" t="s">
        <v>136</v>
      </c>
      <c r="AX183" s="18">
        <v>42</v>
      </c>
      <c r="AY183" s="18">
        <v>2.5</v>
      </c>
      <c r="AZ183" s="18">
        <v>3.6999999999999998E-2</v>
      </c>
      <c r="BA183" s="21">
        <v>3.4357142857142857E-2</v>
      </c>
      <c r="BB183" s="18">
        <v>344</v>
      </c>
      <c r="BD183" s="18">
        <v>5</v>
      </c>
      <c r="BE183" s="18" t="s">
        <v>8</v>
      </c>
      <c r="BF183" s="18" t="s">
        <v>136</v>
      </c>
      <c r="BG183" s="18">
        <v>42</v>
      </c>
      <c r="BH183" s="18">
        <v>5</v>
      </c>
      <c r="BI183" s="18">
        <v>3.6999999999999998E-2</v>
      </c>
      <c r="BJ183" s="21">
        <v>3.4650793650793647E-2</v>
      </c>
      <c r="BK183" s="18">
        <v>347</v>
      </c>
      <c r="BM183" s="18">
        <v>5</v>
      </c>
      <c r="BN183" s="18" t="s">
        <v>8</v>
      </c>
      <c r="BO183" s="18" t="s">
        <v>136</v>
      </c>
      <c r="BP183" s="18">
        <v>42</v>
      </c>
      <c r="BQ183" s="18">
        <v>14</v>
      </c>
      <c r="BR183" s="18">
        <v>3.6999999999999998E-2</v>
      </c>
      <c r="BS183" s="21">
        <v>1.9349489795918367E-2</v>
      </c>
      <c r="BT183" s="18">
        <v>193</v>
      </c>
      <c r="BV183" s="18">
        <v>5</v>
      </c>
      <c r="BW183" s="18" t="s">
        <v>667</v>
      </c>
      <c r="BX183" s="18" t="s">
        <v>750</v>
      </c>
      <c r="BY183" s="18">
        <v>114.80000000000001</v>
      </c>
      <c r="BZ183" s="18">
        <v>1.5</v>
      </c>
      <c r="CA183" s="18">
        <v>1.8599999999999998E-2</v>
      </c>
      <c r="CB183" s="21">
        <v>1.2961672473867593E-2</v>
      </c>
      <c r="CC183" s="18">
        <v>130</v>
      </c>
      <c r="CE183" s="18">
        <v>5</v>
      </c>
      <c r="CF183" s="18" t="s">
        <v>667</v>
      </c>
      <c r="CG183" s="18" t="s">
        <v>750</v>
      </c>
      <c r="CH183" s="18">
        <v>114.80000000000001</v>
      </c>
      <c r="CI183" s="18">
        <v>3.5</v>
      </c>
      <c r="CJ183" s="18">
        <v>1.8599999999999998E-2</v>
      </c>
      <c r="CK183" s="21">
        <v>1.1264310602289693E-2</v>
      </c>
      <c r="CL183" s="18">
        <v>113</v>
      </c>
      <c r="CN183" s="18">
        <v>5</v>
      </c>
      <c r="CO183" s="18" t="s">
        <v>667</v>
      </c>
      <c r="CP183" s="18" t="s">
        <v>750</v>
      </c>
      <c r="CQ183" s="18">
        <v>114.80000000000001</v>
      </c>
      <c r="CR183" s="18">
        <v>3.5</v>
      </c>
      <c r="CS183" s="18">
        <v>1.8599999999999998E-2</v>
      </c>
      <c r="CT183" s="21">
        <v>2.2798656047784964E-2</v>
      </c>
      <c r="CU183" s="18">
        <v>228</v>
      </c>
      <c r="CW183" s="18">
        <v>6</v>
      </c>
      <c r="CX183" s="18" t="s">
        <v>660</v>
      </c>
      <c r="CY183" s="18" t="s">
        <v>750</v>
      </c>
      <c r="CZ183" s="18">
        <v>5.625</v>
      </c>
      <c r="DA183" s="18">
        <v>3.5</v>
      </c>
      <c r="DB183" s="18">
        <v>1.9E-2</v>
      </c>
      <c r="DC183" s="21">
        <v>4.8253968253968257E-2</v>
      </c>
      <c r="DD183" s="18">
        <v>483</v>
      </c>
      <c r="DF183" s="18">
        <v>10</v>
      </c>
      <c r="DG183" s="18" t="s">
        <v>8</v>
      </c>
      <c r="DH183" s="18" t="s">
        <v>136</v>
      </c>
      <c r="DI183" s="18">
        <v>32.4</v>
      </c>
      <c r="DJ183" s="18">
        <v>1</v>
      </c>
      <c r="DK183" s="18">
        <v>4.8000000000000001E-2</v>
      </c>
      <c r="DL183" s="21">
        <v>4.4444444444444446E-2</v>
      </c>
      <c r="DM183" s="18">
        <v>444</v>
      </c>
    </row>
    <row r="184" spans="2:117" x14ac:dyDescent="0.3">
      <c r="B184" s="18">
        <v>5</v>
      </c>
      <c r="C184" s="18" t="s">
        <v>657</v>
      </c>
      <c r="D184" s="18" t="s">
        <v>750</v>
      </c>
      <c r="E184" s="18">
        <v>30</v>
      </c>
      <c r="F184" s="18">
        <v>2.5</v>
      </c>
      <c r="G184" s="18">
        <v>1.26E-2</v>
      </c>
      <c r="H184" s="21">
        <v>1.932E-2</v>
      </c>
      <c r="I184" s="18">
        <v>193</v>
      </c>
      <c r="K184" s="18">
        <v>5</v>
      </c>
      <c r="L184" s="18" t="s">
        <v>657</v>
      </c>
      <c r="M184" s="18" t="s">
        <v>750</v>
      </c>
      <c r="N184" s="18">
        <v>30</v>
      </c>
      <c r="O184" s="18">
        <v>1</v>
      </c>
      <c r="P184" s="18">
        <v>1.4999999999999999E-2</v>
      </c>
      <c r="Q184" s="21">
        <v>2.5000000000000001E-2</v>
      </c>
      <c r="R184" s="18">
        <v>250</v>
      </c>
      <c r="T184" s="18">
        <v>5</v>
      </c>
      <c r="U184" s="18" t="s">
        <v>657</v>
      </c>
      <c r="V184" s="18" t="s">
        <v>750</v>
      </c>
      <c r="W184" s="18">
        <v>30</v>
      </c>
      <c r="X184" s="18">
        <v>1</v>
      </c>
      <c r="Y184" s="18">
        <v>1.4999999999999999E-2</v>
      </c>
      <c r="Z184" s="21">
        <v>2.5000000000000001E-2</v>
      </c>
      <c r="AA184" s="18">
        <v>250</v>
      </c>
      <c r="AC184" s="18">
        <v>5</v>
      </c>
      <c r="AD184" s="18" t="s">
        <v>662</v>
      </c>
      <c r="AE184" s="18" t="s">
        <v>750</v>
      </c>
      <c r="AF184" s="18">
        <v>30</v>
      </c>
      <c r="AG184" s="18">
        <v>1.5</v>
      </c>
      <c r="AH184" s="18">
        <v>1.41E-2</v>
      </c>
      <c r="AI184" s="21">
        <v>2.0888888888888891E-2</v>
      </c>
      <c r="AJ184" s="18">
        <v>209</v>
      </c>
      <c r="AL184" s="18">
        <v>5</v>
      </c>
      <c r="AM184" s="18" t="s">
        <v>650</v>
      </c>
      <c r="AN184" s="18" t="s">
        <v>750</v>
      </c>
      <c r="AO184" s="18">
        <v>30</v>
      </c>
      <c r="AP184" s="18">
        <v>2.5</v>
      </c>
      <c r="AQ184" s="18">
        <v>1.1599999999999999E-2</v>
      </c>
      <c r="AR184" s="21">
        <v>1.5543999999999999E-2</v>
      </c>
      <c r="AS184" s="18">
        <v>155</v>
      </c>
      <c r="AU184" s="18">
        <v>5</v>
      </c>
      <c r="AV184" s="18" t="s">
        <v>19</v>
      </c>
      <c r="AW184" s="18" t="s">
        <v>136</v>
      </c>
      <c r="AX184" s="18">
        <v>42</v>
      </c>
      <c r="AY184" s="18">
        <v>2.5</v>
      </c>
      <c r="AZ184" s="18">
        <v>3.6999999999999998E-2</v>
      </c>
      <c r="BA184" s="21">
        <v>3.4357142857142857E-2</v>
      </c>
      <c r="BB184" s="18">
        <v>344</v>
      </c>
      <c r="BD184" s="18">
        <v>5</v>
      </c>
      <c r="BE184" s="18" t="s">
        <v>19</v>
      </c>
      <c r="BF184" s="18" t="s">
        <v>136</v>
      </c>
      <c r="BG184" s="18">
        <v>42</v>
      </c>
      <c r="BH184" s="18">
        <v>5</v>
      </c>
      <c r="BI184" s="18">
        <v>3.6999999999999998E-2</v>
      </c>
      <c r="BJ184" s="21">
        <v>3.4650793650793647E-2</v>
      </c>
      <c r="BK184" s="18">
        <v>347</v>
      </c>
      <c r="BM184" s="18">
        <v>5</v>
      </c>
      <c r="BN184" s="18" t="s">
        <v>19</v>
      </c>
      <c r="BO184" s="18" t="s">
        <v>136</v>
      </c>
      <c r="BP184" s="18">
        <v>42</v>
      </c>
      <c r="BQ184" s="18">
        <v>14</v>
      </c>
      <c r="BR184" s="18">
        <v>3.6999999999999998E-2</v>
      </c>
      <c r="BS184" s="21">
        <v>1.9349489795918367E-2</v>
      </c>
      <c r="BT184" s="18">
        <v>193</v>
      </c>
      <c r="BV184" s="18">
        <v>5</v>
      </c>
      <c r="BW184" s="18" t="s">
        <v>669</v>
      </c>
      <c r="BX184" s="18" t="s">
        <v>750</v>
      </c>
      <c r="BY184" s="18">
        <v>114.80000000000001</v>
      </c>
      <c r="BZ184" s="18">
        <v>1.5</v>
      </c>
      <c r="CA184" s="18">
        <v>1.8499999999999999E-2</v>
      </c>
      <c r="CB184" s="21">
        <v>1.2891986062717768E-2</v>
      </c>
      <c r="CC184" s="18">
        <v>129</v>
      </c>
      <c r="CE184" s="18">
        <v>5</v>
      </c>
      <c r="CF184" s="18" t="s">
        <v>669</v>
      </c>
      <c r="CG184" s="18" t="s">
        <v>750</v>
      </c>
      <c r="CH184" s="18">
        <v>114.80000000000001</v>
      </c>
      <c r="CI184" s="18">
        <v>3.5</v>
      </c>
      <c r="CJ184" s="18">
        <v>1.8499999999999999E-2</v>
      </c>
      <c r="CK184" s="21">
        <v>1.1203749792599967E-2</v>
      </c>
      <c r="CL184" s="18">
        <v>112</v>
      </c>
      <c r="CN184" s="18">
        <v>5</v>
      </c>
      <c r="CO184" s="18" t="s">
        <v>669</v>
      </c>
      <c r="CP184" s="18" t="s">
        <v>750</v>
      </c>
      <c r="CQ184" s="18">
        <v>114.80000000000001</v>
      </c>
      <c r="CR184" s="18">
        <v>3.5</v>
      </c>
      <c r="CS184" s="18">
        <v>1.8499999999999999E-2</v>
      </c>
      <c r="CT184" s="21">
        <v>2.2676082628173218E-2</v>
      </c>
      <c r="CU184" s="18">
        <v>227</v>
      </c>
      <c r="CW184" s="18">
        <v>6</v>
      </c>
      <c r="CX184" s="18" t="s">
        <v>662</v>
      </c>
      <c r="CY184" s="18" t="s">
        <v>750</v>
      </c>
      <c r="CZ184" s="18">
        <v>5.625</v>
      </c>
      <c r="DA184" s="18">
        <v>3.5</v>
      </c>
      <c r="DB184" s="18">
        <v>1.9E-2</v>
      </c>
      <c r="DC184" s="21">
        <v>4.8253968253968257E-2</v>
      </c>
      <c r="DD184" s="18">
        <v>483</v>
      </c>
      <c r="DF184" s="18">
        <v>10</v>
      </c>
      <c r="DG184" s="18" t="s">
        <v>19</v>
      </c>
      <c r="DH184" s="18" t="s">
        <v>136</v>
      </c>
      <c r="DI184" s="18">
        <v>32.4</v>
      </c>
      <c r="DJ184" s="18">
        <v>1</v>
      </c>
      <c r="DK184" s="18">
        <v>4.8000000000000001E-2</v>
      </c>
      <c r="DL184" s="21">
        <v>4.4444444444444446E-2</v>
      </c>
      <c r="DM184" s="18">
        <v>444</v>
      </c>
    </row>
    <row r="185" spans="2:117" x14ac:dyDescent="0.3">
      <c r="B185" s="18">
        <v>5</v>
      </c>
      <c r="C185" s="18" t="s">
        <v>659</v>
      </c>
      <c r="D185" s="18" t="s">
        <v>750</v>
      </c>
      <c r="E185" s="18">
        <v>30</v>
      </c>
      <c r="F185" s="18">
        <v>2.5</v>
      </c>
      <c r="G185" s="18">
        <v>1.26E-2</v>
      </c>
      <c r="H185" s="21">
        <v>1.932E-2</v>
      </c>
      <c r="I185" s="18">
        <v>193</v>
      </c>
      <c r="K185" s="18">
        <v>5</v>
      </c>
      <c r="L185" s="18" t="s">
        <v>659</v>
      </c>
      <c r="M185" s="18" t="s">
        <v>750</v>
      </c>
      <c r="N185" s="18">
        <v>30</v>
      </c>
      <c r="O185" s="18">
        <v>1</v>
      </c>
      <c r="P185" s="18">
        <v>1.4999999999999999E-2</v>
      </c>
      <c r="Q185" s="21">
        <v>2.5000000000000001E-2</v>
      </c>
      <c r="R185" s="18">
        <v>250</v>
      </c>
      <c r="T185" s="18">
        <v>5</v>
      </c>
      <c r="U185" s="18" t="s">
        <v>659</v>
      </c>
      <c r="V185" s="18" t="s">
        <v>750</v>
      </c>
      <c r="W185" s="18">
        <v>30</v>
      </c>
      <c r="X185" s="18">
        <v>1</v>
      </c>
      <c r="Y185" s="18">
        <v>1.4999999999999999E-2</v>
      </c>
      <c r="Z185" s="21">
        <v>2.5000000000000001E-2</v>
      </c>
      <c r="AA185" s="18">
        <v>250</v>
      </c>
      <c r="AC185" s="18">
        <v>5</v>
      </c>
      <c r="AD185" s="18" t="s">
        <v>664</v>
      </c>
      <c r="AE185" s="18" t="s">
        <v>750</v>
      </c>
      <c r="AF185" s="18">
        <v>30</v>
      </c>
      <c r="AG185" s="18">
        <v>1.5</v>
      </c>
      <c r="AH185" s="18">
        <v>1.41E-2</v>
      </c>
      <c r="AI185" s="21">
        <v>2.0888888888888891E-2</v>
      </c>
      <c r="AJ185" s="18">
        <v>209</v>
      </c>
      <c r="AL185" s="18">
        <v>5</v>
      </c>
      <c r="AM185" s="18" t="s">
        <v>652</v>
      </c>
      <c r="AN185" s="18" t="s">
        <v>750</v>
      </c>
      <c r="AO185" s="18">
        <v>30</v>
      </c>
      <c r="AP185" s="18">
        <v>2.5</v>
      </c>
      <c r="AQ185" s="18">
        <v>1.1599999999999999E-2</v>
      </c>
      <c r="AR185" s="21">
        <v>1.5543999999999999E-2</v>
      </c>
      <c r="AS185" s="18">
        <v>155</v>
      </c>
      <c r="AU185" s="18">
        <v>5</v>
      </c>
      <c r="AV185" s="18" t="s">
        <v>28</v>
      </c>
      <c r="AW185" s="18" t="s">
        <v>136</v>
      </c>
      <c r="AX185" s="18">
        <v>42</v>
      </c>
      <c r="AY185" s="18">
        <v>2.5</v>
      </c>
      <c r="AZ185" s="18">
        <v>3.6999999999999998E-2</v>
      </c>
      <c r="BA185" s="21">
        <v>3.4357142857142857E-2</v>
      </c>
      <c r="BB185" s="18">
        <v>344</v>
      </c>
      <c r="BD185" s="18">
        <v>5</v>
      </c>
      <c r="BE185" s="18" t="s">
        <v>28</v>
      </c>
      <c r="BF185" s="18" t="s">
        <v>136</v>
      </c>
      <c r="BG185" s="18">
        <v>42</v>
      </c>
      <c r="BH185" s="18">
        <v>5</v>
      </c>
      <c r="BI185" s="18">
        <v>3.6999999999999998E-2</v>
      </c>
      <c r="BJ185" s="21">
        <v>3.4650793650793647E-2</v>
      </c>
      <c r="BK185" s="18">
        <v>347</v>
      </c>
      <c r="BM185" s="18">
        <v>5</v>
      </c>
      <c r="BN185" s="18" t="s">
        <v>28</v>
      </c>
      <c r="BO185" s="18" t="s">
        <v>136</v>
      </c>
      <c r="BP185" s="18">
        <v>42</v>
      </c>
      <c r="BQ185" s="18">
        <v>14</v>
      </c>
      <c r="BR185" s="18">
        <v>3.6999999999999998E-2</v>
      </c>
      <c r="BS185" s="21">
        <v>1.9349489795918367E-2</v>
      </c>
      <c r="BT185" s="18">
        <v>193</v>
      </c>
      <c r="BV185" s="18">
        <v>5</v>
      </c>
      <c r="BW185" s="18" t="s">
        <v>671</v>
      </c>
      <c r="BX185" s="18" t="s">
        <v>750</v>
      </c>
      <c r="BY185" s="18">
        <v>114.80000000000001</v>
      </c>
      <c r="BZ185" s="18">
        <v>1.5</v>
      </c>
      <c r="CA185" s="18">
        <v>1.8499999999999999E-2</v>
      </c>
      <c r="CB185" s="21">
        <v>1.2891986062717768E-2</v>
      </c>
      <c r="CC185" s="18">
        <v>129</v>
      </c>
      <c r="CE185" s="18">
        <v>5</v>
      </c>
      <c r="CF185" s="18" t="s">
        <v>671</v>
      </c>
      <c r="CG185" s="18" t="s">
        <v>750</v>
      </c>
      <c r="CH185" s="18">
        <v>114.80000000000001</v>
      </c>
      <c r="CI185" s="18">
        <v>3.5</v>
      </c>
      <c r="CJ185" s="18">
        <v>1.8499999999999999E-2</v>
      </c>
      <c r="CK185" s="21">
        <v>1.1203749792599967E-2</v>
      </c>
      <c r="CL185" s="18">
        <v>112</v>
      </c>
      <c r="CN185" s="18">
        <v>5</v>
      </c>
      <c r="CO185" s="18" t="s">
        <v>671</v>
      </c>
      <c r="CP185" s="18" t="s">
        <v>750</v>
      </c>
      <c r="CQ185" s="18">
        <v>114.80000000000001</v>
      </c>
      <c r="CR185" s="18">
        <v>3.5</v>
      </c>
      <c r="CS185" s="18">
        <v>1.8499999999999999E-2</v>
      </c>
      <c r="CT185" s="21">
        <v>2.2676082628173218E-2</v>
      </c>
      <c r="CU185" s="18">
        <v>227</v>
      </c>
      <c r="CW185" s="18">
        <v>6</v>
      </c>
      <c r="CX185" s="18" t="s">
        <v>664</v>
      </c>
      <c r="CY185" s="18" t="s">
        <v>750</v>
      </c>
      <c r="CZ185" s="18">
        <v>5.625</v>
      </c>
      <c r="DA185" s="18">
        <v>3.5</v>
      </c>
      <c r="DB185" s="18">
        <v>1.9E-2</v>
      </c>
      <c r="DC185" s="21">
        <v>4.8253968253968257E-2</v>
      </c>
      <c r="DD185" s="18">
        <v>483</v>
      </c>
      <c r="DF185" s="18">
        <v>10</v>
      </c>
      <c r="DG185" s="18" t="s">
        <v>28</v>
      </c>
      <c r="DH185" s="18" t="s">
        <v>136</v>
      </c>
      <c r="DI185" s="18">
        <v>32.4</v>
      </c>
      <c r="DJ185" s="18">
        <v>1</v>
      </c>
      <c r="DK185" s="18">
        <v>4.8000000000000001E-2</v>
      </c>
      <c r="DL185" s="21">
        <v>4.4444444444444446E-2</v>
      </c>
      <c r="DM185" s="18">
        <v>444</v>
      </c>
    </row>
    <row r="186" spans="2:117" x14ac:dyDescent="0.3">
      <c r="B186" s="18">
        <v>5</v>
      </c>
      <c r="C186" s="18" t="s">
        <v>661</v>
      </c>
      <c r="D186" s="18" t="s">
        <v>750</v>
      </c>
      <c r="E186" s="18">
        <v>30</v>
      </c>
      <c r="F186" s="18">
        <v>2.5</v>
      </c>
      <c r="G186" s="18">
        <v>1.26E-2</v>
      </c>
      <c r="H186" s="21">
        <v>1.932E-2</v>
      </c>
      <c r="I186" s="18">
        <v>193</v>
      </c>
      <c r="K186" s="18">
        <v>5</v>
      </c>
      <c r="L186" s="18" t="s">
        <v>661</v>
      </c>
      <c r="M186" s="18" t="s">
        <v>750</v>
      </c>
      <c r="N186" s="18">
        <v>30</v>
      </c>
      <c r="O186" s="18">
        <v>1</v>
      </c>
      <c r="P186" s="18">
        <v>1.4999999999999999E-2</v>
      </c>
      <c r="Q186" s="21">
        <v>2.5000000000000001E-2</v>
      </c>
      <c r="R186" s="18">
        <v>250</v>
      </c>
      <c r="T186" s="18">
        <v>5</v>
      </c>
      <c r="U186" s="18" t="s">
        <v>661</v>
      </c>
      <c r="V186" s="18" t="s">
        <v>750</v>
      </c>
      <c r="W186" s="18">
        <v>30</v>
      </c>
      <c r="X186" s="18">
        <v>1</v>
      </c>
      <c r="Y186" s="18">
        <v>1.4999999999999999E-2</v>
      </c>
      <c r="Z186" s="21">
        <v>2.5000000000000001E-2</v>
      </c>
      <c r="AA186" s="18">
        <v>250</v>
      </c>
      <c r="AC186" s="18">
        <v>5</v>
      </c>
      <c r="AD186" s="18" t="s">
        <v>649</v>
      </c>
      <c r="AE186" s="18" t="s">
        <v>750</v>
      </c>
      <c r="AF186" s="18">
        <v>30</v>
      </c>
      <c r="AG186" s="18">
        <v>1.5</v>
      </c>
      <c r="AH186" s="18">
        <v>1.41E-2</v>
      </c>
      <c r="AI186" s="21">
        <v>2.0888888888888891E-2</v>
      </c>
      <c r="AJ186" s="18">
        <v>209</v>
      </c>
      <c r="AL186" s="18">
        <v>5</v>
      </c>
      <c r="AM186" s="18" t="s">
        <v>654</v>
      </c>
      <c r="AN186" s="18" t="s">
        <v>750</v>
      </c>
      <c r="AO186" s="18">
        <v>30</v>
      </c>
      <c r="AP186" s="18">
        <v>2.5</v>
      </c>
      <c r="AQ186" s="18">
        <v>1.1599999999999999E-2</v>
      </c>
      <c r="AR186" s="21">
        <v>1.5543999999999999E-2</v>
      </c>
      <c r="AS186" s="18">
        <v>155</v>
      </c>
      <c r="AU186" s="18">
        <v>5</v>
      </c>
      <c r="AV186" s="18" t="s">
        <v>9</v>
      </c>
      <c r="AW186" s="18" t="s">
        <v>136</v>
      </c>
      <c r="AX186" s="18">
        <v>50</v>
      </c>
      <c r="AY186" s="18">
        <v>2</v>
      </c>
      <c r="AZ186" s="18">
        <v>3.6999999999999998E-2</v>
      </c>
      <c r="BA186" s="21">
        <v>3.6074999999999996E-2</v>
      </c>
      <c r="BB186" s="18">
        <v>361</v>
      </c>
      <c r="BD186" s="18">
        <v>5</v>
      </c>
      <c r="BE186" s="18" t="s">
        <v>9</v>
      </c>
      <c r="BF186" s="18" t="s">
        <v>136</v>
      </c>
      <c r="BG186" s="18">
        <v>50</v>
      </c>
      <c r="BH186" s="18">
        <v>4</v>
      </c>
      <c r="BI186" s="18">
        <v>3.6999999999999998E-2</v>
      </c>
      <c r="BJ186" s="21">
        <v>3.638333333333333E-2</v>
      </c>
      <c r="BK186" s="18">
        <v>364</v>
      </c>
      <c r="BM186" s="18">
        <v>5</v>
      </c>
      <c r="BN186" s="18" t="s">
        <v>9</v>
      </c>
      <c r="BO186" s="18" t="s">
        <v>136</v>
      </c>
      <c r="BP186" s="18">
        <v>50</v>
      </c>
      <c r="BQ186" s="18">
        <v>12</v>
      </c>
      <c r="BR186" s="18">
        <v>3.6999999999999998E-2</v>
      </c>
      <c r="BS186" s="21">
        <v>1.89625E-2</v>
      </c>
      <c r="BT186" s="18">
        <v>190</v>
      </c>
      <c r="BV186" s="18">
        <v>5</v>
      </c>
      <c r="BW186" s="18" t="s">
        <v>673</v>
      </c>
      <c r="BX186" s="18" t="s">
        <v>750</v>
      </c>
      <c r="BY186" s="18">
        <v>114.80000000000001</v>
      </c>
      <c r="BZ186" s="18">
        <v>1.5</v>
      </c>
      <c r="CA186" s="18">
        <v>1.8499999999999999E-2</v>
      </c>
      <c r="CB186" s="21">
        <v>1.2891986062717768E-2</v>
      </c>
      <c r="CC186" s="18">
        <v>129</v>
      </c>
      <c r="CE186" s="18">
        <v>5</v>
      </c>
      <c r="CF186" s="18" t="s">
        <v>673</v>
      </c>
      <c r="CG186" s="18" t="s">
        <v>750</v>
      </c>
      <c r="CH186" s="18">
        <v>114.80000000000001</v>
      </c>
      <c r="CI186" s="18">
        <v>3.5</v>
      </c>
      <c r="CJ186" s="18">
        <v>1.8499999999999999E-2</v>
      </c>
      <c r="CK186" s="21">
        <v>1.1203749792599967E-2</v>
      </c>
      <c r="CL186" s="18">
        <v>112</v>
      </c>
      <c r="CN186" s="18">
        <v>5</v>
      </c>
      <c r="CO186" s="18" t="s">
        <v>673</v>
      </c>
      <c r="CP186" s="18" t="s">
        <v>750</v>
      </c>
      <c r="CQ186" s="18">
        <v>114.80000000000001</v>
      </c>
      <c r="CR186" s="18">
        <v>3.5</v>
      </c>
      <c r="CS186" s="18">
        <v>1.8499999999999999E-2</v>
      </c>
      <c r="CT186" s="21">
        <v>2.2676082628173218E-2</v>
      </c>
      <c r="CU186" s="18">
        <v>227</v>
      </c>
      <c r="CW186" s="18">
        <v>6</v>
      </c>
      <c r="CX186" s="18" t="s">
        <v>649</v>
      </c>
      <c r="CY186" s="18" t="s">
        <v>750</v>
      </c>
      <c r="CZ186" s="18">
        <v>5.625</v>
      </c>
      <c r="DA186" s="18">
        <v>3.5</v>
      </c>
      <c r="DB186" s="18">
        <v>1.9E-2</v>
      </c>
      <c r="DC186" s="21">
        <v>4.8253968253968257E-2</v>
      </c>
      <c r="DD186" s="18">
        <v>483</v>
      </c>
      <c r="DF186" s="18">
        <v>10</v>
      </c>
      <c r="DG186" s="18" t="s">
        <v>9</v>
      </c>
      <c r="DH186" s="18" t="s">
        <v>136</v>
      </c>
      <c r="DI186" s="18">
        <v>24.5</v>
      </c>
      <c r="DJ186" s="18">
        <v>1</v>
      </c>
      <c r="DK186" s="18">
        <v>3.6999999999999998E-2</v>
      </c>
      <c r="DL186" s="21">
        <v>4.5306122448979587E-2</v>
      </c>
      <c r="DM186" s="18">
        <v>453</v>
      </c>
    </row>
    <row r="187" spans="2:117" x14ac:dyDescent="0.3">
      <c r="B187" s="18">
        <v>5</v>
      </c>
      <c r="C187" s="18" t="s">
        <v>663</v>
      </c>
      <c r="D187" s="18" t="s">
        <v>750</v>
      </c>
      <c r="E187" s="18">
        <v>30</v>
      </c>
      <c r="F187" s="18">
        <v>2.5</v>
      </c>
      <c r="G187" s="18">
        <v>1.26E-2</v>
      </c>
      <c r="H187" s="21">
        <v>1.932E-2</v>
      </c>
      <c r="I187" s="18">
        <v>193</v>
      </c>
      <c r="K187" s="18">
        <v>5</v>
      </c>
      <c r="L187" s="18" t="s">
        <v>663</v>
      </c>
      <c r="M187" s="18" t="s">
        <v>750</v>
      </c>
      <c r="N187" s="18">
        <v>30</v>
      </c>
      <c r="O187" s="18">
        <v>1</v>
      </c>
      <c r="P187" s="18">
        <v>1.4999999999999999E-2</v>
      </c>
      <c r="Q187" s="21">
        <v>2.5000000000000001E-2</v>
      </c>
      <c r="R187" s="18">
        <v>250</v>
      </c>
      <c r="T187" s="18">
        <v>5</v>
      </c>
      <c r="U187" s="18" t="s">
        <v>663</v>
      </c>
      <c r="V187" s="18" t="s">
        <v>750</v>
      </c>
      <c r="W187" s="18">
        <v>30</v>
      </c>
      <c r="X187" s="18">
        <v>1</v>
      </c>
      <c r="Y187" s="18">
        <v>1.4999999999999999E-2</v>
      </c>
      <c r="Z187" s="21">
        <v>2.5000000000000001E-2</v>
      </c>
      <c r="AA187" s="18">
        <v>250</v>
      </c>
      <c r="AC187" s="18">
        <v>5</v>
      </c>
      <c r="AD187" s="18" t="s">
        <v>651</v>
      </c>
      <c r="AE187" s="18" t="s">
        <v>750</v>
      </c>
      <c r="AF187" s="18">
        <v>30</v>
      </c>
      <c r="AG187" s="18">
        <v>1.5</v>
      </c>
      <c r="AH187" s="18">
        <v>1.41E-2</v>
      </c>
      <c r="AI187" s="21">
        <v>2.0888888888888891E-2</v>
      </c>
      <c r="AJ187" s="18">
        <v>209</v>
      </c>
      <c r="AL187" s="18">
        <v>5</v>
      </c>
      <c r="AM187" s="18" t="s">
        <v>656</v>
      </c>
      <c r="AN187" s="18" t="s">
        <v>750</v>
      </c>
      <c r="AO187" s="18">
        <v>30</v>
      </c>
      <c r="AP187" s="18">
        <v>2.5</v>
      </c>
      <c r="AQ187" s="18">
        <v>1.1599999999999999E-2</v>
      </c>
      <c r="AR187" s="21">
        <v>1.5543999999999999E-2</v>
      </c>
      <c r="AS187" s="18">
        <v>155</v>
      </c>
      <c r="AU187" s="18">
        <v>5</v>
      </c>
      <c r="AV187" s="18" t="s">
        <v>20</v>
      </c>
      <c r="AW187" s="18" t="s">
        <v>136</v>
      </c>
      <c r="AX187" s="18">
        <v>50</v>
      </c>
      <c r="AY187" s="18">
        <v>2</v>
      </c>
      <c r="AZ187" s="18">
        <v>3.6999999999999998E-2</v>
      </c>
      <c r="BA187" s="21">
        <v>3.6074999999999996E-2</v>
      </c>
      <c r="BB187" s="18">
        <v>361</v>
      </c>
      <c r="BD187" s="18">
        <v>5</v>
      </c>
      <c r="BE187" s="18" t="s">
        <v>20</v>
      </c>
      <c r="BF187" s="18" t="s">
        <v>136</v>
      </c>
      <c r="BG187" s="18">
        <v>50</v>
      </c>
      <c r="BH187" s="18">
        <v>4</v>
      </c>
      <c r="BI187" s="18">
        <v>3.6999999999999998E-2</v>
      </c>
      <c r="BJ187" s="21">
        <v>3.638333333333333E-2</v>
      </c>
      <c r="BK187" s="18">
        <v>364</v>
      </c>
      <c r="BM187" s="18">
        <v>5</v>
      </c>
      <c r="BN187" s="18" t="s">
        <v>20</v>
      </c>
      <c r="BO187" s="18" t="s">
        <v>136</v>
      </c>
      <c r="BP187" s="18">
        <v>50</v>
      </c>
      <c r="BQ187" s="18">
        <v>12</v>
      </c>
      <c r="BR187" s="18">
        <v>3.6999999999999998E-2</v>
      </c>
      <c r="BS187" s="21">
        <v>1.89625E-2</v>
      </c>
      <c r="BT187" s="18">
        <v>190</v>
      </c>
      <c r="BV187" s="18">
        <v>5</v>
      </c>
      <c r="BW187" s="18" t="s">
        <v>675</v>
      </c>
      <c r="BX187" s="18" t="s">
        <v>750</v>
      </c>
      <c r="BY187" s="18">
        <v>114.80000000000001</v>
      </c>
      <c r="BZ187" s="18">
        <v>1.5</v>
      </c>
      <c r="CA187" s="18">
        <v>1.8499999999999999E-2</v>
      </c>
      <c r="CB187" s="21">
        <v>1.2891986062717768E-2</v>
      </c>
      <c r="CC187" s="18">
        <v>129</v>
      </c>
      <c r="CE187" s="18">
        <v>5</v>
      </c>
      <c r="CF187" s="18" t="s">
        <v>675</v>
      </c>
      <c r="CG187" s="18" t="s">
        <v>750</v>
      </c>
      <c r="CH187" s="18">
        <v>114.80000000000001</v>
      </c>
      <c r="CI187" s="18">
        <v>3.5</v>
      </c>
      <c r="CJ187" s="18">
        <v>1.8499999999999999E-2</v>
      </c>
      <c r="CK187" s="21">
        <v>1.1203749792599967E-2</v>
      </c>
      <c r="CL187" s="18">
        <v>112</v>
      </c>
      <c r="CN187" s="18">
        <v>5</v>
      </c>
      <c r="CO187" s="18" t="s">
        <v>675</v>
      </c>
      <c r="CP187" s="18" t="s">
        <v>750</v>
      </c>
      <c r="CQ187" s="18">
        <v>114.80000000000001</v>
      </c>
      <c r="CR187" s="18">
        <v>3.5</v>
      </c>
      <c r="CS187" s="18">
        <v>1.8499999999999999E-2</v>
      </c>
      <c r="CT187" s="21">
        <v>2.2676082628173218E-2</v>
      </c>
      <c r="CU187" s="18">
        <v>227</v>
      </c>
      <c r="CW187" s="18">
        <v>6</v>
      </c>
      <c r="CX187" s="18" t="s">
        <v>651</v>
      </c>
      <c r="CY187" s="18" t="s">
        <v>750</v>
      </c>
      <c r="CZ187" s="18">
        <v>5.625</v>
      </c>
      <c r="DA187" s="18">
        <v>3.5</v>
      </c>
      <c r="DB187" s="18">
        <v>1.9E-2</v>
      </c>
      <c r="DC187" s="21">
        <v>4.8253968253968257E-2</v>
      </c>
      <c r="DD187" s="18">
        <v>483</v>
      </c>
      <c r="DF187" s="18">
        <v>10</v>
      </c>
      <c r="DG187" s="18" t="s">
        <v>20</v>
      </c>
      <c r="DH187" s="18" t="s">
        <v>136</v>
      </c>
      <c r="DI187" s="18">
        <v>24.5</v>
      </c>
      <c r="DJ187" s="18">
        <v>1</v>
      </c>
      <c r="DK187" s="18">
        <v>3.6999999999999998E-2</v>
      </c>
      <c r="DL187" s="21">
        <v>4.5306122448979587E-2</v>
      </c>
      <c r="DM187" s="18">
        <v>453</v>
      </c>
    </row>
    <row r="188" spans="2:117" x14ac:dyDescent="0.3">
      <c r="B188" s="18">
        <v>5</v>
      </c>
      <c r="C188" s="18" t="s">
        <v>665</v>
      </c>
      <c r="D188" s="18" t="s">
        <v>750</v>
      </c>
      <c r="E188" s="18">
        <v>30</v>
      </c>
      <c r="F188" s="18">
        <v>2.5</v>
      </c>
      <c r="G188" s="18">
        <v>1.26E-2</v>
      </c>
      <c r="H188" s="21">
        <v>1.932E-2</v>
      </c>
      <c r="I188" s="18">
        <v>193</v>
      </c>
      <c r="K188" s="18">
        <v>5</v>
      </c>
      <c r="L188" s="18" t="s">
        <v>665</v>
      </c>
      <c r="M188" s="18" t="s">
        <v>750</v>
      </c>
      <c r="N188" s="18">
        <v>30</v>
      </c>
      <c r="O188" s="18">
        <v>1</v>
      </c>
      <c r="P188" s="18">
        <v>1.4999999999999999E-2</v>
      </c>
      <c r="Q188" s="21">
        <v>2.5000000000000001E-2</v>
      </c>
      <c r="R188" s="18">
        <v>250</v>
      </c>
      <c r="T188" s="18">
        <v>5</v>
      </c>
      <c r="U188" s="18" t="s">
        <v>665</v>
      </c>
      <c r="V188" s="18" t="s">
        <v>750</v>
      </c>
      <c r="W188" s="18">
        <v>30</v>
      </c>
      <c r="X188" s="18">
        <v>1</v>
      </c>
      <c r="Y188" s="18">
        <v>1.4999999999999999E-2</v>
      </c>
      <c r="Z188" s="21">
        <v>2.5000000000000001E-2</v>
      </c>
      <c r="AA188" s="18">
        <v>250</v>
      </c>
      <c r="AC188" s="18">
        <v>5</v>
      </c>
      <c r="AD188" s="18" t="s">
        <v>653</v>
      </c>
      <c r="AE188" s="18" t="s">
        <v>750</v>
      </c>
      <c r="AF188" s="18">
        <v>30</v>
      </c>
      <c r="AG188" s="18">
        <v>1.5</v>
      </c>
      <c r="AH188" s="18">
        <v>1.41E-2</v>
      </c>
      <c r="AI188" s="21">
        <v>2.0888888888888891E-2</v>
      </c>
      <c r="AJ188" s="18">
        <v>209</v>
      </c>
      <c r="AL188" s="18">
        <v>5</v>
      </c>
      <c r="AM188" s="18" t="s">
        <v>658</v>
      </c>
      <c r="AN188" s="18" t="s">
        <v>750</v>
      </c>
      <c r="AO188" s="18">
        <v>30</v>
      </c>
      <c r="AP188" s="18">
        <v>2.5</v>
      </c>
      <c r="AQ188" s="18">
        <v>1.1599999999999999E-2</v>
      </c>
      <c r="AR188" s="21">
        <v>1.5543999999999999E-2</v>
      </c>
      <c r="AS188" s="18">
        <v>155</v>
      </c>
      <c r="AU188" s="18">
        <v>5</v>
      </c>
      <c r="AV188" s="18" t="s">
        <v>22</v>
      </c>
      <c r="AW188" s="18" t="s">
        <v>136</v>
      </c>
      <c r="AX188" s="18">
        <v>50</v>
      </c>
      <c r="AY188" s="18">
        <v>2</v>
      </c>
      <c r="AZ188" s="18">
        <v>3.6999999999999998E-2</v>
      </c>
      <c r="BA188" s="21">
        <v>3.6074999999999996E-2</v>
      </c>
      <c r="BB188" s="18">
        <v>361</v>
      </c>
      <c r="BD188" s="18">
        <v>5</v>
      </c>
      <c r="BE188" s="18" t="s">
        <v>22</v>
      </c>
      <c r="BF188" s="18" t="s">
        <v>136</v>
      </c>
      <c r="BG188" s="18">
        <v>50</v>
      </c>
      <c r="BH188" s="18">
        <v>4</v>
      </c>
      <c r="BI188" s="18">
        <v>3.6999999999999998E-2</v>
      </c>
      <c r="BJ188" s="21">
        <v>3.638333333333333E-2</v>
      </c>
      <c r="BK188" s="18">
        <v>364</v>
      </c>
      <c r="BM188" s="18">
        <v>5</v>
      </c>
      <c r="BN188" s="18" t="s">
        <v>22</v>
      </c>
      <c r="BO188" s="18" t="s">
        <v>136</v>
      </c>
      <c r="BP188" s="18">
        <v>50</v>
      </c>
      <c r="BQ188" s="18">
        <v>12</v>
      </c>
      <c r="BR188" s="18">
        <v>3.6999999999999998E-2</v>
      </c>
      <c r="BS188" s="21">
        <v>1.89625E-2</v>
      </c>
      <c r="BT188" s="18">
        <v>190</v>
      </c>
      <c r="BV188" s="18">
        <v>5</v>
      </c>
      <c r="BW188" s="18" t="s">
        <v>677</v>
      </c>
      <c r="BX188" s="18" t="s">
        <v>750</v>
      </c>
      <c r="BY188" s="18">
        <v>114.80000000000001</v>
      </c>
      <c r="BZ188" s="18">
        <v>1.5</v>
      </c>
      <c r="CA188" s="18">
        <v>1.8499999999999999E-2</v>
      </c>
      <c r="CB188" s="21">
        <v>1.2891986062717768E-2</v>
      </c>
      <c r="CC188" s="18">
        <v>129</v>
      </c>
      <c r="CE188" s="18">
        <v>5</v>
      </c>
      <c r="CF188" s="18" t="s">
        <v>677</v>
      </c>
      <c r="CG188" s="18" t="s">
        <v>750</v>
      </c>
      <c r="CH188" s="18">
        <v>114.80000000000001</v>
      </c>
      <c r="CI188" s="18">
        <v>3.5</v>
      </c>
      <c r="CJ188" s="18">
        <v>1.8499999999999999E-2</v>
      </c>
      <c r="CK188" s="21">
        <v>1.1203749792599967E-2</v>
      </c>
      <c r="CL188" s="18">
        <v>112</v>
      </c>
      <c r="CN188" s="18">
        <v>5</v>
      </c>
      <c r="CO188" s="18" t="s">
        <v>677</v>
      </c>
      <c r="CP188" s="18" t="s">
        <v>750</v>
      </c>
      <c r="CQ188" s="18">
        <v>114.80000000000001</v>
      </c>
      <c r="CR188" s="18">
        <v>3.5</v>
      </c>
      <c r="CS188" s="18">
        <v>1.8499999999999999E-2</v>
      </c>
      <c r="CT188" s="21">
        <v>2.2676082628173218E-2</v>
      </c>
      <c r="CU188" s="18">
        <v>227</v>
      </c>
      <c r="CW188" s="18">
        <v>6</v>
      </c>
      <c r="CX188" s="18" t="s">
        <v>653</v>
      </c>
      <c r="CY188" s="18" t="s">
        <v>750</v>
      </c>
      <c r="CZ188" s="18">
        <v>5.625</v>
      </c>
      <c r="DA188" s="18">
        <v>3.5</v>
      </c>
      <c r="DB188" s="18">
        <v>1.9E-2</v>
      </c>
      <c r="DC188" s="21">
        <v>4.8253968253968257E-2</v>
      </c>
      <c r="DD188" s="18">
        <v>483</v>
      </c>
      <c r="DF188" s="18">
        <v>10</v>
      </c>
      <c r="DG188" s="18" t="s">
        <v>22</v>
      </c>
      <c r="DH188" s="18" t="s">
        <v>136</v>
      </c>
      <c r="DI188" s="18">
        <v>24.5</v>
      </c>
      <c r="DJ188" s="18">
        <v>1</v>
      </c>
      <c r="DK188" s="18">
        <v>3.6999999999999998E-2</v>
      </c>
      <c r="DL188" s="21">
        <v>4.5306122448979587E-2</v>
      </c>
      <c r="DM188" s="18">
        <v>453</v>
      </c>
    </row>
    <row r="189" spans="2:117" x14ac:dyDescent="0.3">
      <c r="B189" s="18">
        <v>5</v>
      </c>
      <c r="C189" s="18" t="s">
        <v>666</v>
      </c>
      <c r="D189" s="18" t="s">
        <v>750</v>
      </c>
      <c r="E189" s="18">
        <v>114.80000000000001</v>
      </c>
      <c r="F189" s="18">
        <v>2</v>
      </c>
      <c r="G189" s="18">
        <v>1.26E-2</v>
      </c>
      <c r="H189" s="21">
        <v>6.3109756097560971E-3</v>
      </c>
      <c r="I189" s="18">
        <v>63</v>
      </c>
      <c r="K189" s="18">
        <v>5</v>
      </c>
      <c r="L189" s="18" t="s">
        <v>666</v>
      </c>
      <c r="M189" s="18" t="s">
        <v>750</v>
      </c>
      <c r="N189" s="18">
        <v>114.80000000000001</v>
      </c>
      <c r="O189" s="18">
        <v>1</v>
      </c>
      <c r="P189" s="18">
        <v>1.0200000000000001E-2</v>
      </c>
      <c r="Q189" s="21">
        <v>4.442508710801393E-3</v>
      </c>
      <c r="R189" s="18">
        <v>44</v>
      </c>
      <c r="T189" s="18">
        <v>5</v>
      </c>
      <c r="U189" s="18" t="s">
        <v>666</v>
      </c>
      <c r="V189" s="18" t="s">
        <v>750</v>
      </c>
      <c r="W189" s="18">
        <v>114.80000000000001</v>
      </c>
      <c r="X189" s="18">
        <v>1</v>
      </c>
      <c r="Y189" s="18">
        <v>1.0200000000000001E-2</v>
      </c>
      <c r="Z189" s="21">
        <v>4.442508710801393E-3</v>
      </c>
      <c r="AA189" s="18">
        <v>44</v>
      </c>
      <c r="AC189" s="18">
        <v>5</v>
      </c>
      <c r="AD189" s="18" t="s">
        <v>655</v>
      </c>
      <c r="AE189" s="18" t="s">
        <v>750</v>
      </c>
      <c r="AF189" s="18">
        <v>30</v>
      </c>
      <c r="AG189" s="18">
        <v>1.5</v>
      </c>
      <c r="AH189" s="18">
        <v>1.41E-2</v>
      </c>
      <c r="AI189" s="21">
        <v>2.0888888888888891E-2</v>
      </c>
      <c r="AJ189" s="18">
        <v>209</v>
      </c>
      <c r="AL189" s="18">
        <v>5</v>
      </c>
      <c r="AM189" s="18" t="s">
        <v>660</v>
      </c>
      <c r="AN189" s="18" t="s">
        <v>750</v>
      </c>
      <c r="AO189" s="18">
        <v>30</v>
      </c>
      <c r="AP189" s="18">
        <v>2.5</v>
      </c>
      <c r="AQ189" s="18">
        <v>1.1599999999999999E-2</v>
      </c>
      <c r="AR189" s="21">
        <v>1.5543999999999999E-2</v>
      </c>
      <c r="AS189" s="18">
        <v>155</v>
      </c>
      <c r="AU189" s="18">
        <v>5</v>
      </c>
      <c r="AV189" s="18" t="s">
        <v>10</v>
      </c>
      <c r="AW189" s="18" t="s">
        <v>136</v>
      </c>
      <c r="AX189" s="18">
        <v>66.666666666666657</v>
      </c>
      <c r="AY189" s="18">
        <v>1.5</v>
      </c>
      <c r="AZ189" s="18">
        <v>3.6999999999999998E-2</v>
      </c>
      <c r="BA189" s="21">
        <v>3.6075000000000003E-2</v>
      </c>
      <c r="BB189" s="18">
        <v>361</v>
      </c>
      <c r="BD189" s="18">
        <v>5</v>
      </c>
      <c r="BE189" s="18" t="s">
        <v>10</v>
      </c>
      <c r="BF189" s="18" t="s">
        <v>136</v>
      </c>
      <c r="BG189" s="18">
        <v>66.666666666666657</v>
      </c>
      <c r="BH189" s="18">
        <v>3</v>
      </c>
      <c r="BI189" s="18">
        <v>3.6999999999999998E-2</v>
      </c>
      <c r="BJ189" s="21">
        <v>3.6383333333333337E-2</v>
      </c>
      <c r="BK189" s="18">
        <v>364</v>
      </c>
      <c r="BM189" s="18">
        <v>5</v>
      </c>
      <c r="BN189" s="18" t="s">
        <v>10</v>
      </c>
      <c r="BO189" s="18" t="s">
        <v>136</v>
      </c>
      <c r="BP189" s="18">
        <v>66.666666666666657</v>
      </c>
      <c r="BQ189" s="18">
        <v>10</v>
      </c>
      <c r="BR189" s="18">
        <v>3.6999999999999998E-2</v>
      </c>
      <c r="BS189" s="21">
        <v>1.7066250000000002E-2</v>
      </c>
      <c r="BT189" s="18">
        <v>171</v>
      </c>
      <c r="BV189" s="18">
        <v>5</v>
      </c>
      <c r="BW189" s="18" t="s">
        <v>679</v>
      </c>
      <c r="BX189" s="18" t="s">
        <v>750</v>
      </c>
      <c r="BY189" s="18">
        <v>114.80000000000001</v>
      </c>
      <c r="BZ189" s="18">
        <v>1.5</v>
      </c>
      <c r="CA189" s="18">
        <v>1.8499999999999999E-2</v>
      </c>
      <c r="CB189" s="21">
        <v>1.2891986062717768E-2</v>
      </c>
      <c r="CC189" s="18">
        <v>129</v>
      </c>
      <c r="CE189" s="18">
        <v>5</v>
      </c>
      <c r="CF189" s="18" t="s">
        <v>679</v>
      </c>
      <c r="CG189" s="18" t="s">
        <v>750</v>
      </c>
      <c r="CH189" s="18">
        <v>114.80000000000001</v>
      </c>
      <c r="CI189" s="18">
        <v>3.5</v>
      </c>
      <c r="CJ189" s="18">
        <v>1.8499999999999999E-2</v>
      </c>
      <c r="CK189" s="21">
        <v>1.1203749792599967E-2</v>
      </c>
      <c r="CL189" s="18">
        <v>112</v>
      </c>
      <c r="CN189" s="18">
        <v>5</v>
      </c>
      <c r="CO189" s="18" t="s">
        <v>679</v>
      </c>
      <c r="CP189" s="18" t="s">
        <v>750</v>
      </c>
      <c r="CQ189" s="18">
        <v>114.80000000000001</v>
      </c>
      <c r="CR189" s="18">
        <v>3.5</v>
      </c>
      <c r="CS189" s="18">
        <v>1.8499999999999999E-2</v>
      </c>
      <c r="CT189" s="21">
        <v>2.2676082628173218E-2</v>
      </c>
      <c r="CU189" s="18">
        <v>227</v>
      </c>
      <c r="CW189" s="18">
        <v>6</v>
      </c>
      <c r="CX189" s="18" t="s">
        <v>655</v>
      </c>
      <c r="CY189" s="18" t="s">
        <v>750</v>
      </c>
      <c r="CZ189" s="18">
        <v>5.625</v>
      </c>
      <c r="DA189" s="18">
        <v>3.5</v>
      </c>
      <c r="DB189" s="18">
        <v>1.9E-2</v>
      </c>
      <c r="DC189" s="21">
        <v>4.8253968253968257E-2</v>
      </c>
      <c r="DD189" s="18">
        <v>483</v>
      </c>
      <c r="DF189" s="18">
        <v>10</v>
      </c>
      <c r="DG189" s="18" t="s">
        <v>10</v>
      </c>
      <c r="DH189" s="18" t="s">
        <v>136</v>
      </c>
      <c r="DI189" s="18">
        <v>56</v>
      </c>
      <c r="DJ189" s="18">
        <v>1</v>
      </c>
      <c r="DK189" s="18">
        <v>4.2999999999999997E-2</v>
      </c>
      <c r="DL189" s="21">
        <v>2.3035714285714281E-2</v>
      </c>
      <c r="DM189" s="18">
        <v>230</v>
      </c>
    </row>
    <row r="190" spans="2:117" x14ac:dyDescent="0.3">
      <c r="B190" s="18">
        <v>5</v>
      </c>
      <c r="C190" s="18" t="s">
        <v>668</v>
      </c>
      <c r="D190" s="18" t="s">
        <v>750</v>
      </c>
      <c r="E190" s="18">
        <v>114.80000000000001</v>
      </c>
      <c r="F190" s="18">
        <v>2</v>
      </c>
      <c r="G190" s="18">
        <v>1.26E-2</v>
      </c>
      <c r="H190" s="21">
        <v>6.3109756097560971E-3</v>
      </c>
      <c r="I190" s="18">
        <v>63</v>
      </c>
      <c r="K190" s="18">
        <v>5</v>
      </c>
      <c r="L190" s="18" t="s">
        <v>668</v>
      </c>
      <c r="M190" s="18" t="s">
        <v>750</v>
      </c>
      <c r="N190" s="18">
        <v>114.80000000000001</v>
      </c>
      <c r="O190" s="18">
        <v>1</v>
      </c>
      <c r="P190" s="18">
        <v>1.0200000000000001E-2</v>
      </c>
      <c r="Q190" s="21">
        <v>4.442508710801393E-3</v>
      </c>
      <c r="R190" s="18">
        <v>44</v>
      </c>
      <c r="T190" s="18">
        <v>5</v>
      </c>
      <c r="U190" s="18" t="s">
        <v>668</v>
      </c>
      <c r="V190" s="18" t="s">
        <v>750</v>
      </c>
      <c r="W190" s="18">
        <v>114.80000000000001</v>
      </c>
      <c r="X190" s="18">
        <v>1</v>
      </c>
      <c r="Y190" s="18">
        <v>1.0200000000000001E-2</v>
      </c>
      <c r="Z190" s="21">
        <v>4.442508710801393E-3</v>
      </c>
      <c r="AA190" s="18">
        <v>44</v>
      </c>
      <c r="AC190" s="18">
        <v>5</v>
      </c>
      <c r="AD190" s="18" t="s">
        <v>657</v>
      </c>
      <c r="AE190" s="18" t="s">
        <v>750</v>
      </c>
      <c r="AF190" s="18">
        <v>30</v>
      </c>
      <c r="AG190" s="18">
        <v>1.5</v>
      </c>
      <c r="AH190" s="18">
        <v>1.41E-2</v>
      </c>
      <c r="AI190" s="21">
        <v>2.0888888888888891E-2</v>
      </c>
      <c r="AJ190" s="18">
        <v>209</v>
      </c>
      <c r="AL190" s="18">
        <v>5</v>
      </c>
      <c r="AM190" s="18" t="s">
        <v>662</v>
      </c>
      <c r="AN190" s="18" t="s">
        <v>750</v>
      </c>
      <c r="AO190" s="18">
        <v>30</v>
      </c>
      <c r="AP190" s="18">
        <v>2.5</v>
      </c>
      <c r="AQ190" s="18">
        <v>1.1599999999999999E-2</v>
      </c>
      <c r="AR190" s="21">
        <v>1.5543999999999999E-2</v>
      </c>
      <c r="AS190" s="18">
        <v>155</v>
      </c>
      <c r="AU190" s="18">
        <v>5</v>
      </c>
      <c r="AV190" s="18" t="s">
        <v>21</v>
      </c>
      <c r="AW190" s="18" t="s">
        <v>136</v>
      </c>
      <c r="AX190" s="18">
        <v>66.666666666666657</v>
      </c>
      <c r="AY190" s="18">
        <v>1.5</v>
      </c>
      <c r="AZ190" s="18">
        <v>3.6999999999999998E-2</v>
      </c>
      <c r="BA190" s="21">
        <v>3.6075000000000003E-2</v>
      </c>
      <c r="BB190" s="18">
        <v>361</v>
      </c>
      <c r="BD190" s="18">
        <v>5</v>
      </c>
      <c r="BE190" s="18" t="s">
        <v>21</v>
      </c>
      <c r="BF190" s="18" t="s">
        <v>136</v>
      </c>
      <c r="BG190" s="18">
        <v>66.666666666666657</v>
      </c>
      <c r="BH190" s="18">
        <v>3</v>
      </c>
      <c r="BI190" s="18">
        <v>3.6999999999999998E-2</v>
      </c>
      <c r="BJ190" s="21">
        <v>3.6383333333333337E-2</v>
      </c>
      <c r="BK190" s="18">
        <v>364</v>
      </c>
      <c r="BM190" s="18">
        <v>5</v>
      </c>
      <c r="BN190" s="18" t="s">
        <v>21</v>
      </c>
      <c r="BO190" s="18" t="s">
        <v>136</v>
      </c>
      <c r="BP190" s="18">
        <v>66.666666666666657</v>
      </c>
      <c r="BQ190" s="18">
        <v>10</v>
      </c>
      <c r="BR190" s="18">
        <v>3.6999999999999998E-2</v>
      </c>
      <c r="BS190" s="21">
        <v>1.7066250000000002E-2</v>
      </c>
      <c r="BT190" s="18">
        <v>171</v>
      </c>
      <c r="BV190" s="18">
        <v>5</v>
      </c>
      <c r="BW190" s="18" t="s">
        <v>681</v>
      </c>
      <c r="BX190" s="18" t="s">
        <v>750</v>
      </c>
      <c r="BY190" s="18">
        <v>114.80000000000001</v>
      </c>
      <c r="BZ190" s="18">
        <v>1.5</v>
      </c>
      <c r="CA190" s="18">
        <v>1.8499999999999999E-2</v>
      </c>
      <c r="CB190" s="21">
        <v>1.2891986062717768E-2</v>
      </c>
      <c r="CC190" s="18">
        <v>129</v>
      </c>
      <c r="CE190" s="18">
        <v>5</v>
      </c>
      <c r="CF190" s="18" t="s">
        <v>681</v>
      </c>
      <c r="CG190" s="18" t="s">
        <v>750</v>
      </c>
      <c r="CH190" s="18">
        <v>114.80000000000001</v>
      </c>
      <c r="CI190" s="18">
        <v>3.5</v>
      </c>
      <c r="CJ190" s="18">
        <v>1.8499999999999999E-2</v>
      </c>
      <c r="CK190" s="21">
        <v>1.1203749792599967E-2</v>
      </c>
      <c r="CL190" s="18">
        <v>112</v>
      </c>
      <c r="CN190" s="18">
        <v>5</v>
      </c>
      <c r="CO190" s="18" t="s">
        <v>681</v>
      </c>
      <c r="CP190" s="18" t="s">
        <v>750</v>
      </c>
      <c r="CQ190" s="18">
        <v>114.80000000000001</v>
      </c>
      <c r="CR190" s="18">
        <v>3.5</v>
      </c>
      <c r="CS190" s="18">
        <v>1.8499999999999999E-2</v>
      </c>
      <c r="CT190" s="21">
        <v>2.2676082628173218E-2</v>
      </c>
      <c r="CU190" s="18">
        <v>227</v>
      </c>
      <c r="CW190" s="18">
        <v>6</v>
      </c>
      <c r="CX190" s="18" t="s">
        <v>657</v>
      </c>
      <c r="CY190" s="18" t="s">
        <v>750</v>
      </c>
      <c r="CZ190" s="18">
        <v>5.625</v>
      </c>
      <c r="DA190" s="18">
        <v>3.5</v>
      </c>
      <c r="DB190" s="18">
        <v>1.9E-2</v>
      </c>
      <c r="DC190" s="21">
        <v>4.8253968253968257E-2</v>
      </c>
      <c r="DD190" s="18">
        <v>483</v>
      </c>
      <c r="DF190" s="18">
        <v>10</v>
      </c>
      <c r="DG190" s="18" t="s">
        <v>21</v>
      </c>
      <c r="DH190" s="18" t="s">
        <v>136</v>
      </c>
      <c r="DI190" s="18">
        <v>56</v>
      </c>
      <c r="DJ190" s="18">
        <v>1</v>
      </c>
      <c r="DK190" s="18">
        <v>4.2999999999999997E-2</v>
      </c>
      <c r="DL190" s="21">
        <v>2.3035714285714281E-2</v>
      </c>
      <c r="DM190" s="18">
        <v>230</v>
      </c>
    </row>
    <row r="191" spans="2:117" x14ac:dyDescent="0.3">
      <c r="B191" s="18">
        <v>5</v>
      </c>
      <c r="C191" s="18" t="s">
        <v>670</v>
      </c>
      <c r="D191" s="18" t="s">
        <v>750</v>
      </c>
      <c r="E191" s="18">
        <v>114.80000000000001</v>
      </c>
      <c r="F191" s="18">
        <v>2</v>
      </c>
      <c r="G191" s="18">
        <v>1.26E-2</v>
      </c>
      <c r="H191" s="21">
        <v>6.3109756097560971E-3</v>
      </c>
      <c r="I191" s="18">
        <v>63</v>
      </c>
      <c r="K191" s="18">
        <v>5</v>
      </c>
      <c r="L191" s="18" t="s">
        <v>670</v>
      </c>
      <c r="M191" s="18" t="s">
        <v>750</v>
      </c>
      <c r="N191" s="18">
        <v>114.80000000000001</v>
      </c>
      <c r="O191" s="18">
        <v>1</v>
      </c>
      <c r="P191" s="18">
        <v>1.0200000000000001E-2</v>
      </c>
      <c r="Q191" s="21">
        <v>4.442508710801393E-3</v>
      </c>
      <c r="R191" s="18">
        <v>44</v>
      </c>
      <c r="T191" s="18">
        <v>5</v>
      </c>
      <c r="U191" s="18" t="s">
        <v>670</v>
      </c>
      <c r="V191" s="18" t="s">
        <v>750</v>
      </c>
      <c r="W191" s="18">
        <v>114.80000000000001</v>
      </c>
      <c r="X191" s="18">
        <v>1</v>
      </c>
      <c r="Y191" s="18">
        <v>1.0200000000000001E-2</v>
      </c>
      <c r="Z191" s="21">
        <v>4.442508710801393E-3</v>
      </c>
      <c r="AA191" s="18">
        <v>44</v>
      </c>
      <c r="AC191" s="18">
        <v>5</v>
      </c>
      <c r="AD191" s="18" t="s">
        <v>659</v>
      </c>
      <c r="AE191" s="18" t="s">
        <v>750</v>
      </c>
      <c r="AF191" s="18">
        <v>30</v>
      </c>
      <c r="AG191" s="18">
        <v>1.5</v>
      </c>
      <c r="AH191" s="18">
        <v>1.41E-2</v>
      </c>
      <c r="AI191" s="21">
        <v>2.0888888888888891E-2</v>
      </c>
      <c r="AJ191" s="18">
        <v>209</v>
      </c>
      <c r="AL191" s="18">
        <v>5</v>
      </c>
      <c r="AM191" s="18" t="s">
        <v>664</v>
      </c>
      <c r="AN191" s="18" t="s">
        <v>750</v>
      </c>
      <c r="AO191" s="18">
        <v>30</v>
      </c>
      <c r="AP191" s="18">
        <v>2.5</v>
      </c>
      <c r="AQ191" s="18">
        <v>1.1599999999999999E-2</v>
      </c>
      <c r="AR191" s="21">
        <v>1.5543999999999999E-2</v>
      </c>
      <c r="AS191" s="18">
        <v>155</v>
      </c>
      <c r="AU191" s="18">
        <v>5</v>
      </c>
      <c r="AV191" s="18" t="s">
        <v>29</v>
      </c>
      <c r="AW191" s="18" t="s">
        <v>136</v>
      </c>
      <c r="AX191" s="18">
        <v>66.666666666666657</v>
      </c>
      <c r="AY191" s="18">
        <v>1.5</v>
      </c>
      <c r="AZ191" s="18">
        <v>3.6999999999999998E-2</v>
      </c>
      <c r="BA191" s="21">
        <v>3.6075000000000003E-2</v>
      </c>
      <c r="BB191" s="18">
        <v>361</v>
      </c>
      <c r="BD191" s="18">
        <v>5</v>
      </c>
      <c r="BE191" s="18" t="s">
        <v>29</v>
      </c>
      <c r="BF191" s="18" t="s">
        <v>136</v>
      </c>
      <c r="BG191" s="18">
        <v>66.666666666666657</v>
      </c>
      <c r="BH191" s="18">
        <v>3</v>
      </c>
      <c r="BI191" s="18">
        <v>3.6999999999999998E-2</v>
      </c>
      <c r="BJ191" s="21">
        <v>3.6383333333333337E-2</v>
      </c>
      <c r="BK191" s="18">
        <v>364</v>
      </c>
      <c r="BM191" s="18">
        <v>5</v>
      </c>
      <c r="BN191" s="18" t="s">
        <v>29</v>
      </c>
      <c r="BO191" s="18" t="s">
        <v>136</v>
      </c>
      <c r="BP191" s="18">
        <v>66.666666666666657</v>
      </c>
      <c r="BQ191" s="18">
        <v>10</v>
      </c>
      <c r="BR191" s="18">
        <v>3.6999999999999998E-2</v>
      </c>
      <c r="BS191" s="21">
        <v>1.7066250000000002E-2</v>
      </c>
      <c r="BT191" s="18">
        <v>171</v>
      </c>
      <c r="BV191" s="18">
        <v>5</v>
      </c>
      <c r="BW191" s="18" t="s">
        <v>683</v>
      </c>
      <c r="BX191" s="18" t="s">
        <v>750</v>
      </c>
      <c r="BY191" s="18">
        <v>114.80000000000001</v>
      </c>
      <c r="BZ191" s="18">
        <v>1.5</v>
      </c>
      <c r="CA191" s="18">
        <v>1.8499999999999999E-2</v>
      </c>
      <c r="CB191" s="21">
        <v>1.2891986062717768E-2</v>
      </c>
      <c r="CC191" s="18">
        <v>129</v>
      </c>
      <c r="CE191" s="18">
        <v>5</v>
      </c>
      <c r="CF191" s="18" t="s">
        <v>683</v>
      </c>
      <c r="CG191" s="18" t="s">
        <v>750</v>
      </c>
      <c r="CH191" s="18">
        <v>114.80000000000001</v>
      </c>
      <c r="CI191" s="18">
        <v>3.5</v>
      </c>
      <c r="CJ191" s="18">
        <v>1.8499999999999999E-2</v>
      </c>
      <c r="CK191" s="21">
        <v>1.1203749792599967E-2</v>
      </c>
      <c r="CL191" s="18">
        <v>112</v>
      </c>
      <c r="CN191" s="18">
        <v>5</v>
      </c>
      <c r="CO191" s="18" t="s">
        <v>683</v>
      </c>
      <c r="CP191" s="18" t="s">
        <v>750</v>
      </c>
      <c r="CQ191" s="18">
        <v>114.80000000000001</v>
      </c>
      <c r="CR191" s="18">
        <v>3.5</v>
      </c>
      <c r="CS191" s="18">
        <v>1.8499999999999999E-2</v>
      </c>
      <c r="CT191" s="21">
        <v>2.2676082628173218E-2</v>
      </c>
      <c r="CU191" s="18">
        <v>227</v>
      </c>
      <c r="CW191" s="18">
        <v>6</v>
      </c>
      <c r="CX191" s="18" t="s">
        <v>659</v>
      </c>
      <c r="CY191" s="18" t="s">
        <v>750</v>
      </c>
      <c r="CZ191" s="18">
        <v>5.625</v>
      </c>
      <c r="DA191" s="18">
        <v>3.5</v>
      </c>
      <c r="DB191" s="18">
        <v>1.9E-2</v>
      </c>
      <c r="DC191" s="21">
        <v>4.8253968253968257E-2</v>
      </c>
      <c r="DD191" s="18">
        <v>483</v>
      </c>
      <c r="DF191" s="18">
        <v>10</v>
      </c>
      <c r="DG191" s="18" t="s">
        <v>29</v>
      </c>
      <c r="DH191" s="18" t="s">
        <v>136</v>
      </c>
      <c r="DI191" s="18">
        <v>56</v>
      </c>
      <c r="DJ191" s="18">
        <v>1</v>
      </c>
      <c r="DK191" s="18">
        <v>4.2999999999999997E-2</v>
      </c>
      <c r="DL191" s="21">
        <v>2.3035714285714281E-2</v>
      </c>
      <c r="DM191" s="18">
        <v>230</v>
      </c>
    </row>
    <row r="192" spans="2:117" x14ac:dyDescent="0.3">
      <c r="B192" s="18">
        <v>5</v>
      </c>
      <c r="C192" s="18" t="s">
        <v>672</v>
      </c>
      <c r="D192" s="18" t="s">
        <v>750</v>
      </c>
      <c r="E192" s="18">
        <v>114.80000000000001</v>
      </c>
      <c r="F192" s="18">
        <v>2</v>
      </c>
      <c r="G192" s="18">
        <v>1.26E-2</v>
      </c>
      <c r="H192" s="21">
        <v>6.3109756097560971E-3</v>
      </c>
      <c r="I192" s="18">
        <v>63</v>
      </c>
      <c r="K192" s="18">
        <v>5</v>
      </c>
      <c r="L192" s="18" t="s">
        <v>672</v>
      </c>
      <c r="M192" s="18" t="s">
        <v>750</v>
      </c>
      <c r="N192" s="18">
        <v>114.80000000000001</v>
      </c>
      <c r="O192" s="18">
        <v>1</v>
      </c>
      <c r="P192" s="18">
        <v>1.0200000000000001E-2</v>
      </c>
      <c r="Q192" s="21">
        <v>4.442508710801393E-3</v>
      </c>
      <c r="R192" s="18">
        <v>44</v>
      </c>
      <c r="T192" s="18">
        <v>5</v>
      </c>
      <c r="U192" s="18" t="s">
        <v>672</v>
      </c>
      <c r="V192" s="18" t="s">
        <v>750</v>
      </c>
      <c r="W192" s="18">
        <v>114.80000000000001</v>
      </c>
      <c r="X192" s="18">
        <v>1</v>
      </c>
      <c r="Y192" s="18">
        <v>1.0200000000000001E-2</v>
      </c>
      <c r="Z192" s="21">
        <v>4.442508710801393E-3</v>
      </c>
      <c r="AA192" s="18">
        <v>44</v>
      </c>
      <c r="AC192" s="18">
        <v>5</v>
      </c>
      <c r="AD192" s="18" t="s">
        <v>661</v>
      </c>
      <c r="AE192" s="18" t="s">
        <v>750</v>
      </c>
      <c r="AF192" s="18">
        <v>30</v>
      </c>
      <c r="AG192" s="18">
        <v>1.5</v>
      </c>
      <c r="AH192" s="18">
        <v>1.4E-2</v>
      </c>
      <c r="AI192" s="21">
        <v>2.0740740740740744E-2</v>
      </c>
      <c r="AJ192" s="18">
        <v>207</v>
      </c>
      <c r="AL192" s="18">
        <v>5</v>
      </c>
      <c r="AM192" s="18" t="s">
        <v>649</v>
      </c>
      <c r="AN192" s="18" t="s">
        <v>750</v>
      </c>
      <c r="AO192" s="18">
        <v>30</v>
      </c>
      <c r="AP192" s="18">
        <v>2.5</v>
      </c>
      <c r="AQ192" s="18">
        <v>1.1599999999999999E-2</v>
      </c>
      <c r="AR192" s="21">
        <v>1.5543999999999999E-2</v>
      </c>
      <c r="AS192" s="18">
        <v>155</v>
      </c>
      <c r="AU192" s="18">
        <v>5</v>
      </c>
      <c r="AV192" s="18" t="s">
        <v>738</v>
      </c>
      <c r="AW192" s="18" t="s">
        <v>750</v>
      </c>
      <c r="AX192" s="18">
        <v>30</v>
      </c>
      <c r="AY192" s="18">
        <v>1.5</v>
      </c>
      <c r="AZ192" s="18">
        <v>8.0000000000000002E-3</v>
      </c>
      <c r="BA192" s="21">
        <v>1.7333333333333336E-2</v>
      </c>
      <c r="BB192" s="18">
        <v>173</v>
      </c>
      <c r="BD192" s="18">
        <v>5</v>
      </c>
      <c r="BE192" s="18" t="s">
        <v>738</v>
      </c>
      <c r="BF192" s="18" t="s">
        <v>750</v>
      </c>
      <c r="BG192" s="18">
        <v>30</v>
      </c>
      <c r="BH192" s="18">
        <v>4</v>
      </c>
      <c r="BI192" s="18">
        <v>7.0000000000000001E-3</v>
      </c>
      <c r="BJ192" s="21">
        <v>1.1472222222222222E-2</v>
      </c>
      <c r="BK192" s="18">
        <v>115</v>
      </c>
      <c r="BM192" s="18">
        <v>5</v>
      </c>
      <c r="BN192" s="18" t="s">
        <v>738</v>
      </c>
      <c r="BO192" s="18" t="s">
        <v>750</v>
      </c>
      <c r="BP192" s="18">
        <v>30</v>
      </c>
      <c r="BQ192" s="18">
        <v>16</v>
      </c>
      <c r="BR192" s="18">
        <v>0.01</v>
      </c>
      <c r="BS192" s="21">
        <v>6.4062500000000005E-3</v>
      </c>
      <c r="BT192" s="18">
        <v>64</v>
      </c>
      <c r="CK192" s="22"/>
      <c r="CL192" s="19"/>
      <c r="CT192" s="22"/>
      <c r="CU192" s="19"/>
      <c r="CW192" s="18">
        <v>6</v>
      </c>
      <c r="CX192" s="18" t="s">
        <v>661</v>
      </c>
      <c r="CY192" s="18" t="s">
        <v>750</v>
      </c>
      <c r="CZ192" s="18">
        <v>5.625</v>
      </c>
      <c r="DA192" s="18">
        <v>3.5</v>
      </c>
      <c r="DB192" s="18">
        <v>1.9E-2</v>
      </c>
      <c r="DC192" s="21">
        <v>4.8253968253968257E-2</v>
      </c>
      <c r="DD192" s="18">
        <v>483</v>
      </c>
      <c r="DF192" s="18">
        <v>10</v>
      </c>
      <c r="DG192" s="18" t="s">
        <v>12</v>
      </c>
      <c r="DH192" s="18" t="s">
        <v>136</v>
      </c>
      <c r="DI192" s="18">
        <v>41.4</v>
      </c>
      <c r="DJ192" s="18">
        <v>1</v>
      </c>
      <c r="DK192" s="18">
        <v>4.9000000000000002E-2</v>
      </c>
      <c r="DL192" s="21">
        <v>3.5507246376811595E-2</v>
      </c>
      <c r="DM192" s="18">
        <v>355</v>
      </c>
    </row>
    <row r="193" spans="2:117" x14ac:dyDescent="0.3">
      <c r="B193" s="18">
        <v>5</v>
      </c>
      <c r="C193" s="18" t="s">
        <v>674</v>
      </c>
      <c r="D193" s="18" t="s">
        <v>750</v>
      </c>
      <c r="E193" s="18">
        <v>114.80000000000001</v>
      </c>
      <c r="F193" s="18">
        <v>2</v>
      </c>
      <c r="G193" s="18">
        <v>1.26E-2</v>
      </c>
      <c r="H193" s="21">
        <v>6.3109756097560971E-3</v>
      </c>
      <c r="I193" s="18">
        <v>63</v>
      </c>
      <c r="K193" s="18">
        <v>5</v>
      </c>
      <c r="L193" s="18" t="s">
        <v>674</v>
      </c>
      <c r="M193" s="18" t="s">
        <v>750</v>
      </c>
      <c r="N193" s="18">
        <v>114.80000000000001</v>
      </c>
      <c r="O193" s="18">
        <v>1</v>
      </c>
      <c r="P193" s="18">
        <v>1.0200000000000001E-2</v>
      </c>
      <c r="Q193" s="21">
        <v>4.442508710801393E-3</v>
      </c>
      <c r="R193" s="18">
        <v>44</v>
      </c>
      <c r="T193" s="18">
        <v>5</v>
      </c>
      <c r="U193" s="18" t="s">
        <v>674</v>
      </c>
      <c r="V193" s="18" t="s">
        <v>750</v>
      </c>
      <c r="W193" s="18">
        <v>114.80000000000001</v>
      </c>
      <c r="X193" s="18">
        <v>1</v>
      </c>
      <c r="Y193" s="18">
        <v>1.0200000000000001E-2</v>
      </c>
      <c r="Z193" s="21">
        <v>4.442508710801393E-3</v>
      </c>
      <c r="AA193" s="18">
        <v>44</v>
      </c>
      <c r="AC193" s="18">
        <v>5</v>
      </c>
      <c r="AD193" s="18" t="s">
        <v>663</v>
      </c>
      <c r="AE193" s="18" t="s">
        <v>750</v>
      </c>
      <c r="AF193" s="18">
        <v>30</v>
      </c>
      <c r="AG193" s="18">
        <v>1.5</v>
      </c>
      <c r="AH193" s="18">
        <v>1.4E-2</v>
      </c>
      <c r="AI193" s="21">
        <v>2.0740740740740744E-2</v>
      </c>
      <c r="AJ193" s="18">
        <v>207</v>
      </c>
      <c r="AL193" s="18">
        <v>5</v>
      </c>
      <c r="AM193" s="18" t="s">
        <v>651</v>
      </c>
      <c r="AN193" s="18" t="s">
        <v>750</v>
      </c>
      <c r="AO193" s="18">
        <v>30</v>
      </c>
      <c r="AP193" s="18">
        <v>2.5</v>
      </c>
      <c r="AQ193" s="18">
        <v>1.1599999999999999E-2</v>
      </c>
      <c r="AR193" s="21">
        <v>1.5543999999999999E-2</v>
      </c>
      <c r="AS193" s="18">
        <v>155</v>
      </c>
      <c r="AU193" s="18">
        <v>5</v>
      </c>
      <c r="AV193" s="18" t="s">
        <v>650</v>
      </c>
      <c r="AW193" s="18" t="s">
        <v>750</v>
      </c>
      <c r="AX193" s="18">
        <v>30</v>
      </c>
      <c r="AY193" s="18">
        <v>1.5</v>
      </c>
      <c r="AZ193" s="18">
        <v>8.0000000000000002E-3</v>
      </c>
      <c r="BA193" s="21">
        <v>1.7333333333333336E-2</v>
      </c>
      <c r="BB193" s="18">
        <v>173</v>
      </c>
      <c r="BD193" s="18">
        <v>5</v>
      </c>
      <c r="BE193" s="18" t="s">
        <v>650</v>
      </c>
      <c r="BF193" s="18" t="s">
        <v>750</v>
      </c>
      <c r="BG193" s="18">
        <v>30</v>
      </c>
      <c r="BH193" s="18">
        <v>4</v>
      </c>
      <c r="BI193" s="18">
        <v>7.0000000000000001E-3</v>
      </c>
      <c r="BJ193" s="21">
        <v>1.1472222222222222E-2</v>
      </c>
      <c r="BK193" s="18">
        <v>115</v>
      </c>
      <c r="BM193" s="18">
        <v>5</v>
      </c>
      <c r="BN193" s="18" t="s">
        <v>650</v>
      </c>
      <c r="BO193" s="18" t="s">
        <v>750</v>
      </c>
      <c r="BP193" s="18">
        <v>30</v>
      </c>
      <c r="BQ193" s="18">
        <v>16</v>
      </c>
      <c r="BR193" s="18">
        <v>0.01</v>
      </c>
      <c r="BS193" s="21">
        <v>6.4062500000000005E-3</v>
      </c>
      <c r="BT193" s="18">
        <v>64</v>
      </c>
      <c r="CW193" s="18">
        <v>6</v>
      </c>
      <c r="CX193" s="18" t="s">
        <v>663</v>
      </c>
      <c r="CY193" s="18" t="s">
        <v>750</v>
      </c>
      <c r="CZ193" s="18">
        <v>5.625</v>
      </c>
      <c r="DA193" s="18">
        <v>3.5</v>
      </c>
      <c r="DB193" s="18">
        <v>1.9E-2</v>
      </c>
      <c r="DC193" s="21">
        <v>4.8253968253968257E-2</v>
      </c>
      <c r="DD193" s="18">
        <v>483</v>
      </c>
      <c r="DF193" s="18">
        <v>10</v>
      </c>
      <c r="DG193" s="18" t="s">
        <v>23</v>
      </c>
      <c r="DH193" s="18" t="s">
        <v>136</v>
      </c>
      <c r="DI193" s="18">
        <v>41.4</v>
      </c>
      <c r="DJ193" s="18">
        <v>1</v>
      </c>
      <c r="DK193" s="18">
        <v>4.8000000000000001E-2</v>
      </c>
      <c r="DL193" s="21">
        <v>3.4782608695652174E-2</v>
      </c>
      <c r="DM193" s="18">
        <v>348</v>
      </c>
    </row>
    <row r="194" spans="2:117" x14ac:dyDescent="0.3">
      <c r="B194" s="18">
        <v>5</v>
      </c>
      <c r="C194" s="18" t="s">
        <v>676</v>
      </c>
      <c r="D194" s="18" t="s">
        <v>750</v>
      </c>
      <c r="E194" s="18">
        <v>114.80000000000001</v>
      </c>
      <c r="F194" s="18">
        <v>2</v>
      </c>
      <c r="G194" s="18">
        <v>1.26E-2</v>
      </c>
      <c r="H194" s="21">
        <v>6.3109756097560971E-3</v>
      </c>
      <c r="I194" s="18">
        <v>63</v>
      </c>
      <c r="K194" s="18">
        <v>5</v>
      </c>
      <c r="L194" s="18" t="s">
        <v>676</v>
      </c>
      <c r="M194" s="18" t="s">
        <v>750</v>
      </c>
      <c r="N194" s="18">
        <v>114.80000000000001</v>
      </c>
      <c r="O194" s="18">
        <v>1</v>
      </c>
      <c r="P194" s="18">
        <v>1.0200000000000001E-2</v>
      </c>
      <c r="Q194" s="21">
        <v>4.442508710801393E-3</v>
      </c>
      <c r="R194" s="18">
        <v>44</v>
      </c>
      <c r="T194" s="18">
        <v>5</v>
      </c>
      <c r="U194" s="18" t="s">
        <v>676</v>
      </c>
      <c r="V194" s="18" t="s">
        <v>750</v>
      </c>
      <c r="W194" s="18">
        <v>114.80000000000001</v>
      </c>
      <c r="X194" s="18">
        <v>1</v>
      </c>
      <c r="Y194" s="18">
        <v>1.0200000000000001E-2</v>
      </c>
      <c r="Z194" s="21">
        <v>4.442508710801393E-3</v>
      </c>
      <c r="AA194" s="18">
        <v>44</v>
      </c>
      <c r="AC194" s="18">
        <v>5</v>
      </c>
      <c r="AD194" s="18" t="s">
        <v>665</v>
      </c>
      <c r="AE194" s="18" t="s">
        <v>750</v>
      </c>
      <c r="AF194" s="18">
        <v>30</v>
      </c>
      <c r="AG194" s="18">
        <v>1.5</v>
      </c>
      <c r="AH194" s="18">
        <v>1.4E-2</v>
      </c>
      <c r="AI194" s="21">
        <v>2.0740740740740744E-2</v>
      </c>
      <c r="AJ194" s="18">
        <v>207</v>
      </c>
      <c r="AL194" s="18">
        <v>5</v>
      </c>
      <c r="AM194" s="18" t="s">
        <v>653</v>
      </c>
      <c r="AN194" s="18" t="s">
        <v>750</v>
      </c>
      <c r="AO194" s="18">
        <v>30</v>
      </c>
      <c r="AP194" s="18">
        <v>2.5</v>
      </c>
      <c r="AQ194" s="18">
        <v>1.1599999999999999E-2</v>
      </c>
      <c r="AR194" s="21">
        <v>1.5543999999999999E-2</v>
      </c>
      <c r="AS194" s="18">
        <v>155</v>
      </c>
      <c r="AU194" s="18">
        <v>5</v>
      </c>
      <c r="AV194" s="18" t="s">
        <v>652</v>
      </c>
      <c r="AW194" s="18" t="s">
        <v>750</v>
      </c>
      <c r="AX194" s="18">
        <v>30</v>
      </c>
      <c r="AY194" s="18">
        <v>1.5</v>
      </c>
      <c r="AZ194" s="18">
        <v>8.0000000000000002E-3</v>
      </c>
      <c r="BA194" s="21">
        <v>1.7333333333333336E-2</v>
      </c>
      <c r="BB194" s="18">
        <v>173</v>
      </c>
      <c r="BD194" s="18">
        <v>5</v>
      </c>
      <c r="BE194" s="18" t="s">
        <v>652</v>
      </c>
      <c r="BF194" s="18" t="s">
        <v>750</v>
      </c>
      <c r="BG194" s="18">
        <v>30</v>
      </c>
      <c r="BH194" s="18">
        <v>4</v>
      </c>
      <c r="BI194" s="18">
        <v>7.0000000000000001E-3</v>
      </c>
      <c r="BJ194" s="21">
        <v>1.1472222222222222E-2</v>
      </c>
      <c r="BK194" s="18">
        <v>115</v>
      </c>
      <c r="BM194" s="18">
        <v>5</v>
      </c>
      <c r="BN194" s="18" t="s">
        <v>652</v>
      </c>
      <c r="BO194" s="18" t="s">
        <v>750</v>
      </c>
      <c r="BP194" s="18">
        <v>30</v>
      </c>
      <c r="BQ194" s="18">
        <v>16</v>
      </c>
      <c r="BR194" s="18">
        <v>0.01</v>
      </c>
      <c r="BS194" s="21">
        <v>6.4062500000000005E-3</v>
      </c>
      <c r="BT194" s="18">
        <v>64</v>
      </c>
      <c r="BV194" s="18" t="s">
        <v>133</v>
      </c>
      <c r="BW194" s="18" t="s">
        <v>135</v>
      </c>
      <c r="BX194" s="18" t="s">
        <v>0</v>
      </c>
      <c r="BY194" s="18" t="s">
        <v>1</v>
      </c>
      <c r="BZ194" s="18" t="s">
        <v>36</v>
      </c>
      <c r="CA194" s="18" t="s">
        <v>2</v>
      </c>
      <c r="CB194" s="18" t="s">
        <v>3</v>
      </c>
      <c r="CC194" s="18" t="s">
        <v>4</v>
      </c>
      <c r="CD194" s="20">
        <v>5445</v>
      </c>
      <c r="CE194" s="18" t="s">
        <v>133</v>
      </c>
      <c r="CF194" s="18" t="s">
        <v>135</v>
      </c>
      <c r="CG194" s="18" t="s">
        <v>0</v>
      </c>
      <c r="CH194" s="18" t="s">
        <v>1</v>
      </c>
      <c r="CI194" s="18" t="s">
        <v>36</v>
      </c>
      <c r="CJ194" s="18" t="s">
        <v>2</v>
      </c>
      <c r="CK194" s="18" t="s">
        <v>3</v>
      </c>
      <c r="CL194" s="18" t="s">
        <v>4</v>
      </c>
      <c r="CM194" s="20">
        <v>5406</v>
      </c>
      <c r="CN194" s="18" t="s">
        <v>133</v>
      </c>
      <c r="CO194" s="18" t="s">
        <v>135</v>
      </c>
      <c r="CP194" s="18" t="s">
        <v>0</v>
      </c>
      <c r="CQ194" s="18" t="s">
        <v>1</v>
      </c>
      <c r="CR194" s="18" t="s">
        <v>36</v>
      </c>
      <c r="CS194" s="18" t="s">
        <v>2</v>
      </c>
      <c r="CT194" s="18" t="s">
        <v>3</v>
      </c>
      <c r="CU194" s="18" t="s">
        <v>4</v>
      </c>
      <c r="CV194" s="20">
        <v>10042</v>
      </c>
      <c r="CW194" s="18">
        <v>6</v>
      </c>
      <c r="CX194" s="18" t="s">
        <v>665</v>
      </c>
      <c r="CY194" s="18" t="s">
        <v>750</v>
      </c>
      <c r="CZ194" s="18">
        <v>5.625</v>
      </c>
      <c r="DA194" s="18">
        <v>3.5</v>
      </c>
      <c r="DB194" s="18">
        <v>1.9E-2</v>
      </c>
      <c r="DC194" s="21">
        <v>4.8253968253968257E-2</v>
      </c>
      <c r="DD194" s="18">
        <v>483</v>
      </c>
      <c r="DF194" s="18">
        <v>10</v>
      </c>
      <c r="DG194" s="18" t="s">
        <v>33</v>
      </c>
      <c r="DH194" s="18" t="s">
        <v>136</v>
      </c>
      <c r="DI194" s="18">
        <v>41.4</v>
      </c>
      <c r="DJ194" s="18">
        <v>1</v>
      </c>
      <c r="DK194" s="18">
        <v>4.8000000000000001E-2</v>
      </c>
      <c r="DL194" s="21">
        <v>3.4782608695652174E-2</v>
      </c>
      <c r="DM194" s="18">
        <v>348</v>
      </c>
    </row>
    <row r="195" spans="2:117" x14ac:dyDescent="0.3">
      <c r="B195" s="18">
        <v>5</v>
      </c>
      <c r="C195" s="18" t="s">
        <v>678</v>
      </c>
      <c r="D195" s="18" t="s">
        <v>750</v>
      </c>
      <c r="E195" s="18">
        <v>114.80000000000001</v>
      </c>
      <c r="F195" s="18">
        <v>2</v>
      </c>
      <c r="G195" s="18">
        <v>1.26E-2</v>
      </c>
      <c r="H195" s="21">
        <v>6.3109756097560971E-3</v>
      </c>
      <c r="I195" s="18">
        <v>63</v>
      </c>
      <c r="K195" s="18">
        <v>5</v>
      </c>
      <c r="L195" s="18" t="s">
        <v>678</v>
      </c>
      <c r="M195" s="18" t="s">
        <v>750</v>
      </c>
      <c r="N195" s="18">
        <v>114.80000000000001</v>
      </c>
      <c r="O195" s="18">
        <v>1</v>
      </c>
      <c r="P195" s="18">
        <v>1.0200000000000001E-2</v>
      </c>
      <c r="Q195" s="21">
        <v>4.442508710801393E-3</v>
      </c>
      <c r="R195" s="18">
        <v>44</v>
      </c>
      <c r="T195" s="18">
        <v>5</v>
      </c>
      <c r="U195" s="18" t="s">
        <v>678</v>
      </c>
      <c r="V195" s="18" t="s">
        <v>750</v>
      </c>
      <c r="W195" s="18">
        <v>114.80000000000001</v>
      </c>
      <c r="X195" s="18">
        <v>1</v>
      </c>
      <c r="Y195" s="18">
        <v>1.0200000000000001E-2</v>
      </c>
      <c r="Z195" s="21">
        <v>4.442508710801393E-3</v>
      </c>
      <c r="AA195" s="18">
        <v>44</v>
      </c>
      <c r="AC195" s="18">
        <v>5</v>
      </c>
      <c r="AD195" s="18" t="s">
        <v>666</v>
      </c>
      <c r="AE195" s="18" t="s">
        <v>750</v>
      </c>
      <c r="AF195" s="18">
        <v>114.80000000000001</v>
      </c>
      <c r="AG195" s="18">
        <v>1</v>
      </c>
      <c r="AH195" s="18">
        <v>8.9999999999999993E-3</v>
      </c>
      <c r="AI195" s="21">
        <v>5.2264808362369334E-3</v>
      </c>
      <c r="AJ195" s="18">
        <v>52</v>
      </c>
      <c r="AL195" s="18">
        <v>5</v>
      </c>
      <c r="AM195" s="18" t="s">
        <v>655</v>
      </c>
      <c r="AN195" s="18" t="s">
        <v>750</v>
      </c>
      <c r="AO195" s="18">
        <v>30</v>
      </c>
      <c r="AP195" s="18">
        <v>2.5</v>
      </c>
      <c r="AQ195" s="18">
        <v>1.1599999999999999E-2</v>
      </c>
      <c r="AR195" s="21">
        <v>1.5543999999999999E-2</v>
      </c>
      <c r="AS195" s="18">
        <v>155</v>
      </c>
      <c r="AU195" s="18">
        <v>5</v>
      </c>
      <c r="AV195" s="18" t="s">
        <v>654</v>
      </c>
      <c r="AW195" s="18" t="s">
        <v>750</v>
      </c>
      <c r="AX195" s="18">
        <v>30</v>
      </c>
      <c r="AY195" s="18">
        <v>1.5</v>
      </c>
      <c r="AZ195" s="18">
        <v>8.0000000000000002E-3</v>
      </c>
      <c r="BA195" s="21">
        <v>1.7333333333333336E-2</v>
      </c>
      <c r="BB195" s="18">
        <v>173</v>
      </c>
      <c r="BD195" s="18">
        <v>5</v>
      </c>
      <c r="BE195" s="18" t="s">
        <v>654</v>
      </c>
      <c r="BF195" s="18" t="s">
        <v>750</v>
      </c>
      <c r="BG195" s="18">
        <v>30</v>
      </c>
      <c r="BH195" s="18">
        <v>4</v>
      </c>
      <c r="BI195" s="18">
        <v>7.0000000000000001E-3</v>
      </c>
      <c r="BJ195" s="21">
        <v>1.1472222222222222E-2</v>
      </c>
      <c r="BK195" s="18">
        <v>115</v>
      </c>
      <c r="BM195" s="18">
        <v>5</v>
      </c>
      <c r="BN195" s="18" t="s">
        <v>654</v>
      </c>
      <c r="BO195" s="18" t="s">
        <v>750</v>
      </c>
      <c r="BP195" s="18">
        <v>30</v>
      </c>
      <c r="BQ195" s="18">
        <v>16</v>
      </c>
      <c r="BR195" s="18">
        <v>0.01</v>
      </c>
      <c r="BS195" s="21">
        <v>6.4062500000000005E-3</v>
      </c>
      <c r="BT195" s="18">
        <v>64</v>
      </c>
      <c r="BV195" s="18">
        <v>6</v>
      </c>
      <c r="BW195" s="18" t="s">
        <v>9</v>
      </c>
      <c r="BX195" s="18" t="s">
        <v>5</v>
      </c>
      <c r="BY195" s="18">
        <v>940</v>
      </c>
      <c r="BZ195" s="18">
        <v>1</v>
      </c>
      <c r="CA195" s="18">
        <v>6.6599999999999993E-2</v>
      </c>
      <c r="CB195" s="21">
        <v>8.5021276595744679E-3</v>
      </c>
      <c r="CC195" s="18">
        <v>85</v>
      </c>
      <c r="CE195" s="18">
        <v>6</v>
      </c>
      <c r="CF195" s="18" t="s">
        <v>9</v>
      </c>
      <c r="CG195" s="18" t="s">
        <v>5</v>
      </c>
      <c r="CH195" s="18">
        <v>940</v>
      </c>
      <c r="CI195" s="18">
        <v>1</v>
      </c>
      <c r="CJ195" s="18">
        <v>6.6599999999999993E-2</v>
      </c>
      <c r="CK195" s="21">
        <v>1.7240425531914894E-2</v>
      </c>
      <c r="CL195" s="18">
        <v>172</v>
      </c>
      <c r="CN195" s="18">
        <v>6</v>
      </c>
      <c r="CO195" s="18" t="s">
        <v>9</v>
      </c>
      <c r="CP195" s="18" t="s">
        <v>5</v>
      </c>
      <c r="CQ195" s="18">
        <v>940</v>
      </c>
      <c r="CR195" s="18">
        <v>1</v>
      </c>
      <c r="CS195" s="18">
        <v>6.6599999999999993E-2</v>
      </c>
      <c r="CT195" s="21">
        <v>3.4894148936170211E-2</v>
      </c>
      <c r="CU195" s="18">
        <v>349</v>
      </c>
      <c r="CW195" s="18">
        <v>6</v>
      </c>
      <c r="CX195" s="18" t="s">
        <v>666</v>
      </c>
      <c r="CY195" s="18" t="s">
        <v>750</v>
      </c>
      <c r="CZ195" s="18">
        <v>100.68750000000001</v>
      </c>
      <c r="DA195" s="18">
        <v>1.5</v>
      </c>
      <c r="DB195" s="18">
        <v>2.3599999999999999E-2</v>
      </c>
      <c r="DC195" s="21">
        <v>7.8129526174218894E-3</v>
      </c>
      <c r="DD195" s="18">
        <v>78</v>
      </c>
      <c r="DF195" s="18">
        <v>10</v>
      </c>
      <c r="DG195" s="18" t="s">
        <v>13</v>
      </c>
      <c r="DH195" s="18" t="s">
        <v>136</v>
      </c>
      <c r="DI195" s="18">
        <v>138</v>
      </c>
      <c r="DJ195" s="18">
        <v>1</v>
      </c>
      <c r="DK195" s="18">
        <v>7.0000000000000007E-2</v>
      </c>
      <c r="DL195" s="21">
        <v>1.5217391304347827E-2</v>
      </c>
      <c r="DM195" s="18">
        <v>152</v>
      </c>
    </row>
    <row r="196" spans="2:117" x14ac:dyDescent="0.3">
      <c r="B196" s="18">
        <v>5</v>
      </c>
      <c r="C196" s="18" t="s">
        <v>680</v>
      </c>
      <c r="D196" s="18" t="s">
        <v>750</v>
      </c>
      <c r="E196" s="18">
        <v>114.80000000000001</v>
      </c>
      <c r="F196" s="18">
        <v>2</v>
      </c>
      <c r="G196" s="18">
        <v>1.26E-2</v>
      </c>
      <c r="H196" s="21">
        <v>6.3109756097560971E-3</v>
      </c>
      <c r="I196" s="18">
        <v>63</v>
      </c>
      <c r="K196" s="18">
        <v>5</v>
      </c>
      <c r="L196" s="18" t="s">
        <v>680</v>
      </c>
      <c r="M196" s="18" t="s">
        <v>750</v>
      </c>
      <c r="N196" s="18">
        <v>114.80000000000001</v>
      </c>
      <c r="O196" s="18">
        <v>1</v>
      </c>
      <c r="P196" s="18">
        <v>1.01E-2</v>
      </c>
      <c r="Q196" s="21">
        <v>4.3989547038327526E-3</v>
      </c>
      <c r="R196" s="18">
        <v>44</v>
      </c>
      <c r="T196" s="18">
        <v>5</v>
      </c>
      <c r="U196" s="18" t="s">
        <v>680</v>
      </c>
      <c r="V196" s="18" t="s">
        <v>750</v>
      </c>
      <c r="W196" s="18">
        <v>114.80000000000001</v>
      </c>
      <c r="X196" s="18">
        <v>1</v>
      </c>
      <c r="Y196" s="18">
        <v>1.01E-2</v>
      </c>
      <c r="Z196" s="21">
        <v>4.3989547038327526E-3</v>
      </c>
      <c r="AA196" s="18">
        <v>44</v>
      </c>
      <c r="AC196" s="18">
        <v>5</v>
      </c>
      <c r="AD196" s="18" t="s">
        <v>668</v>
      </c>
      <c r="AE196" s="18" t="s">
        <v>750</v>
      </c>
      <c r="AF196" s="18">
        <v>114.80000000000001</v>
      </c>
      <c r="AG196" s="18">
        <v>1</v>
      </c>
      <c r="AH196" s="18">
        <v>8.9999999999999993E-3</v>
      </c>
      <c r="AI196" s="21">
        <v>5.2264808362369334E-3</v>
      </c>
      <c r="AJ196" s="18">
        <v>52</v>
      </c>
      <c r="AL196" s="18">
        <v>5</v>
      </c>
      <c r="AM196" s="18" t="s">
        <v>657</v>
      </c>
      <c r="AN196" s="18" t="s">
        <v>750</v>
      </c>
      <c r="AO196" s="18">
        <v>30</v>
      </c>
      <c r="AP196" s="18">
        <v>2.5</v>
      </c>
      <c r="AQ196" s="18">
        <v>1.1599999999999999E-2</v>
      </c>
      <c r="AR196" s="21">
        <v>1.5543999999999999E-2</v>
      </c>
      <c r="AS196" s="18">
        <v>155</v>
      </c>
      <c r="AU196" s="18">
        <v>5</v>
      </c>
      <c r="AV196" s="18" t="s">
        <v>656</v>
      </c>
      <c r="AW196" s="18" t="s">
        <v>750</v>
      </c>
      <c r="AX196" s="18">
        <v>30</v>
      </c>
      <c r="AY196" s="18">
        <v>1.5</v>
      </c>
      <c r="AZ196" s="18">
        <v>8.0000000000000002E-3</v>
      </c>
      <c r="BA196" s="21">
        <v>1.7333333333333336E-2</v>
      </c>
      <c r="BB196" s="18">
        <v>173</v>
      </c>
      <c r="BD196" s="18">
        <v>5</v>
      </c>
      <c r="BE196" s="18" t="s">
        <v>656</v>
      </c>
      <c r="BF196" s="18" t="s">
        <v>750</v>
      </c>
      <c r="BG196" s="18">
        <v>30</v>
      </c>
      <c r="BH196" s="18">
        <v>4</v>
      </c>
      <c r="BI196" s="18">
        <v>7.0000000000000001E-3</v>
      </c>
      <c r="BJ196" s="21">
        <v>1.1472222222222222E-2</v>
      </c>
      <c r="BK196" s="18">
        <v>115</v>
      </c>
      <c r="BM196" s="18">
        <v>5</v>
      </c>
      <c r="BN196" s="18" t="s">
        <v>656</v>
      </c>
      <c r="BO196" s="18" t="s">
        <v>750</v>
      </c>
      <c r="BP196" s="18">
        <v>30</v>
      </c>
      <c r="BQ196" s="18">
        <v>16</v>
      </c>
      <c r="BR196" s="18">
        <v>0.01</v>
      </c>
      <c r="BS196" s="21">
        <v>6.4062500000000005E-3</v>
      </c>
      <c r="BT196" s="18">
        <v>64</v>
      </c>
      <c r="BV196" s="18">
        <v>6</v>
      </c>
      <c r="BW196" s="18" t="s">
        <v>20</v>
      </c>
      <c r="BX196" s="18" t="s">
        <v>5</v>
      </c>
      <c r="BY196" s="18">
        <v>940</v>
      </c>
      <c r="BZ196" s="18">
        <v>1</v>
      </c>
      <c r="CA196" s="18">
        <v>6.6599999999999993E-2</v>
      </c>
      <c r="CB196" s="21">
        <v>8.5021276595744679E-3</v>
      </c>
      <c r="CC196" s="18">
        <v>85</v>
      </c>
      <c r="CE196" s="18">
        <v>6</v>
      </c>
      <c r="CF196" s="18" t="s">
        <v>20</v>
      </c>
      <c r="CG196" s="18" t="s">
        <v>5</v>
      </c>
      <c r="CH196" s="18">
        <v>940</v>
      </c>
      <c r="CI196" s="18">
        <v>1</v>
      </c>
      <c r="CJ196" s="18">
        <v>6.6599999999999993E-2</v>
      </c>
      <c r="CK196" s="21">
        <v>1.7240425531914894E-2</v>
      </c>
      <c r="CL196" s="18">
        <v>172</v>
      </c>
      <c r="CN196" s="18">
        <v>6</v>
      </c>
      <c r="CO196" s="18" t="s">
        <v>20</v>
      </c>
      <c r="CP196" s="18" t="s">
        <v>5</v>
      </c>
      <c r="CQ196" s="18">
        <v>940</v>
      </c>
      <c r="CR196" s="18">
        <v>1</v>
      </c>
      <c r="CS196" s="18">
        <v>6.6599999999999993E-2</v>
      </c>
      <c r="CT196" s="21">
        <v>3.4894148936170211E-2</v>
      </c>
      <c r="CU196" s="18">
        <v>349</v>
      </c>
      <c r="CW196" s="18">
        <v>6</v>
      </c>
      <c r="CX196" s="18" t="s">
        <v>668</v>
      </c>
      <c r="CY196" s="18" t="s">
        <v>750</v>
      </c>
      <c r="CZ196" s="18">
        <v>100.68750000000001</v>
      </c>
      <c r="DA196" s="18">
        <v>1.5</v>
      </c>
      <c r="DB196" s="18">
        <v>2.3599999999999999E-2</v>
      </c>
      <c r="DC196" s="21">
        <v>7.8129526174218894E-3</v>
      </c>
      <c r="DD196" s="18">
        <v>78</v>
      </c>
      <c r="DF196" s="18">
        <v>10</v>
      </c>
      <c r="DG196" s="18" t="s">
        <v>24</v>
      </c>
      <c r="DH196" s="18" t="s">
        <v>136</v>
      </c>
      <c r="DI196" s="18">
        <v>138</v>
      </c>
      <c r="DJ196" s="18">
        <v>1</v>
      </c>
      <c r="DK196" s="18">
        <v>7.0000000000000007E-2</v>
      </c>
      <c r="DL196" s="21">
        <v>1.5217391304347827E-2</v>
      </c>
      <c r="DM196" s="18">
        <v>152</v>
      </c>
    </row>
    <row r="197" spans="2:117" x14ac:dyDescent="0.3">
      <c r="B197" s="18">
        <v>5</v>
      </c>
      <c r="C197" s="18" t="s">
        <v>682</v>
      </c>
      <c r="D197" s="18" t="s">
        <v>750</v>
      </c>
      <c r="E197" s="18">
        <v>114.80000000000001</v>
      </c>
      <c r="F197" s="18">
        <v>2</v>
      </c>
      <c r="G197" s="18">
        <v>1.26E-2</v>
      </c>
      <c r="H197" s="21">
        <v>6.3109756097560971E-3</v>
      </c>
      <c r="I197" s="18">
        <v>63</v>
      </c>
      <c r="K197" s="18">
        <v>5</v>
      </c>
      <c r="L197" s="18" t="s">
        <v>682</v>
      </c>
      <c r="M197" s="18" t="s">
        <v>750</v>
      </c>
      <c r="N197" s="18">
        <v>114.80000000000001</v>
      </c>
      <c r="O197" s="18">
        <v>1</v>
      </c>
      <c r="P197" s="18">
        <v>1.01E-2</v>
      </c>
      <c r="Q197" s="21">
        <v>4.3989547038327526E-3</v>
      </c>
      <c r="R197" s="18">
        <v>44</v>
      </c>
      <c r="T197" s="18">
        <v>5</v>
      </c>
      <c r="U197" s="18" t="s">
        <v>682</v>
      </c>
      <c r="V197" s="18" t="s">
        <v>750</v>
      </c>
      <c r="W197" s="18">
        <v>114.80000000000001</v>
      </c>
      <c r="X197" s="18">
        <v>1</v>
      </c>
      <c r="Y197" s="18">
        <v>1.01E-2</v>
      </c>
      <c r="Z197" s="21">
        <v>4.3989547038327526E-3</v>
      </c>
      <c r="AA197" s="18">
        <v>44</v>
      </c>
      <c r="AC197" s="18">
        <v>5</v>
      </c>
      <c r="AD197" s="18" t="s">
        <v>670</v>
      </c>
      <c r="AE197" s="18" t="s">
        <v>750</v>
      </c>
      <c r="AF197" s="18">
        <v>114.80000000000001</v>
      </c>
      <c r="AG197" s="18">
        <v>1</v>
      </c>
      <c r="AH197" s="18">
        <v>8.9999999999999993E-3</v>
      </c>
      <c r="AI197" s="21">
        <v>5.2264808362369334E-3</v>
      </c>
      <c r="AJ197" s="18">
        <v>52</v>
      </c>
      <c r="AL197" s="18">
        <v>5</v>
      </c>
      <c r="AM197" s="18" t="s">
        <v>659</v>
      </c>
      <c r="AN197" s="18" t="s">
        <v>750</v>
      </c>
      <c r="AO197" s="18">
        <v>30</v>
      </c>
      <c r="AP197" s="18">
        <v>2.5</v>
      </c>
      <c r="AQ197" s="18">
        <v>1.1599999999999999E-2</v>
      </c>
      <c r="AR197" s="21">
        <v>1.5543999999999999E-2</v>
      </c>
      <c r="AS197" s="18">
        <v>155</v>
      </c>
      <c r="AU197" s="18">
        <v>5</v>
      </c>
      <c r="AV197" s="18" t="s">
        <v>658</v>
      </c>
      <c r="AW197" s="18" t="s">
        <v>750</v>
      </c>
      <c r="AX197" s="18">
        <v>30</v>
      </c>
      <c r="AY197" s="18">
        <v>1.5</v>
      </c>
      <c r="AZ197" s="18">
        <v>8.0000000000000002E-3</v>
      </c>
      <c r="BA197" s="21">
        <v>1.7333333333333336E-2</v>
      </c>
      <c r="BB197" s="18">
        <v>173</v>
      </c>
      <c r="BD197" s="18">
        <v>5</v>
      </c>
      <c r="BE197" s="18" t="s">
        <v>658</v>
      </c>
      <c r="BF197" s="18" t="s">
        <v>750</v>
      </c>
      <c r="BG197" s="18">
        <v>30</v>
      </c>
      <c r="BH197" s="18">
        <v>4</v>
      </c>
      <c r="BI197" s="18">
        <v>7.0000000000000001E-3</v>
      </c>
      <c r="BJ197" s="21">
        <v>1.1472222222222222E-2</v>
      </c>
      <c r="BK197" s="18">
        <v>115</v>
      </c>
      <c r="BM197" s="18">
        <v>5</v>
      </c>
      <c r="BN197" s="18" t="s">
        <v>658</v>
      </c>
      <c r="BO197" s="18" t="s">
        <v>750</v>
      </c>
      <c r="BP197" s="18">
        <v>30</v>
      </c>
      <c r="BQ197" s="18">
        <v>16</v>
      </c>
      <c r="BR197" s="18">
        <v>0.01</v>
      </c>
      <c r="BS197" s="21">
        <v>6.4062500000000005E-3</v>
      </c>
      <c r="BT197" s="18">
        <v>64</v>
      </c>
      <c r="BV197" s="18">
        <v>6</v>
      </c>
      <c r="BW197" s="18" t="s">
        <v>22</v>
      </c>
      <c r="BX197" s="18" t="s">
        <v>5</v>
      </c>
      <c r="BY197" s="18">
        <v>940</v>
      </c>
      <c r="BZ197" s="18">
        <v>1</v>
      </c>
      <c r="CA197" s="18">
        <v>6.6599999999999993E-2</v>
      </c>
      <c r="CB197" s="21">
        <v>8.5021276595744679E-3</v>
      </c>
      <c r="CC197" s="18">
        <v>85</v>
      </c>
      <c r="CE197" s="18">
        <v>6</v>
      </c>
      <c r="CF197" s="18" t="s">
        <v>22</v>
      </c>
      <c r="CG197" s="18" t="s">
        <v>5</v>
      </c>
      <c r="CH197" s="18">
        <v>940</v>
      </c>
      <c r="CI197" s="18">
        <v>1</v>
      </c>
      <c r="CJ197" s="18">
        <v>6.6599999999999993E-2</v>
      </c>
      <c r="CK197" s="21">
        <v>1.7240425531914894E-2</v>
      </c>
      <c r="CL197" s="18">
        <v>172</v>
      </c>
      <c r="CN197" s="18">
        <v>6</v>
      </c>
      <c r="CO197" s="18" t="s">
        <v>22</v>
      </c>
      <c r="CP197" s="18" t="s">
        <v>5</v>
      </c>
      <c r="CQ197" s="18">
        <v>940</v>
      </c>
      <c r="CR197" s="18">
        <v>1</v>
      </c>
      <c r="CS197" s="18">
        <v>6.6599999999999993E-2</v>
      </c>
      <c r="CT197" s="21">
        <v>3.4894148936170211E-2</v>
      </c>
      <c r="CU197" s="18">
        <v>349</v>
      </c>
      <c r="CW197" s="18">
        <v>6</v>
      </c>
      <c r="CX197" s="18" t="s">
        <v>670</v>
      </c>
      <c r="CY197" s="18" t="s">
        <v>750</v>
      </c>
      <c r="CZ197" s="18">
        <v>100.68750000000001</v>
      </c>
      <c r="DA197" s="18">
        <v>1.5</v>
      </c>
      <c r="DB197" s="18">
        <v>2.3599999999999999E-2</v>
      </c>
      <c r="DC197" s="21">
        <v>7.8129526174218894E-3</v>
      </c>
      <c r="DD197" s="18">
        <v>78</v>
      </c>
      <c r="DF197" s="18">
        <v>10</v>
      </c>
      <c r="DG197" s="18" t="s">
        <v>25</v>
      </c>
      <c r="DH197" s="18" t="s">
        <v>136</v>
      </c>
      <c r="DI197" s="18">
        <v>138</v>
      </c>
      <c r="DJ197" s="18">
        <v>1</v>
      </c>
      <c r="DK197" s="18">
        <v>7.0000000000000007E-2</v>
      </c>
      <c r="DL197" s="21">
        <v>1.5217391304347827E-2</v>
      </c>
      <c r="DM197" s="18">
        <v>152</v>
      </c>
    </row>
    <row r="198" spans="2:117" x14ac:dyDescent="0.3">
      <c r="B198" s="18">
        <v>5</v>
      </c>
      <c r="C198" s="18" t="s">
        <v>667</v>
      </c>
      <c r="D198" s="18" t="s">
        <v>750</v>
      </c>
      <c r="E198" s="18">
        <v>114.80000000000001</v>
      </c>
      <c r="F198" s="18">
        <v>2</v>
      </c>
      <c r="G198" s="18">
        <v>1.26E-2</v>
      </c>
      <c r="H198" s="21">
        <v>6.3109756097560971E-3</v>
      </c>
      <c r="I198" s="18">
        <v>63</v>
      </c>
      <c r="K198" s="18">
        <v>5</v>
      </c>
      <c r="L198" s="18" t="s">
        <v>667</v>
      </c>
      <c r="M198" s="18" t="s">
        <v>750</v>
      </c>
      <c r="N198" s="18">
        <v>114.80000000000001</v>
      </c>
      <c r="O198" s="18">
        <v>1</v>
      </c>
      <c r="P198" s="18">
        <v>1.01E-2</v>
      </c>
      <c r="Q198" s="21">
        <v>4.3989547038327526E-3</v>
      </c>
      <c r="R198" s="18">
        <v>44</v>
      </c>
      <c r="T198" s="18">
        <v>5</v>
      </c>
      <c r="U198" s="18" t="s">
        <v>667</v>
      </c>
      <c r="V198" s="18" t="s">
        <v>750</v>
      </c>
      <c r="W198" s="18">
        <v>114.80000000000001</v>
      </c>
      <c r="X198" s="18">
        <v>1</v>
      </c>
      <c r="Y198" s="18">
        <v>1.01E-2</v>
      </c>
      <c r="Z198" s="21">
        <v>4.3989547038327526E-3</v>
      </c>
      <c r="AA198" s="18">
        <v>44</v>
      </c>
      <c r="AC198" s="18">
        <v>5</v>
      </c>
      <c r="AD198" s="18" t="s">
        <v>672</v>
      </c>
      <c r="AE198" s="18" t="s">
        <v>750</v>
      </c>
      <c r="AF198" s="18">
        <v>114.80000000000001</v>
      </c>
      <c r="AG198" s="18">
        <v>1</v>
      </c>
      <c r="AH198" s="18">
        <v>8.9999999999999993E-3</v>
      </c>
      <c r="AI198" s="21">
        <v>5.2264808362369334E-3</v>
      </c>
      <c r="AJ198" s="18">
        <v>52</v>
      </c>
      <c r="AL198" s="18">
        <v>5</v>
      </c>
      <c r="AM198" s="18" t="s">
        <v>661</v>
      </c>
      <c r="AN198" s="18" t="s">
        <v>750</v>
      </c>
      <c r="AO198" s="18">
        <v>30</v>
      </c>
      <c r="AP198" s="18">
        <v>2.5</v>
      </c>
      <c r="AQ198" s="18">
        <v>1.15E-2</v>
      </c>
      <c r="AR198" s="21">
        <v>1.5410000000000002E-2</v>
      </c>
      <c r="AS198" s="18">
        <v>154</v>
      </c>
      <c r="AU198" s="18">
        <v>5</v>
      </c>
      <c r="AV198" s="18" t="s">
        <v>660</v>
      </c>
      <c r="AW198" s="18" t="s">
        <v>750</v>
      </c>
      <c r="AX198" s="18">
        <v>30</v>
      </c>
      <c r="AY198" s="18">
        <v>1.5</v>
      </c>
      <c r="AZ198" s="18">
        <v>8.0000000000000002E-3</v>
      </c>
      <c r="BA198" s="21">
        <v>1.7333333333333336E-2</v>
      </c>
      <c r="BB198" s="18">
        <v>173</v>
      </c>
      <c r="BD198" s="18">
        <v>5</v>
      </c>
      <c r="BE198" s="18" t="s">
        <v>660</v>
      </c>
      <c r="BF198" s="18" t="s">
        <v>750</v>
      </c>
      <c r="BG198" s="18">
        <v>30</v>
      </c>
      <c r="BH198" s="18">
        <v>4</v>
      </c>
      <c r="BI198" s="18">
        <v>7.0000000000000001E-3</v>
      </c>
      <c r="BJ198" s="21">
        <v>1.1472222222222222E-2</v>
      </c>
      <c r="BK198" s="18">
        <v>115</v>
      </c>
      <c r="BM198" s="18">
        <v>5</v>
      </c>
      <c r="BN198" s="18" t="s">
        <v>660</v>
      </c>
      <c r="BO198" s="18" t="s">
        <v>750</v>
      </c>
      <c r="BP198" s="18">
        <v>30</v>
      </c>
      <c r="BQ198" s="18">
        <v>16</v>
      </c>
      <c r="BR198" s="18">
        <v>0.01</v>
      </c>
      <c r="BS198" s="21">
        <v>6.4062500000000005E-3</v>
      </c>
      <c r="BT198" s="18">
        <v>64</v>
      </c>
      <c r="BV198" s="18">
        <v>6</v>
      </c>
      <c r="BW198" s="18" t="s">
        <v>10</v>
      </c>
      <c r="BX198" s="18" t="s">
        <v>5</v>
      </c>
      <c r="BY198" s="18">
        <v>1879.9999999999998</v>
      </c>
      <c r="BZ198" s="18">
        <v>1</v>
      </c>
      <c r="CA198" s="18">
        <v>6.6599999999999993E-2</v>
      </c>
      <c r="CB198" s="21">
        <v>4.251063829787234E-3</v>
      </c>
      <c r="CC198" s="18">
        <v>43</v>
      </c>
      <c r="CE198" s="18">
        <v>6</v>
      </c>
      <c r="CF198" s="18" t="s">
        <v>10</v>
      </c>
      <c r="CG198" s="18" t="s">
        <v>5</v>
      </c>
      <c r="CH198" s="18">
        <v>1879.9999999999998</v>
      </c>
      <c r="CI198" s="18">
        <v>1</v>
      </c>
      <c r="CJ198" s="18">
        <v>6.6599999999999993E-2</v>
      </c>
      <c r="CK198" s="21">
        <v>8.6202127659574471E-3</v>
      </c>
      <c r="CL198" s="18">
        <v>86</v>
      </c>
      <c r="CN198" s="18">
        <v>6</v>
      </c>
      <c r="CO198" s="18" t="s">
        <v>10</v>
      </c>
      <c r="CP198" s="18" t="s">
        <v>5</v>
      </c>
      <c r="CQ198" s="18">
        <v>1879.9999999999998</v>
      </c>
      <c r="CR198" s="18">
        <v>1</v>
      </c>
      <c r="CS198" s="18">
        <v>6.6599999999999993E-2</v>
      </c>
      <c r="CT198" s="21">
        <v>1.7447074468085109E-2</v>
      </c>
      <c r="CU198" s="18">
        <v>174</v>
      </c>
      <c r="CW198" s="18">
        <v>6</v>
      </c>
      <c r="CX198" s="18" t="s">
        <v>672</v>
      </c>
      <c r="CY198" s="18" t="s">
        <v>750</v>
      </c>
      <c r="CZ198" s="18">
        <v>100.68750000000001</v>
      </c>
      <c r="DA198" s="18">
        <v>1.5</v>
      </c>
      <c r="DB198" s="18">
        <v>2.3599999999999999E-2</v>
      </c>
      <c r="DC198" s="21">
        <v>7.8129526174218894E-3</v>
      </c>
      <c r="DD198" s="18">
        <v>78</v>
      </c>
      <c r="DF198" s="18">
        <v>10</v>
      </c>
      <c r="DG198" s="18" t="s">
        <v>14</v>
      </c>
      <c r="DH198" s="18" t="s">
        <v>136</v>
      </c>
      <c r="DI198" s="18">
        <v>211.60000000000002</v>
      </c>
      <c r="DJ198" s="18">
        <v>1</v>
      </c>
      <c r="DK198" s="18">
        <v>7.0000000000000007E-2</v>
      </c>
      <c r="DL198" s="21">
        <v>9.9243856332703207E-3</v>
      </c>
      <c r="DM198" s="18">
        <v>99</v>
      </c>
    </row>
    <row r="199" spans="2:117" x14ac:dyDescent="0.3">
      <c r="B199" s="18">
        <v>5</v>
      </c>
      <c r="C199" s="18" t="s">
        <v>669</v>
      </c>
      <c r="D199" s="18" t="s">
        <v>750</v>
      </c>
      <c r="E199" s="18">
        <v>114.80000000000001</v>
      </c>
      <c r="F199" s="18">
        <v>2</v>
      </c>
      <c r="G199" s="18">
        <v>1.26E-2</v>
      </c>
      <c r="H199" s="21">
        <v>6.3109756097560971E-3</v>
      </c>
      <c r="I199" s="18">
        <v>63</v>
      </c>
      <c r="K199" s="18">
        <v>5</v>
      </c>
      <c r="L199" s="18" t="s">
        <v>669</v>
      </c>
      <c r="M199" s="18" t="s">
        <v>750</v>
      </c>
      <c r="N199" s="18">
        <v>114.80000000000001</v>
      </c>
      <c r="O199" s="18">
        <v>1</v>
      </c>
      <c r="P199" s="18">
        <v>1.01E-2</v>
      </c>
      <c r="Q199" s="21">
        <v>4.3989547038327526E-3</v>
      </c>
      <c r="R199" s="18">
        <v>44</v>
      </c>
      <c r="T199" s="18">
        <v>5</v>
      </c>
      <c r="U199" s="18" t="s">
        <v>669</v>
      </c>
      <c r="V199" s="18" t="s">
        <v>750</v>
      </c>
      <c r="W199" s="18">
        <v>114.80000000000001</v>
      </c>
      <c r="X199" s="18">
        <v>1</v>
      </c>
      <c r="Y199" s="18">
        <v>1.01E-2</v>
      </c>
      <c r="Z199" s="21">
        <v>4.3989547038327526E-3</v>
      </c>
      <c r="AA199" s="18">
        <v>44</v>
      </c>
      <c r="AC199" s="18">
        <v>5</v>
      </c>
      <c r="AD199" s="18" t="s">
        <v>674</v>
      </c>
      <c r="AE199" s="18" t="s">
        <v>750</v>
      </c>
      <c r="AF199" s="18">
        <v>114.80000000000001</v>
      </c>
      <c r="AG199" s="18">
        <v>1</v>
      </c>
      <c r="AH199" s="18">
        <v>8.9999999999999993E-3</v>
      </c>
      <c r="AI199" s="21">
        <v>5.2264808362369334E-3</v>
      </c>
      <c r="AJ199" s="18">
        <v>52</v>
      </c>
      <c r="AL199" s="18">
        <v>5</v>
      </c>
      <c r="AM199" s="18" t="s">
        <v>663</v>
      </c>
      <c r="AN199" s="18" t="s">
        <v>750</v>
      </c>
      <c r="AO199" s="18">
        <v>30</v>
      </c>
      <c r="AP199" s="18">
        <v>2.5</v>
      </c>
      <c r="AQ199" s="18">
        <v>1.15E-2</v>
      </c>
      <c r="AR199" s="21">
        <v>1.5410000000000002E-2</v>
      </c>
      <c r="AS199" s="18">
        <v>154</v>
      </c>
      <c r="AU199" s="18">
        <v>5</v>
      </c>
      <c r="AV199" s="18" t="s">
        <v>662</v>
      </c>
      <c r="AW199" s="18" t="s">
        <v>750</v>
      </c>
      <c r="AX199" s="18">
        <v>30</v>
      </c>
      <c r="AY199" s="18">
        <v>1.5</v>
      </c>
      <c r="AZ199" s="18">
        <v>8.0000000000000002E-3</v>
      </c>
      <c r="BA199" s="21">
        <v>1.7333333333333336E-2</v>
      </c>
      <c r="BB199" s="18">
        <v>173</v>
      </c>
      <c r="BD199" s="18">
        <v>5</v>
      </c>
      <c r="BE199" s="18" t="s">
        <v>662</v>
      </c>
      <c r="BF199" s="18" t="s">
        <v>750</v>
      </c>
      <c r="BG199" s="18">
        <v>30</v>
      </c>
      <c r="BH199" s="18">
        <v>4</v>
      </c>
      <c r="BI199" s="18">
        <v>7.0000000000000001E-3</v>
      </c>
      <c r="BJ199" s="21">
        <v>1.1472222222222222E-2</v>
      </c>
      <c r="BK199" s="18">
        <v>115</v>
      </c>
      <c r="BM199" s="18">
        <v>5</v>
      </c>
      <c r="BN199" s="18" t="s">
        <v>662</v>
      </c>
      <c r="BO199" s="18" t="s">
        <v>750</v>
      </c>
      <c r="BP199" s="18">
        <v>30</v>
      </c>
      <c r="BQ199" s="18">
        <v>16</v>
      </c>
      <c r="BR199" s="18">
        <v>0.01</v>
      </c>
      <c r="BS199" s="21">
        <v>6.4062500000000005E-3</v>
      </c>
      <c r="BT199" s="18">
        <v>64</v>
      </c>
      <c r="BV199" s="18">
        <v>6</v>
      </c>
      <c r="BW199" s="18" t="s">
        <v>21</v>
      </c>
      <c r="BX199" s="18" t="s">
        <v>5</v>
      </c>
      <c r="BY199" s="18">
        <v>1879.9999999999998</v>
      </c>
      <c r="BZ199" s="18">
        <v>1</v>
      </c>
      <c r="CA199" s="18">
        <v>6.6599999999999993E-2</v>
      </c>
      <c r="CB199" s="21">
        <v>4.251063829787234E-3</v>
      </c>
      <c r="CC199" s="18">
        <v>43</v>
      </c>
      <c r="CE199" s="18">
        <v>6</v>
      </c>
      <c r="CF199" s="18" t="s">
        <v>21</v>
      </c>
      <c r="CG199" s="18" t="s">
        <v>5</v>
      </c>
      <c r="CH199" s="18">
        <v>1879.9999999999998</v>
      </c>
      <c r="CI199" s="18">
        <v>1</v>
      </c>
      <c r="CJ199" s="18">
        <v>6.6599999999999993E-2</v>
      </c>
      <c r="CK199" s="21">
        <v>8.6202127659574471E-3</v>
      </c>
      <c r="CL199" s="18">
        <v>86</v>
      </c>
      <c r="CN199" s="18">
        <v>6</v>
      </c>
      <c r="CO199" s="18" t="s">
        <v>21</v>
      </c>
      <c r="CP199" s="18" t="s">
        <v>5</v>
      </c>
      <c r="CQ199" s="18">
        <v>1879.9999999999998</v>
      </c>
      <c r="CR199" s="18">
        <v>1</v>
      </c>
      <c r="CS199" s="18">
        <v>6.6599999999999993E-2</v>
      </c>
      <c r="CT199" s="21">
        <v>1.7447074468085109E-2</v>
      </c>
      <c r="CU199" s="18">
        <v>174</v>
      </c>
      <c r="CW199" s="18">
        <v>6</v>
      </c>
      <c r="CX199" s="18" t="s">
        <v>674</v>
      </c>
      <c r="CY199" s="18" t="s">
        <v>750</v>
      </c>
      <c r="CZ199" s="18">
        <v>100.68750000000001</v>
      </c>
      <c r="DA199" s="18">
        <v>1.5</v>
      </c>
      <c r="DB199" s="18">
        <v>2.3599999999999999E-2</v>
      </c>
      <c r="DC199" s="21">
        <v>7.8129526174218894E-3</v>
      </c>
      <c r="DD199" s="18">
        <v>78</v>
      </c>
      <c r="DF199" s="18">
        <v>10</v>
      </c>
      <c r="DG199" s="18" t="s">
        <v>32</v>
      </c>
      <c r="DH199" s="18" t="s">
        <v>136</v>
      </c>
      <c r="DI199" s="18">
        <v>211.60000000000002</v>
      </c>
      <c r="DJ199" s="18">
        <v>1</v>
      </c>
      <c r="DK199" s="18">
        <v>7.0000000000000007E-2</v>
      </c>
      <c r="DL199" s="21">
        <v>9.9243856332703207E-3</v>
      </c>
      <c r="DM199" s="18">
        <v>99</v>
      </c>
    </row>
    <row r="200" spans="2:117" x14ac:dyDescent="0.3">
      <c r="B200" s="18">
        <v>5</v>
      </c>
      <c r="C200" s="18" t="s">
        <v>671</v>
      </c>
      <c r="D200" s="18" t="s">
        <v>750</v>
      </c>
      <c r="E200" s="18">
        <v>114.80000000000001</v>
      </c>
      <c r="F200" s="18">
        <v>2</v>
      </c>
      <c r="G200" s="18">
        <v>1.26E-2</v>
      </c>
      <c r="H200" s="21">
        <v>6.3109756097560971E-3</v>
      </c>
      <c r="I200" s="18">
        <v>63</v>
      </c>
      <c r="K200" s="18">
        <v>5</v>
      </c>
      <c r="L200" s="18" t="s">
        <v>671</v>
      </c>
      <c r="M200" s="18" t="s">
        <v>750</v>
      </c>
      <c r="N200" s="18">
        <v>114.80000000000001</v>
      </c>
      <c r="O200" s="18">
        <v>1</v>
      </c>
      <c r="P200" s="18">
        <v>1.01E-2</v>
      </c>
      <c r="Q200" s="21">
        <v>4.3989547038327526E-3</v>
      </c>
      <c r="R200" s="18">
        <v>44</v>
      </c>
      <c r="T200" s="18">
        <v>5</v>
      </c>
      <c r="U200" s="18" t="s">
        <v>671</v>
      </c>
      <c r="V200" s="18" t="s">
        <v>750</v>
      </c>
      <c r="W200" s="18">
        <v>114.80000000000001</v>
      </c>
      <c r="X200" s="18">
        <v>1</v>
      </c>
      <c r="Y200" s="18">
        <v>1.01E-2</v>
      </c>
      <c r="Z200" s="21">
        <v>4.3989547038327526E-3</v>
      </c>
      <c r="AA200" s="18">
        <v>44</v>
      </c>
      <c r="AC200" s="18">
        <v>5</v>
      </c>
      <c r="AD200" s="18" t="s">
        <v>676</v>
      </c>
      <c r="AE200" s="18" t="s">
        <v>750</v>
      </c>
      <c r="AF200" s="18">
        <v>114.80000000000001</v>
      </c>
      <c r="AG200" s="18">
        <v>1</v>
      </c>
      <c r="AH200" s="18">
        <v>8.9999999999999993E-3</v>
      </c>
      <c r="AI200" s="21">
        <v>5.2264808362369334E-3</v>
      </c>
      <c r="AJ200" s="18">
        <v>52</v>
      </c>
      <c r="AL200" s="18">
        <v>5</v>
      </c>
      <c r="AM200" s="18" t="s">
        <v>665</v>
      </c>
      <c r="AN200" s="18" t="s">
        <v>750</v>
      </c>
      <c r="AO200" s="18">
        <v>30</v>
      </c>
      <c r="AP200" s="18">
        <v>2.5</v>
      </c>
      <c r="AQ200" s="18">
        <v>1.15E-2</v>
      </c>
      <c r="AR200" s="21">
        <v>1.5410000000000002E-2</v>
      </c>
      <c r="AS200" s="18">
        <v>154</v>
      </c>
      <c r="AU200" s="18">
        <v>5</v>
      </c>
      <c r="AV200" s="18" t="s">
        <v>664</v>
      </c>
      <c r="AW200" s="18" t="s">
        <v>750</v>
      </c>
      <c r="AX200" s="18">
        <v>30</v>
      </c>
      <c r="AY200" s="18">
        <v>1.5</v>
      </c>
      <c r="AZ200" s="18">
        <v>8.0000000000000002E-3</v>
      </c>
      <c r="BA200" s="21">
        <v>1.7333333333333336E-2</v>
      </c>
      <c r="BB200" s="18">
        <v>173</v>
      </c>
      <c r="BD200" s="18">
        <v>5</v>
      </c>
      <c r="BE200" s="18" t="s">
        <v>664</v>
      </c>
      <c r="BF200" s="18" t="s">
        <v>750</v>
      </c>
      <c r="BG200" s="18">
        <v>30</v>
      </c>
      <c r="BH200" s="18">
        <v>4</v>
      </c>
      <c r="BI200" s="18">
        <v>7.0000000000000001E-3</v>
      </c>
      <c r="BJ200" s="21">
        <v>1.1472222222222222E-2</v>
      </c>
      <c r="BK200" s="18">
        <v>115</v>
      </c>
      <c r="BM200" s="18">
        <v>5</v>
      </c>
      <c r="BN200" s="18" t="s">
        <v>664</v>
      </c>
      <c r="BO200" s="18" t="s">
        <v>750</v>
      </c>
      <c r="BP200" s="18">
        <v>30</v>
      </c>
      <c r="BQ200" s="18">
        <v>16</v>
      </c>
      <c r="BR200" s="18">
        <v>0.01</v>
      </c>
      <c r="BS200" s="21">
        <v>6.4062500000000005E-3</v>
      </c>
      <c r="BT200" s="18">
        <v>64</v>
      </c>
      <c r="BV200" s="18">
        <v>6</v>
      </c>
      <c r="BW200" s="18" t="s">
        <v>29</v>
      </c>
      <c r="BX200" s="18" t="s">
        <v>5</v>
      </c>
      <c r="BY200" s="18">
        <v>1879.9999999999998</v>
      </c>
      <c r="BZ200" s="18">
        <v>1</v>
      </c>
      <c r="CA200" s="18">
        <v>6.6599999999999993E-2</v>
      </c>
      <c r="CB200" s="21">
        <v>4.251063829787234E-3</v>
      </c>
      <c r="CC200" s="18">
        <v>43</v>
      </c>
      <c r="CE200" s="18">
        <v>6</v>
      </c>
      <c r="CF200" s="18" t="s">
        <v>29</v>
      </c>
      <c r="CG200" s="18" t="s">
        <v>5</v>
      </c>
      <c r="CH200" s="18">
        <v>1879.9999999999998</v>
      </c>
      <c r="CI200" s="18">
        <v>1</v>
      </c>
      <c r="CJ200" s="18">
        <v>6.6599999999999993E-2</v>
      </c>
      <c r="CK200" s="21">
        <v>8.6202127659574471E-3</v>
      </c>
      <c r="CL200" s="18">
        <v>86</v>
      </c>
      <c r="CN200" s="18">
        <v>6</v>
      </c>
      <c r="CO200" s="18" t="s">
        <v>29</v>
      </c>
      <c r="CP200" s="18" t="s">
        <v>5</v>
      </c>
      <c r="CQ200" s="18">
        <v>1879.9999999999998</v>
      </c>
      <c r="CR200" s="18">
        <v>1</v>
      </c>
      <c r="CS200" s="18">
        <v>6.6599999999999993E-2</v>
      </c>
      <c r="CT200" s="21">
        <v>1.7447074468085109E-2</v>
      </c>
      <c r="CU200" s="18">
        <v>174</v>
      </c>
      <c r="CW200" s="18">
        <v>6</v>
      </c>
      <c r="CX200" s="18" t="s">
        <v>676</v>
      </c>
      <c r="CY200" s="18" t="s">
        <v>750</v>
      </c>
      <c r="CZ200" s="18">
        <v>100.68750000000001</v>
      </c>
      <c r="DA200" s="18">
        <v>1.5</v>
      </c>
      <c r="DB200" s="18">
        <v>2.3599999999999999E-2</v>
      </c>
      <c r="DC200" s="21">
        <v>7.8129526174218894E-3</v>
      </c>
      <c r="DD200" s="18">
        <v>78</v>
      </c>
      <c r="DF200" s="18">
        <v>10</v>
      </c>
      <c r="DG200" s="18" t="s">
        <v>31</v>
      </c>
      <c r="DH200" s="18" t="s">
        <v>136</v>
      </c>
      <c r="DI200" s="18">
        <v>211.60000000000002</v>
      </c>
      <c r="DJ200" s="18">
        <v>1</v>
      </c>
      <c r="DK200" s="18">
        <v>7.0000000000000007E-2</v>
      </c>
      <c r="DL200" s="21">
        <v>9.9243856332703207E-3</v>
      </c>
      <c r="DM200" s="18">
        <v>99</v>
      </c>
    </row>
    <row r="201" spans="2:117" x14ac:dyDescent="0.3">
      <c r="B201" s="18">
        <v>5</v>
      </c>
      <c r="C201" s="18" t="s">
        <v>673</v>
      </c>
      <c r="D201" s="18" t="s">
        <v>750</v>
      </c>
      <c r="E201" s="18">
        <v>114.80000000000001</v>
      </c>
      <c r="F201" s="18">
        <v>2</v>
      </c>
      <c r="G201" s="18">
        <v>1.26E-2</v>
      </c>
      <c r="H201" s="21">
        <v>6.3109756097560971E-3</v>
      </c>
      <c r="I201" s="18">
        <v>63</v>
      </c>
      <c r="K201" s="18">
        <v>5</v>
      </c>
      <c r="L201" s="18" t="s">
        <v>673</v>
      </c>
      <c r="M201" s="18" t="s">
        <v>750</v>
      </c>
      <c r="N201" s="18">
        <v>114.80000000000001</v>
      </c>
      <c r="O201" s="18">
        <v>1</v>
      </c>
      <c r="P201" s="18">
        <v>1.01E-2</v>
      </c>
      <c r="Q201" s="21">
        <v>4.3989547038327526E-3</v>
      </c>
      <c r="R201" s="18">
        <v>44</v>
      </c>
      <c r="T201" s="18">
        <v>5</v>
      </c>
      <c r="U201" s="18" t="s">
        <v>673</v>
      </c>
      <c r="V201" s="18" t="s">
        <v>750</v>
      </c>
      <c r="W201" s="18">
        <v>114.80000000000001</v>
      </c>
      <c r="X201" s="18">
        <v>1</v>
      </c>
      <c r="Y201" s="18">
        <v>1.01E-2</v>
      </c>
      <c r="Z201" s="21">
        <v>4.3989547038327526E-3</v>
      </c>
      <c r="AA201" s="18">
        <v>44</v>
      </c>
      <c r="AC201" s="18">
        <v>5</v>
      </c>
      <c r="AD201" s="18" t="s">
        <v>678</v>
      </c>
      <c r="AE201" s="18" t="s">
        <v>750</v>
      </c>
      <c r="AF201" s="18">
        <v>114.80000000000001</v>
      </c>
      <c r="AG201" s="18">
        <v>1</v>
      </c>
      <c r="AH201" s="18">
        <v>8.9999999999999993E-3</v>
      </c>
      <c r="AI201" s="21">
        <v>5.2264808362369334E-3</v>
      </c>
      <c r="AJ201" s="18">
        <v>52</v>
      </c>
      <c r="AL201" s="18">
        <v>5</v>
      </c>
      <c r="AM201" s="18" t="s">
        <v>666</v>
      </c>
      <c r="AN201" s="18" t="s">
        <v>750</v>
      </c>
      <c r="AO201" s="18">
        <v>114.80000000000001</v>
      </c>
      <c r="AP201" s="18">
        <v>1</v>
      </c>
      <c r="AQ201" s="18">
        <v>1.15E-2</v>
      </c>
      <c r="AR201" s="21">
        <v>1.0067508710801393E-2</v>
      </c>
      <c r="AS201" s="18">
        <v>101</v>
      </c>
      <c r="AU201" s="18">
        <v>5</v>
      </c>
      <c r="AV201" s="18" t="s">
        <v>649</v>
      </c>
      <c r="AW201" s="18" t="s">
        <v>750</v>
      </c>
      <c r="AX201" s="18">
        <v>30</v>
      </c>
      <c r="AY201" s="18">
        <v>1.5</v>
      </c>
      <c r="AZ201" s="18">
        <v>8.0000000000000002E-3</v>
      </c>
      <c r="BA201" s="21">
        <v>1.7333333333333336E-2</v>
      </c>
      <c r="BB201" s="18">
        <v>173</v>
      </c>
      <c r="BD201" s="18">
        <v>5</v>
      </c>
      <c r="BE201" s="18" t="s">
        <v>649</v>
      </c>
      <c r="BF201" s="18" t="s">
        <v>750</v>
      </c>
      <c r="BG201" s="18">
        <v>30</v>
      </c>
      <c r="BH201" s="18">
        <v>4</v>
      </c>
      <c r="BI201" s="18">
        <v>7.0000000000000001E-3</v>
      </c>
      <c r="BJ201" s="21">
        <v>1.1472222222222222E-2</v>
      </c>
      <c r="BK201" s="18">
        <v>115</v>
      </c>
      <c r="BM201" s="18">
        <v>5</v>
      </c>
      <c r="BN201" s="18" t="s">
        <v>649</v>
      </c>
      <c r="BO201" s="18" t="s">
        <v>750</v>
      </c>
      <c r="BP201" s="18">
        <v>30</v>
      </c>
      <c r="BQ201" s="18">
        <v>16</v>
      </c>
      <c r="BR201" s="18">
        <v>0.01</v>
      </c>
      <c r="BS201" s="21">
        <v>6.4062500000000005E-3</v>
      </c>
      <c r="BT201" s="18">
        <v>64</v>
      </c>
      <c r="BV201" s="18">
        <v>6</v>
      </c>
      <c r="BW201" s="18" t="s">
        <v>9</v>
      </c>
      <c r="BX201" s="18" t="s">
        <v>136</v>
      </c>
      <c r="BY201" s="18">
        <v>47</v>
      </c>
      <c r="BZ201" s="18">
        <v>2</v>
      </c>
      <c r="CA201" s="18">
        <v>3.3299999999999996E-2</v>
      </c>
      <c r="CB201" s="21">
        <v>4.2510638297872334E-2</v>
      </c>
      <c r="CC201" s="18">
        <v>425</v>
      </c>
      <c r="CE201" s="18">
        <v>6</v>
      </c>
      <c r="CF201" s="18" t="s">
        <v>9</v>
      </c>
      <c r="CG201" s="18" t="s">
        <v>136</v>
      </c>
      <c r="CH201" s="18">
        <v>47</v>
      </c>
      <c r="CI201" s="18">
        <v>4</v>
      </c>
      <c r="CJ201" s="18">
        <v>3.3299999999999996E-2</v>
      </c>
      <c r="CK201" s="21">
        <v>4.3101063829787234E-2</v>
      </c>
      <c r="CL201" s="18">
        <v>431</v>
      </c>
      <c r="CN201" s="18">
        <v>6</v>
      </c>
      <c r="CO201" s="18" t="s">
        <v>9</v>
      </c>
      <c r="CP201" s="18" t="s">
        <v>136</v>
      </c>
      <c r="CQ201" s="18">
        <v>47</v>
      </c>
      <c r="CR201" s="18">
        <v>6</v>
      </c>
      <c r="CS201" s="18">
        <v>3.3299999999999996E-2</v>
      </c>
      <c r="CT201" s="21">
        <v>5.8156914893617018E-2</v>
      </c>
      <c r="CU201" s="18">
        <v>582</v>
      </c>
      <c r="CW201" s="18">
        <v>6</v>
      </c>
      <c r="CX201" s="18" t="s">
        <v>678</v>
      </c>
      <c r="CY201" s="18" t="s">
        <v>750</v>
      </c>
      <c r="CZ201" s="18">
        <v>100.68750000000001</v>
      </c>
      <c r="DA201" s="18">
        <v>1.5</v>
      </c>
      <c r="DB201" s="18">
        <v>2.3599999999999999E-2</v>
      </c>
      <c r="DC201" s="21">
        <v>7.8129526174218894E-3</v>
      </c>
      <c r="DD201" s="18">
        <v>78</v>
      </c>
    </row>
    <row r="202" spans="2:117" x14ac:dyDescent="0.3">
      <c r="B202" s="18">
        <v>5</v>
      </c>
      <c r="C202" s="18" t="s">
        <v>675</v>
      </c>
      <c r="D202" s="18" t="s">
        <v>750</v>
      </c>
      <c r="E202" s="18">
        <v>114.80000000000001</v>
      </c>
      <c r="F202" s="18">
        <v>2</v>
      </c>
      <c r="G202" s="18">
        <v>1.26E-2</v>
      </c>
      <c r="H202" s="21">
        <v>6.3109756097560971E-3</v>
      </c>
      <c r="I202" s="18">
        <v>63</v>
      </c>
      <c r="K202" s="18">
        <v>5</v>
      </c>
      <c r="L202" s="18" t="s">
        <v>675</v>
      </c>
      <c r="M202" s="18" t="s">
        <v>750</v>
      </c>
      <c r="N202" s="18">
        <v>114.80000000000001</v>
      </c>
      <c r="O202" s="18">
        <v>1</v>
      </c>
      <c r="P202" s="18">
        <v>1.01E-2</v>
      </c>
      <c r="Q202" s="21">
        <v>4.3989547038327526E-3</v>
      </c>
      <c r="R202" s="18">
        <v>44</v>
      </c>
      <c r="T202" s="18">
        <v>5</v>
      </c>
      <c r="U202" s="18" t="s">
        <v>675</v>
      </c>
      <c r="V202" s="18" t="s">
        <v>750</v>
      </c>
      <c r="W202" s="18">
        <v>114.80000000000001</v>
      </c>
      <c r="X202" s="18">
        <v>1</v>
      </c>
      <c r="Y202" s="18">
        <v>1.01E-2</v>
      </c>
      <c r="Z202" s="21">
        <v>4.3989547038327526E-3</v>
      </c>
      <c r="AA202" s="18">
        <v>44</v>
      </c>
      <c r="AC202" s="18">
        <v>5</v>
      </c>
      <c r="AD202" s="18" t="s">
        <v>680</v>
      </c>
      <c r="AE202" s="18" t="s">
        <v>750</v>
      </c>
      <c r="AF202" s="18">
        <v>114.80000000000001</v>
      </c>
      <c r="AG202" s="18">
        <v>1</v>
      </c>
      <c r="AH202" s="18">
        <v>8.9999999999999993E-3</v>
      </c>
      <c r="AI202" s="21">
        <v>5.2264808362369334E-3</v>
      </c>
      <c r="AJ202" s="18">
        <v>52</v>
      </c>
      <c r="AL202" s="18">
        <v>5</v>
      </c>
      <c r="AM202" s="18" t="s">
        <v>668</v>
      </c>
      <c r="AN202" s="18" t="s">
        <v>750</v>
      </c>
      <c r="AO202" s="18">
        <v>114.80000000000001</v>
      </c>
      <c r="AP202" s="18">
        <v>1</v>
      </c>
      <c r="AQ202" s="18">
        <v>1.15E-2</v>
      </c>
      <c r="AR202" s="21">
        <v>1.0067508710801393E-2</v>
      </c>
      <c r="AS202" s="18">
        <v>101</v>
      </c>
      <c r="AU202" s="18">
        <v>5</v>
      </c>
      <c r="AV202" s="18" t="s">
        <v>651</v>
      </c>
      <c r="AW202" s="18" t="s">
        <v>750</v>
      </c>
      <c r="AX202" s="18">
        <v>30</v>
      </c>
      <c r="AY202" s="18">
        <v>1.5</v>
      </c>
      <c r="AZ202" s="18">
        <v>7.0000000000000001E-3</v>
      </c>
      <c r="BA202" s="21">
        <v>1.5166666666666667E-2</v>
      </c>
      <c r="BB202" s="18">
        <v>152</v>
      </c>
      <c r="BD202" s="18">
        <v>5</v>
      </c>
      <c r="BE202" s="18" t="s">
        <v>651</v>
      </c>
      <c r="BF202" s="18" t="s">
        <v>750</v>
      </c>
      <c r="BG202" s="18">
        <v>30</v>
      </c>
      <c r="BH202" s="18">
        <v>4</v>
      </c>
      <c r="BI202" s="18">
        <v>7.0000000000000001E-3</v>
      </c>
      <c r="BJ202" s="21">
        <v>1.1472222222222222E-2</v>
      </c>
      <c r="BK202" s="18">
        <v>115</v>
      </c>
      <c r="BM202" s="18">
        <v>5</v>
      </c>
      <c r="BN202" s="18" t="s">
        <v>651</v>
      </c>
      <c r="BO202" s="18" t="s">
        <v>750</v>
      </c>
      <c r="BP202" s="18">
        <v>30</v>
      </c>
      <c r="BQ202" s="18">
        <v>16</v>
      </c>
      <c r="BR202" s="18">
        <v>8.9999999999999993E-3</v>
      </c>
      <c r="BS202" s="21">
        <v>5.765624999999999E-3</v>
      </c>
      <c r="BT202" s="18">
        <v>58</v>
      </c>
      <c r="BV202" s="18">
        <v>6</v>
      </c>
      <c r="BW202" s="18" t="s">
        <v>20</v>
      </c>
      <c r="BX202" s="18" t="s">
        <v>136</v>
      </c>
      <c r="BY202" s="18">
        <v>47</v>
      </c>
      <c r="BZ202" s="18">
        <v>2</v>
      </c>
      <c r="CA202" s="18">
        <v>3.3299999999999996E-2</v>
      </c>
      <c r="CB202" s="21">
        <v>4.2510638297872334E-2</v>
      </c>
      <c r="CC202" s="18">
        <v>425</v>
      </c>
      <c r="CE202" s="18">
        <v>6</v>
      </c>
      <c r="CF202" s="18" t="s">
        <v>20</v>
      </c>
      <c r="CG202" s="18" t="s">
        <v>136</v>
      </c>
      <c r="CH202" s="18">
        <v>47</v>
      </c>
      <c r="CI202" s="18">
        <v>4</v>
      </c>
      <c r="CJ202" s="18">
        <v>3.3299999999999996E-2</v>
      </c>
      <c r="CK202" s="21">
        <v>4.3101063829787234E-2</v>
      </c>
      <c r="CL202" s="18">
        <v>431</v>
      </c>
      <c r="CN202" s="18">
        <v>6</v>
      </c>
      <c r="CO202" s="18" t="s">
        <v>20</v>
      </c>
      <c r="CP202" s="18" t="s">
        <v>136</v>
      </c>
      <c r="CQ202" s="18">
        <v>47</v>
      </c>
      <c r="CR202" s="18">
        <v>6</v>
      </c>
      <c r="CS202" s="18">
        <v>3.3299999999999996E-2</v>
      </c>
      <c r="CT202" s="21">
        <v>5.8156914893617018E-2</v>
      </c>
      <c r="CU202" s="18">
        <v>582</v>
      </c>
      <c r="CW202" s="18">
        <v>6</v>
      </c>
      <c r="CX202" s="18" t="s">
        <v>680</v>
      </c>
      <c r="CY202" s="18" t="s">
        <v>750</v>
      </c>
      <c r="CZ202" s="18">
        <v>100.68750000000001</v>
      </c>
      <c r="DA202" s="18">
        <v>1.5</v>
      </c>
      <c r="DB202" s="18">
        <v>2.3599999999999999E-2</v>
      </c>
      <c r="DC202" s="21">
        <v>7.8129526174218894E-3</v>
      </c>
      <c r="DD202" s="18">
        <v>78</v>
      </c>
    </row>
    <row r="203" spans="2:117" x14ac:dyDescent="0.3">
      <c r="B203" s="18">
        <v>5</v>
      </c>
      <c r="C203" s="18" t="s">
        <v>677</v>
      </c>
      <c r="D203" s="18" t="s">
        <v>750</v>
      </c>
      <c r="E203" s="18">
        <v>114.80000000000001</v>
      </c>
      <c r="F203" s="18">
        <v>2</v>
      </c>
      <c r="G203" s="18">
        <v>1.26E-2</v>
      </c>
      <c r="H203" s="21">
        <v>6.3109756097560971E-3</v>
      </c>
      <c r="I203" s="18">
        <v>63</v>
      </c>
      <c r="K203" s="18">
        <v>5</v>
      </c>
      <c r="L203" s="18" t="s">
        <v>677</v>
      </c>
      <c r="M203" s="18" t="s">
        <v>750</v>
      </c>
      <c r="N203" s="18">
        <v>114.80000000000001</v>
      </c>
      <c r="O203" s="18">
        <v>1</v>
      </c>
      <c r="P203" s="18">
        <v>1.01E-2</v>
      </c>
      <c r="Q203" s="21">
        <v>4.3989547038327526E-3</v>
      </c>
      <c r="R203" s="18">
        <v>44</v>
      </c>
      <c r="T203" s="18">
        <v>5</v>
      </c>
      <c r="U203" s="18" t="s">
        <v>677</v>
      </c>
      <c r="V203" s="18" t="s">
        <v>750</v>
      </c>
      <c r="W203" s="18">
        <v>114.80000000000001</v>
      </c>
      <c r="X203" s="18">
        <v>1</v>
      </c>
      <c r="Y203" s="18">
        <v>1.01E-2</v>
      </c>
      <c r="Z203" s="21">
        <v>4.3989547038327526E-3</v>
      </c>
      <c r="AA203" s="18">
        <v>44</v>
      </c>
      <c r="AC203" s="18">
        <v>5</v>
      </c>
      <c r="AD203" s="18" t="s">
        <v>682</v>
      </c>
      <c r="AE203" s="18" t="s">
        <v>750</v>
      </c>
      <c r="AF203" s="18">
        <v>114.80000000000001</v>
      </c>
      <c r="AG203" s="18">
        <v>1</v>
      </c>
      <c r="AH203" s="18">
        <v>8.9999999999999993E-3</v>
      </c>
      <c r="AI203" s="21">
        <v>5.2264808362369334E-3</v>
      </c>
      <c r="AJ203" s="18">
        <v>52</v>
      </c>
      <c r="AL203" s="18">
        <v>5</v>
      </c>
      <c r="AM203" s="18" t="s">
        <v>670</v>
      </c>
      <c r="AN203" s="18" t="s">
        <v>750</v>
      </c>
      <c r="AO203" s="18">
        <v>114.80000000000001</v>
      </c>
      <c r="AP203" s="18">
        <v>1</v>
      </c>
      <c r="AQ203" s="18">
        <v>1.15E-2</v>
      </c>
      <c r="AR203" s="21">
        <v>1.0067508710801393E-2</v>
      </c>
      <c r="AS203" s="18">
        <v>101</v>
      </c>
      <c r="AU203" s="18">
        <v>5</v>
      </c>
      <c r="AV203" s="18" t="s">
        <v>653</v>
      </c>
      <c r="AW203" s="18" t="s">
        <v>750</v>
      </c>
      <c r="AX203" s="18">
        <v>30</v>
      </c>
      <c r="AY203" s="18">
        <v>1.5</v>
      </c>
      <c r="AZ203" s="18">
        <v>7.0000000000000001E-3</v>
      </c>
      <c r="BA203" s="21">
        <v>1.5166666666666667E-2</v>
      </c>
      <c r="BB203" s="18">
        <v>152</v>
      </c>
      <c r="BD203" s="18">
        <v>5</v>
      </c>
      <c r="BE203" s="18" t="s">
        <v>653</v>
      </c>
      <c r="BF203" s="18" t="s">
        <v>750</v>
      </c>
      <c r="BG203" s="18">
        <v>30</v>
      </c>
      <c r="BH203" s="18">
        <v>4</v>
      </c>
      <c r="BI203" s="18">
        <v>7.0000000000000001E-3</v>
      </c>
      <c r="BJ203" s="21">
        <v>1.1472222222222222E-2</v>
      </c>
      <c r="BK203" s="18">
        <v>115</v>
      </c>
      <c r="BM203" s="18">
        <v>5</v>
      </c>
      <c r="BN203" s="18" t="s">
        <v>653</v>
      </c>
      <c r="BO203" s="18" t="s">
        <v>750</v>
      </c>
      <c r="BP203" s="18">
        <v>30</v>
      </c>
      <c r="BQ203" s="18">
        <v>16</v>
      </c>
      <c r="BR203" s="18">
        <v>8.9999999999999993E-3</v>
      </c>
      <c r="BS203" s="21">
        <v>5.765624999999999E-3</v>
      </c>
      <c r="BT203" s="18">
        <v>58</v>
      </c>
      <c r="BV203" s="18">
        <v>6</v>
      </c>
      <c r="BW203" s="18" t="s">
        <v>22</v>
      </c>
      <c r="BX203" s="18" t="s">
        <v>136</v>
      </c>
      <c r="BY203" s="18">
        <v>47</v>
      </c>
      <c r="BZ203" s="18">
        <v>2</v>
      </c>
      <c r="CA203" s="18">
        <v>3.3299999999999996E-2</v>
      </c>
      <c r="CB203" s="21">
        <v>4.2510638297872334E-2</v>
      </c>
      <c r="CC203" s="18">
        <v>425</v>
      </c>
      <c r="CE203" s="18">
        <v>6</v>
      </c>
      <c r="CF203" s="18" t="s">
        <v>22</v>
      </c>
      <c r="CG203" s="18" t="s">
        <v>136</v>
      </c>
      <c r="CH203" s="18">
        <v>47</v>
      </c>
      <c r="CI203" s="18">
        <v>4</v>
      </c>
      <c r="CJ203" s="18">
        <v>3.3299999999999996E-2</v>
      </c>
      <c r="CK203" s="21">
        <v>4.3101063829787234E-2</v>
      </c>
      <c r="CL203" s="18">
        <v>431</v>
      </c>
      <c r="CN203" s="18">
        <v>6</v>
      </c>
      <c r="CO203" s="18" t="s">
        <v>22</v>
      </c>
      <c r="CP203" s="18" t="s">
        <v>136</v>
      </c>
      <c r="CQ203" s="18">
        <v>47</v>
      </c>
      <c r="CR203" s="18">
        <v>6</v>
      </c>
      <c r="CS203" s="18">
        <v>3.3299999999999996E-2</v>
      </c>
      <c r="CT203" s="21">
        <v>5.8156914893617018E-2</v>
      </c>
      <c r="CU203" s="18">
        <v>582</v>
      </c>
      <c r="CW203" s="18">
        <v>6</v>
      </c>
      <c r="CX203" s="18" t="s">
        <v>682</v>
      </c>
      <c r="CY203" s="18" t="s">
        <v>750</v>
      </c>
      <c r="CZ203" s="18">
        <v>100.68750000000001</v>
      </c>
      <c r="DA203" s="18">
        <v>1.5</v>
      </c>
      <c r="DB203" s="18">
        <v>2.3599999999999999E-2</v>
      </c>
      <c r="DC203" s="21">
        <v>7.8129526174218894E-3</v>
      </c>
      <c r="DD203" s="18">
        <v>78</v>
      </c>
    </row>
    <row r="204" spans="2:117" x14ac:dyDescent="0.3">
      <c r="B204" s="18">
        <v>5</v>
      </c>
      <c r="C204" s="18" t="s">
        <v>679</v>
      </c>
      <c r="D204" s="18" t="s">
        <v>750</v>
      </c>
      <c r="E204" s="18">
        <v>114.80000000000001</v>
      </c>
      <c r="F204" s="18">
        <v>2</v>
      </c>
      <c r="G204" s="18">
        <v>1.26E-2</v>
      </c>
      <c r="H204" s="21">
        <v>6.3109756097560971E-3</v>
      </c>
      <c r="I204" s="18">
        <v>63</v>
      </c>
      <c r="K204" s="18">
        <v>5</v>
      </c>
      <c r="L204" s="18" t="s">
        <v>679</v>
      </c>
      <c r="M204" s="18" t="s">
        <v>750</v>
      </c>
      <c r="N204" s="18">
        <v>114.80000000000001</v>
      </c>
      <c r="O204" s="18">
        <v>1</v>
      </c>
      <c r="P204" s="18">
        <v>1.01E-2</v>
      </c>
      <c r="Q204" s="21">
        <v>4.3989547038327526E-3</v>
      </c>
      <c r="R204" s="18">
        <v>44</v>
      </c>
      <c r="T204" s="18">
        <v>5</v>
      </c>
      <c r="U204" s="18" t="s">
        <v>679</v>
      </c>
      <c r="V204" s="18" t="s">
        <v>750</v>
      </c>
      <c r="W204" s="18">
        <v>114.80000000000001</v>
      </c>
      <c r="X204" s="18">
        <v>1</v>
      </c>
      <c r="Y204" s="18">
        <v>1.01E-2</v>
      </c>
      <c r="Z204" s="21">
        <v>4.3989547038327526E-3</v>
      </c>
      <c r="AA204" s="18">
        <v>44</v>
      </c>
      <c r="AC204" s="18">
        <v>5</v>
      </c>
      <c r="AD204" s="18" t="s">
        <v>667</v>
      </c>
      <c r="AE204" s="18" t="s">
        <v>750</v>
      </c>
      <c r="AF204" s="18">
        <v>114.80000000000001</v>
      </c>
      <c r="AG204" s="18">
        <v>1</v>
      </c>
      <c r="AH204" s="18">
        <v>8.9999999999999993E-3</v>
      </c>
      <c r="AI204" s="21">
        <v>5.2264808362369334E-3</v>
      </c>
      <c r="AJ204" s="18">
        <v>52</v>
      </c>
      <c r="AL204" s="18">
        <v>5</v>
      </c>
      <c r="AM204" s="18" t="s">
        <v>672</v>
      </c>
      <c r="AN204" s="18" t="s">
        <v>750</v>
      </c>
      <c r="AO204" s="18">
        <v>114.80000000000001</v>
      </c>
      <c r="AP204" s="18">
        <v>1</v>
      </c>
      <c r="AQ204" s="18">
        <v>1.15E-2</v>
      </c>
      <c r="AR204" s="21">
        <v>1.0067508710801393E-2</v>
      </c>
      <c r="AS204" s="18">
        <v>101</v>
      </c>
      <c r="AU204" s="18">
        <v>5</v>
      </c>
      <c r="AV204" s="18" t="s">
        <v>655</v>
      </c>
      <c r="AW204" s="18" t="s">
        <v>750</v>
      </c>
      <c r="AX204" s="18">
        <v>30</v>
      </c>
      <c r="AY204" s="18">
        <v>1.5</v>
      </c>
      <c r="AZ204" s="18">
        <v>7.0000000000000001E-3</v>
      </c>
      <c r="BA204" s="21">
        <v>1.5166666666666667E-2</v>
      </c>
      <c r="BB204" s="18">
        <v>152</v>
      </c>
      <c r="BD204" s="18">
        <v>5</v>
      </c>
      <c r="BE204" s="18" t="s">
        <v>655</v>
      </c>
      <c r="BF204" s="18" t="s">
        <v>750</v>
      </c>
      <c r="BG204" s="18">
        <v>30</v>
      </c>
      <c r="BH204" s="18">
        <v>4</v>
      </c>
      <c r="BI204" s="18">
        <v>7.0000000000000001E-3</v>
      </c>
      <c r="BJ204" s="21">
        <v>1.1472222222222222E-2</v>
      </c>
      <c r="BK204" s="18">
        <v>115</v>
      </c>
      <c r="BM204" s="18">
        <v>5</v>
      </c>
      <c r="BN204" s="18" t="s">
        <v>655</v>
      </c>
      <c r="BO204" s="18" t="s">
        <v>750</v>
      </c>
      <c r="BP204" s="18">
        <v>30</v>
      </c>
      <c r="BQ204" s="18">
        <v>16</v>
      </c>
      <c r="BR204" s="18">
        <v>8.9999999999999993E-3</v>
      </c>
      <c r="BS204" s="21">
        <v>5.765624999999999E-3</v>
      </c>
      <c r="BT204" s="18">
        <v>58</v>
      </c>
      <c r="BV204" s="18">
        <v>6</v>
      </c>
      <c r="BW204" s="18" t="s">
        <v>10</v>
      </c>
      <c r="BX204" s="18" t="s">
        <v>136</v>
      </c>
      <c r="BY204" s="18">
        <v>62.666666666666657</v>
      </c>
      <c r="BZ204" s="18">
        <v>1.5</v>
      </c>
      <c r="CA204" s="18">
        <v>3.3299999999999996E-2</v>
      </c>
      <c r="CB204" s="21">
        <v>4.2510638297872348E-2</v>
      </c>
      <c r="CC204" s="18">
        <v>425</v>
      </c>
      <c r="CE204" s="18">
        <v>6</v>
      </c>
      <c r="CF204" s="18" t="s">
        <v>10</v>
      </c>
      <c r="CG204" s="18" t="s">
        <v>136</v>
      </c>
      <c r="CH204" s="18">
        <v>62.666666666666657</v>
      </c>
      <c r="CI204" s="18">
        <v>3.5</v>
      </c>
      <c r="CJ204" s="18">
        <v>3.3299999999999996E-2</v>
      </c>
      <c r="CK204" s="21">
        <v>3.6943768996960495E-2</v>
      </c>
      <c r="CL204" s="18">
        <v>369</v>
      </c>
      <c r="CN204" s="18">
        <v>6</v>
      </c>
      <c r="CO204" s="18" t="s">
        <v>10</v>
      </c>
      <c r="CP204" s="18" t="s">
        <v>136</v>
      </c>
      <c r="CQ204" s="18">
        <v>62.666666666666657</v>
      </c>
      <c r="CR204" s="18">
        <v>3.5</v>
      </c>
      <c r="CS204" s="18">
        <v>3.3299999999999996E-2</v>
      </c>
      <c r="CT204" s="21">
        <v>7.4773176291793322E-2</v>
      </c>
      <c r="CU204" s="18">
        <v>748</v>
      </c>
      <c r="CW204" s="18">
        <v>6</v>
      </c>
      <c r="CX204" s="18" t="s">
        <v>667</v>
      </c>
      <c r="CY204" s="18" t="s">
        <v>750</v>
      </c>
      <c r="CZ204" s="18">
        <v>100.68750000000001</v>
      </c>
      <c r="DA204" s="18">
        <v>1.5</v>
      </c>
      <c r="DB204" s="18">
        <v>2.3599999999999999E-2</v>
      </c>
      <c r="DC204" s="21">
        <v>7.8129526174218894E-3</v>
      </c>
      <c r="DD204" s="18">
        <v>78</v>
      </c>
    </row>
    <row r="205" spans="2:117" x14ac:dyDescent="0.3">
      <c r="B205" s="18">
        <v>5</v>
      </c>
      <c r="C205" s="18" t="s">
        <v>681</v>
      </c>
      <c r="D205" s="18" t="s">
        <v>750</v>
      </c>
      <c r="E205" s="18">
        <v>114.80000000000001</v>
      </c>
      <c r="F205" s="18">
        <v>2</v>
      </c>
      <c r="G205" s="18">
        <v>1.26E-2</v>
      </c>
      <c r="H205" s="21">
        <v>6.3109756097560971E-3</v>
      </c>
      <c r="I205" s="18">
        <v>63</v>
      </c>
      <c r="K205" s="18">
        <v>5</v>
      </c>
      <c r="L205" s="18" t="s">
        <v>681</v>
      </c>
      <c r="M205" s="18" t="s">
        <v>750</v>
      </c>
      <c r="N205" s="18">
        <v>114.80000000000001</v>
      </c>
      <c r="O205" s="18">
        <v>1</v>
      </c>
      <c r="P205" s="18">
        <v>1.01E-2</v>
      </c>
      <c r="Q205" s="21">
        <v>4.3989547038327526E-3</v>
      </c>
      <c r="R205" s="18">
        <v>44</v>
      </c>
      <c r="T205" s="18">
        <v>5</v>
      </c>
      <c r="U205" s="18" t="s">
        <v>681</v>
      </c>
      <c r="V205" s="18" t="s">
        <v>750</v>
      </c>
      <c r="W205" s="18">
        <v>114.80000000000001</v>
      </c>
      <c r="X205" s="18">
        <v>1</v>
      </c>
      <c r="Y205" s="18">
        <v>1.01E-2</v>
      </c>
      <c r="Z205" s="21">
        <v>4.3989547038327526E-3</v>
      </c>
      <c r="AA205" s="18">
        <v>44</v>
      </c>
      <c r="AC205" s="18">
        <v>5</v>
      </c>
      <c r="AD205" s="18" t="s">
        <v>669</v>
      </c>
      <c r="AE205" s="18" t="s">
        <v>750</v>
      </c>
      <c r="AF205" s="18">
        <v>114.80000000000001</v>
      </c>
      <c r="AG205" s="18">
        <v>1</v>
      </c>
      <c r="AH205" s="18">
        <v>8.9999999999999993E-3</v>
      </c>
      <c r="AI205" s="21">
        <v>5.2264808362369334E-3</v>
      </c>
      <c r="AJ205" s="18">
        <v>52</v>
      </c>
      <c r="AL205" s="18">
        <v>5</v>
      </c>
      <c r="AM205" s="18" t="s">
        <v>674</v>
      </c>
      <c r="AN205" s="18" t="s">
        <v>750</v>
      </c>
      <c r="AO205" s="18">
        <v>114.80000000000001</v>
      </c>
      <c r="AP205" s="18">
        <v>1</v>
      </c>
      <c r="AQ205" s="18">
        <v>1.15E-2</v>
      </c>
      <c r="AR205" s="21">
        <v>1.0067508710801393E-2</v>
      </c>
      <c r="AS205" s="18">
        <v>101</v>
      </c>
      <c r="AU205" s="18">
        <v>5</v>
      </c>
      <c r="AV205" s="18" t="s">
        <v>657</v>
      </c>
      <c r="AW205" s="18" t="s">
        <v>750</v>
      </c>
      <c r="AX205" s="18">
        <v>30</v>
      </c>
      <c r="AY205" s="18">
        <v>1.5</v>
      </c>
      <c r="AZ205" s="18">
        <v>7.0000000000000001E-3</v>
      </c>
      <c r="BA205" s="21">
        <v>1.5166666666666667E-2</v>
      </c>
      <c r="BB205" s="18">
        <v>152</v>
      </c>
      <c r="BD205" s="18">
        <v>5</v>
      </c>
      <c r="BE205" s="18" t="s">
        <v>657</v>
      </c>
      <c r="BF205" s="18" t="s">
        <v>750</v>
      </c>
      <c r="BG205" s="18">
        <v>30</v>
      </c>
      <c r="BH205" s="18">
        <v>4</v>
      </c>
      <c r="BI205" s="18">
        <v>7.0000000000000001E-3</v>
      </c>
      <c r="BJ205" s="21">
        <v>1.1472222222222222E-2</v>
      </c>
      <c r="BK205" s="18">
        <v>115</v>
      </c>
      <c r="BM205" s="18">
        <v>5</v>
      </c>
      <c r="BN205" s="18" t="s">
        <v>657</v>
      </c>
      <c r="BO205" s="18" t="s">
        <v>750</v>
      </c>
      <c r="BP205" s="18">
        <v>30</v>
      </c>
      <c r="BQ205" s="18">
        <v>16</v>
      </c>
      <c r="BR205" s="18">
        <v>8.9999999999999993E-3</v>
      </c>
      <c r="BS205" s="21">
        <v>5.765624999999999E-3</v>
      </c>
      <c r="BT205" s="18">
        <v>58</v>
      </c>
      <c r="BV205" s="18">
        <v>6</v>
      </c>
      <c r="BW205" s="18" t="s">
        <v>21</v>
      </c>
      <c r="BX205" s="18" t="s">
        <v>136</v>
      </c>
      <c r="BY205" s="18">
        <v>62.666666666666657</v>
      </c>
      <c r="BZ205" s="18">
        <v>1.5</v>
      </c>
      <c r="CA205" s="18">
        <v>3.3299999999999996E-2</v>
      </c>
      <c r="CB205" s="21">
        <v>4.2510638297872348E-2</v>
      </c>
      <c r="CC205" s="18">
        <v>425</v>
      </c>
      <c r="CE205" s="18">
        <v>6</v>
      </c>
      <c r="CF205" s="18" t="s">
        <v>21</v>
      </c>
      <c r="CG205" s="18" t="s">
        <v>136</v>
      </c>
      <c r="CH205" s="18">
        <v>62.666666666666657</v>
      </c>
      <c r="CI205" s="18">
        <v>3.5</v>
      </c>
      <c r="CJ205" s="18">
        <v>3.3299999999999996E-2</v>
      </c>
      <c r="CK205" s="21">
        <v>3.6943768996960495E-2</v>
      </c>
      <c r="CL205" s="18">
        <v>369</v>
      </c>
      <c r="CN205" s="18">
        <v>6</v>
      </c>
      <c r="CO205" s="18" t="s">
        <v>21</v>
      </c>
      <c r="CP205" s="18" t="s">
        <v>136</v>
      </c>
      <c r="CQ205" s="18">
        <v>62.666666666666657</v>
      </c>
      <c r="CR205" s="18">
        <v>3.5</v>
      </c>
      <c r="CS205" s="18">
        <v>3.3299999999999996E-2</v>
      </c>
      <c r="CT205" s="21">
        <v>7.4773176291793322E-2</v>
      </c>
      <c r="CU205" s="18">
        <v>748</v>
      </c>
      <c r="CW205" s="18">
        <v>6</v>
      </c>
      <c r="CX205" s="18" t="s">
        <v>669</v>
      </c>
      <c r="CY205" s="18" t="s">
        <v>750</v>
      </c>
      <c r="CZ205" s="18">
        <v>100.68750000000001</v>
      </c>
      <c r="DA205" s="18">
        <v>1.5</v>
      </c>
      <c r="DB205" s="18">
        <v>2.3599999999999999E-2</v>
      </c>
      <c r="DC205" s="21">
        <v>7.8129526174218894E-3</v>
      </c>
      <c r="DD205" s="18">
        <v>78</v>
      </c>
    </row>
    <row r="206" spans="2:117" x14ac:dyDescent="0.3">
      <c r="B206" s="18">
        <v>5</v>
      </c>
      <c r="C206" s="18" t="s">
        <v>683</v>
      </c>
      <c r="D206" s="18" t="s">
        <v>750</v>
      </c>
      <c r="E206" s="18">
        <v>114.80000000000001</v>
      </c>
      <c r="F206" s="18">
        <v>2</v>
      </c>
      <c r="G206" s="18">
        <v>1.26E-2</v>
      </c>
      <c r="H206" s="21">
        <v>6.3109756097560971E-3</v>
      </c>
      <c r="I206" s="18">
        <v>63</v>
      </c>
      <c r="K206" s="18">
        <v>5</v>
      </c>
      <c r="L206" s="18" t="s">
        <v>683</v>
      </c>
      <c r="M206" s="18" t="s">
        <v>750</v>
      </c>
      <c r="N206" s="18">
        <v>114.80000000000001</v>
      </c>
      <c r="O206" s="18">
        <v>1</v>
      </c>
      <c r="P206" s="18">
        <v>1.01E-2</v>
      </c>
      <c r="Q206" s="21">
        <v>4.3989547038327526E-3</v>
      </c>
      <c r="R206" s="18">
        <v>44</v>
      </c>
      <c r="T206" s="18">
        <v>5</v>
      </c>
      <c r="U206" s="18" t="s">
        <v>683</v>
      </c>
      <c r="V206" s="18" t="s">
        <v>750</v>
      </c>
      <c r="W206" s="18">
        <v>114.80000000000001</v>
      </c>
      <c r="X206" s="18">
        <v>1</v>
      </c>
      <c r="Y206" s="18">
        <v>1.01E-2</v>
      </c>
      <c r="Z206" s="21">
        <v>4.3989547038327526E-3</v>
      </c>
      <c r="AA206" s="18">
        <v>44</v>
      </c>
      <c r="AC206" s="18">
        <v>5</v>
      </c>
      <c r="AD206" s="18" t="s">
        <v>671</v>
      </c>
      <c r="AE206" s="18" t="s">
        <v>750</v>
      </c>
      <c r="AF206" s="18">
        <v>114.80000000000001</v>
      </c>
      <c r="AG206" s="18">
        <v>1</v>
      </c>
      <c r="AH206" s="18">
        <v>8.9999999999999993E-3</v>
      </c>
      <c r="AI206" s="21">
        <v>5.2264808362369334E-3</v>
      </c>
      <c r="AJ206" s="18">
        <v>52</v>
      </c>
      <c r="AL206" s="18">
        <v>5</v>
      </c>
      <c r="AM206" s="18" t="s">
        <v>676</v>
      </c>
      <c r="AN206" s="18" t="s">
        <v>750</v>
      </c>
      <c r="AO206" s="18">
        <v>114.80000000000001</v>
      </c>
      <c r="AP206" s="18">
        <v>1</v>
      </c>
      <c r="AQ206" s="18">
        <v>1.15E-2</v>
      </c>
      <c r="AR206" s="21">
        <v>1.0067508710801393E-2</v>
      </c>
      <c r="AS206" s="18">
        <v>101</v>
      </c>
      <c r="AU206" s="18">
        <v>5</v>
      </c>
      <c r="AV206" s="18" t="s">
        <v>659</v>
      </c>
      <c r="AW206" s="18" t="s">
        <v>750</v>
      </c>
      <c r="AX206" s="18">
        <v>30</v>
      </c>
      <c r="AY206" s="18">
        <v>1.5</v>
      </c>
      <c r="AZ206" s="18">
        <v>7.0000000000000001E-3</v>
      </c>
      <c r="BA206" s="21">
        <v>1.5166666666666667E-2</v>
      </c>
      <c r="BB206" s="18">
        <v>152</v>
      </c>
      <c r="BD206" s="18">
        <v>5</v>
      </c>
      <c r="BE206" s="18" t="s">
        <v>659</v>
      </c>
      <c r="BF206" s="18" t="s">
        <v>750</v>
      </c>
      <c r="BG206" s="18">
        <v>30</v>
      </c>
      <c r="BH206" s="18">
        <v>4</v>
      </c>
      <c r="BI206" s="18">
        <v>7.0000000000000001E-3</v>
      </c>
      <c r="BJ206" s="21">
        <v>1.1472222222222222E-2</v>
      </c>
      <c r="BK206" s="18">
        <v>115</v>
      </c>
      <c r="BM206" s="18">
        <v>5</v>
      </c>
      <c r="BN206" s="18" t="s">
        <v>659</v>
      </c>
      <c r="BO206" s="18" t="s">
        <v>750</v>
      </c>
      <c r="BP206" s="18">
        <v>30</v>
      </c>
      <c r="BQ206" s="18">
        <v>16</v>
      </c>
      <c r="BR206" s="18">
        <v>8.9999999999999993E-3</v>
      </c>
      <c r="BS206" s="21">
        <v>5.765624999999999E-3</v>
      </c>
      <c r="BT206" s="18">
        <v>58</v>
      </c>
      <c r="BV206" s="18">
        <v>6</v>
      </c>
      <c r="BW206" s="18" t="s">
        <v>29</v>
      </c>
      <c r="BX206" s="18" t="s">
        <v>136</v>
      </c>
      <c r="BY206" s="18">
        <v>62.666666666666657</v>
      </c>
      <c r="BZ206" s="18">
        <v>1.5</v>
      </c>
      <c r="CA206" s="18">
        <v>3.3299999999999996E-2</v>
      </c>
      <c r="CB206" s="21">
        <v>4.2510638297872348E-2</v>
      </c>
      <c r="CC206" s="18">
        <v>425</v>
      </c>
      <c r="CE206" s="18">
        <v>6</v>
      </c>
      <c r="CF206" s="18" t="s">
        <v>29</v>
      </c>
      <c r="CG206" s="18" t="s">
        <v>136</v>
      </c>
      <c r="CH206" s="18">
        <v>62.666666666666657</v>
      </c>
      <c r="CI206" s="18">
        <v>3.5</v>
      </c>
      <c r="CJ206" s="18">
        <v>3.3299999999999996E-2</v>
      </c>
      <c r="CK206" s="21">
        <v>3.6943768996960495E-2</v>
      </c>
      <c r="CL206" s="18">
        <v>369</v>
      </c>
      <c r="CN206" s="18">
        <v>6</v>
      </c>
      <c r="CO206" s="18" t="s">
        <v>29</v>
      </c>
      <c r="CP206" s="18" t="s">
        <v>136</v>
      </c>
      <c r="CQ206" s="18">
        <v>62.666666666666657</v>
      </c>
      <c r="CR206" s="18">
        <v>3.5</v>
      </c>
      <c r="CS206" s="18">
        <v>3.3299999999999996E-2</v>
      </c>
      <c r="CT206" s="21">
        <v>7.4773176291793322E-2</v>
      </c>
      <c r="CU206" s="18">
        <v>748</v>
      </c>
      <c r="CW206" s="18">
        <v>6</v>
      </c>
      <c r="CX206" s="18" t="s">
        <v>671</v>
      </c>
      <c r="CY206" s="18" t="s">
        <v>750</v>
      </c>
      <c r="CZ206" s="18">
        <v>100.68750000000001</v>
      </c>
      <c r="DA206" s="18">
        <v>1.5</v>
      </c>
      <c r="DB206" s="18">
        <v>2.3599999999999999E-2</v>
      </c>
      <c r="DC206" s="21">
        <v>7.8129526174218894E-3</v>
      </c>
      <c r="DD206" s="18">
        <v>78</v>
      </c>
    </row>
    <row r="207" spans="2:117" x14ac:dyDescent="0.3">
      <c r="AC207" s="18">
        <v>5</v>
      </c>
      <c r="AD207" s="18" t="s">
        <v>673</v>
      </c>
      <c r="AE207" s="18" t="s">
        <v>750</v>
      </c>
      <c r="AF207" s="18">
        <v>114.80000000000001</v>
      </c>
      <c r="AG207" s="18">
        <v>1</v>
      </c>
      <c r="AH207" s="18">
        <v>8.9999999999999993E-3</v>
      </c>
      <c r="AI207" s="21">
        <v>5.2264808362369334E-3</v>
      </c>
      <c r="AJ207" s="18">
        <v>52</v>
      </c>
      <c r="AL207" s="18">
        <v>5</v>
      </c>
      <c r="AM207" s="18" t="s">
        <v>678</v>
      </c>
      <c r="AN207" s="18" t="s">
        <v>750</v>
      </c>
      <c r="AO207" s="18">
        <v>114.80000000000001</v>
      </c>
      <c r="AP207" s="18">
        <v>1</v>
      </c>
      <c r="AQ207" s="18">
        <v>1.15E-2</v>
      </c>
      <c r="AR207" s="21">
        <v>1.0067508710801393E-2</v>
      </c>
      <c r="AS207" s="18">
        <v>101</v>
      </c>
      <c r="AU207" s="18">
        <v>5</v>
      </c>
      <c r="AV207" s="18" t="s">
        <v>661</v>
      </c>
      <c r="AW207" s="18" t="s">
        <v>750</v>
      </c>
      <c r="AX207" s="18">
        <v>30</v>
      </c>
      <c r="AY207" s="18">
        <v>1.5</v>
      </c>
      <c r="AZ207" s="18">
        <v>7.0000000000000001E-3</v>
      </c>
      <c r="BA207" s="21">
        <v>1.5166666666666667E-2</v>
      </c>
      <c r="BB207" s="18">
        <v>152</v>
      </c>
      <c r="BD207" s="18">
        <v>5</v>
      </c>
      <c r="BE207" s="18" t="s">
        <v>661</v>
      </c>
      <c r="BF207" s="18" t="s">
        <v>750</v>
      </c>
      <c r="BG207" s="18">
        <v>30</v>
      </c>
      <c r="BH207" s="18">
        <v>4</v>
      </c>
      <c r="BI207" s="18">
        <v>7.0000000000000001E-3</v>
      </c>
      <c r="BJ207" s="21">
        <v>1.1472222222222222E-2</v>
      </c>
      <c r="BK207" s="18">
        <v>115</v>
      </c>
      <c r="BM207" s="18">
        <v>5</v>
      </c>
      <c r="BN207" s="18" t="s">
        <v>661</v>
      </c>
      <c r="BO207" s="18" t="s">
        <v>750</v>
      </c>
      <c r="BP207" s="18">
        <v>30</v>
      </c>
      <c r="BQ207" s="18">
        <v>16</v>
      </c>
      <c r="BR207" s="18">
        <v>8.9999999999999993E-3</v>
      </c>
      <c r="BS207" s="21">
        <v>5.765624999999999E-3</v>
      </c>
      <c r="BT207" s="18">
        <v>58</v>
      </c>
      <c r="BV207" s="18">
        <v>6</v>
      </c>
      <c r="BW207" s="18" t="s">
        <v>666</v>
      </c>
      <c r="BX207" s="18" t="s">
        <v>750</v>
      </c>
      <c r="BY207" s="18">
        <v>102.20000000000002</v>
      </c>
      <c r="BZ207" s="18">
        <v>1.5</v>
      </c>
      <c r="CA207" s="18">
        <v>1.6E-2</v>
      </c>
      <c r="CB207" s="21">
        <v>1.252446183953033E-2</v>
      </c>
      <c r="CC207" s="18">
        <v>125</v>
      </c>
      <c r="CE207" s="18">
        <v>6</v>
      </c>
      <c r="CF207" s="18" t="s">
        <v>666</v>
      </c>
      <c r="CG207" s="18" t="s">
        <v>750</v>
      </c>
      <c r="CH207" s="18">
        <v>102.20000000000002</v>
      </c>
      <c r="CI207" s="18">
        <v>4</v>
      </c>
      <c r="CJ207" s="18">
        <v>1.6E-2</v>
      </c>
      <c r="CK207" s="21">
        <v>9.5238095238095229E-3</v>
      </c>
      <c r="CL207" s="18">
        <v>95</v>
      </c>
      <c r="CN207" s="18">
        <v>6</v>
      </c>
      <c r="CO207" s="18" t="s">
        <v>666</v>
      </c>
      <c r="CP207" s="18" t="s">
        <v>750</v>
      </c>
      <c r="CQ207" s="18">
        <v>102.20000000000002</v>
      </c>
      <c r="CR207" s="18">
        <v>4</v>
      </c>
      <c r="CS207" s="18">
        <v>1.4999999999999999E-2</v>
      </c>
      <c r="CT207" s="21">
        <v>1.8071183953033264E-2</v>
      </c>
      <c r="CU207" s="18">
        <v>181</v>
      </c>
      <c r="CW207" s="18">
        <v>6</v>
      </c>
      <c r="CX207" s="18" t="s">
        <v>673</v>
      </c>
      <c r="CY207" s="18" t="s">
        <v>750</v>
      </c>
      <c r="CZ207" s="18">
        <v>100.68750000000001</v>
      </c>
      <c r="DA207" s="18">
        <v>1.5</v>
      </c>
      <c r="DB207" s="18">
        <v>2.3599999999999999E-2</v>
      </c>
      <c r="DC207" s="21">
        <v>7.8129526174218894E-3</v>
      </c>
      <c r="DD207" s="18">
        <v>78</v>
      </c>
    </row>
    <row r="208" spans="2:117" x14ac:dyDescent="0.3">
      <c r="AC208" s="18">
        <v>5</v>
      </c>
      <c r="AD208" s="18" t="s">
        <v>675</v>
      </c>
      <c r="AE208" s="18" t="s">
        <v>750</v>
      </c>
      <c r="AF208" s="18">
        <v>114.80000000000001</v>
      </c>
      <c r="AG208" s="18">
        <v>1</v>
      </c>
      <c r="AH208" s="18">
        <v>8.9999999999999993E-3</v>
      </c>
      <c r="AI208" s="21">
        <v>5.2264808362369334E-3</v>
      </c>
      <c r="AJ208" s="18">
        <v>52</v>
      </c>
      <c r="AL208" s="18">
        <v>5</v>
      </c>
      <c r="AM208" s="18" t="s">
        <v>680</v>
      </c>
      <c r="AN208" s="18" t="s">
        <v>750</v>
      </c>
      <c r="AO208" s="18">
        <v>114.80000000000001</v>
      </c>
      <c r="AP208" s="18">
        <v>1</v>
      </c>
      <c r="AQ208" s="18">
        <v>1.15E-2</v>
      </c>
      <c r="AR208" s="21">
        <v>1.0067508710801393E-2</v>
      </c>
      <c r="AS208" s="18">
        <v>101</v>
      </c>
      <c r="AU208" s="18">
        <v>5</v>
      </c>
      <c r="AV208" s="18" t="s">
        <v>663</v>
      </c>
      <c r="AW208" s="18" t="s">
        <v>750</v>
      </c>
      <c r="AX208" s="18">
        <v>30</v>
      </c>
      <c r="AY208" s="18">
        <v>1.5</v>
      </c>
      <c r="AZ208" s="18">
        <v>7.0000000000000001E-3</v>
      </c>
      <c r="BA208" s="21">
        <v>1.5166666666666667E-2</v>
      </c>
      <c r="BB208" s="18">
        <v>152</v>
      </c>
      <c r="BD208" s="18">
        <v>5</v>
      </c>
      <c r="BE208" s="18" t="s">
        <v>663</v>
      </c>
      <c r="BF208" s="18" t="s">
        <v>750</v>
      </c>
      <c r="BG208" s="18">
        <v>30</v>
      </c>
      <c r="BH208" s="18">
        <v>4</v>
      </c>
      <c r="BI208" s="18">
        <v>7.0000000000000001E-3</v>
      </c>
      <c r="BJ208" s="21">
        <v>1.1472222222222222E-2</v>
      </c>
      <c r="BK208" s="18">
        <v>115</v>
      </c>
      <c r="BM208" s="18">
        <v>5</v>
      </c>
      <c r="BN208" s="18" t="s">
        <v>663</v>
      </c>
      <c r="BO208" s="18" t="s">
        <v>750</v>
      </c>
      <c r="BP208" s="18">
        <v>30</v>
      </c>
      <c r="BQ208" s="18">
        <v>16</v>
      </c>
      <c r="BR208" s="18">
        <v>8.9999999999999993E-3</v>
      </c>
      <c r="BS208" s="21">
        <v>5.765624999999999E-3</v>
      </c>
      <c r="BT208" s="18">
        <v>58</v>
      </c>
      <c r="BV208" s="18">
        <v>6</v>
      </c>
      <c r="BW208" s="18" t="s">
        <v>668</v>
      </c>
      <c r="BX208" s="18" t="s">
        <v>750</v>
      </c>
      <c r="BY208" s="18">
        <v>102.20000000000002</v>
      </c>
      <c r="BZ208" s="18">
        <v>1.5</v>
      </c>
      <c r="CA208" s="18">
        <v>1.6E-2</v>
      </c>
      <c r="CB208" s="21">
        <v>1.252446183953033E-2</v>
      </c>
      <c r="CC208" s="18">
        <v>125</v>
      </c>
      <c r="CE208" s="18">
        <v>6</v>
      </c>
      <c r="CF208" s="18" t="s">
        <v>668</v>
      </c>
      <c r="CG208" s="18" t="s">
        <v>750</v>
      </c>
      <c r="CH208" s="18">
        <v>102.20000000000002</v>
      </c>
      <c r="CI208" s="18">
        <v>4</v>
      </c>
      <c r="CJ208" s="18">
        <v>1.6E-2</v>
      </c>
      <c r="CK208" s="21">
        <v>9.5238095238095229E-3</v>
      </c>
      <c r="CL208" s="18">
        <v>95</v>
      </c>
      <c r="CN208" s="18">
        <v>6</v>
      </c>
      <c r="CO208" s="18" t="s">
        <v>668</v>
      </c>
      <c r="CP208" s="18" t="s">
        <v>750</v>
      </c>
      <c r="CQ208" s="18">
        <v>102.20000000000002</v>
      </c>
      <c r="CR208" s="18">
        <v>4</v>
      </c>
      <c r="CS208" s="18">
        <v>1.4999999999999999E-2</v>
      </c>
      <c r="CT208" s="21">
        <v>1.8071183953033264E-2</v>
      </c>
      <c r="CU208" s="18">
        <v>181</v>
      </c>
      <c r="CW208" s="18">
        <v>6</v>
      </c>
      <c r="CX208" s="18" t="s">
        <v>675</v>
      </c>
      <c r="CY208" s="18" t="s">
        <v>750</v>
      </c>
      <c r="CZ208" s="18">
        <v>100.68750000000001</v>
      </c>
      <c r="DA208" s="18">
        <v>1.5</v>
      </c>
      <c r="DB208" s="18">
        <v>2.3599999999999999E-2</v>
      </c>
      <c r="DC208" s="21">
        <v>7.8129526174218894E-3</v>
      </c>
      <c r="DD208" s="18">
        <v>78</v>
      </c>
    </row>
    <row r="209" spans="2:109" x14ac:dyDescent="0.3">
      <c r="B209" s="18" t="s">
        <v>133</v>
      </c>
      <c r="C209" s="18" t="s">
        <v>135</v>
      </c>
      <c r="D209" s="18" t="s">
        <v>0</v>
      </c>
      <c r="E209" s="18" t="s">
        <v>1</v>
      </c>
      <c r="F209" s="18" t="s">
        <v>36</v>
      </c>
      <c r="G209" s="18" t="s">
        <v>2</v>
      </c>
      <c r="H209" s="18" t="s">
        <v>3</v>
      </c>
      <c r="I209" s="18" t="s">
        <v>4</v>
      </c>
      <c r="J209" s="20">
        <v>10098</v>
      </c>
      <c r="K209" s="18" t="s">
        <v>133</v>
      </c>
      <c r="L209" s="18" t="s">
        <v>135</v>
      </c>
      <c r="M209" s="18" t="s">
        <v>0</v>
      </c>
      <c r="N209" s="18" t="s">
        <v>1</v>
      </c>
      <c r="O209" s="18" t="s">
        <v>36</v>
      </c>
      <c r="P209" s="18" t="s">
        <v>2</v>
      </c>
      <c r="Q209" s="18" t="s">
        <v>3</v>
      </c>
      <c r="R209" s="18" t="s">
        <v>4</v>
      </c>
      <c r="S209" s="20">
        <v>9966</v>
      </c>
      <c r="T209" s="18" t="s">
        <v>133</v>
      </c>
      <c r="U209" s="18" t="s">
        <v>135</v>
      </c>
      <c r="V209" s="18" t="s">
        <v>0</v>
      </c>
      <c r="W209" s="18" t="s">
        <v>1</v>
      </c>
      <c r="X209" s="18" t="s">
        <v>36</v>
      </c>
      <c r="Y209" s="18" t="s">
        <v>2</v>
      </c>
      <c r="Z209" s="18" t="s">
        <v>3</v>
      </c>
      <c r="AA209" s="18" t="s">
        <v>4</v>
      </c>
      <c r="AB209" s="20">
        <v>9932</v>
      </c>
      <c r="AC209" s="18">
        <v>5</v>
      </c>
      <c r="AD209" s="18" t="s">
        <v>677</v>
      </c>
      <c r="AE209" s="18" t="s">
        <v>750</v>
      </c>
      <c r="AF209" s="18">
        <v>114.80000000000001</v>
      </c>
      <c r="AG209" s="18">
        <v>1</v>
      </c>
      <c r="AH209" s="18">
        <v>8.9999999999999993E-3</v>
      </c>
      <c r="AI209" s="21">
        <v>5.2264808362369334E-3</v>
      </c>
      <c r="AJ209" s="18">
        <v>52</v>
      </c>
      <c r="AL209" s="18">
        <v>5</v>
      </c>
      <c r="AM209" s="18" t="s">
        <v>682</v>
      </c>
      <c r="AN209" s="18" t="s">
        <v>750</v>
      </c>
      <c r="AO209" s="18">
        <v>114.80000000000001</v>
      </c>
      <c r="AP209" s="18">
        <v>1</v>
      </c>
      <c r="AQ209" s="18">
        <v>1.15E-2</v>
      </c>
      <c r="AR209" s="21">
        <v>1.0067508710801393E-2</v>
      </c>
      <c r="AS209" s="18">
        <v>101</v>
      </c>
      <c r="AU209" s="18">
        <v>5</v>
      </c>
      <c r="AV209" s="18" t="s">
        <v>665</v>
      </c>
      <c r="AW209" s="18" t="s">
        <v>750</v>
      </c>
      <c r="AX209" s="18">
        <v>30</v>
      </c>
      <c r="AY209" s="18">
        <v>1.5</v>
      </c>
      <c r="AZ209" s="18">
        <v>7.0000000000000001E-3</v>
      </c>
      <c r="BA209" s="21">
        <v>1.5166666666666667E-2</v>
      </c>
      <c r="BB209" s="18">
        <v>152</v>
      </c>
      <c r="BD209" s="18">
        <v>5</v>
      </c>
      <c r="BE209" s="18" t="s">
        <v>665</v>
      </c>
      <c r="BF209" s="18" t="s">
        <v>750</v>
      </c>
      <c r="BG209" s="18">
        <v>30</v>
      </c>
      <c r="BH209" s="18">
        <v>4</v>
      </c>
      <c r="BI209" s="18">
        <v>7.0000000000000001E-3</v>
      </c>
      <c r="BJ209" s="21">
        <v>1.1472222222222222E-2</v>
      </c>
      <c r="BK209" s="18">
        <v>115</v>
      </c>
      <c r="BM209" s="18">
        <v>5</v>
      </c>
      <c r="BN209" s="18" t="s">
        <v>665</v>
      </c>
      <c r="BO209" s="18" t="s">
        <v>750</v>
      </c>
      <c r="BP209" s="18">
        <v>30</v>
      </c>
      <c r="BQ209" s="18">
        <v>16</v>
      </c>
      <c r="BR209" s="18">
        <v>8.9999999999999993E-3</v>
      </c>
      <c r="BS209" s="21">
        <v>5.765624999999999E-3</v>
      </c>
      <c r="BT209" s="18">
        <v>58</v>
      </c>
      <c r="BV209" s="18">
        <v>6</v>
      </c>
      <c r="BW209" s="18" t="s">
        <v>670</v>
      </c>
      <c r="BX209" s="18" t="s">
        <v>750</v>
      </c>
      <c r="BY209" s="18">
        <v>102.20000000000002</v>
      </c>
      <c r="BZ209" s="18">
        <v>1.5</v>
      </c>
      <c r="CA209" s="18">
        <v>1.6E-2</v>
      </c>
      <c r="CB209" s="21">
        <v>1.252446183953033E-2</v>
      </c>
      <c r="CC209" s="18">
        <v>125</v>
      </c>
      <c r="CE209" s="18">
        <v>6</v>
      </c>
      <c r="CF209" s="18" t="s">
        <v>670</v>
      </c>
      <c r="CG209" s="18" t="s">
        <v>750</v>
      </c>
      <c r="CH209" s="18">
        <v>102.20000000000002</v>
      </c>
      <c r="CI209" s="18">
        <v>4</v>
      </c>
      <c r="CJ209" s="18">
        <v>1.6E-2</v>
      </c>
      <c r="CK209" s="21">
        <v>9.5238095238095229E-3</v>
      </c>
      <c r="CL209" s="18">
        <v>95</v>
      </c>
      <c r="CN209" s="18">
        <v>6</v>
      </c>
      <c r="CO209" s="18" t="s">
        <v>670</v>
      </c>
      <c r="CP209" s="18" t="s">
        <v>750</v>
      </c>
      <c r="CQ209" s="18">
        <v>102.20000000000002</v>
      </c>
      <c r="CR209" s="18">
        <v>4</v>
      </c>
      <c r="CS209" s="18">
        <v>1.4999999999999999E-2</v>
      </c>
      <c r="CT209" s="21">
        <v>1.8071183953033264E-2</v>
      </c>
      <c r="CU209" s="18">
        <v>181</v>
      </c>
      <c r="CW209" s="18">
        <v>6</v>
      </c>
      <c r="CX209" s="18" t="s">
        <v>677</v>
      </c>
      <c r="CY209" s="18" t="s">
        <v>750</v>
      </c>
      <c r="CZ209" s="18">
        <v>100.68750000000001</v>
      </c>
      <c r="DA209" s="18">
        <v>1.5</v>
      </c>
      <c r="DB209" s="18">
        <v>2.3599999999999999E-2</v>
      </c>
      <c r="DC209" s="21">
        <v>7.8129526174218894E-3</v>
      </c>
      <c r="DD209" s="18">
        <v>78</v>
      </c>
    </row>
    <row r="210" spans="2:109" x14ac:dyDescent="0.3">
      <c r="B210" s="18">
        <v>6</v>
      </c>
      <c r="C210" s="18" t="s">
        <v>8</v>
      </c>
      <c r="D210" s="18" t="s">
        <v>136</v>
      </c>
      <c r="E210" s="18">
        <v>38</v>
      </c>
      <c r="F210" s="18">
        <v>3.5</v>
      </c>
      <c r="G210" s="18">
        <v>8.7599999999999997E-2</v>
      </c>
      <c r="H210" s="21">
        <v>7.5744360902255642E-2</v>
      </c>
      <c r="I210" s="18">
        <v>757</v>
      </c>
      <c r="J210" s="20"/>
      <c r="K210" s="18">
        <v>6</v>
      </c>
      <c r="L210" s="18" t="s">
        <v>8</v>
      </c>
      <c r="M210" s="18" t="s">
        <v>136</v>
      </c>
      <c r="N210" s="18">
        <v>38</v>
      </c>
      <c r="O210" s="18">
        <v>1.5</v>
      </c>
      <c r="P210" s="18">
        <v>8.7599999999999997E-2</v>
      </c>
      <c r="Q210" s="21">
        <v>7.6842105263157892E-2</v>
      </c>
      <c r="R210" s="18">
        <v>768</v>
      </c>
      <c r="T210" s="18">
        <v>6</v>
      </c>
      <c r="U210" s="18" t="s">
        <v>8</v>
      </c>
      <c r="V210" s="18" t="s">
        <v>136</v>
      </c>
      <c r="W210" s="18">
        <v>38</v>
      </c>
      <c r="X210" s="18">
        <v>1.5</v>
      </c>
      <c r="Y210" s="18">
        <v>8.7599999999999997E-2</v>
      </c>
      <c r="Z210" s="21">
        <v>7.6842105263157892E-2</v>
      </c>
      <c r="AA210" s="18">
        <v>768</v>
      </c>
      <c r="AC210" s="18">
        <v>5</v>
      </c>
      <c r="AD210" s="18" t="s">
        <v>679</v>
      </c>
      <c r="AE210" s="18" t="s">
        <v>750</v>
      </c>
      <c r="AF210" s="18">
        <v>114.80000000000001</v>
      </c>
      <c r="AG210" s="18">
        <v>1</v>
      </c>
      <c r="AH210" s="18">
        <v>8.9999999999999993E-3</v>
      </c>
      <c r="AI210" s="21">
        <v>5.2264808362369334E-3</v>
      </c>
      <c r="AJ210" s="18">
        <v>52</v>
      </c>
      <c r="AL210" s="18">
        <v>5</v>
      </c>
      <c r="AM210" s="18" t="s">
        <v>667</v>
      </c>
      <c r="AN210" s="18" t="s">
        <v>750</v>
      </c>
      <c r="AO210" s="18">
        <v>114.80000000000001</v>
      </c>
      <c r="AP210" s="18">
        <v>1</v>
      </c>
      <c r="AQ210" s="18">
        <v>1.15E-2</v>
      </c>
      <c r="AR210" s="21">
        <v>1.0067508710801393E-2</v>
      </c>
      <c r="AS210" s="18">
        <v>101</v>
      </c>
      <c r="AU210" s="18">
        <v>5</v>
      </c>
      <c r="AV210" s="18" t="s">
        <v>666</v>
      </c>
      <c r="AW210" s="18" t="s">
        <v>750</v>
      </c>
      <c r="AX210" s="18">
        <v>114.80000000000001</v>
      </c>
      <c r="AY210" s="18">
        <v>1</v>
      </c>
      <c r="AZ210" s="18">
        <v>1.0999999999999999E-2</v>
      </c>
      <c r="BA210" s="21">
        <v>9.342334494773518E-3</v>
      </c>
      <c r="BB210" s="18">
        <v>93</v>
      </c>
      <c r="BD210" s="18">
        <v>5</v>
      </c>
      <c r="BE210" s="18" t="s">
        <v>666</v>
      </c>
      <c r="BF210" s="18" t="s">
        <v>750</v>
      </c>
      <c r="BG210" s="18">
        <v>114.80000000000001</v>
      </c>
      <c r="BH210" s="18">
        <v>1.5</v>
      </c>
      <c r="BI210" s="18">
        <v>1.2E-2</v>
      </c>
      <c r="BJ210" s="21">
        <v>1.3704994192799068E-2</v>
      </c>
      <c r="BK210" s="18">
        <v>137</v>
      </c>
      <c r="BM210" s="18">
        <v>5</v>
      </c>
      <c r="BN210" s="18" t="s">
        <v>666</v>
      </c>
      <c r="BO210" s="18" t="s">
        <v>750</v>
      </c>
      <c r="BP210" s="18">
        <v>114.80000000000001</v>
      </c>
      <c r="BQ210" s="18">
        <v>6</v>
      </c>
      <c r="BR210" s="18">
        <v>8.9999999999999993E-3</v>
      </c>
      <c r="BS210" s="21">
        <v>4.0178571428571416E-3</v>
      </c>
      <c r="BT210" s="18">
        <v>40</v>
      </c>
      <c r="BV210" s="18">
        <v>6</v>
      </c>
      <c r="BW210" s="18" t="s">
        <v>672</v>
      </c>
      <c r="BX210" s="18" t="s">
        <v>750</v>
      </c>
      <c r="BY210" s="18">
        <v>102.20000000000002</v>
      </c>
      <c r="BZ210" s="18">
        <v>1.5</v>
      </c>
      <c r="CA210" s="18">
        <v>1.6E-2</v>
      </c>
      <c r="CB210" s="21">
        <v>1.252446183953033E-2</v>
      </c>
      <c r="CC210" s="18">
        <v>125</v>
      </c>
      <c r="CE210" s="18">
        <v>6</v>
      </c>
      <c r="CF210" s="18" t="s">
        <v>672</v>
      </c>
      <c r="CG210" s="18" t="s">
        <v>750</v>
      </c>
      <c r="CH210" s="18">
        <v>102.20000000000002</v>
      </c>
      <c r="CI210" s="18">
        <v>4</v>
      </c>
      <c r="CJ210" s="18">
        <v>1.6E-2</v>
      </c>
      <c r="CK210" s="21">
        <v>9.5238095238095229E-3</v>
      </c>
      <c r="CL210" s="18">
        <v>95</v>
      </c>
      <c r="CN210" s="18">
        <v>6</v>
      </c>
      <c r="CO210" s="18" t="s">
        <v>672</v>
      </c>
      <c r="CP210" s="18" t="s">
        <v>750</v>
      </c>
      <c r="CQ210" s="18">
        <v>102.20000000000002</v>
      </c>
      <c r="CR210" s="18">
        <v>4</v>
      </c>
      <c r="CS210" s="18">
        <v>1.4999999999999999E-2</v>
      </c>
      <c r="CT210" s="21">
        <v>1.8071183953033264E-2</v>
      </c>
      <c r="CU210" s="18">
        <v>181</v>
      </c>
      <c r="CW210" s="18">
        <v>6</v>
      </c>
      <c r="CX210" s="18" t="s">
        <v>679</v>
      </c>
      <c r="CY210" s="18" t="s">
        <v>750</v>
      </c>
      <c r="CZ210" s="18">
        <v>100.68750000000001</v>
      </c>
      <c r="DA210" s="18">
        <v>1.5</v>
      </c>
      <c r="DB210" s="18">
        <v>2.3599999999999999E-2</v>
      </c>
      <c r="DC210" s="21">
        <v>7.8129526174218894E-3</v>
      </c>
      <c r="DD210" s="18">
        <v>78</v>
      </c>
    </row>
    <row r="211" spans="2:109" x14ac:dyDescent="0.3">
      <c r="B211" s="18">
        <v>6</v>
      </c>
      <c r="C211" s="18" t="s">
        <v>19</v>
      </c>
      <c r="D211" s="18" t="s">
        <v>136</v>
      </c>
      <c r="E211" s="18">
        <v>38</v>
      </c>
      <c r="F211" s="18">
        <v>3.5</v>
      </c>
      <c r="G211" s="18">
        <v>8.7599999999999997E-2</v>
      </c>
      <c r="H211" s="21">
        <v>7.5744360902255642E-2</v>
      </c>
      <c r="I211" s="18">
        <v>757</v>
      </c>
      <c r="J211" s="20"/>
      <c r="K211" s="18">
        <v>6</v>
      </c>
      <c r="L211" s="18" t="s">
        <v>19</v>
      </c>
      <c r="M211" s="18" t="s">
        <v>136</v>
      </c>
      <c r="N211" s="18">
        <v>38</v>
      </c>
      <c r="O211" s="18">
        <v>1.5</v>
      </c>
      <c r="P211" s="18">
        <v>8.7599999999999997E-2</v>
      </c>
      <c r="Q211" s="21">
        <v>7.6842105263157892E-2</v>
      </c>
      <c r="R211" s="18">
        <v>768</v>
      </c>
      <c r="T211" s="18">
        <v>6</v>
      </c>
      <c r="U211" s="18" t="s">
        <v>19</v>
      </c>
      <c r="V211" s="18" t="s">
        <v>136</v>
      </c>
      <c r="W211" s="18">
        <v>38</v>
      </c>
      <c r="X211" s="18">
        <v>1.5</v>
      </c>
      <c r="Y211" s="18">
        <v>8.7599999999999997E-2</v>
      </c>
      <c r="Z211" s="21">
        <v>7.6842105263157892E-2</v>
      </c>
      <c r="AA211" s="18">
        <v>768</v>
      </c>
      <c r="AC211" s="18">
        <v>5</v>
      </c>
      <c r="AD211" s="18" t="s">
        <v>681</v>
      </c>
      <c r="AE211" s="18" t="s">
        <v>750</v>
      </c>
      <c r="AF211" s="18">
        <v>114.80000000000001</v>
      </c>
      <c r="AG211" s="18">
        <v>1</v>
      </c>
      <c r="AH211" s="18">
        <v>8.9999999999999993E-3</v>
      </c>
      <c r="AI211" s="21">
        <v>5.2264808362369334E-3</v>
      </c>
      <c r="AJ211" s="18">
        <v>52</v>
      </c>
      <c r="AL211" s="18">
        <v>5</v>
      </c>
      <c r="AM211" s="18" t="s">
        <v>669</v>
      </c>
      <c r="AN211" s="18" t="s">
        <v>750</v>
      </c>
      <c r="AO211" s="18">
        <v>114.80000000000001</v>
      </c>
      <c r="AP211" s="18">
        <v>1</v>
      </c>
      <c r="AQ211" s="18">
        <v>1.15E-2</v>
      </c>
      <c r="AR211" s="21">
        <v>1.0067508710801393E-2</v>
      </c>
      <c r="AS211" s="18">
        <v>101</v>
      </c>
      <c r="AU211" s="18">
        <v>5</v>
      </c>
      <c r="AV211" s="18" t="s">
        <v>668</v>
      </c>
      <c r="AW211" s="18" t="s">
        <v>750</v>
      </c>
      <c r="AX211" s="18">
        <v>114.80000000000001</v>
      </c>
      <c r="AY211" s="18">
        <v>1</v>
      </c>
      <c r="AZ211" s="18">
        <v>1.0999999999999999E-2</v>
      </c>
      <c r="BA211" s="21">
        <v>9.342334494773518E-3</v>
      </c>
      <c r="BB211" s="18">
        <v>93</v>
      </c>
      <c r="BD211" s="18">
        <v>5</v>
      </c>
      <c r="BE211" s="18" t="s">
        <v>668</v>
      </c>
      <c r="BF211" s="18" t="s">
        <v>750</v>
      </c>
      <c r="BG211" s="18">
        <v>114.80000000000001</v>
      </c>
      <c r="BH211" s="18">
        <v>1.5</v>
      </c>
      <c r="BI211" s="18">
        <v>1.2E-2</v>
      </c>
      <c r="BJ211" s="21">
        <v>1.3704994192799068E-2</v>
      </c>
      <c r="BK211" s="18">
        <v>137</v>
      </c>
      <c r="BM211" s="18">
        <v>5</v>
      </c>
      <c r="BN211" s="18" t="s">
        <v>668</v>
      </c>
      <c r="BO211" s="18" t="s">
        <v>750</v>
      </c>
      <c r="BP211" s="18">
        <v>114.80000000000001</v>
      </c>
      <c r="BQ211" s="18">
        <v>6</v>
      </c>
      <c r="BR211" s="18">
        <v>8.9999999999999993E-3</v>
      </c>
      <c r="BS211" s="21">
        <v>4.0178571428571416E-3</v>
      </c>
      <c r="BT211" s="18">
        <v>40</v>
      </c>
      <c r="BV211" s="18">
        <v>6</v>
      </c>
      <c r="BW211" s="18" t="s">
        <v>674</v>
      </c>
      <c r="BX211" s="18" t="s">
        <v>750</v>
      </c>
      <c r="BY211" s="18">
        <v>102.20000000000002</v>
      </c>
      <c r="BZ211" s="18">
        <v>1.5</v>
      </c>
      <c r="CA211" s="18">
        <v>1.6E-2</v>
      </c>
      <c r="CB211" s="21">
        <v>1.252446183953033E-2</v>
      </c>
      <c r="CC211" s="18">
        <v>125</v>
      </c>
      <c r="CE211" s="18">
        <v>6</v>
      </c>
      <c r="CF211" s="18" t="s">
        <v>674</v>
      </c>
      <c r="CG211" s="18" t="s">
        <v>750</v>
      </c>
      <c r="CH211" s="18">
        <v>102.20000000000002</v>
      </c>
      <c r="CI211" s="18">
        <v>4</v>
      </c>
      <c r="CJ211" s="18">
        <v>1.6E-2</v>
      </c>
      <c r="CK211" s="21">
        <v>9.5238095238095229E-3</v>
      </c>
      <c r="CL211" s="18">
        <v>95</v>
      </c>
      <c r="CN211" s="18">
        <v>6</v>
      </c>
      <c r="CO211" s="18" t="s">
        <v>674</v>
      </c>
      <c r="CP211" s="18" t="s">
        <v>750</v>
      </c>
      <c r="CQ211" s="18">
        <v>102.20000000000002</v>
      </c>
      <c r="CR211" s="18">
        <v>4</v>
      </c>
      <c r="CS211" s="18">
        <v>1.4999999999999999E-2</v>
      </c>
      <c r="CT211" s="21">
        <v>1.8071183953033264E-2</v>
      </c>
      <c r="CU211" s="18">
        <v>181</v>
      </c>
      <c r="CW211" s="18">
        <v>6</v>
      </c>
      <c r="CX211" s="18" t="s">
        <v>681</v>
      </c>
      <c r="CY211" s="18" t="s">
        <v>750</v>
      </c>
      <c r="CZ211" s="18">
        <v>100.68750000000001</v>
      </c>
      <c r="DA211" s="18">
        <v>1.5</v>
      </c>
      <c r="DB211" s="18">
        <v>2.3599999999999999E-2</v>
      </c>
      <c r="DC211" s="21">
        <v>7.8129526174218894E-3</v>
      </c>
      <c r="DD211" s="18">
        <v>78</v>
      </c>
    </row>
    <row r="212" spans="2:109" x14ac:dyDescent="0.3">
      <c r="B212" s="18">
        <v>6</v>
      </c>
      <c r="C212" s="18" t="s">
        <v>28</v>
      </c>
      <c r="D212" s="18" t="s">
        <v>136</v>
      </c>
      <c r="E212" s="18">
        <v>38</v>
      </c>
      <c r="F212" s="18">
        <v>3.5</v>
      </c>
      <c r="G212" s="18">
        <v>8.7599999999999997E-2</v>
      </c>
      <c r="H212" s="21">
        <v>7.5744360902255642E-2</v>
      </c>
      <c r="I212" s="18">
        <v>757</v>
      </c>
      <c r="J212" s="20"/>
      <c r="K212" s="18">
        <v>6</v>
      </c>
      <c r="L212" s="18" t="s">
        <v>28</v>
      </c>
      <c r="M212" s="18" t="s">
        <v>136</v>
      </c>
      <c r="N212" s="18">
        <v>38</v>
      </c>
      <c r="O212" s="18">
        <v>1.5</v>
      </c>
      <c r="P212" s="18">
        <v>8.7599999999999997E-2</v>
      </c>
      <c r="Q212" s="21">
        <v>7.6842105263157892E-2</v>
      </c>
      <c r="R212" s="18">
        <v>768</v>
      </c>
      <c r="T212" s="18">
        <v>6</v>
      </c>
      <c r="U212" s="18" t="s">
        <v>28</v>
      </c>
      <c r="V212" s="18" t="s">
        <v>136</v>
      </c>
      <c r="W212" s="18">
        <v>38</v>
      </c>
      <c r="X212" s="18">
        <v>1.5</v>
      </c>
      <c r="Y212" s="18">
        <v>8.7599999999999997E-2</v>
      </c>
      <c r="Z212" s="21">
        <v>7.6842105263157892E-2</v>
      </c>
      <c r="AA212" s="18">
        <v>768</v>
      </c>
      <c r="AC212" s="18">
        <v>5</v>
      </c>
      <c r="AD212" s="18" t="s">
        <v>683</v>
      </c>
      <c r="AE212" s="18" t="s">
        <v>750</v>
      </c>
      <c r="AF212" s="18">
        <v>114.80000000000001</v>
      </c>
      <c r="AG212" s="18">
        <v>1</v>
      </c>
      <c r="AH212" s="18">
        <v>8.9999999999999993E-3</v>
      </c>
      <c r="AI212" s="21">
        <v>5.2264808362369334E-3</v>
      </c>
      <c r="AJ212" s="18">
        <v>52</v>
      </c>
      <c r="AL212" s="18">
        <v>5</v>
      </c>
      <c r="AM212" s="18" t="s">
        <v>671</v>
      </c>
      <c r="AN212" s="18" t="s">
        <v>750</v>
      </c>
      <c r="AO212" s="18">
        <v>114.80000000000001</v>
      </c>
      <c r="AP212" s="18">
        <v>1</v>
      </c>
      <c r="AQ212" s="18">
        <v>1.15E-2</v>
      </c>
      <c r="AR212" s="21">
        <v>1.0067508710801393E-2</v>
      </c>
      <c r="AS212" s="18">
        <v>101</v>
      </c>
      <c r="AU212" s="18">
        <v>5</v>
      </c>
      <c r="AV212" s="18" t="s">
        <v>670</v>
      </c>
      <c r="AW212" s="18" t="s">
        <v>750</v>
      </c>
      <c r="AX212" s="18">
        <v>114.80000000000001</v>
      </c>
      <c r="AY212" s="18">
        <v>1</v>
      </c>
      <c r="AZ212" s="18">
        <v>1.0999999999999999E-2</v>
      </c>
      <c r="BA212" s="21">
        <v>9.342334494773518E-3</v>
      </c>
      <c r="BB212" s="18">
        <v>93</v>
      </c>
      <c r="BD212" s="18">
        <v>5</v>
      </c>
      <c r="BE212" s="18" t="s">
        <v>670</v>
      </c>
      <c r="BF212" s="18" t="s">
        <v>750</v>
      </c>
      <c r="BG212" s="18">
        <v>114.80000000000001</v>
      </c>
      <c r="BH212" s="18">
        <v>1.5</v>
      </c>
      <c r="BI212" s="18">
        <v>1.2E-2</v>
      </c>
      <c r="BJ212" s="21">
        <v>1.3704994192799068E-2</v>
      </c>
      <c r="BK212" s="18">
        <v>137</v>
      </c>
      <c r="BM212" s="18">
        <v>5</v>
      </c>
      <c r="BN212" s="18" t="s">
        <v>670</v>
      </c>
      <c r="BO212" s="18" t="s">
        <v>750</v>
      </c>
      <c r="BP212" s="18">
        <v>114.80000000000001</v>
      </c>
      <c r="BQ212" s="18">
        <v>6</v>
      </c>
      <c r="BR212" s="18">
        <v>8.9999999999999993E-3</v>
      </c>
      <c r="BS212" s="21">
        <v>4.0178571428571416E-3</v>
      </c>
      <c r="BT212" s="18">
        <v>40</v>
      </c>
      <c r="BV212" s="18">
        <v>6</v>
      </c>
      <c r="BW212" s="18" t="s">
        <v>676</v>
      </c>
      <c r="BX212" s="18" t="s">
        <v>750</v>
      </c>
      <c r="BY212" s="18">
        <v>102.20000000000002</v>
      </c>
      <c r="BZ212" s="18">
        <v>1.5</v>
      </c>
      <c r="CA212" s="18">
        <v>1.6E-2</v>
      </c>
      <c r="CB212" s="21">
        <v>1.252446183953033E-2</v>
      </c>
      <c r="CC212" s="18">
        <v>125</v>
      </c>
      <c r="CE212" s="18">
        <v>6</v>
      </c>
      <c r="CF212" s="18" t="s">
        <v>676</v>
      </c>
      <c r="CG212" s="18" t="s">
        <v>750</v>
      </c>
      <c r="CH212" s="18">
        <v>102.20000000000002</v>
      </c>
      <c r="CI212" s="18">
        <v>4</v>
      </c>
      <c r="CJ212" s="18">
        <v>1.6E-2</v>
      </c>
      <c r="CK212" s="21">
        <v>9.5238095238095229E-3</v>
      </c>
      <c r="CL212" s="18">
        <v>95</v>
      </c>
      <c r="CN212" s="18">
        <v>6</v>
      </c>
      <c r="CO212" s="18" t="s">
        <v>676</v>
      </c>
      <c r="CP212" s="18" t="s">
        <v>750</v>
      </c>
      <c r="CQ212" s="18">
        <v>102.20000000000002</v>
      </c>
      <c r="CR212" s="18">
        <v>4</v>
      </c>
      <c r="CS212" s="18">
        <v>1.4999999999999999E-2</v>
      </c>
      <c r="CT212" s="21">
        <v>1.8071183953033264E-2</v>
      </c>
      <c r="CU212" s="18">
        <v>181</v>
      </c>
      <c r="CW212" s="18">
        <v>6</v>
      </c>
      <c r="CX212" s="18" t="s">
        <v>683</v>
      </c>
      <c r="CY212" s="18" t="s">
        <v>750</v>
      </c>
      <c r="CZ212" s="18">
        <v>100.68750000000001</v>
      </c>
      <c r="DA212" s="18">
        <v>1.5</v>
      </c>
      <c r="DB212" s="18">
        <v>2.3599999999999999E-2</v>
      </c>
      <c r="DC212" s="21">
        <v>7.8129526174218894E-3</v>
      </c>
      <c r="DD212" s="18">
        <v>78</v>
      </c>
    </row>
    <row r="213" spans="2:109" x14ac:dyDescent="0.3">
      <c r="B213" s="18">
        <v>6</v>
      </c>
      <c r="C213" s="18" t="s">
        <v>9</v>
      </c>
      <c r="D213" s="18" t="s">
        <v>136</v>
      </c>
      <c r="E213" s="18">
        <v>47</v>
      </c>
      <c r="F213" s="18">
        <v>2.5</v>
      </c>
      <c r="G213" s="18">
        <v>7.2999999999999995E-2</v>
      </c>
      <c r="H213" s="21">
        <v>7.1446808510638296E-2</v>
      </c>
      <c r="I213" s="18">
        <v>714</v>
      </c>
      <c r="J213" s="20"/>
      <c r="K213" s="18">
        <v>6</v>
      </c>
      <c r="L213" s="18" t="s">
        <v>9</v>
      </c>
      <c r="M213" s="18" t="s">
        <v>136</v>
      </c>
      <c r="N213" s="18">
        <v>47</v>
      </c>
      <c r="O213" s="18">
        <v>1</v>
      </c>
      <c r="P213" s="18">
        <v>7.2999999999999995E-2</v>
      </c>
      <c r="Q213" s="21">
        <v>7.7659574468085107E-2</v>
      </c>
      <c r="R213" s="18">
        <v>777</v>
      </c>
      <c r="T213" s="18">
        <v>6</v>
      </c>
      <c r="U213" s="18" t="s">
        <v>9</v>
      </c>
      <c r="V213" s="18" t="s">
        <v>136</v>
      </c>
      <c r="W213" s="18">
        <v>47</v>
      </c>
      <c r="X213" s="18">
        <v>1</v>
      </c>
      <c r="Y213" s="18">
        <v>7.2999999999999995E-2</v>
      </c>
      <c r="Z213" s="21">
        <v>7.7659574468085107E-2</v>
      </c>
      <c r="AA213" s="18">
        <v>777</v>
      </c>
      <c r="AC213" s="18">
        <v>5</v>
      </c>
      <c r="AD213" s="18" t="s">
        <v>772</v>
      </c>
      <c r="AE213" s="18" t="s">
        <v>773</v>
      </c>
      <c r="AF213" s="18">
        <v>35</v>
      </c>
      <c r="AG213" s="18">
        <v>1</v>
      </c>
      <c r="AH213" s="18">
        <v>1.7999999999999999E-2</v>
      </c>
      <c r="AI213" s="21">
        <v>3.4285714285714287E-2</v>
      </c>
      <c r="AJ213" s="18">
        <v>343</v>
      </c>
      <c r="AL213" s="18">
        <v>5</v>
      </c>
      <c r="AM213" s="18" t="s">
        <v>673</v>
      </c>
      <c r="AN213" s="18" t="s">
        <v>750</v>
      </c>
      <c r="AO213" s="18">
        <v>114.80000000000001</v>
      </c>
      <c r="AP213" s="18">
        <v>1</v>
      </c>
      <c r="AQ213" s="18">
        <v>1.15E-2</v>
      </c>
      <c r="AR213" s="21">
        <v>1.0067508710801393E-2</v>
      </c>
      <c r="AS213" s="18">
        <v>101</v>
      </c>
      <c r="AU213" s="18">
        <v>5</v>
      </c>
      <c r="AV213" s="18" t="s">
        <v>672</v>
      </c>
      <c r="AW213" s="18" t="s">
        <v>750</v>
      </c>
      <c r="AX213" s="18">
        <v>114.80000000000001</v>
      </c>
      <c r="AY213" s="18">
        <v>1</v>
      </c>
      <c r="AZ213" s="18">
        <v>1.0999999999999999E-2</v>
      </c>
      <c r="BA213" s="21">
        <v>9.342334494773518E-3</v>
      </c>
      <c r="BB213" s="18">
        <v>93</v>
      </c>
      <c r="BD213" s="18">
        <v>5</v>
      </c>
      <c r="BE213" s="18" t="s">
        <v>672</v>
      </c>
      <c r="BF213" s="18" t="s">
        <v>750</v>
      </c>
      <c r="BG213" s="18">
        <v>114.80000000000001</v>
      </c>
      <c r="BH213" s="18">
        <v>1.5</v>
      </c>
      <c r="BI213" s="18">
        <v>1.2E-2</v>
      </c>
      <c r="BJ213" s="21">
        <v>1.3704994192799068E-2</v>
      </c>
      <c r="BK213" s="18">
        <v>137</v>
      </c>
      <c r="BM213" s="18">
        <v>5</v>
      </c>
      <c r="BN213" s="18" t="s">
        <v>672</v>
      </c>
      <c r="BO213" s="18" t="s">
        <v>750</v>
      </c>
      <c r="BP213" s="18">
        <v>114.80000000000001</v>
      </c>
      <c r="BQ213" s="18">
        <v>6</v>
      </c>
      <c r="BR213" s="18">
        <v>8.9999999999999993E-3</v>
      </c>
      <c r="BS213" s="21">
        <v>4.0178571428571416E-3</v>
      </c>
      <c r="BT213" s="18">
        <v>40</v>
      </c>
      <c r="BV213" s="18">
        <v>6</v>
      </c>
      <c r="BW213" s="18" t="s">
        <v>678</v>
      </c>
      <c r="BX213" s="18" t="s">
        <v>750</v>
      </c>
      <c r="BY213" s="18">
        <v>102.20000000000002</v>
      </c>
      <c r="BZ213" s="18">
        <v>1.5</v>
      </c>
      <c r="CA213" s="18">
        <v>1.6E-2</v>
      </c>
      <c r="CB213" s="21">
        <v>1.252446183953033E-2</v>
      </c>
      <c r="CC213" s="18">
        <v>125</v>
      </c>
      <c r="CE213" s="18">
        <v>6</v>
      </c>
      <c r="CF213" s="18" t="s">
        <v>678</v>
      </c>
      <c r="CG213" s="18" t="s">
        <v>750</v>
      </c>
      <c r="CH213" s="18">
        <v>102.20000000000002</v>
      </c>
      <c r="CI213" s="18">
        <v>4</v>
      </c>
      <c r="CJ213" s="18">
        <v>1.6E-2</v>
      </c>
      <c r="CK213" s="21">
        <v>9.5238095238095229E-3</v>
      </c>
      <c r="CL213" s="18">
        <v>95</v>
      </c>
      <c r="CN213" s="18">
        <v>6</v>
      </c>
      <c r="CO213" s="18" t="s">
        <v>678</v>
      </c>
      <c r="CP213" s="18" t="s">
        <v>750</v>
      </c>
      <c r="CQ213" s="18">
        <v>102.20000000000002</v>
      </c>
      <c r="CR213" s="18">
        <v>4</v>
      </c>
      <c r="CS213" s="18">
        <v>1.4999999999999999E-2</v>
      </c>
      <c r="CT213" s="21">
        <v>1.8071183953033264E-2</v>
      </c>
      <c r="CU213" s="18">
        <v>181</v>
      </c>
      <c r="CW213" s="18">
        <v>6</v>
      </c>
      <c r="CX213" s="18" t="s">
        <v>684</v>
      </c>
      <c r="CY213" s="18" t="s">
        <v>750</v>
      </c>
      <c r="CZ213" s="18">
        <v>882.00000000000011</v>
      </c>
      <c r="DA213" s="18">
        <v>1</v>
      </c>
      <c r="DB213" s="18">
        <v>2.5899999999999999E-2</v>
      </c>
      <c r="DC213" s="21">
        <v>1.468253968253968E-3</v>
      </c>
      <c r="DD213" s="18">
        <v>15</v>
      </c>
    </row>
    <row r="214" spans="2:109" x14ac:dyDescent="0.3">
      <c r="B214" s="18">
        <v>6</v>
      </c>
      <c r="C214" s="18" t="s">
        <v>20</v>
      </c>
      <c r="D214" s="18" t="s">
        <v>136</v>
      </c>
      <c r="E214" s="18">
        <v>47</v>
      </c>
      <c r="F214" s="18">
        <v>2.5</v>
      </c>
      <c r="G214" s="18">
        <v>7.2999999999999995E-2</v>
      </c>
      <c r="H214" s="21">
        <v>7.1446808510638296E-2</v>
      </c>
      <c r="I214" s="18">
        <v>714</v>
      </c>
      <c r="J214" s="20"/>
      <c r="K214" s="18">
        <v>6</v>
      </c>
      <c r="L214" s="18" t="s">
        <v>20</v>
      </c>
      <c r="M214" s="18" t="s">
        <v>136</v>
      </c>
      <c r="N214" s="18">
        <v>47</v>
      </c>
      <c r="O214" s="18">
        <v>1</v>
      </c>
      <c r="P214" s="18">
        <v>7.2999999999999995E-2</v>
      </c>
      <c r="Q214" s="21">
        <v>7.7659574468085107E-2</v>
      </c>
      <c r="R214" s="18">
        <v>777</v>
      </c>
      <c r="T214" s="18">
        <v>6</v>
      </c>
      <c r="U214" s="18" t="s">
        <v>20</v>
      </c>
      <c r="V214" s="18" t="s">
        <v>136</v>
      </c>
      <c r="W214" s="18">
        <v>47</v>
      </c>
      <c r="X214" s="18">
        <v>1</v>
      </c>
      <c r="Y214" s="18">
        <v>7.2999999999999995E-2</v>
      </c>
      <c r="Z214" s="21">
        <v>7.7659574468085107E-2</v>
      </c>
      <c r="AA214" s="18">
        <v>777</v>
      </c>
      <c r="AC214" s="18">
        <v>5</v>
      </c>
      <c r="AD214" s="18" t="s">
        <v>774</v>
      </c>
      <c r="AE214" s="18" t="s">
        <v>773</v>
      </c>
      <c r="AF214" s="18">
        <v>60</v>
      </c>
      <c r="AG214" s="18">
        <v>1</v>
      </c>
      <c r="AH214" s="18">
        <v>1.9E-2</v>
      </c>
      <c r="AI214" s="21">
        <v>2.1111111111111115E-2</v>
      </c>
      <c r="AJ214" s="18">
        <v>211</v>
      </c>
      <c r="AL214" s="18">
        <v>5</v>
      </c>
      <c r="AM214" s="18" t="s">
        <v>675</v>
      </c>
      <c r="AN214" s="18" t="s">
        <v>750</v>
      </c>
      <c r="AO214" s="18">
        <v>114.80000000000001</v>
      </c>
      <c r="AP214" s="18">
        <v>1</v>
      </c>
      <c r="AQ214" s="18">
        <v>1.15E-2</v>
      </c>
      <c r="AR214" s="21">
        <v>1.0067508710801393E-2</v>
      </c>
      <c r="AS214" s="18">
        <v>101</v>
      </c>
      <c r="AU214" s="18">
        <v>5</v>
      </c>
      <c r="AV214" s="18" t="s">
        <v>674</v>
      </c>
      <c r="AW214" s="18" t="s">
        <v>750</v>
      </c>
      <c r="AX214" s="18">
        <v>114.80000000000001</v>
      </c>
      <c r="AY214" s="18">
        <v>1</v>
      </c>
      <c r="AZ214" s="18">
        <v>1.0999999999999999E-2</v>
      </c>
      <c r="BA214" s="21">
        <v>9.342334494773518E-3</v>
      </c>
      <c r="BB214" s="18">
        <v>93</v>
      </c>
      <c r="BD214" s="18">
        <v>5</v>
      </c>
      <c r="BE214" s="18" t="s">
        <v>674</v>
      </c>
      <c r="BF214" s="18" t="s">
        <v>750</v>
      </c>
      <c r="BG214" s="18">
        <v>114.80000000000001</v>
      </c>
      <c r="BH214" s="18">
        <v>1.5</v>
      </c>
      <c r="BI214" s="18">
        <v>1.2E-2</v>
      </c>
      <c r="BJ214" s="21">
        <v>1.3704994192799068E-2</v>
      </c>
      <c r="BK214" s="18">
        <v>137</v>
      </c>
      <c r="BM214" s="18">
        <v>5</v>
      </c>
      <c r="BN214" s="18" t="s">
        <v>674</v>
      </c>
      <c r="BO214" s="18" t="s">
        <v>750</v>
      </c>
      <c r="BP214" s="18">
        <v>114.80000000000001</v>
      </c>
      <c r="BQ214" s="18">
        <v>6</v>
      </c>
      <c r="BR214" s="18">
        <v>8.9999999999999993E-3</v>
      </c>
      <c r="BS214" s="21">
        <v>4.0178571428571416E-3</v>
      </c>
      <c r="BT214" s="18">
        <v>40</v>
      </c>
      <c r="BV214" s="18">
        <v>6</v>
      </c>
      <c r="BW214" s="18" t="s">
        <v>680</v>
      </c>
      <c r="BX214" s="18" t="s">
        <v>750</v>
      </c>
      <c r="BY214" s="18">
        <v>102.20000000000002</v>
      </c>
      <c r="BZ214" s="18">
        <v>1.5</v>
      </c>
      <c r="CA214" s="18">
        <v>1.6E-2</v>
      </c>
      <c r="CB214" s="21">
        <v>1.252446183953033E-2</v>
      </c>
      <c r="CC214" s="18">
        <v>125</v>
      </c>
      <c r="CE214" s="18">
        <v>6</v>
      </c>
      <c r="CF214" s="18" t="s">
        <v>680</v>
      </c>
      <c r="CG214" s="18" t="s">
        <v>750</v>
      </c>
      <c r="CH214" s="18">
        <v>102.20000000000002</v>
      </c>
      <c r="CI214" s="18">
        <v>4</v>
      </c>
      <c r="CJ214" s="18">
        <v>1.6E-2</v>
      </c>
      <c r="CK214" s="21">
        <v>9.5238095238095229E-3</v>
      </c>
      <c r="CL214" s="18">
        <v>95</v>
      </c>
      <c r="CN214" s="18">
        <v>6</v>
      </c>
      <c r="CO214" s="18" t="s">
        <v>680</v>
      </c>
      <c r="CP214" s="18" t="s">
        <v>750</v>
      </c>
      <c r="CQ214" s="18">
        <v>102.20000000000002</v>
      </c>
      <c r="CR214" s="18">
        <v>4</v>
      </c>
      <c r="CS214" s="18">
        <v>1.4999999999999999E-2</v>
      </c>
      <c r="CT214" s="21">
        <v>1.8071183953033264E-2</v>
      </c>
      <c r="CU214" s="18">
        <v>181</v>
      </c>
      <c r="CW214" s="18">
        <v>6</v>
      </c>
      <c r="CX214" s="18" t="s">
        <v>686</v>
      </c>
      <c r="CY214" s="18" t="s">
        <v>750</v>
      </c>
      <c r="CZ214" s="18">
        <v>882.00000000000011</v>
      </c>
      <c r="DA214" s="18">
        <v>1</v>
      </c>
      <c r="DB214" s="18">
        <v>2.5899999999999999E-2</v>
      </c>
      <c r="DC214" s="21">
        <v>1.468253968253968E-3</v>
      </c>
      <c r="DD214" s="18">
        <v>15</v>
      </c>
    </row>
    <row r="215" spans="2:109" x14ac:dyDescent="0.3">
      <c r="B215" s="18">
        <v>6</v>
      </c>
      <c r="C215" s="18" t="s">
        <v>22</v>
      </c>
      <c r="D215" s="18" t="s">
        <v>136</v>
      </c>
      <c r="E215" s="18">
        <v>47</v>
      </c>
      <c r="F215" s="18">
        <v>2.5</v>
      </c>
      <c r="G215" s="18">
        <v>7.2999999999999995E-2</v>
      </c>
      <c r="H215" s="21">
        <v>7.1446808510638296E-2</v>
      </c>
      <c r="I215" s="18">
        <v>714</v>
      </c>
      <c r="J215" s="20"/>
      <c r="K215" s="18">
        <v>6</v>
      </c>
      <c r="L215" s="18" t="s">
        <v>22</v>
      </c>
      <c r="M215" s="18" t="s">
        <v>136</v>
      </c>
      <c r="N215" s="18">
        <v>47</v>
      </c>
      <c r="O215" s="18">
        <v>1</v>
      </c>
      <c r="P215" s="18">
        <v>7.2999999999999995E-2</v>
      </c>
      <c r="Q215" s="21">
        <v>7.7659574468085107E-2</v>
      </c>
      <c r="R215" s="18">
        <v>777</v>
      </c>
      <c r="T215" s="18">
        <v>6</v>
      </c>
      <c r="U215" s="18" t="s">
        <v>22</v>
      </c>
      <c r="V215" s="18" t="s">
        <v>136</v>
      </c>
      <c r="W215" s="18">
        <v>47</v>
      </c>
      <c r="X215" s="18">
        <v>1</v>
      </c>
      <c r="Y215" s="18">
        <v>7.2999999999999995E-2</v>
      </c>
      <c r="Z215" s="21">
        <v>7.7659574468085107E-2</v>
      </c>
      <c r="AA215" s="18">
        <v>777</v>
      </c>
      <c r="AL215" s="18">
        <v>5</v>
      </c>
      <c r="AM215" s="18" t="s">
        <v>677</v>
      </c>
      <c r="AN215" s="18" t="s">
        <v>750</v>
      </c>
      <c r="AO215" s="18">
        <v>114.80000000000001</v>
      </c>
      <c r="AP215" s="18">
        <v>1</v>
      </c>
      <c r="AQ215" s="18">
        <v>1.15E-2</v>
      </c>
      <c r="AR215" s="21">
        <v>1.0067508710801393E-2</v>
      </c>
      <c r="AS215" s="18">
        <v>101</v>
      </c>
      <c r="AU215" s="18">
        <v>5</v>
      </c>
      <c r="AV215" s="18" t="s">
        <v>676</v>
      </c>
      <c r="AW215" s="18" t="s">
        <v>750</v>
      </c>
      <c r="AX215" s="18">
        <v>114.80000000000001</v>
      </c>
      <c r="AY215" s="18">
        <v>1</v>
      </c>
      <c r="AZ215" s="18">
        <v>1.0999999999999999E-2</v>
      </c>
      <c r="BA215" s="21">
        <v>9.342334494773518E-3</v>
      </c>
      <c r="BB215" s="18">
        <v>93</v>
      </c>
      <c r="BD215" s="18">
        <v>5</v>
      </c>
      <c r="BE215" s="18" t="s">
        <v>676</v>
      </c>
      <c r="BF215" s="18" t="s">
        <v>750</v>
      </c>
      <c r="BG215" s="18">
        <v>114.80000000000001</v>
      </c>
      <c r="BH215" s="18">
        <v>1.5</v>
      </c>
      <c r="BI215" s="18">
        <v>1.2E-2</v>
      </c>
      <c r="BJ215" s="21">
        <v>1.3704994192799068E-2</v>
      </c>
      <c r="BK215" s="18">
        <v>137</v>
      </c>
      <c r="BM215" s="18">
        <v>5</v>
      </c>
      <c r="BN215" s="18" t="s">
        <v>676</v>
      </c>
      <c r="BO215" s="18" t="s">
        <v>750</v>
      </c>
      <c r="BP215" s="18">
        <v>114.80000000000001</v>
      </c>
      <c r="BQ215" s="18">
        <v>6</v>
      </c>
      <c r="BR215" s="18">
        <v>8.9999999999999993E-3</v>
      </c>
      <c r="BS215" s="21">
        <v>4.0178571428571416E-3</v>
      </c>
      <c r="BT215" s="18">
        <v>40</v>
      </c>
      <c r="BV215" s="18">
        <v>6</v>
      </c>
      <c r="BW215" s="18" t="s">
        <v>682</v>
      </c>
      <c r="BX215" s="18" t="s">
        <v>750</v>
      </c>
      <c r="BY215" s="18">
        <v>102.20000000000002</v>
      </c>
      <c r="BZ215" s="18">
        <v>1.5</v>
      </c>
      <c r="CA215" s="18">
        <v>1.6E-2</v>
      </c>
      <c r="CB215" s="21">
        <v>1.252446183953033E-2</v>
      </c>
      <c r="CC215" s="18">
        <v>125</v>
      </c>
      <c r="CE215" s="18">
        <v>6</v>
      </c>
      <c r="CF215" s="18" t="s">
        <v>682</v>
      </c>
      <c r="CG215" s="18" t="s">
        <v>750</v>
      </c>
      <c r="CH215" s="18">
        <v>102.20000000000002</v>
      </c>
      <c r="CI215" s="18">
        <v>4</v>
      </c>
      <c r="CJ215" s="18">
        <v>1.6E-2</v>
      </c>
      <c r="CK215" s="21">
        <v>9.5238095238095229E-3</v>
      </c>
      <c r="CL215" s="18">
        <v>95</v>
      </c>
      <c r="CN215" s="18">
        <v>6</v>
      </c>
      <c r="CO215" s="18" t="s">
        <v>682</v>
      </c>
      <c r="CP215" s="18" t="s">
        <v>750</v>
      </c>
      <c r="CQ215" s="18">
        <v>102.20000000000002</v>
      </c>
      <c r="CR215" s="18">
        <v>4</v>
      </c>
      <c r="CS215" s="18">
        <v>1.4999999999999999E-2</v>
      </c>
      <c r="CT215" s="21">
        <v>1.8071183953033264E-2</v>
      </c>
      <c r="CU215" s="18">
        <v>181</v>
      </c>
      <c r="CW215" s="18">
        <v>6</v>
      </c>
      <c r="CX215" s="18" t="s">
        <v>688</v>
      </c>
      <c r="CY215" s="18" t="s">
        <v>750</v>
      </c>
      <c r="CZ215" s="18">
        <v>882.00000000000011</v>
      </c>
      <c r="DA215" s="18">
        <v>1</v>
      </c>
      <c r="DB215" s="18">
        <v>2.5899999999999999E-2</v>
      </c>
      <c r="DC215" s="21">
        <v>1.468253968253968E-3</v>
      </c>
      <c r="DD215" s="18">
        <v>15</v>
      </c>
    </row>
    <row r="216" spans="2:109" x14ac:dyDescent="0.3">
      <c r="B216" s="18">
        <v>6</v>
      </c>
      <c r="C216" s="18" t="s">
        <v>10</v>
      </c>
      <c r="D216" s="18" t="s">
        <v>136</v>
      </c>
      <c r="E216" s="18">
        <v>62.666666666666657</v>
      </c>
      <c r="F216" s="18">
        <v>2</v>
      </c>
      <c r="G216" s="18">
        <v>5.8400000000000001E-2</v>
      </c>
      <c r="H216" s="21">
        <v>5.3585106382978732E-2</v>
      </c>
      <c r="I216" s="18">
        <v>536</v>
      </c>
      <c r="J216" s="20"/>
      <c r="K216" s="18">
        <v>6</v>
      </c>
      <c r="L216" s="18" t="s">
        <v>10</v>
      </c>
      <c r="M216" s="18" t="s">
        <v>136</v>
      </c>
      <c r="N216" s="18">
        <v>62.666666666666657</v>
      </c>
      <c r="O216" s="18">
        <v>1</v>
      </c>
      <c r="P216" s="18">
        <v>5.8400000000000001E-2</v>
      </c>
      <c r="Q216" s="21">
        <v>4.6595744680851071E-2</v>
      </c>
      <c r="R216" s="18">
        <v>466</v>
      </c>
      <c r="T216" s="18">
        <v>6</v>
      </c>
      <c r="U216" s="18" t="s">
        <v>10</v>
      </c>
      <c r="V216" s="18" t="s">
        <v>136</v>
      </c>
      <c r="W216" s="18">
        <v>62.666666666666657</v>
      </c>
      <c r="X216" s="18">
        <v>1</v>
      </c>
      <c r="Y216" s="18">
        <v>5.8400000000000001E-2</v>
      </c>
      <c r="Z216" s="21">
        <v>4.6595744680851071E-2</v>
      </c>
      <c r="AA216" s="18">
        <v>466</v>
      </c>
      <c r="AL216" s="18">
        <v>5</v>
      </c>
      <c r="AM216" s="18" t="s">
        <v>679</v>
      </c>
      <c r="AN216" s="18" t="s">
        <v>750</v>
      </c>
      <c r="AO216" s="18">
        <v>114.80000000000001</v>
      </c>
      <c r="AP216" s="18">
        <v>1</v>
      </c>
      <c r="AQ216" s="18">
        <v>1.15E-2</v>
      </c>
      <c r="AR216" s="21">
        <v>1.0067508710801393E-2</v>
      </c>
      <c r="AS216" s="18">
        <v>101</v>
      </c>
      <c r="AU216" s="18">
        <v>5</v>
      </c>
      <c r="AV216" s="18" t="s">
        <v>678</v>
      </c>
      <c r="AW216" s="18" t="s">
        <v>750</v>
      </c>
      <c r="AX216" s="18">
        <v>114.80000000000001</v>
      </c>
      <c r="AY216" s="18">
        <v>1</v>
      </c>
      <c r="AZ216" s="18">
        <v>1.0999999999999999E-2</v>
      </c>
      <c r="BA216" s="21">
        <v>9.342334494773518E-3</v>
      </c>
      <c r="BB216" s="18">
        <v>93</v>
      </c>
      <c r="BD216" s="18">
        <v>5</v>
      </c>
      <c r="BE216" s="18" t="s">
        <v>678</v>
      </c>
      <c r="BF216" s="18" t="s">
        <v>750</v>
      </c>
      <c r="BG216" s="18">
        <v>114.80000000000001</v>
      </c>
      <c r="BH216" s="18">
        <v>1.5</v>
      </c>
      <c r="BI216" s="18">
        <v>1.2E-2</v>
      </c>
      <c r="BJ216" s="21">
        <v>1.3704994192799068E-2</v>
      </c>
      <c r="BK216" s="18">
        <v>137</v>
      </c>
      <c r="BM216" s="18">
        <v>5</v>
      </c>
      <c r="BN216" s="18" t="s">
        <v>678</v>
      </c>
      <c r="BO216" s="18" t="s">
        <v>750</v>
      </c>
      <c r="BP216" s="18">
        <v>114.80000000000001</v>
      </c>
      <c r="BQ216" s="18">
        <v>6</v>
      </c>
      <c r="BR216" s="18">
        <v>8.9999999999999993E-3</v>
      </c>
      <c r="BS216" s="21">
        <v>4.0178571428571416E-3</v>
      </c>
      <c r="BT216" s="18">
        <v>40</v>
      </c>
      <c r="BV216" s="18">
        <v>6</v>
      </c>
      <c r="BW216" s="18" t="s">
        <v>667</v>
      </c>
      <c r="BX216" s="18" t="s">
        <v>750</v>
      </c>
      <c r="BY216" s="18">
        <v>102.20000000000002</v>
      </c>
      <c r="BZ216" s="18">
        <v>1.5</v>
      </c>
      <c r="CA216" s="18">
        <v>1.6E-2</v>
      </c>
      <c r="CB216" s="21">
        <v>1.252446183953033E-2</v>
      </c>
      <c r="CC216" s="18">
        <v>125</v>
      </c>
      <c r="CE216" s="18">
        <v>6</v>
      </c>
      <c r="CF216" s="18" t="s">
        <v>667</v>
      </c>
      <c r="CG216" s="18" t="s">
        <v>750</v>
      </c>
      <c r="CH216" s="18">
        <v>102.20000000000002</v>
      </c>
      <c r="CI216" s="18">
        <v>4</v>
      </c>
      <c r="CJ216" s="18">
        <v>1.6E-2</v>
      </c>
      <c r="CK216" s="21">
        <v>9.5238095238095229E-3</v>
      </c>
      <c r="CL216" s="18">
        <v>95</v>
      </c>
      <c r="CN216" s="18">
        <v>6</v>
      </c>
      <c r="CO216" s="18" t="s">
        <v>667</v>
      </c>
      <c r="CP216" s="18" t="s">
        <v>750</v>
      </c>
      <c r="CQ216" s="18">
        <v>102.20000000000002</v>
      </c>
      <c r="CR216" s="18">
        <v>4</v>
      </c>
      <c r="CS216" s="18">
        <v>1.4999999999999999E-2</v>
      </c>
      <c r="CT216" s="21">
        <v>1.8071183953033264E-2</v>
      </c>
      <c r="CU216" s="18">
        <v>181</v>
      </c>
      <c r="CW216" s="18">
        <v>6</v>
      </c>
      <c r="CX216" s="18" t="s">
        <v>690</v>
      </c>
      <c r="CY216" s="18" t="s">
        <v>750</v>
      </c>
      <c r="CZ216" s="18">
        <v>882.00000000000011</v>
      </c>
      <c r="DA216" s="18">
        <v>1</v>
      </c>
      <c r="DB216" s="18">
        <v>2.5899999999999999E-2</v>
      </c>
      <c r="DC216" s="21">
        <v>1.468253968253968E-3</v>
      </c>
      <c r="DD216" s="18">
        <v>15</v>
      </c>
    </row>
    <row r="217" spans="2:109" x14ac:dyDescent="0.3">
      <c r="B217" s="18">
        <v>6</v>
      </c>
      <c r="C217" s="18" t="s">
        <v>21</v>
      </c>
      <c r="D217" s="18" t="s">
        <v>136</v>
      </c>
      <c r="E217" s="18">
        <v>62.666666666666657</v>
      </c>
      <c r="F217" s="18">
        <v>2</v>
      </c>
      <c r="G217" s="18">
        <v>5.8400000000000001E-2</v>
      </c>
      <c r="H217" s="21">
        <v>5.3585106382978732E-2</v>
      </c>
      <c r="I217" s="18">
        <v>536</v>
      </c>
      <c r="J217" s="20"/>
      <c r="K217" s="18">
        <v>6</v>
      </c>
      <c r="L217" s="18" t="s">
        <v>21</v>
      </c>
      <c r="M217" s="18" t="s">
        <v>136</v>
      </c>
      <c r="N217" s="18">
        <v>62.666666666666657</v>
      </c>
      <c r="O217" s="18">
        <v>1</v>
      </c>
      <c r="P217" s="18">
        <v>5.8400000000000001E-2</v>
      </c>
      <c r="Q217" s="21">
        <v>4.6595744680851071E-2</v>
      </c>
      <c r="R217" s="18">
        <v>466</v>
      </c>
      <c r="T217" s="18">
        <v>6</v>
      </c>
      <c r="U217" s="18" t="s">
        <v>21</v>
      </c>
      <c r="V217" s="18" t="s">
        <v>136</v>
      </c>
      <c r="W217" s="18">
        <v>62.666666666666657</v>
      </c>
      <c r="X217" s="18">
        <v>1</v>
      </c>
      <c r="Y217" s="18">
        <v>5.8400000000000001E-2</v>
      </c>
      <c r="Z217" s="21">
        <v>4.6595744680851071E-2</v>
      </c>
      <c r="AA217" s="18">
        <v>466</v>
      </c>
      <c r="AC217" s="18" t="s">
        <v>133</v>
      </c>
      <c r="AD217" s="18" t="s">
        <v>135</v>
      </c>
      <c r="AE217" s="18" t="s">
        <v>0</v>
      </c>
      <c r="AF217" s="18" t="s">
        <v>1</v>
      </c>
      <c r="AG217" s="18" t="s">
        <v>36</v>
      </c>
      <c r="AH217" s="18" t="s">
        <v>2</v>
      </c>
      <c r="AI217" s="18" t="s">
        <v>3</v>
      </c>
      <c r="AJ217" s="18" t="s">
        <v>4</v>
      </c>
      <c r="AK217" s="20">
        <v>10013</v>
      </c>
      <c r="AL217" s="18">
        <v>5</v>
      </c>
      <c r="AM217" s="18" t="s">
        <v>681</v>
      </c>
      <c r="AN217" s="18" t="s">
        <v>750</v>
      </c>
      <c r="AO217" s="18">
        <v>114.80000000000001</v>
      </c>
      <c r="AP217" s="18">
        <v>1</v>
      </c>
      <c r="AQ217" s="18">
        <v>1.15E-2</v>
      </c>
      <c r="AR217" s="21">
        <v>1.0067508710801393E-2</v>
      </c>
      <c r="AS217" s="18">
        <v>101</v>
      </c>
      <c r="AU217" s="18">
        <v>5</v>
      </c>
      <c r="AV217" s="18" t="s">
        <v>680</v>
      </c>
      <c r="AW217" s="18" t="s">
        <v>750</v>
      </c>
      <c r="AX217" s="18">
        <v>114.80000000000001</v>
      </c>
      <c r="AY217" s="18">
        <v>1</v>
      </c>
      <c r="AZ217" s="18">
        <v>1.0999999999999999E-2</v>
      </c>
      <c r="BA217" s="21">
        <v>9.342334494773518E-3</v>
      </c>
      <c r="BB217" s="18">
        <v>93</v>
      </c>
      <c r="BD217" s="18">
        <v>5</v>
      </c>
      <c r="BE217" s="18" t="s">
        <v>680</v>
      </c>
      <c r="BF217" s="18" t="s">
        <v>750</v>
      </c>
      <c r="BG217" s="18">
        <v>114.80000000000001</v>
      </c>
      <c r="BH217" s="18">
        <v>1.5</v>
      </c>
      <c r="BI217" s="18">
        <v>1.2E-2</v>
      </c>
      <c r="BJ217" s="21">
        <v>1.3704994192799068E-2</v>
      </c>
      <c r="BK217" s="18">
        <v>137</v>
      </c>
      <c r="BM217" s="18">
        <v>5</v>
      </c>
      <c r="BN217" s="18" t="s">
        <v>680</v>
      </c>
      <c r="BO217" s="18" t="s">
        <v>750</v>
      </c>
      <c r="BP217" s="18">
        <v>114.80000000000001</v>
      </c>
      <c r="BQ217" s="18">
        <v>6</v>
      </c>
      <c r="BR217" s="18">
        <v>8.9999999999999993E-3</v>
      </c>
      <c r="BS217" s="21">
        <v>4.0178571428571416E-3</v>
      </c>
      <c r="BT217" s="18">
        <v>40</v>
      </c>
      <c r="BV217" s="18">
        <v>6</v>
      </c>
      <c r="BW217" s="18" t="s">
        <v>669</v>
      </c>
      <c r="BX217" s="18" t="s">
        <v>750</v>
      </c>
      <c r="BY217" s="18">
        <v>102.20000000000002</v>
      </c>
      <c r="BZ217" s="18">
        <v>1.5</v>
      </c>
      <c r="CA217" s="18">
        <v>1.6E-2</v>
      </c>
      <c r="CB217" s="21">
        <v>1.252446183953033E-2</v>
      </c>
      <c r="CC217" s="18">
        <v>125</v>
      </c>
      <c r="CE217" s="18">
        <v>6</v>
      </c>
      <c r="CF217" s="18" t="s">
        <v>669</v>
      </c>
      <c r="CG217" s="18" t="s">
        <v>750</v>
      </c>
      <c r="CH217" s="18">
        <v>102.20000000000002</v>
      </c>
      <c r="CI217" s="18">
        <v>4</v>
      </c>
      <c r="CJ217" s="18">
        <v>1.6E-2</v>
      </c>
      <c r="CK217" s="21">
        <v>9.5238095238095229E-3</v>
      </c>
      <c r="CL217" s="18">
        <v>95</v>
      </c>
      <c r="CN217" s="18">
        <v>6</v>
      </c>
      <c r="CO217" s="18" t="s">
        <v>669</v>
      </c>
      <c r="CP217" s="18" t="s">
        <v>750</v>
      </c>
      <c r="CQ217" s="18">
        <v>102.20000000000002</v>
      </c>
      <c r="CR217" s="18">
        <v>4</v>
      </c>
      <c r="CS217" s="18">
        <v>1.4999999999999999E-2</v>
      </c>
      <c r="CT217" s="21">
        <v>1.8071183953033264E-2</v>
      </c>
      <c r="CU217" s="18">
        <v>181</v>
      </c>
      <c r="CW217" s="18">
        <v>6</v>
      </c>
      <c r="CX217" s="18" t="s">
        <v>692</v>
      </c>
      <c r="CY217" s="18" t="s">
        <v>750</v>
      </c>
      <c r="CZ217" s="18">
        <v>882.00000000000011</v>
      </c>
      <c r="DA217" s="18">
        <v>1</v>
      </c>
      <c r="DB217" s="18">
        <v>2.5899999999999999E-2</v>
      </c>
      <c r="DC217" s="21">
        <v>1.468253968253968E-3</v>
      </c>
      <c r="DD217" s="18">
        <v>15</v>
      </c>
    </row>
    <row r="218" spans="2:109" x14ac:dyDescent="0.3">
      <c r="B218" s="18">
        <v>6</v>
      </c>
      <c r="C218" s="18" t="s">
        <v>29</v>
      </c>
      <c r="D218" s="18" t="s">
        <v>136</v>
      </c>
      <c r="E218" s="18">
        <v>62.666666666666657</v>
      </c>
      <c r="F218" s="18">
        <v>2</v>
      </c>
      <c r="G218" s="18">
        <v>5.8400000000000001E-2</v>
      </c>
      <c r="H218" s="21">
        <v>5.3585106382978732E-2</v>
      </c>
      <c r="I218" s="18">
        <v>536</v>
      </c>
      <c r="J218" s="20"/>
      <c r="K218" s="18">
        <v>6</v>
      </c>
      <c r="L218" s="18" t="s">
        <v>29</v>
      </c>
      <c r="M218" s="18" t="s">
        <v>136</v>
      </c>
      <c r="N218" s="18">
        <v>62.666666666666657</v>
      </c>
      <c r="O218" s="18">
        <v>1</v>
      </c>
      <c r="P218" s="18">
        <v>5.8400000000000001E-2</v>
      </c>
      <c r="Q218" s="21">
        <v>4.6595744680851071E-2</v>
      </c>
      <c r="R218" s="18">
        <v>466</v>
      </c>
      <c r="T218" s="18">
        <v>6</v>
      </c>
      <c r="U218" s="18" t="s">
        <v>29</v>
      </c>
      <c r="V218" s="18" t="s">
        <v>136</v>
      </c>
      <c r="W218" s="18">
        <v>62.666666666666657</v>
      </c>
      <c r="X218" s="18">
        <v>1</v>
      </c>
      <c r="Y218" s="18">
        <v>5.8400000000000001E-2</v>
      </c>
      <c r="Z218" s="21">
        <v>4.6595744680851071E-2</v>
      </c>
      <c r="AA218" s="18">
        <v>466</v>
      </c>
      <c r="AC218" s="18">
        <v>6</v>
      </c>
      <c r="AD218" s="18" t="s">
        <v>8</v>
      </c>
      <c r="AE218" s="18" t="s">
        <v>136</v>
      </c>
      <c r="AF218" s="18">
        <v>38</v>
      </c>
      <c r="AG218" s="18">
        <v>2</v>
      </c>
      <c r="AH218" s="18">
        <v>8.7599999999999997E-2</v>
      </c>
      <c r="AI218" s="21">
        <v>7.6842105263157892E-2</v>
      </c>
      <c r="AJ218" s="18">
        <v>768</v>
      </c>
      <c r="AL218" s="18">
        <v>5</v>
      </c>
      <c r="AM218" s="18" t="s">
        <v>683</v>
      </c>
      <c r="AN218" s="18" t="s">
        <v>750</v>
      </c>
      <c r="AO218" s="18">
        <v>114.80000000000001</v>
      </c>
      <c r="AP218" s="18">
        <v>1</v>
      </c>
      <c r="AQ218" s="18">
        <v>1.15E-2</v>
      </c>
      <c r="AR218" s="21">
        <v>1.0067508710801393E-2</v>
      </c>
      <c r="AS218" s="18">
        <v>101</v>
      </c>
      <c r="AU218" s="18">
        <v>5</v>
      </c>
      <c r="AV218" s="18" t="s">
        <v>682</v>
      </c>
      <c r="AW218" s="18" t="s">
        <v>750</v>
      </c>
      <c r="AX218" s="18">
        <v>114.80000000000001</v>
      </c>
      <c r="AY218" s="18">
        <v>1</v>
      </c>
      <c r="AZ218" s="18">
        <v>1.0999999999999999E-2</v>
      </c>
      <c r="BA218" s="21">
        <v>9.342334494773518E-3</v>
      </c>
      <c r="BB218" s="18">
        <v>93</v>
      </c>
      <c r="BD218" s="18">
        <v>5</v>
      </c>
      <c r="BE218" s="18" t="s">
        <v>682</v>
      </c>
      <c r="BF218" s="18" t="s">
        <v>750</v>
      </c>
      <c r="BG218" s="18">
        <v>114.80000000000001</v>
      </c>
      <c r="BH218" s="18">
        <v>1.5</v>
      </c>
      <c r="BI218" s="18">
        <v>1.2E-2</v>
      </c>
      <c r="BJ218" s="21">
        <v>1.3704994192799068E-2</v>
      </c>
      <c r="BK218" s="18">
        <v>137</v>
      </c>
      <c r="BM218" s="18">
        <v>5</v>
      </c>
      <c r="BN218" s="18" t="s">
        <v>682</v>
      </c>
      <c r="BO218" s="18" t="s">
        <v>750</v>
      </c>
      <c r="BP218" s="18">
        <v>114.80000000000001</v>
      </c>
      <c r="BQ218" s="18">
        <v>6</v>
      </c>
      <c r="BR218" s="18">
        <v>8.9999999999999993E-3</v>
      </c>
      <c r="BS218" s="21">
        <v>4.0178571428571416E-3</v>
      </c>
      <c r="BT218" s="18">
        <v>40</v>
      </c>
      <c r="BV218" s="18">
        <v>6</v>
      </c>
      <c r="BW218" s="18" t="s">
        <v>671</v>
      </c>
      <c r="BX218" s="18" t="s">
        <v>750</v>
      </c>
      <c r="BY218" s="18">
        <v>102.20000000000002</v>
      </c>
      <c r="BZ218" s="18">
        <v>1.5</v>
      </c>
      <c r="CA218" s="18">
        <v>1.6E-2</v>
      </c>
      <c r="CB218" s="21">
        <v>1.252446183953033E-2</v>
      </c>
      <c r="CC218" s="18">
        <v>125</v>
      </c>
      <c r="CE218" s="18">
        <v>6</v>
      </c>
      <c r="CF218" s="18" t="s">
        <v>671</v>
      </c>
      <c r="CG218" s="18" t="s">
        <v>750</v>
      </c>
      <c r="CH218" s="18">
        <v>102.20000000000002</v>
      </c>
      <c r="CI218" s="18">
        <v>4</v>
      </c>
      <c r="CJ218" s="18">
        <v>1.6E-2</v>
      </c>
      <c r="CK218" s="21">
        <v>9.5238095238095229E-3</v>
      </c>
      <c r="CL218" s="18">
        <v>95</v>
      </c>
      <c r="CN218" s="18">
        <v>6</v>
      </c>
      <c r="CO218" s="18" t="s">
        <v>671</v>
      </c>
      <c r="CP218" s="18" t="s">
        <v>750</v>
      </c>
      <c r="CQ218" s="18">
        <v>102.20000000000002</v>
      </c>
      <c r="CR218" s="18">
        <v>4</v>
      </c>
      <c r="CS218" s="18">
        <v>1.4999999999999999E-2</v>
      </c>
      <c r="CT218" s="21">
        <v>1.8071183953033264E-2</v>
      </c>
      <c r="CU218" s="18">
        <v>181</v>
      </c>
      <c r="CW218" s="18">
        <v>6</v>
      </c>
      <c r="CX218" s="18" t="s">
        <v>694</v>
      </c>
      <c r="CY218" s="18" t="s">
        <v>750</v>
      </c>
      <c r="CZ218" s="18">
        <v>882.00000000000011</v>
      </c>
      <c r="DA218" s="18">
        <v>1</v>
      </c>
      <c r="DB218" s="18">
        <v>2.5899999999999999E-2</v>
      </c>
      <c r="DC218" s="21">
        <v>1.468253968253968E-3</v>
      </c>
      <c r="DD218" s="18">
        <v>15</v>
      </c>
    </row>
    <row r="219" spans="2:109" x14ac:dyDescent="0.3">
      <c r="B219" s="18">
        <v>6</v>
      </c>
      <c r="C219" s="18" t="s">
        <v>738</v>
      </c>
      <c r="D219" s="18" t="s">
        <v>750</v>
      </c>
      <c r="E219" s="18">
        <v>25</v>
      </c>
      <c r="F219" s="18">
        <v>2</v>
      </c>
      <c r="G219" s="18">
        <v>7.6E-3</v>
      </c>
      <c r="H219" s="21">
        <v>1.7479999999999999E-2</v>
      </c>
      <c r="I219" s="18">
        <v>175</v>
      </c>
      <c r="J219" s="20"/>
      <c r="K219" s="18">
        <v>6</v>
      </c>
      <c r="L219" s="18" t="s">
        <v>738</v>
      </c>
      <c r="M219" s="18" t="s">
        <v>750</v>
      </c>
      <c r="N219" s="18">
        <v>25</v>
      </c>
      <c r="O219" s="18">
        <v>1</v>
      </c>
      <c r="P219" s="18">
        <v>9.1999999999999998E-3</v>
      </c>
      <c r="Q219" s="21">
        <v>1.84E-2</v>
      </c>
      <c r="R219" s="18">
        <v>184</v>
      </c>
      <c r="T219" s="18">
        <v>6</v>
      </c>
      <c r="U219" s="18" t="s">
        <v>738</v>
      </c>
      <c r="V219" s="18" t="s">
        <v>750</v>
      </c>
      <c r="W219" s="18">
        <v>25</v>
      </c>
      <c r="X219" s="18">
        <v>1</v>
      </c>
      <c r="Y219" s="18">
        <v>9.1000000000000004E-3</v>
      </c>
      <c r="Z219" s="21">
        <v>1.8200000000000001E-2</v>
      </c>
      <c r="AA219" s="18">
        <v>182</v>
      </c>
      <c r="AC219" s="18">
        <v>6</v>
      </c>
      <c r="AD219" s="18" t="s">
        <v>19</v>
      </c>
      <c r="AE219" s="18" t="s">
        <v>136</v>
      </c>
      <c r="AF219" s="18">
        <v>38</v>
      </c>
      <c r="AG219" s="18">
        <v>2</v>
      </c>
      <c r="AH219" s="18">
        <v>8.7599999999999997E-2</v>
      </c>
      <c r="AI219" s="21">
        <v>7.6842105263157892E-2</v>
      </c>
      <c r="AJ219" s="18">
        <v>768</v>
      </c>
      <c r="AL219" s="18">
        <v>5</v>
      </c>
      <c r="AM219" s="18" t="s">
        <v>772</v>
      </c>
      <c r="AN219" s="18" t="s">
        <v>773</v>
      </c>
      <c r="AO219" s="18">
        <v>35</v>
      </c>
      <c r="AP219" s="18">
        <v>1</v>
      </c>
      <c r="AQ219" s="18">
        <v>8.0000000000000002E-3</v>
      </c>
      <c r="AR219" s="21">
        <v>2.2971428571428573E-2</v>
      </c>
      <c r="AS219" s="18">
        <v>230</v>
      </c>
      <c r="AU219" s="18">
        <v>5</v>
      </c>
      <c r="AV219" s="18" t="s">
        <v>667</v>
      </c>
      <c r="AW219" s="18" t="s">
        <v>750</v>
      </c>
      <c r="AX219" s="18">
        <v>114.80000000000001</v>
      </c>
      <c r="AY219" s="18">
        <v>1</v>
      </c>
      <c r="AZ219" s="18">
        <v>1.0999999999999999E-2</v>
      </c>
      <c r="BA219" s="21">
        <v>9.342334494773518E-3</v>
      </c>
      <c r="BB219" s="18">
        <v>93</v>
      </c>
      <c r="BD219" s="18">
        <v>5</v>
      </c>
      <c r="BE219" s="18" t="s">
        <v>667</v>
      </c>
      <c r="BF219" s="18" t="s">
        <v>750</v>
      </c>
      <c r="BG219" s="18">
        <v>114.80000000000001</v>
      </c>
      <c r="BH219" s="18">
        <v>1.5</v>
      </c>
      <c r="BI219" s="18">
        <v>1.2E-2</v>
      </c>
      <c r="BJ219" s="21">
        <v>1.3704994192799068E-2</v>
      </c>
      <c r="BK219" s="18">
        <v>137</v>
      </c>
      <c r="BM219" s="18">
        <v>5</v>
      </c>
      <c r="BN219" s="18" t="s">
        <v>667</v>
      </c>
      <c r="BO219" s="18" t="s">
        <v>750</v>
      </c>
      <c r="BP219" s="18">
        <v>114.80000000000001</v>
      </c>
      <c r="BQ219" s="18">
        <v>6</v>
      </c>
      <c r="BR219" s="18">
        <v>8.9999999999999993E-3</v>
      </c>
      <c r="BS219" s="21">
        <v>4.0178571428571416E-3</v>
      </c>
      <c r="BT219" s="18">
        <v>40</v>
      </c>
      <c r="BV219" s="18">
        <v>6</v>
      </c>
      <c r="BW219" s="18" t="s">
        <v>673</v>
      </c>
      <c r="BX219" s="18" t="s">
        <v>750</v>
      </c>
      <c r="BY219" s="18">
        <v>102.20000000000002</v>
      </c>
      <c r="BZ219" s="18">
        <v>1.5</v>
      </c>
      <c r="CA219" s="18">
        <v>1.6E-2</v>
      </c>
      <c r="CB219" s="21">
        <v>1.252446183953033E-2</v>
      </c>
      <c r="CC219" s="18">
        <v>125</v>
      </c>
      <c r="CE219" s="18">
        <v>6</v>
      </c>
      <c r="CF219" s="18" t="s">
        <v>673</v>
      </c>
      <c r="CG219" s="18" t="s">
        <v>750</v>
      </c>
      <c r="CH219" s="18">
        <v>102.20000000000002</v>
      </c>
      <c r="CI219" s="18">
        <v>4</v>
      </c>
      <c r="CJ219" s="18">
        <v>1.6E-2</v>
      </c>
      <c r="CK219" s="21">
        <v>9.5238095238095229E-3</v>
      </c>
      <c r="CL219" s="18">
        <v>95</v>
      </c>
      <c r="CN219" s="18">
        <v>6</v>
      </c>
      <c r="CO219" s="18" t="s">
        <v>673</v>
      </c>
      <c r="CP219" s="18" t="s">
        <v>750</v>
      </c>
      <c r="CQ219" s="18">
        <v>102.20000000000002</v>
      </c>
      <c r="CR219" s="18">
        <v>4</v>
      </c>
      <c r="CS219" s="18">
        <v>1.4999999999999999E-2</v>
      </c>
      <c r="CT219" s="21">
        <v>1.8071183953033264E-2</v>
      </c>
      <c r="CU219" s="18">
        <v>181</v>
      </c>
      <c r="CW219" s="18">
        <v>6</v>
      </c>
      <c r="CX219" s="18" t="s">
        <v>696</v>
      </c>
      <c r="CY219" s="18" t="s">
        <v>750</v>
      </c>
      <c r="CZ219" s="18">
        <v>882.00000000000011</v>
      </c>
      <c r="DA219" s="18">
        <v>1</v>
      </c>
      <c r="DB219" s="18">
        <v>2.5899999999999999E-2</v>
      </c>
      <c r="DC219" s="21">
        <v>1.468253968253968E-3</v>
      </c>
      <c r="DD219" s="18">
        <v>15</v>
      </c>
    </row>
    <row r="220" spans="2:109" x14ac:dyDescent="0.3">
      <c r="B220" s="18">
        <v>6</v>
      </c>
      <c r="C220" s="18" t="s">
        <v>650</v>
      </c>
      <c r="D220" s="18" t="s">
        <v>750</v>
      </c>
      <c r="E220" s="18">
        <v>25</v>
      </c>
      <c r="F220" s="18">
        <v>2</v>
      </c>
      <c r="G220" s="18">
        <v>7.6E-3</v>
      </c>
      <c r="H220" s="21">
        <v>1.7479999999999999E-2</v>
      </c>
      <c r="I220" s="18">
        <v>175</v>
      </c>
      <c r="J220" s="20"/>
      <c r="K220" s="18">
        <v>6</v>
      </c>
      <c r="L220" s="18" t="s">
        <v>650</v>
      </c>
      <c r="M220" s="18" t="s">
        <v>750</v>
      </c>
      <c r="N220" s="18">
        <v>25</v>
      </c>
      <c r="O220" s="18">
        <v>1</v>
      </c>
      <c r="P220" s="18">
        <v>9.1999999999999998E-3</v>
      </c>
      <c r="Q220" s="21">
        <v>1.84E-2</v>
      </c>
      <c r="R220" s="18">
        <v>184</v>
      </c>
      <c r="T220" s="18">
        <v>6</v>
      </c>
      <c r="U220" s="18" t="s">
        <v>650</v>
      </c>
      <c r="V220" s="18" t="s">
        <v>750</v>
      </c>
      <c r="W220" s="18">
        <v>25</v>
      </c>
      <c r="X220" s="18">
        <v>1</v>
      </c>
      <c r="Y220" s="18">
        <v>9.1000000000000004E-3</v>
      </c>
      <c r="Z220" s="21">
        <v>1.8200000000000001E-2</v>
      </c>
      <c r="AA220" s="18">
        <v>182</v>
      </c>
      <c r="AC220" s="18">
        <v>6</v>
      </c>
      <c r="AD220" s="18" t="s">
        <v>28</v>
      </c>
      <c r="AE220" s="18" t="s">
        <v>136</v>
      </c>
      <c r="AF220" s="18">
        <v>38</v>
      </c>
      <c r="AG220" s="18">
        <v>2</v>
      </c>
      <c r="AH220" s="18">
        <v>8.7599999999999997E-2</v>
      </c>
      <c r="AI220" s="21">
        <v>7.6842105263157892E-2</v>
      </c>
      <c r="AJ220" s="18">
        <v>768</v>
      </c>
      <c r="AL220" s="18">
        <v>5</v>
      </c>
      <c r="AM220" s="18" t="s">
        <v>774</v>
      </c>
      <c r="AN220" s="18" t="s">
        <v>773</v>
      </c>
      <c r="AO220" s="18">
        <v>60</v>
      </c>
      <c r="AP220" s="18">
        <v>1</v>
      </c>
      <c r="AQ220" s="18">
        <v>8.9999999999999993E-3</v>
      </c>
      <c r="AR220" s="21">
        <v>1.5075E-2</v>
      </c>
      <c r="AS220" s="18">
        <v>151</v>
      </c>
      <c r="AU220" s="18">
        <v>5</v>
      </c>
      <c r="AV220" s="18" t="s">
        <v>669</v>
      </c>
      <c r="AW220" s="18" t="s">
        <v>750</v>
      </c>
      <c r="AX220" s="18">
        <v>114.80000000000001</v>
      </c>
      <c r="AY220" s="18">
        <v>1</v>
      </c>
      <c r="AZ220" s="18">
        <v>1.0999999999999999E-2</v>
      </c>
      <c r="BA220" s="21">
        <v>9.342334494773518E-3</v>
      </c>
      <c r="BB220" s="18">
        <v>93</v>
      </c>
      <c r="BD220" s="18">
        <v>5</v>
      </c>
      <c r="BE220" s="18" t="s">
        <v>669</v>
      </c>
      <c r="BF220" s="18" t="s">
        <v>750</v>
      </c>
      <c r="BG220" s="18">
        <v>114.80000000000001</v>
      </c>
      <c r="BH220" s="18">
        <v>1.5</v>
      </c>
      <c r="BI220" s="18">
        <v>1.0999999999999999E-2</v>
      </c>
      <c r="BJ220" s="21">
        <v>1.2562911343399145E-2</v>
      </c>
      <c r="BK220" s="18">
        <v>126</v>
      </c>
      <c r="BM220" s="18">
        <v>5</v>
      </c>
      <c r="BN220" s="18" t="s">
        <v>669</v>
      </c>
      <c r="BO220" s="18" t="s">
        <v>750</v>
      </c>
      <c r="BP220" s="18">
        <v>114.80000000000001</v>
      </c>
      <c r="BQ220" s="18">
        <v>6</v>
      </c>
      <c r="BR220" s="18">
        <v>8.9999999999999993E-3</v>
      </c>
      <c r="BS220" s="21">
        <v>4.0178571428571416E-3</v>
      </c>
      <c r="BT220" s="18">
        <v>40</v>
      </c>
      <c r="BV220" s="18">
        <v>6</v>
      </c>
      <c r="BW220" s="18" t="s">
        <v>675</v>
      </c>
      <c r="BX220" s="18" t="s">
        <v>750</v>
      </c>
      <c r="BY220" s="18">
        <v>102.20000000000002</v>
      </c>
      <c r="BZ220" s="18">
        <v>1.5</v>
      </c>
      <c r="CA220" s="18">
        <v>1.6E-2</v>
      </c>
      <c r="CB220" s="21">
        <v>1.252446183953033E-2</v>
      </c>
      <c r="CC220" s="18">
        <v>125</v>
      </c>
      <c r="CE220" s="18">
        <v>6</v>
      </c>
      <c r="CF220" s="18" t="s">
        <v>675</v>
      </c>
      <c r="CG220" s="18" t="s">
        <v>750</v>
      </c>
      <c r="CH220" s="18">
        <v>102.20000000000002</v>
      </c>
      <c r="CI220" s="18">
        <v>4</v>
      </c>
      <c r="CJ220" s="18">
        <v>1.6E-2</v>
      </c>
      <c r="CK220" s="21">
        <v>9.5238095238095229E-3</v>
      </c>
      <c r="CL220" s="18">
        <v>95</v>
      </c>
      <c r="CN220" s="18">
        <v>6</v>
      </c>
      <c r="CO220" s="18" t="s">
        <v>675</v>
      </c>
      <c r="CP220" s="18" t="s">
        <v>750</v>
      </c>
      <c r="CQ220" s="18">
        <v>102.20000000000002</v>
      </c>
      <c r="CR220" s="18">
        <v>4</v>
      </c>
      <c r="CS220" s="18">
        <v>1.4999999999999999E-2</v>
      </c>
      <c r="CT220" s="21">
        <v>1.8071183953033264E-2</v>
      </c>
      <c r="CU220" s="18">
        <v>181</v>
      </c>
      <c r="CW220" s="18">
        <v>6</v>
      </c>
      <c r="CX220" s="18" t="s">
        <v>698</v>
      </c>
      <c r="CY220" s="18" t="s">
        <v>750</v>
      </c>
      <c r="CZ220" s="18">
        <v>882.00000000000011</v>
      </c>
      <c r="DA220" s="18">
        <v>1</v>
      </c>
      <c r="DB220" s="18">
        <v>2.5899999999999999E-2</v>
      </c>
      <c r="DC220" s="21">
        <v>1.468253968253968E-3</v>
      </c>
      <c r="DD220" s="18">
        <v>15</v>
      </c>
    </row>
    <row r="221" spans="2:109" x14ac:dyDescent="0.3">
      <c r="B221" s="18">
        <v>6</v>
      </c>
      <c r="C221" s="18" t="s">
        <v>652</v>
      </c>
      <c r="D221" s="18" t="s">
        <v>750</v>
      </c>
      <c r="E221" s="18">
        <v>25</v>
      </c>
      <c r="F221" s="18">
        <v>2</v>
      </c>
      <c r="G221" s="18">
        <v>7.6E-3</v>
      </c>
      <c r="H221" s="21">
        <v>1.7479999999999999E-2</v>
      </c>
      <c r="I221" s="18">
        <v>175</v>
      </c>
      <c r="J221" s="20"/>
      <c r="K221" s="18">
        <v>6</v>
      </c>
      <c r="L221" s="18" t="s">
        <v>652</v>
      </c>
      <c r="M221" s="18" t="s">
        <v>750</v>
      </c>
      <c r="N221" s="18">
        <v>25</v>
      </c>
      <c r="O221" s="18">
        <v>1</v>
      </c>
      <c r="P221" s="18">
        <v>9.1999999999999998E-3</v>
      </c>
      <c r="Q221" s="21">
        <v>1.84E-2</v>
      </c>
      <c r="R221" s="18">
        <v>184</v>
      </c>
      <c r="T221" s="18">
        <v>6</v>
      </c>
      <c r="U221" s="18" t="s">
        <v>652</v>
      </c>
      <c r="V221" s="18" t="s">
        <v>750</v>
      </c>
      <c r="W221" s="18">
        <v>25</v>
      </c>
      <c r="X221" s="18">
        <v>1</v>
      </c>
      <c r="Y221" s="18">
        <v>9.1000000000000004E-3</v>
      </c>
      <c r="Z221" s="21">
        <v>1.8200000000000001E-2</v>
      </c>
      <c r="AA221" s="18">
        <v>182</v>
      </c>
      <c r="AC221" s="18">
        <v>6</v>
      </c>
      <c r="AD221" s="18" t="s">
        <v>9</v>
      </c>
      <c r="AE221" s="18" t="s">
        <v>136</v>
      </c>
      <c r="AF221" s="18">
        <v>47</v>
      </c>
      <c r="AG221" s="18">
        <v>1.5</v>
      </c>
      <c r="AH221" s="18">
        <v>7.2999999999999995E-2</v>
      </c>
      <c r="AI221" s="21">
        <v>6.9030732860520097E-2</v>
      </c>
      <c r="AJ221" s="18">
        <v>690</v>
      </c>
      <c r="AL221" s="18">
        <v>5</v>
      </c>
      <c r="AM221" s="18" t="s">
        <v>775</v>
      </c>
      <c r="AN221" s="18" t="s">
        <v>773</v>
      </c>
      <c r="AO221" s="18">
        <v>70</v>
      </c>
      <c r="AP221" s="18">
        <v>1</v>
      </c>
      <c r="AQ221" s="18">
        <v>0.01</v>
      </c>
      <c r="AR221" s="21">
        <v>1.4357142857142858E-2</v>
      </c>
      <c r="AS221" s="18">
        <v>144</v>
      </c>
      <c r="AU221" s="18">
        <v>5</v>
      </c>
      <c r="AV221" s="18" t="s">
        <v>671</v>
      </c>
      <c r="AW221" s="18" t="s">
        <v>750</v>
      </c>
      <c r="AX221" s="18">
        <v>114.80000000000001</v>
      </c>
      <c r="AY221" s="18">
        <v>1</v>
      </c>
      <c r="AZ221" s="18">
        <v>1.0999999999999999E-2</v>
      </c>
      <c r="BA221" s="21">
        <v>9.342334494773518E-3</v>
      </c>
      <c r="BB221" s="18">
        <v>93</v>
      </c>
      <c r="BD221" s="18">
        <v>5</v>
      </c>
      <c r="BE221" s="18" t="s">
        <v>671</v>
      </c>
      <c r="BF221" s="18" t="s">
        <v>750</v>
      </c>
      <c r="BG221" s="18">
        <v>114.80000000000001</v>
      </c>
      <c r="BH221" s="18">
        <v>1.5</v>
      </c>
      <c r="BI221" s="18">
        <v>1.0999999999999999E-2</v>
      </c>
      <c r="BJ221" s="21">
        <v>1.2562911343399145E-2</v>
      </c>
      <c r="BK221" s="18">
        <v>126</v>
      </c>
      <c r="BM221" s="18">
        <v>5</v>
      </c>
      <c r="BN221" s="18" t="s">
        <v>671</v>
      </c>
      <c r="BO221" s="18" t="s">
        <v>750</v>
      </c>
      <c r="BP221" s="18">
        <v>114.80000000000001</v>
      </c>
      <c r="BQ221" s="18">
        <v>6</v>
      </c>
      <c r="BR221" s="18">
        <v>8.9999999999999993E-3</v>
      </c>
      <c r="BS221" s="21">
        <v>4.0178571428571416E-3</v>
      </c>
      <c r="BT221" s="18">
        <v>40</v>
      </c>
      <c r="BV221" s="18">
        <v>6</v>
      </c>
      <c r="BW221" s="18" t="s">
        <v>677</v>
      </c>
      <c r="BX221" s="18" t="s">
        <v>750</v>
      </c>
      <c r="BY221" s="18">
        <v>102.20000000000002</v>
      </c>
      <c r="BZ221" s="18">
        <v>1.5</v>
      </c>
      <c r="CA221" s="18">
        <v>1.6E-2</v>
      </c>
      <c r="CB221" s="21">
        <v>1.252446183953033E-2</v>
      </c>
      <c r="CC221" s="18">
        <v>125</v>
      </c>
      <c r="CE221" s="18">
        <v>6</v>
      </c>
      <c r="CF221" s="18" t="s">
        <v>677</v>
      </c>
      <c r="CG221" s="18" t="s">
        <v>750</v>
      </c>
      <c r="CH221" s="18">
        <v>102.20000000000002</v>
      </c>
      <c r="CI221" s="18">
        <v>4</v>
      </c>
      <c r="CJ221" s="18">
        <v>1.6E-2</v>
      </c>
      <c r="CK221" s="21">
        <v>9.5238095238095229E-3</v>
      </c>
      <c r="CL221" s="18">
        <v>95</v>
      </c>
      <c r="CN221" s="18">
        <v>6</v>
      </c>
      <c r="CO221" s="18" t="s">
        <v>677</v>
      </c>
      <c r="CP221" s="18" t="s">
        <v>750</v>
      </c>
      <c r="CQ221" s="18">
        <v>102.20000000000002</v>
      </c>
      <c r="CR221" s="18">
        <v>4</v>
      </c>
      <c r="CS221" s="18">
        <v>1.4999999999999999E-2</v>
      </c>
      <c r="CT221" s="21">
        <v>1.8071183953033264E-2</v>
      </c>
      <c r="CU221" s="18">
        <v>181</v>
      </c>
      <c r="CW221" s="18">
        <v>6</v>
      </c>
      <c r="CX221" s="18" t="s">
        <v>700</v>
      </c>
      <c r="CY221" s="18" t="s">
        <v>750</v>
      </c>
      <c r="CZ221" s="18">
        <v>882.00000000000011</v>
      </c>
      <c r="DA221" s="18">
        <v>1</v>
      </c>
      <c r="DB221" s="18">
        <v>2.5999999999999999E-2</v>
      </c>
      <c r="DC221" s="21">
        <v>1.4739229024943309E-3</v>
      </c>
      <c r="DD221" s="18">
        <v>15</v>
      </c>
    </row>
    <row r="222" spans="2:109" x14ac:dyDescent="0.3">
      <c r="B222" s="18">
        <v>6</v>
      </c>
      <c r="C222" s="18" t="s">
        <v>654</v>
      </c>
      <c r="D222" s="18" t="s">
        <v>750</v>
      </c>
      <c r="E222" s="18">
        <v>25</v>
      </c>
      <c r="F222" s="18">
        <v>2</v>
      </c>
      <c r="G222" s="18">
        <v>7.6E-3</v>
      </c>
      <c r="H222" s="21">
        <v>1.7479999999999999E-2</v>
      </c>
      <c r="I222" s="18">
        <v>175</v>
      </c>
      <c r="J222" s="20"/>
      <c r="K222" s="18">
        <v>6</v>
      </c>
      <c r="L222" s="18" t="s">
        <v>654</v>
      </c>
      <c r="M222" s="18" t="s">
        <v>750</v>
      </c>
      <c r="N222" s="18">
        <v>25</v>
      </c>
      <c r="O222" s="18">
        <v>1</v>
      </c>
      <c r="P222" s="18">
        <v>9.1999999999999998E-3</v>
      </c>
      <c r="Q222" s="21">
        <v>1.84E-2</v>
      </c>
      <c r="R222" s="18">
        <v>184</v>
      </c>
      <c r="T222" s="18">
        <v>6</v>
      </c>
      <c r="U222" s="18" t="s">
        <v>654</v>
      </c>
      <c r="V222" s="18" t="s">
        <v>750</v>
      </c>
      <c r="W222" s="18">
        <v>25</v>
      </c>
      <c r="X222" s="18">
        <v>1</v>
      </c>
      <c r="Y222" s="18">
        <v>9.1000000000000004E-3</v>
      </c>
      <c r="Z222" s="21">
        <v>1.8200000000000001E-2</v>
      </c>
      <c r="AA222" s="18">
        <v>182</v>
      </c>
      <c r="AC222" s="18">
        <v>6</v>
      </c>
      <c r="AD222" s="18" t="s">
        <v>20</v>
      </c>
      <c r="AE222" s="18" t="s">
        <v>136</v>
      </c>
      <c r="AF222" s="18">
        <v>47</v>
      </c>
      <c r="AG222" s="18">
        <v>1.5</v>
      </c>
      <c r="AH222" s="18">
        <v>7.2999999999999995E-2</v>
      </c>
      <c r="AI222" s="21">
        <v>6.9030732860520097E-2</v>
      </c>
      <c r="AJ222" s="18">
        <v>690</v>
      </c>
      <c r="AL222" s="18">
        <v>5</v>
      </c>
      <c r="AM222" s="18" t="s">
        <v>776</v>
      </c>
      <c r="AN222" s="18" t="s">
        <v>773</v>
      </c>
      <c r="AO222" s="18">
        <v>125</v>
      </c>
      <c r="AP222" s="18">
        <v>1</v>
      </c>
      <c r="AQ222" s="18">
        <v>0.01</v>
      </c>
      <c r="AR222" s="21">
        <v>8.0400000000000003E-3</v>
      </c>
      <c r="AS222" s="18">
        <v>80</v>
      </c>
      <c r="AU222" s="18">
        <v>5</v>
      </c>
      <c r="AV222" s="18" t="s">
        <v>673</v>
      </c>
      <c r="AW222" s="18" t="s">
        <v>750</v>
      </c>
      <c r="AX222" s="18">
        <v>114.80000000000001</v>
      </c>
      <c r="AY222" s="18">
        <v>1</v>
      </c>
      <c r="AZ222" s="18">
        <v>1.0999999999999999E-2</v>
      </c>
      <c r="BA222" s="21">
        <v>9.342334494773518E-3</v>
      </c>
      <c r="BB222" s="18">
        <v>93</v>
      </c>
      <c r="BD222" s="18">
        <v>5</v>
      </c>
      <c r="BE222" s="18" t="s">
        <v>673</v>
      </c>
      <c r="BF222" s="18" t="s">
        <v>750</v>
      </c>
      <c r="BG222" s="18">
        <v>114.80000000000001</v>
      </c>
      <c r="BH222" s="18">
        <v>1.5</v>
      </c>
      <c r="BI222" s="18">
        <v>1.0999999999999999E-2</v>
      </c>
      <c r="BJ222" s="21">
        <v>1.2562911343399145E-2</v>
      </c>
      <c r="BK222" s="18">
        <v>126</v>
      </c>
      <c r="BM222" s="18">
        <v>5</v>
      </c>
      <c r="BN222" s="18" t="s">
        <v>673</v>
      </c>
      <c r="BO222" s="18" t="s">
        <v>750</v>
      </c>
      <c r="BP222" s="18">
        <v>114.80000000000001</v>
      </c>
      <c r="BQ222" s="18">
        <v>6</v>
      </c>
      <c r="BR222" s="18">
        <v>8.9999999999999993E-3</v>
      </c>
      <c r="BS222" s="21">
        <v>4.0178571428571416E-3</v>
      </c>
      <c r="BT222" s="18">
        <v>40</v>
      </c>
      <c r="BV222" s="18">
        <v>6</v>
      </c>
      <c r="BW222" s="18" t="s">
        <v>679</v>
      </c>
      <c r="BX222" s="18" t="s">
        <v>750</v>
      </c>
      <c r="BY222" s="18">
        <v>102.20000000000002</v>
      </c>
      <c r="BZ222" s="18">
        <v>1.5</v>
      </c>
      <c r="CA222" s="18">
        <v>1.6E-2</v>
      </c>
      <c r="CB222" s="21">
        <v>1.252446183953033E-2</v>
      </c>
      <c r="CC222" s="18">
        <v>125</v>
      </c>
      <c r="CE222" s="18">
        <v>6</v>
      </c>
      <c r="CF222" s="18" t="s">
        <v>679</v>
      </c>
      <c r="CG222" s="18" t="s">
        <v>750</v>
      </c>
      <c r="CH222" s="18">
        <v>102.20000000000002</v>
      </c>
      <c r="CI222" s="18">
        <v>4</v>
      </c>
      <c r="CJ222" s="18">
        <v>1.6E-2</v>
      </c>
      <c r="CK222" s="21">
        <v>9.5238095238095229E-3</v>
      </c>
      <c r="CL222" s="18">
        <v>95</v>
      </c>
      <c r="CN222" s="18">
        <v>6</v>
      </c>
      <c r="CO222" s="18" t="s">
        <v>679</v>
      </c>
      <c r="CP222" s="18" t="s">
        <v>750</v>
      </c>
      <c r="CQ222" s="18">
        <v>102.20000000000002</v>
      </c>
      <c r="CR222" s="18">
        <v>4</v>
      </c>
      <c r="CS222" s="18">
        <v>1.4999999999999999E-2</v>
      </c>
      <c r="CT222" s="21">
        <v>1.8071183953033264E-2</v>
      </c>
      <c r="CU222" s="18">
        <v>181</v>
      </c>
    </row>
    <row r="223" spans="2:109" x14ac:dyDescent="0.3">
      <c r="B223" s="18">
        <v>6</v>
      </c>
      <c r="C223" s="18" t="s">
        <v>656</v>
      </c>
      <c r="D223" s="18" t="s">
        <v>750</v>
      </c>
      <c r="E223" s="18">
        <v>25</v>
      </c>
      <c r="F223" s="18">
        <v>2</v>
      </c>
      <c r="G223" s="18">
        <v>7.6E-3</v>
      </c>
      <c r="H223" s="21">
        <v>1.7479999999999999E-2</v>
      </c>
      <c r="I223" s="18">
        <v>175</v>
      </c>
      <c r="J223" s="20"/>
      <c r="K223" s="18">
        <v>6</v>
      </c>
      <c r="L223" s="18" t="s">
        <v>656</v>
      </c>
      <c r="M223" s="18" t="s">
        <v>750</v>
      </c>
      <c r="N223" s="18">
        <v>25</v>
      </c>
      <c r="O223" s="18">
        <v>1</v>
      </c>
      <c r="P223" s="18">
        <v>9.1999999999999998E-3</v>
      </c>
      <c r="Q223" s="21">
        <v>1.84E-2</v>
      </c>
      <c r="R223" s="18">
        <v>184</v>
      </c>
      <c r="T223" s="18">
        <v>6</v>
      </c>
      <c r="U223" s="18" t="s">
        <v>656</v>
      </c>
      <c r="V223" s="18" t="s">
        <v>750</v>
      </c>
      <c r="W223" s="18">
        <v>25</v>
      </c>
      <c r="X223" s="18">
        <v>1</v>
      </c>
      <c r="Y223" s="18">
        <v>9.1000000000000004E-3</v>
      </c>
      <c r="Z223" s="21">
        <v>1.8200000000000001E-2</v>
      </c>
      <c r="AA223" s="18">
        <v>182</v>
      </c>
      <c r="AC223" s="18">
        <v>6</v>
      </c>
      <c r="AD223" s="18" t="s">
        <v>22</v>
      </c>
      <c r="AE223" s="18" t="s">
        <v>136</v>
      </c>
      <c r="AF223" s="18">
        <v>47</v>
      </c>
      <c r="AG223" s="18">
        <v>1.5</v>
      </c>
      <c r="AH223" s="18">
        <v>7.2999999999999995E-2</v>
      </c>
      <c r="AI223" s="21">
        <v>6.9030732860520097E-2</v>
      </c>
      <c r="AJ223" s="18">
        <v>690</v>
      </c>
      <c r="AL223" s="19"/>
      <c r="AM223" s="19"/>
      <c r="AN223" s="19"/>
      <c r="AO223" s="19"/>
      <c r="AP223" s="19"/>
      <c r="AQ223" s="19"/>
      <c r="AR223" s="22"/>
      <c r="AS223" s="19"/>
      <c r="AU223" s="18">
        <v>5</v>
      </c>
      <c r="AV223" s="18" t="s">
        <v>675</v>
      </c>
      <c r="AW223" s="18" t="s">
        <v>750</v>
      </c>
      <c r="AX223" s="18">
        <v>114.80000000000001</v>
      </c>
      <c r="AY223" s="18">
        <v>1</v>
      </c>
      <c r="AZ223" s="18">
        <v>1.0999999999999999E-2</v>
      </c>
      <c r="BA223" s="21">
        <v>9.342334494773518E-3</v>
      </c>
      <c r="BB223" s="18">
        <v>93</v>
      </c>
      <c r="BD223" s="18">
        <v>5</v>
      </c>
      <c r="BE223" s="18" t="s">
        <v>675</v>
      </c>
      <c r="BF223" s="18" t="s">
        <v>750</v>
      </c>
      <c r="BG223" s="18">
        <v>114.80000000000001</v>
      </c>
      <c r="BH223" s="18">
        <v>1.5</v>
      </c>
      <c r="BI223" s="18">
        <v>1.0999999999999999E-2</v>
      </c>
      <c r="BJ223" s="21">
        <v>1.2562911343399145E-2</v>
      </c>
      <c r="BK223" s="18">
        <v>126</v>
      </c>
      <c r="BM223" s="18">
        <v>5</v>
      </c>
      <c r="BN223" s="18" t="s">
        <v>675</v>
      </c>
      <c r="BO223" s="18" t="s">
        <v>750</v>
      </c>
      <c r="BP223" s="18">
        <v>114.80000000000001</v>
      </c>
      <c r="BQ223" s="18">
        <v>6</v>
      </c>
      <c r="BR223" s="18">
        <v>8.9999999999999993E-3</v>
      </c>
      <c r="BS223" s="21">
        <v>4.0178571428571416E-3</v>
      </c>
      <c r="BT223" s="18">
        <v>40</v>
      </c>
      <c r="BV223" s="18">
        <v>6</v>
      </c>
      <c r="BW223" s="18" t="s">
        <v>681</v>
      </c>
      <c r="BX223" s="18" t="s">
        <v>750</v>
      </c>
      <c r="BY223" s="18">
        <v>102.20000000000002</v>
      </c>
      <c r="BZ223" s="18">
        <v>1.5</v>
      </c>
      <c r="CA223" s="18">
        <v>1.6E-2</v>
      </c>
      <c r="CB223" s="21">
        <v>1.252446183953033E-2</v>
      </c>
      <c r="CC223" s="18">
        <v>125</v>
      </c>
      <c r="CE223" s="18">
        <v>6</v>
      </c>
      <c r="CF223" s="18" t="s">
        <v>681</v>
      </c>
      <c r="CG223" s="18" t="s">
        <v>750</v>
      </c>
      <c r="CH223" s="18">
        <v>102.20000000000002</v>
      </c>
      <c r="CI223" s="18">
        <v>4</v>
      </c>
      <c r="CJ223" s="18">
        <v>1.6E-2</v>
      </c>
      <c r="CK223" s="21">
        <v>9.5238095238095229E-3</v>
      </c>
      <c r="CL223" s="18">
        <v>95</v>
      </c>
      <c r="CN223" s="18">
        <v>6</v>
      </c>
      <c r="CO223" s="18" t="s">
        <v>681</v>
      </c>
      <c r="CP223" s="18" t="s">
        <v>750</v>
      </c>
      <c r="CQ223" s="18">
        <v>102.20000000000002</v>
      </c>
      <c r="CR223" s="18">
        <v>4</v>
      </c>
      <c r="CS223" s="18">
        <v>1.4999999999999999E-2</v>
      </c>
      <c r="CT223" s="21">
        <v>1.8071183953033264E-2</v>
      </c>
      <c r="CU223" s="18">
        <v>181</v>
      </c>
    </row>
    <row r="224" spans="2:109" x14ac:dyDescent="0.3">
      <c r="B224" s="18">
        <v>6</v>
      </c>
      <c r="C224" s="18" t="s">
        <v>658</v>
      </c>
      <c r="D224" s="18" t="s">
        <v>750</v>
      </c>
      <c r="E224" s="18">
        <v>25</v>
      </c>
      <c r="F224" s="18">
        <v>2</v>
      </c>
      <c r="G224" s="18">
        <v>7.6E-3</v>
      </c>
      <c r="H224" s="21">
        <v>1.7479999999999999E-2</v>
      </c>
      <c r="I224" s="18">
        <v>175</v>
      </c>
      <c r="J224" s="20"/>
      <c r="K224" s="18">
        <v>6</v>
      </c>
      <c r="L224" s="18" t="s">
        <v>658</v>
      </c>
      <c r="M224" s="18" t="s">
        <v>750</v>
      </c>
      <c r="N224" s="18">
        <v>25</v>
      </c>
      <c r="O224" s="18">
        <v>1</v>
      </c>
      <c r="P224" s="18">
        <v>9.1999999999999998E-3</v>
      </c>
      <c r="Q224" s="21">
        <v>1.84E-2</v>
      </c>
      <c r="R224" s="18">
        <v>184</v>
      </c>
      <c r="T224" s="18">
        <v>6</v>
      </c>
      <c r="U224" s="18" t="s">
        <v>658</v>
      </c>
      <c r="V224" s="18" t="s">
        <v>750</v>
      </c>
      <c r="W224" s="18">
        <v>25</v>
      </c>
      <c r="X224" s="18">
        <v>1</v>
      </c>
      <c r="Y224" s="18">
        <v>9.1000000000000004E-3</v>
      </c>
      <c r="Z224" s="21">
        <v>1.8200000000000001E-2</v>
      </c>
      <c r="AA224" s="18">
        <v>182</v>
      </c>
      <c r="AC224" s="18">
        <v>6</v>
      </c>
      <c r="AD224" s="18" t="s">
        <v>10</v>
      </c>
      <c r="AE224" s="18" t="s">
        <v>136</v>
      </c>
      <c r="AF224" s="18">
        <v>62.666666666666657</v>
      </c>
      <c r="AG224" s="18">
        <v>1.5</v>
      </c>
      <c r="AH224" s="18">
        <v>5.8400000000000001E-2</v>
      </c>
      <c r="AI224" s="21">
        <v>4.1418439716312067E-2</v>
      </c>
      <c r="AJ224" s="18">
        <v>414</v>
      </c>
      <c r="AU224" s="18">
        <v>5</v>
      </c>
      <c r="AV224" s="18" t="s">
        <v>677</v>
      </c>
      <c r="AW224" s="18" t="s">
        <v>750</v>
      </c>
      <c r="AX224" s="18">
        <v>114.80000000000001</v>
      </c>
      <c r="AY224" s="18">
        <v>1</v>
      </c>
      <c r="AZ224" s="18">
        <v>1.0999999999999999E-2</v>
      </c>
      <c r="BA224" s="21">
        <v>9.342334494773518E-3</v>
      </c>
      <c r="BB224" s="18">
        <v>93</v>
      </c>
      <c r="BD224" s="18">
        <v>5</v>
      </c>
      <c r="BE224" s="18" t="s">
        <v>677</v>
      </c>
      <c r="BF224" s="18" t="s">
        <v>750</v>
      </c>
      <c r="BG224" s="18">
        <v>114.80000000000001</v>
      </c>
      <c r="BH224" s="18">
        <v>1.5</v>
      </c>
      <c r="BI224" s="18">
        <v>1.0999999999999999E-2</v>
      </c>
      <c r="BJ224" s="21">
        <v>1.2562911343399145E-2</v>
      </c>
      <c r="BK224" s="18">
        <v>126</v>
      </c>
      <c r="BM224" s="18">
        <v>5</v>
      </c>
      <c r="BN224" s="18" t="s">
        <v>677</v>
      </c>
      <c r="BO224" s="18" t="s">
        <v>750</v>
      </c>
      <c r="BP224" s="18">
        <v>114.80000000000001</v>
      </c>
      <c r="BQ224" s="18">
        <v>6</v>
      </c>
      <c r="BR224" s="18">
        <v>8.9999999999999993E-3</v>
      </c>
      <c r="BS224" s="21">
        <v>4.0178571428571416E-3</v>
      </c>
      <c r="BT224" s="18">
        <v>40</v>
      </c>
      <c r="BV224" s="18">
        <v>6</v>
      </c>
      <c r="BW224" s="18" t="s">
        <v>683</v>
      </c>
      <c r="BX224" s="18" t="s">
        <v>750</v>
      </c>
      <c r="BY224" s="18">
        <v>102.20000000000002</v>
      </c>
      <c r="BZ224" s="18">
        <v>1.5</v>
      </c>
      <c r="CA224" s="18">
        <v>1.6E-2</v>
      </c>
      <c r="CB224" s="21">
        <v>1.252446183953033E-2</v>
      </c>
      <c r="CC224" s="18">
        <v>125</v>
      </c>
      <c r="CE224" s="18">
        <v>6</v>
      </c>
      <c r="CF224" s="18" t="s">
        <v>683</v>
      </c>
      <c r="CG224" s="18" t="s">
        <v>750</v>
      </c>
      <c r="CH224" s="18">
        <v>102.20000000000002</v>
      </c>
      <c r="CI224" s="18">
        <v>4</v>
      </c>
      <c r="CJ224" s="18">
        <v>1.6E-2</v>
      </c>
      <c r="CK224" s="21">
        <v>9.5238095238095229E-3</v>
      </c>
      <c r="CL224" s="18">
        <v>95</v>
      </c>
      <c r="CN224" s="18">
        <v>6</v>
      </c>
      <c r="CO224" s="18" t="s">
        <v>683</v>
      </c>
      <c r="CP224" s="18" t="s">
        <v>750</v>
      </c>
      <c r="CQ224" s="18">
        <v>102.20000000000002</v>
      </c>
      <c r="CR224" s="18">
        <v>4</v>
      </c>
      <c r="CS224" s="18">
        <v>1.4999999999999999E-2</v>
      </c>
      <c r="CT224" s="21">
        <v>1.8071183953033264E-2</v>
      </c>
      <c r="CU224" s="18">
        <v>181</v>
      </c>
      <c r="CW224" s="18" t="s">
        <v>133</v>
      </c>
      <c r="CX224" s="18" t="s">
        <v>135</v>
      </c>
      <c r="CY224" s="18" t="s">
        <v>0</v>
      </c>
      <c r="CZ224" s="18" t="s">
        <v>1</v>
      </c>
      <c r="DA224" s="18" t="s">
        <v>36</v>
      </c>
      <c r="DB224" s="18" t="s">
        <v>2</v>
      </c>
      <c r="DC224" s="18" t="s">
        <v>3</v>
      </c>
      <c r="DD224" s="18" t="s">
        <v>4</v>
      </c>
      <c r="DE224" s="20">
        <v>10062</v>
      </c>
    </row>
    <row r="225" spans="2:108" x14ac:dyDescent="0.3">
      <c r="B225" s="18">
        <v>6</v>
      </c>
      <c r="C225" s="18" t="s">
        <v>660</v>
      </c>
      <c r="D225" s="18" t="s">
        <v>750</v>
      </c>
      <c r="E225" s="18">
        <v>25</v>
      </c>
      <c r="F225" s="18">
        <v>2</v>
      </c>
      <c r="G225" s="18">
        <v>7.6E-3</v>
      </c>
      <c r="H225" s="21">
        <v>1.7479999999999999E-2</v>
      </c>
      <c r="I225" s="18">
        <v>175</v>
      </c>
      <c r="J225" s="20"/>
      <c r="K225" s="18">
        <v>6</v>
      </c>
      <c r="L225" s="18" t="s">
        <v>660</v>
      </c>
      <c r="M225" s="18" t="s">
        <v>750</v>
      </c>
      <c r="N225" s="18">
        <v>25</v>
      </c>
      <c r="O225" s="18">
        <v>1</v>
      </c>
      <c r="P225" s="18">
        <v>9.1999999999999998E-3</v>
      </c>
      <c r="Q225" s="21">
        <v>1.84E-2</v>
      </c>
      <c r="R225" s="18">
        <v>184</v>
      </c>
      <c r="T225" s="18">
        <v>6</v>
      </c>
      <c r="U225" s="18" t="s">
        <v>660</v>
      </c>
      <c r="V225" s="18" t="s">
        <v>750</v>
      </c>
      <c r="W225" s="18">
        <v>25</v>
      </c>
      <c r="X225" s="18">
        <v>1</v>
      </c>
      <c r="Y225" s="18">
        <v>9.1000000000000004E-3</v>
      </c>
      <c r="Z225" s="21">
        <v>1.8200000000000001E-2</v>
      </c>
      <c r="AA225" s="18">
        <v>182</v>
      </c>
      <c r="AC225" s="18">
        <v>6</v>
      </c>
      <c r="AD225" s="18" t="s">
        <v>21</v>
      </c>
      <c r="AE225" s="18" t="s">
        <v>136</v>
      </c>
      <c r="AF225" s="18">
        <v>62.666666666666657</v>
      </c>
      <c r="AG225" s="18">
        <v>1.5</v>
      </c>
      <c r="AH225" s="18">
        <v>5.8400000000000001E-2</v>
      </c>
      <c r="AI225" s="21">
        <v>4.1418439716312067E-2</v>
      </c>
      <c r="AJ225" s="18">
        <v>414</v>
      </c>
      <c r="AL225" s="18" t="s">
        <v>133</v>
      </c>
      <c r="AM225" s="18" t="s">
        <v>135</v>
      </c>
      <c r="AN225" s="18" t="s">
        <v>0</v>
      </c>
      <c r="AO225" s="18" t="s">
        <v>1</v>
      </c>
      <c r="AP225" s="18" t="s">
        <v>36</v>
      </c>
      <c r="AQ225" s="18" t="s">
        <v>2</v>
      </c>
      <c r="AR225" s="18" t="s">
        <v>3</v>
      </c>
      <c r="AS225" s="18" t="s">
        <v>4</v>
      </c>
      <c r="AT225" s="20">
        <v>10004</v>
      </c>
      <c r="AU225" s="18">
        <v>5</v>
      </c>
      <c r="AV225" s="18" t="s">
        <v>679</v>
      </c>
      <c r="AW225" s="18" t="s">
        <v>750</v>
      </c>
      <c r="AX225" s="18">
        <v>114.80000000000001</v>
      </c>
      <c r="AY225" s="18">
        <v>1</v>
      </c>
      <c r="AZ225" s="18">
        <v>1.0999999999999999E-2</v>
      </c>
      <c r="BA225" s="21">
        <v>9.342334494773518E-3</v>
      </c>
      <c r="BB225" s="18">
        <v>93</v>
      </c>
      <c r="BD225" s="18">
        <v>5</v>
      </c>
      <c r="BE225" s="18" t="s">
        <v>679</v>
      </c>
      <c r="BF225" s="18" t="s">
        <v>750</v>
      </c>
      <c r="BG225" s="18">
        <v>114.80000000000001</v>
      </c>
      <c r="BH225" s="18">
        <v>1.5</v>
      </c>
      <c r="BI225" s="18">
        <v>1.0999999999999999E-2</v>
      </c>
      <c r="BJ225" s="21">
        <v>1.2562911343399145E-2</v>
      </c>
      <c r="BK225" s="18">
        <v>126</v>
      </c>
      <c r="BM225" s="18">
        <v>5</v>
      </c>
      <c r="BN225" s="18" t="s">
        <v>679</v>
      </c>
      <c r="BO225" s="18" t="s">
        <v>750</v>
      </c>
      <c r="BP225" s="18">
        <v>114.80000000000001</v>
      </c>
      <c r="BQ225" s="18">
        <v>6</v>
      </c>
      <c r="BR225" s="18">
        <v>8.9999999999999993E-3</v>
      </c>
      <c r="BS225" s="21">
        <v>4.0178571428571416E-3</v>
      </c>
      <c r="BT225" s="18">
        <v>40</v>
      </c>
      <c r="BV225" s="18">
        <v>6</v>
      </c>
      <c r="BW225" s="18" t="s">
        <v>684</v>
      </c>
      <c r="BX225" s="18" t="s">
        <v>750</v>
      </c>
      <c r="BY225" s="18">
        <v>524.4</v>
      </c>
      <c r="BZ225" s="18">
        <v>1</v>
      </c>
      <c r="CA225" s="18">
        <v>1.26E-2</v>
      </c>
      <c r="CB225" s="21">
        <v>2.8832951945080092E-3</v>
      </c>
      <c r="CC225" s="18">
        <v>29</v>
      </c>
      <c r="CE225" s="18">
        <v>6</v>
      </c>
      <c r="CF225" s="18" t="s">
        <v>684</v>
      </c>
      <c r="CG225" s="18" t="s">
        <v>750</v>
      </c>
      <c r="CH225" s="18">
        <v>524.4</v>
      </c>
      <c r="CI225" s="18">
        <v>1</v>
      </c>
      <c r="CJ225" s="18">
        <v>1.26E-2</v>
      </c>
      <c r="CK225" s="21">
        <v>5.8466819221967975E-3</v>
      </c>
      <c r="CL225" s="18">
        <v>58</v>
      </c>
      <c r="CN225" s="18">
        <v>6</v>
      </c>
      <c r="CO225" s="18" t="s">
        <v>684</v>
      </c>
      <c r="CP225" s="18" t="s">
        <v>750</v>
      </c>
      <c r="CQ225" s="18">
        <v>524.4</v>
      </c>
      <c r="CR225" s="18">
        <v>1</v>
      </c>
      <c r="CS225" s="18">
        <v>1.46E-2</v>
      </c>
      <c r="CT225" s="21">
        <v>1.3711861174675821E-2</v>
      </c>
      <c r="CU225" s="18">
        <v>137</v>
      </c>
      <c r="CW225" s="18">
        <v>7</v>
      </c>
      <c r="CX225" s="18" t="s">
        <v>738</v>
      </c>
      <c r="CY225" s="18" t="s">
        <v>750</v>
      </c>
      <c r="CZ225" s="18">
        <v>5.25</v>
      </c>
      <c r="DA225" s="18">
        <v>3</v>
      </c>
      <c r="DB225" s="18">
        <v>1.4999999999999999E-2</v>
      </c>
      <c r="DC225" s="21">
        <v>4.7619047619047616E-2</v>
      </c>
      <c r="DD225" s="18">
        <v>476</v>
      </c>
    </row>
    <row r="226" spans="2:108" x14ac:dyDescent="0.3">
      <c r="B226" s="18">
        <v>6</v>
      </c>
      <c r="C226" s="18" t="s">
        <v>662</v>
      </c>
      <c r="D226" s="18" t="s">
        <v>750</v>
      </c>
      <c r="E226" s="18">
        <v>25</v>
      </c>
      <c r="F226" s="18">
        <v>2</v>
      </c>
      <c r="G226" s="18">
        <v>7.6E-3</v>
      </c>
      <c r="H226" s="21">
        <v>1.7479999999999999E-2</v>
      </c>
      <c r="I226" s="18">
        <v>175</v>
      </c>
      <c r="J226" s="20"/>
      <c r="K226" s="18">
        <v>6</v>
      </c>
      <c r="L226" s="18" t="s">
        <v>662</v>
      </c>
      <c r="M226" s="18" t="s">
        <v>750</v>
      </c>
      <c r="N226" s="18">
        <v>25</v>
      </c>
      <c r="O226" s="18">
        <v>1</v>
      </c>
      <c r="P226" s="18">
        <v>9.1999999999999998E-3</v>
      </c>
      <c r="Q226" s="21">
        <v>1.84E-2</v>
      </c>
      <c r="R226" s="18">
        <v>184</v>
      </c>
      <c r="T226" s="18">
        <v>6</v>
      </c>
      <c r="U226" s="18" t="s">
        <v>662</v>
      </c>
      <c r="V226" s="18" t="s">
        <v>750</v>
      </c>
      <c r="W226" s="18">
        <v>25</v>
      </c>
      <c r="X226" s="18">
        <v>1</v>
      </c>
      <c r="Y226" s="18">
        <v>9.1000000000000004E-3</v>
      </c>
      <c r="Z226" s="21">
        <v>1.8200000000000001E-2</v>
      </c>
      <c r="AA226" s="18">
        <v>182</v>
      </c>
      <c r="AC226" s="18">
        <v>6</v>
      </c>
      <c r="AD226" s="18" t="s">
        <v>29</v>
      </c>
      <c r="AE226" s="18" t="s">
        <v>136</v>
      </c>
      <c r="AF226" s="18">
        <v>62.666666666666657</v>
      </c>
      <c r="AG226" s="18">
        <v>1.5</v>
      </c>
      <c r="AH226" s="18">
        <v>5.8400000000000001E-2</v>
      </c>
      <c r="AI226" s="21">
        <v>4.1418439716312067E-2</v>
      </c>
      <c r="AJ226" s="18">
        <v>414</v>
      </c>
      <c r="AL226" s="18">
        <v>6</v>
      </c>
      <c r="AM226" s="18" t="s">
        <v>8</v>
      </c>
      <c r="AN226" s="18" t="s">
        <v>136</v>
      </c>
      <c r="AO226" s="18">
        <v>38</v>
      </c>
      <c r="AP226" s="18">
        <v>3</v>
      </c>
      <c r="AQ226" s="18">
        <v>8.7599999999999997E-2</v>
      </c>
      <c r="AR226" s="21">
        <v>7.7226315789473671E-2</v>
      </c>
      <c r="AS226" s="18">
        <v>772</v>
      </c>
      <c r="AU226" s="18">
        <v>5</v>
      </c>
      <c r="AV226" s="18" t="s">
        <v>681</v>
      </c>
      <c r="AW226" s="18" t="s">
        <v>750</v>
      </c>
      <c r="AX226" s="18">
        <v>114.80000000000001</v>
      </c>
      <c r="AY226" s="18">
        <v>1</v>
      </c>
      <c r="AZ226" s="18">
        <v>1.0999999999999999E-2</v>
      </c>
      <c r="BA226" s="21">
        <v>9.342334494773518E-3</v>
      </c>
      <c r="BB226" s="18">
        <v>93</v>
      </c>
      <c r="BD226" s="18">
        <v>5</v>
      </c>
      <c r="BE226" s="18" t="s">
        <v>681</v>
      </c>
      <c r="BF226" s="18" t="s">
        <v>750</v>
      </c>
      <c r="BG226" s="18">
        <v>114.80000000000001</v>
      </c>
      <c r="BH226" s="18">
        <v>1.5</v>
      </c>
      <c r="BI226" s="18">
        <v>1.0999999999999999E-2</v>
      </c>
      <c r="BJ226" s="21">
        <v>1.2562911343399145E-2</v>
      </c>
      <c r="BK226" s="18">
        <v>126</v>
      </c>
      <c r="BM226" s="18">
        <v>5</v>
      </c>
      <c r="BN226" s="18" t="s">
        <v>681</v>
      </c>
      <c r="BO226" s="18" t="s">
        <v>750</v>
      </c>
      <c r="BP226" s="18">
        <v>114.80000000000001</v>
      </c>
      <c r="BQ226" s="18">
        <v>6</v>
      </c>
      <c r="BR226" s="18">
        <v>8.9999999999999993E-3</v>
      </c>
      <c r="BS226" s="21">
        <v>4.0178571428571416E-3</v>
      </c>
      <c r="BT226" s="18">
        <v>40</v>
      </c>
      <c r="BV226" s="18">
        <v>6</v>
      </c>
      <c r="BW226" s="18" t="s">
        <v>686</v>
      </c>
      <c r="BX226" s="18" t="s">
        <v>750</v>
      </c>
      <c r="BY226" s="18">
        <v>524.4</v>
      </c>
      <c r="BZ226" s="18">
        <v>1</v>
      </c>
      <c r="CA226" s="18">
        <v>1.2500000000000001E-2</v>
      </c>
      <c r="CB226" s="21">
        <v>2.8604118993135015E-3</v>
      </c>
      <c r="CC226" s="18">
        <v>29</v>
      </c>
      <c r="CE226" s="18">
        <v>6</v>
      </c>
      <c r="CF226" s="18" t="s">
        <v>686</v>
      </c>
      <c r="CG226" s="18" t="s">
        <v>750</v>
      </c>
      <c r="CH226" s="18">
        <v>524.4</v>
      </c>
      <c r="CI226" s="18">
        <v>1</v>
      </c>
      <c r="CJ226" s="18">
        <v>1.2500000000000001E-2</v>
      </c>
      <c r="CK226" s="21">
        <v>5.8002796847190447E-3</v>
      </c>
      <c r="CL226" s="18">
        <v>58</v>
      </c>
      <c r="CN226" s="18">
        <v>6</v>
      </c>
      <c r="CO226" s="18" t="s">
        <v>686</v>
      </c>
      <c r="CP226" s="18" t="s">
        <v>750</v>
      </c>
      <c r="CQ226" s="18">
        <v>524.4</v>
      </c>
      <c r="CR226" s="18">
        <v>1</v>
      </c>
      <c r="CS226" s="18">
        <v>1.4500000000000001E-2</v>
      </c>
      <c r="CT226" s="21">
        <v>1.3617944317315028E-2</v>
      </c>
      <c r="CU226" s="18">
        <v>136</v>
      </c>
      <c r="CW226" s="18">
        <v>7</v>
      </c>
      <c r="CX226" s="18" t="s">
        <v>650</v>
      </c>
      <c r="CY226" s="18" t="s">
        <v>750</v>
      </c>
      <c r="CZ226" s="18">
        <v>5.25</v>
      </c>
      <c r="DA226" s="18">
        <v>3</v>
      </c>
      <c r="DB226" s="18">
        <v>1.4999999999999999E-2</v>
      </c>
      <c r="DC226" s="21">
        <v>4.7619047619047616E-2</v>
      </c>
      <c r="DD226" s="18">
        <v>476</v>
      </c>
    </row>
    <row r="227" spans="2:108" x14ac:dyDescent="0.3">
      <c r="B227" s="18">
        <v>6</v>
      </c>
      <c r="C227" s="18" t="s">
        <v>664</v>
      </c>
      <c r="D227" s="18" t="s">
        <v>750</v>
      </c>
      <c r="E227" s="18">
        <v>25</v>
      </c>
      <c r="F227" s="18">
        <v>2</v>
      </c>
      <c r="G227" s="18">
        <v>7.6E-3</v>
      </c>
      <c r="H227" s="21">
        <v>1.7479999999999999E-2</v>
      </c>
      <c r="I227" s="18">
        <v>175</v>
      </c>
      <c r="J227" s="20"/>
      <c r="K227" s="18">
        <v>6</v>
      </c>
      <c r="L227" s="18" t="s">
        <v>664</v>
      </c>
      <c r="M227" s="18" t="s">
        <v>750</v>
      </c>
      <c r="N227" s="18">
        <v>25</v>
      </c>
      <c r="O227" s="18">
        <v>1</v>
      </c>
      <c r="P227" s="18">
        <v>9.1999999999999998E-3</v>
      </c>
      <c r="Q227" s="21">
        <v>1.84E-2</v>
      </c>
      <c r="R227" s="18">
        <v>184</v>
      </c>
      <c r="T227" s="18">
        <v>6</v>
      </c>
      <c r="U227" s="18" t="s">
        <v>664</v>
      </c>
      <c r="V227" s="18" t="s">
        <v>750</v>
      </c>
      <c r="W227" s="18">
        <v>25</v>
      </c>
      <c r="X227" s="18">
        <v>1</v>
      </c>
      <c r="Y227" s="18">
        <v>9.1000000000000004E-3</v>
      </c>
      <c r="Z227" s="21">
        <v>1.8200000000000001E-2</v>
      </c>
      <c r="AA227" s="18">
        <v>182</v>
      </c>
      <c r="AC227" s="18">
        <v>6</v>
      </c>
      <c r="AD227" s="18" t="s">
        <v>738</v>
      </c>
      <c r="AE227" s="18" t="s">
        <v>750</v>
      </c>
      <c r="AF227" s="18">
        <v>25</v>
      </c>
      <c r="AG227" s="18">
        <v>1</v>
      </c>
      <c r="AH227" s="18">
        <v>6.0000000000000001E-3</v>
      </c>
      <c r="AI227" s="21">
        <v>1.6E-2</v>
      </c>
      <c r="AJ227" s="18">
        <v>160</v>
      </c>
      <c r="AL227" s="18">
        <v>6</v>
      </c>
      <c r="AM227" s="18" t="s">
        <v>19</v>
      </c>
      <c r="AN227" s="18" t="s">
        <v>136</v>
      </c>
      <c r="AO227" s="18">
        <v>38</v>
      </c>
      <c r="AP227" s="18">
        <v>3</v>
      </c>
      <c r="AQ227" s="18">
        <v>8.7599999999999997E-2</v>
      </c>
      <c r="AR227" s="21">
        <v>7.7226315789473671E-2</v>
      </c>
      <c r="AS227" s="18">
        <v>772</v>
      </c>
      <c r="AU227" s="18">
        <v>5</v>
      </c>
      <c r="AV227" s="18" t="s">
        <v>683</v>
      </c>
      <c r="AW227" s="18" t="s">
        <v>750</v>
      </c>
      <c r="AX227" s="18">
        <v>114.80000000000001</v>
      </c>
      <c r="AY227" s="18">
        <v>1</v>
      </c>
      <c r="AZ227" s="18">
        <v>1.0999999999999999E-2</v>
      </c>
      <c r="BA227" s="21">
        <v>9.342334494773518E-3</v>
      </c>
      <c r="BB227" s="18">
        <v>93</v>
      </c>
      <c r="BD227" s="18">
        <v>5</v>
      </c>
      <c r="BE227" s="18" t="s">
        <v>683</v>
      </c>
      <c r="BF227" s="18" t="s">
        <v>750</v>
      </c>
      <c r="BG227" s="18">
        <v>114.80000000000001</v>
      </c>
      <c r="BH227" s="18">
        <v>1.5</v>
      </c>
      <c r="BI227" s="18">
        <v>1.0999999999999999E-2</v>
      </c>
      <c r="BJ227" s="21">
        <v>1.2562911343399145E-2</v>
      </c>
      <c r="BK227" s="18">
        <v>126</v>
      </c>
      <c r="BM227" s="18">
        <v>5</v>
      </c>
      <c r="BN227" s="18" t="s">
        <v>683</v>
      </c>
      <c r="BO227" s="18" t="s">
        <v>750</v>
      </c>
      <c r="BP227" s="18">
        <v>114.80000000000001</v>
      </c>
      <c r="BQ227" s="18">
        <v>6</v>
      </c>
      <c r="BR227" s="18">
        <v>8.9999999999999993E-3</v>
      </c>
      <c r="BS227" s="21">
        <v>4.0178571428571416E-3</v>
      </c>
      <c r="BT227" s="18">
        <v>40</v>
      </c>
      <c r="BV227" s="18">
        <v>6</v>
      </c>
      <c r="BW227" s="18" t="s">
        <v>688</v>
      </c>
      <c r="BX227" s="18" t="s">
        <v>750</v>
      </c>
      <c r="BY227" s="18">
        <v>524.4</v>
      </c>
      <c r="BZ227" s="18">
        <v>1</v>
      </c>
      <c r="CA227" s="18">
        <v>1.2500000000000001E-2</v>
      </c>
      <c r="CB227" s="21">
        <v>2.8604118993135015E-3</v>
      </c>
      <c r="CC227" s="18">
        <v>29</v>
      </c>
      <c r="CE227" s="18">
        <v>6</v>
      </c>
      <c r="CF227" s="18" t="s">
        <v>688</v>
      </c>
      <c r="CG227" s="18" t="s">
        <v>750</v>
      </c>
      <c r="CH227" s="18">
        <v>524.4</v>
      </c>
      <c r="CI227" s="18">
        <v>1</v>
      </c>
      <c r="CJ227" s="18">
        <v>1.2500000000000001E-2</v>
      </c>
      <c r="CK227" s="21">
        <v>5.8002796847190447E-3</v>
      </c>
      <c r="CL227" s="18">
        <v>58</v>
      </c>
      <c r="CN227" s="18">
        <v>6</v>
      </c>
      <c r="CO227" s="18" t="s">
        <v>688</v>
      </c>
      <c r="CP227" s="18" t="s">
        <v>750</v>
      </c>
      <c r="CQ227" s="18">
        <v>524.4</v>
      </c>
      <c r="CR227" s="18">
        <v>1</v>
      </c>
      <c r="CS227" s="18">
        <v>1.4500000000000001E-2</v>
      </c>
      <c r="CT227" s="21">
        <v>1.3617944317315028E-2</v>
      </c>
      <c r="CU227" s="18">
        <v>136</v>
      </c>
      <c r="CW227" s="18">
        <v>7</v>
      </c>
      <c r="CX227" s="18" t="s">
        <v>652</v>
      </c>
      <c r="CY227" s="18" t="s">
        <v>750</v>
      </c>
      <c r="CZ227" s="18">
        <v>5.25</v>
      </c>
      <c r="DA227" s="18">
        <v>3</v>
      </c>
      <c r="DB227" s="18">
        <v>1.4999999999999999E-2</v>
      </c>
      <c r="DC227" s="21">
        <v>4.7619047619047616E-2</v>
      </c>
      <c r="DD227" s="18">
        <v>476</v>
      </c>
    </row>
    <row r="228" spans="2:108" x14ac:dyDescent="0.3">
      <c r="B228" s="18">
        <v>6</v>
      </c>
      <c r="C228" s="18" t="s">
        <v>649</v>
      </c>
      <c r="D228" s="18" t="s">
        <v>750</v>
      </c>
      <c r="E228" s="18">
        <v>25</v>
      </c>
      <c r="F228" s="18">
        <v>2</v>
      </c>
      <c r="G228" s="18">
        <v>7.6E-3</v>
      </c>
      <c r="H228" s="21">
        <v>1.7479999999999999E-2</v>
      </c>
      <c r="I228" s="18">
        <v>175</v>
      </c>
      <c r="J228" s="20"/>
      <c r="K228" s="18">
        <v>6</v>
      </c>
      <c r="L228" s="18" t="s">
        <v>649</v>
      </c>
      <c r="M228" s="18" t="s">
        <v>750</v>
      </c>
      <c r="N228" s="18">
        <v>25</v>
      </c>
      <c r="O228" s="18">
        <v>1</v>
      </c>
      <c r="P228" s="18">
        <v>9.1999999999999998E-3</v>
      </c>
      <c r="Q228" s="21">
        <v>1.84E-2</v>
      </c>
      <c r="R228" s="18">
        <v>184</v>
      </c>
      <c r="T228" s="18">
        <v>6</v>
      </c>
      <c r="U228" s="18" t="s">
        <v>649</v>
      </c>
      <c r="V228" s="18" t="s">
        <v>750</v>
      </c>
      <c r="W228" s="18">
        <v>25</v>
      </c>
      <c r="X228" s="18">
        <v>1</v>
      </c>
      <c r="Y228" s="18">
        <v>9.1000000000000004E-3</v>
      </c>
      <c r="Z228" s="21">
        <v>1.8200000000000001E-2</v>
      </c>
      <c r="AA228" s="18">
        <v>182</v>
      </c>
      <c r="AC228" s="18">
        <v>6</v>
      </c>
      <c r="AD228" s="18" t="s">
        <v>650</v>
      </c>
      <c r="AE228" s="18" t="s">
        <v>750</v>
      </c>
      <c r="AF228" s="18">
        <v>25</v>
      </c>
      <c r="AG228" s="18">
        <v>1</v>
      </c>
      <c r="AH228" s="18">
        <v>6.0000000000000001E-3</v>
      </c>
      <c r="AI228" s="21">
        <v>1.6E-2</v>
      </c>
      <c r="AJ228" s="18">
        <v>160</v>
      </c>
      <c r="AL228" s="18">
        <v>6</v>
      </c>
      <c r="AM228" s="18" t="s">
        <v>28</v>
      </c>
      <c r="AN228" s="18" t="s">
        <v>136</v>
      </c>
      <c r="AO228" s="18">
        <v>38</v>
      </c>
      <c r="AP228" s="18">
        <v>3</v>
      </c>
      <c r="AQ228" s="18">
        <v>8.7599999999999997E-2</v>
      </c>
      <c r="AR228" s="21">
        <v>7.7226315789473671E-2</v>
      </c>
      <c r="AS228" s="18">
        <v>772</v>
      </c>
      <c r="BV228" s="18">
        <v>6</v>
      </c>
      <c r="BW228" s="18" t="s">
        <v>690</v>
      </c>
      <c r="BX228" s="18" t="s">
        <v>750</v>
      </c>
      <c r="BY228" s="18">
        <v>524.4</v>
      </c>
      <c r="BZ228" s="18">
        <v>1</v>
      </c>
      <c r="CA228" s="18">
        <v>1.2500000000000001E-2</v>
      </c>
      <c r="CB228" s="21">
        <v>2.8604118993135015E-3</v>
      </c>
      <c r="CC228" s="18">
        <v>29</v>
      </c>
      <c r="CE228" s="18">
        <v>6</v>
      </c>
      <c r="CF228" s="18" t="s">
        <v>690</v>
      </c>
      <c r="CG228" s="18" t="s">
        <v>750</v>
      </c>
      <c r="CH228" s="18">
        <v>524.4</v>
      </c>
      <c r="CI228" s="18">
        <v>1</v>
      </c>
      <c r="CJ228" s="18">
        <v>1.2500000000000001E-2</v>
      </c>
      <c r="CK228" s="21">
        <v>5.8002796847190447E-3</v>
      </c>
      <c r="CL228" s="18">
        <v>58</v>
      </c>
      <c r="CN228" s="18">
        <v>6</v>
      </c>
      <c r="CO228" s="18" t="s">
        <v>690</v>
      </c>
      <c r="CP228" s="18" t="s">
        <v>750</v>
      </c>
      <c r="CQ228" s="18">
        <v>524.4</v>
      </c>
      <c r="CR228" s="18">
        <v>1</v>
      </c>
      <c r="CS228" s="18">
        <v>1.4500000000000001E-2</v>
      </c>
      <c r="CT228" s="21">
        <v>1.3617944317315028E-2</v>
      </c>
      <c r="CU228" s="18">
        <v>136</v>
      </c>
      <c r="CW228" s="18">
        <v>7</v>
      </c>
      <c r="CX228" s="18" t="s">
        <v>654</v>
      </c>
      <c r="CY228" s="18" t="s">
        <v>750</v>
      </c>
      <c r="CZ228" s="18">
        <v>5.25</v>
      </c>
      <c r="DA228" s="18">
        <v>3</v>
      </c>
      <c r="DB228" s="18">
        <v>1.4999999999999999E-2</v>
      </c>
      <c r="DC228" s="21">
        <v>4.7619047619047616E-2</v>
      </c>
      <c r="DD228" s="18">
        <v>476</v>
      </c>
    </row>
    <row r="229" spans="2:108" x14ac:dyDescent="0.3">
      <c r="B229" s="18">
        <v>6</v>
      </c>
      <c r="C229" s="18" t="s">
        <v>651</v>
      </c>
      <c r="D229" s="18" t="s">
        <v>750</v>
      </c>
      <c r="E229" s="18">
        <v>25</v>
      </c>
      <c r="F229" s="18">
        <v>2</v>
      </c>
      <c r="G229" s="18">
        <v>7.6E-3</v>
      </c>
      <c r="H229" s="21">
        <v>1.7479999999999999E-2</v>
      </c>
      <c r="I229" s="18">
        <v>175</v>
      </c>
      <c r="J229" s="20"/>
      <c r="K229" s="18">
        <v>6</v>
      </c>
      <c r="L229" s="18" t="s">
        <v>651</v>
      </c>
      <c r="M229" s="18" t="s">
        <v>750</v>
      </c>
      <c r="N229" s="18">
        <v>25</v>
      </c>
      <c r="O229" s="18">
        <v>1</v>
      </c>
      <c r="P229" s="18">
        <v>9.1999999999999998E-3</v>
      </c>
      <c r="Q229" s="21">
        <v>1.84E-2</v>
      </c>
      <c r="R229" s="18">
        <v>184</v>
      </c>
      <c r="T229" s="18">
        <v>6</v>
      </c>
      <c r="U229" s="18" t="s">
        <v>651</v>
      </c>
      <c r="V229" s="18" t="s">
        <v>750</v>
      </c>
      <c r="W229" s="18">
        <v>25</v>
      </c>
      <c r="X229" s="18">
        <v>1</v>
      </c>
      <c r="Y229" s="18">
        <v>8.9999999999999993E-3</v>
      </c>
      <c r="Z229" s="21">
        <v>1.7999999999999999E-2</v>
      </c>
      <c r="AA229" s="18">
        <v>180</v>
      </c>
      <c r="AC229" s="18">
        <v>6</v>
      </c>
      <c r="AD229" s="18" t="s">
        <v>652</v>
      </c>
      <c r="AE229" s="18" t="s">
        <v>750</v>
      </c>
      <c r="AF229" s="18">
        <v>25</v>
      </c>
      <c r="AG229" s="18">
        <v>1</v>
      </c>
      <c r="AH229" s="18">
        <v>6.0000000000000001E-3</v>
      </c>
      <c r="AI229" s="21">
        <v>1.6E-2</v>
      </c>
      <c r="AJ229" s="18">
        <v>160</v>
      </c>
      <c r="AL229" s="18">
        <v>6</v>
      </c>
      <c r="AM229" s="18" t="s">
        <v>9</v>
      </c>
      <c r="AN229" s="18" t="s">
        <v>136</v>
      </c>
      <c r="AO229" s="18">
        <v>47</v>
      </c>
      <c r="AP229" s="18">
        <v>2</v>
      </c>
      <c r="AQ229" s="18">
        <v>7.2999999999999995E-2</v>
      </c>
      <c r="AR229" s="21">
        <v>7.8047872340425525E-2</v>
      </c>
      <c r="AS229" s="18">
        <v>780</v>
      </c>
      <c r="BV229" s="18">
        <v>6</v>
      </c>
      <c r="BW229" s="18" t="s">
        <v>692</v>
      </c>
      <c r="BX229" s="18" t="s">
        <v>750</v>
      </c>
      <c r="BY229" s="18">
        <v>524.4</v>
      </c>
      <c r="BZ229" s="18">
        <v>1</v>
      </c>
      <c r="CA229" s="18">
        <v>1.2500000000000001E-2</v>
      </c>
      <c r="CB229" s="21">
        <v>2.8604118993135015E-3</v>
      </c>
      <c r="CC229" s="18">
        <v>29</v>
      </c>
      <c r="CE229" s="18">
        <v>6</v>
      </c>
      <c r="CF229" s="18" t="s">
        <v>692</v>
      </c>
      <c r="CG229" s="18" t="s">
        <v>750</v>
      </c>
      <c r="CH229" s="18">
        <v>524.4</v>
      </c>
      <c r="CI229" s="18">
        <v>1</v>
      </c>
      <c r="CJ229" s="18">
        <v>1.2500000000000001E-2</v>
      </c>
      <c r="CK229" s="21">
        <v>5.8002796847190447E-3</v>
      </c>
      <c r="CL229" s="18">
        <v>58</v>
      </c>
      <c r="CN229" s="18">
        <v>6</v>
      </c>
      <c r="CO229" s="18" t="s">
        <v>692</v>
      </c>
      <c r="CP229" s="18" t="s">
        <v>750</v>
      </c>
      <c r="CQ229" s="18">
        <v>524.4</v>
      </c>
      <c r="CR229" s="18">
        <v>1</v>
      </c>
      <c r="CS229" s="18">
        <v>1.4500000000000001E-2</v>
      </c>
      <c r="CT229" s="21">
        <v>1.3617944317315028E-2</v>
      </c>
      <c r="CU229" s="18">
        <v>136</v>
      </c>
      <c r="CW229" s="18">
        <v>7</v>
      </c>
      <c r="CX229" s="18" t="s">
        <v>656</v>
      </c>
      <c r="CY229" s="18" t="s">
        <v>750</v>
      </c>
      <c r="CZ229" s="18">
        <v>5.25</v>
      </c>
      <c r="DA229" s="18">
        <v>3</v>
      </c>
      <c r="DB229" s="18">
        <v>1.4999999999999999E-2</v>
      </c>
      <c r="DC229" s="21">
        <v>4.7619047619047616E-2</v>
      </c>
      <c r="DD229" s="18">
        <v>476</v>
      </c>
    </row>
    <row r="230" spans="2:108" x14ac:dyDescent="0.3">
      <c r="B230" s="18">
        <v>6</v>
      </c>
      <c r="C230" s="18" t="s">
        <v>653</v>
      </c>
      <c r="D230" s="18" t="s">
        <v>750</v>
      </c>
      <c r="E230" s="18">
        <v>25</v>
      </c>
      <c r="F230" s="18">
        <v>2</v>
      </c>
      <c r="G230" s="18">
        <v>7.6E-3</v>
      </c>
      <c r="H230" s="21">
        <v>1.7479999999999999E-2</v>
      </c>
      <c r="I230" s="18">
        <v>175</v>
      </c>
      <c r="J230" s="20"/>
      <c r="K230" s="18">
        <v>6</v>
      </c>
      <c r="L230" s="18" t="s">
        <v>653</v>
      </c>
      <c r="M230" s="18" t="s">
        <v>750</v>
      </c>
      <c r="N230" s="18">
        <v>25</v>
      </c>
      <c r="O230" s="18">
        <v>1</v>
      </c>
      <c r="P230" s="18">
        <v>9.1999999999999998E-3</v>
      </c>
      <c r="Q230" s="21">
        <v>1.84E-2</v>
      </c>
      <c r="R230" s="18">
        <v>184</v>
      </c>
      <c r="T230" s="18">
        <v>6</v>
      </c>
      <c r="U230" s="18" t="s">
        <v>653</v>
      </c>
      <c r="V230" s="18" t="s">
        <v>750</v>
      </c>
      <c r="W230" s="18">
        <v>25</v>
      </c>
      <c r="X230" s="18">
        <v>1</v>
      </c>
      <c r="Y230" s="18">
        <v>8.9999999999999993E-3</v>
      </c>
      <c r="Z230" s="21">
        <v>1.7999999999999999E-2</v>
      </c>
      <c r="AA230" s="18">
        <v>180</v>
      </c>
      <c r="AC230" s="18">
        <v>6</v>
      </c>
      <c r="AD230" s="18" t="s">
        <v>654</v>
      </c>
      <c r="AE230" s="18" t="s">
        <v>750</v>
      </c>
      <c r="AF230" s="18">
        <v>25</v>
      </c>
      <c r="AG230" s="18">
        <v>1</v>
      </c>
      <c r="AH230" s="18">
        <v>6.0000000000000001E-3</v>
      </c>
      <c r="AI230" s="21">
        <v>1.6E-2</v>
      </c>
      <c r="AJ230" s="18">
        <v>160</v>
      </c>
      <c r="AL230" s="18">
        <v>6</v>
      </c>
      <c r="AM230" s="18" t="s">
        <v>20</v>
      </c>
      <c r="AN230" s="18" t="s">
        <v>136</v>
      </c>
      <c r="AO230" s="18">
        <v>47</v>
      </c>
      <c r="AP230" s="18">
        <v>2</v>
      </c>
      <c r="AQ230" s="18">
        <v>7.2999999999999995E-2</v>
      </c>
      <c r="AR230" s="21">
        <v>7.8047872340425525E-2</v>
      </c>
      <c r="AS230" s="18">
        <v>780</v>
      </c>
      <c r="AU230" s="18" t="s">
        <v>133</v>
      </c>
      <c r="AV230" s="18" t="s">
        <v>135</v>
      </c>
      <c r="AW230" s="18" t="s">
        <v>0</v>
      </c>
      <c r="AX230" s="18" t="s">
        <v>1</v>
      </c>
      <c r="AY230" s="18" t="s">
        <v>36</v>
      </c>
      <c r="AZ230" s="18" t="s">
        <v>2</v>
      </c>
      <c r="BA230" s="18" t="s">
        <v>3</v>
      </c>
      <c r="BB230" s="18" t="s">
        <v>4</v>
      </c>
      <c r="BC230" s="20">
        <v>9999</v>
      </c>
      <c r="BD230" s="18" t="s">
        <v>133</v>
      </c>
      <c r="BE230" s="18" t="s">
        <v>135</v>
      </c>
      <c r="BF230" s="18" t="s">
        <v>0</v>
      </c>
      <c r="BG230" s="18" t="s">
        <v>1</v>
      </c>
      <c r="BH230" s="18" t="s">
        <v>36</v>
      </c>
      <c r="BI230" s="18" t="s">
        <v>2</v>
      </c>
      <c r="BJ230" s="18" t="s">
        <v>3</v>
      </c>
      <c r="BK230" s="18" t="s">
        <v>4</v>
      </c>
      <c r="BL230" s="20">
        <v>9960</v>
      </c>
      <c r="BM230" s="18" t="s">
        <v>133</v>
      </c>
      <c r="BN230" s="18" t="s">
        <v>135</v>
      </c>
      <c r="BO230" s="18" t="s">
        <v>0</v>
      </c>
      <c r="BP230" s="18" t="s">
        <v>1</v>
      </c>
      <c r="BQ230" s="18" t="s">
        <v>36</v>
      </c>
      <c r="BR230" s="18" t="s">
        <v>2</v>
      </c>
      <c r="BS230" s="18" t="s">
        <v>3</v>
      </c>
      <c r="BT230" s="18" t="s">
        <v>4</v>
      </c>
      <c r="BU230" s="20">
        <v>5221</v>
      </c>
      <c r="BV230" s="18">
        <v>6</v>
      </c>
      <c r="BW230" s="18" t="s">
        <v>694</v>
      </c>
      <c r="BX230" s="18" t="s">
        <v>750</v>
      </c>
      <c r="BY230" s="18">
        <v>524.4</v>
      </c>
      <c r="BZ230" s="18">
        <v>1</v>
      </c>
      <c r="CA230" s="18">
        <v>1.2500000000000001E-2</v>
      </c>
      <c r="CB230" s="21">
        <v>2.8604118993135015E-3</v>
      </c>
      <c r="CC230" s="18">
        <v>29</v>
      </c>
      <c r="CE230" s="18">
        <v>6</v>
      </c>
      <c r="CF230" s="18" t="s">
        <v>694</v>
      </c>
      <c r="CG230" s="18" t="s">
        <v>750</v>
      </c>
      <c r="CH230" s="18">
        <v>524.4</v>
      </c>
      <c r="CI230" s="18">
        <v>1</v>
      </c>
      <c r="CJ230" s="18">
        <v>1.2500000000000001E-2</v>
      </c>
      <c r="CK230" s="21">
        <v>5.8002796847190447E-3</v>
      </c>
      <c r="CL230" s="18">
        <v>58</v>
      </c>
      <c r="CN230" s="18">
        <v>6</v>
      </c>
      <c r="CO230" s="18" t="s">
        <v>694</v>
      </c>
      <c r="CP230" s="18" t="s">
        <v>750</v>
      </c>
      <c r="CQ230" s="18">
        <v>524.4</v>
      </c>
      <c r="CR230" s="18">
        <v>1</v>
      </c>
      <c r="CS230" s="18">
        <v>1.4500000000000001E-2</v>
      </c>
      <c r="CT230" s="21">
        <v>1.3617944317315028E-2</v>
      </c>
      <c r="CU230" s="18">
        <v>136</v>
      </c>
      <c r="CW230" s="18">
        <v>7</v>
      </c>
      <c r="CX230" s="18" t="s">
        <v>658</v>
      </c>
      <c r="CY230" s="18" t="s">
        <v>750</v>
      </c>
      <c r="CZ230" s="18">
        <v>5.25</v>
      </c>
      <c r="DA230" s="18">
        <v>3</v>
      </c>
      <c r="DB230" s="18">
        <v>1.4999999999999999E-2</v>
      </c>
      <c r="DC230" s="21">
        <v>4.7619047619047616E-2</v>
      </c>
      <c r="DD230" s="18">
        <v>476</v>
      </c>
    </row>
    <row r="231" spans="2:108" x14ac:dyDescent="0.3">
      <c r="B231" s="18">
        <v>6</v>
      </c>
      <c r="C231" s="18" t="s">
        <v>655</v>
      </c>
      <c r="D231" s="18" t="s">
        <v>750</v>
      </c>
      <c r="E231" s="18">
        <v>25</v>
      </c>
      <c r="F231" s="18">
        <v>2</v>
      </c>
      <c r="G231" s="18">
        <v>7.6E-3</v>
      </c>
      <c r="H231" s="21">
        <v>1.7479999999999999E-2</v>
      </c>
      <c r="I231" s="18">
        <v>175</v>
      </c>
      <c r="J231" s="20"/>
      <c r="K231" s="18">
        <v>6</v>
      </c>
      <c r="L231" s="18" t="s">
        <v>655</v>
      </c>
      <c r="M231" s="18" t="s">
        <v>750</v>
      </c>
      <c r="N231" s="18">
        <v>25</v>
      </c>
      <c r="O231" s="18">
        <v>1</v>
      </c>
      <c r="P231" s="18">
        <v>9.1999999999999998E-3</v>
      </c>
      <c r="Q231" s="21">
        <v>1.84E-2</v>
      </c>
      <c r="R231" s="18">
        <v>184</v>
      </c>
      <c r="T231" s="18">
        <v>6</v>
      </c>
      <c r="U231" s="18" t="s">
        <v>655</v>
      </c>
      <c r="V231" s="18" t="s">
        <v>750</v>
      </c>
      <c r="W231" s="18">
        <v>25</v>
      </c>
      <c r="X231" s="18">
        <v>1</v>
      </c>
      <c r="Y231" s="18">
        <v>8.9999999999999993E-3</v>
      </c>
      <c r="Z231" s="21">
        <v>1.7999999999999999E-2</v>
      </c>
      <c r="AA231" s="18">
        <v>180</v>
      </c>
      <c r="AC231" s="18">
        <v>6</v>
      </c>
      <c r="AD231" s="18" t="s">
        <v>656</v>
      </c>
      <c r="AE231" s="18" t="s">
        <v>750</v>
      </c>
      <c r="AF231" s="18">
        <v>25</v>
      </c>
      <c r="AG231" s="18">
        <v>1</v>
      </c>
      <c r="AH231" s="18">
        <v>6.0000000000000001E-3</v>
      </c>
      <c r="AI231" s="21">
        <v>1.6E-2</v>
      </c>
      <c r="AJ231" s="18">
        <v>160</v>
      </c>
      <c r="AL231" s="18">
        <v>6</v>
      </c>
      <c r="AM231" s="18" t="s">
        <v>22</v>
      </c>
      <c r="AN231" s="18" t="s">
        <v>136</v>
      </c>
      <c r="AO231" s="18">
        <v>47</v>
      </c>
      <c r="AP231" s="18">
        <v>2</v>
      </c>
      <c r="AQ231" s="18">
        <v>7.2999999999999995E-2</v>
      </c>
      <c r="AR231" s="21">
        <v>7.8047872340425525E-2</v>
      </c>
      <c r="AS231" s="18">
        <v>780</v>
      </c>
      <c r="AU231" s="18">
        <v>6</v>
      </c>
      <c r="AV231" s="18" t="s">
        <v>9</v>
      </c>
      <c r="AW231" s="18" t="s">
        <v>5</v>
      </c>
      <c r="AX231" s="18">
        <v>940</v>
      </c>
      <c r="AY231" s="18">
        <v>1</v>
      </c>
      <c r="AZ231" s="18">
        <v>5.9200000000000003E-2</v>
      </c>
      <c r="BA231" s="21">
        <v>6.1404255319148938E-3</v>
      </c>
      <c r="BB231" s="18">
        <v>61</v>
      </c>
      <c r="BD231" s="18">
        <v>6</v>
      </c>
      <c r="BE231" s="18" t="s">
        <v>9</v>
      </c>
      <c r="BF231" s="18" t="s">
        <v>5</v>
      </c>
      <c r="BG231" s="18">
        <v>940</v>
      </c>
      <c r="BH231" s="18">
        <v>1</v>
      </c>
      <c r="BI231" s="18">
        <v>5.9200000000000003E-2</v>
      </c>
      <c r="BJ231" s="21">
        <v>1.2385815602836879E-2</v>
      </c>
      <c r="BK231" s="18">
        <v>124</v>
      </c>
      <c r="BM231" s="18">
        <v>6</v>
      </c>
      <c r="BN231" s="18" t="s">
        <v>9</v>
      </c>
      <c r="BO231" s="18" t="s">
        <v>5</v>
      </c>
      <c r="BP231" s="18">
        <v>940</v>
      </c>
      <c r="BQ231" s="18">
        <v>1</v>
      </c>
      <c r="BR231" s="18">
        <v>5.9200000000000003E-2</v>
      </c>
      <c r="BS231" s="21">
        <v>1.936595744680851E-2</v>
      </c>
      <c r="BT231" s="18">
        <v>194</v>
      </c>
      <c r="BV231" s="18">
        <v>6</v>
      </c>
      <c r="BW231" s="18" t="s">
        <v>696</v>
      </c>
      <c r="BX231" s="18" t="s">
        <v>750</v>
      </c>
      <c r="BY231" s="18">
        <v>524.4</v>
      </c>
      <c r="BZ231" s="18">
        <v>1</v>
      </c>
      <c r="CA231" s="18">
        <v>1.2500000000000001E-2</v>
      </c>
      <c r="CB231" s="21">
        <v>2.8604118993135015E-3</v>
      </c>
      <c r="CC231" s="18">
        <v>29</v>
      </c>
      <c r="CE231" s="18">
        <v>6</v>
      </c>
      <c r="CF231" s="18" t="s">
        <v>696</v>
      </c>
      <c r="CG231" s="18" t="s">
        <v>750</v>
      </c>
      <c r="CH231" s="18">
        <v>524.4</v>
      </c>
      <c r="CI231" s="18">
        <v>1</v>
      </c>
      <c r="CJ231" s="18">
        <v>1.2500000000000001E-2</v>
      </c>
      <c r="CK231" s="21">
        <v>5.8002796847190447E-3</v>
      </c>
      <c r="CL231" s="18">
        <v>58</v>
      </c>
      <c r="CN231" s="18">
        <v>6</v>
      </c>
      <c r="CO231" s="18" t="s">
        <v>696</v>
      </c>
      <c r="CP231" s="18" t="s">
        <v>750</v>
      </c>
      <c r="CQ231" s="18">
        <v>524.4</v>
      </c>
      <c r="CR231" s="18">
        <v>1</v>
      </c>
      <c r="CS231" s="18">
        <v>1.4500000000000001E-2</v>
      </c>
      <c r="CT231" s="21">
        <v>1.3617944317315028E-2</v>
      </c>
      <c r="CU231" s="18">
        <v>136</v>
      </c>
      <c r="CW231" s="18">
        <v>7</v>
      </c>
      <c r="CX231" s="18" t="s">
        <v>660</v>
      </c>
      <c r="CY231" s="18" t="s">
        <v>750</v>
      </c>
      <c r="CZ231" s="18">
        <v>5.25</v>
      </c>
      <c r="DA231" s="18">
        <v>3</v>
      </c>
      <c r="DB231" s="18">
        <v>1.4999999999999999E-2</v>
      </c>
      <c r="DC231" s="21">
        <v>4.7619047619047616E-2</v>
      </c>
      <c r="DD231" s="18">
        <v>476</v>
      </c>
    </row>
    <row r="232" spans="2:108" x14ac:dyDescent="0.3">
      <c r="B232" s="18">
        <v>6</v>
      </c>
      <c r="C232" s="18" t="s">
        <v>657</v>
      </c>
      <c r="D232" s="18" t="s">
        <v>750</v>
      </c>
      <c r="E232" s="18">
        <v>25</v>
      </c>
      <c r="F232" s="18">
        <v>2</v>
      </c>
      <c r="G232" s="18">
        <v>7.6E-3</v>
      </c>
      <c r="H232" s="21">
        <v>1.7479999999999999E-2</v>
      </c>
      <c r="I232" s="18">
        <v>175</v>
      </c>
      <c r="J232" s="20"/>
      <c r="K232" s="18">
        <v>6</v>
      </c>
      <c r="L232" s="18" t="s">
        <v>657</v>
      </c>
      <c r="M232" s="18" t="s">
        <v>750</v>
      </c>
      <c r="N232" s="18">
        <v>25</v>
      </c>
      <c r="O232" s="18">
        <v>1</v>
      </c>
      <c r="P232" s="18">
        <v>9.1999999999999998E-3</v>
      </c>
      <c r="Q232" s="21">
        <v>1.84E-2</v>
      </c>
      <c r="R232" s="18">
        <v>184</v>
      </c>
      <c r="T232" s="18">
        <v>6</v>
      </c>
      <c r="U232" s="18" t="s">
        <v>657</v>
      </c>
      <c r="V232" s="18" t="s">
        <v>750</v>
      </c>
      <c r="W232" s="18">
        <v>25</v>
      </c>
      <c r="X232" s="18">
        <v>1</v>
      </c>
      <c r="Y232" s="18">
        <v>8.9999999999999993E-3</v>
      </c>
      <c r="Z232" s="21">
        <v>1.7999999999999999E-2</v>
      </c>
      <c r="AA232" s="18">
        <v>180</v>
      </c>
      <c r="AC232" s="18">
        <v>6</v>
      </c>
      <c r="AD232" s="18" t="s">
        <v>658</v>
      </c>
      <c r="AE232" s="18" t="s">
        <v>750</v>
      </c>
      <c r="AF232" s="18">
        <v>25</v>
      </c>
      <c r="AG232" s="18">
        <v>1</v>
      </c>
      <c r="AH232" s="18">
        <v>6.0000000000000001E-3</v>
      </c>
      <c r="AI232" s="21">
        <v>1.6E-2</v>
      </c>
      <c r="AJ232" s="18">
        <v>160</v>
      </c>
      <c r="AL232" s="18">
        <v>6</v>
      </c>
      <c r="AM232" s="18" t="s">
        <v>10</v>
      </c>
      <c r="AN232" s="18" t="s">
        <v>136</v>
      </c>
      <c r="AO232" s="18">
        <v>62.666666666666657</v>
      </c>
      <c r="AP232" s="18">
        <v>1.5</v>
      </c>
      <c r="AQ232" s="18">
        <v>5.8400000000000001E-2</v>
      </c>
      <c r="AR232" s="21">
        <v>6.2438297872340433E-2</v>
      </c>
      <c r="AS232" s="18">
        <v>624</v>
      </c>
      <c r="AU232" s="18">
        <v>6</v>
      </c>
      <c r="AV232" s="18" t="s">
        <v>20</v>
      </c>
      <c r="AW232" s="18" t="s">
        <v>5</v>
      </c>
      <c r="AX232" s="18">
        <v>940</v>
      </c>
      <c r="AY232" s="18">
        <v>1</v>
      </c>
      <c r="AZ232" s="18">
        <v>5.9200000000000003E-2</v>
      </c>
      <c r="BA232" s="21">
        <v>6.1404255319148938E-3</v>
      </c>
      <c r="BB232" s="18">
        <v>61</v>
      </c>
      <c r="BD232" s="18">
        <v>6</v>
      </c>
      <c r="BE232" s="18" t="s">
        <v>20</v>
      </c>
      <c r="BF232" s="18" t="s">
        <v>5</v>
      </c>
      <c r="BG232" s="18">
        <v>940</v>
      </c>
      <c r="BH232" s="18">
        <v>1</v>
      </c>
      <c r="BI232" s="18">
        <v>5.9200000000000003E-2</v>
      </c>
      <c r="BJ232" s="21">
        <v>1.2385815602836879E-2</v>
      </c>
      <c r="BK232" s="18">
        <v>124</v>
      </c>
      <c r="BM232" s="18">
        <v>6</v>
      </c>
      <c r="BN232" s="18" t="s">
        <v>20</v>
      </c>
      <c r="BO232" s="18" t="s">
        <v>5</v>
      </c>
      <c r="BP232" s="18">
        <v>940</v>
      </c>
      <c r="BQ232" s="18">
        <v>1</v>
      </c>
      <c r="BR232" s="18">
        <v>5.9200000000000003E-2</v>
      </c>
      <c r="BS232" s="21">
        <v>1.936595744680851E-2</v>
      </c>
      <c r="BT232" s="18">
        <v>194</v>
      </c>
      <c r="BV232" s="18">
        <v>6</v>
      </c>
      <c r="BW232" s="18" t="s">
        <v>698</v>
      </c>
      <c r="BX232" s="18" t="s">
        <v>750</v>
      </c>
      <c r="BY232" s="18">
        <v>524.4</v>
      </c>
      <c r="BZ232" s="18">
        <v>1</v>
      </c>
      <c r="CA232" s="18">
        <v>1.2500000000000001E-2</v>
      </c>
      <c r="CB232" s="21">
        <v>2.8604118993135015E-3</v>
      </c>
      <c r="CC232" s="18">
        <v>29</v>
      </c>
      <c r="CE232" s="18">
        <v>6</v>
      </c>
      <c r="CF232" s="18" t="s">
        <v>698</v>
      </c>
      <c r="CG232" s="18" t="s">
        <v>750</v>
      </c>
      <c r="CH232" s="18">
        <v>524.4</v>
      </c>
      <c r="CI232" s="18">
        <v>1</v>
      </c>
      <c r="CJ232" s="18">
        <v>1.2500000000000001E-2</v>
      </c>
      <c r="CK232" s="21">
        <v>5.8002796847190447E-3</v>
      </c>
      <c r="CL232" s="18">
        <v>58</v>
      </c>
      <c r="CN232" s="18">
        <v>6</v>
      </c>
      <c r="CO232" s="18" t="s">
        <v>698</v>
      </c>
      <c r="CP232" s="18" t="s">
        <v>750</v>
      </c>
      <c r="CQ232" s="18">
        <v>524.4</v>
      </c>
      <c r="CR232" s="18">
        <v>1</v>
      </c>
      <c r="CS232" s="18">
        <v>1.4500000000000001E-2</v>
      </c>
      <c r="CT232" s="21">
        <v>1.3617944317315028E-2</v>
      </c>
      <c r="CU232" s="18">
        <v>136</v>
      </c>
      <c r="CW232" s="18">
        <v>7</v>
      </c>
      <c r="CX232" s="18" t="s">
        <v>662</v>
      </c>
      <c r="CY232" s="18" t="s">
        <v>750</v>
      </c>
      <c r="CZ232" s="18">
        <v>5.25</v>
      </c>
      <c r="DA232" s="18">
        <v>3</v>
      </c>
      <c r="DB232" s="18">
        <v>1.4999999999999999E-2</v>
      </c>
      <c r="DC232" s="21">
        <v>4.7619047619047616E-2</v>
      </c>
      <c r="DD232" s="18">
        <v>476</v>
      </c>
    </row>
    <row r="233" spans="2:108" x14ac:dyDescent="0.3">
      <c r="B233" s="18">
        <v>6</v>
      </c>
      <c r="C233" s="18" t="s">
        <v>659</v>
      </c>
      <c r="D233" s="18" t="s">
        <v>750</v>
      </c>
      <c r="E233" s="18">
        <v>25</v>
      </c>
      <c r="F233" s="18">
        <v>2</v>
      </c>
      <c r="G233" s="18">
        <v>7.6E-3</v>
      </c>
      <c r="H233" s="21">
        <v>1.7479999999999999E-2</v>
      </c>
      <c r="I233" s="18">
        <v>175</v>
      </c>
      <c r="J233" s="20"/>
      <c r="K233" s="18">
        <v>6</v>
      </c>
      <c r="L233" s="18" t="s">
        <v>659</v>
      </c>
      <c r="M233" s="18" t="s">
        <v>750</v>
      </c>
      <c r="N233" s="18">
        <v>25</v>
      </c>
      <c r="O233" s="18">
        <v>1</v>
      </c>
      <c r="P233" s="18">
        <v>9.1999999999999998E-3</v>
      </c>
      <c r="Q233" s="21">
        <v>1.84E-2</v>
      </c>
      <c r="R233" s="18">
        <v>184</v>
      </c>
      <c r="T233" s="18">
        <v>6</v>
      </c>
      <c r="U233" s="18" t="s">
        <v>659</v>
      </c>
      <c r="V233" s="18" t="s">
        <v>750</v>
      </c>
      <c r="W233" s="18">
        <v>25</v>
      </c>
      <c r="X233" s="18">
        <v>1</v>
      </c>
      <c r="Y233" s="18">
        <v>8.9999999999999993E-3</v>
      </c>
      <c r="Z233" s="21">
        <v>1.7999999999999999E-2</v>
      </c>
      <c r="AA233" s="18">
        <v>180</v>
      </c>
      <c r="AC233" s="18">
        <v>6</v>
      </c>
      <c r="AD233" s="18" t="s">
        <v>660</v>
      </c>
      <c r="AE233" s="18" t="s">
        <v>750</v>
      </c>
      <c r="AF233" s="18">
        <v>25</v>
      </c>
      <c r="AG233" s="18">
        <v>1</v>
      </c>
      <c r="AH233" s="18">
        <v>6.0000000000000001E-3</v>
      </c>
      <c r="AI233" s="21">
        <v>1.6E-2</v>
      </c>
      <c r="AJ233" s="18">
        <v>160</v>
      </c>
      <c r="AL233" s="18">
        <v>6</v>
      </c>
      <c r="AM233" s="18" t="s">
        <v>21</v>
      </c>
      <c r="AN233" s="18" t="s">
        <v>136</v>
      </c>
      <c r="AO233" s="18">
        <v>62.666666666666657</v>
      </c>
      <c r="AP233" s="18">
        <v>1.5</v>
      </c>
      <c r="AQ233" s="18">
        <v>5.8400000000000001E-2</v>
      </c>
      <c r="AR233" s="21">
        <v>6.2438297872340433E-2</v>
      </c>
      <c r="AS233" s="18">
        <v>624</v>
      </c>
      <c r="AU233" s="18">
        <v>6</v>
      </c>
      <c r="AV233" s="18" t="s">
        <v>22</v>
      </c>
      <c r="AW233" s="18" t="s">
        <v>5</v>
      </c>
      <c r="AX233" s="18">
        <v>940</v>
      </c>
      <c r="AY233" s="18">
        <v>1</v>
      </c>
      <c r="AZ233" s="18">
        <v>5.9200000000000003E-2</v>
      </c>
      <c r="BA233" s="21">
        <v>6.1404255319148938E-3</v>
      </c>
      <c r="BB233" s="18">
        <v>61</v>
      </c>
      <c r="BD233" s="18">
        <v>6</v>
      </c>
      <c r="BE233" s="18" t="s">
        <v>22</v>
      </c>
      <c r="BF233" s="18" t="s">
        <v>5</v>
      </c>
      <c r="BG233" s="18">
        <v>940</v>
      </c>
      <c r="BH233" s="18">
        <v>1</v>
      </c>
      <c r="BI233" s="18">
        <v>5.9200000000000003E-2</v>
      </c>
      <c r="BJ233" s="21">
        <v>1.2385815602836879E-2</v>
      </c>
      <c r="BK233" s="18">
        <v>124</v>
      </c>
      <c r="BM233" s="18">
        <v>6</v>
      </c>
      <c r="BN233" s="18" t="s">
        <v>22</v>
      </c>
      <c r="BO233" s="18" t="s">
        <v>5</v>
      </c>
      <c r="BP233" s="18">
        <v>940</v>
      </c>
      <c r="BQ233" s="18">
        <v>1</v>
      </c>
      <c r="BR233" s="18">
        <v>5.9200000000000003E-2</v>
      </c>
      <c r="BS233" s="21">
        <v>1.936595744680851E-2</v>
      </c>
      <c r="BT233" s="18">
        <v>194</v>
      </c>
      <c r="BV233" s="18">
        <v>6</v>
      </c>
      <c r="BW233" s="18" t="s">
        <v>700</v>
      </c>
      <c r="BX233" s="18" t="s">
        <v>750</v>
      </c>
      <c r="BY233" s="18">
        <v>524.4</v>
      </c>
      <c r="BZ233" s="18">
        <v>1</v>
      </c>
      <c r="CA233" s="18">
        <v>1.2500000000000001E-2</v>
      </c>
      <c r="CB233" s="21">
        <v>2.8604118993135015E-3</v>
      </c>
      <c r="CC233" s="18">
        <v>29</v>
      </c>
      <c r="CE233" s="18">
        <v>6</v>
      </c>
      <c r="CF233" s="18" t="s">
        <v>700</v>
      </c>
      <c r="CG233" s="18" t="s">
        <v>750</v>
      </c>
      <c r="CH233" s="18">
        <v>524.4</v>
      </c>
      <c r="CI233" s="18">
        <v>1</v>
      </c>
      <c r="CJ233" s="18">
        <v>1.2500000000000001E-2</v>
      </c>
      <c r="CK233" s="21">
        <v>5.8002796847190447E-3</v>
      </c>
      <c r="CL233" s="18">
        <v>58</v>
      </c>
      <c r="CN233" s="18">
        <v>6</v>
      </c>
      <c r="CO233" s="18" t="s">
        <v>700</v>
      </c>
      <c r="CP233" s="18" t="s">
        <v>750</v>
      </c>
      <c r="CQ233" s="18">
        <v>524.4</v>
      </c>
      <c r="CR233" s="18">
        <v>1</v>
      </c>
      <c r="CS233" s="18">
        <v>1.4500000000000001E-2</v>
      </c>
      <c r="CT233" s="21">
        <v>1.3617944317315028E-2</v>
      </c>
      <c r="CU233" s="18">
        <v>136</v>
      </c>
      <c r="CW233" s="18">
        <v>7</v>
      </c>
      <c r="CX233" s="18" t="s">
        <v>664</v>
      </c>
      <c r="CY233" s="18" t="s">
        <v>750</v>
      </c>
      <c r="CZ233" s="18">
        <v>5.25</v>
      </c>
      <c r="DA233" s="18">
        <v>3</v>
      </c>
      <c r="DB233" s="18">
        <v>1.4999999999999999E-2</v>
      </c>
      <c r="DC233" s="21">
        <v>4.7619047619047616E-2</v>
      </c>
      <c r="DD233" s="18">
        <v>476</v>
      </c>
    </row>
    <row r="234" spans="2:108" x14ac:dyDescent="0.3">
      <c r="B234" s="18">
        <v>6</v>
      </c>
      <c r="C234" s="18" t="s">
        <v>661</v>
      </c>
      <c r="D234" s="18" t="s">
        <v>750</v>
      </c>
      <c r="E234" s="18">
        <v>25</v>
      </c>
      <c r="F234" s="18">
        <v>2</v>
      </c>
      <c r="G234" s="18">
        <v>7.6E-3</v>
      </c>
      <c r="H234" s="21">
        <v>1.7479999999999999E-2</v>
      </c>
      <c r="I234" s="18">
        <v>175</v>
      </c>
      <c r="J234" s="20"/>
      <c r="K234" s="18">
        <v>6</v>
      </c>
      <c r="L234" s="18" t="s">
        <v>661</v>
      </c>
      <c r="M234" s="18" t="s">
        <v>750</v>
      </c>
      <c r="N234" s="18">
        <v>25</v>
      </c>
      <c r="O234" s="18">
        <v>1</v>
      </c>
      <c r="P234" s="18">
        <v>9.1999999999999998E-3</v>
      </c>
      <c r="Q234" s="21">
        <v>1.84E-2</v>
      </c>
      <c r="R234" s="18">
        <v>184</v>
      </c>
      <c r="T234" s="18">
        <v>6</v>
      </c>
      <c r="U234" s="18" t="s">
        <v>661</v>
      </c>
      <c r="V234" s="18" t="s">
        <v>750</v>
      </c>
      <c r="W234" s="18">
        <v>25</v>
      </c>
      <c r="X234" s="18">
        <v>1</v>
      </c>
      <c r="Y234" s="18">
        <v>8.9999999999999993E-3</v>
      </c>
      <c r="Z234" s="21">
        <v>1.7999999999999999E-2</v>
      </c>
      <c r="AA234" s="18">
        <v>180</v>
      </c>
      <c r="AC234" s="18">
        <v>6</v>
      </c>
      <c r="AD234" s="18" t="s">
        <v>662</v>
      </c>
      <c r="AE234" s="18" t="s">
        <v>750</v>
      </c>
      <c r="AF234" s="18">
        <v>25</v>
      </c>
      <c r="AG234" s="18">
        <v>1</v>
      </c>
      <c r="AH234" s="18">
        <v>6.0000000000000001E-3</v>
      </c>
      <c r="AI234" s="21">
        <v>1.6E-2</v>
      </c>
      <c r="AJ234" s="18">
        <v>160</v>
      </c>
      <c r="AL234" s="18">
        <v>6</v>
      </c>
      <c r="AM234" s="18" t="s">
        <v>29</v>
      </c>
      <c r="AN234" s="18" t="s">
        <v>136</v>
      </c>
      <c r="AO234" s="18">
        <v>62.666666666666657</v>
      </c>
      <c r="AP234" s="18">
        <v>1.5</v>
      </c>
      <c r="AQ234" s="18">
        <v>5.8400000000000001E-2</v>
      </c>
      <c r="AR234" s="21">
        <v>6.2438297872340433E-2</v>
      </c>
      <c r="AS234" s="18">
        <v>624</v>
      </c>
      <c r="AU234" s="18">
        <v>6</v>
      </c>
      <c r="AV234" s="18" t="s">
        <v>7</v>
      </c>
      <c r="AW234" s="18" t="s">
        <v>136</v>
      </c>
      <c r="AX234" s="18">
        <v>17</v>
      </c>
      <c r="AY234" s="18">
        <v>5</v>
      </c>
      <c r="AZ234" s="18">
        <v>5.1799999999999992E-2</v>
      </c>
      <c r="BA234" s="21">
        <v>5.9417647058823519E-2</v>
      </c>
      <c r="BB234" s="18">
        <v>594</v>
      </c>
      <c r="BD234" s="18">
        <v>6</v>
      </c>
      <c r="BE234" s="18" t="s">
        <v>7</v>
      </c>
      <c r="BF234" s="18" t="s">
        <v>136</v>
      </c>
      <c r="BG234" s="18">
        <v>17</v>
      </c>
      <c r="BH234" s="18">
        <v>9</v>
      </c>
      <c r="BI234" s="18">
        <v>5.1799999999999992E-2</v>
      </c>
      <c r="BJ234" s="21">
        <v>6.6583877995642693E-2</v>
      </c>
      <c r="BK234" s="18">
        <v>666</v>
      </c>
      <c r="BM234" s="18">
        <v>6</v>
      </c>
      <c r="BN234" s="18" t="s">
        <v>7</v>
      </c>
      <c r="BO234" s="18" t="s">
        <v>136</v>
      </c>
      <c r="BP234" s="18">
        <v>17</v>
      </c>
      <c r="BQ234" s="18">
        <v>25</v>
      </c>
      <c r="BR234" s="18">
        <v>5.1799999999999992E-2</v>
      </c>
      <c r="BS234" s="21">
        <v>3.7478823529411759E-2</v>
      </c>
      <c r="BT234" s="18">
        <v>375</v>
      </c>
      <c r="CW234" s="18">
        <v>7</v>
      </c>
      <c r="CX234" s="18" t="s">
        <v>649</v>
      </c>
      <c r="CY234" s="18" t="s">
        <v>750</v>
      </c>
      <c r="CZ234" s="18">
        <v>5.25</v>
      </c>
      <c r="DA234" s="18">
        <v>3</v>
      </c>
      <c r="DB234" s="18">
        <v>1.4999999999999999E-2</v>
      </c>
      <c r="DC234" s="21">
        <v>4.7619047619047616E-2</v>
      </c>
      <c r="DD234" s="18">
        <v>476</v>
      </c>
    </row>
    <row r="235" spans="2:108" x14ac:dyDescent="0.3">
      <c r="B235" s="18">
        <v>6</v>
      </c>
      <c r="C235" s="18" t="s">
        <v>663</v>
      </c>
      <c r="D235" s="18" t="s">
        <v>750</v>
      </c>
      <c r="E235" s="18">
        <v>25</v>
      </c>
      <c r="F235" s="18">
        <v>2</v>
      </c>
      <c r="G235" s="18">
        <v>7.6E-3</v>
      </c>
      <c r="H235" s="21">
        <v>1.7479999999999999E-2</v>
      </c>
      <c r="I235" s="18">
        <v>175</v>
      </c>
      <c r="J235" s="20"/>
      <c r="K235" s="18">
        <v>6</v>
      </c>
      <c r="L235" s="18" t="s">
        <v>663</v>
      </c>
      <c r="M235" s="18" t="s">
        <v>750</v>
      </c>
      <c r="N235" s="18">
        <v>25</v>
      </c>
      <c r="O235" s="18">
        <v>1</v>
      </c>
      <c r="P235" s="18">
        <v>9.1999999999999998E-3</v>
      </c>
      <c r="Q235" s="21">
        <v>1.84E-2</v>
      </c>
      <c r="R235" s="18">
        <v>184</v>
      </c>
      <c r="T235" s="18">
        <v>6</v>
      </c>
      <c r="U235" s="18" t="s">
        <v>663</v>
      </c>
      <c r="V235" s="18" t="s">
        <v>750</v>
      </c>
      <c r="W235" s="18">
        <v>25</v>
      </c>
      <c r="X235" s="18">
        <v>1</v>
      </c>
      <c r="Y235" s="18">
        <v>8.9999999999999993E-3</v>
      </c>
      <c r="Z235" s="21">
        <v>1.7999999999999999E-2</v>
      </c>
      <c r="AA235" s="18">
        <v>180</v>
      </c>
      <c r="AC235" s="18">
        <v>6</v>
      </c>
      <c r="AD235" s="18" t="s">
        <v>664</v>
      </c>
      <c r="AE235" s="18" t="s">
        <v>750</v>
      </c>
      <c r="AF235" s="18">
        <v>25</v>
      </c>
      <c r="AG235" s="18">
        <v>1</v>
      </c>
      <c r="AH235" s="18">
        <v>6.0000000000000001E-3</v>
      </c>
      <c r="AI235" s="21">
        <v>1.6E-2</v>
      </c>
      <c r="AJ235" s="18">
        <v>160</v>
      </c>
      <c r="AL235" s="18">
        <v>6</v>
      </c>
      <c r="AM235" s="18" t="s">
        <v>738</v>
      </c>
      <c r="AN235" s="18" t="s">
        <v>750</v>
      </c>
      <c r="AO235" s="18">
        <v>25</v>
      </c>
      <c r="AP235" s="18">
        <v>2.5</v>
      </c>
      <c r="AQ235" s="18">
        <v>7.0000000000000001E-3</v>
      </c>
      <c r="AR235" s="21">
        <v>1.1256E-2</v>
      </c>
      <c r="AS235" s="18">
        <v>113</v>
      </c>
      <c r="AU235" s="18">
        <v>6</v>
      </c>
      <c r="AV235" s="18" t="s">
        <v>17</v>
      </c>
      <c r="AW235" s="18" t="s">
        <v>136</v>
      </c>
      <c r="AX235" s="18">
        <v>17</v>
      </c>
      <c r="AY235" s="18">
        <v>5</v>
      </c>
      <c r="AZ235" s="18">
        <v>5.1799999999999992E-2</v>
      </c>
      <c r="BA235" s="21">
        <v>5.9417647058823519E-2</v>
      </c>
      <c r="BB235" s="18">
        <v>594</v>
      </c>
      <c r="BD235" s="18">
        <v>6</v>
      </c>
      <c r="BE235" s="18" t="s">
        <v>17</v>
      </c>
      <c r="BF235" s="18" t="s">
        <v>136</v>
      </c>
      <c r="BG235" s="18">
        <v>17</v>
      </c>
      <c r="BH235" s="18">
        <v>9</v>
      </c>
      <c r="BI235" s="18">
        <v>5.1799999999999992E-2</v>
      </c>
      <c r="BJ235" s="21">
        <v>6.6583877995642693E-2</v>
      </c>
      <c r="BK235" s="18">
        <v>666</v>
      </c>
      <c r="BM235" s="18">
        <v>6</v>
      </c>
      <c r="BN235" s="18" t="s">
        <v>17</v>
      </c>
      <c r="BO235" s="18" t="s">
        <v>136</v>
      </c>
      <c r="BP235" s="18">
        <v>17</v>
      </c>
      <c r="BQ235" s="18">
        <v>25</v>
      </c>
      <c r="BR235" s="18">
        <v>5.1799999999999992E-2</v>
      </c>
      <c r="BS235" s="21">
        <v>3.7478823529411759E-2</v>
      </c>
      <c r="BT235" s="18">
        <v>375</v>
      </c>
      <c r="CW235" s="18">
        <v>7</v>
      </c>
      <c r="CX235" s="18" t="s">
        <v>651</v>
      </c>
      <c r="CY235" s="18" t="s">
        <v>750</v>
      </c>
      <c r="CZ235" s="18">
        <v>5.25</v>
      </c>
      <c r="DA235" s="18">
        <v>3</v>
      </c>
      <c r="DB235" s="18">
        <v>1.4999999999999999E-2</v>
      </c>
      <c r="DC235" s="21">
        <v>4.7619047619047616E-2</v>
      </c>
      <c r="DD235" s="18">
        <v>476</v>
      </c>
    </row>
    <row r="236" spans="2:108" x14ac:dyDescent="0.3">
      <c r="B236" s="18">
        <v>6</v>
      </c>
      <c r="C236" s="18" t="s">
        <v>665</v>
      </c>
      <c r="D236" s="18" t="s">
        <v>750</v>
      </c>
      <c r="E236" s="18">
        <v>25</v>
      </c>
      <c r="F236" s="18">
        <v>2</v>
      </c>
      <c r="G236" s="18">
        <v>7.6E-3</v>
      </c>
      <c r="H236" s="21">
        <v>1.7479999999999999E-2</v>
      </c>
      <c r="I236" s="18">
        <v>175</v>
      </c>
      <c r="J236" s="20"/>
      <c r="K236" s="18">
        <v>6</v>
      </c>
      <c r="L236" s="18" t="s">
        <v>665</v>
      </c>
      <c r="M236" s="18" t="s">
        <v>750</v>
      </c>
      <c r="N236" s="18">
        <v>25</v>
      </c>
      <c r="O236" s="18">
        <v>1</v>
      </c>
      <c r="P236" s="18">
        <v>9.1999999999999998E-3</v>
      </c>
      <c r="Q236" s="21">
        <v>1.84E-2</v>
      </c>
      <c r="R236" s="18">
        <v>184</v>
      </c>
      <c r="T236" s="18">
        <v>6</v>
      </c>
      <c r="U236" s="18" t="s">
        <v>665</v>
      </c>
      <c r="V236" s="18" t="s">
        <v>750</v>
      </c>
      <c r="W236" s="18">
        <v>25</v>
      </c>
      <c r="X236" s="18">
        <v>1</v>
      </c>
      <c r="Y236" s="18">
        <v>8.9999999999999993E-3</v>
      </c>
      <c r="Z236" s="21">
        <v>1.7999999999999999E-2</v>
      </c>
      <c r="AA236" s="18">
        <v>180</v>
      </c>
      <c r="AC236" s="18">
        <v>6</v>
      </c>
      <c r="AD236" s="18" t="s">
        <v>649</v>
      </c>
      <c r="AE236" s="18" t="s">
        <v>750</v>
      </c>
      <c r="AF236" s="18">
        <v>25</v>
      </c>
      <c r="AG236" s="18">
        <v>1</v>
      </c>
      <c r="AH236" s="18">
        <v>6.0000000000000001E-3</v>
      </c>
      <c r="AI236" s="21">
        <v>1.6E-2</v>
      </c>
      <c r="AJ236" s="18">
        <v>160</v>
      </c>
      <c r="AL236" s="18">
        <v>6</v>
      </c>
      <c r="AM236" s="18" t="s">
        <v>650</v>
      </c>
      <c r="AN236" s="18" t="s">
        <v>750</v>
      </c>
      <c r="AO236" s="18">
        <v>25</v>
      </c>
      <c r="AP236" s="18">
        <v>2.5</v>
      </c>
      <c r="AQ236" s="18">
        <v>7.0000000000000001E-3</v>
      </c>
      <c r="AR236" s="21">
        <v>1.1256E-2</v>
      </c>
      <c r="AS236" s="18">
        <v>113</v>
      </c>
      <c r="AU236" s="18">
        <v>6</v>
      </c>
      <c r="AV236" s="18" t="s">
        <v>27</v>
      </c>
      <c r="AW236" s="18" t="s">
        <v>136</v>
      </c>
      <c r="AX236" s="18">
        <v>17</v>
      </c>
      <c r="AY236" s="18">
        <v>5</v>
      </c>
      <c r="AZ236" s="18">
        <v>5.1799999999999992E-2</v>
      </c>
      <c r="BA236" s="21">
        <v>5.9417647058823519E-2</v>
      </c>
      <c r="BB236" s="18">
        <v>594</v>
      </c>
      <c r="BD236" s="18">
        <v>6</v>
      </c>
      <c r="BE236" s="18" t="s">
        <v>27</v>
      </c>
      <c r="BF236" s="18" t="s">
        <v>136</v>
      </c>
      <c r="BG236" s="18">
        <v>17</v>
      </c>
      <c r="BH236" s="18">
        <v>9</v>
      </c>
      <c r="BI236" s="18">
        <v>5.1799999999999992E-2</v>
      </c>
      <c r="BJ236" s="21">
        <v>6.6583877995642693E-2</v>
      </c>
      <c r="BK236" s="18">
        <v>666</v>
      </c>
      <c r="BM236" s="18">
        <v>6</v>
      </c>
      <c r="BN236" s="18" t="s">
        <v>27</v>
      </c>
      <c r="BO236" s="18" t="s">
        <v>136</v>
      </c>
      <c r="BP236" s="18">
        <v>17</v>
      </c>
      <c r="BQ236" s="18">
        <v>25</v>
      </c>
      <c r="BR236" s="18">
        <v>5.1799999999999992E-2</v>
      </c>
      <c r="BS236" s="21">
        <v>3.7478823529411759E-2</v>
      </c>
      <c r="BT236" s="18">
        <v>375</v>
      </c>
      <c r="BV236" s="18" t="s">
        <v>133</v>
      </c>
      <c r="BW236" s="18" t="s">
        <v>135</v>
      </c>
      <c r="BX236" s="18" t="s">
        <v>0</v>
      </c>
      <c r="BY236" s="18" t="s">
        <v>1</v>
      </c>
      <c r="BZ236" s="18" t="s">
        <v>36</v>
      </c>
      <c r="CA236" s="18" t="s">
        <v>2</v>
      </c>
      <c r="CB236" s="18" t="s">
        <v>3</v>
      </c>
      <c r="CC236" s="18" t="s">
        <v>4</v>
      </c>
      <c r="CD236" s="20">
        <v>5288</v>
      </c>
      <c r="CE236" s="18" t="s">
        <v>133</v>
      </c>
      <c r="CF236" s="18" t="s">
        <v>135</v>
      </c>
      <c r="CG236" s="18" t="s">
        <v>0</v>
      </c>
      <c r="CH236" s="18" t="s">
        <v>1</v>
      </c>
      <c r="CI236" s="18" t="s">
        <v>36</v>
      </c>
      <c r="CJ236" s="18" t="s">
        <v>2</v>
      </c>
      <c r="CK236" s="18" t="s">
        <v>3</v>
      </c>
      <c r="CL236" s="18" t="s">
        <v>4</v>
      </c>
      <c r="CM236" s="20">
        <v>5274</v>
      </c>
      <c r="CN236" s="18" t="s">
        <v>133</v>
      </c>
      <c r="CO236" s="18" t="s">
        <v>135</v>
      </c>
      <c r="CP236" s="18" t="s">
        <v>0</v>
      </c>
      <c r="CQ236" s="18" t="s">
        <v>1</v>
      </c>
      <c r="CR236" s="18" t="s">
        <v>36</v>
      </c>
      <c r="CS236" s="18" t="s">
        <v>2</v>
      </c>
      <c r="CT236" s="18" t="s">
        <v>3</v>
      </c>
      <c r="CU236" s="18" t="s">
        <v>4</v>
      </c>
      <c r="CV236" s="20">
        <v>10057</v>
      </c>
      <c r="CW236" s="18">
        <v>7</v>
      </c>
      <c r="CX236" s="18" t="s">
        <v>653</v>
      </c>
      <c r="CY236" s="18" t="s">
        <v>750</v>
      </c>
      <c r="CZ236" s="18">
        <v>5.25</v>
      </c>
      <c r="DA236" s="18">
        <v>3</v>
      </c>
      <c r="DB236" s="18">
        <v>1.4999999999999999E-2</v>
      </c>
      <c r="DC236" s="21">
        <v>4.7619047619047616E-2</v>
      </c>
      <c r="DD236" s="18">
        <v>476</v>
      </c>
    </row>
    <row r="237" spans="2:108" x14ac:dyDescent="0.3">
      <c r="B237" s="18">
        <v>6</v>
      </c>
      <c r="C237" s="18" t="s">
        <v>666</v>
      </c>
      <c r="D237" s="18" t="s">
        <v>750</v>
      </c>
      <c r="E237" s="18">
        <v>102.20000000000002</v>
      </c>
      <c r="F237" s="18">
        <v>2</v>
      </c>
      <c r="G237" s="18">
        <v>7.6E-3</v>
      </c>
      <c r="H237" s="21">
        <v>4.275929549902152E-3</v>
      </c>
      <c r="I237" s="18">
        <v>43</v>
      </c>
      <c r="J237" s="20"/>
      <c r="K237" s="18">
        <v>6</v>
      </c>
      <c r="L237" s="18" t="s">
        <v>666</v>
      </c>
      <c r="M237" s="18" t="s">
        <v>750</v>
      </c>
      <c r="N237" s="18">
        <v>102.20000000000002</v>
      </c>
      <c r="O237" s="18">
        <v>1</v>
      </c>
      <c r="P237" s="18">
        <v>6.4000000000000003E-3</v>
      </c>
      <c r="Q237" s="21">
        <v>3.1311154598825828E-3</v>
      </c>
      <c r="R237" s="18">
        <v>31</v>
      </c>
      <c r="T237" s="18">
        <v>6</v>
      </c>
      <c r="U237" s="18" t="s">
        <v>666</v>
      </c>
      <c r="V237" s="18" t="s">
        <v>750</v>
      </c>
      <c r="W237" s="18">
        <v>102.20000000000002</v>
      </c>
      <c r="X237" s="18">
        <v>1</v>
      </c>
      <c r="Y237" s="18">
        <v>6.4999999999999997E-3</v>
      </c>
      <c r="Z237" s="21">
        <v>3.1800391389432479E-3</v>
      </c>
      <c r="AA237" s="18">
        <v>32</v>
      </c>
      <c r="AC237" s="18">
        <v>6</v>
      </c>
      <c r="AD237" s="18" t="s">
        <v>651</v>
      </c>
      <c r="AE237" s="18" t="s">
        <v>750</v>
      </c>
      <c r="AF237" s="18">
        <v>25</v>
      </c>
      <c r="AG237" s="18">
        <v>1</v>
      </c>
      <c r="AH237" s="18">
        <v>6.0000000000000001E-3</v>
      </c>
      <c r="AI237" s="21">
        <v>1.6E-2</v>
      </c>
      <c r="AJ237" s="18">
        <v>160</v>
      </c>
      <c r="AL237" s="18">
        <v>6</v>
      </c>
      <c r="AM237" s="18" t="s">
        <v>652</v>
      </c>
      <c r="AN237" s="18" t="s">
        <v>750</v>
      </c>
      <c r="AO237" s="18">
        <v>25</v>
      </c>
      <c r="AP237" s="18">
        <v>2.5</v>
      </c>
      <c r="AQ237" s="18">
        <v>7.0000000000000001E-3</v>
      </c>
      <c r="AR237" s="21">
        <v>1.1256E-2</v>
      </c>
      <c r="AS237" s="18">
        <v>113</v>
      </c>
      <c r="AU237" s="18">
        <v>6</v>
      </c>
      <c r="AV237" s="18" t="s">
        <v>8</v>
      </c>
      <c r="AW237" s="18" t="s">
        <v>136</v>
      </c>
      <c r="AX237" s="18">
        <v>38</v>
      </c>
      <c r="AY237" s="18">
        <v>2.5</v>
      </c>
      <c r="AZ237" s="18">
        <v>3.6999999999999998E-2</v>
      </c>
      <c r="BA237" s="21">
        <v>3.7973684210526312E-2</v>
      </c>
      <c r="BB237" s="18">
        <v>380</v>
      </c>
      <c r="BD237" s="18">
        <v>6</v>
      </c>
      <c r="BE237" s="18" t="s">
        <v>8</v>
      </c>
      <c r="BF237" s="18" t="s">
        <v>136</v>
      </c>
      <c r="BG237" s="18">
        <v>38</v>
      </c>
      <c r="BH237" s="18">
        <v>4</v>
      </c>
      <c r="BI237" s="18">
        <v>3.6999999999999998E-2</v>
      </c>
      <c r="BJ237" s="21">
        <v>4.7872807017543859E-2</v>
      </c>
      <c r="BK237" s="18">
        <v>479</v>
      </c>
      <c r="BM237" s="18">
        <v>6</v>
      </c>
      <c r="BN237" s="18" t="s">
        <v>8</v>
      </c>
      <c r="BO237" s="18" t="s">
        <v>136</v>
      </c>
      <c r="BP237" s="18">
        <v>38</v>
      </c>
      <c r="BQ237" s="18">
        <v>17</v>
      </c>
      <c r="BR237" s="18">
        <v>3.6999999999999998E-2</v>
      </c>
      <c r="BS237" s="21">
        <v>1.7612229102167181E-2</v>
      </c>
      <c r="BT237" s="18">
        <v>176</v>
      </c>
      <c r="BV237" s="18">
        <v>7</v>
      </c>
      <c r="BW237" s="18" t="s">
        <v>9</v>
      </c>
      <c r="BX237" s="18" t="s">
        <v>5</v>
      </c>
      <c r="BY237" s="18">
        <v>880</v>
      </c>
      <c r="BZ237" s="18">
        <v>1</v>
      </c>
      <c r="CA237" s="18">
        <v>7.3999999999999996E-2</v>
      </c>
      <c r="CB237" s="21">
        <v>1.009090909090909E-2</v>
      </c>
      <c r="CC237" s="18">
        <v>101</v>
      </c>
      <c r="CE237" s="18">
        <v>7</v>
      </c>
      <c r="CF237" s="18" t="s">
        <v>9</v>
      </c>
      <c r="CG237" s="18" t="s">
        <v>5</v>
      </c>
      <c r="CH237" s="18">
        <v>880</v>
      </c>
      <c r="CI237" s="18">
        <v>1</v>
      </c>
      <c r="CJ237" s="18">
        <v>7.3999999999999996E-2</v>
      </c>
      <c r="CK237" s="21">
        <v>2.0462121212121213E-2</v>
      </c>
      <c r="CL237" s="18">
        <v>205</v>
      </c>
      <c r="CN237" s="18">
        <v>7</v>
      </c>
      <c r="CO237" s="18" t="s">
        <v>9</v>
      </c>
      <c r="CP237" s="18" t="s">
        <v>5</v>
      </c>
      <c r="CQ237" s="18">
        <v>880</v>
      </c>
      <c r="CR237" s="18">
        <v>1</v>
      </c>
      <c r="CS237" s="18">
        <v>7.3999999999999996E-2</v>
      </c>
      <c r="CT237" s="21">
        <v>4.1414772727272731E-2</v>
      </c>
      <c r="CU237" s="18">
        <v>414</v>
      </c>
      <c r="CW237" s="18">
        <v>7</v>
      </c>
      <c r="CX237" s="18" t="s">
        <v>655</v>
      </c>
      <c r="CY237" s="18" t="s">
        <v>750</v>
      </c>
      <c r="CZ237" s="18">
        <v>5.25</v>
      </c>
      <c r="DA237" s="18">
        <v>3</v>
      </c>
      <c r="DB237" s="18">
        <v>1.4999999999999999E-2</v>
      </c>
      <c r="DC237" s="21">
        <v>4.7619047619047616E-2</v>
      </c>
      <c r="DD237" s="18">
        <v>476</v>
      </c>
    </row>
    <row r="238" spans="2:108" x14ac:dyDescent="0.3">
      <c r="B238" s="18">
        <v>6</v>
      </c>
      <c r="C238" s="18" t="s">
        <v>668</v>
      </c>
      <c r="D238" s="18" t="s">
        <v>750</v>
      </c>
      <c r="E238" s="18">
        <v>102.20000000000002</v>
      </c>
      <c r="F238" s="18">
        <v>2</v>
      </c>
      <c r="G238" s="18">
        <v>7.6E-3</v>
      </c>
      <c r="H238" s="21">
        <v>4.275929549902152E-3</v>
      </c>
      <c r="I238" s="18">
        <v>43</v>
      </c>
      <c r="J238" s="20"/>
      <c r="K238" s="18">
        <v>6</v>
      </c>
      <c r="L238" s="18" t="s">
        <v>668</v>
      </c>
      <c r="M238" s="18" t="s">
        <v>750</v>
      </c>
      <c r="N238" s="18">
        <v>102.20000000000002</v>
      </c>
      <c r="O238" s="18">
        <v>1</v>
      </c>
      <c r="P238" s="18">
        <v>6.4000000000000003E-3</v>
      </c>
      <c r="Q238" s="21">
        <v>3.1311154598825828E-3</v>
      </c>
      <c r="R238" s="18">
        <v>31</v>
      </c>
      <c r="T238" s="18">
        <v>6</v>
      </c>
      <c r="U238" s="18" t="s">
        <v>668</v>
      </c>
      <c r="V238" s="18" t="s">
        <v>750</v>
      </c>
      <c r="W238" s="18">
        <v>102.20000000000002</v>
      </c>
      <c r="X238" s="18">
        <v>1</v>
      </c>
      <c r="Y238" s="18">
        <v>6.4999999999999997E-3</v>
      </c>
      <c r="Z238" s="21">
        <v>3.1800391389432479E-3</v>
      </c>
      <c r="AA238" s="18">
        <v>32</v>
      </c>
      <c r="AC238" s="18">
        <v>6</v>
      </c>
      <c r="AD238" s="18" t="s">
        <v>653</v>
      </c>
      <c r="AE238" s="18" t="s">
        <v>750</v>
      </c>
      <c r="AF238" s="18">
        <v>25</v>
      </c>
      <c r="AG238" s="18">
        <v>1</v>
      </c>
      <c r="AH238" s="18">
        <v>6.0000000000000001E-3</v>
      </c>
      <c r="AI238" s="21">
        <v>1.6E-2</v>
      </c>
      <c r="AJ238" s="18">
        <v>160</v>
      </c>
      <c r="AL238" s="18">
        <v>6</v>
      </c>
      <c r="AM238" s="18" t="s">
        <v>654</v>
      </c>
      <c r="AN238" s="18" t="s">
        <v>750</v>
      </c>
      <c r="AO238" s="18">
        <v>25</v>
      </c>
      <c r="AP238" s="18">
        <v>2.5</v>
      </c>
      <c r="AQ238" s="18">
        <v>7.0000000000000001E-3</v>
      </c>
      <c r="AR238" s="21">
        <v>1.1256E-2</v>
      </c>
      <c r="AS238" s="18">
        <v>113</v>
      </c>
      <c r="AU238" s="18">
        <v>6</v>
      </c>
      <c r="AV238" s="18" t="s">
        <v>19</v>
      </c>
      <c r="AW238" s="18" t="s">
        <v>136</v>
      </c>
      <c r="AX238" s="18">
        <v>38</v>
      </c>
      <c r="AY238" s="18">
        <v>2.5</v>
      </c>
      <c r="AZ238" s="18">
        <v>3.6999999999999998E-2</v>
      </c>
      <c r="BA238" s="21">
        <v>3.7973684210526312E-2</v>
      </c>
      <c r="BB238" s="18">
        <v>380</v>
      </c>
      <c r="BD238" s="18">
        <v>6</v>
      </c>
      <c r="BE238" s="18" t="s">
        <v>19</v>
      </c>
      <c r="BF238" s="18" t="s">
        <v>136</v>
      </c>
      <c r="BG238" s="18">
        <v>38</v>
      </c>
      <c r="BH238" s="18">
        <v>4</v>
      </c>
      <c r="BI238" s="18">
        <v>3.6999999999999998E-2</v>
      </c>
      <c r="BJ238" s="21">
        <v>4.7872807017543859E-2</v>
      </c>
      <c r="BK238" s="18">
        <v>479</v>
      </c>
      <c r="BM238" s="18">
        <v>6</v>
      </c>
      <c r="BN238" s="18" t="s">
        <v>19</v>
      </c>
      <c r="BO238" s="18" t="s">
        <v>136</v>
      </c>
      <c r="BP238" s="18">
        <v>38</v>
      </c>
      <c r="BQ238" s="18">
        <v>17</v>
      </c>
      <c r="BR238" s="18">
        <v>3.6999999999999998E-2</v>
      </c>
      <c r="BS238" s="21">
        <v>1.7612229102167181E-2</v>
      </c>
      <c r="BT238" s="18">
        <v>176</v>
      </c>
      <c r="BV238" s="18">
        <v>7</v>
      </c>
      <c r="BW238" s="18" t="s">
        <v>20</v>
      </c>
      <c r="BX238" s="18" t="s">
        <v>5</v>
      </c>
      <c r="BY238" s="18">
        <v>880</v>
      </c>
      <c r="BZ238" s="18">
        <v>1</v>
      </c>
      <c r="CA238" s="18">
        <v>7.3999999999999996E-2</v>
      </c>
      <c r="CB238" s="21">
        <v>1.009090909090909E-2</v>
      </c>
      <c r="CC238" s="18">
        <v>101</v>
      </c>
      <c r="CE238" s="18">
        <v>7</v>
      </c>
      <c r="CF238" s="18" t="s">
        <v>20</v>
      </c>
      <c r="CG238" s="18" t="s">
        <v>5</v>
      </c>
      <c r="CH238" s="18">
        <v>880</v>
      </c>
      <c r="CI238" s="18">
        <v>1</v>
      </c>
      <c r="CJ238" s="18">
        <v>7.3999999999999996E-2</v>
      </c>
      <c r="CK238" s="21">
        <v>2.0462121212121213E-2</v>
      </c>
      <c r="CL238" s="18">
        <v>205</v>
      </c>
      <c r="CN238" s="18">
        <v>7</v>
      </c>
      <c r="CO238" s="18" t="s">
        <v>20</v>
      </c>
      <c r="CP238" s="18" t="s">
        <v>5</v>
      </c>
      <c r="CQ238" s="18">
        <v>880</v>
      </c>
      <c r="CR238" s="18">
        <v>1</v>
      </c>
      <c r="CS238" s="18">
        <v>7.3999999999999996E-2</v>
      </c>
      <c r="CT238" s="21">
        <v>4.1414772727272731E-2</v>
      </c>
      <c r="CU238" s="18">
        <v>414</v>
      </c>
      <c r="CW238" s="18">
        <v>7</v>
      </c>
      <c r="CX238" s="18" t="s">
        <v>657</v>
      </c>
      <c r="CY238" s="18" t="s">
        <v>750</v>
      </c>
      <c r="CZ238" s="18">
        <v>5.25</v>
      </c>
      <c r="DA238" s="18">
        <v>3</v>
      </c>
      <c r="DB238" s="18">
        <v>1.4999999999999999E-2</v>
      </c>
      <c r="DC238" s="21">
        <v>4.7619047619047616E-2</v>
      </c>
      <c r="DD238" s="18">
        <v>476</v>
      </c>
    </row>
    <row r="239" spans="2:108" x14ac:dyDescent="0.3">
      <c r="B239" s="18">
        <v>6</v>
      </c>
      <c r="C239" s="18" t="s">
        <v>670</v>
      </c>
      <c r="D239" s="18" t="s">
        <v>750</v>
      </c>
      <c r="E239" s="18">
        <v>102.20000000000002</v>
      </c>
      <c r="F239" s="18">
        <v>2</v>
      </c>
      <c r="G239" s="18">
        <v>7.6E-3</v>
      </c>
      <c r="H239" s="21">
        <v>4.275929549902152E-3</v>
      </c>
      <c r="I239" s="18">
        <v>43</v>
      </c>
      <c r="J239" s="20"/>
      <c r="K239" s="18">
        <v>6</v>
      </c>
      <c r="L239" s="18" t="s">
        <v>670</v>
      </c>
      <c r="M239" s="18" t="s">
        <v>750</v>
      </c>
      <c r="N239" s="18">
        <v>102.20000000000002</v>
      </c>
      <c r="O239" s="18">
        <v>1</v>
      </c>
      <c r="P239" s="18">
        <v>6.4000000000000003E-3</v>
      </c>
      <c r="Q239" s="21">
        <v>3.1311154598825828E-3</v>
      </c>
      <c r="R239" s="18">
        <v>31</v>
      </c>
      <c r="T239" s="18">
        <v>6</v>
      </c>
      <c r="U239" s="18" t="s">
        <v>670</v>
      </c>
      <c r="V239" s="18" t="s">
        <v>750</v>
      </c>
      <c r="W239" s="18">
        <v>102.20000000000002</v>
      </c>
      <c r="X239" s="18">
        <v>1</v>
      </c>
      <c r="Y239" s="18">
        <v>6.4999999999999997E-3</v>
      </c>
      <c r="Z239" s="21">
        <v>3.1800391389432479E-3</v>
      </c>
      <c r="AA239" s="18">
        <v>32</v>
      </c>
      <c r="AC239" s="18">
        <v>6</v>
      </c>
      <c r="AD239" s="18" t="s">
        <v>655</v>
      </c>
      <c r="AE239" s="18" t="s">
        <v>750</v>
      </c>
      <c r="AF239" s="18">
        <v>25</v>
      </c>
      <c r="AG239" s="18">
        <v>1</v>
      </c>
      <c r="AH239" s="18">
        <v>6.0000000000000001E-3</v>
      </c>
      <c r="AI239" s="21">
        <v>1.6E-2</v>
      </c>
      <c r="AJ239" s="18">
        <v>160</v>
      </c>
      <c r="AL239" s="18">
        <v>6</v>
      </c>
      <c r="AM239" s="18" t="s">
        <v>656</v>
      </c>
      <c r="AN239" s="18" t="s">
        <v>750</v>
      </c>
      <c r="AO239" s="18">
        <v>25</v>
      </c>
      <c r="AP239" s="18">
        <v>2.5</v>
      </c>
      <c r="AQ239" s="18">
        <v>7.0000000000000001E-3</v>
      </c>
      <c r="AR239" s="21">
        <v>1.1256E-2</v>
      </c>
      <c r="AS239" s="18">
        <v>113</v>
      </c>
      <c r="AU239" s="18">
        <v>6</v>
      </c>
      <c r="AV239" s="18" t="s">
        <v>28</v>
      </c>
      <c r="AW239" s="18" t="s">
        <v>136</v>
      </c>
      <c r="AX239" s="18">
        <v>38</v>
      </c>
      <c r="AY239" s="18">
        <v>2.5</v>
      </c>
      <c r="AZ239" s="18">
        <v>3.6999999999999998E-2</v>
      </c>
      <c r="BA239" s="21">
        <v>3.7973684210526312E-2</v>
      </c>
      <c r="BB239" s="18">
        <v>380</v>
      </c>
      <c r="BD239" s="18">
        <v>6</v>
      </c>
      <c r="BE239" s="18" t="s">
        <v>28</v>
      </c>
      <c r="BF239" s="18" t="s">
        <v>136</v>
      </c>
      <c r="BG239" s="18">
        <v>38</v>
      </c>
      <c r="BH239" s="18">
        <v>4</v>
      </c>
      <c r="BI239" s="18">
        <v>3.6999999999999998E-2</v>
      </c>
      <c r="BJ239" s="21">
        <v>4.7872807017543859E-2</v>
      </c>
      <c r="BK239" s="18">
        <v>479</v>
      </c>
      <c r="BM239" s="18">
        <v>6</v>
      </c>
      <c r="BN239" s="18" t="s">
        <v>28</v>
      </c>
      <c r="BO239" s="18" t="s">
        <v>136</v>
      </c>
      <c r="BP239" s="18">
        <v>38</v>
      </c>
      <c r="BQ239" s="18">
        <v>17</v>
      </c>
      <c r="BR239" s="18">
        <v>3.6999999999999998E-2</v>
      </c>
      <c r="BS239" s="21">
        <v>1.7612229102167181E-2</v>
      </c>
      <c r="BT239" s="18">
        <v>176</v>
      </c>
      <c r="BV239" s="18">
        <v>7</v>
      </c>
      <c r="BW239" s="18" t="s">
        <v>22</v>
      </c>
      <c r="BX239" s="18" t="s">
        <v>5</v>
      </c>
      <c r="BY239" s="18">
        <v>880</v>
      </c>
      <c r="BZ239" s="18">
        <v>1</v>
      </c>
      <c r="CA239" s="18">
        <v>7.3999999999999996E-2</v>
      </c>
      <c r="CB239" s="21">
        <v>1.009090909090909E-2</v>
      </c>
      <c r="CC239" s="18">
        <v>101</v>
      </c>
      <c r="CE239" s="18">
        <v>7</v>
      </c>
      <c r="CF239" s="18" t="s">
        <v>22</v>
      </c>
      <c r="CG239" s="18" t="s">
        <v>5</v>
      </c>
      <c r="CH239" s="18">
        <v>880</v>
      </c>
      <c r="CI239" s="18">
        <v>1</v>
      </c>
      <c r="CJ239" s="18">
        <v>7.3999999999999996E-2</v>
      </c>
      <c r="CK239" s="21">
        <v>2.0462121212121213E-2</v>
      </c>
      <c r="CL239" s="18">
        <v>205</v>
      </c>
      <c r="CN239" s="18">
        <v>7</v>
      </c>
      <c r="CO239" s="18" t="s">
        <v>22</v>
      </c>
      <c r="CP239" s="18" t="s">
        <v>5</v>
      </c>
      <c r="CQ239" s="18">
        <v>880</v>
      </c>
      <c r="CR239" s="18">
        <v>1</v>
      </c>
      <c r="CS239" s="18">
        <v>7.3999999999999996E-2</v>
      </c>
      <c r="CT239" s="21">
        <v>4.1414772727272731E-2</v>
      </c>
      <c r="CU239" s="18">
        <v>414</v>
      </c>
      <c r="CW239" s="18">
        <v>7</v>
      </c>
      <c r="CX239" s="18" t="s">
        <v>659</v>
      </c>
      <c r="CY239" s="18" t="s">
        <v>750</v>
      </c>
      <c r="CZ239" s="18">
        <v>5.25</v>
      </c>
      <c r="DA239" s="18">
        <v>3</v>
      </c>
      <c r="DB239" s="18">
        <v>1.4999999999999999E-2</v>
      </c>
      <c r="DC239" s="21">
        <v>4.7619047619047616E-2</v>
      </c>
      <c r="DD239" s="18">
        <v>476</v>
      </c>
    </row>
    <row r="240" spans="2:108" x14ac:dyDescent="0.3">
      <c r="B240" s="18">
        <v>6</v>
      </c>
      <c r="C240" s="18" t="s">
        <v>672</v>
      </c>
      <c r="D240" s="18" t="s">
        <v>750</v>
      </c>
      <c r="E240" s="18">
        <v>102.20000000000002</v>
      </c>
      <c r="F240" s="18">
        <v>2</v>
      </c>
      <c r="G240" s="18">
        <v>7.6E-3</v>
      </c>
      <c r="H240" s="21">
        <v>4.275929549902152E-3</v>
      </c>
      <c r="I240" s="18">
        <v>43</v>
      </c>
      <c r="J240" s="20"/>
      <c r="K240" s="18">
        <v>6</v>
      </c>
      <c r="L240" s="18" t="s">
        <v>672</v>
      </c>
      <c r="M240" s="18" t="s">
        <v>750</v>
      </c>
      <c r="N240" s="18">
        <v>102.20000000000002</v>
      </c>
      <c r="O240" s="18">
        <v>1</v>
      </c>
      <c r="P240" s="18">
        <v>6.4000000000000003E-3</v>
      </c>
      <c r="Q240" s="21">
        <v>3.1311154598825828E-3</v>
      </c>
      <c r="R240" s="18">
        <v>31</v>
      </c>
      <c r="T240" s="18">
        <v>6</v>
      </c>
      <c r="U240" s="18" t="s">
        <v>672</v>
      </c>
      <c r="V240" s="18" t="s">
        <v>750</v>
      </c>
      <c r="W240" s="18">
        <v>102.20000000000002</v>
      </c>
      <c r="X240" s="18">
        <v>1</v>
      </c>
      <c r="Y240" s="18">
        <v>6.4999999999999997E-3</v>
      </c>
      <c r="Z240" s="21">
        <v>3.1800391389432479E-3</v>
      </c>
      <c r="AA240" s="18">
        <v>32</v>
      </c>
      <c r="AC240" s="18">
        <v>6</v>
      </c>
      <c r="AD240" s="18" t="s">
        <v>657</v>
      </c>
      <c r="AE240" s="18" t="s">
        <v>750</v>
      </c>
      <c r="AF240" s="18">
        <v>25</v>
      </c>
      <c r="AG240" s="18">
        <v>1</v>
      </c>
      <c r="AH240" s="18">
        <v>6.0000000000000001E-3</v>
      </c>
      <c r="AI240" s="21">
        <v>1.6E-2</v>
      </c>
      <c r="AJ240" s="18">
        <v>160</v>
      </c>
      <c r="AL240" s="18">
        <v>6</v>
      </c>
      <c r="AM240" s="18" t="s">
        <v>658</v>
      </c>
      <c r="AN240" s="18" t="s">
        <v>750</v>
      </c>
      <c r="AO240" s="18">
        <v>25</v>
      </c>
      <c r="AP240" s="18">
        <v>2.5</v>
      </c>
      <c r="AQ240" s="18">
        <v>7.0000000000000001E-3</v>
      </c>
      <c r="AR240" s="21">
        <v>1.1256E-2</v>
      </c>
      <c r="AS240" s="18">
        <v>113</v>
      </c>
      <c r="AU240" s="18">
        <v>6</v>
      </c>
      <c r="AV240" s="18" t="s">
        <v>9</v>
      </c>
      <c r="AW240" s="18" t="s">
        <v>136</v>
      </c>
      <c r="AX240" s="18">
        <v>47</v>
      </c>
      <c r="AY240" s="18">
        <v>2</v>
      </c>
      <c r="AZ240" s="18">
        <v>3.6999999999999998E-2</v>
      </c>
      <c r="BA240" s="21">
        <v>3.8377659574468086E-2</v>
      </c>
      <c r="BB240" s="18">
        <v>384</v>
      </c>
      <c r="BD240" s="18">
        <v>6</v>
      </c>
      <c r="BE240" s="18" t="s">
        <v>9</v>
      </c>
      <c r="BF240" s="18" t="s">
        <v>136</v>
      </c>
      <c r="BG240" s="18">
        <v>47</v>
      </c>
      <c r="BH240" s="18">
        <v>4</v>
      </c>
      <c r="BI240" s="18">
        <v>3.6999999999999998E-2</v>
      </c>
      <c r="BJ240" s="21">
        <v>3.8705673758865244E-2</v>
      </c>
      <c r="BK240" s="18">
        <v>387</v>
      </c>
      <c r="BM240" s="18">
        <v>6</v>
      </c>
      <c r="BN240" s="18" t="s">
        <v>9</v>
      </c>
      <c r="BO240" s="18" t="s">
        <v>136</v>
      </c>
      <c r="BP240" s="18">
        <v>47</v>
      </c>
      <c r="BQ240" s="18">
        <v>14</v>
      </c>
      <c r="BR240" s="18">
        <v>3.6999999999999998E-2</v>
      </c>
      <c r="BS240" s="21">
        <v>1.7291033434650455E-2</v>
      </c>
      <c r="BT240" s="18">
        <v>173</v>
      </c>
      <c r="BV240" s="18">
        <v>7</v>
      </c>
      <c r="BW240" s="18" t="s">
        <v>10</v>
      </c>
      <c r="BX240" s="18" t="s">
        <v>5</v>
      </c>
      <c r="BY240" s="18">
        <v>1759.9999999999998</v>
      </c>
      <c r="BZ240" s="18">
        <v>1</v>
      </c>
      <c r="CA240" s="18">
        <v>7.3999999999999996E-2</v>
      </c>
      <c r="CB240" s="21">
        <v>5.0454545454545457E-3</v>
      </c>
      <c r="CC240" s="18">
        <v>50</v>
      </c>
      <c r="CE240" s="18">
        <v>7</v>
      </c>
      <c r="CF240" s="18" t="s">
        <v>10</v>
      </c>
      <c r="CG240" s="18" t="s">
        <v>5</v>
      </c>
      <c r="CH240" s="18">
        <v>1759.9999999999998</v>
      </c>
      <c r="CI240" s="18">
        <v>1</v>
      </c>
      <c r="CJ240" s="18">
        <v>7.3999999999999996E-2</v>
      </c>
      <c r="CK240" s="21">
        <v>1.0231060606060608E-2</v>
      </c>
      <c r="CL240" s="18">
        <v>102</v>
      </c>
      <c r="CN240" s="18">
        <v>7</v>
      </c>
      <c r="CO240" s="18" t="s">
        <v>10</v>
      </c>
      <c r="CP240" s="18" t="s">
        <v>5</v>
      </c>
      <c r="CQ240" s="18">
        <v>1759.9999999999998</v>
      </c>
      <c r="CR240" s="18">
        <v>1</v>
      </c>
      <c r="CS240" s="18">
        <v>7.3999999999999996E-2</v>
      </c>
      <c r="CT240" s="21">
        <v>2.0707386363636365E-2</v>
      </c>
      <c r="CU240" s="18">
        <v>207</v>
      </c>
      <c r="CW240" s="18">
        <v>7</v>
      </c>
      <c r="CX240" s="18" t="s">
        <v>661</v>
      </c>
      <c r="CY240" s="18" t="s">
        <v>750</v>
      </c>
      <c r="CZ240" s="18">
        <v>5.25</v>
      </c>
      <c r="DA240" s="18">
        <v>3</v>
      </c>
      <c r="DB240" s="18">
        <v>1.4999999999999999E-2</v>
      </c>
      <c r="DC240" s="21">
        <v>4.7619047619047616E-2</v>
      </c>
      <c r="DD240" s="18">
        <v>476</v>
      </c>
    </row>
    <row r="241" spans="2:108" x14ac:dyDescent="0.3">
      <c r="B241" s="18">
        <v>6</v>
      </c>
      <c r="C241" s="18" t="s">
        <v>674</v>
      </c>
      <c r="D241" s="18" t="s">
        <v>750</v>
      </c>
      <c r="E241" s="18">
        <v>102.20000000000002</v>
      </c>
      <c r="F241" s="18">
        <v>2</v>
      </c>
      <c r="G241" s="18">
        <v>7.6E-3</v>
      </c>
      <c r="H241" s="21">
        <v>4.275929549902152E-3</v>
      </c>
      <c r="I241" s="18">
        <v>43</v>
      </c>
      <c r="J241" s="20"/>
      <c r="K241" s="18">
        <v>6</v>
      </c>
      <c r="L241" s="18" t="s">
        <v>674</v>
      </c>
      <c r="M241" s="18" t="s">
        <v>750</v>
      </c>
      <c r="N241" s="18">
        <v>102.20000000000002</v>
      </c>
      <c r="O241" s="18">
        <v>1</v>
      </c>
      <c r="P241" s="18">
        <v>6.4000000000000003E-3</v>
      </c>
      <c r="Q241" s="21">
        <v>3.1311154598825828E-3</v>
      </c>
      <c r="R241" s="18">
        <v>31</v>
      </c>
      <c r="T241" s="18">
        <v>6</v>
      </c>
      <c r="U241" s="18" t="s">
        <v>674</v>
      </c>
      <c r="V241" s="18" t="s">
        <v>750</v>
      </c>
      <c r="W241" s="18">
        <v>102.20000000000002</v>
      </c>
      <c r="X241" s="18">
        <v>1</v>
      </c>
      <c r="Y241" s="18">
        <v>6.4999999999999997E-3</v>
      </c>
      <c r="Z241" s="21">
        <v>3.1800391389432479E-3</v>
      </c>
      <c r="AA241" s="18">
        <v>32</v>
      </c>
      <c r="AC241" s="18">
        <v>6</v>
      </c>
      <c r="AD241" s="18" t="s">
        <v>659</v>
      </c>
      <c r="AE241" s="18" t="s">
        <v>750</v>
      </c>
      <c r="AF241" s="18">
        <v>25</v>
      </c>
      <c r="AG241" s="18">
        <v>1</v>
      </c>
      <c r="AH241" s="18">
        <v>6.0000000000000001E-3</v>
      </c>
      <c r="AI241" s="21">
        <v>1.6E-2</v>
      </c>
      <c r="AJ241" s="18">
        <v>160</v>
      </c>
      <c r="AL241" s="18">
        <v>6</v>
      </c>
      <c r="AM241" s="18" t="s">
        <v>660</v>
      </c>
      <c r="AN241" s="18" t="s">
        <v>750</v>
      </c>
      <c r="AO241" s="18">
        <v>25</v>
      </c>
      <c r="AP241" s="18">
        <v>2.5</v>
      </c>
      <c r="AQ241" s="18">
        <v>7.0000000000000001E-3</v>
      </c>
      <c r="AR241" s="21">
        <v>1.1256E-2</v>
      </c>
      <c r="AS241" s="18">
        <v>113</v>
      </c>
      <c r="AU241" s="18">
        <v>6</v>
      </c>
      <c r="AV241" s="18" t="s">
        <v>20</v>
      </c>
      <c r="AW241" s="18" t="s">
        <v>136</v>
      </c>
      <c r="AX241" s="18">
        <v>47</v>
      </c>
      <c r="AY241" s="18">
        <v>2</v>
      </c>
      <c r="AZ241" s="18">
        <v>3.6999999999999998E-2</v>
      </c>
      <c r="BA241" s="21">
        <v>3.8377659574468086E-2</v>
      </c>
      <c r="BB241" s="18">
        <v>384</v>
      </c>
      <c r="BD241" s="18">
        <v>6</v>
      </c>
      <c r="BE241" s="18" t="s">
        <v>20</v>
      </c>
      <c r="BF241" s="18" t="s">
        <v>136</v>
      </c>
      <c r="BG241" s="18">
        <v>47</v>
      </c>
      <c r="BH241" s="18">
        <v>4</v>
      </c>
      <c r="BI241" s="18">
        <v>3.6999999999999998E-2</v>
      </c>
      <c r="BJ241" s="21">
        <v>3.8705673758865244E-2</v>
      </c>
      <c r="BK241" s="18">
        <v>387</v>
      </c>
      <c r="BM241" s="18">
        <v>6</v>
      </c>
      <c r="BN241" s="18" t="s">
        <v>20</v>
      </c>
      <c r="BO241" s="18" t="s">
        <v>136</v>
      </c>
      <c r="BP241" s="18">
        <v>47</v>
      </c>
      <c r="BQ241" s="18">
        <v>14</v>
      </c>
      <c r="BR241" s="18">
        <v>3.6999999999999998E-2</v>
      </c>
      <c r="BS241" s="21">
        <v>1.7291033434650455E-2</v>
      </c>
      <c r="BT241" s="18">
        <v>173</v>
      </c>
      <c r="BV241" s="18">
        <v>7</v>
      </c>
      <c r="BW241" s="18" t="s">
        <v>21</v>
      </c>
      <c r="BX241" s="18" t="s">
        <v>5</v>
      </c>
      <c r="BY241" s="18">
        <v>1759.9999999999998</v>
      </c>
      <c r="BZ241" s="18">
        <v>1</v>
      </c>
      <c r="CA241" s="18">
        <v>7.3999999999999996E-2</v>
      </c>
      <c r="CB241" s="21">
        <v>5.0454545454545457E-3</v>
      </c>
      <c r="CC241" s="18">
        <v>50</v>
      </c>
      <c r="CE241" s="18">
        <v>7</v>
      </c>
      <c r="CF241" s="18" t="s">
        <v>21</v>
      </c>
      <c r="CG241" s="18" t="s">
        <v>5</v>
      </c>
      <c r="CH241" s="18">
        <v>1759.9999999999998</v>
      </c>
      <c r="CI241" s="18">
        <v>1</v>
      </c>
      <c r="CJ241" s="18">
        <v>7.3999999999999996E-2</v>
      </c>
      <c r="CK241" s="21">
        <v>1.0231060606060608E-2</v>
      </c>
      <c r="CL241" s="18">
        <v>102</v>
      </c>
      <c r="CN241" s="18">
        <v>7</v>
      </c>
      <c r="CO241" s="18" t="s">
        <v>21</v>
      </c>
      <c r="CP241" s="18" t="s">
        <v>5</v>
      </c>
      <c r="CQ241" s="18">
        <v>1759.9999999999998</v>
      </c>
      <c r="CR241" s="18">
        <v>1</v>
      </c>
      <c r="CS241" s="18">
        <v>7.3999999999999996E-2</v>
      </c>
      <c r="CT241" s="21">
        <v>2.0707386363636365E-2</v>
      </c>
      <c r="CU241" s="18">
        <v>207</v>
      </c>
      <c r="CW241" s="18">
        <v>7</v>
      </c>
      <c r="CX241" s="18" t="s">
        <v>663</v>
      </c>
      <c r="CY241" s="18" t="s">
        <v>750</v>
      </c>
      <c r="CZ241" s="18">
        <v>5.25</v>
      </c>
      <c r="DA241" s="18">
        <v>3</v>
      </c>
      <c r="DB241" s="18">
        <v>1.4999999999999999E-2</v>
      </c>
      <c r="DC241" s="21">
        <v>4.7619047619047616E-2</v>
      </c>
      <c r="DD241" s="18">
        <v>476</v>
      </c>
    </row>
    <row r="242" spans="2:108" x14ac:dyDescent="0.3">
      <c r="B242" s="18">
        <v>6</v>
      </c>
      <c r="C242" s="18" t="s">
        <v>676</v>
      </c>
      <c r="D242" s="18" t="s">
        <v>750</v>
      </c>
      <c r="E242" s="18">
        <v>102.20000000000002</v>
      </c>
      <c r="F242" s="18">
        <v>2</v>
      </c>
      <c r="G242" s="18">
        <v>7.6E-3</v>
      </c>
      <c r="H242" s="21">
        <v>4.275929549902152E-3</v>
      </c>
      <c r="I242" s="18">
        <v>43</v>
      </c>
      <c r="J242" s="20"/>
      <c r="K242" s="18">
        <v>6</v>
      </c>
      <c r="L242" s="18" t="s">
        <v>676</v>
      </c>
      <c r="M242" s="18" t="s">
        <v>750</v>
      </c>
      <c r="N242" s="18">
        <v>102.20000000000002</v>
      </c>
      <c r="O242" s="18">
        <v>1</v>
      </c>
      <c r="P242" s="18">
        <v>6.4000000000000003E-3</v>
      </c>
      <c r="Q242" s="21">
        <v>3.1311154598825828E-3</v>
      </c>
      <c r="R242" s="18">
        <v>31</v>
      </c>
      <c r="T242" s="18">
        <v>6</v>
      </c>
      <c r="U242" s="18" t="s">
        <v>676</v>
      </c>
      <c r="V242" s="18" t="s">
        <v>750</v>
      </c>
      <c r="W242" s="18">
        <v>102.20000000000002</v>
      </c>
      <c r="X242" s="18">
        <v>1</v>
      </c>
      <c r="Y242" s="18">
        <v>6.4999999999999997E-3</v>
      </c>
      <c r="Z242" s="21">
        <v>3.1800391389432479E-3</v>
      </c>
      <c r="AA242" s="18">
        <v>32</v>
      </c>
      <c r="AC242" s="18">
        <v>6</v>
      </c>
      <c r="AD242" s="18" t="s">
        <v>661</v>
      </c>
      <c r="AE242" s="18" t="s">
        <v>750</v>
      </c>
      <c r="AF242" s="18">
        <v>25</v>
      </c>
      <c r="AG242" s="18">
        <v>1</v>
      </c>
      <c r="AH242" s="18">
        <v>6.0000000000000001E-3</v>
      </c>
      <c r="AI242" s="21">
        <v>1.6E-2</v>
      </c>
      <c r="AJ242" s="18">
        <v>160</v>
      </c>
      <c r="AL242" s="18">
        <v>6</v>
      </c>
      <c r="AM242" s="18" t="s">
        <v>662</v>
      </c>
      <c r="AN242" s="18" t="s">
        <v>750</v>
      </c>
      <c r="AO242" s="18">
        <v>25</v>
      </c>
      <c r="AP242" s="18">
        <v>2.5</v>
      </c>
      <c r="AQ242" s="18">
        <v>7.0000000000000001E-3</v>
      </c>
      <c r="AR242" s="21">
        <v>1.1256E-2</v>
      </c>
      <c r="AS242" s="18">
        <v>113</v>
      </c>
      <c r="AU242" s="18">
        <v>6</v>
      </c>
      <c r="AV242" s="18" t="s">
        <v>22</v>
      </c>
      <c r="AW242" s="18" t="s">
        <v>136</v>
      </c>
      <c r="AX242" s="18">
        <v>47</v>
      </c>
      <c r="AY242" s="18">
        <v>2</v>
      </c>
      <c r="AZ242" s="18">
        <v>3.6999999999999998E-2</v>
      </c>
      <c r="BA242" s="21">
        <v>3.8377659574468086E-2</v>
      </c>
      <c r="BB242" s="18">
        <v>384</v>
      </c>
      <c r="BD242" s="18">
        <v>6</v>
      </c>
      <c r="BE242" s="18" t="s">
        <v>22</v>
      </c>
      <c r="BF242" s="18" t="s">
        <v>136</v>
      </c>
      <c r="BG242" s="18">
        <v>47</v>
      </c>
      <c r="BH242" s="18">
        <v>4</v>
      </c>
      <c r="BI242" s="18">
        <v>3.6999999999999998E-2</v>
      </c>
      <c r="BJ242" s="21">
        <v>3.8705673758865244E-2</v>
      </c>
      <c r="BK242" s="18">
        <v>387</v>
      </c>
      <c r="BM242" s="18">
        <v>6</v>
      </c>
      <c r="BN242" s="18" t="s">
        <v>22</v>
      </c>
      <c r="BO242" s="18" t="s">
        <v>136</v>
      </c>
      <c r="BP242" s="18">
        <v>47</v>
      </c>
      <c r="BQ242" s="18">
        <v>14</v>
      </c>
      <c r="BR242" s="18">
        <v>3.6999999999999998E-2</v>
      </c>
      <c r="BS242" s="21">
        <v>1.7291033434650455E-2</v>
      </c>
      <c r="BT242" s="18">
        <v>173</v>
      </c>
      <c r="BV242" s="18">
        <v>7</v>
      </c>
      <c r="BW242" s="18" t="s">
        <v>29</v>
      </c>
      <c r="BX242" s="18" t="s">
        <v>5</v>
      </c>
      <c r="BY242" s="18">
        <v>1759.9999999999998</v>
      </c>
      <c r="BZ242" s="18">
        <v>1</v>
      </c>
      <c r="CA242" s="18">
        <v>7.3999999999999996E-2</v>
      </c>
      <c r="CB242" s="21">
        <v>5.0454545454545457E-3</v>
      </c>
      <c r="CC242" s="18">
        <v>50</v>
      </c>
      <c r="CE242" s="18">
        <v>7</v>
      </c>
      <c r="CF242" s="18" t="s">
        <v>29</v>
      </c>
      <c r="CG242" s="18" t="s">
        <v>5</v>
      </c>
      <c r="CH242" s="18">
        <v>1759.9999999999998</v>
      </c>
      <c r="CI242" s="18">
        <v>1</v>
      </c>
      <c r="CJ242" s="18">
        <v>7.3999999999999996E-2</v>
      </c>
      <c r="CK242" s="21">
        <v>1.0231060606060608E-2</v>
      </c>
      <c r="CL242" s="18">
        <v>102</v>
      </c>
      <c r="CN242" s="18">
        <v>7</v>
      </c>
      <c r="CO242" s="18" t="s">
        <v>29</v>
      </c>
      <c r="CP242" s="18" t="s">
        <v>5</v>
      </c>
      <c r="CQ242" s="18">
        <v>1759.9999999999998</v>
      </c>
      <c r="CR242" s="18">
        <v>1</v>
      </c>
      <c r="CS242" s="18">
        <v>7.3999999999999996E-2</v>
      </c>
      <c r="CT242" s="21">
        <v>2.0707386363636365E-2</v>
      </c>
      <c r="CU242" s="18">
        <v>207</v>
      </c>
      <c r="CW242" s="18">
        <v>7</v>
      </c>
      <c r="CX242" s="18" t="s">
        <v>665</v>
      </c>
      <c r="CY242" s="18" t="s">
        <v>750</v>
      </c>
      <c r="CZ242" s="18">
        <v>5.25</v>
      </c>
      <c r="DA242" s="18">
        <v>3</v>
      </c>
      <c r="DB242" s="18">
        <v>1.4999999999999999E-2</v>
      </c>
      <c r="DC242" s="21">
        <v>4.7619047619047616E-2</v>
      </c>
      <c r="DD242" s="18">
        <v>476</v>
      </c>
    </row>
    <row r="243" spans="2:108" x14ac:dyDescent="0.3">
      <c r="B243" s="18">
        <v>6</v>
      </c>
      <c r="C243" s="18" t="s">
        <v>678</v>
      </c>
      <c r="D243" s="18" t="s">
        <v>750</v>
      </c>
      <c r="E243" s="18">
        <v>102.20000000000002</v>
      </c>
      <c r="F243" s="18">
        <v>2</v>
      </c>
      <c r="G243" s="18">
        <v>7.6E-3</v>
      </c>
      <c r="H243" s="21">
        <v>4.275929549902152E-3</v>
      </c>
      <c r="I243" s="18">
        <v>43</v>
      </c>
      <c r="J243" s="20"/>
      <c r="K243" s="18">
        <v>6</v>
      </c>
      <c r="L243" s="18" t="s">
        <v>678</v>
      </c>
      <c r="M243" s="18" t="s">
        <v>750</v>
      </c>
      <c r="N243" s="18">
        <v>102.20000000000002</v>
      </c>
      <c r="O243" s="18">
        <v>1</v>
      </c>
      <c r="P243" s="18">
        <v>6.4000000000000003E-3</v>
      </c>
      <c r="Q243" s="21">
        <v>3.1311154598825828E-3</v>
      </c>
      <c r="R243" s="18">
        <v>31</v>
      </c>
      <c r="T243" s="18">
        <v>6</v>
      </c>
      <c r="U243" s="18" t="s">
        <v>678</v>
      </c>
      <c r="V243" s="18" t="s">
        <v>750</v>
      </c>
      <c r="W243" s="18">
        <v>102.20000000000002</v>
      </c>
      <c r="X243" s="18">
        <v>1</v>
      </c>
      <c r="Y243" s="18">
        <v>6.4999999999999997E-3</v>
      </c>
      <c r="Z243" s="21">
        <v>3.1800391389432479E-3</v>
      </c>
      <c r="AA243" s="18">
        <v>32</v>
      </c>
      <c r="AC243" s="18">
        <v>6</v>
      </c>
      <c r="AD243" s="18" t="s">
        <v>663</v>
      </c>
      <c r="AE243" s="18" t="s">
        <v>750</v>
      </c>
      <c r="AF243" s="18">
        <v>25</v>
      </c>
      <c r="AG243" s="18">
        <v>1</v>
      </c>
      <c r="AH243" s="18">
        <v>6.0000000000000001E-3</v>
      </c>
      <c r="AI243" s="21">
        <v>1.6E-2</v>
      </c>
      <c r="AJ243" s="18">
        <v>160</v>
      </c>
      <c r="AL243" s="18">
        <v>6</v>
      </c>
      <c r="AM243" s="18" t="s">
        <v>664</v>
      </c>
      <c r="AN243" s="18" t="s">
        <v>750</v>
      </c>
      <c r="AO243" s="18">
        <v>25</v>
      </c>
      <c r="AP243" s="18">
        <v>2.5</v>
      </c>
      <c r="AQ243" s="18">
        <v>7.0000000000000001E-3</v>
      </c>
      <c r="AR243" s="21">
        <v>1.1256E-2</v>
      </c>
      <c r="AS243" s="18">
        <v>113</v>
      </c>
      <c r="AU243" s="18">
        <v>6</v>
      </c>
      <c r="AV243" s="18" t="s">
        <v>10</v>
      </c>
      <c r="AW243" s="18" t="s">
        <v>136</v>
      </c>
      <c r="AX243" s="18">
        <v>62.666666666666657</v>
      </c>
      <c r="AY243" s="18">
        <v>1.5</v>
      </c>
      <c r="AZ243" s="18">
        <v>3.6999999999999998E-2</v>
      </c>
      <c r="BA243" s="21">
        <v>3.8377659574468086E-2</v>
      </c>
      <c r="BB243" s="18">
        <v>384</v>
      </c>
      <c r="BD243" s="18">
        <v>6</v>
      </c>
      <c r="BE243" s="18" t="s">
        <v>10</v>
      </c>
      <c r="BF243" s="18" t="s">
        <v>136</v>
      </c>
      <c r="BG243" s="18">
        <v>62.666666666666657</v>
      </c>
      <c r="BH243" s="18">
        <v>3.5</v>
      </c>
      <c r="BI243" s="18">
        <v>3.6999999999999998E-2</v>
      </c>
      <c r="BJ243" s="21">
        <v>3.3176291793313072E-2</v>
      </c>
      <c r="BK243" s="18">
        <v>332</v>
      </c>
      <c r="BM243" s="18">
        <v>6</v>
      </c>
      <c r="BN243" s="18" t="s">
        <v>10</v>
      </c>
      <c r="BO243" s="18" t="s">
        <v>136</v>
      </c>
      <c r="BP243" s="18">
        <v>62.666666666666657</v>
      </c>
      <c r="BQ243" s="18">
        <v>11</v>
      </c>
      <c r="BR243" s="18">
        <v>3.6999999999999998E-2</v>
      </c>
      <c r="BS243" s="21">
        <v>1.6505077369439073E-2</v>
      </c>
      <c r="BT243" s="18">
        <v>165</v>
      </c>
      <c r="BV243" s="18">
        <v>7</v>
      </c>
      <c r="BW243" s="18" t="s">
        <v>9</v>
      </c>
      <c r="BX243" s="18" t="s">
        <v>136</v>
      </c>
      <c r="BY243" s="18">
        <v>44</v>
      </c>
      <c r="BZ243" s="18">
        <v>2.5</v>
      </c>
      <c r="CA243" s="18">
        <v>3.6999999999999998E-2</v>
      </c>
      <c r="CB243" s="21">
        <v>4.0363636363636358E-2</v>
      </c>
      <c r="CC243" s="18">
        <v>404</v>
      </c>
      <c r="CE243" s="18">
        <v>7</v>
      </c>
      <c r="CF243" s="18" t="s">
        <v>9</v>
      </c>
      <c r="CG243" s="18" t="s">
        <v>136</v>
      </c>
      <c r="CH243" s="18">
        <v>44</v>
      </c>
      <c r="CI243" s="18">
        <v>5</v>
      </c>
      <c r="CJ243" s="18">
        <v>3.6999999999999998E-2</v>
      </c>
      <c r="CK243" s="21">
        <v>4.0924242424242425E-2</v>
      </c>
      <c r="CL243" s="18">
        <v>409</v>
      </c>
      <c r="CN243" s="18">
        <v>7</v>
      </c>
      <c r="CO243" s="18" t="s">
        <v>9</v>
      </c>
      <c r="CP243" s="18" t="s">
        <v>136</v>
      </c>
      <c r="CQ243" s="18">
        <v>44</v>
      </c>
      <c r="CR243" s="18">
        <v>8</v>
      </c>
      <c r="CS243" s="18">
        <v>3.6999999999999998E-2</v>
      </c>
      <c r="CT243" s="21">
        <v>5.1768465909090906E-2</v>
      </c>
      <c r="CU243" s="18">
        <v>518</v>
      </c>
      <c r="CW243" s="18">
        <v>7</v>
      </c>
      <c r="CX243" s="18" t="s">
        <v>666</v>
      </c>
      <c r="CY243" s="18" t="s">
        <v>750</v>
      </c>
      <c r="CZ243" s="18">
        <v>96.750000000000014</v>
      </c>
      <c r="DA243" s="18">
        <v>1.5</v>
      </c>
      <c r="DB243" s="18">
        <v>2.0500000000000001E-2</v>
      </c>
      <c r="DC243" s="21">
        <v>7.0628768303186906E-3</v>
      </c>
      <c r="DD243" s="18">
        <v>71</v>
      </c>
    </row>
    <row r="244" spans="2:108" x14ac:dyDescent="0.3">
      <c r="B244" s="18">
        <v>6</v>
      </c>
      <c r="C244" s="18" t="s">
        <v>680</v>
      </c>
      <c r="D244" s="18" t="s">
        <v>750</v>
      </c>
      <c r="E244" s="18">
        <v>102.20000000000002</v>
      </c>
      <c r="F244" s="18">
        <v>2</v>
      </c>
      <c r="G244" s="18">
        <v>7.6E-3</v>
      </c>
      <c r="H244" s="21">
        <v>4.275929549902152E-3</v>
      </c>
      <c r="I244" s="18">
        <v>43</v>
      </c>
      <c r="J244" s="20"/>
      <c r="K244" s="18">
        <v>6</v>
      </c>
      <c r="L244" s="18" t="s">
        <v>680</v>
      </c>
      <c r="M244" s="18" t="s">
        <v>750</v>
      </c>
      <c r="N244" s="18">
        <v>102.20000000000002</v>
      </c>
      <c r="O244" s="18">
        <v>1</v>
      </c>
      <c r="P244" s="18">
        <v>6.4000000000000003E-3</v>
      </c>
      <c r="Q244" s="21">
        <v>3.1311154598825828E-3</v>
      </c>
      <c r="R244" s="18">
        <v>31</v>
      </c>
      <c r="T244" s="18">
        <v>6</v>
      </c>
      <c r="U244" s="18" t="s">
        <v>680</v>
      </c>
      <c r="V244" s="18" t="s">
        <v>750</v>
      </c>
      <c r="W244" s="18">
        <v>102.20000000000002</v>
      </c>
      <c r="X244" s="18">
        <v>1</v>
      </c>
      <c r="Y244" s="18">
        <v>6.4999999999999997E-3</v>
      </c>
      <c r="Z244" s="21">
        <v>3.1800391389432479E-3</v>
      </c>
      <c r="AA244" s="18">
        <v>32</v>
      </c>
      <c r="AC244" s="18">
        <v>6</v>
      </c>
      <c r="AD244" s="18" t="s">
        <v>665</v>
      </c>
      <c r="AE244" s="18" t="s">
        <v>750</v>
      </c>
      <c r="AF244" s="18">
        <v>25</v>
      </c>
      <c r="AG244" s="18">
        <v>1</v>
      </c>
      <c r="AH244" s="18">
        <v>6.0000000000000001E-3</v>
      </c>
      <c r="AI244" s="21">
        <v>1.6E-2</v>
      </c>
      <c r="AJ244" s="18">
        <v>160</v>
      </c>
      <c r="AL244" s="18">
        <v>6</v>
      </c>
      <c r="AM244" s="18" t="s">
        <v>649</v>
      </c>
      <c r="AN244" s="18" t="s">
        <v>750</v>
      </c>
      <c r="AO244" s="18">
        <v>25</v>
      </c>
      <c r="AP244" s="18">
        <v>2.5</v>
      </c>
      <c r="AQ244" s="18">
        <v>7.0000000000000001E-3</v>
      </c>
      <c r="AR244" s="21">
        <v>1.1256E-2</v>
      </c>
      <c r="AS244" s="18">
        <v>113</v>
      </c>
      <c r="AU244" s="18">
        <v>6</v>
      </c>
      <c r="AV244" s="18" t="s">
        <v>21</v>
      </c>
      <c r="AW244" s="18" t="s">
        <v>136</v>
      </c>
      <c r="AX244" s="18">
        <v>62.666666666666657</v>
      </c>
      <c r="AY244" s="18">
        <v>1.5</v>
      </c>
      <c r="AZ244" s="18">
        <v>3.6999999999999998E-2</v>
      </c>
      <c r="BA244" s="21">
        <v>3.8377659574468086E-2</v>
      </c>
      <c r="BB244" s="18">
        <v>384</v>
      </c>
      <c r="BD244" s="18">
        <v>6</v>
      </c>
      <c r="BE244" s="18" t="s">
        <v>21</v>
      </c>
      <c r="BF244" s="18" t="s">
        <v>136</v>
      </c>
      <c r="BG244" s="18">
        <v>62.666666666666657</v>
      </c>
      <c r="BH244" s="18">
        <v>3.5</v>
      </c>
      <c r="BI244" s="18">
        <v>3.6999999999999998E-2</v>
      </c>
      <c r="BJ244" s="21">
        <v>3.3176291793313072E-2</v>
      </c>
      <c r="BK244" s="18">
        <v>332</v>
      </c>
      <c r="BM244" s="18">
        <v>6</v>
      </c>
      <c r="BN244" s="18" t="s">
        <v>21</v>
      </c>
      <c r="BO244" s="18" t="s">
        <v>136</v>
      </c>
      <c r="BP244" s="18">
        <v>62.666666666666657</v>
      </c>
      <c r="BQ244" s="18">
        <v>11</v>
      </c>
      <c r="BR244" s="18">
        <v>3.6999999999999998E-2</v>
      </c>
      <c r="BS244" s="21">
        <v>1.6505077369439073E-2</v>
      </c>
      <c r="BT244" s="18">
        <v>165</v>
      </c>
      <c r="BV244" s="18">
        <v>7</v>
      </c>
      <c r="BW244" s="18" t="s">
        <v>20</v>
      </c>
      <c r="BX244" s="18" t="s">
        <v>136</v>
      </c>
      <c r="BY244" s="18">
        <v>44</v>
      </c>
      <c r="BZ244" s="18">
        <v>2.5</v>
      </c>
      <c r="CA244" s="18">
        <v>3.6999999999999998E-2</v>
      </c>
      <c r="CB244" s="21">
        <v>4.0363636363636358E-2</v>
      </c>
      <c r="CC244" s="18">
        <v>404</v>
      </c>
      <c r="CE244" s="18">
        <v>7</v>
      </c>
      <c r="CF244" s="18" t="s">
        <v>20</v>
      </c>
      <c r="CG244" s="18" t="s">
        <v>136</v>
      </c>
      <c r="CH244" s="18">
        <v>44</v>
      </c>
      <c r="CI244" s="18">
        <v>5</v>
      </c>
      <c r="CJ244" s="18">
        <v>3.6999999999999998E-2</v>
      </c>
      <c r="CK244" s="21">
        <v>4.0924242424242425E-2</v>
      </c>
      <c r="CL244" s="18">
        <v>409</v>
      </c>
      <c r="CN244" s="18">
        <v>7</v>
      </c>
      <c r="CO244" s="18" t="s">
        <v>20</v>
      </c>
      <c r="CP244" s="18" t="s">
        <v>136</v>
      </c>
      <c r="CQ244" s="18">
        <v>44</v>
      </c>
      <c r="CR244" s="18">
        <v>8</v>
      </c>
      <c r="CS244" s="18">
        <v>3.6999999999999998E-2</v>
      </c>
      <c r="CT244" s="21">
        <v>5.1768465909090906E-2</v>
      </c>
      <c r="CU244" s="18">
        <v>518</v>
      </c>
      <c r="CW244" s="18">
        <v>7</v>
      </c>
      <c r="CX244" s="18" t="s">
        <v>668</v>
      </c>
      <c r="CY244" s="18" t="s">
        <v>750</v>
      </c>
      <c r="CZ244" s="18">
        <v>96.750000000000014</v>
      </c>
      <c r="DA244" s="18">
        <v>1.5</v>
      </c>
      <c r="DB244" s="18">
        <v>2.0500000000000001E-2</v>
      </c>
      <c r="DC244" s="21">
        <v>7.0628768303186906E-3</v>
      </c>
      <c r="DD244" s="18">
        <v>71</v>
      </c>
    </row>
    <row r="245" spans="2:108" x14ac:dyDescent="0.3">
      <c r="B245" s="18">
        <v>6</v>
      </c>
      <c r="C245" s="18" t="s">
        <v>682</v>
      </c>
      <c r="D245" s="18" t="s">
        <v>750</v>
      </c>
      <c r="E245" s="18">
        <v>102.20000000000002</v>
      </c>
      <c r="F245" s="18">
        <v>2</v>
      </c>
      <c r="G245" s="18">
        <v>7.6E-3</v>
      </c>
      <c r="H245" s="21">
        <v>4.275929549902152E-3</v>
      </c>
      <c r="I245" s="18">
        <v>43</v>
      </c>
      <c r="J245" s="20"/>
      <c r="K245" s="18">
        <v>6</v>
      </c>
      <c r="L245" s="18" t="s">
        <v>682</v>
      </c>
      <c r="M245" s="18" t="s">
        <v>750</v>
      </c>
      <c r="N245" s="18">
        <v>102.20000000000002</v>
      </c>
      <c r="O245" s="18">
        <v>1</v>
      </c>
      <c r="P245" s="18">
        <v>6.4000000000000003E-3</v>
      </c>
      <c r="Q245" s="21">
        <v>3.1311154598825828E-3</v>
      </c>
      <c r="R245" s="18">
        <v>31</v>
      </c>
      <c r="T245" s="18">
        <v>6</v>
      </c>
      <c r="U245" s="18" t="s">
        <v>682</v>
      </c>
      <c r="V245" s="18" t="s">
        <v>750</v>
      </c>
      <c r="W245" s="18">
        <v>102.20000000000002</v>
      </c>
      <c r="X245" s="18">
        <v>1</v>
      </c>
      <c r="Y245" s="18">
        <v>6.4999999999999997E-3</v>
      </c>
      <c r="Z245" s="21">
        <v>3.1800391389432479E-3</v>
      </c>
      <c r="AA245" s="18">
        <v>32</v>
      </c>
      <c r="AC245" s="18">
        <v>6</v>
      </c>
      <c r="AD245" s="18" t="s">
        <v>666</v>
      </c>
      <c r="AE245" s="18" t="s">
        <v>750</v>
      </c>
      <c r="AF245" s="18">
        <v>102.20000000000002</v>
      </c>
      <c r="AG245" s="18">
        <v>1</v>
      </c>
      <c r="AH245" s="18">
        <v>7.4999999999999997E-3</v>
      </c>
      <c r="AI245" s="21">
        <v>4.8923679060665351E-3</v>
      </c>
      <c r="AJ245" s="18">
        <v>49</v>
      </c>
      <c r="AL245" s="18">
        <v>6</v>
      </c>
      <c r="AM245" s="18" t="s">
        <v>651</v>
      </c>
      <c r="AN245" s="18" t="s">
        <v>750</v>
      </c>
      <c r="AO245" s="18">
        <v>25</v>
      </c>
      <c r="AP245" s="18">
        <v>2.5</v>
      </c>
      <c r="AQ245" s="18">
        <v>7.0000000000000001E-3</v>
      </c>
      <c r="AR245" s="21">
        <v>1.1256E-2</v>
      </c>
      <c r="AS245" s="18">
        <v>113</v>
      </c>
      <c r="AU245" s="18">
        <v>6</v>
      </c>
      <c r="AV245" s="18" t="s">
        <v>29</v>
      </c>
      <c r="AW245" s="18" t="s">
        <v>136</v>
      </c>
      <c r="AX245" s="18">
        <v>62.666666666666657</v>
      </c>
      <c r="AY245" s="18">
        <v>1.5</v>
      </c>
      <c r="AZ245" s="18">
        <v>3.6999999999999998E-2</v>
      </c>
      <c r="BA245" s="21">
        <v>3.8377659574468086E-2</v>
      </c>
      <c r="BB245" s="18">
        <v>384</v>
      </c>
      <c r="BD245" s="18">
        <v>6</v>
      </c>
      <c r="BE245" s="18" t="s">
        <v>29</v>
      </c>
      <c r="BF245" s="18" t="s">
        <v>136</v>
      </c>
      <c r="BG245" s="18">
        <v>62.666666666666657</v>
      </c>
      <c r="BH245" s="18">
        <v>3.5</v>
      </c>
      <c r="BI245" s="18">
        <v>3.6999999999999998E-2</v>
      </c>
      <c r="BJ245" s="21">
        <v>3.3176291793313072E-2</v>
      </c>
      <c r="BK245" s="18">
        <v>332</v>
      </c>
      <c r="BM245" s="18">
        <v>6</v>
      </c>
      <c r="BN245" s="18" t="s">
        <v>29</v>
      </c>
      <c r="BO245" s="18" t="s">
        <v>136</v>
      </c>
      <c r="BP245" s="18">
        <v>62.666666666666657</v>
      </c>
      <c r="BQ245" s="18">
        <v>11</v>
      </c>
      <c r="BR245" s="18">
        <v>3.6999999999999998E-2</v>
      </c>
      <c r="BS245" s="21">
        <v>1.6505077369439073E-2</v>
      </c>
      <c r="BT245" s="18">
        <v>165</v>
      </c>
      <c r="BV245" s="18">
        <v>7</v>
      </c>
      <c r="BW245" s="18" t="s">
        <v>22</v>
      </c>
      <c r="BX245" s="18" t="s">
        <v>136</v>
      </c>
      <c r="BY245" s="18">
        <v>44</v>
      </c>
      <c r="BZ245" s="18">
        <v>2.5</v>
      </c>
      <c r="CA245" s="18">
        <v>3.6999999999999998E-2</v>
      </c>
      <c r="CB245" s="21">
        <v>4.0363636363636358E-2</v>
      </c>
      <c r="CC245" s="18">
        <v>404</v>
      </c>
      <c r="CE245" s="18">
        <v>7</v>
      </c>
      <c r="CF245" s="18" t="s">
        <v>22</v>
      </c>
      <c r="CG245" s="18" t="s">
        <v>136</v>
      </c>
      <c r="CH245" s="18">
        <v>44</v>
      </c>
      <c r="CI245" s="18">
        <v>5</v>
      </c>
      <c r="CJ245" s="18">
        <v>3.6999999999999998E-2</v>
      </c>
      <c r="CK245" s="21">
        <v>4.0924242424242425E-2</v>
      </c>
      <c r="CL245" s="18">
        <v>409</v>
      </c>
      <c r="CN245" s="18">
        <v>7</v>
      </c>
      <c r="CO245" s="18" t="s">
        <v>22</v>
      </c>
      <c r="CP245" s="18" t="s">
        <v>136</v>
      </c>
      <c r="CQ245" s="18">
        <v>44</v>
      </c>
      <c r="CR245" s="18">
        <v>8</v>
      </c>
      <c r="CS245" s="18">
        <v>3.6999999999999998E-2</v>
      </c>
      <c r="CT245" s="21">
        <v>5.1768465909090906E-2</v>
      </c>
      <c r="CU245" s="18">
        <v>518</v>
      </c>
      <c r="CW245" s="18">
        <v>7</v>
      </c>
      <c r="CX245" s="18" t="s">
        <v>670</v>
      </c>
      <c r="CY245" s="18" t="s">
        <v>750</v>
      </c>
      <c r="CZ245" s="18">
        <v>96.750000000000014</v>
      </c>
      <c r="DA245" s="18">
        <v>1.5</v>
      </c>
      <c r="DB245" s="18">
        <v>2.0500000000000001E-2</v>
      </c>
      <c r="DC245" s="21">
        <v>7.0628768303186906E-3</v>
      </c>
      <c r="DD245" s="18">
        <v>71</v>
      </c>
    </row>
    <row r="246" spans="2:108" x14ac:dyDescent="0.3">
      <c r="B246" s="18">
        <v>6</v>
      </c>
      <c r="C246" s="18" t="s">
        <v>667</v>
      </c>
      <c r="D246" s="18" t="s">
        <v>750</v>
      </c>
      <c r="E246" s="18">
        <v>102.20000000000002</v>
      </c>
      <c r="F246" s="18">
        <v>2</v>
      </c>
      <c r="G246" s="18">
        <v>7.6E-3</v>
      </c>
      <c r="H246" s="21">
        <v>4.275929549902152E-3</v>
      </c>
      <c r="I246" s="18">
        <v>43</v>
      </c>
      <c r="J246" s="20"/>
      <c r="K246" s="18">
        <v>6</v>
      </c>
      <c r="L246" s="18" t="s">
        <v>667</v>
      </c>
      <c r="M246" s="18" t="s">
        <v>750</v>
      </c>
      <c r="N246" s="18">
        <v>102.20000000000002</v>
      </c>
      <c r="O246" s="18">
        <v>1</v>
      </c>
      <c r="P246" s="18">
        <v>6.4000000000000003E-3</v>
      </c>
      <c r="Q246" s="21">
        <v>3.1311154598825828E-3</v>
      </c>
      <c r="R246" s="18">
        <v>31</v>
      </c>
      <c r="T246" s="18">
        <v>6</v>
      </c>
      <c r="U246" s="18" t="s">
        <v>667</v>
      </c>
      <c r="V246" s="18" t="s">
        <v>750</v>
      </c>
      <c r="W246" s="18">
        <v>102.20000000000002</v>
      </c>
      <c r="X246" s="18">
        <v>1</v>
      </c>
      <c r="Y246" s="18">
        <v>6.4999999999999997E-3</v>
      </c>
      <c r="Z246" s="21">
        <v>3.1800391389432479E-3</v>
      </c>
      <c r="AA246" s="18">
        <v>32</v>
      </c>
      <c r="AC246" s="18">
        <v>6</v>
      </c>
      <c r="AD246" s="18" t="s">
        <v>668</v>
      </c>
      <c r="AE246" s="18" t="s">
        <v>750</v>
      </c>
      <c r="AF246" s="18">
        <v>102.20000000000002</v>
      </c>
      <c r="AG246" s="18">
        <v>1</v>
      </c>
      <c r="AH246" s="18">
        <v>7.4999999999999997E-3</v>
      </c>
      <c r="AI246" s="21">
        <v>4.8923679060665351E-3</v>
      </c>
      <c r="AJ246" s="18">
        <v>49</v>
      </c>
      <c r="AL246" s="18">
        <v>6</v>
      </c>
      <c r="AM246" s="18" t="s">
        <v>653</v>
      </c>
      <c r="AN246" s="18" t="s">
        <v>750</v>
      </c>
      <c r="AO246" s="18">
        <v>25</v>
      </c>
      <c r="AP246" s="18">
        <v>2.5</v>
      </c>
      <c r="AQ246" s="18">
        <v>7.0000000000000001E-3</v>
      </c>
      <c r="AR246" s="21">
        <v>1.1256E-2</v>
      </c>
      <c r="AS246" s="18">
        <v>113</v>
      </c>
      <c r="AU246" s="18">
        <v>6</v>
      </c>
      <c r="AV246" s="18" t="s">
        <v>738</v>
      </c>
      <c r="AW246" s="18" t="s">
        <v>750</v>
      </c>
      <c r="AX246" s="18">
        <v>25</v>
      </c>
      <c r="AY246" s="18">
        <v>1.5</v>
      </c>
      <c r="AZ246" s="18">
        <v>7.7000000000000002E-3</v>
      </c>
      <c r="BA246" s="21">
        <v>2.002E-2</v>
      </c>
      <c r="BB246" s="18">
        <v>200</v>
      </c>
      <c r="BD246" s="18">
        <v>6</v>
      </c>
      <c r="BE246" s="18" t="s">
        <v>738</v>
      </c>
      <c r="BF246" s="18" t="s">
        <v>750</v>
      </c>
      <c r="BG246" s="18">
        <v>25</v>
      </c>
      <c r="BH246" s="18">
        <v>5.5</v>
      </c>
      <c r="BI246" s="18">
        <v>8.3999999999999995E-3</v>
      </c>
      <c r="BJ246" s="21">
        <v>1.2014545454545455E-2</v>
      </c>
      <c r="BK246" s="18">
        <v>120</v>
      </c>
      <c r="BM246" s="18">
        <v>6</v>
      </c>
      <c r="BN246" s="18" t="s">
        <v>738</v>
      </c>
      <c r="BO246" s="18" t="s">
        <v>750</v>
      </c>
      <c r="BP246" s="18">
        <v>25</v>
      </c>
      <c r="BQ246" s="18">
        <v>16</v>
      </c>
      <c r="BR246" s="18">
        <v>8.9999999999999993E-3</v>
      </c>
      <c r="BS246" s="21">
        <v>6.9187499999999987E-3</v>
      </c>
      <c r="BT246" s="18">
        <v>69</v>
      </c>
      <c r="BV246" s="18">
        <v>7</v>
      </c>
      <c r="BW246" s="18" t="s">
        <v>10</v>
      </c>
      <c r="BX246" s="18" t="s">
        <v>136</v>
      </c>
      <c r="BY246" s="18">
        <v>58.666666666666657</v>
      </c>
      <c r="BZ246" s="18">
        <v>1.5</v>
      </c>
      <c r="CA246" s="18">
        <v>3.6999999999999998E-2</v>
      </c>
      <c r="CB246" s="21">
        <v>5.0454545454545453E-2</v>
      </c>
      <c r="CC246" s="18">
        <v>505</v>
      </c>
      <c r="CE246" s="18">
        <v>7</v>
      </c>
      <c r="CF246" s="18" t="s">
        <v>10</v>
      </c>
      <c r="CG246" s="18" t="s">
        <v>136</v>
      </c>
      <c r="CH246" s="18">
        <v>58.666666666666657</v>
      </c>
      <c r="CI246" s="18">
        <v>3.5</v>
      </c>
      <c r="CJ246" s="18">
        <v>3.6999999999999998E-2</v>
      </c>
      <c r="CK246" s="21">
        <v>4.3847402597402607E-2</v>
      </c>
      <c r="CL246" s="18">
        <v>438</v>
      </c>
      <c r="CN246" s="18">
        <v>7</v>
      </c>
      <c r="CO246" s="18" t="s">
        <v>10</v>
      </c>
      <c r="CP246" s="18" t="s">
        <v>136</v>
      </c>
      <c r="CQ246" s="18">
        <v>58.666666666666657</v>
      </c>
      <c r="CR246" s="18">
        <v>4.5</v>
      </c>
      <c r="CS246" s="18">
        <v>3.6999999999999998E-2</v>
      </c>
      <c r="CT246" s="21">
        <v>6.9024621212121218E-2</v>
      </c>
      <c r="CU246" s="18">
        <v>690</v>
      </c>
      <c r="CW246" s="18">
        <v>7</v>
      </c>
      <c r="CX246" s="18" t="s">
        <v>672</v>
      </c>
      <c r="CY246" s="18" t="s">
        <v>750</v>
      </c>
      <c r="CZ246" s="18">
        <v>96.750000000000014</v>
      </c>
      <c r="DA246" s="18">
        <v>1.5</v>
      </c>
      <c r="DB246" s="18">
        <v>2.0500000000000001E-2</v>
      </c>
      <c r="DC246" s="21">
        <v>7.0628768303186906E-3</v>
      </c>
      <c r="DD246" s="18">
        <v>71</v>
      </c>
    </row>
    <row r="247" spans="2:108" x14ac:dyDescent="0.3">
      <c r="B247" s="18">
        <v>6</v>
      </c>
      <c r="C247" s="18" t="s">
        <v>669</v>
      </c>
      <c r="D247" s="18" t="s">
        <v>750</v>
      </c>
      <c r="E247" s="18">
        <v>102.20000000000002</v>
      </c>
      <c r="F247" s="18">
        <v>2</v>
      </c>
      <c r="G247" s="18">
        <v>7.6E-3</v>
      </c>
      <c r="H247" s="21">
        <v>4.275929549902152E-3</v>
      </c>
      <c r="I247" s="18">
        <v>43</v>
      </c>
      <c r="J247" s="20"/>
      <c r="K247" s="18">
        <v>6</v>
      </c>
      <c r="L247" s="18" t="s">
        <v>669</v>
      </c>
      <c r="M247" s="18" t="s">
        <v>750</v>
      </c>
      <c r="N247" s="18">
        <v>102.20000000000002</v>
      </c>
      <c r="O247" s="18">
        <v>1</v>
      </c>
      <c r="P247" s="18">
        <v>6.3E-3</v>
      </c>
      <c r="Q247" s="21">
        <v>3.0821917808219173E-3</v>
      </c>
      <c r="R247" s="18">
        <v>31</v>
      </c>
      <c r="T247" s="18">
        <v>6</v>
      </c>
      <c r="U247" s="18" t="s">
        <v>669</v>
      </c>
      <c r="V247" s="18" t="s">
        <v>750</v>
      </c>
      <c r="W247" s="18">
        <v>102.20000000000002</v>
      </c>
      <c r="X247" s="18">
        <v>1</v>
      </c>
      <c r="Y247" s="18">
        <v>6.4999999999999997E-3</v>
      </c>
      <c r="Z247" s="21">
        <v>3.1800391389432479E-3</v>
      </c>
      <c r="AA247" s="18">
        <v>32</v>
      </c>
      <c r="AC247" s="18">
        <v>6</v>
      </c>
      <c r="AD247" s="18" t="s">
        <v>670</v>
      </c>
      <c r="AE247" s="18" t="s">
        <v>750</v>
      </c>
      <c r="AF247" s="18">
        <v>102.20000000000002</v>
      </c>
      <c r="AG247" s="18">
        <v>1</v>
      </c>
      <c r="AH247" s="18">
        <v>7.4999999999999997E-3</v>
      </c>
      <c r="AI247" s="21">
        <v>4.8923679060665351E-3</v>
      </c>
      <c r="AJ247" s="18">
        <v>49</v>
      </c>
      <c r="AL247" s="18">
        <v>6</v>
      </c>
      <c r="AM247" s="18" t="s">
        <v>655</v>
      </c>
      <c r="AN247" s="18" t="s">
        <v>750</v>
      </c>
      <c r="AO247" s="18">
        <v>25</v>
      </c>
      <c r="AP247" s="18">
        <v>2.5</v>
      </c>
      <c r="AQ247" s="18">
        <v>7.0000000000000001E-3</v>
      </c>
      <c r="AR247" s="21">
        <v>1.1256E-2</v>
      </c>
      <c r="AS247" s="18">
        <v>113</v>
      </c>
      <c r="AU247" s="18">
        <v>6</v>
      </c>
      <c r="AV247" s="18" t="s">
        <v>650</v>
      </c>
      <c r="AW247" s="18" t="s">
        <v>750</v>
      </c>
      <c r="AX247" s="18">
        <v>25</v>
      </c>
      <c r="AY247" s="18">
        <v>1.5</v>
      </c>
      <c r="AZ247" s="18">
        <v>7.7000000000000002E-3</v>
      </c>
      <c r="BA247" s="21">
        <v>2.002E-2</v>
      </c>
      <c r="BB247" s="18">
        <v>200</v>
      </c>
      <c r="BD247" s="18">
        <v>6</v>
      </c>
      <c r="BE247" s="18" t="s">
        <v>650</v>
      </c>
      <c r="BF247" s="18" t="s">
        <v>750</v>
      </c>
      <c r="BG247" s="18">
        <v>25</v>
      </c>
      <c r="BH247" s="18">
        <v>5.5</v>
      </c>
      <c r="BI247" s="18">
        <v>8.3999999999999995E-3</v>
      </c>
      <c r="BJ247" s="21">
        <v>1.2014545454545455E-2</v>
      </c>
      <c r="BK247" s="18">
        <v>120</v>
      </c>
      <c r="BM247" s="18">
        <v>6</v>
      </c>
      <c r="BN247" s="18" t="s">
        <v>650</v>
      </c>
      <c r="BO247" s="18" t="s">
        <v>750</v>
      </c>
      <c r="BP247" s="18">
        <v>25</v>
      </c>
      <c r="BQ247" s="18">
        <v>16</v>
      </c>
      <c r="BR247" s="18">
        <v>8.9999999999999993E-3</v>
      </c>
      <c r="BS247" s="21">
        <v>6.9187499999999987E-3</v>
      </c>
      <c r="BT247" s="18">
        <v>69</v>
      </c>
      <c r="BV247" s="18">
        <v>7</v>
      </c>
      <c r="BW247" s="18" t="s">
        <v>21</v>
      </c>
      <c r="BX247" s="18" t="s">
        <v>136</v>
      </c>
      <c r="BY247" s="18">
        <v>58.666666666666657</v>
      </c>
      <c r="BZ247" s="18">
        <v>1.5</v>
      </c>
      <c r="CA247" s="18">
        <v>3.6999999999999998E-2</v>
      </c>
      <c r="CB247" s="21">
        <v>5.0454545454545453E-2</v>
      </c>
      <c r="CC247" s="18">
        <v>505</v>
      </c>
      <c r="CE247" s="18">
        <v>7</v>
      </c>
      <c r="CF247" s="18" t="s">
        <v>21</v>
      </c>
      <c r="CG247" s="18" t="s">
        <v>136</v>
      </c>
      <c r="CH247" s="18">
        <v>58.666666666666657</v>
      </c>
      <c r="CI247" s="18">
        <v>3.5</v>
      </c>
      <c r="CJ247" s="18">
        <v>3.6999999999999998E-2</v>
      </c>
      <c r="CK247" s="21">
        <v>4.3847402597402607E-2</v>
      </c>
      <c r="CL247" s="18">
        <v>438</v>
      </c>
      <c r="CN247" s="18">
        <v>7</v>
      </c>
      <c r="CO247" s="18" t="s">
        <v>21</v>
      </c>
      <c r="CP247" s="18" t="s">
        <v>136</v>
      </c>
      <c r="CQ247" s="18">
        <v>58.666666666666657</v>
      </c>
      <c r="CR247" s="18">
        <v>4.5</v>
      </c>
      <c r="CS247" s="18">
        <v>3.6999999999999998E-2</v>
      </c>
      <c r="CT247" s="21">
        <v>6.9024621212121218E-2</v>
      </c>
      <c r="CU247" s="18">
        <v>690</v>
      </c>
      <c r="CW247" s="18">
        <v>7</v>
      </c>
      <c r="CX247" s="18" t="s">
        <v>674</v>
      </c>
      <c r="CY247" s="18" t="s">
        <v>750</v>
      </c>
      <c r="CZ247" s="18">
        <v>96.750000000000014</v>
      </c>
      <c r="DA247" s="18">
        <v>1.5</v>
      </c>
      <c r="DB247" s="18">
        <v>2.0500000000000001E-2</v>
      </c>
      <c r="DC247" s="21">
        <v>7.0628768303186906E-3</v>
      </c>
      <c r="DD247" s="18">
        <v>71</v>
      </c>
    </row>
    <row r="248" spans="2:108" x14ac:dyDescent="0.3">
      <c r="B248" s="18">
        <v>6</v>
      </c>
      <c r="C248" s="18" t="s">
        <v>671</v>
      </c>
      <c r="D248" s="18" t="s">
        <v>750</v>
      </c>
      <c r="E248" s="18">
        <v>102.20000000000002</v>
      </c>
      <c r="F248" s="18">
        <v>2</v>
      </c>
      <c r="G248" s="18">
        <v>7.6E-3</v>
      </c>
      <c r="H248" s="21">
        <v>4.275929549902152E-3</v>
      </c>
      <c r="I248" s="18">
        <v>43</v>
      </c>
      <c r="J248" s="20"/>
      <c r="K248" s="18">
        <v>6</v>
      </c>
      <c r="L248" s="18" t="s">
        <v>671</v>
      </c>
      <c r="M248" s="18" t="s">
        <v>750</v>
      </c>
      <c r="N248" s="18">
        <v>102.20000000000002</v>
      </c>
      <c r="O248" s="18">
        <v>1</v>
      </c>
      <c r="P248" s="18">
        <v>6.3E-3</v>
      </c>
      <c r="Q248" s="21">
        <v>3.0821917808219173E-3</v>
      </c>
      <c r="R248" s="18">
        <v>31</v>
      </c>
      <c r="T248" s="18">
        <v>6</v>
      </c>
      <c r="U248" s="18" t="s">
        <v>671</v>
      </c>
      <c r="V248" s="18" t="s">
        <v>750</v>
      </c>
      <c r="W248" s="18">
        <v>102.20000000000002</v>
      </c>
      <c r="X248" s="18">
        <v>1</v>
      </c>
      <c r="Y248" s="18">
        <v>6.4999999999999997E-3</v>
      </c>
      <c r="Z248" s="21">
        <v>3.1800391389432479E-3</v>
      </c>
      <c r="AA248" s="18">
        <v>32</v>
      </c>
      <c r="AC248" s="18">
        <v>6</v>
      </c>
      <c r="AD248" s="18" t="s">
        <v>672</v>
      </c>
      <c r="AE248" s="18" t="s">
        <v>750</v>
      </c>
      <c r="AF248" s="18">
        <v>102.20000000000002</v>
      </c>
      <c r="AG248" s="18">
        <v>1</v>
      </c>
      <c r="AH248" s="18">
        <v>7.4999999999999997E-3</v>
      </c>
      <c r="AI248" s="21">
        <v>4.8923679060665351E-3</v>
      </c>
      <c r="AJ248" s="18">
        <v>49</v>
      </c>
      <c r="AL248" s="18">
        <v>6</v>
      </c>
      <c r="AM248" s="18" t="s">
        <v>657</v>
      </c>
      <c r="AN248" s="18" t="s">
        <v>750</v>
      </c>
      <c r="AO248" s="18">
        <v>25</v>
      </c>
      <c r="AP248" s="18">
        <v>2.5</v>
      </c>
      <c r="AQ248" s="18">
        <v>7.0000000000000001E-3</v>
      </c>
      <c r="AR248" s="21">
        <v>1.1256E-2</v>
      </c>
      <c r="AS248" s="18">
        <v>113</v>
      </c>
      <c r="AU248" s="18">
        <v>6</v>
      </c>
      <c r="AV248" s="18" t="s">
        <v>652</v>
      </c>
      <c r="AW248" s="18" t="s">
        <v>750</v>
      </c>
      <c r="AX248" s="18">
        <v>25</v>
      </c>
      <c r="AY248" s="18">
        <v>1.5</v>
      </c>
      <c r="AZ248" s="18">
        <v>7.7000000000000002E-3</v>
      </c>
      <c r="BA248" s="21">
        <v>2.002E-2</v>
      </c>
      <c r="BB248" s="18">
        <v>200</v>
      </c>
      <c r="BD248" s="18">
        <v>6</v>
      </c>
      <c r="BE248" s="18" t="s">
        <v>652</v>
      </c>
      <c r="BF248" s="18" t="s">
        <v>750</v>
      </c>
      <c r="BG248" s="18">
        <v>25</v>
      </c>
      <c r="BH248" s="18">
        <v>5.5</v>
      </c>
      <c r="BI248" s="18">
        <v>8.3999999999999995E-3</v>
      </c>
      <c r="BJ248" s="21">
        <v>1.2014545454545455E-2</v>
      </c>
      <c r="BK248" s="18">
        <v>120</v>
      </c>
      <c r="BM248" s="18">
        <v>6</v>
      </c>
      <c r="BN248" s="18" t="s">
        <v>652</v>
      </c>
      <c r="BO248" s="18" t="s">
        <v>750</v>
      </c>
      <c r="BP248" s="18">
        <v>25</v>
      </c>
      <c r="BQ248" s="18">
        <v>16</v>
      </c>
      <c r="BR248" s="18">
        <v>8.9999999999999993E-3</v>
      </c>
      <c r="BS248" s="21">
        <v>6.9187499999999987E-3</v>
      </c>
      <c r="BT248" s="18">
        <v>69</v>
      </c>
      <c r="BV248" s="18">
        <v>7</v>
      </c>
      <c r="BW248" s="18" t="s">
        <v>29</v>
      </c>
      <c r="BX248" s="18" t="s">
        <v>136</v>
      </c>
      <c r="BY248" s="18">
        <v>58.666666666666657</v>
      </c>
      <c r="BZ248" s="18">
        <v>1.5</v>
      </c>
      <c r="CA248" s="18">
        <v>3.6999999999999998E-2</v>
      </c>
      <c r="CB248" s="21">
        <v>5.0454545454545453E-2</v>
      </c>
      <c r="CC248" s="18">
        <v>505</v>
      </c>
      <c r="CE248" s="18">
        <v>7</v>
      </c>
      <c r="CF248" s="18" t="s">
        <v>29</v>
      </c>
      <c r="CG248" s="18" t="s">
        <v>136</v>
      </c>
      <c r="CH248" s="18">
        <v>58.666666666666657</v>
      </c>
      <c r="CI248" s="18">
        <v>3.5</v>
      </c>
      <c r="CJ248" s="18">
        <v>3.6999999999999998E-2</v>
      </c>
      <c r="CK248" s="21">
        <v>4.3847402597402607E-2</v>
      </c>
      <c r="CL248" s="18">
        <v>438</v>
      </c>
      <c r="CN248" s="18">
        <v>7</v>
      </c>
      <c r="CO248" s="18" t="s">
        <v>29</v>
      </c>
      <c r="CP248" s="18" t="s">
        <v>136</v>
      </c>
      <c r="CQ248" s="18">
        <v>58.666666666666657</v>
      </c>
      <c r="CR248" s="18">
        <v>4.5</v>
      </c>
      <c r="CS248" s="18">
        <v>3.6999999999999998E-2</v>
      </c>
      <c r="CT248" s="21">
        <v>6.9024621212121218E-2</v>
      </c>
      <c r="CU248" s="18">
        <v>690</v>
      </c>
      <c r="CW248" s="18">
        <v>7</v>
      </c>
      <c r="CX248" s="18" t="s">
        <v>676</v>
      </c>
      <c r="CY248" s="18" t="s">
        <v>750</v>
      </c>
      <c r="CZ248" s="18">
        <v>96.750000000000014</v>
      </c>
      <c r="DA248" s="18">
        <v>1.5</v>
      </c>
      <c r="DB248" s="18">
        <v>2.0500000000000001E-2</v>
      </c>
      <c r="DC248" s="21">
        <v>7.0628768303186906E-3</v>
      </c>
      <c r="DD248" s="18">
        <v>71</v>
      </c>
    </row>
    <row r="249" spans="2:108" x14ac:dyDescent="0.3">
      <c r="B249" s="18">
        <v>6</v>
      </c>
      <c r="C249" s="18" t="s">
        <v>673</v>
      </c>
      <c r="D249" s="18" t="s">
        <v>750</v>
      </c>
      <c r="E249" s="18">
        <v>102.20000000000002</v>
      </c>
      <c r="F249" s="18">
        <v>2</v>
      </c>
      <c r="G249" s="18">
        <v>7.6E-3</v>
      </c>
      <c r="H249" s="21">
        <v>4.275929549902152E-3</v>
      </c>
      <c r="I249" s="18">
        <v>43</v>
      </c>
      <c r="J249" s="20"/>
      <c r="K249" s="18">
        <v>6</v>
      </c>
      <c r="L249" s="18" t="s">
        <v>673</v>
      </c>
      <c r="M249" s="18" t="s">
        <v>750</v>
      </c>
      <c r="N249" s="18">
        <v>102.20000000000002</v>
      </c>
      <c r="O249" s="18">
        <v>1</v>
      </c>
      <c r="P249" s="18">
        <v>6.3E-3</v>
      </c>
      <c r="Q249" s="21">
        <v>3.0821917808219173E-3</v>
      </c>
      <c r="R249" s="18">
        <v>31</v>
      </c>
      <c r="T249" s="18">
        <v>6</v>
      </c>
      <c r="U249" s="18" t="s">
        <v>673</v>
      </c>
      <c r="V249" s="18" t="s">
        <v>750</v>
      </c>
      <c r="W249" s="18">
        <v>102.20000000000002</v>
      </c>
      <c r="X249" s="18">
        <v>1</v>
      </c>
      <c r="Y249" s="18">
        <v>6.4999999999999997E-3</v>
      </c>
      <c r="Z249" s="21">
        <v>3.1800391389432479E-3</v>
      </c>
      <c r="AA249" s="18">
        <v>32</v>
      </c>
      <c r="AC249" s="18">
        <v>6</v>
      </c>
      <c r="AD249" s="18" t="s">
        <v>674</v>
      </c>
      <c r="AE249" s="18" t="s">
        <v>750</v>
      </c>
      <c r="AF249" s="18">
        <v>102.20000000000002</v>
      </c>
      <c r="AG249" s="18">
        <v>1</v>
      </c>
      <c r="AH249" s="18">
        <v>7.4999999999999997E-3</v>
      </c>
      <c r="AI249" s="21">
        <v>4.8923679060665351E-3</v>
      </c>
      <c r="AJ249" s="18">
        <v>49</v>
      </c>
      <c r="AL249" s="18">
        <v>6</v>
      </c>
      <c r="AM249" s="18" t="s">
        <v>659</v>
      </c>
      <c r="AN249" s="18" t="s">
        <v>750</v>
      </c>
      <c r="AO249" s="18">
        <v>25</v>
      </c>
      <c r="AP249" s="18">
        <v>2.5</v>
      </c>
      <c r="AQ249" s="18">
        <v>7.0000000000000001E-3</v>
      </c>
      <c r="AR249" s="21">
        <v>1.1256E-2</v>
      </c>
      <c r="AS249" s="18">
        <v>113</v>
      </c>
      <c r="AU249" s="18">
        <v>6</v>
      </c>
      <c r="AV249" s="18" t="s">
        <v>654</v>
      </c>
      <c r="AW249" s="18" t="s">
        <v>750</v>
      </c>
      <c r="AX249" s="18">
        <v>25</v>
      </c>
      <c r="AY249" s="18">
        <v>1.5</v>
      </c>
      <c r="AZ249" s="18">
        <v>7.7000000000000002E-3</v>
      </c>
      <c r="BA249" s="21">
        <v>2.002E-2</v>
      </c>
      <c r="BB249" s="18">
        <v>200</v>
      </c>
      <c r="BD249" s="18">
        <v>6</v>
      </c>
      <c r="BE249" s="18" t="s">
        <v>654</v>
      </c>
      <c r="BF249" s="18" t="s">
        <v>750</v>
      </c>
      <c r="BG249" s="18">
        <v>25</v>
      </c>
      <c r="BH249" s="18">
        <v>5.5</v>
      </c>
      <c r="BI249" s="18">
        <v>8.3999999999999995E-3</v>
      </c>
      <c r="BJ249" s="21">
        <v>1.2014545454545455E-2</v>
      </c>
      <c r="BK249" s="18">
        <v>120</v>
      </c>
      <c r="BM249" s="18">
        <v>6</v>
      </c>
      <c r="BN249" s="18" t="s">
        <v>654</v>
      </c>
      <c r="BO249" s="18" t="s">
        <v>750</v>
      </c>
      <c r="BP249" s="18">
        <v>25</v>
      </c>
      <c r="BQ249" s="18">
        <v>16</v>
      </c>
      <c r="BR249" s="18">
        <v>8.9999999999999993E-3</v>
      </c>
      <c r="BS249" s="21">
        <v>6.9187499999999987E-3</v>
      </c>
      <c r="BT249" s="18">
        <v>69</v>
      </c>
      <c r="BV249" s="18">
        <v>7</v>
      </c>
      <c r="BW249" s="18" t="s">
        <v>666</v>
      </c>
      <c r="BX249" s="18" t="s">
        <v>750</v>
      </c>
      <c r="BY249" s="18">
        <v>89.600000000000023</v>
      </c>
      <c r="BZ249" s="18">
        <v>1.5</v>
      </c>
      <c r="CA249" s="18">
        <v>1.0999999999999999E-2</v>
      </c>
      <c r="CB249" s="21">
        <v>9.8214285714285678E-3</v>
      </c>
      <c r="CC249" s="18">
        <v>98</v>
      </c>
      <c r="CE249" s="18">
        <v>7</v>
      </c>
      <c r="CF249" s="18" t="s">
        <v>666</v>
      </c>
      <c r="CG249" s="18" t="s">
        <v>750</v>
      </c>
      <c r="CH249" s="18">
        <v>89.600000000000023</v>
      </c>
      <c r="CI249" s="18">
        <v>4</v>
      </c>
      <c r="CJ249" s="18">
        <v>1.0999999999999999E-2</v>
      </c>
      <c r="CK249" s="21">
        <v>7.4683779761904748E-3</v>
      </c>
      <c r="CL249" s="18">
        <v>75</v>
      </c>
      <c r="CN249" s="18">
        <v>7</v>
      </c>
      <c r="CO249" s="18" t="s">
        <v>666</v>
      </c>
      <c r="CP249" s="18" t="s">
        <v>750</v>
      </c>
      <c r="CQ249" s="18">
        <v>89.600000000000023</v>
      </c>
      <c r="CR249" s="18">
        <v>3</v>
      </c>
      <c r="CS249" s="18">
        <v>1.0999999999999999E-2</v>
      </c>
      <c r="CT249" s="21">
        <v>2.0154389880952375E-2</v>
      </c>
      <c r="CU249" s="18">
        <v>202</v>
      </c>
      <c r="CW249" s="18">
        <v>7</v>
      </c>
      <c r="CX249" s="18" t="s">
        <v>678</v>
      </c>
      <c r="CY249" s="18" t="s">
        <v>750</v>
      </c>
      <c r="CZ249" s="18">
        <v>96.750000000000014</v>
      </c>
      <c r="DA249" s="18">
        <v>1.5</v>
      </c>
      <c r="DB249" s="18">
        <v>2.0500000000000001E-2</v>
      </c>
      <c r="DC249" s="21">
        <v>7.0628768303186906E-3</v>
      </c>
      <c r="DD249" s="18">
        <v>71</v>
      </c>
    </row>
    <row r="250" spans="2:108" x14ac:dyDescent="0.3">
      <c r="B250" s="18">
        <v>6</v>
      </c>
      <c r="C250" s="18" t="s">
        <v>675</v>
      </c>
      <c r="D250" s="18" t="s">
        <v>750</v>
      </c>
      <c r="E250" s="18">
        <v>102.20000000000002</v>
      </c>
      <c r="F250" s="18">
        <v>2</v>
      </c>
      <c r="G250" s="18">
        <v>7.6E-3</v>
      </c>
      <c r="H250" s="21">
        <v>4.275929549902152E-3</v>
      </c>
      <c r="I250" s="18">
        <v>43</v>
      </c>
      <c r="J250" s="20"/>
      <c r="K250" s="18">
        <v>6</v>
      </c>
      <c r="L250" s="18" t="s">
        <v>675</v>
      </c>
      <c r="M250" s="18" t="s">
        <v>750</v>
      </c>
      <c r="N250" s="18">
        <v>102.20000000000002</v>
      </c>
      <c r="O250" s="18">
        <v>1</v>
      </c>
      <c r="P250" s="18">
        <v>6.3E-3</v>
      </c>
      <c r="Q250" s="21">
        <v>3.0821917808219173E-3</v>
      </c>
      <c r="R250" s="18">
        <v>31</v>
      </c>
      <c r="T250" s="18">
        <v>6</v>
      </c>
      <c r="U250" s="18" t="s">
        <v>675</v>
      </c>
      <c r="V250" s="18" t="s">
        <v>750</v>
      </c>
      <c r="W250" s="18">
        <v>102.20000000000002</v>
      </c>
      <c r="X250" s="18">
        <v>1</v>
      </c>
      <c r="Y250" s="18">
        <v>6.4999999999999997E-3</v>
      </c>
      <c r="Z250" s="21">
        <v>3.1800391389432479E-3</v>
      </c>
      <c r="AA250" s="18">
        <v>32</v>
      </c>
      <c r="AC250" s="18">
        <v>6</v>
      </c>
      <c r="AD250" s="18" t="s">
        <v>676</v>
      </c>
      <c r="AE250" s="18" t="s">
        <v>750</v>
      </c>
      <c r="AF250" s="18">
        <v>102.20000000000002</v>
      </c>
      <c r="AG250" s="18">
        <v>1</v>
      </c>
      <c r="AH250" s="18">
        <v>7.4999999999999997E-3</v>
      </c>
      <c r="AI250" s="21">
        <v>4.8923679060665351E-3</v>
      </c>
      <c r="AJ250" s="18">
        <v>49</v>
      </c>
      <c r="AL250" s="18">
        <v>6</v>
      </c>
      <c r="AM250" s="18" t="s">
        <v>661</v>
      </c>
      <c r="AN250" s="18" t="s">
        <v>750</v>
      </c>
      <c r="AO250" s="18">
        <v>25</v>
      </c>
      <c r="AP250" s="18">
        <v>2.5</v>
      </c>
      <c r="AQ250" s="18">
        <v>7.0000000000000001E-3</v>
      </c>
      <c r="AR250" s="21">
        <v>1.1256E-2</v>
      </c>
      <c r="AS250" s="18">
        <v>113</v>
      </c>
      <c r="AU250" s="18">
        <v>6</v>
      </c>
      <c r="AV250" s="18" t="s">
        <v>656</v>
      </c>
      <c r="AW250" s="18" t="s">
        <v>750</v>
      </c>
      <c r="AX250" s="18">
        <v>25</v>
      </c>
      <c r="AY250" s="18">
        <v>1.5</v>
      </c>
      <c r="AZ250" s="18">
        <v>7.7000000000000002E-3</v>
      </c>
      <c r="BA250" s="21">
        <v>2.002E-2</v>
      </c>
      <c r="BB250" s="18">
        <v>200</v>
      </c>
      <c r="BD250" s="18">
        <v>6</v>
      </c>
      <c r="BE250" s="18" t="s">
        <v>656</v>
      </c>
      <c r="BF250" s="18" t="s">
        <v>750</v>
      </c>
      <c r="BG250" s="18">
        <v>25</v>
      </c>
      <c r="BH250" s="18">
        <v>5.5</v>
      </c>
      <c r="BI250" s="18">
        <v>8.3999999999999995E-3</v>
      </c>
      <c r="BJ250" s="21">
        <v>1.2014545454545455E-2</v>
      </c>
      <c r="BK250" s="18">
        <v>120</v>
      </c>
      <c r="BM250" s="18">
        <v>6</v>
      </c>
      <c r="BN250" s="18" t="s">
        <v>656</v>
      </c>
      <c r="BO250" s="18" t="s">
        <v>750</v>
      </c>
      <c r="BP250" s="18">
        <v>25</v>
      </c>
      <c r="BQ250" s="18">
        <v>16</v>
      </c>
      <c r="BR250" s="18">
        <v>8.9999999999999993E-3</v>
      </c>
      <c r="BS250" s="21">
        <v>6.9187499999999987E-3</v>
      </c>
      <c r="BT250" s="18">
        <v>69</v>
      </c>
      <c r="BV250" s="18">
        <v>7</v>
      </c>
      <c r="BW250" s="18" t="s">
        <v>668</v>
      </c>
      <c r="BX250" s="18" t="s">
        <v>750</v>
      </c>
      <c r="BY250" s="18">
        <v>89.600000000000023</v>
      </c>
      <c r="BZ250" s="18">
        <v>1.5</v>
      </c>
      <c r="CA250" s="18">
        <v>1.0999999999999999E-2</v>
      </c>
      <c r="CB250" s="21">
        <v>9.8214285714285678E-3</v>
      </c>
      <c r="CC250" s="18">
        <v>98</v>
      </c>
      <c r="CE250" s="18">
        <v>7</v>
      </c>
      <c r="CF250" s="18" t="s">
        <v>668</v>
      </c>
      <c r="CG250" s="18" t="s">
        <v>750</v>
      </c>
      <c r="CH250" s="18">
        <v>89.600000000000023</v>
      </c>
      <c r="CI250" s="18">
        <v>4</v>
      </c>
      <c r="CJ250" s="18">
        <v>1.0999999999999999E-2</v>
      </c>
      <c r="CK250" s="21">
        <v>7.4683779761904748E-3</v>
      </c>
      <c r="CL250" s="18">
        <v>75</v>
      </c>
      <c r="CN250" s="18">
        <v>7</v>
      </c>
      <c r="CO250" s="18" t="s">
        <v>668</v>
      </c>
      <c r="CP250" s="18" t="s">
        <v>750</v>
      </c>
      <c r="CQ250" s="18">
        <v>89.600000000000023</v>
      </c>
      <c r="CR250" s="18">
        <v>3</v>
      </c>
      <c r="CS250" s="18">
        <v>1.0999999999999999E-2</v>
      </c>
      <c r="CT250" s="21">
        <v>2.0154389880952375E-2</v>
      </c>
      <c r="CU250" s="18">
        <v>202</v>
      </c>
      <c r="CW250" s="18">
        <v>7</v>
      </c>
      <c r="CX250" s="18" t="s">
        <v>680</v>
      </c>
      <c r="CY250" s="18" t="s">
        <v>750</v>
      </c>
      <c r="CZ250" s="18">
        <v>96.750000000000014</v>
      </c>
      <c r="DA250" s="18">
        <v>1.5</v>
      </c>
      <c r="DB250" s="18">
        <v>2.0500000000000001E-2</v>
      </c>
      <c r="DC250" s="21">
        <v>7.0628768303186906E-3</v>
      </c>
      <c r="DD250" s="18">
        <v>71</v>
      </c>
    </row>
    <row r="251" spans="2:108" x14ac:dyDescent="0.3">
      <c r="B251" s="18">
        <v>6</v>
      </c>
      <c r="C251" s="18" t="s">
        <v>677</v>
      </c>
      <c r="D251" s="18" t="s">
        <v>750</v>
      </c>
      <c r="E251" s="18">
        <v>102.20000000000002</v>
      </c>
      <c r="F251" s="18">
        <v>2</v>
      </c>
      <c r="G251" s="18">
        <v>7.6E-3</v>
      </c>
      <c r="H251" s="21">
        <v>4.275929549902152E-3</v>
      </c>
      <c r="I251" s="18">
        <v>43</v>
      </c>
      <c r="J251" s="20"/>
      <c r="K251" s="18">
        <v>6</v>
      </c>
      <c r="L251" s="18" t="s">
        <v>677</v>
      </c>
      <c r="M251" s="18" t="s">
        <v>750</v>
      </c>
      <c r="N251" s="18">
        <v>102.20000000000002</v>
      </c>
      <c r="O251" s="18">
        <v>1</v>
      </c>
      <c r="P251" s="18">
        <v>6.3E-3</v>
      </c>
      <c r="Q251" s="21">
        <v>3.0821917808219173E-3</v>
      </c>
      <c r="R251" s="18">
        <v>31</v>
      </c>
      <c r="T251" s="18">
        <v>6</v>
      </c>
      <c r="U251" s="18" t="s">
        <v>677</v>
      </c>
      <c r="V251" s="18" t="s">
        <v>750</v>
      </c>
      <c r="W251" s="18">
        <v>102.20000000000002</v>
      </c>
      <c r="X251" s="18">
        <v>1</v>
      </c>
      <c r="Y251" s="18">
        <v>6.4999999999999997E-3</v>
      </c>
      <c r="Z251" s="21">
        <v>3.1800391389432479E-3</v>
      </c>
      <c r="AA251" s="18">
        <v>32</v>
      </c>
      <c r="AC251" s="18">
        <v>6</v>
      </c>
      <c r="AD251" s="18" t="s">
        <v>678</v>
      </c>
      <c r="AE251" s="18" t="s">
        <v>750</v>
      </c>
      <c r="AF251" s="18">
        <v>102.20000000000002</v>
      </c>
      <c r="AG251" s="18">
        <v>1</v>
      </c>
      <c r="AH251" s="18">
        <v>7.4999999999999997E-3</v>
      </c>
      <c r="AI251" s="21">
        <v>4.8923679060665351E-3</v>
      </c>
      <c r="AJ251" s="18">
        <v>49</v>
      </c>
      <c r="AL251" s="18">
        <v>6</v>
      </c>
      <c r="AM251" s="18" t="s">
        <v>663</v>
      </c>
      <c r="AN251" s="18" t="s">
        <v>750</v>
      </c>
      <c r="AO251" s="18">
        <v>25</v>
      </c>
      <c r="AP251" s="18">
        <v>2.5</v>
      </c>
      <c r="AQ251" s="18">
        <v>7.0000000000000001E-3</v>
      </c>
      <c r="AR251" s="21">
        <v>1.1256E-2</v>
      </c>
      <c r="AS251" s="18">
        <v>113</v>
      </c>
      <c r="AU251" s="18">
        <v>6</v>
      </c>
      <c r="AV251" s="18" t="s">
        <v>658</v>
      </c>
      <c r="AW251" s="18" t="s">
        <v>750</v>
      </c>
      <c r="AX251" s="18">
        <v>25</v>
      </c>
      <c r="AY251" s="18">
        <v>1.5</v>
      </c>
      <c r="AZ251" s="18">
        <v>7.7000000000000002E-3</v>
      </c>
      <c r="BA251" s="21">
        <v>2.002E-2</v>
      </c>
      <c r="BB251" s="18">
        <v>200</v>
      </c>
      <c r="BD251" s="18">
        <v>6</v>
      </c>
      <c r="BE251" s="18" t="s">
        <v>658</v>
      </c>
      <c r="BF251" s="18" t="s">
        <v>750</v>
      </c>
      <c r="BG251" s="18">
        <v>25</v>
      </c>
      <c r="BH251" s="18">
        <v>5.5</v>
      </c>
      <c r="BI251" s="18">
        <v>8.3999999999999995E-3</v>
      </c>
      <c r="BJ251" s="21">
        <v>1.2014545454545455E-2</v>
      </c>
      <c r="BK251" s="18">
        <v>120</v>
      </c>
      <c r="BM251" s="18">
        <v>6</v>
      </c>
      <c r="BN251" s="18" t="s">
        <v>658</v>
      </c>
      <c r="BO251" s="18" t="s">
        <v>750</v>
      </c>
      <c r="BP251" s="18">
        <v>25</v>
      </c>
      <c r="BQ251" s="18">
        <v>16</v>
      </c>
      <c r="BR251" s="18">
        <v>8.9999999999999993E-3</v>
      </c>
      <c r="BS251" s="21">
        <v>6.9187499999999987E-3</v>
      </c>
      <c r="BT251" s="18">
        <v>69</v>
      </c>
      <c r="BV251" s="18">
        <v>7</v>
      </c>
      <c r="BW251" s="18" t="s">
        <v>670</v>
      </c>
      <c r="BX251" s="18" t="s">
        <v>750</v>
      </c>
      <c r="BY251" s="18">
        <v>89.600000000000023</v>
      </c>
      <c r="BZ251" s="18">
        <v>1.5</v>
      </c>
      <c r="CA251" s="18">
        <v>1.0999999999999999E-2</v>
      </c>
      <c r="CB251" s="21">
        <v>9.8214285714285678E-3</v>
      </c>
      <c r="CC251" s="18">
        <v>98</v>
      </c>
      <c r="CE251" s="18">
        <v>7</v>
      </c>
      <c r="CF251" s="18" t="s">
        <v>670</v>
      </c>
      <c r="CG251" s="18" t="s">
        <v>750</v>
      </c>
      <c r="CH251" s="18">
        <v>89.600000000000023</v>
      </c>
      <c r="CI251" s="18">
        <v>4</v>
      </c>
      <c r="CJ251" s="18">
        <v>1.0999999999999999E-2</v>
      </c>
      <c r="CK251" s="21">
        <v>7.4683779761904748E-3</v>
      </c>
      <c r="CL251" s="18">
        <v>75</v>
      </c>
      <c r="CN251" s="18">
        <v>7</v>
      </c>
      <c r="CO251" s="18" t="s">
        <v>670</v>
      </c>
      <c r="CP251" s="18" t="s">
        <v>750</v>
      </c>
      <c r="CQ251" s="18">
        <v>89.600000000000023</v>
      </c>
      <c r="CR251" s="18">
        <v>3</v>
      </c>
      <c r="CS251" s="18">
        <v>1.0999999999999999E-2</v>
      </c>
      <c r="CT251" s="21">
        <v>2.0154389880952375E-2</v>
      </c>
      <c r="CU251" s="18">
        <v>202</v>
      </c>
      <c r="CW251" s="18">
        <v>7</v>
      </c>
      <c r="CX251" s="18" t="s">
        <v>682</v>
      </c>
      <c r="CY251" s="18" t="s">
        <v>750</v>
      </c>
      <c r="CZ251" s="18">
        <v>96.750000000000014</v>
      </c>
      <c r="DA251" s="18">
        <v>1.5</v>
      </c>
      <c r="DB251" s="18">
        <v>2.06E-2</v>
      </c>
      <c r="DC251" s="21">
        <v>7.0973298880275615E-3</v>
      </c>
      <c r="DD251" s="18">
        <v>71</v>
      </c>
    </row>
    <row r="252" spans="2:108" x14ac:dyDescent="0.3">
      <c r="B252" s="18">
        <v>6</v>
      </c>
      <c r="C252" s="18" t="s">
        <v>679</v>
      </c>
      <c r="D252" s="18" t="s">
        <v>750</v>
      </c>
      <c r="E252" s="18">
        <v>102.20000000000002</v>
      </c>
      <c r="F252" s="18">
        <v>2</v>
      </c>
      <c r="G252" s="18">
        <v>7.6E-3</v>
      </c>
      <c r="H252" s="21">
        <v>4.275929549902152E-3</v>
      </c>
      <c r="I252" s="18">
        <v>43</v>
      </c>
      <c r="J252" s="20"/>
      <c r="K252" s="18">
        <v>6</v>
      </c>
      <c r="L252" s="18" t="s">
        <v>679</v>
      </c>
      <c r="M252" s="18" t="s">
        <v>750</v>
      </c>
      <c r="N252" s="18">
        <v>102.20000000000002</v>
      </c>
      <c r="O252" s="18">
        <v>1</v>
      </c>
      <c r="P252" s="18">
        <v>6.3E-3</v>
      </c>
      <c r="Q252" s="21">
        <v>3.0821917808219173E-3</v>
      </c>
      <c r="R252" s="18">
        <v>31</v>
      </c>
      <c r="T252" s="18">
        <v>6</v>
      </c>
      <c r="U252" s="18" t="s">
        <v>679</v>
      </c>
      <c r="V252" s="18" t="s">
        <v>750</v>
      </c>
      <c r="W252" s="18">
        <v>102.20000000000002</v>
      </c>
      <c r="X252" s="18">
        <v>1</v>
      </c>
      <c r="Y252" s="18">
        <v>6.4999999999999997E-3</v>
      </c>
      <c r="Z252" s="21">
        <v>3.1800391389432479E-3</v>
      </c>
      <c r="AA252" s="18">
        <v>32</v>
      </c>
      <c r="AC252" s="18">
        <v>6</v>
      </c>
      <c r="AD252" s="18" t="s">
        <v>680</v>
      </c>
      <c r="AE252" s="18" t="s">
        <v>750</v>
      </c>
      <c r="AF252" s="18">
        <v>102.20000000000002</v>
      </c>
      <c r="AG252" s="18">
        <v>1</v>
      </c>
      <c r="AH252" s="18">
        <v>7.4999999999999997E-3</v>
      </c>
      <c r="AI252" s="21">
        <v>4.8923679060665351E-3</v>
      </c>
      <c r="AJ252" s="18">
        <v>49</v>
      </c>
      <c r="AL252" s="18">
        <v>6</v>
      </c>
      <c r="AM252" s="18" t="s">
        <v>665</v>
      </c>
      <c r="AN252" s="18" t="s">
        <v>750</v>
      </c>
      <c r="AO252" s="18">
        <v>25</v>
      </c>
      <c r="AP252" s="18">
        <v>2.5</v>
      </c>
      <c r="AQ252" s="18">
        <v>7.0000000000000001E-3</v>
      </c>
      <c r="AR252" s="21">
        <v>1.1256E-2</v>
      </c>
      <c r="AS252" s="18">
        <v>113</v>
      </c>
      <c r="AU252" s="18">
        <v>6</v>
      </c>
      <c r="AV252" s="18" t="s">
        <v>660</v>
      </c>
      <c r="AW252" s="18" t="s">
        <v>750</v>
      </c>
      <c r="AX252" s="18">
        <v>25</v>
      </c>
      <c r="AY252" s="18">
        <v>1.5</v>
      </c>
      <c r="AZ252" s="18">
        <v>7.7000000000000002E-3</v>
      </c>
      <c r="BA252" s="21">
        <v>2.002E-2</v>
      </c>
      <c r="BB252" s="18">
        <v>200</v>
      </c>
      <c r="BD252" s="18">
        <v>6</v>
      </c>
      <c r="BE252" s="18" t="s">
        <v>660</v>
      </c>
      <c r="BF252" s="18" t="s">
        <v>750</v>
      </c>
      <c r="BG252" s="18">
        <v>25</v>
      </c>
      <c r="BH252" s="18">
        <v>5.5</v>
      </c>
      <c r="BI252" s="18">
        <v>8.3999999999999995E-3</v>
      </c>
      <c r="BJ252" s="21">
        <v>1.2014545454545455E-2</v>
      </c>
      <c r="BK252" s="18">
        <v>120</v>
      </c>
      <c r="BM252" s="18">
        <v>6</v>
      </c>
      <c r="BN252" s="18" t="s">
        <v>660</v>
      </c>
      <c r="BO252" s="18" t="s">
        <v>750</v>
      </c>
      <c r="BP252" s="18">
        <v>25</v>
      </c>
      <c r="BQ252" s="18">
        <v>16</v>
      </c>
      <c r="BR252" s="18">
        <v>8.9999999999999993E-3</v>
      </c>
      <c r="BS252" s="21">
        <v>6.9187499999999987E-3</v>
      </c>
      <c r="BT252" s="18">
        <v>69</v>
      </c>
      <c r="BV252" s="18">
        <v>7</v>
      </c>
      <c r="BW252" s="18" t="s">
        <v>672</v>
      </c>
      <c r="BX252" s="18" t="s">
        <v>750</v>
      </c>
      <c r="BY252" s="18">
        <v>89.600000000000023</v>
      </c>
      <c r="BZ252" s="18">
        <v>1.5</v>
      </c>
      <c r="CA252" s="18">
        <v>1.0999999999999999E-2</v>
      </c>
      <c r="CB252" s="21">
        <v>9.8214285714285678E-3</v>
      </c>
      <c r="CC252" s="18">
        <v>98</v>
      </c>
      <c r="CE252" s="18">
        <v>7</v>
      </c>
      <c r="CF252" s="18" t="s">
        <v>672</v>
      </c>
      <c r="CG252" s="18" t="s">
        <v>750</v>
      </c>
      <c r="CH252" s="18">
        <v>89.600000000000023</v>
      </c>
      <c r="CI252" s="18">
        <v>4</v>
      </c>
      <c r="CJ252" s="18">
        <v>1.0999999999999999E-2</v>
      </c>
      <c r="CK252" s="21">
        <v>7.4683779761904748E-3</v>
      </c>
      <c r="CL252" s="18">
        <v>75</v>
      </c>
      <c r="CN252" s="18">
        <v>7</v>
      </c>
      <c r="CO252" s="18" t="s">
        <v>672</v>
      </c>
      <c r="CP252" s="18" t="s">
        <v>750</v>
      </c>
      <c r="CQ252" s="18">
        <v>89.600000000000023</v>
      </c>
      <c r="CR252" s="18">
        <v>3</v>
      </c>
      <c r="CS252" s="18">
        <v>1.0999999999999999E-2</v>
      </c>
      <c r="CT252" s="21">
        <v>2.0154389880952375E-2</v>
      </c>
      <c r="CU252" s="18">
        <v>202</v>
      </c>
      <c r="CW252" s="18">
        <v>7</v>
      </c>
      <c r="CX252" s="18" t="s">
        <v>667</v>
      </c>
      <c r="CY252" s="18" t="s">
        <v>750</v>
      </c>
      <c r="CZ252" s="18">
        <v>96.750000000000014</v>
      </c>
      <c r="DA252" s="18">
        <v>1.5</v>
      </c>
      <c r="DB252" s="18">
        <v>2.06E-2</v>
      </c>
      <c r="DC252" s="21">
        <v>7.0973298880275615E-3</v>
      </c>
      <c r="DD252" s="18">
        <v>71</v>
      </c>
    </row>
    <row r="253" spans="2:108" x14ac:dyDescent="0.3">
      <c r="B253" s="18">
        <v>6</v>
      </c>
      <c r="C253" s="18" t="s">
        <v>681</v>
      </c>
      <c r="D253" s="18" t="s">
        <v>750</v>
      </c>
      <c r="E253" s="18">
        <v>102.20000000000002</v>
      </c>
      <c r="F253" s="18">
        <v>2</v>
      </c>
      <c r="G253" s="18">
        <v>7.6E-3</v>
      </c>
      <c r="H253" s="21">
        <v>4.275929549902152E-3</v>
      </c>
      <c r="I253" s="18">
        <v>43</v>
      </c>
      <c r="J253" s="20"/>
      <c r="K253" s="18">
        <v>6</v>
      </c>
      <c r="L253" s="18" t="s">
        <v>681</v>
      </c>
      <c r="M253" s="18" t="s">
        <v>750</v>
      </c>
      <c r="N253" s="18">
        <v>102.20000000000002</v>
      </c>
      <c r="O253" s="18">
        <v>1</v>
      </c>
      <c r="P253" s="18">
        <v>6.3E-3</v>
      </c>
      <c r="Q253" s="21">
        <v>3.0821917808219173E-3</v>
      </c>
      <c r="R253" s="18">
        <v>31</v>
      </c>
      <c r="T253" s="18">
        <v>6</v>
      </c>
      <c r="U253" s="18" t="s">
        <v>681</v>
      </c>
      <c r="V253" s="18" t="s">
        <v>750</v>
      </c>
      <c r="W253" s="18">
        <v>102.20000000000002</v>
      </c>
      <c r="X253" s="18">
        <v>1</v>
      </c>
      <c r="Y253" s="18">
        <v>6.4999999999999997E-3</v>
      </c>
      <c r="Z253" s="21">
        <v>3.1800391389432479E-3</v>
      </c>
      <c r="AA253" s="18">
        <v>32</v>
      </c>
      <c r="AC253" s="18">
        <v>6</v>
      </c>
      <c r="AD253" s="18" t="s">
        <v>682</v>
      </c>
      <c r="AE253" s="18" t="s">
        <v>750</v>
      </c>
      <c r="AF253" s="18">
        <v>102.20000000000002</v>
      </c>
      <c r="AG253" s="18">
        <v>1</v>
      </c>
      <c r="AH253" s="18">
        <v>7.4999999999999997E-3</v>
      </c>
      <c r="AI253" s="21">
        <v>4.8923679060665351E-3</v>
      </c>
      <c r="AJ253" s="18">
        <v>49</v>
      </c>
      <c r="AL253" s="18">
        <v>6</v>
      </c>
      <c r="AM253" s="18" t="s">
        <v>666</v>
      </c>
      <c r="AN253" s="18" t="s">
        <v>750</v>
      </c>
      <c r="AO253" s="18">
        <v>102.20000000000002</v>
      </c>
      <c r="AP253" s="18">
        <v>1.5</v>
      </c>
      <c r="AQ253" s="18">
        <v>6.0000000000000001E-3</v>
      </c>
      <c r="AR253" s="21">
        <v>3.9334637964774941E-3</v>
      </c>
      <c r="AS253" s="18">
        <v>39</v>
      </c>
      <c r="AU253" s="18">
        <v>6</v>
      </c>
      <c r="AV253" s="18" t="s">
        <v>662</v>
      </c>
      <c r="AW253" s="18" t="s">
        <v>750</v>
      </c>
      <c r="AX253" s="18">
        <v>25</v>
      </c>
      <c r="AY253" s="18">
        <v>1.5</v>
      </c>
      <c r="AZ253" s="18">
        <v>7.7000000000000002E-3</v>
      </c>
      <c r="BA253" s="21">
        <v>2.002E-2</v>
      </c>
      <c r="BB253" s="18">
        <v>200</v>
      </c>
      <c r="BD253" s="18">
        <v>6</v>
      </c>
      <c r="BE253" s="18" t="s">
        <v>662</v>
      </c>
      <c r="BF253" s="18" t="s">
        <v>750</v>
      </c>
      <c r="BG253" s="18">
        <v>25</v>
      </c>
      <c r="BH253" s="18">
        <v>5.5</v>
      </c>
      <c r="BI253" s="18">
        <v>8.3999999999999995E-3</v>
      </c>
      <c r="BJ253" s="21">
        <v>1.2014545454545455E-2</v>
      </c>
      <c r="BK253" s="18">
        <v>120</v>
      </c>
      <c r="BM253" s="18">
        <v>6</v>
      </c>
      <c r="BN253" s="18" t="s">
        <v>662</v>
      </c>
      <c r="BO253" s="18" t="s">
        <v>750</v>
      </c>
      <c r="BP253" s="18">
        <v>25</v>
      </c>
      <c r="BQ253" s="18">
        <v>16</v>
      </c>
      <c r="BR253" s="18">
        <v>8.9999999999999993E-3</v>
      </c>
      <c r="BS253" s="21">
        <v>6.9187499999999987E-3</v>
      </c>
      <c r="BT253" s="18">
        <v>69</v>
      </c>
      <c r="BV253" s="18">
        <v>7</v>
      </c>
      <c r="BW253" s="18" t="s">
        <v>674</v>
      </c>
      <c r="BX253" s="18" t="s">
        <v>750</v>
      </c>
      <c r="BY253" s="18">
        <v>89.600000000000023</v>
      </c>
      <c r="BZ253" s="18">
        <v>1.5</v>
      </c>
      <c r="CA253" s="18">
        <v>1.0999999999999999E-2</v>
      </c>
      <c r="CB253" s="21">
        <v>9.8214285714285678E-3</v>
      </c>
      <c r="CC253" s="18">
        <v>98</v>
      </c>
      <c r="CE253" s="18">
        <v>7</v>
      </c>
      <c r="CF253" s="18" t="s">
        <v>674</v>
      </c>
      <c r="CG253" s="18" t="s">
        <v>750</v>
      </c>
      <c r="CH253" s="18">
        <v>89.600000000000023</v>
      </c>
      <c r="CI253" s="18">
        <v>4</v>
      </c>
      <c r="CJ253" s="18">
        <v>1.0999999999999999E-2</v>
      </c>
      <c r="CK253" s="21">
        <v>7.4683779761904748E-3</v>
      </c>
      <c r="CL253" s="18">
        <v>75</v>
      </c>
      <c r="CN253" s="18">
        <v>7</v>
      </c>
      <c r="CO253" s="18" t="s">
        <v>674</v>
      </c>
      <c r="CP253" s="18" t="s">
        <v>750</v>
      </c>
      <c r="CQ253" s="18">
        <v>89.600000000000023</v>
      </c>
      <c r="CR253" s="18">
        <v>3</v>
      </c>
      <c r="CS253" s="18">
        <v>1.0999999999999999E-2</v>
      </c>
      <c r="CT253" s="21">
        <v>2.0154389880952375E-2</v>
      </c>
      <c r="CU253" s="18">
        <v>202</v>
      </c>
      <c r="CW253" s="18">
        <v>7</v>
      </c>
      <c r="CX253" s="18" t="s">
        <v>669</v>
      </c>
      <c r="CY253" s="18" t="s">
        <v>750</v>
      </c>
      <c r="CZ253" s="18">
        <v>96.750000000000014</v>
      </c>
      <c r="DA253" s="18">
        <v>1.5</v>
      </c>
      <c r="DB253" s="18">
        <v>2.06E-2</v>
      </c>
      <c r="DC253" s="21">
        <v>7.0973298880275615E-3</v>
      </c>
      <c r="DD253" s="18">
        <v>71</v>
      </c>
    </row>
    <row r="254" spans="2:108" x14ac:dyDescent="0.3">
      <c r="B254" s="18">
        <v>6</v>
      </c>
      <c r="C254" s="18" t="s">
        <v>683</v>
      </c>
      <c r="D254" s="18" t="s">
        <v>750</v>
      </c>
      <c r="E254" s="18">
        <v>102.20000000000002</v>
      </c>
      <c r="F254" s="18">
        <v>2</v>
      </c>
      <c r="G254" s="18">
        <v>7.7000000000000002E-3</v>
      </c>
      <c r="H254" s="21">
        <v>4.3321917808219175E-3</v>
      </c>
      <c r="I254" s="18">
        <v>43</v>
      </c>
      <c r="J254" s="20"/>
      <c r="K254" s="18">
        <v>6</v>
      </c>
      <c r="L254" s="18" t="s">
        <v>683</v>
      </c>
      <c r="M254" s="18" t="s">
        <v>750</v>
      </c>
      <c r="N254" s="18">
        <v>102.20000000000002</v>
      </c>
      <c r="O254" s="18">
        <v>1</v>
      </c>
      <c r="P254" s="18">
        <v>6.3E-3</v>
      </c>
      <c r="Q254" s="21">
        <v>3.0821917808219173E-3</v>
      </c>
      <c r="R254" s="18">
        <v>31</v>
      </c>
      <c r="T254" s="18">
        <v>6</v>
      </c>
      <c r="U254" s="18" t="s">
        <v>683</v>
      </c>
      <c r="V254" s="18" t="s">
        <v>750</v>
      </c>
      <c r="W254" s="18">
        <v>102.20000000000002</v>
      </c>
      <c r="X254" s="18">
        <v>1</v>
      </c>
      <c r="Y254" s="18">
        <v>6.4999999999999997E-3</v>
      </c>
      <c r="Z254" s="21">
        <v>3.1800391389432479E-3</v>
      </c>
      <c r="AA254" s="18">
        <v>32</v>
      </c>
      <c r="AC254" s="18">
        <v>6</v>
      </c>
      <c r="AD254" s="18" t="s">
        <v>667</v>
      </c>
      <c r="AE254" s="18" t="s">
        <v>750</v>
      </c>
      <c r="AF254" s="18">
        <v>102.20000000000002</v>
      </c>
      <c r="AG254" s="18">
        <v>1</v>
      </c>
      <c r="AH254" s="18">
        <v>7.4999999999999997E-3</v>
      </c>
      <c r="AI254" s="21">
        <v>4.8923679060665351E-3</v>
      </c>
      <c r="AJ254" s="18">
        <v>49</v>
      </c>
      <c r="AL254" s="18">
        <v>6</v>
      </c>
      <c r="AM254" s="18" t="s">
        <v>668</v>
      </c>
      <c r="AN254" s="18" t="s">
        <v>750</v>
      </c>
      <c r="AO254" s="18">
        <v>102.20000000000002</v>
      </c>
      <c r="AP254" s="18">
        <v>1.5</v>
      </c>
      <c r="AQ254" s="18">
        <v>6.0000000000000001E-3</v>
      </c>
      <c r="AR254" s="21">
        <v>3.9334637964774941E-3</v>
      </c>
      <c r="AS254" s="18">
        <v>39</v>
      </c>
      <c r="AU254" s="18">
        <v>6</v>
      </c>
      <c r="AV254" s="18" t="s">
        <v>664</v>
      </c>
      <c r="AW254" s="18" t="s">
        <v>750</v>
      </c>
      <c r="AX254" s="18">
        <v>25</v>
      </c>
      <c r="AY254" s="18">
        <v>1.5</v>
      </c>
      <c r="AZ254" s="18">
        <v>7.7000000000000002E-3</v>
      </c>
      <c r="BA254" s="21">
        <v>2.002E-2</v>
      </c>
      <c r="BB254" s="18">
        <v>200</v>
      </c>
      <c r="BD254" s="18">
        <v>6</v>
      </c>
      <c r="BE254" s="18" t="s">
        <v>664</v>
      </c>
      <c r="BF254" s="18" t="s">
        <v>750</v>
      </c>
      <c r="BG254" s="18">
        <v>25</v>
      </c>
      <c r="BH254" s="18">
        <v>5.5</v>
      </c>
      <c r="BI254" s="18">
        <v>8.3999999999999995E-3</v>
      </c>
      <c r="BJ254" s="21">
        <v>1.2014545454545455E-2</v>
      </c>
      <c r="BK254" s="18">
        <v>120</v>
      </c>
      <c r="BM254" s="18">
        <v>6</v>
      </c>
      <c r="BN254" s="18" t="s">
        <v>664</v>
      </c>
      <c r="BO254" s="18" t="s">
        <v>750</v>
      </c>
      <c r="BP254" s="18">
        <v>25</v>
      </c>
      <c r="BQ254" s="18">
        <v>16</v>
      </c>
      <c r="BR254" s="18">
        <v>8.9999999999999993E-3</v>
      </c>
      <c r="BS254" s="21">
        <v>6.9187499999999987E-3</v>
      </c>
      <c r="BT254" s="18">
        <v>69</v>
      </c>
      <c r="BV254" s="18">
        <v>7</v>
      </c>
      <c r="BW254" s="18" t="s">
        <v>676</v>
      </c>
      <c r="BX254" s="18" t="s">
        <v>750</v>
      </c>
      <c r="BY254" s="18">
        <v>89.600000000000023</v>
      </c>
      <c r="BZ254" s="18">
        <v>1.5</v>
      </c>
      <c r="CA254" s="18">
        <v>1.0999999999999999E-2</v>
      </c>
      <c r="CB254" s="21">
        <v>9.8214285714285678E-3</v>
      </c>
      <c r="CC254" s="18">
        <v>98</v>
      </c>
      <c r="CE254" s="18">
        <v>7</v>
      </c>
      <c r="CF254" s="18" t="s">
        <v>676</v>
      </c>
      <c r="CG254" s="18" t="s">
        <v>750</v>
      </c>
      <c r="CH254" s="18">
        <v>89.600000000000023</v>
      </c>
      <c r="CI254" s="18">
        <v>4</v>
      </c>
      <c r="CJ254" s="18">
        <v>1.0999999999999999E-2</v>
      </c>
      <c r="CK254" s="21">
        <v>7.4683779761904748E-3</v>
      </c>
      <c r="CL254" s="18">
        <v>75</v>
      </c>
      <c r="CN254" s="18">
        <v>7</v>
      </c>
      <c r="CO254" s="18" t="s">
        <v>676</v>
      </c>
      <c r="CP254" s="18" t="s">
        <v>750</v>
      </c>
      <c r="CQ254" s="18">
        <v>89.600000000000023</v>
      </c>
      <c r="CR254" s="18">
        <v>3</v>
      </c>
      <c r="CS254" s="18">
        <v>1.0999999999999999E-2</v>
      </c>
      <c r="CT254" s="21">
        <v>2.0154389880952375E-2</v>
      </c>
      <c r="CU254" s="18">
        <v>202</v>
      </c>
      <c r="CW254" s="18">
        <v>7</v>
      </c>
      <c r="CX254" s="18" t="s">
        <v>671</v>
      </c>
      <c r="CY254" s="18" t="s">
        <v>750</v>
      </c>
      <c r="CZ254" s="18">
        <v>96.750000000000014</v>
      </c>
      <c r="DA254" s="18">
        <v>1.5</v>
      </c>
      <c r="DB254" s="18">
        <v>2.06E-2</v>
      </c>
      <c r="DC254" s="21">
        <v>7.0973298880275615E-3</v>
      </c>
      <c r="DD254" s="18">
        <v>71</v>
      </c>
    </row>
    <row r="255" spans="2:108" x14ac:dyDescent="0.3">
      <c r="B255" s="18">
        <v>6</v>
      </c>
      <c r="C255" s="18" t="s">
        <v>684</v>
      </c>
      <c r="D255" s="18" t="s">
        <v>750</v>
      </c>
      <c r="E255" s="18">
        <v>524.4</v>
      </c>
      <c r="F255" s="18">
        <v>1</v>
      </c>
      <c r="G255" s="18">
        <v>7.7000000000000002E-3</v>
      </c>
      <c r="H255" s="21">
        <v>1.6885964912280705E-3</v>
      </c>
      <c r="I255" s="18">
        <v>17</v>
      </c>
      <c r="J255" s="20"/>
      <c r="K255" s="18">
        <v>6</v>
      </c>
      <c r="L255" s="18" t="s">
        <v>684</v>
      </c>
      <c r="M255" s="18" t="s">
        <v>750</v>
      </c>
      <c r="N255" s="18">
        <v>524.4</v>
      </c>
      <c r="O255" s="18">
        <v>1</v>
      </c>
      <c r="P255" s="18">
        <v>7.0000000000000001E-3</v>
      </c>
      <c r="Q255" s="21">
        <v>6.6742944317315039E-4</v>
      </c>
      <c r="R255" s="18">
        <v>7</v>
      </c>
      <c r="T255" s="18">
        <v>6</v>
      </c>
      <c r="U255" s="18" t="s">
        <v>684</v>
      </c>
      <c r="V255" s="18" t="s">
        <v>750</v>
      </c>
      <c r="W255" s="18">
        <v>524.4</v>
      </c>
      <c r="X255" s="18">
        <v>1</v>
      </c>
      <c r="Y255" s="18">
        <v>7.0000000000000001E-3</v>
      </c>
      <c r="Z255" s="21">
        <v>6.6742944317315039E-4</v>
      </c>
      <c r="AA255" s="18">
        <v>7</v>
      </c>
      <c r="AC255" s="18">
        <v>6</v>
      </c>
      <c r="AD255" s="18" t="s">
        <v>669</v>
      </c>
      <c r="AE255" s="18" t="s">
        <v>750</v>
      </c>
      <c r="AF255" s="18">
        <v>102.20000000000002</v>
      </c>
      <c r="AG255" s="18">
        <v>1</v>
      </c>
      <c r="AH255" s="18">
        <v>7.4999999999999997E-3</v>
      </c>
      <c r="AI255" s="21">
        <v>4.8923679060665351E-3</v>
      </c>
      <c r="AJ255" s="18">
        <v>49</v>
      </c>
      <c r="AL255" s="18">
        <v>6</v>
      </c>
      <c r="AM255" s="18" t="s">
        <v>670</v>
      </c>
      <c r="AN255" s="18" t="s">
        <v>750</v>
      </c>
      <c r="AO255" s="18">
        <v>102.20000000000002</v>
      </c>
      <c r="AP255" s="18">
        <v>1.5</v>
      </c>
      <c r="AQ255" s="18">
        <v>6.0000000000000001E-3</v>
      </c>
      <c r="AR255" s="21">
        <v>3.9334637964774941E-3</v>
      </c>
      <c r="AS255" s="18">
        <v>39</v>
      </c>
      <c r="AU255" s="18">
        <v>6</v>
      </c>
      <c r="AV255" s="18" t="s">
        <v>649</v>
      </c>
      <c r="AW255" s="18" t="s">
        <v>750</v>
      </c>
      <c r="AX255" s="18">
        <v>25</v>
      </c>
      <c r="AY255" s="18">
        <v>1.5</v>
      </c>
      <c r="AZ255" s="18">
        <v>7.7000000000000002E-3</v>
      </c>
      <c r="BA255" s="21">
        <v>2.002E-2</v>
      </c>
      <c r="BB255" s="18">
        <v>200</v>
      </c>
      <c r="BD255" s="18">
        <v>6</v>
      </c>
      <c r="BE255" s="18" t="s">
        <v>649</v>
      </c>
      <c r="BF255" s="18" t="s">
        <v>750</v>
      </c>
      <c r="BG255" s="18">
        <v>25</v>
      </c>
      <c r="BH255" s="18">
        <v>5.5</v>
      </c>
      <c r="BI255" s="18">
        <v>8.3999999999999995E-3</v>
      </c>
      <c r="BJ255" s="21">
        <v>1.2014545454545455E-2</v>
      </c>
      <c r="BK255" s="18">
        <v>120</v>
      </c>
      <c r="BM255" s="18">
        <v>6</v>
      </c>
      <c r="BN255" s="18" t="s">
        <v>649</v>
      </c>
      <c r="BO255" s="18" t="s">
        <v>750</v>
      </c>
      <c r="BP255" s="18">
        <v>25</v>
      </c>
      <c r="BQ255" s="18">
        <v>16</v>
      </c>
      <c r="BR255" s="18">
        <v>8.9999999999999993E-3</v>
      </c>
      <c r="BS255" s="21">
        <v>6.9187499999999987E-3</v>
      </c>
      <c r="BT255" s="18">
        <v>69</v>
      </c>
      <c r="BV255" s="18">
        <v>7</v>
      </c>
      <c r="BW255" s="18" t="s">
        <v>678</v>
      </c>
      <c r="BX255" s="18" t="s">
        <v>750</v>
      </c>
      <c r="BY255" s="18">
        <v>89.600000000000023</v>
      </c>
      <c r="BZ255" s="18">
        <v>1.5</v>
      </c>
      <c r="CA255" s="18">
        <v>1.0999999999999999E-2</v>
      </c>
      <c r="CB255" s="21">
        <v>9.8214285714285678E-3</v>
      </c>
      <c r="CC255" s="18">
        <v>98</v>
      </c>
      <c r="CE255" s="18">
        <v>7</v>
      </c>
      <c r="CF255" s="18" t="s">
        <v>678</v>
      </c>
      <c r="CG255" s="18" t="s">
        <v>750</v>
      </c>
      <c r="CH255" s="18">
        <v>89.600000000000023</v>
      </c>
      <c r="CI255" s="18">
        <v>4</v>
      </c>
      <c r="CJ255" s="18">
        <v>1.0999999999999999E-2</v>
      </c>
      <c r="CK255" s="21">
        <v>7.4683779761904748E-3</v>
      </c>
      <c r="CL255" s="18">
        <v>75</v>
      </c>
      <c r="CN255" s="18">
        <v>7</v>
      </c>
      <c r="CO255" s="18" t="s">
        <v>678</v>
      </c>
      <c r="CP255" s="18" t="s">
        <v>750</v>
      </c>
      <c r="CQ255" s="18">
        <v>89.600000000000023</v>
      </c>
      <c r="CR255" s="18">
        <v>3</v>
      </c>
      <c r="CS255" s="18">
        <v>1.0999999999999999E-2</v>
      </c>
      <c r="CT255" s="21">
        <v>2.0154389880952375E-2</v>
      </c>
      <c r="CU255" s="18">
        <v>202</v>
      </c>
      <c r="CW255" s="18">
        <v>7</v>
      </c>
      <c r="CX255" s="18" t="s">
        <v>673</v>
      </c>
      <c r="CY255" s="18" t="s">
        <v>750</v>
      </c>
      <c r="CZ255" s="18">
        <v>96.750000000000014</v>
      </c>
      <c r="DA255" s="18">
        <v>1.5</v>
      </c>
      <c r="DB255" s="18">
        <v>2.06E-2</v>
      </c>
      <c r="DC255" s="21">
        <v>7.0973298880275615E-3</v>
      </c>
      <c r="DD255" s="18">
        <v>71</v>
      </c>
    </row>
    <row r="256" spans="2:108" x14ac:dyDescent="0.3">
      <c r="B256" s="18">
        <v>6</v>
      </c>
      <c r="C256" s="18" t="s">
        <v>686</v>
      </c>
      <c r="D256" s="18" t="s">
        <v>750</v>
      </c>
      <c r="E256" s="18">
        <v>524.4</v>
      </c>
      <c r="F256" s="18">
        <v>1</v>
      </c>
      <c r="G256" s="18">
        <v>7.7000000000000002E-3</v>
      </c>
      <c r="H256" s="21">
        <v>1.6885964912280705E-3</v>
      </c>
      <c r="I256" s="18">
        <v>17</v>
      </c>
      <c r="J256" s="20"/>
      <c r="K256" s="18">
        <v>6</v>
      </c>
      <c r="L256" s="18" t="s">
        <v>686</v>
      </c>
      <c r="M256" s="18" t="s">
        <v>750</v>
      </c>
      <c r="N256" s="18">
        <v>524.4</v>
      </c>
      <c r="O256" s="18">
        <v>1</v>
      </c>
      <c r="P256" s="18">
        <v>7.0000000000000001E-3</v>
      </c>
      <c r="Q256" s="21">
        <v>6.6742944317315039E-4</v>
      </c>
      <c r="R256" s="18">
        <v>7</v>
      </c>
      <c r="T256" s="18">
        <v>6</v>
      </c>
      <c r="U256" s="18" t="s">
        <v>686</v>
      </c>
      <c r="V256" s="18" t="s">
        <v>750</v>
      </c>
      <c r="W256" s="18">
        <v>524.4</v>
      </c>
      <c r="X256" s="18">
        <v>1</v>
      </c>
      <c r="Y256" s="18">
        <v>7.0000000000000001E-3</v>
      </c>
      <c r="Z256" s="21">
        <v>6.6742944317315039E-4</v>
      </c>
      <c r="AA256" s="18">
        <v>7</v>
      </c>
      <c r="AC256" s="18">
        <v>6</v>
      </c>
      <c r="AD256" s="18" t="s">
        <v>671</v>
      </c>
      <c r="AE256" s="18" t="s">
        <v>750</v>
      </c>
      <c r="AF256" s="18">
        <v>102.20000000000002</v>
      </c>
      <c r="AG256" s="18">
        <v>1</v>
      </c>
      <c r="AH256" s="18">
        <v>7.4999999999999997E-3</v>
      </c>
      <c r="AI256" s="21">
        <v>4.8923679060665351E-3</v>
      </c>
      <c r="AJ256" s="18">
        <v>49</v>
      </c>
      <c r="AL256" s="18">
        <v>6</v>
      </c>
      <c r="AM256" s="18" t="s">
        <v>672</v>
      </c>
      <c r="AN256" s="18" t="s">
        <v>750</v>
      </c>
      <c r="AO256" s="18">
        <v>102.20000000000002</v>
      </c>
      <c r="AP256" s="18">
        <v>1.5</v>
      </c>
      <c r="AQ256" s="18">
        <v>6.0000000000000001E-3</v>
      </c>
      <c r="AR256" s="21">
        <v>3.9334637964774941E-3</v>
      </c>
      <c r="AS256" s="18">
        <v>39</v>
      </c>
      <c r="AU256" s="18">
        <v>6</v>
      </c>
      <c r="AV256" s="18" t="s">
        <v>651</v>
      </c>
      <c r="AW256" s="18" t="s">
        <v>750</v>
      </c>
      <c r="AX256" s="18">
        <v>25</v>
      </c>
      <c r="AY256" s="18">
        <v>1.5</v>
      </c>
      <c r="AZ256" s="18">
        <v>7.7000000000000002E-3</v>
      </c>
      <c r="BA256" s="21">
        <v>2.002E-2</v>
      </c>
      <c r="BB256" s="18">
        <v>200</v>
      </c>
      <c r="BD256" s="18">
        <v>6</v>
      </c>
      <c r="BE256" s="18" t="s">
        <v>651</v>
      </c>
      <c r="BF256" s="18" t="s">
        <v>750</v>
      </c>
      <c r="BG256" s="18">
        <v>25</v>
      </c>
      <c r="BH256" s="18">
        <v>5.5</v>
      </c>
      <c r="BI256" s="18">
        <v>8.3999999999999995E-3</v>
      </c>
      <c r="BJ256" s="21">
        <v>1.2014545454545455E-2</v>
      </c>
      <c r="BK256" s="18">
        <v>120</v>
      </c>
      <c r="BM256" s="18">
        <v>6</v>
      </c>
      <c r="BN256" s="18" t="s">
        <v>651</v>
      </c>
      <c r="BO256" s="18" t="s">
        <v>750</v>
      </c>
      <c r="BP256" s="18">
        <v>25</v>
      </c>
      <c r="BQ256" s="18">
        <v>16</v>
      </c>
      <c r="BR256" s="18">
        <v>8.9999999999999993E-3</v>
      </c>
      <c r="BS256" s="21">
        <v>6.9187499999999987E-3</v>
      </c>
      <c r="BT256" s="18">
        <v>69</v>
      </c>
      <c r="BV256" s="18">
        <v>7</v>
      </c>
      <c r="BW256" s="18" t="s">
        <v>680</v>
      </c>
      <c r="BX256" s="18" t="s">
        <v>750</v>
      </c>
      <c r="BY256" s="18">
        <v>89.600000000000023</v>
      </c>
      <c r="BZ256" s="18">
        <v>1.5</v>
      </c>
      <c r="CA256" s="18">
        <v>1.0999999999999999E-2</v>
      </c>
      <c r="CB256" s="21">
        <v>9.8214285714285678E-3</v>
      </c>
      <c r="CC256" s="18">
        <v>98</v>
      </c>
      <c r="CE256" s="18">
        <v>7</v>
      </c>
      <c r="CF256" s="18" t="s">
        <v>680</v>
      </c>
      <c r="CG256" s="18" t="s">
        <v>750</v>
      </c>
      <c r="CH256" s="18">
        <v>89.600000000000023</v>
      </c>
      <c r="CI256" s="18">
        <v>4</v>
      </c>
      <c r="CJ256" s="18">
        <v>1.0999999999999999E-2</v>
      </c>
      <c r="CK256" s="21">
        <v>7.4683779761904748E-3</v>
      </c>
      <c r="CL256" s="18">
        <v>75</v>
      </c>
      <c r="CN256" s="18">
        <v>7</v>
      </c>
      <c r="CO256" s="18" t="s">
        <v>680</v>
      </c>
      <c r="CP256" s="18" t="s">
        <v>750</v>
      </c>
      <c r="CQ256" s="18">
        <v>89.600000000000023</v>
      </c>
      <c r="CR256" s="18">
        <v>3</v>
      </c>
      <c r="CS256" s="18">
        <v>1.0999999999999999E-2</v>
      </c>
      <c r="CT256" s="21">
        <v>2.0154389880952375E-2</v>
      </c>
      <c r="CU256" s="18">
        <v>202</v>
      </c>
      <c r="CW256" s="18">
        <v>7</v>
      </c>
      <c r="CX256" s="18" t="s">
        <v>675</v>
      </c>
      <c r="CY256" s="18" t="s">
        <v>750</v>
      </c>
      <c r="CZ256" s="18">
        <v>96.750000000000014</v>
      </c>
      <c r="DA256" s="18">
        <v>1.5</v>
      </c>
      <c r="DB256" s="18">
        <v>2.06E-2</v>
      </c>
      <c r="DC256" s="21">
        <v>7.0973298880275615E-3</v>
      </c>
      <c r="DD256" s="18">
        <v>71</v>
      </c>
    </row>
    <row r="257" spans="2:108" x14ac:dyDescent="0.3">
      <c r="B257" s="18">
        <v>6</v>
      </c>
      <c r="C257" s="18" t="s">
        <v>688</v>
      </c>
      <c r="D257" s="18" t="s">
        <v>750</v>
      </c>
      <c r="E257" s="18">
        <v>524.4</v>
      </c>
      <c r="F257" s="18">
        <v>1</v>
      </c>
      <c r="G257" s="18">
        <v>7.7000000000000002E-3</v>
      </c>
      <c r="H257" s="21">
        <v>1.6885964912280705E-3</v>
      </c>
      <c r="I257" s="18">
        <v>17</v>
      </c>
      <c r="J257" s="20"/>
      <c r="K257" s="18">
        <v>6</v>
      </c>
      <c r="L257" s="18" t="s">
        <v>688</v>
      </c>
      <c r="M257" s="18" t="s">
        <v>750</v>
      </c>
      <c r="N257" s="18">
        <v>524.4</v>
      </c>
      <c r="O257" s="18">
        <v>1</v>
      </c>
      <c r="P257" s="18">
        <v>7.0000000000000001E-3</v>
      </c>
      <c r="Q257" s="21">
        <v>6.6742944317315039E-4</v>
      </c>
      <c r="R257" s="18">
        <v>7</v>
      </c>
      <c r="T257" s="18">
        <v>6</v>
      </c>
      <c r="U257" s="18" t="s">
        <v>688</v>
      </c>
      <c r="V257" s="18" t="s">
        <v>750</v>
      </c>
      <c r="W257" s="18">
        <v>524.4</v>
      </c>
      <c r="X257" s="18">
        <v>1</v>
      </c>
      <c r="Y257" s="18">
        <v>7.0000000000000001E-3</v>
      </c>
      <c r="Z257" s="21">
        <v>6.6742944317315039E-4</v>
      </c>
      <c r="AA257" s="18">
        <v>7</v>
      </c>
      <c r="AC257" s="18">
        <v>6</v>
      </c>
      <c r="AD257" s="18" t="s">
        <v>673</v>
      </c>
      <c r="AE257" s="18" t="s">
        <v>750</v>
      </c>
      <c r="AF257" s="18">
        <v>102.20000000000002</v>
      </c>
      <c r="AG257" s="18">
        <v>1</v>
      </c>
      <c r="AH257" s="18">
        <v>7.4999999999999997E-3</v>
      </c>
      <c r="AI257" s="21">
        <v>4.8923679060665351E-3</v>
      </c>
      <c r="AJ257" s="18">
        <v>49</v>
      </c>
      <c r="AL257" s="18">
        <v>6</v>
      </c>
      <c r="AM257" s="18" t="s">
        <v>674</v>
      </c>
      <c r="AN257" s="18" t="s">
        <v>750</v>
      </c>
      <c r="AO257" s="18">
        <v>102.20000000000002</v>
      </c>
      <c r="AP257" s="18">
        <v>1.5</v>
      </c>
      <c r="AQ257" s="18">
        <v>6.0000000000000001E-3</v>
      </c>
      <c r="AR257" s="21">
        <v>3.9334637964774941E-3</v>
      </c>
      <c r="AS257" s="18">
        <v>39</v>
      </c>
      <c r="AU257" s="18">
        <v>6</v>
      </c>
      <c r="AV257" s="18" t="s">
        <v>653</v>
      </c>
      <c r="AW257" s="18" t="s">
        <v>750</v>
      </c>
      <c r="AX257" s="18">
        <v>25</v>
      </c>
      <c r="AY257" s="18">
        <v>1.5</v>
      </c>
      <c r="AZ257" s="18">
        <v>7.7000000000000002E-3</v>
      </c>
      <c r="BA257" s="21">
        <v>2.002E-2</v>
      </c>
      <c r="BB257" s="18">
        <v>200</v>
      </c>
      <c r="BD257" s="18">
        <v>6</v>
      </c>
      <c r="BE257" s="18" t="s">
        <v>653</v>
      </c>
      <c r="BF257" s="18" t="s">
        <v>750</v>
      </c>
      <c r="BG257" s="18">
        <v>25</v>
      </c>
      <c r="BH257" s="18">
        <v>5.5</v>
      </c>
      <c r="BI257" s="18">
        <v>8.3999999999999995E-3</v>
      </c>
      <c r="BJ257" s="21">
        <v>1.2014545454545455E-2</v>
      </c>
      <c r="BK257" s="18">
        <v>120</v>
      </c>
      <c r="BM257" s="18">
        <v>6</v>
      </c>
      <c r="BN257" s="18" t="s">
        <v>653</v>
      </c>
      <c r="BO257" s="18" t="s">
        <v>750</v>
      </c>
      <c r="BP257" s="18">
        <v>25</v>
      </c>
      <c r="BQ257" s="18">
        <v>16</v>
      </c>
      <c r="BR257" s="18">
        <v>8.9999999999999993E-3</v>
      </c>
      <c r="BS257" s="21">
        <v>6.9187499999999987E-3</v>
      </c>
      <c r="BT257" s="18">
        <v>69</v>
      </c>
      <c r="BV257" s="18">
        <v>7</v>
      </c>
      <c r="BW257" s="18" t="s">
        <v>682</v>
      </c>
      <c r="BX257" s="18" t="s">
        <v>750</v>
      </c>
      <c r="BY257" s="18">
        <v>89.600000000000023</v>
      </c>
      <c r="BZ257" s="18">
        <v>1.5</v>
      </c>
      <c r="CA257" s="18">
        <v>1.0999999999999999E-2</v>
      </c>
      <c r="CB257" s="21">
        <v>9.8214285714285678E-3</v>
      </c>
      <c r="CC257" s="18">
        <v>98</v>
      </c>
      <c r="CE257" s="18">
        <v>7</v>
      </c>
      <c r="CF257" s="18" t="s">
        <v>682</v>
      </c>
      <c r="CG257" s="18" t="s">
        <v>750</v>
      </c>
      <c r="CH257" s="18">
        <v>89.600000000000023</v>
      </c>
      <c r="CI257" s="18">
        <v>4</v>
      </c>
      <c r="CJ257" s="18">
        <v>1.0999999999999999E-2</v>
      </c>
      <c r="CK257" s="21">
        <v>7.4683779761904748E-3</v>
      </c>
      <c r="CL257" s="18">
        <v>75</v>
      </c>
      <c r="CN257" s="18">
        <v>7</v>
      </c>
      <c r="CO257" s="18" t="s">
        <v>682</v>
      </c>
      <c r="CP257" s="18" t="s">
        <v>750</v>
      </c>
      <c r="CQ257" s="18">
        <v>89.600000000000023</v>
      </c>
      <c r="CR257" s="18">
        <v>3</v>
      </c>
      <c r="CS257" s="18">
        <v>1.0999999999999999E-2</v>
      </c>
      <c r="CT257" s="21">
        <v>2.0154389880952375E-2</v>
      </c>
      <c r="CU257" s="18">
        <v>202</v>
      </c>
      <c r="CW257" s="18">
        <v>7</v>
      </c>
      <c r="CX257" s="18" t="s">
        <v>677</v>
      </c>
      <c r="CY257" s="18" t="s">
        <v>750</v>
      </c>
      <c r="CZ257" s="18">
        <v>96.750000000000014</v>
      </c>
      <c r="DA257" s="18">
        <v>1.5</v>
      </c>
      <c r="DB257" s="18">
        <v>2.06E-2</v>
      </c>
      <c r="DC257" s="21">
        <v>7.0973298880275615E-3</v>
      </c>
      <c r="DD257" s="18">
        <v>71</v>
      </c>
    </row>
    <row r="258" spans="2:108" x14ac:dyDescent="0.3">
      <c r="B258" s="18">
        <v>6</v>
      </c>
      <c r="C258" s="18" t="s">
        <v>690</v>
      </c>
      <c r="D258" s="18" t="s">
        <v>750</v>
      </c>
      <c r="E258" s="18">
        <v>524.4</v>
      </c>
      <c r="F258" s="18">
        <v>1</v>
      </c>
      <c r="G258" s="18">
        <v>7.7000000000000002E-3</v>
      </c>
      <c r="H258" s="21">
        <v>1.6885964912280705E-3</v>
      </c>
      <c r="I258" s="18">
        <v>17</v>
      </c>
      <c r="J258" s="20"/>
      <c r="K258" s="18">
        <v>6</v>
      </c>
      <c r="L258" s="18" t="s">
        <v>690</v>
      </c>
      <c r="M258" s="18" t="s">
        <v>750</v>
      </c>
      <c r="N258" s="18">
        <v>524.4</v>
      </c>
      <c r="O258" s="18">
        <v>1</v>
      </c>
      <c r="P258" s="18">
        <v>7.0000000000000001E-3</v>
      </c>
      <c r="Q258" s="21">
        <v>6.6742944317315039E-4</v>
      </c>
      <c r="R258" s="18">
        <v>7</v>
      </c>
      <c r="T258" s="18">
        <v>6</v>
      </c>
      <c r="U258" s="18" t="s">
        <v>690</v>
      </c>
      <c r="V258" s="18" t="s">
        <v>750</v>
      </c>
      <c r="W258" s="18">
        <v>524.4</v>
      </c>
      <c r="X258" s="18">
        <v>1</v>
      </c>
      <c r="Y258" s="18">
        <v>7.0000000000000001E-3</v>
      </c>
      <c r="Z258" s="21">
        <v>6.6742944317315039E-4</v>
      </c>
      <c r="AA258" s="18">
        <v>7</v>
      </c>
      <c r="AC258" s="18">
        <v>6</v>
      </c>
      <c r="AD258" s="18" t="s">
        <v>675</v>
      </c>
      <c r="AE258" s="18" t="s">
        <v>750</v>
      </c>
      <c r="AF258" s="18">
        <v>102.20000000000002</v>
      </c>
      <c r="AG258" s="18">
        <v>1</v>
      </c>
      <c r="AH258" s="18">
        <v>7.4999999999999997E-3</v>
      </c>
      <c r="AI258" s="21">
        <v>4.8923679060665351E-3</v>
      </c>
      <c r="AJ258" s="18">
        <v>49</v>
      </c>
      <c r="AL258" s="18">
        <v>6</v>
      </c>
      <c r="AM258" s="18" t="s">
        <v>676</v>
      </c>
      <c r="AN258" s="18" t="s">
        <v>750</v>
      </c>
      <c r="AO258" s="18">
        <v>102.20000000000002</v>
      </c>
      <c r="AP258" s="18">
        <v>1.5</v>
      </c>
      <c r="AQ258" s="18">
        <v>6.0000000000000001E-3</v>
      </c>
      <c r="AR258" s="21">
        <v>3.9334637964774941E-3</v>
      </c>
      <c r="AS258" s="18">
        <v>39</v>
      </c>
      <c r="AU258" s="18">
        <v>6</v>
      </c>
      <c r="AV258" s="18" t="s">
        <v>655</v>
      </c>
      <c r="AW258" s="18" t="s">
        <v>750</v>
      </c>
      <c r="AX258" s="18">
        <v>25</v>
      </c>
      <c r="AY258" s="18">
        <v>1.5</v>
      </c>
      <c r="AZ258" s="18">
        <v>7.7000000000000002E-3</v>
      </c>
      <c r="BA258" s="21">
        <v>2.002E-2</v>
      </c>
      <c r="BB258" s="18">
        <v>200</v>
      </c>
      <c r="BD258" s="18">
        <v>6</v>
      </c>
      <c r="BE258" s="18" t="s">
        <v>655</v>
      </c>
      <c r="BF258" s="18" t="s">
        <v>750</v>
      </c>
      <c r="BG258" s="18">
        <v>25</v>
      </c>
      <c r="BH258" s="18">
        <v>5.5</v>
      </c>
      <c r="BI258" s="18">
        <v>8.3999999999999995E-3</v>
      </c>
      <c r="BJ258" s="21">
        <v>1.2014545454545455E-2</v>
      </c>
      <c r="BK258" s="18">
        <v>120</v>
      </c>
      <c r="BM258" s="18">
        <v>6</v>
      </c>
      <c r="BN258" s="18" t="s">
        <v>655</v>
      </c>
      <c r="BO258" s="18" t="s">
        <v>750</v>
      </c>
      <c r="BP258" s="18">
        <v>25</v>
      </c>
      <c r="BQ258" s="18">
        <v>16</v>
      </c>
      <c r="BR258" s="18">
        <v>8.9999999999999993E-3</v>
      </c>
      <c r="BS258" s="21">
        <v>6.9187499999999987E-3</v>
      </c>
      <c r="BT258" s="18">
        <v>69</v>
      </c>
      <c r="BV258" s="18">
        <v>7</v>
      </c>
      <c r="BW258" s="18" t="s">
        <v>667</v>
      </c>
      <c r="BX258" s="18" t="s">
        <v>750</v>
      </c>
      <c r="BY258" s="18">
        <v>89.600000000000023</v>
      </c>
      <c r="BZ258" s="18">
        <v>1.5</v>
      </c>
      <c r="CA258" s="18">
        <v>1.0999999999999999E-2</v>
      </c>
      <c r="CB258" s="21">
        <v>9.8214285714285678E-3</v>
      </c>
      <c r="CC258" s="18">
        <v>98</v>
      </c>
      <c r="CE258" s="18">
        <v>7</v>
      </c>
      <c r="CF258" s="18" t="s">
        <v>667</v>
      </c>
      <c r="CG258" s="18" t="s">
        <v>750</v>
      </c>
      <c r="CH258" s="18">
        <v>89.600000000000023</v>
      </c>
      <c r="CI258" s="18">
        <v>4</v>
      </c>
      <c r="CJ258" s="18">
        <v>1.0999999999999999E-2</v>
      </c>
      <c r="CK258" s="21">
        <v>7.4683779761904748E-3</v>
      </c>
      <c r="CL258" s="18">
        <v>75</v>
      </c>
      <c r="CN258" s="18">
        <v>7</v>
      </c>
      <c r="CO258" s="18" t="s">
        <v>667</v>
      </c>
      <c r="CP258" s="18" t="s">
        <v>750</v>
      </c>
      <c r="CQ258" s="18">
        <v>89.600000000000023</v>
      </c>
      <c r="CR258" s="18">
        <v>3</v>
      </c>
      <c r="CS258" s="18">
        <v>1.0999999999999999E-2</v>
      </c>
      <c r="CT258" s="21">
        <v>2.0154389880952375E-2</v>
      </c>
      <c r="CU258" s="18">
        <v>202</v>
      </c>
      <c r="CW258" s="18">
        <v>7</v>
      </c>
      <c r="CX258" s="18" t="s">
        <v>679</v>
      </c>
      <c r="CY258" s="18" t="s">
        <v>750</v>
      </c>
      <c r="CZ258" s="18">
        <v>96.750000000000014</v>
      </c>
      <c r="DA258" s="18">
        <v>1.5</v>
      </c>
      <c r="DB258" s="18">
        <v>2.06E-2</v>
      </c>
      <c r="DC258" s="21">
        <v>7.0973298880275615E-3</v>
      </c>
      <c r="DD258" s="18">
        <v>71</v>
      </c>
    </row>
    <row r="259" spans="2:108" x14ac:dyDescent="0.3">
      <c r="B259" s="18">
        <v>6</v>
      </c>
      <c r="C259" s="18" t="s">
        <v>692</v>
      </c>
      <c r="D259" s="18" t="s">
        <v>750</v>
      </c>
      <c r="E259" s="18">
        <v>524.4</v>
      </c>
      <c r="F259" s="18">
        <v>1</v>
      </c>
      <c r="G259" s="18">
        <v>7.7000000000000002E-3</v>
      </c>
      <c r="H259" s="21">
        <v>1.6885964912280705E-3</v>
      </c>
      <c r="I259" s="18">
        <v>17</v>
      </c>
      <c r="J259" s="20"/>
      <c r="K259" s="18">
        <v>6</v>
      </c>
      <c r="L259" s="18" t="s">
        <v>692</v>
      </c>
      <c r="M259" s="18" t="s">
        <v>750</v>
      </c>
      <c r="N259" s="18">
        <v>524.4</v>
      </c>
      <c r="O259" s="18">
        <v>1</v>
      </c>
      <c r="P259" s="18">
        <v>7.0000000000000001E-3</v>
      </c>
      <c r="Q259" s="21">
        <v>6.6742944317315039E-4</v>
      </c>
      <c r="R259" s="18">
        <v>7</v>
      </c>
      <c r="T259" s="18">
        <v>6</v>
      </c>
      <c r="U259" s="18" t="s">
        <v>692</v>
      </c>
      <c r="V259" s="18" t="s">
        <v>750</v>
      </c>
      <c r="W259" s="18">
        <v>524.4</v>
      </c>
      <c r="X259" s="18">
        <v>1</v>
      </c>
      <c r="Y259" s="18">
        <v>7.0000000000000001E-3</v>
      </c>
      <c r="Z259" s="21">
        <v>6.6742944317315039E-4</v>
      </c>
      <c r="AA259" s="18">
        <v>7</v>
      </c>
      <c r="AC259" s="18">
        <v>6</v>
      </c>
      <c r="AD259" s="18" t="s">
        <v>677</v>
      </c>
      <c r="AE259" s="18" t="s">
        <v>750</v>
      </c>
      <c r="AF259" s="18">
        <v>102.20000000000002</v>
      </c>
      <c r="AG259" s="18">
        <v>1</v>
      </c>
      <c r="AH259" s="18">
        <v>7.4999999999999997E-3</v>
      </c>
      <c r="AI259" s="21">
        <v>4.8923679060665351E-3</v>
      </c>
      <c r="AJ259" s="18">
        <v>49</v>
      </c>
      <c r="AL259" s="18">
        <v>6</v>
      </c>
      <c r="AM259" s="18" t="s">
        <v>678</v>
      </c>
      <c r="AN259" s="18" t="s">
        <v>750</v>
      </c>
      <c r="AO259" s="18">
        <v>102.20000000000002</v>
      </c>
      <c r="AP259" s="18">
        <v>1.5</v>
      </c>
      <c r="AQ259" s="18">
        <v>6.0000000000000001E-3</v>
      </c>
      <c r="AR259" s="21">
        <v>3.9334637964774941E-3</v>
      </c>
      <c r="AS259" s="18">
        <v>39</v>
      </c>
      <c r="AU259" s="18">
        <v>6</v>
      </c>
      <c r="AV259" s="18" t="s">
        <v>657</v>
      </c>
      <c r="AW259" s="18" t="s">
        <v>750</v>
      </c>
      <c r="AX259" s="18">
        <v>25</v>
      </c>
      <c r="AY259" s="18">
        <v>1.5</v>
      </c>
      <c r="AZ259" s="18">
        <v>7.7000000000000002E-3</v>
      </c>
      <c r="BA259" s="21">
        <v>2.002E-2</v>
      </c>
      <c r="BB259" s="18">
        <v>200</v>
      </c>
      <c r="BD259" s="18">
        <v>6</v>
      </c>
      <c r="BE259" s="18" t="s">
        <v>657</v>
      </c>
      <c r="BF259" s="18" t="s">
        <v>750</v>
      </c>
      <c r="BG259" s="18">
        <v>25</v>
      </c>
      <c r="BH259" s="18">
        <v>5.5</v>
      </c>
      <c r="BI259" s="18">
        <v>8.3999999999999995E-3</v>
      </c>
      <c r="BJ259" s="21">
        <v>1.2014545454545455E-2</v>
      </c>
      <c r="BK259" s="18">
        <v>120</v>
      </c>
      <c r="BM259" s="18">
        <v>6</v>
      </c>
      <c r="BN259" s="18" t="s">
        <v>657</v>
      </c>
      <c r="BO259" s="18" t="s">
        <v>750</v>
      </c>
      <c r="BP259" s="18">
        <v>25</v>
      </c>
      <c r="BQ259" s="18">
        <v>16</v>
      </c>
      <c r="BR259" s="18">
        <v>8.9999999999999993E-3</v>
      </c>
      <c r="BS259" s="21">
        <v>6.9187499999999987E-3</v>
      </c>
      <c r="BT259" s="18">
        <v>69</v>
      </c>
      <c r="BV259" s="18">
        <v>7</v>
      </c>
      <c r="BW259" s="18" t="s">
        <v>669</v>
      </c>
      <c r="BX259" s="18" t="s">
        <v>750</v>
      </c>
      <c r="BY259" s="18">
        <v>89.600000000000023</v>
      </c>
      <c r="BZ259" s="18">
        <v>1.5</v>
      </c>
      <c r="CA259" s="18">
        <v>1.0999999999999999E-2</v>
      </c>
      <c r="CB259" s="21">
        <v>9.8214285714285678E-3</v>
      </c>
      <c r="CC259" s="18">
        <v>98</v>
      </c>
      <c r="CE259" s="18">
        <v>7</v>
      </c>
      <c r="CF259" s="18" t="s">
        <v>669</v>
      </c>
      <c r="CG259" s="18" t="s">
        <v>750</v>
      </c>
      <c r="CH259" s="18">
        <v>89.600000000000023</v>
      </c>
      <c r="CI259" s="18">
        <v>4</v>
      </c>
      <c r="CJ259" s="18">
        <v>1.0999999999999999E-2</v>
      </c>
      <c r="CK259" s="21">
        <v>7.4683779761904748E-3</v>
      </c>
      <c r="CL259" s="18">
        <v>75</v>
      </c>
      <c r="CN259" s="18">
        <v>7</v>
      </c>
      <c r="CO259" s="18" t="s">
        <v>669</v>
      </c>
      <c r="CP259" s="18" t="s">
        <v>750</v>
      </c>
      <c r="CQ259" s="18">
        <v>89.600000000000023</v>
      </c>
      <c r="CR259" s="18">
        <v>3</v>
      </c>
      <c r="CS259" s="18">
        <v>1.0999999999999999E-2</v>
      </c>
      <c r="CT259" s="21">
        <v>2.0154389880952375E-2</v>
      </c>
      <c r="CU259" s="18">
        <v>202</v>
      </c>
      <c r="CW259" s="18">
        <v>7</v>
      </c>
      <c r="CX259" s="18" t="s">
        <v>681</v>
      </c>
      <c r="CY259" s="18" t="s">
        <v>750</v>
      </c>
      <c r="CZ259" s="18">
        <v>96.750000000000014</v>
      </c>
      <c r="DA259" s="18">
        <v>1.5</v>
      </c>
      <c r="DB259" s="18">
        <v>2.06E-2</v>
      </c>
      <c r="DC259" s="21">
        <v>7.0973298880275615E-3</v>
      </c>
      <c r="DD259" s="18">
        <v>71</v>
      </c>
    </row>
    <row r="260" spans="2:108" x14ac:dyDescent="0.3">
      <c r="B260" s="18">
        <v>6</v>
      </c>
      <c r="C260" s="18" t="s">
        <v>694</v>
      </c>
      <c r="D260" s="18" t="s">
        <v>750</v>
      </c>
      <c r="E260" s="18">
        <v>524.4</v>
      </c>
      <c r="F260" s="18">
        <v>1</v>
      </c>
      <c r="G260" s="18">
        <v>7.7000000000000002E-3</v>
      </c>
      <c r="H260" s="21">
        <v>1.6885964912280705E-3</v>
      </c>
      <c r="I260" s="18">
        <v>17</v>
      </c>
      <c r="J260" s="20"/>
      <c r="K260" s="18">
        <v>6</v>
      </c>
      <c r="L260" s="18" t="s">
        <v>694</v>
      </c>
      <c r="M260" s="18" t="s">
        <v>750</v>
      </c>
      <c r="N260" s="18">
        <v>524.4</v>
      </c>
      <c r="O260" s="18">
        <v>1</v>
      </c>
      <c r="P260" s="18">
        <v>7.0000000000000001E-3</v>
      </c>
      <c r="Q260" s="21">
        <v>6.6742944317315039E-4</v>
      </c>
      <c r="R260" s="18">
        <v>7</v>
      </c>
      <c r="T260" s="18">
        <v>6</v>
      </c>
      <c r="U260" s="18" t="s">
        <v>694</v>
      </c>
      <c r="V260" s="18" t="s">
        <v>750</v>
      </c>
      <c r="W260" s="18">
        <v>524.4</v>
      </c>
      <c r="X260" s="18">
        <v>1</v>
      </c>
      <c r="Y260" s="18">
        <v>7.0000000000000001E-3</v>
      </c>
      <c r="Z260" s="21">
        <v>6.6742944317315039E-4</v>
      </c>
      <c r="AA260" s="18">
        <v>7</v>
      </c>
      <c r="AC260" s="18">
        <v>6</v>
      </c>
      <c r="AD260" s="18" t="s">
        <v>679</v>
      </c>
      <c r="AE260" s="18" t="s">
        <v>750</v>
      </c>
      <c r="AF260" s="18">
        <v>102.20000000000002</v>
      </c>
      <c r="AG260" s="18">
        <v>1</v>
      </c>
      <c r="AH260" s="18">
        <v>7.4999999999999997E-3</v>
      </c>
      <c r="AI260" s="21">
        <v>4.8923679060665351E-3</v>
      </c>
      <c r="AJ260" s="18">
        <v>49</v>
      </c>
      <c r="AL260" s="18">
        <v>6</v>
      </c>
      <c r="AM260" s="18" t="s">
        <v>680</v>
      </c>
      <c r="AN260" s="18" t="s">
        <v>750</v>
      </c>
      <c r="AO260" s="18">
        <v>102.20000000000002</v>
      </c>
      <c r="AP260" s="18">
        <v>1.5</v>
      </c>
      <c r="AQ260" s="18">
        <v>6.0000000000000001E-3</v>
      </c>
      <c r="AR260" s="21">
        <v>3.9334637964774941E-3</v>
      </c>
      <c r="AS260" s="18">
        <v>39</v>
      </c>
      <c r="AU260" s="18">
        <v>6</v>
      </c>
      <c r="AV260" s="18" t="s">
        <v>659</v>
      </c>
      <c r="AW260" s="18" t="s">
        <v>750</v>
      </c>
      <c r="AX260" s="18">
        <v>25</v>
      </c>
      <c r="AY260" s="18">
        <v>1.5</v>
      </c>
      <c r="AZ260" s="18">
        <v>7.7000000000000002E-3</v>
      </c>
      <c r="BA260" s="21">
        <v>2.002E-2</v>
      </c>
      <c r="BB260" s="18">
        <v>200</v>
      </c>
      <c r="BD260" s="18">
        <v>6</v>
      </c>
      <c r="BE260" s="18" t="s">
        <v>659</v>
      </c>
      <c r="BF260" s="18" t="s">
        <v>750</v>
      </c>
      <c r="BG260" s="18">
        <v>25</v>
      </c>
      <c r="BH260" s="18">
        <v>5.5</v>
      </c>
      <c r="BI260" s="18">
        <v>8.3999999999999995E-3</v>
      </c>
      <c r="BJ260" s="21">
        <v>1.2014545454545455E-2</v>
      </c>
      <c r="BK260" s="18">
        <v>120</v>
      </c>
      <c r="BM260" s="18">
        <v>6</v>
      </c>
      <c r="BN260" s="18" t="s">
        <v>659</v>
      </c>
      <c r="BO260" s="18" t="s">
        <v>750</v>
      </c>
      <c r="BP260" s="18">
        <v>25</v>
      </c>
      <c r="BQ260" s="18">
        <v>16</v>
      </c>
      <c r="BR260" s="18">
        <v>8.9999999999999993E-3</v>
      </c>
      <c r="BS260" s="21">
        <v>6.9187499999999987E-3</v>
      </c>
      <c r="BT260" s="18">
        <v>69</v>
      </c>
      <c r="BV260" s="18">
        <v>7</v>
      </c>
      <c r="BW260" s="18" t="s">
        <v>671</v>
      </c>
      <c r="BX260" s="18" t="s">
        <v>750</v>
      </c>
      <c r="BY260" s="18">
        <v>89.600000000000023</v>
      </c>
      <c r="BZ260" s="18">
        <v>1.5</v>
      </c>
      <c r="CA260" s="18">
        <v>1.0999999999999999E-2</v>
      </c>
      <c r="CB260" s="21">
        <v>9.8214285714285678E-3</v>
      </c>
      <c r="CC260" s="18">
        <v>98</v>
      </c>
      <c r="CE260" s="18">
        <v>7</v>
      </c>
      <c r="CF260" s="18" t="s">
        <v>671</v>
      </c>
      <c r="CG260" s="18" t="s">
        <v>750</v>
      </c>
      <c r="CH260" s="18">
        <v>89.600000000000023</v>
      </c>
      <c r="CI260" s="18">
        <v>4</v>
      </c>
      <c r="CJ260" s="18">
        <v>1.0999999999999999E-2</v>
      </c>
      <c r="CK260" s="21">
        <v>7.4683779761904748E-3</v>
      </c>
      <c r="CL260" s="18">
        <v>75</v>
      </c>
      <c r="CN260" s="18">
        <v>7</v>
      </c>
      <c r="CO260" s="18" t="s">
        <v>671</v>
      </c>
      <c r="CP260" s="18" t="s">
        <v>750</v>
      </c>
      <c r="CQ260" s="18">
        <v>89.600000000000023</v>
      </c>
      <c r="CR260" s="18">
        <v>3</v>
      </c>
      <c r="CS260" s="18">
        <v>1.0999999999999999E-2</v>
      </c>
      <c r="CT260" s="21">
        <v>2.0154389880952375E-2</v>
      </c>
      <c r="CU260" s="18">
        <v>202</v>
      </c>
      <c r="CW260" s="18">
        <v>7</v>
      </c>
      <c r="CX260" s="18" t="s">
        <v>683</v>
      </c>
      <c r="CY260" s="18" t="s">
        <v>750</v>
      </c>
      <c r="CZ260" s="18">
        <v>96.750000000000014</v>
      </c>
      <c r="DA260" s="18">
        <v>1.5</v>
      </c>
      <c r="DB260" s="18">
        <v>2.06E-2</v>
      </c>
      <c r="DC260" s="21">
        <v>7.0973298880275615E-3</v>
      </c>
      <c r="DD260" s="18">
        <v>71</v>
      </c>
    </row>
    <row r="261" spans="2:108" x14ac:dyDescent="0.3">
      <c r="B261" s="18">
        <v>6</v>
      </c>
      <c r="C261" s="18" t="s">
        <v>696</v>
      </c>
      <c r="D261" s="18" t="s">
        <v>750</v>
      </c>
      <c r="E261" s="18">
        <v>524.4</v>
      </c>
      <c r="F261" s="18">
        <v>1</v>
      </c>
      <c r="G261" s="18">
        <v>7.7000000000000002E-3</v>
      </c>
      <c r="H261" s="21">
        <v>1.6885964912280705E-3</v>
      </c>
      <c r="I261" s="18">
        <v>17</v>
      </c>
      <c r="J261" s="20"/>
      <c r="K261" s="18">
        <v>6</v>
      </c>
      <c r="L261" s="18" t="s">
        <v>696</v>
      </c>
      <c r="M261" s="18" t="s">
        <v>750</v>
      </c>
      <c r="N261" s="18">
        <v>524.4</v>
      </c>
      <c r="O261" s="18">
        <v>1</v>
      </c>
      <c r="P261" s="18">
        <v>7.0000000000000001E-3</v>
      </c>
      <c r="Q261" s="21">
        <v>6.6742944317315039E-4</v>
      </c>
      <c r="R261" s="18">
        <v>7</v>
      </c>
      <c r="T261" s="18">
        <v>6</v>
      </c>
      <c r="U261" s="18" t="s">
        <v>696</v>
      </c>
      <c r="V261" s="18" t="s">
        <v>750</v>
      </c>
      <c r="W261" s="18">
        <v>524.4</v>
      </c>
      <c r="X261" s="18">
        <v>1</v>
      </c>
      <c r="Y261" s="18">
        <v>7.0000000000000001E-3</v>
      </c>
      <c r="Z261" s="21">
        <v>6.6742944317315039E-4</v>
      </c>
      <c r="AA261" s="18">
        <v>7</v>
      </c>
      <c r="AC261" s="18">
        <v>6</v>
      </c>
      <c r="AD261" s="18" t="s">
        <v>681</v>
      </c>
      <c r="AE261" s="18" t="s">
        <v>750</v>
      </c>
      <c r="AF261" s="18">
        <v>102.20000000000002</v>
      </c>
      <c r="AG261" s="18">
        <v>1</v>
      </c>
      <c r="AH261" s="18">
        <v>7.4999999999999997E-3</v>
      </c>
      <c r="AI261" s="21">
        <v>4.8923679060665351E-3</v>
      </c>
      <c r="AJ261" s="18">
        <v>49</v>
      </c>
      <c r="AL261" s="18">
        <v>6</v>
      </c>
      <c r="AM261" s="18" t="s">
        <v>682</v>
      </c>
      <c r="AN261" s="18" t="s">
        <v>750</v>
      </c>
      <c r="AO261" s="18">
        <v>102.20000000000002</v>
      </c>
      <c r="AP261" s="18">
        <v>1.5</v>
      </c>
      <c r="AQ261" s="18">
        <v>6.0000000000000001E-3</v>
      </c>
      <c r="AR261" s="21">
        <v>3.9334637964774941E-3</v>
      </c>
      <c r="AS261" s="18">
        <v>39</v>
      </c>
      <c r="AU261" s="18">
        <v>6</v>
      </c>
      <c r="AV261" s="18" t="s">
        <v>661</v>
      </c>
      <c r="AW261" s="18" t="s">
        <v>750</v>
      </c>
      <c r="AX261" s="18">
        <v>25</v>
      </c>
      <c r="AY261" s="18">
        <v>1.5</v>
      </c>
      <c r="AZ261" s="18">
        <v>7.7000000000000002E-3</v>
      </c>
      <c r="BA261" s="21">
        <v>2.002E-2</v>
      </c>
      <c r="BB261" s="18">
        <v>200</v>
      </c>
      <c r="BD261" s="18">
        <v>6</v>
      </c>
      <c r="BE261" s="18" t="s">
        <v>661</v>
      </c>
      <c r="BF261" s="18" t="s">
        <v>750</v>
      </c>
      <c r="BG261" s="18">
        <v>25</v>
      </c>
      <c r="BH261" s="18">
        <v>5.5</v>
      </c>
      <c r="BI261" s="18">
        <v>8.3999999999999995E-3</v>
      </c>
      <c r="BJ261" s="21">
        <v>1.2014545454545455E-2</v>
      </c>
      <c r="BK261" s="18">
        <v>120</v>
      </c>
      <c r="BM261" s="18">
        <v>6</v>
      </c>
      <c r="BN261" s="18" t="s">
        <v>661</v>
      </c>
      <c r="BO261" s="18" t="s">
        <v>750</v>
      </c>
      <c r="BP261" s="18">
        <v>25</v>
      </c>
      <c r="BQ261" s="18">
        <v>16</v>
      </c>
      <c r="BR261" s="18">
        <v>8.9999999999999993E-3</v>
      </c>
      <c r="BS261" s="21">
        <v>6.9187499999999987E-3</v>
      </c>
      <c r="BT261" s="18">
        <v>69</v>
      </c>
      <c r="BV261" s="18">
        <v>7</v>
      </c>
      <c r="BW261" s="18" t="s">
        <v>673</v>
      </c>
      <c r="BX261" s="18" t="s">
        <v>750</v>
      </c>
      <c r="BY261" s="18">
        <v>89.600000000000023</v>
      </c>
      <c r="BZ261" s="18">
        <v>1.5</v>
      </c>
      <c r="CA261" s="18">
        <v>1.0999999999999999E-2</v>
      </c>
      <c r="CB261" s="21">
        <v>9.8214285714285678E-3</v>
      </c>
      <c r="CC261" s="18">
        <v>98</v>
      </c>
      <c r="CE261" s="18">
        <v>7</v>
      </c>
      <c r="CF261" s="18" t="s">
        <v>673</v>
      </c>
      <c r="CG261" s="18" t="s">
        <v>750</v>
      </c>
      <c r="CH261" s="18">
        <v>89.600000000000023</v>
      </c>
      <c r="CI261" s="18">
        <v>4</v>
      </c>
      <c r="CJ261" s="18">
        <v>1.0999999999999999E-2</v>
      </c>
      <c r="CK261" s="21">
        <v>7.4683779761904748E-3</v>
      </c>
      <c r="CL261" s="18">
        <v>75</v>
      </c>
      <c r="CN261" s="18">
        <v>7</v>
      </c>
      <c r="CO261" s="18" t="s">
        <v>673</v>
      </c>
      <c r="CP261" s="18" t="s">
        <v>750</v>
      </c>
      <c r="CQ261" s="18">
        <v>89.600000000000023</v>
      </c>
      <c r="CR261" s="18">
        <v>3</v>
      </c>
      <c r="CS261" s="18">
        <v>1.0999999999999999E-2</v>
      </c>
      <c r="CT261" s="21">
        <v>2.0154389880952375E-2</v>
      </c>
      <c r="CU261" s="18">
        <v>202</v>
      </c>
      <c r="CW261" s="18">
        <v>7</v>
      </c>
      <c r="CX261" s="18" t="s">
        <v>684</v>
      </c>
      <c r="CY261" s="18" t="s">
        <v>750</v>
      </c>
      <c r="CZ261" s="18">
        <v>864.00000000000011</v>
      </c>
      <c r="DA261" s="18">
        <v>1</v>
      </c>
      <c r="DB261" s="18">
        <v>0.02</v>
      </c>
      <c r="DC261" s="21">
        <v>1.1574074074074073E-3</v>
      </c>
      <c r="DD261" s="18">
        <v>12</v>
      </c>
    </row>
    <row r="262" spans="2:108" x14ac:dyDescent="0.3">
      <c r="B262" s="18">
        <v>6</v>
      </c>
      <c r="C262" s="18" t="s">
        <v>698</v>
      </c>
      <c r="D262" s="18" t="s">
        <v>750</v>
      </c>
      <c r="E262" s="18">
        <v>524.4</v>
      </c>
      <c r="F262" s="18">
        <v>1</v>
      </c>
      <c r="G262" s="18">
        <v>7.7000000000000002E-3</v>
      </c>
      <c r="H262" s="21">
        <v>1.6885964912280705E-3</v>
      </c>
      <c r="I262" s="18">
        <v>17</v>
      </c>
      <c r="J262" s="20"/>
      <c r="K262" s="18">
        <v>6</v>
      </c>
      <c r="L262" s="18" t="s">
        <v>698</v>
      </c>
      <c r="M262" s="18" t="s">
        <v>750</v>
      </c>
      <c r="N262" s="18">
        <v>524.4</v>
      </c>
      <c r="O262" s="18">
        <v>1</v>
      </c>
      <c r="P262" s="18">
        <v>7.0000000000000001E-3</v>
      </c>
      <c r="Q262" s="21">
        <v>6.6742944317315039E-4</v>
      </c>
      <c r="R262" s="18">
        <v>7</v>
      </c>
      <c r="T262" s="18">
        <v>6</v>
      </c>
      <c r="U262" s="18" t="s">
        <v>698</v>
      </c>
      <c r="V262" s="18" t="s">
        <v>750</v>
      </c>
      <c r="W262" s="18">
        <v>524.4</v>
      </c>
      <c r="X262" s="18">
        <v>1</v>
      </c>
      <c r="Y262" s="18">
        <v>7.0000000000000001E-3</v>
      </c>
      <c r="Z262" s="21">
        <v>6.6742944317315039E-4</v>
      </c>
      <c r="AA262" s="18">
        <v>7</v>
      </c>
      <c r="AC262" s="18">
        <v>6</v>
      </c>
      <c r="AD262" s="18" t="s">
        <v>683</v>
      </c>
      <c r="AE262" s="18" t="s">
        <v>750</v>
      </c>
      <c r="AF262" s="18">
        <v>102.20000000000002</v>
      </c>
      <c r="AG262" s="18">
        <v>1</v>
      </c>
      <c r="AH262" s="18">
        <v>7.4999999999999997E-3</v>
      </c>
      <c r="AI262" s="21">
        <v>4.8923679060665351E-3</v>
      </c>
      <c r="AJ262" s="18">
        <v>49</v>
      </c>
      <c r="AL262" s="18">
        <v>6</v>
      </c>
      <c r="AM262" s="18" t="s">
        <v>667</v>
      </c>
      <c r="AN262" s="18" t="s">
        <v>750</v>
      </c>
      <c r="AO262" s="18">
        <v>102.20000000000002</v>
      </c>
      <c r="AP262" s="18">
        <v>1.5</v>
      </c>
      <c r="AQ262" s="18">
        <v>6.0000000000000001E-3</v>
      </c>
      <c r="AR262" s="21">
        <v>3.9334637964774941E-3</v>
      </c>
      <c r="AS262" s="18">
        <v>39</v>
      </c>
      <c r="AU262" s="18">
        <v>6</v>
      </c>
      <c r="AV262" s="18" t="s">
        <v>663</v>
      </c>
      <c r="AW262" s="18" t="s">
        <v>750</v>
      </c>
      <c r="AX262" s="18">
        <v>25</v>
      </c>
      <c r="AY262" s="18">
        <v>1.5</v>
      </c>
      <c r="AZ262" s="18">
        <v>7.7000000000000002E-3</v>
      </c>
      <c r="BA262" s="21">
        <v>2.002E-2</v>
      </c>
      <c r="BB262" s="18">
        <v>200</v>
      </c>
      <c r="BD262" s="18">
        <v>6</v>
      </c>
      <c r="BE262" s="18" t="s">
        <v>663</v>
      </c>
      <c r="BF262" s="18" t="s">
        <v>750</v>
      </c>
      <c r="BG262" s="18">
        <v>25</v>
      </c>
      <c r="BH262" s="18">
        <v>5.5</v>
      </c>
      <c r="BI262" s="18">
        <v>8.3999999999999995E-3</v>
      </c>
      <c r="BJ262" s="21">
        <v>1.2014545454545455E-2</v>
      </c>
      <c r="BK262" s="18">
        <v>120</v>
      </c>
      <c r="BM262" s="18">
        <v>6</v>
      </c>
      <c r="BN262" s="18" t="s">
        <v>663</v>
      </c>
      <c r="BO262" s="18" t="s">
        <v>750</v>
      </c>
      <c r="BP262" s="18">
        <v>25</v>
      </c>
      <c r="BQ262" s="18">
        <v>16</v>
      </c>
      <c r="BR262" s="18">
        <v>8.9999999999999993E-3</v>
      </c>
      <c r="BS262" s="21">
        <v>6.9187499999999987E-3</v>
      </c>
      <c r="BT262" s="18">
        <v>69</v>
      </c>
      <c r="BV262" s="18">
        <v>7</v>
      </c>
      <c r="BW262" s="18" t="s">
        <v>675</v>
      </c>
      <c r="BX262" s="18" t="s">
        <v>750</v>
      </c>
      <c r="BY262" s="18">
        <v>89.600000000000023</v>
      </c>
      <c r="BZ262" s="18">
        <v>1.5</v>
      </c>
      <c r="CA262" s="18">
        <v>1.0999999999999999E-2</v>
      </c>
      <c r="CB262" s="21">
        <v>9.8214285714285678E-3</v>
      </c>
      <c r="CC262" s="18">
        <v>98</v>
      </c>
      <c r="CE262" s="18">
        <v>7</v>
      </c>
      <c r="CF262" s="18" t="s">
        <v>675</v>
      </c>
      <c r="CG262" s="18" t="s">
        <v>750</v>
      </c>
      <c r="CH262" s="18">
        <v>89.600000000000023</v>
      </c>
      <c r="CI262" s="18">
        <v>4</v>
      </c>
      <c r="CJ262" s="18">
        <v>1.0999999999999999E-2</v>
      </c>
      <c r="CK262" s="21">
        <v>7.4683779761904748E-3</v>
      </c>
      <c r="CL262" s="18">
        <v>75</v>
      </c>
      <c r="CN262" s="18">
        <v>7</v>
      </c>
      <c r="CO262" s="18" t="s">
        <v>675</v>
      </c>
      <c r="CP262" s="18" t="s">
        <v>750</v>
      </c>
      <c r="CQ262" s="18">
        <v>89.600000000000023</v>
      </c>
      <c r="CR262" s="18">
        <v>3</v>
      </c>
      <c r="CS262" s="18">
        <v>1.0999999999999999E-2</v>
      </c>
      <c r="CT262" s="21">
        <v>2.0154389880952375E-2</v>
      </c>
      <c r="CU262" s="18">
        <v>202</v>
      </c>
      <c r="CW262" s="18">
        <v>7</v>
      </c>
      <c r="CX262" s="18" t="s">
        <v>686</v>
      </c>
      <c r="CY262" s="18" t="s">
        <v>750</v>
      </c>
      <c r="CZ262" s="18">
        <v>864.00000000000011</v>
      </c>
      <c r="DA262" s="18">
        <v>1</v>
      </c>
      <c r="DB262" s="18">
        <v>0.02</v>
      </c>
      <c r="DC262" s="21">
        <v>1.1574074074074073E-3</v>
      </c>
      <c r="DD262" s="18">
        <v>12</v>
      </c>
    </row>
    <row r="263" spans="2:108" x14ac:dyDescent="0.3">
      <c r="B263" s="18">
        <v>6</v>
      </c>
      <c r="C263" s="18" t="s">
        <v>700</v>
      </c>
      <c r="D263" s="18" t="s">
        <v>750</v>
      </c>
      <c r="E263" s="18">
        <v>524.4</v>
      </c>
      <c r="F263" s="18">
        <v>1</v>
      </c>
      <c r="G263" s="18">
        <v>7.7000000000000002E-3</v>
      </c>
      <c r="H263" s="21">
        <v>1.6885964912280705E-3</v>
      </c>
      <c r="I263" s="18">
        <v>17</v>
      </c>
      <c r="J263" s="20"/>
      <c r="K263" s="18">
        <v>6</v>
      </c>
      <c r="L263" s="18" t="s">
        <v>700</v>
      </c>
      <c r="M263" s="18" t="s">
        <v>750</v>
      </c>
      <c r="N263" s="18">
        <v>524.4</v>
      </c>
      <c r="O263" s="18">
        <v>1</v>
      </c>
      <c r="P263" s="18">
        <v>7.0000000000000001E-3</v>
      </c>
      <c r="Q263" s="21">
        <v>6.6742944317315039E-4</v>
      </c>
      <c r="R263" s="18">
        <v>7</v>
      </c>
      <c r="T263" s="18">
        <v>6</v>
      </c>
      <c r="U263" s="18" t="s">
        <v>700</v>
      </c>
      <c r="V263" s="18" t="s">
        <v>750</v>
      </c>
      <c r="W263" s="18">
        <v>524.4</v>
      </c>
      <c r="X263" s="18">
        <v>1</v>
      </c>
      <c r="Y263" s="18">
        <v>7.0000000000000001E-3</v>
      </c>
      <c r="Z263" s="21">
        <v>6.6742944317315039E-4</v>
      </c>
      <c r="AA263" s="18">
        <v>7</v>
      </c>
      <c r="AC263" s="18">
        <v>6</v>
      </c>
      <c r="AD263" s="18" t="s">
        <v>684</v>
      </c>
      <c r="AE263" s="18" t="s">
        <v>750</v>
      </c>
      <c r="AF263" s="18">
        <v>524.4</v>
      </c>
      <c r="AG263" s="18">
        <v>1</v>
      </c>
      <c r="AH263" s="18">
        <v>7.0000000000000001E-3</v>
      </c>
      <c r="AI263" s="21">
        <v>8.8990592423086716E-4</v>
      </c>
      <c r="AJ263" s="18">
        <v>9</v>
      </c>
      <c r="AL263" s="18">
        <v>6</v>
      </c>
      <c r="AM263" s="18" t="s">
        <v>669</v>
      </c>
      <c r="AN263" s="18" t="s">
        <v>750</v>
      </c>
      <c r="AO263" s="18">
        <v>102.20000000000002</v>
      </c>
      <c r="AP263" s="18">
        <v>1.5</v>
      </c>
      <c r="AQ263" s="18">
        <v>6.0000000000000001E-3</v>
      </c>
      <c r="AR263" s="21">
        <v>3.9334637964774941E-3</v>
      </c>
      <c r="AS263" s="18">
        <v>39</v>
      </c>
      <c r="AU263" s="18">
        <v>6</v>
      </c>
      <c r="AV263" s="18" t="s">
        <v>665</v>
      </c>
      <c r="AW263" s="18" t="s">
        <v>750</v>
      </c>
      <c r="AX263" s="18">
        <v>25</v>
      </c>
      <c r="AY263" s="18">
        <v>1.5</v>
      </c>
      <c r="AZ263" s="18">
        <v>7.7000000000000002E-3</v>
      </c>
      <c r="BA263" s="21">
        <v>2.002E-2</v>
      </c>
      <c r="BB263" s="18">
        <v>200</v>
      </c>
      <c r="BD263" s="18">
        <v>6</v>
      </c>
      <c r="BE263" s="18" t="s">
        <v>665</v>
      </c>
      <c r="BF263" s="18" t="s">
        <v>750</v>
      </c>
      <c r="BG263" s="18">
        <v>25</v>
      </c>
      <c r="BH263" s="18">
        <v>5.5</v>
      </c>
      <c r="BI263" s="18">
        <v>8.3999999999999995E-3</v>
      </c>
      <c r="BJ263" s="21">
        <v>1.2014545454545455E-2</v>
      </c>
      <c r="BK263" s="18">
        <v>120</v>
      </c>
      <c r="BM263" s="18">
        <v>6</v>
      </c>
      <c r="BN263" s="18" t="s">
        <v>665</v>
      </c>
      <c r="BO263" s="18" t="s">
        <v>750</v>
      </c>
      <c r="BP263" s="18">
        <v>25</v>
      </c>
      <c r="BQ263" s="18">
        <v>16</v>
      </c>
      <c r="BR263" s="18">
        <v>8.9999999999999993E-3</v>
      </c>
      <c r="BS263" s="21">
        <v>6.9187499999999987E-3</v>
      </c>
      <c r="BT263" s="18">
        <v>69</v>
      </c>
      <c r="BV263" s="18">
        <v>7</v>
      </c>
      <c r="BW263" s="18" t="s">
        <v>677</v>
      </c>
      <c r="BX263" s="18" t="s">
        <v>750</v>
      </c>
      <c r="BY263" s="18">
        <v>89.600000000000023</v>
      </c>
      <c r="BZ263" s="18">
        <v>1.5</v>
      </c>
      <c r="CA263" s="18">
        <v>1.0999999999999999E-2</v>
      </c>
      <c r="CB263" s="21">
        <v>9.8214285714285678E-3</v>
      </c>
      <c r="CC263" s="18">
        <v>98</v>
      </c>
      <c r="CE263" s="18">
        <v>7</v>
      </c>
      <c r="CF263" s="18" t="s">
        <v>677</v>
      </c>
      <c r="CG263" s="18" t="s">
        <v>750</v>
      </c>
      <c r="CH263" s="18">
        <v>89.600000000000023</v>
      </c>
      <c r="CI263" s="18">
        <v>4</v>
      </c>
      <c r="CJ263" s="18">
        <v>1.0999999999999999E-2</v>
      </c>
      <c r="CK263" s="21">
        <v>7.4683779761904748E-3</v>
      </c>
      <c r="CL263" s="18">
        <v>75</v>
      </c>
      <c r="CN263" s="18">
        <v>7</v>
      </c>
      <c r="CO263" s="18" t="s">
        <v>677</v>
      </c>
      <c r="CP263" s="18" t="s">
        <v>750</v>
      </c>
      <c r="CQ263" s="18">
        <v>89.600000000000023</v>
      </c>
      <c r="CR263" s="18">
        <v>3</v>
      </c>
      <c r="CS263" s="18">
        <v>1.0999999999999999E-2</v>
      </c>
      <c r="CT263" s="21">
        <v>2.0154389880952375E-2</v>
      </c>
      <c r="CU263" s="18">
        <v>202</v>
      </c>
      <c r="CW263" s="18">
        <v>7</v>
      </c>
      <c r="CX263" s="18" t="s">
        <v>688</v>
      </c>
      <c r="CY263" s="18" t="s">
        <v>750</v>
      </c>
      <c r="CZ263" s="18">
        <v>864.00000000000011</v>
      </c>
      <c r="DA263" s="18">
        <v>1</v>
      </c>
      <c r="DB263" s="18">
        <v>0.02</v>
      </c>
      <c r="DC263" s="21">
        <v>1.1574074074074073E-3</v>
      </c>
      <c r="DD263" s="18">
        <v>12</v>
      </c>
    </row>
    <row r="264" spans="2:108" x14ac:dyDescent="0.3">
      <c r="AC264" s="18">
        <v>6</v>
      </c>
      <c r="AD264" s="18" t="s">
        <v>686</v>
      </c>
      <c r="AE264" s="18" t="s">
        <v>750</v>
      </c>
      <c r="AF264" s="18">
        <v>524.4</v>
      </c>
      <c r="AG264" s="18">
        <v>1</v>
      </c>
      <c r="AH264" s="18">
        <v>7.0000000000000001E-3</v>
      </c>
      <c r="AI264" s="21">
        <v>8.8990592423086716E-4</v>
      </c>
      <c r="AJ264" s="18">
        <v>9</v>
      </c>
      <c r="AL264" s="18">
        <v>6</v>
      </c>
      <c r="AM264" s="18" t="s">
        <v>671</v>
      </c>
      <c r="AN264" s="18" t="s">
        <v>750</v>
      </c>
      <c r="AO264" s="18">
        <v>102.20000000000002</v>
      </c>
      <c r="AP264" s="18">
        <v>1.5</v>
      </c>
      <c r="AQ264" s="18">
        <v>6.0000000000000001E-3</v>
      </c>
      <c r="AR264" s="21">
        <v>3.9334637964774941E-3</v>
      </c>
      <c r="AS264" s="18">
        <v>39</v>
      </c>
      <c r="AU264" s="18">
        <v>6</v>
      </c>
      <c r="AV264" s="18" t="s">
        <v>666</v>
      </c>
      <c r="AW264" s="18" t="s">
        <v>750</v>
      </c>
      <c r="AX264" s="18">
        <v>102.20000000000002</v>
      </c>
      <c r="AY264" s="18">
        <v>1.5</v>
      </c>
      <c r="AZ264" s="18">
        <v>7.7000000000000002E-3</v>
      </c>
      <c r="BA264" s="21">
        <v>4.8972602739726021E-3</v>
      </c>
      <c r="BB264" s="18">
        <v>49</v>
      </c>
      <c r="BD264" s="18">
        <v>6</v>
      </c>
      <c r="BE264" s="18" t="s">
        <v>666</v>
      </c>
      <c r="BF264" s="18" t="s">
        <v>750</v>
      </c>
      <c r="BG264" s="18">
        <v>102.20000000000002</v>
      </c>
      <c r="BH264" s="18">
        <v>1.5</v>
      </c>
      <c r="BI264" s="18">
        <v>7.0000000000000001E-3</v>
      </c>
      <c r="BJ264" s="21">
        <v>8.9802130898021301E-3</v>
      </c>
      <c r="BK264" s="18">
        <v>90</v>
      </c>
      <c r="BM264" s="18">
        <v>6</v>
      </c>
      <c r="BN264" s="18" t="s">
        <v>666</v>
      </c>
      <c r="BO264" s="18" t="s">
        <v>750</v>
      </c>
      <c r="BP264" s="18">
        <v>102.20000000000002</v>
      </c>
      <c r="BQ264" s="18">
        <v>6</v>
      </c>
      <c r="BR264" s="18">
        <v>5.8999999999999999E-3</v>
      </c>
      <c r="BS264" s="21">
        <v>2.9586594911937374E-3</v>
      </c>
      <c r="BT264" s="18">
        <v>30</v>
      </c>
      <c r="BV264" s="18">
        <v>7</v>
      </c>
      <c r="BW264" s="18" t="s">
        <v>679</v>
      </c>
      <c r="BX264" s="18" t="s">
        <v>750</v>
      </c>
      <c r="BY264" s="18">
        <v>89.600000000000023</v>
      </c>
      <c r="BZ264" s="18">
        <v>1.5</v>
      </c>
      <c r="CA264" s="18">
        <v>1.0999999999999999E-2</v>
      </c>
      <c r="CB264" s="21">
        <v>9.8214285714285678E-3</v>
      </c>
      <c r="CC264" s="18">
        <v>98</v>
      </c>
      <c r="CE264" s="18">
        <v>7</v>
      </c>
      <c r="CF264" s="18" t="s">
        <v>679</v>
      </c>
      <c r="CG264" s="18" t="s">
        <v>750</v>
      </c>
      <c r="CH264" s="18">
        <v>89.600000000000023</v>
      </c>
      <c r="CI264" s="18">
        <v>4</v>
      </c>
      <c r="CJ264" s="18">
        <v>1.0999999999999999E-2</v>
      </c>
      <c r="CK264" s="21">
        <v>7.4683779761904748E-3</v>
      </c>
      <c r="CL264" s="18">
        <v>75</v>
      </c>
      <c r="CN264" s="18">
        <v>7</v>
      </c>
      <c r="CO264" s="18" t="s">
        <v>679</v>
      </c>
      <c r="CP264" s="18" t="s">
        <v>750</v>
      </c>
      <c r="CQ264" s="18">
        <v>89.600000000000023</v>
      </c>
      <c r="CR264" s="18">
        <v>3</v>
      </c>
      <c r="CS264" s="18">
        <v>1.0999999999999999E-2</v>
      </c>
      <c r="CT264" s="21">
        <v>2.0154389880952375E-2</v>
      </c>
      <c r="CU264" s="18">
        <v>202</v>
      </c>
      <c r="CW264" s="18">
        <v>7</v>
      </c>
      <c r="CX264" s="18" t="s">
        <v>690</v>
      </c>
      <c r="CY264" s="18" t="s">
        <v>750</v>
      </c>
      <c r="CZ264" s="18">
        <v>864.00000000000011</v>
      </c>
      <c r="DA264" s="18">
        <v>1</v>
      </c>
      <c r="DB264" s="18">
        <v>0.02</v>
      </c>
      <c r="DC264" s="21">
        <v>1.1574074074074073E-3</v>
      </c>
      <c r="DD264" s="18">
        <v>12</v>
      </c>
    </row>
    <row r="265" spans="2:108" x14ac:dyDescent="0.3">
      <c r="AC265" s="18">
        <v>6</v>
      </c>
      <c r="AD265" s="18" t="s">
        <v>688</v>
      </c>
      <c r="AE265" s="18" t="s">
        <v>750</v>
      </c>
      <c r="AF265" s="18">
        <v>524.4</v>
      </c>
      <c r="AG265" s="18">
        <v>1</v>
      </c>
      <c r="AH265" s="18">
        <v>7.0000000000000001E-3</v>
      </c>
      <c r="AI265" s="21">
        <v>8.8990592423086716E-4</v>
      </c>
      <c r="AJ265" s="18">
        <v>9</v>
      </c>
      <c r="AL265" s="18">
        <v>6</v>
      </c>
      <c r="AM265" s="18" t="s">
        <v>673</v>
      </c>
      <c r="AN265" s="18" t="s">
        <v>750</v>
      </c>
      <c r="AO265" s="18">
        <v>102.20000000000002</v>
      </c>
      <c r="AP265" s="18">
        <v>1.5</v>
      </c>
      <c r="AQ265" s="18">
        <v>6.0000000000000001E-3</v>
      </c>
      <c r="AR265" s="21">
        <v>3.9334637964774941E-3</v>
      </c>
      <c r="AS265" s="18">
        <v>39</v>
      </c>
      <c r="AU265" s="18">
        <v>6</v>
      </c>
      <c r="AV265" s="18" t="s">
        <v>668</v>
      </c>
      <c r="AW265" s="18" t="s">
        <v>750</v>
      </c>
      <c r="AX265" s="18">
        <v>102.20000000000002</v>
      </c>
      <c r="AY265" s="18">
        <v>1.5</v>
      </c>
      <c r="AZ265" s="18">
        <v>7.7000000000000002E-3</v>
      </c>
      <c r="BA265" s="21">
        <v>4.8972602739726021E-3</v>
      </c>
      <c r="BB265" s="18">
        <v>49</v>
      </c>
      <c r="BD265" s="18">
        <v>6</v>
      </c>
      <c r="BE265" s="18" t="s">
        <v>668</v>
      </c>
      <c r="BF265" s="18" t="s">
        <v>750</v>
      </c>
      <c r="BG265" s="18">
        <v>102.20000000000002</v>
      </c>
      <c r="BH265" s="18">
        <v>1.5</v>
      </c>
      <c r="BI265" s="18">
        <v>7.0000000000000001E-3</v>
      </c>
      <c r="BJ265" s="21">
        <v>8.9802130898021301E-3</v>
      </c>
      <c r="BK265" s="18">
        <v>90</v>
      </c>
      <c r="BM265" s="18">
        <v>6</v>
      </c>
      <c r="BN265" s="18" t="s">
        <v>668</v>
      </c>
      <c r="BO265" s="18" t="s">
        <v>750</v>
      </c>
      <c r="BP265" s="18">
        <v>102.20000000000002</v>
      </c>
      <c r="BQ265" s="18">
        <v>6</v>
      </c>
      <c r="BR265" s="18">
        <v>5.8999999999999999E-3</v>
      </c>
      <c r="BS265" s="21">
        <v>2.9586594911937374E-3</v>
      </c>
      <c r="BT265" s="18">
        <v>30</v>
      </c>
      <c r="BV265" s="18">
        <v>7</v>
      </c>
      <c r="BW265" s="18" t="s">
        <v>681</v>
      </c>
      <c r="BX265" s="18" t="s">
        <v>750</v>
      </c>
      <c r="BY265" s="18">
        <v>89.600000000000023</v>
      </c>
      <c r="BZ265" s="18">
        <v>1.5</v>
      </c>
      <c r="CA265" s="18">
        <v>1.0999999999999999E-2</v>
      </c>
      <c r="CB265" s="21">
        <v>9.8214285714285678E-3</v>
      </c>
      <c r="CC265" s="18">
        <v>98</v>
      </c>
      <c r="CE265" s="18">
        <v>7</v>
      </c>
      <c r="CF265" s="18" t="s">
        <v>681</v>
      </c>
      <c r="CG265" s="18" t="s">
        <v>750</v>
      </c>
      <c r="CH265" s="18">
        <v>89.600000000000023</v>
      </c>
      <c r="CI265" s="18">
        <v>4</v>
      </c>
      <c r="CJ265" s="18">
        <v>1.0999999999999999E-2</v>
      </c>
      <c r="CK265" s="21">
        <v>7.4683779761904748E-3</v>
      </c>
      <c r="CL265" s="18">
        <v>75</v>
      </c>
      <c r="CN265" s="18">
        <v>7</v>
      </c>
      <c r="CO265" s="18" t="s">
        <v>681</v>
      </c>
      <c r="CP265" s="18" t="s">
        <v>750</v>
      </c>
      <c r="CQ265" s="18">
        <v>89.600000000000023</v>
      </c>
      <c r="CR265" s="18">
        <v>3</v>
      </c>
      <c r="CS265" s="18">
        <v>1.0999999999999999E-2</v>
      </c>
      <c r="CT265" s="21">
        <v>2.0154389880952375E-2</v>
      </c>
      <c r="CU265" s="18">
        <v>202</v>
      </c>
      <c r="CW265" s="18">
        <v>7</v>
      </c>
      <c r="CX265" s="18" t="s">
        <v>692</v>
      </c>
      <c r="CY265" s="18" t="s">
        <v>750</v>
      </c>
      <c r="CZ265" s="18">
        <v>864.00000000000011</v>
      </c>
      <c r="DA265" s="18">
        <v>1</v>
      </c>
      <c r="DB265" s="18">
        <v>0.02</v>
      </c>
      <c r="DC265" s="21">
        <v>1.1574074074074073E-3</v>
      </c>
      <c r="DD265" s="18">
        <v>12</v>
      </c>
    </row>
    <row r="266" spans="2:108" x14ac:dyDescent="0.3">
      <c r="B266" s="18" t="s">
        <v>133</v>
      </c>
      <c r="C266" s="18" t="s">
        <v>135</v>
      </c>
      <c r="D266" s="18" t="s">
        <v>0</v>
      </c>
      <c r="E266" s="18" t="s">
        <v>1</v>
      </c>
      <c r="F266" s="18" t="s">
        <v>36</v>
      </c>
      <c r="G266" s="18" t="s">
        <v>2</v>
      </c>
      <c r="H266" s="18" t="s">
        <v>3</v>
      </c>
      <c r="I266" s="18" t="s">
        <v>4</v>
      </c>
      <c r="J266" s="20">
        <v>9904</v>
      </c>
      <c r="K266" s="18" t="s">
        <v>133</v>
      </c>
      <c r="L266" s="18" t="s">
        <v>135</v>
      </c>
      <c r="M266" s="18" t="s">
        <v>0</v>
      </c>
      <c r="N266" s="18" t="s">
        <v>1</v>
      </c>
      <c r="O266" s="18" t="s">
        <v>36</v>
      </c>
      <c r="P266" s="18" t="s">
        <v>2</v>
      </c>
      <c r="Q266" s="18" t="s">
        <v>3</v>
      </c>
      <c r="R266" s="18" t="s">
        <v>4</v>
      </c>
      <c r="S266" s="20">
        <v>9872</v>
      </c>
      <c r="T266" s="18" t="s">
        <v>133</v>
      </c>
      <c r="U266" s="18" t="s">
        <v>135</v>
      </c>
      <c r="V266" s="18" t="s">
        <v>0</v>
      </c>
      <c r="W266" s="18" t="s">
        <v>1</v>
      </c>
      <c r="X266" s="18" t="s">
        <v>36</v>
      </c>
      <c r="Y266" s="18" t="s">
        <v>2</v>
      </c>
      <c r="Z266" s="18" t="s">
        <v>3</v>
      </c>
      <c r="AA266" s="18" t="s">
        <v>4</v>
      </c>
      <c r="AB266" s="20">
        <v>9872</v>
      </c>
      <c r="AC266" s="18">
        <v>6</v>
      </c>
      <c r="AD266" s="18" t="s">
        <v>690</v>
      </c>
      <c r="AE266" s="18" t="s">
        <v>750</v>
      </c>
      <c r="AF266" s="18">
        <v>524.4</v>
      </c>
      <c r="AG266" s="18">
        <v>1</v>
      </c>
      <c r="AH266" s="18">
        <v>7.0000000000000001E-3</v>
      </c>
      <c r="AI266" s="21">
        <v>8.8990592423086716E-4</v>
      </c>
      <c r="AJ266" s="18">
        <v>9</v>
      </c>
      <c r="AL266" s="18">
        <v>6</v>
      </c>
      <c r="AM266" s="18" t="s">
        <v>675</v>
      </c>
      <c r="AN266" s="18" t="s">
        <v>750</v>
      </c>
      <c r="AO266" s="18">
        <v>102.20000000000002</v>
      </c>
      <c r="AP266" s="18">
        <v>1.5</v>
      </c>
      <c r="AQ266" s="18">
        <v>6.0000000000000001E-3</v>
      </c>
      <c r="AR266" s="21">
        <v>3.9334637964774941E-3</v>
      </c>
      <c r="AS266" s="18">
        <v>39</v>
      </c>
      <c r="AU266" s="18">
        <v>6</v>
      </c>
      <c r="AV266" s="18" t="s">
        <v>670</v>
      </c>
      <c r="AW266" s="18" t="s">
        <v>750</v>
      </c>
      <c r="AX266" s="18">
        <v>102.20000000000002</v>
      </c>
      <c r="AY266" s="18">
        <v>1.5</v>
      </c>
      <c r="AZ266" s="18">
        <v>7.7000000000000002E-3</v>
      </c>
      <c r="BA266" s="21">
        <v>4.8972602739726021E-3</v>
      </c>
      <c r="BB266" s="18">
        <v>49</v>
      </c>
      <c r="BD266" s="18">
        <v>6</v>
      </c>
      <c r="BE266" s="18" t="s">
        <v>670</v>
      </c>
      <c r="BF266" s="18" t="s">
        <v>750</v>
      </c>
      <c r="BG266" s="18">
        <v>102.20000000000002</v>
      </c>
      <c r="BH266" s="18">
        <v>1.5</v>
      </c>
      <c r="BI266" s="18">
        <v>7.0000000000000001E-3</v>
      </c>
      <c r="BJ266" s="21">
        <v>8.9802130898021301E-3</v>
      </c>
      <c r="BK266" s="18">
        <v>90</v>
      </c>
      <c r="BM266" s="18">
        <v>6</v>
      </c>
      <c r="BN266" s="18" t="s">
        <v>670</v>
      </c>
      <c r="BO266" s="18" t="s">
        <v>750</v>
      </c>
      <c r="BP266" s="18">
        <v>102.20000000000002</v>
      </c>
      <c r="BQ266" s="18">
        <v>6</v>
      </c>
      <c r="BR266" s="18">
        <v>5.8999999999999999E-3</v>
      </c>
      <c r="BS266" s="21">
        <v>2.9586594911937374E-3</v>
      </c>
      <c r="BT266" s="18">
        <v>30</v>
      </c>
      <c r="BV266" s="18">
        <v>7</v>
      </c>
      <c r="BW266" s="18" t="s">
        <v>683</v>
      </c>
      <c r="BX266" s="18" t="s">
        <v>750</v>
      </c>
      <c r="BY266" s="18">
        <v>89.600000000000023</v>
      </c>
      <c r="BZ266" s="18">
        <v>1.5</v>
      </c>
      <c r="CA266" s="18">
        <v>1.0999999999999999E-2</v>
      </c>
      <c r="CB266" s="21">
        <v>9.8214285714285678E-3</v>
      </c>
      <c r="CC266" s="18">
        <v>98</v>
      </c>
      <c r="CE266" s="18">
        <v>7</v>
      </c>
      <c r="CF266" s="18" t="s">
        <v>683</v>
      </c>
      <c r="CG266" s="18" t="s">
        <v>750</v>
      </c>
      <c r="CH266" s="18">
        <v>89.600000000000023</v>
      </c>
      <c r="CI266" s="18">
        <v>4</v>
      </c>
      <c r="CJ266" s="18">
        <v>1.0999999999999999E-2</v>
      </c>
      <c r="CK266" s="21">
        <v>7.4683779761904748E-3</v>
      </c>
      <c r="CL266" s="18">
        <v>75</v>
      </c>
      <c r="CN266" s="18">
        <v>7</v>
      </c>
      <c r="CO266" s="18" t="s">
        <v>683</v>
      </c>
      <c r="CP266" s="18" t="s">
        <v>750</v>
      </c>
      <c r="CQ266" s="18">
        <v>89.600000000000023</v>
      </c>
      <c r="CR266" s="18">
        <v>3</v>
      </c>
      <c r="CS266" s="18">
        <v>1.0999999999999999E-2</v>
      </c>
      <c r="CT266" s="21">
        <v>2.0154389880952375E-2</v>
      </c>
      <c r="CU266" s="18">
        <v>202</v>
      </c>
      <c r="CW266" s="18">
        <v>7</v>
      </c>
      <c r="CX266" s="18" t="s">
        <v>694</v>
      </c>
      <c r="CY266" s="18" t="s">
        <v>750</v>
      </c>
      <c r="CZ266" s="18">
        <v>864.00000000000011</v>
      </c>
      <c r="DA266" s="18">
        <v>1</v>
      </c>
      <c r="DB266" s="18">
        <v>0.02</v>
      </c>
      <c r="DC266" s="21">
        <v>1.1574074074074073E-3</v>
      </c>
      <c r="DD266" s="18">
        <v>12</v>
      </c>
    </row>
    <row r="267" spans="2:108" x14ac:dyDescent="0.3">
      <c r="B267" s="18">
        <v>7</v>
      </c>
      <c r="C267" s="18" t="s">
        <v>9</v>
      </c>
      <c r="D267" s="18" t="s">
        <v>136</v>
      </c>
      <c r="E267" s="18">
        <v>44</v>
      </c>
      <c r="F267" s="18">
        <v>3.5</v>
      </c>
      <c r="G267" s="18">
        <v>0.13139999999999999</v>
      </c>
      <c r="H267" s="21">
        <v>9.8123376623376626E-2</v>
      </c>
      <c r="I267" s="18">
        <v>981</v>
      </c>
      <c r="K267" s="18">
        <v>7</v>
      </c>
      <c r="L267" s="18" t="s">
        <v>9</v>
      </c>
      <c r="M267" s="18" t="s">
        <v>136</v>
      </c>
      <c r="N267" s="18">
        <v>44</v>
      </c>
      <c r="O267" s="18">
        <v>1.5</v>
      </c>
      <c r="P267" s="18">
        <v>0.13139999999999999</v>
      </c>
      <c r="Q267" s="21">
        <v>9.9545454545454534E-2</v>
      </c>
      <c r="R267" s="18">
        <v>995</v>
      </c>
      <c r="T267" s="18">
        <v>7</v>
      </c>
      <c r="U267" s="18" t="s">
        <v>9</v>
      </c>
      <c r="V267" s="18" t="s">
        <v>136</v>
      </c>
      <c r="W267" s="18">
        <v>44</v>
      </c>
      <c r="X267" s="18">
        <v>1.5</v>
      </c>
      <c r="Y267" s="18">
        <v>0.13139999999999999</v>
      </c>
      <c r="Z267" s="21">
        <v>9.9545454545454534E-2</v>
      </c>
      <c r="AA267" s="18">
        <v>995</v>
      </c>
      <c r="AC267" s="18">
        <v>6</v>
      </c>
      <c r="AD267" s="18" t="s">
        <v>692</v>
      </c>
      <c r="AE267" s="18" t="s">
        <v>750</v>
      </c>
      <c r="AF267" s="18">
        <v>524.4</v>
      </c>
      <c r="AG267" s="18">
        <v>1</v>
      </c>
      <c r="AH267" s="18">
        <v>7.0000000000000001E-3</v>
      </c>
      <c r="AI267" s="21">
        <v>8.8990592423086716E-4</v>
      </c>
      <c r="AJ267" s="18">
        <v>9</v>
      </c>
      <c r="AL267" s="18">
        <v>6</v>
      </c>
      <c r="AM267" s="18" t="s">
        <v>677</v>
      </c>
      <c r="AN267" s="18" t="s">
        <v>750</v>
      </c>
      <c r="AO267" s="18">
        <v>102.20000000000002</v>
      </c>
      <c r="AP267" s="18">
        <v>1.5</v>
      </c>
      <c r="AQ267" s="18">
        <v>6.0000000000000001E-3</v>
      </c>
      <c r="AR267" s="21">
        <v>3.9334637964774941E-3</v>
      </c>
      <c r="AS267" s="18">
        <v>39</v>
      </c>
      <c r="AU267" s="18">
        <v>6</v>
      </c>
      <c r="AV267" s="18" t="s">
        <v>672</v>
      </c>
      <c r="AW267" s="18" t="s">
        <v>750</v>
      </c>
      <c r="AX267" s="18">
        <v>102.20000000000002</v>
      </c>
      <c r="AY267" s="18">
        <v>1.5</v>
      </c>
      <c r="AZ267" s="18">
        <v>7.7000000000000002E-3</v>
      </c>
      <c r="BA267" s="21">
        <v>4.8972602739726021E-3</v>
      </c>
      <c r="BB267" s="18">
        <v>49</v>
      </c>
      <c r="BD267" s="18">
        <v>6</v>
      </c>
      <c r="BE267" s="18" t="s">
        <v>672</v>
      </c>
      <c r="BF267" s="18" t="s">
        <v>750</v>
      </c>
      <c r="BG267" s="18">
        <v>102.20000000000002</v>
      </c>
      <c r="BH267" s="18">
        <v>1.5</v>
      </c>
      <c r="BI267" s="18">
        <v>7.0000000000000001E-3</v>
      </c>
      <c r="BJ267" s="21">
        <v>8.9802130898021301E-3</v>
      </c>
      <c r="BK267" s="18">
        <v>90</v>
      </c>
      <c r="BM267" s="18">
        <v>6</v>
      </c>
      <c r="BN267" s="18" t="s">
        <v>672</v>
      </c>
      <c r="BO267" s="18" t="s">
        <v>750</v>
      </c>
      <c r="BP267" s="18">
        <v>102.20000000000002</v>
      </c>
      <c r="BQ267" s="18">
        <v>6</v>
      </c>
      <c r="BR267" s="18">
        <v>5.8999999999999999E-3</v>
      </c>
      <c r="BS267" s="21">
        <v>2.9586594911937374E-3</v>
      </c>
      <c r="BT267" s="18">
        <v>30</v>
      </c>
      <c r="BV267" s="18">
        <v>7</v>
      </c>
      <c r="BW267" s="18" t="s">
        <v>684</v>
      </c>
      <c r="BX267" s="18" t="s">
        <v>750</v>
      </c>
      <c r="BY267" s="18">
        <v>478.79999999999995</v>
      </c>
      <c r="BZ267" s="18">
        <v>1</v>
      </c>
      <c r="CA267" s="18">
        <v>8.0000000000000002E-3</v>
      </c>
      <c r="CB267" s="21">
        <v>2.0050125313283208E-3</v>
      </c>
      <c r="CC267" s="18">
        <v>20</v>
      </c>
      <c r="CE267" s="18">
        <v>7</v>
      </c>
      <c r="CF267" s="18" t="s">
        <v>684</v>
      </c>
      <c r="CG267" s="18" t="s">
        <v>750</v>
      </c>
      <c r="CH267" s="18">
        <v>478.79999999999995</v>
      </c>
      <c r="CI267" s="18">
        <v>1.5</v>
      </c>
      <c r="CJ267" s="18">
        <v>8.0000000000000002E-3</v>
      </c>
      <c r="CK267" s="21">
        <v>2.7104799034623601E-3</v>
      </c>
      <c r="CL267" s="18">
        <v>27</v>
      </c>
      <c r="CN267" s="18">
        <v>7</v>
      </c>
      <c r="CO267" s="18" t="s">
        <v>684</v>
      </c>
      <c r="CP267" s="18" t="s">
        <v>750</v>
      </c>
      <c r="CQ267" s="18">
        <v>478.79999999999995</v>
      </c>
      <c r="CR267" s="18">
        <v>1.5</v>
      </c>
      <c r="CS267" s="18">
        <v>8.0000000000000002E-3</v>
      </c>
      <c r="CT267" s="21">
        <v>5.4859370648844335E-3</v>
      </c>
      <c r="CU267" s="18">
        <v>55</v>
      </c>
      <c r="CW267" s="18">
        <v>7</v>
      </c>
      <c r="CX267" s="18" t="s">
        <v>696</v>
      </c>
      <c r="CY267" s="18" t="s">
        <v>750</v>
      </c>
      <c r="CZ267" s="18">
        <v>864.00000000000011</v>
      </c>
      <c r="DA267" s="18">
        <v>1</v>
      </c>
      <c r="DB267" s="18">
        <v>0.02</v>
      </c>
      <c r="DC267" s="21">
        <v>1.1574074074074073E-3</v>
      </c>
      <c r="DD267" s="18">
        <v>12</v>
      </c>
    </row>
    <row r="268" spans="2:108" x14ac:dyDescent="0.3">
      <c r="B268" s="18">
        <v>7</v>
      </c>
      <c r="C268" s="18" t="s">
        <v>20</v>
      </c>
      <c r="D268" s="18" t="s">
        <v>136</v>
      </c>
      <c r="E268" s="18">
        <v>44</v>
      </c>
      <c r="F268" s="18">
        <v>3.5</v>
      </c>
      <c r="G268" s="18">
        <v>0.13139999999999999</v>
      </c>
      <c r="H268" s="21">
        <v>9.8123376623376626E-2</v>
      </c>
      <c r="I268" s="18">
        <v>981</v>
      </c>
      <c r="K268" s="18">
        <v>7</v>
      </c>
      <c r="L268" s="18" t="s">
        <v>20</v>
      </c>
      <c r="M268" s="18" t="s">
        <v>136</v>
      </c>
      <c r="N268" s="18">
        <v>44</v>
      </c>
      <c r="O268" s="18">
        <v>1.5</v>
      </c>
      <c r="P268" s="18">
        <v>0.13139999999999999</v>
      </c>
      <c r="Q268" s="21">
        <v>9.9545454545454534E-2</v>
      </c>
      <c r="R268" s="18">
        <v>995</v>
      </c>
      <c r="T268" s="18">
        <v>7</v>
      </c>
      <c r="U268" s="18" t="s">
        <v>20</v>
      </c>
      <c r="V268" s="18" t="s">
        <v>136</v>
      </c>
      <c r="W268" s="18">
        <v>44</v>
      </c>
      <c r="X268" s="18">
        <v>1.5</v>
      </c>
      <c r="Y268" s="18">
        <v>0.13139999999999999</v>
      </c>
      <c r="Z268" s="21">
        <v>9.9545454545454534E-2</v>
      </c>
      <c r="AA268" s="18">
        <v>995</v>
      </c>
      <c r="AC268" s="18">
        <v>6</v>
      </c>
      <c r="AD268" s="18" t="s">
        <v>694</v>
      </c>
      <c r="AE268" s="18" t="s">
        <v>750</v>
      </c>
      <c r="AF268" s="18">
        <v>524.4</v>
      </c>
      <c r="AG268" s="18">
        <v>1</v>
      </c>
      <c r="AH268" s="18">
        <v>7.0000000000000001E-3</v>
      </c>
      <c r="AI268" s="21">
        <v>8.8990592423086716E-4</v>
      </c>
      <c r="AJ268" s="18">
        <v>9</v>
      </c>
      <c r="AL268" s="18">
        <v>6</v>
      </c>
      <c r="AM268" s="18" t="s">
        <v>679</v>
      </c>
      <c r="AN268" s="18" t="s">
        <v>750</v>
      </c>
      <c r="AO268" s="18">
        <v>102.20000000000002</v>
      </c>
      <c r="AP268" s="18">
        <v>1.5</v>
      </c>
      <c r="AQ268" s="18">
        <v>6.0000000000000001E-3</v>
      </c>
      <c r="AR268" s="21">
        <v>3.9334637964774941E-3</v>
      </c>
      <c r="AS268" s="18">
        <v>39</v>
      </c>
      <c r="AU268" s="18">
        <v>6</v>
      </c>
      <c r="AV268" s="18" t="s">
        <v>674</v>
      </c>
      <c r="AW268" s="18" t="s">
        <v>750</v>
      </c>
      <c r="AX268" s="18">
        <v>102.20000000000002</v>
      </c>
      <c r="AY268" s="18">
        <v>1.5</v>
      </c>
      <c r="AZ268" s="18">
        <v>7.7000000000000002E-3</v>
      </c>
      <c r="BA268" s="21">
        <v>4.8972602739726021E-3</v>
      </c>
      <c r="BB268" s="18">
        <v>49</v>
      </c>
      <c r="BD268" s="18">
        <v>6</v>
      </c>
      <c r="BE268" s="18" t="s">
        <v>674</v>
      </c>
      <c r="BF268" s="18" t="s">
        <v>750</v>
      </c>
      <c r="BG268" s="18">
        <v>102.20000000000002</v>
      </c>
      <c r="BH268" s="18">
        <v>1.5</v>
      </c>
      <c r="BI268" s="18">
        <v>7.0000000000000001E-3</v>
      </c>
      <c r="BJ268" s="21">
        <v>8.9802130898021301E-3</v>
      </c>
      <c r="BK268" s="18">
        <v>90</v>
      </c>
      <c r="BM268" s="18">
        <v>6</v>
      </c>
      <c r="BN268" s="18" t="s">
        <v>674</v>
      </c>
      <c r="BO268" s="18" t="s">
        <v>750</v>
      </c>
      <c r="BP268" s="18">
        <v>102.20000000000002</v>
      </c>
      <c r="BQ268" s="18">
        <v>6</v>
      </c>
      <c r="BR268" s="18">
        <v>5.8999999999999999E-3</v>
      </c>
      <c r="BS268" s="21">
        <v>2.9586594911937374E-3</v>
      </c>
      <c r="BT268" s="18">
        <v>30</v>
      </c>
      <c r="BV268" s="18">
        <v>7</v>
      </c>
      <c r="BW268" s="18" t="s">
        <v>686</v>
      </c>
      <c r="BX268" s="18" t="s">
        <v>750</v>
      </c>
      <c r="BY268" s="18">
        <v>478.79999999999995</v>
      </c>
      <c r="BZ268" s="18">
        <v>1</v>
      </c>
      <c r="CA268" s="18">
        <v>8.0000000000000002E-3</v>
      </c>
      <c r="CB268" s="21">
        <v>2.0050125313283208E-3</v>
      </c>
      <c r="CC268" s="18">
        <v>20</v>
      </c>
      <c r="CE268" s="18">
        <v>7</v>
      </c>
      <c r="CF268" s="18" t="s">
        <v>686</v>
      </c>
      <c r="CG268" s="18" t="s">
        <v>750</v>
      </c>
      <c r="CH268" s="18">
        <v>478.79999999999995</v>
      </c>
      <c r="CI268" s="18">
        <v>1.5</v>
      </c>
      <c r="CJ268" s="18">
        <v>8.0000000000000002E-3</v>
      </c>
      <c r="CK268" s="21">
        <v>2.7104799034623601E-3</v>
      </c>
      <c r="CL268" s="18">
        <v>27</v>
      </c>
      <c r="CN268" s="18">
        <v>7</v>
      </c>
      <c r="CO268" s="18" t="s">
        <v>686</v>
      </c>
      <c r="CP268" s="18" t="s">
        <v>750</v>
      </c>
      <c r="CQ268" s="18">
        <v>478.79999999999995</v>
      </c>
      <c r="CR268" s="18">
        <v>1.5</v>
      </c>
      <c r="CS268" s="18">
        <v>8.0000000000000002E-3</v>
      </c>
      <c r="CT268" s="21">
        <v>5.4859370648844335E-3</v>
      </c>
      <c r="CU268" s="18">
        <v>55</v>
      </c>
      <c r="CW268" s="18">
        <v>7</v>
      </c>
      <c r="CX268" s="18" t="s">
        <v>698</v>
      </c>
      <c r="CY268" s="18" t="s">
        <v>750</v>
      </c>
      <c r="CZ268" s="18">
        <v>864.00000000000011</v>
      </c>
      <c r="DA268" s="18">
        <v>1</v>
      </c>
      <c r="DB268" s="18">
        <v>0.02</v>
      </c>
      <c r="DC268" s="21">
        <v>1.1574074074074073E-3</v>
      </c>
      <c r="DD268" s="18">
        <v>12</v>
      </c>
    </row>
    <row r="269" spans="2:108" x14ac:dyDescent="0.3">
      <c r="B269" s="18">
        <v>7</v>
      </c>
      <c r="C269" s="18" t="s">
        <v>22</v>
      </c>
      <c r="D269" s="18" t="s">
        <v>136</v>
      </c>
      <c r="E269" s="18">
        <v>44</v>
      </c>
      <c r="F269" s="18">
        <v>3.5</v>
      </c>
      <c r="G269" s="18">
        <v>0.13139999999999999</v>
      </c>
      <c r="H269" s="21">
        <v>9.8123376623376626E-2</v>
      </c>
      <c r="I269" s="18">
        <v>981</v>
      </c>
      <c r="K269" s="18">
        <v>7</v>
      </c>
      <c r="L269" s="18" t="s">
        <v>22</v>
      </c>
      <c r="M269" s="18" t="s">
        <v>136</v>
      </c>
      <c r="N269" s="18">
        <v>44</v>
      </c>
      <c r="O269" s="18">
        <v>1.5</v>
      </c>
      <c r="P269" s="18">
        <v>0.13139999999999999</v>
      </c>
      <c r="Q269" s="21">
        <v>9.9545454545454534E-2</v>
      </c>
      <c r="R269" s="18">
        <v>995</v>
      </c>
      <c r="T269" s="18">
        <v>7</v>
      </c>
      <c r="U269" s="18" t="s">
        <v>22</v>
      </c>
      <c r="V269" s="18" t="s">
        <v>136</v>
      </c>
      <c r="W269" s="18">
        <v>44</v>
      </c>
      <c r="X269" s="18">
        <v>1.5</v>
      </c>
      <c r="Y269" s="18">
        <v>0.13139999999999999</v>
      </c>
      <c r="Z269" s="21">
        <v>9.9545454545454534E-2</v>
      </c>
      <c r="AA269" s="18">
        <v>995</v>
      </c>
      <c r="AC269" s="18">
        <v>6</v>
      </c>
      <c r="AD269" s="18" t="s">
        <v>696</v>
      </c>
      <c r="AE269" s="18" t="s">
        <v>750</v>
      </c>
      <c r="AF269" s="18">
        <v>524.4</v>
      </c>
      <c r="AG269" s="18">
        <v>1</v>
      </c>
      <c r="AH269" s="18">
        <v>7.0000000000000001E-3</v>
      </c>
      <c r="AI269" s="21">
        <v>8.8990592423086716E-4</v>
      </c>
      <c r="AJ269" s="18">
        <v>9</v>
      </c>
      <c r="AL269" s="18">
        <v>6</v>
      </c>
      <c r="AM269" s="18" t="s">
        <v>681</v>
      </c>
      <c r="AN269" s="18" t="s">
        <v>750</v>
      </c>
      <c r="AO269" s="18">
        <v>102.20000000000002</v>
      </c>
      <c r="AP269" s="18">
        <v>1.5</v>
      </c>
      <c r="AQ269" s="18">
        <v>6.0000000000000001E-3</v>
      </c>
      <c r="AR269" s="21">
        <v>3.9334637964774941E-3</v>
      </c>
      <c r="AS269" s="18">
        <v>39</v>
      </c>
      <c r="AU269" s="18">
        <v>6</v>
      </c>
      <c r="AV269" s="18" t="s">
        <v>676</v>
      </c>
      <c r="AW269" s="18" t="s">
        <v>750</v>
      </c>
      <c r="AX269" s="18">
        <v>102.20000000000002</v>
      </c>
      <c r="AY269" s="18">
        <v>1.5</v>
      </c>
      <c r="AZ269" s="18">
        <v>7.7000000000000002E-3</v>
      </c>
      <c r="BA269" s="21">
        <v>4.8972602739726021E-3</v>
      </c>
      <c r="BB269" s="18">
        <v>49</v>
      </c>
      <c r="BD269" s="18">
        <v>6</v>
      </c>
      <c r="BE269" s="18" t="s">
        <v>676</v>
      </c>
      <c r="BF269" s="18" t="s">
        <v>750</v>
      </c>
      <c r="BG269" s="18">
        <v>102.20000000000002</v>
      </c>
      <c r="BH269" s="18">
        <v>1.5</v>
      </c>
      <c r="BI269" s="18">
        <v>7.0000000000000001E-3</v>
      </c>
      <c r="BJ269" s="21">
        <v>8.9802130898021301E-3</v>
      </c>
      <c r="BK269" s="18">
        <v>90</v>
      </c>
      <c r="BM269" s="18">
        <v>6</v>
      </c>
      <c r="BN269" s="18" t="s">
        <v>676</v>
      </c>
      <c r="BO269" s="18" t="s">
        <v>750</v>
      </c>
      <c r="BP269" s="18">
        <v>102.20000000000002</v>
      </c>
      <c r="BQ269" s="18">
        <v>6</v>
      </c>
      <c r="BR269" s="18">
        <v>5.8999999999999999E-3</v>
      </c>
      <c r="BS269" s="21">
        <v>2.9586594911937374E-3</v>
      </c>
      <c r="BT269" s="18">
        <v>30</v>
      </c>
      <c r="BV269" s="18">
        <v>7</v>
      </c>
      <c r="BW269" s="18" t="s">
        <v>688</v>
      </c>
      <c r="BX269" s="18" t="s">
        <v>750</v>
      </c>
      <c r="BY269" s="18">
        <v>478.79999999999995</v>
      </c>
      <c r="BZ269" s="18">
        <v>1</v>
      </c>
      <c r="CA269" s="18">
        <v>8.0000000000000002E-3</v>
      </c>
      <c r="CB269" s="21">
        <v>2.0050125313283208E-3</v>
      </c>
      <c r="CC269" s="18">
        <v>20</v>
      </c>
      <c r="CE269" s="18">
        <v>7</v>
      </c>
      <c r="CF269" s="18" t="s">
        <v>688</v>
      </c>
      <c r="CG269" s="18" t="s">
        <v>750</v>
      </c>
      <c r="CH269" s="18">
        <v>478.79999999999995</v>
      </c>
      <c r="CI269" s="18">
        <v>1.5</v>
      </c>
      <c r="CJ269" s="18">
        <v>8.0000000000000002E-3</v>
      </c>
      <c r="CK269" s="21">
        <v>2.7104799034623601E-3</v>
      </c>
      <c r="CL269" s="18">
        <v>27</v>
      </c>
      <c r="CN269" s="18">
        <v>7</v>
      </c>
      <c r="CO269" s="18" t="s">
        <v>688</v>
      </c>
      <c r="CP269" s="18" t="s">
        <v>750</v>
      </c>
      <c r="CQ269" s="18">
        <v>478.79999999999995</v>
      </c>
      <c r="CR269" s="18">
        <v>1.5</v>
      </c>
      <c r="CS269" s="18">
        <v>8.0000000000000002E-3</v>
      </c>
      <c r="CT269" s="21">
        <v>5.4859370648844335E-3</v>
      </c>
      <c r="CU269" s="18">
        <v>55</v>
      </c>
      <c r="CW269" s="18">
        <v>7</v>
      </c>
      <c r="CX269" s="18" t="s">
        <v>700</v>
      </c>
      <c r="CY269" s="18" t="s">
        <v>750</v>
      </c>
      <c r="CZ269" s="18">
        <v>864.00000000000011</v>
      </c>
      <c r="DA269" s="18">
        <v>1</v>
      </c>
      <c r="DB269" s="18">
        <v>0.02</v>
      </c>
      <c r="DC269" s="21">
        <v>1.1574074074074073E-3</v>
      </c>
      <c r="DD269" s="18">
        <v>12</v>
      </c>
    </row>
    <row r="270" spans="2:108" x14ac:dyDescent="0.3">
      <c r="B270" s="18">
        <v>7</v>
      </c>
      <c r="C270" s="18" t="s">
        <v>10</v>
      </c>
      <c r="D270" s="18" t="s">
        <v>136</v>
      </c>
      <c r="E270" s="18">
        <v>58.666666666666657</v>
      </c>
      <c r="F270" s="18">
        <v>2</v>
      </c>
      <c r="G270" s="18">
        <v>8.7599999999999997E-2</v>
      </c>
      <c r="H270" s="21">
        <v>8.5857954545454557E-2</v>
      </c>
      <c r="I270" s="18">
        <v>859</v>
      </c>
      <c r="K270" s="18">
        <v>7</v>
      </c>
      <c r="L270" s="18" t="s">
        <v>10</v>
      </c>
      <c r="M270" s="18" t="s">
        <v>136</v>
      </c>
      <c r="N270" s="18">
        <v>58.666666666666657</v>
      </c>
      <c r="O270" s="18">
        <v>1</v>
      </c>
      <c r="P270" s="18">
        <v>8.7599999999999997E-2</v>
      </c>
      <c r="Q270" s="21">
        <v>7.4659090909090925E-2</v>
      </c>
      <c r="R270" s="18">
        <v>747</v>
      </c>
      <c r="T270" s="18">
        <v>7</v>
      </c>
      <c r="U270" s="18" t="s">
        <v>10</v>
      </c>
      <c r="V270" s="18" t="s">
        <v>136</v>
      </c>
      <c r="W270" s="18">
        <v>58.666666666666657</v>
      </c>
      <c r="X270" s="18">
        <v>1</v>
      </c>
      <c r="Y270" s="18">
        <v>8.7599999999999997E-2</v>
      </c>
      <c r="Z270" s="21">
        <v>7.4659090909090925E-2</v>
      </c>
      <c r="AA270" s="18">
        <v>747</v>
      </c>
      <c r="AC270" s="18">
        <v>6</v>
      </c>
      <c r="AD270" s="18" t="s">
        <v>698</v>
      </c>
      <c r="AE270" s="18" t="s">
        <v>750</v>
      </c>
      <c r="AF270" s="18">
        <v>524.4</v>
      </c>
      <c r="AG270" s="18">
        <v>1</v>
      </c>
      <c r="AH270" s="18">
        <v>7.0000000000000001E-3</v>
      </c>
      <c r="AI270" s="21">
        <v>8.8990592423086716E-4</v>
      </c>
      <c r="AJ270" s="18">
        <v>9</v>
      </c>
      <c r="AL270" s="18">
        <v>6</v>
      </c>
      <c r="AM270" s="18" t="s">
        <v>683</v>
      </c>
      <c r="AN270" s="18" t="s">
        <v>750</v>
      </c>
      <c r="AO270" s="18">
        <v>102.20000000000002</v>
      </c>
      <c r="AP270" s="18">
        <v>1.5</v>
      </c>
      <c r="AQ270" s="18">
        <v>6.0000000000000001E-3</v>
      </c>
      <c r="AR270" s="21">
        <v>3.9334637964774941E-3</v>
      </c>
      <c r="AS270" s="18">
        <v>39</v>
      </c>
      <c r="AU270" s="18">
        <v>6</v>
      </c>
      <c r="AV270" s="18" t="s">
        <v>678</v>
      </c>
      <c r="AW270" s="18" t="s">
        <v>750</v>
      </c>
      <c r="AX270" s="18">
        <v>102.20000000000002</v>
      </c>
      <c r="AY270" s="18">
        <v>1.5</v>
      </c>
      <c r="AZ270" s="18">
        <v>7.7000000000000002E-3</v>
      </c>
      <c r="BA270" s="21">
        <v>4.8972602739726021E-3</v>
      </c>
      <c r="BB270" s="18">
        <v>49</v>
      </c>
      <c r="BD270" s="18">
        <v>6</v>
      </c>
      <c r="BE270" s="18" t="s">
        <v>678</v>
      </c>
      <c r="BF270" s="18" t="s">
        <v>750</v>
      </c>
      <c r="BG270" s="18">
        <v>102.20000000000002</v>
      </c>
      <c r="BH270" s="18">
        <v>1.5</v>
      </c>
      <c r="BI270" s="18">
        <v>7.0000000000000001E-3</v>
      </c>
      <c r="BJ270" s="21">
        <v>8.9802130898021301E-3</v>
      </c>
      <c r="BK270" s="18">
        <v>90</v>
      </c>
      <c r="BM270" s="18">
        <v>6</v>
      </c>
      <c r="BN270" s="18" t="s">
        <v>678</v>
      </c>
      <c r="BO270" s="18" t="s">
        <v>750</v>
      </c>
      <c r="BP270" s="18">
        <v>102.20000000000002</v>
      </c>
      <c r="BQ270" s="18">
        <v>6</v>
      </c>
      <c r="BR270" s="18">
        <v>5.8999999999999999E-3</v>
      </c>
      <c r="BS270" s="21">
        <v>2.9586594911937374E-3</v>
      </c>
      <c r="BT270" s="18">
        <v>30</v>
      </c>
      <c r="BV270" s="18">
        <v>7</v>
      </c>
      <c r="BW270" s="18" t="s">
        <v>690</v>
      </c>
      <c r="BX270" s="18" t="s">
        <v>750</v>
      </c>
      <c r="BY270" s="18">
        <v>478.79999999999995</v>
      </c>
      <c r="BZ270" s="18">
        <v>1</v>
      </c>
      <c r="CA270" s="18">
        <v>8.0000000000000002E-3</v>
      </c>
      <c r="CB270" s="21">
        <v>2.0050125313283208E-3</v>
      </c>
      <c r="CC270" s="18">
        <v>20</v>
      </c>
      <c r="CE270" s="18">
        <v>7</v>
      </c>
      <c r="CF270" s="18" t="s">
        <v>690</v>
      </c>
      <c r="CG270" s="18" t="s">
        <v>750</v>
      </c>
      <c r="CH270" s="18">
        <v>478.79999999999995</v>
      </c>
      <c r="CI270" s="18">
        <v>1.5</v>
      </c>
      <c r="CJ270" s="18">
        <v>8.0000000000000002E-3</v>
      </c>
      <c r="CK270" s="21">
        <v>2.7104799034623601E-3</v>
      </c>
      <c r="CL270" s="18">
        <v>27</v>
      </c>
      <c r="CN270" s="18">
        <v>7</v>
      </c>
      <c r="CO270" s="18" t="s">
        <v>690</v>
      </c>
      <c r="CP270" s="18" t="s">
        <v>750</v>
      </c>
      <c r="CQ270" s="18">
        <v>478.79999999999995</v>
      </c>
      <c r="CR270" s="18">
        <v>1.5</v>
      </c>
      <c r="CS270" s="18">
        <v>8.0000000000000002E-3</v>
      </c>
      <c r="CT270" s="21">
        <v>5.4859370648844335E-3</v>
      </c>
      <c r="CU270" s="18">
        <v>55</v>
      </c>
      <c r="CW270" s="18">
        <v>7</v>
      </c>
      <c r="CX270" s="18" t="s">
        <v>685</v>
      </c>
      <c r="CY270" s="18" t="s">
        <v>750</v>
      </c>
      <c r="CZ270" s="18">
        <v>864.00000000000011</v>
      </c>
      <c r="DA270" s="18">
        <v>1</v>
      </c>
      <c r="DB270" s="18">
        <v>0.02</v>
      </c>
      <c r="DC270" s="21">
        <v>1.1574074074074073E-3</v>
      </c>
      <c r="DD270" s="18">
        <v>12</v>
      </c>
    </row>
    <row r="271" spans="2:108" x14ac:dyDescent="0.3">
      <c r="B271" s="18">
        <v>7</v>
      </c>
      <c r="C271" s="18" t="s">
        <v>21</v>
      </c>
      <c r="D271" s="18" t="s">
        <v>136</v>
      </c>
      <c r="E271" s="18">
        <v>58.666666666666657</v>
      </c>
      <c r="F271" s="18">
        <v>2</v>
      </c>
      <c r="G271" s="18">
        <v>8.7599999999999997E-2</v>
      </c>
      <c r="H271" s="21">
        <v>8.5857954545454557E-2</v>
      </c>
      <c r="I271" s="18">
        <v>859</v>
      </c>
      <c r="K271" s="18">
        <v>7</v>
      </c>
      <c r="L271" s="18" t="s">
        <v>21</v>
      </c>
      <c r="M271" s="18" t="s">
        <v>136</v>
      </c>
      <c r="N271" s="18">
        <v>58.666666666666657</v>
      </c>
      <c r="O271" s="18">
        <v>1</v>
      </c>
      <c r="P271" s="18">
        <v>8.7599999999999997E-2</v>
      </c>
      <c r="Q271" s="21">
        <v>7.4659090909090925E-2</v>
      </c>
      <c r="R271" s="18">
        <v>747</v>
      </c>
      <c r="T271" s="18">
        <v>7</v>
      </c>
      <c r="U271" s="18" t="s">
        <v>21</v>
      </c>
      <c r="V271" s="18" t="s">
        <v>136</v>
      </c>
      <c r="W271" s="18">
        <v>58.666666666666657</v>
      </c>
      <c r="X271" s="18">
        <v>1</v>
      </c>
      <c r="Y271" s="18">
        <v>8.7599999999999997E-2</v>
      </c>
      <c r="Z271" s="21">
        <v>7.4659090909090925E-2</v>
      </c>
      <c r="AA271" s="18">
        <v>747</v>
      </c>
      <c r="AC271" s="18">
        <v>6</v>
      </c>
      <c r="AD271" s="18" t="s">
        <v>700</v>
      </c>
      <c r="AE271" s="18" t="s">
        <v>750</v>
      </c>
      <c r="AF271" s="18">
        <v>524.4</v>
      </c>
      <c r="AG271" s="18">
        <v>1</v>
      </c>
      <c r="AH271" s="18">
        <v>7.0000000000000001E-3</v>
      </c>
      <c r="AI271" s="21">
        <v>8.8990592423086716E-4</v>
      </c>
      <c r="AJ271" s="18">
        <v>9</v>
      </c>
      <c r="AL271" s="18">
        <v>6</v>
      </c>
      <c r="AM271" s="18" t="s">
        <v>684</v>
      </c>
      <c r="AN271" s="18" t="s">
        <v>750</v>
      </c>
      <c r="AO271" s="18">
        <v>524.4</v>
      </c>
      <c r="AP271" s="18">
        <v>1</v>
      </c>
      <c r="AQ271" s="18">
        <v>8.0000000000000002E-3</v>
      </c>
      <c r="AR271" s="21">
        <v>1.5331807780320367E-3</v>
      </c>
      <c r="AS271" s="18">
        <v>15</v>
      </c>
      <c r="AU271" s="18">
        <v>6</v>
      </c>
      <c r="AV271" s="18" t="s">
        <v>680</v>
      </c>
      <c r="AW271" s="18" t="s">
        <v>750</v>
      </c>
      <c r="AX271" s="18">
        <v>102.20000000000002</v>
      </c>
      <c r="AY271" s="18">
        <v>1.5</v>
      </c>
      <c r="AZ271" s="18">
        <v>7.7000000000000002E-3</v>
      </c>
      <c r="BA271" s="21">
        <v>4.8972602739726021E-3</v>
      </c>
      <c r="BB271" s="18">
        <v>49</v>
      </c>
      <c r="BD271" s="18">
        <v>6</v>
      </c>
      <c r="BE271" s="18" t="s">
        <v>680</v>
      </c>
      <c r="BF271" s="18" t="s">
        <v>750</v>
      </c>
      <c r="BG271" s="18">
        <v>102.20000000000002</v>
      </c>
      <c r="BH271" s="18">
        <v>1.5</v>
      </c>
      <c r="BI271" s="18">
        <v>7.0000000000000001E-3</v>
      </c>
      <c r="BJ271" s="21">
        <v>8.9802130898021301E-3</v>
      </c>
      <c r="BK271" s="18">
        <v>90</v>
      </c>
      <c r="BM271" s="18">
        <v>6</v>
      </c>
      <c r="BN271" s="18" t="s">
        <v>680</v>
      </c>
      <c r="BO271" s="18" t="s">
        <v>750</v>
      </c>
      <c r="BP271" s="18">
        <v>102.20000000000002</v>
      </c>
      <c r="BQ271" s="18">
        <v>6</v>
      </c>
      <c r="BR271" s="18">
        <v>5.8999999999999999E-3</v>
      </c>
      <c r="BS271" s="21">
        <v>2.9586594911937374E-3</v>
      </c>
      <c r="BT271" s="18">
        <v>30</v>
      </c>
      <c r="BV271" s="18">
        <v>7</v>
      </c>
      <c r="BW271" s="18" t="s">
        <v>692</v>
      </c>
      <c r="BX271" s="18" t="s">
        <v>750</v>
      </c>
      <c r="BY271" s="18">
        <v>478.79999999999995</v>
      </c>
      <c r="BZ271" s="18">
        <v>1</v>
      </c>
      <c r="CA271" s="18">
        <v>8.0000000000000002E-3</v>
      </c>
      <c r="CB271" s="21">
        <v>2.0050125313283208E-3</v>
      </c>
      <c r="CC271" s="18">
        <v>20</v>
      </c>
      <c r="CE271" s="18">
        <v>7</v>
      </c>
      <c r="CF271" s="18" t="s">
        <v>692</v>
      </c>
      <c r="CG271" s="18" t="s">
        <v>750</v>
      </c>
      <c r="CH271" s="18">
        <v>478.79999999999995</v>
      </c>
      <c r="CI271" s="18">
        <v>1.5</v>
      </c>
      <c r="CJ271" s="18">
        <v>8.0000000000000002E-3</v>
      </c>
      <c r="CK271" s="21">
        <v>2.7104799034623601E-3</v>
      </c>
      <c r="CL271" s="18">
        <v>27</v>
      </c>
      <c r="CN271" s="18">
        <v>7</v>
      </c>
      <c r="CO271" s="18" t="s">
        <v>692</v>
      </c>
      <c r="CP271" s="18" t="s">
        <v>750</v>
      </c>
      <c r="CQ271" s="18">
        <v>478.79999999999995</v>
      </c>
      <c r="CR271" s="18">
        <v>1.5</v>
      </c>
      <c r="CS271" s="18">
        <v>8.0000000000000002E-3</v>
      </c>
      <c r="CT271" s="21">
        <v>5.4859370648844335E-3</v>
      </c>
      <c r="CU271" s="18">
        <v>55</v>
      </c>
      <c r="CW271" s="18">
        <v>7</v>
      </c>
      <c r="CX271" s="18" t="s">
        <v>687</v>
      </c>
      <c r="CY271" s="18" t="s">
        <v>750</v>
      </c>
      <c r="CZ271" s="18">
        <v>864.00000000000011</v>
      </c>
      <c r="DA271" s="18">
        <v>1</v>
      </c>
      <c r="DB271" s="18">
        <v>0.02</v>
      </c>
      <c r="DC271" s="21">
        <v>1.1574074074074073E-3</v>
      </c>
      <c r="DD271" s="18">
        <v>12</v>
      </c>
    </row>
    <row r="272" spans="2:108" x14ac:dyDescent="0.3">
      <c r="B272" s="18">
        <v>7</v>
      </c>
      <c r="C272" s="18" t="s">
        <v>29</v>
      </c>
      <c r="D272" s="18" t="s">
        <v>136</v>
      </c>
      <c r="E272" s="18">
        <v>58.666666666666657</v>
      </c>
      <c r="F272" s="18">
        <v>2</v>
      </c>
      <c r="G272" s="18">
        <v>8.7599999999999997E-2</v>
      </c>
      <c r="H272" s="21">
        <v>8.5857954545454557E-2</v>
      </c>
      <c r="I272" s="18">
        <v>859</v>
      </c>
      <c r="K272" s="18">
        <v>7</v>
      </c>
      <c r="L272" s="18" t="s">
        <v>29</v>
      </c>
      <c r="M272" s="18" t="s">
        <v>136</v>
      </c>
      <c r="N272" s="18">
        <v>58.666666666666657</v>
      </c>
      <c r="O272" s="18">
        <v>1</v>
      </c>
      <c r="P272" s="18">
        <v>8.7599999999999997E-2</v>
      </c>
      <c r="Q272" s="21">
        <v>7.4659090909090925E-2</v>
      </c>
      <c r="R272" s="18">
        <v>747</v>
      </c>
      <c r="T272" s="18">
        <v>7</v>
      </c>
      <c r="U272" s="18" t="s">
        <v>29</v>
      </c>
      <c r="V272" s="18" t="s">
        <v>136</v>
      </c>
      <c r="W272" s="18">
        <v>58.666666666666657</v>
      </c>
      <c r="X272" s="18">
        <v>1</v>
      </c>
      <c r="Y272" s="18">
        <v>8.7599999999999997E-2</v>
      </c>
      <c r="Z272" s="21">
        <v>7.4659090909090925E-2</v>
      </c>
      <c r="AA272" s="18">
        <v>747</v>
      </c>
      <c r="AC272" s="18">
        <v>6</v>
      </c>
      <c r="AD272" s="18" t="s">
        <v>772</v>
      </c>
      <c r="AE272" s="18" t="s">
        <v>773</v>
      </c>
      <c r="AF272" s="18">
        <v>35</v>
      </c>
      <c r="AG272" s="18">
        <v>1</v>
      </c>
      <c r="AH272" s="18">
        <v>1.7999999999999999E-2</v>
      </c>
      <c r="AI272" s="21">
        <v>3.4285714285714287E-2</v>
      </c>
      <c r="AJ272" s="18">
        <v>343</v>
      </c>
      <c r="AL272" s="18">
        <v>6</v>
      </c>
      <c r="AM272" s="18" t="s">
        <v>686</v>
      </c>
      <c r="AN272" s="18" t="s">
        <v>750</v>
      </c>
      <c r="AO272" s="18">
        <v>524.4</v>
      </c>
      <c r="AP272" s="18">
        <v>1</v>
      </c>
      <c r="AQ272" s="18">
        <v>8.0000000000000002E-3</v>
      </c>
      <c r="AR272" s="21">
        <v>1.5331807780320367E-3</v>
      </c>
      <c r="AS272" s="18">
        <v>15</v>
      </c>
      <c r="AU272" s="18">
        <v>6</v>
      </c>
      <c r="AV272" s="18" t="s">
        <v>682</v>
      </c>
      <c r="AW272" s="18" t="s">
        <v>750</v>
      </c>
      <c r="AX272" s="18">
        <v>102.20000000000002</v>
      </c>
      <c r="AY272" s="18">
        <v>1.5</v>
      </c>
      <c r="AZ272" s="18">
        <v>7.7000000000000002E-3</v>
      </c>
      <c r="BA272" s="21">
        <v>4.8972602739726021E-3</v>
      </c>
      <c r="BB272" s="18">
        <v>49</v>
      </c>
      <c r="BD272" s="18">
        <v>6</v>
      </c>
      <c r="BE272" s="18" t="s">
        <v>682</v>
      </c>
      <c r="BF272" s="18" t="s">
        <v>750</v>
      </c>
      <c r="BG272" s="18">
        <v>102.20000000000002</v>
      </c>
      <c r="BH272" s="18">
        <v>1.5</v>
      </c>
      <c r="BI272" s="18">
        <v>7.0000000000000001E-3</v>
      </c>
      <c r="BJ272" s="21">
        <v>8.9802130898021301E-3</v>
      </c>
      <c r="BK272" s="18">
        <v>90</v>
      </c>
      <c r="BM272" s="18">
        <v>6</v>
      </c>
      <c r="BN272" s="18" t="s">
        <v>682</v>
      </c>
      <c r="BO272" s="18" t="s">
        <v>750</v>
      </c>
      <c r="BP272" s="18">
        <v>102.20000000000002</v>
      </c>
      <c r="BQ272" s="18">
        <v>6</v>
      </c>
      <c r="BR272" s="18">
        <v>5.8999999999999999E-3</v>
      </c>
      <c r="BS272" s="21">
        <v>2.9586594911937374E-3</v>
      </c>
      <c r="BT272" s="18">
        <v>30</v>
      </c>
      <c r="BV272" s="18">
        <v>7</v>
      </c>
      <c r="BW272" s="18" t="s">
        <v>694</v>
      </c>
      <c r="BX272" s="18" t="s">
        <v>750</v>
      </c>
      <c r="BY272" s="18">
        <v>478.79999999999995</v>
      </c>
      <c r="BZ272" s="18">
        <v>1</v>
      </c>
      <c r="CA272" s="18">
        <v>8.0000000000000002E-3</v>
      </c>
      <c r="CB272" s="21">
        <v>2.0050125313283208E-3</v>
      </c>
      <c r="CC272" s="18">
        <v>20</v>
      </c>
      <c r="CE272" s="18">
        <v>7</v>
      </c>
      <c r="CF272" s="18" t="s">
        <v>694</v>
      </c>
      <c r="CG272" s="18" t="s">
        <v>750</v>
      </c>
      <c r="CH272" s="18">
        <v>478.79999999999995</v>
      </c>
      <c r="CI272" s="18">
        <v>1.5</v>
      </c>
      <c r="CJ272" s="18">
        <v>8.0000000000000002E-3</v>
      </c>
      <c r="CK272" s="21">
        <v>2.7104799034623601E-3</v>
      </c>
      <c r="CL272" s="18">
        <v>27</v>
      </c>
      <c r="CN272" s="18">
        <v>7</v>
      </c>
      <c r="CO272" s="18" t="s">
        <v>694</v>
      </c>
      <c r="CP272" s="18" t="s">
        <v>750</v>
      </c>
      <c r="CQ272" s="18">
        <v>478.79999999999995</v>
      </c>
      <c r="CR272" s="18">
        <v>1.5</v>
      </c>
      <c r="CS272" s="18">
        <v>8.0000000000000002E-3</v>
      </c>
      <c r="CT272" s="21">
        <v>5.4859370648844335E-3</v>
      </c>
      <c r="CU272" s="18">
        <v>55</v>
      </c>
      <c r="CW272" s="18">
        <v>7</v>
      </c>
      <c r="CX272" s="18" t="s">
        <v>689</v>
      </c>
      <c r="CY272" s="18" t="s">
        <v>750</v>
      </c>
      <c r="CZ272" s="18">
        <v>864.00000000000011</v>
      </c>
      <c r="DA272" s="18">
        <v>1</v>
      </c>
      <c r="DB272" s="18">
        <v>0.02</v>
      </c>
      <c r="DC272" s="21">
        <v>1.1574074074074073E-3</v>
      </c>
      <c r="DD272" s="18">
        <v>12</v>
      </c>
    </row>
    <row r="273" spans="2:109" x14ac:dyDescent="0.3">
      <c r="B273" s="18">
        <v>7</v>
      </c>
      <c r="C273" s="18" t="s">
        <v>738</v>
      </c>
      <c r="D273" s="18" t="s">
        <v>750</v>
      </c>
      <c r="E273" s="18">
        <v>21</v>
      </c>
      <c r="F273" s="18">
        <v>2</v>
      </c>
      <c r="G273" s="18">
        <v>6.4999999999999997E-3</v>
      </c>
      <c r="H273" s="21">
        <v>1.7797619047619045E-2</v>
      </c>
      <c r="I273" s="18">
        <v>178</v>
      </c>
      <c r="K273" s="18">
        <v>7</v>
      </c>
      <c r="L273" s="18" t="s">
        <v>738</v>
      </c>
      <c r="M273" s="18" t="s">
        <v>750</v>
      </c>
      <c r="N273" s="18">
        <v>21</v>
      </c>
      <c r="O273" s="18">
        <v>1</v>
      </c>
      <c r="P273" s="18">
        <v>9.4999999999999998E-3</v>
      </c>
      <c r="Q273" s="21">
        <v>2.2619047619047618E-2</v>
      </c>
      <c r="R273" s="18">
        <v>226</v>
      </c>
      <c r="T273" s="18">
        <v>7</v>
      </c>
      <c r="U273" s="18" t="s">
        <v>738</v>
      </c>
      <c r="V273" s="18" t="s">
        <v>750</v>
      </c>
      <c r="W273" s="18">
        <v>21</v>
      </c>
      <c r="X273" s="18">
        <v>1</v>
      </c>
      <c r="Y273" s="18">
        <v>9.4999999999999998E-3</v>
      </c>
      <c r="Z273" s="21">
        <v>2.2619047619047618E-2</v>
      </c>
      <c r="AA273" s="18">
        <v>226</v>
      </c>
      <c r="AC273" s="18">
        <v>6</v>
      </c>
      <c r="AD273" s="18" t="s">
        <v>774</v>
      </c>
      <c r="AE273" s="18" t="s">
        <v>773</v>
      </c>
      <c r="AF273" s="18">
        <v>60</v>
      </c>
      <c r="AG273" s="18">
        <v>1</v>
      </c>
      <c r="AH273" s="18">
        <v>1.9E-2</v>
      </c>
      <c r="AI273" s="21">
        <v>2.1111111111111115E-2</v>
      </c>
      <c r="AJ273" s="18">
        <v>211</v>
      </c>
      <c r="AL273" s="18">
        <v>6</v>
      </c>
      <c r="AM273" s="18" t="s">
        <v>688</v>
      </c>
      <c r="AN273" s="18" t="s">
        <v>750</v>
      </c>
      <c r="AO273" s="18">
        <v>524.4</v>
      </c>
      <c r="AP273" s="18">
        <v>1</v>
      </c>
      <c r="AQ273" s="18">
        <v>8.0000000000000002E-3</v>
      </c>
      <c r="AR273" s="21">
        <v>1.5331807780320367E-3</v>
      </c>
      <c r="AS273" s="18">
        <v>15</v>
      </c>
      <c r="AU273" s="18">
        <v>6</v>
      </c>
      <c r="AV273" s="18" t="s">
        <v>667</v>
      </c>
      <c r="AW273" s="18" t="s">
        <v>750</v>
      </c>
      <c r="AX273" s="18">
        <v>102.20000000000002</v>
      </c>
      <c r="AY273" s="18">
        <v>1.5</v>
      </c>
      <c r="AZ273" s="18">
        <v>7.7000000000000002E-3</v>
      </c>
      <c r="BA273" s="21">
        <v>4.8972602739726021E-3</v>
      </c>
      <c r="BB273" s="18">
        <v>49</v>
      </c>
      <c r="BD273" s="18">
        <v>6</v>
      </c>
      <c r="BE273" s="18" t="s">
        <v>667</v>
      </c>
      <c r="BF273" s="18" t="s">
        <v>750</v>
      </c>
      <c r="BG273" s="18">
        <v>102.20000000000002</v>
      </c>
      <c r="BH273" s="18">
        <v>1.5</v>
      </c>
      <c r="BI273" s="18">
        <v>7.0000000000000001E-3</v>
      </c>
      <c r="BJ273" s="21">
        <v>8.9802130898021301E-3</v>
      </c>
      <c r="BK273" s="18">
        <v>90</v>
      </c>
      <c r="BM273" s="18">
        <v>6</v>
      </c>
      <c r="BN273" s="18" t="s">
        <v>667</v>
      </c>
      <c r="BO273" s="18" t="s">
        <v>750</v>
      </c>
      <c r="BP273" s="18">
        <v>102.20000000000002</v>
      </c>
      <c r="BQ273" s="18">
        <v>6</v>
      </c>
      <c r="BR273" s="18">
        <v>5.8999999999999999E-3</v>
      </c>
      <c r="BS273" s="21">
        <v>2.9586594911937374E-3</v>
      </c>
      <c r="BT273" s="18">
        <v>30</v>
      </c>
      <c r="BV273" s="18">
        <v>7</v>
      </c>
      <c r="BW273" s="18" t="s">
        <v>696</v>
      </c>
      <c r="BX273" s="18" t="s">
        <v>750</v>
      </c>
      <c r="BY273" s="18">
        <v>478.79999999999995</v>
      </c>
      <c r="BZ273" s="18">
        <v>1</v>
      </c>
      <c r="CA273" s="18">
        <v>8.0000000000000002E-3</v>
      </c>
      <c r="CB273" s="21">
        <v>2.0050125313283208E-3</v>
      </c>
      <c r="CC273" s="18">
        <v>20</v>
      </c>
      <c r="CE273" s="18">
        <v>7</v>
      </c>
      <c r="CF273" s="18" t="s">
        <v>696</v>
      </c>
      <c r="CG273" s="18" t="s">
        <v>750</v>
      </c>
      <c r="CH273" s="18">
        <v>478.79999999999995</v>
      </c>
      <c r="CI273" s="18">
        <v>1.5</v>
      </c>
      <c r="CJ273" s="18">
        <v>8.0000000000000002E-3</v>
      </c>
      <c r="CK273" s="21">
        <v>2.7104799034623601E-3</v>
      </c>
      <c r="CL273" s="18">
        <v>27</v>
      </c>
      <c r="CN273" s="18">
        <v>7</v>
      </c>
      <c r="CO273" s="18" t="s">
        <v>696</v>
      </c>
      <c r="CP273" s="18" t="s">
        <v>750</v>
      </c>
      <c r="CQ273" s="18">
        <v>478.79999999999995</v>
      </c>
      <c r="CR273" s="18">
        <v>1.5</v>
      </c>
      <c r="CS273" s="18">
        <v>8.0000000000000002E-3</v>
      </c>
      <c r="CT273" s="21">
        <v>5.4859370648844335E-3</v>
      </c>
      <c r="CU273" s="18">
        <v>55</v>
      </c>
      <c r="CW273" s="18">
        <v>7</v>
      </c>
      <c r="CX273" s="18" t="s">
        <v>691</v>
      </c>
      <c r="CY273" s="18" t="s">
        <v>750</v>
      </c>
      <c r="CZ273" s="18">
        <v>864.00000000000011</v>
      </c>
      <c r="DA273" s="18">
        <v>1</v>
      </c>
      <c r="DB273" s="18">
        <v>0.02</v>
      </c>
      <c r="DC273" s="21">
        <v>1.1574074074074073E-3</v>
      </c>
      <c r="DD273" s="18">
        <v>12</v>
      </c>
    </row>
    <row r="274" spans="2:109" x14ac:dyDescent="0.3">
      <c r="B274" s="18">
        <v>7</v>
      </c>
      <c r="C274" s="18" t="s">
        <v>650</v>
      </c>
      <c r="D274" s="18" t="s">
        <v>750</v>
      </c>
      <c r="E274" s="18">
        <v>21</v>
      </c>
      <c r="F274" s="18">
        <v>2</v>
      </c>
      <c r="G274" s="18">
        <v>6.4999999999999997E-3</v>
      </c>
      <c r="H274" s="21">
        <v>1.7797619047619045E-2</v>
      </c>
      <c r="I274" s="18">
        <v>178</v>
      </c>
      <c r="K274" s="18">
        <v>7</v>
      </c>
      <c r="L274" s="18" t="s">
        <v>650</v>
      </c>
      <c r="M274" s="18" t="s">
        <v>750</v>
      </c>
      <c r="N274" s="18">
        <v>21</v>
      </c>
      <c r="O274" s="18">
        <v>1</v>
      </c>
      <c r="P274" s="18">
        <v>9.4999999999999998E-3</v>
      </c>
      <c r="Q274" s="21">
        <v>2.2619047619047618E-2</v>
      </c>
      <c r="R274" s="18">
        <v>226</v>
      </c>
      <c r="T274" s="18">
        <v>7</v>
      </c>
      <c r="U274" s="18" t="s">
        <v>650</v>
      </c>
      <c r="V274" s="18" t="s">
        <v>750</v>
      </c>
      <c r="W274" s="18">
        <v>21</v>
      </c>
      <c r="X274" s="18">
        <v>1</v>
      </c>
      <c r="Y274" s="18">
        <v>9.4999999999999998E-3</v>
      </c>
      <c r="Z274" s="21">
        <v>2.2619047619047618E-2</v>
      </c>
      <c r="AA274" s="18">
        <v>226</v>
      </c>
      <c r="AL274" s="18">
        <v>6</v>
      </c>
      <c r="AM274" s="18" t="s">
        <v>690</v>
      </c>
      <c r="AN274" s="18" t="s">
        <v>750</v>
      </c>
      <c r="AO274" s="18">
        <v>524.4</v>
      </c>
      <c r="AP274" s="18">
        <v>1</v>
      </c>
      <c r="AQ274" s="18">
        <v>8.0000000000000002E-3</v>
      </c>
      <c r="AR274" s="21">
        <v>1.5331807780320367E-3</v>
      </c>
      <c r="AS274" s="18">
        <v>15</v>
      </c>
      <c r="AU274" s="18">
        <v>6</v>
      </c>
      <c r="AV274" s="18" t="s">
        <v>669</v>
      </c>
      <c r="AW274" s="18" t="s">
        <v>750</v>
      </c>
      <c r="AX274" s="18">
        <v>102.20000000000002</v>
      </c>
      <c r="AY274" s="18">
        <v>1.5</v>
      </c>
      <c r="AZ274" s="18">
        <v>7.7000000000000002E-3</v>
      </c>
      <c r="BA274" s="21">
        <v>4.8972602739726021E-3</v>
      </c>
      <c r="BB274" s="18">
        <v>49</v>
      </c>
      <c r="BD274" s="18">
        <v>6</v>
      </c>
      <c r="BE274" s="18" t="s">
        <v>669</v>
      </c>
      <c r="BF274" s="18" t="s">
        <v>750</v>
      </c>
      <c r="BG274" s="18">
        <v>102.20000000000002</v>
      </c>
      <c r="BH274" s="18">
        <v>1.5</v>
      </c>
      <c r="BI274" s="18">
        <v>7.0000000000000001E-3</v>
      </c>
      <c r="BJ274" s="21">
        <v>8.9802130898021301E-3</v>
      </c>
      <c r="BK274" s="18">
        <v>90</v>
      </c>
      <c r="BM274" s="18">
        <v>6</v>
      </c>
      <c r="BN274" s="18" t="s">
        <v>669</v>
      </c>
      <c r="BO274" s="18" t="s">
        <v>750</v>
      </c>
      <c r="BP274" s="18">
        <v>102.20000000000002</v>
      </c>
      <c r="BQ274" s="18">
        <v>6</v>
      </c>
      <c r="BR274" s="18">
        <v>5.8999999999999999E-3</v>
      </c>
      <c r="BS274" s="21">
        <v>2.9586594911937374E-3</v>
      </c>
      <c r="BT274" s="18">
        <v>30</v>
      </c>
      <c r="BV274" s="18">
        <v>7</v>
      </c>
      <c r="BW274" s="18" t="s">
        <v>698</v>
      </c>
      <c r="BX274" s="18" t="s">
        <v>750</v>
      </c>
      <c r="BY274" s="18">
        <v>478.79999999999995</v>
      </c>
      <c r="BZ274" s="18">
        <v>1</v>
      </c>
      <c r="CA274" s="18">
        <v>8.0000000000000002E-3</v>
      </c>
      <c r="CB274" s="21">
        <v>2.0050125313283208E-3</v>
      </c>
      <c r="CC274" s="18">
        <v>20</v>
      </c>
      <c r="CE274" s="18">
        <v>7</v>
      </c>
      <c r="CF274" s="18" t="s">
        <v>698</v>
      </c>
      <c r="CG274" s="18" t="s">
        <v>750</v>
      </c>
      <c r="CH274" s="18">
        <v>478.79999999999995</v>
      </c>
      <c r="CI274" s="18">
        <v>1.5</v>
      </c>
      <c r="CJ274" s="18">
        <v>8.0000000000000002E-3</v>
      </c>
      <c r="CK274" s="21">
        <v>2.7104799034623601E-3</v>
      </c>
      <c r="CL274" s="18">
        <v>27</v>
      </c>
      <c r="CN274" s="18">
        <v>7</v>
      </c>
      <c r="CO274" s="18" t="s">
        <v>698</v>
      </c>
      <c r="CP274" s="18" t="s">
        <v>750</v>
      </c>
      <c r="CQ274" s="18">
        <v>478.79999999999995</v>
      </c>
      <c r="CR274" s="18">
        <v>1.5</v>
      </c>
      <c r="CS274" s="18">
        <v>8.0000000000000002E-3</v>
      </c>
      <c r="CT274" s="21">
        <v>5.4859370648844335E-3</v>
      </c>
      <c r="CU274" s="18">
        <v>55</v>
      </c>
      <c r="CW274" s="18">
        <v>7</v>
      </c>
      <c r="CX274" s="18" t="s">
        <v>693</v>
      </c>
      <c r="CY274" s="18" t="s">
        <v>750</v>
      </c>
      <c r="CZ274" s="18">
        <v>864.00000000000011</v>
      </c>
      <c r="DA274" s="18">
        <v>1</v>
      </c>
      <c r="DB274" s="18">
        <v>0.02</v>
      </c>
      <c r="DC274" s="21">
        <v>1.1574074074074073E-3</v>
      </c>
      <c r="DD274" s="18">
        <v>12</v>
      </c>
    </row>
    <row r="275" spans="2:109" x14ac:dyDescent="0.3">
      <c r="B275" s="18">
        <v>7</v>
      </c>
      <c r="C275" s="18" t="s">
        <v>652</v>
      </c>
      <c r="D275" s="18" t="s">
        <v>750</v>
      </c>
      <c r="E275" s="18">
        <v>21</v>
      </c>
      <c r="F275" s="18">
        <v>2</v>
      </c>
      <c r="G275" s="18">
        <v>6.4999999999999997E-3</v>
      </c>
      <c r="H275" s="21">
        <v>1.7797619047619045E-2</v>
      </c>
      <c r="I275" s="18">
        <v>178</v>
      </c>
      <c r="K275" s="18">
        <v>7</v>
      </c>
      <c r="L275" s="18" t="s">
        <v>652</v>
      </c>
      <c r="M275" s="18" t="s">
        <v>750</v>
      </c>
      <c r="N275" s="18">
        <v>21</v>
      </c>
      <c r="O275" s="18">
        <v>1</v>
      </c>
      <c r="P275" s="18">
        <v>9.4999999999999998E-3</v>
      </c>
      <c r="Q275" s="21">
        <v>2.2619047619047618E-2</v>
      </c>
      <c r="R275" s="18">
        <v>226</v>
      </c>
      <c r="T275" s="18">
        <v>7</v>
      </c>
      <c r="U275" s="18" t="s">
        <v>652</v>
      </c>
      <c r="V275" s="18" t="s">
        <v>750</v>
      </c>
      <c r="W275" s="18">
        <v>21</v>
      </c>
      <c r="X275" s="18">
        <v>1</v>
      </c>
      <c r="Y275" s="18">
        <v>9.4999999999999998E-3</v>
      </c>
      <c r="Z275" s="21">
        <v>2.2619047619047618E-2</v>
      </c>
      <c r="AA275" s="18">
        <v>226</v>
      </c>
      <c r="AL275" s="18">
        <v>6</v>
      </c>
      <c r="AM275" s="18" t="s">
        <v>692</v>
      </c>
      <c r="AN275" s="18" t="s">
        <v>750</v>
      </c>
      <c r="AO275" s="18">
        <v>524.4</v>
      </c>
      <c r="AP275" s="18">
        <v>1</v>
      </c>
      <c r="AQ275" s="18">
        <v>8.0000000000000002E-3</v>
      </c>
      <c r="AR275" s="21">
        <v>1.5331807780320367E-3</v>
      </c>
      <c r="AS275" s="18">
        <v>15</v>
      </c>
      <c r="AU275" s="18">
        <v>6</v>
      </c>
      <c r="AV275" s="18" t="s">
        <v>671</v>
      </c>
      <c r="AW275" s="18" t="s">
        <v>750</v>
      </c>
      <c r="AX275" s="18">
        <v>102.20000000000002</v>
      </c>
      <c r="AY275" s="18">
        <v>1.5</v>
      </c>
      <c r="AZ275" s="18">
        <v>7.7000000000000002E-3</v>
      </c>
      <c r="BA275" s="21">
        <v>4.8972602739726021E-3</v>
      </c>
      <c r="BB275" s="18">
        <v>49</v>
      </c>
      <c r="BD275" s="18">
        <v>6</v>
      </c>
      <c r="BE275" s="18" t="s">
        <v>671</v>
      </c>
      <c r="BF275" s="18" t="s">
        <v>750</v>
      </c>
      <c r="BG275" s="18">
        <v>102.20000000000002</v>
      </c>
      <c r="BH275" s="18">
        <v>1.5</v>
      </c>
      <c r="BI275" s="18">
        <v>7.0000000000000001E-3</v>
      </c>
      <c r="BJ275" s="21">
        <v>8.9802130898021301E-3</v>
      </c>
      <c r="BK275" s="18">
        <v>90</v>
      </c>
      <c r="BM275" s="18">
        <v>6</v>
      </c>
      <c r="BN275" s="18" t="s">
        <v>671</v>
      </c>
      <c r="BO275" s="18" t="s">
        <v>750</v>
      </c>
      <c r="BP275" s="18">
        <v>102.20000000000002</v>
      </c>
      <c r="BQ275" s="18">
        <v>6</v>
      </c>
      <c r="BR275" s="18">
        <v>5.8999999999999999E-3</v>
      </c>
      <c r="BS275" s="21">
        <v>2.9586594911937374E-3</v>
      </c>
      <c r="BT275" s="18">
        <v>30</v>
      </c>
      <c r="BV275" s="18">
        <v>7</v>
      </c>
      <c r="BW275" s="18" t="s">
        <v>700</v>
      </c>
      <c r="BX275" s="18" t="s">
        <v>750</v>
      </c>
      <c r="BY275" s="18">
        <v>478.79999999999995</v>
      </c>
      <c r="BZ275" s="18">
        <v>1</v>
      </c>
      <c r="CA275" s="18">
        <v>8.0000000000000002E-3</v>
      </c>
      <c r="CB275" s="21">
        <v>2.0050125313283208E-3</v>
      </c>
      <c r="CC275" s="18">
        <v>20</v>
      </c>
      <c r="CE275" s="18">
        <v>7</v>
      </c>
      <c r="CF275" s="18" t="s">
        <v>700</v>
      </c>
      <c r="CG275" s="18" t="s">
        <v>750</v>
      </c>
      <c r="CH275" s="18">
        <v>478.79999999999995</v>
      </c>
      <c r="CI275" s="18">
        <v>1.5</v>
      </c>
      <c r="CJ275" s="18">
        <v>8.0000000000000002E-3</v>
      </c>
      <c r="CK275" s="21">
        <v>2.7104799034623601E-3</v>
      </c>
      <c r="CL275" s="18">
        <v>27</v>
      </c>
      <c r="CN275" s="18">
        <v>7</v>
      </c>
      <c r="CO275" s="18" t="s">
        <v>700</v>
      </c>
      <c r="CP275" s="18" t="s">
        <v>750</v>
      </c>
      <c r="CQ275" s="18">
        <v>478.79999999999995</v>
      </c>
      <c r="CR275" s="18">
        <v>1.5</v>
      </c>
      <c r="CS275" s="18">
        <v>8.0000000000000002E-3</v>
      </c>
      <c r="CT275" s="21">
        <v>5.4859370648844335E-3</v>
      </c>
      <c r="CU275" s="18">
        <v>55</v>
      </c>
      <c r="CW275" s="18">
        <v>7</v>
      </c>
      <c r="CX275" s="18" t="s">
        <v>695</v>
      </c>
      <c r="CY275" s="18" t="s">
        <v>750</v>
      </c>
      <c r="CZ275" s="18">
        <v>864.00000000000011</v>
      </c>
      <c r="DA275" s="18">
        <v>1</v>
      </c>
      <c r="DB275" s="18">
        <v>0.02</v>
      </c>
      <c r="DC275" s="21">
        <v>1.1574074074074073E-3</v>
      </c>
      <c r="DD275" s="18">
        <v>12</v>
      </c>
    </row>
    <row r="276" spans="2:109" x14ac:dyDescent="0.3">
      <c r="B276" s="18">
        <v>7</v>
      </c>
      <c r="C276" s="18" t="s">
        <v>654</v>
      </c>
      <c r="D276" s="18" t="s">
        <v>750</v>
      </c>
      <c r="E276" s="18">
        <v>21</v>
      </c>
      <c r="F276" s="18">
        <v>2</v>
      </c>
      <c r="G276" s="18">
        <v>6.4999999999999997E-3</v>
      </c>
      <c r="H276" s="21">
        <v>1.7797619047619045E-2</v>
      </c>
      <c r="I276" s="18">
        <v>178</v>
      </c>
      <c r="K276" s="18">
        <v>7</v>
      </c>
      <c r="L276" s="18" t="s">
        <v>654</v>
      </c>
      <c r="M276" s="18" t="s">
        <v>750</v>
      </c>
      <c r="N276" s="18">
        <v>21</v>
      </c>
      <c r="O276" s="18">
        <v>1</v>
      </c>
      <c r="P276" s="18">
        <v>9.4999999999999998E-3</v>
      </c>
      <c r="Q276" s="21">
        <v>2.2619047619047618E-2</v>
      </c>
      <c r="R276" s="18">
        <v>226</v>
      </c>
      <c r="T276" s="18">
        <v>7</v>
      </c>
      <c r="U276" s="18" t="s">
        <v>654</v>
      </c>
      <c r="V276" s="18" t="s">
        <v>750</v>
      </c>
      <c r="W276" s="18">
        <v>21</v>
      </c>
      <c r="X276" s="18">
        <v>1</v>
      </c>
      <c r="Y276" s="18">
        <v>9.4999999999999998E-3</v>
      </c>
      <c r="Z276" s="21">
        <v>2.2619047619047618E-2</v>
      </c>
      <c r="AA276" s="18">
        <v>226</v>
      </c>
      <c r="AC276" s="18" t="s">
        <v>133</v>
      </c>
      <c r="AD276" s="18" t="s">
        <v>135</v>
      </c>
      <c r="AE276" s="18" t="s">
        <v>0</v>
      </c>
      <c r="AF276" s="18" t="s">
        <v>1</v>
      </c>
      <c r="AG276" s="18" t="s">
        <v>36</v>
      </c>
      <c r="AH276" s="18" t="s">
        <v>2</v>
      </c>
      <c r="AI276" s="18" t="s">
        <v>3</v>
      </c>
      <c r="AJ276" s="18" t="s">
        <v>4</v>
      </c>
      <c r="AK276" s="20">
        <v>9980</v>
      </c>
      <c r="AL276" s="18">
        <v>6</v>
      </c>
      <c r="AM276" s="18" t="s">
        <v>694</v>
      </c>
      <c r="AN276" s="18" t="s">
        <v>750</v>
      </c>
      <c r="AO276" s="18">
        <v>524.4</v>
      </c>
      <c r="AP276" s="18">
        <v>1</v>
      </c>
      <c r="AQ276" s="18">
        <v>8.0000000000000002E-3</v>
      </c>
      <c r="AR276" s="21">
        <v>1.5331807780320367E-3</v>
      </c>
      <c r="AS276" s="18">
        <v>15</v>
      </c>
      <c r="AU276" s="18">
        <v>6</v>
      </c>
      <c r="AV276" s="18" t="s">
        <v>673</v>
      </c>
      <c r="AW276" s="18" t="s">
        <v>750</v>
      </c>
      <c r="AX276" s="18">
        <v>102.20000000000002</v>
      </c>
      <c r="AY276" s="18">
        <v>1.5</v>
      </c>
      <c r="AZ276" s="18">
        <v>7.7000000000000002E-3</v>
      </c>
      <c r="BA276" s="21">
        <v>4.8972602739726021E-3</v>
      </c>
      <c r="BB276" s="18">
        <v>49</v>
      </c>
      <c r="BD276" s="18">
        <v>6</v>
      </c>
      <c r="BE276" s="18" t="s">
        <v>673</v>
      </c>
      <c r="BF276" s="18" t="s">
        <v>750</v>
      </c>
      <c r="BG276" s="18">
        <v>102.20000000000002</v>
      </c>
      <c r="BH276" s="18">
        <v>1.5</v>
      </c>
      <c r="BI276" s="18">
        <v>7.0000000000000001E-3</v>
      </c>
      <c r="BJ276" s="21">
        <v>8.9802130898021301E-3</v>
      </c>
      <c r="BK276" s="18">
        <v>90</v>
      </c>
      <c r="BM276" s="18">
        <v>6</v>
      </c>
      <c r="BN276" s="18" t="s">
        <v>673</v>
      </c>
      <c r="BO276" s="18" t="s">
        <v>750</v>
      </c>
      <c r="BP276" s="18">
        <v>102.20000000000002</v>
      </c>
      <c r="BQ276" s="18">
        <v>6</v>
      </c>
      <c r="BR276" s="18">
        <v>5.8999999999999999E-3</v>
      </c>
      <c r="BS276" s="21">
        <v>2.9586594911937374E-3</v>
      </c>
      <c r="BT276" s="18">
        <v>30</v>
      </c>
      <c r="BV276" s="18">
        <v>7</v>
      </c>
      <c r="BW276" s="18" t="s">
        <v>685</v>
      </c>
      <c r="BX276" s="18" t="s">
        <v>750</v>
      </c>
      <c r="BY276" s="18">
        <v>478.79999999999995</v>
      </c>
      <c r="BZ276" s="18">
        <v>1</v>
      </c>
      <c r="CA276" s="18">
        <v>8.0000000000000002E-3</v>
      </c>
      <c r="CB276" s="21">
        <v>2.0050125313283208E-3</v>
      </c>
      <c r="CC276" s="18">
        <v>20</v>
      </c>
      <c r="CE276" s="18">
        <v>7</v>
      </c>
      <c r="CF276" s="18" t="s">
        <v>685</v>
      </c>
      <c r="CG276" s="18" t="s">
        <v>750</v>
      </c>
      <c r="CH276" s="18">
        <v>478.79999999999995</v>
      </c>
      <c r="CI276" s="18">
        <v>1.5</v>
      </c>
      <c r="CJ276" s="18">
        <v>8.0000000000000002E-3</v>
      </c>
      <c r="CK276" s="21">
        <v>2.7104799034623601E-3</v>
      </c>
      <c r="CL276" s="18">
        <v>27</v>
      </c>
      <c r="CN276" s="18">
        <v>7</v>
      </c>
      <c r="CO276" s="18" t="s">
        <v>685</v>
      </c>
      <c r="CP276" s="18" t="s">
        <v>750</v>
      </c>
      <c r="CQ276" s="18">
        <v>478.79999999999995</v>
      </c>
      <c r="CR276" s="18">
        <v>1.5</v>
      </c>
      <c r="CS276" s="18">
        <v>8.0000000000000002E-3</v>
      </c>
      <c r="CT276" s="21">
        <v>5.4859370648844335E-3</v>
      </c>
      <c r="CU276" s="18">
        <v>55</v>
      </c>
      <c r="CW276" s="18">
        <v>7</v>
      </c>
      <c r="CX276" s="18" t="s">
        <v>697</v>
      </c>
      <c r="CY276" s="18" t="s">
        <v>750</v>
      </c>
      <c r="CZ276" s="18">
        <v>864.00000000000011</v>
      </c>
      <c r="DA276" s="18">
        <v>1</v>
      </c>
      <c r="DB276" s="18">
        <v>0.02</v>
      </c>
      <c r="DC276" s="21">
        <v>1.1574074074074073E-3</v>
      </c>
      <c r="DD276" s="18">
        <v>12</v>
      </c>
    </row>
    <row r="277" spans="2:109" x14ac:dyDescent="0.3">
      <c r="B277" s="18">
        <v>7</v>
      </c>
      <c r="C277" s="18" t="s">
        <v>656</v>
      </c>
      <c r="D277" s="18" t="s">
        <v>750</v>
      </c>
      <c r="E277" s="18">
        <v>21</v>
      </c>
      <c r="F277" s="18">
        <v>2</v>
      </c>
      <c r="G277" s="18">
        <v>6.4999999999999997E-3</v>
      </c>
      <c r="H277" s="21">
        <v>1.7797619047619045E-2</v>
      </c>
      <c r="I277" s="18">
        <v>178</v>
      </c>
      <c r="K277" s="18">
        <v>7</v>
      </c>
      <c r="L277" s="18" t="s">
        <v>656</v>
      </c>
      <c r="M277" s="18" t="s">
        <v>750</v>
      </c>
      <c r="N277" s="18">
        <v>21</v>
      </c>
      <c r="O277" s="18">
        <v>1</v>
      </c>
      <c r="P277" s="18">
        <v>9.4999999999999998E-3</v>
      </c>
      <c r="Q277" s="21">
        <v>2.2619047619047618E-2</v>
      </c>
      <c r="R277" s="18">
        <v>226</v>
      </c>
      <c r="T277" s="18">
        <v>7</v>
      </c>
      <c r="U277" s="18" t="s">
        <v>656</v>
      </c>
      <c r="V277" s="18" t="s">
        <v>750</v>
      </c>
      <c r="W277" s="18">
        <v>21</v>
      </c>
      <c r="X277" s="18">
        <v>1</v>
      </c>
      <c r="Y277" s="18">
        <v>9.4999999999999998E-3</v>
      </c>
      <c r="Z277" s="21">
        <v>2.2619047619047618E-2</v>
      </c>
      <c r="AA277" s="18">
        <v>226</v>
      </c>
      <c r="AC277" s="18">
        <v>7</v>
      </c>
      <c r="AD277" s="18" t="s">
        <v>9</v>
      </c>
      <c r="AE277" s="18" t="s">
        <v>136</v>
      </c>
      <c r="AF277" s="18">
        <v>44</v>
      </c>
      <c r="AG277" s="18">
        <v>2</v>
      </c>
      <c r="AH277" s="18">
        <v>0.13139999999999999</v>
      </c>
      <c r="AI277" s="21">
        <v>9.9545454545454548E-2</v>
      </c>
      <c r="AJ277" s="18">
        <v>995</v>
      </c>
      <c r="AL277" s="18">
        <v>6</v>
      </c>
      <c r="AM277" s="18" t="s">
        <v>696</v>
      </c>
      <c r="AN277" s="18" t="s">
        <v>750</v>
      </c>
      <c r="AO277" s="18">
        <v>524.4</v>
      </c>
      <c r="AP277" s="18">
        <v>1</v>
      </c>
      <c r="AQ277" s="18">
        <v>8.0000000000000002E-3</v>
      </c>
      <c r="AR277" s="21">
        <v>1.5331807780320367E-3</v>
      </c>
      <c r="AS277" s="18">
        <v>15</v>
      </c>
      <c r="AU277" s="18">
        <v>6</v>
      </c>
      <c r="AV277" s="18" t="s">
        <v>675</v>
      </c>
      <c r="AW277" s="18" t="s">
        <v>750</v>
      </c>
      <c r="AX277" s="18">
        <v>102.20000000000002</v>
      </c>
      <c r="AY277" s="18">
        <v>1.5</v>
      </c>
      <c r="AZ277" s="18">
        <v>7.7000000000000002E-3</v>
      </c>
      <c r="BA277" s="21">
        <v>4.8972602739726021E-3</v>
      </c>
      <c r="BB277" s="18">
        <v>49</v>
      </c>
      <c r="BD277" s="18">
        <v>6</v>
      </c>
      <c r="BE277" s="18" t="s">
        <v>675</v>
      </c>
      <c r="BF277" s="18" t="s">
        <v>750</v>
      </c>
      <c r="BG277" s="18">
        <v>102.20000000000002</v>
      </c>
      <c r="BH277" s="18">
        <v>1.5</v>
      </c>
      <c r="BI277" s="18">
        <v>7.0000000000000001E-3</v>
      </c>
      <c r="BJ277" s="21">
        <v>8.9802130898021301E-3</v>
      </c>
      <c r="BK277" s="18">
        <v>90</v>
      </c>
      <c r="BM277" s="18">
        <v>6</v>
      </c>
      <c r="BN277" s="18" t="s">
        <v>675</v>
      </c>
      <c r="BO277" s="18" t="s">
        <v>750</v>
      </c>
      <c r="BP277" s="18">
        <v>102.20000000000002</v>
      </c>
      <c r="BQ277" s="18">
        <v>6</v>
      </c>
      <c r="BR277" s="18">
        <v>5.8999999999999999E-3</v>
      </c>
      <c r="BS277" s="21">
        <v>2.9586594911937374E-3</v>
      </c>
      <c r="BT277" s="18">
        <v>30</v>
      </c>
      <c r="BV277" s="18">
        <v>7</v>
      </c>
      <c r="BW277" s="18" t="s">
        <v>687</v>
      </c>
      <c r="BX277" s="18" t="s">
        <v>750</v>
      </c>
      <c r="BY277" s="18">
        <v>478.79999999999995</v>
      </c>
      <c r="BZ277" s="18">
        <v>1</v>
      </c>
      <c r="CA277" s="18">
        <v>7.0000000000000001E-3</v>
      </c>
      <c r="CB277" s="21">
        <v>1.7543859649122807E-3</v>
      </c>
      <c r="CC277" s="18">
        <v>18</v>
      </c>
      <c r="CE277" s="18">
        <v>7</v>
      </c>
      <c r="CF277" s="18" t="s">
        <v>687</v>
      </c>
      <c r="CG277" s="18" t="s">
        <v>750</v>
      </c>
      <c r="CH277" s="18">
        <v>478.79999999999995</v>
      </c>
      <c r="CI277" s="18">
        <v>1.5</v>
      </c>
      <c r="CJ277" s="18">
        <v>7.0000000000000001E-3</v>
      </c>
      <c r="CK277" s="21">
        <v>2.3716699155295648E-3</v>
      </c>
      <c r="CL277" s="18">
        <v>24</v>
      </c>
      <c r="CN277" s="18">
        <v>7</v>
      </c>
      <c r="CO277" s="18" t="s">
        <v>687</v>
      </c>
      <c r="CP277" s="18" t="s">
        <v>750</v>
      </c>
      <c r="CQ277" s="18">
        <v>478.79999999999995</v>
      </c>
      <c r="CR277" s="18">
        <v>1.5</v>
      </c>
      <c r="CS277" s="18">
        <v>7.0000000000000001E-3</v>
      </c>
      <c r="CT277" s="21">
        <v>4.8001949317738801E-3</v>
      </c>
      <c r="CU277" s="18">
        <v>48</v>
      </c>
      <c r="CW277" s="18">
        <v>7</v>
      </c>
      <c r="CX277" s="18" t="s">
        <v>699</v>
      </c>
      <c r="CY277" s="18" t="s">
        <v>750</v>
      </c>
      <c r="CZ277" s="18">
        <v>864.00000000000011</v>
      </c>
      <c r="DA277" s="18">
        <v>1</v>
      </c>
      <c r="DB277" s="18">
        <v>0.02</v>
      </c>
      <c r="DC277" s="21">
        <v>1.1574074074074073E-3</v>
      </c>
      <c r="DD277" s="18">
        <v>12</v>
      </c>
    </row>
    <row r="278" spans="2:109" x14ac:dyDescent="0.3">
      <c r="B278" s="18">
        <v>7</v>
      </c>
      <c r="C278" s="18" t="s">
        <v>658</v>
      </c>
      <c r="D278" s="18" t="s">
        <v>750</v>
      </c>
      <c r="E278" s="18">
        <v>21</v>
      </c>
      <c r="F278" s="18">
        <v>2</v>
      </c>
      <c r="G278" s="18">
        <v>6.4999999999999997E-3</v>
      </c>
      <c r="H278" s="21">
        <v>1.7797619047619045E-2</v>
      </c>
      <c r="I278" s="18">
        <v>178</v>
      </c>
      <c r="K278" s="18">
        <v>7</v>
      </c>
      <c r="L278" s="18" t="s">
        <v>658</v>
      </c>
      <c r="M278" s="18" t="s">
        <v>750</v>
      </c>
      <c r="N278" s="18">
        <v>21</v>
      </c>
      <c r="O278" s="18">
        <v>1</v>
      </c>
      <c r="P278" s="18">
        <v>9.4999999999999998E-3</v>
      </c>
      <c r="Q278" s="21">
        <v>2.2619047619047618E-2</v>
      </c>
      <c r="R278" s="18">
        <v>226</v>
      </c>
      <c r="T278" s="18">
        <v>7</v>
      </c>
      <c r="U278" s="18" t="s">
        <v>658</v>
      </c>
      <c r="V278" s="18" t="s">
        <v>750</v>
      </c>
      <c r="W278" s="18">
        <v>21</v>
      </c>
      <c r="X278" s="18">
        <v>1</v>
      </c>
      <c r="Y278" s="18">
        <v>9.4999999999999998E-3</v>
      </c>
      <c r="Z278" s="21">
        <v>2.2619047619047618E-2</v>
      </c>
      <c r="AA278" s="18">
        <v>226</v>
      </c>
      <c r="AC278" s="18">
        <v>7</v>
      </c>
      <c r="AD278" s="18" t="s">
        <v>20</v>
      </c>
      <c r="AE278" s="18" t="s">
        <v>136</v>
      </c>
      <c r="AF278" s="18">
        <v>44</v>
      </c>
      <c r="AG278" s="18">
        <v>2</v>
      </c>
      <c r="AH278" s="18">
        <v>0.13139999999999999</v>
      </c>
      <c r="AI278" s="21">
        <v>9.9545454545454548E-2</v>
      </c>
      <c r="AJ278" s="18">
        <v>995</v>
      </c>
      <c r="AL278" s="18">
        <v>6</v>
      </c>
      <c r="AM278" s="18" t="s">
        <v>698</v>
      </c>
      <c r="AN278" s="18" t="s">
        <v>750</v>
      </c>
      <c r="AO278" s="18">
        <v>524.4</v>
      </c>
      <c r="AP278" s="18">
        <v>1</v>
      </c>
      <c r="AQ278" s="18">
        <v>8.0000000000000002E-3</v>
      </c>
      <c r="AR278" s="21">
        <v>1.5331807780320367E-3</v>
      </c>
      <c r="AS278" s="18">
        <v>15</v>
      </c>
      <c r="AU278" s="18">
        <v>6</v>
      </c>
      <c r="AV278" s="18" t="s">
        <v>677</v>
      </c>
      <c r="AW278" s="18" t="s">
        <v>750</v>
      </c>
      <c r="AX278" s="18">
        <v>102.20000000000002</v>
      </c>
      <c r="AY278" s="18">
        <v>1.5</v>
      </c>
      <c r="AZ278" s="18">
        <v>7.7000000000000002E-3</v>
      </c>
      <c r="BA278" s="21">
        <v>4.8972602739726021E-3</v>
      </c>
      <c r="BB278" s="18">
        <v>49</v>
      </c>
      <c r="BD278" s="18">
        <v>6</v>
      </c>
      <c r="BE278" s="18" t="s">
        <v>677</v>
      </c>
      <c r="BF278" s="18" t="s">
        <v>750</v>
      </c>
      <c r="BG278" s="18">
        <v>102.20000000000002</v>
      </c>
      <c r="BH278" s="18">
        <v>1.5</v>
      </c>
      <c r="BI278" s="18">
        <v>7.0000000000000001E-3</v>
      </c>
      <c r="BJ278" s="21">
        <v>8.9802130898021301E-3</v>
      </c>
      <c r="BK278" s="18">
        <v>90</v>
      </c>
      <c r="BM278" s="18">
        <v>6</v>
      </c>
      <c r="BN278" s="18" t="s">
        <v>677</v>
      </c>
      <c r="BO278" s="18" t="s">
        <v>750</v>
      </c>
      <c r="BP278" s="18">
        <v>102.20000000000002</v>
      </c>
      <c r="BQ278" s="18">
        <v>6</v>
      </c>
      <c r="BR278" s="18">
        <v>5.8999999999999999E-3</v>
      </c>
      <c r="BS278" s="21">
        <v>2.9586594911937374E-3</v>
      </c>
      <c r="BT278" s="18">
        <v>30</v>
      </c>
      <c r="BV278" s="18">
        <v>7</v>
      </c>
      <c r="BW278" s="18" t="s">
        <v>689</v>
      </c>
      <c r="BX278" s="18" t="s">
        <v>750</v>
      </c>
      <c r="BY278" s="18">
        <v>478.79999999999995</v>
      </c>
      <c r="BZ278" s="18">
        <v>1</v>
      </c>
      <c r="CA278" s="18">
        <v>7.0000000000000001E-3</v>
      </c>
      <c r="CB278" s="21">
        <v>1.7543859649122807E-3</v>
      </c>
      <c r="CC278" s="18">
        <v>18</v>
      </c>
      <c r="CE278" s="18">
        <v>7</v>
      </c>
      <c r="CF278" s="18" t="s">
        <v>689</v>
      </c>
      <c r="CG278" s="18" t="s">
        <v>750</v>
      </c>
      <c r="CH278" s="18">
        <v>478.79999999999995</v>
      </c>
      <c r="CI278" s="18">
        <v>1.5</v>
      </c>
      <c r="CJ278" s="18">
        <v>7.0000000000000001E-3</v>
      </c>
      <c r="CK278" s="21">
        <v>2.3716699155295648E-3</v>
      </c>
      <c r="CL278" s="18">
        <v>24</v>
      </c>
      <c r="CN278" s="18">
        <v>7</v>
      </c>
      <c r="CO278" s="18" t="s">
        <v>689</v>
      </c>
      <c r="CP278" s="18" t="s">
        <v>750</v>
      </c>
      <c r="CQ278" s="18">
        <v>478.79999999999995</v>
      </c>
      <c r="CR278" s="18">
        <v>1.5</v>
      </c>
      <c r="CS278" s="18">
        <v>7.0000000000000001E-3</v>
      </c>
      <c r="CT278" s="21">
        <v>4.8001949317738801E-3</v>
      </c>
      <c r="CU278" s="18">
        <v>48</v>
      </c>
      <c r="CW278" s="18">
        <v>7</v>
      </c>
      <c r="CX278" s="18" t="s">
        <v>701</v>
      </c>
      <c r="CY278" s="18" t="s">
        <v>750</v>
      </c>
      <c r="CZ278" s="18">
        <v>864.00000000000011</v>
      </c>
      <c r="DA278" s="18">
        <v>1</v>
      </c>
      <c r="DB278" s="18">
        <v>0.02</v>
      </c>
      <c r="DC278" s="21">
        <v>1.1574074074074073E-3</v>
      </c>
      <c r="DD278" s="18">
        <v>12</v>
      </c>
    </row>
    <row r="279" spans="2:109" x14ac:dyDescent="0.3">
      <c r="B279" s="18">
        <v>7</v>
      </c>
      <c r="C279" s="18" t="s">
        <v>660</v>
      </c>
      <c r="D279" s="18" t="s">
        <v>750</v>
      </c>
      <c r="E279" s="18">
        <v>21</v>
      </c>
      <c r="F279" s="18">
        <v>2</v>
      </c>
      <c r="G279" s="18">
        <v>6.4999999999999997E-3</v>
      </c>
      <c r="H279" s="21">
        <v>1.7797619047619045E-2</v>
      </c>
      <c r="I279" s="18">
        <v>178</v>
      </c>
      <c r="K279" s="18">
        <v>7</v>
      </c>
      <c r="L279" s="18" t="s">
        <v>660</v>
      </c>
      <c r="M279" s="18" t="s">
        <v>750</v>
      </c>
      <c r="N279" s="18">
        <v>21</v>
      </c>
      <c r="O279" s="18">
        <v>1</v>
      </c>
      <c r="P279" s="18">
        <v>9.4999999999999998E-3</v>
      </c>
      <c r="Q279" s="21">
        <v>2.2619047619047618E-2</v>
      </c>
      <c r="R279" s="18">
        <v>226</v>
      </c>
      <c r="T279" s="18">
        <v>7</v>
      </c>
      <c r="U279" s="18" t="s">
        <v>660</v>
      </c>
      <c r="V279" s="18" t="s">
        <v>750</v>
      </c>
      <c r="W279" s="18">
        <v>21</v>
      </c>
      <c r="X279" s="18">
        <v>1</v>
      </c>
      <c r="Y279" s="18">
        <v>9.4999999999999998E-3</v>
      </c>
      <c r="Z279" s="21">
        <v>2.2619047619047618E-2</v>
      </c>
      <c r="AA279" s="18">
        <v>226</v>
      </c>
      <c r="AC279" s="18">
        <v>7</v>
      </c>
      <c r="AD279" s="18" t="s">
        <v>22</v>
      </c>
      <c r="AE279" s="18" t="s">
        <v>136</v>
      </c>
      <c r="AF279" s="18">
        <v>44</v>
      </c>
      <c r="AG279" s="18">
        <v>2</v>
      </c>
      <c r="AH279" s="18">
        <v>0.13139999999999999</v>
      </c>
      <c r="AI279" s="21">
        <v>9.9545454545454548E-2</v>
      </c>
      <c r="AJ279" s="18">
        <v>995</v>
      </c>
      <c r="AL279" s="18">
        <v>6</v>
      </c>
      <c r="AM279" s="18" t="s">
        <v>700</v>
      </c>
      <c r="AN279" s="18" t="s">
        <v>750</v>
      </c>
      <c r="AO279" s="18">
        <v>524.4</v>
      </c>
      <c r="AP279" s="18">
        <v>1</v>
      </c>
      <c r="AQ279" s="18">
        <v>8.0000000000000002E-3</v>
      </c>
      <c r="AR279" s="21">
        <v>1.5331807780320367E-3</v>
      </c>
      <c r="AS279" s="18">
        <v>15</v>
      </c>
      <c r="AU279" s="18">
        <v>6</v>
      </c>
      <c r="AV279" s="18" t="s">
        <v>679</v>
      </c>
      <c r="AW279" s="18" t="s">
        <v>750</v>
      </c>
      <c r="AX279" s="18">
        <v>102.20000000000002</v>
      </c>
      <c r="AY279" s="18">
        <v>1.5</v>
      </c>
      <c r="AZ279" s="18">
        <v>7.7000000000000002E-3</v>
      </c>
      <c r="BA279" s="21">
        <v>4.8972602739726021E-3</v>
      </c>
      <c r="BB279" s="18">
        <v>49</v>
      </c>
      <c r="BD279" s="18">
        <v>6</v>
      </c>
      <c r="BE279" s="18" t="s">
        <v>679</v>
      </c>
      <c r="BF279" s="18" t="s">
        <v>750</v>
      </c>
      <c r="BG279" s="18">
        <v>102.20000000000002</v>
      </c>
      <c r="BH279" s="18">
        <v>1.5</v>
      </c>
      <c r="BI279" s="18">
        <v>7.0000000000000001E-3</v>
      </c>
      <c r="BJ279" s="21">
        <v>8.9802130898021301E-3</v>
      </c>
      <c r="BK279" s="18">
        <v>90</v>
      </c>
      <c r="BM279" s="18">
        <v>6</v>
      </c>
      <c r="BN279" s="18" t="s">
        <v>679</v>
      </c>
      <c r="BO279" s="18" t="s">
        <v>750</v>
      </c>
      <c r="BP279" s="18">
        <v>102.20000000000002</v>
      </c>
      <c r="BQ279" s="18">
        <v>6</v>
      </c>
      <c r="BR279" s="18">
        <v>5.8999999999999999E-3</v>
      </c>
      <c r="BS279" s="21">
        <v>2.9586594911937374E-3</v>
      </c>
      <c r="BT279" s="18">
        <v>30</v>
      </c>
      <c r="BV279" s="18">
        <v>7</v>
      </c>
      <c r="BW279" s="18" t="s">
        <v>691</v>
      </c>
      <c r="BX279" s="18" t="s">
        <v>750</v>
      </c>
      <c r="BY279" s="18">
        <v>478.79999999999995</v>
      </c>
      <c r="BZ279" s="18">
        <v>1</v>
      </c>
      <c r="CA279" s="18">
        <v>7.0000000000000001E-3</v>
      </c>
      <c r="CB279" s="21">
        <v>1.7543859649122807E-3</v>
      </c>
      <c r="CC279" s="18">
        <v>18</v>
      </c>
      <c r="CE279" s="18">
        <v>7</v>
      </c>
      <c r="CF279" s="18" t="s">
        <v>691</v>
      </c>
      <c r="CG279" s="18" t="s">
        <v>750</v>
      </c>
      <c r="CH279" s="18">
        <v>478.79999999999995</v>
      </c>
      <c r="CI279" s="18">
        <v>1.5</v>
      </c>
      <c r="CJ279" s="18">
        <v>7.0000000000000001E-3</v>
      </c>
      <c r="CK279" s="21">
        <v>2.3716699155295648E-3</v>
      </c>
      <c r="CL279" s="18">
        <v>24</v>
      </c>
      <c r="CN279" s="18">
        <v>7</v>
      </c>
      <c r="CO279" s="18" t="s">
        <v>691</v>
      </c>
      <c r="CP279" s="18" t="s">
        <v>750</v>
      </c>
      <c r="CQ279" s="18">
        <v>478.79999999999995</v>
      </c>
      <c r="CR279" s="18">
        <v>1.5</v>
      </c>
      <c r="CS279" s="18">
        <v>7.0000000000000001E-3</v>
      </c>
      <c r="CT279" s="21">
        <v>4.8001949317738801E-3</v>
      </c>
      <c r="CU279" s="18">
        <v>48</v>
      </c>
    </row>
    <row r="280" spans="2:109" x14ac:dyDescent="0.3">
      <c r="B280" s="18">
        <v>7</v>
      </c>
      <c r="C280" s="18" t="s">
        <v>662</v>
      </c>
      <c r="D280" s="18" t="s">
        <v>750</v>
      </c>
      <c r="E280" s="18">
        <v>21</v>
      </c>
      <c r="F280" s="18">
        <v>2</v>
      </c>
      <c r="G280" s="18">
        <v>6.4999999999999997E-3</v>
      </c>
      <c r="H280" s="21">
        <v>1.7797619047619045E-2</v>
      </c>
      <c r="I280" s="18">
        <v>178</v>
      </c>
      <c r="K280" s="18">
        <v>7</v>
      </c>
      <c r="L280" s="18" t="s">
        <v>662</v>
      </c>
      <c r="M280" s="18" t="s">
        <v>750</v>
      </c>
      <c r="N280" s="18">
        <v>21</v>
      </c>
      <c r="O280" s="18">
        <v>1</v>
      </c>
      <c r="P280" s="18">
        <v>9.4999999999999998E-3</v>
      </c>
      <c r="Q280" s="21">
        <v>2.2619047619047618E-2</v>
      </c>
      <c r="R280" s="18">
        <v>226</v>
      </c>
      <c r="T280" s="18">
        <v>7</v>
      </c>
      <c r="U280" s="18" t="s">
        <v>662</v>
      </c>
      <c r="V280" s="18" t="s">
        <v>750</v>
      </c>
      <c r="W280" s="18">
        <v>21</v>
      </c>
      <c r="X280" s="18">
        <v>1</v>
      </c>
      <c r="Y280" s="18">
        <v>9.4999999999999998E-3</v>
      </c>
      <c r="Z280" s="21">
        <v>2.2619047619047618E-2</v>
      </c>
      <c r="AA280" s="18">
        <v>226</v>
      </c>
      <c r="AC280" s="18">
        <v>7</v>
      </c>
      <c r="AD280" s="18" t="s">
        <v>10</v>
      </c>
      <c r="AE280" s="18" t="s">
        <v>136</v>
      </c>
      <c r="AF280" s="18">
        <v>58.666666666666657</v>
      </c>
      <c r="AG280" s="18">
        <v>1</v>
      </c>
      <c r="AH280" s="18">
        <v>8.7599999999999997E-2</v>
      </c>
      <c r="AI280" s="21">
        <v>9.9545454545454562E-2</v>
      </c>
      <c r="AJ280" s="18">
        <v>995</v>
      </c>
      <c r="AL280" s="18">
        <v>6</v>
      </c>
      <c r="AM280" s="18" t="s">
        <v>772</v>
      </c>
      <c r="AN280" s="18" t="s">
        <v>773</v>
      </c>
      <c r="AO280" s="18">
        <v>35</v>
      </c>
      <c r="AP280" s="18">
        <v>1</v>
      </c>
      <c r="AQ280" s="18">
        <v>8.0000000000000002E-3</v>
      </c>
      <c r="AR280" s="21">
        <v>2.2971428571428573E-2</v>
      </c>
      <c r="AS280" s="18">
        <v>230</v>
      </c>
      <c r="AU280" s="18">
        <v>6</v>
      </c>
      <c r="AV280" s="18" t="s">
        <v>681</v>
      </c>
      <c r="AW280" s="18" t="s">
        <v>750</v>
      </c>
      <c r="AX280" s="18">
        <v>102.20000000000002</v>
      </c>
      <c r="AY280" s="18">
        <v>1.5</v>
      </c>
      <c r="AZ280" s="18">
        <v>7.7000000000000002E-3</v>
      </c>
      <c r="BA280" s="21">
        <v>4.8972602739726021E-3</v>
      </c>
      <c r="BB280" s="18">
        <v>49</v>
      </c>
      <c r="BD280" s="18">
        <v>6</v>
      </c>
      <c r="BE280" s="18" t="s">
        <v>681</v>
      </c>
      <c r="BF280" s="18" t="s">
        <v>750</v>
      </c>
      <c r="BG280" s="18">
        <v>102.20000000000002</v>
      </c>
      <c r="BH280" s="18">
        <v>1.5</v>
      </c>
      <c r="BI280" s="18">
        <v>7.0000000000000001E-3</v>
      </c>
      <c r="BJ280" s="21">
        <v>8.9802130898021301E-3</v>
      </c>
      <c r="BK280" s="18">
        <v>90</v>
      </c>
      <c r="BM280" s="18">
        <v>6</v>
      </c>
      <c r="BN280" s="18" t="s">
        <v>681</v>
      </c>
      <c r="BO280" s="18" t="s">
        <v>750</v>
      </c>
      <c r="BP280" s="18">
        <v>102.20000000000002</v>
      </c>
      <c r="BQ280" s="18">
        <v>6</v>
      </c>
      <c r="BR280" s="18">
        <v>5.8999999999999999E-3</v>
      </c>
      <c r="BS280" s="21">
        <v>2.9586594911937374E-3</v>
      </c>
      <c r="BT280" s="18">
        <v>30</v>
      </c>
      <c r="BV280" s="18">
        <v>7</v>
      </c>
      <c r="BW280" s="18" t="s">
        <v>693</v>
      </c>
      <c r="BX280" s="18" t="s">
        <v>750</v>
      </c>
      <c r="BY280" s="18">
        <v>478.79999999999995</v>
      </c>
      <c r="BZ280" s="18">
        <v>1</v>
      </c>
      <c r="CA280" s="18">
        <v>7.0000000000000001E-3</v>
      </c>
      <c r="CB280" s="21">
        <v>1.7543859649122807E-3</v>
      </c>
      <c r="CC280" s="18">
        <v>18</v>
      </c>
      <c r="CE280" s="18">
        <v>7</v>
      </c>
      <c r="CF280" s="18" t="s">
        <v>693</v>
      </c>
      <c r="CG280" s="18" t="s">
        <v>750</v>
      </c>
      <c r="CH280" s="18">
        <v>478.79999999999995</v>
      </c>
      <c r="CI280" s="18">
        <v>1.5</v>
      </c>
      <c r="CJ280" s="18">
        <v>7.0000000000000001E-3</v>
      </c>
      <c r="CK280" s="21">
        <v>2.3716699155295648E-3</v>
      </c>
      <c r="CL280" s="18">
        <v>24</v>
      </c>
      <c r="CN280" s="18">
        <v>7</v>
      </c>
      <c r="CO280" s="18" t="s">
        <v>693</v>
      </c>
      <c r="CP280" s="18" t="s">
        <v>750</v>
      </c>
      <c r="CQ280" s="18">
        <v>478.79999999999995</v>
      </c>
      <c r="CR280" s="18">
        <v>1.5</v>
      </c>
      <c r="CS280" s="18">
        <v>7.0000000000000001E-3</v>
      </c>
      <c r="CT280" s="21">
        <v>4.8001949317738801E-3</v>
      </c>
      <c r="CU280" s="18">
        <v>48</v>
      </c>
    </row>
    <row r="281" spans="2:109" x14ac:dyDescent="0.3">
      <c r="B281" s="18">
        <v>7</v>
      </c>
      <c r="C281" s="18" t="s">
        <v>664</v>
      </c>
      <c r="D281" s="18" t="s">
        <v>750</v>
      </c>
      <c r="E281" s="18">
        <v>21</v>
      </c>
      <c r="F281" s="18">
        <v>2</v>
      </c>
      <c r="G281" s="18">
        <v>6.4999999999999997E-3</v>
      </c>
      <c r="H281" s="21">
        <v>1.7797619047619045E-2</v>
      </c>
      <c r="I281" s="18">
        <v>178</v>
      </c>
      <c r="K281" s="18">
        <v>7</v>
      </c>
      <c r="L281" s="18" t="s">
        <v>664</v>
      </c>
      <c r="M281" s="18" t="s">
        <v>750</v>
      </c>
      <c r="N281" s="18">
        <v>21</v>
      </c>
      <c r="O281" s="18">
        <v>1</v>
      </c>
      <c r="P281" s="18">
        <v>9.4999999999999998E-3</v>
      </c>
      <c r="Q281" s="21">
        <v>2.2619047619047618E-2</v>
      </c>
      <c r="R281" s="18">
        <v>226</v>
      </c>
      <c r="T281" s="18">
        <v>7</v>
      </c>
      <c r="U281" s="18" t="s">
        <v>664</v>
      </c>
      <c r="V281" s="18" t="s">
        <v>750</v>
      </c>
      <c r="W281" s="18">
        <v>21</v>
      </c>
      <c r="X281" s="18">
        <v>1</v>
      </c>
      <c r="Y281" s="18">
        <v>9.4999999999999998E-3</v>
      </c>
      <c r="Z281" s="21">
        <v>2.2619047619047618E-2</v>
      </c>
      <c r="AA281" s="18">
        <v>226</v>
      </c>
      <c r="AC281" s="18">
        <v>7</v>
      </c>
      <c r="AD281" s="18" t="s">
        <v>21</v>
      </c>
      <c r="AE281" s="18" t="s">
        <v>136</v>
      </c>
      <c r="AF281" s="18">
        <v>58.666666666666657</v>
      </c>
      <c r="AG281" s="18">
        <v>1</v>
      </c>
      <c r="AH281" s="18">
        <v>8.7599999999999997E-2</v>
      </c>
      <c r="AI281" s="21">
        <v>9.9545454545454562E-2</v>
      </c>
      <c r="AJ281" s="18">
        <v>995</v>
      </c>
      <c r="AL281" s="18">
        <v>6</v>
      </c>
      <c r="AM281" s="18" t="s">
        <v>774</v>
      </c>
      <c r="AN281" s="18" t="s">
        <v>773</v>
      </c>
      <c r="AO281" s="18">
        <v>60</v>
      </c>
      <c r="AP281" s="18">
        <v>1</v>
      </c>
      <c r="AQ281" s="18">
        <v>8.9999999999999993E-3</v>
      </c>
      <c r="AR281" s="21">
        <v>1.5075E-2</v>
      </c>
      <c r="AS281" s="18">
        <v>151</v>
      </c>
      <c r="AU281" s="18">
        <v>6</v>
      </c>
      <c r="AV281" s="18" t="s">
        <v>683</v>
      </c>
      <c r="AW281" s="18" t="s">
        <v>750</v>
      </c>
      <c r="AX281" s="18">
        <v>102.20000000000002</v>
      </c>
      <c r="AY281" s="18">
        <v>1.5</v>
      </c>
      <c r="AZ281" s="18">
        <v>7.7000000000000002E-3</v>
      </c>
      <c r="BA281" s="21">
        <v>4.8972602739726021E-3</v>
      </c>
      <c r="BB281" s="18">
        <v>49</v>
      </c>
      <c r="BD281" s="18">
        <v>6</v>
      </c>
      <c r="BE281" s="18" t="s">
        <v>683</v>
      </c>
      <c r="BF281" s="18" t="s">
        <v>750</v>
      </c>
      <c r="BG281" s="18">
        <v>102.20000000000002</v>
      </c>
      <c r="BH281" s="18">
        <v>1.5</v>
      </c>
      <c r="BI281" s="18">
        <v>7.0000000000000001E-3</v>
      </c>
      <c r="BJ281" s="21">
        <v>8.9802130898021301E-3</v>
      </c>
      <c r="BK281" s="18">
        <v>90</v>
      </c>
      <c r="BM281" s="18">
        <v>6</v>
      </c>
      <c r="BN281" s="18" t="s">
        <v>683</v>
      </c>
      <c r="BO281" s="18" t="s">
        <v>750</v>
      </c>
      <c r="BP281" s="18">
        <v>102.20000000000002</v>
      </c>
      <c r="BQ281" s="18">
        <v>6</v>
      </c>
      <c r="BR281" s="18">
        <v>5.8999999999999999E-3</v>
      </c>
      <c r="BS281" s="21">
        <v>2.9586594911937374E-3</v>
      </c>
      <c r="BT281" s="18">
        <v>30</v>
      </c>
      <c r="BV281" s="18">
        <v>7</v>
      </c>
      <c r="BW281" s="18" t="s">
        <v>695</v>
      </c>
      <c r="BX281" s="18" t="s">
        <v>750</v>
      </c>
      <c r="BY281" s="18">
        <v>478.79999999999995</v>
      </c>
      <c r="BZ281" s="18">
        <v>1</v>
      </c>
      <c r="CA281" s="18">
        <v>7.0000000000000001E-3</v>
      </c>
      <c r="CB281" s="21">
        <v>1.7543859649122807E-3</v>
      </c>
      <c r="CC281" s="18">
        <v>18</v>
      </c>
      <c r="CE281" s="18">
        <v>7</v>
      </c>
      <c r="CF281" s="18" t="s">
        <v>695</v>
      </c>
      <c r="CG281" s="18" t="s">
        <v>750</v>
      </c>
      <c r="CH281" s="18">
        <v>478.79999999999995</v>
      </c>
      <c r="CI281" s="18">
        <v>1.5</v>
      </c>
      <c r="CJ281" s="18">
        <v>7.0000000000000001E-3</v>
      </c>
      <c r="CK281" s="21">
        <v>2.3716699155295648E-3</v>
      </c>
      <c r="CL281" s="18">
        <v>24</v>
      </c>
      <c r="CN281" s="18">
        <v>7</v>
      </c>
      <c r="CO281" s="18" t="s">
        <v>695</v>
      </c>
      <c r="CP281" s="18" t="s">
        <v>750</v>
      </c>
      <c r="CQ281" s="18">
        <v>478.79999999999995</v>
      </c>
      <c r="CR281" s="18">
        <v>1.5</v>
      </c>
      <c r="CS281" s="18">
        <v>7.0000000000000001E-3</v>
      </c>
      <c r="CT281" s="21">
        <v>4.8001949317738801E-3</v>
      </c>
      <c r="CU281" s="18">
        <v>48</v>
      </c>
      <c r="CW281" s="18" t="s">
        <v>133</v>
      </c>
      <c r="CX281" s="18" t="s">
        <v>135</v>
      </c>
      <c r="CY281" s="18" t="s">
        <v>0</v>
      </c>
      <c r="CZ281" s="18" t="s">
        <v>1</v>
      </c>
      <c r="DA281" s="18" t="s">
        <v>36</v>
      </c>
      <c r="DB281" s="18" t="s">
        <v>2</v>
      </c>
      <c r="DC281" s="18" t="s">
        <v>3</v>
      </c>
      <c r="DD281" s="18" t="s">
        <v>4</v>
      </c>
      <c r="DE281" s="20">
        <v>10170</v>
      </c>
    </row>
    <row r="282" spans="2:109" x14ac:dyDescent="0.3">
      <c r="B282" s="18">
        <v>7</v>
      </c>
      <c r="C282" s="18" t="s">
        <v>649</v>
      </c>
      <c r="D282" s="18" t="s">
        <v>750</v>
      </c>
      <c r="E282" s="18">
        <v>21</v>
      </c>
      <c r="F282" s="18">
        <v>2</v>
      </c>
      <c r="G282" s="18">
        <v>6.4999999999999997E-3</v>
      </c>
      <c r="H282" s="21">
        <v>1.7797619047619045E-2</v>
      </c>
      <c r="I282" s="18">
        <v>178</v>
      </c>
      <c r="K282" s="18">
        <v>7</v>
      </c>
      <c r="L282" s="18" t="s">
        <v>649</v>
      </c>
      <c r="M282" s="18" t="s">
        <v>750</v>
      </c>
      <c r="N282" s="18">
        <v>21</v>
      </c>
      <c r="O282" s="18">
        <v>1</v>
      </c>
      <c r="P282" s="18">
        <v>9.4999999999999998E-3</v>
      </c>
      <c r="Q282" s="21">
        <v>2.2619047619047618E-2</v>
      </c>
      <c r="R282" s="18">
        <v>226</v>
      </c>
      <c r="T282" s="18">
        <v>7</v>
      </c>
      <c r="U282" s="18" t="s">
        <v>649</v>
      </c>
      <c r="V282" s="18" t="s">
        <v>750</v>
      </c>
      <c r="W282" s="18">
        <v>21</v>
      </c>
      <c r="X282" s="18">
        <v>1</v>
      </c>
      <c r="Y282" s="18">
        <v>9.4999999999999998E-3</v>
      </c>
      <c r="Z282" s="21">
        <v>2.2619047619047618E-2</v>
      </c>
      <c r="AA282" s="18">
        <v>226</v>
      </c>
      <c r="AC282" s="18">
        <v>7</v>
      </c>
      <c r="AD282" s="18" t="s">
        <v>29</v>
      </c>
      <c r="AE282" s="18" t="s">
        <v>136</v>
      </c>
      <c r="AF282" s="18">
        <v>58.666666666666657</v>
      </c>
      <c r="AG282" s="18">
        <v>1</v>
      </c>
      <c r="AH282" s="18">
        <v>8.7599999999999997E-2</v>
      </c>
      <c r="AI282" s="21">
        <v>9.9545454545454562E-2</v>
      </c>
      <c r="AJ282" s="18">
        <v>995</v>
      </c>
      <c r="AL282" s="18">
        <v>6</v>
      </c>
      <c r="AM282" s="18" t="s">
        <v>775</v>
      </c>
      <c r="AN282" s="18" t="s">
        <v>773</v>
      </c>
      <c r="AO282" s="18">
        <v>70</v>
      </c>
      <c r="AP282" s="18">
        <v>1</v>
      </c>
      <c r="AQ282" s="18">
        <v>0.01</v>
      </c>
      <c r="AR282" s="21">
        <v>1.4357142857142858E-2</v>
      </c>
      <c r="AS282" s="18">
        <v>144</v>
      </c>
      <c r="AU282" s="18">
        <v>6</v>
      </c>
      <c r="AV282" s="18" t="s">
        <v>684</v>
      </c>
      <c r="AW282" s="18" t="s">
        <v>750</v>
      </c>
      <c r="AX282" s="18">
        <v>524.4</v>
      </c>
      <c r="AY282" s="18">
        <v>1</v>
      </c>
      <c r="AZ282" s="18">
        <v>6.4000000000000003E-3</v>
      </c>
      <c r="BA282" s="21">
        <v>1.1899313501144166E-3</v>
      </c>
      <c r="BB282" s="18">
        <v>12</v>
      </c>
      <c r="BD282" s="18">
        <v>6</v>
      </c>
      <c r="BE282" s="18" t="s">
        <v>684</v>
      </c>
      <c r="BF282" s="18" t="s">
        <v>750</v>
      </c>
      <c r="BG282" s="18">
        <v>524.4</v>
      </c>
      <c r="BH282" s="18">
        <v>1</v>
      </c>
      <c r="BI282" s="18">
        <v>6.4000000000000003E-3</v>
      </c>
      <c r="BJ282" s="21">
        <v>2.4002034070683955E-3</v>
      </c>
      <c r="BK282" s="18">
        <v>24</v>
      </c>
      <c r="BM282" s="18">
        <v>6</v>
      </c>
      <c r="BN282" s="18" t="s">
        <v>684</v>
      </c>
      <c r="BO282" s="18" t="s">
        <v>750</v>
      </c>
      <c r="BP282" s="18">
        <v>524.4</v>
      </c>
      <c r="BQ282" s="18">
        <v>2</v>
      </c>
      <c r="BR282" s="18">
        <v>7.4000000000000003E-3</v>
      </c>
      <c r="BS282" s="21">
        <v>2.1696224256292909E-3</v>
      </c>
      <c r="BT282" s="18">
        <v>22</v>
      </c>
      <c r="BV282" s="18">
        <v>7</v>
      </c>
      <c r="BW282" s="18" t="s">
        <v>697</v>
      </c>
      <c r="BX282" s="18" t="s">
        <v>750</v>
      </c>
      <c r="BY282" s="18">
        <v>478.79999999999995</v>
      </c>
      <c r="BZ282" s="18">
        <v>1</v>
      </c>
      <c r="CA282" s="18">
        <v>7.0000000000000001E-3</v>
      </c>
      <c r="CB282" s="21">
        <v>1.7543859649122807E-3</v>
      </c>
      <c r="CC282" s="18">
        <v>18</v>
      </c>
      <c r="CE282" s="18">
        <v>7</v>
      </c>
      <c r="CF282" s="18" t="s">
        <v>697</v>
      </c>
      <c r="CG282" s="18" t="s">
        <v>750</v>
      </c>
      <c r="CH282" s="18">
        <v>478.79999999999995</v>
      </c>
      <c r="CI282" s="18">
        <v>1.5</v>
      </c>
      <c r="CJ282" s="18">
        <v>7.0000000000000001E-3</v>
      </c>
      <c r="CK282" s="21">
        <v>2.3716699155295648E-3</v>
      </c>
      <c r="CL282" s="18">
        <v>24</v>
      </c>
      <c r="CN282" s="18">
        <v>7</v>
      </c>
      <c r="CO282" s="18" t="s">
        <v>697</v>
      </c>
      <c r="CP282" s="18" t="s">
        <v>750</v>
      </c>
      <c r="CQ282" s="18">
        <v>478.79999999999995</v>
      </c>
      <c r="CR282" s="18">
        <v>1.5</v>
      </c>
      <c r="CS282" s="18">
        <v>7.0000000000000001E-3</v>
      </c>
      <c r="CT282" s="21">
        <v>4.8001949317738801E-3</v>
      </c>
      <c r="CU282" s="18">
        <v>48</v>
      </c>
      <c r="CW282" s="18">
        <v>8</v>
      </c>
      <c r="CX282" s="18" t="s">
        <v>738</v>
      </c>
      <c r="CY282" s="18" t="s">
        <v>750</v>
      </c>
      <c r="CZ282" s="18">
        <v>4.875</v>
      </c>
      <c r="DA282" s="18">
        <v>2.5</v>
      </c>
      <c r="DB282" s="18">
        <v>1.0500000000000001E-2</v>
      </c>
      <c r="DC282" s="21">
        <v>4.3076923076923082E-2</v>
      </c>
      <c r="DD282" s="18">
        <v>431</v>
      </c>
    </row>
    <row r="283" spans="2:109" x14ac:dyDescent="0.3">
      <c r="B283" s="18">
        <v>7</v>
      </c>
      <c r="C283" s="18" t="s">
        <v>651</v>
      </c>
      <c r="D283" s="18" t="s">
        <v>750</v>
      </c>
      <c r="E283" s="18">
        <v>21</v>
      </c>
      <c r="F283" s="18">
        <v>2</v>
      </c>
      <c r="G283" s="18">
        <v>6.4999999999999997E-3</v>
      </c>
      <c r="H283" s="21">
        <v>1.7797619047619045E-2</v>
      </c>
      <c r="I283" s="18">
        <v>178</v>
      </c>
      <c r="K283" s="18">
        <v>7</v>
      </c>
      <c r="L283" s="18" t="s">
        <v>651</v>
      </c>
      <c r="M283" s="18" t="s">
        <v>750</v>
      </c>
      <c r="N283" s="18">
        <v>21</v>
      </c>
      <c r="O283" s="18">
        <v>1</v>
      </c>
      <c r="P283" s="18">
        <v>9.4000000000000004E-3</v>
      </c>
      <c r="Q283" s="21">
        <v>2.2380952380952383E-2</v>
      </c>
      <c r="R283" s="18">
        <v>224</v>
      </c>
      <c r="T283" s="18">
        <v>7</v>
      </c>
      <c r="U283" s="18" t="s">
        <v>651</v>
      </c>
      <c r="V283" s="18" t="s">
        <v>750</v>
      </c>
      <c r="W283" s="18">
        <v>21</v>
      </c>
      <c r="X283" s="18">
        <v>1</v>
      </c>
      <c r="Y283" s="18">
        <v>9.4000000000000004E-3</v>
      </c>
      <c r="Z283" s="21">
        <v>2.2380952380952383E-2</v>
      </c>
      <c r="AA283" s="18">
        <v>224</v>
      </c>
      <c r="AC283" s="18">
        <v>7</v>
      </c>
      <c r="AD283" s="18" t="s">
        <v>738</v>
      </c>
      <c r="AE283" s="18" t="s">
        <v>750</v>
      </c>
      <c r="AF283" s="18">
        <v>21</v>
      </c>
      <c r="AG283" s="18">
        <v>1</v>
      </c>
      <c r="AH283" s="18">
        <v>4.1999999999999997E-3</v>
      </c>
      <c r="AI283" s="21">
        <v>1.3333333333333334E-2</v>
      </c>
      <c r="AJ283" s="18">
        <v>133</v>
      </c>
      <c r="AL283" s="18">
        <v>6</v>
      </c>
      <c r="AM283" s="18" t="s">
        <v>776</v>
      </c>
      <c r="AN283" s="18" t="s">
        <v>773</v>
      </c>
      <c r="AO283" s="18">
        <v>125</v>
      </c>
      <c r="AP283" s="18">
        <v>1</v>
      </c>
      <c r="AQ283" s="18">
        <v>0.01</v>
      </c>
      <c r="AR283" s="21">
        <v>8.0400000000000003E-3</v>
      </c>
      <c r="AS283" s="18">
        <v>80</v>
      </c>
      <c r="AU283" s="18">
        <v>6</v>
      </c>
      <c r="AV283" s="18" t="s">
        <v>686</v>
      </c>
      <c r="AW283" s="18" t="s">
        <v>750</v>
      </c>
      <c r="AX283" s="18">
        <v>524.4</v>
      </c>
      <c r="AY283" s="18">
        <v>1</v>
      </c>
      <c r="AZ283" s="18">
        <v>6.3E-3</v>
      </c>
      <c r="BA283" s="21">
        <v>1.1713386727688787E-3</v>
      </c>
      <c r="BB283" s="18">
        <v>12</v>
      </c>
      <c r="BD283" s="18">
        <v>6</v>
      </c>
      <c r="BE283" s="18" t="s">
        <v>686</v>
      </c>
      <c r="BF283" s="18" t="s">
        <v>750</v>
      </c>
      <c r="BG283" s="18">
        <v>524.4</v>
      </c>
      <c r="BH283" s="18">
        <v>1</v>
      </c>
      <c r="BI283" s="18">
        <v>6.3E-3</v>
      </c>
      <c r="BJ283" s="21">
        <v>2.3627002288329518E-3</v>
      </c>
      <c r="BK283" s="18">
        <v>24</v>
      </c>
      <c r="BM283" s="18">
        <v>6</v>
      </c>
      <c r="BN283" s="18" t="s">
        <v>686</v>
      </c>
      <c r="BO283" s="18" t="s">
        <v>750</v>
      </c>
      <c r="BP283" s="18">
        <v>524.4</v>
      </c>
      <c r="BQ283" s="18">
        <v>2</v>
      </c>
      <c r="BR283" s="18">
        <v>7.3000000000000001E-3</v>
      </c>
      <c r="BS283" s="21">
        <v>2.140303203661327E-3</v>
      </c>
      <c r="BT283" s="18">
        <v>21</v>
      </c>
      <c r="BV283" s="18">
        <v>7</v>
      </c>
      <c r="BW283" s="18" t="s">
        <v>699</v>
      </c>
      <c r="BX283" s="18" t="s">
        <v>750</v>
      </c>
      <c r="BY283" s="18">
        <v>478.79999999999995</v>
      </c>
      <c r="BZ283" s="18">
        <v>1</v>
      </c>
      <c r="CA283" s="18">
        <v>7.0000000000000001E-3</v>
      </c>
      <c r="CB283" s="21">
        <v>1.7543859649122807E-3</v>
      </c>
      <c r="CC283" s="18">
        <v>18</v>
      </c>
      <c r="CE283" s="18">
        <v>7</v>
      </c>
      <c r="CF283" s="18" t="s">
        <v>699</v>
      </c>
      <c r="CG283" s="18" t="s">
        <v>750</v>
      </c>
      <c r="CH283" s="18">
        <v>478.79999999999995</v>
      </c>
      <c r="CI283" s="18">
        <v>1.5</v>
      </c>
      <c r="CJ283" s="18">
        <v>7.0000000000000001E-3</v>
      </c>
      <c r="CK283" s="21">
        <v>2.3716699155295648E-3</v>
      </c>
      <c r="CL283" s="18">
        <v>24</v>
      </c>
      <c r="CN283" s="18">
        <v>7</v>
      </c>
      <c r="CO283" s="18" t="s">
        <v>699</v>
      </c>
      <c r="CP283" s="18" t="s">
        <v>750</v>
      </c>
      <c r="CQ283" s="18">
        <v>478.79999999999995</v>
      </c>
      <c r="CR283" s="18">
        <v>1.5</v>
      </c>
      <c r="CS283" s="18">
        <v>7.0000000000000001E-3</v>
      </c>
      <c r="CT283" s="21">
        <v>4.8001949317738801E-3</v>
      </c>
      <c r="CU283" s="18">
        <v>48</v>
      </c>
      <c r="CW283" s="18">
        <v>8</v>
      </c>
      <c r="CX283" s="18" t="s">
        <v>650</v>
      </c>
      <c r="CY283" s="18" t="s">
        <v>750</v>
      </c>
      <c r="CZ283" s="18">
        <v>4.875</v>
      </c>
      <c r="DA283" s="18">
        <v>2.5</v>
      </c>
      <c r="DB283" s="18">
        <v>1.0500000000000001E-2</v>
      </c>
      <c r="DC283" s="21">
        <v>4.3076923076923082E-2</v>
      </c>
      <c r="DD283" s="18">
        <v>431</v>
      </c>
    </row>
    <row r="284" spans="2:109" x14ac:dyDescent="0.3">
      <c r="B284" s="18">
        <v>7</v>
      </c>
      <c r="C284" s="18" t="s">
        <v>653</v>
      </c>
      <c r="D284" s="18" t="s">
        <v>750</v>
      </c>
      <c r="E284" s="18">
        <v>21</v>
      </c>
      <c r="F284" s="18">
        <v>2</v>
      </c>
      <c r="G284" s="18">
        <v>6.4999999999999997E-3</v>
      </c>
      <c r="H284" s="21">
        <v>1.7797619047619045E-2</v>
      </c>
      <c r="I284" s="18">
        <v>178</v>
      </c>
      <c r="K284" s="18">
        <v>7</v>
      </c>
      <c r="L284" s="18" t="s">
        <v>653</v>
      </c>
      <c r="M284" s="18" t="s">
        <v>750</v>
      </c>
      <c r="N284" s="18">
        <v>21</v>
      </c>
      <c r="O284" s="18">
        <v>1</v>
      </c>
      <c r="P284" s="18">
        <v>9.4000000000000004E-3</v>
      </c>
      <c r="Q284" s="21">
        <v>2.2380952380952383E-2</v>
      </c>
      <c r="R284" s="18">
        <v>224</v>
      </c>
      <c r="T284" s="18">
        <v>7</v>
      </c>
      <c r="U284" s="18" t="s">
        <v>653</v>
      </c>
      <c r="V284" s="18" t="s">
        <v>750</v>
      </c>
      <c r="W284" s="18">
        <v>21</v>
      </c>
      <c r="X284" s="18">
        <v>1</v>
      </c>
      <c r="Y284" s="18">
        <v>9.4000000000000004E-3</v>
      </c>
      <c r="Z284" s="21">
        <v>2.2380952380952383E-2</v>
      </c>
      <c r="AA284" s="18">
        <v>224</v>
      </c>
      <c r="AC284" s="18">
        <v>7</v>
      </c>
      <c r="AD284" s="18" t="s">
        <v>650</v>
      </c>
      <c r="AE284" s="18" t="s">
        <v>750</v>
      </c>
      <c r="AF284" s="18">
        <v>21</v>
      </c>
      <c r="AG284" s="18">
        <v>1</v>
      </c>
      <c r="AH284" s="18">
        <v>4.1999999999999997E-3</v>
      </c>
      <c r="AI284" s="21">
        <v>1.3333333333333334E-2</v>
      </c>
      <c r="AJ284" s="18">
        <v>133</v>
      </c>
      <c r="AL284" s="19"/>
      <c r="AM284" s="19"/>
      <c r="AN284" s="19"/>
      <c r="AO284" s="19"/>
      <c r="AP284" s="19"/>
      <c r="AQ284" s="19"/>
      <c r="AR284" s="22"/>
      <c r="AS284" s="19"/>
      <c r="AU284" s="18">
        <v>6</v>
      </c>
      <c r="AV284" s="18" t="s">
        <v>688</v>
      </c>
      <c r="AW284" s="18" t="s">
        <v>750</v>
      </c>
      <c r="AX284" s="18">
        <v>524.4</v>
      </c>
      <c r="AY284" s="18">
        <v>1</v>
      </c>
      <c r="AZ284" s="18">
        <v>6.3E-3</v>
      </c>
      <c r="BA284" s="21">
        <v>1.1713386727688787E-3</v>
      </c>
      <c r="BB284" s="18">
        <v>12</v>
      </c>
      <c r="BD284" s="18">
        <v>6</v>
      </c>
      <c r="BE284" s="18" t="s">
        <v>688</v>
      </c>
      <c r="BF284" s="18" t="s">
        <v>750</v>
      </c>
      <c r="BG284" s="18">
        <v>524.4</v>
      </c>
      <c r="BH284" s="18">
        <v>1</v>
      </c>
      <c r="BI284" s="18">
        <v>6.3E-3</v>
      </c>
      <c r="BJ284" s="21">
        <v>2.3627002288329518E-3</v>
      </c>
      <c r="BK284" s="18">
        <v>24</v>
      </c>
      <c r="BM284" s="18">
        <v>6</v>
      </c>
      <c r="BN284" s="18" t="s">
        <v>688</v>
      </c>
      <c r="BO284" s="18" t="s">
        <v>750</v>
      </c>
      <c r="BP284" s="18">
        <v>524.4</v>
      </c>
      <c r="BQ284" s="18">
        <v>2</v>
      </c>
      <c r="BR284" s="18">
        <v>7.3000000000000001E-3</v>
      </c>
      <c r="BS284" s="21">
        <v>2.140303203661327E-3</v>
      </c>
      <c r="BT284" s="18">
        <v>21</v>
      </c>
      <c r="BV284" s="18">
        <v>7</v>
      </c>
      <c r="BW284" s="18" t="s">
        <v>701</v>
      </c>
      <c r="BX284" s="18" t="s">
        <v>750</v>
      </c>
      <c r="BY284" s="18">
        <v>478.79999999999995</v>
      </c>
      <c r="BZ284" s="18">
        <v>1</v>
      </c>
      <c r="CA284" s="18">
        <v>7.0000000000000001E-3</v>
      </c>
      <c r="CB284" s="21">
        <v>1.7543859649122807E-3</v>
      </c>
      <c r="CC284" s="18">
        <v>18</v>
      </c>
      <c r="CE284" s="18">
        <v>7</v>
      </c>
      <c r="CF284" s="18" t="s">
        <v>701</v>
      </c>
      <c r="CG284" s="18" t="s">
        <v>750</v>
      </c>
      <c r="CH284" s="18">
        <v>478.79999999999995</v>
      </c>
      <c r="CI284" s="18">
        <v>1.5</v>
      </c>
      <c r="CJ284" s="18">
        <v>7.0000000000000001E-3</v>
      </c>
      <c r="CK284" s="21">
        <v>2.3716699155295648E-3</v>
      </c>
      <c r="CL284" s="18">
        <v>24</v>
      </c>
      <c r="CN284" s="18">
        <v>7</v>
      </c>
      <c r="CO284" s="18" t="s">
        <v>701</v>
      </c>
      <c r="CP284" s="18" t="s">
        <v>750</v>
      </c>
      <c r="CQ284" s="18">
        <v>478.79999999999995</v>
      </c>
      <c r="CR284" s="18">
        <v>1.5</v>
      </c>
      <c r="CS284" s="18">
        <v>7.0000000000000001E-3</v>
      </c>
      <c r="CT284" s="21">
        <v>4.8001949317738801E-3</v>
      </c>
      <c r="CU284" s="18">
        <v>48</v>
      </c>
      <c r="CW284" s="18">
        <v>8</v>
      </c>
      <c r="CX284" s="18" t="s">
        <v>652</v>
      </c>
      <c r="CY284" s="18" t="s">
        <v>750</v>
      </c>
      <c r="CZ284" s="18">
        <v>4.875</v>
      </c>
      <c r="DA284" s="18">
        <v>2.5</v>
      </c>
      <c r="DB284" s="18">
        <v>1.0500000000000001E-2</v>
      </c>
      <c r="DC284" s="21">
        <v>4.3076923076923082E-2</v>
      </c>
      <c r="DD284" s="18">
        <v>431</v>
      </c>
    </row>
    <row r="285" spans="2:109" x14ac:dyDescent="0.3">
      <c r="B285" s="18">
        <v>7</v>
      </c>
      <c r="C285" s="18" t="s">
        <v>655</v>
      </c>
      <c r="D285" s="18" t="s">
        <v>750</v>
      </c>
      <c r="E285" s="18">
        <v>21</v>
      </c>
      <c r="F285" s="18">
        <v>2</v>
      </c>
      <c r="G285" s="18">
        <v>6.4999999999999997E-3</v>
      </c>
      <c r="H285" s="21">
        <v>1.7797619047619045E-2</v>
      </c>
      <c r="I285" s="18">
        <v>178</v>
      </c>
      <c r="K285" s="18">
        <v>7</v>
      </c>
      <c r="L285" s="18" t="s">
        <v>655</v>
      </c>
      <c r="M285" s="18" t="s">
        <v>750</v>
      </c>
      <c r="N285" s="18">
        <v>21</v>
      </c>
      <c r="O285" s="18">
        <v>1</v>
      </c>
      <c r="P285" s="18">
        <v>9.4000000000000004E-3</v>
      </c>
      <c r="Q285" s="21">
        <v>2.2380952380952383E-2</v>
      </c>
      <c r="R285" s="18">
        <v>224</v>
      </c>
      <c r="T285" s="18">
        <v>7</v>
      </c>
      <c r="U285" s="18" t="s">
        <v>655</v>
      </c>
      <c r="V285" s="18" t="s">
        <v>750</v>
      </c>
      <c r="W285" s="18">
        <v>21</v>
      </c>
      <c r="X285" s="18">
        <v>1</v>
      </c>
      <c r="Y285" s="18">
        <v>9.4000000000000004E-3</v>
      </c>
      <c r="Z285" s="21">
        <v>2.2380952380952383E-2</v>
      </c>
      <c r="AA285" s="18">
        <v>224</v>
      </c>
      <c r="AC285" s="18">
        <v>7</v>
      </c>
      <c r="AD285" s="18" t="s">
        <v>652</v>
      </c>
      <c r="AE285" s="18" t="s">
        <v>750</v>
      </c>
      <c r="AF285" s="18">
        <v>21</v>
      </c>
      <c r="AG285" s="18">
        <v>1</v>
      </c>
      <c r="AH285" s="18">
        <v>4.1999999999999997E-3</v>
      </c>
      <c r="AI285" s="21">
        <v>1.3333333333333334E-2</v>
      </c>
      <c r="AJ285" s="18">
        <v>133</v>
      </c>
      <c r="AU285" s="18">
        <v>6</v>
      </c>
      <c r="AV285" s="18" t="s">
        <v>690</v>
      </c>
      <c r="AW285" s="18" t="s">
        <v>750</v>
      </c>
      <c r="AX285" s="18">
        <v>524.4</v>
      </c>
      <c r="AY285" s="18">
        <v>1</v>
      </c>
      <c r="AZ285" s="18">
        <v>6.3E-3</v>
      </c>
      <c r="BA285" s="21">
        <v>1.1713386727688787E-3</v>
      </c>
      <c r="BB285" s="18">
        <v>12</v>
      </c>
      <c r="BD285" s="18">
        <v>6</v>
      </c>
      <c r="BE285" s="18" t="s">
        <v>690</v>
      </c>
      <c r="BF285" s="18" t="s">
        <v>750</v>
      </c>
      <c r="BG285" s="18">
        <v>524.4</v>
      </c>
      <c r="BH285" s="18">
        <v>1</v>
      </c>
      <c r="BI285" s="18">
        <v>6.3E-3</v>
      </c>
      <c r="BJ285" s="21">
        <v>2.3627002288329518E-3</v>
      </c>
      <c r="BK285" s="18">
        <v>24</v>
      </c>
      <c r="BM285" s="18">
        <v>6</v>
      </c>
      <c r="BN285" s="18" t="s">
        <v>690</v>
      </c>
      <c r="BO285" s="18" t="s">
        <v>750</v>
      </c>
      <c r="BP285" s="18">
        <v>524.4</v>
      </c>
      <c r="BQ285" s="18">
        <v>2</v>
      </c>
      <c r="BR285" s="18">
        <v>7.3000000000000001E-3</v>
      </c>
      <c r="BS285" s="21">
        <v>2.140303203661327E-3</v>
      </c>
      <c r="BT285" s="18">
        <v>21</v>
      </c>
      <c r="CW285" s="18">
        <v>8</v>
      </c>
      <c r="CX285" s="18" t="s">
        <v>654</v>
      </c>
      <c r="CY285" s="18" t="s">
        <v>750</v>
      </c>
      <c r="CZ285" s="18">
        <v>4.875</v>
      </c>
      <c r="DA285" s="18">
        <v>2.5</v>
      </c>
      <c r="DB285" s="18">
        <v>1.0500000000000001E-2</v>
      </c>
      <c r="DC285" s="21">
        <v>4.3076923076923082E-2</v>
      </c>
      <c r="DD285" s="18">
        <v>431</v>
      </c>
    </row>
    <row r="286" spans="2:109" x14ac:dyDescent="0.3">
      <c r="B286" s="18">
        <v>7</v>
      </c>
      <c r="C286" s="18" t="s">
        <v>657</v>
      </c>
      <c r="D286" s="18" t="s">
        <v>750</v>
      </c>
      <c r="E286" s="18">
        <v>21</v>
      </c>
      <c r="F286" s="18">
        <v>2</v>
      </c>
      <c r="G286" s="18">
        <v>6.4999999999999997E-3</v>
      </c>
      <c r="H286" s="21">
        <v>1.7797619047619045E-2</v>
      </c>
      <c r="I286" s="18">
        <v>178</v>
      </c>
      <c r="K286" s="18">
        <v>7</v>
      </c>
      <c r="L286" s="18" t="s">
        <v>657</v>
      </c>
      <c r="M286" s="18" t="s">
        <v>750</v>
      </c>
      <c r="N286" s="18">
        <v>21</v>
      </c>
      <c r="O286" s="18">
        <v>1</v>
      </c>
      <c r="P286" s="18">
        <v>9.4000000000000004E-3</v>
      </c>
      <c r="Q286" s="21">
        <v>2.2380952380952383E-2</v>
      </c>
      <c r="R286" s="18">
        <v>224</v>
      </c>
      <c r="T286" s="18">
        <v>7</v>
      </c>
      <c r="U286" s="18" t="s">
        <v>657</v>
      </c>
      <c r="V286" s="18" t="s">
        <v>750</v>
      </c>
      <c r="W286" s="18">
        <v>21</v>
      </c>
      <c r="X286" s="18">
        <v>1</v>
      </c>
      <c r="Y286" s="18">
        <v>9.4000000000000004E-3</v>
      </c>
      <c r="Z286" s="21">
        <v>2.2380952380952383E-2</v>
      </c>
      <c r="AA286" s="18">
        <v>224</v>
      </c>
      <c r="AC286" s="18">
        <v>7</v>
      </c>
      <c r="AD286" s="18" t="s">
        <v>654</v>
      </c>
      <c r="AE286" s="18" t="s">
        <v>750</v>
      </c>
      <c r="AF286" s="18">
        <v>21</v>
      </c>
      <c r="AG286" s="18">
        <v>1</v>
      </c>
      <c r="AH286" s="18">
        <v>4.1999999999999997E-3</v>
      </c>
      <c r="AI286" s="21">
        <v>1.3333333333333334E-2</v>
      </c>
      <c r="AJ286" s="18">
        <v>133</v>
      </c>
      <c r="AL286" s="18" t="s">
        <v>133</v>
      </c>
      <c r="AM286" s="18" t="s">
        <v>135</v>
      </c>
      <c r="AN286" s="18" t="s">
        <v>0</v>
      </c>
      <c r="AO286" s="18" t="s">
        <v>1</v>
      </c>
      <c r="AP286" s="18" t="s">
        <v>36</v>
      </c>
      <c r="AQ286" s="18" t="s">
        <v>2</v>
      </c>
      <c r="AR286" s="18" t="s">
        <v>3</v>
      </c>
      <c r="AS286" s="18" t="s">
        <v>4</v>
      </c>
      <c r="AT286" s="20">
        <v>9929</v>
      </c>
      <c r="AU286" s="18">
        <v>6</v>
      </c>
      <c r="AV286" s="18" t="s">
        <v>692</v>
      </c>
      <c r="AW286" s="18" t="s">
        <v>750</v>
      </c>
      <c r="AX286" s="18">
        <v>524.4</v>
      </c>
      <c r="AY286" s="18">
        <v>1</v>
      </c>
      <c r="AZ286" s="18">
        <v>6.3E-3</v>
      </c>
      <c r="BA286" s="21">
        <v>1.1713386727688787E-3</v>
      </c>
      <c r="BB286" s="18">
        <v>12</v>
      </c>
      <c r="BD286" s="18">
        <v>6</v>
      </c>
      <c r="BE286" s="18" t="s">
        <v>692</v>
      </c>
      <c r="BF286" s="18" t="s">
        <v>750</v>
      </c>
      <c r="BG286" s="18">
        <v>524.4</v>
      </c>
      <c r="BH286" s="18">
        <v>1</v>
      </c>
      <c r="BI286" s="18">
        <v>6.3E-3</v>
      </c>
      <c r="BJ286" s="21">
        <v>2.3627002288329518E-3</v>
      </c>
      <c r="BK286" s="18">
        <v>24</v>
      </c>
      <c r="BM286" s="18">
        <v>6</v>
      </c>
      <c r="BN286" s="18" t="s">
        <v>692</v>
      </c>
      <c r="BO286" s="18" t="s">
        <v>750</v>
      </c>
      <c r="BP286" s="18">
        <v>524.4</v>
      </c>
      <c r="BQ286" s="18">
        <v>2</v>
      </c>
      <c r="BR286" s="18">
        <v>7.3000000000000001E-3</v>
      </c>
      <c r="BS286" s="21">
        <v>2.140303203661327E-3</v>
      </c>
      <c r="BT286" s="18">
        <v>21</v>
      </c>
      <c r="CW286" s="18">
        <v>8</v>
      </c>
      <c r="CX286" s="18" t="s">
        <v>656</v>
      </c>
      <c r="CY286" s="18" t="s">
        <v>750</v>
      </c>
      <c r="CZ286" s="18">
        <v>4.875</v>
      </c>
      <c r="DA286" s="18">
        <v>2.5</v>
      </c>
      <c r="DB286" s="18">
        <v>1.0500000000000001E-2</v>
      </c>
      <c r="DC286" s="21">
        <v>4.3076923076923082E-2</v>
      </c>
      <c r="DD286" s="18">
        <v>431</v>
      </c>
    </row>
    <row r="287" spans="2:109" x14ac:dyDescent="0.3">
      <c r="B287" s="18">
        <v>7</v>
      </c>
      <c r="C287" s="18" t="s">
        <v>659</v>
      </c>
      <c r="D287" s="18" t="s">
        <v>750</v>
      </c>
      <c r="E287" s="18">
        <v>21</v>
      </c>
      <c r="F287" s="18">
        <v>2</v>
      </c>
      <c r="G287" s="18">
        <v>6.4999999999999997E-3</v>
      </c>
      <c r="H287" s="21">
        <v>1.7797619047619045E-2</v>
      </c>
      <c r="I287" s="18">
        <v>178</v>
      </c>
      <c r="K287" s="18">
        <v>7</v>
      </c>
      <c r="L287" s="18" t="s">
        <v>659</v>
      </c>
      <c r="M287" s="18" t="s">
        <v>750</v>
      </c>
      <c r="N287" s="18">
        <v>21</v>
      </c>
      <c r="O287" s="18">
        <v>1</v>
      </c>
      <c r="P287" s="18">
        <v>9.4000000000000004E-3</v>
      </c>
      <c r="Q287" s="21">
        <v>2.2380952380952383E-2</v>
      </c>
      <c r="R287" s="18">
        <v>224</v>
      </c>
      <c r="T287" s="18">
        <v>7</v>
      </c>
      <c r="U287" s="18" t="s">
        <v>659</v>
      </c>
      <c r="V287" s="18" t="s">
        <v>750</v>
      </c>
      <c r="W287" s="18">
        <v>21</v>
      </c>
      <c r="X287" s="18">
        <v>1</v>
      </c>
      <c r="Y287" s="18">
        <v>9.4000000000000004E-3</v>
      </c>
      <c r="Z287" s="21">
        <v>2.2380952380952383E-2</v>
      </c>
      <c r="AA287" s="18">
        <v>224</v>
      </c>
      <c r="AC287" s="18">
        <v>7</v>
      </c>
      <c r="AD287" s="18" t="s">
        <v>656</v>
      </c>
      <c r="AE287" s="18" t="s">
        <v>750</v>
      </c>
      <c r="AF287" s="18">
        <v>21</v>
      </c>
      <c r="AG287" s="18">
        <v>1</v>
      </c>
      <c r="AH287" s="18">
        <v>4.1999999999999997E-3</v>
      </c>
      <c r="AI287" s="21">
        <v>1.3333333333333334E-2</v>
      </c>
      <c r="AJ287" s="18">
        <v>133</v>
      </c>
      <c r="AL287" s="18">
        <v>7</v>
      </c>
      <c r="AM287" s="18" t="s">
        <v>9</v>
      </c>
      <c r="AN287" s="18" t="s">
        <v>136</v>
      </c>
      <c r="AO287" s="18">
        <v>44</v>
      </c>
      <c r="AP287" s="18">
        <v>4</v>
      </c>
      <c r="AQ287" s="18">
        <v>0.13139999999999999</v>
      </c>
      <c r="AR287" s="21">
        <v>7.503238636363635E-2</v>
      </c>
      <c r="AS287" s="18">
        <v>750</v>
      </c>
      <c r="AU287" s="18">
        <v>6</v>
      </c>
      <c r="AV287" s="18" t="s">
        <v>694</v>
      </c>
      <c r="AW287" s="18" t="s">
        <v>750</v>
      </c>
      <c r="AX287" s="18">
        <v>524.4</v>
      </c>
      <c r="AY287" s="18">
        <v>1</v>
      </c>
      <c r="AZ287" s="18">
        <v>6.3E-3</v>
      </c>
      <c r="BA287" s="21">
        <v>1.1713386727688787E-3</v>
      </c>
      <c r="BB287" s="18">
        <v>12</v>
      </c>
      <c r="BD287" s="18">
        <v>6</v>
      </c>
      <c r="BE287" s="18" t="s">
        <v>694</v>
      </c>
      <c r="BF287" s="18" t="s">
        <v>750</v>
      </c>
      <c r="BG287" s="18">
        <v>524.4</v>
      </c>
      <c r="BH287" s="18">
        <v>1</v>
      </c>
      <c r="BI287" s="18">
        <v>6.3E-3</v>
      </c>
      <c r="BJ287" s="21">
        <v>2.3627002288329518E-3</v>
      </c>
      <c r="BK287" s="18">
        <v>24</v>
      </c>
      <c r="BM287" s="18">
        <v>6</v>
      </c>
      <c r="BN287" s="18" t="s">
        <v>694</v>
      </c>
      <c r="BO287" s="18" t="s">
        <v>750</v>
      </c>
      <c r="BP287" s="18">
        <v>524.4</v>
      </c>
      <c r="BQ287" s="18">
        <v>2</v>
      </c>
      <c r="BR287" s="18">
        <v>7.3000000000000001E-3</v>
      </c>
      <c r="BS287" s="21">
        <v>2.140303203661327E-3</v>
      </c>
      <c r="BT287" s="18">
        <v>21</v>
      </c>
      <c r="BV287" s="18" t="s">
        <v>133</v>
      </c>
      <c r="BW287" s="18" t="s">
        <v>135</v>
      </c>
      <c r="BX287" s="18" t="s">
        <v>0</v>
      </c>
      <c r="BY287" s="18" t="s">
        <v>1</v>
      </c>
      <c r="BZ287" s="18" t="s">
        <v>36</v>
      </c>
      <c r="CA287" s="18" t="s">
        <v>2</v>
      </c>
      <c r="CB287" s="18" t="s">
        <v>3</v>
      </c>
      <c r="CC287" s="18" t="s">
        <v>4</v>
      </c>
      <c r="CD287" s="20">
        <v>5346</v>
      </c>
      <c r="CE287" s="18" t="s">
        <v>133</v>
      </c>
      <c r="CF287" s="18" t="s">
        <v>135</v>
      </c>
      <c r="CG287" s="18" t="s">
        <v>0</v>
      </c>
      <c r="CH287" s="18" t="s">
        <v>1</v>
      </c>
      <c r="CI287" s="18" t="s">
        <v>36</v>
      </c>
      <c r="CJ287" s="18" t="s">
        <v>2</v>
      </c>
      <c r="CK287" s="18" t="s">
        <v>3</v>
      </c>
      <c r="CL287" s="18" t="s">
        <v>4</v>
      </c>
      <c r="CM287" s="20">
        <v>5512</v>
      </c>
      <c r="CN287" s="18" t="s">
        <v>133</v>
      </c>
      <c r="CO287" s="18" t="s">
        <v>135</v>
      </c>
      <c r="CP287" s="18" t="s">
        <v>0</v>
      </c>
      <c r="CQ287" s="18" t="s">
        <v>1</v>
      </c>
      <c r="CR287" s="18" t="s">
        <v>36</v>
      </c>
      <c r="CS287" s="18" t="s">
        <v>2</v>
      </c>
      <c r="CT287" s="18" t="s">
        <v>3</v>
      </c>
      <c r="CU287" s="18" t="s">
        <v>4</v>
      </c>
      <c r="CV287" s="20">
        <v>9967</v>
      </c>
      <c r="CW287" s="18">
        <v>8</v>
      </c>
      <c r="CX287" s="18" t="s">
        <v>658</v>
      </c>
      <c r="CY287" s="18" t="s">
        <v>750</v>
      </c>
      <c r="CZ287" s="18">
        <v>4.875</v>
      </c>
      <c r="DA287" s="18">
        <v>2.5</v>
      </c>
      <c r="DB287" s="18">
        <v>1.0500000000000001E-2</v>
      </c>
      <c r="DC287" s="21">
        <v>4.3076923076923082E-2</v>
      </c>
      <c r="DD287" s="18">
        <v>431</v>
      </c>
    </row>
    <row r="288" spans="2:109" x14ac:dyDescent="0.3">
      <c r="B288" s="18">
        <v>7</v>
      </c>
      <c r="C288" s="18" t="s">
        <v>661</v>
      </c>
      <c r="D288" s="18" t="s">
        <v>750</v>
      </c>
      <c r="E288" s="18">
        <v>21</v>
      </c>
      <c r="F288" s="18">
        <v>2</v>
      </c>
      <c r="G288" s="18">
        <v>6.4999999999999997E-3</v>
      </c>
      <c r="H288" s="21">
        <v>1.7797619047619045E-2</v>
      </c>
      <c r="I288" s="18">
        <v>178</v>
      </c>
      <c r="K288" s="18">
        <v>7</v>
      </c>
      <c r="L288" s="18" t="s">
        <v>661</v>
      </c>
      <c r="M288" s="18" t="s">
        <v>750</v>
      </c>
      <c r="N288" s="18">
        <v>21</v>
      </c>
      <c r="O288" s="18">
        <v>1</v>
      </c>
      <c r="P288" s="18">
        <v>9.4000000000000004E-3</v>
      </c>
      <c r="Q288" s="21">
        <v>2.2380952380952383E-2</v>
      </c>
      <c r="R288" s="18">
        <v>224</v>
      </c>
      <c r="T288" s="18">
        <v>7</v>
      </c>
      <c r="U288" s="18" t="s">
        <v>661</v>
      </c>
      <c r="V288" s="18" t="s">
        <v>750</v>
      </c>
      <c r="W288" s="18">
        <v>21</v>
      </c>
      <c r="X288" s="18">
        <v>1</v>
      </c>
      <c r="Y288" s="18">
        <v>9.4000000000000004E-3</v>
      </c>
      <c r="Z288" s="21">
        <v>2.2380952380952383E-2</v>
      </c>
      <c r="AA288" s="18">
        <v>224</v>
      </c>
      <c r="AC288" s="18">
        <v>7</v>
      </c>
      <c r="AD288" s="18" t="s">
        <v>658</v>
      </c>
      <c r="AE288" s="18" t="s">
        <v>750</v>
      </c>
      <c r="AF288" s="18">
        <v>21</v>
      </c>
      <c r="AG288" s="18">
        <v>1</v>
      </c>
      <c r="AH288" s="18">
        <v>4.1999999999999997E-3</v>
      </c>
      <c r="AI288" s="21">
        <v>1.3333333333333334E-2</v>
      </c>
      <c r="AJ288" s="18">
        <v>133</v>
      </c>
      <c r="AL288" s="18">
        <v>7</v>
      </c>
      <c r="AM288" s="18" t="s">
        <v>20</v>
      </c>
      <c r="AN288" s="18" t="s">
        <v>136</v>
      </c>
      <c r="AO288" s="18">
        <v>44</v>
      </c>
      <c r="AP288" s="18">
        <v>4</v>
      </c>
      <c r="AQ288" s="18">
        <v>0.13139999999999999</v>
      </c>
      <c r="AR288" s="21">
        <v>7.503238636363635E-2</v>
      </c>
      <c r="AS288" s="18">
        <v>750</v>
      </c>
      <c r="AU288" s="18">
        <v>6</v>
      </c>
      <c r="AV288" s="18" t="s">
        <v>696</v>
      </c>
      <c r="AW288" s="18" t="s">
        <v>750</v>
      </c>
      <c r="AX288" s="18">
        <v>524.4</v>
      </c>
      <c r="AY288" s="18">
        <v>1</v>
      </c>
      <c r="AZ288" s="18">
        <v>6.3E-3</v>
      </c>
      <c r="BA288" s="21">
        <v>1.1713386727688787E-3</v>
      </c>
      <c r="BB288" s="18">
        <v>12</v>
      </c>
      <c r="BD288" s="18">
        <v>6</v>
      </c>
      <c r="BE288" s="18" t="s">
        <v>696</v>
      </c>
      <c r="BF288" s="18" t="s">
        <v>750</v>
      </c>
      <c r="BG288" s="18">
        <v>524.4</v>
      </c>
      <c r="BH288" s="18">
        <v>1</v>
      </c>
      <c r="BI288" s="18">
        <v>6.3E-3</v>
      </c>
      <c r="BJ288" s="21">
        <v>2.3627002288329518E-3</v>
      </c>
      <c r="BK288" s="18">
        <v>24</v>
      </c>
      <c r="BM288" s="18">
        <v>6</v>
      </c>
      <c r="BN288" s="18" t="s">
        <v>696</v>
      </c>
      <c r="BO288" s="18" t="s">
        <v>750</v>
      </c>
      <c r="BP288" s="18">
        <v>524.4</v>
      </c>
      <c r="BQ288" s="18">
        <v>2</v>
      </c>
      <c r="BR288" s="18">
        <v>7.3000000000000001E-3</v>
      </c>
      <c r="BS288" s="21">
        <v>2.140303203661327E-3</v>
      </c>
      <c r="BT288" s="18">
        <v>21</v>
      </c>
      <c r="BV288" s="18">
        <v>8</v>
      </c>
      <c r="BW288" s="18" t="s">
        <v>10</v>
      </c>
      <c r="BX288" s="18" t="s">
        <v>5</v>
      </c>
      <c r="BY288" s="18">
        <v>1639.9999999999998</v>
      </c>
      <c r="BZ288" s="18">
        <v>1</v>
      </c>
      <c r="CA288" s="18">
        <v>7.3999999999999996E-2</v>
      </c>
      <c r="CB288" s="21">
        <v>5.4146341463414639E-3</v>
      </c>
      <c r="CC288" s="18">
        <v>54</v>
      </c>
      <c r="CE288" s="18">
        <v>8</v>
      </c>
      <c r="CF288" s="18" t="s">
        <v>10</v>
      </c>
      <c r="CG288" s="18" t="s">
        <v>5</v>
      </c>
      <c r="CH288" s="18">
        <v>1639.9999999999998</v>
      </c>
      <c r="CI288" s="18">
        <v>1</v>
      </c>
      <c r="CJ288" s="18">
        <v>7.3999999999999996E-2</v>
      </c>
      <c r="CK288" s="21">
        <v>1.097967479674797E-2</v>
      </c>
      <c r="CL288" s="18">
        <v>110</v>
      </c>
      <c r="CN288" s="18">
        <v>8</v>
      </c>
      <c r="CO288" s="18" t="s">
        <v>10</v>
      </c>
      <c r="CP288" s="18" t="s">
        <v>5</v>
      </c>
      <c r="CQ288" s="18">
        <v>1639.9999999999998</v>
      </c>
      <c r="CR288" s="18">
        <v>1</v>
      </c>
      <c r="CS288" s="18">
        <v>7.3999999999999996E-2</v>
      </c>
      <c r="CT288" s="21">
        <v>2.2222560975609758E-2</v>
      </c>
      <c r="CU288" s="18">
        <v>222</v>
      </c>
      <c r="CW288" s="18">
        <v>8</v>
      </c>
      <c r="CX288" s="18" t="s">
        <v>660</v>
      </c>
      <c r="CY288" s="18" t="s">
        <v>750</v>
      </c>
      <c r="CZ288" s="18">
        <v>4.875</v>
      </c>
      <c r="DA288" s="18">
        <v>2.5</v>
      </c>
      <c r="DB288" s="18">
        <v>1.0500000000000001E-2</v>
      </c>
      <c r="DC288" s="21">
        <v>4.3076923076923082E-2</v>
      </c>
      <c r="DD288" s="18">
        <v>431</v>
      </c>
    </row>
    <row r="289" spans="2:108" x14ac:dyDescent="0.3">
      <c r="B289" s="18">
        <v>7</v>
      </c>
      <c r="C289" s="18" t="s">
        <v>663</v>
      </c>
      <c r="D289" s="18" t="s">
        <v>750</v>
      </c>
      <c r="E289" s="18">
        <v>21</v>
      </c>
      <c r="F289" s="18">
        <v>2</v>
      </c>
      <c r="G289" s="18">
        <v>6.4999999999999997E-3</v>
      </c>
      <c r="H289" s="21">
        <v>1.7797619047619045E-2</v>
      </c>
      <c r="I289" s="18">
        <v>178</v>
      </c>
      <c r="K289" s="18">
        <v>7</v>
      </c>
      <c r="L289" s="18" t="s">
        <v>663</v>
      </c>
      <c r="M289" s="18" t="s">
        <v>750</v>
      </c>
      <c r="N289" s="18">
        <v>21</v>
      </c>
      <c r="O289" s="18">
        <v>1</v>
      </c>
      <c r="P289" s="18">
        <v>9.4000000000000004E-3</v>
      </c>
      <c r="Q289" s="21">
        <v>2.2380952380952383E-2</v>
      </c>
      <c r="R289" s="18">
        <v>224</v>
      </c>
      <c r="T289" s="18">
        <v>7</v>
      </c>
      <c r="U289" s="18" t="s">
        <v>663</v>
      </c>
      <c r="V289" s="18" t="s">
        <v>750</v>
      </c>
      <c r="W289" s="18">
        <v>21</v>
      </c>
      <c r="X289" s="18">
        <v>1</v>
      </c>
      <c r="Y289" s="18">
        <v>9.4000000000000004E-3</v>
      </c>
      <c r="Z289" s="21">
        <v>2.2380952380952383E-2</v>
      </c>
      <c r="AA289" s="18">
        <v>224</v>
      </c>
      <c r="AC289" s="18">
        <v>7</v>
      </c>
      <c r="AD289" s="18" t="s">
        <v>660</v>
      </c>
      <c r="AE289" s="18" t="s">
        <v>750</v>
      </c>
      <c r="AF289" s="18">
        <v>21</v>
      </c>
      <c r="AG289" s="18">
        <v>1</v>
      </c>
      <c r="AH289" s="18">
        <v>4.1999999999999997E-3</v>
      </c>
      <c r="AI289" s="21">
        <v>1.3333333333333334E-2</v>
      </c>
      <c r="AJ289" s="18">
        <v>133</v>
      </c>
      <c r="AL289" s="18">
        <v>7</v>
      </c>
      <c r="AM289" s="18" t="s">
        <v>22</v>
      </c>
      <c r="AN289" s="18" t="s">
        <v>136</v>
      </c>
      <c r="AO289" s="18">
        <v>44</v>
      </c>
      <c r="AP289" s="18">
        <v>4</v>
      </c>
      <c r="AQ289" s="18">
        <v>0.13139999999999999</v>
      </c>
      <c r="AR289" s="21">
        <v>7.503238636363635E-2</v>
      </c>
      <c r="AS289" s="18">
        <v>750</v>
      </c>
      <c r="AU289" s="18">
        <v>6</v>
      </c>
      <c r="AV289" s="18" t="s">
        <v>698</v>
      </c>
      <c r="AW289" s="18" t="s">
        <v>750</v>
      </c>
      <c r="AX289" s="18">
        <v>524.4</v>
      </c>
      <c r="AY289" s="18">
        <v>1</v>
      </c>
      <c r="AZ289" s="18">
        <v>6.3E-3</v>
      </c>
      <c r="BA289" s="21">
        <v>1.1713386727688787E-3</v>
      </c>
      <c r="BB289" s="18">
        <v>12</v>
      </c>
      <c r="BD289" s="18">
        <v>6</v>
      </c>
      <c r="BE289" s="18" t="s">
        <v>698</v>
      </c>
      <c r="BF289" s="18" t="s">
        <v>750</v>
      </c>
      <c r="BG289" s="18">
        <v>524.4</v>
      </c>
      <c r="BH289" s="18">
        <v>1</v>
      </c>
      <c r="BI289" s="18">
        <v>6.3E-3</v>
      </c>
      <c r="BJ289" s="21">
        <v>2.3627002288329518E-3</v>
      </c>
      <c r="BK289" s="18">
        <v>24</v>
      </c>
      <c r="BM289" s="18">
        <v>6</v>
      </c>
      <c r="BN289" s="18" t="s">
        <v>698</v>
      </c>
      <c r="BO289" s="18" t="s">
        <v>750</v>
      </c>
      <c r="BP289" s="18">
        <v>524.4</v>
      </c>
      <c r="BQ289" s="18">
        <v>2</v>
      </c>
      <c r="BR289" s="18">
        <v>7.3000000000000001E-3</v>
      </c>
      <c r="BS289" s="21">
        <v>2.140303203661327E-3</v>
      </c>
      <c r="BT289" s="18">
        <v>21</v>
      </c>
      <c r="BV289" s="18">
        <v>8</v>
      </c>
      <c r="BW289" s="18" t="s">
        <v>21</v>
      </c>
      <c r="BX289" s="18" t="s">
        <v>5</v>
      </c>
      <c r="BY289" s="18">
        <v>1639.9999999999998</v>
      </c>
      <c r="BZ289" s="18">
        <v>1</v>
      </c>
      <c r="CA289" s="18">
        <v>7.3999999999999996E-2</v>
      </c>
      <c r="CB289" s="21">
        <v>5.4146341463414639E-3</v>
      </c>
      <c r="CC289" s="18">
        <v>54</v>
      </c>
      <c r="CE289" s="18">
        <v>8</v>
      </c>
      <c r="CF289" s="18" t="s">
        <v>21</v>
      </c>
      <c r="CG289" s="18" t="s">
        <v>5</v>
      </c>
      <c r="CH289" s="18">
        <v>1639.9999999999998</v>
      </c>
      <c r="CI289" s="18">
        <v>1</v>
      </c>
      <c r="CJ289" s="18">
        <v>7.3999999999999996E-2</v>
      </c>
      <c r="CK289" s="21">
        <v>1.097967479674797E-2</v>
      </c>
      <c r="CL289" s="18">
        <v>110</v>
      </c>
      <c r="CN289" s="18">
        <v>8</v>
      </c>
      <c r="CO289" s="18" t="s">
        <v>21</v>
      </c>
      <c r="CP289" s="18" t="s">
        <v>5</v>
      </c>
      <c r="CQ289" s="18">
        <v>1639.9999999999998</v>
      </c>
      <c r="CR289" s="18">
        <v>1</v>
      </c>
      <c r="CS289" s="18">
        <v>7.3999999999999996E-2</v>
      </c>
      <c r="CT289" s="21">
        <v>2.2222560975609758E-2</v>
      </c>
      <c r="CU289" s="18">
        <v>222</v>
      </c>
      <c r="CW289" s="18">
        <v>8</v>
      </c>
      <c r="CX289" s="18" t="s">
        <v>662</v>
      </c>
      <c r="CY289" s="18" t="s">
        <v>750</v>
      </c>
      <c r="CZ289" s="18">
        <v>4.875</v>
      </c>
      <c r="DA289" s="18">
        <v>2.5</v>
      </c>
      <c r="DB289" s="18">
        <v>1.0500000000000001E-2</v>
      </c>
      <c r="DC289" s="21">
        <v>4.3076923076923082E-2</v>
      </c>
      <c r="DD289" s="18">
        <v>431</v>
      </c>
    </row>
    <row r="290" spans="2:108" x14ac:dyDescent="0.3">
      <c r="B290" s="18">
        <v>7</v>
      </c>
      <c r="C290" s="18" t="s">
        <v>665</v>
      </c>
      <c r="D290" s="18" t="s">
        <v>750</v>
      </c>
      <c r="E290" s="18">
        <v>21</v>
      </c>
      <c r="F290" s="18">
        <v>2</v>
      </c>
      <c r="G290" s="18">
        <v>6.4999999999999997E-3</v>
      </c>
      <c r="H290" s="21">
        <v>1.7797619047619045E-2</v>
      </c>
      <c r="I290" s="18">
        <v>178</v>
      </c>
      <c r="K290" s="18">
        <v>7</v>
      </c>
      <c r="L290" s="18" t="s">
        <v>665</v>
      </c>
      <c r="M290" s="18" t="s">
        <v>750</v>
      </c>
      <c r="N290" s="18">
        <v>21</v>
      </c>
      <c r="O290" s="18">
        <v>1</v>
      </c>
      <c r="P290" s="18">
        <v>9.4000000000000004E-3</v>
      </c>
      <c r="Q290" s="21">
        <v>2.2380952380952383E-2</v>
      </c>
      <c r="R290" s="18">
        <v>224</v>
      </c>
      <c r="T290" s="18">
        <v>7</v>
      </c>
      <c r="U290" s="18" t="s">
        <v>665</v>
      </c>
      <c r="V290" s="18" t="s">
        <v>750</v>
      </c>
      <c r="W290" s="18">
        <v>21</v>
      </c>
      <c r="X290" s="18">
        <v>1</v>
      </c>
      <c r="Y290" s="18">
        <v>9.4000000000000004E-3</v>
      </c>
      <c r="Z290" s="21">
        <v>2.2380952380952383E-2</v>
      </c>
      <c r="AA290" s="18">
        <v>224</v>
      </c>
      <c r="AC290" s="18">
        <v>7</v>
      </c>
      <c r="AD290" s="18" t="s">
        <v>662</v>
      </c>
      <c r="AE290" s="18" t="s">
        <v>750</v>
      </c>
      <c r="AF290" s="18">
        <v>21</v>
      </c>
      <c r="AG290" s="18">
        <v>1</v>
      </c>
      <c r="AH290" s="18">
        <v>4.1999999999999997E-3</v>
      </c>
      <c r="AI290" s="21">
        <v>1.3333333333333334E-2</v>
      </c>
      <c r="AJ290" s="18">
        <v>133</v>
      </c>
      <c r="AL290" s="18">
        <v>7</v>
      </c>
      <c r="AM290" s="18" t="s">
        <v>10</v>
      </c>
      <c r="AN290" s="18" t="s">
        <v>136</v>
      </c>
      <c r="AO290" s="18">
        <v>58.666666666666657</v>
      </c>
      <c r="AP290" s="18">
        <v>2</v>
      </c>
      <c r="AQ290" s="18">
        <v>8.7599999999999997E-2</v>
      </c>
      <c r="AR290" s="21">
        <v>7.5032386363636364E-2</v>
      </c>
      <c r="AS290" s="18">
        <v>750</v>
      </c>
      <c r="AU290" s="18">
        <v>6</v>
      </c>
      <c r="AV290" s="18" t="s">
        <v>700</v>
      </c>
      <c r="AW290" s="18" t="s">
        <v>750</v>
      </c>
      <c r="AX290" s="18">
        <v>524.4</v>
      </c>
      <c r="AY290" s="18">
        <v>1</v>
      </c>
      <c r="AZ290" s="18">
        <v>6.3E-3</v>
      </c>
      <c r="BA290" s="21">
        <v>1.1713386727688787E-3</v>
      </c>
      <c r="BB290" s="18">
        <v>12</v>
      </c>
      <c r="BD290" s="18">
        <v>6</v>
      </c>
      <c r="BE290" s="18" t="s">
        <v>700</v>
      </c>
      <c r="BF290" s="18" t="s">
        <v>750</v>
      </c>
      <c r="BG290" s="18">
        <v>524.4</v>
      </c>
      <c r="BH290" s="18">
        <v>1</v>
      </c>
      <c r="BI290" s="18">
        <v>6.3E-3</v>
      </c>
      <c r="BJ290" s="21">
        <v>2.3627002288329518E-3</v>
      </c>
      <c r="BK290" s="18">
        <v>24</v>
      </c>
      <c r="BM290" s="18">
        <v>6</v>
      </c>
      <c r="BN290" s="18" t="s">
        <v>700</v>
      </c>
      <c r="BO290" s="18" t="s">
        <v>750</v>
      </c>
      <c r="BP290" s="18">
        <v>524.4</v>
      </c>
      <c r="BQ290" s="18">
        <v>2</v>
      </c>
      <c r="BR290" s="18">
        <v>7.3000000000000001E-3</v>
      </c>
      <c r="BS290" s="21">
        <v>2.140303203661327E-3</v>
      </c>
      <c r="BT290" s="18">
        <v>21</v>
      </c>
      <c r="BV290" s="18">
        <v>8</v>
      </c>
      <c r="BW290" s="18" t="s">
        <v>29</v>
      </c>
      <c r="BX290" s="18" t="s">
        <v>5</v>
      </c>
      <c r="BY290" s="18">
        <v>1639.9999999999998</v>
      </c>
      <c r="BZ290" s="18">
        <v>1</v>
      </c>
      <c r="CA290" s="18">
        <v>7.3999999999999996E-2</v>
      </c>
      <c r="CB290" s="21">
        <v>5.4146341463414639E-3</v>
      </c>
      <c r="CC290" s="18">
        <v>54</v>
      </c>
      <c r="CE290" s="18">
        <v>8</v>
      </c>
      <c r="CF290" s="18" t="s">
        <v>29</v>
      </c>
      <c r="CG290" s="18" t="s">
        <v>5</v>
      </c>
      <c r="CH290" s="18">
        <v>1639.9999999999998</v>
      </c>
      <c r="CI290" s="18">
        <v>1</v>
      </c>
      <c r="CJ290" s="18">
        <v>7.3999999999999996E-2</v>
      </c>
      <c r="CK290" s="21">
        <v>1.097967479674797E-2</v>
      </c>
      <c r="CL290" s="18">
        <v>110</v>
      </c>
      <c r="CN290" s="18">
        <v>8</v>
      </c>
      <c r="CO290" s="18" t="s">
        <v>29</v>
      </c>
      <c r="CP290" s="18" t="s">
        <v>5</v>
      </c>
      <c r="CQ290" s="18">
        <v>1639.9999999999998</v>
      </c>
      <c r="CR290" s="18">
        <v>1</v>
      </c>
      <c r="CS290" s="18">
        <v>7.3999999999999996E-2</v>
      </c>
      <c r="CT290" s="21">
        <v>2.2222560975609758E-2</v>
      </c>
      <c r="CU290" s="18">
        <v>222</v>
      </c>
      <c r="CW290" s="18">
        <v>8</v>
      </c>
      <c r="CX290" s="18" t="s">
        <v>664</v>
      </c>
      <c r="CY290" s="18" t="s">
        <v>750</v>
      </c>
      <c r="CZ290" s="18">
        <v>4.875</v>
      </c>
      <c r="DA290" s="18">
        <v>2.5</v>
      </c>
      <c r="DB290" s="18">
        <v>1.0500000000000001E-2</v>
      </c>
      <c r="DC290" s="21">
        <v>4.3076923076923082E-2</v>
      </c>
      <c r="DD290" s="18">
        <v>431</v>
      </c>
    </row>
    <row r="291" spans="2:108" x14ac:dyDescent="0.3">
      <c r="B291" s="18">
        <v>7</v>
      </c>
      <c r="C291" s="18" t="s">
        <v>666</v>
      </c>
      <c r="D291" s="18" t="s">
        <v>750</v>
      </c>
      <c r="E291" s="18">
        <v>89.600000000000023</v>
      </c>
      <c r="F291" s="18">
        <v>1.5</v>
      </c>
      <c r="G291" s="18">
        <v>6.4999999999999997E-3</v>
      </c>
      <c r="H291" s="21">
        <v>5.56175595238095E-3</v>
      </c>
      <c r="I291" s="18">
        <v>56</v>
      </c>
      <c r="K291" s="18">
        <v>7</v>
      </c>
      <c r="L291" s="18" t="s">
        <v>666</v>
      </c>
      <c r="M291" s="18" t="s">
        <v>750</v>
      </c>
      <c r="N291" s="18">
        <v>89.600000000000023</v>
      </c>
      <c r="O291" s="18">
        <v>1</v>
      </c>
      <c r="P291" s="18">
        <v>5.0000000000000001E-3</v>
      </c>
      <c r="Q291" s="21">
        <v>2.7901785714285706E-3</v>
      </c>
      <c r="R291" s="18">
        <v>28</v>
      </c>
      <c r="T291" s="18">
        <v>7</v>
      </c>
      <c r="U291" s="18" t="s">
        <v>666</v>
      </c>
      <c r="V291" s="18" t="s">
        <v>750</v>
      </c>
      <c r="W291" s="18">
        <v>89.600000000000023</v>
      </c>
      <c r="X291" s="18">
        <v>1</v>
      </c>
      <c r="Y291" s="18">
        <v>5.0000000000000001E-3</v>
      </c>
      <c r="Z291" s="21">
        <v>2.7901785714285706E-3</v>
      </c>
      <c r="AA291" s="18">
        <v>28</v>
      </c>
      <c r="AC291" s="18">
        <v>7</v>
      </c>
      <c r="AD291" s="18" t="s">
        <v>664</v>
      </c>
      <c r="AE291" s="18" t="s">
        <v>750</v>
      </c>
      <c r="AF291" s="18">
        <v>21</v>
      </c>
      <c r="AG291" s="18">
        <v>1</v>
      </c>
      <c r="AH291" s="18">
        <v>4.1999999999999997E-3</v>
      </c>
      <c r="AI291" s="21">
        <v>1.3333333333333334E-2</v>
      </c>
      <c r="AJ291" s="18">
        <v>133</v>
      </c>
      <c r="AL291" s="18">
        <v>7</v>
      </c>
      <c r="AM291" s="18" t="s">
        <v>21</v>
      </c>
      <c r="AN291" s="18" t="s">
        <v>136</v>
      </c>
      <c r="AO291" s="18">
        <v>58.666666666666657</v>
      </c>
      <c r="AP291" s="18">
        <v>2</v>
      </c>
      <c r="AQ291" s="18">
        <v>8.7599999999999997E-2</v>
      </c>
      <c r="AR291" s="21">
        <v>7.5032386363636364E-2</v>
      </c>
      <c r="AS291" s="18">
        <v>750</v>
      </c>
      <c r="BV291" s="18">
        <v>8</v>
      </c>
      <c r="BW291" s="18" t="s">
        <v>12</v>
      </c>
      <c r="BX291" s="18" t="s">
        <v>5</v>
      </c>
      <c r="BY291" s="18">
        <v>3000</v>
      </c>
      <c r="BZ291" s="18">
        <v>1</v>
      </c>
      <c r="CA291" s="18">
        <v>4.4399999999999995E-2</v>
      </c>
      <c r="CB291" s="21">
        <v>1.7759999999999998E-3</v>
      </c>
      <c r="CC291" s="18">
        <v>18</v>
      </c>
      <c r="CE291" s="18">
        <v>8</v>
      </c>
      <c r="CF291" s="18" t="s">
        <v>12</v>
      </c>
      <c r="CG291" s="18" t="s">
        <v>5</v>
      </c>
      <c r="CH291" s="18">
        <v>3000</v>
      </c>
      <c r="CI291" s="18">
        <v>1</v>
      </c>
      <c r="CJ291" s="18">
        <v>4.4399999999999995E-2</v>
      </c>
      <c r="CK291" s="21">
        <v>3.6013333333333327E-3</v>
      </c>
      <c r="CL291" s="18">
        <v>36</v>
      </c>
      <c r="CN291" s="18">
        <v>8</v>
      </c>
      <c r="CO291" s="18" t="s">
        <v>12</v>
      </c>
      <c r="CP291" s="18" t="s">
        <v>5</v>
      </c>
      <c r="CQ291" s="18">
        <v>3000</v>
      </c>
      <c r="CR291" s="18">
        <v>1</v>
      </c>
      <c r="CS291" s="18">
        <v>4.4399999999999995E-2</v>
      </c>
      <c r="CT291" s="21">
        <v>7.2889999999999995E-3</v>
      </c>
      <c r="CU291" s="18">
        <v>73</v>
      </c>
      <c r="CW291" s="18">
        <v>8</v>
      </c>
      <c r="CX291" s="18" t="s">
        <v>649</v>
      </c>
      <c r="CY291" s="18" t="s">
        <v>750</v>
      </c>
      <c r="CZ291" s="18">
        <v>4.875</v>
      </c>
      <c r="DA291" s="18">
        <v>2.5</v>
      </c>
      <c r="DB291" s="18">
        <v>1.0500000000000001E-2</v>
      </c>
      <c r="DC291" s="21">
        <v>4.3076923076923082E-2</v>
      </c>
      <c r="DD291" s="18">
        <v>431</v>
      </c>
    </row>
    <row r="292" spans="2:108" x14ac:dyDescent="0.3">
      <c r="B292" s="18">
        <v>7</v>
      </c>
      <c r="C292" s="18" t="s">
        <v>668</v>
      </c>
      <c r="D292" s="18" t="s">
        <v>750</v>
      </c>
      <c r="E292" s="18">
        <v>89.600000000000023</v>
      </c>
      <c r="F292" s="18">
        <v>1.5</v>
      </c>
      <c r="G292" s="18">
        <v>6.4999999999999997E-3</v>
      </c>
      <c r="H292" s="21">
        <v>5.56175595238095E-3</v>
      </c>
      <c r="I292" s="18">
        <v>56</v>
      </c>
      <c r="K292" s="18">
        <v>7</v>
      </c>
      <c r="L292" s="18" t="s">
        <v>668</v>
      </c>
      <c r="M292" s="18" t="s">
        <v>750</v>
      </c>
      <c r="N292" s="18">
        <v>89.600000000000023</v>
      </c>
      <c r="O292" s="18">
        <v>1</v>
      </c>
      <c r="P292" s="18">
        <v>5.0000000000000001E-3</v>
      </c>
      <c r="Q292" s="21">
        <v>2.7901785714285706E-3</v>
      </c>
      <c r="R292" s="18">
        <v>28</v>
      </c>
      <c r="T292" s="18">
        <v>7</v>
      </c>
      <c r="U292" s="18" t="s">
        <v>668</v>
      </c>
      <c r="V292" s="18" t="s">
        <v>750</v>
      </c>
      <c r="W292" s="18">
        <v>89.600000000000023</v>
      </c>
      <c r="X292" s="18">
        <v>1</v>
      </c>
      <c r="Y292" s="18">
        <v>5.0000000000000001E-3</v>
      </c>
      <c r="Z292" s="21">
        <v>2.7901785714285706E-3</v>
      </c>
      <c r="AA292" s="18">
        <v>28</v>
      </c>
      <c r="AC292" s="18">
        <v>7</v>
      </c>
      <c r="AD292" s="18" t="s">
        <v>649</v>
      </c>
      <c r="AE292" s="18" t="s">
        <v>750</v>
      </c>
      <c r="AF292" s="18">
        <v>21</v>
      </c>
      <c r="AG292" s="18">
        <v>1</v>
      </c>
      <c r="AH292" s="18">
        <v>4.1999999999999997E-3</v>
      </c>
      <c r="AI292" s="21">
        <v>1.3333333333333334E-2</v>
      </c>
      <c r="AJ292" s="18">
        <v>133</v>
      </c>
      <c r="AL292" s="18">
        <v>7</v>
      </c>
      <c r="AM292" s="18" t="s">
        <v>29</v>
      </c>
      <c r="AN292" s="18" t="s">
        <v>136</v>
      </c>
      <c r="AO292" s="18">
        <v>58.666666666666657</v>
      </c>
      <c r="AP292" s="18">
        <v>2</v>
      </c>
      <c r="AQ292" s="18">
        <v>8.7599999999999997E-2</v>
      </c>
      <c r="AR292" s="21">
        <v>7.5032386363636364E-2</v>
      </c>
      <c r="AS292" s="18">
        <v>750</v>
      </c>
      <c r="BV292" s="18">
        <v>8</v>
      </c>
      <c r="BW292" s="18" t="s">
        <v>23</v>
      </c>
      <c r="BX292" s="18" t="s">
        <v>5</v>
      </c>
      <c r="BY292" s="18">
        <v>3000</v>
      </c>
      <c r="BZ292" s="18">
        <v>1</v>
      </c>
      <c r="CA292" s="18">
        <v>4.4399999999999995E-2</v>
      </c>
      <c r="CB292" s="21">
        <v>1.7759999999999998E-3</v>
      </c>
      <c r="CC292" s="18">
        <v>18</v>
      </c>
      <c r="CE292" s="18">
        <v>8</v>
      </c>
      <c r="CF292" s="18" t="s">
        <v>23</v>
      </c>
      <c r="CG292" s="18" t="s">
        <v>5</v>
      </c>
      <c r="CH292" s="18">
        <v>3000</v>
      </c>
      <c r="CI292" s="18">
        <v>1</v>
      </c>
      <c r="CJ292" s="18">
        <v>4.4399999999999995E-2</v>
      </c>
      <c r="CK292" s="21">
        <v>3.6013333333333327E-3</v>
      </c>
      <c r="CL292" s="18">
        <v>36</v>
      </c>
      <c r="CN292" s="18">
        <v>8</v>
      </c>
      <c r="CO292" s="18" t="s">
        <v>23</v>
      </c>
      <c r="CP292" s="18" t="s">
        <v>5</v>
      </c>
      <c r="CQ292" s="18">
        <v>3000</v>
      </c>
      <c r="CR292" s="18">
        <v>1</v>
      </c>
      <c r="CS292" s="18">
        <v>4.4399999999999995E-2</v>
      </c>
      <c r="CT292" s="21">
        <v>7.2889999999999995E-3</v>
      </c>
      <c r="CU292" s="18">
        <v>73</v>
      </c>
      <c r="CW292" s="18">
        <v>8</v>
      </c>
      <c r="CX292" s="18" t="s">
        <v>651</v>
      </c>
      <c r="CY292" s="18" t="s">
        <v>750</v>
      </c>
      <c r="CZ292" s="18">
        <v>4.875</v>
      </c>
      <c r="DA292" s="18">
        <v>2.5</v>
      </c>
      <c r="DB292" s="18">
        <v>1.0500000000000001E-2</v>
      </c>
      <c r="DC292" s="21">
        <v>4.3076923076923082E-2</v>
      </c>
      <c r="DD292" s="18">
        <v>431</v>
      </c>
    </row>
    <row r="293" spans="2:108" x14ac:dyDescent="0.3">
      <c r="B293" s="18">
        <v>7</v>
      </c>
      <c r="C293" s="18" t="s">
        <v>670</v>
      </c>
      <c r="D293" s="18" t="s">
        <v>750</v>
      </c>
      <c r="E293" s="18">
        <v>89.600000000000023</v>
      </c>
      <c r="F293" s="18">
        <v>1.5</v>
      </c>
      <c r="G293" s="18">
        <v>6.4999999999999997E-3</v>
      </c>
      <c r="H293" s="21">
        <v>5.56175595238095E-3</v>
      </c>
      <c r="I293" s="18">
        <v>56</v>
      </c>
      <c r="K293" s="18">
        <v>7</v>
      </c>
      <c r="L293" s="18" t="s">
        <v>670</v>
      </c>
      <c r="M293" s="18" t="s">
        <v>750</v>
      </c>
      <c r="N293" s="18">
        <v>89.600000000000023</v>
      </c>
      <c r="O293" s="18">
        <v>1</v>
      </c>
      <c r="P293" s="18">
        <v>5.0000000000000001E-3</v>
      </c>
      <c r="Q293" s="21">
        <v>2.7901785714285706E-3</v>
      </c>
      <c r="R293" s="18">
        <v>28</v>
      </c>
      <c r="T293" s="18">
        <v>7</v>
      </c>
      <c r="U293" s="18" t="s">
        <v>670</v>
      </c>
      <c r="V293" s="18" t="s">
        <v>750</v>
      </c>
      <c r="W293" s="18">
        <v>89.600000000000023</v>
      </c>
      <c r="X293" s="18">
        <v>1</v>
      </c>
      <c r="Y293" s="18">
        <v>5.0000000000000001E-3</v>
      </c>
      <c r="Z293" s="21">
        <v>2.7901785714285706E-3</v>
      </c>
      <c r="AA293" s="18">
        <v>28</v>
      </c>
      <c r="AC293" s="18">
        <v>7</v>
      </c>
      <c r="AD293" s="18" t="s">
        <v>651</v>
      </c>
      <c r="AE293" s="18" t="s">
        <v>750</v>
      </c>
      <c r="AF293" s="18">
        <v>21</v>
      </c>
      <c r="AG293" s="18">
        <v>1</v>
      </c>
      <c r="AH293" s="18">
        <v>4.1999999999999997E-3</v>
      </c>
      <c r="AI293" s="21">
        <v>1.3333333333333334E-2</v>
      </c>
      <c r="AJ293" s="18">
        <v>133</v>
      </c>
      <c r="AL293" s="18">
        <v>7</v>
      </c>
      <c r="AM293" s="18" t="s">
        <v>738</v>
      </c>
      <c r="AN293" s="18" t="s">
        <v>750</v>
      </c>
      <c r="AO293" s="18">
        <v>21</v>
      </c>
      <c r="AP293" s="18">
        <v>1.5</v>
      </c>
      <c r="AQ293" s="18">
        <v>6.0000000000000001E-3</v>
      </c>
      <c r="AR293" s="21">
        <v>1.9142857142857142E-2</v>
      </c>
      <c r="AS293" s="18">
        <v>191</v>
      </c>
      <c r="AU293" s="18" t="s">
        <v>133</v>
      </c>
      <c r="AV293" s="18" t="s">
        <v>135</v>
      </c>
      <c r="AW293" s="18" t="s">
        <v>0</v>
      </c>
      <c r="AX293" s="18" t="s">
        <v>1</v>
      </c>
      <c r="AY293" s="18" t="s">
        <v>36</v>
      </c>
      <c r="AZ293" s="18" t="s">
        <v>2</v>
      </c>
      <c r="BA293" s="18" t="s">
        <v>3</v>
      </c>
      <c r="BB293" s="18" t="s">
        <v>4</v>
      </c>
      <c r="BC293" s="20">
        <v>10054</v>
      </c>
      <c r="BD293" s="18" t="s">
        <v>133</v>
      </c>
      <c r="BE293" s="18" t="s">
        <v>135</v>
      </c>
      <c r="BF293" s="18" t="s">
        <v>0</v>
      </c>
      <c r="BG293" s="18" t="s">
        <v>1</v>
      </c>
      <c r="BH293" s="18" t="s">
        <v>36</v>
      </c>
      <c r="BI293" s="18" t="s">
        <v>2</v>
      </c>
      <c r="BJ293" s="18" t="s">
        <v>3</v>
      </c>
      <c r="BK293" s="18" t="s">
        <v>4</v>
      </c>
      <c r="BL293" s="20">
        <v>9996</v>
      </c>
      <c r="BM293" s="18" t="s">
        <v>133</v>
      </c>
      <c r="BN293" s="18" t="s">
        <v>135</v>
      </c>
      <c r="BO293" s="18" t="s">
        <v>0</v>
      </c>
      <c r="BP293" s="18" t="s">
        <v>1</v>
      </c>
      <c r="BQ293" s="18" t="s">
        <v>36</v>
      </c>
      <c r="BR293" s="18" t="s">
        <v>2</v>
      </c>
      <c r="BS293" s="18" t="s">
        <v>3</v>
      </c>
      <c r="BT293" s="18" t="s">
        <v>4</v>
      </c>
      <c r="BU293" s="20">
        <v>5265</v>
      </c>
      <c r="BV293" s="18">
        <v>8</v>
      </c>
      <c r="BW293" s="18" t="s">
        <v>33</v>
      </c>
      <c r="BX293" s="18" t="s">
        <v>5</v>
      </c>
      <c r="BY293" s="18">
        <v>3000</v>
      </c>
      <c r="BZ293" s="18">
        <v>1</v>
      </c>
      <c r="CA293" s="18">
        <v>4.4399999999999995E-2</v>
      </c>
      <c r="CB293" s="21">
        <v>1.7759999999999998E-3</v>
      </c>
      <c r="CC293" s="18">
        <v>18</v>
      </c>
      <c r="CE293" s="18">
        <v>8</v>
      </c>
      <c r="CF293" s="18" t="s">
        <v>33</v>
      </c>
      <c r="CG293" s="18" t="s">
        <v>5</v>
      </c>
      <c r="CH293" s="18">
        <v>3000</v>
      </c>
      <c r="CI293" s="18">
        <v>1</v>
      </c>
      <c r="CJ293" s="18">
        <v>4.4399999999999995E-2</v>
      </c>
      <c r="CK293" s="21">
        <v>3.6013333333333327E-3</v>
      </c>
      <c r="CL293" s="18">
        <v>36</v>
      </c>
      <c r="CN293" s="18">
        <v>8</v>
      </c>
      <c r="CO293" s="18" t="s">
        <v>33</v>
      </c>
      <c r="CP293" s="18" t="s">
        <v>5</v>
      </c>
      <c r="CQ293" s="18">
        <v>3000</v>
      </c>
      <c r="CR293" s="18">
        <v>1</v>
      </c>
      <c r="CS293" s="18">
        <v>4.4399999999999995E-2</v>
      </c>
      <c r="CT293" s="21">
        <v>7.2889999999999995E-3</v>
      </c>
      <c r="CU293" s="18">
        <v>73</v>
      </c>
      <c r="CW293" s="18">
        <v>8</v>
      </c>
      <c r="CX293" s="18" t="s">
        <v>653</v>
      </c>
      <c r="CY293" s="18" t="s">
        <v>750</v>
      </c>
      <c r="CZ293" s="18">
        <v>4.875</v>
      </c>
      <c r="DA293" s="18">
        <v>2.5</v>
      </c>
      <c r="DB293" s="18">
        <v>1.0500000000000001E-2</v>
      </c>
      <c r="DC293" s="21">
        <v>4.3076923076923082E-2</v>
      </c>
      <c r="DD293" s="18">
        <v>431</v>
      </c>
    </row>
    <row r="294" spans="2:108" x14ac:dyDescent="0.3">
      <c r="B294" s="18">
        <v>7</v>
      </c>
      <c r="C294" s="18" t="s">
        <v>672</v>
      </c>
      <c r="D294" s="18" t="s">
        <v>750</v>
      </c>
      <c r="E294" s="18">
        <v>89.600000000000023</v>
      </c>
      <c r="F294" s="18">
        <v>1.5</v>
      </c>
      <c r="G294" s="18">
        <v>6.4999999999999997E-3</v>
      </c>
      <c r="H294" s="21">
        <v>5.56175595238095E-3</v>
      </c>
      <c r="I294" s="18">
        <v>56</v>
      </c>
      <c r="K294" s="18">
        <v>7</v>
      </c>
      <c r="L294" s="18" t="s">
        <v>672</v>
      </c>
      <c r="M294" s="18" t="s">
        <v>750</v>
      </c>
      <c r="N294" s="18">
        <v>89.600000000000023</v>
      </c>
      <c r="O294" s="18">
        <v>1</v>
      </c>
      <c r="P294" s="18">
        <v>5.0000000000000001E-3</v>
      </c>
      <c r="Q294" s="21">
        <v>2.7901785714285706E-3</v>
      </c>
      <c r="R294" s="18">
        <v>28</v>
      </c>
      <c r="T294" s="18">
        <v>7</v>
      </c>
      <c r="U294" s="18" t="s">
        <v>672</v>
      </c>
      <c r="V294" s="18" t="s">
        <v>750</v>
      </c>
      <c r="W294" s="18">
        <v>89.600000000000023</v>
      </c>
      <c r="X294" s="18">
        <v>1</v>
      </c>
      <c r="Y294" s="18">
        <v>5.0000000000000001E-3</v>
      </c>
      <c r="Z294" s="21">
        <v>2.7901785714285706E-3</v>
      </c>
      <c r="AA294" s="18">
        <v>28</v>
      </c>
      <c r="AC294" s="18">
        <v>7</v>
      </c>
      <c r="AD294" s="18" t="s">
        <v>653</v>
      </c>
      <c r="AE294" s="18" t="s">
        <v>750</v>
      </c>
      <c r="AF294" s="18">
        <v>21</v>
      </c>
      <c r="AG294" s="18">
        <v>1</v>
      </c>
      <c r="AH294" s="18">
        <v>4.1999999999999997E-3</v>
      </c>
      <c r="AI294" s="21">
        <v>1.3333333333333334E-2</v>
      </c>
      <c r="AJ294" s="18">
        <v>133</v>
      </c>
      <c r="AL294" s="18">
        <v>7</v>
      </c>
      <c r="AM294" s="18" t="s">
        <v>650</v>
      </c>
      <c r="AN294" s="18" t="s">
        <v>750</v>
      </c>
      <c r="AO294" s="18">
        <v>21</v>
      </c>
      <c r="AP294" s="18">
        <v>1.5</v>
      </c>
      <c r="AQ294" s="18">
        <v>6.0000000000000001E-3</v>
      </c>
      <c r="AR294" s="21">
        <v>1.9142857142857142E-2</v>
      </c>
      <c r="AS294" s="18">
        <v>191</v>
      </c>
      <c r="AU294" s="18">
        <v>7</v>
      </c>
      <c r="AV294" s="18" t="s">
        <v>9</v>
      </c>
      <c r="AW294" s="18" t="s">
        <v>5</v>
      </c>
      <c r="AX294" s="18">
        <v>880</v>
      </c>
      <c r="AY294" s="18">
        <v>1</v>
      </c>
      <c r="AZ294" s="18">
        <v>6.2899999999999998E-2</v>
      </c>
      <c r="BA294" s="21">
        <v>6.9690340909090908E-3</v>
      </c>
      <c r="BB294" s="18">
        <v>70</v>
      </c>
      <c r="BD294" s="18">
        <v>7</v>
      </c>
      <c r="BE294" s="18" t="s">
        <v>9</v>
      </c>
      <c r="BF294" s="18" t="s">
        <v>5</v>
      </c>
      <c r="BG294" s="18">
        <v>880</v>
      </c>
      <c r="BH294" s="18">
        <v>1</v>
      </c>
      <c r="BI294" s="18">
        <v>6.2899999999999998E-2</v>
      </c>
      <c r="BJ294" s="21">
        <v>1.405719696969697E-2</v>
      </c>
      <c r="BK294" s="18">
        <v>141</v>
      </c>
      <c r="BM294" s="18">
        <v>7</v>
      </c>
      <c r="BN294" s="18" t="s">
        <v>9</v>
      </c>
      <c r="BO294" s="18" t="s">
        <v>5</v>
      </c>
      <c r="BP294" s="18">
        <v>880</v>
      </c>
      <c r="BQ294" s="18">
        <v>1</v>
      </c>
      <c r="BR294" s="18">
        <v>6.2899999999999998E-2</v>
      </c>
      <c r="BS294" s="21">
        <v>2.1979261363636361E-2</v>
      </c>
      <c r="BT294" s="18">
        <v>220</v>
      </c>
      <c r="BV294" s="18">
        <v>8</v>
      </c>
      <c r="BW294" s="18" t="s">
        <v>24</v>
      </c>
      <c r="BX294" s="18" t="s">
        <v>5</v>
      </c>
      <c r="BY294" s="18">
        <v>6000</v>
      </c>
      <c r="BZ294" s="18">
        <v>1</v>
      </c>
      <c r="CA294" s="18">
        <v>4.4399999999999995E-2</v>
      </c>
      <c r="CB294" s="21">
        <v>8.879999999999999E-4</v>
      </c>
      <c r="CC294" s="18">
        <v>9</v>
      </c>
      <c r="CE294" s="18">
        <v>8</v>
      </c>
      <c r="CF294" s="18" t="s">
        <v>24</v>
      </c>
      <c r="CG294" s="18" t="s">
        <v>5</v>
      </c>
      <c r="CH294" s="18">
        <v>6000</v>
      </c>
      <c r="CI294" s="18">
        <v>1</v>
      </c>
      <c r="CJ294" s="18">
        <v>4.4399999999999995E-2</v>
      </c>
      <c r="CK294" s="21">
        <v>1.8006666666666663E-3</v>
      </c>
      <c r="CL294" s="18">
        <v>18</v>
      </c>
      <c r="CN294" s="18">
        <v>8</v>
      </c>
      <c r="CO294" s="18" t="s">
        <v>24</v>
      </c>
      <c r="CP294" s="18" t="s">
        <v>5</v>
      </c>
      <c r="CQ294" s="18">
        <v>6000</v>
      </c>
      <c r="CR294" s="18">
        <v>1</v>
      </c>
      <c r="CS294" s="18">
        <v>4.4399999999999995E-2</v>
      </c>
      <c r="CT294" s="21">
        <v>3.6444999999999997E-3</v>
      </c>
      <c r="CU294" s="18">
        <v>36</v>
      </c>
      <c r="CW294" s="18">
        <v>8</v>
      </c>
      <c r="CX294" s="18" t="s">
        <v>655</v>
      </c>
      <c r="CY294" s="18" t="s">
        <v>750</v>
      </c>
      <c r="CZ294" s="18">
        <v>4.875</v>
      </c>
      <c r="DA294" s="18">
        <v>2.5</v>
      </c>
      <c r="DB294" s="18">
        <v>1.0500000000000001E-2</v>
      </c>
      <c r="DC294" s="21">
        <v>4.3076923076923082E-2</v>
      </c>
      <c r="DD294" s="18">
        <v>431</v>
      </c>
    </row>
    <row r="295" spans="2:108" x14ac:dyDescent="0.3">
      <c r="B295" s="18">
        <v>7</v>
      </c>
      <c r="C295" s="18" t="s">
        <v>674</v>
      </c>
      <c r="D295" s="18" t="s">
        <v>750</v>
      </c>
      <c r="E295" s="18">
        <v>89.600000000000023</v>
      </c>
      <c r="F295" s="18">
        <v>1.5</v>
      </c>
      <c r="G295" s="18">
        <v>6.4999999999999997E-3</v>
      </c>
      <c r="H295" s="21">
        <v>5.56175595238095E-3</v>
      </c>
      <c r="I295" s="18">
        <v>56</v>
      </c>
      <c r="K295" s="18">
        <v>7</v>
      </c>
      <c r="L295" s="18" t="s">
        <v>674</v>
      </c>
      <c r="M295" s="18" t="s">
        <v>750</v>
      </c>
      <c r="N295" s="18">
        <v>89.600000000000023</v>
      </c>
      <c r="O295" s="18">
        <v>1</v>
      </c>
      <c r="P295" s="18">
        <v>5.0000000000000001E-3</v>
      </c>
      <c r="Q295" s="21">
        <v>2.7901785714285706E-3</v>
      </c>
      <c r="R295" s="18">
        <v>28</v>
      </c>
      <c r="T295" s="18">
        <v>7</v>
      </c>
      <c r="U295" s="18" t="s">
        <v>674</v>
      </c>
      <c r="V295" s="18" t="s">
        <v>750</v>
      </c>
      <c r="W295" s="18">
        <v>89.600000000000023</v>
      </c>
      <c r="X295" s="18">
        <v>1</v>
      </c>
      <c r="Y295" s="18">
        <v>5.0000000000000001E-3</v>
      </c>
      <c r="Z295" s="21">
        <v>2.7901785714285706E-3</v>
      </c>
      <c r="AA295" s="18">
        <v>28</v>
      </c>
      <c r="AC295" s="18">
        <v>7</v>
      </c>
      <c r="AD295" s="18" t="s">
        <v>655</v>
      </c>
      <c r="AE295" s="18" t="s">
        <v>750</v>
      </c>
      <c r="AF295" s="18">
        <v>21</v>
      </c>
      <c r="AG295" s="18">
        <v>1</v>
      </c>
      <c r="AH295" s="18">
        <v>4.1999999999999997E-3</v>
      </c>
      <c r="AI295" s="21">
        <v>1.3333333333333334E-2</v>
      </c>
      <c r="AJ295" s="18">
        <v>133</v>
      </c>
      <c r="AL295" s="18">
        <v>7</v>
      </c>
      <c r="AM295" s="18" t="s">
        <v>652</v>
      </c>
      <c r="AN295" s="18" t="s">
        <v>750</v>
      </c>
      <c r="AO295" s="18">
        <v>21</v>
      </c>
      <c r="AP295" s="18">
        <v>1.5</v>
      </c>
      <c r="AQ295" s="18">
        <v>6.0000000000000001E-3</v>
      </c>
      <c r="AR295" s="21">
        <v>1.9142857142857142E-2</v>
      </c>
      <c r="AS295" s="18">
        <v>191</v>
      </c>
      <c r="AU295" s="18">
        <v>7</v>
      </c>
      <c r="AV295" s="18" t="s">
        <v>20</v>
      </c>
      <c r="AW295" s="18" t="s">
        <v>5</v>
      </c>
      <c r="AX295" s="18">
        <v>880</v>
      </c>
      <c r="AY295" s="18">
        <v>1</v>
      </c>
      <c r="AZ295" s="18">
        <v>6.2899999999999998E-2</v>
      </c>
      <c r="BA295" s="21">
        <v>6.9690340909090908E-3</v>
      </c>
      <c r="BB295" s="18">
        <v>70</v>
      </c>
      <c r="BD295" s="18">
        <v>7</v>
      </c>
      <c r="BE295" s="18" t="s">
        <v>20</v>
      </c>
      <c r="BF295" s="18" t="s">
        <v>5</v>
      </c>
      <c r="BG295" s="18">
        <v>880</v>
      </c>
      <c r="BH295" s="18">
        <v>1</v>
      </c>
      <c r="BI295" s="18">
        <v>6.2899999999999998E-2</v>
      </c>
      <c r="BJ295" s="21">
        <v>1.405719696969697E-2</v>
      </c>
      <c r="BK295" s="18">
        <v>141</v>
      </c>
      <c r="BM295" s="18">
        <v>7</v>
      </c>
      <c r="BN295" s="18" t="s">
        <v>20</v>
      </c>
      <c r="BO295" s="18" t="s">
        <v>5</v>
      </c>
      <c r="BP295" s="18">
        <v>880</v>
      </c>
      <c r="BQ295" s="18">
        <v>1</v>
      </c>
      <c r="BR295" s="18">
        <v>6.2899999999999998E-2</v>
      </c>
      <c r="BS295" s="21">
        <v>2.1979261363636361E-2</v>
      </c>
      <c r="BT295" s="18">
        <v>220</v>
      </c>
      <c r="BV295" s="18">
        <v>8</v>
      </c>
      <c r="BW295" s="18" t="s">
        <v>14</v>
      </c>
      <c r="BX295" s="18" t="s">
        <v>5</v>
      </c>
      <c r="BY295" s="18">
        <v>9000</v>
      </c>
      <c r="BZ295" s="18">
        <v>1</v>
      </c>
      <c r="CA295" s="18">
        <v>4.4399999999999995E-2</v>
      </c>
      <c r="CB295" s="21">
        <v>5.9199999999999997E-4</v>
      </c>
      <c r="CC295" s="18">
        <v>6</v>
      </c>
      <c r="CE295" s="18">
        <v>8</v>
      </c>
      <c r="CF295" s="18" t="s">
        <v>14</v>
      </c>
      <c r="CG295" s="18" t="s">
        <v>5</v>
      </c>
      <c r="CH295" s="18">
        <v>9000</v>
      </c>
      <c r="CI295" s="18">
        <v>1</v>
      </c>
      <c r="CJ295" s="18">
        <v>4.4399999999999995E-2</v>
      </c>
      <c r="CK295" s="21">
        <v>1.2004444444444443E-3</v>
      </c>
      <c r="CL295" s="18">
        <v>12</v>
      </c>
      <c r="CN295" s="18">
        <v>8</v>
      </c>
      <c r="CO295" s="18" t="s">
        <v>14</v>
      </c>
      <c r="CP295" s="18" t="s">
        <v>5</v>
      </c>
      <c r="CQ295" s="18">
        <v>9000</v>
      </c>
      <c r="CR295" s="18">
        <v>1</v>
      </c>
      <c r="CS295" s="18">
        <v>4.4399999999999995E-2</v>
      </c>
      <c r="CT295" s="21">
        <v>2.4296666666666663E-3</v>
      </c>
      <c r="CU295" s="18">
        <v>24</v>
      </c>
      <c r="CW295" s="18">
        <v>8</v>
      </c>
      <c r="CX295" s="18" t="s">
        <v>657</v>
      </c>
      <c r="CY295" s="18" t="s">
        <v>750</v>
      </c>
      <c r="CZ295" s="18">
        <v>4.875</v>
      </c>
      <c r="DA295" s="18">
        <v>2.5</v>
      </c>
      <c r="DB295" s="18">
        <v>1.0500000000000001E-2</v>
      </c>
      <c r="DC295" s="21">
        <v>4.3076923076923082E-2</v>
      </c>
      <c r="DD295" s="18">
        <v>431</v>
      </c>
    </row>
    <row r="296" spans="2:108" x14ac:dyDescent="0.3">
      <c r="B296" s="18">
        <v>7</v>
      </c>
      <c r="C296" s="18" t="s">
        <v>676</v>
      </c>
      <c r="D296" s="18" t="s">
        <v>750</v>
      </c>
      <c r="E296" s="18">
        <v>89.600000000000023</v>
      </c>
      <c r="F296" s="18">
        <v>1.5</v>
      </c>
      <c r="G296" s="18">
        <v>6.4999999999999997E-3</v>
      </c>
      <c r="H296" s="21">
        <v>5.56175595238095E-3</v>
      </c>
      <c r="I296" s="18">
        <v>56</v>
      </c>
      <c r="K296" s="18">
        <v>7</v>
      </c>
      <c r="L296" s="18" t="s">
        <v>676</v>
      </c>
      <c r="M296" s="18" t="s">
        <v>750</v>
      </c>
      <c r="N296" s="18">
        <v>89.600000000000023</v>
      </c>
      <c r="O296" s="18">
        <v>1</v>
      </c>
      <c r="P296" s="18">
        <v>5.0000000000000001E-3</v>
      </c>
      <c r="Q296" s="21">
        <v>2.7901785714285706E-3</v>
      </c>
      <c r="R296" s="18">
        <v>28</v>
      </c>
      <c r="T296" s="18">
        <v>7</v>
      </c>
      <c r="U296" s="18" t="s">
        <v>676</v>
      </c>
      <c r="V296" s="18" t="s">
        <v>750</v>
      </c>
      <c r="W296" s="18">
        <v>89.600000000000023</v>
      </c>
      <c r="X296" s="18">
        <v>1</v>
      </c>
      <c r="Y296" s="18">
        <v>5.0000000000000001E-3</v>
      </c>
      <c r="Z296" s="21">
        <v>2.7901785714285706E-3</v>
      </c>
      <c r="AA296" s="18">
        <v>28</v>
      </c>
      <c r="AC296" s="18">
        <v>7</v>
      </c>
      <c r="AD296" s="18" t="s">
        <v>657</v>
      </c>
      <c r="AE296" s="18" t="s">
        <v>750</v>
      </c>
      <c r="AF296" s="18">
        <v>21</v>
      </c>
      <c r="AG296" s="18">
        <v>1</v>
      </c>
      <c r="AH296" s="18">
        <v>4.1999999999999997E-3</v>
      </c>
      <c r="AI296" s="21">
        <v>1.3333333333333334E-2</v>
      </c>
      <c r="AJ296" s="18">
        <v>133</v>
      </c>
      <c r="AL296" s="18">
        <v>7</v>
      </c>
      <c r="AM296" s="18" t="s">
        <v>654</v>
      </c>
      <c r="AN296" s="18" t="s">
        <v>750</v>
      </c>
      <c r="AO296" s="18">
        <v>21</v>
      </c>
      <c r="AP296" s="18">
        <v>1.5</v>
      </c>
      <c r="AQ296" s="18">
        <v>6.0000000000000001E-3</v>
      </c>
      <c r="AR296" s="21">
        <v>1.9142857142857142E-2</v>
      </c>
      <c r="AS296" s="18">
        <v>191</v>
      </c>
      <c r="AU296" s="18">
        <v>7</v>
      </c>
      <c r="AV296" s="18" t="s">
        <v>22</v>
      </c>
      <c r="AW296" s="18" t="s">
        <v>5</v>
      </c>
      <c r="AX296" s="18">
        <v>880</v>
      </c>
      <c r="AY296" s="18">
        <v>1</v>
      </c>
      <c r="AZ296" s="18">
        <v>6.2899999999999998E-2</v>
      </c>
      <c r="BA296" s="21">
        <v>6.9690340909090908E-3</v>
      </c>
      <c r="BB296" s="18">
        <v>70</v>
      </c>
      <c r="BD296" s="18">
        <v>7</v>
      </c>
      <c r="BE296" s="18" t="s">
        <v>22</v>
      </c>
      <c r="BF296" s="18" t="s">
        <v>5</v>
      </c>
      <c r="BG296" s="18">
        <v>880</v>
      </c>
      <c r="BH296" s="18">
        <v>1</v>
      </c>
      <c r="BI296" s="18">
        <v>6.2899999999999998E-2</v>
      </c>
      <c r="BJ296" s="21">
        <v>1.405719696969697E-2</v>
      </c>
      <c r="BK296" s="18">
        <v>141</v>
      </c>
      <c r="BM296" s="18">
        <v>7</v>
      </c>
      <c r="BN296" s="18" t="s">
        <v>22</v>
      </c>
      <c r="BO296" s="18" t="s">
        <v>5</v>
      </c>
      <c r="BP296" s="18">
        <v>880</v>
      </c>
      <c r="BQ296" s="18">
        <v>1</v>
      </c>
      <c r="BR296" s="18">
        <v>6.2899999999999998E-2</v>
      </c>
      <c r="BS296" s="21">
        <v>2.1979261363636361E-2</v>
      </c>
      <c r="BT296" s="18">
        <v>220</v>
      </c>
      <c r="BV296" s="18">
        <v>8</v>
      </c>
      <c r="BW296" s="18" t="s">
        <v>10</v>
      </c>
      <c r="BX296" s="18" t="s">
        <v>136</v>
      </c>
      <c r="BY296" s="18">
        <v>54.666666666666657</v>
      </c>
      <c r="BZ296" s="18">
        <v>1.5</v>
      </c>
      <c r="CA296" s="18">
        <v>3.6999999999999998E-2</v>
      </c>
      <c r="CB296" s="21">
        <v>5.4146341463414634E-2</v>
      </c>
      <c r="CC296" s="18">
        <v>541</v>
      </c>
      <c r="CE296" s="18">
        <v>8</v>
      </c>
      <c r="CF296" s="18" t="s">
        <v>10</v>
      </c>
      <c r="CG296" s="18" t="s">
        <v>136</v>
      </c>
      <c r="CH296" s="18">
        <v>54.666666666666657</v>
      </c>
      <c r="CI296" s="18">
        <v>4</v>
      </c>
      <c r="CJ296" s="18">
        <v>3.6999999999999998E-2</v>
      </c>
      <c r="CK296" s="21">
        <v>4.1173780487804887E-2</v>
      </c>
      <c r="CL296" s="18">
        <v>412</v>
      </c>
      <c r="CN296" s="18">
        <v>8</v>
      </c>
      <c r="CO296" s="18" t="s">
        <v>10</v>
      </c>
      <c r="CP296" s="18" t="s">
        <v>136</v>
      </c>
      <c r="CQ296" s="18">
        <v>54.666666666666657</v>
      </c>
      <c r="CR296" s="18">
        <v>5.5</v>
      </c>
      <c r="CS296" s="18">
        <v>3.6999999999999998E-2</v>
      </c>
      <c r="CT296" s="21">
        <v>6.0606984478935713E-2</v>
      </c>
      <c r="CU296" s="18">
        <v>606</v>
      </c>
      <c r="CW296" s="18">
        <v>8</v>
      </c>
      <c r="CX296" s="18" t="s">
        <v>659</v>
      </c>
      <c r="CY296" s="18" t="s">
        <v>750</v>
      </c>
      <c r="CZ296" s="18">
        <v>4.875</v>
      </c>
      <c r="DA296" s="18">
        <v>2.5</v>
      </c>
      <c r="DB296" s="18">
        <v>1.0500000000000001E-2</v>
      </c>
      <c r="DC296" s="21">
        <v>4.3076923076923082E-2</v>
      </c>
      <c r="DD296" s="18">
        <v>431</v>
      </c>
    </row>
    <row r="297" spans="2:108" x14ac:dyDescent="0.3">
      <c r="B297" s="18">
        <v>7</v>
      </c>
      <c r="C297" s="18" t="s">
        <v>678</v>
      </c>
      <c r="D297" s="18" t="s">
        <v>750</v>
      </c>
      <c r="E297" s="18">
        <v>89.600000000000023</v>
      </c>
      <c r="F297" s="18">
        <v>1.5</v>
      </c>
      <c r="G297" s="18">
        <v>6.4999999999999997E-3</v>
      </c>
      <c r="H297" s="21">
        <v>5.56175595238095E-3</v>
      </c>
      <c r="I297" s="18">
        <v>56</v>
      </c>
      <c r="K297" s="18">
        <v>7</v>
      </c>
      <c r="L297" s="18" t="s">
        <v>678</v>
      </c>
      <c r="M297" s="18" t="s">
        <v>750</v>
      </c>
      <c r="N297" s="18">
        <v>89.600000000000023</v>
      </c>
      <c r="O297" s="18">
        <v>1</v>
      </c>
      <c r="P297" s="18">
        <v>5.0000000000000001E-3</v>
      </c>
      <c r="Q297" s="21">
        <v>2.7901785714285706E-3</v>
      </c>
      <c r="R297" s="18">
        <v>28</v>
      </c>
      <c r="T297" s="18">
        <v>7</v>
      </c>
      <c r="U297" s="18" t="s">
        <v>678</v>
      </c>
      <c r="V297" s="18" t="s">
        <v>750</v>
      </c>
      <c r="W297" s="18">
        <v>89.600000000000023</v>
      </c>
      <c r="X297" s="18">
        <v>1</v>
      </c>
      <c r="Y297" s="18">
        <v>5.0000000000000001E-3</v>
      </c>
      <c r="Z297" s="21">
        <v>2.7901785714285706E-3</v>
      </c>
      <c r="AA297" s="18">
        <v>28</v>
      </c>
      <c r="AC297" s="18">
        <v>7</v>
      </c>
      <c r="AD297" s="18" t="s">
        <v>659</v>
      </c>
      <c r="AE297" s="18" t="s">
        <v>750</v>
      </c>
      <c r="AF297" s="18">
        <v>21</v>
      </c>
      <c r="AG297" s="18">
        <v>1</v>
      </c>
      <c r="AH297" s="18">
        <v>4.1999999999999997E-3</v>
      </c>
      <c r="AI297" s="21">
        <v>1.3333333333333334E-2</v>
      </c>
      <c r="AJ297" s="18">
        <v>133</v>
      </c>
      <c r="AL297" s="18">
        <v>7</v>
      </c>
      <c r="AM297" s="18" t="s">
        <v>656</v>
      </c>
      <c r="AN297" s="18" t="s">
        <v>750</v>
      </c>
      <c r="AO297" s="18">
        <v>21</v>
      </c>
      <c r="AP297" s="18">
        <v>1.5</v>
      </c>
      <c r="AQ297" s="18">
        <v>6.0000000000000001E-3</v>
      </c>
      <c r="AR297" s="21">
        <v>1.9142857142857142E-2</v>
      </c>
      <c r="AS297" s="18">
        <v>191</v>
      </c>
      <c r="AU297" s="18">
        <v>7</v>
      </c>
      <c r="AV297" s="18" t="s">
        <v>7</v>
      </c>
      <c r="AW297" s="18" t="s">
        <v>136</v>
      </c>
      <c r="AX297" s="18">
        <v>15</v>
      </c>
      <c r="AY297" s="18">
        <v>5</v>
      </c>
      <c r="AZ297" s="18">
        <v>4.8099999999999997E-2</v>
      </c>
      <c r="BA297" s="21">
        <v>6.2530000000000002E-2</v>
      </c>
      <c r="BB297" s="18">
        <v>625</v>
      </c>
      <c r="BD297" s="18">
        <v>7</v>
      </c>
      <c r="BE297" s="18" t="s">
        <v>7</v>
      </c>
      <c r="BF297" s="18" t="s">
        <v>136</v>
      </c>
      <c r="BG297" s="18">
        <v>15</v>
      </c>
      <c r="BH297" s="18">
        <v>10</v>
      </c>
      <c r="BI297" s="18">
        <v>4.8099999999999997E-2</v>
      </c>
      <c r="BJ297" s="21">
        <v>6.3064444444444437E-2</v>
      </c>
      <c r="BK297" s="18">
        <v>631</v>
      </c>
      <c r="BM297" s="18">
        <v>7</v>
      </c>
      <c r="BN297" s="18" t="s">
        <v>7</v>
      </c>
      <c r="BO297" s="18" t="s">
        <v>136</v>
      </c>
      <c r="BP297" s="18">
        <v>15</v>
      </c>
      <c r="BQ297" s="18">
        <v>30</v>
      </c>
      <c r="BR297" s="18">
        <v>4.8099999999999997E-2</v>
      </c>
      <c r="BS297" s="21">
        <v>3.2868333333333333E-2</v>
      </c>
      <c r="BT297" s="18">
        <v>329</v>
      </c>
      <c r="BV297" s="18">
        <v>8</v>
      </c>
      <c r="BW297" s="18" t="s">
        <v>21</v>
      </c>
      <c r="BX297" s="18" t="s">
        <v>136</v>
      </c>
      <c r="BY297" s="18">
        <v>54.666666666666657</v>
      </c>
      <c r="BZ297" s="18">
        <v>1.5</v>
      </c>
      <c r="CA297" s="18">
        <v>3.6999999999999998E-2</v>
      </c>
      <c r="CB297" s="21">
        <v>5.4146341463414634E-2</v>
      </c>
      <c r="CC297" s="18">
        <v>541</v>
      </c>
      <c r="CE297" s="18">
        <v>8</v>
      </c>
      <c r="CF297" s="18" t="s">
        <v>21</v>
      </c>
      <c r="CG297" s="18" t="s">
        <v>136</v>
      </c>
      <c r="CH297" s="18">
        <v>54.666666666666657</v>
      </c>
      <c r="CI297" s="18">
        <v>4</v>
      </c>
      <c r="CJ297" s="18">
        <v>3.6999999999999998E-2</v>
      </c>
      <c r="CK297" s="21">
        <v>4.1173780487804887E-2</v>
      </c>
      <c r="CL297" s="18">
        <v>412</v>
      </c>
      <c r="CN297" s="18">
        <v>8</v>
      </c>
      <c r="CO297" s="18" t="s">
        <v>21</v>
      </c>
      <c r="CP297" s="18" t="s">
        <v>136</v>
      </c>
      <c r="CQ297" s="18">
        <v>54.666666666666657</v>
      </c>
      <c r="CR297" s="18">
        <v>5.5</v>
      </c>
      <c r="CS297" s="18">
        <v>3.6999999999999998E-2</v>
      </c>
      <c r="CT297" s="21">
        <v>6.0606984478935713E-2</v>
      </c>
      <c r="CU297" s="18">
        <v>606</v>
      </c>
      <c r="CW297" s="18">
        <v>8</v>
      </c>
      <c r="CX297" s="18" t="s">
        <v>661</v>
      </c>
      <c r="CY297" s="18" t="s">
        <v>750</v>
      </c>
      <c r="CZ297" s="18">
        <v>4.875</v>
      </c>
      <c r="DA297" s="18">
        <v>2.5</v>
      </c>
      <c r="DB297" s="18">
        <v>1.0500000000000001E-2</v>
      </c>
      <c r="DC297" s="21">
        <v>4.3076923076923082E-2</v>
      </c>
      <c r="DD297" s="18">
        <v>431</v>
      </c>
    </row>
    <row r="298" spans="2:108" x14ac:dyDescent="0.3">
      <c r="B298" s="18">
        <v>7</v>
      </c>
      <c r="C298" s="18" t="s">
        <v>680</v>
      </c>
      <c r="D298" s="18" t="s">
        <v>750</v>
      </c>
      <c r="E298" s="18">
        <v>89.600000000000023</v>
      </c>
      <c r="F298" s="18">
        <v>1.5</v>
      </c>
      <c r="G298" s="18">
        <v>6.4999999999999997E-3</v>
      </c>
      <c r="H298" s="21">
        <v>5.56175595238095E-3</v>
      </c>
      <c r="I298" s="18">
        <v>56</v>
      </c>
      <c r="K298" s="18">
        <v>7</v>
      </c>
      <c r="L298" s="18" t="s">
        <v>680</v>
      </c>
      <c r="M298" s="18" t="s">
        <v>750</v>
      </c>
      <c r="N298" s="18">
        <v>89.600000000000023</v>
      </c>
      <c r="O298" s="18">
        <v>1</v>
      </c>
      <c r="P298" s="18">
        <v>5.0000000000000001E-3</v>
      </c>
      <c r="Q298" s="21">
        <v>2.7901785714285706E-3</v>
      </c>
      <c r="R298" s="18">
        <v>28</v>
      </c>
      <c r="T298" s="18">
        <v>7</v>
      </c>
      <c r="U298" s="18" t="s">
        <v>680</v>
      </c>
      <c r="V298" s="18" t="s">
        <v>750</v>
      </c>
      <c r="W298" s="18">
        <v>89.600000000000023</v>
      </c>
      <c r="X298" s="18">
        <v>1</v>
      </c>
      <c r="Y298" s="18">
        <v>5.0000000000000001E-3</v>
      </c>
      <c r="Z298" s="21">
        <v>2.7901785714285706E-3</v>
      </c>
      <c r="AA298" s="18">
        <v>28</v>
      </c>
      <c r="AC298" s="18">
        <v>7</v>
      </c>
      <c r="AD298" s="18" t="s">
        <v>661</v>
      </c>
      <c r="AE298" s="18" t="s">
        <v>750</v>
      </c>
      <c r="AF298" s="18">
        <v>21</v>
      </c>
      <c r="AG298" s="18">
        <v>1</v>
      </c>
      <c r="AH298" s="18">
        <v>4.1999999999999997E-3</v>
      </c>
      <c r="AI298" s="21">
        <v>1.3333333333333334E-2</v>
      </c>
      <c r="AJ298" s="18">
        <v>133</v>
      </c>
      <c r="AL298" s="18">
        <v>7</v>
      </c>
      <c r="AM298" s="18" t="s">
        <v>658</v>
      </c>
      <c r="AN298" s="18" t="s">
        <v>750</v>
      </c>
      <c r="AO298" s="18">
        <v>21</v>
      </c>
      <c r="AP298" s="18">
        <v>1.5</v>
      </c>
      <c r="AQ298" s="18">
        <v>6.0000000000000001E-3</v>
      </c>
      <c r="AR298" s="21">
        <v>1.9142857142857142E-2</v>
      </c>
      <c r="AS298" s="18">
        <v>191</v>
      </c>
      <c r="AU298" s="18">
        <v>7</v>
      </c>
      <c r="AV298" s="18" t="s">
        <v>17</v>
      </c>
      <c r="AW298" s="18" t="s">
        <v>136</v>
      </c>
      <c r="AX298" s="18">
        <v>15</v>
      </c>
      <c r="AY298" s="18">
        <v>5</v>
      </c>
      <c r="AZ298" s="18">
        <v>4.8099999999999997E-2</v>
      </c>
      <c r="BA298" s="21">
        <v>6.2530000000000002E-2</v>
      </c>
      <c r="BB298" s="18">
        <v>625</v>
      </c>
      <c r="BD298" s="18">
        <v>7</v>
      </c>
      <c r="BE298" s="18" t="s">
        <v>17</v>
      </c>
      <c r="BF298" s="18" t="s">
        <v>136</v>
      </c>
      <c r="BG298" s="18">
        <v>15</v>
      </c>
      <c r="BH298" s="18">
        <v>10</v>
      </c>
      <c r="BI298" s="18">
        <v>4.8099999999999997E-2</v>
      </c>
      <c r="BJ298" s="21">
        <v>6.3064444444444437E-2</v>
      </c>
      <c r="BK298" s="18">
        <v>631</v>
      </c>
      <c r="BM298" s="18">
        <v>7</v>
      </c>
      <c r="BN298" s="18" t="s">
        <v>17</v>
      </c>
      <c r="BO298" s="18" t="s">
        <v>136</v>
      </c>
      <c r="BP298" s="18">
        <v>15</v>
      </c>
      <c r="BQ298" s="18">
        <v>30</v>
      </c>
      <c r="BR298" s="18">
        <v>4.8099999999999997E-2</v>
      </c>
      <c r="BS298" s="21">
        <v>3.2868333333333333E-2</v>
      </c>
      <c r="BT298" s="18">
        <v>329</v>
      </c>
      <c r="BV298" s="18">
        <v>8</v>
      </c>
      <c r="BW298" s="18" t="s">
        <v>29</v>
      </c>
      <c r="BX298" s="18" t="s">
        <v>136</v>
      </c>
      <c r="BY298" s="18">
        <v>54.666666666666657</v>
      </c>
      <c r="BZ298" s="18">
        <v>1.5</v>
      </c>
      <c r="CA298" s="18">
        <v>3.6999999999999998E-2</v>
      </c>
      <c r="CB298" s="21">
        <v>5.4146341463414634E-2</v>
      </c>
      <c r="CC298" s="18">
        <v>541</v>
      </c>
      <c r="CE298" s="18">
        <v>8</v>
      </c>
      <c r="CF298" s="18" t="s">
        <v>29</v>
      </c>
      <c r="CG298" s="18" t="s">
        <v>136</v>
      </c>
      <c r="CH298" s="18">
        <v>54.666666666666657</v>
      </c>
      <c r="CI298" s="18">
        <v>4</v>
      </c>
      <c r="CJ298" s="18">
        <v>3.6999999999999998E-2</v>
      </c>
      <c r="CK298" s="21">
        <v>4.1173780487804887E-2</v>
      </c>
      <c r="CL298" s="18">
        <v>412</v>
      </c>
      <c r="CN298" s="18">
        <v>8</v>
      </c>
      <c r="CO298" s="18" t="s">
        <v>29</v>
      </c>
      <c r="CP298" s="18" t="s">
        <v>136</v>
      </c>
      <c r="CQ298" s="18">
        <v>54.666666666666657</v>
      </c>
      <c r="CR298" s="18">
        <v>5.5</v>
      </c>
      <c r="CS298" s="18">
        <v>3.6999999999999998E-2</v>
      </c>
      <c r="CT298" s="21">
        <v>6.0606984478935713E-2</v>
      </c>
      <c r="CU298" s="18">
        <v>606</v>
      </c>
      <c r="CW298" s="18">
        <v>8</v>
      </c>
      <c r="CX298" s="18" t="s">
        <v>663</v>
      </c>
      <c r="CY298" s="18" t="s">
        <v>750</v>
      </c>
      <c r="CZ298" s="18">
        <v>4.875</v>
      </c>
      <c r="DA298" s="18">
        <v>2.5</v>
      </c>
      <c r="DB298" s="18">
        <v>1.0500000000000001E-2</v>
      </c>
      <c r="DC298" s="21">
        <v>4.3076923076923082E-2</v>
      </c>
      <c r="DD298" s="18">
        <v>431</v>
      </c>
    </row>
    <row r="299" spans="2:108" x14ac:dyDescent="0.3">
      <c r="B299" s="18">
        <v>7</v>
      </c>
      <c r="C299" s="18" t="s">
        <v>682</v>
      </c>
      <c r="D299" s="18" t="s">
        <v>750</v>
      </c>
      <c r="E299" s="18">
        <v>89.600000000000023</v>
      </c>
      <c r="F299" s="18">
        <v>1.5</v>
      </c>
      <c r="G299" s="18">
        <v>6.4999999999999997E-3</v>
      </c>
      <c r="H299" s="21">
        <v>5.56175595238095E-3</v>
      </c>
      <c r="I299" s="18">
        <v>56</v>
      </c>
      <c r="K299" s="18">
        <v>7</v>
      </c>
      <c r="L299" s="18" t="s">
        <v>682</v>
      </c>
      <c r="M299" s="18" t="s">
        <v>750</v>
      </c>
      <c r="N299" s="18">
        <v>89.600000000000023</v>
      </c>
      <c r="O299" s="18">
        <v>1</v>
      </c>
      <c r="P299" s="18">
        <v>5.0000000000000001E-3</v>
      </c>
      <c r="Q299" s="21">
        <v>2.7901785714285706E-3</v>
      </c>
      <c r="R299" s="18">
        <v>28</v>
      </c>
      <c r="T299" s="18">
        <v>7</v>
      </c>
      <c r="U299" s="18" t="s">
        <v>682</v>
      </c>
      <c r="V299" s="18" t="s">
        <v>750</v>
      </c>
      <c r="W299" s="18">
        <v>89.600000000000023</v>
      </c>
      <c r="X299" s="18">
        <v>1</v>
      </c>
      <c r="Y299" s="18">
        <v>5.0000000000000001E-3</v>
      </c>
      <c r="Z299" s="21">
        <v>2.7901785714285706E-3</v>
      </c>
      <c r="AA299" s="18">
        <v>28</v>
      </c>
      <c r="AC299" s="18">
        <v>7</v>
      </c>
      <c r="AD299" s="18" t="s">
        <v>663</v>
      </c>
      <c r="AE299" s="18" t="s">
        <v>750</v>
      </c>
      <c r="AF299" s="18">
        <v>21</v>
      </c>
      <c r="AG299" s="18">
        <v>1</v>
      </c>
      <c r="AH299" s="18">
        <v>4.1999999999999997E-3</v>
      </c>
      <c r="AI299" s="21">
        <v>1.3333333333333334E-2</v>
      </c>
      <c r="AJ299" s="18">
        <v>133</v>
      </c>
      <c r="AL299" s="18">
        <v>7</v>
      </c>
      <c r="AM299" s="18" t="s">
        <v>660</v>
      </c>
      <c r="AN299" s="18" t="s">
        <v>750</v>
      </c>
      <c r="AO299" s="18">
        <v>21</v>
      </c>
      <c r="AP299" s="18">
        <v>1.5</v>
      </c>
      <c r="AQ299" s="18">
        <v>6.0000000000000001E-3</v>
      </c>
      <c r="AR299" s="21">
        <v>1.9142857142857142E-2</v>
      </c>
      <c r="AS299" s="18">
        <v>191</v>
      </c>
      <c r="AU299" s="18">
        <v>7</v>
      </c>
      <c r="AV299" s="18" t="s">
        <v>27</v>
      </c>
      <c r="AW299" s="18" t="s">
        <v>136</v>
      </c>
      <c r="AX299" s="18">
        <v>15</v>
      </c>
      <c r="AY299" s="18">
        <v>5</v>
      </c>
      <c r="AZ299" s="18">
        <v>4.8099999999999997E-2</v>
      </c>
      <c r="BA299" s="21">
        <v>6.2530000000000002E-2</v>
      </c>
      <c r="BB299" s="18">
        <v>625</v>
      </c>
      <c r="BD299" s="18">
        <v>7</v>
      </c>
      <c r="BE299" s="18" t="s">
        <v>27</v>
      </c>
      <c r="BF299" s="18" t="s">
        <v>136</v>
      </c>
      <c r="BG299" s="18">
        <v>15</v>
      </c>
      <c r="BH299" s="18">
        <v>10</v>
      </c>
      <c r="BI299" s="18">
        <v>4.8099999999999997E-2</v>
      </c>
      <c r="BJ299" s="21">
        <v>6.3064444444444437E-2</v>
      </c>
      <c r="BK299" s="18">
        <v>631</v>
      </c>
      <c r="BM299" s="18">
        <v>7</v>
      </c>
      <c r="BN299" s="18" t="s">
        <v>27</v>
      </c>
      <c r="BO299" s="18" t="s">
        <v>136</v>
      </c>
      <c r="BP299" s="18">
        <v>15</v>
      </c>
      <c r="BQ299" s="18">
        <v>30</v>
      </c>
      <c r="BR299" s="18">
        <v>4.8099999999999997E-2</v>
      </c>
      <c r="BS299" s="21">
        <v>3.2868333333333333E-2</v>
      </c>
      <c r="BT299" s="18">
        <v>329</v>
      </c>
      <c r="BV299" s="18">
        <v>8</v>
      </c>
      <c r="BW299" s="18" t="s">
        <v>12</v>
      </c>
      <c r="BX299" s="18" t="s">
        <v>136</v>
      </c>
      <c r="BY299" s="18">
        <v>100</v>
      </c>
      <c r="BZ299" s="18">
        <v>1</v>
      </c>
      <c r="CA299" s="18">
        <v>2.2199999999999998E-2</v>
      </c>
      <c r="CB299" s="21">
        <v>2.6639999999999997E-2</v>
      </c>
      <c r="CC299" s="18">
        <v>266</v>
      </c>
      <c r="CE299" s="18">
        <v>8</v>
      </c>
      <c r="CF299" s="18" t="s">
        <v>12</v>
      </c>
      <c r="CG299" s="18" t="s">
        <v>136</v>
      </c>
      <c r="CH299" s="18">
        <v>100</v>
      </c>
      <c r="CI299" s="18">
        <v>3</v>
      </c>
      <c r="CJ299" s="18">
        <v>2.2199999999999998E-2</v>
      </c>
      <c r="CK299" s="21">
        <v>1.8006666666666664E-2</v>
      </c>
      <c r="CL299" s="18">
        <v>180</v>
      </c>
      <c r="CN299" s="18">
        <v>8</v>
      </c>
      <c r="CO299" s="18" t="s">
        <v>12</v>
      </c>
      <c r="CP299" s="18" t="s">
        <v>136</v>
      </c>
      <c r="CQ299" s="18">
        <v>100</v>
      </c>
      <c r="CR299" s="18">
        <v>2.5</v>
      </c>
      <c r="CS299" s="18">
        <v>2.2199999999999998E-2</v>
      </c>
      <c r="CT299" s="21">
        <v>4.3733999999999995E-2</v>
      </c>
      <c r="CU299" s="18">
        <v>437</v>
      </c>
      <c r="CW299" s="18">
        <v>8</v>
      </c>
      <c r="CX299" s="18" t="s">
        <v>665</v>
      </c>
      <c r="CY299" s="18" t="s">
        <v>750</v>
      </c>
      <c r="CZ299" s="18">
        <v>4.875</v>
      </c>
      <c r="DA299" s="18">
        <v>2.5</v>
      </c>
      <c r="DB299" s="18">
        <v>1.0500000000000001E-2</v>
      </c>
      <c r="DC299" s="21">
        <v>4.3076923076923082E-2</v>
      </c>
      <c r="DD299" s="18">
        <v>431</v>
      </c>
    </row>
    <row r="300" spans="2:108" x14ac:dyDescent="0.3">
      <c r="B300" s="18">
        <v>7</v>
      </c>
      <c r="C300" s="18" t="s">
        <v>667</v>
      </c>
      <c r="D300" s="18" t="s">
        <v>750</v>
      </c>
      <c r="E300" s="18">
        <v>89.600000000000023</v>
      </c>
      <c r="F300" s="18">
        <v>1.5</v>
      </c>
      <c r="G300" s="18">
        <v>6.4999999999999997E-3</v>
      </c>
      <c r="H300" s="21">
        <v>5.56175595238095E-3</v>
      </c>
      <c r="I300" s="18">
        <v>56</v>
      </c>
      <c r="K300" s="18">
        <v>7</v>
      </c>
      <c r="L300" s="18" t="s">
        <v>667</v>
      </c>
      <c r="M300" s="18" t="s">
        <v>750</v>
      </c>
      <c r="N300" s="18">
        <v>89.600000000000023</v>
      </c>
      <c r="O300" s="18">
        <v>1</v>
      </c>
      <c r="P300" s="18">
        <v>5.0000000000000001E-3</v>
      </c>
      <c r="Q300" s="21">
        <v>2.7901785714285706E-3</v>
      </c>
      <c r="R300" s="18">
        <v>28</v>
      </c>
      <c r="T300" s="18">
        <v>7</v>
      </c>
      <c r="U300" s="18" t="s">
        <v>667</v>
      </c>
      <c r="V300" s="18" t="s">
        <v>750</v>
      </c>
      <c r="W300" s="18">
        <v>89.600000000000023</v>
      </c>
      <c r="X300" s="18">
        <v>1</v>
      </c>
      <c r="Y300" s="18">
        <v>5.0000000000000001E-3</v>
      </c>
      <c r="Z300" s="21">
        <v>2.7901785714285706E-3</v>
      </c>
      <c r="AA300" s="18">
        <v>28</v>
      </c>
      <c r="AC300" s="18">
        <v>7</v>
      </c>
      <c r="AD300" s="18" t="s">
        <v>665</v>
      </c>
      <c r="AE300" s="18" t="s">
        <v>750</v>
      </c>
      <c r="AF300" s="18">
        <v>21</v>
      </c>
      <c r="AG300" s="18">
        <v>1</v>
      </c>
      <c r="AH300" s="18">
        <v>4.1999999999999997E-3</v>
      </c>
      <c r="AI300" s="21">
        <v>1.3333333333333334E-2</v>
      </c>
      <c r="AJ300" s="18">
        <v>133</v>
      </c>
      <c r="AL300" s="18">
        <v>7</v>
      </c>
      <c r="AM300" s="18" t="s">
        <v>662</v>
      </c>
      <c r="AN300" s="18" t="s">
        <v>750</v>
      </c>
      <c r="AO300" s="18">
        <v>21</v>
      </c>
      <c r="AP300" s="18">
        <v>1.5</v>
      </c>
      <c r="AQ300" s="18">
        <v>6.0000000000000001E-3</v>
      </c>
      <c r="AR300" s="21">
        <v>1.9142857142857142E-2</v>
      </c>
      <c r="AS300" s="18">
        <v>191</v>
      </c>
      <c r="AU300" s="18">
        <v>7</v>
      </c>
      <c r="AV300" s="18" t="s">
        <v>8</v>
      </c>
      <c r="AW300" s="18" t="s">
        <v>136</v>
      </c>
      <c r="AX300" s="18">
        <v>34</v>
      </c>
      <c r="AY300" s="18">
        <v>2.5</v>
      </c>
      <c r="AZ300" s="18">
        <v>3.6999999999999998E-2</v>
      </c>
      <c r="BA300" s="21">
        <v>4.2441176470588232E-2</v>
      </c>
      <c r="BB300" s="18">
        <v>424</v>
      </c>
      <c r="BD300" s="18">
        <v>7</v>
      </c>
      <c r="BE300" s="18" t="s">
        <v>8</v>
      </c>
      <c r="BF300" s="18" t="s">
        <v>136</v>
      </c>
      <c r="BG300" s="18">
        <v>34</v>
      </c>
      <c r="BH300" s="18">
        <v>4.5</v>
      </c>
      <c r="BI300" s="18">
        <v>3.6999999999999998E-2</v>
      </c>
      <c r="BJ300" s="21">
        <v>4.7559912854030502E-2</v>
      </c>
      <c r="BK300" s="18">
        <v>476</v>
      </c>
      <c r="BM300" s="18">
        <v>7</v>
      </c>
      <c r="BN300" s="18" t="s">
        <v>8</v>
      </c>
      <c r="BO300" s="18" t="s">
        <v>136</v>
      </c>
      <c r="BP300" s="18">
        <v>34</v>
      </c>
      <c r="BQ300" s="18">
        <v>18</v>
      </c>
      <c r="BR300" s="18">
        <v>3.6999999999999998E-2</v>
      </c>
      <c r="BS300" s="21">
        <v>1.8590686274509802E-2</v>
      </c>
      <c r="BT300" s="18">
        <v>186</v>
      </c>
      <c r="BV300" s="18">
        <v>8</v>
      </c>
      <c r="BW300" s="18" t="s">
        <v>23</v>
      </c>
      <c r="BX300" s="18" t="s">
        <v>136</v>
      </c>
      <c r="BY300" s="18">
        <v>100</v>
      </c>
      <c r="BZ300" s="18">
        <v>1</v>
      </c>
      <c r="CA300" s="18">
        <v>2.2199999999999998E-2</v>
      </c>
      <c r="CB300" s="21">
        <v>2.6639999999999997E-2</v>
      </c>
      <c r="CC300" s="18">
        <v>266</v>
      </c>
      <c r="CE300" s="18">
        <v>8</v>
      </c>
      <c r="CF300" s="18" t="s">
        <v>23</v>
      </c>
      <c r="CG300" s="18" t="s">
        <v>136</v>
      </c>
      <c r="CH300" s="18">
        <v>100</v>
      </c>
      <c r="CI300" s="18">
        <v>3</v>
      </c>
      <c r="CJ300" s="18">
        <v>2.2199999999999998E-2</v>
      </c>
      <c r="CK300" s="21">
        <v>1.8006666666666664E-2</v>
      </c>
      <c r="CL300" s="18">
        <v>180</v>
      </c>
      <c r="CN300" s="18">
        <v>8</v>
      </c>
      <c r="CO300" s="18" t="s">
        <v>23</v>
      </c>
      <c r="CP300" s="18" t="s">
        <v>136</v>
      </c>
      <c r="CQ300" s="18">
        <v>100</v>
      </c>
      <c r="CR300" s="18">
        <v>2.5</v>
      </c>
      <c r="CS300" s="18">
        <v>2.2199999999999998E-2</v>
      </c>
      <c r="CT300" s="21">
        <v>4.3733999999999995E-2</v>
      </c>
      <c r="CU300" s="18">
        <v>437</v>
      </c>
      <c r="CW300" s="18">
        <v>8</v>
      </c>
      <c r="CX300" s="18" t="s">
        <v>666</v>
      </c>
      <c r="CY300" s="18" t="s">
        <v>750</v>
      </c>
      <c r="CZ300" s="18">
        <v>92.8125</v>
      </c>
      <c r="DA300" s="18">
        <v>1</v>
      </c>
      <c r="DB300" s="18">
        <v>2.2499999999999999E-2</v>
      </c>
      <c r="DC300" s="21">
        <v>1.2121212121212121E-2</v>
      </c>
      <c r="DD300" s="18">
        <v>121</v>
      </c>
    </row>
    <row r="301" spans="2:108" x14ac:dyDescent="0.3">
      <c r="B301" s="18">
        <v>7</v>
      </c>
      <c r="C301" s="18" t="s">
        <v>669</v>
      </c>
      <c r="D301" s="18" t="s">
        <v>750</v>
      </c>
      <c r="E301" s="18">
        <v>89.600000000000023</v>
      </c>
      <c r="F301" s="18">
        <v>1.5</v>
      </c>
      <c r="G301" s="18">
        <v>6.4000000000000003E-3</v>
      </c>
      <c r="H301" s="21">
        <v>5.4761904761904748E-3</v>
      </c>
      <c r="I301" s="18">
        <v>55</v>
      </c>
      <c r="K301" s="18">
        <v>7</v>
      </c>
      <c r="L301" s="18" t="s">
        <v>669</v>
      </c>
      <c r="M301" s="18" t="s">
        <v>750</v>
      </c>
      <c r="N301" s="18">
        <v>89.600000000000023</v>
      </c>
      <c r="O301" s="18">
        <v>1</v>
      </c>
      <c r="P301" s="18">
        <v>5.0000000000000001E-3</v>
      </c>
      <c r="Q301" s="21">
        <v>2.7901785714285706E-3</v>
      </c>
      <c r="R301" s="18">
        <v>28</v>
      </c>
      <c r="T301" s="18">
        <v>7</v>
      </c>
      <c r="U301" s="18" t="s">
        <v>669</v>
      </c>
      <c r="V301" s="18" t="s">
        <v>750</v>
      </c>
      <c r="W301" s="18">
        <v>89.600000000000023</v>
      </c>
      <c r="X301" s="18">
        <v>1</v>
      </c>
      <c r="Y301" s="18">
        <v>5.0000000000000001E-3</v>
      </c>
      <c r="Z301" s="21">
        <v>2.7901785714285706E-3</v>
      </c>
      <c r="AA301" s="18">
        <v>28</v>
      </c>
      <c r="AC301" s="18">
        <v>7</v>
      </c>
      <c r="AD301" s="18" t="s">
        <v>666</v>
      </c>
      <c r="AE301" s="18" t="s">
        <v>750</v>
      </c>
      <c r="AF301" s="18">
        <v>89.600000000000023</v>
      </c>
      <c r="AG301" s="18">
        <v>1</v>
      </c>
      <c r="AH301" s="18">
        <v>6.7999999999999996E-3</v>
      </c>
      <c r="AI301" s="21">
        <v>5.0595238095238089E-3</v>
      </c>
      <c r="AJ301" s="18">
        <v>51</v>
      </c>
      <c r="AL301" s="18">
        <v>7</v>
      </c>
      <c r="AM301" s="18" t="s">
        <v>664</v>
      </c>
      <c r="AN301" s="18" t="s">
        <v>750</v>
      </c>
      <c r="AO301" s="18">
        <v>21</v>
      </c>
      <c r="AP301" s="18">
        <v>1.5</v>
      </c>
      <c r="AQ301" s="18">
        <v>6.0000000000000001E-3</v>
      </c>
      <c r="AR301" s="21">
        <v>1.9142857142857142E-2</v>
      </c>
      <c r="AS301" s="18">
        <v>191</v>
      </c>
      <c r="AU301" s="18">
        <v>7</v>
      </c>
      <c r="AV301" s="18" t="s">
        <v>19</v>
      </c>
      <c r="AW301" s="18" t="s">
        <v>136</v>
      </c>
      <c r="AX301" s="18">
        <v>34</v>
      </c>
      <c r="AY301" s="18">
        <v>2.5</v>
      </c>
      <c r="AZ301" s="18">
        <v>3.6999999999999998E-2</v>
      </c>
      <c r="BA301" s="21">
        <v>4.2441176470588232E-2</v>
      </c>
      <c r="BB301" s="18">
        <v>424</v>
      </c>
      <c r="BD301" s="18">
        <v>7</v>
      </c>
      <c r="BE301" s="18" t="s">
        <v>19</v>
      </c>
      <c r="BF301" s="18" t="s">
        <v>136</v>
      </c>
      <c r="BG301" s="18">
        <v>34</v>
      </c>
      <c r="BH301" s="18">
        <v>4.5</v>
      </c>
      <c r="BI301" s="18">
        <v>3.6999999999999998E-2</v>
      </c>
      <c r="BJ301" s="21">
        <v>4.7559912854030502E-2</v>
      </c>
      <c r="BK301" s="18">
        <v>476</v>
      </c>
      <c r="BM301" s="18">
        <v>7</v>
      </c>
      <c r="BN301" s="18" t="s">
        <v>19</v>
      </c>
      <c r="BO301" s="18" t="s">
        <v>136</v>
      </c>
      <c r="BP301" s="18">
        <v>34</v>
      </c>
      <c r="BQ301" s="18">
        <v>18</v>
      </c>
      <c r="BR301" s="18">
        <v>3.6999999999999998E-2</v>
      </c>
      <c r="BS301" s="21">
        <v>1.8590686274509802E-2</v>
      </c>
      <c r="BT301" s="18">
        <v>186</v>
      </c>
      <c r="BV301" s="18">
        <v>8</v>
      </c>
      <c r="BW301" s="18" t="s">
        <v>33</v>
      </c>
      <c r="BX301" s="18" t="s">
        <v>136</v>
      </c>
      <c r="BY301" s="18">
        <v>100</v>
      </c>
      <c r="BZ301" s="18">
        <v>1</v>
      </c>
      <c r="CA301" s="18">
        <v>2.2199999999999998E-2</v>
      </c>
      <c r="CB301" s="21">
        <v>2.6639999999999997E-2</v>
      </c>
      <c r="CC301" s="18">
        <v>266</v>
      </c>
      <c r="CE301" s="18">
        <v>8</v>
      </c>
      <c r="CF301" s="18" t="s">
        <v>33</v>
      </c>
      <c r="CG301" s="18" t="s">
        <v>136</v>
      </c>
      <c r="CH301" s="18">
        <v>100</v>
      </c>
      <c r="CI301" s="18">
        <v>3</v>
      </c>
      <c r="CJ301" s="18">
        <v>2.2199999999999998E-2</v>
      </c>
      <c r="CK301" s="21">
        <v>1.8006666666666664E-2</v>
      </c>
      <c r="CL301" s="18">
        <v>180</v>
      </c>
      <c r="CN301" s="18">
        <v>8</v>
      </c>
      <c r="CO301" s="18" t="s">
        <v>33</v>
      </c>
      <c r="CP301" s="18" t="s">
        <v>136</v>
      </c>
      <c r="CQ301" s="18">
        <v>100</v>
      </c>
      <c r="CR301" s="18">
        <v>2.5</v>
      </c>
      <c r="CS301" s="18">
        <v>2.2199999999999998E-2</v>
      </c>
      <c r="CT301" s="21">
        <v>4.3733999999999995E-2</v>
      </c>
      <c r="CU301" s="18">
        <v>437</v>
      </c>
      <c r="CW301" s="18">
        <v>8</v>
      </c>
      <c r="CX301" s="18" t="s">
        <v>668</v>
      </c>
      <c r="CY301" s="18" t="s">
        <v>750</v>
      </c>
      <c r="CZ301" s="18">
        <v>92.8125</v>
      </c>
      <c r="DA301" s="18">
        <v>1</v>
      </c>
      <c r="DB301" s="18">
        <v>2.2499999999999999E-2</v>
      </c>
      <c r="DC301" s="21">
        <v>1.2121212121212121E-2</v>
      </c>
      <c r="DD301" s="18">
        <v>121</v>
      </c>
    </row>
    <row r="302" spans="2:108" x14ac:dyDescent="0.3">
      <c r="B302" s="18">
        <v>7</v>
      </c>
      <c r="C302" s="18" t="s">
        <v>671</v>
      </c>
      <c r="D302" s="18" t="s">
        <v>750</v>
      </c>
      <c r="E302" s="18">
        <v>89.600000000000023</v>
      </c>
      <c r="F302" s="18">
        <v>1.5</v>
      </c>
      <c r="G302" s="18">
        <v>6.4000000000000003E-3</v>
      </c>
      <c r="H302" s="21">
        <v>5.4761904761904748E-3</v>
      </c>
      <c r="I302" s="18">
        <v>55</v>
      </c>
      <c r="K302" s="18">
        <v>7</v>
      </c>
      <c r="L302" s="18" t="s">
        <v>671</v>
      </c>
      <c r="M302" s="18" t="s">
        <v>750</v>
      </c>
      <c r="N302" s="18">
        <v>89.600000000000023</v>
      </c>
      <c r="O302" s="18">
        <v>1</v>
      </c>
      <c r="P302" s="18">
        <v>5.0000000000000001E-3</v>
      </c>
      <c r="Q302" s="21">
        <v>2.7901785714285706E-3</v>
      </c>
      <c r="R302" s="18">
        <v>28</v>
      </c>
      <c r="T302" s="18">
        <v>7</v>
      </c>
      <c r="U302" s="18" t="s">
        <v>671</v>
      </c>
      <c r="V302" s="18" t="s">
        <v>750</v>
      </c>
      <c r="W302" s="18">
        <v>89.600000000000023</v>
      </c>
      <c r="X302" s="18">
        <v>1</v>
      </c>
      <c r="Y302" s="18">
        <v>5.0000000000000001E-3</v>
      </c>
      <c r="Z302" s="21">
        <v>2.7901785714285706E-3</v>
      </c>
      <c r="AA302" s="18">
        <v>28</v>
      </c>
      <c r="AC302" s="18">
        <v>7</v>
      </c>
      <c r="AD302" s="18" t="s">
        <v>668</v>
      </c>
      <c r="AE302" s="18" t="s">
        <v>750</v>
      </c>
      <c r="AF302" s="18">
        <v>89.600000000000023</v>
      </c>
      <c r="AG302" s="18">
        <v>1</v>
      </c>
      <c r="AH302" s="18">
        <v>6.7999999999999996E-3</v>
      </c>
      <c r="AI302" s="21">
        <v>5.0595238095238089E-3</v>
      </c>
      <c r="AJ302" s="18">
        <v>51</v>
      </c>
      <c r="AL302" s="18">
        <v>7</v>
      </c>
      <c r="AM302" s="18" t="s">
        <v>649</v>
      </c>
      <c r="AN302" s="18" t="s">
        <v>750</v>
      </c>
      <c r="AO302" s="18">
        <v>21</v>
      </c>
      <c r="AP302" s="18">
        <v>1.5</v>
      </c>
      <c r="AQ302" s="18">
        <v>6.0000000000000001E-3</v>
      </c>
      <c r="AR302" s="21">
        <v>1.9142857142857142E-2</v>
      </c>
      <c r="AS302" s="18">
        <v>191</v>
      </c>
      <c r="AU302" s="18">
        <v>7</v>
      </c>
      <c r="AV302" s="18" t="s">
        <v>28</v>
      </c>
      <c r="AW302" s="18" t="s">
        <v>136</v>
      </c>
      <c r="AX302" s="18">
        <v>34</v>
      </c>
      <c r="AY302" s="18">
        <v>2.5</v>
      </c>
      <c r="AZ302" s="18">
        <v>3.6999999999999998E-2</v>
      </c>
      <c r="BA302" s="21">
        <v>4.2441176470588232E-2</v>
      </c>
      <c r="BB302" s="18">
        <v>424</v>
      </c>
      <c r="BD302" s="18">
        <v>7</v>
      </c>
      <c r="BE302" s="18" t="s">
        <v>28</v>
      </c>
      <c r="BF302" s="18" t="s">
        <v>136</v>
      </c>
      <c r="BG302" s="18">
        <v>34</v>
      </c>
      <c r="BH302" s="18">
        <v>4.5</v>
      </c>
      <c r="BI302" s="18">
        <v>3.6999999999999998E-2</v>
      </c>
      <c r="BJ302" s="21">
        <v>4.7559912854030502E-2</v>
      </c>
      <c r="BK302" s="18">
        <v>476</v>
      </c>
      <c r="BM302" s="18">
        <v>7</v>
      </c>
      <c r="BN302" s="18" t="s">
        <v>28</v>
      </c>
      <c r="BO302" s="18" t="s">
        <v>136</v>
      </c>
      <c r="BP302" s="18">
        <v>34</v>
      </c>
      <c r="BQ302" s="18">
        <v>18</v>
      </c>
      <c r="BR302" s="18">
        <v>3.6999999999999998E-2</v>
      </c>
      <c r="BS302" s="21">
        <v>1.8590686274509802E-2</v>
      </c>
      <c r="BT302" s="18">
        <v>186</v>
      </c>
      <c r="BV302" s="18">
        <v>8</v>
      </c>
      <c r="BW302" s="18" t="s">
        <v>13</v>
      </c>
      <c r="BX302" s="18" t="s">
        <v>136</v>
      </c>
      <c r="BY302" s="18">
        <v>150</v>
      </c>
      <c r="BZ302" s="18">
        <v>1</v>
      </c>
      <c r="CA302" s="18">
        <v>2.2199999999999998E-2</v>
      </c>
      <c r="CB302" s="21">
        <v>1.7759999999999998E-2</v>
      </c>
      <c r="CC302" s="18">
        <v>178</v>
      </c>
      <c r="CE302" s="18">
        <v>8</v>
      </c>
      <c r="CF302" s="18" t="s">
        <v>13</v>
      </c>
      <c r="CG302" s="18" t="s">
        <v>136</v>
      </c>
      <c r="CH302" s="18">
        <v>150</v>
      </c>
      <c r="CI302" s="18">
        <v>2</v>
      </c>
      <c r="CJ302" s="18">
        <v>2.2199999999999998E-2</v>
      </c>
      <c r="CK302" s="21">
        <v>1.8006666666666664E-2</v>
      </c>
      <c r="CL302" s="18">
        <v>180</v>
      </c>
      <c r="CN302" s="18">
        <v>8</v>
      </c>
      <c r="CO302" s="18" t="s">
        <v>13</v>
      </c>
      <c r="CP302" s="18" t="s">
        <v>136</v>
      </c>
      <c r="CQ302" s="18">
        <v>150</v>
      </c>
      <c r="CR302" s="18">
        <v>1.5</v>
      </c>
      <c r="CS302" s="18">
        <v>2.2199999999999998E-2</v>
      </c>
      <c r="CT302" s="21">
        <v>4.8593333333333329E-2</v>
      </c>
      <c r="CU302" s="18">
        <v>486</v>
      </c>
      <c r="CW302" s="18">
        <v>8</v>
      </c>
      <c r="CX302" s="18" t="s">
        <v>670</v>
      </c>
      <c r="CY302" s="18" t="s">
        <v>750</v>
      </c>
      <c r="CZ302" s="18">
        <v>92.8125</v>
      </c>
      <c r="DA302" s="18">
        <v>1</v>
      </c>
      <c r="DB302" s="18">
        <v>2.2499999999999999E-2</v>
      </c>
      <c r="DC302" s="21">
        <v>1.2121212121212121E-2</v>
      </c>
      <c r="DD302" s="18">
        <v>121</v>
      </c>
    </row>
    <row r="303" spans="2:108" x14ac:dyDescent="0.3">
      <c r="B303" s="18">
        <v>7</v>
      </c>
      <c r="C303" s="18" t="s">
        <v>673</v>
      </c>
      <c r="D303" s="18" t="s">
        <v>750</v>
      </c>
      <c r="E303" s="18">
        <v>89.600000000000023</v>
      </c>
      <c r="F303" s="18">
        <v>1.5</v>
      </c>
      <c r="G303" s="18">
        <v>6.4000000000000003E-3</v>
      </c>
      <c r="H303" s="21">
        <v>5.4761904761904748E-3</v>
      </c>
      <c r="I303" s="18">
        <v>55</v>
      </c>
      <c r="K303" s="18">
        <v>7</v>
      </c>
      <c r="L303" s="18" t="s">
        <v>673</v>
      </c>
      <c r="M303" s="18" t="s">
        <v>750</v>
      </c>
      <c r="N303" s="18">
        <v>89.600000000000023</v>
      </c>
      <c r="O303" s="18">
        <v>1</v>
      </c>
      <c r="P303" s="18">
        <v>5.0000000000000001E-3</v>
      </c>
      <c r="Q303" s="21">
        <v>2.7901785714285706E-3</v>
      </c>
      <c r="R303" s="18">
        <v>28</v>
      </c>
      <c r="T303" s="18">
        <v>7</v>
      </c>
      <c r="U303" s="18" t="s">
        <v>673</v>
      </c>
      <c r="V303" s="18" t="s">
        <v>750</v>
      </c>
      <c r="W303" s="18">
        <v>89.600000000000023</v>
      </c>
      <c r="X303" s="18">
        <v>1</v>
      </c>
      <c r="Y303" s="18">
        <v>5.0000000000000001E-3</v>
      </c>
      <c r="Z303" s="21">
        <v>2.7901785714285706E-3</v>
      </c>
      <c r="AA303" s="18">
        <v>28</v>
      </c>
      <c r="AC303" s="18">
        <v>7</v>
      </c>
      <c r="AD303" s="18" t="s">
        <v>670</v>
      </c>
      <c r="AE303" s="18" t="s">
        <v>750</v>
      </c>
      <c r="AF303" s="18">
        <v>89.600000000000023</v>
      </c>
      <c r="AG303" s="18">
        <v>1</v>
      </c>
      <c r="AH303" s="18">
        <v>6.7999999999999996E-3</v>
      </c>
      <c r="AI303" s="21">
        <v>5.0595238095238089E-3</v>
      </c>
      <c r="AJ303" s="18">
        <v>51</v>
      </c>
      <c r="AL303" s="18">
        <v>7</v>
      </c>
      <c r="AM303" s="18" t="s">
        <v>651</v>
      </c>
      <c r="AN303" s="18" t="s">
        <v>750</v>
      </c>
      <c r="AO303" s="18">
        <v>21</v>
      </c>
      <c r="AP303" s="18">
        <v>1.5</v>
      </c>
      <c r="AQ303" s="18">
        <v>6.0000000000000001E-3</v>
      </c>
      <c r="AR303" s="21">
        <v>1.9142857142857142E-2</v>
      </c>
      <c r="AS303" s="18">
        <v>191</v>
      </c>
      <c r="AU303" s="18">
        <v>7</v>
      </c>
      <c r="AV303" s="18" t="s">
        <v>9</v>
      </c>
      <c r="AW303" s="18" t="s">
        <v>136</v>
      </c>
      <c r="AX303" s="18">
        <v>44</v>
      </c>
      <c r="AY303" s="18">
        <v>2</v>
      </c>
      <c r="AZ303" s="18">
        <v>3.6999999999999998E-2</v>
      </c>
      <c r="BA303" s="21">
        <v>4.099431818181818E-2</v>
      </c>
      <c r="BB303" s="18">
        <v>410</v>
      </c>
      <c r="BD303" s="18">
        <v>7</v>
      </c>
      <c r="BE303" s="18" t="s">
        <v>9</v>
      </c>
      <c r="BF303" s="18" t="s">
        <v>136</v>
      </c>
      <c r="BG303" s="18">
        <v>44</v>
      </c>
      <c r="BH303" s="18">
        <v>4.5</v>
      </c>
      <c r="BI303" s="18">
        <v>3.6999999999999998E-2</v>
      </c>
      <c r="BJ303" s="21">
        <v>3.6750841750841749E-2</v>
      </c>
      <c r="BK303" s="18">
        <v>368</v>
      </c>
      <c r="BM303" s="18">
        <v>7</v>
      </c>
      <c r="BN303" s="18" t="s">
        <v>9</v>
      </c>
      <c r="BO303" s="18" t="s">
        <v>136</v>
      </c>
      <c r="BP303" s="18">
        <v>44</v>
      </c>
      <c r="BQ303" s="18">
        <v>15</v>
      </c>
      <c r="BR303" s="18">
        <v>3.6999999999999998E-2</v>
      </c>
      <c r="BS303" s="21">
        <v>1.7238636363636362E-2</v>
      </c>
      <c r="BT303" s="18">
        <v>172</v>
      </c>
      <c r="BV303" s="18">
        <v>8</v>
      </c>
      <c r="BW303" s="18" t="s">
        <v>14</v>
      </c>
      <c r="BX303" s="18" t="s">
        <v>136</v>
      </c>
      <c r="BY303" s="18">
        <v>180</v>
      </c>
      <c r="BZ303" s="18">
        <v>1</v>
      </c>
      <c r="CA303" s="18">
        <v>2.2199999999999998E-2</v>
      </c>
      <c r="CB303" s="21">
        <v>1.4799999999999999E-2</v>
      </c>
      <c r="CC303" s="18">
        <v>148</v>
      </c>
      <c r="CE303" s="18">
        <v>8</v>
      </c>
      <c r="CF303" s="18" t="s">
        <v>14</v>
      </c>
      <c r="CG303" s="18" t="s">
        <v>136</v>
      </c>
      <c r="CH303" s="18">
        <v>180</v>
      </c>
      <c r="CI303" s="18">
        <v>2</v>
      </c>
      <c r="CJ303" s="18">
        <v>2.2199999999999998E-2</v>
      </c>
      <c r="CK303" s="21">
        <v>1.5005555555555553E-2</v>
      </c>
      <c r="CL303" s="18">
        <v>150</v>
      </c>
      <c r="CN303" s="18">
        <v>8</v>
      </c>
      <c r="CO303" s="18" t="s">
        <v>14</v>
      </c>
      <c r="CP303" s="18" t="s">
        <v>136</v>
      </c>
      <c r="CQ303" s="18">
        <v>180</v>
      </c>
      <c r="CR303" s="18">
        <v>1.5</v>
      </c>
      <c r="CS303" s="18">
        <v>2.2199999999999998E-2</v>
      </c>
      <c r="CT303" s="21">
        <v>4.0494444444444437E-2</v>
      </c>
      <c r="CU303" s="18">
        <v>405</v>
      </c>
      <c r="CW303" s="18">
        <v>8</v>
      </c>
      <c r="CX303" s="18" t="s">
        <v>672</v>
      </c>
      <c r="CY303" s="18" t="s">
        <v>750</v>
      </c>
      <c r="CZ303" s="18">
        <v>92.8125</v>
      </c>
      <c r="DA303" s="18">
        <v>1</v>
      </c>
      <c r="DB303" s="18">
        <v>2.2499999999999999E-2</v>
      </c>
      <c r="DC303" s="21">
        <v>1.2121212121212121E-2</v>
      </c>
      <c r="DD303" s="18">
        <v>121</v>
      </c>
    </row>
    <row r="304" spans="2:108" x14ac:dyDescent="0.3">
      <c r="B304" s="18">
        <v>7</v>
      </c>
      <c r="C304" s="18" t="s">
        <v>675</v>
      </c>
      <c r="D304" s="18" t="s">
        <v>750</v>
      </c>
      <c r="E304" s="18">
        <v>89.600000000000023</v>
      </c>
      <c r="F304" s="18">
        <v>1.5</v>
      </c>
      <c r="G304" s="18">
        <v>6.4000000000000003E-3</v>
      </c>
      <c r="H304" s="21">
        <v>5.4761904761904748E-3</v>
      </c>
      <c r="I304" s="18">
        <v>55</v>
      </c>
      <c r="K304" s="18">
        <v>7</v>
      </c>
      <c r="L304" s="18" t="s">
        <v>675</v>
      </c>
      <c r="M304" s="18" t="s">
        <v>750</v>
      </c>
      <c r="N304" s="18">
        <v>89.600000000000023</v>
      </c>
      <c r="O304" s="18">
        <v>1</v>
      </c>
      <c r="P304" s="18">
        <v>5.0000000000000001E-3</v>
      </c>
      <c r="Q304" s="21">
        <v>2.7901785714285706E-3</v>
      </c>
      <c r="R304" s="18">
        <v>28</v>
      </c>
      <c r="T304" s="18">
        <v>7</v>
      </c>
      <c r="U304" s="18" t="s">
        <v>675</v>
      </c>
      <c r="V304" s="18" t="s">
        <v>750</v>
      </c>
      <c r="W304" s="18">
        <v>89.600000000000023</v>
      </c>
      <c r="X304" s="18">
        <v>1</v>
      </c>
      <c r="Y304" s="18">
        <v>5.0000000000000001E-3</v>
      </c>
      <c r="Z304" s="21">
        <v>2.7901785714285706E-3</v>
      </c>
      <c r="AA304" s="18">
        <v>28</v>
      </c>
      <c r="AC304" s="18">
        <v>7</v>
      </c>
      <c r="AD304" s="18" t="s">
        <v>672</v>
      </c>
      <c r="AE304" s="18" t="s">
        <v>750</v>
      </c>
      <c r="AF304" s="18">
        <v>89.600000000000023</v>
      </c>
      <c r="AG304" s="18">
        <v>1</v>
      </c>
      <c r="AH304" s="18">
        <v>6.7999999999999996E-3</v>
      </c>
      <c r="AI304" s="21">
        <v>5.0595238095238089E-3</v>
      </c>
      <c r="AJ304" s="18">
        <v>51</v>
      </c>
      <c r="AL304" s="18">
        <v>7</v>
      </c>
      <c r="AM304" s="18" t="s">
        <v>653</v>
      </c>
      <c r="AN304" s="18" t="s">
        <v>750</v>
      </c>
      <c r="AO304" s="18">
        <v>21</v>
      </c>
      <c r="AP304" s="18">
        <v>1.5</v>
      </c>
      <c r="AQ304" s="18">
        <v>6.0000000000000001E-3</v>
      </c>
      <c r="AR304" s="21">
        <v>1.9142857142857142E-2</v>
      </c>
      <c r="AS304" s="18">
        <v>191</v>
      </c>
      <c r="AU304" s="18">
        <v>7</v>
      </c>
      <c r="AV304" s="18" t="s">
        <v>20</v>
      </c>
      <c r="AW304" s="18" t="s">
        <v>136</v>
      </c>
      <c r="AX304" s="18">
        <v>44</v>
      </c>
      <c r="AY304" s="18">
        <v>2</v>
      </c>
      <c r="AZ304" s="18">
        <v>3.6999999999999998E-2</v>
      </c>
      <c r="BA304" s="21">
        <v>4.099431818181818E-2</v>
      </c>
      <c r="BB304" s="18">
        <v>410</v>
      </c>
      <c r="BD304" s="18">
        <v>7</v>
      </c>
      <c r="BE304" s="18" t="s">
        <v>20</v>
      </c>
      <c r="BF304" s="18" t="s">
        <v>136</v>
      </c>
      <c r="BG304" s="18">
        <v>44</v>
      </c>
      <c r="BH304" s="18">
        <v>4.5</v>
      </c>
      <c r="BI304" s="18">
        <v>3.6999999999999998E-2</v>
      </c>
      <c r="BJ304" s="21">
        <v>3.6750841750841749E-2</v>
      </c>
      <c r="BK304" s="18">
        <v>368</v>
      </c>
      <c r="BM304" s="18">
        <v>7</v>
      </c>
      <c r="BN304" s="18" t="s">
        <v>20</v>
      </c>
      <c r="BO304" s="18" t="s">
        <v>136</v>
      </c>
      <c r="BP304" s="18">
        <v>44</v>
      </c>
      <c r="BQ304" s="18">
        <v>15</v>
      </c>
      <c r="BR304" s="18">
        <v>3.6999999999999998E-2</v>
      </c>
      <c r="BS304" s="21">
        <v>1.7238636363636362E-2</v>
      </c>
      <c r="BT304" s="18">
        <v>172</v>
      </c>
      <c r="BV304" s="18">
        <v>8</v>
      </c>
      <c r="BW304" s="18" t="s">
        <v>666</v>
      </c>
      <c r="BX304" s="18" t="s">
        <v>750</v>
      </c>
      <c r="BY304" s="18">
        <v>77.000000000000028</v>
      </c>
      <c r="BZ304" s="18">
        <v>1.5</v>
      </c>
      <c r="CA304" s="18">
        <v>1.0999999999999999E-2</v>
      </c>
      <c r="CB304" s="21">
        <v>1.1428571428571422E-2</v>
      </c>
      <c r="CC304" s="18">
        <v>114</v>
      </c>
      <c r="CE304" s="18">
        <v>8</v>
      </c>
      <c r="CF304" s="18" t="s">
        <v>666</v>
      </c>
      <c r="CG304" s="18" t="s">
        <v>750</v>
      </c>
      <c r="CH304" s="18">
        <v>77.000000000000028</v>
      </c>
      <c r="CI304" s="18">
        <v>2.5</v>
      </c>
      <c r="CJ304" s="18">
        <v>1.0999999999999999E-2</v>
      </c>
      <c r="CK304" s="21">
        <v>1.3904761904761901E-2</v>
      </c>
      <c r="CL304" s="18">
        <v>139</v>
      </c>
      <c r="CN304" s="18">
        <v>8</v>
      </c>
      <c r="CO304" s="18" t="s">
        <v>666</v>
      </c>
      <c r="CP304" s="18" t="s">
        <v>750</v>
      </c>
      <c r="CQ304" s="18">
        <v>77.000000000000028</v>
      </c>
      <c r="CR304" s="18">
        <v>3</v>
      </c>
      <c r="CS304" s="18">
        <v>0.01</v>
      </c>
      <c r="CT304" s="21">
        <v>2.1320346320346312E-2</v>
      </c>
      <c r="CU304" s="18">
        <v>213</v>
      </c>
      <c r="CW304" s="18">
        <v>8</v>
      </c>
      <c r="CX304" s="18" t="s">
        <v>674</v>
      </c>
      <c r="CY304" s="18" t="s">
        <v>750</v>
      </c>
      <c r="CZ304" s="18">
        <v>92.8125</v>
      </c>
      <c r="DA304" s="18">
        <v>1</v>
      </c>
      <c r="DB304" s="18">
        <v>2.2499999999999999E-2</v>
      </c>
      <c r="DC304" s="21">
        <v>1.2121212121212121E-2</v>
      </c>
      <c r="DD304" s="18">
        <v>121</v>
      </c>
    </row>
    <row r="305" spans="2:108" x14ac:dyDescent="0.3">
      <c r="B305" s="18">
        <v>7</v>
      </c>
      <c r="C305" s="18" t="s">
        <v>677</v>
      </c>
      <c r="D305" s="18" t="s">
        <v>750</v>
      </c>
      <c r="E305" s="18">
        <v>89.600000000000023</v>
      </c>
      <c r="F305" s="18">
        <v>1.5</v>
      </c>
      <c r="G305" s="18">
        <v>6.4000000000000003E-3</v>
      </c>
      <c r="H305" s="21">
        <v>5.4761904761904748E-3</v>
      </c>
      <c r="I305" s="18">
        <v>55</v>
      </c>
      <c r="K305" s="18">
        <v>7</v>
      </c>
      <c r="L305" s="18" t="s">
        <v>677</v>
      </c>
      <c r="M305" s="18" t="s">
        <v>750</v>
      </c>
      <c r="N305" s="18">
        <v>89.600000000000023</v>
      </c>
      <c r="O305" s="18">
        <v>1</v>
      </c>
      <c r="P305" s="18">
        <v>5.0000000000000001E-3</v>
      </c>
      <c r="Q305" s="21">
        <v>2.7901785714285706E-3</v>
      </c>
      <c r="R305" s="18">
        <v>28</v>
      </c>
      <c r="T305" s="18">
        <v>7</v>
      </c>
      <c r="U305" s="18" t="s">
        <v>677</v>
      </c>
      <c r="V305" s="18" t="s">
        <v>750</v>
      </c>
      <c r="W305" s="18">
        <v>89.600000000000023</v>
      </c>
      <c r="X305" s="18">
        <v>1</v>
      </c>
      <c r="Y305" s="18">
        <v>5.0000000000000001E-3</v>
      </c>
      <c r="Z305" s="21">
        <v>2.7901785714285706E-3</v>
      </c>
      <c r="AA305" s="18">
        <v>28</v>
      </c>
      <c r="AC305" s="18">
        <v>7</v>
      </c>
      <c r="AD305" s="18" t="s">
        <v>674</v>
      </c>
      <c r="AE305" s="18" t="s">
        <v>750</v>
      </c>
      <c r="AF305" s="18">
        <v>89.600000000000023</v>
      </c>
      <c r="AG305" s="18">
        <v>1</v>
      </c>
      <c r="AH305" s="18">
        <v>6.7999999999999996E-3</v>
      </c>
      <c r="AI305" s="21">
        <v>5.0595238095238089E-3</v>
      </c>
      <c r="AJ305" s="18">
        <v>51</v>
      </c>
      <c r="AL305" s="18">
        <v>7</v>
      </c>
      <c r="AM305" s="18" t="s">
        <v>655</v>
      </c>
      <c r="AN305" s="18" t="s">
        <v>750</v>
      </c>
      <c r="AO305" s="18">
        <v>21</v>
      </c>
      <c r="AP305" s="18">
        <v>1.5</v>
      </c>
      <c r="AQ305" s="18">
        <v>6.0000000000000001E-3</v>
      </c>
      <c r="AR305" s="21">
        <v>1.9142857142857142E-2</v>
      </c>
      <c r="AS305" s="18">
        <v>191</v>
      </c>
      <c r="AU305" s="18">
        <v>7</v>
      </c>
      <c r="AV305" s="18" t="s">
        <v>22</v>
      </c>
      <c r="AW305" s="18" t="s">
        <v>136</v>
      </c>
      <c r="AX305" s="18">
        <v>44</v>
      </c>
      <c r="AY305" s="18">
        <v>2</v>
      </c>
      <c r="AZ305" s="18">
        <v>3.6999999999999998E-2</v>
      </c>
      <c r="BA305" s="21">
        <v>4.099431818181818E-2</v>
      </c>
      <c r="BB305" s="18">
        <v>410</v>
      </c>
      <c r="BD305" s="18">
        <v>7</v>
      </c>
      <c r="BE305" s="18" t="s">
        <v>22</v>
      </c>
      <c r="BF305" s="18" t="s">
        <v>136</v>
      </c>
      <c r="BG305" s="18">
        <v>44</v>
      </c>
      <c r="BH305" s="18">
        <v>4.5</v>
      </c>
      <c r="BI305" s="18">
        <v>3.6999999999999998E-2</v>
      </c>
      <c r="BJ305" s="21">
        <v>3.6750841750841749E-2</v>
      </c>
      <c r="BK305" s="18">
        <v>368</v>
      </c>
      <c r="BM305" s="18">
        <v>7</v>
      </c>
      <c r="BN305" s="18" t="s">
        <v>22</v>
      </c>
      <c r="BO305" s="18" t="s">
        <v>136</v>
      </c>
      <c r="BP305" s="18">
        <v>44</v>
      </c>
      <c r="BQ305" s="18">
        <v>15</v>
      </c>
      <c r="BR305" s="18">
        <v>3.6999999999999998E-2</v>
      </c>
      <c r="BS305" s="21">
        <v>1.7238636363636362E-2</v>
      </c>
      <c r="BT305" s="18">
        <v>172</v>
      </c>
      <c r="BV305" s="18">
        <v>8</v>
      </c>
      <c r="BW305" s="18" t="s">
        <v>668</v>
      </c>
      <c r="BX305" s="18" t="s">
        <v>750</v>
      </c>
      <c r="BY305" s="18">
        <v>77.000000000000028</v>
      </c>
      <c r="BZ305" s="18">
        <v>1.5</v>
      </c>
      <c r="CA305" s="18">
        <v>1.0999999999999999E-2</v>
      </c>
      <c r="CB305" s="21">
        <v>1.1428571428571422E-2</v>
      </c>
      <c r="CC305" s="18">
        <v>114</v>
      </c>
      <c r="CE305" s="18">
        <v>8</v>
      </c>
      <c r="CF305" s="18" t="s">
        <v>668</v>
      </c>
      <c r="CG305" s="18" t="s">
        <v>750</v>
      </c>
      <c r="CH305" s="18">
        <v>77.000000000000028</v>
      </c>
      <c r="CI305" s="18">
        <v>2.5</v>
      </c>
      <c r="CJ305" s="18">
        <v>1.0999999999999999E-2</v>
      </c>
      <c r="CK305" s="21">
        <v>1.3904761904761901E-2</v>
      </c>
      <c r="CL305" s="18">
        <v>139</v>
      </c>
      <c r="CN305" s="18">
        <v>8</v>
      </c>
      <c r="CO305" s="18" t="s">
        <v>668</v>
      </c>
      <c r="CP305" s="18" t="s">
        <v>750</v>
      </c>
      <c r="CQ305" s="18">
        <v>77.000000000000028</v>
      </c>
      <c r="CR305" s="18">
        <v>3</v>
      </c>
      <c r="CS305" s="18">
        <v>0.01</v>
      </c>
      <c r="CT305" s="21">
        <v>2.1320346320346312E-2</v>
      </c>
      <c r="CU305" s="18">
        <v>213</v>
      </c>
      <c r="CW305" s="18">
        <v>8</v>
      </c>
      <c r="CX305" s="18" t="s">
        <v>676</v>
      </c>
      <c r="CY305" s="18" t="s">
        <v>750</v>
      </c>
      <c r="CZ305" s="18">
        <v>92.8125</v>
      </c>
      <c r="DA305" s="18">
        <v>1</v>
      </c>
      <c r="DB305" s="18">
        <v>2.2499999999999999E-2</v>
      </c>
      <c r="DC305" s="21">
        <v>1.2121212121212121E-2</v>
      </c>
      <c r="DD305" s="18">
        <v>121</v>
      </c>
    </row>
    <row r="306" spans="2:108" x14ac:dyDescent="0.3">
      <c r="B306" s="18">
        <v>7</v>
      </c>
      <c r="C306" s="18" t="s">
        <v>679</v>
      </c>
      <c r="D306" s="18" t="s">
        <v>750</v>
      </c>
      <c r="E306" s="18">
        <v>89.600000000000023</v>
      </c>
      <c r="F306" s="18">
        <v>1.5</v>
      </c>
      <c r="G306" s="18">
        <v>6.4000000000000003E-3</v>
      </c>
      <c r="H306" s="21">
        <v>5.4761904761904748E-3</v>
      </c>
      <c r="I306" s="18">
        <v>55</v>
      </c>
      <c r="K306" s="18">
        <v>7</v>
      </c>
      <c r="L306" s="18" t="s">
        <v>679</v>
      </c>
      <c r="M306" s="18" t="s">
        <v>750</v>
      </c>
      <c r="N306" s="18">
        <v>89.600000000000023</v>
      </c>
      <c r="O306" s="18">
        <v>1</v>
      </c>
      <c r="P306" s="18">
        <v>5.0000000000000001E-3</v>
      </c>
      <c r="Q306" s="21">
        <v>2.7901785714285706E-3</v>
      </c>
      <c r="R306" s="18">
        <v>28</v>
      </c>
      <c r="T306" s="18">
        <v>7</v>
      </c>
      <c r="U306" s="18" t="s">
        <v>679</v>
      </c>
      <c r="V306" s="18" t="s">
        <v>750</v>
      </c>
      <c r="W306" s="18">
        <v>89.600000000000023</v>
      </c>
      <c r="X306" s="18">
        <v>1</v>
      </c>
      <c r="Y306" s="18">
        <v>5.0000000000000001E-3</v>
      </c>
      <c r="Z306" s="21">
        <v>2.7901785714285706E-3</v>
      </c>
      <c r="AA306" s="18">
        <v>28</v>
      </c>
      <c r="AC306" s="18">
        <v>7</v>
      </c>
      <c r="AD306" s="18" t="s">
        <v>676</v>
      </c>
      <c r="AE306" s="18" t="s">
        <v>750</v>
      </c>
      <c r="AF306" s="18">
        <v>89.600000000000023</v>
      </c>
      <c r="AG306" s="18">
        <v>1</v>
      </c>
      <c r="AH306" s="18">
        <v>6.7999999999999996E-3</v>
      </c>
      <c r="AI306" s="21">
        <v>5.0595238095238089E-3</v>
      </c>
      <c r="AJ306" s="18">
        <v>51</v>
      </c>
      <c r="AL306" s="18">
        <v>7</v>
      </c>
      <c r="AM306" s="18" t="s">
        <v>657</v>
      </c>
      <c r="AN306" s="18" t="s">
        <v>750</v>
      </c>
      <c r="AO306" s="18">
        <v>21</v>
      </c>
      <c r="AP306" s="18">
        <v>1.5</v>
      </c>
      <c r="AQ306" s="18">
        <v>6.0000000000000001E-3</v>
      </c>
      <c r="AR306" s="21">
        <v>1.9142857142857142E-2</v>
      </c>
      <c r="AS306" s="18">
        <v>191</v>
      </c>
      <c r="AU306" s="18">
        <v>7</v>
      </c>
      <c r="AV306" s="18" t="s">
        <v>10</v>
      </c>
      <c r="AW306" s="18" t="s">
        <v>136</v>
      </c>
      <c r="AX306" s="18">
        <v>58.666666666666657</v>
      </c>
      <c r="AY306" s="18">
        <v>2</v>
      </c>
      <c r="AZ306" s="18">
        <v>3.6999999999999998E-2</v>
      </c>
      <c r="BA306" s="21">
        <v>3.074573863636364E-2</v>
      </c>
      <c r="BB306" s="18">
        <v>307</v>
      </c>
      <c r="BD306" s="18">
        <v>7</v>
      </c>
      <c r="BE306" s="18" t="s">
        <v>10</v>
      </c>
      <c r="BF306" s="18" t="s">
        <v>136</v>
      </c>
      <c r="BG306" s="18">
        <v>58.666666666666657</v>
      </c>
      <c r="BH306" s="18">
        <v>3.5</v>
      </c>
      <c r="BI306" s="18">
        <v>3.6999999999999998E-2</v>
      </c>
      <c r="BJ306" s="21">
        <v>3.5438311688311692E-2</v>
      </c>
      <c r="BK306" s="18">
        <v>354</v>
      </c>
      <c r="BM306" s="18">
        <v>7</v>
      </c>
      <c r="BN306" s="18" t="s">
        <v>10</v>
      </c>
      <c r="BO306" s="18" t="s">
        <v>136</v>
      </c>
      <c r="BP306" s="18">
        <v>58.666666666666657</v>
      </c>
      <c r="BQ306" s="18">
        <v>10</v>
      </c>
      <c r="BR306" s="18">
        <v>3.6999999999999998E-2</v>
      </c>
      <c r="BS306" s="21">
        <v>1.9393465909090912E-2</v>
      </c>
      <c r="BT306" s="18">
        <v>194</v>
      </c>
      <c r="BV306" s="18">
        <v>8</v>
      </c>
      <c r="BW306" s="18" t="s">
        <v>670</v>
      </c>
      <c r="BX306" s="18" t="s">
        <v>750</v>
      </c>
      <c r="BY306" s="18">
        <v>77.000000000000028</v>
      </c>
      <c r="BZ306" s="18">
        <v>1.5</v>
      </c>
      <c r="CA306" s="18">
        <v>1.0999999999999999E-2</v>
      </c>
      <c r="CB306" s="21">
        <v>1.1428571428571422E-2</v>
      </c>
      <c r="CC306" s="18">
        <v>114</v>
      </c>
      <c r="CE306" s="18">
        <v>8</v>
      </c>
      <c r="CF306" s="18" t="s">
        <v>670</v>
      </c>
      <c r="CG306" s="18" t="s">
        <v>750</v>
      </c>
      <c r="CH306" s="18">
        <v>77.000000000000028</v>
      </c>
      <c r="CI306" s="18">
        <v>2.5</v>
      </c>
      <c r="CJ306" s="18">
        <v>1.0999999999999999E-2</v>
      </c>
      <c r="CK306" s="21">
        <v>1.3904761904761901E-2</v>
      </c>
      <c r="CL306" s="18">
        <v>139</v>
      </c>
      <c r="CN306" s="18">
        <v>8</v>
      </c>
      <c r="CO306" s="18" t="s">
        <v>670</v>
      </c>
      <c r="CP306" s="18" t="s">
        <v>750</v>
      </c>
      <c r="CQ306" s="18">
        <v>77.000000000000028</v>
      </c>
      <c r="CR306" s="18">
        <v>3</v>
      </c>
      <c r="CS306" s="18">
        <v>0.01</v>
      </c>
      <c r="CT306" s="21">
        <v>2.1320346320346312E-2</v>
      </c>
      <c r="CU306" s="18">
        <v>213</v>
      </c>
      <c r="CW306" s="18">
        <v>8</v>
      </c>
      <c r="CX306" s="18" t="s">
        <v>678</v>
      </c>
      <c r="CY306" s="18" t="s">
        <v>750</v>
      </c>
      <c r="CZ306" s="18">
        <v>92.8125</v>
      </c>
      <c r="DA306" s="18">
        <v>1</v>
      </c>
      <c r="DB306" s="18">
        <v>2.2499999999999999E-2</v>
      </c>
      <c r="DC306" s="21">
        <v>1.2121212121212121E-2</v>
      </c>
      <c r="DD306" s="18">
        <v>121</v>
      </c>
    </row>
    <row r="307" spans="2:108" x14ac:dyDescent="0.3">
      <c r="B307" s="18">
        <v>7</v>
      </c>
      <c r="C307" s="18" t="s">
        <v>681</v>
      </c>
      <c r="D307" s="18" t="s">
        <v>750</v>
      </c>
      <c r="E307" s="18">
        <v>89.600000000000023</v>
      </c>
      <c r="F307" s="18">
        <v>1.5</v>
      </c>
      <c r="G307" s="18">
        <v>6.4000000000000003E-3</v>
      </c>
      <c r="H307" s="21">
        <v>5.4761904761904748E-3</v>
      </c>
      <c r="I307" s="18">
        <v>55</v>
      </c>
      <c r="K307" s="18">
        <v>7</v>
      </c>
      <c r="L307" s="18" t="s">
        <v>681</v>
      </c>
      <c r="M307" s="18" t="s">
        <v>750</v>
      </c>
      <c r="N307" s="18">
        <v>89.600000000000023</v>
      </c>
      <c r="O307" s="18">
        <v>1</v>
      </c>
      <c r="P307" s="18">
        <v>5.0000000000000001E-3</v>
      </c>
      <c r="Q307" s="21">
        <v>2.7901785714285706E-3</v>
      </c>
      <c r="R307" s="18">
        <v>28</v>
      </c>
      <c r="T307" s="18">
        <v>7</v>
      </c>
      <c r="U307" s="18" t="s">
        <v>681</v>
      </c>
      <c r="V307" s="18" t="s">
        <v>750</v>
      </c>
      <c r="W307" s="18">
        <v>89.600000000000023</v>
      </c>
      <c r="X307" s="18">
        <v>1</v>
      </c>
      <c r="Y307" s="18">
        <v>5.0000000000000001E-3</v>
      </c>
      <c r="Z307" s="21">
        <v>2.7901785714285706E-3</v>
      </c>
      <c r="AA307" s="18">
        <v>28</v>
      </c>
      <c r="AC307" s="18">
        <v>7</v>
      </c>
      <c r="AD307" s="18" t="s">
        <v>678</v>
      </c>
      <c r="AE307" s="18" t="s">
        <v>750</v>
      </c>
      <c r="AF307" s="18">
        <v>89.600000000000023</v>
      </c>
      <c r="AG307" s="18">
        <v>1</v>
      </c>
      <c r="AH307" s="18">
        <v>6.7999999999999996E-3</v>
      </c>
      <c r="AI307" s="21">
        <v>5.0595238095238089E-3</v>
      </c>
      <c r="AJ307" s="18">
        <v>51</v>
      </c>
      <c r="AL307" s="18">
        <v>7</v>
      </c>
      <c r="AM307" s="18" t="s">
        <v>659</v>
      </c>
      <c r="AN307" s="18" t="s">
        <v>750</v>
      </c>
      <c r="AO307" s="18">
        <v>21</v>
      </c>
      <c r="AP307" s="18">
        <v>1.5</v>
      </c>
      <c r="AQ307" s="18">
        <v>6.0000000000000001E-3</v>
      </c>
      <c r="AR307" s="21">
        <v>1.9142857142857142E-2</v>
      </c>
      <c r="AS307" s="18">
        <v>191</v>
      </c>
      <c r="AU307" s="18">
        <v>7</v>
      </c>
      <c r="AV307" s="18" t="s">
        <v>21</v>
      </c>
      <c r="AW307" s="18" t="s">
        <v>136</v>
      </c>
      <c r="AX307" s="18">
        <v>58.666666666666657</v>
      </c>
      <c r="AY307" s="18">
        <v>2</v>
      </c>
      <c r="AZ307" s="18">
        <v>3.6999999999999998E-2</v>
      </c>
      <c r="BA307" s="21">
        <v>3.074573863636364E-2</v>
      </c>
      <c r="BB307" s="18">
        <v>307</v>
      </c>
      <c r="BD307" s="18">
        <v>7</v>
      </c>
      <c r="BE307" s="18" t="s">
        <v>21</v>
      </c>
      <c r="BF307" s="18" t="s">
        <v>136</v>
      </c>
      <c r="BG307" s="18">
        <v>58.666666666666657</v>
      </c>
      <c r="BH307" s="18">
        <v>3.5</v>
      </c>
      <c r="BI307" s="18">
        <v>3.6999999999999998E-2</v>
      </c>
      <c r="BJ307" s="21">
        <v>3.5438311688311692E-2</v>
      </c>
      <c r="BK307" s="18">
        <v>354</v>
      </c>
      <c r="BM307" s="18">
        <v>7</v>
      </c>
      <c r="BN307" s="18" t="s">
        <v>21</v>
      </c>
      <c r="BO307" s="18" t="s">
        <v>136</v>
      </c>
      <c r="BP307" s="18">
        <v>58.666666666666657</v>
      </c>
      <c r="BQ307" s="18">
        <v>10</v>
      </c>
      <c r="BR307" s="18">
        <v>3.6999999999999998E-2</v>
      </c>
      <c r="BS307" s="21">
        <v>1.9393465909090912E-2</v>
      </c>
      <c r="BT307" s="18">
        <v>194</v>
      </c>
      <c r="BV307" s="18">
        <v>8</v>
      </c>
      <c r="BW307" s="18" t="s">
        <v>672</v>
      </c>
      <c r="BX307" s="18" t="s">
        <v>750</v>
      </c>
      <c r="BY307" s="18">
        <v>77.000000000000028</v>
      </c>
      <c r="BZ307" s="18">
        <v>1.5</v>
      </c>
      <c r="CA307" s="18">
        <v>1.0999999999999999E-2</v>
      </c>
      <c r="CB307" s="21">
        <v>1.1428571428571422E-2</v>
      </c>
      <c r="CC307" s="18">
        <v>114</v>
      </c>
      <c r="CE307" s="18">
        <v>8</v>
      </c>
      <c r="CF307" s="18" t="s">
        <v>672</v>
      </c>
      <c r="CG307" s="18" t="s">
        <v>750</v>
      </c>
      <c r="CH307" s="18">
        <v>77.000000000000028</v>
      </c>
      <c r="CI307" s="18">
        <v>2.5</v>
      </c>
      <c r="CJ307" s="18">
        <v>1.0999999999999999E-2</v>
      </c>
      <c r="CK307" s="21">
        <v>1.3904761904761901E-2</v>
      </c>
      <c r="CL307" s="18">
        <v>139</v>
      </c>
      <c r="CN307" s="18">
        <v>8</v>
      </c>
      <c r="CO307" s="18" t="s">
        <v>672</v>
      </c>
      <c r="CP307" s="18" t="s">
        <v>750</v>
      </c>
      <c r="CQ307" s="18">
        <v>77.000000000000028</v>
      </c>
      <c r="CR307" s="18">
        <v>3</v>
      </c>
      <c r="CS307" s="18">
        <v>0.01</v>
      </c>
      <c r="CT307" s="21">
        <v>2.1320346320346312E-2</v>
      </c>
      <c r="CU307" s="18">
        <v>213</v>
      </c>
      <c r="CW307" s="18">
        <v>8</v>
      </c>
      <c r="CX307" s="18" t="s">
        <v>680</v>
      </c>
      <c r="CY307" s="18" t="s">
        <v>750</v>
      </c>
      <c r="CZ307" s="18">
        <v>92.8125</v>
      </c>
      <c r="DA307" s="18">
        <v>1</v>
      </c>
      <c r="DB307" s="18">
        <v>2.2499999999999999E-2</v>
      </c>
      <c r="DC307" s="21">
        <v>1.2121212121212121E-2</v>
      </c>
      <c r="DD307" s="18">
        <v>121</v>
      </c>
    </row>
    <row r="308" spans="2:108" x14ac:dyDescent="0.3">
      <c r="B308" s="18">
        <v>7</v>
      </c>
      <c r="C308" s="18" t="s">
        <v>683</v>
      </c>
      <c r="D308" s="18" t="s">
        <v>750</v>
      </c>
      <c r="E308" s="18">
        <v>89.600000000000023</v>
      </c>
      <c r="F308" s="18">
        <v>1.5</v>
      </c>
      <c r="G308" s="18">
        <v>6.4000000000000003E-3</v>
      </c>
      <c r="H308" s="21">
        <v>5.4761904761904748E-3</v>
      </c>
      <c r="I308" s="18">
        <v>55</v>
      </c>
      <c r="K308" s="18">
        <v>7</v>
      </c>
      <c r="L308" s="18" t="s">
        <v>683</v>
      </c>
      <c r="M308" s="18" t="s">
        <v>750</v>
      </c>
      <c r="N308" s="18">
        <v>89.600000000000023</v>
      </c>
      <c r="O308" s="18">
        <v>1</v>
      </c>
      <c r="P308" s="18">
        <v>5.0000000000000001E-3</v>
      </c>
      <c r="Q308" s="21">
        <v>2.7901785714285706E-3</v>
      </c>
      <c r="R308" s="18">
        <v>28</v>
      </c>
      <c r="T308" s="18">
        <v>7</v>
      </c>
      <c r="U308" s="18" t="s">
        <v>683</v>
      </c>
      <c r="V308" s="18" t="s">
        <v>750</v>
      </c>
      <c r="W308" s="18">
        <v>89.600000000000023</v>
      </c>
      <c r="X308" s="18">
        <v>1</v>
      </c>
      <c r="Y308" s="18">
        <v>5.0000000000000001E-3</v>
      </c>
      <c r="Z308" s="21">
        <v>2.7901785714285706E-3</v>
      </c>
      <c r="AA308" s="18">
        <v>28</v>
      </c>
      <c r="AC308" s="18">
        <v>7</v>
      </c>
      <c r="AD308" s="18" t="s">
        <v>680</v>
      </c>
      <c r="AE308" s="18" t="s">
        <v>750</v>
      </c>
      <c r="AF308" s="18">
        <v>89.600000000000023</v>
      </c>
      <c r="AG308" s="18">
        <v>1</v>
      </c>
      <c r="AH308" s="18">
        <v>6.7999999999999996E-3</v>
      </c>
      <c r="AI308" s="21">
        <v>5.0595238095238089E-3</v>
      </c>
      <c r="AJ308" s="18">
        <v>51</v>
      </c>
      <c r="AL308" s="18">
        <v>7</v>
      </c>
      <c r="AM308" s="18" t="s">
        <v>661</v>
      </c>
      <c r="AN308" s="18" t="s">
        <v>750</v>
      </c>
      <c r="AO308" s="18">
        <v>21</v>
      </c>
      <c r="AP308" s="18">
        <v>1.5</v>
      </c>
      <c r="AQ308" s="18">
        <v>6.0000000000000001E-3</v>
      </c>
      <c r="AR308" s="21">
        <v>1.9142857142857142E-2</v>
      </c>
      <c r="AS308" s="18">
        <v>191</v>
      </c>
      <c r="AU308" s="18">
        <v>7</v>
      </c>
      <c r="AV308" s="18" t="s">
        <v>29</v>
      </c>
      <c r="AW308" s="18" t="s">
        <v>136</v>
      </c>
      <c r="AX308" s="18">
        <v>58.666666666666657</v>
      </c>
      <c r="AY308" s="18">
        <v>2</v>
      </c>
      <c r="AZ308" s="18">
        <v>3.6999999999999998E-2</v>
      </c>
      <c r="BA308" s="21">
        <v>3.074573863636364E-2</v>
      </c>
      <c r="BB308" s="18">
        <v>307</v>
      </c>
      <c r="BD308" s="18">
        <v>7</v>
      </c>
      <c r="BE308" s="18" t="s">
        <v>29</v>
      </c>
      <c r="BF308" s="18" t="s">
        <v>136</v>
      </c>
      <c r="BG308" s="18">
        <v>58.666666666666657</v>
      </c>
      <c r="BH308" s="18">
        <v>3.5</v>
      </c>
      <c r="BI308" s="18">
        <v>3.6999999999999998E-2</v>
      </c>
      <c r="BJ308" s="21">
        <v>3.5438311688311692E-2</v>
      </c>
      <c r="BK308" s="18">
        <v>354</v>
      </c>
      <c r="BM308" s="18">
        <v>7</v>
      </c>
      <c r="BN308" s="18" t="s">
        <v>29</v>
      </c>
      <c r="BO308" s="18" t="s">
        <v>136</v>
      </c>
      <c r="BP308" s="18">
        <v>58.666666666666657</v>
      </c>
      <c r="BQ308" s="18">
        <v>10</v>
      </c>
      <c r="BR308" s="18">
        <v>3.6999999999999998E-2</v>
      </c>
      <c r="BS308" s="21">
        <v>1.9393465909090912E-2</v>
      </c>
      <c r="BT308" s="18">
        <v>194</v>
      </c>
      <c r="BV308" s="18">
        <v>8</v>
      </c>
      <c r="BW308" s="18" t="s">
        <v>674</v>
      </c>
      <c r="BX308" s="18" t="s">
        <v>750</v>
      </c>
      <c r="BY308" s="18">
        <v>77.000000000000028</v>
      </c>
      <c r="BZ308" s="18">
        <v>1.5</v>
      </c>
      <c r="CA308" s="18">
        <v>1.0999999999999999E-2</v>
      </c>
      <c r="CB308" s="21">
        <v>1.1428571428571422E-2</v>
      </c>
      <c r="CC308" s="18">
        <v>114</v>
      </c>
      <c r="CE308" s="18">
        <v>8</v>
      </c>
      <c r="CF308" s="18" t="s">
        <v>674</v>
      </c>
      <c r="CG308" s="18" t="s">
        <v>750</v>
      </c>
      <c r="CH308" s="18">
        <v>77.000000000000028</v>
      </c>
      <c r="CI308" s="18">
        <v>2.5</v>
      </c>
      <c r="CJ308" s="18">
        <v>1.0999999999999999E-2</v>
      </c>
      <c r="CK308" s="21">
        <v>1.3904761904761901E-2</v>
      </c>
      <c r="CL308" s="18">
        <v>139</v>
      </c>
      <c r="CN308" s="18">
        <v>8</v>
      </c>
      <c r="CO308" s="18" t="s">
        <v>674</v>
      </c>
      <c r="CP308" s="18" t="s">
        <v>750</v>
      </c>
      <c r="CQ308" s="18">
        <v>77.000000000000028</v>
      </c>
      <c r="CR308" s="18">
        <v>3</v>
      </c>
      <c r="CS308" s="18">
        <v>0.01</v>
      </c>
      <c r="CT308" s="21">
        <v>2.1320346320346312E-2</v>
      </c>
      <c r="CU308" s="18">
        <v>213</v>
      </c>
      <c r="CW308" s="18">
        <v>8</v>
      </c>
      <c r="CX308" s="18" t="s">
        <v>682</v>
      </c>
      <c r="CY308" s="18" t="s">
        <v>750</v>
      </c>
      <c r="CZ308" s="18">
        <v>92.8125</v>
      </c>
      <c r="DA308" s="18">
        <v>1</v>
      </c>
      <c r="DB308" s="18">
        <v>2.2499999999999999E-2</v>
      </c>
      <c r="DC308" s="21">
        <v>1.2121212121212121E-2</v>
      </c>
      <c r="DD308" s="18">
        <v>121</v>
      </c>
    </row>
    <row r="309" spans="2:108" x14ac:dyDescent="0.3">
      <c r="B309" s="18">
        <v>7</v>
      </c>
      <c r="C309" s="18" t="s">
        <v>684</v>
      </c>
      <c r="D309" s="18" t="s">
        <v>750</v>
      </c>
      <c r="E309" s="18">
        <v>478.79999999999995</v>
      </c>
      <c r="F309" s="18">
        <v>1.5</v>
      </c>
      <c r="G309" s="18">
        <v>6.1000000000000004E-3</v>
      </c>
      <c r="H309" s="21">
        <v>9.7674742411584534E-4</v>
      </c>
      <c r="I309" s="18">
        <v>10</v>
      </c>
      <c r="K309" s="18">
        <v>7</v>
      </c>
      <c r="L309" s="18" t="s">
        <v>684</v>
      </c>
      <c r="M309" s="18" t="s">
        <v>750</v>
      </c>
      <c r="N309" s="18">
        <v>478.79999999999995</v>
      </c>
      <c r="O309" s="18">
        <v>1</v>
      </c>
      <c r="P309" s="18">
        <v>4.5999999999999999E-3</v>
      </c>
      <c r="Q309" s="21">
        <v>4.8036758563074354E-4</v>
      </c>
      <c r="R309" s="18">
        <v>5</v>
      </c>
      <c r="T309" s="18">
        <v>7</v>
      </c>
      <c r="U309" s="18" t="s">
        <v>684</v>
      </c>
      <c r="V309" s="18" t="s">
        <v>750</v>
      </c>
      <c r="W309" s="18">
        <v>478.79999999999995</v>
      </c>
      <c r="X309" s="18">
        <v>1</v>
      </c>
      <c r="Y309" s="18">
        <v>4.5999999999999999E-3</v>
      </c>
      <c r="Z309" s="21">
        <v>4.8036758563074354E-4</v>
      </c>
      <c r="AA309" s="18">
        <v>5</v>
      </c>
      <c r="AC309" s="18">
        <v>7</v>
      </c>
      <c r="AD309" s="18" t="s">
        <v>682</v>
      </c>
      <c r="AE309" s="18" t="s">
        <v>750</v>
      </c>
      <c r="AF309" s="18">
        <v>89.600000000000023</v>
      </c>
      <c r="AG309" s="18">
        <v>1</v>
      </c>
      <c r="AH309" s="18">
        <v>6.7999999999999996E-3</v>
      </c>
      <c r="AI309" s="21">
        <v>5.0595238095238089E-3</v>
      </c>
      <c r="AJ309" s="18">
        <v>51</v>
      </c>
      <c r="AL309" s="18">
        <v>7</v>
      </c>
      <c r="AM309" s="18" t="s">
        <v>663</v>
      </c>
      <c r="AN309" s="18" t="s">
        <v>750</v>
      </c>
      <c r="AO309" s="18">
        <v>21</v>
      </c>
      <c r="AP309" s="18">
        <v>1.5</v>
      </c>
      <c r="AQ309" s="18">
        <v>6.0000000000000001E-3</v>
      </c>
      <c r="AR309" s="21">
        <v>1.9142857142857142E-2</v>
      </c>
      <c r="AS309" s="18">
        <v>191</v>
      </c>
      <c r="AU309" s="18">
        <v>7</v>
      </c>
      <c r="AV309" s="18" t="s">
        <v>738</v>
      </c>
      <c r="AW309" s="18" t="s">
        <v>750</v>
      </c>
      <c r="AX309" s="18">
        <v>21</v>
      </c>
      <c r="AY309" s="18">
        <v>1.5</v>
      </c>
      <c r="AZ309" s="18">
        <v>6.3E-3</v>
      </c>
      <c r="BA309" s="21">
        <v>1.95E-2</v>
      </c>
      <c r="BB309" s="18">
        <v>195</v>
      </c>
      <c r="BD309" s="18">
        <v>7</v>
      </c>
      <c r="BE309" s="18" t="s">
        <v>738</v>
      </c>
      <c r="BF309" s="18" t="s">
        <v>750</v>
      </c>
      <c r="BG309" s="18">
        <v>21</v>
      </c>
      <c r="BH309" s="18">
        <v>5</v>
      </c>
      <c r="BI309" s="18">
        <v>6.0000000000000001E-3</v>
      </c>
      <c r="BJ309" s="21">
        <v>1.1238095238095238E-2</v>
      </c>
      <c r="BK309" s="18">
        <v>112</v>
      </c>
      <c r="BM309" s="18">
        <v>7</v>
      </c>
      <c r="BN309" s="18" t="s">
        <v>738</v>
      </c>
      <c r="BO309" s="18" t="s">
        <v>750</v>
      </c>
      <c r="BP309" s="18">
        <v>21</v>
      </c>
      <c r="BQ309" s="18">
        <v>16</v>
      </c>
      <c r="BR309" s="18">
        <v>6.0000000000000001E-3</v>
      </c>
      <c r="BS309" s="21">
        <v>5.4910714285714285E-3</v>
      </c>
      <c r="BT309" s="18">
        <v>55</v>
      </c>
      <c r="BV309" s="18">
        <v>8</v>
      </c>
      <c r="BW309" s="18" t="s">
        <v>676</v>
      </c>
      <c r="BX309" s="18" t="s">
        <v>750</v>
      </c>
      <c r="BY309" s="18">
        <v>77.000000000000028</v>
      </c>
      <c r="BZ309" s="18">
        <v>1.5</v>
      </c>
      <c r="CA309" s="18">
        <v>1.0999999999999999E-2</v>
      </c>
      <c r="CB309" s="21">
        <v>1.1428571428571422E-2</v>
      </c>
      <c r="CC309" s="18">
        <v>114</v>
      </c>
      <c r="CE309" s="18">
        <v>8</v>
      </c>
      <c r="CF309" s="18" t="s">
        <v>676</v>
      </c>
      <c r="CG309" s="18" t="s">
        <v>750</v>
      </c>
      <c r="CH309" s="18">
        <v>77.000000000000028</v>
      </c>
      <c r="CI309" s="18">
        <v>2.5</v>
      </c>
      <c r="CJ309" s="18">
        <v>1.0999999999999999E-2</v>
      </c>
      <c r="CK309" s="21">
        <v>1.3904761904761901E-2</v>
      </c>
      <c r="CL309" s="18">
        <v>139</v>
      </c>
      <c r="CN309" s="18">
        <v>8</v>
      </c>
      <c r="CO309" s="18" t="s">
        <v>676</v>
      </c>
      <c r="CP309" s="18" t="s">
        <v>750</v>
      </c>
      <c r="CQ309" s="18">
        <v>77.000000000000028</v>
      </c>
      <c r="CR309" s="18">
        <v>3</v>
      </c>
      <c r="CS309" s="18">
        <v>0.01</v>
      </c>
      <c r="CT309" s="21">
        <v>2.1320346320346312E-2</v>
      </c>
      <c r="CU309" s="18">
        <v>213</v>
      </c>
      <c r="CW309" s="18">
        <v>8</v>
      </c>
      <c r="CX309" s="18" t="s">
        <v>667</v>
      </c>
      <c r="CY309" s="18" t="s">
        <v>750</v>
      </c>
      <c r="CZ309" s="18">
        <v>92.8125</v>
      </c>
      <c r="DA309" s="18">
        <v>1</v>
      </c>
      <c r="DB309" s="18">
        <v>2.2499999999999999E-2</v>
      </c>
      <c r="DC309" s="21">
        <v>1.2121212121212121E-2</v>
      </c>
      <c r="DD309" s="18">
        <v>121</v>
      </c>
    </row>
    <row r="310" spans="2:108" x14ac:dyDescent="0.3">
      <c r="B310" s="18">
        <v>7</v>
      </c>
      <c r="C310" s="18" t="s">
        <v>686</v>
      </c>
      <c r="D310" s="18" t="s">
        <v>750</v>
      </c>
      <c r="E310" s="18">
        <v>478.79999999999995</v>
      </c>
      <c r="F310" s="18">
        <v>1.5</v>
      </c>
      <c r="G310" s="18">
        <v>6.1000000000000004E-3</v>
      </c>
      <c r="H310" s="21">
        <v>9.7674742411584534E-4</v>
      </c>
      <c r="I310" s="18">
        <v>10</v>
      </c>
      <c r="K310" s="18">
        <v>7</v>
      </c>
      <c r="L310" s="18" t="s">
        <v>686</v>
      </c>
      <c r="M310" s="18" t="s">
        <v>750</v>
      </c>
      <c r="N310" s="18">
        <v>478.79999999999995</v>
      </c>
      <c r="O310" s="18">
        <v>1</v>
      </c>
      <c r="P310" s="18">
        <v>4.5999999999999999E-3</v>
      </c>
      <c r="Q310" s="21">
        <v>4.8036758563074354E-4</v>
      </c>
      <c r="R310" s="18">
        <v>5</v>
      </c>
      <c r="T310" s="18">
        <v>7</v>
      </c>
      <c r="U310" s="18" t="s">
        <v>686</v>
      </c>
      <c r="V310" s="18" t="s">
        <v>750</v>
      </c>
      <c r="W310" s="18">
        <v>478.79999999999995</v>
      </c>
      <c r="X310" s="18">
        <v>1</v>
      </c>
      <c r="Y310" s="18">
        <v>4.5999999999999999E-3</v>
      </c>
      <c r="Z310" s="21">
        <v>4.8036758563074354E-4</v>
      </c>
      <c r="AA310" s="18">
        <v>5</v>
      </c>
      <c r="AC310" s="18">
        <v>7</v>
      </c>
      <c r="AD310" s="18" t="s">
        <v>667</v>
      </c>
      <c r="AE310" s="18" t="s">
        <v>750</v>
      </c>
      <c r="AF310" s="18">
        <v>89.600000000000023</v>
      </c>
      <c r="AG310" s="18">
        <v>1</v>
      </c>
      <c r="AH310" s="18">
        <v>6.7999999999999996E-3</v>
      </c>
      <c r="AI310" s="21">
        <v>5.0595238095238089E-3</v>
      </c>
      <c r="AJ310" s="18">
        <v>51</v>
      </c>
      <c r="AL310" s="18">
        <v>7</v>
      </c>
      <c r="AM310" s="18" t="s">
        <v>665</v>
      </c>
      <c r="AN310" s="18" t="s">
        <v>750</v>
      </c>
      <c r="AO310" s="18">
        <v>21</v>
      </c>
      <c r="AP310" s="18">
        <v>1.5</v>
      </c>
      <c r="AQ310" s="18">
        <v>6.0000000000000001E-3</v>
      </c>
      <c r="AR310" s="21">
        <v>1.9142857142857142E-2</v>
      </c>
      <c r="AS310" s="18">
        <v>191</v>
      </c>
      <c r="AU310" s="18">
        <v>7</v>
      </c>
      <c r="AV310" s="18" t="s">
        <v>650</v>
      </c>
      <c r="AW310" s="18" t="s">
        <v>750</v>
      </c>
      <c r="AX310" s="18">
        <v>21</v>
      </c>
      <c r="AY310" s="18">
        <v>1.5</v>
      </c>
      <c r="AZ310" s="18">
        <v>6.3E-3</v>
      </c>
      <c r="BA310" s="21">
        <v>1.95E-2</v>
      </c>
      <c r="BB310" s="18">
        <v>195</v>
      </c>
      <c r="BD310" s="18">
        <v>7</v>
      </c>
      <c r="BE310" s="18" t="s">
        <v>650</v>
      </c>
      <c r="BF310" s="18" t="s">
        <v>750</v>
      </c>
      <c r="BG310" s="18">
        <v>21</v>
      </c>
      <c r="BH310" s="18">
        <v>5</v>
      </c>
      <c r="BI310" s="18">
        <v>6.0000000000000001E-3</v>
      </c>
      <c r="BJ310" s="21">
        <v>1.1238095238095238E-2</v>
      </c>
      <c r="BK310" s="18">
        <v>112</v>
      </c>
      <c r="BM310" s="18">
        <v>7</v>
      </c>
      <c r="BN310" s="18" t="s">
        <v>650</v>
      </c>
      <c r="BO310" s="18" t="s">
        <v>750</v>
      </c>
      <c r="BP310" s="18">
        <v>21</v>
      </c>
      <c r="BQ310" s="18">
        <v>16</v>
      </c>
      <c r="BR310" s="18">
        <v>6.0000000000000001E-3</v>
      </c>
      <c r="BS310" s="21">
        <v>5.4910714285714285E-3</v>
      </c>
      <c r="BT310" s="18">
        <v>55</v>
      </c>
      <c r="BV310" s="18">
        <v>8</v>
      </c>
      <c r="BW310" s="18" t="s">
        <v>678</v>
      </c>
      <c r="BX310" s="18" t="s">
        <v>750</v>
      </c>
      <c r="BY310" s="18">
        <v>77.000000000000028</v>
      </c>
      <c r="BZ310" s="18">
        <v>1.5</v>
      </c>
      <c r="CA310" s="18">
        <v>1.0999999999999999E-2</v>
      </c>
      <c r="CB310" s="21">
        <v>1.1428571428571422E-2</v>
      </c>
      <c r="CC310" s="18">
        <v>114</v>
      </c>
      <c r="CE310" s="18">
        <v>8</v>
      </c>
      <c r="CF310" s="18" t="s">
        <v>678</v>
      </c>
      <c r="CG310" s="18" t="s">
        <v>750</v>
      </c>
      <c r="CH310" s="18">
        <v>77.000000000000028</v>
      </c>
      <c r="CI310" s="18">
        <v>2.5</v>
      </c>
      <c r="CJ310" s="18">
        <v>1.0999999999999999E-2</v>
      </c>
      <c r="CK310" s="21">
        <v>1.3904761904761901E-2</v>
      </c>
      <c r="CL310" s="18">
        <v>139</v>
      </c>
      <c r="CN310" s="18">
        <v>8</v>
      </c>
      <c r="CO310" s="18" t="s">
        <v>678</v>
      </c>
      <c r="CP310" s="18" t="s">
        <v>750</v>
      </c>
      <c r="CQ310" s="18">
        <v>77.000000000000028</v>
      </c>
      <c r="CR310" s="18">
        <v>3</v>
      </c>
      <c r="CS310" s="18">
        <v>0.01</v>
      </c>
      <c r="CT310" s="21">
        <v>2.1320346320346312E-2</v>
      </c>
      <c r="CU310" s="18">
        <v>213</v>
      </c>
      <c r="CW310" s="18">
        <v>8</v>
      </c>
      <c r="CX310" s="18" t="s">
        <v>669</v>
      </c>
      <c r="CY310" s="18" t="s">
        <v>750</v>
      </c>
      <c r="CZ310" s="18">
        <v>92.8125</v>
      </c>
      <c r="DA310" s="18">
        <v>1</v>
      </c>
      <c r="DB310" s="18">
        <v>2.2499999999999999E-2</v>
      </c>
      <c r="DC310" s="21">
        <v>1.2121212121212121E-2</v>
      </c>
      <c r="DD310" s="18">
        <v>121</v>
      </c>
    </row>
    <row r="311" spans="2:108" x14ac:dyDescent="0.3">
      <c r="B311" s="18">
        <v>7</v>
      </c>
      <c r="C311" s="18" t="s">
        <v>688</v>
      </c>
      <c r="D311" s="18" t="s">
        <v>750</v>
      </c>
      <c r="E311" s="18">
        <v>478.79999999999995</v>
      </c>
      <c r="F311" s="18">
        <v>1.5</v>
      </c>
      <c r="G311" s="18">
        <v>6.1000000000000004E-3</v>
      </c>
      <c r="H311" s="21">
        <v>9.7674742411584534E-4</v>
      </c>
      <c r="I311" s="18">
        <v>10</v>
      </c>
      <c r="K311" s="18">
        <v>7</v>
      </c>
      <c r="L311" s="18" t="s">
        <v>688</v>
      </c>
      <c r="M311" s="18" t="s">
        <v>750</v>
      </c>
      <c r="N311" s="18">
        <v>478.79999999999995</v>
      </c>
      <c r="O311" s="18">
        <v>1</v>
      </c>
      <c r="P311" s="18">
        <v>4.5999999999999999E-3</v>
      </c>
      <c r="Q311" s="21">
        <v>4.8036758563074354E-4</v>
      </c>
      <c r="R311" s="18">
        <v>5</v>
      </c>
      <c r="T311" s="18">
        <v>7</v>
      </c>
      <c r="U311" s="18" t="s">
        <v>688</v>
      </c>
      <c r="V311" s="18" t="s">
        <v>750</v>
      </c>
      <c r="W311" s="18">
        <v>478.79999999999995</v>
      </c>
      <c r="X311" s="18">
        <v>1</v>
      </c>
      <c r="Y311" s="18">
        <v>4.5999999999999999E-3</v>
      </c>
      <c r="Z311" s="21">
        <v>4.8036758563074354E-4</v>
      </c>
      <c r="AA311" s="18">
        <v>5</v>
      </c>
      <c r="AC311" s="18">
        <v>7</v>
      </c>
      <c r="AD311" s="18" t="s">
        <v>669</v>
      </c>
      <c r="AE311" s="18" t="s">
        <v>750</v>
      </c>
      <c r="AF311" s="18">
        <v>89.600000000000023</v>
      </c>
      <c r="AG311" s="18">
        <v>1</v>
      </c>
      <c r="AH311" s="18">
        <v>6.7999999999999996E-3</v>
      </c>
      <c r="AI311" s="21">
        <v>5.0595238095238089E-3</v>
      </c>
      <c r="AJ311" s="18">
        <v>51</v>
      </c>
      <c r="AL311" s="18">
        <v>7</v>
      </c>
      <c r="AM311" s="18" t="s">
        <v>666</v>
      </c>
      <c r="AN311" s="18" t="s">
        <v>750</v>
      </c>
      <c r="AO311" s="18">
        <v>89.600000000000023</v>
      </c>
      <c r="AP311" s="18">
        <v>1</v>
      </c>
      <c r="AQ311" s="18">
        <v>6.0000000000000001E-3</v>
      </c>
      <c r="AR311" s="21">
        <v>6.7299107142857126E-3</v>
      </c>
      <c r="AS311" s="18">
        <v>67</v>
      </c>
      <c r="AU311" s="18">
        <v>7</v>
      </c>
      <c r="AV311" s="18" t="s">
        <v>652</v>
      </c>
      <c r="AW311" s="18" t="s">
        <v>750</v>
      </c>
      <c r="AX311" s="18">
        <v>21</v>
      </c>
      <c r="AY311" s="18">
        <v>1.5</v>
      </c>
      <c r="AZ311" s="18">
        <v>6.3E-3</v>
      </c>
      <c r="BA311" s="21">
        <v>1.95E-2</v>
      </c>
      <c r="BB311" s="18">
        <v>195</v>
      </c>
      <c r="BD311" s="18">
        <v>7</v>
      </c>
      <c r="BE311" s="18" t="s">
        <v>652</v>
      </c>
      <c r="BF311" s="18" t="s">
        <v>750</v>
      </c>
      <c r="BG311" s="18">
        <v>21</v>
      </c>
      <c r="BH311" s="18">
        <v>5</v>
      </c>
      <c r="BI311" s="18">
        <v>6.0000000000000001E-3</v>
      </c>
      <c r="BJ311" s="21">
        <v>1.1238095238095238E-2</v>
      </c>
      <c r="BK311" s="18">
        <v>112</v>
      </c>
      <c r="BM311" s="18">
        <v>7</v>
      </c>
      <c r="BN311" s="18" t="s">
        <v>652</v>
      </c>
      <c r="BO311" s="18" t="s">
        <v>750</v>
      </c>
      <c r="BP311" s="18">
        <v>21</v>
      </c>
      <c r="BQ311" s="18">
        <v>16</v>
      </c>
      <c r="BR311" s="18">
        <v>6.0000000000000001E-3</v>
      </c>
      <c r="BS311" s="21">
        <v>5.4910714285714285E-3</v>
      </c>
      <c r="BT311" s="18">
        <v>55</v>
      </c>
      <c r="BV311" s="18">
        <v>8</v>
      </c>
      <c r="BW311" s="18" t="s">
        <v>680</v>
      </c>
      <c r="BX311" s="18" t="s">
        <v>750</v>
      </c>
      <c r="BY311" s="18">
        <v>77.000000000000028</v>
      </c>
      <c r="BZ311" s="18">
        <v>1.5</v>
      </c>
      <c r="CA311" s="18">
        <v>1.0999999999999999E-2</v>
      </c>
      <c r="CB311" s="21">
        <v>1.1428571428571422E-2</v>
      </c>
      <c r="CC311" s="18">
        <v>114</v>
      </c>
      <c r="CE311" s="18">
        <v>8</v>
      </c>
      <c r="CF311" s="18" t="s">
        <v>680</v>
      </c>
      <c r="CG311" s="18" t="s">
        <v>750</v>
      </c>
      <c r="CH311" s="18">
        <v>77.000000000000028</v>
      </c>
      <c r="CI311" s="18">
        <v>2.5</v>
      </c>
      <c r="CJ311" s="18">
        <v>1.0999999999999999E-2</v>
      </c>
      <c r="CK311" s="21">
        <v>1.3904761904761901E-2</v>
      </c>
      <c r="CL311" s="18">
        <v>139</v>
      </c>
      <c r="CN311" s="18">
        <v>8</v>
      </c>
      <c r="CO311" s="18" t="s">
        <v>680</v>
      </c>
      <c r="CP311" s="18" t="s">
        <v>750</v>
      </c>
      <c r="CQ311" s="18">
        <v>77.000000000000028</v>
      </c>
      <c r="CR311" s="18">
        <v>3</v>
      </c>
      <c r="CS311" s="18">
        <v>0.01</v>
      </c>
      <c r="CT311" s="21">
        <v>2.1320346320346312E-2</v>
      </c>
      <c r="CU311" s="18">
        <v>213</v>
      </c>
      <c r="CW311" s="18">
        <v>8</v>
      </c>
      <c r="CX311" s="18" t="s">
        <v>671</v>
      </c>
      <c r="CY311" s="18" t="s">
        <v>750</v>
      </c>
      <c r="CZ311" s="18">
        <v>92.8125</v>
      </c>
      <c r="DA311" s="18">
        <v>1</v>
      </c>
      <c r="DB311" s="18">
        <v>2.2499999999999999E-2</v>
      </c>
      <c r="DC311" s="21">
        <v>1.2121212121212121E-2</v>
      </c>
      <c r="DD311" s="18">
        <v>121</v>
      </c>
    </row>
    <row r="312" spans="2:108" x14ac:dyDescent="0.3">
      <c r="B312" s="18">
        <v>7</v>
      </c>
      <c r="C312" s="18" t="s">
        <v>690</v>
      </c>
      <c r="D312" s="18" t="s">
        <v>750</v>
      </c>
      <c r="E312" s="18">
        <v>478.79999999999995</v>
      </c>
      <c r="F312" s="18">
        <v>1.5</v>
      </c>
      <c r="G312" s="18">
        <v>6.1000000000000004E-3</v>
      </c>
      <c r="H312" s="21">
        <v>9.7674742411584534E-4</v>
      </c>
      <c r="I312" s="18">
        <v>10</v>
      </c>
      <c r="K312" s="18">
        <v>7</v>
      </c>
      <c r="L312" s="18" t="s">
        <v>690</v>
      </c>
      <c r="M312" s="18" t="s">
        <v>750</v>
      </c>
      <c r="N312" s="18">
        <v>478.79999999999995</v>
      </c>
      <c r="O312" s="18">
        <v>1</v>
      </c>
      <c r="P312" s="18">
        <v>4.5999999999999999E-3</v>
      </c>
      <c r="Q312" s="21">
        <v>4.8036758563074354E-4</v>
      </c>
      <c r="R312" s="18">
        <v>5</v>
      </c>
      <c r="T312" s="18">
        <v>7</v>
      </c>
      <c r="U312" s="18" t="s">
        <v>690</v>
      </c>
      <c r="V312" s="18" t="s">
        <v>750</v>
      </c>
      <c r="W312" s="18">
        <v>478.79999999999995</v>
      </c>
      <c r="X312" s="18">
        <v>1</v>
      </c>
      <c r="Y312" s="18">
        <v>4.5999999999999999E-3</v>
      </c>
      <c r="Z312" s="21">
        <v>4.8036758563074354E-4</v>
      </c>
      <c r="AA312" s="18">
        <v>5</v>
      </c>
      <c r="AC312" s="18">
        <v>7</v>
      </c>
      <c r="AD312" s="18" t="s">
        <v>671</v>
      </c>
      <c r="AE312" s="18" t="s">
        <v>750</v>
      </c>
      <c r="AF312" s="18">
        <v>89.600000000000023</v>
      </c>
      <c r="AG312" s="18">
        <v>1</v>
      </c>
      <c r="AH312" s="18">
        <v>6.7999999999999996E-3</v>
      </c>
      <c r="AI312" s="21">
        <v>5.0595238095238089E-3</v>
      </c>
      <c r="AJ312" s="18">
        <v>51</v>
      </c>
      <c r="AL312" s="18">
        <v>7</v>
      </c>
      <c r="AM312" s="18" t="s">
        <v>668</v>
      </c>
      <c r="AN312" s="18" t="s">
        <v>750</v>
      </c>
      <c r="AO312" s="18">
        <v>89.600000000000023</v>
      </c>
      <c r="AP312" s="18">
        <v>1</v>
      </c>
      <c r="AQ312" s="18">
        <v>6.0000000000000001E-3</v>
      </c>
      <c r="AR312" s="21">
        <v>6.7299107142857126E-3</v>
      </c>
      <c r="AS312" s="18">
        <v>67</v>
      </c>
      <c r="AU312" s="18">
        <v>7</v>
      </c>
      <c r="AV312" s="18" t="s">
        <v>654</v>
      </c>
      <c r="AW312" s="18" t="s">
        <v>750</v>
      </c>
      <c r="AX312" s="18">
        <v>21</v>
      </c>
      <c r="AY312" s="18">
        <v>1.5</v>
      </c>
      <c r="AZ312" s="18">
        <v>6.3E-3</v>
      </c>
      <c r="BA312" s="21">
        <v>1.95E-2</v>
      </c>
      <c r="BB312" s="18">
        <v>195</v>
      </c>
      <c r="BD312" s="18">
        <v>7</v>
      </c>
      <c r="BE312" s="18" t="s">
        <v>654</v>
      </c>
      <c r="BF312" s="18" t="s">
        <v>750</v>
      </c>
      <c r="BG312" s="18">
        <v>21</v>
      </c>
      <c r="BH312" s="18">
        <v>5</v>
      </c>
      <c r="BI312" s="18">
        <v>6.0000000000000001E-3</v>
      </c>
      <c r="BJ312" s="21">
        <v>1.1238095238095238E-2</v>
      </c>
      <c r="BK312" s="18">
        <v>112</v>
      </c>
      <c r="BM312" s="18">
        <v>7</v>
      </c>
      <c r="BN312" s="18" t="s">
        <v>654</v>
      </c>
      <c r="BO312" s="18" t="s">
        <v>750</v>
      </c>
      <c r="BP312" s="18">
        <v>21</v>
      </c>
      <c r="BQ312" s="18">
        <v>16</v>
      </c>
      <c r="BR312" s="18">
        <v>6.0000000000000001E-3</v>
      </c>
      <c r="BS312" s="21">
        <v>5.4910714285714285E-3</v>
      </c>
      <c r="BT312" s="18">
        <v>55</v>
      </c>
      <c r="BV312" s="18">
        <v>8</v>
      </c>
      <c r="BW312" s="18" t="s">
        <v>682</v>
      </c>
      <c r="BX312" s="18" t="s">
        <v>750</v>
      </c>
      <c r="BY312" s="18">
        <v>77.000000000000028</v>
      </c>
      <c r="BZ312" s="18">
        <v>1.5</v>
      </c>
      <c r="CA312" s="18">
        <v>1.0999999999999999E-2</v>
      </c>
      <c r="CB312" s="21">
        <v>1.1428571428571422E-2</v>
      </c>
      <c r="CC312" s="18">
        <v>114</v>
      </c>
      <c r="CE312" s="18">
        <v>8</v>
      </c>
      <c r="CF312" s="18" t="s">
        <v>682</v>
      </c>
      <c r="CG312" s="18" t="s">
        <v>750</v>
      </c>
      <c r="CH312" s="18">
        <v>77.000000000000028</v>
      </c>
      <c r="CI312" s="18">
        <v>2.5</v>
      </c>
      <c r="CJ312" s="18">
        <v>1.0999999999999999E-2</v>
      </c>
      <c r="CK312" s="21">
        <v>1.3904761904761901E-2</v>
      </c>
      <c r="CL312" s="18">
        <v>139</v>
      </c>
      <c r="CN312" s="18">
        <v>8</v>
      </c>
      <c r="CO312" s="18" t="s">
        <v>682</v>
      </c>
      <c r="CP312" s="18" t="s">
        <v>750</v>
      </c>
      <c r="CQ312" s="18">
        <v>77.000000000000028</v>
      </c>
      <c r="CR312" s="18">
        <v>3</v>
      </c>
      <c r="CS312" s="18">
        <v>0.01</v>
      </c>
      <c r="CT312" s="21">
        <v>2.1320346320346312E-2</v>
      </c>
      <c r="CU312" s="18">
        <v>213</v>
      </c>
      <c r="CW312" s="18">
        <v>8</v>
      </c>
      <c r="CX312" s="18" t="s">
        <v>673</v>
      </c>
      <c r="CY312" s="18" t="s">
        <v>750</v>
      </c>
      <c r="CZ312" s="18">
        <v>92.8125</v>
      </c>
      <c r="DA312" s="18">
        <v>1</v>
      </c>
      <c r="DB312" s="18">
        <v>2.2499999999999999E-2</v>
      </c>
      <c r="DC312" s="21">
        <v>1.2121212121212121E-2</v>
      </c>
      <c r="DD312" s="18">
        <v>121</v>
      </c>
    </row>
    <row r="313" spans="2:108" x14ac:dyDescent="0.3">
      <c r="B313" s="18">
        <v>7</v>
      </c>
      <c r="C313" s="18" t="s">
        <v>692</v>
      </c>
      <c r="D313" s="18" t="s">
        <v>750</v>
      </c>
      <c r="E313" s="18">
        <v>478.79999999999995</v>
      </c>
      <c r="F313" s="18">
        <v>1.5</v>
      </c>
      <c r="G313" s="18">
        <v>6.1000000000000004E-3</v>
      </c>
      <c r="H313" s="21">
        <v>9.7674742411584534E-4</v>
      </c>
      <c r="I313" s="18">
        <v>10</v>
      </c>
      <c r="K313" s="18">
        <v>7</v>
      </c>
      <c r="L313" s="18" t="s">
        <v>692</v>
      </c>
      <c r="M313" s="18" t="s">
        <v>750</v>
      </c>
      <c r="N313" s="18">
        <v>478.79999999999995</v>
      </c>
      <c r="O313" s="18">
        <v>1</v>
      </c>
      <c r="P313" s="18">
        <v>4.5999999999999999E-3</v>
      </c>
      <c r="Q313" s="21">
        <v>4.8036758563074354E-4</v>
      </c>
      <c r="R313" s="18">
        <v>5</v>
      </c>
      <c r="T313" s="18">
        <v>7</v>
      </c>
      <c r="U313" s="18" t="s">
        <v>692</v>
      </c>
      <c r="V313" s="18" t="s">
        <v>750</v>
      </c>
      <c r="W313" s="18">
        <v>478.79999999999995</v>
      </c>
      <c r="X313" s="18">
        <v>1</v>
      </c>
      <c r="Y313" s="18">
        <v>4.5999999999999999E-3</v>
      </c>
      <c r="Z313" s="21">
        <v>4.8036758563074354E-4</v>
      </c>
      <c r="AA313" s="18">
        <v>5</v>
      </c>
      <c r="AC313" s="18">
        <v>7</v>
      </c>
      <c r="AD313" s="18" t="s">
        <v>673</v>
      </c>
      <c r="AE313" s="18" t="s">
        <v>750</v>
      </c>
      <c r="AF313" s="18">
        <v>89.600000000000023</v>
      </c>
      <c r="AG313" s="18">
        <v>1</v>
      </c>
      <c r="AH313" s="18">
        <v>6.7999999999999996E-3</v>
      </c>
      <c r="AI313" s="21">
        <v>5.0595238095238089E-3</v>
      </c>
      <c r="AJ313" s="18">
        <v>51</v>
      </c>
      <c r="AL313" s="18">
        <v>7</v>
      </c>
      <c r="AM313" s="18" t="s">
        <v>670</v>
      </c>
      <c r="AN313" s="18" t="s">
        <v>750</v>
      </c>
      <c r="AO313" s="18">
        <v>89.600000000000023</v>
      </c>
      <c r="AP313" s="18">
        <v>1</v>
      </c>
      <c r="AQ313" s="18">
        <v>6.0000000000000001E-3</v>
      </c>
      <c r="AR313" s="21">
        <v>6.7299107142857126E-3</v>
      </c>
      <c r="AS313" s="18">
        <v>67</v>
      </c>
      <c r="AU313" s="18">
        <v>7</v>
      </c>
      <c r="AV313" s="18" t="s">
        <v>656</v>
      </c>
      <c r="AW313" s="18" t="s">
        <v>750</v>
      </c>
      <c r="AX313" s="18">
        <v>21</v>
      </c>
      <c r="AY313" s="18">
        <v>1.5</v>
      </c>
      <c r="AZ313" s="18">
        <v>6.3E-3</v>
      </c>
      <c r="BA313" s="21">
        <v>1.95E-2</v>
      </c>
      <c r="BB313" s="18">
        <v>195</v>
      </c>
      <c r="BD313" s="18">
        <v>7</v>
      </c>
      <c r="BE313" s="18" t="s">
        <v>656</v>
      </c>
      <c r="BF313" s="18" t="s">
        <v>750</v>
      </c>
      <c r="BG313" s="18">
        <v>21</v>
      </c>
      <c r="BH313" s="18">
        <v>5</v>
      </c>
      <c r="BI313" s="18">
        <v>6.0000000000000001E-3</v>
      </c>
      <c r="BJ313" s="21">
        <v>1.1238095238095238E-2</v>
      </c>
      <c r="BK313" s="18">
        <v>112</v>
      </c>
      <c r="BM313" s="18">
        <v>7</v>
      </c>
      <c r="BN313" s="18" t="s">
        <v>656</v>
      </c>
      <c r="BO313" s="18" t="s">
        <v>750</v>
      </c>
      <c r="BP313" s="18">
        <v>21</v>
      </c>
      <c r="BQ313" s="18">
        <v>16</v>
      </c>
      <c r="BR313" s="18">
        <v>6.0000000000000001E-3</v>
      </c>
      <c r="BS313" s="21">
        <v>5.4910714285714285E-3</v>
      </c>
      <c r="BT313" s="18">
        <v>55</v>
      </c>
      <c r="BV313" s="18">
        <v>8</v>
      </c>
      <c r="BW313" s="18" t="s">
        <v>667</v>
      </c>
      <c r="BX313" s="18" t="s">
        <v>750</v>
      </c>
      <c r="BY313" s="18">
        <v>77.000000000000028</v>
      </c>
      <c r="BZ313" s="18">
        <v>1.5</v>
      </c>
      <c r="CA313" s="18">
        <v>1.0999999999999999E-2</v>
      </c>
      <c r="CB313" s="21">
        <v>1.1428571428571422E-2</v>
      </c>
      <c r="CC313" s="18">
        <v>114</v>
      </c>
      <c r="CE313" s="18">
        <v>8</v>
      </c>
      <c r="CF313" s="18" t="s">
        <v>667</v>
      </c>
      <c r="CG313" s="18" t="s">
        <v>750</v>
      </c>
      <c r="CH313" s="18">
        <v>77.000000000000028</v>
      </c>
      <c r="CI313" s="18">
        <v>2.5</v>
      </c>
      <c r="CJ313" s="18">
        <v>1.0999999999999999E-2</v>
      </c>
      <c r="CK313" s="21">
        <v>1.3904761904761901E-2</v>
      </c>
      <c r="CL313" s="18">
        <v>139</v>
      </c>
      <c r="CN313" s="18">
        <v>8</v>
      </c>
      <c r="CO313" s="18" t="s">
        <v>667</v>
      </c>
      <c r="CP313" s="18" t="s">
        <v>750</v>
      </c>
      <c r="CQ313" s="18">
        <v>77.000000000000028</v>
      </c>
      <c r="CR313" s="18">
        <v>3</v>
      </c>
      <c r="CS313" s="18">
        <v>0.01</v>
      </c>
      <c r="CT313" s="21">
        <v>2.1320346320346312E-2</v>
      </c>
      <c r="CU313" s="18">
        <v>213</v>
      </c>
      <c r="CW313" s="18">
        <v>8</v>
      </c>
      <c r="CX313" s="18" t="s">
        <v>675</v>
      </c>
      <c r="CY313" s="18" t="s">
        <v>750</v>
      </c>
      <c r="CZ313" s="18">
        <v>92.8125</v>
      </c>
      <c r="DA313" s="18">
        <v>1</v>
      </c>
      <c r="DB313" s="18">
        <v>2.2499999999999999E-2</v>
      </c>
      <c r="DC313" s="21">
        <v>1.2121212121212121E-2</v>
      </c>
      <c r="DD313" s="18">
        <v>121</v>
      </c>
    </row>
    <row r="314" spans="2:108" x14ac:dyDescent="0.3">
      <c r="B314" s="18">
        <v>7</v>
      </c>
      <c r="C314" s="18" t="s">
        <v>694</v>
      </c>
      <c r="D314" s="18" t="s">
        <v>750</v>
      </c>
      <c r="E314" s="18">
        <v>478.79999999999995</v>
      </c>
      <c r="F314" s="18">
        <v>1.5</v>
      </c>
      <c r="G314" s="18">
        <v>6.1000000000000004E-3</v>
      </c>
      <c r="H314" s="21">
        <v>9.7674742411584534E-4</v>
      </c>
      <c r="I314" s="18">
        <v>10</v>
      </c>
      <c r="K314" s="18">
        <v>7</v>
      </c>
      <c r="L314" s="18" t="s">
        <v>694</v>
      </c>
      <c r="M314" s="18" t="s">
        <v>750</v>
      </c>
      <c r="N314" s="18">
        <v>478.79999999999995</v>
      </c>
      <c r="O314" s="18">
        <v>1</v>
      </c>
      <c r="P314" s="18">
        <v>4.5999999999999999E-3</v>
      </c>
      <c r="Q314" s="21">
        <v>4.8036758563074354E-4</v>
      </c>
      <c r="R314" s="18">
        <v>5</v>
      </c>
      <c r="T314" s="18">
        <v>7</v>
      </c>
      <c r="U314" s="18" t="s">
        <v>694</v>
      </c>
      <c r="V314" s="18" t="s">
        <v>750</v>
      </c>
      <c r="W314" s="18">
        <v>478.79999999999995</v>
      </c>
      <c r="X314" s="18">
        <v>1</v>
      </c>
      <c r="Y314" s="18">
        <v>4.5999999999999999E-3</v>
      </c>
      <c r="Z314" s="21">
        <v>4.8036758563074354E-4</v>
      </c>
      <c r="AA314" s="18">
        <v>5</v>
      </c>
      <c r="AC314" s="18">
        <v>7</v>
      </c>
      <c r="AD314" s="18" t="s">
        <v>675</v>
      </c>
      <c r="AE314" s="18" t="s">
        <v>750</v>
      </c>
      <c r="AF314" s="18">
        <v>89.600000000000023</v>
      </c>
      <c r="AG314" s="18">
        <v>1</v>
      </c>
      <c r="AH314" s="18">
        <v>6.7999999999999996E-3</v>
      </c>
      <c r="AI314" s="21">
        <v>5.0595238095238089E-3</v>
      </c>
      <c r="AJ314" s="18">
        <v>51</v>
      </c>
      <c r="AL314" s="18">
        <v>7</v>
      </c>
      <c r="AM314" s="18" t="s">
        <v>672</v>
      </c>
      <c r="AN314" s="18" t="s">
        <v>750</v>
      </c>
      <c r="AO314" s="18">
        <v>89.600000000000023</v>
      </c>
      <c r="AP314" s="18">
        <v>1</v>
      </c>
      <c r="AQ314" s="18">
        <v>6.0000000000000001E-3</v>
      </c>
      <c r="AR314" s="21">
        <v>6.7299107142857126E-3</v>
      </c>
      <c r="AS314" s="18">
        <v>67</v>
      </c>
      <c r="AU314" s="18">
        <v>7</v>
      </c>
      <c r="AV314" s="18" t="s">
        <v>658</v>
      </c>
      <c r="AW314" s="18" t="s">
        <v>750</v>
      </c>
      <c r="AX314" s="18">
        <v>21</v>
      </c>
      <c r="AY314" s="18">
        <v>1.5</v>
      </c>
      <c r="AZ314" s="18">
        <v>6.3E-3</v>
      </c>
      <c r="BA314" s="21">
        <v>1.95E-2</v>
      </c>
      <c r="BB314" s="18">
        <v>195</v>
      </c>
      <c r="BD314" s="18">
        <v>7</v>
      </c>
      <c r="BE314" s="18" t="s">
        <v>658</v>
      </c>
      <c r="BF314" s="18" t="s">
        <v>750</v>
      </c>
      <c r="BG314" s="18">
        <v>21</v>
      </c>
      <c r="BH314" s="18">
        <v>5</v>
      </c>
      <c r="BI314" s="18">
        <v>6.0000000000000001E-3</v>
      </c>
      <c r="BJ314" s="21">
        <v>1.1238095238095238E-2</v>
      </c>
      <c r="BK314" s="18">
        <v>112</v>
      </c>
      <c r="BM314" s="18">
        <v>7</v>
      </c>
      <c r="BN314" s="18" t="s">
        <v>658</v>
      </c>
      <c r="BO314" s="18" t="s">
        <v>750</v>
      </c>
      <c r="BP314" s="18">
        <v>21</v>
      </c>
      <c r="BQ314" s="18">
        <v>16</v>
      </c>
      <c r="BR314" s="18">
        <v>6.0000000000000001E-3</v>
      </c>
      <c r="BS314" s="21">
        <v>5.4910714285714285E-3</v>
      </c>
      <c r="BT314" s="18">
        <v>55</v>
      </c>
      <c r="BV314" s="18">
        <v>8</v>
      </c>
      <c r="BW314" s="18" t="s">
        <v>669</v>
      </c>
      <c r="BX314" s="18" t="s">
        <v>750</v>
      </c>
      <c r="BY314" s="18">
        <v>77.000000000000028</v>
      </c>
      <c r="BZ314" s="18">
        <v>1.5</v>
      </c>
      <c r="CA314" s="18">
        <v>0.01</v>
      </c>
      <c r="CB314" s="21">
        <v>1.0389610389610384E-2</v>
      </c>
      <c r="CC314" s="18">
        <v>104</v>
      </c>
      <c r="CE314" s="18">
        <v>8</v>
      </c>
      <c r="CF314" s="18" t="s">
        <v>669</v>
      </c>
      <c r="CG314" s="18" t="s">
        <v>750</v>
      </c>
      <c r="CH314" s="18">
        <v>77.000000000000028</v>
      </c>
      <c r="CI314" s="18">
        <v>2.5</v>
      </c>
      <c r="CJ314" s="18">
        <v>0.01</v>
      </c>
      <c r="CK314" s="21">
        <v>1.2640692640692638E-2</v>
      </c>
      <c r="CL314" s="18">
        <v>126</v>
      </c>
      <c r="CN314" s="18">
        <v>8</v>
      </c>
      <c r="CO314" s="18" t="s">
        <v>669</v>
      </c>
      <c r="CP314" s="18" t="s">
        <v>750</v>
      </c>
      <c r="CQ314" s="18">
        <v>77.000000000000028</v>
      </c>
      <c r="CR314" s="18">
        <v>3</v>
      </c>
      <c r="CS314" s="18">
        <v>0.01</v>
      </c>
      <c r="CT314" s="21">
        <v>2.1320346320346312E-2</v>
      </c>
      <c r="CU314" s="18">
        <v>213</v>
      </c>
      <c r="CW314" s="18">
        <v>8</v>
      </c>
      <c r="CX314" s="18" t="s">
        <v>677</v>
      </c>
      <c r="CY314" s="18" t="s">
        <v>750</v>
      </c>
      <c r="CZ314" s="18">
        <v>92.8125</v>
      </c>
      <c r="DA314" s="18">
        <v>1</v>
      </c>
      <c r="DB314" s="18">
        <v>2.2499999999999999E-2</v>
      </c>
      <c r="DC314" s="21">
        <v>1.2121212121212121E-2</v>
      </c>
      <c r="DD314" s="18">
        <v>121</v>
      </c>
    </row>
    <row r="315" spans="2:108" x14ac:dyDescent="0.3">
      <c r="B315" s="18">
        <v>7</v>
      </c>
      <c r="C315" s="18" t="s">
        <v>696</v>
      </c>
      <c r="D315" s="18" t="s">
        <v>750</v>
      </c>
      <c r="E315" s="18">
        <v>478.79999999999995</v>
      </c>
      <c r="F315" s="18">
        <v>1.5</v>
      </c>
      <c r="G315" s="18">
        <v>6.1000000000000004E-3</v>
      </c>
      <c r="H315" s="21">
        <v>9.7674742411584534E-4</v>
      </c>
      <c r="I315" s="18">
        <v>10</v>
      </c>
      <c r="K315" s="18">
        <v>7</v>
      </c>
      <c r="L315" s="18" t="s">
        <v>696</v>
      </c>
      <c r="M315" s="18" t="s">
        <v>750</v>
      </c>
      <c r="N315" s="18">
        <v>478.79999999999995</v>
      </c>
      <c r="O315" s="18">
        <v>1</v>
      </c>
      <c r="P315" s="18">
        <v>4.5999999999999999E-3</v>
      </c>
      <c r="Q315" s="21">
        <v>4.8036758563074354E-4</v>
      </c>
      <c r="R315" s="18">
        <v>5</v>
      </c>
      <c r="T315" s="18">
        <v>7</v>
      </c>
      <c r="U315" s="18" t="s">
        <v>696</v>
      </c>
      <c r="V315" s="18" t="s">
        <v>750</v>
      </c>
      <c r="W315" s="18">
        <v>478.79999999999995</v>
      </c>
      <c r="X315" s="18">
        <v>1</v>
      </c>
      <c r="Y315" s="18">
        <v>4.5999999999999999E-3</v>
      </c>
      <c r="Z315" s="21">
        <v>4.8036758563074354E-4</v>
      </c>
      <c r="AA315" s="18">
        <v>5</v>
      </c>
      <c r="AC315" s="18">
        <v>7</v>
      </c>
      <c r="AD315" s="18" t="s">
        <v>677</v>
      </c>
      <c r="AE315" s="18" t="s">
        <v>750</v>
      </c>
      <c r="AF315" s="18">
        <v>89.600000000000023</v>
      </c>
      <c r="AG315" s="18">
        <v>1</v>
      </c>
      <c r="AH315" s="18">
        <v>6.7999999999999996E-3</v>
      </c>
      <c r="AI315" s="21">
        <v>5.0595238095238089E-3</v>
      </c>
      <c r="AJ315" s="18">
        <v>51</v>
      </c>
      <c r="AL315" s="18">
        <v>7</v>
      </c>
      <c r="AM315" s="18" t="s">
        <v>674</v>
      </c>
      <c r="AN315" s="18" t="s">
        <v>750</v>
      </c>
      <c r="AO315" s="18">
        <v>89.600000000000023</v>
      </c>
      <c r="AP315" s="18">
        <v>1</v>
      </c>
      <c r="AQ315" s="18">
        <v>6.0000000000000001E-3</v>
      </c>
      <c r="AR315" s="21">
        <v>6.7299107142857126E-3</v>
      </c>
      <c r="AS315" s="18">
        <v>67</v>
      </c>
      <c r="AU315" s="18">
        <v>7</v>
      </c>
      <c r="AV315" s="18" t="s">
        <v>660</v>
      </c>
      <c r="AW315" s="18" t="s">
        <v>750</v>
      </c>
      <c r="AX315" s="18">
        <v>21</v>
      </c>
      <c r="AY315" s="18">
        <v>1.5</v>
      </c>
      <c r="AZ315" s="18">
        <v>6.3E-3</v>
      </c>
      <c r="BA315" s="21">
        <v>1.95E-2</v>
      </c>
      <c r="BB315" s="18">
        <v>195</v>
      </c>
      <c r="BD315" s="18">
        <v>7</v>
      </c>
      <c r="BE315" s="18" t="s">
        <v>660</v>
      </c>
      <c r="BF315" s="18" t="s">
        <v>750</v>
      </c>
      <c r="BG315" s="18">
        <v>21</v>
      </c>
      <c r="BH315" s="18">
        <v>5</v>
      </c>
      <c r="BI315" s="18">
        <v>6.0000000000000001E-3</v>
      </c>
      <c r="BJ315" s="21">
        <v>1.1238095238095238E-2</v>
      </c>
      <c r="BK315" s="18">
        <v>112</v>
      </c>
      <c r="BM315" s="18">
        <v>7</v>
      </c>
      <c r="BN315" s="18" t="s">
        <v>660</v>
      </c>
      <c r="BO315" s="18" t="s">
        <v>750</v>
      </c>
      <c r="BP315" s="18">
        <v>21</v>
      </c>
      <c r="BQ315" s="18">
        <v>16</v>
      </c>
      <c r="BR315" s="18">
        <v>6.0000000000000001E-3</v>
      </c>
      <c r="BS315" s="21">
        <v>5.4910714285714285E-3</v>
      </c>
      <c r="BT315" s="18">
        <v>55</v>
      </c>
      <c r="BV315" s="18">
        <v>8</v>
      </c>
      <c r="BW315" s="18" t="s">
        <v>671</v>
      </c>
      <c r="BX315" s="18" t="s">
        <v>750</v>
      </c>
      <c r="BY315" s="18">
        <v>77.000000000000028</v>
      </c>
      <c r="BZ315" s="18">
        <v>1.5</v>
      </c>
      <c r="CA315" s="18">
        <v>0.01</v>
      </c>
      <c r="CB315" s="21">
        <v>1.0389610389610384E-2</v>
      </c>
      <c r="CC315" s="18">
        <v>104</v>
      </c>
      <c r="CE315" s="18">
        <v>8</v>
      </c>
      <c r="CF315" s="18" t="s">
        <v>671</v>
      </c>
      <c r="CG315" s="18" t="s">
        <v>750</v>
      </c>
      <c r="CH315" s="18">
        <v>77.000000000000028</v>
      </c>
      <c r="CI315" s="18">
        <v>2.5</v>
      </c>
      <c r="CJ315" s="18">
        <v>0.01</v>
      </c>
      <c r="CK315" s="21">
        <v>1.2640692640692638E-2</v>
      </c>
      <c r="CL315" s="18">
        <v>126</v>
      </c>
      <c r="CN315" s="18">
        <v>8</v>
      </c>
      <c r="CO315" s="18" t="s">
        <v>671</v>
      </c>
      <c r="CP315" s="18" t="s">
        <v>750</v>
      </c>
      <c r="CQ315" s="18">
        <v>77.000000000000028</v>
      </c>
      <c r="CR315" s="18">
        <v>3</v>
      </c>
      <c r="CS315" s="18">
        <v>0.01</v>
      </c>
      <c r="CT315" s="21">
        <v>2.1320346320346312E-2</v>
      </c>
      <c r="CU315" s="18">
        <v>213</v>
      </c>
      <c r="CW315" s="18">
        <v>8</v>
      </c>
      <c r="CX315" s="18" t="s">
        <v>679</v>
      </c>
      <c r="CY315" s="18" t="s">
        <v>750</v>
      </c>
      <c r="CZ315" s="18">
        <v>92.8125</v>
      </c>
      <c r="DA315" s="18">
        <v>1</v>
      </c>
      <c r="DB315" s="18">
        <v>2.2499999999999999E-2</v>
      </c>
      <c r="DC315" s="21">
        <v>1.2121212121212121E-2</v>
      </c>
      <c r="DD315" s="18">
        <v>121</v>
      </c>
    </row>
    <row r="316" spans="2:108" x14ac:dyDescent="0.3">
      <c r="B316" s="18">
        <v>7</v>
      </c>
      <c r="C316" s="18" t="s">
        <v>698</v>
      </c>
      <c r="D316" s="18" t="s">
        <v>750</v>
      </c>
      <c r="E316" s="18">
        <v>478.79999999999995</v>
      </c>
      <c r="F316" s="18">
        <v>1.5</v>
      </c>
      <c r="G316" s="18">
        <v>6.1000000000000004E-3</v>
      </c>
      <c r="H316" s="21">
        <v>9.7674742411584534E-4</v>
      </c>
      <c r="I316" s="18">
        <v>10</v>
      </c>
      <c r="K316" s="18">
        <v>7</v>
      </c>
      <c r="L316" s="18" t="s">
        <v>698</v>
      </c>
      <c r="M316" s="18" t="s">
        <v>750</v>
      </c>
      <c r="N316" s="18">
        <v>478.79999999999995</v>
      </c>
      <c r="O316" s="18">
        <v>1</v>
      </c>
      <c r="P316" s="18">
        <v>4.5999999999999999E-3</v>
      </c>
      <c r="Q316" s="21">
        <v>4.8036758563074354E-4</v>
      </c>
      <c r="R316" s="18">
        <v>5</v>
      </c>
      <c r="T316" s="18">
        <v>7</v>
      </c>
      <c r="U316" s="18" t="s">
        <v>698</v>
      </c>
      <c r="V316" s="18" t="s">
        <v>750</v>
      </c>
      <c r="W316" s="18">
        <v>478.79999999999995</v>
      </c>
      <c r="X316" s="18">
        <v>1</v>
      </c>
      <c r="Y316" s="18">
        <v>4.5999999999999999E-3</v>
      </c>
      <c r="Z316" s="21">
        <v>4.8036758563074354E-4</v>
      </c>
      <c r="AA316" s="18">
        <v>5</v>
      </c>
      <c r="AC316" s="18">
        <v>7</v>
      </c>
      <c r="AD316" s="18" t="s">
        <v>679</v>
      </c>
      <c r="AE316" s="18" t="s">
        <v>750</v>
      </c>
      <c r="AF316" s="18">
        <v>89.600000000000023</v>
      </c>
      <c r="AG316" s="18">
        <v>1</v>
      </c>
      <c r="AH316" s="18">
        <v>6.7999999999999996E-3</v>
      </c>
      <c r="AI316" s="21">
        <v>5.0595238095238089E-3</v>
      </c>
      <c r="AJ316" s="18">
        <v>51</v>
      </c>
      <c r="AL316" s="18">
        <v>7</v>
      </c>
      <c r="AM316" s="18" t="s">
        <v>676</v>
      </c>
      <c r="AN316" s="18" t="s">
        <v>750</v>
      </c>
      <c r="AO316" s="18">
        <v>89.600000000000023</v>
      </c>
      <c r="AP316" s="18">
        <v>1</v>
      </c>
      <c r="AQ316" s="18">
        <v>6.0000000000000001E-3</v>
      </c>
      <c r="AR316" s="21">
        <v>6.7299107142857126E-3</v>
      </c>
      <c r="AS316" s="18">
        <v>67</v>
      </c>
      <c r="AU316" s="18">
        <v>7</v>
      </c>
      <c r="AV316" s="18" t="s">
        <v>662</v>
      </c>
      <c r="AW316" s="18" t="s">
        <v>750</v>
      </c>
      <c r="AX316" s="18">
        <v>21</v>
      </c>
      <c r="AY316" s="18">
        <v>1.5</v>
      </c>
      <c r="AZ316" s="18">
        <v>6.3E-3</v>
      </c>
      <c r="BA316" s="21">
        <v>1.95E-2</v>
      </c>
      <c r="BB316" s="18">
        <v>195</v>
      </c>
      <c r="BD316" s="18">
        <v>7</v>
      </c>
      <c r="BE316" s="18" t="s">
        <v>662</v>
      </c>
      <c r="BF316" s="18" t="s">
        <v>750</v>
      </c>
      <c r="BG316" s="18">
        <v>21</v>
      </c>
      <c r="BH316" s="18">
        <v>5</v>
      </c>
      <c r="BI316" s="18">
        <v>6.0000000000000001E-3</v>
      </c>
      <c r="BJ316" s="21">
        <v>1.1238095238095238E-2</v>
      </c>
      <c r="BK316" s="18">
        <v>112</v>
      </c>
      <c r="BM316" s="18">
        <v>7</v>
      </c>
      <c r="BN316" s="18" t="s">
        <v>662</v>
      </c>
      <c r="BO316" s="18" t="s">
        <v>750</v>
      </c>
      <c r="BP316" s="18">
        <v>21</v>
      </c>
      <c r="BQ316" s="18">
        <v>16</v>
      </c>
      <c r="BR316" s="18">
        <v>6.0000000000000001E-3</v>
      </c>
      <c r="BS316" s="21">
        <v>5.4910714285714285E-3</v>
      </c>
      <c r="BT316" s="18">
        <v>55</v>
      </c>
      <c r="BV316" s="18">
        <v>8</v>
      </c>
      <c r="BW316" s="18" t="s">
        <v>673</v>
      </c>
      <c r="BX316" s="18" t="s">
        <v>750</v>
      </c>
      <c r="BY316" s="18">
        <v>77.000000000000028</v>
      </c>
      <c r="BZ316" s="18">
        <v>1.5</v>
      </c>
      <c r="CA316" s="18">
        <v>0.01</v>
      </c>
      <c r="CB316" s="21">
        <v>1.0389610389610384E-2</v>
      </c>
      <c r="CC316" s="18">
        <v>104</v>
      </c>
      <c r="CE316" s="18">
        <v>8</v>
      </c>
      <c r="CF316" s="18" t="s">
        <v>673</v>
      </c>
      <c r="CG316" s="18" t="s">
        <v>750</v>
      </c>
      <c r="CH316" s="18">
        <v>77.000000000000028</v>
      </c>
      <c r="CI316" s="18">
        <v>2.5</v>
      </c>
      <c r="CJ316" s="18">
        <v>0.01</v>
      </c>
      <c r="CK316" s="21">
        <v>1.2640692640692638E-2</v>
      </c>
      <c r="CL316" s="18">
        <v>126</v>
      </c>
      <c r="CN316" s="18">
        <v>8</v>
      </c>
      <c r="CO316" s="18" t="s">
        <v>673</v>
      </c>
      <c r="CP316" s="18" t="s">
        <v>750</v>
      </c>
      <c r="CQ316" s="18">
        <v>77.000000000000028</v>
      </c>
      <c r="CR316" s="18">
        <v>3</v>
      </c>
      <c r="CS316" s="18">
        <v>0.01</v>
      </c>
      <c r="CT316" s="21">
        <v>2.1320346320346312E-2</v>
      </c>
      <c r="CU316" s="18">
        <v>213</v>
      </c>
      <c r="CW316" s="18">
        <v>8</v>
      </c>
      <c r="CX316" s="18" t="s">
        <v>681</v>
      </c>
      <c r="CY316" s="18" t="s">
        <v>750</v>
      </c>
      <c r="CZ316" s="18">
        <v>92.8125</v>
      </c>
      <c r="DA316" s="18">
        <v>1</v>
      </c>
      <c r="DB316" s="18">
        <v>2.2499999999999999E-2</v>
      </c>
      <c r="DC316" s="21">
        <v>1.2121212121212121E-2</v>
      </c>
      <c r="DD316" s="18">
        <v>121</v>
      </c>
    </row>
    <row r="317" spans="2:108" x14ac:dyDescent="0.3">
      <c r="B317" s="18">
        <v>7</v>
      </c>
      <c r="C317" s="18" t="s">
        <v>700</v>
      </c>
      <c r="D317" s="18" t="s">
        <v>750</v>
      </c>
      <c r="E317" s="18">
        <v>478.79999999999995</v>
      </c>
      <c r="F317" s="18">
        <v>1.5</v>
      </c>
      <c r="G317" s="18">
        <v>6.1000000000000004E-3</v>
      </c>
      <c r="H317" s="21">
        <v>9.7674742411584534E-4</v>
      </c>
      <c r="I317" s="18">
        <v>10</v>
      </c>
      <c r="K317" s="18">
        <v>7</v>
      </c>
      <c r="L317" s="18" t="s">
        <v>700</v>
      </c>
      <c r="M317" s="18" t="s">
        <v>750</v>
      </c>
      <c r="N317" s="18">
        <v>478.79999999999995</v>
      </c>
      <c r="O317" s="18">
        <v>1</v>
      </c>
      <c r="P317" s="18">
        <v>4.5999999999999999E-3</v>
      </c>
      <c r="Q317" s="21">
        <v>4.8036758563074354E-4</v>
      </c>
      <c r="R317" s="18">
        <v>5</v>
      </c>
      <c r="T317" s="18">
        <v>7</v>
      </c>
      <c r="U317" s="18" t="s">
        <v>700</v>
      </c>
      <c r="V317" s="18" t="s">
        <v>750</v>
      </c>
      <c r="W317" s="18">
        <v>478.79999999999995</v>
      </c>
      <c r="X317" s="18">
        <v>1</v>
      </c>
      <c r="Y317" s="18">
        <v>4.5999999999999999E-3</v>
      </c>
      <c r="Z317" s="21">
        <v>4.8036758563074354E-4</v>
      </c>
      <c r="AA317" s="18">
        <v>5</v>
      </c>
      <c r="AC317" s="18">
        <v>7</v>
      </c>
      <c r="AD317" s="18" t="s">
        <v>681</v>
      </c>
      <c r="AE317" s="18" t="s">
        <v>750</v>
      </c>
      <c r="AF317" s="18">
        <v>89.600000000000023</v>
      </c>
      <c r="AG317" s="18">
        <v>1</v>
      </c>
      <c r="AH317" s="18">
        <v>6.7999999999999996E-3</v>
      </c>
      <c r="AI317" s="21">
        <v>5.0595238095238089E-3</v>
      </c>
      <c r="AJ317" s="18">
        <v>51</v>
      </c>
      <c r="AL317" s="18">
        <v>7</v>
      </c>
      <c r="AM317" s="18" t="s">
        <v>678</v>
      </c>
      <c r="AN317" s="18" t="s">
        <v>750</v>
      </c>
      <c r="AO317" s="18">
        <v>89.600000000000023</v>
      </c>
      <c r="AP317" s="18">
        <v>1</v>
      </c>
      <c r="AQ317" s="18">
        <v>6.0000000000000001E-3</v>
      </c>
      <c r="AR317" s="21">
        <v>6.7299107142857126E-3</v>
      </c>
      <c r="AS317" s="18">
        <v>67</v>
      </c>
      <c r="AU317" s="18">
        <v>7</v>
      </c>
      <c r="AV317" s="18" t="s">
        <v>664</v>
      </c>
      <c r="AW317" s="18" t="s">
        <v>750</v>
      </c>
      <c r="AX317" s="18">
        <v>21</v>
      </c>
      <c r="AY317" s="18">
        <v>1.5</v>
      </c>
      <c r="AZ317" s="18">
        <v>6.3E-3</v>
      </c>
      <c r="BA317" s="21">
        <v>1.95E-2</v>
      </c>
      <c r="BB317" s="18">
        <v>195</v>
      </c>
      <c r="BD317" s="18">
        <v>7</v>
      </c>
      <c r="BE317" s="18" t="s">
        <v>664</v>
      </c>
      <c r="BF317" s="18" t="s">
        <v>750</v>
      </c>
      <c r="BG317" s="18">
        <v>21</v>
      </c>
      <c r="BH317" s="18">
        <v>5</v>
      </c>
      <c r="BI317" s="18">
        <v>6.0000000000000001E-3</v>
      </c>
      <c r="BJ317" s="21">
        <v>1.1238095238095238E-2</v>
      </c>
      <c r="BK317" s="18">
        <v>112</v>
      </c>
      <c r="BM317" s="18">
        <v>7</v>
      </c>
      <c r="BN317" s="18" t="s">
        <v>664</v>
      </c>
      <c r="BO317" s="18" t="s">
        <v>750</v>
      </c>
      <c r="BP317" s="18">
        <v>21</v>
      </c>
      <c r="BQ317" s="18">
        <v>16</v>
      </c>
      <c r="BR317" s="18">
        <v>6.0000000000000001E-3</v>
      </c>
      <c r="BS317" s="21">
        <v>5.4910714285714285E-3</v>
      </c>
      <c r="BT317" s="18">
        <v>55</v>
      </c>
      <c r="BV317" s="18">
        <v>8</v>
      </c>
      <c r="BW317" s="18" t="s">
        <v>675</v>
      </c>
      <c r="BX317" s="18" t="s">
        <v>750</v>
      </c>
      <c r="BY317" s="18">
        <v>77.000000000000028</v>
      </c>
      <c r="BZ317" s="18">
        <v>1.5</v>
      </c>
      <c r="CA317" s="18">
        <v>0.01</v>
      </c>
      <c r="CB317" s="21">
        <v>1.0389610389610384E-2</v>
      </c>
      <c r="CC317" s="18">
        <v>104</v>
      </c>
      <c r="CE317" s="18">
        <v>8</v>
      </c>
      <c r="CF317" s="18" t="s">
        <v>675</v>
      </c>
      <c r="CG317" s="18" t="s">
        <v>750</v>
      </c>
      <c r="CH317" s="18">
        <v>77.000000000000028</v>
      </c>
      <c r="CI317" s="18">
        <v>2.5</v>
      </c>
      <c r="CJ317" s="18">
        <v>0.01</v>
      </c>
      <c r="CK317" s="21">
        <v>1.2640692640692638E-2</v>
      </c>
      <c r="CL317" s="18">
        <v>126</v>
      </c>
      <c r="CN317" s="18">
        <v>8</v>
      </c>
      <c r="CO317" s="18" t="s">
        <v>675</v>
      </c>
      <c r="CP317" s="18" t="s">
        <v>750</v>
      </c>
      <c r="CQ317" s="18">
        <v>77.000000000000028</v>
      </c>
      <c r="CR317" s="18">
        <v>3</v>
      </c>
      <c r="CS317" s="18">
        <v>0.01</v>
      </c>
      <c r="CT317" s="21">
        <v>2.1320346320346312E-2</v>
      </c>
      <c r="CU317" s="18">
        <v>213</v>
      </c>
      <c r="CW317" s="18">
        <v>8</v>
      </c>
      <c r="CX317" s="18" t="s">
        <v>683</v>
      </c>
      <c r="CY317" s="18" t="s">
        <v>750</v>
      </c>
      <c r="CZ317" s="18">
        <v>92.8125</v>
      </c>
      <c r="DA317" s="18">
        <v>1</v>
      </c>
      <c r="DB317" s="18">
        <v>2.2499999999999999E-2</v>
      </c>
      <c r="DC317" s="21">
        <v>1.2121212121212121E-2</v>
      </c>
      <c r="DD317" s="18">
        <v>121</v>
      </c>
    </row>
    <row r="318" spans="2:108" x14ac:dyDescent="0.3">
      <c r="B318" s="18">
        <v>7</v>
      </c>
      <c r="C318" s="18" t="s">
        <v>685</v>
      </c>
      <c r="D318" s="18" t="s">
        <v>750</v>
      </c>
      <c r="E318" s="18">
        <v>478.79999999999995</v>
      </c>
      <c r="F318" s="18">
        <v>1.5</v>
      </c>
      <c r="G318" s="18">
        <v>6.1000000000000004E-3</v>
      </c>
      <c r="H318" s="21">
        <v>9.7674742411584534E-4</v>
      </c>
      <c r="I318" s="18">
        <v>10</v>
      </c>
      <c r="K318" s="18">
        <v>7</v>
      </c>
      <c r="L318" s="18" t="s">
        <v>685</v>
      </c>
      <c r="M318" s="18" t="s">
        <v>750</v>
      </c>
      <c r="N318" s="18">
        <v>478.79999999999995</v>
      </c>
      <c r="O318" s="18">
        <v>1</v>
      </c>
      <c r="P318" s="18">
        <v>4.5999999999999999E-3</v>
      </c>
      <c r="Q318" s="21">
        <v>4.8036758563074354E-4</v>
      </c>
      <c r="R318" s="18">
        <v>5</v>
      </c>
      <c r="T318" s="18">
        <v>7</v>
      </c>
      <c r="U318" s="18" t="s">
        <v>685</v>
      </c>
      <c r="V318" s="18" t="s">
        <v>750</v>
      </c>
      <c r="W318" s="18">
        <v>478.79999999999995</v>
      </c>
      <c r="X318" s="18">
        <v>1</v>
      </c>
      <c r="Y318" s="18">
        <v>4.5999999999999999E-3</v>
      </c>
      <c r="Z318" s="21">
        <v>4.8036758563074354E-4</v>
      </c>
      <c r="AA318" s="18">
        <v>5</v>
      </c>
      <c r="AC318" s="18">
        <v>7</v>
      </c>
      <c r="AD318" s="18" t="s">
        <v>683</v>
      </c>
      <c r="AE318" s="18" t="s">
        <v>750</v>
      </c>
      <c r="AF318" s="18">
        <v>89.600000000000023</v>
      </c>
      <c r="AG318" s="18">
        <v>1</v>
      </c>
      <c r="AH318" s="18">
        <v>6.7999999999999996E-3</v>
      </c>
      <c r="AI318" s="21">
        <v>5.0595238095238089E-3</v>
      </c>
      <c r="AJ318" s="18">
        <v>51</v>
      </c>
      <c r="AL318" s="18">
        <v>7</v>
      </c>
      <c r="AM318" s="18" t="s">
        <v>680</v>
      </c>
      <c r="AN318" s="18" t="s">
        <v>750</v>
      </c>
      <c r="AO318" s="18">
        <v>89.600000000000023</v>
      </c>
      <c r="AP318" s="18">
        <v>1</v>
      </c>
      <c r="AQ318" s="18">
        <v>6.0000000000000001E-3</v>
      </c>
      <c r="AR318" s="21">
        <v>6.7299107142857126E-3</v>
      </c>
      <c r="AS318" s="18">
        <v>67</v>
      </c>
      <c r="AU318" s="18">
        <v>7</v>
      </c>
      <c r="AV318" s="18" t="s">
        <v>649</v>
      </c>
      <c r="AW318" s="18" t="s">
        <v>750</v>
      </c>
      <c r="AX318" s="18">
        <v>21</v>
      </c>
      <c r="AY318" s="18">
        <v>1.5</v>
      </c>
      <c r="AZ318" s="18">
        <v>6.3E-3</v>
      </c>
      <c r="BA318" s="21">
        <v>1.95E-2</v>
      </c>
      <c r="BB318" s="18">
        <v>195</v>
      </c>
      <c r="BD318" s="18">
        <v>7</v>
      </c>
      <c r="BE318" s="18" t="s">
        <v>649</v>
      </c>
      <c r="BF318" s="18" t="s">
        <v>750</v>
      </c>
      <c r="BG318" s="18">
        <v>21</v>
      </c>
      <c r="BH318" s="18">
        <v>5</v>
      </c>
      <c r="BI318" s="18">
        <v>6.0000000000000001E-3</v>
      </c>
      <c r="BJ318" s="21">
        <v>1.1238095238095238E-2</v>
      </c>
      <c r="BK318" s="18">
        <v>112</v>
      </c>
      <c r="BM318" s="18">
        <v>7</v>
      </c>
      <c r="BN318" s="18" t="s">
        <v>649</v>
      </c>
      <c r="BO318" s="18" t="s">
        <v>750</v>
      </c>
      <c r="BP318" s="18">
        <v>21</v>
      </c>
      <c r="BQ318" s="18">
        <v>16</v>
      </c>
      <c r="BR318" s="18">
        <v>6.0000000000000001E-3</v>
      </c>
      <c r="BS318" s="21">
        <v>5.4910714285714285E-3</v>
      </c>
      <c r="BT318" s="18">
        <v>55</v>
      </c>
      <c r="BV318" s="18">
        <v>8</v>
      </c>
      <c r="BW318" s="18" t="s">
        <v>677</v>
      </c>
      <c r="BX318" s="18" t="s">
        <v>750</v>
      </c>
      <c r="BY318" s="18">
        <v>77.000000000000028</v>
      </c>
      <c r="BZ318" s="18">
        <v>1.5</v>
      </c>
      <c r="CA318" s="18">
        <v>0.01</v>
      </c>
      <c r="CB318" s="21">
        <v>1.0389610389610384E-2</v>
      </c>
      <c r="CC318" s="18">
        <v>104</v>
      </c>
      <c r="CE318" s="18">
        <v>8</v>
      </c>
      <c r="CF318" s="18" t="s">
        <v>677</v>
      </c>
      <c r="CG318" s="18" t="s">
        <v>750</v>
      </c>
      <c r="CH318" s="18">
        <v>77.000000000000028</v>
      </c>
      <c r="CI318" s="18">
        <v>2.5</v>
      </c>
      <c r="CJ318" s="18">
        <v>0.01</v>
      </c>
      <c r="CK318" s="21">
        <v>1.2640692640692638E-2</v>
      </c>
      <c r="CL318" s="18">
        <v>126</v>
      </c>
      <c r="CN318" s="18">
        <v>8</v>
      </c>
      <c r="CO318" s="18" t="s">
        <v>677</v>
      </c>
      <c r="CP318" s="18" t="s">
        <v>750</v>
      </c>
      <c r="CQ318" s="18">
        <v>77.000000000000028</v>
      </c>
      <c r="CR318" s="18">
        <v>3</v>
      </c>
      <c r="CS318" s="18">
        <v>0.01</v>
      </c>
      <c r="CT318" s="21">
        <v>2.1320346320346312E-2</v>
      </c>
      <c r="CU318" s="18">
        <v>213</v>
      </c>
      <c r="CW318" s="18">
        <v>8</v>
      </c>
      <c r="CX318" s="18" t="s">
        <v>684</v>
      </c>
      <c r="CY318" s="18" t="s">
        <v>750</v>
      </c>
      <c r="CZ318" s="18">
        <v>846.00000000000011</v>
      </c>
      <c r="DA318" s="18">
        <v>1</v>
      </c>
      <c r="DB318" s="18">
        <v>2.2499999999999999E-2</v>
      </c>
      <c r="DC318" s="21">
        <v>1.3297872340425529E-3</v>
      </c>
      <c r="DD318" s="18">
        <v>13</v>
      </c>
    </row>
    <row r="319" spans="2:108" x14ac:dyDescent="0.3">
      <c r="B319" s="18">
        <v>7</v>
      </c>
      <c r="C319" s="18" t="s">
        <v>687</v>
      </c>
      <c r="D319" s="18" t="s">
        <v>750</v>
      </c>
      <c r="E319" s="18">
        <v>478.79999999999995</v>
      </c>
      <c r="F319" s="18">
        <v>1.5</v>
      </c>
      <c r="G319" s="18">
        <v>6.1000000000000004E-3</v>
      </c>
      <c r="H319" s="21">
        <v>9.7674742411584534E-4</v>
      </c>
      <c r="I319" s="18">
        <v>10</v>
      </c>
      <c r="K319" s="18">
        <v>7</v>
      </c>
      <c r="L319" s="18" t="s">
        <v>687</v>
      </c>
      <c r="M319" s="18" t="s">
        <v>750</v>
      </c>
      <c r="N319" s="18">
        <v>478.79999999999995</v>
      </c>
      <c r="O319" s="18">
        <v>1</v>
      </c>
      <c r="P319" s="18">
        <v>4.5999999999999999E-3</v>
      </c>
      <c r="Q319" s="21">
        <v>4.8036758563074354E-4</v>
      </c>
      <c r="R319" s="18">
        <v>5</v>
      </c>
      <c r="T319" s="18">
        <v>7</v>
      </c>
      <c r="U319" s="18" t="s">
        <v>687</v>
      </c>
      <c r="V319" s="18" t="s">
        <v>750</v>
      </c>
      <c r="W319" s="18">
        <v>478.79999999999995</v>
      </c>
      <c r="X319" s="18">
        <v>1</v>
      </c>
      <c r="Y319" s="18">
        <v>4.5999999999999999E-3</v>
      </c>
      <c r="Z319" s="21">
        <v>4.8036758563074354E-4</v>
      </c>
      <c r="AA319" s="18">
        <v>5</v>
      </c>
      <c r="AC319" s="18">
        <v>7</v>
      </c>
      <c r="AD319" s="18" t="s">
        <v>684</v>
      </c>
      <c r="AE319" s="18" t="s">
        <v>750</v>
      </c>
      <c r="AF319" s="18">
        <v>478.79999999999995</v>
      </c>
      <c r="AG319" s="18">
        <v>1</v>
      </c>
      <c r="AH319" s="18">
        <v>6.0000000000000001E-3</v>
      </c>
      <c r="AI319" s="21">
        <v>8.3542188805346717E-4</v>
      </c>
      <c r="AJ319" s="18">
        <v>8</v>
      </c>
      <c r="AL319" s="18">
        <v>7</v>
      </c>
      <c r="AM319" s="18" t="s">
        <v>682</v>
      </c>
      <c r="AN319" s="18" t="s">
        <v>750</v>
      </c>
      <c r="AO319" s="18">
        <v>89.600000000000023</v>
      </c>
      <c r="AP319" s="18">
        <v>1</v>
      </c>
      <c r="AQ319" s="18">
        <v>6.0000000000000001E-3</v>
      </c>
      <c r="AR319" s="21">
        <v>6.7299107142857126E-3</v>
      </c>
      <c r="AS319" s="18">
        <v>67</v>
      </c>
      <c r="AU319" s="18">
        <v>7</v>
      </c>
      <c r="AV319" s="18" t="s">
        <v>651</v>
      </c>
      <c r="AW319" s="18" t="s">
        <v>750</v>
      </c>
      <c r="AX319" s="18">
        <v>21</v>
      </c>
      <c r="AY319" s="18">
        <v>1.5</v>
      </c>
      <c r="AZ319" s="18">
        <v>6.3E-3</v>
      </c>
      <c r="BA319" s="21">
        <v>1.95E-2</v>
      </c>
      <c r="BB319" s="18">
        <v>195</v>
      </c>
      <c r="BD319" s="18">
        <v>7</v>
      </c>
      <c r="BE319" s="18" t="s">
        <v>651</v>
      </c>
      <c r="BF319" s="18" t="s">
        <v>750</v>
      </c>
      <c r="BG319" s="18">
        <v>21</v>
      </c>
      <c r="BH319" s="18">
        <v>5</v>
      </c>
      <c r="BI319" s="18">
        <v>6.0000000000000001E-3</v>
      </c>
      <c r="BJ319" s="21">
        <v>1.1238095238095238E-2</v>
      </c>
      <c r="BK319" s="18">
        <v>112</v>
      </c>
      <c r="BM319" s="18">
        <v>7</v>
      </c>
      <c r="BN319" s="18" t="s">
        <v>651</v>
      </c>
      <c r="BO319" s="18" t="s">
        <v>750</v>
      </c>
      <c r="BP319" s="18">
        <v>21</v>
      </c>
      <c r="BQ319" s="18">
        <v>16</v>
      </c>
      <c r="BR319" s="18">
        <v>6.0000000000000001E-3</v>
      </c>
      <c r="BS319" s="21">
        <v>5.4910714285714285E-3</v>
      </c>
      <c r="BT319" s="18">
        <v>55</v>
      </c>
      <c r="BV319" s="18">
        <v>8</v>
      </c>
      <c r="BW319" s="18" t="s">
        <v>679</v>
      </c>
      <c r="BX319" s="18" t="s">
        <v>750</v>
      </c>
      <c r="BY319" s="18">
        <v>77.000000000000028</v>
      </c>
      <c r="BZ319" s="18">
        <v>1.5</v>
      </c>
      <c r="CA319" s="18">
        <v>0.01</v>
      </c>
      <c r="CB319" s="21">
        <v>1.0389610389610384E-2</v>
      </c>
      <c r="CC319" s="18">
        <v>104</v>
      </c>
      <c r="CE319" s="18">
        <v>8</v>
      </c>
      <c r="CF319" s="18" t="s">
        <v>679</v>
      </c>
      <c r="CG319" s="18" t="s">
        <v>750</v>
      </c>
      <c r="CH319" s="18">
        <v>77.000000000000028</v>
      </c>
      <c r="CI319" s="18">
        <v>2.5</v>
      </c>
      <c r="CJ319" s="18">
        <v>0.01</v>
      </c>
      <c r="CK319" s="21">
        <v>1.2640692640692638E-2</v>
      </c>
      <c r="CL319" s="18">
        <v>126</v>
      </c>
      <c r="CN319" s="18">
        <v>8</v>
      </c>
      <c r="CO319" s="18" t="s">
        <v>679</v>
      </c>
      <c r="CP319" s="18" t="s">
        <v>750</v>
      </c>
      <c r="CQ319" s="18">
        <v>77.000000000000028</v>
      </c>
      <c r="CR319" s="18">
        <v>3</v>
      </c>
      <c r="CS319" s="18">
        <v>0.01</v>
      </c>
      <c r="CT319" s="21">
        <v>2.1320346320346312E-2</v>
      </c>
      <c r="CU319" s="18">
        <v>213</v>
      </c>
      <c r="CW319" s="18">
        <v>8</v>
      </c>
      <c r="CX319" s="18" t="s">
        <v>686</v>
      </c>
      <c r="CY319" s="18" t="s">
        <v>750</v>
      </c>
      <c r="CZ319" s="18">
        <v>846.00000000000011</v>
      </c>
      <c r="DA319" s="18">
        <v>1</v>
      </c>
      <c r="DB319" s="18">
        <v>2.2499999999999999E-2</v>
      </c>
      <c r="DC319" s="21">
        <v>1.3297872340425529E-3</v>
      </c>
      <c r="DD319" s="18">
        <v>13</v>
      </c>
    </row>
    <row r="320" spans="2:108" x14ac:dyDescent="0.3">
      <c r="B320" s="18">
        <v>7</v>
      </c>
      <c r="C320" s="18" t="s">
        <v>689</v>
      </c>
      <c r="D320" s="18" t="s">
        <v>750</v>
      </c>
      <c r="E320" s="18">
        <v>478.79999999999995</v>
      </c>
      <c r="F320" s="18">
        <v>1.5</v>
      </c>
      <c r="G320" s="18">
        <v>6.1000000000000004E-3</v>
      </c>
      <c r="H320" s="21">
        <v>9.7674742411584534E-4</v>
      </c>
      <c r="I320" s="18">
        <v>10</v>
      </c>
      <c r="K320" s="18">
        <v>7</v>
      </c>
      <c r="L320" s="18" t="s">
        <v>689</v>
      </c>
      <c r="M320" s="18" t="s">
        <v>750</v>
      </c>
      <c r="N320" s="18">
        <v>478.79999999999995</v>
      </c>
      <c r="O320" s="18">
        <v>1</v>
      </c>
      <c r="P320" s="18">
        <v>4.5999999999999999E-3</v>
      </c>
      <c r="Q320" s="21">
        <v>4.8036758563074354E-4</v>
      </c>
      <c r="R320" s="18">
        <v>5</v>
      </c>
      <c r="T320" s="18">
        <v>7</v>
      </c>
      <c r="U320" s="18" t="s">
        <v>689</v>
      </c>
      <c r="V320" s="18" t="s">
        <v>750</v>
      </c>
      <c r="W320" s="18">
        <v>478.79999999999995</v>
      </c>
      <c r="X320" s="18">
        <v>1</v>
      </c>
      <c r="Y320" s="18">
        <v>4.5999999999999999E-3</v>
      </c>
      <c r="Z320" s="21">
        <v>4.8036758563074354E-4</v>
      </c>
      <c r="AA320" s="18">
        <v>5</v>
      </c>
      <c r="AC320" s="18">
        <v>7</v>
      </c>
      <c r="AD320" s="18" t="s">
        <v>686</v>
      </c>
      <c r="AE320" s="18" t="s">
        <v>750</v>
      </c>
      <c r="AF320" s="18">
        <v>478.79999999999995</v>
      </c>
      <c r="AG320" s="18">
        <v>1</v>
      </c>
      <c r="AH320" s="18">
        <v>6.0000000000000001E-3</v>
      </c>
      <c r="AI320" s="21">
        <v>8.3542188805346717E-4</v>
      </c>
      <c r="AJ320" s="18">
        <v>8</v>
      </c>
      <c r="AL320" s="18">
        <v>7</v>
      </c>
      <c r="AM320" s="18" t="s">
        <v>667</v>
      </c>
      <c r="AN320" s="18" t="s">
        <v>750</v>
      </c>
      <c r="AO320" s="18">
        <v>89.600000000000023</v>
      </c>
      <c r="AP320" s="18">
        <v>1</v>
      </c>
      <c r="AQ320" s="18">
        <v>6.0000000000000001E-3</v>
      </c>
      <c r="AR320" s="21">
        <v>6.7299107142857126E-3</v>
      </c>
      <c r="AS320" s="18">
        <v>67</v>
      </c>
      <c r="AU320" s="18">
        <v>7</v>
      </c>
      <c r="AV320" s="18" t="s">
        <v>653</v>
      </c>
      <c r="AW320" s="18" t="s">
        <v>750</v>
      </c>
      <c r="AX320" s="18">
        <v>21</v>
      </c>
      <c r="AY320" s="18">
        <v>1.5</v>
      </c>
      <c r="AZ320" s="18">
        <v>6.3E-3</v>
      </c>
      <c r="BA320" s="21">
        <v>1.95E-2</v>
      </c>
      <c r="BB320" s="18">
        <v>195</v>
      </c>
      <c r="BD320" s="18">
        <v>7</v>
      </c>
      <c r="BE320" s="18" t="s">
        <v>653</v>
      </c>
      <c r="BF320" s="18" t="s">
        <v>750</v>
      </c>
      <c r="BG320" s="18">
        <v>21</v>
      </c>
      <c r="BH320" s="18">
        <v>5</v>
      </c>
      <c r="BI320" s="18">
        <v>6.0000000000000001E-3</v>
      </c>
      <c r="BJ320" s="21">
        <v>1.1238095238095238E-2</v>
      </c>
      <c r="BK320" s="18">
        <v>112</v>
      </c>
      <c r="BM320" s="18">
        <v>7</v>
      </c>
      <c r="BN320" s="18" t="s">
        <v>653</v>
      </c>
      <c r="BO320" s="18" t="s">
        <v>750</v>
      </c>
      <c r="BP320" s="18">
        <v>21</v>
      </c>
      <c r="BQ320" s="18">
        <v>16</v>
      </c>
      <c r="BR320" s="18">
        <v>6.0000000000000001E-3</v>
      </c>
      <c r="BS320" s="21">
        <v>5.4910714285714285E-3</v>
      </c>
      <c r="BT320" s="18">
        <v>55</v>
      </c>
      <c r="BV320" s="18">
        <v>8</v>
      </c>
      <c r="BW320" s="18" t="s">
        <v>681</v>
      </c>
      <c r="BX320" s="18" t="s">
        <v>750</v>
      </c>
      <c r="BY320" s="18">
        <v>77.000000000000028</v>
      </c>
      <c r="BZ320" s="18">
        <v>1.5</v>
      </c>
      <c r="CA320" s="18">
        <v>0.01</v>
      </c>
      <c r="CB320" s="21">
        <v>1.0389610389610384E-2</v>
      </c>
      <c r="CC320" s="18">
        <v>104</v>
      </c>
      <c r="CE320" s="18">
        <v>8</v>
      </c>
      <c r="CF320" s="18" t="s">
        <v>681</v>
      </c>
      <c r="CG320" s="18" t="s">
        <v>750</v>
      </c>
      <c r="CH320" s="18">
        <v>77.000000000000028</v>
      </c>
      <c r="CI320" s="18">
        <v>2.5</v>
      </c>
      <c r="CJ320" s="18">
        <v>0.01</v>
      </c>
      <c r="CK320" s="21">
        <v>1.2640692640692638E-2</v>
      </c>
      <c r="CL320" s="18">
        <v>126</v>
      </c>
      <c r="CN320" s="18">
        <v>8</v>
      </c>
      <c r="CO320" s="18" t="s">
        <v>681</v>
      </c>
      <c r="CP320" s="18" t="s">
        <v>750</v>
      </c>
      <c r="CQ320" s="18">
        <v>77.000000000000028</v>
      </c>
      <c r="CR320" s="18">
        <v>3</v>
      </c>
      <c r="CS320" s="18">
        <v>0.01</v>
      </c>
      <c r="CT320" s="21">
        <v>2.1320346320346312E-2</v>
      </c>
      <c r="CU320" s="18">
        <v>213</v>
      </c>
      <c r="CW320" s="18">
        <v>8</v>
      </c>
      <c r="CX320" s="18" t="s">
        <v>688</v>
      </c>
      <c r="CY320" s="18" t="s">
        <v>750</v>
      </c>
      <c r="CZ320" s="18">
        <v>846.00000000000011</v>
      </c>
      <c r="DA320" s="18">
        <v>1</v>
      </c>
      <c r="DB320" s="18">
        <v>2.2499999999999999E-2</v>
      </c>
      <c r="DC320" s="21">
        <v>1.3297872340425529E-3</v>
      </c>
      <c r="DD320" s="18">
        <v>13</v>
      </c>
    </row>
    <row r="321" spans="2:108" x14ac:dyDescent="0.3">
      <c r="B321" s="18">
        <v>7</v>
      </c>
      <c r="C321" s="18" t="s">
        <v>691</v>
      </c>
      <c r="D321" s="18" t="s">
        <v>750</v>
      </c>
      <c r="E321" s="18">
        <v>478.79999999999995</v>
      </c>
      <c r="F321" s="18">
        <v>1.5</v>
      </c>
      <c r="G321" s="18">
        <v>6.1000000000000004E-3</v>
      </c>
      <c r="H321" s="21">
        <v>9.7674742411584534E-4</v>
      </c>
      <c r="I321" s="18">
        <v>10</v>
      </c>
      <c r="K321" s="18">
        <v>7</v>
      </c>
      <c r="L321" s="18" t="s">
        <v>691</v>
      </c>
      <c r="M321" s="18" t="s">
        <v>750</v>
      </c>
      <c r="N321" s="18">
        <v>478.79999999999995</v>
      </c>
      <c r="O321" s="18">
        <v>1</v>
      </c>
      <c r="P321" s="18">
        <v>4.5999999999999999E-3</v>
      </c>
      <c r="Q321" s="21">
        <v>4.8036758563074354E-4</v>
      </c>
      <c r="R321" s="18">
        <v>5</v>
      </c>
      <c r="T321" s="18">
        <v>7</v>
      </c>
      <c r="U321" s="18" t="s">
        <v>691</v>
      </c>
      <c r="V321" s="18" t="s">
        <v>750</v>
      </c>
      <c r="W321" s="18">
        <v>478.79999999999995</v>
      </c>
      <c r="X321" s="18">
        <v>1</v>
      </c>
      <c r="Y321" s="18">
        <v>4.5999999999999999E-3</v>
      </c>
      <c r="Z321" s="21">
        <v>4.8036758563074354E-4</v>
      </c>
      <c r="AA321" s="18">
        <v>5</v>
      </c>
      <c r="AC321" s="18">
        <v>7</v>
      </c>
      <c r="AD321" s="18" t="s">
        <v>688</v>
      </c>
      <c r="AE321" s="18" t="s">
        <v>750</v>
      </c>
      <c r="AF321" s="18">
        <v>478.79999999999995</v>
      </c>
      <c r="AG321" s="18">
        <v>1</v>
      </c>
      <c r="AH321" s="18">
        <v>6.0000000000000001E-3</v>
      </c>
      <c r="AI321" s="21">
        <v>8.3542188805346717E-4</v>
      </c>
      <c r="AJ321" s="18">
        <v>8</v>
      </c>
      <c r="AL321" s="18">
        <v>7</v>
      </c>
      <c r="AM321" s="18" t="s">
        <v>669</v>
      </c>
      <c r="AN321" s="18" t="s">
        <v>750</v>
      </c>
      <c r="AO321" s="18">
        <v>89.600000000000023</v>
      </c>
      <c r="AP321" s="18">
        <v>1</v>
      </c>
      <c r="AQ321" s="18">
        <v>6.0000000000000001E-3</v>
      </c>
      <c r="AR321" s="21">
        <v>6.7299107142857126E-3</v>
      </c>
      <c r="AS321" s="18">
        <v>67</v>
      </c>
      <c r="AU321" s="18">
        <v>7</v>
      </c>
      <c r="AV321" s="18" t="s">
        <v>655</v>
      </c>
      <c r="AW321" s="18" t="s">
        <v>750</v>
      </c>
      <c r="AX321" s="18">
        <v>21</v>
      </c>
      <c r="AY321" s="18">
        <v>1.5</v>
      </c>
      <c r="AZ321" s="18">
        <v>6.3E-3</v>
      </c>
      <c r="BA321" s="21">
        <v>1.95E-2</v>
      </c>
      <c r="BB321" s="18">
        <v>195</v>
      </c>
      <c r="BD321" s="18">
        <v>7</v>
      </c>
      <c r="BE321" s="18" t="s">
        <v>655</v>
      </c>
      <c r="BF321" s="18" t="s">
        <v>750</v>
      </c>
      <c r="BG321" s="18">
        <v>21</v>
      </c>
      <c r="BH321" s="18">
        <v>5</v>
      </c>
      <c r="BI321" s="18">
        <v>6.0000000000000001E-3</v>
      </c>
      <c r="BJ321" s="21">
        <v>1.1238095238095238E-2</v>
      </c>
      <c r="BK321" s="18">
        <v>112</v>
      </c>
      <c r="BM321" s="18">
        <v>7</v>
      </c>
      <c r="BN321" s="18" t="s">
        <v>655</v>
      </c>
      <c r="BO321" s="18" t="s">
        <v>750</v>
      </c>
      <c r="BP321" s="18">
        <v>21</v>
      </c>
      <c r="BQ321" s="18">
        <v>16</v>
      </c>
      <c r="BR321" s="18">
        <v>6.0000000000000001E-3</v>
      </c>
      <c r="BS321" s="21">
        <v>5.4910714285714285E-3</v>
      </c>
      <c r="BT321" s="18">
        <v>55</v>
      </c>
      <c r="BV321" s="18">
        <v>8</v>
      </c>
      <c r="BW321" s="18" t="s">
        <v>683</v>
      </c>
      <c r="BX321" s="18" t="s">
        <v>750</v>
      </c>
      <c r="BY321" s="18">
        <v>77.000000000000028</v>
      </c>
      <c r="BZ321" s="18">
        <v>1.5</v>
      </c>
      <c r="CA321" s="18">
        <v>0.01</v>
      </c>
      <c r="CB321" s="21">
        <v>1.0389610389610384E-2</v>
      </c>
      <c r="CC321" s="18">
        <v>104</v>
      </c>
      <c r="CE321" s="18">
        <v>8</v>
      </c>
      <c r="CF321" s="18" t="s">
        <v>683</v>
      </c>
      <c r="CG321" s="18" t="s">
        <v>750</v>
      </c>
      <c r="CH321" s="18">
        <v>77.000000000000028</v>
      </c>
      <c r="CI321" s="18">
        <v>2.5</v>
      </c>
      <c r="CJ321" s="18">
        <v>0.01</v>
      </c>
      <c r="CK321" s="21">
        <v>1.2640692640692638E-2</v>
      </c>
      <c r="CL321" s="18">
        <v>126</v>
      </c>
      <c r="CN321" s="18">
        <v>8</v>
      </c>
      <c r="CO321" s="18" t="s">
        <v>683</v>
      </c>
      <c r="CP321" s="18" t="s">
        <v>750</v>
      </c>
      <c r="CQ321" s="18">
        <v>77.000000000000028</v>
      </c>
      <c r="CR321" s="18">
        <v>3</v>
      </c>
      <c r="CS321" s="18">
        <v>0.01</v>
      </c>
      <c r="CT321" s="21">
        <v>2.1320346320346312E-2</v>
      </c>
      <c r="CU321" s="18">
        <v>213</v>
      </c>
      <c r="CW321" s="18">
        <v>8</v>
      </c>
      <c r="CX321" s="18" t="s">
        <v>690</v>
      </c>
      <c r="CY321" s="18" t="s">
        <v>750</v>
      </c>
      <c r="CZ321" s="18">
        <v>846.00000000000011</v>
      </c>
      <c r="DA321" s="18">
        <v>1</v>
      </c>
      <c r="DB321" s="18">
        <v>2.2499999999999999E-2</v>
      </c>
      <c r="DC321" s="21">
        <v>1.3297872340425529E-3</v>
      </c>
      <c r="DD321" s="18">
        <v>13</v>
      </c>
    </row>
    <row r="322" spans="2:108" x14ac:dyDescent="0.3">
      <c r="B322" s="18">
        <v>7</v>
      </c>
      <c r="C322" s="18" t="s">
        <v>693</v>
      </c>
      <c r="D322" s="18" t="s">
        <v>750</v>
      </c>
      <c r="E322" s="18">
        <v>478.79999999999995</v>
      </c>
      <c r="F322" s="18">
        <v>1.5</v>
      </c>
      <c r="G322" s="18">
        <v>6.1000000000000004E-3</v>
      </c>
      <c r="H322" s="21">
        <v>9.7674742411584534E-4</v>
      </c>
      <c r="I322" s="18">
        <v>10</v>
      </c>
      <c r="K322" s="18">
        <v>7</v>
      </c>
      <c r="L322" s="18" t="s">
        <v>693</v>
      </c>
      <c r="M322" s="18" t="s">
        <v>750</v>
      </c>
      <c r="N322" s="18">
        <v>478.79999999999995</v>
      </c>
      <c r="O322" s="18">
        <v>1</v>
      </c>
      <c r="P322" s="18">
        <v>4.5999999999999999E-3</v>
      </c>
      <c r="Q322" s="21">
        <v>4.8036758563074354E-4</v>
      </c>
      <c r="R322" s="18">
        <v>5</v>
      </c>
      <c r="T322" s="18">
        <v>7</v>
      </c>
      <c r="U322" s="18" t="s">
        <v>693</v>
      </c>
      <c r="V322" s="18" t="s">
        <v>750</v>
      </c>
      <c r="W322" s="18">
        <v>478.79999999999995</v>
      </c>
      <c r="X322" s="18">
        <v>1</v>
      </c>
      <c r="Y322" s="18">
        <v>4.5999999999999999E-3</v>
      </c>
      <c r="Z322" s="21">
        <v>4.8036758563074354E-4</v>
      </c>
      <c r="AA322" s="18">
        <v>5</v>
      </c>
      <c r="AC322" s="18">
        <v>7</v>
      </c>
      <c r="AD322" s="18" t="s">
        <v>690</v>
      </c>
      <c r="AE322" s="18" t="s">
        <v>750</v>
      </c>
      <c r="AF322" s="18">
        <v>478.79999999999995</v>
      </c>
      <c r="AG322" s="18">
        <v>1</v>
      </c>
      <c r="AH322" s="18">
        <v>6.0000000000000001E-3</v>
      </c>
      <c r="AI322" s="21">
        <v>8.3542188805346717E-4</v>
      </c>
      <c r="AJ322" s="18">
        <v>8</v>
      </c>
      <c r="AL322" s="18">
        <v>7</v>
      </c>
      <c r="AM322" s="18" t="s">
        <v>671</v>
      </c>
      <c r="AN322" s="18" t="s">
        <v>750</v>
      </c>
      <c r="AO322" s="18">
        <v>89.600000000000023</v>
      </c>
      <c r="AP322" s="18">
        <v>1</v>
      </c>
      <c r="AQ322" s="18">
        <v>6.0000000000000001E-3</v>
      </c>
      <c r="AR322" s="21">
        <v>6.7299107142857126E-3</v>
      </c>
      <c r="AS322" s="18">
        <v>67</v>
      </c>
      <c r="AU322" s="18">
        <v>7</v>
      </c>
      <c r="AV322" s="18" t="s">
        <v>657</v>
      </c>
      <c r="AW322" s="18" t="s">
        <v>750</v>
      </c>
      <c r="AX322" s="18">
        <v>21</v>
      </c>
      <c r="AY322" s="18">
        <v>1.5</v>
      </c>
      <c r="AZ322" s="18">
        <v>6.3E-3</v>
      </c>
      <c r="BA322" s="21">
        <v>1.95E-2</v>
      </c>
      <c r="BB322" s="18">
        <v>195</v>
      </c>
      <c r="BD322" s="18">
        <v>7</v>
      </c>
      <c r="BE322" s="18" t="s">
        <v>657</v>
      </c>
      <c r="BF322" s="18" t="s">
        <v>750</v>
      </c>
      <c r="BG322" s="18">
        <v>21</v>
      </c>
      <c r="BH322" s="18">
        <v>5</v>
      </c>
      <c r="BI322" s="18">
        <v>6.0000000000000001E-3</v>
      </c>
      <c r="BJ322" s="21">
        <v>1.1238095238095238E-2</v>
      </c>
      <c r="BK322" s="18">
        <v>112</v>
      </c>
      <c r="BM322" s="18">
        <v>7</v>
      </c>
      <c r="BN322" s="18" t="s">
        <v>657</v>
      </c>
      <c r="BO322" s="18" t="s">
        <v>750</v>
      </c>
      <c r="BP322" s="18">
        <v>21</v>
      </c>
      <c r="BQ322" s="18">
        <v>16</v>
      </c>
      <c r="BR322" s="18">
        <v>6.0000000000000001E-3</v>
      </c>
      <c r="BS322" s="21">
        <v>5.4910714285714285E-3</v>
      </c>
      <c r="BT322" s="18">
        <v>55</v>
      </c>
      <c r="BV322" s="18">
        <v>8</v>
      </c>
      <c r="BW322" s="18" t="s">
        <v>684</v>
      </c>
      <c r="BX322" s="18" t="s">
        <v>750</v>
      </c>
      <c r="BY322" s="18">
        <v>433.2</v>
      </c>
      <c r="BZ322" s="18">
        <v>1</v>
      </c>
      <c r="CA322" s="18">
        <v>8.0000000000000002E-3</v>
      </c>
      <c r="CB322" s="21">
        <v>2.21606648199446E-3</v>
      </c>
      <c r="CC322" s="18">
        <v>22</v>
      </c>
      <c r="CE322" s="18">
        <v>8</v>
      </c>
      <c r="CF322" s="18" t="s">
        <v>684</v>
      </c>
      <c r="CG322" s="18" t="s">
        <v>750</v>
      </c>
      <c r="CH322" s="18">
        <v>433.2</v>
      </c>
      <c r="CI322" s="18">
        <v>1.5</v>
      </c>
      <c r="CJ322" s="18">
        <v>8.0000000000000002E-3</v>
      </c>
      <c r="CK322" s="21">
        <v>2.9957935775110291E-3</v>
      </c>
      <c r="CL322" s="18">
        <v>30</v>
      </c>
      <c r="CN322" s="18">
        <v>8</v>
      </c>
      <c r="CO322" s="18" t="s">
        <v>684</v>
      </c>
      <c r="CP322" s="18" t="s">
        <v>750</v>
      </c>
      <c r="CQ322" s="18">
        <v>433.2</v>
      </c>
      <c r="CR322" s="18">
        <v>1.5</v>
      </c>
      <c r="CS322" s="18">
        <v>8.9999999999999993E-3</v>
      </c>
      <c r="CT322" s="21">
        <v>6.8213296398891973E-3</v>
      </c>
      <c r="CU322" s="18">
        <v>68</v>
      </c>
      <c r="CW322" s="18">
        <v>8</v>
      </c>
      <c r="CX322" s="18" t="s">
        <v>692</v>
      </c>
      <c r="CY322" s="18" t="s">
        <v>750</v>
      </c>
      <c r="CZ322" s="18">
        <v>846.00000000000011</v>
      </c>
      <c r="DA322" s="18">
        <v>1</v>
      </c>
      <c r="DB322" s="18">
        <v>2.2499999999999999E-2</v>
      </c>
      <c r="DC322" s="21">
        <v>1.3297872340425529E-3</v>
      </c>
      <c r="DD322" s="18">
        <v>13</v>
      </c>
    </row>
    <row r="323" spans="2:108" x14ac:dyDescent="0.3">
      <c r="B323" s="18">
        <v>7</v>
      </c>
      <c r="C323" s="18" t="s">
        <v>695</v>
      </c>
      <c r="D323" s="18" t="s">
        <v>750</v>
      </c>
      <c r="E323" s="18">
        <v>478.79999999999995</v>
      </c>
      <c r="F323" s="18">
        <v>1.5</v>
      </c>
      <c r="G323" s="18">
        <v>6.1000000000000004E-3</v>
      </c>
      <c r="H323" s="21">
        <v>9.7674742411584534E-4</v>
      </c>
      <c r="I323" s="18">
        <v>10</v>
      </c>
      <c r="K323" s="18">
        <v>7</v>
      </c>
      <c r="L323" s="18" t="s">
        <v>695</v>
      </c>
      <c r="M323" s="18" t="s">
        <v>750</v>
      </c>
      <c r="N323" s="18">
        <v>478.79999999999995</v>
      </c>
      <c r="O323" s="18">
        <v>1</v>
      </c>
      <c r="P323" s="18">
        <v>4.5999999999999999E-3</v>
      </c>
      <c r="Q323" s="21">
        <v>4.8036758563074354E-4</v>
      </c>
      <c r="R323" s="18">
        <v>5</v>
      </c>
      <c r="T323" s="18">
        <v>7</v>
      </c>
      <c r="U323" s="18" t="s">
        <v>695</v>
      </c>
      <c r="V323" s="18" t="s">
        <v>750</v>
      </c>
      <c r="W323" s="18">
        <v>478.79999999999995</v>
      </c>
      <c r="X323" s="18">
        <v>1</v>
      </c>
      <c r="Y323" s="18">
        <v>4.5999999999999999E-3</v>
      </c>
      <c r="Z323" s="21">
        <v>4.8036758563074354E-4</v>
      </c>
      <c r="AA323" s="18">
        <v>5</v>
      </c>
      <c r="AC323" s="18">
        <v>7</v>
      </c>
      <c r="AD323" s="18" t="s">
        <v>692</v>
      </c>
      <c r="AE323" s="18" t="s">
        <v>750</v>
      </c>
      <c r="AF323" s="18">
        <v>478.79999999999995</v>
      </c>
      <c r="AG323" s="18">
        <v>1</v>
      </c>
      <c r="AH323" s="18">
        <v>6.0000000000000001E-3</v>
      </c>
      <c r="AI323" s="21">
        <v>8.3542188805346717E-4</v>
      </c>
      <c r="AJ323" s="18">
        <v>8</v>
      </c>
      <c r="AL323" s="18">
        <v>7</v>
      </c>
      <c r="AM323" s="18" t="s">
        <v>673</v>
      </c>
      <c r="AN323" s="18" t="s">
        <v>750</v>
      </c>
      <c r="AO323" s="18">
        <v>89.600000000000023</v>
      </c>
      <c r="AP323" s="18">
        <v>1</v>
      </c>
      <c r="AQ323" s="18">
        <v>6.0000000000000001E-3</v>
      </c>
      <c r="AR323" s="21">
        <v>6.7299107142857126E-3</v>
      </c>
      <c r="AS323" s="18">
        <v>67</v>
      </c>
      <c r="AU323" s="18">
        <v>7</v>
      </c>
      <c r="AV323" s="18" t="s">
        <v>659</v>
      </c>
      <c r="AW323" s="18" t="s">
        <v>750</v>
      </c>
      <c r="AX323" s="18">
        <v>21</v>
      </c>
      <c r="AY323" s="18">
        <v>1.5</v>
      </c>
      <c r="AZ323" s="18">
        <v>6.3E-3</v>
      </c>
      <c r="BA323" s="21">
        <v>1.95E-2</v>
      </c>
      <c r="BB323" s="18">
        <v>195</v>
      </c>
      <c r="BD323" s="18">
        <v>7</v>
      </c>
      <c r="BE323" s="18" t="s">
        <v>659</v>
      </c>
      <c r="BF323" s="18" t="s">
        <v>750</v>
      </c>
      <c r="BG323" s="18">
        <v>21</v>
      </c>
      <c r="BH323" s="18">
        <v>5</v>
      </c>
      <c r="BI323" s="18">
        <v>6.0000000000000001E-3</v>
      </c>
      <c r="BJ323" s="21">
        <v>1.1238095238095238E-2</v>
      </c>
      <c r="BK323" s="18">
        <v>112</v>
      </c>
      <c r="BM323" s="18">
        <v>7</v>
      </c>
      <c r="BN323" s="18" t="s">
        <v>659</v>
      </c>
      <c r="BO323" s="18" t="s">
        <v>750</v>
      </c>
      <c r="BP323" s="18">
        <v>21</v>
      </c>
      <c r="BQ323" s="18">
        <v>16</v>
      </c>
      <c r="BR323" s="18">
        <v>6.0000000000000001E-3</v>
      </c>
      <c r="BS323" s="21">
        <v>5.4910714285714285E-3</v>
      </c>
      <c r="BT323" s="18">
        <v>55</v>
      </c>
      <c r="BV323" s="18">
        <v>8</v>
      </c>
      <c r="BW323" s="18" t="s">
        <v>686</v>
      </c>
      <c r="BX323" s="18" t="s">
        <v>750</v>
      </c>
      <c r="BY323" s="18">
        <v>433.2</v>
      </c>
      <c r="BZ323" s="18">
        <v>1</v>
      </c>
      <c r="CA323" s="18">
        <v>8.0000000000000002E-3</v>
      </c>
      <c r="CB323" s="21">
        <v>2.21606648199446E-3</v>
      </c>
      <c r="CC323" s="18">
        <v>22</v>
      </c>
      <c r="CE323" s="18">
        <v>8</v>
      </c>
      <c r="CF323" s="18" t="s">
        <v>686</v>
      </c>
      <c r="CG323" s="18" t="s">
        <v>750</v>
      </c>
      <c r="CH323" s="18">
        <v>433.2</v>
      </c>
      <c r="CI323" s="18">
        <v>1.5</v>
      </c>
      <c r="CJ323" s="18">
        <v>8.0000000000000002E-3</v>
      </c>
      <c r="CK323" s="21">
        <v>2.9957935775110291E-3</v>
      </c>
      <c r="CL323" s="18">
        <v>30</v>
      </c>
      <c r="CN323" s="18">
        <v>8</v>
      </c>
      <c r="CO323" s="18" t="s">
        <v>686</v>
      </c>
      <c r="CP323" s="18" t="s">
        <v>750</v>
      </c>
      <c r="CQ323" s="18">
        <v>433.2</v>
      </c>
      <c r="CR323" s="18">
        <v>1.5</v>
      </c>
      <c r="CS323" s="18">
        <v>8.9999999999999993E-3</v>
      </c>
      <c r="CT323" s="21">
        <v>6.8213296398891973E-3</v>
      </c>
      <c r="CU323" s="18">
        <v>68</v>
      </c>
      <c r="CW323" s="18">
        <v>8</v>
      </c>
      <c r="CX323" s="18" t="s">
        <v>694</v>
      </c>
      <c r="CY323" s="18" t="s">
        <v>750</v>
      </c>
      <c r="CZ323" s="18">
        <v>846.00000000000011</v>
      </c>
      <c r="DA323" s="18">
        <v>1</v>
      </c>
      <c r="DB323" s="18">
        <v>2.2499999999999999E-2</v>
      </c>
      <c r="DC323" s="21">
        <v>1.3297872340425529E-3</v>
      </c>
      <c r="DD323" s="18">
        <v>13</v>
      </c>
    </row>
    <row r="324" spans="2:108" x14ac:dyDescent="0.3">
      <c r="B324" s="18">
        <v>7</v>
      </c>
      <c r="C324" s="18" t="s">
        <v>697</v>
      </c>
      <c r="D324" s="18" t="s">
        <v>750</v>
      </c>
      <c r="E324" s="18">
        <v>478.79999999999995</v>
      </c>
      <c r="F324" s="18">
        <v>1.5</v>
      </c>
      <c r="G324" s="18">
        <v>6.1000000000000004E-3</v>
      </c>
      <c r="H324" s="21">
        <v>9.7674742411584534E-4</v>
      </c>
      <c r="I324" s="18">
        <v>10</v>
      </c>
      <c r="K324" s="18">
        <v>7</v>
      </c>
      <c r="L324" s="18" t="s">
        <v>697</v>
      </c>
      <c r="M324" s="18" t="s">
        <v>750</v>
      </c>
      <c r="N324" s="18">
        <v>478.79999999999995</v>
      </c>
      <c r="O324" s="18">
        <v>1</v>
      </c>
      <c r="P324" s="18">
        <v>4.5999999999999999E-3</v>
      </c>
      <c r="Q324" s="21">
        <v>4.8036758563074354E-4</v>
      </c>
      <c r="R324" s="18">
        <v>5</v>
      </c>
      <c r="T324" s="18">
        <v>7</v>
      </c>
      <c r="U324" s="18" t="s">
        <v>697</v>
      </c>
      <c r="V324" s="18" t="s">
        <v>750</v>
      </c>
      <c r="W324" s="18">
        <v>478.79999999999995</v>
      </c>
      <c r="X324" s="18">
        <v>1</v>
      </c>
      <c r="Y324" s="18">
        <v>4.5999999999999999E-3</v>
      </c>
      <c r="Z324" s="21">
        <v>4.8036758563074354E-4</v>
      </c>
      <c r="AA324" s="18">
        <v>5</v>
      </c>
      <c r="AC324" s="18">
        <v>7</v>
      </c>
      <c r="AD324" s="18" t="s">
        <v>694</v>
      </c>
      <c r="AE324" s="18" t="s">
        <v>750</v>
      </c>
      <c r="AF324" s="18">
        <v>478.79999999999995</v>
      </c>
      <c r="AG324" s="18">
        <v>1</v>
      </c>
      <c r="AH324" s="18">
        <v>6.0000000000000001E-3</v>
      </c>
      <c r="AI324" s="21">
        <v>8.3542188805346717E-4</v>
      </c>
      <c r="AJ324" s="18">
        <v>8</v>
      </c>
      <c r="AL324" s="18">
        <v>7</v>
      </c>
      <c r="AM324" s="18" t="s">
        <v>675</v>
      </c>
      <c r="AN324" s="18" t="s">
        <v>750</v>
      </c>
      <c r="AO324" s="18">
        <v>89.600000000000023</v>
      </c>
      <c r="AP324" s="18">
        <v>1</v>
      </c>
      <c r="AQ324" s="18">
        <v>6.0000000000000001E-3</v>
      </c>
      <c r="AR324" s="21">
        <v>6.7299107142857126E-3</v>
      </c>
      <c r="AS324" s="18">
        <v>67</v>
      </c>
      <c r="AU324" s="18">
        <v>7</v>
      </c>
      <c r="AV324" s="18" t="s">
        <v>661</v>
      </c>
      <c r="AW324" s="18" t="s">
        <v>750</v>
      </c>
      <c r="AX324" s="18">
        <v>21</v>
      </c>
      <c r="AY324" s="18">
        <v>1.5</v>
      </c>
      <c r="AZ324" s="18">
        <v>6.3E-3</v>
      </c>
      <c r="BA324" s="21">
        <v>1.95E-2</v>
      </c>
      <c r="BB324" s="18">
        <v>195</v>
      </c>
      <c r="BD324" s="18">
        <v>7</v>
      </c>
      <c r="BE324" s="18" t="s">
        <v>661</v>
      </c>
      <c r="BF324" s="18" t="s">
        <v>750</v>
      </c>
      <c r="BG324" s="18">
        <v>21</v>
      </c>
      <c r="BH324" s="18">
        <v>5</v>
      </c>
      <c r="BI324" s="18">
        <v>6.0000000000000001E-3</v>
      </c>
      <c r="BJ324" s="21">
        <v>1.1238095238095238E-2</v>
      </c>
      <c r="BK324" s="18">
        <v>112</v>
      </c>
      <c r="BM324" s="18">
        <v>7</v>
      </c>
      <c r="BN324" s="18" t="s">
        <v>661</v>
      </c>
      <c r="BO324" s="18" t="s">
        <v>750</v>
      </c>
      <c r="BP324" s="18">
        <v>21</v>
      </c>
      <c r="BQ324" s="18">
        <v>16</v>
      </c>
      <c r="BR324" s="18">
        <v>6.0000000000000001E-3</v>
      </c>
      <c r="BS324" s="21">
        <v>5.4910714285714285E-3</v>
      </c>
      <c r="BT324" s="18">
        <v>55</v>
      </c>
      <c r="BV324" s="18">
        <v>8</v>
      </c>
      <c r="BW324" s="18" t="s">
        <v>688</v>
      </c>
      <c r="BX324" s="18" t="s">
        <v>750</v>
      </c>
      <c r="BY324" s="18">
        <v>433.2</v>
      </c>
      <c r="BZ324" s="18">
        <v>1</v>
      </c>
      <c r="CA324" s="18">
        <v>8.0000000000000002E-3</v>
      </c>
      <c r="CB324" s="21">
        <v>2.21606648199446E-3</v>
      </c>
      <c r="CC324" s="18">
        <v>22</v>
      </c>
      <c r="CE324" s="18">
        <v>8</v>
      </c>
      <c r="CF324" s="18" t="s">
        <v>688</v>
      </c>
      <c r="CG324" s="18" t="s">
        <v>750</v>
      </c>
      <c r="CH324" s="18">
        <v>433.2</v>
      </c>
      <c r="CI324" s="18">
        <v>1.5</v>
      </c>
      <c r="CJ324" s="18">
        <v>8.0000000000000002E-3</v>
      </c>
      <c r="CK324" s="21">
        <v>2.9957935775110291E-3</v>
      </c>
      <c r="CL324" s="18">
        <v>30</v>
      </c>
      <c r="CN324" s="18">
        <v>8</v>
      </c>
      <c r="CO324" s="18" t="s">
        <v>688</v>
      </c>
      <c r="CP324" s="18" t="s">
        <v>750</v>
      </c>
      <c r="CQ324" s="18">
        <v>433.2</v>
      </c>
      <c r="CR324" s="18">
        <v>1.5</v>
      </c>
      <c r="CS324" s="18">
        <v>8.9999999999999993E-3</v>
      </c>
      <c r="CT324" s="21">
        <v>6.8213296398891973E-3</v>
      </c>
      <c r="CU324" s="18">
        <v>68</v>
      </c>
      <c r="CW324" s="18">
        <v>8</v>
      </c>
      <c r="CX324" s="18" t="s">
        <v>696</v>
      </c>
      <c r="CY324" s="18" t="s">
        <v>750</v>
      </c>
      <c r="CZ324" s="18">
        <v>846.00000000000011</v>
      </c>
      <c r="DA324" s="18">
        <v>1</v>
      </c>
      <c r="DB324" s="18">
        <v>2.2499999999999999E-2</v>
      </c>
      <c r="DC324" s="21">
        <v>1.3297872340425529E-3</v>
      </c>
      <c r="DD324" s="18">
        <v>13</v>
      </c>
    </row>
    <row r="325" spans="2:108" x14ac:dyDescent="0.3">
      <c r="B325" s="18">
        <v>7</v>
      </c>
      <c r="C325" s="18" t="s">
        <v>699</v>
      </c>
      <c r="D325" s="18" t="s">
        <v>750</v>
      </c>
      <c r="E325" s="18">
        <v>478.79999999999995</v>
      </c>
      <c r="F325" s="18">
        <v>1.5</v>
      </c>
      <c r="G325" s="18">
        <v>6.1000000000000004E-3</v>
      </c>
      <c r="H325" s="21">
        <v>9.7674742411584534E-4</v>
      </c>
      <c r="I325" s="18">
        <v>10</v>
      </c>
      <c r="K325" s="18">
        <v>7</v>
      </c>
      <c r="L325" s="18" t="s">
        <v>699</v>
      </c>
      <c r="M325" s="18" t="s">
        <v>750</v>
      </c>
      <c r="N325" s="18">
        <v>478.79999999999995</v>
      </c>
      <c r="O325" s="18">
        <v>1</v>
      </c>
      <c r="P325" s="18">
        <v>4.5999999999999999E-3</v>
      </c>
      <c r="Q325" s="21">
        <v>4.8036758563074354E-4</v>
      </c>
      <c r="R325" s="18">
        <v>5</v>
      </c>
      <c r="T325" s="18">
        <v>7</v>
      </c>
      <c r="U325" s="18" t="s">
        <v>699</v>
      </c>
      <c r="V325" s="18" t="s">
        <v>750</v>
      </c>
      <c r="W325" s="18">
        <v>478.79999999999995</v>
      </c>
      <c r="X325" s="18">
        <v>1</v>
      </c>
      <c r="Y325" s="18">
        <v>4.5999999999999999E-3</v>
      </c>
      <c r="Z325" s="21">
        <v>4.8036758563074354E-4</v>
      </c>
      <c r="AA325" s="18">
        <v>5</v>
      </c>
      <c r="AC325" s="18">
        <v>7</v>
      </c>
      <c r="AD325" s="18" t="s">
        <v>696</v>
      </c>
      <c r="AE325" s="18" t="s">
        <v>750</v>
      </c>
      <c r="AF325" s="18">
        <v>478.79999999999995</v>
      </c>
      <c r="AG325" s="18">
        <v>1</v>
      </c>
      <c r="AH325" s="18">
        <v>6.0000000000000001E-3</v>
      </c>
      <c r="AI325" s="21">
        <v>8.3542188805346717E-4</v>
      </c>
      <c r="AJ325" s="18">
        <v>8</v>
      </c>
      <c r="AL325" s="18">
        <v>7</v>
      </c>
      <c r="AM325" s="18" t="s">
        <v>677</v>
      </c>
      <c r="AN325" s="18" t="s">
        <v>750</v>
      </c>
      <c r="AO325" s="18">
        <v>89.600000000000023</v>
      </c>
      <c r="AP325" s="18">
        <v>1</v>
      </c>
      <c r="AQ325" s="18">
        <v>6.0000000000000001E-3</v>
      </c>
      <c r="AR325" s="21">
        <v>6.7299107142857126E-3</v>
      </c>
      <c r="AS325" s="18">
        <v>67</v>
      </c>
      <c r="AU325" s="18">
        <v>7</v>
      </c>
      <c r="AV325" s="18" t="s">
        <v>663</v>
      </c>
      <c r="AW325" s="18" t="s">
        <v>750</v>
      </c>
      <c r="AX325" s="18">
        <v>21</v>
      </c>
      <c r="AY325" s="18">
        <v>1.5</v>
      </c>
      <c r="AZ325" s="18">
        <v>6.3E-3</v>
      </c>
      <c r="BA325" s="21">
        <v>1.95E-2</v>
      </c>
      <c r="BB325" s="18">
        <v>195</v>
      </c>
      <c r="BD325" s="18">
        <v>7</v>
      </c>
      <c r="BE325" s="18" t="s">
        <v>663</v>
      </c>
      <c r="BF325" s="18" t="s">
        <v>750</v>
      </c>
      <c r="BG325" s="18">
        <v>21</v>
      </c>
      <c r="BH325" s="18">
        <v>5</v>
      </c>
      <c r="BI325" s="18">
        <v>6.0000000000000001E-3</v>
      </c>
      <c r="BJ325" s="21">
        <v>1.1238095238095238E-2</v>
      </c>
      <c r="BK325" s="18">
        <v>112</v>
      </c>
      <c r="BM325" s="18">
        <v>7</v>
      </c>
      <c r="BN325" s="18" t="s">
        <v>663</v>
      </c>
      <c r="BO325" s="18" t="s">
        <v>750</v>
      </c>
      <c r="BP325" s="18">
        <v>21</v>
      </c>
      <c r="BQ325" s="18">
        <v>16</v>
      </c>
      <c r="BR325" s="18">
        <v>6.0000000000000001E-3</v>
      </c>
      <c r="BS325" s="21">
        <v>5.4910714285714285E-3</v>
      </c>
      <c r="BT325" s="18">
        <v>55</v>
      </c>
      <c r="BV325" s="18">
        <v>8</v>
      </c>
      <c r="BW325" s="18" t="s">
        <v>690</v>
      </c>
      <c r="BX325" s="18" t="s">
        <v>750</v>
      </c>
      <c r="BY325" s="18">
        <v>433.2</v>
      </c>
      <c r="BZ325" s="18">
        <v>1</v>
      </c>
      <c r="CA325" s="18">
        <v>8.0000000000000002E-3</v>
      </c>
      <c r="CB325" s="21">
        <v>2.21606648199446E-3</v>
      </c>
      <c r="CC325" s="18">
        <v>22</v>
      </c>
      <c r="CE325" s="18">
        <v>8</v>
      </c>
      <c r="CF325" s="18" t="s">
        <v>690</v>
      </c>
      <c r="CG325" s="18" t="s">
        <v>750</v>
      </c>
      <c r="CH325" s="18">
        <v>433.2</v>
      </c>
      <c r="CI325" s="18">
        <v>1.5</v>
      </c>
      <c r="CJ325" s="18">
        <v>8.0000000000000002E-3</v>
      </c>
      <c r="CK325" s="21">
        <v>2.9957935775110291E-3</v>
      </c>
      <c r="CL325" s="18">
        <v>30</v>
      </c>
      <c r="CN325" s="18">
        <v>8</v>
      </c>
      <c r="CO325" s="18" t="s">
        <v>690</v>
      </c>
      <c r="CP325" s="18" t="s">
        <v>750</v>
      </c>
      <c r="CQ325" s="18">
        <v>433.2</v>
      </c>
      <c r="CR325" s="18">
        <v>1.5</v>
      </c>
      <c r="CS325" s="18">
        <v>8.9999999999999993E-3</v>
      </c>
      <c r="CT325" s="21">
        <v>6.8213296398891973E-3</v>
      </c>
      <c r="CU325" s="18">
        <v>68</v>
      </c>
      <c r="CW325" s="18">
        <v>8</v>
      </c>
      <c r="CX325" s="18" t="s">
        <v>698</v>
      </c>
      <c r="CY325" s="18" t="s">
        <v>750</v>
      </c>
      <c r="CZ325" s="18">
        <v>846.00000000000011</v>
      </c>
      <c r="DA325" s="18">
        <v>1</v>
      </c>
      <c r="DB325" s="18">
        <v>2.2499999999999999E-2</v>
      </c>
      <c r="DC325" s="21">
        <v>1.3297872340425529E-3</v>
      </c>
      <c r="DD325" s="18">
        <v>13</v>
      </c>
    </row>
    <row r="326" spans="2:108" x14ac:dyDescent="0.3">
      <c r="B326" s="18">
        <v>7</v>
      </c>
      <c r="C326" s="18" t="s">
        <v>701</v>
      </c>
      <c r="D326" s="18" t="s">
        <v>750</v>
      </c>
      <c r="E326" s="18">
        <v>478.79999999999995</v>
      </c>
      <c r="F326" s="18">
        <v>1.5</v>
      </c>
      <c r="G326" s="18">
        <v>6.1000000000000004E-3</v>
      </c>
      <c r="H326" s="21">
        <v>9.7674742411584534E-4</v>
      </c>
      <c r="I326" s="18">
        <v>10</v>
      </c>
      <c r="K326" s="18">
        <v>7</v>
      </c>
      <c r="L326" s="18" t="s">
        <v>701</v>
      </c>
      <c r="M326" s="18" t="s">
        <v>750</v>
      </c>
      <c r="N326" s="18">
        <v>478.79999999999995</v>
      </c>
      <c r="O326" s="18">
        <v>1</v>
      </c>
      <c r="P326" s="18">
        <v>4.5999999999999999E-3</v>
      </c>
      <c r="Q326" s="21">
        <v>4.8036758563074354E-4</v>
      </c>
      <c r="R326" s="18">
        <v>5</v>
      </c>
      <c r="T326" s="18">
        <v>7</v>
      </c>
      <c r="U326" s="18" t="s">
        <v>701</v>
      </c>
      <c r="V326" s="18" t="s">
        <v>750</v>
      </c>
      <c r="W326" s="18">
        <v>478.79999999999995</v>
      </c>
      <c r="X326" s="18">
        <v>1</v>
      </c>
      <c r="Y326" s="18">
        <v>4.5999999999999999E-3</v>
      </c>
      <c r="Z326" s="21">
        <v>4.8036758563074354E-4</v>
      </c>
      <c r="AA326" s="18">
        <v>5</v>
      </c>
      <c r="AC326" s="18">
        <v>7</v>
      </c>
      <c r="AD326" s="18" t="s">
        <v>698</v>
      </c>
      <c r="AE326" s="18" t="s">
        <v>750</v>
      </c>
      <c r="AF326" s="18">
        <v>478.79999999999995</v>
      </c>
      <c r="AG326" s="18">
        <v>1</v>
      </c>
      <c r="AH326" s="18">
        <v>6.0000000000000001E-3</v>
      </c>
      <c r="AI326" s="21">
        <v>8.3542188805346717E-4</v>
      </c>
      <c r="AJ326" s="18">
        <v>8</v>
      </c>
      <c r="AL326" s="18">
        <v>7</v>
      </c>
      <c r="AM326" s="18" t="s">
        <v>679</v>
      </c>
      <c r="AN326" s="18" t="s">
        <v>750</v>
      </c>
      <c r="AO326" s="18">
        <v>89.600000000000023</v>
      </c>
      <c r="AP326" s="18">
        <v>1</v>
      </c>
      <c r="AQ326" s="18">
        <v>6.0000000000000001E-3</v>
      </c>
      <c r="AR326" s="21">
        <v>6.7299107142857126E-3</v>
      </c>
      <c r="AS326" s="18">
        <v>67</v>
      </c>
      <c r="AU326" s="18">
        <v>7</v>
      </c>
      <c r="AV326" s="18" t="s">
        <v>665</v>
      </c>
      <c r="AW326" s="18" t="s">
        <v>750</v>
      </c>
      <c r="AX326" s="18">
        <v>21</v>
      </c>
      <c r="AY326" s="18">
        <v>1.5</v>
      </c>
      <c r="AZ326" s="18">
        <v>6.3E-3</v>
      </c>
      <c r="BA326" s="21">
        <v>1.95E-2</v>
      </c>
      <c r="BB326" s="18">
        <v>195</v>
      </c>
      <c r="BD326" s="18">
        <v>7</v>
      </c>
      <c r="BE326" s="18" t="s">
        <v>665</v>
      </c>
      <c r="BF326" s="18" t="s">
        <v>750</v>
      </c>
      <c r="BG326" s="18">
        <v>21</v>
      </c>
      <c r="BH326" s="18">
        <v>5</v>
      </c>
      <c r="BI326" s="18">
        <v>6.0000000000000001E-3</v>
      </c>
      <c r="BJ326" s="21">
        <v>1.1238095238095238E-2</v>
      </c>
      <c r="BK326" s="18">
        <v>112</v>
      </c>
      <c r="BM326" s="18">
        <v>7</v>
      </c>
      <c r="BN326" s="18" t="s">
        <v>665</v>
      </c>
      <c r="BO326" s="18" t="s">
        <v>750</v>
      </c>
      <c r="BP326" s="18">
        <v>21</v>
      </c>
      <c r="BQ326" s="18">
        <v>16</v>
      </c>
      <c r="BR326" s="18">
        <v>6.0000000000000001E-3</v>
      </c>
      <c r="BS326" s="21">
        <v>5.4910714285714285E-3</v>
      </c>
      <c r="BT326" s="18">
        <v>55</v>
      </c>
      <c r="BV326" s="18">
        <v>8</v>
      </c>
      <c r="BW326" s="18" t="s">
        <v>692</v>
      </c>
      <c r="BX326" s="18" t="s">
        <v>750</v>
      </c>
      <c r="BY326" s="18">
        <v>433.2</v>
      </c>
      <c r="BZ326" s="18">
        <v>1</v>
      </c>
      <c r="CA326" s="18">
        <v>8.0000000000000002E-3</v>
      </c>
      <c r="CB326" s="21">
        <v>2.21606648199446E-3</v>
      </c>
      <c r="CC326" s="18">
        <v>22</v>
      </c>
      <c r="CE326" s="18">
        <v>8</v>
      </c>
      <c r="CF326" s="18" t="s">
        <v>692</v>
      </c>
      <c r="CG326" s="18" t="s">
        <v>750</v>
      </c>
      <c r="CH326" s="18">
        <v>433.2</v>
      </c>
      <c r="CI326" s="18">
        <v>1.5</v>
      </c>
      <c r="CJ326" s="18">
        <v>8.0000000000000002E-3</v>
      </c>
      <c r="CK326" s="21">
        <v>2.9957935775110291E-3</v>
      </c>
      <c r="CL326" s="18">
        <v>30</v>
      </c>
      <c r="CN326" s="18">
        <v>8</v>
      </c>
      <c r="CO326" s="18" t="s">
        <v>692</v>
      </c>
      <c r="CP326" s="18" t="s">
        <v>750</v>
      </c>
      <c r="CQ326" s="18">
        <v>433.2</v>
      </c>
      <c r="CR326" s="18">
        <v>1.5</v>
      </c>
      <c r="CS326" s="18">
        <v>8.9999999999999993E-3</v>
      </c>
      <c r="CT326" s="21">
        <v>6.8213296398891973E-3</v>
      </c>
      <c r="CU326" s="18">
        <v>68</v>
      </c>
      <c r="CW326" s="18">
        <v>8</v>
      </c>
      <c r="CX326" s="18" t="s">
        <v>700</v>
      </c>
      <c r="CY326" s="18" t="s">
        <v>750</v>
      </c>
      <c r="CZ326" s="18">
        <v>846.00000000000011</v>
      </c>
      <c r="DA326" s="18">
        <v>1</v>
      </c>
      <c r="DB326" s="18">
        <v>2.2599999999999999E-2</v>
      </c>
      <c r="DC326" s="21">
        <v>1.3356973995271866E-3</v>
      </c>
      <c r="DD326" s="18">
        <v>13</v>
      </c>
    </row>
    <row r="327" spans="2:108" x14ac:dyDescent="0.3">
      <c r="AC327" s="18">
        <v>7</v>
      </c>
      <c r="AD327" s="18" t="s">
        <v>700</v>
      </c>
      <c r="AE327" s="18" t="s">
        <v>750</v>
      </c>
      <c r="AF327" s="18">
        <v>478.79999999999995</v>
      </c>
      <c r="AG327" s="18">
        <v>1</v>
      </c>
      <c r="AH327" s="18">
        <v>6.0000000000000001E-3</v>
      </c>
      <c r="AI327" s="21">
        <v>8.3542188805346717E-4</v>
      </c>
      <c r="AJ327" s="18">
        <v>8</v>
      </c>
      <c r="AL327" s="18">
        <v>7</v>
      </c>
      <c r="AM327" s="18" t="s">
        <v>681</v>
      </c>
      <c r="AN327" s="18" t="s">
        <v>750</v>
      </c>
      <c r="AO327" s="18">
        <v>89.600000000000023</v>
      </c>
      <c r="AP327" s="18">
        <v>1</v>
      </c>
      <c r="AQ327" s="18">
        <v>6.0000000000000001E-3</v>
      </c>
      <c r="AR327" s="21">
        <v>6.7299107142857126E-3</v>
      </c>
      <c r="AS327" s="18">
        <v>67</v>
      </c>
      <c r="AU327" s="18">
        <v>7</v>
      </c>
      <c r="AV327" s="18" t="s">
        <v>666</v>
      </c>
      <c r="AW327" s="18" t="s">
        <v>750</v>
      </c>
      <c r="AX327" s="18">
        <v>89.600000000000023</v>
      </c>
      <c r="AY327" s="18">
        <v>1.5</v>
      </c>
      <c r="AZ327" s="18">
        <v>6.3E-3</v>
      </c>
      <c r="BA327" s="21">
        <v>4.5703124999999989E-3</v>
      </c>
      <c r="BB327" s="18">
        <v>46</v>
      </c>
      <c r="BD327" s="18">
        <v>7</v>
      </c>
      <c r="BE327" s="18" t="s">
        <v>666</v>
      </c>
      <c r="BF327" s="18" t="s">
        <v>750</v>
      </c>
      <c r="BG327" s="18">
        <v>89.600000000000023</v>
      </c>
      <c r="BH327" s="18">
        <v>1.5</v>
      </c>
      <c r="BI327" s="18">
        <v>6.0000000000000001E-3</v>
      </c>
      <c r="BJ327" s="21">
        <v>8.7797619047619031E-3</v>
      </c>
      <c r="BK327" s="18">
        <v>88</v>
      </c>
      <c r="BM327" s="18">
        <v>7</v>
      </c>
      <c r="BN327" s="18" t="s">
        <v>666</v>
      </c>
      <c r="BO327" s="18" t="s">
        <v>750</v>
      </c>
      <c r="BP327" s="18">
        <v>89.600000000000023</v>
      </c>
      <c r="BQ327" s="18">
        <v>8</v>
      </c>
      <c r="BR327" s="18">
        <v>6.0000000000000001E-3</v>
      </c>
      <c r="BS327" s="21">
        <v>2.5739397321428562E-3</v>
      </c>
      <c r="BT327" s="18">
        <v>26</v>
      </c>
      <c r="BV327" s="18">
        <v>8</v>
      </c>
      <c r="BW327" s="18" t="s">
        <v>694</v>
      </c>
      <c r="BX327" s="18" t="s">
        <v>750</v>
      </c>
      <c r="BY327" s="18">
        <v>433.2</v>
      </c>
      <c r="BZ327" s="18">
        <v>1</v>
      </c>
      <c r="CA327" s="18">
        <v>8.0000000000000002E-3</v>
      </c>
      <c r="CB327" s="21">
        <v>2.21606648199446E-3</v>
      </c>
      <c r="CC327" s="18">
        <v>22</v>
      </c>
      <c r="CE327" s="18">
        <v>8</v>
      </c>
      <c r="CF327" s="18" t="s">
        <v>694</v>
      </c>
      <c r="CG327" s="18" t="s">
        <v>750</v>
      </c>
      <c r="CH327" s="18">
        <v>433.2</v>
      </c>
      <c r="CI327" s="18">
        <v>1.5</v>
      </c>
      <c r="CJ327" s="18">
        <v>8.0000000000000002E-3</v>
      </c>
      <c r="CK327" s="21">
        <v>2.9957935775110291E-3</v>
      </c>
      <c r="CL327" s="18">
        <v>30</v>
      </c>
      <c r="CN327" s="18">
        <v>8</v>
      </c>
      <c r="CO327" s="18" t="s">
        <v>694</v>
      </c>
      <c r="CP327" s="18" t="s">
        <v>750</v>
      </c>
      <c r="CQ327" s="18">
        <v>433.2</v>
      </c>
      <c r="CR327" s="18">
        <v>1.5</v>
      </c>
      <c r="CS327" s="18">
        <v>8.9999999999999993E-3</v>
      </c>
      <c r="CT327" s="21">
        <v>6.8213296398891973E-3</v>
      </c>
      <c r="CU327" s="18">
        <v>68</v>
      </c>
      <c r="CW327" s="18">
        <v>8</v>
      </c>
      <c r="CX327" s="18" t="s">
        <v>685</v>
      </c>
      <c r="CY327" s="18" t="s">
        <v>750</v>
      </c>
      <c r="CZ327" s="18">
        <v>846.00000000000011</v>
      </c>
      <c r="DA327" s="18">
        <v>1</v>
      </c>
      <c r="DB327" s="18">
        <v>2.2599999999999999E-2</v>
      </c>
      <c r="DC327" s="21">
        <v>1.3356973995271866E-3</v>
      </c>
      <c r="DD327" s="18">
        <v>13</v>
      </c>
    </row>
    <row r="328" spans="2:108" x14ac:dyDescent="0.3">
      <c r="AC328" s="18">
        <v>7</v>
      </c>
      <c r="AD328" s="18" t="s">
        <v>685</v>
      </c>
      <c r="AE328" s="18" t="s">
        <v>750</v>
      </c>
      <c r="AF328" s="18">
        <v>478.79999999999995</v>
      </c>
      <c r="AG328" s="18">
        <v>1</v>
      </c>
      <c r="AH328" s="18">
        <v>6.0000000000000001E-3</v>
      </c>
      <c r="AI328" s="21">
        <v>8.3542188805346717E-4</v>
      </c>
      <c r="AJ328" s="18">
        <v>8</v>
      </c>
      <c r="AL328" s="18">
        <v>7</v>
      </c>
      <c r="AM328" s="18" t="s">
        <v>683</v>
      </c>
      <c r="AN328" s="18" t="s">
        <v>750</v>
      </c>
      <c r="AO328" s="18">
        <v>89.600000000000023</v>
      </c>
      <c r="AP328" s="18">
        <v>1</v>
      </c>
      <c r="AQ328" s="18">
        <v>6.0000000000000001E-3</v>
      </c>
      <c r="AR328" s="21">
        <v>6.7299107142857126E-3</v>
      </c>
      <c r="AS328" s="18">
        <v>67</v>
      </c>
      <c r="AU328" s="18">
        <v>7</v>
      </c>
      <c r="AV328" s="18" t="s">
        <v>668</v>
      </c>
      <c r="AW328" s="18" t="s">
        <v>750</v>
      </c>
      <c r="AX328" s="18">
        <v>89.600000000000023</v>
      </c>
      <c r="AY328" s="18">
        <v>1.5</v>
      </c>
      <c r="AZ328" s="18">
        <v>6.3E-3</v>
      </c>
      <c r="BA328" s="21">
        <v>4.5703124999999989E-3</v>
      </c>
      <c r="BB328" s="18">
        <v>46</v>
      </c>
      <c r="BD328" s="18">
        <v>7</v>
      </c>
      <c r="BE328" s="18" t="s">
        <v>668</v>
      </c>
      <c r="BF328" s="18" t="s">
        <v>750</v>
      </c>
      <c r="BG328" s="18">
        <v>89.600000000000023</v>
      </c>
      <c r="BH328" s="18">
        <v>1.5</v>
      </c>
      <c r="BI328" s="18">
        <v>6.0000000000000001E-3</v>
      </c>
      <c r="BJ328" s="21">
        <v>8.7797619047619031E-3</v>
      </c>
      <c r="BK328" s="18">
        <v>88</v>
      </c>
      <c r="BM328" s="18">
        <v>7</v>
      </c>
      <c r="BN328" s="18" t="s">
        <v>668</v>
      </c>
      <c r="BO328" s="18" t="s">
        <v>750</v>
      </c>
      <c r="BP328" s="18">
        <v>89.600000000000023</v>
      </c>
      <c r="BQ328" s="18">
        <v>8</v>
      </c>
      <c r="BR328" s="18">
        <v>6.0000000000000001E-3</v>
      </c>
      <c r="BS328" s="21">
        <v>2.5739397321428562E-3</v>
      </c>
      <c r="BT328" s="18">
        <v>26</v>
      </c>
      <c r="BV328" s="18">
        <v>8</v>
      </c>
      <c r="BW328" s="18" t="s">
        <v>696</v>
      </c>
      <c r="BX328" s="18" t="s">
        <v>750</v>
      </c>
      <c r="BY328" s="18">
        <v>433.2</v>
      </c>
      <c r="BZ328" s="18">
        <v>1</v>
      </c>
      <c r="CA328" s="18">
        <v>8.0000000000000002E-3</v>
      </c>
      <c r="CB328" s="21">
        <v>2.21606648199446E-3</v>
      </c>
      <c r="CC328" s="18">
        <v>22</v>
      </c>
      <c r="CE328" s="18">
        <v>8</v>
      </c>
      <c r="CF328" s="18" t="s">
        <v>696</v>
      </c>
      <c r="CG328" s="18" t="s">
        <v>750</v>
      </c>
      <c r="CH328" s="18">
        <v>433.2</v>
      </c>
      <c r="CI328" s="18">
        <v>1.5</v>
      </c>
      <c r="CJ328" s="18">
        <v>8.0000000000000002E-3</v>
      </c>
      <c r="CK328" s="21">
        <v>2.9957935775110291E-3</v>
      </c>
      <c r="CL328" s="18">
        <v>30</v>
      </c>
      <c r="CN328" s="18">
        <v>8</v>
      </c>
      <c r="CO328" s="18" t="s">
        <v>696</v>
      </c>
      <c r="CP328" s="18" t="s">
        <v>750</v>
      </c>
      <c r="CQ328" s="18">
        <v>433.2</v>
      </c>
      <c r="CR328" s="18">
        <v>1.5</v>
      </c>
      <c r="CS328" s="18">
        <v>8.9999999999999993E-3</v>
      </c>
      <c r="CT328" s="21">
        <v>6.8213296398891973E-3</v>
      </c>
      <c r="CU328" s="18">
        <v>68</v>
      </c>
      <c r="CW328" s="18">
        <v>8</v>
      </c>
      <c r="CX328" s="18" t="s">
        <v>687</v>
      </c>
      <c r="CY328" s="18" t="s">
        <v>750</v>
      </c>
      <c r="CZ328" s="18">
        <v>846.00000000000011</v>
      </c>
      <c r="DA328" s="18">
        <v>1</v>
      </c>
      <c r="DB328" s="18">
        <v>2.2599999999999999E-2</v>
      </c>
      <c r="DC328" s="21">
        <v>1.3356973995271866E-3</v>
      </c>
      <c r="DD328" s="18">
        <v>13</v>
      </c>
    </row>
    <row r="329" spans="2:108" x14ac:dyDescent="0.3">
      <c r="B329" s="18" t="s">
        <v>133</v>
      </c>
      <c r="C329" s="18" t="s">
        <v>135</v>
      </c>
      <c r="D329" s="18" t="s">
        <v>0</v>
      </c>
      <c r="E329" s="18" t="s">
        <v>1</v>
      </c>
      <c r="F329" s="18" t="s">
        <v>36</v>
      </c>
      <c r="G329" s="18" t="s">
        <v>2</v>
      </c>
      <c r="H329" s="18" t="s">
        <v>3</v>
      </c>
      <c r="I329" s="18" t="s">
        <v>4</v>
      </c>
      <c r="J329" s="20">
        <v>10072</v>
      </c>
      <c r="K329" s="18" t="s">
        <v>133</v>
      </c>
      <c r="L329" s="18" t="s">
        <v>135</v>
      </c>
      <c r="M329" s="18" t="s">
        <v>0</v>
      </c>
      <c r="N329" s="18" t="s">
        <v>1</v>
      </c>
      <c r="O329" s="18" t="s">
        <v>36</v>
      </c>
      <c r="P329" s="18" t="s">
        <v>2</v>
      </c>
      <c r="Q329" s="18" t="s">
        <v>3</v>
      </c>
      <c r="R329" s="18" t="s">
        <v>4</v>
      </c>
      <c r="S329" s="20">
        <v>9924</v>
      </c>
      <c r="T329" s="18" t="s">
        <v>133</v>
      </c>
      <c r="U329" s="18" t="s">
        <v>135</v>
      </c>
      <c r="V329" s="18" t="s">
        <v>0</v>
      </c>
      <c r="W329" s="18" t="s">
        <v>1</v>
      </c>
      <c r="X329" s="18" t="s">
        <v>36</v>
      </c>
      <c r="Y329" s="18" t="s">
        <v>2</v>
      </c>
      <c r="Z329" s="18" t="s">
        <v>3</v>
      </c>
      <c r="AA329" s="18" t="s">
        <v>4</v>
      </c>
      <c r="AB329" s="20">
        <v>9924</v>
      </c>
      <c r="AC329" s="18">
        <v>7</v>
      </c>
      <c r="AD329" s="18" t="s">
        <v>687</v>
      </c>
      <c r="AE329" s="18" t="s">
        <v>750</v>
      </c>
      <c r="AF329" s="18">
        <v>478.79999999999995</v>
      </c>
      <c r="AG329" s="18">
        <v>1</v>
      </c>
      <c r="AH329" s="18">
        <v>6.0000000000000001E-3</v>
      </c>
      <c r="AI329" s="21">
        <v>8.3542188805346717E-4</v>
      </c>
      <c r="AJ329" s="18">
        <v>8</v>
      </c>
      <c r="AL329" s="18">
        <v>7</v>
      </c>
      <c r="AM329" s="18" t="s">
        <v>684</v>
      </c>
      <c r="AN329" s="18" t="s">
        <v>750</v>
      </c>
      <c r="AO329" s="18">
        <v>478.79999999999995</v>
      </c>
      <c r="AP329" s="18">
        <v>1</v>
      </c>
      <c r="AQ329" s="18">
        <v>5.0000000000000001E-3</v>
      </c>
      <c r="AR329" s="21">
        <v>1.0494987468671682E-3</v>
      </c>
      <c r="AS329" s="18">
        <v>10</v>
      </c>
      <c r="AU329" s="18">
        <v>7</v>
      </c>
      <c r="AV329" s="18" t="s">
        <v>670</v>
      </c>
      <c r="AW329" s="18" t="s">
        <v>750</v>
      </c>
      <c r="AX329" s="18">
        <v>89.600000000000023</v>
      </c>
      <c r="AY329" s="18">
        <v>1.5</v>
      </c>
      <c r="AZ329" s="18">
        <v>6.3E-3</v>
      </c>
      <c r="BA329" s="21">
        <v>4.5703124999999989E-3</v>
      </c>
      <c r="BB329" s="18">
        <v>46</v>
      </c>
      <c r="BD329" s="18">
        <v>7</v>
      </c>
      <c r="BE329" s="18" t="s">
        <v>670</v>
      </c>
      <c r="BF329" s="18" t="s">
        <v>750</v>
      </c>
      <c r="BG329" s="18">
        <v>89.600000000000023</v>
      </c>
      <c r="BH329" s="18">
        <v>1.5</v>
      </c>
      <c r="BI329" s="18">
        <v>6.0000000000000001E-3</v>
      </c>
      <c r="BJ329" s="21">
        <v>8.7797619047619031E-3</v>
      </c>
      <c r="BK329" s="18">
        <v>88</v>
      </c>
      <c r="BM329" s="18">
        <v>7</v>
      </c>
      <c r="BN329" s="18" t="s">
        <v>670</v>
      </c>
      <c r="BO329" s="18" t="s">
        <v>750</v>
      </c>
      <c r="BP329" s="18">
        <v>89.600000000000023</v>
      </c>
      <c r="BQ329" s="18">
        <v>8</v>
      </c>
      <c r="BR329" s="18">
        <v>6.0000000000000001E-3</v>
      </c>
      <c r="BS329" s="21">
        <v>2.5739397321428562E-3</v>
      </c>
      <c r="BT329" s="18">
        <v>26</v>
      </c>
      <c r="BV329" s="18">
        <v>8</v>
      </c>
      <c r="BW329" s="18" t="s">
        <v>698</v>
      </c>
      <c r="BX329" s="18" t="s">
        <v>750</v>
      </c>
      <c r="BY329" s="18">
        <v>433.2</v>
      </c>
      <c r="BZ329" s="18">
        <v>1</v>
      </c>
      <c r="CA329" s="18">
        <v>8.0000000000000002E-3</v>
      </c>
      <c r="CB329" s="21">
        <v>2.21606648199446E-3</v>
      </c>
      <c r="CC329" s="18">
        <v>22</v>
      </c>
      <c r="CE329" s="18">
        <v>8</v>
      </c>
      <c r="CF329" s="18" t="s">
        <v>698</v>
      </c>
      <c r="CG329" s="18" t="s">
        <v>750</v>
      </c>
      <c r="CH329" s="18">
        <v>433.2</v>
      </c>
      <c r="CI329" s="18">
        <v>1.5</v>
      </c>
      <c r="CJ329" s="18">
        <v>8.0000000000000002E-3</v>
      </c>
      <c r="CK329" s="21">
        <v>2.9957935775110291E-3</v>
      </c>
      <c r="CL329" s="18">
        <v>30</v>
      </c>
      <c r="CN329" s="18">
        <v>8</v>
      </c>
      <c r="CO329" s="18" t="s">
        <v>698</v>
      </c>
      <c r="CP329" s="18" t="s">
        <v>750</v>
      </c>
      <c r="CQ329" s="18">
        <v>433.2</v>
      </c>
      <c r="CR329" s="18">
        <v>1.5</v>
      </c>
      <c r="CS329" s="18">
        <v>8.9999999999999993E-3</v>
      </c>
      <c r="CT329" s="21">
        <v>6.8213296398891973E-3</v>
      </c>
      <c r="CU329" s="18">
        <v>68</v>
      </c>
      <c r="CW329" s="18">
        <v>8</v>
      </c>
      <c r="CX329" s="18" t="s">
        <v>689</v>
      </c>
      <c r="CY329" s="18" t="s">
        <v>750</v>
      </c>
      <c r="CZ329" s="18">
        <v>846.00000000000011</v>
      </c>
      <c r="DA329" s="18">
        <v>1</v>
      </c>
      <c r="DB329" s="18">
        <v>2.2599999999999999E-2</v>
      </c>
      <c r="DC329" s="21">
        <v>1.3356973995271866E-3</v>
      </c>
      <c r="DD329" s="18">
        <v>13</v>
      </c>
    </row>
    <row r="330" spans="2:108" x14ac:dyDescent="0.3">
      <c r="B330" s="18">
        <v>8</v>
      </c>
      <c r="C330" s="18" t="s">
        <v>10</v>
      </c>
      <c r="D330" s="18" t="s">
        <v>136</v>
      </c>
      <c r="E330" s="18">
        <v>54.666666666666657</v>
      </c>
      <c r="F330" s="18">
        <v>3</v>
      </c>
      <c r="G330" s="18">
        <v>0.10219999999999999</v>
      </c>
      <c r="H330" s="21">
        <v>7.1664634146341458E-2</v>
      </c>
      <c r="I330" s="18">
        <v>717</v>
      </c>
      <c r="K330" s="18">
        <v>8</v>
      </c>
      <c r="L330" s="18" t="s">
        <v>10</v>
      </c>
      <c r="M330" s="18" t="s">
        <v>136</v>
      </c>
      <c r="N330" s="18">
        <v>54.666666666666657</v>
      </c>
      <c r="O330" s="18">
        <v>1.5</v>
      </c>
      <c r="P330" s="18">
        <v>0.10219999999999999</v>
      </c>
      <c r="Q330" s="21">
        <v>6.2317073170731707E-2</v>
      </c>
      <c r="R330" s="18">
        <v>623</v>
      </c>
      <c r="T330" s="18">
        <v>8</v>
      </c>
      <c r="U330" s="18" t="s">
        <v>10</v>
      </c>
      <c r="V330" s="18" t="s">
        <v>136</v>
      </c>
      <c r="W330" s="18">
        <v>54.666666666666657</v>
      </c>
      <c r="X330" s="18">
        <v>1.5</v>
      </c>
      <c r="Y330" s="18">
        <v>0.10219999999999999</v>
      </c>
      <c r="Z330" s="21">
        <v>6.2317073170731707E-2</v>
      </c>
      <c r="AA330" s="18">
        <v>623</v>
      </c>
      <c r="AC330" s="18">
        <v>7</v>
      </c>
      <c r="AD330" s="18" t="s">
        <v>689</v>
      </c>
      <c r="AE330" s="18" t="s">
        <v>750</v>
      </c>
      <c r="AF330" s="18">
        <v>478.79999999999995</v>
      </c>
      <c r="AG330" s="18">
        <v>1</v>
      </c>
      <c r="AH330" s="18">
        <v>6.0000000000000001E-3</v>
      </c>
      <c r="AI330" s="21">
        <v>8.3542188805346717E-4</v>
      </c>
      <c r="AJ330" s="18">
        <v>8</v>
      </c>
      <c r="AL330" s="18">
        <v>7</v>
      </c>
      <c r="AM330" s="18" t="s">
        <v>686</v>
      </c>
      <c r="AN330" s="18" t="s">
        <v>750</v>
      </c>
      <c r="AO330" s="18">
        <v>478.79999999999995</v>
      </c>
      <c r="AP330" s="18">
        <v>1</v>
      </c>
      <c r="AQ330" s="18">
        <v>5.0000000000000001E-3</v>
      </c>
      <c r="AR330" s="21">
        <v>1.0494987468671682E-3</v>
      </c>
      <c r="AS330" s="18">
        <v>10</v>
      </c>
      <c r="AU330" s="18">
        <v>7</v>
      </c>
      <c r="AV330" s="18" t="s">
        <v>672</v>
      </c>
      <c r="AW330" s="18" t="s">
        <v>750</v>
      </c>
      <c r="AX330" s="18">
        <v>89.600000000000023</v>
      </c>
      <c r="AY330" s="18">
        <v>1.5</v>
      </c>
      <c r="AZ330" s="18">
        <v>6.3E-3</v>
      </c>
      <c r="BA330" s="21">
        <v>4.5703124999999989E-3</v>
      </c>
      <c r="BB330" s="18">
        <v>46</v>
      </c>
      <c r="BD330" s="18">
        <v>7</v>
      </c>
      <c r="BE330" s="18" t="s">
        <v>672</v>
      </c>
      <c r="BF330" s="18" t="s">
        <v>750</v>
      </c>
      <c r="BG330" s="18">
        <v>89.600000000000023</v>
      </c>
      <c r="BH330" s="18">
        <v>1.5</v>
      </c>
      <c r="BI330" s="18">
        <v>6.0000000000000001E-3</v>
      </c>
      <c r="BJ330" s="21">
        <v>8.7797619047619031E-3</v>
      </c>
      <c r="BK330" s="18">
        <v>88</v>
      </c>
      <c r="BM330" s="18">
        <v>7</v>
      </c>
      <c r="BN330" s="18" t="s">
        <v>672</v>
      </c>
      <c r="BO330" s="18" t="s">
        <v>750</v>
      </c>
      <c r="BP330" s="18">
        <v>89.600000000000023</v>
      </c>
      <c r="BQ330" s="18">
        <v>8</v>
      </c>
      <c r="BR330" s="18">
        <v>6.0000000000000001E-3</v>
      </c>
      <c r="BS330" s="21">
        <v>2.5739397321428562E-3</v>
      </c>
      <c r="BT330" s="18">
        <v>26</v>
      </c>
      <c r="BV330" s="18">
        <v>8</v>
      </c>
      <c r="BW330" s="18" t="s">
        <v>700</v>
      </c>
      <c r="BX330" s="18" t="s">
        <v>750</v>
      </c>
      <c r="BY330" s="18">
        <v>433.2</v>
      </c>
      <c r="BZ330" s="18">
        <v>1</v>
      </c>
      <c r="CA330" s="18">
        <v>8.0000000000000002E-3</v>
      </c>
      <c r="CB330" s="21">
        <v>2.21606648199446E-3</v>
      </c>
      <c r="CC330" s="18">
        <v>22</v>
      </c>
      <c r="CE330" s="18">
        <v>8</v>
      </c>
      <c r="CF330" s="18" t="s">
        <v>700</v>
      </c>
      <c r="CG330" s="18" t="s">
        <v>750</v>
      </c>
      <c r="CH330" s="18">
        <v>433.2</v>
      </c>
      <c r="CI330" s="18">
        <v>1.5</v>
      </c>
      <c r="CJ330" s="18">
        <v>8.0000000000000002E-3</v>
      </c>
      <c r="CK330" s="21">
        <v>2.9957935775110291E-3</v>
      </c>
      <c r="CL330" s="18">
        <v>30</v>
      </c>
      <c r="CN330" s="18">
        <v>8</v>
      </c>
      <c r="CO330" s="18" t="s">
        <v>700</v>
      </c>
      <c r="CP330" s="18" t="s">
        <v>750</v>
      </c>
      <c r="CQ330" s="18">
        <v>433.2</v>
      </c>
      <c r="CR330" s="18">
        <v>1.5</v>
      </c>
      <c r="CS330" s="18">
        <v>8.9999999999999993E-3</v>
      </c>
      <c r="CT330" s="21">
        <v>6.8213296398891973E-3</v>
      </c>
      <c r="CU330" s="18">
        <v>68</v>
      </c>
      <c r="CW330" s="18">
        <v>8</v>
      </c>
      <c r="CX330" s="18" t="s">
        <v>691</v>
      </c>
      <c r="CY330" s="18" t="s">
        <v>750</v>
      </c>
      <c r="CZ330" s="18">
        <v>846.00000000000011</v>
      </c>
      <c r="DA330" s="18">
        <v>1</v>
      </c>
      <c r="DB330" s="18">
        <v>2.2599999999999999E-2</v>
      </c>
      <c r="DC330" s="21">
        <v>1.3356973995271866E-3</v>
      </c>
      <c r="DD330" s="18">
        <v>13</v>
      </c>
    </row>
    <row r="331" spans="2:108" x14ac:dyDescent="0.3">
      <c r="B331" s="18">
        <v>8</v>
      </c>
      <c r="C331" s="18" t="s">
        <v>21</v>
      </c>
      <c r="D331" s="18" t="s">
        <v>136</v>
      </c>
      <c r="E331" s="18">
        <v>54.666666666666657</v>
      </c>
      <c r="F331" s="18">
        <v>3</v>
      </c>
      <c r="G331" s="18">
        <v>0.10219999999999999</v>
      </c>
      <c r="H331" s="21">
        <v>7.1664634146341458E-2</v>
      </c>
      <c r="I331" s="18">
        <v>717</v>
      </c>
      <c r="K331" s="18">
        <v>8</v>
      </c>
      <c r="L331" s="18" t="s">
        <v>21</v>
      </c>
      <c r="M331" s="18" t="s">
        <v>136</v>
      </c>
      <c r="N331" s="18">
        <v>54.666666666666657</v>
      </c>
      <c r="O331" s="18">
        <v>1.5</v>
      </c>
      <c r="P331" s="18">
        <v>0.10219999999999999</v>
      </c>
      <c r="Q331" s="21">
        <v>6.2317073170731707E-2</v>
      </c>
      <c r="R331" s="18">
        <v>623</v>
      </c>
      <c r="T331" s="18">
        <v>8</v>
      </c>
      <c r="U331" s="18" t="s">
        <v>21</v>
      </c>
      <c r="V331" s="18" t="s">
        <v>136</v>
      </c>
      <c r="W331" s="18">
        <v>54.666666666666657</v>
      </c>
      <c r="X331" s="18">
        <v>1.5</v>
      </c>
      <c r="Y331" s="18">
        <v>0.10219999999999999</v>
      </c>
      <c r="Z331" s="21">
        <v>6.2317073170731707E-2</v>
      </c>
      <c r="AA331" s="18">
        <v>623</v>
      </c>
      <c r="AC331" s="18">
        <v>7</v>
      </c>
      <c r="AD331" s="18" t="s">
        <v>691</v>
      </c>
      <c r="AE331" s="18" t="s">
        <v>750</v>
      </c>
      <c r="AF331" s="18">
        <v>478.79999999999995</v>
      </c>
      <c r="AG331" s="18">
        <v>1</v>
      </c>
      <c r="AH331" s="18">
        <v>6.0000000000000001E-3</v>
      </c>
      <c r="AI331" s="21">
        <v>8.3542188805346717E-4</v>
      </c>
      <c r="AJ331" s="18">
        <v>8</v>
      </c>
      <c r="AL331" s="18">
        <v>7</v>
      </c>
      <c r="AM331" s="18" t="s">
        <v>688</v>
      </c>
      <c r="AN331" s="18" t="s">
        <v>750</v>
      </c>
      <c r="AO331" s="18">
        <v>478.79999999999995</v>
      </c>
      <c r="AP331" s="18">
        <v>1</v>
      </c>
      <c r="AQ331" s="18">
        <v>5.0000000000000001E-3</v>
      </c>
      <c r="AR331" s="21">
        <v>1.0494987468671682E-3</v>
      </c>
      <c r="AS331" s="18">
        <v>10</v>
      </c>
      <c r="AU331" s="18">
        <v>7</v>
      </c>
      <c r="AV331" s="18" t="s">
        <v>674</v>
      </c>
      <c r="AW331" s="18" t="s">
        <v>750</v>
      </c>
      <c r="AX331" s="18">
        <v>89.600000000000023</v>
      </c>
      <c r="AY331" s="18">
        <v>1.5</v>
      </c>
      <c r="AZ331" s="18">
        <v>6.3E-3</v>
      </c>
      <c r="BA331" s="21">
        <v>4.5703124999999989E-3</v>
      </c>
      <c r="BB331" s="18">
        <v>46</v>
      </c>
      <c r="BD331" s="18">
        <v>7</v>
      </c>
      <c r="BE331" s="18" t="s">
        <v>674</v>
      </c>
      <c r="BF331" s="18" t="s">
        <v>750</v>
      </c>
      <c r="BG331" s="18">
        <v>89.600000000000023</v>
      </c>
      <c r="BH331" s="18">
        <v>1.5</v>
      </c>
      <c r="BI331" s="18">
        <v>6.0000000000000001E-3</v>
      </c>
      <c r="BJ331" s="21">
        <v>8.7797619047619031E-3</v>
      </c>
      <c r="BK331" s="18">
        <v>88</v>
      </c>
      <c r="BM331" s="18">
        <v>7</v>
      </c>
      <c r="BN331" s="18" t="s">
        <v>674</v>
      </c>
      <c r="BO331" s="18" t="s">
        <v>750</v>
      </c>
      <c r="BP331" s="18">
        <v>89.600000000000023</v>
      </c>
      <c r="BQ331" s="18">
        <v>8</v>
      </c>
      <c r="BR331" s="18">
        <v>6.0000000000000001E-3</v>
      </c>
      <c r="BS331" s="21">
        <v>2.5739397321428562E-3</v>
      </c>
      <c r="BT331" s="18">
        <v>26</v>
      </c>
      <c r="BV331" s="18">
        <v>8</v>
      </c>
      <c r="BW331" s="18" t="s">
        <v>685</v>
      </c>
      <c r="BX331" s="18" t="s">
        <v>750</v>
      </c>
      <c r="BY331" s="18">
        <v>433.2</v>
      </c>
      <c r="BZ331" s="18">
        <v>1</v>
      </c>
      <c r="CA331" s="18">
        <v>8.0000000000000002E-3</v>
      </c>
      <c r="CB331" s="21">
        <v>2.21606648199446E-3</v>
      </c>
      <c r="CC331" s="18">
        <v>22</v>
      </c>
      <c r="CE331" s="18">
        <v>8</v>
      </c>
      <c r="CF331" s="18" t="s">
        <v>685</v>
      </c>
      <c r="CG331" s="18" t="s">
        <v>750</v>
      </c>
      <c r="CH331" s="18">
        <v>433.2</v>
      </c>
      <c r="CI331" s="18">
        <v>1.5</v>
      </c>
      <c r="CJ331" s="18">
        <v>8.0000000000000002E-3</v>
      </c>
      <c r="CK331" s="21">
        <v>2.9957935775110291E-3</v>
      </c>
      <c r="CL331" s="18">
        <v>30</v>
      </c>
      <c r="CN331" s="18">
        <v>8</v>
      </c>
      <c r="CO331" s="18" t="s">
        <v>685</v>
      </c>
      <c r="CP331" s="18" t="s">
        <v>750</v>
      </c>
      <c r="CQ331" s="18">
        <v>433.2</v>
      </c>
      <c r="CR331" s="18">
        <v>1.5</v>
      </c>
      <c r="CS331" s="18">
        <v>8.9999999999999993E-3</v>
      </c>
      <c r="CT331" s="21">
        <v>6.8213296398891973E-3</v>
      </c>
      <c r="CU331" s="18">
        <v>68</v>
      </c>
      <c r="CW331" s="18">
        <v>8</v>
      </c>
      <c r="CX331" s="18" t="s">
        <v>693</v>
      </c>
      <c r="CY331" s="18" t="s">
        <v>750</v>
      </c>
      <c r="CZ331" s="18">
        <v>846.00000000000011</v>
      </c>
      <c r="DA331" s="18">
        <v>1</v>
      </c>
      <c r="DB331" s="18">
        <v>2.2599999999999999E-2</v>
      </c>
      <c r="DC331" s="21">
        <v>1.3356973995271866E-3</v>
      </c>
      <c r="DD331" s="18">
        <v>13</v>
      </c>
    </row>
    <row r="332" spans="2:108" x14ac:dyDescent="0.3">
      <c r="B332" s="18">
        <v>8</v>
      </c>
      <c r="C332" s="18" t="s">
        <v>29</v>
      </c>
      <c r="D332" s="18" t="s">
        <v>136</v>
      </c>
      <c r="E332" s="18">
        <v>54.666666666666657</v>
      </c>
      <c r="F332" s="18">
        <v>3</v>
      </c>
      <c r="G332" s="18">
        <v>0.10219999999999999</v>
      </c>
      <c r="H332" s="21">
        <v>7.1664634146341458E-2</v>
      </c>
      <c r="I332" s="18">
        <v>717</v>
      </c>
      <c r="K332" s="18">
        <v>8</v>
      </c>
      <c r="L332" s="18" t="s">
        <v>29</v>
      </c>
      <c r="M332" s="18" t="s">
        <v>136</v>
      </c>
      <c r="N332" s="18">
        <v>54.666666666666657</v>
      </c>
      <c r="O332" s="18">
        <v>1.5</v>
      </c>
      <c r="P332" s="18">
        <v>0.10219999999999999</v>
      </c>
      <c r="Q332" s="21">
        <v>6.2317073170731707E-2</v>
      </c>
      <c r="R332" s="18">
        <v>623</v>
      </c>
      <c r="T332" s="18">
        <v>8</v>
      </c>
      <c r="U332" s="18" t="s">
        <v>29</v>
      </c>
      <c r="V332" s="18" t="s">
        <v>136</v>
      </c>
      <c r="W332" s="18">
        <v>54.666666666666657</v>
      </c>
      <c r="X332" s="18">
        <v>1.5</v>
      </c>
      <c r="Y332" s="18">
        <v>0.10219999999999999</v>
      </c>
      <c r="Z332" s="21">
        <v>6.2317073170731707E-2</v>
      </c>
      <c r="AA332" s="18">
        <v>623</v>
      </c>
      <c r="AC332" s="18">
        <v>7</v>
      </c>
      <c r="AD332" s="18" t="s">
        <v>693</v>
      </c>
      <c r="AE332" s="18" t="s">
        <v>750</v>
      </c>
      <c r="AF332" s="18">
        <v>478.79999999999995</v>
      </c>
      <c r="AG332" s="18">
        <v>1</v>
      </c>
      <c r="AH332" s="18">
        <v>6.0000000000000001E-3</v>
      </c>
      <c r="AI332" s="21">
        <v>8.3542188805346717E-4</v>
      </c>
      <c r="AJ332" s="18">
        <v>8</v>
      </c>
      <c r="AL332" s="18">
        <v>7</v>
      </c>
      <c r="AM332" s="18" t="s">
        <v>690</v>
      </c>
      <c r="AN332" s="18" t="s">
        <v>750</v>
      </c>
      <c r="AO332" s="18">
        <v>478.79999999999995</v>
      </c>
      <c r="AP332" s="18">
        <v>1</v>
      </c>
      <c r="AQ332" s="18">
        <v>5.0000000000000001E-3</v>
      </c>
      <c r="AR332" s="21">
        <v>1.0494987468671682E-3</v>
      </c>
      <c r="AS332" s="18">
        <v>10</v>
      </c>
      <c r="AU332" s="18">
        <v>7</v>
      </c>
      <c r="AV332" s="18" t="s">
        <v>676</v>
      </c>
      <c r="AW332" s="18" t="s">
        <v>750</v>
      </c>
      <c r="AX332" s="18">
        <v>89.600000000000023</v>
      </c>
      <c r="AY332" s="18">
        <v>1.5</v>
      </c>
      <c r="AZ332" s="18">
        <v>6.3E-3</v>
      </c>
      <c r="BA332" s="21">
        <v>4.5703124999999989E-3</v>
      </c>
      <c r="BB332" s="18">
        <v>46</v>
      </c>
      <c r="BD332" s="18">
        <v>7</v>
      </c>
      <c r="BE332" s="18" t="s">
        <v>676</v>
      </c>
      <c r="BF332" s="18" t="s">
        <v>750</v>
      </c>
      <c r="BG332" s="18">
        <v>89.600000000000023</v>
      </c>
      <c r="BH332" s="18">
        <v>1.5</v>
      </c>
      <c r="BI332" s="18">
        <v>6.0000000000000001E-3</v>
      </c>
      <c r="BJ332" s="21">
        <v>8.7797619047619031E-3</v>
      </c>
      <c r="BK332" s="18">
        <v>88</v>
      </c>
      <c r="BM332" s="18">
        <v>7</v>
      </c>
      <c r="BN332" s="18" t="s">
        <v>676</v>
      </c>
      <c r="BO332" s="18" t="s">
        <v>750</v>
      </c>
      <c r="BP332" s="18">
        <v>89.600000000000023</v>
      </c>
      <c r="BQ332" s="18">
        <v>8</v>
      </c>
      <c r="BR332" s="18">
        <v>6.0000000000000001E-3</v>
      </c>
      <c r="BS332" s="21">
        <v>2.5739397321428562E-3</v>
      </c>
      <c r="BT332" s="18">
        <v>26</v>
      </c>
      <c r="BV332" s="18">
        <v>8</v>
      </c>
      <c r="BW332" s="18" t="s">
        <v>687</v>
      </c>
      <c r="BX332" s="18" t="s">
        <v>750</v>
      </c>
      <c r="BY332" s="18">
        <v>433.2</v>
      </c>
      <c r="BZ332" s="18">
        <v>1</v>
      </c>
      <c r="CA332" s="18">
        <v>8.0000000000000002E-3</v>
      </c>
      <c r="CB332" s="21">
        <v>2.21606648199446E-3</v>
      </c>
      <c r="CC332" s="18">
        <v>22</v>
      </c>
      <c r="CE332" s="18">
        <v>8</v>
      </c>
      <c r="CF332" s="18" t="s">
        <v>687</v>
      </c>
      <c r="CG332" s="18" t="s">
        <v>750</v>
      </c>
      <c r="CH332" s="18">
        <v>433.2</v>
      </c>
      <c r="CI332" s="18">
        <v>1.5</v>
      </c>
      <c r="CJ332" s="18">
        <v>8.0000000000000002E-3</v>
      </c>
      <c r="CK332" s="21">
        <v>2.9957935775110291E-3</v>
      </c>
      <c r="CL332" s="18">
        <v>30</v>
      </c>
      <c r="CN332" s="18">
        <v>8</v>
      </c>
      <c r="CO332" s="18" t="s">
        <v>687</v>
      </c>
      <c r="CP332" s="18" t="s">
        <v>750</v>
      </c>
      <c r="CQ332" s="18">
        <v>433.2</v>
      </c>
      <c r="CR332" s="18">
        <v>1.5</v>
      </c>
      <c r="CS332" s="18">
        <v>8.0000000000000002E-3</v>
      </c>
      <c r="CT332" s="21">
        <v>6.0634041243459525E-3</v>
      </c>
      <c r="CU332" s="18">
        <v>61</v>
      </c>
      <c r="CW332" s="18">
        <v>8</v>
      </c>
      <c r="CX332" s="18" t="s">
        <v>695</v>
      </c>
      <c r="CY332" s="18" t="s">
        <v>750</v>
      </c>
      <c r="CZ332" s="18">
        <v>846.00000000000011</v>
      </c>
      <c r="DA332" s="18">
        <v>1</v>
      </c>
      <c r="DB332" s="18">
        <v>2.2599999999999999E-2</v>
      </c>
      <c r="DC332" s="21">
        <v>1.3356973995271866E-3</v>
      </c>
      <c r="DD332" s="18">
        <v>13</v>
      </c>
    </row>
    <row r="333" spans="2:108" x14ac:dyDescent="0.3">
      <c r="B333" s="18">
        <v>8</v>
      </c>
      <c r="C333" s="18" t="s">
        <v>12</v>
      </c>
      <c r="D333" s="18" t="s">
        <v>136</v>
      </c>
      <c r="E333" s="18">
        <v>100</v>
      </c>
      <c r="F333" s="18">
        <v>1.5</v>
      </c>
      <c r="G333" s="18">
        <v>7.007999999999999E-2</v>
      </c>
      <c r="H333" s="21">
        <v>5.3727999999999991E-2</v>
      </c>
      <c r="I333" s="18">
        <v>537</v>
      </c>
      <c r="K333" s="18">
        <v>8</v>
      </c>
      <c r="L333" s="18" t="s">
        <v>12</v>
      </c>
      <c r="M333" s="18" t="s">
        <v>136</v>
      </c>
      <c r="N333" s="18">
        <v>100</v>
      </c>
      <c r="O333" s="18">
        <v>1</v>
      </c>
      <c r="P333" s="18">
        <v>7.007999999999999E-2</v>
      </c>
      <c r="Q333" s="21">
        <v>3.5039999999999995E-2</v>
      </c>
      <c r="R333" s="18">
        <v>350</v>
      </c>
      <c r="T333" s="18">
        <v>8</v>
      </c>
      <c r="U333" s="18" t="s">
        <v>12</v>
      </c>
      <c r="V333" s="18" t="s">
        <v>136</v>
      </c>
      <c r="W333" s="18">
        <v>100</v>
      </c>
      <c r="X333" s="18">
        <v>1</v>
      </c>
      <c r="Y333" s="18">
        <v>7.007999999999999E-2</v>
      </c>
      <c r="Z333" s="21">
        <v>3.5039999999999995E-2</v>
      </c>
      <c r="AA333" s="18">
        <v>350</v>
      </c>
      <c r="AC333" s="18">
        <v>7</v>
      </c>
      <c r="AD333" s="18" t="s">
        <v>695</v>
      </c>
      <c r="AE333" s="18" t="s">
        <v>750</v>
      </c>
      <c r="AF333" s="18">
        <v>478.79999999999995</v>
      </c>
      <c r="AG333" s="18">
        <v>1</v>
      </c>
      <c r="AH333" s="18">
        <v>6.0000000000000001E-3</v>
      </c>
      <c r="AI333" s="21">
        <v>8.3542188805346717E-4</v>
      </c>
      <c r="AJ333" s="18">
        <v>8</v>
      </c>
      <c r="AL333" s="18">
        <v>7</v>
      </c>
      <c r="AM333" s="18" t="s">
        <v>692</v>
      </c>
      <c r="AN333" s="18" t="s">
        <v>750</v>
      </c>
      <c r="AO333" s="18">
        <v>478.79999999999995</v>
      </c>
      <c r="AP333" s="18">
        <v>1</v>
      </c>
      <c r="AQ333" s="18">
        <v>5.0000000000000001E-3</v>
      </c>
      <c r="AR333" s="21">
        <v>1.0494987468671682E-3</v>
      </c>
      <c r="AS333" s="18">
        <v>10</v>
      </c>
      <c r="AU333" s="18">
        <v>7</v>
      </c>
      <c r="AV333" s="18" t="s">
        <v>678</v>
      </c>
      <c r="AW333" s="18" t="s">
        <v>750</v>
      </c>
      <c r="AX333" s="18">
        <v>89.600000000000023</v>
      </c>
      <c r="AY333" s="18">
        <v>1.5</v>
      </c>
      <c r="AZ333" s="18">
        <v>6.3E-3</v>
      </c>
      <c r="BA333" s="21">
        <v>4.5703124999999989E-3</v>
      </c>
      <c r="BB333" s="18">
        <v>46</v>
      </c>
      <c r="BD333" s="18">
        <v>7</v>
      </c>
      <c r="BE333" s="18" t="s">
        <v>678</v>
      </c>
      <c r="BF333" s="18" t="s">
        <v>750</v>
      </c>
      <c r="BG333" s="18">
        <v>89.600000000000023</v>
      </c>
      <c r="BH333" s="18">
        <v>1.5</v>
      </c>
      <c r="BI333" s="18">
        <v>6.0000000000000001E-3</v>
      </c>
      <c r="BJ333" s="21">
        <v>8.7797619047619031E-3</v>
      </c>
      <c r="BK333" s="18">
        <v>88</v>
      </c>
      <c r="BM333" s="18">
        <v>7</v>
      </c>
      <c r="BN333" s="18" t="s">
        <v>678</v>
      </c>
      <c r="BO333" s="18" t="s">
        <v>750</v>
      </c>
      <c r="BP333" s="18">
        <v>89.600000000000023</v>
      </c>
      <c r="BQ333" s="18">
        <v>8</v>
      </c>
      <c r="BR333" s="18">
        <v>6.0000000000000001E-3</v>
      </c>
      <c r="BS333" s="21">
        <v>2.5739397321428562E-3</v>
      </c>
      <c r="BT333" s="18">
        <v>26</v>
      </c>
      <c r="BV333" s="18">
        <v>8</v>
      </c>
      <c r="BW333" s="18" t="s">
        <v>689</v>
      </c>
      <c r="BX333" s="18" t="s">
        <v>750</v>
      </c>
      <c r="BY333" s="18">
        <v>433.2</v>
      </c>
      <c r="BZ333" s="18">
        <v>1</v>
      </c>
      <c r="CA333" s="18">
        <v>8.0000000000000002E-3</v>
      </c>
      <c r="CB333" s="21">
        <v>2.21606648199446E-3</v>
      </c>
      <c r="CC333" s="18">
        <v>22</v>
      </c>
      <c r="CE333" s="18">
        <v>8</v>
      </c>
      <c r="CF333" s="18" t="s">
        <v>689</v>
      </c>
      <c r="CG333" s="18" t="s">
        <v>750</v>
      </c>
      <c r="CH333" s="18">
        <v>433.2</v>
      </c>
      <c r="CI333" s="18">
        <v>1.5</v>
      </c>
      <c r="CJ333" s="18">
        <v>8.0000000000000002E-3</v>
      </c>
      <c r="CK333" s="21">
        <v>2.9957935775110291E-3</v>
      </c>
      <c r="CL333" s="18">
        <v>30</v>
      </c>
      <c r="CN333" s="18">
        <v>8</v>
      </c>
      <c r="CO333" s="18" t="s">
        <v>689</v>
      </c>
      <c r="CP333" s="18" t="s">
        <v>750</v>
      </c>
      <c r="CQ333" s="18">
        <v>433.2</v>
      </c>
      <c r="CR333" s="18">
        <v>1.5</v>
      </c>
      <c r="CS333" s="18">
        <v>8.0000000000000002E-3</v>
      </c>
      <c r="CT333" s="21">
        <v>6.0634041243459525E-3</v>
      </c>
      <c r="CU333" s="18">
        <v>61</v>
      </c>
      <c r="CW333" s="18">
        <v>8</v>
      </c>
      <c r="CX333" s="18" t="s">
        <v>697</v>
      </c>
      <c r="CY333" s="18" t="s">
        <v>750</v>
      </c>
      <c r="CZ333" s="18">
        <v>846.00000000000011</v>
      </c>
      <c r="DA333" s="18">
        <v>1</v>
      </c>
      <c r="DB333" s="18">
        <v>2.2599999999999999E-2</v>
      </c>
      <c r="DC333" s="21">
        <v>1.3356973995271866E-3</v>
      </c>
      <c r="DD333" s="18">
        <v>13</v>
      </c>
    </row>
    <row r="334" spans="2:108" x14ac:dyDescent="0.3">
      <c r="B334" s="18">
        <v>8</v>
      </c>
      <c r="C334" s="18" t="s">
        <v>23</v>
      </c>
      <c r="D334" s="18" t="s">
        <v>136</v>
      </c>
      <c r="E334" s="18">
        <v>100</v>
      </c>
      <c r="F334" s="18">
        <v>1.5</v>
      </c>
      <c r="G334" s="18">
        <v>7.007999999999999E-2</v>
      </c>
      <c r="H334" s="21">
        <v>5.3727999999999991E-2</v>
      </c>
      <c r="I334" s="18">
        <v>537</v>
      </c>
      <c r="K334" s="18">
        <v>8</v>
      </c>
      <c r="L334" s="18" t="s">
        <v>23</v>
      </c>
      <c r="M334" s="18" t="s">
        <v>136</v>
      </c>
      <c r="N334" s="18">
        <v>100</v>
      </c>
      <c r="O334" s="18">
        <v>1</v>
      </c>
      <c r="P334" s="18">
        <v>7.007999999999999E-2</v>
      </c>
      <c r="Q334" s="21">
        <v>3.5039999999999995E-2</v>
      </c>
      <c r="R334" s="18">
        <v>350</v>
      </c>
      <c r="T334" s="18">
        <v>8</v>
      </c>
      <c r="U334" s="18" t="s">
        <v>23</v>
      </c>
      <c r="V334" s="18" t="s">
        <v>136</v>
      </c>
      <c r="W334" s="18">
        <v>100</v>
      </c>
      <c r="X334" s="18">
        <v>1</v>
      </c>
      <c r="Y334" s="18">
        <v>7.007999999999999E-2</v>
      </c>
      <c r="Z334" s="21">
        <v>3.5039999999999995E-2</v>
      </c>
      <c r="AA334" s="18">
        <v>350</v>
      </c>
      <c r="AC334" s="18">
        <v>7</v>
      </c>
      <c r="AD334" s="18" t="s">
        <v>697</v>
      </c>
      <c r="AE334" s="18" t="s">
        <v>750</v>
      </c>
      <c r="AF334" s="18">
        <v>478.79999999999995</v>
      </c>
      <c r="AG334" s="18">
        <v>1</v>
      </c>
      <c r="AH334" s="18">
        <v>6.0000000000000001E-3</v>
      </c>
      <c r="AI334" s="21">
        <v>8.3542188805346717E-4</v>
      </c>
      <c r="AJ334" s="18">
        <v>8</v>
      </c>
      <c r="AL334" s="18">
        <v>7</v>
      </c>
      <c r="AM334" s="18" t="s">
        <v>694</v>
      </c>
      <c r="AN334" s="18" t="s">
        <v>750</v>
      </c>
      <c r="AO334" s="18">
        <v>478.79999999999995</v>
      </c>
      <c r="AP334" s="18">
        <v>1</v>
      </c>
      <c r="AQ334" s="18">
        <v>5.0000000000000001E-3</v>
      </c>
      <c r="AR334" s="21">
        <v>1.0494987468671682E-3</v>
      </c>
      <c r="AS334" s="18">
        <v>10</v>
      </c>
      <c r="AU334" s="18">
        <v>7</v>
      </c>
      <c r="AV334" s="18" t="s">
        <v>680</v>
      </c>
      <c r="AW334" s="18" t="s">
        <v>750</v>
      </c>
      <c r="AX334" s="18">
        <v>89.600000000000023</v>
      </c>
      <c r="AY334" s="18">
        <v>1.5</v>
      </c>
      <c r="AZ334" s="18">
        <v>6.3E-3</v>
      </c>
      <c r="BA334" s="21">
        <v>4.5703124999999989E-3</v>
      </c>
      <c r="BB334" s="18">
        <v>46</v>
      </c>
      <c r="BD334" s="18">
        <v>7</v>
      </c>
      <c r="BE334" s="18" t="s">
        <v>680</v>
      </c>
      <c r="BF334" s="18" t="s">
        <v>750</v>
      </c>
      <c r="BG334" s="18">
        <v>89.600000000000023</v>
      </c>
      <c r="BH334" s="18">
        <v>1.5</v>
      </c>
      <c r="BI334" s="18">
        <v>6.0000000000000001E-3</v>
      </c>
      <c r="BJ334" s="21">
        <v>8.7797619047619031E-3</v>
      </c>
      <c r="BK334" s="18">
        <v>88</v>
      </c>
      <c r="BM334" s="18">
        <v>7</v>
      </c>
      <c r="BN334" s="18" t="s">
        <v>680</v>
      </c>
      <c r="BO334" s="18" t="s">
        <v>750</v>
      </c>
      <c r="BP334" s="18">
        <v>89.600000000000023</v>
      </c>
      <c r="BQ334" s="18">
        <v>8</v>
      </c>
      <c r="BR334" s="18">
        <v>6.0000000000000001E-3</v>
      </c>
      <c r="BS334" s="21">
        <v>2.5739397321428562E-3</v>
      </c>
      <c r="BT334" s="18">
        <v>26</v>
      </c>
      <c r="BV334" s="18">
        <v>8</v>
      </c>
      <c r="BW334" s="18" t="s">
        <v>691</v>
      </c>
      <c r="BX334" s="18" t="s">
        <v>750</v>
      </c>
      <c r="BY334" s="18">
        <v>433.2</v>
      </c>
      <c r="BZ334" s="18">
        <v>1</v>
      </c>
      <c r="CA334" s="18">
        <v>8.0000000000000002E-3</v>
      </c>
      <c r="CB334" s="21">
        <v>2.21606648199446E-3</v>
      </c>
      <c r="CC334" s="18">
        <v>22</v>
      </c>
      <c r="CE334" s="18">
        <v>8</v>
      </c>
      <c r="CF334" s="18" t="s">
        <v>691</v>
      </c>
      <c r="CG334" s="18" t="s">
        <v>750</v>
      </c>
      <c r="CH334" s="18">
        <v>433.2</v>
      </c>
      <c r="CI334" s="18">
        <v>1.5</v>
      </c>
      <c r="CJ334" s="18">
        <v>8.0000000000000002E-3</v>
      </c>
      <c r="CK334" s="21">
        <v>2.9957935775110291E-3</v>
      </c>
      <c r="CL334" s="18">
        <v>30</v>
      </c>
      <c r="CN334" s="18">
        <v>8</v>
      </c>
      <c r="CO334" s="18" t="s">
        <v>691</v>
      </c>
      <c r="CP334" s="18" t="s">
        <v>750</v>
      </c>
      <c r="CQ334" s="18">
        <v>433.2</v>
      </c>
      <c r="CR334" s="18">
        <v>1.5</v>
      </c>
      <c r="CS334" s="18">
        <v>8.0000000000000002E-3</v>
      </c>
      <c r="CT334" s="21">
        <v>6.0634041243459525E-3</v>
      </c>
      <c r="CU334" s="18">
        <v>61</v>
      </c>
      <c r="CW334" s="18">
        <v>8</v>
      </c>
      <c r="CX334" s="18" t="s">
        <v>699</v>
      </c>
      <c r="CY334" s="18" t="s">
        <v>750</v>
      </c>
      <c r="CZ334" s="18">
        <v>846.00000000000011</v>
      </c>
      <c r="DA334" s="18">
        <v>1</v>
      </c>
      <c r="DB334" s="18">
        <v>2.2599999999999999E-2</v>
      </c>
      <c r="DC334" s="21">
        <v>1.3356973995271866E-3</v>
      </c>
      <c r="DD334" s="18">
        <v>13</v>
      </c>
    </row>
    <row r="335" spans="2:108" x14ac:dyDescent="0.3">
      <c r="B335" s="18">
        <v>8</v>
      </c>
      <c r="C335" s="18" t="s">
        <v>33</v>
      </c>
      <c r="D335" s="18" t="s">
        <v>136</v>
      </c>
      <c r="E335" s="18">
        <v>100</v>
      </c>
      <c r="F335" s="18">
        <v>1.5</v>
      </c>
      <c r="G335" s="18">
        <v>7.007999999999999E-2</v>
      </c>
      <c r="H335" s="21">
        <v>5.3727999999999991E-2</v>
      </c>
      <c r="I335" s="18">
        <v>537</v>
      </c>
      <c r="K335" s="18">
        <v>8</v>
      </c>
      <c r="L335" s="18" t="s">
        <v>33</v>
      </c>
      <c r="M335" s="18" t="s">
        <v>136</v>
      </c>
      <c r="N335" s="18">
        <v>100</v>
      </c>
      <c r="O335" s="18">
        <v>1</v>
      </c>
      <c r="P335" s="18">
        <v>7.007999999999999E-2</v>
      </c>
      <c r="Q335" s="21">
        <v>3.5039999999999995E-2</v>
      </c>
      <c r="R335" s="18">
        <v>350</v>
      </c>
      <c r="T335" s="18">
        <v>8</v>
      </c>
      <c r="U335" s="18" t="s">
        <v>33</v>
      </c>
      <c r="V335" s="18" t="s">
        <v>136</v>
      </c>
      <c r="W335" s="18">
        <v>100</v>
      </c>
      <c r="X335" s="18">
        <v>1</v>
      </c>
      <c r="Y335" s="18">
        <v>7.007999999999999E-2</v>
      </c>
      <c r="Z335" s="21">
        <v>3.5039999999999995E-2</v>
      </c>
      <c r="AA335" s="18">
        <v>350</v>
      </c>
      <c r="AC335" s="18">
        <v>7</v>
      </c>
      <c r="AD335" s="18" t="s">
        <v>699</v>
      </c>
      <c r="AE335" s="18" t="s">
        <v>750</v>
      </c>
      <c r="AF335" s="18">
        <v>478.79999999999995</v>
      </c>
      <c r="AG335" s="18">
        <v>1</v>
      </c>
      <c r="AH335" s="18">
        <v>6.0000000000000001E-3</v>
      </c>
      <c r="AI335" s="21">
        <v>8.3542188805346717E-4</v>
      </c>
      <c r="AJ335" s="18">
        <v>8</v>
      </c>
      <c r="AL335" s="18">
        <v>7</v>
      </c>
      <c r="AM335" s="18" t="s">
        <v>696</v>
      </c>
      <c r="AN335" s="18" t="s">
        <v>750</v>
      </c>
      <c r="AO335" s="18">
        <v>478.79999999999995</v>
      </c>
      <c r="AP335" s="18">
        <v>1</v>
      </c>
      <c r="AQ335" s="18">
        <v>5.0000000000000001E-3</v>
      </c>
      <c r="AR335" s="21">
        <v>1.0494987468671682E-3</v>
      </c>
      <c r="AS335" s="18">
        <v>10</v>
      </c>
      <c r="AU335" s="18">
        <v>7</v>
      </c>
      <c r="AV335" s="18" t="s">
        <v>682</v>
      </c>
      <c r="AW335" s="18" t="s">
        <v>750</v>
      </c>
      <c r="AX335" s="18">
        <v>89.600000000000023</v>
      </c>
      <c r="AY335" s="18">
        <v>1.5</v>
      </c>
      <c r="AZ335" s="18">
        <v>6.3E-3</v>
      </c>
      <c r="BA335" s="21">
        <v>4.5703124999999989E-3</v>
      </c>
      <c r="BB335" s="18">
        <v>46</v>
      </c>
      <c r="BD335" s="18">
        <v>7</v>
      </c>
      <c r="BE335" s="18" t="s">
        <v>682</v>
      </c>
      <c r="BF335" s="18" t="s">
        <v>750</v>
      </c>
      <c r="BG335" s="18">
        <v>89.600000000000023</v>
      </c>
      <c r="BH335" s="18">
        <v>1.5</v>
      </c>
      <c r="BI335" s="18">
        <v>6.0000000000000001E-3</v>
      </c>
      <c r="BJ335" s="21">
        <v>8.7797619047619031E-3</v>
      </c>
      <c r="BK335" s="18">
        <v>88</v>
      </c>
      <c r="BM335" s="18">
        <v>7</v>
      </c>
      <c r="BN335" s="18" t="s">
        <v>682</v>
      </c>
      <c r="BO335" s="18" t="s">
        <v>750</v>
      </c>
      <c r="BP335" s="18">
        <v>89.600000000000023</v>
      </c>
      <c r="BQ335" s="18">
        <v>8</v>
      </c>
      <c r="BR335" s="18">
        <v>6.0000000000000001E-3</v>
      </c>
      <c r="BS335" s="21">
        <v>2.5739397321428562E-3</v>
      </c>
      <c r="BT335" s="18">
        <v>26</v>
      </c>
      <c r="BV335" s="18">
        <v>8</v>
      </c>
      <c r="BW335" s="18" t="s">
        <v>693</v>
      </c>
      <c r="BX335" s="18" t="s">
        <v>750</v>
      </c>
      <c r="BY335" s="18">
        <v>433.2</v>
      </c>
      <c r="BZ335" s="18">
        <v>1</v>
      </c>
      <c r="CA335" s="18">
        <v>8.0000000000000002E-3</v>
      </c>
      <c r="CB335" s="21">
        <v>2.21606648199446E-3</v>
      </c>
      <c r="CC335" s="18">
        <v>22</v>
      </c>
      <c r="CE335" s="18">
        <v>8</v>
      </c>
      <c r="CF335" s="18" t="s">
        <v>693</v>
      </c>
      <c r="CG335" s="18" t="s">
        <v>750</v>
      </c>
      <c r="CH335" s="18">
        <v>433.2</v>
      </c>
      <c r="CI335" s="18">
        <v>1.5</v>
      </c>
      <c r="CJ335" s="18">
        <v>8.0000000000000002E-3</v>
      </c>
      <c r="CK335" s="21">
        <v>2.9957935775110291E-3</v>
      </c>
      <c r="CL335" s="18">
        <v>30</v>
      </c>
      <c r="CN335" s="18">
        <v>8</v>
      </c>
      <c r="CO335" s="18" t="s">
        <v>693</v>
      </c>
      <c r="CP335" s="18" t="s">
        <v>750</v>
      </c>
      <c r="CQ335" s="18">
        <v>433.2</v>
      </c>
      <c r="CR335" s="18">
        <v>1.5</v>
      </c>
      <c r="CS335" s="18">
        <v>8.0000000000000002E-3</v>
      </c>
      <c r="CT335" s="21">
        <v>6.0634041243459525E-3</v>
      </c>
      <c r="CU335" s="18">
        <v>61</v>
      </c>
      <c r="CW335" s="18">
        <v>8</v>
      </c>
      <c r="CX335" s="18" t="s">
        <v>701</v>
      </c>
      <c r="CY335" s="18" t="s">
        <v>750</v>
      </c>
      <c r="CZ335" s="18">
        <v>846.00000000000011</v>
      </c>
      <c r="DA335" s="18">
        <v>1</v>
      </c>
      <c r="DB335" s="18">
        <v>2.2599999999999999E-2</v>
      </c>
      <c r="DC335" s="21">
        <v>1.3356973995271866E-3</v>
      </c>
      <c r="DD335" s="18">
        <v>13</v>
      </c>
    </row>
    <row r="336" spans="2:108" x14ac:dyDescent="0.3">
      <c r="B336" s="18">
        <v>8</v>
      </c>
      <c r="C336" s="18" t="s">
        <v>13</v>
      </c>
      <c r="D336" s="18" t="s">
        <v>136</v>
      </c>
      <c r="E336" s="18">
        <v>150</v>
      </c>
      <c r="F336" s="18">
        <v>1</v>
      </c>
      <c r="G336" s="18">
        <v>7.007999999999999E-2</v>
      </c>
      <c r="H336" s="21">
        <v>5.3727999999999991E-2</v>
      </c>
      <c r="I336" s="18">
        <v>537</v>
      </c>
      <c r="K336" s="18">
        <v>8</v>
      </c>
      <c r="L336" s="18" t="s">
        <v>13</v>
      </c>
      <c r="M336" s="18" t="s">
        <v>136</v>
      </c>
      <c r="N336" s="18">
        <v>150</v>
      </c>
      <c r="O336" s="18">
        <v>1</v>
      </c>
      <c r="P336" s="18">
        <v>7.007999999999999E-2</v>
      </c>
      <c r="Q336" s="21">
        <v>2.3359999999999995E-2</v>
      </c>
      <c r="R336" s="18">
        <v>234</v>
      </c>
      <c r="T336" s="18">
        <v>8</v>
      </c>
      <c r="U336" s="18" t="s">
        <v>13</v>
      </c>
      <c r="V336" s="18" t="s">
        <v>136</v>
      </c>
      <c r="W336" s="18">
        <v>150</v>
      </c>
      <c r="X336" s="18">
        <v>1</v>
      </c>
      <c r="Y336" s="18">
        <v>7.007999999999999E-2</v>
      </c>
      <c r="Z336" s="21">
        <v>2.3359999999999995E-2</v>
      </c>
      <c r="AA336" s="18">
        <v>234</v>
      </c>
      <c r="AC336" s="18">
        <v>7</v>
      </c>
      <c r="AD336" s="18" t="s">
        <v>701</v>
      </c>
      <c r="AE336" s="18" t="s">
        <v>750</v>
      </c>
      <c r="AF336" s="18">
        <v>478.79999999999995</v>
      </c>
      <c r="AG336" s="18">
        <v>1</v>
      </c>
      <c r="AH336" s="18">
        <v>6.0000000000000001E-3</v>
      </c>
      <c r="AI336" s="21">
        <v>8.3542188805346717E-4</v>
      </c>
      <c r="AJ336" s="18">
        <v>8</v>
      </c>
      <c r="AL336" s="18">
        <v>7</v>
      </c>
      <c r="AM336" s="18" t="s">
        <v>698</v>
      </c>
      <c r="AN336" s="18" t="s">
        <v>750</v>
      </c>
      <c r="AO336" s="18">
        <v>478.79999999999995</v>
      </c>
      <c r="AP336" s="18">
        <v>1</v>
      </c>
      <c r="AQ336" s="18">
        <v>5.0000000000000001E-3</v>
      </c>
      <c r="AR336" s="21">
        <v>1.0494987468671682E-3</v>
      </c>
      <c r="AS336" s="18">
        <v>10</v>
      </c>
      <c r="AU336" s="18">
        <v>7</v>
      </c>
      <c r="AV336" s="18" t="s">
        <v>667</v>
      </c>
      <c r="AW336" s="18" t="s">
        <v>750</v>
      </c>
      <c r="AX336" s="18">
        <v>89.600000000000023</v>
      </c>
      <c r="AY336" s="18">
        <v>1.5</v>
      </c>
      <c r="AZ336" s="18">
        <v>6.3E-3</v>
      </c>
      <c r="BA336" s="21">
        <v>4.5703124999999989E-3</v>
      </c>
      <c r="BB336" s="18">
        <v>46</v>
      </c>
      <c r="BD336" s="18">
        <v>7</v>
      </c>
      <c r="BE336" s="18" t="s">
        <v>667</v>
      </c>
      <c r="BF336" s="18" t="s">
        <v>750</v>
      </c>
      <c r="BG336" s="18">
        <v>89.600000000000023</v>
      </c>
      <c r="BH336" s="18">
        <v>1.5</v>
      </c>
      <c r="BI336" s="18">
        <v>6.0000000000000001E-3</v>
      </c>
      <c r="BJ336" s="21">
        <v>8.7797619047619031E-3</v>
      </c>
      <c r="BK336" s="18">
        <v>88</v>
      </c>
      <c r="BM336" s="18">
        <v>7</v>
      </c>
      <c r="BN336" s="18" t="s">
        <v>667</v>
      </c>
      <c r="BO336" s="18" t="s">
        <v>750</v>
      </c>
      <c r="BP336" s="18">
        <v>89.600000000000023</v>
      </c>
      <c r="BQ336" s="18">
        <v>8</v>
      </c>
      <c r="BR336" s="18">
        <v>6.0000000000000001E-3</v>
      </c>
      <c r="BS336" s="21">
        <v>2.5739397321428562E-3</v>
      </c>
      <c r="BT336" s="18">
        <v>26</v>
      </c>
      <c r="BV336" s="18">
        <v>8</v>
      </c>
      <c r="BW336" s="18" t="s">
        <v>695</v>
      </c>
      <c r="BX336" s="18" t="s">
        <v>750</v>
      </c>
      <c r="BY336" s="18">
        <v>433.2</v>
      </c>
      <c r="BZ336" s="18">
        <v>1</v>
      </c>
      <c r="CA336" s="18">
        <v>8.0000000000000002E-3</v>
      </c>
      <c r="CB336" s="21">
        <v>2.21606648199446E-3</v>
      </c>
      <c r="CC336" s="18">
        <v>22</v>
      </c>
      <c r="CE336" s="18">
        <v>8</v>
      </c>
      <c r="CF336" s="18" t="s">
        <v>695</v>
      </c>
      <c r="CG336" s="18" t="s">
        <v>750</v>
      </c>
      <c r="CH336" s="18">
        <v>433.2</v>
      </c>
      <c r="CI336" s="18">
        <v>1.5</v>
      </c>
      <c r="CJ336" s="18">
        <v>8.0000000000000002E-3</v>
      </c>
      <c r="CK336" s="21">
        <v>2.9957935775110291E-3</v>
      </c>
      <c r="CL336" s="18">
        <v>30</v>
      </c>
      <c r="CN336" s="18">
        <v>8</v>
      </c>
      <c r="CO336" s="18" t="s">
        <v>695</v>
      </c>
      <c r="CP336" s="18" t="s">
        <v>750</v>
      </c>
      <c r="CQ336" s="18">
        <v>433.2</v>
      </c>
      <c r="CR336" s="18">
        <v>1.5</v>
      </c>
      <c r="CS336" s="18">
        <v>8.0000000000000002E-3</v>
      </c>
      <c r="CT336" s="21">
        <v>6.0634041243459525E-3</v>
      </c>
      <c r="CU336" s="18">
        <v>61</v>
      </c>
    </row>
    <row r="337" spans="2:109" x14ac:dyDescent="0.3">
      <c r="B337" s="18">
        <v>8</v>
      </c>
      <c r="C337" s="18" t="s">
        <v>14</v>
      </c>
      <c r="D337" s="18" t="s">
        <v>136</v>
      </c>
      <c r="E337" s="18">
        <v>180</v>
      </c>
      <c r="F337" s="18">
        <v>1</v>
      </c>
      <c r="G337" s="18">
        <v>7.007999999999999E-2</v>
      </c>
      <c r="H337" s="21">
        <v>4.4773333333333325E-2</v>
      </c>
      <c r="I337" s="18">
        <v>448</v>
      </c>
      <c r="K337" s="18">
        <v>8</v>
      </c>
      <c r="L337" s="18" t="s">
        <v>14</v>
      </c>
      <c r="M337" s="18" t="s">
        <v>136</v>
      </c>
      <c r="N337" s="18">
        <v>180</v>
      </c>
      <c r="O337" s="18">
        <v>1</v>
      </c>
      <c r="P337" s="18">
        <v>7.007999999999999E-2</v>
      </c>
      <c r="Q337" s="21">
        <v>1.9466666666666663E-2</v>
      </c>
      <c r="R337" s="18">
        <v>195</v>
      </c>
      <c r="T337" s="18">
        <v>8</v>
      </c>
      <c r="U337" s="18" t="s">
        <v>14</v>
      </c>
      <c r="V337" s="18" t="s">
        <v>136</v>
      </c>
      <c r="W337" s="18">
        <v>180</v>
      </c>
      <c r="X337" s="18">
        <v>1</v>
      </c>
      <c r="Y337" s="18">
        <v>7.007999999999999E-2</v>
      </c>
      <c r="Z337" s="21">
        <v>1.9466666666666663E-2</v>
      </c>
      <c r="AA337" s="18">
        <v>195</v>
      </c>
      <c r="AC337" s="18">
        <v>7</v>
      </c>
      <c r="AD337" s="18" t="s">
        <v>772</v>
      </c>
      <c r="AE337" s="18" t="s">
        <v>773</v>
      </c>
      <c r="AF337" s="18">
        <v>35</v>
      </c>
      <c r="AG337" s="18">
        <v>1</v>
      </c>
      <c r="AH337" s="18">
        <v>1.7999999999999999E-2</v>
      </c>
      <c r="AI337" s="21">
        <v>3.4285714285714287E-2</v>
      </c>
      <c r="AJ337" s="18">
        <v>343</v>
      </c>
      <c r="AL337" s="18">
        <v>7</v>
      </c>
      <c r="AM337" s="18" t="s">
        <v>700</v>
      </c>
      <c r="AN337" s="18" t="s">
        <v>750</v>
      </c>
      <c r="AO337" s="18">
        <v>478.79999999999995</v>
      </c>
      <c r="AP337" s="18">
        <v>1</v>
      </c>
      <c r="AQ337" s="18">
        <v>5.0000000000000001E-3</v>
      </c>
      <c r="AR337" s="21">
        <v>1.0494987468671682E-3</v>
      </c>
      <c r="AS337" s="18">
        <v>10</v>
      </c>
      <c r="AU337" s="18">
        <v>7</v>
      </c>
      <c r="AV337" s="18" t="s">
        <v>669</v>
      </c>
      <c r="AW337" s="18" t="s">
        <v>750</v>
      </c>
      <c r="AX337" s="18">
        <v>89.600000000000023</v>
      </c>
      <c r="AY337" s="18">
        <v>1.5</v>
      </c>
      <c r="AZ337" s="18">
        <v>6.1999999999999998E-3</v>
      </c>
      <c r="BA337" s="21">
        <v>4.4977678571428556E-3</v>
      </c>
      <c r="BB337" s="18">
        <v>45</v>
      </c>
      <c r="BD337" s="18">
        <v>7</v>
      </c>
      <c r="BE337" s="18" t="s">
        <v>669</v>
      </c>
      <c r="BF337" s="18" t="s">
        <v>750</v>
      </c>
      <c r="BG337" s="18">
        <v>89.600000000000023</v>
      </c>
      <c r="BH337" s="18">
        <v>1.5</v>
      </c>
      <c r="BI337" s="18">
        <v>6.0000000000000001E-3</v>
      </c>
      <c r="BJ337" s="21">
        <v>8.7797619047619031E-3</v>
      </c>
      <c r="BK337" s="18">
        <v>88</v>
      </c>
      <c r="BM337" s="18">
        <v>7</v>
      </c>
      <c r="BN337" s="18" t="s">
        <v>669</v>
      </c>
      <c r="BO337" s="18" t="s">
        <v>750</v>
      </c>
      <c r="BP337" s="18">
        <v>89.600000000000023</v>
      </c>
      <c r="BQ337" s="18">
        <v>8</v>
      </c>
      <c r="BR337" s="18">
        <v>6.0000000000000001E-3</v>
      </c>
      <c r="BS337" s="21">
        <v>2.5739397321428562E-3</v>
      </c>
      <c r="BT337" s="18">
        <v>26</v>
      </c>
      <c r="BV337" s="18">
        <v>8</v>
      </c>
      <c r="BW337" s="18" t="s">
        <v>697</v>
      </c>
      <c r="BX337" s="18" t="s">
        <v>750</v>
      </c>
      <c r="BY337" s="18">
        <v>433.2</v>
      </c>
      <c r="BZ337" s="18">
        <v>1</v>
      </c>
      <c r="CA337" s="18">
        <v>8.0000000000000002E-3</v>
      </c>
      <c r="CB337" s="21">
        <v>2.21606648199446E-3</v>
      </c>
      <c r="CC337" s="18">
        <v>22</v>
      </c>
      <c r="CE337" s="18">
        <v>8</v>
      </c>
      <c r="CF337" s="18" t="s">
        <v>697</v>
      </c>
      <c r="CG337" s="18" t="s">
        <v>750</v>
      </c>
      <c r="CH337" s="18">
        <v>433.2</v>
      </c>
      <c r="CI337" s="18">
        <v>1.5</v>
      </c>
      <c r="CJ337" s="18">
        <v>8.0000000000000002E-3</v>
      </c>
      <c r="CK337" s="21">
        <v>2.9957935775110291E-3</v>
      </c>
      <c r="CL337" s="18">
        <v>30</v>
      </c>
      <c r="CN337" s="18">
        <v>8</v>
      </c>
      <c r="CO337" s="18" t="s">
        <v>697</v>
      </c>
      <c r="CP337" s="18" t="s">
        <v>750</v>
      </c>
      <c r="CQ337" s="18">
        <v>433.2</v>
      </c>
      <c r="CR337" s="18">
        <v>1.5</v>
      </c>
      <c r="CS337" s="18">
        <v>8.0000000000000002E-3</v>
      </c>
      <c r="CT337" s="21">
        <v>6.0634041243459525E-3</v>
      </c>
      <c r="CU337" s="18">
        <v>61</v>
      </c>
    </row>
    <row r="338" spans="2:109" x14ac:dyDescent="0.3">
      <c r="B338" s="18">
        <v>8</v>
      </c>
      <c r="C338" s="18" t="s">
        <v>738</v>
      </c>
      <c r="D338" s="18" t="s">
        <v>750</v>
      </c>
      <c r="E338" s="18">
        <v>17</v>
      </c>
      <c r="F338" s="18">
        <v>2.5</v>
      </c>
      <c r="G338" s="18">
        <v>7.0000000000000001E-3</v>
      </c>
      <c r="H338" s="21">
        <v>1.8941176470588236E-2</v>
      </c>
      <c r="I338" s="18">
        <v>189</v>
      </c>
      <c r="K338" s="18">
        <v>8</v>
      </c>
      <c r="L338" s="18" t="s">
        <v>738</v>
      </c>
      <c r="M338" s="18" t="s">
        <v>750</v>
      </c>
      <c r="N338" s="18">
        <v>17</v>
      </c>
      <c r="O338" s="18">
        <v>1</v>
      </c>
      <c r="P338" s="18">
        <v>1.0999999999999999E-2</v>
      </c>
      <c r="Q338" s="21">
        <v>3.2352941176470584E-2</v>
      </c>
      <c r="R338" s="18">
        <v>324</v>
      </c>
      <c r="T338" s="18">
        <v>8</v>
      </c>
      <c r="U338" s="18" t="s">
        <v>738</v>
      </c>
      <c r="V338" s="18" t="s">
        <v>750</v>
      </c>
      <c r="W338" s="18">
        <v>17</v>
      </c>
      <c r="X338" s="18">
        <v>1</v>
      </c>
      <c r="Y338" s="18">
        <v>1.0999999999999999E-2</v>
      </c>
      <c r="Z338" s="21">
        <v>3.2352941176470584E-2</v>
      </c>
      <c r="AA338" s="18">
        <v>324</v>
      </c>
      <c r="AC338" s="18">
        <v>7</v>
      </c>
      <c r="AD338" s="18" t="s">
        <v>774</v>
      </c>
      <c r="AE338" s="18" t="s">
        <v>773</v>
      </c>
      <c r="AF338" s="18">
        <v>60</v>
      </c>
      <c r="AG338" s="18">
        <v>1</v>
      </c>
      <c r="AH338" s="18">
        <v>1.9E-2</v>
      </c>
      <c r="AI338" s="21">
        <v>2.1111111111111115E-2</v>
      </c>
      <c r="AJ338" s="18">
        <v>211</v>
      </c>
      <c r="AL338" s="18">
        <v>7</v>
      </c>
      <c r="AM338" s="18" t="s">
        <v>685</v>
      </c>
      <c r="AN338" s="18" t="s">
        <v>750</v>
      </c>
      <c r="AO338" s="18">
        <v>478.79999999999995</v>
      </c>
      <c r="AP338" s="18">
        <v>1</v>
      </c>
      <c r="AQ338" s="18">
        <v>5.0000000000000001E-3</v>
      </c>
      <c r="AR338" s="21">
        <v>1.0494987468671682E-3</v>
      </c>
      <c r="AS338" s="18">
        <v>10</v>
      </c>
      <c r="AU338" s="18">
        <v>7</v>
      </c>
      <c r="AV338" s="18" t="s">
        <v>671</v>
      </c>
      <c r="AW338" s="18" t="s">
        <v>750</v>
      </c>
      <c r="AX338" s="18">
        <v>89.600000000000023</v>
      </c>
      <c r="AY338" s="18">
        <v>1.5</v>
      </c>
      <c r="AZ338" s="18">
        <v>6.1999999999999998E-3</v>
      </c>
      <c r="BA338" s="21">
        <v>4.4977678571428556E-3</v>
      </c>
      <c r="BB338" s="18">
        <v>45</v>
      </c>
      <c r="BD338" s="18">
        <v>7</v>
      </c>
      <c r="BE338" s="18" t="s">
        <v>671</v>
      </c>
      <c r="BF338" s="18" t="s">
        <v>750</v>
      </c>
      <c r="BG338" s="18">
        <v>89.600000000000023</v>
      </c>
      <c r="BH338" s="18">
        <v>1.5</v>
      </c>
      <c r="BI338" s="18">
        <v>6.0000000000000001E-3</v>
      </c>
      <c r="BJ338" s="21">
        <v>8.7797619047619031E-3</v>
      </c>
      <c r="BK338" s="18">
        <v>88</v>
      </c>
      <c r="BM338" s="18">
        <v>7</v>
      </c>
      <c r="BN338" s="18" t="s">
        <v>671</v>
      </c>
      <c r="BO338" s="18" t="s">
        <v>750</v>
      </c>
      <c r="BP338" s="18">
        <v>89.600000000000023</v>
      </c>
      <c r="BQ338" s="18">
        <v>8</v>
      </c>
      <c r="BR338" s="18">
        <v>6.0000000000000001E-3</v>
      </c>
      <c r="BS338" s="21">
        <v>2.5739397321428562E-3</v>
      </c>
      <c r="BT338" s="18">
        <v>26</v>
      </c>
      <c r="BV338" s="18">
        <v>8</v>
      </c>
      <c r="BW338" s="18" t="s">
        <v>699</v>
      </c>
      <c r="BX338" s="18" t="s">
        <v>750</v>
      </c>
      <c r="BY338" s="18">
        <v>433.2</v>
      </c>
      <c r="BZ338" s="18">
        <v>1</v>
      </c>
      <c r="CA338" s="18">
        <v>8.0000000000000002E-3</v>
      </c>
      <c r="CB338" s="21">
        <v>2.21606648199446E-3</v>
      </c>
      <c r="CC338" s="18">
        <v>22</v>
      </c>
      <c r="CE338" s="18">
        <v>8</v>
      </c>
      <c r="CF338" s="18" t="s">
        <v>699</v>
      </c>
      <c r="CG338" s="18" t="s">
        <v>750</v>
      </c>
      <c r="CH338" s="18">
        <v>433.2</v>
      </c>
      <c r="CI338" s="18">
        <v>1.5</v>
      </c>
      <c r="CJ338" s="18">
        <v>8.0000000000000002E-3</v>
      </c>
      <c r="CK338" s="21">
        <v>2.9957935775110291E-3</v>
      </c>
      <c r="CL338" s="18">
        <v>30</v>
      </c>
      <c r="CN338" s="18">
        <v>8</v>
      </c>
      <c r="CO338" s="18" t="s">
        <v>699</v>
      </c>
      <c r="CP338" s="18" t="s">
        <v>750</v>
      </c>
      <c r="CQ338" s="18">
        <v>433.2</v>
      </c>
      <c r="CR338" s="18">
        <v>1.5</v>
      </c>
      <c r="CS338" s="18">
        <v>8.0000000000000002E-3</v>
      </c>
      <c r="CT338" s="21">
        <v>6.0634041243459525E-3</v>
      </c>
      <c r="CU338" s="18">
        <v>61</v>
      </c>
      <c r="CW338" s="18" t="s">
        <v>133</v>
      </c>
      <c r="CX338" s="18" t="s">
        <v>135</v>
      </c>
      <c r="CY338" s="18" t="s">
        <v>0</v>
      </c>
      <c r="CZ338" s="18" t="s">
        <v>1</v>
      </c>
      <c r="DA338" s="18" t="s">
        <v>36</v>
      </c>
      <c r="DB338" s="18" t="s">
        <v>2</v>
      </c>
      <c r="DC338" s="18" t="s">
        <v>3</v>
      </c>
      <c r="DD338" s="18" t="s">
        <v>4</v>
      </c>
      <c r="DE338" s="20">
        <v>9954</v>
      </c>
    </row>
    <row r="339" spans="2:109" x14ac:dyDescent="0.3">
      <c r="B339" s="18">
        <v>8</v>
      </c>
      <c r="C339" s="18" t="s">
        <v>650</v>
      </c>
      <c r="D339" s="18" t="s">
        <v>750</v>
      </c>
      <c r="E339" s="18">
        <v>17</v>
      </c>
      <c r="F339" s="18">
        <v>2.5</v>
      </c>
      <c r="G339" s="18">
        <v>7.0000000000000001E-3</v>
      </c>
      <c r="H339" s="21">
        <v>1.8941176470588236E-2</v>
      </c>
      <c r="I339" s="18">
        <v>189</v>
      </c>
      <c r="K339" s="18">
        <v>8</v>
      </c>
      <c r="L339" s="18" t="s">
        <v>650</v>
      </c>
      <c r="M339" s="18" t="s">
        <v>750</v>
      </c>
      <c r="N339" s="18">
        <v>17</v>
      </c>
      <c r="O339" s="18">
        <v>1</v>
      </c>
      <c r="P339" s="18">
        <v>1.0999999999999999E-2</v>
      </c>
      <c r="Q339" s="21">
        <v>3.2352941176470584E-2</v>
      </c>
      <c r="R339" s="18">
        <v>324</v>
      </c>
      <c r="T339" s="18">
        <v>8</v>
      </c>
      <c r="U339" s="18" t="s">
        <v>650</v>
      </c>
      <c r="V339" s="18" t="s">
        <v>750</v>
      </c>
      <c r="W339" s="18">
        <v>17</v>
      </c>
      <c r="X339" s="18">
        <v>1</v>
      </c>
      <c r="Y339" s="18">
        <v>1.0999999999999999E-2</v>
      </c>
      <c r="Z339" s="21">
        <v>3.2352941176470584E-2</v>
      </c>
      <c r="AA339" s="18">
        <v>324</v>
      </c>
      <c r="AL339" s="18">
        <v>7</v>
      </c>
      <c r="AM339" s="18" t="s">
        <v>687</v>
      </c>
      <c r="AN339" s="18" t="s">
        <v>750</v>
      </c>
      <c r="AO339" s="18">
        <v>478.79999999999995</v>
      </c>
      <c r="AP339" s="18">
        <v>1</v>
      </c>
      <c r="AQ339" s="18">
        <v>5.0000000000000001E-3</v>
      </c>
      <c r="AR339" s="21">
        <v>1.0494987468671682E-3</v>
      </c>
      <c r="AS339" s="18">
        <v>10</v>
      </c>
      <c r="AU339" s="18">
        <v>7</v>
      </c>
      <c r="AV339" s="18" t="s">
        <v>673</v>
      </c>
      <c r="AW339" s="18" t="s">
        <v>750</v>
      </c>
      <c r="AX339" s="18">
        <v>89.600000000000023</v>
      </c>
      <c r="AY339" s="18">
        <v>1.5</v>
      </c>
      <c r="AZ339" s="18">
        <v>6.1999999999999998E-3</v>
      </c>
      <c r="BA339" s="21">
        <v>4.4977678571428556E-3</v>
      </c>
      <c r="BB339" s="18">
        <v>45</v>
      </c>
      <c r="BD339" s="18">
        <v>7</v>
      </c>
      <c r="BE339" s="18" t="s">
        <v>673</v>
      </c>
      <c r="BF339" s="18" t="s">
        <v>750</v>
      </c>
      <c r="BG339" s="18">
        <v>89.600000000000023</v>
      </c>
      <c r="BH339" s="18">
        <v>1.5</v>
      </c>
      <c r="BI339" s="18">
        <v>6.0000000000000001E-3</v>
      </c>
      <c r="BJ339" s="21">
        <v>8.7797619047619031E-3</v>
      </c>
      <c r="BK339" s="18">
        <v>88</v>
      </c>
      <c r="BM339" s="18">
        <v>7</v>
      </c>
      <c r="BN339" s="18" t="s">
        <v>673</v>
      </c>
      <c r="BO339" s="18" t="s">
        <v>750</v>
      </c>
      <c r="BP339" s="18">
        <v>89.600000000000023</v>
      </c>
      <c r="BQ339" s="18">
        <v>8</v>
      </c>
      <c r="BR339" s="18">
        <v>6.0000000000000001E-3</v>
      </c>
      <c r="BS339" s="21">
        <v>2.5739397321428562E-3</v>
      </c>
      <c r="BT339" s="18">
        <v>26</v>
      </c>
      <c r="BV339" s="18">
        <v>8</v>
      </c>
      <c r="BW339" s="18" t="s">
        <v>701</v>
      </c>
      <c r="BX339" s="18" t="s">
        <v>750</v>
      </c>
      <c r="BY339" s="18">
        <v>433.2</v>
      </c>
      <c r="BZ339" s="18">
        <v>1</v>
      </c>
      <c r="CA339" s="18">
        <v>8.0000000000000002E-3</v>
      </c>
      <c r="CB339" s="21">
        <v>2.21606648199446E-3</v>
      </c>
      <c r="CC339" s="18">
        <v>22</v>
      </c>
      <c r="CE339" s="18">
        <v>8</v>
      </c>
      <c r="CF339" s="18" t="s">
        <v>701</v>
      </c>
      <c r="CG339" s="18" t="s">
        <v>750</v>
      </c>
      <c r="CH339" s="18">
        <v>433.2</v>
      </c>
      <c r="CI339" s="18">
        <v>1.5</v>
      </c>
      <c r="CJ339" s="18">
        <v>8.0000000000000002E-3</v>
      </c>
      <c r="CK339" s="21">
        <v>2.9957935775110291E-3</v>
      </c>
      <c r="CL339" s="18">
        <v>30</v>
      </c>
      <c r="CN339" s="18">
        <v>8</v>
      </c>
      <c r="CO339" s="18" t="s">
        <v>701</v>
      </c>
      <c r="CP339" s="18" t="s">
        <v>750</v>
      </c>
      <c r="CQ339" s="18">
        <v>433.2</v>
      </c>
      <c r="CR339" s="18">
        <v>1.5</v>
      </c>
      <c r="CS339" s="18">
        <v>8.0000000000000002E-3</v>
      </c>
      <c r="CT339" s="21">
        <v>6.0634041243459525E-3</v>
      </c>
      <c r="CU339" s="18">
        <v>61</v>
      </c>
      <c r="CW339" s="18">
        <v>9</v>
      </c>
      <c r="CX339" s="18" t="s">
        <v>738</v>
      </c>
      <c r="CY339" s="18" t="s">
        <v>750</v>
      </c>
      <c r="CZ339" s="18">
        <v>4.5</v>
      </c>
      <c r="DA339" s="18">
        <v>1.5</v>
      </c>
      <c r="DB339" s="18">
        <v>6.0000000000000001E-3</v>
      </c>
      <c r="DC339" s="21">
        <v>4.4444444444444446E-2</v>
      </c>
      <c r="DD339" s="18">
        <v>444</v>
      </c>
    </row>
    <row r="340" spans="2:109" x14ac:dyDescent="0.3">
      <c r="B340" s="18">
        <v>8</v>
      </c>
      <c r="C340" s="18" t="s">
        <v>652</v>
      </c>
      <c r="D340" s="18" t="s">
        <v>750</v>
      </c>
      <c r="E340" s="18">
        <v>17</v>
      </c>
      <c r="F340" s="18">
        <v>2.5</v>
      </c>
      <c r="G340" s="18">
        <v>7.0000000000000001E-3</v>
      </c>
      <c r="H340" s="21">
        <v>1.8941176470588236E-2</v>
      </c>
      <c r="I340" s="18">
        <v>189</v>
      </c>
      <c r="K340" s="18">
        <v>8</v>
      </c>
      <c r="L340" s="18" t="s">
        <v>652</v>
      </c>
      <c r="M340" s="18" t="s">
        <v>750</v>
      </c>
      <c r="N340" s="18">
        <v>17</v>
      </c>
      <c r="O340" s="18">
        <v>1</v>
      </c>
      <c r="P340" s="18">
        <v>1.0999999999999999E-2</v>
      </c>
      <c r="Q340" s="21">
        <v>3.2352941176470584E-2</v>
      </c>
      <c r="R340" s="18">
        <v>324</v>
      </c>
      <c r="T340" s="18">
        <v>8</v>
      </c>
      <c r="U340" s="18" t="s">
        <v>652</v>
      </c>
      <c r="V340" s="18" t="s">
        <v>750</v>
      </c>
      <c r="W340" s="18">
        <v>17</v>
      </c>
      <c r="X340" s="18">
        <v>1</v>
      </c>
      <c r="Y340" s="18">
        <v>1.0999999999999999E-2</v>
      </c>
      <c r="Z340" s="21">
        <v>3.2352941176470584E-2</v>
      </c>
      <c r="AA340" s="18">
        <v>324</v>
      </c>
      <c r="AL340" s="18">
        <v>7</v>
      </c>
      <c r="AM340" s="18" t="s">
        <v>689</v>
      </c>
      <c r="AN340" s="18" t="s">
        <v>750</v>
      </c>
      <c r="AO340" s="18">
        <v>478.79999999999995</v>
      </c>
      <c r="AP340" s="18">
        <v>1</v>
      </c>
      <c r="AQ340" s="18">
        <v>5.0000000000000001E-3</v>
      </c>
      <c r="AR340" s="21">
        <v>1.0494987468671682E-3</v>
      </c>
      <c r="AS340" s="18">
        <v>10</v>
      </c>
      <c r="AU340" s="18">
        <v>7</v>
      </c>
      <c r="AV340" s="18" t="s">
        <v>675</v>
      </c>
      <c r="AW340" s="18" t="s">
        <v>750</v>
      </c>
      <c r="AX340" s="18">
        <v>89.600000000000023</v>
      </c>
      <c r="AY340" s="18">
        <v>1.5</v>
      </c>
      <c r="AZ340" s="18">
        <v>6.1999999999999998E-3</v>
      </c>
      <c r="BA340" s="21">
        <v>4.4977678571428556E-3</v>
      </c>
      <c r="BB340" s="18">
        <v>45</v>
      </c>
      <c r="BD340" s="18">
        <v>7</v>
      </c>
      <c r="BE340" s="18" t="s">
        <v>675</v>
      </c>
      <c r="BF340" s="18" t="s">
        <v>750</v>
      </c>
      <c r="BG340" s="18">
        <v>89.600000000000023</v>
      </c>
      <c r="BH340" s="18">
        <v>1.5</v>
      </c>
      <c r="BI340" s="18">
        <v>6.0000000000000001E-3</v>
      </c>
      <c r="BJ340" s="21">
        <v>8.7797619047619031E-3</v>
      </c>
      <c r="BK340" s="18">
        <v>88</v>
      </c>
      <c r="BM340" s="18">
        <v>7</v>
      </c>
      <c r="BN340" s="18" t="s">
        <v>675</v>
      </c>
      <c r="BO340" s="18" t="s">
        <v>750</v>
      </c>
      <c r="BP340" s="18">
        <v>89.600000000000023</v>
      </c>
      <c r="BQ340" s="18">
        <v>8</v>
      </c>
      <c r="BR340" s="18">
        <v>6.0000000000000001E-3</v>
      </c>
      <c r="BS340" s="21">
        <v>2.5739397321428562E-3</v>
      </c>
      <c r="BT340" s="18">
        <v>26</v>
      </c>
      <c r="CW340" s="18">
        <v>9</v>
      </c>
      <c r="CX340" s="18" t="s">
        <v>650</v>
      </c>
      <c r="CY340" s="18" t="s">
        <v>750</v>
      </c>
      <c r="CZ340" s="18">
        <v>4.5</v>
      </c>
      <c r="DA340" s="18">
        <v>1.5</v>
      </c>
      <c r="DB340" s="18">
        <v>6.0000000000000001E-3</v>
      </c>
      <c r="DC340" s="21">
        <v>4.4444444444444446E-2</v>
      </c>
      <c r="DD340" s="18">
        <v>444</v>
      </c>
    </row>
    <row r="341" spans="2:109" x14ac:dyDescent="0.3">
      <c r="B341" s="18">
        <v>8</v>
      </c>
      <c r="C341" s="18" t="s">
        <v>654</v>
      </c>
      <c r="D341" s="18" t="s">
        <v>750</v>
      </c>
      <c r="E341" s="18">
        <v>17</v>
      </c>
      <c r="F341" s="18">
        <v>2.5</v>
      </c>
      <c r="G341" s="18">
        <v>7.0000000000000001E-3</v>
      </c>
      <c r="H341" s="21">
        <v>1.8941176470588236E-2</v>
      </c>
      <c r="I341" s="18">
        <v>189</v>
      </c>
      <c r="K341" s="18">
        <v>8</v>
      </c>
      <c r="L341" s="18" t="s">
        <v>654</v>
      </c>
      <c r="M341" s="18" t="s">
        <v>750</v>
      </c>
      <c r="N341" s="18">
        <v>17</v>
      </c>
      <c r="O341" s="18">
        <v>1</v>
      </c>
      <c r="P341" s="18">
        <v>1.0999999999999999E-2</v>
      </c>
      <c r="Q341" s="21">
        <v>3.2352941176470584E-2</v>
      </c>
      <c r="R341" s="18">
        <v>324</v>
      </c>
      <c r="T341" s="18">
        <v>8</v>
      </c>
      <c r="U341" s="18" t="s">
        <v>654</v>
      </c>
      <c r="V341" s="18" t="s">
        <v>750</v>
      </c>
      <c r="W341" s="18">
        <v>17</v>
      </c>
      <c r="X341" s="18">
        <v>1</v>
      </c>
      <c r="Y341" s="18">
        <v>1.0999999999999999E-2</v>
      </c>
      <c r="Z341" s="21">
        <v>3.2352941176470584E-2</v>
      </c>
      <c r="AA341" s="18">
        <v>324</v>
      </c>
      <c r="AC341" s="18" t="s">
        <v>133</v>
      </c>
      <c r="AD341" s="18" t="s">
        <v>135</v>
      </c>
      <c r="AE341" s="18" t="s">
        <v>0</v>
      </c>
      <c r="AF341" s="18" t="s">
        <v>1</v>
      </c>
      <c r="AG341" s="18" t="s">
        <v>36</v>
      </c>
      <c r="AH341" s="18" t="s">
        <v>2</v>
      </c>
      <c r="AI341" s="18" t="s">
        <v>3</v>
      </c>
      <c r="AJ341" s="18" t="s">
        <v>4</v>
      </c>
      <c r="AK341" s="20">
        <v>10059</v>
      </c>
      <c r="AL341" s="18">
        <v>7</v>
      </c>
      <c r="AM341" s="18" t="s">
        <v>691</v>
      </c>
      <c r="AN341" s="18" t="s">
        <v>750</v>
      </c>
      <c r="AO341" s="18">
        <v>478.79999999999995</v>
      </c>
      <c r="AP341" s="18">
        <v>1</v>
      </c>
      <c r="AQ341" s="18">
        <v>5.0000000000000001E-3</v>
      </c>
      <c r="AR341" s="21">
        <v>1.0494987468671682E-3</v>
      </c>
      <c r="AS341" s="18">
        <v>10</v>
      </c>
      <c r="AU341" s="18">
        <v>7</v>
      </c>
      <c r="AV341" s="18" t="s">
        <v>677</v>
      </c>
      <c r="AW341" s="18" t="s">
        <v>750</v>
      </c>
      <c r="AX341" s="18">
        <v>89.600000000000023</v>
      </c>
      <c r="AY341" s="18">
        <v>1.5</v>
      </c>
      <c r="AZ341" s="18">
        <v>6.1999999999999998E-3</v>
      </c>
      <c r="BA341" s="21">
        <v>4.4977678571428556E-3</v>
      </c>
      <c r="BB341" s="18">
        <v>45</v>
      </c>
      <c r="BD341" s="18">
        <v>7</v>
      </c>
      <c r="BE341" s="18" t="s">
        <v>677</v>
      </c>
      <c r="BF341" s="18" t="s">
        <v>750</v>
      </c>
      <c r="BG341" s="18">
        <v>89.600000000000023</v>
      </c>
      <c r="BH341" s="18">
        <v>1.5</v>
      </c>
      <c r="BI341" s="18">
        <v>6.0000000000000001E-3</v>
      </c>
      <c r="BJ341" s="21">
        <v>8.7797619047619031E-3</v>
      </c>
      <c r="BK341" s="18">
        <v>88</v>
      </c>
      <c r="BM341" s="18">
        <v>7</v>
      </c>
      <c r="BN341" s="18" t="s">
        <v>677</v>
      </c>
      <c r="BO341" s="18" t="s">
        <v>750</v>
      </c>
      <c r="BP341" s="18">
        <v>89.600000000000023</v>
      </c>
      <c r="BQ341" s="18">
        <v>8</v>
      </c>
      <c r="BR341" s="18">
        <v>6.0000000000000001E-3</v>
      </c>
      <c r="BS341" s="21">
        <v>2.5739397321428562E-3</v>
      </c>
      <c r="BT341" s="18">
        <v>26</v>
      </c>
      <c r="CW341" s="18">
        <v>9</v>
      </c>
      <c r="CX341" s="18" t="s">
        <v>652</v>
      </c>
      <c r="CY341" s="18" t="s">
        <v>750</v>
      </c>
      <c r="CZ341" s="18">
        <v>4.5</v>
      </c>
      <c r="DA341" s="18">
        <v>1.5</v>
      </c>
      <c r="DB341" s="18">
        <v>6.0000000000000001E-3</v>
      </c>
      <c r="DC341" s="21">
        <v>4.4444444444444446E-2</v>
      </c>
      <c r="DD341" s="18">
        <v>444</v>
      </c>
    </row>
    <row r="342" spans="2:109" x14ac:dyDescent="0.3">
      <c r="B342" s="18">
        <v>8</v>
      </c>
      <c r="C342" s="18" t="s">
        <v>656</v>
      </c>
      <c r="D342" s="18" t="s">
        <v>750</v>
      </c>
      <c r="E342" s="18">
        <v>17</v>
      </c>
      <c r="F342" s="18">
        <v>2.5</v>
      </c>
      <c r="G342" s="18">
        <v>7.0000000000000001E-3</v>
      </c>
      <c r="H342" s="21">
        <v>1.8941176470588236E-2</v>
      </c>
      <c r="I342" s="18">
        <v>189</v>
      </c>
      <c r="K342" s="18">
        <v>8</v>
      </c>
      <c r="L342" s="18" t="s">
        <v>656</v>
      </c>
      <c r="M342" s="18" t="s">
        <v>750</v>
      </c>
      <c r="N342" s="18">
        <v>17</v>
      </c>
      <c r="O342" s="18">
        <v>1</v>
      </c>
      <c r="P342" s="18">
        <v>1.0999999999999999E-2</v>
      </c>
      <c r="Q342" s="21">
        <v>3.2352941176470584E-2</v>
      </c>
      <c r="R342" s="18">
        <v>324</v>
      </c>
      <c r="T342" s="18">
        <v>8</v>
      </c>
      <c r="U342" s="18" t="s">
        <v>656</v>
      </c>
      <c r="V342" s="18" t="s">
        <v>750</v>
      </c>
      <c r="W342" s="18">
        <v>17</v>
      </c>
      <c r="X342" s="18">
        <v>1</v>
      </c>
      <c r="Y342" s="18">
        <v>1.0999999999999999E-2</v>
      </c>
      <c r="Z342" s="21">
        <v>3.2352941176470584E-2</v>
      </c>
      <c r="AA342" s="18">
        <v>324</v>
      </c>
      <c r="AC342" s="18">
        <v>8</v>
      </c>
      <c r="AD342" s="18" t="s">
        <v>10</v>
      </c>
      <c r="AE342" s="18" t="s">
        <v>136</v>
      </c>
      <c r="AF342" s="18">
        <v>54.666666666666657</v>
      </c>
      <c r="AG342" s="18">
        <v>1.5</v>
      </c>
      <c r="AH342" s="18">
        <v>0.10219999999999999</v>
      </c>
      <c r="AI342" s="21">
        <v>8.3089430894308952E-2</v>
      </c>
      <c r="AJ342" s="18">
        <v>831</v>
      </c>
      <c r="AL342" s="18">
        <v>7</v>
      </c>
      <c r="AM342" s="18" t="s">
        <v>693</v>
      </c>
      <c r="AN342" s="18" t="s">
        <v>750</v>
      </c>
      <c r="AO342" s="18">
        <v>478.79999999999995</v>
      </c>
      <c r="AP342" s="18">
        <v>1</v>
      </c>
      <c r="AQ342" s="18">
        <v>5.0000000000000001E-3</v>
      </c>
      <c r="AR342" s="21">
        <v>1.0494987468671682E-3</v>
      </c>
      <c r="AS342" s="18">
        <v>10</v>
      </c>
      <c r="AU342" s="18">
        <v>7</v>
      </c>
      <c r="AV342" s="18" t="s">
        <v>679</v>
      </c>
      <c r="AW342" s="18" t="s">
        <v>750</v>
      </c>
      <c r="AX342" s="18">
        <v>89.600000000000023</v>
      </c>
      <c r="AY342" s="18">
        <v>1.5</v>
      </c>
      <c r="AZ342" s="18">
        <v>6.1999999999999998E-3</v>
      </c>
      <c r="BA342" s="21">
        <v>4.4977678571428556E-3</v>
      </c>
      <c r="BB342" s="18">
        <v>45</v>
      </c>
      <c r="BD342" s="18">
        <v>7</v>
      </c>
      <c r="BE342" s="18" t="s">
        <v>679</v>
      </c>
      <c r="BF342" s="18" t="s">
        <v>750</v>
      </c>
      <c r="BG342" s="18">
        <v>89.600000000000023</v>
      </c>
      <c r="BH342" s="18">
        <v>1.5</v>
      </c>
      <c r="BI342" s="18">
        <v>6.0000000000000001E-3</v>
      </c>
      <c r="BJ342" s="21">
        <v>8.7797619047619031E-3</v>
      </c>
      <c r="BK342" s="18">
        <v>88</v>
      </c>
      <c r="BM342" s="18">
        <v>7</v>
      </c>
      <c r="BN342" s="18" t="s">
        <v>679</v>
      </c>
      <c r="BO342" s="18" t="s">
        <v>750</v>
      </c>
      <c r="BP342" s="18">
        <v>89.600000000000023</v>
      </c>
      <c r="BQ342" s="18">
        <v>8</v>
      </c>
      <c r="BR342" s="18">
        <v>6.0000000000000001E-3</v>
      </c>
      <c r="BS342" s="21">
        <v>2.5739397321428562E-3</v>
      </c>
      <c r="BT342" s="18">
        <v>26</v>
      </c>
      <c r="BV342" s="18" t="s">
        <v>133</v>
      </c>
      <c r="BW342" s="18" t="s">
        <v>135</v>
      </c>
      <c r="BX342" s="18" t="s">
        <v>0</v>
      </c>
      <c r="BY342" s="18" t="s">
        <v>1</v>
      </c>
      <c r="BZ342" s="18" t="s">
        <v>36</v>
      </c>
      <c r="CA342" s="18" t="s">
        <v>2</v>
      </c>
      <c r="CB342" s="18" t="s">
        <v>3</v>
      </c>
      <c r="CC342" s="18" t="s">
        <v>4</v>
      </c>
      <c r="CD342" s="20">
        <v>5736</v>
      </c>
      <c r="CE342" s="18" t="s">
        <v>133</v>
      </c>
      <c r="CF342" s="18" t="s">
        <v>135</v>
      </c>
      <c r="CG342" s="18" t="s">
        <v>0</v>
      </c>
      <c r="CH342" s="18" t="s">
        <v>1</v>
      </c>
      <c r="CI342" s="18" t="s">
        <v>36</v>
      </c>
      <c r="CJ342" s="18" t="s">
        <v>2</v>
      </c>
      <c r="CK342" s="18" t="s">
        <v>3</v>
      </c>
      <c r="CL342" s="18" t="s">
        <v>4</v>
      </c>
      <c r="CM342" s="20">
        <v>5851</v>
      </c>
      <c r="CN342" s="18" t="s">
        <v>133</v>
      </c>
      <c r="CO342" s="18" t="s">
        <v>135</v>
      </c>
      <c r="CP342" s="18" t="s">
        <v>0</v>
      </c>
      <c r="CQ342" s="18" t="s">
        <v>1</v>
      </c>
      <c r="CR342" s="18" t="s">
        <v>36</v>
      </c>
      <c r="CS342" s="18" t="s">
        <v>2</v>
      </c>
      <c r="CT342" s="18" t="s">
        <v>3</v>
      </c>
      <c r="CU342" s="18" t="s">
        <v>4</v>
      </c>
      <c r="CV342" s="20">
        <v>10051</v>
      </c>
      <c r="CW342" s="18">
        <v>9</v>
      </c>
      <c r="CX342" s="18" t="s">
        <v>654</v>
      </c>
      <c r="CY342" s="18" t="s">
        <v>750</v>
      </c>
      <c r="CZ342" s="18">
        <v>4.5</v>
      </c>
      <c r="DA342" s="18">
        <v>1.5</v>
      </c>
      <c r="DB342" s="18">
        <v>6.0000000000000001E-3</v>
      </c>
      <c r="DC342" s="21">
        <v>4.4444444444444446E-2</v>
      </c>
      <c r="DD342" s="18">
        <v>444</v>
      </c>
    </row>
    <row r="343" spans="2:109" x14ac:dyDescent="0.3">
      <c r="B343" s="18">
        <v>8</v>
      </c>
      <c r="C343" s="18" t="s">
        <v>658</v>
      </c>
      <c r="D343" s="18" t="s">
        <v>750</v>
      </c>
      <c r="E343" s="18">
        <v>17</v>
      </c>
      <c r="F343" s="18">
        <v>2.5</v>
      </c>
      <c r="G343" s="18">
        <v>7.0000000000000001E-3</v>
      </c>
      <c r="H343" s="21">
        <v>1.8941176470588236E-2</v>
      </c>
      <c r="I343" s="18">
        <v>189</v>
      </c>
      <c r="K343" s="18">
        <v>8</v>
      </c>
      <c r="L343" s="18" t="s">
        <v>658</v>
      </c>
      <c r="M343" s="18" t="s">
        <v>750</v>
      </c>
      <c r="N343" s="18">
        <v>17</v>
      </c>
      <c r="O343" s="18">
        <v>1</v>
      </c>
      <c r="P343" s="18">
        <v>1.0999999999999999E-2</v>
      </c>
      <c r="Q343" s="21">
        <v>3.2352941176470584E-2</v>
      </c>
      <c r="R343" s="18">
        <v>324</v>
      </c>
      <c r="T343" s="18">
        <v>8</v>
      </c>
      <c r="U343" s="18" t="s">
        <v>658</v>
      </c>
      <c r="V343" s="18" t="s">
        <v>750</v>
      </c>
      <c r="W343" s="18">
        <v>17</v>
      </c>
      <c r="X343" s="18">
        <v>1</v>
      </c>
      <c r="Y343" s="18">
        <v>1.0999999999999999E-2</v>
      </c>
      <c r="Z343" s="21">
        <v>3.2352941176470584E-2</v>
      </c>
      <c r="AA343" s="18">
        <v>324</v>
      </c>
      <c r="AC343" s="18">
        <v>8</v>
      </c>
      <c r="AD343" s="18" t="s">
        <v>21</v>
      </c>
      <c r="AE343" s="18" t="s">
        <v>136</v>
      </c>
      <c r="AF343" s="18">
        <v>54.666666666666657</v>
      </c>
      <c r="AG343" s="18">
        <v>1.5</v>
      </c>
      <c r="AH343" s="18">
        <v>0.10219999999999999</v>
      </c>
      <c r="AI343" s="21">
        <v>8.3089430894308952E-2</v>
      </c>
      <c r="AJ343" s="18">
        <v>831</v>
      </c>
      <c r="AL343" s="18">
        <v>7</v>
      </c>
      <c r="AM343" s="18" t="s">
        <v>695</v>
      </c>
      <c r="AN343" s="18" t="s">
        <v>750</v>
      </c>
      <c r="AO343" s="18">
        <v>478.79999999999995</v>
      </c>
      <c r="AP343" s="18">
        <v>1</v>
      </c>
      <c r="AQ343" s="18">
        <v>5.0000000000000001E-3</v>
      </c>
      <c r="AR343" s="21">
        <v>1.0494987468671682E-3</v>
      </c>
      <c r="AS343" s="18">
        <v>10</v>
      </c>
      <c r="AU343" s="18">
        <v>7</v>
      </c>
      <c r="AV343" s="18" t="s">
        <v>681</v>
      </c>
      <c r="AW343" s="18" t="s">
        <v>750</v>
      </c>
      <c r="AX343" s="18">
        <v>89.600000000000023</v>
      </c>
      <c r="AY343" s="18">
        <v>1.5</v>
      </c>
      <c r="AZ343" s="18">
        <v>6.1999999999999998E-3</v>
      </c>
      <c r="BA343" s="21">
        <v>4.4977678571428556E-3</v>
      </c>
      <c r="BB343" s="18">
        <v>45</v>
      </c>
      <c r="BD343" s="18">
        <v>7</v>
      </c>
      <c r="BE343" s="18" t="s">
        <v>681</v>
      </c>
      <c r="BF343" s="18" t="s">
        <v>750</v>
      </c>
      <c r="BG343" s="18">
        <v>89.600000000000023</v>
      </c>
      <c r="BH343" s="18">
        <v>1.5</v>
      </c>
      <c r="BI343" s="18">
        <v>6.0000000000000001E-3</v>
      </c>
      <c r="BJ343" s="21">
        <v>8.7797619047619031E-3</v>
      </c>
      <c r="BK343" s="18">
        <v>88</v>
      </c>
      <c r="BM343" s="18">
        <v>7</v>
      </c>
      <c r="BN343" s="18" t="s">
        <v>681</v>
      </c>
      <c r="BO343" s="18" t="s">
        <v>750</v>
      </c>
      <c r="BP343" s="18">
        <v>89.600000000000023</v>
      </c>
      <c r="BQ343" s="18">
        <v>8</v>
      </c>
      <c r="BR343" s="18">
        <v>6.0000000000000001E-3</v>
      </c>
      <c r="BS343" s="21">
        <v>2.5739397321428562E-3</v>
      </c>
      <c r="BT343" s="18">
        <v>26</v>
      </c>
      <c r="BV343" s="18">
        <v>9</v>
      </c>
      <c r="BW343" s="18" t="s">
        <v>12</v>
      </c>
      <c r="BX343" s="18" t="s">
        <v>5</v>
      </c>
      <c r="BY343" s="18">
        <v>2880</v>
      </c>
      <c r="BZ343" s="18">
        <v>1</v>
      </c>
      <c r="CA343" s="18">
        <v>5.1799999999999992E-2</v>
      </c>
      <c r="CB343" s="21">
        <v>2.1583333333333333E-3</v>
      </c>
      <c r="CC343" s="18">
        <v>22</v>
      </c>
      <c r="CE343" s="18">
        <v>9</v>
      </c>
      <c r="CF343" s="18" t="s">
        <v>12</v>
      </c>
      <c r="CG343" s="18" t="s">
        <v>5</v>
      </c>
      <c r="CH343" s="18">
        <v>2880</v>
      </c>
      <c r="CI343" s="18">
        <v>1</v>
      </c>
      <c r="CJ343" s="18">
        <v>5.1799999999999992E-2</v>
      </c>
      <c r="CK343" s="21">
        <v>4.3766203703703701E-3</v>
      </c>
      <c r="CL343" s="18">
        <v>44</v>
      </c>
      <c r="CN343" s="18">
        <v>9</v>
      </c>
      <c r="CO343" s="18" t="s">
        <v>12</v>
      </c>
      <c r="CP343" s="18" t="s">
        <v>5</v>
      </c>
      <c r="CQ343" s="18">
        <v>2880</v>
      </c>
      <c r="CR343" s="18">
        <v>1</v>
      </c>
      <c r="CS343" s="18">
        <v>5.1799999999999992E-2</v>
      </c>
      <c r="CT343" s="21">
        <v>8.8581597222222204E-3</v>
      </c>
      <c r="CU343" s="18">
        <v>89</v>
      </c>
      <c r="CW343" s="18">
        <v>9</v>
      </c>
      <c r="CX343" s="18" t="s">
        <v>656</v>
      </c>
      <c r="CY343" s="18" t="s">
        <v>750</v>
      </c>
      <c r="CZ343" s="18">
        <v>4.5</v>
      </c>
      <c r="DA343" s="18">
        <v>1.5</v>
      </c>
      <c r="DB343" s="18">
        <v>6.0000000000000001E-3</v>
      </c>
      <c r="DC343" s="21">
        <v>4.4444444444444446E-2</v>
      </c>
      <c r="DD343" s="18">
        <v>444</v>
      </c>
    </row>
    <row r="344" spans="2:109" x14ac:dyDescent="0.3">
      <c r="B344" s="18">
        <v>8</v>
      </c>
      <c r="C344" s="18" t="s">
        <v>660</v>
      </c>
      <c r="D344" s="18" t="s">
        <v>750</v>
      </c>
      <c r="E344" s="18">
        <v>17</v>
      </c>
      <c r="F344" s="18">
        <v>2.5</v>
      </c>
      <c r="G344" s="18">
        <v>7.0000000000000001E-3</v>
      </c>
      <c r="H344" s="21">
        <v>1.8941176470588236E-2</v>
      </c>
      <c r="I344" s="18">
        <v>189</v>
      </c>
      <c r="K344" s="18">
        <v>8</v>
      </c>
      <c r="L344" s="18" t="s">
        <v>660</v>
      </c>
      <c r="M344" s="18" t="s">
        <v>750</v>
      </c>
      <c r="N344" s="18">
        <v>17</v>
      </c>
      <c r="O344" s="18">
        <v>1</v>
      </c>
      <c r="P344" s="18">
        <v>1.0999999999999999E-2</v>
      </c>
      <c r="Q344" s="21">
        <v>3.2352941176470584E-2</v>
      </c>
      <c r="R344" s="18">
        <v>324</v>
      </c>
      <c r="T344" s="18">
        <v>8</v>
      </c>
      <c r="U344" s="18" t="s">
        <v>660</v>
      </c>
      <c r="V344" s="18" t="s">
        <v>750</v>
      </c>
      <c r="W344" s="18">
        <v>17</v>
      </c>
      <c r="X344" s="18">
        <v>1</v>
      </c>
      <c r="Y344" s="18">
        <v>1.0999999999999999E-2</v>
      </c>
      <c r="Z344" s="21">
        <v>3.2352941176470584E-2</v>
      </c>
      <c r="AA344" s="18">
        <v>324</v>
      </c>
      <c r="AC344" s="18">
        <v>8</v>
      </c>
      <c r="AD344" s="18" t="s">
        <v>29</v>
      </c>
      <c r="AE344" s="18" t="s">
        <v>136</v>
      </c>
      <c r="AF344" s="18">
        <v>54.666666666666657</v>
      </c>
      <c r="AG344" s="18">
        <v>1.5</v>
      </c>
      <c r="AH344" s="18">
        <v>0.10219999999999999</v>
      </c>
      <c r="AI344" s="21">
        <v>8.3089430894308952E-2</v>
      </c>
      <c r="AJ344" s="18">
        <v>831</v>
      </c>
      <c r="AL344" s="18">
        <v>7</v>
      </c>
      <c r="AM344" s="18" t="s">
        <v>697</v>
      </c>
      <c r="AN344" s="18" t="s">
        <v>750</v>
      </c>
      <c r="AO344" s="18">
        <v>478.79999999999995</v>
      </c>
      <c r="AP344" s="18">
        <v>1</v>
      </c>
      <c r="AQ344" s="18">
        <v>5.0000000000000001E-3</v>
      </c>
      <c r="AR344" s="21">
        <v>1.0494987468671682E-3</v>
      </c>
      <c r="AS344" s="18">
        <v>10</v>
      </c>
      <c r="AU344" s="18">
        <v>7</v>
      </c>
      <c r="AV344" s="18" t="s">
        <v>683</v>
      </c>
      <c r="AW344" s="18" t="s">
        <v>750</v>
      </c>
      <c r="AX344" s="18">
        <v>89.600000000000023</v>
      </c>
      <c r="AY344" s="18">
        <v>1.5</v>
      </c>
      <c r="AZ344" s="18">
        <v>6.1999999999999998E-3</v>
      </c>
      <c r="BA344" s="21">
        <v>4.4977678571428556E-3</v>
      </c>
      <c r="BB344" s="18">
        <v>45</v>
      </c>
      <c r="BD344" s="18">
        <v>7</v>
      </c>
      <c r="BE344" s="18" t="s">
        <v>683</v>
      </c>
      <c r="BF344" s="18" t="s">
        <v>750</v>
      </c>
      <c r="BG344" s="18">
        <v>89.600000000000023</v>
      </c>
      <c r="BH344" s="18">
        <v>1.5</v>
      </c>
      <c r="BI344" s="18">
        <v>6.0000000000000001E-3</v>
      </c>
      <c r="BJ344" s="21">
        <v>8.7797619047619031E-3</v>
      </c>
      <c r="BK344" s="18">
        <v>88</v>
      </c>
      <c r="BM344" s="18">
        <v>7</v>
      </c>
      <c r="BN344" s="18" t="s">
        <v>683</v>
      </c>
      <c r="BO344" s="18" t="s">
        <v>750</v>
      </c>
      <c r="BP344" s="18">
        <v>89.600000000000023</v>
      </c>
      <c r="BQ344" s="18">
        <v>8</v>
      </c>
      <c r="BR344" s="18">
        <v>6.0000000000000001E-3</v>
      </c>
      <c r="BS344" s="21">
        <v>2.5739397321428562E-3</v>
      </c>
      <c r="BT344" s="18">
        <v>26</v>
      </c>
      <c r="BV344" s="18">
        <v>9</v>
      </c>
      <c r="BW344" s="18" t="s">
        <v>23</v>
      </c>
      <c r="BX344" s="18" t="s">
        <v>5</v>
      </c>
      <c r="BY344" s="18">
        <v>2880</v>
      </c>
      <c r="BZ344" s="18">
        <v>1</v>
      </c>
      <c r="CA344" s="18">
        <v>5.1799999999999992E-2</v>
      </c>
      <c r="CB344" s="21">
        <v>2.1583333333333333E-3</v>
      </c>
      <c r="CC344" s="18">
        <v>22</v>
      </c>
      <c r="CE344" s="18">
        <v>9</v>
      </c>
      <c r="CF344" s="18" t="s">
        <v>23</v>
      </c>
      <c r="CG344" s="18" t="s">
        <v>5</v>
      </c>
      <c r="CH344" s="18">
        <v>2880</v>
      </c>
      <c r="CI344" s="18">
        <v>1</v>
      </c>
      <c r="CJ344" s="18">
        <v>5.1799999999999992E-2</v>
      </c>
      <c r="CK344" s="21">
        <v>4.3766203703703701E-3</v>
      </c>
      <c r="CL344" s="18">
        <v>44</v>
      </c>
      <c r="CN344" s="18">
        <v>9</v>
      </c>
      <c r="CO344" s="18" t="s">
        <v>23</v>
      </c>
      <c r="CP344" s="18" t="s">
        <v>5</v>
      </c>
      <c r="CQ344" s="18">
        <v>2880</v>
      </c>
      <c r="CR344" s="18">
        <v>1</v>
      </c>
      <c r="CS344" s="18">
        <v>5.1799999999999992E-2</v>
      </c>
      <c r="CT344" s="21">
        <v>8.8581597222222204E-3</v>
      </c>
      <c r="CU344" s="18">
        <v>89</v>
      </c>
      <c r="CW344" s="18">
        <v>9</v>
      </c>
      <c r="CX344" s="18" t="s">
        <v>658</v>
      </c>
      <c r="CY344" s="18" t="s">
        <v>750</v>
      </c>
      <c r="CZ344" s="18">
        <v>4.5</v>
      </c>
      <c r="DA344" s="18">
        <v>1.5</v>
      </c>
      <c r="DB344" s="18">
        <v>6.0000000000000001E-3</v>
      </c>
      <c r="DC344" s="21">
        <v>4.4444444444444446E-2</v>
      </c>
      <c r="DD344" s="18">
        <v>444</v>
      </c>
    </row>
    <row r="345" spans="2:109" x14ac:dyDescent="0.3">
      <c r="B345" s="18">
        <v>8</v>
      </c>
      <c r="C345" s="18" t="s">
        <v>662</v>
      </c>
      <c r="D345" s="18" t="s">
        <v>750</v>
      </c>
      <c r="E345" s="18">
        <v>17</v>
      </c>
      <c r="F345" s="18">
        <v>2.5</v>
      </c>
      <c r="G345" s="18">
        <v>7.0000000000000001E-3</v>
      </c>
      <c r="H345" s="21">
        <v>1.8941176470588236E-2</v>
      </c>
      <c r="I345" s="18">
        <v>189</v>
      </c>
      <c r="K345" s="18">
        <v>8</v>
      </c>
      <c r="L345" s="18" t="s">
        <v>662</v>
      </c>
      <c r="M345" s="18" t="s">
        <v>750</v>
      </c>
      <c r="N345" s="18">
        <v>17</v>
      </c>
      <c r="O345" s="18">
        <v>1</v>
      </c>
      <c r="P345" s="18">
        <v>1.0999999999999999E-2</v>
      </c>
      <c r="Q345" s="21">
        <v>3.2352941176470584E-2</v>
      </c>
      <c r="R345" s="18">
        <v>324</v>
      </c>
      <c r="T345" s="18">
        <v>8</v>
      </c>
      <c r="U345" s="18" t="s">
        <v>662</v>
      </c>
      <c r="V345" s="18" t="s">
        <v>750</v>
      </c>
      <c r="W345" s="18">
        <v>17</v>
      </c>
      <c r="X345" s="18">
        <v>1</v>
      </c>
      <c r="Y345" s="18">
        <v>1.0999999999999999E-2</v>
      </c>
      <c r="Z345" s="21">
        <v>3.2352941176470584E-2</v>
      </c>
      <c r="AA345" s="18">
        <v>324</v>
      </c>
      <c r="AC345" s="18">
        <v>8</v>
      </c>
      <c r="AD345" s="18" t="s">
        <v>12</v>
      </c>
      <c r="AE345" s="18" t="s">
        <v>136</v>
      </c>
      <c r="AF345" s="18">
        <v>100</v>
      </c>
      <c r="AG345" s="18">
        <v>1</v>
      </c>
      <c r="AH345" s="18">
        <v>7.007999999999999E-2</v>
      </c>
      <c r="AI345" s="21">
        <v>4.6719999999999998E-2</v>
      </c>
      <c r="AJ345" s="18">
        <v>467</v>
      </c>
      <c r="AL345" s="18">
        <v>7</v>
      </c>
      <c r="AM345" s="18" t="s">
        <v>699</v>
      </c>
      <c r="AN345" s="18" t="s">
        <v>750</v>
      </c>
      <c r="AO345" s="18">
        <v>478.79999999999995</v>
      </c>
      <c r="AP345" s="18">
        <v>1</v>
      </c>
      <c r="AQ345" s="18">
        <v>5.0000000000000001E-3</v>
      </c>
      <c r="AR345" s="21">
        <v>1.0494987468671682E-3</v>
      </c>
      <c r="AS345" s="18">
        <v>10</v>
      </c>
      <c r="AU345" s="18">
        <v>7</v>
      </c>
      <c r="AV345" s="18" t="s">
        <v>684</v>
      </c>
      <c r="AW345" s="18" t="s">
        <v>750</v>
      </c>
      <c r="AX345" s="18">
        <v>478.79999999999995</v>
      </c>
      <c r="AY345" s="18">
        <v>1</v>
      </c>
      <c r="AZ345" s="18">
        <v>6.0000000000000001E-3</v>
      </c>
      <c r="BA345" s="21">
        <v>1.2218045112781955E-3</v>
      </c>
      <c r="BB345" s="18">
        <v>12</v>
      </c>
      <c r="BD345" s="18">
        <v>7</v>
      </c>
      <c r="BE345" s="18" t="s">
        <v>684</v>
      </c>
      <c r="BF345" s="18" t="s">
        <v>750</v>
      </c>
      <c r="BG345" s="18">
        <v>478.79999999999995</v>
      </c>
      <c r="BH345" s="18">
        <v>1</v>
      </c>
      <c r="BI345" s="18">
        <v>6.6E-3</v>
      </c>
      <c r="BJ345" s="21">
        <v>2.7109440267335002E-3</v>
      </c>
      <c r="BK345" s="18">
        <v>27</v>
      </c>
      <c r="BM345" s="18">
        <v>7</v>
      </c>
      <c r="BN345" s="18" t="s">
        <v>684</v>
      </c>
      <c r="BO345" s="18" t="s">
        <v>750</v>
      </c>
      <c r="BP345" s="18">
        <v>478.79999999999995</v>
      </c>
      <c r="BQ345" s="18">
        <v>1.5</v>
      </c>
      <c r="BR345" s="18">
        <v>6.6E-3</v>
      </c>
      <c r="BS345" s="21">
        <v>2.8258145363408527E-3</v>
      </c>
      <c r="BT345" s="18">
        <v>28</v>
      </c>
      <c r="BV345" s="18">
        <v>9</v>
      </c>
      <c r="BW345" s="18" t="s">
        <v>33</v>
      </c>
      <c r="BX345" s="18" t="s">
        <v>5</v>
      </c>
      <c r="BY345" s="18">
        <v>2880</v>
      </c>
      <c r="BZ345" s="18">
        <v>1</v>
      </c>
      <c r="CA345" s="18">
        <v>5.1799999999999992E-2</v>
      </c>
      <c r="CB345" s="21">
        <v>2.1583333333333333E-3</v>
      </c>
      <c r="CC345" s="18">
        <v>22</v>
      </c>
      <c r="CE345" s="18">
        <v>9</v>
      </c>
      <c r="CF345" s="18" t="s">
        <v>33</v>
      </c>
      <c r="CG345" s="18" t="s">
        <v>5</v>
      </c>
      <c r="CH345" s="18">
        <v>2880</v>
      </c>
      <c r="CI345" s="18">
        <v>1</v>
      </c>
      <c r="CJ345" s="18">
        <v>5.1799999999999992E-2</v>
      </c>
      <c r="CK345" s="21">
        <v>4.3766203703703701E-3</v>
      </c>
      <c r="CL345" s="18">
        <v>44</v>
      </c>
      <c r="CN345" s="18">
        <v>9</v>
      </c>
      <c r="CO345" s="18" t="s">
        <v>33</v>
      </c>
      <c r="CP345" s="18" t="s">
        <v>5</v>
      </c>
      <c r="CQ345" s="18">
        <v>2880</v>
      </c>
      <c r="CR345" s="18">
        <v>1</v>
      </c>
      <c r="CS345" s="18">
        <v>5.1799999999999992E-2</v>
      </c>
      <c r="CT345" s="21">
        <v>8.8581597222222204E-3</v>
      </c>
      <c r="CU345" s="18">
        <v>89</v>
      </c>
      <c r="CW345" s="18">
        <v>9</v>
      </c>
      <c r="CX345" s="18" t="s">
        <v>660</v>
      </c>
      <c r="CY345" s="18" t="s">
        <v>750</v>
      </c>
      <c r="CZ345" s="18">
        <v>4.5</v>
      </c>
      <c r="DA345" s="18">
        <v>1.5</v>
      </c>
      <c r="DB345" s="18">
        <v>6.0000000000000001E-3</v>
      </c>
      <c r="DC345" s="21">
        <v>4.4444444444444446E-2</v>
      </c>
      <c r="DD345" s="18">
        <v>444</v>
      </c>
    </row>
    <row r="346" spans="2:109" x14ac:dyDescent="0.3">
      <c r="B346" s="18">
        <v>8</v>
      </c>
      <c r="C346" s="18" t="s">
        <v>664</v>
      </c>
      <c r="D346" s="18" t="s">
        <v>750</v>
      </c>
      <c r="E346" s="18">
        <v>17</v>
      </c>
      <c r="F346" s="18">
        <v>2.5</v>
      </c>
      <c r="G346" s="18">
        <v>7.0000000000000001E-3</v>
      </c>
      <c r="H346" s="21">
        <v>1.8941176470588236E-2</v>
      </c>
      <c r="I346" s="18">
        <v>189</v>
      </c>
      <c r="K346" s="18">
        <v>8</v>
      </c>
      <c r="L346" s="18" t="s">
        <v>664</v>
      </c>
      <c r="M346" s="18" t="s">
        <v>750</v>
      </c>
      <c r="N346" s="18">
        <v>17</v>
      </c>
      <c r="O346" s="18">
        <v>1</v>
      </c>
      <c r="P346" s="18">
        <v>1.0999999999999999E-2</v>
      </c>
      <c r="Q346" s="21">
        <v>3.2352941176470584E-2</v>
      </c>
      <c r="R346" s="18">
        <v>324</v>
      </c>
      <c r="T346" s="18">
        <v>8</v>
      </c>
      <c r="U346" s="18" t="s">
        <v>664</v>
      </c>
      <c r="V346" s="18" t="s">
        <v>750</v>
      </c>
      <c r="W346" s="18">
        <v>17</v>
      </c>
      <c r="X346" s="18">
        <v>1</v>
      </c>
      <c r="Y346" s="18">
        <v>1.0999999999999999E-2</v>
      </c>
      <c r="Z346" s="21">
        <v>3.2352941176470584E-2</v>
      </c>
      <c r="AA346" s="18">
        <v>324</v>
      </c>
      <c r="AC346" s="18">
        <v>8</v>
      </c>
      <c r="AD346" s="18" t="s">
        <v>23</v>
      </c>
      <c r="AE346" s="18" t="s">
        <v>136</v>
      </c>
      <c r="AF346" s="18">
        <v>100</v>
      </c>
      <c r="AG346" s="18">
        <v>1</v>
      </c>
      <c r="AH346" s="18">
        <v>7.007999999999999E-2</v>
      </c>
      <c r="AI346" s="21">
        <v>4.6719999999999998E-2</v>
      </c>
      <c r="AJ346" s="18">
        <v>467</v>
      </c>
      <c r="AL346" s="18">
        <v>7</v>
      </c>
      <c r="AM346" s="18" t="s">
        <v>701</v>
      </c>
      <c r="AN346" s="18" t="s">
        <v>750</v>
      </c>
      <c r="AO346" s="18">
        <v>478.79999999999995</v>
      </c>
      <c r="AP346" s="18">
        <v>1</v>
      </c>
      <c r="AQ346" s="18">
        <v>5.0000000000000001E-3</v>
      </c>
      <c r="AR346" s="21">
        <v>1.0494987468671682E-3</v>
      </c>
      <c r="AS346" s="18">
        <v>10</v>
      </c>
      <c r="AU346" s="18">
        <v>7</v>
      </c>
      <c r="AV346" s="18" t="s">
        <v>686</v>
      </c>
      <c r="AW346" s="18" t="s">
        <v>750</v>
      </c>
      <c r="AX346" s="18">
        <v>478.79999999999995</v>
      </c>
      <c r="AY346" s="18">
        <v>1</v>
      </c>
      <c r="AZ346" s="18">
        <v>6.0000000000000001E-3</v>
      </c>
      <c r="BA346" s="21">
        <v>1.2218045112781955E-3</v>
      </c>
      <c r="BB346" s="18">
        <v>12</v>
      </c>
      <c r="BD346" s="18">
        <v>7</v>
      </c>
      <c r="BE346" s="18" t="s">
        <v>686</v>
      </c>
      <c r="BF346" s="18" t="s">
        <v>750</v>
      </c>
      <c r="BG346" s="18">
        <v>478.79999999999995</v>
      </c>
      <c r="BH346" s="18">
        <v>1</v>
      </c>
      <c r="BI346" s="18">
        <v>6.6E-3</v>
      </c>
      <c r="BJ346" s="21">
        <v>2.7109440267335002E-3</v>
      </c>
      <c r="BK346" s="18">
        <v>27</v>
      </c>
      <c r="BM346" s="18">
        <v>7</v>
      </c>
      <c r="BN346" s="18" t="s">
        <v>686</v>
      </c>
      <c r="BO346" s="18" t="s">
        <v>750</v>
      </c>
      <c r="BP346" s="18">
        <v>478.79999999999995</v>
      </c>
      <c r="BQ346" s="18">
        <v>1.5</v>
      </c>
      <c r="BR346" s="18">
        <v>6.6E-3</v>
      </c>
      <c r="BS346" s="21">
        <v>2.8258145363408527E-3</v>
      </c>
      <c r="BT346" s="18">
        <v>28</v>
      </c>
      <c r="BV346" s="18">
        <v>9</v>
      </c>
      <c r="BW346" s="18" t="s">
        <v>13</v>
      </c>
      <c r="BX346" s="18" t="s">
        <v>5</v>
      </c>
      <c r="BY346" s="18">
        <v>5760</v>
      </c>
      <c r="BZ346" s="18">
        <v>1</v>
      </c>
      <c r="CA346" s="18">
        <v>5.1799999999999992E-2</v>
      </c>
      <c r="CB346" s="21">
        <v>1.0791666666666666E-3</v>
      </c>
      <c r="CC346" s="18">
        <v>11</v>
      </c>
      <c r="CE346" s="18">
        <v>9</v>
      </c>
      <c r="CF346" s="18" t="s">
        <v>13</v>
      </c>
      <c r="CG346" s="18" t="s">
        <v>5</v>
      </c>
      <c r="CH346" s="18">
        <v>5760</v>
      </c>
      <c r="CI346" s="18">
        <v>1</v>
      </c>
      <c r="CJ346" s="18">
        <v>5.1799999999999992E-2</v>
      </c>
      <c r="CK346" s="21">
        <v>2.1883101851851851E-3</v>
      </c>
      <c r="CL346" s="18">
        <v>22</v>
      </c>
      <c r="CN346" s="18">
        <v>9</v>
      </c>
      <c r="CO346" s="18" t="s">
        <v>13</v>
      </c>
      <c r="CP346" s="18" t="s">
        <v>5</v>
      </c>
      <c r="CQ346" s="18">
        <v>5760</v>
      </c>
      <c r="CR346" s="18">
        <v>1</v>
      </c>
      <c r="CS346" s="18">
        <v>5.1799999999999992E-2</v>
      </c>
      <c r="CT346" s="21">
        <v>4.4290798611111102E-3</v>
      </c>
      <c r="CU346" s="18">
        <v>44</v>
      </c>
      <c r="CW346" s="18">
        <v>9</v>
      </c>
      <c r="CX346" s="18" t="s">
        <v>662</v>
      </c>
      <c r="CY346" s="18" t="s">
        <v>750</v>
      </c>
      <c r="CZ346" s="18">
        <v>4.5</v>
      </c>
      <c r="DA346" s="18">
        <v>1.5</v>
      </c>
      <c r="DB346" s="18">
        <v>6.0000000000000001E-3</v>
      </c>
      <c r="DC346" s="21">
        <v>4.4444444444444446E-2</v>
      </c>
      <c r="DD346" s="18">
        <v>444</v>
      </c>
    </row>
    <row r="347" spans="2:109" x14ac:dyDescent="0.3">
      <c r="B347" s="18">
        <v>8</v>
      </c>
      <c r="C347" s="18" t="s">
        <v>649</v>
      </c>
      <c r="D347" s="18" t="s">
        <v>750</v>
      </c>
      <c r="E347" s="18">
        <v>17</v>
      </c>
      <c r="F347" s="18">
        <v>2.5</v>
      </c>
      <c r="G347" s="18">
        <v>7.0000000000000001E-3</v>
      </c>
      <c r="H347" s="21">
        <v>1.8941176470588236E-2</v>
      </c>
      <c r="I347" s="18">
        <v>189</v>
      </c>
      <c r="K347" s="18">
        <v>8</v>
      </c>
      <c r="L347" s="18" t="s">
        <v>649</v>
      </c>
      <c r="M347" s="18" t="s">
        <v>750</v>
      </c>
      <c r="N347" s="18">
        <v>17</v>
      </c>
      <c r="O347" s="18">
        <v>1</v>
      </c>
      <c r="P347" s="18">
        <v>1.0999999999999999E-2</v>
      </c>
      <c r="Q347" s="21">
        <v>3.2352941176470584E-2</v>
      </c>
      <c r="R347" s="18">
        <v>324</v>
      </c>
      <c r="T347" s="18">
        <v>8</v>
      </c>
      <c r="U347" s="18" t="s">
        <v>649</v>
      </c>
      <c r="V347" s="18" t="s">
        <v>750</v>
      </c>
      <c r="W347" s="18">
        <v>17</v>
      </c>
      <c r="X347" s="18">
        <v>1</v>
      </c>
      <c r="Y347" s="18">
        <v>1.0999999999999999E-2</v>
      </c>
      <c r="Z347" s="21">
        <v>3.2352941176470584E-2</v>
      </c>
      <c r="AA347" s="18">
        <v>324</v>
      </c>
      <c r="AC347" s="18">
        <v>8</v>
      </c>
      <c r="AD347" s="18" t="s">
        <v>33</v>
      </c>
      <c r="AE347" s="18" t="s">
        <v>136</v>
      </c>
      <c r="AF347" s="18">
        <v>100</v>
      </c>
      <c r="AG347" s="18">
        <v>1</v>
      </c>
      <c r="AH347" s="18">
        <v>7.007999999999999E-2</v>
      </c>
      <c r="AI347" s="21">
        <v>4.6719999999999998E-2</v>
      </c>
      <c r="AJ347" s="18">
        <v>467</v>
      </c>
      <c r="AL347" s="18">
        <v>7</v>
      </c>
      <c r="AM347" s="18" t="s">
        <v>772</v>
      </c>
      <c r="AN347" s="18" t="s">
        <v>773</v>
      </c>
      <c r="AO347" s="18">
        <v>35</v>
      </c>
      <c r="AP347" s="18">
        <v>1</v>
      </c>
      <c r="AQ347" s="18">
        <v>8.0000000000000002E-3</v>
      </c>
      <c r="AR347" s="21">
        <v>2.2971428571428573E-2</v>
      </c>
      <c r="AS347" s="18">
        <v>230</v>
      </c>
      <c r="AU347" s="18">
        <v>7</v>
      </c>
      <c r="AV347" s="18" t="s">
        <v>688</v>
      </c>
      <c r="AW347" s="18" t="s">
        <v>750</v>
      </c>
      <c r="AX347" s="18">
        <v>478.79999999999995</v>
      </c>
      <c r="AY347" s="18">
        <v>1</v>
      </c>
      <c r="AZ347" s="18">
        <v>6.0000000000000001E-3</v>
      </c>
      <c r="BA347" s="21">
        <v>1.2218045112781955E-3</v>
      </c>
      <c r="BB347" s="18">
        <v>12</v>
      </c>
      <c r="BD347" s="18">
        <v>7</v>
      </c>
      <c r="BE347" s="18" t="s">
        <v>688</v>
      </c>
      <c r="BF347" s="18" t="s">
        <v>750</v>
      </c>
      <c r="BG347" s="18">
        <v>478.79999999999995</v>
      </c>
      <c r="BH347" s="18">
        <v>1</v>
      </c>
      <c r="BI347" s="18">
        <v>6.6E-3</v>
      </c>
      <c r="BJ347" s="21">
        <v>2.7109440267335002E-3</v>
      </c>
      <c r="BK347" s="18">
        <v>27</v>
      </c>
      <c r="BM347" s="18">
        <v>7</v>
      </c>
      <c r="BN347" s="18" t="s">
        <v>688</v>
      </c>
      <c r="BO347" s="18" t="s">
        <v>750</v>
      </c>
      <c r="BP347" s="18">
        <v>478.79999999999995</v>
      </c>
      <c r="BQ347" s="18">
        <v>1.5</v>
      </c>
      <c r="BR347" s="18">
        <v>6.6E-3</v>
      </c>
      <c r="BS347" s="21">
        <v>2.8258145363408527E-3</v>
      </c>
      <c r="BT347" s="18">
        <v>28</v>
      </c>
      <c r="BV347" s="18">
        <v>9</v>
      </c>
      <c r="BW347" s="18" t="s">
        <v>24</v>
      </c>
      <c r="BX347" s="18" t="s">
        <v>5</v>
      </c>
      <c r="BY347" s="18">
        <v>5760</v>
      </c>
      <c r="BZ347" s="18">
        <v>1</v>
      </c>
      <c r="CA347" s="18">
        <v>5.1799999999999992E-2</v>
      </c>
      <c r="CB347" s="21">
        <v>1.0791666666666666E-3</v>
      </c>
      <c r="CC347" s="18">
        <v>11</v>
      </c>
      <c r="CE347" s="18">
        <v>9</v>
      </c>
      <c r="CF347" s="18" t="s">
        <v>24</v>
      </c>
      <c r="CG347" s="18" t="s">
        <v>5</v>
      </c>
      <c r="CH347" s="18">
        <v>5760</v>
      </c>
      <c r="CI347" s="18">
        <v>1</v>
      </c>
      <c r="CJ347" s="18">
        <v>5.1799999999999992E-2</v>
      </c>
      <c r="CK347" s="21">
        <v>2.1883101851851851E-3</v>
      </c>
      <c r="CL347" s="18">
        <v>22</v>
      </c>
      <c r="CN347" s="18">
        <v>9</v>
      </c>
      <c r="CO347" s="18" t="s">
        <v>24</v>
      </c>
      <c r="CP347" s="18" t="s">
        <v>5</v>
      </c>
      <c r="CQ347" s="18">
        <v>5760</v>
      </c>
      <c r="CR347" s="18">
        <v>1</v>
      </c>
      <c r="CS347" s="18">
        <v>5.1799999999999992E-2</v>
      </c>
      <c r="CT347" s="21">
        <v>4.4290798611111102E-3</v>
      </c>
      <c r="CU347" s="18">
        <v>44</v>
      </c>
      <c r="CW347" s="18">
        <v>9</v>
      </c>
      <c r="CX347" s="18" t="s">
        <v>664</v>
      </c>
      <c r="CY347" s="18" t="s">
        <v>750</v>
      </c>
      <c r="CZ347" s="18">
        <v>4.5</v>
      </c>
      <c r="DA347" s="18">
        <v>1.5</v>
      </c>
      <c r="DB347" s="18">
        <v>6.0000000000000001E-3</v>
      </c>
      <c r="DC347" s="21">
        <v>4.4444444444444446E-2</v>
      </c>
      <c r="DD347" s="18">
        <v>444</v>
      </c>
    </row>
    <row r="348" spans="2:109" x14ac:dyDescent="0.3">
      <c r="B348" s="18">
        <v>8</v>
      </c>
      <c r="C348" s="18" t="s">
        <v>651</v>
      </c>
      <c r="D348" s="18" t="s">
        <v>750</v>
      </c>
      <c r="E348" s="18">
        <v>17</v>
      </c>
      <c r="F348" s="18">
        <v>2.5</v>
      </c>
      <c r="G348" s="18">
        <v>7.0000000000000001E-3</v>
      </c>
      <c r="H348" s="21">
        <v>1.8941176470588236E-2</v>
      </c>
      <c r="I348" s="18">
        <v>189</v>
      </c>
      <c r="K348" s="18">
        <v>8</v>
      </c>
      <c r="L348" s="18" t="s">
        <v>651</v>
      </c>
      <c r="M348" s="18" t="s">
        <v>750</v>
      </c>
      <c r="N348" s="18">
        <v>17</v>
      </c>
      <c r="O348" s="18">
        <v>1</v>
      </c>
      <c r="P348" s="18">
        <v>1.0999999999999999E-2</v>
      </c>
      <c r="Q348" s="21">
        <v>3.2352941176470584E-2</v>
      </c>
      <c r="R348" s="18">
        <v>324</v>
      </c>
      <c r="T348" s="18">
        <v>8</v>
      </c>
      <c r="U348" s="18" t="s">
        <v>651</v>
      </c>
      <c r="V348" s="18" t="s">
        <v>750</v>
      </c>
      <c r="W348" s="18">
        <v>17</v>
      </c>
      <c r="X348" s="18">
        <v>1</v>
      </c>
      <c r="Y348" s="18">
        <v>1.0999999999999999E-2</v>
      </c>
      <c r="Z348" s="21">
        <v>3.2352941176470584E-2</v>
      </c>
      <c r="AA348" s="18">
        <v>324</v>
      </c>
      <c r="AC348" s="18">
        <v>8</v>
      </c>
      <c r="AD348" s="18" t="s">
        <v>13</v>
      </c>
      <c r="AE348" s="18" t="s">
        <v>136</v>
      </c>
      <c r="AF348" s="18">
        <v>150</v>
      </c>
      <c r="AG348" s="18">
        <v>1</v>
      </c>
      <c r="AH348" s="18">
        <v>7.007999999999999E-2</v>
      </c>
      <c r="AI348" s="21">
        <v>3.1146666666666666E-2</v>
      </c>
      <c r="AJ348" s="18">
        <v>311</v>
      </c>
      <c r="AL348" s="18">
        <v>7</v>
      </c>
      <c r="AM348" s="18" t="s">
        <v>774</v>
      </c>
      <c r="AN348" s="18" t="s">
        <v>773</v>
      </c>
      <c r="AO348" s="18">
        <v>60</v>
      </c>
      <c r="AP348" s="18">
        <v>1</v>
      </c>
      <c r="AQ348" s="18">
        <v>8.9999999999999993E-3</v>
      </c>
      <c r="AR348" s="21">
        <v>1.5075E-2</v>
      </c>
      <c r="AS348" s="18">
        <v>151</v>
      </c>
      <c r="AU348" s="18">
        <v>7</v>
      </c>
      <c r="AV348" s="18" t="s">
        <v>690</v>
      </c>
      <c r="AW348" s="18" t="s">
        <v>750</v>
      </c>
      <c r="AX348" s="18">
        <v>478.79999999999995</v>
      </c>
      <c r="AY348" s="18">
        <v>1</v>
      </c>
      <c r="AZ348" s="18">
        <v>6.0000000000000001E-3</v>
      </c>
      <c r="BA348" s="21">
        <v>1.2218045112781955E-3</v>
      </c>
      <c r="BB348" s="18">
        <v>12</v>
      </c>
      <c r="BD348" s="18">
        <v>7</v>
      </c>
      <c r="BE348" s="18" t="s">
        <v>690</v>
      </c>
      <c r="BF348" s="18" t="s">
        <v>750</v>
      </c>
      <c r="BG348" s="18">
        <v>478.79999999999995</v>
      </c>
      <c r="BH348" s="18">
        <v>1</v>
      </c>
      <c r="BI348" s="18">
        <v>6.6E-3</v>
      </c>
      <c r="BJ348" s="21">
        <v>2.7109440267335002E-3</v>
      </c>
      <c r="BK348" s="18">
        <v>27</v>
      </c>
      <c r="BM348" s="18">
        <v>7</v>
      </c>
      <c r="BN348" s="18" t="s">
        <v>690</v>
      </c>
      <c r="BO348" s="18" t="s">
        <v>750</v>
      </c>
      <c r="BP348" s="18">
        <v>478.79999999999995</v>
      </c>
      <c r="BQ348" s="18">
        <v>1.5</v>
      </c>
      <c r="BR348" s="18">
        <v>6.6E-3</v>
      </c>
      <c r="BS348" s="21">
        <v>2.8258145363408527E-3</v>
      </c>
      <c r="BT348" s="18">
        <v>28</v>
      </c>
      <c r="BV348" s="18">
        <v>9</v>
      </c>
      <c r="BW348" s="18" t="s">
        <v>14</v>
      </c>
      <c r="BX348" s="18" t="s">
        <v>5</v>
      </c>
      <c r="BY348" s="18">
        <v>8640</v>
      </c>
      <c r="BZ348" s="18">
        <v>1</v>
      </c>
      <c r="CA348" s="18">
        <v>5.1799999999999992E-2</v>
      </c>
      <c r="CB348" s="21">
        <v>7.1944444444444432E-4</v>
      </c>
      <c r="CC348" s="18">
        <v>7</v>
      </c>
      <c r="CE348" s="18">
        <v>9</v>
      </c>
      <c r="CF348" s="18" t="s">
        <v>14</v>
      </c>
      <c r="CG348" s="18" t="s">
        <v>5</v>
      </c>
      <c r="CH348" s="18">
        <v>8640</v>
      </c>
      <c r="CI348" s="18">
        <v>1</v>
      </c>
      <c r="CJ348" s="18">
        <v>5.1799999999999992E-2</v>
      </c>
      <c r="CK348" s="21">
        <v>1.4588734567901232E-3</v>
      </c>
      <c r="CL348" s="18">
        <v>15</v>
      </c>
      <c r="CN348" s="18">
        <v>9</v>
      </c>
      <c r="CO348" s="18" t="s">
        <v>14</v>
      </c>
      <c r="CP348" s="18" t="s">
        <v>5</v>
      </c>
      <c r="CQ348" s="18">
        <v>8640</v>
      </c>
      <c r="CR348" s="18">
        <v>1</v>
      </c>
      <c r="CS348" s="18">
        <v>5.1799999999999992E-2</v>
      </c>
      <c r="CT348" s="21">
        <v>2.9527199074074069E-3</v>
      </c>
      <c r="CU348" s="18">
        <v>30</v>
      </c>
      <c r="CW348" s="18">
        <v>9</v>
      </c>
      <c r="CX348" s="18" t="s">
        <v>649</v>
      </c>
      <c r="CY348" s="18" t="s">
        <v>750</v>
      </c>
      <c r="CZ348" s="18">
        <v>4.5</v>
      </c>
      <c r="DA348" s="18">
        <v>1.5</v>
      </c>
      <c r="DB348" s="18">
        <v>6.0000000000000001E-3</v>
      </c>
      <c r="DC348" s="21">
        <v>4.4444444444444446E-2</v>
      </c>
      <c r="DD348" s="18">
        <v>444</v>
      </c>
    </row>
    <row r="349" spans="2:109" x14ac:dyDescent="0.3">
      <c r="B349" s="18">
        <v>8</v>
      </c>
      <c r="C349" s="18" t="s">
        <v>653</v>
      </c>
      <c r="D349" s="18" t="s">
        <v>750</v>
      </c>
      <c r="E349" s="18">
        <v>17</v>
      </c>
      <c r="F349" s="18">
        <v>2.5</v>
      </c>
      <c r="G349" s="18">
        <v>7.0000000000000001E-3</v>
      </c>
      <c r="H349" s="21">
        <v>1.8941176470588236E-2</v>
      </c>
      <c r="I349" s="18">
        <v>189</v>
      </c>
      <c r="K349" s="18">
        <v>8</v>
      </c>
      <c r="L349" s="18" t="s">
        <v>653</v>
      </c>
      <c r="M349" s="18" t="s">
        <v>750</v>
      </c>
      <c r="N349" s="18">
        <v>17</v>
      </c>
      <c r="O349" s="18">
        <v>1</v>
      </c>
      <c r="P349" s="18">
        <v>1.0999999999999999E-2</v>
      </c>
      <c r="Q349" s="21">
        <v>3.2352941176470584E-2</v>
      </c>
      <c r="R349" s="18">
        <v>324</v>
      </c>
      <c r="T349" s="18">
        <v>8</v>
      </c>
      <c r="U349" s="18" t="s">
        <v>653</v>
      </c>
      <c r="V349" s="18" t="s">
        <v>750</v>
      </c>
      <c r="W349" s="18">
        <v>17</v>
      </c>
      <c r="X349" s="18">
        <v>1</v>
      </c>
      <c r="Y349" s="18">
        <v>1.0999999999999999E-2</v>
      </c>
      <c r="Z349" s="21">
        <v>3.2352941176470584E-2</v>
      </c>
      <c r="AA349" s="18">
        <v>324</v>
      </c>
      <c r="AC349" s="18">
        <v>8</v>
      </c>
      <c r="AD349" s="18" t="s">
        <v>14</v>
      </c>
      <c r="AE349" s="18" t="s">
        <v>136</v>
      </c>
      <c r="AF349" s="18">
        <v>180</v>
      </c>
      <c r="AG349" s="18">
        <v>1</v>
      </c>
      <c r="AH349" s="18">
        <v>7.007999999999999E-2</v>
      </c>
      <c r="AI349" s="21">
        <v>2.5955555555555555E-2</v>
      </c>
      <c r="AJ349" s="18">
        <v>260</v>
      </c>
      <c r="AL349" s="18">
        <v>7</v>
      </c>
      <c r="AM349" s="18" t="s">
        <v>775</v>
      </c>
      <c r="AN349" s="18" t="s">
        <v>773</v>
      </c>
      <c r="AO349" s="18">
        <v>70</v>
      </c>
      <c r="AP349" s="18">
        <v>1</v>
      </c>
      <c r="AQ349" s="18">
        <v>0.01</v>
      </c>
      <c r="AR349" s="21">
        <v>1.4357142857142858E-2</v>
      </c>
      <c r="AS349" s="18">
        <v>144</v>
      </c>
      <c r="AU349" s="18">
        <v>7</v>
      </c>
      <c r="AV349" s="18" t="s">
        <v>692</v>
      </c>
      <c r="AW349" s="18" t="s">
        <v>750</v>
      </c>
      <c r="AX349" s="18">
        <v>478.79999999999995</v>
      </c>
      <c r="AY349" s="18">
        <v>1</v>
      </c>
      <c r="AZ349" s="18">
        <v>6.0000000000000001E-3</v>
      </c>
      <c r="BA349" s="21">
        <v>1.2218045112781955E-3</v>
      </c>
      <c r="BB349" s="18">
        <v>12</v>
      </c>
      <c r="BD349" s="18">
        <v>7</v>
      </c>
      <c r="BE349" s="18" t="s">
        <v>692</v>
      </c>
      <c r="BF349" s="18" t="s">
        <v>750</v>
      </c>
      <c r="BG349" s="18">
        <v>478.79999999999995</v>
      </c>
      <c r="BH349" s="18">
        <v>1</v>
      </c>
      <c r="BI349" s="18">
        <v>6.6E-3</v>
      </c>
      <c r="BJ349" s="21">
        <v>2.7109440267335002E-3</v>
      </c>
      <c r="BK349" s="18">
        <v>27</v>
      </c>
      <c r="BM349" s="18">
        <v>7</v>
      </c>
      <c r="BN349" s="18" t="s">
        <v>692</v>
      </c>
      <c r="BO349" s="18" t="s">
        <v>750</v>
      </c>
      <c r="BP349" s="18">
        <v>478.79999999999995</v>
      </c>
      <c r="BQ349" s="18">
        <v>1.5</v>
      </c>
      <c r="BR349" s="18">
        <v>6.6E-3</v>
      </c>
      <c r="BS349" s="21">
        <v>2.8258145363408527E-3</v>
      </c>
      <c r="BT349" s="18">
        <v>28</v>
      </c>
      <c r="BV349" s="18">
        <v>9</v>
      </c>
      <c r="BW349" s="18" t="s">
        <v>32</v>
      </c>
      <c r="BX349" s="18" t="s">
        <v>5</v>
      </c>
      <c r="BY349" s="18">
        <v>8640</v>
      </c>
      <c r="BZ349" s="18">
        <v>1</v>
      </c>
      <c r="CA349" s="18">
        <v>5.1799999999999992E-2</v>
      </c>
      <c r="CB349" s="21">
        <v>7.1944444444444432E-4</v>
      </c>
      <c r="CC349" s="18">
        <v>7</v>
      </c>
      <c r="CE349" s="18">
        <v>9</v>
      </c>
      <c r="CF349" s="18" t="s">
        <v>32</v>
      </c>
      <c r="CG349" s="18" t="s">
        <v>5</v>
      </c>
      <c r="CH349" s="18">
        <v>8640</v>
      </c>
      <c r="CI349" s="18">
        <v>1</v>
      </c>
      <c r="CJ349" s="18">
        <v>5.1799999999999992E-2</v>
      </c>
      <c r="CK349" s="21">
        <v>1.4588734567901232E-3</v>
      </c>
      <c r="CL349" s="18">
        <v>15</v>
      </c>
      <c r="CN349" s="18">
        <v>9</v>
      </c>
      <c r="CO349" s="18" t="s">
        <v>32</v>
      </c>
      <c r="CP349" s="18" t="s">
        <v>5</v>
      </c>
      <c r="CQ349" s="18">
        <v>8640</v>
      </c>
      <c r="CR349" s="18">
        <v>1</v>
      </c>
      <c r="CS349" s="18">
        <v>5.1799999999999992E-2</v>
      </c>
      <c r="CT349" s="21">
        <v>2.9527199074074069E-3</v>
      </c>
      <c r="CU349" s="18">
        <v>30</v>
      </c>
      <c r="CW349" s="18">
        <v>9</v>
      </c>
      <c r="CX349" s="18" t="s">
        <v>651</v>
      </c>
      <c r="CY349" s="18" t="s">
        <v>750</v>
      </c>
      <c r="CZ349" s="18">
        <v>4.5</v>
      </c>
      <c r="DA349" s="18">
        <v>1.5</v>
      </c>
      <c r="DB349" s="18">
        <v>6.0000000000000001E-3</v>
      </c>
      <c r="DC349" s="21">
        <v>4.4444444444444446E-2</v>
      </c>
      <c r="DD349" s="18">
        <v>444</v>
      </c>
    </row>
    <row r="350" spans="2:109" x14ac:dyDescent="0.3">
      <c r="B350" s="18">
        <v>8</v>
      </c>
      <c r="C350" s="18" t="s">
        <v>655</v>
      </c>
      <c r="D350" s="18" t="s">
        <v>750</v>
      </c>
      <c r="E350" s="18">
        <v>17</v>
      </c>
      <c r="F350" s="18">
        <v>2.5</v>
      </c>
      <c r="G350" s="18">
        <v>7.0000000000000001E-3</v>
      </c>
      <c r="H350" s="21">
        <v>1.8941176470588236E-2</v>
      </c>
      <c r="I350" s="18">
        <v>189</v>
      </c>
      <c r="K350" s="18">
        <v>8</v>
      </c>
      <c r="L350" s="18" t="s">
        <v>655</v>
      </c>
      <c r="M350" s="18" t="s">
        <v>750</v>
      </c>
      <c r="N350" s="18">
        <v>17</v>
      </c>
      <c r="O350" s="18">
        <v>1</v>
      </c>
      <c r="P350" s="18">
        <v>1.0999999999999999E-2</v>
      </c>
      <c r="Q350" s="21">
        <v>3.2352941176470584E-2</v>
      </c>
      <c r="R350" s="18">
        <v>324</v>
      </c>
      <c r="T350" s="18">
        <v>8</v>
      </c>
      <c r="U350" s="18" t="s">
        <v>655</v>
      </c>
      <c r="V350" s="18" t="s">
        <v>750</v>
      </c>
      <c r="W350" s="18">
        <v>17</v>
      </c>
      <c r="X350" s="18">
        <v>1</v>
      </c>
      <c r="Y350" s="18">
        <v>1.0999999999999999E-2</v>
      </c>
      <c r="Z350" s="21">
        <v>3.2352941176470584E-2</v>
      </c>
      <c r="AA350" s="18">
        <v>324</v>
      </c>
      <c r="AC350" s="18">
        <v>8</v>
      </c>
      <c r="AD350" s="18" t="s">
        <v>738</v>
      </c>
      <c r="AE350" s="18" t="s">
        <v>750</v>
      </c>
      <c r="AF350" s="18">
        <v>17</v>
      </c>
      <c r="AG350" s="18">
        <v>1</v>
      </c>
      <c r="AH350" s="18">
        <v>5.4999999999999997E-3</v>
      </c>
      <c r="AI350" s="21">
        <v>2.1568627450980395E-2</v>
      </c>
      <c r="AJ350" s="18">
        <v>216</v>
      </c>
      <c r="AL350" s="18">
        <v>7</v>
      </c>
      <c r="AM350" s="18" t="s">
        <v>776</v>
      </c>
      <c r="AN350" s="18" t="s">
        <v>773</v>
      </c>
      <c r="AO350" s="18">
        <v>125</v>
      </c>
      <c r="AP350" s="18">
        <v>1</v>
      </c>
      <c r="AQ350" s="18">
        <v>0.01</v>
      </c>
      <c r="AR350" s="21">
        <v>8.0400000000000003E-3</v>
      </c>
      <c r="AS350" s="18">
        <v>80</v>
      </c>
      <c r="AU350" s="18">
        <v>7</v>
      </c>
      <c r="AV350" s="18" t="s">
        <v>694</v>
      </c>
      <c r="AW350" s="18" t="s">
        <v>750</v>
      </c>
      <c r="AX350" s="18">
        <v>478.79999999999995</v>
      </c>
      <c r="AY350" s="18">
        <v>1</v>
      </c>
      <c r="AZ350" s="18">
        <v>6.0000000000000001E-3</v>
      </c>
      <c r="BA350" s="21">
        <v>1.2218045112781955E-3</v>
      </c>
      <c r="BB350" s="18">
        <v>12</v>
      </c>
      <c r="BD350" s="18">
        <v>7</v>
      </c>
      <c r="BE350" s="18" t="s">
        <v>694</v>
      </c>
      <c r="BF350" s="18" t="s">
        <v>750</v>
      </c>
      <c r="BG350" s="18">
        <v>478.79999999999995</v>
      </c>
      <c r="BH350" s="18">
        <v>1</v>
      </c>
      <c r="BI350" s="18">
        <v>6.6E-3</v>
      </c>
      <c r="BJ350" s="21">
        <v>2.7109440267335002E-3</v>
      </c>
      <c r="BK350" s="18">
        <v>27</v>
      </c>
      <c r="BM350" s="18">
        <v>7</v>
      </c>
      <c r="BN350" s="18" t="s">
        <v>694</v>
      </c>
      <c r="BO350" s="18" t="s">
        <v>750</v>
      </c>
      <c r="BP350" s="18">
        <v>478.79999999999995</v>
      </c>
      <c r="BQ350" s="18">
        <v>1.5</v>
      </c>
      <c r="BR350" s="18">
        <v>6.6E-3</v>
      </c>
      <c r="BS350" s="21">
        <v>2.8258145363408527E-3</v>
      </c>
      <c r="BT350" s="18">
        <v>28</v>
      </c>
      <c r="BV350" s="18">
        <v>9</v>
      </c>
      <c r="BW350" s="18" t="s">
        <v>12</v>
      </c>
      <c r="BX350" s="18" t="s">
        <v>136</v>
      </c>
      <c r="BY350" s="18">
        <v>96</v>
      </c>
      <c r="BZ350" s="18">
        <v>1</v>
      </c>
      <c r="CA350" s="18">
        <v>2.5899999999999996E-2</v>
      </c>
      <c r="CB350" s="21">
        <v>3.2374999999999994E-2</v>
      </c>
      <c r="CC350" s="18">
        <v>324</v>
      </c>
      <c r="CE350" s="18">
        <v>9</v>
      </c>
      <c r="CF350" s="18" t="s">
        <v>12</v>
      </c>
      <c r="CG350" s="18" t="s">
        <v>136</v>
      </c>
      <c r="CH350" s="18">
        <v>96</v>
      </c>
      <c r="CI350" s="18">
        <v>3.5</v>
      </c>
      <c r="CJ350" s="18">
        <v>2.5899999999999996E-2</v>
      </c>
      <c r="CK350" s="21">
        <v>1.8756944444444444E-2</v>
      </c>
      <c r="CL350" s="18">
        <v>188</v>
      </c>
      <c r="CN350" s="18">
        <v>9</v>
      </c>
      <c r="CO350" s="18" t="s">
        <v>12</v>
      </c>
      <c r="CP350" s="18" t="s">
        <v>136</v>
      </c>
      <c r="CQ350" s="18">
        <v>96</v>
      </c>
      <c r="CR350" s="18">
        <v>2.5</v>
      </c>
      <c r="CS350" s="18">
        <v>2.5899999999999996E-2</v>
      </c>
      <c r="CT350" s="21">
        <v>5.3148958333333315E-2</v>
      </c>
      <c r="CU350" s="18">
        <v>531</v>
      </c>
      <c r="CW350" s="18">
        <v>9</v>
      </c>
      <c r="CX350" s="18" t="s">
        <v>653</v>
      </c>
      <c r="CY350" s="18" t="s">
        <v>750</v>
      </c>
      <c r="CZ350" s="18">
        <v>4.5</v>
      </c>
      <c r="DA350" s="18">
        <v>1.5</v>
      </c>
      <c r="DB350" s="18">
        <v>6.0000000000000001E-3</v>
      </c>
      <c r="DC350" s="21">
        <v>4.4444444444444446E-2</v>
      </c>
      <c r="DD350" s="18">
        <v>444</v>
      </c>
    </row>
    <row r="351" spans="2:109" x14ac:dyDescent="0.3">
      <c r="B351" s="18">
        <v>8</v>
      </c>
      <c r="C351" s="18" t="s">
        <v>657</v>
      </c>
      <c r="D351" s="18" t="s">
        <v>750</v>
      </c>
      <c r="E351" s="18">
        <v>17</v>
      </c>
      <c r="F351" s="18">
        <v>2.5</v>
      </c>
      <c r="G351" s="18">
        <v>7.0000000000000001E-3</v>
      </c>
      <c r="H351" s="21">
        <v>1.8941176470588236E-2</v>
      </c>
      <c r="I351" s="18">
        <v>189</v>
      </c>
      <c r="K351" s="18">
        <v>8</v>
      </c>
      <c r="L351" s="18" t="s">
        <v>657</v>
      </c>
      <c r="M351" s="18" t="s">
        <v>750</v>
      </c>
      <c r="N351" s="18">
        <v>17</v>
      </c>
      <c r="O351" s="18">
        <v>1</v>
      </c>
      <c r="P351" s="18">
        <v>1.0999999999999999E-2</v>
      </c>
      <c r="Q351" s="21">
        <v>3.2352941176470584E-2</v>
      </c>
      <c r="R351" s="18">
        <v>324</v>
      </c>
      <c r="T351" s="18">
        <v>8</v>
      </c>
      <c r="U351" s="18" t="s">
        <v>657</v>
      </c>
      <c r="V351" s="18" t="s">
        <v>750</v>
      </c>
      <c r="W351" s="18">
        <v>17</v>
      </c>
      <c r="X351" s="18">
        <v>1</v>
      </c>
      <c r="Y351" s="18">
        <v>1.0999999999999999E-2</v>
      </c>
      <c r="Z351" s="21">
        <v>3.2352941176470584E-2</v>
      </c>
      <c r="AA351" s="18">
        <v>324</v>
      </c>
      <c r="AC351" s="18">
        <v>8</v>
      </c>
      <c r="AD351" s="18" t="s">
        <v>650</v>
      </c>
      <c r="AE351" s="18" t="s">
        <v>750</v>
      </c>
      <c r="AF351" s="18">
        <v>17</v>
      </c>
      <c r="AG351" s="18">
        <v>1</v>
      </c>
      <c r="AH351" s="18">
        <v>5.4999999999999997E-3</v>
      </c>
      <c r="AI351" s="21">
        <v>2.1568627450980395E-2</v>
      </c>
      <c r="AJ351" s="18">
        <v>216</v>
      </c>
      <c r="AL351" s="19"/>
      <c r="AM351" s="19"/>
      <c r="AN351" s="19"/>
      <c r="AO351" s="19"/>
      <c r="AP351" s="19"/>
      <c r="AQ351" s="19"/>
      <c r="AR351" s="22"/>
      <c r="AS351" s="19"/>
      <c r="AU351" s="18">
        <v>7</v>
      </c>
      <c r="AV351" s="18" t="s">
        <v>696</v>
      </c>
      <c r="AW351" s="18" t="s">
        <v>750</v>
      </c>
      <c r="AX351" s="18">
        <v>478.79999999999995</v>
      </c>
      <c r="AY351" s="18">
        <v>1</v>
      </c>
      <c r="AZ351" s="18">
        <v>6.0000000000000001E-3</v>
      </c>
      <c r="BA351" s="21">
        <v>1.2218045112781955E-3</v>
      </c>
      <c r="BB351" s="18">
        <v>12</v>
      </c>
      <c r="BD351" s="18">
        <v>7</v>
      </c>
      <c r="BE351" s="18" t="s">
        <v>696</v>
      </c>
      <c r="BF351" s="18" t="s">
        <v>750</v>
      </c>
      <c r="BG351" s="18">
        <v>478.79999999999995</v>
      </c>
      <c r="BH351" s="18">
        <v>1</v>
      </c>
      <c r="BI351" s="18">
        <v>6.6E-3</v>
      </c>
      <c r="BJ351" s="21">
        <v>2.7109440267335002E-3</v>
      </c>
      <c r="BK351" s="18">
        <v>27</v>
      </c>
      <c r="BM351" s="18">
        <v>7</v>
      </c>
      <c r="BN351" s="18" t="s">
        <v>696</v>
      </c>
      <c r="BO351" s="18" t="s">
        <v>750</v>
      </c>
      <c r="BP351" s="18">
        <v>478.79999999999995</v>
      </c>
      <c r="BQ351" s="18">
        <v>1.5</v>
      </c>
      <c r="BR351" s="18">
        <v>6.6E-3</v>
      </c>
      <c r="BS351" s="21">
        <v>2.8258145363408527E-3</v>
      </c>
      <c r="BT351" s="18">
        <v>28</v>
      </c>
      <c r="BV351" s="18">
        <v>9</v>
      </c>
      <c r="BW351" s="18" t="s">
        <v>23</v>
      </c>
      <c r="BX351" s="18" t="s">
        <v>136</v>
      </c>
      <c r="BY351" s="18">
        <v>96</v>
      </c>
      <c r="BZ351" s="18">
        <v>1</v>
      </c>
      <c r="CA351" s="18">
        <v>2.5899999999999996E-2</v>
      </c>
      <c r="CB351" s="21">
        <v>3.2374999999999994E-2</v>
      </c>
      <c r="CC351" s="18">
        <v>324</v>
      </c>
      <c r="CE351" s="18">
        <v>9</v>
      </c>
      <c r="CF351" s="18" t="s">
        <v>23</v>
      </c>
      <c r="CG351" s="18" t="s">
        <v>136</v>
      </c>
      <c r="CH351" s="18">
        <v>96</v>
      </c>
      <c r="CI351" s="18">
        <v>3.5</v>
      </c>
      <c r="CJ351" s="18">
        <v>2.5899999999999996E-2</v>
      </c>
      <c r="CK351" s="21">
        <v>1.8756944444444444E-2</v>
      </c>
      <c r="CL351" s="18">
        <v>188</v>
      </c>
      <c r="CN351" s="18">
        <v>9</v>
      </c>
      <c r="CO351" s="18" t="s">
        <v>23</v>
      </c>
      <c r="CP351" s="18" t="s">
        <v>136</v>
      </c>
      <c r="CQ351" s="18">
        <v>96</v>
      </c>
      <c r="CR351" s="18">
        <v>2.5</v>
      </c>
      <c r="CS351" s="18">
        <v>2.5899999999999996E-2</v>
      </c>
      <c r="CT351" s="21">
        <v>5.3148958333333315E-2</v>
      </c>
      <c r="CU351" s="18">
        <v>531</v>
      </c>
      <c r="CW351" s="18">
        <v>9</v>
      </c>
      <c r="CX351" s="18" t="s">
        <v>655</v>
      </c>
      <c r="CY351" s="18" t="s">
        <v>750</v>
      </c>
      <c r="CZ351" s="18">
        <v>4.5</v>
      </c>
      <c r="DA351" s="18">
        <v>1.5</v>
      </c>
      <c r="DB351" s="18">
        <v>6.0000000000000001E-3</v>
      </c>
      <c r="DC351" s="21">
        <v>4.4444444444444446E-2</v>
      </c>
      <c r="DD351" s="18">
        <v>444</v>
      </c>
    </row>
    <row r="352" spans="2:109" x14ac:dyDescent="0.3">
      <c r="B352" s="18">
        <v>8</v>
      </c>
      <c r="C352" s="18" t="s">
        <v>659</v>
      </c>
      <c r="D352" s="18" t="s">
        <v>750</v>
      </c>
      <c r="E352" s="18">
        <v>17</v>
      </c>
      <c r="F352" s="18">
        <v>2.5</v>
      </c>
      <c r="G352" s="18">
        <v>7.0000000000000001E-3</v>
      </c>
      <c r="H352" s="21">
        <v>1.8941176470588236E-2</v>
      </c>
      <c r="I352" s="18">
        <v>189</v>
      </c>
      <c r="K352" s="18">
        <v>8</v>
      </c>
      <c r="L352" s="18" t="s">
        <v>659</v>
      </c>
      <c r="M352" s="18" t="s">
        <v>750</v>
      </c>
      <c r="N352" s="18">
        <v>17</v>
      </c>
      <c r="O352" s="18">
        <v>1</v>
      </c>
      <c r="P352" s="18">
        <v>1.0999999999999999E-2</v>
      </c>
      <c r="Q352" s="21">
        <v>3.2352941176470584E-2</v>
      </c>
      <c r="R352" s="18">
        <v>324</v>
      </c>
      <c r="T352" s="18">
        <v>8</v>
      </c>
      <c r="U352" s="18" t="s">
        <v>659</v>
      </c>
      <c r="V352" s="18" t="s">
        <v>750</v>
      </c>
      <c r="W352" s="18">
        <v>17</v>
      </c>
      <c r="X352" s="18">
        <v>1</v>
      </c>
      <c r="Y352" s="18">
        <v>1.0999999999999999E-2</v>
      </c>
      <c r="Z352" s="21">
        <v>3.2352941176470584E-2</v>
      </c>
      <c r="AA352" s="18">
        <v>324</v>
      </c>
      <c r="AC352" s="18">
        <v>8</v>
      </c>
      <c r="AD352" s="18" t="s">
        <v>652</v>
      </c>
      <c r="AE352" s="18" t="s">
        <v>750</v>
      </c>
      <c r="AF352" s="18">
        <v>17</v>
      </c>
      <c r="AG352" s="18">
        <v>1</v>
      </c>
      <c r="AH352" s="18">
        <v>5.4999999999999997E-3</v>
      </c>
      <c r="AI352" s="21">
        <v>2.1568627450980395E-2</v>
      </c>
      <c r="AJ352" s="18">
        <v>216</v>
      </c>
      <c r="AU352" s="18">
        <v>7</v>
      </c>
      <c r="AV352" s="18" t="s">
        <v>698</v>
      </c>
      <c r="AW352" s="18" t="s">
        <v>750</v>
      </c>
      <c r="AX352" s="18">
        <v>478.79999999999995</v>
      </c>
      <c r="AY352" s="18">
        <v>1</v>
      </c>
      <c r="AZ352" s="18">
        <v>6.0000000000000001E-3</v>
      </c>
      <c r="BA352" s="21">
        <v>1.2218045112781955E-3</v>
      </c>
      <c r="BB352" s="18">
        <v>12</v>
      </c>
      <c r="BD352" s="18">
        <v>7</v>
      </c>
      <c r="BE352" s="18" t="s">
        <v>698</v>
      </c>
      <c r="BF352" s="18" t="s">
        <v>750</v>
      </c>
      <c r="BG352" s="18">
        <v>478.79999999999995</v>
      </c>
      <c r="BH352" s="18">
        <v>1</v>
      </c>
      <c r="BI352" s="18">
        <v>6.6E-3</v>
      </c>
      <c r="BJ352" s="21">
        <v>2.7109440267335002E-3</v>
      </c>
      <c r="BK352" s="18">
        <v>27</v>
      </c>
      <c r="BM352" s="18">
        <v>7</v>
      </c>
      <c r="BN352" s="18" t="s">
        <v>698</v>
      </c>
      <c r="BO352" s="18" t="s">
        <v>750</v>
      </c>
      <c r="BP352" s="18">
        <v>478.79999999999995</v>
      </c>
      <c r="BQ352" s="18">
        <v>1.5</v>
      </c>
      <c r="BR352" s="18">
        <v>6.6E-3</v>
      </c>
      <c r="BS352" s="21">
        <v>2.8258145363408527E-3</v>
      </c>
      <c r="BT352" s="18">
        <v>28</v>
      </c>
      <c r="BV352" s="18">
        <v>9</v>
      </c>
      <c r="BW352" s="18" t="s">
        <v>33</v>
      </c>
      <c r="BX352" s="18" t="s">
        <v>136</v>
      </c>
      <c r="BY352" s="18">
        <v>96</v>
      </c>
      <c r="BZ352" s="18">
        <v>1</v>
      </c>
      <c r="CA352" s="18">
        <v>2.5899999999999996E-2</v>
      </c>
      <c r="CB352" s="21">
        <v>3.2374999999999994E-2</v>
      </c>
      <c r="CC352" s="18">
        <v>324</v>
      </c>
      <c r="CE352" s="18">
        <v>9</v>
      </c>
      <c r="CF352" s="18" t="s">
        <v>33</v>
      </c>
      <c r="CG352" s="18" t="s">
        <v>136</v>
      </c>
      <c r="CH352" s="18">
        <v>96</v>
      </c>
      <c r="CI352" s="18">
        <v>3.5</v>
      </c>
      <c r="CJ352" s="18">
        <v>2.5899999999999996E-2</v>
      </c>
      <c r="CK352" s="21">
        <v>1.8756944444444444E-2</v>
      </c>
      <c r="CL352" s="18">
        <v>188</v>
      </c>
      <c r="CN352" s="18">
        <v>9</v>
      </c>
      <c r="CO352" s="18" t="s">
        <v>33</v>
      </c>
      <c r="CP352" s="18" t="s">
        <v>136</v>
      </c>
      <c r="CQ352" s="18">
        <v>96</v>
      </c>
      <c r="CR352" s="18">
        <v>2.5</v>
      </c>
      <c r="CS352" s="18">
        <v>2.5899999999999996E-2</v>
      </c>
      <c r="CT352" s="21">
        <v>5.3148958333333315E-2</v>
      </c>
      <c r="CU352" s="18">
        <v>531</v>
      </c>
      <c r="CW352" s="18">
        <v>9</v>
      </c>
      <c r="CX352" s="18" t="s">
        <v>657</v>
      </c>
      <c r="CY352" s="18" t="s">
        <v>750</v>
      </c>
      <c r="CZ352" s="18">
        <v>4.5</v>
      </c>
      <c r="DA352" s="18">
        <v>1.5</v>
      </c>
      <c r="DB352" s="18">
        <v>6.0000000000000001E-3</v>
      </c>
      <c r="DC352" s="21">
        <v>4.4444444444444446E-2</v>
      </c>
      <c r="DD352" s="18">
        <v>444</v>
      </c>
    </row>
    <row r="353" spans="2:108" x14ac:dyDescent="0.3">
      <c r="B353" s="18">
        <v>8</v>
      </c>
      <c r="C353" s="18" t="s">
        <v>661</v>
      </c>
      <c r="D353" s="18" t="s">
        <v>750</v>
      </c>
      <c r="E353" s="18">
        <v>17</v>
      </c>
      <c r="F353" s="18">
        <v>2.5</v>
      </c>
      <c r="G353" s="18">
        <v>7.0000000000000001E-3</v>
      </c>
      <c r="H353" s="21">
        <v>1.8941176470588236E-2</v>
      </c>
      <c r="I353" s="18">
        <v>189</v>
      </c>
      <c r="K353" s="18">
        <v>8</v>
      </c>
      <c r="L353" s="18" t="s">
        <v>661</v>
      </c>
      <c r="M353" s="18" t="s">
        <v>750</v>
      </c>
      <c r="N353" s="18">
        <v>17</v>
      </c>
      <c r="O353" s="18">
        <v>1</v>
      </c>
      <c r="P353" s="18">
        <v>1.0999999999999999E-2</v>
      </c>
      <c r="Q353" s="21">
        <v>3.2352941176470584E-2</v>
      </c>
      <c r="R353" s="18">
        <v>324</v>
      </c>
      <c r="T353" s="18">
        <v>8</v>
      </c>
      <c r="U353" s="18" t="s">
        <v>661</v>
      </c>
      <c r="V353" s="18" t="s">
        <v>750</v>
      </c>
      <c r="W353" s="18">
        <v>17</v>
      </c>
      <c r="X353" s="18">
        <v>1</v>
      </c>
      <c r="Y353" s="18">
        <v>1.0999999999999999E-2</v>
      </c>
      <c r="Z353" s="21">
        <v>3.2352941176470584E-2</v>
      </c>
      <c r="AA353" s="18">
        <v>324</v>
      </c>
      <c r="AC353" s="18">
        <v>8</v>
      </c>
      <c r="AD353" s="18" t="s">
        <v>654</v>
      </c>
      <c r="AE353" s="18" t="s">
        <v>750</v>
      </c>
      <c r="AF353" s="18">
        <v>17</v>
      </c>
      <c r="AG353" s="18">
        <v>1</v>
      </c>
      <c r="AH353" s="18">
        <v>5.4999999999999997E-3</v>
      </c>
      <c r="AI353" s="21">
        <v>2.1568627450980395E-2</v>
      </c>
      <c r="AJ353" s="18">
        <v>216</v>
      </c>
      <c r="AL353" s="18" t="s">
        <v>133</v>
      </c>
      <c r="AM353" s="18" t="s">
        <v>135</v>
      </c>
      <c r="AN353" s="18" t="s">
        <v>0</v>
      </c>
      <c r="AO353" s="18" t="s">
        <v>1</v>
      </c>
      <c r="AP353" s="18" t="s">
        <v>36</v>
      </c>
      <c r="AQ353" s="18" t="s">
        <v>2</v>
      </c>
      <c r="AR353" s="18" t="s">
        <v>3</v>
      </c>
      <c r="AS353" s="18" t="s">
        <v>4</v>
      </c>
      <c r="AT353" s="20">
        <v>9938</v>
      </c>
      <c r="AU353" s="18">
        <v>7</v>
      </c>
      <c r="AV353" s="18" t="s">
        <v>700</v>
      </c>
      <c r="AW353" s="18" t="s">
        <v>750</v>
      </c>
      <c r="AX353" s="18">
        <v>478.79999999999995</v>
      </c>
      <c r="AY353" s="18">
        <v>1</v>
      </c>
      <c r="AZ353" s="18">
        <v>6.0000000000000001E-3</v>
      </c>
      <c r="BA353" s="21">
        <v>1.2218045112781955E-3</v>
      </c>
      <c r="BB353" s="18">
        <v>12</v>
      </c>
      <c r="BD353" s="18">
        <v>7</v>
      </c>
      <c r="BE353" s="18" t="s">
        <v>700</v>
      </c>
      <c r="BF353" s="18" t="s">
        <v>750</v>
      </c>
      <c r="BG353" s="18">
        <v>478.79999999999995</v>
      </c>
      <c r="BH353" s="18">
        <v>1</v>
      </c>
      <c r="BI353" s="18">
        <v>6.6E-3</v>
      </c>
      <c r="BJ353" s="21">
        <v>2.7109440267335002E-3</v>
      </c>
      <c r="BK353" s="18">
        <v>27</v>
      </c>
      <c r="BM353" s="18">
        <v>7</v>
      </c>
      <c r="BN353" s="18" t="s">
        <v>700</v>
      </c>
      <c r="BO353" s="18" t="s">
        <v>750</v>
      </c>
      <c r="BP353" s="18">
        <v>478.79999999999995</v>
      </c>
      <c r="BQ353" s="18">
        <v>1.5</v>
      </c>
      <c r="BR353" s="18">
        <v>6.6E-3</v>
      </c>
      <c r="BS353" s="21">
        <v>2.8258145363408527E-3</v>
      </c>
      <c r="BT353" s="18">
        <v>28</v>
      </c>
      <c r="BV353" s="18">
        <v>9</v>
      </c>
      <c r="BW353" s="18" t="s">
        <v>13</v>
      </c>
      <c r="BX353" s="18" t="s">
        <v>136</v>
      </c>
      <c r="BY353" s="18">
        <v>144</v>
      </c>
      <c r="BZ353" s="18">
        <v>1</v>
      </c>
      <c r="CA353" s="18">
        <v>2.5899999999999996E-2</v>
      </c>
      <c r="CB353" s="21">
        <v>2.1583333333333329E-2</v>
      </c>
      <c r="CC353" s="18">
        <v>216</v>
      </c>
      <c r="CE353" s="18">
        <v>9</v>
      </c>
      <c r="CF353" s="18" t="s">
        <v>13</v>
      </c>
      <c r="CG353" s="18" t="s">
        <v>136</v>
      </c>
      <c r="CH353" s="18">
        <v>144</v>
      </c>
      <c r="CI353" s="18">
        <v>2</v>
      </c>
      <c r="CJ353" s="18">
        <v>2.5899999999999996E-2</v>
      </c>
      <c r="CK353" s="21">
        <v>2.1883101851851848E-2</v>
      </c>
      <c r="CL353" s="18">
        <v>219</v>
      </c>
      <c r="CN353" s="18">
        <v>9</v>
      </c>
      <c r="CO353" s="18" t="s">
        <v>13</v>
      </c>
      <c r="CP353" s="18" t="s">
        <v>136</v>
      </c>
      <c r="CQ353" s="18">
        <v>144</v>
      </c>
      <c r="CR353" s="18">
        <v>2</v>
      </c>
      <c r="CS353" s="18">
        <v>2.5899999999999996E-2</v>
      </c>
      <c r="CT353" s="21">
        <v>4.4290798611111099E-2</v>
      </c>
      <c r="CU353" s="18">
        <v>443</v>
      </c>
      <c r="CW353" s="18">
        <v>9</v>
      </c>
      <c r="CX353" s="18" t="s">
        <v>659</v>
      </c>
      <c r="CY353" s="18" t="s">
        <v>750</v>
      </c>
      <c r="CZ353" s="18">
        <v>4.5</v>
      </c>
      <c r="DA353" s="18">
        <v>1.5</v>
      </c>
      <c r="DB353" s="18">
        <v>6.0000000000000001E-3</v>
      </c>
      <c r="DC353" s="21">
        <v>4.4444444444444446E-2</v>
      </c>
      <c r="DD353" s="18">
        <v>444</v>
      </c>
    </row>
    <row r="354" spans="2:108" x14ac:dyDescent="0.3">
      <c r="B354" s="18">
        <v>8</v>
      </c>
      <c r="C354" s="18" t="s">
        <v>663</v>
      </c>
      <c r="D354" s="18" t="s">
        <v>750</v>
      </c>
      <c r="E354" s="18">
        <v>17</v>
      </c>
      <c r="F354" s="18">
        <v>2.5</v>
      </c>
      <c r="G354" s="18">
        <v>7.0000000000000001E-3</v>
      </c>
      <c r="H354" s="21">
        <v>1.8941176470588236E-2</v>
      </c>
      <c r="I354" s="18">
        <v>189</v>
      </c>
      <c r="K354" s="18">
        <v>8</v>
      </c>
      <c r="L354" s="18" t="s">
        <v>663</v>
      </c>
      <c r="M354" s="18" t="s">
        <v>750</v>
      </c>
      <c r="N354" s="18">
        <v>17</v>
      </c>
      <c r="O354" s="18">
        <v>1</v>
      </c>
      <c r="P354" s="18">
        <v>1.0999999999999999E-2</v>
      </c>
      <c r="Q354" s="21">
        <v>3.2352941176470584E-2</v>
      </c>
      <c r="R354" s="18">
        <v>324</v>
      </c>
      <c r="T354" s="18">
        <v>8</v>
      </c>
      <c r="U354" s="18" t="s">
        <v>663</v>
      </c>
      <c r="V354" s="18" t="s">
        <v>750</v>
      </c>
      <c r="W354" s="18">
        <v>17</v>
      </c>
      <c r="X354" s="18">
        <v>1</v>
      </c>
      <c r="Y354" s="18">
        <v>1.0999999999999999E-2</v>
      </c>
      <c r="Z354" s="21">
        <v>3.2352941176470584E-2</v>
      </c>
      <c r="AA354" s="18">
        <v>324</v>
      </c>
      <c r="AC354" s="18">
        <v>8</v>
      </c>
      <c r="AD354" s="18" t="s">
        <v>656</v>
      </c>
      <c r="AE354" s="18" t="s">
        <v>750</v>
      </c>
      <c r="AF354" s="18">
        <v>17</v>
      </c>
      <c r="AG354" s="18">
        <v>1</v>
      </c>
      <c r="AH354" s="18">
        <v>5.4999999999999997E-3</v>
      </c>
      <c r="AI354" s="21">
        <v>2.1568627450980395E-2</v>
      </c>
      <c r="AJ354" s="18">
        <v>216</v>
      </c>
      <c r="AL354" s="18">
        <v>8</v>
      </c>
      <c r="AM354" s="18" t="s">
        <v>10</v>
      </c>
      <c r="AN354" s="18" t="s">
        <v>136</v>
      </c>
      <c r="AO354" s="18">
        <v>54.666666666666657</v>
      </c>
      <c r="AP354" s="18">
        <v>3</v>
      </c>
      <c r="AQ354" s="18">
        <v>0.10219999999999999</v>
      </c>
      <c r="AR354" s="21">
        <v>6.2628658536585377E-2</v>
      </c>
      <c r="AS354" s="18">
        <v>626</v>
      </c>
      <c r="AU354" s="18">
        <v>7</v>
      </c>
      <c r="AV354" s="18" t="s">
        <v>685</v>
      </c>
      <c r="AW354" s="18" t="s">
        <v>750</v>
      </c>
      <c r="AX354" s="18">
        <v>478.79999999999995</v>
      </c>
      <c r="AY354" s="18">
        <v>1</v>
      </c>
      <c r="AZ354" s="18">
        <v>6.0000000000000001E-3</v>
      </c>
      <c r="BA354" s="21">
        <v>1.2218045112781955E-3</v>
      </c>
      <c r="BB354" s="18">
        <v>12</v>
      </c>
      <c r="BD354" s="18">
        <v>7</v>
      </c>
      <c r="BE354" s="18" t="s">
        <v>685</v>
      </c>
      <c r="BF354" s="18" t="s">
        <v>750</v>
      </c>
      <c r="BG354" s="18">
        <v>478.79999999999995</v>
      </c>
      <c r="BH354" s="18">
        <v>1</v>
      </c>
      <c r="BI354" s="18">
        <v>6.6E-3</v>
      </c>
      <c r="BJ354" s="21">
        <v>2.7109440267335002E-3</v>
      </c>
      <c r="BK354" s="18">
        <v>27</v>
      </c>
      <c r="BM354" s="18">
        <v>7</v>
      </c>
      <c r="BN354" s="18" t="s">
        <v>685</v>
      </c>
      <c r="BO354" s="18" t="s">
        <v>750</v>
      </c>
      <c r="BP354" s="18">
        <v>478.79999999999995</v>
      </c>
      <c r="BQ354" s="18">
        <v>1.5</v>
      </c>
      <c r="BR354" s="18">
        <v>6.6E-3</v>
      </c>
      <c r="BS354" s="21">
        <v>2.8258145363408527E-3</v>
      </c>
      <c r="BT354" s="18">
        <v>28</v>
      </c>
      <c r="BV354" s="18">
        <v>9</v>
      </c>
      <c r="BW354" s="18" t="s">
        <v>24</v>
      </c>
      <c r="BX354" s="18" t="s">
        <v>136</v>
      </c>
      <c r="BY354" s="18">
        <v>144</v>
      </c>
      <c r="BZ354" s="18">
        <v>1</v>
      </c>
      <c r="CA354" s="18">
        <v>2.5899999999999996E-2</v>
      </c>
      <c r="CB354" s="21">
        <v>2.1583333333333329E-2</v>
      </c>
      <c r="CC354" s="18">
        <v>216</v>
      </c>
      <c r="CE354" s="18">
        <v>9</v>
      </c>
      <c r="CF354" s="18" t="s">
        <v>24</v>
      </c>
      <c r="CG354" s="18" t="s">
        <v>136</v>
      </c>
      <c r="CH354" s="18">
        <v>144</v>
      </c>
      <c r="CI354" s="18">
        <v>2</v>
      </c>
      <c r="CJ354" s="18">
        <v>2.5899999999999996E-2</v>
      </c>
      <c r="CK354" s="21">
        <v>2.1883101851851848E-2</v>
      </c>
      <c r="CL354" s="18">
        <v>219</v>
      </c>
      <c r="CN354" s="18">
        <v>9</v>
      </c>
      <c r="CO354" s="18" t="s">
        <v>24</v>
      </c>
      <c r="CP354" s="18" t="s">
        <v>136</v>
      </c>
      <c r="CQ354" s="18">
        <v>144</v>
      </c>
      <c r="CR354" s="18">
        <v>2</v>
      </c>
      <c r="CS354" s="18">
        <v>2.5899999999999996E-2</v>
      </c>
      <c r="CT354" s="21">
        <v>4.4290798611111099E-2</v>
      </c>
      <c r="CU354" s="18">
        <v>443</v>
      </c>
      <c r="CW354" s="18">
        <v>9</v>
      </c>
      <c r="CX354" s="18" t="s">
        <v>661</v>
      </c>
      <c r="CY354" s="18" t="s">
        <v>750</v>
      </c>
      <c r="CZ354" s="18">
        <v>4.5</v>
      </c>
      <c r="DA354" s="18">
        <v>1.5</v>
      </c>
      <c r="DB354" s="18">
        <v>6.0000000000000001E-3</v>
      </c>
      <c r="DC354" s="21">
        <v>4.4444444444444446E-2</v>
      </c>
      <c r="DD354" s="18">
        <v>444</v>
      </c>
    </row>
    <row r="355" spans="2:108" x14ac:dyDescent="0.3">
      <c r="B355" s="18">
        <v>8</v>
      </c>
      <c r="C355" s="18" t="s">
        <v>665</v>
      </c>
      <c r="D355" s="18" t="s">
        <v>750</v>
      </c>
      <c r="E355" s="18">
        <v>17</v>
      </c>
      <c r="F355" s="18">
        <v>2.5</v>
      </c>
      <c r="G355" s="18">
        <v>7.0000000000000001E-3</v>
      </c>
      <c r="H355" s="21">
        <v>1.8941176470588236E-2</v>
      </c>
      <c r="I355" s="18">
        <v>189</v>
      </c>
      <c r="K355" s="18">
        <v>8</v>
      </c>
      <c r="L355" s="18" t="s">
        <v>665</v>
      </c>
      <c r="M355" s="18" t="s">
        <v>750</v>
      </c>
      <c r="N355" s="18">
        <v>17</v>
      </c>
      <c r="O355" s="18">
        <v>1</v>
      </c>
      <c r="P355" s="18">
        <v>1.0999999999999999E-2</v>
      </c>
      <c r="Q355" s="21">
        <v>3.2352941176470584E-2</v>
      </c>
      <c r="R355" s="18">
        <v>324</v>
      </c>
      <c r="T355" s="18">
        <v>8</v>
      </c>
      <c r="U355" s="18" t="s">
        <v>665</v>
      </c>
      <c r="V355" s="18" t="s">
        <v>750</v>
      </c>
      <c r="W355" s="18">
        <v>17</v>
      </c>
      <c r="X355" s="18">
        <v>1</v>
      </c>
      <c r="Y355" s="18">
        <v>1.0999999999999999E-2</v>
      </c>
      <c r="Z355" s="21">
        <v>3.2352941176470584E-2</v>
      </c>
      <c r="AA355" s="18">
        <v>324</v>
      </c>
      <c r="AC355" s="18">
        <v>8</v>
      </c>
      <c r="AD355" s="18" t="s">
        <v>658</v>
      </c>
      <c r="AE355" s="18" t="s">
        <v>750</v>
      </c>
      <c r="AF355" s="18">
        <v>17</v>
      </c>
      <c r="AG355" s="18">
        <v>1</v>
      </c>
      <c r="AH355" s="18">
        <v>5.4999999999999997E-3</v>
      </c>
      <c r="AI355" s="21">
        <v>2.1568627450980395E-2</v>
      </c>
      <c r="AJ355" s="18">
        <v>216</v>
      </c>
      <c r="AL355" s="18">
        <v>8</v>
      </c>
      <c r="AM355" s="18" t="s">
        <v>21</v>
      </c>
      <c r="AN355" s="18" t="s">
        <v>136</v>
      </c>
      <c r="AO355" s="18">
        <v>54.666666666666657</v>
      </c>
      <c r="AP355" s="18">
        <v>3</v>
      </c>
      <c r="AQ355" s="18">
        <v>0.10219999999999999</v>
      </c>
      <c r="AR355" s="21">
        <v>6.2628658536585377E-2</v>
      </c>
      <c r="AS355" s="18">
        <v>626</v>
      </c>
      <c r="AU355" s="18">
        <v>7</v>
      </c>
      <c r="AV355" s="18" t="s">
        <v>687</v>
      </c>
      <c r="AW355" s="18" t="s">
        <v>750</v>
      </c>
      <c r="AX355" s="18">
        <v>478.79999999999995</v>
      </c>
      <c r="AY355" s="18">
        <v>1</v>
      </c>
      <c r="AZ355" s="18">
        <v>6.0000000000000001E-3</v>
      </c>
      <c r="BA355" s="21">
        <v>1.2218045112781955E-3</v>
      </c>
      <c r="BB355" s="18">
        <v>12</v>
      </c>
      <c r="BD355" s="18">
        <v>7</v>
      </c>
      <c r="BE355" s="18" t="s">
        <v>687</v>
      </c>
      <c r="BF355" s="18" t="s">
        <v>750</v>
      </c>
      <c r="BG355" s="18">
        <v>478.79999999999995</v>
      </c>
      <c r="BH355" s="18">
        <v>1</v>
      </c>
      <c r="BI355" s="18">
        <v>6.4999999999999997E-3</v>
      </c>
      <c r="BJ355" s="21">
        <v>2.6698691172375383E-3</v>
      </c>
      <c r="BK355" s="18">
        <v>27</v>
      </c>
      <c r="BM355" s="18">
        <v>7</v>
      </c>
      <c r="BN355" s="18" t="s">
        <v>687</v>
      </c>
      <c r="BO355" s="18" t="s">
        <v>750</v>
      </c>
      <c r="BP355" s="18">
        <v>478.79999999999995</v>
      </c>
      <c r="BQ355" s="18">
        <v>1.5</v>
      </c>
      <c r="BR355" s="18">
        <v>6.4999999999999997E-3</v>
      </c>
      <c r="BS355" s="21">
        <v>2.7829991645781115E-3</v>
      </c>
      <c r="BT355" s="18">
        <v>28</v>
      </c>
      <c r="BV355" s="18">
        <v>9</v>
      </c>
      <c r="BW355" s="18" t="s">
        <v>14</v>
      </c>
      <c r="BX355" s="18" t="s">
        <v>136</v>
      </c>
      <c r="BY355" s="18">
        <v>172.79999999999998</v>
      </c>
      <c r="BZ355" s="18">
        <v>1</v>
      </c>
      <c r="CA355" s="18">
        <v>2.5899999999999996E-2</v>
      </c>
      <c r="CB355" s="21">
        <v>1.7986111111111112E-2</v>
      </c>
      <c r="CC355" s="18">
        <v>180</v>
      </c>
      <c r="CE355" s="18">
        <v>9</v>
      </c>
      <c r="CF355" s="18" t="s">
        <v>14</v>
      </c>
      <c r="CG355" s="18" t="s">
        <v>136</v>
      </c>
      <c r="CH355" s="18">
        <v>172.79999999999998</v>
      </c>
      <c r="CI355" s="18">
        <v>1.5</v>
      </c>
      <c r="CJ355" s="18">
        <v>2.5899999999999996E-2</v>
      </c>
      <c r="CK355" s="21">
        <v>2.4314557613168725E-2</v>
      </c>
      <c r="CL355" s="18">
        <v>243</v>
      </c>
      <c r="CN355" s="18">
        <v>9</v>
      </c>
      <c r="CO355" s="18" t="s">
        <v>14</v>
      </c>
      <c r="CP355" s="18" t="s">
        <v>136</v>
      </c>
      <c r="CQ355" s="18">
        <v>172.79999999999998</v>
      </c>
      <c r="CR355" s="18">
        <v>1.5</v>
      </c>
      <c r="CS355" s="18">
        <v>2.5899999999999996E-2</v>
      </c>
      <c r="CT355" s="21">
        <v>4.9211998456790119E-2</v>
      </c>
      <c r="CU355" s="18">
        <v>492</v>
      </c>
      <c r="CW355" s="18">
        <v>9</v>
      </c>
      <c r="CX355" s="18" t="s">
        <v>663</v>
      </c>
      <c r="CY355" s="18" t="s">
        <v>750</v>
      </c>
      <c r="CZ355" s="18">
        <v>4.5</v>
      </c>
      <c r="DA355" s="18">
        <v>1.5</v>
      </c>
      <c r="DB355" s="18">
        <v>6.0000000000000001E-3</v>
      </c>
      <c r="DC355" s="21">
        <v>4.4444444444444446E-2</v>
      </c>
      <c r="DD355" s="18">
        <v>444</v>
      </c>
    </row>
    <row r="356" spans="2:108" x14ac:dyDescent="0.3">
      <c r="B356" s="18">
        <v>8</v>
      </c>
      <c r="C356" s="18" t="s">
        <v>666</v>
      </c>
      <c r="D356" s="18" t="s">
        <v>750</v>
      </c>
      <c r="E356" s="18">
        <v>77.000000000000028</v>
      </c>
      <c r="F356" s="18">
        <v>1</v>
      </c>
      <c r="G356" s="18">
        <v>7.0000000000000001E-3</v>
      </c>
      <c r="H356" s="21">
        <v>1.0454545454545451E-2</v>
      </c>
      <c r="I356" s="18">
        <v>105</v>
      </c>
      <c r="K356" s="18">
        <v>8</v>
      </c>
      <c r="L356" s="18" t="s">
        <v>666</v>
      </c>
      <c r="M356" s="18" t="s">
        <v>750</v>
      </c>
      <c r="N356" s="18">
        <v>77.000000000000028</v>
      </c>
      <c r="O356" s="18">
        <v>1</v>
      </c>
      <c r="P356" s="18">
        <v>7.0000000000000001E-3</v>
      </c>
      <c r="Q356" s="21">
        <v>4.5454545454545444E-3</v>
      </c>
      <c r="R356" s="18">
        <v>45</v>
      </c>
      <c r="T356" s="18">
        <v>8</v>
      </c>
      <c r="U356" s="18" t="s">
        <v>666</v>
      </c>
      <c r="V356" s="18" t="s">
        <v>750</v>
      </c>
      <c r="W356" s="18">
        <v>77.000000000000028</v>
      </c>
      <c r="X356" s="18">
        <v>1</v>
      </c>
      <c r="Y356" s="18">
        <v>7.0000000000000001E-3</v>
      </c>
      <c r="Z356" s="21">
        <v>4.5454545454545444E-3</v>
      </c>
      <c r="AA356" s="18">
        <v>45</v>
      </c>
      <c r="AC356" s="18">
        <v>8</v>
      </c>
      <c r="AD356" s="18" t="s">
        <v>660</v>
      </c>
      <c r="AE356" s="18" t="s">
        <v>750</v>
      </c>
      <c r="AF356" s="18">
        <v>17</v>
      </c>
      <c r="AG356" s="18">
        <v>1</v>
      </c>
      <c r="AH356" s="18">
        <v>5.4999999999999997E-3</v>
      </c>
      <c r="AI356" s="21">
        <v>2.1568627450980395E-2</v>
      </c>
      <c r="AJ356" s="18">
        <v>216</v>
      </c>
      <c r="AL356" s="18">
        <v>8</v>
      </c>
      <c r="AM356" s="18" t="s">
        <v>29</v>
      </c>
      <c r="AN356" s="18" t="s">
        <v>136</v>
      </c>
      <c r="AO356" s="18">
        <v>54.666666666666657</v>
      </c>
      <c r="AP356" s="18">
        <v>3</v>
      </c>
      <c r="AQ356" s="18">
        <v>0.10219999999999999</v>
      </c>
      <c r="AR356" s="21">
        <v>6.2628658536585377E-2</v>
      </c>
      <c r="AS356" s="18">
        <v>626</v>
      </c>
      <c r="AU356" s="18">
        <v>7</v>
      </c>
      <c r="AV356" s="18" t="s">
        <v>689</v>
      </c>
      <c r="AW356" s="18" t="s">
        <v>750</v>
      </c>
      <c r="AX356" s="18">
        <v>478.79999999999995</v>
      </c>
      <c r="AY356" s="18">
        <v>1</v>
      </c>
      <c r="AZ356" s="18">
        <v>6.0000000000000001E-3</v>
      </c>
      <c r="BA356" s="21">
        <v>1.2218045112781955E-3</v>
      </c>
      <c r="BB356" s="18">
        <v>12</v>
      </c>
      <c r="BD356" s="18">
        <v>7</v>
      </c>
      <c r="BE356" s="18" t="s">
        <v>689</v>
      </c>
      <c r="BF356" s="18" t="s">
        <v>750</v>
      </c>
      <c r="BG356" s="18">
        <v>478.79999999999995</v>
      </c>
      <c r="BH356" s="18">
        <v>1</v>
      </c>
      <c r="BI356" s="18">
        <v>6.4999999999999997E-3</v>
      </c>
      <c r="BJ356" s="21">
        <v>2.6698691172375383E-3</v>
      </c>
      <c r="BK356" s="18">
        <v>27</v>
      </c>
      <c r="BM356" s="18">
        <v>7</v>
      </c>
      <c r="BN356" s="18" t="s">
        <v>689</v>
      </c>
      <c r="BO356" s="18" t="s">
        <v>750</v>
      </c>
      <c r="BP356" s="18">
        <v>478.79999999999995</v>
      </c>
      <c r="BQ356" s="18">
        <v>1.5</v>
      </c>
      <c r="BR356" s="18">
        <v>6.4999999999999997E-3</v>
      </c>
      <c r="BS356" s="21">
        <v>2.7829991645781115E-3</v>
      </c>
      <c r="BT356" s="18">
        <v>28</v>
      </c>
      <c r="BV356" s="18">
        <v>9</v>
      </c>
      <c r="BW356" s="18" t="s">
        <v>32</v>
      </c>
      <c r="BX356" s="18" t="s">
        <v>136</v>
      </c>
      <c r="BY356" s="18">
        <v>172.79999999999998</v>
      </c>
      <c r="BZ356" s="18">
        <v>1</v>
      </c>
      <c r="CA356" s="18">
        <v>2.5899999999999996E-2</v>
      </c>
      <c r="CB356" s="21">
        <v>1.7986111111111112E-2</v>
      </c>
      <c r="CC356" s="18">
        <v>180</v>
      </c>
      <c r="CE356" s="18">
        <v>9</v>
      </c>
      <c r="CF356" s="18" t="s">
        <v>32</v>
      </c>
      <c r="CG356" s="18" t="s">
        <v>136</v>
      </c>
      <c r="CH356" s="18">
        <v>172.79999999999998</v>
      </c>
      <c r="CI356" s="18">
        <v>1.5</v>
      </c>
      <c r="CJ356" s="18">
        <v>2.5899999999999996E-2</v>
      </c>
      <c r="CK356" s="21">
        <v>2.4314557613168725E-2</v>
      </c>
      <c r="CL356" s="18">
        <v>243</v>
      </c>
      <c r="CN356" s="18">
        <v>9</v>
      </c>
      <c r="CO356" s="18" t="s">
        <v>32</v>
      </c>
      <c r="CP356" s="18" t="s">
        <v>136</v>
      </c>
      <c r="CQ356" s="18">
        <v>172.79999999999998</v>
      </c>
      <c r="CR356" s="18">
        <v>1.5</v>
      </c>
      <c r="CS356" s="18">
        <v>2.5899999999999996E-2</v>
      </c>
      <c r="CT356" s="21">
        <v>4.9211998456790119E-2</v>
      </c>
      <c r="CU356" s="18">
        <v>492</v>
      </c>
      <c r="CW356" s="18">
        <v>9</v>
      </c>
      <c r="CX356" s="18" t="s">
        <v>665</v>
      </c>
      <c r="CY356" s="18" t="s">
        <v>750</v>
      </c>
      <c r="CZ356" s="18">
        <v>4.5</v>
      </c>
      <c r="DA356" s="18">
        <v>1.5</v>
      </c>
      <c r="DB356" s="18">
        <v>6.0000000000000001E-3</v>
      </c>
      <c r="DC356" s="21">
        <v>4.4444444444444446E-2</v>
      </c>
      <c r="DD356" s="18">
        <v>444</v>
      </c>
    </row>
    <row r="357" spans="2:108" x14ac:dyDescent="0.3">
      <c r="B357" s="18">
        <v>8</v>
      </c>
      <c r="C357" s="18" t="s">
        <v>668</v>
      </c>
      <c r="D357" s="18" t="s">
        <v>750</v>
      </c>
      <c r="E357" s="18">
        <v>77.000000000000028</v>
      </c>
      <c r="F357" s="18">
        <v>1</v>
      </c>
      <c r="G357" s="18">
        <v>6.0000000000000001E-3</v>
      </c>
      <c r="H357" s="21">
        <v>8.9610389610389578E-3</v>
      </c>
      <c r="I357" s="18">
        <v>90</v>
      </c>
      <c r="K357" s="18">
        <v>8</v>
      </c>
      <c r="L357" s="18" t="s">
        <v>668</v>
      </c>
      <c r="M357" s="18" t="s">
        <v>750</v>
      </c>
      <c r="N357" s="18">
        <v>77.000000000000028</v>
      </c>
      <c r="O357" s="18">
        <v>1</v>
      </c>
      <c r="P357" s="18">
        <v>6.0000000000000001E-3</v>
      </c>
      <c r="Q357" s="21">
        <v>3.8961038961038944E-3</v>
      </c>
      <c r="R357" s="18">
        <v>39</v>
      </c>
      <c r="T357" s="18">
        <v>8</v>
      </c>
      <c r="U357" s="18" t="s">
        <v>668</v>
      </c>
      <c r="V357" s="18" t="s">
        <v>750</v>
      </c>
      <c r="W357" s="18">
        <v>77.000000000000028</v>
      </c>
      <c r="X357" s="18">
        <v>1</v>
      </c>
      <c r="Y357" s="18">
        <v>6.0000000000000001E-3</v>
      </c>
      <c r="Z357" s="21">
        <v>3.8961038961038944E-3</v>
      </c>
      <c r="AA357" s="18">
        <v>39</v>
      </c>
      <c r="AC357" s="18">
        <v>8</v>
      </c>
      <c r="AD357" s="18" t="s">
        <v>662</v>
      </c>
      <c r="AE357" s="18" t="s">
        <v>750</v>
      </c>
      <c r="AF357" s="18">
        <v>17</v>
      </c>
      <c r="AG357" s="18">
        <v>1</v>
      </c>
      <c r="AH357" s="18">
        <v>5.4999999999999997E-3</v>
      </c>
      <c r="AI357" s="21">
        <v>2.1568627450980395E-2</v>
      </c>
      <c r="AJ357" s="18">
        <v>216</v>
      </c>
      <c r="AL357" s="18">
        <v>8</v>
      </c>
      <c r="AM357" s="18" t="s">
        <v>12</v>
      </c>
      <c r="AN357" s="18" t="s">
        <v>136</v>
      </c>
      <c r="AO357" s="18">
        <v>100</v>
      </c>
      <c r="AP357" s="18">
        <v>1.5</v>
      </c>
      <c r="AQ357" s="18">
        <v>7.007999999999999E-2</v>
      </c>
      <c r="AR357" s="21">
        <v>4.6953599999999991E-2</v>
      </c>
      <c r="AS357" s="18">
        <v>470</v>
      </c>
      <c r="AU357" s="18">
        <v>7</v>
      </c>
      <c r="AV357" s="18" t="s">
        <v>691</v>
      </c>
      <c r="AW357" s="18" t="s">
        <v>750</v>
      </c>
      <c r="AX357" s="18">
        <v>478.79999999999995</v>
      </c>
      <c r="AY357" s="18">
        <v>1</v>
      </c>
      <c r="AZ357" s="18">
        <v>6.0000000000000001E-3</v>
      </c>
      <c r="BA357" s="21">
        <v>1.2218045112781955E-3</v>
      </c>
      <c r="BB357" s="18">
        <v>12</v>
      </c>
      <c r="BD357" s="18">
        <v>7</v>
      </c>
      <c r="BE357" s="18" t="s">
        <v>691</v>
      </c>
      <c r="BF357" s="18" t="s">
        <v>750</v>
      </c>
      <c r="BG357" s="18">
        <v>478.79999999999995</v>
      </c>
      <c r="BH357" s="18">
        <v>1</v>
      </c>
      <c r="BI357" s="18">
        <v>6.4999999999999997E-3</v>
      </c>
      <c r="BJ357" s="21">
        <v>2.6698691172375383E-3</v>
      </c>
      <c r="BK357" s="18">
        <v>27</v>
      </c>
      <c r="BM357" s="18">
        <v>7</v>
      </c>
      <c r="BN357" s="18" t="s">
        <v>691</v>
      </c>
      <c r="BO357" s="18" t="s">
        <v>750</v>
      </c>
      <c r="BP357" s="18">
        <v>478.79999999999995</v>
      </c>
      <c r="BQ357" s="18">
        <v>1.5</v>
      </c>
      <c r="BR357" s="18">
        <v>6.4999999999999997E-3</v>
      </c>
      <c r="BS357" s="21">
        <v>2.7829991645781115E-3</v>
      </c>
      <c r="BT357" s="18">
        <v>28</v>
      </c>
      <c r="BV357" s="18">
        <v>9</v>
      </c>
      <c r="BW357" s="18" t="s">
        <v>666</v>
      </c>
      <c r="BX357" s="18" t="s">
        <v>750</v>
      </c>
      <c r="BY357" s="18">
        <v>64.40000000000002</v>
      </c>
      <c r="BZ357" s="18">
        <v>1</v>
      </c>
      <c r="CA357" s="18">
        <v>9.7000000000000003E-3</v>
      </c>
      <c r="CB357" s="21">
        <v>1.8074534161490678E-2</v>
      </c>
      <c r="CC357" s="18">
        <v>181</v>
      </c>
      <c r="CE357" s="18">
        <v>9</v>
      </c>
      <c r="CF357" s="18" t="s">
        <v>666</v>
      </c>
      <c r="CG357" s="18" t="s">
        <v>750</v>
      </c>
      <c r="CH357" s="18">
        <v>64.40000000000002</v>
      </c>
      <c r="CI357" s="18">
        <v>2</v>
      </c>
      <c r="CJ357" s="18">
        <v>9.7000000000000003E-3</v>
      </c>
      <c r="CK357" s="21">
        <v>1.832556935817805E-2</v>
      </c>
      <c r="CL357" s="18">
        <v>183</v>
      </c>
      <c r="CN357" s="18">
        <v>9</v>
      </c>
      <c r="CO357" s="18" t="s">
        <v>666</v>
      </c>
      <c r="CP357" s="18" t="s">
        <v>750</v>
      </c>
      <c r="CQ357" s="18">
        <v>64.40000000000002</v>
      </c>
      <c r="CR357" s="18">
        <v>3</v>
      </c>
      <c r="CS357" s="18">
        <v>9.5999999999999992E-3</v>
      </c>
      <c r="CT357" s="21">
        <v>2.4472049689440986E-2</v>
      </c>
      <c r="CU357" s="18">
        <v>245</v>
      </c>
      <c r="CW357" s="18">
        <v>9</v>
      </c>
      <c r="CX357" s="18" t="s">
        <v>666</v>
      </c>
      <c r="CY357" s="18" t="s">
        <v>750</v>
      </c>
      <c r="CZ357" s="18">
        <v>88.875000000000014</v>
      </c>
      <c r="DA357" s="18">
        <v>1</v>
      </c>
      <c r="DB357" s="18">
        <v>1.7000000000000001E-2</v>
      </c>
      <c r="DC357" s="21">
        <v>9.5639943741209557E-3</v>
      </c>
      <c r="DD357" s="18">
        <v>96</v>
      </c>
    </row>
    <row r="358" spans="2:108" x14ac:dyDescent="0.3">
      <c r="B358" s="18">
        <v>8</v>
      </c>
      <c r="C358" s="18" t="s">
        <v>670</v>
      </c>
      <c r="D358" s="18" t="s">
        <v>750</v>
      </c>
      <c r="E358" s="18">
        <v>77.000000000000028</v>
      </c>
      <c r="F358" s="18">
        <v>1</v>
      </c>
      <c r="G358" s="18">
        <v>6.0000000000000001E-3</v>
      </c>
      <c r="H358" s="21">
        <v>8.9610389610389578E-3</v>
      </c>
      <c r="I358" s="18">
        <v>90</v>
      </c>
      <c r="K358" s="18">
        <v>8</v>
      </c>
      <c r="L358" s="18" t="s">
        <v>670</v>
      </c>
      <c r="M358" s="18" t="s">
        <v>750</v>
      </c>
      <c r="N358" s="18">
        <v>77.000000000000028</v>
      </c>
      <c r="O358" s="18">
        <v>1</v>
      </c>
      <c r="P358" s="18">
        <v>6.0000000000000001E-3</v>
      </c>
      <c r="Q358" s="21">
        <v>3.8961038961038944E-3</v>
      </c>
      <c r="R358" s="18">
        <v>39</v>
      </c>
      <c r="T358" s="18">
        <v>8</v>
      </c>
      <c r="U358" s="18" t="s">
        <v>670</v>
      </c>
      <c r="V358" s="18" t="s">
        <v>750</v>
      </c>
      <c r="W358" s="18">
        <v>77.000000000000028</v>
      </c>
      <c r="X358" s="18">
        <v>1</v>
      </c>
      <c r="Y358" s="18">
        <v>6.0000000000000001E-3</v>
      </c>
      <c r="Z358" s="21">
        <v>3.8961038961038944E-3</v>
      </c>
      <c r="AA358" s="18">
        <v>39</v>
      </c>
      <c r="AC358" s="18">
        <v>8</v>
      </c>
      <c r="AD358" s="18" t="s">
        <v>664</v>
      </c>
      <c r="AE358" s="18" t="s">
        <v>750</v>
      </c>
      <c r="AF358" s="18">
        <v>17</v>
      </c>
      <c r="AG358" s="18">
        <v>1</v>
      </c>
      <c r="AH358" s="18">
        <v>5.4999999999999997E-3</v>
      </c>
      <c r="AI358" s="21">
        <v>2.1568627450980395E-2</v>
      </c>
      <c r="AJ358" s="18">
        <v>216</v>
      </c>
      <c r="AL358" s="18">
        <v>8</v>
      </c>
      <c r="AM358" s="18" t="s">
        <v>23</v>
      </c>
      <c r="AN358" s="18" t="s">
        <v>136</v>
      </c>
      <c r="AO358" s="18">
        <v>100</v>
      </c>
      <c r="AP358" s="18">
        <v>1.5</v>
      </c>
      <c r="AQ358" s="18">
        <v>7.007999999999999E-2</v>
      </c>
      <c r="AR358" s="21">
        <v>4.6953599999999991E-2</v>
      </c>
      <c r="AS358" s="18">
        <v>470</v>
      </c>
      <c r="AU358" s="18">
        <v>7</v>
      </c>
      <c r="AV358" s="18" t="s">
        <v>693</v>
      </c>
      <c r="AW358" s="18" t="s">
        <v>750</v>
      </c>
      <c r="AX358" s="18">
        <v>478.79999999999995</v>
      </c>
      <c r="AY358" s="18">
        <v>1</v>
      </c>
      <c r="AZ358" s="18">
        <v>6.0000000000000001E-3</v>
      </c>
      <c r="BA358" s="21">
        <v>1.2218045112781955E-3</v>
      </c>
      <c r="BB358" s="18">
        <v>12</v>
      </c>
      <c r="BD358" s="18">
        <v>7</v>
      </c>
      <c r="BE358" s="18" t="s">
        <v>693</v>
      </c>
      <c r="BF358" s="18" t="s">
        <v>750</v>
      </c>
      <c r="BG358" s="18">
        <v>478.79999999999995</v>
      </c>
      <c r="BH358" s="18">
        <v>1</v>
      </c>
      <c r="BI358" s="18">
        <v>6.4999999999999997E-3</v>
      </c>
      <c r="BJ358" s="21">
        <v>2.6698691172375383E-3</v>
      </c>
      <c r="BK358" s="18">
        <v>27</v>
      </c>
      <c r="BM358" s="18">
        <v>7</v>
      </c>
      <c r="BN358" s="18" t="s">
        <v>693</v>
      </c>
      <c r="BO358" s="18" t="s">
        <v>750</v>
      </c>
      <c r="BP358" s="18">
        <v>478.79999999999995</v>
      </c>
      <c r="BQ358" s="18">
        <v>1.5</v>
      </c>
      <c r="BR358" s="18">
        <v>6.4999999999999997E-3</v>
      </c>
      <c r="BS358" s="21">
        <v>2.7829991645781115E-3</v>
      </c>
      <c r="BT358" s="18">
        <v>28</v>
      </c>
      <c r="BV358" s="18">
        <v>9</v>
      </c>
      <c r="BW358" s="18" t="s">
        <v>668</v>
      </c>
      <c r="BX358" s="18" t="s">
        <v>750</v>
      </c>
      <c r="BY358" s="18">
        <v>64.40000000000002</v>
      </c>
      <c r="BZ358" s="18">
        <v>1</v>
      </c>
      <c r="CA358" s="18">
        <v>9.7000000000000003E-3</v>
      </c>
      <c r="CB358" s="21">
        <v>1.8074534161490678E-2</v>
      </c>
      <c r="CC358" s="18">
        <v>181</v>
      </c>
      <c r="CE358" s="18">
        <v>9</v>
      </c>
      <c r="CF358" s="18" t="s">
        <v>668</v>
      </c>
      <c r="CG358" s="18" t="s">
        <v>750</v>
      </c>
      <c r="CH358" s="18">
        <v>64.40000000000002</v>
      </c>
      <c r="CI358" s="18">
        <v>2</v>
      </c>
      <c r="CJ358" s="18">
        <v>9.7000000000000003E-3</v>
      </c>
      <c r="CK358" s="21">
        <v>1.832556935817805E-2</v>
      </c>
      <c r="CL358" s="18">
        <v>183</v>
      </c>
      <c r="CN358" s="18">
        <v>9</v>
      </c>
      <c r="CO358" s="18" t="s">
        <v>668</v>
      </c>
      <c r="CP358" s="18" t="s">
        <v>750</v>
      </c>
      <c r="CQ358" s="18">
        <v>64.40000000000002</v>
      </c>
      <c r="CR358" s="18">
        <v>3</v>
      </c>
      <c r="CS358" s="18">
        <v>9.5999999999999992E-3</v>
      </c>
      <c r="CT358" s="21">
        <v>2.4472049689440986E-2</v>
      </c>
      <c r="CU358" s="18">
        <v>245</v>
      </c>
      <c r="CW358" s="18">
        <v>9</v>
      </c>
      <c r="CX358" s="18" t="s">
        <v>668</v>
      </c>
      <c r="CY358" s="18" t="s">
        <v>750</v>
      </c>
      <c r="CZ358" s="18">
        <v>88.875000000000014</v>
      </c>
      <c r="DA358" s="18">
        <v>1</v>
      </c>
      <c r="DB358" s="18">
        <v>1.7000000000000001E-2</v>
      </c>
      <c r="DC358" s="21">
        <v>9.5639943741209557E-3</v>
      </c>
      <c r="DD358" s="18">
        <v>96</v>
      </c>
    </row>
    <row r="359" spans="2:108" x14ac:dyDescent="0.3">
      <c r="B359" s="18">
        <v>8</v>
      </c>
      <c r="C359" s="18" t="s">
        <v>672</v>
      </c>
      <c r="D359" s="18" t="s">
        <v>750</v>
      </c>
      <c r="E359" s="18">
        <v>77.000000000000028</v>
      </c>
      <c r="F359" s="18">
        <v>1</v>
      </c>
      <c r="G359" s="18">
        <v>6.0000000000000001E-3</v>
      </c>
      <c r="H359" s="21">
        <v>8.9610389610389578E-3</v>
      </c>
      <c r="I359" s="18">
        <v>90</v>
      </c>
      <c r="K359" s="18">
        <v>8</v>
      </c>
      <c r="L359" s="18" t="s">
        <v>672</v>
      </c>
      <c r="M359" s="18" t="s">
        <v>750</v>
      </c>
      <c r="N359" s="18">
        <v>77.000000000000028</v>
      </c>
      <c r="O359" s="18">
        <v>1</v>
      </c>
      <c r="P359" s="18">
        <v>6.0000000000000001E-3</v>
      </c>
      <c r="Q359" s="21">
        <v>3.8961038961038944E-3</v>
      </c>
      <c r="R359" s="18">
        <v>39</v>
      </c>
      <c r="T359" s="18">
        <v>8</v>
      </c>
      <c r="U359" s="18" t="s">
        <v>672</v>
      </c>
      <c r="V359" s="18" t="s">
        <v>750</v>
      </c>
      <c r="W359" s="18">
        <v>77.000000000000028</v>
      </c>
      <c r="X359" s="18">
        <v>1</v>
      </c>
      <c r="Y359" s="18">
        <v>6.0000000000000001E-3</v>
      </c>
      <c r="Z359" s="21">
        <v>3.8961038961038944E-3</v>
      </c>
      <c r="AA359" s="18">
        <v>39</v>
      </c>
      <c r="AC359" s="18">
        <v>8</v>
      </c>
      <c r="AD359" s="18" t="s">
        <v>649</v>
      </c>
      <c r="AE359" s="18" t="s">
        <v>750</v>
      </c>
      <c r="AF359" s="18">
        <v>17</v>
      </c>
      <c r="AG359" s="18">
        <v>1</v>
      </c>
      <c r="AH359" s="18">
        <v>5.4999999999999997E-3</v>
      </c>
      <c r="AI359" s="21">
        <v>2.1568627450980395E-2</v>
      </c>
      <c r="AJ359" s="18">
        <v>216</v>
      </c>
      <c r="AL359" s="18">
        <v>8</v>
      </c>
      <c r="AM359" s="18" t="s">
        <v>33</v>
      </c>
      <c r="AN359" s="18" t="s">
        <v>136</v>
      </c>
      <c r="AO359" s="18">
        <v>100</v>
      </c>
      <c r="AP359" s="18">
        <v>1.5</v>
      </c>
      <c r="AQ359" s="18">
        <v>7.007999999999999E-2</v>
      </c>
      <c r="AR359" s="21">
        <v>4.6953599999999991E-2</v>
      </c>
      <c r="AS359" s="18">
        <v>470</v>
      </c>
      <c r="AU359" s="18">
        <v>7</v>
      </c>
      <c r="AV359" s="18" t="s">
        <v>695</v>
      </c>
      <c r="AW359" s="18" t="s">
        <v>750</v>
      </c>
      <c r="AX359" s="18">
        <v>478.79999999999995</v>
      </c>
      <c r="AY359" s="18">
        <v>1</v>
      </c>
      <c r="AZ359" s="18">
        <v>6.0000000000000001E-3</v>
      </c>
      <c r="BA359" s="21">
        <v>1.2218045112781955E-3</v>
      </c>
      <c r="BB359" s="18">
        <v>12</v>
      </c>
      <c r="BD359" s="18">
        <v>7</v>
      </c>
      <c r="BE359" s="18" t="s">
        <v>695</v>
      </c>
      <c r="BF359" s="18" t="s">
        <v>750</v>
      </c>
      <c r="BG359" s="18">
        <v>478.79999999999995</v>
      </c>
      <c r="BH359" s="18">
        <v>1</v>
      </c>
      <c r="BI359" s="18">
        <v>6.4999999999999997E-3</v>
      </c>
      <c r="BJ359" s="21">
        <v>2.6698691172375383E-3</v>
      </c>
      <c r="BK359" s="18">
        <v>27</v>
      </c>
      <c r="BM359" s="18">
        <v>7</v>
      </c>
      <c r="BN359" s="18" t="s">
        <v>695</v>
      </c>
      <c r="BO359" s="18" t="s">
        <v>750</v>
      </c>
      <c r="BP359" s="18">
        <v>478.79999999999995</v>
      </c>
      <c r="BQ359" s="18">
        <v>1.5</v>
      </c>
      <c r="BR359" s="18">
        <v>6.4999999999999997E-3</v>
      </c>
      <c r="BS359" s="21">
        <v>2.7829991645781115E-3</v>
      </c>
      <c r="BT359" s="18">
        <v>28</v>
      </c>
      <c r="BV359" s="18">
        <v>9</v>
      </c>
      <c r="BW359" s="18" t="s">
        <v>670</v>
      </c>
      <c r="BX359" s="18" t="s">
        <v>750</v>
      </c>
      <c r="BY359" s="18">
        <v>64.40000000000002</v>
      </c>
      <c r="BZ359" s="18">
        <v>1</v>
      </c>
      <c r="CA359" s="18">
        <v>9.7000000000000003E-3</v>
      </c>
      <c r="CB359" s="21">
        <v>1.8074534161490678E-2</v>
      </c>
      <c r="CC359" s="18">
        <v>181</v>
      </c>
      <c r="CE359" s="18">
        <v>9</v>
      </c>
      <c r="CF359" s="18" t="s">
        <v>670</v>
      </c>
      <c r="CG359" s="18" t="s">
        <v>750</v>
      </c>
      <c r="CH359" s="18">
        <v>64.40000000000002</v>
      </c>
      <c r="CI359" s="18">
        <v>2</v>
      </c>
      <c r="CJ359" s="18">
        <v>9.7000000000000003E-3</v>
      </c>
      <c r="CK359" s="21">
        <v>1.832556935817805E-2</v>
      </c>
      <c r="CL359" s="18">
        <v>183</v>
      </c>
      <c r="CN359" s="18">
        <v>9</v>
      </c>
      <c r="CO359" s="18" t="s">
        <v>670</v>
      </c>
      <c r="CP359" s="18" t="s">
        <v>750</v>
      </c>
      <c r="CQ359" s="18">
        <v>64.40000000000002</v>
      </c>
      <c r="CR359" s="18">
        <v>3</v>
      </c>
      <c r="CS359" s="18">
        <v>9.5999999999999992E-3</v>
      </c>
      <c r="CT359" s="21">
        <v>2.4472049689440986E-2</v>
      </c>
      <c r="CU359" s="18">
        <v>245</v>
      </c>
      <c r="CW359" s="18">
        <v>9</v>
      </c>
      <c r="CX359" s="18" t="s">
        <v>670</v>
      </c>
      <c r="CY359" s="18" t="s">
        <v>750</v>
      </c>
      <c r="CZ359" s="18">
        <v>88.875000000000014</v>
      </c>
      <c r="DA359" s="18">
        <v>1</v>
      </c>
      <c r="DB359" s="18">
        <v>1.7000000000000001E-2</v>
      </c>
      <c r="DC359" s="21">
        <v>9.5639943741209557E-3</v>
      </c>
      <c r="DD359" s="18">
        <v>96</v>
      </c>
    </row>
    <row r="360" spans="2:108" x14ac:dyDescent="0.3">
      <c r="B360" s="18">
        <v>8</v>
      </c>
      <c r="C360" s="18" t="s">
        <v>674</v>
      </c>
      <c r="D360" s="18" t="s">
        <v>750</v>
      </c>
      <c r="E360" s="18">
        <v>77.000000000000028</v>
      </c>
      <c r="F360" s="18">
        <v>1</v>
      </c>
      <c r="G360" s="18">
        <v>6.0000000000000001E-3</v>
      </c>
      <c r="H360" s="21">
        <v>8.9610389610389578E-3</v>
      </c>
      <c r="I360" s="18">
        <v>90</v>
      </c>
      <c r="K360" s="18">
        <v>8</v>
      </c>
      <c r="L360" s="18" t="s">
        <v>674</v>
      </c>
      <c r="M360" s="18" t="s">
        <v>750</v>
      </c>
      <c r="N360" s="18">
        <v>77.000000000000028</v>
      </c>
      <c r="O360" s="18">
        <v>1</v>
      </c>
      <c r="P360" s="18">
        <v>6.0000000000000001E-3</v>
      </c>
      <c r="Q360" s="21">
        <v>3.8961038961038944E-3</v>
      </c>
      <c r="R360" s="18">
        <v>39</v>
      </c>
      <c r="T360" s="18">
        <v>8</v>
      </c>
      <c r="U360" s="18" t="s">
        <v>674</v>
      </c>
      <c r="V360" s="18" t="s">
        <v>750</v>
      </c>
      <c r="W360" s="18">
        <v>77.000000000000028</v>
      </c>
      <c r="X360" s="18">
        <v>1</v>
      </c>
      <c r="Y360" s="18">
        <v>6.0000000000000001E-3</v>
      </c>
      <c r="Z360" s="21">
        <v>3.8961038961038944E-3</v>
      </c>
      <c r="AA360" s="18">
        <v>39</v>
      </c>
      <c r="AC360" s="18">
        <v>8</v>
      </c>
      <c r="AD360" s="18" t="s">
        <v>651</v>
      </c>
      <c r="AE360" s="18" t="s">
        <v>750</v>
      </c>
      <c r="AF360" s="18">
        <v>17</v>
      </c>
      <c r="AG360" s="18">
        <v>1</v>
      </c>
      <c r="AH360" s="18">
        <v>5.4999999999999997E-3</v>
      </c>
      <c r="AI360" s="21">
        <v>2.1568627450980395E-2</v>
      </c>
      <c r="AJ360" s="18">
        <v>216</v>
      </c>
      <c r="AL360" s="18">
        <v>8</v>
      </c>
      <c r="AM360" s="18" t="s">
        <v>13</v>
      </c>
      <c r="AN360" s="18" t="s">
        <v>136</v>
      </c>
      <c r="AO360" s="18">
        <v>150</v>
      </c>
      <c r="AP360" s="18">
        <v>1</v>
      </c>
      <c r="AQ360" s="18">
        <v>7.007999999999999E-2</v>
      </c>
      <c r="AR360" s="21">
        <v>4.6953599999999991E-2</v>
      </c>
      <c r="AS360" s="18">
        <v>470</v>
      </c>
      <c r="AU360" s="18">
        <v>7</v>
      </c>
      <c r="AV360" s="18" t="s">
        <v>697</v>
      </c>
      <c r="AW360" s="18" t="s">
        <v>750</v>
      </c>
      <c r="AX360" s="18">
        <v>478.79999999999995</v>
      </c>
      <c r="AY360" s="18">
        <v>1</v>
      </c>
      <c r="AZ360" s="18">
        <v>6.0000000000000001E-3</v>
      </c>
      <c r="BA360" s="21">
        <v>1.2218045112781955E-3</v>
      </c>
      <c r="BB360" s="18">
        <v>12</v>
      </c>
      <c r="BD360" s="18">
        <v>7</v>
      </c>
      <c r="BE360" s="18" t="s">
        <v>697</v>
      </c>
      <c r="BF360" s="18" t="s">
        <v>750</v>
      </c>
      <c r="BG360" s="18">
        <v>478.79999999999995</v>
      </c>
      <c r="BH360" s="18">
        <v>1</v>
      </c>
      <c r="BI360" s="18">
        <v>6.4999999999999997E-3</v>
      </c>
      <c r="BJ360" s="21">
        <v>2.6698691172375383E-3</v>
      </c>
      <c r="BK360" s="18">
        <v>27</v>
      </c>
      <c r="BM360" s="18">
        <v>7</v>
      </c>
      <c r="BN360" s="18" t="s">
        <v>697</v>
      </c>
      <c r="BO360" s="18" t="s">
        <v>750</v>
      </c>
      <c r="BP360" s="18">
        <v>478.79999999999995</v>
      </c>
      <c r="BQ360" s="18">
        <v>1.5</v>
      </c>
      <c r="BR360" s="18">
        <v>6.4999999999999997E-3</v>
      </c>
      <c r="BS360" s="21">
        <v>2.7829991645781115E-3</v>
      </c>
      <c r="BT360" s="18">
        <v>28</v>
      </c>
      <c r="BV360" s="18">
        <v>9</v>
      </c>
      <c r="BW360" s="18" t="s">
        <v>672</v>
      </c>
      <c r="BX360" s="18" t="s">
        <v>750</v>
      </c>
      <c r="BY360" s="18">
        <v>64.40000000000002</v>
      </c>
      <c r="BZ360" s="18">
        <v>1</v>
      </c>
      <c r="CA360" s="18">
        <v>9.7000000000000003E-3</v>
      </c>
      <c r="CB360" s="21">
        <v>1.8074534161490678E-2</v>
      </c>
      <c r="CC360" s="18">
        <v>181</v>
      </c>
      <c r="CE360" s="18">
        <v>9</v>
      </c>
      <c r="CF360" s="18" t="s">
        <v>672</v>
      </c>
      <c r="CG360" s="18" t="s">
        <v>750</v>
      </c>
      <c r="CH360" s="18">
        <v>64.40000000000002</v>
      </c>
      <c r="CI360" s="18">
        <v>2</v>
      </c>
      <c r="CJ360" s="18">
        <v>9.7000000000000003E-3</v>
      </c>
      <c r="CK360" s="21">
        <v>1.832556935817805E-2</v>
      </c>
      <c r="CL360" s="18">
        <v>183</v>
      </c>
      <c r="CN360" s="18">
        <v>9</v>
      </c>
      <c r="CO360" s="18" t="s">
        <v>672</v>
      </c>
      <c r="CP360" s="18" t="s">
        <v>750</v>
      </c>
      <c r="CQ360" s="18">
        <v>64.40000000000002</v>
      </c>
      <c r="CR360" s="18">
        <v>3</v>
      </c>
      <c r="CS360" s="18">
        <v>9.5999999999999992E-3</v>
      </c>
      <c r="CT360" s="21">
        <v>2.4472049689440986E-2</v>
      </c>
      <c r="CU360" s="18">
        <v>245</v>
      </c>
      <c r="CW360" s="18">
        <v>9</v>
      </c>
      <c r="CX360" s="18" t="s">
        <v>672</v>
      </c>
      <c r="CY360" s="18" t="s">
        <v>750</v>
      </c>
      <c r="CZ360" s="18">
        <v>88.875000000000014</v>
      </c>
      <c r="DA360" s="18">
        <v>1</v>
      </c>
      <c r="DB360" s="18">
        <v>1.7000000000000001E-2</v>
      </c>
      <c r="DC360" s="21">
        <v>9.5639943741209557E-3</v>
      </c>
      <c r="DD360" s="18">
        <v>96</v>
      </c>
    </row>
    <row r="361" spans="2:108" x14ac:dyDescent="0.3">
      <c r="B361" s="18">
        <v>8</v>
      </c>
      <c r="C361" s="18" t="s">
        <v>676</v>
      </c>
      <c r="D361" s="18" t="s">
        <v>750</v>
      </c>
      <c r="E361" s="18">
        <v>77.000000000000028</v>
      </c>
      <c r="F361" s="18">
        <v>1</v>
      </c>
      <c r="G361" s="18">
        <v>6.0000000000000001E-3</v>
      </c>
      <c r="H361" s="21">
        <v>8.9610389610389578E-3</v>
      </c>
      <c r="I361" s="18">
        <v>90</v>
      </c>
      <c r="K361" s="18">
        <v>8</v>
      </c>
      <c r="L361" s="18" t="s">
        <v>676</v>
      </c>
      <c r="M361" s="18" t="s">
        <v>750</v>
      </c>
      <c r="N361" s="18">
        <v>77.000000000000028</v>
      </c>
      <c r="O361" s="18">
        <v>1</v>
      </c>
      <c r="P361" s="18">
        <v>6.0000000000000001E-3</v>
      </c>
      <c r="Q361" s="21">
        <v>3.8961038961038944E-3</v>
      </c>
      <c r="R361" s="18">
        <v>39</v>
      </c>
      <c r="T361" s="18">
        <v>8</v>
      </c>
      <c r="U361" s="18" t="s">
        <v>676</v>
      </c>
      <c r="V361" s="18" t="s">
        <v>750</v>
      </c>
      <c r="W361" s="18">
        <v>77.000000000000028</v>
      </c>
      <c r="X361" s="18">
        <v>1</v>
      </c>
      <c r="Y361" s="18">
        <v>6.0000000000000001E-3</v>
      </c>
      <c r="Z361" s="21">
        <v>3.8961038961038944E-3</v>
      </c>
      <c r="AA361" s="18">
        <v>39</v>
      </c>
      <c r="AC361" s="18">
        <v>8</v>
      </c>
      <c r="AD361" s="18" t="s">
        <v>653</v>
      </c>
      <c r="AE361" s="18" t="s">
        <v>750</v>
      </c>
      <c r="AF361" s="18">
        <v>17</v>
      </c>
      <c r="AG361" s="18">
        <v>1</v>
      </c>
      <c r="AH361" s="18">
        <v>5.4999999999999997E-3</v>
      </c>
      <c r="AI361" s="21">
        <v>2.1568627450980395E-2</v>
      </c>
      <c r="AJ361" s="18">
        <v>216</v>
      </c>
      <c r="AL361" s="18">
        <v>8</v>
      </c>
      <c r="AM361" s="18" t="s">
        <v>14</v>
      </c>
      <c r="AN361" s="18" t="s">
        <v>136</v>
      </c>
      <c r="AO361" s="18">
        <v>180</v>
      </c>
      <c r="AP361" s="18">
        <v>1</v>
      </c>
      <c r="AQ361" s="18">
        <v>7.007999999999999E-2</v>
      </c>
      <c r="AR361" s="21">
        <v>3.9127999999999989E-2</v>
      </c>
      <c r="AS361" s="18">
        <v>391</v>
      </c>
      <c r="AU361" s="18">
        <v>7</v>
      </c>
      <c r="AV361" s="18" t="s">
        <v>699</v>
      </c>
      <c r="AW361" s="18" t="s">
        <v>750</v>
      </c>
      <c r="AX361" s="18">
        <v>478.79999999999995</v>
      </c>
      <c r="AY361" s="18">
        <v>1</v>
      </c>
      <c r="AZ361" s="18">
        <v>6.0000000000000001E-3</v>
      </c>
      <c r="BA361" s="21">
        <v>1.2218045112781955E-3</v>
      </c>
      <c r="BB361" s="18">
        <v>12</v>
      </c>
      <c r="BD361" s="18">
        <v>7</v>
      </c>
      <c r="BE361" s="18" t="s">
        <v>699</v>
      </c>
      <c r="BF361" s="18" t="s">
        <v>750</v>
      </c>
      <c r="BG361" s="18">
        <v>478.79999999999995</v>
      </c>
      <c r="BH361" s="18">
        <v>1</v>
      </c>
      <c r="BI361" s="18">
        <v>6.4999999999999997E-3</v>
      </c>
      <c r="BJ361" s="21">
        <v>2.6698691172375383E-3</v>
      </c>
      <c r="BK361" s="18">
        <v>27</v>
      </c>
      <c r="BM361" s="18">
        <v>7</v>
      </c>
      <c r="BN361" s="18" t="s">
        <v>699</v>
      </c>
      <c r="BO361" s="18" t="s">
        <v>750</v>
      </c>
      <c r="BP361" s="18">
        <v>478.79999999999995</v>
      </c>
      <c r="BQ361" s="18">
        <v>1.5</v>
      </c>
      <c r="BR361" s="18">
        <v>6.4999999999999997E-3</v>
      </c>
      <c r="BS361" s="21">
        <v>2.7829991645781115E-3</v>
      </c>
      <c r="BT361" s="18">
        <v>28</v>
      </c>
      <c r="BV361" s="18">
        <v>9</v>
      </c>
      <c r="BW361" s="18" t="s">
        <v>674</v>
      </c>
      <c r="BX361" s="18" t="s">
        <v>750</v>
      </c>
      <c r="BY361" s="18">
        <v>64.40000000000002</v>
      </c>
      <c r="BZ361" s="18">
        <v>1</v>
      </c>
      <c r="CA361" s="18">
        <v>9.7000000000000003E-3</v>
      </c>
      <c r="CB361" s="21">
        <v>1.8074534161490678E-2</v>
      </c>
      <c r="CC361" s="18">
        <v>181</v>
      </c>
      <c r="CE361" s="18">
        <v>9</v>
      </c>
      <c r="CF361" s="18" t="s">
        <v>674</v>
      </c>
      <c r="CG361" s="18" t="s">
        <v>750</v>
      </c>
      <c r="CH361" s="18">
        <v>64.40000000000002</v>
      </c>
      <c r="CI361" s="18">
        <v>2</v>
      </c>
      <c r="CJ361" s="18">
        <v>9.7000000000000003E-3</v>
      </c>
      <c r="CK361" s="21">
        <v>1.832556935817805E-2</v>
      </c>
      <c r="CL361" s="18">
        <v>183</v>
      </c>
      <c r="CN361" s="18">
        <v>9</v>
      </c>
      <c r="CO361" s="18" t="s">
        <v>674</v>
      </c>
      <c r="CP361" s="18" t="s">
        <v>750</v>
      </c>
      <c r="CQ361" s="18">
        <v>64.40000000000002</v>
      </c>
      <c r="CR361" s="18">
        <v>3</v>
      </c>
      <c r="CS361" s="18">
        <v>9.5999999999999992E-3</v>
      </c>
      <c r="CT361" s="21">
        <v>2.4472049689440986E-2</v>
      </c>
      <c r="CU361" s="18">
        <v>245</v>
      </c>
      <c r="CW361" s="18">
        <v>9</v>
      </c>
      <c r="CX361" s="18" t="s">
        <v>674</v>
      </c>
      <c r="CY361" s="18" t="s">
        <v>750</v>
      </c>
      <c r="CZ361" s="18">
        <v>88.875000000000014</v>
      </c>
      <c r="DA361" s="18">
        <v>1</v>
      </c>
      <c r="DB361" s="18">
        <v>1.7000000000000001E-2</v>
      </c>
      <c r="DC361" s="21">
        <v>9.5639943741209557E-3</v>
      </c>
      <c r="DD361" s="18">
        <v>96</v>
      </c>
    </row>
    <row r="362" spans="2:108" x14ac:dyDescent="0.3">
      <c r="B362" s="18">
        <v>8</v>
      </c>
      <c r="C362" s="18" t="s">
        <v>678</v>
      </c>
      <c r="D362" s="18" t="s">
        <v>750</v>
      </c>
      <c r="E362" s="18">
        <v>77.000000000000028</v>
      </c>
      <c r="F362" s="18">
        <v>1</v>
      </c>
      <c r="G362" s="18">
        <v>6.0000000000000001E-3</v>
      </c>
      <c r="H362" s="21">
        <v>8.9610389610389578E-3</v>
      </c>
      <c r="I362" s="18">
        <v>90</v>
      </c>
      <c r="K362" s="18">
        <v>8</v>
      </c>
      <c r="L362" s="18" t="s">
        <v>678</v>
      </c>
      <c r="M362" s="18" t="s">
        <v>750</v>
      </c>
      <c r="N362" s="18">
        <v>77.000000000000028</v>
      </c>
      <c r="O362" s="18">
        <v>1</v>
      </c>
      <c r="P362" s="18">
        <v>6.0000000000000001E-3</v>
      </c>
      <c r="Q362" s="21">
        <v>3.8961038961038944E-3</v>
      </c>
      <c r="R362" s="18">
        <v>39</v>
      </c>
      <c r="T362" s="18">
        <v>8</v>
      </c>
      <c r="U362" s="18" t="s">
        <v>678</v>
      </c>
      <c r="V362" s="18" t="s">
        <v>750</v>
      </c>
      <c r="W362" s="18">
        <v>77.000000000000028</v>
      </c>
      <c r="X362" s="18">
        <v>1</v>
      </c>
      <c r="Y362" s="18">
        <v>6.0000000000000001E-3</v>
      </c>
      <c r="Z362" s="21">
        <v>3.8961038961038944E-3</v>
      </c>
      <c r="AA362" s="18">
        <v>39</v>
      </c>
      <c r="AC362" s="18">
        <v>8</v>
      </c>
      <c r="AD362" s="18" t="s">
        <v>655</v>
      </c>
      <c r="AE362" s="18" t="s">
        <v>750</v>
      </c>
      <c r="AF362" s="18">
        <v>17</v>
      </c>
      <c r="AG362" s="18">
        <v>1</v>
      </c>
      <c r="AH362" s="18">
        <v>5.4999999999999997E-3</v>
      </c>
      <c r="AI362" s="21">
        <v>2.1568627450980395E-2</v>
      </c>
      <c r="AJ362" s="18">
        <v>216</v>
      </c>
      <c r="AL362" s="18">
        <v>8</v>
      </c>
      <c r="AM362" s="18" t="s">
        <v>738</v>
      </c>
      <c r="AN362" s="18" t="s">
        <v>750</v>
      </c>
      <c r="AO362" s="18">
        <v>17</v>
      </c>
      <c r="AP362" s="18">
        <v>2</v>
      </c>
      <c r="AQ362" s="18">
        <v>6.0000000000000001E-3</v>
      </c>
      <c r="AR362" s="21">
        <v>1.7735294117647057E-2</v>
      </c>
      <c r="AS362" s="18">
        <v>177</v>
      </c>
      <c r="AU362" s="18">
        <v>7</v>
      </c>
      <c r="AV362" s="18" t="s">
        <v>701</v>
      </c>
      <c r="AW362" s="18" t="s">
        <v>750</v>
      </c>
      <c r="AX362" s="18">
        <v>478.79999999999995</v>
      </c>
      <c r="AY362" s="18">
        <v>1</v>
      </c>
      <c r="AZ362" s="18">
        <v>6.0000000000000001E-3</v>
      </c>
      <c r="BA362" s="21">
        <v>1.2218045112781955E-3</v>
      </c>
      <c r="BB362" s="18">
        <v>12</v>
      </c>
      <c r="BD362" s="18">
        <v>7</v>
      </c>
      <c r="BE362" s="18" t="s">
        <v>701</v>
      </c>
      <c r="BF362" s="18" t="s">
        <v>750</v>
      </c>
      <c r="BG362" s="18">
        <v>478.79999999999995</v>
      </c>
      <c r="BH362" s="18">
        <v>1</v>
      </c>
      <c r="BI362" s="18">
        <v>6.4999999999999997E-3</v>
      </c>
      <c r="BJ362" s="21">
        <v>2.6698691172375383E-3</v>
      </c>
      <c r="BK362" s="18">
        <v>27</v>
      </c>
      <c r="BM362" s="18">
        <v>7</v>
      </c>
      <c r="BN362" s="18" t="s">
        <v>701</v>
      </c>
      <c r="BO362" s="18" t="s">
        <v>750</v>
      </c>
      <c r="BP362" s="18">
        <v>478.79999999999995</v>
      </c>
      <c r="BQ362" s="18">
        <v>1.5</v>
      </c>
      <c r="BR362" s="18">
        <v>6.4999999999999997E-3</v>
      </c>
      <c r="BS362" s="21">
        <v>2.7829991645781115E-3</v>
      </c>
      <c r="BT362" s="18">
        <v>28</v>
      </c>
      <c r="BV362" s="18">
        <v>9</v>
      </c>
      <c r="BW362" s="18" t="s">
        <v>676</v>
      </c>
      <c r="BX362" s="18" t="s">
        <v>750</v>
      </c>
      <c r="BY362" s="18">
        <v>64.40000000000002</v>
      </c>
      <c r="BZ362" s="18">
        <v>1</v>
      </c>
      <c r="CA362" s="18">
        <v>9.7000000000000003E-3</v>
      </c>
      <c r="CB362" s="21">
        <v>1.8074534161490678E-2</v>
      </c>
      <c r="CC362" s="18">
        <v>181</v>
      </c>
      <c r="CE362" s="18">
        <v>9</v>
      </c>
      <c r="CF362" s="18" t="s">
        <v>676</v>
      </c>
      <c r="CG362" s="18" t="s">
        <v>750</v>
      </c>
      <c r="CH362" s="18">
        <v>64.40000000000002</v>
      </c>
      <c r="CI362" s="18">
        <v>2</v>
      </c>
      <c r="CJ362" s="18">
        <v>9.7000000000000003E-3</v>
      </c>
      <c r="CK362" s="21">
        <v>1.832556935817805E-2</v>
      </c>
      <c r="CL362" s="18">
        <v>183</v>
      </c>
      <c r="CN362" s="18">
        <v>9</v>
      </c>
      <c r="CO362" s="18" t="s">
        <v>676</v>
      </c>
      <c r="CP362" s="18" t="s">
        <v>750</v>
      </c>
      <c r="CQ362" s="18">
        <v>64.40000000000002</v>
      </c>
      <c r="CR362" s="18">
        <v>3</v>
      </c>
      <c r="CS362" s="18">
        <v>9.5999999999999992E-3</v>
      </c>
      <c r="CT362" s="21">
        <v>2.4472049689440986E-2</v>
      </c>
      <c r="CU362" s="18">
        <v>245</v>
      </c>
      <c r="CW362" s="18">
        <v>9</v>
      </c>
      <c r="CX362" s="18" t="s">
        <v>676</v>
      </c>
      <c r="CY362" s="18" t="s">
        <v>750</v>
      </c>
      <c r="CZ362" s="18">
        <v>88.875000000000014</v>
      </c>
      <c r="DA362" s="18">
        <v>1</v>
      </c>
      <c r="DB362" s="18">
        <v>1.7000000000000001E-2</v>
      </c>
      <c r="DC362" s="21">
        <v>9.5639943741209557E-3</v>
      </c>
      <c r="DD362" s="18">
        <v>96</v>
      </c>
    </row>
    <row r="363" spans="2:108" x14ac:dyDescent="0.3">
      <c r="B363" s="18">
        <v>8</v>
      </c>
      <c r="C363" s="18" t="s">
        <v>680</v>
      </c>
      <c r="D363" s="18" t="s">
        <v>750</v>
      </c>
      <c r="E363" s="18">
        <v>77.000000000000028</v>
      </c>
      <c r="F363" s="18">
        <v>1</v>
      </c>
      <c r="G363" s="18">
        <v>6.0000000000000001E-3</v>
      </c>
      <c r="H363" s="21">
        <v>8.9610389610389578E-3</v>
      </c>
      <c r="I363" s="18">
        <v>90</v>
      </c>
      <c r="K363" s="18">
        <v>8</v>
      </c>
      <c r="L363" s="18" t="s">
        <v>680</v>
      </c>
      <c r="M363" s="18" t="s">
        <v>750</v>
      </c>
      <c r="N363" s="18">
        <v>77.000000000000028</v>
      </c>
      <c r="O363" s="18">
        <v>1</v>
      </c>
      <c r="P363" s="18">
        <v>6.0000000000000001E-3</v>
      </c>
      <c r="Q363" s="21">
        <v>3.8961038961038944E-3</v>
      </c>
      <c r="R363" s="18">
        <v>39</v>
      </c>
      <c r="T363" s="18">
        <v>8</v>
      </c>
      <c r="U363" s="18" t="s">
        <v>680</v>
      </c>
      <c r="V363" s="18" t="s">
        <v>750</v>
      </c>
      <c r="W363" s="18">
        <v>77.000000000000028</v>
      </c>
      <c r="X363" s="18">
        <v>1</v>
      </c>
      <c r="Y363" s="18">
        <v>6.0000000000000001E-3</v>
      </c>
      <c r="Z363" s="21">
        <v>3.8961038961038944E-3</v>
      </c>
      <c r="AA363" s="18">
        <v>39</v>
      </c>
      <c r="AC363" s="18">
        <v>8</v>
      </c>
      <c r="AD363" s="18" t="s">
        <v>657</v>
      </c>
      <c r="AE363" s="18" t="s">
        <v>750</v>
      </c>
      <c r="AF363" s="18">
        <v>17</v>
      </c>
      <c r="AG363" s="18">
        <v>1</v>
      </c>
      <c r="AH363" s="18">
        <v>5.4999999999999997E-3</v>
      </c>
      <c r="AI363" s="21">
        <v>2.1568627450980395E-2</v>
      </c>
      <c r="AJ363" s="18">
        <v>216</v>
      </c>
      <c r="AL363" s="18">
        <v>8</v>
      </c>
      <c r="AM363" s="18" t="s">
        <v>650</v>
      </c>
      <c r="AN363" s="18" t="s">
        <v>750</v>
      </c>
      <c r="AO363" s="18">
        <v>17</v>
      </c>
      <c r="AP363" s="18">
        <v>2</v>
      </c>
      <c r="AQ363" s="18">
        <v>6.0000000000000001E-3</v>
      </c>
      <c r="AR363" s="21">
        <v>1.7735294117647057E-2</v>
      </c>
      <c r="AS363" s="18">
        <v>177</v>
      </c>
      <c r="BV363" s="18">
        <v>9</v>
      </c>
      <c r="BW363" s="18" t="s">
        <v>678</v>
      </c>
      <c r="BX363" s="18" t="s">
        <v>750</v>
      </c>
      <c r="BY363" s="18">
        <v>64.40000000000002</v>
      </c>
      <c r="BZ363" s="18">
        <v>1</v>
      </c>
      <c r="CA363" s="18">
        <v>9.7000000000000003E-3</v>
      </c>
      <c r="CB363" s="21">
        <v>1.8074534161490678E-2</v>
      </c>
      <c r="CC363" s="18">
        <v>181</v>
      </c>
      <c r="CE363" s="18">
        <v>9</v>
      </c>
      <c r="CF363" s="18" t="s">
        <v>678</v>
      </c>
      <c r="CG363" s="18" t="s">
        <v>750</v>
      </c>
      <c r="CH363" s="18">
        <v>64.40000000000002</v>
      </c>
      <c r="CI363" s="18">
        <v>2</v>
      </c>
      <c r="CJ363" s="18">
        <v>9.7000000000000003E-3</v>
      </c>
      <c r="CK363" s="21">
        <v>1.832556935817805E-2</v>
      </c>
      <c r="CL363" s="18">
        <v>183</v>
      </c>
      <c r="CN363" s="18">
        <v>9</v>
      </c>
      <c r="CO363" s="18" t="s">
        <v>678</v>
      </c>
      <c r="CP363" s="18" t="s">
        <v>750</v>
      </c>
      <c r="CQ363" s="18">
        <v>64.40000000000002</v>
      </c>
      <c r="CR363" s="18">
        <v>3</v>
      </c>
      <c r="CS363" s="18">
        <v>9.5999999999999992E-3</v>
      </c>
      <c r="CT363" s="21">
        <v>2.4472049689440986E-2</v>
      </c>
      <c r="CU363" s="18">
        <v>245</v>
      </c>
      <c r="CW363" s="18">
        <v>9</v>
      </c>
      <c r="CX363" s="18" t="s">
        <v>678</v>
      </c>
      <c r="CY363" s="18" t="s">
        <v>750</v>
      </c>
      <c r="CZ363" s="18">
        <v>88.875000000000014</v>
      </c>
      <c r="DA363" s="18">
        <v>1</v>
      </c>
      <c r="DB363" s="18">
        <v>1.7000000000000001E-2</v>
      </c>
      <c r="DC363" s="21">
        <v>9.5639943741209557E-3</v>
      </c>
      <c r="DD363" s="18">
        <v>96</v>
      </c>
    </row>
    <row r="364" spans="2:108" x14ac:dyDescent="0.3">
      <c r="B364" s="18">
        <v>8</v>
      </c>
      <c r="C364" s="18" t="s">
        <v>682</v>
      </c>
      <c r="D364" s="18" t="s">
        <v>750</v>
      </c>
      <c r="E364" s="18">
        <v>77.000000000000028</v>
      </c>
      <c r="F364" s="18">
        <v>1</v>
      </c>
      <c r="G364" s="18">
        <v>6.0000000000000001E-3</v>
      </c>
      <c r="H364" s="21">
        <v>8.9610389610389578E-3</v>
      </c>
      <c r="I364" s="18">
        <v>90</v>
      </c>
      <c r="K364" s="18">
        <v>8</v>
      </c>
      <c r="L364" s="18" t="s">
        <v>682</v>
      </c>
      <c r="M364" s="18" t="s">
        <v>750</v>
      </c>
      <c r="N364" s="18">
        <v>77.000000000000028</v>
      </c>
      <c r="O364" s="18">
        <v>1</v>
      </c>
      <c r="P364" s="18">
        <v>6.0000000000000001E-3</v>
      </c>
      <c r="Q364" s="21">
        <v>3.8961038961038944E-3</v>
      </c>
      <c r="R364" s="18">
        <v>39</v>
      </c>
      <c r="T364" s="18">
        <v>8</v>
      </c>
      <c r="U364" s="18" t="s">
        <v>682</v>
      </c>
      <c r="V364" s="18" t="s">
        <v>750</v>
      </c>
      <c r="W364" s="18">
        <v>77.000000000000028</v>
      </c>
      <c r="X364" s="18">
        <v>1</v>
      </c>
      <c r="Y364" s="18">
        <v>6.0000000000000001E-3</v>
      </c>
      <c r="Z364" s="21">
        <v>3.8961038961038944E-3</v>
      </c>
      <c r="AA364" s="18">
        <v>39</v>
      </c>
      <c r="AC364" s="18">
        <v>8</v>
      </c>
      <c r="AD364" s="18" t="s">
        <v>659</v>
      </c>
      <c r="AE364" s="18" t="s">
        <v>750</v>
      </c>
      <c r="AF364" s="18">
        <v>17</v>
      </c>
      <c r="AG364" s="18">
        <v>1</v>
      </c>
      <c r="AH364" s="18">
        <v>5.4999999999999997E-3</v>
      </c>
      <c r="AI364" s="21">
        <v>2.1568627450980395E-2</v>
      </c>
      <c r="AJ364" s="18">
        <v>216</v>
      </c>
      <c r="AL364" s="18">
        <v>8</v>
      </c>
      <c r="AM364" s="18" t="s">
        <v>652</v>
      </c>
      <c r="AN364" s="18" t="s">
        <v>750</v>
      </c>
      <c r="AO364" s="18">
        <v>17</v>
      </c>
      <c r="AP364" s="18">
        <v>2</v>
      </c>
      <c r="AQ364" s="18">
        <v>6.0000000000000001E-3</v>
      </c>
      <c r="AR364" s="21">
        <v>1.7735294117647057E-2</v>
      </c>
      <c r="AS364" s="18">
        <v>177</v>
      </c>
      <c r="BV364" s="18">
        <v>9</v>
      </c>
      <c r="BW364" s="18" t="s">
        <v>680</v>
      </c>
      <c r="BX364" s="18" t="s">
        <v>750</v>
      </c>
      <c r="BY364" s="18">
        <v>64.40000000000002</v>
      </c>
      <c r="BZ364" s="18">
        <v>1</v>
      </c>
      <c r="CA364" s="18">
        <v>9.7000000000000003E-3</v>
      </c>
      <c r="CB364" s="21">
        <v>1.8074534161490678E-2</v>
      </c>
      <c r="CC364" s="18">
        <v>181</v>
      </c>
      <c r="CE364" s="18">
        <v>9</v>
      </c>
      <c r="CF364" s="18" t="s">
        <v>680</v>
      </c>
      <c r="CG364" s="18" t="s">
        <v>750</v>
      </c>
      <c r="CH364" s="18">
        <v>64.40000000000002</v>
      </c>
      <c r="CI364" s="18">
        <v>2</v>
      </c>
      <c r="CJ364" s="18">
        <v>9.7000000000000003E-3</v>
      </c>
      <c r="CK364" s="21">
        <v>1.832556935817805E-2</v>
      </c>
      <c r="CL364" s="18">
        <v>183</v>
      </c>
      <c r="CN364" s="18">
        <v>9</v>
      </c>
      <c r="CO364" s="18" t="s">
        <v>680</v>
      </c>
      <c r="CP364" s="18" t="s">
        <v>750</v>
      </c>
      <c r="CQ364" s="18">
        <v>64.40000000000002</v>
      </c>
      <c r="CR364" s="18">
        <v>3</v>
      </c>
      <c r="CS364" s="18">
        <v>9.5999999999999992E-3</v>
      </c>
      <c r="CT364" s="21">
        <v>2.4472049689440986E-2</v>
      </c>
      <c r="CU364" s="18">
        <v>245</v>
      </c>
      <c r="CW364" s="18">
        <v>9</v>
      </c>
      <c r="CX364" s="18" t="s">
        <v>680</v>
      </c>
      <c r="CY364" s="18" t="s">
        <v>750</v>
      </c>
      <c r="CZ364" s="18">
        <v>88.875000000000014</v>
      </c>
      <c r="DA364" s="18">
        <v>1</v>
      </c>
      <c r="DB364" s="18">
        <v>1.7000000000000001E-2</v>
      </c>
      <c r="DC364" s="21">
        <v>9.5639943741209557E-3</v>
      </c>
      <c r="DD364" s="18">
        <v>96</v>
      </c>
    </row>
    <row r="365" spans="2:108" x14ac:dyDescent="0.3">
      <c r="B365" s="18">
        <v>8</v>
      </c>
      <c r="C365" s="18" t="s">
        <v>667</v>
      </c>
      <c r="D365" s="18" t="s">
        <v>750</v>
      </c>
      <c r="E365" s="18">
        <v>77.000000000000028</v>
      </c>
      <c r="F365" s="18">
        <v>1</v>
      </c>
      <c r="G365" s="18">
        <v>6.0000000000000001E-3</v>
      </c>
      <c r="H365" s="21">
        <v>8.9610389610389578E-3</v>
      </c>
      <c r="I365" s="18">
        <v>90</v>
      </c>
      <c r="K365" s="18">
        <v>8</v>
      </c>
      <c r="L365" s="18" t="s">
        <v>667</v>
      </c>
      <c r="M365" s="18" t="s">
        <v>750</v>
      </c>
      <c r="N365" s="18">
        <v>77.000000000000028</v>
      </c>
      <c r="O365" s="18">
        <v>1</v>
      </c>
      <c r="P365" s="18">
        <v>6.0000000000000001E-3</v>
      </c>
      <c r="Q365" s="21">
        <v>3.8961038961038944E-3</v>
      </c>
      <c r="R365" s="18">
        <v>39</v>
      </c>
      <c r="T365" s="18">
        <v>8</v>
      </c>
      <c r="U365" s="18" t="s">
        <v>667</v>
      </c>
      <c r="V365" s="18" t="s">
        <v>750</v>
      </c>
      <c r="W365" s="18">
        <v>77.000000000000028</v>
      </c>
      <c r="X365" s="18">
        <v>1</v>
      </c>
      <c r="Y365" s="18">
        <v>6.0000000000000001E-3</v>
      </c>
      <c r="Z365" s="21">
        <v>3.8961038961038944E-3</v>
      </c>
      <c r="AA365" s="18">
        <v>39</v>
      </c>
      <c r="AC365" s="18">
        <v>8</v>
      </c>
      <c r="AD365" s="18" t="s">
        <v>661</v>
      </c>
      <c r="AE365" s="18" t="s">
        <v>750</v>
      </c>
      <c r="AF365" s="18">
        <v>17</v>
      </c>
      <c r="AG365" s="18">
        <v>1</v>
      </c>
      <c r="AH365" s="18">
        <v>5.4999999999999997E-3</v>
      </c>
      <c r="AI365" s="21">
        <v>2.1568627450980395E-2</v>
      </c>
      <c r="AJ365" s="18">
        <v>216</v>
      </c>
      <c r="AL365" s="18">
        <v>8</v>
      </c>
      <c r="AM365" s="18" t="s">
        <v>654</v>
      </c>
      <c r="AN365" s="18" t="s">
        <v>750</v>
      </c>
      <c r="AO365" s="18">
        <v>17</v>
      </c>
      <c r="AP365" s="18">
        <v>2</v>
      </c>
      <c r="AQ365" s="18">
        <v>6.0000000000000001E-3</v>
      </c>
      <c r="AR365" s="21">
        <v>1.7735294117647057E-2</v>
      </c>
      <c r="AS365" s="18">
        <v>177</v>
      </c>
      <c r="AU365" s="18" t="s">
        <v>133</v>
      </c>
      <c r="AV365" s="18" t="s">
        <v>135</v>
      </c>
      <c r="AW365" s="18" t="s">
        <v>0</v>
      </c>
      <c r="AX365" s="18" t="s">
        <v>1</v>
      </c>
      <c r="AY365" s="18" t="s">
        <v>36</v>
      </c>
      <c r="AZ365" s="18" t="s">
        <v>2</v>
      </c>
      <c r="BA365" s="18" t="s">
        <v>3</v>
      </c>
      <c r="BB365" s="18" t="s">
        <v>4</v>
      </c>
      <c r="BC365" s="20">
        <v>10035</v>
      </c>
      <c r="BD365" s="18" t="s">
        <v>133</v>
      </c>
      <c r="BE365" s="18" t="s">
        <v>135</v>
      </c>
      <c r="BF365" s="18" t="s">
        <v>0</v>
      </c>
      <c r="BG365" s="18" t="s">
        <v>1</v>
      </c>
      <c r="BH365" s="18" t="s">
        <v>36</v>
      </c>
      <c r="BI365" s="18" t="s">
        <v>2</v>
      </c>
      <c r="BJ365" s="18" t="s">
        <v>3</v>
      </c>
      <c r="BK365" s="18" t="s">
        <v>4</v>
      </c>
      <c r="BL365" s="20">
        <v>9987</v>
      </c>
      <c r="BM365" s="18" t="s">
        <v>133</v>
      </c>
      <c r="BN365" s="18" t="s">
        <v>135</v>
      </c>
      <c r="BO365" s="18" t="s">
        <v>0</v>
      </c>
      <c r="BP365" s="18" t="s">
        <v>1</v>
      </c>
      <c r="BQ365" s="18" t="s">
        <v>36</v>
      </c>
      <c r="BR365" s="18" t="s">
        <v>2</v>
      </c>
      <c r="BS365" s="18" t="s">
        <v>3</v>
      </c>
      <c r="BT365" s="18" t="s">
        <v>4</v>
      </c>
      <c r="BU365" s="20">
        <v>4435</v>
      </c>
      <c r="BV365" s="18">
        <v>9</v>
      </c>
      <c r="BW365" s="18" t="s">
        <v>682</v>
      </c>
      <c r="BX365" s="18" t="s">
        <v>750</v>
      </c>
      <c r="BY365" s="18">
        <v>64.40000000000002</v>
      </c>
      <c r="BZ365" s="18">
        <v>1</v>
      </c>
      <c r="CA365" s="18">
        <v>9.7000000000000003E-3</v>
      </c>
      <c r="CB365" s="21">
        <v>1.8074534161490678E-2</v>
      </c>
      <c r="CC365" s="18">
        <v>181</v>
      </c>
      <c r="CE365" s="18">
        <v>9</v>
      </c>
      <c r="CF365" s="18" t="s">
        <v>682</v>
      </c>
      <c r="CG365" s="18" t="s">
        <v>750</v>
      </c>
      <c r="CH365" s="18">
        <v>64.40000000000002</v>
      </c>
      <c r="CI365" s="18">
        <v>2</v>
      </c>
      <c r="CJ365" s="18">
        <v>9.7000000000000003E-3</v>
      </c>
      <c r="CK365" s="21">
        <v>1.832556935817805E-2</v>
      </c>
      <c r="CL365" s="18">
        <v>183</v>
      </c>
      <c r="CN365" s="18">
        <v>9</v>
      </c>
      <c r="CO365" s="18" t="s">
        <v>682</v>
      </c>
      <c r="CP365" s="18" t="s">
        <v>750</v>
      </c>
      <c r="CQ365" s="18">
        <v>64.40000000000002</v>
      </c>
      <c r="CR365" s="18">
        <v>3</v>
      </c>
      <c r="CS365" s="18">
        <v>9.5999999999999992E-3</v>
      </c>
      <c r="CT365" s="21">
        <v>2.4472049689440986E-2</v>
      </c>
      <c r="CU365" s="18">
        <v>245</v>
      </c>
      <c r="CW365" s="18">
        <v>9</v>
      </c>
      <c r="CX365" s="18" t="s">
        <v>682</v>
      </c>
      <c r="CY365" s="18" t="s">
        <v>750</v>
      </c>
      <c r="CZ365" s="18">
        <v>88.875000000000014</v>
      </c>
      <c r="DA365" s="18">
        <v>1</v>
      </c>
      <c r="DB365" s="18">
        <v>1.7000000000000001E-2</v>
      </c>
      <c r="DC365" s="21">
        <v>9.5639943741209557E-3</v>
      </c>
      <c r="DD365" s="18">
        <v>96</v>
      </c>
    </row>
    <row r="366" spans="2:108" x14ac:dyDescent="0.3">
      <c r="B366" s="18">
        <v>8</v>
      </c>
      <c r="C366" s="18" t="s">
        <v>669</v>
      </c>
      <c r="D366" s="18" t="s">
        <v>750</v>
      </c>
      <c r="E366" s="18">
        <v>77.000000000000028</v>
      </c>
      <c r="F366" s="18">
        <v>1</v>
      </c>
      <c r="G366" s="18">
        <v>6.0000000000000001E-3</v>
      </c>
      <c r="H366" s="21">
        <v>8.9610389610389578E-3</v>
      </c>
      <c r="I366" s="18">
        <v>90</v>
      </c>
      <c r="K366" s="18">
        <v>8</v>
      </c>
      <c r="L366" s="18" t="s">
        <v>669</v>
      </c>
      <c r="M366" s="18" t="s">
        <v>750</v>
      </c>
      <c r="N366" s="18">
        <v>77.000000000000028</v>
      </c>
      <c r="O366" s="18">
        <v>1</v>
      </c>
      <c r="P366" s="18">
        <v>6.0000000000000001E-3</v>
      </c>
      <c r="Q366" s="21">
        <v>3.8961038961038944E-3</v>
      </c>
      <c r="R366" s="18">
        <v>39</v>
      </c>
      <c r="T366" s="18">
        <v>8</v>
      </c>
      <c r="U366" s="18" t="s">
        <v>669</v>
      </c>
      <c r="V366" s="18" t="s">
        <v>750</v>
      </c>
      <c r="W366" s="18">
        <v>77.000000000000028</v>
      </c>
      <c r="X366" s="18">
        <v>1</v>
      </c>
      <c r="Y366" s="18">
        <v>6.0000000000000001E-3</v>
      </c>
      <c r="Z366" s="21">
        <v>3.8961038961038944E-3</v>
      </c>
      <c r="AA366" s="18">
        <v>39</v>
      </c>
      <c r="AC366" s="18">
        <v>8</v>
      </c>
      <c r="AD366" s="18" t="s">
        <v>663</v>
      </c>
      <c r="AE366" s="18" t="s">
        <v>750</v>
      </c>
      <c r="AF366" s="18">
        <v>17</v>
      </c>
      <c r="AG366" s="18">
        <v>1</v>
      </c>
      <c r="AH366" s="18">
        <v>5.4999999999999997E-3</v>
      </c>
      <c r="AI366" s="21">
        <v>2.1568627450980395E-2</v>
      </c>
      <c r="AJ366" s="18">
        <v>216</v>
      </c>
      <c r="AL366" s="18">
        <v>8</v>
      </c>
      <c r="AM366" s="18" t="s">
        <v>656</v>
      </c>
      <c r="AN366" s="18" t="s">
        <v>750</v>
      </c>
      <c r="AO366" s="18">
        <v>17</v>
      </c>
      <c r="AP366" s="18">
        <v>2</v>
      </c>
      <c r="AQ366" s="18">
        <v>6.0000000000000001E-3</v>
      </c>
      <c r="AR366" s="21">
        <v>1.7735294117647057E-2</v>
      </c>
      <c r="AS366" s="18">
        <v>177</v>
      </c>
      <c r="AU366" s="18">
        <v>8</v>
      </c>
      <c r="AV366" s="18" t="s">
        <v>7</v>
      </c>
      <c r="AW366" s="18" t="s">
        <v>136</v>
      </c>
      <c r="AX366" s="18">
        <v>13</v>
      </c>
      <c r="AY366" s="18">
        <v>7</v>
      </c>
      <c r="AZ366" s="18">
        <v>4.8099999999999997E-2</v>
      </c>
      <c r="BA366" s="21">
        <v>5.1535714285714289E-2</v>
      </c>
      <c r="BB366" s="18">
        <v>515</v>
      </c>
      <c r="BD366" s="18">
        <v>8</v>
      </c>
      <c r="BE366" s="18" t="s">
        <v>7</v>
      </c>
      <c r="BF366" s="18" t="s">
        <v>136</v>
      </c>
      <c r="BG366" s="18">
        <v>13</v>
      </c>
      <c r="BH366" s="18">
        <v>13.5</v>
      </c>
      <c r="BI366" s="18">
        <v>4.8099999999999997E-2</v>
      </c>
      <c r="BJ366" s="21">
        <v>5.3901234567901225E-2</v>
      </c>
      <c r="BK366" s="18">
        <v>539</v>
      </c>
      <c r="BM366" s="18">
        <v>8</v>
      </c>
      <c r="BN366" s="18" t="s">
        <v>7</v>
      </c>
      <c r="BO366" s="18" t="s">
        <v>136</v>
      </c>
      <c r="BP366" s="18">
        <v>13</v>
      </c>
      <c r="BQ366" s="18">
        <v>35</v>
      </c>
      <c r="BR366" s="18">
        <v>4.8099999999999997E-2</v>
      </c>
      <c r="BS366" s="21">
        <v>3.2507142857142859E-2</v>
      </c>
      <c r="BT366" s="18">
        <v>325</v>
      </c>
      <c r="BV366" s="18">
        <v>9</v>
      </c>
      <c r="BW366" s="18" t="s">
        <v>667</v>
      </c>
      <c r="BX366" s="18" t="s">
        <v>750</v>
      </c>
      <c r="BY366" s="18">
        <v>64.40000000000002</v>
      </c>
      <c r="BZ366" s="18">
        <v>1</v>
      </c>
      <c r="CA366" s="18">
        <v>9.7000000000000003E-3</v>
      </c>
      <c r="CB366" s="21">
        <v>1.8074534161490678E-2</v>
      </c>
      <c r="CC366" s="18">
        <v>181</v>
      </c>
      <c r="CE366" s="18">
        <v>9</v>
      </c>
      <c r="CF366" s="18" t="s">
        <v>667</v>
      </c>
      <c r="CG366" s="18" t="s">
        <v>750</v>
      </c>
      <c r="CH366" s="18">
        <v>64.40000000000002</v>
      </c>
      <c r="CI366" s="18">
        <v>2</v>
      </c>
      <c r="CJ366" s="18">
        <v>9.7000000000000003E-3</v>
      </c>
      <c r="CK366" s="21">
        <v>1.832556935817805E-2</v>
      </c>
      <c r="CL366" s="18">
        <v>183</v>
      </c>
      <c r="CN366" s="18">
        <v>9</v>
      </c>
      <c r="CO366" s="18" t="s">
        <v>667</v>
      </c>
      <c r="CP366" s="18" t="s">
        <v>750</v>
      </c>
      <c r="CQ366" s="18">
        <v>64.40000000000002</v>
      </c>
      <c r="CR366" s="18">
        <v>3</v>
      </c>
      <c r="CS366" s="18">
        <v>9.5999999999999992E-3</v>
      </c>
      <c r="CT366" s="21">
        <v>2.4472049689440986E-2</v>
      </c>
      <c r="CU366" s="18">
        <v>245</v>
      </c>
      <c r="CW366" s="18">
        <v>9</v>
      </c>
      <c r="CX366" s="18" t="s">
        <v>667</v>
      </c>
      <c r="CY366" s="18" t="s">
        <v>750</v>
      </c>
      <c r="CZ366" s="18">
        <v>88.875000000000014</v>
      </c>
      <c r="DA366" s="18">
        <v>1</v>
      </c>
      <c r="DB366" s="18">
        <v>1.7000000000000001E-2</v>
      </c>
      <c r="DC366" s="21">
        <v>9.5639943741209557E-3</v>
      </c>
      <c r="DD366" s="18">
        <v>96</v>
      </c>
    </row>
    <row r="367" spans="2:108" x14ac:dyDescent="0.3">
      <c r="B367" s="18">
        <v>8</v>
      </c>
      <c r="C367" s="18" t="s">
        <v>671</v>
      </c>
      <c r="D367" s="18" t="s">
        <v>750</v>
      </c>
      <c r="E367" s="18">
        <v>77.000000000000028</v>
      </c>
      <c r="F367" s="18">
        <v>1</v>
      </c>
      <c r="G367" s="18">
        <v>6.0000000000000001E-3</v>
      </c>
      <c r="H367" s="21">
        <v>8.9610389610389578E-3</v>
      </c>
      <c r="I367" s="18">
        <v>90</v>
      </c>
      <c r="K367" s="18">
        <v>8</v>
      </c>
      <c r="L367" s="18" t="s">
        <v>671</v>
      </c>
      <c r="M367" s="18" t="s">
        <v>750</v>
      </c>
      <c r="N367" s="18">
        <v>77.000000000000028</v>
      </c>
      <c r="O367" s="18">
        <v>1</v>
      </c>
      <c r="P367" s="18">
        <v>6.0000000000000001E-3</v>
      </c>
      <c r="Q367" s="21">
        <v>3.8961038961038944E-3</v>
      </c>
      <c r="R367" s="18">
        <v>39</v>
      </c>
      <c r="T367" s="18">
        <v>8</v>
      </c>
      <c r="U367" s="18" t="s">
        <v>671</v>
      </c>
      <c r="V367" s="18" t="s">
        <v>750</v>
      </c>
      <c r="W367" s="18">
        <v>77.000000000000028</v>
      </c>
      <c r="X367" s="18">
        <v>1</v>
      </c>
      <c r="Y367" s="18">
        <v>6.0000000000000001E-3</v>
      </c>
      <c r="Z367" s="21">
        <v>3.8961038961038944E-3</v>
      </c>
      <c r="AA367" s="18">
        <v>39</v>
      </c>
      <c r="AC367" s="18">
        <v>8</v>
      </c>
      <c r="AD367" s="18" t="s">
        <v>665</v>
      </c>
      <c r="AE367" s="18" t="s">
        <v>750</v>
      </c>
      <c r="AF367" s="18">
        <v>17</v>
      </c>
      <c r="AG367" s="18">
        <v>1</v>
      </c>
      <c r="AH367" s="18">
        <v>5.4999999999999997E-3</v>
      </c>
      <c r="AI367" s="21">
        <v>2.1568627450980395E-2</v>
      </c>
      <c r="AJ367" s="18">
        <v>216</v>
      </c>
      <c r="AL367" s="18">
        <v>8</v>
      </c>
      <c r="AM367" s="18" t="s">
        <v>658</v>
      </c>
      <c r="AN367" s="18" t="s">
        <v>750</v>
      </c>
      <c r="AO367" s="18">
        <v>17</v>
      </c>
      <c r="AP367" s="18">
        <v>2</v>
      </c>
      <c r="AQ367" s="18">
        <v>6.0000000000000001E-3</v>
      </c>
      <c r="AR367" s="21">
        <v>1.7735294117647057E-2</v>
      </c>
      <c r="AS367" s="18">
        <v>177</v>
      </c>
      <c r="AU367" s="18">
        <v>8</v>
      </c>
      <c r="AV367" s="18" t="s">
        <v>17</v>
      </c>
      <c r="AW367" s="18" t="s">
        <v>136</v>
      </c>
      <c r="AX367" s="18">
        <v>13</v>
      </c>
      <c r="AY367" s="18">
        <v>7</v>
      </c>
      <c r="AZ367" s="18">
        <v>4.8099999999999997E-2</v>
      </c>
      <c r="BA367" s="21">
        <v>5.1535714285714289E-2</v>
      </c>
      <c r="BB367" s="18">
        <v>515</v>
      </c>
      <c r="BD367" s="18">
        <v>8</v>
      </c>
      <c r="BE367" s="18" t="s">
        <v>17</v>
      </c>
      <c r="BF367" s="18" t="s">
        <v>136</v>
      </c>
      <c r="BG367" s="18">
        <v>13</v>
      </c>
      <c r="BH367" s="18">
        <v>13.5</v>
      </c>
      <c r="BI367" s="18">
        <v>4.8099999999999997E-2</v>
      </c>
      <c r="BJ367" s="21">
        <v>5.3901234567901225E-2</v>
      </c>
      <c r="BK367" s="18">
        <v>539</v>
      </c>
      <c r="BM367" s="18">
        <v>8</v>
      </c>
      <c r="BN367" s="18" t="s">
        <v>17</v>
      </c>
      <c r="BO367" s="18" t="s">
        <v>136</v>
      </c>
      <c r="BP367" s="18">
        <v>13</v>
      </c>
      <c r="BQ367" s="18">
        <v>35</v>
      </c>
      <c r="BR367" s="18">
        <v>4.8099999999999997E-2</v>
      </c>
      <c r="BS367" s="21">
        <v>3.2507142857142859E-2</v>
      </c>
      <c r="BT367" s="18">
        <v>325</v>
      </c>
      <c r="BV367" s="18">
        <v>9</v>
      </c>
      <c r="BW367" s="18" t="s">
        <v>669</v>
      </c>
      <c r="BX367" s="18" t="s">
        <v>750</v>
      </c>
      <c r="BY367" s="18">
        <v>64.40000000000002</v>
      </c>
      <c r="BZ367" s="18">
        <v>1</v>
      </c>
      <c r="CA367" s="18">
        <v>9.7000000000000003E-3</v>
      </c>
      <c r="CB367" s="21">
        <v>1.8074534161490678E-2</v>
      </c>
      <c r="CC367" s="18">
        <v>181</v>
      </c>
      <c r="CE367" s="18">
        <v>9</v>
      </c>
      <c r="CF367" s="18" t="s">
        <v>669</v>
      </c>
      <c r="CG367" s="18" t="s">
        <v>750</v>
      </c>
      <c r="CH367" s="18">
        <v>64.40000000000002</v>
      </c>
      <c r="CI367" s="18">
        <v>2</v>
      </c>
      <c r="CJ367" s="18">
        <v>9.7000000000000003E-3</v>
      </c>
      <c r="CK367" s="21">
        <v>1.832556935817805E-2</v>
      </c>
      <c r="CL367" s="18">
        <v>183</v>
      </c>
      <c r="CN367" s="18">
        <v>9</v>
      </c>
      <c r="CO367" s="18" t="s">
        <v>669</v>
      </c>
      <c r="CP367" s="18" t="s">
        <v>750</v>
      </c>
      <c r="CQ367" s="18">
        <v>64.40000000000002</v>
      </c>
      <c r="CR367" s="18">
        <v>3</v>
      </c>
      <c r="CS367" s="18">
        <v>9.5999999999999992E-3</v>
      </c>
      <c r="CT367" s="21">
        <v>2.4472049689440986E-2</v>
      </c>
      <c r="CU367" s="18">
        <v>245</v>
      </c>
      <c r="CW367" s="18">
        <v>9</v>
      </c>
      <c r="CX367" s="18" t="s">
        <v>669</v>
      </c>
      <c r="CY367" s="18" t="s">
        <v>750</v>
      </c>
      <c r="CZ367" s="18">
        <v>88.875000000000014</v>
      </c>
      <c r="DA367" s="18">
        <v>1</v>
      </c>
      <c r="DB367" s="18">
        <v>1.7000000000000001E-2</v>
      </c>
      <c r="DC367" s="21">
        <v>9.5639943741209557E-3</v>
      </c>
      <c r="DD367" s="18">
        <v>96</v>
      </c>
    </row>
    <row r="368" spans="2:108" x14ac:dyDescent="0.3">
      <c r="B368" s="18">
        <v>8</v>
      </c>
      <c r="C368" s="18" t="s">
        <v>673</v>
      </c>
      <c r="D368" s="18" t="s">
        <v>750</v>
      </c>
      <c r="E368" s="18">
        <v>77.000000000000028</v>
      </c>
      <c r="F368" s="18">
        <v>1</v>
      </c>
      <c r="G368" s="18">
        <v>6.0000000000000001E-3</v>
      </c>
      <c r="H368" s="21">
        <v>8.9610389610389578E-3</v>
      </c>
      <c r="I368" s="18">
        <v>90</v>
      </c>
      <c r="K368" s="18">
        <v>8</v>
      </c>
      <c r="L368" s="18" t="s">
        <v>673</v>
      </c>
      <c r="M368" s="18" t="s">
        <v>750</v>
      </c>
      <c r="N368" s="18">
        <v>77.000000000000028</v>
      </c>
      <c r="O368" s="18">
        <v>1</v>
      </c>
      <c r="P368" s="18">
        <v>6.0000000000000001E-3</v>
      </c>
      <c r="Q368" s="21">
        <v>3.8961038961038944E-3</v>
      </c>
      <c r="R368" s="18">
        <v>39</v>
      </c>
      <c r="T368" s="18">
        <v>8</v>
      </c>
      <c r="U368" s="18" t="s">
        <v>673</v>
      </c>
      <c r="V368" s="18" t="s">
        <v>750</v>
      </c>
      <c r="W368" s="18">
        <v>77.000000000000028</v>
      </c>
      <c r="X368" s="18">
        <v>1</v>
      </c>
      <c r="Y368" s="18">
        <v>6.0000000000000001E-3</v>
      </c>
      <c r="Z368" s="21">
        <v>3.8961038961038944E-3</v>
      </c>
      <c r="AA368" s="18">
        <v>39</v>
      </c>
      <c r="AC368" s="18">
        <v>8</v>
      </c>
      <c r="AD368" s="18" t="s">
        <v>666</v>
      </c>
      <c r="AE368" s="18" t="s">
        <v>750</v>
      </c>
      <c r="AF368" s="18">
        <v>77.000000000000028</v>
      </c>
      <c r="AG368" s="18">
        <v>1</v>
      </c>
      <c r="AH368" s="18">
        <v>6.4999999999999997E-3</v>
      </c>
      <c r="AI368" s="21">
        <v>5.6277056277056255E-3</v>
      </c>
      <c r="AJ368" s="18">
        <v>56</v>
      </c>
      <c r="AL368" s="18">
        <v>8</v>
      </c>
      <c r="AM368" s="18" t="s">
        <v>660</v>
      </c>
      <c r="AN368" s="18" t="s">
        <v>750</v>
      </c>
      <c r="AO368" s="18">
        <v>17</v>
      </c>
      <c r="AP368" s="18">
        <v>2</v>
      </c>
      <c r="AQ368" s="18">
        <v>6.0000000000000001E-3</v>
      </c>
      <c r="AR368" s="21">
        <v>1.7735294117647057E-2</v>
      </c>
      <c r="AS368" s="18">
        <v>177</v>
      </c>
      <c r="AU368" s="18">
        <v>8</v>
      </c>
      <c r="AV368" s="18" t="s">
        <v>27</v>
      </c>
      <c r="AW368" s="18" t="s">
        <v>136</v>
      </c>
      <c r="AX368" s="18">
        <v>13</v>
      </c>
      <c r="AY368" s="18">
        <v>7</v>
      </c>
      <c r="AZ368" s="18">
        <v>4.8099999999999997E-2</v>
      </c>
      <c r="BA368" s="21">
        <v>5.1535714285714289E-2</v>
      </c>
      <c r="BB368" s="18">
        <v>515</v>
      </c>
      <c r="BD368" s="18">
        <v>8</v>
      </c>
      <c r="BE368" s="18" t="s">
        <v>27</v>
      </c>
      <c r="BF368" s="18" t="s">
        <v>136</v>
      </c>
      <c r="BG368" s="18">
        <v>13</v>
      </c>
      <c r="BH368" s="18">
        <v>13.5</v>
      </c>
      <c r="BI368" s="18">
        <v>4.8099999999999997E-2</v>
      </c>
      <c r="BJ368" s="21">
        <v>5.3901234567901225E-2</v>
      </c>
      <c r="BK368" s="18">
        <v>539</v>
      </c>
      <c r="BM368" s="18">
        <v>8</v>
      </c>
      <c r="BN368" s="18" t="s">
        <v>27</v>
      </c>
      <c r="BO368" s="18" t="s">
        <v>136</v>
      </c>
      <c r="BP368" s="18">
        <v>13</v>
      </c>
      <c r="BQ368" s="18">
        <v>35</v>
      </c>
      <c r="BR368" s="18">
        <v>4.8099999999999997E-2</v>
      </c>
      <c r="BS368" s="21">
        <v>3.2507142857142859E-2</v>
      </c>
      <c r="BT368" s="18">
        <v>325</v>
      </c>
      <c r="BV368" s="18">
        <v>9</v>
      </c>
      <c r="BW368" s="18" t="s">
        <v>671</v>
      </c>
      <c r="BX368" s="18" t="s">
        <v>750</v>
      </c>
      <c r="BY368" s="18">
        <v>64.40000000000002</v>
      </c>
      <c r="BZ368" s="18">
        <v>1</v>
      </c>
      <c r="CA368" s="18">
        <v>9.7000000000000003E-3</v>
      </c>
      <c r="CB368" s="21">
        <v>1.8074534161490678E-2</v>
      </c>
      <c r="CC368" s="18">
        <v>181</v>
      </c>
      <c r="CE368" s="18">
        <v>9</v>
      </c>
      <c r="CF368" s="18" t="s">
        <v>671</v>
      </c>
      <c r="CG368" s="18" t="s">
        <v>750</v>
      </c>
      <c r="CH368" s="18">
        <v>64.40000000000002</v>
      </c>
      <c r="CI368" s="18">
        <v>2</v>
      </c>
      <c r="CJ368" s="18">
        <v>9.7000000000000003E-3</v>
      </c>
      <c r="CK368" s="21">
        <v>1.832556935817805E-2</v>
      </c>
      <c r="CL368" s="18">
        <v>183</v>
      </c>
      <c r="CN368" s="18">
        <v>9</v>
      </c>
      <c r="CO368" s="18" t="s">
        <v>671</v>
      </c>
      <c r="CP368" s="18" t="s">
        <v>750</v>
      </c>
      <c r="CQ368" s="18">
        <v>64.40000000000002</v>
      </c>
      <c r="CR368" s="18">
        <v>3</v>
      </c>
      <c r="CS368" s="18">
        <v>9.5999999999999992E-3</v>
      </c>
      <c r="CT368" s="21">
        <v>2.4472049689440986E-2</v>
      </c>
      <c r="CU368" s="18">
        <v>245</v>
      </c>
      <c r="CW368" s="18">
        <v>9</v>
      </c>
      <c r="CX368" s="18" t="s">
        <v>671</v>
      </c>
      <c r="CY368" s="18" t="s">
        <v>750</v>
      </c>
      <c r="CZ368" s="18">
        <v>88.875000000000014</v>
      </c>
      <c r="DA368" s="18">
        <v>1</v>
      </c>
      <c r="DB368" s="18">
        <v>1.7000000000000001E-2</v>
      </c>
      <c r="DC368" s="21">
        <v>9.5639943741209557E-3</v>
      </c>
      <c r="DD368" s="18">
        <v>96</v>
      </c>
    </row>
    <row r="369" spans="2:108" x14ac:dyDescent="0.3">
      <c r="B369" s="18">
        <v>8</v>
      </c>
      <c r="C369" s="18" t="s">
        <v>675</v>
      </c>
      <c r="D369" s="18" t="s">
        <v>750</v>
      </c>
      <c r="E369" s="18">
        <v>77.000000000000028</v>
      </c>
      <c r="F369" s="18">
        <v>1</v>
      </c>
      <c r="G369" s="18">
        <v>6.0000000000000001E-3</v>
      </c>
      <c r="H369" s="21">
        <v>8.9610389610389578E-3</v>
      </c>
      <c r="I369" s="18">
        <v>90</v>
      </c>
      <c r="K369" s="18">
        <v>8</v>
      </c>
      <c r="L369" s="18" t="s">
        <v>675</v>
      </c>
      <c r="M369" s="18" t="s">
        <v>750</v>
      </c>
      <c r="N369" s="18">
        <v>77.000000000000028</v>
      </c>
      <c r="O369" s="18">
        <v>1</v>
      </c>
      <c r="P369" s="18">
        <v>6.0000000000000001E-3</v>
      </c>
      <c r="Q369" s="21">
        <v>3.8961038961038944E-3</v>
      </c>
      <c r="R369" s="18">
        <v>39</v>
      </c>
      <c r="T369" s="18">
        <v>8</v>
      </c>
      <c r="U369" s="18" t="s">
        <v>675</v>
      </c>
      <c r="V369" s="18" t="s">
        <v>750</v>
      </c>
      <c r="W369" s="18">
        <v>77.000000000000028</v>
      </c>
      <c r="X369" s="18">
        <v>1</v>
      </c>
      <c r="Y369" s="18">
        <v>6.0000000000000001E-3</v>
      </c>
      <c r="Z369" s="21">
        <v>3.8961038961038944E-3</v>
      </c>
      <c r="AA369" s="18">
        <v>39</v>
      </c>
      <c r="AC369" s="18">
        <v>8</v>
      </c>
      <c r="AD369" s="18" t="s">
        <v>668</v>
      </c>
      <c r="AE369" s="18" t="s">
        <v>750</v>
      </c>
      <c r="AF369" s="18">
        <v>77.000000000000028</v>
      </c>
      <c r="AG369" s="18">
        <v>1</v>
      </c>
      <c r="AH369" s="18">
        <v>6.4999999999999997E-3</v>
      </c>
      <c r="AI369" s="21">
        <v>5.6277056277056255E-3</v>
      </c>
      <c r="AJ369" s="18">
        <v>56</v>
      </c>
      <c r="AL369" s="18">
        <v>8</v>
      </c>
      <c r="AM369" s="18" t="s">
        <v>662</v>
      </c>
      <c r="AN369" s="18" t="s">
        <v>750</v>
      </c>
      <c r="AO369" s="18">
        <v>17</v>
      </c>
      <c r="AP369" s="18">
        <v>2</v>
      </c>
      <c r="AQ369" s="18">
        <v>6.0000000000000001E-3</v>
      </c>
      <c r="AR369" s="21">
        <v>1.7735294117647057E-2</v>
      </c>
      <c r="AS369" s="18">
        <v>177</v>
      </c>
      <c r="AU369" s="18">
        <v>8</v>
      </c>
      <c r="AV369" s="18" t="s">
        <v>8</v>
      </c>
      <c r="AW369" s="18" t="s">
        <v>136</v>
      </c>
      <c r="AX369" s="18">
        <v>30</v>
      </c>
      <c r="AY369" s="18">
        <v>4</v>
      </c>
      <c r="AZ369" s="18">
        <v>3.6999999999999998E-2</v>
      </c>
      <c r="BA369" s="21">
        <v>3.0062499999999999E-2</v>
      </c>
      <c r="BB369" s="18">
        <v>301</v>
      </c>
      <c r="BD369" s="18">
        <v>8</v>
      </c>
      <c r="BE369" s="18" t="s">
        <v>8</v>
      </c>
      <c r="BF369" s="18" t="s">
        <v>136</v>
      </c>
      <c r="BG369" s="18">
        <v>30</v>
      </c>
      <c r="BH369" s="18">
        <v>7</v>
      </c>
      <c r="BI369" s="18">
        <v>3.6999999999999998E-2</v>
      </c>
      <c r="BJ369" s="21">
        <v>3.4650793650793647E-2</v>
      </c>
      <c r="BK369" s="18">
        <v>347</v>
      </c>
      <c r="BM369" s="18">
        <v>8</v>
      </c>
      <c r="BN369" s="18" t="s">
        <v>8</v>
      </c>
      <c r="BO369" s="18" t="s">
        <v>136</v>
      </c>
      <c r="BP369" s="18">
        <v>30</v>
      </c>
      <c r="BQ369" s="18">
        <v>30</v>
      </c>
      <c r="BR369" s="18">
        <v>3.6999999999999998E-2</v>
      </c>
      <c r="BS369" s="21">
        <v>1.2641666666666666E-2</v>
      </c>
      <c r="BT369" s="18">
        <v>126</v>
      </c>
      <c r="BV369" s="18">
        <v>9</v>
      </c>
      <c r="BW369" s="18" t="s">
        <v>673</v>
      </c>
      <c r="BX369" s="18" t="s">
        <v>750</v>
      </c>
      <c r="BY369" s="18">
        <v>64.40000000000002</v>
      </c>
      <c r="BZ369" s="18">
        <v>1</v>
      </c>
      <c r="CA369" s="18">
        <v>9.7000000000000003E-3</v>
      </c>
      <c r="CB369" s="21">
        <v>1.8074534161490678E-2</v>
      </c>
      <c r="CC369" s="18">
        <v>181</v>
      </c>
      <c r="CE369" s="18">
        <v>9</v>
      </c>
      <c r="CF369" s="18" t="s">
        <v>673</v>
      </c>
      <c r="CG369" s="18" t="s">
        <v>750</v>
      </c>
      <c r="CH369" s="18">
        <v>64.40000000000002</v>
      </c>
      <c r="CI369" s="18">
        <v>2</v>
      </c>
      <c r="CJ369" s="18">
        <v>9.7000000000000003E-3</v>
      </c>
      <c r="CK369" s="21">
        <v>1.832556935817805E-2</v>
      </c>
      <c r="CL369" s="18">
        <v>183</v>
      </c>
      <c r="CN369" s="18">
        <v>9</v>
      </c>
      <c r="CO369" s="18" t="s">
        <v>673</v>
      </c>
      <c r="CP369" s="18" t="s">
        <v>750</v>
      </c>
      <c r="CQ369" s="18">
        <v>64.40000000000002</v>
      </c>
      <c r="CR369" s="18">
        <v>3</v>
      </c>
      <c r="CS369" s="18">
        <v>9.5999999999999992E-3</v>
      </c>
      <c r="CT369" s="21">
        <v>2.4472049689440986E-2</v>
      </c>
      <c r="CU369" s="18">
        <v>245</v>
      </c>
      <c r="CW369" s="18">
        <v>9</v>
      </c>
      <c r="CX369" s="18" t="s">
        <v>673</v>
      </c>
      <c r="CY369" s="18" t="s">
        <v>750</v>
      </c>
      <c r="CZ369" s="18">
        <v>88.875000000000014</v>
      </c>
      <c r="DA369" s="18">
        <v>1</v>
      </c>
      <c r="DB369" s="18">
        <v>1.7000000000000001E-2</v>
      </c>
      <c r="DC369" s="21">
        <v>9.5639943741209557E-3</v>
      </c>
      <c r="DD369" s="18">
        <v>96</v>
      </c>
    </row>
    <row r="370" spans="2:108" x14ac:dyDescent="0.3">
      <c r="B370" s="18">
        <v>8</v>
      </c>
      <c r="C370" s="18" t="s">
        <v>677</v>
      </c>
      <c r="D370" s="18" t="s">
        <v>750</v>
      </c>
      <c r="E370" s="18">
        <v>77.000000000000028</v>
      </c>
      <c r="F370" s="18">
        <v>1</v>
      </c>
      <c r="G370" s="18">
        <v>6.0000000000000001E-3</v>
      </c>
      <c r="H370" s="21">
        <v>8.9610389610389578E-3</v>
      </c>
      <c r="I370" s="18">
        <v>90</v>
      </c>
      <c r="K370" s="18">
        <v>8</v>
      </c>
      <c r="L370" s="18" t="s">
        <v>677</v>
      </c>
      <c r="M370" s="18" t="s">
        <v>750</v>
      </c>
      <c r="N370" s="18">
        <v>77.000000000000028</v>
      </c>
      <c r="O370" s="18">
        <v>1</v>
      </c>
      <c r="P370" s="18">
        <v>6.0000000000000001E-3</v>
      </c>
      <c r="Q370" s="21">
        <v>3.8961038961038944E-3</v>
      </c>
      <c r="R370" s="18">
        <v>39</v>
      </c>
      <c r="T370" s="18">
        <v>8</v>
      </c>
      <c r="U370" s="18" t="s">
        <v>677</v>
      </c>
      <c r="V370" s="18" t="s">
        <v>750</v>
      </c>
      <c r="W370" s="18">
        <v>77.000000000000028</v>
      </c>
      <c r="X370" s="18">
        <v>1</v>
      </c>
      <c r="Y370" s="18">
        <v>6.0000000000000001E-3</v>
      </c>
      <c r="Z370" s="21">
        <v>3.8961038961038944E-3</v>
      </c>
      <c r="AA370" s="18">
        <v>39</v>
      </c>
      <c r="AC370" s="18">
        <v>8</v>
      </c>
      <c r="AD370" s="18" t="s">
        <v>670</v>
      </c>
      <c r="AE370" s="18" t="s">
        <v>750</v>
      </c>
      <c r="AF370" s="18">
        <v>77.000000000000028</v>
      </c>
      <c r="AG370" s="18">
        <v>1</v>
      </c>
      <c r="AH370" s="18">
        <v>6.4999999999999997E-3</v>
      </c>
      <c r="AI370" s="21">
        <v>5.6277056277056255E-3</v>
      </c>
      <c r="AJ370" s="18">
        <v>56</v>
      </c>
      <c r="AL370" s="18">
        <v>8</v>
      </c>
      <c r="AM370" s="18" t="s">
        <v>664</v>
      </c>
      <c r="AN370" s="18" t="s">
        <v>750</v>
      </c>
      <c r="AO370" s="18">
        <v>17</v>
      </c>
      <c r="AP370" s="18">
        <v>2</v>
      </c>
      <c r="AQ370" s="18">
        <v>6.0000000000000001E-3</v>
      </c>
      <c r="AR370" s="21">
        <v>1.7735294117647057E-2</v>
      </c>
      <c r="AS370" s="18">
        <v>177</v>
      </c>
      <c r="AU370" s="18">
        <v>8</v>
      </c>
      <c r="AV370" s="18" t="s">
        <v>19</v>
      </c>
      <c r="AW370" s="18" t="s">
        <v>136</v>
      </c>
      <c r="AX370" s="18">
        <v>30</v>
      </c>
      <c r="AY370" s="18">
        <v>4</v>
      </c>
      <c r="AZ370" s="18">
        <v>3.6999999999999998E-2</v>
      </c>
      <c r="BA370" s="21">
        <v>3.0062499999999999E-2</v>
      </c>
      <c r="BB370" s="18">
        <v>301</v>
      </c>
      <c r="BD370" s="18">
        <v>8</v>
      </c>
      <c r="BE370" s="18" t="s">
        <v>19</v>
      </c>
      <c r="BF370" s="18" t="s">
        <v>136</v>
      </c>
      <c r="BG370" s="18">
        <v>30</v>
      </c>
      <c r="BH370" s="18">
        <v>7</v>
      </c>
      <c r="BI370" s="18">
        <v>3.6999999999999998E-2</v>
      </c>
      <c r="BJ370" s="21">
        <v>3.4650793650793647E-2</v>
      </c>
      <c r="BK370" s="18">
        <v>347</v>
      </c>
      <c r="BM370" s="18">
        <v>8</v>
      </c>
      <c r="BN370" s="18" t="s">
        <v>19</v>
      </c>
      <c r="BO370" s="18" t="s">
        <v>136</v>
      </c>
      <c r="BP370" s="18">
        <v>30</v>
      </c>
      <c r="BQ370" s="18">
        <v>30</v>
      </c>
      <c r="BR370" s="18">
        <v>3.6999999999999998E-2</v>
      </c>
      <c r="BS370" s="21">
        <v>1.2641666666666666E-2</v>
      </c>
      <c r="BT370" s="18">
        <v>126</v>
      </c>
      <c r="BV370" s="18">
        <v>9</v>
      </c>
      <c r="BW370" s="18" t="s">
        <v>675</v>
      </c>
      <c r="BX370" s="18" t="s">
        <v>750</v>
      </c>
      <c r="BY370" s="18">
        <v>64.40000000000002</v>
      </c>
      <c r="BZ370" s="18">
        <v>1</v>
      </c>
      <c r="CA370" s="18">
        <v>9.7000000000000003E-3</v>
      </c>
      <c r="CB370" s="21">
        <v>1.8074534161490678E-2</v>
      </c>
      <c r="CC370" s="18">
        <v>181</v>
      </c>
      <c r="CE370" s="18">
        <v>9</v>
      </c>
      <c r="CF370" s="18" t="s">
        <v>675</v>
      </c>
      <c r="CG370" s="18" t="s">
        <v>750</v>
      </c>
      <c r="CH370" s="18">
        <v>64.40000000000002</v>
      </c>
      <c r="CI370" s="18">
        <v>2</v>
      </c>
      <c r="CJ370" s="18">
        <v>9.7000000000000003E-3</v>
      </c>
      <c r="CK370" s="21">
        <v>1.832556935817805E-2</v>
      </c>
      <c r="CL370" s="18">
        <v>183</v>
      </c>
      <c r="CN370" s="18">
        <v>9</v>
      </c>
      <c r="CO370" s="18" t="s">
        <v>675</v>
      </c>
      <c r="CP370" s="18" t="s">
        <v>750</v>
      </c>
      <c r="CQ370" s="18">
        <v>64.40000000000002</v>
      </c>
      <c r="CR370" s="18">
        <v>3</v>
      </c>
      <c r="CS370" s="18">
        <v>9.5999999999999992E-3</v>
      </c>
      <c r="CT370" s="21">
        <v>2.4472049689440986E-2</v>
      </c>
      <c r="CU370" s="18">
        <v>245</v>
      </c>
      <c r="CW370" s="18">
        <v>9</v>
      </c>
      <c r="CX370" s="18" t="s">
        <v>675</v>
      </c>
      <c r="CY370" s="18" t="s">
        <v>750</v>
      </c>
      <c r="CZ370" s="18">
        <v>88.875000000000014</v>
      </c>
      <c r="DA370" s="18">
        <v>1</v>
      </c>
      <c r="DB370" s="18">
        <v>1.7000000000000001E-2</v>
      </c>
      <c r="DC370" s="21">
        <v>9.5639943741209557E-3</v>
      </c>
      <c r="DD370" s="18">
        <v>96</v>
      </c>
    </row>
    <row r="371" spans="2:108" x14ac:dyDescent="0.3">
      <c r="B371" s="18">
        <v>8</v>
      </c>
      <c r="C371" s="18" t="s">
        <v>679</v>
      </c>
      <c r="D371" s="18" t="s">
        <v>750</v>
      </c>
      <c r="E371" s="18">
        <v>77.000000000000028</v>
      </c>
      <c r="F371" s="18">
        <v>1</v>
      </c>
      <c r="G371" s="18">
        <v>6.0000000000000001E-3</v>
      </c>
      <c r="H371" s="21">
        <v>8.9610389610389578E-3</v>
      </c>
      <c r="I371" s="18">
        <v>90</v>
      </c>
      <c r="K371" s="18">
        <v>8</v>
      </c>
      <c r="L371" s="18" t="s">
        <v>679</v>
      </c>
      <c r="M371" s="18" t="s">
        <v>750</v>
      </c>
      <c r="N371" s="18">
        <v>77.000000000000028</v>
      </c>
      <c r="O371" s="18">
        <v>1</v>
      </c>
      <c r="P371" s="18">
        <v>6.0000000000000001E-3</v>
      </c>
      <c r="Q371" s="21">
        <v>3.8961038961038944E-3</v>
      </c>
      <c r="R371" s="18">
        <v>39</v>
      </c>
      <c r="T371" s="18">
        <v>8</v>
      </c>
      <c r="U371" s="18" t="s">
        <v>679</v>
      </c>
      <c r="V371" s="18" t="s">
        <v>750</v>
      </c>
      <c r="W371" s="18">
        <v>77.000000000000028</v>
      </c>
      <c r="X371" s="18">
        <v>1</v>
      </c>
      <c r="Y371" s="18">
        <v>6.0000000000000001E-3</v>
      </c>
      <c r="Z371" s="21">
        <v>3.8961038961038944E-3</v>
      </c>
      <c r="AA371" s="18">
        <v>39</v>
      </c>
      <c r="AC371" s="18">
        <v>8</v>
      </c>
      <c r="AD371" s="18" t="s">
        <v>672</v>
      </c>
      <c r="AE371" s="18" t="s">
        <v>750</v>
      </c>
      <c r="AF371" s="18">
        <v>77.000000000000028</v>
      </c>
      <c r="AG371" s="18">
        <v>1</v>
      </c>
      <c r="AH371" s="18">
        <v>6.4999999999999997E-3</v>
      </c>
      <c r="AI371" s="21">
        <v>5.6277056277056255E-3</v>
      </c>
      <c r="AJ371" s="18">
        <v>56</v>
      </c>
      <c r="AL371" s="18">
        <v>8</v>
      </c>
      <c r="AM371" s="18" t="s">
        <v>649</v>
      </c>
      <c r="AN371" s="18" t="s">
        <v>750</v>
      </c>
      <c r="AO371" s="18">
        <v>17</v>
      </c>
      <c r="AP371" s="18">
        <v>2</v>
      </c>
      <c r="AQ371" s="18">
        <v>6.0000000000000001E-3</v>
      </c>
      <c r="AR371" s="21">
        <v>1.7735294117647057E-2</v>
      </c>
      <c r="AS371" s="18">
        <v>177</v>
      </c>
      <c r="AU371" s="18">
        <v>8</v>
      </c>
      <c r="AV371" s="18" t="s">
        <v>28</v>
      </c>
      <c r="AW371" s="18" t="s">
        <v>136</v>
      </c>
      <c r="AX371" s="18">
        <v>30</v>
      </c>
      <c r="AY371" s="18">
        <v>4</v>
      </c>
      <c r="AZ371" s="18">
        <v>3.6999999999999998E-2</v>
      </c>
      <c r="BA371" s="21">
        <v>3.0062499999999999E-2</v>
      </c>
      <c r="BB371" s="18">
        <v>301</v>
      </c>
      <c r="BD371" s="18">
        <v>8</v>
      </c>
      <c r="BE371" s="18" t="s">
        <v>28</v>
      </c>
      <c r="BF371" s="18" t="s">
        <v>136</v>
      </c>
      <c r="BG371" s="18">
        <v>30</v>
      </c>
      <c r="BH371" s="18">
        <v>7</v>
      </c>
      <c r="BI371" s="18">
        <v>3.6999999999999998E-2</v>
      </c>
      <c r="BJ371" s="21">
        <v>3.4650793650793647E-2</v>
      </c>
      <c r="BK371" s="18">
        <v>347</v>
      </c>
      <c r="BM371" s="18">
        <v>8</v>
      </c>
      <c r="BN371" s="18" t="s">
        <v>28</v>
      </c>
      <c r="BO371" s="18" t="s">
        <v>136</v>
      </c>
      <c r="BP371" s="18">
        <v>30</v>
      </c>
      <c r="BQ371" s="18">
        <v>30</v>
      </c>
      <c r="BR371" s="18">
        <v>3.6999999999999998E-2</v>
      </c>
      <c r="BS371" s="21">
        <v>1.2641666666666666E-2</v>
      </c>
      <c r="BT371" s="18">
        <v>126</v>
      </c>
      <c r="BV371" s="18">
        <v>9</v>
      </c>
      <c r="BW371" s="18" t="s">
        <v>677</v>
      </c>
      <c r="BX371" s="18" t="s">
        <v>750</v>
      </c>
      <c r="BY371" s="18">
        <v>64.40000000000002</v>
      </c>
      <c r="BZ371" s="18">
        <v>1</v>
      </c>
      <c r="CA371" s="18">
        <v>9.7000000000000003E-3</v>
      </c>
      <c r="CB371" s="21">
        <v>1.8074534161490678E-2</v>
      </c>
      <c r="CC371" s="18">
        <v>181</v>
      </c>
      <c r="CE371" s="18">
        <v>9</v>
      </c>
      <c r="CF371" s="18" t="s">
        <v>677</v>
      </c>
      <c r="CG371" s="18" t="s">
        <v>750</v>
      </c>
      <c r="CH371" s="18">
        <v>64.40000000000002</v>
      </c>
      <c r="CI371" s="18">
        <v>2</v>
      </c>
      <c r="CJ371" s="18">
        <v>9.7000000000000003E-3</v>
      </c>
      <c r="CK371" s="21">
        <v>1.832556935817805E-2</v>
      </c>
      <c r="CL371" s="18">
        <v>183</v>
      </c>
      <c r="CN371" s="18">
        <v>9</v>
      </c>
      <c r="CO371" s="18" t="s">
        <v>677</v>
      </c>
      <c r="CP371" s="18" t="s">
        <v>750</v>
      </c>
      <c r="CQ371" s="18">
        <v>64.40000000000002</v>
      </c>
      <c r="CR371" s="18">
        <v>3</v>
      </c>
      <c r="CS371" s="18">
        <v>9.5999999999999992E-3</v>
      </c>
      <c r="CT371" s="21">
        <v>2.4472049689440986E-2</v>
      </c>
      <c r="CU371" s="18">
        <v>245</v>
      </c>
      <c r="CW371" s="18">
        <v>9</v>
      </c>
      <c r="CX371" s="18" t="s">
        <v>677</v>
      </c>
      <c r="CY371" s="18" t="s">
        <v>750</v>
      </c>
      <c r="CZ371" s="18">
        <v>88.875000000000014</v>
      </c>
      <c r="DA371" s="18">
        <v>1</v>
      </c>
      <c r="DB371" s="18">
        <v>1.7000000000000001E-2</v>
      </c>
      <c r="DC371" s="21">
        <v>9.5639943741209557E-3</v>
      </c>
      <c r="DD371" s="18">
        <v>96</v>
      </c>
    </row>
    <row r="372" spans="2:108" x14ac:dyDescent="0.3">
      <c r="B372" s="18">
        <v>8</v>
      </c>
      <c r="C372" s="18" t="s">
        <v>681</v>
      </c>
      <c r="D372" s="18" t="s">
        <v>750</v>
      </c>
      <c r="E372" s="18">
        <v>77.000000000000028</v>
      </c>
      <c r="F372" s="18">
        <v>1</v>
      </c>
      <c r="G372" s="18">
        <v>6.0000000000000001E-3</v>
      </c>
      <c r="H372" s="21">
        <v>8.9610389610389578E-3</v>
      </c>
      <c r="I372" s="18">
        <v>90</v>
      </c>
      <c r="K372" s="18">
        <v>8</v>
      </c>
      <c r="L372" s="18" t="s">
        <v>681</v>
      </c>
      <c r="M372" s="18" t="s">
        <v>750</v>
      </c>
      <c r="N372" s="18">
        <v>77.000000000000028</v>
      </c>
      <c r="O372" s="18">
        <v>1</v>
      </c>
      <c r="P372" s="18">
        <v>6.0000000000000001E-3</v>
      </c>
      <c r="Q372" s="21">
        <v>3.8961038961038944E-3</v>
      </c>
      <c r="R372" s="18">
        <v>39</v>
      </c>
      <c r="T372" s="18">
        <v>8</v>
      </c>
      <c r="U372" s="18" t="s">
        <v>681</v>
      </c>
      <c r="V372" s="18" t="s">
        <v>750</v>
      </c>
      <c r="W372" s="18">
        <v>77.000000000000028</v>
      </c>
      <c r="X372" s="18">
        <v>1</v>
      </c>
      <c r="Y372" s="18">
        <v>6.0000000000000001E-3</v>
      </c>
      <c r="Z372" s="21">
        <v>3.8961038961038944E-3</v>
      </c>
      <c r="AA372" s="18">
        <v>39</v>
      </c>
      <c r="AC372" s="18">
        <v>8</v>
      </c>
      <c r="AD372" s="18" t="s">
        <v>674</v>
      </c>
      <c r="AE372" s="18" t="s">
        <v>750</v>
      </c>
      <c r="AF372" s="18">
        <v>77.000000000000028</v>
      </c>
      <c r="AG372" s="18">
        <v>1</v>
      </c>
      <c r="AH372" s="18">
        <v>6.4999999999999997E-3</v>
      </c>
      <c r="AI372" s="21">
        <v>5.6277056277056255E-3</v>
      </c>
      <c r="AJ372" s="18">
        <v>56</v>
      </c>
      <c r="AL372" s="18">
        <v>8</v>
      </c>
      <c r="AM372" s="18" t="s">
        <v>651</v>
      </c>
      <c r="AN372" s="18" t="s">
        <v>750</v>
      </c>
      <c r="AO372" s="18">
        <v>17</v>
      </c>
      <c r="AP372" s="18">
        <v>2</v>
      </c>
      <c r="AQ372" s="18">
        <v>6.0000000000000001E-3</v>
      </c>
      <c r="AR372" s="21">
        <v>1.7735294117647057E-2</v>
      </c>
      <c r="AS372" s="18">
        <v>177</v>
      </c>
      <c r="AU372" s="18">
        <v>8</v>
      </c>
      <c r="AV372" s="18" t="s">
        <v>9</v>
      </c>
      <c r="AW372" s="18" t="s">
        <v>136</v>
      </c>
      <c r="AX372" s="18">
        <v>41</v>
      </c>
      <c r="AY372" s="18">
        <v>3</v>
      </c>
      <c r="AZ372" s="18">
        <v>3.6999999999999998E-2</v>
      </c>
      <c r="BA372" s="21">
        <v>2.9329268292682925E-2</v>
      </c>
      <c r="BB372" s="18">
        <v>293</v>
      </c>
      <c r="BD372" s="18">
        <v>8</v>
      </c>
      <c r="BE372" s="18" t="s">
        <v>9</v>
      </c>
      <c r="BF372" s="18" t="s">
        <v>136</v>
      </c>
      <c r="BG372" s="18">
        <v>41</v>
      </c>
      <c r="BH372" s="18">
        <v>5</v>
      </c>
      <c r="BI372" s="18">
        <v>3.6999999999999998E-2</v>
      </c>
      <c r="BJ372" s="21">
        <v>3.5495934959349593E-2</v>
      </c>
      <c r="BK372" s="18">
        <v>355</v>
      </c>
      <c r="BM372" s="18">
        <v>8</v>
      </c>
      <c r="BN372" s="18" t="s">
        <v>9</v>
      </c>
      <c r="BO372" s="18" t="s">
        <v>136</v>
      </c>
      <c r="BP372" s="18">
        <v>41</v>
      </c>
      <c r="BQ372" s="18">
        <v>25</v>
      </c>
      <c r="BR372" s="18">
        <v>3.6999999999999998E-2</v>
      </c>
      <c r="BS372" s="21">
        <v>1.1099999999999999E-2</v>
      </c>
      <c r="BT372" s="18">
        <v>111</v>
      </c>
      <c r="BV372" s="18">
        <v>9</v>
      </c>
      <c r="BW372" s="18" t="s">
        <v>679</v>
      </c>
      <c r="BX372" s="18" t="s">
        <v>750</v>
      </c>
      <c r="BY372" s="18">
        <v>64.40000000000002</v>
      </c>
      <c r="BZ372" s="18">
        <v>1</v>
      </c>
      <c r="CA372" s="18">
        <v>9.7000000000000003E-3</v>
      </c>
      <c r="CB372" s="21">
        <v>1.8074534161490678E-2</v>
      </c>
      <c r="CC372" s="18">
        <v>181</v>
      </c>
      <c r="CE372" s="18">
        <v>9</v>
      </c>
      <c r="CF372" s="18" t="s">
        <v>679</v>
      </c>
      <c r="CG372" s="18" t="s">
        <v>750</v>
      </c>
      <c r="CH372" s="18">
        <v>64.40000000000002</v>
      </c>
      <c r="CI372" s="18">
        <v>2</v>
      </c>
      <c r="CJ372" s="18">
        <v>9.7000000000000003E-3</v>
      </c>
      <c r="CK372" s="21">
        <v>1.832556935817805E-2</v>
      </c>
      <c r="CL372" s="18">
        <v>183</v>
      </c>
      <c r="CN372" s="18">
        <v>9</v>
      </c>
      <c r="CO372" s="18" t="s">
        <v>679</v>
      </c>
      <c r="CP372" s="18" t="s">
        <v>750</v>
      </c>
      <c r="CQ372" s="18">
        <v>64.40000000000002</v>
      </c>
      <c r="CR372" s="18">
        <v>3</v>
      </c>
      <c r="CS372" s="18">
        <v>9.5999999999999992E-3</v>
      </c>
      <c r="CT372" s="21">
        <v>2.4472049689440986E-2</v>
      </c>
      <c r="CU372" s="18">
        <v>245</v>
      </c>
      <c r="CW372" s="18">
        <v>9</v>
      </c>
      <c r="CX372" s="18" t="s">
        <v>679</v>
      </c>
      <c r="CY372" s="18" t="s">
        <v>750</v>
      </c>
      <c r="CZ372" s="18">
        <v>88.875000000000014</v>
      </c>
      <c r="DA372" s="18">
        <v>1</v>
      </c>
      <c r="DB372" s="18">
        <v>1.7000000000000001E-2</v>
      </c>
      <c r="DC372" s="21">
        <v>9.5639943741209557E-3</v>
      </c>
      <c r="DD372" s="18">
        <v>96</v>
      </c>
    </row>
    <row r="373" spans="2:108" x14ac:dyDescent="0.3">
      <c r="B373" s="18">
        <v>8</v>
      </c>
      <c r="C373" s="18" t="s">
        <v>683</v>
      </c>
      <c r="D373" s="18" t="s">
        <v>750</v>
      </c>
      <c r="E373" s="18">
        <v>77.000000000000028</v>
      </c>
      <c r="F373" s="18">
        <v>1</v>
      </c>
      <c r="G373" s="18">
        <v>6.0000000000000001E-3</v>
      </c>
      <c r="H373" s="21">
        <v>8.9610389610389578E-3</v>
      </c>
      <c r="I373" s="18">
        <v>90</v>
      </c>
      <c r="K373" s="18">
        <v>8</v>
      </c>
      <c r="L373" s="18" t="s">
        <v>683</v>
      </c>
      <c r="M373" s="18" t="s">
        <v>750</v>
      </c>
      <c r="N373" s="18">
        <v>77.000000000000028</v>
      </c>
      <c r="O373" s="18">
        <v>1</v>
      </c>
      <c r="P373" s="18">
        <v>6.0000000000000001E-3</v>
      </c>
      <c r="Q373" s="21">
        <v>3.8961038961038944E-3</v>
      </c>
      <c r="R373" s="18">
        <v>39</v>
      </c>
      <c r="T373" s="18">
        <v>8</v>
      </c>
      <c r="U373" s="18" t="s">
        <v>683</v>
      </c>
      <c r="V373" s="18" t="s">
        <v>750</v>
      </c>
      <c r="W373" s="18">
        <v>77.000000000000028</v>
      </c>
      <c r="X373" s="18">
        <v>1</v>
      </c>
      <c r="Y373" s="18">
        <v>6.0000000000000001E-3</v>
      </c>
      <c r="Z373" s="21">
        <v>3.8961038961038944E-3</v>
      </c>
      <c r="AA373" s="18">
        <v>39</v>
      </c>
      <c r="AC373" s="18">
        <v>8</v>
      </c>
      <c r="AD373" s="18" t="s">
        <v>676</v>
      </c>
      <c r="AE373" s="18" t="s">
        <v>750</v>
      </c>
      <c r="AF373" s="18">
        <v>77.000000000000028</v>
      </c>
      <c r="AG373" s="18">
        <v>1</v>
      </c>
      <c r="AH373" s="18">
        <v>6.4999999999999997E-3</v>
      </c>
      <c r="AI373" s="21">
        <v>5.6277056277056255E-3</v>
      </c>
      <c r="AJ373" s="18">
        <v>56</v>
      </c>
      <c r="AL373" s="18">
        <v>8</v>
      </c>
      <c r="AM373" s="18" t="s">
        <v>653</v>
      </c>
      <c r="AN373" s="18" t="s">
        <v>750</v>
      </c>
      <c r="AO373" s="18">
        <v>17</v>
      </c>
      <c r="AP373" s="18">
        <v>2</v>
      </c>
      <c r="AQ373" s="18">
        <v>6.0000000000000001E-3</v>
      </c>
      <c r="AR373" s="21">
        <v>1.7735294117647057E-2</v>
      </c>
      <c r="AS373" s="18">
        <v>177</v>
      </c>
      <c r="AU373" s="18">
        <v>8</v>
      </c>
      <c r="AV373" s="18" t="s">
        <v>20</v>
      </c>
      <c r="AW373" s="18" t="s">
        <v>136</v>
      </c>
      <c r="AX373" s="18">
        <v>41</v>
      </c>
      <c r="AY373" s="18">
        <v>3</v>
      </c>
      <c r="AZ373" s="18">
        <v>3.6999999999999998E-2</v>
      </c>
      <c r="BA373" s="21">
        <v>2.9329268292682925E-2</v>
      </c>
      <c r="BB373" s="18">
        <v>293</v>
      </c>
      <c r="BD373" s="18">
        <v>8</v>
      </c>
      <c r="BE373" s="18" t="s">
        <v>20</v>
      </c>
      <c r="BF373" s="18" t="s">
        <v>136</v>
      </c>
      <c r="BG373" s="18">
        <v>41</v>
      </c>
      <c r="BH373" s="18">
        <v>5</v>
      </c>
      <c r="BI373" s="18">
        <v>3.6999999999999998E-2</v>
      </c>
      <c r="BJ373" s="21">
        <v>3.5495934959349593E-2</v>
      </c>
      <c r="BK373" s="18">
        <v>355</v>
      </c>
      <c r="BM373" s="18">
        <v>8</v>
      </c>
      <c r="BN373" s="18" t="s">
        <v>20</v>
      </c>
      <c r="BO373" s="18" t="s">
        <v>136</v>
      </c>
      <c r="BP373" s="18">
        <v>41</v>
      </c>
      <c r="BQ373" s="18">
        <v>25</v>
      </c>
      <c r="BR373" s="18">
        <v>3.6999999999999998E-2</v>
      </c>
      <c r="BS373" s="21">
        <v>1.1099999999999999E-2</v>
      </c>
      <c r="BT373" s="18">
        <v>111</v>
      </c>
      <c r="BV373" s="18">
        <v>9</v>
      </c>
      <c r="BW373" s="18" t="s">
        <v>681</v>
      </c>
      <c r="BX373" s="18" t="s">
        <v>750</v>
      </c>
      <c r="BY373" s="18">
        <v>64.40000000000002</v>
      </c>
      <c r="BZ373" s="18">
        <v>1</v>
      </c>
      <c r="CA373" s="18">
        <v>9.7000000000000003E-3</v>
      </c>
      <c r="CB373" s="21">
        <v>1.8074534161490678E-2</v>
      </c>
      <c r="CC373" s="18">
        <v>181</v>
      </c>
      <c r="CE373" s="18">
        <v>9</v>
      </c>
      <c r="CF373" s="18" t="s">
        <v>681</v>
      </c>
      <c r="CG373" s="18" t="s">
        <v>750</v>
      </c>
      <c r="CH373" s="18">
        <v>64.40000000000002</v>
      </c>
      <c r="CI373" s="18">
        <v>2</v>
      </c>
      <c r="CJ373" s="18">
        <v>9.7000000000000003E-3</v>
      </c>
      <c r="CK373" s="21">
        <v>1.832556935817805E-2</v>
      </c>
      <c r="CL373" s="18">
        <v>183</v>
      </c>
      <c r="CN373" s="18">
        <v>9</v>
      </c>
      <c r="CO373" s="18" t="s">
        <v>681</v>
      </c>
      <c r="CP373" s="18" t="s">
        <v>750</v>
      </c>
      <c r="CQ373" s="18">
        <v>64.40000000000002</v>
      </c>
      <c r="CR373" s="18">
        <v>3</v>
      </c>
      <c r="CS373" s="18">
        <v>9.5999999999999992E-3</v>
      </c>
      <c r="CT373" s="21">
        <v>2.4472049689440986E-2</v>
      </c>
      <c r="CU373" s="18">
        <v>245</v>
      </c>
      <c r="CW373" s="18">
        <v>9</v>
      </c>
      <c r="CX373" s="18" t="s">
        <v>681</v>
      </c>
      <c r="CY373" s="18" t="s">
        <v>750</v>
      </c>
      <c r="CZ373" s="18">
        <v>88.875000000000014</v>
      </c>
      <c r="DA373" s="18">
        <v>1</v>
      </c>
      <c r="DB373" s="18">
        <v>1.7000000000000001E-2</v>
      </c>
      <c r="DC373" s="21">
        <v>9.5639943741209557E-3</v>
      </c>
      <c r="DD373" s="18">
        <v>96</v>
      </c>
    </row>
    <row r="374" spans="2:108" x14ac:dyDescent="0.3">
      <c r="B374" s="18">
        <v>8</v>
      </c>
      <c r="C374" s="18" t="s">
        <v>684</v>
      </c>
      <c r="D374" s="18" t="s">
        <v>750</v>
      </c>
      <c r="E374" s="18">
        <v>433.2</v>
      </c>
      <c r="F374" s="18">
        <v>1</v>
      </c>
      <c r="G374" s="18">
        <v>6.0000000000000001E-3</v>
      </c>
      <c r="H374" s="21">
        <v>1.5927977839335181E-3</v>
      </c>
      <c r="I374" s="18">
        <v>16</v>
      </c>
      <c r="K374" s="18">
        <v>8</v>
      </c>
      <c r="L374" s="18" t="s">
        <v>684</v>
      </c>
      <c r="M374" s="18" t="s">
        <v>750</v>
      </c>
      <c r="N374" s="18">
        <v>433.2</v>
      </c>
      <c r="O374" s="18">
        <v>1</v>
      </c>
      <c r="P374" s="18">
        <v>2E-3</v>
      </c>
      <c r="Q374" s="21">
        <v>2.3084025854108958E-4</v>
      </c>
      <c r="R374" s="18">
        <v>2</v>
      </c>
      <c r="T374" s="18">
        <v>8</v>
      </c>
      <c r="U374" s="18" t="s">
        <v>684</v>
      </c>
      <c r="V374" s="18" t="s">
        <v>750</v>
      </c>
      <c r="W374" s="18">
        <v>433.2</v>
      </c>
      <c r="X374" s="18">
        <v>1</v>
      </c>
      <c r="Y374" s="18">
        <v>2E-3</v>
      </c>
      <c r="Z374" s="21">
        <v>2.3084025854108958E-4</v>
      </c>
      <c r="AA374" s="18">
        <v>2</v>
      </c>
      <c r="AC374" s="18">
        <v>8</v>
      </c>
      <c r="AD374" s="18" t="s">
        <v>678</v>
      </c>
      <c r="AE374" s="18" t="s">
        <v>750</v>
      </c>
      <c r="AF374" s="18">
        <v>77.000000000000028</v>
      </c>
      <c r="AG374" s="18">
        <v>1</v>
      </c>
      <c r="AH374" s="18">
        <v>6.4999999999999997E-3</v>
      </c>
      <c r="AI374" s="21">
        <v>5.6277056277056255E-3</v>
      </c>
      <c r="AJ374" s="18">
        <v>56</v>
      </c>
      <c r="AL374" s="18">
        <v>8</v>
      </c>
      <c r="AM374" s="18" t="s">
        <v>655</v>
      </c>
      <c r="AN374" s="18" t="s">
        <v>750</v>
      </c>
      <c r="AO374" s="18">
        <v>17</v>
      </c>
      <c r="AP374" s="18">
        <v>2</v>
      </c>
      <c r="AQ374" s="18">
        <v>6.0000000000000001E-3</v>
      </c>
      <c r="AR374" s="21">
        <v>1.7735294117647057E-2</v>
      </c>
      <c r="AS374" s="18">
        <v>177</v>
      </c>
      <c r="AU374" s="18">
        <v>8</v>
      </c>
      <c r="AV374" s="18" t="s">
        <v>22</v>
      </c>
      <c r="AW374" s="18" t="s">
        <v>136</v>
      </c>
      <c r="AX374" s="18">
        <v>41</v>
      </c>
      <c r="AY374" s="18">
        <v>3</v>
      </c>
      <c r="AZ374" s="18">
        <v>3.6999999999999998E-2</v>
      </c>
      <c r="BA374" s="21">
        <v>2.9329268292682925E-2</v>
      </c>
      <c r="BB374" s="18">
        <v>293</v>
      </c>
      <c r="BD374" s="18">
        <v>8</v>
      </c>
      <c r="BE374" s="18" t="s">
        <v>22</v>
      </c>
      <c r="BF374" s="18" t="s">
        <v>136</v>
      </c>
      <c r="BG374" s="18">
        <v>41</v>
      </c>
      <c r="BH374" s="18">
        <v>5</v>
      </c>
      <c r="BI374" s="18">
        <v>3.6999999999999998E-2</v>
      </c>
      <c r="BJ374" s="21">
        <v>3.5495934959349593E-2</v>
      </c>
      <c r="BK374" s="18">
        <v>355</v>
      </c>
      <c r="BM374" s="18">
        <v>8</v>
      </c>
      <c r="BN374" s="18" t="s">
        <v>22</v>
      </c>
      <c r="BO374" s="18" t="s">
        <v>136</v>
      </c>
      <c r="BP374" s="18">
        <v>41</v>
      </c>
      <c r="BQ374" s="18">
        <v>25</v>
      </c>
      <c r="BR374" s="18">
        <v>3.6999999999999998E-2</v>
      </c>
      <c r="BS374" s="21">
        <v>1.1099999999999999E-2</v>
      </c>
      <c r="BT374" s="18">
        <v>111</v>
      </c>
      <c r="BV374" s="18">
        <v>9</v>
      </c>
      <c r="BW374" s="18" t="s">
        <v>683</v>
      </c>
      <c r="BX374" s="18" t="s">
        <v>750</v>
      </c>
      <c r="BY374" s="18">
        <v>64.40000000000002</v>
      </c>
      <c r="BZ374" s="18">
        <v>1</v>
      </c>
      <c r="CA374" s="18">
        <v>9.7000000000000003E-3</v>
      </c>
      <c r="CB374" s="21">
        <v>1.8074534161490678E-2</v>
      </c>
      <c r="CC374" s="18">
        <v>181</v>
      </c>
      <c r="CE374" s="18">
        <v>9</v>
      </c>
      <c r="CF374" s="18" t="s">
        <v>683</v>
      </c>
      <c r="CG374" s="18" t="s">
        <v>750</v>
      </c>
      <c r="CH374" s="18">
        <v>64.40000000000002</v>
      </c>
      <c r="CI374" s="18">
        <v>2</v>
      </c>
      <c r="CJ374" s="18">
        <v>9.7000000000000003E-3</v>
      </c>
      <c r="CK374" s="21">
        <v>1.832556935817805E-2</v>
      </c>
      <c r="CL374" s="18">
        <v>183</v>
      </c>
      <c r="CN374" s="18">
        <v>9</v>
      </c>
      <c r="CO374" s="18" t="s">
        <v>683</v>
      </c>
      <c r="CP374" s="18" t="s">
        <v>750</v>
      </c>
      <c r="CQ374" s="18">
        <v>64.40000000000002</v>
      </c>
      <c r="CR374" s="18">
        <v>3</v>
      </c>
      <c r="CS374" s="18">
        <v>9.5999999999999992E-3</v>
      </c>
      <c r="CT374" s="21">
        <v>2.4472049689440986E-2</v>
      </c>
      <c r="CU374" s="18">
        <v>245</v>
      </c>
      <c r="CW374" s="18">
        <v>9</v>
      </c>
      <c r="CX374" s="18" t="s">
        <v>683</v>
      </c>
      <c r="CY374" s="18" t="s">
        <v>750</v>
      </c>
      <c r="CZ374" s="18">
        <v>88.875000000000014</v>
      </c>
      <c r="DA374" s="18">
        <v>1</v>
      </c>
      <c r="DB374" s="18">
        <v>1.7000000000000001E-2</v>
      </c>
      <c r="DC374" s="21">
        <v>9.5639943741209557E-3</v>
      </c>
      <c r="DD374" s="18">
        <v>96</v>
      </c>
    </row>
    <row r="375" spans="2:108" x14ac:dyDescent="0.3">
      <c r="B375" s="18">
        <v>8</v>
      </c>
      <c r="C375" s="18" t="s">
        <v>686</v>
      </c>
      <c r="D375" s="18" t="s">
        <v>750</v>
      </c>
      <c r="E375" s="18">
        <v>433.2</v>
      </c>
      <c r="F375" s="18">
        <v>1</v>
      </c>
      <c r="G375" s="18">
        <v>6.0000000000000001E-3</v>
      </c>
      <c r="H375" s="21">
        <v>1.5927977839335181E-3</v>
      </c>
      <c r="I375" s="18">
        <v>16</v>
      </c>
      <c r="K375" s="18">
        <v>8</v>
      </c>
      <c r="L375" s="18" t="s">
        <v>686</v>
      </c>
      <c r="M375" s="18" t="s">
        <v>750</v>
      </c>
      <c r="N375" s="18">
        <v>433.2</v>
      </c>
      <c r="O375" s="18">
        <v>1</v>
      </c>
      <c r="P375" s="18">
        <v>2E-3</v>
      </c>
      <c r="Q375" s="21">
        <v>2.3084025854108958E-4</v>
      </c>
      <c r="R375" s="18">
        <v>2</v>
      </c>
      <c r="T375" s="18">
        <v>8</v>
      </c>
      <c r="U375" s="18" t="s">
        <v>686</v>
      </c>
      <c r="V375" s="18" t="s">
        <v>750</v>
      </c>
      <c r="W375" s="18">
        <v>433.2</v>
      </c>
      <c r="X375" s="18">
        <v>1</v>
      </c>
      <c r="Y375" s="18">
        <v>2E-3</v>
      </c>
      <c r="Z375" s="21">
        <v>2.3084025854108958E-4</v>
      </c>
      <c r="AA375" s="18">
        <v>2</v>
      </c>
      <c r="AC375" s="18">
        <v>8</v>
      </c>
      <c r="AD375" s="18" t="s">
        <v>680</v>
      </c>
      <c r="AE375" s="18" t="s">
        <v>750</v>
      </c>
      <c r="AF375" s="18">
        <v>77.000000000000028</v>
      </c>
      <c r="AG375" s="18">
        <v>1</v>
      </c>
      <c r="AH375" s="18">
        <v>6.4999999999999997E-3</v>
      </c>
      <c r="AI375" s="21">
        <v>5.6277056277056255E-3</v>
      </c>
      <c r="AJ375" s="18">
        <v>56</v>
      </c>
      <c r="AL375" s="18">
        <v>8</v>
      </c>
      <c r="AM375" s="18" t="s">
        <v>657</v>
      </c>
      <c r="AN375" s="18" t="s">
        <v>750</v>
      </c>
      <c r="AO375" s="18">
        <v>17</v>
      </c>
      <c r="AP375" s="18">
        <v>2</v>
      </c>
      <c r="AQ375" s="18">
        <v>6.0000000000000001E-3</v>
      </c>
      <c r="AR375" s="21">
        <v>1.7735294117647057E-2</v>
      </c>
      <c r="AS375" s="18">
        <v>177</v>
      </c>
      <c r="AU375" s="18">
        <v>8</v>
      </c>
      <c r="AV375" s="18" t="s">
        <v>10</v>
      </c>
      <c r="AW375" s="18" t="s">
        <v>136</v>
      </c>
      <c r="AX375" s="18">
        <v>54.666666666666657</v>
      </c>
      <c r="AY375" s="18">
        <v>2.5</v>
      </c>
      <c r="AZ375" s="18">
        <v>3.6999999999999998E-2</v>
      </c>
      <c r="BA375" s="21">
        <v>2.639634146341464E-2</v>
      </c>
      <c r="BB375" s="18">
        <v>264</v>
      </c>
      <c r="BD375" s="18">
        <v>8</v>
      </c>
      <c r="BE375" s="18" t="s">
        <v>10</v>
      </c>
      <c r="BF375" s="18" t="s">
        <v>136</v>
      </c>
      <c r="BG375" s="18">
        <v>54.666666666666657</v>
      </c>
      <c r="BH375" s="18">
        <v>4.5</v>
      </c>
      <c r="BI375" s="18">
        <v>3.6999999999999998E-2</v>
      </c>
      <c r="BJ375" s="21">
        <v>2.9579945799457996E-2</v>
      </c>
      <c r="BK375" s="18">
        <v>296</v>
      </c>
      <c r="BM375" s="18">
        <v>8</v>
      </c>
      <c r="BN375" s="18" t="s">
        <v>10</v>
      </c>
      <c r="BO375" s="18" t="s">
        <v>136</v>
      </c>
      <c r="BP375" s="18">
        <v>54.666666666666657</v>
      </c>
      <c r="BQ375" s="18">
        <v>20</v>
      </c>
      <c r="BR375" s="18">
        <v>3.6999999999999998E-2</v>
      </c>
      <c r="BS375" s="21">
        <v>1.0406250000000002E-2</v>
      </c>
      <c r="BT375" s="18">
        <v>104</v>
      </c>
      <c r="BV375" s="18">
        <v>9</v>
      </c>
      <c r="BW375" s="18" t="s">
        <v>684</v>
      </c>
      <c r="BX375" s="18" t="s">
        <v>750</v>
      </c>
      <c r="BY375" s="18">
        <v>387.6</v>
      </c>
      <c r="BZ375" s="18">
        <v>1</v>
      </c>
      <c r="CA375" s="18">
        <v>1.0100000000000001E-2</v>
      </c>
      <c r="CB375" s="21">
        <v>3.1269349845201243E-3</v>
      </c>
      <c r="CC375" s="18">
        <v>31</v>
      </c>
      <c r="CE375" s="18">
        <v>9</v>
      </c>
      <c r="CF375" s="18" t="s">
        <v>684</v>
      </c>
      <c r="CG375" s="18" t="s">
        <v>750</v>
      </c>
      <c r="CH375" s="18">
        <v>387.6</v>
      </c>
      <c r="CI375" s="18">
        <v>1.5</v>
      </c>
      <c r="CJ375" s="18">
        <v>1.0100000000000001E-2</v>
      </c>
      <c r="CK375" s="21">
        <v>4.2271528494438717E-3</v>
      </c>
      <c r="CL375" s="18">
        <v>42</v>
      </c>
      <c r="CN375" s="18">
        <v>9</v>
      </c>
      <c r="CO375" s="18" t="s">
        <v>684</v>
      </c>
      <c r="CP375" s="18" t="s">
        <v>750</v>
      </c>
      <c r="CQ375" s="18">
        <v>387.6</v>
      </c>
      <c r="CR375" s="18">
        <v>1.5</v>
      </c>
      <c r="CS375" s="18">
        <v>1.0200000000000001E-2</v>
      </c>
      <c r="CT375" s="21">
        <v>8.6403508771929829E-3</v>
      </c>
      <c r="CU375" s="18">
        <v>86</v>
      </c>
      <c r="CW375" s="18">
        <v>9</v>
      </c>
      <c r="CX375" s="18" t="s">
        <v>684</v>
      </c>
      <c r="CY375" s="18" t="s">
        <v>750</v>
      </c>
      <c r="CZ375" s="18">
        <v>828.00000000000011</v>
      </c>
      <c r="DA375" s="18">
        <v>1</v>
      </c>
      <c r="DB375" s="18">
        <v>2.1000000000000001E-2</v>
      </c>
      <c r="DC375" s="21">
        <v>1.2681159420289854E-3</v>
      </c>
      <c r="DD375" s="18">
        <v>13</v>
      </c>
    </row>
    <row r="376" spans="2:108" x14ac:dyDescent="0.3">
      <c r="B376" s="18">
        <v>8</v>
      </c>
      <c r="C376" s="18" t="s">
        <v>688</v>
      </c>
      <c r="D376" s="18" t="s">
        <v>750</v>
      </c>
      <c r="E376" s="18">
        <v>433.2</v>
      </c>
      <c r="F376" s="18">
        <v>1</v>
      </c>
      <c r="G376" s="18">
        <v>6.0000000000000001E-3</v>
      </c>
      <c r="H376" s="21">
        <v>1.5927977839335181E-3</v>
      </c>
      <c r="I376" s="18">
        <v>16</v>
      </c>
      <c r="K376" s="18">
        <v>8</v>
      </c>
      <c r="L376" s="18" t="s">
        <v>688</v>
      </c>
      <c r="M376" s="18" t="s">
        <v>750</v>
      </c>
      <c r="N376" s="18">
        <v>433.2</v>
      </c>
      <c r="O376" s="18">
        <v>1</v>
      </c>
      <c r="P376" s="18">
        <v>2E-3</v>
      </c>
      <c r="Q376" s="21">
        <v>2.3084025854108958E-4</v>
      </c>
      <c r="R376" s="18">
        <v>2</v>
      </c>
      <c r="T376" s="18">
        <v>8</v>
      </c>
      <c r="U376" s="18" t="s">
        <v>688</v>
      </c>
      <c r="V376" s="18" t="s">
        <v>750</v>
      </c>
      <c r="W376" s="18">
        <v>433.2</v>
      </c>
      <c r="X376" s="18">
        <v>1</v>
      </c>
      <c r="Y376" s="18">
        <v>2E-3</v>
      </c>
      <c r="Z376" s="21">
        <v>2.3084025854108958E-4</v>
      </c>
      <c r="AA376" s="18">
        <v>2</v>
      </c>
      <c r="AC376" s="18">
        <v>8</v>
      </c>
      <c r="AD376" s="18" t="s">
        <v>682</v>
      </c>
      <c r="AE376" s="18" t="s">
        <v>750</v>
      </c>
      <c r="AF376" s="18">
        <v>77.000000000000028</v>
      </c>
      <c r="AG376" s="18">
        <v>1</v>
      </c>
      <c r="AH376" s="18">
        <v>6.4999999999999997E-3</v>
      </c>
      <c r="AI376" s="21">
        <v>5.6277056277056255E-3</v>
      </c>
      <c r="AJ376" s="18">
        <v>56</v>
      </c>
      <c r="AL376" s="18">
        <v>8</v>
      </c>
      <c r="AM376" s="18" t="s">
        <v>659</v>
      </c>
      <c r="AN376" s="18" t="s">
        <v>750</v>
      </c>
      <c r="AO376" s="18">
        <v>17</v>
      </c>
      <c r="AP376" s="18">
        <v>2</v>
      </c>
      <c r="AQ376" s="18">
        <v>6.0000000000000001E-3</v>
      </c>
      <c r="AR376" s="21">
        <v>1.7735294117647057E-2</v>
      </c>
      <c r="AS376" s="18">
        <v>177</v>
      </c>
      <c r="AU376" s="18">
        <v>8</v>
      </c>
      <c r="AV376" s="18" t="s">
        <v>21</v>
      </c>
      <c r="AW376" s="18" t="s">
        <v>136</v>
      </c>
      <c r="AX376" s="18">
        <v>54.666666666666657</v>
      </c>
      <c r="AY376" s="18">
        <v>2.5</v>
      </c>
      <c r="AZ376" s="18">
        <v>3.6999999999999998E-2</v>
      </c>
      <c r="BA376" s="21">
        <v>2.639634146341464E-2</v>
      </c>
      <c r="BB376" s="18">
        <v>264</v>
      </c>
      <c r="BD376" s="18">
        <v>8</v>
      </c>
      <c r="BE376" s="18" t="s">
        <v>21</v>
      </c>
      <c r="BF376" s="18" t="s">
        <v>136</v>
      </c>
      <c r="BG376" s="18">
        <v>54.666666666666657</v>
      </c>
      <c r="BH376" s="18">
        <v>4.5</v>
      </c>
      <c r="BI376" s="18">
        <v>3.6999999999999998E-2</v>
      </c>
      <c r="BJ376" s="21">
        <v>2.9579945799457996E-2</v>
      </c>
      <c r="BK376" s="18">
        <v>296</v>
      </c>
      <c r="BM376" s="18">
        <v>8</v>
      </c>
      <c r="BN376" s="18" t="s">
        <v>21</v>
      </c>
      <c r="BO376" s="18" t="s">
        <v>136</v>
      </c>
      <c r="BP376" s="18">
        <v>54.666666666666657</v>
      </c>
      <c r="BQ376" s="18">
        <v>20</v>
      </c>
      <c r="BR376" s="18">
        <v>3.6999999999999998E-2</v>
      </c>
      <c r="BS376" s="21">
        <v>1.0406250000000002E-2</v>
      </c>
      <c r="BT376" s="18">
        <v>104</v>
      </c>
      <c r="BV376" s="18">
        <v>9</v>
      </c>
      <c r="BW376" s="18" t="s">
        <v>686</v>
      </c>
      <c r="BX376" s="18" t="s">
        <v>750</v>
      </c>
      <c r="BY376" s="18">
        <v>387.6</v>
      </c>
      <c r="BZ376" s="18">
        <v>1</v>
      </c>
      <c r="CA376" s="18">
        <v>1.0100000000000001E-2</v>
      </c>
      <c r="CB376" s="21">
        <v>3.1269349845201243E-3</v>
      </c>
      <c r="CC376" s="18">
        <v>31</v>
      </c>
      <c r="CE376" s="18">
        <v>9</v>
      </c>
      <c r="CF376" s="18" t="s">
        <v>686</v>
      </c>
      <c r="CG376" s="18" t="s">
        <v>750</v>
      </c>
      <c r="CH376" s="18">
        <v>387.6</v>
      </c>
      <c r="CI376" s="18">
        <v>1.5</v>
      </c>
      <c r="CJ376" s="18">
        <v>1.0100000000000001E-2</v>
      </c>
      <c r="CK376" s="21">
        <v>4.2271528494438717E-3</v>
      </c>
      <c r="CL376" s="18">
        <v>42</v>
      </c>
      <c r="CN376" s="18">
        <v>9</v>
      </c>
      <c r="CO376" s="18" t="s">
        <v>686</v>
      </c>
      <c r="CP376" s="18" t="s">
        <v>750</v>
      </c>
      <c r="CQ376" s="18">
        <v>387.6</v>
      </c>
      <c r="CR376" s="18">
        <v>1.5</v>
      </c>
      <c r="CS376" s="18">
        <v>1.0200000000000001E-2</v>
      </c>
      <c r="CT376" s="21">
        <v>8.6403508771929829E-3</v>
      </c>
      <c r="CU376" s="18">
        <v>86</v>
      </c>
      <c r="CW376" s="18">
        <v>9</v>
      </c>
      <c r="CX376" s="18" t="s">
        <v>686</v>
      </c>
      <c r="CY376" s="18" t="s">
        <v>750</v>
      </c>
      <c r="CZ376" s="18">
        <v>828.00000000000011</v>
      </c>
      <c r="DA376" s="18">
        <v>1</v>
      </c>
      <c r="DB376" s="18">
        <v>2.1000000000000001E-2</v>
      </c>
      <c r="DC376" s="21">
        <v>1.2681159420289854E-3</v>
      </c>
      <c r="DD376" s="18">
        <v>13</v>
      </c>
    </row>
    <row r="377" spans="2:108" x14ac:dyDescent="0.3">
      <c r="B377" s="18">
        <v>8</v>
      </c>
      <c r="C377" s="18" t="s">
        <v>690</v>
      </c>
      <c r="D377" s="18" t="s">
        <v>750</v>
      </c>
      <c r="E377" s="18">
        <v>433.2</v>
      </c>
      <c r="F377" s="18">
        <v>1</v>
      </c>
      <c r="G377" s="18">
        <v>6.0000000000000001E-3</v>
      </c>
      <c r="H377" s="21">
        <v>1.5927977839335181E-3</v>
      </c>
      <c r="I377" s="18">
        <v>16</v>
      </c>
      <c r="K377" s="18">
        <v>8</v>
      </c>
      <c r="L377" s="18" t="s">
        <v>690</v>
      </c>
      <c r="M377" s="18" t="s">
        <v>750</v>
      </c>
      <c r="N377" s="18">
        <v>433.2</v>
      </c>
      <c r="O377" s="18">
        <v>1</v>
      </c>
      <c r="P377" s="18">
        <v>2E-3</v>
      </c>
      <c r="Q377" s="21">
        <v>2.3084025854108958E-4</v>
      </c>
      <c r="R377" s="18">
        <v>2</v>
      </c>
      <c r="T377" s="18">
        <v>8</v>
      </c>
      <c r="U377" s="18" t="s">
        <v>690</v>
      </c>
      <c r="V377" s="18" t="s">
        <v>750</v>
      </c>
      <c r="W377" s="18">
        <v>433.2</v>
      </c>
      <c r="X377" s="18">
        <v>1</v>
      </c>
      <c r="Y377" s="18">
        <v>2E-3</v>
      </c>
      <c r="Z377" s="21">
        <v>2.3084025854108958E-4</v>
      </c>
      <c r="AA377" s="18">
        <v>2</v>
      </c>
      <c r="AC377" s="18">
        <v>8</v>
      </c>
      <c r="AD377" s="18" t="s">
        <v>667</v>
      </c>
      <c r="AE377" s="18" t="s">
        <v>750</v>
      </c>
      <c r="AF377" s="18">
        <v>77.000000000000028</v>
      </c>
      <c r="AG377" s="18">
        <v>1</v>
      </c>
      <c r="AH377" s="18">
        <v>6.4999999999999997E-3</v>
      </c>
      <c r="AI377" s="21">
        <v>5.6277056277056255E-3</v>
      </c>
      <c r="AJ377" s="18">
        <v>56</v>
      </c>
      <c r="AL377" s="18">
        <v>8</v>
      </c>
      <c r="AM377" s="18" t="s">
        <v>661</v>
      </c>
      <c r="AN377" s="18" t="s">
        <v>750</v>
      </c>
      <c r="AO377" s="18">
        <v>17</v>
      </c>
      <c r="AP377" s="18">
        <v>2</v>
      </c>
      <c r="AQ377" s="18">
        <v>6.0000000000000001E-3</v>
      </c>
      <c r="AR377" s="21">
        <v>1.7735294117647057E-2</v>
      </c>
      <c r="AS377" s="18">
        <v>177</v>
      </c>
      <c r="AU377" s="18">
        <v>8</v>
      </c>
      <c r="AV377" s="18" t="s">
        <v>29</v>
      </c>
      <c r="AW377" s="18" t="s">
        <v>136</v>
      </c>
      <c r="AX377" s="18">
        <v>54.666666666666657</v>
      </c>
      <c r="AY377" s="18">
        <v>2.5</v>
      </c>
      <c r="AZ377" s="18">
        <v>3.6999999999999998E-2</v>
      </c>
      <c r="BA377" s="21">
        <v>2.639634146341464E-2</v>
      </c>
      <c r="BB377" s="18">
        <v>264</v>
      </c>
      <c r="BD377" s="18">
        <v>8</v>
      </c>
      <c r="BE377" s="18" t="s">
        <v>29</v>
      </c>
      <c r="BF377" s="18" t="s">
        <v>136</v>
      </c>
      <c r="BG377" s="18">
        <v>54.666666666666657</v>
      </c>
      <c r="BH377" s="18">
        <v>4.5</v>
      </c>
      <c r="BI377" s="18">
        <v>3.6999999999999998E-2</v>
      </c>
      <c r="BJ377" s="21">
        <v>2.9579945799457996E-2</v>
      </c>
      <c r="BK377" s="18">
        <v>296</v>
      </c>
      <c r="BM377" s="18">
        <v>8</v>
      </c>
      <c r="BN377" s="18" t="s">
        <v>29</v>
      </c>
      <c r="BO377" s="18" t="s">
        <v>136</v>
      </c>
      <c r="BP377" s="18">
        <v>54.666666666666657</v>
      </c>
      <c r="BQ377" s="18">
        <v>20</v>
      </c>
      <c r="BR377" s="18">
        <v>3.6999999999999998E-2</v>
      </c>
      <c r="BS377" s="21">
        <v>1.0406250000000002E-2</v>
      </c>
      <c r="BT377" s="18">
        <v>104</v>
      </c>
      <c r="BV377" s="18">
        <v>9</v>
      </c>
      <c r="BW377" s="18" t="s">
        <v>688</v>
      </c>
      <c r="BX377" s="18" t="s">
        <v>750</v>
      </c>
      <c r="BY377" s="18">
        <v>387.6</v>
      </c>
      <c r="BZ377" s="18">
        <v>1</v>
      </c>
      <c r="CA377" s="18">
        <v>1.0100000000000001E-2</v>
      </c>
      <c r="CB377" s="21">
        <v>3.1269349845201243E-3</v>
      </c>
      <c r="CC377" s="18">
        <v>31</v>
      </c>
      <c r="CE377" s="18">
        <v>9</v>
      </c>
      <c r="CF377" s="18" t="s">
        <v>688</v>
      </c>
      <c r="CG377" s="18" t="s">
        <v>750</v>
      </c>
      <c r="CH377" s="18">
        <v>387.6</v>
      </c>
      <c r="CI377" s="18">
        <v>1.5</v>
      </c>
      <c r="CJ377" s="18">
        <v>1.0100000000000001E-2</v>
      </c>
      <c r="CK377" s="21">
        <v>4.2271528494438717E-3</v>
      </c>
      <c r="CL377" s="18">
        <v>42</v>
      </c>
      <c r="CN377" s="18">
        <v>9</v>
      </c>
      <c r="CO377" s="18" t="s">
        <v>688</v>
      </c>
      <c r="CP377" s="18" t="s">
        <v>750</v>
      </c>
      <c r="CQ377" s="18">
        <v>387.6</v>
      </c>
      <c r="CR377" s="18">
        <v>1.5</v>
      </c>
      <c r="CS377" s="18">
        <v>1.0200000000000001E-2</v>
      </c>
      <c r="CT377" s="21">
        <v>8.6403508771929829E-3</v>
      </c>
      <c r="CU377" s="18">
        <v>86</v>
      </c>
      <c r="CW377" s="18">
        <v>9</v>
      </c>
      <c r="CX377" s="18" t="s">
        <v>688</v>
      </c>
      <c r="CY377" s="18" t="s">
        <v>750</v>
      </c>
      <c r="CZ377" s="18">
        <v>828.00000000000011</v>
      </c>
      <c r="DA377" s="18">
        <v>1</v>
      </c>
      <c r="DB377" s="18">
        <v>2.1000000000000001E-2</v>
      </c>
      <c r="DC377" s="21">
        <v>1.2681159420289854E-3</v>
      </c>
      <c r="DD377" s="18">
        <v>13</v>
      </c>
    </row>
    <row r="378" spans="2:108" x14ac:dyDescent="0.3">
      <c r="B378" s="18">
        <v>8</v>
      </c>
      <c r="C378" s="18" t="s">
        <v>692</v>
      </c>
      <c r="D378" s="18" t="s">
        <v>750</v>
      </c>
      <c r="E378" s="18">
        <v>433.2</v>
      </c>
      <c r="F378" s="18">
        <v>1</v>
      </c>
      <c r="G378" s="18">
        <v>6.0000000000000001E-3</v>
      </c>
      <c r="H378" s="21">
        <v>1.5927977839335181E-3</v>
      </c>
      <c r="I378" s="18">
        <v>16</v>
      </c>
      <c r="K378" s="18">
        <v>8</v>
      </c>
      <c r="L378" s="18" t="s">
        <v>692</v>
      </c>
      <c r="M378" s="18" t="s">
        <v>750</v>
      </c>
      <c r="N378" s="18">
        <v>433.2</v>
      </c>
      <c r="O378" s="18">
        <v>1</v>
      </c>
      <c r="P378" s="18">
        <v>2E-3</v>
      </c>
      <c r="Q378" s="21">
        <v>2.3084025854108958E-4</v>
      </c>
      <c r="R378" s="18">
        <v>2</v>
      </c>
      <c r="T378" s="18">
        <v>8</v>
      </c>
      <c r="U378" s="18" t="s">
        <v>692</v>
      </c>
      <c r="V378" s="18" t="s">
        <v>750</v>
      </c>
      <c r="W378" s="18">
        <v>433.2</v>
      </c>
      <c r="X378" s="18">
        <v>1</v>
      </c>
      <c r="Y378" s="18">
        <v>2E-3</v>
      </c>
      <c r="Z378" s="21">
        <v>2.3084025854108958E-4</v>
      </c>
      <c r="AA378" s="18">
        <v>2</v>
      </c>
      <c r="AC378" s="18">
        <v>8</v>
      </c>
      <c r="AD378" s="18" t="s">
        <v>669</v>
      </c>
      <c r="AE378" s="18" t="s">
        <v>750</v>
      </c>
      <c r="AF378" s="18">
        <v>77.000000000000028</v>
      </c>
      <c r="AG378" s="18">
        <v>1</v>
      </c>
      <c r="AH378" s="18">
        <v>6.4999999999999997E-3</v>
      </c>
      <c r="AI378" s="21">
        <v>5.6277056277056255E-3</v>
      </c>
      <c r="AJ378" s="18">
        <v>56</v>
      </c>
      <c r="AL378" s="18">
        <v>8</v>
      </c>
      <c r="AM378" s="18" t="s">
        <v>663</v>
      </c>
      <c r="AN378" s="18" t="s">
        <v>750</v>
      </c>
      <c r="AO378" s="18">
        <v>17</v>
      </c>
      <c r="AP378" s="18">
        <v>2</v>
      </c>
      <c r="AQ378" s="18">
        <v>6.0000000000000001E-3</v>
      </c>
      <c r="AR378" s="21">
        <v>1.7735294117647057E-2</v>
      </c>
      <c r="AS378" s="18">
        <v>177</v>
      </c>
      <c r="AU378" s="18">
        <v>8</v>
      </c>
      <c r="AV378" s="18" t="s">
        <v>12</v>
      </c>
      <c r="AW378" s="18" t="s">
        <v>136</v>
      </c>
      <c r="AX378" s="18">
        <v>100</v>
      </c>
      <c r="AY378" s="18">
        <v>1.5</v>
      </c>
      <c r="AZ378" s="18">
        <v>3.6999999999999998E-2</v>
      </c>
      <c r="BA378" s="21">
        <v>2.4049999999999998E-2</v>
      </c>
      <c r="BB378" s="18">
        <v>241</v>
      </c>
      <c r="BD378" s="18">
        <v>8</v>
      </c>
      <c r="BE378" s="18" t="s">
        <v>12</v>
      </c>
      <c r="BF378" s="18" t="s">
        <v>136</v>
      </c>
      <c r="BG378" s="18">
        <v>100</v>
      </c>
      <c r="BH378" s="18">
        <v>3</v>
      </c>
      <c r="BI378" s="18">
        <v>3.6999999999999998E-2</v>
      </c>
      <c r="BJ378" s="21">
        <v>2.4255555555555555E-2</v>
      </c>
      <c r="BK378" s="18">
        <v>243</v>
      </c>
      <c r="BM378" s="18">
        <v>8</v>
      </c>
      <c r="BN378" s="18" t="s">
        <v>12</v>
      </c>
      <c r="BO378" s="18" t="s">
        <v>136</v>
      </c>
      <c r="BP378" s="18">
        <v>100</v>
      </c>
      <c r="BQ378" s="18">
        <v>15</v>
      </c>
      <c r="BR378" s="18">
        <v>3.6999999999999998E-2</v>
      </c>
      <c r="BS378" s="21">
        <v>7.5849999999999997E-3</v>
      </c>
      <c r="BT378" s="18">
        <v>76</v>
      </c>
      <c r="BV378" s="18">
        <v>9</v>
      </c>
      <c r="BW378" s="18" t="s">
        <v>690</v>
      </c>
      <c r="BX378" s="18" t="s">
        <v>750</v>
      </c>
      <c r="BY378" s="18">
        <v>387.6</v>
      </c>
      <c r="BZ378" s="18">
        <v>1</v>
      </c>
      <c r="CA378" s="18">
        <v>1.0100000000000001E-2</v>
      </c>
      <c r="CB378" s="21">
        <v>3.1269349845201243E-3</v>
      </c>
      <c r="CC378" s="18">
        <v>31</v>
      </c>
      <c r="CE378" s="18">
        <v>9</v>
      </c>
      <c r="CF378" s="18" t="s">
        <v>690</v>
      </c>
      <c r="CG378" s="18" t="s">
        <v>750</v>
      </c>
      <c r="CH378" s="18">
        <v>387.6</v>
      </c>
      <c r="CI378" s="18">
        <v>1.5</v>
      </c>
      <c r="CJ378" s="18">
        <v>1.0100000000000001E-2</v>
      </c>
      <c r="CK378" s="21">
        <v>4.2271528494438717E-3</v>
      </c>
      <c r="CL378" s="18">
        <v>42</v>
      </c>
      <c r="CN378" s="18">
        <v>9</v>
      </c>
      <c r="CO378" s="18" t="s">
        <v>690</v>
      </c>
      <c r="CP378" s="18" t="s">
        <v>750</v>
      </c>
      <c r="CQ378" s="18">
        <v>387.6</v>
      </c>
      <c r="CR378" s="18">
        <v>1.5</v>
      </c>
      <c r="CS378" s="18">
        <v>1.0200000000000001E-2</v>
      </c>
      <c r="CT378" s="21">
        <v>8.6403508771929829E-3</v>
      </c>
      <c r="CU378" s="18">
        <v>86</v>
      </c>
      <c r="CW378" s="18">
        <v>9</v>
      </c>
      <c r="CX378" s="18" t="s">
        <v>690</v>
      </c>
      <c r="CY378" s="18" t="s">
        <v>750</v>
      </c>
      <c r="CZ378" s="18">
        <v>828.00000000000011</v>
      </c>
      <c r="DA378" s="18">
        <v>1</v>
      </c>
      <c r="DB378" s="18">
        <v>2.1000000000000001E-2</v>
      </c>
      <c r="DC378" s="21">
        <v>1.2681159420289854E-3</v>
      </c>
      <c r="DD378" s="18">
        <v>13</v>
      </c>
    </row>
    <row r="379" spans="2:108" x14ac:dyDescent="0.3">
      <c r="B379" s="18">
        <v>8</v>
      </c>
      <c r="C379" s="18" t="s">
        <v>694</v>
      </c>
      <c r="D379" s="18" t="s">
        <v>750</v>
      </c>
      <c r="E379" s="18">
        <v>433.2</v>
      </c>
      <c r="F379" s="18">
        <v>1</v>
      </c>
      <c r="G379" s="18">
        <v>6.0000000000000001E-3</v>
      </c>
      <c r="H379" s="21">
        <v>1.5927977839335181E-3</v>
      </c>
      <c r="I379" s="18">
        <v>16</v>
      </c>
      <c r="K379" s="18">
        <v>8</v>
      </c>
      <c r="L379" s="18" t="s">
        <v>694</v>
      </c>
      <c r="M379" s="18" t="s">
        <v>750</v>
      </c>
      <c r="N379" s="18">
        <v>433.2</v>
      </c>
      <c r="O379" s="18">
        <v>1</v>
      </c>
      <c r="P379" s="18">
        <v>2E-3</v>
      </c>
      <c r="Q379" s="21">
        <v>2.3084025854108958E-4</v>
      </c>
      <c r="R379" s="18">
        <v>2</v>
      </c>
      <c r="T379" s="18">
        <v>8</v>
      </c>
      <c r="U379" s="18" t="s">
        <v>694</v>
      </c>
      <c r="V379" s="18" t="s">
        <v>750</v>
      </c>
      <c r="W379" s="18">
        <v>433.2</v>
      </c>
      <c r="X379" s="18">
        <v>1</v>
      </c>
      <c r="Y379" s="18">
        <v>2E-3</v>
      </c>
      <c r="Z379" s="21">
        <v>2.3084025854108958E-4</v>
      </c>
      <c r="AA379" s="18">
        <v>2</v>
      </c>
      <c r="AC379" s="18">
        <v>8</v>
      </c>
      <c r="AD379" s="18" t="s">
        <v>671</v>
      </c>
      <c r="AE379" s="18" t="s">
        <v>750</v>
      </c>
      <c r="AF379" s="18">
        <v>77.000000000000028</v>
      </c>
      <c r="AG379" s="18">
        <v>1</v>
      </c>
      <c r="AH379" s="18">
        <v>6.4999999999999997E-3</v>
      </c>
      <c r="AI379" s="21">
        <v>5.6277056277056255E-3</v>
      </c>
      <c r="AJ379" s="18">
        <v>56</v>
      </c>
      <c r="AL379" s="18">
        <v>8</v>
      </c>
      <c r="AM379" s="18" t="s">
        <v>665</v>
      </c>
      <c r="AN379" s="18" t="s">
        <v>750</v>
      </c>
      <c r="AO379" s="18">
        <v>17</v>
      </c>
      <c r="AP379" s="18">
        <v>2</v>
      </c>
      <c r="AQ379" s="18">
        <v>6.0000000000000001E-3</v>
      </c>
      <c r="AR379" s="21">
        <v>1.7735294117647057E-2</v>
      </c>
      <c r="AS379" s="18">
        <v>177</v>
      </c>
      <c r="AU379" s="18">
        <v>8</v>
      </c>
      <c r="AV379" s="18" t="s">
        <v>23</v>
      </c>
      <c r="AW379" s="18" t="s">
        <v>136</v>
      </c>
      <c r="AX379" s="18">
        <v>100</v>
      </c>
      <c r="AY379" s="18">
        <v>1.5</v>
      </c>
      <c r="AZ379" s="18">
        <v>3.6999999999999998E-2</v>
      </c>
      <c r="BA379" s="21">
        <v>2.4049999999999998E-2</v>
      </c>
      <c r="BB379" s="18">
        <v>241</v>
      </c>
      <c r="BD379" s="18">
        <v>8</v>
      </c>
      <c r="BE379" s="18" t="s">
        <v>23</v>
      </c>
      <c r="BF379" s="18" t="s">
        <v>136</v>
      </c>
      <c r="BG379" s="18">
        <v>100</v>
      </c>
      <c r="BH379" s="18">
        <v>3</v>
      </c>
      <c r="BI379" s="18">
        <v>3.6999999999999998E-2</v>
      </c>
      <c r="BJ379" s="21">
        <v>2.4255555555555555E-2</v>
      </c>
      <c r="BK379" s="18">
        <v>243</v>
      </c>
      <c r="BM379" s="18">
        <v>8</v>
      </c>
      <c r="BN379" s="18" t="s">
        <v>23</v>
      </c>
      <c r="BO379" s="18" t="s">
        <v>136</v>
      </c>
      <c r="BP379" s="18">
        <v>100</v>
      </c>
      <c r="BQ379" s="18">
        <v>15</v>
      </c>
      <c r="BR379" s="18">
        <v>3.6999999999999998E-2</v>
      </c>
      <c r="BS379" s="21">
        <v>7.5849999999999997E-3</v>
      </c>
      <c r="BT379" s="18">
        <v>76</v>
      </c>
      <c r="BV379" s="18">
        <v>9</v>
      </c>
      <c r="BW379" s="18" t="s">
        <v>692</v>
      </c>
      <c r="BX379" s="18" t="s">
        <v>750</v>
      </c>
      <c r="BY379" s="18">
        <v>387.6</v>
      </c>
      <c r="BZ379" s="18">
        <v>1</v>
      </c>
      <c r="CA379" s="18">
        <v>1.0100000000000001E-2</v>
      </c>
      <c r="CB379" s="21">
        <v>3.1269349845201243E-3</v>
      </c>
      <c r="CC379" s="18">
        <v>31</v>
      </c>
      <c r="CE379" s="18">
        <v>9</v>
      </c>
      <c r="CF379" s="18" t="s">
        <v>692</v>
      </c>
      <c r="CG379" s="18" t="s">
        <v>750</v>
      </c>
      <c r="CH379" s="18">
        <v>387.6</v>
      </c>
      <c r="CI379" s="18">
        <v>1.5</v>
      </c>
      <c r="CJ379" s="18">
        <v>1.0100000000000001E-2</v>
      </c>
      <c r="CK379" s="21">
        <v>4.2271528494438717E-3</v>
      </c>
      <c r="CL379" s="18">
        <v>42</v>
      </c>
      <c r="CN379" s="18">
        <v>9</v>
      </c>
      <c r="CO379" s="18" t="s">
        <v>692</v>
      </c>
      <c r="CP379" s="18" t="s">
        <v>750</v>
      </c>
      <c r="CQ379" s="18">
        <v>387.6</v>
      </c>
      <c r="CR379" s="18">
        <v>1.5</v>
      </c>
      <c r="CS379" s="18">
        <v>1.0200000000000001E-2</v>
      </c>
      <c r="CT379" s="21">
        <v>8.6403508771929829E-3</v>
      </c>
      <c r="CU379" s="18">
        <v>86</v>
      </c>
      <c r="CW379" s="18">
        <v>9</v>
      </c>
      <c r="CX379" s="18" t="s">
        <v>692</v>
      </c>
      <c r="CY379" s="18" t="s">
        <v>750</v>
      </c>
      <c r="CZ379" s="18">
        <v>828.00000000000011</v>
      </c>
      <c r="DA379" s="18">
        <v>1</v>
      </c>
      <c r="DB379" s="18">
        <v>2.1000000000000001E-2</v>
      </c>
      <c r="DC379" s="21">
        <v>1.2681159420289854E-3</v>
      </c>
      <c r="DD379" s="18">
        <v>13</v>
      </c>
    </row>
    <row r="380" spans="2:108" x14ac:dyDescent="0.3">
      <c r="B380" s="18">
        <v>8</v>
      </c>
      <c r="C380" s="18" t="s">
        <v>696</v>
      </c>
      <c r="D380" s="18" t="s">
        <v>750</v>
      </c>
      <c r="E380" s="18">
        <v>433.2</v>
      </c>
      <c r="F380" s="18">
        <v>1</v>
      </c>
      <c r="G380" s="18">
        <v>6.0000000000000001E-3</v>
      </c>
      <c r="H380" s="21">
        <v>1.5927977839335181E-3</v>
      </c>
      <c r="I380" s="18">
        <v>16</v>
      </c>
      <c r="K380" s="18">
        <v>8</v>
      </c>
      <c r="L380" s="18" t="s">
        <v>696</v>
      </c>
      <c r="M380" s="18" t="s">
        <v>750</v>
      </c>
      <c r="N380" s="18">
        <v>433.2</v>
      </c>
      <c r="O380" s="18">
        <v>1</v>
      </c>
      <c r="P380" s="18">
        <v>2E-3</v>
      </c>
      <c r="Q380" s="21">
        <v>2.3084025854108958E-4</v>
      </c>
      <c r="R380" s="18">
        <v>2</v>
      </c>
      <c r="T380" s="18">
        <v>8</v>
      </c>
      <c r="U380" s="18" t="s">
        <v>696</v>
      </c>
      <c r="V380" s="18" t="s">
        <v>750</v>
      </c>
      <c r="W380" s="18">
        <v>433.2</v>
      </c>
      <c r="X380" s="18">
        <v>1</v>
      </c>
      <c r="Y380" s="18">
        <v>2E-3</v>
      </c>
      <c r="Z380" s="21">
        <v>2.3084025854108958E-4</v>
      </c>
      <c r="AA380" s="18">
        <v>2</v>
      </c>
      <c r="AC380" s="18">
        <v>8</v>
      </c>
      <c r="AD380" s="18" t="s">
        <v>673</v>
      </c>
      <c r="AE380" s="18" t="s">
        <v>750</v>
      </c>
      <c r="AF380" s="18">
        <v>77.000000000000028</v>
      </c>
      <c r="AG380" s="18">
        <v>1</v>
      </c>
      <c r="AH380" s="18">
        <v>6.4999999999999997E-3</v>
      </c>
      <c r="AI380" s="21">
        <v>5.6277056277056255E-3</v>
      </c>
      <c r="AJ380" s="18">
        <v>56</v>
      </c>
      <c r="AL380" s="18">
        <v>8</v>
      </c>
      <c r="AM380" s="18" t="s">
        <v>666</v>
      </c>
      <c r="AN380" s="18" t="s">
        <v>750</v>
      </c>
      <c r="AO380" s="18">
        <v>77.000000000000028</v>
      </c>
      <c r="AP380" s="18">
        <v>1</v>
      </c>
      <c r="AQ380" s="18">
        <v>8.0000000000000002E-3</v>
      </c>
      <c r="AR380" s="21">
        <v>1.0441558441558437E-2</v>
      </c>
      <c r="AS380" s="18">
        <v>104</v>
      </c>
      <c r="AU380" s="18">
        <v>8</v>
      </c>
      <c r="AV380" s="18" t="s">
        <v>33</v>
      </c>
      <c r="AW380" s="18" t="s">
        <v>136</v>
      </c>
      <c r="AX380" s="18">
        <v>100</v>
      </c>
      <c r="AY380" s="18">
        <v>1.5</v>
      </c>
      <c r="AZ380" s="18">
        <v>3.6999999999999998E-2</v>
      </c>
      <c r="BA380" s="21">
        <v>2.4049999999999998E-2</v>
      </c>
      <c r="BB380" s="18">
        <v>241</v>
      </c>
      <c r="BD380" s="18">
        <v>8</v>
      </c>
      <c r="BE380" s="18" t="s">
        <v>33</v>
      </c>
      <c r="BF380" s="18" t="s">
        <v>136</v>
      </c>
      <c r="BG380" s="18">
        <v>100</v>
      </c>
      <c r="BH380" s="18">
        <v>3</v>
      </c>
      <c r="BI380" s="18">
        <v>3.6999999999999998E-2</v>
      </c>
      <c r="BJ380" s="21">
        <v>2.4255555555555555E-2</v>
      </c>
      <c r="BK380" s="18">
        <v>243</v>
      </c>
      <c r="BM380" s="18">
        <v>8</v>
      </c>
      <c r="BN380" s="18" t="s">
        <v>33</v>
      </c>
      <c r="BO380" s="18" t="s">
        <v>136</v>
      </c>
      <c r="BP380" s="18">
        <v>100</v>
      </c>
      <c r="BQ380" s="18">
        <v>15</v>
      </c>
      <c r="BR380" s="18">
        <v>3.6999999999999998E-2</v>
      </c>
      <c r="BS380" s="21">
        <v>7.5849999999999997E-3</v>
      </c>
      <c r="BT380" s="18">
        <v>76</v>
      </c>
      <c r="BV380" s="18">
        <v>9</v>
      </c>
      <c r="BW380" s="18" t="s">
        <v>694</v>
      </c>
      <c r="BX380" s="18" t="s">
        <v>750</v>
      </c>
      <c r="BY380" s="18">
        <v>387.6</v>
      </c>
      <c r="BZ380" s="18">
        <v>1</v>
      </c>
      <c r="CA380" s="18">
        <v>1.0100000000000001E-2</v>
      </c>
      <c r="CB380" s="21">
        <v>3.1269349845201243E-3</v>
      </c>
      <c r="CC380" s="18">
        <v>31</v>
      </c>
      <c r="CE380" s="18">
        <v>9</v>
      </c>
      <c r="CF380" s="18" t="s">
        <v>694</v>
      </c>
      <c r="CG380" s="18" t="s">
        <v>750</v>
      </c>
      <c r="CH380" s="18">
        <v>387.6</v>
      </c>
      <c r="CI380" s="18">
        <v>1.5</v>
      </c>
      <c r="CJ380" s="18">
        <v>1.0100000000000001E-2</v>
      </c>
      <c r="CK380" s="21">
        <v>4.2271528494438717E-3</v>
      </c>
      <c r="CL380" s="18">
        <v>42</v>
      </c>
      <c r="CN380" s="18">
        <v>9</v>
      </c>
      <c r="CO380" s="18" t="s">
        <v>694</v>
      </c>
      <c r="CP380" s="18" t="s">
        <v>750</v>
      </c>
      <c r="CQ380" s="18">
        <v>387.6</v>
      </c>
      <c r="CR380" s="18">
        <v>1.5</v>
      </c>
      <c r="CS380" s="18">
        <v>1.0200000000000001E-2</v>
      </c>
      <c r="CT380" s="21">
        <v>8.6403508771929829E-3</v>
      </c>
      <c r="CU380" s="18">
        <v>86</v>
      </c>
      <c r="CW380" s="18">
        <v>9</v>
      </c>
      <c r="CX380" s="18" t="s">
        <v>694</v>
      </c>
      <c r="CY380" s="18" t="s">
        <v>750</v>
      </c>
      <c r="CZ380" s="18">
        <v>828.00000000000011</v>
      </c>
      <c r="DA380" s="18">
        <v>1</v>
      </c>
      <c r="DB380" s="18">
        <v>2.1000000000000001E-2</v>
      </c>
      <c r="DC380" s="21">
        <v>1.2681159420289854E-3</v>
      </c>
      <c r="DD380" s="18">
        <v>13</v>
      </c>
    </row>
    <row r="381" spans="2:108" x14ac:dyDescent="0.3">
      <c r="B381" s="18">
        <v>8</v>
      </c>
      <c r="C381" s="18" t="s">
        <v>698</v>
      </c>
      <c r="D381" s="18" t="s">
        <v>750</v>
      </c>
      <c r="E381" s="18">
        <v>433.2</v>
      </c>
      <c r="F381" s="18">
        <v>1</v>
      </c>
      <c r="G381" s="18">
        <v>6.0000000000000001E-3</v>
      </c>
      <c r="H381" s="21">
        <v>1.5927977839335181E-3</v>
      </c>
      <c r="I381" s="18">
        <v>16</v>
      </c>
      <c r="K381" s="18">
        <v>8</v>
      </c>
      <c r="L381" s="18" t="s">
        <v>698</v>
      </c>
      <c r="M381" s="18" t="s">
        <v>750</v>
      </c>
      <c r="N381" s="18">
        <v>433.2</v>
      </c>
      <c r="O381" s="18">
        <v>1</v>
      </c>
      <c r="P381" s="18">
        <v>2E-3</v>
      </c>
      <c r="Q381" s="21">
        <v>2.3084025854108958E-4</v>
      </c>
      <c r="R381" s="18">
        <v>2</v>
      </c>
      <c r="T381" s="18">
        <v>8</v>
      </c>
      <c r="U381" s="18" t="s">
        <v>698</v>
      </c>
      <c r="V381" s="18" t="s">
        <v>750</v>
      </c>
      <c r="W381" s="18">
        <v>433.2</v>
      </c>
      <c r="X381" s="18">
        <v>1</v>
      </c>
      <c r="Y381" s="18">
        <v>2E-3</v>
      </c>
      <c r="Z381" s="21">
        <v>2.3084025854108958E-4</v>
      </c>
      <c r="AA381" s="18">
        <v>2</v>
      </c>
      <c r="AC381" s="18">
        <v>8</v>
      </c>
      <c r="AD381" s="18" t="s">
        <v>675</v>
      </c>
      <c r="AE381" s="18" t="s">
        <v>750</v>
      </c>
      <c r="AF381" s="18">
        <v>77.000000000000028</v>
      </c>
      <c r="AG381" s="18">
        <v>1</v>
      </c>
      <c r="AH381" s="18">
        <v>6.4999999999999997E-3</v>
      </c>
      <c r="AI381" s="21">
        <v>5.6277056277056255E-3</v>
      </c>
      <c r="AJ381" s="18">
        <v>56</v>
      </c>
      <c r="AL381" s="18">
        <v>8</v>
      </c>
      <c r="AM381" s="18" t="s">
        <v>668</v>
      </c>
      <c r="AN381" s="18" t="s">
        <v>750</v>
      </c>
      <c r="AO381" s="18">
        <v>77.000000000000028</v>
      </c>
      <c r="AP381" s="18">
        <v>1</v>
      </c>
      <c r="AQ381" s="18">
        <v>8.0000000000000002E-3</v>
      </c>
      <c r="AR381" s="21">
        <v>1.0441558441558437E-2</v>
      </c>
      <c r="AS381" s="18">
        <v>104</v>
      </c>
      <c r="AU381" s="18">
        <v>8</v>
      </c>
      <c r="AV381" s="18" t="s">
        <v>13</v>
      </c>
      <c r="AW381" s="18" t="s">
        <v>136</v>
      </c>
      <c r="AX381" s="18">
        <v>150</v>
      </c>
      <c r="AY381" s="18">
        <v>1</v>
      </c>
      <c r="AZ381" s="18">
        <v>3.6999999999999998E-2</v>
      </c>
      <c r="BA381" s="21">
        <v>2.4049999999999998E-2</v>
      </c>
      <c r="BB381" s="18">
        <v>241</v>
      </c>
      <c r="BD381" s="18">
        <v>8</v>
      </c>
      <c r="BE381" s="18" t="s">
        <v>13</v>
      </c>
      <c r="BF381" s="18" t="s">
        <v>136</v>
      </c>
      <c r="BG381" s="18">
        <v>150</v>
      </c>
      <c r="BH381" s="18">
        <v>1.5</v>
      </c>
      <c r="BI381" s="18">
        <v>3.6999999999999998E-2</v>
      </c>
      <c r="BJ381" s="21">
        <v>3.2340740740740739E-2</v>
      </c>
      <c r="BK381" s="18">
        <v>323</v>
      </c>
      <c r="BM381" s="18">
        <v>8</v>
      </c>
      <c r="BN381" s="18" t="s">
        <v>13</v>
      </c>
      <c r="BO381" s="18" t="s">
        <v>136</v>
      </c>
      <c r="BP381" s="18">
        <v>150</v>
      </c>
      <c r="BQ381" s="18">
        <v>10</v>
      </c>
      <c r="BR381" s="18">
        <v>3.6999999999999998E-2</v>
      </c>
      <c r="BS381" s="21">
        <v>7.5849999999999997E-3</v>
      </c>
      <c r="BT381" s="18">
        <v>76</v>
      </c>
      <c r="BV381" s="18">
        <v>9</v>
      </c>
      <c r="BW381" s="18" t="s">
        <v>696</v>
      </c>
      <c r="BX381" s="18" t="s">
        <v>750</v>
      </c>
      <c r="BY381" s="18">
        <v>387.6</v>
      </c>
      <c r="BZ381" s="18">
        <v>1</v>
      </c>
      <c r="CA381" s="18">
        <v>1.0100000000000001E-2</v>
      </c>
      <c r="CB381" s="21">
        <v>3.1269349845201243E-3</v>
      </c>
      <c r="CC381" s="18">
        <v>31</v>
      </c>
      <c r="CE381" s="18">
        <v>9</v>
      </c>
      <c r="CF381" s="18" t="s">
        <v>696</v>
      </c>
      <c r="CG381" s="18" t="s">
        <v>750</v>
      </c>
      <c r="CH381" s="18">
        <v>387.6</v>
      </c>
      <c r="CI381" s="18">
        <v>1.5</v>
      </c>
      <c r="CJ381" s="18">
        <v>1.0100000000000001E-2</v>
      </c>
      <c r="CK381" s="21">
        <v>4.2271528494438717E-3</v>
      </c>
      <c r="CL381" s="18">
        <v>42</v>
      </c>
      <c r="CN381" s="18">
        <v>9</v>
      </c>
      <c r="CO381" s="18" t="s">
        <v>696</v>
      </c>
      <c r="CP381" s="18" t="s">
        <v>750</v>
      </c>
      <c r="CQ381" s="18">
        <v>387.6</v>
      </c>
      <c r="CR381" s="18">
        <v>1.5</v>
      </c>
      <c r="CS381" s="18">
        <v>1.0200000000000001E-2</v>
      </c>
      <c r="CT381" s="21">
        <v>8.6403508771929829E-3</v>
      </c>
      <c r="CU381" s="18">
        <v>86</v>
      </c>
      <c r="CW381" s="18">
        <v>9</v>
      </c>
      <c r="CX381" s="18" t="s">
        <v>696</v>
      </c>
      <c r="CY381" s="18" t="s">
        <v>750</v>
      </c>
      <c r="CZ381" s="18">
        <v>828.00000000000011</v>
      </c>
      <c r="DA381" s="18">
        <v>1</v>
      </c>
      <c r="DB381" s="18">
        <v>2.1000000000000001E-2</v>
      </c>
      <c r="DC381" s="21">
        <v>1.2681159420289854E-3</v>
      </c>
      <c r="DD381" s="18">
        <v>13</v>
      </c>
    </row>
    <row r="382" spans="2:108" x14ac:dyDescent="0.3">
      <c r="B382" s="18">
        <v>8</v>
      </c>
      <c r="C382" s="18" t="s">
        <v>700</v>
      </c>
      <c r="D382" s="18" t="s">
        <v>750</v>
      </c>
      <c r="E382" s="18">
        <v>433.2</v>
      </c>
      <c r="F382" s="18">
        <v>1</v>
      </c>
      <c r="G382" s="18">
        <v>6.0000000000000001E-3</v>
      </c>
      <c r="H382" s="21">
        <v>1.5927977839335181E-3</v>
      </c>
      <c r="I382" s="18">
        <v>16</v>
      </c>
      <c r="K382" s="18">
        <v>8</v>
      </c>
      <c r="L382" s="18" t="s">
        <v>700</v>
      </c>
      <c r="M382" s="18" t="s">
        <v>750</v>
      </c>
      <c r="N382" s="18">
        <v>433.2</v>
      </c>
      <c r="O382" s="18">
        <v>1</v>
      </c>
      <c r="P382" s="18">
        <v>2E-3</v>
      </c>
      <c r="Q382" s="21">
        <v>2.3084025854108958E-4</v>
      </c>
      <c r="R382" s="18">
        <v>2</v>
      </c>
      <c r="T382" s="18">
        <v>8</v>
      </c>
      <c r="U382" s="18" t="s">
        <v>700</v>
      </c>
      <c r="V382" s="18" t="s">
        <v>750</v>
      </c>
      <c r="W382" s="18">
        <v>433.2</v>
      </c>
      <c r="X382" s="18">
        <v>1</v>
      </c>
      <c r="Y382" s="18">
        <v>2E-3</v>
      </c>
      <c r="Z382" s="21">
        <v>2.3084025854108958E-4</v>
      </c>
      <c r="AA382" s="18">
        <v>2</v>
      </c>
      <c r="AC382" s="18">
        <v>8</v>
      </c>
      <c r="AD382" s="18" t="s">
        <v>677</v>
      </c>
      <c r="AE382" s="18" t="s">
        <v>750</v>
      </c>
      <c r="AF382" s="18">
        <v>77.000000000000028</v>
      </c>
      <c r="AG382" s="18">
        <v>1</v>
      </c>
      <c r="AH382" s="18">
        <v>6.4999999999999997E-3</v>
      </c>
      <c r="AI382" s="21">
        <v>5.6277056277056255E-3</v>
      </c>
      <c r="AJ382" s="18">
        <v>56</v>
      </c>
      <c r="AL382" s="18">
        <v>8</v>
      </c>
      <c r="AM382" s="18" t="s">
        <v>670</v>
      </c>
      <c r="AN382" s="18" t="s">
        <v>750</v>
      </c>
      <c r="AO382" s="18">
        <v>77.000000000000028</v>
      </c>
      <c r="AP382" s="18">
        <v>1</v>
      </c>
      <c r="AQ382" s="18">
        <v>8.0000000000000002E-3</v>
      </c>
      <c r="AR382" s="21">
        <v>1.0441558441558437E-2</v>
      </c>
      <c r="AS382" s="18">
        <v>104</v>
      </c>
      <c r="AU382" s="18">
        <v>8</v>
      </c>
      <c r="AV382" s="18" t="s">
        <v>14</v>
      </c>
      <c r="AW382" s="18" t="s">
        <v>136</v>
      </c>
      <c r="AX382" s="18">
        <v>180</v>
      </c>
      <c r="AY382" s="18">
        <v>1</v>
      </c>
      <c r="AZ382" s="18">
        <v>3.6999999999999998E-2</v>
      </c>
      <c r="BA382" s="21">
        <v>2.0041666666666666E-2</v>
      </c>
      <c r="BB382" s="18">
        <v>200</v>
      </c>
      <c r="BD382" s="18">
        <v>8</v>
      </c>
      <c r="BE382" s="18" t="s">
        <v>14</v>
      </c>
      <c r="BF382" s="18" t="s">
        <v>136</v>
      </c>
      <c r="BG382" s="18">
        <v>180</v>
      </c>
      <c r="BH382" s="18">
        <v>1.5</v>
      </c>
      <c r="BI382" s="18">
        <v>3.6999999999999998E-2</v>
      </c>
      <c r="BJ382" s="21">
        <v>2.695061728395062E-2</v>
      </c>
      <c r="BK382" s="18">
        <v>270</v>
      </c>
      <c r="BM382" s="18">
        <v>8</v>
      </c>
      <c r="BN382" s="18" t="s">
        <v>14</v>
      </c>
      <c r="BO382" s="18" t="s">
        <v>136</v>
      </c>
      <c r="BP382" s="18">
        <v>180</v>
      </c>
      <c r="BQ382" s="18">
        <v>10</v>
      </c>
      <c r="BR382" s="18">
        <v>3.6999999999999998E-2</v>
      </c>
      <c r="BS382" s="21">
        <v>6.3208333333333328E-3</v>
      </c>
      <c r="BT382" s="18">
        <v>63</v>
      </c>
      <c r="BV382" s="18">
        <v>9</v>
      </c>
      <c r="BW382" s="18" t="s">
        <v>698</v>
      </c>
      <c r="BX382" s="18" t="s">
        <v>750</v>
      </c>
      <c r="BY382" s="18">
        <v>387.6</v>
      </c>
      <c r="BZ382" s="18">
        <v>1</v>
      </c>
      <c r="CA382" s="18">
        <v>1.0100000000000001E-2</v>
      </c>
      <c r="CB382" s="21">
        <v>3.1269349845201243E-3</v>
      </c>
      <c r="CC382" s="18">
        <v>31</v>
      </c>
      <c r="CE382" s="18">
        <v>9</v>
      </c>
      <c r="CF382" s="18" t="s">
        <v>698</v>
      </c>
      <c r="CG382" s="18" t="s">
        <v>750</v>
      </c>
      <c r="CH382" s="18">
        <v>387.6</v>
      </c>
      <c r="CI382" s="18">
        <v>1.5</v>
      </c>
      <c r="CJ382" s="18">
        <v>1.0100000000000001E-2</v>
      </c>
      <c r="CK382" s="21">
        <v>4.2271528494438717E-3</v>
      </c>
      <c r="CL382" s="18">
        <v>42</v>
      </c>
      <c r="CN382" s="18">
        <v>9</v>
      </c>
      <c r="CO382" s="18" t="s">
        <v>698</v>
      </c>
      <c r="CP382" s="18" t="s">
        <v>750</v>
      </c>
      <c r="CQ382" s="18">
        <v>387.6</v>
      </c>
      <c r="CR382" s="18">
        <v>1.5</v>
      </c>
      <c r="CS382" s="18">
        <v>1.0200000000000001E-2</v>
      </c>
      <c r="CT382" s="21">
        <v>8.6403508771929829E-3</v>
      </c>
      <c r="CU382" s="18">
        <v>86</v>
      </c>
      <c r="CW382" s="18">
        <v>9</v>
      </c>
      <c r="CX382" s="18" t="s">
        <v>698</v>
      </c>
      <c r="CY382" s="18" t="s">
        <v>750</v>
      </c>
      <c r="CZ382" s="18">
        <v>828.00000000000011</v>
      </c>
      <c r="DA382" s="18">
        <v>1</v>
      </c>
      <c r="DB382" s="18">
        <v>2.1000000000000001E-2</v>
      </c>
      <c r="DC382" s="21">
        <v>1.2681159420289854E-3</v>
      </c>
      <c r="DD382" s="18">
        <v>13</v>
      </c>
    </row>
    <row r="383" spans="2:108" x14ac:dyDescent="0.3">
      <c r="B383" s="18">
        <v>8</v>
      </c>
      <c r="C383" s="18" t="s">
        <v>685</v>
      </c>
      <c r="D383" s="18" t="s">
        <v>750</v>
      </c>
      <c r="E383" s="18">
        <v>433.2</v>
      </c>
      <c r="F383" s="18">
        <v>1</v>
      </c>
      <c r="G383" s="18">
        <v>6.0000000000000001E-3</v>
      </c>
      <c r="H383" s="21">
        <v>1.5927977839335181E-3</v>
      </c>
      <c r="I383" s="18">
        <v>16</v>
      </c>
      <c r="K383" s="18">
        <v>8</v>
      </c>
      <c r="L383" s="18" t="s">
        <v>685</v>
      </c>
      <c r="M383" s="18" t="s">
        <v>750</v>
      </c>
      <c r="N383" s="18">
        <v>433.2</v>
      </c>
      <c r="O383" s="18">
        <v>1</v>
      </c>
      <c r="P383" s="18">
        <v>2E-3</v>
      </c>
      <c r="Q383" s="21">
        <v>2.3084025854108958E-4</v>
      </c>
      <c r="R383" s="18">
        <v>2</v>
      </c>
      <c r="T383" s="18">
        <v>8</v>
      </c>
      <c r="U383" s="18" t="s">
        <v>685</v>
      </c>
      <c r="V383" s="18" t="s">
        <v>750</v>
      </c>
      <c r="W383" s="18">
        <v>433.2</v>
      </c>
      <c r="X383" s="18">
        <v>1</v>
      </c>
      <c r="Y383" s="18">
        <v>2E-3</v>
      </c>
      <c r="Z383" s="21">
        <v>2.3084025854108958E-4</v>
      </c>
      <c r="AA383" s="18">
        <v>2</v>
      </c>
      <c r="AC383" s="18">
        <v>8</v>
      </c>
      <c r="AD383" s="18" t="s">
        <v>679</v>
      </c>
      <c r="AE383" s="18" t="s">
        <v>750</v>
      </c>
      <c r="AF383" s="18">
        <v>77.000000000000028</v>
      </c>
      <c r="AG383" s="18">
        <v>1</v>
      </c>
      <c r="AH383" s="18">
        <v>6.4999999999999997E-3</v>
      </c>
      <c r="AI383" s="21">
        <v>5.6277056277056255E-3</v>
      </c>
      <c r="AJ383" s="18">
        <v>56</v>
      </c>
      <c r="AL383" s="18">
        <v>8</v>
      </c>
      <c r="AM383" s="18" t="s">
        <v>672</v>
      </c>
      <c r="AN383" s="18" t="s">
        <v>750</v>
      </c>
      <c r="AO383" s="18">
        <v>77.000000000000028</v>
      </c>
      <c r="AP383" s="18">
        <v>1</v>
      </c>
      <c r="AQ383" s="18">
        <v>8.0000000000000002E-3</v>
      </c>
      <c r="AR383" s="21">
        <v>1.0441558441558437E-2</v>
      </c>
      <c r="AS383" s="18">
        <v>104</v>
      </c>
      <c r="AU383" s="18">
        <v>8</v>
      </c>
      <c r="AV383" s="18" t="s">
        <v>738</v>
      </c>
      <c r="AW383" s="18" t="s">
        <v>750</v>
      </c>
      <c r="AX383" s="18">
        <v>17</v>
      </c>
      <c r="AY383" s="18">
        <v>1.5</v>
      </c>
      <c r="AZ383" s="18">
        <v>5.0000000000000001E-3</v>
      </c>
      <c r="BA383" s="21">
        <v>1.9117647058823527E-2</v>
      </c>
      <c r="BB383" s="18">
        <v>191</v>
      </c>
      <c r="BD383" s="18">
        <v>8</v>
      </c>
      <c r="BE383" s="18" t="s">
        <v>738</v>
      </c>
      <c r="BF383" s="18" t="s">
        <v>750</v>
      </c>
      <c r="BG383" s="18">
        <v>17</v>
      </c>
      <c r="BH383" s="18">
        <v>5.5</v>
      </c>
      <c r="BI383" s="18">
        <v>5.3E-3</v>
      </c>
      <c r="BJ383" s="21">
        <v>1.1147950089126559E-2</v>
      </c>
      <c r="BK383" s="18">
        <v>111</v>
      </c>
      <c r="BM383" s="18">
        <v>8</v>
      </c>
      <c r="BN383" s="18" t="s">
        <v>738</v>
      </c>
      <c r="BO383" s="18" t="s">
        <v>750</v>
      </c>
      <c r="BP383" s="18">
        <v>17</v>
      </c>
      <c r="BQ383" s="18">
        <v>19</v>
      </c>
      <c r="BR383" s="18">
        <v>5.3E-3</v>
      </c>
      <c r="BS383" s="21">
        <v>5.0456656346749224E-3</v>
      </c>
      <c r="BT383" s="18">
        <v>50</v>
      </c>
      <c r="BV383" s="18">
        <v>9</v>
      </c>
      <c r="BW383" s="18" t="s">
        <v>700</v>
      </c>
      <c r="BX383" s="18" t="s">
        <v>750</v>
      </c>
      <c r="BY383" s="18">
        <v>387.6</v>
      </c>
      <c r="BZ383" s="18">
        <v>1</v>
      </c>
      <c r="CA383" s="18">
        <v>1.0100000000000001E-2</v>
      </c>
      <c r="CB383" s="21">
        <v>3.1269349845201243E-3</v>
      </c>
      <c r="CC383" s="18">
        <v>31</v>
      </c>
      <c r="CE383" s="18">
        <v>9</v>
      </c>
      <c r="CF383" s="18" t="s">
        <v>700</v>
      </c>
      <c r="CG383" s="18" t="s">
        <v>750</v>
      </c>
      <c r="CH383" s="18">
        <v>387.6</v>
      </c>
      <c r="CI383" s="18">
        <v>1.5</v>
      </c>
      <c r="CJ383" s="18">
        <v>1.0100000000000001E-2</v>
      </c>
      <c r="CK383" s="21">
        <v>4.2271528494438717E-3</v>
      </c>
      <c r="CL383" s="18">
        <v>42</v>
      </c>
      <c r="CN383" s="18">
        <v>9</v>
      </c>
      <c r="CO383" s="18" t="s">
        <v>700</v>
      </c>
      <c r="CP383" s="18" t="s">
        <v>750</v>
      </c>
      <c r="CQ383" s="18">
        <v>387.6</v>
      </c>
      <c r="CR383" s="18">
        <v>1.5</v>
      </c>
      <c r="CS383" s="18">
        <v>1.0200000000000001E-2</v>
      </c>
      <c r="CT383" s="21">
        <v>8.6403508771929829E-3</v>
      </c>
      <c r="CU383" s="18">
        <v>86</v>
      </c>
      <c r="CW383" s="18">
        <v>9</v>
      </c>
      <c r="CX383" s="18" t="s">
        <v>700</v>
      </c>
      <c r="CY383" s="18" t="s">
        <v>750</v>
      </c>
      <c r="CZ383" s="18">
        <v>828.00000000000011</v>
      </c>
      <c r="DA383" s="18">
        <v>1</v>
      </c>
      <c r="DB383" s="18">
        <v>2.1000000000000001E-2</v>
      </c>
      <c r="DC383" s="21">
        <v>1.2681159420289854E-3</v>
      </c>
      <c r="DD383" s="18">
        <v>13</v>
      </c>
    </row>
    <row r="384" spans="2:108" x14ac:dyDescent="0.3">
      <c r="B384" s="18">
        <v>8</v>
      </c>
      <c r="C384" s="18" t="s">
        <v>687</v>
      </c>
      <c r="D384" s="18" t="s">
        <v>750</v>
      </c>
      <c r="E384" s="18">
        <v>433.2</v>
      </c>
      <c r="F384" s="18">
        <v>1</v>
      </c>
      <c r="G384" s="18">
        <v>6.0000000000000001E-3</v>
      </c>
      <c r="H384" s="21">
        <v>1.5927977839335181E-3</v>
      </c>
      <c r="I384" s="18">
        <v>16</v>
      </c>
      <c r="K384" s="18">
        <v>8</v>
      </c>
      <c r="L384" s="18" t="s">
        <v>687</v>
      </c>
      <c r="M384" s="18" t="s">
        <v>750</v>
      </c>
      <c r="N384" s="18">
        <v>433.2</v>
      </c>
      <c r="O384" s="18">
        <v>1</v>
      </c>
      <c r="P384" s="18">
        <v>2E-3</v>
      </c>
      <c r="Q384" s="21">
        <v>2.3084025854108958E-4</v>
      </c>
      <c r="R384" s="18">
        <v>2</v>
      </c>
      <c r="T384" s="18">
        <v>8</v>
      </c>
      <c r="U384" s="18" t="s">
        <v>687</v>
      </c>
      <c r="V384" s="18" t="s">
        <v>750</v>
      </c>
      <c r="W384" s="18">
        <v>433.2</v>
      </c>
      <c r="X384" s="18">
        <v>1</v>
      </c>
      <c r="Y384" s="18">
        <v>2E-3</v>
      </c>
      <c r="Z384" s="21">
        <v>2.3084025854108958E-4</v>
      </c>
      <c r="AA384" s="18">
        <v>2</v>
      </c>
      <c r="AC384" s="18">
        <v>8</v>
      </c>
      <c r="AD384" s="18" t="s">
        <v>681</v>
      </c>
      <c r="AE384" s="18" t="s">
        <v>750</v>
      </c>
      <c r="AF384" s="18">
        <v>77.000000000000028</v>
      </c>
      <c r="AG384" s="18">
        <v>1</v>
      </c>
      <c r="AH384" s="18">
        <v>6.4999999999999997E-3</v>
      </c>
      <c r="AI384" s="21">
        <v>5.6277056277056255E-3</v>
      </c>
      <c r="AJ384" s="18">
        <v>56</v>
      </c>
      <c r="AL384" s="18">
        <v>8</v>
      </c>
      <c r="AM384" s="18" t="s">
        <v>674</v>
      </c>
      <c r="AN384" s="18" t="s">
        <v>750</v>
      </c>
      <c r="AO384" s="18">
        <v>77.000000000000028</v>
      </c>
      <c r="AP384" s="18">
        <v>1</v>
      </c>
      <c r="AQ384" s="18">
        <v>8.0000000000000002E-3</v>
      </c>
      <c r="AR384" s="21">
        <v>1.0441558441558437E-2</v>
      </c>
      <c r="AS384" s="18">
        <v>104</v>
      </c>
      <c r="AU384" s="18">
        <v>8</v>
      </c>
      <c r="AV384" s="18" t="s">
        <v>650</v>
      </c>
      <c r="AW384" s="18" t="s">
        <v>750</v>
      </c>
      <c r="AX384" s="18">
        <v>17</v>
      </c>
      <c r="AY384" s="18">
        <v>1.5</v>
      </c>
      <c r="AZ384" s="18">
        <v>5.0000000000000001E-3</v>
      </c>
      <c r="BA384" s="21">
        <v>1.9117647058823527E-2</v>
      </c>
      <c r="BB384" s="18">
        <v>191</v>
      </c>
      <c r="BD384" s="18">
        <v>8</v>
      </c>
      <c r="BE384" s="18" t="s">
        <v>650</v>
      </c>
      <c r="BF384" s="18" t="s">
        <v>750</v>
      </c>
      <c r="BG384" s="18">
        <v>17</v>
      </c>
      <c r="BH384" s="18">
        <v>5.5</v>
      </c>
      <c r="BI384" s="18">
        <v>5.3E-3</v>
      </c>
      <c r="BJ384" s="21">
        <v>1.1147950089126559E-2</v>
      </c>
      <c r="BK384" s="18">
        <v>111</v>
      </c>
      <c r="BM384" s="18">
        <v>8</v>
      </c>
      <c r="BN384" s="18" t="s">
        <v>650</v>
      </c>
      <c r="BO384" s="18" t="s">
        <v>750</v>
      </c>
      <c r="BP384" s="18">
        <v>17</v>
      </c>
      <c r="BQ384" s="18">
        <v>19</v>
      </c>
      <c r="BR384" s="18">
        <v>5.3E-3</v>
      </c>
      <c r="BS384" s="21">
        <v>5.0456656346749224E-3</v>
      </c>
      <c r="BT384" s="18">
        <v>50</v>
      </c>
      <c r="BV384" s="18">
        <v>9</v>
      </c>
      <c r="BW384" s="18" t="s">
        <v>685</v>
      </c>
      <c r="BX384" s="18" t="s">
        <v>750</v>
      </c>
      <c r="BY384" s="18">
        <v>387.6</v>
      </c>
      <c r="BZ384" s="18">
        <v>1</v>
      </c>
      <c r="CA384" s="18">
        <v>1.0100000000000001E-2</v>
      </c>
      <c r="CB384" s="21">
        <v>3.1269349845201243E-3</v>
      </c>
      <c r="CC384" s="18">
        <v>31</v>
      </c>
      <c r="CE384" s="18">
        <v>9</v>
      </c>
      <c r="CF384" s="18" t="s">
        <v>685</v>
      </c>
      <c r="CG384" s="18" t="s">
        <v>750</v>
      </c>
      <c r="CH384" s="18">
        <v>387.6</v>
      </c>
      <c r="CI384" s="18">
        <v>1.5</v>
      </c>
      <c r="CJ384" s="18">
        <v>1.0100000000000001E-2</v>
      </c>
      <c r="CK384" s="21">
        <v>4.2271528494438717E-3</v>
      </c>
      <c r="CL384" s="18">
        <v>42</v>
      </c>
      <c r="CN384" s="18">
        <v>9</v>
      </c>
      <c r="CO384" s="18" t="s">
        <v>685</v>
      </c>
      <c r="CP384" s="18" t="s">
        <v>750</v>
      </c>
      <c r="CQ384" s="18">
        <v>387.6</v>
      </c>
      <c r="CR384" s="18">
        <v>1.5</v>
      </c>
      <c r="CS384" s="18">
        <v>1.0200000000000001E-2</v>
      </c>
      <c r="CT384" s="21">
        <v>8.6403508771929829E-3</v>
      </c>
      <c r="CU384" s="18">
        <v>86</v>
      </c>
      <c r="CW384" s="18">
        <v>9</v>
      </c>
      <c r="CX384" s="18" t="s">
        <v>685</v>
      </c>
      <c r="CY384" s="18" t="s">
        <v>750</v>
      </c>
      <c r="CZ384" s="18">
        <v>828.00000000000011</v>
      </c>
      <c r="DA384" s="18">
        <v>1</v>
      </c>
      <c r="DB384" s="18">
        <v>2.1000000000000001E-2</v>
      </c>
      <c r="DC384" s="21">
        <v>1.2681159420289854E-3</v>
      </c>
      <c r="DD384" s="18">
        <v>13</v>
      </c>
    </row>
    <row r="385" spans="2:109" x14ac:dyDescent="0.3">
      <c r="B385" s="18">
        <v>8</v>
      </c>
      <c r="C385" s="18" t="s">
        <v>689</v>
      </c>
      <c r="D385" s="18" t="s">
        <v>750</v>
      </c>
      <c r="E385" s="18">
        <v>433.2</v>
      </c>
      <c r="F385" s="18">
        <v>1</v>
      </c>
      <c r="G385" s="18">
        <v>6.0000000000000001E-3</v>
      </c>
      <c r="H385" s="21">
        <v>1.5927977839335181E-3</v>
      </c>
      <c r="I385" s="18">
        <v>16</v>
      </c>
      <c r="K385" s="18">
        <v>8</v>
      </c>
      <c r="L385" s="18" t="s">
        <v>689</v>
      </c>
      <c r="M385" s="18" t="s">
        <v>750</v>
      </c>
      <c r="N385" s="18">
        <v>433.2</v>
      </c>
      <c r="O385" s="18">
        <v>1</v>
      </c>
      <c r="P385" s="18">
        <v>2E-3</v>
      </c>
      <c r="Q385" s="21">
        <v>2.3084025854108958E-4</v>
      </c>
      <c r="R385" s="18">
        <v>2</v>
      </c>
      <c r="T385" s="18">
        <v>8</v>
      </c>
      <c r="U385" s="18" t="s">
        <v>689</v>
      </c>
      <c r="V385" s="18" t="s">
        <v>750</v>
      </c>
      <c r="W385" s="18">
        <v>433.2</v>
      </c>
      <c r="X385" s="18">
        <v>1</v>
      </c>
      <c r="Y385" s="18">
        <v>2E-3</v>
      </c>
      <c r="Z385" s="21">
        <v>2.3084025854108958E-4</v>
      </c>
      <c r="AA385" s="18">
        <v>2</v>
      </c>
      <c r="AC385" s="18">
        <v>8</v>
      </c>
      <c r="AD385" s="18" t="s">
        <v>683</v>
      </c>
      <c r="AE385" s="18" t="s">
        <v>750</v>
      </c>
      <c r="AF385" s="18">
        <v>77.000000000000028</v>
      </c>
      <c r="AG385" s="18">
        <v>1</v>
      </c>
      <c r="AH385" s="18">
        <v>6.4999999999999997E-3</v>
      </c>
      <c r="AI385" s="21">
        <v>5.6277056277056255E-3</v>
      </c>
      <c r="AJ385" s="18">
        <v>56</v>
      </c>
      <c r="AL385" s="18">
        <v>8</v>
      </c>
      <c r="AM385" s="18" t="s">
        <v>676</v>
      </c>
      <c r="AN385" s="18" t="s">
        <v>750</v>
      </c>
      <c r="AO385" s="18">
        <v>77.000000000000028</v>
      </c>
      <c r="AP385" s="18">
        <v>1</v>
      </c>
      <c r="AQ385" s="18">
        <v>8.0000000000000002E-3</v>
      </c>
      <c r="AR385" s="21">
        <v>1.0441558441558437E-2</v>
      </c>
      <c r="AS385" s="18">
        <v>104</v>
      </c>
      <c r="AU385" s="18">
        <v>8</v>
      </c>
      <c r="AV385" s="18" t="s">
        <v>652</v>
      </c>
      <c r="AW385" s="18" t="s">
        <v>750</v>
      </c>
      <c r="AX385" s="18">
        <v>17</v>
      </c>
      <c r="AY385" s="18">
        <v>1.5</v>
      </c>
      <c r="AZ385" s="18">
        <v>5.0000000000000001E-3</v>
      </c>
      <c r="BA385" s="21">
        <v>1.9117647058823527E-2</v>
      </c>
      <c r="BB385" s="18">
        <v>191</v>
      </c>
      <c r="BD385" s="18">
        <v>8</v>
      </c>
      <c r="BE385" s="18" t="s">
        <v>652</v>
      </c>
      <c r="BF385" s="18" t="s">
        <v>750</v>
      </c>
      <c r="BG385" s="18">
        <v>17</v>
      </c>
      <c r="BH385" s="18">
        <v>5.5</v>
      </c>
      <c r="BI385" s="18">
        <v>5.3E-3</v>
      </c>
      <c r="BJ385" s="21">
        <v>1.1147950089126559E-2</v>
      </c>
      <c r="BK385" s="18">
        <v>111</v>
      </c>
      <c r="BM385" s="18">
        <v>8</v>
      </c>
      <c r="BN385" s="18" t="s">
        <v>652</v>
      </c>
      <c r="BO385" s="18" t="s">
        <v>750</v>
      </c>
      <c r="BP385" s="18">
        <v>17</v>
      </c>
      <c r="BQ385" s="18">
        <v>19</v>
      </c>
      <c r="BR385" s="18">
        <v>5.3E-3</v>
      </c>
      <c r="BS385" s="21">
        <v>5.0456656346749224E-3</v>
      </c>
      <c r="BT385" s="18">
        <v>50</v>
      </c>
      <c r="BV385" s="18">
        <v>9</v>
      </c>
      <c r="BW385" s="18" t="s">
        <v>687</v>
      </c>
      <c r="BX385" s="18" t="s">
        <v>750</v>
      </c>
      <c r="BY385" s="18">
        <v>387.6</v>
      </c>
      <c r="BZ385" s="18">
        <v>1</v>
      </c>
      <c r="CA385" s="18">
        <v>1.0100000000000001E-2</v>
      </c>
      <c r="CB385" s="21">
        <v>3.1269349845201243E-3</v>
      </c>
      <c r="CC385" s="18">
        <v>31</v>
      </c>
      <c r="CE385" s="18">
        <v>9</v>
      </c>
      <c r="CF385" s="18" t="s">
        <v>687</v>
      </c>
      <c r="CG385" s="18" t="s">
        <v>750</v>
      </c>
      <c r="CH385" s="18">
        <v>387.6</v>
      </c>
      <c r="CI385" s="18">
        <v>1.5</v>
      </c>
      <c r="CJ385" s="18">
        <v>1.0100000000000001E-2</v>
      </c>
      <c r="CK385" s="21">
        <v>4.2271528494438717E-3</v>
      </c>
      <c r="CL385" s="18">
        <v>42</v>
      </c>
      <c r="CN385" s="18">
        <v>9</v>
      </c>
      <c r="CO385" s="18" t="s">
        <v>687</v>
      </c>
      <c r="CP385" s="18" t="s">
        <v>750</v>
      </c>
      <c r="CQ385" s="18">
        <v>387.6</v>
      </c>
      <c r="CR385" s="18">
        <v>1.5</v>
      </c>
      <c r="CS385" s="18">
        <v>1.0200000000000001E-2</v>
      </c>
      <c r="CT385" s="21">
        <v>8.6403508771929829E-3</v>
      </c>
      <c r="CU385" s="18">
        <v>86</v>
      </c>
      <c r="CW385" s="18">
        <v>9</v>
      </c>
      <c r="CX385" s="18" t="s">
        <v>687</v>
      </c>
      <c r="CY385" s="18" t="s">
        <v>750</v>
      </c>
      <c r="CZ385" s="18">
        <v>828.00000000000011</v>
      </c>
      <c r="DA385" s="18">
        <v>1</v>
      </c>
      <c r="DB385" s="18">
        <v>2.1000000000000001E-2</v>
      </c>
      <c r="DC385" s="21">
        <v>1.2681159420289854E-3</v>
      </c>
      <c r="DD385" s="18">
        <v>13</v>
      </c>
    </row>
    <row r="386" spans="2:109" x14ac:dyDescent="0.3">
      <c r="B386" s="18">
        <v>8</v>
      </c>
      <c r="C386" s="18" t="s">
        <v>691</v>
      </c>
      <c r="D386" s="18" t="s">
        <v>750</v>
      </c>
      <c r="E386" s="18">
        <v>433.2</v>
      </c>
      <c r="F386" s="18">
        <v>1</v>
      </c>
      <c r="G386" s="18">
        <v>6.0000000000000001E-3</v>
      </c>
      <c r="H386" s="21">
        <v>1.5927977839335181E-3</v>
      </c>
      <c r="I386" s="18">
        <v>16</v>
      </c>
      <c r="K386" s="18">
        <v>8</v>
      </c>
      <c r="L386" s="18" t="s">
        <v>691</v>
      </c>
      <c r="M386" s="18" t="s">
        <v>750</v>
      </c>
      <c r="N386" s="18">
        <v>433.2</v>
      </c>
      <c r="O386" s="18">
        <v>1</v>
      </c>
      <c r="P386" s="18">
        <v>2E-3</v>
      </c>
      <c r="Q386" s="21">
        <v>2.3084025854108958E-4</v>
      </c>
      <c r="R386" s="18">
        <v>2</v>
      </c>
      <c r="T386" s="18">
        <v>8</v>
      </c>
      <c r="U386" s="18" t="s">
        <v>691</v>
      </c>
      <c r="V386" s="18" t="s">
        <v>750</v>
      </c>
      <c r="W386" s="18">
        <v>433.2</v>
      </c>
      <c r="X386" s="18">
        <v>1</v>
      </c>
      <c r="Y386" s="18">
        <v>2E-3</v>
      </c>
      <c r="Z386" s="21">
        <v>2.3084025854108958E-4</v>
      </c>
      <c r="AA386" s="18">
        <v>2</v>
      </c>
      <c r="AC386" s="18">
        <v>8</v>
      </c>
      <c r="AD386" s="18" t="s">
        <v>684</v>
      </c>
      <c r="AE386" s="18" t="s">
        <v>750</v>
      </c>
      <c r="AF386" s="18">
        <v>433.2</v>
      </c>
      <c r="AG386" s="18">
        <v>1</v>
      </c>
      <c r="AH386" s="18">
        <v>5.0000000000000001E-3</v>
      </c>
      <c r="AI386" s="21">
        <v>7.6946752847029869E-4</v>
      </c>
      <c r="AJ386" s="18">
        <v>8</v>
      </c>
      <c r="AL386" s="18">
        <v>8</v>
      </c>
      <c r="AM386" s="18" t="s">
        <v>678</v>
      </c>
      <c r="AN386" s="18" t="s">
        <v>750</v>
      </c>
      <c r="AO386" s="18">
        <v>77.000000000000028</v>
      </c>
      <c r="AP386" s="18">
        <v>1</v>
      </c>
      <c r="AQ386" s="18">
        <v>8.0000000000000002E-3</v>
      </c>
      <c r="AR386" s="21">
        <v>1.0441558441558437E-2</v>
      </c>
      <c r="AS386" s="18">
        <v>104</v>
      </c>
      <c r="AU386" s="18">
        <v>8</v>
      </c>
      <c r="AV386" s="18" t="s">
        <v>654</v>
      </c>
      <c r="AW386" s="18" t="s">
        <v>750</v>
      </c>
      <c r="AX386" s="18">
        <v>17</v>
      </c>
      <c r="AY386" s="18">
        <v>1.5</v>
      </c>
      <c r="AZ386" s="18">
        <v>5.0000000000000001E-3</v>
      </c>
      <c r="BA386" s="21">
        <v>1.9117647058823527E-2</v>
      </c>
      <c r="BB386" s="18">
        <v>191</v>
      </c>
      <c r="BD386" s="18">
        <v>8</v>
      </c>
      <c r="BE386" s="18" t="s">
        <v>654</v>
      </c>
      <c r="BF386" s="18" t="s">
        <v>750</v>
      </c>
      <c r="BG386" s="18">
        <v>17</v>
      </c>
      <c r="BH386" s="18">
        <v>5.5</v>
      </c>
      <c r="BI386" s="18">
        <v>5.3E-3</v>
      </c>
      <c r="BJ386" s="21">
        <v>1.1147950089126559E-2</v>
      </c>
      <c r="BK386" s="18">
        <v>111</v>
      </c>
      <c r="BM386" s="18">
        <v>8</v>
      </c>
      <c r="BN386" s="18" t="s">
        <v>654</v>
      </c>
      <c r="BO386" s="18" t="s">
        <v>750</v>
      </c>
      <c r="BP386" s="18">
        <v>17</v>
      </c>
      <c r="BQ386" s="18">
        <v>19</v>
      </c>
      <c r="BR386" s="18">
        <v>5.3E-3</v>
      </c>
      <c r="BS386" s="21">
        <v>5.0456656346749224E-3</v>
      </c>
      <c r="BT386" s="18">
        <v>50</v>
      </c>
      <c r="BV386" s="18">
        <v>9</v>
      </c>
      <c r="BW386" s="18" t="s">
        <v>689</v>
      </c>
      <c r="BX386" s="18" t="s">
        <v>750</v>
      </c>
      <c r="BY386" s="18">
        <v>387.6</v>
      </c>
      <c r="BZ386" s="18">
        <v>1</v>
      </c>
      <c r="CA386" s="18">
        <v>1.0100000000000001E-2</v>
      </c>
      <c r="CB386" s="21">
        <v>3.1269349845201243E-3</v>
      </c>
      <c r="CC386" s="18">
        <v>31</v>
      </c>
      <c r="CE386" s="18">
        <v>9</v>
      </c>
      <c r="CF386" s="18" t="s">
        <v>689</v>
      </c>
      <c r="CG386" s="18" t="s">
        <v>750</v>
      </c>
      <c r="CH386" s="18">
        <v>387.6</v>
      </c>
      <c r="CI386" s="18">
        <v>1.5</v>
      </c>
      <c r="CJ386" s="18">
        <v>1.0100000000000001E-2</v>
      </c>
      <c r="CK386" s="21">
        <v>4.2271528494438717E-3</v>
      </c>
      <c r="CL386" s="18">
        <v>42</v>
      </c>
      <c r="CN386" s="18">
        <v>9</v>
      </c>
      <c r="CO386" s="18" t="s">
        <v>689</v>
      </c>
      <c r="CP386" s="18" t="s">
        <v>750</v>
      </c>
      <c r="CQ386" s="18">
        <v>387.6</v>
      </c>
      <c r="CR386" s="18">
        <v>1.5</v>
      </c>
      <c r="CS386" s="18">
        <v>1.0200000000000001E-2</v>
      </c>
      <c r="CT386" s="21">
        <v>8.6403508771929829E-3</v>
      </c>
      <c r="CU386" s="18">
        <v>86</v>
      </c>
      <c r="CW386" s="18">
        <v>9</v>
      </c>
      <c r="CX386" s="18" t="s">
        <v>689</v>
      </c>
      <c r="CY386" s="18" t="s">
        <v>750</v>
      </c>
      <c r="CZ386" s="18">
        <v>828.00000000000011</v>
      </c>
      <c r="DA386" s="18">
        <v>1</v>
      </c>
      <c r="DB386" s="18">
        <v>2.1000000000000001E-2</v>
      </c>
      <c r="DC386" s="21">
        <v>1.2681159420289854E-3</v>
      </c>
      <c r="DD386" s="18">
        <v>13</v>
      </c>
    </row>
    <row r="387" spans="2:109" x14ac:dyDescent="0.3">
      <c r="B387" s="18">
        <v>8</v>
      </c>
      <c r="C387" s="18" t="s">
        <v>693</v>
      </c>
      <c r="D387" s="18" t="s">
        <v>750</v>
      </c>
      <c r="E387" s="18">
        <v>433.2</v>
      </c>
      <c r="F387" s="18">
        <v>1</v>
      </c>
      <c r="G387" s="18">
        <v>6.0000000000000001E-3</v>
      </c>
      <c r="H387" s="21">
        <v>1.5927977839335181E-3</v>
      </c>
      <c r="I387" s="18">
        <v>16</v>
      </c>
      <c r="K387" s="18">
        <v>8</v>
      </c>
      <c r="L387" s="18" t="s">
        <v>693</v>
      </c>
      <c r="M387" s="18" t="s">
        <v>750</v>
      </c>
      <c r="N387" s="18">
        <v>433.2</v>
      </c>
      <c r="O387" s="18">
        <v>1</v>
      </c>
      <c r="P387" s="18">
        <v>2E-3</v>
      </c>
      <c r="Q387" s="21">
        <v>2.3084025854108958E-4</v>
      </c>
      <c r="R387" s="18">
        <v>2</v>
      </c>
      <c r="T387" s="18">
        <v>8</v>
      </c>
      <c r="U387" s="18" t="s">
        <v>693</v>
      </c>
      <c r="V387" s="18" t="s">
        <v>750</v>
      </c>
      <c r="W387" s="18">
        <v>433.2</v>
      </c>
      <c r="X387" s="18">
        <v>1</v>
      </c>
      <c r="Y387" s="18">
        <v>2E-3</v>
      </c>
      <c r="Z387" s="21">
        <v>2.3084025854108958E-4</v>
      </c>
      <c r="AA387" s="18">
        <v>2</v>
      </c>
      <c r="AC387" s="18">
        <v>8</v>
      </c>
      <c r="AD387" s="18" t="s">
        <v>686</v>
      </c>
      <c r="AE387" s="18" t="s">
        <v>750</v>
      </c>
      <c r="AF387" s="18">
        <v>433.2</v>
      </c>
      <c r="AG387" s="18">
        <v>1</v>
      </c>
      <c r="AH387" s="18">
        <v>5.0000000000000001E-3</v>
      </c>
      <c r="AI387" s="21">
        <v>7.6946752847029869E-4</v>
      </c>
      <c r="AJ387" s="18">
        <v>8</v>
      </c>
      <c r="AL387" s="18">
        <v>8</v>
      </c>
      <c r="AM387" s="18" t="s">
        <v>680</v>
      </c>
      <c r="AN387" s="18" t="s">
        <v>750</v>
      </c>
      <c r="AO387" s="18">
        <v>77.000000000000028</v>
      </c>
      <c r="AP387" s="18">
        <v>1</v>
      </c>
      <c r="AQ387" s="18">
        <v>8.0000000000000002E-3</v>
      </c>
      <c r="AR387" s="21">
        <v>1.0441558441558437E-2</v>
      </c>
      <c r="AS387" s="18">
        <v>104</v>
      </c>
      <c r="AU387" s="18">
        <v>8</v>
      </c>
      <c r="AV387" s="18" t="s">
        <v>656</v>
      </c>
      <c r="AW387" s="18" t="s">
        <v>750</v>
      </c>
      <c r="AX387" s="18">
        <v>17</v>
      </c>
      <c r="AY387" s="18">
        <v>1.5</v>
      </c>
      <c r="AZ387" s="18">
        <v>5.0000000000000001E-3</v>
      </c>
      <c r="BA387" s="21">
        <v>1.9117647058823527E-2</v>
      </c>
      <c r="BB387" s="18">
        <v>191</v>
      </c>
      <c r="BD387" s="18">
        <v>8</v>
      </c>
      <c r="BE387" s="18" t="s">
        <v>656</v>
      </c>
      <c r="BF387" s="18" t="s">
        <v>750</v>
      </c>
      <c r="BG387" s="18">
        <v>17</v>
      </c>
      <c r="BH387" s="18">
        <v>5.5</v>
      </c>
      <c r="BI387" s="18">
        <v>5.3E-3</v>
      </c>
      <c r="BJ387" s="21">
        <v>1.1147950089126559E-2</v>
      </c>
      <c r="BK387" s="18">
        <v>111</v>
      </c>
      <c r="BM387" s="18">
        <v>8</v>
      </c>
      <c r="BN387" s="18" t="s">
        <v>656</v>
      </c>
      <c r="BO387" s="18" t="s">
        <v>750</v>
      </c>
      <c r="BP387" s="18">
        <v>17</v>
      </c>
      <c r="BQ387" s="18">
        <v>19</v>
      </c>
      <c r="BR387" s="18">
        <v>5.3E-3</v>
      </c>
      <c r="BS387" s="21">
        <v>5.0456656346749224E-3</v>
      </c>
      <c r="BT387" s="18">
        <v>50</v>
      </c>
      <c r="BV387" s="18">
        <v>9</v>
      </c>
      <c r="BW387" s="18" t="s">
        <v>691</v>
      </c>
      <c r="BX387" s="18" t="s">
        <v>750</v>
      </c>
      <c r="BY387" s="18">
        <v>387.6</v>
      </c>
      <c r="BZ387" s="18">
        <v>1</v>
      </c>
      <c r="CA387" s="18">
        <v>1.0100000000000001E-2</v>
      </c>
      <c r="CB387" s="21">
        <v>3.1269349845201243E-3</v>
      </c>
      <c r="CC387" s="18">
        <v>31</v>
      </c>
      <c r="CE387" s="18">
        <v>9</v>
      </c>
      <c r="CF387" s="18" t="s">
        <v>691</v>
      </c>
      <c r="CG387" s="18" t="s">
        <v>750</v>
      </c>
      <c r="CH387" s="18">
        <v>387.6</v>
      </c>
      <c r="CI387" s="18">
        <v>1.5</v>
      </c>
      <c r="CJ387" s="18">
        <v>1.0100000000000001E-2</v>
      </c>
      <c r="CK387" s="21">
        <v>4.2271528494438717E-3</v>
      </c>
      <c r="CL387" s="18">
        <v>42</v>
      </c>
      <c r="CN387" s="18">
        <v>9</v>
      </c>
      <c r="CO387" s="18" t="s">
        <v>691</v>
      </c>
      <c r="CP387" s="18" t="s">
        <v>750</v>
      </c>
      <c r="CQ387" s="18">
        <v>387.6</v>
      </c>
      <c r="CR387" s="18">
        <v>1.5</v>
      </c>
      <c r="CS387" s="18">
        <v>1.0200000000000001E-2</v>
      </c>
      <c r="CT387" s="21">
        <v>8.6403508771929829E-3</v>
      </c>
      <c r="CU387" s="18">
        <v>86</v>
      </c>
      <c r="CW387" s="18">
        <v>9</v>
      </c>
      <c r="CX387" s="18" t="s">
        <v>691</v>
      </c>
      <c r="CY387" s="18" t="s">
        <v>750</v>
      </c>
      <c r="CZ387" s="18">
        <v>828.00000000000011</v>
      </c>
      <c r="DA387" s="18">
        <v>1</v>
      </c>
      <c r="DB387" s="18">
        <v>2.1000000000000001E-2</v>
      </c>
      <c r="DC387" s="21">
        <v>1.2681159420289854E-3</v>
      </c>
      <c r="DD387" s="18">
        <v>13</v>
      </c>
    </row>
    <row r="388" spans="2:109" x14ac:dyDescent="0.3">
      <c r="B388" s="18">
        <v>8</v>
      </c>
      <c r="C388" s="18" t="s">
        <v>695</v>
      </c>
      <c r="D388" s="18" t="s">
        <v>750</v>
      </c>
      <c r="E388" s="18">
        <v>433.2</v>
      </c>
      <c r="F388" s="18">
        <v>1</v>
      </c>
      <c r="G388" s="18">
        <v>6.0000000000000001E-3</v>
      </c>
      <c r="H388" s="21">
        <v>1.5927977839335181E-3</v>
      </c>
      <c r="I388" s="18">
        <v>16</v>
      </c>
      <c r="K388" s="18">
        <v>8</v>
      </c>
      <c r="L388" s="18" t="s">
        <v>695</v>
      </c>
      <c r="M388" s="18" t="s">
        <v>750</v>
      </c>
      <c r="N388" s="18">
        <v>433.2</v>
      </c>
      <c r="O388" s="18">
        <v>1</v>
      </c>
      <c r="P388" s="18">
        <v>2E-3</v>
      </c>
      <c r="Q388" s="21">
        <v>2.3084025854108958E-4</v>
      </c>
      <c r="R388" s="18">
        <v>2</v>
      </c>
      <c r="T388" s="18">
        <v>8</v>
      </c>
      <c r="U388" s="18" t="s">
        <v>695</v>
      </c>
      <c r="V388" s="18" t="s">
        <v>750</v>
      </c>
      <c r="W388" s="18">
        <v>433.2</v>
      </c>
      <c r="X388" s="18">
        <v>1</v>
      </c>
      <c r="Y388" s="18">
        <v>2E-3</v>
      </c>
      <c r="Z388" s="21">
        <v>2.3084025854108958E-4</v>
      </c>
      <c r="AA388" s="18">
        <v>2</v>
      </c>
      <c r="AC388" s="18">
        <v>8</v>
      </c>
      <c r="AD388" s="18" t="s">
        <v>688</v>
      </c>
      <c r="AE388" s="18" t="s">
        <v>750</v>
      </c>
      <c r="AF388" s="18">
        <v>433.2</v>
      </c>
      <c r="AG388" s="18">
        <v>1</v>
      </c>
      <c r="AH388" s="18">
        <v>5.0000000000000001E-3</v>
      </c>
      <c r="AI388" s="21">
        <v>7.6946752847029869E-4</v>
      </c>
      <c r="AJ388" s="18">
        <v>8</v>
      </c>
      <c r="AL388" s="18">
        <v>8</v>
      </c>
      <c r="AM388" s="18" t="s">
        <v>682</v>
      </c>
      <c r="AN388" s="18" t="s">
        <v>750</v>
      </c>
      <c r="AO388" s="18">
        <v>77.000000000000028</v>
      </c>
      <c r="AP388" s="18">
        <v>1</v>
      </c>
      <c r="AQ388" s="18">
        <v>8.0000000000000002E-3</v>
      </c>
      <c r="AR388" s="21">
        <v>1.0441558441558437E-2</v>
      </c>
      <c r="AS388" s="18">
        <v>104</v>
      </c>
      <c r="AU388" s="18">
        <v>8</v>
      </c>
      <c r="AV388" s="18" t="s">
        <v>658</v>
      </c>
      <c r="AW388" s="18" t="s">
        <v>750</v>
      </c>
      <c r="AX388" s="18">
        <v>17</v>
      </c>
      <c r="AY388" s="18">
        <v>1.5</v>
      </c>
      <c r="AZ388" s="18">
        <v>5.0000000000000001E-3</v>
      </c>
      <c r="BA388" s="21">
        <v>1.9117647058823527E-2</v>
      </c>
      <c r="BB388" s="18">
        <v>191</v>
      </c>
      <c r="BD388" s="18">
        <v>8</v>
      </c>
      <c r="BE388" s="18" t="s">
        <v>658</v>
      </c>
      <c r="BF388" s="18" t="s">
        <v>750</v>
      </c>
      <c r="BG388" s="18">
        <v>17</v>
      </c>
      <c r="BH388" s="18">
        <v>5.5</v>
      </c>
      <c r="BI388" s="18">
        <v>5.3E-3</v>
      </c>
      <c r="BJ388" s="21">
        <v>1.1147950089126559E-2</v>
      </c>
      <c r="BK388" s="18">
        <v>111</v>
      </c>
      <c r="BM388" s="18">
        <v>8</v>
      </c>
      <c r="BN388" s="18" t="s">
        <v>658</v>
      </c>
      <c r="BO388" s="18" t="s">
        <v>750</v>
      </c>
      <c r="BP388" s="18">
        <v>17</v>
      </c>
      <c r="BQ388" s="18">
        <v>19</v>
      </c>
      <c r="BR388" s="18">
        <v>5.3E-3</v>
      </c>
      <c r="BS388" s="21">
        <v>5.0456656346749224E-3</v>
      </c>
      <c r="BT388" s="18">
        <v>50</v>
      </c>
      <c r="BV388" s="18">
        <v>9</v>
      </c>
      <c r="BW388" s="18" t="s">
        <v>693</v>
      </c>
      <c r="BX388" s="18" t="s">
        <v>750</v>
      </c>
      <c r="BY388" s="18">
        <v>387.6</v>
      </c>
      <c r="BZ388" s="18">
        <v>1</v>
      </c>
      <c r="CA388" s="18">
        <v>1.0100000000000001E-2</v>
      </c>
      <c r="CB388" s="21">
        <v>3.1269349845201243E-3</v>
      </c>
      <c r="CC388" s="18">
        <v>31</v>
      </c>
      <c r="CE388" s="18">
        <v>9</v>
      </c>
      <c r="CF388" s="18" t="s">
        <v>693</v>
      </c>
      <c r="CG388" s="18" t="s">
        <v>750</v>
      </c>
      <c r="CH388" s="18">
        <v>387.6</v>
      </c>
      <c r="CI388" s="18">
        <v>1.5</v>
      </c>
      <c r="CJ388" s="18">
        <v>1.0100000000000001E-2</v>
      </c>
      <c r="CK388" s="21">
        <v>4.2271528494438717E-3</v>
      </c>
      <c r="CL388" s="18">
        <v>42</v>
      </c>
      <c r="CN388" s="18">
        <v>9</v>
      </c>
      <c r="CO388" s="18" t="s">
        <v>693</v>
      </c>
      <c r="CP388" s="18" t="s">
        <v>750</v>
      </c>
      <c r="CQ388" s="18">
        <v>387.6</v>
      </c>
      <c r="CR388" s="18">
        <v>1.5</v>
      </c>
      <c r="CS388" s="18">
        <v>1.0200000000000001E-2</v>
      </c>
      <c r="CT388" s="21">
        <v>8.6403508771929829E-3</v>
      </c>
      <c r="CU388" s="18">
        <v>86</v>
      </c>
      <c r="CW388" s="18">
        <v>9</v>
      </c>
      <c r="CX388" s="18" t="s">
        <v>693</v>
      </c>
      <c r="CY388" s="18" t="s">
        <v>750</v>
      </c>
      <c r="CZ388" s="18">
        <v>828.00000000000011</v>
      </c>
      <c r="DA388" s="18">
        <v>1</v>
      </c>
      <c r="DB388" s="18">
        <v>2.1000000000000001E-2</v>
      </c>
      <c r="DC388" s="21">
        <v>1.2681159420289854E-3</v>
      </c>
      <c r="DD388" s="18">
        <v>13</v>
      </c>
    </row>
    <row r="389" spans="2:109" x14ac:dyDescent="0.3">
      <c r="B389" s="18">
        <v>8</v>
      </c>
      <c r="C389" s="18" t="s">
        <v>697</v>
      </c>
      <c r="D389" s="18" t="s">
        <v>750</v>
      </c>
      <c r="E389" s="18">
        <v>433.2</v>
      </c>
      <c r="F389" s="18">
        <v>1</v>
      </c>
      <c r="G389" s="18">
        <v>6.0000000000000001E-3</v>
      </c>
      <c r="H389" s="21">
        <v>1.5927977839335181E-3</v>
      </c>
      <c r="I389" s="18">
        <v>16</v>
      </c>
      <c r="K389" s="18">
        <v>8</v>
      </c>
      <c r="L389" s="18" t="s">
        <v>697</v>
      </c>
      <c r="M389" s="18" t="s">
        <v>750</v>
      </c>
      <c r="N389" s="18">
        <v>433.2</v>
      </c>
      <c r="O389" s="18">
        <v>1</v>
      </c>
      <c r="P389" s="18">
        <v>2E-3</v>
      </c>
      <c r="Q389" s="21">
        <v>2.3084025854108958E-4</v>
      </c>
      <c r="R389" s="18">
        <v>2</v>
      </c>
      <c r="T389" s="18">
        <v>8</v>
      </c>
      <c r="U389" s="18" t="s">
        <v>697</v>
      </c>
      <c r="V389" s="18" t="s">
        <v>750</v>
      </c>
      <c r="W389" s="18">
        <v>433.2</v>
      </c>
      <c r="X389" s="18">
        <v>1</v>
      </c>
      <c r="Y389" s="18">
        <v>2E-3</v>
      </c>
      <c r="Z389" s="21">
        <v>2.3084025854108958E-4</v>
      </c>
      <c r="AA389" s="18">
        <v>2</v>
      </c>
      <c r="AC389" s="18">
        <v>8</v>
      </c>
      <c r="AD389" s="18" t="s">
        <v>690</v>
      </c>
      <c r="AE389" s="18" t="s">
        <v>750</v>
      </c>
      <c r="AF389" s="18">
        <v>433.2</v>
      </c>
      <c r="AG389" s="18">
        <v>1</v>
      </c>
      <c r="AH389" s="18">
        <v>5.0000000000000001E-3</v>
      </c>
      <c r="AI389" s="21">
        <v>7.6946752847029869E-4</v>
      </c>
      <c r="AJ389" s="18">
        <v>8</v>
      </c>
      <c r="AL389" s="18">
        <v>8</v>
      </c>
      <c r="AM389" s="18" t="s">
        <v>667</v>
      </c>
      <c r="AN389" s="18" t="s">
        <v>750</v>
      </c>
      <c r="AO389" s="18">
        <v>77.000000000000028</v>
      </c>
      <c r="AP389" s="18">
        <v>1</v>
      </c>
      <c r="AQ389" s="18">
        <v>8.0000000000000002E-3</v>
      </c>
      <c r="AR389" s="21">
        <v>1.0441558441558437E-2</v>
      </c>
      <c r="AS389" s="18">
        <v>104</v>
      </c>
      <c r="AU389" s="18">
        <v>8</v>
      </c>
      <c r="AV389" s="18" t="s">
        <v>660</v>
      </c>
      <c r="AW389" s="18" t="s">
        <v>750</v>
      </c>
      <c r="AX389" s="18">
        <v>17</v>
      </c>
      <c r="AY389" s="18">
        <v>1.5</v>
      </c>
      <c r="AZ389" s="18">
        <v>5.0000000000000001E-3</v>
      </c>
      <c r="BA389" s="21">
        <v>1.9117647058823527E-2</v>
      </c>
      <c r="BB389" s="18">
        <v>191</v>
      </c>
      <c r="BD389" s="18">
        <v>8</v>
      </c>
      <c r="BE389" s="18" t="s">
        <v>660</v>
      </c>
      <c r="BF389" s="18" t="s">
        <v>750</v>
      </c>
      <c r="BG389" s="18">
        <v>17</v>
      </c>
      <c r="BH389" s="18">
        <v>5.5</v>
      </c>
      <c r="BI389" s="18">
        <v>5.3E-3</v>
      </c>
      <c r="BJ389" s="21">
        <v>1.1147950089126559E-2</v>
      </c>
      <c r="BK389" s="18">
        <v>111</v>
      </c>
      <c r="BM389" s="18">
        <v>8</v>
      </c>
      <c r="BN389" s="18" t="s">
        <v>660</v>
      </c>
      <c r="BO389" s="18" t="s">
        <v>750</v>
      </c>
      <c r="BP389" s="18">
        <v>17</v>
      </c>
      <c r="BQ389" s="18">
        <v>19</v>
      </c>
      <c r="BR389" s="18">
        <v>5.3E-3</v>
      </c>
      <c r="BS389" s="21">
        <v>5.0456656346749224E-3</v>
      </c>
      <c r="BT389" s="18">
        <v>50</v>
      </c>
      <c r="BV389" s="18">
        <v>9</v>
      </c>
      <c r="BW389" s="18" t="s">
        <v>695</v>
      </c>
      <c r="BX389" s="18" t="s">
        <v>750</v>
      </c>
      <c r="BY389" s="18">
        <v>387.6</v>
      </c>
      <c r="BZ389" s="18">
        <v>1</v>
      </c>
      <c r="CA389" s="18">
        <v>1.0100000000000001E-2</v>
      </c>
      <c r="CB389" s="21">
        <v>3.1269349845201243E-3</v>
      </c>
      <c r="CC389" s="18">
        <v>31</v>
      </c>
      <c r="CE389" s="18">
        <v>9</v>
      </c>
      <c r="CF389" s="18" t="s">
        <v>695</v>
      </c>
      <c r="CG389" s="18" t="s">
        <v>750</v>
      </c>
      <c r="CH389" s="18">
        <v>387.6</v>
      </c>
      <c r="CI389" s="18">
        <v>1.5</v>
      </c>
      <c r="CJ389" s="18">
        <v>1.0100000000000001E-2</v>
      </c>
      <c r="CK389" s="21">
        <v>4.2271528494438717E-3</v>
      </c>
      <c r="CL389" s="18">
        <v>42</v>
      </c>
      <c r="CN389" s="18">
        <v>9</v>
      </c>
      <c r="CO389" s="18" t="s">
        <v>695</v>
      </c>
      <c r="CP389" s="18" t="s">
        <v>750</v>
      </c>
      <c r="CQ389" s="18">
        <v>387.6</v>
      </c>
      <c r="CR389" s="18">
        <v>1.5</v>
      </c>
      <c r="CS389" s="18">
        <v>1.0200000000000001E-2</v>
      </c>
      <c r="CT389" s="21">
        <v>8.6403508771929829E-3</v>
      </c>
      <c r="CU389" s="18">
        <v>86</v>
      </c>
      <c r="CW389" s="18">
        <v>9</v>
      </c>
      <c r="CX389" s="18" t="s">
        <v>695</v>
      </c>
      <c r="CY389" s="18" t="s">
        <v>750</v>
      </c>
      <c r="CZ389" s="18">
        <v>828.00000000000011</v>
      </c>
      <c r="DA389" s="18">
        <v>1</v>
      </c>
      <c r="DB389" s="18">
        <v>2.1000000000000001E-2</v>
      </c>
      <c r="DC389" s="21">
        <v>1.2681159420289854E-3</v>
      </c>
      <c r="DD389" s="18">
        <v>13</v>
      </c>
    </row>
    <row r="390" spans="2:109" x14ac:dyDescent="0.3">
      <c r="B390" s="18">
        <v>8</v>
      </c>
      <c r="C390" s="18" t="s">
        <v>699</v>
      </c>
      <c r="D390" s="18" t="s">
        <v>750</v>
      </c>
      <c r="E390" s="18">
        <v>433.2</v>
      </c>
      <c r="F390" s="18">
        <v>1</v>
      </c>
      <c r="G390" s="18">
        <v>6.0000000000000001E-3</v>
      </c>
      <c r="H390" s="21">
        <v>1.5927977839335181E-3</v>
      </c>
      <c r="I390" s="18">
        <v>16</v>
      </c>
      <c r="K390" s="18">
        <v>8</v>
      </c>
      <c r="L390" s="18" t="s">
        <v>699</v>
      </c>
      <c r="M390" s="18" t="s">
        <v>750</v>
      </c>
      <c r="N390" s="18">
        <v>433.2</v>
      </c>
      <c r="O390" s="18">
        <v>1</v>
      </c>
      <c r="P390" s="18">
        <v>2E-3</v>
      </c>
      <c r="Q390" s="21">
        <v>2.3084025854108958E-4</v>
      </c>
      <c r="R390" s="18">
        <v>2</v>
      </c>
      <c r="T390" s="18">
        <v>8</v>
      </c>
      <c r="U390" s="18" t="s">
        <v>699</v>
      </c>
      <c r="V390" s="18" t="s">
        <v>750</v>
      </c>
      <c r="W390" s="18">
        <v>433.2</v>
      </c>
      <c r="X390" s="18">
        <v>1</v>
      </c>
      <c r="Y390" s="18">
        <v>2E-3</v>
      </c>
      <c r="Z390" s="21">
        <v>2.3084025854108958E-4</v>
      </c>
      <c r="AA390" s="18">
        <v>2</v>
      </c>
      <c r="AC390" s="18">
        <v>8</v>
      </c>
      <c r="AD390" s="18" t="s">
        <v>692</v>
      </c>
      <c r="AE390" s="18" t="s">
        <v>750</v>
      </c>
      <c r="AF390" s="18">
        <v>433.2</v>
      </c>
      <c r="AG390" s="18">
        <v>1</v>
      </c>
      <c r="AH390" s="18">
        <v>5.0000000000000001E-3</v>
      </c>
      <c r="AI390" s="21">
        <v>7.6946752847029869E-4</v>
      </c>
      <c r="AJ390" s="18">
        <v>8</v>
      </c>
      <c r="AL390" s="18">
        <v>8</v>
      </c>
      <c r="AM390" s="18" t="s">
        <v>669</v>
      </c>
      <c r="AN390" s="18" t="s">
        <v>750</v>
      </c>
      <c r="AO390" s="18">
        <v>77.000000000000028</v>
      </c>
      <c r="AP390" s="18">
        <v>1</v>
      </c>
      <c r="AQ390" s="18">
        <v>8.0000000000000002E-3</v>
      </c>
      <c r="AR390" s="21">
        <v>1.0441558441558437E-2</v>
      </c>
      <c r="AS390" s="18">
        <v>104</v>
      </c>
      <c r="AU390" s="18">
        <v>8</v>
      </c>
      <c r="AV390" s="18" t="s">
        <v>662</v>
      </c>
      <c r="AW390" s="18" t="s">
        <v>750</v>
      </c>
      <c r="AX390" s="18">
        <v>17</v>
      </c>
      <c r="AY390" s="18">
        <v>1.5</v>
      </c>
      <c r="AZ390" s="18">
        <v>5.0000000000000001E-3</v>
      </c>
      <c r="BA390" s="21">
        <v>1.9117647058823527E-2</v>
      </c>
      <c r="BB390" s="18">
        <v>191</v>
      </c>
      <c r="BD390" s="18">
        <v>8</v>
      </c>
      <c r="BE390" s="18" t="s">
        <v>662</v>
      </c>
      <c r="BF390" s="18" t="s">
        <v>750</v>
      </c>
      <c r="BG390" s="18">
        <v>17</v>
      </c>
      <c r="BH390" s="18">
        <v>5.5</v>
      </c>
      <c r="BI390" s="18">
        <v>5.3E-3</v>
      </c>
      <c r="BJ390" s="21">
        <v>1.1147950089126559E-2</v>
      </c>
      <c r="BK390" s="18">
        <v>111</v>
      </c>
      <c r="BM390" s="18">
        <v>8</v>
      </c>
      <c r="BN390" s="18" t="s">
        <v>662</v>
      </c>
      <c r="BO390" s="18" t="s">
        <v>750</v>
      </c>
      <c r="BP390" s="18">
        <v>17</v>
      </c>
      <c r="BQ390" s="18">
        <v>19</v>
      </c>
      <c r="BR390" s="18">
        <v>5.3E-3</v>
      </c>
      <c r="BS390" s="21">
        <v>5.0456656346749224E-3</v>
      </c>
      <c r="BT390" s="18">
        <v>50</v>
      </c>
      <c r="BV390" s="18">
        <v>9</v>
      </c>
      <c r="BW390" s="18" t="s">
        <v>697</v>
      </c>
      <c r="BX390" s="18" t="s">
        <v>750</v>
      </c>
      <c r="BY390" s="18">
        <v>387.6</v>
      </c>
      <c r="BZ390" s="18">
        <v>1</v>
      </c>
      <c r="CA390" s="18">
        <v>1.0100000000000001E-2</v>
      </c>
      <c r="CB390" s="21">
        <v>3.1269349845201243E-3</v>
      </c>
      <c r="CC390" s="18">
        <v>31</v>
      </c>
      <c r="CE390" s="18">
        <v>9</v>
      </c>
      <c r="CF390" s="18" t="s">
        <v>697</v>
      </c>
      <c r="CG390" s="18" t="s">
        <v>750</v>
      </c>
      <c r="CH390" s="18">
        <v>387.6</v>
      </c>
      <c r="CI390" s="18">
        <v>1.5</v>
      </c>
      <c r="CJ390" s="18">
        <v>1.0100000000000001E-2</v>
      </c>
      <c r="CK390" s="21">
        <v>4.2271528494438717E-3</v>
      </c>
      <c r="CL390" s="18">
        <v>42</v>
      </c>
      <c r="CN390" s="18">
        <v>9</v>
      </c>
      <c r="CO390" s="18" t="s">
        <v>697</v>
      </c>
      <c r="CP390" s="18" t="s">
        <v>750</v>
      </c>
      <c r="CQ390" s="18">
        <v>387.6</v>
      </c>
      <c r="CR390" s="18">
        <v>1.5</v>
      </c>
      <c r="CS390" s="18">
        <v>1.0200000000000001E-2</v>
      </c>
      <c r="CT390" s="21">
        <v>8.6403508771929829E-3</v>
      </c>
      <c r="CU390" s="18">
        <v>86</v>
      </c>
      <c r="CW390" s="18">
        <v>9</v>
      </c>
      <c r="CX390" s="18" t="s">
        <v>697</v>
      </c>
      <c r="CY390" s="18" t="s">
        <v>750</v>
      </c>
      <c r="CZ390" s="18">
        <v>828.00000000000011</v>
      </c>
      <c r="DA390" s="18">
        <v>1</v>
      </c>
      <c r="DB390" s="18">
        <v>2.1000000000000001E-2</v>
      </c>
      <c r="DC390" s="21">
        <v>1.2681159420289854E-3</v>
      </c>
      <c r="DD390" s="18">
        <v>13</v>
      </c>
    </row>
    <row r="391" spans="2:109" x14ac:dyDescent="0.3">
      <c r="B391" s="18">
        <v>8</v>
      </c>
      <c r="C391" s="18" t="s">
        <v>701</v>
      </c>
      <c r="D391" s="18" t="s">
        <v>750</v>
      </c>
      <c r="E391" s="18">
        <v>433.2</v>
      </c>
      <c r="F391" s="18">
        <v>1</v>
      </c>
      <c r="G391" s="18">
        <v>6.0000000000000001E-3</v>
      </c>
      <c r="H391" s="21">
        <v>1.5927977839335181E-3</v>
      </c>
      <c r="I391" s="18">
        <v>16</v>
      </c>
      <c r="K391" s="18">
        <v>8</v>
      </c>
      <c r="L391" s="18" t="s">
        <v>701</v>
      </c>
      <c r="M391" s="18" t="s">
        <v>750</v>
      </c>
      <c r="N391" s="18">
        <v>433.2</v>
      </c>
      <c r="O391" s="18">
        <v>1</v>
      </c>
      <c r="P391" s="18">
        <v>2E-3</v>
      </c>
      <c r="Q391" s="21">
        <v>2.3084025854108958E-4</v>
      </c>
      <c r="R391" s="18">
        <v>2</v>
      </c>
      <c r="T391" s="18">
        <v>8</v>
      </c>
      <c r="U391" s="18" t="s">
        <v>701</v>
      </c>
      <c r="V391" s="18" t="s">
        <v>750</v>
      </c>
      <c r="W391" s="18">
        <v>433.2</v>
      </c>
      <c r="X391" s="18">
        <v>1</v>
      </c>
      <c r="Y391" s="18">
        <v>2E-3</v>
      </c>
      <c r="Z391" s="21">
        <v>2.3084025854108958E-4</v>
      </c>
      <c r="AA391" s="18">
        <v>2</v>
      </c>
      <c r="AC391" s="18">
        <v>8</v>
      </c>
      <c r="AD391" s="18" t="s">
        <v>694</v>
      </c>
      <c r="AE391" s="18" t="s">
        <v>750</v>
      </c>
      <c r="AF391" s="18">
        <v>433.2</v>
      </c>
      <c r="AG391" s="18">
        <v>1</v>
      </c>
      <c r="AH391" s="18">
        <v>5.0000000000000001E-3</v>
      </c>
      <c r="AI391" s="21">
        <v>7.6946752847029869E-4</v>
      </c>
      <c r="AJ391" s="18">
        <v>8</v>
      </c>
      <c r="AL391" s="18">
        <v>8</v>
      </c>
      <c r="AM391" s="18" t="s">
        <v>671</v>
      </c>
      <c r="AN391" s="18" t="s">
        <v>750</v>
      </c>
      <c r="AO391" s="18">
        <v>77.000000000000028</v>
      </c>
      <c r="AP391" s="18">
        <v>1</v>
      </c>
      <c r="AQ391" s="18">
        <v>8.0000000000000002E-3</v>
      </c>
      <c r="AR391" s="21">
        <v>1.0441558441558437E-2</v>
      </c>
      <c r="AS391" s="18">
        <v>104</v>
      </c>
      <c r="AU391" s="18">
        <v>8</v>
      </c>
      <c r="AV391" s="18" t="s">
        <v>664</v>
      </c>
      <c r="AW391" s="18" t="s">
        <v>750</v>
      </c>
      <c r="AX391" s="18">
        <v>17</v>
      </c>
      <c r="AY391" s="18">
        <v>1.5</v>
      </c>
      <c r="AZ391" s="18">
        <v>5.0000000000000001E-3</v>
      </c>
      <c r="BA391" s="21">
        <v>1.9117647058823527E-2</v>
      </c>
      <c r="BB391" s="18">
        <v>191</v>
      </c>
      <c r="BD391" s="18">
        <v>8</v>
      </c>
      <c r="BE391" s="18" t="s">
        <v>664</v>
      </c>
      <c r="BF391" s="18" t="s">
        <v>750</v>
      </c>
      <c r="BG391" s="18">
        <v>17</v>
      </c>
      <c r="BH391" s="18">
        <v>5.5</v>
      </c>
      <c r="BI391" s="18">
        <v>5.3E-3</v>
      </c>
      <c r="BJ391" s="21">
        <v>1.1147950089126559E-2</v>
      </c>
      <c r="BK391" s="18">
        <v>111</v>
      </c>
      <c r="BM391" s="18">
        <v>8</v>
      </c>
      <c r="BN391" s="18" t="s">
        <v>664</v>
      </c>
      <c r="BO391" s="18" t="s">
        <v>750</v>
      </c>
      <c r="BP391" s="18">
        <v>17</v>
      </c>
      <c r="BQ391" s="18">
        <v>19</v>
      </c>
      <c r="BR391" s="18">
        <v>5.3E-3</v>
      </c>
      <c r="BS391" s="21">
        <v>5.0456656346749224E-3</v>
      </c>
      <c r="BT391" s="18">
        <v>50</v>
      </c>
      <c r="BV391" s="18">
        <v>9</v>
      </c>
      <c r="BW391" s="18" t="s">
        <v>699</v>
      </c>
      <c r="BX391" s="18" t="s">
        <v>750</v>
      </c>
      <c r="BY391" s="18">
        <v>387.6</v>
      </c>
      <c r="BZ391" s="18">
        <v>1</v>
      </c>
      <c r="CA391" s="18">
        <v>1.0100000000000001E-2</v>
      </c>
      <c r="CB391" s="21">
        <v>3.1269349845201243E-3</v>
      </c>
      <c r="CC391" s="18">
        <v>31</v>
      </c>
      <c r="CE391" s="18">
        <v>9</v>
      </c>
      <c r="CF391" s="18" t="s">
        <v>699</v>
      </c>
      <c r="CG391" s="18" t="s">
        <v>750</v>
      </c>
      <c r="CH391" s="18">
        <v>387.6</v>
      </c>
      <c r="CI391" s="18">
        <v>1.5</v>
      </c>
      <c r="CJ391" s="18">
        <v>1.0100000000000001E-2</v>
      </c>
      <c r="CK391" s="21">
        <v>4.2271528494438717E-3</v>
      </c>
      <c r="CL391" s="18">
        <v>42</v>
      </c>
      <c r="CN391" s="18">
        <v>9</v>
      </c>
      <c r="CO391" s="18" t="s">
        <v>699</v>
      </c>
      <c r="CP391" s="18" t="s">
        <v>750</v>
      </c>
      <c r="CQ391" s="18">
        <v>387.6</v>
      </c>
      <c r="CR391" s="18">
        <v>1.5</v>
      </c>
      <c r="CS391" s="18">
        <v>1.0200000000000001E-2</v>
      </c>
      <c r="CT391" s="21">
        <v>8.6403508771929829E-3</v>
      </c>
      <c r="CU391" s="18">
        <v>86</v>
      </c>
      <c r="CW391" s="18">
        <v>9</v>
      </c>
      <c r="CX391" s="18" t="s">
        <v>699</v>
      </c>
      <c r="CY391" s="18" t="s">
        <v>750</v>
      </c>
      <c r="CZ391" s="18">
        <v>828.00000000000011</v>
      </c>
      <c r="DA391" s="18">
        <v>1</v>
      </c>
      <c r="DB391" s="18">
        <v>2.1000000000000001E-2</v>
      </c>
      <c r="DC391" s="21">
        <v>1.2681159420289854E-3</v>
      </c>
      <c r="DD391" s="18">
        <v>13</v>
      </c>
    </row>
    <row r="392" spans="2:109" x14ac:dyDescent="0.3">
      <c r="AC392" s="18">
        <v>8</v>
      </c>
      <c r="AD392" s="18" t="s">
        <v>696</v>
      </c>
      <c r="AE392" s="18" t="s">
        <v>750</v>
      </c>
      <c r="AF392" s="18">
        <v>433.2</v>
      </c>
      <c r="AG392" s="18">
        <v>1</v>
      </c>
      <c r="AH392" s="18">
        <v>5.0000000000000001E-3</v>
      </c>
      <c r="AI392" s="21">
        <v>7.6946752847029869E-4</v>
      </c>
      <c r="AJ392" s="18">
        <v>8</v>
      </c>
      <c r="AL392" s="18">
        <v>8</v>
      </c>
      <c r="AM392" s="18" t="s">
        <v>673</v>
      </c>
      <c r="AN392" s="18" t="s">
        <v>750</v>
      </c>
      <c r="AO392" s="18">
        <v>77.000000000000028</v>
      </c>
      <c r="AP392" s="18">
        <v>1</v>
      </c>
      <c r="AQ392" s="18">
        <v>8.0000000000000002E-3</v>
      </c>
      <c r="AR392" s="21">
        <v>1.0441558441558437E-2</v>
      </c>
      <c r="AS392" s="18">
        <v>104</v>
      </c>
      <c r="AU392" s="18">
        <v>8</v>
      </c>
      <c r="AV392" s="18" t="s">
        <v>649</v>
      </c>
      <c r="AW392" s="18" t="s">
        <v>750</v>
      </c>
      <c r="AX392" s="18">
        <v>17</v>
      </c>
      <c r="AY392" s="18">
        <v>1.5</v>
      </c>
      <c r="AZ392" s="18">
        <v>5.0000000000000001E-3</v>
      </c>
      <c r="BA392" s="21">
        <v>1.9117647058823527E-2</v>
      </c>
      <c r="BB392" s="18">
        <v>191</v>
      </c>
      <c r="BD392" s="18">
        <v>8</v>
      </c>
      <c r="BE392" s="18" t="s">
        <v>649</v>
      </c>
      <c r="BF392" s="18" t="s">
        <v>750</v>
      </c>
      <c r="BG392" s="18">
        <v>17</v>
      </c>
      <c r="BH392" s="18">
        <v>5.5</v>
      </c>
      <c r="BI392" s="18">
        <v>5.3E-3</v>
      </c>
      <c r="BJ392" s="21">
        <v>1.1147950089126559E-2</v>
      </c>
      <c r="BK392" s="18">
        <v>111</v>
      </c>
      <c r="BM392" s="18">
        <v>8</v>
      </c>
      <c r="BN392" s="18" t="s">
        <v>649</v>
      </c>
      <c r="BO392" s="18" t="s">
        <v>750</v>
      </c>
      <c r="BP392" s="18">
        <v>17</v>
      </c>
      <c r="BQ392" s="18">
        <v>19</v>
      </c>
      <c r="BR392" s="18">
        <v>5.3E-3</v>
      </c>
      <c r="BS392" s="21">
        <v>5.0456656346749224E-3</v>
      </c>
      <c r="BT392" s="18">
        <v>50</v>
      </c>
      <c r="BV392" s="18">
        <v>9</v>
      </c>
      <c r="BW392" s="18" t="s">
        <v>701</v>
      </c>
      <c r="BX392" s="18" t="s">
        <v>750</v>
      </c>
      <c r="BY392" s="18">
        <v>387.6</v>
      </c>
      <c r="BZ392" s="18">
        <v>1</v>
      </c>
      <c r="CA392" s="18">
        <v>1.0100000000000001E-2</v>
      </c>
      <c r="CB392" s="21">
        <v>3.1269349845201243E-3</v>
      </c>
      <c r="CC392" s="18">
        <v>31</v>
      </c>
      <c r="CE392" s="18">
        <v>9</v>
      </c>
      <c r="CF392" s="18" t="s">
        <v>701</v>
      </c>
      <c r="CG392" s="18" t="s">
        <v>750</v>
      </c>
      <c r="CH392" s="18">
        <v>387.6</v>
      </c>
      <c r="CI392" s="18">
        <v>1.5</v>
      </c>
      <c r="CJ392" s="18">
        <v>1.0100000000000001E-2</v>
      </c>
      <c r="CK392" s="21">
        <v>4.2271528494438717E-3</v>
      </c>
      <c r="CL392" s="18">
        <v>42</v>
      </c>
      <c r="CN392" s="18">
        <v>9</v>
      </c>
      <c r="CO392" s="18" t="s">
        <v>701</v>
      </c>
      <c r="CP392" s="18" t="s">
        <v>750</v>
      </c>
      <c r="CQ392" s="18">
        <v>387.6</v>
      </c>
      <c r="CR392" s="18">
        <v>1.5</v>
      </c>
      <c r="CS392" s="18">
        <v>1.0200000000000001E-2</v>
      </c>
      <c r="CT392" s="21">
        <v>8.6403508771929829E-3</v>
      </c>
      <c r="CU392" s="18">
        <v>86</v>
      </c>
      <c r="CW392" s="18">
        <v>9</v>
      </c>
      <c r="CX392" s="18" t="s">
        <v>701</v>
      </c>
      <c r="CY392" s="18" t="s">
        <v>750</v>
      </c>
      <c r="CZ392" s="18">
        <v>828.00000000000011</v>
      </c>
      <c r="DA392" s="18">
        <v>1</v>
      </c>
      <c r="DB392" s="18">
        <v>2.1000000000000001E-2</v>
      </c>
      <c r="DC392" s="21">
        <v>1.2681159420289854E-3</v>
      </c>
      <c r="DD392" s="18">
        <v>13</v>
      </c>
    </row>
    <row r="393" spans="2:109" x14ac:dyDescent="0.3">
      <c r="AC393" s="18">
        <v>8</v>
      </c>
      <c r="AD393" s="18" t="s">
        <v>698</v>
      </c>
      <c r="AE393" s="18" t="s">
        <v>750</v>
      </c>
      <c r="AF393" s="18">
        <v>433.2</v>
      </c>
      <c r="AG393" s="18">
        <v>1</v>
      </c>
      <c r="AH393" s="18">
        <v>5.0000000000000001E-3</v>
      </c>
      <c r="AI393" s="21">
        <v>7.6946752847029869E-4</v>
      </c>
      <c r="AJ393" s="18">
        <v>8</v>
      </c>
      <c r="AL393" s="18">
        <v>8</v>
      </c>
      <c r="AM393" s="18" t="s">
        <v>675</v>
      </c>
      <c r="AN393" s="18" t="s">
        <v>750</v>
      </c>
      <c r="AO393" s="18">
        <v>77.000000000000028</v>
      </c>
      <c r="AP393" s="18">
        <v>1</v>
      </c>
      <c r="AQ393" s="18">
        <v>8.0000000000000002E-3</v>
      </c>
      <c r="AR393" s="21">
        <v>1.0441558441558437E-2</v>
      </c>
      <c r="AS393" s="18">
        <v>104</v>
      </c>
      <c r="AU393" s="18">
        <v>8</v>
      </c>
      <c r="AV393" s="18" t="s">
        <v>651</v>
      </c>
      <c r="AW393" s="18" t="s">
        <v>750</v>
      </c>
      <c r="AX393" s="18">
        <v>17</v>
      </c>
      <c r="AY393" s="18">
        <v>1.5</v>
      </c>
      <c r="AZ393" s="18">
        <v>5.0000000000000001E-3</v>
      </c>
      <c r="BA393" s="21">
        <v>1.9117647058823527E-2</v>
      </c>
      <c r="BB393" s="18">
        <v>191</v>
      </c>
      <c r="BD393" s="18">
        <v>8</v>
      </c>
      <c r="BE393" s="18" t="s">
        <v>651</v>
      </c>
      <c r="BF393" s="18" t="s">
        <v>750</v>
      </c>
      <c r="BG393" s="18">
        <v>17</v>
      </c>
      <c r="BH393" s="18">
        <v>5.5</v>
      </c>
      <c r="BI393" s="18">
        <v>5.3E-3</v>
      </c>
      <c r="BJ393" s="21">
        <v>1.1147950089126559E-2</v>
      </c>
      <c r="BK393" s="18">
        <v>111</v>
      </c>
      <c r="BM393" s="18">
        <v>8</v>
      </c>
      <c r="BN393" s="18" t="s">
        <v>651</v>
      </c>
      <c r="BO393" s="18" t="s">
        <v>750</v>
      </c>
      <c r="BP393" s="18">
        <v>17</v>
      </c>
      <c r="BQ393" s="18">
        <v>19</v>
      </c>
      <c r="BR393" s="18">
        <v>5.3E-3</v>
      </c>
      <c r="BS393" s="21">
        <v>5.0456656346749224E-3</v>
      </c>
      <c r="BT393" s="18">
        <v>50</v>
      </c>
      <c r="BV393" s="18">
        <v>9</v>
      </c>
      <c r="BW393" s="18" t="s">
        <v>702</v>
      </c>
      <c r="BX393" s="18" t="s">
        <v>750</v>
      </c>
      <c r="BY393" s="18">
        <v>2325</v>
      </c>
      <c r="BZ393" s="18">
        <v>1</v>
      </c>
      <c r="CA393" s="18">
        <v>1.11E-2</v>
      </c>
      <c r="CB393" s="21">
        <v>5.7290322580645159E-4</v>
      </c>
      <c r="CC393" s="18">
        <v>6</v>
      </c>
      <c r="CE393" s="18">
        <v>9</v>
      </c>
      <c r="CF393" s="18" t="s">
        <v>702</v>
      </c>
      <c r="CG393" s="18" t="s">
        <v>750</v>
      </c>
      <c r="CH393" s="18">
        <v>2325</v>
      </c>
      <c r="CI393" s="18">
        <v>1</v>
      </c>
      <c r="CJ393" s="18">
        <v>1.11E-2</v>
      </c>
      <c r="CK393" s="21">
        <v>1.1617204301075268E-3</v>
      </c>
      <c r="CL393" s="18">
        <v>12</v>
      </c>
      <c r="CN393" s="18">
        <v>9</v>
      </c>
      <c r="CO393" s="18" t="s">
        <v>702</v>
      </c>
      <c r="CP393" s="18" t="s">
        <v>750</v>
      </c>
      <c r="CQ393" s="18">
        <v>2325</v>
      </c>
      <c r="CR393" s="18">
        <v>1</v>
      </c>
      <c r="CS393" s="18">
        <v>1.11E-2</v>
      </c>
      <c r="CT393" s="21">
        <v>2.3512903225806452E-3</v>
      </c>
      <c r="CU393" s="18">
        <v>24</v>
      </c>
      <c r="CW393" s="18"/>
      <c r="CX393" s="18"/>
      <c r="CY393" s="18"/>
      <c r="CZ393" s="18"/>
      <c r="DA393" s="18"/>
      <c r="DB393" s="18"/>
      <c r="DC393" s="21"/>
      <c r="DD393" s="18"/>
    </row>
    <row r="394" spans="2:109" x14ac:dyDescent="0.3">
      <c r="B394" s="18" t="s">
        <v>133</v>
      </c>
      <c r="C394" s="18" t="s">
        <v>135</v>
      </c>
      <c r="D394" s="18" t="s">
        <v>0</v>
      </c>
      <c r="E394" s="18" t="s">
        <v>1</v>
      </c>
      <c r="F394" s="18" t="s">
        <v>36</v>
      </c>
      <c r="G394" s="18" t="s">
        <v>2</v>
      </c>
      <c r="H394" s="18" t="s">
        <v>3</v>
      </c>
      <c r="I394" s="18" t="s">
        <v>4</v>
      </c>
      <c r="J394" s="20">
        <v>10054</v>
      </c>
      <c r="K394" s="18" t="s">
        <v>133</v>
      </c>
      <c r="L394" s="18" t="s">
        <v>135</v>
      </c>
      <c r="M394" s="18" t="s">
        <v>0</v>
      </c>
      <c r="N394" s="18" t="s">
        <v>1</v>
      </c>
      <c r="O394" s="18" t="s">
        <v>36</v>
      </c>
      <c r="P394" s="18" t="s">
        <v>2</v>
      </c>
      <c r="Q394" s="18" t="s">
        <v>3</v>
      </c>
      <c r="R394" s="18" t="s">
        <v>4</v>
      </c>
      <c r="S394" s="20">
        <v>10050</v>
      </c>
      <c r="T394" s="18" t="s">
        <v>133</v>
      </c>
      <c r="U394" s="18" t="s">
        <v>135</v>
      </c>
      <c r="V394" s="18" t="s">
        <v>0</v>
      </c>
      <c r="W394" s="18" t="s">
        <v>1</v>
      </c>
      <c r="X394" s="18" t="s">
        <v>36</v>
      </c>
      <c r="Y394" s="18" t="s">
        <v>2</v>
      </c>
      <c r="Z394" s="18" t="s">
        <v>3</v>
      </c>
      <c r="AA394" s="18" t="s">
        <v>4</v>
      </c>
      <c r="AB394" s="20">
        <v>10050</v>
      </c>
      <c r="AC394" s="18">
        <v>8</v>
      </c>
      <c r="AD394" s="18" t="s">
        <v>700</v>
      </c>
      <c r="AE394" s="18" t="s">
        <v>750</v>
      </c>
      <c r="AF394" s="18">
        <v>433.2</v>
      </c>
      <c r="AG394" s="18">
        <v>1</v>
      </c>
      <c r="AH394" s="18">
        <v>5.0000000000000001E-3</v>
      </c>
      <c r="AI394" s="21">
        <v>7.6946752847029869E-4</v>
      </c>
      <c r="AJ394" s="18">
        <v>8</v>
      </c>
      <c r="AL394" s="18">
        <v>8</v>
      </c>
      <c r="AM394" s="18" t="s">
        <v>677</v>
      </c>
      <c r="AN394" s="18" t="s">
        <v>750</v>
      </c>
      <c r="AO394" s="18">
        <v>77.000000000000028</v>
      </c>
      <c r="AP394" s="18">
        <v>1</v>
      </c>
      <c r="AQ394" s="18">
        <v>8.0000000000000002E-3</v>
      </c>
      <c r="AR394" s="21">
        <v>1.0441558441558437E-2</v>
      </c>
      <c r="AS394" s="18">
        <v>104</v>
      </c>
      <c r="AU394" s="18">
        <v>8</v>
      </c>
      <c r="AV394" s="18" t="s">
        <v>653</v>
      </c>
      <c r="AW394" s="18" t="s">
        <v>750</v>
      </c>
      <c r="AX394" s="18">
        <v>17</v>
      </c>
      <c r="AY394" s="18">
        <v>1.5</v>
      </c>
      <c r="AZ394" s="18">
        <v>5.0000000000000001E-3</v>
      </c>
      <c r="BA394" s="21">
        <v>1.9117647058823527E-2</v>
      </c>
      <c r="BB394" s="18">
        <v>191</v>
      </c>
      <c r="BD394" s="18">
        <v>8</v>
      </c>
      <c r="BE394" s="18" t="s">
        <v>653</v>
      </c>
      <c r="BF394" s="18" t="s">
        <v>750</v>
      </c>
      <c r="BG394" s="18">
        <v>17</v>
      </c>
      <c r="BH394" s="18">
        <v>5.5</v>
      </c>
      <c r="BI394" s="18">
        <v>5.1999999999999998E-3</v>
      </c>
      <c r="BJ394" s="21">
        <v>1.0937611408199642E-2</v>
      </c>
      <c r="BK394" s="18">
        <v>109</v>
      </c>
      <c r="BM394" s="18">
        <v>8</v>
      </c>
      <c r="BN394" s="18" t="s">
        <v>653</v>
      </c>
      <c r="BO394" s="18" t="s">
        <v>750</v>
      </c>
      <c r="BP394" s="18">
        <v>17</v>
      </c>
      <c r="BQ394" s="18">
        <v>19</v>
      </c>
      <c r="BR394" s="18">
        <v>5.1999999999999998E-3</v>
      </c>
      <c r="BS394" s="21">
        <v>4.9504643962848295E-3</v>
      </c>
      <c r="BT394" s="18">
        <v>50</v>
      </c>
      <c r="BV394" s="18">
        <v>9</v>
      </c>
      <c r="BW394" s="18" t="s">
        <v>704</v>
      </c>
      <c r="BX394" s="18" t="s">
        <v>750</v>
      </c>
      <c r="BY394" s="18">
        <v>2325</v>
      </c>
      <c r="BZ394" s="18">
        <v>1</v>
      </c>
      <c r="CA394" s="18">
        <v>1.11E-2</v>
      </c>
      <c r="CB394" s="21">
        <v>5.7290322580645159E-4</v>
      </c>
      <c r="CC394" s="18">
        <v>6</v>
      </c>
      <c r="CE394" s="18">
        <v>9</v>
      </c>
      <c r="CF394" s="18" t="s">
        <v>704</v>
      </c>
      <c r="CG394" s="18" t="s">
        <v>750</v>
      </c>
      <c r="CH394" s="18">
        <v>2325</v>
      </c>
      <c r="CI394" s="18">
        <v>1</v>
      </c>
      <c r="CJ394" s="18">
        <v>1.11E-2</v>
      </c>
      <c r="CK394" s="21">
        <v>1.1617204301075268E-3</v>
      </c>
      <c r="CL394" s="18">
        <v>12</v>
      </c>
      <c r="CN394" s="18">
        <v>9</v>
      </c>
      <c r="CO394" s="18" t="s">
        <v>704</v>
      </c>
      <c r="CP394" s="18" t="s">
        <v>750</v>
      </c>
      <c r="CQ394" s="18">
        <v>2325</v>
      </c>
      <c r="CR394" s="18">
        <v>1</v>
      </c>
      <c r="CS394" s="18">
        <v>1.11E-2</v>
      </c>
      <c r="CT394" s="21">
        <v>2.3512903225806452E-3</v>
      </c>
      <c r="CU394" s="18">
        <v>24</v>
      </c>
      <c r="CW394" s="18"/>
      <c r="CX394" s="18"/>
      <c r="CY394" s="18"/>
      <c r="CZ394" s="18"/>
      <c r="DA394" s="18"/>
      <c r="DB394" s="18"/>
      <c r="DC394" s="21"/>
      <c r="DD394" s="18"/>
    </row>
    <row r="395" spans="2:109" x14ac:dyDescent="0.3">
      <c r="B395" s="18">
        <v>9</v>
      </c>
      <c r="C395" s="18" t="s">
        <v>12</v>
      </c>
      <c r="D395" s="18" t="s">
        <v>136</v>
      </c>
      <c r="E395" s="18">
        <v>96</v>
      </c>
      <c r="F395" s="18">
        <v>1.5</v>
      </c>
      <c r="G395" s="18">
        <v>7.2999999999999995E-2</v>
      </c>
      <c r="H395" s="21">
        <v>5.8298611111111114E-2</v>
      </c>
      <c r="I395" s="18">
        <v>583</v>
      </c>
      <c r="K395" s="18">
        <v>9</v>
      </c>
      <c r="L395" s="18" t="s">
        <v>12</v>
      </c>
      <c r="M395" s="18" t="s">
        <v>136</v>
      </c>
      <c r="N395" s="18">
        <v>96</v>
      </c>
      <c r="O395" s="18">
        <v>1</v>
      </c>
      <c r="P395" s="18">
        <v>7.2999999999999995E-2</v>
      </c>
      <c r="Q395" s="21">
        <v>3.802083333333333E-2</v>
      </c>
      <c r="R395" s="18">
        <v>380</v>
      </c>
      <c r="T395" s="18">
        <v>9</v>
      </c>
      <c r="U395" s="18" t="s">
        <v>12</v>
      </c>
      <c r="V395" s="18" t="s">
        <v>136</v>
      </c>
      <c r="W395" s="18">
        <v>96</v>
      </c>
      <c r="X395" s="18">
        <v>1</v>
      </c>
      <c r="Y395" s="18">
        <v>7.2999999999999995E-2</v>
      </c>
      <c r="Z395" s="21">
        <v>3.802083333333333E-2</v>
      </c>
      <c r="AA395" s="18">
        <v>380</v>
      </c>
      <c r="AC395" s="18">
        <v>8</v>
      </c>
      <c r="AD395" s="18" t="s">
        <v>685</v>
      </c>
      <c r="AE395" s="18" t="s">
        <v>750</v>
      </c>
      <c r="AF395" s="18">
        <v>433.2</v>
      </c>
      <c r="AG395" s="18">
        <v>1</v>
      </c>
      <c r="AH395" s="18">
        <v>5.0000000000000001E-3</v>
      </c>
      <c r="AI395" s="21">
        <v>7.6946752847029869E-4</v>
      </c>
      <c r="AJ395" s="18">
        <v>8</v>
      </c>
      <c r="AL395" s="18">
        <v>8</v>
      </c>
      <c r="AM395" s="18" t="s">
        <v>679</v>
      </c>
      <c r="AN395" s="18" t="s">
        <v>750</v>
      </c>
      <c r="AO395" s="18">
        <v>77.000000000000028</v>
      </c>
      <c r="AP395" s="18">
        <v>1</v>
      </c>
      <c r="AQ395" s="18">
        <v>8.0000000000000002E-3</v>
      </c>
      <c r="AR395" s="21">
        <v>1.0441558441558437E-2</v>
      </c>
      <c r="AS395" s="18">
        <v>104</v>
      </c>
      <c r="AU395" s="18">
        <v>8</v>
      </c>
      <c r="AV395" s="18" t="s">
        <v>655</v>
      </c>
      <c r="AW395" s="18" t="s">
        <v>750</v>
      </c>
      <c r="AX395" s="18">
        <v>17</v>
      </c>
      <c r="AY395" s="18">
        <v>1.5</v>
      </c>
      <c r="AZ395" s="18">
        <v>5.0000000000000001E-3</v>
      </c>
      <c r="BA395" s="21">
        <v>1.9117647058823527E-2</v>
      </c>
      <c r="BB395" s="18">
        <v>191</v>
      </c>
      <c r="BD395" s="18">
        <v>8</v>
      </c>
      <c r="BE395" s="18" t="s">
        <v>655</v>
      </c>
      <c r="BF395" s="18" t="s">
        <v>750</v>
      </c>
      <c r="BG395" s="18">
        <v>17</v>
      </c>
      <c r="BH395" s="18">
        <v>5.5</v>
      </c>
      <c r="BI395" s="18">
        <v>5.1999999999999998E-3</v>
      </c>
      <c r="BJ395" s="21">
        <v>1.0937611408199642E-2</v>
      </c>
      <c r="BK395" s="18">
        <v>109</v>
      </c>
      <c r="BM395" s="18">
        <v>8</v>
      </c>
      <c r="BN395" s="18" t="s">
        <v>655</v>
      </c>
      <c r="BO395" s="18" t="s">
        <v>750</v>
      </c>
      <c r="BP395" s="18">
        <v>17</v>
      </c>
      <c r="BQ395" s="18">
        <v>19</v>
      </c>
      <c r="BR395" s="18">
        <v>5.1999999999999998E-3</v>
      </c>
      <c r="BS395" s="21">
        <v>4.9504643962848295E-3</v>
      </c>
      <c r="BT395" s="18">
        <v>50</v>
      </c>
      <c r="BV395" s="18">
        <v>9</v>
      </c>
      <c r="BW395" s="18" t="s">
        <v>706</v>
      </c>
      <c r="BX395" s="18" t="s">
        <v>750</v>
      </c>
      <c r="BY395" s="18">
        <v>2325</v>
      </c>
      <c r="BZ395" s="18">
        <v>1</v>
      </c>
      <c r="CA395" s="18">
        <v>1.11E-2</v>
      </c>
      <c r="CB395" s="21">
        <v>5.7290322580645159E-4</v>
      </c>
      <c r="CC395" s="18">
        <v>6</v>
      </c>
      <c r="CE395" s="18">
        <v>9</v>
      </c>
      <c r="CF395" s="18" t="s">
        <v>706</v>
      </c>
      <c r="CG395" s="18" t="s">
        <v>750</v>
      </c>
      <c r="CH395" s="18">
        <v>2325</v>
      </c>
      <c r="CI395" s="18">
        <v>1</v>
      </c>
      <c r="CJ395" s="18">
        <v>1.11E-2</v>
      </c>
      <c r="CK395" s="21">
        <v>1.1617204301075268E-3</v>
      </c>
      <c r="CL395" s="18">
        <v>12</v>
      </c>
      <c r="CN395" s="18">
        <v>9</v>
      </c>
      <c r="CO395" s="18" t="s">
        <v>706</v>
      </c>
      <c r="CP395" s="18" t="s">
        <v>750</v>
      </c>
      <c r="CQ395" s="18">
        <v>2325</v>
      </c>
      <c r="CR395" s="18">
        <v>1</v>
      </c>
      <c r="CS395" s="18">
        <v>1.11E-2</v>
      </c>
      <c r="CT395" s="21">
        <v>2.3512903225806452E-3</v>
      </c>
      <c r="CU395" s="18">
        <v>24</v>
      </c>
      <c r="CW395" s="18" t="s">
        <v>133</v>
      </c>
      <c r="CX395" s="18" t="s">
        <v>135</v>
      </c>
      <c r="CY395" s="18" t="s">
        <v>0</v>
      </c>
      <c r="CZ395" s="18" t="s">
        <v>1</v>
      </c>
      <c r="DA395" s="18" t="s">
        <v>36</v>
      </c>
      <c r="DB395" s="18" t="s">
        <v>2</v>
      </c>
      <c r="DC395" s="21" t="s">
        <v>3</v>
      </c>
      <c r="DD395" s="18" t="s">
        <v>4</v>
      </c>
      <c r="DE395" s="17">
        <v>10080</v>
      </c>
    </row>
    <row r="396" spans="2:109" x14ac:dyDescent="0.3">
      <c r="B396" s="18">
        <v>9</v>
      </c>
      <c r="C396" s="18" t="s">
        <v>23</v>
      </c>
      <c r="D396" s="18" t="s">
        <v>136</v>
      </c>
      <c r="E396" s="18">
        <v>96</v>
      </c>
      <c r="F396" s="18">
        <v>1.5</v>
      </c>
      <c r="G396" s="18">
        <v>7.2999999999999995E-2</v>
      </c>
      <c r="H396" s="21">
        <v>5.8298611111111114E-2</v>
      </c>
      <c r="I396" s="18">
        <v>583</v>
      </c>
      <c r="K396" s="18">
        <v>9</v>
      </c>
      <c r="L396" s="18" t="s">
        <v>23</v>
      </c>
      <c r="M396" s="18" t="s">
        <v>136</v>
      </c>
      <c r="N396" s="18">
        <v>96</v>
      </c>
      <c r="O396" s="18">
        <v>1</v>
      </c>
      <c r="P396" s="18">
        <v>7.2999999999999995E-2</v>
      </c>
      <c r="Q396" s="21">
        <v>3.802083333333333E-2</v>
      </c>
      <c r="R396" s="18">
        <v>380</v>
      </c>
      <c r="T396" s="18">
        <v>9</v>
      </c>
      <c r="U396" s="18" t="s">
        <v>23</v>
      </c>
      <c r="V396" s="18" t="s">
        <v>136</v>
      </c>
      <c r="W396" s="18">
        <v>96</v>
      </c>
      <c r="X396" s="18">
        <v>1</v>
      </c>
      <c r="Y396" s="18">
        <v>7.2999999999999995E-2</v>
      </c>
      <c r="Z396" s="21">
        <v>3.802083333333333E-2</v>
      </c>
      <c r="AA396" s="18">
        <v>380</v>
      </c>
      <c r="AC396" s="18">
        <v>8</v>
      </c>
      <c r="AD396" s="18" t="s">
        <v>687</v>
      </c>
      <c r="AE396" s="18" t="s">
        <v>750</v>
      </c>
      <c r="AF396" s="18">
        <v>433.2</v>
      </c>
      <c r="AG396" s="18">
        <v>1</v>
      </c>
      <c r="AH396" s="18">
        <v>5.0000000000000001E-3</v>
      </c>
      <c r="AI396" s="21">
        <v>7.6946752847029869E-4</v>
      </c>
      <c r="AJ396" s="18">
        <v>8</v>
      </c>
      <c r="AL396" s="18">
        <v>8</v>
      </c>
      <c r="AM396" s="18" t="s">
        <v>681</v>
      </c>
      <c r="AN396" s="18" t="s">
        <v>750</v>
      </c>
      <c r="AO396" s="18">
        <v>77.000000000000028</v>
      </c>
      <c r="AP396" s="18">
        <v>1</v>
      </c>
      <c r="AQ396" s="18">
        <v>8.0000000000000002E-3</v>
      </c>
      <c r="AR396" s="21">
        <v>1.0441558441558437E-2</v>
      </c>
      <c r="AS396" s="18">
        <v>104</v>
      </c>
      <c r="AU396" s="18">
        <v>8</v>
      </c>
      <c r="AV396" s="18" t="s">
        <v>657</v>
      </c>
      <c r="AW396" s="18" t="s">
        <v>750</v>
      </c>
      <c r="AX396" s="18">
        <v>17</v>
      </c>
      <c r="AY396" s="18">
        <v>1.5</v>
      </c>
      <c r="AZ396" s="18">
        <v>5.0000000000000001E-3</v>
      </c>
      <c r="BA396" s="21">
        <v>1.9117647058823527E-2</v>
      </c>
      <c r="BB396" s="18">
        <v>191</v>
      </c>
      <c r="BD396" s="18">
        <v>8</v>
      </c>
      <c r="BE396" s="18" t="s">
        <v>657</v>
      </c>
      <c r="BF396" s="18" t="s">
        <v>750</v>
      </c>
      <c r="BG396" s="18">
        <v>17</v>
      </c>
      <c r="BH396" s="18">
        <v>5.5</v>
      </c>
      <c r="BI396" s="18">
        <v>5.1999999999999998E-3</v>
      </c>
      <c r="BJ396" s="21">
        <v>1.0937611408199642E-2</v>
      </c>
      <c r="BK396" s="18">
        <v>109</v>
      </c>
      <c r="BM396" s="18">
        <v>8</v>
      </c>
      <c r="BN396" s="18" t="s">
        <v>657</v>
      </c>
      <c r="BO396" s="18" t="s">
        <v>750</v>
      </c>
      <c r="BP396" s="18">
        <v>17</v>
      </c>
      <c r="BQ396" s="18">
        <v>19</v>
      </c>
      <c r="BR396" s="18">
        <v>5.1999999999999998E-3</v>
      </c>
      <c r="BS396" s="21">
        <v>4.9504643962848295E-3</v>
      </c>
      <c r="BT396" s="18">
        <v>50</v>
      </c>
      <c r="BV396" s="18">
        <v>9</v>
      </c>
      <c r="BW396" s="18" t="s">
        <v>708</v>
      </c>
      <c r="BX396" s="18" t="s">
        <v>750</v>
      </c>
      <c r="BY396" s="18">
        <v>2325</v>
      </c>
      <c r="BZ396" s="18">
        <v>1</v>
      </c>
      <c r="CA396" s="18">
        <v>1.11E-2</v>
      </c>
      <c r="CB396" s="21">
        <v>5.7290322580645159E-4</v>
      </c>
      <c r="CC396" s="18">
        <v>6</v>
      </c>
      <c r="CE396" s="18">
        <v>9</v>
      </c>
      <c r="CF396" s="18" t="s">
        <v>708</v>
      </c>
      <c r="CG396" s="18" t="s">
        <v>750</v>
      </c>
      <c r="CH396" s="18">
        <v>2325</v>
      </c>
      <c r="CI396" s="18">
        <v>1</v>
      </c>
      <c r="CJ396" s="18">
        <v>1.11E-2</v>
      </c>
      <c r="CK396" s="21">
        <v>1.1617204301075268E-3</v>
      </c>
      <c r="CL396" s="18">
        <v>12</v>
      </c>
      <c r="CN396" s="18">
        <v>9</v>
      </c>
      <c r="CO396" s="18" t="s">
        <v>708</v>
      </c>
      <c r="CP396" s="18" t="s">
        <v>750</v>
      </c>
      <c r="CQ396" s="18">
        <v>2325</v>
      </c>
      <c r="CR396" s="18">
        <v>1</v>
      </c>
      <c r="CS396" s="18">
        <v>1.11E-2</v>
      </c>
      <c r="CT396" s="21">
        <v>2.3512903225806452E-3</v>
      </c>
      <c r="CU396" s="18">
        <v>24</v>
      </c>
      <c r="CW396" s="18">
        <v>10</v>
      </c>
      <c r="CX396" s="18" t="s">
        <v>738</v>
      </c>
      <c r="CY396" s="18" t="s">
        <v>750</v>
      </c>
      <c r="CZ396" s="18">
        <v>4.125</v>
      </c>
      <c r="DA396" s="18">
        <v>1.5</v>
      </c>
      <c r="DB396" s="18">
        <v>5.4999999999999997E-3</v>
      </c>
      <c r="DC396" s="21">
        <v>4.4444444444444432E-2</v>
      </c>
      <c r="DD396" s="18">
        <v>444</v>
      </c>
    </row>
    <row r="397" spans="2:109" x14ac:dyDescent="0.3">
      <c r="B397" s="18">
        <v>9</v>
      </c>
      <c r="C397" s="18" t="s">
        <v>33</v>
      </c>
      <c r="D397" s="18" t="s">
        <v>136</v>
      </c>
      <c r="E397" s="18">
        <v>96</v>
      </c>
      <c r="F397" s="18">
        <v>1.5</v>
      </c>
      <c r="G397" s="18">
        <v>7.2999999999999995E-2</v>
      </c>
      <c r="H397" s="21">
        <v>5.8298611111111114E-2</v>
      </c>
      <c r="I397" s="18">
        <v>583</v>
      </c>
      <c r="K397" s="18">
        <v>9</v>
      </c>
      <c r="L397" s="18" t="s">
        <v>33</v>
      </c>
      <c r="M397" s="18" t="s">
        <v>136</v>
      </c>
      <c r="N397" s="18">
        <v>96</v>
      </c>
      <c r="O397" s="18">
        <v>1</v>
      </c>
      <c r="P397" s="18">
        <v>7.2999999999999995E-2</v>
      </c>
      <c r="Q397" s="21">
        <v>3.802083333333333E-2</v>
      </c>
      <c r="R397" s="18">
        <v>380</v>
      </c>
      <c r="T397" s="18">
        <v>9</v>
      </c>
      <c r="U397" s="18" t="s">
        <v>33</v>
      </c>
      <c r="V397" s="18" t="s">
        <v>136</v>
      </c>
      <c r="W397" s="18">
        <v>96</v>
      </c>
      <c r="X397" s="18">
        <v>1</v>
      </c>
      <c r="Y397" s="18">
        <v>7.2999999999999995E-2</v>
      </c>
      <c r="Z397" s="21">
        <v>3.802083333333333E-2</v>
      </c>
      <c r="AA397" s="18">
        <v>380</v>
      </c>
      <c r="AC397" s="18">
        <v>8</v>
      </c>
      <c r="AD397" s="18" t="s">
        <v>689</v>
      </c>
      <c r="AE397" s="18" t="s">
        <v>750</v>
      </c>
      <c r="AF397" s="18">
        <v>433.2</v>
      </c>
      <c r="AG397" s="18">
        <v>1</v>
      </c>
      <c r="AH397" s="18">
        <v>5.0000000000000001E-3</v>
      </c>
      <c r="AI397" s="21">
        <v>7.6946752847029869E-4</v>
      </c>
      <c r="AJ397" s="18">
        <v>8</v>
      </c>
      <c r="AL397" s="18">
        <v>8</v>
      </c>
      <c r="AM397" s="18" t="s">
        <v>683</v>
      </c>
      <c r="AN397" s="18" t="s">
        <v>750</v>
      </c>
      <c r="AO397" s="18">
        <v>77.000000000000028</v>
      </c>
      <c r="AP397" s="18">
        <v>1</v>
      </c>
      <c r="AQ397" s="18">
        <v>8.0000000000000002E-3</v>
      </c>
      <c r="AR397" s="21">
        <v>1.0441558441558437E-2</v>
      </c>
      <c r="AS397" s="18">
        <v>104</v>
      </c>
      <c r="AU397" s="18">
        <v>8</v>
      </c>
      <c r="AV397" s="18" t="s">
        <v>659</v>
      </c>
      <c r="AW397" s="18" t="s">
        <v>750</v>
      </c>
      <c r="AX397" s="18">
        <v>17</v>
      </c>
      <c r="AY397" s="18">
        <v>1.5</v>
      </c>
      <c r="AZ397" s="18">
        <v>5.0000000000000001E-3</v>
      </c>
      <c r="BA397" s="21">
        <v>1.9117647058823527E-2</v>
      </c>
      <c r="BB397" s="18">
        <v>191</v>
      </c>
      <c r="BD397" s="18">
        <v>8</v>
      </c>
      <c r="BE397" s="18" t="s">
        <v>659</v>
      </c>
      <c r="BF397" s="18" t="s">
        <v>750</v>
      </c>
      <c r="BG397" s="18">
        <v>17</v>
      </c>
      <c r="BH397" s="18">
        <v>5.5</v>
      </c>
      <c r="BI397" s="18">
        <v>5.1999999999999998E-3</v>
      </c>
      <c r="BJ397" s="21">
        <v>1.0937611408199642E-2</v>
      </c>
      <c r="BK397" s="18">
        <v>109</v>
      </c>
      <c r="BM397" s="18">
        <v>8</v>
      </c>
      <c r="BN397" s="18" t="s">
        <v>659</v>
      </c>
      <c r="BO397" s="18" t="s">
        <v>750</v>
      </c>
      <c r="BP397" s="18">
        <v>17</v>
      </c>
      <c r="BQ397" s="18">
        <v>19</v>
      </c>
      <c r="BR397" s="18">
        <v>5.1999999999999998E-3</v>
      </c>
      <c r="BS397" s="21">
        <v>4.9504643962848295E-3</v>
      </c>
      <c r="BT397" s="18">
        <v>50</v>
      </c>
      <c r="BV397" s="18">
        <v>9</v>
      </c>
      <c r="BW397" s="18" t="s">
        <v>710</v>
      </c>
      <c r="BX397" s="18" t="s">
        <v>750</v>
      </c>
      <c r="BY397" s="18">
        <v>2325</v>
      </c>
      <c r="BZ397" s="18">
        <v>1</v>
      </c>
      <c r="CA397" s="18">
        <v>1.11E-2</v>
      </c>
      <c r="CB397" s="21">
        <v>5.7290322580645159E-4</v>
      </c>
      <c r="CC397" s="18">
        <v>6</v>
      </c>
      <c r="CE397" s="18">
        <v>9</v>
      </c>
      <c r="CF397" s="18" t="s">
        <v>710</v>
      </c>
      <c r="CG397" s="18" t="s">
        <v>750</v>
      </c>
      <c r="CH397" s="18">
        <v>2325</v>
      </c>
      <c r="CI397" s="18">
        <v>1</v>
      </c>
      <c r="CJ397" s="18">
        <v>1.11E-2</v>
      </c>
      <c r="CK397" s="21">
        <v>1.1617204301075268E-3</v>
      </c>
      <c r="CL397" s="18">
        <v>12</v>
      </c>
      <c r="CN397" s="18">
        <v>9</v>
      </c>
      <c r="CO397" s="18" t="s">
        <v>710</v>
      </c>
      <c r="CP397" s="18" t="s">
        <v>750</v>
      </c>
      <c r="CQ397" s="18">
        <v>2325</v>
      </c>
      <c r="CR397" s="18">
        <v>1</v>
      </c>
      <c r="CS397" s="18">
        <v>1.11E-2</v>
      </c>
      <c r="CT397" s="21">
        <v>2.3512903225806452E-3</v>
      </c>
      <c r="CU397" s="18">
        <v>24</v>
      </c>
      <c r="CW397" s="18">
        <v>10</v>
      </c>
      <c r="CX397" s="18" t="s">
        <v>650</v>
      </c>
      <c r="CY397" s="18" t="s">
        <v>750</v>
      </c>
      <c r="CZ397" s="18">
        <v>4.125</v>
      </c>
      <c r="DA397" s="18">
        <v>1.5</v>
      </c>
      <c r="DB397" s="18">
        <v>5.4999999999999997E-3</v>
      </c>
      <c r="DC397" s="21">
        <v>4.4444444444444432E-2</v>
      </c>
      <c r="DD397" s="18">
        <v>444</v>
      </c>
    </row>
    <row r="398" spans="2:109" x14ac:dyDescent="0.3">
      <c r="B398" s="18">
        <v>9</v>
      </c>
      <c r="C398" s="18" t="s">
        <v>13</v>
      </c>
      <c r="D398" s="18" t="s">
        <v>136</v>
      </c>
      <c r="E398" s="18">
        <v>144</v>
      </c>
      <c r="F398" s="18">
        <v>1.5</v>
      </c>
      <c r="G398" s="18">
        <v>7.2999999999999995E-2</v>
      </c>
      <c r="H398" s="21">
        <v>3.8865740740740735E-2</v>
      </c>
      <c r="I398" s="18">
        <v>389</v>
      </c>
      <c r="K398" s="18">
        <v>9</v>
      </c>
      <c r="L398" s="18" t="s">
        <v>13</v>
      </c>
      <c r="M398" s="18" t="s">
        <v>136</v>
      </c>
      <c r="N398" s="18">
        <v>144</v>
      </c>
      <c r="O398" s="18">
        <v>1</v>
      </c>
      <c r="P398" s="18">
        <v>7.2999999999999995E-2</v>
      </c>
      <c r="Q398" s="21">
        <v>2.5347222222222222E-2</v>
      </c>
      <c r="R398" s="18">
        <v>253</v>
      </c>
      <c r="T398" s="18">
        <v>9</v>
      </c>
      <c r="U398" s="18" t="s">
        <v>13</v>
      </c>
      <c r="V398" s="18" t="s">
        <v>136</v>
      </c>
      <c r="W398" s="18">
        <v>144</v>
      </c>
      <c r="X398" s="18">
        <v>1</v>
      </c>
      <c r="Y398" s="18">
        <v>7.2999999999999995E-2</v>
      </c>
      <c r="Z398" s="21">
        <v>2.5347222222222222E-2</v>
      </c>
      <c r="AA398" s="18">
        <v>253</v>
      </c>
      <c r="AC398" s="18">
        <v>8</v>
      </c>
      <c r="AD398" s="18" t="s">
        <v>691</v>
      </c>
      <c r="AE398" s="18" t="s">
        <v>750</v>
      </c>
      <c r="AF398" s="18">
        <v>433.2</v>
      </c>
      <c r="AG398" s="18">
        <v>1</v>
      </c>
      <c r="AH398" s="18">
        <v>5.0000000000000001E-3</v>
      </c>
      <c r="AI398" s="21">
        <v>7.6946752847029869E-4</v>
      </c>
      <c r="AJ398" s="18">
        <v>8</v>
      </c>
      <c r="AL398" s="18">
        <v>8</v>
      </c>
      <c r="AM398" s="18" t="s">
        <v>684</v>
      </c>
      <c r="AN398" s="18" t="s">
        <v>750</v>
      </c>
      <c r="AO398" s="18">
        <v>433.2</v>
      </c>
      <c r="AP398" s="18">
        <v>1</v>
      </c>
      <c r="AQ398" s="18">
        <v>3.0000000000000001E-3</v>
      </c>
      <c r="AR398" s="21">
        <v>6.9598337950138502E-4</v>
      </c>
      <c r="AS398" s="18">
        <v>7</v>
      </c>
      <c r="AU398" s="18">
        <v>8</v>
      </c>
      <c r="AV398" s="18" t="s">
        <v>661</v>
      </c>
      <c r="AW398" s="18" t="s">
        <v>750</v>
      </c>
      <c r="AX398" s="18">
        <v>17</v>
      </c>
      <c r="AY398" s="18">
        <v>1.5</v>
      </c>
      <c r="AZ398" s="18">
        <v>5.0000000000000001E-3</v>
      </c>
      <c r="BA398" s="21">
        <v>1.9117647058823527E-2</v>
      </c>
      <c r="BB398" s="18">
        <v>191</v>
      </c>
      <c r="BD398" s="18">
        <v>8</v>
      </c>
      <c r="BE398" s="18" t="s">
        <v>661</v>
      </c>
      <c r="BF398" s="18" t="s">
        <v>750</v>
      </c>
      <c r="BG398" s="18">
        <v>17</v>
      </c>
      <c r="BH398" s="18">
        <v>5.5</v>
      </c>
      <c r="BI398" s="18">
        <v>5.1999999999999998E-3</v>
      </c>
      <c r="BJ398" s="21">
        <v>1.0937611408199642E-2</v>
      </c>
      <c r="BK398" s="18">
        <v>109</v>
      </c>
      <c r="BM398" s="18">
        <v>8</v>
      </c>
      <c r="BN398" s="18" t="s">
        <v>661</v>
      </c>
      <c r="BO398" s="18" t="s">
        <v>750</v>
      </c>
      <c r="BP398" s="18">
        <v>17</v>
      </c>
      <c r="BQ398" s="18">
        <v>19</v>
      </c>
      <c r="BR398" s="18">
        <v>5.1999999999999998E-3</v>
      </c>
      <c r="BS398" s="21">
        <v>4.9504643962848295E-3</v>
      </c>
      <c r="BT398" s="18">
        <v>50</v>
      </c>
      <c r="BV398" s="18">
        <v>9</v>
      </c>
      <c r="BW398" s="18" t="s">
        <v>712</v>
      </c>
      <c r="BX398" s="18" t="s">
        <v>750</v>
      </c>
      <c r="BY398" s="18">
        <v>2325</v>
      </c>
      <c r="BZ398" s="18">
        <v>1</v>
      </c>
      <c r="CA398" s="18">
        <v>1.11E-2</v>
      </c>
      <c r="CB398" s="21">
        <v>5.7290322580645159E-4</v>
      </c>
      <c r="CC398" s="18">
        <v>6</v>
      </c>
      <c r="CE398" s="18">
        <v>9</v>
      </c>
      <c r="CF398" s="18" t="s">
        <v>712</v>
      </c>
      <c r="CG398" s="18" t="s">
        <v>750</v>
      </c>
      <c r="CH398" s="18">
        <v>2325</v>
      </c>
      <c r="CI398" s="18">
        <v>1</v>
      </c>
      <c r="CJ398" s="18">
        <v>1.11E-2</v>
      </c>
      <c r="CK398" s="21">
        <v>1.1617204301075268E-3</v>
      </c>
      <c r="CL398" s="18">
        <v>12</v>
      </c>
      <c r="CN398" s="18">
        <v>9</v>
      </c>
      <c r="CO398" s="18" t="s">
        <v>712</v>
      </c>
      <c r="CP398" s="18" t="s">
        <v>750</v>
      </c>
      <c r="CQ398" s="18">
        <v>2325</v>
      </c>
      <c r="CR398" s="18">
        <v>1</v>
      </c>
      <c r="CS398" s="18">
        <v>1.11E-2</v>
      </c>
      <c r="CT398" s="21">
        <v>2.3512903225806452E-3</v>
      </c>
      <c r="CU398" s="18">
        <v>24</v>
      </c>
      <c r="CW398" s="18">
        <v>10</v>
      </c>
      <c r="CX398" s="18" t="s">
        <v>652</v>
      </c>
      <c r="CY398" s="18" t="s">
        <v>750</v>
      </c>
      <c r="CZ398" s="18">
        <v>4.125</v>
      </c>
      <c r="DA398" s="18">
        <v>1.5</v>
      </c>
      <c r="DB398" s="18">
        <v>5.4999999999999997E-3</v>
      </c>
      <c r="DC398" s="21">
        <v>4.4444444444444432E-2</v>
      </c>
      <c r="DD398" s="18">
        <v>444</v>
      </c>
    </row>
    <row r="399" spans="2:109" x14ac:dyDescent="0.3">
      <c r="B399" s="18">
        <v>9</v>
      </c>
      <c r="C399" s="18" t="s">
        <v>24</v>
      </c>
      <c r="D399" s="18" t="s">
        <v>136</v>
      </c>
      <c r="E399" s="18">
        <v>144</v>
      </c>
      <c r="F399" s="18">
        <v>1.5</v>
      </c>
      <c r="G399" s="18">
        <v>7.2999999999999995E-2</v>
      </c>
      <c r="H399" s="21">
        <v>3.8865740740740735E-2</v>
      </c>
      <c r="I399" s="18">
        <v>389</v>
      </c>
      <c r="K399" s="18">
        <v>9</v>
      </c>
      <c r="L399" s="18" t="s">
        <v>24</v>
      </c>
      <c r="M399" s="18" t="s">
        <v>136</v>
      </c>
      <c r="N399" s="18">
        <v>144</v>
      </c>
      <c r="O399" s="18">
        <v>1</v>
      </c>
      <c r="P399" s="18">
        <v>7.2999999999999995E-2</v>
      </c>
      <c r="Q399" s="21">
        <v>2.5347222222222222E-2</v>
      </c>
      <c r="R399" s="18">
        <v>253</v>
      </c>
      <c r="T399" s="18">
        <v>9</v>
      </c>
      <c r="U399" s="18" t="s">
        <v>24</v>
      </c>
      <c r="V399" s="18" t="s">
        <v>136</v>
      </c>
      <c r="W399" s="18">
        <v>144</v>
      </c>
      <c r="X399" s="18">
        <v>1</v>
      </c>
      <c r="Y399" s="18">
        <v>7.2999999999999995E-2</v>
      </c>
      <c r="Z399" s="21">
        <v>2.5347222222222222E-2</v>
      </c>
      <c r="AA399" s="18">
        <v>253</v>
      </c>
      <c r="AC399" s="18">
        <v>8</v>
      </c>
      <c r="AD399" s="18" t="s">
        <v>693</v>
      </c>
      <c r="AE399" s="18" t="s">
        <v>750</v>
      </c>
      <c r="AF399" s="18">
        <v>433.2</v>
      </c>
      <c r="AG399" s="18">
        <v>1</v>
      </c>
      <c r="AH399" s="18">
        <v>5.0000000000000001E-3</v>
      </c>
      <c r="AI399" s="21">
        <v>7.6946752847029869E-4</v>
      </c>
      <c r="AJ399" s="18">
        <v>8</v>
      </c>
      <c r="AL399" s="18">
        <v>8</v>
      </c>
      <c r="AM399" s="18" t="s">
        <v>686</v>
      </c>
      <c r="AN399" s="18" t="s">
        <v>750</v>
      </c>
      <c r="AO399" s="18">
        <v>433.2</v>
      </c>
      <c r="AP399" s="18">
        <v>1</v>
      </c>
      <c r="AQ399" s="18">
        <v>3.0000000000000001E-3</v>
      </c>
      <c r="AR399" s="21">
        <v>6.9598337950138502E-4</v>
      </c>
      <c r="AS399" s="18">
        <v>7</v>
      </c>
      <c r="AU399" s="18">
        <v>8</v>
      </c>
      <c r="AV399" s="18" t="s">
        <v>663</v>
      </c>
      <c r="AW399" s="18" t="s">
        <v>750</v>
      </c>
      <c r="AX399" s="18">
        <v>17</v>
      </c>
      <c r="AY399" s="18">
        <v>1.5</v>
      </c>
      <c r="AZ399" s="18">
        <v>5.0000000000000001E-3</v>
      </c>
      <c r="BA399" s="21">
        <v>1.9117647058823527E-2</v>
      </c>
      <c r="BB399" s="18">
        <v>191</v>
      </c>
      <c r="BD399" s="18">
        <v>8</v>
      </c>
      <c r="BE399" s="18" t="s">
        <v>663</v>
      </c>
      <c r="BF399" s="18" t="s">
        <v>750</v>
      </c>
      <c r="BG399" s="18">
        <v>17</v>
      </c>
      <c r="BH399" s="18">
        <v>5.5</v>
      </c>
      <c r="BI399" s="18">
        <v>5.1999999999999998E-3</v>
      </c>
      <c r="BJ399" s="21">
        <v>1.0937611408199642E-2</v>
      </c>
      <c r="BK399" s="18">
        <v>109</v>
      </c>
      <c r="BM399" s="18">
        <v>8</v>
      </c>
      <c r="BN399" s="18" t="s">
        <v>663</v>
      </c>
      <c r="BO399" s="18" t="s">
        <v>750</v>
      </c>
      <c r="BP399" s="18">
        <v>17</v>
      </c>
      <c r="BQ399" s="18">
        <v>19</v>
      </c>
      <c r="BR399" s="18">
        <v>5.1999999999999998E-3</v>
      </c>
      <c r="BS399" s="21">
        <v>4.9504643962848295E-3</v>
      </c>
      <c r="BT399" s="18">
        <v>50</v>
      </c>
      <c r="BV399" s="18">
        <v>9</v>
      </c>
      <c r="BW399" s="18" t="s">
        <v>714</v>
      </c>
      <c r="BX399" s="18" t="s">
        <v>750</v>
      </c>
      <c r="BY399" s="18">
        <v>2325</v>
      </c>
      <c r="BZ399" s="18">
        <v>1</v>
      </c>
      <c r="CA399" s="18">
        <v>1.11E-2</v>
      </c>
      <c r="CB399" s="21">
        <v>5.7290322580645159E-4</v>
      </c>
      <c r="CC399" s="18">
        <v>6</v>
      </c>
      <c r="CE399" s="18">
        <v>9</v>
      </c>
      <c r="CF399" s="18" t="s">
        <v>714</v>
      </c>
      <c r="CG399" s="18" t="s">
        <v>750</v>
      </c>
      <c r="CH399" s="18">
        <v>2325</v>
      </c>
      <c r="CI399" s="18">
        <v>1</v>
      </c>
      <c r="CJ399" s="18">
        <v>1.11E-2</v>
      </c>
      <c r="CK399" s="21">
        <v>1.1617204301075268E-3</v>
      </c>
      <c r="CL399" s="18">
        <v>12</v>
      </c>
      <c r="CN399" s="18">
        <v>9</v>
      </c>
      <c r="CO399" s="18" t="s">
        <v>714</v>
      </c>
      <c r="CP399" s="18" t="s">
        <v>750</v>
      </c>
      <c r="CQ399" s="18">
        <v>2325</v>
      </c>
      <c r="CR399" s="18">
        <v>1</v>
      </c>
      <c r="CS399" s="18">
        <v>1.11E-2</v>
      </c>
      <c r="CT399" s="21">
        <v>2.3512903225806452E-3</v>
      </c>
      <c r="CU399" s="18">
        <v>24</v>
      </c>
      <c r="CW399" s="18">
        <v>10</v>
      </c>
      <c r="CX399" s="18" t="s">
        <v>654</v>
      </c>
      <c r="CY399" s="18" t="s">
        <v>750</v>
      </c>
      <c r="CZ399" s="18">
        <v>4.125</v>
      </c>
      <c r="DA399" s="18">
        <v>1.5</v>
      </c>
      <c r="DB399" s="18">
        <v>5.4999999999999997E-3</v>
      </c>
      <c r="DC399" s="21">
        <v>4.4444444444444432E-2</v>
      </c>
      <c r="DD399" s="18">
        <v>444</v>
      </c>
    </row>
    <row r="400" spans="2:109" x14ac:dyDescent="0.3">
      <c r="B400" s="18">
        <v>9</v>
      </c>
      <c r="C400" s="18" t="s">
        <v>14</v>
      </c>
      <c r="D400" s="18" t="s">
        <v>136</v>
      </c>
      <c r="E400" s="18">
        <v>172.79999999999998</v>
      </c>
      <c r="F400" s="18">
        <v>1</v>
      </c>
      <c r="G400" s="18">
        <v>7.2999999999999995E-2</v>
      </c>
      <c r="H400" s="21">
        <v>4.8582175925925931E-2</v>
      </c>
      <c r="I400" s="18">
        <v>486</v>
      </c>
      <c r="K400" s="18">
        <v>9</v>
      </c>
      <c r="L400" s="18" t="s">
        <v>14</v>
      </c>
      <c r="M400" s="18" t="s">
        <v>136</v>
      </c>
      <c r="N400" s="18">
        <v>172.79999999999998</v>
      </c>
      <c r="O400" s="18">
        <v>1</v>
      </c>
      <c r="P400" s="18">
        <v>7.2999999999999995E-2</v>
      </c>
      <c r="Q400" s="21">
        <v>2.1122685185185185E-2</v>
      </c>
      <c r="R400" s="18">
        <v>211</v>
      </c>
      <c r="T400" s="18">
        <v>9</v>
      </c>
      <c r="U400" s="18" t="s">
        <v>14</v>
      </c>
      <c r="V400" s="18" t="s">
        <v>136</v>
      </c>
      <c r="W400" s="18">
        <v>172.79999999999998</v>
      </c>
      <c r="X400" s="18">
        <v>1</v>
      </c>
      <c r="Y400" s="18">
        <v>7.2999999999999995E-2</v>
      </c>
      <c r="Z400" s="21">
        <v>2.1122685185185185E-2</v>
      </c>
      <c r="AA400" s="18">
        <v>211</v>
      </c>
      <c r="AC400" s="18">
        <v>8</v>
      </c>
      <c r="AD400" s="18" t="s">
        <v>695</v>
      </c>
      <c r="AE400" s="18" t="s">
        <v>750</v>
      </c>
      <c r="AF400" s="18">
        <v>433.2</v>
      </c>
      <c r="AG400" s="18">
        <v>1</v>
      </c>
      <c r="AH400" s="18">
        <v>5.0000000000000001E-3</v>
      </c>
      <c r="AI400" s="21">
        <v>7.6946752847029869E-4</v>
      </c>
      <c r="AJ400" s="18">
        <v>8</v>
      </c>
      <c r="AL400" s="18">
        <v>8</v>
      </c>
      <c r="AM400" s="18" t="s">
        <v>688</v>
      </c>
      <c r="AN400" s="18" t="s">
        <v>750</v>
      </c>
      <c r="AO400" s="18">
        <v>433.2</v>
      </c>
      <c r="AP400" s="18">
        <v>1</v>
      </c>
      <c r="AQ400" s="18">
        <v>3.0000000000000001E-3</v>
      </c>
      <c r="AR400" s="21">
        <v>6.9598337950138502E-4</v>
      </c>
      <c r="AS400" s="18">
        <v>7</v>
      </c>
      <c r="AU400" s="18">
        <v>8</v>
      </c>
      <c r="AV400" s="18" t="s">
        <v>665</v>
      </c>
      <c r="AW400" s="18" t="s">
        <v>750</v>
      </c>
      <c r="AX400" s="18">
        <v>17</v>
      </c>
      <c r="AY400" s="18">
        <v>1.5</v>
      </c>
      <c r="AZ400" s="18">
        <v>5.0000000000000001E-3</v>
      </c>
      <c r="BA400" s="21">
        <v>1.9117647058823527E-2</v>
      </c>
      <c r="BB400" s="18">
        <v>191</v>
      </c>
      <c r="BD400" s="18">
        <v>8</v>
      </c>
      <c r="BE400" s="18" t="s">
        <v>665</v>
      </c>
      <c r="BF400" s="18" t="s">
        <v>750</v>
      </c>
      <c r="BG400" s="18">
        <v>17</v>
      </c>
      <c r="BH400" s="18">
        <v>5.5</v>
      </c>
      <c r="BI400" s="18">
        <v>5.1999999999999998E-3</v>
      </c>
      <c r="BJ400" s="21">
        <v>1.0937611408199642E-2</v>
      </c>
      <c r="BK400" s="18">
        <v>109</v>
      </c>
      <c r="BM400" s="18">
        <v>8</v>
      </c>
      <c r="BN400" s="18" t="s">
        <v>665</v>
      </c>
      <c r="BO400" s="18" t="s">
        <v>750</v>
      </c>
      <c r="BP400" s="18">
        <v>17</v>
      </c>
      <c r="BQ400" s="18">
        <v>19</v>
      </c>
      <c r="BR400" s="18">
        <v>5.1999999999999998E-3</v>
      </c>
      <c r="BS400" s="21">
        <v>4.9504643962848295E-3</v>
      </c>
      <c r="BT400" s="18">
        <v>50</v>
      </c>
      <c r="BV400" s="18">
        <v>9</v>
      </c>
      <c r="BW400" s="18" t="s">
        <v>716</v>
      </c>
      <c r="BX400" s="18" t="s">
        <v>750</v>
      </c>
      <c r="BY400" s="18">
        <v>2325</v>
      </c>
      <c r="BZ400" s="18">
        <v>1</v>
      </c>
      <c r="CA400" s="18">
        <v>1.11E-2</v>
      </c>
      <c r="CB400" s="21">
        <v>5.7290322580645159E-4</v>
      </c>
      <c r="CC400" s="18">
        <v>6</v>
      </c>
      <c r="CE400" s="18">
        <v>9</v>
      </c>
      <c r="CF400" s="18" t="s">
        <v>716</v>
      </c>
      <c r="CG400" s="18" t="s">
        <v>750</v>
      </c>
      <c r="CH400" s="18">
        <v>2325</v>
      </c>
      <c r="CI400" s="18">
        <v>1</v>
      </c>
      <c r="CJ400" s="18">
        <v>1.11E-2</v>
      </c>
      <c r="CK400" s="21">
        <v>1.1617204301075268E-3</v>
      </c>
      <c r="CL400" s="18">
        <v>12</v>
      </c>
      <c r="CN400" s="18">
        <v>9</v>
      </c>
      <c r="CO400" s="18" t="s">
        <v>716</v>
      </c>
      <c r="CP400" s="18" t="s">
        <v>750</v>
      </c>
      <c r="CQ400" s="18">
        <v>2325</v>
      </c>
      <c r="CR400" s="18">
        <v>1</v>
      </c>
      <c r="CS400" s="18">
        <v>1.11E-2</v>
      </c>
      <c r="CT400" s="21">
        <v>2.3512903225806452E-3</v>
      </c>
      <c r="CU400" s="18">
        <v>24</v>
      </c>
      <c r="CW400" s="18">
        <v>10</v>
      </c>
      <c r="CX400" s="18" t="s">
        <v>656</v>
      </c>
      <c r="CY400" s="18" t="s">
        <v>750</v>
      </c>
      <c r="CZ400" s="18">
        <v>4.125</v>
      </c>
      <c r="DA400" s="18">
        <v>1.5</v>
      </c>
      <c r="DB400" s="18">
        <v>5.4999999999999997E-3</v>
      </c>
      <c r="DC400" s="21">
        <v>4.4444444444444432E-2</v>
      </c>
      <c r="DD400" s="18">
        <v>444</v>
      </c>
    </row>
    <row r="401" spans="2:109" x14ac:dyDescent="0.3">
      <c r="B401" s="18">
        <v>9</v>
      </c>
      <c r="C401" s="18" t="s">
        <v>32</v>
      </c>
      <c r="D401" s="18" t="s">
        <v>136</v>
      </c>
      <c r="E401" s="18">
        <v>172.79999999999998</v>
      </c>
      <c r="F401" s="18">
        <v>1</v>
      </c>
      <c r="G401" s="18">
        <v>7.2999999999999995E-2</v>
      </c>
      <c r="H401" s="21">
        <v>4.8582175925925931E-2</v>
      </c>
      <c r="I401" s="18">
        <v>486</v>
      </c>
      <c r="K401" s="18">
        <v>9</v>
      </c>
      <c r="L401" s="18" t="s">
        <v>32</v>
      </c>
      <c r="M401" s="18" t="s">
        <v>136</v>
      </c>
      <c r="N401" s="18">
        <v>172.79999999999998</v>
      </c>
      <c r="O401" s="18">
        <v>1</v>
      </c>
      <c r="P401" s="18">
        <v>7.2999999999999995E-2</v>
      </c>
      <c r="Q401" s="21">
        <v>2.1122685185185185E-2</v>
      </c>
      <c r="R401" s="18">
        <v>211</v>
      </c>
      <c r="T401" s="18">
        <v>9</v>
      </c>
      <c r="U401" s="18" t="s">
        <v>32</v>
      </c>
      <c r="V401" s="18" t="s">
        <v>136</v>
      </c>
      <c r="W401" s="18">
        <v>172.79999999999998</v>
      </c>
      <c r="X401" s="18">
        <v>1</v>
      </c>
      <c r="Y401" s="18">
        <v>7.2999999999999995E-2</v>
      </c>
      <c r="Z401" s="21">
        <v>2.1122685185185185E-2</v>
      </c>
      <c r="AA401" s="18">
        <v>211</v>
      </c>
      <c r="AC401" s="18">
        <v>8</v>
      </c>
      <c r="AD401" s="18" t="s">
        <v>697</v>
      </c>
      <c r="AE401" s="18" t="s">
        <v>750</v>
      </c>
      <c r="AF401" s="18">
        <v>433.2</v>
      </c>
      <c r="AG401" s="18">
        <v>1</v>
      </c>
      <c r="AH401" s="18">
        <v>5.0000000000000001E-3</v>
      </c>
      <c r="AI401" s="21">
        <v>7.6946752847029869E-4</v>
      </c>
      <c r="AJ401" s="18">
        <v>8</v>
      </c>
      <c r="AL401" s="18">
        <v>8</v>
      </c>
      <c r="AM401" s="18" t="s">
        <v>690</v>
      </c>
      <c r="AN401" s="18" t="s">
        <v>750</v>
      </c>
      <c r="AO401" s="18">
        <v>433.2</v>
      </c>
      <c r="AP401" s="18">
        <v>1</v>
      </c>
      <c r="AQ401" s="18">
        <v>3.0000000000000001E-3</v>
      </c>
      <c r="AR401" s="21">
        <v>6.9598337950138502E-4</v>
      </c>
      <c r="AS401" s="18">
        <v>7</v>
      </c>
      <c r="AU401" s="18">
        <v>8</v>
      </c>
      <c r="AV401" s="18" t="s">
        <v>666</v>
      </c>
      <c r="AW401" s="18" t="s">
        <v>750</v>
      </c>
      <c r="AX401" s="18">
        <v>77.000000000000028</v>
      </c>
      <c r="AY401" s="18">
        <v>1.5</v>
      </c>
      <c r="AZ401" s="18">
        <v>6.7999999999999996E-3</v>
      </c>
      <c r="BA401" s="21">
        <v>5.7402597402597373E-3</v>
      </c>
      <c r="BB401" s="18">
        <v>57</v>
      </c>
      <c r="BD401" s="18">
        <v>8</v>
      </c>
      <c r="BE401" s="18" t="s">
        <v>666</v>
      </c>
      <c r="BF401" s="18" t="s">
        <v>750</v>
      </c>
      <c r="BG401" s="18">
        <v>77.000000000000028</v>
      </c>
      <c r="BH401" s="18">
        <v>2</v>
      </c>
      <c r="BI401" s="18">
        <v>6.4999999999999997E-3</v>
      </c>
      <c r="BJ401" s="21">
        <v>8.3008658008657983E-3</v>
      </c>
      <c r="BK401" s="18">
        <v>83</v>
      </c>
      <c r="BM401" s="18">
        <v>8</v>
      </c>
      <c r="BN401" s="18" t="s">
        <v>666</v>
      </c>
      <c r="BO401" s="18" t="s">
        <v>750</v>
      </c>
      <c r="BP401" s="18">
        <v>77.000000000000028</v>
      </c>
      <c r="BQ401" s="18">
        <v>8</v>
      </c>
      <c r="BR401" s="18">
        <v>6.4999999999999997E-3</v>
      </c>
      <c r="BS401" s="21">
        <v>3.2447240259740246E-3</v>
      </c>
      <c r="BT401" s="18">
        <v>32</v>
      </c>
      <c r="BV401" s="18">
        <v>9</v>
      </c>
      <c r="BW401" s="18" t="s">
        <v>718</v>
      </c>
      <c r="BX401" s="18" t="s">
        <v>750</v>
      </c>
      <c r="BY401" s="18">
        <v>2325</v>
      </c>
      <c r="BZ401" s="18">
        <v>1</v>
      </c>
      <c r="CA401" s="18">
        <v>1.09E-2</v>
      </c>
      <c r="CB401" s="21">
        <v>5.625806451612903E-4</v>
      </c>
      <c r="CC401" s="18">
        <v>6</v>
      </c>
      <c r="CE401" s="18">
        <v>9</v>
      </c>
      <c r="CF401" s="18" t="s">
        <v>718</v>
      </c>
      <c r="CG401" s="18" t="s">
        <v>750</v>
      </c>
      <c r="CH401" s="18">
        <v>2325</v>
      </c>
      <c r="CI401" s="18">
        <v>1</v>
      </c>
      <c r="CJ401" s="18">
        <v>1.09E-2</v>
      </c>
      <c r="CK401" s="21">
        <v>1.1407885304659498E-3</v>
      </c>
      <c r="CL401" s="18">
        <v>11</v>
      </c>
      <c r="CN401" s="18">
        <v>9</v>
      </c>
      <c r="CO401" s="18" t="s">
        <v>718</v>
      </c>
      <c r="CP401" s="18" t="s">
        <v>750</v>
      </c>
      <c r="CQ401" s="18">
        <v>2325</v>
      </c>
      <c r="CR401" s="18">
        <v>1</v>
      </c>
      <c r="CS401" s="18">
        <v>1.09E-2</v>
      </c>
      <c r="CT401" s="21">
        <v>2.3089247311827957E-3</v>
      </c>
      <c r="CU401" s="18">
        <v>23</v>
      </c>
      <c r="CW401" s="18">
        <v>10</v>
      </c>
      <c r="CX401" s="18" t="s">
        <v>658</v>
      </c>
      <c r="CY401" s="18" t="s">
        <v>750</v>
      </c>
      <c r="CZ401" s="18">
        <v>4.125</v>
      </c>
      <c r="DA401" s="18">
        <v>1.5</v>
      </c>
      <c r="DB401" s="18">
        <v>5.4999999999999997E-3</v>
      </c>
      <c r="DC401" s="21">
        <v>4.4444444444444432E-2</v>
      </c>
      <c r="DD401" s="18">
        <v>444</v>
      </c>
    </row>
    <row r="402" spans="2:109" x14ac:dyDescent="0.3">
      <c r="B402" s="18">
        <v>9</v>
      </c>
      <c r="C402" s="18" t="s">
        <v>738</v>
      </c>
      <c r="D402" s="18" t="s">
        <v>750</v>
      </c>
      <c r="E402" s="18">
        <v>13</v>
      </c>
      <c r="F402" s="18">
        <v>3</v>
      </c>
      <c r="G402" s="18">
        <v>8.0000000000000002E-3</v>
      </c>
      <c r="H402" s="21">
        <v>2.3589743589743594E-2</v>
      </c>
      <c r="I402" s="18">
        <v>236</v>
      </c>
      <c r="K402" s="18">
        <v>9</v>
      </c>
      <c r="L402" s="18" t="s">
        <v>738</v>
      </c>
      <c r="M402" s="18" t="s">
        <v>750</v>
      </c>
      <c r="N402" s="18">
        <v>13</v>
      </c>
      <c r="O402" s="18">
        <v>1</v>
      </c>
      <c r="P402" s="18">
        <v>9.5999999999999992E-3</v>
      </c>
      <c r="Q402" s="21">
        <v>3.692307692307692E-2</v>
      </c>
      <c r="R402" s="18">
        <v>369</v>
      </c>
      <c r="T402" s="18">
        <v>9</v>
      </c>
      <c r="U402" s="18" t="s">
        <v>738</v>
      </c>
      <c r="V402" s="18" t="s">
        <v>750</v>
      </c>
      <c r="W402" s="18">
        <v>13</v>
      </c>
      <c r="X402" s="18">
        <v>1</v>
      </c>
      <c r="Y402" s="18">
        <v>9.5999999999999992E-3</v>
      </c>
      <c r="Z402" s="21">
        <v>3.692307692307692E-2</v>
      </c>
      <c r="AA402" s="18">
        <v>369</v>
      </c>
      <c r="AC402" s="18">
        <v>8</v>
      </c>
      <c r="AD402" s="18" t="s">
        <v>699</v>
      </c>
      <c r="AE402" s="18" t="s">
        <v>750</v>
      </c>
      <c r="AF402" s="18">
        <v>433.2</v>
      </c>
      <c r="AG402" s="18">
        <v>1</v>
      </c>
      <c r="AH402" s="18">
        <v>5.0000000000000001E-3</v>
      </c>
      <c r="AI402" s="21">
        <v>7.6946752847029869E-4</v>
      </c>
      <c r="AJ402" s="18">
        <v>8</v>
      </c>
      <c r="AL402" s="18">
        <v>8</v>
      </c>
      <c r="AM402" s="18" t="s">
        <v>692</v>
      </c>
      <c r="AN402" s="18" t="s">
        <v>750</v>
      </c>
      <c r="AO402" s="18">
        <v>433.2</v>
      </c>
      <c r="AP402" s="18">
        <v>1</v>
      </c>
      <c r="AQ402" s="18">
        <v>3.0000000000000001E-3</v>
      </c>
      <c r="AR402" s="21">
        <v>6.9598337950138502E-4</v>
      </c>
      <c r="AS402" s="18">
        <v>7</v>
      </c>
      <c r="AU402" s="18">
        <v>8</v>
      </c>
      <c r="AV402" s="18" t="s">
        <v>668</v>
      </c>
      <c r="AW402" s="18" t="s">
        <v>750</v>
      </c>
      <c r="AX402" s="18">
        <v>77.000000000000028</v>
      </c>
      <c r="AY402" s="18">
        <v>1.5</v>
      </c>
      <c r="AZ402" s="18">
        <v>6.7999999999999996E-3</v>
      </c>
      <c r="BA402" s="21">
        <v>5.7402597402597373E-3</v>
      </c>
      <c r="BB402" s="18">
        <v>57</v>
      </c>
      <c r="BD402" s="18">
        <v>8</v>
      </c>
      <c r="BE402" s="18" t="s">
        <v>668</v>
      </c>
      <c r="BF402" s="18" t="s">
        <v>750</v>
      </c>
      <c r="BG402" s="18">
        <v>77.000000000000028</v>
      </c>
      <c r="BH402" s="18">
        <v>2</v>
      </c>
      <c r="BI402" s="18">
        <v>6.4999999999999997E-3</v>
      </c>
      <c r="BJ402" s="21">
        <v>8.3008658008657983E-3</v>
      </c>
      <c r="BK402" s="18">
        <v>83</v>
      </c>
      <c r="BM402" s="18">
        <v>8</v>
      </c>
      <c r="BN402" s="18" t="s">
        <v>668</v>
      </c>
      <c r="BO402" s="18" t="s">
        <v>750</v>
      </c>
      <c r="BP402" s="18">
        <v>77.000000000000028</v>
      </c>
      <c r="BQ402" s="18">
        <v>8</v>
      </c>
      <c r="BR402" s="18">
        <v>6.4999999999999997E-3</v>
      </c>
      <c r="BS402" s="21">
        <v>3.2447240259740246E-3</v>
      </c>
      <c r="BT402" s="18">
        <v>32</v>
      </c>
      <c r="CW402" s="17">
        <v>10</v>
      </c>
      <c r="CX402" s="17" t="s">
        <v>660</v>
      </c>
      <c r="CY402" s="17" t="s">
        <v>750</v>
      </c>
      <c r="CZ402" s="17">
        <v>4.125</v>
      </c>
      <c r="DA402" s="17">
        <v>1.5</v>
      </c>
      <c r="DB402" s="17">
        <v>5.4999999999999997E-3</v>
      </c>
      <c r="DC402" s="17">
        <v>4.4444444444444432E-2</v>
      </c>
      <c r="DD402" s="17">
        <v>444</v>
      </c>
    </row>
    <row r="403" spans="2:109" x14ac:dyDescent="0.3">
      <c r="B403" s="18">
        <v>9</v>
      </c>
      <c r="C403" s="18" t="s">
        <v>650</v>
      </c>
      <c r="D403" s="18" t="s">
        <v>750</v>
      </c>
      <c r="E403" s="18">
        <v>13</v>
      </c>
      <c r="F403" s="18">
        <v>3</v>
      </c>
      <c r="G403" s="18">
        <v>8.0000000000000002E-3</v>
      </c>
      <c r="H403" s="21">
        <v>2.3589743589743594E-2</v>
      </c>
      <c r="I403" s="18">
        <v>236</v>
      </c>
      <c r="K403" s="18">
        <v>9</v>
      </c>
      <c r="L403" s="18" t="s">
        <v>650</v>
      </c>
      <c r="M403" s="18" t="s">
        <v>750</v>
      </c>
      <c r="N403" s="18">
        <v>13</v>
      </c>
      <c r="O403" s="18">
        <v>1</v>
      </c>
      <c r="P403" s="18">
        <v>9.5999999999999992E-3</v>
      </c>
      <c r="Q403" s="21">
        <v>3.692307692307692E-2</v>
      </c>
      <c r="R403" s="18">
        <v>369</v>
      </c>
      <c r="T403" s="18">
        <v>9</v>
      </c>
      <c r="U403" s="18" t="s">
        <v>650</v>
      </c>
      <c r="V403" s="18" t="s">
        <v>750</v>
      </c>
      <c r="W403" s="18">
        <v>13</v>
      </c>
      <c r="X403" s="18">
        <v>1</v>
      </c>
      <c r="Y403" s="18">
        <v>9.5999999999999992E-3</v>
      </c>
      <c r="Z403" s="21">
        <v>3.692307692307692E-2</v>
      </c>
      <c r="AA403" s="18">
        <v>369</v>
      </c>
      <c r="AC403" s="18">
        <v>8</v>
      </c>
      <c r="AD403" s="18" t="s">
        <v>701</v>
      </c>
      <c r="AE403" s="18" t="s">
        <v>750</v>
      </c>
      <c r="AF403" s="18">
        <v>433.2</v>
      </c>
      <c r="AG403" s="18">
        <v>1</v>
      </c>
      <c r="AH403" s="18">
        <v>5.0000000000000001E-3</v>
      </c>
      <c r="AI403" s="21">
        <v>7.6946752847029869E-4</v>
      </c>
      <c r="AJ403" s="18">
        <v>8</v>
      </c>
      <c r="AL403" s="18">
        <v>8</v>
      </c>
      <c r="AM403" s="18" t="s">
        <v>694</v>
      </c>
      <c r="AN403" s="18" t="s">
        <v>750</v>
      </c>
      <c r="AO403" s="18">
        <v>433.2</v>
      </c>
      <c r="AP403" s="18">
        <v>1</v>
      </c>
      <c r="AQ403" s="18">
        <v>3.0000000000000001E-3</v>
      </c>
      <c r="AR403" s="21">
        <v>6.9598337950138502E-4</v>
      </c>
      <c r="AS403" s="18">
        <v>7</v>
      </c>
      <c r="AU403" s="18">
        <v>8</v>
      </c>
      <c r="AV403" s="18" t="s">
        <v>670</v>
      </c>
      <c r="AW403" s="18" t="s">
        <v>750</v>
      </c>
      <c r="AX403" s="18">
        <v>77.000000000000028</v>
      </c>
      <c r="AY403" s="18">
        <v>1.5</v>
      </c>
      <c r="AZ403" s="18">
        <v>6.7999999999999996E-3</v>
      </c>
      <c r="BA403" s="21">
        <v>5.7402597402597373E-3</v>
      </c>
      <c r="BB403" s="18">
        <v>57</v>
      </c>
      <c r="BD403" s="18">
        <v>8</v>
      </c>
      <c r="BE403" s="18" t="s">
        <v>670</v>
      </c>
      <c r="BF403" s="18" t="s">
        <v>750</v>
      </c>
      <c r="BG403" s="18">
        <v>77.000000000000028</v>
      </c>
      <c r="BH403" s="18">
        <v>2</v>
      </c>
      <c r="BI403" s="18">
        <v>6.4999999999999997E-3</v>
      </c>
      <c r="BJ403" s="21">
        <v>8.3008658008657983E-3</v>
      </c>
      <c r="BK403" s="18">
        <v>83</v>
      </c>
      <c r="BM403" s="18">
        <v>8</v>
      </c>
      <c r="BN403" s="18" t="s">
        <v>670</v>
      </c>
      <c r="BO403" s="18" t="s">
        <v>750</v>
      </c>
      <c r="BP403" s="18">
        <v>77.000000000000028</v>
      </c>
      <c r="BQ403" s="18">
        <v>8</v>
      </c>
      <c r="BR403" s="18">
        <v>6.4999999999999997E-3</v>
      </c>
      <c r="BS403" s="21">
        <v>3.2447240259740246E-3</v>
      </c>
      <c r="BT403" s="18">
        <v>32</v>
      </c>
      <c r="CW403" s="17">
        <v>10</v>
      </c>
      <c r="CX403" s="17" t="s">
        <v>662</v>
      </c>
      <c r="CY403" s="17" t="s">
        <v>750</v>
      </c>
      <c r="CZ403" s="17">
        <v>4.125</v>
      </c>
      <c r="DA403" s="17">
        <v>1.5</v>
      </c>
      <c r="DB403" s="17">
        <v>5.4999999999999997E-3</v>
      </c>
      <c r="DC403" s="17">
        <v>4.4444444444444432E-2</v>
      </c>
      <c r="DD403" s="17">
        <v>444</v>
      </c>
    </row>
    <row r="404" spans="2:109" x14ac:dyDescent="0.3">
      <c r="B404" s="18">
        <v>9</v>
      </c>
      <c r="C404" s="18" t="s">
        <v>652</v>
      </c>
      <c r="D404" s="18" t="s">
        <v>750</v>
      </c>
      <c r="E404" s="18">
        <v>13</v>
      </c>
      <c r="F404" s="18">
        <v>3</v>
      </c>
      <c r="G404" s="18">
        <v>8.0000000000000002E-3</v>
      </c>
      <c r="H404" s="21">
        <v>2.3589743589743594E-2</v>
      </c>
      <c r="I404" s="18">
        <v>236</v>
      </c>
      <c r="K404" s="18">
        <v>9</v>
      </c>
      <c r="L404" s="18" t="s">
        <v>652</v>
      </c>
      <c r="M404" s="18" t="s">
        <v>750</v>
      </c>
      <c r="N404" s="18">
        <v>13</v>
      </c>
      <c r="O404" s="18">
        <v>1</v>
      </c>
      <c r="P404" s="18">
        <v>9.5999999999999992E-3</v>
      </c>
      <c r="Q404" s="21">
        <v>3.692307692307692E-2</v>
      </c>
      <c r="R404" s="18">
        <v>369</v>
      </c>
      <c r="T404" s="18">
        <v>9</v>
      </c>
      <c r="U404" s="18" t="s">
        <v>652</v>
      </c>
      <c r="V404" s="18" t="s">
        <v>750</v>
      </c>
      <c r="W404" s="18">
        <v>13</v>
      </c>
      <c r="X404" s="18">
        <v>1</v>
      </c>
      <c r="Y404" s="18">
        <v>9.5999999999999992E-3</v>
      </c>
      <c r="Z404" s="21">
        <v>3.692307692307692E-2</v>
      </c>
      <c r="AA404" s="18">
        <v>369</v>
      </c>
      <c r="AC404" s="18">
        <v>8</v>
      </c>
      <c r="AD404" s="18" t="s">
        <v>772</v>
      </c>
      <c r="AE404" s="18" t="s">
        <v>773</v>
      </c>
      <c r="AF404" s="18">
        <v>35</v>
      </c>
      <c r="AG404" s="18">
        <v>1</v>
      </c>
      <c r="AH404" s="18">
        <v>1.7999999999999999E-2</v>
      </c>
      <c r="AI404" s="21">
        <v>3.4285714285714287E-2</v>
      </c>
      <c r="AJ404" s="18">
        <v>343</v>
      </c>
      <c r="AL404" s="18">
        <v>8</v>
      </c>
      <c r="AM404" s="18" t="s">
        <v>696</v>
      </c>
      <c r="AN404" s="18" t="s">
        <v>750</v>
      </c>
      <c r="AO404" s="18">
        <v>433.2</v>
      </c>
      <c r="AP404" s="18">
        <v>1</v>
      </c>
      <c r="AQ404" s="18">
        <v>3.0000000000000001E-3</v>
      </c>
      <c r="AR404" s="21">
        <v>6.9598337950138502E-4</v>
      </c>
      <c r="AS404" s="18">
        <v>7</v>
      </c>
      <c r="AU404" s="18">
        <v>8</v>
      </c>
      <c r="AV404" s="18" t="s">
        <v>672</v>
      </c>
      <c r="AW404" s="18" t="s">
        <v>750</v>
      </c>
      <c r="AX404" s="18">
        <v>77.000000000000028</v>
      </c>
      <c r="AY404" s="18">
        <v>1.5</v>
      </c>
      <c r="AZ404" s="18">
        <v>6.7999999999999996E-3</v>
      </c>
      <c r="BA404" s="21">
        <v>5.7402597402597373E-3</v>
      </c>
      <c r="BB404" s="18">
        <v>57</v>
      </c>
      <c r="BD404" s="18">
        <v>8</v>
      </c>
      <c r="BE404" s="18" t="s">
        <v>672</v>
      </c>
      <c r="BF404" s="18" t="s">
        <v>750</v>
      </c>
      <c r="BG404" s="18">
        <v>77.000000000000028</v>
      </c>
      <c r="BH404" s="18">
        <v>2</v>
      </c>
      <c r="BI404" s="18">
        <v>6.4999999999999997E-3</v>
      </c>
      <c r="BJ404" s="21">
        <v>8.3008658008657983E-3</v>
      </c>
      <c r="BK404" s="18">
        <v>83</v>
      </c>
      <c r="BM404" s="18">
        <v>8</v>
      </c>
      <c r="BN404" s="18" t="s">
        <v>672</v>
      </c>
      <c r="BO404" s="18" t="s">
        <v>750</v>
      </c>
      <c r="BP404" s="18">
        <v>77.000000000000028</v>
      </c>
      <c r="BQ404" s="18">
        <v>8</v>
      </c>
      <c r="BR404" s="18">
        <v>6.4999999999999997E-3</v>
      </c>
      <c r="BS404" s="21">
        <v>3.2447240259740246E-3</v>
      </c>
      <c r="BT404" s="18">
        <v>32</v>
      </c>
      <c r="BV404" s="18" t="s">
        <v>133</v>
      </c>
      <c r="BW404" s="18" t="s">
        <v>135</v>
      </c>
      <c r="BX404" s="18" t="s">
        <v>0</v>
      </c>
      <c r="BY404" s="18" t="s">
        <v>1</v>
      </c>
      <c r="BZ404" s="18" t="s">
        <v>36</v>
      </c>
      <c r="CA404" s="18" t="s">
        <v>2</v>
      </c>
      <c r="CB404" s="18" t="s">
        <v>3</v>
      </c>
      <c r="CC404" s="18" t="s">
        <v>4</v>
      </c>
      <c r="CD404" s="20">
        <v>5628</v>
      </c>
      <c r="CE404" s="18" t="s">
        <v>133</v>
      </c>
      <c r="CF404" s="18" t="s">
        <v>135</v>
      </c>
      <c r="CG404" s="18" t="s">
        <v>0</v>
      </c>
      <c r="CH404" s="18" t="s">
        <v>1</v>
      </c>
      <c r="CI404" s="18" t="s">
        <v>36</v>
      </c>
      <c r="CJ404" s="18" t="s">
        <v>2</v>
      </c>
      <c r="CK404" s="18" t="s">
        <v>3</v>
      </c>
      <c r="CL404" s="18" t="s">
        <v>4</v>
      </c>
      <c r="CM404" s="20">
        <v>5605</v>
      </c>
      <c r="CN404" s="18" t="s">
        <v>133</v>
      </c>
      <c r="CO404" s="18" t="s">
        <v>135</v>
      </c>
      <c r="CP404" s="18" t="s">
        <v>0</v>
      </c>
      <c r="CQ404" s="18" t="s">
        <v>1</v>
      </c>
      <c r="CR404" s="18" t="s">
        <v>36</v>
      </c>
      <c r="CS404" s="18" t="s">
        <v>2</v>
      </c>
      <c r="CT404" s="18" t="s">
        <v>3</v>
      </c>
      <c r="CU404" s="18" t="s">
        <v>4</v>
      </c>
      <c r="CV404" s="20">
        <v>10048</v>
      </c>
      <c r="CW404" s="18">
        <v>10</v>
      </c>
      <c r="CX404" s="18" t="s">
        <v>664</v>
      </c>
      <c r="CY404" s="18" t="s">
        <v>750</v>
      </c>
      <c r="CZ404" s="18">
        <v>4.125</v>
      </c>
      <c r="DA404" s="18">
        <v>1.5</v>
      </c>
      <c r="DB404" s="18">
        <v>5.4999999999999997E-3</v>
      </c>
      <c r="DC404" s="18">
        <v>4.4444444444444432E-2</v>
      </c>
      <c r="DD404" s="18">
        <v>444</v>
      </c>
      <c r="DE404" s="20"/>
    </row>
    <row r="405" spans="2:109" x14ac:dyDescent="0.3">
      <c r="B405" s="18">
        <v>9</v>
      </c>
      <c r="C405" s="18" t="s">
        <v>654</v>
      </c>
      <c r="D405" s="18" t="s">
        <v>750</v>
      </c>
      <c r="E405" s="18">
        <v>13</v>
      </c>
      <c r="F405" s="18">
        <v>3</v>
      </c>
      <c r="G405" s="18">
        <v>8.0000000000000002E-3</v>
      </c>
      <c r="H405" s="21">
        <v>2.3589743589743594E-2</v>
      </c>
      <c r="I405" s="18">
        <v>236</v>
      </c>
      <c r="K405" s="18">
        <v>9</v>
      </c>
      <c r="L405" s="18" t="s">
        <v>654</v>
      </c>
      <c r="M405" s="18" t="s">
        <v>750</v>
      </c>
      <c r="N405" s="18">
        <v>13</v>
      </c>
      <c r="O405" s="18">
        <v>1</v>
      </c>
      <c r="P405" s="18">
        <v>9.5999999999999992E-3</v>
      </c>
      <c r="Q405" s="21">
        <v>3.692307692307692E-2</v>
      </c>
      <c r="R405" s="18">
        <v>369</v>
      </c>
      <c r="T405" s="18">
        <v>9</v>
      </c>
      <c r="U405" s="18" t="s">
        <v>654</v>
      </c>
      <c r="V405" s="18" t="s">
        <v>750</v>
      </c>
      <c r="W405" s="18">
        <v>13</v>
      </c>
      <c r="X405" s="18">
        <v>1</v>
      </c>
      <c r="Y405" s="18">
        <v>9.5999999999999992E-3</v>
      </c>
      <c r="Z405" s="21">
        <v>3.692307692307692E-2</v>
      </c>
      <c r="AA405" s="18">
        <v>369</v>
      </c>
      <c r="AC405" s="18">
        <v>8</v>
      </c>
      <c r="AD405" s="18" t="s">
        <v>774</v>
      </c>
      <c r="AE405" s="18" t="s">
        <v>773</v>
      </c>
      <c r="AF405" s="18">
        <v>60</v>
      </c>
      <c r="AG405" s="18">
        <v>1</v>
      </c>
      <c r="AH405" s="18">
        <v>1.9E-2</v>
      </c>
      <c r="AI405" s="21">
        <v>2.1111111111111115E-2</v>
      </c>
      <c r="AJ405" s="18">
        <v>211</v>
      </c>
      <c r="AL405" s="18">
        <v>8</v>
      </c>
      <c r="AM405" s="18" t="s">
        <v>698</v>
      </c>
      <c r="AN405" s="18" t="s">
        <v>750</v>
      </c>
      <c r="AO405" s="18">
        <v>433.2</v>
      </c>
      <c r="AP405" s="18">
        <v>1</v>
      </c>
      <c r="AQ405" s="18">
        <v>3.0000000000000001E-3</v>
      </c>
      <c r="AR405" s="21">
        <v>6.9598337950138502E-4</v>
      </c>
      <c r="AS405" s="18">
        <v>7</v>
      </c>
      <c r="AU405" s="18">
        <v>8</v>
      </c>
      <c r="AV405" s="18" t="s">
        <v>674</v>
      </c>
      <c r="AW405" s="18" t="s">
        <v>750</v>
      </c>
      <c r="AX405" s="18">
        <v>77.000000000000028</v>
      </c>
      <c r="AY405" s="18">
        <v>1.5</v>
      </c>
      <c r="AZ405" s="18">
        <v>6.7999999999999996E-3</v>
      </c>
      <c r="BA405" s="21">
        <v>5.7402597402597373E-3</v>
      </c>
      <c r="BB405" s="18">
        <v>57</v>
      </c>
      <c r="BD405" s="18">
        <v>8</v>
      </c>
      <c r="BE405" s="18" t="s">
        <v>674</v>
      </c>
      <c r="BF405" s="18" t="s">
        <v>750</v>
      </c>
      <c r="BG405" s="18">
        <v>77.000000000000028</v>
      </c>
      <c r="BH405" s="18">
        <v>2</v>
      </c>
      <c r="BI405" s="18">
        <v>6.4999999999999997E-3</v>
      </c>
      <c r="BJ405" s="21">
        <v>8.3008658008657983E-3</v>
      </c>
      <c r="BK405" s="18">
        <v>83</v>
      </c>
      <c r="BM405" s="18">
        <v>8</v>
      </c>
      <c r="BN405" s="18" t="s">
        <v>674</v>
      </c>
      <c r="BO405" s="18" t="s">
        <v>750</v>
      </c>
      <c r="BP405" s="18">
        <v>77.000000000000028</v>
      </c>
      <c r="BQ405" s="18">
        <v>8</v>
      </c>
      <c r="BR405" s="18">
        <v>6.4999999999999997E-3</v>
      </c>
      <c r="BS405" s="21">
        <v>3.2447240259740246E-3</v>
      </c>
      <c r="BT405" s="18">
        <v>32</v>
      </c>
      <c r="BV405" s="18">
        <v>10</v>
      </c>
      <c r="BW405" s="18" t="s">
        <v>12</v>
      </c>
      <c r="BX405" s="18" t="s">
        <v>5</v>
      </c>
      <c r="BY405" s="18">
        <v>2760</v>
      </c>
      <c r="BZ405" s="18">
        <v>1</v>
      </c>
      <c r="CA405" s="18">
        <v>4.9333333333333326E-2</v>
      </c>
      <c r="CB405" s="21">
        <v>2.1449275362318836E-3</v>
      </c>
      <c r="CC405" s="18">
        <v>21</v>
      </c>
      <c r="CE405" s="18">
        <v>10</v>
      </c>
      <c r="CF405" s="18" t="s">
        <v>12</v>
      </c>
      <c r="CG405" s="18" t="s">
        <v>5</v>
      </c>
      <c r="CH405" s="18">
        <v>2760</v>
      </c>
      <c r="CI405" s="18">
        <v>1</v>
      </c>
      <c r="CJ405" s="18">
        <v>4.9333333333333326E-2</v>
      </c>
      <c r="CK405" s="21">
        <v>4.349436392914653E-3</v>
      </c>
      <c r="CL405" s="18">
        <v>43</v>
      </c>
      <c r="CN405" s="18">
        <v>10</v>
      </c>
      <c r="CO405" s="18" t="s">
        <v>12</v>
      </c>
      <c r="CP405" s="18" t="s">
        <v>5</v>
      </c>
      <c r="CQ405" s="18">
        <v>2760</v>
      </c>
      <c r="CR405" s="18">
        <v>1</v>
      </c>
      <c r="CS405" s="18">
        <v>4.9333333333333326E-2</v>
      </c>
      <c r="CT405" s="21">
        <v>8.8031400966183566E-3</v>
      </c>
      <c r="CU405" s="18">
        <v>88</v>
      </c>
      <c r="CW405" s="18">
        <v>10</v>
      </c>
      <c r="CX405" s="18" t="s">
        <v>649</v>
      </c>
      <c r="CY405" s="18" t="s">
        <v>750</v>
      </c>
      <c r="CZ405" s="18">
        <v>4.125</v>
      </c>
      <c r="DA405" s="18">
        <v>1.5</v>
      </c>
      <c r="DB405" s="18">
        <v>5.4999999999999997E-3</v>
      </c>
      <c r="DC405" s="21">
        <v>4.4444444444444432E-2</v>
      </c>
      <c r="DD405" s="18">
        <v>444</v>
      </c>
    </row>
    <row r="406" spans="2:109" x14ac:dyDescent="0.3">
      <c r="B406" s="18">
        <v>9</v>
      </c>
      <c r="C406" s="18" t="s">
        <v>656</v>
      </c>
      <c r="D406" s="18" t="s">
        <v>750</v>
      </c>
      <c r="E406" s="18">
        <v>13</v>
      </c>
      <c r="F406" s="18">
        <v>3</v>
      </c>
      <c r="G406" s="18">
        <v>8.0000000000000002E-3</v>
      </c>
      <c r="H406" s="21">
        <v>2.3589743589743594E-2</v>
      </c>
      <c r="I406" s="18">
        <v>236</v>
      </c>
      <c r="K406" s="18">
        <v>9</v>
      </c>
      <c r="L406" s="18" t="s">
        <v>656</v>
      </c>
      <c r="M406" s="18" t="s">
        <v>750</v>
      </c>
      <c r="N406" s="18">
        <v>13</v>
      </c>
      <c r="O406" s="18">
        <v>1</v>
      </c>
      <c r="P406" s="18">
        <v>9.5999999999999992E-3</v>
      </c>
      <c r="Q406" s="21">
        <v>3.692307692307692E-2</v>
      </c>
      <c r="R406" s="18">
        <v>369</v>
      </c>
      <c r="T406" s="18">
        <v>9</v>
      </c>
      <c r="U406" s="18" t="s">
        <v>656</v>
      </c>
      <c r="V406" s="18" t="s">
        <v>750</v>
      </c>
      <c r="W406" s="18">
        <v>13</v>
      </c>
      <c r="X406" s="18">
        <v>1</v>
      </c>
      <c r="Y406" s="18">
        <v>9.5999999999999992E-3</v>
      </c>
      <c r="Z406" s="21">
        <v>3.692307692307692E-2</v>
      </c>
      <c r="AA406" s="18">
        <v>369</v>
      </c>
      <c r="AL406" s="18">
        <v>8</v>
      </c>
      <c r="AM406" s="18" t="s">
        <v>700</v>
      </c>
      <c r="AN406" s="18" t="s">
        <v>750</v>
      </c>
      <c r="AO406" s="18">
        <v>433.2</v>
      </c>
      <c r="AP406" s="18">
        <v>1</v>
      </c>
      <c r="AQ406" s="18">
        <v>3.0000000000000001E-3</v>
      </c>
      <c r="AR406" s="21">
        <v>6.9598337950138502E-4</v>
      </c>
      <c r="AS406" s="18">
        <v>7</v>
      </c>
      <c r="AU406" s="18">
        <v>8</v>
      </c>
      <c r="AV406" s="18" t="s">
        <v>676</v>
      </c>
      <c r="AW406" s="18" t="s">
        <v>750</v>
      </c>
      <c r="AX406" s="18">
        <v>77.000000000000028</v>
      </c>
      <c r="AY406" s="18">
        <v>1.5</v>
      </c>
      <c r="AZ406" s="18">
        <v>6.7999999999999996E-3</v>
      </c>
      <c r="BA406" s="21">
        <v>5.7402597402597373E-3</v>
      </c>
      <c r="BB406" s="18">
        <v>57</v>
      </c>
      <c r="BD406" s="18">
        <v>8</v>
      </c>
      <c r="BE406" s="18" t="s">
        <v>676</v>
      </c>
      <c r="BF406" s="18" t="s">
        <v>750</v>
      </c>
      <c r="BG406" s="18">
        <v>77.000000000000028</v>
      </c>
      <c r="BH406" s="18">
        <v>2</v>
      </c>
      <c r="BI406" s="18">
        <v>6.4999999999999997E-3</v>
      </c>
      <c r="BJ406" s="21">
        <v>8.3008658008657983E-3</v>
      </c>
      <c r="BK406" s="18">
        <v>83</v>
      </c>
      <c r="BM406" s="18">
        <v>8</v>
      </c>
      <c r="BN406" s="18" t="s">
        <v>676</v>
      </c>
      <c r="BO406" s="18" t="s">
        <v>750</v>
      </c>
      <c r="BP406" s="18">
        <v>77.000000000000028</v>
      </c>
      <c r="BQ406" s="18">
        <v>8</v>
      </c>
      <c r="BR406" s="18">
        <v>6.4999999999999997E-3</v>
      </c>
      <c r="BS406" s="21">
        <v>3.2447240259740246E-3</v>
      </c>
      <c r="BT406" s="18">
        <v>32</v>
      </c>
      <c r="BV406" s="18">
        <v>10</v>
      </c>
      <c r="BW406" s="18" t="s">
        <v>23</v>
      </c>
      <c r="BX406" s="18" t="s">
        <v>5</v>
      </c>
      <c r="BY406" s="18">
        <v>2760</v>
      </c>
      <c r="BZ406" s="18">
        <v>1</v>
      </c>
      <c r="CA406" s="18">
        <v>4.9333333333333326E-2</v>
      </c>
      <c r="CB406" s="21">
        <v>2.1449275362318836E-3</v>
      </c>
      <c r="CC406" s="18">
        <v>21</v>
      </c>
      <c r="CE406" s="18">
        <v>10</v>
      </c>
      <c r="CF406" s="18" t="s">
        <v>23</v>
      </c>
      <c r="CG406" s="18" t="s">
        <v>5</v>
      </c>
      <c r="CH406" s="18">
        <v>2760</v>
      </c>
      <c r="CI406" s="18">
        <v>1</v>
      </c>
      <c r="CJ406" s="18">
        <v>4.9333333333333326E-2</v>
      </c>
      <c r="CK406" s="21">
        <v>4.349436392914653E-3</v>
      </c>
      <c r="CL406" s="18">
        <v>43</v>
      </c>
      <c r="CN406" s="18">
        <v>10</v>
      </c>
      <c r="CO406" s="18" t="s">
        <v>23</v>
      </c>
      <c r="CP406" s="18" t="s">
        <v>5</v>
      </c>
      <c r="CQ406" s="18">
        <v>2760</v>
      </c>
      <c r="CR406" s="18">
        <v>1</v>
      </c>
      <c r="CS406" s="18">
        <v>4.9333333333333326E-2</v>
      </c>
      <c r="CT406" s="21">
        <v>8.8031400966183566E-3</v>
      </c>
      <c r="CU406" s="18">
        <v>88</v>
      </c>
      <c r="CW406" s="18">
        <v>10</v>
      </c>
      <c r="CX406" s="18" t="s">
        <v>651</v>
      </c>
      <c r="CY406" s="18" t="s">
        <v>750</v>
      </c>
      <c r="CZ406" s="18">
        <v>4.125</v>
      </c>
      <c r="DA406" s="18">
        <v>1.5</v>
      </c>
      <c r="DB406" s="18">
        <v>5.4999999999999997E-3</v>
      </c>
      <c r="DC406" s="21">
        <v>4.4444444444444432E-2</v>
      </c>
      <c r="DD406" s="18">
        <v>444</v>
      </c>
    </row>
    <row r="407" spans="2:109" x14ac:dyDescent="0.3">
      <c r="B407" s="18">
        <v>9</v>
      </c>
      <c r="C407" s="18" t="s">
        <v>658</v>
      </c>
      <c r="D407" s="18" t="s">
        <v>750</v>
      </c>
      <c r="E407" s="18">
        <v>13</v>
      </c>
      <c r="F407" s="18">
        <v>3</v>
      </c>
      <c r="G407" s="18">
        <v>8.0000000000000002E-3</v>
      </c>
      <c r="H407" s="21">
        <v>2.3589743589743594E-2</v>
      </c>
      <c r="I407" s="18">
        <v>236</v>
      </c>
      <c r="K407" s="18">
        <v>9</v>
      </c>
      <c r="L407" s="18" t="s">
        <v>658</v>
      </c>
      <c r="M407" s="18" t="s">
        <v>750</v>
      </c>
      <c r="N407" s="18">
        <v>13</v>
      </c>
      <c r="O407" s="18">
        <v>1</v>
      </c>
      <c r="P407" s="18">
        <v>9.5999999999999992E-3</v>
      </c>
      <c r="Q407" s="21">
        <v>3.692307692307692E-2</v>
      </c>
      <c r="R407" s="18">
        <v>369</v>
      </c>
      <c r="T407" s="18">
        <v>9</v>
      </c>
      <c r="U407" s="18" t="s">
        <v>658</v>
      </c>
      <c r="V407" s="18" t="s">
        <v>750</v>
      </c>
      <c r="W407" s="18">
        <v>13</v>
      </c>
      <c r="X407" s="18">
        <v>1</v>
      </c>
      <c r="Y407" s="18">
        <v>9.5999999999999992E-3</v>
      </c>
      <c r="Z407" s="21">
        <v>3.692307692307692E-2</v>
      </c>
      <c r="AA407" s="18">
        <v>369</v>
      </c>
      <c r="AL407" s="18">
        <v>8</v>
      </c>
      <c r="AM407" s="18" t="s">
        <v>685</v>
      </c>
      <c r="AN407" s="18" t="s">
        <v>750</v>
      </c>
      <c r="AO407" s="18">
        <v>433.2</v>
      </c>
      <c r="AP407" s="18">
        <v>1</v>
      </c>
      <c r="AQ407" s="18">
        <v>3.0000000000000001E-3</v>
      </c>
      <c r="AR407" s="21">
        <v>6.9598337950138502E-4</v>
      </c>
      <c r="AS407" s="18">
        <v>7</v>
      </c>
      <c r="AU407" s="18">
        <v>8</v>
      </c>
      <c r="AV407" s="18" t="s">
        <v>678</v>
      </c>
      <c r="AW407" s="18" t="s">
        <v>750</v>
      </c>
      <c r="AX407" s="18">
        <v>77.000000000000028</v>
      </c>
      <c r="AY407" s="18">
        <v>1.5</v>
      </c>
      <c r="AZ407" s="18">
        <v>6.7999999999999996E-3</v>
      </c>
      <c r="BA407" s="21">
        <v>5.7402597402597373E-3</v>
      </c>
      <c r="BB407" s="18">
        <v>57</v>
      </c>
      <c r="BD407" s="18">
        <v>8</v>
      </c>
      <c r="BE407" s="18" t="s">
        <v>678</v>
      </c>
      <c r="BF407" s="18" t="s">
        <v>750</v>
      </c>
      <c r="BG407" s="18">
        <v>77.000000000000028</v>
      </c>
      <c r="BH407" s="18">
        <v>2</v>
      </c>
      <c r="BI407" s="18">
        <v>6.4999999999999997E-3</v>
      </c>
      <c r="BJ407" s="21">
        <v>8.3008658008657983E-3</v>
      </c>
      <c r="BK407" s="18">
        <v>83</v>
      </c>
      <c r="BM407" s="18">
        <v>8</v>
      </c>
      <c r="BN407" s="18" t="s">
        <v>678</v>
      </c>
      <c r="BO407" s="18" t="s">
        <v>750</v>
      </c>
      <c r="BP407" s="18">
        <v>77.000000000000028</v>
      </c>
      <c r="BQ407" s="18">
        <v>8</v>
      </c>
      <c r="BR407" s="18">
        <v>6.4999999999999997E-3</v>
      </c>
      <c r="BS407" s="21">
        <v>3.2447240259740246E-3</v>
      </c>
      <c r="BT407" s="18">
        <v>32</v>
      </c>
      <c r="BV407" s="18">
        <v>10</v>
      </c>
      <c r="BW407" s="18" t="s">
        <v>33</v>
      </c>
      <c r="BX407" s="18" t="s">
        <v>5</v>
      </c>
      <c r="BY407" s="18">
        <v>2760</v>
      </c>
      <c r="BZ407" s="18">
        <v>1</v>
      </c>
      <c r="CA407" s="18">
        <v>4.9333333333333326E-2</v>
      </c>
      <c r="CB407" s="21">
        <v>2.1449275362318836E-3</v>
      </c>
      <c r="CC407" s="18">
        <v>21</v>
      </c>
      <c r="CE407" s="18">
        <v>10</v>
      </c>
      <c r="CF407" s="18" t="s">
        <v>33</v>
      </c>
      <c r="CG407" s="18" t="s">
        <v>5</v>
      </c>
      <c r="CH407" s="18">
        <v>2760</v>
      </c>
      <c r="CI407" s="18">
        <v>1</v>
      </c>
      <c r="CJ407" s="18">
        <v>4.9333333333333326E-2</v>
      </c>
      <c r="CK407" s="21">
        <v>4.349436392914653E-3</v>
      </c>
      <c r="CL407" s="18">
        <v>43</v>
      </c>
      <c r="CN407" s="18">
        <v>10</v>
      </c>
      <c r="CO407" s="18" t="s">
        <v>33</v>
      </c>
      <c r="CP407" s="18" t="s">
        <v>5</v>
      </c>
      <c r="CQ407" s="18">
        <v>2760</v>
      </c>
      <c r="CR407" s="18">
        <v>1</v>
      </c>
      <c r="CS407" s="18">
        <v>4.9333333333333326E-2</v>
      </c>
      <c r="CT407" s="21">
        <v>8.8031400966183566E-3</v>
      </c>
      <c r="CU407" s="18">
        <v>88</v>
      </c>
      <c r="CW407" s="18">
        <v>10</v>
      </c>
      <c r="CX407" s="18" t="s">
        <v>653</v>
      </c>
      <c r="CY407" s="18" t="s">
        <v>750</v>
      </c>
      <c r="CZ407" s="18">
        <v>4.125</v>
      </c>
      <c r="DA407" s="18">
        <v>1.5</v>
      </c>
      <c r="DB407" s="18">
        <v>5.4999999999999997E-3</v>
      </c>
      <c r="DC407" s="21">
        <v>4.4444444444444432E-2</v>
      </c>
      <c r="DD407" s="18">
        <v>444</v>
      </c>
    </row>
    <row r="408" spans="2:109" x14ac:dyDescent="0.3">
      <c r="B408" s="18">
        <v>9</v>
      </c>
      <c r="C408" s="18" t="s">
        <v>660</v>
      </c>
      <c r="D408" s="18" t="s">
        <v>750</v>
      </c>
      <c r="E408" s="18">
        <v>13</v>
      </c>
      <c r="F408" s="18">
        <v>3</v>
      </c>
      <c r="G408" s="18">
        <v>8.0000000000000002E-3</v>
      </c>
      <c r="H408" s="21">
        <v>2.3589743589743594E-2</v>
      </c>
      <c r="I408" s="18">
        <v>236</v>
      </c>
      <c r="K408" s="18">
        <v>9</v>
      </c>
      <c r="L408" s="18" t="s">
        <v>660</v>
      </c>
      <c r="M408" s="18" t="s">
        <v>750</v>
      </c>
      <c r="N408" s="18">
        <v>13</v>
      </c>
      <c r="O408" s="18">
        <v>1</v>
      </c>
      <c r="P408" s="18">
        <v>9.5999999999999992E-3</v>
      </c>
      <c r="Q408" s="21">
        <v>3.692307692307692E-2</v>
      </c>
      <c r="R408" s="18">
        <v>369</v>
      </c>
      <c r="T408" s="18">
        <v>9</v>
      </c>
      <c r="U408" s="18" t="s">
        <v>660</v>
      </c>
      <c r="V408" s="18" t="s">
        <v>750</v>
      </c>
      <c r="W408" s="18">
        <v>13</v>
      </c>
      <c r="X408" s="18">
        <v>1</v>
      </c>
      <c r="Y408" s="18">
        <v>9.5999999999999992E-3</v>
      </c>
      <c r="Z408" s="21">
        <v>3.692307692307692E-2</v>
      </c>
      <c r="AA408" s="18">
        <v>369</v>
      </c>
      <c r="AC408" s="18" t="s">
        <v>133</v>
      </c>
      <c r="AD408" s="18" t="s">
        <v>135</v>
      </c>
      <c r="AE408" s="18" t="s">
        <v>0</v>
      </c>
      <c r="AF408" s="18" t="s">
        <v>1</v>
      </c>
      <c r="AG408" s="18" t="s">
        <v>36</v>
      </c>
      <c r="AH408" s="18" t="s">
        <v>2</v>
      </c>
      <c r="AI408" s="18" t="s">
        <v>3</v>
      </c>
      <c r="AJ408" s="18" t="s">
        <v>4</v>
      </c>
      <c r="AK408" s="20">
        <v>10004</v>
      </c>
      <c r="AL408" s="18">
        <v>8</v>
      </c>
      <c r="AM408" s="18" t="s">
        <v>687</v>
      </c>
      <c r="AN408" s="18" t="s">
        <v>750</v>
      </c>
      <c r="AO408" s="18">
        <v>433.2</v>
      </c>
      <c r="AP408" s="18">
        <v>1</v>
      </c>
      <c r="AQ408" s="18">
        <v>3.0000000000000001E-3</v>
      </c>
      <c r="AR408" s="21">
        <v>6.9598337950138502E-4</v>
      </c>
      <c r="AS408" s="18">
        <v>7</v>
      </c>
      <c r="AU408" s="18">
        <v>8</v>
      </c>
      <c r="AV408" s="18" t="s">
        <v>680</v>
      </c>
      <c r="AW408" s="18" t="s">
        <v>750</v>
      </c>
      <c r="AX408" s="18">
        <v>77.000000000000028</v>
      </c>
      <c r="AY408" s="18">
        <v>1.5</v>
      </c>
      <c r="AZ408" s="18">
        <v>6.7999999999999996E-3</v>
      </c>
      <c r="BA408" s="21">
        <v>5.7402597402597373E-3</v>
      </c>
      <c r="BB408" s="18">
        <v>57</v>
      </c>
      <c r="BD408" s="18">
        <v>8</v>
      </c>
      <c r="BE408" s="18" t="s">
        <v>680</v>
      </c>
      <c r="BF408" s="18" t="s">
        <v>750</v>
      </c>
      <c r="BG408" s="18">
        <v>77.000000000000028</v>
      </c>
      <c r="BH408" s="18">
        <v>2</v>
      </c>
      <c r="BI408" s="18">
        <v>6.4999999999999997E-3</v>
      </c>
      <c r="BJ408" s="21">
        <v>8.3008658008657983E-3</v>
      </c>
      <c r="BK408" s="18">
        <v>83</v>
      </c>
      <c r="BM408" s="18">
        <v>8</v>
      </c>
      <c r="BN408" s="18" t="s">
        <v>680</v>
      </c>
      <c r="BO408" s="18" t="s">
        <v>750</v>
      </c>
      <c r="BP408" s="18">
        <v>77.000000000000028</v>
      </c>
      <c r="BQ408" s="18">
        <v>8</v>
      </c>
      <c r="BR408" s="18">
        <v>6.4999999999999997E-3</v>
      </c>
      <c r="BS408" s="21">
        <v>3.2447240259740246E-3</v>
      </c>
      <c r="BT408" s="18">
        <v>32</v>
      </c>
      <c r="BV408" s="18">
        <v>10</v>
      </c>
      <c r="BW408" s="18" t="s">
        <v>24</v>
      </c>
      <c r="BX408" s="18" t="s">
        <v>5</v>
      </c>
      <c r="BY408" s="18">
        <v>5520</v>
      </c>
      <c r="BZ408" s="18">
        <v>1</v>
      </c>
      <c r="CA408" s="18">
        <v>4.9333333333333326E-2</v>
      </c>
      <c r="CB408" s="21">
        <v>1.0724637681159418E-3</v>
      </c>
      <c r="CC408" s="18">
        <v>11</v>
      </c>
      <c r="CE408" s="18">
        <v>10</v>
      </c>
      <c r="CF408" s="18" t="s">
        <v>24</v>
      </c>
      <c r="CG408" s="18" t="s">
        <v>5</v>
      </c>
      <c r="CH408" s="18">
        <v>5520</v>
      </c>
      <c r="CI408" s="18">
        <v>1</v>
      </c>
      <c r="CJ408" s="18">
        <v>4.9333333333333326E-2</v>
      </c>
      <c r="CK408" s="21">
        <v>2.1747181964573265E-3</v>
      </c>
      <c r="CL408" s="18">
        <v>22</v>
      </c>
      <c r="CN408" s="18">
        <v>10</v>
      </c>
      <c r="CO408" s="18" t="s">
        <v>24</v>
      </c>
      <c r="CP408" s="18" t="s">
        <v>5</v>
      </c>
      <c r="CQ408" s="18">
        <v>5520</v>
      </c>
      <c r="CR408" s="18">
        <v>1</v>
      </c>
      <c r="CS408" s="18">
        <v>4.9333333333333326E-2</v>
      </c>
      <c r="CT408" s="21">
        <v>4.4015700483091783E-3</v>
      </c>
      <c r="CU408" s="18">
        <v>44</v>
      </c>
      <c r="CW408" s="18">
        <v>10</v>
      </c>
      <c r="CX408" s="18" t="s">
        <v>655</v>
      </c>
      <c r="CY408" s="18" t="s">
        <v>750</v>
      </c>
      <c r="CZ408" s="18">
        <v>4.125</v>
      </c>
      <c r="DA408" s="18">
        <v>1.5</v>
      </c>
      <c r="DB408" s="18">
        <v>5.4999999999999997E-3</v>
      </c>
      <c r="DC408" s="21">
        <v>4.4444444444444432E-2</v>
      </c>
      <c r="DD408" s="18">
        <v>444</v>
      </c>
    </row>
    <row r="409" spans="2:109" x14ac:dyDescent="0.3">
      <c r="B409" s="18">
        <v>9</v>
      </c>
      <c r="C409" s="18" t="s">
        <v>662</v>
      </c>
      <c r="D409" s="18" t="s">
        <v>750</v>
      </c>
      <c r="E409" s="18">
        <v>13</v>
      </c>
      <c r="F409" s="18">
        <v>3</v>
      </c>
      <c r="G409" s="18">
        <v>8.0000000000000002E-3</v>
      </c>
      <c r="H409" s="21">
        <v>2.3589743589743594E-2</v>
      </c>
      <c r="I409" s="18">
        <v>236</v>
      </c>
      <c r="K409" s="18">
        <v>9</v>
      </c>
      <c r="L409" s="18" t="s">
        <v>662</v>
      </c>
      <c r="M409" s="18" t="s">
        <v>750</v>
      </c>
      <c r="N409" s="18">
        <v>13</v>
      </c>
      <c r="O409" s="18">
        <v>1</v>
      </c>
      <c r="P409" s="18">
        <v>9.5999999999999992E-3</v>
      </c>
      <c r="Q409" s="21">
        <v>3.692307692307692E-2</v>
      </c>
      <c r="R409" s="18">
        <v>369</v>
      </c>
      <c r="T409" s="18">
        <v>9</v>
      </c>
      <c r="U409" s="18" t="s">
        <v>662</v>
      </c>
      <c r="V409" s="18" t="s">
        <v>750</v>
      </c>
      <c r="W409" s="18">
        <v>13</v>
      </c>
      <c r="X409" s="18">
        <v>1</v>
      </c>
      <c r="Y409" s="18">
        <v>9.5999999999999992E-3</v>
      </c>
      <c r="Z409" s="21">
        <v>3.692307692307692E-2</v>
      </c>
      <c r="AA409" s="18">
        <v>369</v>
      </c>
      <c r="AC409" s="18">
        <v>9</v>
      </c>
      <c r="AD409" s="18" t="s">
        <v>12</v>
      </c>
      <c r="AE409" s="18" t="s">
        <v>136</v>
      </c>
      <c r="AF409" s="18">
        <v>96</v>
      </c>
      <c r="AG409" s="18">
        <v>1</v>
      </c>
      <c r="AH409" s="18">
        <v>7.2999999999999995E-2</v>
      </c>
      <c r="AI409" s="21">
        <v>5.0694444444444452E-2</v>
      </c>
      <c r="AJ409" s="18">
        <v>507</v>
      </c>
      <c r="AL409" s="18">
        <v>8</v>
      </c>
      <c r="AM409" s="18" t="s">
        <v>689</v>
      </c>
      <c r="AN409" s="18" t="s">
        <v>750</v>
      </c>
      <c r="AO409" s="18">
        <v>433.2</v>
      </c>
      <c r="AP409" s="18">
        <v>1</v>
      </c>
      <c r="AQ409" s="18">
        <v>3.0000000000000001E-3</v>
      </c>
      <c r="AR409" s="21">
        <v>6.9598337950138502E-4</v>
      </c>
      <c r="AS409" s="18">
        <v>7</v>
      </c>
      <c r="AU409" s="18">
        <v>8</v>
      </c>
      <c r="AV409" s="18" t="s">
        <v>682</v>
      </c>
      <c r="AW409" s="18" t="s">
        <v>750</v>
      </c>
      <c r="AX409" s="18">
        <v>77.000000000000028</v>
      </c>
      <c r="AY409" s="18">
        <v>1.5</v>
      </c>
      <c r="AZ409" s="18">
        <v>6.7999999999999996E-3</v>
      </c>
      <c r="BA409" s="21">
        <v>5.7402597402597373E-3</v>
      </c>
      <c r="BB409" s="18">
        <v>57</v>
      </c>
      <c r="BD409" s="18">
        <v>8</v>
      </c>
      <c r="BE409" s="18" t="s">
        <v>682</v>
      </c>
      <c r="BF409" s="18" t="s">
        <v>750</v>
      </c>
      <c r="BG409" s="18">
        <v>77.000000000000028</v>
      </c>
      <c r="BH409" s="18">
        <v>2</v>
      </c>
      <c r="BI409" s="18">
        <v>6.4999999999999997E-3</v>
      </c>
      <c r="BJ409" s="21">
        <v>8.3008658008657983E-3</v>
      </c>
      <c r="BK409" s="18">
        <v>83</v>
      </c>
      <c r="BM409" s="18">
        <v>8</v>
      </c>
      <c r="BN409" s="18" t="s">
        <v>682</v>
      </c>
      <c r="BO409" s="18" t="s">
        <v>750</v>
      </c>
      <c r="BP409" s="18">
        <v>77.000000000000028</v>
      </c>
      <c r="BQ409" s="18">
        <v>8</v>
      </c>
      <c r="BR409" s="18">
        <v>6.4999999999999997E-3</v>
      </c>
      <c r="BS409" s="21">
        <v>3.2447240259740246E-3</v>
      </c>
      <c r="BT409" s="18">
        <v>32</v>
      </c>
      <c r="BV409" s="18">
        <v>10</v>
      </c>
      <c r="BW409" s="18" t="s">
        <v>25</v>
      </c>
      <c r="BX409" s="18" t="s">
        <v>5</v>
      </c>
      <c r="BY409" s="18">
        <v>5520</v>
      </c>
      <c r="BZ409" s="18">
        <v>1</v>
      </c>
      <c r="CA409" s="18">
        <v>4.9333333333333326E-2</v>
      </c>
      <c r="CB409" s="21">
        <v>1.0724637681159418E-3</v>
      </c>
      <c r="CC409" s="18">
        <v>11</v>
      </c>
      <c r="CE409" s="18">
        <v>10</v>
      </c>
      <c r="CF409" s="18" t="s">
        <v>25</v>
      </c>
      <c r="CG409" s="18" t="s">
        <v>5</v>
      </c>
      <c r="CH409" s="18">
        <v>5520</v>
      </c>
      <c r="CI409" s="18">
        <v>1</v>
      </c>
      <c r="CJ409" s="18">
        <v>4.9333333333333326E-2</v>
      </c>
      <c r="CK409" s="21">
        <v>2.1747181964573265E-3</v>
      </c>
      <c r="CL409" s="18">
        <v>22</v>
      </c>
      <c r="CN409" s="18">
        <v>10</v>
      </c>
      <c r="CO409" s="18" t="s">
        <v>25</v>
      </c>
      <c r="CP409" s="18" t="s">
        <v>5</v>
      </c>
      <c r="CQ409" s="18">
        <v>5520</v>
      </c>
      <c r="CR409" s="18">
        <v>1</v>
      </c>
      <c r="CS409" s="18">
        <v>4.9333333333333326E-2</v>
      </c>
      <c r="CT409" s="21">
        <v>4.4015700483091783E-3</v>
      </c>
      <c r="CU409" s="18">
        <v>44</v>
      </c>
      <c r="CW409" s="18">
        <v>10</v>
      </c>
      <c r="CX409" s="18" t="s">
        <v>657</v>
      </c>
      <c r="CY409" s="18" t="s">
        <v>750</v>
      </c>
      <c r="CZ409" s="18">
        <v>4.125</v>
      </c>
      <c r="DA409" s="18">
        <v>1.5</v>
      </c>
      <c r="DB409" s="18">
        <v>5.4999999999999997E-3</v>
      </c>
      <c r="DC409" s="21">
        <v>4.4444444444444432E-2</v>
      </c>
      <c r="DD409" s="18">
        <v>444</v>
      </c>
    </row>
    <row r="410" spans="2:109" x14ac:dyDescent="0.3">
      <c r="B410" s="18">
        <v>9</v>
      </c>
      <c r="C410" s="18" t="s">
        <v>664</v>
      </c>
      <c r="D410" s="18" t="s">
        <v>750</v>
      </c>
      <c r="E410" s="18">
        <v>13</v>
      </c>
      <c r="F410" s="18">
        <v>3</v>
      </c>
      <c r="G410" s="18">
        <v>8.0000000000000002E-3</v>
      </c>
      <c r="H410" s="21">
        <v>2.3589743589743594E-2</v>
      </c>
      <c r="I410" s="18">
        <v>236</v>
      </c>
      <c r="K410" s="18">
        <v>9</v>
      </c>
      <c r="L410" s="18" t="s">
        <v>664</v>
      </c>
      <c r="M410" s="18" t="s">
        <v>750</v>
      </c>
      <c r="N410" s="18">
        <v>13</v>
      </c>
      <c r="O410" s="18">
        <v>1</v>
      </c>
      <c r="P410" s="18">
        <v>9.5999999999999992E-3</v>
      </c>
      <c r="Q410" s="21">
        <v>3.692307692307692E-2</v>
      </c>
      <c r="R410" s="18">
        <v>369</v>
      </c>
      <c r="T410" s="18">
        <v>9</v>
      </c>
      <c r="U410" s="18" t="s">
        <v>664</v>
      </c>
      <c r="V410" s="18" t="s">
        <v>750</v>
      </c>
      <c r="W410" s="18">
        <v>13</v>
      </c>
      <c r="X410" s="18">
        <v>1</v>
      </c>
      <c r="Y410" s="18">
        <v>9.5999999999999992E-3</v>
      </c>
      <c r="Z410" s="21">
        <v>3.692307692307692E-2</v>
      </c>
      <c r="AA410" s="18">
        <v>369</v>
      </c>
      <c r="AC410" s="18">
        <v>9</v>
      </c>
      <c r="AD410" s="18" t="s">
        <v>23</v>
      </c>
      <c r="AE410" s="18" t="s">
        <v>136</v>
      </c>
      <c r="AF410" s="18">
        <v>96</v>
      </c>
      <c r="AG410" s="18">
        <v>1</v>
      </c>
      <c r="AH410" s="18">
        <v>7.2999999999999995E-2</v>
      </c>
      <c r="AI410" s="21">
        <v>5.0694444444444452E-2</v>
      </c>
      <c r="AJ410" s="18">
        <v>507</v>
      </c>
      <c r="AL410" s="18">
        <v>8</v>
      </c>
      <c r="AM410" s="18" t="s">
        <v>691</v>
      </c>
      <c r="AN410" s="18" t="s">
        <v>750</v>
      </c>
      <c r="AO410" s="18">
        <v>433.2</v>
      </c>
      <c r="AP410" s="18">
        <v>1</v>
      </c>
      <c r="AQ410" s="18">
        <v>3.0000000000000001E-3</v>
      </c>
      <c r="AR410" s="21">
        <v>6.9598337950138502E-4</v>
      </c>
      <c r="AS410" s="18">
        <v>7</v>
      </c>
      <c r="AU410" s="18">
        <v>8</v>
      </c>
      <c r="AV410" s="18" t="s">
        <v>667</v>
      </c>
      <c r="AW410" s="18" t="s">
        <v>750</v>
      </c>
      <c r="AX410" s="18">
        <v>77.000000000000028</v>
      </c>
      <c r="AY410" s="18">
        <v>1.5</v>
      </c>
      <c r="AZ410" s="18">
        <v>6.7999999999999996E-3</v>
      </c>
      <c r="BA410" s="21">
        <v>5.7402597402597373E-3</v>
      </c>
      <c r="BB410" s="18">
        <v>57</v>
      </c>
      <c r="BD410" s="18">
        <v>8</v>
      </c>
      <c r="BE410" s="18" t="s">
        <v>667</v>
      </c>
      <c r="BF410" s="18" t="s">
        <v>750</v>
      </c>
      <c r="BG410" s="18">
        <v>77.000000000000028</v>
      </c>
      <c r="BH410" s="18">
        <v>2</v>
      </c>
      <c r="BI410" s="18">
        <v>6.4999999999999997E-3</v>
      </c>
      <c r="BJ410" s="21">
        <v>8.3008658008657983E-3</v>
      </c>
      <c r="BK410" s="18">
        <v>83</v>
      </c>
      <c r="BM410" s="18">
        <v>8</v>
      </c>
      <c r="BN410" s="18" t="s">
        <v>667</v>
      </c>
      <c r="BO410" s="18" t="s">
        <v>750</v>
      </c>
      <c r="BP410" s="18">
        <v>77.000000000000028</v>
      </c>
      <c r="BQ410" s="18">
        <v>8</v>
      </c>
      <c r="BR410" s="18">
        <v>6.4999999999999997E-3</v>
      </c>
      <c r="BS410" s="21">
        <v>3.2447240259740246E-3</v>
      </c>
      <c r="BT410" s="18">
        <v>32</v>
      </c>
      <c r="BV410" s="18">
        <v>10</v>
      </c>
      <c r="BW410" s="18" t="s">
        <v>13</v>
      </c>
      <c r="BX410" s="18" t="s">
        <v>5</v>
      </c>
      <c r="BY410" s="18">
        <v>5520</v>
      </c>
      <c r="BZ410" s="18">
        <v>1</v>
      </c>
      <c r="CA410" s="18">
        <v>4.9333333333333326E-2</v>
      </c>
      <c r="CB410" s="21">
        <v>1.0724637681159418E-3</v>
      </c>
      <c r="CC410" s="18">
        <v>11</v>
      </c>
      <c r="CE410" s="18">
        <v>10</v>
      </c>
      <c r="CF410" s="18" t="s">
        <v>13</v>
      </c>
      <c r="CG410" s="18" t="s">
        <v>5</v>
      </c>
      <c r="CH410" s="18">
        <v>5520</v>
      </c>
      <c r="CI410" s="18">
        <v>1</v>
      </c>
      <c r="CJ410" s="18">
        <v>4.9333333333333326E-2</v>
      </c>
      <c r="CK410" s="21">
        <v>2.1747181964573265E-3</v>
      </c>
      <c r="CL410" s="18">
        <v>22</v>
      </c>
      <c r="CN410" s="18">
        <v>10</v>
      </c>
      <c r="CO410" s="18" t="s">
        <v>13</v>
      </c>
      <c r="CP410" s="18" t="s">
        <v>5</v>
      </c>
      <c r="CQ410" s="18">
        <v>5520</v>
      </c>
      <c r="CR410" s="18">
        <v>1</v>
      </c>
      <c r="CS410" s="18">
        <v>4.9333333333333326E-2</v>
      </c>
      <c r="CT410" s="21">
        <v>4.4015700483091783E-3</v>
      </c>
      <c r="CU410" s="18">
        <v>44</v>
      </c>
      <c r="CW410" s="18">
        <v>10</v>
      </c>
      <c r="CX410" s="18" t="s">
        <v>659</v>
      </c>
      <c r="CY410" s="18" t="s">
        <v>750</v>
      </c>
      <c r="CZ410" s="18">
        <v>4.125</v>
      </c>
      <c r="DA410" s="18">
        <v>1.5</v>
      </c>
      <c r="DB410" s="18">
        <v>5.4999999999999997E-3</v>
      </c>
      <c r="DC410" s="21">
        <v>4.4444444444444432E-2</v>
      </c>
      <c r="DD410" s="18">
        <v>444</v>
      </c>
    </row>
    <row r="411" spans="2:109" x14ac:dyDescent="0.3">
      <c r="B411" s="18">
        <v>9</v>
      </c>
      <c r="C411" s="18" t="s">
        <v>649</v>
      </c>
      <c r="D411" s="18" t="s">
        <v>750</v>
      </c>
      <c r="E411" s="18">
        <v>13</v>
      </c>
      <c r="F411" s="18">
        <v>3</v>
      </c>
      <c r="G411" s="18">
        <v>8.0000000000000002E-3</v>
      </c>
      <c r="H411" s="21">
        <v>2.3589743589743594E-2</v>
      </c>
      <c r="I411" s="18">
        <v>236</v>
      </c>
      <c r="K411" s="18">
        <v>9</v>
      </c>
      <c r="L411" s="18" t="s">
        <v>649</v>
      </c>
      <c r="M411" s="18" t="s">
        <v>750</v>
      </c>
      <c r="N411" s="18">
        <v>13</v>
      </c>
      <c r="O411" s="18">
        <v>1</v>
      </c>
      <c r="P411" s="18">
        <v>9.5999999999999992E-3</v>
      </c>
      <c r="Q411" s="21">
        <v>3.692307692307692E-2</v>
      </c>
      <c r="R411" s="18">
        <v>369</v>
      </c>
      <c r="T411" s="18">
        <v>9</v>
      </c>
      <c r="U411" s="18" t="s">
        <v>649</v>
      </c>
      <c r="V411" s="18" t="s">
        <v>750</v>
      </c>
      <c r="W411" s="18">
        <v>13</v>
      </c>
      <c r="X411" s="18">
        <v>1</v>
      </c>
      <c r="Y411" s="18">
        <v>9.5999999999999992E-3</v>
      </c>
      <c r="Z411" s="21">
        <v>3.692307692307692E-2</v>
      </c>
      <c r="AA411" s="18">
        <v>369</v>
      </c>
      <c r="AC411" s="18">
        <v>9</v>
      </c>
      <c r="AD411" s="18" t="s">
        <v>33</v>
      </c>
      <c r="AE411" s="18" t="s">
        <v>136</v>
      </c>
      <c r="AF411" s="18">
        <v>96</v>
      </c>
      <c r="AG411" s="18">
        <v>1</v>
      </c>
      <c r="AH411" s="18">
        <v>7.2999999999999995E-2</v>
      </c>
      <c r="AI411" s="21">
        <v>5.0694444444444452E-2</v>
      </c>
      <c r="AJ411" s="18">
        <v>507</v>
      </c>
      <c r="AL411" s="18">
        <v>8</v>
      </c>
      <c r="AM411" s="18" t="s">
        <v>693</v>
      </c>
      <c r="AN411" s="18" t="s">
        <v>750</v>
      </c>
      <c r="AO411" s="18">
        <v>433.2</v>
      </c>
      <c r="AP411" s="18">
        <v>1</v>
      </c>
      <c r="AQ411" s="18">
        <v>3.0000000000000001E-3</v>
      </c>
      <c r="AR411" s="21">
        <v>6.9598337950138502E-4</v>
      </c>
      <c r="AS411" s="18">
        <v>7</v>
      </c>
      <c r="AU411" s="18">
        <v>8</v>
      </c>
      <c r="AV411" s="18" t="s">
        <v>669</v>
      </c>
      <c r="AW411" s="18" t="s">
        <v>750</v>
      </c>
      <c r="AX411" s="18">
        <v>77.000000000000028</v>
      </c>
      <c r="AY411" s="18">
        <v>1.5</v>
      </c>
      <c r="AZ411" s="18">
        <v>6.7999999999999996E-3</v>
      </c>
      <c r="BA411" s="21">
        <v>5.7402597402597373E-3</v>
      </c>
      <c r="BB411" s="18">
        <v>57</v>
      </c>
      <c r="BD411" s="18">
        <v>8</v>
      </c>
      <c r="BE411" s="18" t="s">
        <v>669</v>
      </c>
      <c r="BF411" s="18" t="s">
        <v>750</v>
      </c>
      <c r="BG411" s="18">
        <v>77.000000000000028</v>
      </c>
      <c r="BH411" s="18">
        <v>2</v>
      </c>
      <c r="BI411" s="18">
        <v>6.4999999999999997E-3</v>
      </c>
      <c r="BJ411" s="21">
        <v>8.3008658008657983E-3</v>
      </c>
      <c r="BK411" s="18">
        <v>83</v>
      </c>
      <c r="BM411" s="18">
        <v>8</v>
      </c>
      <c r="BN411" s="18" t="s">
        <v>669</v>
      </c>
      <c r="BO411" s="18" t="s">
        <v>750</v>
      </c>
      <c r="BP411" s="18">
        <v>77.000000000000028</v>
      </c>
      <c r="BQ411" s="18">
        <v>8</v>
      </c>
      <c r="BR411" s="18">
        <v>6.4999999999999997E-3</v>
      </c>
      <c r="BS411" s="21">
        <v>3.2447240259740246E-3</v>
      </c>
      <c r="BT411" s="18">
        <v>32</v>
      </c>
      <c r="BV411" s="18">
        <v>10</v>
      </c>
      <c r="BW411" s="18" t="s">
        <v>14</v>
      </c>
      <c r="BX411" s="18" t="s">
        <v>5</v>
      </c>
      <c r="BY411" s="18">
        <v>8280</v>
      </c>
      <c r="BZ411" s="18">
        <v>1</v>
      </c>
      <c r="CA411" s="18">
        <v>4.9333333333333326E-2</v>
      </c>
      <c r="CB411" s="21">
        <v>7.1497584541062786E-4</v>
      </c>
      <c r="CC411" s="18">
        <v>7</v>
      </c>
      <c r="CE411" s="18">
        <v>10</v>
      </c>
      <c r="CF411" s="18" t="s">
        <v>14</v>
      </c>
      <c r="CG411" s="18" t="s">
        <v>5</v>
      </c>
      <c r="CH411" s="18">
        <v>8280</v>
      </c>
      <c r="CI411" s="18">
        <v>1</v>
      </c>
      <c r="CJ411" s="18">
        <v>4.9333333333333326E-2</v>
      </c>
      <c r="CK411" s="21">
        <v>1.4498121309715511E-3</v>
      </c>
      <c r="CL411" s="18">
        <v>14</v>
      </c>
      <c r="CN411" s="18">
        <v>10</v>
      </c>
      <c r="CO411" s="18" t="s">
        <v>14</v>
      </c>
      <c r="CP411" s="18" t="s">
        <v>5</v>
      </c>
      <c r="CQ411" s="18">
        <v>8280</v>
      </c>
      <c r="CR411" s="18">
        <v>1</v>
      </c>
      <c r="CS411" s="18">
        <v>4.9333333333333326E-2</v>
      </c>
      <c r="CT411" s="21">
        <v>2.9343800322061187E-3</v>
      </c>
      <c r="CU411" s="18">
        <v>29</v>
      </c>
      <c r="CW411" s="18">
        <v>10</v>
      </c>
      <c r="CX411" s="18" t="s">
        <v>661</v>
      </c>
      <c r="CY411" s="18" t="s">
        <v>750</v>
      </c>
      <c r="CZ411" s="18">
        <v>4.125</v>
      </c>
      <c r="DA411" s="18">
        <v>1.5</v>
      </c>
      <c r="DB411" s="18">
        <v>5.4999999999999997E-3</v>
      </c>
      <c r="DC411" s="21">
        <v>4.4444444444444432E-2</v>
      </c>
      <c r="DD411" s="18">
        <v>444</v>
      </c>
    </row>
    <row r="412" spans="2:109" x14ac:dyDescent="0.3">
      <c r="B412" s="18">
        <v>9</v>
      </c>
      <c r="C412" s="18" t="s">
        <v>651</v>
      </c>
      <c r="D412" s="18" t="s">
        <v>750</v>
      </c>
      <c r="E412" s="18">
        <v>13</v>
      </c>
      <c r="F412" s="18">
        <v>3</v>
      </c>
      <c r="G412" s="18">
        <v>8.0000000000000002E-3</v>
      </c>
      <c r="H412" s="21">
        <v>2.3589743589743594E-2</v>
      </c>
      <c r="I412" s="18">
        <v>236</v>
      </c>
      <c r="K412" s="18">
        <v>9</v>
      </c>
      <c r="L412" s="18" t="s">
        <v>651</v>
      </c>
      <c r="M412" s="18" t="s">
        <v>750</v>
      </c>
      <c r="N412" s="18">
        <v>13</v>
      </c>
      <c r="O412" s="18">
        <v>1</v>
      </c>
      <c r="P412" s="18">
        <v>9.5999999999999992E-3</v>
      </c>
      <c r="Q412" s="21">
        <v>3.692307692307692E-2</v>
      </c>
      <c r="R412" s="18">
        <v>369</v>
      </c>
      <c r="T412" s="18">
        <v>9</v>
      </c>
      <c r="U412" s="18" t="s">
        <v>651</v>
      </c>
      <c r="V412" s="18" t="s">
        <v>750</v>
      </c>
      <c r="W412" s="18">
        <v>13</v>
      </c>
      <c r="X412" s="18">
        <v>1</v>
      </c>
      <c r="Y412" s="18">
        <v>9.5999999999999992E-3</v>
      </c>
      <c r="Z412" s="21">
        <v>3.692307692307692E-2</v>
      </c>
      <c r="AA412" s="18">
        <v>369</v>
      </c>
      <c r="AC412" s="18">
        <v>9</v>
      </c>
      <c r="AD412" s="18" t="s">
        <v>13</v>
      </c>
      <c r="AE412" s="18" t="s">
        <v>136</v>
      </c>
      <c r="AF412" s="18">
        <v>144</v>
      </c>
      <c r="AG412" s="18">
        <v>1</v>
      </c>
      <c r="AH412" s="18">
        <v>7.2999999999999995E-2</v>
      </c>
      <c r="AI412" s="21">
        <v>3.3796296296296297E-2</v>
      </c>
      <c r="AJ412" s="18">
        <v>338</v>
      </c>
      <c r="AL412" s="18">
        <v>8</v>
      </c>
      <c r="AM412" s="18" t="s">
        <v>695</v>
      </c>
      <c r="AN412" s="18" t="s">
        <v>750</v>
      </c>
      <c r="AO412" s="18">
        <v>433.2</v>
      </c>
      <c r="AP412" s="18">
        <v>1</v>
      </c>
      <c r="AQ412" s="18">
        <v>3.0000000000000001E-3</v>
      </c>
      <c r="AR412" s="21">
        <v>6.9598337950138502E-4</v>
      </c>
      <c r="AS412" s="18">
        <v>7</v>
      </c>
      <c r="AU412" s="18">
        <v>8</v>
      </c>
      <c r="AV412" s="18" t="s">
        <v>671</v>
      </c>
      <c r="AW412" s="18" t="s">
        <v>750</v>
      </c>
      <c r="AX412" s="18">
        <v>77.000000000000028</v>
      </c>
      <c r="AY412" s="18">
        <v>1.5</v>
      </c>
      <c r="AZ412" s="18">
        <v>6.7000000000000002E-3</v>
      </c>
      <c r="BA412" s="21">
        <v>5.6558441558441537E-3</v>
      </c>
      <c r="BB412" s="18">
        <v>57</v>
      </c>
      <c r="BD412" s="18">
        <v>8</v>
      </c>
      <c r="BE412" s="18" t="s">
        <v>671</v>
      </c>
      <c r="BF412" s="18" t="s">
        <v>750</v>
      </c>
      <c r="BG412" s="18">
        <v>77.000000000000028</v>
      </c>
      <c r="BH412" s="18">
        <v>2</v>
      </c>
      <c r="BI412" s="18">
        <v>6.4999999999999997E-3</v>
      </c>
      <c r="BJ412" s="21">
        <v>8.3008658008657983E-3</v>
      </c>
      <c r="BK412" s="18">
        <v>83</v>
      </c>
      <c r="BM412" s="18">
        <v>8</v>
      </c>
      <c r="BN412" s="18" t="s">
        <v>671</v>
      </c>
      <c r="BO412" s="18" t="s">
        <v>750</v>
      </c>
      <c r="BP412" s="18">
        <v>77.000000000000028</v>
      </c>
      <c r="BQ412" s="18">
        <v>8</v>
      </c>
      <c r="BR412" s="18">
        <v>6.4999999999999997E-3</v>
      </c>
      <c r="BS412" s="21">
        <v>3.2447240259740246E-3</v>
      </c>
      <c r="BT412" s="18">
        <v>32</v>
      </c>
      <c r="BV412" s="18">
        <v>10</v>
      </c>
      <c r="BW412" s="18" t="s">
        <v>32</v>
      </c>
      <c r="BX412" s="18" t="s">
        <v>5</v>
      </c>
      <c r="BY412" s="18">
        <v>8280</v>
      </c>
      <c r="BZ412" s="18">
        <v>1</v>
      </c>
      <c r="CA412" s="18">
        <v>4.9333333333333326E-2</v>
      </c>
      <c r="CB412" s="21">
        <v>7.1497584541062786E-4</v>
      </c>
      <c r="CC412" s="18">
        <v>7</v>
      </c>
      <c r="CE412" s="18">
        <v>10</v>
      </c>
      <c r="CF412" s="18" t="s">
        <v>32</v>
      </c>
      <c r="CG412" s="18" t="s">
        <v>5</v>
      </c>
      <c r="CH412" s="18">
        <v>8280</v>
      </c>
      <c r="CI412" s="18">
        <v>1</v>
      </c>
      <c r="CJ412" s="18">
        <v>4.9333333333333326E-2</v>
      </c>
      <c r="CK412" s="21">
        <v>1.4498121309715511E-3</v>
      </c>
      <c r="CL412" s="18">
        <v>14</v>
      </c>
      <c r="CN412" s="18">
        <v>10</v>
      </c>
      <c r="CO412" s="18" t="s">
        <v>32</v>
      </c>
      <c r="CP412" s="18" t="s">
        <v>5</v>
      </c>
      <c r="CQ412" s="18">
        <v>8280</v>
      </c>
      <c r="CR412" s="18">
        <v>1</v>
      </c>
      <c r="CS412" s="18">
        <v>4.9333333333333326E-2</v>
      </c>
      <c r="CT412" s="21">
        <v>2.9343800322061187E-3</v>
      </c>
      <c r="CU412" s="18">
        <v>29</v>
      </c>
      <c r="CW412" s="18">
        <v>10</v>
      </c>
      <c r="CX412" s="18" t="s">
        <v>663</v>
      </c>
      <c r="CY412" s="18" t="s">
        <v>750</v>
      </c>
      <c r="CZ412" s="18">
        <v>4.125</v>
      </c>
      <c r="DA412" s="18">
        <v>1.5</v>
      </c>
      <c r="DB412" s="18">
        <v>5.4999999999999997E-3</v>
      </c>
      <c r="DC412" s="21">
        <v>4.4444444444444432E-2</v>
      </c>
      <c r="DD412" s="18">
        <v>444</v>
      </c>
    </row>
    <row r="413" spans="2:109" x14ac:dyDescent="0.3">
      <c r="B413" s="18">
        <v>9</v>
      </c>
      <c r="C413" s="18" t="s">
        <v>653</v>
      </c>
      <c r="D413" s="18" t="s">
        <v>750</v>
      </c>
      <c r="E413" s="18">
        <v>13</v>
      </c>
      <c r="F413" s="18">
        <v>3</v>
      </c>
      <c r="G413" s="18">
        <v>8.0000000000000002E-3</v>
      </c>
      <c r="H413" s="21">
        <v>2.3589743589743594E-2</v>
      </c>
      <c r="I413" s="18">
        <v>236</v>
      </c>
      <c r="K413" s="18">
        <v>9</v>
      </c>
      <c r="L413" s="18" t="s">
        <v>653</v>
      </c>
      <c r="M413" s="18" t="s">
        <v>750</v>
      </c>
      <c r="N413" s="18">
        <v>13</v>
      </c>
      <c r="O413" s="18">
        <v>1</v>
      </c>
      <c r="P413" s="18">
        <v>9.5999999999999992E-3</v>
      </c>
      <c r="Q413" s="21">
        <v>3.692307692307692E-2</v>
      </c>
      <c r="R413" s="18">
        <v>369</v>
      </c>
      <c r="T413" s="18">
        <v>9</v>
      </c>
      <c r="U413" s="18" t="s">
        <v>653</v>
      </c>
      <c r="V413" s="18" t="s">
        <v>750</v>
      </c>
      <c r="W413" s="18">
        <v>13</v>
      </c>
      <c r="X413" s="18">
        <v>1</v>
      </c>
      <c r="Y413" s="18">
        <v>9.5999999999999992E-3</v>
      </c>
      <c r="Z413" s="21">
        <v>3.692307692307692E-2</v>
      </c>
      <c r="AA413" s="18">
        <v>369</v>
      </c>
      <c r="AC413" s="18">
        <v>9</v>
      </c>
      <c r="AD413" s="18" t="s">
        <v>24</v>
      </c>
      <c r="AE413" s="18" t="s">
        <v>136</v>
      </c>
      <c r="AF413" s="18">
        <v>144</v>
      </c>
      <c r="AG413" s="18">
        <v>1</v>
      </c>
      <c r="AH413" s="18">
        <v>7.2999999999999995E-2</v>
      </c>
      <c r="AI413" s="21">
        <v>3.3796296296296297E-2</v>
      </c>
      <c r="AJ413" s="18">
        <v>338</v>
      </c>
      <c r="AL413" s="18">
        <v>8</v>
      </c>
      <c r="AM413" s="18" t="s">
        <v>697</v>
      </c>
      <c r="AN413" s="18" t="s">
        <v>750</v>
      </c>
      <c r="AO413" s="18">
        <v>433.2</v>
      </c>
      <c r="AP413" s="18">
        <v>1</v>
      </c>
      <c r="AQ413" s="18">
        <v>3.0000000000000001E-3</v>
      </c>
      <c r="AR413" s="21">
        <v>6.9598337950138502E-4</v>
      </c>
      <c r="AS413" s="18">
        <v>7</v>
      </c>
      <c r="AU413" s="18">
        <v>8</v>
      </c>
      <c r="AV413" s="18" t="s">
        <v>673</v>
      </c>
      <c r="AW413" s="18" t="s">
        <v>750</v>
      </c>
      <c r="AX413" s="18">
        <v>77.000000000000028</v>
      </c>
      <c r="AY413" s="18">
        <v>1.5</v>
      </c>
      <c r="AZ413" s="18">
        <v>6.7000000000000002E-3</v>
      </c>
      <c r="BA413" s="21">
        <v>5.6558441558441537E-3</v>
      </c>
      <c r="BB413" s="18">
        <v>57</v>
      </c>
      <c r="BD413" s="18">
        <v>8</v>
      </c>
      <c r="BE413" s="18" t="s">
        <v>673</v>
      </c>
      <c r="BF413" s="18" t="s">
        <v>750</v>
      </c>
      <c r="BG413" s="18">
        <v>77.000000000000028</v>
      </c>
      <c r="BH413" s="18">
        <v>2</v>
      </c>
      <c r="BI413" s="18">
        <v>6.4999999999999997E-3</v>
      </c>
      <c r="BJ413" s="21">
        <v>8.3008658008657983E-3</v>
      </c>
      <c r="BK413" s="18">
        <v>83</v>
      </c>
      <c r="BM413" s="18">
        <v>8</v>
      </c>
      <c r="BN413" s="18" t="s">
        <v>673</v>
      </c>
      <c r="BO413" s="18" t="s">
        <v>750</v>
      </c>
      <c r="BP413" s="18">
        <v>77.000000000000028</v>
      </c>
      <c r="BQ413" s="18">
        <v>8</v>
      </c>
      <c r="BR413" s="18">
        <v>6.4999999999999997E-3</v>
      </c>
      <c r="BS413" s="21">
        <v>3.2447240259740246E-3</v>
      </c>
      <c r="BT413" s="18">
        <v>32</v>
      </c>
      <c r="BV413" s="18">
        <v>10</v>
      </c>
      <c r="BW413" s="18" t="s">
        <v>31</v>
      </c>
      <c r="BX413" s="18" t="s">
        <v>5</v>
      </c>
      <c r="BY413" s="18">
        <v>8280</v>
      </c>
      <c r="BZ413" s="18">
        <v>1</v>
      </c>
      <c r="CA413" s="18">
        <v>4.9333333333333326E-2</v>
      </c>
      <c r="CB413" s="21">
        <v>7.1497584541062786E-4</v>
      </c>
      <c r="CC413" s="18">
        <v>7</v>
      </c>
      <c r="CE413" s="18">
        <v>10</v>
      </c>
      <c r="CF413" s="18" t="s">
        <v>31</v>
      </c>
      <c r="CG413" s="18" t="s">
        <v>5</v>
      </c>
      <c r="CH413" s="18">
        <v>8280</v>
      </c>
      <c r="CI413" s="18">
        <v>1</v>
      </c>
      <c r="CJ413" s="18">
        <v>4.9333333333333326E-2</v>
      </c>
      <c r="CK413" s="21">
        <v>1.4498121309715511E-3</v>
      </c>
      <c r="CL413" s="18">
        <v>14</v>
      </c>
      <c r="CN413" s="18">
        <v>10</v>
      </c>
      <c r="CO413" s="18" t="s">
        <v>31</v>
      </c>
      <c r="CP413" s="18" t="s">
        <v>5</v>
      </c>
      <c r="CQ413" s="18">
        <v>8280</v>
      </c>
      <c r="CR413" s="18">
        <v>1</v>
      </c>
      <c r="CS413" s="18">
        <v>4.9333333333333326E-2</v>
      </c>
      <c r="CT413" s="21">
        <v>2.9343800322061187E-3</v>
      </c>
      <c r="CU413" s="18">
        <v>29</v>
      </c>
      <c r="CW413" s="18">
        <v>10</v>
      </c>
      <c r="CX413" s="18" t="s">
        <v>665</v>
      </c>
      <c r="CY413" s="18" t="s">
        <v>750</v>
      </c>
      <c r="CZ413" s="18">
        <v>4.125</v>
      </c>
      <c r="DA413" s="18">
        <v>1.5</v>
      </c>
      <c r="DB413" s="18">
        <v>5.4999999999999997E-3</v>
      </c>
      <c r="DC413" s="21">
        <v>4.4444444444444432E-2</v>
      </c>
      <c r="DD413" s="18">
        <v>444</v>
      </c>
    </row>
    <row r="414" spans="2:109" x14ac:dyDescent="0.3">
      <c r="B414" s="18">
        <v>9</v>
      </c>
      <c r="C414" s="18" t="s">
        <v>655</v>
      </c>
      <c r="D414" s="18" t="s">
        <v>750</v>
      </c>
      <c r="E414" s="18">
        <v>13</v>
      </c>
      <c r="F414" s="18">
        <v>3</v>
      </c>
      <c r="G414" s="18">
        <v>8.0000000000000002E-3</v>
      </c>
      <c r="H414" s="21">
        <v>2.3589743589743594E-2</v>
      </c>
      <c r="I414" s="18">
        <v>236</v>
      </c>
      <c r="K414" s="18">
        <v>9</v>
      </c>
      <c r="L414" s="18" t="s">
        <v>655</v>
      </c>
      <c r="M414" s="18" t="s">
        <v>750</v>
      </c>
      <c r="N414" s="18">
        <v>13</v>
      </c>
      <c r="O414" s="18">
        <v>1</v>
      </c>
      <c r="P414" s="18">
        <v>9.5999999999999992E-3</v>
      </c>
      <c r="Q414" s="21">
        <v>3.692307692307692E-2</v>
      </c>
      <c r="R414" s="18">
        <v>369</v>
      </c>
      <c r="T414" s="18">
        <v>9</v>
      </c>
      <c r="U414" s="18" t="s">
        <v>655</v>
      </c>
      <c r="V414" s="18" t="s">
        <v>750</v>
      </c>
      <c r="W414" s="18">
        <v>13</v>
      </c>
      <c r="X414" s="18">
        <v>1</v>
      </c>
      <c r="Y414" s="18">
        <v>9.5999999999999992E-3</v>
      </c>
      <c r="Z414" s="21">
        <v>3.692307692307692E-2</v>
      </c>
      <c r="AA414" s="18">
        <v>369</v>
      </c>
      <c r="AC414" s="18">
        <v>9</v>
      </c>
      <c r="AD414" s="18" t="s">
        <v>14</v>
      </c>
      <c r="AE414" s="18" t="s">
        <v>136</v>
      </c>
      <c r="AF414" s="18">
        <v>172.79999999999998</v>
      </c>
      <c r="AG414" s="18">
        <v>1</v>
      </c>
      <c r="AH414" s="18">
        <v>7.2999999999999995E-2</v>
      </c>
      <c r="AI414" s="21">
        <v>2.8163580246913587E-2</v>
      </c>
      <c r="AJ414" s="18">
        <v>282</v>
      </c>
      <c r="AL414" s="18">
        <v>8</v>
      </c>
      <c r="AM414" s="18" t="s">
        <v>699</v>
      </c>
      <c r="AN414" s="18" t="s">
        <v>750</v>
      </c>
      <c r="AO414" s="18">
        <v>433.2</v>
      </c>
      <c r="AP414" s="18">
        <v>1</v>
      </c>
      <c r="AQ414" s="18">
        <v>3.0000000000000001E-3</v>
      </c>
      <c r="AR414" s="21">
        <v>6.9598337950138502E-4</v>
      </c>
      <c r="AS414" s="18">
        <v>7</v>
      </c>
      <c r="AU414" s="18">
        <v>8</v>
      </c>
      <c r="AV414" s="18" t="s">
        <v>675</v>
      </c>
      <c r="AW414" s="18" t="s">
        <v>750</v>
      </c>
      <c r="AX414" s="18">
        <v>77.000000000000028</v>
      </c>
      <c r="AY414" s="18">
        <v>1.5</v>
      </c>
      <c r="AZ414" s="18">
        <v>6.7000000000000002E-3</v>
      </c>
      <c r="BA414" s="21">
        <v>5.6558441558441537E-3</v>
      </c>
      <c r="BB414" s="18">
        <v>57</v>
      </c>
      <c r="BD414" s="18">
        <v>8</v>
      </c>
      <c r="BE414" s="18" t="s">
        <v>675</v>
      </c>
      <c r="BF414" s="18" t="s">
        <v>750</v>
      </c>
      <c r="BG414" s="18">
        <v>77.000000000000028</v>
      </c>
      <c r="BH414" s="18">
        <v>2</v>
      </c>
      <c r="BI414" s="18">
        <v>6.4999999999999997E-3</v>
      </c>
      <c r="BJ414" s="21">
        <v>8.3008658008657983E-3</v>
      </c>
      <c r="BK414" s="18">
        <v>83</v>
      </c>
      <c r="BM414" s="18">
        <v>8</v>
      </c>
      <c r="BN414" s="18" t="s">
        <v>675</v>
      </c>
      <c r="BO414" s="18" t="s">
        <v>750</v>
      </c>
      <c r="BP414" s="18">
        <v>77.000000000000028</v>
      </c>
      <c r="BQ414" s="18">
        <v>8</v>
      </c>
      <c r="BR414" s="18">
        <v>6.4999999999999997E-3</v>
      </c>
      <c r="BS414" s="21">
        <v>3.2447240259740246E-3</v>
      </c>
      <c r="BT414" s="18">
        <v>32</v>
      </c>
      <c r="BV414" s="18">
        <v>10</v>
      </c>
      <c r="BW414" s="18" t="s">
        <v>12</v>
      </c>
      <c r="BX414" s="18" t="s">
        <v>136</v>
      </c>
      <c r="BY414" s="18">
        <v>92</v>
      </c>
      <c r="BZ414" s="18">
        <v>1</v>
      </c>
      <c r="CA414" s="18">
        <v>2.4666666666666663E-2</v>
      </c>
      <c r="CB414" s="21">
        <v>3.2173913043478254E-2</v>
      </c>
      <c r="CC414" s="18">
        <v>322</v>
      </c>
      <c r="CE414" s="18">
        <v>10</v>
      </c>
      <c r="CF414" s="18" t="s">
        <v>12</v>
      </c>
      <c r="CG414" s="18" t="s">
        <v>136</v>
      </c>
      <c r="CH414" s="18">
        <v>92</v>
      </c>
      <c r="CI414" s="18">
        <v>3</v>
      </c>
      <c r="CJ414" s="18">
        <v>2.4666666666666663E-2</v>
      </c>
      <c r="CK414" s="21">
        <v>2.1747181964573269E-2</v>
      </c>
      <c r="CL414" s="18">
        <v>217</v>
      </c>
      <c r="CN414" s="18">
        <v>10</v>
      </c>
      <c r="CO414" s="18" t="s">
        <v>12</v>
      </c>
      <c r="CP414" s="18" t="s">
        <v>136</v>
      </c>
      <c r="CQ414" s="18">
        <v>92</v>
      </c>
      <c r="CR414" s="18">
        <v>3</v>
      </c>
      <c r="CS414" s="18">
        <v>2.4666666666666663E-2</v>
      </c>
      <c r="CT414" s="21">
        <v>4.401570048309178E-2</v>
      </c>
      <c r="CU414" s="18">
        <v>440</v>
      </c>
      <c r="CW414" s="18">
        <v>10</v>
      </c>
      <c r="CX414" s="18" t="s">
        <v>666</v>
      </c>
      <c r="CY414" s="18" t="s">
        <v>750</v>
      </c>
      <c r="CZ414" s="18">
        <v>84.937500000000014</v>
      </c>
      <c r="DA414" s="18">
        <v>1</v>
      </c>
      <c r="DB414" s="18">
        <v>1.7500000000000002E-2</v>
      </c>
      <c r="DC414" s="21">
        <v>1.0301692420897719E-2</v>
      </c>
      <c r="DD414" s="18">
        <v>103</v>
      </c>
    </row>
    <row r="415" spans="2:109" x14ac:dyDescent="0.3">
      <c r="B415" s="18">
        <v>9</v>
      </c>
      <c r="C415" s="18" t="s">
        <v>657</v>
      </c>
      <c r="D415" s="18" t="s">
        <v>750</v>
      </c>
      <c r="E415" s="18">
        <v>13</v>
      </c>
      <c r="F415" s="18">
        <v>3</v>
      </c>
      <c r="G415" s="18">
        <v>8.0000000000000002E-3</v>
      </c>
      <c r="H415" s="21">
        <v>2.3589743589743594E-2</v>
      </c>
      <c r="I415" s="18">
        <v>236</v>
      </c>
      <c r="K415" s="18">
        <v>9</v>
      </c>
      <c r="L415" s="18" t="s">
        <v>657</v>
      </c>
      <c r="M415" s="18" t="s">
        <v>750</v>
      </c>
      <c r="N415" s="18">
        <v>13</v>
      </c>
      <c r="O415" s="18">
        <v>1</v>
      </c>
      <c r="P415" s="18">
        <v>9.5999999999999992E-3</v>
      </c>
      <c r="Q415" s="21">
        <v>3.692307692307692E-2</v>
      </c>
      <c r="R415" s="18">
        <v>369</v>
      </c>
      <c r="T415" s="18">
        <v>9</v>
      </c>
      <c r="U415" s="18" t="s">
        <v>657</v>
      </c>
      <c r="V415" s="18" t="s">
        <v>750</v>
      </c>
      <c r="W415" s="18">
        <v>13</v>
      </c>
      <c r="X415" s="18">
        <v>1</v>
      </c>
      <c r="Y415" s="18">
        <v>9.5999999999999992E-3</v>
      </c>
      <c r="Z415" s="21">
        <v>3.692307692307692E-2</v>
      </c>
      <c r="AA415" s="18">
        <v>369</v>
      </c>
      <c r="AC415" s="18">
        <v>9</v>
      </c>
      <c r="AD415" s="18" t="s">
        <v>32</v>
      </c>
      <c r="AE415" s="18" t="s">
        <v>136</v>
      </c>
      <c r="AF415" s="18">
        <v>172.79999999999998</v>
      </c>
      <c r="AG415" s="18">
        <v>1</v>
      </c>
      <c r="AH415" s="18">
        <v>7.2999999999999995E-2</v>
      </c>
      <c r="AI415" s="21">
        <v>2.8163580246913587E-2</v>
      </c>
      <c r="AJ415" s="18">
        <v>282</v>
      </c>
      <c r="AL415" s="18">
        <v>8</v>
      </c>
      <c r="AM415" s="18" t="s">
        <v>701</v>
      </c>
      <c r="AN415" s="18" t="s">
        <v>750</v>
      </c>
      <c r="AO415" s="18">
        <v>433.2</v>
      </c>
      <c r="AP415" s="18">
        <v>1</v>
      </c>
      <c r="AQ415" s="18">
        <v>3.0000000000000001E-3</v>
      </c>
      <c r="AR415" s="21">
        <v>6.9598337950138502E-4</v>
      </c>
      <c r="AS415" s="18">
        <v>7</v>
      </c>
      <c r="AU415" s="18">
        <v>8</v>
      </c>
      <c r="AV415" s="18" t="s">
        <v>677</v>
      </c>
      <c r="AW415" s="18" t="s">
        <v>750</v>
      </c>
      <c r="AX415" s="18">
        <v>77.000000000000028</v>
      </c>
      <c r="AY415" s="18">
        <v>1.5</v>
      </c>
      <c r="AZ415" s="18">
        <v>6.7000000000000002E-3</v>
      </c>
      <c r="BA415" s="21">
        <v>5.6558441558441537E-3</v>
      </c>
      <c r="BB415" s="18">
        <v>57</v>
      </c>
      <c r="BD415" s="18">
        <v>8</v>
      </c>
      <c r="BE415" s="18" t="s">
        <v>677</v>
      </c>
      <c r="BF415" s="18" t="s">
        <v>750</v>
      </c>
      <c r="BG415" s="18">
        <v>77.000000000000028</v>
      </c>
      <c r="BH415" s="18">
        <v>2</v>
      </c>
      <c r="BI415" s="18">
        <v>6.4999999999999997E-3</v>
      </c>
      <c r="BJ415" s="21">
        <v>8.3008658008657983E-3</v>
      </c>
      <c r="BK415" s="18">
        <v>83</v>
      </c>
      <c r="BM415" s="18">
        <v>8</v>
      </c>
      <c r="BN415" s="18" t="s">
        <v>677</v>
      </c>
      <c r="BO415" s="18" t="s">
        <v>750</v>
      </c>
      <c r="BP415" s="18">
        <v>77.000000000000028</v>
      </c>
      <c r="BQ415" s="18">
        <v>8</v>
      </c>
      <c r="BR415" s="18">
        <v>6.4999999999999997E-3</v>
      </c>
      <c r="BS415" s="21">
        <v>3.2447240259740246E-3</v>
      </c>
      <c r="BT415" s="18">
        <v>32</v>
      </c>
      <c r="BV415" s="18">
        <v>10</v>
      </c>
      <c r="BW415" s="18" t="s">
        <v>23</v>
      </c>
      <c r="BX415" s="18" t="s">
        <v>136</v>
      </c>
      <c r="BY415" s="18">
        <v>92</v>
      </c>
      <c r="BZ415" s="18">
        <v>1</v>
      </c>
      <c r="CA415" s="18">
        <v>2.4666666666666663E-2</v>
      </c>
      <c r="CB415" s="21">
        <v>3.2173913043478254E-2</v>
      </c>
      <c r="CC415" s="18">
        <v>322</v>
      </c>
      <c r="CE415" s="18">
        <v>10</v>
      </c>
      <c r="CF415" s="18" t="s">
        <v>23</v>
      </c>
      <c r="CG415" s="18" t="s">
        <v>136</v>
      </c>
      <c r="CH415" s="18">
        <v>92</v>
      </c>
      <c r="CI415" s="18">
        <v>3</v>
      </c>
      <c r="CJ415" s="18">
        <v>2.4666666666666663E-2</v>
      </c>
      <c r="CK415" s="21">
        <v>2.1747181964573269E-2</v>
      </c>
      <c r="CL415" s="18">
        <v>217</v>
      </c>
      <c r="CN415" s="18">
        <v>10</v>
      </c>
      <c r="CO415" s="18" t="s">
        <v>23</v>
      </c>
      <c r="CP415" s="18" t="s">
        <v>136</v>
      </c>
      <c r="CQ415" s="18">
        <v>92</v>
      </c>
      <c r="CR415" s="18">
        <v>3</v>
      </c>
      <c r="CS415" s="18">
        <v>2.4666666666666663E-2</v>
      </c>
      <c r="CT415" s="21">
        <v>4.401570048309178E-2</v>
      </c>
      <c r="CU415" s="18">
        <v>440</v>
      </c>
      <c r="CW415" s="18">
        <v>10</v>
      </c>
      <c r="CX415" s="18" t="s">
        <v>668</v>
      </c>
      <c r="CY415" s="18" t="s">
        <v>750</v>
      </c>
      <c r="CZ415" s="18">
        <v>84.937500000000014</v>
      </c>
      <c r="DA415" s="18">
        <v>1</v>
      </c>
      <c r="DB415" s="18">
        <v>1.7500000000000002E-2</v>
      </c>
      <c r="DC415" s="21">
        <v>1.0301692420897719E-2</v>
      </c>
      <c r="DD415" s="18">
        <v>103</v>
      </c>
    </row>
    <row r="416" spans="2:109" x14ac:dyDescent="0.3">
      <c r="B416" s="18">
        <v>9</v>
      </c>
      <c r="C416" s="18" t="s">
        <v>659</v>
      </c>
      <c r="D416" s="18" t="s">
        <v>750</v>
      </c>
      <c r="E416" s="18">
        <v>13</v>
      </c>
      <c r="F416" s="18">
        <v>3</v>
      </c>
      <c r="G416" s="18">
        <v>8.0000000000000002E-3</v>
      </c>
      <c r="H416" s="21">
        <v>2.3589743589743594E-2</v>
      </c>
      <c r="I416" s="18">
        <v>236</v>
      </c>
      <c r="K416" s="18">
        <v>9</v>
      </c>
      <c r="L416" s="18" t="s">
        <v>659</v>
      </c>
      <c r="M416" s="18" t="s">
        <v>750</v>
      </c>
      <c r="N416" s="18">
        <v>13</v>
      </c>
      <c r="O416" s="18">
        <v>1</v>
      </c>
      <c r="P416" s="18">
        <v>9.5999999999999992E-3</v>
      </c>
      <c r="Q416" s="21">
        <v>3.692307692307692E-2</v>
      </c>
      <c r="R416" s="18">
        <v>369</v>
      </c>
      <c r="T416" s="18">
        <v>9</v>
      </c>
      <c r="U416" s="18" t="s">
        <v>659</v>
      </c>
      <c r="V416" s="18" t="s">
        <v>750</v>
      </c>
      <c r="W416" s="18">
        <v>13</v>
      </c>
      <c r="X416" s="18">
        <v>1</v>
      </c>
      <c r="Y416" s="18">
        <v>9.5999999999999992E-3</v>
      </c>
      <c r="Z416" s="21">
        <v>3.692307692307692E-2</v>
      </c>
      <c r="AA416" s="18">
        <v>369</v>
      </c>
      <c r="AC416" s="18">
        <v>9</v>
      </c>
      <c r="AD416" s="18" t="s">
        <v>738</v>
      </c>
      <c r="AE416" s="18" t="s">
        <v>750</v>
      </c>
      <c r="AF416" s="18">
        <v>13</v>
      </c>
      <c r="AG416" s="18">
        <v>1</v>
      </c>
      <c r="AH416" s="18">
        <v>5.4999999999999997E-3</v>
      </c>
      <c r="AI416" s="21">
        <v>2.8205128205128209E-2</v>
      </c>
      <c r="AJ416" s="18">
        <v>282</v>
      </c>
      <c r="AL416" s="18">
        <v>8</v>
      </c>
      <c r="AM416" s="18" t="s">
        <v>772</v>
      </c>
      <c r="AN416" s="18" t="s">
        <v>773</v>
      </c>
      <c r="AO416" s="18">
        <v>35</v>
      </c>
      <c r="AP416" s="18">
        <v>1</v>
      </c>
      <c r="AQ416" s="18">
        <v>8.0000000000000002E-3</v>
      </c>
      <c r="AR416" s="21">
        <v>2.2971428571428573E-2</v>
      </c>
      <c r="AS416" s="18">
        <v>230</v>
      </c>
      <c r="AU416" s="18">
        <v>8</v>
      </c>
      <c r="AV416" s="18" t="s">
        <v>679</v>
      </c>
      <c r="AW416" s="18" t="s">
        <v>750</v>
      </c>
      <c r="AX416" s="18">
        <v>77.000000000000028</v>
      </c>
      <c r="AY416" s="18">
        <v>1.5</v>
      </c>
      <c r="AZ416" s="18">
        <v>6.7000000000000002E-3</v>
      </c>
      <c r="BA416" s="21">
        <v>5.6558441558441537E-3</v>
      </c>
      <c r="BB416" s="18">
        <v>57</v>
      </c>
      <c r="BD416" s="18">
        <v>8</v>
      </c>
      <c r="BE416" s="18" t="s">
        <v>679</v>
      </c>
      <c r="BF416" s="18" t="s">
        <v>750</v>
      </c>
      <c r="BG416" s="18">
        <v>77.000000000000028</v>
      </c>
      <c r="BH416" s="18">
        <v>2</v>
      </c>
      <c r="BI416" s="18">
        <v>6.4999999999999997E-3</v>
      </c>
      <c r="BJ416" s="21">
        <v>8.3008658008657983E-3</v>
      </c>
      <c r="BK416" s="18">
        <v>83</v>
      </c>
      <c r="BM416" s="18">
        <v>8</v>
      </c>
      <c r="BN416" s="18" t="s">
        <v>679</v>
      </c>
      <c r="BO416" s="18" t="s">
        <v>750</v>
      </c>
      <c r="BP416" s="18">
        <v>77.000000000000028</v>
      </c>
      <c r="BQ416" s="18">
        <v>8</v>
      </c>
      <c r="BR416" s="18">
        <v>6.4999999999999997E-3</v>
      </c>
      <c r="BS416" s="21">
        <v>3.2447240259740246E-3</v>
      </c>
      <c r="BT416" s="18">
        <v>32</v>
      </c>
      <c r="BV416" s="18">
        <v>10</v>
      </c>
      <c r="BW416" s="18" t="s">
        <v>33</v>
      </c>
      <c r="BX416" s="18" t="s">
        <v>136</v>
      </c>
      <c r="BY416" s="18">
        <v>92</v>
      </c>
      <c r="BZ416" s="18">
        <v>1</v>
      </c>
      <c r="CA416" s="18">
        <v>2.4666666666666663E-2</v>
      </c>
      <c r="CB416" s="21">
        <v>3.2173913043478254E-2</v>
      </c>
      <c r="CC416" s="18">
        <v>322</v>
      </c>
      <c r="CE416" s="18">
        <v>10</v>
      </c>
      <c r="CF416" s="18" t="s">
        <v>33</v>
      </c>
      <c r="CG416" s="18" t="s">
        <v>136</v>
      </c>
      <c r="CH416" s="18">
        <v>92</v>
      </c>
      <c r="CI416" s="18">
        <v>3</v>
      </c>
      <c r="CJ416" s="18">
        <v>2.4666666666666663E-2</v>
      </c>
      <c r="CK416" s="21">
        <v>2.1747181964573269E-2</v>
      </c>
      <c r="CL416" s="18">
        <v>217</v>
      </c>
      <c r="CN416" s="18">
        <v>10</v>
      </c>
      <c r="CO416" s="18" t="s">
        <v>33</v>
      </c>
      <c r="CP416" s="18" t="s">
        <v>136</v>
      </c>
      <c r="CQ416" s="18">
        <v>92</v>
      </c>
      <c r="CR416" s="18">
        <v>3</v>
      </c>
      <c r="CS416" s="18">
        <v>2.4666666666666663E-2</v>
      </c>
      <c r="CT416" s="21">
        <v>4.401570048309178E-2</v>
      </c>
      <c r="CU416" s="18">
        <v>440</v>
      </c>
      <c r="CW416" s="18">
        <v>10</v>
      </c>
      <c r="CX416" s="18" t="s">
        <v>670</v>
      </c>
      <c r="CY416" s="18" t="s">
        <v>750</v>
      </c>
      <c r="CZ416" s="18">
        <v>84.937500000000014</v>
      </c>
      <c r="DA416" s="18">
        <v>1</v>
      </c>
      <c r="DB416" s="18">
        <v>1.7500000000000002E-2</v>
      </c>
      <c r="DC416" s="21">
        <v>1.0301692420897719E-2</v>
      </c>
      <c r="DD416" s="18">
        <v>103</v>
      </c>
    </row>
    <row r="417" spans="2:108" x14ac:dyDescent="0.3">
      <c r="B417" s="18">
        <v>9</v>
      </c>
      <c r="C417" s="18" t="s">
        <v>661</v>
      </c>
      <c r="D417" s="18" t="s">
        <v>750</v>
      </c>
      <c r="E417" s="18">
        <v>13</v>
      </c>
      <c r="F417" s="18">
        <v>3</v>
      </c>
      <c r="G417" s="18">
        <v>8.0000000000000002E-3</v>
      </c>
      <c r="H417" s="21">
        <v>2.3589743589743594E-2</v>
      </c>
      <c r="I417" s="18">
        <v>236</v>
      </c>
      <c r="K417" s="18">
        <v>9</v>
      </c>
      <c r="L417" s="18" t="s">
        <v>661</v>
      </c>
      <c r="M417" s="18" t="s">
        <v>750</v>
      </c>
      <c r="N417" s="18">
        <v>13</v>
      </c>
      <c r="O417" s="18">
        <v>1</v>
      </c>
      <c r="P417" s="18">
        <v>9.5999999999999992E-3</v>
      </c>
      <c r="Q417" s="21">
        <v>3.692307692307692E-2</v>
      </c>
      <c r="R417" s="18">
        <v>369</v>
      </c>
      <c r="T417" s="18">
        <v>9</v>
      </c>
      <c r="U417" s="18" t="s">
        <v>661</v>
      </c>
      <c r="V417" s="18" t="s">
        <v>750</v>
      </c>
      <c r="W417" s="18">
        <v>13</v>
      </c>
      <c r="X417" s="18">
        <v>1</v>
      </c>
      <c r="Y417" s="18">
        <v>9.5999999999999992E-3</v>
      </c>
      <c r="Z417" s="21">
        <v>3.692307692307692E-2</v>
      </c>
      <c r="AA417" s="18">
        <v>369</v>
      </c>
      <c r="AC417" s="18">
        <v>9</v>
      </c>
      <c r="AD417" s="18" t="s">
        <v>650</v>
      </c>
      <c r="AE417" s="18" t="s">
        <v>750</v>
      </c>
      <c r="AF417" s="18">
        <v>13</v>
      </c>
      <c r="AG417" s="18">
        <v>1</v>
      </c>
      <c r="AH417" s="18">
        <v>5.4999999999999997E-3</v>
      </c>
      <c r="AI417" s="21">
        <v>2.8205128205128209E-2</v>
      </c>
      <c r="AJ417" s="18">
        <v>282</v>
      </c>
      <c r="AL417" s="18">
        <v>8</v>
      </c>
      <c r="AM417" s="18" t="s">
        <v>774</v>
      </c>
      <c r="AN417" s="18" t="s">
        <v>773</v>
      </c>
      <c r="AO417" s="18">
        <v>60</v>
      </c>
      <c r="AP417" s="18">
        <v>1</v>
      </c>
      <c r="AQ417" s="18">
        <v>8.9999999999999993E-3</v>
      </c>
      <c r="AR417" s="21">
        <v>1.5075E-2</v>
      </c>
      <c r="AS417" s="18">
        <v>151</v>
      </c>
      <c r="AU417" s="18">
        <v>8</v>
      </c>
      <c r="AV417" s="18" t="s">
        <v>681</v>
      </c>
      <c r="AW417" s="18" t="s">
        <v>750</v>
      </c>
      <c r="AX417" s="18">
        <v>77.000000000000028</v>
      </c>
      <c r="AY417" s="18">
        <v>1.5</v>
      </c>
      <c r="AZ417" s="18">
        <v>6.7000000000000002E-3</v>
      </c>
      <c r="BA417" s="21">
        <v>5.6558441558441537E-3</v>
      </c>
      <c r="BB417" s="18">
        <v>57</v>
      </c>
      <c r="BD417" s="18">
        <v>8</v>
      </c>
      <c r="BE417" s="18" t="s">
        <v>681</v>
      </c>
      <c r="BF417" s="18" t="s">
        <v>750</v>
      </c>
      <c r="BG417" s="18">
        <v>77.000000000000028</v>
      </c>
      <c r="BH417" s="18">
        <v>2</v>
      </c>
      <c r="BI417" s="18">
        <v>6.4999999999999997E-3</v>
      </c>
      <c r="BJ417" s="21">
        <v>8.3008658008657983E-3</v>
      </c>
      <c r="BK417" s="18">
        <v>83</v>
      </c>
      <c r="BM417" s="18">
        <v>8</v>
      </c>
      <c r="BN417" s="18" t="s">
        <v>681</v>
      </c>
      <c r="BO417" s="18" t="s">
        <v>750</v>
      </c>
      <c r="BP417" s="18">
        <v>77.000000000000028</v>
      </c>
      <c r="BQ417" s="18">
        <v>8</v>
      </c>
      <c r="BR417" s="18">
        <v>6.4999999999999997E-3</v>
      </c>
      <c r="BS417" s="21">
        <v>3.2447240259740246E-3</v>
      </c>
      <c r="BT417" s="18">
        <v>32</v>
      </c>
      <c r="BV417" s="18">
        <v>10</v>
      </c>
      <c r="BW417" s="18" t="s">
        <v>24</v>
      </c>
      <c r="BX417" s="18" t="s">
        <v>136</v>
      </c>
      <c r="BY417" s="18">
        <v>138</v>
      </c>
      <c r="BZ417" s="18">
        <v>1</v>
      </c>
      <c r="CA417" s="18">
        <v>2.4666666666666663E-2</v>
      </c>
      <c r="CB417" s="21">
        <v>2.1449275362318838E-2</v>
      </c>
      <c r="CC417" s="18">
        <v>214</v>
      </c>
      <c r="CE417" s="18">
        <v>10</v>
      </c>
      <c r="CF417" s="18" t="s">
        <v>24</v>
      </c>
      <c r="CG417" s="18" t="s">
        <v>136</v>
      </c>
      <c r="CH417" s="18">
        <v>138</v>
      </c>
      <c r="CI417" s="18">
        <v>2</v>
      </c>
      <c r="CJ417" s="18">
        <v>2.4666666666666663E-2</v>
      </c>
      <c r="CK417" s="21">
        <v>2.1747181964573266E-2</v>
      </c>
      <c r="CL417" s="18">
        <v>217</v>
      </c>
      <c r="CN417" s="18">
        <v>10</v>
      </c>
      <c r="CO417" s="18" t="s">
        <v>24</v>
      </c>
      <c r="CP417" s="18" t="s">
        <v>136</v>
      </c>
      <c r="CQ417" s="18">
        <v>138</v>
      </c>
      <c r="CR417" s="18">
        <v>2</v>
      </c>
      <c r="CS417" s="18">
        <v>2.4666666666666663E-2</v>
      </c>
      <c r="CT417" s="21">
        <v>4.401570048309178E-2</v>
      </c>
      <c r="CU417" s="18">
        <v>440</v>
      </c>
      <c r="CW417" s="18">
        <v>10</v>
      </c>
      <c r="CX417" s="18" t="s">
        <v>672</v>
      </c>
      <c r="CY417" s="18" t="s">
        <v>750</v>
      </c>
      <c r="CZ417" s="18">
        <v>84.937500000000014</v>
      </c>
      <c r="DA417" s="18">
        <v>1</v>
      </c>
      <c r="DB417" s="18">
        <v>1.7500000000000002E-2</v>
      </c>
      <c r="DC417" s="21">
        <v>1.0301692420897719E-2</v>
      </c>
      <c r="DD417" s="18">
        <v>103</v>
      </c>
    </row>
    <row r="418" spans="2:108" x14ac:dyDescent="0.3">
      <c r="B418" s="18">
        <v>9</v>
      </c>
      <c r="C418" s="18" t="s">
        <v>663</v>
      </c>
      <c r="D418" s="18" t="s">
        <v>750</v>
      </c>
      <c r="E418" s="18">
        <v>13</v>
      </c>
      <c r="F418" s="18">
        <v>3</v>
      </c>
      <c r="G418" s="18">
        <v>8.0000000000000002E-3</v>
      </c>
      <c r="H418" s="21">
        <v>2.3589743589743594E-2</v>
      </c>
      <c r="I418" s="18">
        <v>236</v>
      </c>
      <c r="K418" s="18">
        <v>9</v>
      </c>
      <c r="L418" s="18" t="s">
        <v>663</v>
      </c>
      <c r="M418" s="18" t="s">
        <v>750</v>
      </c>
      <c r="N418" s="18">
        <v>13</v>
      </c>
      <c r="O418" s="18">
        <v>1</v>
      </c>
      <c r="P418" s="18">
        <v>9.7000000000000003E-3</v>
      </c>
      <c r="Q418" s="21">
        <v>3.7307692307692306E-2</v>
      </c>
      <c r="R418" s="18">
        <v>373</v>
      </c>
      <c r="T418" s="18">
        <v>9</v>
      </c>
      <c r="U418" s="18" t="s">
        <v>663</v>
      </c>
      <c r="V418" s="18" t="s">
        <v>750</v>
      </c>
      <c r="W418" s="18">
        <v>13</v>
      </c>
      <c r="X418" s="18">
        <v>1</v>
      </c>
      <c r="Y418" s="18">
        <v>9.7000000000000003E-3</v>
      </c>
      <c r="Z418" s="21">
        <v>3.7307692307692306E-2</v>
      </c>
      <c r="AA418" s="18">
        <v>373</v>
      </c>
      <c r="AC418" s="18">
        <v>9</v>
      </c>
      <c r="AD418" s="18" t="s">
        <v>652</v>
      </c>
      <c r="AE418" s="18" t="s">
        <v>750</v>
      </c>
      <c r="AF418" s="18">
        <v>13</v>
      </c>
      <c r="AG418" s="18">
        <v>1</v>
      </c>
      <c r="AH418" s="18">
        <v>5.4999999999999997E-3</v>
      </c>
      <c r="AI418" s="21">
        <v>2.8205128205128209E-2</v>
      </c>
      <c r="AJ418" s="18">
        <v>282</v>
      </c>
      <c r="AL418" s="18">
        <v>8</v>
      </c>
      <c r="AM418" s="18" t="s">
        <v>775</v>
      </c>
      <c r="AN418" s="18" t="s">
        <v>773</v>
      </c>
      <c r="AO418" s="18">
        <v>70</v>
      </c>
      <c r="AP418" s="18">
        <v>1</v>
      </c>
      <c r="AQ418" s="18">
        <v>0.01</v>
      </c>
      <c r="AR418" s="21">
        <v>1.4357142857142858E-2</v>
      </c>
      <c r="AS418" s="18">
        <v>144</v>
      </c>
      <c r="AU418" s="18">
        <v>8</v>
      </c>
      <c r="AV418" s="18" t="s">
        <v>683</v>
      </c>
      <c r="AW418" s="18" t="s">
        <v>750</v>
      </c>
      <c r="AX418" s="18">
        <v>77.000000000000028</v>
      </c>
      <c r="AY418" s="18">
        <v>1.5</v>
      </c>
      <c r="AZ418" s="18">
        <v>6.7000000000000002E-3</v>
      </c>
      <c r="BA418" s="21">
        <v>5.6558441558441537E-3</v>
      </c>
      <c r="BB418" s="18">
        <v>57</v>
      </c>
      <c r="BD418" s="18">
        <v>8</v>
      </c>
      <c r="BE418" s="18" t="s">
        <v>683</v>
      </c>
      <c r="BF418" s="18" t="s">
        <v>750</v>
      </c>
      <c r="BG418" s="18">
        <v>77.000000000000028</v>
      </c>
      <c r="BH418" s="18">
        <v>2</v>
      </c>
      <c r="BI418" s="18">
        <v>6.4999999999999997E-3</v>
      </c>
      <c r="BJ418" s="21">
        <v>8.3008658008657983E-3</v>
      </c>
      <c r="BK418" s="18">
        <v>83</v>
      </c>
      <c r="BM418" s="18">
        <v>8</v>
      </c>
      <c r="BN418" s="18" t="s">
        <v>683</v>
      </c>
      <c r="BO418" s="18" t="s">
        <v>750</v>
      </c>
      <c r="BP418" s="18">
        <v>77.000000000000028</v>
      </c>
      <c r="BQ418" s="18">
        <v>8</v>
      </c>
      <c r="BR418" s="18">
        <v>6.4999999999999997E-3</v>
      </c>
      <c r="BS418" s="21">
        <v>3.2447240259740246E-3</v>
      </c>
      <c r="BT418" s="18">
        <v>32</v>
      </c>
      <c r="BV418" s="18">
        <v>10</v>
      </c>
      <c r="BW418" s="18" t="s">
        <v>25</v>
      </c>
      <c r="BX418" s="18" t="s">
        <v>136</v>
      </c>
      <c r="BY418" s="18">
        <v>138</v>
      </c>
      <c r="BZ418" s="18">
        <v>1</v>
      </c>
      <c r="CA418" s="18">
        <v>2.4666666666666663E-2</v>
      </c>
      <c r="CB418" s="21">
        <v>2.1449275362318838E-2</v>
      </c>
      <c r="CC418" s="18">
        <v>214</v>
      </c>
      <c r="CE418" s="18">
        <v>10</v>
      </c>
      <c r="CF418" s="18" t="s">
        <v>25</v>
      </c>
      <c r="CG418" s="18" t="s">
        <v>136</v>
      </c>
      <c r="CH418" s="18">
        <v>138</v>
      </c>
      <c r="CI418" s="18">
        <v>2</v>
      </c>
      <c r="CJ418" s="18">
        <v>2.4666666666666663E-2</v>
      </c>
      <c r="CK418" s="21">
        <v>2.1747181964573266E-2</v>
      </c>
      <c r="CL418" s="18">
        <v>217</v>
      </c>
      <c r="CN418" s="18">
        <v>10</v>
      </c>
      <c r="CO418" s="18" t="s">
        <v>25</v>
      </c>
      <c r="CP418" s="18" t="s">
        <v>136</v>
      </c>
      <c r="CQ418" s="18">
        <v>138</v>
      </c>
      <c r="CR418" s="18">
        <v>2</v>
      </c>
      <c r="CS418" s="18">
        <v>2.4666666666666663E-2</v>
      </c>
      <c r="CT418" s="21">
        <v>4.401570048309178E-2</v>
      </c>
      <c r="CU418" s="18">
        <v>440</v>
      </c>
      <c r="CW418" s="18">
        <v>10</v>
      </c>
      <c r="CX418" s="18" t="s">
        <v>674</v>
      </c>
      <c r="CY418" s="18" t="s">
        <v>750</v>
      </c>
      <c r="CZ418" s="18">
        <v>84.937500000000014</v>
      </c>
      <c r="DA418" s="18">
        <v>1</v>
      </c>
      <c r="DB418" s="18">
        <v>1.7500000000000002E-2</v>
      </c>
      <c r="DC418" s="21">
        <v>1.0301692420897719E-2</v>
      </c>
      <c r="DD418" s="18">
        <v>103</v>
      </c>
    </row>
    <row r="419" spans="2:108" x14ac:dyDescent="0.3">
      <c r="B419" s="18">
        <v>9</v>
      </c>
      <c r="C419" s="18" t="s">
        <v>665</v>
      </c>
      <c r="D419" s="18" t="s">
        <v>750</v>
      </c>
      <c r="E419" s="18">
        <v>13</v>
      </c>
      <c r="F419" s="18">
        <v>3</v>
      </c>
      <c r="G419" s="18">
        <v>8.0000000000000002E-3</v>
      </c>
      <c r="H419" s="21">
        <v>2.3589743589743594E-2</v>
      </c>
      <c r="I419" s="18">
        <v>236</v>
      </c>
      <c r="K419" s="18">
        <v>9</v>
      </c>
      <c r="L419" s="18" t="s">
        <v>665</v>
      </c>
      <c r="M419" s="18" t="s">
        <v>750</v>
      </c>
      <c r="N419" s="18">
        <v>13</v>
      </c>
      <c r="O419" s="18">
        <v>1</v>
      </c>
      <c r="P419" s="18">
        <v>9.7000000000000003E-3</v>
      </c>
      <c r="Q419" s="21">
        <v>3.7307692307692306E-2</v>
      </c>
      <c r="R419" s="18">
        <v>373</v>
      </c>
      <c r="T419" s="18">
        <v>9</v>
      </c>
      <c r="U419" s="18" t="s">
        <v>665</v>
      </c>
      <c r="V419" s="18" t="s">
        <v>750</v>
      </c>
      <c r="W419" s="18">
        <v>13</v>
      </c>
      <c r="X419" s="18">
        <v>1</v>
      </c>
      <c r="Y419" s="18">
        <v>9.7000000000000003E-3</v>
      </c>
      <c r="Z419" s="21">
        <v>3.7307692307692306E-2</v>
      </c>
      <c r="AA419" s="18">
        <v>373</v>
      </c>
      <c r="AC419" s="18">
        <v>9</v>
      </c>
      <c r="AD419" s="18" t="s">
        <v>654</v>
      </c>
      <c r="AE419" s="18" t="s">
        <v>750</v>
      </c>
      <c r="AF419" s="18">
        <v>13</v>
      </c>
      <c r="AG419" s="18">
        <v>1</v>
      </c>
      <c r="AH419" s="18">
        <v>5.4999999999999997E-3</v>
      </c>
      <c r="AI419" s="21">
        <v>2.8205128205128209E-2</v>
      </c>
      <c r="AJ419" s="18">
        <v>282</v>
      </c>
      <c r="AL419" s="18">
        <v>8</v>
      </c>
      <c r="AM419" s="18" t="s">
        <v>776</v>
      </c>
      <c r="AN419" s="18" t="s">
        <v>773</v>
      </c>
      <c r="AO419" s="18">
        <v>125</v>
      </c>
      <c r="AP419" s="18">
        <v>1</v>
      </c>
      <c r="AQ419" s="18">
        <v>0.01</v>
      </c>
      <c r="AR419" s="21">
        <v>8.0400000000000003E-3</v>
      </c>
      <c r="AS419" s="18">
        <v>80</v>
      </c>
      <c r="AU419" s="18">
        <v>8</v>
      </c>
      <c r="AV419" s="18" t="s">
        <v>684</v>
      </c>
      <c r="AW419" s="18" t="s">
        <v>750</v>
      </c>
      <c r="AX419" s="18">
        <v>433.2</v>
      </c>
      <c r="AY419" s="18">
        <v>1</v>
      </c>
      <c r="AZ419" s="18">
        <v>7.0000000000000001E-3</v>
      </c>
      <c r="BA419" s="21">
        <v>1.5754847645429364E-3</v>
      </c>
      <c r="BB419" s="18">
        <v>16</v>
      </c>
      <c r="BD419" s="18">
        <v>8</v>
      </c>
      <c r="BE419" s="18" t="s">
        <v>684</v>
      </c>
      <c r="BF419" s="18" t="s">
        <v>750</v>
      </c>
      <c r="BG419" s="18">
        <v>433.2</v>
      </c>
      <c r="BH419" s="18">
        <v>1</v>
      </c>
      <c r="BI419" s="18">
        <v>7.0000000000000001E-3</v>
      </c>
      <c r="BJ419" s="21">
        <v>3.1779008925823331E-3</v>
      </c>
      <c r="BK419" s="18">
        <v>32</v>
      </c>
      <c r="BM419" s="18">
        <v>8</v>
      </c>
      <c r="BN419" s="18" t="s">
        <v>684</v>
      </c>
      <c r="BO419" s="18" t="s">
        <v>750</v>
      </c>
      <c r="BP419" s="18">
        <v>433.2</v>
      </c>
      <c r="BQ419" s="18">
        <v>1.5</v>
      </c>
      <c r="BR419" s="18">
        <v>7.0000000000000001E-3</v>
      </c>
      <c r="BS419" s="21">
        <v>3.312557710064635E-3</v>
      </c>
      <c r="BT419" s="18">
        <v>33</v>
      </c>
      <c r="BV419" s="18">
        <v>10</v>
      </c>
      <c r="BW419" s="18" t="s">
        <v>13</v>
      </c>
      <c r="BX419" s="18" t="s">
        <v>136</v>
      </c>
      <c r="BY419" s="18">
        <v>138</v>
      </c>
      <c r="BZ419" s="18">
        <v>1</v>
      </c>
      <c r="CA419" s="18">
        <v>2.4666666666666663E-2</v>
      </c>
      <c r="CB419" s="21">
        <v>2.1449275362318838E-2</v>
      </c>
      <c r="CC419" s="18">
        <v>214</v>
      </c>
      <c r="CE419" s="18">
        <v>10</v>
      </c>
      <c r="CF419" s="18" t="s">
        <v>13</v>
      </c>
      <c r="CG419" s="18" t="s">
        <v>136</v>
      </c>
      <c r="CH419" s="18">
        <v>138</v>
      </c>
      <c r="CI419" s="18">
        <v>2</v>
      </c>
      <c r="CJ419" s="18">
        <v>2.4666666666666663E-2</v>
      </c>
      <c r="CK419" s="21">
        <v>2.1747181964573266E-2</v>
      </c>
      <c r="CL419" s="18">
        <v>217</v>
      </c>
      <c r="CN419" s="18">
        <v>10</v>
      </c>
      <c r="CO419" s="18" t="s">
        <v>13</v>
      </c>
      <c r="CP419" s="18" t="s">
        <v>136</v>
      </c>
      <c r="CQ419" s="18">
        <v>138</v>
      </c>
      <c r="CR419" s="18">
        <v>2</v>
      </c>
      <c r="CS419" s="18">
        <v>2.4666666666666663E-2</v>
      </c>
      <c r="CT419" s="21">
        <v>4.401570048309178E-2</v>
      </c>
      <c r="CU419" s="18">
        <v>440</v>
      </c>
      <c r="CW419" s="18">
        <v>10</v>
      </c>
      <c r="CX419" s="18" t="s">
        <v>676</v>
      </c>
      <c r="CY419" s="18" t="s">
        <v>750</v>
      </c>
      <c r="CZ419" s="18">
        <v>84.937500000000014</v>
      </c>
      <c r="DA419" s="18">
        <v>1</v>
      </c>
      <c r="DB419" s="18">
        <v>1.7500000000000002E-2</v>
      </c>
      <c r="DC419" s="21">
        <v>1.0301692420897719E-2</v>
      </c>
      <c r="DD419" s="18">
        <v>103</v>
      </c>
    </row>
    <row r="420" spans="2:108" x14ac:dyDescent="0.3">
      <c r="B420" s="18">
        <v>9</v>
      </c>
      <c r="C420" s="18" t="s">
        <v>666</v>
      </c>
      <c r="D420" s="18" t="s">
        <v>750</v>
      </c>
      <c r="E420" s="18">
        <v>64.40000000000002</v>
      </c>
      <c r="F420" s="18">
        <v>1.5</v>
      </c>
      <c r="G420" s="18">
        <v>8.6E-3</v>
      </c>
      <c r="H420" s="21">
        <v>1.0238095238095235E-2</v>
      </c>
      <c r="I420" s="18">
        <v>102</v>
      </c>
      <c r="K420" s="18">
        <v>9</v>
      </c>
      <c r="L420" s="18" t="s">
        <v>666</v>
      </c>
      <c r="M420" s="18" t="s">
        <v>750</v>
      </c>
      <c r="N420" s="18">
        <v>64.40000000000002</v>
      </c>
      <c r="O420" s="18">
        <v>1</v>
      </c>
      <c r="P420" s="18">
        <v>8.5000000000000006E-3</v>
      </c>
      <c r="Q420" s="21">
        <v>6.5993788819875762E-3</v>
      </c>
      <c r="R420" s="18">
        <v>66</v>
      </c>
      <c r="T420" s="18">
        <v>9</v>
      </c>
      <c r="U420" s="18" t="s">
        <v>666</v>
      </c>
      <c r="V420" s="18" t="s">
        <v>750</v>
      </c>
      <c r="W420" s="18">
        <v>64.40000000000002</v>
      </c>
      <c r="X420" s="18">
        <v>1</v>
      </c>
      <c r="Y420" s="18">
        <v>8.5000000000000006E-3</v>
      </c>
      <c r="Z420" s="21">
        <v>6.5993788819875762E-3</v>
      </c>
      <c r="AA420" s="18">
        <v>66</v>
      </c>
      <c r="AC420" s="18">
        <v>9</v>
      </c>
      <c r="AD420" s="18" t="s">
        <v>656</v>
      </c>
      <c r="AE420" s="18" t="s">
        <v>750</v>
      </c>
      <c r="AF420" s="18">
        <v>13</v>
      </c>
      <c r="AG420" s="18">
        <v>1</v>
      </c>
      <c r="AH420" s="18">
        <v>5.4999999999999997E-3</v>
      </c>
      <c r="AI420" s="21">
        <v>2.8205128205128209E-2</v>
      </c>
      <c r="AJ420" s="18">
        <v>282</v>
      </c>
      <c r="AL420" s="19"/>
      <c r="AM420" s="19"/>
      <c r="AN420" s="19"/>
      <c r="AO420" s="19"/>
      <c r="AP420" s="19"/>
      <c r="AQ420" s="19"/>
      <c r="AR420" s="22"/>
      <c r="AS420" s="19"/>
      <c r="AU420" s="18">
        <v>8</v>
      </c>
      <c r="AV420" s="18" t="s">
        <v>686</v>
      </c>
      <c r="AW420" s="18" t="s">
        <v>750</v>
      </c>
      <c r="AX420" s="18">
        <v>433.2</v>
      </c>
      <c r="AY420" s="18">
        <v>1</v>
      </c>
      <c r="AZ420" s="18">
        <v>7.0000000000000001E-3</v>
      </c>
      <c r="BA420" s="21">
        <v>1.5754847645429364E-3</v>
      </c>
      <c r="BB420" s="18">
        <v>16</v>
      </c>
      <c r="BD420" s="18">
        <v>8</v>
      </c>
      <c r="BE420" s="18" t="s">
        <v>686</v>
      </c>
      <c r="BF420" s="18" t="s">
        <v>750</v>
      </c>
      <c r="BG420" s="18">
        <v>433.2</v>
      </c>
      <c r="BH420" s="18">
        <v>1</v>
      </c>
      <c r="BI420" s="18">
        <v>7.0000000000000001E-3</v>
      </c>
      <c r="BJ420" s="21">
        <v>3.1779008925823331E-3</v>
      </c>
      <c r="BK420" s="18">
        <v>32</v>
      </c>
      <c r="BM420" s="18">
        <v>8</v>
      </c>
      <c r="BN420" s="18" t="s">
        <v>686</v>
      </c>
      <c r="BO420" s="18" t="s">
        <v>750</v>
      </c>
      <c r="BP420" s="18">
        <v>433.2</v>
      </c>
      <c r="BQ420" s="18">
        <v>1.5</v>
      </c>
      <c r="BR420" s="18">
        <v>7.0000000000000001E-3</v>
      </c>
      <c r="BS420" s="21">
        <v>3.312557710064635E-3</v>
      </c>
      <c r="BT420" s="18">
        <v>33</v>
      </c>
      <c r="BV420" s="18">
        <v>10</v>
      </c>
      <c r="BW420" s="18" t="s">
        <v>14</v>
      </c>
      <c r="BX420" s="18" t="s">
        <v>136</v>
      </c>
      <c r="BY420" s="18">
        <v>165.6</v>
      </c>
      <c r="BZ420" s="18">
        <v>1</v>
      </c>
      <c r="CA420" s="18">
        <v>2.4666666666666663E-2</v>
      </c>
      <c r="CB420" s="21">
        <v>1.7874396135265699E-2</v>
      </c>
      <c r="CC420" s="18">
        <v>179</v>
      </c>
      <c r="CE420" s="18">
        <v>10</v>
      </c>
      <c r="CF420" s="18" t="s">
        <v>14</v>
      </c>
      <c r="CG420" s="18" t="s">
        <v>136</v>
      </c>
      <c r="CH420" s="18">
        <v>165.6</v>
      </c>
      <c r="CI420" s="18">
        <v>1.5</v>
      </c>
      <c r="CJ420" s="18">
        <v>2.4666666666666663E-2</v>
      </c>
      <c r="CK420" s="21">
        <v>2.4163535516192519E-2</v>
      </c>
      <c r="CL420" s="18">
        <v>242</v>
      </c>
      <c r="CN420" s="18">
        <v>10</v>
      </c>
      <c r="CO420" s="18" t="s">
        <v>14</v>
      </c>
      <c r="CP420" s="18" t="s">
        <v>136</v>
      </c>
      <c r="CQ420" s="18">
        <v>165.6</v>
      </c>
      <c r="CR420" s="18">
        <v>1.5</v>
      </c>
      <c r="CS420" s="18">
        <v>2.4666666666666663E-2</v>
      </c>
      <c r="CT420" s="21">
        <v>4.890633387010198E-2</v>
      </c>
      <c r="CU420" s="18">
        <v>489</v>
      </c>
      <c r="CW420" s="18">
        <v>10</v>
      </c>
      <c r="CX420" s="18" t="s">
        <v>678</v>
      </c>
      <c r="CY420" s="18" t="s">
        <v>750</v>
      </c>
      <c r="CZ420" s="18">
        <v>84.937500000000014</v>
      </c>
      <c r="DA420" s="18">
        <v>1</v>
      </c>
      <c r="DB420" s="18">
        <v>1.7500000000000002E-2</v>
      </c>
      <c r="DC420" s="21">
        <v>1.0301692420897719E-2</v>
      </c>
      <c r="DD420" s="18">
        <v>103</v>
      </c>
    </row>
    <row r="421" spans="2:108" x14ac:dyDescent="0.3">
      <c r="B421" s="18">
        <v>9</v>
      </c>
      <c r="C421" s="18" t="s">
        <v>668</v>
      </c>
      <c r="D421" s="18" t="s">
        <v>750</v>
      </c>
      <c r="E421" s="18">
        <v>64.40000000000002</v>
      </c>
      <c r="F421" s="18">
        <v>1.5</v>
      </c>
      <c r="G421" s="18">
        <v>8.6E-3</v>
      </c>
      <c r="H421" s="21">
        <v>1.0238095238095235E-2</v>
      </c>
      <c r="I421" s="18">
        <v>102</v>
      </c>
      <c r="K421" s="18">
        <v>9</v>
      </c>
      <c r="L421" s="18" t="s">
        <v>668</v>
      </c>
      <c r="M421" s="18" t="s">
        <v>750</v>
      </c>
      <c r="N421" s="18">
        <v>64.40000000000002</v>
      </c>
      <c r="O421" s="18">
        <v>1</v>
      </c>
      <c r="P421" s="18">
        <v>8.5000000000000006E-3</v>
      </c>
      <c r="Q421" s="21">
        <v>6.5993788819875762E-3</v>
      </c>
      <c r="R421" s="18">
        <v>66</v>
      </c>
      <c r="T421" s="18">
        <v>9</v>
      </c>
      <c r="U421" s="18" t="s">
        <v>668</v>
      </c>
      <c r="V421" s="18" t="s">
        <v>750</v>
      </c>
      <c r="W421" s="18">
        <v>64.40000000000002</v>
      </c>
      <c r="X421" s="18">
        <v>1</v>
      </c>
      <c r="Y421" s="18">
        <v>8.5000000000000006E-3</v>
      </c>
      <c r="Z421" s="21">
        <v>6.5993788819875762E-3</v>
      </c>
      <c r="AA421" s="18">
        <v>66</v>
      </c>
      <c r="AC421" s="18">
        <v>9</v>
      </c>
      <c r="AD421" s="18" t="s">
        <v>658</v>
      </c>
      <c r="AE421" s="18" t="s">
        <v>750</v>
      </c>
      <c r="AF421" s="18">
        <v>13</v>
      </c>
      <c r="AG421" s="18">
        <v>1</v>
      </c>
      <c r="AH421" s="18">
        <v>5.4999999999999997E-3</v>
      </c>
      <c r="AI421" s="21">
        <v>2.8205128205128209E-2</v>
      </c>
      <c r="AJ421" s="18">
        <v>282</v>
      </c>
      <c r="AU421" s="18">
        <v>8</v>
      </c>
      <c r="AV421" s="18" t="s">
        <v>688</v>
      </c>
      <c r="AW421" s="18" t="s">
        <v>750</v>
      </c>
      <c r="AX421" s="18">
        <v>433.2</v>
      </c>
      <c r="AY421" s="18">
        <v>1</v>
      </c>
      <c r="AZ421" s="18">
        <v>7.0000000000000001E-3</v>
      </c>
      <c r="BA421" s="21">
        <v>1.5754847645429364E-3</v>
      </c>
      <c r="BB421" s="18">
        <v>16</v>
      </c>
      <c r="BD421" s="18">
        <v>8</v>
      </c>
      <c r="BE421" s="18" t="s">
        <v>688</v>
      </c>
      <c r="BF421" s="18" t="s">
        <v>750</v>
      </c>
      <c r="BG421" s="18">
        <v>433.2</v>
      </c>
      <c r="BH421" s="18">
        <v>1</v>
      </c>
      <c r="BI421" s="18">
        <v>7.0000000000000001E-3</v>
      </c>
      <c r="BJ421" s="21">
        <v>3.1779008925823331E-3</v>
      </c>
      <c r="BK421" s="18">
        <v>32</v>
      </c>
      <c r="BM421" s="18">
        <v>8</v>
      </c>
      <c r="BN421" s="18" t="s">
        <v>688</v>
      </c>
      <c r="BO421" s="18" t="s">
        <v>750</v>
      </c>
      <c r="BP421" s="18">
        <v>433.2</v>
      </c>
      <c r="BQ421" s="18">
        <v>1.5</v>
      </c>
      <c r="BR421" s="18">
        <v>7.0000000000000001E-3</v>
      </c>
      <c r="BS421" s="21">
        <v>3.312557710064635E-3</v>
      </c>
      <c r="BT421" s="18">
        <v>33</v>
      </c>
      <c r="BV421" s="18">
        <v>10</v>
      </c>
      <c r="BW421" s="18" t="s">
        <v>32</v>
      </c>
      <c r="BX421" s="18" t="s">
        <v>136</v>
      </c>
      <c r="BY421" s="18">
        <v>165.6</v>
      </c>
      <c r="BZ421" s="18">
        <v>1</v>
      </c>
      <c r="CA421" s="18">
        <v>2.4666666666666663E-2</v>
      </c>
      <c r="CB421" s="21">
        <v>1.7874396135265699E-2</v>
      </c>
      <c r="CC421" s="18">
        <v>179</v>
      </c>
      <c r="CE421" s="18">
        <v>10</v>
      </c>
      <c r="CF421" s="18" t="s">
        <v>32</v>
      </c>
      <c r="CG421" s="18" t="s">
        <v>136</v>
      </c>
      <c r="CH421" s="18">
        <v>165.6</v>
      </c>
      <c r="CI421" s="18">
        <v>1.5</v>
      </c>
      <c r="CJ421" s="18">
        <v>2.4666666666666663E-2</v>
      </c>
      <c r="CK421" s="21">
        <v>2.4163535516192519E-2</v>
      </c>
      <c r="CL421" s="18">
        <v>242</v>
      </c>
      <c r="CN421" s="18">
        <v>10</v>
      </c>
      <c r="CO421" s="18" t="s">
        <v>32</v>
      </c>
      <c r="CP421" s="18" t="s">
        <v>136</v>
      </c>
      <c r="CQ421" s="18">
        <v>165.6</v>
      </c>
      <c r="CR421" s="18">
        <v>1.5</v>
      </c>
      <c r="CS421" s="18">
        <v>2.4666666666666663E-2</v>
      </c>
      <c r="CT421" s="21">
        <v>4.890633387010198E-2</v>
      </c>
      <c r="CU421" s="18">
        <v>489</v>
      </c>
      <c r="CW421" s="18">
        <v>10</v>
      </c>
      <c r="CX421" s="18" t="s">
        <v>680</v>
      </c>
      <c r="CY421" s="18" t="s">
        <v>750</v>
      </c>
      <c r="CZ421" s="18">
        <v>84.937500000000014</v>
      </c>
      <c r="DA421" s="18">
        <v>1</v>
      </c>
      <c r="DB421" s="18">
        <v>1.7500000000000002E-2</v>
      </c>
      <c r="DC421" s="21">
        <v>1.0301692420897719E-2</v>
      </c>
      <c r="DD421" s="18">
        <v>103</v>
      </c>
    </row>
    <row r="422" spans="2:108" x14ac:dyDescent="0.3">
      <c r="B422" s="18">
        <v>9</v>
      </c>
      <c r="C422" s="18" t="s">
        <v>670</v>
      </c>
      <c r="D422" s="18" t="s">
        <v>750</v>
      </c>
      <c r="E422" s="18">
        <v>64.40000000000002</v>
      </c>
      <c r="F422" s="18">
        <v>1.5</v>
      </c>
      <c r="G422" s="18">
        <v>8.6E-3</v>
      </c>
      <c r="H422" s="21">
        <v>1.0238095238095235E-2</v>
      </c>
      <c r="I422" s="18">
        <v>102</v>
      </c>
      <c r="K422" s="18">
        <v>9</v>
      </c>
      <c r="L422" s="18" t="s">
        <v>670</v>
      </c>
      <c r="M422" s="18" t="s">
        <v>750</v>
      </c>
      <c r="N422" s="18">
        <v>64.40000000000002</v>
      </c>
      <c r="O422" s="18">
        <v>1</v>
      </c>
      <c r="P422" s="18">
        <v>8.5000000000000006E-3</v>
      </c>
      <c r="Q422" s="21">
        <v>6.5993788819875762E-3</v>
      </c>
      <c r="R422" s="18">
        <v>66</v>
      </c>
      <c r="T422" s="18">
        <v>9</v>
      </c>
      <c r="U422" s="18" t="s">
        <v>670</v>
      </c>
      <c r="V422" s="18" t="s">
        <v>750</v>
      </c>
      <c r="W422" s="18">
        <v>64.40000000000002</v>
      </c>
      <c r="X422" s="18">
        <v>1</v>
      </c>
      <c r="Y422" s="18">
        <v>8.5000000000000006E-3</v>
      </c>
      <c r="Z422" s="21">
        <v>6.5993788819875762E-3</v>
      </c>
      <c r="AA422" s="18">
        <v>66</v>
      </c>
      <c r="AC422" s="18">
        <v>9</v>
      </c>
      <c r="AD422" s="18" t="s">
        <v>660</v>
      </c>
      <c r="AE422" s="18" t="s">
        <v>750</v>
      </c>
      <c r="AF422" s="18">
        <v>13</v>
      </c>
      <c r="AG422" s="18">
        <v>1</v>
      </c>
      <c r="AH422" s="18">
        <v>5.4999999999999997E-3</v>
      </c>
      <c r="AI422" s="21">
        <v>2.8205128205128209E-2</v>
      </c>
      <c r="AJ422" s="18">
        <v>282</v>
      </c>
      <c r="AL422" s="18" t="s">
        <v>133</v>
      </c>
      <c r="AM422" s="18" t="s">
        <v>135</v>
      </c>
      <c r="AN422" s="18" t="s">
        <v>0</v>
      </c>
      <c r="AO422" s="18" t="s">
        <v>1</v>
      </c>
      <c r="AP422" s="18" t="s">
        <v>36</v>
      </c>
      <c r="AQ422" s="18" t="s">
        <v>2</v>
      </c>
      <c r="AR422" s="18" t="s">
        <v>3</v>
      </c>
      <c r="AS422" s="18" t="s">
        <v>4</v>
      </c>
      <c r="AT422" s="20">
        <v>9935</v>
      </c>
      <c r="AU422" s="18">
        <v>8</v>
      </c>
      <c r="AV422" s="18" t="s">
        <v>690</v>
      </c>
      <c r="AW422" s="18" t="s">
        <v>750</v>
      </c>
      <c r="AX422" s="18">
        <v>433.2</v>
      </c>
      <c r="AY422" s="18">
        <v>1</v>
      </c>
      <c r="AZ422" s="18">
        <v>7.0000000000000001E-3</v>
      </c>
      <c r="BA422" s="21">
        <v>1.5754847645429364E-3</v>
      </c>
      <c r="BB422" s="18">
        <v>16</v>
      </c>
      <c r="BD422" s="18">
        <v>8</v>
      </c>
      <c r="BE422" s="18" t="s">
        <v>690</v>
      </c>
      <c r="BF422" s="18" t="s">
        <v>750</v>
      </c>
      <c r="BG422" s="18">
        <v>433.2</v>
      </c>
      <c r="BH422" s="18">
        <v>1</v>
      </c>
      <c r="BI422" s="18">
        <v>7.0000000000000001E-3</v>
      </c>
      <c r="BJ422" s="21">
        <v>3.1779008925823331E-3</v>
      </c>
      <c r="BK422" s="18">
        <v>32</v>
      </c>
      <c r="BM422" s="18">
        <v>8</v>
      </c>
      <c r="BN422" s="18" t="s">
        <v>690</v>
      </c>
      <c r="BO422" s="18" t="s">
        <v>750</v>
      </c>
      <c r="BP422" s="18">
        <v>433.2</v>
      </c>
      <c r="BQ422" s="18">
        <v>1.5</v>
      </c>
      <c r="BR422" s="18">
        <v>7.0000000000000001E-3</v>
      </c>
      <c r="BS422" s="21">
        <v>3.312557710064635E-3</v>
      </c>
      <c r="BT422" s="18">
        <v>33</v>
      </c>
      <c r="BV422" s="18">
        <v>10</v>
      </c>
      <c r="BW422" s="18" t="s">
        <v>31</v>
      </c>
      <c r="BX422" s="18" t="s">
        <v>136</v>
      </c>
      <c r="BY422" s="18">
        <v>165.6</v>
      </c>
      <c r="BZ422" s="18">
        <v>1</v>
      </c>
      <c r="CA422" s="18">
        <v>2.4666666666666663E-2</v>
      </c>
      <c r="CB422" s="21">
        <v>1.7874396135265699E-2</v>
      </c>
      <c r="CC422" s="18">
        <v>179</v>
      </c>
      <c r="CE422" s="18">
        <v>10</v>
      </c>
      <c r="CF422" s="18" t="s">
        <v>31</v>
      </c>
      <c r="CG422" s="18" t="s">
        <v>136</v>
      </c>
      <c r="CH422" s="18">
        <v>165.6</v>
      </c>
      <c r="CI422" s="18">
        <v>1.5</v>
      </c>
      <c r="CJ422" s="18">
        <v>2.4666666666666663E-2</v>
      </c>
      <c r="CK422" s="21">
        <v>2.4163535516192519E-2</v>
      </c>
      <c r="CL422" s="18">
        <v>242</v>
      </c>
      <c r="CN422" s="18">
        <v>10</v>
      </c>
      <c r="CO422" s="18" t="s">
        <v>31</v>
      </c>
      <c r="CP422" s="18" t="s">
        <v>136</v>
      </c>
      <c r="CQ422" s="18">
        <v>165.6</v>
      </c>
      <c r="CR422" s="18">
        <v>1.5</v>
      </c>
      <c r="CS422" s="18">
        <v>2.4666666666666663E-2</v>
      </c>
      <c r="CT422" s="21">
        <v>4.890633387010198E-2</v>
      </c>
      <c r="CU422" s="18">
        <v>489</v>
      </c>
      <c r="CW422" s="18">
        <v>10</v>
      </c>
      <c r="CX422" s="18" t="s">
        <v>682</v>
      </c>
      <c r="CY422" s="18" t="s">
        <v>750</v>
      </c>
      <c r="CZ422" s="18">
        <v>84.937500000000014</v>
      </c>
      <c r="DA422" s="18">
        <v>1</v>
      </c>
      <c r="DB422" s="18">
        <v>1.7500000000000002E-2</v>
      </c>
      <c r="DC422" s="21">
        <v>1.0301692420897719E-2</v>
      </c>
      <c r="DD422" s="18">
        <v>103</v>
      </c>
    </row>
    <row r="423" spans="2:108" x14ac:dyDescent="0.3">
      <c r="B423" s="18">
        <v>9</v>
      </c>
      <c r="C423" s="18" t="s">
        <v>672</v>
      </c>
      <c r="D423" s="18" t="s">
        <v>750</v>
      </c>
      <c r="E423" s="18">
        <v>64.40000000000002</v>
      </c>
      <c r="F423" s="18">
        <v>1.5</v>
      </c>
      <c r="G423" s="18">
        <v>8.5000000000000006E-3</v>
      </c>
      <c r="H423" s="21">
        <v>1.0119047619047616E-2</v>
      </c>
      <c r="I423" s="18">
        <v>101</v>
      </c>
      <c r="K423" s="18">
        <v>9</v>
      </c>
      <c r="L423" s="18" t="s">
        <v>672</v>
      </c>
      <c r="M423" s="18" t="s">
        <v>750</v>
      </c>
      <c r="N423" s="18">
        <v>64.40000000000002</v>
      </c>
      <c r="O423" s="18">
        <v>1</v>
      </c>
      <c r="P423" s="18">
        <v>8.5000000000000006E-3</v>
      </c>
      <c r="Q423" s="21">
        <v>6.5993788819875762E-3</v>
      </c>
      <c r="R423" s="18">
        <v>66</v>
      </c>
      <c r="T423" s="18">
        <v>9</v>
      </c>
      <c r="U423" s="18" t="s">
        <v>672</v>
      </c>
      <c r="V423" s="18" t="s">
        <v>750</v>
      </c>
      <c r="W423" s="18">
        <v>64.40000000000002</v>
      </c>
      <c r="X423" s="18">
        <v>1</v>
      </c>
      <c r="Y423" s="18">
        <v>8.5000000000000006E-3</v>
      </c>
      <c r="Z423" s="21">
        <v>6.5993788819875762E-3</v>
      </c>
      <c r="AA423" s="18">
        <v>66</v>
      </c>
      <c r="AC423" s="18">
        <v>9</v>
      </c>
      <c r="AD423" s="18" t="s">
        <v>662</v>
      </c>
      <c r="AE423" s="18" t="s">
        <v>750</v>
      </c>
      <c r="AF423" s="18">
        <v>13</v>
      </c>
      <c r="AG423" s="18">
        <v>1</v>
      </c>
      <c r="AH423" s="18">
        <v>5.4999999999999997E-3</v>
      </c>
      <c r="AI423" s="21">
        <v>2.8205128205128209E-2</v>
      </c>
      <c r="AJ423" s="18">
        <v>282</v>
      </c>
      <c r="AL423" s="18">
        <v>9</v>
      </c>
      <c r="AM423" s="18" t="s">
        <v>12</v>
      </c>
      <c r="AN423" s="18" t="s">
        <v>136</v>
      </c>
      <c r="AO423" s="18">
        <v>96</v>
      </c>
      <c r="AP423" s="18">
        <v>1.5</v>
      </c>
      <c r="AQ423" s="18">
        <v>7.2999999999999995E-2</v>
      </c>
      <c r="AR423" s="21">
        <v>5.0947916666666655E-2</v>
      </c>
      <c r="AS423" s="18">
        <v>509</v>
      </c>
      <c r="AU423" s="18">
        <v>8</v>
      </c>
      <c r="AV423" s="18" t="s">
        <v>692</v>
      </c>
      <c r="AW423" s="18" t="s">
        <v>750</v>
      </c>
      <c r="AX423" s="18">
        <v>433.2</v>
      </c>
      <c r="AY423" s="18">
        <v>1</v>
      </c>
      <c r="AZ423" s="18">
        <v>7.0000000000000001E-3</v>
      </c>
      <c r="BA423" s="21">
        <v>1.5754847645429364E-3</v>
      </c>
      <c r="BB423" s="18">
        <v>16</v>
      </c>
      <c r="BD423" s="18">
        <v>8</v>
      </c>
      <c r="BE423" s="18" t="s">
        <v>692</v>
      </c>
      <c r="BF423" s="18" t="s">
        <v>750</v>
      </c>
      <c r="BG423" s="18">
        <v>433.2</v>
      </c>
      <c r="BH423" s="18">
        <v>1</v>
      </c>
      <c r="BI423" s="18">
        <v>7.0000000000000001E-3</v>
      </c>
      <c r="BJ423" s="21">
        <v>3.1779008925823331E-3</v>
      </c>
      <c r="BK423" s="18">
        <v>32</v>
      </c>
      <c r="BM423" s="18">
        <v>8</v>
      </c>
      <c r="BN423" s="18" t="s">
        <v>692</v>
      </c>
      <c r="BO423" s="18" t="s">
        <v>750</v>
      </c>
      <c r="BP423" s="18">
        <v>433.2</v>
      </c>
      <c r="BQ423" s="18">
        <v>1.5</v>
      </c>
      <c r="BR423" s="18">
        <v>7.0000000000000001E-3</v>
      </c>
      <c r="BS423" s="21">
        <v>3.312557710064635E-3</v>
      </c>
      <c r="BT423" s="18">
        <v>33</v>
      </c>
      <c r="BV423" s="18">
        <v>10</v>
      </c>
      <c r="BW423" s="18" t="s">
        <v>666</v>
      </c>
      <c r="BX423" s="18" t="s">
        <v>750</v>
      </c>
      <c r="BY423" s="18">
        <v>51.800000000000011</v>
      </c>
      <c r="BZ423" s="18">
        <v>1</v>
      </c>
      <c r="CA423" s="18">
        <v>7.0000000000000001E-3</v>
      </c>
      <c r="CB423" s="21">
        <v>1.6216216216216214E-2</v>
      </c>
      <c r="CC423" s="18">
        <v>162</v>
      </c>
      <c r="CE423" s="18">
        <v>10</v>
      </c>
      <c r="CF423" s="18" t="s">
        <v>666</v>
      </c>
      <c r="CG423" s="18" t="s">
        <v>750</v>
      </c>
      <c r="CH423" s="18">
        <v>51.800000000000011</v>
      </c>
      <c r="CI423" s="18">
        <v>2.5</v>
      </c>
      <c r="CJ423" s="18">
        <v>7.1999999999999998E-3</v>
      </c>
      <c r="CK423" s="21">
        <v>1.3528957528957525E-2</v>
      </c>
      <c r="CL423" s="18">
        <v>135</v>
      </c>
      <c r="CN423" s="18">
        <v>10</v>
      </c>
      <c r="CO423" s="18" t="s">
        <v>666</v>
      </c>
      <c r="CP423" s="18" t="s">
        <v>750</v>
      </c>
      <c r="CQ423" s="18">
        <v>51.800000000000011</v>
      </c>
      <c r="CR423" s="18">
        <v>3</v>
      </c>
      <c r="CS423" s="18">
        <v>7.3000000000000001E-3</v>
      </c>
      <c r="CT423" s="21">
        <v>2.3135456885456884E-2</v>
      </c>
      <c r="CU423" s="18">
        <v>231</v>
      </c>
      <c r="CW423" s="18">
        <v>10</v>
      </c>
      <c r="CX423" s="18" t="s">
        <v>667</v>
      </c>
      <c r="CY423" s="18" t="s">
        <v>750</v>
      </c>
      <c r="CZ423" s="18">
        <v>84.937500000000014</v>
      </c>
      <c r="DA423" s="18">
        <v>1</v>
      </c>
      <c r="DB423" s="18">
        <v>1.7500000000000002E-2</v>
      </c>
      <c r="DC423" s="21">
        <v>1.0301692420897719E-2</v>
      </c>
      <c r="DD423" s="18">
        <v>103</v>
      </c>
    </row>
    <row r="424" spans="2:108" x14ac:dyDescent="0.3">
      <c r="B424" s="18">
        <v>9</v>
      </c>
      <c r="C424" s="18" t="s">
        <v>674</v>
      </c>
      <c r="D424" s="18" t="s">
        <v>750</v>
      </c>
      <c r="E424" s="18">
        <v>64.40000000000002</v>
      </c>
      <c r="F424" s="18">
        <v>1.5</v>
      </c>
      <c r="G424" s="18">
        <v>8.5000000000000006E-3</v>
      </c>
      <c r="H424" s="21">
        <v>1.0119047619047616E-2</v>
      </c>
      <c r="I424" s="18">
        <v>101</v>
      </c>
      <c r="K424" s="18">
        <v>9</v>
      </c>
      <c r="L424" s="18" t="s">
        <v>674</v>
      </c>
      <c r="M424" s="18" t="s">
        <v>750</v>
      </c>
      <c r="N424" s="18">
        <v>64.40000000000002</v>
      </c>
      <c r="O424" s="18">
        <v>1</v>
      </c>
      <c r="P424" s="18">
        <v>8.5000000000000006E-3</v>
      </c>
      <c r="Q424" s="21">
        <v>6.5993788819875762E-3</v>
      </c>
      <c r="R424" s="18">
        <v>66</v>
      </c>
      <c r="T424" s="18">
        <v>9</v>
      </c>
      <c r="U424" s="18" t="s">
        <v>674</v>
      </c>
      <c r="V424" s="18" t="s">
        <v>750</v>
      </c>
      <c r="W424" s="18">
        <v>64.40000000000002</v>
      </c>
      <c r="X424" s="18">
        <v>1</v>
      </c>
      <c r="Y424" s="18">
        <v>8.5000000000000006E-3</v>
      </c>
      <c r="Z424" s="21">
        <v>6.5993788819875762E-3</v>
      </c>
      <c r="AA424" s="18">
        <v>66</v>
      </c>
      <c r="AC424" s="18">
        <v>9</v>
      </c>
      <c r="AD424" s="18" t="s">
        <v>664</v>
      </c>
      <c r="AE424" s="18" t="s">
        <v>750</v>
      </c>
      <c r="AF424" s="18">
        <v>13</v>
      </c>
      <c r="AG424" s="18">
        <v>1</v>
      </c>
      <c r="AH424" s="18">
        <v>5.4999999999999997E-3</v>
      </c>
      <c r="AI424" s="21">
        <v>2.8205128205128209E-2</v>
      </c>
      <c r="AJ424" s="18">
        <v>282</v>
      </c>
      <c r="AL424" s="18">
        <v>9</v>
      </c>
      <c r="AM424" s="18" t="s">
        <v>23</v>
      </c>
      <c r="AN424" s="18" t="s">
        <v>136</v>
      </c>
      <c r="AO424" s="18">
        <v>96</v>
      </c>
      <c r="AP424" s="18">
        <v>1.5</v>
      </c>
      <c r="AQ424" s="18">
        <v>7.2999999999999995E-2</v>
      </c>
      <c r="AR424" s="21">
        <v>5.0947916666666655E-2</v>
      </c>
      <c r="AS424" s="18">
        <v>509</v>
      </c>
      <c r="AU424" s="18">
        <v>8</v>
      </c>
      <c r="AV424" s="18" t="s">
        <v>694</v>
      </c>
      <c r="AW424" s="18" t="s">
        <v>750</v>
      </c>
      <c r="AX424" s="18">
        <v>433.2</v>
      </c>
      <c r="AY424" s="18">
        <v>1</v>
      </c>
      <c r="AZ424" s="18">
        <v>7.0000000000000001E-3</v>
      </c>
      <c r="BA424" s="21">
        <v>1.5754847645429364E-3</v>
      </c>
      <c r="BB424" s="18">
        <v>16</v>
      </c>
      <c r="BD424" s="18">
        <v>8</v>
      </c>
      <c r="BE424" s="18" t="s">
        <v>694</v>
      </c>
      <c r="BF424" s="18" t="s">
        <v>750</v>
      </c>
      <c r="BG424" s="18">
        <v>433.2</v>
      </c>
      <c r="BH424" s="18">
        <v>1</v>
      </c>
      <c r="BI424" s="18">
        <v>7.0000000000000001E-3</v>
      </c>
      <c r="BJ424" s="21">
        <v>3.1779008925823331E-3</v>
      </c>
      <c r="BK424" s="18">
        <v>32</v>
      </c>
      <c r="BM424" s="18">
        <v>8</v>
      </c>
      <c r="BN424" s="18" t="s">
        <v>694</v>
      </c>
      <c r="BO424" s="18" t="s">
        <v>750</v>
      </c>
      <c r="BP424" s="18">
        <v>433.2</v>
      </c>
      <c r="BQ424" s="18">
        <v>1.5</v>
      </c>
      <c r="BR424" s="18">
        <v>7.0000000000000001E-3</v>
      </c>
      <c r="BS424" s="21">
        <v>3.312557710064635E-3</v>
      </c>
      <c r="BT424" s="18">
        <v>33</v>
      </c>
      <c r="BV424" s="18">
        <v>10</v>
      </c>
      <c r="BW424" s="18" t="s">
        <v>668</v>
      </c>
      <c r="BX424" s="18" t="s">
        <v>750</v>
      </c>
      <c r="BY424" s="18">
        <v>51.800000000000011</v>
      </c>
      <c r="BZ424" s="18">
        <v>1</v>
      </c>
      <c r="CA424" s="18">
        <v>7.0000000000000001E-3</v>
      </c>
      <c r="CB424" s="21">
        <v>1.6216216216216214E-2</v>
      </c>
      <c r="CC424" s="18">
        <v>162</v>
      </c>
      <c r="CE424" s="18">
        <v>10</v>
      </c>
      <c r="CF424" s="18" t="s">
        <v>668</v>
      </c>
      <c r="CG424" s="18" t="s">
        <v>750</v>
      </c>
      <c r="CH424" s="18">
        <v>51.800000000000011</v>
      </c>
      <c r="CI424" s="18">
        <v>2.5</v>
      </c>
      <c r="CJ424" s="18">
        <v>7.1999999999999998E-3</v>
      </c>
      <c r="CK424" s="21">
        <v>1.3528957528957525E-2</v>
      </c>
      <c r="CL424" s="18">
        <v>135</v>
      </c>
      <c r="CN424" s="18">
        <v>10</v>
      </c>
      <c r="CO424" s="18" t="s">
        <v>668</v>
      </c>
      <c r="CP424" s="18" t="s">
        <v>750</v>
      </c>
      <c r="CQ424" s="18">
        <v>51.800000000000011</v>
      </c>
      <c r="CR424" s="18">
        <v>3</v>
      </c>
      <c r="CS424" s="18">
        <v>7.3000000000000001E-3</v>
      </c>
      <c r="CT424" s="21">
        <v>2.3135456885456884E-2</v>
      </c>
      <c r="CU424" s="18">
        <v>231</v>
      </c>
      <c r="CW424" s="18">
        <v>10</v>
      </c>
      <c r="CX424" s="18" t="s">
        <v>669</v>
      </c>
      <c r="CY424" s="18" t="s">
        <v>750</v>
      </c>
      <c r="CZ424" s="18">
        <v>84.937500000000014</v>
      </c>
      <c r="DA424" s="18">
        <v>1</v>
      </c>
      <c r="DB424" s="18">
        <v>1.7500000000000002E-2</v>
      </c>
      <c r="DC424" s="21">
        <v>1.0301692420897719E-2</v>
      </c>
      <c r="DD424" s="18">
        <v>103</v>
      </c>
    </row>
    <row r="425" spans="2:108" x14ac:dyDescent="0.3">
      <c r="B425" s="18">
        <v>9</v>
      </c>
      <c r="C425" s="18" t="s">
        <v>676</v>
      </c>
      <c r="D425" s="18" t="s">
        <v>750</v>
      </c>
      <c r="E425" s="18">
        <v>64.40000000000002</v>
      </c>
      <c r="F425" s="18">
        <v>1.5</v>
      </c>
      <c r="G425" s="18">
        <v>8.5000000000000006E-3</v>
      </c>
      <c r="H425" s="21">
        <v>1.0119047619047616E-2</v>
      </c>
      <c r="I425" s="18">
        <v>101</v>
      </c>
      <c r="K425" s="18">
        <v>9</v>
      </c>
      <c r="L425" s="18" t="s">
        <v>676</v>
      </c>
      <c r="M425" s="18" t="s">
        <v>750</v>
      </c>
      <c r="N425" s="18">
        <v>64.40000000000002</v>
      </c>
      <c r="O425" s="18">
        <v>1</v>
      </c>
      <c r="P425" s="18">
        <v>8.5000000000000006E-3</v>
      </c>
      <c r="Q425" s="21">
        <v>6.5993788819875762E-3</v>
      </c>
      <c r="R425" s="18">
        <v>66</v>
      </c>
      <c r="T425" s="18">
        <v>9</v>
      </c>
      <c r="U425" s="18" t="s">
        <v>676</v>
      </c>
      <c r="V425" s="18" t="s">
        <v>750</v>
      </c>
      <c r="W425" s="18">
        <v>64.40000000000002</v>
      </c>
      <c r="X425" s="18">
        <v>1</v>
      </c>
      <c r="Y425" s="18">
        <v>8.5000000000000006E-3</v>
      </c>
      <c r="Z425" s="21">
        <v>6.5993788819875762E-3</v>
      </c>
      <c r="AA425" s="18">
        <v>66</v>
      </c>
      <c r="AC425" s="18">
        <v>9</v>
      </c>
      <c r="AD425" s="18" t="s">
        <v>649</v>
      </c>
      <c r="AE425" s="18" t="s">
        <v>750</v>
      </c>
      <c r="AF425" s="18">
        <v>13</v>
      </c>
      <c r="AG425" s="18">
        <v>1</v>
      </c>
      <c r="AH425" s="18">
        <v>5.4999999999999997E-3</v>
      </c>
      <c r="AI425" s="21">
        <v>2.8205128205128209E-2</v>
      </c>
      <c r="AJ425" s="18">
        <v>282</v>
      </c>
      <c r="AL425" s="18">
        <v>9</v>
      </c>
      <c r="AM425" s="18" t="s">
        <v>33</v>
      </c>
      <c r="AN425" s="18" t="s">
        <v>136</v>
      </c>
      <c r="AO425" s="18">
        <v>96</v>
      </c>
      <c r="AP425" s="18">
        <v>1.5</v>
      </c>
      <c r="AQ425" s="18">
        <v>7.2999999999999995E-2</v>
      </c>
      <c r="AR425" s="21">
        <v>5.0947916666666655E-2</v>
      </c>
      <c r="AS425" s="18">
        <v>509</v>
      </c>
      <c r="AU425" s="18">
        <v>8</v>
      </c>
      <c r="AV425" s="18" t="s">
        <v>696</v>
      </c>
      <c r="AW425" s="18" t="s">
        <v>750</v>
      </c>
      <c r="AX425" s="18">
        <v>433.2</v>
      </c>
      <c r="AY425" s="18">
        <v>1</v>
      </c>
      <c r="AZ425" s="18">
        <v>7.0000000000000001E-3</v>
      </c>
      <c r="BA425" s="21">
        <v>1.5754847645429364E-3</v>
      </c>
      <c r="BB425" s="18">
        <v>16</v>
      </c>
      <c r="BD425" s="18">
        <v>8</v>
      </c>
      <c r="BE425" s="18" t="s">
        <v>696</v>
      </c>
      <c r="BF425" s="18" t="s">
        <v>750</v>
      </c>
      <c r="BG425" s="18">
        <v>433.2</v>
      </c>
      <c r="BH425" s="18">
        <v>1</v>
      </c>
      <c r="BI425" s="18">
        <v>7.0000000000000001E-3</v>
      </c>
      <c r="BJ425" s="21">
        <v>3.1779008925823331E-3</v>
      </c>
      <c r="BK425" s="18">
        <v>32</v>
      </c>
      <c r="BM425" s="18">
        <v>8</v>
      </c>
      <c r="BN425" s="18" t="s">
        <v>696</v>
      </c>
      <c r="BO425" s="18" t="s">
        <v>750</v>
      </c>
      <c r="BP425" s="18">
        <v>433.2</v>
      </c>
      <c r="BQ425" s="18">
        <v>1.5</v>
      </c>
      <c r="BR425" s="18">
        <v>7.0000000000000001E-3</v>
      </c>
      <c r="BS425" s="21">
        <v>3.312557710064635E-3</v>
      </c>
      <c r="BT425" s="18">
        <v>33</v>
      </c>
      <c r="BV425" s="18">
        <v>10</v>
      </c>
      <c r="BW425" s="18" t="s">
        <v>670</v>
      </c>
      <c r="BX425" s="18" t="s">
        <v>750</v>
      </c>
      <c r="BY425" s="18">
        <v>51.800000000000011</v>
      </c>
      <c r="BZ425" s="18">
        <v>1</v>
      </c>
      <c r="CA425" s="18">
        <v>7.0000000000000001E-3</v>
      </c>
      <c r="CB425" s="21">
        <v>1.6216216216216214E-2</v>
      </c>
      <c r="CC425" s="18">
        <v>162</v>
      </c>
      <c r="CE425" s="18">
        <v>10</v>
      </c>
      <c r="CF425" s="18" t="s">
        <v>670</v>
      </c>
      <c r="CG425" s="18" t="s">
        <v>750</v>
      </c>
      <c r="CH425" s="18">
        <v>51.800000000000011</v>
      </c>
      <c r="CI425" s="18">
        <v>2.5</v>
      </c>
      <c r="CJ425" s="18">
        <v>7.1999999999999998E-3</v>
      </c>
      <c r="CK425" s="21">
        <v>1.3528957528957525E-2</v>
      </c>
      <c r="CL425" s="18">
        <v>135</v>
      </c>
      <c r="CN425" s="18">
        <v>10</v>
      </c>
      <c r="CO425" s="18" t="s">
        <v>670</v>
      </c>
      <c r="CP425" s="18" t="s">
        <v>750</v>
      </c>
      <c r="CQ425" s="18">
        <v>51.800000000000011</v>
      </c>
      <c r="CR425" s="18">
        <v>3</v>
      </c>
      <c r="CS425" s="18">
        <v>7.3000000000000001E-3</v>
      </c>
      <c r="CT425" s="21">
        <v>2.3135456885456884E-2</v>
      </c>
      <c r="CU425" s="18">
        <v>231</v>
      </c>
      <c r="CW425" s="18">
        <v>10</v>
      </c>
      <c r="CX425" s="18" t="s">
        <v>671</v>
      </c>
      <c r="CY425" s="18" t="s">
        <v>750</v>
      </c>
      <c r="CZ425" s="18">
        <v>84.937500000000014</v>
      </c>
      <c r="DA425" s="18">
        <v>1</v>
      </c>
      <c r="DB425" s="18">
        <v>1.7500000000000002E-2</v>
      </c>
      <c r="DC425" s="21">
        <v>1.0301692420897719E-2</v>
      </c>
      <c r="DD425" s="18">
        <v>103</v>
      </c>
    </row>
    <row r="426" spans="2:108" x14ac:dyDescent="0.3">
      <c r="B426" s="18">
        <v>9</v>
      </c>
      <c r="C426" s="18" t="s">
        <v>678</v>
      </c>
      <c r="D426" s="18" t="s">
        <v>750</v>
      </c>
      <c r="E426" s="18">
        <v>64.40000000000002</v>
      </c>
      <c r="F426" s="18">
        <v>1.5</v>
      </c>
      <c r="G426" s="18">
        <v>8.5000000000000006E-3</v>
      </c>
      <c r="H426" s="21">
        <v>1.0119047619047616E-2</v>
      </c>
      <c r="I426" s="18">
        <v>101</v>
      </c>
      <c r="K426" s="18">
        <v>9</v>
      </c>
      <c r="L426" s="18" t="s">
        <v>678</v>
      </c>
      <c r="M426" s="18" t="s">
        <v>750</v>
      </c>
      <c r="N426" s="18">
        <v>64.40000000000002</v>
      </c>
      <c r="O426" s="18">
        <v>1</v>
      </c>
      <c r="P426" s="18">
        <v>8.5000000000000006E-3</v>
      </c>
      <c r="Q426" s="21">
        <v>6.5993788819875762E-3</v>
      </c>
      <c r="R426" s="18">
        <v>66</v>
      </c>
      <c r="T426" s="18">
        <v>9</v>
      </c>
      <c r="U426" s="18" t="s">
        <v>678</v>
      </c>
      <c r="V426" s="18" t="s">
        <v>750</v>
      </c>
      <c r="W426" s="18">
        <v>64.40000000000002</v>
      </c>
      <c r="X426" s="18">
        <v>1</v>
      </c>
      <c r="Y426" s="18">
        <v>8.5000000000000006E-3</v>
      </c>
      <c r="Z426" s="21">
        <v>6.5993788819875762E-3</v>
      </c>
      <c r="AA426" s="18">
        <v>66</v>
      </c>
      <c r="AC426" s="18">
        <v>9</v>
      </c>
      <c r="AD426" s="18" t="s">
        <v>651</v>
      </c>
      <c r="AE426" s="18" t="s">
        <v>750</v>
      </c>
      <c r="AF426" s="18">
        <v>13</v>
      </c>
      <c r="AG426" s="18">
        <v>1</v>
      </c>
      <c r="AH426" s="18">
        <v>5.4999999999999997E-3</v>
      </c>
      <c r="AI426" s="21">
        <v>2.8205128205128209E-2</v>
      </c>
      <c r="AJ426" s="18">
        <v>282</v>
      </c>
      <c r="AL426" s="18">
        <v>9</v>
      </c>
      <c r="AM426" s="18" t="s">
        <v>13</v>
      </c>
      <c r="AN426" s="18" t="s">
        <v>136</v>
      </c>
      <c r="AO426" s="18">
        <v>144</v>
      </c>
      <c r="AP426" s="18">
        <v>1</v>
      </c>
      <c r="AQ426" s="18">
        <v>7.2999999999999995E-2</v>
      </c>
      <c r="AR426" s="21">
        <v>5.0947916666666662E-2</v>
      </c>
      <c r="AS426" s="18">
        <v>509</v>
      </c>
      <c r="AU426" s="18">
        <v>8</v>
      </c>
      <c r="AV426" s="18" t="s">
        <v>698</v>
      </c>
      <c r="AW426" s="18" t="s">
        <v>750</v>
      </c>
      <c r="AX426" s="18">
        <v>433.2</v>
      </c>
      <c r="AY426" s="18">
        <v>1</v>
      </c>
      <c r="AZ426" s="18">
        <v>7.0000000000000001E-3</v>
      </c>
      <c r="BA426" s="21">
        <v>1.5754847645429364E-3</v>
      </c>
      <c r="BB426" s="18">
        <v>16</v>
      </c>
      <c r="BD426" s="18">
        <v>8</v>
      </c>
      <c r="BE426" s="18" t="s">
        <v>698</v>
      </c>
      <c r="BF426" s="18" t="s">
        <v>750</v>
      </c>
      <c r="BG426" s="18">
        <v>433.2</v>
      </c>
      <c r="BH426" s="18">
        <v>1</v>
      </c>
      <c r="BI426" s="18">
        <v>7.0000000000000001E-3</v>
      </c>
      <c r="BJ426" s="21">
        <v>3.1779008925823331E-3</v>
      </c>
      <c r="BK426" s="18">
        <v>32</v>
      </c>
      <c r="BM426" s="18">
        <v>8</v>
      </c>
      <c r="BN426" s="18" t="s">
        <v>698</v>
      </c>
      <c r="BO426" s="18" t="s">
        <v>750</v>
      </c>
      <c r="BP426" s="18">
        <v>433.2</v>
      </c>
      <c r="BQ426" s="18">
        <v>1.5</v>
      </c>
      <c r="BR426" s="18">
        <v>7.0000000000000001E-3</v>
      </c>
      <c r="BS426" s="21">
        <v>3.312557710064635E-3</v>
      </c>
      <c r="BT426" s="18">
        <v>33</v>
      </c>
      <c r="BV426" s="18">
        <v>10</v>
      </c>
      <c r="BW426" s="18" t="s">
        <v>672</v>
      </c>
      <c r="BX426" s="18" t="s">
        <v>750</v>
      </c>
      <c r="BY426" s="18">
        <v>51.800000000000011</v>
      </c>
      <c r="BZ426" s="18">
        <v>1</v>
      </c>
      <c r="CA426" s="18">
        <v>7.0000000000000001E-3</v>
      </c>
      <c r="CB426" s="21">
        <v>1.6216216216216214E-2</v>
      </c>
      <c r="CC426" s="18">
        <v>162</v>
      </c>
      <c r="CE426" s="18">
        <v>10</v>
      </c>
      <c r="CF426" s="18" t="s">
        <v>672</v>
      </c>
      <c r="CG426" s="18" t="s">
        <v>750</v>
      </c>
      <c r="CH426" s="18">
        <v>51.800000000000011</v>
      </c>
      <c r="CI426" s="18">
        <v>2.5</v>
      </c>
      <c r="CJ426" s="18">
        <v>7.1999999999999998E-3</v>
      </c>
      <c r="CK426" s="21">
        <v>1.3528957528957525E-2</v>
      </c>
      <c r="CL426" s="18">
        <v>135</v>
      </c>
      <c r="CN426" s="18">
        <v>10</v>
      </c>
      <c r="CO426" s="18" t="s">
        <v>672</v>
      </c>
      <c r="CP426" s="18" t="s">
        <v>750</v>
      </c>
      <c r="CQ426" s="18">
        <v>51.800000000000011</v>
      </c>
      <c r="CR426" s="18">
        <v>3</v>
      </c>
      <c r="CS426" s="18">
        <v>7.3000000000000001E-3</v>
      </c>
      <c r="CT426" s="21">
        <v>2.3135456885456884E-2</v>
      </c>
      <c r="CU426" s="18">
        <v>231</v>
      </c>
      <c r="CW426" s="18">
        <v>10</v>
      </c>
      <c r="CX426" s="18" t="s">
        <v>673</v>
      </c>
      <c r="CY426" s="18" t="s">
        <v>750</v>
      </c>
      <c r="CZ426" s="18">
        <v>84.937500000000014</v>
      </c>
      <c r="DA426" s="18">
        <v>1</v>
      </c>
      <c r="DB426" s="18">
        <v>1.7500000000000002E-2</v>
      </c>
      <c r="DC426" s="21">
        <v>1.0301692420897719E-2</v>
      </c>
      <c r="DD426" s="18">
        <v>103</v>
      </c>
    </row>
    <row r="427" spans="2:108" x14ac:dyDescent="0.3">
      <c r="B427" s="18">
        <v>9</v>
      </c>
      <c r="C427" s="18" t="s">
        <v>680</v>
      </c>
      <c r="D427" s="18" t="s">
        <v>750</v>
      </c>
      <c r="E427" s="18">
        <v>64.40000000000002</v>
      </c>
      <c r="F427" s="18">
        <v>1.5</v>
      </c>
      <c r="G427" s="18">
        <v>8.5000000000000006E-3</v>
      </c>
      <c r="H427" s="21">
        <v>1.0119047619047616E-2</v>
      </c>
      <c r="I427" s="18">
        <v>101</v>
      </c>
      <c r="K427" s="18">
        <v>9</v>
      </c>
      <c r="L427" s="18" t="s">
        <v>680</v>
      </c>
      <c r="M427" s="18" t="s">
        <v>750</v>
      </c>
      <c r="N427" s="18">
        <v>64.40000000000002</v>
      </c>
      <c r="O427" s="18">
        <v>1</v>
      </c>
      <c r="P427" s="18">
        <v>8.5000000000000006E-3</v>
      </c>
      <c r="Q427" s="21">
        <v>6.5993788819875762E-3</v>
      </c>
      <c r="R427" s="18">
        <v>66</v>
      </c>
      <c r="T427" s="18">
        <v>9</v>
      </c>
      <c r="U427" s="18" t="s">
        <v>680</v>
      </c>
      <c r="V427" s="18" t="s">
        <v>750</v>
      </c>
      <c r="W427" s="18">
        <v>64.40000000000002</v>
      </c>
      <c r="X427" s="18">
        <v>1</v>
      </c>
      <c r="Y427" s="18">
        <v>8.5000000000000006E-3</v>
      </c>
      <c r="Z427" s="21">
        <v>6.5993788819875762E-3</v>
      </c>
      <c r="AA427" s="18">
        <v>66</v>
      </c>
      <c r="AC427" s="18">
        <v>9</v>
      </c>
      <c r="AD427" s="18" t="s">
        <v>653</v>
      </c>
      <c r="AE427" s="18" t="s">
        <v>750</v>
      </c>
      <c r="AF427" s="18">
        <v>13</v>
      </c>
      <c r="AG427" s="18">
        <v>1</v>
      </c>
      <c r="AH427" s="18">
        <v>5.4999999999999997E-3</v>
      </c>
      <c r="AI427" s="21">
        <v>2.8205128205128209E-2</v>
      </c>
      <c r="AJ427" s="18">
        <v>282</v>
      </c>
      <c r="AL427" s="18">
        <v>9</v>
      </c>
      <c r="AM427" s="18" t="s">
        <v>24</v>
      </c>
      <c r="AN427" s="18" t="s">
        <v>136</v>
      </c>
      <c r="AO427" s="18">
        <v>144</v>
      </c>
      <c r="AP427" s="18">
        <v>1</v>
      </c>
      <c r="AQ427" s="18">
        <v>7.2999999999999995E-2</v>
      </c>
      <c r="AR427" s="21">
        <v>5.0947916666666662E-2</v>
      </c>
      <c r="AS427" s="18">
        <v>509</v>
      </c>
      <c r="AU427" s="18">
        <v>8</v>
      </c>
      <c r="AV427" s="18" t="s">
        <v>700</v>
      </c>
      <c r="AW427" s="18" t="s">
        <v>750</v>
      </c>
      <c r="AX427" s="18">
        <v>433.2</v>
      </c>
      <c r="AY427" s="18">
        <v>1</v>
      </c>
      <c r="AZ427" s="18">
        <v>7.0000000000000001E-3</v>
      </c>
      <c r="BA427" s="21">
        <v>1.5754847645429364E-3</v>
      </c>
      <c r="BB427" s="18">
        <v>16</v>
      </c>
      <c r="BD427" s="18">
        <v>8</v>
      </c>
      <c r="BE427" s="18" t="s">
        <v>700</v>
      </c>
      <c r="BF427" s="18" t="s">
        <v>750</v>
      </c>
      <c r="BG427" s="18">
        <v>433.2</v>
      </c>
      <c r="BH427" s="18">
        <v>1</v>
      </c>
      <c r="BI427" s="18">
        <v>7.0000000000000001E-3</v>
      </c>
      <c r="BJ427" s="21">
        <v>3.1779008925823331E-3</v>
      </c>
      <c r="BK427" s="18">
        <v>32</v>
      </c>
      <c r="BM427" s="18">
        <v>8</v>
      </c>
      <c r="BN427" s="18" t="s">
        <v>700</v>
      </c>
      <c r="BO427" s="18" t="s">
        <v>750</v>
      </c>
      <c r="BP427" s="18">
        <v>433.2</v>
      </c>
      <c r="BQ427" s="18">
        <v>1.5</v>
      </c>
      <c r="BR427" s="18">
        <v>7.0000000000000001E-3</v>
      </c>
      <c r="BS427" s="21">
        <v>3.312557710064635E-3</v>
      </c>
      <c r="BT427" s="18">
        <v>33</v>
      </c>
      <c r="BV427" s="18">
        <v>10</v>
      </c>
      <c r="BW427" s="18" t="s">
        <v>674</v>
      </c>
      <c r="BX427" s="18" t="s">
        <v>750</v>
      </c>
      <c r="BY427" s="18">
        <v>51.800000000000011</v>
      </c>
      <c r="BZ427" s="18">
        <v>1</v>
      </c>
      <c r="CA427" s="18">
        <v>7.0000000000000001E-3</v>
      </c>
      <c r="CB427" s="21">
        <v>1.6216216216216214E-2</v>
      </c>
      <c r="CC427" s="18">
        <v>162</v>
      </c>
      <c r="CE427" s="18">
        <v>10</v>
      </c>
      <c r="CF427" s="18" t="s">
        <v>674</v>
      </c>
      <c r="CG427" s="18" t="s">
        <v>750</v>
      </c>
      <c r="CH427" s="18">
        <v>51.800000000000011</v>
      </c>
      <c r="CI427" s="18">
        <v>2.5</v>
      </c>
      <c r="CJ427" s="18">
        <v>7.1999999999999998E-3</v>
      </c>
      <c r="CK427" s="21">
        <v>1.3528957528957525E-2</v>
      </c>
      <c r="CL427" s="18">
        <v>135</v>
      </c>
      <c r="CN427" s="18">
        <v>10</v>
      </c>
      <c r="CO427" s="18" t="s">
        <v>674</v>
      </c>
      <c r="CP427" s="18" t="s">
        <v>750</v>
      </c>
      <c r="CQ427" s="18">
        <v>51.800000000000011</v>
      </c>
      <c r="CR427" s="18">
        <v>3</v>
      </c>
      <c r="CS427" s="18">
        <v>7.3000000000000001E-3</v>
      </c>
      <c r="CT427" s="21">
        <v>2.3135456885456884E-2</v>
      </c>
      <c r="CU427" s="18">
        <v>231</v>
      </c>
      <c r="CW427" s="18">
        <v>10</v>
      </c>
      <c r="CX427" s="18" t="s">
        <v>675</v>
      </c>
      <c r="CY427" s="18" t="s">
        <v>750</v>
      </c>
      <c r="CZ427" s="18">
        <v>84.937500000000014</v>
      </c>
      <c r="DA427" s="18">
        <v>1</v>
      </c>
      <c r="DB427" s="18">
        <v>1.7500000000000002E-2</v>
      </c>
      <c r="DC427" s="21">
        <v>1.0301692420897719E-2</v>
      </c>
      <c r="DD427" s="18">
        <v>103</v>
      </c>
    </row>
    <row r="428" spans="2:108" x14ac:dyDescent="0.3">
      <c r="B428" s="18">
        <v>9</v>
      </c>
      <c r="C428" s="18" t="s">
        <v>682</v>
      </c>
      <c r="D428" s="18" t="s">
        <v>750</v>
      </c>
      <c r="E428" s="18">
        <v>64.40000000000002</v>
      </c>
      <c r="F428" s="18">
        <v>1.5</v>
      </c>
      <c r="G428" s="18">
        <v>8.5000000000000006E-3</v>
      </c>
      <c r="H428" s="21">
        <v>1.0119047619047616E-2</v>
      </c>
      <c r="I428" s="18">
        <v>101</v>
      </c>
      <c r="K428" s="18">
        <v>9</v>
      </c>
      <c r="L428" s="18" t="s">
        <v>682</v>
      </c>
      <c r="M428" s="18" t="s">
        <v>750</v>
      </c>
      <c r="N428" s="18">
        <v>64.40000000000002</v>
      </c>
      <c r="O428" s="18">
        <v>1</v>
      </c>
      <c r="P428" s="18">
        <v>8.5000000000000006E-3</v>
      </c>
      <c r="Q428" s="21">
        <v>6.5993788819875762E-3</v>
      </c>
      <c r="R428" s="18">
        <v>66</v>
      </c>
      <c r="T428" s="18">
        <v>9</v>
      </c>
      <c r="U428" s="18" t="s">
        <v>682</v>
      </c>
      <c r="V428" s="18" t="s">
        <v>750</v>
      </c>
      <c r="W428" s="18">
        <v>64.40000000000002</v>
      </c>
      <c r="X428" s="18">
        <v>1</v>
      </c>
      <c r="Y428" s="18">
        <v>8.5000000000000006E-3</v>
      </c>
      <c r="Z428" s="21">
        <v>6.5993788819875762E-3</v>
      </c>
      <c r="AA428" s="18">
        <v>66</v>
      </c>
      <c r="AC428" s="18">
        <v>9</v>
      </c>
      <c r="AD428" s="18" t="s">
        <v>655</v>
      </c>
      <c r="AE428" s="18" t="s">
        <v>750</v>
      </c>
      <c r="AF428" s="18">
        <v>13</v>
      </c>
      <c r="AG428" s="18">
        <v>1</v>
      </c>
      <c r="AH428" s="18">
        <v>5.4999999999999997E-3</v>
      </c>
      <c r="AI428" s="21">
        <v>2.8205128205128209E-2</v>
      </c>
      <c r="AJ428" s="18">
        <v>282</v>
      </c>
      <c r="AL428" s="18">
        <v>9</v>
      </c>
      <c r="AM428" s="18" t="s">
        <v>14</v>
      </c>
      <c r="AN428" s="18" t="s">
        <v>136</v>
      </c>
      <c r="AO428" s="18">
        <v>172.79999999999998</v>
      </c>
      <c r="AP428" s="18">
        <v>1</v>
      </c>
      <c r="AQ428" s="18">
        <v>7.2999999999999995E-2</v>
      </c>
      <c r="AR428" s="21">
        <v>4.2456597222222218E-2</v>
      </c>
      <c r="AS428" s="18">
        <v>425</v>
      </c>
      <c r="AU428" s="18">
        <v>8</v>
      </c>
      <c r="AV428" s="18" t="s">
        <v>685</v>
      </c>
      <c r="AW428" s="18" t="s">
        <v>750</v>
      </c>
      <c r="AX428" s="18">
        <v>433.2</v>
      </c>
      <c r="AY428" s="18">
        <v>1</v>
      </c>
      <c r="AZ428" s="18">
        <v>7.0000000000000001E-3</v>
      </c>
      <c r="BA428" s="21">
        <v>1.5754847645429364E-3</v>
      </c>
      <c r="BB428" s="18">
        <v>16</v>
      </c>
      <c r="BD428" s="18">
        <v>8</v>
      </c>
      <c r="BE428" s="18" t="s">
        <v>685</v>
      </c>
      <c r="BF428" s="18" t="s">
        <v>750</v>
      </c>
      <c r="BG428" s="18">
        <v>433.2</v>
      </c>
      <c r="BH428" s="18">
        <v>1</v>
      </c>
      <c r="BI428" s="18">
        <v>7.0000000000000001E-3</v>
      </c>
      <c r="BJ428" s="21">
        <v>3.1779008925823331E-3</v>
      </c>
      <c r="BK428" s="18">
        <v>32</v>
      </c>
      <c r="BM428" s="18">
        <v>8</v>
      </c>
      <c r="BN428" s="18" t="s">
        <v>685</v>
      </c>
      <c r="BO428" s="18" t="s">
        <v>750</v>
      </c>
      <c r="BP428" s="18">
        <v>433.2</v>
      </c>
      <c r="BQ428" s="18">
        <v>1.5</v>
      </c>
      <c r="BR428" s="18">
        <v>7.0000000000000001E-3</v>
      </c>
      <c r="BS428" s="21">
        <v>3.312557710064635E-3</v>
      </c>
      <c r="BT428" s="18">
        <v>33</v>
      </c>
      <c r="BV428" s="18">
        <v>10</v>
      </c>
      <c r="BW428" s="18" t="s">
        <v>676</v>
      </c>
      <c r="BX428" s="18" t="s">
        <v>750</v>
      </c>
      <c r="BY428" s="18">
        <v>51.800000000000011</v>
      </c>
      <c r="BZ428" s="18">
        <v>1</v>
      </c>
      <c r="CA428" s="18">
        <v>7.0000000000000001E-3</v>
      </c>
      <c r="CB428" s="21">
        <v>1.6216216216216214E-2</v>
      </c>
      <c r="CC428" s="18">
        <v>162</v>
      </c>
      <c r="CE428" s="18">
        <v>10</v>
      </c>
      <c r="CF428" s="18" t="s">
        <v>676</v>
      </c>
      <c r="CG428" s="18" t="s">
        <v>750</v>
      </c>
      <c r="CH428" s="18">
        <v>51.800000000000011</v>
      </c>
      <c r="CI428" s="18">
        <v>2.5</v>
      </c>
      <c r="CJ428" s="18">
        <v>7.1999999999999998E-3</v>
      </c>
      <c r="CK428" s="21">
        <v>1.3528957528957525E-2</v>
      </c>
      <c r="CL428" s="18">
        <v>135</v>
      </c>
      <c r="CN428" s="18">
        <v>10</v>
      </c>
      <c r="CO428" s="18" t="s">
        <v>676</v>
      </c>
      <c r="CP428" s="18" t="s">
        <v>750</v>
      </c>
      <c r="CQ428" s="18">
        <v>51.800000000000011</v>
      </c>
      <c r="CR428" s="18">
        <v>3</v>
      </c>
      <c r="CS428" s="18">
        <v>7.3000000000000001E-3</v>
      </c>
      <c r="CT428" s="21">
        <v>2.3135456885456884E-2</v>
      </c>
      <c r="CU428" s="18">
        <v>231</v>
      </c>
      <c r="CW428" s="18">
        <v>10</v>
      </c>
      <c r="CX428" s="18" t="s">
        <v>677</v>
      </c>
      <c r="CY428" s="18" t="s">
        <v>750</v>
      </c>
      <c r="CZ428" s="18">
        <v>84.937500000000014</v>
      </c>
      <c r="DA428" s="18">
        <v>1</v>
      </c>
      <c r="DB428" s="18">
        <v>1.7500000000000002E-2</v>
      </c>
      <c r="DC428" s="21">
        <v>1.0301692420897719E-2</v>
      </c>
      <c r="DD428" s="18">
        <v>103</v>
      </c>
    </row>
    <row r="429" spans="2:108" x14ac:dyDescent="0.3">
      <c r="B429" s="18">
        <v>9</v>
      </c>
      <c r="C429" s="18" t="s">
        <v>667</v>
      </c>
      <c r="D429" s="18" t="s">
        <v>750</v>
      </c>
      <c r="E429" s="18">
        <v>64.40000000000002</v>
      </c>
      <c r="F429" s="18">
        <v>1.5</v>
      </c>
      <c r="G429" s="18">
        <v>8.5000000000000006E-3</v>
      </c>
      <c r="H429" s="21">
        <v>1.0119047619047616E-2</v>
      </c>
      <c r="I429" s="18">
        <v>101</v>
      </c>
      <c r="K429" s="18">
        <v>9</v>
      </c>
      <c r="L429" s="18" t="s">
        <v>667</v>
      </c>
      <c r="M429" s="18" t="s">
        <v>750</v>
      </c>
      <c r="N429" s="18">
        <v>64.40000000000002</v>
      </c>
      <c r="O429" s="18">
        <v>1</v>
      </c>
      <c r="P429" s="18">
        <v>8.5000000000000006E-3</v>
      </c>
      <c r="Q429" s="21">
        <v>6.5993788819875762E-3</v>
      </c>
      <c r="R429" s="18">
        <v>66</v>
      </c>
      <c r="T429" s="18">
        <v>9</v>
      </c>
      <c r="U429" s="18" t="s">
        <v>667</v>
      </c>
      <c r="V429" s="18" t="s">
        <v>750</v>
      </c>
      <c r="W429" s="18">
        <v>64.40000000000002</v>
      </c>
      <c r="X429" s="18">
        <v>1</v>
      </c>
      <c r="Y429" s="18">
        <v>8.5000000000000006E-3</v>
      </c>
      <c r="Z429" s="21">
        <v>6.5993788819875762E-3</v>
      </c>
      <c r="AA429" s="18">
        <v>66</v>
      </c>
      <c r="AC429" s="18">
        <v>9</v>
      </c>
      <c r="AD429" s="18" t="s">
        <v>657</v>
      </c>
      <c r="AE429" s="18" t="s">
        <v>750</v>
      </c>
      <c r="AF429" s="18">
        <v>13</v>
      </c>
      <c r="AG429" s="18">
        <v>1</v>
      </c>
      <c r="AH429" s="18">
        <v>5.4999999999999997E-3</v>
      </c>
      <c r="AI429" s="21">
        <v>2.8205128205128209E-2</v>
      </c>
      <c r="AJ429" s="18">
        <v>282</v>
      </c>
      <c r="AL429" s="18">
        <v>9</v>
      </c>
      <c r="AM429" s="18" t="s">
        <v>32</v>
      </c>
      <c r="AN429" s="18" t="s">
        <v>136</v>
      </c>
      <c r="AO429" s="18">
        <v>172.79999999999998</v>
      </c>
      <c r="AP429" s="18">
        <v>1</v>
      </c>
      <c r="AQ429" s="18">
        <v>7.2999999999999995E-2</v>
      </c>
      <c r="AR429" s="21">
        <v>4.2456597222222218E-2</v>
      </c>
      <c r="AS429" s="18">
        <v>425</v>
      </c>
      <c r="AU429" s="18">
        <v>8</v>
      </c>
      <c r="AV429" s="18" t="s">
        <v>687</v>
      </c>
      <c r="AW429" s="18" t="s">
        <v>750</v>
      </c>
      <c r="AX429" s="18">
        <v>433.2</v>
      </c>
      <c r="AY429" s="18">
        <v>1</v>
      </c>
      <c r="AZ429" s="18">
        <v>7.0000000000000001E-3</v>
      </c>
      <c r="BA429" s="21">
        <v>1.5754847645429364E-3</v>
      </c>
      <c r="BB429" s="18">
        <v>16</v>
      </c>
      <c r="BD429" s="18">
        <v>8</v>
      </c>
      <c r="BE429" s="18" t="s">
        <v>687</v>
      </c>
      <c r="BF429" s="18" t="s">
        <v>750</v>
      </c>
      <c r="BG429" s="18">
        <v>433.2</v>
      </c>
      <c r="BH429" s="18">
        <v>1</v>
      </c>
      <c r="BI429" s="18">
        <v>7.0000000000000001E-3</v>
      </c>
      <c r="BJ429" s="21">
        <v>3.1779008925823331E-3</v>
      </c>
      <c r="BK429" s="18">
        <v>32</v>
      </c>
      <c r="BM429" s="18">
        <v>8</v>
      </c>
      <c r="BN429" s="18" t="s">
        <v>687</v>
      </c>
      <c r="BO429" s="18" t="s">
        <v>750</v>
      </c>
      <c r="BP429" s="18">
        <v>433.2</v>
      </c>
      <c r="BQ429" s="18">
        <v>1.5</v>
      </c>
      <c r="BR429" s="18">
        <v>7.0000000000000001E-3</v>
      </c>
      <c r="BS429" s="21">
        <v>3.312557710064635E-3</v>
      </c>
      <c r="BT429" s="18">
        <v>33</v>
      </c>
      <c r="BV429" s="18">
        <v>10</v>
      </c>
      <c r="BW429" s="18" t="s">
        <v>678</v>
      </c>
      <c r="BX429" s="18" t="s">
        <v>750</v>
      </c>
      <c r="BY429" s="18">
        <v>51.800000000000011</v>
      </c>
      <c r="BZ429" s="18">
        <v>1</v>
      </c>
      <c r="CA429" s="18">
        <v>7.0000000000000001E-3</v>
      </c>
      <c r="CB429" s="21">
        <v>1.6216216216216214E-2</v>
      </c>
      <c r="CC429" s="18">
        <v>162</v>
      </c>
      <c r="CE429" s="18">
        <v>10</v>
      </c>
      <c r="CF429" s="18" t="s">
        <v>678</v>
      </c>
      <c r="CG429" s="18" t="s">
        <v>750</v>
      </c>
      <c r="CH429" s="18">
        <v>51.800000000000011</v>
      </c>
      <c r="CI429" s="18">
        <v>2.5</v>
      </c>
      <c r="CJ429" s="18">
        <v>7.1999999999999998E-3</v>
      </c>
      <c r="CK429" s="21">
        <v>1.3528957528957525E-2</v>
      </c>
      <c r="CL429" s="18">
        <v>135</v>
      </c>
      <c r="CN429" s="18">
        <v>10</v>
      </c>
      <c r="CO429" s="18" t="s">
        <v>678</v>
      </c>
      <c r="CP429" s="18" t="s">
        <v>750</v>
      </c>
      <c r="CQ429" s="18">
        <v>51.800000000000011</v>
      </c>
      <c r="CR429" s="18">
        <v>3</v>
      </c>
      <c r="CS429" s="18">
        <v>7.3000000000000001E-3</v>
      </c>
      <c r="CT429" s="21">
        <v>2.3135456885456884E-2</v>
      </c>
      <c r="CU429" s="18">
        <v>231</v>
      </c>
      <c r="CW429" s="18">
        <v>10</v>
      </c>
      <c r="CX429" s="18" t="s">
        <v>679</v>
      </c>
      <c r="CY429" s="18" t="s">
        <v>750</v>
      </c>
      <c r="CZ429" s="18">
        <v>84.937500000000014</v>
      </c>
      <c r="DA429" s="18">
        <v>1</v>
      </c>
      <c r="DB429" s="18">
        <v>1.7500000000000002E-2</v>
      </c>
      <c r="DC429" s="21">
        <v>1.0301692420897719E-2</v>
      </c>
      <c r="DD429" s="18">
        <v>103</v>
      </c>
    </row>
    <row r="430" spans="2:108" x14ac:dyDescent="0.3">
      <c r="B430" s="18">
        <v>9</v>
      </c>
      <c r="C430" s="18" t="s">
        <v>669</v>
      </c>
      <c r="D430" s="18" t="s">
        <v>750</v>
      </c>
      <c r="E430" s="18">
        <v>64.40000000000002</v>
      </c>
      <c r="F430" s="18">
        <v>1.5</v>
      </c>
      <c r="G430" s="18">
        <v>8.5000000000000006E-3</v>
      </c>
      <c r="H430" s="21">
        <v>1.0119047619047616E-2</v>
      </c>
      <c r="I430" s="18">
        <v>101</v>
      </c>
      <c r="K430" s="18">
        <v>9</v>
      </c>
      <c r="L430" s="18" t="s">
        <v>669</v>
      </c>
      <c r="M430" s="18" t="s">
        <v>750</v>
      </c>
      <c r="N430" s="18">
        <v>64.40000000000002</v>
      </c>
      <c r="O430" s="18">
        <v>1</v>
      </c>
      <c r="P430" s="18">
        <v>8.5000000000000006E-3</v>
      </c>
      <c r="Q430" s="21">
        <v>6.5993788819875762E-3</v>
      </c>
      <c r="R430" s="18">
        <v>66</v>
      </c>
      <c r="T430" s="18">
        <v>9</v>
      </c>
      <c r="U430" s="18" t="s">
        <v>669</v>
      </c>
      <c r="V430" s="18" t="s">
        <v>750</v>
      </c>
      <c r="W430" s="18">
        <v>64.40000000000002</v>
      </c>
      <c r="X430" s="18">
        <v>1</v>
      </c>
      <c r="Y430" s="18">
        <v>8.5000000000000006E-3</v>
      </c>
      <c r="Z430" s="21">
        <v>6.5993788819875762E-3</v>
      </c>
      <c r="AA430" s="18">
        <v>66</v>
      </c>
      <c r="AC430" s="18">
        <v>9</v>
      </c>
      <c r="AD430" s="18" t="s">
        <v>659</v>
      </c>
      <c r="AE430" s="18" t="s">
        <v>750</v>
      </c>
      <c r="AF430" s="18">
        <v>13</v>
      </c>
      <c r="AG430" s="18">
        <v>1</v>
      </c>
      <c r="AH430" s="18">
        <v>5.4999999999999997E-3</v>
      </c>
      <c r="AI430" s="21">
        <v>2.8205128205128209E-2</v>
      </c>
      <c r="AJ430" s="18">
        <v>282</v>
      </c>
      <c r="AL430" s="18">
        <v>9</v>
      </c>
      <c r="AM430" s="18" t="s">
        <v>738</v>
      </c>
      <c r="AN430" s="18" t="s">
        <v>750</v>
      </c>
      <c r="AO430" s="18">
        <v>13</v>
      </c>
      <c r="AP430" s="18">
        <v>2.5</v>
      </c>
      <c r="AQ430" s="18">
        <v>6.6E-3</v>
      </c>
      <c r="AR430" s="21">
        <v>2.040923076923077E-2</v>
      </c>
      <c r="AS430" s="18">
        <v>204</v>
      </c>
      <c r="AU430" s="18">
        <v>8</v>
      </c>
      <c r="AV430" s="18" t="s">
        <v>689</v>
      </c>
      <c r="AW430" s="18" t="s">
        <v>750</v>
      </c>
      <c r="AX430" s="18">
        <v>433.2</v>
      </c>
      <c r="AY430" s="18">
        <v>1</v>
      </c>
      <c r="AZ430" s="18">
        <v>7.0000000000000001E-3</v>
      </c>
      <c r="BA430" s="21">
        <v>1.5754847645429364E-3</v>
      </c>
      <c r="BB430" s="18">
        <v>16</v>
      </c>
      <c r="BD430" s="18">
        <v>8</v>
      </c>
      <c r="BE430" s="18" t="s">
        <v>689</v>
      </c>
      <c r="BF430" s="18" t="s">
        <v>750</v>
      </c>
      <c r="BG430" s="18">
        <v>433.2</v>
      </c>
      <c r="BH430" s="18">
        <v>1</v>
      </c>
      <c r="BI430" s="18">
        <v>7.0000000000000001E-3</v>
      </c>
      <c r="BJ430" s="21">
        <v>3.1779008925823331E-3</v>
      </c>
      <c r="BK430" s="18">
        <v>32</v>
      </c>
      <c r="BM430" s="18">
        <v>8</v>
      </c>
      <c r="BN430" s="18" t="s">
        <v>689</v>
      </c>
      <c r="BO430" s="18" t="s">
        <v>750</v>
      </c>
      <c r="BP430" s="18">
        <v>433.2</v>
      </c>
      <c r="BQ430" s="18">
        <v>1.5</v>
      </c>
      <c r="BR430" s="18">
        <v>7.0000000000000001E-3</v>
      </c>
      <c r="BS430" s="21">
        <v>3.312557710064635E-3</v>
      </c>
      <c r="BT430" s="18">
        <v>33</v>
      </c>
      <c r="BV430" s="18">
        <v>10</v>
      </c>
      <c r="BW430" s="18" t="s">
        <v>680</v>
      </c>
      <c r="BX430" s="18" t="s">
        <v>750</v>
      </c>
      <c r="BY430" s="18">
        <v>51.800000000000011</v>
      </c>
      <c r="BZ430" s="18">
        <v>1</v>
      </c>
      <c r="CA430" s="18">
        <v>7.0000000000000001E-3</v>
      </c>
      <c r="CB430" s="21">
        <v>1.6216216216216214E-2</v>
      </c>
      <c r="CC430" s="18">
        <v>162</v>
      </c>
      <c r="CE430" s="18">
        <v>10</v>
      </c>
      <c r="CF430" s="18" t="s">
        <v>680</v>
      </c>
      <c r="CG430" s="18" t="s">
        <v>750</v>
      </c>
      <c r="CH430" s="18">
        <v>51.800000000000011</v>
      </c>
      <c r="CI430" s="18">
        <v>2.5</v>
      </c>
      <c r="CJ430" s="18">
        <v>7.1999999999999998E-3</v>
      </c>
      <c r="CK430" s="21">
        <v>1.3528957528957525E-2</v>
      </c>
      <c r="CL430" s="18">
        <v>135</v>
      </c>
      <c r="CN430" s="18">
        <v>10</v>
      </c>
      <c r="CO430" s="18" t="s">
        <v>680</v>
      </c>
      <c r="CP430" s="18" t="s">
        <v>750</v>
      </c>
      <c r="CQ430" s="18">
        <v>51.800000000000011</v>
      </c>
      <c r="CR430" s="18">
        <v>3</v>
      </c>
      <c r="CS430" s="18">
        <v>7.3000000000000001E-3</v>
      </c>
      <c r="CT430" s="21">
        <v>2.3135456885456884E-2</v>
      </c>
      <c r="CU430" s="18">
        <v>231</v>
      </c>
      <c r="CW430" s="18">
        <v>10</v>
      </c>
      <c r="CX430" s="18" t="s">
        <v>681</v>
      </c>
      <c r="CY430" s="18" t="s">
        <v>750</v>
      </c>
      <c r="CZ430" s="18">
        <v>84.937500000000014</v>
      </c>
      <c r="DA430" s="18">
        <v>1</v>
      </c>
      <c r="DB430" s="18">
        <v>1.7500000000000002E-2</v>
      </c>
      <c r="DC430" s="21">
        <v>1.0301692420897719E-2</v>
      </c>
      <c r="DD430" s="18">
        <v>103</v>
      </c>
    </row>
    <row r="431" spans="2:108" x14ac:dyDescent="0.3">
      <c r="B431" s="18">
        <v>9</v>
      </c>
      <c r="C431" s="18" t="s">
        <v>671</v>
      </c>
      <c r="D431" s="18" t="s">
        <v>750</v>
      </c>
      <c r="E431" s="18">
        <v>64.40000000000002</v>
      </c>
      <c r="F431" s="18">
        <v>1.5</v>
      </c>
      <c r="G431" s="18">
        <v>8.5000000000000006E-3</v>
      </c>
      <c r="H431" s="21">
        <v>1.0119047619047616E-2</v>
      </c>
      <c r="I431" s="18">
        <v>101</v>
      </c>
      <c r="K431" s="18">
        <v>9</v>
      </c>
      <c r="L431" s="18" t="s">
        <v>671</v>
      </c>
      <c r="M431" s="18" t="s">
        <v>750</v>
      </c>
      <c r="N431" s="18">
        <v>64.40000000000002</v>
      </c>
      <c r="O431" s="18">
        <v>1</v>
      </c>
      <c r="P431" s="18">
        <v>8.5000000000000006E-3</v>
      </c>
      <c r="Q431" s="21">
        <v>6.5993788819875762E-3</v>
      </c>
      <c r="R431" s="18">
        <v>66</v>
      </c>
      <c r="T431" s="18">
        <v>9</v>
      </c>
      <c r="U431" s="18" t="s">
        <v>671</v>
      </c>
      <c r="V431" s="18" t="s">
        <v>750</v>
      </c>
      <c r="W431" s="18">
        <v>64.40000000000002</v>
      </c>
      <c r="X431" s="18">
        <v>1</v>
      </c>
      <c r="Y431" s="18">
        <v>8.5000000000000006E-3</v>
      </c>
      <c r="Z431" s="21">
        <v>6.5993788819875762E-3</v>
      </c>
      <c r="AA431" s="18">
        <v>66</v>
      </c>
      <c r="AC431" s="18">
        <v>9</v>
      </c>
      <c r="AD431" s="18" t="s">
        <v>661</v>
      </c>
      <c r="AE431" s="18" t="s">
        <v>750</v>
      </c>
      <c r="AF431" s="18">
        <v>13</v>
      </c>
      <c r="AG431" s="18">
        <v>1</v>
      </c>
      <c r="AH431" s="18">
        <v>5.4999999999999997E-3</v>
      </c>
      <c r="AI431" s="21">
        <v>2.8205128205128209E-2</v>
      </c>
      <c r="AJ431" s="18">
        <v>282</v>
      </c>
      <c r="AL431" s="18">
        <v>9</v>
      </c>
      <c r="AM431" s="18" t="s">
        <v>650</v>
      </c>
      <c r="AN431" s="18" t="s">
        <v>750</v>
      </c>
      <c r="AO431" s="18">
        <v>13</v>
      </c>
      <c r="AP431" s="18">
        <v>2.5</v>
      </c>
      <c r="AQ431" s="18">
        <v>6.6E-3</v>
      </c>
      <c r="AR431" s="21">
        <v>2.040923076923077E-2</v>
      </c>
      <c r="AS431" s="18">
        <v>204</v>
      </c>
      <c r="AU431" s="18">
        <v>8</v>
      </c>
      <c r="AV431" s="18" t="s">
        <v>691</v>
      </c>
      <c r="AW431" s="18" t="s">
        <v>750</v>
      </c>
      <c r="AX431" s="18">
        <v>433.2</v>
      </c>
      <c r="AY431" s="18">
        <v>1</v>
      </c>
      <c r="AZ431" s="18">
        <v>7.0000000000000001E-3</v>
      </c>
      <c r="BA431" s="21">
        <v>1.5754847645429364E-3</v>
      </c>
      <c r="BB431" s="18">
        <v>16</v>
      </c>
      <c r="BD431" s="18">
        <v>8</v>
      </c>
      <c r="BE431" s="18" t="s">
        <v>691</v>
      </c>
      <c r="BF431" s="18" t="s">
        <v>750</v>
      </c>
      <c r="BG431" s="18">
        <v>433.2</v>
      </c>
      <c r="BH431" s="18">
        <v>1</v>
      </c>
      <c r="BI431" s="18">
        <v>7.0000000000000001E-3</v>
      </c>
      <c r="BJ431" s="21">
        <v>3.1779008925823331E-3</v>
      </c>
      <c r="BK431" s="18">
        <v>32</v>
      </c>
      <c r="BM431" s="18">
        <v>8</v>
      </c>
      <c r="BN431" s="18" t="s">
        <v>691</v>
      </c>
      <c r="BO431" s="18" t="s">
        <v>750</v>
      </c>
      <c r="BP431" s="18">
        <v>433.2</v>
      </c>
      <c r="BQ431" s="18">
        <v>1.5</v>
      </c>
      <c r="BR431" s="18">
        <v>7.0000000000000001E-3</v>
      </c>
      <c r="BS431" s="21">
        <v>3.312557710064635E-3</v>
      </c>
      <c r="BT431" s="18">
        <v>33</v>
      </c>
      <c r="BV431" s="18">
        <v>10</v>
      </c>
      <c r="BW431" s="18" t="s">
        <v>682</v>
      </c>
      <c r="BX431" s="18" t="s">
        <v>750</v>
      </c>
      <c r="BY431" s="18">
        <v>51.800000000000011</v>
      </c>
      <c r="BZ431" s="18">
        <v>1</v>
      </c>
      <c r="CA431" s="18">
        <v>7.0000000000000001E-3</v>
      </c>
      <c r="CB431" s="21">
        <v>1.6216216216216214E-2</v>
      </c>
      <c r="CC431" s="18">
        <v>162</v>
      </c>
      <c r="CE431" s="18">
        <v>10</v>
      </c>
      <c r="CF431" s="18" t="s">
        <v>682</v>
      </c>
      <c r="CG431" s="18" t="s">
        <v>750</v>
      </c>
      <c r="CH431" s="18">
        <v>51.800000000000011</v>
      </c>
      <c r="CI431" s="18">
        <v>2.5</v>
      </c>
      <c r="CJ431" s="18">
        <v>7.1999999999999998E-3</v>
      </c>
      <c r="CK431" s="21">
        <v>1.3528957528957525E-2</v>
      </c>
      <c r="CL431" s="18">
        <v>135</v>
      </c>
      <c r="CN431" s="18">
        <v>10</v>
      </c>
      <c r="CO431" s="18" t="s">
        <v>682</v>
      </c>
      <c r="CP431" s="18" t="s">
        <v>750</v>
      </c>
      <c r="CQ431" s="18">
        <v>51.800000000000011</v>
      </c>
      <c r="CR431" s="18">
        <v>3</v>
      </c>
      <c r="CS431" s="18">
        <v>7.4000000000000003E-3</v>
      </c>
      <c r="CT431" s="21">
        <v>2.345238095238095E-2</v>
      </c>
      <c r="CU431" s="18">
        <v>235</v>
      </c>
      <c r="CW431" s="18">
        <v>10</v>
      </c>
      <c r="CX431" s="18" t="s">
        <v>683</v>
      </c>
      <c r="CY431" s="18" t="s">
        <v>750</v>
      </c>
      <c r="CZ431" s="18">
        <v>84.937500000000014</v>
      </c>
      <c r="DA431" s="18">
        <v>1</v>
      </c>
      <c r="DB431" s="18">
        <v>1.7500000000000002E-2</v>
      </c>
      <c r="DC431" s="21">
        <v>1.0301692420897719E-2</v>
      </c>
      <c r="DD431" s="18">
        <v>103</v>
      </c>
    </row>
    <row r="432" spans="2:108" x14ac:dyDescent="0.3">
      <c r="B432" s="18">
        <v>9</v>
      </c>
      <c r="C432" s="18" t="s">
        <v>673</v>
      </c>
      <c r="D432" s="18" t="s">
        <v>750</v>
      </c>
      <c r="E432" s="18">
        <v>64.40000000000002</v>
      </c>
      <c r="F432" s="18">
        <v>1.5</v>
      </c>
      <c r="G432" s="18">
        <v>8.5000000000000006E-3</v>
      </c>
      <c r="H432" s="21">
        <v>1.0119047619047616E-2</v>
      </c>
      <c r="I432" s="18">
        <v>101</v>
      </c>
      <c r="K432" s="18">
        <v>9</v>
      </c>
      <c r="L432" s="18" t="s">
        <v>673</v>
      </c>
      <c r="M432" s="18" t="s">
        <v>750</v>
      </c>
      <c r="N432" s="18">
        <v>64.40000000000002</v>
      </c>
      <c r="O432" s="18">
        <v>1</v>
      </c>
      <c r="P432" s="18">
        <v>8.5000000000000006E-3</v>
      </c>
      <c r="Q432" s="21">
        <v>6.5993788819875762E-3</v>
      </c>
      <c r="R432" s="18">
        <v>66</v>
      </c>
      <c r="T432" s="18">
        <v>9</v>
      </c>
      <c r="U432" s="18" t="s">
        <v>673</v>
      </c>
      <c r="V432" s="18" t="s">
        <v>750</v>
      </c>
      <c r="W432" s="18">
        <v>64.40000000000002</v>
      </c>
      <c r="X432" s="18">
        <v>1</v>
      </c>
      <c r="Y432" s="18">
        <v>8.5000000000000006E-3</v>
      </c>
      <c r="Z432" s="21">
        <v>6.5993788819875762E-3</v>
      </c>
      <c r="AA432" s="18">
        <v>66</v>
      </c>
      <c r="AC432" s="18">
        <v>9</v>
      </c>
      <c r="AD432" s="18" t="s">
        <v>663</v>
      </c>
      <c r="AE432" s="18" t="s">
        <v>750</v>
      </c>
      <c r="AF432" s="18">
        <v>13</v>
      </c>
      <c r="AG432" s="18">
        <v>1</v>
      </c>
      <c r="AH432" s="18">
        <v>5.4999999999999997E-3</v>
      </c>
      <c r="AI432" s="21">
        <v>2.8205128205128209E-2</v>
      </c>
      <c r="AJ432" s="18">
        <v>282</v>
      </c>
      <c r="AL432" s="18">
        <v>9</v>
      </c>
      <c r="AM432" s="18" t="s">
        <v>652</v>
      </c>
      <c r="AN432" s="18" t="s">
        <v>750</v>
      </c>
      <c r="AO432" s="18">
        <v>13</v>
      </c>
      <c r="AP432" s="18">
        <v>2.5</v>
      </c>
      <c r="AQ432" s="18">
        <v>6.6E-3</v>
      </c>
      <c r="AR432" s="21">
        <v>2.040923076923077E-2</v>
      </c>
      <c r="AS432" s="18">
        <v>204</v>
      </c>
      <c r="AU432" s="18">
        <v>8</v>
      </c>
      <c r="AV432" s="18" t="s">
        <v>693</v>
      </c>
      <c r="AW432" s="18" t="s">
        <v>750</v>
      </c>
      <c r="AX432" s="18">
        <v>433.2</v>
      </c>
      <c r="AY432" s="18">
        <v>1</v>
      </c>
      <c r="AZ432" s="18">
        <v>7.0000000000000001E-3</v>
      </c>
      <c r="BA432" s="21">
        <v>1.5754847645429364E-3</v>
      </c>
      <c r="BB432" s="18">
        <v>16</v>
      </c>
      <c r="BD432" s="18">
        <v>8</v>
      </c>
      <c r="BE432" s="18" t="s">
        <v>693</v>
      </c>
      <c r="BF432" s="18" t="s">
        <v>750</v>
      </c>
      <c r="BG432" s="18">
        <v>433.2</v>
      </c>
      <c r="BH432" s="18">
        <v>1</v>
      </c>
      <c r="BI432" s="18">
        <v>7.0000000000000001E-3</v>
      </c>
      <c r="BJ432" s="21">
        <v>3.1779008925823331E-3</v>
      </c>
      <c r="BK432" s="18">
        <v>32</v>
      </c>
      <c r="BM432" s="18">
        <v>8</v>
      </c>
      <c r="BN432" s="18" t="s">
        <v>693</v>
      </c>
      <c r="BO432" s="18" t="s">
        <v>750</v>
      </c>
      <c r="BP432" s="18">
        <v>433.2</v>
      </c>
      <c r="BQ432" s="18">
        <v>1.5</v>
      </c>
      <c r="BR432" s="18">
        <v>7.0000000000000001E-3</v>
      </c>
      <c r="BS432" s="21">
        <v>3.312557710064635E-3</v>
      </c>
      <c r="BT432" s="18">
        <v>33</v>
      </c>
      <c r="BV432" s="18">
        <v>10</v>
      </c>
      <c r="BW432" s="18" t="s">
        <v>667</v>
      </c>
      <c r="BX432" s="18" t="s">
        <v>750</v>
      </c>
      <c r="BY432" s="18">
        <v>51.800000000000011</v>
      </c>
      <c r="BZ432" s="18">
        <v>1</v>
      </c>
      <c r="CA432" s="18">
        <v>7.0000000000000001E-3</v>
      </c>
      <c r="CB432" s="21">
        <v>1.6216216216216214E-2</v>
      </c>
      <c r="CC432" s="18">
        <v>162</v>
      </c>
      <c r="CE432" s="18">
        <v>10</v>
      </c>
      <c r="CF432" s="18" t="s">
        <v>667</v>
      </c>
      <c r="CG432" s="18" t="s">
        <v>750</v>
      </c>
      <c r="CH432" s="18">
        <v>51.800000000000011</v>
      </c>
      <c r="CI432" s="18">
        <v>2.5</v>
      </c>
      <c r="CJ432" s="18">
        <v>7.1999999999999998E-3</v>
      </c>
      <c r="CK432" s="21">
        <v>1.3528957528957525E-2</v>
      </c>
      <c r="CL432" s="18">
        <v>135</v>
      </c>
      <c r="CN432" s="18">
        <v>10</v>
      </c>
      <c r="CO432" s="18" t="s">
        <v>667</v>
      </c>
      <c r="CP432" s="18" t="s">
        <v>750</v>
      </c>
      <c r="CQ432" s="18">
        <v>51.800000000000011</v>
      </c>
      <c r="CR432" s="18">
        <v>3</v>
      </c>
      <c r="CS432" s="18">
        <v>7.4000000000000003E-3</v>
      </c>
      <c r="CT432" s="21">
        <v>2.345238095238095E-2</v>
      </c>
      <c r="CU432" s="18">
        <v>235</v>
      </c>
      <c r="CW432" s="18">
        <v>10</v>
      </c>
      <c r="CX432" s="18" t="s">
        <v>684</v>
      </c>
      <c r="CY432" s="18" t="s">
        <v>750</v>
      </c>
      <c r="CZ432" s="18">
        <v>810.00000000000011</v>
      </c>
      <c r="DA432" s="18">
        <v>1</v>
      </c>
      <c r="DB432" s="18">
        <v>2.1000000000000001E-2</v>
      </c>
      <c r="DC432" s="21">
        <v>1.2962962962962963E-3</v>
      </c>
      <c r="DD432" s="18">
        <v>13</v>
      </c>
    </row>
    <row r="433" spans="2:108" x14ac:dyDescent="0.3">
      <c r="B433" s="18">
        <v>9</v>
      </c>
      <c r="C433" s="18" t="s">
        <v>675</v>
      </c>
      <c r="D433" s="18" t="s">
        <v>750</v>
      </c>
      <c r="E433" s="18">
        <v>64.40000000000002</v>
      </c>
      <c r="F433" s="18">
        <v>1.5</v>
      </c>
      <c r="G433" s="18">
        <v>8.5000000000000006E-3</v>
      </c>
      <c r="H433" s="21">
        <v>1.0119047619047616E-2</v>
      </c>
      <c r="I433" s="18">
        <v>101</v>
      </c>
      <c r="K433" s="18">
        <v>9</v>
      </c>
      <c r="L433" s="18" t="s">
        <v>675</v>
      </c>
      <c r="M433" s="18" t="s">
        <v>750</v>
      </c>
      <c r="N433" s="18">
        <v>64.40000000000002</v>
      </c>
      <c r="O433" s="18">
        <v>1</v>
      </c>
      <c r="P433" s="18">
        <v>8.5000000000000006E-3</v>
      </c>
      <c r="Q433" s="21">
        <v>6.5993788819875762E-3</v>
      </c>
      <c r="R433" s="18">
        <v>66</v>
      </c>
      <c r="T433" s="18">
        <v>9</v>
      </c>
      <c r="U433" s="18" t="s">
        <v>675</v>
      </c>
      <c r="V433" s="18" t="s">
        <v>750</v>
      </c>
      <c r="W433" s="18">
        <v>64.40000000000002</v>
      </c>
      <c r="X433" s="18">
        <v>1</v>
      </c>
      <c r="Y433" s="18">
        <v>8.5000000000000006E-3</v>
      </c>
      <c r="Z433" s="21">
        <v>6.5993788819875762E-3</v>
      </c>
      <c r="AA433" s="18">
        <v>66</v>
      </c>
      <c r="AC433" s="18">
        <v>9</v>
      </c>
      <c r="AD433" s="18" t="s">
        <v>665</v>
      </c>
      <c r="AE433" s="18" t="s">
        <v>750</v>
      </c>
      <c r="AF433" s="18">
        <v>13</v>
      </c>
      <c r="AG433" s="18">
        <v>1</v>
      </c>
      <c r="AH433" s="18">
        <v>5.4999999999999997E-3</v>
      </c>
      <c r="AI433" s="21">
        <v>2.8205128205128209E-2</v>
      </c>
      <c r="AJ433" s="18">
        <v>282</v>
      </c>
      <c r="AL433" s="18">
        <v>9</v>
      </c>
      <c r="AM433" s="18" t="s">
        <v>654</v>
      </c>
      <c r="AN433" s="18" t="s">
        <v>750</v>
      </c>
      <c r="AO433" s="18">
        <v>13</v>
      </c>
      <c r="AP433" s="18">
        <v>2.5</v>
      </c>
      <c r="AQ433" s="18">
        <v>6.6E-3</v>
      </c>
      <c r="AR433" s="21">
        <v>2.040923076923077E-2</v>
      </c>
      <c r="AS433" s="18">
        <v>204</v>
      </c>
      <c r="AU433" s="18">
        <v>8</v>
      </c>
      <c r="AV433" s="18" t="s">
        <v>695</v>
      </c>
      <c r="AW433" s="18" t="s">
        <v>750</v>
      </c>
      <c r="AX433" s="18">
        <v>433.2</v>
      </c>
      <c r="AY433" s="18">
        <v>1</v>
      </c>
      <c r="AZ433" s="18">
        <v>7.0000000000000001E-3</v>
      </c>
      <c r="BA433" s="21">
        <v>1.5754847645429364E-3</v>
      </c>
      <c r="BB433" s="18">
        <v>16</v>
      </c>
      <c r="BD433" s="18">
        <v>8</v>
      </c>
      <c r="BE433" s="18" t="s">
        <v>695</v>
      </c>
      <c r="BF433" s="18" t="s">
        <v>750</v>
      </c>
      <c r="BG433" s="18">
        <v>433.2</v>
      </c>
      <c r="BH433" s="18">
        <v>1</v>
      </c>
      <c r="BI433" s="18">
        <v>7.0000000000000001E-3</v>
      </c>
      <c r="BJ433" s="21">
        <v>3.1779008925823331E-3</v>
      </c>
      <c r="BK433" s="18">
        <v>32</v>
      </c>
      <c r="BM433" s="18">
        <v>8</v>
      </c>
      <c r="BN433" s="18" t="s">
        <v>695</v>
      </c>
      <c r="BO433" s="18" t="s">
        <v>750</v>
      </c>
      <c r="BP433" s="18">
        <v>433.2</v>
      </c>
      <c r="BQ433" s="18">
        <v>1.5</v>
      </c>
      <c r="BR433" s="18">
        <v>7.0000000000000001E-3</v>
      </c>
      <c r="BS433" s="21">
        <v>3.312557710064635E-3</v>
      </c>
      <c r="BT433" s="18">
        <v>33</v>
      </c>
      <c r="BV433" s="18">
        <v>10</v>
      </c>
      <c r="BW433" s="18" t="s">
        <v>669</v>
      </c>
      <c r="BX433" s="18" t="s">
        <v>750</v>
      </c>
      <c r="BY433" s="18">
        <v>51.800000000000011</v>
      </c>
      <c r="BZ433" s="18">
        <v>1</v>
      </c>
      <c r="CA433" s="18">
        <v>7.0000000000000001E-3</v>
      </c>
      <c r="CB433" s="21">
        <v>1.6216216216216214E-2</v>
      </c>
      <c r="CC433" s="18">
        <v>162</v>
      </c>
      <c r="CE433" s="18">
        <v>10</v>
      </c>
      <c r="CF433" s="18" t="s">
        <v>669</v>
      </c>
      <c r="CG433" s="18" t="s">
        <v>750</v>
      </c>
      <c r="CH433" s="18">
        <v>51.800000000000011</v>
      </c>
      <c r="CI433" s="18">
        <v>2.5</v>
      </c>
      <c r="CJ433" s="18">
        <v>7.1999999999999998E-3</v>
      </c>
      <c r="CK433" s="21">
        <v>1.3528957528957525E-2</v>
      </c>
      <c r="CL433" s="18">
        <v>135</v>
      </c>
      <c r="CN433" s="18">
        <v>10</v>
      </c>
      <c r="CO433" s="18" t="s">
        <v>669</v>
      </c>
      <c r="CP433" s="18" t="s">
        <v>750</v>
      </c>
      <c r="CQ433" s="18">
        <v>51.800000000000011</v>
      </c>
      <c r="CR433" s="18">
        <v>3</v>
      </c>
      <c r="CS433" s="18">
        <v>7.4000000000000003E-3</v>
      </c>
      <c r="CT433" s="21">
        <v>2.345238095238095E-2</v>
      </c>
      <c r="CU433" s="18">
        <v>235</v>
      </c>
      <c r="CW433" s="18">
        <v>10</v>
      </c>
      <c r="CX433" s="18" t="s">
        <v>686</v>
      </c>
      <c r="CY433" s="18" t="s">
        <v>750</v>
      </c>
      <c r="CZ433" s="18">
        <v>810.00000000000011</v>
      </c>
      <c r="DA433" s="18">
        <v>1</v>
      </c>
      <c r="DB433" s="18">
        <v>2.1000000000000001E-2</v>
      </c>
      <c r="DC433" s="21">
        <v>1.2962962962962963E-3</v>
      </c>
      <c r="DD433" s="18">
        <v>13</v>
      </c>
    </row>
    <row r="434" spans="2:108" x14ac:dyDescent="0.3">
      <c r="B434" s="18">
        <v>9</v>
      </c>
      <c r="C434" s="18" t="s">
        <v>677</v>
      </c>
      <c r="D434" s="18" t="s">
        <v>750</v>
      </c>
      <c r="E434" s="18">
        <v>64.40000000000002</v>
      </c>
      <c r="F434" s="18">
        <v>1.5</v>
      </c>
      <c r="G434" s="18">
        <v>8.5000000000000006E-3</v>
      </c>
      <c r="H434" s="21">
        <v>1.0119047619047616E-2</v>
      </c>
      <c r="I434" s="18">
        <v>101</v>
      </c>
      <c r="K434" s="18">
        <v>9</v>
      </c>
      <c r="L434" s="18" t="s">
        <v>677</v>
      </c>
      <c r="M434" s="18" t="s">
        <v>750</v>
      </c>
      <c r="N434" s="18">
        <v>64.40000000000002</v>
      </c>
      <c r="O434" s="18">
        <v>1</v>
      </c>
      <c r="P434" s="18">
        <v>8.5000000000000006E-3</v>
      </c>
      <c r="Q434" s="21">
        <v>6.5993788819875762E-3</v>
      </c>
      <c r="R434" s="18">
        <v>66</v>
      </c>
      <c r="T434" s="18">
        <v>9</v>
      </c>
      <c r="U434" s="18" t="s">
        <v>677</v>
      </c>
      <c r="V434" s="18" t="s">
        <v>750</v>
      </c>
      <c r="W434" s="18">
        <v>64.40000000000002</v>
      </c>
      <c r="X434" s="18">
        <v>1</v>
      </c>
      <c r="Y434" s="18">
        <v>8.5000000000000006E-3</v>
      </c>
      <c r="Z434" s="21">
        <v>6.5993788819875762E-3</v>
      </c>
      <c r="AA434" s="18">
        <v>66</v>
      </c>
      <c r="AC434" s="18">
        <v>9</v>
      </c>
      <c r="AD434" s="18" t="s">
        <v>666</v>
      </c>
      <c r="AE434" s="18" t="s">
        <v>750</v>
      </c>
      <c r="AF434" s="18">
        <v>64.40000000000002</v>
      </c>
      <c r="AG434" s="18">
        <v>1</v>
      </c>
      <c r="AH434" s="18">
        <v>7.4999999999999997E-3</v>
      </c>
      <c r="AI434" s="21">
        <v>7.7639751552795004E-3</v>
      </c>
      <c r="AJ434" s="18">
        <v>78</v>
      </c>
      <c r="AL434" s="18">
        <v>9</v>
      </c>
      <c r="AM434" s="18" t="s">
        <v>656</v>
      </c>
      <c r="AN434" s="18" t="s">
        <v>750</v>
      </c>
      <c r="AO434" s="18">
        <v>13</v>
      </c>
      <c r="AP434" s="18">
        <v>2.5</v>
      </c>
      <c r="AQ434" s="18">
        <v>6.6E-3</v>
      </c>
      <c r="AR434" s="21">
        <v>2.040923076923077E-2</v>
      </c>
      <c r="AS434" s="18">
        <v>204</v>
      </c>
      <c r="AU434" s="18">
        <v>8</v>
      </c>
      <c r="AV434" s="18" t="s">
        <v>697</v>
      </c>
      <c r="AW434" s="18" t="s">
        <v>750</v>
      </c>
      <c r="AX434" s="18">
        <v>433.2</v>
      </c>
      <c r="AY434" s="18">
        <v>1</v>
      </c>
      <c r="AZ434" s="18">
        <v>7.0000000000000001E-3</v>
      </c>
      <c r="BA434" s="21">
        <v>1.5754847645429364E-3</v>
      </c>
      <c r="BB434" s="18">
        <v>16</v>
      </c>
      <c r="BD434" s="18">
        <v>8</v>
      </c>
      <c r="BE434" s="18" t="s">
        <v>697</v>
      </c>
      <c r="BF434" s="18" t="s">
        <v>750</v>
      </c>
      <c r="BG434" s="18">
        <v>433.2</v>
      </c>
      <c r="BH434" s="18">
        <v>1</v>
      </c>
      <c r="BI434" s="18">
        <v>7.0000000000000001E-3</v>
      </c>
      <c r="BJ434" s="21">
        <v>3.1779008925823331E-3</v>
      </c>
      <c r="BK434" s="18">
        <v>32</v>
      </c>
      <c r="BM434" s="18">
        <v>8</v>
      </c>
      <c r="BN434" s="18" t="s">
        <v>697</v>
      </c>
      <c r="BO434" s="18" t="s">
        <v>750</v>
      </c>
      <c r="BP434" s="18">
        <v>433.2</v>
      </c>
      <c r="BQ434" s="18">
        <v>1.5</v>
      </c>
      <c r="BR434" s="18">
        <v>7.0000000000000001E-3</v>
      </c>
      <c r="BS434" s="21">
        <v>3.312557710064635E-3</v>
      </c>
      <c r="BT434" s="18">
        <v>33</v>
      </c>
      <c r="BV434" s="18">
        <v>10</v>
      </c>
      <c r="BW434" s="18" t="s">
        <v>671</v>
      </c>
      <c r="BX434" s="18" t="s">
        <v>750</v>
      </c>
      <c r="BY434" s="18">
        <v>51.800000000000011</v>
      </c>
      <c r="BZ434" s="18">
        <v>1</v>
      </c>
      <c r="CA434" s="18">
        <v>7.0000000000000001E-3</v>
      </c>
      <c r="CB434" s="21">
        <v>1.6216216216216214E-2</v>
      </c>
      <c r="CC434" s="18">
        <v>162</v>
      </c>
      <c r="CE434" s="18">
        <v>10</v>
      </c>
      <c r="CF434" s="18" t="s">
        <v>671</v>
      </c>
      <c r="CG434" s="18" t="s">
        <v>750</v>
      </c>
      <c r="CH434" s="18">
        <v>51.800000000000011</v>
      </c>
      <c r="CI434" s="18">
        <v>2.5</v>
      </c>
      <c r="CJ434" s="18">
        <v>7.1999999999999998E-3</v>
      </c>
      <c r="CK434" s="21">
        <v>1.3528957528957525E-2</v>
      </c>
      <c r="CL434" s="18">
        <v>135</v>
      </c>
      <c r="CN434" s="18">
        <v>10</v>
      </c>
      <c r="CO434" s="18" t="s">
        <v>671</v>
      </c>
      <c r="CP434" s="18" t="s">
        <v>750</v>
      </c>
      <c r="CQ434" s="18">
        <v>51.800000000000011</v>
      </c>
      <c r="CR434" s="18">
        <v>3</v>
      </c>
      <c r="CS434" s="18">
        <v>7.4000000000000003E-3</v>
      </c>
      <c r="CT434" s="21">
        <v>2.345238095238095E-2</v>
      </c>
      <c r="CU434" s="18">
        <v>235</v>
      </c>
      <c r="CW434" s="18">
        <v>10</v>
      </c>
      <c r="CX434" s="18" t="s">
        <v>688</v>
      </c>
      <c r="CY434" s="18" t="s">
        <v>750</v>
      </c>
      <c r="CZ434" s="18">
        <v>810.00000000000011</v>
      </c>
      <c r="DA434" s="18">
        <v>1</v>
      </c>
      <c r="DB434" s="18">
        <v>2.1000000000000001E-2</v>
      </c>
      <c r="DC434" s="21">
        <v>1.2962962962962963E-3</v>
      </c>
      <c r="DD434" s="18">
        <v>13</v>
      </c>
    </row>
    <row r="435" spans="2:108" x14ac:dyDescent="0.3">
      <c r="B435" s="18">
        <v>9</v>
      </c>
      <c r="C435" s="18" t="s">
        <v>679</v>
      </c>
      <c r="D435" s="18" t="s">
        <v>750</v>
      </c>
      <c r="E435" s="18">
        <v>64.40000000000002</v>
      </c>
      <c r="F435" s="18">
        <v>1.5</v>
      </c>
      <c r="G435" s="18">
        <v>8.5000000000000006E-3</v>
      </c>
      <c r="H435" s="21">
        <v>1.0119047619047616E-2</v>
      </c>
      <c r="I435" s="18">
        <v>101</v>
      </c>
      <c r="K435" s="18">
        <v>9</v>
      </c>
      <c r="L435" s="18" t="s">
        <v>679</v>
      </c>
      <c r="M435" s="18" t="s">
        <v>750</v>
      </c>
      <c r="N435" s="18">
        <v>64.40000000000002</v>
      </c>
      <c r="O435" s="18">
        <v>1</v>
      </c>
      <c r="P435" s="18">
        <v>8.5000000000000006E-3</v>
      </c>
      <c r="Q435" s="21">
        <v>6.5993788819875762E-3</v>
      </c>
      <c r="R435" s="18">
        <v>66</v>
      </c>
      <c r="T435" s="18">
        <v>9</v>
      </c>
      <c r="U435" s="18" t="s">
        <v>679</v>
      </c>
      <c r="V435" s="18" t="s">
        <v>750</v>
      </c>
      <c r="W435" s="18">
        <v>64.40000000000002</v>
      </c>
      <c r="X435" s="18">
        <v>1</v>
      </c>
      <c r="Y435" s="18">
        <v>8.5000000000000006E-3</v>
      </c>
      <c r="Z435" s="21">
        <v>6.5993788819875762E-3</v>
      </c>
      <c r="AA435" s="18">
        <v>66</v>
      </c>
      <c r="AC435" s="18">
        <v>9</v>
      </c>
      <c r="AD435" s="18" t="s">
        <v>668</v>
      </c>
      <c r="AE435" s="18" t="s">
        <v>750</v>
      </c>
      <c r="AF435" s="18">
        <v>64.40000000000002</v>
      </c>
      <c r="AG435" s="18">
        <v>1</v>
      </c>
      <c r="AH435" s="18">
        <v>7.4999999999999997E-3</v>
      </c>
      <c r="AI435" s="21">
        <v>7.7639751552795004E-3</v>
      </c>
      <c r="AJ435" s="18">
        <v>78</v>
      </c>
      <c r="AL435" s="18">
        <v>9</v>
      </c>
      <c r="AM435" s="18" t="s">
        <v>658</v>
      </c>
      <c r="AN435" s="18" t="s">
        <v>750</v>
      </c>
      <c r="AO435" s="18">
        <v>13</v>
      </c>
      <c r="AP435" s="18">
        <v>2.5</v>
      </c>
      <c r="AQ435" s="18">
        <v>6.6E-3</v>
      </c>
      <c r="AR435" s="21">
        <v>2.040923076923077E-2</v>
      </c>
      <c r="AS435" s="18">
        <v>204</v>
      </c>
      <c r="AU435" s="18">
        <v>8</v>
      </c>
      <c r="AV435" s="18" t="s">
        <v>699</v>
      </c>
      <c r="AW435" s="18" t="s">
        <v>750</v>
      </c>
      <c r="AX435" s="18">
        <v>433.2</v>
      </c>
      <c r="AY435" s="18">
        <v>1</v>
      </c>
      <c r="AZ435" s="18">
        <v>7.0000000000000001E-3</v>
      </c>
      <c r="BA435" s="21">
        <v>1.5754847645429364E-3</v>
      </c>
      <c r="BB435" s="18">
        <v>16</v>
      </c>
      <c r="BD435" s="18">
        <v>8</v>
      </c>
      <c r="BE435" s="18" t="s">
        <v>699</v>
      </c>
      <c r="BF435" s="18" t="s">
        <v>750</v>
      </c>
      <c r="BG435" s="18">
        <v>433.2</v>
      </c>
      <c r="BH435" s="18">
        <v>1</v>
      </c>
      <c r="BI435" s="18">
        <v>7.0000000000000001E-3</v>
      </c>
      <c r="BJ435" s="21">
        <v>3.1779008925823331E-3</v>
      </c>
      <c r="BK435" s="18">
        <v>32</v>
      </c>
      <c r="BM435" s="18">
        <v>8</v>
      </c>
      <c r="BN435" s="18" t="s">
        <v>699</v>
      </c>
      <c r="BO435" s="18" t="s">
        <v>750</v>
      </c>
      <c r="BP435" s="18">
        <v>433.2</v>
      </c>
      <c r="BQ435" s="18">
        <v>1.5</v>
      </c>
      <c r="BR435" s="18">
        <v>7.0000000000000001E-3</v>
      </c>
      <c r="BS435" s="21">
        <v>3.312557710064635E-3</v>
      </c>
      <c r="BT435" s="18">
        <v>33</v>
      </c>
      <c r="BV435" s="18">
        <v>10</v>
      </c>
      <c r="BW435" s="18" t="s">
        <v>673</v>
      </c>
      <c r="BX435" s="18" t="s">
        <v>750</v>
      </c>
      <c r="BY435" s="18">
        <v>51.800000000000011</v>
      </c>
      <c r="BZ435" s="18">
        <v>1</v>
      </c>
      <c r="CA435" s="18">
        <v>7.0000000000000001E-3</v>
      </c>
      <c r="CB435" s="21">
        <v>1.6216216216216214E-2</v>
      </c>
      <c r="CC435" s="18">
        <v>162</v>
      </c>
      <c r="CE435" s="18">
        <v>10</v>
      </c>
      <c r="CF435" s="18" t="s">
        <v>673</v>
      </c>
      <c r="CG435" s="18" t="s">
        <v>750</v>
      </c>
      <c r="CH435" s="18">
        <v>51.800000000000011</v>
      </c>
      <c r="CI435" s="18">
        <v>2.5</v>
      </c>
      <c r="CJ435" s="18">
        <v>7.1999999999999998E-3</v>
      </c>
      <c r="CK435" s="21">
        <v>1.3528957528957525E-2</v>
      </c>
      <c r="CL435" s="18">
        <v>135</v>
      </c>
      <c r="CN435" s="18">
        <v>10</v>
      </c>
      <c r="CO435" s="18" t="s">
        <v>673</v>
      </c>
      <c r="CP435" s="18" t="s">
        <v>750</v>
      </c>
      <c r="CQ435" s="18">
        <v>51.800000000000011</v>
      </c>
      <c r="CR435" s="18">
        <v>3</v>
      </c>
      <c r="CS435" s="18">
        <v>7.4000000000000003E-3</v>
      </c>
      <c r="CT435" s="21">
        <v>2.345238095238095E-2</v>
      </c>
      <c r="CU435" s="18">
        <v>235</v>
      </c>
      <c r="CW435" s="18">
        <v>10</v>
      </c>
      <c r="CX435" s="18" t="s">
        <v>690</v>
      </c>
      <c r="CY435" s="18" t="s">
        <v>750</v>
      </c>
      <c r="CZ435" s="18">
        <v>810.00000000000011</v>
      </c>
      <c r="DA435" s="18">
        <v>1</v>
      </c>
      <c r="DB435" s="18">
        <v>2.1000000000000001E-2</v>
      </c>
      <c r="DC435" s="21">
        <v>1.2962962962962963E-3</v>
      </c>
      <c r="DD435" s="18">
        <v>13</v>
      </c>
    </row>
    <row r="436" spans="2:108" x14ac:dyDescent="0.3">
      <c r="B436" s="18">
        <v>9</v>
      </c>
      <c r="C436" s="18" t="s">
        <v>681</v>
      </c>
      <c r="D436" s="18" t="s">
        <v>750</v>
      </c>
      <c r="E436" s="18">
        <v>64.40000000000002</v>
      </c>
      <c r="F436" s="18">
        <v>1.5</v>
      </c>
      <c r="G436" s="18">
        <v>8.5000000000000006E-3</v>
      </c>
      <c r="H436" s="21">
        <v>1.0119047619047616E-2</v>
      </c>
      <c r="I436" s="18">
        <v>101</v>
      </c>
      <c r="K436" s="18">
        <v>9</v>
      </c>
      <c r="L436" s="18" t="s">
        <v>681</v>
      </c>
      <c r="M436" s="18" t="s">
        <v>750</v>
      </c>
      <c r="N436" s="18">
        <v>64.40000000000002</v>
      </c>
      <c r="O436" s="18">
        <v>1</v>
      </c>
      <c r="P436" s="18">
        <v>8.5000000000000006E-3</v>
      </c>
      <c r="Q436" s="21">
        <v>6.5993788819875762E-3</v>
      </c>
      <c r="R436" s="18">
        <v>66</v>
      </c>
      <c r="T436" s="18">
        <v>9</v>
      </c>
      <c r="U436" s="18" t="s">
        <v>681</v>
      </c>
      <c r="V436" s="18" t="s">
        <v>750</v>
      </c>
      <c r="W436" s="18">
        <v>64.40000000000002</v>
      </c>
      <c r="X436" s="18">
        <v>1</v>
      </c>
      <c r="Y436" s="18">
        <v>8.5000000000000006E-3</v>
      </c>
      <c r="Z436" s="21">
        <v>6.5993788819875762E-3</v>
      </c>
      <c r="AA436" s="18">
        <v>66</v>
      </c>
      <c r="AC436" s="18">
        <v>9</v>
      </c>
      <c r="AD436" s="18" t="s">
        <v>670</v>
      </c>
      <c r="AE436" s="18" t="s">
        <v>750</v>
      </c>
      <c r="AF436" s="18">
        <v>64.40000000000002</v>
      </c>
      <c r="AG436" s="18">
        <v>1</v>
      </c>
      <c r="AH436" s="18">
        <v>7.4999999999999997E-3</v>
      </c>
      <c r="AI436" s="21">
        <v>7.7639751552795004E-3</v>
      </c>
      <c r="AJ436" s="18">
        <v>78</v>
      </c>
      <c r="AL436" s="18">
        <v>9</v>
      </c>
      <c r="AM436" s="18" t="s">
        <v>660</v>
      </c>
      <c r="AN436" s="18" t="s">
        <v>750</v>
      </c>
      <c r="AO436" s="18">
        <v>13</v>
      </c>
      <c r="AP436" s="18">
        <v>2.5</v>
      </c>
      <c r="AQ436" s="18">
        <v>6.6E-3</v>
      </c>
      <c r="AR436" s="21">
        <v>2.040923076923077E-2</v>
      </c>
      <c r="AS436" s="18">
        <v>204</v>
      </c>
      <c r="AU436" s="18">
        <v>8</v>
      </c>
      <c r="AV436" s="18" t="s">
        <v>701</v>
      </c>
      <c r="AW436" s="18" t="s">
        <v>750</v>
      </c>
      <c r="AX436" s="18">
        <v>433.2</v>
      </c>
      <c r="AY436" s="18">
        <v>1</v>
      </c>
      <c r="AZ436" s="18">
        <v>7.0000000000000001E-3</v>
      </c>
      <c r="BA436" s="21">
        <v>1.5754847645429364E-3</v>
      </c>
      <c r="BB436" s="18">
        <v>16</v>
      </c>
      <c r="BD436" s="18">
        <v>8</v>
      </c>
      <c r="BE436" s="18" t="s">
        <v>701</v>
      </c>
      <c r="BF436" s="18" t="s">
        <v>750</v>
      </c>
      <c r="BG436" s="18">
        <v>433.2</v>
      </c>
      <c r="BH436" s="18">
        <v>1</v>
      </c>
      <c r="BI436" s="18">
        <v>7.0000000000000001E-3</v>
      </c>
      <c r="BJ436" s="21">
        <v>3.1779008925823331E-3</v>
      </c>
      <c r="BK436" s="18">
        <v>32</v>
      </c>
      <c r="BM436" s="18">
        <v>8</v>
      </c>
      <c r="BN436" s="18" t="s">
        <v>701</v>
      </c>
      <c r="BO436" s="18" t="s">
        <v>750</v>
      </c>
      <c r="BP436" s="18">
        <v>433.2</v>
      </c>
      <c r="BQ436" s="18">
        <v>1.5</v>
      </c>
      <c r="BR436" s="18">
        <v>7.0000000000000001E-3</v>
      </c>
      <c r="BS436" s="21">
        <v>3.312557710064635E-3</v>
      </c>
      <c r="BT436" s="18">
        <v>33</v>
      </c>
      <c r="BV436" s="18">
        <v>10</v>
      </c>
      <c r="BW436" s="18" t="s">
        <v>675</v>
      </c>
      <c r="BX436" s="18" t="s">
        <v>750</v>
      </c>
      <c r="BY436" s="18">
        <v>51.800000000000011</v>
      </c>
      <c r="BZ436" s="18">
        <v>1</v>
      </c>
      <c r="CA436" s="18">
        <v>7.0000000000000001E-3</v>
      </c>
      <c r="CB436" s="21">
        <v>1.6216216216216214E-2</v>
      </c>
      <c r="CC436" s="18">
        <v>162</v>
      </c>
      <c r="CE436" s="18">
        <v>10</v>
      </c>
      <c r="CF436" s="18" t="s">
        <v>675</v>
      </c>
      <c r="CG436" s="18" t="s">
        <v>750</v>
      </c>
      <c r="CH436" s="18">
        <v>51.800000000000011</v>
      </c>
      <c r="CI436" s="18">
        <v>2.5</v>
      </c>
      <c r="CJ436" s="18">
        <v>7.1999999999999998E-3</v>
      </c>
      <c r="CK436" s="21">
        <v>1.3528957528957525E-2</v>
      </c>
      <c r="CL436" s="18">
        <v>135</v>
      </c>
      <c r="CN436" s="18">
        <v>10</v>
      </c>
      <c r="CO436" s="18" t="s">
        <v>675</v>
      </c>
      <c r="CP436" s="18" t="s">
        <v>750</v>
      </c>
      <c r="CQ436" s="18">
        <v>51.800000000000011</v>
      </c>
      <c r="CR436" s="18">
        <v>3</v>
      </c>
      <c r="CS436" s="18">
        <v>7.4000000000000003E-3</v>
      </c>
      <c r="CT436" s="21">
        <v>2.345238095238095E-2</v>
      </c>
      <c r="CU436" s="18">
        <v>235</v>
      </c>
      <c r="CW436" s="18">
        <v>10</v>
      </c>
      <c r="CX436" s="18" t="s">
        <v>692</v>
      </c>
      <c r="CY436" s="18" t="s">
        <v>750</v>
      </c>
      <c r="CZ436" s="18">
        <v>810.00000000000011</v>
      </c>
      <c r="DA436" s="18">
        <v>1</v>
      </c>
      <c r="DB436" s="18">
        <v>2.1000000000000001E-2</v>
      </c>
      <c r="DC436" s="21">
        <v>1.2962962962962963E-3</v>
      </c>
      <c r="DD436" s="18">
        <v>13</v>
      </c>
    </row>
    <row r="437" spans="2:108" x14ac:dyDescent="0.3">
      <c r="B437" s="18">
        <v>9</v>
      </c>
      <c r="C437" s="18" t="s">
        <v>683</v>
      </c>
      <c r="D437" s="18" t="s">
        <v>750</v>
      </c>
      <c r="E437" s="18">
        <v>64.40000000000002</v>
      </c>
      <c r="F437" s="18">
        <v>1.5</v>
      </c>
      <c r="G437" s="18">
        <v>8.5000000000000006E-3</v>
      </c>
      <c r="H437" s="21">
        <v>1.0119047619047616E-2</v>
      </c>
      <c r="I437" s="18">
        <v>101</v>
      </c>
      <c r="K437" s="18">
        <v>9</v>
      </c>
      <c r="L437" s="18" t="s">
        <v>683</v>
      </c>
      <c r="M437" s="18" t="s">
        <v>750</v>
      </c>
      <c r="N437" s="18">
        <v>64.40000000000002</v>
      </c>
      <c r="O437" s="18">
        <v>1</v>
      </c>
      <c r="P437" s="18">
        <v>8.5000000000000006E-3</v>
      </c>
      <c r="Q437" s="21">
        <v>6.5993788819875762E-3</v>
      </c>
      <c r="R437" s="18">
        <v>66</v>
      </c>
      <c r="T437" s="18">
        <v>9</v>
      </c>
      <c r="U437" s="18" t="s">
        <v>683</v>
      </c>
      <c r="V437" s="18" t="s">
        <v>750</v>
      </c>
      <c r="W437" s="18">
        <v>64.40000000000002</v>
      </c>
      <c r="X437" s="18">
        <v>1</v>
      </c>
      <c r="Y437" s="18">
        <v>8.5000000000000006E-3</v>
      </c>
      <c r="Z437" s="21">
        <v>6.5993788819875762E-3</v>
      </c>
      <c r="AA437" s="18">
        <v>66</v>
      </c>
      <c r="AC437" s="18">
        <v>9</v>
      </c>
      <c r="AD437" s="18" t="s">
        <v>672</v>
      </c>
      <c r="AE437" s="18" t="s">
        <v>750</v>
      </c>
      <c r="AF437" s="18">
        <v>64.40000000000002</v>
      </c>
      <c r="AG437" s="18">
        <v>1</v>
      </c>
      <c r="AH437" s="18">
        <v>7.4999999999999997E-3</v>
      </c>
      <c r="AI437" s="21">
        <v>7.7639751552795004E-3</v>
      </c>
      <c r="AJ437" s="18">
        <v>78</v>
      </c>
      <c r="AL437" s="18">
        <v>9</v>
      </c>
      <c r="AM437" s="18" t="s">
        <v>662</v>
      </c>
      <c r="AN437" s="18" t="s">
        <v>750</v>
      </c>
      <c r="AO437" s="18">
        <v>13</v>
      </c>
      <c r="AP437" s="18">
        <v>2.5</v>
      </c>
      <c r="AQ437" s="18">
        <v>6.6E-3</v>
      </c>
      <c r="AR437" s="21">
        <v>2.040923076923077E-2</v>
      </c>
      <c r="AS437" s="18">
        <v>204</v>
      </c>
      <c r="BV437" s="18">
        <v>10</v>
      </c>
      <c r="BW437" s="18" t="s">
        <v>677</v>
      </c>
      <c r="BX437" s="18" t="s">
        <v>750</v>
      </c>
      <c r="BY437" s="18">
        <v>51.800000000000011</v>
      </c>
      <c r="BZ437" s="18">
        <v>1</v>
      </c>
      <c r="CA437" s="18">
        <v>7.0000000000000001E-3</v>
      </c>
      <c r="CB437" s="21">
        <v>1.6216216216216214E-2</v>
      </c>
      <c r="CC437" s="18">
        <v>162</v>
      </c>
      <c r="CE437" s="18">
        <v>10</v>
      </c>
      <c r="CF437" s="18" t="s">
        <v>677</v>
      </c>
      <c r="CG437" s="18" t="s">
        <v>750</v>
      </c>
      <c r="CH437" s="18">
        <v>51.800000000000011</v>
      </c>
      <c r="CI437" s="18">
        <v>2.5</v>
      </c>
      <c r="CJ437" s="18">
        <v>7.1999999999999998E-3</v>
      </c>
      <c r="CK437" s="21">
        <v>1.3528957528957525E-2</v>
      </c>
      <c r="CL437" s="18">
        <v>135</v>
      </c>
      <c r="CN437" s="18">
        <v>10</v>
      </c>
      <c r="CO437" s="18" t="s">
        <v>677</v>
      </c>
      <c r="CP437" s="18" t="s">
        <v>750</v>
      </c>
      <c r="CQ437" s="18">
        <v>51.800000000000011</v>
      </c>
      <c r="CR437" s="18">
        <v>3</v>
      </c>
      <c r="CS437" s="18">
        <v>7.4000000000000003E-3</v>
      </c>
      <c r="CT437" s="21">
        <v>2.345238095238095E-2</v>
      </c>
      <c r="CU437" s="18">
        <v>235</v>
      </c>
      <c r="CW437" s="18">
        <v>10</v>
      </c>
      <c r="CX437" s="18" t="s">
        <v>694</v>
      </c>
      <c r="CY437" s="18" t="s">
        <v>750</v>
      </c>
      <c r="CZ437" s="18">
        <v>810.00000000000011</v>
      </c>
      <c r="DA437" s="18">
        <v>1</v>
      </c>
      <c r="DB437" s="18">
        <v>2.1000000000000001E-2</v>
      </c>
      <c r="DC437" s="21">
        <v>1.2962962962962963E-3</v>
      </c>
      <c r="DD437" s="18">
        <v>13</v>
      </c>
    </row>
    <row r="438" spans="2:108" x14ac:dyDescent="0.3">
      <c r="B438" s="18">
        <v>9</v>
      </c>
      <c r="C438" s="18" t="s">
        <v>684</v>
      </c>
      <c r="D438" s="18" t="s">
        <v>750</v>
      </c>
      <c r="E438" s="18">
        <v>387.6</v>
      </c>
      <c r="F438" s="18">
        <v>1</v>
      </c>
      <c r="G438" s="18">
        <v>8.6E-3</v>
      </c>
      <c r="H438" s="21">
        <v>2.5515995872033024E-3</v>
      </c>
      <c r="I438" s="18">
        <v>26</v>
      </c>
      <c r="K438" s="18">
        <v>9</v>
      </c>
      <c r="L438" s="18" t="s">
        <v>684</v>
      </c>
      <c r="M438" s="18" t="s">
        <v>750</v>
      </c>
      <c r="N438" s="18">
        <v>387.6</v>
      </c>
      <c r="O438" s="18">
        <v>1</v>
      </c>
      <c r="P438" s="18">
        <v>5.5999999999999999E-3</v>
      </c>
      <c r="Q438" s="21">
        <v>7.2239422084623313E-4</v>
      </c>
      <c r="R438" s="18">
        <v>7</v>
      </c>
      <c r="T438" s="18">
        <v>9</v>
      </c>
      <c r="U438" s="18" t="s">
        <v>684</v>
      </c>
      <c r="V438" s="18" t="s">
        <v>750</v>
      </c>
      <c r="W438" s="18">
        <v>387.6</v>
      </c>
      <c r="X438" s="18">
        <v>1</v>
      </c>
      <c r="Y438" s="18">
        <v>5.5999999999999999E-3</v>
      </c>
      <c r="Z438" s="21">
        <v>7.2239422084623313E-4</v>
      </c>
      <c r="AA438" s="18">
        <v>7</v>
      </c>
      <c r="AC438" s="18">
        <v>9</v>
      </c>
      <c r="AD438" s="18" t="s">
        <v>674</v>
      </c>
      <c r="AE438" s="18" t="s">
        <v>750</v>
      </c>
      <c r="AF438" s="18">
        <v>64.40000000000002</v>
      </c>
      <c r="AG438" s="18">
        <v>1</v>
      </c>
      <c r="AH438" s="18">
        <v>7.4999999999999997E-3</v>
      </c>
      <c r="AI438" s="21">
        <v>7.7639751552795004E-3</v>
      </c>
      <c r="AJ438" s="18">
        <v>78</v>
      </c>
      <c r="AL438" s="18">
        <v>9</v>
      </c>
      <c r="AM438" s="18" t="s">
        <v>664</v>
      </c>
      <c r="AN438" s="18" t="s">
        <v>750</v>
      </c>
      <c r="AO438" s="18">
        <v>13</v>
      </c>
      <c r="AP438" s="18">
        <v>2.5</v>
      </c>
      <c r="AQ438" s="18">
        <v>6.6E-3</v>
      </c>
      <c r="AR438" s="21">
        <v>2.040923076923077E-2</v>
      </c>
      <c r="AS438" s="18">
        <v>204</v>
      </c>
      <c r="BV438" s="18">
        <v>10</v>
      </c>
      <c r="BW438" s="18" t="s">
        <v>679</v>
      </c>
      <c r="BX438" s="18" t="s">
        <v>750</v>
      </c>
      <c r="BY438" s="18">
        <v>51.800000000000011</v>
      </c>
      <c r="BZ438" s="18">
        <v>1</v>
      </c>
      <c r="CA438" s="18">
        <v>7.0000000000000001E-3</v>
      </c>
      <c r="CB438" s="21">
        <v>1.6216216216216214E-2</v>
      </c>
      <c r="CC438" s="18">
        <v>162</v>
      </c>
      <c r="CE438" s="18">
        <v>10</v>
      </c>
      <c r="CF438" s="18" t="s">
        <v>679</v>
      </c>
      <c r="CG438" s="18" t="s">
        <v>750</v>
      </c>
      <c r="CH438" s="18">
        <v>51.800000000000011</v>
      </c>
      <c r="CI438" s="18">
        <v>2.5</v>
      </c>
      <c r="CJ438" s="18">
        <v>7.1999999999999998E-3</v>
      </c>
      <c r="CK438" s="21">
        <v>1.3528957528957525E-2</v>
      </c>
      <c r="CL438" s="18">
        <v>135</v>
      </c>
      <c r="CN438" s="18">
        <v>10</v>
      </c>
      <c r="CO438" s="18" t="s">
        <v>679</v>
      </c>
      <c r="CP438" s="18" t="s">
        <v>750</v>
      </c>
      <c r="CQ438" s="18">
        <v>51.800000000000011</v>
      </c>
      <c r="CR438" s="18">
        <v>3</v>
      </c>
      <c r="CS438" s="18">
        <v>7.4000000000000003E-3</v>
      </c>
      <c r="CT438" s="21">
        <v>2.345238095238095E-2</v>
      </c>
      <c r="CU438" s="18">
        <v>235</v>
      </c>
      <c r="CW438" s="18">
        <v>10</v>
      </c>
      <c r="CX438" s="18" t="s">
        <v>696</v>
      </c>
      <c r="CY438" s="18" t="s">
        <v>750</v>
      </c>
      <c r="CZ438" s="18">
        <v>810.00000000000011</v>
      </c>
      <c r="DA438" s="18">
        <v>1</v>
      </c>
      <c r="DB438" s="18">
        <v>2.1000000000000001E-2</v>
      </c>
      <c r="DC438" s="21">
        <v>1.2962962962962963E-3</v>
      </c>
      <c r="DD438" s="18">
        <v>13</v>
      </c>
    </row>
    <row r="439" spans="2:108" x14ac:dyDescent="0.3">
      <c r="B439" s="18">
        <v>9</v>
      </c>
      <c r="C439" s="18" t="s">
        <v>686</v>
      </c>
      <c r="D439" s="18" t="s">
        <v>750</v>
      </c>
      <c r="E439" s="18">
        <v>387.6</v>
      </c>
      <c r="F439" s="18">
        <v>1</v>
      </c>
      <c r="G439" s="18">
        <v>8.6E-3</v>
      </c>
      <c r="H439" s="21">
        <v>2.5515995872033024E-3</v>
      </c>
      <c r="I439" s="18">
        <v>26</v>
      </c>
      <c r="K439" s="18">
        <v>9</v>
      </c>
      <c r="L439" s="18" t="s">
        <v>686</v>
      </c>
      <c r="M439" s="18" t="s">
        <v>750</v>
      </c>
      <c r="N439" s="18">
        <v>387.6</v>
      </c>
      <c r="O439" s="18">
        <v>1</v>
      </c>
      <c r="P439" s="18">
        <v>5.5999999999999999E-3</v>
      </c>
      <c r="Q439" s="21">
        <v>7.2239422084623313E-4</v>
      </c>
      <c r="R439" s="18">
        <v>7</v>
      </c>
      <c r="T439" s="18">
        <v>9</v>
      </c>
      <c r="U439" s="18" t="s">
        <v>686</v>
      </c>
      <c r="V439" s="18" t="s">
        <v>750</v>
      </c>
      <c r="W439" s="18">
        <v>387.6</v>
      </c>
      <c r="X439" s="18">
        <v>1</v>
      </c>
      <c r="Y439" s="18">
        <v>5.5999999999999999E-3</v>
      </c>
      <c r="Z439" s="21">
        <v>7.2239422084623313E-4</v>
      </c>
      <c r="AA439" s="18">
        <v>7</v>
      </c>
      <c r="AC439" s="18">
        <v>9</v>
      </c>
      <c r="AD439" s="18" t="s">
        <v>676</v>
      </c>
      <c r="AE439" s="18" t="s">
        <v>750</v>
      </c>
      <c r="AF439" s="18">
        <v>64.40000000000002</v>
      </c>
      <c r="AG439" s="18">
        <v>1</v>
      </c>
      <c r="AH439" s="18">
        <v>7.4999999999999997E-3</v>
      </c>
      <c r="AI439" s="21">
        <v>7.7639751552795004E-3</v>
      </c>
      <c r="AJ439" s="18">
        <v>78</v>
      </c>
      <c r="AL439" s="18">
        <v>9</v>
      </c>
      <c r="AM439" s="18" t="s">
        <v>649</v>
      </c>
      <c r="AN439" s="18" t="s">
        <v>750</v>
      </c>
      <c r="AO439" s="18">
        <v>13</v>
      </c>
      <c r="AP439" s="18">
        <v>2.5</v>
      </c>
      <c r="AQ439" s="18">
        <v>6.6E-3</v>
      </c>
      <c r="AR439" s="21">
        <v>2.040923076923077E-2</v>
      </c>
      <c r="AS439" s="18">
        <v>204</v>
      </c>
      <c r="AU439" s="18" t="s">
        <v>133</v>
      </c>
      <c r="AV439" s="18" t="s">
        <v>135</v>
      </c>
      <c r="AW439" s="18" t="s">
        <v>0</v>
      </c>
      <c r="AX439" s="18" t="s">
        <v>1</v>
      </c>
      <c r="AY439" s="18" t="s">
        <v>36</v>
      </c>
      <c r="AZ439" s="18" t="s">
        <v>2</v>
      </c>
      <c r="BA439" s="18" t="s">
        <v>3</v>
      </c>
      <c r="BB439" s="18" t="s">
        <v>4</v>
      </c>
      <c r="BC439" s="20">
        <v>9902</v>
      </c>
      <c r="BD439" s="18" t="s">
        <v>133</v>
      </c>
      <c r="BE439" s="18" t="s">
        <v>135</v>
      </c>
      <c r="BF439" s="18" t="s">
        <v>0</v>
      </c>
      <c r="BG439" s="18" t="s">
        <v>1</v>
      </c>
      <c r="BH439" s="18" t="s">
        <v>36</v>
      </c>
      <c r="BI439" s="18" t="s">
        <v>2</v>
      </c>
      <c r="BJ439" s="18" t="s">
        <v>3</v>
      </c>
      <c r="BK439" s="18" t="s">
        <v>4</v>
      </c>
      <c r="BL439" s="20">
        <v>10045</v>
      </c>
      <c r="BM439" s="18" t="s">
        <v>133</v>
      </c>
      <c r="BN439" s="18" t="s">
        <v>135</v>
      </c>
      <c r="BO439" s="18" t="s">
        <v>0</v>
      </c>
      <c r="BP439" s="18" t="s">
        <v>1</v>
      </c>
      <c r="BQ439" s="18" t="s">
        <v>36</v>
      </c>
      <c r="BR439" s="18" t="s">
        <v>2</v>
      </c>
      <c r="BS439" s="18" t="s">
        <v>3</v>
      </c>
      <c r="BT439" s="18" t="s">
        <v>4</v>
      </c>
      <c r="BU439" s="20">
        <v>22815</v>
      </c>
      <c r="BV439" s="18">
        <v>10</v>
      </c>
      <c r="BW439" s="18" t="s">
        <v>681</v>
      </c>
      <c r="BX439" s="18" t="s">
        <v>750</v>
      </c>
      <c r="BY439" s="18">
        <v>51.800000000000011</v>
      </c>
      <c r="BZ439" s="18">
        <v>1</v>
      </c>
      <c r="CA439" s="18">
        <v>7.0000000000000001E-3</v>
      </c>
      <c r="CB439" s="21">
        <v>1.6216216216216214E-2</v>
      </c>
      <c r="CC439" s="18">
        <v>162</v>
      </c>
      <c r="CE439" s="18">
        <v>10</v>
      </c>
      <c r="CF439" s="18" t="s">
        <v>681</v>
      </c>
      <c r="CG439" s="18" t="s">
        <v>750</v>
      </c>
      <c r="CH439" s="18">
        <v>51.800000000000011</v>
      </c>
      <c r="CI439" s="18">
        <v>2.5</v>
      </c>
      <c r="CJ439" s="18">
        <v>7.1999999999999998E-3</v>
      </c>
      <c r="CK439" s="21">
        <v>1.3528957528957525E-2</v>
      </c>
      <c r="CL439" s="18">
        <v>135</v>
      </c>
      <c r="CN439" s="18">
        <v>10</v>
      </c>
      <c r="CO439" s="18" t="s">
        <v>681</v>
      </c>
      <c r="CP439" s="18" t="s">
        <v>750</v>
      </c>
      <c r="CQ439" s="18">
        <v>51.800000000000011</v>
      </c>
      <c r="CR439" s="18">
        <v>3</v>
      </c>
      <c r="CS439" s="18">
        <v>7.4000000000000003E-3</v>
      </c>
      <c r="CT439" s="21">
        <v>2.345238095238095E-2</v>
      </c>
      <c r="CU439" s="18">
        <v>235</v>
      </c>
      <c r="CW439" s="18">
        <v>10</v>
      </c>
      <c r="CX439" s="18" t="s">
        <v>698</v>
      </c>
      <c r="CY439" s="18" t="s">
        <v>750</v>
      </c>
      <c r="CZ439" s="18">
        <v>810.00000000000011</v>
      </c>
      <c r="DA439" s="18">
        <v>1</v>
      </c>
      <c r="DB439" s="18">
        <v>2.1000000000000001E-2</v>
      </c>
      <c r="DC439" s="21">
        <v>1.2962962962962963E-3</v>
      </c>
      <c r="DD439" s="18">
        <v>13</v>
      </c>
    </row>
    <row r="440" spans="2:108" x14ac:dyDescent="0.3">
      <c r="B440" s="18">
        <v>9</v>
      </c>
      <c r="C440" s="18" t="s">
        <v>688</v>
      </c>
      <c r="D440" s="18" t="s">
        <v>750</v>
      </c>
      <c r="E440" s="18">
        <v>387.6</v>
      </c>
      <c r="F440" s="18">
        <v>1</v>
      </c>
      <c r="G440" s="18">
        <v>8.6E-3</v>
      </c>
      <c r="H440" s="21">
        <v>2.5515995872033024E-3</v>
      </c>
      <c r="I440" s="18">
        <v>26</v>
      </c>
      <c r="K440" s="18">
        <v>9</v>
      </c>
      <c r="L440" s="18" t="s">
        <v>688</v>
      </c>
      <c r="M440" s="18" t="s">
        <v>750</v>
      </c>
      <c r="N440" s="18">
        <v>387.6</v>
      </c>
      <c r="O440" s="18">
        <v>1</v>
      </c>
      <c r="P440" s="18">
        <v>5.5999999999999999E-3</v>
      </c>
      <c r="Q440" s="21">
        <v>7.2239422084623313E-4</v>
      </c>
      <c r="R440" s="18">
        <v>7</v>
      </c>
      <c r="T440" s="18">
        <v>9</v>
      </c>
      <c r="U440" s="18" t="s">
        <v>688</v>
      </c>
      <c r="V440" s="18" t="s">
        <v>750</v>
      </c>
      <c r="W440" s="18">
        <v>387.6</v>
      </c>
      <c r="X440" s="18">
        <v>1</v>
      </c>
      <c r="Y440" s="18">
        <v>5.5999999999999999E-3</v>
      </c>
      <c r="Z440" s="21">
        <v>7.2239422084623313E-4</v>
      </c>
      <c r="AA440" s="18">
        <v>7</v>
      </c>
      <c r="AC440" s="18">
        <v>9</v>
      </c>
      <c r="AD440" s="18" t="s">
        <v>678</v>
      </c>
      <c r="AE440" s="18" t="s">
        <v>750</v>
      </c>
      <c r="AF440" s="18">
        <v>64.40000000000002</v>
      </c>
      <c r="AG440" s="18">
        <v>1</v>
      </c>
      <c r="AH440" s="18">
        <v>7.4999999999999997E-3</v>
      </c>
      <c r="AI440" s="21">
        <v>7.7639751552795004E-3</v>
      </c>
      <c r="AJ440" s="18">
        <v>78</v>
      </c>
      <c r="AL440" s="18">
        <v>9</v>
      </c>
      <c r="AM440" s="18" t="s">
        <v>651</v>
      </c>
      <c r="AN440" s="18" t="s">
        <v>750</v>
      </c>
      <c r="AO440" s="18">
        <v>13</v>
      </c>
      <c r="AP440" s="18">
        <v>2.5</v>
      </c>
      <c r="AQ440" s="18">
        <v>6.6E-3</v>
      </c>
      <c r="AR440" s="21">
        <v>2.040923076923077E-2</v>
      </c>
      <c r="AS440" s="18">
        <v>204</v>
      </c>
      <c r="AU440" s="18">
        <v>9</v>
      </c>
      <c r="AV440" s="18" t="s">
        <v>8</v>
      </c>
      <c r="AW440" s="18" t="s">
        <v>136</v>
      </c>
      <c r="AX440" s="18">
        <v>26</v>
      </c>
      <c r="AY440" s="18">
        <v>4</v>
      </c>
      <c r="AZ440" s="18">
        <v>3.6999999999999998E-2</v>
      </c>
      <c r="BA440" s="21">
        <v>3.4687499999999996E-2</v>
      </c>
      <c r="BB440" s="18">
        <v>347</v>
      </c>
      <c r="BD440" s="18">
        <v>9</v>
      </c>
      <c r="BE440" s="18" t="s">
        <v>8</v>
      </c>
      <c r="BF440" s="18" t="s">
        <v>136</v>
      </c>
      <c r="BG440" s="18">
        <v>26</v>
      </c>
      <c r="BH440" s="18">
        <v>7</v>
      </c>
      <c r="BI440" s="18">
        <v>3.6999999999999998E-2</v>
      </c>
      <c r="BJ440" s="21">
        <v>3.998168498168498E-2</v>
      </c>
      <c r="BK440" s="18">
        <v>400</v>
      </c>
      <c r="BM440" s="18">
        <v>9</v>
      </c>
      <c r="BN440" s="18" t="s">
        <v>8</v>
      </c>
      <c r="BO440" s="18" t="s">
        <v>136</v>
      </c>
      <c r="BP440" s="18">
        <v>26</v>
      </c>
      <c r="BQ440" s="18">
        <v>3.5</v>
      </c>
      <c r="BR440" s="18">
        <v>3.6999999999999998E-2</v>
      </c>
      <c r="BS440" s="21">
        <v>0.12502747252747251</v>
      </c>
      <c r="BT440" s="18">
        <v>1250</v>
      </c>
      <c r="BV440" s="18">
        <v>10</v>
      </c>
      <c r="BW440" s="18" t="s">
        <v>683</v>
      </c>
      <c r="BX440" s="18" t="s">
        <v>750</v>
      </c>
      <c r="BY440" s="18">
        <v>51.800000000000011</v>
      </c>
      <c r="BZ440" s="18">
        <v>1</v>
      </c>
      <c r="CA440" s="18">
        <v>7.0000000000000001E-3</v>
      </c>
      <c r="CB440" s="21">
        <v>1.6216216216216214E-2</v>
      </c>
      <c r="CC440" s="18">
        <v>162</v>
      </c>
      <c r="CE440" s="18">
        <v>10</v>
      </c>
      <c r="CF440" s="18" t="s">
        <v>683</v>
      </c>
      <c r="CG440" s="18" t="s">
        <v>750</v>
      </c>
      <c r="CH440" s="18">
        <v>51.800000000000011</v>
      </c>
      <c r="CI440" s="18">
        <v>2.5</v>
      </c>
      <c r="CJ440" s="18">
        <v>7.1999999999999998E-3</v>
      </c>
      <c r="CK440" s="21">
        <v>1.3528957528957525E-2</v>
      </c>
      <c r="CL440" s="18">
        <v>135</v>
      </c>
      <c r="CN440" s="18">
        <v>10</v>
      </c>
      <c r="CO440" s="18" t="s">
        <v>683</v>
      </c>
      <c r="CP440" s="18" t="s">
        <v>750</v>
      </c>
      <c r="CQ440" s="18">
        <v>51.800000000000011</v>
      </c>
      <c r="CR440" s="18">
        <v>3</v>
      </c>
      <c r="CS440" s="18">
        <v>7.4000000000000003E-3</v>
      </c>
      <c r="CT440" s="21">
        <v>2.345238095238095E-2</v>
      </c>
      <c r="CU440" s="18">
        <v>235</v>
      </c>
      <c r="CW440" s="18">
        <v>10</v>
      </c>
      <c r="CX440" s="18" t="s">
        <v>700</v>
      </c>
      <c r="CY440" s="18" t="s">
        <v>750</v>
      </c>
      <c r="CZ440" s="18">
        <v>810.00000000000011</v>
      </c>
      <c r="DA440" s="18">
        <v>1</v>
      </c>
      <c r="DB440" s="18">
        <v>2.1000000000000001E-2</v>
      </c>
      <c r="DC440" s="21">
        <v>1.2962962962962963E-3</v>
      </c>
      <c r="DD440" s="18">
        <v>13</v>
      </c>
    </row>
    <row r="441" spans="2:108" x14ac:dyDescent="0.3">
      <c r="B441" s="18">
        <v>9</v>
      </c>
      <c r="C441" s="18" t="s">
        <v>690</v>
      </c>
      <c r="D441" s="18" t="s">
        <v>750</v>
      </c>
      <c r="E441" s="18">
        <v>387.6</v>
      </c>
      <c r="F441" s="18">
        <v>1</v>
      </c>
      <c r="G441" s="18">
        <v>8.6E-3</v>
      </c>
      <c r="H441" s="21">
        <v>2.5515995872033024E-3</v>
      </c>
      <c r="I441" s="18">
        <v>26</v>
      </c>
      <c r="K441" s="18">
        <v>9</v>
      </c>
      <c r="L441" s="18" t="s">
        <v>690</v>
      </c>
      <c r="M441" s="18" t="s">
        <v>750</v>
      </c>
      <c r="N441" s="18">
        <v>387.6</v>
      </c>
      <c r="O441" s="18">
        <v>1</v>
      </c>
      <c r="P441" s="18">
        <v>5.5999999999999999E-3</v>
      </c>
      <c r="Q441" s="21">
        <v>7.2239422084623313E-4</v>
      </c>
      <c r="R441" s="18">
        <v>7</v>
      </c>
      <c r="T441" s="18">
        <v>9</v>
      </c>
      <c r="U441" s="18" t="s">
        <v>690</v>
      </c>
      <c r="V441" s="18" t="s">
        <v>750</v>
      </c>
      <c r="W441" s="18">
        <v>387.6</v>
      </c>
      <c r="X441" s="18">
        <v>1</v>
      </c>
      <c r="Y441" s="18">
        <v>5.5999999999999999E-3</v>
      </c>
      <c r="Z441" s="21">
        <v>7.2239422084623313E-4</v>
      </c>
      <c r="AA441" s="18">
        <v>7</v>
      </c>
      <c r="AC441" s="18">
        <v>9</v>
      </c>
      <c r="AD441" s="18" t="s">
        <v>680</v>
      </c>
      <c r="AE441" s="18" t="s">
        <v>750</v>
      </c>
      <c r="AF441" s="18">
        <v>64.40000000000002</v>
      </c>
      <c r="AG441" s="18">
        <v>1</v>
      </c>
      <c r="AH441" s="18">
        <v>7.4999999999999997E-3</v>
      </c>
      <c r="AI441" s="21">
        <v>7.7639751552795004E-3</v>
      </c>
      <c r="AJ441" s="18">
        <v>78</v>
      </c>
      <c r="AL441" s="18">
        <v>9</v>
      </c>
      <c r="AM441" s="18" t="s">
        <v>653</v>
      </c>
      <c r="AN441" s="18" t="s">
        <v>750</v>
      </c>
      <c r="AO441" s="18">
        <v>13</v>
      </c>
      <c r="AP441" s="18">
        <v>2.5</v>
      </c>
      <c r="AQ441" s="18">
        <v>6.6E-3</v>
      </c>
      <c r="AR441" s="21">
        <v>2.040923076923077E-2</v>
      </c>
      <c r="AS441" s="18">
        <v>204</v>
      </c>
      <c r="AU441" s="18">
        <v>9</v>
      </c>
      <c r="AV441" s="18" t="s">
        <v>19</v>
      </c>
      <c r="AW441" s="18" t="s">
        <v>136</v>
      </c>
      <c r="AX441" s="18">
        <v>26</v>
      </c>
      <c r="AY441" s="18">
        <v>4</v>
      </c>
      <c r="AZ441" s="18">
        <v>3.6999999999999998E-2</v>
      </c>
      <c r="BA441" s="21">
        <v>3.4687499999999996E-2</v>
      </c>
      <c r="BB441" s="18">
        <v>347</v>
      </c>
      <c r="BD441" s="18">
        <v>9</v>
      </c>
      <c r="BE441" s="18" t="s">
        <v>19</v>
      </c>
      <c r="BF441" s="18" t="s">
        <v>136</v>
      </c>
      <c r="BG441" s="18">
        <v>26</v>
      </c>
      <c r="BH441" s="18">
        <v>7</v>
      </c>
      <c r="BI441" s="18">
        <v>3.6999999999999998E-2</v>
      </c>
      <c r="BJ441" s="21">
        <v>3.998168498168498E-2</v>
      </c>
      <c r="BK441" s="18">
        <v>400</v>
      </c>
      <c r="BM441" s="18">
        <v>9</v>
      </c>
      <c r="BN441" s="18" t="s">
        <v>19</v>
      </c>
      <c r="BO441" s="18" t="s">
        <v>136</v>
      </c>
      <c r="BP441" s="18">
        <v>26</v>
      </c>
      <c r="BQ441" s="18">
        <v>3.5</v>
      </c>
      <c r="BR441" s="18">
        <v>3.6999999999999998E-2</v>
      </c>
      <c r="BS441" s="21">
        <v>0.12502747252747251</v>
      </c>
      <c r="BT441" s="18">
        <v>1250</v>
      </c>
      <c r="BV441" s="18">
        <v>10</v>
      </c>
      <c r="BW441" s="18" t="s">
        <v>684</v>
      </c>
      <c r="BX441" s="18" t="s">
        <v>750</v>
      </c>
      <c r="BY441" s="18">
        <v>342</v>
      </c>
      <c r="BZ441" s="18">
        <v>1</v>
      </c>
      <c r="CA441" s="18">
        <v>6.3E-3</v>
      </c>
      <c r="CB441" s="21">
        <v>2.2105263157894735E-3</v>
      </c>
      <c r="CC441" s="18">
        <v>22</v>
      </c>
      <c r="CE441" s="18">
        <v>10</v>
      </c>
      <c r="CF441" s="18" t="s">
        <v>684</v>
      </c>
      <c r="CG441" s="18" t="s">
        <v>750</v>
      </c>
      <c r="CH441" s="18">
        <v>342</v>
      </c>
      <c r="CI441" s="18">
        <v>1</v>
      </c>
      <c r="CJ441" s="18">
        <v>6.1999999999999998E-3</v>
      </c>
      <c r="CK441" s="21">
        <v>4.4113060428849901E-3</v>
      </c>
      <c r="CL441" s="18">
        <v>44</v>
      </c>
      <c r="CN441" s="18">
        <v>10</v>
      </c>
      <c r="CO441" s="18" t="s">
        <v>684</v>
      </c>
      <c r="CP441" s="18" t="s">
        <v>750</v>
      </c>
      <c r="CQ441" s="18">
        <v>342</v>
      </c>
      <c r="CR441" s="18">
        <v>1.5</v>
      </c>
      <c r="CS441" s="18">
        <v>6.0000000000000001E-3</v>
      </c>
      <c r="CT441" s="21">
        <v>5.7602339181286556E-3</v>
      </c>
      <c r="CU441" s="18">
        <v>58</v>
      </c>
      <c r="CW441" s="18">
        <v>10</v>
      </c>
      <c r="CX441" s="18" t="s">
        <v>685</v>
      </c>
      <c r="CY441" s="18" t="s">
        <v>750</v>
      </c>
      <c r="CZ441" s="18">
        <v>810.00000000000011</v>
      </c>
      <c r="DA441" s="18">
        <v>1</v>
      </c>
      <c r="DB441" s="18">
        <v>2.1000000000000001E-2</v>
      </c>
      <c r="DC441" s="21">
        <v>1.2962962962962963E-3</v>
      </c>
      <c r="DD441" s="18">
        <v>13</v>
      </c>
    </row>
    <row r="442" spans="2:108" x14ac:dyDescent="0.3">
      <c r="B442" s="18">
        <v>9</v>
      </c>
      <c r="C442" s="18" t="s">
        <v>692</v>
      </c>
      <c r="D442" s="18" t="s">
        <v>750</v>
      </c>
      <c r="E442" s="18">
        <v>387.6</v>
      </c>
      <c r="F442" s="18">
        <v>1</v>
      </c>
      <c r="G442" s="18">
        <v>8.6E-3</v>
      </c>
      <c r="H442" s="21">
        <v>2.5515995872033024E-3</v>
      </c>
      <c r="I442" s="18">
        <v>26</v>
      </c>
      <c r="K442" s="18">
        <v>9</v>
      </c>
      <c r="L442" s="18" t="s">
        <v>692</v>
      </c>
      <c r="M442" s="18" t="s">
        <v>750</v>
      </c>
      <c r="N442" s="18">
        <v>387.6</v>
      </c>
      <c r="O442" s="18">
        <v>1</v>
      </c>
      <c r="P442" s="18">
        <v>5.5999999999999999E-3</v>
      </c>
      <c r="Q442" s="21">
        <v>7.2239422084623313E-4</v>
      </c>
      <c r="R442" s="18">
        <v>7</v>
      </c>
      <c r="T442" s="18">
        <v>9</v>
      </c>
      <c r="U442" s="18" t="s">
        <v>692</v>
      </c>
      <c r="V442" s="18" t="s">
        <v>750</v>
      </c>
      <c r="W442" s="18">
        <v>387.6</v>
      </c>
      <c r="X442" s="18">
        <v>1</v>
      </c>
      <c r="Y442" s="18">
        <v>5.5999999999999999E-3</v>
      </c>
      <c r="Z442" s="21">
        <v>7.2239422084623313E-4</v>
      </c>
      <c r="AA442" s="18">
        <v>7</v>
      </c>
      <c r="AC442" s="18">
        <v>9</v>
      </c>
      <c r="AD442" s="18" t="s">
        <v>682</v>
      </c>
      <c r="AE442" s="18" t="s">
        <v>750</v>
      </c>
      <c r="AF442" s="18">
        <v>64.40000000000002</v>
      </c>
      <c r="AG442" s="18">
        <v>1</v>
      </c>
      <c r="AH442" s="18">
        <v>7.4999999999999997E-3</v>
      </c>
      <c r="AI442" s="21">
        <v>7.7639751552795004E-3</v>
      </c>
      <c r="AJ442" s="18">
        <v>78</v>
      </c>
      <c r="AL442" s="18">
        <v>9</v>
      </c>
      <c r="AM442" s="18" t="s">
        <v>655</v>
      </c>
      <c r="AN442" s="18" t="s">
        <v>750</v>
      </c>
      <c r="AO442" s="18">
        <v>13</v>
      </c>
      <c r="AP442" s="18">
        <v>2.5</v>
      </c>
      <c r="AQ442" s="18">
        <v>6.6E-3</v>
      </c>
      <c r="AR442" s="21">
        <v>2.040923076923077E-2</v>
      </c>
      <c r="AS442" s="18">
        <v>204</v>
      </c>
      <c r="AU442" s="18">
        <v>9</v>
      </c>
      <c r="AV442" s="18" t="s">
        <v>28</v>
      </c>
      <c r="AW442" s="18" t="s">
        <v>136</v>
      </c>
      <c r="AX442" s="18">
        <v>26</v>
      </c>
      <c r="AY442" s="18">
        <v>4</v>
      </c>
      <c r="AZ442" s="18">
        <v>3.6999999999999998E-2</v>
      </c>
      <c r="BA442" s="21">
        <v>3.4687499999999996E-2</v>
      </c>
      <c r="BB442" s="18">
        <v>347</v>
      </c>
      <c r="BD442" s="18">
        <v>9</v>
      </c>
      <c r="BE442" s="18" t="s">
        <v>28</v>
      </c>
      <c r="BF442" s="18" t="s">
        <v>136</v>
      </c>
      <c r="BG442" s="18">
        <v>26</v>
      </c>
      <c r="BH442" s="18">
        <v>7</v>
      </c>
      <c r="BI442" s="18">
        <v>3.6999999999999998E-2</v>
      </c>
      <c r="BJ442" s="21">
        <v>3.998168498168498E-2</v>
      </c>
      <c r="BK442" s="18">
        <v>400</v>
      </c>
      <c r="BM442" s="18">
        <v>9</v>
      </c>
      <c r="BN442" s="18" t="s">
        <v>28</v>
      </c>
      <c r="BO442" s="18" t="s">
        <v>136</v>
      </c>
      <c r="BP442" s="18">
        <v>26</v>
      </c>
      <c r="BQ442" s="18">
        <v>3.5</v>
      </c>
      <c r="BR442" s="18">
        <v>3.6999999999999998E-2</v>
      </c>
      <c r="BS442" s="21">
        <v>0.12502747252747251</v>
      </c>
      <c r="BT442" s="18">
        <v>1250</v>
      </c>
      <c r="BV442" s="18">
        <v>10</v>
      </c>
      <c r="BW442" s="18" t="s">
        <v>686</v>
      </c>
      <c r="BX442" s="18" t="s">
        <v>750</v>
      </c>
      <c r="BY442" s="18">
        <v>342</v>
      </c>
      <c r="BZ442" s="18">
        <v>1</v>
      </c>
      <c r="CA442" s="18">
        <v>6.3E-3</v>
      </c>
      <c r="CB442" s="21">
        <v>2.2105263157894735E-3</v>
      </c>
      <c r="CC442" s="18">
        <v>22</v>
      </c>
      <c r="CE442" s="18">
        <v>10</v>
      </c>
      <c r="CF442" s="18" t="s">
        <v>686</v>
      </c>
      <c r="CG442" s="18" t="s">
        <v>750</v>
      </c>
      <c r="CH442" s="18">
        <v>342</v>
      </c>
      <c r="CI442" s="18">
        <v>1</v>
      </c>
      <c r="CJ442" s="18">
        <v>6.1999999999999998E-3</v>
      </c>
      <c r="CK442" s="21">
        <v>4.4113060428849901E-3</v>
      </c>
      <c r="CL442" s="18">
        <v>44</v>
      </c>
      <c r="CN442" s="18">
        <v>10</v>
      </c>
      <c r="CO442" s="18" t="s">
        <v>686</v>
      </c>
      <c r="CP442" s="18" t="s">
        <v>750</v>
      </c>
      <c r="CQ442" s="18">
        <v>342</v>
      </c>
      <c r="CR442" s="18">
        <v>1.5</v>
      </c>
      <c r="CS442" s="18">
        <v>6.0000000000000001E-3</v>
      </c>
      <c r="CT442" s="21">
        <v>5.7602339181286556E-3</v>
      </c>
      <c r="CU442" s="18">
        <v>58</v>
      </c>
      <c r="CW442" s="18">
        <v>10</v>
      </c>
      <c r="CX442" s="18" t="s">
        <v>687</v>
      </c>
      <c r="CY442" s="18" t="s">
        <v>750</v>
      </c>
      <c r="CZ442" s="18">
        <v>810.00000000000011</v>
      </c>
      <c r="DA442" s="18">
        <v>1</v>
      </c>
      <c r="DB442" s="18">
        <v>2.1000000000000001E-2</v>
      </c>
      <c r="DC442" s="21">
        <v>1.2962962962962963E-3</v>
      </c>
      <c r="DD442" s="18">
        <v>13</v>
      </c>
    </row>
    <row r="443" spans="2:108" x14ac:dyDescent="0.3">
      <c r="B443" s="18">
        <v>9</v>
      </c>
      <c r="C443" s="18" t="s">
        <v>694</v>
      </c>
      <c r="D443" s="18" t="s">
        <v>750</v>
      </c>
      <c r="E443" s="18">
        <v>387.6</v>
      </c>
      <c r="F443" s="18">
        <v>1</v>
      </c>
      <c r="G443" s="18">
        <v>8.6E-3</v>
      </c>
      <c r="H443" s="21">
        <v>2.5515995872033024E-3</v>
      </c>
      <c r="I443" s="18">
        <v>26</v>
      </c>
      <c r="K443" s="18">
        <v>9</v>
      </c>
      <c r="L443" s="18" t="s">
        <v>694</v>
      </c>
      <c r="M443" s="18" t="s">
        <v>750</v>
      </c>
      <c r="N443" s="18">
        <v>387.6</v>
      </c>
      <c r="O443" s="18">
        <v>1</v>
      </c>
      <c r="P443" s="18">
        <v>5.5999999999999999E-3</v>
      </c>
      <c r="Q443" s="21">
        <v>7.2239422084623313E-4</v>
      </c>
      <c r="R443" s="18">
        <v>7</v>
      </c>
      <c r="T443" s="18">
        <v>9</v>
      </c>
      <c r="U443" s="18" t="s">
        <v>694</v>
      </c>
      <c r="V443" s="18" t="s">
        <v>750</v>
      </c>
      <c r="W443" s="18">
        <v>387.6</v>
      </c>
      <c r="X443" s="18">
        <v>1</v>
      </c>
      <c r="Y443" s="18">
        <v>5.5999999999999999E-3</v>
      </c>
      <c r="Z443" s="21">
        <v>7.2239422084623313E-4</v>
      </c>
      <c r="AA443" s="18">
        <v>7</v>
      </c>
      <c r="AC443" s="18">
        <v>9</v>
      </c>
      <c r="AD443" s="18" t="s">
        <v>667</v>
      </c>
      <c r="AE443" s="18" t="s">
        <v>750</v>
      </c>
      <c r="AF443" s="18">
        <v>64.40000000000002</v>
      </c>
      <c r="AG443" s="18">
        <v>1</v>
      </c>
      <c r="AH443" s="18">
        <v>7.4999999999999997E-3</v>
      </c>
      <c r="AI443" s="21">
        <v>7.7639751552795004E-3</v>
      </c>
      <c r="AJ443" s="18">
        <v>78</v>
      </c>
      <c r="AL443" s="18">
        <v>9</v>
      </c>
      <c r="AM443" s="18" t="s">
        <v>657</v>
      </c>
      <c r="AN443" s="18" t="s">
        <v>750</v>
      </c>
      <c r="AO443" s="18">
        <v>13</v>
      </c>
      <c r="AP443" s="18">
        <v>2.5</v>
      </c>
      <c r="AQ443" s="18">
        <v>6.6E-3</v>
      </c>
      <c r="AR443" s="21">
        <v>2.040923076923077E-2</v>
      </c>
      <c r="AS443" s="18">
        <v>204</v>
      </c>
      <c r="AU443" s="18">
        <v>9</v>
      </c>
      <c r="AV443" s="18" t="s">
        <v>9</v>
      </c>
      <c r="AW443" s="18" t="s">
        <v>136</v>
      </c>
      <c r="AX443" s="18">
        <v>38</v>
      </c>
      <c r="AY443" s="18">
        <v>3</v>
      </c>
      <c r="AZ443" s="18">
        <v>3.6999999999999998E-2</v>
      </c>
      <c r="BA443" s="21">
        <v>3.164473684210526E-2</v>
      </c>
      <c r="BB443" s="18">
        <v>316</v>
      </c>
      <c r="BD443" s="18">
        <v>9</v>
      </c>
      <c r="BE443" s="18" t="s">
        <v>9</v>
      </c>
      <c r="BF443" s="18" t="s">
        <v>136</v>
      </c>
      <c r="BG443" s="18">
        <v>38</v>
      </c>
      <c r="BH443" s="18">
        <v>5</v>
      </c>
      <c r="BI443" s="18">
        <v>3.6999999999999998E-2</v>
      </c>
      <c r="BJ443" s="21">
        <v>3.8298245614035088E-2</v>
      </c>
      <c r="BK443" s="18">
        <v>383</v>
      </c>
      <c r="BM443" s="18">
        <v>9</v>
      </c>
      <c r="BN443" s="18" t="s">
        <v>9</v>
      </c>
      <c r="BO443" s="18" t="s">
        <v>136</v>
      </c>
      <c r="BP443" s="18">
        <v>38</v>
      </c>
      <c r="BQ443" s="18">
        <v>3</v>
      </c>
      <c r="BR443" s="18">
        <v>3.6999999999999998E-2</v>
      </c>
      <c r="BS443" s="21">
        <v>9.9802631578947365E-2</v>
      </c>
      <c r="BT443" s="18">
        <v>998</v>
      </c>
      <c r="BV443" s="18">
        <v>10</v>
      </c>
      <c r="BW443" s="18" t="s">
        <v>688</v>
      </c>
      <c r="BX443" s="18" t="s">
        <v>750</v>
      </c>
      <c r="BY443" s="18">
        <v>342</v>
      </c>
      <c r="BZ443" s="18">
        <v>1</v>
      </c>
      <c r="CA443" s="18">
        <v>6.3E-3</v>
      </c>
      <c r="CB443" s="21">
        <v>2.2105263157894735E-3</v>
      </c>
      <c r="CC443" s="18">
        <v>22</v>
      </c>
      <c r="CE443" s="18">
        <v>10</v>
      </c>
      <c r="CF443" s="18" t="s">
        <v>688</v>
      </c>
      <c r="CG443" s="18" t="s">
        <v>750</v>
      </c>
      <c r="CH443" s="18">
        <v>342</v>
      </c>
      <c r="CI443" s="18">
        <v>1</v>
      </c>
      <c r="CJ443" s="18">
        <v>6.1999999999999998E-3</v>
      </c>
      <c r="CK443" s="21">
        <v>4.4113060428849901E-3</v>
      </c>
      <c r="CL443" s="18">
        <v>44</v>
      </c>
      <c r="CN443" s="18">
        <v>10</v>
      </c>
      <c r="CO443" s="18" t="s">
        <v>688</v>
      </c>
      <c r="CP443" s="18" t="s">
        <v>750</v>
      </c>
      <c r="CQ443" s="18">
        <v>342</v>
      </c>
      <c r="CR443" s="18">
        <v>1.5</v>
      </c>
      <c r="CS443" s="18">
        <v>6.0000000000000001E-3</v>
      </c>
      <c r="CT443" s="21">
        <v>5.7602339181286556E-3</v>
      </c>
      <c r="CU443" s="18">
        <v>58</v>
      </c>
      <c r="CW443" s="18">
        <v>10</v>
      </c>
      <c r="CX443" s="18" t="s">
        <v>689</v>
      </c>
      <c r="CY443" s="18" t="s">
        <v>750</v>
      </c>
      <c r="CZ443" s="18">
        <v>810.00000000000011</v>
      </c>
      <c r="DA443" s="18">
        <v>1</v>
      </c>
      <c r="DB443" s="18">
        <v>2.1000000000000001E-2</v>
      </c>
      <c r="DC443" s="21">
        <v>1.2962962962962963E-3</v>
      </c>
      <c r="DD443" s="18">
        <v>13</v>
      </c>
    </row>
    <row r="444" spans="2:108" x14ac:dyDescent="0.3">
      <c r="B444" s="18">
        <v>9</v>
      </c>
      <c r="C444" s="18" t="s">
        <v>696</v>
      </c>
      <c r="D444" s="18" t="s">
        <v>750</v>
      </c>
      <c r="E444" s="18">
        <v>387.6</v>
      </c>
      <c r="F444" s="18">
        <v>1</v>
      </c>
      <c r="G444" s="18">
        <v>8.6E-3</v>
      </c>
      <c r="H444" s="21">
        <v>2.5515995872033024E-3</v>
      </c>
      <c r="I444" s="18">
        <v>26</v>
      </c>
      <c r="K444" s="18">
        <v>9</v>
      </c>
      <c r="L444" s="18" t="s">
        <v>696</v>
      </c>
      <c r="M444" s="18" t="s">
        <v>750</v>
      </c>
      <c r="N444" s="18">
        <v>387.6</v>
      </c>
      <c r="O444" s="18">
        <v>1</v>
      </c>
      <c r="P444" s="18">
        <v>5.5999999999999999E-3</v>
      </c>
      <c r="Q444" s="21">
        <v>7.2239422084623313E-4</v>
      </c>
      <c r="R444" s="18">
        <v>7</v>
      </c>
      <c r="T444" s="18">
        <v>9</v>
      </c>
      <c r="U444" s="18" t="s">
        <v>696</v>
      </c>
      <c r="V444" s="18" t="s">
        <v>750</v>
      </c>
      <c r="W444" s="18">
        <v>387.6</v>
      </c>
      <c r="X444" s="18">
        <v>1</v>
      </c>
      <c r="Y444" s="18">
        <v>5.5999999999999999E-3</v>
      </c>
      <c r="Z444" s="21">
        <v>7.2239422084623313E-4</v>
      </c>
      <c r="AA444" s="18">
        <v>7</v>
      </c>
      <c r="AC444" s="18">
        <v>9</v>
      </c>
      <c r="AD444" s="18" t="s">
        <v>669</v>
      </c>
      <c r="AE444" s="18" t="s">
        <v>750</v>
      </c>
      <c r="AF444" s="18">
        <v>64.40000000000002</v>
      </c>
      <c r="AG444" s="18">
        <v>1</v>
      </c>
      <c r="AH444" s="18">
        <v>7.4999999999999997E-3</v>
      </c>
      <c r="AI444" s="21">
        <v>7.7639751552795004E-3</v>
      </c>
      <c r="AJ444" s="18">
        <v>78</v>
      </c>
      <c r="AL444" s="18">
        <v>9</v>
      </c>
      <c r="AM444" s="18" t="s">
        <v>659</v>
      </c>
      <c r="AN444" s="18" t="s">
        <v>750</v>
      </c>
      <c r="AO444" s="18">
        <v>13</v>
      </c>
      <c r="AP444" s="18">
        <v>2.5</v>
      </c>
      <c r="AQ444" s="18">
        <v>6.6E-3</v>
      </c>
      <c r="AR444" s="21">
        <v>2.040923076923077E-2</v>
      </c>
      <c r="AS444" s="18">
        <v>204</v>
      </c>
      <c r="AU444" s="18">
        <v>9</v>
      </c>
      <c r="AV444" s="18" t="s">
        <v>20</v>
      </c>
      <c r="AW444" s="18" t="s">
        <v>136</v>
      </c>
      <c r="AX444" s="18">
        <v>38</v>
      </c>
      <c r="AY444" s="18">
        <v>3</v>
      </c>
      <c r="AZ444" s="18">
        <v>3.6999999999999998E-2</v>
      </c>
      <c r="BA444" s="21">
        <v>3.164473684210526E-2</v>
      </c>
      <c r="BB444" s="18">
        <v>316</v>
      </c>
      <c r="BD444" s="18">
        <v>9</v>
      </c>
      <c r="BE444" s="18" t="s">
        <v>20</v>
      </c>
      <c r="BF444" s="18" t="s">
        <v>136</v>
      </c>
      <c r="BG444" s="18">
        <v>38</v>
      </c>
      <c r="BH444" s="18">
        <v>5</v>
      </c>
      <c r="BI444" s="18">
        <v>3.6999999999999998E-2</v>
      </c>
      <c r="BJ444" s="21">
        <v>3.8298245614035088E-2</v>
      </c>
      <c r="BK444" s="18">
        <v>383</v>
      </c>
      <c r="BM444" s="18">
        <v>9</v>
      </c>
      <c r="BN444" s="18" t="s">
        <v>20</v>
      </c>
      <c r="BO444" s="18" t="s">
        <v>136</v>
      </c>
      <c r="BP444" s="18">
        <v>38</v>
      </c>
      <c r="BQ444" s="18">
        <v>3</v>
      </c>
      <c r="BR444" s="18">
        <v>3.6999999999999998E-2</v>
      </c>
      <c r="BS444" s="21">
        <v>9.9802631578947365E-2</v>
      </c>
      <c r="BT444" s="18">
        <v>998</v>
      </c>
      <c r="BV444" s="18">
        <v>10</v>
      </c>
      <c r="BW444" s="18" t="s">
        <v>690</v>
      </c>
      <c r="BX444" s="18" t="s">
        <v>750</v>
      </c>
      <c r="BY444" s="18">
        <v>342</v>
      </c>
      <c r="BZ444" s="18">
        <v>1</v>
      </c>
      <c r="CA444" s="18">
        <v>6.3E-3</v>
      </c>
      <c r="CB444" s="21">
        <v>2.2105263157894735E-3</v>
      </c>
      <c r="CC444" s="18">
        <v>22</v>
      </c>
      <c r="CE444" s="18">
        <v>10</v>
      </c>
      <c r="CF444" s="18" t="s">
        <v>690</v>
      </c>
      <c r="CG444" s="18" t="s">
        <v>750</v>
      </c>
      <c r="CH444" s="18">
        <v>342</v>
      </c>
      <c r="CI444" s="18">
        <v>1</v>
      </c>
      <c r="CJ444" s="18">
        <v>6.1999999999999998E-3</v>
      </c>
      <c r="CK444" s="21">
        <v>4.4113060428849901E-3</v>
      </c>
      <c r="CL444" s="18">
        <v>44</v>
      </c>
      <c r="CN444" s="18">
        <v>10</v>
      </c>
      <c r="CO444" s="18" t="s">
        <v>690</v>
      </c>
      <c r="CP444" s="18" t="s">
        <v>750</v>
      </c>
      <c r="CQ444" s="18">
        <v>342</v>
      </c>
      <c r="CR444" s="18">
        <v>1.5</v>
      </c>
      <c r="CS444" s="18">
        <v>6.0000000000000001E-3</v>
      </c>
      <c r="CT444" s="21">
        <v>5.7602339181286556E-3</v>
      </c>
      <c r="CU444" s="18">
        <v>58</v>
      </c>
      <c r="CW444" s="18">
        <v>10</v>
      </c>
      <c r="CX444" s="18" t="s">
        <v>691</v>
      </c>
      <c r="CY444" s="18" t="s">
        <v>750</v>
      </c>
      <c r="CZ444" s="18">
        <v>810.00000000000011</v>
      </c>
      <c r="DA444" s="18">
        <v>1</v>
      </c>
      <c r="DB444" s="18">
        <v>2.1000000000000001E-2</v>
      </c>
      <c r="DC444" s="21">
        <v>1.2962962962962963E-3</v>
      </c>
      <c r="DD444" s="18">
        <v>13</v>
      </c>
    </row>
    <row r="445" spans="2:108" x14ac:dyDescent="0.3">
      <c r="B445" s="18">
        <v>9</v>
      </c>
      <c r="C445" s="18" t="s">
        <v>698</v>
      </c>
      <c r="D445" s="18" t="s">
        <v>750</v>
      </c>
      <c r="E445" s="18">
        <v>387.6</v>
      </c>
      <c r="F445" s="18">
        <v>1</v>
      </c>
      <c r="G445" s="18">
        <v>8.6E-3</v>
      </c>
      <c r="H445" s="21">
        <v>2.5515995872033024E-3</v>
      </c>
      <c r="I445" s="18">
        <v>26</v>
      </c>
      <c r="K445" s="18">
        <v>9</v>
      </c>
      <c r="L445" s="18" t="s">
        <v>698</v>
      </c>
      <c r="M445" s="18" t="s">
        <v>750</v>
      </c>
      <c r="N445" s="18">
        <v>387.6</v>
      </c>
      <c r="O445" s="18">
        <v>1</v>
      </c>
      <c r="P445" s="18">
        <v>5.5999999999999999E-3</v>
      </c>
      <c r="Q445" s="21">
        <v>7.2239422084623313E-4</v>
      </c>
      <c r="R445" s="18">
        <v>7</v>
      </c>
      <c r="T445" s="18">
        <v>9</v>
      </c>
      <c r="U445" s="18" t="s">
        <v>698</v>
      </c>
      <c r="V445" s="18" t="s">
        <v>750</v>
      </c>
      <c r="W445" s="18">
        <v>387.6</v>
      </c>
      <c r="X445" s="18">
        <v>1</v>
      </c>
      <c r="Y445" s="18">
        <v>5.5999999999999999E-3</v>
      </c>
      <c r="Z445" s="21">
        <v>7.2239422084623313E-4</v>
      </c>
      <c r="AA445" s="18">
        <v>7</v>
      </c>
      <c r="AC445" s="18">
        <v>9</v>
      </c>
      <c r="AD445" s="18" t="s">
        <v>671</v>
      </c>
      <c r="AE445" s="18" t="s">
        <v>750</v>
      </c>
      <c r="AF445" s="18">
        <v>64.40000000000002</v>
      </c>
      <c r="AG445" s="18">
        <v>1</v>
      </c>
      <c r="AH445" s="18">
        <v>7.4000000000000003E-3</v>
      </c>
      <c r="AI445" s="21">
        <v>7.6604554865424418E-3</v>
      </c>
      <c r="AJ445" s="18">
        <v>77</v>
      </c>
      <c r="AL445" s="18">
        <v>9</v>
      </c>
      <c r="AM445" s="18" t="s">
        <v>661</v>
      </c>
      <c r="AN445" s="18" t="s">
        <v>750</v>
      </c>
      <c r="AO445" s="18">
        <v>13</v>
      </c>
      <c r="AP445" s="18">
        <v>2.5</v>
      </c>
      <c r="AQ445" s="18">
        <v>6.6E-3</v>
      </c>
      <c r="AR445" s="21">
        <v>2.040923076923077E-2</v>
      </c>
      <c r="AS445" s="18">
        <v>204</v>
      </c>
      <c r="AU445" s="18">
        <v>9</v>
      </c>
      <c r="AV445" s="18" t="s">
        <v>22</v>
      </c>
      <c r="AW445" s="18" t="s">
        <v>136</v>
      </c>
      <c r="AX445" s="18">
        <v>38</v>
      </c>
      <c r="AY445" s="18">
        <v>3</v>
      </c>
      <c r="AZ445" s="18">
        <v>3.6999999999999998E-2</v>
      </c>
      <c r="BA445" s="21">
        <v>3.164473684210526E-2</v>
      </c>
      <c r="BB445" s="18">
        <v>316</v>
      </c>
      <c r="BD445" s="18">
        <v>9</v>
      </c>
      <c r="BE445" s="18" t="s">
        <v>22</v>
      </c>
      <c r="BF445" s="18" t="s">
        <v>136</v>
      </c>
      <c r="BG445" s="18">
        <v>38</v>
      </c>
      <c r="BH445" s="18">
        <v>5</v>
      </c>
      <c r="BI445" s="18">
        <v>3.6999999999999998E-2</v>
      </c>
      <c r="BJ445" s="21">
        <v>3.8298245614035088E-2</v>
      </c>
      <c r="BK445" s="18">
        <v>383</v>
      </c>
      <c r="BM445" s="18">
        <v>9</v>
      </c>
      <c r="BN445" s="18" t="s">
        <v>22</v>
      </c>
      <c r="BO445" s="18" t="s">
        <v>136</v>
      </c>
      <c r="BP445" s="18">
        <v>38</v>
      </c>
      <c r="BQ445" s="18">
        <v>3</v>
      </c>
      <c r="BR445" s="18">
        <v>3.6999999999999998E-2</v>
      </c>
      <c r="BS445" s="21">
        <v>9.9802631578947365E-2</v>
      </c>
      <c r="BT445" s="18">
        <v>998</v>
      </c>
      <c r="BV445" s="18">
        <v>10</v>
      </c>
      <c r="BW445" s="18" t="s">
        <v>692</v>
      </c>
      <c r="BX445" s="18" t="s">
        <v>750</v>
      </c>
      <c r="BY445" s="18">
        <v>342</v>
      </c>
      <c r="BZ445" s="18">
        <v>1</v>
      </c>
      <c r="CA445" s="18">
        <v>6.3E-3</v>
      </c>
      <c r="CB445" s="21">
        <v>2.2105263157894735E-3</v>
      </c>
      <c r="CC445" s="18">
        <v>22</v>
      </c>
      <c r="CE445" s="18">
        <v>10</v>
      </c>
      <c r="CF445" s="18" t="s">
        <v>692</v>
      </c>
      <c r="CG445" s="18" t="s">
        <v>750</v>
      </c>
      <c r="CH445" s="18">
        <v>342</v>
      </c>
      <c r="CI445" s="18">
        <v>1</v>
      </c>
      <c r="CJ445" s="18">
        <v>6.1999999999999998E-3</v>
      </c>
      <c r="CK445" s="21">
        <v>4.4113060428849901E-3</v>
      </c>
      <c r="CL445" s="18">
        <v>44</v>
      </c>
      <c r="CN445" s="18">
        <v>10</v>
      </c>
      <c r="CO445" s="18" t="s">
        <v>692</v>
      </c>
      <c r="CP445" s="18" t="s">
        <v>750</v>
      </c>
      <c r="CQ445" s="18">
        <v>342</v>
      </c>
      <c r="CR445" s="18">
        <v>1.5</v>
      </c>
      <c r="CS445" s="18">
        <v>6.0000000000000001E-3</v>
      </c>
      <c r="CT445" s="21">
        <v>5.7602339181286556E-3</v>
      </c>
      <c r="CU445" s="18">
        <v>58</v>
      </c>
      <c r="CW445" s="18">
        <v>10</v>
      </c>
      <c r="CX445" s="18" t="s">
        <v>693</v>
      </c>
      <c r="CY445" s="18" t="s">
        <v>750</v>
      </c>
      <c r="CZ445" s="18">
        <v>810.00000000000011</v>
      </c>
      <c r="DA445" s="18">
        <v>1</v>
      </c>
      <c r="DB445" s="18">
        <v>2.1000000000000001E-2</v>
      </c>
      <c r="DC445" s="21">
        <v>1.2962962962962963E-3</v>
      </c>
      <c r="DD445" s="18">
        <v>13</v>
      </c>
    </row>
    <row r="446" spans="2:108" x14ac:dyDescent="0.3">
      <c r="B446" s="18">
        <v>9</v>
      </c>
      <c r="C446" s="18" t="s">
        <v>700</v>
      </c>
      <c r="D446" s="18" t="s">
        <v>750</v>
      </c>
      <c r="E446" s="18">
        <v>387.6</v>
      </c>
      <c r="F446" s="18">
        <v>1</v>
      </c>
      <c r="G446" s="18">
        <v>8.6E-3</v>
      </c>
      <c r="H446" s="21">
        <v>2.5515995872033024E-3</v>
      </c>
      <c r="I446" s="18">
        <v>26</v>
      </c>
      <c r="K446" s="18">
        <v>9</v>
      </c>
      <c r="L446" s="18" t="s">
        <v>700</v>
      </c>
      <c r="M446" s="18" t="s">
        <v>750</v>
      </c>
      <c r="N446" s="18">
        <v>387.6</v>
      </c>
      <c r="O446" s="18">
        <v>1</v>
      </c>
      <c r="P446" s="18">
        <v>5.5999999999999999E-3</v>
      </c>
      <c r="Q446" s="21">
        <v>7.2239422084623313E-4</v>
      </c>
      <c r="R446" s="18">
        <v>7</v>
      </c>
      <c r="T446" s="18">
        <v>9</v>
      </c>
      <c r="U446" s="18" t="s">
        <v>700</v>
      </c>
      <c r="V446" s="18" t="s">
        <v>750</v>
      </c>
      <c r="W446" s="18">
        <v>387.6</v>
      </c>
      <c r="X446" s="18">
        <v>1</v>
      </c>
      <c r="Y446" s="18">
        <v>5.5999999999999999E-3</v>
      </c>
      <c r="Z446" s="21">
        <v>7.2239422084623313E-4</v>
      </c>
      <c r="AA446" s="18">
        <v>7</v>
      </c>
      <c r="AC446" s="18">
        <v>9</v>
      </c>
      <c r="AD446" s="18" t="s">
        <v>673</v>
      </c>
      <c r="AE446" s="18" t="s">
        <v>750</v>
      </c>
      <c r="AF446" s="18">
        <v>64.40000000000002</v>
      </c>
      <c r="AG446" s="18">
        <v>1</v>
      </c>
      <c r="AH446" s="18">
        <v>7.4000000000000003E-3</v>
      </c>
      <c r="AI446" s="21">
        <v>7.6604554865424418E-3</v>
      </c>
      <c r="AJ446" s="18">
        <v>77</v>
      </c>
      <c r="AL446" s="18">
        <v>9</v>
      </c>
      <c r="AM446" s="18" t="s">
        <v>663</v>
      </c>
      <c r="AN446" s="18" t="s">
        <v>750</v>
      </c>
      <c r="AO446" s="18">
        <v>13</v>
      </c>
      <c r="AP446" s="18">
        <v>2.5</v>
      </c>
      <c r="AQ446" s="18">
        <v>6.6E-3</v>
      </c>
      <c r="AR446" s="21">
        <v>2.040923076923077E-2</v>
      </c>
      <c r="AS446" s="18">
        <v>204</v>
      </c>
      <c r="AU446" s="18">
        <v>9</v>
      </c>
      <c r="AV446" s="18" t="s">
        <v>10</v>
      </c>
      <c r="AW446" s="18" t="s">
        <v>136</v>
      </c>
      <c r="AX446" s="18">
        <v>50.666666666666657</v>
      </c>
      <c r="AY446" s="18">
        <v>2.5</v>
      </c>
      <c r="AZ446" s="18">
        <v>3.6999999999999998E-2</v>
      </c>
      <c r="BA446" s="21">
        <v>2.8480263157894741E-2</v>
      </c>
      <c r="BB446" s="18">
        <v>285</v>
      </c>
      <c r="BD446" s="18">
        <v>9</v>
      </c>
      <c r="BE446" s="18" t="s">
        <v>10</v>
      </c>
      <c r="BF446" s="18" t="s">
        <v>136</v>
      </c>
      <c r="BG446" s="18">
        <v>50.666666666666657</v>
      </c>
      <c r="BH446" s="18">
        <v>4.5</v>
      </c>
      <c r="BI446" s="18">
        <v>3.6999999999999998E-2</v>
      </c>
      <c r="BJ446" s="21">
        <v>3.1915204678362577E-2</v>
      </c>
      <c r="BK446" s="18">
        <v>319</v>
      </c>
      <c r="BM446" s="18">
        <v>9</v>
      </c>
      <c r="BN446" s="18" t="s">
        <v>10</v>
      </c>
      <c r="BO446" s="18" t="s">
        <v>136</v>
      </c>
      <c r="BP446" s="18">
        <v>50.666666666666657</v>
      </c>
      <c r="BQ446" s="18">
        <v>2.5</v>
      </c>
      <c r="BR446" s="18">
        <v>3.6999999999999998E-2</v>
      </c>
      <c r="BS446" s="21">
        <v>8.9822368421052651E-2</v>
      </c>
      <c r="BT446" s="18">
        <v>898</v>
      </c>
      <c r="BV446" s="18">
        <v>10</v>
      </c>
      <c r="BW446" s="18" t="s">
        <v>694</v>
      </c>
      <c r="BX446" s="18" t="s">
        <v>750</v>
      </c>
      <c r="BY446" s="18">
        <v>342</v>
      </c>
      <c r="BZ446" s="18">
        <v>1</v>
      </c>
      <c r="CA446" s="18">
        <v>6.3E-3</v>
      </c>
      <c r="CB446" s="21">
        <v>2.2105263157894735E-3</v>
      </c>
      <c r="CC446" s="18">
        <v>22</v>
      </c>
      <c r="CE446" s="18">
        <v>10</v>
      </c>
      <c r="CF446" s="18" t="s">
        <v>694</v>
      </c>
      <c r="CG446" s="18" t="s">
        <v>750</v>
      </c>
      <c r="CH446" s="18">
        <v>342</v>
      </c>
      <c r="CI446" s="18">
        <v>1</v>
      </c>
      <c r="CJ446" s="18">
        <v>6.1999999999999998E-3</v>
      </c>
      <c r="CK446" s="21">
        <v>4.4113060428849901E-3</v>
      </c>
      <c r="CL446" s="18">
        <v>44</v>
      </c>
      <c r="CN446" s="18">
        <v>10</v>
      </c>
      <c r="CO446" s="18" t="s">
        <v>694</v>
      </c>
      <c r="CP446" s="18" t="s">
        <v>750</v>
      </c>
      <c r="CQ446" s="18">
        <v>342</v>
      </c>
      <c r="CR446" s="18">
        <v>1.5</v>
      </c>
      <c r="CS446" s="18">
        <v>6.0000000000000001E-3</v>
      </c>
      <c r="CT446" s="21">
        <v>5.7602339181286556E-3</v>
      </c>
      <c r="CU446" s="18">
        <v>58</v>
      </c>
      <c r="CW446" s="18">
        <v>10</v>
      </c>
      <c r="CX446" s="18" t="s">
        <v>695</v>
      </c>
      <c r="CY446" s="18" t="s">
        <v>750</v>
      </c>
      <c r="CZ446" s="18">
        <v>810.00000000000011</v>
      </c>
      <c r="DA446" s="18">
        <v>1</v>
      </c>
      <c r="DB446" s="18">
        <v>2.1000000000000001E-2</v>
      </c>
      <c r="DC446" s="21">
        <v>1.2962962962962963E-3</v>
      </c>
      <c r="DD446" s="18">
        <v>13</v>
      </c>
    </row>
    <row r="447" spans="2:108" x14ac:dyDescent="0.3">
      <c r="B447" s="18">
        <v>9</v>
      </c>
      <c r="C447" s="18" t="s">
        <v>685</v>
      </c>
      <c r="D447" s="18" t="s">
        <v>750</v>
      </c>
      <c r="E447" s="18">
        <v>387.6</v>
      </c>
      <c r="F447" s="18">
        <v>1</v>
      </c>
      <c r="G447" s="18">
        <v>8.6E-3</v>
      </c>
      <c r="H447" s="21">
        <v>2.5515995872033024E-3</v>
      </c>
      <c r="I447" s="18">
        <v>26</v>
      </c>
      <c r="K447" s="18">
        <v>9</v>
      </c>
      <c r="L447" s="18" t="s">
        <v>685</v>
      </c>
      <c r="M447" s="18" t="s">
        <v>750</v>
      </c>
      <c r="N447" s="18">
        <v>387.6</v>
      </c>
      <c r="O447" s="18">
        <v>1</v>
      </c>
      <c r="P447" s="18">
        <v>5.5999999999999999E-3</v>
      </c>
      <c r="Q447" s="21">
        <v>7.2239422084623313E-4</v>
      </c>
      <c r="R447" s="18">
        <v>7</v>
      </c>
      <c r="T447" s="18">
        <v>9</v>
      </c>
      <c r="U447" s="18" t="s">
        <v>685</v>
      </c>
      <c r="V447" s="18" t="s">
        <v>750</v>
      </c>
      <c r="W447" s="18">
        <v>387.6</v>
      </c>
      <c r="X447" s="18">
        <v>1</v>
      </c>
      <c r="Y447" s="18">
        <v>5.5999999999999999E-3</v>
      </c>
      <c r="Z447" s="21">
        <v>7.2239422084623313E-4</v>
      </c>
      <c r="AA447" s="18">
        <v>7</v>
      </c>
      <c r="AC447" s="18">
        <v>9</v>
      </c>
      <c r="AD447" s="18" t="s">
        <v>675</v>
      </c>
      <c r="AE447" s="18" t="s">
        <v>750</v>
      </c>
      <c r="AF447" s="18">
        <v>64.40000000000002</v>
      </c>
      <c r="AG447" s="18">
        <v>1</v>
      </c>
      <c r="AH447" s="18">
        <v>7.4000000000000003E-3</v>
      </c>
      <c r="AI447" s="21">
        <v>7.6604554865424418E-3</v>
      </c>
      <c r="AJ447" s="18">
        <v>77</v>
      </c>
      <c r="AL447" s="18">
        <v>9</v>
      </c>
      <c r="AM447" s="18" t="s">
        <v>665</v>
      </c>
      <c r="AN447" s="18" t="s">
        <v>750</v>
      </c>
      <c r="AO447" s="18">
        <v>13</v>
      </c>
      <c r="AP447" s="18">
        <v>2.5</v>
      </c>
      <c r="AQ447" s="18">
        <v>6.6E-3</v>
      </c>
      <c r="AR447" s="21">
        <v>2.040923076923077E-2</v>
      </c>
      <c r="AS447" s="18">
        <v>204</v>
      </c>
      <c r="AU447" s="18">
        <v>9</v>
      </c>
      <c r="AV447" s="18" t="s">
        <v>21</v>
      </c>
      <c r="AW447" s="18" t="s">
        <v>136</v>
      </c>
      <c r="AX447" s="18">
        <v>50.666666666666657</v>
      </c>
      <c r="AY447" s="18">
        <v>2.5</v>
      </c>
      <c r="AZ447" s="18">
        <v>3.6999999999999998E-2</v>
      </c>
      <c r="BA447" s="21">
        <v>2.8480263157894741E-2</v>
      </c>
      <c r="BB447" s="18">
        <v>285</v>
      </c>
      <c r="BD447" s="18">
        <v>9</v>
      </c>
      <c r="BE447" s="18" t="s">
        <v>21</v>
      </c>
      <c r="BF447" s="18" t="s">
        <v>136</v>
      </c>
      <c r="BG447" s="18">
        <v>50.666666666666657</v>
      </c>
      <c r="BH447" s="18">
        <v>4.5</v>
      </c>
      <c r="BI447" s="18">
        <v>3.6999999999999998E-2</v>
      </c>
      <c r="BJ447" s="21">
        <v>3.1915204678362577E-2</v>
      </c>
      <c r="BK447" s="18">
        <v>319</v>
      </c>
      <c r="BM447" s="18">
        <v>9</v>
      </c>
      <c r="BN447" s="18" t="s">
        <v>21</v>
      </c>
      <c r="BO447" s="18" t="s">
        <v>136</v>
      </c>
      <c r="BP447" s="18">
        <v>50.666666666666657</v>
      </c>
      <c r="BQ447" s="18">
        <v>2.5</v>
      </c>
      <c r="BR447" s="18">
        <v>3.6999999999999998E-2</v>
      </c>
      <c r="BS447" s="21">
        <v>8.9822368421052651E-2</v>
      </c>
      <c r="BT447" s="18">
        <v>898</v>
      </c>
      <c r="BV447" s="18">
        <v>10</v>
      </c>
      <c r="BW447" s="18" t="s">
        <v>696</v>
      </c>
      <c r="BX447" s="18" t="s">
        <v>750</v>
      </c>
      <c r="BY447" s="18">
        <v>342</v>
      </c>
      <c r="BZ447" s="18">
        <v>1</v>
      </c>
      <c r="CA447" s="18">
        <v>6.3E-3</v>
      </c>
      <c r="CB447" s="21">
        <v>2.2105263157894735E-3</v>
      </c>
      <c r="CC447" s="18">
        <v>22</v>
      </c>
      <c r="CE447" s="18">
        <v>10</v>
      </c>
      <c r="CF447" s="18" t="s">
        <v>696</v>
      </c>
      <c r="CG447" s="18" t="s">
        <v>750</v>
      </c>
      <c r="CH447" s="18">
        <v>342</v>
      </c>
      <c r="CI447" s="18">
        <v>1</v>
      </c>
      <c r="CJ447" s="18">
        <v>6.1999999999999998E-3</v>
      </c>
      <c r="CK447" s="21">
        <v>4.4113060428849901E-3</v>
      </c>
      <c r="CL447" s="18">
        <v>44</v>
      </c>
      <c r="CN447" s="18">
        <v>10</v>
      </c>
      <c r="CO447" s="18" t="s">
        <v>696</v>
      </c>
      <c r="CP447" s="18" t="s">
        <v>750</v>
      </c>
      <c r="CQ447" s="18">
        <v>342</v>
      </c>
      <c r="CR447" s="18">
        <v>1.5</v>
      </c>
      <c r="CS447" s="18">
        <v>6.0000000000000001E-3</v>
      </c>
      <c r="CT447" s="21">
        <v>5.7602339181286556E-3</v>
      </c>
      <c r="CU447" s="18">
        <v>58</v>
      </c>
      <c r="CW447" s="18">
        <v>10</v>
      </c>
      <c r="CX447" s="18" t="s">
        <v>697</v>
      </c>
      <c r="CY447" s="18" t="s">
        <v>750</v>
      </c>
      <c r="CZ447" s="18">
        <v>810.00000000000011</v>
      </c>
      <c r="DA447" s="18">
        <v>1</v>
      </c>
      <c r="DB447" s="18">
        <v>2.1000000000000001E-2</v>
      </c>
      <c r="DC447" s="21">
        <v>1.2962962962962963E-3</v>
      </c>
      <c r="DD447" s="18">
        <v>13</v>
      </c>
    </row>
    <row r="448" spans="2:108" x14ac:dyDescent="0.3">
      <c r="B448" s="18">
        <v>9</v>
      </c>
      <c r="C448" s="18" t="s">
        <v>687</v>
      </c>
      <c r="D448" s="18" t="s">
        <v>750</v>
      </c>
      <c r="E448" s="18">
        <v>387.6</v>
      </c>
      <c r="F448" s="18">
        <v>1</v>
      </c>
      <c r="G448" s="18">
        <v>8.6E-3</v>
      </c>
      <c r="H448" s="21">
        <v>2.5515995872033024E-3</v>
      </c>
      <c r="I448" s="18">
        <v>26</v>
      </c>
      <c r="K448" s="18">
        <v>9</v>
      </c>
      <c r="L448" s="18" t="s">
        <v>687</v>
      </c>
      <c r="M448" s="18" t="s">
        <v>750</v>
      </c>
      <c r="N448" s="18">
        <v>387.6</v>
      </c>
      <c r="O448" s="18">
        <v>1</v>
      </c>
      <c r="P448" s="18">
        <v>5.4999999999999997E-3</v>
      </c>
      <c r="Q448" s="21">
        <v>7.0949432404540755E-4</v>
      </c>
      <c r="R448" s="18">
        <v>7</v>
      </c>
      <c r="T448" s="18">
        <v>9</v>
      </c>
      <c r="U448" s="18" t="s">
        <v>687</v>
      </c>
      <c r="V448" s="18" t="s">
        <v>750</v>
      </c>
      <c r="W448" s="18">
        <v>387.6</v>
      </c>
      <c r="X448" s="18">
        <v>1</v>
      </c>
      <c r="Y448" s="18">
        <v>5.4999999999999997E-3</v>
      </c>
      <c r="Z448" s="21">
        <v>7.0949432404540755E-4</v>
      </c>
      <c r="AA448" s="18">
        <v>7</v>
      </c>
      <c r="AC448" s="18">
        <v>9</v>
      </c>
      <c r="AD448" s="18" t="s">
        <v>677</v>
      </c>
      <c r="AE448" s="18" t="s">
        <v>750</v>
      </c>
      <c r="AF448" s="18">
        <v>64.40000000000002</v>
      </c>
      <c r="AG448" s="18">
        <v>1</v>
      </c>
      <c r="AH448" s="18">
        <v>7.4000000000000003E-3</v>
      </c>
      <c r="AI448" s="21">
        <v>7.6604554865424418E-3</v>
      </c>
      <c r="AJ448" s="18">
        <v>77</v>
      </c>
      <c r="AL448" s="18">
        <v>9</v>
      </c>
      <c r="AM448" s="18" t="s">
        <v>666</v>
      </c>
      <c r="AN448" s="18" t="s">
        <v>750</v>
      </c>
      <c r="AO448" s="18">
        <v>64.40000000000002</v>
      </c>
      <c r="AP448" s="18">
        <v>1</v>
      </c>
      <c r="AQ448" s="18">
        <v>6.6E-3</v>
      </c>
      <c r="AR448" s="21">
        <v>1.0299689440993786E-2</v>
      </c>
      <c r="AS448" s="18">
        <v>103</v>
      </c>
      <c r="AU448" s="18">
        <v>9</v>
      </c>
      <c r="AV448" s="18" t="s">
        <v>29</v>
      </c>
      <c r="AW448" s="18" t="s">
        <v>136</v>
      </c>
      <c r="AX448" s="18">
        <v>50.666666666666657</v>
      </c>
      <c r="AY448" s="18">
        <v>2.5</v>
      </c>
      <c r="AZ448" s="18">
        <v>3.6999999999999998E-2</v>
      </c>
      <c r="BA448" s="21">
        <v>2.8480263157894741E-2</v>
      </c>
      <c r="BB448" s="18">
        <v>285</v>
      </c>
      <c r="BD448" s="18">
        <v>9</v>
      </c>
      <c r="BE448" s="18" t="s">
        <v>29</v>
      </c>
      <c r="BF448" s="18" t="s">
        <v>136</v>
      </c>
      <c r="BG448" s="18">
        <v>50.666666666666657</v>
      </c>
      <c r="BH448" s="18">
        <v>4.5</v>
      </c>
      <c r="BI448" s="18">
        <v>3.6999999999999998E-2</v>
      </c>
      <c r="BJ448" s="21">
        <v>3.1915204678362577E-2</v>
      </c>
      <c r="BK448" s="18">
        <v>319</v>
      </c>
      <c r="BM448" s="18">
        <v>9</v>
      </c>
      <c r="BN448" s="18" t="s">
        <v>29</v>
      </c>
      <c r="BO448" s="18" t="s">
        <v>136</v>
      </c>
      <c r="BP448" s="18">
        <v>50.666666666666657</v>
      </c>
      <c r="BQ448" s="18">
        <v>2.5</v>
      </c>
      <c r="BR448" s="18">
        <v>3.6999999999999998E-2</v>
      </c>
      <c r="BS448" s="21">
        <v>8.9822368421052651E-2</v>
      </c>
      <c r="BT448" s="18">
        <v>898</v>
      </c>
      <c r="BV448" s="18">
        <v>10</v>
      </c>
      <c r="BW448" s="18" t="s">
        <v>698</v>
      </c>
      <c r="BX448" s="18" t="s">
        <v>750</v>
      </c>
      <c r="BY448" s="18">
        <v>342</v>
      </c>
      <c r="BZ448" s="18">
        <v>1</v>
      </c>
      <c r="CA448" s="18">
        <v>6.3E-3</v>
      </c>
      <c r="CB448" s="21">
        <v>2.2105263157894735E-3</v>
      </c>
      <c r="CC448" s="18">
        <v>22</v>
      </c>
      <c r="CE448" s="18">
        <v>10</v>
      </c>
      <c r="CF448" s="18" t="s">
        <v>698</v>
      </c>
      <c r="CG448" s="18" t="s">
        <v>750</v>
      </c>
      <c r="CH448" s="18">
        <v>342</v>
      </c>
      <c r="CI448" s="18">
        <v>1</v>
      </c>
      <c r="CJ448" s="18">
        <v>6.1999999999999998E-3</v>
      </c>
      <c r="CK448" s="21">
        <v>4.4113060428849901E-3</v>
      </c>
      <c r="CL448" s="18">
        <v>44</v>
      </c>
      <c r="CN448" s="18">
        <v>10</v>
      </c>
      <c r="CO448" s="18" t="s">
        <v>698</v>
      </c>
      <c r="CP448" s="18" t="s">
        <v>750</v>
      </c>
      <c r="CQ448" s="18">
        <v>342</v>
      </c>
      <c r="CR448" s="18">
        <v>1.5</v>
      </c>
      <c r="CS448" s="18">
        <v>6.0000000000000001E-3</v>
      </c>
      <c r="CT448" s="21">
        <v>5.7602339181286556E-3</v>
      </c>
      <c r="CU448" s="18">
        <v>58</v>
      </c>
      <c r="CW448" s="18">
        <v>10</v>
      </c>
      <c r="CX448" s="18" t="s">
        <v>699</v>
      </c>
      <c r="CY448" s="18" t="s">
        <v>750</v>
      </c>
      <c r="CZ448" s="18">
        <v>810.00000000000011</v>
      </c>
      <c r="DA448" s="18">
        <v>1</v>
      </c>
      <c r="DB448" s="18">
        <v>2.1000000000000001E-2</v>
      </c>
      <c r="DC448" s="21">
        <v>1.2962962962962963E-3</v>
      </c>
      <c r="DD448" s="18">
        <v>13</v>
      </c>
    </row>
    <row r="449" spans="2:108" x14ac:dyDescent="0.3">
      <c r="B449" s="18">
        <v>9</v>
      </c>
      <c r="C449" s="18" t="s">
        <v>689</v>
      </c>
      <c r="D449" s="18" t="s">
        <v>750</v>
      </c>
      <c r="E449" s="18">
        <v>387.6</v>
      </c>
      <c r="F449" s="18">
        <v>1</v>
      </c>
      <c r="G449" s="18">
        <v>8.6E-3</v>
      </c>
      <c r="H449" s="21">
        <v>2.5515995872033024E-3</v>
      </c>
      <c r="I449" s="18">
        <v>26</v>
      </c>
      <c r="K449" s="18">
        <v>9</v>
      </c>
      <c r="L449" s="18" t="s">
        <v>689</v>
      </c>
      <c r="M449" s="18" t="s">
        <v>750</v>
      </c>
      <c r="N449" s="18">
        <v>387.6</v>
      </c>
      <c r="O449" s="18">
        <v>1</v>
      </c>
      <c r="P449" s="18">
        <v>5.4999999999999997E-3</v>
      </c>
      <c r="Q449" s="21">
        <v>7.0949432404540755E-4</v>
      </c>
      <c r="R449" s="18">
        <v>7</v>
      </c>
      <c r="T449" s="18">
        <v>9</v>
      </c>
      <c r="U449" s="18" t="s">
        <v>689</v>
      </c>
      <c r="V449" s="18" t="s">
        <v>750</v>
      </c>
      <c r="W449" s="18">
        <v>387.6</v>
      </c>
      <c r="X449" s="18">
        <v>1</v>
      </c>
      <c r="Y449" s="18">
        <v>5.4999999999999997E-3</v>
      </c>
      <c r="Z449" s="21">
        <v>7.0949432404540755E-4</v>
      </c>
      <c r="AA449" s="18">
        <v>7</v>
      </c>
      <c r="AC449" s="18">
        <v>9</v>
      </c>
      <c r="AD449" s="18" t="s">
        <v>679</v>
      </c>
      <c r="AE449" s="18" t="s">
        <v>750</v>
      </c>
      <c r="AF449" s="18">
        <v>64.40000000000002</v>
      </c>
      <c r="AG449" s="18">
        <v>1</v>
      </c>
      <c r="AH449" s="18">
        <v>7.4000000000000003E-3</v>
      </c>
      <c r="AI449" s="21">
        <v>7.6604554865424418E-3</v>
      </c>
      <c r="AJ449" s="18">
        <v>77</v>
      </c>
      <c r="AL449" s="18">
        <v>9</v>
      </c>
      <c r="AM449" s="18" t="s">
        <v>668</v>
      </c>
      <c r="AN449" s="18" t="s">
        <v>750</v>
      </c>
      <c r="AO449" s="18">
        <v>64.40000000000002</v>
      </c>
      <c r="AP449" s="18">
        <v>1</v>
      </c>
      <c r="AQ449" s="18">
        <v>6.6E-3</v>
      </c>
      <c r="AR449" s="21">
        <v>1.0299689440993786E-2</v>
      </c>
      <c r="AS449" s="18">
        <v>103</v>
      </c>
      <c r="AU449" s="18">
        <v>9</v>
      </c>
      <c r="AV449" s="18" t="s">
        <v>12</v>
      </c>
      <c r="AW449" s="18" t="s">
        <v>136</v>
      </c>
      <c r="AX449" s="18">
        <v>96</v>
      </c>
      <c r="AY449" s="18">
        <v>1.5</v>
      </c>
      <c r="AZ449" s="18">
        <v>3.6999999999999998E-2</v>
      </c>
      <c r="BA449" s="21">
        <v>2.5052083333333332E-2</v>
      </c>
      <c r="BB449" s="18">
        <v>251</v>
      </c>
      <c r="BD449" s="18">
        <v>9</v>
      </c>
      <c r="BE449" s="18" t="s">
        <v>12</v>
      </c>
      <c r="BF449" s="18" t="s">
        <v>136</v>
      </c>
      <c r="BG449" s="18">
        <v>96</v>
      </c>
      <c r="BH449" s="18">
        <v>3</v>
      </c>
      <c r="BI449" s="18">
        <v>3.6999999999999998E-2</v>
      </c>
      <c r="BJ449" s="21">
        <v>2.5266203703703704E-2</v>
      </c>
      <c r="BK449" s="18">
        <v>253</v>
      </c>
      <c r="BM449" s="18">
        <v>9</v>
      </c>
      <c r="BN449" s="18" t="s">
        <v>12</v>
      </c>
      <c r="BO449" s="18" t="s">
        <v>136</v>
      </c>
      <c r="BP449" s="18">
        <v>96</v>
      </c>
      <c r="BQ449" s="18">
        <v>2</v>
      </c>
      <c r="BR449" s="18">
        <v>3.6999999999999998E-2</v>
      </c>
      <c r="BS449" s="21">
        <v>5.92578125E-2</v>
      </c>
      <c r="BT449" s="18">
        <v>593</v>
      </c>
      <c r="BV449" s="18">
        <v>10</v>
      </c>
      <c r="BW449" s="18" t="s">
        <v>700</v>
      </c>
      <c r="BX449" s="18" t="s">
        <v>750</v>
      </c>
      <c r="BY449" s="18">
        <v>342</v>
      </c>
      <c r="BZ449" s="18">
        <v>1</v>
      </c>
      <c r="CA449" s="18">
        <v>6.4000000000000003E-3</v>
      </c>
      <c r="CB449" s="21">
        <v>2.2456140350877191E-3</v>
      </c>
      <c r="CC449" s="18">
        <v>22</v>
      </c>
      <c r="CE449" s="18">
        <v>10</v>
      </c>
      <c r="CF449" s="18" t="s">
        <v>700</v>
      </c>
      <c r="CG449" s="18" t="s">
        <v>750</v>
      </c>
      <c r="CH449" s="18">
        <v>342</v>
      </c>
      <c r="CI449" s="18">
        <v>1</v>
      </c>
      <c r="CJ449" s="18">
        <v>6.3E-3</v>
      </c>
      <c r="CK449" s="21">
        <v>4.4824561403508777E-3</v>
      </c>
      <c r="CL449" s="18">
        <v>45</v>
      </c>
      <c r="CN449" s="18">
        <v>10</v>
      </c>
      <c r="CO449" s="18" t="s">
        <v>700</v>
      </c>
      <c r="CP449" s="18" t="s">
        <v>750</v>
      </c>
      <c r="CQ449" s="18">
        <v>342</v>
      </c>
      <c r="CR449" s="18">
        <v>1.5</v>
      </c>
      <c r="CS449" s="18">
        <v>6.0000000000000001E-3</v>
      </c>
      <c r="CT449" s="21">
        <v>5.7602339181286556E-3</v>
      </c>
      <c r="CU449" s="18">
        <v>58</v>
      </c>
      <c r="CW449" s="18">
        <v>10</v>
      </c>
      <c r="CX449" s="18" t="s">
        <v>701</v>
      </c>
      <c r="CY449" s="18" t="s">
        <v>750</v>
      </c>
      <c r="CZ449" s="18">
        <v>810.00000000000011</v>
      </c>
      <c r="DA449" s="18">
        <v>1</v>
      </c>
      <c r="DB449" s="18">
        <v>2.1000000000000001E-2</v>
      </c>
      <c r="DC449" s="21">
        <v>1.2962962962962963E-3</v>
      </c>
      <c r="DD449" s="18">
        <v>13</v>
      </c>
    </row>
    <row r="450" spans="2:108" x14ac:dyDescent="0.3">
      <c r="B450" s="18">
        <v>9</v>
      </c>
      <c r="C450" s="18" t="s">
        <v>691</v>
      </c>
      <c r="D450" s="18" t="s">
        <v>750</v>
      </c>
      <c r="E450" s="18">
        <v>387.6</v>
      </c>
      <c r="F450" s="18">
        <v>1</v>
      </c>
      <c r="G450" s="18">
        <v>8.6E-3</v>
      </c>
      <c r="H450" s="21">
        <v>2.5515995872033024E-3</v>
      </c>
      <c r="I450" s="18">
        <v>26</v>
      </c>
      <c r="K450" s="18">
        <v>9</v>
      </c>
      <c r="L450" s="18" t="s">
        <v>691</v>
      </c>
      <c r="M450" s="18" t="s">
        <v>750</v>
      </c>
      <c r="N450" s="18">
        <v>387.6</v>
      </c>
      <c r="O450" s="18">
        <v>1</v>
      </c>
      <c r="P450" s="18">
        <v>5.4999999999999997E-3</v>
      </c>
      <c r="Q450" s="21">
        <v>7.0949432404540755E-4</v>
      </c>
      <c r="R450" s="18">
        <v>7</v>
      </c>
      <c r="T450" s="18">
        <v>9</v>
      </c>
      <c r="U450" s="18" t="s">
        <v>691</v>
      </c>
      <c r="V450" s="18" t="s">
        <v>750</v>
      </c>
      <c r="W450" s="18">
        <v>387.6</v>
      </c>
      <c r="X450" s="18">
        <v>1</v>
      </c>
      <c r="Y450" s="18">
        <v>5.4999999999999997E-3</v>
      </c>
      <c r="Z450" s="21">
        <v>7.0949432404540755E-4</v>
      </c>
      <c r="AA450" s="18">
        <v>7</v>
      </c>
      <c r="AC450" s="18">
        <v>9</v>
      </c>
      <c r="AD450" s="18" t="s">
        <v>681</v>
      </c>
      <c r="AE450" s="18" t="s">
        <v>750</v>
      </c>
      <c r="AF450" s="18">
        <v>64.40000000000002</v>
      </c>
      <c r="AG450" s="18">
        <v>1</v>
      </c>
      <c r="AH450" s="18">
        <v>7.4000000000000003E-3</v>
      </c>
      <c r="AI450" s="21">
        <v>7.6604554865424418E-3</v>
      </c>
      <c r="AJ450" s="18">
        <v>77</v>
      </c>
      <c r="AL450" s="18">
        <v>9</v>
      </c>
      <c r="AM450" s="18" t="s">
        <v>670</v>
      </c>
      <c r="AN450" s="18" t="s">
        <v>750</v>
      </c>
      <c r="AO450" s="18">
        <v>64.40000000000002</v>
      </c>
      <c r="AP450" s="18">
        <v>1</v>
      </c>
      <c r="AQ450" s="18">
        <v>6.4999999999999997E-3</v>
      </c>
      <c r="AR450" s="21">
        <v>1.0143633540372668E-2</v>
      </c>
      <c r="AS450" s="18">
        <v>101</v>
      </c>
      <c r="AU450" s="18">
        <v>9</v>
      </c>
      <c r="AV450" s="18" t="s">
        <v>23</v>
      </c>
      <c r="AW450" s="18" t="s">
        <v>136</v>
      </c>
      <c r="AX450" s="18">
        <v>96</v>
      </c>
      <c r="AY450" s="18">
        <v>1.5</v>
      </c>
      <c r="AZ450" s="18">
        <v>3.6999999999999998E-2</v>
      </c>
      <c r="BA450" s="21">
        <v>2.5052083333333332E-2</v>
      </c>
      <c r="BB450" s="18">
        <v>251</v>
      </c>
      <c r="BD450" s="18">
        <v>9</v>
      </c>
      <c r="BE450" s="18" t="s">
        <v>23</v>
      </c>
      <c r="BF450" s="18" t="s">
        <v>136</v>
      </c>
      <c r="BG450" s="18">
        <v>96</v>
      </c>
      <c r="BH450" s="18">
        <v>3</v>
      </c>
      <c r="BI450" s="18">
        <v>3.6999999999999998E-2</v>
      </c>
      <c r="BJ450" s="21">
        <v>2.5266203703703704E-2</v>
      </c>
      <c r="BK450" s="18">
        <v>253</v>
      </c>
      <c r="BM450" s="18">
        <v>9</v>
      </c>
      <c r="BN450" s="18" t="s">
        <v>23</v>
      </c>
      <c r="BO450" s="18" t="s">
        <v>136</v>
      </c>
      <c r="BP450" s="18">
        <v>96</v>
      </c>
      <c r="BQ450" s="18">
        <v>2</v>
      </c>
      <c r="BR450" s="18">
        <v>3.6999999999999998E-2</v>
      </c>
      <c r="BS450" s="21">
        <v>5.92578125E-2</v>
      </c>
      <c r="BT450" s="18">
        <v>593</v>
      </c>
      <c r="BV450" s="18">
        <v>10</v>
      </c>
      <c r="BW450" s="18" t="s">
        <v>685</v>
      </c>
      <c r="BX450" s="18" t="s">
        <v>750</v>
      </c>
      <c r="BY450" s="18">
        <v>342</v>
      </c>
      <c r="BZ450" s="18">
        <v>1</v>
      </c>
      <c r="CA450" s="18">
        <v>6.4000000000000003E-3</v>
      </c>
      <c r="CB450" s="21">
        <v>2.2456140350877191E-3</v>
      </c>
      <c r="CC450" s="18">
        <v>22</v>
      </c>
      <c r="CE450" s="18">
        <v>10</v>
      </c>
      <c r="CF450" s="18" t="s">
        <v>685</v>
      </c>
      <c r="CG450" s="18" t="s">
        <v>750</v>
      </c>
      <c r="CH450" s="18">
        <v>342</v>
      </c>
      <c r="CI450" s="18">
        <v>1</v>
      </c>
      <c r="CJ450" s="18">
        <v>6.3E-3</v>
      </c>
      <c r="CK450" s="21">
        <v>4.4824561403508777E-3</v>
      </c>
      <c r="CL450" s="18">
        <v>45</v>
      </c>
      <c r="CN450" s="18">
        <v>10</v>
      </c>
      <c r="CO450" s="18" t="s">
        <v>685</v>
      </c>
      <c r="CP450" s="18" t="s">
        <v>750</v>
      </c>
      <c r="CQ450" s="18">
        <v>342</v>
      </c>
      <c r="CR450" s="18">
        <v>1.5</v>
      </c>
      <c r="CS450" s="18">
        <v>6.0000000000000001E-3</v>
      </c>
      <c r="CT450" s="21">
        <v>5.7602339181286556E-3</v>
      </c>
      <c r="CU450" s="18">
        <v>58</v>
      </c>
      <c r="CW450" s="18"/>
      <c r="CX450" s="18"/>
      <c r="CY450" s="18"/>
      <c r="CZ450" s="18"/>
      <c r="DA450" s="18"/>
      <c r="DB450" s="18"/>
      <c r="DC450" s="21"/>
      <c r="DD450" s="18"/>
    </row>
    <row r="451" spans="2:108" x14ac:dyDescent="0.3">
      <c r="B451" s="18">
        <v>9</v>
      </c>
      <c r="C451" s="18" t="s">
        <v>693</v>
      </c>
      <c r="D451" s="18" t="s">
        <v>750</v>
      </c>
      <c r="E451" s="18">
        <v>387.6</v>
      </c>
      <c r="F451" s="18">
        <v>1</v>
      </c>
      <c r="G451" s="18">
        <v>8.6E-3</v>
      </c>
      <c r="H451" s="21">
        <v>2.5515995872033024E-3</v>
      </c>
      <c r="I451" s="18">
        <v>26</v>
      </c>
      <c r="K451" s="18">
        <v>9</v>
      </c>
      <c r="L451" s="18" t="s">
        <v>693</v>
      </c>
      <c r="M451" s="18" t="s">
        <v>750</v>
      </c>
      <c r="N451" s="18">
        <v>387.6</v>
      </c>
      <c r="O451" s="18">
        <v>1</v>
      </c>
      <c r="P451" s="18">
        <v>5.4999999999999997E-3</v>
      </c>
      <c r="Q451" s="21">
        <v>7.0949432404540755E-4</v>
      </c>
      <c r="R451" s="18">
        <v>7</v>
      </c>
      <c r="T451" s="18">
        <v>9</v>
      </c>
      <c r="U451" s="18" t="s">
        <v>693</v>
      </c>
      <c r="V451" s="18" t="s">
        <v>750</v>
      </c>
      <c r="W451" s="18">
        <v>387.6</v>
      </c>
      <c r="X451" s="18">
        <v>1</v>
      </c>
      <c r="Y451" s="18">
        <v>5.4999999999999997E-3</v>
      </c>
      <c r="Z451" s="21">
        <v>7.0949432404540755E-4</v>
      </c>
      <c r="AA451" s="18">
        <v>7</v>
      </c>
      <c r="AC451" s="18">
        <v>9</v>
      </c>
      <c r="AD451" s="18" t="s">
        <v>683</v>
      </c>
      <c r="AE451" s="18" t="s">
        <v>750</v>
      </c>
      <c r="AF451" s="18">
        <v>64.40000000000002</v>
      </c>
      <c r="AG451" s="18">
        <v>1</v>
      </c>
      <c r="AH451" s="18">
        <v>7.4000000000000003E-3</v>
      </c>
      <c r="AI451" s="21">
        <v>7.6604554865424418E-3</v>
      </c>
      <c r="AJ451" s="18">
        <v>77</v>
      </c>
      <c r="AL451" s="18">
        <v>9</v>
      </c>
      <c r="AM451" s="18" t="s">
        <v>672</v>
      </c>
      <c r="AN451" s="18" t="s">
        <v>750</v>
      </c>
      <c r="AO451" s="18">
        <v>64.40000000000002</v>
      </c>
      <c r="AP451" s="18">
        <v>1</v>
      </c>
      <c r="AQ451" s="18">
        <v>6.4999999999999997E-3</v>
      </c>
      <c r="AR451" s="21">
        <v>1.0143633540372668E-2</v>
      </c>
      <c r="AS451" s="18">
        <v>101</v>
      </c>
      <c r="AU451" s="18">
        <v>9</v>
      </c>
      <c r="AV451" s="18" t="s">
        <v>33</v>
      </c>
      <c r="AW451" s="18" t="s">
        <v>136</v>
      </c>
      <c r="AX451" s="18">
        <v>96</v>
      </c>
      <c r="AY451" s="18">
        <v>1.5</v>
      </c>
      <c r="AZ451" s="18">
        <v>3.6999999999999998E-2</v>
      </c>
      <c r="BA451" s="21">
        <v>2.5052083333333332E-2</v>
      </c>
      <c r="BB451" s="18">
        <v>251</v>
      </c>
      <c r="BD451" s="18">
        <v>9</v>
      </c>
      <c r="BE451" s="18" t="s">
        <v>33</v>
      </c>
      <c r="BF451" s="18" t="s">
        <v>136</v>
      </c>
      <c r="BG451" s="18">
        <v>96</v>
      </c>
      <c r="BH451" s="18">
        <v>3</v>
      </c>
      <c r="BI451" s="18">
        <v>3.6999999999999998E-2</v>
      </c>
      <c r="BJ451" s="21">
        <v>2.5266203703703704E-2</v>
      </c>
      <c r="BK451" s="18">
        <v>253</v>
      </c>
      <c r="BM451" s="18">
        <v>9</v>
      </c>
      <c r="BN451" s="18" t="s">
        <v>33</v>
      </c>
      <c r="BO451" s="18" t="s">
        <v>136</v>
      </c>
      <c r="BP451" s="18">
        <v>96</v>
      </c>
      <c r="BQ451" s="18">
        <v>2</v>
      </c>
      <c r="BR451" s="18">
        <v>3.6999999999999998E-2</v>
      </c>
      <c r="BS451" s="21">
        <v>5.92578125E-2</v>
      </c>
      <c r="BT451" s="18">
        <v>593</v>
      </c>
      <c r="BV451" s="18">
        <v>10</v>
      </c>
      <c r="BW451" s="18" t="s">
        <v>687</v>
      </c>
      <c r="BX451" s="18" t="s">
        <v>750</v>
      </c>
      <c r="BY451" s="18">
        <v>342</v>
      </c>
      <c r="BZ451" s="18">
        <v>1</v>
      </c>
      <c r="CA451" s="18">
        <v>6.4000000000000003E-3</v>
      </c>
      <c r="CB451" s="21">
        <v>2.2456140350877191E-3</v>
      </c>
      <c r="CC451" s="18">
        <v>22</v>
      </c>
      <c r="CE451" s="18">
        <v>10</v>
      </c>
      <c r="CF451" s="18" t="s">
        <v>687</v>
      </c>
      <c r="CG451" s="18" t="s">
        <v>750</v>
      </c>
      <c r="CH451" s="18">
        <v>342</v>
      </c>
      <c r="CI451" s="18">
        <v>1</v>
      </c>
      <c r="CJ451" s="18">
        <v>6.3E-3</v>
      </c>
      <c r="CK451" s="21">
        <v>4.4824561403508777E-3</v>
      </c>
      <c r="CL451" s="18">
        <v>45</v>
      </c>
      <c r="CN451" s="18">
        <v>10</v>
      </c>
      <c r="CO451" s="18" t="s">
        <v>687</v>
      </c>
      <c r="CP451" s="18" t="s">
        <v>750</v>
      </c>
      <c r="CQ451" s="18">
        <v>342</v>
      </c>
      <c r="CR451" s="18">
        <v>1.5</v>
      </c>
      <c r="CS451" s="18">
        <v>6.0000000000000001E-3</v>
      </c>
      <c r="CT451" s="21">
        <v>5.7602339181286556E-3</v>
      </c>
      <c r="CU451" s="18">
        <v>58</v>
      </c>
      <c r="CW451" s="18"/>
      <c r="CX451" s="18"/>
      <c r="CY451" s="18"/>
      <c r="CZ451" s="18"/>
      <c r="DA451" s="18"/>
      <c r="DB451" s="18"/>
      <c r="DC451" s="21"/>
      <c r="DD451" s="18"/>
    </row>
    <row r="452" spans="2:108" x14ac:dyDescent="0.3">
      <c r="B452" s="18">
        <v>9</v>
      </c>
      <c r="C452" s="18" t="s">
        <v>695</v>
      </c>
      <c r="D452" s="18" t="s">
        <v>750</v>
      </c>
      <c r="E452" s="18">
        <v>387.6</v>
      </c>
      <c r="F452" s="18">
        <v>1</v>
      </c>
      <c r="G452" s="18">
        <v>8.6E-3</v>
      </c>
      <c r="H452" s="21">
        <v>2.5515995872033024E-3</v>
      </c>
      <c r="I452" s="18">
        <v>26</v>
      </c>
      <c r="K452" s="18">
        <v>9</v>
      </c>
      <c r="L452" s="18" t="s">
        <v>695</v>
      </c>
      <c r="M452" s="18" t="s">
        <v>750</v>
      </c>
      <c r="N452" s="18">
        <v>387.6</v>
      </c>
      <c r="O452" s="18">
        <v>1</v>
      </c>
      <c r="P452" s="18">
        <v>5.4999999999999997E-3</v>
      </c>
      <c r="Q452" s="21">
        <v>7.0949432404540755E-4</v>
      </c>
      <c r="R452" s="18">
        <v>7</v>
      </c>
      <c r="T452" s="18">
        <v>9</v>
      </c>
      <c r="U452" s="18" t="s">
        <v>695</v>
      </c>
      <c r="V452" s="18" t="s">
        <v>750</v>
      </c>
      <c r="W452" s="18">
        <v>387.6</v>
      </c>
      <c r="X452" s="18">
        <v>1</v>
      </c>
      <c r="Y452" s="18">
        <v>5.4999999999999997E-3</v>
      </c>
      <c r="Z452" s="21">
        <v>7.0949432404540755E-4</v>
      </c>
      <c r="AA452" s="18">
        <v>7</v>
      </c>
      <c r="AC452" s="18">
        <v>9</v>
      </c>
      <c r="AD452" s="18" t="s">
        <v>684</v>
      </c>
      <c r="AE452" s="18" t="s">
        <v>750</v>
      </c>
      <c r="AF452" s="18">
        <v>387.6</v>
      </c>
      <c r="AG452" s="18">
        <v>1</v>
      </c>
      <c r="AH452" s="18">
        <v>6.0000000000000001E-3</v>
      </c>
      <c r="AI452" s="21">
        <v>1.0319917440660474E-3</v>
      </c>
      <c r="AJ452" s="18">
        <v>10</v>
      </c>
      <c r="AL452" s="18">
        <v>9</v>
      </c>
      <c r="AM452" s="18" t="s">
        <v>674</v>
      </c>
      <c r="AN452" s="18" t="s">
        <v>750</v>
      </c>
      <c r="AO452" s="18">
        <v>64.40000000000002</v>
      </c>
      <c r="AP452" s="18">
        <v>1</v>
      </c>
      <c r="AQ452" s="18">
        <v>6.4999999999999997E-3</v>
      </c>
      <c r="AR452" s="21">
        <v>1.0143633540372668E-2</v>
      </c>
      <c r="AS452" s="18">
        <v>101</v>
      </c>
      <c r="AU452" s="18">
        <v>9</v>
      </c>
      <c r="AV452" s="18" t="s">
        <v>13</v>
      </c>
      <c r="AW452" s="18" t="s">
        <v>136</v>
      </c>
      <c r="AX452" s="18">
        <v>144</v>
      </c>
      <c r="AY452" s="18">
        <v>1</v>
      </c>
      <c r="AZ452" s="18">
        <v>3.6999999999999998E-2</v>
      </c>
      <c r="BA452" s="21">
        <v>2.5052083333333332E-2</v>
      </c>
      <c r="BB452" s="18">
        <v>251</v>
      </c>
      <c r="BD452" s="18">
        <v>9</v>
      </c>
      <c r="BE452" s="18" t="s">
        <v>13</v>
      </c>
      <c r="BF452" s="18" t="s">
        <v>136</v>
      </c>
      <c r="BG452" s="18">
        <v>144</v>
      </c>
      <c r="BH452" s="18">
        <v>1.5</v>
      </c>
      <c r="BI452" s="18">
        <v>3.6999999999999998E-2</v>
      </c>
      <c r="BJ452" s="21">
        <v>3.3688271604938272E-2</v>
      </c>
      <c r="BK452" s="18">
        <v>337</v>
      </c>
      <c r="BM452" s="18">
        <v>9</v>
      </c>
      <c r="BN452" s="18" t="s">
        <v>13</v>
      </c>
      <c r="BO452" s="18" t="s">
        <v>136</v>
      </c>
      <c r="BP452" s="18">
        <v>144</v>
      </c>
      <c r="BQ452" s="18">
        <v>1.5</v>
      </c>
      <c r="BR452" s="18">
        <v>3.6999999999999998E-2</v>
      </c>
      <c r="BS452" s="21">
        <v>5.2673611111111109E-2</v>
      </c>
      <c r="BT452" s="18">
        <v>527</v>
      </c>
      <c r="BV452" s="18">
        <v>10</v>
      </c>
      <c r="BW452" s="18" t="s">
        <v>689</v>
      </c>
      <c r="BX452" s="18" t="s">
        <v>750</v>
      </c>
      <c r="BY452" s="18">
        <v>342</v>
      </c>
      <c r="BZ452" s="18">
        <v>1</v>
      </c>
      <c r="CA452" s="18">
        <v>6.4000000000000003E-3</v>
      </c>
      <c r="CB452" s="21">
        <v>2.2456140350877191E-3</v>
      </c>
      <c r="CC452" s="18">
        <v>22</v>
      </c>
      <c r="CE452" s="18">
        <v>10</v>
      </c>
      <c r="CF452" s="18" t="s">
        <v>689</v>
      </c>
      <c r="CG452" s="18" t="s">
        <v>750</v>
      </c>
      <c r="CH452" s="18">
        <v>342</v>
      </c>
      <c r="CI452" s="18">
        <v>1</v>
      </c>
      <c r="CJ452" s="18">
        <v>6.3E-3</v>
      </c>
      <c r="CK452" s="21">
        <v>4.4824561403508777E-3</v>
      </c>
      <c r="CL452" s="18">
        <v>45</v>
      </c>
      <c r="CN452" s="18">
        <v>10</v>
      </c>
      <c r="CO452" s="18" t="s">
        <v>689</v>
      </c>
      <c r="CP452" s="18" t="s">
        <v>750</v>
      </c>
      <c r="CQ452" s="18">
        <v>342</v>
      </c>
      <c r="CR452" s="18">
        <v>1.5</v>
      </c>
      <c r="CS452" s="18">
        <v>6.0000000000000001E-3</v>
      </c>
      <c r="CT452" s="21">
        <v>5.7602339181286556E-3</v>
      </c>
      <c r="CU452" s="18">
        <v>58</v>
      </c>
      <c r="CW452" s="18"/>
      <c r="CX452" s="18"/>
      <c r="CY452" s="18"/>
      <c r="CZ452" s="18"/>
      <c r="DA452" s="18"/>
      <c r="DB452" s="18"/>
      <c r="DC452" s="21"/>
      <c r="DD452" s="18"/>
    </row>
    <row r="453" spans="2:108" x14ac:dyDescent="0.3">
      <c r="B453" s="18">
        <v>9</v>
      </c>
      <c r="C453" s="18" t="s">
        <v>697</v>
      </c>
      <c r="D453" s="18" t="s">
        <v>750</v>
      </c>
      <c r="E453" s="18">
        <v>387.6</v>
      </c>
      <c r="F453" s="18">
        <v>1</v>
      </c>
      <c r="G453" s="18">
        <v>8.6E-3</v>
      </c>
      <c r="H453" s="21">
        <v>2.5515995872033024E-3</v>
      </c>
      <c r="I453" s="18">
        <v>26</v>
      </c>
      <c r="K453" s="18">
        <v>9</v>
      </c>
      <c r="L453" s="18" t="s">
        <v>697</v>
      </c>
      <c r="M453" s="18" t="s">
        <v>750</v>
      </c>
      <c r="N453" s="18">
        <v>387.6</v>
      </c>
      <c r="O453" s="18">
        <v>1</v>
      </c>
      <c r="P453" s="18">
        <v>5.4999999999999997E-3</v>
      </c>
      <c r="Q453" s="21">
        <v>7.0949432404540755E-4</v>
      </c>
      <c r="R453" s="18">
        <v>7</v>
      </c>
      <c r="T453" s="18">
        <v>9</v>
      </c>
      <c r="U453" s="18" t="s">
        <v>697</v>
      </c>
      <c r="V453" s="18" t="s">
        <v>750</v>
      </c>
      <c r="W453" s="18">
        <v>387.6</v>
      </c>
      <c r="X453" s="18">
        <v>1</v>
      </c>
      <c r="Y453" s="18">
        <v>5.4999999999999997E-3</v>
      </c>
      <c r="Z453" s="21">
        <v>7.0949432404540755E-4</v>
      </c>
      <c r="AA453" s="18">
        <v>7</v>
      </c>
      <c r="AC453" s="18">
        <v>9</v>
      </c>
      <c r="AD453" s="18" t="s">
        <v>686</v>
      </c>
      <c r="AE453" s="18" t="s">
        <v>750</v>
      </c>
      <c r="AF453" s="18">
        <v>387.6</v>
      </c>
      <c r="AG453" s="18">
        <v>1</v>
      </c>
      <c r="AH453" s="18">
        <v>6.0000000000000001E-3</v>
      </c>
      <c r="AI453" s="21">
        <v>1.0319917440660474E-3</v>
      </c>
      <c r="AJ453" s="18">
        <v>10</v>
      </c>
      <c r="AL453" s="18">
        <v>9</v>
      </c>
      <c r="AM453" s="18" t="s">
        <v>676</v>
      </c>
      <c r="AN453" s="18" t="s">
        <v>750</v>
      </c>
      <c r="AO453" s="18">
        <v>64.40000000000002</v>
      </c>
      <c r="AP453" s="18">
        <v>1</v>
      </c>
      <c r="AQ453" s="18">
        <v>6.4999999999999997E-3</v>
      </c>
      <c r="AR453" s="21">
        <v>1.0143633540372668E-2</v>
      </c>
      <c r="AS453" s="18">
        <v>101</v>
      </c>
      <c r="AU453" s="18">
        <v>9</v>
      </c>
      <c r="AV453" s="18" t="s">
        <v>24</v>
      </c>
      <c r="AW453" s="18" t="s">
        <v>136</v>
      </c>
      <c r="AX453" s="18">
        <v>144</v>
      </c>
      <c r="AY453" s="18">
        <v>1</v>
      </c>
      <c r="AZ453" s="18">
        <v>3.6999999999999998E-2</v>
      </c>
      <c r="BA453" s="21">
        <v>2.5052083333333332E-2</v>
      </c>
      <c r="BB453" s="18">
        <v>251</v>
      </c>
      <c r="BD453" s="18">
        <v>9</v>
      </c>
      <c r="BE453" s="18" t="s">
        <v>24</v>
      </c>
      <c r="BF453" s="18" t="s">
        <v>136</v>
      </c>
      <c r="BG453" s="18">
        <v>144</v>
      </c>
      <c r="BH453" s="18">
        <v>1.5</v>
      </c>
      <c r="BI453" s="18">
        <v>3.6999999999999998E-2</v>
      </c>
      <c r="BJ453" s="21">
        <v>3.3688271604938272E-2</v>
      </c>
      <c r="BK453" s="18">
        <v>337</v>
      </c>
      <c r="BM453" s="18">
        <v>9</v>
      </c>
      <c r="BN453" s="18" t="s">
        <v>24</v>
      </c>
      <c r="BO453" s="18" t="s">
        <v>136</v>
      </c>
      <c r="BP453" s="18">
        <v>144</v>
      </c>
      <c r="BQ453" s="18">
        <v>1.5</v>
      </c>
      <c r="BR453" s="18">
        <v>3.6999999999999998E-2</v>
      </c>
      <c r="BS453" s="21">
        <v>5.2673611111111109E-2</v>
      </c>
      <c r="BT453" s="18">
        <v>527</v>
      </c>
      <c r="BV453" s="18">
        <v>10</v>
      </c>
      <c r="BW453" s="18" t="s">
        <v>691</v>
      </c>
      <c r="BX453" s="18" t="s">
        <v>750</v>
      </c>
      <c r="BY453" s="18">
        <v>342</v>
      </c>
      <c r="BZ453" s="18">
        <v>1</v>
      </c>
      <c r="CA453" s="18">
        <v>6.4000000000000003E-3</v>
      </c>
      <c r="CB453" s="21">
        <v>2.2456140350877191E-3</v>
      </c>
      <c r="CC453" s="18">
        <v>22</v>
      </c>
      <c r="CE453" s="18">
        <v>10</v>
      </c>
      <c r="CF453" s="18" t="s">
        <v>691</v>
      </c>
      <c r="CG453" s="18" t="s">
        <v>750</v>
      </c>
      <c r="CH453" s="18">
        <v>342</v>
      </c>
      <c r="CI453" s="18">
        <v>1</v>
      </c>
      <c r="CJ453" s="18">
        <v>6.3E-3</v>
      </c>
      <c r="CK453" s="21">
        <v>4.4824561403508777E-3</v>
      </c>
      <c r="CL453" s="18">
        <v>45</v>
      </c>
      <c r="CN453" s="18">
        <v>10</v>
      </c>
      <c r="CO453" s="18" t="s">
        <v>691</v>
      </c>
      <c r="CP453" s="18" t="s">
        <v>750</v>
      </c>
      <c r="CQ453" s="18">
        <v>342</v>
      </c>
      <c r="CR453" s="18">
        <v>1.5</v>
      </c>
      <c r="CS453" s="18">
        <v>6.0000000000000001E-3</v>
      </c>
      <c r="CT453" s="21">
        <v>5.7602339181286556E-3</v>
      </c>
      <c r="CU453" s="18">
        <v>58</v>
      </c>
      <c r="CW453" s="18"/>
      <c r="CX453" s="18"/>
      <c r="CY453" s="18"/>
      <c r="CZ453" s="18"/>
      <c r="DA453" s="18"/>
      <c r="DB453" s="18"/>
      <c r="DC453" s="21"/>
      <c r="DD453" s="18"/>
    </row>
    <row r="454" spans="2:108" x14ac:dyDescent="0.3">
      <c r="B454" s="18">
        <v>9</v>
      </c>
      <c r="C454" s="18" t="s">
        <v>699</v>
      </c>
      <c r="D454" s="18" t="s">
        <v>750</v>
      </c>
      <c r="E454" s="18">
        <v>387.6</v>
      </c>
      <c r="F454" s="18">
        <v>1</v>
      </c>
      <c r="G454" s="18">
        <v>8.6E-3</v>
      </c>
      <c r="H454" s="21">
        <v>2.5515995872033024E-3</v>
      </c>
      <c r="I454" s="18">
        <v>26</v>
      </c>
      <c r="K454" s="18">
        <v>9</v>
      </c>
      <c r="L454" s="18" t="s">
        <v>699</v>
      </c>
      <c r="M454" s="18" t="s">
        <v>750</v>
      </c>
      <c r="N454" s="18">
        <v>387.6</v>
      </c>
      <c r="O454" s="18">
        <v>1</v>
      </c>
      <c r="P454" s="18">
        <v>5.4999999999999997E-3</v>
      </c>
      <c r="Q454" s="21">
        <v>7.0949432404540755E-4</v>
      </c>
      <c r="R454" s="18">
        <v>7</v>
      </c>
      <c r="T454" s="18">
        <v>9</v>
      </c>
      <c r="U454" s="18" t="s">
        <v>699</v>
      </c>
      <c r="V454" s="18" t="s">
        <v>750</v>
      </c>
      <c r="W454" s="18">
        <v>387.6</v>
      </c>
      <c r="X454" s="18">
        <v>1</v>
      </c>
      <c r="Y454" s="18">
        <v>5.4999999999999997E-3</v>
      </c>
      <c r="Z454" s="21">
        <v>7.0949432404540755E-4</v>
      </c>
      <c r="AA454" s="18">
        <v>7</v>
      </c>
      <c r="AC454" s="18">
        <v>9</v>
      </c>
      <c r="AD454" s="18" t="s">
        <v>688</v>
      </c>
      <c r="AE454" s="18" t="s">
        <v>750</v>
      </c>
      <c r="AF454" s="18">
        <v>387.6</v>
      </c>
      <c r="AG454" s="18">
        <v>1</v>
      </c>
      <c r="AH454" s="18">
        <v>6.0000000000000001E-3</v>
      </c>
      <c r="AI454" s="21">
        <v>1.0319917440660474E-3</v>
      </c>
      <c r="AJ454" s="18">
        <v>10</v>
      </c>
      <c r="AL454" s="18">
        <v>9</v>
      </c>
      <c r="AM454" s="18" t="s">
        <v>678</v>
      </c>
      <c r="AN454" s="18" t="s">
        <v>750</v>
      </c>
      <c r="AO454" s="18">
        <v>64.40000000000002</v>
      </c>
      <c r="AP454" s="18">
        <v>1</v>
      </c>
      <c r="AQ454" s="18">
        <v>6.4999999999999997E-3</v>
      </c>
      <c r="AR454" s="21">
        <v>1.0143633540372668E-2</v>
      </c>
      <c r="AS454" s="18">
        <v>101</v>
      </c>
      <c r="AU454" s="18">
        <v>9</v>
      </c>
      <c r="AV454" s="18" t="s">
        <v>14</v>
      </c>
      <c r="AW454" s="18" t="s">
        <v>136</v>
      </c>
      <c r="AX454" s="18">
        <v>172.79999999999998</v>
      </c>
      <c r="AY454" s="18">
        <v>1</v>
      </c>
      <c r="AZ454" s="18">
        <v>3.6999999999999998E-2</v>
      </c>
      <c r="BA454" s="21">
        <v>2.0876736111111113E-2</v>
      </c>
      <c r="BB454" s="18">
        <v>209</v>
      </c>
      <c r="BD454" s="18">
        <v>9</v>
      </c>
      <c r="BE454" s="18" t="s">
        <v>14</v>
      </c>
      <c r="BF454" s="18" t="s">
        <v>136</v>
      </c>
      <c r="BG454" s="18">
        <v>172.79999999999998</v>
      </c>
      <c r="BH454" s="18">
        <v>1</v>
      </c>
      <c r="BI454" s="18">
        <v>3.6999999999999998E-2</v>
      </c>
      <c r="BJ454" s="21">
        <v>4.2110339506172843E-2</v>
      </c>
      <c r="BK454" s="18">
        <v>421</v>
      </c>
      <c r="BM454" s="18">
        <v>9</v>
      </c>
      <c r="BN454" s="18" t="s">
        <v>14</v>
      </c>
      <c r="BO454" s="18" t="s">
        <v>136</v>
      </c>
      <c r="BP454" s="18">
        <v>172.79999999999998</v>
      </c>
      <c r="BQ454" s="18">
        <v>1</v>
      </c>
      <c r="BR454" s="18">
        <v>3.6999999999999998E-2</v>
      </c>
      <c r="BS454" s="21">
        <v>6.5842013888888898E-2</v>
      </c>
      <c r="BT454" s="18">
        <v>658</v>
      </c>
      <c r="BV454" s="18">
        <v>10</v>
      </c>
      <c r="BW454" s="18" t="s">
        <v>693</v>
      </c>
      <c r="BX454" s="18" t="s">
        <v>750</v>
      </c>
      <c r="BY454" s="18">
        <v>342</v>
      </c>
      <c r="BZ454" s="18">
        <v>1</v>
      </c>
      <c r="CA454" s="18">
        <v>6.4000000000000003E-3</v>
      </c>
      <c r="CB454" s="21">
        <v>2.2456140350877191E-3</v>
      </c>
      <c r="CC454" s="18">
        <v>22</v>
      </c>
      <c r="CE454" s="18">
        <v>10</v>
      </c>
      <c r="CF454" s="18" t="s">
        <v>693</v>
      </c>
      <c r="CG454" s="18" t="s">
        <v>750</v>
      </c>
      <c r="CH454" s="18">
        <v>342</v>
      </c>
      <c r="CI454" s="18">
        <v>1</v>
      </c>
      <c r="CJ454" s="18">
        <v>6.3E-3</v>
      </c>
      <c r="CK454" s="21">
        <v>4.4824561403508777E-3</v>
      </c>
      <c r="CL454" s="18">
        <v>45</v>
      </c>
      <c r="CN454" s="18">
        <v>10</v>
      </c>
      <c r="CO454" s="18" t="s">
        <v>693</v>
      </c>
      <c r="CP454" s="18" t="s">
        <v>750</v>
      </c>
      <c r="CQ454" s="18">
        <v>342</v>
      </c>
      <c r="CR454" s="18">
        <v>1.5</v>
      </c>
      <c r="CS454" s="18">
        <v>6.0000000000000001E-3</v>
      </c>
      <c r="CT454" s="21">
        <v>5.7602339181286556E-3</v>
      </c>
      <c r="CU454" s="18">
        <v>58</v>
      </c>
      <c r="CW454" s="18"/>
      <c r="CX454" s="18"/>
      <c r="CY454" s="18"/>
      <c r="CZ454" s="18"/>
      <c r="DA454" s="18"/>
      <c r="DB454" s="18"/>
      <c r="DC454" s="21"/>
      <c r="DD454" s="18"/>
    </row>
    <row r="455" spans="2:108" x14ac:dyDescent="0.3">
      <c r="B455" s="18">
        <v>9</v>
      </c>
      <c r="C455" s="18" t="s">
        <v>701</v>
      </c>
      <c r="D455" s="18" t="s">
        <v>750</v>
      </c>
      <c r="E455" s="18">
        <v>387.6</v>
      </c>
      <c r="F455" s="18">
        <v>1</v>
      </c>
      <c r="G455" s="18">
        <v>8.6E-3</v>
      </c>
      <c r="H455" s="21">
        <v>2.5515995872033024E-3</v>
      </c>
      <c r="I455" s="18">
        <v>26</v>
      </c>
      <c r="K455" s="18">
        <v>9</v>
      </c>
      <c r="L455" s="18" t="s">
        <v>701</v>
      </c>
      <c r="M455" s="18" t="s">
        <v>750</v>
      </c>
      <c r="N455" s="18">
        <v>387.6</v>
      </c>
      <c r="O455" s="18">
        <v>1</v>
      </c>
      <c r="P455" s="18">
        <v>5.4999999999999997E-3</v>
      </c>
      <c r="Q455" s="21">
        <v>7.0949432404540755E-4</v>
      </c>
      <c r="R455" s="18">
        <v>7</v>
      </c>
      <c r="T455" s="18">
        <v>9</v>
      </c>
      <c r="U455" s="18" t="s">
        <v>701</v>
      </c>
      <c r="V455" s="18" t="s">
        <v>750</v>
      </c>
      <c r="W455" s="18">
        <v>387.6</v>
      </c>
      <c r="X455" s="18">
        <v>1</v>
      </c>
      <c r="Y455" s="18">
        <v>5.4999999999999997E-3</v>
      </c>
      <c r="Z455" s="21">
        <v>7.0949432404540755E-4</v>
      </c>
      <c r="AA455" s="18">
        <v>7</v>
      </c>
      <c r="AC455" s="18">
        <v>9</v>
      </c>
      <c r="AD455" s="18" t="s">
        <v>690</v>
      </c>
      <c r="AE455" s="18" t="s">
        <v>750</v>
      </c>
      <c r="AF455" s="18">
        <v>387.6</v>
      </c>
      <c r="AG455" s="18">
        <v>1</v>
      </c>
      <c r="AH455" s="18">
        <v>6.0000000000000001E-3</v>
      </c>
      <c r="AI455" s="21">
        <v>1.0319917440660474E-3</v>
      </c>
      <c r="AJ455" s="18">
        <v>10</v>
      </c>
      <c r="AL455" s="18">
        <v>9</v>
      </c>
      <c r="AM455" s="18" t="s">
        <v>680</v>
      </c>
      <c r="AN455" s="18" t="s">
        <v>750</v>
      </c>
      <c r="AO455" s="18">
        <v>64.40000000000002</v>
      </c>
      <c r="AP455" s="18">
        <v>1</v>
      </c>
      <c r="AQ455" s="18">
        <v>6.4999999999999997E-3</v>
      </c>
      <c r="AR455" s="21">
        <v>1.0143633540372668E-2</v>
      </c>
      <c r="AS455" s="18">
        <v>101</v>
      </c>
      <c r="AU455" s="18">
        <v>9</v>
      </c>
      <c r="AV455" s="18" t="s">
        <v>32</v>
      </c>
      <c r="AW455" s="18" t="s">
        <v>136</v>
      </c>
      <c r="AX455" s="18">
        <v>172.79999999999998</v>
      </c>
      <c r="AY455" s="18">
        <v>1</v>
      </c>
      <c r="AZ455" s="18">
        <v>3.6999999999999998E-2</v>
      </c>
      <c r="BA455" s="21">
        <v>2.0876736111111113E-2</v>
      </c>
      <c r="BB455" s="18">
        <v>209</v>
      </c>
      <c r="BD455" s="18">
        <v>9</v>
      </c>
      <c r="BE455" s="18" t="s">
        <v>32</v>
      </c>
      <c r="BF455" s="18" t="s">
        <v>136</v>
      </c>
      <c r="BG455" s="18">
        <v>172.79999999999998</v>
      </c>
      <c r="BH455" s="18">
        <v>1</v>
      </c>
      <c r="BI455" s="18">
        <v>3.6999999999999998E-2</v>
      </c>
      <c r="BJ455" s="21">
        <v>4.2110339506172843E-2</v>
      </c>
      <c r="BK455" s="18">
        <v>421</v>
      </c>
      <c r="BM455" s="18">
        <v>9</v>
      </c>
      <c r="BN455" s="18" t="s">
        <v>32</v>
      </c>
      <c r="BO455" s="18" t="s">
        <v>136</v>
      </c>
      <c r="BP455" s="18">
        <v>172.79999999999998</v>
      </c>
      <c r="BQ455" s="18">
        <v>1</v>
      </c>
      <c r="BR455" s="18">
        <v>3.6999999999999998E-2</v>
      </c>
      <c r="BS455" s="21">
        <v>6.5842013888888898E-2</v>
      </c>
      <c r="BT455" s="18">
        <v>658</v>
      </c>
      <c r="BV455" s="18">
        <v>10</v>
      </c>
      <c r="BW455" s="18" t="s">
        <v>695</v>
      </c>
      <c r="BX455" s="18" t="s">
        <v>750</v>
      </c>
      <c r="BY455" s="18">
        <v>342</v>
      </c>
      <c r="BZ455" s="18">
        <v>1</v>
      </c>
      <c r="CA455" s="18">
        <v>6.4000000000000003E-3</v>
      </c>
      <c r="CB455" s="21">
        <v>2.2456140350877191E-3</v>
      </c>
      <c r="CC455" s="18">
        <v>22</v>
      </c>
      <c r="CE455" s="18">
        <v>10</v>
      </c>
      <c r="CF455" s="18" t="s">
        <v>695</v>
      </c>
      <c r="CG455" s="18" t="s">
        <v>750</v>
      </c>
      <c r="CH455" s="18">
        <v>342</v>
      </c>
      <c r="CI455" s="18">
        <v>1</v>
      </c>
      <c r="CJ455" s="18">
        <v>6.3E-3</v>
      </c>
      <c r="CK455" s="21">
        <v>4.4824561403508777E-3</v>
      </c>
      <c r="CL455" s="18">
        <v>45</v>
      </c>
      <c r="CN455" s="18">
        <v>10</v>
      </c>
      <c r="CO455" s="18" t="s">
        <v>695</v>
      </c>
      <c r="CP455" s="18" t="s">
        <v>750</v>
      </c>
      <c r="CQ455" s="18">
        <v>342</v>
      </c>
      <c r="CR455" s="18">
        <v>1.5</v>
      </c>
      <c r="CS455" s="18">
        <v>6.0000000000000001E-3</v>
      </c>
      <c r="CT455" s="21">
        <v>5.7602339181286556E-3</v>
      </c>
      <c r="CU455" s="18">
        <v>58</v>
      </c>
      <c r="CW455" s="18"/>
      <c r="CX455" s="18"/>
      <c r="CY455" s="18"/>
      <c r="CZ455" s="18"/>
      <c r="DA455" s="18"/>
      <c r="DB455" s="18"/>
      <c r="DC455" s="21"/>
      <c r="DD455" s="18"/>
    </row>
    <row r="456" spans="2:108" x14ac:dyDescent="0.3">
      <c r="B456" s="18">
        <v>9</v>
      </c>
      <c r="C456" s="23" t="s">
        <v>983</v>
      </c>
      <c r="D456" s="18" t="s">
        <v>750</v>
      </c>
      <c r="E456" s="18">
        <v>2325</v>
      </c>
      <c r="F456" s="18">
        <v>1</v>
      </c>
      <c r="G456" s="18">
        <v>4.1000000000000003E-3</v>
      </c>
      <c r="H456" s="21">
        <v>2.0279569892473119E-4</v>
      </c>
      <c r="I456" s="18">
        <v>2</v>
      </c>
      <c r="K456" s="18">
        <v>9</v>
      </c>
      <c r="L456" s="18" t="s">
        <v>702</v>
      </c>
      <c r="M456" s="18" t="s">
        <v>750</v>
      </c>
      <c r="N456" s="18">
        <v>2325</v>
      </c>
      <c r="O456" s="18">
        <v>1</v>
      </c>
      <c r="P456" s="18">
        <v>7.0000000000000001E-3</v>
      </c>
      <c r="Q456" s="21">
        <v>1.5053763440860216E-4</v>
      </c>
      <c r="R456" s="18">
        <v>2</v>
      </c>
      <c r="T456" s="18">
        <v>9</v>
      </c>
      <c r="U456" s="18" t="s">
        <v>702</v>
      </c>
      <c r="V456" s="18" t="s">
        <v>750</v>
      </c>
      <c r="W456" s="18">
        <v>2325</v>
      </c>
      <c r="X456" s="18">
        <v>1</v>
      </c>
      <c r="Y456" s="18">
        <v>7.0000000000000001E-3</v>
      </c>
      <c r="Z456" s="21">
        <v>1.5053763440860216E-4</v>
      </c>
      <c r="AA456" s="18">
        <v>2</v>
      </c>
      <c r="AC456" s="18">
        <v>9</v>
      </c>
      <c r="AD456" s="18" t="s">
        <v>692</v>
      </c>
      <c r="AE456" s="18" t="s">
        <v>750</v>
      </c>
      <c r="AF456" s="18">
        <v>387.6</v>
      </c>
      <c r="AG456" s="18">
        <v>1</v>
      </c>
      <c r="AH456" s="18">
        <v>6.0000000000000001E-3</v>
      </c>
      <c r="AI456" s="21">
        <v>1.0319917440660474E-3</v>
      </c>
      <c r="AJ456" s="18">
        <v>10</v>
      </c>
      <c r="AL456" s="18">
        <v>9</v>
      </c>
      <c r="AM456" s="18" t="s">
        <v>682</v>
      </c>
      <c r="AN456" s="18" t="s">
        <v>750</v>
      </c>
      <c r="AO456" s="18">
        <v>64.40000000000002</v>
      </c>
      <c r="AP456" s="18">
        <v>1</v>
      </c>
      <c r="AQ456" s="18">
        <v>6.4999999999999997E-3</v>
      </c>
      <c r="AR456" s="21">
        <v>1.0143633540372668E-2</v>
      </c>
      <c r="AS456" s="18">
        <v>101</v>
      </c>
      <c r="AU456" s="18">
        <v>9</v>
      </c>
      <c r="AV456" s="18" t="s">
        <v>738</v>
      </c>
      <c r="AW456" s="18" t="s">
        <v>750</v>
      </c>
      <c r="AX456" s="18">
        <v>13</v>
      </c>
      <c r="AY456" s="18">
        <v>2</v>
      </c>
      <c r="AZ456" s="18">
        <v>6.0000000000000001E-3</v>
      </c>
      <c r="BA456" s="21">
        <v>2.2499999999999999E-2</v>
      </c>
      <c r="BB456" s="18">
        <v>225</v>
      </c>
      <c r="BD456" s="18">
        <v>9</v>
      </c>
      <c r="BE456" s="18" t="s">
        <v>738</v>
      </c>
      <c r="BF456" s="18" t="s">
        <v>750</v>
      </c>
      <c r="BG456" s="18">
        <v>13</v>
      </c>
      <c r="BH456" s="18">
        <v>5.5</v>
      </c>
      <c r="BI456" s="18">
        <v>4.4999999999999997E-3</v>
      </c>
      <c r="BJ456" s="21">
        <v>1.2377622377622376E-2</v>
      </c>
      <c r="BK456" s="18">
        <v>124</v>
      </c>
      <c r="BM456" s="18">
        <v>9</v>
      </c>
      <c r="BN456" s="18" t="s">
        <v>738</v>
      </c>
      <c r="BO456" s="18" t="s">
        <v>750</v>
      </c>
      <c r="BP456" s="18">
        <v>13</v>
      </c>
      <c r="BQ456" s="18">
        <v>4.5</v>
      </c>
      <c r="BR456" s="18">
        <v>6.4999999999999997E-3</v>
      </c>
      <c r="BS456" s="21">
        <v>3.4166666666666665E-2</v>
      </c>
      <c r="BT456" s="18">
        <v>342</v>
      </c>
      <c r="BV456" s="18">
        <v>10</v>
      </c>
      <c r="BW456" s="18" t="s">
        <v>697</v>
      </c>
      <c r="BX456" s="18" t="s">
        <v>750</v>
      </c>
      <c r="BY456" s="18">
        <v>342</v>
      </c>
      <c r="BZ456" s="18">
        <v>1</v>
      </c>
      <c r="CA456" s="18">
        <v>6.4000000000000003E-3</v>
      </c>
      <c r="CB456" s="21">
        <v>2.2456140350877191E-3</v>
      </c>
      <c r="CC456" s="18">
        <v>22</v>
      </c>
      <c r="CE456" s="18">
        <v>10</v>
      </c>
      <c r="CF456" s="18" t="s">
        <v>697</v>
      </c>
      <c r="CG456" s="18" t="s">
        <v>750</v>
      </c>
      <c r="CH456" s="18">
        <v>342</v>
      </c>
      <c r="CI456" s="18">
        <v>1</v>
      </c>
      <c r="CJ456" s="18">
        <v>6.3E-3</v>
      </c>
      <c r="CK456" s="21">
        <v>4.4824561403508777E-3</v>
      </c>
      <c r="CL456" s="18">
        <v>45</v>
      </c>
      <c r="CN456" s="18">
        <v>10</v>
      </c>
      <c r="CO456" s="18" t="s">
        <v>697</v>
      </c>
      <c r="CP456" s="18" t="s">
        <v>750</v>
      </c>
      <c r="CQ456" s="18">
        <v>342</v>
      </c>
      <c r="CR456" s="18">
        <v>1.5</v>
      </c>
      <c r="CS456" s="18">
        <v>6.0000000000000001E-3</v>
      </c>
      <c r="CT456" s="21">
        <v>5.7602339181286556E-3</v>
      </c>
      <c r="CU456" s="18">
        <v>58</v>
      </c>
      <c r="CW456" s="18"/>
      <c r="CX456" s="18"/>
      <c r="CY456" s="18"/>
      <c r="CZ456" s="18"/>
      <c r="DA456" s="18"/>
      <c r="DB456" s="18"/>
      <c r="DC456" s="21"/>
      <c r="DD456" s="18"/>
    </row>
    <row r="457" spans="2:108" x14ac:dyDescent="0.3">
      <c r="B457" s="18">
        <v>9</v>
      </c>
      <c r="C457" s="18" t="s">
        <v>704</v>
      </c>
      <c r="D457" s="18" t="s">
        <v>750</v>
      </c>
      <c r="E457" s="18">
        <v>2325</v>
      </c>
      <c r="F457" s="18">
        <v>1</v>
      </c>
      <c r="G457" s="18">
        <v>4.1000000000000003E-3</v>
      </c>
      <c r="H457" s="21">
        <v>2.0279569892473119E-4</v>
      </c>
      <c r="I457" s="18">
        <v>2</v>
      </c>
      <c r="K457" s="18">
        <v>9</v>
      </c>
      <c r="L457" s="18" t="s">
        <v>704</v>
      </c>
      <c r="M457" s="18" t="s">
        <v>750</v>
      </c>
      <c r="N457" s="18">
        <v>2325</v>
      </c>
      <c r="O457" s="18">
        <v>1</v>
      </c>
      <c r="P457" s="18">
        <v>7.0000000000000001E-3</v>
      </c>
      <c r="Q457" s="21">
        <v>1.5053763440860216E-4</v>
      </c>
      <c r="R457" s="18">
        <v>2</v>
      </c>
      <c r="T457" s="18">
        <v>9</v>
      </c>
      <c r="U457" s="18" t="s">
        <v>704</v>
      </c>
      <c r="V457" s="18" t="s">
        <v>750</v>
      </c>
      <c r="W457" s="18">
        <v>2325</v>
      </c>
      <c r="X457" s="18">
        <v>1</v>
      </c>
      <c r="Y457" s="18">
        <v>7.0000000000000001E-3</v>
      </c>
      <c r="Z457" s="21">
        <v>1.5053763440860216E-4</v>
      </c>
      <c r="AA457" s="18">
        <v>2</v>
      </c>
      <c r="AC457" s="18">
        <v>9</v>
      </c>
      <c r="AD457" s="18" t="s">
        <v>694</v>
      </c>
      <c r="AE457" s="18" t="s">
        <v>750</v>
      </c>
      <c r="AF457" s="18">
        <v>387.6</v>
      </c>
      <c r="AG457" s="18">
        <v>1</v>
      </c>
      <c r="AH457" s="18">
        <v>6.0000000000000001E-3</v>
      </c>
      <c r="AI457" s="21">
        <v>1.0319917440660474E-3</v>
      </c>
      <c r="AJ457" s="18">
        <v>10</v>
      </c>
      <c r="AL457" s="18">
        <v>9</v>
      </c>
      <c r="AM457" s="18" t="s">
        <v>667</v>
      </c>
      <c r="AN457" s="18" t="s">
        <v>750</v>
      </c>
      <c r="AO457" s="18">
        <v>64.40000000000002</v>
      </c>
      <c r="AP457" s="18">
        <v>1</v>
      </c>
      <c r="AQ457" s="18">
        <v>6.4999999999999997E-3</v>
      </c>
      <c r="AR457" s="21">
        <v>1.0143633540372668E-2</v>
      </c>
      <c r="AS457" s="18">
        <v>101</v>
      </c>
      <c r="AU457" s="18">
        <v>9</v>
      </c>
      <c r="AV457" s="18" t="s">
        <v>650</v>
      </c>
      <c r="AW457" s="18" t="s">
        <v>750</v>
      </c>
      <c r="AX457" s="18">
        <v>13</v>
      </c>
      <c r="AY457" s="18">
        <v>2</v>
      </c>
      <c r="AZ457" s="18">
        <v>6.0000000000000001E-3</v>
      </c>
      <c r="BA457" s="21">
        <v>2.2499999999999999E-2</v>
      </c>
      <c r="BB457" s="18">
        <v>225</v>
      </c>
      <c r="BD457" s="18">
        <v>9</v>
      </c>
      <c r="BE457" s="18" t="s">
        <v>650</v>
      </c>
      <c r="BF457" s="18" t="s">
        <v>750</v>
      </c>
      <c r="BG457" s="18">
        <v>13</v>
      </c>
      <c r="BH457" s="18">
        <v>5.5</v>
      </c>
      <c r="BI457" s="18">
        <v>4.4999999999999997E-3</v>
      </c>
      <c r="BJ457" s="21">
        <v>1.2377622377622376E-2</v>
      </c>
      <c r="BK457" s="18">
        <v>124</v>
      </c>
      <c r="BM457" s="18">
        <v>9</v>
      </c>
      <c r="BN457" s="18" t="s">
        <v>650</v>
      </c>
      <c r="BO457" s="18" t="s">
        <v>750</v>
      </c>
      <c r="BP457" s="18">
        <v>13</v>
      </c>
      <c r="BQ457" s="18">
        <v>4.5</v>
      </c>
      <c r="BR457" s="18">
        <v>6.4999999999999997E-3</v>
      </c>
      <c r="BS457" s="21">
        <v>3.4166666666666665E-2</v>
      </c>
      <c r="BT457" s="18">
        <v>342</v>
      </c>
      <c r="BV457" s="18">
        <v>10</v>
      </c>
      <c r="BW457" s="18" t="s">
        <v>699</v>
      </c>
      <c r="BX457" s="18" t="s">
        <v>750</v>
      </c>
      <c r="BY457" s="18">
        <v>342</v>
      </c>
      <c r="BZ457" s="18">
        <v>1</v>
      </c>
      <c r="CA457" s="18">
        <v>6.4000000000000003E-3</v>
      </c>
      <c r="CB457" s="21">
        <v>2.2456140350877191E-3</v>
      </c>
      <c r="CC457" s="18">
        <v>22</v>
      </c>
      <c r="CE457" s="18">
        <v>10</v>
      </c>
      <c r="CF457" s="18" t="s">
        <v>699</v>
      </c>
      <c r="CG457" s="18" t="s">
        <v>750</v>
      </c>
      <c r="CH457" s="18">
        <v>342</v>
      </c>
      <c r="CI457" s="18">
        <v>1</v>
      </c>
      <c r="CJ457" s="18">
        <v>6.3E-3</v>
      </c>
      <c r="CK457" s="21">
        <v>4.4824561403508777E-3</v>
      </c>
      <c r="CL457" s="18">
        <v>45</v>
      </c>
      <c r="CN457" s="18">
        <v>10</v>
      </c>
      <c r="CO457" s="18" t="s">
        <v>699</v>
      </c>
      <c r="CP457" s="18" t="s">
        <v>750</v>
      </c>
      <c r="CQ457" s="18">
        <v>342</v>
      </c>
      <c r="CR457" s="18">
        <v>1.5</v>
      </c>
      <c r="CS457" s="18">
        <v>6.0000000000000001E-3</v>
      </c>
      <c r="CT457" s="21">
        <v>5.7602339181286556E-3</v>
      </c>
      <c r="CU457" s="18">
        <v>58</v>
      </c>
      <c r="CW457" s="18"/>
      <c r="CX457" s="18"/>
      <c r="CY457" s="18"/>
      <c r="CZ457" s="18"/>
      <c r="DA457" s="18"/>
      <c r="DB457" s="18"/>
      <c r="DC457" s="21"/>
      <c r="DD457" s="18"/>
    </row>
    <row r="458" spans="2:108" x14ac:dyDescent="0.3">
      <c r="B458" s="18">
        <v>9</v>
      </c>
      <c r="C458" s="18" t="s">
        <v>706</v>
      </c>
      <c r="D458" s="18" t="s">
        <v>750</v>
      </c>
      <c r="E458" s="18">
        <v>2325</v>
      </c>
      <c r="F458" s="18">
        <v>1</v>
      </c>
      <c r="G458" s="18">
        <v>4.1000000000000003E-3</v>
      </c>
      <c r="H458" s="21">
        <v>2.0279569892473119E-4</v>
      </c>
      <c r="I458" s="18">
        <v>2</v>
      </c>
      <c r="K458" s="18">
        <v>9</v>
      </c>
      <c r="L458" s="18" t="s">
        <v>706</v>
      </c>
      <c r="M458" s="18" t="s">
        <v>750</v>
      </c>
      <c r="N458" s="18">
        <v>2325</v>
      </c>
      <c r="O458" s="18">
        <v>1</v>
      </c>
      <c r="P458" s="18">
        <v>7.0000000000000001E-3</v>
      </c>
      <c r="Q458" s="21">
        <v>1.5053763440860216E-4</v>
      </c>
      <c r="R458" s="18">
        <v>2</v>
      </c>
      <c r="T458" s="18">
        <v>9</v>
      </c>
      <c r="U458" s="18" t="s">
        <v>706</v>
      </c>
      <c r="V458" s="18" t="s">
        <v>750</v>
      </c>
      <c r="W458" s="18">
        <v>2325</v>
      </c>
      <c r="X458" s="18">
        <v>1</v>
      </c>
      <c r="Y458" s="18">
        <v>7.0000000000000001E-3</v>
      </c>
      <c r="Z458" s="21">
        <v>1.5053763440860216E-4</v>
      </c>
      <c r="AA458" s="18">
        <v>2</v>
      </c>
      <c r="AC458" s="18">
        <v>9</v>
      </c>
      <c r="AD458" s="18" t="s">
        <v>696</v>
      </c>
      <c r="AE458" s="18" t="s">
        <v>750</v>
      </c>
      <c r="AF458" s="18">
        <v>387.6</v>
      </c>
      <c r="AG458" s="18">
        <v>1</v>
      </c>
      <c r="AH458" s="18">
        <v>6.0000000000000001E-3</v>
      </c>
      <c r="AI458" s="21">
        <v>1.0319917440660474E-3</v>
      </c>
      <c r="AJ458" s="18">
        <v>10</v>
      </c>
      <c r="AL458" s="18">
        <v>9</v>
      </c>
      <c r="AM458" s="18" t="s">
        <v>669</v>
      </c>
      <c r="AN458" s="18" t="s">
        <v>750</v>
      </c>
      <c r="AO458" s="18">
        <v>64.40000000000002</v>
      </c>
      <c r="AP458" s="18">
        <v>1</v>
      </c>
      <c r="AQ458" s="18">
        <v>6.4999999999999997E-3</v>
      </c>
      <c r="AR458" s="21">
        <v>1.0143633540372668E-2</v>
      </c>
      <c r="AS458" s="18">
        <v>101</v>
      </c>
      <c r="AU458" s="18">
        <v>9</v>
      </c>
      <c r="AV458" s="18" t="s">
        <v>652</v>
      </c>
      <c r="AW458" s="18" t="s">
        <v>750</v>
      </c>
      <c r="AX458" s="18">
        <v>13</v>
      </c>
      <c r="AY458" s="18">
        <v>2</v>
      </c>
      <c r="AZ458" s="18">
        <v>6.0000000000000001E-3</v>
      </c>
      <c r="BA458" s="21">
        <v>2.2499999999999999E-2</v>
      </c>
      <c r="BB458" s="18">
        <v>225</v>
      </c>
      <c r="BD458" s="18">
        <v>9</v>
      </c>
      <c r="BE458" s="18" t="s">
        <v>652</v>
      </c>
      <c r="BF458" s="18" t="s">
        <v>750</v>
      </c>
      <c r="BG458" s="18">
        <v>13</v>
      </c>
      <c r="BH458" s="18">
        <v>5.5</v>
      </c>
      <c r="BI458" s="18">
        <v>4.4999999999999997E-3</v>
      </c>
      <c r="BJ458" s="21">
        <v>1.2377622377622376E-2</v>
      </c>
      <c r="BK458" s="18">
        <v>124</v>
      </c>
      <c r="BM458" s="18">
        <v>9</v>
      </c>
      <c r="BN458" s="18" t="s">
        <v>652</v>
      </c>
      <c r="BO458" s="18" t="s">
        <v>750</v>
      </c>
      <c r="BP458" s="18">
        <v>13</v>
      </c>
      <c r="BQ458" s="18">
        <v>4.5</v>
      </c>
      <c r="BR458" s="18">
        <v>6.4999999999999997E-3</v>
      </c>
      <c r="BS458" s="21">
        <v>3.4166666666666665E-2</v>
      </c>
      <c r="BT458" s="18">
        <v>342</v>
      </c>
      <c r="BV458" s="18">
        <v>10</v>
      </c>
      <c r="BW458" s="18" t="s">
        <v>701</v>
      </c>
      <c r="BX458" s="18" t="s">
        <v>750</v>
      </c>
      <c r="BY458" s="18">
        <v>342</v>
      </c>
      <c r="BZ458" s="18">
        <v>1</v>
      </c>
      <c r="CA458" s="18">
        <v>6.4000000000000003E-3</v>
      </c>
      <c r="CB458" s="21">
        <v>2.2456140350877191E-3</v>
      </c>
      <c r="CC458" s="18">
        <v>22</v>
      </c>
      <c r="CE458" s="18">
        <v>10</v>
      </c>
      <c r="CF458" s="18" t="s">
        <v>701</v>
      </c>
      <c r="CG458" s="18" t="s">
        <v>750</v>
      </c>
      <c r="CH458" s="18">
        <v>342</v>
      </c>
      <c r="CI458" s="18">
        <v>1</v>
      </c>
      <c r="CJ458" s="18">
        <v>6.3E-3</v>
      </c>
      <c r="CK458" s="21">
        <v>4.4824561403508777E-3</v>
      </c>
      <c r="CL458" s="18">
        <v>45</v>
      </c>
      <c r="CN458" s="18">
        <v>10</v>
      </c>
      <c r="CO458" s="18" t="s">
        <v>701</v>
      </c>
      <c r="CP458" s="18" t="s">
        <v>750</v>
      </c>
      <c r="CQ458" s="18">
        <v>342</v>
      </c>
      <c r="CR458" s="18">
        <v>1.5</v>
      </c>
      <c r="CS458" s="18">
        <v>6.0000000000000001E-3</v>
      </c>
      <c r="CT458" s="21">
        <v>5.7602339181286556E-3</v>
      </c>
      <c r="CU458" s="18">
        <v>58</v>
      </c>
      <c r="CW458" s="18"/>
      <c r="CX458" s="18"/>
      <c r="CY458" s="18"/>
      <c r="CZ458" s="18"/>
      <c r="DA458" s="18"/>
      <c r="DB458" s="18"/>
      <c r="DC458" s="21"/>
      <c r="DD458" s="18"/>
    </row>
    <row r="459" spans="2:108" x14ac:dyDescent="0.3">
      <c r="B459" s="18">
        <v>9</v>
      </c>
      <c r="C459" s="18" t="s">
        <v>708</v>
      </c>
      <c r="D459" s="18" t="s">
        <v>750</v>
      </c>
      <c r="E459" s="18">
        <v>2325</v>
      </c>
      <c r="F459" s="18">
        <v>1</v>
      </c>
      <c r="G459" s="18">
        <v>4.1000000000000003E-3</v>
      </c>
      <c r="H459" s="21">
        <v>2.0279569892473119E-4</v>
      </c>
      <c r="I459" s="18">
        <v>2</v>
      </c>
      <c r="K459" s="18">
        <v>9</v>
      </c>
      <c r="L459" s="18" t="s">
        <v>708</v>
      </c>
      <c r="M459" s="18" t="s">
        <v>750</v>
      </c>
      <c r="N459" s="18">
        <v>2325</v>
      </c>
      <c r="O459" s="18">
        <v>1</v>
      </c>
      <c r="P459" s="18">
        <v>7.0000000000000001E-3</v>
      </c>
      <c r="Q459" s="21">
        <v>1.5053763440860216E-4</v>
      </c>
      <c r="R459" s="18">
        <v>2</v>
      </c>
      <c r="T459" s="18">
        <v>9</v>
      </c>
      <c r="U459" s="18" t="s">
        <v>708</v>
      </c>
      <c r="V459" s="18" t="s">
        <v>750</v>
      </c>
      <c r="W459" s="18">
        <v>2325</v>
      </c>
      <c r="X459" s="18">
        <v>1</v>
      </c>
      <c r="Y459" s="18">
        <v>7.0000000000000001E-3</v>
      </c>
      <c r="Z459" s="21">
        <v>1.5053763440860216E-4</v>
      </c>
      <c r="AA459" s="18">
        <v>2</v>
      </c>
      <c r="AC459" s="18">
        <v>9</v>
      </c>
      <c r="AD459" s="18" t="s">
        <v>698</v>
      </c>
      <c r="AE459" s="18" t="s">
        <v>750</v>
      </c>
      <c r="AF459" s="18">
        <v>387.6</v>
      </c>
      <c r="AG459" s="18">
        <v>1</v>
      </c>
      <c r="AH459" s="18">
        <v>6.0000000000000001E-3</v>
      </c>
      <c r="AI459" s="21">
        <v>1.0319917440660474E-3</v>
      </c>
      <c r="AJ459" s="18">
        <v>10</v>
      </c>
      <c r="AL459" s="18">
        <v>9</v>
      </c>
      <c r="AM459" s="18" t="s">
        <v>671</v>
      </c>
      <c r="AN459" s="18" t="s">
        <v>750</v>
      </c>
      <c r="AO459" s="18">
        <v>64.40000000000002</v>
      </c>
      <c r="AP459" s="18">
        <v>1</v>
      </c>
      <c r="AQ459" s="18">
        <v>6.4999999999999997E-3</v>
      </c>
      <c r="AR459" s="21">
        <v>1.0143633540372668E-2</v>
      </c>
      <c r="AS459" s="18">
        <v>101</v>
      </c>
      <c r="AU459" s="18">
        <v>9</v>
      </c>
      <c r="AV459" s="18" t="s">
        <v>654</v>
      </c>
      <c r="AW459" s="18" t="s">
        <v>750</v>
      </c>
      <c r="AX459" s="18">
        <v>13</v>
      </c>
      <c r="AY459" s="18">
        <v>2</v>
      </c>
      <c r="AZ459" s="18">
        <v>6.0000000000000001E-3</v>
      </c>
      <c r="BA459" s="21">
        <v>2.2499999999999999E-2</v>
      </c>
      <c r="BB459" s="18">
        <v>225</v>
      </c>
      <c r="BD459" s="18">
        <v>9</v>
      </c>
      <c r="BE459" s="18" t="s">
        <v>654</v>
      </c>
      <c r="BF459" s="18" t="s">
        <v>750</v>
      </c>
      <c r="BG459" s="18">
        <v>13</v>
      </c>
      <c r="BH459" s="18">
        <v>5.5</v>
      </c>
      <c r="BI459" s="18">
        <v>4.4999999999999997E-3</v>
      </c>
      <c r="BJ459" s="21">
        <v>1.2377622377622376E-2</v>
      </c>
      <c r="BK459" s="18">
        <v>124</v>
      </c>
      <c r="BM459" s="18">
        <v>9</v>
      </c>
      <c r="BN459" s="18" t="s">
        <v>654</v>
      </c>
      <c r="BO459" s="18" t="s">
        <v>750</v>
      </c>
      <c r="BP459" s="18">
        <v>13</v>
      </c>
      <c r="BQ459" s="18">
        <v>4.5</v>
      </c>
      <c r="BR459" s="18">
        <v>6.4999999999999997E-3</v>
      </c>
      <c r="BS459" s="21">
        <v>3.4166666666666665E-2</v>
      </c>
      <c r="BT459" s="18">
        <v>342</v>
      </c>
      <c r="BV459" s="18">
        <v>10</v>
      </c>
      <c r="BW459" s="18" t="s">
        <v>702</v>
      </c>
      <c r="BX459" s="18" t="s">
        <v>750</v>
      </c>
      <c r="BY459" s="18">
        <v>2150</v>
      </c>
      <c r="BZ459" s="18">
        <v>1</v>
      </c>
      <c r="CA459" s="18">
        <v>5.1999999999999998E-3</v>
      </c>
      <c r="CB459" s="21">
        <v>2.9023255813953488E-4</v>
      </c>
      <c r="CC459" s="18">
        <v>3</v>
      </c>
      <c r="CE459" s="18">
        <v>10</v>
      </c>
      <c r="CF459" s="18" t="s">
        <v>702</v>
      </c>
      <c r="CG459" s="18" t="s">
        <v>750</v>
      </c>
      <c r="CH459" s="18">
        <v>2150</v>
      </c>
      <c r="CI459" s="18">
        <v>1</v>
      </c>
      <c r="CJ459" s="18">
        <v>5.1000000000000004E-3</v>
      </c>
      <c r="CK459" s="21">
        <v>5.7720930232558142E-4</v>
      </c>
      <c r="CL459" s="18">
        <v>6</v>
      </c>
      <c r="CN459" s="18">
        <v>10</v>
      </c>
      <c r="CO459" s="18" t="s">
        <v>702</v>
      </c>
      <c r="CP459" s="18" t="s">
        <v>750</v>
      </c>
      <c r="CQ459" s="18">
        <v>2150</v>
      </c>
      <c r="CR459" s="18">
        <v>1</v>
      </c>
      <c r="CS459" s="18">
        <v>5.1999999999999998E-3</v>
      </c>
      <c r="CT459" s="21">
        <v>1.1911627906976744E-3</v>
      </c>
      <c r="CU459" s="18">
        <v>12</v>
      </c>
      <c r="CW459" s="18"/>
      <c r="CX459" s="18"/>
      <c r="CY459" s="18"/>
      <c r="CZ459" s="18"/>
      <c r="DA459" s="18"/>
      <c r="DB459" s="18"/>
      <c r="DC459" s="21"/>
      <c r="DD459" s="18"/>
    </row>
    <row r="460" spans="2:108" x14ac:dyDescent="0.3">
      <c r="B460" s="18">
        <v>9</v>
      </c>
      <c r="C460" s="18" t="s">
        <v>710</v>
      </c>
      <c r="D460" s="18" t="s">
        <v>750</v>
      </c>
      <c r="E460" s="18">
        <v>2325</v>
      </c>
      <c r="F460" s="18">
        <v>1</v>
      </c>
      <c r="G460" s="18">
        <v>4.1000000000000003E-3</v>
      </c>
      <c r="H460" s="21">
        <v>2.0279569892473119E-4</v>
      </c>
      <c r="I460" s="18">
        <v>2</v>
      </c>
      <c r="K460" s="18">
        <v>9</v>
      </c>
      <c r="L460" s="18" t="s">
        <v>710</v>
      </c>
      <c r="M460" s="18" t="s">
        <v>750</v>
      </c>
      <c r="N460" s="18">
        <v>2325</v>
      </c>
      <c r="O460" s="18">
        <v>1</v>
      </c>
      <c r="P460" s="18">
        <v>7.0000000000000001E-3</v>
      </c>
      <c r="Q460" s="21">
        <v>1.5053763440860216E-4</v>
      </c>
      <c r="R460" s="18">
        <v>2</v>
      </c>
      <c r="T460" s="18">
        <v>9</v>
      </c>
      <c r="U460" s="18" t="s">
        <v>710</v>
      </c>
      <c r="V460" s="18" t="s">
        <v>750</v>
      </c>
      <c r="W460" s="18">
        <v>2325</v>
      </c>
      <c r="X460" s="18">
        <v>1</v>
      </c>
      <c r="Y460" s="18">
        <v>7.0000000000000001E-3</v>
      </c>
      <c r="Z460" s="21">
        <v>1.5053763440860216E-4</v>
      </c>
      <c r="AA460" s="18">
        <v>2</v>
      </c>
      <c r="AC460" s="18">
        <v>9</v>
      </c>
      <c r="AD460" s="18" t="s">
        <v>700</v>
      </c>
      <c r="AE460" s="18" t="s">
        <v>750</v>
      </c>
      <c r="AF460" s="18">
        <v>387.6</v>
      </c>
      <c r="AG460" s="18">
        <v>1</v>
      </c>
      <c r="AH460" s="18">
        <v>6.0000000000000001E-3</v>
      </c>
      <c r="AI460" s="21">
        <v>1.0319917440660474E-3</v>
      </c>
      <c r="AJ460" s="18">
        <v>10</v>
      </c>
      <c r="AL460" s="18">
        <v>9</v>
      </c>
      <c r="AM460" s="18" t="s">
        <v>673</v>
      </c>
      <c r="AN460" s="18" t="s">
        <v>750</v>
      </c>
      <c r="AO460" s="18">
        <v>64.40000000000002</v>
      </c>
      <c r="AP460" s="18">
        <v>1</v>
      </c>
      <c r="AQ460" s="18">
        <v>6.4999999999999997E-3</v>
      </c>
      <c r="AR460" s="21">
        <v>1.0143633540372668E-2</v>
      </c>
      <c r="AS460" s="18">
        <v>101</v>
      </c>
      <c r="AU460" s="18">
        <v>9</v>
      </c>
      <c r="AV460" s="18" t="s">
        <v>656</v>
      </c>
      <c r="AW460" s="18" t="s">
        <v>750</v>
      </c>
      <c r="AX460" s="18">
        <v>13</v>
      </c>
      <c r="AY460" s="18">
        <v>2</v>
      </c>
      <c r="AZ460" s="18">
        <v>6.0000000000000001E-3</v>
      </c>
      <c r="BA460" s="21">
        <v>2.2499999999999999E-2</v>
      </c>
      <c r="BB460" s="18">
        <v>225</v>
      </c>
      <c r="BD460" s="18">
        <v>9</v>
      </c>
      <c r="BE460" s="18" t="s">
        <v>656</v>
      </c>
      <c r="BF460" s="18" t="s">
        <v>750</v>
      </c>
      <c r="BG460" s="18">
        <v>13</v>
      </c>
      <c r="BH460" s="18">
        <v>5.5</v>
      </c>
      <c r="BI460" s="18">
        <v>4.4999999999999997E-3</v>
      </c>
      <c r="BJ460" s="21">
        <v>1.2377622377622376E-2</v>
      </c>
      <c r="BK460" s="18">
        <v>124</v>
      </c>
      <c r="BM460" s="18">
        <v>9</v>
      </c>
      <c r="BN460" s="18" t="s">
        <v>656</v>
      </c>
      <c r="BO460" s="18" t="s">
        <v>750</v>
      </c>
      <c r="BP460" s="18">
        <v>13</v>
      </c>
      <c r="BQ460" s="18">
        <v>4.5</v>
      </c>
      <c r="BR460" s="18">
        <v>6.4999999999999997E-3</v>
      </c>
      <c r="BS460" s="21">
        <v>3.4166666666666665E-2</v>
      </c>
      <c r="BT460" s="18">
        <v>342</v>
      </c>
      <c r="BV460" s="18">
        <v>10</v>
      </c>
      <c r="BW460" s="18" t="s">
        <v>704</v>
      </c>
      <c r="BX460" s="18" t="s">
        <v>750</v>
      </c>
      <c r="BY460" s="18">
        <v>2150</v>
      </c>
      <c r="BZ460" s="18">
        <v>1</v>
      </c>
      <c r="CA460" s="18">
        <v>5.1999999999999998E-3</v>
      </c>
      <c r="CB460" s="21">
        <v>2.9023255813953488E-4</v>
      </c>
      <c r="CC460" s="18">
        <v>3</v>
      </c>
      <c r="CE460" s="18">
        <v>10</v>
      </c>
      <c r="CF460" s="18" t="s">
        <v>704</v>
      </c>
      <c r="CG460" s="18" t="s">
        <v>750</v>
      </c>
      <c r="CH460" s="18">
        <v>2150</v>
      </c>
      <c r="CI460" s="18">
        <v>1</v>
      </c>
      <c r="CJ460" s="18">
        <v>5.1000000000000004E-3</v>
      </c>
      <c r="CK460" s="21">
        <v>5.7720930232558142E-4</v>
      </c>
      <c r="CL460" s="18">
        <v>6</v>
      </c>
      <c r="CN460" s="18">
        <v>10</v>
      </c>
      <c r="CO460" s="18" t="s">
        <v>704</v>
      </c>
      <c r="CP460" s="18" t="s">
        <v>750</v>
      </c>
      <c r="CQ460" s="18">
        <v>2150</v>
      </c>
      <c r="CR460" s="18">
        <v>1</v>
      </c>
      <c r="CS460" s="18">
        <v>5.1999999999999998E-3</v>
      </c>
      <c r="CT460" s="21">
        <v>1.1911627906976744E-3</v>
      </c>
      <c r="CU460" s="18">
        <v>12</v>
      </c>
      <c r="CW460" s="18"/>
      <c r="CX460" s="18"/>
      <c r="CY460" s="18"/>
      <c r="CZ460" s="18"/>
      <c r="DA460" s="18"/>
      <c r="DB460" s="18"/>
      <c r="DC460" s="21"/>
      <c r="DD460" s="18"/>
    </row>
    <row r="461" spans="2:108" x14ac:dyDescent="0.3">
      <c r="B461" s="18">
        <v>9</v>
      </c>
      <c r="C461" s="18" t="s">
        <v>712</v>
      </c>
      <c r="D461" s="18" t="s">
        <v>750</v>
      </c>
      <c r="E461" s="18">
        <v>2325</v>
      </c>
      <c r="F461" s="18">
        <v>1</v>
      </c>
      <c r="G461" s="18">
        <v>4.1000000000000003E-3</v>
      </c>
      <c r="H461" s="21">
        <v>2.0279569892473119E-4</v>
      </c>
      <c r="I461" s="18">
        <v>2</v>
      </c>
      <c r="K461" s="18">
        <v>9</v>
      </c>
      <c r="L461" s="18" t="s">
        <v>712</v>
      </c>
      <c r="M461" s="18" t="s">
        <v>750</v>
      </c>
      <c r="N461" s="18">
        <v>2325</v>
      </c>
      <c r="O461" s="18">
        <v>1</v>
      </c>
      <c r="P461" s="18">
        <v>7.0000000000000001E-3</v>
      </c>
      <c r="Q461" s="21">
        <v>1.5053763440860216E-4</v>
      </c>
      <c r="R461" s="18">
        <v>2</v>
      </c>
      <c r="T461" s="18">
        <v>9</v>
      </c>
      <c r="U461" s="18" t="s">
        <v>712</v>
      </c>
      <c r="V461" s="18" t="s">
        <v>750</v>
      </c>
      <c r="W461" s="18">
        <v>2325</v>
      </c>
      <c r="X461" s="18">
        <v>1</v>
      </c>
      <c r="Y461" s="18">
        <v>7.0000000000000001E-3</v>
      </c>
      <c r="Z461" s="21">
        <v>1.5053763440860216E-4</v>
      </c>
      <c r="AA461" s="18">
        <v>2</v>
      </c>
      <c r="AC461" s="18">
        <v>9</v>
      </c>
      <c r="AD461" s="18" t="s">
        <v>685</v>
      </c>
      <c r="AE461" s="18" t="s">
        <v>750</v>
      </c>
      <c r="AF461" s="18">
        <v>387.6</v>
      </c>
      <c r="AG461" s="18">
        <v>1</v>
      </c>
      <c r="AH461" s="18">
        <v>6.0000000000000001E-3</v>
      </c>
      <c r="AI461" s="21">
        <v>1.0319917440660474E-3</v>
      </c>
      <c r="AJ461" s="18">
        <v>10</v>
      </c>
      <c r="AL461" s="18">
        <v>9</v>
      </c>
      <c r="AM461" s="18" t="s">
        <v>675</v>
      </c>
      <c r="AN461" s="18" t="s">
        <v>750</v>
      </c>
      <c r="AO461" s="18">
        <v>64.40000000000002</v>
      </c>
      <c r="AP461" s="18">
        <v>1</v>
      </c>
      <c r="AQ461" s="18">
        <v>6.4999999999999997E-3</v>
      </c>
      <c r="AR461" s="21">
        <v>1.0143633540372668E-2</v>
      </c>
      <c r="AS461" s="18">
        <v>101</v>
      </c>
      <c r="AU461" s="18">
        <v>9</v>
      </c>
      <c r="AV461" s="18" t="s">
        <v>658</v>
      </c>
      <c r="AW461" s="18" t="s">
        <v>750</v>
      </c>
      <c r="AX461" s="18">
        <v>13</v>
      </c>
      <c r="AY461" s="18">
        <v>2</v>
      </c>
      <c r="AZ461" s="18">
        <v>6.0000000000000001E-3</v>
      </c>
      <c r="BA461" s="21">
        <v>2.2499999999999999E-2</v>
      </c>
      <c r="BB461" s="18">
        <v>225</v>
      </c>
      <c r="BD461" s="18">
        <v>9</v>
      </c>
      <c r="BE461" s="18" t="s">
        <v>658</v>
      </c>
      <c r="BF461" s="18" t="s">
        <v>750</v>
      </c>
      <c r="BG461" s="18">
        <v>13</v>
      </c>
      <c r="BH461" s="18">
        <v>5.5</v>
      </c>
      <c r="BI461" s="18">
        <v>4.4999999999999997E-3</v>
      </c>
      <c r="BJ461" s="21">
        <v>1.2377622377622376E-2</v>
      </c>
      <c r="BK461" s="18">
        <v>124</v>
      </c>
      <c r="BM461" s="18">
        <v>9</v>
      </c>
      <c r="BN461" s="18" t="s">
        <v>658</v>
      </c>
      <c r="BO461" s="18" t="s">
        <v>750</v>
      </c>
      <c r="BP461" s="18">
        <v>13</v>
      </c>
      <c r="BQ461" s="18">
        <v>4.5</v>
      </c>
      <c r="BR461" s="18">
        <v>6.4999999999999997E-3</v>
      </c>
      <c r="BS461" s="21">
        <v>3.4166666666666665E-2</v>
      </c>
      <c r="BT461" s="18">
        <v>342</v>
      </c>
      <c r="BV461" s="18">
        <v>10</v>
      </c>
      <c r="BW461" s="18" t="s">
        <v>706</v>
      </c>
      <c r="BX461" s="18" t="s">
        <v>750</v>
      </c>
      <c r="BY461" s="18">
        <v>2150</v>
      </c>
      <c r="BZ461" s="18">
        <v>1</v>
      </c>
      <c r="CA461" s="18">
        <v>5.1999999999999998E-3</v>
      </c>
      <c r="CB461" s="21">
        <v>2.9023255813953488E-4</v>
      </c>
      <c r="CC461" s="18">
        <v>3</v>
      </c>
      <c r="CE461" s="18">
        <v>10</v>
      </c>
      <c r="CF461" s="18" t="s">
        <v>706</v>
      </c>
      <c r="CG461" s="18" t="s">
        <v>750</v>
      </c>
      <c r="CH461" s="18">
        <v>2150</v>
      </c>
      <c r="CI461" s="18">
        <v>1</v>
      </c>
      <c r="CJ461" s="18">
        <v>5.1000000000000004E-3</v>
      </c>
      <c r="CK461" s="21">
        <v>5.7720930232558142E-4</v>
      </c>
      <c r="CL461" s="18">
        <v>6</v>
      </c>
      <c r="CN461" s="18">
        <v>10</v>
      </c>
      <c r="CO461" s="18" t="s">
        <v>706</v>
      </c>
      <c r="CP461" s="18" t="s">
        <v>750</v>
      </c>
      <c r="CQ461" s="18">
        <v>2150</v>
      </c>
      <c r="CR461" s="18">
        <v>1</v>
      </c>
      <c r="CS461" s="18">
        <v>5.1999999999999998E-3</v>
      </c>
      <c r="CT461" s="21">
        <v>1.1911627906976744E-3</v>
      </c>
      <c r="CU461" s="18">
        <v>12</v>
      </c>
      <c r="CW461" s="18"/>
      <c r="CX461" s="18"/>
      <c r="CY461" s="18"/>
      <c r="CZ461" s="18"/>
      <c r="DA461" s="18"/>
      <c r="DB461" s="18"/>
      <c r="DC461" s="21"/>
      <c r="DD461" s="18"/>
    </row>
    <row r="462" spans="2:108" x14ac:dyDescent="0.3">
      <c r="B462" s="18">
        <v>9</v>
      </c>
      <c r="C462" s="18" t="s">
        <v>714</v>
      </c>
      <c r="D462" s="18" t="s">
        <v>750</v>
      </c>
      <c r="E462" s="18">
        <v>2325</v>
      </c>
      <c r="F462" s="18">
        <v>1</v>
      </c>
      <c r="G462" s="18">
        <v>4.1000000000000003E-3</v>
      </c>
      <c r="H462" s="21">
        <v>2.0279569892473119E-4</v>
      </c>
      <c r="I462" s="18">
        <v>2</v>
      </c>
      <c r="K462" s="18">
        <v>9</v>
      </c>
      <c r="L462" s="18" t="s">
        <v>714</v>
      </c>
      <c r="M462" s="18" t="s">
        <v>750</v>
      </c>
      <c r="N462" s="18">
        <v>2325</v>
      </c>
      <c r="O462" s="18">
        <v>1</v>
      </c>
      <c r="P462" s="18">
        <v>7.0000000000000001E-3</v>
      </c>
      <c r="Q462" s="21">
        <v>1.5053763440860216E-4</v>
      </c>
      <c r="R462" s="18">
        <v>2</v>
      </c>
      <c r="T462" s="18">
        <v>9</v>
      </c>
      <c r="U462" s="18" t="s">
        <v>714</v>
      </c>
      <c r="V462" s="18" t="s">
        <v>750</v>
      </c>
      <c r="W462" s="18">
        <v>2325</v>
      </c>
      <c r="X462" s="18">
        <v>1</v>
      </c>
      <c r="Y462" s="18">
        <v>7.0000000000000001E-3</v>
      </c>
      <c r="Z462" s="21">
        <v>1.5053763440860216E-4</v>
      </c>
      <c r="AA462" s="18">
        <v>2</v>
      </c>
      <c r="AC462" s="18">
        <v>9</v>
      </c>
      <c r="AD462" s="18" t="s">
        <v>687</v>
      </c>
      <c r="AE462" s="18" t="s">
        <v>750</v>
      </c>
      <c r="AF462" s="18">
        <v>387.6</v>
      </c>
      <c r="AG462" s="18">
        <v>1</v>
      </c>
      <c r="AH462" s="18">
        <v>6.0000000000000001E-3</v>
      </c>
      <c r="AI462" s="21">
        <v>1.0319917440660474E-3</v>
      </c>
      <c r="AJ462" s="18">
        <v>10</v>
      </c>
      <c r="AL462" s="18">
        <v>9</v>
      </c>
      <c r="AM462" s="18" t="s">
        <v>677</v>
      </c>
      <c r="AN462" s="18" t="s">
        <v>750</v>
      </c>
      <c r="AO462" s="18">
        <v>64.40000000000002</v>
      </c>
      <c r="AP462" s="18">
        <v>1</v>
      </c>
      <c r="AQ462" s="18">
        <v>6.4999999999999997E-3</v>
      </c>
      <c r="AR462" s="21">
        <v>1.0143633540372668E-2</v>
      </c>
      <c r="AS462" s="18">
        <v>101</v>
      </c>
      <c r="AU462" s="18">
        <v>9</v>
      </c>
      <c r="AV462" s="18" t="s">
        <v>660</v>
      </c>
      <c r="AW462" s="18" t="s">
        <v>750</v>
      </c>
      <c r="AX462" s="18">
        <v>13</v>
      </c>
      <c r="AY462" s="18">
        <v>2</v>
      </c>
      <c r="AZ462" s="18">
        <v>6.0000000000000001E-3</v>
      </c>
      <c r="BA462" s="21">
        <v>2.2499999999999999E-2</v>
      </c>
      <c r="BB462" s="18">
        <v>225</v>
      </c>
      <c r="BD462" s="18">
        <v>9</v>
      </c>
      <c r="BE462" s="18" t="s">
        <v>660</v>
      </c>
      <c r="BF462" s="18" t="s">
        <v>750</v>
      </c>
      <c r="BG462" s="18">
        <v>13</v>
      </c>
      <c r="BH462" s="18">
        <v>5.5</v>
      </c>
      <c r="BI462" s="18">
        <v>4.4999999999999997E-3</v>
      </c>
      <c r="BJ462" s="21">
        <v>1.2377622377622376E-2</v>
      </c>
      <c r="BK462" s="18">
        <v>124</v>
      </c>
      <c r="BM462" s="18">
        <v>9</v>
      </c>
      <c r="BN462" s="18" t="s">
        <v>660</v>
      </c>
      <c r="BO462" s="18" t="s">
        <v>750</v>
      </c>
      <c r="BP462" s="18">
        <v>13</v>
      </c>
      <c r="BQ462" s="18">
        <v>4.5</v>
      </c>
      <c r="BR462" s="18">
        <v>6.4999999999999997E-3</v>
      </c>
      <c r="BS462" s="21">
        <v>3.4166666666666665E-2</v>
      </c>
      <c r="BT462" s="18">
        <v>342</v>
      </c>
      <c r="BV462" s="18">
        <v>10</v>
      </c>
      <c r="BW462" s="18" t="s">
        <v>708</v>
      </c>
      <c r="BX462" s="18" t="s">
        <v>750</v>
      </c>
      <c r="BY462" s="18">
        <v>2150</v>
      </c>
      <c r="BZ462" s="18">
        <v>1</v>
      </c>
      <c r="CA462" s="18">
        <v>5.1999999999999998E-3</v>
      </c>
      <c r="CB462" s="21">
        <v>2.9023255813953488E-4</v>
      </c>
      <c r="CC462" s="18">
        <v>3</v>
      </c>
      <c r="CE462" s="18">
        <v>10</v>
      </c>
      <c r="CF462" s="18" t="s">
        <v>708</v>
      </c>
      <c r="CG462" s="18" t="s">
        <v>750</v>
      </c>
      <c r="CH462" s="18">
        <v>2150</v>
      </c>
      <c r="CI462" s="18">
        <v>1</v>
      </c>
      <c r="CJ462" s="18">
        <v>5.1000000000000004E-3</v>
      </c>
      <c r="CK462" s="21">
        <v>5.7720930232558142E-4</v>
      </c>
      <c r="CL462" s="18">
        <v>6</v>
      </c>
      <c r="CN462" s="18">
        <v>10</v>
      </c>
      <c r="CO462" s="18" t="s">
        <v>708</v>
      </c>
      <c r="CP462" s="18" t="s">
        <v>750</v>
      </c>
      <c r="CQ462" s="18">
        <v>2150</v>
      </c>
      <c r="CR462" s="18">
        <v>1</v>
      </c>
      <c r="CS462" s="18">
        <v>5.1999999999999998E-3</v>
      </c>
      <c r="CT462" s="21">
        <v>1.1911627906976744E-3</v>
      </c>
      <c r="CU462" s="18">
        <v>12</v>
      </c>
      <c r="CW462" s="18"/>
      <c r="CX462" s="18"/>
      <c r="CY462" s="18"/>
      <c r="CZ462" s="18"/>
      <c r="DA462" s="18"/>
      <c r="DB462" s="18"/>
      <c r="DC462" s="21"/>
      <c r="DD462" s="18"/>
    </row>
    <row r="463" spans="2:108" x14ac:dyDescent="0.3">
      <c r="B463" s="18">
        <v>9</v>
      </c>
      <c r="C463" s="18" t="s">
        <v>716</v>
      </c>
      <c r="D463" s="18" t="s">
        <v>750</v>
      </c>
      <c r="E463" s="18">
        <v>2325</v>
      </c>
      <c r="F463" s="18">
        <v>1</v>
      </c>
      <c r="G463" s="18">
        <v>4.1000000000000003E-3</v>
      </c>
      <c r="H463" s="21">
        <v>2.0279569892473119E-4</v>
      </c>
      <c r="I463" s="18">
        <v>2</v>
      </c>
      <c r="K463" s="18">
        <v>9</v>
      </c>
      <c r="L463" s="18" t="s">
        <v>716</v>
      </c>
      <c r="M463" s="18" t="s">
        <v>750</v>
      </c>
      <c r="N463" s="18">
        <v>2325</v>
      </c>
      <c r="O463" s="18">
        <v>1</v>
      </c>
      <c r="P463" s="18">
        <v>7.0000000000000001E-3</v>
      </c>
      <c r="Q463" s="21">
        <v>1.5053763440860216E-4</v>
      </c>
      <c r="R463" s="18">
        <v>2</v>
      </c>
      <c r="T463" s="18">
        <v>9</v>
      </c>
      <c r="U463" s="18" t="s">
        <v>716</v>
      </c>
      <c r="V463" s="18" t="s">
        <v>750</v>
      </c>
      <c r="W463" s="18">
        <v>2325</v>
      </c>
      <c r="X463" s="18">
        <v>1</v>
      </c>
      <c r="Y463" s="18">
        <v>7.0000000000000001E-3</v>
      </c>
      <c r="Z463" s="21">
        <v>1.5053763440860216E-4</v>
      </c>
      <c r="AA463" s="18">
        <v>2</v>
      </c>
      <c r="AC463" s="18">
        <v>9</v>
      </c>
      <c r="AD463" s="18" t="s">
        <v>689</v>
      </c>
      <c r="AE463" s="18" t="s">
        <v>750</v>
      </c>
      <c r="AF463" s="18">
        <v>387.6</v>
      </c>
      <c r="AG463" s="18">
        <v>1</v>
      </c>
      <c r="AH463" s="18">
        <v>6.0000000000000001E-3</v>
      </c>
      <c r="AI463" s="21">
        <v>1.0319917440660474E-3</v>
      </c>
      <c r="AJ463" s="18">
        <v>10</v>
      </c>
      <c r="AL463" s="18">
        <v>9</v>
      </c>
      <c r="AM463" s="18" t="s">
        <v>679</v>
      </c>
      <c r="AN463" s="18" t="s">
        <v>750</v>
      </c>
      <c r="AO463" s="18">
        <v>64.40000000000002</v>
      </c>
      <c r="AP463" s="18">
        <v>1</v>
      </c>
      <c r="AQ463" s="18">
        <v>6.4999999999999997E-3</v>
      </c>
      <c r="AR463" s="21">
        <v>1.0143633540372668E-2</v>
      </c>
      <c r="AS463" s="18">
        <v>101</v>
      </c>
      <c r="AU463" s="18">
        <v>9</v>
      </c>
      <c r="AV463" s="18" t="s">
        <v>662</v>
      </c>
      <c r="AW463" s="18" t="s">
        <v>750</v>
      </c>
      <c r="AX463" s="18">
        <v>13</v>
      </c>
      <c r="AY463" s="18">
        <v>2</v>
      </c>
      <c r="AZ463" s="18">
        <v>6.0000000000000001E-3</v>
      </c>
      <c r="BA463" s="21">
        <v>2.2499999999999999E-2</v>
      </c>
      <c r="BB463" s="18">
        <v>225</v>
      </c>
      <c r="BD463" s="18">
        <v>9</v>
      </c>
      <c r="BE463" s="18" t="s">
        <v>662</v>
      </c>
      <c r="BF463" s="18" t="s">
        <v>750</v>
      </c>
      <c r="BG463" s="18">
        <v>13</v>
      </c>
      <c r="BH463" s="18">
        <v>5.5</v>
      </c>
      <c r="BI463" s="18">
        <v>4.4999999999999997E-3</v>
      </c>
      <c r="BJ463" s="21">
        <v>1.2377622377622376E-2</v>
      </c>
      <c r="BK463" s="18">
        <v>124</v>
      </c>
      <c r="BM463" s="18">
        <v>9</v>
      </c>
      <c r="BN463" s="18" t="s">
        <v>662</v>
      </c>
      <c r="BO463" s="18" t="s">
        <v>750</v>
      </c>
      <c r="BP463" s="18">
        <v>13</v>
      </c>
      <c r="BQ463" s="18">
        <v>4.5</v>
      </c>
      <c r="BR463" s="18">
        <v>6.4999999999999997E-3</v>
      </c>
      <c r="BS463" s="21">
        <v>3.4166666666666665E-2</v>
      </c>
      <c r="BT463" s="18">
        <v>342</v>
      </c>
      <c r="BV463" s="18">
        <v>10</v>
      </c>
      <c r="BW463" s="18" t="s">
        <v>710</v>
      </c>
      <c r="BX463" s="18" t="s">
        <v>750</v>
      </c>
      <c r="BY463" s="18">
        <v>2150</v>
      </c>
      <c r="BZ463" s="18">
        <v>1</v>
      </c>
      <c r="CA463" s="18">
        <v>5.1999999999999998E-3</v>
      </c>
      <c r="CB463" s="21">
        <v>2.9023255813953488E-4</v>
      </c>
      <c r="CC463" s="18">
        <v>3</v>
      </c>
      <c r="CE463" s="18">
        <v>10</v>
      </c>
      <c r="CF463" s="18" t="s">
        <v>710</v>
      </c>
      <c r="CG463" s="18" t="s">
        <v>750</v>
      </c>
      <c r="CH463" s="18">
        <v>2150</v>
      </c>
      <c r="CI463" s="18">
        <v>1</v>
      </c>
      <c r="CJ463" s="18">
        <v>5.1000000000000004E-3</v>
      </c>
      <c r="CK463" s="21">
        <v>5.7720930232558142E-4</v>
      </c>
      <c r="CL463" s="18">
        <v>6</v>
      </c>
      <c r="CN463" s="18">
        <v>10</v>
      </c>
      <c r="CO463" s="18" t="s">
        <v>710</v>
      </c>
      <c r="CP463" s="18" t="s">
        <v>750</v>
      </c>
      <c r="CQ463" s="18">
        <v>2150</v>
      </c>
      <c r="CR463" s="18">
        <v>1</v>
      </c>
      <c r="CS463" s="18">
        <v>5.1999999999999998E-3</v>
      </c>
      <c r="CT463" s="21">
        <v>1.1911627906976744E-3</v>
      </c>
      <c r="CU463" s="18">
        <v>12</v>
      </c>
      <c r="CW463" s="18"/>
      <c r="CX463" s="18"/>
      <c r="CY463" s="18"/>
      <c r="CZ463" s="18"/>
      <c r="DA463" s="18"/>
      <c r="DB463" s="18"/>
      <c r="DC463" s="21"/>
      <c r="DD463" s="18"/>
    </row>
    <row r="464" spans="2:108" x14ac:dyDescent="0.3">
      <c r="B464" s="18">
        <v>9</v>
      </c>
      <c r="C464" s="18" t="s">
        <v>718</v>
      </c>
      <c r="D464" s="18" t="s">
        <v>750</v>
      </c>
      <c r="E464" s="18">
        <v>2325</v>
      </c>
      <c r="F464" s="18">
        <v>1</v>
      </c>
      <c r="G464" s="18">
        <v>4.1000000000000003E-3</v>
      </c>
      <c r="H464" s="21">
        <v>2.0279569892473119E-4</v>
      </c>
      <c r="I464" s="18">
        <v>2</v>
      </c>
      <c r="K464" s="18">
        <v>9</v>
      </c>
      <c r="L464" s="18" t="s">
        <v>718</v>
      </c>
      <c r="M464" s="18" t="s">
        <v>750</v>
      </c>
      <c r="N464" s="18">
        <v>2325</v>
      </c>
      <c r="O464" s="18">
        <v>1</v>
      </c>
      <c r="P464" s="18">
        <v>7.0000000000000001E-3</v>
      </c>
      <c r="Q464" s="21">
        <v>1.5053763440860216E-4</v>
      </c>
      <c r="R464" s="18">
        <v>2</v>
      </c>
      <c r="T464" s="18">
        <v>9</v>
      </c>
      <c r="U464" s="18" t="s">
        <v>718</v>
      </c>
      <c r="V464" s="18" t="s">
        <v>750</v>
      </c>
      <c r="W464" s="18">
        <v>2325</v>
      </c>
      <c r="X464" s="18">
        <v>1</v>
      </c>
      <c r="Y464" s="18">
        <v>7.0000000000000001E-3</v>
      </c>
      <c r="Z464" s="21">
        <v>1.5053763440860216E-4</v>
      </c>
      <c r="AA464" s="18">
        <v>2</v>
      </c>
      <c r="AC464" s="18">
        <v>9</v>
      </c>
      <c r="AD464" s="18" t="s">
        <v>691</v>
      </c>
      <c r="AE464" s="18" t="s">
        <v>750</v>
      </c>
      <c r="AF464" s="18">
        <v>387.6</v>
      </c>
      <c r="AG464" s="18">
        <v>1</v>
      </c>
      <c r="AH464" s="18">
        <v>6.0000000000000001E-3</v>
      </c>
      <c r="AI464" s="21">
        <v>1.0319917440660474E-3</v>
      </c>
      <c r="AJ464" s="18">
        <v>10</v>
      </c>
      <c r="AL464" s="18">
        <v>9</v>
      </c>
      <c r="AM464" s="18" t="s">
        <v>681</v>
      </c>
      <c r="AN464" s="18" t="s">
        <v>750</v>
      </c>
      <c r="AO464" s="18">
        <v>64.40000000000002</v>
      </c>
      <c r="AP464" s="18">
        <v>1</v>
      </c>
      <c r="AQ464" s="18">
        <v>6.4999999999999997E-3</v>
      </c>
      <c r="AR464" s="21">
        <v>1.0143633540372668E-2</v>
      </c>
      <c r="AS464" s="18">
        <v>101</v>
      </c>
      <c r="AU464" s="18">
        <v>9</v>
      </c>
      <c r="AV464" s="18" t="s">
        <v>664</v>
      </c>
      <c r="AW464" s="18" t="s">
        <v>750</v>
      </c>
      <c r="AX464" s="18">
        <v>13</v>
      </c>
      <c r="AY464" s="18">
        <v>2</v>
      </c>
      <c r="AZ464" s="18">
        <v>6.0000000000000001E-3</v>
      </c>
      <c r="BA464" s="21">
        <v>2.2499999999999999E-2</v>
      </c>
      <c r="BB464" s="18">
        <v>225</v>
      </c>
      <c r="BD464" s="18">
        <v>9</v>
      </c>
      <c r="BE464" s="18" t="s">
        <v>664</v>
      </c>
      <c r="BF464" s="18" t="s">
        <v>750</v>
      </c>
      <c r="BG464" s="18">
        <v>13</v>
      </c>
      <c r="BH464" s="18">
        <v>5.5</v>
      </c>
      <c r="BI464" s="18">
        <v>4.4999999999999997E-3</v>
      </c>
      <c r="BJ464" s="21">
        <v>1.2377622377622376E-2</v>
      </c>
      <c r="BK464" s="18">
        <v>124</v>
      </c>
      <c r="BM464" s="18">
        <v>9</v>
      </c>
      <c r="BN464" s="18" t="s">
        <v>664</v>
      </c>
      <c r="BO464" s="18" t="s">
        <v>750</v>
      </c>
      <c r="BP464" s="18">
        <v>13</v>
      </c>
      <c r="BQ464" s="18">
        <v>4.5</v>
      </c>
      <c r="BR464" s="18">
        <v>6.4999999999999997E-3</v>
      </c>
      <c r="BS464" s="21">
        <v>3.4166666666666665E-2</v>
      </c>
      <c r="BT464" s="18">
        <v>342</v>
      </c>
      <c r="BV464" s="18">
        <v>10</v>
      </c>
      <c r="BW464" s="18" t="s">
        <v>712</v>
      </c>
      <c r="BX464" s="18" t="s">
        <v>750</v>
      </c>
      <c r="BY464" s="18">
        <v>2150</v>
      </c>
      <c r="BZ464" s="18">
        <v>1</v>
      </c>
      <c r="CA464" s="18">
        <v>5.1999999999999998E-3</v>
      </c>
      <c r="CB464" s="21">
        <v>2.9023255813953488E-4</v>
      </c>
      <c r="CC464" s="18">
        <v>3</v>
      </c>
      <c r="CE464" s="18">
        <v>10</v>
      </c>
      <c r="CF464" s="18" t="s">
        <v>712</v>
      </c>
      <c r="CG464" s="18" t="s">
        <v>750</v>
      </c>
      <c r="CH464" s="18">
        <v>2150</v>
      </c>
      <c r="CI464" s="18">
        <v>1</v>
      </c>
      <c r="CJ464" s="18">
        <v>5.1000000000000004E-3</v>
      </c>
      <c r="CK464" s="21">
        <v>5.7720930232558142E-4</v>
      </c>
      <c r="CL464" s="18">
        <v>6</v>
      </c>
      <c r="CN464" s="18">
        <v>10</v>
      </c>
      <c r="CO464" s="18" t="s">
        <v>712</v>
      </c>
      <c r="CP464" s="18" t="s">
        <v>750</v>
      </c>
      <c r="CQ464" s="18">
        <v>2150</v>
      </c>
      <c r="CR464" s="18">
        <v>1</v>
      </c>
      <c r="CS464" s="18">
        <v>5.1999999999999998E-3</v>
      </c>
      <c r="CT464" s="21">
        <v>1.1911627906976744E-3</v>
      </c>
      <c r="CU464" s="18">
        <v>12</v>
      </c>
      <c r="CW464" s="18"/>
      <c r="CX464" s="18"/>
      <c r="CY464" s="18"/>
      <c r="CZ464" s="18"/>
      <c r="DA464" s="18"/>
      <c r="DB464" s="18"/>
      <c r="DC464" s="21"/>
      <c r="DD464" s="18"/>
    </row>
    <row r="465" spans="2:108" x14ac:dyDescent="0.3">
      <c r="AC465" s="18">
        <v>9</v>
      </c>
      <c r="AD465" s="18" t="s">
        <v>693</v>
      </c>
      <c r="AE465" s="18" t="s">
        <v>750</v>
      </c>
      <c r="AF465" s="18">
        <v>387.6</v>
      </c>
      <c r="AG465" s="18">
        <v>1</v>
      </c>
      <c r="AH465" s="18">
        <v>6.0000000000000001E-3</v>
      </c>
      <c r="AI465" s="21">
        <v>1.0319917440660474E-3</v>
      </c>
      <c r="AJ465" s="18">
        <v>10</v>
      </c>
      <c r="AL465" s="18">
        <v>9</v>
      </c>
      <c r="AM465" s="18" t="s">
        <v>683</v>
      </c>
      <c r="AN465" s="18" t="s">
        <v>750</v>
      </c>
      <c r="AO465" s="18">
        <v>64.40000000000002</v>
      </c>
      <c r="AP465" s="18">
        <v>1</v>
      </c>
      <c r="AQ465" s="18">
        <v>6.4999999999999997E-3</v>
      </c>
      <c r="AR465" s="21">
        <v>1.0143633540372668E-2</v>
      </c>
      <c r="AS465" s="18">
        <v>101</v>
      </c>
      <c r="AU465" s="18">
        <v>9</v>
      </c>
      <c r="AV465" s="18" t="s">
        <v>649</v>
      </c>
      <c r="AW465" s="18" t="s">
        <v>750</v>
      </c>
      <c r="AX465" s="18">
        <v>13</v>
      </c>
      <c r="AY465" s="18">
        <v>2</v>
      </c>
      <c r="AZ465" s="18">
        <v>6.0000000000000001E-3</v>
      </c>
      <c r="BA465" s="21">
        <v>2.2499999999999999E-2</v>
      </c>
      <c r="BB465" s="18">
        <v>225</v>
      </c>
      <c r="BD465" s="18">
        <v>9</v>
      </c>
      <c r="BE465" s="18" t="s">
        <v>649</v>
      </c>
      <c r="BF465" s="18" t="s">
        <v>750</v>
      </c>
      <c r="BG465" s="18">
        <v>13</v>
      </c>
      <c r="BH465" s="18">
        <v>5.5</v>
      </c>
      <c r="BI465" s="18">
        <v>4.4999999999999997E-3</v>
      </c>
      <c r="BJ465" s="21">
        <v>1.2377622377622376E-2</v>
      </c>
      <c r="BK465" s="18">
        <v>124</v>
      </c>
      <c r="BM465" s="18">
        <v>9</v>
      </c>
      <c r="BN465" s="18" t="s">
        <v>649</v>
      </c>
      <c r="BO465" s="18" t="s">
        <v>750</v>
      </c>
      <c r="BP465" s="18">
        <v>13</v>
      </c>
      <c r="BQ465" s="18">
        <v>4.5</v>
      </c>
      <c r="BR465" s="18">
        <v>6.4999999999999997E-3</v>
      </c>
      <c r="BS465" s="21">
        <v>3.4166666666666665E-2</v>
      </c>
      <c r="BT465" s="18">
        <v>342</v>
      </c>
      <c r="BV465" s="18">
        <v>10</v>
      </c>
      <c r="BW465" s="18" t="s">
        <v>714</v>
      </c>
      <c r="BX465" s="18" t="s">
        <v>750</v>
      </c>
      <c r="BY465" s="18">
        <v>2150</v>
      </c>
      <c r="BZ465" s="18">
        <v>1</v>
      </c>
      <c r="CA465" s="18">
        <v>5.1999999999999998E-3</v>
      </c>
      <c r="CB465" s="21">
        <v>2.9023255813953488E-4</v>
      </c>
      <c r="CC465" s="18">
        <v>3</v>
      </c>
      <c r="CE465" s="18">
        <v>10</v>
      </c>
      <c r="CF465" s="18" t="s">
        <v>714</v>
      </c>
      <c r="CG465" s="18" t="s">
        <v>750</v>
      </c>
      <c r="CH465" s="18">
        <v>2150</v>
      </c>
      <c r="CI465" s="18">
        <v>1</v>
      </c>
      <c r="CJ465" s="18">
        <v>5.1000000000000004E-3</v>
      </c>
      <c r="CK465" s="21">
        <v>5.7720930232558142E-4</v>
      </c>
      <c r="CL465" s="18">
        <v>6</v>
      </c>
      <c r="CN465" s="18">
        <v>10</v>
      </c>
      <c r="CO465" s="18" t="s">
        <v>714</v>
      </c>
      <c r="CP465" s="18" t="s">
        <v>750</v>
      </c>
      <c r="CQ465" s="18">
        <v>2150</v>
      </c>
      <c r="CR465" s="18">
        <v>1</v>
      </c>
      <c r="CS465" s="18">
        <v>5.1999999999999998E-3</v>
      </c>
      <c r="CT465" s="21">
        <v>1.1911627906976744E-3</v>
      </c>
      <c r="CU465" s="18">
        <v>12</v>
      </c>
      <c r="CW465" s="18"/>
      <c r="CX465" s="18"/>
      <c r="CY465" s="18"/>
      <c r="CZ465" s="18"/>
      <c r="DA465" s="18"/>
      <c r="DB465" s="18"/>
      <c r="DC465" s="21"/>
      <c r="DD465" s="18"/>
    </row>
    <row r="466" spans="2:108" x14ac:dyDescent="0.3">
      <c r="AC466" s="18">
        <v>9</v>
      </c>
      <c r="AD466" s="18" t="s">
        <v>695</v>
      </c>
      <c r="AE466" s="18" t="s">
        <v>750</v>
      </c>
      <c r="AF466" s="18">
        <v>387.6</v>
      </c>
      <c r="AG466" s="18">
        <v>1</v>
      </c>
      <c r="AH466" s="18">
        <v>6.0000000000000001E-3</v>
      </c>
      <c r="AI466" s="21">
        <v>1.0319917440660474E-3</v>
      </c>
      <c r="AJ466" s="18">
        <v>10</v>
      </c>
      <c r="AL466" s="18">
        <v>9</v>
      </c>
      <c r="AM466" s="18" t="s">
        <v>684</v>
      </c>
      <c r="AN466" s="18" t="s">
        <v>750</v>
      </c>
      <c r="AO466" s="18">
        <v>387.6</v>
      </c>
      <c r="AP466" s="18">
        <v>1</v>
      </c>
      <c r="AQ466" s="18">
        <v>8.9999999999999993E-3</v>
      </c>
      <c r="AR466" s="21">
        <v>2.3335913312693495E-3</v>
      </c>
      <c r="AS466" s="18">
        <v>23</v>
      </c>
      <c r="AU466" s="18">
        <v>9</v>
      </c>
      <c r="AV466" s="18" t="s">
        <v>651</v>
      </c>
      <c r="AW466" s="18" t="s">
        <v>750</v>
      </c>
      <c r="AX466" s="18">
        <v>13</v>
      </c>
      <c r="AY466" s="18">
        <v>2</v>
      </c>
      <c r="AZ466" s="18">
        <v>6.0000000000000001E-3</v>
      </c>
      <c r="BA466" s="21">
        <v>2.2499999999999999E-2</v>
      </c>
      <c r="BB466" s="18">
        <v>225</v>
      </c>
      <c r="BD466" s="18">
        <v>9</v>
      </c>
      <c r="BE466" s="18" t="s">
        <v>651</v>
      </c>
      <c r="BF466" s="18" t="s">
        <v>750</v>
      </c>
      <c r="BG466" s="18">
        <v>13</v>
      </c>
      <c r="BH466" s="18">
        <v>5.5</v>
      </c>
      <c r="BI466" s="18">
        <v>4.4999999999999997E-3</v>
      </c>
      <c r="BJ466" s="21">
        <v>1.2377622377622376E-2</v>
      </c>
      <c r="BK466" s="18">
        <v>124</v>
      </c>
      <c r="BM466" s="18">
        <v>9</v>
      </c>
      <c r="BN466" s="18" t="s">
        <v>651</v>
      </c>
      <c r="BO466" s="18" t="s">
        <v>750</v>
      </c>
      <c r="BP466" s="18">
        <v>13</v>
      </c>
      <c r="BQ466" s="18">
        <v>4.5</v>
      </c>
      <c r="BR466" s="18">
        <v>6.4999999999999997E-3</v>
      </c>
      <c r="BS466" s="21">
        <v>3.4166666666666665E-2</v>
      </c>
      <c r="BT466" s="18">
        <v>342</v>
      </c>
      <c r="BV466" s="18">
        <v>10</v>
      </c>
      <c r="BW466" s="18" t="s">
        <v>716</v>
      </c>
      <c r="BX466" s="18" t="s">
        <v>750</v>
      </c>
      <c r="BY466" s="18">
        <v>2150</v>
      </c>
      <c r="BZ466" s="18">
        <v>1</v>
      </c>
      <c r="CA466" s="18">
        <v>5.1999999999999998E-3</v>
      </c>
      <c r="CB466" s="21">
        <v>2.9023255813953488E-4</v>
      </c>
      <c r="CC466" s="18">
        <v>3</v>
      </c>
      <c r="CE466" s="18">
        <v>10</v>
      </c>
      <c r="CF466" s="18" t="s">
        <v>716</v>
      </c>
      <c r="CG466" s="18" t="s">
        <v>750</v>
      </c>
      <c r="CH466" s="18">
        <v>2150</v>
      </c>
      <c r="CI466" s="18">
        <v>1</v>
      </c>
      <c r="CJ466" s="18">
        <v>5.1000000000000004E-3</v>
      </c>
      <c r="CK466" s="21">
        <v>5.7720930232558142E-4</v>
      </c>
      <c r="CL466" s="18">
        <v>6</v>
      </c>
      <c r="CN466" s="18">
        <v>10</v>
      </c>
      <c r="CO466" s="18" t="s">
        <v>716</v>
      </c>
      <c r="CP466" s="18" t="s">
        <v>750</v>
      </c>
      <c r="CQ466" s="18">
        <v>2150</v>
      </c>
      <c r="CR466" s="18">
        <v>1</v>
      </c>
      <c r="CS466" s="18">
        <v>5.1999999999999998E-3</v>
      </c>
      <c r="CT466" s="21">
        <v>1.1911627906976744E-3</v>
      </c>
      <c r="CU466" s="18">
        <v>12</v>
      </c>
      <c r="CW466" s="18"/>
      <c r="CX466" s="18"/>
      <c r="CY466" s="18"/>
      <c r="CZ466" s="18"/>
      <c r="DA466" s="18"/>
      <c r="DB466" s="18"/>
      <c r="DC466" s="21"/>
      <c r="DD466" s="18"/>
    </row>
    <row r="467" spans="2:108" x14ac:dyDescent="0.3">
      <c r="B467" s="18" t="s">
        <v>133</v>
      </c>
      <c r="C467" s="18" t="s">
        <v>135</v>
      </c>
      <c r="D467" s="18" t="s">
        <v>0</v>
      </c>
      <c r="E467" s="18" t="s">
        <v>1</v>
      </c>
      <c r="F467" s="18" t="s">
        <v>36</v>
      </c>
      <c r="G467" s="18" t="s">
        <v>2</v>
      </c>
      <c r="H467" s="18" t="s">
        <v>3</v>
      </c>
      <c r="I467" s="18" t="s">
        <v>4</v>
      </c>
      <c r="J467" s="20">
        <v>9936</v>
      </c>
      <c r="K467" s="18" t="s">
        <v>133</v>
      </c>
      <c r="L467" s="18" t="s">
        <v>135</v>
      </c>
      <c r="M467" s="18" t="s">
        <v>0</v>
      </c>
      <c r="N467" s="18" t="s">
        <v>1</v>
      </c>
      <c r="O467" s="18" t="s">
        <v>36</v>
      </c>
      <c r="P467" s="18" t="s">
        <v>2</v>
      </c>
      <c r="Q467" s="18" t="s">
        <v>3</v>
      </c>
      <c r="R467" s="18" t="s">
        <v>4</v>
      </c>
      <c r="S467" s="20">
        <v>9961</v>
      </c>
      <c r="T467" s="18" t="s">
        <v>133</v>
      </c>
      <c r="U467" s="18" t="s">
        <v>135</v>
      </c>
      <c r="V467" s="18" t="s">
        <v>0</v>
      </c>
      <c r="W467" s="18" t="s">
        <v>1</v>
      </c>
      <c r="X467" s="18" t="s">
        <v>36</v>
      </c>
      <c r="Y467" s="18" t="s">
        <v>2</v>
      </c>
      <c r="Z467" s="18" t="s">
        <v>3</v>
      </c>
      <c r="AA467" s="18" t="s">
        <v>4</v>
      </c>
      <c r="AB467" s="20">
        <v>9961</v>
      </c>
      <c r="AC467" s="18">
        <v>9</v>
      </c>
      <c r="AD467" s="18" t="s">
        <v>697</v>
      </c>
      <c r="AE467" s="18" t="s">
        <v>750</v>
      </c>
      <c r="AF467" s="18">
        <v>387.6</v>
      </c>
      <c r="AG467" s="18">
        <v>1</v>
      </c>
      <c r="AH467" s="18">
        <v>6.0000000000000001E-3</v>
      </c>
      <c r="AI467" s="21">
        <v>1.0319917440660474E-3</v>
      </c>
      <c r="AJ467" s="18">
        <v>10</v>
      </c>
      <c r="AL467" s="18">
        <v>9</v>
      </c>
      <c r="AM467" s="18" t="s">
        <v>686</v>
      </c>
      <c r="AN467" s="18" t="s">
        <v>750</v>
      </c>
      <c r="AO467" s="18">
        <v>387.6</v>
      </c>
      <c r="AP467" s="18">
        <v>1</v>
      </c>
      <c r="AQ467" s="18">
        <v>8.9999999999999993E-3</v>
      </c>
      <c r="AR467" s="21">
        <v>2.3335913312693495E-3</v>
      </c>
      <c r="AS467" s="18">
        <v>23</v>
      </c>
      <c r="AU467" s="18">
        <v>9</v>
      </c>
      <c r="AV467" s="18" t="s">
        <v>653</v>
      </c>
      <c r="AW467" s="18" t="s">
        <v>750</v>
      </c>
      <c r="AX467" s="18">
        <v>13</v>
      </c>
      <c r="AY467" s="18">
        <v>2</v>
      </c>
      <c r="AZ467" s="18">
        <v>6.0000000000000001E-3</v>
      </c>
      <c r="BA467" s="21">
        <v>2.2499999999999999E-2</v>
      </c>
      <c r="BB467" s="18">
        <v>225</v>
      </c>
      <c r="BD467" s="18">
        <v>9</v>
      </c>
      <c r="BE467" s="18" t="s">
        <v>653</v>
      </c>
      <c r="BF467" s="18" t="s">
        <v>750</v>
      </c>
      <c r="BG467" s="18">
        <v>13</v>
      </c>
      <c r="BH467" s="18">
        <v>5.5</v>
      </c>
      <c r="BI467" s="18">
        <v>4.4999999999999997E-3</v>
      </c>
      <c r="BJ467" s="21">
        <v>1.2377622377622376E-2</v>
      </c>
      <c r="BK467" s="18">
        <v>124</v>
      </c>
      <c r="BM467" s="18">
        <v>9</v>
      </c>
      <c r="BN467" s="18" t="s">
        <v>653</v>
      </c>
      <c r="BO467" s="18" t="s">
        <v>750</v>
      </c>
      <c r="BP467" s="18">
        <v>13</v>
      </c>
      <c r="BQ467" s="18">
        <v>4.5</v>
      </c>
      <c r="BR467" s="18">
        <v>6.4999999999999997E-3</v>
      </c>
      <c r="BS467" s="21">
        <v>3.4166666666666665E-2</v>
      </c>
      <c r="BT467" s="18">
        <v>342</v>
      </c>
      <c r="BV467" s="18">
        <v>10</v>
      </c>
      <c r="BW467" s="18" t="s">
        <v>718</v>
      </c>
      <c r="BX467" s="18" t="s">
        <v>750</v>
      </c>
      <c r="BY467" s="18">
        <v>2150</v>
      </c>
      <c r="BZ467" s="18">
        <v>1</v>
      </c>
      <c r="CA467" s="18">
        <v>5.1999999999999998E-3</v>
      </c>
      <c r="CB467" s="21">
        <v>2.9023255813953488E-4</v>
      </c>
      <c r="CC467" s="18">
        <v>3</v>
      </c>
      <c r="CE467" s="18">
        <v>10</v>
      </c>
      <c r="CF467" s="18" t="s">
        <v>718</v>
      </c>
      <c r="CG467" s="18" t="s">
        <v>750</v>
      </c>
      <c r="CH467" s="18">
        <v>2150</v>
      </c>
      <c r="CI467" s="18">
        <v>1</v>
      </c>
      <c r="CJ467" s="18">
        <v>5.1000000000000004E-3</v>
      </c>
      <c r="CK467" s="21">
        <v>5.7720930232558142E-4</v>
      </c>
      <c r="CL467" s="18">
        <v>6</v>
      </c>
      <c r="CN467" s="18">
        <v>10</v>
      </c>
      <c r="CO467" s="18" t="s">
        <v>718</v>
      </c>
      <c r="CP467" s="18" t="s">
        <v>750</v>
      </c>
      <c r="CQ467" s="18">
        <v>2150</v>
      </c>
      <c r="CR467" s="18">
        <v>1</v>
      </c>
      <c r="CS467" s="18">
        <v>5.1999999999999998E-3</v>
      </c>
      <c r="CT467" s="21">
        <v>1.1911627906976744E-3</v>
      </c>
      <c r="CU467" s="18">
        <v>12</v>
      </c>
      <c r="CW467" s="18"/>
      <c r="CX467" s="18"/>
      <c r="CY467" s="18"/>
      <c r="CZ467" s="18"/>
      <c r="DA467" s="18"/>
      <c r="DB467" s="18"/>
      <c r="DC467" s="21"/>
      <c r="DD467" s="18"/>
    </row>
    <row r="468" spans="2:108" x14ac:dyDescent="0.3">
      <c r="B468" s="18">
        <v>10</v>
      </c>
      <c r="C468" s="18" t="s">
        <v>12</v>
      </c>
      <c r="D468" s="18" t="s">
        <v>136</v>
      </c>
      <c r="E468" s="18">
        <v>92</v>
      </c>
      <c r="F468" s="18">
        <v>2</v>
      </c>
      <c r="G468" s="18">
        <v>7.2999999999999995E-2</v>
      </c>
      <c r="H468" s="21">
        <v>4.5624999999999999E-2</v>
      </c>
      <c r="I468" s="18">
        <v>456</v>
      </c>
      <c r="K468" s="18">
        <v>10</v>
      </c>
      <c r="L468" s="18" t="s">
        <v>12</v>
      </c>
      <c r="M468" s="18" t="s">
        <v>136</v>
      </c>
      <c r="N468" s="18">
        <v>92</v>
      </c>
      <c r="O468" s="18">
        <v>1</v>
      </c>
      <c r="P468" s="18">
        <v>7.2999999999999995E-2</v>
      </c>
      <c r="Q468" s="21">
        <v>3.9673913043478261E-2</v>
      </c>
      <c r="R468" s="18">
        <v>397</v>
      </c>
      <c r="T468" s="18">
        <v>10</v>
      </c>
      <c r="U468" s="18" t="s">
        <v>12</v>
      </c>
      <c r="V468" s="18" t="s">
        <v>136</v>
      </c>
      <c r="W468" s="18">
        <v>92</v>
      </c>
      <c r="X468" s="18">
        <v>1</v>
      </c>
      <c r="Y468" s="18">
        <v>7.2999999999999995E-2</v>
      </c>
      <c r="Z468" s="21">
        <v>3.9673913043478261E-2</v>
      </c>
      <c r="AA468" s="18">
        <v>397</v>
      </c>
      <c r="AC468" s="18">
        <v>9</v>
      </c>
      <c r="AD468" s="18" t="s">
        <v>699</v>
      </c>
      <c r="AE468" s="18" t="s">
        <v>750</v>
      </c>
      <c r="AF468" s="18">
        <v>387.6</v>
      </c>
      <c r="AG468" s="18">
        <v>1</v>
      </c>
      <c r="AH468" s="18">
        <v>6.0000000000000001E-3</v>
      </c>
      <c r="AI468" s="21">
        <v>1.0319917440660474E-3</v>
      </c>
      <c r="AJ468" s="18">
        <v>10</v>
      </c>
      <c r="AL468" s="18">
        <v>9</v>
      </c>
      <c r="AM468" s="18" t="s">
        <v>688</v>
      </c>
      <c r="AN468" s="18" t="s">
        <v>750</v>
      </c>
      <c r="AO468" s="18">
        <v>387.6</v>
      </c>
      <c r="AP468" s="18">
        <v>1</v>
      </c>
      <c r="AQ468" s="18">
        <v>8.9999999999999993E-3</v>
      </c>
      <c r="AR468" s="21">
        <v>2.3335913312693495E-3</v>
      </c>
      <c r="AS468" s="18">
        <v>23</v>
      </c>
      <c r="AU468" s="18">
        <v>9</v>
      </c>
      <c r="AV468" s="18" t="s">
        <v>655</v>
      </c>
      <c r="AW468" s="18" t="s">
        <v>750</v>
      </c>
      <c r="AX468" s="18">
        <v>13</v>
      </c>
      <c r="AY468" s="18">
        <v>2</v>
      </c>
      <c r="AZ468" s="18">
        <v>6.0000000000000001E-3</v>
      </c>
      <c r="BA468" s="21">
        <v>2.2499999999999999E-2</v>
      </c>
      <c r="BB468" s="18">
        <v>225</v>
      </c>
      <c r="BD468" s="18">
        <v>9</v>
      </c>
      <c r="BE468" s="18" t="s">
        <v>655</v>
      </c>
      <c r="BF468" s="18" t="s">
        <v>750</v>
      </c>
      <c r="BG468" s="18">
        <v>13</v>
      </c>
      <c r="BH468" s="18">
        <v>5.5</v>
      </c>
      <c r="BI468" s="18">
        <v>4.4999999999999997E-3</v>
      </c>
      <c r="BJ468" s="21">
        <v>1.2377622377622376E-2</v>
      </c>
      <c r="BK468" s="18">
        <v>124</v>
      </c>
      <c r="BM468" s="18">
        <v>9</v>
      </c>
      <c r="BN468" s="18" t="s">
        <v>655</v>
      </c>
      <c r="BO468" s="18" t="s">
        <v>750</v>
      </c>
      <c r="BP468" s="18">
        <v>13</v>
      </c>
      <c r="BQ468" s="18">
        <v>4.5</v>
      </c>
      <c r="BR468" s="18">
        <v>6.4999999999999997E-3</v>
      </c>
      <c r="BS468" s="21">
        <v>3.4166666666666665E-2</v>
      </c>
      <c r="BT468" s="18">
        <v>342</v>
      </c>
      <c r="BV468" s="18">
        <v>10</v>
      </c>
      <c r="BW468" s="18" t="s">
        <v>703</v>
      </c>
      <c r="BX468" s="18" t="s">
        <v>750</v>
      </c>
      <c r="BY468" s="18">
        <v>2150</v>
      </c>
      <c r="BZ468" s="18">
        <v>1</v>
      </c>
      <c r="CA468" s="18">
        <v>5.1999999999999998E-3</v>
      </c>
      <c r="CB468" s="21">
        <v>2.9023255813953488E-4</v>
      </c>
      <c r="CC468" s="18">
        <v>3</v>
      </c>
      <c r="CE468" s="18">
        <v>10</v>
      </c>
      <c r="CF468" s="18" t="s">
        <v>703</v>
      </c>
      <c r="CG468" s="18" t="s">
        <v>750</v>
      </c>
      <c r="CH468" s="18">
        <v>2150</v>
      </c>
      <c r="CI468" s="18">
        <v>1</v>
      </c>
      <c r="CJ468" s="18">
        <v>5.1000000000000004E-3</v>
      </c>
      <c r="CK468" s="21">
        <v>5.7720930232558142E-4</v>
      </c>
      <c r="CL468" s="18">
        <v>6</v>
      </c>
      <c r="CN468" s="18">
        <v>10</v>
      </c>
      <c r="CO468" s="18" t="s">
        <v>703</v>
      </c>
      <c r="CP468" s="18" t="s">
        <v>750</v>
      </c>
      <c r="CQ468" s="18">
        <v>2150</v>
      </c>
      <c r="CR468" s="18">
        <v>1</v>
      </c>
      <c r="CS468" s="18">
        <v>5.1999999999999998E-3</v>
      </c>
      <c r="CT468" s="21">
        <v>1.1911627906976744E-3</v>
      </c>
      <c r="CU468" s="18">
        <v>12</v>
      </c>
      <c r="CW468" s="18"/>
      <c r="CX468" s="18"/>
      <c r="CY468" s="18"/>
      <c r="CZ468" s="18"/>
      <c r="DA468" s="18"/>
      <c r="DB468" s="18"/>
      <c r="DC468" s="21"/>
      <c r="DD468" s="18"/>
    </row>
    <row r="469" spans="2:108" x14ac:dyDescent="0.3">
      <c r="B469" s="18">
        <v>10</v>
      </c>
      <c r="C469" s="18" t="s">
        <v>23</v>
      </c>
      <c r="D469" s="18" t="s">
        <v>136</v>
      </c>
      <c r="E469" s="18">
        <v>92</v>
      </c>
      <c r="F469" s="18">
        <v>2</v>
      </c>
      <c r="G469" s="18">
        <v>7.2999999999999995E-2</v>
      </c>
      <c r="H469" s="21">
        <v>4.5624999999999999E-2</v>
      </c>
      <c r="I469" s="18">
        <v>456</v>
      </c>
      <c r="K469" s="18">
        <v>10</v>
      </c>
      <c r="L469" s="18" t="s">
        <v>23</v>
      </c>
      <c r="M469" s="18" t="s">
        <v>136</v>
      </c>
      <c r="N469" s="18">
        <v>92</v>
      </c>
      <c r="O469" s="18">
        <v>1</v>
      </c>
      <c r="P469" s="18">
        <v>7.2999999999999995E-2</v>
      </c>
      <c r="Q469" s="21">
        <v>3.9673913043478261E-2</v>
      </c>
      <c r="R469" s="18">
        <v>397</v>
      </c>
      <c r="T469" s="18">
        <v>10</v>
      </c>
      <c r="U469" s="18" t="s">
        <v>23</v>
      </c>
      <c r="V469" s="18" t="s">
        <v>136</v>
      </c>
      <c r="W469" s="18">
        <v>92</v>
      </c>
      <c r="X469" s="18">
        <v>1</v>
      </c>
      <c r="Y469" s="18">
        <v>7.2999999999999995E-2</v>
      </c>
      <c r="Z469" s="21">
        <v>3.9673913043478261E-2</v>
      </c>
      <c r="AA469" s="18">
        <v>397</v>
      </c>
      <c r="AC469" s="18">
        <v>9</v>
      </c>
      <c r="AD469" s="18" t="s">
        <v>701</v>
      </c>
      <c r="AE469" s="18" t="s">
        <v>750</v>
      </c>
      <c r="AF469" s="18">
        <v>387.6</v>
      </c>
      <c r="AG469" s="18">
        <v>1</v>
      </c>
      <c r="AH469" s="18">
        <v>6.0000000000000001E-3</v>
      </c>
      <c r="AI469" s="21">
        <v>1.0319917440660474E-3</v>
      </c>
      <c r="AJ469" s="18">
        <v>10</v>
      </c>
      <c r="AL469" s="18">
        <v>9</v>
      </c>
      <c r="AM469" s="18" t="s">
        <v>690</v>
      </c>
      <c r="AN469" s="18" t="s">
        <v>750</v>
      </c>
      <c r="AO469" s="18">
        <v>387.6</v>
      </c>
      <c r="AP469" s="18">
        <v>1</v>
      </c>
      <c r="AQ469" s="18">
        <v>8.9999999999999993E-3</v>
      </c>
      <c r="AR469" s="21">
        <v>2.3335913312693495E-3</v>
      </c>
      <c r="AS469" s="18">
        <v>23</v>
      </c>
      <c r="AU469" s="18">
        <v>9</v>
      </c>
      <c r="AV469" s="18" t="s">
        <v>657</v>
      </c>
      <c r="AW469" s="18" t="s">
        <v>750</v>
      </c>
      <c r="AX469" s="18">
        <v>13</v>
      </c>
      <c r="AY469" s="18">
        <v>2</v>
      </c>
      <c r="AZ469" s="18">
        <v>6.0000000000000001E-3</v>
      </c>
      <c r="BA469" s="21">
        <v>2.2499999999999999E-2</v>
      </c>
      <c r="BB469" s="18">
        <v>225</v>
      </c>
      <c r="BD469" s="18">
        <v>9</v>
      </c>
      <c r="BE469" s="18" t="s">
        <v>657</v>
      </c>
      <c r="BF469" s="18" t="s">
        <v>750</v>
      </c>
      <c r="BG469" s="18">
        <v>13</v>
      </c>
      <c r="BH469" s="18">
        <v>5.5</v>
      </c>
      <c r="BI469" s="18">
        <v>4.4999999999999997E-3</v>
      </c>
      <c r="BJ469" s="21">
        <v>1.2377622377622376E-2</v>
      </c>
      <c r="BK469" s="18">
        <v>124</v>
      </c>
      <c r="BM469" s="18">
        <v>9</v>
      </c>
      <c r="BN469" s="18" t="s">
        <v>657</v>
      </c>
      <c r="BO469" s="18" t="s">
        <v>750</v>
      </c>
      <c r="BP469" s="18">
        <v>13</v>
      </c>
      <c r="BQ469" s="18">
        <v>4.5</v>
      </c>
      <c r="BR469" s="18">
        <v>6.4999999999999997E-3</v>
      </c>
      <c r="BS469" s="21">
        <v>3.4166666666666665E-2</v>
      </c>
      <c r="BT469" s="18">
        <v>342</v>
      </c>
      <c r="BV469" s="18">
        <v>10</v>
      </c>
      <c r="BW469" s="18" t="s">
        <v>705</v>
      </c>
      <c r="BX469" s="18" t="s">
        <v>750</v>
      </c>
      <c r="BY469" s="18">
        <v>2150</v>
      </c>
      <c r="BZ469" s="18">
        <v>1</v>
      </c>
      <c r="CA469" s="18">
        <v>5.1999999999999998E-3</v>
      </c>
      <c r="CB469" s="21">
        <v>2.9023255813953488E-4</v>
      </c>
      <c r="CC469" s="18">
        <v>3</v>
      </c>
      <c r="CE469" s="18">
        <v>10</v>
      </c>
      <c r="CF469" s="18" t="s">
        <v>705</v>
      </c>
      <c r="CG469" s="18" t="s">
        <v>750</v>
      </c>
      <c r="CH469" s="18">
        <v>2150</v>
      </c>
      <c r="CI469" s="18">
        <v>1</v>
      </c>
      <c r="CJ469" s="18">
        <v>5.1000000000000004E-3</v>
      </c>
      <c r="CK469" s="21">
        <v>5.7720930232558142E-4</v>
      </c>
      <c r="CL469" s="18">
        <v>6</v>
      </c>
      <c r="CN469" s="18">
        <v>10</v>
      </c>
      <c r="CO469" s="18" t="s">
        <v>705</v>
      </c>
      <c r="CP469" s="18" t="s">
        <v>750</v>
      </c>
      <c r="CQ469" s="18">
        <v>2150</v>
      </c>
      <c r="CR469" s="18">
        <v>1</v>
      </c>
      <c r="CS469" s="18">
        <v>5.1999999999999998E-3</v>
      </c>
      <c r="CT469" s="21">
        <v>1.1911627906976744E-3</v>
      </c>
      <c r="CU469" s="18">
        <v>12</v>
      </c>
      <c r="CW469" s="18"/>
      <c r="CX469" s="18"/>
      <c r="CY469" s="18"/>
      <c r="CZ469" s="18"/>
      <c r="DA469" s="18"/>
      <c r="DB469" s="18"/>
      <c r="DC469" s="21"/>
      <c r="DD469" s="18"/>
    </row>
    <row r="470" spans="2:108" x14ac:dyDescent="0.3">
      <c r="B470" s="18">
        <v>10</v>
      </c>
      <c r="C470" s="18" t="s">
        <v>33</v>
      </c>
      <c r="D470" s="18" t="s">
        <v>136</v>
      </c>
      <c r="E470" s="18">
        <v>92</v>
      </c>
      <c r="F470" s="18">
        <v>2</v>
      </c>
      <c r="G470" s="18">
        <v>7.2999999999999995E-2</v>
      </c>
      <c r="H470" s="21">
        <v>4.5624999999999999E-2</v>
      </c>
      <c r="I470" s="18">
        <v>456</v>
      </c>
      <c r="K470" s="18">
        <v>10</v>
      </c>
      <c r="L470" s="18" t="s">
        <v>33</v>
      </c>
      <c r="M470" s="18" t="s">
        <v>136</v>
      </c>
      <c r="N470" s="18">
        <v>92</v>
      </c>
      <c r="O470" s="18">
        <v>1</v>
      </c>
      <c r="P470" s="18">
        <v>7.2999999999999995E-2</v>
      </c>
      <c r="Q470" s="21">
        <v>3.9673913043478261E-2</v>
      </c>
      <c r="R470" s="18">
        <v>397</v>
      </c>
      <c r="T470" s="18">
        <v>10</v>
      </c>
      <c r="U470" s="18" t="s">
        <v>33</v>
      </c>
      <c r="V470" s="18" t="s">
        <v>136</v>
      </c>
      <c r="W470" s="18">
        <v>92</v>
      </c>
      <c r="X470" s="18">
        <v>1</v>
      </c>
      <c r="Y470" s="18">
        <v>7.2999999999999995E-2</v>
      </c>
      <c r="Z470" s="21">
        <v>3.9673913043478261E-2</v>
      </c>
      <c r="AA470" s="18">
        <v>397</v>
      </c>
      <c r="AC470" s="18">
        <v>9</v>
      </c>
      <c r="AD470" s="18" t="s">
        <v>702</v>
      </c>
      <c r="AE470" s="18" t="s">
        <v>750</v>
      </c>
      <c r="AF470" s="18">
        <v>2325</v>
      </c>
      <c r="AG470" s="18">
        <v>1</v>
      </c>
      <c r="AH470" s="18">
        <v>1.23E-2</v>
      </c>
      <c r="AI470" s="21">
        <v>3.5268817204301079E-4</v>
      </c>
      <c r="AJ470" s="18">
        <v>4</v>
      </c>
      <c r="AL470" s="18">
        <v>9</v>
      </c>
      <c r="AM470" s="18" t="s">
        <v>692</v>
      </c>
      <c r="AN470" s="18" t="s">
        <v>750</v>
      </c>
      <c r="AO470" s="18">
        <v>387.6</v>
      </c>
      <c r="AP470" s="18">
        <v>1</v>
      </c>
      <c r="AQ470" s="18">
        <v>8.9999999999999993E-3</v>
      </c>
      <c r="AR470" s="21">
        <v>2.3335913312693495E-3</v>
      </c>
      <c r="AS470" s="18">
        <v>23</v>
      </c>
      <c r="AU470" s="18">
        <v>9</v>
      </c>
      <c r="AV470" s="18" t="s">
        <v>659</v>
      </c>
      <c r="AW470" s="18" t="s">
        <v>750</v>
      </c>
      <c r="AX470" s="18">
        <v>13</v>
      </c>
      <c r="AY470" s="18">
        <v>2</v>
      </c>
      <c r="AZ470" s="18">
        <v>6.0000000000000001E-3</v>
      </c>
      <c r="BA470" s="21">
        <v>2.2499999999999999E-2</v>
      </c>
      <c r="BB470" s="18">
        <v>225</v>
      </c>
      <c r="BD470" s="18">
        <v>9</v>
      </c>
      <c r="BE470" s="18" t="s">
        <v>659</v>
      </c>
      <c r="BF470" s="18" t="s">
        <v>750</v>
      </c>
      <c r="BG470" s="18">
        <v>13</v>
      </c>
      <c r="BH470" s="18">
        <v>5.5</v>
      </c>
      <c r="BI470" s="18">
        <v>4.4999999999999997E-3</v>
      </c>
      <c r="BJ470" s="21">
        <v>1.2377622377622376E-2</v>
      </c>
      <c r="BK470" s="18">
        <v>124</v>
      </c>
      <c r="BM470" s="18">
        <v>9</v>
      </c>
      <c r="BN470" s="18" t="s">
        <v>659</v>
      </c>
      <c r="BO470" s="18" t="s">
        <v>750</v>
      </c>
      <c r="BP470" s="18">
        <v>13</v>
      </c>
      <c r="BQ470" s="18">
        <v>4.5</v>
      </c>
      <c r="BR470" s="18">
        <v>6.4999999999999997E-3</v>
      </c>
      <c r="BS470" s="21">
        <v>3.4166666666666665E-2</v>
      </c>
      <c r="BT470" s="18">
        <v>342</v>
      </c>
      <c r="BV470" s="18">
        <v>10</v>
      </c>
      <c r="BW470" s="18" t="s">
        <v>707</v>
      </c>
      <c r="BX470" s="18" t="s">
        <v>750</v>
      </c>
      <c r="BY470" s="18">
        <v>2150</v>
      </c>
      <c r="BZ470" s="18">
        <v>1</v>
      </c>
      <c r="CA470" s="18">
        <v>5.1999999999999998E-3</v>
      </c>
      <c r="CB470" s="21">
        <v>2.9023255813953488E-4</v>
      </c>
      <c r="CC470" s="18">
        <v>3</v>
      </c>
      <c r="CE470" s="18">
        <v>10</v>
      </c>
      <c r="CF470" s="18" t="s">
        <v>707</v>
      </c>
      <c r="CG470" s="18" t="s">
        <v>750</v>
      </c>
      <c r="CH470" s="18">
        <v>2150</v>
      </c>
      <c r="CI470" s="18">
        <v>1</v>
      </c>
      <c r="CJ470" s="18">
        <v>5.1000000000000004E-3</v>
      </c>
      <c r="CK470" s="21">
        <v>5.7720930232558142E-4</v>
      </c>
      <c r="CL470" s="18">
        <v>6</v>
      </c>
      <c r="CN470" s="18">
        <v>10</v>
      </c>
      <c r="CO470" s="18" t="s">
        <v>707</v>
      </c>
      <c r="CP470" s="18" t="s">
        <v>750</v>
      </c>
      <c r="CQ470" s="18">
        <v>2150</v>
      </c>
      <c r="CR470" s="18">
        <v>1</v>
      </c>
      <c r="CS470" s="18">
        <v>5.1999999999999998E-3</v>
      </c>
      <c r="CT470" s="21">
        <v>1.1911627906976744E-3</v>
      </c>
      <c r="CU470" s="18">
        <v>12</v>
      </c>
      <c r="CW470" s="18"/>
      <c r="CX470" s="18"/>
      <c r="CY470" s="18"/>
      <c r="CZ470" s="18"/>
      <c r="DA470" s="18"/>
      <c r="DB470" s="18"/>
      <c r="DC470" s="21"/>
      <c r="DD470" s="18"/>
    </row>
    <row r="471" spans="2:108" x14ac:dyDescent="0.3">
      <c r="B471" s="18">
        <v>10</v>
      </c>
      <c r="C471" s="18" t="s">
        <v>13</v>
      </c>
      <c r="D471" s="18" t="s">
        <v>136</v>
      </c>
      <c r="E471" s="18">
        <v>138</v>
      </c>
      <c r="F471" s="18">
        <v>1.5</v>
      </c>
      <c r="G471" s="18">
        <v>7.2999999999999995E-2</v>
      </c>
      <c r="H471" s="21">
        <v>4.0555555555555553E-2</v>
      </c>
      <c r="I471" s="18">
        <v>406</v>
      </c>
      <c r="K471" s="18">
        <v>10</v>
      </c>
      <c r="L471" s="18" t="s">
        <v>13</v>
      </c>
      <c r="M471" s="18" t="s">
        <v>136</v>
      </c>
      <c r="N471" s="18">
        <v>138</v>
      </c>
      <c r="O471" s="18">
        <v>1</v>
      </c>
      <c r="P471" s="18">
        <v>7.2999999999999995E-2</v>
      </c>
      <c r="Q471" s="21">
        <v>2.6449275362318839E-2</v>
      </c>
      <c r="R471" s="18">
        <v>264</v>
      </c>
      <c r="T471" s="18">
        <v>10</v>
      </c>
      <c r="U471" s="18" t="s">
        <v>13</v>
      </c>
      <c r="V471" s="18" t="s">
        <v>136</v>
      </c>
      <c r="W471" s="18">
        <v>138</v>
      </c>
      <c r="X471" s="18">
        <v>1</v>
      </c>
      <c r="Y471" s="18">
        <v>7.2999999999999995E-2</v>
      </c>
      <c r="Z471" s="21">
        <v>2.6449275362318839E-2</v>
      </c>
      <c r="AA471" s="18">
        <v>264</v>
      </c>
      <c r="AC471" s="18">
        <v>9</v>
      </c>
      <c r="AD471" s="18" t="s">
        <v>704</v>
      </c>
      <c r="AE471" s="18" t="s">
        <v>750</v>
      </c>
      <c r="AF471" s="18">
        <v>2325</v>
      </c>
      <c r="AG471" s="18">
        <v>1</v>
      </c>
      <c r="AH471" s="18">
        <v>1.23E-2</v>
      </c>
      <c r="AI471" s="21">
        <v>3.5268817204301079E-4</v>
      </c>
      <c r="AJ471" s="18">
        <v>4</v>
      </c>
      <c r="AL471" s="18">
        <v>9</v>
      </c>
      <c r="AM471" s="18" t="s">
        <v>694</v>
      </c>
      <c r="AN471" s="18" t="s">
        <v>750</v>
      </c>
      <c r="AO471" s="18">
        <v>387.6</v>
      </c>
      <c r="AP471" s="18">
        <v>1</v>
      </c>
      <c r="AQ471" s="18">
        <v>8.9999999999999993E-3</v>
      </c>
      <c r="AR471" s="21">
        <v>2.3335913312693495E-3</v>
      </c>
      <c r="AS471" s="18">
        <v>23</v>
      </c>
      <c r="AU471" s="18">
        <v>9</v>
      </c>
      <c r="AV471" s="18" t="s">
        <v>661</v>
      </c>
      <c r="AW471" s="18" t="s">
        <v>750</v>
      </c>
      <c r="AX471" s="18">
        <v>13</v>
      </c>
      <c r="AY471" s="18">
        <v>2</v>
      </c>
      <c r="AZ471" s="18">
        <v>6.0000000000000001E-3</v>
      </c>
      <c r="BA471" s="21">
        <v>2.2499999999999999E-2</v>
      </c>
      <c r="BB471" s="18">
        <v>225</v>
      </c>
      <c r="BD471" s="18">
        <v>9</v>
      </c>
      <c r="BE471" s="18" t="s">
        <v>661</v>
      </c>
      <c r="BF471" s="18" t="s">
        <v>750</v>
      </c>
      <c r="BG471" s="18">
        <v>13</v>
      </c>
      <c r="BH471" s="18">
        <v>5.5</v>
      </c>
      <c r="BI471" s="18">
        <v>4.4999999999999997E-3</v>
      </c>
      <c r="BJ471" s="21">
        <v>1.2377622377622376E-2</v>
      </c>
      <c r="BK471" s="18">
        <v>124</v>
      </c>
      <c r="BM471" s="18">
        <v>9</v>
      </c>
      <c r="BN471" s="18" t="s">
        <v>661</v>
      </c>
      <c r="BO471" s="18" t="s">
        <v>750</v>
      </c>
      <c r="BP471" s="18">
        <v>13</v>
      </c>
      <c r="BQ471" s="18">
        <v>4.5</v>
      </c>
      <c r="BR471" s="18">
        <v>6.4999999999999997E-3</v>
      </c>
      <c r="BS471" s="21">
        <v>3.4166666666666665E-2</v>
      </c>
      <c r="BT471" s="18">
        <v>342</v>
      </c>
      <c r="BV471" s="18">
        <v>10</v>
      </c>
      <c r="BW471" s="18" t="s">
        <v>709</v>
      </c>
      <c r="BX471" s="18" t="s">
        <v>750</v>
      </c>
      <c r="BY471" s="18">
        <v>2150</v>
      </c>
      <c r="BZ471" s="18">
        <v>1</v>
      </c>
      <c r="CA471" s="18">
        <v>5.1999999999999998E-3</v>
      </c>
      <c r="CB471" s="21">
        <v>2.9023255813953488E-4</v>
      </c>
      <c r="CC471" s="18">
        <v>3</v>
      </c>
      <c r="CE471" s="18">
        <v>10</v>
      </c>
      <c r="CF471" s="18" t="s">
        <v>709</v>
      </c>
      <c r="CG471" s="18" t="s">
        <v>750</v>
      </c>
      <c r="CH471" s="18">
        <v>2150</v>
      </c>
      <c r="CI471" s="18">
        <v>1</v>
      </c>
      <c r="CJ471" s="18">
        <v>5.1000000000000004E-3</v>
      </c>
      <c r="CK471" s="21">
        <v>5.7720930232558142E-4</v>
      </c>
      <c r="CL471" s="18">
        <v>6</v>
      </c>
      <c r="CN471" s="18">
        <v>10</v>
      </c>
      <c r="CO471" s="18" t="s">
        <v>709</v>
      </c>
      <c r="CP471" s="18" t="s">
        <v>750</v>
      </c>
      <c r="CQ471" s="18">
        <v>2150</v>
      </c>
      <c r="CR471" s="18">
        <v>1</v>
      </c>
      <c r="CS471" s="18">
        <v>5.1999999999999998E-3</v>
      </c>
      <c r="CT471" s="21">
        <v>1.1911627906976744E-3</v>
      </c>
      <c r="CU471" s="18">
        <v>12</v>
      </c>
      <c r="CW471" s="18"/>
      <c r="CX471" s="18"/>
      <c r="CY471" s="18"/>
      <c r="CZ471" s="18"/>
      <c r="DA471" s="18"/>
      <c r="DB471" s="18"/>
      <c r="DC471" s="21"/>
      <c r="DD471" s="18"/>
    </row>
    <row r="472" spans="2:108" x14ac:dyDescent="0.3">
      <c r="B472" s="18">
        <v>10</v>
      </c>
      <c r="C472" s="18" t="s">
        <v>24</v>
      </c>
      <c r="D472" s="18" t="s">
        <v>136</v>
      </c>
      <c r="E472" s="18">
        <v>138</v>
      </c>
      <c r="F472" s="18">
        <v>1.5</v>
      </c>
      <c r="G472" s="18">
        <v>7.2999999999999995E-2</v>
      </c>
      <c r="H472" s="21">
        <v>4.0555555555555553E-2</v>
      </c>
      <c r="I472" s="18">
        <v>406</v>
      </c>
      <c r="K472" s="18">
        <v>10</v>
      </c>
      <c r="L472" s="18" t="s">
        <v>24</v>
      </c>
      <c r="M472" s="18" t="s">
        <v>136</v>
      </c>
      <c r="N472" s="18">
        <v>138</v>
      </c>
      <c r="O472" s="18">
        <v>1</v>
      </c>
      <c r="P472" s="18">
        <v>7.2999999999999995E-2</v>
      </c>
      <c r="Q472" s="21">
        <v>2.6449275362318839E-2</v>
      </c>
      <c r="R472" s="18">
        <v>264</v>
      </c>
      <c r="T472" s="18">
        <v>10</v>
      </c>
      <c r="U472" s="18" t="s">
        <v>24</v>
      </c>
      <c r="V472" s="18" t="s">
        <v>136</v>
      </c>
      <c r="W472" s="18">
        <v>138</v>
      </c>
      <c r="X472" s="18">
        <v>1</v>
      </c>
      <c r="Y472" s="18">
        <v>7.2999999999999995E-2</v>
      </c>
      <c r="Z472" s="21">
        <v>2.6449275362318839E-2</v>
      </c>
      <c r="AA472" s="18">
        <v>264</v>
      </c>
      <c r="AC472" s="18">
        <v>9</v>
      </c>
      <c r="AD472" s="18" t="s">
        <v>706</v>
      </c>
      <c r="AE472" s="18" t="s">
        <v>750</v>
      </c>
      <c r="AF472" s="18">
        <v>2325</v>
      </c>
      <c r="AG472" s="18">
        <v>1</v>
      </c>
      <c r="AH472" s="18">
        <v>1.23E-2</v>
      </c>
      <c r="AI472" s="21">
        <v>3.5268817204301079E-4</v>
      </c>
      <c r="AJ472" s="18">
        <v>4</v>
      </c>
      <c r="AL472" s="18">
        <v>9</v>
      </c>
      <c r="AM472" s="18" t="s">
        <v>696</v>
      </c>
      <c r="AN472" s="18" t="s">
        <v>750</v>
      </c>
      <c r="AO472" s="18">
        <v>387.6</v>
      </c>
      <c r="AP472" s="18">
        <v>1</v>
      </c>
      <c r="AQ472" s="18">
        <v>8.9999999999999993E-3</v>
      </c>
      <c r="AR472" s="21">
        <v>2.3335913312693495E-3</v>
      </c>
      <c r="AS472" s="18">
        <v>23</v>
      </c>
      <c r="AU472" s="18">
        <v>9</v>
      </c>
      <c r="AV472" s="18" t="s">
        <v>663</v>
      </c>
      <c r="AW472" s="18" t="s">
        <v>750</v>
      </c>
      <c r="AX472" s="18">
        <v>13</v>
      </c>
      <c r="AY472" s="18">
        <v>2</v>
      </c>
      <c r="AZ472" s="18">
        <v>6.0000000000000001E-3</v>
      </c>
      <c r="BA472" s="21">
        <v>2.2499999999999999E-2</v>
      </c>
      <c r="BB472" s="18">
        <v>225</v>
      </c>
      <c r="BD472" s="18">
        <v>9</v>
      </c>
      <c r="BE472" s="18" t="s">
        <v>663</v>
      </c>
      <c r="BF472" s="18" t="s">
        <v>750</v>
      </c>
      <c r="BG472" s="18">
        <v>13</v>
      </c>
      <c r="BH472" s="18">
        <v>5.5</v>
      </c>
      <c r="BI472" s="18">
        <v>4.4999999999999997E-3</v>
      </c>
      <c r="BJ472" s="21">
        <v>1.2377622377622376E-2</v>
      </c>
      <c r="BK472" s="18">
        <v>124</v>
      </c>
      <c r="BM472" s="18">
        <v>9</v>
      </c>
      <c r="BN472" s="18" t="s">
        <v>663</v>
      </c>
      <c r="BO472" s="18" t="s">
        <v>750</v>
      </c>
      <c r="BP472" s="18">
        <v>13</v>
      </c>
      <c r="BQ472" s="18">
        <v>4.5</v>
      </c>
      <c r="BR472" s="18">
        <v>6.4999999999999997E-3</v>
      </c>
      <c r="BS472" s="21">
        <v>3.4166666666666665E-2</v>
      </c>
      <c r="BT472" s="18">
        <v>342</v>
      </c>
      <c r="BV472" s="18">
        <v>10</v>
      </c>
      <c r="BW472" s="18" t="s">
        <v>711</v>
      </c>
      <c r="BX472" s="18" t="s">
        <v>750</v>
      </c>
      <c r="BY472" s="18">
        <v>2150</v>
      </c>
      <c r="BZ472" s="18">
        <v>1</v>
      </c>
      <c r="CA472" s="18">
        <v>5.1999999999999998E-3</v>
      </c>
      <c r="CB472" s="21">
        <v>2.9023255813953488E-4</v>
      </c>
      <c r="CC472" s="18">
        <v>3</v>
      </c>
      <c r="CE472" s="18">
        <v>10</v>
      </c>
      <c r="CF472" s="18" t="s">
        <v>711</v>
      </c>
      <c r="CG472" s="18" t="s">
        <v>750</v>
      </c>
      <c r="CH472" s="18">
        <v>2150</v>
      </c>
      <c r="CI472" s="18">
        <v>1</v>
      </c>
      <c r="CJ472" s="18">
        <v>5.1000000000000004E-3</v>
      </c>
      <c r="CK472" s="21">
        <v>5.7720930232558142E-4</v>
      </c>
      <c r="CL472" s="18">
        <v>6</v>
      </c>
      <c r="CN472" s="18">
        <v>10</v>
      </c>
      <c r="CO472" s="18" t="s">
        <v>711</v>
      </c>
      <c r="CP472" s="18" t="s">
        <v>750</v>
      </c>
      <c r="CQ472" s="18">
        <v>2150</v>
      </c>
      <c r="CR472" s="18">
        <v>1</v>
      </c>
      <c r="CS472" s="18">
        <v>5.1999999999999998E-3</v>
      </c>
      <c r="CT472" s="21">
        <v>1.1911627906976744E-3</v>
      </c>
      <c r="CU472" s="18">
        <v>12</v>
      </c>
      <c r="CW472" s="18"/>
      <c r="CX472" s="18"/>
      <c r="CY472" s="18"/>
      <c r="CZ472" s="18"/>
      <c r="DA472" s="18"/>
      <c r="DB472" s="18"/>
      <c r="DC472" s="21"/>
      <c r="DD472" s="18"/>
    </row>
    <row r="473" spans="2:108" x14ac:dyDescent="0.3">
      <c r="B473" s="18">
        <v>10</v>
      </c>
      <c r="C473" s="18" t="s">
        <v>25</v>
      </c>
      <c r="D473" s="18" t="s">
        <v>136</v>
      </c>
      <c r="E473" s="18">
        <v>138</v>
      </c>
      <c r="F473" s="18">
        <v>1.5</v>
      </c>
      <c r="G473" s="18">
        <v>7.2999999999999995E-2</v>
      </c>
      <c r="H473" s="21">
        <v>4.0555555555555553E-2</v>
      </c>
      <c r="I473" s="18">
        <v>406</v>
      </c>
      <c r="K473" s="18">
        <v>10</v>
      </c>
      <c r="L473" s="18" t="s">
        <v>25</v>
      </c>
      <c r="M473" s="18" t="s">
        <v>136</v>
      </c>
      <c r="N473" s="18">
        <v>138</v>
      </c>
      <c r="O473" s="18">
        <v>1</v>
      </c>
      <c r="P473" s="18">
        <v>7.2999999999999995E-2</v>
      </c>
      <c r="Q473" s="21">
        <v>2.6449275362318839E-2</v>
      </c>
      <c r="R473" s="18">
        <v>264</v>
      </c>
      <c r="T473" s="18">
        <v>10</v>
      </c>
      <c r="U473" s="18" t="s">
        <v>25</v>
      </c>
      <c r="V473" s="18" t="s">
        <v>136</v>
      </c>
      <c r="W473" s="18">
        <v>138</v>
      </c>
      <c r="X473" s="18">
        <v>1</v>
      </c>
      <c r="Y473" s="18">
        <v>7.2999999999999995E-2</v>
      </c>
      <c r="Z473" s="21">
        <v>2.6449275362318839E-2</v>
      </c>
      <c r="AA473" s="18">
        <v>264</v>
      </c>
      <c r="AC473" s="18">
        <v>9</v>
      </c>
      <c r="AD473" s="18" t="s">
        <v>708</v>
      </c>
      <c r="AE473" s="18" t="s">
        <v>750</v>
      </c>
      <c r="AF473" s="18">
        <v>2325</v>
      </c>
      <c r="AG473" s="18">
        <v>1</v>
      </c>
      <c r="AH473" s="18">
        <v>1.23E-2</v>
      </c>
      <c r="AI473" s="21">
        <v>3.5268817204301079E-4</v>
      </c>
      <c r="AJ473" s="18">
        <v>4</v>
      </c>
      <c r="AL473" s="18">
        <v>9</v>
      </c>
      <c r="AM473" s="18" t="s">
        <v>698</v>
      </c>
      <c r="AN473" s="18" t="s">
        <v>750</v>
      </c>
      <c r="AO473" s="18">
        <v>387.6</v>
      </c>
      <c r="AP473" s="18">
        <v>1</v>
      </c>
      <c r="AQ473" s="18">
        <v>8.9999999999999993E-3</v>
      </c>
      <c r="AR473" s="21">
        <v>2.3335913312693495E-3</v>
      </c>
      <c r="AS473" s="18">
        <v>23</v>
      </c>
      <c r="AU473" s="18">
        <v>9</v>
      </c>
      <c r="AV473" s="18" t="s">
        <v>665</v>
      </c>
      <c r="AW473" s="18" t="s">
        <v>750</v>
      </c>
      <c r="AX473" s="18">
        <v>13</v>
      </c>
      <c r="AY473" s="18">
        <v>2</v>
      </c>
      <c r="AZ473" s="18">
        <v>6.0000000000000001E-3</v>
      </c>
      <c r="BA473" s="21">
        <v>2.2499999999999999E-2</v>
      </c>
      <c r="BB473" s="18">
        <v>225</v>
      </c>
      <c r="BD473" s="18">
        <v>9</v>
      </c>
      <c r="BE473" s="18" t="s">
        <v>665</v>
      </c>
      <c r="BF473" s="18" t="s">
        <v>750</v>
      </c>
      <c r="BG473" s="18">
        <v>13</v>
      </c>
      <c r="BH473" s="18">
        <v>5.5</v>
      </c>
      <c r="BI473" s="18">
        <v>4.4999999999999997E-3</v>
      </c>
      <c r="BJ473" s="21">
        <v>1.2377622377622376E-2</v>
      </c>
      <c r="BK473" s="18">
        <v>124</v>
      </c>
      <c r="BM473" s="18">
        <v>9</v>
      </c>
      <c r="BN473" s="18" t="s">
        <v>665</v>
      </c>
      <c r="BO473" s="18" t="s">
        <v>750</v>
      </c>
      <c r="BP473" s="18">
        <v>13</v>
      </c>
      <c r="BQ473" s="18">
        <v>4.5</v>
      </c>
      <c r="BR473" s="18">
        <v>6.4999999999999997E-3</v>
      </c>
      <c r="BS473" s="21">
        <v>3.4166666666666665E-2</v>
      </c>
      <c r="BT473" s="18">
        <v>342</v>
      </c>
      <c r="BV473" s="18">
        <v>10</v>
      </c>
      <c r="BW473" s="18" t="s">
        <v>713</v>
      </c>
      <c r="BX473" s="18" t="s">
        <v>750</v>
      </c>
      <c r="BY473" s="18">
        <v>2150</v>
      </c>
      <c r="BZ473" s="18">
        <v>1</v>
      </c>
      <c r="CA473" s="18">
        <v>5.1999999999999998E-3</v>
      </c>
      <c r="CB473" s="21">
        <v>2.9023255813953488E-4</v>
      </c>
      <c r="CC473" s="18">
        <v>3</v>
      </c>
      <c r="CE473" s="18">
        <v>10</v>
      </c>
      <c r="CF473" s="18" t="s">
        <v>713</v>
      </c>
      <c r="CG473" s="18" t="s">
        <v>750</v>
      </c>
      <c r="CH473" s="18">
        <v>2150</v>
      </c>
      <c r="CI473" s="18">
        <v>1</v>
      </c>
      <c r="CJ473" s="18">
        <v>5.1000000000000004E-3</v>
      </c>
      <c r="CK473" s="21">
        <v>5.7720930232558142E-4</v>
      </c>
      <c r="CL473" s="18">
        <v>6</v>
      </c>
      <c r="CN473" s="18">
        <v>10</v>
      </c>
      <c r="CO473" s="18" t="s">
        <v>713</v>
      </c>
      <c r="CP473" s="18" t="s">
        <v>750</v>
      </c>
      <c r="CQ473" s="18">
        <v>2150</v>
      </c>
      <c r="CR473" s="18">
        <v>1</v>
      </c>
      <c r="CS473" s="18">
        <v>5.1999999999999998E-3</v>
      </c>
      <c r="CT473" s="21">
        <v>1.1911627906976744E-3</v>
      </c>
      <c r="CU473" s="18">
        <v>12</v>
      </c>
      <c r="CW473" s="18"/>
      <c r="CX473" s="18"/>
      <c r="CY473" s="18"/>
      <c r="CZ473" s="18"/>
      <c r="DA473" s="18"/>
      <c r="DB473" s="18"/>
      <c r="DC473" s="21"/>
      <c r="DD473" s="18"/>
    </row>
    <row r="474" spans="2:108" x14ac:dyDescent="0.3">
      <c r="B474" s="18">
        <v>10</v>
      </c>
      <c r="C474" s="18" t="s">
        <v>14</v>
      </c>
      <c r="D474" s="18" t="s">
        <v>136</v>
      </c>
      <c r="E474" s="18">
        <v>165.6</v>
      </c>
      <c r="F474" s="18">
        <v>1.5</v>
      </c>
      <c r="G474" s="18">
        <v>7.2999999999999995E-2</v>
      </c>
      <c r="H474" s="21">
        <v>3.3796296296296297E-2</v>
      </c>
      <c r="I474" s="18">
        <v>338</v>
      </c>
      <c r="K474" s="18">
        <v>10</v>
      </c>
      <c r="L474" s="18" t="s">
        <v>14</v>
      </c>
      <c r="M474" s="18" t="s">
        <v>136</v>
      </c>
      <c r="N474" s="18">
        <v>165.6</v>
      </c>
      <c r="O474" s="18">
        <v>1</v>
      </c>
      <c r="P474" s="18">
        <v>7.2999999999999995E-2</v>
      </c>
      <c r="Q474" s="21">
        <v>2.2041062801932368E-2</v>
      </c>
      <c r="R474" s="18">
        <v>220</v>
      </c>
      <c r="T474" s="18">
        <v>10</v>
      </c>
      <c r="U474" s="18" t="s">
        <v>14</v>
      </c>
      <c r="V474" s="18" t="s">
        <v>136</v>
      </c>
      <c r="W474" s="18">
        <v>165.6</v>
      </c>
      <c r="X474" s="18">
        <v>1</v>
      </c>
      <c r="Y474" s="18">
        <v>7.2999999999999995E-2</v>
      </c>
      <c r="Z474" s="21">
        <v>2.2041062801932368E-2</v>
      </c>
      <c r="AA474" s="18">
        <v>220</v>
      </c>
      <c r="AC474" s="18">
        <v>9</v>
      </c>
      <c r="AD474" s="18" t="s">
        <v>710</v>
      </c>
      <c r="AE474" s="18" t="s">
        <v>750</v>
      </c>
      <c r="AF474" s="18">
        <v>2325</v>
      </c>
      <c r="AG474" s="18">
        <v>1</v>
      </c>
      <c r="AH474" s="18">
        <v>1.23E-2</v>
      </c>
      <c r="AI474" s="21">
        <v>3.5268817204301079E-4</v>
      </c>
      <c r="AJ474" s="18">
        <v>4</v>
      </c>
      <c r="AL474" s="18">
        <v>9</v>
      </c>
      <c r="AM474" s="18" t="s">
        <v>700</v>
      </c>
      <c r="AN474" s="18" t="s">
        <v>750</v>
      </c>
      <c r="AO474" s="18">
        <v>387.6</v>
      </c>
      <c r="AP474" s="18">
        <v>1</v>
      </c>
      <c r="AQ474" s="18">
        <v>8.9999999999999993E-3</v>
      </c>
      <c r="AR474" s="21">
        <v>2.3335913312693495E-3</v>
      </c>
      <c r="AS474" s="18">
        <v>23</v>
      </c>
      <c r="AU474" s="18">
        <v>9</v>
      </c>
      <c r="AV474" s="18" t="s">
        <v>666</v>
      </c>
      <c r="AW474" s="18" t="s">
        <v>750</v>
      </c>
      <c r="AX474" s="18">
        <v>64.40000000000002</v>
      </c>
      <c r="AY474" s="18">
        <v>2</v>
      </c>
      <c r="AZ474" s="18">
        <v>7.4999999999999997E-3</v>
      </c>
      <c r="BA474" s="21">
        <v>5.6774068322981344E-3</v>
      </c>
      <c r="BB474" s="18">
        <v>57</v>
      </c>
      <c r="BD474" s="18">
        <v>9</v>
      </c>
      <c r="BE474" s="18" t="s">
        <v>666</v>
      </c>
      <c r="BF474" s="18" t="s">
        <v>750</v>
      </c>
      <c r="BG474" s="18">
        <v>64.40000000000002</v>
      </c>
      <c r="BH474" s="18">
        <v>2.5</v>
      </c>
      <c r="BI474" s="18">
        <v>7.3000000000000001E-3</v>
      </c>
      <c r="BJ474" s="21">
        <v>8.9171842650103486E-3</v>
      </c>
      <c r="BK474" s="18">
        <v>89</v>
      </c>
      <c r="BM474" s="18">
        <v>9</v>
      </c>
      <c r="BN474" s="18" t="s">
        <v>666</v>
      </c>
      <c r="BO474" s="18" t="s">
        <v>750</v>
      </c>
      <c r="BP474" s="18">
        <v>64.40000000000002</v>
      </c>
      <c r="BQ474" s="18">
        <v>2.5</v>
      </c>
      <c r="BR474" s="18">
        <v>7.0000000000000001E-3</v>
      </c>
      <c r="BS474" s="21">
        <v>1.3369565217391299E-2</v>
      </c>
      <c r="BT474" s="18">
        <v>134</v>
      </c>
      <c r="BV474" s="18">
        <v>10</v>
      </c>
      <c r="BW474" s="18" t="s">
        <v>715</v>
      </c>
      <c r="BX474" s="18" t="s">
        <v>750</v>
      </c>
      <c r="BY474" s="18">
        <v>2150</v>
      </c>
      <c r="BZ474" s="18">
        <v>1</v>
      </c>
      <c r="CA474" s="18">
        <v>5.1999999999999998E-3</v>
      </c>
      <c r="CB474" s="21">
        <v>2.9023255813953488E-4</v>
      </c>
      <c r="CC474" s="18">
        <v>3</v>
      </c>
      <c r="CE474" s="18">
        <v>10</v>
      </c>
      <c r="CF474" s="18" t="s">
        <v>715</v>
      </c>
      <c r="CG474" s="18" t="s">
        <v>750</v>
      </c>
      <c r="CH474" s="18">
        <v>2150</v>
      </c>
      <c r="CI474" s="18">
        <v>1</v>
      </c>
      <c r="CJ474" s="18">
        <v>5.1000000000000004E-3</v>
      </c>
      <c r="CK474" s="21">
        <v>5.7720930232558142E-4</v>
      </c>
      <c r="CL474" s="18">
        <v>6</v>
      </c>
      <c r="CN474" s="18">
        <v>10</v>
      </c>
      <c r="CO474" s="18" t="s">
        <v>715</v>
      </c>
      <c r="CP474" s="18" t="s">
        <v>750</v>
      </c>
      <c r="CQ474" s="18">
        <v>2150</v>
      </c>
      <c r="CR474" s="18">
        <v>1</v>
      </c>
      <c r="CS474" s="18">
        <v>5.1999999999999998E-3</v>
      </c>
      <c r="CT474" s="21">
        <v>1.1911627906976744E-3</v>
      </c>
      <c r="CU474" s="18">
        <v>12</v>
      </c>
      <c r="CW474" s="18"/>
      <c r="CX474" s="18"/>
      <c r="CY474" s="18"/>
      <c r="CZ474" s="18"/>
      <c r="DA474" s="18"/>
      <c r="DB474" s="18"/>
      <c r="DC474" s="21"/>
      <c r="DD474" s="18"/>
    </row>
    <row r="475" spans="2:108" x14ac:dyDescent="0.3">
      <c r="B475" s="18">
        <v>10</v>
      </c>
      <c r="C475" s="18" t="s">
        <v>32</v>
      </c>
      <c r="D475" s="18" t="s">
        <v>136</v>
      </c>
      <c r="E475" s="18">
        <v>165.6</v>
      </c>
      <c r="F475" s="18">
        <v>1.5</v>
      </c>
      <c r="G475" s="18">
        <v>7.2999999999999995E-2</v>
      </c>
      <c r="H475" s="21">
        <v>3.3796296296296297E-2</v>
      </c>
      <c r="I475" s="18">
        <v>338</v>
      </c>
      <c r="K475" s="18">
        <v>10</v>
      </c>
      <c r="L475" s="18" t="s">
        <v>32</v>
      </c>
      <c r="M475" s="18" t="s">
        <v>136</v>
      </c>
      <c r="N475" s="18">
        <v>165.6</v>
      </c>
      <c r="O475" s="18">
        <v>1</v>
      </c>
      <c r="P475" s="18">
        <v>7.2999999999999995E-2</v>
      </c>
      <c r="Q475" s="21">
        <v>2.2041062801932368E-2</v>
      </c>
      <c r="R475" s="18">
        <v>220</v>
      </c>
      <c r="T475" s="18">
        <v>10</v>
      </c>
      <c r="U475" s="18" t="s">
        <v>32</v>
      </c>
      <c r="V475" s="18" t="s">
        <v>136</v>
      </c>
      <c r="W475" s="18">
        <v>165.6</v>
      </c>
      <c r="X475" s="18">
        <v>1</v>
      </c>
      <c r="Y475" s="18">
        <v>7.2999999999999995E-2</v>
      </c>
      <c r="Z475" s="21">
        <v>2.2041062801932368E-2</v>
      </c>
      <c r="AA475" s="18">
        <v>220</v>
      </c>
      <c r="AC475" s="18">
        <v>9</v>
      </c>
      <c r="AD475" s="18" t="s">
        <v>712</v>
      </c>
      <c r="AE475" s="18" t="s">
        <v>750</v>
      </c>
      <c r="AF475" s="18">
        <v>2325</v>
      </c>
      <c r="AG475" s="18">
        <v>1</v>
      </c>
      <c r="AH475" s="18">
        <v>1.23E-2</v>
      </c>
      <c r="AI475" s="21">
        <v>3.5268817204301079E-4</v>
      </c>
      <c r="AJ475" s="18">
        <v>4</v>
      </c>
      <c r="AL475" s="18">
        <v>9</v>
      </c>
      <c r="AM475" s="18" t="s">
        <v>685</v>
      </c>
      <c r="AN475" s="18" t="s">
        <v>750</v>
      </c>
      <c r="AO475" s="18">
        <v>387.6</v>
      </c>
      <c r="AP475" s="18">
        <v>1</v>
      </c>
      <c r="AQ475" s="18">
        <v>8.9999999999999993E-3</v>
      </c>
      <c r="AR475" s="21">
        <v>2.3335913312693495E-3</v>
      </c>
      <c r="AS475" s="18">
        <v>23</v>
      </c>
      <c r="AU475" s="18">
        <v>9</v>
      </c>
      <c r="AV475" s="18" t="s">
        <v>668</v>
      </c>
      <c r="AW475" s="18" t="s">
        <v>750</v>
      </c>
      <c r="AX475" s="18">
        <v>64.40000000000002</v>
      </c>
      <c r="AY475" s="18">
        <v>2</v>
      </c>
      <c r="AZ475" s="18">
        <v>7.4999999999999997E-3</v>
      </c>
      <c r="BA475" s="21">
        <v>5.6774068322981344E-3</v>
      </c>
      <c r="BB475" s="18">
        <v>57</v>
      </c>
      <c r="BD475" s="18">
        <v>9</v>
      </c>
      <c r="BE475" s="18" t="s">
        <v>668</v>
      </c>
      <c r="BF475" s="18" t="s">
        <v>750</v>
      </c>
      <c r="BG475" s="18">
        <v>64.40000000000002</v>
      </c>
      <c r="BH475" s="18">
        <v>2.5</v>
      </c>
      <c r="BI475" s="18">
        <v>7.3000000000000001E-3</v>
      </c>
      <c r="BJ475" s="21">
        <v>8.9171842650103486E-3</v>
      </c>
      <c r="BK475" s="18">
        <v>89</v>
      </c>
      <c r="BM475" s="18">
        <v>9</v>
      </c>
      <c r="BN475" s="18" t="s">
        <v>668</v>
      </c>
      <c r="BO475" s="18" t="s">
        <v>750</v>
      </c>
      <c r="BP475" s="18">
        <v>64.40000000000002</v>
      </c>
      <c r="BQ475" s="18">
        <v>2.5</v>
      </c>
      <c r="BR475" s="18">
        <v>7.0000000000000001E-3</v>
      </c>
      <c r="BS475" s="21">
        <v>1.3369565217391299E-2</v>
      </c>
      <c r="BT475" s="18">
        <v>134</v>
      </c>
      <c r="BV475" s="18">
        <v>10</v>
      </c>
      <c r="BW475" s="18" t="s">
        <v>717</v>
      </c>
      <c r="BX475" s="18" t="s">
        <v>750</v>
      </c>
      <c r="BY475" s="18">
        <v>2150</v>
      </c>
      <c r="BZ475" s="18">
        <v>1</v>
      </c>
      <c r="CA475" s="18">
        <v>5.1999999999999998E-3</v>
      </c>
      <c r="CB475" s="21">
        <v>2.9023255813953488E-4</v>
      </c>
      <c r="CC475" s="18">
        <v>3</v>
      </c>
      <c r="CE475" s="18">
        <v>10</v>
      </c>
      <c r="CF475" s="18" t="s">
        <v>717</v>
      </c>
      <c r="CG475" s="18" t="s">
        <v>750</v>
      </c>
      <c r="CH475" s="18">
        <v>2150</v>
      </c>
      <c r="CI475" s="18">
        <v>1</v>
      </c>
      <c r="CJ475" s="18">
        <v>5.1000000000000004E-3</v>
      </c>
      <c r="CK475" s="21">
        <v>5.7720930232558142E-4</v>
      </c>
      <c r="CL475" s="18">
        <v>6</v>
      </c>
      <c r="CN475" s="18">
        <v>10</v>
      </c>
      <c r="CO475" s="18" t="s">
        <v>717</v>
      </c>
      <c r="CP475" s="18" t="s">
        <v>750</v>
      </c>
      <c r="CQ475" s="18">
        <v>2150</v>
      </c>
      <c r="CR475" s="18">
        <v>1</v>
      </c>
      <c r="CS475" s="18">
        <v>5.1999999999999998E-3</v>
      </c>
      <c r="CT475" s="21">
        <v>1.1911627906976744E-3</v>
      </c>
      <c r="CU475" s="18">
        <v>12</v>
      </c>
      <c r="CW475" s="18"/>
      <c r="CX475" s="18"/>
      <c r="CY475" s="18"/>
      <c r="CZ475" s="18"/>
      <c r="DA475" s="18"/>
      <c r="DB475" s="18"/>
      <c r="DC475" s="21"/>
      <c r="DD475" s="18"/>
    </row>
    <row r="476" spans="2:108" x14ac:dyDescent="0.3">
      <c r="B476" s="18">
        <v>10</v>
      </c>
      <c r="C476" s="18" t="s">
        <v>31</v>
      </c>
      <c r="D476" s="18" t="s">
        <v>136</v>
      </c>
      <c r="E476" s="18">
        <v>165.6</v>
      </c>
      <c r="F476" s="18">
        <v>1.5</v>
      </c>
      <c r="G476" s="18">
        <v>7.2999999999999995E-2</v>
      </c>
      <c r="H476" s="21">
        <v>3.3796296296296297E-2</v>
      </c>
      <c r="I476" s="18">
        <v>338</v>
      </c>
      <c r="K476" s="18">
        <v>10</v>
      </c>
      <c r="L476" s="18" t="s">
        <v>31</v>
      </c>
      <c r="M476" s="18" t="s">
        <v>136</v>
      </c>
      <c r="N476" s="18">
        <v>165.6</v>
      </c>
      <c r="O476" s="18">
        <v>1</v>
      </c>
      <c r="P476" s="18">
        <v>7.2999999999999995E-2</v>
      </c>
      <c r="Q476" s="21">
        <v>2.2041062801932368E-2</v>
      </c>
      <c r="R476" s="18">
        <v>220</v>
      </c>
      <c r="T476" s="18">
        <v>10</v>
      </c>
      <c r="U476" s="18" t="s">
        <v>31</v>
      </c>
      <c r="V476" s="18" t="s">
        <v>136</v>
      </c>
      <c r="W476" s="18">
        <v>165.6</v>
      </c>
      <c r="X476" s="18">
        <v>1</v>
      </c>
      <c r="Y476" s="18">
        <v>7.2999999999999995E-2</v>
      </c>
      <c r="Z476" s="21">
        <v>2.2041062801932368E-2</v>
      </c>
      <c r="AA476" s="18">
        <v>220</v>
      </c>
      <c r="AC476" s="18">
        <v>9</v>
      </c>
      <c r="AD476" s="18" t="s">
        <v>714</v>
      </c>
      <c r="AE476" s="18" t="s">
        <v>750</v>
      </c>
      <c r="AF476" s="18">
        <v>2325</v>
      </c>
      <c r="AG476" s="18">
        <v>1</v>
      </c>
      <c r="AH476" s="18">
        <v>1.23E-2</v>
      </c>
      <c r="AI476" s="21">
        <v>3.5268817204301079E-4</v>
      </c>
      <c r="AJ476" s="18">
        <v>4</v>
      </c>
      <c r="AL476" s="18">
        <v>9</v>
      </c>
      <c r="AM476" s="18" t="s">
        <v>687</v>
      </c>
      <c r="AN476" s="18" t="s">
        <v>750</v>
      </c>
      <c r="AO476" s="18">
        <v>387.6</v>
      </c>
      <c r="AP476" s="18">
        <v>1</v>
      </c>
      <c r="AQ476" s="18">
        <v>8.9999999999999993E-3</v>
      </c>
      <c r="AR476" s="21">
        <v>2.3335913312693495E-3</v>
      </c>
      <c r="AS476" s="18">
        <v>23</v>
      </c>
      <c r="AU476" s="18">
        <v>9</v>
      </c>
      <c r="AV476" s="18" t="s">
        <v>670</v>
      </c>
      <c r="AW476" s="18" t="s">
        <v>750</v>
      </c>
      <c r="AX476" s="18">
        <v>64.40000000000002</v>
      </c>
      <c r="AY476" s="18">
        <v>2</v>
      </c>
      <c r="AZ476" s="18">
        <v>7.4999999999999997E-3</v>
      </c>
      <c r="BA476" s="21">
        <v>5.6774068322981344E-3</v>
      </c>
      <c r="BB476" s="18">
        <v>57</v>
      </c>
      <c r="BD476" s="18">
        <v>9</v>
      </c>
      <c r="BE476" s="18" t="s">
        <v>670</v>
      </c>
      <c r="BF476" s="18" t="s">
        <v>750</v>
      </c>
      <c r="BG476" s="18">
        <v>64.40000000000002</v>
      </c>
      <c r="BH476" s="18">
        <v>2.5</v>
      </c>
      <c r="BI476" s="18">
        <v>7.3000000000000001E-3</v>
      </c>
      <c r="BJ476" s="21">
        <v>8.9171842650103486E-3</v>
      </c>
      <c r="BK476" s="18">
        <v>89</v>
      </c>
      <c r="BM476" s="18">
        <v>9</v>
      </c>
      <c r="BN476" s="18" t="s">
        <v>670</v>
      </c>
      <c r="BO476" s="18" t="s">
        <v>750</v>
      </c>
      <c r="BP476" s="18">
        <v>64.40000000000002</v>
      </c>
      <c r="BQ476" s="18">
        <v>2.5</v>
      </c>
      <c r="BR476" s="18">
        <v>7.0000000000000001E-3</v>
      </c>
      <c r="BS476" s="21">
        <v>1.3369565217391299E-2</v>
      </c>
      <c r="BT476" s="18">
        <v>134</v>
      </c>
      <c r="BV476" s="18">
        <v>10</v>
      </c>
      <c r="BW476" s="18" t="s">
        <v>719</v>
      </c>
      <c r="BX476" s="18" t="s">
        <v>750</v>
      </c>
      <c r="BY476" s="18">
        <v>2150</v>
      </c>
      <c r="BZ476" s="18">
        <v>1</v>
      </c>
      <c r="CA476" s="18">
        <v>5.1999999999999998E-3</v>
      </c>
      <c r="CB476" s="21">
        <v>2.9023255813953488E-4</v>
      </c>
      <c r="CC476" s="18">
        <v>3</v>
      </c>
      <c r="CE476" s="18">
        <v>10</v>
      </c>
      <c r="CF476" s="18" t="s">
        <v>719</v>
      </c>
      <c r="CG476" s="18" t="s">
        <v>750</v>
      </c>
      <c r="CH476" s="18">
        <v>2150</v>
      </c>
      <c r="CI476" s="18">
        <v>1</v>
      </c>
      <c r="CJ476" s="18">
        <v>5.1000000000000004E-3</v>
      </c>
      <c r="CK476" s="21">
        <v>5.7720930232558142E-4</v>
      </c>
      <c r="CL476" s="18">
        <v>6</v>
      </c>
      <c r="CN476" s="18">
        <v>10</v>
      </c>
      <c r="CO476" s="18" t="s">
        <v>719</v>
      </c>
      <c r="CP476" s="18" t="s">
        <v>750</v>
      </c>
      <c r="CQ476" s="18">
        <v>2150</v>
      </c>
      <c r="CR476" s="18">
        <v>1</v>
      </c>
      <c r="CS476" s="18">
        <v>5.1999999999999998E-3</v>
      </c>
      <c r="CT476" s="21">
        <v>1.1911627906976744E-3</v>
      </c>
      <c r="CU476" s="18">
        <v>12</v>
      </c>
      <c r="CW476" s="18"/>
      <c r="CX476" s="18"/>
      <c r="CY476" s="18"/>
      <c r="CZ476" s="18"/>
      <c r="DA476" s="18"/>
      <c r="DB476" s="18"/>
      <c r="DC476" s="21"/>
      <c r="DD476" s="18"/>
    </row>
    <row r="477" spans="2:108" x14ac:dyDescent="0.3">
      <c r="B477" s="18">
        <v>10</v>
      </c>
      <c r="C477" s="18" t="s">
        <v>738</v>
      </c>
      <c r="D477" s="18" t="s">
        <v>750</v>
      </c>
      <c r="E477" s="18">
        <v>9</v>
      </c>
      <c r="F477" s="18">
        <v>2.5</v>
      </c>
      <c r="G477" s="18">
        <v>5.0000000000000001E-3</v>
      </c>
      <c r="H477" s="21">
        <v>2.5555555555555561E-2</v>
      </c>
      <c r="I477" s="18">
        <v>256</v>
      </c>
      <c r="K477" s="18">
        <v>10</v>
      </c>
      <c r="L477" s="18" t="s">
        <v>738</v>
      </c>
      <c r="M477" s="18" t="s">
        <v>750</v>
      </c>
      <c r="N477" s="18">
        <v>9</v>
      </c>
      <c r="O477" s="18">
        <v>1</v>
      </c>
      <c r="P477" s="18">
        <v>6.1000000000000004E-3</v>
      </c>
      <c r="Q477" s="21">
        <v>3.3888888888888885E-2</v>
      </c>
      <c r="R477" s="18">
        <v>339</v>
      </c>
      <c r="T477" s="18">
        <v>10</v>
      </c>
      <c r="U477" s="18" t="s">
        <v>738</v>
      </c>
      <c r="V477" s="18" t="s">
        <v>750</v>
      </c>
      <c r="W477" s="18">
        <v>9</v>
      </c>
      <c r="X477" s="18">
        <v>1</v>
      </c>
      <c r="Y477" s="18">
        <v>6.1000000000000004E-3</v>
      </c>
      <c r="Z477" s="21">
        <v>3.3888888888888885E-2</v>
      </c>
      <c r="AA477" s="18">
        <v>339</v>
      </c>
      <c r="AC477" s="18">
        <v>9</v>
      </c>
      <c r="AD477" s="18" t="s">
        <v>716</v>
      </c>
      <c r="AE477" s="18" t="s">
        <v>750</v>
      </c>
      <c r="AF477" s="18">
        <v>2325</v>
      </c>
      <c r="AG477" s="18">
        <v>1</v>
      </c>
      <c r="AH477" s="18">
        <v>1.23E-2</v>
      </c>
      <c r="AI477" s="21">
        <v>3.5268817204301079E-4</v>
      </c>
      <c r="AJ477" s="18">
        <v>4</v>
      </c>
      <c r="AL477" s="18">
        <v>9</v>
      </c>
      <c r="AM477" s="18" t="s">
        <v>689</v>
      </c>
      <c r="AN477" s="18" t="s">
        <v>750</v>
      </c>
      <c r="AO477" s="18">
        <v>387.6</v>
      </c>
      <c r="AP477" s="18">
        <v>1</v>
      </c>
      <c r="AQ477" s="18">
        <v>8.9999999999999993E-3</v>
      </c>
      <c r="AR477" s="21">
        <v>2.3335913312693495E-3</v>
      </c>
      <c r="AS477" s="18">
        <v>23</v>
      </c>
      <c r="AU477" s="18">
        <v>9</v>
      </c>
      <c r="AV477" s="18" t="s">
        <v>672</v>
      </c>
      <c r="AW477" s="18" t="s">
        <v>750</v>
      </c>
      <c r="AX477" s="18">
        <v>64.40000000000002</v>
      </c>
      <c r="AY477" s="18">
        <v>2</v>
      </c>
      <c r="AZ477" s="18">
        <v>7.4999999999999997E-3</v>
      </c>
      <c r="BA477" s="21">
        <v>5.6774068322981344E-3</v>
      </c>
      <c r="BB477" s="18">
        <v>57</v>
      </c>
      <c r="BD477" s="18">
        <v>9</v>
      </c>
      <c r="BE477" s="18" t="s">
        <v>672</v>
      </c>
      <c r="BF477" s="18" t="s">
        <v>750</v>
      </c>
      <c r="BG477" s="18">
        <v>64.40000000000002</v>
      </c>
      <c r="BH477" s="18">
        <v>2.5</v>
      </c>
      <c r="BI477" s="18">
        <v>7.3000000000000001E-3</v>
      </c>
      <c r="BJ477" s="21">
        <v>8.9171842650103486E-3</v>
      </c>
      <c r="BK477" s="18">
        <v>89</v>
      </c>
      <c r="BM477" s="18">
        <v>9</v>
      </c>
      <c r="BN477" s="18" t="s">
        <v>672</v>
      </c>
      <c r="BO477" s="18" t="s">
        <v>750</v>
      </c>
      <c r="BP477" s="18">
        <v>64.40000000000002</v>
      </c>
      <c r="BQ477" s="18">
        <v>2.5</v>
      </c>
      <c r="BR477" s="18">
        <v>7.0000000000000001E-3</v>
      </c>
      <c r="BS477" s="21">
        <v>1.3369565217391299E-2</v>
      </c>
      <c r="BT477" s="18">
        <v>134</v>
      </c>
    </row>
    <row r="478" spans="2:108" x14ac:dyDescent="0.3">
      <c r="B478" s="18">
        <v>10</v>
      </c>
      <c r="C478" s="18" t="s">
        <v>650</v>
      </c>
      <c r="D478" s="18" t="s">
        <v>750</v>
      </c>
      <c r="E478" s="18">
        <v>9</v>
      </c>
      <c r="F478" s="18">
        <v>2.5</v>
      </c>
      <c r="G478" s="18">
        <v>5.0000000000000001E-3</v>
      </c>
      <c r="H478" s="21">
        <v>2.5555555555555561E-2</v>
      </c>
      <c r="I478" s="18">
        <v>256</v>
      </c>
      <c r="K478" s="18">
        <v>10</v>
      </c>
      <c r="L478" s="18" t="s">
        <v>650</v>
      </c>
      <c r="M478" s="18" t="s">
        <v>750</v>
      </c>
      <c r="N478" s="18">
        <v>9</v>
      </c>
      <c r="O478" s="18">
        <v>1</v>
      </c>
      <c r="P478" s="18">
        <v>6.1000000000000004E-3</v>
      </c>
      <c r="Q478" s="21">
        <v>3.3888888888888885E-2</v>
      </c>
      <c r="R478" s="18">
        <v>339</v>
      </c>
      <c r="T478" s="18">
        <v>10</v>
      </c>
      <c r="U478" s="18" t="s">
        <v>650</v>
      </c>
      <c r="V478" s="18" t="s">
        <v>750</v>
      </c>
      <c r="W478" s="18">
        <v>9</v>
      </c>
      <c r="X478" s="18">
        <v>1</v>
      </c>
      <c r="Y478" s="18">
        <v>6.1000000000000004E-3</v>
      </c>
      <c r="Z478" s="21">
        <v>3.3888888888888885E-2</v>
      </c>
      <c r="AA478" s="18">
        <v>339</v>
      </c>
      <c r="AC478" s="18">
        <v>9</v>
      </c>
      <c r="AD478" s="18" t="s">
        <v>718</v>
      </c>
      <c r="AE478" s="18" t="s">
        <v>750</v>
      </c>
      <c r="AF478" s="18">
        <v>2325</v>
      </c>
      <c r="AG478" s="18">
        <v>1</v>
      </c>
      <c r="AH478" s="18">
        <v>1.23E-2</v>
      </c>
      <c r="AI478" s="21">
        <v>3.5268817204301079E-4</v>
      </c>
      <c r="AJ478" s="18">
        <v>4</v>
      </c>
      <c r="AL478" s="18">
        <v>9</v>
      </c>
      <c r="AM478" s="18" t="s">
        <v>691</v>
      </c>
      <c r="AN478" s="18" t="s">
        <v>750</v>
      </c>
      <c r="AO478" s="18">
        <v>387.6</v>
      </c>
      <c r="AP478" s="18">
        <v>1</v>
      </c>
      <c r="AQ478" s="18">
        <v>8.9999999999999993E-3</v>
      </c>
      <c r="AR478" s="21">
        <v>2.3335913312693495E-3</v>
      </c>
      <c r="AS478" s="18">
        <v>23</v>
      </c>
      <c r="AU478" s="18">
        <v>9</v>
      </c>
      <c r="AV478" s="18" t="s">
        <v>674</v>
      </c>
      <c r="AW478" s="18" t="s">
        <v>750</v>
      </c>
      <c r="AX478" s="18">
        <v>64.40000000000002</v>
      </c>
      <c r="AY478" s="18">
        <v>2</v>
      </c>
      <c r="AZ478" s="18">
        <v>7.4999999999999997E-3</v>
      </c>
      <c r="BA478" s="21">
        <v>5.6774068322981344E-3</v>
      </c>
      <c r="BB478" s="18">
        <v>57</v>
      </c>
      <c r="BD478" s="18">
        <v>9</v>
      </c>
      <c r="BE478" s="18" t="s">
        <v>674</v>
      </c>
      <c r="BF478" s="18" t="s">
        <v>750</v>
      </c>
      <c r="BG478" s="18">
        <v>64.40000000000002</v>
      </c>
      <c r="BH478" s="18">
        <v>2.5</v>
      </c>
      <c r="BI478" s="18">
        <v>7.3000000000000001E-3</v>
      </c>
      <c r="BJ478" s="21">
        <v>8.9171842650103486E-3</v>
      </c>
      <c r="BK478" s="18">
        <v>89</v>
      </c>
      <c r="BM478" s="18">
        <v>9</v>
      </c>
      <c r="BN478" s="18" t="s">
        <v>674</v>
      </c>
      <c r="BO478" s="18" t="s">
        <v>750</v>
      </c>
      <c r="BP478" s="18">
        <v>64.40000000000002</v>
      </c>
      <c r="BQ478" s="18">
        <v>2.5</v>
      </c>
      <c r="BR478" s="18">
        <v>7.0000000000000001E-3</v>
      </c>
      <c r="BS478" s="21">
        <v>1.3369565217391299E-2</v>
      </c>
      <c r="BT478" s="18">
        <v>134</v>
      </c>
    </row>
    <row r="479" spans="2:108" x14ac:dyDescent="0.3">
      <c r="B479" s="18">
        <v>10</v>
      </c>
      <c r="C479" s="18" t="s">
        <v>652</v>
      </c>
      <c r="D479" s="18" t="s">
        <v>750</v>
      </c>
      <c r="E479" s="18">
        <v>9</v>
      </c>
      <c r="F479" s="18">
        <v>2.5</v>
      </c>
      <c r="G479" s="18">
        <v>5.0000000000000001E-3</v>
      </c>
      <c r="H479" s="21">
        <v>2.5555555555555561E-2</v>
      </c>
      <c r="I479" s="18">
        <v>256</v>
      </c>
      <c r="K479" s="18">
        <v>10</v>
      </c>
      <c r="L479" s="18" t="s">
        <v>652</v>
      </c>
      <c r="M479" s="18" t="s">
        <v>750</v>
      </c>
      <c r="N479" s="18">
        <v>9</v>
      </c>
      <c r="O479" s="18">
        <v>1</v>
      </c>
      <c r="P479" s="18">
        <v>6.1000000000000004E-3</v>
      </c>
      <c r="Q479" s="21">
        <v>3.3888888888888885E-2</v>
      </c>
      <c r="R479" s="18">
        <v>339</v>
      </c>
      <c r="T479" s="18">
        <v>10</v>
      </c>
      <c r="U479" s="18" t="s">
        <v>652</v>
      </c>
      <c r="V479" s="18" t="s">
        <v>750</v>
      </c>
      <c r="W479" s="18">
        <v>9</v>
      </c>
      <c r="X479" s="18">
        <v>1</v>
      </c>
      <c r="Y479" s="18">
        <v>6.1000000000000004E-3</v>
      </c>
      <c r="Z479" s="21">
        <v>3.3888888888888885E-2</v>
      </c>
      <c r="AA479" s="18">
        <v>339</v>
      </c>
      <c r="AC479" s="18">
        <v>9</v>
      </c>
      <c r="AD479" s="18" t="s">
        <v>772</v>
      </c>
      <c r="AE479" s="18" t="s">
        <v>773</v>
      </c>
      <c r="AF479" s="18">
        <v>35</v>
      </c>
      <c r="AG479" s="18">
        <v>1</v>
      </c>
      <c r="AH479" s="18">
        <v>1.7999999999999999E-2</v>
      </c>
      <c r="AI479" s="21">
        <v>3.4285714285714287E-2</v>
      </c>
      <c r="AJ479" s="18">
        <v>343</v>
      </c>
      <c r="AL479" s="18">
        <v>9</v>
      </c>
      <c r="AM479" s="18" t="s">
        <v>693</v>
      </c>
      <c r="AN479" s="18" t="s">
        <v>750</v>
      </c>
      <c r="AO479" s="18">
        <v>387.6</v>
      </c>
      <c r="AP479" s="18">
        <v>1</v>
      </c>
      <c r="AQ479" s="18">
        <v>8.9999999999999993E-3</v>
      </c>
      <c r="AR479" s="21">
        <v>2.3335913312693495E-3</v>
      </c>
      <c r="AS479" s="18">
        <v>23</v>
      </c>
      <c r="AU479" s="18">
        <v>9</v>
      </c>
      <c r="AV479" s="18" t="s">
        <v>676</v>
      </c>
      <c r="AW479" s="18" t="s">
        <v>750</v>
      </c>
      <c r="AX479" s="18">
        <v>64.40000000000002</v>
      </c>
      <c r="AY479" s="18">
        <v>2</v>
      </c>
      <c r="AZ479" s="18">
        <v>7.4999999999999997E-3</v>
      </c>
      <c r="BA479" s="21">
        <v>5.6774068322981344E-3</v>
      </c>
      <c r="BB479" s="18">
        <v>57</v>
      </c>
      <c r="BD479" s="18">
        <v>9</v>
      </c>
      <c r="BE479" s="18" t="s">
        <v>676</v>
      </c>
      <c r="BF479" s="18" t="s">
        <v>750</v>
      </c>
      <c r="BG479" s="18">
        <v>64.40000000000002</v>
      </c>
      <c r="BH479" s="18">
        <v>2.5</v>
      </c>
      <c r="BI479" s="18">
        <v>7.3000000000000001E-3</v>
      </c>
      <c r="BJ479" s="21">
        <v>8.9171842650103486E-3</v>
      </c>
      <c r="BK479" s="18">
        <v>89</v>
      </c>
      <c r="BM479" s="18">
        <v>9</v>
      </c>
      <c r="BN479" s="18" t="s">
        <v>676</v>
      </c>
      <c r="BO479" s="18" t="s">
        <v>750</v>
      </c>
      <c r="BP479" s="18">
        <v>64.40000000000002</v>
      </c>
      <c r="BQ479" s="18">
        <v>2.5</v>
      </c>
      <c r="BR479" s="18">
        <v>7.0000000000000001E-3</v>
      </c>
      <c r="BS479" s="21">
        <v>1.3369565217391299E-2</v>
      </c>
      <c r="BT479" s="18">
        <v>134</v>
      </c>
    </row>
    <row r="480" spans="2:108" x14ac:dyDescent="0.3">
      <c r="B480" s="18">
        <v>10</v>
      </c>
      <c r="C480" s="18" t="s">
        <v>654</v>
      </c>
      <c r="D480" s="18" t="s">
        <v>750</v>
      </c>
      <c r="E480" s="18">
        <v>9</v>
      </c>
      <c r="F480" s="18">
        <v>2.5</v>
      </c>
      <c r="G480" s="18">
        <v>5.0000000000000001E-3</v>
      </c>
      <c r="H480" s="21">
        <v>2.5555555555555561E-2</v>
      </c>
      <c r="I480" s="18">
        <v>256</v>
      </c>
      <c r="K480" s="18">
        <v>10</v>
      </c>
      <c r="L480" s="18" t="s">
        <v>654</v>
      </c>
      <c r="M480" s="18" t="s">
        <v>750</v>
      </c>
      <c r="N480" s="18">
        <v>9</v>
      </c>
      <c r="O480" s="18">
        <v>1</v>
      </c>
      <c r="P480" s="18">
        <v>6.1000000000000004E-3</v>
      </c>
      <c r="Q480" s="21">
        <v>3.3888888888888885E-2</v>
      </c>
      <c r="R480" s="18">
        <v>339</v>
      </c>
      <c r="T480" s="18">
        <v>10</v>
      </c>
      <c r="U480" s="18" t="s">
        <v>654</v>
      </c>
      <c r="V480" s="18" t="s">
        <v>750</v>
      </c>
      <c r="W480" s="18">
        <v>9</v>
      </c>
      <c r="X480" s="18">
        <v>1</v>
      </c>
      <c r="Y480" s="18">
        <v>6.1000000000000004E-3</v>
      </c>
      <c r="Z480" s="21">
        <v>3.3888888888888885E-2</v>
      </c>
      <c r="AA480" s="18">
        <v>339</v>
      </c>
      <c r="AC480" s="18">
        <v>9</v>
      </c>
      <c r="AD480" s="18" t="s">
        <v>774</v>
      </c>
      <c r="AE480" s="18" t="s">
        <v>773</v>
      </c>
      <c r="AF480" s="18">
        <v>60</v>
      </c>
      <c r="AG480" s="18">
        <v>1</v>
      </c>
      <c r="AH480" s="18">
        <v>1.9E-2</v>
      </c>
      <c r="AI480" s="21">
        <v>2.1111111111111115E-2</v>
      </c>
      <c r="AJ480" s="18">
        <v>211</v>
      </c>
      <c r="AL480" s="18">
        <v>9</v>
      </c>
      <c r="AM480" s="18" t="s">
        <v>695</v>
      </c>
      <c r="AN480" s="18" t="s">
        <v>750</v>
      </c>
      <c r="AO480" s="18">
        <v>387.6</v>
      </c>
      <c r="AP480" s="18">
        <v>1</v>
      </c>
      <c r="AQ480" s="18">
        <v>8.9999999999999993E-3</v>
      </c>
      <c r="AR480" s="21">
        <v>2.3335913312693495E-3</v>
      </c>
      <c r="AS480" s="18">
        <v>23</v>
      </c>
      <c r="AU480" s="18">
        <v>9</v>
      </c>
      <c r="AV480" s="18" t="s">
        <v>678</v>
      </c>
      <c r="AW480" s="18" t="s">
        <v>750</v>
      </c>
      <c r="AX480" s="18">
        <v>64.40000000000002</v>
      </c>
      <c r="AY480" s="18">
        <v>2</v>
      </c>
      <c r="AZ480" s="18">
        <v>7.4999999999999997E-3</v>
      </c>
      <c r="BA480" s="21">
        <v>5.6774068322981344E-3</v>
      </c>
      <c r="BB480" s="18">
        <v>57</v>
      </c>
      <c r="BD480" s="18">
        <v>9</v>
      </c>
      <c r="BE480" s="18" t="s">
        <v>678</v>
      </c>
      <c r="BF480" s="18" t="s">
        <v>750</v>
      </c>
      <c r="BG480" s="18">
        <v>64.40000000000002</v>
      </c>
      <c r="BH480" s="18">
        <v>2.5</v>
      </c>
      <c r="BI480" s="18">
        <v>7.3000000000000001E-3</v>
      </c>
      <c r="BJ480" s="21">
        <v>8.9171842650103486E-3</v>
      </c>
      <c r="BK480" s="18">
        <v>89</v>
      </c>
      <c r="BM480" s="18">
        <v>9</v>
      </c>
      <c r="BN480" s="18" t="s">
        <v>678</v>
      </c>
      <c r="BO480" s="18" t="s">
        <v>750</v>
      </c>
      <c r="BP480" s="18">
        <v>64.40000000000002</v>
      </c>
      <c r="BQ480" s="18">
        <v>2.5</v>
      </c>
      <c r="BR480" s="18">
        <v>7.0000000000000001E-3</v>
      </c>
      <c r="BS480" s="21">
        <v>1.3369565217391299E-2</v>
      </c>
      <c r="BT480" s="18">
        <v>134</v>
      </c>
    </row>
    <row r="481" spans="2:72" x14ac:dyDescent="0.3">
      <c r="B481" s="18">
        <v>10</v>
      </c>
      <c r="C481" s="18" t="s">
        <v>656</v>
      </c>
      <c r="D481" s="18" t="s">
        <v>750</v>
      </c>
      <c r="E481" s="18">
        <v>9</v>
      </c>
      <c r="F481" s="18">
        <v>2.5</v>
      </c>
      <c r="G481" s="18">
        <v>5.0000000000000001E-3</v>
      </c>
      <c r="H481" s="21">
        <v>2.5555555555555561E-2</v>
      </c>
      <c r="I481" s="18">
        <v>256</v>
      </c>
      <c r="K481" s="18">
        <v>10</v>
      </c>
      <c r="L481" s="18" t="s">
        <v>656</v>
      </c>
      <c r="M481" s="18" t="s">
        <v>750</v>
      </c>
      <c r="N481" s="18">
        <v>9</v>
      </c>
      <c r="O481" s="18">
        <v>1</v>
      </c>
      <c r="P481" s="18">
        <v>6.1000000000000004E-3</v>
      </c>
      <c r="Q481" s="21">
        <v>3.3888888888888885E-2</v>
      </c>
      <c r="R481" s="18">
        <v>339</v>
      </c>
      <c r="T481" s="18">
        <v>10</v>
      </c>
      <c r="U481" s="18" t="s">
        <v>656</v>
      </c>
      <c r="V481" s="18" t="s">
        <v>750</v>
      </c>
      <c r="W481" s="18">
        <v>9</v>
      </c>
      <c r="X481" s="18">
        <v>1</v>
      </c>
      <c r="Y481" s="18">
        <v>6.1000000000000004E-3</v>
      </c>
      <c r="Z481" s="21">
        <v>3.3888888888888885E-2</v>
      </c>
      <c r="AA481" s="18">
        <v>339</v>
      </c>
      <c r="AL481" s="18">
        <v>9</v>
      </c>
      <c r="AM481" s="18" t="s">
        <v>697</v>
      </c>
      <c r="AN481" s="18" t="s">
        <v>750</v>
      </c>
      <c r="AO481" s="18">
        <v>387.6</v>
      </c>
      <c r="AP481" s="18">
        <v>1</v>
      </c>
      <c r="AQ481" s="18">
        <v>8.9999999999999993E-3</v>
      </c>
      <c r="AR481" s="21">
        <v>2.3335913312693495E-3</v>
      </c>
      <c r="AS481" s="18">
        <v>23</v>
      </c>
      <c r="AU481" s="18">
        <v>9</v>
      </c>
      <c r="AV481" s="18" t="s">
        <v>680</v>
      </c>
      <c r="AW481" s="18" t="s">
        <v>750</v>
      </c>
      <c r="AX481" s="18">
        <v>64.40000000000002</v>
      </c>
      <c r="AY481" s="18">
        <v>2</v>
      </c>
      <c r="AZ481" s="18">
        <v>7.4999999999999997E-3</v>
      </c>
      <c r="BA481" s="21">
        <v>5.6774068322981344E-3</v>
      </c>
      <c r="BB481" s="18">
        <v>57</v>
      </c>
      <c r="BD481" s="18">
        <v>9</v>
      </c>
      <c r="BE481" s="18" t="s">
        <v>680</v>
      </c>
      <c r="BF481" s="18" t="s">
        <v>750</v>
      </c>
      <c r="BG481" s="18">
        <v>64.40000000000002</v>
      </c>
      <c r="BH481" s="18">
        <v>2.5</v>
      </c>
      <c r="BI481" s="18">
        <v>7.3000000000000001E-3</v>
      </c>
      <c r="BJ481" s="21">
        <v>8.9171842650103486E-3</v>
      </c>
      <c r="BK481" s="18">
        <v>89</v>
      </c>
      <c r="BM481" s="18">
        <v>9</v>
      </c>
      <c r="BN481" s="18" t="s">
        <v>680</v>
      </c>
      <c r="BO481" s="18" t="s">
        <v>750</v>
      </c>
      <c r="BP481" s="18">
        <v>64.40000000000002</v>
      </c>
      <c r="BQ481" s="18">
        <v>2.5</v>
      </c>
      <c r="BR481" s="18">
        <v>7.0000000000000001E-3</v>
      </c>
      <c r="BS481" s="21">
        <v>1.3369565217391299E-2</v>
      </c>
      <c r="BT481" s="18">
        <v>134</v>
      </c>
    </row>
    <row r="482" spans="2:72" x14ac:dyDescent="0.3">
      <c r="B482" s="18">
        <v>10</v>
      </c>
      <c r="C482" s="18" t="s">
        <v>658</v>
      </c>
      <c r="D482" s="18" t="s">
        <v>750</v>
      </c>
      <c r="E482" s="18">
        <v>9</v>
      </c>
      <c r="F482" s="18">
        <v>2.5</v>
      </c>
      <c r="G482" s="18">
        <v>5.0000000000000001E-3</v>
      </c>
      <c r="H482" s="21">
        <v>2.5555555555555561E-2</v>
      </c>
      <c r="I482" s="18">
        <v>256</v>
      </c>
      <c r="K482" s="18">
        <v>10</v>
      </c>
      <c r="L482" s="18" t="s">
        <v>658</v>
      </c>
      <c r="M482" s="18" t="s">
        <v>750</v>
      </c>
      <c r="N482" s="18">
        <v>9</v>
      </c>
      <c r="O482" s="18">
        <v>1</v>
      </c>
      <c r="P482" s="18">
        <v>6.1000000000000004E-3</v>
      </c>
      <c r="Q482" s="21">
        <v>3.3888888888888885E-2</v>
      </c>
      <c r="R482" s="18">
        <v>339</v>
      </c>
      <c r="T482" s="18">
        <v>10</v>
      </c>
      <c r="U482" s="18" t="s">
        <v>658</v>
      </c>
      <c r="V482" s="18" t="s">
        <v>750</v>
      </c>
      <c r="W482" s="18">
        <v>9</v>
      </c>
      <c r="X482" s="18">
        <v>1</v>
      </c>
      <c r="Y482" s="18">
        <v>6.1000000000000004E-3</v>
      </c>
      <c r="Z482" s="21">
        <v>3.3888888888888885E-2</v>
      </c>
      <c r="AA482" s="18">
        <v>339</v>
      </c>
      <c r="AL482" s="18">
        <v>9</v>
      </c>
      <c r="AM482" s="18" t="s">
        <v>699</v>
      </c>
      <c r="AN482" s="18" t="s">
        <v>750</v>
      </c>
      <c r="AO482" s="18">
        <v>387.6</v>
      </c>
      <c r="AP482" s="18">
        <v>1</v>
      </c>
      <c r="AQ482" s="18">
        <v>8.9999999999999993E-3</v>
      </c>
      <c r="AR482" s="21">
        <v>2.3335913312693495E-3</v>
      </c>
      <c r="AS482" s="18">
        <v>23</v>
      </c>
      <c r="AU482" s="18">
        <v>9</v>
      </c>
      <c r="AV482" s="18" t="s">
        <v>682</v>
      </c>
      <c r="AW482" s="18" t="s">
        <v>750</v>
      </c>
      <c r="AX482" s="18">
        <v>64.40000000000002</v>
      </c>
      <c r="AY482" s="18">
        <v>2</v>
      </c>
      <c r="AZ482" s="18">
        <v>7.4999999999999997E-3</v>
      </c>
      <c r="BA482" s="21">
        <v>5.6774068322981344E-3</v>
      </c>
      <c r="BB482" s="18">
        <v>57</v>
      </c>
      <c r="BD482" s="18">
        <v>9</v>
      </c>
      <c r="BE482" s="18" t="s">
        <v>682</v>
      </c>
      <c r="BF482" s="18" t="s">
        <v>750</v>
      </c>
      <c r="BG482" s="18">
        <v>64.40000000000002</v>
      </c>
      <c r="BH482" s="18">
        <v>2.5</v>
      </c>
      <c r="BI482" s="18">
        <v>7.3000000000000001E-3</v>
      </c>
      <c r="BJ482" s="21">
        <v>8.9171842650103486E-3</v>
      </c>
      <c r="BK482" s="18">
        <v>89</v>
      </c>
      <c r="BM482" s="18">
        <v>9</v>
      </c>
      <c r="BN482" s="18" t="s">
        <v>682</v>
      </c>
      <c r="BO482" s="18" t="s">
        <v>750</v>
      </c>
      <c r="BP482" s="18">
        <v>64.40000000000002</v>
      </c>
      <c r="BQ482" s="18">
        <v>2.5</v>
      </c>
      <c r="BR482" s="18">
        <v>7.0000000000000001E-3</v>
      </c>
      <c r="BS482" s="21">
        <v>1.3369565217391299E-2</v>
      </c>
      <c r="BT482" s="18">
        <v>134</v>
      </c>
    </row>
    <row r="483" spans="2:72" x14ac:dyDescent="0.3">
      <c r="B483" s="18">
        <v>10</v>
      </c>
      <c r="C483" s="18" t="s">
        <v>660</v>
      </c>
      <c r="D483" s="18" t="s">
        <v>750</v>
      </c>
      <c r="E483" s="18">
        <v>9</v>
      </c>
      <c r="F483" s="18">
        <v>2.5</v>
      </c>
      <c r="G483" s="18">
        <v>5.0000000000000001E-3</v>
      </c>
      <c r="H483" s="21">
        <v>2.5555555555555561E-2</v>
      </c>
      <c r="I483" s="18">
        <v>256</v>
      </c>
      <c r="K483" s="18">
        <v>10</v>
      </c>
      <c r="L483" s="18" t="s">
        <v>660</v>
      </c>
      <c r="M483" s="18" t="s">
        <v>750</v>
      </c>
      <c r="N483" s="18">
        <v>9</v>
      </c>
      <c r="O483" s="18">
        <v>1</v>
      </c>
      <c r="P483" s="18">
        <v>6.1000000000000004E-3</v>
      </c>
      <c r="Q483" s="21">
        <v>3.3888888888888885E-2</v>
      </c>
      <c r="R483" s="18">
        <v>339</v>
      </c>
      <c r="T483" s="18">
        <v>10</v>
      </c>
      <c r="U483" s="18" t="s">
        <v>660</v>
      </c>
      <c r="V483" s="18" t="s">
        <v>750</v>
      </c>
      <c r="W483" s="18">
        <v>9</v>
      </c>
      <c r="X483" s="18">
        <v>1</v>
      </c>
      <c r="Y483" s="18">
        <v>6.1000000000000004E-3</v>
      </c>
      <c r="Z483" s="21">
        <v>3.3888888888888885E-2</v>
      </c>
      <c r="AA483" s="18">
        <v>339</v>
      </c>
      <c r="AC483" s="18" t="s">
        <v>133</v>
      </c>
      <c r="AD483" s="18" t="s">
        <v>135</v>
      </c>
      <c r="AE483" s="18" t="s">
        <v>0</v>
      </c>
      <c r="AF483" s="18" t="s">
        <v>1</v>
      </c>
      <c r="AG483" s="18" t="s">
        <v>36</v>
      </c>
      <c r="AH483" s="18" t="s">
        <v>2</v>
      </c>
      <c r="AI483" s="18" t="s">
        <v>3</v>
      </c>
      <c r="AJ483" s="18" t="s">
        <v>4</v>
      </c>
      <c r="AK483" s="20">
        <v>10004</v>
      </c>
      <c r="AL483" s="18">
        <v>9</v>
      </c>
      <c r="AM483" s="18" t="s">
        <v>701</v>
      </c>
      <c r="AN483" s="18" t="s">
        <v>750</v>
      </c>
      <c r="AO483" s="18">
        <v>387.6</v>
      </c>
      <c r="AP483" s="18">
        <v>1</v>
      </c>
      <c r="AQ483" s="18">
        <v>8.9999999999999993E-3</v>
      </c>
      <c r="AR483" s="21">
        <v>2.3335913312693495E-3</v>
      </c>
      <c r="AS483" s="18">
        <v>23</v>
      </c>
      <c r="AU483" s="18">
        <v>9</v>
      </c>
      <c r="AV483" s="18" t="s">
        <v>667</v>
      </c>
      <c r="AW483" s="18" t="s">
        <v>750</v>
      </c>
      <c r="AX483" s="18">
        <v>64.40000000000002</v>
      </c>
      <c r="AY483" s="18">
        <v>2</v>
      </c>
      <c r="AZ483" s="18">
        <v>7.4999999999999997E-3</v>
      </c>
      <c r="BA483" s="21">
        <v>5.6774068322981344E-3</v>
      </c>
      <c r="BB483" s="18">
        <v>57</v>
      </c>
      <c r="BD483" s="18">
        <v>9</v>
      </c>
      <c r="BE483" s="18" t="s">
        <v>667</v>
      </c>
      <c r="BF483" s="18" t="s">
        <v>750</v>
      </c>
      <c r="BG483" s="18">
        <v>64.40000000000002</v>
      </c>
      <c r="BH483" s="18">
        <v>2.5</v>
      </c>
      <c r="BI483" s="18">
        <v>7.3000000000000001E-3</v>
      </c>
      <c r="BJ483" s="21">
        <v>8.9171842650103486E-3</v>
      </c>
      <c r="BK483" s="18">
        <v>89</v>
      </c>
      <c r="BM483" s="18">
        <v>9</v>
      </c>
      <c r="BN483" s="18" t="s">
        <v>667</v>
      </c>
      <c r="BO483" s="18" t="s">
        <v>750</v>
      </c>
      <c r="BP483" s="18">
        <v>64.40000000000002</v>
      </c>
      <c r="BQ483" s="18">
        <v>2.5</v>
      </c>
      <c r="BR483" s="18">
        <v>7.0000000000000001E-3</v>
      </c>
      <c r="BS483" s="21">
        <v>1.3369565217391299E-2</v>
      </c>
      <c r="BT483" s="18">
        <v>134</v>
      </c>
    </row>
    <row r="484" spans="2:72" x14ac:dyDescent="0.3">
      <c r="B484" s="18">
        <v>10</v>
      </c>
      <c r="C484" s="18" t="s">
        <v>662</v>
      </c>
      <c r="D484" s="18" t="s">
        <v>750</v>
      </c>
      <c r="E484" s="18">
        <v>9</v>
      </c>
      <c r="F484" s="18">
        <v>2.5</v>
      </c>
      <c r="G484" s="18">
        <v>5.0000000000000001E-3</v>
      </c>
      <c r="H484" s="21">
        <v>2.5555555555555561E-2</v>
      </c>
      <c r="I484" s="18">
        <v>256</v>
      </c>
      <c r="K484" s="18">
        <v>10</v>
      </c>
      <c r="L484" s="18" t="s">
        <v>662</v>
      </c>
      <c r="M484" s="18" t="s">
        <v>750</v>
      </c>
      <c r="N484" s="18">
        <v>9</v>
      </c>
      <c r="O484" s="18">
        <v>1</v>
      </c>
      <c r="P484" s="18">
        <v>6.1000000000000004E-3</v>
      </c>
      <c r="Q484" s="21">
        <v>3.3888888888888885E-2</v>
      </c>
      <c r="R484" s="18">
        <v>339</v>
      </c>
      <c r="T484" s="18">
        <v>10</v>
      </c>
      <c r="U484" s="18" t="s">
        <v>662</v>
      </c>
      <c r="V484" s="18" t="s">
        <v>750</v>
      </c>
      <c r="W484" s="18">
        <v>9</v>
      </c>
      <c r="X484" s="18">
        <v>1</v>
      </c>
      <c r="Y484" s="18">
        <v>6.1000000000000004E-3</v>
      </c>
      <c r="Z484" s="21">
        <v>3.3888888888888885E-2</v>
      </c>
      <c r="AA484" s="18">
        <v>339</v>
      </c>
      <c r="AC484" s="18">
        <v>10</v>
      </c>
      <c r="AD484" s="18" t="s">
        <v>12</v>
      </c>
      <c r="AE484" s="18" t="s">
        <v>136</v>
      </c>
      <c r="AF484" s="18">
        <v>92</v>
      </c>
      <c r="AG484" s="18">
        <v>1</v>
      </c>
      <c r="AH484" s="18">
        <v>7.2999999999999995E-2</v>
      </c>
      <c r="AI484" s="21">
        <v>5.2898550724637686E-2</v>
      </c>
      <c r="AJ484" s="18">
        <v>529</v>
      </c>
      <c r="AL484" s="18">
        <v>9</v>
      </c>
      <c r="AM484" s="18" t="s">
        <v>702</v>
      </c>
      <c r="AN484" s="18" t="s">
        <v>750</v>
      </c>
      <c r="AO484" s="18">
        <v>2325</v>
      </c>
      <c r="AP484" s="18">
        <v>1</v>
      </c>
      <c r="AQ484" s="18">
        <v>6.0000000000000001E-3</v>
      </c>
      <c r="AR484" s="21">
        <v>2.5935483870967739E-4</v>
      </c>
      <c r="AS484" s="18">
        <v>3</v>
      </c>
      <c r="AU484" s="18">
        <v>9</v>
      </c>
      <c r="AV484" s="18" t="s">
        <v>669</v>
      </c>
      <c r="AW484" s="18" t="s">
        <v>750</v>
      </c>
      <c r="AX484" s="18">
        <v>64.40000000000002</v>
      </c>
      <c r="AY484" s="18">
        <v>2</v>
      </c>
      <c r="AZ484" s="18">
        <v>7.4999999999999997E-3</v>
      </c>
      <c r="BA484" s="21">
        <v>5.6774068322981344E-3</v>
      </c>
      <c r="BB484" s="18">
        <v>57</v>
      </c>
      <c r="BD484" s="18">
        <v>9</v>
      </c>
      <c r="BE484" s="18" t="s">
        <v>669</v>
      </c>
      <c r="BF484" s="18" t="s">
        <v>750</v>
      </c>
      <c r="BG484" s="18">
        <v>64.40000000000002</v>
      </c>
      <c r="BH484" s="18">
        <v>2.5</v>
      </c>
      <c r="BI484" s="18">
        <v>7.3000000000000001E-3</v>
      </c>
      <c r="BJ484" s="21">
        <v>8.9171842650103486E-3</v>
      </c>
      <c r="BK484" s="18">
        <v>89</v>
      </c>
      <c r="BM484" s="18">
        <v>9</v>
      </c>
      <c r="BN484" s="18" t="s">
        <v>669</v>
      </c>
      <c r="BO484" s="18" t="s">
        <v>750</v>
      </c>
      <c r="BP484" s="18">
        <v>64.40000000000002</v>
      </c>
      <c r="BQ484" s="18">
        <v>2.5</v>
      </c>
      <c r="BR484" s="18">
        <v>7.0000000000000001E-3</v>
      </c>
      <c r="BS484" s="21">
        <v>1.3369565217391299E-2</v>
      </c>
      <c r="BT484" s="18">
        <v>134</v>
      </c>
    </row>
    <row r="485" spans="2:72" x14ac:dyDescent="0.3">
      <c r="B485" s="18">
        <v>10</v>
      </c>
      <c r="C485" s="18" t="s">
        <v>664</v>
      </c>
      <c r="D485" s="18" t="s">
        <v>750</v>
      </c>
      <c r="E485" s="18">
        <v>9</v>
      </c>
      <c r="F485" s="18">
        <v>2.5</v>
      </c>
      <c r="G485" s="18">
        <v>5.0000000000000001E-3</v>
      </c>
      <c r="H485" s="21">
        <v>2.5555555555555561E-2</v>
      </c>
      <c r="I485" s="18">
        <v>256</v>
      </c>
      <c r="K485" s="18">
        <v>10</v>
      </c>
      <c r="L485" s="18" t="s">
        <v>664</v>
      </c>
      <c r="M485" s="18" t="s">
        <v>750</v>
      </c>
      <c r="N485" s="18">
        <v>9</v>
      </c>
      <c r="O485" s="18">
        <v>1</v>
      </c>
      <c r="P485" s="18">
        <v>6.1000000000000004E-3</v>
      </c>
      <c r="Q485" s="21">
        <v>3.3888888888888885E-2</v>
      </c>
      <c r="R485" s="18">
        <v>339</v>
      </c>
      <c r="T485" s="18">
        <v>10</v>
      </c>
      <c r="U485" s="18" t="s">
        <v>664</v>
      </c>
      <c r="V485" s="18" t="s">
        <v>750</v>
      </c>
      <c r="W485" s="18">
        <v>9</v>
      </c>
      <c r="X485" s="18">
        <v>1</v>
      </c>
      <c r="Y485" s="18">
        <v>6.1000000000000004E-3</v>
      </c>
      <c r="Z485" s="21">
        <v>3.3888888888888885E-2</v>
      </c>
      <c r="AA485" s="18">
        <v>339</v>
      </c>
      <c r="AC485" s="18">
        <v>10</v>
      </c>
      <c r="AD485" s="18" t="s">
        <v>23</v>
      </c>
      <c r="AE485" s="18" t="s">
        <v>136</v>
      </c>
      <c r="AF485" s="18">
        <v>92</v>
      </c>
      <c r="AG485" s="18">
        <v>1</v>
      </c>
      <c r="AH485" s="18">
        <v>7.2999999999999995E-2</v>
      </c>
      <c r="AI485" s="21">
        <v>5.2898550724637686E-2</v>
      </c>
      <c r="AJ485" s="18">
        <v>529</v>
      </c>
      <c r="AL485" s="18">
        <v>9</v>
      </c>
      <c r="AM485" s="18" t="s">
        <v>704</v>
      </c>
      <c r="AN485" s="18" t="s">
        <v>750</v>
      </c>
      <c r="AO485" s="18">
        <v>2325</v>
      </c>
      <c r="AP485" s="18">
        <v>1</v>
      </c>
      <c r="AQ485" s="18">
        <v>6.0000000000000001E-3</v>
      </c>
      <c r="AR485" s="21">
        <v>2.5935483870967739E-4</v>
      </c>
      <c r="AS485" s="18">
        <v>3</v>
      </c>
      <c r="AU485" s="18">
        <v>9</v>
      </c>
      <c r="AV485" s="18" t="s">
        <v>671</v>
      </c>
      <c r="AW485" s="18" t="s">
        <v>750</v>
      </c>
      <c r="AX485" s="18">
        <v>64.40000000000002</v>
      </c>
      <c r="AY485" s="18">
        <v>2</v>
      </c>
      <c r="AZ485" s="18">
        <v>7.4999999999999997E-3</v>
      </c>
      <c r="BA485" s="21">
        <v>5.6774068322981344E-3</v>
      </c>
      <c r="BB485" s="18">
        <v>57</v>
      </c>
      <c r="BD485" s="18">
        <v>9</v>
      </c>
      <c r="BE485" s="18" t="s">
        <v>671</v>
      </c>
      <c r="BF485" s="18" t="s">
        <v>750</v>
      </c>
      <c r="BG485" s="18">
        <v>64.40000000000002</v>
      </c>
      <c r="BH485" s="18">
        <v>2.5</v>
      </c>
      <c r="BI485" s="18">
        <v>7.3000000000000001E-3</v>
      </c>
      <c r="BJ485" s="21">
        <v>8.9171842650103486E-3</v>
      </c>
      <c r="BK485" s="18">
        <v>89</v>
      </c>
      <c r="BM485" s="18">
        <v>9</v>
      </c>
      <c r="BN485" s="18" t="s">
        <v>671</v>
      </c>
      <c r="BO485" s="18" t="s">
        <v>750</v>
      </c>
      <c r="BP485" s="18">
        <v>64.40000000000002</v>
      </c>
      <c r="BQ485" s="18">
        <v>2.5</v>
      </c>
      <c r="BR485" s="18">
        <v>7.0000000000000001E-3</v>
      </c>
      <c r="BS485" s="21">
        <v>1.3369565217391299E-2</v>
      </c>
      <c r="BT485" s="18">
        <v>134</v>
      </c>
    </row>
    <row r="486" spans="2:72" x14ac:dyDescent="0.3">
      <c r="B486" s="18">
        <v>10</v>
      </c>
      <c r="C486" s="18" t="s">
        <v>649</v>
      </c>
      <c r="D486" s="18" t="s">
        <v>750</v>
      </c>
      <c r="E486" s="18">
        <v>9</v>
      </c>
      <c r="F486" s="18">
        <v>2.5</v>
      </c>
      <c r="G486" s="18">
        <v>5.0000000000000001E-3</v>
      </c>
      <c r="H486" s="21">
        <v>2.5555555555555561E-2</v>
      </c>
      <c r="I486" s="18">
        <v>256</v>
      </c>
      <c r="K486" s="18">
        <v>10</v>
      </c>
      <c r="L486" s="18" t="s">
        <v>649</v>
      </c>
      <c r="M486" s="18" t="s">
        <v>750</v>
      </c>
      <c r="N486" s="18">
        <v>9</v>
      </c>
      <c r="O486" s="18">
        <v>1</v>
      </c>
      <c r="P486" s="18">
        <v>6.1000000000000004E-3</v>
      </c>
      <c r="Q486" s="21">
        <v>3.3888888888888885E-2</v>
      </c>
      <c r="R486" s="18">
        <v>339</v>
      </c>
      <c r="T486" s="18">
        <v>10</v>
      </c>
      <c r="U486" s="18" t="s">
        <v>649</v>
      </c>
      <c r="V486" s="18" t="s">
        <v>750</v>
      </c>
      <c r="W486" s="18">
        <v>9</v>
      </c>
      <c r="X486" s="18">
        <v>1</v>
      </c>
      <c r="Y486" s="18">
        <v>6.1000000000000004E-3</v>
      </c>
      <c r="Z486" s="21">
        <v>3.3888888888888885E-2</v>
      </c>
      <c r="AA486" s="18">
        <v>339</v>
      </c>
      <c r="AC486" s="18">
        <v>10</v>
      </c>
      <c r="AD486" s="18" t="s">
        <v>33</v>
      </c>
      <c r="AE486" s="18" t="s">
        <v>136</v>
      </c>
      <c r="AF486" s="18">
        <v>92</v>
      </c>
      <c r="AG486" s="18">
        <v>1</v>
      </c>
      <c r="AH486" s="18">
        <v>7.2999999999999995E-2</v>
      </c>
      <c r="AI486" s="21">
        <v>5.2898550724637686E-2</v>
      </c>
      <c r="AJ486" s="18">
        <v>529</v>
      </c>
      <c r="AL486" s="18">
        <v>9</v>
      </c>
      <c r="AM486" s="18" t="s">
        <v>706</v>
      </c>
      <c r="AN486" s="18" t="s">
        <v>750</v>
      </c>
      <c r="AO486" s="18">
        <v>2325</v>
      </c>
      <c r="AP486" s="18">
        <v>1</v>
      </c>
      <c r="AQ486" s="18">
        <v>6.0000000000000001E-3</v>
      </c>
      <c r="AR486" s="21">
        <v>2.5935483870967739E-4</v>
      </c>
      <c r="AS486" s="18">
        <v>3</v>
      </c>
      <c r="AU486" s="18">
        <v>9</v>
      </c>
      <c r="AV486" s="18" t="s">
        <v>673</v>
      </c>
      <c r="AW486" s="18" t="s">
        <v>750</v>
      </c>
      <c r="AX486" s="18">
        <v>64.40000000000002</v>
      </c>
      <c r="AY486" s="18">
        <v>2</v>
      </c>
      <c r="AZ486" s="18">
        <v>7.4999999999999997E-3</v>
      </c>
      <c r="BA486" s="21">
        <v>5.6774068322981344E-3</v>
      </c>
      <c r="BB486" s="18">
        <v>57</v>
      </c>
      <c r="BD486" s="18">
        <v>9</v>
      </c>
      <c r="BE486" s="18" t="s">
        <v>673</v>
      </c>
      <c r="BF486" s="18" t="s">
        <v>750</v>
      </c>
      <c r="BG486" s="18">
        <v>64.40000000000002</v>
      </c>
      <c r="BH486" s="18">
        <v>2.5</v>
      </c>
      <c r="BI486" s="18">
        <v>7.3000000000000001E-3</v>
      </c>
      <c r="BJ486" s="21">
        <v>8.9171842650103486E-3</v>
      </c>
      <c r="BK486" s="18">
        <v>89</v>
      </c>
      <c r="BM486" s="18">
        <v>9</v>
      </c>
      <c r="BN486" s="18" t="s">
        <v>673</v>
      </c>
      <c r="BO486" s="18" t="s">
        <v>750</v>
      </c>
      <c r="BP486" s="18">
        <v>64.40000000000002</v>
      </c>
      <c r="BQ486" s="18">
        <v>2.5</v>
      </c>
      <c r="BR486" s="18">
        <v>7.0000000000000001E-3</v>
      </c>
      <c r="BS486" s="21">
        <v>1.3369565217391299E-2</v>
      </c>
      <c r="BT486" s="18">
        <v>134</v>
      </c>
    </row>
    <row r="487" spans="2:72" x14ac:dyDescent="0.3">
      <c r="B487" s="18">
        <v>10</v>
      </c>
      <c r="C487" s="18" t="s">
        <v>651</v>
      </c>
      <c r="D487" s="18" t="s">
        <v>750</v>
      </c>
      <c r="E487" s="18">
        <v>9</v>
      </c>
      <c r="F487" s="18">
        <v>2.5</v>
      </c>
      <c r="G487" s="18">
        <v>5.0000000000000001E-3</v>
      </c>
      <c r="H487" s="21">
        <v>2.5555555555555561E-2</v>
      </c>
      <c r="I487" s="18">
        <v>256</v>
      </c>
      <c r="K487" s="18">
        <v>10</v>
      </c>
      <c r="L487" s="18" t="s">
        <v>651</v>
      </c>
      <c r="M487" s="18" t="s">
        <v>750</v>
      </c>
      <c r="N487" s="18">
        <v>9</v>
      </c>
      <c r="O487" s="18">
        <v>1</v>
      </c>
      <c r="P487" s="18">
        <v>6.1000000000000004E-3</v>
      </c>
      <c r="Q487" s="21">
        <v>3.3888888888888885E-2</v>
      </c>
      <c r="R487" s="18">
        <v>339</v>
      </c>
      <c r="T487" s="18">
        <v>10</v>
      </c>
      <c r="U487" s="18" t="s">
        <v>651</v>
      </c>
      <c r="V487" s="18" t="s">
        <v>750</v>
      </c>
      <c r="W487" s="18">
        <v>9</v>
      </c>
      <c r="X487" s="18">
        <v>1</v>
      </c>
      <c r="Y487" s="18">
        <v>6.1000000000000004E-3</v>
      </c>
      <c r="Z487" s="21">
        <v>3.3888888888888885E-2</v>
      </c>
      <c r="AA487" s="18">
        <v>339</v>
      </c>
      <c r="AC487" s="18">
        <v>10</v>
      </c>
      <c r="AD487" s="18" t="s">
        <v>13</v>
      </c>
      <c r="AE487" s="18" t="s">
        <v>136</v>
      </c>
      <c r="AF487" s="18">
        <v>138</v>
      </c>
      <c r="AG487" s="18">
        <v>1</v>
      </c>
      <c r="AH487" s="18">
        <v>7.2999999999999995E-2</v>
      </c>
      <c r="AI487" s="21">
        <v>3.5265700483091793E-2</v>
      </c>
      <c r="AJ487" s="18">
        <v>353</v>
      </c>
      <c r="AL487" s="18">
        <v>9</v>
      </c>
      <c r="AM487" s="18" t="s">
        <v>708</v>
      </c>
      <c r="AN487" s="18" t="s">
        <v>750</v>
      </c>
      <c r="AO487" s="18">
        <v>2325</v>
      </c>
      <c r="AP487" s="18">
        <v>1</v>
      </c>
      <c r="AQ487" s="18">
        <v>6.0000000000000001E-3</v>
      </c>
      <c r="AR487" s="21">
        <v>2.5935483870967739E-4</v>
      </c>
      <c r="AS487" s="18">
        <v>3</v>
      </c>
      <c r="AU487" s="18">
        <v>9</v>
      </c>
      <c r="AV487" s="18" t="s">
        <v>675</v>
      </c>
      <c r="AW487" s="18" t="s">
        <v>750</v>
      </c>
      <c r="AX487" s="18">
        <v>64.40000000000002</v>
      </c>
      <c r="AY487" s="18">
        <v>2</v>
      </c>
      <c r="AZ487" s="18">
        <v>7.4999999999999997E-3</v>
      </c>
      <c r="BA487" s="21">
        <v>5.6774068322981344E-3</v>
      </c>
      <c r="BB487" s="18">
        <v>57</v>
      </c>
      <c r="BD487" s="18">
        <v>9</v>
      </c>
      <c r="BE487" s="18" t="s">
        <v>675</v>
      </c>
      <c r="BF487" s="18" t="s">
        <v>750</v>
      </c>
      <c r="BG487" s="18">
        <v>64.40000000000002</v>
      </c>
      <c r="BH487" s="18">
        <v>2.5</v>
      </c>
      <c r="BI487" s="18">
        <v>7.3000000000000001E-3</v>
      </c>
      <c r="BJ487" s="21">
        <v>8.9171842650103486E-3</v>
      </c>
      <c r="BK487" s="18">
        <v>89</v>
      </c>
      <c r="BM487" s="18">
        <v>9</v>
      </c>
      <c r="BN487" s="18" t="s">
        <v>675</v>
      </c>
      <c r="BO487" s="18" t="s">
        <v>750</v>
      </c>
      <c r="BP487" s="18">
        <v>64.40000000000002</v>
      </c>
      <c r="BQ487" s="18">
        <v>2.5</v>
      </c>
      <c r="BR487" s="18">
        <v>7.0000000000000001E-3</v>
      </c>
      <c r="BS487" s="21">
        <v>1.3369565217391299E-2</v>
      </c>
      <c r="BT487" s="18">
        <v>134</v>
      </c>
    </row>
    <row r="488" spans="2:72" x14ac:dyDescent="0.3">
      <c r="B488" s="18">
        <v>10</v>
      </c>
      <c r="C488" s="18" t="s">
        <v>653</v>
      </c>
      <c r="D488" s="18" t="s">
        <v>750</v>
      </c>
      <c r="E488" s="18">
        <v>9</v>
      </c>
      <c r="F488" s="18">
        <v>2.5</v>
      </c>
      <c r="G488" s="18">
        <v>5.0000000000000001E-3</v>
      </c>
      <c r="H488" s="21">
        <v>2.5555555555555561E-2</v>
      </c>
      <c r="I488" s="18">
        <v>256</v>
      </c>
      <c r="K488" s="18">
        <v>10</v>
      </c>
      <c r="L488" s="18" t="s">
        <v>653</v>
      </c>
      <c r="M488" s="18" t="s">
        <v>750</v>
      </c>
      <c r="N488" s="18">
        <v>9</v>
      </c>
      <c r="O488" s="18">
        <v>1</v>
      </c>
      <c r="P488" s="18">
        <v>6.1000000000000004E-3</v>
      </c>
      <c r="Q488" s="21">
        <v>3.3888888888888885E-2</v>
      </c>
      <c r="R488" s="18">
        <v>339</v>
      </c>
      <c r="T488" s="18">
        <v>10</v>
      </c>
      <c r="U488" s="18" t="s">
        <v>653</v>
      </c>
      <c r="V488" s="18" t="s">
        <v>750</v>
      </c>
      <c r="W488" s="18">
        <v>9</v>
      </c>
      <c r="X488" s="18">
        <v>1</v>
      </c>
      <c r="Y488" s="18">
        <v>6.1000000000000004E-3</v>
      </c>
      <c r="Z488" s="21">
        <v>3.3888888888888885E-2</v>
      </c>
      <c r="AA488" s="18">
        <v>339</v>
      </c>
      <c r="AC488" s="18">
        <v>10</v>
      </c>
      <c r="AD488" s="18" t="s">
        <v>24</v>
      </c>
      <c r="AE488" s="18" t="s">
        <v>136</v>
      </c>
      <c r="AF488" s="18">
        <v>138</v>
      </c>
      <c r="AG488" s="18">
        <v>1</v>
      </c>
      <c r="AH488" s="18">
        <v>7.2999999999999995E-2</v>
      </c>
      <c r="AI488" s="21">
        <v>3.5265700483091793E-2</v>
      </c>
      <c r="AJ488" s="18">
        <v>353</v>
      </c>
      <c r="AL488" s="18">
        <v>9</v>
      </c>
      <c r="AM488" s="18" t="s">
        <v>710</v>
      </c>
      <c r="AN488" s="18" t="s">
        <v>750</v>
      </c>
      <c r="AO488" s="18">
        <v>2325</v>
      </c>
      <c r="AP488" s="18">
        <v>1</v>
      </c>
      <c r="AQ488" s="18">
        <v>6.0000000000000001E-3</v>
      </c>
      <c r="AR488" s="21">
        <v>2.5935483870967739E-4</v>
      </c>
      <c r="AS488" s="18">
        <v>3</v>
      </c>
      <c r="AU488" s="18">
        <v>9</v>
      </c>
      <c r="AV488" s="18" t="s">
        <v>677</v>
      </c>
      <c r="AW488" s="18" t="s">
        <v>750</v>
      </c>
      <c r="AX488" s="18">
        <v>64.40000000000002</v>
      </c>
      <c r="AY488" s="18">
        <v>2</v>
      </c>
      <c r="AZ488" s="18">
        <v>7.4999999999999997E-3</v>
      </c>
      <c r="BA488" s="21">
        <v>5.6774068322981344E-3</v>
      </c>
      <c r="BB488" s="18">
        <v>57</v>
      </c>
      <c r="BD488" s="18">
        <v>9</v>
      </c>
      <c r="BE488" s="18" t="s">
        <v>677</v>
      </c>
      <c r="BF488" s="18" t="s">
        <v>750</v>
      </c>
      <c r="BG488" s="18">
        <v>64.40000000000002</v>
      </c>
      <c r="BH488" s="18">
        <v>2.5</v>
      </c>
      <c r="BI488" s="18">
        <v>7.3000000000000001E-3</v>
      </c>
      <c r="BJ488" s="21">
        <v>8.9171842650103486E-3</v>
      </c>
      <c r="BK488" s="18">
        <v>89</v>
      </c>
      <c r="BM488" s="18">
        <v>9</v>
      </c>
      <c r="BN488" s="18" t="s">
        <v>677</v>
      </c>
      <c r="BO488" s="18" t="s">
        <v>750</v>
      </c>
      <c r="BP488" s="18">
        <v>64.40000000000002</v>
      </c>
      <c r="BQ488" s="18">
        <v>2.5</v>
      </c>
      <c r="BR488" s="18">
        <v>7.0000000000000001E-3</v>
      </c>
      <c r="BS488" s="21">
        <v>1.3369565217391299E-2</v>
      </c>
      <c r="BT488" s="18">
        <v>134</v>
      </c>
    </row>
    <row r="489" spans="2:72" x14ac:dyDescent="0.3">
      <c r="B489" s="18">
        <v>10</v>
      </c>
      <c r="C489" s="18" t="s">
        <v>655</v>
      </c>
      <c r="D489" s="18" t="s">
        <v>750</v>
      </c>
      <c r="E489" s="18">
        <v>9</v>
      </c>
      <c r="F489" s="18">
        <v>2.5</v>
      </c>
      <c r="G489" s="18">
        <v>5.0000000000000001E-3</v>
      </c>
      <c r="H489" s="21">
        <v>2.5555555555555561E-2</v>
      </c>
      <c r="I489" s="18">
        <v>256</v>
      </c>
      <c r="K489" s="18">
        <v>10</v>
      </c>
      <c r="L489" s="18" t="s">
        <v>655</v>
      </c>
      <c r="M489" s="18" t="s">
        <v>750</v>
      </c>
      <c r="N489" s="18">
        <v>9</v>
      </c>
      <c r="O489" s="18">
        <v>1</v>
      </c>
      <c r="P489" s="18">
        <v>6.1000000000000004E-3</v>
      </c>
      <c r="Q489" s="21">
        <v>3.3888888888888885E-2</v>
      </c>
      <c r="R489" s="18">
        <v>339</v>
      </c>
      <c r="T489" s="18">
        <v>10</v>
      </c>
      <c r="U489" s="18" t="s">
        <v>655</v>
      </c>
      <c r="V489" s="18" t="s">
        <v>750</v>
      </c>
      <c r="W489" s="18">
        <v>9</v>
      </c>
      <c r="X489" s="18">
        <v>1</v>
      </c>
      <c r="Y489" s="18">
        <v>6.1000000000000004E-3</v>
      </c>
      <c r="Z489" s="21">
        <v>3.3888888888888885E-2</v>
      </c>
      <c r="AA489" s="18">
        <v>339</v>
      </c>
      <c r="AC489" s="18">
        <v>10</v>
      </c>
      <c r="AD489" s="18" t="s">
        <v>25</v>
      </c>
      <c r="AE489" s="18" t="s">
        <v>136</v>
      </c>
      <c r="AF489" s="18">
        <v>138</v>
      </c>
      <c r="AG489" s="18">
        <v>1</v>
      </c>
      <c r="AH489" s="18">
        <v>7.2999999999999995E-2</v>
      </c>
      <c r="AI489" s="21">
        <v>3.5265700483091793E-2</v>
      </c>
      <c r="AJ489" s="18">
        <v>353</v>
      </c>
      <c r="AL489" s="18">
        <v>9</v>
      </c>
      <c r="AM489" s="18" t="s">
        <v>712</v>
      </c>
      <c r="AN489" s="18" t="s">
        <v>750</v>
      </c>
      <c r="AO489" s="18">
        <v>2325</v>
      </c>
      <c r="AP489" s="18">
        <v>1</v>
      </c>
      <c r="AQ489" s="18">
        <v>6.0000000000000001E-3</v>
      </c>
      <c r="AR489" s="21">
        <v>2.5935483870967739E-4</v>
      </c>
      <c r="AS489" s="18">
        <v>3</v>
      </c>
      <c r="AU489" s="18">
        <v>9</v>
      </c>
      <c r="AV489" s="18" t="s">
        <v>679</v>
      </c>
      <c r="AW489" s="18" t="s">
        <v>750</v>
      </c>
      <c r="AX489" s="18">
        <v>64.40000000000002</v>
      </c>
      <c r="AY489" s="18">
        <v>2</v>
      </c>
      <c r="AZ489" s="18">
        <v>7.4999999999999997E-3</v>
      </c>
      <c r="BA489" s="21">
        <v>5.6774068322981344E-3</v>
      </c>
      <c r="BB489" s="18">
        <v>57</v>
      </c>
      <c r="BD489" s="18">
        <v>9</v>
      </c>
      <c r="BE489" s="18" t="s">
        <v>679</v>
      </c>
      <c r="BF489" s="18" t="s">
        <v>750</v>
      </c>
      <c r="BG489" s="18">
        <v>64.40000000000002</v>
      </c>
      <c r="BH489" s="18">
        <v>2.5</v>
      </c>
      <c r="BI489" s="18">
        <v>7.3000000000000001E-3</v>
      </c>
      <c r="BJ489" s="21">
        <v>8.9171842650103486E-3</v>
      </c>
      <c r="BK489" s="18">
        <v>89</v>
      </c>
      <c r="BM489" s="18">
        <v>9</v>
      </c>
      <c r="BN489" s="18" t="s">
        <v>679</v>
      </c>
      <c r="BO489" s="18" t="s">
        <v>750</v>
      </c>
      <c r="BP489" s="18">
        <v>64.40000000000002</v>
      </c>
      <c r="BQ489" s="18">
        <v>2.5</v>
      </c>
      <c r="BR489" s="18">
        <v>7.0000000000000001E-3</v>
      </c>
      <c r="BS489" s="21">
        <v>1.3369565217391299E-2</v>
      </c>
      <c r="BT489" s="18">
        <v>134</v>
      </c>
    </row>
    <row r="490" spans="2:72" x14ac:dyDescent="0.3">
      <c r="B490" s="18">
        <v>10</v>
      </c>
      <c r="C490" s="18" t="s">
        <v>657</v>
      </c>
      <c r="D490" s="18" t="s">
        <v>750</v>
      </c>
      <c r="E490" s="18">
        <v>9</v>
      </c>
      <c r="F490" s="18">
        <v>2.5</v>
      </c>
      <c r="G490" s="18">
        <v>5.0000000000000001E-3</v>
      </c>
      <c r="H490" s="21">
        <v>2.5555555555555561E-2</v>
      </c>
      <c r="I490" s="18">
        <v>256</v>
      </c>
      <c r="K490" s="18">
        <v>10</v>
      </c>
      <c r="L490" s="18" t="s">
        <v>657</v>
      </c>
      <c r="M490" s="18" t="s">
        <v>750</v>
      </c>
      <c r="N490" s="18">
        <v>9</v>
      </c>
      <c r="O490" s="18">
        <v>1</v>
      </c>
      <c r="P490" s="18">
        <v>6.1000000000000004E-3</v>
      </c>
      <c r="Q490" s="21">
        <v>3.3888888888888885E-2</v>
      </c>
      <c r="R490" s="18">
        <v>339</v>
      </c>
      <c r="T490" s="18">
        <v>10</v>
      </c>
      <c r="U490" s="18" t="s">
        <v>657</v>
      </c>
      <c r="V490" s="18" t="s">
        <v>750</v>
      </c>
      <c r="W490" s="18">
        <v>9</v>
      </c>
      <c r="X490" s="18">
        <v>1</v>
      </c>
      <c r="Y490" s="18">
        <v>6.1000000000000004E-3</v>
      </c>
      <c r="Z490" s="21">
        <v>3.3888888888888885E-2</v>
      </c>
      <c r="AA490" s="18">
        <v>339</v>
      </c>
      <c r="AC490" s="18">
        <v>10</v>
      </c>
      <c r="AD490" s="18" t="s">
        <v>14</v>
      </c>
      <c r="AE490" s="18" t="s">
        <v>136</v>
      </c>
      <c r="AF490" s="18">
        <v>165.6</v>
      </c>
      <c r="AG490" s="18">
        <v>1</v>
      </c>
      <c r="AH490" s="18">
        <v>7.2999999999999995E-2</v>
      </c>
      <c r="AI490" s="21">
        <v>2.9388083735909825E-2</v>
      </c>
      <c r="AJ490" s="18">
        <v>294</v>
      </c>
      <c r="AL490" s="18">
        <v>9</v>
      </c>
      <c r="AM490" s="18" t="s">
        <v>714</v>
      </c>
      <c r="AN490" s="18" t="s">
        <v>750</v>
      </c>
      <c r="AO490" s="18">
        <v>2325</v>
      </c>
      <c r="AP490" s="18">
        <v>1</v>
      </c>
      <c r="AQ490" s="18">
        <v>6.0000000000000001E-3</v>
      </c>
      <c r="AR490" s="21">
        <v>2.5935483870967739E-4</v>
      </c>
      <c r="AS490" s="18">
        <v>3</v>
      </c>
      <c r="AU490" s="18">
        <v>9</v>
      </c>
      <c r="AV490" s="18" t="s">
        <v>681</v>
      </c>
      <c r="AW490" s="18" t="s">
        <v>750</v>
      </c>
      <c r="AX490" s="18">
        <v>64.40000000000002</v>
      </c>
      <c r="AY490" s="18">
        <v>2</v>
      </c>
      <c r="AZ490" s="18">
        <v>7.4999999999999997E-3</v>
      </c>
      <c r="BA490" s="21">
        <v>5.6774068322981344E-3</v>
      </c>
      <c r="BB490" s="18">
        <v>57</v>
      </c>
      <c r="BD490" s="18">
        <v>9</v>
      </c>
      <c r="BE490" s="18" t="s">
        <v>681</v>
      </c>
      <c r="BF490" s="18" t="s">
        <v>750</v>
      </c>
      <c r="BG490" s="18">
        <v>64.40000000000002</v>
      </c>
      <c r="BH490" s="18">
        <v>2.5</v>
      </c>
      <c r="BI490" s="18">
        <v>7.3000000000000001E-3</v>
      </c>
      <c r="BJ490" s="21">
        <v>8.9171842650103486E-3</v>
      </c>
      <c r="BK490" s="18">
        <v>89</v>
      </c>
      <c r="BM490" s="18">
        <v>9</v>
      </c>
      <c r="BN490" s="18" t="s">
        <v>681</v>
      </c>
      <c r="BO490" s="18" t="s">
        <v>750</v>
      </c>
      <c r="BP490" s="18">
        <v>64.40000000000002</v>
      </c>
      <c r="BQ490" s="18">
        <v>2.5</v>
      </c>
      <c r="BR490" s="18">
        <v>7.0000000000000001E-3</v>
      </c>
      <c r="BS490" s="21">
        <v>1.3369565217391299E-2</v>
      </c>
      <c r="BT490" s="18">
        <v>134</v>
      </c>
    </row>
    <row r="491" spans="2:72" x14ac:dyDescent="0.3">
      <c r="B491" s="18">
        <v>10</v>
      </c>
      <c r="C491" s="18" t="s">
        <v>659</v>
      </c>
      <c r="D491" s="18" t="s">
        <v>750</v>
      </c>
      <c r="E491" s="18">
        <v>9</v>
      </c>
      <c r="F491" s="18">
        <v>2.5</v>
      </c>
      <c r="G491" s="18">
        <v>5.0000000000000001E-3</v>
      </c>
      <c r="H491" s="21">
        <v>2.5555555555555561E-2</v>
      </c>
      <c r="I491" s="18">
        <v>256</v>
      </c>
      <c r="K491" s="18">
        <v>10</v>
      </c>
      <c r="L491" s="18" t="s">
        <v>659</v>
      </c>
      <c r="M491" s="18" t="s">
        <v>750</v>
      </c>
      <c r="N491" s="18">
        <v>9</v>
      </c>
      <c r="O491" s="18">
        <v>1</v>
      </c>
      <c r="P491" s="18">
        <v>6.1000000000000004E-3</v>
      </c>
      <c r="Q491" s="21">
        <v>3.3888888888888885E-2</v>
      </c>
      <c r="R491" s="18">
        <v>339</v>
      </c>
      <c r="T491" s="18">
        <v>10</v>
      </c>
      <c r="U491" s="18" t="s">
        <v>659</v>
      </c>
      <c r="V491" s="18" t="s">
        <v>750</v>
      </c>
      <c r="W491" s="18">
        <v>9</v>
      </c>
      <c r="X491" s="18">
        <v>1</v>
      </c>
      <c r="Y491" s="18">
        <v>6.1000000000000004E-3</v>
      </c>
      <c r="Z491" s="21">
        <v>3.3888888888888885E-2</v>
      </c>
      <c r="AA491" s="18">
        <v>339</v>
      </c>
      <c r="AC491" s="18">
        <v>10</v>
      </c>
      <c r="AD491" s="18" t="s">
        <v>32</v>
      </c>
      <c r="AE491" s="18" t="s">
        <v>136</v>
      </c>
      <c r="AF491" s="18">
        <v>165.6</v>
      </c>
      <c r="AG491" s="18">
        <v>1</v>
      </c>
      <c r="AH491" s="18">
        <v>7.2999999999999995E-2</v>
      </c>
      <c r="AI491" s="21">
        <v>2.9388083735909825E-2</v>
      </c>
      <c r="AJ491" s="18">
        <v>294</v>
      </c>
      <c r="AL491" s="18">
        <v>9</v>
      </c>
      <c r="AM491" s="18" t="s">
        <v>716</v>
      </c>
      <c r="AN491" s="18" t="s">
        <v>750</v>
      </c>
      <c r="AO491" s="18">
        <v>2325</v>
      </c>
      <c r="AP491" s="18">
        <v>1</v>
      </c>
      <c r="AQ491" s="18">
        <v>6.0000000000000001E-3</v>
      </c>
      <c r="AR491" s="21">
        <v>2.5935483870967739E-4</v>
      </c>
      <c r="AS491" s="18">
        <v>3</v>
      </c>
      <c r="AU491" s="18">
        <v>9</v>
      </c>
      <c r="AV491" s="18" t="s">
        <v>683</v>
      </c>
      <c r="AW491" s="18" t="s">
        <v>750</v>
      </c>
      <c r="AX491" s="18">
        <v>64.40000000000002</v>
      </c>
      <c r="AY491" s="18">
        <v>2</v>
      </c>
      <c r="AZ491" s="18">
        <v>7.4999999999999997E-3</v>
      </c>
      <c r="BA491" s="21">
        <v>5.6774068322981344E-3</v>
      </c>
      <c r="BB491" s="18">
        <v>57</v>
      </c>
      <c r="BD491" s="18">
        <v>9</v>
      </c>
      <c r="BE491" s="18" t="s">
        <v>683</v>
      </c>
      <c r="BF491" s="18" t="s">
        <v>750</v>
      </c>
      <c r="BG491" s="18">
        <v>64.40000000000002</v>
      </c>
      <c r="BH491" s="18">
        <v>2.5</v>
      </c>
      <c r="BI491" s="18">
        <v>7.3000000000000001E-3</v>
      </c>
      <c r="BJ491" s="21">
        <v>8.9171842650103486E-3</v>
      </c>
      <c r="BK491" s="18">
        <v>89</v>
      </c>
      <c r="BM491" s="18">
        <v>9</v>
      </c>
      <c r="BN491" s="18" t="s">
        <v>683</v>
      </c>
      <c r="BO491" s="18" t="s">
        <v>750</v>
      </c>
      <c r="BP491" s="18">
        <v>64.40000000000002</v>
      </c>
      <c r="BQ491" s="18">
        <v>2.5</v>
      </c>
      <c r="BR491" s="18">
        <v>7.0000000000000001E-3</v>
      </c>
      <c r="BS491" s="21">
        <v>1.3369565217391299E-2</v>
      </c>
      <c r="BT491" s="18">
        <v>134</v>
      </c>
    </row>
    <row r="492" spans="2:72" x14ac:dyDescent="0.3">
      <c r="B492" s="18">
        <v>10</v>
      </c>
      <c r="C492" s="18" t="s">
        <v>661</v>
      </c>
      <c r="D492" s="18" t="s">
        <v>750</v>
      </c>
      <c r="E492" s="18">
        <v>9</v>
      </c>
      <c r="F492" s="18">
        <v>2.5</v>
      </c>
      <c r="G492" s="18">
        <v>5.0000000000000001E-3</v>
      </c>
      <c r="H492" s="21">
        <v>2.5555555555555561E-2</v>
      </c>
      <c r="I492" s="18">
        <v>256</v>
      </c>
      <c r="K492" s="18">
        <v>10</v>
      </c>
      <c r="L492" s="18" t="s">
        <v>661</v>
      </c>
      <c r="M492" s="18" t="s">
        <v>750</v>
      </c>
      <c r="N492" s="18">
        <v>9</v>
      </c>
      <c r="O492" s="18">
        <v>1</v>
      </c>
      <c r="P492" s="18">
        <v>6.1000000000000004E-3</v>
      </c>
      <c r="Q492" s="21">
        <v>3.3888888888888885E-2</v>
      </c>
      <c r="R492" s="18">
        <v>339</v>
      </c>
      <c r="T492" s="18">
        <v>10</v>
      </c>
      <c r="U492" s="18" t="s">
        <v>661</v>
      </c>
      <c r="V492" s="18" t="s">
        <v>750</v>
      </c>
      <c r="W492" s="18">
        <v>9</v>
      </c>
      <c r="X492" s="18">
        <v>1</v>
      </c>
      <c r="Y492" s="18">
        <v>6.1000000000000004E-3</v>
      </c>
      <c r="Z492" s="21">
        <v>3.3888888888888885E-2</v>
      </c>
      <c r="AA492" s="18">
        <v>339</v>
      </c>
      <c r="AC492" s="18">
        <v>10</v>
      </c>
      <c r="AD492" s="18" t="s">
        <v>31</v>
      </c>
      <c r="AE492" s="18" t="s">
        <v>136</v>
      </c>
      <c r="AF492" s="18">
        <v>165.6</v>
      </c>
      <c r="AG492" s="18">
        <v>1</v>
      </c>
      <c r="AH492" s="18">
        <v>7.2999999999999995E-2</v>
      </c>
      <c r="AI492" s="21">
        <v>2.9388083735909825E-2</v>
      </c>
      <c r="AJ492" s="18">
        <v>294</v>
      </c>
      <c r="AL492" s="18">
        <v>9</v>
      </c>
      <c r="AM492" s="18" t="s">
        <v>718</v>
      </c>
      <c r="AN492" s="18" t="s">
        <v>750</v>
      </c>
      <c r="AO492" s="18">
        <v>2325</v>
      </c>
      <c r="AP492" s="18">
        <v>1</v>
      </c>
      <c r="AQ492" s="18">
        <v>6.0000000000000001E-3</v>
      </c>
      <c r="AR492" s="21">
        <v>2.5935483870967739E-4</v>
      </c>
      <c r="AS492" s="18">
        <v>3</v>
      </c>
      <c r="AU492" s="18">
        <v>9</v>
      </c>
      <c r="AV492" s="18" t="s">
        <v>684</v>
      </c>
      <c r="AW492" s="18" t="s">
        <v>750</v>
      </c>
      <c r="AX492" s="18">
        <v>387.6</v>
      </c>
      <c r="AY492" s="18">
        <v>1</v>
      </c>
      <c r="AZ492" s="18">
        <v>6.1999999999999998E-3</v>
      </c>
      <c r="BA492" s="21">
        <v>1.5595975232198139E-3</v>
      </c>
      <c r="BB492" s="18">
        <v>16</v>
      </c>
      <c r="BD492" s="18">
        <v>9</v>
      </c>
      <c r="BE492" s="18" t="s">
        <v>684</v>
      </c>
      <c r="BF492" s="18" t="s">
        <v>750</v>
      </c>
      <c r="BG492" s="18">
        <v>387.6</v>
      </c>
      <c r="BH492" s="18">
        <v>1</v>
      </c>
      <c r="BI492" s="18">
        <v>6.1999999999999998E-3</v>
      </c>
      <c r="BJ492" s="21">
        <v>3.1458548331613342E-3</v>
      </c>
      <c r="BK492" s="18">
        <v>31</v>
      </c>
      <c r="BM492" s="18">
        <v>9</v>
      </c>
      <c r="BN492" s="18" t="s">
        <v>684</v>
      </c>
      <c r="BO492" s="18" t="s">
        <v>750</v>
      </c>
      <c r="BP492" s="18">
        <v>387.6</v>
      </c>
      <c r="BQ492" s="18">
        <v>1.5</v>
      </c>
      <c r="BR492" s="18">
        <v>6.1999999999999998E-3</v>
      </c>
      <c r="BS492" s="21">
        <v>3.279153766769865E-3</v>
      </c>
      <c r="BT492" s="18">
        <v>33</v>
      </c>
    </row>
    <row r="493" spans="2:72" x14ac:dyDescent="0.3">
      <c r="B493" s="18">
        <v>10</v>
      </c>
      <c r="C493" s="18" t="s">
        <v>663</v>
      </c>
      <c r="D493" s="18" t="s">
        <v>750</v>
      </c>
      <c r="E493" s="18">
        <v>9</v>
      </c>
      <c r="F493" s="18">
        <v>2.5</v>
      </c>
      <c r="G493" s="18">
        <v>5.0000000000000001E-3</v>
      </c>
      <c r="H493" s="21">
        <v>2.5555555555555561E-2</v>
      </c>
      <c r="I493" s="18">
        <v>256</v>
      </c>
      <c r="K493" s="18">
        <v>10</v>
      </c>
      <c r="L493" s="18" t="s">
        <v>663</v>
      </c>
      <c r="M493" s="18" t="s">
        <v>750</v>
      </c>
      <c r="N493" s="18">
        <v>9</v>
      </c>
      <c r="O493" s="18">
        <v>1</v>
      </c>
      <c r="P493" s="18">
        <v>6.1000000000000004E-3</v>
      </c>
      <c r="Q493" s="21">
        <v>3.3888888888888885E-2</v>
      </c>
      <c r="R493" s="18">
        <v>339</v>
      </c>
      <c r="T493" s="18">
        <v>10</v>
      </c>
      <c r="U493" s="18" t="s">
        <v>663</v>
      </c>
      <c r="V493" s="18" t="s">
        <v>750</v>
      </c>
      <c r="W493" s="18">
        <v>9</v>
      </c>
      <c r="X493" s="18">
        <v>1</v>
      </c>
      <c r="Y493" s="18">
        <v>6.1000000000000004E-3</v>
      </c>
      <c r="Z493" s="21">
        <v>3.3888888888888885E-2</v>
      </c>
      <c r="AA493" s="18">
        <v>339</v>
      </c>
      <c r="AC493" s="18">
        <v>10</v>
      </c>
      <c r="AD493" s="18" t="s">
        <v>738</v>
      </c>
      <c r="AE493" s="18" t="s">
        <v>750</v>
      </c>
      <c r="AF493" s="18">
        <v>9</v>
      </c>
      <c r="AG493" s="18">
        <v>1</v>
      </c>
      <c r="AH493" s="18">
        <v>3.5999999999999999E-3</v>
      </c>
      <c r="AI493" s="21">
        <v>2.6666666666666668E-2</v>
      </c>
      <c r="AJ493" s="18">
        <v>267</v>
      </c>
      <c r="AL493" s="18">
        <v>9</v>
      </c>
      <c r="AM493" s="18" t="s">
        <v>772</v>
      </c>
      <c r="AN493" s="18" t="s">
        <v>773</v>
      </c>
      <c r="AO493" s="18">
        <v>35</v>
      </c>
      <c r="AP493" s="18">
        <v>1</v>
      </c>
      <c r="AQ493" s="18">
        <v>8.0000000000000002E-3</v>
      </c>
      <c r="AR493" s="21">
        <v>2.2971428571428573E-2</v>
      </c>
      <c r="AS493" s="18">
        <v>230</v>
      </c>
      <c r="AU493" s="18">
        <v>9</v>
      </c>
      <c r="AV493" s="18" t="s">
        <v>686</v>
      </c>
      <c r="AW493" s="18" t="s">
        <v>750</v>
      </c>
      <c r="AX493" s="18">
        <v>387.6</v>
      </c>
      <c r="AY493" s="18">
        <v>1</v>
      </c>
      <c r="AZ493" s="18">
        <v>6.1999999999999998E-3</v>
      </c>
      <c r="BA493" s="21">
        <v>1.5595975232198139E-3</v>
      </c>
      <c r="BB493" s="18">
        <v>16</v>
      </c>
      <c r="BD493" s="18">
        <v>9</v>
      </c>
      <c r="BE493" s="18" t="s">
        <v>686</v>
      </c>
      <c r="BF493" s="18" t="s">
        <v>750</v>
      </c>
      <c r="BG493" s="18">
        <v>387.6</v>
      </c>
      <c r="BH493" s="18">
        <v>1</v>
      </c>
      <c r="BI493" s="18">
        <v>6.1999999999999998E-3</v>
      </c>
      <c r="BJ493" s="21">
        <v>3.1458548331613342E-3</v>
      </c>
      <c r="BK493" s="18">
        <v>31</v>
      </c>
      <c r="BM493" s="18">
        <v>9</v>
      </c>
      <c r="BN493" s="18" t="s">
        <v>686</v>
      </c>
      <c r="BO493" s="18" t="s">
        <v>750</v>
      </c>
      <c r="BP493" s="18">
        <v>387.6</v>
      </c>
      <c r="BQ493" s="18">
        <v>1.5</v>
      </c>
      <c r="BR493" s="18">
        <v>6.1999999999999998E-3</v>
      </c>
      <c r="BS493" s="21">
        <v>3.279153766769865E-3</v>
      </c>
      <c r="BT493" s="18">
        <v>33</v>
      </c>
    </row>
    <row r="494" spans="2:72" x14ac:dyDescent="0.3">
      <c r="B494" s="18">
        <v>10</v>
      </c>
      <c r="C494" s="18" t="s">
        <v>665</v>
      </c>
      <c r="D494" s="18" t="s">
        <v>750</v>
      </c>
      <c r="E494" s="18">
        <v>9</v>
      </c>
      <c r="F494" s="18">
        <v>2.5</v>
      </c>
      <c r="G494" s="18">
        <v>5.0000000000000001E-3</v>
      </c>
      <c r="H494" s="21">
        <v>2.5555555555555561E-2</v>
      </c>
      <c r="I494" s="18">
        <v>256</v>
      </c>
      <c r="K494" s="18">
        <v>10</v>
      </c>
      <c r="L494" s="18" t="s">
        <v>665</v>
      </c>
      <c r="M494" s="18" t="s">
        <v>750</v>
      </c>
      <c r="N494" s="18">
        <v>9</v>
      </c>
      <c r="O494" s="18">
        <v>1</v>
      </c>
      <c r="P494" s="18">
        <v>6.1000000000000004E-3</v>
      </c>
      <c r="Q494" s="21">
        <v>3.3888888888888885E-2</v>
      </c>
      <c r="R494" s="18">
        <v>339</v>
      </c>
      <c r="T494" s="18">
        <v>10</v>
      </c>
      <c r="U494" s="18" t="s">
        <v>665</v>
      </c>
      <c r="V494" s="18" t="s">
        <v>750</v>
      </c>
      <c r="W494" s="18">
        <v>9</v>
      </c>
      <c r="X494" s="18">
        <v>1</v>
      </c>
      <c r="Y494" s="18">
        <v>6.1000000000000004E-3</v>
      </c>
      <c r="Z494" s="21">
        <v>3.3888888888888885E-2</v>
      </c>
      <c r="AA494" s="18">
        <v>339</v>
      </c>
      <c r="AC494" s="18">
        <v>10</v>
      </c>
      <c r="AD494" s="18" t="s">
        <v>650</v>
      </c>
      <c r="AE494" s="18" t="s">
        <v>750</v>
      </c>
      <c r="AF494" s="18">
        <v>9</v>
      </c>
      <c r="AG494" s="18">
        <v>1</v>
      </c>
      <c r="AH494" s="18">
        <v>3.5999999999999999E-3</v>
      </c>
      <c r="AI494" s="21">
        <v>2.6666666666666668E-2</v>
      </c>
      <c r="AJ494" s="18">
        <v>267</v>
      </c>
      <c r="AL494" s="18">
        <v>9</v>
      </c>
      <c r="AM494" s="18" t="s">
        <v>774</v>
      </c>
      <c r="AN494" s="18" t="s">
        <v>773</v>
      </c>
      <c r="AO494" s="18">
        <v>60</v>
      </c>
      <c r="AP494" s="18">
        <v>1</v>
      </c>
      <c r="AQ494" s="18">
        <v>8.9999999999999993E-3</v>
      </c>
      <c r="AR494" s="21">
        <v>1.5075E-2</v>
      </c>
      <c r="AS494" s="18">
        <v>151</v>
      </c>
      <c r="AU494" s="18">
        <v>9</v>
      </c>
      <c r="AV494" s="18" t="s">
        <v>688</v>
      </c>
      <c r="AW494" s="18" t="s">
        <v>750</v>
      </c>
      <c r="AX494" s="18">
        <v>387.6</v>
      </c>
      <c r="AY494" s="18">
        <v>1</v>
      </c>
      <c r="AZ494" s="18">
        <v>6.1999999999999998E-3</v>
      </c>
      <c r="BA494" s="21">
        <v>1.5595975232198139E-3</v>
      </c>
      <c r="BB494" s="18">
        <v>16</v>
      </c>
      <c r="BD494" s="18">
        <v>9</v>
      </c>
      <c r="BE494" s="18" t="s">
        <v>688</v>
      </c>
      <c r="BF494" s="18" t="s">
        <v>750</v>
      </c>
      <c r="BG494" s="18">
        <v>387.6</v>
      </c>
      <c r="BH494" s="18">
        <v>1</v>
      </c>
      <c r="BI494" s="18">
        <v>6.1999999999999998E-3</v>
      </c>
      <c r="BJ494" s="21">
        <v>3.1458548331613342E-3</v>
      </c>
      <c r="BK494" s="18">
        <v>31</v>
      </c>
      <c r="BM494" s="18">
        <v>9</v>
      </c>
      <c r="BN494" s="18" t="s">
        <v>688</v>
      </c>
      <c r="BO494" s="18" t="s">
        <v>750</v>
      </c>
      <c r="BP494" s="18">
        <v>387.6</v>
      </c>
      <c r="BQ494" s="18">
        <v>1.5</v>
      </c>
      <c r="BR494" s="18">
        <v>6.1999999999999998E-3</v>
      </c>
      <c r="BS494" s="21">
        <v>3.279153766769865E-3</v>
      </c>
      <c r="BT494" s="18">
        <v>33</v>
      </c>
    </row>
    <row r="495" spans="2:72" x14ac:dyDescent="0.3">
      <c r="B495" s="18">
        <v>10</v>
      </c>
      <c r="C495" s="18" t="s">
        <v>666</v>
      </c>
      <c r="D495" s="18" t="s">
        <v>750</v>
      </c>
      <c r="E495" s="18">
        <v>51.800000000000011</v>
      </c>
      <c r="F495" s="18">
        <v>1.5</v>
      </c>
      <c r="G495" s="18">
        <v>5.1999999999999998E-3</v>
      </c>
      <c r="H495" s="21">
        <v>7.6962676962676951E-3</v>
      </c>
      <c r="I495" s="18">
        <v>77</v>
      </c>
      <c r="K495" s="18">
        <v>10</v>
      </c>
      <c r="L495" s="18" t="s">
        <v>666</v>
      </c>
      <c r="M495" s="18" t="s">
        <v>750</v>
      </c>
      <c r="N495" s="18">
        <v>51.800000000000011</v>
      </c>
      <c r="O495" s="18">
        <v>1</v>
      </c>
      <c r="P495" s="18">
        <v>6.3999999999999994E-3</v>
      </c>
      <c r="Q495" s="21">
        <v>6.177606177606175E-3</v>
      </c>
      <c r="R495" s="18">
        <v>62</v>
      </c>
      <c r="T495" s="18">
        <v>10</v>
      </c>
      <c r="U495" s="18" t="s">
        <v>666</v>
      </c>
      <c r="V495" s="18" t="s">
        <v>750</v>
      </c>
      <c r="W495" s="18">
        <v>51.800000000000011</v>
      </c>
      <c r="X495" s="18">
        <v>1</v>
      </c>
      <c r="Y495" s="18">
        <v>6.3999999999999994E-3</v>
      </c>
      <c r="Z495" s="21">
        <v>6.177606177606175E-3</v>
      </c>
      <c r="AA495" s="18">
        <v>62</v>
      </c>
      <c r="AC495" s="18">
        <v>10</v>
      </c>
      <c r="AD495" s="18" t="s">
        <v>652</v>
      </c>
      <c r="AE495" s="18" t="s">
        <v>750</v>
      </c>
      <c r="AF495" s="18">
        <v>9</v>
      </c>
      <c r="AG495" s="18">
        <v>1</v>
      </c>
      <c r="AH495" s="18">
        <v>3.5999999999999999E-3</v>
      </c>
      <c r="AI495" s="21">
        <v>2.6666666666666668E-2</v>
      </c>
      <c r="AJ495" s="18">
        <v>267</v>
      </c>
      <c r="AL495" s="18">
        <v>9</v>
      </c>
      <c r="AM495" s="18" t="s">
        <v>775</v>
      </c>
      <c r="AN495" s="18" t="s">
        <v>773</v>
      </c>
      <c r="AO495" s="18">
        <v>70</v>
      </c>
      <c r="AP495" s="18">
        <v>1</v>
      </c>
      <c r="AQ495" s="18">
        <v>0.01</v>
      </c>
      <c r="AR495" s="21">
        <v>1.4357142857142858E-2</v>
      </c>
      <c r="AS495" s="18">
        <v>144</v>
      </c>
      <c r="AU495" s="18">
        <v>9</v>
      </c>
      <c r="AV495" s="18" t="s">
        <v>690</v>
      </c>
      <c r="AW495" s="18" t="s">
        <v>750</v>
      </c>
      <c r="AX495" s="18">
        <v>387.6</v>
      </c>
      <c r="AY495" s="18">
        <v>1</v>
      </c>
      <c r="AZ495" s="18">
        <v>6.1999999999999998E-3</v>
      </c>
      <c r="BA495" s="21">
        <v>1.5595975232198139E-3</v>
      </c>
      <c r="BB495" s="18">
        <v>16</v>
      </c>
      <c r="BD495" s="18">
        <v>9</v>
      </c>
      <c r="BE495" s="18" t="s">
        <v>690</v>
      </c>
      <c r="BF495" s="18" t="s">
        <v>750</v>
      </c>
      <c r="BG495" s="18">
        <v>387.6</v>
      </c>
      <c r="BH495" s="18">
        <v>1</v>
      </c>
      <c r="BI495" s="18">
        <v>6.1999999999999998E-3</v>
      </c>
      <c r="BJ495" s="21">
        <v>3.1458548331613342E-3</v>
      </c>
      <c r="BK495" s="18">
        <v>31</v>
      </c>
      <c r="BM495" s="18">
        <v>9</v>
      </c>
      <c r="BN495" s="18" t="s">
        <v>690</v>
      </c>
      <c r="BO495" s="18" t="s">
        <v>750</v>
      </c>
      <c r="BP495" s="18">
        <v>387.6</v>
      </c>
      <c r="BQ495" s="18">
        <v>1.5</v>
      </c>
      <c r="BR495" s="18">
        <v>6.1999999999999998E-3</v>
      </c>
      <c r="BS495" s="21">
        <v>3.279153766769865E-3</v>
      </c>
      <c r="BT495" s="18">
        <v>33</v>
      </c>
    </row>
    <row r="496" spans="2:72" x14ac:dyDescent="0.3">
      <c r="B496" s="18">
        <v>10</v>
      </c>
      <c r="C496" s="18" t="s">
        <v>668</v>
      </c>
      <c r="D496" s="18" t="s">
        <v>750</v>
      </c>
      <c r="E496" s="18">
        <v>51.800000000000011</v>
      </c>
      <c r="F496" s="18">
        <v>1.5</v>
      </c>
      <c r="G496" s="18">
        <v>5.1999999999999998E-3</v>
      </c>
      <c r="H496" s="21">
        <v>7.6962676962676951E-3</v>
      </c>
      <c r="I496" s="18">
        <v>77</v>
      </c>
      <c r="K496" s="18">
        <v>10</v>
      </c>
      <c r="L496" s="18" t="s">
        <v>668</v>
      </c>
      <c r="M496" s="18" t="s">
        <v>750</v>
      </c>
      <c r="N496" s="18">
        <v>51.800000000000011</v>
      </c>
      <c r="O496" s="18">
        <v>1</v>
      </c>
      <c r="P496" s="18">
        <v>6.3999999999999994E-3</v>
      </c>
      <c r="Q496" s="21">
        <v>6.177606177606175E-3</v>
      </c>
      <c r="R496" s="18">
        <v>62</v>
      </c>
      <c r="T496" s="18">
        <v>10</v>
      </c>
      <c r="U496" s="18" t="s">
        <v>668</v>
      </c>
      <c r="V496" s="18" t="s">
        <v>750</v>
      </c>
      <c r="W496" s="18">
        <v>51.800000000000011</v>
      </c>
      <c r="X496" s="18">
        <v>1</v>
      </c>
      <c r="Y496" s="18">
        <v>6.3999999999999994E-3</v>
      </c>
      <c r="Z496" s="21">
        <v>6.177606177606175E-3</v>
      </c>
      <c r="AA496" s="18">
        <v>62</v>
      </c>
      <c r="AC496" s="18">
        <v>10</v>
      </c>
      <c r="AD496" s="18" t="s">
        <v>654</v>
      </c>
      <c r="AE496" s="18" t="s">
        <v>750</v>
      </c>
      <c r="AF496" s="18">
        <v>9</v>
      </c>
      <c r="AG496" s="18">
        <v>1</v>
      </c>
      <c r="AH496" s="18">
        <v>3.5999999999999999E-3</v>
      </c>
      <c r="AI496" s="21">
        <v>2.6666666666666668E-2</v>
      </c>
      <c r="AJ496" s="18">
        <v>267</v>
      </c>
      <c r="AL496" s="18">
        <v>9</v>
      </c>
      <c r="AM496" s="18" t="s">
        <v>776</v>
      </c>
      <c r="AN496" s="18" t="s">
        <v>773</v>
      </c>
      <c r="AO496" s="18">
        <v>125</v>
      </c>
      <c r="AP496" s="18">
        <v>1</v>
      </c>
      <c r="AQ496" s="18">
        <v>0.01</v>
      </c>
      <c r="AR496" s="21">
        <v>8.0400000000000003E-3</v>
      </c>
      <c r="AS496" s="18">
        <v>80</v>
      </c>
      <c r="AU496" s="18">
        <v>9</v>
      </c>
      <c r="AV496" s="18" t="s">
        <v>692</v>
      </c>
      <c r="AW496" s="18" t="s">
        <v>750</v>
      </c>
      <c r="AX496" s="18">
        <v>387.6</v>
      </c>
      <c r="AY496" s="18">
        <v>1</v>
      </c>
      <c r="AZ496" s="18">
        <v>6.1999999999999998E-3</v>
      </c>
      <c r="BA496" s="21">
        <v>1.5595975232198139E-3</v>
      </c>
      <c r="BB496" s="18">
        <v>16</v>
      </c>
      <c r="BD496" s="18">
        <v>9</v>
      </c>
      <c r="BE496" s="18" t="s">
        <v>692</v>
      </c>
      <c r="BF496" s="18" t="s">
        <v>750</v>
      </c>
      <c r="BG496" s="18">
        <v>387.6</v>
      </c>
      <c r="BH496" s="18">
        <v>1</v>
      </c>
      <c r="BI496" s="18">
        <v>6.1999999999999998E-3</v>
      </c>
      <c r="BJ496" s="21">
        <v>3.1458548331613342E-3</v>
      </c>
      <c r="BK496" s="18">
        <v>31</v>
      </c>
      <c r="BM496" s="18">
        <v>9</v>
      </c>
      <c r="BN496" s="18" t="s">
        <v>692</v>
      </c>
      <c r="BO496" s="18" t="s">
        <v>750</v>
      </c>
      <c r="BP496" s="18">
        <v>387.6</v>
      </c>
      <c r="BQ496" s="18">
        <v>1.5</v>
      </c>
      <c r="BR496" s="18">
        <v>6.1999999999999998E-3</v>
      </c>
      <c r="BS496" s="21">
        <v>3.279153766769865E-3</v>
      </c>
      <c r="BT496" s="18">
        <v>33</v>
      </c>
    </row>
    <row r="497" spans="2:72" x14ac:dyDescent="0.3">
      <c r="B497" s="18">
        <v>10</v>
      </c>
      <c r="C497" s="18" t="s">
        <v>670</v>
      </c>
      <c r="D497" s="18" t="s">
        <v>750</v>
      </c>
      <c r="E497" s="18">
        <v>51.800000000000011</v>
      </c>
      <c r="F497" s="18">
        <v>1.5</v>
      </c>
      <c r="G497" s="18">
        <v>5.1999999999999998E-3</v>
      </c>
      <c r="H497" s="21">
        <v>7.6962676962676951E-3</v>
      </c>
      <c r="I497" s="18">
        <v>77</v>
      </c>
      <c r="K497" s="18">
        <v>10</v>
      </c>
      <c r="L497" s="18" t="s">
        <v>670</v>
      </c>
      <c r="M497" s="18" t="s">
        <v>750</v>
      </c>
      <c r="N497" s="18">
        <v>51.800000000000011</v>
      </c>
      <c r="O497" s="18">
        <v>1</v>
      </c>
      <c r="P497" s="18">
        <v>6.3999999999999994E-3</v>
      </c>
      <c r="Q497" s="21">
        <v>6.177606177606175E-3</v>
      </c>
      <c r="R497" s="18">
        <v>62</v>
      </c>
      <c r="T497" s="18">
        <v>10</v>
      </c>
      <c r="U497" s="18" t="s">
        <v>670</v>
      </c>
      <c r="V497" s="18" t="s">
        <v>750</v>
      </c>
      <c r="W497" s="18">
        <v>51.800000000000011</v>
      </c>
      <c r="X497" s="18">
        <v>1</v>
      </c>
      <c r="Y497" s="18">
        <v>6.3999999999999994E-3</v>
      </c>
      <c r="Z497" s="21">
        <v>6.177606177606175E-3</v>
      </c>
      <c r="AA497" s="18">
        <v>62</v>
      </c>
      <c r="AC497" s="18">
        <v>10</v>
      </c>
      <c r="AD497" s="18" t="s">
        <v>656</v>
      </c>
      <c r="AE497" s="18" t="s">
        <v>750</v>
      </c>
      <c r="AF497" s="18">
        <v>9</v>
      </c>
      <c r="AG497" s="18">
        <v>1</v>
      </c>
      <c r="AH497" s="18">
        <v>3.5999999999999999E-3</v>
      </c>
      <c r="AI497" s="21">
        <v>2.6666666666666668E-2</v>
      </c>
      <c r="AJ497" s="18">
        <v>267</v>
      </c>
      <c r="AL497" s="19"/>
      <c r="AM497" s="19"/>
      <c r="AN497" s="19"/>
      <c r="AO497" s="19"/>
      <c r="AP497" s="19"/>
      <c r="AQ497" s="19"/>
      <c r="AR497" s="22"/>
      <c r="AS497" s="19"/>
      <c r="AU497" s="18">
        <v>9</v>
      </c>
      <c r="AV497" s="18" t="s">
        <v>694</v>
      </c>
      <c r="AW497" s="18" t="s">
        <v>750</v>
      </c>
      <c r="AX497" s="18">
        <v>387.6</v>
      </c>
      <c r="AY497" s="18">
        <v>1</v>
      </c>
      <c r="AZ497" s="18">
        <v>6.1999999999999998E-3</v>
      </c>
      <c r="BA497" s="21">
        <v>1.5595975232198139E-3</v>
      </c>
      <c r="BB497" s="18">
        <v>16</v>
      </c>
      <c r="BD497" s="18">
        <v>9</v>
      </c>
      <c r="BE497" s="18" t="s">
        <v>694</v>
      </c>
      <c r="BF497" s="18" t="s">
        <v>750</v>
      </c>
      <c r="BG497" s="18">
        <v>387.6</v>
      </c>
      <c r="BH497" s="18">
        <v>1</v>
      </c>
      <c r="BI497" s="18">
        <v>6.1999999999999998E-3</v>
      </c>
      <c r="BJ497" s="21">
        <v>3.1458548331613342E-3</v>
      </c>
      <c r="BK497" s="18">
        <v>31</v>
      </c>
      <c r="BM497" s="18">
        <v>9</v>
      </c>
      <c r="BN497" s="18" t="s">
        <v>694</v>
      </c>
      <c r="BO497" s="18" t="s">
        <v>750</v>
      </c>
      <c r="BP497" s="18">
        <v>387.6</v>
      </c>
      <c r="BQ497" s="18">
        <v>1.5</v>
      </c>
      <c r="BR497" s="18">
        <v>6.1999999999999998E-3</v>
      </c>
      <c r="BS497" s="21">
        <v>3.279153766769865E-3</v>
      </c>
      <c r="BT497" s="18">
        <v>33</v>
      </c>
    </row>
    <row r="498" spans="2:72" x14ac:dyDescent="0.3">
      <c r="B498" s="18">
        <v>10</v>
      </c>
      <c r="C498" s="18" t="s">
        <v>672</v>
      </c>
      <c r="D498" s="18" t="s">
        <v>750</v>
      </c>
      <c r="E498" s="18">
        <v>51.800000000000011</v>
      </c>
      <c r="F498" s="18">
        <v>1.5</v>
      </c>
      <c r="G498" s="18">
        <v>5.1999999999999998E-3</v>
      </c>
      <c r="H498" s="21">
        <v>7.6962676962676951E-3</v>
      </c>
      <c r="I498" s="18">
        <v>77</v>
      </c>
      <c r="K498" s="18">
        <v>10</v>
      </c>
      <c r="L498" s="18" t="s">
        <v>672</v>
      </c>
      <c r="M498" s="18" t="s">
        <v>750</v>
      </c>
      <c r="N498" s="18">
        <v>51.800000000000011</v>
      </c>
      <c r="O498" s="18">
        <v>1</v>
      </c>
      <c r="P498" s="18">
        <v>6.3999999999999994E-3</v>
      </c>
      <c r="Q498" s="21">
        <v>6.177606177606175E-3</v>
      </c>
      <c r="R498" s="18">
        <v>62</v>
      </c>
      <c r="T498" s="18">
        <v>10</v>
      </c>
      <c r="U498" s="18" t="s">
        <v>672</v>
      </c>
      <c r="V498" s="18" t="s">
        <v>750</v>
      </c>
      <c r="W498" s="18">
        <v>51.800000000000011</v>
      </c>
      <c r="X498" s="18">
        <v>1</v>
      </c>
      <c r="Y498" s="18">
        <v>6.3999999999999994E-3</v>
      </c>
      <c r="Z498" s="21">
        <v>6.177606177606175E-3</v>
      </c>
      <c r="AA498" s="18">
        <v>62</v>
      </c>
      <c r="AC498" s="18">
        <v>10</v>
      </c>
      <c r="AD498" s="18" t="s">
        <v>658</v>
      </c>
      <c r="AE498" s="18" t="s">
        <v>750</v>
      </c>
      <c r="AF498" s="18">
        <v>9</v>
      </c>
      <c r="AG498" s="18">
        <v>1</v>
      </c>
      <c r="AH498" s="18">
        <v>3.5999999999999999E-3</v>
      </c>
      <c r="AI498" s="21">
        <v>2.6666666666666668E-2</v>
      </c>
      <c r="AJ498" s="18">
        <v>267</v>
      </c>
      <c r="AU498" s="18">
        <v>9</v>
      </c>
      <c r="AV498" s="18" t="s">
        <v>696</v>
      </c>
      <c r="AW498" s="18" t="s">
        <v>750</v>
      </c>
      <c r="AX498" s="18">
        <v>387.6</v>
      </c>
      <c r="AY498" s="18">
        <v>1</v>
      </c>
      <c r="AZ498" s="18">
        <v>6.1999999999999998E-3</v>
      </c>
      <c r="BA498" s="21">
        <v>1.5595975232198139E-3</v>
      </c>
      <c r="BB498" s="18">
        <v>16</v>
      </c>
      <c r="BD498" s="18">
        <v>9</v>
      </c>
      <c r="BE498" s="18" t="s">
        <v>696</v>
      </c>
      <c r="BF498" s="18" t="s">
        <v>750</v>
      </c>
      <c r="BG498" s="18">
        <v>387.6</v>
      </c>
      <c r="BH498" s="18">
        <v>1</v>
      </c>
      <c r="BI498" s="18">
        <v>6.1999999999999998E-3</v>
      </c>
      <c r="BJ498" s="21">
        <v>3.1458548331613342E-3</v>
      </c>
      <c r="BK498" s="18">
        <v>31</v>
      </c>
      <c r="BM498" s="18">
        <v>9</v>
      </c>
      <c r="BN498" s="18" t="s">
        <v>696</v>
      </c>
      <c r="BO498" s="18" t="s">
        <v>750</v>
      </c>
      <c r="BP498" s="18">
        <v>387.6</v>
      </c>
      <c r="BQ498" s="18">
        <v>1.5</v>
      </c>
      <c r="BR498" s="18">
        <v>6.1999999999999998E-3</v>
      </c>
      <c r="BS498" s="21">
        <v>3.279153766769865E-3</v>
      </c>
      <c r="BT498" s="18">
        <v>33</v>
      </c>
    </row>
    <row r="499" spans="2:72" x14ac:dyDescent="0.3">
      <c r="B499" s="18">
        <v>10</v>
      </c>
      <c r="C499" s="18" t="s">
        <v>674</v>
      </c>
      <c r="D499" s="18" t="s">
        <v>750</v>
      </c>
      <c r="E499" s="18">
        <v>51.800000000000011</v>
      </c>
      <c r="F499" s="18">
        <v>1.5</v>
      </c>
      <c r="G499" s="18">
        <v>5.1999999999999998E-3</v>
      </c>
      <c r="H499" s="21">
        <v>7.6962676962676951E-3</v>
      </c>
      <c r="I499" s="18">
        <v>77</v>
      </c>
      <c r="K499" s="18">
        <v>10</v>
      </c>
      <c r="L499" s="18" t="s">
        <v>674</v>
      </c>
      <c r="M499" s="18" t="s">
        <v>750</v>
      </c>
      <c r="N499" s="18">
        <v>51.800000000000011</v>
      </c>
      <c r="O499" s="18">
        <v>1</v>
      </c>
      <c r="P499" s="18">
        <v>6.3999999999999994E-3</v>
      </c>
      <c r="Q499" s="21">
        <v>6.177606177606175E-3</v>
      </c>
      <c r="R499" s="18">
        <v>62</v>
      </c>
      <c r="T499" s="18">
        <v>10</v>
      </c>
      <c r="U499" s="18" t="s">
        <v>674</v>
      </c>
      <c r="V499" s="18" t="s">
        <v>750</v>
      </c>
      <c r="W499" s="18">
        <v>51.800000000000011</v>
      </c>
      <c r="X499" s="18">
        <v>1</v>
      </c>
      <c r="Y499" s="18">
        <v>6.3999999999999994E-3</v>
      </c>
      <c r="Z499" s="21">
        <v>6.177606177606175E-3</v>
      </c>
      <c r="AA499" s="18">
        <v>62</v>
      </c>
      <c r="AC499" s="18">
        <v>10</v>
      </c>
      <c r="AD499" s="18" t="s">
        <v>660</v>
      </c>
      <c r="AE499" s="18" t="s">
        <v>750</v>
      </c>
      <c r="AF499" s="18">
        <v>9</v>
      </c>
      <c r="AG499" s="18">
        <v>1</v>
      </c>
      <c r="AH499" s="18">
        <v>3.5999999999999999E-3</v>
      </c>
      <c r="AI499" s="21">
        <v>2.6666666666666668E-2</v>
      </c>
      <c r="AJ499" s="18">
        <v>267</v>
      </c>
      <c r="AL499" s="18" t="s">
        <v>133</v>
      </c>
      <c r="AM499" s="18" t="s">
        <v>135</v>
      </c>
      <c r="AN499" s="18" t="s">
        <v>0</v>
      </c>
      <c r="AO499" s="18" t="s">
        <v>1</v>
      </c>
      <c r="AP499" s="18" t="s">
        <v>36</v>
      </c>
      <c r="AQ499" s="18" t="s">
        <v>2</v>
      </c>
      <c r="AR499" s="18" t="s">
        <v>3</v>
      </c>
      <c r="AS499" s="18" t="s">
        <v>4</v>
      </c>
      <c r="AT499" s="20">
        <v>10040</v>
      </c>
      <c r="AU499" s="18">
        <v>9</v>
      </c>
      <c r="AV499" s="18" t="s">
        <v>698</v>
      </c>
      <c r="AW499" s="18" t="s">
        <v>750</v>
      </c>
      <c r="AX499" s="18">
        <v>387.6</v>
      </c>
      <c r="AY499" s="18">
        <v>1</v>
      </c>
      <c r="AZ499" s="18">
        <v>6.1999999999999998E-3</v>
      </c>
      <c r="BA499" s="21">
        <v>1.5595975232198139E-3</v>
      </c>
      <c r="BB499" s="18">
        <v>16</v>
      </c>
      <c r="BD499" s="18">
        <v>9</v>
      </c>
      <c r="BE499" s="18" t="s">
        <v>698</v>
      </c>
      <c r="BF499" s="18" t="s">
        <v>750</v>
      </c>
      <c r="BG499" s="18">
        <v>387.6</v>
      </c>
      <c r="BH499" s="18">
        <v>1</v>
      </c>
      <c r="BI499" s="18">
        <v>6.1999999999999998E-3</v>
      </c>
      <c r="BJ499" s="21">
        <v>3.1458548331613342E-3</v>
      </c>
      <c r="BK499" s="18">
        <v>31</v>
      </c>
      <c r="BM499" s="18">
        <v>9</v>
      </c>
      <c r="BN499" s="18" t="s">
        <v>698</v>
      </c>
      <c r="BO499" s="18" t="s">
        <v>750</v>
      </c>
      <c r="BP499" s="18">
        <v>387.6</v>
      </c>
      <c r="BQ499" s="18">
        <v>1.5</v>
      </c>
      <c r="BR499" s="18">
        <v>6.1999999999999998E-3</v>
      </c>
      <c r="BS499" s="21">
        <v>3.279153766769865E-3</v>
      </c>
      <c r="BT499" s="18">
        <v>33</v>
      </c>
    </row>
    <row r="500" spans="2:72" x14ac:dyDescent="0.3">
      <c r="B500" s="18">
        <v>10</v>
      </c>
      <c r="C500" s="18" t="s">
        <v>676</v>
      </c>
      <c r="D500" s="18" t="s">
        <v>750</v>
      </c>
      <c r="E500" s="18">
        <v>51.800000000000011</v>
      </c>
      <c r="F500" s="18">
        <v>1.5</v>
      </c>
      <c r="G500" s="18">
        <v>5.1999999999999998E-3</v>
      </c>
      <c r="H500" s="21">
        <v>7.6962676962676951E-3</v>
      </c>
      <c r="I500" s="18">
        <v>77</v>
      </c>
      <c r="K500" s="18">
        <v>10</v>
      </c>
      <c r="L500" s="18" t="s">
        <v>676</v>
      </c>
      <c r="M500" s="18" t="s">
        <v>750</v>
      </c>
      <c r="N500" s="18">
        <v>51.800000000000011</v>
      </c>
      <c r="O500" s="18">
        <v>1</v>
      </c>
      <c r="P500" s="18">
        <v>6.3999999999999994E-3</v>
      </c>
      <c r="Q500" s="21">
        <v>6.177606177606175E-3</v>
      </c>
      <c r="R500" s="18">
        <v>62</v>
      </c>
      <c r="T500" s="18">
        <v>10</v>
      </c>
      <c r="U500" s="18" t="s">
        <v>676</v>
      </c>
      <c r="V500" s="18" t="s">
        <v>750</v>
      </c>
      <c r="W500" s="18">
        <v>51.800000000000011</v>
      </c>
      <c r="X500" s="18">
        <v>1</v>
      </c>
      <c r="Y500" s="18">
        <v>6.3999999999999994E-3</v>
      </c>
      <c r="Z500" s="21">
        <v>6.177606177606175E-3</v>
      </c>
      <c r="AA500" s="18">
        <v>62</v>
      </c>
      <c r="AC500" s="18">
        <v>10</v>
      </c>
      <c r="AD500" s="18" t="s">
        <v>662</v>
      </c>
      <c r="AE500" s="18" t="s">
        <v>750</v>
      </c>
      <c r="AF500" s="18">
        <v>9</v>
      </c>
      <c r="AG500" s="18">
        <v>1</v>
      </c>
      <c r="AH500" s="18">
        <v>3.5999999999999999E-3</v>
      </c>
      <c r="AI500" s="21">
        <v>2.6666666666666668E-2</v>
      </c>
      <c r="AJ500" s="18">
        <v>267</v>
      </c>
      <c r="AL500" s="18">
        <v>10</v>
      </c>
      <c r="AM500" s="18" t="s">
        <v>12</v>
      </c>
      <c r="AN500" s="18" t="s">
        <v>136</v>
      </c>
      <c r="AO500" s="18">
        <v>92</v>
      </c>
      <c r="AP500" s="18">
        <v>1.5</v>
      </c>
      <c r="AQ500" s="18">
        <v>7.2999999999999995E-2</v>
      </c>
      <c r="AR500" s="21">
        <v>5.3163043478260862E-2</v>
      </c>
      <c r="AS500" s="18">
        <v>532</v>
      </c>
      <c r="AU500" s="18">
        <v>9</v>
      </c>
      <c r="AV500" s="18" t="s">
        <v>700</v>
      </c>
      <c r="AW500" s="18" t="s">
        <v>750</v>
      </c>
      <c r="AX500" s="18">
        <v>387.6</v>
      </c>
      <c r="AY500" s="18">
        <v>1</v>
      </c>
      <c r="AZ500" s="18">
        <v>6.1999999999999998E-3</v>
      </c>
      <c r="BA500" s="21">
        <v>1.5595975232198139E-3</v>
      </c>
      <c r="BB500" s="18">
        <v>16</v>
      </c>
      <c r="BD500" s="18">
        <v>9</v>
      </c>
      <c r="BE500" s="18" t="s">
        <v>700</v>
      </c>
      <c r="BF500" s="18" t="s">
        <v>750</v>
      </c>
      <c r="BG500" s="18">
        <v>387.6</v>
      </c>
      <c r="BH500" s="18">
        <v>1</v>
      </c>
      <c r="BI500" s="18">
        <v>6.1999999999999998E-3</v>
      </c>
      <c r="BJ500" s="21">
        <v>3.1458548331613342E-3</v>
      </c>
      <c r="BK500" s="18">
        <v>31</v>
      </c>
      <c r="BM500" s="18">
        <v>9</v>
      </c>
      <c r="BN500" s="18" t="s">
        <v>700</v>
      </c>
      <c r="BO500" s="18" t="s">
        <v>750</v>
      </c>
      <c r="BP500" s="18">
        <v>387.6</v>
      </c>
      <c r="BQ500" s="18">
        <v>1.5</v>
      </c>
      <c r="BR500" s="18">
        <v>6.1999999999999998E-3</v>
      </c>
      <c r="BS500" s="21">
        <v>3.279153766769865E-3</v>
      </c>
      <c r="BT500" s="18">
        <v>33</v>
      </c>
    </row>
    <row r="501" spans="2:72" x14ac:dyDescent="0.3">
      <c r="B501" s="18">
        <v>10</v>
      </c>
      <c r="C501" s="18" t="s">
        <v>678</v>
      </c>
      <c r="D501" s="18" t="s">
        <v>750</v>
      </c>
      <c r="E501" s="18">
        <v>51.800000000000011</v>
      </c>
      <c r="F501" s="18">
        <v>1.5</v>
      </c>
      <c r="G501" s="18">
        <v>5.1999999999999998E-3</v>
      </c>
      <c r="H501" s="21">
        <v>7.6962676962676951E-3</v>
      </c>
      <c r="I501" s="18">
        <v>77</v>
      </c>
      <c r="K501" s="18">
        <v>10</v>
      </c>
      <c r="L501" s="18" t="s">
        <v>678</v>
      </c>
      <c r="M501" s="18" t="s">
        <v>750</v>
      </c>
      <c r="N501" s="18">
        <v>51.800000000000011</v>
      </c>
      <c r="O501" s="18">
        <v>1</v>
      </c>
      <c r="P501" s="18">
        <v>6.3999999999999994E-3</v>
      </c>
      <c r="Q501" s="21">
        <v>6.177606177606175E-3</v>
      </c>
      <c r="R501" s="18">
        <v>62</v>
      </c>
      <c r="T501" s="18">
        <v>10</v>
      </c>
      <c r="U501" s="18" t="s">
        <v>678</v>
      </c>
      <c r="V501" s="18" t="s">
        <v>750</v>
      </c>
      <c r="W501" s="18">
        <v>51.800000000000011</v>
      </c>
      <c r="X501" s="18">
        <v>1</v>
      </c>
      <c r="Y501" s="18">
        <v>6.3999999999999994E-3</v>
      </c>
      <c r="Z501" s="21">
        <v>6.177606177606175E-3</v>
      </c>
      <c r="AA501" s="18">
        <v>62</v>
      </c>
      <c r="AC501" s="18">
        <v>10</v>
      </c>
      <c r="AD501" s="18" t="s">
        <v>664</v>
      </c>
      <c r="AE501" s="18" t="s">
        <v>750</v>
      </c>
      <c r="AF501" s="18">
        <v>9</v>
      </c>
      <c r="AG501" s="18">
        <v>1</v>
      </c>
      <c r="AH501" s="18">
        <v>3.5999999999999999E-3</v>
      </c>
      <c r="AI501" s="21">
        <v>2.6666666666666668E-2</v>
      </c>
      <c r="AJ501" s="18">
        <v>267</v>
      </c>
      <c r="AL501" s="18">
        <v>10</v>
      </c>
      <c r="AM501" s="18" t="s">
        <v>23</v>
      </c>
      <c r="AN501" s="18" t="s">
        <v>136</v>
      </c>
      <c r="AO501" s="18">
        <v>92</v>
      </c>
      <c r="AP501" s="18">
        <v>1.5</v>
      </c>
      <c r="AQ501" s="18">
        <v>7.2999999999999995E-2</v>
      </c>
      <c r="AR501" s="21">
        <v>5.3163043478260862E-2</v>
      </c>
      <c r="AS501" s="18">
        <v>532</v>
      </c>
      <c r="AU501" s="18">
        <v>9</v>
      </c>
      <c r="AV501" s="18" t="s">
        <v>685</v>
      </c>
      <c r="AW501" s="18" t="s">
        <v>750</v>
      </c>
      <c r="AX501" s="18">
        <v>387.6</v>
      </c>
      <c r="AY501" s="18">
        <v>1</v>
      </c>
      <c r="AZ501" s="18">
        <v>6.1999999999999998E-3</v>
      </c>
      <c r="BA501" s="21">
        <v>1.5595975232198139E-3</v>
      </c>
      <c r="BB501" s="18">
        <v>16</v>
      </c>
      <c r="BD501" s="18">
        <v>9</v>
      </c>
      <c r="BE501" s="18" t="s">
        <v>685</v>
      </c>
      <c r="BF501" s="18" t="s">
        <v>750</v>
      </c>
      <c r="BG501" s="18">
        <v>387.6</v>
      </c>
      <c r="BH501" s="18">
        <v>1</v>
      </c>
      <c r="BI501" s="18">
        <v>6.1999999999999998E-3</v>
      </c>
      <c r="BJ501" s="21">
        <v>3.1458548331613342E-3</v>
      </c>
      <c r="BK501" s="18">
        <v>31</v>
      </c>
      <c r="BM501" s="18">
        <v>9</v>
      </c>
      <c r="BN501" s="18" t="s">
        <v>685</v>
      </c>
      <c r="BO501" s="18" t="s">
        <v>750</v>
      </c>
      <c r="BP501" s="18">
        <v>387.6</v>
      </c>
      <c r="BQ501" s="18">
        <v>1.5</v>
      </c>
      <c r="BR501" s="18">
        <v>6.1999999999999998E-3</v>
      </c>
      <c r="BS501" s="21">
        <v>3.279153766769865E-3</v>
      </c>
      <c r="BT501" s="18">
        <v>33</v>
      </c>
    </row>
    <row r="502" spans="2:72" x14ac:dyDescent="0.3">
      <c r="B502" s="18">
        <v>10</v>
      </c>
      <c r="C502" s="18" t="s">
        <v>680</v>
      </c>
      <c r="D502" s="18" t="s">
        <v>750</v>
      </c>
      <c r="E502" s="18">
        <v>51.800000000000011</v>
      </c>
      <c r="F502" s="18">
        <v>1.5</v>
      </c>
      <c r="G502" s="18">
        <v>5.1999999999999998E-3</v>
      </c>
      <c r="H502" s="21">
        <v>7.6962676962676951E-3</v>
      </c>
      <c r="I502" s="18">
        <v>77</v>
      </c>
      <c r="K502" s="18">
        <v>10</v>
      </c>
      <c r="L502" s="18" t="s">
        <v>680</v>
      </c>
      <c r="M502" s="18" t="s">
        <v>750</v>
      </c>
      <c r="N502" s="18">
        <v>51.800000000000011</v>
      </c>
      <c r="O502" s="18">
        <v>1</v>
      </c>
      <c r="P502" s="18">
        <v>6.3999999999999994E-3</v>
      </c>
      <c r="Q502" s="21">
        <v>6.177606177606175E-3</v>
      </c>
      <c r="R502" s="18">
        <v>62</v>
      </c>
      <c r="T502" s="18">
        <v>10</v>
      </c>
      <c r="U502" s="18" t="s">
        <v>680</v>
      </c>
      <c r="V502" s="18" t="s">
        <v>750</v>
      </c>
      <c r="W502" s="18">
        <v>51.800000000000011</v>
      </c>
      <c r="X502" s="18">
        <v>1</v>
      </c>
      <c r="Y502" s="18">
        <v>6.3999999999999994E-3</v>
      </c>
      <c r="Z502" s="21">
        <v>6.177606177606175E-3</v>
      </c>
      <c r="AA502" s="18">
        <v>62</v>
      </c>
      <c r="AC502" s="18">
        <v>10</v>
      </c>
      <c r="AD502" s="18" t="s">
        <v>649</v>
      </c>
      <c r="AE502" s="18" t="s">
        <v>750</v>
      </c>
      <c r="AF502" s="18">
        <v>9</v>
      </c>
      <c r="AG502" s="18">
        <v>1</v>
      </c>
      <c r="AH502" s="18">
        <v>3.5999999999999999E-3</v>
      </c>
      <c r="AI502" s="21">
        <v>2.6666666666666668E-2</v>
      </c>
      <c r="AJ502" s="18">
        <v>267</v>
      </c>
      <c r="AL502" s="18">
        <v>10</v>
      </c>
      <c r="AM502" s="18" t="s">
        <v>33</v>
      </c>
      <c r="AN502" s="18" t="s">
        <v>136</v>
      </c>
      <c r="AO502" s="18">
        <v>92</v>
      </c>
      <c r="AP502" s="18">
        <v>1.5</v>
      </c>
      <c r="AQ502" s="18">
        <v>7.2999999999999995E-2</v>
      </c>
      <c r="AR502" s="21">
        <v>5.3163043478260862E-2</v>
      </c>
      <c r="AS502" s="18">
        <v>532</v>
      </c>
      <c r="AU502" s="18">
        <v>9</v>
      </c>
      <c r="AV502" s="18" t="s">
        <v>687</v>
      </c>
      <c r="AW502" s="18" t="s">
        <v>750</v>
      </c>
      <c r="AX502" s="18">
        <v>387.6</v>
      </c>
      <c r="AY502" s="18">
        <v>1</v>
      </c>
      <c r="AZ502" s="18">
        <v>6.1999999999999998E-3</v>
      </c>
      <c r="BA502" s="21">
        <v>1.5595975232198139E-3</v>
      </c>
      <c r="BB502" s="18">
        <v>16</v>
      </c>
      <c r="BD502" s="18">
        <v>9</v>
      </c>
      <c r="BE502" s="18" t="s">
        <v>687</v>
      </c>
      <c r="BF502" s="18" t="s">
        <v>750</v>
      </c>
      <c r="BG502" s="18">
        <v>387.6</v>
      </c>
      <c r="BH502" s="18">
        <v>1</v>
      </c>
      <c r="BI502" s="18">
        <v>6.1999999999999998E-3</v>
      </c>
      <c r="BJ502" s="21">
        <v>3.1458548331613342E-3</v>
      </c>
      <c r="BK502" s="18">
        <v>31</v>
      </c>
      <c r="BM502" s="18">
        <v>9</v>
      </c>
      <c r="BN502" s="18" t="s">
        <v>687</v>
      </c>
      <c r="BO502" s="18" t="s">
        <v>750</v>
      </c>
      <c r="BP502" s="18">
        <v>387.6</v>
      </c>
      <c r="BQ502" s="18">
        <v>1.5</v>
      </c>
      <c r="BR502" s="18">
        <v>6.1999999999999998E-3</v>
      </c>
      <c r="BS502" s="21">
        <v>3.279153766769865E-3</v>
      </c>
      <c r="BT502" s="18">
        <v>33</v>
      </c>
    </row>
    <row r="503" spans="2:72" x14ac:dyDescent="0.3">
      <c r="B503" s="18">
        <v>10</v>
      </c>
      <c r="C503" s="18" t="s">
        <v>682</v>
      </c>
      <c r="D503" s="18" t="s">
        <v>750</v>
      </c>
      <c r="E503" s="18">
        <v>51.800000000000011</v>
      </c>
      <c r="F503" s="18">
        <v>1.5</v>
      </c>
      <c r="G503" s="18">
        <v>5.1999999999999998E-3</v>
      </c>
      <c r="H503" s="21">
        <v>7.6962676962676951E-3</v>
      </c>
      <c r="I503" s="18">
        <v>77</v>
      </c>
      <c r="K503" s="18">
        <v>10</v>
      </c>
      <c r="L503" s="18" t="s">
        <v>682</v>
      </c>
      <c r="M503" s="18" t="s">
        <v>750</v>
      </c>
      <c r="N503" s="18">
        <v>51.800000000000011</v>
      </c>
      <c r="O503" s="18">
        <v>1</v>
      </c>
      <c r="P503" s="18">
        <v>6.3999999999999994E-3</v>
      </c>
      <c r="Q503" s="21">
        <v>6.177606177606175E-3</v>
      </c>
      <c r="R503" s="18">
        <v>62</v>
      </c>
      <c r="T503" s="18">
        <v>10</v>
      </c>
      <c r="U503" s="18" t="s">
        <v>682</v>
      </c>
      <c r="V503" s="18" t="s">
        <v>750</v>
      </c>
      <c r="W503" s="18">
        <v>51.800000000000011</v>
      </c>
      <c r="X503" s="18">
        <v>1</v>
      </c>
      <c r="Y503" s="18">
        <v>6.3999999999999994E-3</v>
      </c>
      <c r="Z503" s="21">
        <v>6.177606177606175E-3</v>
      </c>
      <c r="AA503" s="18">
        <v>62</v>
      </c>
      <c r="AC503" s="18">
        <v>10</v>
      </c>
      <c r="AD503" s="18" t="s">
        <v>651</v>
      </c>
      <c r="AE503" s="18" t="s">
        <v>750</v>
      </c>
      <c r="AF503" s="18">
        <v>9</v>
      </c>
      <c r="AG503" s="18">
        <v>1</v>
      </c>
      <c r="AH503" s="18">
        <v>3.5999999999999999E-3</v>
      </c>
      <c r="AI503" s="21">
        <v>2.6666666666666668E-2</v>
      </c>
      <c r="AJ503" s="18">
        <v>267</v>
      </c>
      <c r="AL503" s="18">
        <v>10</v>
      </c>
      <c r="AM503" s="18" t="s">
        <v>13</v>
      </c>
      <c r="AN503" s="18" t="s">
        <v>136</v>
      </c>
      <c r="AO503" s="18">
        <v>138</v>
      </c>
      <c r="AP503" s="18">
        <v>1</v>
      </c>
      <c r="AQ503" s="18">
        <v>7.2999999999999995E-2</v>
      </c>
      <c r="AR503" s="21">
        <v>5.3163043478260862E-2</v>
      </c>
      <c r="AS503" s="18">
        <v>532</v>
      </c>
      <c r="AU503" s="18">
        <v>9</v>
      </c>
      <c r="AV503" s="18" t="s">
        <v>689</v>
      </c>
      <c r="AW503" s="18" t="s">
        <v>750</v>
      </c>
      <c r="AX503" s="18">
        <v>387.6</v>
      </c>
      <c r="AY503" s="18">
        <v>1</v>
      </c>
      <c r="AZ503" s="18">
        <v>6.1999999999999998E-3</v>
      </c>
      <c r="BA503" s="21">
        <v>1.5595975232198139E-3</v>
      </c>
      <c r="BB503" s="18">
        <v>16</v>
      </c>
      <c r="BD503" s="18">
        <v>9</v>
      </c>
      <c r="BE503" s="18" t="s">
        <v>689</v>
      </c>
      <c r="BF503" s="18" t="s">
        <v>750</v>
      </c>
      <c r="BG503" s="18">
        <v>387.6</v>
      </c>
      <c r="BH503" s="18">
        <v>1</v>
      </c>
      <c r="BI503" s="18">
        <v>6.1999999999999998E-3</v>
      </c>
      <c r="BJ503" s="21">
        <v>3.1458548331613342E-3</v>
      </c>
      <c r="BK503" s="18">
        <v>31</v>
      </c>
      <c r="BM503" s="18">
        <v>9</v>
      </c>
      <c r="BN503" s="18" t="s">
        <v>689</v>
      </c>
      <c r="BO503" s="18" t="s">
        <v>750</v>
      </c>
      <c r="BP503" s="18">
        <v>387.6</v>
      </c>
      <c r="BQ503" s="18">
        <v>1.5</v>
      </c>
      <c r="BR503" s="18">
        <v>6.1999999999999998E-3</v>
      </c>
      <c r="BS503" s="21">
        <v>3.279153766769865E-3</v>
      </c>
      <c r="BT503" s="18">
        <v>33</v>
      </c>
    </row>
    <row r="504" spans="2:72" x14ac:dyDescent="0.3">
      <c r="B504" s="18">
        <v>10</v>
      </c>
      <c r="C504" s="18" t="s">
        <v>667</v>
      </c>
      <c r="D504" s="18" t="s">
        <v>750</v>
      </c>
      <c r="E504" s="18">
        <v>51.800000000000011</v>
      </c>
      <c r="F504" s="18">
        <v>1.5</v>
      </c>
      <c r="G504" s="18">
        <v>5.1999999999999998E-3</v>
      </c>
      <c r="H504" s="21">
        <v>7.6962676962676951E-3</v>
      </c>
      <c r="I504" s="18">
        <v>77</v>
      </c>
      <c r="K504" s="18">
        <v>10</v>
      </c>
      <c r="L504" s="18" t="s">
        <v>667</v>
      </c>
      <c r="M504" s="18" t="s">
        <v>750</v>
      </c>
      <c r="N504" s="18">
        <v>51.800000000000011</v>
      </c>
      <c r="O504" s="18">
        <v>1</v>
      </c>
      <c r="P504" s="18">
        <v>6.3999999999999994E-3</v>
      </c>
      <c r="Q504" s="21">
        <v>6.177606177606175E-3</v>
      </c>
      <c r="R504" s="18">
        <v>62</v>
      </c>
      <c r="T504" s="18">
        <v>10</v>
      </c>
      <c r="U504" s="18" t="s">
        <v>667</v>
      </c>
      <c r="V504" s="18" t="s">
        <v>750</v>
      </c>
      <c r="W504" s="18">
        <v>51.800000000000011</v>
      </c>
      <c r="X504" s="18">
        <v>1</v>
      </c>
      <c r="Y504" s="18">
        <v>6.3999999999999994E-3</v>
      </c>
      <c r="Z504" s="21">
        <v>6.177606177606175E-3</v>
      </c>
      <c r="AA504" s="18">
        <v>62</v>
      </c>
      <c r="AC504" s="18">
        <v>10</v>
      </c>
      <c r="AD504" s="18" t="s">
        <v>653</v>
      </c>
      <c r="AE504" s="18" t="s">
        <v>750</v>
      </c>
      <c r="AF504" s="18">
        <v>9</v>
      </c>
      <c r="AG504" s="18">
        <v>1</v>
      </c>
      <c r="AH504" s="18">
        <v>3.5999999999999999E-3</v>
      </c>
      <c r="AI504" s="21">
        <v>2.6666666666666668E-2</v>
      </c>
      <c r="AJ504" s="18">
        <v>267</v>
      </c>
      <c r="AL504" s="18">
        <v>10</v>
      </c>
      <c r="AM504" s="18" t="s">
        <v>24</v>
      </c>
      <c r="AN504" s="18" t="s">
        <v>136</v>
      </c>
      <c r="AO504" s="18">
        <v>138</v>
      </c>
      <c r="AP504" s="18">
        <v>1</v>
      </c>
      <c r="AQ504" s="18">
        <v>7.2999999999999995E-2</v>
      </c>
      <c r="AR504" s="21">
        <v>5.3163043478260862E-2</v>
      </c>
      <c r="AS504" s="18">
        <v>532</v>
      </c>
      <c r="AU504" s="18">
        <v>9</v>
      </c>
      <c r="AV504" s="18" t="s">
        <v>691</v>
      </c>
      <c r="AW504" s="18" t="s">
        <v>750</v>
      </c>
      <c r="AX504" s="18">
        <v>387.6</v>
      </c>
      <c r="AY504" s="18">
        <v>1</v>
      </c>
      <c r="AZ504" s="18">
        <v>6.1000000000000004E-3</v>
      </c>
      <c r="BA504" s="21">
        <v>1.5344427244582042E-3</v>
      </c>
      <c r="BB504" s="18">
        <v>15</v>
      </c>
      <c r="BD504" s="18">
        <v>9</v>
      </c>
      <c r="BE504" s="18" t="s">
        <v>691</v>
      </c>
      <c r="BF504" s="18" t="s">
        <v>750</v>
      </c>
      <c r="BG504" s="18">
        <v>387.6</v>
      </c>
      <c r="BH504" s="18">
        <v>1</v>
      </c>
      <c r="BI504" s="18">
        <v>6.1000000000000004E-3</v>
      </c>
      <c r="BJ504" s="21">
        <v>3.095115239078087E-3</v>
      </c>
      <c r="BK504" s="18">
        <v>31</v>
      </c>
      <c r="BM504" s="18">
        <v>9</v>
      </c>
      <c r="BN504" s="18" t="s">
        <v>691</v>
      </c>
      <c r="BO504" s="18" t="s">
        <v>750</v>
      </c>
      <c r="BP504" s="18">
        <v>387.6</v>
      </c>
      <c r="BQ504" s="18">
        <v>1.5</v>
      </c>
      <c r="BR504" s="18">
        <v>6.1000000000000004E-3</v>
      </c>
      <c r="BS504" s="21">
        <v>3.2262641898864806E-3</v>
      </c>
      <c r="BT504" s="18">
        <v>32</v>
      </c>
    </row>
    <row r="505" spans="2:72" x14ac:dyDescent="0.3">
      <c r="B505" s="18">
        <v>10</v>
      </c>
      <c r="C505" s="18" t="s">
        <v>669</v>
      </c>
      <c r="D505" s="18" t="s">
        <v>750</v>
      </c>
      <c r="E505" s="18">
        <v>51.800000000000011</v>
      </c>
      <c r="F505" s="18">
        <v>1.5</v>
      </c>
      <c r="G505" s="18">
        <v>5.1999999999999998E-3</v>
      </c>
      <c r="H505" s="21">
        <v>7.6962676962676951E-3</v>
      </c>
      <c r="I505" s="18">
        <v>77</v>
      </c>
      <c r="K505" s="18">
        <v>10</v>
      </c>
      <c r="L505" s="18" t="s">
        <v>669</v>
      </c>
      <c r="M505" s="18" t="s">
        <v>750</v>
      </c>
      <c r="N505" s="18">
        <v>51.800000000000011</v>
      </c>
      <c r="O505" s="18">
        <v>1</v>
      </c>
      <c r="P505" s="18">
        <v>6.3E-3</v>
      </c>
      <c r="Q505" s="21">
        <v>6.0810810810810797E-3</v>
      </c>
      <c r="R505" s="18">
        <v>61</v>
      </c>
      <c r="T505" s="18">
        <v>10</v>
      </c>
      <c r="U505" s="18" t="s">
        <v>669</v>
      </c>
      <c r="V505" s="18" t="s">
        <v>750</v>
      </c>
      <c r="W505" s="18">
        <v>51.800000000000011</v>
      </c>
      <c r="X505" s="18">
        <v>1</v>
      </c>
      <c r="Y505" s="18">
        <v>6.3E-3</v>
      </c>
      <c r="Z505" s="21">
        <v>6.0810810810810797E-3</v>
      </c>
      <c r="AA505" s="18">
        <v>61</v>
      </c>
      <c r="AC505" s="18">
        <v>10</v>
      </c>
      <c r="AD505" s="18" t="s">
        <v>655</v>
      </c>
      <c r="AE505" s="18" t="s">
        <v>750</v>
      </c>
      <c r="AF505" s="18">
        <v>9</v>
      </c>
      <c r="AG505" s="18">
        <v>1</v>
      </c>
      <c r="AH505" s="18">
        <v>3.5999999999999999E-3</v>
      </c>
      <c r="AI505" s="21">
        <v>2.6666666666666668E-2</v>
      </c>
      <c r="AJ505" s="18">
        <v>267</v>
      </c>
      <c r="AL505" s="18">
        <v>10</v>
      </c>
      <c r="AM505" s="18" t="s">
        <v>25</v>
      </c>
      <c r="AN505" s="18" t="s">
        <v>136</v>
      </c>
      <c r="AO505" s="18">
        <v>138</v>
      </c>
      <c r="AP505" s="18">
        <v>1</v>
      </c>
      <c r="AQ505" s="18">
        <v>7.2999999999999995E-2</v>
      </c>
      <c r="AR505" s="21">
        <v>5.3163043478260862E-2</v>
      </c>
      <c r="AS505" s="18">
        <v>532</v>
      </c>
      <c r="AU505" s="18">
        <v>9</v>
      </c>
      <c r="AV505" s="18" t="s">
        <v>693</v>
      </c>
      <c r="AW505" s="18" t="s">
        <v>750</v>
      </c>
      <c r="AX505" s="18">
        <v>387.6</v>
      </c>
      <c r="AY505" s="18">
        <v>1</v>
      </c>
      <c r="AZ505" s="18">
        <v>6.1000000000000004E-3</v>
      </c>
      <c r="BA505" s="21">
        <v>1.5344427244582042E-3</v>
      </c>
      <c r="BB505" s="18">
        <v>15</v>
      </c>
      <c r="BD505" s="18">
        <v>9</v>
      </c>
      <c r="BE505" s="18" t="s">
        <v>693</v>
      </c>
      <c r="BF505" s="18" t="s">
        <v>750</v>
      </c>
      <c r="BG505" s="18">
        <v>387.6</v>
      </c>
      <c r="BH505" s="18">
        <v>1</v>
      </c>
      <c r="BI505" s="18">
        <v>6.1000000000000004E-3</v>
      </c>
      <c r="BJ505" s="21">
        <v>3.095115239078087E-3</v>
      </c>
      <c r="BK505" s="18">
        <v>31</v>
      </c>
      <c r="BM505" s="18">
        <v>9</v>
      </c>
      <c r="BN505" s="18" t="s">
        <v>693</v>
      </c>
      <c r="BO505" s="18" t="s">
        <v>750</v>
      </c>
      <c r="BP505" s="18">
        <v>387.6</v>
      </c>
      <c r="BQ505" s="18">
        <v>1.5</v>
      </c>
      <c r="BR505" s="18">
        <v>6.1000000000000004E-3</v>
      </c>
      <c r="BS505" s="21">
        <v>3.2262641898864806E-3</v>
      </c>
      <c r="BT505" s="18">
        <v>32</v>
      </c>
    </row>
    <row r="506" spans="2:72" x14ac:dyDescent="0.3">
      <c r="B506" s="18">
        <v>10</v>
      </c>
      <c r="C506" s="18" t="s">
        <v>671</v>
      </c>
      <c r="D506" s="18" t="s">
        <v>750</v>
      </c>
      <c r="E506" s="18">
        <v>51.800000000000011</v>
      </c>
      <c r="F506" s="18">
        <v>1.5</v>
      </c>
      <c r="G506" s="18">
        <v>5.1999999999999998E-3</v>
      </c>
      <c r="H506" s="21">
        <v>7.6962676962676951E-3</v>
      </c>
      <c r="I506" s="18">
        <v>77</v>
      </c>
      <c r="K506" s="18">
        <v>10</v>
      </c>
      <c r="L506" s="18" t="s">
        <v>671</v>
      </c>
      <c r="M506" s="18" t="s">
        <v>750</v>
      </c>
      <c r="N506" s="18">
        <v>51.800000000000011</v>
      </c>
      <c r="O506" s="18">
        <v>1</v>
      </c>
      <c r="P506" s="18">
        <v>6.3E-3</v>
      </c>
      <c r="Q506" s="21">
        <v>6.0810810810810797E-3</v>
      </c>
      <c r="R506" s="18">
        <v>61</v>
      </c>
      <c r="T506" s="18">
        <v>10</v>
      </c>
      <c r="U506" s="18" t="s">
        <v>671</v>
      </c>
      <c r="V506" s="18" t="s">
        <v>750</v>
      </c>
      <c r="W506" s="18">
        <v>51.800000000000011</v>
      </c>
      <c r="X506" s="18">
        <v>1</v>
      </c>
      <c r="Y506" s="18">
        <v>6.3E-3</v>
      </c>
      <c r="Z506" s="21">
        <v>6.0810810810810797E-3</v>
      </c>
      <c r="AA506" s="18">
        <v>61</v>
      </c>
      <c r="AC506" s="18">
        <v>10</v>
      </c>
      <c r="AD506" s="18" t="s">
        <v>657</v>
      </c>
      <c r="AE506" s="18" t="s">
        <v>750</v>
      </c>
      <c r="AF506" s="18">
        <v>9</v>
      </c>
      <c r="AG506" s="18">
        <v>1</v>
      </c>
      <c r="AH506" s="18">
        <v>3.5999999999999999E-3</v>
      </c>
      <c r="AI506" s="21">
        <v>2.6666666666666668E-2</v>
      </c>
      <c r="AJ506" s="18">
        <v>267</v>
      </c>
      <c r="AL506" s="18">
        <v>10</v>
      </c>
      <c r="AM506" s="18" t="s">
        <v>14</v>
      </c>
      <c r="AN506" s="18" t="s">
        <v>136</v>
      </c>
      <c r="AO506" s="18">
        <v>165.6</v>
      </c>
      <c r="AP506" s="18">
        <v>1</v>
      </c>
      <c r="AQ506" s="18">
        <v>7.2999999999999995E-2</v>
      </c>
      <c r="AR506" s="21">
        <v>4.4302536231884057E-2</v>
      </c>
      <c r="AS506" s="18">
        <v>443</v>
      </c>
      <c r="AU506" s="18">
        <v>9</v>
      </c>
      <c r="AV506" s="18" t="s">
        <v>695</v>
      </c>
      <c r="AW506" s="18" t="s">
        <v>750</v>
      </c>
      <c r="AX506" s="18">
        <v>387.6</v>
      </c>
      <c r="AY506" s="18">
        <v>1</v>
      </c>
      <c r="AZ506" s="18">
        <v>6.1000000000000004E-3</v>
      </c>
      <c r="BA506" s="21">
        <v>1.5344427244582042E-3</v>
      </c>
      <c r="BB506" s="18">
        <v>15</v>
      </c>
      <c r="BD506" s="18">
        <v>9</v>
      </c>
      <c r="BE506" s="18" t="s">
        <v>695</v>
      </c>
      <c r="BF506" s="18" t="s">
        <v>750</v>
      </c>
      <c r="BG506" s="18">
        <v>387.6</v>
      </c>
      <c r="BH506" s="18">
        <v>1</v>
      </c>
      <c r="BI506" s="18">
        <v>6.1000000000000004E-3</v>
      </c>
      <c r="BJ506" s="21">
        <v>3.095115239078087E-3</v>
      </c>
      <c r="BK506" s="18">
        <v>31</v>
      </c>
      <c r="BM506" s="18">
        <v>9</v>
      </c>
      <c r="BN506" s="18" t="s">
        <v>695</v>
      </c>
      <c r="BO506" s="18" t="s">
        <v>750</v>
      </c>
      <c r="BP506" s="18">
        <v>387.6</v>
      </c>
      <c r="BQ506" s="18">
        <v>1.5</v>
      </c>
      <c r="BR506" s="18">
        <v>6.1000000000000004E-3</v>
      </c>
      <c r="BS506" s="21">
        <v>3.2262641898864806E-3</v>
      </c>
      <c r="BT506" s="18">
        <v>32</v>
      </c>
    </row>
    <row r="507" spans="2:72" x14ac:dyDescent="0.3">
      <c r="B507" s="18">
        <v>10</v>
      </c>
      <c r="C507" s="18" t="s">
        <v>673</v>
      </c>
      <c r="D507" s="18" t="s">
        <v>750</v>
      </c>
      <c r="E507" s="18">
        <v>51.800000000000011</v>
      </c>
      <c r="F507" s="18">
        <v>1.5</v>
      </c>
      <c r="G507" s="18">
        <v>5.1999999999999998E-3</v>
      </c>
      <c r="H507" s="21">
        <v>7.6962676962676951E-3</v>
      </c>
      <c r="I507" s="18">
        <v>77</v>
      </c>
      <c r="K507" s="18">
        <v>10</v>
      </c>
      <c r="L507" s="18" t="s">
        <v>673</v>
      </c>
      <c r="M507" s="18" t="s">
        <v>750</v>
      </c>
      <c r="N507" s="18">
        <v>51.800000000000011</v>
      </c>
      <c r="O507" s="18">
        <v>1</v>
      </c>
      <c r="P507" s="18">
        <v>6.3E-3</v>
      </c>
      <c r="Q507" s="21">
        <v>6.0810810810810797E-3</v>
      </c>
      <c r="R507" s="18">
        <v>61</v>
      </c>
      <c r="T507" s="18">
        <v>10</v>
      </c>
      <c r="U507" s="18" t="s">
        <v>673</v>
      </c>
      <c r="V507" s="18" t="s">
        <v>750</v>
      </c>
      <c r="W507" s="18">
        <v>51.800000000000011</v>
      </c>
      <c r="X507" s="18">
        <v>1</v>
      </c>
      <c r="Y507" s="18">
        <v>6.3E-3</v>
      </c>
      <c r="Z507" s="21">
        <v>6.0810810810810797E-3</v>
      </c>
      <c r="AA507" s="18">
        <v>61</v>
      </c>
      <c r="AC507" s="18">
        <v>10</v>
      </c>
      <c r="AD507" s="18" t="s">
        <v>659</v>
      </c>
      <c r="AE507" s="18" t="s">
        <v>750</v>
      </c>
      <c r="AF507" s="18">
        <v>9</v>
      </c>
      <c r="AG507" s="18">
        <v>1</v>
      </c>
      <c r="AH507" s="18">
        <v>3.5999999999999999E-3</v>
      </c>
      <c r="AI507" s="21">
        <v>2.6666666666666668E-2</v>
      </c>
      <c r="AJ507" s="18">
        <v>267</v>
      </c>
      <c r="AL507" s="18">
        <v>10</v>
      </c>
      <c r="AM507" s="18" t="s">
        <v>32</v>
      </c>
      <c r="AN507" s="18" t="s">
        <v>136</v>
      </c>
      <c r="AO507" s="18">
        <v>165.6</v>
      </c>
      <c r="AP507" s="18">
        <v>1</v>
      </c>
      <c r="AQ507" s="18">
        <v>7.2999999999999995E-2</v>
      </c>
      <c r="AR507" s="21">
        <v>4.4302536231884057E-2</v>
      </c>
      <c r="AS507" s="18">
        <v>443</v>
      </c>
      <c r="AU507" s="18">
        <v>9</v>
      </c>
      <c r="AV507" s="18" t="s">
        <v>697</v>
      </c>
      <c r="AW507" s="18" t="s">
        <v>750</v>
      </c>
      <c r="AX507" s="18">
        <v>387.6</v>
      </c>
      <c r="AY507" s="18">
        <v>1</v>
      </c>
      <c r="AZ507" s="18">
        <v>6.1000000000000004E-3</v>
      </c>
      <c r="BA507" s="21">
        <v>1.5344427244582042E-3</v>
      </c>
      <c r="BB507" s="18">
        <v>15</v>
      </c>
      <c r="BD507" s="18">
        <v>9</v>
      </c>
      <c r="BE507" s="18" t="s">
        <v>697</v>
      </c>
      <c r="BF507" s="18" t="s">
        <v>750</v>
      </c>
      <c r="BG507" s="18">
        <v>387.6</v>
      </c>
      <c r="BH507" s="18">
        <v>1</v>
      </c>
      <c r="BI507" s="18">
        <v>6.1000000000000004E-3</v>
      </c>
      <c r="BJ507" s="21">
        <v>3.095115239078087E-3</v>
      </c>
      <c r="BK507" s="18">
        <v>31</v>
      </c>
      <c r="BM507" s="18">
        <v>9</v>
      </c>
      <c r="BN507" s="18" t="s">
        <v>697</v>
      </c>
      <c r="BO507" s="18" t="s">
        <v>750</v>
      </c>
      <c r="BP507" s="18">
        <v>387.6</v>
      </c>
      <c r="BQ507" s="18">
        <v>1.5</v>
      </c>
      <c r="BR507" s="18">
        <v>6.1000000000000004E-3</v>
      </c>
      <c r="BS507" s="21">
        <v>3.2262641898864806E-3</v>
      </c>
      <c r="BT507" s="18">
        <v>32</v>
      </c>
    </row>
    <row r="508" spans="2:72" x14ac:dyDescent="0.3">
      <c r="B508" s="18">
        <v>10</v>
      </c>
      <c r="C508" s="18" t="s">
        <v>675</v>
      </c>
      <c r="D508" s="18" t="s">
        <v>750</v>
      </c>
      <c r="E508" s="18">
        <v>51.800000000000011</v>
      </c>
      <c r="F508" s="18">
        <v>1.5</v>
      </c>
      <c r="G508" s="18">
        <v>5.1999999999999998E-3</v>
      </c>
      <c r="H508" s="21">
        <v>7.6962676962676951E-3</v>
      </c>
      <c r="I508" s="18">
        <v>77</v>
      </c>
      <c r="K508" s="18">
        <v>10</v>
      </c>
      <c r="L508" s="18" t="s">
        <v>675</v>
      </c>
      <c r="M508" s="18" t="s">
        <v>750</v>
      </c>
      <c r="N508" s="18">
        <v>51.800000000000011</v>
      </c>
      <c r="O508" s="18">
        <v>1</v>
      </c>
      <c r="P508" s="18">
        <v>6.3E-3</v>
      </c>
      <c r="Q508" s="21">
        <v>6.0810810810810797E-3</v>
      </c>
      <c r="R508" s="18">
        <v>61</v>
      </c>
      <c r="T508" s="18">
        <v>10</v>
      </c>
      <c r="U508" s="18" t="s">
        <v>675</v>
      </c>
      <c r="V508" s="18" t="s">
        <v>750</v>
      </c>
      <c r="W508" s="18">
        <v>51.800000000000011</v>
      </c>
      <c r="X508" s="18">
        <v>1</v>
      </c>
      <c r="Y508" s="18">
        <v>6.3E-3</v>
      </c>
      <c r="Z508" s="21">
        <v>6.0810810810810797E-3</v>
      </c>
      <c r="AA508" s="18">
        <v>61</v>
      </c>
      <c r="AC508" s="18">
        <v>10</v>
      </c>
      <c r="AD508" s="18" t="s">
        <v>661</v>
      </c>
      <c r="AE508" s="18" t="s">
        <v>750</v>
      </c>
      <c r="AF508" s="18">
        <v>9</v>
      </c>
      <c r="AG508" s="18">
        <v>1</v>
      </c>
      <c r="AH508" s="18">
        <v>3.5999999999999999E-3</v>
      </c>
      <c r="AI508" s="21">
        <v>2.6666666666666668E-2</v>
      </c>
      <c r="AJ508" s="18">
        <v>267</v>
      </c>
      <c r="AL508" s="18">
        <v>10</v>
      </c>
      <c r="AM508" s="18" t="s">
        <v>31</v>
      </c>
      <c r="AN508" s="18" t="s">
        <v>136</v>
      </c>
      <c r="AO508" s="18">
        <v>165.6</v>
      </c>
      <c r="AP508" s="18">
        <v>1</v>
      </c>
      <c r="AQ508" s="18">
        <v>7.2999999999999995E-2</v>
      </c>
      <c r="AR508" s="21">
        <v>4.4302536231884057E-2</v>
      </c>
      <c r="AS508" s="18">
        <v>443</v>
      </c>
      <c r="AU508" s="18">
        <v>9</v>
      </c>
      <c r="AV508" s="18" t="s">
        <v>699</v>
      </c>
      <c r="AW508" s="18" t="s">
        <v>750</v>
      </c>
      <c r="AX508" s="18">
        <v>387.6</v>
      </c>
      <c r="AY508" s="18">
        <v>1</v>
      </c>
      <c r="AZ508" s="18">
        <v>6.1000000000000004E-3</v>
      </c>
      <c r="BA508" s="21">
        <v>1.5344427244582042E-3</v>
      </c>
      <c r="BB508" s="18">
        <v>15</v>
      </c>
      <c r="BD508" s="18">
        <v>9</v>
      </c>
      <c r="BE508" s="18" t="s">
        <v>699</v>
      </c>
      <c r="BF508" s="18" t="s">
        <v>750</v>
      </c>
      <c r="BG508" s="18">
        <v>387.6</v>
      </c>
      <c r="BH508" s="18">
        <v>1</v>
      </c>
      <c r="BI508" s="18">
        <v>6.1000000000000004E-3</v>
      </c>
      <c r="BJ508" s="21">
        <v>3.095115239078087E-3</v>
      </c>
      <c r="BK508" s="18">
        <v>31</v>
      </c>
      <c r="BM508" s="18">
        <v>9</v>
      </c>
      <c r="BN508" s="18" t="s">
        <v>699</v>
      </c>
      <c r="BO508" s="18" t="s">
        <v>750</v>
      </c>
      <c r="BP508" s="18">
        <v>387.6</v>
      </c>
      <c r="BQ508" s="18">
        <v>1.5</v>
      </c>
      <c r="BR508" s="18">
        <v>6.1000000000000004E-3</v>
      </c>
      <c r="BS508" s="21">
        <v>3.2262641898864806E-3</v>
      </c>
      <c r="BT508" s="18">
        <v>32</v>
      </c>
    </row>
    <row r="509" spans="2:72" x14ac:dyDescent="0.3">
      <c r="B509" s="18">
        <v>10</v>
      </c>
      <c r="C509" s="18" t="s">
        <v>677</v>
      </c>
      <c r="D509" s="18" t="s">
        <v>750</v>
      </c>
      <c r="E509" s="18">
        <v>51.800000000000011</v>
      </c>
      <c r="F509" s="18">
        <v>1.5</v>
      </c>
      <c r="G509" s="18">
        <v>5.1999999999999998E-3</v>
      </c>
      <c r="H509" s="21">
        <v>7.6962676962676951E-3</v>
      </c>
      <c r="I509" s="18">
        <v>77</v>
      </c>
      <c r="K509" s="18">
        <v>10</v>
      </c>
      <c r="L509" s="18" t="s">
        <v>677</v>
      </c>
      <c r="M509" s="18" t="s">
        <v>750</v>
      </c>
      <c r="N509" s="18">
        <v>51.800000000000011</v>
      </c>
      <c r="O509" s="18">
        <v>1</v>
      </c>
      <c r="P509" s="18">
        <v>6.3E-3</v>
      </c>
      <c r="Q509" s="21">
        <v>6.0810810810810797E-3</v>
      </c>
      <c r="R509" s="18">
        <v>61</v>
      </c>
      <c r="T509" s="18">
        <v>10</v>
      </c>
      <c r="U509" s="18" t="s">
        <v>677</v>
      </c>
      <c r="V509" s="18" t="s">
        <v>750</v>
      </c>
      <c r="W509" s="18">
        <v>51.800000000000011</v>
      </c>
      <c r="X509" s="18">
        <v>1</v>
      </c>
      <c r="Y509" s="18">
        <v>6.3E-3</v>
      </c>
      <c r="Z509" s="21">
        <v>6.0810810810810797E-3</v>
      </c>
      <c r="AA509" s="18">
        <v>61</v>
      </c>
      <c r="AC509" s="18">
        <v>10</v>
      </c>
      <c r="AD509" s="18" t="s">
        <v>663</v>
      </c>
      <c r="AE509" s="18" t="s">
        <v>750</v>
      </c>
      <c r="AF509" s="18">
        <v>9</v>
      </c>
      <c r="AG509" s="18">
        <v>1</v>
      </c>
      <c r="AH509" s="18">
        <v>3.5999999999999999E-3</v>
      </c>
      <c r="AI509" s="21">
        <v>2.6666666666666668E-2</v>
      </c>
      <c r="AJ509" s="18">
        <v>267</v>
      </c>
      <c r="AL509" s="18">
        <v>10</v>
      </c>
      <c r="AM509" s="18" t="s">
        <v>738</v>
      </c>
      <c r="AN509" s="18" t="s">
        <v>750</v>
      </c>
      <c r="AO509" s="18">
        <v>9</v>
      </c>
      <c r="AP509" s="18">
        <v>2</v>
      </c>
      <c r="AQ509" s="18">
        <v>3.8E-3</v>
      </c>
      <c r="AR509" s="21">
        <v>2.1216666666666668E-2</v>
      </c>
      <c r="AS509" s="18">
        <v>212</v>
      </c>
      <c r="AU509" s="18">
        <v>9</v>
      </c>
      <c r="AV509" s="18" t="s">
        <v>701</v>
      </c>
      <c r="AW509" s="18" t="s">
        <v>750</v>
      </c>
      <c r="AX509" s="18">
        <v>387.6</v>
      </c>
      <c r="AY509" s="18">
        <v>1</v>
      </c>
      <c r="AZ509" s="18">
        <v>6.1000000000000004E-3</v>
      </c>
      <c r="BA509" s="21">
        <v>1.5344427244582042E-3</v>
      </c>
      <c r="BB509" s="18">
        <v>15</v>
      </c>
      <c r="BD509" s="18">
        <v>9</v>
      </c>
      <c r="BE509" s="18" t="s">
        <v>701</v>
      </c>
      <c r="BF509" s="18" t="s">
        <v>750</v>
      </c>
      <c r="BG509" s="18">
        <v>387.6</v>
      </c>
      <c r="BH509" s="18">
        <v>1</v>
      </c>
      <c r="BI509" s="18">
        <v>6.1000000000000004E-3</v>
      </c>
      <c r="BJ509" s="21">
        <v>3.095115239078087E-3</v>
      </c>
      <c r="BK509" s="18">
        <v>31</v>
      </c>
      <c r="BM509" s="18">
        <v>9</v>
      </c>
      <c r="BN509" s="18" t="s">
        <v>701</v>
      </c>
      <c r="BO509" s="18" t="s">
        <v>750</v>
      </c>
      <c r="BP509" s="18">
        <v>387.6</v>
      </c>
      <c r="BQ509" s="18">
        <v>1.5</v>
      </c>
      <c r="BR509" s="18">
        <v>6.1000000000000004E-3</v>
      </c>
      <c r="BS509" s="21">
        <v>3.2262641898864806E-3</v>
      </c>
      <c r="BT509" s="18">
        <v>32</v>
      </c>
    </row>
    <row r="510" spans="2:72" x14ac:dyDescent="0.3">
      <c r="B510" s="18">
        <v>10</v>
      </c>
      <c r="C510" s="18" t="s">
        <v>679</v>
      </c>
      <c r="D510" s="18" t="s">
        <v>750</v>
      </c>
      <c r="E510" s="18">
        <v>51.800000000000011</v>
      </c>
      <c r="F510" s="18">
        <v>1.5</v>
      </c>
      <c r="G510" s="18">
        <v>5.1999999999999998E-3</v>
      </c>
      <c r="H510" s="21">
        <v>7.6962676962676951E-3</v>
      </c>
      <c r="I510" s="18">
        <v>77</v>
      </c>
      <c r="K510" s="18">
        <v>10</v>
      </c>
      <c r="L510" s="18" t="s">
        <v>679</v>
      </c>
      <c r="M510" s="18" t="s">
        <v>750</v>
      </c>
      <c r="N510" s="18">
        <v>51.800000000000011</v>
      </c>
      <c r="O510" s="18">
        <v>1</v>
      </c>
      <c r="P510" s="18">
        <v>6.3E-3</v>
      </c>
      <c r="Q510" s="21">
        <v>6.0810810810810797E-3</v>
      </c>
      <c r="R510" s="18">
        <v>61</v>
      </c>
      <c r="T510" s="18">
        <v>10</v>
      </c>
      <c r="U510" s="18" t="s">
        <v>679</v>
      </c>
      <c r="V510" s="18" t="s">
        <v>750</v>
      </c>
      <c r="W510" s="18">
        <v>51.800000000000011</v>
      </c>
      <c r="X510" s="18">
        <v>1</v>
      </c>
      <c r="Y510" s="18">
        <v>6.3E-3</v>
      </c>
      <c r="Z510" s="21">
        <v>6.0810810810810797E-3</v>
      </c>
      <c r="AA510" s="18">
        <v>61</v>
      </c>
      <c r="AC510" s="18">
        <v>10</v>
      </c>
      <c r="AD510" s="18" t="s">
        <v>665</v>
      </c>
      <c r="AE510" s="18" t="s">
        <v>750</v>
      </c>
      <c r="AF510" s="18">
        <v>9</v>
      </c>
      <c r="AG510" s="18">
        <v>1</v>
      </c>
      <c r="AH510" s="18">
        <v>3.5999999999999999E-3</v>
      </c>
      <c r="AI510" s="21">
        <v>2.6666666666666668E-2</v>
      </c>
      <c r="AJ510" s="18">
        <v>267</v>
      </c>
      <c r="AL510" s="18">
        <v>10</v>
      </c>
      <c r="AM510" s="18" t="s">
        <v>650</v>
      </c>
      <c r="AN510" s="18" t="s">
        <v>750</v>
      </c>
      <c r="AO510" s="18">
        <v>9</v>
      </c>
      <c r="AP510" s="18">
        <v>2</v>
      </c>
      <c r="AQ510" s="18">
        <v>3.8E-3</v>
      </c>
      <c r="AR510" s="21">
        <v>2.1216666666666668E-2</v>
      </c>
      <c r="AS510" s="18">
        <v>212</v>
      </c>
      <c r="AU510" s="18">
        <v>9</v>
      </c>
      <c r="AV510" s="18" t="s">
        <v>702</v>
      </c>
      <c r="AW510" s="18" t="s">
        <v>750</v>
      </c>
      <c r="AX510" s="18">
        <v>2325</v>
      </c>
      <c r="AY510" s="18">
        <v>1</v>
      </c>
      <c r="AZ510" s="18">
        <v>6.0000000000000001E-3</v>
      </c>
      <c r="BA510" s="21">
        <v>2.5161290322580645E-4</v>
      </c>
      <c r="BB510" s="18">
        <v>3</v>
      </c>
      <c r="BD510" s="18">
        <v>9</v>
      </c>
      <c r="BE510" s="18" t="s">
        <v>702</v>
      </c>
      <c r="BF510" s="18" t="s">
        <v>750</v>
      </c>
      <c r="BG510" s="18">
        <v>2325</v>
      </c>
      <c r="BH510" s="18">
        <v>1</v>
      </c>
      <c r="BI510" s="18">
        <v>9.4000000000000004E-3</v>
      </c>
      <c r="BJ510" s="21">
        <v>7.9512544802867388E-4</v>
      </c>
      <c r="BK510" s="18">
        <v>8</v>
      </c>
      <c r="BM510" s="18">
        <v>9</v>
      </c>
      <c r="BN510" s="18" t="s">
        <v>702</v>
      </c>
      <c r="BO510" s="18" t="s">
        <v>750</v>
      </c>
      <c r="BP510" s="18">
        <v>2325</v>
      </c>
      <c r="BQ510" s="18">
        <v>1</v>
      </c>
      <c r="BR510" s="18">
        <v>6.0000000000000001E-3</v>
      </c>
      <c r="BS510" s="21">
        <v>7.9354838709677416E-4</v>
      </c>
      <c r="BT510" s="18">
        <v>8</v>
      </c>
    </row>
    <row r="511" spans="2:72" x14ac:dyDescent="0.3">
      <c r="B511" s="18">
        <v>10</v>
      </c>
      <c r="C511" s="18" t="s">
        <v>681</v>
      </c>
      <c r="D511" s="18" t="s">
        <v>750</v>
      </c>
      <c r="E511" s="18">
        <v>51.800000000000011</v>
      </c>
      <c r="F511" s="18">
        <v>1.5</v>
      </c>
      <c r="G511" s="18">
        <v>5.1999999999999998E-3</v>
      </c>
      <c r="H511" s="21">
        <v>7.6962676962676951E-3</v>
      </c>
      <c r="I511" s="18">
        <v>77</v>
      </c>
      <c r="K511" s="18">
        <v>10</v>
      </c>
      <c r="L511" s="18" t="s">
        <v>681</v>
      </c>
      <c r="M511" s="18" t="s">
        <v>750</v>
      </c>
      <c r="N511" s="18">
        <v>51.800000000000011</v>
      </c>
      <c r="O511" s="18">
        <v>1</v>
      </c>
      <c r="P511" s="18">
        <v>6.3E-3</v>
      </c>
      <c r="Q511" s="21">
        <v>6.0810810810810797E-3</v>
      </c>
      <c r="R511" s="18">
        <v>61</v>
      </c>
      <c r="T511" s="18">
        <v>10</v>
      </c>
      <c r="U511" s="18" t="s">
        <v>681</v>
      </c>
      <c r="V511" s="18" t="s">
        <v>750</v>
      </c>
      <c r="W511" s="18">
        <v>51.800000000000011</v>
      </c>
      <c r="X511" s="18">
        <v>1</v>
      </c>
      <c r="Y511" s="18">
        <v>6.3E-3</v>
      </c>
      <c r="Z511" s="21">
        <v>6.0810810810810797E-3</v>
      </c>
      <c r="AA511" s="18">
        <v>61</v>
      </c>
      <c r="AC511" s="18">
        <v>10</v>
      </c>
      <c r="AD511" s="18" t="s">
        <v>666</v>
      </c>
      <c r="AE511" s="18" t="s">
        <v>750</v>
      </c>
      <c r="AF511" s="18">
        <v>51.800000000000011</v>
      </c>
      <c r="AG511" s="18">
        <v>1</v>
      </c>
      <c r="AH511" s="18">
        <v>4.0000000000000001E-3</v>
      </c>
      <c r="AI511" s="21">
        <v>5.1480051480051478E-3</v>
      </c>
      <c r="AJ511" s="18">
        <v>51</v>
      </c>
      <c r="AL511" s="18">
        <v>10</v>
      </c>
      <c r="AM511" s="18" t="s">
        <v>652</v>
      </c>
      <c r="AN511" s="18" t="s">
        <v>750</v>
      </c>
      <c r="AO511" s="18">
        <v>9</v>
      </c>
      <c r="AP511" s="18">
        <v>2</v>
      </c>
      <c r="AQ511" s="18">
        <v>3.8E-3</v>
      </c>
      <c r="AR511" s="21">
        <v>2.1216666666666668E-2</v>
      </c>
      <c r="AS511" s="18">
        <v>212</v>
      </c>
      <c r="AU511" s="18">
        <v>9</v>
      </c>
      <c r="AV511" s="18" t="s">
        <v>704</v>
      </c>
      <c r="AW511" s="18" t="s">
        <v>750</v>
      </c>
      <c r="AX511" s="18">
        <v>2325</v>
      </c>
      <c r="AY511" s="18">
        <v>1</v>
      </c>
      <c r="AZ511" s="18">
        <v>6.0000000000000001E-3</v>
      </c>
      <c r="BA511" s="21">
        <v>2.5161290322580645E-4</v>
      </c>
      <c r="BB511" s="18">
        <v>3</v>
      </c>
      <c r="BD511" s="18">
        <v>9</v>
      </c>
      <c r="BE511" s="18" t="s">
        <v>704</v>
      </c>
      <c r="BF511" s="18" t="s">
        <v>750</v>
      </c>
      <c r="BG511" s="18">
        <v>2325</v>
      </c>
      <c r="BH511" s="18">
        <v>1</v>
      </c>
      <c r="BI511" s="18">
        <v>9.4000000000000004E-3</v>
      </c>
      <c r="BJ511" s="21">
        <v>7.9512544802867388E-4</v>
      </c>
      <c r="BK511" s="18">
        <v>8</v>
      </c>
      <c r="BM511" s="18">
        <v>9</v>
      </c>
      <c r="BN511" s="18" t="s">
        <v>704</v>
      </c>
      <c r="BO511" s="18" t="s">
        <v>750</v>
      </c>
      <c r="BP511" s="18">
        <v>2325</v>
      </c>
      <c r="BQ511" s="18">
        <v>1</v>
      </c>
      <c r="BR511" s="18">
        <v>6.0000000000000001E-3</v>
      </c>
      <c r="BS511" s="21">
        <v>7.9354838709677416E-4</v>
      </c>
      <c r="BT511" s="18">
        <v>8</v>
      </c>
    </row>
    <row r="512" spans="2:72" x14ac:dyDescent="0.3">
      <c r="B512" s="18">
        <v>10</v>
      </c>
      <c r="C512" s="18" t="s">
        <v>683</v>
      </c>
      <c r="D512" s="18" t="s">
        <v>750</v>
      </c>
      <c r="E512" s="18">
        <v>51.800000000000011</v>
      </c>
      <c r="F512" s="18">
        <v>1.5</v>
      </c>
      <c r="G512" s="18">
        <v>5.1999999999999998E-3</v>
      </c>
      <c r="H512" s="21">
        <v>7.6962676962676951E-3</v>
      </c>
      <c r="I512" s="18">
        <v>77</v>
      </c>
      <c r="K512" s="18">
        <v>10</v>
      </c>
      <c r="L512" s="18" t="s">
        <v>683</v>
      </c>
      <c r="M512" s="18" t="s">
        <v>750</v>
      </c>
      <c r="N512" s="18">
        <v>51.800000000000011</v>
      </c>
      <c r="O512" s="18">
        <v>1</v>
      </c>
      <c r="P512" s="18">
        <v>6.3E-3</v>
      </c>
      <c r="Q512" s="21">
        <v>6.0810810810810797E-3</v>
      </c>
      <c r="R512" s="18">
        <v>61</v>
      </c>
      <c r="T512" s="18">
        <v>10</v>
      </c>
      <c r="U512" s="18" t="s">
        <v>683</v>
      </c>
      <c r="V512" s="18" t="s">
        <v>750</v>
      </c>
      <c r="W512" s="18">
        <v>51.800000000000011</v>
      </c>
      <c r="X512" s="18">
        <v>1</v>
      </c>
      <c r="Y512" s="18">
        <v>6.3E-3</v>
      </c>
      <c r="Z512" s="21">
        <v>6.0810810810810797E-3</v>
      </c>
      <c r="AA512" s="18">
        <v>61</v>
      </c>
      <c r="AC512" s="18">
        <v>10</v>
      </c>
      <c r="AD512" s="18" t="s">
        <v>668</v>
      </c>
      <c r="AE512" s="18" t="s">
        <v>750</v>
      </c>
      <c r="AF512" s="18">
        <v>51.800000000000011</v>
      </c>
      <c r="AG512" s="18">
        <v>1</v>
      </c>
      <c r="AH512" s="18">
        <v>4.0000000000000001E-3</v>
      </c>
      <c r="AI512" s="21">
        <v>5.1480051480051478E-3</v>
      </c>
      <c r="AJ512" s="18">
        <v>51</v>
      </c>
      <c r="AL512" s="18">
        <v>10</v>
      </c>
      <c r="AM512" s="18" t="s">
        <v>654</v>
      </c>
      <c r="AN512" s="18" t="s">
        <v>750</v>
      </c>
      <c r="AO512" s="18">
        <v>9</v>
      </c>
      <c r="AP512" s="18">
        <v>2</v>
      </c>
      <c r="AQ512" s="18">
        <v>3.8E-3</v>
      </c>
      <c r="AR512" s="21">
        <v>2.1216666666666668E-2</v>
      </c>
      <c r="AS512" s="18">
        <v>212</v>
      </c>
      <c r="AU512" s="18">
        <v>9</v>
      </c>
      <c r="AV512" s="18" t="s">
        <v>706</v>
      </c>
      <c r="AW512" s="18" t="s">
        <v>750</v>
      </c>
      <c r="AX512" s="18">
        <v>2325</v>
      </c>
      <c r="AY512" s="18">
        <v>1</v>
      </c>
      <c r="AZ512" s="18">
        <v>6.0000000000000001E-3</v>
      </c>
      <c r="BA512" s="21">
        <v>2.5161290322580645E-4</v>
      </c>
      <c r="BB512" s="18">
        <v>3</v>
      </c>
      <c r="BD512" s="18">
        <v>9</v>
      </c>
      <c r="BE512" s="18" t="s">
        <v>706</v>
      </c>
      <c r="BF512" s="18" t="s">
        <v>750</v>
      </c>
      <c r="BG512" s="18">
        <v>2325</v>
      </c>
      <c r="BH512" s="18">
        <v>1</v>
      </c>
      <c r="BI512" s="18">
        <v>9.4000000000000004E-3</v>
      </c>
      <c r="BJ512" s="21">
        <v>7.9512544802867388E-4</v>
      </c>
      <c r="BK512" s="18">
        <v>8</v>
      </c>
      <c r="BM512" s="18">
        <v>9</v>
      </c>
      <c r="BN512" s="18" t="s">
        <v>706</v>
      </c>
      <c r="BO512" s="18" t="s">
        <v>750</v>
      </c>
      <c r="BP512" s="18">
        <v>2325</v>
      </c>
      <c r="BQ512" s="18">
        <v>1</v>
      </c>
      <c r="BR512" s="18">
        <v>6.0000000000000001E-3</v>
      </c>
      <c r="BS512" s="21">
        <v>7.9354838709677416E-4</v>
      </c>
      <c r="BT512" s="18">
        <v>8</v>
      </c>
    </row>
    <row r="513" spans="2:73" x14ac:dyDescent="0.3">
      <c r="B513" s="18">
        <v>10</v>
      </c>
      <c r="C513" s="18" t="s">
        <v>684</v>
      </c>
      <c r="D513" s="18" t="s">
        <v>750</v>
      </c>
      <c r="E513" s="18">
        <v>342</v>
      </c>
      <c r="F513" s="18">
        <v>1</v>
      </c>
      <c r="G513" s="18">
        <v>5.0000000000000001E-3</v>
      </c>
      <c r="H513" s="21">
        <v>1.6812865497076025E-3</v>
      </c>
      <c r="I513" s="18">
        <v>17</v>
      </c>
      <c r="K513" s="18">
        <v>10</v>
      </c>
      <c r="L513" s="18" t="s">
        <v>684</v>
      </c>
      <c r="M513" s="18" t="s">
        <v>750</v>
      </c>
      <c r="N513" s="18">
        <v>342</v>
      </c>
      <c r="O513" s="18">
        <v>1</v>
      </c>
      <c r="P513" s="18">
        <v>3.0999999999999999E-3</v>
      </c>
      <c r="Q513" s="21">
        <v>4.5321637426900586E-4</v>
      </c>
      <c r="R513" s="18">
        <v>5</v>
      </c>
      <c r="T513" s="18">
        <v>10</v>
      </c>
      <c r="U513" s="18" t="s">
        <v>684</v>
      </c>
      <c r="V513" s="18" t="s">
        <v>750</v>
      </c>
      <c r="W513" s="18">
        <v>342</v>
      </c>
      <c r="X513" s="18">
        <v>1</v>
      </c>
      <c r="Y513" s="18">
        <v>3.0999999999999999E-3</v>
      </c>
      <c r="Z513" s="21">
        <v>4.5321637426900586E-4</v>
      </c>
      <c r="AA513" s="18">
        <v>5</v>
      </c>
      <c r="AC513" s="18">
        <v>10</v>
      </c>
      <c r="AD513" s="18" t="s">
        <v>670</v>
      </c>
      <c r="AE513" s="18" t="s">
        <v>750</v>
      </c>
      <c r="AF513" s="18">
        <v>51.800000000000011</v>
      </c>
      <c r="AG513" s="18">
        <v>1</v>
      </c>
      <c r="AH513" s="18">
        <v>4.0000000000000001E-3</v>
      </c>
      <c r="AI513" s="21">
        <v>5.1480051480051478E-3</v>
      </c>
      <c r="AJ513" s="18">
        <v>51</v>
      </c>
      <c r="AL513" s="18">
        <v>10</v>
      </c>
      <c r="AM513" s="18" t="s">
        <v>656</v>
      </c>
      <c r="AN513" s="18" t="s">
        <v>750</v>
      </c>
      <c r="AO513" s="18">
        <v>9</v>
      </c>
      <c r="AP513" s="18">
        <v>2</v>
      </c>
      <c r="AQ513" s="18">
        <v>3.8E-3</v>
      </c>
      <c r="AR513" s="21">
        <v>2.1216666666666668E-2</v>
      </c>
      <c r="AS513" s="18">
        <v>212</v>
      </c>
      <c r="AU513" s="18">
        <v>9</v>
      </c>
      <c r="AV513" s="18" t="s">
        <v>708</v>
      </c>
      <c r="AW513" s="18" t="s">
        <v>750</v>
      </c>
      <c r="AX513" s="18">
        <v>2325</v>
      </c>
      <c r="AY513" s="18">
        <v>1</v>
      </c>
      <c r="AZ513" s="18">
        <v>6.0000000000000001E-3</v>
      </c>
      <c r="BA513" s="21">
        <v>2.5161290322580645E-4</v>
      </c>
      <c r="BB513" s="18">
        <v>3</v>
      </c>
      <c r="BD513" s="18">
        <v>9</v>
      </c>
      <c r="BE513" s="18" t="s">
        <v>708</v>
      </c>
      <c r="BF513" s="18" t="s">
        <v>750</v>
      </c>
      <c r="BG513" s="18">
        <v>2325</v>
      </c>
      <c r="BH513" s="18">
        <v>1</v>
      </c>
      <c r="BI513" s="18">
        <v>9.4000000000000004E-3</v>
      </c>
      <c r="BJ513" s="21">
        <v>7.9512544802867388E-4</v>
      </c>
      <c r="BK513" s="18">
        <v>8</v>
      </c>
      <c r="BM513" s="18">
        <v>9</v>
      </c>
      <c r="BN513" s="18" t="s">
        <v>708</v>
      </c>
      <c r="BO513" s="18" t="s">
        <v>750</v>
      </c>
      <c r="BP513" s="18">
        <v>2325</v>
      </c>
      <c r="BQ513" s="18">
        <v>1</v>
      </c>
      <c r="BR513" s="18">
        <v>6.0000000000000001E-3</v>
      </c>
      <c r="BS513" s="21">
        <v>7.9354838709677416E-4</v>
      </c>
      <c r="BT513" s="18">
        <v>8</v>
      </c>
    </row>
    <row r="514" spans="2:73" x14ac:dyDescent="0.3">
      <c r="B514" s="18">
        <v>10</v>
      </c>
      <c r="C514" s="18" t="s">
        <v>686</v>
      </c>
      <c r="D514" s="18" t="s">
        <v>750</v>
      </c>
      <c r="E514" s="18">
        <v>342</v>
      </c>
      <c r="F514" s="18">
        <v>1</v>
      </c>
      <c r="G514" s="18">
        <v>5.0000000000000001E-3</v>
      </c>
      <c r="H514" s="21">
        <v>1.6812865497076025E-3</v>
      </c>
      <c r="I514" s="18">
        <v>17</v>
      </c>
      <c r="K514" s="18">
        <v>10</v>
      </c>
      <c r="L514" s="18" t="s">
        <v>686</v>
      </c>
      <c r="M514" s="18" t="s">
        <v>750</v>
      </c>
      <c r="N514" s="18">
        <v>342</v>
      </c>
      <c r="O514" s="18">
        <v>1</v>
      </c>
      <c r="P514" s="18">
        <v>3.0999999999999999E-3</v>
      </c>
      <c r="Q514" s="21">
        <v>4.5321637426900586E-4</v>
      </c>
      <c r="R514" s="18">
        <v>5</v>
      </c>
      <c r="T514" s="18">
        <v>10</v>
      </c>
      <c r="U514" s="18" t="s">
        <v>686</v>
      </c>
      <c r="V514" s="18" t="s">
        <v>750</v>
      </c>
      <c r="W514" s="18">
        <v>342</v>
      </c>
      <c r="X514" s="18">
        <v>1</v>
      </c>
      <c r="Y514" s="18">
        <v>3.0999999999999999E-3</v>
      </c>
      <c r="Z514" s="21">
        <v>4.5321637426900586E-4</v>
      </c>
      <c r="AA514" s="18">
        <v>5</v>
      </c>
      <c r="AC514" s="18">
        <v>10</v>
      </c>
      <c r="AD514" s="18" t="s">
        <v>672</v>
      </c>
      <c r="AE514" s="18" t="s">
        <v>750</v>
      </c>
      <c r="AF514" s="18">
        <v>51.800000000000011</v>
      </c>
      <c r="AG514" s="18">
        <v>1</v>
      </c>
      <c r="AH514" s="18">
        <v>4.0000000000000001E-3</v>
      </c>
      <c r="AI514" s="21">
        <v>5.1480051480051478E-3</v>
      </c>
      <c r="AJ514" s="18">
        <v>51</v>
      </c>
      <c r="AL514" s="18">
        <v>10</v>
      </c>
      <c r="AM514" s="18" t="s">
        <v>658</v>
      </c>
      <c r="AN514" s="18" t="s">
        <v>750</v>
      </c>
      <c r="AO514" s="18">
        <v>9</v>
      </c>
      <c r="AP514" s="18">
        <v>2</v>
      </c>
      <c r="AQ514" s="18">
        <v>3.8E-3</v>
      </c>
      <c r="AR514" s="21">
        <v>2.1216666666666668E-2</v>
      </c>
      <c r="AS514" s="18">
        <v>212</v>
      </c>
      <c r="AU514" s="18">
        <v>9</v>
      </c>
      <c r="AV514" s="18" t="s">
        <v>710</v>
      </c>
      <c r="AW514" s="18" t="s">
        <v>750</v>
      </c>
      <c r="AX514" s="18">
        <v>2325</v>
      </c>
      <c r="AY514" s="18">
        <v>1</v>
      </c>
      <c r="AZ514" s="18">
        <v>6.0000000000000001E-3</v>
      </c>
      <c r="BA514" s="21">
        <v>2.5161290322580645E-4</v>
      </c>
      <c r="BB514" s="18">
        <v>3</v>
      </c>
      <c r="BD514" s="18">
        <v>9</v>
      </c>
      <c r="BE514" s="18" t="s">
        <v>710</v>
      </c>
      <c r="BF514" s="18" t="s">
        <v>750</v>
      </c>
      <c r="BG514" s="18">
        <v>2325</v>
      </c>
      <c r="BH514" s="18">
        <v>1</v>
      </c>
      <c r="BI514" s="18">
        <v>9.4000000000000004E-3</v>
      </c>
      <c r="BJ514" s="21">
        <v>7.9512544802867388E-4</v>
      </c>
      <c r="BK514" s="18">
        <v>8</v>
      </c>
      <c r="BM514" s="18">
        <v>9</v>
      </c>
      <c r="BN514" s="18" t="s">
        <v>710</v>
      </c>
      <c r="BO514" s="18" t="s">
        <v>750</v>
      </c>
      <c r="BP514" s="18">
        <v>2325</v>
      </c>
      <c r="BQ514" s="18">
        <v>1</v>
      </c>
      <c r="BR514" s="18">
        <v>6.0000000000000001E-3</v>
      </c>
      <c r="BS514" s="21">
        <v>7.9354838709677416E-4</v>
      </c>
      <c r="BT514" s="18">
        <v>8</v>
      </c>
    </row>
    <row r="515" spans="2:73" x14ac:dyDescent="0.3">
      <c r="B515" s="18">
        <v>10</v>
      </c>
      <c r="C515" s="18" t="s">
        <v>688</v>
      </c>
      <c r="D515" s="18" t="s">
        <v>750</v>
      </c>
      <c r="E515" s="18">
        <v>342</v>
      </c>
      <c r="F515" s="18">
        <v>1</v>
      </c>
      <c r="G515" s="18">
        <v>5.0000000000000001E-3</v>
      </c>
      <c r="H515" s="21">
        <v>1.6812865497076025E-3</v>
      </c>
      <c r="I515" s="18">
        <v>17</v>
      </c>
      <c r="K515" s="18">
        <v>10</v>
      </c>
      <c r="L515" s="18" t="s">
        <v>688</v>
      </c>
      <c r="M515" s="18" t="s">
        <v>750</v>
      </c>
      <c r="N515" s="18">
        <v>342</v>
      </c>
      <c r="O515" s="18">
        <v>1</v>
      </c>
      <c r="P515" s="18">
        <v>3.0999999999999999E-3</v>
      </c>
      <c r="Q515" s="21">
        <v>4.5321637426900586E-4</v>
      </c>
      <c r="R515" s="18">
        <v>5</v>
      </c>
      <c r="T515" s="18">
        <v>10</v>
      </c>
      <c r="U515" s="18" t="s">
        <v>688</v>
      </c>
      <c r="V515" s="18" t="s">
        <v>750</v>
      </c>
      <c r="W515" s="18">
        <v>342</v>
      </c>
      <c r="X515" s="18">
        <v>1</v>
      </c>
      <c r="Y515" s="18">
        <v>3.0999999999999999E-3</v>
      </c>
      <c r="Z515" s="21">
        <v>4.5321637426900586E-4</v>
      </c>
      <c r="AA515" s="18">
        <v>5</v>
      </c>
      <c r="AC515" s="18">
        <v>10</v>
      </c>
      <c r="AD515" s="18" t="s">
        <v>674</v>
      </c>
      <c r="AE515" s="18" t="s">
        <v>750</v>
      </c>
      <c r="AF515" s="18">
        <v>51.800000000000011</v>
      </c>
      <c r="AG515" s="18">
        <v>1</v>
      </c>
      <c r="AH515" s="18">
        <v>4.0000000000000001E-3</v>
      </c>
      <c r="AI515" s="21">
        <v>5.1480051480051478E-3</v>
      </c>
      <c r="AJ515" s="18">
        <v>51</v>
      </c>
      <c r="AL515" s="18">
        <v>10</v>
      </c>
      <c r="AM515" s="18" t="s">
        <v>660</v>
      </c>
      <c r="AN515" s="18" t="s">
        <v>750</v>
      </c>
      <c r="AO515" s="18">
        <v>9</v>
      </c>
      <c r="AP515" s="18">
        <v>2</v>
      </c>
      <c r="AQ515" s="18">
        <v>3.8E-3</v>
      </c>
      <c r="AR515" s="21">
        <v>2.1216666666666668E-2</v>
      </c>
      <c r="AS515" s="18">
        <v>212</v>
      </c>
      <c r="AU515" s="18">
        <v>9</v>
      </c>
      <c r="AV515" s="18" t="s">
        <v>712</v>
      </c>
      <c r="AW515" s="18" t="s">
        <v>750</v>
      </c>
      <c r="AX515" s="18">
        <v>2325</v>
      </c>
      <c r="AY515" s="18">
        <v>1</v>
      </c>
      <c r="AZ515" s="18">
        <v>6.0000000000000001E-3</v>
      </c>
      <c r="BA515" s="21">
        <v>2.5161290322580645E-4</v>
      </c>
      <c r="BB515" s="18">
        <v>3</v>
      </c>
      <c r="BD515" s="18">
        <v>9</v>
      </c>
      <c r="BE515" s="18" t="s">
        <v>712</v>
      </c>
      <c r="BF515" s="18" t="s">
        <v>750</v>
      </c>
      <c r="BG515" s="18">
        <v>2325</v>
      </c>
      <c r="BH515" s="18">
        <v>1</v>
      </c>
      <c r="BI515" s="18">
        <v>9.4000000000000004E-3</v>
      </c>
      <c r="BJ515" s="21">
        <v>7.9512544802867388E-4</v>
      </c>
      <c r="BK515" s="18">
        <v>8</v>
      </c>
      <c r="BM515" s="18">
        <v>9</v>
      </c>
      <c r="BN515" s="18" t="s">
        <v>712</v>
      </c>
      <c r="BO515" s="18" t="s">
        <v>750</v>
      </c>
      <c r="BP515" s="18">
        <v>2325</v>
      </c>
      <c r="BQ515" s="18">
        <v>1</v>
      </c>
      <c r="BR515" s="18">
        <v>6.0000000000000001E-3</v>
      </c>
      <c r="BS515" s="21">
        <v>7.9354838709677416E-4</v>
      </c>
      <c r="BT515" s="18">
        <v>8</v>
      </c>
    </row>
    <row r="516" spans="2:73" x14ac:dyDescent="0.3">
      <c r="B516" s="18">
        <v>10</v>
      </c>
      <c r="C516" s="18" t="s">
        <v>690</v>
      </c>
      <c r="D516" s="18" t="s">
        <v>750</v>
      </c>
      <c r="E516" s="18">
        <v>342</v>
      </c>
      <c r="F516" s="18">
        <v>1</v>
      </c>
      <c r="G516" s="18">
        <v>5.0000000000000001E-3</v>
      </c>
      <c r="H516" s="21">
        <v>1.6812865497076025E-3</v>
      </c>
      <c r="I516" s="18">
        <v>17</v>
      </c>
      <c r="K516" s="18">
        <v>10</v>
      </c>
      <c r="L516" s="18" t="s">
        <v>690</v>
      </c>
      <c r="M516" s="18" t="s">
        <v>750</v>
      </c>
      <c r="N516" s="18">
        <v>342</v>
      </c>
      <c r="O516" s="18">
        <v>1</v>
      </c>
      <c r="P516" s="18">
        <v>3.0999999999999999E-3</v>
      </c>
      <c r="Q516" s="21">
        <v>4.5321637426900586E-4</v>
      </c>
      <c r="R516" s="18">
        <v>5</v>
      </c>
      <c r="T516" s="18">
        <v>10</v>
      </c>
      <c r="U516" s="18" t="s">
        <v>690</v>
      </c>
      <c r="V516" s="18" t="s">
        <v>750</v>
      </c>
      <c r="W516" s="18">
        <v>342</v>
      </c>
      <c r="X516" s="18">
        <v>1</v>
      </c>
      <c r="Y516" s="18">
        <v>3.0999999999999999E-3</v>
      </c>
      <c r="Z516" s="21">
        <v>4.5321637426900586E-4</v>
      </c>
      <c r="AA516" s="18">
        <v>5</v>
      </c>
      <c r="AC516" s="18">
        <v>10</v>
      </c>
      <c r="AD516" s="18" t="s">
        <v>676</v>
      </c>
      <c r="AE516" s="18" t="s">
        <v>750</v>
      </c>
      <c r="AF516" s="18">
        <v>51.800000000000011</v>
      </c>
      <c r="AG516" s="18">
        <v>1</v>
      </c>
      <c r="AH516" s="18">
        <v>4.0000000000000001E-3</v>
      </c>
      <c r="AI516" s="21">
        <v>5.1480051480051478E-3</v>
      </c>
      <c r="AJ516" s="18">
        <v>51</v>
      </c>
      <c r="AL516" s="18">
        <v>10</v>
      </c>
      <c r="AM516" s="18" t="s">
        <v>662</v>
      </c>
      <c r="AN516" s="18" t="s">
        <v>750</v>
      </c>
      <c r="AO516" s="18">
        <v>9</v>
      </c>
      <c r="AP516" s="18">
        <v>2</v>
      </c>
      <c r="AQ516" s="18">
        <v>3.8E-3</v>
      </c>
      <c r="AR516" s="21">
        <v>2.1216666666666668E-2</v>
      </c>
      <c r="AS516" s="18">
        <v>212</v>
      </c>
      <c r="AU516" s="18">
        <v>9</v>
      </c>
      <c r="AV516" s="18" t="s">
        <v>714</v>
      </c>
      <c r="AW516" s="18" t="s">
        <v>750</v>
      </c>
      <c r="AX516" s="18">
        <v>2325</v>
      </c>
      <c r="AY516" s="18">
        <v>1</v>
      </c>
      <c r="AZ516" s="18">
        <v>6.0000000000000001E-3</v>
      </c>
      <c r="BA516" s="21">
        <v>2.5161290322580645E-4</v>
      </c>
      <c r="BB516" s="18">
        <v>3</v>
      </c>
      <c r="BD516" s="18">
        <v>9</v>
      </c>
      <c r="BE516" s="18" t="s">
        <v>714</v>
      </c>
      <c r="BF516" s="18" t="s">
        <v>750</v>
      </c>
      <c r="BG516" s="18">
        <v>2325</v>
      </c>
      <c r="BH516" s="18">
        <v>1</v>
      </c>
      <c r="BI516" s="18">
        <v>9.4000000000000004E-3</v>
      </c>
      <c r="BJ516" s="21">
        <v>7.9512544802867388E-4</v>
      </c>
      <c r="BK516" s="18">
        <v>8</v>
      </c>
      <c r="BM516" s="18">
        <v>9</v>
      </c>
      <c r="BN516" s="18" t="s">
        <v>714</v>
      </c>
      <c r="BO516" s="18" t="s">
        <v>750</v>
      </c>
      <c r="BP516" s="18">
        <v>2325</v>
      </c>
      <c r="BQ516" s="18">
        <v>1</v>
      </c>
      <c r="BR516" s="18">
        <v>6.0000000000000001E-3</v>
      </c>
      <c r="BS516" s="21">
        <v>7.9354838709677416E-4</v>
      </c>
      <c r="BT516" s="18">
        <v>8</v>
      </c>
    </row>
    <row r="517" spans="2:73" x14ac:dyDescent="0.3">
      <c r="B517" s="18">
        <v>10</v>
      </c>
      <c r="C517" s="18" t="s">
        <v>692</v>
      </c>
      <c r="D517" s="18" t="s">
        <v>750</v>
      </c>
      <c r="E517" s="18">
        <v>342</v>
      </c>
      <c r="F517" s="18">
        <v>1</v>
      </c>
      <c r="G517" s="18">
        <v>5.0000000000000001E-3</v>
      </c>
      <c r="H517" s="21">
        <v>1.6812865497076025E-3</v>
      </c>
      <c r="I517" s="18">
        <v>17</v>
      </c>
      <c r="K517" s="18">
        <v>10</v>
      </c>
      <c r="L517" s="18" t="s">
        <v>692</v>
      </c>
      <c r="M517" s="18" t="s">
        <v>750</v>
      </c>
      <c r="N517" s="18">
        <v>342</v>
      </c>
      <c r="O517" s="18">
        <v>1</v>
      </c>
      <c r="P517" s="18">
        <v>3.0999999999999999E-3</v>
      </c>
      <c r="Q517" s="21">
        <v>4.5321637426900586E-4</v>
      </c>
      <c r="R517" s="18">
        <v>5</v>
      </c>
      <c r="T517" s="18">
        <v>10</v>
      </c>
      <c r="U517" s="18" t="s">
        <v>692</v>
      </c>
      <c r="V517" s="18" t="s">
        <v>750</v>
      </c>
      <c r="W517" s="18">
        <v>342</v>
      </c>
      <c r="X517" s="18">
        <v>1</v>
      </c>
      <c r="Y517" s="18">
        <v>3.0999999999999999E-3</v>
      </c>
      <c r="Z517" s="21">
        <v>4.5321637426900586E-4</v>
      </c>
      <c r="AA517" s="18">
        <v>5</v>
      </c>
      <c r="AC517" s="18">
        <v>10</v>
      </c>
      <c r="AD517" s="18" t="s">
        <v>678</v>
      </c>
      <c r="AE517" s="18" t="s">
        <v>750</v>
      </c>
      <c r="AF517" s="18">
        <v>51.800000000000011</v>
      </c>
      <c r="AG517" s="18">
        <v>1</v>
      </c>
      <c r="AH517" s="18">
        <v>4.0000000000000001E-3</v>
      </c>
      <c r="AI517" s="21">
        <v>5.1480051480051478E-3</v>
      </c>
      <c r="AJ517" s="18">
        <v>51</v>
      </c>
      <c r="AL517" s="18">
        <v>10</v>
      </c>
      <c r="AM517" s="18" t="s">
        <v>664</v>
      </c>
      <c r="AN517" s="18" t="s">
        <v>750</v>
      </c>
      <c r="AO517" s="18">
        <v>9</v>
      </c>
      <c r="AP517" s="18">
        <v>2</v>
      </c>
      <c r="AQ517" s="18">
        <v>3.8E-3</v>
      </c>
      <c r="AR517" s="21">
        <v>2.1216666666666668E-2</v>
      </c>
      <c r="AS517" s="18">
        <v>212</v>
      </c>
      <c r="AU517" s="18">
        <v>9</v>
      </c>
      <c r="AV517" s="18" t="s">
        <v>716</v>
      </c>
      <c r="AW517" s="18" t="s">
        <v>750</v>
      </c>
      <c r="AX517" s="18">
        <v>2325</v>
      </c>
      <c r="AY517" s="18">
        <v>1</v>
      </c>
      <c r="AZ517" s="18">
        <v>6.0000000000000001E-3</v>
      </c>
      <c r="BA517" s="21">
        <v>2.5161290322580645E-4</v>
      </c>
      <c r="BB517" s="18">
        <v>3</v>
      </c>
      <c r="BD517" s="18">
        <v>9</v>
      </c>
      <c r="BE517" s="18" t="s">
        <v>716</v>
      </c>
      <c r="BF517" s="18" t="s">
        <v>750</v>
      </c>
      <c r="BG517" s="18">
        <v>2325</v>
      </c>
      <c r="BH517" s="18">
        <v>1</v>
      </c>
      <c r="BI517" s="18">
        <v>9.4000000000000004E-3</v>
      </c>
      <c r="BJ517" s="21">
        <v>7.9512544802867388E-4</v>
      </c>
      <c r="BK517" s="18">
        <v>8</v>
      </c>
      <c r="BM517" s="18">
        <v>9</v>
      </c>
      <c r="BN517" s="18" t="s">
        <v>716</v>
      </c>
      <c r="BO517" s="18" t="s">
        <v>750</v>
      </c>
      <c r="BP517" s="18">
        <v>2325</v>
      </c>
      <c r="BQ517" s="18">
        <v>1</v>
      </c>
      <c r="BR517" s="18">
        <v>6.0000000000000001E-3</v>
      </c>
      <c r="BS517" s="21">
        <v>7.9354838709677416E-4</v>
      </c>
      <c r="BT517" s="18">
        <v>8</v>
      </c>
    </row>
    <row r="518" spans="2:73" x14ac:dyDescent="0.3">
      <c r="B518" s="18">
        <v>10</v>
      </c>
      <c r="C518" s="18" t="s">
        <v>694</v>
      </c>
      <c r="D518" s="18" t="s">
        <v>750</v>
      </c>
      <c r="E518" s="18">
        <v>342</v>
      </c>
      <c r="F518" s="18">
        <v>1</v>
      </c>
      <c r="G518" s="18">
        <v>5.0000000000000001E-3</v>
      </c>
      <c r="H518" s="21">
        <v>1.6812865497076025E-3</v>
      </c>
      <c r="I518" s="18">
        <v>17</v>
      </c>
      <c r="K518" s="18">
        <v>10</v>
      </c>
      <c r="L518" s="18" t="s">
        <v>694</v>
      </c>
      <c r="M518" s="18" t="s">
        <v>750</v>
      </c>
      <c r="N518" s="18">
        <v>342</v>
      </c>
      <c r="O518" s="18">
        <v>1</v>
      </c>
      <c r="P518" s="18">
        <v>3.0999999999999999E-3</v>
      </c>
      <c r="Q518" s="21">
        <v>4.5321637426900586E-4</v>
      </c>
      <c r="R518" s="18">
        <v>5</v>
      </c>
      <c r="T518" s="18">
        <v>10</v>
      </c>
      <c r="U518" s="18" t="s">
        <v>694</v>
      </c>
      <c r="V518" s="18" t="s">
        <v>750</v>
      </c>
      <c r="W518" s="18">
        <v>342</v>
      </c>
      <c r="X518" s="18">
        <v>1</v>
      </c>
      <c r="Y518" s="18">
        <v>3.0999999999999999E-3</v>
      </c>
      <c r="Z518" s="21">
        <v>4.5321637426900586E-4</v>
      </c>
      <c r="AA518" s="18">
        <v>5</v>
      </c>
      <c r="AC518" s="18">
        <v>10</v>
      </c>
      <c r="AD518" s="18" t="s">
        <v>680</v>
      </c>
      <c r="AE518" s="18" t="s">
        <v>750</v>
      </c>
      <c r="AF518" s="18">
        <v>51.800000000000011</v>
      </c>
      <c r="AG518" s="18">
        <v>1</v>
      </c>
      <c r="AH518" s="18">
        <v>4.0000000000000001E-3</v>
      </c>
      <c r="AI518" s="21">
        <v>5.1480051480051478E-3</v>
      </c>
      <c r="AJ518" s="18">
        <v>51</v>
      </c>
      <c r="AL518" s="18">
        <v>10</v>
      </c>
      <c r="AM518" s="18" t="s">
        <v>649</v>
      </c>
      <c r="AN518" s="18" t="s">
        <v>750</v>
      </c>
      <c r="AO518" s="18">
        <v>9</v>
      </c>
      <c r="AP518" s="18">
        <v>2</v>
      </c>
      <c r="AQ518" s="18">
        <v>3.8E-3</v>
      </c>
      <c r="AR518" s="21">
        <v>2.1216666666666668E-2</v>
      </c>
      <c r="AS518" s="18">
        <v>212</v>
      </c>
      <c r="AU518" s="18">
        <v>9</v>
      </c>
      <c r="AV518" s="18" t="s">
        <v>718</v>
      </c>
      <c r="AW518" s="18" t="s">
        <v>750</v>
      </c>
      <c r="AX518" s="18">
        <v>2325</v>
      </c>
      <c r="AY518" s="18">
        <v>1</v>
      </c>
      <c r="AZ518" s="18">
        <v>6.0000000000000001E-3</v>
      </c>
      <c r="BA518" s="21">
        <v>2.5161290322580645E-4</v>
      </c>
      <c r="BB518" s="18">
        <v>3</v>
      </c>
      <c r="BD518" s="18">
        <v>9</v>
      </c>
      <c r="BE518" s="18" t="s">
        <v>718</v>
      </c>
      <c r="BF518" s="18" t="s">
        <v>750</v>
      </c>
      <c r="BG518" s="18">
        <v>2325</v>
      </c>
      <c r="BH518" s="18">
        <v>1</v>
      </c>
      <c r="BI518" s="18">
        <v>9.4000000000000004E-3</v>
      </c>
      <c r="BJ518" s="21">
        <v>7.9512544802867388E-4</v>
      </c>
      <c r="BK518" s="18">
        <v>8</v>
      </c>
      <c r="BM518" s="18">
        <v>9</v>
      </c>
      <c r="BN518" s="18" t="s">
        <v>718</v>
      </c>
      <c r="BO518" s="18" t="s">
        <v>750</v>
      </c>
      <c r="BP518" s="18">
        <v>2325</v>
      </c>
      <c r="BQ518" s="18">
        <v>1</v>
      </c>
      <c r="BR518" s="18">
        <v>6.0000000000000001E-3</v>
      </c>
      <c r="BS518" s="21">
        <v>7.9354838709677416E-4</v>
      </c>
      <c r="BT518" s="18">
        <v>8</v>
      </c>
    </row>
    <row r="519" spans="2:73" x14ac:dyDescent="0.3">
      <c r="B519" s="18">
        <v>10</v>
      </c>
      <c r="C519" s="18" t="s">
        <v>696</v>
      </c>
      <c r="D519" s="18" t="s">
        <v>750</v>
      </c>
      <c r="E519" s="18">
        <v>342</v>
      </c>
      <c r="F519" s="18">
        <v>1</v>
      </c>
      <c r="G519" s="18">
        <v>5.0000000000000001E-3</v>
      </c>
      <c r="H519" s="21">
        <v>1.6812865497076025E-3</v>
      </c>
      <c r="I519" s="18">
        <v>17</v>
      </c>
      <c r="K519" s="18">
        <v>10</v>
      </c>
      <c r="L519" s="18" t="s">
        <v>696</v>
      </c>
      <c r="M519" s="18" t="s">
        <v>750</v>
      </c>
      <c r="N519" s="18">
        <v>342</v>
      </c>
      <c r="O519" s="18">
        <v>1</v>
      </c>
      <c r="P519" s="18">
        <v>3.0999999999999999E-3</v>
      </c>
      <c r="Q519" s="21">
        <v>4.5321637426900586E-4</v>
      </c>
      <c r="R519" s="18">
        <v>5</v>
      </c>
      <c r="T519" s="18">
        <v>10</v>
      </c>
      <c r="U519" s="18" t="s">
        <v>696</v>
      </c>
      <c r="V519" s="18" t="s">
        <v>750</v>
      </c>
      <c r="W519" s="18">
        <v>342</v>
      </c>
      <c r="X519" s="18">
        <v>1</v>
      </c>
      <c r="Y519" s="18">
        <v>3.0999999999999999E-3</v>
      </c>
      <c r="Z519" s="21">
        <v>4.5321637426900586E-4</v>
      </c>
      <c r="AA519" s="18">
        <v>5</v>
      </c>
      <c r="AC519" s="18">
        <v>10</v>
      </c>
      <c r="AD519" s="18" t="s">
        <v>682</v>
      </c>
      <c r="AE519" s="18" t="s">
        <v>750</v>
      </c>
      <c r="AF519" s="18">
        <v>51.800000000000011</v>
      </c>
      <c r="AG519" s="18">
        <v>1</v>
      </c>
      <c r="AH519" s="18">
        <v>4.0000000000000001E-3</v>
      </c>
      <c r="AI519" s="21">
        <v>5.1480051480051478E-3</v>
      </c>
      <c r="AJ519" s="18">
        <v>51</v>
      </c>
      <c r="AL519" s="18">
        <v>10</v>
      </c>
      <c r="AM519" s="18" t="s">
        <v>651</v>
      </c>
      <c r="AN519" s="18" t="s">
        <v>750</v>
      </c>
      <c r="AO519" s="18">
        <v>9</v>
      </c>
      <c r="AP519" s="18">
        <v>2</v>
      </c>
      <c r="AQ519" s="18">
        <v>3.8E-3</v>
      </c>
      <c r="AR519" s="21">
        <v>2.1216666666666668E-2</v>
      </c>
      <c r="AS519" s="18">
        <v>212</v>
      </c>
      <c r="BJ519" s="22"/>
      <c r="BK519" s="19"/>
      <c r="BS519" s="22"/>
      <c r="BT519" s="19"/>
    </row>
    <row r="520" spans="2:73" x14ac:dyDescent="0.3">
      <c r="B520" s="18">
        <v>10</v>
      </c>
      <c r="C520" s="18" t="s">
        <v>698</v>
      </c>
      <c r="D520" s="18" t="s">
        <v>750</v>
      </c>
      <c r="E520" s="18">
        <v>342</v>
      </c>
      <c r="F520" s="18">
        <v>1</v>
      </c>
      <c r="G520" s="18">
        <v>5.0000000000000001E-3</v>
      </c>
      <c r="H520" s="21">
        <v>1.6812865497076025E-3</v>
      </c>
      <c r="I520" s="18">
        <v>17</v>
      </c>
      <c r="K520" s="18">
        <v>10</v>
      </c>
      <c r="L520" s="18" t="s">
        <v>698</v>
      </c>
      <c r="M520" s="18" t="s">
        <v>750</v>
      </c>
      <c r="N520" s="18">
        <v>342</v>
      </c>
      <c r="O520" s="18">
        <v>1</v>
      </c>
      <c r="P520" s="18">
        <v>3.0999999999999999E-3</v>
      </c>
      <c r="Q520" s="21">
        <v>4.5321637426900586E-4</v>
      </c>
      <c r="R520" s="18">
        <v>5</v>
      </c>
      <c r="T520" s="18">
        <v>10</v>
      </c>
      <c r="U520" s="18" t="s">
        <v>698</v>
      </c>
      <c r="V520" s="18" t="s">
        <v>750</v>
      </c>
      <c r="W520" s="18">
        <v>342</v>
      </c>
      <c r="X520" s="18">
        <v>1</v>
      </c>
      <c r="Y520" s="18">
        <v>3.0999999999999999E-3</v>
      </c>
      <c r="Z520" s="21">
        <v>4.5321637426900586E-4</v>
      </c>
      <c r="AA520" s="18">
        <v>5</v>
      </c>
      <c r="AC520" s="18">
        <v>10</v>
      </c>
      <c r="AD520" s="18" t="s">
        <v>667</v>
      </c>
      <c r="AE520" s="18" t="s">
        <v>750</v>
      </c>
      <c r="AF520" s="18">
        <v>51.800000000000011</v>
      </c>
      <c r="AG520" s="18">
        <v>1</v>
      </c>
      <c r="AH520" s="18">
        <v>4.0000000000000001E-3</v>
      </c>
      <c r="AI520" s="21">
        <v>5.1480051480051478E-3</v>
      </c>
      <c r="AJ520" s="18">
        <v>51</v>
      </c>
      <c r="AL520" s="18">
        <v>10</v>
      </c>
      <c r="AM520" s="18" t="s">
        <v>653</v>
      </c>
      <c r="AN520" s="18" t="s">
        <v>750</v>
      </c>
      <c r="AO520" s="18">
        <v>9</v>
      </c>
      <c r="AP520" s="18">
        <v>2</v>
      </c>
      <c r="AQ520" s="18">
        <v>3.8E-3</v>
      </c>
      <c r="AR520" s="21">
        <v>2.1216666666666668E-2</v>
      </c>
      <c r="AS520" s="18">
        <v>212</v>
      </c>
    </row>
    <row r="521" spans="2:73" x14ac:dyDescent="0.3">
      <c r="B521" s="18">
        <v>10</v>
      </c>
      <c r="C521" s="18" t="s">
        <v>700</v>
      </c>
      <c r="D521" s="18" t="s">
        <v>750</v>
      </c>
      <c r="E521" s="18">
        <v>342</v>
      </c>
      <c r="F521" s="18">
        <v>1</v>
      </c>
      <c r="G521" s="18">
        <v>5.0000000000000001E-3</v>
      </c>
      <c r="H521" s="21">
        <v>1.6812865497076025E-3</v>
      </c>
      <c r="I521" s="18">
        <v>17</v>
      </c>
      <c r="K521" s="18">
        <v>10</v>
      </c>
      <c r="L521" s="18" t="s">
        <v>700</v>
      </c>
      <c r="M521" s="18" t="s">
        <v>750</v>
      </c>
      <c r="N521" s="18">
        <v>342</v>
      </c>
      <c r="O521" s="18">
        <v>1</v>
      </c>
      <c r="P521" s="18">
        <v>3.0999999999999999E-3</v>
      </c>
      <c r="Q521" s="21">
        <v>4.5321637426900586E-4</v>
      </c>
      <c r="R521" s="18">
        <v>5</v>
      </c>
      <c r="T521" s="18">
        <v>10</v>
      </c>
      <c r="U521" s="18" t="s">
        <v>700</v>
      </c>
      <c r="V521" s="18" t="s">
        <v>750</v>
      </c>
      <c r="W521" s="18">
        <v>342</v>
      </c>
      <c r="X521" s="18">
        <v>1</v>
      </c>
      <c r="Y521" s="18">
        <v>3.0999999999999999E-3</v>
      </c>
      <c r="Z521" s="21">
        <v>4.5321637426900586E-4</v>
      </c>
      <c r="AA521" s="18">
        <v>5</v>
      </c>
      <c r="AC521" s="18">
        <v>10</v>
      </c>
      <c r="AD521" s="18" t="s">
        <v>669</v>
      </c>
      <c r="AE521" s="18" t="s">
        <v>750</v>
      </c>
      <c r="AF521" s="18">
        <v>51.800000000000011</v>
      </c>
      <c r="AG521" s="18">
        <v>1</v>
      </c>
      <c r="AH521" s="18">
        <v>4.0000000000000001E-3</v>
      </c>
      <c r="AI521" s="21">
        <v>5.1480051480051478E-3</v>
      </c>
      <c r="AJ521" s="18">
        <v>51</v>
      </c>
      <c r="AL521" s="18">
        <v>10</v>
      </c>
      <c r="AM521" s="18" t="s">
        <v>655</v>
      </c>
      <c r="AN521" s="18" t="s">
        <v>750</v>
      </c>
      <c r="AO521" s="18">
        <v>9</v>
      </c>
      <c r="AP521" s="18">
        <v>2</v>
      </c>
      <c r="AQ521" s="18">
        <v>3.8E-3</v>
      </c>
      <c r="AR521" s="21">
        <v>2.1216666666666668E-2</v>
      </c>
      <c r="AS521" s="18">
        <v>212</v>
      </c>
      <c r="AU521" s="18" t="s">
        <v>133</v>
      </c>
      <c r="AV521" s="18" t="s">
        <v>135</v>
      </c>
      <c r="AW521" s="18" t="s">
        <v>0</v>
      </c>
      <c r="AX521" s="18" t="s">
        <v>1</v>
      </c>
      <c r="AY521" s="18" t="s">
        <v>36</v>
      </c>
      <c r="AZ521" s="18" t="s">
        <v>2</v>
      </c>
      <c r="BA521" s="18" t="s">
        <v>3</v>
      </c>
      <c r="BB521" s="18" t="s">
        <v>4</v>
      </c>
      <c r="BC521" s="20">
        <v>9919</v>
      </c>
      <c r="BD521" s="18" t="s">
        <v>133</v>
      </c>
      <c r="BE521" s="18" t="s">
        <v>135</v>
      </c>
      <c r="BF521" s="18" t="s">
        <v>0</v>
      </c>
      <c r="BG521" s="18" t="s">
        <v>1</v>
      </c>
      <c r="BH521" s="18" t="s">
        <v>36</v>
      </c>
      <c r="BI521" s="18" t="s">
        <v>2</v>
      </c>
      <c r="BJ521" s="18" t="s">
        <v>3</v>
      </c>
      <c r="BK521" s="18" t="s">
        <v>4</v>
      </c>
      <c r="BL521" s="20">
        <v>10011</v>
      </c>
      <c r="BM521" s="18" t="s">
        <v>133</v>
      </c>
      <c r="BN521" s="18" t="s">
        <v>135</v>
      </c>
      <c r="BO521" s="18" t="s">
        <v>0</v>
      </c>
      <c r="BP521" s="18" t="s">
        <v>1</v>
      </c>
      <c r="BQ521" s="18" t="s">
        <v>36</v>
      </c>
      <c r="BR521" s="18" t="s">
        <v>2</v>
      </c>
      <c r="BS521" s="18" t="s">
        <v>3</v>
      </c>
      <c r="BT521" s="18" t="s">
        <v>4</v>
      </c>
      <c r="BU521" s="20">
        <v>22445</v>
      </c>
    </row>
    <row r="522" spans="2:73" x14ac:dyDescent="0.3">
      <c r="B522" s="18">
        <v>10</v>
      </c>
      <c r="C522" s="18" t="s">
        <v>685</v>
      </c>
      <c r="D522" s="18" t="s">
        <v>750</v>
      </c>
      <c r="E522" s="18">
        <v>342</v>
      </c>
      <c r="F522" s="18">
        <v>1</v>
      </c>
      <c r="G522" s="18">
        <v>5.0000000000000001E-3</v>
      </c>
      <c r="H522" s="21">
        <v>1.6812865497076025E-3</v>
      </c>
      <c r="I522" s="18">
        <v>17</v>
      </c>
      <c r="K522" s="18">
        <v>10</v>
      </c>
      <c r="L522" s="18" t="s">
        <v>685</v>
      </c>
      <c r="M522" s="18" t="s">
        <v>750</v>
      </c>
      <c r="N522" s="18">
        <v>342</v>
      </c>
      <c r="O522" s="18">
        <v>1</v>
      </c>
      <c r="P522" s="18">
        <v>3.0999999999999999E-3</v>
      </c>
      <c r="Q522" s="21">
        <v>4.5321637426900586E-4</v>
      </c>
      <c r="R522" s="18">
        <v>5</v>
      </c>
      <c r="T522" s="18">
        <v>10</v>
      </c>
      <c r="U522" s="18" t="s">
        <v>685</v>
      </c>
      <c r="V522" s="18" t="s">
        <v>750</v>
      </c>
      <c r="W522" s="18">
        <v>342</v>
      </c>
      <c r="X522" s="18">
        <v>1</v>
      </c>
      <c r="Y522" s="18">
        <v>3.0999999999999999E-3</v>
      </c>
      <c r="Z522" s="21">
        <v>4.5321637426900586E-4</v>
      </c>
      <c r="AA522" s="18">
        <v>5</v>
      </c>
      <c r="AC522" s="18">
        <v>10</v>
      </c>
      <c r="AD522" s="18" t="s">
        <v>671</v>
      </c>
      <c r="AE522" s="18" t="s">
        <v>750</v>
      </c>
      <c r="AF522" s="18">
        <v>51.800000000000011</v>
      </c>
      <c r="AG522" s="18">
        <v>1</v>
      </c>
      <c r="AH522" s="18">
        <v>4.0000000000000001E-3</v>
      </c>
      <c r="AI522" s="21">
        <v>5.1480051480051478E-3</v>
      </c>
      <c r="AJ522" s="18">
        <v>51</v>
      </c>
      <c r="AL522" s="18">
        <v>10</v>
      </c>
      <c r="AM522" s="18" t="s">
        <v>657</v>
      </c>
      <c r="AN522" s="18" t="s">
        <v>750</v>
      </c>
      <c r="AO522" s="18">
        <v>9</v>
      </c>
      <c r="AP522" s="18">
        <v>2</v>
      </c>
      <c r="AQ522" s="18">
        <v>3.8E-3</v>
      </c>
      <c r="AR522" s="21">
        <v>2.1216666666666668E-2</v>
      </c>
      <c r="AS522" s="18">
        <v>212</v>
      </c>
      <c r="AU522" s="18">
        <v>10</v>
      </c>
      <c r="AV522" s="18" t="s">
        <v>8</v>
      </c>
      <c r="AW522" s="18" t="s">
        <v>136</v>
      </c>
      <c r="AX522" s="18">
        <v>22</v>
      </c>
      <c r="AY522" s="18">
        <v>4.5</v>
      </c>
      <c r="AZ522" s="18">
        <v>3.6999999999999998E-2</v>
      </c>
      <c r="BA522" s="21">
        <v>3.6439393939393938E-2</v>
      </c>
      <c r="BB522" s="18">
        <v>364</v>
      </c>
      <c r="BD522" s="18">
        <v>10</v>
      </c>
      <c r="BE522" s="18" t="s">
        <v>8</v>
      </c>
      <c r="BF522" s="18" t="s">
        <v>136</v>
      </c>
      <c r="BG522" s="18">
        <v>22</v>
      </c>
      <c r="BH522" s="18">
        <v>9</v>
      </c>
      <c r="BI522" s="18">
        <v>3.6999999999999998E-2</v>
      </c>
      <c r="BJ522" s="21">
        <v>3.6750841750841749E-2</v>
      </c>
      <c r="BK522" s="18">
        <v>368</v>
      </c>
      <c r="BM522" s="18">
        <v>10</v>
      </c>
      <c r="BN522" s="18" t="s">
        <v>8</v>
      </c>
      <c r="BO522" s="18" t="s">
        <v>136</v>
      </c>
      <c r="BP522" s="18">
        <v>22</v>
      </c>
      <c r="BQ522" s="18">
        <v>3.5</v>
      </c>
      <c r="BR522" s="18">
        <v>3.6999999999999998E-2</v>
      </c>
      <c r="BS522" s="21">
        <v>0.14775974025974023</v>
      </c>
      <c r="BT522" s="18">
        <v>1478</v>
      </c>
    </row>
    <row r="523" spans="2:73" x14ac:dyDescent="0.3">
      <c r="B523" s="18">
        <v>10</v>
      </c>
      <c r="C523" s="18" t="s">
        <v>687</v>
      </c>
      <c r="D523" s="18" t="s">
        <v>750</v>
      </c>
      <c r="E523" s="18">
        <v>342</v>
      </c>
      <c r="F523" s="18">
        <v>1</v>
      </c>
      <c r="G523" s="18">
        <v>5.0000000000000001E-3</v>
      </c>
      <c r="H523" s="21">
        <v>1.6812865497076025E-3</v>
      </c>
      <c r="I523" s="18">
        <v>17</v>
      </c>
      <c r="K523" s="18">
        <v>10</v>
      </c>
      <c r="L523" s="18" t="s">
        <v>687</v>
      </c>
      <c r="M523" s="18" t="s">
        <v>750</v>
      </c>
      <c r="N523" s="18">
        <v>342</v>
      </c>
      <c r="O523" s="18">
        <v>1</v>
      </c>
      <c r="P523" s="18">
        <v>3.0999999999999999E-3</v>
      </c>
      <c r="Q523" s="21">
        <v>4.5321637426900586E-4</v>
      </c>
      <c r="R523" s="18">
        <v>5</v>
      </c>
      <c r="T523" s="18">
        <v>10</v>
      </c>
      <c r="U523" s="18" t="s">
        <v>687</v>
      </c>
      <c r="V523" s="18" t="s">
        <v>750</v>
      </c>
      <c r="W523" s="18">
        <v>342</v>
      </c>
      <c r="X523" s="18">
        <v>1</v>
      </c>
      <c r="Y523" s="18">
        <v>3.0999999999999999E-3</v>
      </c>
      <c r="Z523" s="21">
        <v>4.5321637426900586E-4</v>
      </c>
      <c r="AA523" s="18">
        <v>5</v>
      </c>
      <c r="AC523" s="18">
        <v>10</v>
      </c>
      <c r="AD523" s="18" t="s">
        <v>673</v>
      </c>
      <c r="AE523" s="18" t="s">
        <v>750</v>
      </c>
      <c r="AF523" s="18">
        <v>51.800000000000011</v>
      </c>
      <c r="AG523" s="18">
        <v>1</v>
      </c>
      <c r="AH523" s="18">
        <v>4.0000000000000001E-3</v>
      </c>
      <c r="AI523" s="21">
        <v>5.1480051480051478E-3</v>
      </c>
      <c r="AJ523" s="18">
        <v>51</v>
      </c>
      <c r="AL523" s="18">
        <v>10</v>
      </c>
      <c r="AM523" s="18" t="s">
        <v>659</v>
      </c>
      <c r="AN523" s="18" t="s">
        <v>750</v>
      </c>
      <c r="AO523" s="18">
        <v>9</v>
      </c>
      <c r="AP523" s="18">
        <v>2</v>
      </c>
      <c r="AQ523" s="18">
        <v>3.8E-3</v>
      </c>
      <c r="AR523" s="21">
        <v>2.1216666666666668E-2</v>
      </c>
      <c r="AS523" s="18">
        <v>212</v>
      </c>
      <c r="AU523" s="18">
        <v>10</v>
      </c>
      <c r="AV523" s="18" t="s">
        <v>19</v>
      </c>
      <c r="AW523" s="18" t="s">
        <v>136</v>
      </c>
      <c r="AX523" s="18">
        <v>22</v>
      </c>
      <c r="AY523" s="18">
        <v>4.5</v>
      </c>
      <c r="AZ523" s="18">
        <v>3.6999999999999998E-2</v>
      </c>
      <c r="BA523" s="21">
        <v>3.6439393939393938E-2</v>
      </c>
      <c r="BB523" s="18">
        <v>364</v>
      </c>
      <c r="BD523" s="18">
        <v>10</v>
      </c>
      <c r="BE523" s="18" t="s">
        <v>19</v>
      </c>
      <c r="BF523" s="18" t="s">
        <v>136</v>
      </c>
      <c r="BG523" s="18">
        <v>22</v>
      </c>
      <c r="BH523" s="18">
        <v>9</v>
      </c>
      <c r="BI523" s="18">
        <v>3.6999999999999998E-2</v>
      </c>
      <c r="BJ523" s="21">
        <v>3.6750841750841749E-2</v>
      </c>
      <c r="BK523" s="18">
        <v>368</v>
      </c>
      <c r="BM523" s="18">
        <v>10</v>
      </c>
      <c r="BN523" s="18" t="s">
        <v>19</v>
      </c>
      <c r="BO523" s="18" t="s">
        <v>136</v>
      </c>
      <c r="BP523" s="18">
        <v>22</v>
      </c>
      <c r="BQ523" s="18">
        <v>3.5</v>
      </c>
      <c r="BR523" s="18">
        <v>3.6999999999999998E-2</v>
      </c>
      <c r="BS523" s="21">
        <v>0.14775974025974023</v>
      </c>
      <c r="BT523" s="18">
        <v>1478</v>
      </c>
    </row>
    <row r="524" spans="2:73" x14ac:dyDescent="0.3">
      <c r="B524" s="18">
        <v>10</v>
      </c>
      <c r="C524" s="18" t="s">
        <v>689</v>
      </c>
      <c r="D524" s="18" t="s">
        <v>750</v>
      </c>
      <c r="E524" s="18">
        <v>342</v>
      </c>
      <c r="F524" s="18">
        <v>1</v>
      </c>
      <c r="G524" s="18">
        <v>5.0000000000000001E-3</v>
      </c>
      <c r="H524" s="21">
        <v>1.6812865497076025E-3</v>
      </c>
      <c r="I524" s="18">
        <v>17</v>
      </c>
      <c r="K524" s="18">
        <v>10</v>
      </c>
      <c r="L524" s="18" t="s">
        <v>689</v>
      </c>
      <c r="M524" s="18" t="s">
        <v>750</v>
      </c>
      <c r="N524" s="18">
        <v>342</v>
      </c>
      <c r="O524" s="18">
        <v>1</v>
      </c>
      <c r="P524" s="18">
        <v>3.0999999999999999E-3</v>
      </c>
      <c r="Q524" s="21">
        <v>4.5321637426900586E-4</v>
      </c>
      <c r="R524" s="18">
        <v>5</v>
      </c>
      <c r="T524" s="18">
        <v>10</v>
      </c>
      <c r="U524" s="18" t="s">
        <v>689</v>
      </c>
      <c r="V524" s="18" t="s">
        <v>750</v>
      </c>
      <c r="W524" s="18">
        <v>342</v>
      </c>
      <c r="X524" s="18">
        <v>1</v>
      </c>
      <c r="Y524" s="18">
        <v>3.0999999999999999E-3</v>
      </c>
      <c r="Z524" s="21">
        <v>4.5321637426900586E-4</v>
      </c>
      <c r="AA524" s="18">
        <v>5</v>
      </c>
      <c r="AC524" s="18">
        <v>10</v>
      </c>
      <c r="AD524" s="18" t="s">
        <v>675</v>
      </c>
      <c r="AE524" s="18" t="s">
        <v>750</v>
      </c>
      <c r="AF524" s="18">
        <v>51.800000000000011</v>
      </c>
      <c r="AG524" s="18">
        <v>1</v>
      </c>
      <c r="AH524" s="18">
        <v>4.0000000000000001E-3</v>
      </c>
      <c r="AI524" s="21">
        <v>5.1480051480051478E-3</v>
      </c>
      <c r="AJ524" s="18">
        <v>51</v>
      </c>
      <c r="AL524" s="18">
        <v>10</v>
      </c>
      <c r="AM524" s="18" t="s">
        <v>661</v>
      </c>
      <c r="AN524" s="18" t="s">
        <v>750</v>
      </c>
      <c r="AO524" s="18">
        <v>9</v>
      </c>
      <c r="AP524" s="18">
        <v>2</v>
      </c>
      <c r="AQ524" s="18">
        <v>3.8E-3</v>
      </c>
      <c r="AR524" s="21">
        <v>2.1216666666666668E-2</v>
      </c>
      <c r="AS524" s="18">
        <v>212</v>
      </c>
      <c r="AU524" s="18">
        <v>10</v>
      </c>
      <c r="AV524" s="18" t="s">
        <v>28</v>
      </c>
      <c r="AW524" s="18" t="s">
        <v>136</v>
      </c>
      <c r="AX524" s="18">
        <v>22</v>
      </c>
      <c r="AY524" s="18">
        <v>4.5</v>
      </c>
      <c r="AZ524" s="18">
        <v>3.6999999999999998E-2</v>
      </c>
      <c r="BA524" s="21">
        <v>3.6439393939393938E-2</v>
      </c>
      <c r="BB524" s="18">
        <v>364</v>
      </c>
      <c r="BD524" s="18">
        <v>10</v>
      </c>
      <c r="BE524" s="18" t="s">
        <v>28</v>
      </c>
      <c r="BF524" s="18" t="s">
        <v>136</v>
      </c>
      <c r="BG524" s="18">
        <v>22</v>
      </c>
      <c r="BH524" s="18">
        <v>9</v>
      </c>
      <c r="BI524" s="18">
        <v>3.6999999999999998E-2</v>
      </c>
      <c r="BJ524" s="21">
        <v>3.6750841750841749E-2</v>
      </c>
      <c r="BK524" s="18">
        <v>368</v>
      </c>
      <c r="BM524" s="18">
        <v>10</v>
      </c>
      <c r="BN524" s="18" t="s">
        <v>28</v>
      </c>
      <c r="BO524" s="18" t="s">
        <v>136</v>
      </c>
      <c r="BP524" s="18">
        <v>22</v>
      </c>
      <c r="BQ524" s="18">
        <v>3.5</v>
      </c>
      <c r="BR524" s="18">
        <v>3.6999999999999998E-2</v>
      </c>
      <c r="BS524" s="21">
        <v>0.14775974025974023</v>
      </c>
      <c r="BT524" s="18">
        <v>1478</v>
      </c>
    </row>
    <row r="525" spans="2:73" x14ac:dyDescent="0.3">
      <c r="B525" s="18">
        <v>10</v>
      </c>
      <c r="C525" s="18" t="s">
        <v>691</v>
      </c>
      <c r="D525" s="18" t="s">
        <v>750</v>
      </c>
      <c r="E525" s="18">
        <v>342</v>
      </c>
      <c r="F525" s="18">
        <v>1</v>
      </c>
      <c r="G525" s="18">
        <v>5.0000000000000001E-3</v>
      </c>
      <c r="H525" s="21">
        <v>1.6812865497076025E-3</v>
      </c>
      <c r="I525" s="18">
        <v>17</v>
      </c>
      <c r="K525" s="18">
        <v>10</v>
      </c>
      <c r="L525" s="18" t="s">
        <v>691</v>
      </c>
      <c r="M525" s="18" t="s">
        <v>750</v>
      </c>
      <c r="N525" s="18">
        <v>342</v>
      </c>
      <c r="O525" s="18">
        <v>1</v>
      </c>
      <c r="P525" s="18">
        <v>3.0999999999999999E-3</v>
      </c>
      <c r="Q525" s="21">
        <v>4.5321637426900586E-4</v>
      </c>
      <c r="R525" s="18">
        <v>5</v>
      </c>
      <c r="T525" s="18">
        <v>10</v>
      </c>
      <c r="U525" s="18" t="s">
        <v>691</v>
      </c>
      <c r="V525" s="18" t="s">
        <v>750</v>
      </c>
      <c r="W525" s="18">
        <v>342</v>
      </c>
      <c r="X525" s="18">
        <v>1</v>
      </c>
      <c r="Y525" s="18">
        <v>3.0999999999999999E-3</v>
      </c>
      <c r="Z525" s="21">
        <v>4.5321637426900586E-4</v>
      </c>
      <c r="AA525" s="18">
        <v>5</v>
      </c>
      <c r="AC525" s="18">
        <v>10</v>
      </c>
      <c r="AD525" s="18" t="s">
        <v>677</v>
      </c>
      <c r="AE525" s="18" t="s">
        <v>750</v>
      </c>
      <c r="AF525" s="18">
        <v>51.800000000000011</v>
      </c>
      <c r="AG525" s="18">
        <v>1</v>
      </c>
      <c r="AH525" s="18">
        <v>4.0000000000000001E-3</v>
      </c>
      <c r="AI525" s="21">
        <v>5.1480051480051478E-3</v>
      </c>
      <c r="AJ525" s="18">
        <v>51</v>
      </c>
      <c r="AL525" s="18">
        <v>10</v>
      </c>
      <c r="AM525" s="18" t="s">
        <v>663</v>
      </c>
      <c r="AN525" s="18" t="s">
        <v>750</v>
      </c>
      <c r="AO525" s="18">
        <v>9</v>
      </c>
      <c r="AP525" s="18">
        <v>2</v>
      </c>
      <c r="AQ525" s="18">
        <v>3.8E-3</v>
      </c>
      <c r="AR525" s="21">
        <v>2.1216666666666668E-2</v>
      </c>
      <c r="AS525" s="18">
        <v>212</v>
      </c>
      <c r="AU525" s="18">
        <v>10</v>
      </c>
      <c r="AV525" s="18" t="s">
        <v>9</v>
      </c>
      <c r="AW525" s="18" t="s">
        <v>136</v>
      </c>
      <c r="AX525" s="18">
        <v>35</v>
      </c>
      <c r="AY525" s="18">
        <v>3.5</v>
      </c>
      <c r="AZ525" s="18">
        <v>3.6999999999999998E-2</v>
      </c>
      <c r="BA525" s="21">
        <v>2.9448979591836733E-2</v>
      </c>
      <c r="BB525" s="18">
        <v>294</v>
      </c>
      <c r="BD525" s="18">
        <v>10</v>
      </c>
      <c r="BE525" s="18" t="s">
        <v>9</v>
      </c>
      <c r="BF525" s="18" t="s">
        <v>136</v>
      </c>
      <c r="BG525" s="18">
        <v>35</v>
      </c>
      <c r="BH525" s="18">
        <v>6</v>
      </c>
      <c r="BI525" s="18">
        <v>3.6999999999999998E-2</v>
      </c>
      <c r="BJ525" s="21">
        <v>3.4650793650793647E-2</v>
      </c>
      <c r="BK525" s="18">
        <v>347</v>
      </c>
      <c r="BM525" s="18">
        <v>10</v>
      </c>
      <c r="BN525" s="18" t="s">
        <v>9</v>
      </c>
      <c r="BO525" s="18" t="s">
        <v>136</v>
      </c>
      <c r="BP525" s="18">
        <v>35</v>
      </c>
      <c r="BQ525" s="18">
        <v>3</v>
      </c>
      <c r="BR525" s="18">
        <v>3.6999999999999998E-2</v>
      </c>
      <c r="BS525" s="21">
        <v>0.10835714285714286</v>
      </c>
      <c r="BT525" s="18">
        <v>1084</v>
      </c>
    </row>
    <row r="526" spans="2:73" x14ac:dyDescent="0.3">
      <c r="B526" s="18">
        <v>10</v>
      </c>
      <c r="C526" s="18" t="s">
        <v>693</v>
      </c>
      <c r="D526" s="18" t="s">
        <v>750</v>
      </c>
      <c r="E526" s="18">
        <v>342</v>
      </c>
      <c r="F526" s="18">
        <v>1</v>
      </c>
      <c r="G526" s="18">
        <v>5.0000000000000001E-3</v>
      </c>
      <c r="H526" s="21">
        <v>1.6812865497076025E-3</v>
      </c>
      <c r="I526" s="18">
        <v>17</v>
      </c>
      <c r="K526" s="18">
        <v>10</v>
      </c>
      <c r="L526" s="18" t="s">
        <v>693</v>
      </c>
      <c r="M526" s="18" t="s">
        <v>750</v>
      </c>
      <c r="N526" s="18">
        <v>342</v>
      </c>
      <c r="O526" s="18">
        <v>1</v>
      </c>
      <c r="P526" s="18">
        <v>3.0999999999999999E-3</v>
      </c>
      <c r="Q526" s="21">
        <v>4.5321637426900586E-4</v>
      </c>
      <c r="R526" s="18">
        <v>5</v>
      </c>
      <c r="T526" s="18">
        <v>10</v>
      </c>
      <c r="U526" s="18" t="s">
        <v>693</v>
      </c>
      <c r="V526" s="18" t="s">
        <v>750</v>
      </c>
      <c r="W526" s="18">
        <v>342</v>
      </c>
      <c r="X526" s="18">
        <v>1</v>
      </c>
      <c r="Y526" s="18">
        <v>3.0999999999999999E-3</v>
      </c>
      <c r="Z526" s="21">
        <v>4.5321637426900586E-4</v>
      </c>
      <c r="AA526" s="18">
        <v>5</v>
      </c>
      <c r="AC526" s="18">
        <v>10</v>
      </c>
      <c r="AD526" s="18" t="s">
        <v>679</v>
      </c>
      <c r="AE526" s="18" t="s">
        <v>750</v>
      </c>
      <c r="AF526" s="18">
        <v>51.800000000000011</v>
      </c>
      <c r="AG526" s="18">
        <v>1</v>
      </c>
      <c r="AH526" s="18">
        <v>4.0000000000000001E-3</v>
      </c>
      <c r="AI526" s="21">
        <v>5.1480051480051478E-3</v>
      </c>
      <c r="AJ526" s="18">
        <v>51</v>
      </c>
      <c r="AL526" s="18">
        <v>10</v>
      </c>
      <c r="AM526" s="18" t="s">
        <v>665</v>
      </c>
      <c r="AN526" s="18" t="s">
        <v>750</v>
      </c>
      <c r="AO526" s="18">
        <v>9</v>
      </c>
      <c r="AP526" s="18">
        <v>2</v>
      </c>
      <c r="AQ526" s="18">
        <v>3.8E-3</v>
      </c>
      <c r="AR526" s="21">
        <v>2.1216666666666668E-2</v>
      </c>
      <c r="AS526" s="18">
        <v>212</v>
      </c>
      <c r="AU526" s="18">
        <v>10</v>
      </c>
      <c r="AV526" s="18" t="s">
        <v>20</v>
      </c>
      <c r="AW526" s="18" t="s">
        <v>136</v>
      </c>
      <c r="AX526" s="18">
        <v>35</v>
      </c>
      <c r="AY526" s="18">
        <v>3.5</v>
      </c>
      <c r="AZ526" s="18">
        <v>3.6999999999999998E-2</v>
      </c>
      <c r="BA526" s="21">
        <v>2.9448979591836733E-2</v>
      </c>
      <c r="BB526" s="18">
        <v>294</v>
      </c>
      <c r="BD526" s="18">
        <v>10</v>
      </c>
      <c r="BE526" s="18" t="s">
        <v>20</v>
      </c>
      <c r="BF526" s="18" t="s">
        <v>136</v>
      </c>
      <c r="BG526" s="18">
        <v>35</v>
      </c>
      <c r="BH526" s="18">
        <v>6</v>
      </c>
      <c r="BI526" s="18">
        <v>3.6999999999999998E-2</v>
      </c>
      <c r="BJ526" s="21">
        <v>3.4650793650793647E-2</v>
      </c>
      <c r="BK526" s="18">
        <v>347</v>
      </c>
      <c r="BM526" s="18">
        <v>10</v>
      </c>
      <c r="BN526" s="18" t="s">
        <v>20</v>
      </c>
      <c r="BO526" s="18" t="s">
        <v>136</v>
      </c>
      <c r="BP526" s="18">
        <v>35</v>
      </c>
      <c r="BQ526" s="18">
        <v>3</v>
      </c>
      <c r="BR526" s="18">
        <v>3.6999999999999998E-2</v>
      </c>
      <c r="BS526" s="21">
        <v>0.10835714285714286</v>
      </c>
      <c r="BT526" s="18">
        <v>1084</v>
      </c>
    </row>
    <row r="527" spans="2:73" x14ac:dyDescent="0.3">
      <c r="B527" s="18">
        <v>10</v>
      </c>
      <c r="C527" s="18" t="s">
        <v>695</v>
      </c>
      <c r="D527" s="18" t="s">
        <v>750</v>
      </c>
      <c r="E527" s="18">
        <v>342</v>
      </c>
      <c r="F527" s="18">
        <v>1</v>
      </c>
      <c r="G527" s="18">
        <v>5.0000000000000001E-3</v>
      </c>
      <c r="H527" s="21">
        <v>1.6812865497076025E-3</v>
      </c>
      <c r="I527" s="18">
        <v>17</v>
      </c>
      <c r="K527" s="18">
        <v>10</v>
      </c>
      <c r="L527" s="18" t="s">
        <v>695</v>
      </c>
      <c r="M527" s="18" t="s">
        <v>750</v>
      </c>
      <c r="N527" s="18">
        <v>342</v>
      </c>
      <c r="O527" s="18">
        <v>1</v>
      </c>
      <c r="P527" s="18">
        <v>3.0999999999999999E-3</v>
      </c>
      <c r="Q527" s="21">
        <v>4.5321637426900586E-4</v>
      </c>
      <c r="R527" s="18">
        <v>5</v>
      </c>
      <c r="T527" s="18">
        <v>10</v>
      </c>
      <c r="U527" s="18" t="s">
        <v>695</v>
      </c>
      <c r="V527" s="18" t="s">
        <v>750</v>
      </c>
      <c r="W527" s="18">
        <v>342</v>
      </c>
      <c r="X527" s="18">
        <v>1</v>
      </c>
      <c r="Y527" s="18">
        <v>3.0999999999999999E-3</v>
      </c>
      <c r="Z527" s="21">
        <v>4.5321637426900586E-4</v>
      </c>
      <c r="AA527" s="18">
        <v>5</v>
      </c>
      <c r="AC527" s="18">
        <v>10</v>
      </c>
      <c r="AD527" s="18" t="s">
        <v>681</v>
      </c>
      <c r="AE527" s="18" t="s">
        <v>750</v>
      </c>
      <c r="AF527" s="18">
        <v>51.800000000000011</v>
      </c>
      <c r="AG527" s="18">
        <v>1</v>
      </c>
      <c r="AH527" s="18">
        <v>4.0000000000000001E-3</v>
      </c>
      <c r="AI527" s="21">
        <v>5.1480051480051478E-3</v>
      </c>
      <c r="AJ527" s="18">
        <v>51</v>
      </c>
      <c r="AL527" s="18">
        <v>10</v>
      </c>
      <c r="AM527" s="18" t="s">
        <v>666</v>
      </c>
      <c r="AN527" s="18" t="s">
        <v>750</v>
      </c>
      <c r="AO527" s="18">
        <v>51.800000000000011</v>
      </c>
      <c r="AP527" s="18">
        <v>1.5</v>
      </c>
      <c r="AQ527" s="18">
        <v>3.5000000000000001E-3</v>
      </c>
      <c r="AR527" s="21">
        <v>4.5270270270270259E-3</v>
      </c>
      <c r="AS527" s="18">
        <v>45</v>
      </c>
      <c r="AU527" s="18">
        <v>10</v>
      </c>
      <c r="AV527" s="18" t="s">
        <v>22</v>
      </c>
      <c r="AW527" s="18" t="s">
        <v>136</v>
      </c>
      <c r="AX527" s="18">
        <v>35</v>
      </c>
      <c r="AY527" s="18">
        <v>3.5</v>
      </c>
      <c r="AZ527" s="18">
        <v>3.6999999999999998E-2</v>
      </c>
      <c r="BA527" s="21">
        <v>2.9448979591836733E-2</v>
      </c>
      <c r="BB527" s="18">
        <v>294</v>
      </c>
      <c r="BD527" s="18">
        <v>10</v>
      </c>
      <c r="BE527" s="18" t="s">
        <v>22</v>
      </c>
      <c r="BF527" s="18" t="s">
        <v>136</v>
      </c>
      <c r="BG527" s="18">
        <v>35</v>
      </c>
      <c r="BH527" s="18">
        <v>6</v>
      </c>
      <c r="BI527" s="18">
        <v>3.6999999999999998E-2</v>
      </c>
      <c r="BJ527" s="21">
        <v>3.4650793650793647E-2</v>
      </c>
      <c r="BK527" s="18">
        <v>347</v>
      </c>
      <c r="BM527" s="18">
        <v>10</v>
      </c>
      <c r="BN527" s="18" t="s">
        <v>22</v>
      </c>
      <c r="BO527" s="18" t="s">
        <v>136</v>
      </c>
      <c r="BP527" s="18">
        <v>35</v>
      </c>
      <c r="BQ527" s="18">
        <v>3</v>
      </c>
      <c r="BR527" s="18">
        <v>3.6999999999999998E-2</v>
      </c>
      <c r="BS527" s="21">
        <v>0.10835714285714286</v>
      </c>
      <c r="BT527" s="18">
        <v>1084</v>
      </c>
    </row>
    <row r="528" spans="2:73" x14ac:dyDescent="0.3">
      <c r="B528" s="18">
        <v>10</v>
      </c>
      <c r="C528" s="18" t="s">
        <v>697</v>
      </c>
      <c r="D528" s="18" t="s">
        <v>750</v>
      </c>
      <c r="E528" s="18">
        <v>342</v>
      </c>
      <c r="F528" s="18">
        <v>1</v>
      </c>
      <c r="G528" s="18">
        <v>5.0000000000000001E-3</v>
      </c>
      <c r="H528" s="21">
        <v>1.6812865497076025E-3</v>
      </c>
      <c r="I528" s="18">
        <v>17</v>
      </c>
      <c r="K528" s="18">
        <v>10</v>
      </c>
      <c r="L528" s="18" t="s">
        <v>697</v>
      </c>
      <c r="M528" s="18" t="s">
        <v>750</v>
      </c>
      <c r="N528" s="18">
        <v>342</v>
      </c>
      <c r="O528" s="18">
        <v>1</v>
      </c>
      <c r="P528" s="18">
        <v>3.0999999999999999E-3</v>
      </c>
      <c r="Q528" s="21">
        <v>4.5321637426900586E-4</v>
      </c>
      <c r="R528" s="18">
        <v>5</v>
      </c>
      <c r="T528" s="18">
        <v>10</v>
      </c>
      <c r="U528" s="18" t="s">
        <v>697</v>
      </c>
      <c r="V528" s="18" t="s">
        <v>750</v>
      </c>
      <c r="W528" s="18">
        <v>342</v>
      </c>
      <c r="X528" s="18">
        <v>1</v>
      </c>
      <c r="Y528" s="18">
        <v>3.0999999999999999E-3</v>
      </c>
      <c r="Z528" s="21">
        <v>4.5321637426900586E-4</v>
      </c>
      <c r="AA528" s="18">
        <v>5</v>
      </c>
      <c r="AC528" s="18">
        <v>10</v>
      </c>
      <c r="AD528" s="18" t="s">
        <v>683</v>
      </c>
      <c r="AE528" s="18" t="s">
        <v>750</v>
      </c>
      <c r="AF528" s="18">
        <v>51.800000000000011</v>
      </c>
      <c r="AG528" s="18">
        <v>1</v>
      </c>
      <c r="AH528" s="18">
        <v>4.0000000000000001E-3</v>
      </c>
      <c r="AI528" s="21">
        <v>5.1480051480051478E-3</v>
      </c>
      <c r="AJ528" s="18">
        <v>51</v>
      </c>
      <c r="AL528" s="18">
        <v>10</v>
      </c>
      <c r="AM528" s="18" t="s">
        <v>668</v>
      </c>
      <c r="AN528" s="18" t="s">
        <v>750</v>
      </c>
      <c r="AO528" s="18">
        <v>51.800000000000011</v>
      </c>
      <c r="AP528" s="18">
        <v>1.5</v>
      </c>
      <c r="AQ528" s="18">
        <v>3.5000000000000001E-3</v>
      </c>
      <c r="AR528" s="21">
        <v>4.5270270270270259E-3</v>
      </c>
      <c r="AS528" s="18">
        <v>45</v>
      </c>
      <c r="AU528" s="18">
        <v>10</v>
      </c>
      <c r="AV528" s="18" t="s">
        <v>10</v>
      </c>
      <c r="AW528" s="18" t="s">
        <v>136</v>
      </c>
      <c r="AX528" s="18">
        <v>46.666666666666657</v>
      </c>
      <c r="AY528" s="18">
        <v>2.5</v>
      </c>
      <c r="AZ528" s="18">
        <v>3.6999999999999998E-2</v>
      </c>
      <c r="BA528" s="21">
        <v>3.0921428571428579E-2</v>
      </c>
      <c r="BB528" s="18">
        <v>309</v>
      </c>
      <c r="BD528" s="18">
        <v>10</v>
      </c>
      <c r="BE528" s="18" t="s">
        <v>10</v>
      </c>
      <c r="BF528" s="18" t="s">
        <v>136</v>
      </c>
      <c r="BG528" s="18">
        <v>46.666666666666657</v>
      </c>
      <c r="BH528" s="18">
        <v>4.5</v>
      </c>
      <c r="BI528" s="18">
        <v>3.6999999999999998E-2</v>
      </c>
      <c r="BJ528" s="21">
        <v>3.4650793650793654E-2</v>
      </c>
      <c r="BK528" s="18">
        <v>347</v>
      </c>
      <c r="BM528" s="18">
        <v>10</v>
      </c>
      <c r="BN528" s="18" t="s">
        <v>10</v>
      </c>
      <c r="BO528" s="18" t="s">
        <v>136</v>
      </c>
      <c r="BP528" s="18">
        <v>46.666666666666657</v>
      </c>
      <c r="BQ528" s="18">
        <v>3</v>
      </c>
      <c r="BR528" s="18">
        <v>3.6999999999999998E-2</v>
      </c>
      <c r="BS528" s="21">
        <v>8.1267857142857156E-2</v>
      </c>
      <c r="BT528" s="18">
        <v>813</v>
      </c>
    </row>
    <row r="529" spans="2:72" x14ac:dyDescent="0.3">
      <c r="B529" s="18">
        <v>10</v>
      </c>
      <c r="C529" s="18" t="s">
        <v>699</v>
      </c>
      <c r="D529" s="18" t="s">
        <v>750</v>
      </c>
      <c r="E529" s="18">
        <v>342</v>
      </c>
      <c r="F529" s="18">
        <v>1</v>
      </c>
      <c r="G529" s="18">
        <v>5.0000000000000001E-3</v>
      </c>
      <c r="H529" s="21">
        <v>1.6812865497076025E-3</v>
      </c>
      <c r="I529" s="18">
        <v>17</v>
      </c>
      <c r="K529" s="18">
        <v>10</v>
      </c>
      <c r="L529" s="18" t="s">
        <v>699</v>
      </c>
      <c r="M529" s="18" t="s">
        <v>750</v>
      </c>
      <c r="N529" s="18">
        <v>342</v>
      </c>
      <c r="O529" s="18">
        <v>1</v>
      </c>
      <c r="P529" s="18">
        <v>3.0999999999999999E-3</v>
      </c>
      <c r="Q529" s="21">
        <v>4.5321637426900586E-4</v>
      </c>
      <c r="R529" s="18">
        <v>5</v>
      </c>
      <c r="T529" s="18">
        <v>10</v>
      </c>
      <c r="U529" s="18" t="s">
        <v>699</v>
      </c>
      <c r="V529" s="18" t="s">
        <v>750</v>
      </c>
      <c r="W529" s="18">
        <v>342</v>
      </c>
      <c r="X529" s="18">
        <v>1</v>
      </c>
      <c r="Y529" s="18">
        <v>3.0999999999999999E-3</v>
      </c>
      <c r="Z529" s="21">
        <v>4.5321637426900586E-4</v>
      </c>
      <c r="AA529" s="18">
        <v>5</v>
      </c>
      <c r="AC529" s="18">
        <v>10</v>
      </c>
      <c r="AD529" s="18" t="s">
        <v>684</v>
      </c>
      <c r="AE529" s="18" t="s">
        <v>750</v>
      </c>
      <c r="AF529" s="18">
        <v>342</v>
      </c>
      <c r="AG529" s="18">
        <v>1</v>
      </c>
      <c r="AH529" s="18">
        <v>4.4999999999999997E-3</v>
      </c>
      <c r="AI529" s="21">
        <v>8.7719298245614037E-4</v>
      </c>
      <c r="AJ529" s="18">
        <v>9</v>
      </c>
      <c r="AL529" s="18">
        <v>10</v>
      </c>
      <c r="AM529" s="18" t="s">
        <v>670</v>
      </c>
      <c r="AN529" s="18" t="s">
        <v>750</v>
      </c>
      <c r="AO529" s="18">
        <v>51.800000000000011</v>
      </c>
      <c r="AP529" s="18">
        <v>1.5</v>
      </c>
      <c r="AQ529" s="18">
        <v>3.5000000000000001E-3</v>
      </c>
      <c r="AR529" s="21">
        <v>4.5270270270270259E-3</v>
      </c>
      <c r="AS529" s="18">
        <v>45</v>
      </c>
      <c r="AU529" s="18">
        <v>10</v>
      </c>
      <c r="AV529" s="18" t="s">
        <v>21</v>
      </c>
      <c r="AW529" s="18" t="s">
        <v>136</v>
      </c>
      <c r="AX529" s="18">
        <v>46.666666666666657</v>
      </c>
      <c r="AY529" s="18">
        <v>2.5</v>
      </c>
      <c r="AZ529" s="18">
        <v>3.6999999999999998E-2</v>
      </c>
      <c r="BA529" s="21">
        <v>3.0921428571428579E-2</v>
      </c>
      <c r="BB529" s="18">
        <v>309</v>
      </c>
      <c r="BD529" s="18">
        <v>10</v>
      </c>
      <c r="BE529" s="18" t="s">
        <v>21</v>
      </c>
      <c r="BF529" s="18" t="s">
        <v>136</v>
      </c>
      <c r="BG529" s="18">
        <v>46.666666666666657</v>
      </c>
      <c r="BH529" s="18">
        <v>4.5</v>
      </c>
      <c r="BI529" s="18">
        <v>3.6999999999999998E-2</v>
      </c>
      <c r="BJ529" s="21">
        <v>3.4650793650793654E-2</v>
      </c>
      <c r="BK529" s="18">
        <v>347</v>
      </c>
      <c r="BM529" s="18">
        <v>10</v>
      </c>
      <c r="BN529" s="18" t="s">
        <v>21</v>
      </c>
      <c r="BO529" s="18" t="s">
        <v>136</v>
      </c>
      <c r="BP529" s="18">
        <v>46.666666666666657</v>
      </c>
      <c r="BQ529" s="18">
        <v>3</v>
      </c>
      <c r="BR529" s="18">
        <v>3.6999999999999998E-2</v>
      </c>
      <c r="BS529" s="21">
        <v>8.1267857142857156E-2</v>
      </c>
      <c r="BT529" s="18">
        <v>813</v>
      </c>
    </row>
    <row r="530" spans="2:72" x14ac:dyDescent="0.3">
      <c r="B530" s="18">
        <v>10</v>
      </c>
      <c r="C530" s="18" t="s">
        <v>701</v>
      </c>
      <c r="D530" s="18" t="s">
        <v>750</v>
      </c>
      <c r="E530" s="18">
        <v>342</v>
      </c>
      <c r="F530" s="18">
        <v>1</v>
      </c>
      <c r="G530" s="18">
        <v>5.0000000000000001E-3</v>
      </c>
      <c r="H530" s="21">
        <v>1.6812865497076025E-3</v>
      </c>
      <c r="I530" s="18">
        <v>17</v>
      </c>
      <c r="K530" s="18">
        <v>10</v>
      </c>
      <c r="L530" s="18" t="s">
        <v>701</v>
      </c>
      <c r="M530" s="18" t="s">
        <v>750</v>
      </c>
      <c r="N530" s="18">
        <v>342</v>
      </c>
      <c r="O530" s="18">
        <v>1</v>
      </c>
      <c r="P530" s="18">
        <v>3.0999999999999999E-3</v>
      </c>
      <c r="Q530" s="21">
        <v>4.5321637426900586E-4</v>
      </c>
      <c r="R530" s="18">
        <v>5</v>
      </c>
      <c r="T530" s="18">
        <v>10</v>
      </c>
      <c r="U530" s="18" t="s">
        <v>701</v>
      </c>
      <c r="V530" s="18" t="s">
        <v>750</v>
      </c>
      <c r="W530" s="18">
        <v>342</v>
      </c>
      <c r="X530" s="18">
        <v>1</v>
      </c>
      <c r="Y530" s="18">
        <v>3.0999999999999999E-3</v>
      </c>
      <c r="Z530" s="21">
        <v>4.5321637426900586E-4</v>
      </c>
      <c r="AA530" s="18">
        <v>5</v>
      </c>
      <c r="AC530" s="18">
        <v>10</v>
      </c>
      <c r="AD530" s="18" t="s">
        <v>686</v>
      </c>
      <c r="AE530" s="18" t="s">
        <v>750</v>
      </c>
      <c r="AF530" s="18">
        <v>342</v>
      </c>
      <c r="AG530" s="18">
        <v>1</v>
      </c>
      <c r="AH530" s="18">
        <v>4.4999999999999997E-3</v>
      </c>
      <c r="AI530" s="21">
        <v>8.7719298245614037E-4</v>
      </c>
      <c r="AJ530" s="18">
        <v>9</v>
      </c>
      <c r="AL530" s="18">
        <v>10</v>
      </c>
      <c r="AM530" s="18" t="s">
        <v>672</v>
      </c>
      <c r="AN530" s="18" t="s">
        <v>750</v>
      </c>
      <c r="AO530" s="18">
        <v>51.800000000000011</v>
      </c>
      <c r="AP530" s="18">
        <v>1.5</v>
      </c>
      <c r="AQ530" s="18">
        <v>3.5000000000000001E-3</v>
      </c>
      <c r="AR530" s="21">
        <v>4.5270270270270259E-3</v>
      </c>
      <c r="AS530" s="18">
        <v>45</v>
      </c>
      <c r="AU530" s="18">
        <v>10</v>
      </c>
      <c r="AV530" s="18" t="s">
        <v>29</v>
      </c>
      <c r="AW530" s="18" t="s">
        <v>136</v>
      </c>
      <c r="AX530" s="18">
        <v>46.666666666666657</v>
      </c>
      <c r="AY530" s="18">
        <v>2.5</v>
      </c>
      <c r="AZ530" s="18">
        <v>3.6999999999999998E-2</v>
      </c>
      <c r="BA530" s="21">
        <v>3.0921428571428579E-2</v>
      </c>
      <c r="BB530" s="18">
        <v>309</v>
      </c>
      <c r="BD530" s="18">
        <v>10</v>
      </c>
      <c r="BE530" s="18" t="s">
        <v>29</v>
      </c>
      <c r="BF530" s="18" t="s">
        <v>136</v>
      </c>
      <c r="BG530" s="18">
        <v>46.666666666666657</v>
      </c>
      <c r="BH530" s="18">
        <v>4.5</v>
      </c>
      <c r="BI530" s="18">
        <v>3.6999999999999998E-2</v>
      </c>
      <c r="BJ530" s="21">
        <v>3.4650793650793654E-2</v>
      </c>
      <c r="BK530" s="18">
        <v>347</v>
      </c>
      <c r="BM530" s="18">
        <v>10</v>
      </c>
      <c r="BN530" s="18" t="s">
        <v>29</v>
      </c>
      <c r="BO530" s="18" t="s">
        <v>136</v>
      </c>
      <c r="BP530" s="18">
        <v>46.666666666666657</v>
      </c>
      <c r="BQ530" s="18">
        <v>3</v>
      </c>
      <c r="BR530" s="18">
        <v>3.6999999999999998E-2</v>
      </c>
      <c r="BS530" s="21">
        <v>8.1267857142857156E-2</v>
      </c>
      <c r="BT530" s="18">
        <v>813</v>
      </c>
    </row>
    <row r="531" spans="2:72" x14ac:dyDescent="0.3">
      <c r="B531" s="18">
        <v>10</v>
      </c>
      <c r="C531" s="18" t="s">
        <v>702</v>
      </c>
      <c r="D531" s="18" t="s">
        <v>750</v>
      </c>
      <c r="E531" s="18">
        <v>2150</v>
      </c>
      <c r="F531" s="18">
        <v>1</v>
      </c>
      <c r="G531" s="18">
        <v>3.8E-3</v>
      </c>
      <c r="H531" s="21">
        <v>2.0325581395348838E-4</v>
      </c>
      <c r="I531" s="18">
        <v>2</v>
      </c>
      <c r="K531" s="18">
        <v>10</v>
      </c>
      <c r="L531" s="18" t="s">
        <v>702</v>
      </c>
      <c r="M531" s="18" t="s">
        <v>750</v>
      </c>
      <c r="N531" s="18">
        <v>2150</v>
      </c>
      <c r="O531" s="18">
        <v>1</v>
      </c>
      <c r="P531" s="18">
        <v>3.5000000000000001E-3</v>
      </c>
      <c r="Q531" s="21">
        <v>8.1395348837209311E-5</v>
      </c>
      <c r="R531" s="18">
        <v>1</v>
      </c>
      <c r="T531" s="18">
        <v>10</v>
      </c>
      <c r="U531" s="18" t="s">
        <v>702</v>
      </c>
      <c r="V531" s="18" t="s">
        <v>750</v>
      </c>
      <c r="W531" s="18">
        <v>2150</v>
      </c>
      <c r="X531" s="18">
        <v>1</v>
      </c>
      <c r="Y531" s="18">
        <v>3.5000000000000001E-3</v>
      </c>
      <c r="Z531" s="21">
        <v>8.1395348837209311E-5</v>
      </c>
      <c r="AA531" s="18">
        <v>1</v>
      </c>
      <c r="AC531" s="18">
        <v>10</v>
      </c>
      <c r="AD531" s="18" t="s">
        <v>688</v>
      </c>
      <c r="AE531" s="18" t="s">
        <v>750</v>
      </c>
      <c r="AF531" s="18">
        <v>342</v>
      </c>
      <c r="AG531" s="18">
        <v>1</v>
      </c>
      <c r="AH531" s="18">
        <v>4.4999999999999997E-3</v>
      </c>
      <c r="AI531" s="21">
        <v>8.7719298245614037E-4</v>
      </c>
      <c r="AJ531" s="18">
        <v>9</v>
      </c>
      <c r="AL531" s="18">
        <v>10</v>
      </c>
      <c r="AM531" s="18" t="s">
        <v>674</v>
      </c>
      <c r="AN531" s="18" t="s">
        <v>750</v>
      </c>
      <c r="AO531" s="18">
        <v>51.800000000000011</v>
      </c>
      <c r="AP531" s="18">
        <v>1.5</v>
      </c>
      <c r="AQ531" s="18">
        <v>3.5000000000000001E-3</v>
      </c>
      <c r="AR531" s="21">
        <v>4.5270270270270259E-3</v>
      </c>
      <c r="AS531" s="18">
        <v>45</v>
      </c>
      <c r="AU531" s="18">
        <v>10</v>
      </c>
      <c r="AV531" s="18" t="s">
        <v>12</v>
      </c>
      <c r="AW531" s="18" t="s">
        <v>136</v>
      </c>
      <c r="AX531" s="18">
        <v>92</v>
      </c>
      <c r="AY531" s="18">
        <v>1.5</v>
      </c>
      <c r="AZ531" s="18">
        <v>3.6999999999999998E-2</v>
      </c>
      <c r="BA531" s="21">
        <v>2.6141304347826088E-2</v>
      </c>
      <c r="BB531" s="18">
        <v>261</v>
      </c>
      <c r="BD531" s="18">
        <v>10</v>
      </c>
      <c r="BE531" s="18" t="s">
        <v>12</v>
      </c>
      <c r="BF531" s="18" t="s">
        <v>136</v>
      </c>
      <c r="BG531" s="18">
        <v>92</v>
      </c>
      <c r="BH531" s="18">
        <v>2.5</v>
      </c>
      <c r="BI531" s="18">
        <v>3.6999999999999998E-2</v>
      </c>
      <c r="BJ531" s="21">
        <v>3.163768115942029E-2</v>
      </c>
      <c r="BK531" s="18">
        <v>316</v>
      </c>
      <c r="BM531" s="18">
        <v>10</v>
      </c>
      <c r="BN531" s="18" t="s">
        <v>12</v>
      </c>
      <c r="BO531" s="18" t="s">
        <v>136</v>
      </c>
      <c r="BP531" s="18">
        <v>92</v>
      </c>
      <c r="BQ531" s="18">
        <v>2</v>
      </c>
      <c r="BR531" s="18">
        <v>3.6999999999999998E-2</v>
      </c>
      <c r="BS531" s="21">
        <v>6.183423913043478E-2</v>
      </c>
      <c r="BT531" s="18">
        <v>618</v>
      </c>
    </row>
    <row r="532" spans="2:72" x14ac:dyDescent="0.3">
      <c r="B532" s="18">
        <v>10</v>
      </c>
      <c r="C532" s="18" t="s">
        <v>704</v>
      </c>
      <c r="D532" s="18" t="s">
        <v>750</v>
      </c>
      <c r="E532" s="18">
        <v>2150</v>
      </c>
      <c r="F532" s="18">
        <v>1</v>
      </c>
      <c r="G532" s="18">
        <v>3.8E-3</v>
      </c>
      <c r="H532" s="21">
        <v>2.0325581395348838E-4</v>
      </c>
      <c r="I532" s="18">
        <v>2</v>
      </c>
      <c r="K532" s="18">
        <v>10</v>
      </c>
      <c r="L532" s="18" t="s">
        <v>704</v>
      </c>
      <c r="M532" s="18" t="s">
        <v>750</v>
      </c>
      <c r="N532" s="18">
        <v>2150</v>
      </c>
      <c r="O532" s="18">
        <v>1</v>
      </c>
      <c r="P532" s="18">
        <v>3.5000000000000001E-3</v>
      </c>
      <c r="Q532" s="21">
        <v>8.1395348837209311E-5</v>
      </c>
      <c r="R532" s="18">
        <v>1</v>
      </c>
      <c r="T532" s="18">
        <v>10</v>
      </c>
      <c r="U532" s="18" t="s">
        <v>704</v>
      </c>
      <c r="V532" s="18" t="s">
        <v>750</v>
      </c>
      <c r="W532" s="18">
        <v>2150</v>
      </c>
      <c r="X532" s="18">
        <v>1</v>
      </c>
      <c r="Y532" s="18">
        <v>3.5000000000000001E-3</v>
      </c>
      <c r="Z532" s="21">
        <v>8.1395348837209311E-5</v>
      </c>
      <c r="AA532" s="18">
        <v>1</v>
      </c>
      <c r="AC532" s="18">
        <v>10</v>
      </c>
      <c r="AD532" s="18" t="s">
        <v>690</v>
      </c>
      <c r="AE532" s="18" t="s">
        <v>750</v>
      </c>
      <c r="AF532" s="18">
        <v>342</v>
      </c>
      <c r="AG532" s="18">
        <v>1</v>
      </c>
      <c r="AH532" s="18">
        <v>4.4999999999999997E-3</v>
      </c>
      <c r="AI532" s="21">
        <v>8.7719298245614037E-4</v>
      </c>
      <c r="AJ532" s="18">
        <v>9</v>
      </c>
      <c r="AL532" s="18">
        <v>10</v>
      </c>
      <c r="AM532" s="18" t="s">
        <v>676</v>
      </c>
      <c r="AN532" s="18" t="s">
        <v>750</v>
      </c>
      <c r="AO532" s="18">
        <v>51.800000000000011</v>
      </c>
      <c r="AP532" s="18">
        <v>1.5</v>
      </c>
      <c r="AQ532" s="18">
        <v>3.5000000000000001E-3</v>
      </c>
      <c r="AR532" s="21">
        <v>4.5270270270270259E-3</v>
      </c>
      <c r="AS532" s="18">
        <v>45</v>
      </c>
      <c r="AU532" s="18">
        <v>10</v>
      </c>
      <c r="AV532" s="18" t="s">
        <v>23</v>
      </c>
      <c r="AW532" s="18" t="s">
        <v>136</v>
      </c>
      <c r="AX532" s="18">
        <v>92</v>
      </c>
      <c r="AY532" s="18">
        <v>1.5</v>
      </c>
      <c r="AZ532" s="18">
        <v>3.6999999999999998E-2</v>
      </c>
      <c r="BA532" s="21">
        <v>2.6141304347826088E-2</v>
      </c>
      <c r="BB532" s="18">
        <v>261</v>
      </c>
      <c r="BD532" s="18">
        <v>10</v>
      </c>
      <c r="BE532" s="18" t="s">
        <v>23</v>
      </c>
      <c r="BF532" s="18" t="s">
        <v>136</v>
      </c>
      <c r="BG532" s="18">
        <v>92</v>
      </c>
      <c r="BH532" s="18">
        <v>2.5</v>
      </c>
      <c r="BI532" s="18">
        <v>3.6999999999999998E-2</v>
      </c>
      <c r="BJ532" s="21">
        <v>3.163768115942029E-2</v>
      </c>
      <c r="BK532" s="18">
        <v>316</v>
      </c>
      <c r="BM532" s="18">
        <v>10</v>
      </c>
      <c r="BN532" s="18" t="s">
        <v>23</v>
      </c>
      <c r="BO532" s="18" t="s">
        <v>136</v>
      </c>
      <c r="BP532" s="18">
        <v>92</v>
      </c>
      <c r="BQ532" s="18">
        <v>2</v>
      </c>
      <c r="BR532" s="18">
        <v>3.6999999999999998E-2</v>
      </c>
      <c r="BS532" s="21">
        <v>6.183423913043478E-2</v>
      </c>
      <c r="BT532" s="18">
        <v>618</v>
      </c>
    </row>
    <row r="533" spans="2:72" x14ac:dyDescent="0.3">
      <c r="B533" s="18">
        <v>10</v>
      </c>
      <c r="C533" s="18" t="s">
        <v>706</v>
      </c>
      <c r="D533" s="18" t="s">
        <v>750</v>
      </c>
      <c r="E533" s="18">
        <v>2150</v>
      </c>
      <c r="F533" s="18">
        <v>1</v>
      </c>
      <c r="G533" s="18">
        <v>3.8E-3</v>
      </c>
      <c r="H533" s="21">
        <v>2.0325581395348838E-4</v>
      </c>
      <c r="I533" s="18">
        <v>2</v>
      </c>
      <c r="K533" s="18">
        <v>10</v>
      </c>
      <c r="L533" s="18" t="s">
        <v>706</v>
      </c>
      <c r="M533" s="18" t="s">
        <v>750</v>
      </c>
      <c r="N533" s="18">
        <v>2150</v>
      </c>
      <c r="O533" s="18">
        <v>1</v>
      </c>
      <c r="P533" s="18">
        <v>3.5000000000000001E-3</v>
      </c>
      <c r="Q533" s="21">
        <v>8.1395348837209311E-5</v>
      </c>
      <c r="R533" s="18">
        <v>1</v>
      </c>
      <c r="T533" s="18">
        <v>10</v>
      </c>
      <c r="U533" s="18" t="s">
        <v>706</v>
      </c>
      <c r="V533" s="18" t="s">
        <v>750</v>
      </c>
      <c r="W533" s="18">
        <v>2150</v>
      </c>
      <c r="X533" s="18">
        <v>1</v>
      </c>
      <c r="Y533" s="18">
        <v>3.5000000000000001E-3</v>
      </c>
      <c r="Z533" s="21">
        <v>8.1395348837209311E-5</v>
      </c>
      <c r="AA533" s="18">
        <v>1</v>
      </c>
      <c r="AC533" s="18">
        <v>10</v>
      </c>
      <c r="AD533" s="18" t="s">
        <v>692</v>
      </c>
      <c r="AE533" s="18" t="s">
        <v>750</v>
      </c>
      <c r="AF533" s="18">
        <v>342</v>
      </c>
      <c r="AG533" s="18">
        <v>1</v>
      </c>
      <c r="AH533" s="18">
        <v>4.4999999999999997E-3</v>
      </c>
      <c r="AI533" s="21">
        <v>8.7719298245614037E-4</v>
      </c>
      <c r="AJ533" s="18">
        <v>9</v>
      </c>
      <c r="AL533" s="18">
        <v>10</v>
      </c>
      <c r="AM533" s="18" t="s">
        <v>678</v>
      </c>
      <c r="AN533" s="18" t="s">
        <v>750</v>
      </c>
      <c r="AO533" s="18">
        <v>51.800000000000011</v>
      </c>
      <c r="AP533" s="18">
        <v>1.5</v>
      </c>
      <c r="AQ533" s="18">
        <v>3.5000000000000001E-3</v>
      </c>
      <c r="AR533" s="21">
        <v>4.5270270270270259E-3</v>
      </c>
      <c r="AS533" s="18">
        <v>45</v>
      </c>
      <c r="AU533" s="18">
        <v>10</v>
      </c>
      <c r="AV533" s="18" t="s">
        <v>33</v>
      </c>
      <c r="AW533" s="18" t="s">
        <v>136</v>
      </c>
      <c r="AX533" s="18">
        <v>92</v>
      </c>
      <c r="AY533" s="18">
        <v>1.5</v>
      </c>
      <c r="AZ533" s="18">
        <v>3.6999999999999998E-2</v>
      </c>
      <c r="BA533" s="21">
        <v>2.6141304347826088E-2</v>
      </c>
      <c r="BB533" s="18">
        <v>261</v>
      </c>
      <c r="BD533" s="18">
        <v>10</v>
      </c>
      <c r="BE533" s="18" t="s">
        <v>33</v>
      </c>
      <c r="BF533" s="18" t="s">
        <v>136</v>
      </c>
      <c r="BG533" s="18">
        <v>92</v>
      </c>
      <c r="BH533" s="18">
        <v>2.5</v>
      </c>
      <c r="BI533" s="18">
        <v>3.6999999999999998E-2</v>
      </c>
      <c r="BJ533" s="21">
        <v>3.163768115942029E-2</v>
      </c>
      <c r="BK533" s="18">
        <v>316</v>
      </c>
      <c r="BM533" s="18">
        <v>10</v>
      </c>
      <c r="BN533" s="18" t="s">
        <v>33</v>
      </c>
      <c r="BO533" s="18" t="s">
        <v>136</v>
      </c>
      <c r="BP533" s="18">
        <v>92</v>
      </c>
      <c r="BQ533" s="18">
        <v>2</v>
      </c>
      <c r="BR533" s="18">
        <v>3.6999999999999998E-2</v>
      </c>
      <c r="BS533" s="21">
        <v>6.183423913043478E-2</v>
      </c>
      <c r="BT533" s="18">
        <v>618</v>
      </c>
    </row>
    <row r="534" spans="2:72" x14ac:dyDescent="0.3">
      <c r="B534" s="18">
        <v>10</v>
      </c>
      <c r="C534" s="18" t="s">
        <v>708</v>
      </c>
      <c r="D534" s="18" t="s">
        <v>750</v>
      </c>
      <c r="E534" s="18">
        <v>2150</v>
      </c>
      <c r="F534" s="18">
        <v>1</v>
      </c>
      <c r="G534" s="18">
        <v>3.8E-3</v>
      </c>
      <c r="H534" s="21">
        <v>2.0325581395348838E-4</v>
      </c>
      <c r="I534" s="18">
        <v>2</v>
      </c>
      <c r="K534" s="18">
        <v>10</v>
      </c>
      <c r="L534" s="18" t="s">
        <v>708</v>
      </c>
      <c r="M534" s="18" t="s">
        <v>750</v>
      </c>
      <c r="N534" s="18">
        <v>2150</v>
      </c>
      <c r="O534" s="18">
        <v>1</v>
      </c>
      <c r="P534" s="18">
        <v>3.5000000000000001E-3</v>
      </c>
      <c r="Q534" s="21">
        <v>8.1395348837209311E-5</v>
      </c>
      <c r="R534" s="18">
        <v>1</v>
      </c>
      <c r="T534" s="18">
        <v>10</v>
      </c>
      <c r="U534" s="18" t="s">
        <v>708</v>
      </c>
      <c r="V534" s="18" t="s">
        <v>750</v>
      </c>
      <c r="W534" s="18">
        <v>2150</v>
      </c>
      <c r="X534" s="18">
        <v>1</v>
      </c>
      <c r="Y534" s="18">
        <v>3.5000000000000001E-3</v>
      </c>
      <c r="Z534" s="21">
        <v>8.1395348837209311E-5</v>
      </c>
      <c r="AA534" s="18">
        <v>1</v>
      </c>
      <c r="AC534" s="18">
        <v>10</v>
      </c>
      <c r="AD534" s="18" t="s">
        <v>694</v>
      </c>
      <c r="AE534" s="18" t="s">
        <v>750</v>
      </c>
      <c r="AF534" s="18">
        <v>342</v>
      </c>
      <c r="AG534" s="18">
        <v>1</v>
      </c>
      <c r="AH534" s="18">
        <v>4.4999999999999997E-3</v>
      </c>
      <c r="AI534" s="21">
        <v>8.7719298245614037E-4</v>
      </c>
      <c r="AJ534" s="18">
        <v>9</v>
      </c>
      <c r="AL534" s="18">
        <v>10</v>
      </c>
      <c r="AM534" s="18" t="s">
        <v>680</v>
      </c>
      <c r="AN534" s="18" t="s">
        <v>750</v>
      </c>
      <c r="AO534" s="18">
        <v>51.800000000000011</v>
      </c>
      <c r="AP534" s="18">
        <v>1.5</v>
      </c>
      <c r="AQ534" s="18">
        <v>3.5000000000000001E-3</v>
      </c>
      <c r="AR534" s="21">
        <v>4.5270270270270259E-3</v>
      </c>
      <c r="AS534" s="18">
        <v>45</v>
      </c>
      <c r="AU534" s="18">
        <v>10</v>
      </c>
      <c r="AV534" s="18" t="s">
        <v>24</v>
      </c>
      <c r="AW534" s="18" t="s">
        <v>136</v>
      </c>
      <c r="AX534" s="18">
        <v>138</v>
      </c>
      <c r="AY534" s="18">
        <v>1</v>
      </c>
      <c r="AZ534" s="18">
        <v>3.6999999999999998E-2</v>
      </c>
      <c r="BA534" s="21">
        <v>2.6141304347826088E-2</v>
      </c>
      <c r="BB534" s="18">
        <v>261</v>
      </c>
      <c r="BD534" s="18">
        <v>10</v>
      </c>
      <c r="BE534" s="18" t="s">
        <v>24</v>
      </c>
      <c r="BF534" s="18" t="s">
        <v>136</v>
      </c>
      <c r="BG534" s="18">
        <v>138</v>
      </c>
      <c r="BH534" s="18">
        <v>1.5</v>
      </c>
      <c r="BI534" s="18">
        <v>3.6999999999999998E-2</v>
      </c>
      <c r="BJ534" s="21">
        <v>3.5152979066022542E-2</v>
      </c>
      <c r="BK534" s="18">
        <v>352</v>
      </c>
      <c r="BM534" s="18">
        <v>10</v>
      </c>
      <c r="BN534" s="18" t="s">
        <v>24</v>
      </c>
      <c r="BO534" s="18" t="s">
        <v>136</v>
      </c>
      <c r="BP534" s="18">
        <v>138</v>
      </c>
      <c r="BQ534" s="18">
        <v>1.5</v>
      </c>
      <c r="BR534" s="18">
        <v>3.6999999999999998E-2</v>
      </c>
      <c r="BS534" s="21">
        <v>5.496376811594203E-2</v>
      </c>
      <c r="BT534" s="18">
        <v>550</v>
      </c>
    </row>
    <row r="535" spans="2:72" x14ac:dyDescent="0.3">
      <c r="B535" s="18">
        <v>10</v>
      </c>
      <c r="C535" s="18" t="s">
        <v>710</v>
      </c>
      <c r="D535" s="18" t="s">
        <v>750</v>
      </c>
      <c r="E535" s="18">
        <v>2150</v>
      </c>
      <c r="F535" s="18">
        <v>1</v>
      </c>
      <c r="G535" s="18">
        <v>3.8E-3</v>
      </c>
      <c r="H535" s="21">
        <v>2.0325581395348838E-4</v>
      </c>
      <c r="I535" s="18">
        <v>2</v>
      </c>
      <c r="K535" s="18">
        <v>10</v>
      </c>
      <c r="L535" s="18" t="s">
        <v>710</v>
      </c>
      <c r="M535" s="18" t="s">
        <v>750</v>
      </c>
      <c r="N535" s="18">
        <v>2150</v>
      </c>
      <c r="O535" s="18">
        <v>1</v>
      </c>
      <c r="P535" s="18">
        <v>3.5000000000000001E-3</v>
      </c>
      <c r="Q535" s="21">
        <v>8.1395348837209311E-5</v>
      </c>
      <c r="R535" s="18">
        <v>1</v>
      </c>
      <c r="T535" s="18">
        <v>10</v>
      </c>
      <c r="U535" s="18" t="s">
        <v>710</v>
      </c>
      <c r="V535" s="18" t="s">
        <v>750</v>
      </c>
      <c r="W535" s="18">
        <v>2150</v>
      </c>
      <c r="X535" s="18">
        <v>1</v>
      </c>
      <c r="Y535" s="18">
        <v>3.5000000000000001E-3</v>
      </c>
      <c r="Z535" s="21">
        <v>8.1395348837209311E-5</v>
      </c>
      <c r="AA535" s="18">
        <v>1</v>
      </c>
      <c r="AC535" s="18">
        <v>10</v>
      </c>
      <c r="AD535" s="18" t="s">
        <v>696</v>
      </c>
      <c r="AE535" s="18" t="s">
        <v>750</v>
      </c>
      <c r="AF535" s="18">
        <v>342</v>
      </c>
      <c r="AG535" s="18">
        <v>1</v>
      </c>
      <c r="AH535" s="18">
        <v>4.4999999999999997E-3</v>
      </c>
      <c r="AI535" s="21">
        <v>8.7719298245614037E-4</v>
      </c>
      <c r="AJ535" s="18">
        <v>9</v>
      </c>
      <c r="AL535" s="18">
        <v>10</v>
      </c>
      <c r="AM535" s="18" t="s">
        <v>682</v>
      </c>
      <c r="AN535" s="18" t="s">
        <v>750</v>
      </c>
      <c r="AO535" s="18">
        <v>51.800000000000011</v>
      </c>
      <c r="AP535" s="18">
        <v>1.5</v>
      </c>
      <c r="AQ535" s="18">
        <v>3.5000000000000001E-3</v>
      </c>
      <c r="AR535" s="21">
        <v>4.5270270270270259E-3</v>
      </c>
      <c r="AS535" s="18">
        <v>45</v>
      </c>
      <c r="AU535" s="18">
        <v>10</v>
      </c>
      <c r="AV535" s="18" t="s">
        <v>25</v>
      </c>
      <c r="AW535" s="18" t="s">
        <v>136</v>
      </c>
      <c r="AX535" s="18">
        <v>138</v>
      </c>
      <c r="AY535" s="18">
        <v>1</v>
      </c>
      <c r="AZ535" s="18">
        <v>3.6999999999999998E-2</v>
      </c>
      <c r="BA535" s="21">
        <v>2.6141304347826088E-2</v>
      </c>
      <c r="BB535" s="18">
        <v>261</v>
      </c>
      <c r="BD535" s="18">
        <v>10</v>
      </c>
      <c r="BE535" s="18" t="s">
        <v>25</v>
      </c>
      <c r="BF535" s="18" t="s">
        <v>136</v>
      </c>
      <c r="BG535" s="18">
        <v>138</v>
      </c>
      <c r="BH535" s="18">
        <v>1.5</v>
      </c>
      <c r="BI535" s="18">
        <v>3.6999999999999998E-2</v>
      </c>
      <c r="BJ535" s="21">
        <v>3.5152979066022542E-2</v>
      </c>
      <c r="BK535" s="18">
        <v>352</v>
      </c>
      <c r="BM535" s="18">
        <v>10</v>
      </c>
      <c r="BN535" s="18" t="s">
        <v>25</v>
      </c>
      <c r="BO535" s="18" t="s">
        <v>136</v>
      </c>
      <c r="BP535" s="18">
        <v>138</v>
      </c>
      <c r="BQ535" s="18">
        <v>1.5</v>
      </c>
      <c r="BR535" s="18">
        <v>3.6999999999999998E-2</v>
      </c>
      <c r="BS535" s="21">
        <v>5.496376811594203E-2</v>
      </c>
      <c r="BT535" s="18">
        <v>550</v>
      </c>
    </row>
    <row r="536" spans="2:72" x14ac:dyDescent="0.3">
      <c r="B536" s="18">
        <v>10</v>
      </c>
      <c r="C536" s="18" t="s">
        <v>712</v>
      </c>
      <c r="D536" s="18" t="s">
        <v>750</v>
      </c>
      <c r="E536" s="18">
        <v>2150</v>
      </c>
      <c r="F536" s="18">
        <v>1</v>
      </c>
      <c r="G536" s="18">
        <v>3.8E-3</v>
      </c>
      <c r="H536" s="21">
        <v>2.0325581395348838E-4</v>
      </c>
      <c r="I536" s="18">
        <v>2</v>
      </c>
      <c r="K536" s="18">
        <v>10</v>
      </c>
      <c r="L536" s="18" t="s">
        <v>712</v>
      </c>
      <c r="M536" s="18" t="s">
        <v>750</v>
      </c>
      <c r="N536" s="18">
        <v>2150</v>
      </c>
      <c r="O536" s="18">
        <v>1</v>
      </c>
      <c r="P536" s="18">
        <v>3.5000000000000001E-3</v>
      </c>
      <c r="Q536" s="21">
        <v>8.1395348837209311E-5</v>
      </c>
      <c r="R536" s="18">
        <v>1</v>
      </c>
      <c r="T536" s="18">
        <v>10</v>
      </c>
      <c r="U536" s="18" t="s">
        <v>712</v>
      </c>
      <c r="V536" s="18" t="s">
        <v>750</v>
      </c>
      <c r="W536" s="18">
        <v>2150</v>
      </c>
      <c r="X536" s="18">
        <v>1</v>
      </c>
      <c r="Y536" s="18">
        <v>3.5000000000000001E-3</v>
      </c>
      <c r="Z536" s="21">
        <v>8.1395348837209311E-5</v>
      </c>
      <c r="AA536" s="18">
        <v>1</v>
      </c>
      <c r="AC536" s="18">
        <v>10</v>
      </c>
      <c r="AD536" s="18" t="s">
        <v>698</v>
      </c>
      <c r="AE536" s="18" t="s">
        <v>750</v>
      </c>
      <c r="AF536" s="18">
        <v>342</v>
      </c>
      <c r="AG536" s="18">
        <v>1</v>
      </c>
      <c r="AH536" s="18">
        <v>4.4999999999999997E-3</v>
      </c>
      <c r="AI536" s="21">
        <v>8.7719298245614037E-4</v>
      </c>
      <c r="AJ536" s="18">
        <v>9</v>
      </c>
      <c r="AL536" s="18">
        <v>10</v>
      </c>
      <c r="AM536" s="18" t="s">
        <v>667</v>
      </c>
      <c r="AN536" s="18" t="s">
        <v>750</v>
      </c>
      <c r="AO536" s="18">
        <v>51.800000000000011</v>
      </c>
      <c r="AP536" s="18">
        <v>1.5</v>
      </c>
      <c r="AQ536" s="18">
        <v>3.5000000000000001E-3</v>
      </c>
      <c r="AR536" s="21">
        <v>4.5270270270270259E-3</v>
      </c>
      <c r="AS536" s="18">
        <v>45</v>
      </c>
      <c r="AU536" s="18">
        <v>10</v>
      </c>
      <c r="AV536" s="18" t="s">
        <v>13</v>
      </c>
      <c r="AW536" s="18" t="s">
        <v>136</v>
      </c>
      <c r="AX536" s="18">
        <v>138</v>
      </c>
      <c r="AY536" s="18">
        <v>1</v>
      </c>
      <c r="AZ536" s="18">
        <v>3.6999999999999998E-2</v>
      </c>
      <c r="BA536" s="21">
        <v>2.6141304347826088E-2</v>
      </c>
      <c r="BB536" s="18">
        <v>261</v>
      </c>
      <c r="BD536" s="18">
        <v>10</v>
      </c>
      <c r="BE536" s="18" t="s">
        <v>13</v>
      </c>
      <c r="BF536" s="18" t="s">
        <v>136</v>
      </c>
      <c r="BG536" s="18">
        <v>138</v>
      </c>
      <c r="BH536" s="18">
        <v>1.5</v>
      </c>
      <c r="BI536" s="18">
        <v>3.6999999999999998E-2</v>
      </c>
      <c r="BJ536" s="21">
        <v>3.5152979066022542E-2</v>
      </c>
      <c r="BK536" s="18">
        <v>352</v>
      </c>
      <c r="BM536" s="18">
        <v>10</v>
      </c>
      <c r="BN536" s="18" t="s">
        <v>13</v>
      </c>
      <c r="BO536" s="18" t="s">
        <v>136</v>
      </c>
      <c r="BP536" s="18">
        <v>138</v>
      </c>
      <c r="BQ536" s="18">
        <v>1.5</v>
      </c>
      <c r="BR536" s="18">
        <v>3.6999999999999998E-2</v>
      </c>
      <c r="BS536" s="21">
        <v>5.496376811594203E-2</v>
      </c>
      <c r="BT536" s="18">
        <v>550</v>
      </c>
    </row>
    <row r="537" spans="2:72" x14ac:dyDescent="0.3">
      <c r="B537" s="18">
        <v>10</v>
      </c>
      <c r="C537" s="18" t="s">
        <v>714</v>
      </c>
      <c r="D537" s="18" t="s">
        <v>750</v>
      </c>
      <c r="E537" s="18">
        <v>2150</v>
      </c>
      <c r="F537" s="18">
        <v>1</v>
      </c>
      <c r="G537" s="18">
        <v>3.8E-3</v>
      </c>
      <c r="H537" s="21">
        <v>2.0325581395348838E-4</v>
      </c>
      <c r="I537" s="18">
        <v>2</v>
      </c>
      <c r="K537" s="18">
        <v>10</v>
      </c>
      <c r="L537" s="18" t="s">
        <v>714</v>
      </c>
      <c r="M537" s="18" t="s">
        <v>750</v>
      </c>
      <c r="N537" s="18">
        <v>2150</v>
      </c>
      <c r="O537" s="18">
        <v>1</v>
      </c>
      <c r="P537" s="18">
        <v>3.5000000000000001E-3</v>
      </c>
      <c r="Q537" s="21">
        <v>8.1395348837209311E-5</v>
      </c>
      <c r="R537" s="18">
        <v>1</v>
      </c>
      <c r="T537" s="18">
        <v>10</v>
      </c>
      <c r="U537" s="18" t="s">
        <v>714</v>
      </c>
      <c r="V537" s="18" t="s">
        <v>750</v>
      </c>
      <c r="W537" s="18">
        <v>2150</v>
      </c>
      <c r="X537" s="18">
        <v>1</v>
      </c>
      <c r="Y537" s="18">
        <v>3.5000000000000001E-3</v>
      </c>
      <c r="Z537" s="21">
        <v>8.1395348837209311E-5</v>
      </c>
      <c r="AA537" s="18">
        <v>1</v>
      </c>
      <c r="AC537" s="18">
        <v>10</v>
      </c>
      <c r="AD537" s="18" t="s">
        <v>700</v>
      </c>
      <c r="AE537" s="18" t="s">
        <v>750</v>
      </c>
      <c r="AF537" s="18">
        <v>342</v>
      </c>
      <c r="AG537" s="18">
        <v>1</v>
      </c>
      <c r="AH537" s="18">
        <v>4.4999999999999997E-3</v>
      </c>
      <c r="AI537" s="21">
        <v>8.7719298245614037E-4</v>
      </c>
      <c r="AJ537" s="18">
        <v>9</v>
      </c>
      <c r="AL537" s="18">
        <v>10</v>
      </c>
      <c r="AM537" s="18" t="s">
        <v>669</v>
      </c>
      <c r="AN537" s="18" t="s">
        <v>750</v>
      </c>
      <c r="AO537" s="18">
        <v>51.800000000000011</v>
      </c>
      <c r="AP537" s="18">
        <v>1.5</v>
      </c>
      <c r="AQ537" s="18">
        <v>3.5000000000000001E-3</v>
      </c>
      <c r="AR537" s="21">
        <v>4.5270270270270259E-3</v>
      </c>
      <c r="AS537" s="18">
        <v>45</v>
      </c>
      <c r="AU537" s="18">
        <v>10</v>
      </c>
      <c r="AV537" s="18" t="s">
        <v>14</v>
      </c>
      <c r="AW537" s="18" t="s">
        <v>136</v>
      </c>
      <c r="AX537" s="18">
        <v>165.6</v>
      </c>
      <c r="AY537" s="18">
        <v>1</v>
      </c>
      <c r="AZ537" s="18">
        <v>3.6999999999999998E-2</v>
      </c>
      <c r="BA537" s="21">
        <v>2.1784420289855073E-2</v>
      </c>
      <c r="BB537" s="18">
        <v>218</v>
      </c>
      <c r="BD537" s="18">
        <v>10</v>
      </c>
      <c r="BE537" s="18" t="s">
        <v>14</v>
      </c>
      <c r="BF537" s="18" t="s">
        <v>136</v>
      </c>
      <c r="BG537" s="18">
        <v>165.6</v>
      </c>
      <c r="BH537" s="18">
        <v>1.5</v>
      </c>
      <c r="BI537" s="18">
        <v>3.6999999999999998E-2</v>
      </c>
      <c r="BJ537" s="21">
        <v>2.9294149221685453E-2</v>
      </c>
      <c r="BK537" s="18">
        <v>293</v>
      </c>
      <c r="BM537" s="18">
        <v>10</v>
      </c>
      <c r="BN537" s="18" t="s">
        <v>14</v>
      </c>
      <c r="BO537" s="18" t="s">
        <v>136</v>
      </c>
      <c r="BP537" s="18">
        <v>165.6</v>
      </c>
      <c r="BQ537" s="18">
        <v>1.5</v>
      </c>
      <c r="BR537" s="18">
        <v>3.6999999999999998E-2</v>
      </c>
      <c r="BS537" s="21">
        <v>4.5803140096618351E-2</v>
      </c>
      <c r="BT537" s="18">
        <v>458</v>
      </c>
    </row>
    <row r="538" spans="2:72" x14ac:dyDescent="0.3">
      <c r="B538" s="18">
        <v>10</v>
      </c>
      <c r="C538" s="18" t="s">
        <v>716</v>
      </c>
      <c r="D538" s="18" t="s">
        <v>750</v>
      </c>
      <c r="E538" s="18">
        <v>2150</v>
      </c>
      <c r="F538" s="18">
        <v>1</v>
      </c>
      <c r="G538" s="18">
        <v>3.8E-3</v>
      </c>
      <c r="H538" s="21">
        <v>2.0325581395348838E-4</v>
      </c>
      <c r="I538" s="18">
        <v>2</v>
      </c>
      <c r="K538" s="18">
        <v>10</v>
      </c>
      <c r="L538" s="18" t="s">
        <v>716</v>
      </c>
      <c r="M538" s="18" t="s">
        <v>750</v>
      </c>
      <c r="N538" s="18">
        <v>2150</v>
      </c>
      <c r="O538" s="18">
        <v>1</v>
      </c>
      <c r="P538" s="18">
        <v>3.5000000000000001E-3</v>
      </c>
      <c r="Q538" s="21">
        <v>8.1395348837209311E-5</v>
      </c>
      <c r="R538" s="18">
        <v>1</v>
      </c>
      <c r="T538" s="18">
        <v>10</v>
      </c>
      <c r="U538" s="18" t="s">
        <v>716</v>
      </c>
      <c r="V538" s="18" t="s">
        <v>750</v>
      </c>
      <c r="W538" s="18">
        <v>2150</v>
      </c>
      <c r="X538" s="18">
        <v>1</v>
      </c>
      <c r="Y538" s="18">
        <v>3.5000000000000001E-3</v>
      </c>
      <c r="Z538" s="21">
        <v>8.1395348837209311E-5</v>
      </c>
      <c r="AA538" s="18">
        <v>1</v>
      </c>
      <c r="AC538" s="18">
        <v>10</v>
      </c>
      <c r="AD538" s="18" t="s">
        <v>685</v>
      </c>
      <c r="AE538" s="18" t="s">
        <v>750</v>
      </c>
      <c r="AF538" s="18">
        <v>342</v>
      </c>
      <c r="AG538" s="18">
        <v>1</v>
      </c>
      <c r="AH538" s="18">
        <v>4.4999999999999997E-3</v>
      </c>
      <c r="AI538" s="21">
        <v>8.7719298245614037E-4</v>
      </c>
      <c r="AJ538" s="18">
        <v>9</v>
      </c>
      <c r="AL538" s="18">
        <v>10</v>
      </c>
      <c r="AM538" s="18" t="s">
        <v>671</v>
      </c>
      <c r="AN538" s="18" t="s">
        <v>750</v>
      </c>
      <c r="AO538" s="18">
        <v>51.800000000000011</v>
      </c>
      <c r="AP538" s="18">
        <v>1.5</v>
      </c>
      <c r="AQ538" s="18">
        <v>3.5000000000000001E-3</v>
      </c>
      <c r="AR538" s="21">
        <v>4.5270270270270259E-3</v>
      </c>
      <c r="AS538" s="18">
        <v>45</v>
      </c>
      <c r="AU538" s="18">
        <v>10</v>
      </c>
      <c r="AV538" s="18" t="s">
        <v>32</v>
      </c>
      <c r="AW538" s="18" t="s">
        <v>136</v>
      </c>
      <c r="AX538" s="18">
        <v>165.6</v>
      </c>
      <c r="AY538" s="18">
        <v>1</v>
      </c>
      <c r="AZ538" s="18">
        <v>3.6999999999999998E-2</v>
      </c>
      <c r="BA538" s="21">
        <v>2.1784420289855073E-2</v>
      </c>
      <c r="BB538" s="18">
        <v>218</v>
      </c>
      <c r="BD538" s="18">
        <v>10</v>
      </c>
      <c r="BE538" s="18" t="s">
        <v>32</v>
      </c>
      <c r="BF538" s="18" t="s">
        <v>136</v>
      </c>
      <c r="BG538" s="18">
        <v>165.6</v>
      </c>
      <c r="BH538" s="18">
        <v>1.5</v>
      </c>
      <c r="BI538" s="18">
        <v>3.6999999999999998E-2</v>
      </c>
      <c r="BJ538" s="21">
        <v>2.9294149221685453E-2</v>
      </c>
      <c r="BK538" s="18">
        <v>293</v>
      </c>
      <c r="BM538" s="18">
        <v>10</v>
      </c>
      <c r="BN538" s="18" t="s">
        <v>32</v>
      </c>
      <c r="BO538" s="18" t="s">
        <v>136</v>
      </c>
      <c r="BP538" s="18">
        <v>165.6</v>
      </c>
      <c r="BQ538" s="18">
        <v>1.5</v>
      </c>
      <c r="BR538" s="18">
        <v>3.6999999999999998E-2</v>
      </c>
      <c r="BS538" s="21">
        <v>4.5803140096618351E-2</v>
      </c>
      <c r="BT538" s="18">
        <v>458</v>
      </c>
    </row>
    <row r="539" spans="2:72" x14ac:dyDescent="0.3">
      <c r="B539" s="18">
        <v>10</v>
      </c>
      <c r="C539" s="18" t="s">
        <v>718</v>
      </c>
      <c r="D539" s="18" t="s">
        <v>750</v>
      </c>
      <c r="E539" s="18">
        <v>2150</v>
      </c>
      <c r="F539" s="18">
        <v>1</v>
      </c>
      <c r="G539" s="18">
        <v>3.8999999999999998E-3</v>
      </c>
      <c r="H539" s="21">
        <v>2.0860465116279066E-4</v>
      </c>
      <c r="I539" s="18">
        <v>2</v>
      </c>
      <c r="K539" s="18">
        <v>10</v>
      </c>
      <c r="L539" s="18" t="s">
        <v>718</v>
      </c>
      <c r="M539" s="18" t="s">
        <v>750</v>
      </c>
      <c r="N539" s="18">
        <v>2150</v>
      </c>
      <c r="O539" s="18">
        <v>1</v>
      </c>
      <c r="P539" s="18">
        <v>3.5000000000000001E-3</v>
      </c>
      <c r="Q539" s="21">
        <v>8.1395348837209311E-5</v>
      </c>
      <c r="R539" s="18">
        <v>1</v>
      </c>
      <c r="T539" s="18">
        <v>10</v>
      </c>
      <c r="U539" s="18" t="s">
        <v>718</v>
      </c>
      <c r="V539" s="18" t="s">
        <v>750</v>
      </c>
      <c r="W539" s="18">
        <v>2150</v>
      </c>
      <c r="X539" s="18">
        <v>1</v>
      </c>
      <c r="Y539" s="18">
        <v>3.5000000000000001E-3</v>
      </c>
      <c r="Z539" s="21">
        <v>8.1395348837209311E-5</v>
      </c>
      <c r="AA539" s="18">
        <v>1</v>
      </c>
      <c r="AC539" s="18">
        <v>10</v>
      </c>
      <c r="AD539" s="18" t="s">
        <v>687</v>
      </c>
      <c r="AE539" s="18" t="s">
        <v>750</v>
      </c>
      <c r="AF539" s="18">
        <v>342</v>
      </c>
      <c r="AG539" s="18">
        <v>1</v>
      </c>
      <c r="AH539" s="18">
        <v>4.4999999999999997E-3</v>
      </c>
      <c r="AI539" s="21">
        <v>8.7719298245614037E-4</v>
      </c>
      <c r="AJ539" s="18">
        <v>9</v>
      </c>
      <c r="AL539" s="18">
        <v>10</v>
      </c>
      <c r="AM539" s="18" t="s">
        <v>673</v>
      </c>
      <c r="AN539" s="18" t="s">
        <v>750</v>
      </c>
      <c r="AO539" s="18">
        <v>51.800000000000011</v>
      </c>
      <c r="AP539" s="18">
        <v>1.5</v>
      </c>
      <c r="AQ539" s="18">
        <v>3.5000000000000001E-3</v>
      </c>
      <c r="AR539" s="21">
        <v>4.5270270270270259E-3</v>
      </c>
      <c r="AS539" s="18">
        <v>45</v>
      </c>
      <c r="AU539" s="18">
        <v>10</v>
      </c>
      <c r="AV539" s="18" t="s">
        <v>31</v>
      </c>
      <c r="AW539" s="18" t="s">
        <v>136</v>
      </c>
      <c r="AX539" s="18">
        <v>165.6</v>
      </c>
      <c r="AY539" s="18">
        <v>1</v>
      </c>
      <c r="AZ539" s="18">
        <v>3.6999999999999998E-2</v>
      </c>
      <c r="BA539" s="21">
        <v>2.1784420289855073E-2</v>
      </c>
      <c r="BB539" s="18">
        <v>218</v>
      </c>
      <c r="BD539" s="18">
        <v>10</v>
      </c>
      <c r="BE539" s="18" t="s">
        <v>31</v>
      </c>
      <c r="BF539" s="18" t="s">
        <v>136</v>
      </c>
      <c r="BG539" s="18">
        <v>165.6</v>
      </c>
      <c r="BH539" s="18">
        <v>1.5</v>
      </c>
      <c r="BI539" s="18">
        <v>3.6999999999999998E-2</v>
      </c>
      <c r="BJ539" s="21">
        <v>2.9294149221685453E-2</v>
      </c>
      <c r="BK539" s="18">
        <v>293</v>
      </c>
      <c r="BM539" s="18">
        <v>10</v>
      </c>
      <c r="BN539" s="18" t="s">
        <v>31</v>
      </c>
      <c r="BO539" s="18" t="s">
        <v>136</v>
      </c>
      <c r="BP539" s="18">
        <v>165.6</v>
      </c>
      <c r="BQ539" s="18">
        <v>1.5</v>
      </c>
      <c r="BR539" s="18">
        <v>3.6999999999999998E-2</v>
      </c>
      <c r="BS539" s="21">
        <v>4.5803140096618351E-2</v>
      </c>
      <c r="BT539" s="18">
        <v>458</v>
      </c>
    </row>
    <row r="540" spans="2:72" x14ac:dyDescent="0.3">
      <c r="B540" s="18">
        <v>10</v>
      </c>
      <c r="C540" s="18" t="s">
        <v>703</v>
      </c>
      <c r="D540" s="18" t="s">
        <v>750</v>
      </c>
      <c r="E540" s="18">
        <v>2150</v>
      </c>
      <c r="F540" s="18">
        <v>1</v>
      </c>
      <c r="G540" s="18">
        <v>3.8999999999999998E-3</v>
      </c>
      <c r="H540" s="21">
        <v>2.0860465116279066E-4</v>
      </c>
      <c r="I540" s="18">
        <v>2</v>
      </c>
      <c r="K540" s="18">
        <v>10</v>
      </c>
      <c r="L540" s="18" t="s">
        <v>703</v>
      </c>
      <c r="M540" s="18" t="s">
        <v>750</v>
      </c>
      <c r="N540" s="18">
        <v>2150</v>
      </c>
      <c r="O540" s="18">
        <v>1</v>
      </c>
      <c r="P540" s="18">
        <v>3.5000000000000001E-3</v>
      </c>
      <c r="Q540" s="21">
        <v>8.1395348837209311E-5</v>
      </c>
      <c r="R540" s="18">
        <v>1</v>
      </c>
      <c r="T540" s="18">
        <v>10</v>
      </c>
      <c r="U540" s="18" t="s">
        <v>703</v>
      </c>
      <c r="V540" s="18" t="s">
        <v>750</v>
      </c>
      <c r="W540" s="18">
        <v>2150</v>
      </c>
      <c r="X540" s="18">
        <v>1</v>
      </c>
      <c r="Y540" s="18">
        <v>3.5000000000000001E-3</v>
      </c>
      <c r="Z540" s="21">
        <v>8.1395348837209311E-5</v>
      </c>
      <c r="AA540" s="18">
        <v>1</v>
      </c>
      <c r="AC540" s="18">
        <v>10</v>
      </c>
      <c r="AD540" s="18" t="s">
        <v>689</v>
      </c>
      <c r="AE540" s="18" t="s">
        <v>750</v>
      </c>
      <c r="AF540" s="18">
        <v>342</v>
      </c>
      <c r="AG540" s="18">
        <v>1</v>
      </c>
      <c r="AH540" s="18">
        <v>4.4999999999999997E-3</v>
      </c>
      <c r="AI540" s="21">
        <v>8.7719298245614037E-4</v>
      </c>
      <c r="AJ540" s="18">
        <v>9</v>
      </c>
      <c r="AL540" s="18">
        <v>10</v>
      </c>
      <c r="AM540" s="18" t="s">
        <v>675</v>
      </c>
      <c r="AN540" s="18" t="s">
        <v>750</v>
      </c>
      <c r="AO540" s="18">
        <v>51.800000000000011</v>
      </c>
      <c r="AP540" s="18">
        <v>1.5</v>
      </c>
      <c r="AQ540" s="18">
        <v>3.5000000000000001E-3</v>
      </c>
      <c r="AR540" s="21">
        <v>4.5270270270270259E-3</v>
      </c>
      <c r="AS540" s="18">
        <v>45</v>
      </c>
      <c r="AU540" s="18">
        <v>10</v>
      </c>
      <c r="AV540" s="18" t="s">
        <v>738</v>
      </c>
      <c r="AW540" s="18" t="s">
        <v>750</v>
      </c>
      <c r="AX540" s="18">
        <v>9</v>
      </c>
      <c r="AY540" s="18">
        <v>2</v>
      </c>
      <c r="AZ540" s="18">
        <v>3.5999999999999999E-3</v>
      </c>
      <c r="BA540" s="21">
        <v>1.95E-2</v>
      </c>
      <c r="BB540" s="18">
        <v>195</v>
      </c>
      <c r="BD540" s="18">
        <v>10</v>
      </c>
      <c r="BE540" s="18" t="s">
        <v>738</v>
      </c>
      <c r="BF540" s="18" t="s">
        <v>750</v>
      </c>
      <c r="BG540" s="18">
        <v>9</v>
      </c>
      <c r="BH540" s="18">
        <v>6</v>
      </c>
      <c r="BI540" s="18">
        <v>3.0000000000000001E-3</v>
      </c>
      <c r="BJ540" s="21">
        <v>1.0925925925925924E-2</v>
      </c>
      <c r="BK540" s="18">
        <v>109</v>
      </c>
      <c r="BM540" s="18">
        <v>10</v>
      </c>
      <c r="BN540" s="18" t="s">
        <v>738</v>
      </c>
      <c r="BO540" s="18" t="s">
        <v>750</v>
      </c>
      <c r="BP540" s="18">
        <v>9</v>
      </c>
      <c r="BQ540" s="18">
        <v>4.5</v>
      </c>
      <c r="BR540" s="18">
        <v>3.7000000000000002E-3</v>
      </c>
      <c r="BS540" s="21">
        <v>2.8092592592592596E-2</v>
      </c>
      <c r="BT540" s="18">
        <v>281</v>
      </c>
    </row>
    <row r="541" spans="2:72" x14ac:dyDescent="0.3">
      <c r="B541" s="18">
        <v>10</v>
      </c>
      <c r="C541" s="18" t="s">
        <v>705</v>
      </c>
      <c r="D541" s="18" t="s">
        <v>750</v>
      </c>
      <c r="E541" s="18">
        <v>2150</v>
      </c>
      <c r="F541" s="18">
        <v>1</v>
      </c>
      <c r="G541" s="18">
        <v>3.8999999999999998E-3</v>
      </c>
      <c r="H541" s="21">
        <v>2.0860465116279066E-4</v>
      </c>
      <c r="I541" s="18">
        <v>2</v>
      </c>
      <c r="K541" s="18">
        <v>10</v>
      </c>
      <c r="L541" s="18" t="s">
        <v>705</v>
      </c>
      <c r="M541" s="18" t="s">
        <v>750</v>
      </c>
      <c r="N541" s="18">
        <v>2150</v>
      </c>
      <c r="O541" s="18">
        <v>1</v>
      </c>
      <c r="P541" s="18">
        <v>3.5000000000000001E-3</v>
      </c>
      <c r="Q541" s="21">
        <v>8.1395348837209311E-5</v>
      </c>
      <c r="R541" s="18">
        <v>1</v>
      </c>
      <c r="T541" s="18">
        <v>10</v>
      </c>
      <c r="U541" s="18" t="s">
        <v>705</v>
      </c>
      <c r="V541" s="18" t="s">
        <v>750</v>
      </c>
      <c r="W541" s="18">
        <v>2150</v>
      </c>
      <c r="X541" s="18">
        <v>1</v>
      </c>
      <c r="Y541" s="18">
        <v>3.5000000000000001E-3</v>
      </c>
      <c r="Z541" s="21">
        <v>8.1395348837209311E-5</v>
      </c>
      <c r="AA541" s="18">
        <v>1</v>
      </c>
      <c r="AC541" s="18">
        <v>10</v>
      </c>
      <c r="AD541" s="18" t="s">
        <v>691</v>
      </c>
      <c r="AE541" s="18" t="s">
        <v>750</v>
      </c>
      <c r="AF541" s="18">
        <v>342</v>
      </c>
      <c r="AG541" s="18">
        <v>1</v>
      </c>
      <c r="AH541" s="18">
        <v>4.4999999999999997E-3</v>
      </c>
      <c r="AI541" s="21">
        <v>8.7719298245614037E-4</v>
      </c>
      <c r="AJ541" s="18">
        <v>9</v>
      </c>
      <c r="AL541" s="18">
        <v>10</v>
      </c>
      <c r="AM541" s="18" t="s">
        <v>677</v>
      </c>
      <c r="AN541" s="18" t="s">
        <v>750</v>
      </c>
      <c r="AO541" s="18">
        <v>51.800000000000011</v>
      </c>
      <c r="AP541" s="18">
        <v>1.5</v>
      </c>
      <c r="AQ541" s="18">
        <v>3.5000000000000001E-3</v>
      </c>
      <c r="AR541" s="21">
        <v>4.5270270270270259E-3</v>
      </c>
      <c r="AS541" s="18">
        <v>45</v>
      </c>
      <c r="AU541" s="18">
        <v>10</v>
      </c>
      <c r="AV541" s="18" t="s">
        <v>650</v>
      </c>
      <c r="AW541" s="18" t="s">
        <v>750</v>
      </c>
      <c r="AX541" s="18">
        <v>9</v>
      </c>
      <c r="AY541" s="18">
        <v>2</v>
      </c>
      <c r="AZ541" s="18">
        <v>3.5999999999999999E-3</v>
      </c>
      <c r="BA541" s="21">
        <v>1.95E-2</v>
      </c>
      <c r="BB541" s="18">
        <v>195</v>
      </c>
      <c r="BD541" s="18">
        <v>10</v>
      </c>
      <c r="BE541" s="18" t="s">
        <v>650</v>
      </c>
      <c r="BF541" s="18" t="s">
        <v>750</v>
      </c>
      <c r="BG541" s="18">
        <v>9</v>
      </c>
      <c r="BH541" s="18">
        <v>6</v>
      </c>
      <c r="BI541" s="18">
        <v>3.0000000000000001E-3</v>
      </c>
      <c r="BJ541" s="21">
        <v>1.0925925925925924E-2</v>
      </c>
      <c r="BK541" s="18">
        <v>109</v>
      </c>
      <c r="BM541" s="18">
        <v>10</v>
      </c>
      <c r="BN541" s="18" t="s">
        <v>650</v>
      </c>
      <c r="BO541" s="18" t="s">
        <v>750</v>
      </c>
      <c r="BP541" s="18">
        <v>9</v>
      </c>
      <c r="BQ541" s="18">
        <v>4.5</v>
      </c>
      <c r="BR541" s="18">
        <v>3.7000000000000002E-3</v>
      </c>
      <c r="BS541" s="21">
        <v>2.8092592592592596E-2</v>
      </c>
      <c r="BT541" s="18">
        <v>281</v>
      </c>
    </row>
    <row r="542" spans="2:72" x14ac:dyDescent="0.3">
      <c r="B542" s="18">
        <v>10</v>
      </c>
      <c r="C542" s="18" t="s">
        <v>707</v>
      </c>
      <c r="D542" s="18" t="s">
        <v>750</v>
      </c>
      <c r="E542" s="18">
        <v>2150</v>
      </c>
      <c r="F542" s="18">
        <v>1</v>
      </c>
      <c r="G542" s="18">
        <v>3.8999999999999998E-3</v>
      </c>
      <c r="H542" s="21">
        <v>2.0860465116279066E-4</v>
      </c>
      <c r="I542" s="18">
        <v>2</v>
      </c>
      <c r="K542" s="18">
        <v>10</v>
      </c>
      <c r="L542" s="18" t="s">
        <v>707</v>
      </c>
      <c r="M542" s="18" t="s">
        <v>750</v>
      </c>
      <c r="N542" s="18">
        <v>2150</v>
      </c>
      <c r="O542" s="18">
        <v>1</v>
      </c>
      <c r="P542" s="18">
        <v>3.5000000000000001E-3</v>
      </c>
      <c r="Q542" s="21">
        <v>8.1395348837209311E-5</v>
      </c>
      <c r="R542" s="18">
        <v>1</v>
      </c>
      <c r="T542" s="18">
        <v>10</v>
      </c>
      <c r="U542" s="18" t="s">
        <v>707</v>
      </c>
      <c r="V542" s="18" t="s">
        <v>750</v>
      </c>
      <c r="W542" s="18">
        <v>2150</v>
      </c>
      <c r="X542" s="18">
        <v>1</v>
      </c>
      <c r="Y542" s="18">
        <v>3.5000000000000001E-3</v>
      </c>
      <c r="Z542" s="21">
        <v>8.1395348837209311E-5</v>
      </c>
      <c r="AA542" s="18">
        <v>1</v>
      </c>
      <c r="AC542" s="18">
        <v>10</v>
      </c>
      <c r="AD542" s="18" t="s">
        <v>693</v>
      </c>
      <c r="AE542" s="18" t="s">
        <v>750</v>
      </c>
      <c r="AF542" s="18">
        <v>342</v>
      </c>
      <c r="AG542" s="18">
        <v>1</v>
      </c>
      <c r="AH542" s="18">
        <v>4.4999999999999997E-3</v>
      </c>
      <c r="AI542" s="21">
        <v>8.7719298245614037E-4</v>
      </c>
      <c r="AJ542" s="18">
        <v>9</v>
      </c>
      <c r="AL542" s="18">
        <v>10</v>
      </c>
      <c r="AM542" s="18" t="s">
        <v>679</v>
      </c>
      <c r="AN542" s="18" t="s">
        <v>750</v>
      </c>
      <c r="AO542" s="18">
        <v>51.800000000000011</v>
      </c>
      <c r="AP542" s="18">
        <v>1.5</v>
      </c>
      <c r="AQ542" s="18">
        <v>3.5000000000000001E-3</v>
      </c>
      <c r="AR542" s="21">
        <v>4.5270270270270259E-3</v>
      </c>
      <c r="AS542" s="18">
        <v>45</v>
      </c>
      <c r="AU542" s="18">
        <v>10</v>
      </c>
      <c r="AV542" s="18" t="s">
        <v>652</v>
      </c>
      <c r="AW542" s="18" t="s">
        <v>750</v>
      </c>
      <c r="AX542" s="18">
        <v>9</v>
      </c>
      <c r="AY542" s="18">
        <v>2</v>
      </c>
      <c r="AZ542" s="18">
        <v>3.5999999999999999E-3</v>
      </c>
      <c r="BA542" s="21">
        <v>1.95E-2</v>
      </c>
      <c r="BB542" s="18">
        <v>195</v>
      </c>
      <c r="BD542" s="18">
        <v>10</v>
      </c>
      <c r="BE542" s="18" t="s">
        <v>652</v>
      </c>
      <c r="BF542" s="18" t="s">
        <v>750</v>
      </c>
      <c r="BG542" s="18">
        <v>9</v>
      </c>
      <c r="BH542" s="18">
        <v>6</v>
      </c>
      <c r="BI542" s="18">
        <v>3.0000000000000001E-3</v>
      </c>
      <c r="BJ542" s="21">
        <v>1.0925925925925924E-2</v>
      </c>
      <c r="BK542" s="18">
        <v>109</v>
      </c>
      <c r="BM542" s="18">
        <v>10</v>
      </c>
      <c r="BN542" s="18" t="s">
        <v>652</v>
      </c>
      <c r="BO542" s="18" t="s">
        <v>750</v>
      </c>
      <c r="BP542" s="18">
        <v>9</v>
      </c>
      <c r="BQ542" s="18">
        <v>4.5</v>
      </c>
      <c r="BR542" s="18">
        <v>3.7000000000000002E-3</v>
      </c>
      <c r="BS542" s="21">
        <v>2.8092592592592596E-2</v>
      </c>
      <c r="BT542" s="18">
        <v>281</v>
      </c>
    </row>
    <row r="543" spans="2:72" x14ac:dyDescent="0.3">
      <c r="B543" s="18">
        <v>10</v>
      </c>
      <c r="C543" s="18" t="s">
        <v>709</v>
      </c>
      <c r="D543" s="18" t="s">
        <v>750</v>
      </c>
      <c r="E543" s="18">
        <v>2150</v>
      </c>
      <c r="F543" s="18">
        <v>1</v>
      </c>
      <c r="G543" s="18">
        <v>3.8999999999999998E-3</v>
      </c>
      <c r="H543" s="21">
        <v>2.0860465116279066E-4</v>
      </c>
      <c r="I543" s="18">
        <v>2</v>
      </c>
      <c r="K543" s="18">
        <v>10</v>
      </c>
      <c r="L543" s="18" t="s">
        <v>709</v>
      </c>
      <c r="M543" s="18" t="s">
        <v>750</v>
      </c>
      <c r="N543" s="18">
        <v>2150</v>
      </c>
      <c r="O543" s="18">
        <v>1</v>
      </c>
      <c r="P543" s="18">
        <v>3.5000000000000001E-3</v>
      </c>
      <c r="Q543" s="21">
        <v>8.1395348837209311E-5</v>
      </c>
      <c r="R543" s="18">
        <v>1</v>
      </c>
      <c r="T543" s="18">
        <v>10</v>
      </c>
      <c r="U543" s="18" t="s">
        <v>709</v>
      </c>
      <c r="V543" s="18" t="s">
        <v>750</v>
      </c>
      <c r="W543" s="18">
        <v>2150</v>
      </c>
      <c r="X543" s="18">
        <v>1</v>
      </c>
      <c r="Y543" s="18">
        <v>3.5000000000000001E-3</v>
      </c>
      <c r="Z543" s="21">
        <v>8.1395348837209311E-5</v>
      </c>
      <c r="AA543" s="18">
        <v>1</v>
      </c>
      <c r="AC543" s="18">
        <v>10</v>
      </c>
      <c r="AD543" s="18" t="s">
        <v>695</v>
      </c>
      <c r="AE543" s="18" t="s">
        <v>750</v>
      </c>
      <c r="AF543" s="18">
        <v>342</v>
      </c>
      <c r="AG543" s="18">
        <v>1</v>
      </c>
      <c r="AH543" s="18">
        <v>4.4999999999999997E-3</v>
      </c>
      <c r="AI543" s="21">
        <v>8.7719298245614037E-4</v>
      </c>
      <c r="AJ543" s="18">
        <v>9</v>
      </c>
      <c r="AL543" s="18">
        <v>10</v>
      </c>
      <c r="AM543" s="18" t="s">
        <v>681</v>
      </c>
      <c r="AN543" s="18" t="s">
        <v>750</v>
      </c>
      <c r="AO543" s="18">
        <v>51.800000000000011</v>
      </c>
      <c r="AP543" s="18">
        <v>1.5</v>
      </c>
      <c r="AQ543" s="18">
        <v>3.5000000000000001E-3</v>
      </c>
      <c r="AR543" s="21">
        <v>4.5270270270270259E-3</v>
      </c>
      <c r="AS543" s="18">
        <v>45</v>
      </c>
      <c r="AU543" s="18">
        <v>10</v>
      </c>
      <c r="AV543" s="18" t="s">
        <v>654</v>
      </c>
      <c r="AW543" s="18" t="s">
        <v>750</v>
      </c>
      <c r="AX543" s="18">
        <v>9</v>
      </c>
      <c r="AY543" s="18">
        <v>2</v>
      </c>
      <c r="AZ543" s="18">
        <v>3.5999999999999999E-3</v>
      </c>
      <c r="BA543" s="21">
        <v>1.95E-2</v>
      </c>
      <c r="BB543" s="18">
        <v>195</v>
      </c>
      <c r="BD543" s="18">
        <v>10</v>
      </c>
      <c r="BE543" s="18" t="s">
        <v>654</v>
      </c>
      <c r="BF543" s="18" t="s">
        <v>750</v>
      </c>
      <c r="BG543" s="18">
        <v>9</v>
      </c>
      <c r="BH543" s="18">
        <v>6</v>
      </c>
      <c r="BI543" s="18">
        <v>3.0000000000000001E-3</v>
      </c>
      <c r="BJ543" s="21">
        <v>1.0925925925925924E-2</v>
      </c>
      <c r="BK543" s="18">
        <v>109</v>
      </c>
      <c r="BM543" s="18">
        <v>10</v>
      </c>
      <c r="BN543" s="18" t="s">
        <v>654</v>
      </c>
      <c r="BO543" s="18" t="s">
        <v>750</v>
      </c>
      <c r="BP543" s="18">
        <v>9</v>
      </c>
      <c r="BQ543" s="18">
        <v>4.5</v>
      </c>
      <c r="BR543" s="18">
        <v>3.7000000000000002E-3</v>
      </c>
      <c r="BS543" s="21">
        <v>2.8092592592592596E-2</v>
      </c>
      <c r="BT543" s="18">
        <v>281</v>
      </c>
    </row>
    <row r="544" spans="2:72" x14ac:dyDescent="0.3">
      <c r="B544" s="18">
        <v>10</v>
      </c>
      <c r="C544" s="18" t="s">
        <v>711</v>
      </c>
      <c r="D544" s="18" t="s">
        <v>750</v>
      </c>
      <c r="E544" s="18">
        <v>2150</v>
      </c>
      <c r="F544" s="18">
        <v>1</v>
      </c>
      <c r="G544" s="18">
        <v>3.8999999999999998E-3</v>
      </c>
      <c r="H544" s="21">
        <v>2.0860465116279066E-4</v>
      </c>
      <c r="I544" s="18">
        <v>2</v>
      </c>
      <c r="K544" s="18">
        <v>10</v>
      </c>
      <c r="L544" s="18" t="s">
        <v>711</v>
      </c>
      <c r="M544" s="18" t="s">
        <v>750</v>
      </c>
      <c r="N544" s="18">
        <v>2150</v>
      </c>
      <c r="O544" s="18">
        <v>1</v>
      </c>
      <c r="P544" s="18">
        <v>3.5000000000000001E-3</v>
      </c>
      <c r="Q544" s="21">
        <v>8.1395348837209311E-5</v>
      </c>
      <c r="R544" s="18">
        <v>1</v>
      </c>
      <c r="T544" s="18">
        <v>10</v>
      </c>
      <c r="U544" s="18" t="s">
        <v>711</v>
      </c>
      <c r="V544" s="18" t="s">
        <v>750</v>
      </c>
      <c r="W544" s="18">
        <v>2150</v>
      </c>
      <c r="X544" s="18">
        <v>1</v>
      </c>
      <c r="Y544" s="18">
        <v>3.5000000000000001E-3</v>
      </c>
      <c r="Z544" s="21">
        <v>8.1395348837209311E-5</v>
      </c>
      <c r="AA544" s="18">
        <v>1</v>
      </c>
      <c r="AC544" s="18">
        <v>10</v>
      </c>
      <c r="AD544" s="18" t="s">
        <v>697</v>
      </c>
      <c r="AE544" s="18" t="s">
        <v>750</v>
      </c>
      <c r="AF544" s="18">
        <v>342</v>
      </c>
      <c r="AG544" s="18">
        <v>1</v>
      </c>
      <c r="AH544" s="18">
        <v>4.4999999999999997E-3</v>
      </c>
      <c r="AI544" s="21">
        <v>8.7719298245614037E-4</v>
      </c>
      <c r="AJ544" s="18">
        <v>9</v>
      </c>
      <c r="AL544" s="18">
        <v>10</v>
      </c>
      <c r="AM544" s="18" t="s">
        <v>683</v>
      </c>
      <c r="AN544" s="18" t="s">
        <v>750</v>
      </c>
      <c r="AO544" s="18">
        <v>51.800000000000011</v>
      </c>
      <c r="AP544" s="18">
        <v>1.5</v>
      </c>
      <c r="AQ544" s="18">
        <v>3.5000000000000001E-3</v>
      </c>
      <c r="AR544" s="21">
        <v>4.5270270270270259E-3</v>
      </c>
      <c r="AS544" s="18">
        <v>45</v>
      </c>
      <c r="AU544" s="18">
        <v>10</v>
      </c>
      <c r="AV544" s="18" t="s">
        <v>656</v>
      </c>
      <c r="AW544" s="18" t="s">
        <v>750</v>
      </c>
      <c r="AX544" s="18">
        <v>9</v>
      </c>
      <c r="AY544" s="18">
        <v>2</v>
      </c>
      <c r="AZ544" s="18">
        <v>3.5999999999999999E-3</v>
      </c>
      <c r="BA544" s="21">
        <v>1.95E-2</v>
      </c>
      <c r="BB544" s="18">
        <v>195</v>
      </c>
      <c r="BD544" s="18">
        <v>10</v>
      </c>
      <c r="BE544" s="18" t="s">
        <v>656</v>
      </c>
      <c r="BF544" s="18" t="s">
        <v>750</v>
      </c>
      <c r="BG544" s="18">
        <v>9</v>
      </c>
      <c r="BH544" s="18">
        <v>6</v>
      </c>
      <c r="BI544" s="18">
        <v>3.0000000000000001E-3</v>
      </c>
      <c r="BJ544" s="21">
        <v>1.0925925925925924E-2</v>
      </c>
      <c r="BK544" s="18">
        <v>109</v>
      </c>
      <c r="BM544" s="18">
        <v>10</v>
      </c>
      <c r="BN544" s="18" t="s">
        <v>656</v>
      </c>
      <c r="BO544" s="18" t="s">
        <v>750</v>
      </c>
      <c r="BP544" s="18">
        <v>9</v>
      </c>
      <c r="BQ544" s="18">
        <v>4.5</v>
      </c>
      <c r="BR544" s="18">
        <v>3.7000000000000002E-3</v>
      </c>
      <c r="BS544" s="21">
        <v>2.8092592592592596E-2</v>
      </c>
      <c r="BT544" s="18">
        <v>281</v>
      </c>
    </row>
    <row r="545" spans="2:72" x14ac:dyDescent="0.3">
      <c r="B545" s="18">
        <v>10</v>
      </c>
      <c r="C545" s="18" t="s">
        <v>713</v>
      </c>
      <c r="D545" s="18" t="s">
        <v>750</v>
      </c>
      <c r="E545" s="18">
        <v>2150</v>
      </c>
      <c r="F545" s="18">
        <v>1</v>
      </c>
      <c r="G545" s="18">
        <v>3.8999999999999998E-3</v>
      </c>
      <c r="H545" s="21">
        <v>2.0860465116279066E-4</v>
      </c>
      <c r="I545" s="18">
        <v>2</v>
      </c>
      <c r="K545" s="18">
        <v>10</v>
      </c>
      <c r="L545" s="18" t="s">
        <v>713</v>
      </c>
      <c r="M545" s="18" t="s">
        <v>750</v>
      </c>
      <c r="N545" s="18">
        <v>2150</v>
      </c>
      <c r="O545" s="18">
        <v>1</v>
      </c>
      <c r="P545" s="18">
        <v>3.5000000000000001E-3</v>
      </c>
      <c r="Q545" s="21">
        <v>8.1395348837209311E-5</v>
      </c>
      <c r="R545" s="18">
        <v>1</v>
      </c>
      <c r="T545" s="18">
        <v>10</v>
      </c>
      <c r="U545" s="18" t="s">
        <v>713</v>
      </c>
      <c r="V545" s="18" t="s">
        <v>750</v>
      </c>
      <c r="W545" s="18">
        <v>2150</v>
      </c>
      <c r="X545" s="18">
        <v>1</v>
      </c>
      <c r="Y545" s="18">
        <v>3.5000000000000001E-3</v>
      </c>
      <c r="Z545" s="21">
        <v>8.1395348837209311E-5</v>
      </c>
      <c r="AA545" s="18">
        <v>1</v>
      </c>
      <c r="AC545" s="18">
        <v>10</v>
      </c>
      <c r="AD545" s="18" t="s">
        <v>699</v>
      </c>
      <c r="AE545" s="18" t="s">
        <v>750</v>
      </c>
      <c r="AF545" s="18">
        <v>342</v>
      </c>
      <c r="AG545" s="18">
        <v>1</v>
      </c>
      <c r="AH545" s="18">
        <v>4.4999999999999997E-3</v>
      </c>
      <c r="AI545" s="21">
        <v>8.7719298245614037E-4</v>
      </c>
      <c r="AJ545" s="18">
        <v>9</v>
      </c>
      <c r="AL545" s="18">
        <v>10</v>
      </c>
      <c r="AM545" s="18" t="s">
        <v>684</v>
      </c>
      <c r="AN545" s="18" t="s">
        <v>750</v>
      </c>
      <c r="AO545" s="18">
        <v>342</v>
      </c>
      <c r="AP545" s="18">
        <v>1</v>
      </c>
      <c r="AQ545" s="18">
        <v>4.3E-3</v>
      </c>
      <c r="AR545" s="21">
        <v>1.26359649122807E-3</v>
      </c>
      <c r="AS545" s="18">
        <v>13</v>
      </c>
      <c r="AU545" s="18">
        <v>10</v>
      </c>
      <c r="AV545" s="18" t="s">
        <v>658</v>
      </c>
      <c r="AW545" s="18" t="s">
        <v>750</v>
      </c>
      <c r="AX545" s="18">
        <v>9</v>
      </c>
      <c r="AY545" s="18">
        <v>2</v>
      </c>
      <c r="AZ545" s="18">
        <v>3.5999999999999999E-3</v>
      </c>
      <c r="BA545" s="21">
        <v>1.95E-2</v>
      </c>
      <c r="BB545" s="18">
        <v>195</v>
      </c>
      <c r="BD545" s="18">
        <v>10</v>
      </c>
      <c r="BE545" s="18" t="s">
        <v>658</v>
      </c>
      <c r="BF545" s="18" t="s">
        <v>750</v>
      </c>
      <c r="BG545" s="18">
        <v>9</v>
      </c>
      <c r="BH545" s="18">
        <v>6</v>
      </c>
      <c r="BI545" s="18">
        <v>3.0000000000000001E-3</v>
      </c>
      <c r="BJ545" s="21">
        <v>1.0925925925925924E-2</v>
      </c>
      <c r="BK545" s="18">
        <v>109</v>
      </c>
      <c r="BM545" s="18">
        <v>10</v>
      </c>
      <c r="BN545" s="18" t="s">
        <v>658</v>
      </c>
      <c r="BO545" s="18" t="s">
        <v>750</v>
      </c>
      <c r="BP545" s="18">
        <v>9</v>
      </c>
      <c r="BQ545" s="18">
        <v>4.5</v>
      </c>
      <c r="BR545" s="18">
        <v>3.7000000000000002E-3</v>
      </c>
      <c r="BS545" s="21">
        <v>2.8092592592592596E-2</v>
      </c>
      <c r="BT545" s="18">
        <v>281</v>
      </c>
    </row>
    <row r="546" spans="2:72" x14ac:dyDescent="0.3">
      <c r="B546" s="18">
        <v>10</v>
      </c>
      <c r="C546" s="18" t="s">
        <v>715</v>
      </c>
      <c r="D546" s="18" t="s">
        <v>750</v>
      </c>
      <c r="E546" s="18">
        <v>2150</v>
      </c>
      <c r="F546" s="18">
        <v>1</v>
      </c>
      <c r="G546" s="18">
        <v>3.8999999999999998E-3</v>
      </c>
      <c r="H546" s="21">
        <v>2.0860465116279066E-4</v>
      </c>
      <c r="I546" s="18">
        <v>2</v>
      </c>
      <c r="K546" s="18">
        <v>10</v>
      </c>
      <c r="L546" s="18" t="s">
        <v>715</v>
      </c>
      <c r="M546" s="18" t="s">
        <v>750</v>
      </c>
      <c r="N546" s="18">
        <v>2150</v>
      </c>
      <c r="O546" s="18">
        <v>1</v>
      </c>
      <c r="P546" s="18">
        <v>3.5000000000000001E-3</v>
      </c>
      <c r="Q546" s="21">
        <v>8.1395348837209311E-5</v>
      </c>
      <c r="R546" s="18">
        <v>1</v>
      </c>
      <c r="T546" s="18">
        <v>10</v>
      </c>
      <c r="U546" s="18" t="s">
        <v>715</v>
      </c>
      <c r="V546" s="18" t="s">
        <v>750</v>
      </c>
      <c r="W546" s="18">
        <v>2150</v>
      </c>
      <c r="X546" s="18">
        <v>1</v>
      </c>
      <c r="Y546" s="18">
        <v>3.5000000000000001E-3</v>
      </c>
      <c r="Z546" s="21">
        <v>8.1395348837209311E-5</v>
      </c>
      <c r="AA546" s="18">
        <v>1</v>
      </c>
      <c r="AC546" s="18">
        <v>10</v>
      </c>
      <c r="AD546" s="18" t="s">
        <v>701</v>
      </c>
      <c r="AE546" s="18" t="s">
        <v>750</v>
      </c>
      <c r="AF546" s="18">
        <v>342</v>
      </c>
      <c r="AG546" s="18">
        <v>1</v>
      </c>
      <c r="AH546" s="18">
        <v>4.4999999999999997E-3</v>
      </c>
      <c r="AI546" s="21">
        <v>8.7719298245614037E-4</v>
      </c>
      <c r="AJ546" s="18">
        <v>9</v>
      </c>
      <c r="AL546" s="18">
        <v>10</v>
      </c>
      <c r="AM546" s="18" t="s">
        <v>686</v>
      </c>
      <c r="AN546" s="18" t="s">
        <v>750</v>
      </c>
      <c r="AO546" s="18">
        <v>342</v>
      </c>
      <c r="AP546" s="18">
        <v>1</v>
      </c>
      <c r="AQ546" s="18">
        <v>4.3E-3</v>
      </c>
      <c r="AR546" s="21">
        <v>1.26359649122807E-3</v>
      </c>
      <c r="AS546" s="18">
        <v>13</v>
      </c>
      <c r="AU546" s="18">
        <v>10</v>
      </c>
      <c r="AV546" s="18" t="s">
        <v>660</v>
      </c>
      <c r="AW546" s="18" t="s">
        <v>750</v>
      </c>
      <c r="AX546" s="18">
        <v>9</v>
      </c>
      <c r="AY546" s="18">
        <v>2</v>
      </c>
      <c r="AZ546" s="18">
        <v>3.5999999999999999E-3</v>
      </c>
      <c r="BA546" s="21">
        <v>1.95E-2</v>
      </c>
      <c r="BB546" s="18">
        <v>195</v>
      </c>
      <c r="BD546" s="18">
        <v>10</v>
      </c>
      <c r="BE546" s="18" t="s">
        <v>660</v>
      </c>
      <c r="BF546" s="18" t="s">
        <v>750</v>
      </c>
      <c r="BG546" s="18">
        <v>9</v>
      </c>
      <c r="BH546" s="18">
        <v>6</v>
      </c>
      <c r="BI546" s="18">
        <v>3.0000000000000001E-3</v>
      </c>
      <c r="BJ546" s="21">
        <v>1.0925925925925924E-2</v>
      </c>
      <c r="BK546" s="18">
        <v>109</v>
      </c>
      <c r="BM546" s="18">
        <v>10</v>
      </c>
      <c r="BN546" s="18" t="s">
        <v>660</v>
      </c>
      <c r="BO546" s="18" t="s">
        <v>750</v>
      </c>
      <c r="BP546" s="18">
        <v>9</v>
      </c>
      <c r="BQ546" s="18">
        <v>4.5</v>
      </c>
      <c r="BR546" s="18">
        <v>3.7000000000000002E-3</v>
      </c>
      <c r="BS546" s="21">
        <v>2.8092592592592596E-2</v>
      </c>
      <c r="BT546" s="18">
        <v>281</v>
      </c>
    </row>
    <row r="547" spans="2:72" x14ac:dyDescent="0.3">
      <c r="B547" s="18">
        <v>10</v>
      </c>
      <c r="C547" s="18" t="s">
        <v>717</v>
      </c>
      <c r="D547" s="18" t="s">
        <v>750</v>
      </c>
      <c r="E547" s="18">
        <v>2150</v>
      </c>
      <c r="F547" s="18">
        <v>1</v>
      </c>
      <c r="G547" s="18">
        <v>3.8999999999999998E-3</v>
      </c>
      <c r="H547" s="21">
        <v>2.0860465116279066E-4</v>
      </c>
      <c r="I547" s="18">
        <v>2</v>
      </c>
      <c r="K547" s="18">
        <v>10</v>
      </c>
      <c r="L547" s="18" t="s">
        <v>717</v>
      </c>
      <c r="M547" s="18" t="s">
        <v>750</v>
      </c>
      <c r="N547" s="18">
        <v>2150</v>
      </c>
      <c r="O547" s="18">
        <v>1</v>
      </c>
      <c r="P547" s="18">
        <v>3.5000000000000001E-3</v>
      </c>
      <c r="Q547" s="21">
        <v>8.1395348837209311E-5</v>
      </c>
      <c r="R547" s="18">
        <v>1</v>
      </c>
      <c r="T547" s="18">
        <v>10</v>
      </c>
      <c r="U547" s="18" t="s">
        <v>717</v>
      </c>
      <c r="V547" s="18" t="s">
        <v>750</v>
      </c>
      <c r="W547" s="18">
        <v>2150</v>
      </c>
      <c r="X547" s="18">
        <v>1</v>
      </c>
      <c r="Y547" s="18">
        <v>3.5000000000000001E-3</v>
      </c>
      <c r="Z547" s="21">
        <v>8.1395348837209311E-5</v>
      </c>
      <c r="AA547" s="18">
        <v>1</v>
      </c>
      <c r="AC547" s="18">
        <v>10</v>
      </c>
      <c r="AD547" s="18" t="s">
        <v>702</v>
      </c>
      <c r="AE547" s="18" t="s">
        <v>750</v>
      </c>
      <c r="AF547" s="18">
        <v>2150</v>
      </c>
      <c r="AG547" s="18">
        <v>1</v>
      </c>
      <c r="AH547" s="18">
        <v>4.8999999999999998E-3</v>
      </c>
      <c r="AI547" s="21">
        <v>1.5193798449612402E-4</v>
      </c>
      <c r="AJ547" s="18">
        <v>2</v>
      </c>
      <c r="AL547" s="18">
        <v>10</v>
      </c>
      <c r="AM547" s="18" t="s">
        <v>688</v>
      </c>
      <c r="AN547" s="18" t="s">
        <v>750</v>
      </c>
      <c r="AO547" s="18">
        <v>342</v>
      </c>
      <c r="AP547" s="18">
        <v>1</v>
      </c>
      <c r="AQ547" s="18">
        <v>4.3E-3</v>
      </c>
      <c r="AR547" s="21">
        <v>1.26359649122807E-3</v>
      </c>
      <c r="AS547" s="18">
        <v>13</v>
      </c>
      <c r="AU547" s="18">
        <v>10</v>
      </c>
      <c r="AV547" s="18" t="s">
        <v>662</v>
      </c>
      <c r="AW547" s="18" t="s">
        <v>750</v>
      </c>
      <c r="AX547" s="18">
        <v>9</v>
      </c>
      <c r="AY547" s="18">
        <v>2</v>
      </c>
      <c r="AZ547" s="18">
        <v>3.5999999999999999E-3</v>
      </c>
      <c r="BA547" s="21">
        <v>1.95E-2</v>
      </c>
      <c r="BB547" s="18">
        <v>195</v>
      </c>
      <c r="BD547" s="18">
        <v>10</v>
      </c>
      <c r="BE547" s="18" t="s">
        <v>662</v>
      </c>
      <c r="BF547" s="18" t="s">
        <v>750</v>
      </c>
      <c r="BG547" s="18">
        <v>9</v>
      </c>
      <c r="BH547" s="18">
        <v>6</v>
      </c>
      <c r="BI547" s="18">
        <v>3.0000000000000001E-3</v>
      </c>
      <c r="BJ547" s="21">
        <v>1.0925925925925924E-2</v>
      </c>
      <c r="BK547" s="18">
        <v>109</v>
      </c>
      <c r="BM547" s="18">
        <v>10</v>
      </c>
      <c r="BN547" s="18" t="s">
        <v>662</v>
      </c>
      <c r="BO547" s="18" t="s">
        <v>750</v>
      </c>
      <c r="BP547" s="18">
        <v>9</v>
      </c>
      <c r="BQ547" s="18">
        <v>4.5</v>
      </c>
      <c r="BR547" s="18">
        <v>3.7000000000000002E-3</v>
      </c>
      <c r="BS547" s="21">
        <v>2.8092592592592596E-2</v>
      </c>
      <c r="BT547" s="18">
        <v>281</v>
      </c>
    </row>
    <row r="548" spans="2:72" x14ac:dyDescent="0.3">
      <c r="B548" s="18">
        <v>10</v>
      </c>
      <c r="C548" s="18" t="s">
        <v>719</v>
      </c>
      <c r="D548" s="18" t="s">
        <v>750</v>
      </c>
      <c r="E548" s="18">
        <v>2150</v>
      </c>
      <c r="F548" s="18">
        <v>1</v>
      </c>
      <c r="G548" s="18">
        <v>3.8999999999999998E-3</v>
      </c>
      <c r="H548" s="21">
        <v>2.0860465116279066E-4</v>
      </c>
      <c r="I548" s="18">
        <v>2</v>
      </c>
      <c r="K548" s="18">
        <v>10</v>
      </c>
      <c r="L548" s="18" t="s">
        <v>719</v>
      </c>
      <c r="M548" s="18" t="s">
        <v>750</v>
      </c>
      <c r="N548" s="18">
        <v>2150</v>
      </c>
      <c r="O548" s="18">
        <v>1</v>
      </c>
      <c r="P548" s="18">
        <v>3.5000000000000001E-3</v>
      </c>
      <c r="Q548" s="21">
        <v>8.1395348837209311E-5</v>
      </c>
      <c r="R548" s="18">
        <v>1</v>
      </c>
      <c r="T548" s="18">
        <v>10</v>
      </c>
      <c r="U548" s="18" t="s">
        <v>719</v>
      </c>
      <c r="V548" s="18" t="s">
        <v>750</v>
      </c>
      <c r="W548" s="18">
        <v>2150</v>
      </c>
      <c r="X548" s="18">
        <v>1</v>
      </c>
      <c r="Y548" s="18">
        <v>3.5000000000000001E-3</v>
      </c>
      <c r="Z548" s="21">
        <v>8.1395348837209311E-5</v>
      </c>
      <c r="AA548" s="18">
        <v>1</v>
      </c>
      <c r="AC548" s="18">
        <v>10</v>
      </c>
      <c r="AD548" s="18" t="s">
        <v>704</v>
      </c>
      <c r="AE548" s="18" t="s">
        <v>750</v>
      </c>
      <c r="AF548" s="18">
        <v>2150</v>
      </c>
      <c r="AG548" s="18">
        <v>1</v>
      </c>
      <c r="AH548" s="18">
        <v>4.8999999999999998E-3</v>
      </c>
      <c r="AI548" s="21">
        <v>1.5193798449612402E-4</v>
      </c>
      <c r="AJ548" s="18">
        <v>2</v>
      </c>
      <c r="AL548" s="18">
        <v>10</v>
      </c>
      <c r="AM548" s="18" t="s">
        <v>690</v>
      </c>
      <c r="AN548" s="18" t="s">
        <v>750</v>
      </c>
      <c r="AO548" s="18">
        <v>342</v>
      </c>
      <c r="AP548" s="18">
        <v>1</v>
      </c>
      <c r="AQ548" s="18">
        <v>4.3E-3</v>
      </c>
      <c r="AR548" s="21">
        <v>1.26359649122807E-3</v>
      </c>
      <c r="AS548" s="18">
        <v>13</v>
      </c>
      <c r="AU548" s="18">
        <v>10</v>
      </c>
      <c r="AV548" s="18" t="s">
        <v>664</v>
      </c>
      <c r="AW548" s="18" t="s">
        <v>750</v>
      </c>
      <c r="AX548" s="18">
        <v>9</v>
      </c>
      <c r="AY548" s="18">
        <v>2</v>
      </c>
      <c r="AZ548" s="18">
        <v>3.5999999999999999E-3</v>
      </c>
      <c r="BA548" s="21">
        <v>1.95E-2</v>
      </c>
      <c r="BB548" s="18">
        <v>195</v>
      </c>
      <c r="BD548" s="18">
        <v>10</v>
      </c>
      <c r="BE548" s="18" t="s">
        <v>664</v>
      </c>
      <c r="BF548" s="18" t="s">
        <v>750</v>
      </c>
      <c r="BG548" s="18">
        <v>9</v>
      </c>
      <c r="BH548" s="18">
        <v>6</v>
      </c>
      <c r="BI548" s="18">
        <v>3.0000000000000001E-3</v>
      </c>
      <c r="BJ548" s="21">
        <v>1.0925925925925924E-2</v>
      </c>
      <c r="BK548" s="18">
        <v>109</v>
      </c>
      <c r="BM548" s="18">
        <v>10</v>
      </c>
      <c r="BN548" s="18" t="s">
        <v>664</v>
      </c>
      <c r="BO548" s="18" t="s">
        <v>750</v>
      </c>
      <c r="BP548" s="18">
        <v>9</v>
      </c>
      <c r="BQ548" s="18">
        <v>4.5</v>
      </c>
      <c r="BR548" s="18">
        <v>3.7000000000000002E-3</v>
      </c>
      <c r="BS548" s="21">
        <v>2.8092592592592596E-2</v>
      </c>
      <c r="BT548" s="18">
        <v>281</v>
      </c>
    </row>
    <row r="549" spans="2:72" x14ac:dyDescent="0.3">
      <c r="AC549" s="18">
        <v>10</v>
      </c>
      <c r="AD549" s="18" t="s">
        <v>706</v>
      </c>
      <c r="AE549" s="18" t="s">
        <v>750</v>
      </c>
      <c r="AF549" s="18">
        <v>2150</v>
      </c>
      <c r="AG549" s="18">
        <v>1</v>
      </c>
      <c r="AH549" s="18">
        <v>4.8999999999999998E-3</v>
      </c>
      <c r="AI549" s="21">
        <v>1.5193798449612402E-4</v>
      </c>
      <c r="AJ549" s="18">
        <v>2</v>
      </c>
      <c r="AL549" s="18">
        <v>10</v>
      </c>
      <c r="AM549" s="18" t="s">
        <v>692</v>
      </c>
      <c r="AN549" s="18" t="s">
        <v>750</v>
      </c>
      <c r="AO549" s="18">
        <v>342</v>
      </c>
      <c r="AP549" s="18">
        <v>1</v>
      </c>
      <c r="AQ549" s="18">
        <v>4.3E-3</v>
      </c>
      <c r="AR549" s="21">
        <v>1.26359649122807E-3</v>
      </c>
      <c r="AS549" s="18">
        <v>13</v>
      </c>
      <c r="AU549" s="18">
        <v>10</v>
      </c>
      <c r="AV549" s="18" t="s">
        <v>649</v>
      </c>
      <c r="AW549" s="18" t="s">
        <v>750</v>
      </c>
      <c r="AX549" s="18">
        <v>9</v>
      </c>
      <c r="AY549" s="18">
        <v>2</v>
      </c>
      <c r="AZ549" s="18">
        <v>3.5999999999999999E-3</v>
      </c>
      <c r="BA549" s="21">
        <v>1.95E-2</v>
      </c>
      <c r="BB549" s="18">
        <v>195</v>
      </c>
      <c r="BD549" s="18">
        <v>10</v>
      </c>
      <c r="BE549" s="18" t="s">
        <v>649</v>
      </c>
      <c r="BF549" s="18" t="s">
        <v>750</v>
      </c>
      <c r="BG549" s="18">
        <v>9</v>
      </c>
      <c r="BH549" s="18">
        <v>6</v>
      </c>
      <c r="BI549" s="18">
        <v>3.0000000000000001E-3</v>
      </c>
      <c r="BJ549" s="21">
        <v>1.0925925925925924E-2</v>
      </c>
      <c r="BK549" s="18">
        <v>109</v>
      </c>
      <c r="BM549" s="18">
        <v>10</v>
      </c>
      <c r="BN549" s="18" t="s">
        <v>649</v>
      </c>
      <c r="BO549" s="18" t="s">
        <v>750</v>
      </c>
      <c r="BP549" s="18">
        <v>9</v>
      </c>
      <c r="BQ549" s="18">
        <v>4.5</v>
      </c>
      <c r="BR549" s="18">
        <v>3.7000000000000002E-3</v>
      </c>
      <c r="BS549" s="21">
        <v>2.8092592592592596E-2</v>
      </c>
      <c r="BT549" s="18">
        <v>281</v>
      </c>
    </row>
    <row r="550" spans="2:72" x14ac:dyDescent="0.3">
      <c r="AC550" s="18">
        <v>10</v>
      </c>
      <c r="AD550" s="18" t="s">
        <v>708</v>
      </c>
      <c r="AE550" s="18" t="s">
        <v>750</v>
      </c>
      <c r="AF550" s="18">
        <v>2150</v>
      </c>
      <c r="AG550" s="18">
        <v>1</v>
      </c>
      <c r="AH550" s="18">
        <v>4.8999999999999998E-3</v>
      </c>
      <c r="AI550" s="21">
        <v>1.5193798449612402E-4</v>
      </c>
      <c r="AJ550" s="18">
        <v>2</v>
      </c>
      <c r="AL550" s="18">
        <v>10</v>
      </c>
      <c r="AM550" s="18" t="s">
        <v>694</v>
      </c>
      <c r="AN550" s="18" t="s">
        <v>750</v>
      </c>
      <c r="AO550" s="18">
        <v>342</v>
      </c>
      <c r="AP550" s="18">
        <v>1</v>
      </c>
      <c r="AQ550" s="18">
        <v>4.3E-3</v>
      </c>
      <c r="AR550" s="21">
        <v>1.26359649122807E-3</v>
      </c>
      <c r="AS550" s="18">
        <v>13</v>
      </c>
      <c r="AU550" s="18">
        <v>10</v>
      </c>
      <c r="AV550" s="18" t="s">
        <v>651</v>
      </c>
      <c r="AW550" s="18" t="s">
        <v>750</v>
      </c>
      <c r="AX550" s="18">
        <v>9</v>
      </c>
      <c r="AY550" s="18">
        <v>2</v>
      </c>
      <c r="AZ550" s="18">
        <v>3.5999999999999999E-3</v>
      </c>
      <c r="BA550" s="21">
        <v>1.95E-2</v>
      </c>
      <c r="BB550" s="18">
        <v>195</v>
      </c>
      <c r="BD550" s="18">
        <v>10</v>
      </c>
      <c r="BE550" s="18" t="s">
        <v>651</v>
      </c>
      <c r="BF550" s="18" t="s">
        <v>750</v>
      </c>
      <c r="BG550" s="18">
        <v>9</v>
      </c>
      <c r="BH550" s="18">
        <v>6</v>
      </c>
      <c r="BI550" s="18">
        <v>3.0000000000000001E-3</v>
      </c>
      <c r="BJ550" s="21">
        <v>1.0925925925925924E-2</v>
      </c>
      <c r="BK550" s="18">
        <v>109</v>
      </c>
      <c r="BM550" s="18">
        <v>10</v>
      </c>
      <c r="BN550" s="18" t="s">
        <v>651</v>
      </c>
      <c r="BO550" s="18" t="s">
        <v>750</v>
      </c>
      <c r="BP550" s="18">
        <v>9</v>
      </c>
      <c r="BQ550" s="18">
        <v>4.5</v>
      </c>
      <c r="BR550" s="18">
        <v>3.5999999999999999E-3</v>
      </c>
      <c r="BS550" s="21">
        <v>2.7333333333333334E-2</v>
      </c>
      <c r="BT550" s="18">
        <v>273</v>
      </c>
    </row>
    <row r="551" spans="2:72" x14ac:dyDescent="0.3">
      <c r="AC551" s="18">
        <v>10</v>
      </c>
      <c r="AD551" s="18" t="s">
        <v>710</v>
      </c>
      <c r="AE551" s="18" t="s">
        <v>750</v>
      </c>
      <c r="AF551" s="18">
        <v>2150</v>
      </c>
      <c r="AG551" s="18">
        <v>1</v>
      </c>
      <c r="AH551" s="18">
        <v>4.8999999999999998E-3</v>
      </c>
      <c r="AI551" s="21">
        <v>1.5193798449612402E-4</v>
      </c>
      <c r="AJ551" s="18">
        <v>2</v>
      </c>
      <c r="AL551" s="18">
        <v>10</v>
      </c>
      <c r="AM551" s="18" t="s">
        <v>696</v>
      </c>
      <c r="AN551" s="18" t="s">
        <v>750</v>
      </c>
      <c r="AO551" s="18">
        <v>342</v>
      </c>
      <c r="AP551" s="18">
        <v>1</v>
      </c>
      <c r="AQ551" s="18">
        <v>4.3E-3</v>
      </c>
      <c r="AR551" s="21">
        <v>1.26359649122807E-3</v>
      </c>
      <c r="AS551" s="18">
        <v>13</v>
      </c>
      <c r="AU551" s="18">
        <v>10</v>
      </c>
      <c r="AV551" s="18" t="s">
        <v>653</v>
      </c>
      <c r="AW551" s="18" t="s">
        <v>750</v>
      </c>
      <c r="AX551" s="18">
        <v>9</v>
      </c>
      <c r="AY551" s="18">
        <v>2</v>
      </c>
      <c r="AZ551" s="18">
        <v>3.5999999999999999E-3</v>
      </c>
      <c r="BA551" s="21">
        <v>1.95E-2</v>
      </c>
      <c r="BB551" s="18">
        <v>195</v>
      </c>
      <c r="BD551" s="18">
        <v>10</v>
      </c>
      <c r="BE551" s="18" t="s">
        <v>653</v>
      </c>
      <c r="BF551" s="18" t="s">
        <v>750</v>
      </c>
      <c r="BG551" s="18">
        <v>9</v>
      </c>
      <c r="BH551" s="18">
        <v>6</v>
      </c>
      <c r="BI551" s="18">
        <v>3.0000000000000001E-3</v>
      </c>
      <c r="BJ551" s="21">
        <v>1.0925925925925924E-2</v>
      </c>
      <c r="BK551" s="18">
        <v>109</v>
      </c>
      <c r="BM551" s="18">
        <v>10</v>
      </c>
      <c r="BN551" s="18" t="s">
        <v>653</v>
      </c>
      <c r="BO551" s="18" t="s">
        <v>750</v>
      </c>
      <c r="BP551" s="18">
        <v>9</v>
      </c>
      <c r="BQ551" s="18">
        <v>4.5</v>
      </c>
      <c r="BR551" s="18">
        <v>3.5999999999999999E-3</v>
      </c>
      <c r="BS551" s="21">
        <v>2.7333333333333334E-2</v>
      </c>
      <c r="BT551" s="18">
        <v>273</v>
      </c>
    </row>
    <row r="552" spans="2:72" x14ac:dyDescent="0.3">
      <c r="AC552" s="18">
        <v>10</v>
      </c>
      <c r="AD552" s="18" t="s">
        <v>712</v>
      </c>
      <c r="AE552" s="18" t="s">
        <v>750</v>
      </c>
      <c r="AF552" s="18">
        <v>2150</v>
      </c>
      <c r="AG552" s="18">
        <v>1</v>
      </c>
      <c r="AH552" s="18">
        <v>4.8999999999999998E-3</v>
      </c>
      <c r="AI552" s="21">
        <v>1.5193798449612402E-4</v>
      </c>
      <c r="AJ552" s="18">
        <v>2</v>
      </c>
      <c r="AL552" s="18">
        <v>10</v>
      </c>
      <c r="AM552" s="18" t="s">
        <v>698</v>
      </c>
      <c r="AN552" s="18" t="s">
        <v>750</v>
      </c>
      <c r="AO552" s="18">
        <v>342</v>
      </c>
      <c r="AP552" s="18">
        <v>1</v>
      </c>
      <c r="AQ552" s="18">
        <v>4.3E-3</v>
      </c>
      <c r="AR552" s="21">
        <v>1.26359649122807E-3</v>
      </c>
      <c r="AS552" s="18">
        <v>13</v>
      </c>
      <c r="AU552" s="18">
        <v>10</v>
      </c>
      <c r="AV552" s="18" t="s">
        <v>655</v>
      </c>
      <c r="AW552" s="18" t="s">
        <v>750</v>
      </c>
      <c r="AX552" s="18">
        <v>9</v>
      </c>
      <c r="AY552" s="18">
        <v>2</v>
      </c>
      <c r="AZ552" s="18">
        <v>3.5999999999999999E-3</v>
      </c>
      <c r="BA552" s="21">
        <v>1.95E-2</v>
      </c>
      <c r="BB552" s="18">
        <v>195</v>
      </c>
      <c r="BD552" s="18">
        <v>10</v>
      </c>
      <c r="BE552" s="18" t="s">
        <v>655</v>
      </c>
      <c r="BF552" s="18" t="s">
        <v>750</v>
      </c>
      <c r="BG552" s="18">
        <v>9</v>
      </c>
      <c r="BH552" s="18">
        <v>6</v>
      </c>
      <c r="BI552" s="18">
        <v>3.0000000000000001E-3</v>
      </c>
      <c r="BJ552" s="21">
        <v>1.0925925925925924E-2</v>
      </c>
      <c r="BK552" s="18">
        <v>109</v>
      </c>
      <c r="BM552" s="18">
        <v>10</v>
      </c>
      <c r="BN552" s="18" t="s">
        <v>655</v>
      </c>
      <c r="BO552" s="18" t="s">
        <v>750</v>
      </c>
      <c r="BP552" s="18">
        <v>9</v>
      </c>
      <c r="BQ552" s="18">
        <v>4.5</v>
      </c>
      <c r="BR552" s="18">
        <v>3.5999999999999999E-3</v>
      </c>
      <c r="BS552" s="21">
        <v>2.7333333333333334E-2</v>
      </c>
      <c r="BT552" s="18">
        <v>273</v>
      </c>
    </row>
    <row r="553" spans="2:72" x14ac:dyDescent="0.3">
      <c r="AC553" s="18">
        <v>10</v>
      </c>
      <c r="AD553" s="18" t="s">
        <v>714</v>
      </c>
      <c r="AE553" s="18" t="s">
        <v>750</v>
      </c>
      <c r="AF553" s="18">
        <v>2150</v>
      </c>
      <c r="AG553" s="18">
        <v>1</v>
      </c>
      <c r="AH553" s="18">
        <v>4.8999999999999998E-3</v>
      </c>
      <c r="AI553" s="21">
        <v>1.5193798449612402E-4</v>
      </c>
      <c r="AJ553" s="18">
        <v>2</v>
      </c>
      <c r="AL553" s="18">
        <v>10</v>
      </c>
      <c r="AM553" s="18" t="s">
        <v>700</v>
      </c>
      <c r="AN553" s="18" t="s">
        <v>750</v>
      </c>
      <c r="AO553" s="18">
        <v>342</v>
      </c>
      <c r="AP553" s="18">
        <v>1</v>
      </c>
      <c r="AQ553" s="18">
        <v>4.3E-3</v>
      </c>
      <c r="AR553" s="21">
        <v>1.26359649122807E-3</v>
      </c>
      <c r="AS553" s="18">
        <v>13</v>
      </c>
      <c r="AU553" s="18">
        <v>10</v>
      </c>
      <c r="AV553" s="18" t="s">
        <v>657</v>
      </c>
      <c r="AW553" s="18" t="s">
        <v>750</v>
      </c>
      <c r="AX553" s="18">
        <v>9</v>
      </c>
      <c r="AY553" s="18">
        <v>2</v>
      </c>
      <c r="AZ553" s="18">
        <v>3.5999999999999999E-3</v>
      </c>
      <c r="BA553" s="21">
        <v>1.95E-2</v>
      </c>
      <c r="BB553" s="18">
        <v>195</v>
      </c>
      <c r="BD553" s="18">
        <v>10</v>
      </c>
      <c r="BE553" s="18" t="s">
        <v>657</v>
      </c>
      <c r="BF553" s="18" t="s">
        <v>750</v>
      </c>
      <c r="BG553" s="18">
        <v>9</v>
      </c>
      <c r="BH553" s="18">
        <v>6</v>
      </c>
      <c r="BI553" s="18">
        <v>3.0000000000000001E-3</v>
      </c>
      <c r="BJ553" s="21">
        <v>1.0925925925925924E-2</v>
      </c>
      <c r="BK553" s="18">
        <v>109</v>
      </c>
      <c r="BM553" s="18">
        <v>10</v>
      </c>
      <c r="BN553" s="18" t="s">
        <v>657</v>
      </c>
      <c r="BO553" s="18" t="s">
        <v>750</v>
      </c>
      <c r="BP553" s="18">
        <v>9</v>
      </c>
      <c r="BQ553" s="18">
        <v>4.5</v>
      </c>
      <c r="BR553" s="18">
        <v>3.5999999999999999E-3</v>
      </c>
      <c r="BS553" s="21">
        <v>2.7333333333333334E-2</v>
      </c>
      <c r="BT553" s="18">
        <v>273</v>
      </c>
    </row>
    <row r="554" spans="2:72" x14ac:dyDescent="0.3">
      <c r="AC554" s="18">
        <v>10</v>
      </c>
      <c r="AD554" s="18" t="s">
        <v>716</v>
      </c>
      <c r="AE554" s="18" t="s">
        <v>750</v>
      </c>
      <c r="AF554" s="18">
        <v>2150</v>
      </c>
      <c r="AG554" s="18">
        <v>1</v>
      </c>
      <c r="AH554" s="18">
        <v>4.8999999999999998E-3</v>
      </c>
      <c r="AI554" s="21">
        <v>1.5193798449612402E-4</v>
      </c>
      <c r="AJ554" s="18">
        <v>2</v>
      </c>
      <c r="AL554" s="18">
        <v>10</v>
      </c>
      <c r="AM554" s="18" t="s">
        <v>685</v>
      </c>
      <c r="AN554" s="18" t="s">
        <v>750</v>
      </c>
      <c r="AO554" s="18">
        <v>342</v>
      </c>
      <c r="AP554" s="18">
        <v>1</v>
      </c>
      <c r="AQ554" s="18">
        <v>4.3E-3</v>
      </c>
      <c r="AR554" s="21">
        <v>1.26359649122807E-3</v>
      </c>
      <c r="AS554" s="18">
        <v>13</v>
      </c>
      <c r="AU554" s="18">
        <v>10</v>
      </c>
      <c r="AV554" s="18" t="s">
        <v>659</v>
      </c>
      <c r="AW554" s="18" t="s">
        <v>750</v>
      </c>
      <c r="AX554" s="18">
        <v>9</v>
      </c>
      <c r="AY554" s="18">
        <v>2</v>
      </c>
      <c r="AZ554" s="18">
        <v>3.5999999999999999E-3</v>
      </c>
      <c r="BA554" s="21">
        <v>1.95E-2</v>
      </c>
      <c r="BB554" s="18">
        <v>195</v>
      </c>
      <c r="BD554" s="18">
        <v>10</v>
      </c>
      <c r="BE554" s="18" t="s">
        <v>659</v>
      </c>
      <c r="BF554" s="18" t="s">
        <v>750</v>
      </c>
      <c r="BG554" s="18">
        <v>9</v>
      </c>
      <c r="BH554" s="18">
        <v>6</v>
      </c>
      <c r="BI554" s="18">
        <v>3.0000000000000001E-3</v>
      </c>
      <c r="BJ554" s="21">
        <v>1.0925925925925924E-2</v>
      </c>
      <c r="BK554" s="18">
        <v>109</v>
      </c>
      <c r="BM554" s="18">
        <v>10</v>
      </c>
      <c r="BN554" s="18" t="s">
        <v>659</v>
      </c>
      <c r="BO554" s="18" t="s">
        <v>750</v>
      </c>
      <c r="BP554" s="18">
        <v>9</v>
      </c>
      <c r="BQ554" s="18">
        <v>4.5</v>
      </c>
      <c r="BR554" s="18">
        <v>3.5999999999999999E-3</v>
      </c>
      <c r="BS554" s="21">
        <v>2.7333333333333334E-2</v>
      </c>
      <c r="BT554" s="18">
        <v>273</v>
      </c>
    </row>
    <row r="555" spans="2:72" x14ac:dyDescent="0.3">
      <c r="AC555" s="18">
        <v>10</v>
      </c>
      <c r="AD555" s="18" t="s">
        <v>718</v>
      </c>
      <c r="AE555" s="18" t="s">
        <v>750</v>
      </c>
      <c r="AF555" s="18">
        <v>2150</v>
      </c>
      <c r="AG555" s="18">
        <v>1</v>
      </c>
      <c r="AH555" s="18">
        <v>4.8999999999999998E-3</v>
      </c>
      <c r="AI555" s="21">
        <v>1.5193798449612402E-4</v>
      </c>
      <c r="AJ555" s="18">
        <v>2</v>
      </c>
      <c r="AL555" s="18">
        <v>10</v>
      </c>
      <c r="AM555" s="18" t="s">
        <v>687</v>
      </c>
      <c r="AN555" s="18" t="s">
        <v>750</v>
      </c>
      <c r="AO555" s="18">
        <v>342</v>
      </c>
      <c r="AP555" s="18">
        <v>1</v>
      </c>
      <c r="AQ555" s="18">
        <v>4.3E-3</v>
      </c>
      <c r="AR555" s="21">
        <v>1.26359649122807E-3</v>
      </c>
      <c r="AS555" s="18">
        <v>13</v>
      </c>
      <c r="AU555" s="18">
        <v>10</v>
      </c>
      <c r="AV555" s="18" t="s">
        <v>661</v>
      </c>
      <c r="AW555" s="18" t="s">
        <v>750</v>
      </c>
      <c r="AX555" s="18">
        <v>9</v>
      </c>
      <c r="AY555" s="18">
        <v>2</v>
      </c>
      <c r="AZ555" s="18">
        <v>3.5999999999999999E-3</v>
      </c>
      <c r="BA555" s="21">
        <v>1.95E-2</v>
      </c>
      <c r="BB555" s="18">
        <v>195</v>
      </c>
      <c r="BD555" s="18">
        <v>10</v>
      </c>
      <c r="BE555" s="18" t="s">
        <v>661</v>
      </c>
      <c r="BF555" s="18" t="s">
        <v>750</v>
      </c>
      <c r="BG555" s="18">
        <v>9</v>
      </c>
      <c r="BH555" s="18">
        <v>6</v>
      </c>
      <c r="BI555" s="18">
        <v>3.0000000000000001E-3</v>
      </c>
      <c r="BJ555" s="21">
        <v>1.0925925925925924E-2</v>
      </c>
      <c r="BK555" s="18">
        <v>109</v>
      </c>
      <c r="BM555" s="18">
        <v>10</v>
      </c>
      <c r="BN555" s="18" t="s">
        <v>661</v>
      </c>
      <c r="BO555" s="18" t="s">
        <v>750</v>
      </c>
      <c r="BP555" s="18">
        <v>9</v>
      </c>
      <c r="BQ555" s="18">
        <v>4.5</v>
      </c>
      <c r="BR555" s="18">
        <v>3.5999999999999999E-3</v>
      </c>
      <c r="BS555" s="21">
        <v>2.7333333333333334E-2</v>
      </c>
      <c r="BT555" s="18">
        <v>273</v>
      </c>
    </row>
    <row r="556" spans="2:72" x14ac:dyDescent="0.3">
      <c r="AC556" s="18">
        <v>10</v>
      </c>
      <c r="AD556" s="18" t="s">
        <v>703</v>
      </c>
      <c r="AE556" s="18" t="s">
        <v>750</v>
      </c>
      <c r="AF556" s="18">
        <v>2150</v>
      </c>
      <c r="AG556" s="18">
        <v>1</v>
      </c>
      <c r="AH556" s="18">
        <v>4.8999999999999998E-3</v>
      </c>
      <c r="AI556" s="21">
        <v>1.5193798449612402E-4</v>
      </c>
      <c r="AJ556" s="18">
        <v>2</v>
      </c>
      <c r="AL556" s="18">
        <v>10</v>
      </c>
      <c r="AM556" s="18" t="s">
        <v>689</v>
      </c>
      <c r="AN556" s="18" t="s">
        <v>750</v>
      </c>
      <c r="AO556" s="18">
        <v>342</v>
      </c>
      <c r="AP556" s="18">
        <v>1</v>
      </c>
      <c r="AQ556" s="18">
        <v>4.3E-3</v>
      </c>
      <c r="AR556" s="21">
        <v>1.26359649122807E-3</v>
      </c>
      <c r="AS556" s="18">
        <v>13</v>
      </c>
      <c r="AU556" s="18">
        <v>10</v>
      </c>
      <c r="AV556" s="18" t="s">
        <v>663</v>
      </c>
      <c r="AW556" s="18" t="s">
        <v>750</v>
      </c>
      <c r="AX556" s="18">
        <v>9</v>
      </c>
      <c r="AY556" s="18">
        <v>2</v>
      </c>
      <c r="AZ556" s="18">
        <v>3.5999999999999999E-3</v>
      </c>
      <c r="BA556" s="21">
        <v>1.95E-2</v>
      </c>
      <c r="BB556" s="18">
        <v>195</v>
      </c>
      <c r="BD556" s="18">
        <v>10</v>
      </c>
      <c r="BE556" s="18" t="s">
        <v>663</v>
      </c>
      <c r="BF556" s="18" t="s">
        <v>750</v>
      </c>
      <c r="BG556" s="18">
        <v>9</v>
      </c>
      <c r="BH556" s="18">
        <v>6</v>
      </c>
      <c r="BI556" s="18">
        <v>3.0000000000000001E-3</v>
      </c>
      <c r="BJ556" s="21">
        <v>1.0925925925925924E-2</v>
      </c>
      <c r="BK556" s="18">
        <v>109</v>
      </c>
      <c r="BM556" s="18">
        <v>10</v>
      </c>
      <c r="BN556" s="18" t="s">
        <v>663</v>
      </c>
      <c r="BO556" s="18" t="s">
        <v>750</v>
      </c>
      <c r="BP556" s="18">
        <v>9</v>
      </c>
      <c r="BQ556" s="18">
        <v>4.5</v>
      </c>
      <c r="BR556" s="18">
        <v>3.5999999999999999E-3</v>
      </c>
      <c r="BS556" s="21">
        <v>2.7333333333333334E-2</v>
      </c>
      <c r="BT556" s="18">
        <v>273</v>
      </c>
    </row>
    <row r="557" spans="2:72" x14ac:dyDescent="0.3">
      <c r="AC557" s="18">
        <v>10</v>
      </c>
      <c r="AD557" s="18" t="s">
        <v>705</v>
      </c>
      <c r="AE557" s="18" t="s">
        <v>750</v>
      </c>
      <c r="AF557" s="18">
        <v>2150</v>
      </c>
      <c r="AG557" s="18">
        <v>1</v>
      </c>
      <c r="AH557" s="18">
        <v>4.8999999999999998E-3</v>
      </c>
      <c r="AI557" s="21">
        <v>1.5193798449612402E-4</v>
      </c>
      <c r="AJ557" s="18">
        <v>2</v>
      </c>
      <c r="AL557" s="18">
        <v>10</v>
      </c>
      <c r="AM557" s="18" t="s">
        <v>691</v>
      </c>
      <c r="AN557" s="18" t="s">
        <v>750</v>
      </c>
      <c r="AO557" s="18">
        <v>342</v>
      </c>
      <c r="AP557" s="18">
        <v>1</v>
      </c>
      <c r="AQ557" s="18">
        <v>4.3E-3</v>
      </c>
      <c r="AR557" s="21">
        <v>1.26359649122807E-3</v>
      </c>
      <c r="AS557" s="18">
        <v>13</v>
      </c>
      <c r="AU557" s="18">
        <v>10</v>
      </c>
      <c r="AV557" s="18" t="s">
        <v>665</v>
      </c>
      <c r="AW557" s="18" t="s">
        <v>750</v>
      </c>
      <c r="AX557" s="18">
        <v>9</v>
      </c>
      <c r="AY557" s="18">
        <v>2</v>
      </c>
      <c r="AZ557" s="18">
        <v>3.5999999999999999E-3</v>
      </c>
      <c r="BA557" s="21">
        <v>1.95E-2</v>
      </c>
      <c r="BB557" s="18">
        <v>195</v>
      </c>
      <c r="BD557" s="18">
        <v>10</v>
      </c>
      <c r="BE557" s="18" t="s">
        <v>665</v>
      </c>
      <c r="BF557" s="18" t="s">
        <v>750</v>
      </c>
      <c r="BG557" s="18">
        <v>9</v>
      </c>
      <c r="BH557" s="18">
        <v>6</v>
      </c>
      <c r="BI557" s="18">
        <v>3.0000000000000001E-3</v>
      </c>
      <c r="BJ557" s="21">
        <v>1.0925925925925924E-2</v>
      </c>
      <c r="BK557" s="18">
        <v>109</v>
      </c>
      <c r="BM557" s="18">
        <v>10</v>
      </c>
      <c r="BN557" s="18" t="s">
        <v>665</v>
      </c>
      <c r="BO557" s="18" t="s">
        <v>750</v>
      </c>
      <c r="BP557" s="18">
        <v>9</v>
      </c>
      <c r="BQ557" s="18">
        <v>4.5</v>
      </c>
      <c r="BR557" s="18">
        <v>3.5999999999999999E-3</v>
      </c>
      <c r="BS557" s="21">
        <v>2.7333333333333334E-2</v>
      </c>
      <c r="BT557" s="18">
        <v>273</v>
      </c>
    </row>
    <row r="558" spans="2:72" x14ac:dyDescent="0.3">
      <c r="AC558" s="18">
        <v>10</v>
      </c>
      <c r="AD558" s="18" t="s">
        <v>707</v>
      </c>
      <c r="AE558" s="18" t="s">
        <v>750</v>
      </c>
      <c r="AF558" s="18">
        <v>2150</v>
      </c>
      <c r="AG558" s="18">
        <v>1</v>
      </c>
      <c r="AH558" s="18">
        <v>4.8999999999999998E-3</v>
      </c>
      <c r="AI558" s="21">
        <v>1.5193798449612402E-4</v>
      </c>
      <c r="AJ558" s="18">
        <v>2</v>
      </c>
      <c r="AL558" s="18">
        <v>10</v>
      </c>
      <c r="AM558" s="18" t="s">
        <v>693</v>
      </c>
      <c r="AN558" s="18" t="s">
        <v>750</v>
      </c>
      <c r="AO558" s="18">
        <v>342</v>
      </c>
      <c r="AP558" s="18">
        <v>1</v>
      </c>
      <c r="AQ558" s="18">
        <v>4.3E-3</v>
      </c>
      <c r="AR558" s="21">
        <v>1.26359649122807E-3</v>
      </c>
      <c r="AS558" s="18">
        <v>13</v>
      </c>
      <c r="AU558" s="18">
        <v>10</v>
      </c>
      <c r="AV558" s="18" t="s">
        <v>666</v>
      </c>
      <c r="AW558" s="18" t="s">
        <v>750</v>
      </c>
      <c r="AX558" s="18">
        <v>51.800000000000011</v>
      </c>
      <c r="AY558" s="18">
        <v>1.5</v>
      </c>
      <c r="AZ558" s="18">
        <v>4.4000000000000003E-3</v>
      </c>
      <c r="BA558" s="21">
        <v>5.5212355212355202E-3</v>
      </c>
      <c r="BB558" s="18">
        <v>55</v>
      </c>
      <c r="BD558" s="18">
        <v>10</v>
      </c>
      <c r="BE558" s="18" t="s">
        <v>666</v>
      </c>
      <c r="BF558" s="18" t="s">
        <v>750</v>
      </c>
      <c r="BG558" s="18">
        <v>51.800000000000011</v>
      </c>
      <c r="BH558" s="18">
        <v>2.5</v>
      </c>
      <c r="BI558" s="18">
        <v>5.0000000000000001E-3</v>
      </c>
      <c r="BJ558" s="21">
        <v>7.5933075933075911E-3</v>
      </c>
      <c r="BK558" s="18">
        <v>76</v>
      </c>
      <c r="BM558" s="18">
        <v>10</v>
      </c>
      <c r="BN558" s="18" t="s">
        <v>666</v>
      </c>
      <c r="BO558" s="18" t="s">
        <v>750</v>
      </c>
      <c r="BP558" s="18">
        <v>51.800000000000011</v>
      </c>
      <c r="BQ558" s="18">
        <v>3</v>
      </c>
      <c r="BR558" s="18">
        <v>4.3E-3</v>
      </c>
      <c r="BS558" s="21">
        <v>8.5086872586872565E-3</v>
      </c>
      <c r="BT558" s="18">
        <v>85</v>
      </c>
    </row>
    <row r="559" spans="2:72" x14ac:dyDescent="0.3">
      <c r="AC559" s="18">
        <v>10</v>
      </c>
      <c r="AD559" s="18" t="s">
        <v>709</v>
      </c>
      <c r="AE559" s="18" t="s">
        <v>750</v>
      </c>
      <c r="AF559" s="18">
        <v>2150</v>
      </c>
      <c r="AG559" s="18">
        <v>1</v>
      </c>
      <c r="AH559" s="18">
        <v>4.8999999999999998E-3</v>
      </c>
      <c r="AI559" s="21">
        <v>1.5193798449612402E-4</v>
      </c>
      <c r="AJ559" s="18">
        <v>2</v>
      </c>
      <c r="AL559" s="18">
        <v>10</v>
      </c>
      <c r="AM559" s="18" t="s">
        <v>695</v>
      </c>
      <c r="AN559" s="18" t="s">
        <v>750</v>
      </c>
      <c r="AO559" s="18">
        <v>342</v>
      </c>
      <c r="AP559" s="18">
        <v>1</v>
      </c>
      <c r="AQ559" s="18">
        <v>4.3E-3</v>
      </c>
      <c r="AR559" s="21">
        <v>1.26359649122807E-3</v>
      </c>
      <c r="AS559" s="18">
        <v>13</v>
      </c>
      <c r="AU559" s="18">
        <v>10</v>
      </c>
      <c r="AV559" s="18" t="s">
        <v>668</v>
      </c>
      <c r="AW559" s="18" t="s">
        <v>750</v>
      </c>
      <c r="AX559" s="18">
        <v>51.800000000000011</v>
      </c>
      <c r="AY559" s="18">
        <v>1.5</v>
      </c>
      <c r="AZ559" s="18">
        <v>4.4000000000000003E-3</v>
      </c>
      <c r="BA559" s="21">
        <v>5.5212355212355202E-3</v>
      </c>
      <c r="BB559" s="18">
        <v>55</v>
      </c>
      <c r="BD559" s="18">
        <v>10</v>
      </c>
      <c r="BE559" s="18" t="s">
        <v>668</v>
      </c>
      <c r="BF559" s="18" t="s">
        <v>750</v>
      </c>
      <c r="BG559" s="18">
        <v>51.800000000000011</v>
      </c>
      <c r="BH559" s="18">
        <v>2.5</v>
      </c>
      <c r="BI559" s="18">
        <v>5.0000000000000001E-3</v>
      </c>
      <c r="BJ559" s="21">
        <v>7.5933075933075911E-3</v>
      </c>
      <c r="BK559" s="18">
        <v>76</v>
      </c>
      <c r="BM559" s="18">
        <v>10</v>
      </c>
      <c r="BN559" s="18" t="s">
        <v>668</v>
      </c>
      <c r="BO559" s="18" t="s">
        <v>750</v>
      </c>
      <c r="BP559" s="18">
        <v>51.800000000000011</v>
      </c>
      <c r="BQ559" s="18">
        <v>3</v>
      </c>
      <c r="BR559" s="18">
        <v>4.3E-3</v>
      </c>
      <c r="BS559" s="21">
        <v>8.5086872586872565E-3</v>
      </c>
      <c r="BT559" s="18">
        <v>85</v>
      </c>
    </row>
    <row r="560" spans="2:72" x14ac:dyDescent="0.3">
      <c r="AC560" s="18">
        <v>10</v>
      </c>
      <c r="AD560" s="18" t="s">
        <v>711</v>
      </c>
      <c r="AE560" s="18" t="s">
        <v>750</v>
      </c>
      <c r="AF560" s="18">
        <v>2150</v>
      </c>
      <c r="AG560" s="18">
        <v>1</v>
      </c>
      <c r="AH560" s="18">
        <v>4.8999999999999998E-3</v>
      </c>
      <c r="AI560" s="21">
        <v>1.5193798449612402E-4</v>
      </c>
      <c r="AJ560" s="18">
        <v>2</v>
      </c>
      <c r="AL560" s="18">
        <v>10</v>
      </c>
      <c r="AM560" s="18" t="s">
        <v>697</v>
      </c>
      <c r="AN560" s="18" t="s">
        <v>750</v>
      </c>
      <c r="AO560" s="18">
        <v>342</v>
      </c>
      <c r="AP560" s="18">
        <v>1</v>
      </c>
      <c r="AQ560" s="18">
        <v>4.3E-3</v>
      </c>
      <c r="AR560" s="21">
        <v>1.26359649122807E-3</v>
      </c>
      <c r="AS560" s="18">
        <v>13</v>
      </c>
      <c r="AU560" s="18">
        <v>10</v>
      </c>
      <c r="AV560" s="18" t="s">
        <v>670</v>
      </c>
      <c r="AW560" s="18" t="s">
        <v>750</v>
      </c>
      <c r="AX560" s="18">
        <v>51.800000000000011</v>
      </c>
      <c r="AY560" s="18">
        <v>1.5</v>
      </c>
      <c r="AZ560" s="18">
        <v>4.4000000000000003E-3</v>
      </c>
      <c r="BA560" s="21">
        <v>5.5212355212355202E-3</v>
      </c>
      <c r="BB560" s="18">
        <v>55</v>
      </c>
      <c r="BD560" s="18">
        <v>10</v>
      </c>
      <c r="BE560" s="18" t="s">
        <v>670</v>
      </c>
      <c r="BF560" s="18" t="s">
        <v>750</v>
      </c>
      <c r="BG560" s="18">
        <v>51.800000000000011</v>
      </c>
      <c r="BH560" s="18">
        <v>2.5</v>
      </c>
      <c r="BI560" s="18">
        <v>5.0000000000000001E-3</v>
      </c>
      <c r="BJ560" s="21">
        <v>7.5933075933075911E-3</v>
      </c>
      <c r="BK560" s="18">
        <v>76</v>
      </c>
      <c r="BM560" s="18">
        <v>10</v>
      </c>
      <c r="BN560" s="18" t="s">
        <v>670</v>
      </c>
      <c r="BO560" s="18" t="s">
        <v>750</v>
      </c>
      <c r="BP560" s="18">
        <v>51.800000000000011</v>
      </c>
      <c r="BQ560" s="18">
        <v>3</v>
      </c>
      <c r="BR560" s="18">
        <v>4.3E-3</v>
      </c>
      <c r="BS560" s="21">
        <v>8.5086872586872565E-3</v>
      </c>
      <c r="BT560" s="18">
        <v>85</v>
      </c>
    </row>
    <row r="561" spans="29:72" x14ac:dyDescent="0.3">
      <c r="AC561" s="18">
        <v>10</v>
      </c>
      <c r="AD561" s="18" t="s">
        <v>713</v>
      </c>
      <c r="AE561" s="18" t="s">
        <v>750</v>
      </c>
      <c r="AF561" s="18">
        <v>2150</v>
      </c>
      <c r="AG561" s="18">
        <v>1</v>
      </c>
      <c r="AH561" s="18">
        <v>4.8999999999999998E-3</v>
      </c>
      <c r="AI561" s="21">
        <v>1.5193798449612402E-4</v>
      </c>
      <c r="AJ561" s="18">
        <v>2</v>
      </c>
      <c r="AL561" s="18">
        <v>10</v>
      </c>
      <c r="AM561" s="18" t="s">
        <v>699</v>
      </c>
      <c r="AN561" s="18" t="s">
        <v>750</v>
      </c>
      <c r="AO561" s="18">
        <v>342</v>
      </c>
      <c r="AP561" s="18">
        <v>1</v>
      </c>
      <c r="AQ561" s="18">
        <v>4.3E-3</v>
      </c>
      <c r="AR561" s="21">
        <v>1.26359649122807E-3</v>
      </c>
      <c r="AS561" s="18">
        <v>13</v>
      </c>
      <c r="AU561" s="18">
        <v>10</v>
      </c>
      <c r="AV561" s="18" t="s">
        <v>672</v>
      </c>
      <c r="AW561" s="18" t="s">
        <v>750</v>
      </c>
      <c r="AX561" s="18">
        <v>51.800000000000011</v>
      </c>
      <c r="AY561" s="18">
        <v>1.5</v>
      </c>
      <c r="AZ561" s="18">
        <v>4.4000000000000003E-3</v>
      </c>
      <c r="BA561" s="21">
        <v>5.5212355212355202E-3</v>
      </c>
      <c r="BB561" s="18">
        <v>55</v>
      </c>
      <c r="BD561" s="18">
        <v>10</v>
      </c>
      <c r="BE561" s="18" t="s">
        <v>672</v>
      </c>
      <c r="BF561" s="18" t="s">
        <v>750</v>
      </c>
      <c r="BG561" s="18">
        <v>51.800000000000011</v>
      </c>
      <c r="BH561" s="18">
        <v>2.5</v>
      </c>
      <c r="BI561" s="18">
        <v>5.0000000000000001E-3</v>
      </c>
      <c r="BJ561" s="21">
        <v>7.5933075933075911E-3</v>
      </c>
      <c r="BK561" s="18">
        <v>76</v>
      </c>
      <c r="BM561" s="18">
        <v>10</v>
      </c>
      <c r="BN561" s="18" t="s">
        <v>672</v>
      </c>
      <c r="BO561" s="18" t="s">
        <v>750</v>
      </c>
      <c r="BP561" s="18">
        <v>51.800000000000011</v>
      </c>
      <c r="BQ561" s="18">
        <v>3</v>
      </c>
      <c r="BR561" s="18">
        <v>4.3E-3</v>
      </c>
      <c r="BS561" s="21">
        <v>8.5086872586872565E-3</v>
      </c>
      <c r="BT561" s="18">
        <v>85</v>
      </c>
    </row>
    <row r="562" spans="29:72" x14ac:dyDescent="0.3">
      <c r="AC562" s="18">
        <v>10</v>
      </c>
      <c r="AD562" s="18" t="s">
        <v>715</v>
      </c>
      <c r="AE562" s="18" t="s">
        <v>750</v>
      </c>
      <c r="AF562" s="18">
        <v>2150</v>
      </c>
      <c r="AG562" s="18">
        <v>1</v>
      </c>
      <c r="AH562" s="18">
        <v>4.8999999999999998E-3</v>
      </c>
      <c r="AI562" s="21">
        <v>1.5193798449612402E-4</v>
      </c>
      <c r="AJ562" s="18">
        <v>2</v>
      </c>
      <c r="AL562" s="18">
        <v>10</v>
      </c>
      <c r="AM562" s="18" t="s">
        <v>701</v>
      </c>
      <c r="AN562" s="18" t="s">
        <v>750</v>
      </c>
      <c r="AO562" s="18">
        <v>342</v>
      </c>
      <c r="AP562" s="18">
        <v>1</v>
      </c>
      <c r="AQ562" s="18">
        <v>4.3E-3</v>
      </c>
      <c r="AR562" s="21">
        <v>1.26359649122807E-3</v>
      </c>
      <c r="AS562" s="18">
        <v>13</v>
      </c>
      <c r="AU562" s="18">
        <v>10</v>
      </c>
      <c r="AV562" s="18" t="s">
        <v>674</v>
      </c>
      <c r="AW562" s="18" t="s">
        <v>750</v>
      </c>
      <c r="AX562" s="18">
        <v>51.800000000000011</v>
      </c>
      <c r="AY562" s="18">
        <v>1.5</v>
      </c>
      <c r="AZ562" s="18">
        <v>4.4000000000000003E-3</v>
      </c>
      <c r="BA562" s="21">
        <v>5.5212355212355202E-3</v>
      </c>
      <c r="BB562" s="18">
        <v>55</v>
      </c>
      <c r="BD562" s="18">
        <v>10</v>
      </c>
      <c r="BE562" s="18" t="s">
        <v>674</v>
      </c>
      <c r="BF562" s="18" t="s">
        <v>750</v>
      </c>
      <c r="BG562" s="18">
        <v>51.800000000000011</v>
      </c>
      <c r="BH562" s="18">
        <v>2.5</v>
      </c>
      <c r="BI562" s="18">
        <v>5.0000000000000001E-3</v>
      </c>
      <c r="BJ562" s="21">
        <v>7.5933075933075911E-3</v>
      </c>
      <c r="BK562" s="18">
        <v>76</v>
      </c>
      <c r="BM562" s="18">
        <v>10</v>
      </c>
      <c r="BN562" s="18" t="s">
        <v>674</v>
      </c>
      <c r="BO562" s="18" t="s">
        <v>750</v>
      </c>
      <c r="BP562" s="18">
        <v>51.800000000000011</v>
      </c>
      <c r="BQ562" s="18">
        <v>3</v>
      </c>
      <c r="BR562" s="18">
        <v>4.3E-3</v>
      </c>
      <c r="BS562" s="21">
        <v>8.5086872586872565E-3</v>
      </c>
      <c r="BT562" s="18">
        <v>85</v>
      </c>
    </row>
    <row r="563" spans="29:72" x14ac:dyDescent="0.3">
      <c r="AC563" s="18">
        <v>10</v>
      </c>
      <c r="AD563" s="18" t="s">
        <v>717</v>
      </c>
      <c r="AE563" s="18" t="s">
        <v>750</v>
      </c>
      <c r="AF563" s="18">
        <v>2150</v>
      </c>
      <c r="AG563" s="18">
        <v>1</v>
      </c>
      <c r="AH563" s="18">
        <v>4.8999999999999998E-3</v>
      </c>
      <c r="AI563" s="21">
        <v>1.5193798449612402E-4</v>
      </c>
      <c r="AJ563" s="18">
        <v>2</v>
      </c>
      <c r="AL563" s="18">
        <v>10</v>
      </c>
      <c r="AM563" s="18" t="s">
        <v>702</v>
      </c>
      <c r="AN563" s="18" t="s">
        <v>750</v>
      </c>
      <c r="AO563" s="18">
        <v>2150</v>
      </c>
      <c r="AP563" s="18">
        <v>1</v>
      </c>
      <c r="AQ563" s="18">
        <v>5.4000000000000003E-3</v>
      </c>
      <c r="AR563" s="21">
        <v>2.5241860465116282E-4</v>
      </c>
      <c r="AS563" s="18">
        <v>3</v>
      </c>
      <c r="AU563" s="18">
        <v>10</v>
      </c>
      <c r="AV563" s="18" t="s">
        <v>676</v>
      </c>
      <c r="AW563" s="18" t="s">
        <v>750</v>
      </c>
      <c r="AX563" s="18">
        <v>51.800000000000011</v>
      </c>
      <c r="AY563" s="18">
        <v>1.5</v>
      </c>
      <c r="AZ563" s="18">
        <v>4.4000000000000003E-3</v>
      </c>
      <c r="BA563" s="21">
        <v>5.5212355212355202E-3</v>
      </c>
      <c r="BB563" s="18">
        <v>55</v>
      </c>
      <c r="BD563" s="18">
        <v>10</v>
      </c>
      <c r="BE563" s="18" t="s">
        <v>676</v>
      </c>
      <c r="BF563" s="18" t="s">
        <v>750</v>
      </c>
      <c r="BG563" s="18">
        <v>51.800000000000011</v>
      </c>
      <c r="BH563" s="18">
        <v>2.5</v>
      </c>
      <c r="BI563" s="18">
        <v>5.0000000000000001E-3</v>
      </c>
      <c r="BJ563" s="21">
        <v>7.5933075933075911E-3</v>
      </c>
      <c r="BK563" s="18">
        <v>76</v>
      </c>
      <c r="BM563" s="18">
        <v>10</v>
      </c>
      <c r="BN563" s="18" t="s">
        <v>676</v>
      </c>
      <c r="BO563" s="18" t="s">
        <v>750</v>
      </c>
      <c r="BP563" s="18">
        <v>51.800000000000011</v>
      </c>
      <c r="BQ563" s="18">
        <v>3</v>
      </c>
      <c r="BR563" s="18">
        <v>4.3E-3</v>
      </c>
      <c r="BS563" s="21">
        <v>8.5086872586872565E-3</v>
      </c>
      <c r="BT563" s="18">
        <v>85</v>
      </c>
    </row>
    <row r="564" spans="29:72" x14ac:dyDescent="0.3">
      <c r="AC564" s="18">
        <v>10</v>
      </c>
      <c r="AD564" s="18" t="s">
        <v>719</v>
      </c>
      <c r="AE564" s="18" t="s">
        <v>750</v>
      </c>
      <c r="AF564" s="18">
        <v>2150</v>
      </c>
      <c r="AG564" s="18">
        <v>1</v>
      </c>
      <c r="AH564" s="18">
        <v>4.8999999999999998E-3</v>
      </c>
      <c r="AI564" s="21">
        <v>1.5193798449612402E-4</v>
      </c>
      <c r="AJ564" s="18">
        <v>2</v>
      </c>
      <c r="AL564" s="18">
        <v>10</v>
      </c>
      <c r="AM564" s="18" t="s">
        <v>704</v>
      </c>
      <c r="AN564" s="18" t="s">
        <v>750</v>
      </c>
      <c r="AO564" s="18">
        <v>2150</v>
      </c>
      <c r="AP564" s="18">
        <v>1</v>
      </c>
      <c r="AQ564" s="18">
        <v>5.4000000000000003E-3</v>
      </c>
      <c r="AR564" s="21">
        <v>2.5241860465116282E-4</v>
      </c>
      <c r="AS564" s="18">
        <v>3</v>
      </c>
      <c r="AU564" s="18">
        <v>10</v>
      </c>
      <c r="AV564" s="18" t="s">
        <v>678</v>
      </c>
      <c r="AW564" s="18" t="s">
        <v>750</v>
      </c>
      <c r="AX564" s="18">
        <v>51.800000000000011</v>
      </c>
      <c r="AY564" s="18">
        <v>1.5</v>
      </c>
      <c r="AZ564" s="18">
        <v>4.4000000000000003E-3</v>
      </c>
      <c r="BA564" s="21">
        <v>5.5212355212355202E-3</v>
      </c>
      <c r="BB564" s="18">
        <v>55</v>
      </c>
      <c r="BD564" s="18">
        <v>10</v>
      </c>
      <c r="BE564" s="18" t="s">
        <v>678</v>
      </c>
      <c r="BF564" s="18" t="s">
        <v>750</v>
      </c>
      <c r="BG564" s="18">
        <v>51.800000000000011</v>
      </c>
      <c r="BH564" s="18">
        <v>2.5</v>
      </c>
      <c r="BI564" s="18">
        <v>5.0000000000000001E-3</v>
      </c>
      <c r="BJ564" s="21">
        <v>7.5933075933075911E-3</v>
      </c>
      <c r="BK564" s="18">
        <v>76</v>
      </c>
      <c r="BM564" s="18">
        <v>10</v>
      </c>
      <c r="BN564" s="18" t="s">
        <v>678</v>
      </c>
      <c r="BO564" s="18" t="s">
        <v>750</v>
      </c>
      <c r="BP564" s="18">
        <v>51.800000000000011</v>
      </c>
      <c r="BQ564" s="18">
        <v>3</v>
      </c>
      <c r="BR564" s="18">
        <v>4.3E-3</v>
      </c>
      <c r="BS564" s="21">
        <v>8.5086872586872565E-3</v>
      </c>
      <c r="BT564" s="18">
        <v>85</v>
      </c>
    </row>
    <row r="565" spans="29:72" x14ac:dyDescent="0.3">
      <c r="AC565" s="18">
        <v>10</v>
      </c>
      <c r="AD565" s="18" t="s">
        <v>772</v>
      </c>
      <c r="AE565" s="18" t="s">
        <v>773</v>
      </c>
      <c r="AF565" s="18">
        <v>35</v>
      </c>
      <c r="AG565" s="18">
        <v>1</v>
      </c>
      <c r="AH565" s="18">
        <v>1.7999999999999999E-2</v>
      </c>
      <c r="AI565" s="21">
        <v>3.4285714285714287E-2</v>
      </c>
      <c r="AJ565" s="18">
        <v>343</v>
      </c>
      <c r="AL565" s="18">
        <v>10</v>
      </c>
      <c r="AM565" s="18" t="s">
        <v>706</v>
      </c>
      <c r="AN565" s="18" t="s">
        <v>750</v>
      </c>
      <c r="AO565" s="18">
        <v>2150</v>
      </c>
      <c r="AP565" s="18">
        <v>1</v>
      </c>
      <c r="AQ565" s="18">
        <v>5.4000000000000003E-3</v>
      </c>
      <c r="AR565" s="21">
        <v>2.5241860465116282E-4</v>
      </c>
      <c r="AS565" s="18">
        <v>3</v>
      </c>
      <c r="AU565" s="18">
        <v>10</v>
      </c>
      <c r="AV565" s="18" t="s">
        <v>680</v>
      </c>
      <c r="AW565" s="18" t="s">
        <v>750</v>
      </c>
      <c r="AX565" s="18">
        <v>51.800000000000011</v>
      </c>
      <c r="AY565" s="18">
        <v>1.5</v>
      </c>
      <c r="AZ565" s="18">
        <v>4.4000000000000003E-3</v>
      </c>
      <c r="BA565" s="21">
        <v>5.5212355212355202E-3</v>
      </c>
      <c r="BB565" s="18">
        <v>55</v>
      </c>
      <c r="BD565" s="18">
        <v>10</v>
      </c>
      <c r="BE565" s="18" t="s">
        <v>680</v>
      </c>
      <c r="BF565" s="18" t="s">
        <v>750</v>
      </c>
      <c r="BG565" s="18">
        <v>51.800000000000011</v>
      </c>
      <c r="BH565" s="18">
        <v>2.5</v>
      </c>
      <c r="BI565" s="18">
        <v>5.0000000000000001E-3</v>
      </c>
      <c r="BJ565" s="21">
        <v>7.5933075933075911E-3</v>
      </c>
      <c r="BK565" s="18">
        <v>76</v>
      </c>
      <c r="BM565" s="18">
        <v>10</v>
      </c>
      <c r="BN565" s="18" t="s">
        <v>680</v>
      </c>
      <c r="BO565" s="18" t="s">
        <v>750</v>
      </c>
      <c r="BP565" s="18">
        <v>51.800000000000011</v>
      </c>
      <c r="BQ565" s="18">
        <v>3</v>
      </c>
      <c r="BR565" s="18">
        <v>4.3E-3</v>
      </c>
      <c r="BS565" s="21">
        <v>8.5086872586872565E-3</v>
      </c>
      <c r="BT565" s="18">
        <v>85</v>
      </c>
    </row>
    <row r="566" spans="29:72" x14ac:dyDescent="0.3">
      <c r="AC566" s="18">
        <v>10</v>
      </c>
      <c r="AD566" s="18" t="s">
        <v>774</v>
      </c>
      <c r="AE566" s="18" t="s">
        <v>773</v>
      </c>
      <c r="AF566" s="18">
        <v>60</v>
      </c>
      <c r="AG566" s="18">
        <v>1</v>
      </c>
      <c r="AH566" s="18">
        <v>1.9E-2</v>
      </c>
      <c r="AI566" s="21">
        <v>2.1111111111111115E-2</v>
      </c>
      <c r="AJ566" s="18">
        <v>211</v>
      </c>
      <c r="AL566" s="18">
        <v>10</v>
      </c>
      <c r="AM566" s="18" t="s">
        <v>708</v>
      </c>
      <c r="AN566" s="18" t="s">
        <v>750</v>
      </c>
      <c r="AO566" s="18">
        <v>2150</v>
      </c>
      <c r="AP566" s="18">
        <v>1</v>
      </c>
      <c r="AQ566" s="18">
        <v>5.4000000000000003E-3</v>
      </c>
      <c r="AR566" s="21">
        <v>2.5241860465116282E-4</v>
      </c>
      <c r="AS566" s="18">
        <v>3</v>
      </c>
      <c r="AU566" s="18">
        <v>10</v>
      </c>
      <c r="AV566" s="18" t="s">
        <v>682</v>
      </c>
      <c r="AW566" s="18" t="s">
        <v>750</v>
      </c>
      <c r="AX566" s="18">
        <v>51.800000000000011</v>
      </c>
      <c r="AY566" s="18">
        <v>1.5</v>
      </c>
      <c r="AZ566" s="18">
        <v>4.4000000000000003E-3</v>
      </c>
      <c r="BA566" s="21">
        <v>5.5212355212355202E-3</v>
      </c>
      <c r="BB566" s="18">
        <v>55</v>
      </c>
      <c r="BD566" s="18">
        <v>10</v>
      </c>
      <c r="BE566" s="18" t="s">
        <v>682</v>
      </c>
      <c r="BF566" s="18" t="s">
        <v>750</v>
      </c>
      <c r="BG566" s="18">
        <v>51.800000000000011</v>
      </c>
      <c r="BH566" s="18">
        <v>2.5</v>
      </c>
      <c r="BI566" s="18">
        <v>5.0000000000000001E-3</v>
      </c>
      <c r="BJ566" s="21">
        <v>7.5933075933075911E-3</v>
      </c>
      <c r="BK566" s="18">
        <v>76</v>
      </c>
      <c r="BM566" s="18">
        <v>10</v>
      </c>
      <c r="BN566" s="18" t="s">
        <v>682</v>
      </c>
      <c r="BO566" s="18" t="s">
        <v>750</v>
      </c>
      <c r="BP566" s="18">
        <v>51.800000000000011</v>
      </c>
      <c r="BQ566" s="18">
        <v>3</v>
      </c>
      <c r="BR566" s="18">
        <v>4.3E-3</v>
      </c>
      <c r="BS566" s="21">
        <v>8.5086872586872565E-3</v>
      </c>
      <c r="BT566" s="18">
        <v>85</v>
      </c>
    </row>
    <row r="567" spans="29:72" x14ac:dyDescent="0.3">
      <c r="AC567" s="19"/>
      <c r="AD567" s="19"/>
      <c r="AE567" s="19"/>
      <c r="AF567" s="19"/>
      <c r="AG567" s="19"/>
      <c r="AH567" s="19"/>
      <c r="AI567" s="22"/>
      <c r="AJ567" s="19"/>
      <c r="AL567" s="18">
        <v>10</v>
      </c>
      <c r="AM567" s="18" t="s">
        <v>710</v>
      </c>
      <c r="AN567" s="18" t="s">
        <v>750</v>
      </c>
      <c r="AO567" s="18">
        <v>2150</v>
      </c>
      <c r="AP567" s="18">
        <v>1</v>
      </c>
      <c r="AQ567" s="18">
        <v>5.4000000000000003E-3</v>
      </c>
      <c r="AR567" s="21">
        <v>2.5241860465116282E-4</v>
      </c>
      <c r="AS567" s="18">
        <v>3</v>
      </c>
      <c r="AU567" s="18">
        <v>10</v>
      </c>
      <c r="AV567" s="18" t="s">
        <v>667</v>
      </c>
      <c r="AW567" s="18" t="s">
        <v>750</v>
      </c>
      <c r="AX567" s="18">
        <v>51.800000000000011</v>
      </c>
      <c r="AY567" s="18">
        <v>1.5</v>
      </c>
      <c r="AZ567" s="18">
        <v>4.4000000000000003E-3</v>
      </c>
      <c r="BA567" s="21">
        <v>5.5212355212355202E-3</v>
      </c>
      <c r="BB567" s="18">
        <v>55</v>
      </c>
      <c r="BD567" s="18">
        <v>10</v>
      </c>
      <c r="BE567" s="18" t="s">
        <v>667</v>
      </c>
      <c r="BF567" s="18" t="s">
        <v>750</v>
      </c>
      <c r="BG567" s="18">
        <v>51.800000000000011</v>
      </c>
      <c r="BH567" s="18">
        <v>2.5</v>
      </c>
      <c r="BI567" s="18">
        <v>5.0000000000000001E-3</v>
      </c>
      <c r="BJ567" s="21">
        <v>7.5933075933075911E-3</v>
      </c>
      <c r="BK567" s="18">
        <v>76</v>
      </c>
      <c r="BM567" s="18">
        <v>10</v>
      </c>
      <c r="BN567" s="18" t="s">
        <v>667</v>
      </c>
      <c r="BO567" s="18" t="s">
        <v>750</v>
      </c>
      <c r="BP567" s="18">
        <v>51.800000000000011</v>
      </c>
      <c r="BQ567" s="18">
        <v>3</v>
      </c>
      <c r="BR567" s="18">
        <v>4.3E-3</v>
      </c>
      <c r="BS567" s="21">
        <v>8.5086872586872565E-3</v>
      </c>
      <c r="BT567" s="18">
        <v>85</v>
      </c>
    </row>
    <row r="568" spans="29:72" x14ac:dyDescent="0.3">
      <c r="AL568" s="18">
        <v>10</v>
      </c>
      <c r="AM568" s="18" t="s">
        <v>712</v>
      </c>
      <c r="AN568" s="18" t="s">
        <v>750</v>
      </c>
      <c r="AO568" s="18">
        <v>2150</v>
      </c>
      <c r="AP568" s="18">
        <v>1</v>
      </c>
      <c r="AQ568" s="18">
        <v>5.4000000000000003E-3</v>
      </c>
      <c r="AR568" s="21">
        <v>2.5241860465116282E-4</v>
      </c>
      <c r="AS568" s="18">
        <v>3</v>
      </c>
      <c r="AU568" s="18">
        <v>10</v>
      </c>
      <c r="AV568" s="18" t="s">
        <v>669</v>
      </c>
      <c r="AW568" s="18" t="s">
        <v>750</v>
      </c>
      <c r="AX568" s="18">
        <v>51.800000000000011</v>
      </c>
      <c r="AY568" s="18">
        <v>1.5</v>
      </c>
      <c r="AZ568" s="18">
        <v>4.3E-3</v>
      </c>
      <c r="BA568" s="21">
        <v>5.3957528957528948E-3</v>
      </c>
      <c r="BB568" s="18">
        <v>54</v>
      </c>
      <c r="BD568" s="18">
        <v>10</v>
      </c>
      <c r="BE568" s="18" t="s">
        <v>669</v>
      </c>
      <c r="BF568" s="18" t="s">
        <v>750</v>
      </c>
      <c r="BG568" s="18">
        <v>51.800000000000011</v>
      </c>
      <c r="BH568" s="18">
        <v>2.5</v>
      </c>
      <c r="BI568" s="18">
        <v>5.0000000000000001E-3</v>
      </c>
      <c r="BJ568" s="21">
        <v>7.5933075933075911E-3</v>
      </c>
      <c r="BK568" s="18">
        <v>76</v>
      </c>
      <c r="BM568" s="18">
        <v>10</v>
      </c>
      <c r="BN568" s="18" t="s">
        <v>669</v>
      </c>
      <c r="BO568" s="18" t="s">
        <v>750</v>
      </c>
      <c r="BP568" s="18">
        <v>51.800000000000011</v>
      </c>
      <c r="BQ568" s="18">
        <v>3</v>
      </c>
      <c r="BR568" s="18">
        <v>4.3E-3</v>
      </c>
      <c r="BS568" s="21">
        <v>8.5086872586872565E-3</v>
      </c>
      <c r="BT568" s="18">
        <v>85</v>
      </c>
    </row>
    <row r="569" spans="29:72" x14ac:dyDescent="0.3">
      <c r="AL569" s="18">
        <v>10</v>
      </c>
      <c r="AM569" s="18" t="s">
        <v>714</v>
      </c>
      <c r="AN569" s="18" t="s">
        <v>750</v>
      </c>
      <c r="AO569" s="18">
        <v>2150</v>
      </c>
      <c r="AP569" s="18">
        <v>1</v>
      </c>
      <c r="AQ569" s="18">
        <v>5.4000000000000003E-3</v>
      </c>
      <c r="AR569" s="21">
        <v>2.5241860465116282E-4</v>
      </c>
      <c r="AS569" s="18">
        <v>3</v>
      </c>
      <c r="AU569" s="18">
        <v>10</v>
      </c>
      <c r="AV569" s="18" t="s">
        <v>671</v>
      </c>
      <c r="AW569" s="18" t="s">
        <v>750</v>
      </c>
      <c r="AX569" s="18">
        <v>51.800000000000011</v>
      </c>
      <c r="AY569" s="18">
        <v>1.5</v>
      </c>
      <c r="AZ569" s="18">
        <v>4.3E-3</v>
      </c>
      <c r="BA569" s="21">
        <v>5.3957528957528948E-3</v>
      </c>
      <c r="BB569" s="18">
        <v>54</v>
      </c>
      <c r="BD569" s="18">
        <v>10</v>
      </c>
      <c r="BE569" s="18" t="s">
        <v>671</v>
      </c>
      <c r="BF569" s="18" t="s">
        <v>750</v>
      </c>
      <c r="BG569" s="18">
        <v>51.800000000000011</v>
      </c>
      <c r="BH569" s="18">
        <v>2.5</v>
      </c>
      <c r="BI569" s="18">
        <v>5.0000000000000001E-3</v>
      </c>
      <c r="BJ569" s="21">
        <v>7.5933075933075911E-3</v>
      </c>
      <c r="BK569" s="18">
        <v>76</v>
      </c>
      <c r="BM569" s="18">
        <v>10</v>
      </c>
      <c r="BN569" s="18" t="s">
        <v>671</v>
      </c>
      <c r="BO569" s="18" t="s">
        <v>750</v>
      </c>
      <c r="BP569" s="18">
        <v>51.800000000000011</v>
      </c>
      <c r="BQ569" s="18">
        <v>3</v>
      </c>
      <c r="BR569" s="18">
        <v>4.3E-3</v>
      </c>
      <c r="BS569" s="21">
        <v>8.5086872586872565E-3</v>
      </c>
      <c r="BT569" s="18">
        <v>85</v>
      </c>
    </row>
    <row r="570" spans="29:72" x14ac:dyDescent="0.3">
      <c r="AL570" s="18">
        <v>10</v>
      </c>
      <c r="AM570" s="18" t="s">
        <v>716</v>
      </c>
      <c r="AN570" s="18" t="s">
        <v>750</v>
      </c>
      <c r="AO570" s="18">
        <v>2150</v>
      </c>
      <c r="AP570" s="18">
        <v>1</v>
      </c>
      <c r="AQ570" s="18">
        <v>5.4000000000000003E-3</v>
      </c>
      <c r="AR570" s="21">
        <v>2.5241860465116282E-4</v>
      </c>
      <c r="AS570" s="18">
        <v>3</v>
      </c>
      <c r="AU570" s="18">
        <v>10</v>
      </c>
      <c r="AV570" s="18" t="s">
        <v>673</v>
      </c>
      <c r="AW570" s="18" t="s">
        <v>750</v>
      </c>
      <c r="AX570" s="18">
        <v>51.800000000000011</v>
      </c>
      <c r="AY570" s="18">
        <v>1.5</v>
      </c>
      <c r="AZ570" s="18">
        <v>4.3E-3</v>
      </c>
      <c r="BA570" s="21">
        <v>5.3957528957528948E-3</v>
      </c>
      <c r="BB570" s="18">
        <v>54</v>
      </c>
      <c r="BD570" s="18">
        <v>10</v>
      </c>
      <c r="BE570" s="18" t="s">
        <v>673</v>
      </c>
      <c r="BF570" s="18" t="s">
        <v>750</v>
      </c>
      <c r="BG570" s="18">
        <v>51.800000000000011</v>
      </c>
      <c r="BH570" s="18">
        <v>2.5</v>
      </c>
      <c r="BI570" s="18">
        <v>5.0000000000000001E-3</v>
      </c>
      <c r="BJ570" s="21">
        <v>7.5933075933075911E-3</v>
      </c>
      <c r="BK570" s="18">
        <v>76</v>
      </c>
      <c r="BM570" s="18">
        <v>10</v>
      </c>
      <c r="BN570" s="18" t="s">
        <v>673</v>
      </c>
      <c r="BO570" s="18" t="s">
        <v>750</v>
      </c>
      <c r="BP570" s="18">
        <v>51.800000000000011</v>
      </c>
      <c r="BQ570" s="18">
        <v>3</v>
      </c>
      <c r="BR570" s="18">
        <v>4.3E-3</v>
      </c>
      <c r="BS570" s="21">
        <v>8.5086872586872565E-3</v>
      </c>
      <c r="BT570" s="18">
        <v>85</v>
      </c>
    </row>
    <row r="571" spans="29:72" x14ac:dyDescent="0.3">
      <c r="AL571" s="18">
        <v>10</v>
      </c>
      <c r="AM571" s="18" t="s">
        <v>718</v>
      </c>
      <c r="AN571" s="18" t="s">
        <v>750</v>
      </c>
      <c r="AO571" s="18">
        <v>2150</v>
      </c>
      <c r="AP571" s="18">
        <v>1</v>
      </c>
      <c r="AQ571" s="18">
        <v>5.4000000000000003E-3</v>
      </c>
      <c r="AR571" s="21">
        <v>2.5241860465116282E-4</v>
      </c>
      <c r="AS571" s="18">
        <v>3</v>
      </c>
      <c r="AU571" s="18">
        <v>10</v>
      </c>
      <c r="AV571" s="18" t="s">
        <v>675</v>
      </c>
      <c r="AW571" s="18" t="s">
        <v>750</v>
      </c>
      <c r="AX571" s="18">
        <v>51.800000000000011</v>
      </c>
      <c r="AY571" s="18">
        <v>1.5</v>
      </c>
      <c r="AZ571" s="18">
        <v>4.3E-3</v>
      </c>
      <c r="BA571" s="21">
        <v>5.3957528957528948E-3</v>
      </c>
      <c r="BB571" s="18">
        <v>54</v>
      </c>
      <c r="BD571" s="18">
        <v>10</v>
      </c>
      <c r="BE571" s="18" t="s">
        <v>675</v>
      </c>
      <c r="BF571" s="18" t="s">
        <v>750</v>
      </c>
      <c r="BG571" s="18">
        <v>51.800000000000011</v>
      </c>
      <c r="BH571" s="18">
        <v>2.5</v>
      </c>
      <c r="BI571" s="18">
        <v>5.0000000000000001E-3</v>
      </c>
      <c r="BJ571" s="21">
        <v>7.5933075933075911E-3</v>
      </c>
      <c r="BK571" s="18">
        <v>76</v>
      </c>
      <c r="BM571" s="18">
        <v>10</v>
      </c>
      <c r="BN571" s="18" t="s">
        <v>675</v>
      </c>
      <c r="BO571" s="18" t="s">
        <v>750</v>
      </c>
      <c r="BP571" s="18">
        <v>51.800000000000011</v>
      </c>
      <c r="BQ571" s="18">
        <v>3</v>
      </c>
      <c r="BR571" s="18">
        <v>4.3E-3</v>
      </c>
      <c r="BS571" s="21">
        <v>8.5086872586872565E-3</v>
      </c>
      <c r="BT571" s="18">
        <v>85</v>
      </c>
    </row>
    <row r="572" spans="29:72" x14ac:dyDescent="0.3">
      <c r="AL572" s="18">
        <v>10</v>
      </c>
      <c r="AM572" s="18" t="s">
        <v>703</v>
      </c>
      <c r="AN572" s="18" t="s">
        <v>750</v>
      </c>
      <c r="AO572" s="18">
        <v>2150</v>
      </c>
      <c r="AP572" s="18">
        <v>1</v>
      </c>
      <c r="AQ572" s="18">
        <v>5.4000000000000003E-3</v>
      </c>
      <c r="AR572" s="21">
        <v>2.5241860465116282E-4</v>
      </c>
      <c r="AS572" s="18">
        <v>3</v>
      </c>
      <c r="AU572" s="18">
        <v>10</v>
      </c>
      <c r="AV572" s="18" t="s">
        <v>677</v>
      </c>
      <c r="AW572" s="18" t="s">
        <v>750</v>
      </c>
      <c r="AX572" s="18">
        <v>51.800000000000011</v>
      </c>
      <c r="AY572" s="18">
        <v>1.5</v>
      </c>
      <c r="AZ572" s="18">
        <v>4.3E-3</v>
      </c>
      <c r="BA572" s="21">
        <v>5.3957528957528948E-3</v>
      </c>
      <c r="BB572" s="18">
        <v>54</v>
      </c>
      <c r="BD572" s="18">
        <v>10</v>
      </c>
      <c r="BE572" s="18" t="s">
        <v>677</v>
      </c>
      <c r="BF572" s="18" t="s">
        <v>750</v>
      </c>
      <c r="BG572" s="18">
        <v>51.800000000000011</v>
      </c>
      <c r="BH572" s="18">
        <v>2.5</v>
      </c>
      <c r="BI572" s="18">
        <v>5.0000000000000001E-3</v>
      </c>
      <c r="BJ572" s="21">
        <v>7.5933075933075911E-3</v>
      </c>
      <c r="BK572" s="18">
        <v>76</v>
      </c>
      <c r="BM572" s="18">
        <v>10</v>
      </c>
      <c r="BN572" s="18" t="s">
        <v>677</v>
      </c>
      <c r="BO572" s="18" t="s">
        <v>750</v>
      </c>
      <c r="BP572" s="18">
        <v>51.800000000000011</v>
      </c>
      <c r="BQ572" s="18">
        <v>3</v>
      </c>
      <c r="BR572" s="18">
        <v>4.3E-3</v>
      </c>
      <c r="BS572" s="21">
        <v>8.5086872586872565E-3</v>
      </c>
      <c r="BT572" s="18">
        <v>85</v>
      </c>
    </row>
    <row r="573" spans="29:72" x14ac:dyDescent="0.3">
      <c r="AL573" s="18">
        <v>10</v>
      </c>
      <c r="AM573" s="18" t="s">
        <v>705</v>
      </c>
      <c r="AN573" s="18" t="s">
        <v>750</v>
      </c>
      <c r="AO573" s="18">
        <v>2150</v>
      </c>
      <c r="AP573" s="18">
        <v>1</v>
      </c>
      <c r="AQ573" s="18">
        <v>5.4000000000000003E-3</v>
      </c>
      <c r="AR573" s="21">
        <v>2.5241860465116282E-4</v>
      </c>
      <c r="AS573" s="18">
        <v>3</v>
      </c>
      <c r="AU573" s="18">
        <v>10</v>
      </c>
      <c r="AV573" s="18" t="s">
        <v>679</v>
      </c>
      <c r="AW573" s="18" t="s">
        <v>750</v>
      </c>
      <c r="AX573" s="18">
        <v>51.800000000000011</v>
      </c>
      <c r="AY573" s="18">
        <v>1.5</v>
      </c>
      <c r="AZ573" s="18">
        <v>4.3E-3</v>
      </c>
      <c r="BA573" s="21">
        <v>5.3957528957528948E-3</v>
      </c>
      <c r="BB573" s="18">
        <v>54</v>
      </c>
      <c r="BD573" s="18">
        <v>10</v>
      </c>
      <c r="BE573" s="18" t="s">
        <v>679</v>
      </c>
      <c r="BF573" s="18" t="s">
        <v>750</v>
      </c>
      <c r="BG573" s="18">
        <v>51.800000000000011</v>
      </c>
      <c r="BH573" s="18">
        <v>2.5</v>
      </c>
      <c r="BI573" s="18">
        <v>5.0000000000000001E-3</v>
      </c>
      <c r="BJ573" s="21">
        <v>7.5933075933075911E-3</v>
      </c>
      <c r="BK573" s="18">
        <v>76</v>
      </c>
      <c r="BM573" s="18">
        <v>10</v>
      </c>
      <c r="BN573" s="18" t="s">
        <v>679</v>
      </c>
      <c r="BO573" s="18" t="s">
        <v>750</v>
      </c>
      <c r="BP573" s="18">
        <v>51.800000000000011</v>
      </c>
      <c r="BQ573" s="18">
        <v>3</v>
      </c>
      <c r="BR573" s="18">
        <v>4.3E-3</v>
      </c>
      <c r="BS573" s="21">
        <v>8.5086872586872565E-3</v>
      </c>
      <c r="BT573" s="18">
        <v>85</v>
      </c>
    </row>
    <row r="574" spans="29:72" x14ac:dyDescent="0.3">
      <c r="AL574" s="18">
        <v>10</v>
      </c>
      <c r="AM574" s="18" t="s">
        <v>707</v>
      </c>
      <c r="AN574" s="18" t="s">
        <v>750</v>
      </c>
      <c r="AO574" s="18">
        <v>2150</v>
      </c>
      <c r="AP574" s="18">
        <v>1</v>
      </c>
      <c r="AQ574" s="18">
        <v>5.4000000000000003E-3</v>
      </c>
      <c r="AR574" s="21">
        <v>2.5241860465116282E-4</v>
      </c>
      <c r="AS574" s="18">
        <v>3</v>
      </c>
      <c r="AU574" s="18">
        <v>10</v>
      </c>
      <c r="AV574" s="18" t="s">
        <v>681</v>
      </c>
      <c r="AW574" s="18" t="s">
        <v>750</v>
      </c>
      <c r="AX574" s="18">
        <v>51.800000000000011</v>
      </c>
      <c r="AY574" s="18">
        <v>1.5</v>
      </c>
      <c r="AZ574" s="18">
        <v>4.3E-3</v>
      </c>
      <c r="BA574" s="21">
        <v>5.3957528957528948E-3</v>
      </c>
      <c r="BB574" s="18">
        <v>54</v>
      </c>
      <c r="BD574" s="18">
        <v>10</v>
      </c>
      <c r="BE574" s="18" t="s">
        <v>681</v>
      </c>
      <c r="BF574" s="18" t="s">
        <v>750</v>
      </c>
      <c r="BG574" s="18">
        <v>51.800000000000011</v>
      </c>
      <c r="BH574" s="18">
        <v>2.5</v>
      </c>
      <c r="BI574" s="18">
        <v>5.0000000000000001E-3</v>
      </c>
      <c r="BJ574" s="21">
        <v>7.5933075933075911E-3</v>
      </c>
      <c r="BK574" s="18">
        <v>76</v>
      </c>
      <c r="BM574" s="18">
        <v>10</v>
      </c>
      <c r="BN574" s="18" t="s">
        <v>681</v>
      </c>
      <c r="BO574" s="18" t="s">
        <v>750</v>
      </c>
      <c r="BP574" s="18">
        <v>51.800000000000011</v>
      </c>
      <c r="BQ574" s="18">
        <v>3</v>
      </c>
      <c r="BR574" s="18">
        <v>4.3E-3</v>
      </c>
      <c r="BS574" s="21">
        <v>8.5086872586872565E-3</v>
      </c>
      <c r="BT574" s="18">
        <v>85</v>
      </c>
    </row>
    <row r="575" spans="29:72" x14ac:dyDescent="0.3">
      <c r="AL575" s="18">
        <v>10</v>
      </c>
      <c r="AM575" s="18" t="s">
        <v>709</v>
      </c>
      <c r="AN575" s="18" t="s">
        <v>750</v>
      </c>
      <c r="AO575" s="18">
        <v>2150</v>
      </c>
      <c r="AP575" s="18">
        <v>1</v>
      </c>
      <c r="AQ575" s="18">
        <v>5.4000000000000003E-3</v>
      </c>
      <c r="AR575" s="21">
        <v>2.5241860465116282E-4</v>
      </c>
      <c r="AS575" s="18">
        <v>3</v>
      </c>
      <c r="AU575" s="18">
        <v>10</v>
      </c>
      <c r="AV575" s="18" t="s">
        <v>683</v>
      </c>
      <c r="AW575" s="18" t="s">
        <v>750</v>
      </c>
      <c r="AX575" s="18">
        <v>51.800000000000011</v>
      </c>
      <c r="AY575" s="18">
        <v>1.5</v>
      </c>
      <c r="AZ575" s="18">
        <v>4.3E-3</v>
      </c>
      <c r="BA575" s="21">
        <v>5.3957528957528948E-3</v>
      </c>
      <c r="BB575" s="18">
        <v>54</v>
      </c>
      <c r="BD575" s="18">
        <v>10</v>
      </c>
      <c r="BE575" s="18" t="s">
        <v>683</v>
      </c>
      <c r="BF575" s="18" t="s">
        <v>750</v>
      </c>
      <c r="BG575" s="18">
        <v>51.800000000000011</v>
      </c>
      <c r="BH575" s="18">
        <v>2.5</v>
      </c>
      <c r="BI575" s="18">
        <v>5.0000000000000001E-3</v>
      </c>
      <c r="BJ575" s="21">
        <v>7.5933075933075911E-3</v>
      </c>
      <c r="BK575" s="18">
        <v>76</v>
      </c>
      <c r="BM575" s="18">
        <v>10</v>
      </c>
      <c r="BN575" s="18" t="s">
        <v>683</v>
      </c>
      <c r="BO575" s="18" t="s">
        <v>750</v>
      </c>
      <c r="BP575" s="18">
        <v>51.800000000000011</v>
      </c>
      <c r="BQ575" s="18">
        <v>3</v>
      </c>
      <c r="BR575" s="18">
        <v>4.3E-3</v>
      </c>
      <c r="BS575" s="21">
        <v>8.5086872586872565E-3</v>
      </c>
      <c r="BT575" s="18">
        <v>85</v>
      </c>
    </row>
    <row r="576" spans="29:72" x14ac:dyDescent="0.3">
      <c r="AL576" s="18">
        <v>10</v>
      </c>
      <c r="AM576" s="18" t="s">
        <v>711</v>
      </c>
      <c r="AN576" s="18" t="s">
        <v>750</v>
      </c>
      <c r="AO576" s="18">
        <v>2150</v>
      </c>
      <c r="AP576" s="18">
        <v>1</v>
      </c>
      <c r="AQ576" s="18">
        <v>5.4000000000000003E-3</v>
      </c>
      <c r="AR576" s="21">
        <v>2.5241860465116282E-4</v>
      </c>
      <c r="AS576" s="18">
        <v>3</v>
      </c>
      <c r="AU576" s="18">
        <v>10</v>
      </c>
      <c r="AV576" s="18" t="s">
        <v>684</v>
      </c>
      <c r="AW576" s="18" t="s">
        <v>750</v>
      </c>
      <c r="AX576" s="18">
        <v>342</v>
      </c>
      <c r="AY576" s="18">
        <v>1</v>
      </c>
      <c r="AZ576" s="18">
        <v>5.3E-3</v>
      </c>
      <c r="BA576" s="21">
        <v>1.5109649122807018E-3</v>
      </c>
      <c r="BB576" s="18">
        <v>15</v>
      </c>
      <c r="BD576" s="18">
        <v>10</v>
      </c>
      <c r="BE576" s="18" t="s">
        <v>684</v>
      </c>
      <c r="BF576" s="18" t="s">
        <v>750</v>
      </c>
      <c r="BG576" s="18">
        <v>342</v>
      </c>
      <c r="BH576" s="18">
        <v>1</v>
      </c>
      <c r="BI576" s="18">
        <v>5.0000000000000001E-3</v>
      </c>
      <c r="BJ576" s="21">
        <v>2.8752436647173489E-3</v>
      </c>
      <c r="BK576" s="18">
        <v>29</v>
      </c>
      <c r="BM576" s="18">
        <v>10</v>
      </c>
      <c r="BN576" s="18" t="s">
        <v>684</v>
      </c>
      <c r="BO576" s="18" t="s">
        <v>750</v>
      </c>
      <c r="BP576" s="18">
        <v>342</v>
      </c>
      <c r="BQ576" s="18">
        <v>1</v>
      </c>
      <c r="BR576" s="18">
        <v>4.7999999999999996E-3</v>
      </c>
      <c r="BS576" s="21">
        <v>4.3157894736842103E-3</v>
      </c>
      <c r="BT576" s="18">
        <v>43</v>
      </c>
    </row>
    <row r="577" spans="38:72" x14ac:dyDescent="0.3">
      <c r="AL577" s="18">
        <v>10</v>
      </c>
      <c r="AM577" s="18" t="s">
        <v>713</v>
      </c>
      <c r="AN577" s="18" t="s">
        <v>750</v>
      </c>
      <c r="AO577" s="18">
        <v>2150</v>
      </c>
      <c r="AP577" s="18">
        <v>1</v>
      </c>
      <c r="AQ577" s="18">
        <v>5.4000000000000003E-3</v>
      </c>
      <c r="AR577" s="21">
        <v>2.5241860465116282E-4</v>
      </c>
      <c r="AS577" s="18">
        <v>3</v>
      </c>
      <c r="AU577" s="18">
        <v>10</v>
      </c>
      <c r="AV577" s="18" t="s">
        <v>686</v>
      </c>
      <c r="AW577" s="18" t="s">
        <v>750</v>
      </c>
      <c r="AX577" s="18">
        <v>342</v>
      </c>
      <c r="AY577" s="18">
        <v>1</v>
      </c>
      <c r="AZ577" s="18">
        <v>5.3E-3</v>
      </c>
      <c r="BA577" s="21">
        <v>1.5109649122807018E-3</v>
      </c>
      <c r="BB577" s="18">
        <v>15</v>
      </c>
      <c r="BD577" s="18">
        <v>10</v>
      </c>
      <c r="BE577" s="18" t="s">
        <v>686</v>
      </c>
      <c r="BF577" s="18" t="s">
        <v>750</v>
      </c>
      <c r="BG577" s="18">
        <v>342</v>
      </c>
      <c r="BH577" s="18">
        <v>1</v>
      </c>
      <c r="BI577" s="18">
        <v>5.0000000000000001E-3</v>
      </c>
      <c r="BJ577" s="21">
        <v>2.8752436647173489E-3</v>
      </c>
      <c r="BK577" s="18">
        <v>29</v>
      </c>
      <c r="BM577" s="18">
        <v>10</v>
      </c>
      <c r="BN577" s="18" t="s">
        <v>686</v>
      </c>
      <c r="BO577" s="18" t="s">
        <v>750</v>
      </c>
      <c r="BP577" s="18">
        <v>342</v>
      </c>
      <c r="BQ577" s="18">
        <v>1</v>
      </c>
      <c r="BR577" s="18">
        <v>4.7999999999999996E-3</v>
      </c>
      <c r="BS577" s="21">
        <v>4.3157894736842103E-3</v>
      </c>
      <c r="BT577" s="18">
        <v>43</v>
      </c>
    </row>
    <row r="578" spans="38:72" x14ac:dyDescent="0.3">
      <c r="AL578" s="18">
        <v>10</v>
      </c>
      <c r="AM578" s="18" t="s">
        <v>715</v>
      </c>
      <c r="AN578" s="18" t="s">
        <v>750</v>
      </c>
      <c r="AO578" s="18">
        <v>2150</v>
      </c>
      <c r="AP578" s="18">
        <v>1</v>
      </c>
      <c r="AQ578" s="18">
        <v>5.4000000000000003E-3</v>
      </c>
      <c r="AR578" s="21">
        <v>2.5241860465116282E-4</v>
      </c>
      <c r="AS578" s="18">
        <v>3</v>
      </c>
      <c r="AU578" s="18">
        <v>10</v>
      </c>
      <c r="AV578" s="18" t="s">
        <v>688</v>
      </c>
      <c r="AW578" s="18" t="s">
        <v>750</v>
      </c>
      <c r="AX578" s="18">
        <v>342</v>
      </c>
      <c r="AY578" s="18">
        <v>1</v>
      </c>
      <c r="AZ578" s="18">
        <v>5.3E-3</v>
      </c>
      <c r="BA578" s="21">
        <v>1.5109649122807018E-3</v>
      </c>
      <c r="BB578" s="18">
        <v>15</v>
      </c>
      <c r="BD578" s="18">
        <v>10</v>
      </c>
      <c r="BE578" s="18" t="s">
        <v>688</v>
      </c>
      <c r="BF578" s="18" t="s">
        <v>750</v>
      </c>
      <c r="BG578" s="18">
        <v>342</v>
      </c>
      <c r="BH578" s="18">
        <v>1</v>
      </c>
      <c r="BI578" s="18">
        <v>5.0000000000000001E-3</v>
      </c>
      <c r="BJ578" s="21">
        <v>2.8752436647173489E-3</v>
      </c>
      <c r="BK578" s="18">
        <v>29</v>
      </c>
      <c r="BM578" s="18">
        <v>10</v>
      </c>
      <c r="BN578" s="18" t="s">
        <v>688</v>
      </c>
      <c r="BO578" s="18" t="s">
        <v>750</v>
      </c>
      <c r="BP578" s="18">
        <v>342</v>
      </c>
      <c r="BQ578" s="18">
        <v>1</v>
      </c>
      <c r="BR578" s="18">
        <v>4.7999999999999996E-3</v>
      </c>
      <c r="BS578" s="21">
        <v>4.3157894736842103E-3</v>
      </c>
      <c r="BT578" s="18">
        <v>43</v>
      </c>
    </row>
    <row r="579" spans="38:72" x14ac:dyDescent="0.3">
      <c r="AL579" s="18">
        <v>10</v>
      </c>
      <c r="AM579" s="18" t="s">
        <v>717</v>
      </c>
      <c r="AN579" s="18" t="s">
        <v>750</v>
      </c>
      <c r="AO579" s="18">
        <v>2150</v>
      </c>
      <c r="AP579" s="18">
        <v>1</v>
      </c>
      <c r="AQ579" s="18">
        <v>5.4000000000000003E-3</v>
      </c>
      <c r="AR579" s="21">
        <v>2.5241860465116282E-4</v>
      </c>
      <c r="AS579" s="18">
        <v>3</v>
      </c>
      <c r="AU579" s="18">
        <v>10</v>
      </c>
      <c r="AV579" s="18" t="s">
        <v>690</v>
      </c>
      <c r="AW579" s="18" t="s">
        <v>750</v>
      </c>
      <c r="AX579" s="18">
        <v>342</v>
      </c>
      <c r="AY579" s="18">
        <v>1</v>
      </c>
      <c r="AZ579" s="18">
        <v>5.3E-3</v>
      </c>
      <c r="BA579" s="21">
        <v>1.5109649122807018E-3</v>
      </c>
      <c r="BB579" s="18">
        <v>15</v>
      </c>
      <c r="BD579" s="18">
        <v>10</v>
      </c>
      <c r="BE579" s="18" t="s">
        <v>690</v>
      </c>
      <c r="BF579" s="18" t="s">
        <v>750</v>
      </c>
      <c r="BG579" s="18">
        <v>342</v>
      </c>
      <c r="BH579" s="18">
        <v>1</v>
      </c>
      <c r="BI579" s="18">
        <v>5.0000000000000001E-3</v>
      </c>
      <c r="BJ579" s="21">
        <v>2.8752436647173489E-3</v>
      </c>
      <c r="BK579" s="18">
        <v>29</v>
      </c>
      <c r="BM579" s="18">
        <v>10</v>
      </c>
      <c r="BN579" s="18" t="s">
        <v>690</v>
      </c>
      <c r="BO579" s="18" t="s">
        <v>750</v>
      </c>
      <c r="BP579" s="18">
        <v>342</v>
      </c>
      <c r="BQ579" s="18">
        <v>1</v>
      </c>
      <c r="BR579" s="18">
        <v>4.7999999999999996E-3</v>
      </c>
      <c r="BS579" s="21">
        <v>4.3157894736842103E-3</v>
      </c>
      <c r="BT579" s="18">
        <v>43</v>
      </c>
    </row>
    <row r="580" spans="38:72" x14ac:dyDescent="0.3">
      <c r="AL580" s="18">
        <v>10</v>
      </c>
      <c r="AM580" s="18" t="s">
        <v>719</v>
      </c>
      <c r="AN580" s="18" t="s">
        <v>750</v>
      </c>
      <c r="AO580" s="18">
        <v>2150</v>
      </c>
      <c r="AP580" s="18">
        <v>1</v>
      </c>
      <c r="AQ580" s="18">
        <v>5.4000000000000003E-3</v>
      </c>
      <c r="AR580" s="21">
        <v>2.5241860465116282E-4</v>
      </c>
      <c r="AS580" s="18">
        <v>3</v>
      </c>
      <c r="AU580" s="18">
        <v>10</v>
      </c>
      <c r="AV580" s="18" t="s">
        <v>692</v>
      </c>
      <c r="AW580" s="18" t="s">
        <v>750</v>
      </c>
      <c r="AX580" s="18">
        <v>342</v>
      </c>
      <c r="AY580" s="18">
        <v>1</v>
      </c>
      <c r="AZ580" s="18">
        <v>5.3E-3</v>
      </c>
      <c r="BA580" s="21">
        <v>1.5109649122807018E-3</v>
      </c>
      <c r="BB580" s="18">
        <v>15</v>
      </c>
      <c r="BD580" s="18">
        <v>10</v>
      </c>
      <c r="BE580" s="18" t="s">
        <v>692</v>
      </c>
      <c r="BF580" s="18" t="s">
        <v>750</v>
      </c>
      <c r="BG580" s="18">
        <v>342</v>
      </c>
      <c r="BH580" s="18">
        <v>1</v>
      </c>
      <c r="BI580" s="18">
        <v>5.0000000000000001E-3</v>
      </c>
      <c r="BJ580" s="21">
        <v>2.8752436647173489E-3</v>
      </c>
      <c r="BK580" s="18">
        <v>29</v>
      </c>
      <c r="BM580" s="18">
        <v>10</v>
      </c>
      <c r="BN580" s="18" t="s">
        <v>692</v>
      </c>
      <c r="BO580" s="18" t="s">
        <v>750</v>
      </c>
      <c r="BP580" s="18">
        <v>342</v>
      </c>
      <c r="BQ580" s="18">
        <v>1</v>
      </c>
      <c r="BR580" s="18">
        <v>4.7999999999999996E-3</v>
      </c>
      <c r="BS580" s="21">
        <v>4.3157894736842103E-3</v>
      </c>
      <c r="BT580" s="18">
        <v>43</v>
      </c>
    </row>
    <row r="581" spans="38:72" x14ac:dyDescent="0.3">
      <c r="AL581" s="18">
        <v>10</v>
      </c>
      <c r="AM581" s="18" t="s">
        <v>772</v>
      </c>
      <c r="AN581" s="18" t="s">
        <v>773</v>
      </c>
      <c r="AO581" s="18">
        <v>35</v>
      </c>
      <c r="AP581" s="18">
        <v>1</v>
      </c>
      <c r="AQ581" s="18">
        <v>8.0000000000000002E-3</v>
      </c>
      <c r="AR581" s="21">
        <v>2.2971428571428573E-2</v>
      </c>
      <c r="AS581" s="18">
        <v>230</v>
      </c>
      <c r="AU581" s="18">
        <v>10</v>
      </c>
      <c r="AV581" s="18" t="s">
        <v>694</v>
      </c>
      <c r="AW581" s="18" t="s">
        <v>750</v>
      </c>
      <c r="AX581" s="18">
        <v>342</v>
      </c>
      <c r="AY581" s="18">
        <v>1</v>
      </c>
      <c r="AZ581" s="18">
        <v>5.3E-3</v>
      </c>
      <c r="BA581" s="21">
        <v>1.5109649122807018E-3</v>
      </c>
      <c r="BB581" s="18">
        <v>15</v>
      </c>
      <c r="BD581" s="18">
        <v>10</v>
      </c>
      <c r="BE581" s="18" t="s">
        <v>694</v>
      </c>
      <c r="BF581" s="18" t="s">
        <v>750</v>
      </c>
      <c r="BG581" s="18">
        <v>342</v>
      </c>
      <c r="BH581" s="18">
        <v>1</v>
      </c>
      <c r="BI581" s="18">
        <v>5.0000000000000001E-3</v>
      </c>
      <c r="BJ581" s="21">
        <v>2.8752436647173489E-3</v>
      </c>
      <c r="BK581" s="18">
        <v>29</v>
      </c>
      <c r="BM581" s="18">
        <v>10</v>
      </c>
      <c r="BN581" s="18" t="s">
        <v>694</v>
      </c>
      <c r="BO581" s="18" t="s">
        <v>750</v>
      </c>
      <c r="BP581" s="18">
        <v>342</v>
      </c>
      <c r="BQ581" s="18">
        <v>1</v>
      </c>
      <c r="BR581" s="18">
        <v>4.7999999999999996E-3</v>
      </c>
      <c r="BS581" s="21">
        <v>4.3157894736842103E-3</v>
      </c>
      <c r="BT581" s="18">
        <v>43</v>
      </c>
    </row>
    <row r="582" spans="38:72" x14ac:dyDescent="0.3">
      <c r="AL582" s="18">
        <v>10</v>
      </c>
      <c r="AM582" s="18" t="s">
        <v>774</v>
      </c>
      <c r="AN582" s="18" t="s">
        <v>773</v>
      </c>
      <c r="AO582" s="18">
        <v>60</v>
      </c>
      <c r="AP582" s="18">
        <v>1</v>
      </c>
      <c r="AQ582" s="18">
        <v>8.9999999999999993E-3</v>
      </c>
      <c r="AR582" s="21">
        <v>1.5075E-2</v>
      </c>
      <c r="AS582" s="18">
        <v>151</v>
      </c>
      <c r="AU582" s="18">
        <v>10</v>
      </c>
      <c r="AV582" s="18" t="s">
        <v>696</v>
      </c>
      <c r="AW582" s="18" t="s">
        <v>750</v>
      </c>
      <c r="AX582" s="18">
        <v>342</v>
      </c>
      <c r="AY582" s="18">
        <v>1</v>
      </c>
      <c r="AZ582" s="18">
        <v>5.3E-3</v>
      </c>
      <c r="BA582" s="21">
        <v>1.5109649122807018E-3</v>
      </c>
      <c r="BB582" s="18">
        <v>15</v>
      </c>
      <c r="BD582" s="18">
        <v>10</v>
      </c>
      <c r="BE582" s="18" t="s">
        <v>696</v>
      </c>
      <c r="BF582" s="18" t="s">
        <v>750</v>
      </c>
      <c r="BG582" s="18">
        <v>342</v>
      </c>
      <c r="BH582" s="18">
        <v>1</v>
      </c>
      <c r="BI582" s="18">
        <v>5.0000000000000001E-3</v>
      </c>
      <c r="BJ582" s="21">
        <v>2.8752436647173489E-3</v>
      </c>
      <c r="BK582" s="18">
        <v>29</v>
      </c>
      <c r="BM582" s="18">
        <v>10</v>
      </c>
      <c r="BN582" s="18" t="s">
        <v>696</v>
      </c>
      <c r="BO582" s="18" t="s">
        <v>750</v>
      </c>
      <c r="BP582" s="18">
        <v>342</v>
      </c>
      <c r="BQ582" s="18">
        <v>1</v>
      </c>
      <c r="BR582" s="18">
        <v>4.7999999999999996E-3</v>
      </c>
      <c r="BS582" s="21">
        <v>4.3157894736842103E-3</v>
      </c>
      <c r="BT582" s="18">
        <v>43</v>
      </c>
    </row>
    <row r="583" spans="38:72" x14ac:dyDescent="0.3">
      <c r="AL583" s="18">
        <v>10</v>
      </c>
      <c r="AM583" s="18" t="s">
        <v>775</v>
      </c>
      <c r="AN583" s="18" t="s">
        <v>773</v>
      </c>
      <c r="AO583" s="18">
        <v>70</v>
      </c>
      <c r="AP583" s="18">
        <v>1</v>
      </c>
      <c r="AQ583" s="18">
        <v>0.01</v>
      </c>
      <c r="AR583" s="21">
        <v>1.4357142857142858E-2</v>
      </c>
      <c r="AS583" s="18">
        <v>144</v>
      </c>
      <c r="AU583" s="18">
        <v>10</v>
      </c>
      <c r="AV583" s="18" t="s">
        <v>698</v>
      </c>
      <c r="AW583" s="18" t="s">
        <v>750</v>
      </c>
      <c r="AX583" s="18">
        <v>342</v>
      </c>
      <c r="AY583" s="18">
        <v>1</v>
      </c>
      <c r="AZ583" s="18">
        <v>5.3E-3</v>
      </c>
      <c r="BA583" s="21">
        <v>1.5109649122807018E-3</v>
      </c>
      <c r="BB583" s="18">
        <v>15</v>
      </c>
      <c r="BD583" s="18">
        <v>10</v>
      </c>
      <c r="BE583" s="18" t="s">
        <v>698</v>
      </c>
      <c r="BF583" s="18" t="s">
        <v>750</v>
      </c>
      <c r="BG583" s="18">
        <v>342</v>
      </c>
      <c r="BH583" s="18">
        <v>1</v>
      </c>
      <c r="BI583" s="18">
        <v>5.0000000000000001E-3</v>
      </c>
      <c r="BJ583" s="21">
        <v>2.8752436647173489E-3</v>
      </c>
      <c r="BK583" s="18">
        <v>29</v>
      </c>
      <c r="BM583" s="18">
        <v>10</v>
      </c>
      <c r="BN583" s="18" t="s">
        <v>698</v>
      </c>
      <c r="BO583" s="18" t="s">
        <v>750</v>
      </c>
      <c r="BP583" s="18">
        <v>342</v>
      </c>
      <c r="BQ583" s="18">
        <v>1</v>
      </c>
      <c r="BR583" s="18">
        <v>4.7999999999999996E-3</v>
      </c>
      <c r="BS583" s="21">
        <v>4.3157894736842103E-3</v>
      </c>
      <c r="BT583" s="18">
        <v>43</v>
      </c>
    </row>
    <row r="584" spans="38:72" x14ac:dyDescent="0.3">
      <c r="AL584" s="18">
        <v>10</v>
      </c>
      <c r="AM584" s="18" t="s">
        <v>776</v>
      </c>
      <c r="AN584" s="18" t="s">
        <v>773</v>
      </c>
      <c r="AO584" s="18">
        <v>125</v>
      </c>
      <c r="AP584" s="18">
        <v>1</v>
      </c>
      <c r="AQ584" s="18">
        <v>0.01</v>
      </c>
      <c r="AR584" s="21">
        <v>8.0400000000000003E-3</v>
      </c>
      <c r="AS584" s="18">
        <v>80</v>
      </c>
      <c r="AU584" s="18">
        <v>10</v>
      </c>
      <c r="AV584" s="18" t="s">
        <v>700</v>
      </c>
      <c r="AW584" s="18" t="s">
        <v>750</v>
      </c>
      <c r="AX584" s="18">
        <v>342</v>
      </c>
      <c r="AY584" s="18">
        <v>1</v>
      </c>
      <c r="AZ584" s="18">
        <v>5.3E-3</v>
      </c>
      <c r="BA584" s="21">
        <v>1.5109649122807018E-3</v>
      </c>
      <c r="BB584" s="18">
        <v>15</v>
      </c>
      <c r="BD584" s="18">
        <v>10</v>
      </c>
      <c r="BE584" s="18" t="s">
        <v>700</v>
      </c>
      <c r="BF584" s="18" t="s">
        <v>750</v>
      </c>
      <c r="BG584" s="18">
        <v>342</v>
      </c>
      <c r="BH584" s="18">
        <v>1</v>
      </c>
      <c r="BI584" s="18">
        <v>5.1000000000000004E-3</v>
      </c>
      <c r="BJ584" s="21">
        <v>2.9327485380116962E-3</v>
      </c>
      <c r="BK584" s="18">
        <v>29</v>
      </c>
      <c r="BM584" s="18">
        <v>10</v>
      </c>
      <c r="BN584" s="18" t="s">
        <v>700</v>
      </c>
      <c r="BO584" s="18" t="s">
        <v>750</v>
      </c>
      <c r="BP584" s="18">
        <v>342</v>
      </c>
      <c r="BQ584" s="18">
        <v>1</v>
      </c>
      <c r="BR584" s="18">
        <v>4.7999999999999996E-3</v>
      </c>
      <c r="BS584" s="21">
        <v>4.3157894736842103E-3</v>
      </c>
      <c r="BT584" s="18">
        <v>43</v>
      </c>
    </row>
    <row r="585" spans="38:72" x14ac:dyDescent="0.3">
      <c r="AU585" s="18">
        <v>10</v>
      </c>
      <c r="AV585" s="18" t="s">
        <v>685</v>
      </c>
      <c r="AW585" s="18" t="s">
        <v>750</v>
      </c>
      <c r="AX585" s="18">
        <v>342</v>
      </c>
      <c r="AY585" s="18">
        <v>1</v>
      </c>
      <c r="AZ585" s="18">
        <v>5.3E-3</v>
      </c>
      <c r="BA585" s="21">
        <v>1.5109649122807018E-3</v>
      </c>
      <c r="BB585" s="18">
        <v>15</v>
      </c>
      <c r="BD585" s="18">
        <v>10</v>
      </c>
      <c r="BE585" s="18" t="s">
        <v>685</v>
      </c>
      <c r="BF585" s="18" t="s">
        <v>750</v>
      </c>
      <c r="BG585" s="18">
        <v>342</v>
      </c>
      <c r="BH585" s="18">
        <v>1</v>
      </c>
      <c r="BI585" s="18">
        <v>5.1000000000000004E-3</v>
      </c>
      <c r="BJ585" s="21">
        <v>2.9327485380116962E-3</v>
      </c>
      <c r="BK585" s="18">
        <v>29</v>
      </c>
      <c r="BM585" s="18">
        <v>10</v>
      </c>
      <c r="BN585" s="18" t="s">
        <v>685</v>
      </c>
      <c r="BO585" s="18" t="s">
        <v>750</v>
      </c>
      <c r="BP585" s="18">
        <v>342</v>
      </c>
      <c r="BQ585" s="18">
        <v>1</v>
      </c>
      <c r="BR585" s="18">
        <v>4.7999999999999996E-3</v>
      </c>
      <c r="BS585" s="21">
        <v>4.3157894736842103E-3</v>
      </c>
      <c r="BT585" s="18">
        <v>43</v>
      </c>
    </row>
    <row r="586" spans="38:72" x14ac:dyDescent="0.3">
      <c r="AU586" s="18">
        <v>10</v>
      </c>
      <c r="AV586" s="18" t="s">
        <v>687</v>
      </c>
      <c r="AW586" s="18" t="s">
        <v>750</v>
      </c>
      <c r="AX586" s="18">
        <v>342</v>
      </c>
      <c r="AY586" s="18">
        <v>1</v>
      </c>
      <c r="AZ586" s="18">
        <v>5.3E-3</v>
      </c>
      <c r="BA586" s="21">
        <v>1.5109649122807018E-3</v>
      </c>
      <c r="BB586" s="18">
        <v>15</v>
      </c>
      <c r="BD586" s="18">
        <v>10</v>
      </c>
      <c r="BE586" s="18" t="s">
        <v>687</v>
      </c>
      <c r="BF586" s="18" t="s">
        <v>750</v>
      </c>
      <c r="BG586" s="18">
        <v>342</v>
      </c>
      <c r="BH586" s="18">
        <v>1</v>
      </c>
      <c r="BI586" s="18">
        <v>5.1000000000000004E-3</v>
      </c>
      <c r="BJ586" s="21">
        <v>2.9327485380116962E-3</v>
      </c>
      <c r="BK586" s="18">
        <v>29</v>
      </c>
      <c r="BM586" s="18">
        <v>10</v>
      </c>
      <c r="BN586" s="18" t="s">
        <v>687</v>
      </c>
      <c r="BO586" s="18" t="s">
        <v>750</v>
      </c>
      <c r="BP586" s="18">
        <v>342</v>
      </c>
      <c r="BQ586" s="18">
        <v>1</v>
      </c>
      <c r="BR586" s="18">
        <v>4.7999999999999996E-3</v>
      </c>
      <c r="BS586" s="21">
        <v>4.3157894736842103E-3</v>
      </c>
      <c r="BT586" s="18">
        <v>43</v>
      </c>
    </row>
    <row r="587" spans="38:72" x14ac:dyDescent="0.3">
      <c r="AU587" s="18">
        <v>10</v>
      </c>
      <c r="AV587" s="18" t="s">
        <v>689</v>
      </c>
      <c r="AW587" s="18" t="s">
        <v>750</v>
      </c>
      <c r="AX587" s="18">
        <v>342</v>
      </c>
      <c r="AY587" s="18">
        <v>1</v>
      </c>
      <c r="AZ587" s="18">
        <v>5.3E-3</v>
      </c>
      <c r="BA587" s="21">
        <v>1.5109649122807018E-3</v>
      </c>
      <c r="BB587" s="18">
        <v>15</v>
      </c>
      <c r="BD587" s="18">
        <v>10</v>
      </c>
      <c r="BE587" s="18" t="s">
        <v>689</v>
      </c>
      <c r="BF587" s="18" t="s">
        <v>750</v>
      </c>
      <c r="BG587" s="18">
        <v>342</v>
      </c>
      <c r="BH587" s="18">
        <v>1</v>
      </c>
      <c r="BI587" s="18">
        <v>5.1000000000000004E-3</v>
      </c>
      <c r="BJ587" s="21">
        <v>2.9327485380116962E-3</v>
      </c>
      <c r="BK587" s="18">
        <v>29</v>
      </c>
      <c r="BM587" s="18">
        <v>10</v>
      </c>
      <c r="BN587" s="18" t="s">
        <v>689</v>
      </c>
      <c r="BO587" s="18" t="s">
        <v>750</v>
      </c>
      <c r="BP587" s="18">
        <v>342</v>
      </c>
      <c r="BQ587" s="18">
        <v>1</v>
      </c>
      <c r="BR587" s="18">
        <v>4.7999999999999996E-3</v>
      </c>
      <c r="BS587" s="21">
        <v>4.3157894736842103E-3</v>
      </c>
      <c r="BT587" s="18">
        <v>43</v>
      </c>
    </row>
    <row r="588" spans="38:72" x14ac:dyDescent="0.3">
      <c r="AU588" s="18">
        <v>10</v>
      </c>
      <c r="AV588" s="18" t="s">
        <v>691</v>
      </c>
      <c r="AW588" s="18" t="s">
        <v>750</v>
      </c>
      <c r="AX588" s="18">
        <v>342</v>
      </c>
      <c r="AY588" s="18">
        <v>1</v>
      </c>
      <c r="AZ588" s="18">
        <v>5.3E-3</v>
      </c>
      <c r="BA588" s="21">
        <v>1.5109649122807018E-3</v>
      </c>
      <c r="BB588" s="18">
        <v>15</v>
      </c>
      <c r="BD588" s="18">
        <v>10</v>
      </c>
      <c r="BE588" s="18" t="s">
        <v>691</v>
      </c>
      <c r="BF588" s="18" t="s">
        <v>750</v>
      </c>
      <c r="BG588" s="18">
        <v>342</v>
      </c>
      <c r="BH588" s="18">
        <v>1</v>
      </c>
      <c r="BI588" s="18">
        <v>5.1000000000000004E-3</v>
      </c>
      <c r="BJ588" s="21">
        <v>2.9327485380116962E-3</v>
      </c>
      <c r="BK588" s="18">
        <v>29</v>
      </c>
      <c r="BM588" s="18">
        <v>10</v>
      </c>
      <c r="BN588" s="18" t="s">
        <v>691</v>
      </c>
      <c r="BO588" s="18" t="s">
        <v>750</v>
      </c>
      <c r="BP588" s="18">
        <v>342</v>
      </c>
      <c r="BQ588" s="18">
        <v>1</v>
      </c>
      <c r="BR588" s="18">
        <v>4.7999999999999996E-3</v>
      </c>
      <c r="BS588" s="21">
        <v>4.3157894736842103E-3</v>
      </c>
      <c r="BT588" s="18">
        <v>43</v>
      </c>
    </row>
    <row r="589" spans="38:72" x14ac:dyDescent="0.3">
      <c r="AU589" s="18">
        <v>10</v>
      </c>
      <c r="AV589" s="18" t="s">
        <v>693</v>
      </c>
      <c r="AW589" s="18" t="s">
        <v>750</v>
      </c>
      <c r="AX589" s="18">
        <v>342</v>
      </c>
      <c r="AY589" s="18">
        <v>1</v>
      </c>
      <c r="AZ589" s="18">
        <v>5.3E-3</v>
      </c>
      <c r="BA589" s="21">
        <v>1.5109649122807018E-3</v>
      </c>
      <c r="BB589" s="18">
        <v>15</v>
      </c>
      <c r="BD589" s="18">
        <v>10</v>
      </c>
      <c r="BE589" s="18" t="s">
        <v>693</v>
      </c>
      <c r="BF589" s="18" t="s">
        <v>750</v>
      </c>
      <c r="BG589" s="18">
        <v>342</v>
      </c>
      <c r="BH589" s="18">
        <v>1</v>
      </c>
      <c r="BI589" s="18">
        <v>5.1000000000000004E-3</v>
      </c>
      <c r="BJ589" s="21">
        <v>2.9327485380116962E-3</v>
      </c>
      <c r="BK589" s="18">
        <v>29</v>
      </c>
      <c r="BM589" s="18">
        <v>10</v>
      </c>
      <c r="BN589" s="18" t="s">
        <v>693</v>
      </c>
      <c r="BO589" s="18" t="s">
        <v>750</v>
      </c>
      <c r="BP589" s="18">
        <v>342</v>
      </c>
      <c r="BQ589" s="18">
        <v>1</v>
      </c>
      <c r="BR589" s="18">
        <v>4.7999999999999996E-3</v>
      </c>
      <c r="BS589" s="21">
        <v>4.3157894736842103E-3</v>
      </c>
      <c r="BT589" s="18">
        <v>43</v>
      </c>
    </row>
    <row r="590" spans="38:72" x14ac:dyDescent="0.3">
      <c r="AU590" s="18">
        <v>10</v>
      </c>
      <c r="AV590" s="18" t="s">
        <v>695</v>
      </c>
      <c r="AW590" s="18" t="s">
        <v>750</v>
      </c>
      <c r="AX590" s="18">
        <v>342</v>
      </c>
      <c r="AY590" s="18">
        <v>1</v>
      </c>
      <c r="AZ590" s="18">
        <v>5.3E-3</v>
      </c>
      <c r="BA590" s="21">
        <v>1.5109649122807018E-3</v>
      </c>
      <c r="BB590" s="18">
        <v>15</v>
      </c>
      <c r="BD590" s="18">
        <v>10</v>
      </c>
      <c r="BE590" s="18" t="s">
        <v>695</v>
      </c>
      <c r="BF590" s="18" t="s">
        <v>750</v>
      </c>
      <c r="BG590" s="18">
        <v>342</v>
      </c>
      <c r="BH590" s="18">
        <v>1</v>
      </c>
      <c r="BI590" s="18">
        <v>5.1000000000000004E-3</v>
      </c>
      <c r="BJ590" s="21">
        <v>2.9327485380116962E-3</v>
      </c>
      <c r="BK590" s="18">
        <v>29</v>
      </c>
      <c r="BM590" s="18">
        <v>10</v>
      </c>
      <c r="BN590" s="18" t="s">
        <v>695</v>
      </c>
      <c r="BO590" s="18" t="s">
        <v>750</v>
      </c>
      <c r="BP590" s="18">
        <v>342</v>
      </c>
      <c r="BQ590" s="18">
        <v>1</v>
      </c>
      <c r="BR590" s="18">
        <v>4.7999999999999996E-3</v>
      </c>
      <c r="BS590" s="21">
        <v>4.3157894736842103E-3</v>
      </c>
      <c r="BT590" s="18">
        <v>43</v>
      </c>
    </row>
    <row r="591" spans="38:72" x14ac:dyDescent="0.3">
      <c r="AU591" s="18">
        <v>10</v>
      </c>
      <c r="AV591" s="18" t="s">
        <v>697</v>
      </c>
      <c r="AW591" s="18" t="s">
        <v>750</v>
      </c>
      <c r="AX591" s="18">
        <v>342</v>
      </c>
      <c r="AY591" s="18">
        <v>1</v>
      </c>
      <c r="AZ591" s="18">
        <v>5.3E-3</v>
      </c>
      <c r="BA591" s="21">
        <v>1.5109649122807018E-3</v>
      </c>
      <c r="BB591" s="18">
        <v>15</v>
      </c>
      <c r="BD591" s="18">
        <v>10</v>
      </c>
      <c r="BE591" s="18" t="s">
        <v>697</v>
      </c>
      <c r="BF591" s="18" t="s">
        <v>750</v>
      </c>
      <c r="BG591" s="18">
        <v>342</v>
      </c>
      <c r="BH591" s="18">
        <v>1</v>
      </c>
      <c r="BI591" s="18">
        <v>5.1000000000000004E-3</v>
      </c>
      <c r="BJ591" s="21">
        <v>2.9327485380116962E-3</v>
      </c>
      <c r="BK591" s="18">
        <v>29</v>
      </c>
      <c r="BM591" s="18">
        <v>10</v>
      </c>
      <c r="BN591" s="18" t="s">
        <v>697</v>
      </c>
      <c r="BO591" s="18" t="s">
        <v>750</v>
      </c>
      <c r="BP591" s="18">
        <v>342</v>
      </c>
      <c r="BQ591" s="18">
        <v>1</v>
      </c>
      <c r="BR591" s="18">
        <v>4.7999999999999996E-3</v>
      </c>
      <c r="BS591" s="21">
        <v>4.3157894736842103E-3</v>
      </c>
      <c r="BT591" s="18">
        <v>43</v>
      </c>
    </row>
    <row r="592" spans="38:72" x14ac:dyDescent="0.3">
      <c r="AU592" s="18">
        <v>10</v>
      </c>
      <c r="AV592" s="18" t="s">
        <v>699</v>
      </c>
      <c r="AW592" s="18" t="s">
        <v>750</v>
      </c>
      <c r="AX592" s="18">
        <v>342</v>
      </c>
      <c r="AY592" s="18">
        <v>1</v>
      </c>
      <c r="AZ592" s="18">
        <v>5.3E-3</v>
      </c>
      <c r="BA592" s="21">
        <v>1.5109649122807018E-3</v>
      </c>
      <c r="BB592" s="18">
        <v>15</v>
      </c>
      <c r="BD592" s="18">
        <v>10</v>
      </c>
      <c r="BE592" s="18" t="s">
        <v>699</v>
      </c>
      <c r="BF592" s="18" t="s">
        <v>750</v>
      </c>
      <c r="BG592" s="18">
        <v>342</v>
      </c>
      <c r="BH592" s="18">
        <v>1</v>
      </c>
      <c r="BI592" s="18">
        <v>5.1000000000000004E-3</v>
      </c>
      <c r="BJ592" s="21">
        <v>2.9327485380116962E-3</v>
      </c>
      <c r="BK592" s="18">
        <v>29</v>
      </c>
      <c r="BM592" s="18">
        <v>10</v>
      </c>
      <c r="BN592" s="18" t="s">
        <v>699</v>
      </c>
      <c r="BO592" s="18" t="s">
        <v>750</v>
      </c>
      <c r="BP592" s="18">
        <v>342</v>
      </c>
      <c r="BQ592" s="18">
        <v>1</v>
      </c>
      <c r="BR592" s="18">
        <v>4.7999999999999996E-3</v>
      </c>
      <c r="BS592" s="21">
        <v>4.3157894736842103E-3</v>
      </c>
      <c r="BT592" s="18">
        <v>43</v>
      </c>
    </row>
    <row r="593" spans="47:72" x14ac:dyDescent="0.3">
      <c r="AU593" s="18">
        <v>10</v>
      </c>
      <c r="AV593" s="18" t="s">
        <v>701</v>
      </c>
      <c r="AW593" s="18" t="s">
        <v>750</v>
      </c>
      <c r="AX593" s="18">
        <v>342</v>
      </c>
      <c r="AY593" s="18">
        <v>1</v>
      </c>
      <c r="AZ593" s="18">
        <v>5.3E-3</v>
      </c>
      <c r="BA593" s="21">
        <v>1.5109649122807018E-3</v>
      </c>
      <c r="BB593" s="18">
        <v>15</v>
      </c>
      <c r="BD593" s="18">
        <v>10</v>
      </c>
      <c r="BE593" s="18" t="s">
        <v>701</v>
      </c>
      <c r="BF593" s="18" t="s">
        <v>750</v>
      </c>
      <c r="BG593" s="18">
        <v>342</v>
      </c>
      <c r="BH593" s="18">
        <v>1</v>
      </c>
      <c r="BI593" s="18">
        <v>5.1000000000000004E-3</v>
      </c>
      <c r="BJ593" s="21">
        <v>2.9327485380116962E-3</v>
      </c>
      <c r="BK593" s="18">
        <v>29</v>
      </c>
      <c r="BM593" s="18">
        <v>10</v>
      </c>
      <c r="BN593" s="18" t="s">
        <v>701</v>
      </c>
      <c r="BO593" s="18" t="s">
        <v>750</v>
      </c>
      <c r="BP593" s="18">
        <v>342</v>
      </c>
      <c r="BQ593" s="18">
        <v>1</v>
      </c>
      <c r="BR593" s="18">
        <v>4.7999999999999996E-3</v>
      </c>
      <c r="BS593" s="21">
        <v>4.3157894736842103E-3</v>
      </c>
      <c r="BT593" s="18">
        <v>43</v>
      </c>
    </row>
    <row r="594" spans="47:72" x14ac:dyDescent="0.3">
      <c r="AU594" s="18">
        <v>10</v>
      </c>
      <c r="AV594" s="18" t="s">
        <v>702</v>
      </c>
      <c r="AW594" s="18" t="s">
        <v>750</v>
      </c>
      <c r="AX594" s="18">
        <v>2150</v>
      </c>
      <c r="AY594" s="18">
        <v>1</v>
      </c>
      <c r="AZ594" s="18">
        <v>5.3E-3</v>
      </c>
      <c r="BA594" s="21">
        <v>2.4034883720930236E-4</v>
      </c>
      <c r="BB594" s="18">
        <v>2</v>
      </c>
      <c r="BD594" s="18">
        <v>10</v>
      </c>
      <c r="BE594" s="18" t="s">
        <v>702</v>
      </c>
      <c r="BF594" s="18" t="s">
        <v>750</v>
      </c>
      <c r="BG594" s="18">
        <v>2150</v>
      </c>
      <c r="BH594" s="18">
        <v>1</v>
      </c>
      <c r="BI594" s="18">
        <v>5.4999999999999997E-3</v>
      </c>
      <c r="BJ594" s="21">
        <v>5.031007751937984E-4</v>
      </c>
      <c r="BK594" s="18">
        <v>5</v>
      </c>
      <c r="BM594" s="18">
        <v>10</v>
      </c>
      <c r="BN594" s="18" t="s">
        <v>702</v>
      </c>
      <c r="BO594" s="18" t="s">
        <v>750</v>
      </c>
      <c r="BP594" s="18">
        <v>2150</v>
      </c>
      <c r="BQ594" s="18">
        <v>1</v>
      </c>
      <c r="BR594" s="18">
        <v>5.7999999999999996E-3</v>
      </c>
      <c r="BS594" s="21">
        <v>8.2953488372093014E-4</v>
      </c>
      <c r="BT594" s="18">
        <v>8</v>
      </c>
    </row>
    <row r="595" spans="47:72" x14ac:dyDescent="0.3">
      <c r="AU595" s="18">
        <v>10</v>
      </c>
      <c r="AV595" s="18" t="s">
        <v>704</v>
      </c>
      <c r="AW595" s="18" t="s">
        <v>750</v>
      </c>
      <c r="AX595" s="18">
        <v>2150</v>
      </c>
      <c r="AY595" s="18">
        <v>1</v>
      </c>
      <c r="AZ595" s="18">
        <v>5.3E-3</v>
      </c>
      <c r="BA595" s="21">
        <v>2.4034883720930236E-4</v>
      </c>
      <c r="BB595" s="18">
        <v>2</v>
      </c>
      <c r="BD595" s="18">
        <v>10</v>
      </c>
      <c r="BE595" s="18" t="s">
        <v>704</v>
      </c>
      <c r="BF595" s="18" t="s">
        <v>750</v>
      </c>
      <c r="BG595" s="18">
        <v>2150</v>
      </c>
      <c r="BH595" s="18">
        <v>1</v>
      </c>
      <c r="BI595" s="18">
        <v>5.4999999999999997E-3</v>
      </c>
      <c r="BJ595" s="21">
        <v>5.031007751937984E-4</v>
      </c>
      <c r="BK595" s="18">
        <v>5</v>
      </c>
      <c r="BM595" s="18">
        <v>10</v>
      </c>
      <c r="BN595" s="18" t="s">
        <v>704</v>
      </c>
      <c r="BO595" s="18" t="s">
        <v>750</v>
      </c>
      <c r="BP595" s="18">
        <v>2150</v>
      </c>
      <c r="BQ595" s="18">
        <v>1</v>
      </c>
      <c r="BR595" s="18">
        <v>5.7999999999999996E-3</v>
      </c>
      <c r="BS595" s="21">
        <v>8.2953488372093014E-4</v>
      </c>
      <c r="BT595" s="18">
        <v>8</v>
      </c>
    </row>
    <row r="596" spans="47:72" x14ac:dyDescent="0.3">
      <c r="AU596" s="18">
        <v>10</v>
      </c>
      <c r="AV596" s="18" t="s">
        <v>706</v>
      </c>
      <c r="AW596" s="18" t="s">
        <v>750</v>
      </c>
      <c r="AX596" s="18">
        <v>2150</v>
      </c>
      <c r="AY596" s="18">
        <v>1</v>
      </c>
      <c r="AZ596" s="18">
        <v>5.3E-3</v>
      </c>
      <c r="BA596" s="21">
        <v>2.4034883720930236E-4</v>
      </c>
      <c r="BB596" s="18">
        <v>2</v>
      </c>
      <c r="BD596" s="18">
        <v>10</v>
      </c>
      <c r="BE596" s="18" t="s">
        <v>706</v>
      </c>
      <c r="BF596" s="18" t="s">
        <v>750</v>
      </c>
      <c r="BG596" s="18">
        <v>2150</v>
      </c>
      <c r="BH596" s="18">
        <v>1</v>
      </c>
      <c r="BI596" s="18">
        <v>5.4999999999999997E-3</v>
      </c>
      <c r="BJ596" s="21">
        <v>5.031007751937984E-4</v>
      </c>
      <c r="BK596" s="18">
        <v>5</v>
      </c>
      <c r="BM596" s="18">
        <v>10</v>
      </c>
      <c r="BN596" s="18" t="s">
        <v>706</v>
      </c>
      <c r="BO596" s="18" t="s">
        <v>750</v>
      </c>
      <c r="BP596" s="18">
        <v>2150</v>
      </c>
      <c r="BQ596" s="18">
        <v>1</v>
      </c>
      <c r="BR596" s="18">
        <v>5.7999999999999996E-3</v>
      </c>
      <c r="BS596" s="21">
        <v>8.2953488372093014E-4</v>
      </c>
      <c r="BT596" s="18">
        <v>8</v>
      </c>
    </row>
    <row r="597" spans="47:72" x14ac:dyDescent="0.3">
      <c r="AU597" s="18">
        <v>10</v>
      </c>
      <c r="AV597" s="18" t="s">
        <v>708</v>
      </c>
      <c r="AW597" s="18" t="s">
        <v>750</v>
      </c>
      <c r="AX597" s="18">
        <v>2150</v>
      </c>
      <c r="AY597" s="18">
        <v>1</v>
      </c>
      <c r="AZ597" s="18">
        <v>5.3E-3</v>
      </c>
      <c r="BA597" s="21">
        <v>2.4034883720930236E-4</v>
      </c>
      <c r="BB597" s="18">
        <v>2</v>
      </c>
      <c r="BD597" s="18">
        <v>10</v>
      </c>
      <c r="BE597" s="18" t="s">
        <v>708</v>
      </c>
      <c r="BF597" s="18" t="s">
        <v>750</v>
      </c>
      <c r="BG597" s="18">
        <v>2150</v>
      </c>
      <c r="BH597" s="18">
        <v>1</v>
      </c>
      <c r="BI597" s="18">
        <v>5.4999999999999997E-3</v>
      </c>
      <c r="BJ597" s="21">
        <v>5.031007751937984E-4</v>
      </c>
      <c r="BK597" s="18">
        <v>5</v>
      </c>
      <c r="BM597" s="18">
        <v>10</v>
      </c>
      <c r="BN597" s="18" t="s">
        <v>708</v>
      </c>
      <c r="BO597" s="18" t="s">
        <v>750</v>
      </c>
      <c r="BP597" s="18">
        <v>2150</v>
      </c>
      <c r="BQ597" s="18">
        <v>1</v>
      </c>
      <c r="BR597" s="18">
        <v>5.7999999999999996E-3</v>
      </c>
      <c r="BS597" s="21">
        <v>8.2953488372093014E-4</v>
      </c>
      <c r="BT597" s="18">
        <v>8</v>
      </c>
    </row>
    <row r="598" spans="47:72" x14ac:dyDescent="0.3">
      <c r="AU598" s="18">
        <v>10</v>
      </c>
      <c r="AV598" s="18" t="s">
        <v>710</v>
      </c>
      <c r="AW598" s="18" t="s">
        <v>750</v>
      </c>
      <c r="AX598" s="18">
        <v>2150</v>
      </c>
      <c r="AY598" s="18">
        <v>1</v>
      </c>
      <c r="AZ598" s="18">
        <v>5.3E-3</v>
      </c>
      <c r="BA598" s="21">
        <v>2.4034883720930236E-4</v>
      </c>
      <c r="BB598" s="18">
        <v>2</v>
      </c>
      <c r="BD598" s="18">
        <v>10</v>
      </c>
      <c r="BE598" s="18" t="s">
        <v>710</v>
      </c>
      <c r="BF598" s="18" t="s">
        <v>750</v>
      </c>
      <c r="BG598" s="18">
        <v>2150</v>
      </c>
      <c r="BH598" s="18">
        <v>1</v>
      </c>
      <c r="BI598" s="18">
        <v>5.4999999999999997E-3</v>
      </c>
      <c r="BJ598" s="21">
        <v>5.031007751937984E-4</v>
      </c>
      <c r="BK598" s="18">
        <v>5</v>
      </c>
      <c r="BM598" s="18">
        <v>10</v>
      </c>
      <c r="BN598" s="18" t="s">
        <v>710</v>
      </c>
      <c r="BO598" s="18" t="s">
        <v>750</v>
      </c>
      <c r="BP598" s="18">
        <v>2150</v>
      </c>
      <c r="BQ598" s="18">
        <v>1</v>
      </c>
      <c r="BR598" s="18">
        <v>5.7999999999999996E-3</v>
      </c>
      <c r="BS598" s="21">
        <v>8.2953488372093014E-4</v>
      </c>
      <c r="BT598" s="18">
        <v>8</v>
      </c>
    </row>
    <row r="599" spans="47:72" x14ac:dyDescent="0.3">
      <c r="AU599" s="18">
        <v>10</v>
      </c>
      <c r="AV599" s="18" t="s">
        <v>712</v>
      </c>
      <c r="AW599" s="18" t="s">
        <v>750</v>
      </c>
      <c r="AX599" s="18">
        <v>2150</v>
      </c>
      <c r="AY599" s="18">
        <v>1</v>
      </c>
      <c r="AZ599" s="18">
        <v>5.3E-3</v>
      </c>
      <c r="BA599" s="21">
        <v>2.4034883720930236E-4</v>
      </c>
      <c r="BB599" s="18">
        <v>2</v>
      </c>
      <c r="BD599" s="18">
        <v>10</v>
      </c>
      <c r="BE599" s="18" t="s">
        <v>712</v>
      </c>
      <c r="BF599" s="18" t="s">
        <v>750</v>
      </c>
      <c r="BG599" s="18">
        <v>2150</v>
      </c>
      <c r="BH599" s="18">
        <v>1</v>
      </c>
      <c r="BI599" s="18">
        <v>5.4999999999999997E-3</v>
      </c>
      <c r="BJ599" s="21">
        <v>5.031007751937984E-4</v>
      </c>
      <c r="BK599" s="18">
        <v>5</v>
      </c>
      <c r="BM599" s="18">
        <v>10</v>
      </c>
      <c r="BN599" s="18" t="s">
        <v>712</v>
      </c>
      <c r="BO599" s="18" t="s">
        <v>750</v>
      </c>
      <c r="BP599" s="18">
        <v>2150</v>
      </c>
      <c r="BQ599" s="18">
        <v>1</v>
      </c>
      <c r="BR599" s="18">
        <v>5.7999999999999996E-3</v>
      </c>
      <c r="BS599" s="21">
        <v>8.2953488372093014E-4</v>
      </c>
      <c r="BT599" s="18">
        <v>8</v>
      </c>
    </row>
    <row r="600" spans="47:72" x14ac:dyDescent="0.3">
      <c r="AU600" s="18">
        <v>10</v>
      </c>
      <c r="AV600" s="18" t="s">
        <v>714</v>
      </c>
      <c r="AW600" s="18" t="s">
        <v>750</v>
      </c>
      <c r="AX600" s="18">
        <v>2150</v>
      </c>
      <c r="AY600" s="18">
        <v>1</v>
      </c>
      <c r="AZ600" s="18">
        <v>5.3E-3</v>
      </c>
      <c r="BA600" s="21">
        <v>2.4034883720930236E-4</v>
      </c>
      <c r="BB600" s="18">
        <v>2</v>
      </c>
      <c r="BD600" s="18">
        <v>10</v>
      </c>
      <c r="BE600" s="18" t="s">
        <v>714</v>
      </c>
      <c r="BF600" s="18" t="s">
        <v>750</v>
      </c>
      <c r="BG600" s="18">
        <v>2150</v>
      </c>
      <c r="BH600" s="18">
        <v>1</v>
      </c>
      <c r="BI600" s="18">
        <v>5.4999999999999997E-3</v>
      </c>
      <c r="BJ600" s="21">
        <v>5.031007751937984E-4</v>
      </c>
      <c r="BK600" s="18">
        <v>5</v>
      </c>
      <c r="BM600" s="18">
        <v>10</v>
      </c>
      <c r="BN600" s="18" t="s">
        <v>714</v>
      </c>
      <c r="BO600" s="18" t="s">
        <v>750</v>
      </c>
      <c r="BP600" s="18">
        <v>2150</v>
      </c>
      <c r="BQ600" s="18">
        <v>1</v>
      </c>
      <c r="BR600" s="18">
        <v>5.7999999999999996E-3</v>
      </c>
      <c r="BS600" s="21">
        <v>8.2953488372093014E-4</v>
      </c>
      <c r="BT600" s="18">
        <v>8</v>
      </c>
    </row>
    <row r="601" spans="47:72" x14ac:dyDescent="0.3">
      <c r="AU601" s="18">
        <v>10</v>
      </c>
      <c r="AV601" s="18" t="s">
        <v>716</v>
      </c>
      <c r="AW601" s="18" t="s">
        <v>750</v>
      </c>
      <c r="AX601" s="18">
        <v>2150</v>
      </c>
      <c r="AY601" s="18">
        <v>1</v>
      </c>
      <c r="AZ601" s="18">
        <v>5.3E-3</v>
      </c>
      <c r="BA601" s="21">
        <v>2.4034883720930236E-4</v>
      </c>
      <c r="BB601" s="18">
        <v>2</v>
      </c>
      <c r="BD601" s="18">
        <v>10</v>
      </c>
      <c r="BE601" s="18" t="s">
        <v>716</v>
      </c>
      <c r="BF601" s="18" t="s">
        <v>750</v>
      </c>
      <c r="BG601" s="18">
        <v>2150</v>
      </c>
      <c r="BH601" s="18">
        <v>1</v>
      </c>
      <c r="BI601" s="18">
        <v>5.4999999999999997E-3</v>
      </c>
      <c r="BJ601" s="21">
        <v>5.031007751937984E-4</v>
      </c>
      <c r="BK601" s="18">
        <v>5</v>
      </c>
      <c r="BM601" s="18">
        <v>10</v>
      </c>
      <c r="BN601" s="18" t="s">
        <v>716</v>
      </c>
      <c r="BO601" s="18" t="s">
        <v>750</v>
      </c>
      <c r="BP601" s="18">
        <v>2150</v>
      </c>
      <c r="BQ601" s="18">
        <v>1</v>
      </c>
      <c r="BR601" s="18">
        <v>5.7999999999999996E-3</v>
      </c>
      <c r="BS601" s="21">
        <v>8.2953488372093014E-4</v>
      </c>
      <c r="BT601" s="18">
        <v>8</v>
      </c>
    </row>
    <row r="602" spans="47:72" x14ac:dyDescent="0.3">
      <c r="AU602" s="18">
        <v>10</v>
      </c>
      <c r="AV602" s="18" t="s">
        <v>718</v>
      </c>
      <c r="AW602" s="18" t="s">
        <v>750</v>
      </c>
      <c r="AX602" s="18">
        <v>2150</v>
      </c>
      <c r="AY602" s="18">
        <v>1</v>
      </c>
      <c r="AZ602" s="18">
        <v>5.3E-3</v>
      </c>
      <c r="BA602" s="21">
        <v>2.4034883720930236E-4</v>
      </c>
      <c r="BB602" s="18">
        <v>2</v>
      </c>
      <c r="BD602" s="18">
        <v>10</v>
      </c>
      <c r="BE602" s="18" t="s">
        <v>718</v>
      </c>
      <c r="BF602" s="18" t="s">
        <v>750</v>
      </c>
      <c r="BG602" s="18">
        <v>2150</v>
      </c>
      <c r="BH602" s="18">
        <v>1</v>
      </c>
      <c r="BI602" s="18">
        <v>5.4999999999999997E-3</v>
      </c>
      <c r="BJ602" s="21">
        <v>5.031007751937984E-4</v>
      </c>
      <c r="BK602" s="18">
        <v>5</v>
      </c>
      <c r="BM602" s="18">
        <v>10</v>
      </c>
      <c r="BN602" s="18" t="s">
        <v>718</v>
      </c>
      <c r="BO602" s="18" t="s">
        <v>750</v>
      </c>
      <c r="BP602" s="18">
        <v>2150</v>
      </c>
      <c r="BQ602" s="18">
        <v>1</v>
      </c>
      <c r="BR602" s="18">
        <v>5.7999999999999996E-3</v>
      </c>
      <c r="BS602" s="21">
        <v>8.2953488372093014E-4</v>
      </c>
      <c r="BT602" s="18">
        <v>8</v>
      </c>
    </row>
    <row r="603" spans="47:72" x14ac:dyDescent="0.3">
      <c r="AU603" s="18">
        <v>10</v>
      </c>
      <c r="AV603" s="18" t="s">
        <v>703</v>
      </c>
      <c r="AW603" s="18" t="s">
        <v>750</v>
      </c>
      <c r="AX603" s="18">
        <v>2150</v>
      </c>
      <c r="AY603" s="18">
        <v>1</v>
      </c>
      <c r="AZ603" s="18">
        <v>5.3E-3</v>
      </c>
      <c r="BA603" s="21">
        <v>2.4034883720930236E-4</v>
      </c>
      <c r="BB603" s="18">
        <v>2</v>
      </c>
      <c r="BD603" s="18">
        <v>10</v>
      </c>
      <c r="BE603" s="18" t="s">
        <v>703</v>
      </c>
      <c r="BF603" s="18" t="s">
        <v>750</v>
      </c>
      <c r="BG603" s="18">
        <v>2150</v>
      </c>
      <c r="BH603" s="18">
        <v>1</v>
      </c>
      <c r="BI603" s="18">
        <v>5.4999999999999997E-3</v>
      </c>
      <c r="BJ603" s="21">
        <v>5.031007751937984E-4</v>
      </c>
      <c r="BK603" s="18">
        <v>5</v>
      </c>
      <c r="BM603" s="18">
        <v>10</v>
      </c>
      <c r="BN603" s="18" t="s">
        <v>703</v>
      </c>
      <c r="BO603" s="18" t="s">
        <v>750</v>
      </c>
      <c r="BP603" s="18">
        <v>2150</v>
      </c>
      <c r="BQ603" s="18">
        <v>1</v>
      </c>
      <c r="BR603" s="18">
        <v>5.7999999999999996E-3</v>
      </c>
      <c r="BS603" s="21">
        <v>8.2953488372093014E-4</v>
      </c>
      <c r="BT603" s="18">
        <v>8</v>
      </c>
    </row>
    <row r="604" spans="47:72" x14ac:dyDescent="0.3">
      <c r="AU604" s="18">
        <v>10</v>
      </c>
      <c r="AV604" s="18" t="s">
        <v>705</v>
      </c>
      <c r="AW604" s="18" t="s">
        <v>750</v>
      </c>
      <c r="AX604" s="18">
        <v>2150</v>
      </c>
      <c r="AY604" s="18">
        <v>1</v>
      </c>
      <c r="AZ604" s="18">
        <v>5.3E-3</v>
      </c>
      <c r="BA604" s="21">
        <v>2.4034883720930236E-4</v>
      </c>
      <c r="BB604" s="18">
        <v>2</v>
      </c>
      <c r="BD604" s="18">
        <v>10</v>
      </c>
      <c r="BE604" s="18" t="s">
        <v>705</v>
      </c>
      <c r="BF604" s="18" t="s">
        <v>750</v>
      </c>
      <c r="BG604" s="18">
        <v>2150</v>
      </c>
      <c r="BH604" s="18">
        <v>1</v>
      </c>
      <c r="BI604" s="18">
        <v>5.4999999999999997E-3</v>
      </c>
      <c r="BJ604" s="21">
        <v>5.031007751937984E-4</v>
      </c>
      <c r="BK604" s="18">
        <v>5</v>
      </c>
      <c r="BM604" s="18">
        <v>10</v>
      </c>
      <c r="BN604" s="18" t="s">
        <v>705</v>
      </c>
      <c r="BO604" s="18" t="s">
        <v>750</v>
      </c>
      <c r="BP604" s="18">
        <v>2150</v>
      </c>
      <c r="BQ604" s="18">
        <v>1</v>
      </c>
      <c r="BR604" s="18">
        <v>5.7999999999999996E-3</v>
      </c>
      <c r="BS604" s="21">
        <v>8.2953488372093014E-4</v>
      </c>
      <c r="BT604" s="18">
        <v>8</v>
      </c>
    </row>
    <row r="605" spans="47:72" x14ac:dyDescent="0.3">
      <c r="AU605" s="18">
        <v>10</v>
      </c>
      <c r="AV605" s="18" t="s">
        <v>707</v>
      </c>
      <c r="AW605" s="18" t="s">
        <v>750</v>
      </c>
      <c r="AX605" s="18">
        <v>2150</v>
      </c>
      <c r="AY605" s="18">
        <v>1</v>
      </c>
      <c r="AZ605" s="18">
        <v>5.3E-3</v>
      </c>
      <c r="BA605" s="21">
        <v>2.4034883720930236E-4</v>
      </c>
      <c r="BB605" s="18">
        <v>2</v>
      </c>
      <c r="BD605" s="18">
        <v>10</v>
      </c>
      <c r="BE605" s="18" t="s">
        <v>707</v>
      </c>
      <c r="BF605" s="18" t="s">
        <v>750</v>
      </c>
      <c r="BG605" s="18">
        <v>2150</v>
      </c>
      <c r="BH605" s="18">
        <v>1</v>
      </c>
      <c r="BI605" s="18">
        <v>5.4999999999999997E-3</v>
      </c>
      <c r="BJ605" s="21">
        <v>5.031007751937984E-4</v>
      </c>
      <c r="BK605" s="18">
        <v>5</v>
      </c>
      <c r="BM605" s="18">
        <v>10</v>
      </c>
      <c r="BN605" s="18" t="s">
        <v>707</v>
      </c>
      <c r="BO605" s="18" t="s">
        <v>750</v>
      </c>
      <c r="BP605" s="18">
        <v>2150</v>
      </c>
      <c r="BQ605" s="18">
        <v>1</v>
      </c>
      <c r="BR605" s="18">
        <v>5.7999999999999996E-3</v>
      </c>
      <c r="BS605" s="21">
        <v>8.2953488372093014E-4</v>
      </c>
      <c r="BT605" s="18">
        <v>8</v>
      </c>
    </row>
    <row r="606" spans="47:72" x14ac:dyDescent="0.3">
      <c r="AU606" s="18">
        <v>10</v>
      </c>
      <c r="AV606" s="18" t="s">
        <v>709</v>
      </c>
      <c r="AW606" s="18" t="s">
        <v>750</v>
      </c>
      <c r="AX606" s="18">
        <v>2150</v>
      </c>
      <c r="AY606" s="18">
        <v>1</v>
      </c>
      <c r="AZ606" s="18">
        <v>5.3E-3</v>
      </c>
      <c r="BA606" s="21">
        <v>2.4034883720930236E-4</v>
      </c>
      <c r="BB606" s="18">
        <v>2</v>
      </c>
      <c r="BD606" s="18">
        <v>10</v>
      </c>
      <c r="BE606" s="18" t="s">
        <v>709</v>
      </c>
      <c r="BF606" s="18" t="s">
        <v>750</v>
      </c>
      <c r="BG606" s="18">
        <v>2150</v>
      </c>
      <c r="BH606" s="18">
        <v>1</v>
      </c>
      <c r="BI606" s="18">
        <v>5.4999999999999997E-3</v>
      </c>
      <c r="BJ606" s="21">
        <v>5.031007751937984E-4</v>
      </c>
      <c r="BK606" s="18">
        <v>5</v>
      </c>
      <c r="BM606" s="18">
        <v>10</v>
      </c>
      <c r="BN606" s="18" t="s">
        <v>709</v>
      </c>
      <c r="BO606" s="18" t="s">
        <v>750</v>
      </c>
      <c r="BP606" s="18">
        <v>2150</v>
      </c>
      <c r="BQ606" s="18">
        <v>1</v>
      </c>
      <c r="BR606" s="18">
        <v>5.7999999999999996E-3</v>
      </c>
      <c r="BS606" s="21">
        <v>8.2953488372093014E-4</v>
      </c>
      <c r="BT606" s="18">
        <v>8</v>
      </c>
    </row>
    <row r="607" spans="47:72" x14ac:dyDescent="0.3">
      <c r="AU607" s="18">
        <v>10</v>
      </c>
      <c r="AV607" s="18" t="s">
        <v>711</v>
      </c>
      <c r="AW607" s="18" t="s">
        <v>750</v>
      </c>
      <c r="AX607" s="18">
        <v>2150</v>
      </c>
      <c r="AY607" s="18">
        <v>1</v>
      </c>
      <c r="AZ607" s="18">
        <v>5.3E-3</v>
      </c>
      <c r="BA607" s="21">
        <v>2.4034883720930236E-4</v>
      </c>
      <c r="BB607" s="18">
        <v>2</v>
      </c>
      <c r="BD607" s="18">
        <v>10</v>
      </c>
      <c r="BE607" s="18" t="s">
        <v>711</v>
      </c>
      <c r="BF607" s="18" t="s">
        <v>750</v>
      </c>
      <c r="BG607" s="18">
        <v>2150</v>
      </c>
      <c r="BH607" s="18">
        <v>1</v>
      </c>
      <c r="BI607" s="18">
        <v>5.4999999999999997E-3</v>
      </c>
      <c r="BJ607" s="21">
        <v>5.031007751937984E-4</v>
      </c>
      <c r="BK607" s="18">
        <v>5</v>
      </c>
      <c r="BM607" s="18">
        <v>10</v>
      </c>
      <c r="BN607" s="18" t="s">
        <v>711</v>
      </c>
      <c r="BO607" s="18" t="s">
        <v>750</v>
      </c>
      <c r="BP607" s="18">
        <v>2150</v>
      </c>
      <c r="BQ607" s="18">
        <v>1</v>
      </c>
      <c r="BR607" s="18">
        <v>5.7999999999999996E-3</v>
      </c>
      <c r="BS607" s="21">
        <v>8.2953488372093014E-4</v>
      </c>
      <c r="BT607" s="18">
        <v>8</v>
      </c>
    </row>
    <row r="608" spans="47:72" x14ac:dyDescent="0.3">
      <c r="AU608" s="18">
        <v>10</v>
      </c>
      <c r="AV608" s="18" t="s">
        <v>713</v>
      </c>
      <c r="AW608" s="18" t="s">
        <v>750</v>
      </c>
      <c r="AX608" s="18">
        <v>2150</v>
      </c>
      <c r="AY608" s="18">
        <v>1</v>
      </c>
      <c r="AZ608" s="18">
        <v>5.3E-3</v>
      </c>
      <c r="BA608" s="21">
        <v>2.4034883720930236E-4</v>
      </c>
      <c r="BB608" s="18">
        <v>2</v>
      </c>
      <c r="BD608" s="18">
        <v>10</v>
      </c>
      <c r="BE608" s="18" t="s">
        <v>713</v>
      </c>
      <c r="BF608" s="18" t="s">
        <v>750</v>
      </c>
      <c r="BG608" s="18">
        <v>2150</v>
      </c>
      <c r="BH608" s="18">
        <v>1</v>
      </c>
      <c r="BI608" s="18">
        <v>5.4999999999999997E-3</v>
      </c>
      <c r="BJ608" s="21">
        <v>5.031007751937984E-4</v>
      </c>
      <c r="BK608" s="18">
        <v>5</v>
      </c>
      <c r="BM608" s="18">
        <v>10</v>
      </c>
      <c r="BN608" s="18" t="s">
        <v>713</v>
      </c>
      <c r="BO608" s="18" t="s">
        <v>750</v>
      </c>
      <c r="BP608" s="18">
        <v>2150</v>
      </c>
      <c r="BQ608" s="18">
        <v>1</v>
      </c>
      <c r="BR608" s="18">
        <v>5.7999999999999996E-3</v>
      </c>
      <c r="BS608" s="21">
        <v>8.2953488372093014E-4</v>
      </c>
      <c r="BT608" s="18">
        <v>8</v>
      </c>
    </row>
    <row r="609" spans="47:72" x14ac:dyDescent="0.3">
      <c r="AU609" s="18">
        <v>10</v>
      </c>
      <c r="AV609" s="18" t="s">
        <v>715</v>
      </c>
      <c r="AW609" s="18" t="s">
        <v>750</v>
      </c>
      <c r="AX609" s="18">
        <v>2150</v>
      </c>
      <c r="AY609" s="18">
        <v>1</v>
      </c>
      <c r="AZ609" s="18">
        <v>5.3E-3</v>
      </c>
      <c r="BA609" s="21">
        <v>2.4034883720930236E-4</v>
      </c>
      <c r="BB609" s="18">
        <v>2</v>
      </c>
      <c r="BD609" s="18">
        <v>10</v>
      </c>
      <c r="BE609" s="18" t="s">
        <v>715</v>
      </c>
      <c r="BF609" s="18" t="s">
        <v>750</v>
      </c>
      <c r="BG609" s="18">
        <v>2150</v>
      </c>
      <c r="BH609" s="18">
        <v>1</v>
      </c>
      <c r="BI609" s="18">
        <v>5.4999999999999997E-3</v>
      </c>
      <c r="BJ609" s="21">
        <v>5.031007751937984E-4</v>
      </c>
      <c r="BK609" s="18">
        <v>5</v>
      </c>
      <c r="BM609" s="18">
        <v>10</v>
      </c>
      <c r="BN609" s="18" t="s">
        <v>715</v>
      </c>
      <c r="BO609" s="18" t="s">
        <v>750</v>
      </c>
      <c r="BP609" s="18">
        <v>2150</v>
      </c>
      <c r="BQ609" s="18">
        <v>1</v>
      </c>
      <c r="BR609" s="18">
        <v>5.7999999999999996E-3</v>
      </c>
      <c r="BS609" s="21">
        <v>8.2953488372093014E-4</v>
      </c>
      <c r="BT609" s="18">
        <v>8</v>
      </c>
    </row>
    <row r="610" spans="47:72" x14ac:dyDescent="0.3">
      <c r="AU610" s="18">
        <v>10</v>
      </c>
      <c r="AV610" s="18" t="s">
        <v>717</v>
      </c>
      <c r="AW610" s="18" t="s">
        <v>750</v>
      </c>
      <c r="AX610" s="18">
        <v>2150</v>
      </c>
      <c r="AY610" s="18">
        <v>1</v>
      </c>
      <c r="AZ610" s="18">
        <v>5.3E-3</v>
      </c>
      <c r="BA610" s="21">
        <v>2.4034883720930236E-4</v>
      </c>
      <c r="BB610" s="18">
        <v>2</v>
      </c>
      <c r="BD610" s="18">
        <v>10</v>
      </c>
      <c r="BE610" s="18" t="s">
        <v>717</v>
      </c>
      <c r="BF610" s="18" t="s">
        <v>750</v>
      </c>
      <c r="BG610" s="18">
        <v>2150</v>
      </c>
      <c r="BH610" s="18">
        <v>1</v>
      </c>
      <c r="BI610" s="18">
        <v>5.4999999999999997E-3</v>
      </c>
      <c r="BJ610" s="21">
        <v>5.031007751937984E-4</v>
      </c>
      <c r="BK610" s="18">
        <v>5</v>
      </c>
      <c r="BM610" s="18">
        <v>10</v>
      </c>
      <c r="BN610" s="18" t="s">
        <v>717</v>
      </c>
      <c r="BO610" s="18" t="s">
        <v>750</v>
      </c>
      <c r="BP610" s="18">
        <v>2150</v>
      </c>
      <c r="BQ610" s="18">
        <v>1</v>
      </c>
      <c r="BR610" s="18">
        <v>5.7999999999999996E-3</v>
      </c>
      <c r="BS610" s="21">
        <v>8.2953488372093014E-4</v>
      </c>
      <c r="BT610" s="18">
        <v>8</v>
      </c>
    </row>
    <row r="611" spans="47:72" x14ac:dyDescent="0.3">
      <c r="AU611" s="18">
        <v>10</v>
      </c>
      <c r="AV611" s="18" t="s">
        <v>719</v>
      </c>
      <c r="AW611" s="18" t="s">
        <v>750</v>
      </c>
      <c r="AX611" s="18">
        <v>2150</v>
      </c>
      <c r="AY611" s="18">
        <v>1</v>
      </c>
      <c r="AZ611" s="18">
        <v>5.3E-3</v>
      </c>
      <c r="BA611" s="21">
        <v>2.4034883720930236E-4</v>
      </c>
      <c r="BB611" s="18">
        <v>2</v>
      </c>
      <c r="BD611" s="18">
        <v>10</v>
      </c>
      <c r="BE611" s="18" t="s">
        <v>719</v>
      </c>
      <c r="BF611" s="18" t="s">
        <v>750</v>
      </c>
      <c r="BG611" s="18">
        <v>2150</v>
      </c>
      <c r="BH611" s="18">
        <v>1</v>
      </c>
      <c r="BI611" s="18">
        <v>5.4999999999999997E-3</v>
      </c>
      <c r="BJ611" s="21">
        <v>5.031007751937984E-4</v>
      </c>
      <c r="BK611" s="18">
        <v>5</v>
      </c>
      <c r="BM611" s="18">
        <v>10</v>
      </c>
      <c r="BN611" s="18" t="s">
        <v>719</v>
      </c>
      <c r="BO611" s="18" t="s">
        <v>750</v>
      </c>
      <c r="BP611" s="18">
        <v>2150</v>
      </c>
      <c r="BQ611" s="18">
        <v>1</v>
      </c>
      <c r="BR611" s="18">
        <v>5.7999999999999996E-3</v>
      </c>
      <c r="BS611" s="21">
        <v>8.2953488372093014E-4</v>
      </c>
      <c r="BT611" s="18">
        <v>8</v>
      </c>
    </row>
  </sheetData>
  <phoneticPr fontId="1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AG302"/>
  <sheetViews>
    <sheetView workbookViewId="0">
      <selection activeCell="Q11" sqref="Q11:Q14"/>
    </sheetView>
  </sheetViews>
  <sheetFormatPr defaultRowHeight="14.25" x14ac:dyDescent="0.3"/>
  <cols>
    <col min="1" max="16384" width="9" style="3"/>
  </cols>
  <sheetData>
    <row r="2" spans="2:19" x14ac:dyDescent="0.3">
      <c r="B2" s="2" t="s">
        <v>139</v>
      </c>
      <c r="C2" s="2" t="s">
        <v>140</v>
      </c>
      <c r="N2" s="9" t="s">
        <v>238</v>
      </c>
      <c r="O2" s="9" t="s">
        <v>236</v>
      </c>
    </row>
    <row r="3" spans="2:19" x14ac:dyDescent="0.3">
      <c r="B3" s="2" t="s">
        <v>141</v>
      </c>
      <c r="C3" s="2">
        <v>101</v>
      </c>
      <c r="N3" s="2" t="s">
        <v>141</v>
      </c>
      <c r="O3" s="9" t="s">
        <v>237</v>
      </c>
      <c r="Q3" s="3" t="s">
        <v>249</v>
      </c>
      <c r="R3" s="12" t="s">
        <v>256</v>
      </c>
      <c r="S3" s="3" t="s">
        <v>249</v>
      </c>
    </row>
    <row r="4" spans="2:19" x14ac:dyDescent="0.3">
      <c r="B4" s="2" t="s">
        <v>142</v>
      </c>
      <c r="C4" s="2">
        <v>102</v>
      </c>
      <c r="N4" s="2" t="s">
        <v>142</v>
      </c>
      <c r="O4" s="9" t="s">
        <v>237</v>
      </c>
      <c r="Q4" s="3" t="s">
        <v>250</v>
      </c>
      <c r="R4" s="12" t="s">
        <v>257</v>
      </c>
      <c r="S4" s="3" t="s">
        <v>250</v>
      </c>
    </row>
    <row r="5" spans="2:19" x14ac:dyDescent="0.3">
      <c r="B5" s="2" t="s">
        <v>143</v>
      </c>
      <c r="C5" s="2">
        <v>103</v>
      </c>
      <c r="N5" s="2" t="s">
        <v>143</v>
      </c>
      <c r="O5" s="9" t="s">
        <v>237</v>
      </c>
      <c r="Q5" s="3" t="s">
        <v>252</v>
      </c>
      <c r="R5" s="12" t="s">
        <v>258</v>
      </c>
      <c r="S5" s="3" t="s">
        <v>252</v>
      </c>
    </row>
    <row r="6" spans="2:19" x14ac:dyDescent="0.3">
      <c r="B6" s="2" t="s">
        <v>223</v>
      </c>
      <c r="C6" s="2">
        <v>104</v>
      </c>
      <c r="N6" s="2" t="s">
        <v>223</v>
      </c>
      <c r="O6" s="9" t="s">
        <v>237</v>
      </c>
      <c r="Q6" s="3" t="s">
        <v>254</v>
      </c>
      <c r="R6" s="12" t="s">
        <v>259</v>
      </c>
      <c r="S6" s="3" t="s">
        <v>254</v>
      </c>
    </row>
    <row r="7" spans="2:19" x14ac:dyDescent="0.3">
      <c r="B7" s="2" t="s">
        <v>144</v>
      </c>
      <c r="C7" s="2">
        <v>105</v>
      </c>
      <c r="N7" s="2" t="s">
        <v>144</v>
      </c>
      <c r="O7" s="9" t="s">
        <v>237</v>
      </c>
      <c r="Q7" s="3" t="s">
        <v>239</v>
      </c>
      <c r="R7" s="12" t="s">
        <v>260</v>
      </c>
      <c r="S7" s="3" t="s">
        <v>239</v>
      </c>
    </row>
    <row r="8" spans="2:19" x14ac:dyDescent="0.3">
      <c r="B8" s="2" t="s">
        <v>145</v>
      </c>
      <c r="C8" s="2">
        <v>106</v>
      </c>
      <c r="N8" s="2" t="s">
        <v>145</v>
      </c>
      <c r="O8" s="9" t="s">
        <v>237</v>
      </c>
      <c r="Q8" s="3" t="s">
        <v>240</v>
      </c>
      <c r="R8" s="12" t="s">
        <v>261</v>
      </c>
      <c r="S8" s="3" t="s">
        <v>240</v>
      </c>
    </row>
    <row r="9" spans="2:19" x14ac:dyDescent="0.3">
      <c r="B9" s="2" t="s">
        <v>146</v>
      </c>
      <c r="C9" s="2">
        <v>107</v>
      </c>
      <c r="N9" s="2" t="s">
        <v>146</v>
      </c>
      <c r="O9" s="9" t="s">
        <v>237</v>
      </c>
      <c r="Q9" s="3" t="s">
        <v>241</v>
      </c>
      <c r="R9" s="12" t="s">
        <v>262</v>
      </c>
      <c r="S9" s="3" t="s">
        <v>241</v>
      </c>
    </row>
    <row r="10" spans="2:19" x14ac:dyDescent="0.3">
      <c r="B10" s="2" t="s">
        <v>147</v>
      </c>
      <c r="C10" s="2">
        <v>108</v>
      </c>
      <c r="N10" s="2" t="s">
        <v>147</v>
      </c>
      <c r="O10" s="9" t="s">
        <v>237</v>
      </c>
      <c r="Q10" s="3" t="s">
        <v>242</v>
      </c>
      <c r="R10" s="12" t="s">
        <v>263</v>
      </c>
      <c r="S10" s="3" t="s">
        <v>242</v>
      </c>
    </row>
    <row r="11" spans="2:19" x14ac:dyDescent="0.3">
      <c r="N11" s="5" t="s">
        <v>6</v>
      </c>
      <c r="O11" s="2" t="s">
        <v>239</v>
      </c>
      <c r="Q11" s="3" t="s">
        <v>755</v>
      </c>
      <c r="R11" s="12" t="s">
        <v>751</v>
      </c>
      <c r="S11" s="3" t="s">
        <v>755</v>
      </c>
    </row>
    <row r="12" spans="2:19" x14ac:dyDescent="0.3">
      <c r="B12" s="2" t="s">
        <v>148</v>
      </c>
      <c r="C12" s="2" t="s">
        <v>227</v>
      </c>
      <c r="D12" s="2" t="s">
        <v>149</v>
      </c>
      <c r="E12" s="2" t="s">
        <v>150</v>
      </c>
      <c r="F12" s="2" t="s">
        <v>151</v>
      </c>
      <c r="N12" s="2" t="s">
        <v>7</v>
      </c>
      <c r="O12" s="2" t="s">
        <v>240</v>
      </c>
      <c r="Q12" s="3" t="s">
        <v>756</v>
      </c>
      <c r="R12" s="12" t="s">
        <v>752</v>
      </c>
      <c r="S12" s="3" t="s">
        <v>756</v>
      </c>
    </row>
    <row r="13" spans="2:19" x14ac:dyDescent="0.3">
      <c r="B13" s="5" t="s">
        <v>6</v>
      </c>
      <c r="C13" s="2">
        <v>1111</v>
      </c>
      <c r="D13" s="2">
        <f>C13+10000</f>
        <v>11111</v>
      </c>
      <c r="E13" s="2">
        <f>C13+50000</f>
        <v>51111</v>
      </c>
      <c r="F13" s="2">
        <f>C13+30000</f>
        <v>31111</v>
      </c>
      <c r="N13" s="2" t="s">
        <v>8</v>
      </c>
      <c r="O13" s="2" t="s">
        <v>240</v>
      </c>
      <c r="Q13" s="3" t="s">
        <v>757</v>
      </c>
      <c r="R13" s="12" t="s">
        <v>753</v>
      </c>
      <c r="S13" s="3" t="s">
        <v>757</v>
      </c>
    </row>
    <row r="14" spans="2:19" x14ac:dyDescent="0.3">
      <c r="B14" s="2" t="s">
        <v>7</v>
      </c>
      <c r="C14" s="2">
        <v>1211</v>
      </c>
      <c r="D14" s="2">
        <f t="shared" ref="D14:D42" si="0">C14+10000</f>
        <v>11211</v>
      </c>
      <c r="E14" s="2">
        <f t="shared" ref="E14:E42" si="1">C14+50000</f>
        <v>51211</v>
      </c>
      <c r="F14" s="2">
        <f t="shared" ref="F14:F42" si="2">C14+30000</f>
        <v>31211</v>
      </c>
      <c r="N14" s="2" t="s">
        <v>9</v>
      </c>
      <c r="O14" s="2" t="s">
        <v>241</v>
      </c>
      <c r="Q14" s="3" t="s">
        <v>758</v>
      </c>
      <c r="R14" s="12" t="s">
        <v>754</v>
      </c>
      <c r="S14" s="3" t="s">
        <v>758</v>
      </c>
    </row>
    <row r="15" spans="2:19" x14ac:dyDescent="0.3">
      <c r="B15" s="2" t="s">
        <v>8</v>
      </c>
      <c r="C15" s="2">
        <v>1221</v>
      </c>
      <c r="D15" s="2">
        <f t="shared" si="0"/>
        <v>11221</v>
      </c>
      <c r="E15" s="2">
        <f t="shared" si="1"/>
        <v>51221</v>
      </c>
      <c r="F15" s="2">
        <f t="shared" si="2"/>
        <v>31221</v>
      </c>
      <c r="N15" s="2" t="s">
        <v>10</v>
      </c>
      <c r="O15" s="2" t="s">
        <v>241</v>
      </c>
      <c r="Q15" s="3" t="s">
        <v>251</v>
      </c>
      <c r="R15" s="12" t="s">
        <v>264</v>
      </c>
      <c r="S15" s="3" t="s">
        <v>251</v>
      </c>
    </row>
    <row r="16" spans="2:19" x14ac:dyDescent="0.3">
      <c r="B16" s="2" t="s">
        <v>9</v>
      </c>
      <c r="C16" s="2">
        <v>1311</v>
      </c>
      <c r="D16" s="2">
        <f t="shared" si="0"/>
        <v>11311</v>
      </c>
      <c r="E16" s="2">
        <f t="shared" si="1"/>
        <v>51311</v>
      </c>
      <c r="F16" s="2">
        <f t="shared" si="2"/>
        <v>31311</v>
      </c>
      <c r="N16" s="2" t="s">
        <v>11</v>
      </c>
      <c r="O16" s="2" t="s">
        <v>241</v>
      </c>
      <c r="Q16" s="3" t="s">
        <v>253</v>
      </c>
      <c r="R16" s="12" t="s">
        <v>265</v>
      </c>
      <c r="S16" s="3" t="s">
        <v>253</v>
      </c>
    </row>
    <row r="17" spans="2:19" x14ac:dyDescent="0.3">
      <c r="B17" s="2" t="s">
        <v>10</v>
      </c>
      <c r="C17" s="2">
        <v>1321</v>
      </c>
      <c r="D17" s="2">
        <f t="shared" si="0"/>
        <v>11321</v>
      </c>
      <c r="E17" s="2">
        <f t="shared" si="1"/>
        <v>51321</v>
      </c>
      <c r="F17" s="2">
        <f t="shared" si="2"/>
        <v>31321</v>
      </c>
      <c r="N17" s="2" t="s">
        <v>12</v>
      </c>
      <c r="O17" s="2" t="s">
        <v>242</v>
      </c>
      <c r="Q17" s="3" t="s">
        <v>255</v>
      </c>
      <c r="R17" s="12" t="s">
        <v>266</v>
      </c>
      <c r="S17" s="3" t="s">
        <v>255</v>
      </c>
    </row>
    <row r="18" spans="2:19" x14ac:dyDescent="0.3">
      <c r="B18" s="2" t="s">
        <v>11</v>
      </c>
      <c r="C18" s="2">
        <v>1331</v>
      </c>
      <c r="D18" s="2">
        <f t="shared" si="0"/>
        <v>11331</v>
      </c>
      <c r="E18" s="2">
        <f t="shared" si="1"/>
        <v>51331</v>
      </c>
      <c r="F18" s="2">
        <f t="shared" si="2"/>
        <v>31331</v>
      </c>
      <c r="N18" s="2" t="s">
        <v>13</v>
      </c>
      <c r="O18" s="2" t="s">
        <v>242</v>
      </c>
      <c r="Q18" s="16" t="s">
        <v>783</v>
      </c>
      <c r="R18" s="16" t="s">
        <v>784</v>
      </c>
      <c r="S18" s="16" t="s">
        <v>783</v>
      </c>
    </row>
    <row r="19" spans="2:19" x14ac:dyDescent="0.3">
      <c r="B19" s="2" t="s">
        <v>12</v>
      </c>
      <c r="C19" s="2">
        <v>1411</v>
      </c>
      <c r="D19" s="2">
        <f t="shared" si="0"/>
        <v>11411</v>
      </c>
      <c r="E19" s="2">
        <f t="shared" si="1"/>
        <v>51411</v>
      </c>
      <c r="F19" s="2">
        <f t="shared" si="2"/>
        <v>31411</v>
      </c>
      <c r="N19" s="2" t="s">
        <v>14</v>
      </c>
      <c r="O19" s="2" t="s">
        <v>242</v>
      </c>
      <c r="Q19" s="16" t="s">
        <v>785</v>
      </c>
      <c r="R19" s="16" t="s">
        <v>787</v>
      </c>
      <c r="S19" s="16" t="s">
        <v>785</v>
      </c>
    </row>
    <row r="20" spans="2:19" x14ac:dyDescent="0.3">
      <c r="B20" s="2" t="s">
        <v>13</v>
      </c>
      <c r="C20" s="2">
        <v>1421</v>
      </c>
      <c r="D20" s="2">
        <f t="shared" si="0"/>
        <v>11421</v>
      </c>
      <c r="E20" s="2">
        <f t="shared" si="1"/>
        <v>51421</v>
      </c>
      <c r="F20" s="2">
        <f t="shared" si="2"/>
        <v>31421</v>
      </c>
      <c r="N20" s="2" t="s">
        <v>15</v>
      </c>
      <c r="O20" s="2" t="s">
        <v>243</v>
      </c>
      <c r="Q20" s="16" t="s">
        <v>786</v>
      </c>
      <c r="R20" s="16" t="s">
        <v>788</v>
      </c>
      <c r="S20" s="16" t="s">
        <v>786</v>
      </c>
    </row>
    <row r="21" spans="2:19" x14ac:dyDescent="0.3">
      <c r="B21" s="2" t="s">
        <v>14</v>
      </c>
      <c r="C21" s="2">
        <v>1431</v>
      </c>
      <c r="D21" s="2">
        <f t="shared" si="0"/>
        <v>11431</v>
      </c>
      <c r="E21" s="2">
        <f t="shared" si="1"/>
        <v>51431</v>
      </c>
      <c r="F21" s="2">
        <f t="shared" si="2"/>
        <v>31431</v>
      </c>
      <c r="N21" s="2" t="s">
        <v>16</v>
      </c>
      <c r="O21" s="2" t="s">
        <v>239</v>
      </c>
    </row>
    <row r="22" spans="2:19" x14ac:dyDescent="0.3">
      <c r="B22" s="2" t="s">
        <v>15</v>
      </c>
      <c r="C22" s="2">
        <v>1511</v>
      </c>
      <c r="D22" s="2">
        <f t="shared" si="0"/>
        <v>11511</v>
      </c>
      <c r="E22" s="2">
        <f t="shared" si="1"/>
        <v>51511</v>
      </c>
      <c r="F22" s="2">
        <f t="shared" si="2"/>
        <v>31511</v>
      </c>
      <c r="N22" s="2" t="s">
        <v>17</v>
      </c>
      <c r="O22" s="2" t="s">
        <v>240</v>
      </c>
    </row>
    <row r="23" spans="2:19" x14ac:dyDescent="0.3">
      <c r="B23" s="2" t="s">
        <v>16</v>
      </c>
      <c r="C23" s="2">
        <v>2111</v>
      </c>
      <c r="D23" s="2">
        <f t="shared" si="0"/>
        <v>12111</v>
      </c>
      <c r="E23" s="2">
        <f t="shared" si="1"/>
        <v>52111</v>
      </c>
      <c r="F23" s="2">
        <f t="shared" si="2"/>
        <v>32111</v>
      </c>
      <c r="N23" s="2" t="s">
        <v>19</v>
      </c>
      <c r="O23" s="2" t="s">
        <v>240</v>
      </c>
    </row>
    <row r="24" spans="2:19" x14ac:dyDescent="0.3">
      <c r="B24" s="2" t="s">
        <v>17</v>
      </c>
      <c r="C24" s="2">
        <v>2211</v>
      </c>
      <c r="D24" s="2">
        <f t="shared" si="0"/>
        <v>12211</v>
      </c>
      <c r="E24" s="2">
        <f t="shared" si="1"/>
        <v>52211</v>
      </c>
      <c r="F24" s="2">
        <f t="shared" si="2"/>
        <v>32211</v>
      </c>
      <c r="N24" s="2" t="s">
        <v>20</v>
      </c>
      <c r="O24" s="2" t="s">
        <v>241</v>
      </c>
    </row>
    <row r="25" spans="2:19" x14ac:dyDescent="0.3">
      <c r="B25" s="2" t="s">
        <v>19</v>
      </c>
      <c r="C25" s="2">
        <v>2221</v>
      </c>
      <c r="D25" s="2">
        <f t="shared" si="0"/>
        <v>12221</v>
      </c>
      <c r="E25" s="2">
        <f t="shared" si="1"/>
        <v>52221</v>
      </c>
      <c r="F25" s="2">
        <f t="shared" si="2"/>
        <v>32221</v>
      </c>
      <c r="N25" s="2" t="s">
        <v>21</v>
      </c>
      <c r="O25" s="2" t="s">
        <v>241</v>
      </c>
    </row>
    <row r="26" spans="2:19" x14ac:dyDescent="0.3">
      <c r="B26" s="2" t="s">
        <v>20</v>
      </c>
      <c r="C26" s="2">
        <v>2311</v>
      </c>
      <c r="D26" s="2">
        <f t="shared" si="0"/>
        <v>12311</v>
      </c>
      <c r="E26" s="2">
        <f t="shared" si="1"/>
        <v>52311</v>
      </c>
      <c r="F26" s="2">
        <f t="shared" si="2"/>
        <v>32311</v>
      </c>
      <c r="N26" s="2" t="s">
        <v>18</v>
      </c>
      <c r="O26" s="2" t="s">
        <v>241</v>
      </c>
    </row>
    <row r="27" spans="2:19" x14ac:dyDescent="0.3">
      <c r="B27" s="2" t="s">
        <v>21</v>
      </c>
      <c r="C27" s="2">
        <v>2321</v>
      </c>
      <c r="D27" s="2">
        <f t="shared" si="0"/>
        <v>12321</v>
      </c>
      <c r="E27" s="2">
        <f t="shared" si="1"/>
        <v>52321</v>
      </c>
      <c r="F27" s="2">
        <f t="shared" si="2"/>
        <v>32321</v>
      </c>
      <c r="N27" s="2" t="s">
        <v>23</v>
      </c>
      <c r="O27" s="2" t="s">
        <v>242</v>
      </c>
    </row>
    <row r="28" spans="2:19" x14ac:dyDescent="0.3">
      <c r="B28" s="2" t="s">
        <v>18</v>
      </c>
      <c r="C28" s="2">
        <v>2331</v>
      </c>
      <c r="D28" s="2">
        <f t="shared" si="0"/>
        <v>12331</v>
      </c>
      <c r="E28" s="2">
        <f t="shared" si="1"/>
        <v>52331</v>
      </c>
      <c r="F28" s="2">
        <f t="shared" si="2"/>
        <v>32331</v>
      </c>
      <c r="N28" s="2" t="s">
        <v>24</v>
      </c>
      <c r="O28" s="2" t="s">
        <v>242</v>
      </c>
    </row>
    <row r="29" spans="2:19" x14ac:dyDescent="0.3">
      <c r="B29" s="2" t="s">
        <v>23</v>
      </c>
      <c r="C29" s="2">
        <v>2411</v>
      </c>
      <c r="D29" s="2">
        <f t="shared" si="0"/>
        <v>12411</v>
      </c>
      <c r="E29" s="2">
        <f t="shared" si="1"/>
        <v>52411</v>
      </c>
      <c r="F29" s="2">
        <f t="shared" si="2"/>
        <v>32411</v>
      </c>
      <c r="N29" s="2" t="s">
        <v>32</v>
      </c>
      <c r="O29" s="2" t="s">
        <v>242</v>
      </c>
    </row>
    <row r="30" spans="2:19" x14ac:dyDescent="0.3">
      <c r="B30" s="2" t="s">
        <v>24</v>
      </c>
      <c r="C30" s="2">
        <v>2421</v>
      </c>
      <c r="D30" s="2">
        <f t="shared" si="0"/>
        <v>12421</v>
      </c>
      <c r="E30" s="2">
        <f t="shared" si="1"/>
        <v>52421</v>
      </c>
      <c r="F30" s="2">
        <f t="shared" si="2"/>
        <v>32421</v>
      </c>
      <c r="N30" s="2" t="s">
        <v>34</v>
      </c>
      <c r="O30" s="2" t="s">
        <v>243</v>
      </c>
    </row>
    <row r="31" spans="2:19" x14ac:dyDescent="0.3">
      <c r="B31" s="2" t="s">
        <v>32</v>
      </c>
      <c r="C31" s="2">
        <v>2431</v>
      </c>
      <c r="D31" s="2">
        <f t="shared" si="0"/>
        <v>12431</v>
      </c>
      <c r="E31" s="2">
        <f t="shared" si="1"/>
        <v>52431</v>
      </c>
      <c r="F31" s="2">
        <f t="shared" si="2"/>
        <v>32431</v>
      </c>
      <c r="N31" s="2" t="s">
        <v>26</v>
      </c>
      <c r="O31" s="2" t="s">
        <v>239</v>
      </c>
    </row>
    <row r="32" spans="2:19" x14ac:dyDescent="0.3">
      <c r="B32" s="2" t="s">
        <v>34</v>
      </c>
      <c r="C32" s="2">
        <v>2511</v>
      </c>
      <c r="D32" s="2">
        <f t="shared" si="0"/>
        <v>12511</v>
      </c>
      <c r="E32" s="2">
        <f t="shared" si="1"/>
        <v>52511</v>
      </c>
      <c r="F32" s="2">
        <f t="shared" si="2"/>
        <v>32511</v>
      </c>
      <c r="N32" s="2" t="s">
        <v>27</v>
      </c>
      <c r="O32" s="2" t="s">
        <v>240</v>
      </c>
    </row>
    <row r="33" spans="2:33" x14ac:dyDescent="0.3">
      <c r="B33" s="2" t="s">
        <v>26</v>
      </c>
      <c r="C33" s="2">
        <v>3111</v>
      </c>
      <c r="D33" s="2">
        <f t="shared" si="0"/>
        <v>13111</v>
      </c>
      <c r="E33" s="2">
        <f t="shared" si="1"/>
        <v>53111</v>
      </c>
      <c r="F33" s="2">
        <f t="shared" si="2"/>
        <v>33111</v>
      </c>
      <c r="N33" s="2" t="s">
        <v>28</v>
      </c>
      <c r="O33" s="2" t="s">
        <v>240</v>
      </c>
    </row>
    <row r="34" spans="2:33" x14ac:dyDescent="0.3">
      <c r="B34" s="2" t="s">
        <v>27</v>
      </c>
      <c r="C34" s="2">
        <v>3211</v>
      </c>
      <c r="D34" s="2">
        <f t="shared" si="0"/>
        <v>13211</v>
      </c>
      <c r="E34" s="2">
        <f t="shared" si="1"/>
        <v>53211</v>
      </c>
      <c r="F34" s="2">
        <f t="shared" si="2"/>
        <v>33211</v>
      </c>
      <c r="N34" s="2" t="s">
        <v>22</v>
      </c>
      <c r="O34" s="2" t="s">
        <v>241</v>
      </c>
    </row>
    <row r="35" spans="2:33" x14ac:dyDescent="0.3">
      <c r="B35" s="2" t="s">
        <v>28</v>
      </c>
      <c r="C35" s="2">
        <v>3221</v>
      </c>
      <c r="D35" s="2">
        <f t="shared" si="0"/>
        <v>13221</v>
      </c>
      <c r="E35" s="2">
        <f t="shared" si="1"/>
        <v>53221</v>
      </c>
      <c r="F35" s="2">
        <f t="shared" si="2"/>
        <v>33221</v>
      </c>
      <c r="N35" s="2" t="s">
        <v>29</v>
      </c>
      <c r="O35" s="2" t="s">
        <v>241</v>
      </c>
    </row>
    <row r="36" spans="2:33" x14ac:dyDescent="0.3">
      <c r="B36" s="2" t="s">
        <v>22</v>
      </c>
      <c r="C36" s="2">
        <v>3311</v>
      </c>
      <c r="D36" s="2">
        <f t="shared" si="0"/>
        <v>13311</v>
      </c>
      <c r="E36" s="2">
        <f t="shared" si="1"/>
        <v>53311</v>
      </c>
      <c r="F36" s="2">
        <f t="shared" si="2"/>
        <v>33311</v>
      </c>
      <c r="N36" s="2" t="s">
        <v>30</v>
      </c>
      <c r="O36" s="2" t="s">
        <v>241</v>
      </c>
    </row>
    <row r="37" spans="2:33" x14ac:dyDescent="0.3">
      <c r="B37" s="2" t="s">
        <v>29</v>
      </c>
      <c r="C37" s="2">
        <v>3321</v>
      </c>
      <c r="D37" s="2">
        <f t="shared" si="0"/>
        <v>13321</v>
      </c>
      <c r="E37" s="2">
        <f t="shared" si="1"/>
        <v>53321</v>
      </c>
      <c r="F37" s="2">
        <f t="shared" si="2"/>
        <v>33321</v>
      </c>
      <c r="N37" s="2" t="s">
        <v>33</v>
      </c>
      <c r="O37" s="2" t="s">
        <v>242</v>
      </c>
    </row>
    <row r="38" spans="2:33" x14ac:dyDescent="0.3">
      <c r="B38" s="2" t="s">
        <v>30</v>
      </c>
      <c r="C38" s="2">
        <v>3331</v>
      </c>
      <c r="D38" s="2">
        <f t="shared" si="0"/>
        <v>13331</v>
      </c>
      <c r="E38" s="2">
        <f t="shared" si="1"/>
        <v>53331</v>
      </c>
      <c r="F38" s="2">
        <f t="shared" si="2"/>
        <v>33331</v>
      </c>
      <c r="N38" s="2" t="s">
        <v>25</v>
      </c>
      <c r="O38" s="2" t="s">
        <v>242</v>
      </c>
    </row>
    <row r="39" spans="2:33" x14ac:dyDescent="0.3">
      <c r="B39" s="2" t="s">
        <v>33</v>
      </c>
      <c r="C39" s="2">
        <v>3411</v>
      </c>
      <c r="D39" s="2">
        <f t="shared" si="0"/>
        <v>13411</v>
      </c>
      <c r="E39" s="2">
        <f t="shared" si="1"/>
        <v>53411</v>
      </c>
      <c r="F39" s="2">
        <f t="shared" si="2"/>
        <v>33411</v>
      </c>
      <c r="N39" s="2" t="s">
        <v>31</v>
      </c>
      <c r="O39" s="2" t="s">
        <v>242</v>
      </c>
    </row>
    <row r="40" spans="2:33" x14ac:dyDescent="0.3">
      <c r="B40" s="2" t="s">
        <v>25</v>
      </c>
      <c r="C40" s="2">
        <v>3421</v>
      </c>
      <c r="D40" s="2">
        <f t="shared" si="0"/>
        <v>13421</v>
      </c>
      <c r="E40" s="2">
        <f t="shared" si="1"/>
        <v>53421</v>
      </c>
      <c r="F40" s="2">
        <f t="shared" si="2"/>
        <v>33421</v>
      </c>
      <c r="N40" s="2" t="s">
        <v>35</v>
      </c>
      <c r="O40" s="2" t="s">
        <v>243</v>
      </c>
    </row>
    <row r="41" spans="2:33" x14ac:dyDescent="0.3">
      <c r="B41" s="2" t="s">
        <v>31</v>
      </c>
      <c r="C41" s="2">
        <v>3431</v>
      </c>
      <c r="D41" s="2">
        <f t="shared" si="0"/>
        <v>13431</v>
      </c>
      <c r="E41" s="2">
        <f t="shared" si="1"/>
        <v>53431</v>
      </c>
      <c r="F41" s="2">
        <f t="shared" si="2"/>
        <v>33431</v>
      </c>
      <c r="N41" s="2" t="s">
        <v>37</v>
      </c>
      <c r="O41" s="9" t="str">
        <f>LEFT(N41,2)&amp;"贴图"</f>
        <v>T2贴图</v>
      </c>
    </row>
    <row r="42" spans="2:33" x14ac:dyDescent="0.3">
      <c r="B42" s="2" t="s">
        <v>35</v>
      </c>
      <c r="C42" s="2">
        <v>3511</v>
      </c>
      <c r="D42" s="2">
        <f t="shared" si="0"/>
        <v>13511</v>
      </c>
      <c r="E42" s="2">
        <f t="shared" si="1"/>
        <v>53511</v>
      </c>
      <c r="F42" s="2">
        <f t="shared" si="2"/>
        <v>33511</v>
      </c>
      <c r="N42" s="2" t="s">
        <v>153</v>
      </c>
      <c r="O42" s="9" t="str">
        <f t="shared" ref="O42:O105" si="3">LEFT(N42,2)&amp;"贴图"</f>
        <v>T2贴图</v>
      </c>
    </row>
    <row r="43" spans="2:33" x14ac:dyDescent="0.3">
      <c r="N43" s="2" t="s">
        <v>159</v>
      </c>
      <c r="O43" s="9" t="str">
        <f t="shared" si="3"/>
        <v>T2贴图</v>
      </c>
    </row>
    <row r="44" spans="2:33" x14ac:dyDescent="0.3">
      <c r="B44" s="2" t="s">
        <v>644</v>
      </c>
      <c r="C44" s="2" t="s">
        <v>219</v>
      </c>
      <c r="D44" s="2" t="s">
        <v>645</v>
      </c>
      <c r="N44" s="2" t="s">
        <v>162</v>
      </c>
      <c r="O44" s="9" t="str">
        <f t="shared" si="3"/>
        <v>T2贴图</v>
      </c>
      <c r="AC44" s="6"/>
      <c r="AD44" s="6"/>
      <c r="AE44" s="6"/>
      <c r="AF44" s="6"/>
      <c r="AG44" s="6"/>
    </row>
    <row r="45" spans="2:33" x14ac:dyDescent="0.3">
      <c r="B45" s="2" t="s">
        <v>37</v>
      </c>
      <c r="C45" s="2">
        <v>80101</v>
      </c>
      <c r="D45" s="2" t="s">
        <v>267</v>
      </c>
      <c r="N45" s="2" t="s">
        <v>40</v>
      </c>
      <c r="O45" s="9" t="str">
        <f t="shared" si="3"/>
        <v>T2贴图</v>
      </c>
      <c r="T45" s="6"/>
    </row>
    <row r="46" spans="2:33" x14ac:dyDescent="0.3">
      <c r="B46" s="2" t="s">
        <v>38</v>
      </c>
      <c r="C46" s="2">
        <v>81901</v>
      </c>
      <c r="D46" s="2" t="s">
        <v>268</v>
      </c>
      <c r="N46" s="2" t="s">
        <v>156</v>
      </c>
      <c r="O46" s="9" t="str">
        <f t="shared" si="3"/>
        <v>T2贴图</v>
      </c>
      <c r="T46" s="6"/>
    </row>
    <row r="47" spans="2:33" x14ac:dyDescent="0.3">
      <c r="B47" s="2" t="s">
        <v>39</v>
      </c>
      <c r="C47" s="2">
        <v>83701</v>
      </c>
      <c r="D47" s="2" t="s">
        <v>269</v>
      </c>
      <c r="N47" s="2" t="s">
        <v>165</v>
      </c>
      <c r="O47" s="9" t="str">
        <f t="shared" si="3"/>
        <v>T2贴图</v>
      </c>
      <c r="T47" s="6"/>
    </row>
    <row r="48" spans="2:33" x14ac:dyDescent="0.3">
      <c r="B48" s="2" t="s">
        <v>153</v>
      </c>
      <c r="C48" s="2">
        <v>80102</v>
      </c>
      <c r="D48" s="2" t="s">
        <v>270</v>
      </c>
      <c r="N48" s="2" t="s">
        <v>168</v>
      </c>
      <c r="O48" s="9" t="str">
        <f t="shared" si="3"/>
        <v>T2贴图</v>
      </c>
      <c r="T48" s="6"/>
    </row>
    <row r="49" spans="2:20" x14ac:dyDescent="0.3">
      <c r="B49" s="2" t="s">
        <v>154</v>
      </c>
      <c r="C49" s="2">
        <v>81902</v>
      </c>
      <c r="D49" s="2" t="s">
        <v>271</v>
      </c>
      <c r="N49" s="2" t="s">
        <v>43</v>
      </c>
      <c r="O49" s="9" t="str">
        <f t="shared" si="3"/>
        <v>T3贴图</v>
      </c>
      <c r="T49" s="6"/>
    </row>
    <row r="50" spans="2:20" x14ac:dyDescent="0.3">
      <c r="B50" s="2" t="s">
        <v>155</v>
      </c>
      <c r="C50" s="2">
        <v>83702</v>
      </c>
      <c r="D50" s="2" t="s">
        <v>272</v>
      </c>
      <c r="N50" s="2" t="s">
        <v>49</v>
      </c>
      <c r="O50" s="9" t="str">
        <f t="shared" si="3"/>
        <v>T3贴图</v>
      </c>
      <c r="T50" s="6"/>
    </row>
    <row r="51" spans="2:20" x14ac:dyDescent="0.3">
      <c r="B51" s="2" t="s">
        <v>40</v>
      </c>
      <c r="C51" s="2">
        <v>80301</v>
      </c>
      <c r="D51" s="2" t="s">
        <v>273</v>
      </c>
      <c r="N51" s="2" t="s">
        <v>171</v>
      </c>
      <c r="O51" s="9" t="str">
        <f t="shared" si="3"/>
        <v>T3贴图</v>
      </c>
      <c r="T51" s="6"/>
    </row>
    <row r="52" spans="2:20" x14ac:dyDescent="0.3">
      <c r="B52" s="2" t="s">
        <v>41</v>
      </c>
      <c r="C52" s="2">
        <v>82101</v>
      </c>
      <c r="D52" s="2" t="s">
        <v>274</v>
      </c>
      <c r="N52" s="2" t="s">
        <v>46</v>
      </c>
      <c r="O52" s="9" t="str">
        <f t="shared" si="3"/>
        <v>T3贴图</v>
      </c>
      <c r="T52" s="6"/>
    </row>
    <row r="53" spans="2:20" x14ac:dyDescent="0.3">
      <c r="B53" s="2" t="s">
        <v>42</v>
      </c>
      <c r="C53" s="2">
        <v>83901</v>
      </c>
      <c r="D53" s="2" t="s">
        <v>275</v>
      </c>
      <c r="N53" s="2" t="s">
        <v>52</v>
      </c>
      <c r="O53" s="9" t="str">
        <f t="shared" si="3"/>
        <v>T3贴图</v>
      </c>
      <c r="T53" s="6"/>
    </row>
    <row r="54" spans="2:20" x14ac:dyDescent="0.3">
      <c r="B54" s="2" t="s">
        <v>156</v>
      </c>
      <c r="C54" s="2">
        <v>80302</v>
      </c>
      <c r="D54" s="2" t="s">
        <v>276</v>
      </c>
      <c r="N54" s="2" t="s">
        <v>174</v>
      </c>
      <c r="O54" s="9" t="str">
        <f t="shared" si="3"/>
        <v>T3贴图</v>
      </c>
      <c r="T54" s="6"/>
    </row>
    <row r="55" spans="2:20" x14ac:dyDescent="0.3">
      <c r="B55" s="2" t="s">
        <v>157</v>
      </c>
      <c r="C55" s="2">
        <v>82102</v>
      </c>
      <c r="D55" s="2" t="s">
        <v>277</v>
      </c>
      <c r="N55" s="2" t="s">
        <v>55</v>
      </c>
      <c r="O55" s="9" t="str">
        <f t="shared" si="3"/>
        <v>T3贴图</v>
      </c>
      <c r="T55" s="6"/>
    </row>
    <row r="56" spans="2:20" x14ac:dyDescent="0.3">
      <c r="B56" s="2" t="s">
        <v>158</v>
      </c>
      <c r="C56" s="2">
        <v>83902</v>
      </c>
      <c r="D56" s="2" t="s">
        <v>278</v>
      </c>
      <c r="N56" s="2" t="s">
        <v>61</v>
      </c>
      <c r="O56" s="9" t="str">
        <f t="shared" si="3"/>
        <v>T3贴图</v>
      </c>
    </row>
    <row r="57" spans="2:20" x14ac:dyDescent="0.3">
      <c r="B57" s="2" t="s">
        <v>159</v>
      </c>
      <c r="C57" s="2">
        <v>80201</v>
      </c>
      <c r="D57" s="2" t="s">
        <v>279</v>
      </c>
      <c r="N57" s="2" t="s">
        <v>177</v>
      </c>
      <c r="O57" s="9" t="str">
        <f t="shared" si="3"/>
        <v>T3贴图</v>
      </c>
    </row>
    <row r="58" spans="2:20" x14ac:dyDescent="0.3">
      <c r="B58" s="2" t="s">
        <v>160</v>
      </c>
      <c r="C58" s="2">
        <v>82001</v>
      </c>
      <c r="D58" s="2" t="s">
        <v>280</v>
      </c>
      <c r="N58" s="2" t="s">
        <v>58</v>
      </c>
      <c r="O58" s="9" t="str">
        <f t="shared" si="3"/>
        <v>T3贴图</v>
      </c>
    </row>
    <row r="59" spans="2:20" x14ac:dyDescent="0.3">
      <c r="B59" s="2" t="s">
        <v>161</v>
      </c>
      <c r="C59" s="2">
        <v>83801</v>
      </c>
      <c r="D59" s="2" t="s">
        <v>281</v>
      </c>
      <c r="N59" s="2" t="s">
        <v>64</v>
      </c>
      <c r="O59" s="9" t="str">
        <f t="shared" si="3"/>
        <v>T3贴图</v>
      </c>
    </row>
    <row r="60" spans="2:20" x14ac:dyDescent="0.3">
      <c r="B60" s="2" t="s">
        <v>162</v>
      </c>
      <c r="C60" s="2">
        <v>80202</v>
      </c>
      <c r="D60" s="2" t="s">
        <v>282</v>
      </c>
      <c r="N60" s="2" t="s">
        <v>180</v>
      </c>
      <c r="O60" s="9" t="str">
        <f t="shared" si="3"/>
        <v>T3贴图</v>
      </c>
    </row>
    <row r="61" spans="2:20" x14ac:dyDescent="0.3">
      <c r="B61" s="2" t="s">
        <v>163</v>
      </c>
      <c r="C61" s="2">
        <v>82002</v>
      </c>
      <c r="D61" s="2" t="s">
        <v>283</v>
      </c>
      <c r="N61" s="2" t="s">
        <v>67</v>
      </c>
      <c r="O61" s="9" t="str">
        <f t="shared" si="3"/>
        <v>T3贴图</v>
      </c>
    </row>
    <row r="62" spans="2:20" x14ac:dyDescent="0.3">
      <c r="B62" s="2" t="s">
        <v>164</v>
      </c>
      <c r="C62" s="2">
        <v>83802</v>
      </c>
      <c r="D62" s="2" t="s">
        <v>284</v>
      </c>
      <c r="N62" s="2" t="s">
        <v>81</v>
      </c>
      <c r="O62" s="9" t="str">
        <f t="shared" si="3"/>
        <v>T3贴图</v>
      </c>
    </row>
    <row r="63" spans="2:20" x14ac:dyDescent="0.3">
      <c r="B63" s="2" t="s">
        <v>165</v>
      </c>
      <c r="C63" s="2">
        <v>80401</v>
      </c>
      <c r="D63" s="2" t="s">
        <v>285</v>
      </c>
      <c r="N63" s="2" t="s">
        <v>183</v>
      </c>
      <c r="O63" s="9" t="str">
        <f t="shared" si="3"/>
        <v>T3贴图</v>
      </c>
    </row>
    <row r="64" spans="2:20" x14ac:dyDescent="0.3">
      <c r="B64" s="2" t="s">
        <v>166</v>
      </c>
      <c r="C64" s="2">
        <v>82201</v>
      </c>
      <c r="D64" s="2" t="s">
        <v>286</v>
      </c>
      <c r="N64" s="2" t="s">
        <v>70</v>
      </c>
      <c r="O64" s="9" t="str">
        <f t="shared" si="3"/>
        <v>T3贴图</v>
      </c>
    </row>
    <row r="65" spans="2:15" x14ac:dyDescent="0.3">
      <c r="B65" s="2" t="s">
        <v>167</v>
      </c>
      <c r="C65" s="2">
        <v>84001</v>
      </c>
      <c r="D65" s="2" t="s">
        <v>287</v>
      </c>
      <c r="N65" s="2" t="s">
        <v>87</v>
      </c>
      <c r="O65" s="9" t="str">
        <f t="shared" si="3"/>
        <v>T3贴图</v>
      </c>
    </row>
    <row r="66" spans="2:15" x14ac:dyDescent="0.3">
      <c r="B66" s="2" t="s">
        <v>168</v>
      </c>
      <c r="C66" s="2">
        <v>80402</v>
      </c>
      <c r="D66" s="2" t="s">
        <v>288</v>
      </c>
      <c r="N66" s="2" t="s">
        <v>186</v>
      </c>
      <c r="O66" s="9" t="str">
        <f t="shared" si="3"/>
        <v>T3贴图</v>
      </c>
    </row>
    <row r="67" spans="2:15" x14ac:dyDescent="0.3">
      <c r="B67" s="2" t="s">
        <v>169</v>
      </c>
      <c r="C67" s="2">
        <v>82202</v>
      </c>
      <c r="D67" s="2" t="s">
        <v>289</v>
      </c>
      <c r="N67" s="2" t="s">
        <v>73</v>
      </c>
      <c r="O67" s="9" t="str">
        <f t="shared" si="3"/>
        <v>T4贴图</v>
      </c>
    </row>
    <row r="68" spans="2:15" x14ac:dyDescent="0.3">
      <c r="B68" s="2" t="s">
        <v>170</v>
      </c>
      <c r="C68" s="2">
        <v>84002</v>
      </c>
      <c r="D68" s="2" t="s">
        <v>290</v>
      </c>
      <c r="N68" s="2" t="s">
        <v>97</v>
      </c>
      <c r="O68" s="9" t="str">
        <f t="shared" si="3"/>
        <v>T4贴图</v>
      </c>
    </row>
    <row r="69" spans="2:15" x14ac:dyDescent="0.3">
      <c r="B69" s="2" t="s">
        <v>43</v>
      </c>
      <c r="C69" s="2">
        <v>80501</v>
      </c>
      <c r="D69" s="2" t="s">
        <v>291</v>
      </c>
      <c r="N69" s="2" t="s">
        <v>189</v>
      </c>
      <c r="O69" s="9" t="str">
        <f t="shared" si="3"/>
        <v>T4贴图</v>
      </c>
    </row>
    <row r="70" spans="2:15" x14ac:dyDescent="0.3">
      <c r="B70" s="2" t="s">
        <v>44</v>
      </c>
      <c r="C70" s="2">
        <v>82301</v>
      </c>
      <c r="D70" s="2" t="s">
        <v>292</v>
      </c>
      <c r="N70" s="2" t="s">
        <v>76</v>
      </c>
      <c r="O70" s="9" t="str">
        <f t="shared" si="3"/>
        <v>T4贴图</v>
      </c>
    </row>
    <row r="71" spans="2:15" x14ac:dyDescent="0.3">
      <c r="B71" s="2" t="s">
        <v>45</v>
      </c>
      <c r="C71" s="2">
        <v>84101</v>
      </c>
      <c r="D71" s="2" t="s">
        <v>293</v>
      </c>
      <c r="N71" s="2" t="s">
        <v>100</v>
      </c>
      <c r="O71" s="9" t="str">
        <f t="shared" si="3"/>
        <v>T4贴图</v>
      </c>
    </row>
    <row r="72" spans="2:15" x14ac:dyDescent="0.3">
      <c r="B72" s="2" t="s">
        <v>49</v>
      </c>
      <c r="C72" s="2">
        <v>80502</v>
      </c>
      <c r="D72" s="2" t="s">
        <v>294</v>
      </c>
      <c r="N72" s="2" t="s">
        <v>192</v>
      </c>
      <c r="O72" s="9" t="str">
        <f t="shared" si="3"/>
        <v>T4贴图</v>
      </c>
    </row>
    <row r="73" spans="2:15" x14ac:dyDescent="0.3">
      <c r="B73" s="2" t="s">
        <v>50</v>
      </c>
      <c r="C73" s="2">
        <v>82302</v>
      </c>
      <c r="D73" s="2" t="s">
        <v>295</v>
      </c>
      <c r="N73" s="2" t="s">
        <v>79</v>
      </c>
      <c r="O73" s="9" t="str">
        <f t="shared" si="3"/>
        <v>T4贴图</v>
      </c>
    </row>
    <row r="74" spans="2:15" x14ac:dyDescent="0.3">
      <c r="B74" s="2" t="s">
        <v>51</v>
      </c>
      <c r="C74" s="2">
        <v>84102</v>
      </c>
      <c r="D74" s="2" t="s">
        <v>296</v>
      </c>
      <c r="N74" s="2" t="s">
        <v>109</v>
      </c>
      <c r="O74" s="9" t="str">
        <f t="shared" si="3"/>
        <v>T4贴图</v>
      </c>
    </row>
    <row r="75" spans="2:15" x14ac:dyDescent="0.3">
      <c r="B75" s="2" t="s">
        <v>171</v>
      </c>
      <c r="C75" s="2">
        <v>80503</v>
      </c>
      <c r="D75" s="2" t="s">
        <v>297</v>
      </c>
      <c r="N75" s="2" t="s">
        <v>195</v>
      </c>
      <c r="O75" s="9" t="str">
        <f t="shared" si="3"/>
        <v>T4贴图</v>
      </c>
    </row>
    <row r="76" spans="2:15" x14ac:dyDescent="0.3">
      <c r="B76" s="2" t="s">
        <v>172</v>
      </c>
      <c r="C76" s="2">
        <v>82303</v>
      </c>
      <c r="D76" s="2" t="s">
        <v>298</v>
      </c>
      <c r="N76" s="2" t="s">
        <v>84</v>
      </c>
      <c r="O76" s="9" t="str">
        <f t="shared" si="3"/>
        <v>T4贴图</v>
      </c>
    </row>
    <row r="77" spans="2:15" x14ac:dyDescent="0.3">
      <c r="B77" s="2" t="s">
        <v>173</v>
      </c>
      <c r="C77" s="2">
        <v>84103</v>
      </c>
      <c r="D77" s="2" t="s">
        <v>299</v>
      </c>
      <c r="N77" s="2" t="s">
        <v>112</v>
      </c>
      <c r="O77" s="9" t="str">
        <f t="shared" si="3"/>
        <v>T4贴图</v>
      </c>
    </row>
    <row r="78" spans="2:15" x14ac:dyDescent="0.3">
      <c r="B78" s="2" t="s">
        <v>46</v>
      </c>
      <c r="C78" s="2">
        <v>80601</v>
      </c>
      <c r="D78" s="2" t="s">
        <v>300</v>
      </c>
      <c r="N78" s="2" t="s">
        <v>198</v>
      </c>
      <c r="O78" s="9" t="str">
        <f t="shared" si="3"/>
        <v>T4贴图</v>
      </c>
    </row>
    <row r="79" spans="2:15" x14ac:dyDescent="0.3">
      <c r="B79" s="2" t="s">
        <v>47</v>
      </c>
      <c r="C79" s="2">
        <v>82401</v>
      </c>
      <c r="D79" s="2" t="s">
        <v>301</v>
      </c>
      <c r="N79" s="2" t="s">
        <v>91</v>
      </c>
      <c r="O79" s="9" t="str">
        <f t="shared" si="3"/>
        <v>T4贴图</v>
      </c>
    </row>
    <row r="80" spans="2:15" x14ac:dyDescent="0.3">
      <c r="B80" s="2" t="s">
        <v>48</v>
      </c>
      <c r="C80" s="2">
        <v>84201</v>
      </c>
      <c r="D80" s="2" t="s">
        <v>302</v>
      </c>
      <c r="N80" s="2" t="s">
        <v>115</v>
      </c>
      <c r="O80" s="9" t="str">
        <f t="shared" si="3"/>
        <v>T4贴图</v>
      </c>
    </row>
    <row r="81" spans="2:15" x14ac:dyDescent="0.3">
      <c r="B81" s="2" t="s">
        <v>52</v>
      </c>
      <c r="C81" s="2">
        <v>80602</v>
      </c>
      <c r="D81" s="2" t="s">
        <v>303</v>
      </c>
      <c r="N81" s="2" t="s">
        <v>201</v>
      </c>
      <c r="O81" s="9" t="str">
        <f t="shared" si="3"/>
        <v>T4贴图</v>
      </c>
    </row>
    <row r="82" spans="2:15" x14ac:dyDescent="0.3">
      <c r="B82" s="2" t="s">
        <v>53</v>
      </c>
      <c r="C82" s="2">
        <v>82402</v>
      </c>
      <c r="D82" s="2" t="s">
        <v>304</v>
      </c>
      <c r="N82" s="2" t="s">
        <v>94</v>
      </c>
      <c r="O82" s="9" t="str">
        <f t="shared" si="3"/>
        <v>T4贴图</v>
      </c>
    </row>
    <row r="83" spans="2:15" x14ac:dyDescent="0.3">
      <c r="B83" s="2" t="s">
        <v>54</v>
      </c>
      <c r="C83" s="2">
        <v>84202</v>
      </c>
      <c r="D83" s="2" t="s">
        <v>305</v>
      </c>
      <c r="N83" s="2" t="s">
        <v>118</v>
      </c>
      <c r="O83" s="9" t="str">
        <f t="shared" si="3"/>
        <v>T4贴图</v>
      </c>
    </row>
    <row r="84" spans="2:15" x14ac:dyDescent="0.3">
      <c r="B84" s="2" t="s">
        <v>174</v>
      </c>
      <c r="C84" s="2">
        <v>80603</v>
      </c>
      <c r="D84" s="2" t="s">
        <v>306</v>
      </c>
      <c r="N84" s="2" t="s">
        <v>204</v>
      </c>
      <c r="O84" s="9" t="str">
        <f t="shared" si="3"/>
        <v>T4贴图</v>
      </c>
    </row>
    <row r="85" spans="2:15" x14ac:dyDescent="0.3">
      <c r="B85" s="2" t="s">
        <v>175</v>
      </c>
      <c r="C85" s="2">
        <v>82403</v>
      </c>
      <c r="D85" s="2" t="s">
        <v>307</v>
      </c>
      <c r="N85" s="2" t="s">
        <v>103</v>
      </c>
      <c r="O85" s="9" t="str">
        <f t="shared" si="3"/>
        <v>T5贴图</v>
      </c>
    </row>
    <row r="86" spans="2:15" x14ac:dyDescent="0.3">
      <c r="B86" s="2" t="s">
        <v>176</v>
      </c>
      <c r="C86" s="2">
        <v>84203</v>
      </c>
      <c r="D86" s="2" t="s">
        <v>308</v>
      </c>
      <c r="N86" s="2" t="s">
        <v>207</v>
      </c>
      <c r="O86" s="9" t="str">
        <f t="shared" si="3"/>
        <v>T5贴图</v>
      </c>
    </row>
    <row r="87" spans="2:15" x14ac:dyDescent="0.3">
      <c r="B87" s="2" t="s">
        <v>55</v>
      </c>
      <c r="C87" s="2">
        <v>80701</v>
      </c>
      <c r="D87" s="2" t="s">
        <v>309</v>
      </c>
      <c r="N87" s="2" t="s">
        <v>210</v>
      </c>
      <c r="O87" s="9" t="str">
        <f t="shared" si="3"/>
        <v>T5贴图</v>
      </c>
    </row>
    <row r="88" spans="2:15" x14ac:dyDescent="0.3">
      <c r="B88" s="2" t="s">
        <v>56</v>
      </c>
      <c r="C88" s="2">
        <v>82501</v>
      </c>
      <c r="D88" s="2" t="s">
        <v>310</v>
      </c>
      <c r="N88" s="2" t="s">
        <v>106</v>
      </c>
      <c r="O88" s="9" t="str">
        <f t="shared" si="3"/>
        <v>T5贴图</v>
      </c>
    </row>
    <row r="89" spans="2:15" x14ac:dyDescent="0.3">
      <c r="B89" s="2" t="s">
        <v>57</v>
      </c>
      <c r="C89" s="2">
        <v>84301</v>
      </c>
      <c r="D89" s="2" t="s">
        <v>311</v>
      </c>
      <c r="N89" s="2" t="s">
        <v>213</v>
      </c>
      <c r="O89" s="9" t="str">
        <f t="shared" si="3"/>
        <v>T5贴图</v>
      </c>
    </row>
    <row r="90" spans="2:15" x14ac:dyDescent="0.3">
      <c r="B90" s="2" t="s">
        <v>61</v>
      </c>
      <c r="C90" s="2">
        <v>80702</v>
      </c>
      <c r="D90" s="2" t="s">
        <v>312</v>
      </c>
      <c r="N90" s="2" t="s">
        <v>216</v>
      </c>
      <c r="O90" s="9" t="str">
        <f t="shared" si="3"/>
        <v>T5贴图</v>
      </c>
    </row>
    <row r="91" spans="2:15" x14ac:dyDescent="0.3">
      <c r="B91" s="2" t="s">
        <v>62</v>
      </c>
      <c r="C91" s="2">
        <v>82502</v>
      </c>
      <c r="D91" s="2" t="s">
        <v>313</v>
      </c>
      <c r="N91" s="2" t="s">
        <v>38</v>
      </c>
      <c r="O91" s="9" t="str">
        <f t="shared" si="3"/>
        <v>T2贴图</v>
      </c>
    </row>
    <row r="92" spans="2:15" x14ac:dyDescent="0.3">
      <c r="B92" s="2" t="s">
        <v>63</v>
      </c>
      <c r="C92" s="2">
        <v>84302</v>
      </c>
      <c r="D92" s="2" t="s">
        <v>314</v>
      </c>
      <c r="N92" s="2" t="s">
        <v>154</v>
      </c>
      <c r="O92" s="9" t="str">
        <f t="shared" si="3"/>
        <v>T2贴图</v>
      </c>
    </row>
    <row r="93" spans="2:15" x14ac:dyDescent="0.3">
      <c r="B93" s="2" t="s">
        <v>177</v>
      </c>
      <c r="C93" s="2">
        <v>80703</v>
      </c>
      <c r="D93" s="2" t="s">
        <v>315</v>
      </c>
      <c r="N93" s="2" t="s">
        <v>160</v>
      </c>
      <c r="O93" s="9" t="str">
        <f t="shared" si="3"/>
        <v>T2贴图</v>
      </c>
    </row>
    <row r="94" spans="2:15" x14ac:dyDescent="0.3">
      <c r="B94" s="2" t="s">
        <v>178</v>
      </c>
      <c r="C94" s="2">
        <v>82503</v>
      </c>
      <c r="D94" s="2" t="s">
        <v>316</v>
      </c>
      <c r="N94" s="2" t="s">
        <v>163</v>
      </c>
      <c r="O94" s="9" t="str">
        <f t="shared" si="3"/>
        <v>T2贴图</v>
      </c>
    </row>
    <row r="95" spans="2:15" x14ac:dyDescent="0.3">
      <c r="B95" s="2" t="s">
        <v>179</v>
      </c>
      <c r="C95" s="2">
        <v>84303</v>
      </c>
      <c r="D95" s="2" t="s">
        <v>317</v>
      </c>
      <c r="N95" s="2" t="s">
        <v>41</v>
      </c>
      <c r="O95" s="9" t="str">
        <f t="shared" si="3"/>
        <v>T2贴图</v>
      </c>
    </row>
    <row r="96" spans="2:15" x14ac:dyDescent="0.3">
      <c r="B96" s="2" t="s">
        <v>58</v>
      </c>
      <c r="C96" s="2">
        <v>80801</v>
      </c>
      <c r="D96" s="2" t="s">
        <v>318</v>
      </c>
      <c r="N96" s="2" t="s">
        <v>157</v>
      </c>
      <c r="O96" s="9" t="str">
        <f t="shared" si="3"/>
        <v>T2贴图</v>
      </c>
    </row>
    <row r="97" spans="2:15" x14ac:dyDescent="0.3">
      <c r="B97" s="2" t="s">
        <v>59</v>
      </c>
      <c r="C97" s="2">
        <v>82601</v>
      </c>
      <c r="D97" s="2" t="s">
        <v>319</v>
      </c>
      <c r="N97" s="2" t="s">
        <v>166</v>
      </c>
      <c r="O97" s="9" t="str">
        <f t="shared" si="3"/>
        <v>T2贴图</v>
      </c>
    </row>
    <row r="98" spans="2:15" x14ac:dyDescent="0.3">
      <c r="B98" s="2" t="s">
        <v>60</v>
      </c>
      <c r="C98" s="2">
        <v>84401</v>
      </c>
      <c r="D98" s="2" t="s">
        <v>320</v>
      </c>
      <c r="N98" s="2" t="s">
        <v>169</v>
      </c>
      <c r="O98" s="9" t="str">
        <f t="shared" si="3"/>
        <v>T2贴图</v>
      </c>
    </row>
    <row r="99" spans="2:15" x14ac:dyDescent="0.3">
      <c r="B99" s="2" t="s">
        <v>64</v>
      </c>
      <c r="C99" s="2">
        <v>80802</v>
      </c>
      <c r="D99" s="2" t="s">
        <v>321</v>
      </c>
      <c r="N99" s="2" t="s">
        <v>44</v>
      </c>
      <c r="O99" s="9" t="str">
        <f t="shared" si="3"/>
        <v>T3贴图</v>
      </c>
    </row>
    <row r="100" spans="2:15" x14ac:dyDescent="0.3">
      <c r="B100" s="2" t="s">
        <v>65</v>
      </c>
      <c r="C100" s="2">
        <v>82602</v>
      </c>
      <c r="D100" s="2" t="s">
        <v>322</v>
      </c>
      <c r="N100" s="2" t="s">
        <v>50</v>
      </c>
      <c r="O100" s="9" t="str">
        <f t="shared" si="3"/>
        <v>T3贴图</v>
      </c>
    </row>
    <row r="101" spans="2:15" x14ac:dyDescent="0.3">
      <c r="B101" s="2" t="s">
        <v>66</v>
      </c>
      <c r="C101" s="2">
        <v>84402</v>
      </c>
      <c r="D101" s="2" t="s">
        <v>323</v>
      </c>
      <c r="N101" s="2" t="s">
        <v>172</v>
      </c>
      <c r="O101" s="9" t="str">
        <f t="shared" si="3"/>
        <v>T3贴图</v>
      </c>
    </row>
    <row r="102" spans="2:15" x14ac:dyDescent="0.3">
      <c r="B102" s="2" t="s">
        <v>180</v>
      </c>
      <c r="C102" s="2">
        <v>80803</v>
      </c>
      <c r="D102" s="2" t="s">
        <v>324</v>
      </c>
      <c r="N102" s="2" t="s">
        <v>47</v>
      </c>
      <c r="O102" s="9" t="str">
        <f t="shared" si="3"/>
        <v>T3贴图</v>
      </c>
    </row>
    <row r="103" spans="2:15" x14ac:dyDescent="0.3">
      <c r="B103" s="2" t="s">
        <v>181</v>
      </c>
      <c r="C103" s="2">
        <v>82603</v>
      </c>
      <c r="D103" s="2" t="s">
        <v>325</v>
      </c>
      <c r="N103" s="2" t="s">
        <v>53</v>
      </c>
      <c r="O103" s="9" t="str">
        <f t="shared" si="3"/>
        <v>T3贴图</v>
      </c>
    </row>
    <row r="104" spans="2:15" x14ac:dyDescent="0.3">
      <c r="B104" s="2" t="s">
        <v>182</v>
      </c>
      <c r="C104" s="2">
        <v>84403</v>
      </c>
      <c r="D104" s="2" t="s">
        <v>326</v>
      </c>
      <c r="N104" s="2" t="s">
        <v>175</v>
      </c>
      <c r="O104" s="9" t="str">
        <f t="shared" si="3"/>
        <v>T3贴图</v>
      </c>
    </row>
    <row r="105" spans="2:15" x14ac:dyDescent="0.3">
      <c r="B105" s="2" t="s">
        <v>67</v>
      </c>
      <c r="C105" s="2">
        <v>80901</v>
      </c>
      <c r="D105" s="2" t="s">
        <v>327</v>
      </c>
      <c r="N105" s="2" t="s">
        <v>56</v>
      </c>
      <c r="O105" s="9" t="str">
        <f t="shared" si="3"/>
        <v>T3贴图</v>
      </c>
    </row>
    <row r="106" spans="2:15" x14ac:dyDescent="0.3">
      <c r="B106" s="2" t="s">
        <v>68</v>
      </c>
      <c r="C106" s="2">
        <v>82701</v>
      </c>
      <c r="D106" s="2" t="s">
        <v>328</v>
      </c>
      <c r="N106" s="2" t="s">
        <v>62</v>
      </c>
      <c r="O106" s="9" t="str">
        <f t="shared" ref="O106:O169" si="4">LEFT(N106,2)&amp;"贴图"</f>
        <v>T3贴图</v>
      </c>
    </row>
    <row r="107" spans="2:15" x14ac:dyDescent="0.3">
      <c r="B107" s="2" t="s">
        <v>69</v>
      </c>
      <c r="C107" s="2">
        <v>84501</v>
      </c>
      <c r="D107" s="2" t="s">
        <v>329</v>
      </c>
      <c r="N107" s="2" t="s">
        <v>178</v>
      </c>
      <c r="O107" s="9" t="str">
        <f t="shared" si="4"/>
        <v>T3贴图</v>
      </c>
    </row>
    <row r="108" spans="2:15" x14ac:dyDescent="0.3">
      <c r="B108" s="2" t="s">
        <v>81</v>
      </c>
      <c r="C108" s="2">
        <v>80902</v>
      </c>
      <c r="D108" s="2" t="s">
        <v>330</v>
      </c>
      <c r="N108" s="2" t="s">
        <v>59</v>
      </c>
      <c r="O108" s="9" t="str">
        <f t="shared" si="4"/>
        <v>T3贴图</v>
      </c>
    </row>
    <row r="109" spans="2:15" x14ac:dyDescent="0.3">
      <c r="B109" s="2" t="s">
        <v>83</v>
      </c>
      <c r="C109" s="2">
        <v>82702</v>
      </c>
      <c r="D109" s="2" t="s">
        <v>331</v>
      </c>
      <c r="N109" s="2" t="s">
        <v>65</v>
      </c>
      <c r="O109" s="9" t="str">
        <f t="shared" si="4"/>
        <v>T3贴图</v>
      </c>
    </row>
    <row r="110" spans="2:15" x14ac:dyDescent="0.3">
      <c r="B110" s="2" t="s">
        <v>85</v>
      </c>
      <c r="C110" s="2">
        <v>84502</v>
      </c>
      <c r="D110" s="2" t="s">
        <v>332</v>
      </c>
      <c r="N110" s="2" t="s">
        <v>181</v>
      </c>
      <c r="O110" s="9" t="str">
        <f t="shared" si="4"/>
        <v>T3贴图</v>
      </c>
    </row>
    <row r="111" spans="2:15" x14ac:dyDescent="0.3">
      <c r="B111" s="2" t="s">
        <v>183</v>
      </c>
      <c r="C111" s="2">
        <v>80903</v>
      </c>
      <c r="D111" s="2" t="s">
        <v>333</v>
      </c>
      <c r="N111" s="2" t="s">
        <v>68</v>
      </c>
      <c r="O111" s="9" t="str">
        <f t="shared" si="4"/>
        <v>T3贴图</v>
      </c>
    </row>
    <row r="112" spans="2:15" x14ac:dyDescent="0.3">
      <c r="B112" s="2" t="s">
        <v>184</v>
      </c>
      <c r="C112" s="2">
        <v>82703</v>
      </c>
      <c r="D112" s="2" t="s">
        <v>334</v>
      </c>
      <c r="N112" s="2" t="s">
        <v>83</v>
      </c>
      <c r="O112" s="9" t="str">
        <f t="shared" si="4"/>
        <v>T3贴图</v>
      </c>
    </row>
    <row r="113" spans="2:15" x14ac:dyDescent="0.3">
      <c r="B113" s="2" t="s">
        <v>185</v>
      </c>
      <c r="C113" s="2">
        <v>84503</v>
      </c>
      <c r="D113" s="2" t="s">
        <v>335</v>
      </c>
      <c r="N113" s="2" t="s">
        <v>184</v>
      </c>
      <c r="O113" s="9" t="str">
        <f t="shared" si="4"/>
        <v>T3贴图</v>
      </c>
    </row>
    <row r="114" spans="2:15" x14ac:dyDescent="0.3">
      <c r="B114" s="2" t="s">
        <v>70</v>
      </c>
      <c r="C114" s="2">
        <v>81001</v>
      </c>
      <c r="D114" s="2" t="s">
        <v>336</v>
      </c>
      <c r="N114" s="2" t="s">
        <v>71</v>
      </c>
      <c r="O114" s="9" t="str">
        <f t="shared" si="4"/>
        <v>T3贴图</v>
      </c>
    </row>
    <row r="115" spans="2:15" x14ac:dyDescent="0.3">
      <c r="B115" s="2" t="s">
        <v>71</v>
      </c>
      <c r="C115" s="2">
        <v>82801</v>
      </c>
      <c r="D115" s="2" t="s">
        <v>337</v>
      </c>
      <c r="N115" s="2" t="s">
        <v>89</v>
      </c>
      <c r="O115" s="9" t="str">
        <f t="shared" si="4"/>
        <v>T3贴图</v>
      </c>
    </row>
    <row r="116" spans="2:15" x14ac:dyDescent="0.3">
      <c r="B116" s="2" t="s">
        <v>72</v>
      </c>
      <c r="C116" s="2">
        <v>84601</v>
      </c>
      <c r="D116" s="2" t="s">
        <v>338</v>
      </c>
      <c r="N116" s="2" t="s">
        <v>187</v>
      </c>
      <c r="O116" s="9" t="str">
        <f t="shared" si="4"/>
        <v>T3贴图</v>
      </c>
    </row>
    <row r="117" spans="2:15" x14ac:dyDescent="0.3">
      <c r="B117" s="2" t="s">
        <v>87</v>
      </c>
      <c r="C117" s="2">
        <v>81002</v>
      </c>
      <c r="D117" s="2" t="s">
        <v>339</v>
      </c>
      <c r="N117" s="2" t="s">
        <v>74</v>
      </c>
      <c r="O117" s="9" t="str">
        <f t="shared" si="4"/>
        <v>T4贴图</v>
      </c>
    </row>
    <row r="118" spans="2:15" x14ac:dyDescent="0.3">
      <c r="B118" s="2" t="s">
        <v>89</v>
      </c>
      <c r="C118" s="2">
        <v>82802</v>
      </c>
      <c r="D118" s="2" t="s">
        <v>340</v>
      </c>
      <c r="N118" s="2" t="s">
        <v>98</v>
      </c>
      <c r="O118" s="9" t="str">
        <f t="shared" si="4"/>
        <v>T4贴图</v>
      </c>
    </row>
    <row r="119" spans="2:15" x14ac:dyDescent="0.3">
      <c r="B119" s="2" t="s">
        <v>90</v>
      </c>
      <c r="C119" s="2">
        <v>84602</v>
      </c>
      <c r="D119" s="2" t="s">
        <v>341</v>
      </c>
      <c r="N119" s="2" t="s">
        <v>190</v>
      </c>
      <c r="O119" s="9" t="str">
        <f t="shared" si="4"/>
        <v>T4贴图</v>
      </c>
    </row>
    <row r="120" spans="2:15" x14ac:dyDescent="0.3">
      <c r="B120" s="2" t="s">
        <v>186</v>
      </c>
      <c r="C120" s="2">
        <v>81003</v>
      </c>
      <c r="D120" s="2" t="s">
        <v>342</v>
      </c>
      <c r="N120" s="2" t="s">
        <v>77</v>
      </c>
      <c r="O120" s="9" t="str">
        <f t="shared" si="4"/>
        <v>T4贴图</v>
      </c>
    </row>
    <row r="121" spans="2:15" x14ac:dyDescent="0.3">
      <c r="B121" s="2" t="s">
        <v>187</v>
      </c>
      <c r="C121" s="2">
        <v>82803</v>
      </c>
      <c r="D121" s="2" t="s">
        <v>343</v>
      </c>
      <c r="N121" s="2" t="s">
        <v>101</v>
      </c>
      <c r="O121" s="9" t="str">
        <f t="shared" si="4"/>
        <v>T4贴图</v>
      </c>
    </row>
    <row r="122" spans="2:15" x14ac:dyDescent="0.3">
      <c r="B122" s="2" t="s">
        <v>188</v>
      </c>
      <c r="C122" s="2">
        <v>84603</v>
      </c>
      <c r="D122" s="2" t="s">
        <v>344</v>
      </c>
      <c r="N122" s="2" t="s">
        <v>193</v>
      </c>
      <c r="O122" s="9" t="str">
        <f t="shared" si="4"/>
        <v>T4贴图</v>
      </c>
    </row>
    <row r="123" spans="2:15" x14ac:dyDescent="0.3">
      <c r="B123" s="2" t="s">
        <v>73</v>
      </c>
      <c r="C123" s="2">
        <v>81101</v>
      </c>
      <c r="D123" s="2" t="s">
        <v>345</v>
      </c>
      <c r="N123" s="2" t="s">
        <v>80</v>
      </c>
      <c r="O123" s="9" t="str">
        <f t="shared" si="4"/>
        <v>T4贴图</v>
      </c>
    </row>
    <row r="124" spans="2:15" x14ac:dyDescent="0.3">
      <c r="B124" s="2" t="s">
        <v>74</v>
      </c>
      <c r="C124" s="2">
        <v>82901</v>
      </c>
      <c r="D124" s="2" t="s">
        <v>346</v>
      </c>
      <c r="N124" s="2" t="s">
        <v>110</v>
      </c>
      <c r="O124" s="9" t="str">
        <f t="shared" si="4"/>
        <v>T4贴图</v>
      </c>
    </row>
    <row r="125" spans="2:15" x14ac:dyDescent="0.3">
      <c r="B125" s="2" t="s">
        <v>75</v>
      </c>
      <c r="C125" s="2">
        <v>84701</v>
      </c>
      <c r="D125" s="2" t="s">
        <v>347</v>
      </c>
      <c r="N125" s="2" t="s">
        <v>196</v>
      </c>
      <c r="O125" s="9" t="str">
        <f t="shared" si="4"/>
        <v>T4贴图</v>
      </c>
    </row>
    <row r="126" spans="2:15" x14ac:dyDescent="0.3">
      <c r="B126" s="2" t="s">
        <v>97</v>
      </c>
      <c r="C126" s="2">
        <v>81102</v>
      </c>
      <c r="D126" s="2" t="s">
        <v>348</v>
      </c>
      <c r="N126" s="2" t="s">
        <v>86</v>
      </c>
      <c r="O126" s="9" t="str">
        <f t="shared" si="4"/>
        <v>T4贴图</v>
      </c>
    </row>
    <row r="127" spans="2:15" x14ac:dyDescent="0.3">
      <c r="B127" s="2" t="s">
        <v>98</v>
      </c>
      <c r="C127" s="2">
        <v>82902</v>
      </c>
      <c r="D127" s="2" t="s">
        <v>349</v>
      </c>
      <c r="N127" s="2" t="s">
        <v>113</v>
      </c>
      <c r="O127" s="9" t="str">
        <f t="shared" si="4"/>
        <v>T4贴图</v>
      </c>
    </row>
    <row r="128" spans="2:15" x14ac:dyDescent="0.3">
      <c r="B128" s="2" t="s">
        <v>99</v>
      </c>
      <c r="C128" s="2">
        <v>84702</v>
      </c>
      <c r="D128" s="2" t="s">
        <v>350</v>
      </c>
      <c r="N128" s="2" t="s">
        <v>199</v>
      </c>
      <c r="O128" s="9" t="str">
        <f t="shared" si="4"/>
        <v>T4贴图</v>
      </c>
    </row>
    <row r="129" spans="2:15" x14ac:dyDescent="0.3">
      <c r="B129" s="2" t="s">
        <v>189</v>
      </c>
      <c r="C129" s="2">
        <v>81103</v>
      </c>
      <c r="D129" s="2" t="s">
        <v>351</v>
      </c>
      <c r="N129" s="2" t="s">
        <v>92</v>
      </c>
      <c r="O129" s="9" t="str">
        <f t="shared" si="4"/>
        <v>T4贴图</v>
      </c>
    </row>
    <row r="130" spans="2:15" x14ac:dyDescent="0.3">
      <c r="B130" s="2" t="s">
        <v>190</v>
      </c>
      <c r="C130" s="2">
        <v>82903</v>
      </c>
      <c r="D130" s="2" t="s">
        <v>352</v>
      </c>
      <c r="N130" s="2" t="s">
        <v>116</v>
      </c>
      <c r="O130" s="9" t="str">
        <f t="shared" si="4"/>
        <v>T4贴图</v>
      </c>
    </row>
    <row r="131" spans="2:15" x14ac:dyDescent="0.3">
      <c r="B131" s="2" t="s">
        <v>191</v>
      </c>
      <c r="C131" s="2">
        <v>84703</v>
      </c>
      <c r="D131" s="2" t="s">
        <v>353</v>
      </c>
      <c r="N131" s="2" t="s">
        <v>202</v>
      </c>
      <c r="O131" s="9" t="str">
        <f t="shared" si="4"/>
        <v>T4贴图</v>
      </c>
    </row>
    <row r="132" spans="2:15" x14ac:dyDescent="0.3">
      <c r="B132" s="2" t="s">
        <v>76</v>
      </c>
      <c r="C132" s="2">
        <v>81201</v>
      </c>
      <c r="D132" s="2" t="s">
        <v>354</v>
      </c>
      <c r="N132" s="2" t="s">
        <v>95</v>
      </c>
      <c r="O132" s="9" t="str">
        <f t="shared" si="4"/>
        <v>T4贴图</v>
      </c>
    </row>
    <row r="133" spans="2:15" x14ac:dyDescent="0.3">
      <c r="B133" s="2" t="s">
        <v>77</v>
      </c>
      <c r="C133" s="2">
        <v>83001</v>
      </c>
      <c r="D133" s="2" t="s">
        <v>355</v>
      </c>
      <c r="N133" s="2" t="s">
        <v>119</v>
      </c>
      <c r="O133" s="9" t="str">
        <f t="shared" si="4"/>
        <v>T4贴图</v>
      </c>
    </row>
    <row r="134" spans="2:15" x14ac:dyDescent="0.3">
      <c r="B134" s="2" t="s">
        <v>78</v>
      </c>
      <c r="C134" s="2">
        <v>84801</v>
      </c>
      <c r="D134" s="2" t="s">
        <v>356</v>
      </c>
      <c r="N134" s="2" t="s">
        <v>205</v>
      </c>
      <c r="O134" s="9" t="str">
        <f t="shared" si="4"/>
        <v>T4贴图</v>
      </c>
    </row>
    <row r="135" spans="2:15" x14ac:dyDescent="0.3">
      <c r="B135" s="2" t="s">
        <v>100</v>
      </c>
      <c r="C135" s="2">
        <v>81202</v>
      </c>
      <c r="D135" s="2" t="s">
        <v>357</v>
      </c>
      <c r="N135" s="2" t="s">
        <v>104</v>
      </c>
      <c r="O135" s="9" t="str">
        <f t="shared" si="4"/>
        <v>T5贴图</v>
      </c>
    </row>
    <row r="136" spans="2:15" x14ac:dyDescent="0.3">
      <c r="B136" s="2" t="s">
        <v>101</v>
      </c>
      <c r="C136" s="2">
        <v>83002</v>
      </c>
      <c r="D136" s="2" t="s">
        <v>358</v>
      </c>
      <c r="N136" s="2" t="s">
        <v>208</v>
      </c>
      <c r="O136" s="9" t="str">
        <f t="shared" si="4"/>
        <v>T5贴图</v>
      </c>
    </row>
    <row r="137" spans="2:15" x14ac:dyDescent="0.3">
      <c r="B137" s="2" t="s">
        <v>102</v>
      </c>
      <c r="C137" s="2">
        <v>84802</v>
      </c>
      <c r="D137" s="2" t="s">
        <v>359</v>
      </c>
      <c r="N137" s="2" t="s">
        <v>211</v>
      </c>
      <c r="O137" s="9" t="str">
        <f t="shared" si="4"/>
        <v>T5贴图</v>
      </c>
    </row>
    <row r="138" spans="2:15" x14ac:dyDescent="0.3">
      <c r="B138" s="2" t="s">
        <v>192</v>
      </c>
      <c r="C138" s="2">
        <v>81203</v>
      </c>
      <c r="D138" s="2" t="s">
        <v>360</v>
      </c>
      <c r="N138" s="2" t="s">
        <v>107</v>
      </c>
      <c r="O138" s="9" t="str">
        <f t="shared" si="4"/>
        <v>T5贴图</v>
      </c>
    </row>
    <row r="139" spans="2:15" x14ac:dyDescent="0.3">
      <c r="B139" s="2" t="s">
        <v>193</v>
      </c>
      <c r="C139" s="2">
        <v>83003</v>
      </c>
      <c r="D139" s="2" t="s">
        <v>361</v>
      </c>
      <c r="N139" s="2" t="s">
        <v>214</v>
      </c>
      <c r="O139" s="9" t="str">
        <f t="shared" si="4"/>
        <v>T5贴图</v>
      </c>
    </row>
    <row r="140" spans="2:15" x14ac:dyDescent="0.3">
      <c r="B140" s="2" t="s">
        <v>194</v>
      </c>
      <c r="C140" s="2">
        <v>84803</v>
      </c>
      <c r="D140" s="2" t="s">
        <v>362</v>
      </c>
      <c r="N140" s="2" t="s">
        <v>217</v>
      </c>
      <c r="O140" s="9" t="str">
        <f t="shared" si="4"/>
        <v>T5贴图</v>
      </c>
    </row>
    <row r="141" spans="2:15" x14ac:dyDescent="0.3">
      <c r="B141" s="2" t="s">
        <v>79</v>
      </c>
      <c r="C141" s="2">
        <v>81301</v>
      </c>
      <c r="D141" s="2" t="s">
        <v>363</v>
      </c>
      <c r="N141" s="2" t="s">
        <v>39</v>
      </c>
      <c r="O141" s="9" t="str">
        <f t="shared" si="4"/>
        <v>T2贴图</v>
      </c>
    </row>
    <row r="142" spans="2:15" x14ac:dyDescent="0.3">
      <c r="B142" s="2" t="s">
        <v>80</v>
      </c>
      <c r="C142" s="2">
        <v>83101</v>
      </c>
      <c r="D142" s="2" t="s">
        <v>364</v>
      </c>
      <c r="N142" s="2" t="s">
        <v>155</v>
      </c>
      <c r="O142" s="9" t="str">
        <f t="shared" si="4"/>
        <v>T2贴图</v>
      </c>
    </row>
    <row r="143" spans="2:15" x14ac:dyDescent="0.3">
      <c r="B143" s="2" t="s">
        <v>82</v>
      </c>
      <c r="C143" s="2">
        <v>84901</v>
      </c>
      <c r="D143" s="2" t="s">
        <v>365</v>
      </c>
      <c r="N143" s="2" t="s">
        <v>161</v>
      </c>
      <c r="O143" s="9" t="str">
        <f t="shared" si="4"/>
        <v>T2贴图</v>
      </c>
    </row>
    <row r="144" spans="2:15" x14ac:dyDescent="0.3">
      <c r="B144" s="2" t="s">
        <v>109</v>
      </c>
      <c r="C144" s="2">
        <v>81302</v>
      </c>
      <c r="D144" s="2" t="s">
        <v>366</v>
      </c>
      <c r="N144" s="2" t="s">
        <v>164</v>
      </c>
      <c r="O144" s="9" t="str">
        <f t="shared" si="4"/>
        <v>T2贴图</v>
      </c>
    </row>
    <row r="145" spans="2:15" x14ac:dyDescent="0.3">
      <c r="B145" s="2" t="s">
        <v>110</v>
      </c>
      <c r="C145" s="2">
        <v>83102</v>
      </c>
      <c r="D145" s="2" t="s">
        <v>367</v>
      </c>
      <c r="N145" s="2" t="s">
        <v>42</v>
      </c>
      <c r="O145" s="9" t="str">
        <f t="shared" si="4"/>
        <v>T2贴图</v>
      </c>
    </row>
    <row r="146" spans="2:15" x14ac:dyDescent="0.3">
      <c r="B146" s="2" t="s">
        <v>111</v>
      </c>
      <c r="C146" s="2">
        <v>84902</v>
      </c>
      <c r="D146" s="2" t="s">
        <v>368</v>
      </c>
      <c r="N146" s="2" t="s">
        <v>158</v>
      </c>
      <c r="O146" s="9" t="str">
        <f t="shared" si="4"/>
        <v>T2贴图</v>
      </c>
    </row>
    <row r="147" spans="2:15" x14ac:dyDescent="0.3">
      <c r="B147" s="2" t="s">
        <v>195</v>
      </c>
      <c r="C147" s="2">
        <v>81303</v>
      </c>
      <c r="D147" s="2" t="s">
        <v>369</v>
      </c>
      <c r="N147" s="2" t="s">
        <v>167</v>
      </c>
      <c r="O147" s="9" t="str">
        <f t="shared" si="4"/>
        <v>T2贴图</v>
      </c>
    </row>
    <row r="148" spans="2:15" x14ac:dyDescent="0.3">
      <c r="B148" s="2" t="s">
        <v>196</v>
      </c>
      <c r="C148" s="2">
        <v>83103</v>
      </c>
      <c r="D148" s="2" t="s">
        <v>370</v>
      </c>
      <c r="N148" s="2" t="s">
        <v>170</v>
      </c>
      <c r="O148" s="9" t="str">
        <f t="shared" si="4"/>
        <v>T2贴图</v>
      </c>
    </row>
    <row r="149" spans="2:15" x14ac:dyDescent="0.3">
      <c r="B149" s="2" t="s">
        <v>197</v>
      </c>
      <c r="C149" s="2">
        <v>84903</v>
      </c>
      <c r="D149" s="2" t="s">
        <v>371</v>
      </c>
      <c r="N149" s="2" t="s">
        <v>45</v>
      </c>
      <c r="O149" s="9" t="str">
        <f t="shared" si="4"/>
        <v>T3贴图</v>
      </c>
    </row>
    <row r="150" spans="2:15" x14ac:dyDescent="0.3">
      <c r="B150" s="2" t="s">
        <v>84</v>
      </c>
      <c r="C150" s="2">
        <v>81401</v>
      </c>
      <c r="D150" s="2" t="s">
        <v>372</v>
      </c>
      <c r="N150" s="2" t="s">
        <v>51</v>
      </c>
      <c r="O150" s="9" t="str">
        <f t="shared" si="4"/>
        <v>T3贴图</v>
      </c>
    </row>
    <row r="151" spans="2:15" x14ac:dyDescent="0.3">
      <c r="B151" s="2" t="s">
        <v>86</v>
      </c>
      <c r="C151" s="2">
        <v>83201</v>
      </c>
      <c r="D151" s="2" t="s">
        <v>373</v>
      </c>
      <c r="N151" s="2" t="s">
        <v>173</v>
      </c>
      <c r="O151" s="9" t="str">
        <f t="shared" si="4"/>
        <v>T3贴图</v>
      </c>
    </row>
    <row r="152" spans="2:15" x14ac:dyDescent="0.3">
      <c r="B152" s="2" t="s">
        <v>88</v>
      </c>
      <c r="C152" s="2">
        <v>85001</v>
      </c>
      <c r="D152" s="2" t="s">
        <v>374</v>
      </c>
      <c r="N152" s="2" t="s">
        <v>48</v>
      </c>
      <c r="O152" s="9" t="str">
        <f t="shared" si="4"/>
        <v>T3贴图</v>
      </c>
    </row>
    <row r="153" spans="2:15" x14ac:dyDescent="0.3">
      <c r="B153" s="2" t="s">
        <v>112</v>
      </c>
      <c r="C153" s="2">
        <v>81402</v>
      </c>
      <c r="D153" s="2" t="s">
        <v>375</v>
      </c>
      <c r="N153" s="2" t="s">
        <v>54</v>
      </c>
      <c r="O153" s="9" t="str">
        <f t="shared" si="4"/>
        <v>T3贴图</v>
      </c>
    </row>
    <row r="154" spans="2:15" x14ac:dyDescent="0.3">
      <c r="B154" s="2" t="s">
        <v>113</v>
      </c>
      <c r="C154" s="2">
        <v>83202</v>
      </c>
      <c r="D154" s="2" t="s">
        <v>376</v>
      </c>
      <c r="N154" s="2" t="s">
        <v>176</v>
      </c>
      <c r="O154" s="9" t="str">
        <f t="shared" si="4"/>
        <v>T3贴图</v>
      </c>
    </row>
    <row r="155" spans="2:15" x14ac:dyDescent="0.3">
      <c r="B155" s="2" t="s">
        <v>114</v>
      </c>
      <c r="C155" s="2">
        <v>85002</v>
      </c>
      <c r="D155" s="2" t="s">
        <v>377</v>
      </c>
      <c r="N155" s="2" t="s">
        <v>57</v>
      </c>
      <c r="O155" s="9" t="str">
        <f t="shared" si="4"/>
        <v>T3贴图</v>
      </c>
    </row>
    <row r="156" spans="2:15" x14ac:dyDescent="0.3">
      <c r="B156" s="2" t="s">
        <v>198</v>
      </c>
      <c r="C156" s="2">
        <v>81403</v>
      </c>
      <c r="D156" s="2" t="s">
        <v>378</v>
      </c>
      <c r="N156" s="2" t="s">
        <v>63</v>
      </c>
      <c r="O156" s="9" t="str">
        <f t="shared" si="4"/>
        <v>T3贴图</v>
      </c>
    </row>
    <row r="157" spans="2:15" x14ac:dyDescent="0.3">
      <c r="B157" s="2" t="s">
        <v>199</v>
      </c>
      <c r="C157" s="2">
        <v>83203</v>
      </c>
      <c r="D157" s="2" t="s">
        <v>379</v>
      </c>
      <c r="N157" s="2" t="s">
        <v>179</v>
      </c>
      <c r="O157" s="9" t="str">
        <f t="shared" si="4"/>
        <v>T3贴图</v>
      </c>
    </row>
    <row r="158" spans="2:15" x14ac:dyDescent="0.3">
      <c r="B158" s="2" t="s">
        <v>200</v>
      </c>
      <c r="C158" s="2">
        <v>85003</v>
      </c>
      <c r="D158" s="2" t="s">
        <v>380</v>
      </c>
      <c r="N158" s="2" t="s">
        <v>60</v>
      </c>
      <c r="O158" s="9" t="str">
        <f t="shared" si="4"/>
        <v>T3贴图</v>
      </c>
    </row>
    <row r="159" spans="2:15" x14ac:dyDescent="0.3">
      <c r="B159" s="2" t="s">
        <v>91</v>
      </c>
      <c r="C159" s="2">
        <v>81501</v>
      </c>
      <c r="D159" s="2" t="s">
        <v>381</v>
      </c>
      <c r="N159" s="2" t="s">
        <v>66</v>
      </c>
      <c r="O159" s="9" t="str">
        <f t="shared" si="4"/>
        <v>T3贴图</v>
      </c>
    </row>
    <row r="160" spans="2:15" x14ac:dyDescent="0.3">
      <c r="B160" s="2" t="s">
        <v>92</v>
      </c>
      <c r="C160" s="2">
        <v>83301</v>
      </c>
      <c r="D160" s="2" t="s">
        <v>382</v>
      </c>
      <c r="N160" s="2" t="s">
        <v>182</v>
      </c>
      <c r="O160" s="9" t="str">
        <f t="shared" si="4"/>
        <v>T3贴图</v>
      </c>
    </row>
    <row r="161" spans="2:15" x14ac:dyDescent="0.3">
      <c r="B161" s="2" t="s">
        <v>93</v>
      </c>
      <c r="C161" s="2">
        <v>85101</v>
      </c>
      <c r="D161" s="2" t="s">
        <v>383</v>
      </c>
      <c r="N161" s="2" t="s">
        <v>69</v>
      </c>
      <c r="O161" s="9" t="str">
        <f t="shared" si="4"/>
        <v>T3贴图</v>
      </c>
    </row>
    <row r="162" spans="2:15" x14ac:dyDescent="0.3">
      <c r="B162" s="2" t="s">
        <v>115</v>
      </c>
      <c r="C162" s="2">
        <v>81502</v>
      </c>
      <c r="D162" s="2" t="s">
        <v>384</v>
      </c>
      <c r="N162" s="2" t="s">
        <v>85</v>
      </c>
      <c r="O162" s="9" t="str">
        <f t="shared" si="4"/>
        <v>T3贴图</v>
      </c>
    </row>
    <row r="163" spans="2:15" x14ac:dyDescent="0.3">
      <c r="B163" s="2" t="s">
        <v>116</v>
      </c>
      <c r="C163" s="2">
        <v>83302</v>
      </c>
      <c r="D163" s="2" t="s">
        <v>385</v>
      </c>
      <c r="N163" s="2" t="s">
        <v>185</v>
      </c>
      <c r="O163" s="9" t="str">
        <f t="shared" si="4"/>
        <v>T3贴图</v>
      </c>
    </row>
    <row r="164" spans="2:15" x14ac:dyDescent="0.3">
      <c r="B164" s="2" t="s">
        <v>117</v>
      </c>
      <c r="C164" s="2">
        <v>85102</v>
      </c>
      <c r="D164" s="2" t="s">
        <v>386</v>
      </c>
      <c r="N164" s="2" t="s">
        <v>72</v>
      </c>
      <c r="O164" s="9" t="str">
        <f t="shared" si="4"/>
        <v>T3贴图</v>
      </c>
    </row>
    <row r="165" spans="2:15" x14ac:dyDescent="0.3">
      <c r="B165" s="2" t="s">
        <v>201</v>
      </c>
      <c r="C165" s="2">
        <v>81503</v>
      </c>
      <c r="D165" s="2" t="s">
        <v>387</v>
      </c>
      <c r="N165" s="2" t="s">
        <v>90</v>
      </c>
      <c r="O165" s="9" t="str">
        <f t="shared" si="4"/>
        <v>T3贴图</v>
      </c>
    </row>
    <row r="166" spans="2:15" x14ac:dyDescent="0.3">
      <c r="B166" s="2" t="s">
        <v>202</v>
      </c>
      <c r="C166" s="2">
        <v>83303</v>
      </c>
      <c r="D166" s="2" t="s">
        <v>388</v>
      </c>
      <c r="N166" s="2" t="s">
        <v>188</v>
      </c>
      <c r="O166" s="9" t="str">
        <f t="shared" si="4"/>
        <v>T3贴图</v>
      </c>
    </row>
    <row r="167" spans="2:15" x14ac:dyDescent="0.3">
      <c r="B167" s="2" t="s">
        <v>203</v>
      </c>
      <c r="C167" s="2">
        <v>85103</v>
      </c>
      <c r="D167" s="2" t="s">
        <v>389</v>
      </c>
      <c r="N167" s="2" t="s">
        <v>75</v>
      </c>
      <c r="O167" s="9" t="str">
        <f t="shared" si="4"/>
        <v>T4贴图</v>
      </c>
    </row>
    <row r="168" spans="2:15" x14ac:dyDescent="0.3">
      <c r="B168" s="2" t="s">
        <v>94</v>
      </c>
      <c r="C168" s="2">
        <v>81601</v>
      </c>
      <c r="D168" s="2" t="s">
        <v>390</v>
      </c>
      <c r="N168" s="2" t="s">
        <v>99</v>
      </c>
      <c r="O168" s="9" t="str">
        <f t="shared" si="4"/>
        <v>T4贴图</v>
      </c>
    </row>
    <row r="169" spans="2:15" x14ac:dyDescent="0.3">
      <c r="B169" s="2" t="s">
        <v>95</v>
      </c>
      <c r="C169" s="2">
        <v>83401</v>
      </c>
      <c r="D169" s="2" t="s">
        <v>391</v>
      </c>
      <c r="N169" s="2" t="s">
        <v>191</v>
      </c>
      <c r="O169" s="9" t="str">
        <f t="shared" si="4"/>
        <v>T4贴图</v>
      </c>
    </row>
    <row r="170" spans="2:15" x14ac:dyDescent="0.3">
      <c r="B170" s="2" t="s">
        <v>96</v>
      </c>
      <c r="C170" s="2">
        <v>85201</v>
      </c>
      <c r="D170" s="2" t="s">
        <v>392</v>
      </c>
      <c r="N170" s="2" t="s">
        <v>78</v>
      </c>
      <c r="O170" s="9" t="str">
        <f t="shared" ref="O170:O190" si="5">LEFT(N170,2)&amp;"贴图"</f>
        <v>T4贴图</v>
      </c>
    </row>
    <row r="171" spans="2:15" x14ac:dyDescent="0.3">
      <c r="B171" s="2" t="s">
        <v>118</v>
      </c>
      <c r="C171" s="2">
        <v>81602</v>
      </c>
      <c r="D171" s="2" t="s">
        <v>393</v>
      </c>
      <c r="N171" s="2" t="s">
        <v>102</v>
      </c>
      <c r="O171" s="9" t="str">
        <f t="shared" si="5"/>
        <v>T4贴图</v>
      </c>
    </row>
    <row r="172" spans="2:15" x14ac:dyDescent="0.3">
      <c r="B172" s="2" t="s">
        <v>119</v>
      </c>
      <c r="C172" s="2">
        <v>83402</v>
      </c>
      <c r="D172" s="2" t="s">
        <v>394</v>
      </c>
      <c r="N172" s="2" t="s">
        <v>194</v>
      </c>
      <c r="O172" s="9" t="str">
        <f t="shared" si="5"/>
        <v>T4贴图</v>
      </c>
    </row>
    <row r="173" spans="2:15" x14ac:dyDescent="0.3">
      <c r="B173" s="2" t="s">
        <v>120</v>
      </c>
      <c r="C173" s="2">
        <v>85202</v>
      </c>
      <c r="D173" s="2" t="s">
        <v>395</v>
      </c>
      <c r="N173" s="2" t="s">
        <v>82</v>
      </c>
      <c r="O173" s="9" t="str">
        <f t="shared" si="5"/>
        <v>T4贴图</v>
      </c>
    </row>
    <row r="174" spans="2:15" x14ac:dyDescent="0.3">
      <c r="B174" s="2" t="s">
        <v>204</v>
      </c>
      <c r="C174" s="2">
        <v>81603</v>
      </c>
      <c r="D174" s="2" t="s">
        <v>396</v>
      </c>
      <c r="N174" s="2" t="s">
        <v>111</v>
      </c>
      <c r="O174" s="9" t="str">
        <f t="shared" si="5"/>
        <v>T4贴图</v>
      </c>
    </row>
    <row r="175" spans="2:15" x14ac:dyDescent="0.3">
      <c r="B175" s="2" t="s">
        <v>205</v>
      </c>
      <c r="C175" s="2">
        <v>83403</v>
      </c>
      <c r="D175" s="2" t="s">
        <v>397</v>
      </c>
      <c r="N175" s="2" t="s">
        <v>197</v>
      </c>
      <c r="O175" s="9" t="str">
        <f t="shared" si="5"/>
        <v>T4贴图</v>
      </c>
    </row>
    <row r="176" spans="2:15" x14ac:dyDescent="0.3">
      <c r="B176" s="2" t="s">
        <v>206</v>
      </c>
      <c r="C176" s="2">
        <v>85203</v>
      </c>
      <c r="D176" s="2" t="s">
        <v>398</v>
      </c>
      <c r="N176" s="2" t="s">
        <v>88</v>
      </c>
      <c r="O176" s="9" t="str">
        <f t="shared" si="5"/>
        <v>T4贴图</v>
      </c>
    </row>
    <row r="177" spans="2:15" x14ac:dyDescent="0.3">
      <c r="B177" s="2" t="s">
        <v>103</v>
      </c>
      <c r="C177" s="2">
        <v>81701</v>
      </c>
      <c r="D177" s="2" t="s">
        <v>399</v>
      </c>
      <c r="N177" s="2" t="s">
        <v>114</v>
      </c>
      <c r="O177" s="9" t="str">
        <f t="shared" si="5"/>
        <v>T4贴图</v>
      </c>
    </row>
    <row r="178" spans="2:15" x14ac:dyDescent="0.3">
      <c r="B178" s="2" t="s">
        <v>104</v>
      </c>
      <c r="C178" s="2">
        <v>83501</v>
      </c>
      <c r="D178" s="2" t="s">
        <v>400</v>
      </c>
      <c r="N178" s="2" t="s">
        <v>200</v>
      </c>
      <c r="O178" s="9" t="str">
        <f t="shared" si="5"/>
        <v>T4贴图</v>
      </c>
    </row>
    <row r="179" spans="2:15" x14ac:dyDescent="0.3">
      <c r="B179" s="2" t="s">
        <v>105</v>
      </c>
      <c r="C179" s="2">
        <v>85301</v>
      </c>
      <c r="D179" s="2" t="s">
        <v>401</v>
      </c>
      <c r="N179" s="2" t="s">
        <v>93</v>
      </c>
      <c r="O179" s="9" t="str">
        <f t="shared" si="5"/>
        <v>T4贴图</v>
      </c>
    </row>
    <row r="180" spans="2:15" x14ac:dyDescent="0.3">
      <c r="B180" s="2" t="s">
        <v>207</v>
      </c>
      <c r="C180" s="2">
        <v>81702</v>
      </c>
      <c r="D180" s="2" t="s">
        <v>402</v>
      </c>
      <c r="N180" s="2" t="s">
        <v>117</v>
      </c>
      <c r="O180" s="9" t="str">
        <f t="shared" si="5"/>
        <v>T4贴图</v>
      </c>
    </row>
    <row r="181" spans="2:15" x14ac:dyDescent="0.3">
      <c r="B181" s="2" t="s">
        <v>208</v>
      </c>
      <c r="C181" s="2">
        <v>83502</v>
      </c>
      <c r="D181" s="2" t="s">
        <v>403</v>
      </c>
      <c r="N181" s="2" t="s">
        <v>203</v>
      </c>
      <c r="O181" s="9" t="str">
        <f t="shared" si="5"/>
        <v>T4贴图</v>
      </c>
    </row>
    <row r="182" spans="2:15" x14ac:dyDescent="0.3">
      <c r="B182" s="2" t="s">
        <v>209</v>
      </c>
      <c r="C182" s="2">
        <v>85302</v>
      </c>
      <c r="D182" s="2" t="s">
        <v>404</v>
      </c>
      <c r="N182" s="2" t="s">
        <v>96</v>
      </c>
      <c r="O182" s="9" t="str">
        <f t="shared" si="5"/>
        <v>T4贴图</v>
      </c>
    </row>
    <row r="183" spans="2:15" x14ac:dyDescent="0.3">
      <c r="B183" s="2" t="s">
        <v>210</v>
      </c>
      <c r="C183" s="2">
        <v>81703</v>
      </c>
      <c r="D183" s="2" t="s">
        <v>405</v>
      </c>
      <c r="N183" s="2" t="s">
        <v>120</v>
      </c>
      <c r="O183" s="9" t="str">
        <f t="shared" si="5"/>
        <v>T4贴图</v>
      </c>
    </row>
    <row r="184" spans="2:15" x14ac:dyDescent="0.3">
      <c r="B184" s="2" t="s">
        <v>211</v>
      </c>
      <c r="C184" s="2">
        <v>83503</v>
      </c>
      <c r="D184" s="2" t="s">
        <v>406</v>
      </c>
      <c r="N184" s="2" t="s">
        <v>206</v>
      </c>
      <c r="O184" s="9" t="str">
        <f t="shared" si="5"/>
        <v>T4贴图</v>
      </c>
    </row>
    <row r="185" spans="2:15" x14ac:dyDescent="0.3">
      <c r="B185" s="2" t="s">
        <v>212</v>
      </c>
      <c r="C185" s="2">
        <v>85303</v>
      </c>
      <c r="D185" s="2" t="s">
        <v>407</v>
      </c>
      <c r="N185" s="2" t="s">
        <v>105</v>
      </c>
      <c r="O185" s="9" t="str">
        <f t="shared" si="5"/>
        <v>T5贴图</v>
      </c>
    </row>
    <row r="186" spans="2:15" x14ac:dyDescent="0.3">
      <c r="B186" s="2" t="s">
        <v>106</v>
      </c>
      <c r="C186" s="2">
        <v>81801</v>
      </c>
      <c r="D186" s="2" t="s">
        <v>408</v>
      </c>
      <c r="N186" s="2" t="s">
        <v>209</v>
      </c>
      <c r="O186" s="9" t="str">
        <f t="shared" si="5"/>
        <v>T5贴图</v>
      </c>
    </row>
    <row r="187" spans="2:15" x14ac:dyDescent="0.3">
      <c r="B187" s="2" t="s">
        <v>107</v>
      </c>
      <c r="C187" s="2">
        <v>83601</v>
      </c>
      <c r="D187" s="2" t="s">
        <v>409</v>
      </c>
      <c r="N187" s="2" t="s">
        <v>212</v>
      </c>
      <c r="O187" s="9" t="str">
        <f t="shared" si="5"/>
        <v>T5贴图</v>
      </c>
    </row>
    <row r="188" spans="2:15" x14ac:dyDescent="0.3">
      <c r="B188" s="2" t="s">
        <v>108</v>
      </c>
      <c r="C188" s="2">
        <v>85401</v>
      </c>
      <c r="D188" s="2" t="s">
        <v>410</v>
      </c>
      <c r="N188" s="2" t="s">
        <v>108</v>
      </c>
      <c r="O188" s="9" t="str">
        <f t="shared" si="5"/>
        <v>T5贴图</v>
      </c>
    </row>
    <row r="189" spans="2:15" x14ac:dyDescent="0.3">
      <c r="B189" s="2" t="s">
        <v>213</v>
      </c>
      <c r="C189" s="2">
        <v>81802</v>
      </c>
      <c r="D189" s="2" t="s">
        <v>411</v>
      </c>
      <c r="N189" s="2" t="s">
        <v>215</v>
      </c>
      <c r="O189" s="9" t="str">
        <f t="shared" si="5"/>
        <v>T5贴图</v>
      </c>
    </row>
    <row r="190" spans="2:15" x14ac:dyDescent="0.3">
      <c r="B190" s="2" t="s">
        <v>214</v>
      </c>
      <c r="C190" s="2">
        <v>83602</v>
      </c>
      <c r="D190" s="2" t="s">
        <v>412</v>
      </c>
      <c r="N190" s="2" t="s">
        <v>218</v>
      </c>
      <c r="O190" s="9" t="str">
        <f t="shared" si="5"/>
        <v>T5贴图</v>
      </c>
    </row>
    <row r="191" spans="2:15" x14ac:dyDescent="0.3">
      <c r="B191" s="2" t="s">
        <v>215</v>
      </c>
      <c r="C191" s="2">
        <v>85402</v>
      </c>
      <c r="D191" s="2" t="s">
        <v>413</v>
      </c>
      <c r="N191" s="2" t="s">
        <v>137</v>
      </c>
      <c r="O191" s="9" t="s">
        <v>137</v>
      </c>
    </row>
    <row r="192" spans="2:15" x14ac:dyDescent="0.3">
      <c r="B192" s="2" t="s">
        <v>216</v>
      </c>
      <c r="C192" s="2">
        <v>81803</v>
      </c>
      <c r="D192" s="2" t="s">
        <v>414</v>
      </c>
      <c r="N192" s="2" t="s">
        <v>138</v>
      </c>
      <c r="O192" s="9" t="s">
        <v>138</v>
      </c>
    </row>
    <row r="193" spans="2:15" x14ac:dyDescent="0.3">
      <c r="B193" s="2" t="s">
        <v>217</v>
      </c>
      <c r="C193" s="2">
        <v>83603</v>
      </c>
      <c r="D193" s="2" t="s">
        <v>415</v>
      </c>
      <c r="N193" s="2" t="s">
        <v>221</v>
      </c>
      <c r="O193" s="9" t="s">
        <v>221</v>
      </c>
    </row>
    <row r="194" spans="2:15" x14ac:dyDescent="0.3">
      <c r="B194" s="2" t="s">
        <v>218</v>
      </c>
      <c r="C194" s="2">
        <v>85403</v>
      </c>
      <c r="D194" s="2" t="s">
        <v>416</v>
      </c>
      <c r="N194" s="14" t="s">
        <v>648</v>
      </c>
      <c r="O194" s="2" t="str">
        <f>LEFT(N194,2)&amp;"部件"</f>
        <v>T1部件</v>
      </c>
    </row>
    <row r="195" spans="2:15" x14ac:dyDescent="0.3">
      <c r="N195" s="14" t="s">
        <v>649</v>
      </c>
      <c r="O195" s="2" t="str">
        <f t="shared" ref="O195:O258" si="6">LEFT(N195,2)&amp;"部件"</f>
        <v>T1部件</v>
      </c>
    </row>
    <row r="196" spans="2:15" x14ac:dyDescent="0.3">
      <c r="B196" s="2" t="s">
        <v>135</v>
      </c>
      <c r="C196" s="2" t="s">
        <v>219</v>
      </c>
      <c r="N196" s="14" t="s">
        <v>650</v>
      </c>
      <c r="O196" s="2" t="str">
        <f t="shared" si="6"/>
        <v>T1部件</v>
      </c>
    </row>
    <row r="197" spans="2:15" x14ac:dyDescent="0.3">
      <c r="B197" s="2" t="s">
        <v>137</v>
      </c>
      <c r="C197" s="2">
        <v>70101</v>
      </c>
      <c r="N197" s="14" t="s">
        <v>651</v>
      </c>
      <c r="O197" s="2" t="str">
        <f t="shared" si="6"/>
        <v>T1部件</v>
      </c>
    </row>
    <row r="198" spans="2:15" x14ac:dyDescent="0.3">
      <c r="B198" s="2" t="s">
        <v>138</v>
      </c>
      <c r="C198" s="2">
        <v>70102</v>
      </c>
      <c r="N198" s="14" t="s">
        <v>652</v>
      </c>
      <c r="O198" s="2" t="str">
        <f t="shared" si="6"/>
        <v>T1部件</v>
      </c>
    </row>
    <row r="199" spans="2:15" x14ac:dyDescent="0.3">
      <c r="B199" s="2" t="s">
        <v>221</v>
      </c>
      <c r="C199" s="2">
        <v>70103</v>
      </c>
      <c r="N199" s="14" t="s">
        <v>653</v>
      </c>
      <c r="O199" s="2" t="str">
        <f t="shared" si="6"/>
        <v>T1部件</v>
      </c>
    </row>
    <row r="200" spans="2:15" x14ac:dyDescent="0.3">
      <c r="N200" s="14" t="s">
        <v>654</v>
      </c>
      <c r="O200" s="2" t="str">
        <f t="shared" si="6"/>
        <v>T1部件</v>
      </c>
    </row>
    <row r="201" spans="2:15" x14ac:dyDescent="0.3">
      <c r="B201" s="14" t="s">
        <v>646</v>
      </c>
      <c r="C201" s="14" t="s">
        <v>152</v>
      </c>
      <c r="D201" s="14" t="s">
        <v>647</v>
      </c>
      <c r="N201" s="14" t="s">
        <v>655</v>
      </c>
      <c r="O201" s="2" t="str">
        <f t="shared" si="6"/>
        <v>T1部件</v>
      </c>
    </row>
    <row r="202" spans="2:15" x14ac:dyDescent="0.3">
      <c r="B202" s="14" t="s">
        <v>648</v>
      </c>
      <c r="C202" s="14">
        <v>91001</v>
      </c>
      <c r="D202" s="14">
        <v>1110</v>
      </c>
      <c r="N202" s="14" t="s">
        <v>656</v>
      </c>
      <c r="O202" s="2" t="str">
        <f t="shared" si="6"/>
        <v>T1部件</v>
      </c>
    </row>
    <row r="203" spans="2:15" x14ac:dyDescent="0.3">
      <c r="B203" s="14" t="s">
        <v>649</v>
      </c>
      <c r="C203" s="14">
        <v>91002</v>
      </c>
      <c r="D203" s="14">
        <v>1120</v>
      </c>
      <c r="N203" s="14" t="s">
        <v>657</v>
      </c>
      <c r="O203" s="2" t="str">
        <f t="shared" si="6"/>
        <v>T1部件</v>
      </c>
    </row>
    <row r="204" spans="2:15" x14ac:dyDescent="0.3">
      <c r="B204" s="14" t="s">
        <v>650</v>
      </c>
      <c r="C204" s="14">
        <v>91003</v>
      </c>
      <c r="D204" s="14">
        <v>1130</v>
      </c>
      <c r="N204" s="14" t="s">
        <v>658</v>
      </c>
      <c r="O204" s="2" t="str">
        <f t="shared" si="6"/>
        <v>T1部件</v>
      </c>
    </row>
    <row r="205" spans="2:15" x14ac:dyDescent="0.3">
      <c r="B205" s="14" t="s">
        <v>651</v>
      </c>
      <c r="C205" s="14">
        <v>91004</v>
      </c>
      <c r="D205" s="14">
        <v>1140</v>
      </c>
      <c r="N205" s="14" t="s">
        <v>659</v>
      </c>
      <c r="O205" s="2" t="str">
        <f t="shared" si="6"/>
        <v>T1部件</v>
      </c>
    </row>
    <row r="206" spans="2:15" x14ac:dyDescent="0.3">
      <c r="B206" s="14" t="s">
        <v>652</v>
      </c>
      <c r="C206" s="14">
        <v>91005</v>
      </c>
      <c r="D206" s="14">
        <v>1150</v>
      </c>
      <c r="N206" s="14" t="s">
        <v>660</v>
      </c>
      <c r="O206" s="2" t="str">
        <f t="shared" si="6"/>
        <v>T1部件</v>
      </c>
    </row>
    <row r="207" spans="2:15" x14ac:dyDescent="0.3">
      <c r="B207" s="14" t="s">
        <v>653</v>
      </c>
      <c r="C207" s="14">
        <v>91006</v>
      </c>
      <c r="D207" s="14">
        <v>1160</v>
      </c>
      <c r="N207" s="14" t="s">
        <v>661</v>
      </c>
      <c r="O207" s="2" t="str">
        <f t="shared" si="6"/>
        <v>T1部件</v>
      </c>
    </row>
    <row r="208" spans="2:15" x14ac:dyDescent="0.3">
      <c r="B208" s="14" t="s">
        <v>654</v>
      </c>
      <c r="C208" s="14">
        <v>91101</v>
      </c>
      <c r="D208" s="14">
        <v>1210</v>
      </c>
      <c r="N208" s="14" t="s">
        <v>662</v>
      </c>
      <c r="O208" s="2" t="str">
        <f t="shared" si="6"/>
        <v>T1部件</v>
      </c>
    </row>
    <row r="209" spans="2:15" x14ac:dyDescent="0.3">
      <c r="B209" s="14" t="s">
        <v>655</v>
      </c>
      <c r="C209" s="14">
        <v>91102</v>
      </c>
      <c r="D209" s="14">
        <v>1220</v>
      </c>
      <c r="N209" s="14" t="s">
        <v>663</v>
      </c>
      <c r="O209" s="2" t="str">
        <f t="shared" si="6"/>
        <v>T1部件</v>
      </c>
    </row>
    <row r="210" spans="2:15" x14ac:dyDescent="0.3">
      <c r="B210" s="14" t="s">
        <v>656</v>
      </c>
      <c r="C210" s="14">
        <v>91103</v>
      </c>
      <c r="D210" s="14">
        <v>1230</v>
      </c>
      <c r="N210" s="14" t="s">
        <v>664</v>
      </c>
      <c r="O210" s="2" t="str">
        <f t="shared" si="6"/>
        <v>T1部件</v>
      </c>
    </row>
    <row r="211" spans="2:15" x14ac:dyDescent="0.3">
      <c r="B211" s="14" t="s">
        <v>657</v>
      </c>
      <c r="C211" s="14">
        <v>91104</v>
      </c>
      <c r="D211" s="14">
        <v>1240</v>
      </c>
      <c r="N211" s="14" t="s">
        <v>665</v>
      </c>
      <c r="O211" s="2" t="str">
        <f t="shared" si="6"/>
        <v>T1部件</v>
      </c>
    </row>
    <row r="212" spans="2:15" x14ac:dyDescent="0.3">
      <c r="B212" s="14" t="s">
        <v>658</v>
      </c>
      <c r="C212" s="14">
        <v>91105</v>
      </c>
      <c r="D212" s="14">
        <v>1250</v>
      </c>
      <c r="N212" s="14" t="s">
        <v>666</v>
      </c>
      <c r="O212" s="2" t="str">
        <f t="shared" si="6"/>
        <v>T2部件</v>
      </c>
    </row>
    <row r="213" spans="2:15" x14ac:dyDescent="0.3">
      <c r="B213" s="14" t="s">
        <v>659</v>
      </c>
      <c r="C213" s="14">
        <v>91106</v>
      </c>
      <c r="D213" s="14">
        <v>1260</v>
      </c>
      <c r="N213" s="14" t="s">
        <v>667</v>
      </c>
      <c r="O213" s="2" t="str">
        <f t="shared" si="6"/>
        <v>T2部件</v>
      </c>
    </row>
    <row r="214" spans="2:15" x14ac:dyDescent="0.3">
      <c r="B214" s="14" t="s">
        <v>660</v>
      </c>
      <c r="C214" s="14">
        <v>91201</v>
      </c>
      <c r="D214" s="14">
        <v>1310</v>
      </c>
      <c r="N214" s="14" t="s">
        <v>668</v>
      </c>
      <c r="O214" s="2" t="str">
        <f t="shared" si="6"/>
        <v>T2部件</v>
      </c>
    </row>
    <row r="215" spans="2:15" x14ac:dyDescent="0.3">
      <c r="B215" s="14" t="s">
        <v>661</v>
      </c>
      <c r="C215" s="14">
        <v>91202</v>
      </c>
      <c r="D215" s="14">
        <v>1320</v>
      </c>
      <c r="N215" s="14" t="s">
        <v>669</v>
      </c>
      <c r="O215" s="2" t="str">
        <f t="shared" si="6"/>
        <v>T2部件</v>
      </c>
    </row>
    <row r="216" spans="2:15" x14ac:dyDescent="0.3">
      <c r="B216" s="14" t="s">
        <v>662</v>
      </c>
      <c r="C216" s="14">
        <v>91203</v>
      </c>
      <c r="D216" s="14">
        <v>1330</v>
      </c>
      <c r="N216" s="14" t="s">
        <v>670</v>
      </c>
      <c r="O216" s="2" t="str">
        <f t="shared" si="6"/>
        <v>T2部件</v>
      </c>
    </row>
    <row r="217" spans="2:15" x14ac:dyDescent="0.3">
      <c r="B217" s="14" t="s">
        <v>663</v>
      </c>
      <c r="C217" s="14">
        <v>91204</v>
      </c>
      <c r="D217" s="14">
        <v>1340</v>
      </c>
      <c r="N217" s="14" t="s">
        <v>671</v>
      </c>
      <c r="O217" s="2" t="str">
        <f t="shared" si="6"/>
        <v>T2部件</v>
      </c>
    </row>
    <row r="218" spans="2:15" x14ac:dyDescent="0.3">
      <c r="B218" s="14" t="s">
        <v>664</v>
      </c>
      <c r="C218" s="14">
        <v>91205</v>
      </c>
      <c r="D218" s="14">
        <v>1350</v>
      </c>
      <c r="N218" s="14" t="s">
        <v>672</v>
      </c>
      <c r="O218" s="2" t="str">
        <f t="shared" si="6"/>
        <v>T2部件</v>
      </c>
    </row>
    <row r="219" spans="2:15" x14ac:dyDescent="0.3">
      <c r="B219" s="14" t="s">
        <v>665</v>
      </c>
      <c r="C219" s="14">
        <v>91206</v>
      </c>
      <c r="D219" s="14">
        <v>1360</v>
      </c>
      <c r="N219" s="14" t="s">
        <v>673</v>
      </c>
      <c r="O219" s="2" t="str">
        <f t="shared" si="6"/>
        <v>T2部件</v>
      </c>
    </row>
    <row r="220" spans="2:15" x14ac:dyDescent="0.3">
      <c r="B220" s="14" t="s">
        <v>666</v>
      </c>
      <c r="C220" s="14">
        <v>92001</v>
      </c>
      <c r="D220" s="14">
        <v>2110</v>
      </c>
      <c r="N220" s="14" t="s">
        <v>674</v>
      </c>
      <c r="O220" s="2" t="str">
        <f t="shared" si="6"/>
        <v>T2部件</v>
      </c>
    </row>
    <row r="221" spans="2:15" x14ac:dyDescent="0.3">
      <c r="B221" s="14" t="s">
        <v>667</v>
      </c>
      <c r="C221" s="14">
        <v>92002</v>
      </c>
      <c r="D221" s="14">
        <v>2120</v>
      </c>
      <c r="N221" s="14" t="s">
        <v>675</v>
      </c>
      <c r="O221" s="2" t="str">
        <f t="shared" si="6"/>
        <v>T2部件</v>
      </c>
    </row>
    <row r="222" spans="2:15" x14ac:dyDescent="0.3">
      <c r="B222" s="14" t="s">
        <v>668</v>
      </c>
      <c r="C222" s="14">
        <v>92003</v>
      </c>
      <c r="D222" s="14">
        <v>2130</v>
      </c>
      <c r="N222" s="14" t="s">
        <v>676</v>
      </c>
      <c r="O222" s="2" t="str">
        <f t="shared" si="6"/>
        <v>T2部件</v>
      </c>
    </row>
    <row r="223" spans="2:15" x14ac:dyDescent="0.3">
      <c r="B223" s="14" t="s">
        <v>669</v>
      </c>
      <c r="C223" s="14">
        <v>92004</v>
      </c>
      <c r="D223" s="14">
        <v>2140</v>
      </c>
      <c r="N223" s="14" t="s">
        <v>677</v>
      </c>
      <c r="O223" s="2" t="str">
        <f t="shared" si="6"/>
        <v>T2部件</v>
      </c>
    </row>
    <row r="224" spans="2:15" x14ac:dyDescent="0.3">
      <c r="B224" s="14" t="s">
        <v>670</v>
      </c>
      <c r="C224" s="14">
        <v>92005</v>
      </c>
      <c r="D224" s="14">
        <v>2150</v>
      </c>
      <c r="N224" s="14" t="s">
        <v>678</v>
      </c>
      <c r="O224" s="2" t="str">
        <f t="shared" si="6"/>
        <v>T2部件</v>
      </c>
    </row>
    <row r="225" spans="2:15" x14ac:dyDescent="0.3">
      <c r="B225" s="14" t="s">
        <v>671</v>
      </c>
      <c r="C225" s="14">
        <v>92006</v>
      </c>
      <c r="D225" s="14">
        <v>2160</v>
      </c>
      <c r="N225" s="14" t="s">
        <v>679</v>
      </c>
      <c r="O225" s="2" t="str">
        <f t="shared" si="6"/>
        <v>T2部件</v>
      </c>
    </row>
    <row r="226" spans="2:15" x14ac:dyDescent="0.3">
      <c r="B226" s="14" t="s">
        <v>672</v>
      </c>
      <c r="C226" s="14">
        <v>92101</v>
      </c>
      <c r="D226" s="14">
        <v>2210</v>
      </c>
      <c r="N226" s="14" t="s">
        <v>680</v>
      </c>
      <c r="O226" s="2" t="str">
        <f t="shared" si="6"/>
        <v>T2部件</v>
      </c>
    </row>
    <row r="227" spans="2:15" x14ac:dyDescent="0.3">
      <c r="B227" s="14" t="s">
        <v>673</v>
      </c>
      <c r="C227" s="14">
        <v>92102</v>
      </c>
      <c r="D227" s="14">
        <v>2220</v>
      </c>
      <c r="N227" s="14" t="s">
        <v>681</v>
      </c>
      <c r="O227" s="2" t="str">
        <f t="shared" si="6"/>
        <v>T2部件</v>
      </c>
    </row>
    <row r="228" spans="2:15" x14ac:dyDescent="0.3">
      <c r="B228" s="14" t="s">
        <v>674</v>
      </c>
      <c r="C228" s="14">
        <v>92103</v>
      </c>
      <c r="D228" s="14">
        <v>2230</v>
      </c>
      <c r="N228" s="14" t="s">
        <v>682</v>
      </c>
      <c r="O228" s="2" t="str">
        <f t="shared" si="6"/>
        <v>T2部件</v>
      </c>
    </row>
    <row r="229" spans="2:15" x14ac:dyDescent="0.3">
      <c r="B229" s="14" t="s">
        <v>675</v>
      </c>
      <c r="C229" s="14">
        <v>92104</v>
      </c>
      <c r="D229" s="14">
        <v>2240</v>
      </c>
      <c r="N229" s="14" t="s">
        <v>683</v>
      </c>
      <c r="O229" s="2" t="str">
        <f t="shared" si="6"/>
        <v>T2部件</v>
      </c>
    </row>
    <row r="230" spans="2:15" x14ac:dyDescent="0.3">
      <c r="B230" s="14" t="s">
        <v>676</v>
      </c>
      <c r="C230" s="14">
        <v>92105</v>
      </c>
      <c r="D230" s="14">
        <v>2250</v>
      </c>
      <c r="N230" s="14" t="s">
        <v>684</v>
      </c>
      <c r="O230" s="2" t="str">
        <f t="shared" si="6"/>
        <v>T3部件</v>
      </c>
    </row>
    <row r="231" spans="2:15" x14ac:dyDescent="0.3">
      <c r="B231" s="14" t="s">
        <v>677</v>
      </c>
      <c r="C231" s="14">
        <v>92106</v>
      </c>
      <c r="D231" s="14">
        <v>2260</v>
      </c>
      <c r="N231" s="14" t="s">
        <v>685</v>
      </c>
      <c r="O231" s="2" t="str">
        <f t="shared" si="6"/>
        <v>T3部件</v>
      </c>
    </row>
    <row r="232" spans="2:15" x14ac:dyDescent="0.3">
      <c r="B232" s="14" t="s">
        <v>678</v>
      </c>
      <c r="C232" s="14">
        <v>92201</v>
      </c>
      <c r="D232" s="14">
        <v>2310</v>
      </c>
      <c r="N232" s="14" t="s">
        <v>686</v>
      </c>
      <c r="O232" s="2" t="str">
        <f t="shared" si="6"/>
        <v>T3部件</v>
      </c>
    </row>
    <row r="233" spans="2:15" x14ac:dyDescent="0.3">
      <c r="B233" s="14" t="s">
        <v>679</v>
      </c>
      <c r="C233" s="14">
        <v>92202</v>
      </c>
      <c r="D233" s="14">
        <v>2320</v>
      </c>
      <c r="N233" s="14" t="s">
        <v>687</v>
      </c>
      <c r="O233" s="2" t="str">
        <f t="shared" si="6"/>
        <v>T3部件</v>
      </c>
    </row>
    <row r="234" spans="2:15" x14ac:dyDescent="0.3">
      <c r="B234" s="14" t="s">
        <v>680</v>
      </c>
      <c r="C234" s="14">
        <v>92203</v>
      </c>
      <c r="D234" s="14">
        <v>2330</v>
      </c>
      <c r="N234" s="14" t="s">
        <v>688</v>
      </c>
      <c r="O234" s="2" t="str">
        <f t="shared" si="6"/>
        <v>T3部件</v>
      </c>
    </row>
    <row r="235" spans="2:15" x14ac:dyDescent="0.3">
      <c r="B235" s="14" t="s">
        <v>681</v>
      </c>
      <c r="C235" s="14">
        <v>92204</v>
      </c>
      <c r="D235" s="14">
        <v>2340</v>
      </c>
      <c r="N235" s="14" t="s">
        <v>689</v>
      </c>
      <c r="O235" s="2" t="str">
        <f t="shared" si="6"/>
        <v>T3部件</v>
      </c>
    </row>
    <row r="236" spans="2:15" x14ac:dyDescent="0.3">
      <c r="B236" s="14" t="s">
        <v>682</v>
      </c>
      <c r="C236" s="14">
        <v>92205</v>
      </c>
      <c r="D236" s="14">
        <v>2350</v>
      </c>
      <c r="N236" s="14" t="s">
        <v>690</v>
      </c>
      <c r="O236" s="2" t="str">
        <f t="shared" si="6"/>
        <v>T3部件</v>
      </c>
    </row>
    <row r="237" spans="2:15" x14ac:dyDescent="0.3">
      <c r="B237" s="14" t="s">
        <v>683</v>
      </c>
      <c r="C237" s="14">
        <v>92206</v>
      </c>
      <c r="D237" s="14">
        <v>2360</v>
      </c>
      <c r="N237" s="14" t="s">
        <v>691</v>
      </c>
      <c r="O237" s="2" t="str">
        <f t="shared" si="6"/>
        <v>T3部件</v>
      </c>
    </row>
    <row r="238" spans="2:15" x14ac:dyDescent="0.3">
      <c r="B238" s="14" t="s">
        <v>684</v>
      </c>
      <c r="C238" s="14">
        <v>93001</v>
      </c>
      <c r="D238" s="14">
        <v>3110</v>
      </c>
      <c r="N238" s="14" t="s">
        <v>692</v>
      </c>
      <c r="O238" s="2" t="str">
        <f t="shared" si="6"/>
        <v>T3部件</v>
      </c>
    </row>
    <row r="239" spans="2:15" x14ac:dyDescent="0.3">
      <c r="B239" s="14" t="s">
        <v>685</v>
      </c>
      <c r="C239" s="14">
        <v>93002</v>
      </c>
      <c r="D239" s="14">
        <v>3120</v>
      </c>
      <c r="N239" s="14" t="s">
        <v>693</v>
      </c>
      <c r="O239" s="2" t="str">
        <f t="shared" si="6"/>
        <v>T3部件</v>
      </c>
    </row>
    <row r="240" spans="2:15" x14ac:dyDescent="0.3">
      <c r="B240" s="14" t="s">
        <v>686</v>
      </c>
      <c r="C240" s="14">
        <v>93003</v>
      </c>
      <c r="D240" s="14">
        <v>3130</v>
      </c>
      <c r="N240" s="14" t="s">
        <v>694</v>
      </c>
      <c r="O240" s="2" t="str">
        <f t="shared" si="6"/>
        <v>T3部件</v>
      </c>
    </row>
    <row r="241" spans="2:15" x14ac:dyDescent="0.3">
      <c r="B241" s="14" t="s">
        <v>687</v>
      </c>
      <c r="C241" s="14">
        <v>93004</v>
      </c>
      <c r="D241" s="14">
        <v>3140</v>
      </c>
      <c r="N241" s="14" t="s">
        <v>695</v>
      </c>
      <c r="O241" s="2" t="str">
        <f t="shared" si="6"/>
        <v>T3部件</v>
      </c>
    </row>
    <row r="242" spans="2:15" x14ac:dyDescent="0.3">
      <c r="B242" s="14" t="s">
        <v>688</v>
      </c>
      <c r="C242" s="14">
        <v>93005</v>
      </c>
      <c r="D242" s="14">
        <v>3150</v>
      </c>
      <c r="N242" s="14" t="s">
        <v>696</v>
      </c>
      <c r="O242" s="2" t="str">
        <f t="shared" si="6"/>
        <v>T3部件</v>
      </c>
    </row>
    <row r="243" spans="2:15" x14ac:dyDescent="0.3">
      <c r="B243" s="14" t="s">
        <v>689</v>
      </c>
      <c r="C243" s="14">
        <v>93006</v>
      </c>
      <c r="D243" s="14">
        <v>3160</v>
      </c>
      <c r="N243" s="14" t="s">
        <v>697</v>
      </c>
      <c r="O243" s="2" t="str">
        <f t="shared" si="6"/>
        <v>T3部件</v>
      </c>
    </row>
    <row r="244" spans="2:15" x14ac:dyDescent="0.3">
      <c r="B244" s="14" t="s">
        <v>690</v>
      </c>
      <c r="C244" s="14">
        <v>93101</v>
      </c>
      <c r="D244" s="14">
        <v>3210</v>
      </c>
      <c r="N244" s="14" t="s">
        <v>698</v>
      </c>
      <c r="O244" s="2" t="str">
        <f t="shared" si="6"/>
        <v>T3部件</v>
      </c>
    </row>
    <row r="245" spans="2:15" x14ac:dyDescent="0.3">
      <c r="B245" s="14" t="s">
        <v>691</v>
      </c>
      <c r="C245" s="14">
        <v>93102</v>
      </c>
      <c r="D245" s="14">
        <v>3220</v>
      </c>
      <c r="N245" s="14" t="s">
        <v>699</v>
      </c>
      <c r="O245" s="2" t="str">
        <f t="shared" si="6"/>
        <v>T3部件</v>
      </c>
    </row>
    <row r="246" spans="2:15" x14ac:dyDescent="0.3">
      <c r="B246" s="14" t="s">
        <v>692</v>
      </c>
      <c r="C246" s="14">
        <v>93103</v>
      </c>
      <c r="D246" s="14">
        <v>3230</v>
      </c>
      <c r="N246" s="14" t="s">
        <v>700</v>
      </c>
      <c r="O246" s="2" t="str">
        <f t="shared" si="6"/>
        <v>T3部件</v>
      </c>
    </row>
    <row r="247" spans="2:15" x14ac:dyDescent="0.3">
      <c r="B247" s="14" t="s">
        <v>693</v>
      </c>
      <c r="C247" s="14">
        <v>93104</v>
      </c>
      <c r="D247" s="14">
        <v>3240</v>
      </c>
      <c r="N247" s="14" t="s">
        <v>701</v>
      </c>
      <c r="O247" s="2" t="str">
        <f t="shared" si="6"/>
        <v>T3部件</v>
      </c>
    </row>
    <row r="248" spans="2:15" x14ac:dyDescent="0.3">
      <c r="B248" s="14" t="s">
        <v>694</v>
      </c>
      <c r="C248" s="14">
        <v>93105</v>
      </c>
      <c r="D248" s="14">
        <v>3250</v>
      </c>
      <c r="N248" s="14" t="s">
        <v>702</v>
      </c>
      <c r="O248" s="2" t="str">
        <f t="shared" si="6"/>
        <v>T4部件</v>
      </c>
    </row>
    <row r="249" spans="2:15" x14ac:dyDescent="0.3">
      <c r="B249" s="14" t="s">
        <v>695</v>
      </c>
      <c r="C249" s="14">
        <v>93106</v>
      </c>
      <c r="D249" s="14">
        <v>3260</v>
      </c>
      <c r="N249" s="14" t="s">
        <v>703</v>
      </c>
      <c r="O249" s="2" t="str">
        <f t="shared" si="6"/>
        <v>T4部件</v>
      </c>
    </row>
    <row r="250" spans="2:15" x14ac:dyDescent="0.3">
      <c r="B250" s="14" t="s">
        <v>696</v>
      </c>
      <c r="C250" s="14">
        <v>93201</v>
      </c>
      <c r="D250" s="14">
        <v>3310</v>
      </c>
      <c r="N250" s="14" t="s">
        <v>704</v>
      </c>
      <c r="O250" s="2" t="str">
        <f t="shared" si="6"/>
        <v>T4部件</v>
      </c>
    </row>
    <row r="251" spans="2:15" x14ac:dyDescent="0.3">
      <c r="B251" s="14" t="s">
        <v>697</v>
      </c>
      <c r="C251" s="14">
        <v>93202</v>
      </c>
      <c r="D251" s="14">
        <v>3320</v>
      </c>
      <c r="N251" s="14" t="s">
        <v>705</v>
      </c>
      <c r="O251" s="2" t="str">
        <f t="shared" si="6"/>
        <v>T4部件</v>
      </c>
    </row>
    <row r="252" spans="2:15" x14ac:dyDescent="0.3">
      <c r="B252" s="14" t="s">
        <v>698</v>
      </c>
      <c r="C252" s="14">
        <v>93203</v>
      </c>
      <c r="D252" s="14">
        <v>3330</v>
      </c>
      <c r="N252" s="14" t="s">
        <v>706</v>
      </c>
      <c r="O252" s="2" t="str">
        <f t="shared" si="6"/>
        <v>T4部件</v>
      </c>
    </row>
    <row r="253" spans="2:15" x14ac:dyDescent="0.3">
      <c r="B253" s="14" t="s">
        <v>699</v>
      </c>
      <c r="C253" s="14">
        <v>93204</v>
      </c>
      <c r="D253" s="14">
        <v>3340</v>
      </c>
      <c r="N253" s="14" t="s">
        <v>707</v>
      </c>
      <c r="O253" s="2" t="str">
        <f t="shared" si="6"/>
        <v>T4部件</v>
      </c>
    </row>
    <row r="254" spans="2:15" x14ac:dyDescent="0.3">
      <c r="B254" s="14" t="s">
        <v>700</v>
      </c>
      <c r="C254" s="14">
        <v>93205</v>
      </c>
      <c r="D254" s="14">
        <v>3350</v>
      </c>
      <c r="N254" s="14" t="s">
        <v>708</v>
      </c>
      <c r="O254" s="2" t="str">
        <f t="shared" si="6"/>
        <v>T4部件</v>
      </c>
    </row>
    <row r="255" spans="2:15" x14ac:dyDescent="0.3">
      <c r="B255" s="14" t="s">
        <v>701</v>
      </c>
      <c r="C255" s="14">
        <v>93206</v>
      </c>
      <c r="D255" s="14">
        <v>3360</v>
      </c>
      <c r="N255" s="14" t="s">
        <v>709</v>
      </c>
      <c r="O255" s="2" t="str">
        <f t="shared" si="6"/>
        <v>T4部件</v>
      </c>
    </row>
    <row r="256" spans="2:15" x14ac:dyDescent="0.3">
      <c r="B256" s="14" t="s">
        <v>702</v>
      </c>
      <c r="C256" s="14">
        <v>94001</v>
      </c>
      <c r="D256" s="14">
        <v>4110</v>
      </c>
      <c r="N256" s="14" t="s">
        <v>710</v>
      </c>
      <c r="O256" s="2" t="str">
        <f t="shared" si="6"/>
        <v>T4部件</v>
      </c>
    </row>
    <row r="257" spans="2:15" x14ac:dyDescent="0.3">
      <c r="B257" s="14" t="s">
        <v>703</v>
      </c>
      <c r="C257" s="14">
        <v>94002</v>
      </c>
      <c r="D257" s="14">
        <v>4120</v>
      </c>
      <c r="N257" s="14" t="s">
        <v>711</v>
      </c>
      <c r="O257" s="2" t="str">
        <f t="shared" si="6"/>
        <v>T4部件</v>
      </c>
    </row>
    <row r="258" spans="2:15" x14ac:dyDescent="0.3">
      <c r="B258" s="14" t="s">
        <v>704</v>
      </c>
      <c r="C258" s="14">
        <v>94003</v>
      </c>
      <c r="D258" s="14">
        <v>4130</v>
      </c>
      <c r="N258" s="14" t="s">
        <v>712</v>
      </c>
      <c r="O258" s="2" t="str">
        <f t="shared" si="6"/>
        <v>T4部件</v>
      </c>
    </row>
    <row r="259" spans="2:15" x14ac:dyDescent="0.3">
      <c r="B259" s="14" t="s">
        <v>705</v>
      </c>
      <c r="C259" s="14">
        <v>94004</v>
      </c>
      <c r="D259" s="14">
        <v>4140</v>
      </c>
      <c r="N259" s="14" t="s">
        <v>713</v>
      </c>
      <c r="O259" s="2" t="str">
        <f t="shared" ref="O259:O283" si="7">LEFT(N259,2)&amp;"部件"</f>
        <v>T4部件</v>
      </c>
    </row>
    <row r="260" spans="2:15" x14ac:dyDescent="0.3">
      <c r="B260" s="14" t="s">
        <v>706</v>
      </c>
      <c r="C260" s="14">
        <v>94005</v>
      </c>
      <c r="D260" s="14">
        <v>4150</v>
      </c>
      <c r="N260" s="14" t="s">
        <v>714</v>
      </c>
      <c r="O260" s="2" t="str">
        <f t="shared" si="7"/>
        <v>T4部件</v>
      </c>
    </row>
    <row r="261" spans="2:15" x14ac:dyDescent="0.3">
      <c r="B261" s="14" t="s">
        <v>707</v>
      </c>
      <c r="C261" s="14">
        <v>94006</v>
      </c>
      <c r="D261" s="14">
        <v>4160</v>
      </c>
      <c r="N261" s="14" t="s">
        <v>715</v>
      </c>
      <c r="O261" s="2" t="str">
        <f t="shared" si="7"/>
        <v>T4部件</v>
      </c>
    </row>
    <row r="262" spans="2:15" x14ac:dyDescent="0.3">
      <c r="B262" s="14" t="s">
        <v>708</v>
      </c>
      <c r="C262" s="14">
        <v>94101</v>
      </c>
      <c r="D262" s="14">
        <v>4210</v>
      </c>
      <c r="N262" s="14" t="s">
        <v>716</v>
      </c>
      <c r="O262" s="2" t="str">
        <f t="shared" si="7"/>
        <v>T4部件</v>
      </c>
    </row>
    <row r="263" spans="2:15" x14ac:dyDescent="0.3">
      <c r="B263" s="14" t="s">
        <v>709</v>
      </c>
      <c r="C263" s="14">
        <v>94102</v>
      </c>
      <c r="D263" s="14">
        <v>4220</v>
      </c>
      <c r="N263" s="14" t="s">
        <v>717</v>
      </c>
      <c r="O263" s="2" t="str">
        <f t="shared" si="7"/>
        <v>T4部件</v>
      </c>
    </row>
    <row r="264" spans="2:15" x14ac:dyDescent="0.3">
      <c r="B264" s="14" t="s">
        <v>710</v>
      </c>
      <c r="C264" s="14">
        <v>94103</v>
      </c>
      <c r="D264" s="14">
        <v>4230</v>
      </c>
      <c r="N264" s="14" t="s">
        <v>718</v>
      </c>
      <c r="O264" s="2" t="str">
        <f t="shared" si="7"/>
        <v>T4部件</v>
      </c>
    </row>
    <row r="265" spans="2:15" x14ac:dyDescent="0.3">
      <c r="B265" s="14" t="s">
        <v>711</v>
      </c>
      <c r="C265" s="14">
        <v>94104</v>
      </c>
      <c r="D265" s="14">
        <v>4240</v>
      </c>
      <c r="N265" s="14" t="s">
        <v>719</v>
      </c>
      <c r="O265" s="2" t="str">
        <f t="shared" si="7"/>
        <v>T4部件</v>
      </c>
    </row>
    <row r="266" spans="2:15" x14ac:dyDescent="0.3">
      <c r="B266" s="14" t="s">
        <v>712</v>
      </c>
      <c r="C266" s="14">
        <v>94105</v>
      </c>
      <c r="D266" s="14">
        <v>4250</v>
      </c>
      <c r="N266" s="14" t="s">
        <v>720</v>
      </c>
      <c r="O266" s="2" t="str">
        <f t="shared" si="7"/>
        <v>T5部件</v>
      </c>
    </row>
    <row r="267" spans="2:15" x14ac:dyDescent="0.3">
      <c r="B267" s="14" t="s">
        <v>713</v>
      </c>
      <c r="C267" s="14">
        <v>94106</v>
      </c>
      <c r="D267" s="14">
        <v>4260</v>
      </c>
      <c r="N267" s="14" t="s">
        <v>721</v>
      </c>
      <c r="O267" s="2" t="str">
        <f t="shared" si="7"/>
        <v>T5部件</v>
      </c>
    </row>
    <row r="268" spans="2:15" x14ac:dyDescent="0.3">
      <c r="B268" s="14" t="s">
        <v>714</v>
      </c>
      <c r="C268" s="14">
        <v>94201</v>
      </c>
      <c r="D268" s="14">
        <v>4310</v>
      </c>
      <c r="N268" s="14" t="s">
        <v>722</v>
      </c>
      <c r="O268" s="2" t="str">
        <f t="shared" si="7"/>
        <v>T5部件</v>
      </c>
    </row>
    <row r="269" spans="2:15" x14ac:dyDescent="0.3">
      <c r="B269" s="14" t="s">
        <v>715</v>
      </c>
      <c r="C269" s="14">
        <v>94202</v>
      </c>
      <c r="D269" s="14">
        <v>4320</v>
      </c>
      <c r="N269" s="14" t="s">
        <v>723</v>
      </c>
      <c r="O269" s="2" t="str">
        <f t="shared" si="7"/>
        <v>T5部件</v>
      </c>
    </row>
    <row r="270" spans="2:15" x14ac:dyDescent="0.3">
      <c r="B270" s="14" t="s">
        <v>716</v>
      </c>
      <c r="C270" s="14">
        <v>94203</v>
      </c>
      <c r="D270" s="14">
        <v>4330</v>
      </c>
      <c r="N270" s="14" t="s">
        <v>724</v>
      </c>
      <c r="O270" s="2" t="str">
        <f t="shared" si="7"/>
        <v>T5部件</v>
      </c>
    </row>
    <row r="271" spans="2:15" x14ac:dyDescent="0.3">
      <c r="B271" s="14" t="s">
        <v>717</v>
      </c>
      <c r="C271" s="14">
        <v>94204</v>
      </c>
      <c r="D271" s="14">
        <v>4340</v>
      </c>
      <c r="N271" s="14" t="s">
        <v>725</v>
      </c>
      <c r="O271" s="2" t="str">
        <f t="shared" si="7"/>
        <v>T5部件</v>
      </c>
    </row>
    <row r="272" spans="2:15" x14ac:dyDescent="0.3">
      <c r="B272" s="14" t="s">
        <v>718</v>
      </c>
      <c r="C272" s="14">
        <v>94205</v>
      </c>
      <c r="D272" s="14">
        <v>4350</v>
      </c>
      <c r="N272" s="14" t="s">
        <v>726</v>
      </c>
      <c r="O272" s="2" t="str">
        <f t="shared" si="7"/>
        <v>T5部件</v>
      </c>
    </row>
    <row r="273" spans="2:15" x14ac:dyDescent="0.3">
      <c r="B273" s="14" t="s">
        <v>719</v>
      </c>
      <c r="C273" s="14">
        <v>94206</v>
      </c>
      <c r="D273" s="14">
        <v>4360</v>
      </c>
      <c r="N273" s="14" t="s">
        <v>727</v>
      </c>
      <c r="O273" s="2" t="str">
        <f t="shared" si="7"/>
        <v>T5部件</v>
      </c>
    </row>
    <row r="274" spans="2:15" x14ac:dyDescent="0.3">
      <c r="B274" s="14" t="s">
        <v>720</v>
      </c>
      <c r="C274" s="14">
        <v>95001</v>
      </c>
      <c r="D274" s="14">
        <v>5110</v>
      </c>
      <c r="N274" s="14" t="s">
        <v>728</v>
      </c>
      <c r="O274" s="2" t="str">
        <f t="shared" si="7"/>
        <v>T5部件</v>
      </c>
    </row>
    <row r="275" spans="2:15" x14ac:dyDescent="0.3">
      <c r="B275" s="14" t="s">
        <v>721</v>
      </c>
      <c r="C275" s="14">
        <v>95002</v>
      </c>
      <c r="D275" s="14">
        <v>5120</v>
      </c>
      <c r="N275" s="14" t="s">
        <v>729</v>
      </c>
      <c r="O275" s="2" t="str">
        <f t="shared" si="7"/>
        <v>T5部件</v>
      </c>
    </row>
    <row r="276" spans="2:15" x14ac:dyDescent="0.3">
      <c r="B276" s="14" t="s">
        <v>722</v>
      </c>
      <c r="C276" s="14">
        <v>95003</v>
      </c>
      <c r="D276" s="14">
        <v>5130</v>
      </c>
      <c r="N276" s="14" t="s">
        <v>730</v>
      </c>
      <c r="O276" s="2" t="str">
        <f t="shared" si="7"/>
        <v>T5部件</v>
      </c>
    </row>
    <row r="277" spans="2:15" x14ac:dyDescent="0.3">
      <c r="B277" s="14" t="s">
        <v>723</v>
      </c>
      <c r="C277" s="14">
        <v>95004</v>
      </c>
      <c r="D277" s="14">
        <v>5140</v>
      </c>
      <c r="N277" s="14" t="s">
        <v>731</v>
      </c>
      <c r="O277" s="2" t="str">
        <f t="shared" si="7"/>
        <v>T5部件</v>
      </c>
    </row>
    <row r="278" spans="2:15" x14ac:dyDescent="0.3">
      <c r="B278" s="14" t="s">
        <v>724</v>
      </c>
      <c r="C278" s="14">
        <v>95005</v>
      </c>
      <c r="D278" s="14">
        <v>5150</v>
      </c>
      <c r="N278" s="14" t="s">
        <v>732</v>
      </c>
      <c r="O278" s="2" t="str">
        <f t="shared" si="7"/>
        <v>T5部件</v>
      </c>
    </row>
    <row r="279" spans="2:15" x14ac:dyDescent="0.3">
      <c r="B279" s="14" t="s">
        <v>725</v>
      </c>
      <c r="C279" s="14">
        <v>95006</v>
      </c>
      <c r="D279" s="14">
        <v>5160</v>
      </c>
      <c r="N279" s="14" t="s">
        <v>733</v>
      </c>
      <c r="O279" s="2" t="str">
        <f t="shared" si="7"/>
        <v>T5部件</v>
      </c>
    </row>
    <row r="280" spans="2:15" x14ac:dyDescent="0.3">
      <c r="B280" s="14" t="s">
        <v>726</v>
      </c>
      <c r="C280" s="14">
        <v>95101</v>
      </c>
      <c r="D280" s="14">
        <v>5210</v>
      </c>
      <c r="N280" s="14" t="s">
        <v>734</v>
      </c>
      <c r="O280" s="2" t="str">
        <f t="shared" si="7"/>
        <v>T5部件</v>
      </c>
    </row>
    <row r="281" spans="2:15" x14ac:dyDescent="0.3">
      <c r="B281" s="14" t="s">
        <v>727</v>
      </c>
      <c r="C281" s="14">
        <v>95102</v>
      </c>
      <c r="D281" s="14">
        <v>5220</v>
      </c>
      <c r="N281" s="14" t="s">
        <v>735</v>
      </c>
      <c r="O281" s="2" t="str">
        <f t="shared" si="7"/>
        <v>T5部件</v>
      </c>
    </row>
    <row r="282" spans="2:15" x14ac:dyDescent="0.3">
      <c r="B282" s="14" t="s">
        <v>728</v>
      </c>
      <c r="C282" s="14">
        <v>95103</v>
      </c>
      <c r="D282" s="14">
        <v>5230</v>
      </c>
      <c r="N282" s="14" t="s">
        <v>736</v>
      </c>
      <c r="O282" s="2" t="str">
        <f t="shared" si="7"/>
        <v>T5部件</v>
      </c>
    </row>
    <row r="283" spans="2:15" x14ac:dyDescent="0.3">
      <c r="B283" s="14" t="s">
        <v>729</v>
      </c>
      <c r="C283" s="14">
        <v>95104</v>
      </c>
      <c r="D283" s="14">
        <v>5240</v>
      </c>
      <c r="N283" s="14" t="s">
        <v>737</v>
      </c>
      <c r="O283" s="2" t="str">
        <f t="shared" si="7"/>
        <v>T5部件</v>
      </c>
    </row>
    <row r="284" spans="2:15" x14ac:dyDescent="0.3">
      <c r="B284" s="14" t="s">
        <v>730</v>
      </c>
      <c r="C284" s="14">
        <v>95105</v>
      </c>
      <c r="D284" s="14">
        <v>5250</v>
      </c>
      <c r="N284" s="15" t="s">
        <v>772</v>
      </c>
      <c r="O284" s="15" t="s">
        <v>783</v>
      </c>
    </row>
    <row r="285" spans="2:15" x14ac:dyDescent="0.3">
      <c r="B285" s="14" t="s">
        <v>731</v>
      </c>
      <c r="C285" s="14">
        <v>95106</v>
      </c>
      <c r="D285" s="14">
        <v>5260</v>
      </c>
      <c r="N285" s="15" t="s">
        <v>774</v>
      </c>
      <c r="O285" s="15" t="s">
        <v>783</v>
      </c>
    </row>
    <row r="286" spans="2:15" x14ac:dyDescent="0.3">
      <c r="B286" s="14" t="s">
        <v>732</v>
      </c>
      <c r="C286" s="14">
        <v>95201</v>
      </c>
      <c r="D286" s="14">
        <v>5310</v>
      </c>
      <c r="N286" s="15" t="s">
        <v>775</v>
      </c>
      <c r="O286" s="15" t="s">
        <v>785</v>
      </c>
    </row>
    <row r="287" spans="2:15" x14ac:dyDescent="0.3">
      <c r="B287" s="14" t="s">
        <v>733</v>
      </c>
      <c r="C287" s="14">
        <v>95202</v>
      </c>
      <c r="D287" s="14">
        <v>5320</v>
      </c>
      <c r="N287" s="15" t="s">
        <v>776</v>
      </c>
      <c r="O287" s="15" t="s">
        <v>785</v>
      </c>
    </row>
    <row r="288" spans="2:15" x14ac:dyDescent="0.3">
      <c r="B288" s="14" t="s">
        <v>734</v>
      </c>
      <c r="C288" s="14">
        <v>95203</v>
      </c>
      <c r="D288" s="14">
        <v>5330</v>
      </c>
      <c r="N288" s="15" t="s">
        <v>779</v>
      </c>
      <c r="O288" s="15" t="s">
        <v>785</v>
      </c>
    </row>
    <row r="289" spans="2:15" x14ac:dyDescent="0.3">
      <c r="B289" s="14" t="s">
        <v>735</v>
      </c>
      <c r="C289" s="14">
        <v>95204</v>
      </c>
      <c r="D289" s="14">
        <v>5340</v>
      </c>
      <c r="N289" s="15" t="s">
        <v>780</v>
      </c>
      <c r="O289" s="15" t="s">
        <v>786</v>
      </c>
    </row>
    <row r="290" spans="2:15" x14ac:dyDescent="0.3">
      <c r="B290" s="14" t="s">
        <v>736</v>
      </c>
      <c r="C290" s="14">
        <v>95205</v>
      </c>
      <c r="D290" s="14">
        <v>5350</v>
      </c>
      <c r="N290" s="15" t="s">
        <v>781</v>
      </c>
      <c r="O290" s="15" t="s">
        <v>786</v>
      </c>
    </row>
    <row r="291" spans="2:15" x14ac:dyDescent="0.3">
      <c r="B291" s="14" t="s">
        <v>737</v>
      </c>
      <c r="C291" s="14">
        <v>95206</v>
      </c>
      <c r="D291" s="14">
        <v>5360</v>
      </c>
      <c r="N291" s="15" t="s">
        <v>782</v>
      </c>
      <c r="O291" s="15" t="s">
        <v>786</v>
      </c>
    </row>
    <row r="294" spans="2:15" x14ac:dyDescent="0.3">
      <c r="B294" s="15" t="s">
        <v>777</v>
      </c>
      <c r="C294" s="15" t="s">
        <v>778</v>
      </c>
    </row>
    <row r="295" spans="2:15" x14ac:dyDescent="0.3">
      <c r="B295" s="15" t="s">
        <v>772</v>
      </c>
      <c r="C295" s="15">
        <v>100301</v>
      </c>
    </row>
    <row r="296" spans="2:15" x14ac:dyDescent="0.3">
      <c r="B296" s="15" t="s">
        <v>774</v>
      </c>
      <c r="C296" s="15">
        <v>100302</v>
      </c>
    </row>
    <row r="297" spans="2:15" x14ac:dyDescent="0.3">
      <c r="B297" s="15" t="s">
        <v>775</v>
      </c>
      <c r="C297" s="15">
        <v>100501</v>
      </c>
    </row>
    <row r="298" spans="2:15" x14ac:dyDescent="0.3">
      <c r="B298" s="15" t="s">
        <v>776</v>
      </c>
      <c r="C298" s="15">
        <v>100502</v>
      </c>
    </row>
    <row r="299" spans="2:15" x14ac:dyDescent="0.3">
      <c r="B299" s="15" t="s">
        <v>779</v>
      </c>
      <c r="C299" s="15">
        <v>100503</v>
      </c>
    </row>
    <row r="300" spans="2:15" x14ac:dyDescent="0.3">
      <c r="B300" s="15" t="s">
        <v>780</v>
      </c>
      <c r="C300" s="15">
        <v>100801</v>
      </c>
    </row>
    <row r="301" spans="2:15" x14ac:dyDescent="0.3">
      <c r="B301" s="15" t="s">
        <v>781</v>
      </c>
      <c r="C301" s="15">
        <v>100802</v>
      </c>
    </row>
    <row r="302" spans="2:15" x14ac:dyDescent="0.3">
      <c r="B302" s="15" t="s">
        <v>782</v>
      </c>
      <c r="C302" s="15">
        <v>100803</v>
      </c>
    </row>
  </sheetData>
  <sortState ref="AC45:AH194">
    <sortCondition ref="AE45:AE194"/>
    <sortCondition ref="AC45:AC194"/>
    <sortCondition ref="AD45:AD194"/>
    <sortCondition ref="AF45:AF194"/>
    <sortCondition ref="AG45:AG194"/>
  </sortState>
  <phoneticPr fontId="1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3:Y517"/>
  <sheetViews>
    <sheetView topLeftCell="A496" workbookViewId="0">
      <selection activeCell="V517" activeCellId="9" sqref="V16:Y16 V43:Y43 V82:Y82 V127:Y127 V175:Y175 V232:Y232 V295:Y295 V360:Y360 V433:Y433 V517:Y517"/>
    </sheetView>
  </sheetViews>
  <sheetFormatPr defaultRowHeight="14.25" x14ac:dyDescent="0.3"/>
  <cols>
    <col min="1" max="16384" width="9" style="3"/>
  </cols>
  <sheetData>
    <row r="3" spans="2:25" x14ac:dyDescent="0.3">
      <c r="B3" s="2" t="s">
        <v>133</v>
      </c>
      <c r="C3" s="2" t="s">
        <v>135</v>
      </c>
      <c r="D3" s="2" t="s">
        <v>0</v>
      </c>
      <c r="E3" s="2" t="s">
        <v>1</v>
      </c>
      <c r="F3" s="2" t="s">
        <v>36</v>
      </c>
      <c r="G3" s="2" t="s">
        <v>2</v>
      </c>
      <c r="H3" s="2" t="s">
        <v>3</v>
      </c>
      <c r="I3" s="2" t="s">
        <v>4</v>
      </c>
      <c r="J3" s="7" t="s">
        <v>234</v>
      </c>
      <c r="K3" s="7" t="s">
        <v>235</v>
      </c>
      <c r="L3" s="3" t="s">
        <v>222</v>
      </c>
      <c r="M3" s="3" t="s">
        <v>220</v>
      </c>
      <c r="N3" s="3" t="s">
        <v>224</v>
      </c>
      <c r="O3" s="3" t="s">
        <v>225</v>
      </c>
      <c r="P3" s="3" t="s">
        <v>226</v>
      </c>
      <c r="Q3" s="8" t="s">
        <v>244</v>
      </c>
      <c r="R3" s="8" t="s">
        <v>245</v>
      </c>
      <c r="S3" s="8" t="s">
        <v>246</v>
      </c>
    </row>
    <row r="4" spans="2:25" x14ac:dyDescent="0.3">
      <c r="B4" s="2">
        <f>数据源!B36</f>
        <v>1</v>
      </c>
      <c r="C4" s="2" t="str">
        <f>数据源!C36</f>
        <v>雷诺FT</v>
      </c>
      <c r="D4" s="2" t="str">
        <f>数据源!D36</f>
        <v>坦克碎片</v>
      </c>
      <c r="E4" s="2">
        <f>数据源!E36</f>
        <v>25</v>
      </c>
      <c r="F4" s="2">
        <f>数据源!F36</f>
        <v>5</v>
      </c>
      <c r="G4" s="2">
        <f>数据源!G36</f>
        <v>0.21899999999999997</v>
      </c>
      <c r="H4" s="2">
        <f>数据源!H36</f>
        <v>0.20147999999999996</v>
      </c>
      <c r="I4" s="2">
        <f>数据源!I36</f>
        <v>2015</v>
      </c>
      <c r="J4" s="3">
        <f>ROUNDUP(IF(F4&gt;1,F4-ROUNDDOWN(SQRT(F4),0),F4),0)</f>
        <v>3</v>
      </c>
      <c r="K4" s="3">
        <f>F4*2-J4</f>
        <v>7</v>
      </c>
      <c r="L4" s="3" t="str">
        <f>RIGHT(D4,2)</f>
        <v>碎片</v>
      </c>
      <c r="M4" s="3">
        <f ca="1">IF(OR(L4="坦克",L4="碎片"),VLOOKUP(C4,INDIRECT("坦克ID"),MATCH(L4&amp;"ID",INDIRECT("坦克标头"),0),FALSE),VLOOKUP(C4,INDIRECT(L4&amp;"ID"),2,FALSE))</f>
        <v>51111</v>
      </c>
      <c r="N4" s="1">
        <f ca="1">M4</f>
        <v>51111</v>
      </c>
      <c r="O4" s="1">
        <f>I4</f>
        <v>2015</v>
      </c>
      <c r="P4" s="1" t="str">
        <f>"("&amp;J4&amp;","&amp;K4&amp;")"</f>
        <v>(3,7)</v>
      </c>
      <c r="Q4" s="3" t="str">
        <f>IF(D4="坦克碎片",VLOOKUP(C4,道具信息!$N$2:$O$291,2,FALSE)&amp;"碎片",VLOOKUP(C4,道具信息!$N$2:$O$291,2,FALSE))</f>
        <v>T1坦克碎片</v>
      </c>
      <c r="R4" s="3">
        <f t="shared" ref="R4:R15" si="0">SUMIFS(I$3:I$517,Q$3:Q$517,Q4,B$3:B$517,B4)</f>
        <v>6045</v>
      </c>
      <c r="S4" s="11">
        <f t="shared" ref="S4:S15" si="1">ROUND(R4/SUMIF(B$3:B$517,B4,I$3:I$517),3)</f>
        <v>0.60499999999999998</v>
      </c>
      <c r="T4" s="3" t="str">
        <f>VLOOKUP(Q4,道具信息!$Q$3:$S$20,2,FALSE)</f>
        <v>CHEST_ITEM_TYPE_T1_SHARD</v>
      </c>
      <c r="U4" s="3" t="str">
        <f>T4</f>
        <v>CHEST_ITEM_TYPE_T1_SHARD</v>
      </c>
      <c r="V4" s="3" t="str">
        <f>U4</f>
        <v>CHEST_ITEM_TYPE_T1_SHARD</v>
      </c>
      <c r="W4" s="13">
        <f>IF(U4&lt;&gt;"",ROUND(S4*100%,3),"")</f>
        <v>0.60499999999999998</v>
      </c>
      <c r="X4" s="3" t="str">
        <f>TEXT(W4,"0.0%")</f>
        <v>60.5%</v>
      </c>
      <c r="Y4" s="3" t="str">
        <f>X4</f>
        <v>60.5%</v>
      </c>
    </row>
    <row r="5" spans="2:25" x14ac:dyDescent="0.3">
      <c r="B5" s="2">
        <f>数据源!B37</f>
        <v>1</v>
      </c>
      <c r="C5" s="2" t="str">
        <f>数据源!C37</f>
        <v>Stuart</v>
      </c>
      <c r="D5" s="2" t="str">
        <f>数据源!D37</f>
        <v>坦克碎片</v>
      </c>
      <c r="E5" s="2">
        <f>数据源!E37</f>
        <v>25</v>
      </c>
      <c r="F5" s="2">
        <f>数据源!F37</f>
        <v>5</v>
      </c>
      <c r="G5" s="2">
        <f>数据源!G37</f>
        <v>0.21899999999999997</v>
      </c>
      <c r="H5" s="2">
        <f>数据源!H37</f>
        <v>0.20147999999999996</v>
      </c>
      <c r="I5" s="2">
        <f>数据源!I37</f>
        <v>2015</v>
      </c>
      <c r="J5" s="3">
        <f>ROUNDUP(IF(F5&gt;1,F5-ROUNDDOWN(SQRT(F5),0),F5),0)</f>
        <v>3</v>
      </c>
      <c r="K5" s="3">
        <f>F5*2-J5</f>
        <v>7</v>
      </c>
      <c r="L5" s="3" t="str">
        <f>RIGHT(D5,2)</f>
        <v>碎片</v>
      </c>
      <c r="M5" s="3">
        <f ca="1">IF(OR(L5="坦克",L5="碎片"),VLOOKUP(C5,INDIRECT("坦克ID"),MATCH(L5&amp;"ID",INDIRECT("坦克标头"),0),FALSE),VLOOKUP(C5,INDIRECT(L5&amp;"ID"),2,FALSE))</f>
        <v>52111</v>
      </c>
      <c r="N5" s="1" t="str">
        <f ca="1">N4&amp;","&amp;M5</f>
        <v>51111,52111</v>
      </c>
      <c r="O5" s="1" t="str">
        <f t="shared" ref="O5" si="2">O4&amp;","&amp;I5</f>
        <v>2015,2015</v>
      </c>
      <c r="P5" s="1" t="str">
        <f>P4&amp;","&amp;"("&amp;J5&amp;","&amp;K5&amp;")"</f>
        <v>(3,7),(3,7)</v>
      </c>
      <c r="Q5" s="3" t="str">
        <f>IF(D5="坦克碎片",VLOOKUP(C5,道具信息!$N$2:$O$291,2,FALSE)&amp;"碎片",VLOOKUP(C5,道具信息!$N$2:$O$291,2,FALSE))</f>
        <v>T1坦克碎片</v>
      </c>
      <c r="R5" s="3">
        <f t="shared" si="0"/>
        <v>6045</v>
      </c>
      <c r="S5" s="11">
        <f t="shared" si="1"/>
        <v>0.60499999999999998</v>
      </c>
      <c r="T5" s="3" t="str">
        <f>VLOOKUP(Q5,道具信息!$Q$3:$S$20,2,FALSE)</f>
        <v>CHEST_ITEM_TYPE_T1_SHARD</v>
      </c>
      <c r="U5" s="3" t="str">
        <f>IF(COUNTIF(U3:U$4,T5)=0,T5,"")</f>
        <v/>
      </c>
      <c r="V5" s="3" t="str">
        <f>IF(U5&lt;&gt;"",V4&amp;","&amp;U5,V4)</f>
        <v>CHEST_ITEM_TYPE_T1_SHARD</v>
      </c>
      <c r="W5" s="13" t="str">
        <f t="shared" ref="W5" si="3">IF(U5&lt;&gt;"",ROUND(S5*100%,3),"")</f>
        <v/>
      </c>
      <c r="X5" s="3" t="str">
        <f t="shared" ref="X5" si="4">TEXT(W5,"0.0%")</f>
        <v/>
      </c>
      <c r="Y5" s="3" t="str">
        <f>IF(X5&lt;&gt;"",Y4&amp;","&amp;X5,Y4)</f>
        <v>60.5%</v>
      </c>
    </row>
    <row r="6" spans="2:25" x14ac:dyDescent="0.3">
      <c r="B6" s="2">
        <f>数据源!B38</f>
        <v>1</v>
      </c>
      <c r="C6" s="2" t="str">
        <f>数据源!C38</f>
        <v>B-1</v>
      </c>
      <c r="D6" s="2" t="str">
        <f>数据源!D38</f>
        <v>坦克碎片</v>
      </c>
      <c r="E6" s="2">
        <f>数据源!E38</f>
        <v>25</v>
      </c>
      <c r="F6" s="2">
        <f>数据源!F38</f>
        <v>5</v>
      </c>
      <c r="G6" s="2">
        <f>数据源!G38</f>
        <v>0.21899999999999997</v>
      </c>
      <c r="H6" s="2">
        <f>数据源!H38</f>
        <v>0.20147999999999996</v>
      </c>
      <c r="I6" s="2">
        <f>数据源!I38</f>
        <v>2015</v>
      </c>
      <c r="J6" s="3">
        <f t="shared" ref="J6:J15" si="5">ROUNDUP(IF(F6&gt;1,F6-ROUNDDOWN(SQRT(F6),0),F6),0)</f>
        <v>3</v>
      </c>
      <c r="K6" s="3">
        <f t="shared" ref="K6:K15" si="6">F6*2-J6</f>
        <v>7</v>
      </c>
      <c r="L6" s="3" t="str">
        <f t="shared" ref="L6:L9" si="7">RIGHT(D6,2)</f>
        <v>碎片</v>
      </c>
      <c r="M6" s="3">
        <f t="shared" ref="M6:M15" ca="1" si="8">IF(OR(L6="坦克",L6="碎片"),VLOOKUP(C6,INDIRECT("坦克ID"),MATCH(L6&amp;"ID",INDIRECT("坦克标头"),0),FALSE),VLOOKUP(C6,INDIRECT(L6&amp;"ID"),2,FALSE))</f>
        <v>53111</v>
      </c>
      <c r="N6" s="1" t="str">
        <f t="shared" ref="N6:N15" ca="1" si="9">N5&amp;","&amp;M6</f>
        <v>51111,52111,53111</v>
      </c>
      <c r="O6" s="1" t="str">
        <f t="shared" ref="O6:O15" si="10">O5&amp;","&amp;I6</f>
        <v>2015,2015,2015</v>
      </c>
      <c r="P6" s="1" t="str">
        <f t="shared" ref="P6:P15" si="11">P5&amp;","&amp;"("&amp;J6&amp;","&amp;K6&amp;")"</f>
        <v>(3,7),(3,7),(3,7)</v>
      </c>
      <c r="Q6" s="3" t="str">
        <f>IF(D6="坦克碎片",VLOOKUP(C6,道具信息!$N$2:$O$291,2,FALSE)&amp;"碎片",VLOOKUP(C6,道具信息!$N$2:$O$291,2,FALSE))</f>
        <v>T1坦克碎片</v>
      </c>
      <c r="R6" s="3">
        <f t="shared" si="0"/>
        <v>6045</v>
      </c>
      <c r="S6" s="11">
        <f t="shared" si="1"/>
        <v>0.60499999999999998</v>
      </c>
      <c r="T6" s="3" t="str">
        <f>VLOOKUP(Q6,道具信息!$Q$3:$S$20,2,FALSE)</f>
        <v>CHEST_ITEM_TYPE_T1_SHARD</v>
      </c>
      <c r="U6" s="3" t="str">
        <f>IF(COUNTIF(U$4:U4,T6)=0,T6,"")</f>
        <v/>
      </c>
      <c r="V6" s="3" t="str">
        <f t="shared" ref="V6:V15" si="12">IF(U6&lt;&gt;"",V5&amp;","&amp;U6,V5)</f>
        <v>CHEST_ITEM_TYPE_T1_SHARD</v>
      </c>
      <c r="W6" s="13" t="str">
        <f t="shared" ref="W6:W15" si="13">IF(U6&lt;&gt;"",ROUND(S6*100%,3),"")</f>
        <v/>
      </c>
      <c r="X6" s="3" t="str">
        <f t="shared" ref="X6:X15" si="14">TEXT(W6,"0.0%")</f>
        <v/>
      </c>
      <c r="Y6" s="3" t="str">
        <f t="shared" ref="Y6:Y15" si="15">IF(X6&lt;&gt;"",Y5&amp;","&amp;X6,Y5)</f>
        <v>60.5%</v>
      </c>
    </row>
    <row r="7" spans="2:25" x14ac:dyDescent="0.3">
      <c r="B7" s="2">
        <f>数据源!B39</f>
        <v>1</v>
      </c>
      <c r="C7" s="2" t="str">
        <f>数据源!C39</f>
        <v>T1LP1</v>
      </c>
      <c r="D7" s="2" t="str">
        <f>数据源!D39</f>
        <v>部件</v>
      </c>
      <c r="E7" s="2">
        <f>数据源!E39</f>
        <v>50</v>
      </c>
      <c r="F7" s="2">
        <f>数据源!F39</f>
        <v>2</v>
      </c>
      <c r="G7" s="2">
        <f>数据源!G39</f>
        <v>3.7999999999999999E-2</v>
      </c>
      <c r="H7" s="2">
        <f>数据源!H39</f>
        <v>4.3700000000000003E-2</v>
      </c>
      <c r="I7" s="2">
        <f>数据源!I39</f>
        <v>437</v>
      </c>
      <c r="J7" s="3">
        <f t="shared" si="5"/>
        <v>1</v>
      </c>
      <c r="K7" s="3">
        <f t="shared" si="6"/>
        <v>3</v>
      </c>
      <c r="L7" s="3" t="str">
        <f t="shared" si="7"/>
        <v>部件</v>
      </c>
      <c r="M7" s="3">
        <f t="shared" ca="1" si="8"/>
        <v>91001</v>
      </c>
      <c r="N7" s="1" t="str">
        <f t="shared" ca="1" si="9"/>
        <v>51111,52111,53111,91001</v>
      </c>
      <c r="O7" s="1" t="str">
        <f t="shared" si="10"/>
        <v>2015,2015,2015,437</v>
      </c>
      <c r="P7" s="1" t="str">
        <f t="shared" si="11"/>
        <v>(3,7),(3,7),(3,7),(1,3)</v>
      </c>
      <c r="Q7" s="3" t="str">
        <f>IF(D7="坦克碎片",VLOOKUP(C7,道具信息!$N$2:$O$291,2,FALSE)&amp;"碎片",VLOOKUP(C7,道具信息!$N$2:$O$291,2,FALSE))</f>
        <v>T1部件</v>
      </c>
      <c r="R7" s="3">
        <f t="shared" si="0"/>
        <v>3945</v>
      </c>
      <c r="S7" s="11">
        <f t="shared" si="1"/>
        <v>0.39500000000000002</v>
      </c>
      <c r="T7" s="3" t="str">
        <f>VLOOKUP(Q7,道具信息!$Q$3:$S$20,2,FALSE)</f>
        <v>CHEST_ITEM_TYPE_T1_PART</v>
      </c>
      <c r="U7" s="3" t="str">
        <f>IF(COUNTIF(U$4:U6,T7)=0,T7,"")</f>
        <v>CHEST_ITEM_TYPE_T1_PART</v>
      </c>
      <c r="V7" s="3" t="str">
        <f t="shared" si="12"/>
        <v>CHEST_ITEM_TYPE_T1_SHARD,CHEST_ITEM_TYPE_T1_PART</v>
      </c>
      <c r="W7" s="13">
        <f t="shared" si="13"/>
        <v>0.39500000000000002</v>
      </c>
      <c r="X7" s="3" t="str">
        <f t="shared" si="14"/>
        <v>39.5%</v>
      </c>
      <c r="Y7" s="3" t="str">
        <f t="shared" si="15"/>
        <v>60.5%,39.5%</v>
      </c>
    </row>
    <row r="8" spans="2:25" x14ac:dyDescent="0.3">
      <c r="B8" s="2">
        <f>数据源!B40</f>
        <v>1</v>
      </c>
      <c r="C8" s="2" t="str">
        <f>数据源!C40</f>
        <v>T1LP3</v>
      </c>
      <c r="D8" s="2" t="str">
        <f>数据源!D40</f>
        <v>部件</v>
      </c>
      <c r="E8" s="2">
        <f>数据源!E40</f>
        <v>50</v>
      </c>
      <c r="F8" s="2">
        <f>数据源!F40</f>
        <v>2</v>
      </c>
      <c r="G8" s="2">
        <f>数据源!G40</f>
        <v>3.7999999999999999E-2</v>
      </c>
      <c r="H8" s="2">
        <f>数据源!H40</f>
        <v>4.3700000000000003E-2</v>
      </c>
      <c r="I8" s="2">
        <f>数据源!I40</f>
        <v>437</v>
      </c>
      <c r="J8" s="3">
        <f t="shared" si="5"/>
        <v>1</v>
      </c>
      <c r="K8" s="3">
        <f t="shared" si="6"/>
        <v>3</v>
      </c>
      <c r="L8" s="3" t="str">
        <f t="shared" si="7"/>
        <v>部件</v>
      </c>
      <c r="M8" s="3">
        <f t="shared" ca="1" si="8"/>
        <v>91003</v>
      </c>
      <c r="N8" s="1" t="str">
        <f t="shared" ca="1" si="9"/>
        <v>51111,52111,53111,91001,91003</v>
      </c>
      <c r="O8" s="1" t="str">
        <f t="shared" si="10"/>
        <v>2015,2015,2015,437,437</v>
      </c>
      <c r="P8" s="1" t="str">
        <f t="shared" si="11"/>
        <v>(3,7),(3,7),(3,7),(1,3),(1,3)</v>
      </c>
      <c r="Q8" s="3" t="str">
        <f>IF(D8="坦克碎片",VLOOKUP(C8,道具信息!$N$2:$O$291,2,FALSE)&amp;"碎片",VLOOKUP(C8,道具信息!$N$2:$O$291,2,FALSE))</f>
        <v>T1部件</v>
      </c>
      <c r="R8" s="3">
        <f t="shared" si="0"/>
        <v>3945</v>
      </c>
      <c r="S8" s="11">
        <f t="shared" si="1"/>
        <v>0.39500000000000002</v>
      </c>
      <c r="T8" s="3" t="str">
        <f>VLOOKUP(Q8,道具信息!$Q$3:$S$20,2,FALSE)</f>
        <v>CHEST_ITEM_TYPE_T1_PART</v>
      </c>
      <c r="U8" s="3" t="str">
        <f>IF(COUNTIF(U$4:U7,T8)=0,T8,"")</f>
        <v/>
      </c>
      <c r="V8" s="3" t="str">
        <f t="shared" si="12"/>
        <v>CHEST_ITEM_TYPE_T1_SHARD,CHEST_ITEM_TYPE_T1_PART</v>
      </c>
      <c r="W8" s="13" t="str">
        <f t="shared" si="13"/>
        <v/>
      </c>
      <c r="X8" s="3" t="str">
        <f t="shared" si="14"/>
        <v/>
      </c>
      <c r="Y8" s="3" t="str">
        <f t="shared" si="15"/>
        <v>60.5%,39.5%</v>
      </c>
    </row>
    <row r="9" spans="2:25" x14ac:dyDescent="0.3">
      <c r="B9" s="2">
        <f>数据源!B41</f>
        <v>1</v>
      </c>
      <c r="C9" s="2" t="str">
        <f>数据源!C41</f>
        <v>T1LP5</v>
      </c>
      <c r="D9" s="2" t="str">
        <f>数据源!D41</f>
        <v>部件</v>
      </c>
      <c r="E9" s="2">
        <f>数据源!E41</f>
        <v>50</v>
      </c>
      <c r="F9" s="2">
        <f>数据源!F41</f>
        <v>2</v>
      </c>
      <c r="G9" s="2">
        <f>数据源!G41</f>
        <v>3.7999999999999999E-2</v>
      </c>
      <c r="H9" s="2">
        <f>数据源!H41</f>
        <v>4.3700000000000003E-2</v>
      </c>
      <c r="I9" s="2">
        <f>数据源!I41</f>
        <v>437</v>
      </c>
      <c r="J9" s="3">
        <f t="shared" si="5"/>
        <v>1</v>
      </c>
      <c r="K9" s="3">
        <f t="shared" si="6"/>
        <v>3</v>
      </c>
      <c r="L9" s="3" t="str">
        <f t="shared" si="7"/>
        <v>部件</v>
      </c>
      <c r="M9" s="3">
        <f t="shared" ca="1" si="8"/>
        <v>91005</v>
      </c>
      <c r="N9" s="1" t="str">
        <f t="shared" ca="1" si="9"/>
        <v>51111,52111,53111,91001,91003,91005</v>
      </c>
      <c r="O9" s="1" t="str">
        <f t="shared" si="10"/>
        <v>2015,2015,2015,437,437,437</v>
      </c>
      <c r="P9" s="1" t="str">
        <f t="shared" si="11"/>
        <v>(3,7),(3,7),(3,7),(1,3),(1,3),(1,3)</v>
      </c>
      <c r="Q9" s="3" t="str">
        <f>IF(D9="坦克碎片",VLOOKUP(C9,道具信息!$N$2:$O$291,2,FALSE)&amp;"碎片",VLOOKUP(C9,道具信息!$N$2:$O$291,2,FALSE))</f>
        <v>T1部件</v>
      </c>
      <c r="R9" s="3">
        <f t="shared" si="0"/>
        <v>3945</v>
      </c>
      <c r="S9" s="11">
        <f t="shared" si="1"/>
        <v>0.39500000000000002</v>
      </c>
      <c r="T9" s="3" t="str">
        <f>VLOOKUP(Q9,道具信息!$Q$3:$S$20,2,FALSE)</f>
        <v>CHEST_ITEM_TYPE_T1_PART</v>
      </c>
      <c r="U9" s="3" t="str">
        <f>IF(COUNTIF(U$4:U8,T9)=0,T9,"")</f>
        <v/>
      </c>
      <c r="V9" s="3" t="str">
        <f t="shared" si="12"/>
        <v>CHEST_ITEM_TYPE_T1_SHARD,CHEST_ITEM_TYPE_T1_PART</v>
      </c>
      <c r="W9" s="13" t="str">
        <f t="shared" si="13"/>
        <v/>
      </c>
      <c r="X9" s="3" t="str">
        <f t="shared" si="14"/>
        <v/>
      </c>
      <c r="Y9" s="3" t="str">
        <f t="shared" si="15"/>
        <v>60.5%,39.5%</v>
      </c>
    </row>
    <row r="10" spans="2:25" x14ac:dyDescent="0.3">
      <c r="B10" s="2">
        <f>数据源!B42</f>
        <v>1</v>
      </c>
      <c r="C10" s="2" t="str">
        <f>数据源!C42</f>
        <v>T1MP1</v>
      </c>
      <c r="D10" s="2" t="str">
        <f>数据源!D42</f>
        <v>部件</v>
      </c>
      <c r="E10" s="2">
        <f>数据源!E42</f>
        <v>50</v>
      </c>
      <c r="F10" s="2">
        <f>数据源!F42</f>
        <v>2</v>
      </c>
      <c r="G10" s="2">
        <f>数据源!G42</f>
        <v>3.7999999999999999E-2</v>
      </c>
      <c r="H10" s="2">
        <f>数据源!H42</f>
        <v>4.3700000000000003E-2</v>
      </c>
      <c r="I10" s="2">
        <f>数据源!I42</f>
        <v>437</v>
      </c>
      <c r="J10" s="3">
        <f t="shared" si="5"/>
        <v>1</v>
      </c>
      <c r="K10" s="3">
        <f t="shared" si="6"/>
        <v>3</v>
      </c>
      <c r="L10" s="3" t="str">
        <f t="shared" ref="L10:L15" si="16">RIGHT(D10,2)</f>
        <v>部件</v>
      </c>
      <c r="M10" s="3">
        <f t="shared" ca="1" si="8"/>
        <v>91101</v>
      </c>
      <c r="N10" s="1" t="str">
        <f t="shared" ca="1" si="9"/>
        <v>51111,52111,53111,91001,91003,91005,91101</v>
      </c>
      <c r="O10" s="1" t="str">
        <f t="shared" si="10"/>
        <v>2015,2015,2015,437,437,437,437</v>
      </c>
      <c r="P10" s="1" t="str">
        <f t="shared" si="11"/>
        <v>(3,7),(3,7),(3,7),(1,3),(1,3),(1,3),(1,3)</v>
      </c>
      <c r="Q10" s="3" t="str">
        <f>IF(D10="坦克碎片",VLOOKUP(C10,道具信息!$N$2:$O$291,2,FALSE)&amp;"碎片",VLOOKUP(C10,道具信息!$N$2:$O$291,2,FALSE))</f>
        <v>T1部件</v>
      </c>
      <c r="R10" s="3">
        <f t="shared" si="0"/>
        <v>3945</v>
      </c>
      <c r="S10" s="11">
        <f t="shared" si="1"/>
        <v>0.39500000000000002</v>
      </c>
      <c r="T10" s="3" t="str">
        <f>VLOOKUP(Q10,道具信息!$Q$3:$S$20,2,FALSE)</f>
        <v>CHEST_ITEM_TYPE_T1_PART</v>
      </c>
      <c r="U10" s="3" t="str">
        <f>IF(COUNTIF(U$4:U9,T10)=0,T10,"")</f>
        <v/>
      </c>
      <c r="V10" s="3" t="str">
        <f t="shared" si="12"/>
        <v>CHEST_ITEM_TYPE_T1_SHARD,CHEST_ITEM_TYPE_T1_PART</v>
      </c>
      <c r="W10" s="13" t="str">
        <f t="shared" si="13"/>
        <v/>
      </c>
      <c r="X10" s="3" t="str">
        <f t="shared" si="14"/>
        <v/>
      </c>
      <c r="Y10" s="3" t="str">
        <f t="shared" si="15"/>
        <v>60.5%,39.5%</v>
      </c>
    </row>
    <row r="11" spans="2:25" x14ac:dyDescent="0.3">
      <c r="B11" s="2">
        <f>数据源!B43</f>
        <v>1</v>
      </c>
      <c r="C11" s="2" t="str">
        <f>数据源!C43</f>
        <v>T1MP3</v>
      </c>
      <c r="D11" s="2" t="str">
        <f>数据源!D43</f>
        <v>部件</v>
      </c>
      <c r="E11" s="2">
        <f>数据源!E43</f>
        <v>50</v>
      </c>
      <c r="F11" s="2">
        <f>数据源!F43</f>
        <v>2</v>
      </c>
      <c r="G11" s="2">
        <f>数据源!G43</f>
        <v>3.7999999999999999E-2</v>
      </c>
      <c r="H11" s="2">
        <f>数据源!H43</f>
        <v>4.3700000000000003E-2</v>
      </c>
      <c r="I11" s="2">
        <f>数据源!I43</f>
        <v>437</v>
      </c>
      <c r="J11" s="3">
        <f t="shared" si="5"/>
        <v>1</v>
      </c>
      <c r="K11" s="3">
        <f t="shared" si="6"/>
        <v>3</v>
      </c>
      <c r="L11" s="3" t="str">
        <f t="shared" si="16"/>
        <v>部件</v>
      </c>
      <c r="M11" s="3">
        <f t="shared" ca="1" si="8"/>
        <v>91103</v>
      </c>
      <c r="N11" s="1" t="str">
        <f t="shared" ca="1" si="9"/>
        <v>51111,52111,53111,91001,91003,91005,91101,91103</v>
      </c>
      <c r="O11" s="1" t="str">
        <f t="shared" si="10"/>
        <v>2015,2015,2015,437,437,437,437,437</v>
      </c>
      <c r="P11" s="1" t="str">
        <f t="shared" si="11"/>
        <v>(3,7),(3,7),(3,7),(1,3),(1,3),(1,3),(1,3),(1,3)</v>
      </c>
      <c r="Q11" s="3" t="str">
        <f>IF(D11="坦克碎片",VLOOKUP(C11,道具信息!$N$2:$O$291,2,FALSE)&amp;"碎片",VLOOKUP(C11,道具信息!$N$2:$O$291,2,FALSE))</f>
        <v>T1部件</v>
      </c>
      <c r="R11" s="3">
        <f t="shared" si="0"/>
        <v>3945</v>
      </c>
      <c r="S11" s="11">
        <f t="shared" si="1"/>
        <v>0.39500000000000002</v>
      </c>
      <c r="T11" s="3" t="str">
        <f>VLOOKUP(Q11,道具信息!$Q$3:$S$20,2,FALSE)</f>
        <v>CHEST_ITEM_TYPE_T1_PART</v>
      </c>
      <c r="U11" s="3" t="str">
        <f>IF(COUNTIF(U$4:U10,T11)=0,T11,"")</f>
        <v/>
      </c>
      <c r="V11" s="3" t="str">
        <f t="shared" si="12"/>
        <v>CHEST_ITEM_TYPE_T1_SHARD,CHEST_ITEM_TYPE_T1_PART</v>
      </c>
      <c r="W11" s="13" t="str">
        <f t="shared" si="13"/>
        <v/>
      </c>
      <c r="X11" s="3" t="str">
        <f t="shared" si="14"/>
        <v/>
      </c>
      <c r="Y11" s="3" t="str">
        <f t="shared" si="15"/>
        <v>60.5%,39.5%</v>
      </c>
    </row>
    <row r="12" spans="2:25" x14ac:dyDescent="0.3">
      <c r="B12" s="2">
        <f>数据源!B44</f>
        <v>1</v>
      </c>
      <c r="C12" s="2" t="str">
        <f>数据源!C44</f>
        <v>T1MP5</v>
      </c>
      <c r="D12" s="2" t="str">
        <f>数据源!D44</f>
        <v>部件</v>
      </c>
      <c r="E12" s="2">
        <f>数据源!E44</f>
        <v>50</v>
      </c>
      <c r="F12" s="2">
        <f>数据源!F44</f>
        <v>2</v>
      </c>
      <c r="G12" s="2">
        <f>数据源!G44</f>
        <v>3.7999999999999999E-2</v>
      </c>
      <c r="H12" s="2">
        <f>数据源!H44</f>
        <v>4.3700000000000003E-2</v>
      </c>
      <c r="I12" s="2">
        <f>数据源!I44</f>
        <v>437</v>
      </c>
      <c r="J12" s="3">
        <f t="shared" si="5"/>
        <v>1</v>
      </c>
      <c r="K12" s="3">
        <f t="shared" si="6"/>
        <v>3</v>
      </c>
      <c r="L12" s="3" t="str">
        <f t="shared" si="16"/>
        <v>部件</v>
      </c>
      <c r="M12" s="3">
        <f t="shared" ca="1" si="8"/>
        <v>91105</v>
      </c>
      <c r="N12" s="1" t="str">
        <f t="shared" ca="1" si="9"/>
        <v>51111,52111,53111,91001,91003,91005,91101,91103,91105</v>
      </c>
      <c r="O12" s="1" t="str">
        <f t="shared" si="10"/>
        <v>2015,2015,2015,437,437,437,437,437,437</v>
      </c>
      <c r="P12" s="1" t="str">
        <f t="shared" si="11"/>
        <v>(3,7),(3,7),(3,7),(1,3),(1,3),(1,3),(1,3),(1,3),(1,3)</v>
      </c>
      <c r="Q12" s="3" t="str">
        <f>IF(D12="坦克碎片",VLOOKUP(C12,道具信息!$N$2:$O$291,2,FALSE)&amp;"碎片",VLOOKUP(C12,道具信息!$N$2:$O$291,2,FALSE))</f>
        <v>T1部件</v>
      </c>
      <c r="R12" s="3">
        <f t="shared" si="0"/>
        <v>3945</v>
      </c>
      <c r="S12" s="11">
        <f t="shared" si="1"/>
        <v>0.39500000000000002</v>
      </c>
      <c r="T12" s="3" t="str">
        <f>VLOOKUP(Q12,道具信息!$Q$3:$S$20,2,FALSE)</f>
        <v>CHEST_ITEM_TYPE_T1_PART</v>
      </c>
      <c r="U12" s="3" t="str">
        <f>IF(COUNTIF(U$4:U11,T12)=0,T12,"")</f>
        <v/>
      </c>
      <c r="V12" s="3" t="str">
        <f t="shared" si="12"/>
        <v>CHEST_ITEM_TYPE_T1_SHARD,CHEST_ITEM_TYPE_T1_PART</v>
      </c>
      <c r="W12" s="13" t="str">
        <f t="shared" si="13"/>
        <v/>
      </c>
      <c r="X12" s="3" t="str">
        <f t="shared" si="14"/>
        <v/>
      </c>
      <c r="Y12" s="3" t="str">
        <f t="shared" si="15"/>
        <v>60.5%,39.5%</v>
      </c>
    </row>
    <row r="13" spans="2:25" x14ac:dyDescent="0.3">
      <c r="B13" s="2">
        <f>数据源!B45</f>
        <v>1</v>
      </c>
      <c r="C13" s="2" t="str">
        <f>数据源!C45</f>
        <v>T1HP1</v>
      </c>
      <c r="D13" s="2" t="str">
        <f>数据源!D45</f>
        <v>部件</v>
      </c>
      <c r="E13" s="2">
        <f>数据源!E45</f>
        <v>50</v>
      </c>
      <c r="F13" s="2">
        <f>数据源!F45</f>
        <v>2</v>
      </c>
      <c r="G13" s="2">
        <f>数据源!G45</f>
        <v>3.7999999999999999E-2</v>
      </c>
      <c r="H13" s="2">
        <f>数据源!H45</f>
        <v>4.3700000000000003E-2</v>
      </c>
      <c r="I13" s="2">
        <f>数据源!I45</f>
        <v>437</v>
      </c>
      <c r="J13" s="3">
        <f t="shared" si="5"/>
        <v>1</v>
      </c>
      <c r="K13" s="3">
        <f t="shared" si="6"/>
        <v>3</v>
      </c>
      <c r="L13" s="3" t="str">
        <f t="shared" si="16"/>
        <v>部件</v>
      </c>
      <c r="M13" s="3">
        <f t="shared" ca="1" si="8"/>
        <v>91201</v>
      </c>
      <c r="N13" s="1" t="str">
        <f t="shared" ca="1" si="9"/>
        <v>51111,52111,53111,91001,91003,91005,91101,91103,91105,91201</v>
      </c>
      <c r="O13" s="1" t="str">
        <f t="shared" si="10"/>
        <v>2015,2015,2015,437,437,437,437,437,437,437</v>
      </c>
      <c r="P13" s="1" t="str">
        <f t="shared" si="11"/>
        <v>(3,7),(3,7),(3,7),(1,3),(1,3),(1,3),(1,3),(1,3),(1,3),(1,3)</v>
      </c>
      <c r="Q13" s="3" t="str">
        <f>IF(D13="坦克碎片",VLOOKUP(C13,道具信息!$N$2:$O$291,2,FALSE)&amp;"碎片",VLOOKUP(C13,道具信息!$N$2:$O$291,2,FALSE))</f>
        <v>T1部件</v>
      </c>
      <c r="R13" s="3">
        <f t="shared" si="0"/>
        <v>3945</v>
      </c>
      <c r="S13" s="11">
        <f t="shared" si="1"/>
        <v>0.39500000000000002</v>
      </c>
      <c r="T13" s="3" t="str">
        <f>VLOOKUP(Q13,道具信息!$Q$3:$S$20,2,FALSE)</f>
        <v>CHEST_ITEM_TYPE_T1_PART</v>
      </c>
      <c r="U13" s="3" t="str">
        <f>IF(COUNTIF(U$4:U12,T13)=0,T13,"")</f>
        <v/>
      </c>
      <c r="V13" s="3" t="str">
        <f t="shared" si="12"/>
        <v>CHEST_ITEM_TYPE_T1_SHARD,CHEST_ITEM_TYPE_T1_PART</v>
      </c>
      <c r="W13" s="13" t="str">
        <f t="shared" si="13"/>
        <v/>
      </c>
      <c r="X13" s="3" t="str">
        <f t="shared" si="14"/>
        <v/>
      </c>
      <c r="Y13" s="3" t="str">
        <f t="shared" si="15"/>
        <v>60.5%,39.5%</v>
      </c>
    </row>
    <row r="14" spans="2:25" x14ac:dyDescent="0.3">
      <c r="B14" s="2">
        <f>数据源!B46</f>
        <v>1</v>
      </c>
      <c r="C14" s="2" t="str">
        <f>数据源!C46</f>
        <v>T1HP3</v>
      </c>
      <c r="D14" s="2" t="str">
        <f>数据源!D46</f>
        <v>部件</v>
      </c>
      <c r="E14" s="2">
        <f>数据源!E46</f>
        <v>50</v>
      </c>
      <c r="F14" s="2">
        <f>数据源!F46</f>
        <v>2</v>
      </c>
      <c r="G14" s="2">
        <f>数据源!G46</f>
        <v>3.7999999999999999E-2</v>
      </c>
      <c r="H14" s="2">
        <f>数据源!H46</f>
        <v>4.3700000000000003E-2</v>
      </c>
      <c r="I14" s="2">
        <f>数据源!I46</f>
        <v>437</v>
      </c>
      <c r="J14" s="3">
        <f t="shared" si="5"/>
        <v>1</v>
      </c>
      <c r="K14" s="3">
        <f t="shared" si="6"/>
        <v>3</v>
      </c>
      <c r="L14" s="3" t="str">
        <f t="shared" si="16"/>
        <v>部件</v>
      </c>
      <c r="M14" s="3">
        <f t="shared" ca="1" si="8"/>
        <v>91203</v>
      </c>
      <c r="N14" s="1" t="str">
        <f t="shared" ca="1" si="9"/>
        <v>51111,52111,53111,91001,91003,91005,91101,91103,91105,91201,91203</v>
      </c>
      <c r="O14" s="1" t="str">
        <f t="shared" si="10"/>
        <v>2015,2015,2015,437,437,437,437,437,437,437,437</v>
      </c>
      <c r="P14" s="1" t="str">
        <f t="shared" si="11"/>
        <v>(3,7),(3,7),(3,7),(1,3),(1,3),(1,3),(1,3),(1,3),(1,3),(1,3),(1,3)</v>
      </c>
      <c r="Q14" s="3" t="str">
        <f>IF(D14="坦克碎片",VLOOKUP(C14,道具信息!$N$2:$O$291,2,FALSE)&amp;"碎片",VLOOKUP(C14,道具信息!$N$2:$O$291,2,FALSE))</f>
        <v>T1部件</v>
      </c>
      <c r="R14" s="3">
        <f t="shared" si="0"/>
        <v>3945</v>
      </c>
      <c r="S14" s="11">
        <f t="shared" si="1"/>
        <v>0.39500000000000002</v>
      </c>
      <c r="T14" s="3" t="str">
        <f>VLOOKUP(Q14,道具信息!$Q$3:$S$20,2,FALSE)</f>
        <v>CHEST_ITEM_TYPE_T1_PART</v>
      </c>
      <c r="U14" s="3" t="str">
        <f>IF(COUNTIF(U$4:U13,T14)=0,T14,"")</f>
        <v/>
      </c>
      <c r="V14" s="3" t="str">
        <f t="shared" si="12"/>
        <v>CHEST_ITEM_TYPE_T1_SHARD,CHEST_ITEM_TYPE_T1_PART</v>
      </c>
      <c r="W14" s="13" t="str">
        <f t="shared" si="13"/>
        <v/>
      </c>
      <c r="X14" s="3" t="str">
        <f t="shared" si="14"/>
        <v/>
      </c>
      <c r="Y14" s="3" t="str">
        <f t="shared" si="15"/>
        <v>60.5%,39.5%</v>
      </c>
    </row>
    <row r="15" spans="2:25" x14ac:dyDescent="0.3">
      <c r="B15" s="2">
        <f>数据源!B47</f>
        <v>1</v>
      </c>
      <c r="C15" s="2" t="str">
        <f>数据源!C47</f>
        <v>T1HP5</v>
      </c>
      <c r="D15" s="2" t="str">
        <f>数据源!D47</f>
        <v>部件</v>
      </c>
      <c r="E15" s="2">
        <f>数据源!E47</f>
        <v>50</v>
      </c>
      <c r="F15" s="2">
        <f>数据源!F47</f>
        <v>2</v>
      </c>
      <c r="G15" s="2">
        <f>数据源!G47</f>
        <v>3.9E-2</v>
      </c>
      <c r="H15" s="2">
        <f>数据源!H47</f>
        <v>4.4850000000000001E-2</v>
      </c>
      <c r="I15" s="2">
        <f>数据源!I47</f>
        <v>449</v>
      </c>
      <c r="J15" s="3">
        <f t="shared" si="5"/>
        <v>1</v>
      </c>
      <c r="K15" s="3">
        <f t="shared" si="6"/>
        <v>3</v>
      </c>
      <c r="L15" s="3" t="str">
        <f t="shared" si="16"/>
        <v>部件</v>
      </c>
      <c r="M15" s="3">
        <f t="shared" ca="1" si="8"/>
        <v>91205</v>
      </c>
      <c r="N15" s="1" t="str">
        <f t="shared" ca="1" si="9"/>
        <v>51111,52111,53111,91001,91003,91005,91101,91103,91105,91201,91203,91205</v>
      </c>
      <c r="O15" s="1" t="str">
        <f t="shared" si="10"/>
        <v>2015,2015,2015,437,437,437,437,437,437,437,437,449</v>
      </c>
      <c r="P15" s="1" t="str">
        <f t="shared" si="11"/>
        <v>(3,7),(3,7),(3,7),(1,3),(1,3),(1,3),(1,3),(1,3),(1,3),(1,3),(1,3),(1,3)</v>
      </c>
      <c r="Q15" s="3" t="str">
        <f>IF(D15="坦克碎片",VLOOKUP(C15,道具信息!$N$2:$O$291,2,FALSE)&amp;"碎片",VLOOKUP(C15,道具信息!$N$2:$O$291,2,FALSE))</f>
        <v>T1部件</v>
      </c>
      <c r="R15" s="3">
        <f t="shared" si="0"/>
        <v>3945</v>
      </c>
      <c r="S15" s="11">
        <f t="shared" si="1"/>
        <v>0.39500000000000002</v>
      </c>
      <c r="T15" s="3" t="str">
        <f>VLOOKUP(Q15,道具信息!$Q$3:$S$20,2,FALSE)</f>
        <v>CHEST_ITEM_TYPE_T1_PART</v>
      </c>
      <c r="U15" s="3" t="str">
        <f>IF(COUNTIF(U$4:U14,T15)=0,T15,"")</f>
        <v/>
      </c>
      <c r="V15" s="3" t="str">
        <f t="shared" si="12"/>
        <v>CHEST_ITEM_TYPE_T1_SHARD,CHEST_ITEM_TYPE_T1_PART</v>
      </c>
      <c r="W15" s="13" t="str">
        <f t="shared" si="13"/>
        <v/>
      </c>
      <c r="X15" s="3" t="str">
        <f t="shared" si="14"/>
        <v/>
      </c>
      <c r="Y15" s="3" t="str">
        <f t="shared" si="15"/>
        <v>60.5%,39.5%</v>
      </c>
    </row>
    <row r="16" spans="2:25" x14ac:dyDescent="0.3">
      <c r="N16" s="1" t="str">
        <f ca="1">"["&amp;N15&amp;"]"</f>
        <v>[51111,52111,53111,91001,91003,91005,91101,91103,91105,91201,91203,91205]</v>
      </c>
      <c r="O16" s="1" t="str">
        <f>"["&amp;O15&amp;"]"</f>
        <v>[2015,2015,2015,437,437,437,437,437,437,437,437,449]</v>
      </c>
      <c r="P16" s="1" t="str">
        <f>"["&amp;P15&amp;"]"</f>
        <v>[(3,7),(3,7),(3,7),(1,3),(1,3),(1,3),(1,3),(1,3),(1,3),(1,3),(1,3),(1,3)]</v>
      </c>
      <c r="V16" s="3" t="str">
        <f>"["&amp;V15&amp;"]"</f>
        <v>[CHEST_ITEM_TYPE_T1_SHARD,CHEST_ITEM_TYPE_T1_PART]</v>
      </c>
      <c r="Y16" s="3" t="str">
        <f>"["&amp;Y15&amp;"]"</f>
        <v>[60.5%,39.5%]</v>
      </c>
    </row>
    <row r="17" spans="2:25" x14ac:dyDescent="0.3">
      <c r="N17" s="1"/>
      <c r="O17" s="1"/>
      <c r="P17" s="1"/>
    </row>
    <row r="18" spans="2:25" x14ac:dyDescent="0.3">
      <c r="B18" s="2" t="str">
        <f>数据源!B50</f>
        <v>联赛等级</v>
      </c>
      <c r="C18" s="2" t="str">
        <f>数据源!C50</f>
        <v>道具名称</v>
      </c>
      <c r="D18" s="2" t="str">
        <f>数据源!D50</f>
        <v>对应大类</v>
      </c>
      <c r="E18" s="2" t="str">
        <f>数据源!E50</f>
        <v>道具价值</v>
      </c>
      <c r="F18" s="2" t="str">
        <f>数据源!F50</f>
        <v>抽取个数</v>
      </c>
      <c r="G18" s="2" t="str">
        <f>数据源!G50</f>
        <v>价值比例</v>
      </c>
      <c r="H18" s="2" t="str">
        <f>数据源!H50</f>
        <v>产出概率</v>
      </c>
      <c r="I18" s="2" t="str">
        <f>数据源!I50</f>
        <v>权重值</v>
      </c>
      <c r="J18" s="7" t="s">
        <v>234</v>
      </c>
      <c r="K18" s="7" t="s">
        <v>235</v>
      </c>
      <c r="L18" s="3" t="s">
        <v>222</v>
      </c>
      <c r="M18" s="3" t="s">
        <v>220</v>
      </c>
      <c r="N18" s="3" t="s">
        <v>224</v>
      </c>
      <c r="O18" s="3" t="s">
        <v>225</v>
      </c>
      <c r="P18" s="3" t="s">
        <v>226</v>
      </c>
      <c r="Q18" s="8" t="s">
        <v>244</v>
      </c>
      <c r="R18" s="8" t="s">
        <v>245</v>
      </c>
      <c r="S18" s="8" t="s">
        <v>246</v>
      </c>
    </row>
    <row r="19" spans="2:25" x14ac:dyDescent="0.3">
      <c r="B19" s="2">
        <f>数据源!B51</f>
        <v>2</v>
      </c>
      <c r="C19" s="2" t="str">
        <f>数据源!C51</f>
        <v>雷诺FT</v>
      </c>
      <c r="D19" s="2" t="str">
        <f>数据源!D51</f>
        <v>坦克碎片</v>
      </c>
      <c r="E19" s="2">
        <f>数据源!E51</f>
        <v>22.5</v>
      </c>
      <c r="F19" s="2">
        <f>数据源!F51</f>
        <v>7.5</v>
      </c>
      <c r="G19" s="2">
        <f>数据源!G51</f>
        <v>0.14599999999999999</v>
      </c>
      <c r="H19" s="2">
        <f>数据源!H51</f>
        <v>9.9496296296296291E-2</v>
      </c>
      <c r="I19" s="2">
        <f>数据源!I51</f>
        <v>995</v>
      </c>
      <c r="J19" s="3">
        <f t="shared" ref="J19:J42" si="17">ROUNDUP(IF(F19&gt;1,F19-ROUNDDOWN(SQRT(F19),0),F19),0)</f>
        <v>6</v>
      </c>
      <c r="K19" s="3">
        <f>F19*2-J19</f>
        <v>9</v>
      </c>
      <c r="L19" s="3" t="str">
        <f>RIGHT(D19,2)</f>
        <v>碎片</v>
      </c>
      <c r="M19" s="3">
        <f ca="1">IF(OR(L19="坦克",L19="碎片"),VLOOKUP(C19,INDIRECT("坦克ID"),MATCH(L19&amp;"ID",INDIRECT("坦克标头"),0),FALSE),VLOOKUP(C19,INDIRECT(L19&amp;"ID"),2,FALSE))</f>
        <v>51111</v>
      </c>
      <c r="N19" s="1">
        <f ca="1">M19</f>
        <v>51111</v>
      </c>
      <c r="O19" s="1">
        <f>I19</f>
        <v>995</v>
      </c>
      <c r="P19" s="1" t="str">
        <f>"("&amp;J19&amp;","&amp;K19&amp;")"</f>
        <v>(6,9)</v>
      </c>
      <c r="Q19" s="3" t="str">
        <f>IF(D19="坦克碎片",VLOOKUP(C19,道具信息!$N$2:$O$291,2,FALSE)&amp;"碎片",VLOOKUP(C19,道具信息!$N$2:$O$291,2,FALSE))</f>
        <v>T1坦克碎片</v>
      </c>
      <c r="R19" s="3">
        <f t="shared" ref="R19:R42" si="18">SUMIFS(I$3:I$517,Q$3:Q$517,Q19,B$3:B$517,B19)</f>
        <v>3127</v>
      </c>
      <c r="S19" s="11">
        <f t="shared" ref="S19:S42" si="19">ROUND(R19/SUMIF(B$3:B$517,B19,I$3:I$517),3)</f>
        <v>0.312</v>
      </c>
      <c r="T19" s="3" t="str">
        <f>VLOOKUP(Q19,道具信息!$Q$3:$S$20,2,FALSE)</f>
        <v>CHEST_ITEM_TYPE_T1_SHARD</v>
      </c>
      <c r="U19" s="3" t="str">
        <f>T19</f>
        <v>CHEST_ITEM_TYPE_T1_SHARD</v>
      </c>
      <c r="V19" s="3" t="str">
        <f>U19</f>
        <v>CHEST_ITEM_TYPE_T1_SHARD</v>
      </c>
      <c r="W19" s="13">
        <f>IF(U19&lt;&gt;"",ROUND(S19*100%,3),"")</f>
        <v>0.312</v>
      </c>
      <c r="X19" s="3" t="str">
        <f>TEXT(W19,"0.0%")</f>
        <v>31.2%</v>
      </c>
      <c r="Y19" s="3" t="str">
        <f>X19</f>
        <v>31.2%</v>
      </c>
    </row>
    <row r="20" spans="2:25" x14ac:dyDescent="0.3">
      <c r="B20" s="2">
        <f>数据源!B52</f>
        <v>2</v>
      </c>
      <c r="C20" s="2" t="str">
        <f>数据源!C52</f>
        <v>Stuart</v>
      </c>
      <c r="D20" s="2" t="str">
        <f>数据源!D52</f>
        <v>坦克碎片</v>
      </c>
      <c r="E20" s="2">
        <f>数据源!E52</f>
        <v>22.5</v>
      </c>
      <c r="F20" s="2">
        <f>数据源!F52</f>
        <v>7</v>
      </c>
      <c r="G20" s="2">
        <f>数据源!G52</f>
        <v>0.14599999999999999</v>
      </c>
      <c r="H20" s="2">
        <f>数据源!H52</f>
        <v>0.1066031746031746</v>
      </c>
      <c r="I20" s="2">
        <f>数据源!I52</f>
        <v>1066</v>
      </c>
      <c r="J20" s="3">
        <f t="shared" si="17"/>
        <v>5</v>
      </c>
      <c r="K20" s="3">
        <f t="shared" ref="K20:K42" si="20">F20*2-J20</f>
        <v>9</v>
      </c>
      <c r="L20" s="3" t="str">
        <f t="shared" ref="L20" si="21">RIGHT(D20,2)</f>
        <v>碎片</v>
      </c>
      <c r="M20" s="3">
        <f t="shared" ref="M20" ca="1" si="22">IF(OR(L20="坦克",L20="碎片"),VLOOKUP(C20,INDIRECT("坦克ID"),MATCH(L20&amp;"ID",INDIRECT("坦克标头"),0),FALSE),VLOOKUP(C20,INDIRECT(L20&amp;"ID"),2,FALSE))</f>
        <v>52111</v>
      </c>
      <c r="N20" s="1" t="str">
        <f ca="1">N19&amp;","&amp;M20</f>
        <v>51111,52111</v>
      </c>
      <c r="O20" s="1" t="str">
        <f t="shared" ref="O20" si="23">O19&amp;","&amp;I20</f>
        <v>995,1066</v>
      </c>
      <c r="P20" s="1" t="str">
        <f>P19&amp;","&amp;"("&amp;J20&amp;","&amp;K20&amp;")"</f>
        <v>(6,9),(5,9)</v>
      </c>
      <c r="Q20" s="3" t="str">
        <f>IF(D20="坦克碎片",VLOOKUP(C20,道具信息!$N$2:$O$291,2,FALSE)&amp;"碎片",VLOOKUP(C20,道具信息!$N$2:$O$291,2,FALSE))</f>
        <v>T1坦克碎片</v>
      </c>
      <c r="R20" s="3">
        <f t="shared" si="18"/>
        <v>3127</v>
      </c>
      <c r="S20" s="11">
        <f t="shared" si="19"/>
        <v>0.312</v>
      </c>
      <c r="T20" s="3" t="str">
        <f>VLOOKUP(Q20,道具信息!$Q$3:$S$20,2,FALSE)</f>
        <v>CHEST_ITEM_TYPE_T1_SHARD</v>
      </c>
      <c r="U20" s="3" t="str">
        <f>IF(COUNTIF(U$19:U19,T20)=0,T20,"")</f>
        <v/>
      </c>
      <c r="V20" s="3" t="str">
        <f>IF(U20&lt;&gt;"",V19&amp;","&amp;U20,V19)</f>
        <v>CHEST_ITEM_TYPE_T1_SHARD</v>
      </c>
      <c r="W20" s="13" t="str">
        <f t="shared" ref="W20" si="24">IF(U20&lt;&gt;"",ROUND(S20*100%,3),"")</f>
        <v/>
      </c>
      <c r="X20" s="3" t="str">
        <f t="shared" ref="X20:X29" si="25">TEXT(W20,"0.0%")</f>
        <v/>
      </c>
      <c r="Y20" s="3" t="str">
        <f>IF(X20&lt;&gt;"",Y19&amp;","&amp;X20,Y19)</f>
        <v>31.2%</v>
      </c>
    </row>
    <row r="21" spans="2:25" x14ac:dyDescent="0.3">
      <c r="B21" s="2">
        <f>数据源!B53</f>
        <v>2</v>
      </c>
      <c r="C21" s="2" t="str">
        <f>数据源!C53</f>
        <v>B-1</v>
      </c>
      <c r="D21" s="2" t="str">
        <f>数据源!D53</f>
        <v>坦克碎片</v>
      </c>
      <c r="E21" s="2">
        <f>数据源!E53</f>
        <v>22.5</v>
      </c>
      <c r="F21" s="2">
        <f>数据源!F53</f>
        <v>7</v>
      </c>
      <c r="G21" s="2">
        <f>数据源!G53</f>
        <v>0.14599999999999999</v>
      </c>
      <c r="H21" s="2">
        <f>数据源!H53</f>
        <v>0.1066031746031746</v>
      </c>
      <c r="I21" s="2">
        <f>数据源!I53</f>
        <v>1066</v>
      </c>
      <c r="J21" s="3">
        <f t="shared" si="17"/>
        <v>5</v>
      </c>
      <c r="K21" s="3">
        <f t="shared" si="20"/>
        <v>9</v>
      </c>
      <c r="L21" s="3" t="str">
        <f t="shared" ref="L21:L29" si="26">RIGHT(D21,2)</f>
        <v>碎片</v>
      </c>
      <c r="M21" s="3">
        <f t="shared" ref="M21:M29" ca="1" si="27">IF(OR(L21="坦克",L21="碎片"),VLOOKUP(C21,INDIRECT("坦克ID"),MATCH(L21&amp;"ID",INDIRECT("坦克标头"),0),FALSE),VLOOKUP(C21,INDIRECT(L21&amp;"ID"),2,FALSE))</f>
        <v>53111</v>
      </c>
      <c r="N21" s="1" t="str">
        <f t="shared" ref="N21:N42" ca="1" si="28">N20&amp;","&amp;M21</f>
        <v>51111,52111,53111</v>
      </c>
      <c r="O21" s="1" t="str">
        <f t="shared" ref="O21:O42" si="29">O20&amp;","&amp;I21</f>
        <v>995,1066,1066</v>
      </c>
      <c r="P21" s="1" t="str">
        <f t="shared" ref="P21:P42" si="30">P20&amp;","&amp;"("&amp;J21&amp;","&amp;K21&amp;")"</f>
        <v>(6,9),(5,9),(5,9)</v>
      </c>
      <c r="Q21" s="3" t="str">
        <f>IF(D21="坦克碎片",VLOOKUP(C21,道具信息!$N$2:$O$291,2,FALSE)&amp;"碎片",VLOOKUP(C21,道具信息!$N$2:$O$291,2,FALSE))</f>
        <v>T1坦克碎片</v>
      </c>
      <c r="R21" s="3">
        <f t="shared" si="18"/>
        <v>3127</v>
      </c>
      <c r="S21" s="11">
        <f t="shared" si="19"/>
        <v>0.312</v>
      </c>
      <c r="T21" s="3" t="str">
        <f>VLOOKUP(Q21,道具信息!$Q$3:$S$20,2,FALSE)</f>
        <v>CHEST_ITEM_TYPE_T1_SHARD</v>
      </c>
      <c r="U21" s="3" t="str">
        <f>IF(COUNTIF(U$19:U20,T21)=0,T21,"")</f>
        <v/>
      </c>
      <c r="V21" s="3" t="str">
        <f t="shared" ref="V21:V30" si="31">IF(U21&lt;&gt;"",V20&amp;","&amp;U21,V20)</f>
        <v>CHEST_ITEM_TYPE_T1_SHARD</v>
      </c>
      <c r="W21" s="13" t="str">
        <f t="shared" ref="W21:W30" si="32">IF(U21&lt;&gt;"",ROUND(S21*100%,3),"")</f>
        <v/>
      </c>
      <c r="X21" s="3" t="str">
        <f t="shared" si="25"/>
        <v/>
      </c>
      <c r="Y21" s="3" t="str">
        <f t="shared" ref="Y21:Y30" si="33">IF(X21&lt;&gt;"",Y20&amp;","&amp;X21,Y20)</f>
        <v>31.2%</v>
      </c>
    </row>
    <row r="22" spans="2:25" x14ac:dyDescent="0.3">
      <c r="B22" s="2">
        <f>数据源!B54</f>
        <v>2</v>
      </c>
      <c r="C22" s="2" t="str">
        <f>数据源!C54</f>
        <v>二号</v>
      </c>
      <c r="D22" s="2" t="str">
        <f>数据源!D54</f>
        <v>坦克碎片</v>
      </c>
      <c r="E22" s="2">
        <f>数据源!E54</f>
        <v>25</v>
      </c>
      <c r="F22" s="2">
        <f>数据源!F54</f>
        <v>4</v>
      </c>
      <c r="G22" s="2">
        <f>数据源!G54</f>
        <v>7.2999999999999995E-2</v>
      </c>
      <c r="H22" s="2">
        <f>数据源!H54</f>
        <v>8.3949999999999997E-2</v>
      </c>
      <c r="I22" s="2">
        <f>数据源!I54</f>
        <v>840</v>
      </c>
      <c r="J22" s="3">
        <f t="shared" si="17"/>
        <v>2</v>
      </c>
      <c r="K22" s="3">
        <f t="shared" si="20"/>
        <v>6</v>
      </c>
      <c r="L22" s="3" t="str">
        <f t="shared" si="26"/>
        <v>碎片</v>
      </c>
      <c r="M22" s="3">
        <f t="shared" ca="1" si="27"/>
        <v>51211</v>
      </c>
      <c r="N22" s="1" t="str">
        <f t="shared" ca="1" si="28"/>
        <v>51111,52111,53111,51211</v>
      </c>
      <c r="O22" s="1" t="str">
        <f t="shared" si="29"/>
        <v>995,1066,1066,840</v>
      </c>
      <c r="P22" s="1" t="str">
        <f t="shared" si="30"/>
        <v>(6,9),(5,9),(5,9),(2,6)</v>
      </c>
      <c r="Q22" s="3" t="str">
        <f>IF(D22="坦克碎片",VLOOKUP(C22,道具信息!$N$2:$O$291,2,FALSE)&amp;"碎片",VLOOKUP(C22,道具信息!$N$2:$O$291,2,FALSE))</f>
        <v>T2坦克碎片</v>
      </c>
      <c r="R22" s="3">
        <f t="shared" si="18"/>
        <v>2520</v>
      </c>
      <c r="S22" s="11">
        <f t="shared" si="19"/>
        <v>0.251</v>
      </c>
      <c r="T22" s="3" t="str">
        <f>VLOOKUP(Q22,道具信息!$Q$3:$S$20,2,FALSE)</f>
        <v>CHEST_ITEM_TYPE_T2_SHARD</v>
      </c>
      <c r="U22" s="3" t="str">
        <f>IF(COUNTIF(U$19:U21,T22)=0,T22,"")</f>
        <v>CHEST_ITEM_TYPE_T2_SHARD</v>
      </c>
      <c r="V22" s="3" t="str">
        <f t="shared" si="31"/>
        <v>CHEST_ITEM_TYPE_T1_SHARD,CHEST_ITEM_TYPE_T2_SHARD</v>
      </c>
      <c r="W22" s="13">
        <f t="shared" si="32"/>
        <v>0.251</v>
      </c>
      <c r="X22" s="3" t="str">
        <f t="shared" si="25"/>
        <v>25.1%</v>
      </c>
      <c r="Y22" s="3" t="str">
        <f t="shared" si="33"/>
        <v>31.2%,25.1%</v>
      </c>
    </row>
    <row r="23" spans="2:25" x14ac:dyDescent="0.3">
      <c r="B23" s="2">
        <f>数据源!B55</f>
        <v>2</v>
      </c>
      <c r="C23" s="2" t="str">
        <f>数据源!C55</f>
        <v>T-34</v>
      </c>
      <c r="D23" s="2" t="str">
        <f>数据源!D55</f>
        <v>坦克碎片</v>
      </c>
      <c r="E23" s="2">
        <f>数据源!E55</f>
        <v>25</v>
      </c>
      <c r="F23" s="2">
        <f>数据源!F55</f>
        <v>4</v>
      </c>
      <c r="G23" s="2">
        <f>数据源!G55</f>
        <v>7.2999999999999995E-2</v>
      </c>
      <c r="H23" s="2">
        <f>数据源!H55</f>
        <v>8.3949999999999997E-2</v>
      </c>
      <c r="I23" s="2">
        <f>数据源!I55</f>
        <v>840</v>
      </c>
      <c r="J23" s="3">
        <f t="shared" si="17"/>
        <v>2</v>
      </c>
      <c r="K23" s="3">
        <f t="shared" si="20"/>
        <v>6</v>
      </c>
      <c r="L23" s="3" t="str">
        <f t="shared" si="26"/>
        <v>碎片</v>
      </c>
      <c r="M23" s="3">
        <f t="shared" ca="1" si="27"/>
        <v>52211</v>
      </c>
      <c r="N23" s="1" t="str">
        <f t="shared" ca="1" si="28"/>
        <v>51111,52111,53111,51211,52211</v>
      </c>
      <c r="O23" s="1" t="str">
        <f t="shared" si="29"/>
        <v>995,1066,1066,840,840</v>
      </c>
      <c r="P23" s="1" t="str">
        <f t="shared" si="30"/>
        <v>(6,9),(5,9),(5,9),(2,6),(2,6)</v>
      </c>
      <c r="Q23" s="3" t="str">
        <f>IF(D23="坦克碎片",VLOOKUP(C23,道具信息!$N$2:$O$291,2,FALSE)&amp;"碎片",VLOOKUP(C23,道具信息!$N$2:$O$291,2,FALSE))</f>
        <v>T2坦克碎片</v>
      </c>
      <c r="R23" s="3">
        <f t="shared" si="18"/>
        <v>2520</v>
      </c>
      <c r="S23" s="11">
        <f t="shared" si="19"/>
        <v>0.251</v>
      </c>
      <c r="T23" s="3" t="str">
        <f>VLOOKUP(Q23,道具信息!$Q$3:$S$20,2,FALSE)</f>
        <v>CHEST_ITEM_TYPE_T2_SHARD</v>
      </c>
      <c r="U23" s="3" t="str">
        <f>IF(COUNTIF(U$19:U22,T23)=0,T23,"")</f>
        <v/>
      </c>
      <c r="V23" s="3" t="str">
        <f t="shared" si="31"/>
        <v>CHEST_ITEM_TYPE_T1_SHARD,CHEST_ITEM_TYPE_T2_SHARD</v>
      </c>
      <c r="W23" s="13" t="str">
        <f t="shared" si="32"/>
        <v/>
      </c>
      <c r="X23" s="3" t="str">
        <f t="shared" si="25"/>
        <v/>
      </c>
      <c r="Y23" s="3" t="str">
        <f t="shared" si="33"/>
        <v>31.2%,25.1%</v>
      </c>
    </row>
    <row r="24" spans="2:25" x14ac:dyDescent="0.3">
      <c r="B24" s="2">
        <f>数据源!B56</f>
        <v>2</v>
      </c>
      <c r="C24" s="2" t="str">
        <f>数据源!C56</f>
        <v>KV-1</v>
      </c>
      <c r="D24" s="2" t="str">
        <f>数据源!D56</f>
        <v>坦克碎片</v>
      </c>
      <c r="E24" s="2">
        <f>数据源!E56</f>
        <v>25</v>
      </c>
      <c r="F24" s="2">
        <f>数据源!F56</f>
        <v>4</v>
      </c>
      <c r="G24" s="2">
        <f>数据源!G56</f>
        <v>7.2999999999999995E-2</v>
      </c>
      <c r="H24" s="2">
        <f>数据源!H56</f>
        <v>8.3949999999999997E-2</v>
      </c>
      <c r="I24" s="2">
        <f>数据源!I56</f>
        <v>840</v>
      </c>
      <c r="J24" s="3">
        <f t="shared" si="17"/>
        <v>2</v>
      </c>
      <c r="K24" s="3">
        <f t="shared" si="20"/>
        <v>6</v>
      </c>
      <c r="L24" s="3" t="str">
        <f t="shared" si="26"/>
        <v>碎片</v>
      </c>
      <c r="M24" s="3">
        <f t="shared" ca="1" si="27"/>
        <v>53211</v>
      </c>
      <c r="N24" s="1" t="str">
        <f t="shared" ca="1" si="28"/>
        <v>51111,52111,53111,51211,52211,53211</v>
      </c>
      <c r="O24" s="1" t="str">
        <f t="shared" si="29"/>
        <v>995,1066,1066,840,840,840</v>
      </c>
      <c r="P24" s="1" t="str">
        <f t="shared" si="30"/>
        <v>(6,9),(5,9),(5,9),(2,6),(2,6),(2,6)</v>
      </c>
      <c r="Q24" s="3" t="str">
        <f>IF(D24="坦克碎片",VLOOKUP(C24,道具信息!$N$2:$O$291,2,FALSE)&amp;"碎片",VLOOKUP(C24,道具信息!$N$2:$O$291,2,FALSE))</f>
        <v>T2坦克碎片</v>
      </c>
      <c r="R24" s="3">
        <f t="shared" si="18"/>
        <v>2520</v>
      </c>
      <c r="S24" s="11">
        <f t="shared" si="19"/>
        <v>0.251</v>
      </c>
      <c r="T24" s="3" t="str">
        <f>VLOOKUP(Q24,道具信息!$Q$3:$S$20,2,FALSE)</f>
        <v>CHEST_ITEM_TYPE_T2_SHARD</v>
      </c>
      <c r="U24" s="3" t="str">
        <f>IF(COUNTIF(U$19:U23,T24)=0,T24,"")</f>
        <v/>
      </c>
      <c r="V24" s="3" t="str">
        <f t="shared" si="31"/>
        <v>CHEST_ITEM_TYPE_T1_SHARD,CHEST_ITEM_TYPE_T2_SHARD</v>
      </c>
      <c r="W24" s="13" t="str">
        <f t="shared" si="32"/>
        <v/>
      </c>
      <c r="X24" s="3" t="str">
        <f t="shared" si="25"/>
        <v/>
      </c>
      <c r="Y24" s="3" t="str">
        <f t="shared" si="33"/>
        <v>31.2%,25.1%</v>
      </c>
    </row>
    <row r="25" spans="2:25" x14ac:dyDescent="0.3">
      <c r="B25" s="2">
        <f>数据源!B57</f>
        <v>2</v>
      </c>
      <c r="C25" s="2" t="str">
        <f>数据源!C57</f>
        <v>T1LP1</v>
      </c>
      <c r="D25" s="2" t="str">
        <f>数据源!D57</f>
        <v>部件</v>
      </c>
      <c r="E25" s="2">
        <f>数据源!E57</f>
        <v>45</v>
      </c>
      <c r="F25" s="2">
        <f>数据源!F57</f>
        <v>2</v>
      </c>
      <c r="G25" s="2">
        <f>数据源!G57</f>
        <v>1.9E-2</v>
      </c>
      <c r="H25" s="2">
        <f>数据源!H57</f>
        <v>2.427777777777778E-2</v>
      </c>
      <c r="I25" s="2">
        <f>数据源!I57</f>
        <v>243</v>
      </c>
      <c r="J25" s="3">
        <f t="shared" si="17"/>
        <v>1</v>
      </c>
      <c r="K25" s="3">
        <f t="shared" si="20"/>
        <v>3</v>
      </c>
      <c r="L25" s="3" t="str">
        <f t="shared" si="26"/>
        <v>部件</v>
      </c>
      <c r="M25" s="3">
        <f t="shared" ca="1" si="27"/>
        <v>91001</v>
      </c>
      <c r="N25" s="1" t="str">
        <f t="shared" ca="1" si="28"/>
        <v>51111,52111,53111,51211,52211,53211,91001</v>
      </c>
      <c r="O25" s="1" t="str">
        <f t="shared" si="29"/>
        <v>995,1066,1066,840,840,840,243</v>
      </c>
      <c r="P25" s="1" t="str">
        <f t="shared" si="30"/>
        <v>(6,9),(5,9),(5,9),(2,6),(2,6),(2,6),(1,3)</v>
      </c>
      <c r="Q25" s="3" t="str">
        <f>IF(D25="坦克碎片",VLOOKUP(C25,道具信息!$N$2:$O$291,2,FALSE)&amp;"碎片",VLOOKUP(C25,道具信息!$N$2:$O$291,2,FALSE))</f>
        <v>T1部件</v>
      </c>
      <c r="R25" s="3">
        <f t="shared" si="18"/>
        <v>4387</v>
      </c>
      <c r="S25" s="11">
        <f t="shared" si="19"/>
        <v>0.437</v>
      </c>
      <c r="T25" s="3" t="str">
        <f>VLOOKUP(Q25,道具信息!$Q$3:$S$20,2,FALSE)</f>
        <v>CHEST_ITEM_TYPE_T1_PART</v>
      </c>
      <c r="U25" s="3" t="str">
        <f>IF(COUNTIF(U$19:U24,T25)=0,T25,"")</f>
        <v>CHEST_ITEM_TYPE_T1_PART</v>
      </c>
      <c r="V25" s="3" t="str">
        <f t="shared" si="31"/>
        <v>CHEST_ITEM_TYPE_T1_SHARD,CHEST_ITEM_TYPE_T2_SHARD,CHEST_ITEM_TYPE_T1_PART</v>
      </c>
      <c r="W25" s="13">
        <f t="shared" si="32"/>
        <v>0.437</v>
      </c>
      <c r="X25" s="3" t="str">
        <f t="shared" si="25"/>
        <v>43.7%</v>
      </c>
      <c r="Y25" s="3" t="str">
        <f t="shared" si="33"/>
        <v>31.2%,25.1%,43.7%</v>
      </c>
    </row>
    <row r="26" spans="2:25" x14ac:dyDescent="0.3">
      <c r="B26" s="2">
        <f>数据源!B58</f>
        <v>2</v>
      </c>
      <c r="C26" s="2" t="str">
        <f>数据源!C58</f>
        <v>T1LP3</v>
      </c>
      <c r="D26" s="2" t="str">
        <f>数据源!D58</f>
        <v>部件</v>
      </c>
      <c r="E26" s="2">
        <f>数据源!E58</f>
        <v>45</v>
      </c>
      <c r="F26" s="2">
        <f>数据源!F58</f>
        <v>2</v>
      </c>
      <c r="G26" s="2">
        <f>数据源!G58</f>
        <v>1.9E-2</v>
      </c>
      <c r="H26" s="2">
        <f>数据源!H58</f>
        <v>2.427777777777778E-2</v>
      </c>
      <c r="I26" s="2">
        <f>数据源!I58</f>
        <v>243</v>
      </c>
      <c r="J26" s="3">
        <f t="shared" si="17"/>
        <v>1</v>
      </c>
      <c r="K26" s="3">
        <f t="shared" si="20"/>
        <v>3</v>
      </c>
      <c r="L26" s="3" t="str">
        <f t="shared" si="26"/>
        <v>部件</v>
      </c>
      <c r="M26" s="3">
        <f t="shared" ca="1" si="27"/>
        <v>91003</v>
      </c>
      <c r="N26" s="1" t="str">
        <f t="shared" ca="1" si="28"/>
        <v>51111,52111,53111,51211,52211,53211,91001,91003</v>
      </c>
      <c r="O26" s="1" t="str">
        <f t="shared" si="29"/>
        <v>995,1066,1066,840,840,840,243,243</v>
      </c>
      <c r="P26" s="1" t="str">
        <f t="shared" si="30"/>
        <v>(6,9),(5,9),(5,9),(2,6),(2,6),(2,6),(1,3),(1,3)</v>
      </c>
      <c r="Q26" s="3" t="str">
        <f>IF(D26="坦克碎片",VLOOKUP(C26,道具信息!$N$2:$O$291,2,FALSE)&amp;"碎片",VLOOKUP(C26,道具信息!$N$2:$O$291,2,FALSE))</f>
        <v>T1部件</v>
      </c>
      <c r="R26" s="3">
        <f t="shared" si="18"/>
        <v>4387</v>
      </c>
      <c r="S26" s="11">
        <f t="shared" si="19"/>
        <v>0.437</v>
      </c>
      <c r="T26" s="3" t="str">
        <f>VLOOKUP(Q26,道具信息!$Q$3:$S$20,2,FALSE)</f>
        <v>CHEST_ITEM_TYPE_T1_PART</v>
      </c>
      <c r="U26" s="3" t="str">
        <f>IF(COUNTIF(U$19:U25,T26)=0,T26,"")</f>
        <v/>
      </c>
      <c r="V26" s="3" t="str">
        <f t="shared" si="31"/>
        <v>CHEST_ITEM_TYPE_T1_SHARD,CHEST_ITEM_TYPE_T2_SHARD,CHEST_ITEM_TYPE_T1_PART</v>
      </c>
      <c r="W26" s="13" t="str">
        <f t="shared" si="32"/>
        <v/>
      </c>
      <c r="X26" s="3" t="str">
        <f t="shared" si="25"/>
        <v/>
      </c>
      <c r="Y26" s="3" t="str">
        <f t="shared" si="33"/>
        <v>31.2%,25.1%,43.7%</v>
      </c>
    </row>
    <row r="27" spans="2:25" x14ac:dyDescent="0.3">
      <c r="B27" s="2">
        <f>数据源!B59</f>
        <v>2</v>
      </c>
      <c r="C27" s="2" t="str">
        <f>数据源!C59</f>
        <v>T1LP5</v>
      </c>
      <c r="D27" s="2" t="str">
        <f>数据源!D59</f>
        <v>部件</v>
      </c>
      <c r="E27" s="2">
        <f>数据源!E59</f>
        <v>45</v>
      </c>
      <c r="F27" s="2">
        <f>数据源!F59</f>
        <v>2</v>
      </c>
      <c r="G27" s="2">
        <f>数据源!G59</f>
        <v>1.9E-2</v>
      </c>
      <c r="H27" s="2">
        <f>数据源!H59</f>
        <v>2.427777777777778E-2</v>
      </c>
      <c r="I27" s="2">
        <f>数据源!I59</f>
        <v>243</v>
      </c>
      <c r="J27" s="3">
        <f t="shared" si="17"/>
        <v>1</v>
      </c>
      <c r="K27" s="3">
        <f t="shared" si="20"/>
        <v>3</v>
      </c>
      <c r="L27" s="3" t="str">
        <f t="shared" si="26"/>
        <v>部件</v>
      </c>
      <c r="M27" s="3">
        <f t="shared" ca="1" si="27"/>
        <v>91005</v>
      </c>
      <c r="N27" s="1" t="str">
        <f t="shared" ca="1" si="28"/>
        <v>51111,52111,53111,51211,52211,53211,91001,91003,91005</v>
      </c>
      <c r="O27" s="1" t="str">
        <f t="shared" si="29"/>
        <v>995,1066,1066,840,840,840,243,243,243</v>
      </c>
      <c r="P27" s="1" t="str">
        <f t="shared" si="30"/>
        <v>(6,9),(5,9),(5,9),(2,6),(2,6),(2,6),(1,3),(1,3),(1,3)</v>
      </c>
      <c r="Q27" s="3" t="str">
        <f>IF(D27="坦克碎片",VLOOKUP(C27,道具信息!$N$2:$O$291,2,FALSE)&amp;"碎片",VLOOKUP(C27,道具信息!$N$2:$O$291,2,FALSE))</f>
        <v>T1部件</v>
      </c>
      <c r="R27" s="3">
        <f t="shared" si="18"/>
        <v>4387</v>
      </c>
      <c r="S27" s="11">
        <f t="shared" si="19"/>
        <v>0.437</v>
      </c>
      <c r="T27" s="3" t="str">
        <f>VLOOKUP(Q27,道具信息!$Q$3:$S$20,2,FALSE)</f>
        <v>CHEST_ITEM_TYPE_T1_PART</v>
      </c>
      <c r="U27" s="3" t="str">
        <f>IF(COUNTIF(U$19:U26,T27)=0,T27,"")</f>
        <v/>
      </c>
      <c r="V27" s="3" t="str">
        <f t="shared" si="31"/>
        <v>CHEST_ITEM_TYPE_T1_SHARD,CHEST_ITEM_TYPE_T2_SHARD,CHEST_ITEM_TYPE_T1_PART</v>
      </c>
      <c r="W27" s="13" t="str">
        <f t="shared" si="32"/>
        <v/>
      </c>
      <c r="X27" s="3" t="str">
        <f t="shared" si="25"/>
        <v/>
      </c>
      <c r="Y27" s="3" t="str">
        <f t="shared" si="33"/>
        <v>31.2%,25.1%,43.7%</v>
      </c>
    </row>
    <row r="28" spans="2:25" x14ac:dyDescent="0.3">
      <c r="B28" s="2">
        <f>数据源!B60</f>
        <v>2</v>
      </c>
      <c r="C28" s="2" t="str">
        <f>数据源!C60</f>
        <v>T1MP1</v>
      </c>
      <c r="D28" s="2" t="str">
        <f>数据源!D60</f>
        <v>部件</v>
      </c>
      <c r="E28" s="2">
        <f>数据源!E60</f>
        <v>45</v>
      </c>
      <c r="F28" s="2">
        <f>数据源!F60</f>
        <v>2</v>
      </c>
      <c r="G28" s="2">
        <f>数据源!G60</f>
        <v>1.9E-2</v>
      </c>
      <c r="H28" s="2">
        <f>数据源!H60</f>
        <v>2.427777777777778E-2</v>
      </c>
      <c r="I28" s="2">
        <f>数据源!I60</f>
        <v>243</v>
      </c>
      <c r="J28" s="3">
        <f t="shared" si="17"/>
        <v>1</v>
      </c>
      <c r="K28" s="3">
        <f t="shared" si="20"/>
        <v>3</v>
      </c>
      <c r="L28" s="3" t="str">
        <f t="shared" si="26"/>
        <v>部件</v>
      </c>
      <c r="M28" s="3">
        <f t="shared" ca="1" si="27"/>
        <v>91101</v>
      </c>
      <c r="N28" s="1" t="str">
        <f t="shared" ca="1" si="28"/>
        <v>51111,52111,53111,51211,52211,53211,91001,91003,91005,91101</v>
      </c>
      <c r="O28" s="1" t="str">
        <f t="shared" si="29"/>
        <v>995,1066,1066,840,840,840,243,243,243,243</v>
      </c>
      <c r="P28" s="1" t="str">
        <f t="shared" si="30"/>
        <v>(6,9),(5,9),(5,9),(2,6),(2,6),(2,6),(1,3),(1,3),(1,3),(1,3)</v>
      </c>
      <c r="Q28" s="3" t="str">
        <f>IF(D28="坦克碎片",VLOOKUP(C28,道具信息!$N$2:$O$291,2,FALSE)&amp;"碎片",VLOOKUP(C28,道具信息!$N$2:$O$291,2,FALSE))</f>
        <v>T1部件</v>
      </c>
      <c r="R28" s="3">
        <f t="shared" si="18"/>
        <v>4387</v>
      </c>
      <c r="S28" s="11">
        <f t="shared" si="19"/>
        <v>0.437</v>
      </c>
      <c r="T28" s="3" t="str">
        <f>VLOOKUP(Q28,道具信息!$Q$3:$S$20,2,FALSE)</f>
        <v>CHEST_ITEM_TYPE_T1_PART</v>
      </c>
      <c r="U28" s="3" t="str">
        <f>IF(COUNTIF(U$19:U27,T28)=0,T28,"")</f>
        <v/>
      </c>
      <c r="V28" s="3" t="str">
        <f t="shared" si="31"/>
        <v>CHEST_ITEM_TYPE_T1_SHARD,CHEST_ITEM_TYPE_T2_SHARD,CHEST_ITEM_TYPE_T1_PART</v>
      </c>
      <c r="W28" s="13" t="str">
        <f t="shared" si="32"/>
        <v/>
      </c>
      <c r="X28" s="3" t="str">
        <f t="shared" si="25"/>
        <v/>
      </c>
      <c r="Y28" s="3" t="str">
        <f t="shared" si="33"/>
        <v>31.2%,25.1%,43.7%</v>
      </c>
    </row>
    <row r="29" spans="2:25" x14ac:dyDescent="0.3">
      <c r="B29" s="2">
        <f>数据源!B61</f>
        <v>2</v>
      </c>
      <c r="C29" s="2" t="str">
        <f>数据源!C61</f>
        <v>T1MP3</v>
      </c>
      <c r="D29" s="2" t="str">
        <f>数据源!D61</f>
        <v>部件</v>
      </c>
      <c r="E29" s="2">
        <f>数据源!E61</f>
        <v>45</v>
      </c>
      <c r="F29" s="2">
        <f>数据源!F61</f>
        <v>2</v>
      </c>
      <c r="G29" s="2">
        <f>数据源!G61</f>
        <v>1.9E-2</v>
      </c>
      <c r="H29" s="2">
        <f>数据源!H61</f>
        <v>2.427777777777778E-2</v>
      </c>
      <c r="I29" s="2">
        <f>数据源!I61</f>
        <v>243</v>
      </c>
      <c r="J29" s="3">
        <f t="shared" si="17"/>
        <v>1</v>
      </c>
      <c r="K29" s="3">
        <f t="shared" si="20"/>
        <v>3</v>
      </c>
      <c r="L29" s="3" t="str">
        <f t="shared" si="26"/>
        <v>部件</v>
      </c>
      <c r="M29" s="3">
        <f t="shared" ca="1" si="27"/>
        <v>91103</v>
      </c>
      <c r="N29" s="1" t="str">
        <f t="shared" ca="1" si="28"/>
        <v>51111,52111,53111,51211,52211,53211,91001,91003,91005,91101,91103</v>
      </c>
      <c r="O29" s="1" t="str">
        <f t="shared" si="29"/>
        <v>995,1066,1066,840,840,840,243,243,243,243,243</v>
      </c>
      <c r="P29" s="1" t="str">
        <f t="shared" si="30"/>
        <v>(6,9),(5,9),(5,9),(2,6),(2,6),(2,6),(1,3),(1,3),(1,3),(1,3),(1,3)</v>
      </c>
      <c r="Q29" s="3" t="str">
        <f>IF(D29="坦克碎片",VLOOKUP(C29,道具信息!$N$2:$O$291,2,FALSE)&amp;"碎片",VLOOKUP(C29,道具信息!$N$2:$O$291,2,FALSE))</f>
        <v>T1部件</v>
      </c>
      <c r="R29" s="3">
        <f t="shared" si="18"/>
        <v>4387</v>
      </c>
      <c r="S29" s="11">
        <f t="shared" si="19"/>
        <v>0.437</v>
      </c>
      <c r="T29" s="3" t="str">
        <f>VLOOKUP(Q29,道具信息!$Q$3:$S$20,2,FALSE)</f>
        <v>CHEST_ITEM_TYPE_T1_PART</v>
      </c>
      <c r="U29" s="3" t="str">
        <f>IF(COUNTIF(U$19:U28,T29)=0,T29,"")</f>
        <v/>
      </c>
      <c r="V29" s="3" t="str">
        <f t="shared" si="31"/>
        <v>CHEST_ITEM_TYPE_T1_SHARD,CHEST_ITEM_TYPE_T2_SHARD,CHEST_ITEM_TYPE_T1_PART</v>
      </c>
      <c r="W29" s="13" t="str">
        <f t="shared" si="32"/>
        <v/>
      </c>
      <c r="X29" s="3" t="str">
        <f t="shared" si="25"/>
        <v/>
      </c>
      <c r="Y29" s="3" t="str">
        <f t="shared" si="33"/>
        <v>31.2%,25.1%,43.7%</v>
      </c>
    </row>
    <row r="30" spans="2:25" x14ac:dyDescent="0.3">
      <c r="B30" s="2">
        <f>数据源!B62</f>
        <v>2</v>
      </c>
      <c r="C30" s="2" t="str">
        <f>数据源!C62</f>
        <v>T1MP5</v>
      </c>
      <c r="D30" s="2" t="str">
        <f>数据源!D62</f>
        <v>部件</v>
      </c>
      <c r="E30" s="2">
        <f>数据源!E62</f>
        <v>45</v>
      </c>
      <c r="F30" s="2">
        <f>数据源!F62</f>
        <v>2</v>
      </c>
      <c r="G30" s="2">
        <f>数据源!G62</f>
        <v>1.9E-2</v>
      </c>
      <c r="H30" s="2">
        <f>数据源!H62</f>
        <v>2.427777777777778E-2</v>
      </c>
      <c r="I30" s="2">
        <f>数据源!I62</f>
        <v>243</v>
      </c>
      <c r="J30" s="3">
        <f t="shared" si="17"/>
        <v>1</v>
      </c>
      <c r="K30" s="3">
        <f t="shared" si="20"/>
        <v>3</v>
      </c>
      <c r="L30" s="3" t="str">
        <f t="shared" ref="L30:L42" si="34">RIGHT(D30,2)</f>
        <v>部件</v>
      </c>
      <c r="M30" s="3">
        <f t="shared" ref="M30:M42" ca="1" si="35">IF(OR(L30="坦克",L30="碎片"),VLOOKUP(C30,INDIRECT("坦克ID"),MATCH(L30&amp;"ID",INDIRECT("坦克标头"),0),FALSE),VLOOKUP(C30,INDIRECT(L30&amp;"ID"),2,FALSE))</f>
        <v>91105</v>
      </c>
      <c r="N30" s="1" t="str">
        <f t="shared" ca="1" si="28"/>
        <v>51111,52111,53111,51211,52211,53211,91001,91003,91005,91101,91103,91105</v>
      </c>
      <c r="O30" s="1" t="str">
        <f t="shared" si="29"/>
        <v>995,1066,1066,840,840,840,243,243,243,243,243,243</v>
      </c>
      <c r="P30" s="1" t="str">
        <f t="shared" si="30"/>
        <v>(6,9),(5,9),(5,9),(2,6),(2,6),(2,6),(1,3),(1,3),(1,3),(1,3),(1,3),(1,3)</v>
      </c>
      <c r="Q30" s="3" t="str">
        <f>IF(D30="坦克碎片",VLOOKUP(C30,道具信息!$N$2:$O$291,2,FALSE)&amp;"碎片",VLOOKUP(C30,道具信息!$N$2:$O$291,2,FALSE))</f>
        <v>T1部件</v>
      </c>
      <c r="R30" s="3">
        <f t="shared" si="18"/>
        <v>4387</v>
      </c>
      <c r="S30" s="11">
        <f t="shared" si="19"/>
        <v>0.437</v>
      </c>
      <c r="T30" s="3" t="str">
        <f>VLOOKUP(Q30,道具信息!$Q$3:$S$20,2,FALSE)</f>
        <v>CHEST_ITEM_TYPE_T1_PART</v>
      </c>
      <c r="U30" s="3" t="str">
        <f>IF(COUNTIF(U$19:U29,T30)=0,T30,"")</f>
        <v/>
      </c>
      <c r="V30" s="3" t="str">
        <f t="shared" si="31"/>
        <v>CHEST_ITEM_TYPE_T1_SHARD,CHEST_ITEM_TYPE_T2_SHARD,CHEST_ITEM_TYPE_T1_PART</v>
      </c>
      <c r="W30" s="13" t="str">
        <f t="shared" si="32"/>
        <v/>
      </c>
      <c r="X30" s="3" t="str">
        <f t="shared" ref="X30:X42" si="36">TEXT(W30,"0.0%")</f>
        <v/>
      </c>
      <c r="Y30" s="3" t="str">
        <f t="shared" si="33"/>
        <v>31.2%,25.1%,43.7%</v>
      </c>
    </row>
    <row r="31" spans="2:25" x14ac:dyDescent="0.3">
      <c r="B31" s="2">
        <f>数据源!B63</f>
        <v>2</v>
      </c>
      <c r="C31" s="2" t="str">
        <f>数据源!C63</f>
        <v>T1HP1</v>
      </c>
      <c r="D31" s="2" t="str">
        <f>数据源!D63</f>
        <v>部件</v>
      </c>
      <c r="E31" s="2">
        <f>数据源!E63</f>
        <v>45</v>
      </c>
      <c r="F31" s="2">
        <f>数据源!F63</f>
        <v>2</v>
      </c>
      <c r="G31" s="2">
        <f>数据源!G63</f>
        <v>1.9E-2</v>
      </c>
      <c r="H31" s="2">
        <f>数据源!H63</f>
        <v>2.427777777777778E-2</v>
      </c>
      <c r="I31" s="2">
        <f>数据源!I63</f>
        <v>243</v>
      </c>
      <c r="J31" s="3">
        <f t="shared" si="17"/>
        <v>1</v>
      </c>
      <c r="K31" s="3">
        <f t="shared" si="20"/>
        <v>3</v>
      </c>
      <c r="L31" s="3" t="str">
        <f t="shared" si="34"/>
        <v>部件</v>
      </c>
      <c r="M31" s="3">
        <f t="shared" ca="1" si="35"/>
        <v>91201</v>
      </c>
      <c r="N31" s="1" t="str">
        <f t="shared" ca="1" si="28"/>
        <v>51111,52111,53111,51211,52211,53211,91001,91003,91005,91101,91103,91105,91201</v>
      </c>
      <c r="O31" s="1" t="str">
        <f t="shared" si="29"/>
        <v>995,1066,1066,840,840,840,243,243,243,243,243,243,243</v>
      </c>
      <c r="P31" s="1" t="str">
        <f t="shared" si="30"/>
        <v>(6,9),(5,9),(5,9),(2,6),(2,6),(2,6),(1,3),(1,3),(1,3),(1,3),(1,3),(1,3),(1,3)</v>
      </c>
      <c r="Q31" s="3" t="str">
        <f>IF(D31="坦克碎片",VLOOKUP(C31,道具信息!$N$2:$O$291,2,FALSE)&amp;"碎片",VLOOKUP(C31,道具信息!$N$2:$O$291,2,FALSE))</f>
        <v>T1部件</v>
      </c>
      <c r="R31" s="3">
        <f t="shared" si="18"/>
        <v>4387</v>
      </c>
      <c r="S31" s="11">
        <f t="shared" si="19"/>
        <v>0.437</v>
      </c>
      <c r="T31" s="3" t="str">
        <f>VLOOKUP(Q31,道具信息!$Q$3:$S$20,2,FALSE)</f>
        <v>CHEST_ITEM_TYPE_T1_PART</v>
      </c>
      <c r="U31" s="3" t="str">
        <f>IF(COUNTIF(U$19:U30,T31)=0,T31,"")</f>
        <v/>
      </c>
      <c r="V31" s="3" t="str">
        <f t="shared" ref="V31:V42" si="37">IF(U31&lt;&gt;"",V30&amp;","&amp;U31,V30)</f>
        <v>CHEST_ITEM_TYPE_T1_SHARD,CHEST_ITEM_TYPE_T2_SHARD,CHEST_ITEM_TYPE_T1_PART</v>
      </c>
      <c r="W31" s="13" t="str">
        <f t="shared" ref="W31:W42" si="38">IF(U31&lt;&gt;"",ROUND(S31*100%,3),"")</f>
        <v/>
      </c>
      <c r="X31" s="3" t="str">
        <f t="shared" si="36"/>
        <v/>
      </c>
      <c r="Y31" s="3" t="str">
        <f t="shared" ref="Y31:Y42" si="39">IF(X31&lt;&gt;"",Y30&amp;","&amp;X31,Y30)</f>
        <v>31.2%,25.1%,43.7%</v>
      </c>
    </row>
    <row r="32" spans="2:25" x14ac:dyDescent="0.3">
      <c r="B32" s="2">
        <f>数据源!B64</f>
        <v>2</v>
      </c>
      <c r="C32" s="2" t="str">
        <f>数据源!C64</f>
        <v>T1HP3</v>
      </c>
      <c r="D32" s="2" t="str">
        <f>数据源!D64</f>
        <v>部件</v>
      </c>
      <c r="E32" s="2">
        <f>数据源!E64</f>
        <v>45</v>
      </c>
      <c r="F32" s="2">
        <f>数据源!F64</f>
        <v>2</v>
      </c>
      <c r="G32" s="2">
        <f>数据源!G64</f>
        <v>1.9E-2</v>
      </c>
      <c r="H32" s="2">
        <f>数据源!H64</f>
        <v>2.427777777777778E-2</v>
      </c>
      <c r="I32" s="2">
        <f>数据源!I64</f>
        <v>243</v>
      </c>
      <c r="J32" s="3">
        <f t="shared" si="17"/>
        <v>1</v>
      </c>
      <c r="K32" s="3">
        <f t="shared" si="20"/>
        <v>3</v>
      </c>
      <c r="L32" s="3" t="str">
        <f t="shared" si="34"/>
        <v>部件</v>
      </c>
      <c r="M32" s="3">
        <f t="shared" ca="1" si="35"/>
        <v>91203</v>
      </c>
      <c r="N32" s="1" t="str">
        <f t="shared" ca="1" si="28"/>
        <v>51111,52111,53111,51211,52211,53211,91001,91003,91005,91101,91103,91105,91201,91203</v>
      </c>
      <c r="O32" s="1" t="str">
        <f t="shared" si="29"/>
        <v>995,1066,1066,840,840,840,243,243,243,243,243,243,243,243</v>
      </c>
      <c r="P32" s="1" t="str">
        <f t="shared" si="30"/>
        <v>(6,9),(5,9),(5,9),(2,6),(2,6),(2,6),(1,3),(1,3),(1,3),(1,3),(1,3),(1,3),(1,3),(1,3)</v>
      </c>
      <c r="Q32" s="3" t="str">
        <f>IF(D32="坦克碎片",VLOOKUP(C32,道具信息!$N$2:$O$291,2,FALSE)&amp;"碎片",VLOOKUP(C32,道具信息!$N$2:$O$291,2,FALSE))</f>
        <v>T1部件</v>
      </c>
      <c r="R32" s="3">
        <f t="shared" si="18"/>
        <v>4387</v>
      </c>
      <c r="S32" s="11">
        <f t="shared" si="19"/>
        <v>0.437</v>
      </c>
      <c r="T32" s="3" t="str">
        <f>VLOOKUP(Q32,道具信息!$Q$3:$S$20,2,FALSE)</f>
        <v>CHEST_ITEM_TYPE_T1_PART</v>
      </c>
      <c r="U32" s="3" t="str">
        <f>IF(COUNTIF(U$19:U31,T32)=0,T32,"")</f>
        <v/>
      </c>
      <c r="V32" s="3" t="str">
        <f t="shared" si="37"/>
        <v>CHEST_ITEM_TYPE_T1_SHARD,CHEST_ITEM_TYPE_T2_SHARD,CHEST_ITEM_TYPE_T1_PART</v>
      </c>
      <c r="W32" s="13" t="str">
        <f t="shared" si="38"/>
        <v/>
      </c>
      <c r="X32" s="3" t="str">
        <f t="shared" si="36"/>
        <v/>
      </c>
      <c r="Y32" s="3" t="str">
        <f t="shared" si="39"/>
        <v>31.2%,25.1%,43.7%</v>
      </c>
    </row>
    <row r="33" spans="2:25" x14ac:dyDescent="0.3">
      <c r="B33" s="2">
        <f>数据源!B65</f>
        <v>2</v>
      </c>
      <c r="C33" s="2" t="str">
        <f>数据源!C65</f>
        <v>T1HP5</v>
      </c>
      <c r="D33" s="2" t="str">
        <f>数据源!D65</f>
        <v>部件</v>
      </c>
      <c r="E33" s="2">
        <f>数据源!E65</f>
        <v>45</v>
      </c>
      <c r="F33" s="2">
        <f>数据源!F65</f>
        <v>2</v>
      </c>
      <c r="G33" s="2">
        <f>数据源!G65</f>
        <v>1.9E-2</v>
      </c>
      <c r="H33" s="2">
        <f>数据源!H65</f>
        <v>2.427777777777778E-2</v>
      </c>
      <c r="I33" s="2">
        <f>数据源!I65</f>
        <v>243</v>
      </c>
      <c r="J33" s="3">
        <f t="shared" si="17"/>
        <v>1</v>
      </c>
      <c r="K33" s="3">
        <f t="shared" si="20"/>
        <v>3</v>
      </c>
      <c r="L33" s="3" t="str">
        <f t="shared" si="34"/>
        <v>部件</v>
      </c>
      <c r="M33" s="3">
        <f t="shared" ca="1" si="35"/>
        <v>91205</v>
      </c>
      <c r="N33" s="1" t="str">
        <f t="shared" ca="1" si="28"/>
        <v>51111,52111,53111,51211,52211,53211,91001,91003,91005,91101,91103,91105,91201,91203,91205</v>
      </c>
      <c r="O33" s="1" t="str">
        <f t="shared" si="29"/>
        <v>995,1066,1066,840,840,840,243,243,243,243,243,243,243,243,243</v>
      </c>
      <c r="P33" s="1" t="str">
        <f t="shared" si="30"/>
        <v>(6,9),(5,9),(5,9),(2,6),(2,6),(2,6),(1,3),(1,3),(1,3),(1,3),(1,3),(1,3),(1,3),(1,3),(1,3)</v>
      </c>
      <c r="Q33" s="3" t="str">
        <f>IF(D33="坦克碎片",VLOOKUP(C33,道具信息!$N$2:$O$291,2,FALSE)&amp;"碎片",VLOOKUP(C33,道具信息!$N$2:$O$291,2,FALSE))</f>
        <v>T1部件</v>
      </c>
      <c r="R33" s="3">
        <f t="shared" si="18"/>
        <v>4387</v>
      </c>
      <c r="S33" s="11">
        <f t="shared" si="19"/>
        <v>0.437</v>
      </c>
      <c r="T33" s="3" t="str">
        <f>VLOOKUP(Q33,道具信息!$Q$3:$S$20,2,FALSE)</f>
        <v>CHEST_ITEM_TYPE_T1_PART</v>
      </c>
      <c r="U33" s="3" t="str">
        <f>IF(COUNTIF(U$19:U32,T33)=0,T33,"")</f>
        <v/>
      </c>
      <c r="V33" s="3" t="str">
        <f t="shared" si="37"/>
        <v>CHEST_ITEM_TYPE_T1_SHARD,CHEST_ITEM_TYPE_T2_SHARD,CHEST_ITEM_TYPE_T1_PART</v>
      </c>
      <c r="W33" s="13" t="str">
        <f t="shared" si="38"/>
        <v/>
      </c>
      <c r="X33" s="3" t="str">
        <f t="shared" si="36"/>
        <v/>
      </c>
      <c r="Y33" s="3" t="str">
        <f t="shared" si="39"/>
        <v>31.2%,25.1%,43.7%</v>
      </c>
    </row>
    <row r="34" spans="2:25" x14ac:dyDescent="0.3">
      <c r="B34" s="2">
        <f>数据源!B66</f>
        <v>2</v>
      </c>
      <c r="C34" s="2" t="str">
        <f>数据源!C66</f>
        <v>T1LP2</v>
      </c>
      <c r="D34" s="2" t="str">
        <f>数据源!D66</f>
        <v>部件</v>
      </c>
      <c r="E34" s="2">
        <f>数据源!E66</f>
        <v>45</v>
      </c>
      <c r="F34" s="2">
        <f>数据源!F66</f>
        <v>2</v>
      </c>
      <c r="G34" s="2">
        <f>数据源!G66</f>
        <v>1.9E-2</v>
      </c>
      <c r="H34" s="2">
        <f>数据源!H66</f>
        <v>2.427777777777778E-2</v>
      </c>
      <c r="I34" s="2">
        <f>数据源!I66</f>
        <v>243</v>
      </c>
      <c r="J34" s="3">
        <f t="shared" si="17"/>
        <v>1</v>
      </c>
      <c r="K34" s="3">
        <f t="shared" si="20"/>
        <v>3</v>
      </c>
      <c r="L34" s="3" t="str">
        <f t="shared" si="34"/>
        <v>部件</v>
      </c>
      <c r="M34" s="3">
        <f t="shared" ca="1" si="35"/>
        <v>91002</v>
      </c>
      <c r="N34" s="1" t="str">
        <f t="shared" ca="1" si="28"/>
        <v>51111,52111,53111,51211,52211,53211,91001,91003,91005,91101,91103,91105,91201,91203,91205,91002</v>
      </c>
      <c r="O34" s="1" t="str">
        <f t="shared" si="29"/>
        <v>995,1066,1066,840,840,840,243,243,243,243,243,243,243,243,243,243</v>
      </c>
      <c r="P34" s="1" t="str">
        <f t="shared" si="30"/>
        <v>(6,9),(5,9),(5,9),(2,6),(2,6),(2,6),(1,3),(1,3),(1,3),(1,3),(1,3),(1,3),(1,3),(1,3),(1,3),(1,3)</v>
      </c>
      <c r="Q34" s="3" t="str">
        <f>IF(D34="坦克碎片",VLOOKUP(C34,道具信息!$N$2:$O$291,2,FALSE)&amp;"碎片",VLOOKUP(C34,道具信息!$N$2:$O$291,2,FALSE))</f>
        <v>T1部件</v>
      </c>
      <c r="R34" s="3">
        <f t="shared" si="18"/>
        <v>4387</v>
      </c>
      <c r="S34" s="11">
        <f t="shared" si="19"/>
        <v>0.437</v>
      </c>
      <c r="T34" s="3" t="str">
        <f>VLOOKUP(Q34,道具信息!$Q$3:$S$20,2,FALSE)</f>
        <v>CHEST_ITEM_TYPE_T1_PART</v>
      </c>
      <c r="U34" s="3" t="str">
        <f>IF(COUNTIF(U$19:U33,T34)=0,T34,"")</f>
        <v/>
      </c>
      <c r="V34" s="3" t="str">
        <f t="shared" si="37"/>
        <v>CHEST_ITEM_TYPE_T1_SHARD,CHEST_ITEM_TYPE_T2_SHARD,CHEST_ITEM_TYPE_T1_PART</v>
      </c>
      <c r="W34" s="13" t="str">
        <f t="shared" si="38"/>
        <v/>
      </c>
      <c r="X34" s="3" t="str">
        <f t="shared" si="36"/>
        <v/>
      </c>
      <c r="Y34" s="3" t="str">
        <f t="shared" si="39"/>
        <v>31.2%,25.1%,43.7%</v>
      </c>
    </row>
    <row r="35" spans="2:25" x14ac:dyDescent="0.3">
      <c r="B35" s="2">
        <f>数据源!B67</f>
        <v>2</v>
      </c>
      <c r="C35" s="2" t="str">
        <f>数据源!C67</f>
        <v>T1LP4</v>
      </c>
      <c r="D35" s="2" t="str">
        <f>数据源!D67</f>
        <v>部件</v>
      </c>
      <c r="E35" s="2">
        <f>数据源!E67</f>
        <v>45</v>
      </c>
      <c r="F35" s="2">
        <f>数据源!F67</f>
        <v>2</v>
      </c>
      <c r="G35" s="2">
        <f>数据源!G67</f>
        <v>1.9E-2</v>
      </c>
      <c r="H35" s="2">
        <f>数据源!H67</f>
        <v>2.427777777777778E-2</v>
      </c>
      <c r="I35" s="2">
        <f>数据源!I67</f>
        <v>243</v>
      </c>
      <c r="J35" s="3">
        <f t="shared" si="17"/>
        <v>1</v>
      </c>
      <c r="K35" s="3">
        <f t="shared" si="20"/>
        <v>3</v>
      </c>
      <c r="L35" s="3" t="str">
        <f t="shared" si="34"/>
        <v>部件</v>
      </c>
      <c r="M35" s="3">
        <f t="shared" ca="1" si="35"/>
        <v>91004</v>
      </c>
      <c r="N35" s="1" t="str">
        <f t="shared" ca="1" si="28"/>
        <v>51111,52111,53111,51211,52211,53211,91001,91003,91005,91101,91103,91105,91201,91203,91205,91002,91004</v>
      </c>
      <c r="O35" s="1" t="str">
        <f t="shared" si="29"/>
        <v>995,1066,1066,840,840,840,243,243,243,243,243,243,243,243,243,243,243</v>
      </c>
      <c r="P35" s="1" t="str">
        <f t="shared" si="30"/>
        <v>(6,9),(5,9),(5,9),(2,6),(2,6),(2,6),(1,3),(1,3),(1,3),(1,3),(1,3),(1,3),(1,3),(1,3),(1,3),(1,3),(1,3)</v>
      </c>
      <c r="Q35" s="3" t="str">
        <f>IF(D35="坦克碎片",VLOOKUP(C35,道具信息!$N$2:$O$291,2,FALSE)&amp;"碎片",VLOOKUP(C35,道具信息!$N$2:$O$291,2,FALSE))</f>
        <v>T1部件</v>
      </c>
      <c r="R35" s="3">
        <f t="shared" si="18"/>
        <v>4387</v>
      </c>
      <c r="S35" s="11">
        <f t="shared" si="19"/>
        <v>0.437</v>
      </c>
      <c r="T35" s="3" t="str">
        <f>VLOOKUP(Q35,道具信息!$Q$3:$S$20,2,FALSE)</f>
        <v>CHEST_ITEM_TYPE_T1_PART</v>
      </c>
      <c r="U35" s="3" t="str">
        <f>IF(COUNTIF(U$19:U34,T35)=0,T35,"")</f>
        <v/>
      </c>
      <c r="V35" s="3" t="str">
        <f t="shared" si="37"/>
        <v>CHEST_ITEM_TYPE_T1_SHARD,CHEST_ITEM_TYPE_T2_SHARD,CHEST_ITEM_TYPE_T1_PART</v>
      </c>
      <c r="W35" s="13" t="str">
        <f t="shared" si="38"/>
        <v/>
      </c>
      <c r="X35" s="3" t="str">
        <f t="shared" si="36"/>
        <v/>
      </c>
      <c r="Y35" s="3" t="str">
        <f t="shared" si="39"/>
        <v>31.2%,25.1%,43.7%</v>
      </c>
    </row>
    <row r="36" spans="2:25" x14ac:dyDescent="0.3">
      <c r="B36" s="2">
        <f>数据源!B68</f>
        <v>2</v>
      </c>
      <c r="C36" s="2" t="str">
        <f>数据源!C68</f>
        <v>T1LP6</v>
      </c>
      <c r="D36" s="2" t="str">
        <f>数据源!D68</f>
        <v>部件</v>
      </c>
      <c r="E36" s="2">
        <f>数据源!E68</f>
        <v>45</v>
      </c>
      <c r="F36" s="2">
        <f>数据源!F68</f>
        <v>2</v>
      </c>
      <c r="G36" s="2">
        <f>数据源!G68</f>
        <v>1.9E-2</v>
      </c>
      <c r="H36" s="2">
        <f>数据源!H68</f>
        <v>2.427777777777778E-2</v>
      </c>
      <c r="I36" s="2">
        <f>数据源!I68</f>
        <v>243</v>
      </c>
      <c r="J36" s="3">
        <f t="shared" si="17"/>
        <v>1</v>
      </c>
      <c r="K36" s="3">
        <f t="shared" si="20"/>
        <v>3</v>
      </c>
      <c r="L36" s="3" t="str">
        <f t="shared" si="34"/>
        <v>部件</v>
      </c>
      <c r="M36" s="3">
        <f t="shared" ca="1" si="35"/>
        <v>91006</v>
      </c>
      <c r="N36" s="1" t="str">
        <f t="shared" ca="1" si="28"/>
        <v>51111,52111,53111,51211,52211,53211,91001,91003,91005,91101,91103,91105,91201,91203,91205,91002,91004,91006</v>
      </c>
      <c r="O36" s="1" t="str">
        <f t="shared" si="29"/>
        <v>995,1066,1066,840,840,840,243,243,243,243,243,243,243,243,243,243,243,243</v>
      </c>
      <c r="P36" s="1" t="str">
        <f t="shared" si="30"/>
        <v>(6,9),(5,9),(5,9),(2,6),(2,6),(2,6),(1,3),(1,3),(1,3),(1,3),(1,3),(1,3),(1,3),(1,3),(1,3),(1,3),(1,3),(1,3)</v>
      </c>
      <c r="Q36" s="3" t="str">
        <f>IF(D36="坦克碎片",VLOOKUP(C36,道具信息!$N$2:$O$291,2,FALSE)&amp;"碎片",VLOOKUP(C36,道具信息!$N$2:$O$291,2,FALSE))</f>
        <v>T1部件</v>
      </c>
      <c r="R36" s="3">
        <f t="shared" si="18"/>
        <v>4387</v>
      </c>
      <c r="S36" s="11">
        <f t="shared" si="19"/>
        <v>0.437</v>
      </c>
      <c r="T36" s="3" t="str">
        <f>VLOOKUP(Q36,道具信息!$Q$3:$S$20,2,FALSE)</f>
        <v>CHEST_ITEM_TYPE_T1_PART</v>
      </c>
      <c r="U36" s="3" t="str">
        <f>IF(COUNTIF(U$19:U35,T36)=0,T36,"")</f>
        <v/>
      </c>
      <c r="V36" s="3" t="str">
        <f t="shared" si="37"/>
        <v>CHEST_ITEM_TYPE_T1_SHARD,CHEST_ITEM_TYPE_T2_SHARD,CHEST_ITEM_TYPE_T1_PART</v>
      </c>
      <c r="W36" s="13" t="str">
        <f t="shared" si="38"/>
        <v/>
      </c>
      <c r="X36" s="3" t="str">
        <f t="shared" si="36"/>
        <v/>
      </c>
      <c r="Y36" s="3" t="str">
        <f t="shared" si="39"/>
        <v>31.2%,25.1%,43.7%</v>
      </c>
    </row>
    <row r="37" spans="2:25" x14ac:dyDescent="0.3">
      <c r="B37" s="2">
        <f>数据源!B69</f>
        <v>2</v>
      </c>
      <c r="C37" s="2" t="str">
        <f>数据源!C69</f>
        <v>T1MP2</v>
      </c>
      <c r="D37" s="2" t="str">
        <f>数据源!D69</f>
        <v>部件</v>
      </c>
      <c r="E37" s="2">
        <f>数据源!E69</f>
        <v>45</v>
      </c>
      <c r="F37" s="2">
        <f>数据源!F69</f>
        <v>2</v>
      </c>
      <c r="G37" s="2">
        <f>数据源!G69</f>
        <v>1.9E-2</v>
      </c>
      <c r="H37" s="2">
        <f>数据源!H69</f>
        <v>2.427777777777778E-2</v>
      </c>
      <c r="I37" s="2">
        <f>数据源!I69</f>
        <v>243</v>
      </c>
      <c r="J37" s="3">
        <f t="shared" si="17"/>
        <v>1</v>
      </c>
      <c r="K37" s="3">
        <f t="shared" si="20"/>
        <v>3</v>
      </c>
      <c r="L37" s="3" t="str">
        <f t="shared" si="34"/>
        <v>部件</v>
      </c>
      <c r="M37" s="3">
        <f t="shared" ca="1" si="35"/>
        <v>91102</v>
      </c>
      <c r="N37" s="1" t="str">
        <f t="shared" ca="1" si="28"/>
        <v>51111,52111,53111,51211,52211,53211,91001,91003,91005,91101,91103,91105,91201,91203,91205,91002,91004,91006,91102</v>
      </c>
      <c r="O37" s="1" t="str">
        <f t="shared" si="29"/>
        <v>995,1066,1066,840,840,840,243,243,243,243,243,243,243,243,243,243,243,243,243</v>
      </c>
      <c r="P37" s="1" t="str">
        <f t="shared" si="30"/>
        <v>(6,9),(5,9),(5,9),(2,6),(2,6),(2,6),(1,3),(1,3),(1,3),(1,3),(1,3),(1,3),(1,3),(1,3),(1,3),(1,3),(1,3),(1,3),(1,3)</v>
      </c>
      <c r="Q37" s="3" t="str">
        <f>IF(D37="坦克碎片",VLOOKUP(C37,道具信息!$N$2:$O$291,2,FALSE)&amp;"碎片",VLOOKUP(C37,道具信息!$N$2:$O$291,2,FALSE))</f>
        <v>T1部件</v>
      </c>
      <c r="R37" s="3">
        <f t="shared" si="18"/>
        <v>4387</v>
      </c>
      <c r="S37" s="11">
        <f t="shared" si="19"/>
        <v>0.437</v>
      </c>
      <c r="T37" s="3" t="str">
        <f>VLOOKUP(Q37,道具信息!$Q$3:$S$20,2,FALSE)</f>
        <v>CHEST_ITEM_TYPE_T1_PART</v>
      </c>
      <c r="U37" s="3" t="str">
        <f>IF(COUNTIF(U$19:U36,T37)=0,T37,"")</f>
        <v/>
      </c>
      <c r="V37" s="3" t="str">
        <f t="shared" si="37"/>
        <v>CHEST_ITEM_TYPE_T1_SHARD,CHEST_ITEM_TYPE_T2_SHARD,CHEST_ITEM_TYPE_T1_PART</v>
      </c>
      <c r="W37" s="13" t="str">
        <f t="shared" si="38"/>
        <v/>
      </c>
      <c r="X37" s="3" t="str">
        <f t="shared" si="36"/>
        <v/>
      </c>
      <c r="Y37" s="3" t="str">
        <f t="shared" si="39"/>
        <v>31.2%,25.1%,43.7%</v>
      </c>
    </row>
    <row r="38" spans="2:25" x14ac:dyDescent="0.3">
      <c r="B38" s="2">
        <f>数据源!B70</f>
        <v>2</v>
      </c>
      <c r="C38" s="2" t="str">
        <f>数据源!C70</f>
        <v>T1MP4</v>
      </c>
      <c r="D38" s="2" t="str">
        <f>数据源!D70</f>
        <v>部件</v>
      </c>
      <c r="E38" s="2">
        <f>数据源!E70</f>
        <v>45</v>
      </c>
      <c r="F38" s="2">
        <f>数据源!F70</f>
        <v>2</v>
      </c>
      <c r="G38" s="2">
        <f>数据源!G70</f>
        <v>1.9E-2</v>
      </c>
      <c r="H38" s="2">
        <f>数据源!H70</f>
        <v>2.427777777777778E-2</v>
      </c>
      <c r="I38" s="2">
        <f>数据源!I70</f>
        <v>243</v>
      </c>
      <c r="J38" s="3">
        <f t="shared" si="17"/>
        <v>1</v>
      </c>
      <c r="K38" s="3">
        <f t="shared" si="20"/>
        <v>3</v>
      </c>
      <c r="L38" s="3" t="str">
        <f t="shared" si="34"/>
        <v>部件</v>
      </c>
      <c r="M38" s="3">
        <f t="shared" ca="1" si="35"/>
        <v>91104</v>
      </c>
      <c r="N38" s="1" t="str">
        <f t="shared" ca="1" si="28"/>
        <v>51111,52111,53111,51211,52211,53211,91001,91003,91005,91101,91103,91105,91201,91203,91205,91002,91004,91006,91102,91104</v>
      </c>
      <c r="O38" s="1" t="str">
        <f t="shared" si="29"/>
        <v>995,1066,1066,840,840,840,243,243,243,243,243,243,243,243,243,243,243,243,243,243</v>
      </c>
      <c r="P38" s="1" t="str">
        <f t="shared" si="30"/>
        <v>(6,9),(5,9),(5,9),(2,6),(2,6),(2,6),(1,3),(1,3),(1,3),(1,3),(1,3),(1,3),(1,3),(1,3),(1,3),(1,3),(1,3),(1,3),(1,3),(1,3)</v>
      </c>
      <c r="Q38" s="3" t="str">
        <f>IF(D38="坦克碎片",VLOOKUP(C38,道具信息!$N$2:$O$291,2,FALSE)&amp;"碎片",VLOOKUP(C38,道具信息!$N$2:$O$291,2,FALSE))</f>
        <v>T1部件</v>
      </c>
      <c r="R38" s="3">
        <f t="shared" si="18"/>
        <v>4387</v>
      </c>
      <c r="S38" s="11">
        <f t="shared" si="19"/>
        <v>0.437</v>
      </c>
      <c r="T38" s="3" t="str">
        <f>VLOOKUP(Q38,道具信息!$Q$3:$S$20,2,FALSE)</f>
        <v>CHEST_ITEM_TYPE_T1_PART</v>
      </c>
      <c r="U38" s="3" t="str">
        <f>IF(COUNTIF(U$19:U37,T38)=0,T38,"")</f>
        <v/>
      </c>
      <c r="V38" s="3" t="str">
        <f t="shared" si="37"/>
        <v>CHEST_ITEM_TYPE_T1_SHARD,CHEST_ITEM_TYPE_T2_SHARD,CHEST_ITEM_TYPE_T1_PART</v>
      </c>
      <c r="W38" s="13" t="str">
        <f t="shared" si="38"/>
        <v/>
      </c>
      <c r="X38" s="3" t="str">
        <f t="shared" si="36"/>
        <v/>
      </c>
      <c r="Y38" s="3" t="str">
        <f t="shared" si="39"/>
        <v>31.2%,25.1%,43.7%</v>
      </c>
    </row>
    <row r="39" spans="2:25" x14ac:dyDescent="0.3">
      <c r="B39" s="2">
        <f>数据源!B71</f>
        <v>2</v>
      </c>
      <c r="C39" s="2" t="str">
        <f>数据源!C71</f>
        <v>T1MP6</v>
      </c>
      <c r="D39" s="2" t="str">
        <f>数据源!D71</f>
        <v>部件</v>
      </c>
      <c r="E39" s="2">
        <f>数据源!E71</f>
        <v>45</v>
      </c>
      <c r="F39" s="2">
        <f>数据源!F71</f>
        <v>2</v>
      </c>
      <c r="G39" s="2">
        <f>数据源!G71</f>
        <v>1.9E-2</v>
      </c>
      <c r="H39" s="2">
        <f>数据源!H71</f>
        <v>2.427777777777778E-2</v>
      </c>
      <c r="I39" s="2">
        <f>数据源!I71</f>
        <v>243</v>
      </c>
      <c r="J39" s="3">
        <f t="shared" si="17"/>
        <v>1</v>
      </c>
      <c r="K39" s="3">
        <f t="shared" si="20"/>
        <v>3</v>
      </c>
      <c r="L39" s="3" t="str">
        <f t="shared" si="34"/>
        <v>部件</v>
      </c>
      <c r="M39" s="3">
        <f t="shared" ca="1" si="35"/>
        <v>91106</v>
      </c>
      <c r="N39" s="1" t="str">
        <f t="shared" ca="1" si="28"/>
        <v>51111,52111,53111,51211,52211,53211,91001,91003,91005,91101,91103,91105,91201,91203,91205,91002,91004,91006,91102,91104,91106</v>
      </c>
      <c r="O39" s="1" t="str">
        <f t="shared" si="29"/>
        <v>995,1066,1066,840,840,840,243,243,243,243,243,243,243,243,243,243,243,243,243,243,243</v>
      </c>
      <c r="P39" s="1" t="str">
        <f t="shared" si="30"/>
        <v>(6,9),(5,9),(5,9),(2,6),(2,6),(2,6),(1,3),(1,3),(1,3),(1,3),(1,3),(1,3),(1,3),(1,3),(1,3),(1,3),(1,3),(1,3),(1,3),(1,3),(1,3)</v>
      </c>
      <c r="Q39" s="3" t="str">
        <f>IF(D39="坦克碎片",VLOOKUP(C39,道具信息!$N$2:$O$291,2,FALSE)&amp;"碎片",VLOOKUP(C39,道具信息!$N$2:$O$291,2,FALSE))</f>
        <v>T1部件</v>
      </c>
      <c r="R39" s="3">
        <f t="shared" si="18"/>
        <v>4387</v>
      </c>
      <c r="S39" s="11">
        <f t="shared" si="19"/>
        <v>0.437</v>
      </c>
      <c r="T39" s="3" t="str">
        <f>VLOOKUP(Q39,道具信息!$Q$3:$S$20,2,FALSE)</f>
        <v>CHEST_ITEM_TYPE_T1_PART</v>
      </c>
      <c r="U39" s="3" t="str">
        <f>IF(COUNTIF(U$19:U38,T39)=0,T39,"")</f>
        <v/>
      </c>
      <c r="V39" s="3" t="str">
        <f t="shared" si="37"/>
        <v>CHEST_ITEM_TYPE_T1_SHARD,CHEST_ITEM_TYPE_T2_SHARD,CHEST_ITEM_TYPE_T1_PART</v>
      </c>
      <c r="W39" s="13" t="str">
        <f t="shared" si="38"/>
        <v/>
      </c>
      <c r="X39" s="3" t="str">
        <f t="shared" si="36"/>
        <v/>
      </c>
      <c r="Y39" s="3" t="str">
        <f t="shared" si="39"/>
        <v>31.2%,25.1%,43.7%</v>
      </c>
    </row>
    <row r="40" spans="2:25" x14ac:dyDescent="0.3">
      <c r="B40" s="2">
        <f>数据源!B72</f>
        <v>2</v>
      </c>
      <c r="C40" s="2" t="str">
        <f>数据源!C72</f>
        <v>T1HP2</v>
      </c>
      <c r="D40" s="2" t="str">
        <f>数据源!D72</f>
        <v>部件</v>
      </c>
      <c r="E40" s="2">
        <f>数据源!E72</f>
        <v>45</v>
      </c>
      <c r="F40" s="2">
        <f>数据源!F72</f>
        <v>2</v>
      </c>
      <c r="G40" s="2">
        <f>数据源!G72</f>
        <v>1.9E-2</v>
      </c>
      <c r="H40" s="2">
        <f>数据源!H72</f>
        <v>2.427777777777778E-2</v>
      </c>
      <c r="I40" s="2">
        <f>数据源!I72</f>
        <v>243</v>
      </c>
      <c r="J40" s="3">
        <f t="shared" si="17"/>
        <v>1</v>
      </c>
      <c r="K40" s="3">
        <f t="shared" si="20"/>
        <v>3</v>
      </c>
      <c r="L40" s="3" t="str">
        <f t="shared" si="34"/>
        <v>部件</v>
      </c>
      <c r="M40" s="3">
        <f t="shared" ca="1" si="35"/>
        <v>91202</v>
      </c>
      <c r="N40" s="1" t="str">
        <f t="shared" ca="1" si="28"/>
        <v>51111,52111,53111,51211,52211,53211,91001,91003,91005,91101,91103,91105,91201,91203,91205,91002,91004,91006,91102,91104,91106,91202</v>
      </c>
      <c r="O40" s="1" t="str">
        <f t="shared" si="29"/>
        <v>995,1066,1066,840,840,840,243,243,243,243,243,243,243,243,243,243,243,243,243,243,243,243</v>
      </c>
      <c r="P40" s="1" t="str">
        <f t="shared" si="30"/>
        <v>(6,9),(5,9),(5,9),(2,6),(2,6),(2,6),(1,3),(1,3),(1,3),(1,3),(1,3),(1,3),(1,3),(1,3),(1,3),(1,3),(1,3),(1,3),(1,3),(1,3),(1,3),(1,3)</v>
      </c>
      <c r="Q40" s="3" t="str">
        <f>IF(D40="坦克碎片",VLOOKUP(C40,道具信息!$N$2:$O$291,2,FALSE)&amp;"碎片",VLOOKUP(C40,道具信息!$N$2:$O$291,2,FALSE))</f>
        <v>T1部件</v>
      </c>
      <c r="R40" s="3">
        <f t="shared" si="18"/>
        <v>4387</v>
      </c>
      <c r="S40" s="11">
        <f t="shared" si="19"/>
        <v>0.437</v>
      </c>
      <c r="T40" s="3" t="str">
        <f>VLOOKUP(Q40,道具信息!$Q$3:$S$20,2,FALSE)</f>
        <v>CHEST_ITEM_TYPE_T1_PART</v>
      </c>
      <c r="U40" s="3" t="str">
        <f>IF(COUNTIF(U$19:U39,T40)=0,T40,"")</f>
        <v/>
      </c>
      <c r="V40" s="3" t="str">
        <f t="shared" si="37"/>
        <v>CHEST_ITEM_TYPE_T1_SHARD,CHEST_ITEM_TYPE_T2_SHARD,CHEST_ITEM_TYPE_T1_PART</v>
      </c>
      <c r="W40" s="13" t="str">
        <f t="shared" si="38"/>
        <v/>
      </c>
      <c r="X40" s="3" t="str">
        <f t="shared" si="36"/>
        <v/>
      </c>
      <c r="Y40" s="3" t="str">
        <f t="shared" si="39"/>
        <v>31.2%,25.1%,43.7%</v>
      </c>
    </row>
    <row r="41" spans="2:25" x14ac:dyDescent="0.3">
      <c r="B41" s="2">
        <f>数据源!B73</f>
        <v>2</v>
      </c>
      <c r="C41" s="2" t="str">
        <f>数据源!C73</f>
        <v>T1HP4</v>
      </c>
      <c r="D41" s="2" t="str">
        <f>数据源!D73</f>
        <v>部件</v>
      </c>
      <c r="E41" s="2">
        <f>数据源!E73</f>
        <v>45</v>
      </c>
      <c r="F41" s="2">
        <f>数据源!F73</f>
        <v>2</v>
      </c>
      <c r="G41" s="2">
        <f>数据源!G73</f>
        <v>1.9E-2</v>
      </c>
      <c r="H41" s="2">
        <f>数据源!H73</f>
        <v>2.427777777777778E-2</v>
      </c>
      <c r="I41" s="2">
        <f>数据源!I73</f>
        <v>243</v>
      </c>
      <c r="J41" s="3">
        <f t="shared" si="17"/>
        <v>1</v>
      </c>
      <c r="K41" s="3">
        <f t="shared" si="20"/>
        <v>3</v>
      </c>
      <c r="L41" s="3" t="str">
        <f t="shared" si="34"/>
        <v>部件</v>
      </c>
      <c r="M41" s="3">
        <f t="shared" ca="1" si="35"/>
        <v>91204</v>
      </c>
      <c r="N41" s="1" t="str">
        <f t="shared" ca="1" si="28"/>
        <v>51111,52111,53111,51211,52211,53211,91001,91003,91005,91101,91103,91105,91201,91203,91205,91002,91004,91006,91102,91104,91106,91202,91204</v>
      </c>
      <c r="O41" s="1" t="str">
        <f t="shared" si="29"/>
        <v>995,1066,1066,840,840,840,243,243,243,243,243,243,243,243,243,243,243,243,243,243,243,243,243</v>
      </c>
      <c r="P41" s="1" t="str">
        <f t="shared" si="30"/>
        <v>(6,9),(5,9),(5,9),(2,6),(2,6),(2,6),(1,3),(1,3),(1,3),(1,3),(1,3),(1,3),(1,3),(1,3),(1,3),(1,3),(1,3),(1,3),(1,3),(1,3),(1,3),(1,3),(1,3)</v>
      </c>
      <c r="Q41" s="3" t="str">
        <f>IF(D41="坦克碎片",VLOOKUP(C41,道具信息!$N$2:$O$291,2,FALSE)&amp;"碎片",VLOOKUP(C41,道具信息!$N$2:$O$291,2,FALSE))</f>
        <v>T1部件</v>
      </c>
      <c r="R41" s="3">
        <f t="shared" si="18"/>
        <v>4387</v>
      </c>
      <c r="S41" s="11">
        <f t="shared" si="19"/>
        <v>0.437</v>
      </c>
      <c r="T41" s="3" t="str">
        <f>VLOOKUP(Q41,道具信息!$Q$3:$S$20,2,FALSE)</f>
        <v>CHEST_ITEM_TYPE_T1_PART</v>
      </c>
      <c r="U41" s="3" t="str">
        <f>IF(COUNTIF(U$19:U40,T41)=0,T41,"")</f>
        <v/>
      </c>
      <c r="V41" s="3" t="str">
        <f t="shared" si="37"/>
        <v>CHEST_ITEM_TYPE_T1_SHARD,CHEST_ITEM_TYPE_T2_SHARD,CHEST_ITEM_TYPE_T1_PART</v>
      </c>
      <c r="W41" s="13" t="str">
        <f t="shared" si="38"/>
        <v/>
      </c>
      <c r="X41" s="3" t="str">
        <f t="shared" si="36"/>
        <v/>
      </c>
      <c r="Y41" s="3" t="str">
        <f t="shared" si="39"/>
        <v>31.2%,25.1%,43.7%</v>
      </c>
    </row>
    <row r="42" spans="2:25" x14ac:dyDescent="0.3">
      <c r="B42" s="2">
        <f>数据源!B74</f>
        <v>2</v>
      </c>
      <c r="C42" s="2" t="str">
        <f>数据源!C74</f>
        <v>T1HP6</v>
      </c>
      <c r="D42" s="2" t="str">
        <f>数据源!D74</f>
        <v>部件</v>
      </c>
      <c r="E42" s="2">
        <f>数据源!E74</f>
        <v>45</v>
      </c>
      <c r="F42" s="2">
        <f>数据源!F74</f>
        <v>2</v>
      </c>
      <c r="G42" s="2">
        <f>数据源!G74</f>
        <v>0.02</v>
      </c>
      <c r="H42" s="2">
        <f>数据源!H74</f>
        <v>2.5555555555555557E-2</v>
      </c>
      <c r="I42" s="2">
        <f>数据源!I74</f>
        <v>256</v>
      </c>
      <c r="J42" s="3">
        <f t="shared" si="17"/>
        <v>1</v>
      </c>
      <c r="K42" s="3">
        <f t="shared" si="20"/>
        <v>3</v>
      </c>
      <c r="L42" s="3" t="str">
        <f t="shared" si="34"/>
        <v>部件</v>
      </c>
      <c r="M42" s="3">
        <f t="shared" ca="1" si="35"/>
        <v>91206</v>
      </c>
      <c r="N42" s="1" t="str">
        <f t="shared" ca="1" si="28"/>
        <v>51111,52111,53111,51211,52211,53211,91001,91003,91005,91101,91103,91105,91201,91203,91205,91002,91004,91006,91102,91104,91106,91202,91204,91206</v>
      </c>
      <c r="O42" s="1" t="str">
        <f t="shared" si="29"/>
        <v>995,1066,1066,840,840,840,243,243,243,243,243,243,243,243,243,243,243,243,243,243,243,243,243,256</v>
      </c>
      <c r="P42" s="1" t="str">
        <f t="shared" si="30"/>
        <v>(6,9),(5,9),(5,9),(2,6),(2,6),(2,6),(1,3),(1,3),(1,3),(1,3),(1,3),(1,3),(1,3),(1,3),(1,3),(1,3),(1,3),(1,3),(1,3),(1,3),(1,3),(1,3),(1,3),(1,3)</v>
      </c>
      <c r="Q42" s="3" t="str">
        <f>IF(D42="坦克碎片",VLOOKUP(C42,道具信息!$N$2:$O$291,2,FALSE)&amp;"碎片",VLOOKUP(C42,道具信息!$N$2:$O$291,2,FALSE))</f>
        <v>T1部件</v>
      </c>
      <c r="R42" s="3">
        <f t="shared" si="18"/>
        <v>4387</v>
      </c>
      <c r="S42" s="11">
        <f t="shared" si="19"/>
        <v>0.437</v>
      </c>
      <c r="T42" s="3" t="str">
        <f>VLOOKUP(Q42,道具信息!$Q$3:$S$20,2,FALSE)</f>
        <v>CHEST_ITEM_TYPE_T1_PART</v>
      </c>
      <c r="U42" s="3" t="str">
        <f>IF(COUNTIF(U$19:U41,T42)=0,T42,"")</f>
        <v/>
      </c>
      <c r="V42" s="3" t="str">
        <f t="shared" si="37"/>
        <v>CHEST_ITEM_TYPE_T1_SHARD,CHEST_ITEM_TYPE_T2_SHARD,CHEST_ITEM_TYPE_T1_PART</v>
      </c>
      <c r="W42" s="13" t="str">
        <f t="shared" si="38"/>
        <v/>
      </c>
      <c r="X42" s="3" t="str">
        <f t="shared" si="36"/>
        <v/>
      </c>
      <c r="Y42" s="3" t="str">
        <f t="shared" si="39"/>
        <v>31.2%,25.1%,43.7%</v>
      </c>
    </row>
    <row r="43" spans="2:25" x14ac:dyDescent="0.3">
      <c r="N43" s="1" t="str">
        <f ca="1">"["&amp;N42&amp;"]"</f>
        <v>[51111,52111,53111,51211,52211,53211,91001,91003,91005,91101,91103,91105,91201,91203,91205,91002,91004,91006,91102,91104,91106,91202,91204,91206]</v>
      </c>
      <c r="O43" s="1" t="str">
        <f>"["&amp;O42&amp;"]"</f>
        <v>[995,1066,1066,840,840,840,243,243,243,243,243,243,243,243,243,243,243,243,243,243,243,243,243,256]</v>
      </c>
      <c r="P43" s="1" t="str">
        <f>"["&amp;P42&amp;"]"</f>
        <v>[(6,9),(5,9),(5,9),(2,6),(2,6),(2,6),(1,3),(1,3),(1,3),(1,3),(1,3),(1,3),(1,3),(1,3),(1,3),(1,3),(1,3),(1,3),(1,3),(1,3),(1,3),(1,3),(1,3),(1,3)]</v>
      </c>
      <c r="S43" s="10"/>
      <c r="V43" s="3" t="str">
        <f>"["&amp;V42&amp;"]"</f>
        <v>[CHEST_ITEM_TYPE_T1_SHARD,CHEST_ITEM_TYPE_T2_SHARD,CHEST_ITEM_TYPE_T1_PART]</v>
      </c>
      <c r="Y43" s="3" t="str">
        <f>"["&amp;Y42&amp;"]"</f>
        <v>[31.2%,25.1%,43.7%]</v>
      </c>
    </row>
    <row r="44" spans="2:25" x14ac:dyDescent="0.3">
      <c r="N44" s="1"/>
      <c r="O44" s="1"/>
      <c r="P44" s="1"/>
      <c r="S44" s="10"/>
    </row>
    <row r="45" spans="2:25" x14ac:dyDescent="0.3">
      <c r="B45" s="2" t="str">
        <f>数据源!B77</f>
        <v>联赛等级</v>
      </c>
      <c r="C45" s="2" t="str">
        <f>数据源!C77</f>
        <v>道具名称</v>
      </c>
      <c r="D45" s="2" t="str">
        <f>数据源!D77</f>
        <v>对应大类</v>
      </c>
      <c r="E45" s="2" t="str">
        <f>数据源!E77</f>
        <v>道具价值</v>
      </c>
      <c r="F45" s="2" t="str">
        <f>数据源!F77</f>
        <v>抽取个数</v>
      </c>
      <c r="G45" s="2" t="str">
        <f>数据源!G77</f>
        <v>价值比例</v>
      </c>
      <c r="H45" s="2" t="str">
        <f>数据源!H77</f>
        <v>产出概率</v>
      </c>
      <c r="I45" s="2" t="str">
        <f>数据源!I77</f>
        <v>权重值</v>
      </c>
      <c r="J45" s="7" t="s">
        <v>234</v>
      </c>
      <c r="K45" s="7" t="s">
        <v>235</v>
      </c>
      <c r="L45" s="3" t="s">
        <v>222</v>
      </c>
      <c r="M45" s="3" t="s">
        <v>220</v>
      </c>
      <c r="N45" s="3" t="s">
        <v>224</v>
      </c>
      <c r="O45" s="3" t="s">
        <v>225</v>
      </c>
      <c r="P45" s="3" t="s">
        <v>226</v>
      </c>
      <c r="Q45" s="8" t="s">
        <v>244</v>
      </c>
      <c r="R45" s="8" t="s">
        <v>245</v>
      </c>
      <c r="S45" s="8" t="s">
        <v>246</v>
      </c>
    </row>
    <row r="46" spans="2:25" x14ac:dyDescent="0.3">
      <c r="B46" s="2">
        <f>数据源!B78</f>
        <v>3</v>
      </c>
      <c r="C46" s="2" t="str">
        <f>数据源!C78</f>
        <v>雷诺FT</v>
      </c>
      <c r="D46" s="2" t="str">
        <f>数据源!D78</f>
        <v>坦克碎片</v>
      </c>
      <c r="E46" s="2">
        <f>数据源!E78</f>
        <v>20</v>
      </c>
      <c r="F46" s="2">
        <f>数据源!F78</f>
        <v>7</v>
      </c>
      <c r="G46" s="2">
        <f>数据源!G78</f>
        <v>7.2999999999999995E-2</v>
      </c>
      <c r="H46" s="2">
        <f>数据源!H78</f>
        <v>5.9964285714285706E-2</v>
      </c>
      <c r="I46" s="2">
        <f>数据源!I78</f>
        <v>600</v>
      </c>
      <c r="J46" s="3">
        <f t="shared" ref="J46:J81" si="40">ROUNDUP(IF(F46&gt;1,F46-ROUNDDOWN(SQRT(F46),0),F46),0)</f>
        <v>5</v>
      </c>
      <c r="K46" s="3">
        <f>F46*2-J46</f>
        <v>9</v>
      </c>
      <c r="L46" s="3" t="str">
        <f>RIGHT(D46,2)</f>
        <v>碎片</v>
      </c>
      <c r="M46" s="3">
        <f ca="1">IF(OR(L46="坦克",L46="碎片"),VLOOKUP(C46,INDIRECT("坦克ID"),MATCH(L46&amp;"ID",INDIRECT("坦克标头"),0),FALSE),VLOOKUP(C46,INDIRECT(L46&amp;"ID"),2,FALSE))</f>
        <v>51111</v>
      </c>
      <c r="N46" s="1">
        <f ca="1">M46</f>
        <v>51111</v>
      </c>
      <c r="O46" s="1">
        <f>I46</f>
        <v>600</v>
      </c>
      <c r="P46" s="1" t="str">
        <f>"("&amp;J46&amp;","&amp;K46&amp;")"</f>
        <v>(5,9)</v>
      </c>
      <c r="Q46" s="3" t="str">
        <f>IF(D46="坦克碎片",VLOOKUP(C46,道具信息!$N$2:$O$291,2,FALSE)&amp;"碎片",VLOOKUP(C46,道具信息!$N$2:$O$291,2,FALSE))</f>
        <v>T1坦克碎片</v>
      </c>
      <c r="R46" s="3">
        <f t="shared" ref="R46:R81" si="41">SUMIFS(I$3:I$517,Q$3:Q$517,Q46,B$3:B$517,B46)</f>
        <v>1800</v>
      </c>
      <c r="S46" s="11">
        <f t="shared" ref="S46:S81" si="42">ROUND(R46/SUMIF(B$3:B$517,B46,I$3:I$517),3)</f>
        <v>0.17899999999999999</v>
      </c>
      <c r="T46" s="3" t="str">
        <f>VLOOKUP(Q46,道具信息!$Q$3:$S$20,2,FALSE)</f>
        <v>CHEST_ITEM_TYPE_T1_SHARD</v>
      </c>
      <c r="U46" s="3" t="str">
        <f>T46</f>
        <v>CHEST_ITEM_TYPE_T1_SHARD</v>
      </c>
      <c r="V46" s="3" t="str">
        <f>U46</f>
        <v>CHEST_ITEM_TYPE_T1_SHARD</v>
      </c>
      <c r="W46" s="13">
        <f>IF(U46&lt;&gt;"",ROUND(S46*100%,3),"")</f>
        <v>0.17899999999999999</v>
      </c>
      <c r="X46" s="3" t="str">
        <f>TEXT(W46,"0.0%")</f>
        <v>17.9%</v>
      </c>
      <c r="Y46" s="3" t="str">
        <f>X46</f>
        <v>17.9%</v>
      </c>
    </row>
    <row r="47" spans="2:25" x14ac:dyDescent="0.3">
      <c r="B47" s="2">
        <f>数据源!B79</f>
        <v>3</v>
      </c>
      <c r="C47" s="2" t="str">
        <f>数据源!C79</f>
        <v>Stuart</v>
      </c>
      <c r="D47" s="2" t="str">
        <f>数据源!D79</f>
        <v>坦克碎片</v>
      </c>
      <c r="E47" s="2">
        <f>数据源!E79</f>
        <v>20</v>
      </c>
      <c r="F47" s="2">
        <f>数据源!F79</f>
        <v>7</v>
      </c>
      <c r="G47" s="2">
        <f>数据源!G79</f>
        <v>7.2999999999999995E-2</v>
      </c>
      <c r="H47" s="2">
        <f>数据源!H79</f>
        <v>5.9964285714285706E-2</v>
      </c>
      <c r="I47" s="2">
        <f>数据源!I79</f>
        <v>600</v>
      </c>
      <c r="J47" s="3">
        <f t="shared" si="40"/>
        <v>5</v>
      </c>
      <c r="K47" s="3">
        <f t="shared" ref="K47:K81" si="43">F47*2-J47</f>
        <v>9</v>
      </c>
      <c r="L47" s="3" t="str">
        <f t="shared" ref="L47:L59" si="44">RIGHT(D47,2)</f>
        <v>碎片</v>
      </c>
      <c r="M47" s="3">
        <f t="shared" ref="M47:M59" ca="1" si="45">IF(OR(L47="坦克",L47="碎片"),VLOOKUP(C47,INDIRECT("坦克ID"),MATCH(L47&amp;"ID",INDIRECT("坦克标头"),0),FALSE),VLOOKUP(C47,INDIRECT(L47&amp;"ID"),2,FALSE))</f>
        <v>52111</v>
      </c>
      <c r="N47" s="1" t="str">
        <f ca="1">N46&amp;","&amp;M47</f>
        <v>51111,52111</v>
      </c>
      <c r="O47" s="1" t="str">
        <f>O46&amp;","&amp;I47</f>
        <v>600,600</v>
      </c>
      <c r="P47" s="1" t="str">
        <f>P46&amp;","&amp;"("&amp;J47&amp;","&amp;K47&amp;")"</f>
        <v>(5,9),(5,9)</v>
      </c>
      <c r="Q47" s="3" t="str">
        <f>IF(D47="坦克碎片",VLOOKUP(C47,道具信息!$N$2:$O$291,2,FALSE)&amp;"碎片",VLOOKUP(C47,道具信息!$N$2:$O$291,2,FALSE))</f>
        <v>T1坦克碎片</v>
      </c>
      <c r="R47" s="3">
        <f t="shared" si="41"/>
        <v>1800</v>
      </c>
      <c r="S47" s="11">
        <f t="shared" si="42"/>
        <v>0.17899999999999999</v>
      </c>
      <c r="T47" s="3" t="str">
        <f>VLOOKUP(Q47,道具信息!$Q$3:$S$20,2,FALSE)</f>
        <v>CHEST_ITEM_TYPE_T1_SHARD</v>
      </c>
      <c r="U47" s="3" t="str">
        <f>IF(COUNTIF(U$46:U46,T47)=0,T47,"")</f>
        <v/>
      </c>
      <c r="V47" s="3" t="str">
        <f>IF(U47&lt;&gt;"",V46&amp;","&amp;U47,V46)</f>
        <v>CHEST_ITEM_TYPE_T1_SHARD</v>
      </c>
      <c r="W47" s="13" t="str">
        <f t="shared" ref="W47" si="46">IF(U47&lt;&gt;"",ROUND(S47*100%,3),"")</f>
        <v/>
      </c>
      <c r="X47" s="3" t="str">
        <f t="shared" ref="X47:X59" si="47">TEXT(W47,"0.0%")</f>
        <v/>
      </c>
      <c r="Y47" s="3" t="str">
        <f>IF(X47&lt;&gt;"",Y46&amp;","&amp;X47,Y46)</f>
        <v>17.9%</v>
      </c>
    </row>
    <row r="48" spans="2:25" x14ac:dyDescent="0.3">
      <c r="B48" s="2">
        <f>数据源!B80</f>
        <v>3</v>
      </c>
      <c r="C48" s="2" t="str">
        <f>数据源!C80</f>
        <v>B-1</v>
      </c>
      <c r="D48" s="2" t="str">
        <f>数据源!D80</f>
        <v>坦克碎片</v>
      </c>
      <c r="E48" s="2">
        <f>数据源!E80</f>
        <v>20</v>
      </c>
      <c r="F48" s="2">
        <f>数据源!F80</f>
        <v>7</v>
      </c>
      <c r="G48" s="2">
        <f>数据源!G80</f>
        <v>7.2999999999999995E-2</v>
      </c>
      <c r="H48" s="2">
        <f>数据源!H80</f>
        <v>5.9964285714285706E-2</v>
      </c>
      <c r="I48" s="2">
        <f>数据源!I80</f>
        <v>600</v>
      </c>
      <c r="J48" s="3">
        <f t="shared" si="40"/>
        <v>5</v>
      </c>
      <c r="K48" s="3">
        <f t="shared" si="43"/>
        <v>9</v>
      </c>
      <c r="L48" s="3" t="str">
        <f t="shared" si="44"/>
        <v>碎片</v>
      </c>
      <c r="M48" s="3">
        <f t="shared" ca="1" si="45"/>
        <v>53111</v>
      </c>
      <c r="N48" s="1" t="str">
        <f t="shared" ref="N48:N59" ca="1" si="48">N47&amp;","&amp;M48</f>
        <v>51111,52111,53111</v>
      </c>
      <c r="O48" s="1" t="str">
        <f t="shared" ref="O48:O59" si="49">O47&amp;","&amp;I48</f>
        <v>600,600,600</v>
      </c>
      <c r="P48" s="1" t="str">
        <f t="shared" ref="P48:P59" si="50">P47&amp;","&amp;"("&amp;J48&amp;","&amp;K48&amp;")"</f>
        <v>(5,9),(5,9),(5,9)</v>
      </c>
      <c r="Q48" s="3" t="str">
        <f>IF(D48="坦克碎片",VLOOKUP(C48,道具信息!$N$2:$O$291,2,FALSE)&amp;"碎片",VLOOKUP(C48,道具信息!$N$2:$O$291,2,FALSE))</f>
        <v>T1坦克碎片</v>
      </c>
      <c r="R48" s="3">
        <f t="shared" si="41"/>
        <v>1800</v>
      </c>
      <c r="S48" s="11">
        <f t="shared" si="42"/>
        <v>0.17899999999999999</v>
      </c>
      <c r="T48" s="3" t="str">
        <f>VLOOKUP(Q48,道具信息!$Q$3:$S$20,2,FALSE)</f>
        <v>CHEST_ITEM_TYPE_T1_SHARD</v>
      </c>
      <c r="U48" s="3" t="str">
        <f>IF(COUNTIF(U$46:U47,T48)=0,T48,"")</f>
        <v/>
      </c>
      <c r="V48" s="3" t="str">
        <f t="shared" ref="V48:V60" si="51">IF(U48&lt;&gt;"",V47&amp;","&amp;U48,V47)</f>
        <v>CHEST_ITEM_TYPE_T1_SHARD</v>
      </c>
      <c r="W48" s="13" t="str">
        <f t="shared" ref="W48:W60" si="52">IF(U48&lt;&gt;"",ROUND(S48*100%,3),"")</f>
        <v/>
      </c>
      <c r="X48" s="3" t="str">
        <f t="shared" si="47"/>
        <v/>
      </c>
      <c r="Y48" s="3" t="str">
        <f t="shared" ref="Y48:Y60" si="53">IF(X48&lt;&gt;"",Y47&amp;","&amp;X48,Y47)</f>
        <v>17.9%</v>
      </c>
    </row>
    <row r="49" spans="2:25" x14ac:dyDescent="0.3">
      <c r="B49" s="2">
        <f>数据源!B81</f>
        <v>3</v>
      </c>
      <c r="C49" s="2" t="str">
        <f>数据源!C81</f>
        <v>二号</v>
      </c>
      <c r="D49" s="2" t="str">
        <f>数据源!D81</f>
        <v>坦克碎片</v>
      </c>
      <c r="E49" s="2">
        <f>数据源!E81</f>
        <v>23</v>
      </c>
      <c r="F49" s="2">
        <f>数据源!F81</f>
        <v>4.5</v>
      </c>
      <c r="G49" s="2">
        <f>数据源!G81</f>
        <v>7.2999999999999995E-2</v>
      </c>
      <c r="H49" s="2">
        <f>数据源!H81</f>
        <v>8.1111111111111106E-2</v>
      </c>
      <c r="I49" s="2">
        <f>数据源!I81</f>
        <v>811</v>
      </c>
      <c r="J49" s="3">
        <f t="shared" si="40"/>
        <v>3</v>
      </c>
      <c r="K49" s="3">
        <f t="shared" si="43"/>
        <v>6</v>
      </c>
      <c r="L49" s="3" t="str">
        <f t="shared" si="44"/>
        <v>碎片</v>
      </c>
      <c r="M49" s="3">
        <f t="shared" ca="1" si="45"/>
        <v>51211</v>
      </c>
      <c r="N49" s="1" t="str">
        <f t="shared" ca="1" si="48"/>
        <v>51111,52111,53111,51211</v>
      </c>
      <c r="O49" s="1" t="str">
        <f t="shared" si="49"/>
        <v>600,600,600,811</v>
      </c>
      <c r="P49" s="1" t="str">
        <f t="shared" si="50"/>
        <v>(5,9),(5,9),(5,9),(3,6)</v>
      </c>
      <c r="Q49" s="3" t="str">
        <f>IF(D49="坦克碎片",VLOOKUP(C49,道具信息!$N$2:$O$291,2,FALSE)&amp;"碎片",VLOOKUP(C49,道具信息!$N$2:$O$291,2,FALSE))</f>
        <v>T2坦克碎片</v>
      </c>
      <c r="R49" s="3">
        <f t="shared" si="41"/>
        <v>4449</v>
      </c>
      <c r="S49" s="11">
        <f t="shared" si="42"/>
        <v>0.442</v>
      </c>
      <c r="T49" s="3" t="str">
        <f>VLOOKUP(Q49,道具信息!$Q$3:$S$20,2,FALSE)</f>
        <v>CHEST_ITEM_TYPE_T2_SHARD</v>
      </c>
      <c r="U49" s="3" t="str">
        <f>IF(COUNTIF(U$46:U48,T49)=0,T49,"")</f>
        <v>CHEST_ITEM_TYPE_T2_SHARD</v>
      </c>
      <c r="V49" s="3" t="str">
        <f t="shared" si="51"/>
        <v>CHEST_ITEM_TYPE_T1_SHARD,CHEST_ITEM_TYPE_T2_SHARD</v>
      </c>
      <c r="W49" s="13">
        <f t="shared" si="52"/>
        <v>0.442</v>
      </c>
      <c r="X49" s="3" t="str">
        <f t="shared" si="47"/>
        <v>44.2%</v>
      </c>
      <c r="Y49" s="3" t="str">
        <f t="shared" si="53"/>
        <v>17.9%,44.2%</v>
      </c>
    </row>
    <row r="50" spans="2:25" x14ac:dyDescent="0.3">
      <c r="B50" s="2">
        <f>数据源!B82</f>
        <v>3</v>
      </c>
      <c r="C50" s="2" t="str">
        <f>数据源!C82</f>
        <v>T-34</v>
      </c>
      <c r="D50" s="2" t="str">
        <f>数据源!D82</f>
        <v>坦克碎片</v>
      </c>
      <c r="E50" s="2">
        <f>数据源!E82</f>
        <v>23</v>
      </c>
      <c r="F50" s="2">
        <f>数据源!F82</f>
        <v>4.5</v>
      </c>
      <c r="G50" s="2">
        <f>数据源!G82</f>
        <v>7.2999999999999995E-2</v>
      </c>
      <c r="H50" s="2">
        <f>数据源!H82</f>
        <v>8.1111111111111106E-2</v>
      </c>
      <c r="I50" s="2">
        <f>数据源!I82</f>
        <v>811</v>
      </c>
      <c r="J50" s="3">
        <f t="shared" si="40"/>
        <v>3</v>
      </c>
      <c r="K50" s="3">
        <f t="shared" si="43"/>
        <v>6</v>
      </c>
      <c r="L50" s="3" t="str">
        <f t="shared" si="44"/>
        <v>碎片</v>
      </c>
      <c r="M50" s="3">
        <f t="shared" ca="1" si="45"/>
        <v>52211</v>
      </c>
      <c r="N50" s="1" t="str">
        <f t="shared" ca="1" si="48"/>
        <v>51111,52111,53111,51211,52211</v>
      </c>
      <c r="O50" s="1" t="str">
        <f t="shared" si="49"/>
        <v>600,600,600,811,811</v>
      </c>
      <c r="P50" s="1" t="str">
        <f t="shared" si="50"/>
        <v>(5,9),(5,9),(5,9),(3,6),(3,6)</v>
      </c>
      <c r="Q50" s="3" t="str">
        <f>IF(D50="坦克碎片",VLOOKUP(C50,道具信息!$N$2:$O$291,2,FALSE)&amp;"碎片",VLOOKUP(C50,道具信息!$N$2:$O$291,2,FALSE))</f>
        <v>T2坦克碎片</v>
      </c>
      <c r="R50" s="3">
        <f t="shared" si="41"/>
        <v>4449</v>
      </c>
      <c r="S50" s="11">
        <f t="shared" si="42"/>
        <v>0.442</v>
      </c>
      <c r="T50" s="3" t="str">
        <f>VLOOKUP(Q50,道具信息!$Q$3:$S$20,2,FALSE)</f>
        <v>CHEST_ITEM_TYPE_T2_SHARD</v>
      </c>
      <c r="U50" s="3" t="str">
        <f>IF(COUNTIF(U$46:U49,T50)=0,T50,"")</f>
        <v/>
      </c>
      <c r="V50" s="3" t="str">
        <f t="shared" si="51"/>
        <v>CHEST_ITEM_TYPE_T1_SHARD,CHEST_ITEM_TYPE_T2_SHARD</v>
      </c>
      <c r="W50" s="13" t="str">
        <f t="shared" si="52"/>
        <v/>
      </c>
      <c r="X50" s="3" t="str">
        <f t="shared" si="47"/>
        <v/>
      </c>
      <c r="Y50" s="3" t="str">
        <f t="shared" si="53"/>
        <v>17.9%,44.2%</v>
      </c>
    </row>
    <row r="51" spans="2:25" x14ac:dyDescent="0.3">
      <c r="B51" s="2">
        <f>数据源!B83</f>
        <v>3</v>
      </c>
      <c r="C51" s="2" t="str">
        <f>数据源!C83</f>
        <v>KV-1</v>
      </c>
      <c r="D51" s="2" t="str">
        <f>数据源!D83</f>
        <v>坦克碎片</v>
      </c>
      <c r="E51" s="2">
        <f>数据源!E83</f>
        <v>23</v>
      </c>
      <c r="F51" s="2">
        <f>数据源!F83</f>
        <v>4.5</v>
      </c>
      <c r="G51" s="2">
        <f>数据源!G83</f>
        <v>7.2999999999999995E-2</v>
      </c>
      <c r="H51" s="2">
        <f>数据源!H83</f>
        <v>8.1111111111111106E-2</v>
      </c>
      <c r="I51" s="2">
        <f>数据源!I83</f>
        <v>811</v>
      </c>
      <c r="J51" s="3">
        <f t="shared" si="40"/>
        <v>3</v>
      </c>
      <c r="K51" s="3">
        <f t="shared" si="43"/>
        <v>6</v>
      </c>
      <c r="L51" s="3" t="str">
        <f t="shared" si="44"/>
        <v>碎片</v>
      </c>
      <c r="M51" s="3">
        <f t="shared" ca="1" si="45"/>
        <v>53211</v>
      </c>
      <c r="N51" s="1" t="str">
        <f t="shared" ca="1" si="48"/>
        <v>51111,52111,53111,51211,52211,53211</v>
      </c>
      <c r="O51" s="1" t="str">
        <f t="shared" si="49"/>
        <v>600,600,600,811,811,811</v>
      </c>
      <c r="P51" s="1" t="str">
        <f t="shared" si="50"/>
        <v>(5,9),(5,9),(5,9),(3,6),(3,6),(3,6)</v>
      </c>
      <c r="Q51" s="3" t="str">
        <f>IF(D51="坦克碎片",VLOOKUP(C51,道具信息!$N$2:$O$291,2,FALSE)&amp;"碎片",VLOOKUP(C51,道具信息!$N$2:$O$291,2,FALSE))</f>
        <v>T2坦克碎片</v>
      </c>
      <c r="R51" s="3">
        <f t="shared" si="41"/>
        <v>4449</v>
      </c>
      <c r="S51" s="11">
        <f t="shared" si="42"/>
        <v>0.442</v>
      </c>
      <c r="T51" s="3" t="str">
        <f>VLOOKUP(Q51,道具信息!$Q$3:$S$20,2,FALSE)</f>
        <v>CHEST_ITEM_TYPE_T2_SHARD</v>
      </c>
      <c r="U51" s="3" t="str">
        <f>IF(COUNTIF(U$46:U50,T51)=0,T51,"")</f>
        <v/>
      </c>
      <c r="V51" s="3" t="str">
        <f t="shared" si="51"/>
        <v>CHEST_ITEM_TYPE_T1_SHARD,CHEST_ITEM_TYPE_T2_SHARD</v>
      </c>
      <c r="W51" s="13" t="str">
        <f t="shared" si="52"/>
        <v/>
      </c>
      <c r="X51" s="3" t="str">
        <f t="shared" si="47"/>
        <v/>
      </c>
      <c r="Y51" s="3" t="str">
        <f t="shared" si="53"/>
        <v>17.9%,44.2%</v>
      </c>
    </row>
    <row r="52" spans="2:25" x14ac:dyDescent="0.3">
      <c r="B52" s="2">
        <f>数据源!B84</f>
        <v>3</v>
      </c>
      <c r="C52" s="2" t="str">
        <f>数据源!C84</f>
        <v>Puma</v>
      </c>
      <c r="D52" s="2" t="str">
        <f>数据源!D84</f>
        <v>坦克碎片</v>
      </c>
      <c r="E52" s="2">
        <f>数据源!E84</f>
        <v>50</v>
      </c>
      <c r="F52" s="2">
        <f>数据源!F84</f>
        <v>2.5</v>
      </c>
      <c r="G52" s="2">
        <f>数据源!G84</f>
        <v>7.2999999999999995E-2</v>
      </c>
      <c r="H52" s="2">
        <f>数据源!H84</f>
        <v>6.7159999999999997E-2</v>
      </c>
      <c r="I52" s="2">
        <f>数据源!I84</f>
        <v>672</v>
      </c>
      <c r="J52" s="3">
        <f t="shared" si="40"/>
        <v>2</v>
      </c>
      <c r="K52" s="3">
        <f t="shared" si="43"/>
        <v>3</v>
      </c>
      <c r="L52" s="3" t="str">
        <f t="shared" si="44"/>
        <v>碎片</v>
      </c>
      <c r="M52" s="3">
        <f t="shared" ca="1" si="45"/>
        <v>51221</v>
      </c>
      <c r="N52" s="1" t="str">
        <f t="shared" ca="1" si="48"/>
        <v>51111,52111,53111,51211,52211,53211,51221</v>
      </c>
      <c r="O52" s="1" t="str">
        <f t="shared" si="49"/>
        <v>600,600,600,811,811,811,672</v>
      </c>
      <c r="P52" s="1" t="str">
        <f t="shared" si="50"/>
        <v>(5,9),(5,9),(5,9),(3,6),(3,6),(3,6),(2,3)</v>
      </c>
      <c r="Q52" s="3" t="str">
        <f>IF(D52="坦克碎片",VLOOKUP(C52,道具信息!$N$2:$O$291,2,FALSE)&amp;"碎片",VLOOKUP(C52,道具信息!$N$2:$O$291,2,FALSE))</f>
        <v>T2坦克碎片</v>
      </c>
      <c r="R52" s="3">
        <f t="shared" si="41"/>
        <v>4449</v>
      </c>
      <c r="S52" s="11">
        <f t="shared" si="42"/>
        <v>0.442</v>
      </c>
      <c r="T52" s="3" t="str">
        <f>VLOOKUP(Q52,道具信息!$Q$3:$S$20,2,FALSE)</f>
        <v>CHEST_ITEM_TYPE_T2_SHARD</v>
      </c>
      <c r="U52" s="3" t="str">
        <f>IF(COUNTIF(U$46:U51,T52)=0,T52,"")</f>
        <v/>
      </c>
      <c r="V52" s="3" t="str">
        <f t="shared" si="51"/>
        <v>CHEST_ITEM_TYPE_T1_SHARD,CHEST_ITEM_TYPE_T2_SHARD</v>
      </c>
      <c r="W52" s="13" t="str">
        <f t="shared" si="52"/>
        <v/>
      </c>
      <c r="X52" s="3" t="str">
        <f t="shared" si="47"/>
        <v/>
      </c>
      <c r="Y52" s="3" t="str">
        <f t="shared" si="53"/>
        <v>17.9%,44.2%</v>
      </c>
    </row>
    <row r="53" spans="2:25" x14ac:dyDescent="0.3">
      <c r="B53" s="2">
        <f>数据源!B85</f>
        <v>3</v>
      </c>
      <c r="C53" s="2" t="str">
        <f>数据源!C85</f>
        <v>四号</v>
      </c>
      <c r="D53" s="2" t="str">
        <f>数据源!D85</f>
        <v>坦克碎片</v>
      </c>
      <c r="E53" s="2">
        <f>数据源!E85</f>
        <v>50</v>
      </c>
      <c r="F53" s="2">
        <f>数据源!F85</f>
        <v>2.5</v>
      </c>
      <c r="G53" s="2">
        <f>数据源!G85</f>
        <v>7.2999999999999995E-2</v>
      </c>
      <c r="H53" s="2">
        <f>数据源!H85</f>
        <v>6.7159999999999997E-2</v>
      </c>
      <c r="I53" s="2">
        <f>数据源!I85</f>
        <v>672</v>
      </c>
      <c r="J53" s="3">
        <f t="shared" si="40"/>
        <v>2</v>
      </c>
      <c r="K53" s="3">
        <f t="shared" si="43"/>
        <v>3</v>
      </c>
      <c r="L53" s="3" t="str">
        <f t="shared" si="44"/>
        <v>碎片</v>
      </c>
      <c r="M53" s="3">
        <f t="shared" ca="1" si="45"/>
        <v>52221</v>
      </c>
      <c r="N53" s="1" t="str">
        <f t="shared" ca="1" si="48"/>
        <v>51111,52111,53111,51211,52211,53211,51221,52221</v>
      </c>
      <c r="O53" s="1" t="str">
        <f t="shared" si="49"/>
        <v>600,600,600,811,811,811,672,672</v>
      </c>
      <c r="P53" s="1" t="str">
        <f t="shared" si="50"/>
        <v>(5,9),(5,9),(5,9),(3,6),(3,6),(3,6),(2,3),(2,3)</v>
      </c>
      <c r="Q53" s="3" t="str">
        <f>IF(D53="坦克碎片",VLOOKUP(C53,道具信息!$N$2:$O$291,2,FALSE)&amp;"碎片",VLOOKUP(C53,道具信息!$N$2:$O$291,2,FALSE))</f>
        <v>T2坦克碎片</v>
      </c>
      <c r="R53" s="3">
        <f t="shared" si="41"/>
        <v>4449</v>
      </c>
      <c r="S53" s="11">
        <f t="shared" si="42"/>
        <v>0.442</v>
      </c>
      <c r="T53" s="3" t="str">
        <f>VLOOKUP(Q53,道具信息!$Q$3:$S$20,2,FALSE)</f>
        <v>CHEST_ITEM_TYPE_T2_SHARD</v>
      </c>
      <c r="U53" s="3" t="str">
        <f>IF(COUNTIF(U$46:U52,T53)=0,T53,"")</f>
        <v/>
      </c>
      <c r="V53" s="3" t="str">
        <f t="shared" si="51"/>
        <v>CHEST_ITEM_TYPE_T1_SHARD,CHEST_ITEM_TYPE_T2_SHARD</v>
      </c>
      <c r="W53" s="13" t="str">
        <f t="shared" si="52"/>
        <v/>
      </c>
      <c r="X53" s="3" t="str">
        <f t="shared" si="47"/>
        <v/>
      </c>
      <c r="Y53" s="3" t="str">
        <f t="shared" si="53"/>
        <v>17.9%,44.2%</v>
      </c>
    </row>
    <row r="54" spans="2:25" x14ac:dyDescent="0.3">
      <c r="B54" s="2">
        <f>数据源!B86</f>
        <v>3</v>
      </c>
      <c r="C54" s="2" t="str">
        <f>数据源!C86</f>
        <v>丘吉尔</v>
      </c>
      <c r="D54" s="2" t="str">
        <f>数据源!D86</f>
        <v>坦克碎片</v>
      </c>
      <c r="E54" s="2">
        <f>数据源!E86</f>
        <v>50</v>
      </c>
      <c r="F54" s="2">
        <f>数据源!F86</f>
        <v>2.5</v>
      </c>
      <c r="G54" s="2">
        <f>数据源!G86</f>
        <v>7.2999999999999995E-2</v>
      </c>
      <c r="H54" s="2">
        <f>数据源!H86</f>
        <v>6.7159999999999997E-2</v>
      </c>
      <c r="I54" s="2">
        <f>数据源!I86</f>
        <v>672</v>
      </c>
      <c r="J54" s="3">
        <f t="shared" si="40"/>
        <v>2</v>
      </c>
      <c r="K54" s="3">
        <f t="shared" si="43"/>
        <v>3</v>
      </c>
      <c r="L54" s="3" t="str">
        <f t="shared" si="44"/>
        <v>碎片</v>
      </c>
      <c r="M54" s="3">
        <f t="shared" ca="1" si="45"/>
        <v>53221</v>
      </c>
      <c r="N54" s="1" t="str">
        <f t="shared" ca="1" si="48"/>
        <v>51111,52111,53111,51211,52211,53211,51221,52221,53221</v>
      </c>
      <c r="O54" s="1" t="str">
        <f t="shared" si="49"/>
        <v>600,600,600,811,811,811,672,672,672</v>
      </c>
      <c r="P54" s="1" t="str">
        <f t="shared" si="50"/>
        <v>(5,9),(5,9),(5,9),(3,6),(3,6),(3,6),(2,3),(2,3),(2,3)</v>
      </c>
      <c r="Q54" s="3" t="str">
        <f>IF(D54="坦克碎片",VLOOKUP(C54,道具信息!$N$2:$O$291,2,FALSE)&amp;"碎片",VLOOKUP(C54,道具信息!$N$2:$O$291,2,FALSE))</f>
        <v>T2坦克碎片</v>
      </c>
      <c r="R54" s="3">
        <f t="shared" si="41"/>
        <v>4449</v>
      </c>
      <c r="S54" s="11">
        <f t="shared" si="42"/>
        <v>0.442</v>
      </c>
      <c r="T54" s="3" t="str">
        <f>VLOOKUP(Q54,道具信息!$Q$3:$S$20,2,FALSE)</f>
        <v>CHEST_ITEM_TYPE_T2_SHARD</v>
      </c>
      <c r="U54" s="3" t="str">
        <f>IF(COUNTIF(U$46:U53,T54)=0,T54,"")</f>
        <v/>
      </c>
      <c r="V54" s="3" t="str">
        <f t="shared" si="51"/>
        <v>CHEST_ITEM_TYPE_T1_SHARD,CHEST_ITEM_TYPE_T2_SHARD</v>
      </c>
      <c r="W54" s="13" t="str">
        <f t="shared" si="52"/>
        <v/>
      </c>
      <c r="X54" s="3" t="str">
        <f t="shared" si="47"/>
        <v/>
      </c>
      <c r="Y54" s="3" t="str">
        <f t="shared" si="53"/>
        <v>17.9%,44.2%</v>
      </c>
    </row>
    <row r="55" spans="2:25" x14ac:dyDescent="0.3">
      <c r="B55" s="2">
        <f>数据源!B87</f>
        <v>3</v>
      </c>
      <c r="C55" s="2" t="str">
        <f>数据源!C87</f>
        <v>T1LP1</v>
      </c>
      <c r="D55" s="2" t="str">
        <f>数据源!D87</f>
        <v>部件</v>
      </c>
      <c r="E55" s="2">
        <f>数据源!E87</f>
        <v>40</v>
      </c>
      <c r="F55" s="2">
        <f>数据源!F87</f>
        <v>2</v>
      </c>
      <c r="G55" s="2">
        <f>数据源!G87</f>
        <v>1.2999999999999999E-2</v>
      </c>
      <c r="H55" s="2">
        <f>数据源!H87</f>
        <v>1.8687499999999999E-2</v>
      </c>
      <c r="I55" s="2">
        <f>数据源!I87</f>
        <v>187</v>
      </c>
      <c r="J55" s="3">
        <f t="shared" si="40"/>
        <v>1</v>
      </c>
      <c r="K55" s="3">
        <f t="shared" si="43"/>
        <v>3</v>
      </c>
      <c r="L55" s="3" t="str">
        <f t="shared" si="44"/>
        <v>部件</v>
      </c>
      <c r="M55" s="3">
        <f t="shared" ca="1" si="45"/>
        <v>91001</v>
      </c>
      <c r="N55" s="1" t="str">
        <f t="shared" ca="1" si="48"/>
        <v>51111,52111,53111,51211,52211,53211,51221,52221,53221,91001</v>
      </c>
      <c r="O55" s="1" t="str">
        <f t="shared" si="49"/>
        <v>600,600,600,811,811,811,672,672,672,187</v>
      </c>
      <c r="P55" s="1" t="str">
        <f t="shared" si="50"/>
        <v>(5,9),(5,9),(5,9),(3,6),(3,6),(3,6),(2,3),(2,3),(2,3),(1,3)</v>
      </c>
      <c r="Q55" s="3" t="str">
        <f>IF(D55="坦克碎片",VLOOKUP(C55,道具信息!$N$2:$O$291,2,FALSE)&amp;"碎片",VLOOKUP(C55,道具信息!$N$2:$O$291,2,FALSE))</f>
        <v>T1部件</v>
      </c>
      <c r="R55" s="3">
        <f t="shared" si="41"/>
        <v>3366</v>
      </c>
      <c r="S55" s="11">
        <f t="shared" si="42"/>
        <v>0.33500000000000002</v>
      </c>
      <c r="T55" s="3" t="str">
        <f>VLOOKUP(Q55,道具信息!$Q$3:$S$20,2,FALSE)</f>
        <v>CHEST_ITEM_TYPE_T1_PART</v>
      </c>
      <c r="U55" s="3" t="str">
        <f>IF(COUNTIF(U$46:U54,T55)=0,T55,"")</f>
        <v>CHEST_ITEM_TYPE_T1_PART</v>
      </c>
      <c r="V55" s="3" t="str">
        <f t="shared" si="51"/>
        <v>CHEST_ITEM_TYPE_T1_SHARD,CHEST_ITEM_TYPE_T2_SHARD,CHEST_ITEM_TYPE_T1_PART</v>
      </c>
      <c r="W55" s="13">
        <f t="shared" si="52"/>
        <v>0.33500000000000002</v>
      </c>
      <c r="X55" s="3" t="str">
        <f t="shared" si="47"/>
        <v>33.5%</v>
      </c>
      <c r="Y55" s="3" t="str">
        <f t="shared" si="53"/>
        <v>17.9%,44.2%,33.5%</v>
      </c>
    </row>
    <row r="56" spans="2:25" x14ac:dyDescent="0.3">
      <c r="B56" s="2">
        <f>数据源!B88</f>
        <v>3</v>
      </c>
      <c r="C56" s="2" t="str">
        <f>数据源!C88</f>
        <v>T1LP3</v>
      </c>
      <c r="D56" s="2" t="str">
        <f>数据源!D88</f>
        <v>部件</v>
      </c>
      <c r="E56" s="2">
        <f>数据源!E88</f>
        <v>40</v>
      </c>
      <c r="F56" s="2">
        <f>数据源!F88</f>
        <v>2</v>
      </c>
      <c r="G56" s="2">
        <f>数据源!G88</f>
        <v>1.2999999999999999E-2</v>
      </c>
      <c r="H56" s="2">
        <f>数据源!H88</f>
        <v>1.8687499999999999E-2</v>
      </c>
      <c r="I56" s="2">
        <f>数据源!I88</f>
        <v>187</v>
      </c>
      <c r="J56" s="3">
        <f t="shared" si="40"/>
        <v>1</v>
      </c>
      <c r="K56" s="3">
        <f t="shared" si="43"/>
        <v>3</v>
      </c>
      <c r="L56" s="3" t="str">
        <f t="shared" si="44"/>
        <v>部件</v>
      </c>
      <c r="M56" s="3">
        <f t="shared" ca="1" si="45"/>
        <v>91003</v>
      </c>
      <c r="N56" s="1" t="str">
        <f t="shared" ca="1" si="48"/>
        <v>51111,52111,53111,51211,52211,53211,51221,52221,53221,91001,91003</v>
      </c>
      <c r="O56" s="1" t="str">
        <f t="shared" si="49"/>
        <v>600,600,600,811,811,811,672,672,672,187,187</v>
      </c>
      <c r="P56" s="1" t="str">
        <f t="shared" si="50"/>
        <v>(5,9),(5,9),(5,9),(3,6),(3,6),(3,6),(2,3),(2,3),(2,3),(1,3),(1,3)</v>
      </c>
      <c r="Q56" s="3" t="str">
        <f>IF(D56="坦克碎片",VLOOKUP(C56,道具信息!$N$2:$O$291,2,FALSE)&amp;"碎片",VLOOKUP(C56,道具信息!$N$2:$O$291,2,FALSE))</f>
        <v>T1部件</v>
      </c>
      <c r="R56" s="3">
        <f t="shared" si="41"/>
        <v>3366</v>
      </c>
      <c r="S56" s="11">
        <f t="shared" si="42"/>
        <v>0.33500000000000002</v>
      </c>
      <c r="T56" s="3" t="str">
        <f>VLOOKUP(Q56,道具信息!$Q$3:$S$20,2,FALSE)</f>
        <v>CHEST_ITEM_TYPE_T1_PART</v>
      </c>
      <c r="U56" s="3" t="str">
        <f>IF(COUNTIF(U$46:U55,T56)=0,T56,"")</f>
        <v/>
      </c>
      <c r="V56" s="3" t="str">
        <f t="shared" si="51"/>
        <v>CHEST_ITEM_TYPE_T1_SHARD,CHEST_ITEM_TYPE_T2_SHARD,CHEST_ITEM_TYPE_T1_PART</v>
      </c>
      <c r="W56" s="13" t="str">
        <f t="shared" si="52"/>
        <v/>
      </c>
      <c r="X56" s="3" t="str">
        <f t="shared" si="47"/>
        <v/>
      </c>
      <c r="Y56" s="3" t="str">
        <f t="shared" si="53"/>
        <v>17.9%,44.2%,33.5%</v>
      </c>
    </row>
    <row r="57" spans="2:25" x14ac:dyDescent="0.3">
      <c r="B57" s="2">
        <f>数据源!B89</f>
        <v>3</v>
      </c>
      <c r="C57" s="2" t="str">
        <f>数据源!C89</f>
        <v>T1LP5</v>
      </c>
      <c r="D57" s="2" t="str">
        <f>数据源!D89</f>
        <v>部件</v>
      </c>
      <c r="E57" s="2">
        <f>数据源!E89</f>
        <v>40</v>
      </c>
      <c r="F57" s="2">
        <f>数据源!F89</f>
        <v>2</v>
      </c>
      <c r="G57" s="2">
        <f>数据源!G89</f>
        <v>1.2999999999999999E-2</v>
      </c>
      <c r="H57" s="2">
        <f>数据源!H89</f>
        <v>1.8687499999999999E-2</v>
      </c>
      <c r="I57" s="2">
        <f>数据源!I89</f>
        <v>187</v>
      </c>
      <c r="J57" s="3">
        <f t="shared" si="40"/>
        <v>1</v>
      </c>
      <c r="K57" s="3">
        <f t="shared" si="43"/>
        <v>3</v>
      </c>
      <c r="L57" s="3" t="str">
        <f t="shared" si="44"/>
        <v>部件</v>
      </c>
      <c r="M57" s="3">
        <f t="shared" ca="1" si="45"/>
        <v>91005</v>
      </c>
      <c r="N57" s="1" t="str">
        <f t="shared" ca="1" si="48"/>
        <v>51111,52111,53111,51211,52211,53211,51221,52221,53221,91001,91003,91005</v>
      </c>
      <c r="O57" s="1" t="str">
        <f t="shared" si="49"/>
        <v>600,600,600,811,811,811,672,672,672,187,187,187</v>
      </c>
      <c r="P57" s="1" t="str">
        <f t="shared" si="50"/>
        <v>(5,9),(5,9),(5,9),(3,6),(3,6),(3,6),(2,3),(2,3),(2,3),(1,3),(1,3),(1,3)</v>
      </c>
      <c r="Q57" s="3" t="str">
        <f>IF(D57="坦克碎片",VLOOKUP(C57,道具信息!$N$2:$O$291,2,FALSE)&amp;"碎片",VLOOKUP(C57,道具信息!$N$2:$O$291,2,FALSE))</f>
        <v>T1部件</v>
      </c>
      <c r="R57" s="3">
        <f t="shared" si="41"/>
        <v>3366</v>
      </c>
      <c r="S57" s="11">
        <f t="shared" si="42"/>
        <v>0.33500000000000002</v>
      </c>
      <c r="T57" s="3" t="str">
        <f>VLOOKUP(Q57,道具信息!$Q$3:$S$20,2,FALSE)</f>
        <v>CHEST_ITEM_TYPE_T1_PART</v>
      </c>
      <c r="U57" s="3" t="str">
        <f>IF(COUNTIF(U$46:U56,T57)=0,T57,"")</f>
        <v/>
      </c>
      <c r="V57" s="3" t="str">
        <f t="shared" si="51"/>
        <v>CHEST_ITEM_TYPE_T1_SHARD,CHEST_ITEM_TYPE_T2_SHARD,CHEST_ITEM_TYPE_T1_PART</v>
      </c>
      <c r="W57" s="13" t="str">
        <f t="shared" si="52"/>
        <v/>
      </c>
      <c r="X57" s="3" t="str">
        <f t="shared" si="47"/>
        <v/>
      </c>
      <c r="Y57" s="3" t="str">
        <f t="shared" si="53"/>
        <v>17.9%,44.2%,33.5%</v>
      </c>
    </row>
    <row r="58" spans="2:25" x14ac:dyDescent="0.3">
      <c r="B58" s="2">
        <f>数据源!B90</f>
        <v>3</v>
      </c>
      <c r="C58" s="2" t="str">
        <f>数据源!C90</f>
        <v>T1MP1</v>
      </c>
      <c r="D58" s="2" t="str">
        <f>数据源!D90</f>
        <v>部件</v>
      </c>
      <c r="E58" s="2">
        <f>数据源!E90</f>
        <v>40</v>
      </c>
      <c r="F58" s="2">
        <f>数据源!F90</f>
        <v>2</v>
      </c>
      <c r="G58" s="2">
        <f>数据源!G90</f>
        <v>1.2999999999999999E-2</v>
      </c>
      <c r="H58" s="2">
        <f>数据源!H90</f>
        <v>1.8687499999999999E-2</v>
      </c>
      <c r="I58" s="2">
        <f>数据源!I90</f>
        <v>187</v>
      </c>
      <c r="J58" s="3">
        <f t="shared" si="40"/>
        <v>1</v>
      </c>
      <c r="K58" s="3">
        <f t="shared" si="43"/>
        <v>3</v>
      </c>
      <c r="L58" s="3" t="str">
        <f t="shared" si="44"/>
        <v>部件</v>
      </c>
      <c r="M58" s="3">
        <f t="shared" ca="1" si="45"/>
        <v>91101</v>
      </c>
      <c r="N58" s="1" t="str">
        <f t="shared" ca="1" si="48"/>
        <v>51111,52111,53111,51211,52211,53211,51221,52221,53221,91001,91003,91005,91101</v>
      </c>
      <c r="O58" s="1" t="str">
        <f t="shared" si="49"/>
        <v>600,600,600,811,811,811,672,672,672,187,187,187,187</v>
      </c>
      <c r="P58" s="1" t="str">
        <f t="shared" si="50"/>
        <v>(5,9),(5,9),(5,9),(3,6),(3,6),(3,6),(2,3),(2,3),(2,3),(1,3),(1,3),(1,3),(1,3)</v>
      </c>
      <c r="Q58" s="3" t="str">
        <f>IF(D58="坦克碎片",VLOOKUP(C58,道具信息!$N$2:$O$291,2,FALSE)&amp;"碎片",VLOOKUP(C58,道具信息!$N$2:$O$291,2,FALSE))</f>
        <v>T1部件</v>
      </c>
      <c r="R58" s="3">
        <f t="shared" si="41"/>
        <v>3366</v>
      </c>
      <c r="S58" s="11">
        <f t="shared" si="42"/>
        <v>0.33500000000000002</v>
      </c>
      <c r="T58" s="3" t="str">
        <f>VLOOKUP(Q58,道具信息!$Q$3:$S$20,2,FALSE)</f>
        <v>CHEST_ITEM_TYPE_T1_PART</v>
      </c>
      <c r="U58" s="3" t="str">
        <f>IF(COUNTIF(U$46:U57,T58)=0,T58,"")</f>
        <v/>
      </c>
      <c r="V58" s="3" t="str">
        <f t="shared" si="51"/>
        <v>CHEST_ITEM_TYPE_T1_SHARD,CHEST_ITEM_TYPE_T2_SHARD,CHEST_ITEM_TYPE_T1_PART</v>
      </c>
      <c r="W58" s="13" t="str">
        <f t="shared" si="52"/>
        <v/>
      </c>
      <c r="X58" s="3" t="str">
        <f t="shared" si="47"/>
        <v/>
      </c>
      <c r="Y58" s="3" t="str">
        <f t="shared" si="53"/>
        <v>17.9%,44.2%,33.5%</v>
      </c>
    </row>
    <row r="59" spans="2:25" x14ac:dyDescent="0.3">
      <c r="B59" s="2">
        <f>数据源!B91</f>
        <v>3</v>
      </c>
      <c r="C59" s="2" t="str">
        <f>数据源!C91</f>
        <v>T1MP3</v>
      </c>
      <c r="D59" s="2" t="str">
        <f>数据源!D91</f>
        <v>部件</v>
      </c>
      <c r="E59" s="2">
        <f>数据源!E91</f>
        <v>40</v>
      </c>
      <c r="F59" s="2">
        <f>数据源!F91</f>
        <v>2</v>
      </c>
      <c r="G59" s="2">
        <f>数据源!G91</f>
        <v>1.2999999999999999E-2</v>
      </c>
      <c r="H59" s="2">
        <f>数据源!H91</f>
        <v>1.8687499999999999E-2</v>
      </c>
      <c r="I59" s="2">
        <f>数据源!I91</f>
        <v>187</v>
      </c>
      <c r="J59" s="3">
        <f t="shared" si="40"/>
        <v>1</v>
      </c>
      <c r="K59" s="3">
        <f t="shared" si="43"/>
        <v>3</v>
      </c>
      <c r="L59" s="3" t="str">
        <f t="shared" si="44"/>
        <v>部件</v>
      </c>
      <c r="M59" s="3">
        <f t="shared" ca="1" si="45"/>
        <v>91103</v>
      </c>
      <c r="N59" s="1" t="str">
        <f t="shared" ca="1" si="48"/>
        <v>51111,52111,53111,51211,52211,53211,51221,52221,53221,91001,91003,91005,91101,91103</v>
      </c>
      <c r="O59" s="1" t="str">
        <f t="shared" si="49"/>
        <v>600,600,600,811,811,811,672,672,672,187,187,187,187,187</v>
      </c>
      <c r="P59" s="1" t="str">
        <f t="shared" si="50"/>
        <v>(5,9),(5,9),(5,9),(3,6),(3,6),(3,6),(2,3),(2,3),(2,3),(1,3),(1,3),(1,3),(1,3),(1,3)</v>
      </c>
      <c r="Q59" s="3" t="str">
        <f>IF(D59="坦克碎片",VLOOKUP(C59,道具信息!$N$2:$O$291,2,FALSE)&amp;"碎片",VLOOKUP(C59,道具信息!$N$2:$O$291,2,FALSE))</f>
        <v>T1部件</v>
      </c>
      <c r="R59" s="3">
        <f t="shared" si="41"/>
        <v>3366</v>
      </c>
      <c r="S59" s="11">
        <f t="shared" si="42"/>
        <v>0.33500000000000002</v>
      </c>
      <c r="T59" s="3" t="str">
        <f>VLOOKUP(Q59,道具信息!$Q$3:$S$20,2,FALSE)</f>
        <v>CHEST_ITEM_TYPE_T1_PART</v>
      </c>
      <c r="U59" s="3" t="str">
        <f>IF(COUNTIF(U$46:U58,T59)=0,T59,"")</f>
        <v/>
      </c>
      <c r="V59" s="3" t="str">
        <f t="shared" si="51"/>
        <v>CHEST_ITEM_TYPE_T1_SHARD,CHEST_ITEM_TYPE_T2_SHARD,CHEST_ITEM_TYPE_T1_PART</v>
      </c>
      <c r="W59" s="13" t="str">
        <f t="shared" si="52"/>
        <v/>
      </c>
      <c r="X59" s="3" t="str">
        <f t="shared" si="47"/>
        <v/>
      </c>
      <c r="Y59" s="3" t="str">
        <f t="shared" si="53"/>
        <v>17.9%,44.2%,33.5%</v>
      </c>
    </row>
    <row r="60" spans="2:25" x14ac:dyDescent="0.3">
      <c r="B60" s="2">
        <f>数据源!B92</f>
        <v>3</v>
      </c>
      <c r="C60" s="2" t="str">
        <f>数据源!C92</f>
        <v>T1MP5</v>
      </c>
      <c r="D60" s="2" t="str">
        <f>数据源!D92</f>
        <v>部件</v>
      </c>
      <c r="E60" s="2">
        <f>数据源!E92</f>
        <v>40</v>
      </c>
      <c r="F60" s="2">
        <f>数据源!F92</f>
        <v>2</v>
      </c>
      <c r="G60" s="2">
        <f>数据源!G92</f>
        <v>1.2999999999999999E-2</v>
      </c>
      <c r="H60" s="2">
        <f>数据源!H92</f>
        <v>1.8687499999999999E-2</v>
      </c>
      <c r="I60" s="2">
        <f>数据源!I92</f>
        <v>187</v>
      </c>
      <c r="J60" s="3">
        <f t="shared" si="40"/>
        <v>1</v>
      </c>
      <c r="K60" s="3">
        <f t="shared" si="43"/>
        <v>3</v>
      </c>
      <c r="L60" s="3" t="str">
        <f t="shared" ref="L60:L81" si="54">RIGHT(D60,2)</f>
        <v>部件</v>
      </c>
      <c r="M60" s="3">
        <f t="shared" ref="M60:M81" ca="1" si="55">IF(OR(L60="坦克",L60="碎片"),VLOOKUP(C60,INDIRECT("坦克ID"),MATCH(L60&amp;"ID",INDIRECT("坦克标头"),0),FALSE),VLOOKUP(C60,INDIRECT(L60&amp;"ID"),2,FALSE))</f>
        <v>91105</v>
      </c>
      <c r="N60" s="1" t="str">
        <f t="shared" ref="N60:N81" ca="1" si="56">N59&amp;","&amp;M60</f>
        <v>51111,52111,53111,51211,52211,53211,51221,52221,53221,91001,91003,91005,91101,91103,91105</v>
      </c>
      <c r="O60" s="1" t="str">
        <f t="shared" ref="O60:O81" si="57">O59&amp;","&amp;I60</f>
        <v>600,600,600,811,811,811,672,672,672,187,187,187,187,187,187</v>
      </c>
      <c r="P60" s="1" t="str">
        <f t="shared" ref="P60:P81" si="58">P59&amp;","&amp;"("&amp;J60&amp;","&amp;K60&amp;")"</f>
        <v>(5,9),(5,9),(5,9),(3,6),(3,6),(3,6),(2,3),(2,3),(2,3),(1,3),(1,3),(1,3),(1,3),(1,3),(1,3)</v>
      </c>
      <c r="Q60" s="3" t="str">
        <f>IF(D60="坦克碎片",VLOOKUP(C60,道具信息!$N$2:$O$291,2,FALSE)&amp;"碎片",VLOOKUP(C60,道具信息!$N$2:$O$291,2,FALSE))</f>
        <v>T1部件</v>
      </c>
      <c r="R60" s="3">
        <f t="shared" si="41"/>
        <v>3366</v>
      </c>
      <c r="S60" s="11">
        <f t="shared" si="42"/>
        <v>0.33500000000000002</v>
      </c>
      <c r="T60" s="3" t="str">
        <f>VLOOKUP(Q60,道具信息!$Q$3:$S$20,2,FALSE)</f>
        <v>CHEST_ITEM_TYPE_T1_PART</v>
      </c>
      <c r="U60" s="3" t="str">
        <f>IF(COUNTIF(U$46:U59,T60)=0,T60,"")</f>
        <v/>
      </c>
      <c r="V60" s="3" t="str">
        <f t="shared" si="51"/>
        <v>CHEST_ITEM_TYPE_T1_SHARD,CHEST_ITEM_TYPE_T2_SHARD,CHEST_ITEM_TYPE_T1_PART</v>
      </c>
      <c r="W60" s="13" t="str">
        <f t="shared" si="52"/>
        <v/>
      </c>
      <c r="X60" s="3" t="str">
        <f t="shared" ref="X60:X81" si="59">TEXT(W60,"0.0%")</f>
        <v/>
      </c>
      <c r="Y60" s="3" t="str">
        <f t="shared" si="53"/>
        <v>17.9%,44.2%,33.5%</v>
      </c>
    </row>
    <row r="61" spans="2:25" x14ac:dyDescent="0.3">
      <c r="B61" s="2">
        <f>数据源!B93</f>
        <v>3</v>
      </c>
      <c r="C61" s="2" t="str">
        <f>数据源!C93</f>
        <v>T1HP1</v>
      </c>
      <c r="D61" s="2" t="str">
        <f>数据源!D93</f>
        <v>部件</v>
      </c>
      <c r="E61" s="2">
        <f>数据源!E93</f>
        <v>40</v>
      </c>
      <c r="F61" s="2">
        <f>数据源!F93</f>
        <v>2</v>
      </c>
      <c r="G61" s="2">
        <f>数据源!G93</f>
        <v>1.2999999999999999E-2</v>
      </c>
      <c r="H61" s="2">
        <f>数据源!H93</f>
        <v>1.8687499999999999E-2</v>
      </c>
      <c r="I61" s="2">
        <f>数据源!I93</f>
        <v>187</v>
      </c>
      <c r="J61" s="3">
        <f t="shared" si="40"/>
        <v>1</v>
      </c>
      <c r="K61" s="3">
        <f t="shared" si="43"/>
        <v>3</v>
      </c>
      <c r="L61" s="3" t="str">
        <f t="shared" si="54"/>
        <v>部件</v>
      </c>
      <c r="M61" s="3">
        <f t="shared" ca="1" si="55"/>
        <v>91201</v>
      </c>
      <c r="N61" s="1" t="str">
        <f t="shared" ca="1" si="56"/>
        <v>51111,52111,53111,51211,52211,53211,51221,52221,53221,91001,91003,91005,91101,91103,91105,91201</v>
      </c>
      <c r="O61" s="1" t="str">
        <f t="shared" si="57"/>
        <v>600,600,600,811,811,811,672,672,672,187,187,187,187,187,187,187</v>
      </c>
      <c r="P61" s="1" t="str">
        <f t="shared" si="58"/>
        <v>(5,9),(5,9),(5,9),(3,6),(3,6),(3,6),(2,3),(2,3),(2,3),(1,3),(1,3),(1,3),(1,3),(1,3),(1,3),(1,3)</v>
      </c>
      <c r="Q61" s="3" t="str">
        <f>IF(D61="坦克碎片",VLOOKUP(C61,道具信息!$N$2:$O$291,2,FALSE)&amp;"碎片",VLOOKUP(C61,道具信息!$N$2:$O$291,2,FALSE))</f>
        <v>T1部件</v>
      </c>
      <c r="R61" s="3">
        <f t="shared" si="41"/>
        <v>3366</v>
      </c>
      <c r="S61" s="11">
        <f t="shared" si="42"/>
        <v>0.33500000000000002</v>
      </c>
      <c r="T61" s="3" t="str">
        <f>VLOOKUP(Q61,道具信息!$Q$3:$S$20,2,FALSE)</f>
        <v>CHEST_ITEM_TYPE_T1_PART</v>
      </c>
      <c r="U61" s="3" t="str">
        <f>IF(COUNTIF(U$46:U60,T61)=0,T61,"")</f>
        <v/>
      </c>
      <c r="V61" s="3" t="str">
        <f t="shared" ref="V61:V81" si="60">IF(U61&lt;&gt;"",V60&amp;","&amp;U61,V60)</f>
        <v>CHEST_ITEM_TYPE_T1_SHARD,CHEST_ITEM_TYPE_T2_SHARD,CHEST_ITEM_TYPE_T1_PART</v>
      </c>
      <c r="W61" s="13" t="str">
        <f t="shared" ref="W61:W81" si="61">IF(U61&lt;&gt;"",ROUND(S61*100%,3),"")</f>
        <v/>
      </c>
      <c r="X61" s="3" t="str">
        <f t="shared" si="59"/>
        <v/>
      </c>
      <c r="Y61" s="3" t="str">
        <f t="shared" ref="Y61:Y81" si="62">IF(X61&lt;&gt;"",Y60&amp;","&amp;X61,Y60)</f>
        <v>17.9%,44.2%,33.5%</v>
      </c>
    </row>
    <row r="62" spans="2:25" x14ac:dyDescent="0.3">
      <c r="B62" s="2">
        <f>数据源!B94</f>
        <v>3</v>
      </c>
      <c r="C62" s="2" t="str">
        <f>数据源!C94</f>
        <v>T1HP3</v>
      </c>
      <c r="D62" s="2" t="str">
        <f>数据源!D94</f>
        <v>部件</v>
      </c>
      <c r="E62" s="2">
        <f>数据源!E94</f>
        <v>40</v>
      </c>
      <c r="F62" s="2">
        <f>数据源!F94</f>
        <v>2</v>
      </c>
      <c r="G62" s="2">
        <f>数据源!G94</f>
        <v>1.2999999999999999E-2</v>
      </c>
      <c r="H62" s="2">
        <f>数据源!H94</f>
        <v>1.8687499999999999E-2</v>
      </c>
      <c r="I62" s="2">
        <f>数据源!I94</f>
        <v>187</v>
      </c>
      <c r="J62" s="3">
        <f t="shared" si="40"/>
        <v>1</v>
      </c>
      <c r="K62" s="3">
        <f t="shared" si="43"/>
        <v>3</v>
      </c>
      <c r="L62" s="3" t="str">
        <f t="shared" si="54"/>
        <v>部件</v>
      </c>
      <c r="M62" s="3">
        <f t="shared" ca="1" si="55"/>
        <v>91203</v>
      </c>
      <c r="N62" s="1" t="str">
        <f t="shared" ca="1" si="56"/>
        <v>51111,52111,53111,51211,52211,53211,51221,52221,53221,91001,91003,91005,91101,91103,91105,91201,91203</v>
      </c>
      <c r="O62" s="1" t="str">
        <f t="shared" si="57"/>
        <v>600,600,600,811,811,811,672,672,672,187,187,187,187,187,187,187,187</v>
      </c>
      <c r="P62" s="1" t="str">
        <f t="shared" si="58"/>
        <v>(5,9),(5,9),(5,9),(3,6),(3,6),(3,6),(2,3),(2,3),(2,3),(1,3),(1,3),(1,3),(1,3),(1,3),(1,3),(1,3),(1,3)</v>
      </c>
      <c r="Q62" s="3" t="str">
        <f>IF(D62="坦克碎片",VLOOKUP(C62,道具信息!$N$2:$O$291,2,FALSE)&amp;"碎片",VLOOKUP(C62,道具信息!$N$2:$O$291,2,FALSE))</f>
        <v>T1部件</v>
      </c>
      <c r="R62" s="3">
        <f t="shared" si="41"/>
        <v>3366</v>
      </c>
      <c r="S62" s="11">
        <f t="shared" si="42"/>
        <v>0.33500000000000002</v>
      </c>
      <c r="T62" s="3" t="str">
        <f>VLOOKUP(Q62,道具信息!$Q$3:$S$20,2,FALSE)</f>
        <v>CHEST_ITEM_TYPE_T1_PART</v>
      </c>
      <c r="U62" s="3" t="str">
        <f>IF(COUNTIF(U$46:U61,T62)=0,T62,"")</f>
        <v/>
      </c>
      <c r="V62" s="3" t="str">
        <f t="shared" si="60"/>
        <v>CHEST_ITEM_TYPE_T1_SHARD,CHEST_ITEM_TYPE_T2_SHARD,CHEST_ITEM_TYPE_T1_PART</v>
      </c>
      <c r="W62" s="13" t="str">
        <f t="shared" si="61"/>
        <v/>
      </c>
      <c r="X62" s="3" t="str">
        <f t="shared" si="59"/>
        <v/>
      </c>
      <c r="Y62" s="3" t="str">
        <f t="shared" si="62"/>
        <v>17.9%,44.2%,33.5%</v>
      </c>
    </row>
    <row r="63" spans="2:25" x14ac:dyDescent="0.3">
      <c r="B63" s="2">
        <f>数据源!B95</f>
        <v>3</v>
      </c>
      <c r="C63" s="2" t="str">
        <f>数据源!C95</f>
        <v>T1HP5</v>
      </c>
      <c r="D63" s="2" t="str">
        <f>数据源!D95</f>
        <v>部件</v>
      </c>
      <c r="E63" s="2">
        <f>数据源!E95</f>
        <v>40</v>
      </c>
      <c r="F63" s="2">
        <f>数据源!F95</f>
        <v>2</v>
      </c>
      <c r="G63" s="2">
        <f>数据源!G95</f>
        <v>1.2999999999999999E-2</v>
      </c>
      <c r="H63" s="2">
        <f>数据源!H95</f>
        <v>1.8687499999999999E-2</v>
      </c>
      <c r="I63" s="2">
        <f>数据源!I95</f>
        <v>187</v>
      </c>
      <c r="J63" s="3">
        <f t="shared" si="40"/>
        <v>1</v>
      </c>
      <c r="K63" s="3">
        <f t="shared" si="43"/>
        <v>3</v>
      </c>
      <c r="L63" s="3" t="str">
        <f t="shared" si="54"/>
        <v>部件</v>
      </c>
      <c r="M63" s="3">
        <f t="shared" ca="1" si="55"/>
        <v>91205</v>
      </c>
      <c r="N63" s="1" t="str">
        <f t="shared" ca="1" si="56"/>
        <v>51111,52111,53111,51211,52211,53211,51221,52221,53221,91001,91003,91005,91101,91103,91105,91201,91203,91205</v>
      </c>
      <c r="O63" s="1" t="str">
        <f t="shared" si="57"/>
        <v>600,600,600,811,811,811,672,672,672,187,187,187,187,187,187,187,187,187</v>
      </c>
      <c r="P63" s="1" t="str">
        <f t="shared" si="58"/>
        <v>(5,9),(5,9),(5,9),(3,6),(3,6),(3,6),(2,3),(2,3),(2,3),(1,3),(1,3),(1,3),(1,3),(1,3),(1,3),(1,3),(1,3),(1,3)</v>
      </c>
      <c r="Q63" s="3" t="str">
        <f>IF(D63="坦克碎片",VLOOKUP(C63,道具信息!$N$2:$O$291,2,FALSE)&amp;"碎片",VLOOKUP(C63,道具信息!$N$2:$O$291,2,FALSE))</f>
        <v>T1部件</v>
      </c>
      <c r="R63" s="3">
        <f t="shared" si="41"/>
        <v>3366</v>
      </c>
      <c r="S63" s="11">
        <f t="shared" si="42"/>
        <v>0.33500000000000002</v>
      </c>
      <c r="T63" s="3" t="str">
        <f>VLOOKUP(Q63,道具信息!$Q$3:$S$20,2,FALSE)</f>
        <v>CHEST_ITEM_TYPE_T1_PART</v>
      </c>
      <c r="U63" s="3" t="str">
        <f>IF(COUNTIF(U$46:U62,T63)=0,T63,"")</f>
        <v/>
      </c>
      <c r="V63" s="3" t="str">
        <f t="shared" si="60"/>
        <v>CHEST_ITEM_TYPE_T1_SHARD,CHEST_ITEM_TYPE_T2_SHARD,CHEST_ITEM_TYPE_T1_PART</v>
      </c>
      <c r="W63" s="13" t="str">
        <f t="shared" si="61"/>
        <v/>
      </c>
      <c r="X63" s="3" t="str">
        <f t="shared" si="59"/>
        <v/>
      </c>
      <c r="Y63" s="3" t="str">
        <f t="shared" si="62"/>
        <v>17.9%,44.2%,33.5%</v>
      </c>
    </row>
    <row r="64" spans="2:25" x14ac:dyDescent="0.3">
      <c r="B64" s="2">
        <f>数据源!B96</f>
        <v>3</v>
      </c>
      <c r="C64" s="2" t="str">
        <f>数据源!C96</f>
        <v>T1LP2</v>
      </c>
      <c r="D64" s="2" t="str">
        <f>数据源!D96</f>
        <v>部件</v>
      </c>
      <c r="E64" s="2">
        <f>数据源!E96</f>
        <v>40</v>
      </c>
      <c r="F64" s="2">
        <f>数据源!F96</f>
        <v>2</v>
      </c>
      <c r="G64" s="2">
        <f>数据源!G96</f>
        <v>1.2999999999999999E-2</v>
      </c>
      <c r="H64" s="2">
        <f>数据源!H96</f>
        <v>1.8687499999999999E-2</v>
      </c>
      <c r="I64" s="2">
        <f>数据源!I96</f>
        <v>187</v>
      </c>
      <c r="J64" s="3">
        <f t="shared" si="40"/>
        <v>1</v>
      </c>
      <c r="K64" s="3">
        <f t="shared" si="43"/>
        <v>3</v>
      </c>
      <c r="L64" s="3" t="str">
        <f t="shared" si="54"/>
        <v>部件</v>
      </c>
      <c r="M64" s="3">
        <f t="shared" ca="1" si="55"/>
        <v>91002</v>
      </c>
      <c r="N64" s="1" t="str">
        <f t="shared" ca="1" si="56"/>
        <v>51111,52111,53111,51211,52211,53211,51221,52221,53221,91001,91003,91005,91101,91103,91105,91201,91203,91205,91002</v>
      </c>
      <c r="O64" s="1" t="str">
        <f t="shared" si="57"/>
        <v>600,600,600,811,811,811,672,672,672,187,187,187,187,187,187,187,187,187,187</v>
      </c>
      <c r="P64" s="1" t="str">
        <f t="shared" si="58"/>
        <v>(5,9),(5,9),(5,9),(3,6),(3,6),(3,6),(2,3),(2,3),(2,3),(1,3),(1,3),(1,3),(1,3),(1,3),(1,3),(1,3),(1,3),(1,3),(1,3)</v>
      </c>
      <c r="Q64" s="3" t="str">
        <f>IF(D64="坦克碎片",VLOOKUP(C64,道具信息!$N$2:$O$291,2,FALSE)&amp;"碎片",VLOOKUP(C64,道具信息!$N$2:$O$291,2,FALSE))</f>
        <v>T1部件</v>
      </c>
      <c r="R64" s="3">
        <f t="shared" si="41"/>
        <v>3366</v>
      </c>
      <c r="S64" s="11">
        <f t="shared" si="42"/>
        <v>0.33500000000000002</v>
      </c>
      <c r="T64" s="3" t="str">
        <f>VLOOKUP(Q64,道具信息!$Q$3:$S$20,2,FALSE)</f>
        <v>CHEST_ITEM_TYPE_T1_PART</v>
      </c>
      <c r="U64" s="3" t="str">
        <f>IF(COUNTIF(U$46:U63,T64)=0,T64,"")</f>
        <v/>
      </c>
      <c r="V64" s="3" t="str">
        <f t="shared" si="60"/>
        <v>CHEST_ITEM_TYPE_T1_SHARD,CHEST_ITEM_TYPE_T2_SHARD,CHEST_ITEM_TYPE_T1_PART</v>
      </c>
      <c r="W64" s="13" t="str">
        <f t="shared" si="61"/>
        <v/>
      </c>
      <c r="X64" s="3" t="str">
        <f t="shared" si="59"/>
        <v/>
      </c>
      <c r="Y64" s="3" t="str">
        <f t="shared" si="62"/>
        <v>17.9%,44.2%,33.5%</v>
      </c>
    </row>
    <row r="65" spans="2:25" x14ac:dyDescent="0.3">
      <c r="B65" s="2">
        <f>数据源!B97</f>
        <v>3</v>
      </c>
      <c r="C65" s="2" t="str">
        <f>数据源!C97</f>
        <v>T1LP4</v>
      </c>
      <c r="D65" s="2" t="str">
        <f>数据源!D97</f>
        <v>部件</v>
      </c>
      <c r="E65" s="2">
        <f>数据源!E97</f>
        <v>40</v>
      </c>
      <c r="F65" s="2">
        <f>数据源!F97</f>
        <v>2</v>
      </c>
      <c r="G65" s="2">
        <f>数据源!G97</f>
        <v>1.2999999999999999E-2</v>
      </c>
      <c r="H65" s="2">
        <f>数据源!H97</f>
        <v>1.8687499999999999E-2</v>
      </c>
      <c r="I65" s="2">
        <f>数据源!I97</f>
        <v>187</v>
      </c>
      <c r="J65" s="3">
        <f t="shared" si="40"/>
        <v>1</v>
      </c>
      <c r="K65" s="3">
        <f t="shared" si="43"/>
        <v>3</v>
      </c>
      <c r="L65" s="3" t="str">
        <f t="shared" si="54"/>
        <v>部件</v>
      </c>
      <c r="M65" s="3">
        <f t="shared" ca="1" si="55"/>
        <v>91004</v>
      </c>
      <c r="N65" s="1" t="str">
        <f t="shared" ca="1" si="56"/>
        <v>51111,52111,53111,51211,52211,53211,51221,52221,53221,91001,91003,91005,91101,91103,91105,91201,91203,91205,91002,91004</v>
      </c>
      <c r="O65" s="1" t="str">
        <f t="shared" si="57"/>
        <v>600,600,600,811,811,811,672,672,672,187,187,187,187,187,187,187,187,187,187,187</v>
      </c>
      <c r="P65" s="1" t="str">
        <f t="shared" si="58"/>
        <v>(5,9),(5,9),(5,9),(3,6),(3,6),(3,6),(2,3),(2,3),(2,3),(1,3),(1,3),(1,3),(1,3),(1,3),(1,3),(1,3),(1,3),(1,3),(1,3),(1,3)</v>
      </c>
      <c r="Q65" s="3" t="str">
        <f>IF(D65="坦克碎片",VLOOKUP(C65,道具信息!$N$2:$O$291,2,FALSE)&amp;"碎片",VLOOKUP(C65,道具信息!$N$2:$O$291,2,FALSE))</f>
        <v>T1部件</v>
      </c>
      <c r="R65" s="3">
        <f t="shared" si="41"/>
        <v>3366</v>
      </c>
      <c r="S65" s="11">
        <f t="shared" si="42"/>
        <v>0.33500000000000002</v>
      </c>
      <c r="T65" s="3" t="str">
        <f>VLOOKUP(Q65,道具信息!$Q$3:$S$20,2,FALSE)</f>
        <v>CHEST_ITEM_TYPE_T1_PART</v>
      </c>
      <c r="U65" s="3" t="str">
        <f>IF(COUNTIF(U$46:U64,T65)=0,T65,"")</f>
        <v/>
      </c>
      <c r="V65" s="3" t="str">
        <f t="shared" si="60"/>
        <v>CHEST_ITEM_TYPE_T1_SHARD,CHEST_ITEM_TYPE_T2_SHARD,CHEST_ITEM_TYPE_T1_PART</v>
      </c>
      <c r="W65" s="13" t="str">
        <f t="shared" si="61"/>
        <v/>
      </c>
      <c r="X65" s="3" t="str">
        <f t="shared" si="59"/>
        <v/>
      </c>
      <c r="Y65" s="3" t="str">
        <f t="shared" si="62"/>
        <v>17.9%,44.2%,33.5%</v>
      </c>
    </row>
    <row r="66" spans="2:25" x14ac:dyDescent="0.3">
      <c r="B66" s="2">
        <f>数据源!B98</f>
        <v>3</v>
      </c>
      <c r="C66" s="2" t="str">
        <f>数据源!C98</f>
        <v>T1LP6</v>
      </c>
      <c r="D66" s="2" t="str">
        <f>数据源!D98</f>
        <v>部件</v>
      </c>
      <c r="E66" s="2">
        <f>数据源!E98</f>
        <v>40</v>
      </c>
      <c r="F66" s="2">
        <f>数据源!F98</f>
        <v>2</v>
      </c>
      <c r="G66" s="2">
        <f>数据源!G98</f>
        <v>1.2999999999999999E-2</v>
      </c>
      <c r="H66" s="2">
        <f>数据源!H98</f>
        <v>1.8687499999999999E-2</v>
      </c>
      <c r="I66" s="2">
        <f>数据源!I98</f>
        <v>187</v>
      </c>
      <c r="J66" s="3">
        <f t="shared" si="40"/>
        <v>1</v>
      </c>
      <c r="K66" s="3">
        <f t="shared" si="43"/>
        <v>3</v>
      </c>
      <c r="L66" s="3" t="str">
        <f t="shared" si="54"/>
        <v>部件</v>
      </c>
      <c r="M66" s="3">
        <f t="shared" ca="1" si="55"/>
        <v>91006</v>
      </c>
      <c r="N66" s="1" t="str">
        <f t="shared" ca="1" si="56"/>
        <v>51111,52111,53111,51211,52211,53211,51221,52221,53221,91001,91003,91005,91101,91103,91105,91201,91203,91205,91002,91004,91006</v>
      </c>
      <c r="O66" s="1" t="str">
        <f t="shared" si="57"/>
        <v>600,600,600,811,811,811,672,672,672,187,187,187,187,187,187,187,187,187,187,187,187</v>
      </c>
      <c r="P66" s="1" t="str">
        <f t="shared" si="58"/>
        <v>(5,9),(5,9),(5,9),(3,6),(3,6),(3,6),(2,3),(2,3),(2,3),(1,3),(1,3),(1,3),(1,3),(1,3),(1,3),(1,3),(1,3),(1,3),(1,3),(1,3),(1,3)</v>
      </c>
      <c r="Q66" s="3" t="str">
        <f>IF(D66="坦克碎片",VLOOKUP(C66,道具信息!$N$2:$O$291,2,FALSE)&amp;"碎片",VLOOKUP(C66,道具信息!$N$2:$O$291,2,FALSE))</f>
        <v>T1部件</v>
      </c>
      <c r="R66" s="3">
        <f t="shared" si="41"/>
        <v>3366</v>
      </c>
      <c r="S66" s="11">
        <f t="shared" si="42"/>
        <v>0.33500000000000002</v>
      </c>
      <c r="T66" s="3" t="str">
        <f>VLOOKUP(Q66,道具信息!$Q$3:$S$20,2,FALSE)</f>
        <v>CHEST_ITEM_TYPE_T1_PART</v>
      </c>
      <c r="U66" s="3" t="str">
        <f>IF(COUNTIF(U$46:U65,T66)=0,T66,"")</f>
        <v/>
      </c>
      <c r="V66" s="3" t="str">
        <f t="shared" si="60"/>
        <v>CHEST_ITEM_TYPE_T1_SHARD,CHEST_ITEM_TYPE_T2_SHARD,CHEST_ITEM_TYPE_T1_PART</v>
      </c>
      <c r="W66" s="13" t="str">
        <f t="shared" si="61"/>
        <v/>
      </c>
      <c r="X66" s="3" t="str">
        <f t="shared" si="59"/>
        <v/>
      </c>
      <c r="Y66" s="3" t="str">
        <f t="shared" si="62"/>
        <v>17.9%,44.2%,33.5%</v>
      </c>
    </row>
    <row r="67" spans="2:25" x14ac:dyDescent="0.3">
      <c r="B67" s="2">
        <f>数据源!B99</f>
        <v>3</v>
      </c>
      <c r="C67" s="2" t="str">
        <f>数据源!C99</f>
        <v>T1MP2</v>
      </c>
      <c r="D67" s="2" t="str">
        <f>数据源!D99</f>
        <v>部件</v>
      </c>
      <c r="E67" s="2">
        <f>数据源!E99</f>
        <v>40</v>
      </c>
      <c r="F67" s="2">
        <f>数据源!F99</f>
        <v>2</v>
      </c>
      <c r="G67" s="2">
        <f>数据源!G99</f>
        <v>1.2999999999999999E-2</v>
      </c>
      <c r="H67" s="2">
        <f>数据源!H99</f>
        <v>1.8687499999999999E-2</v>
      </c>
      <c r="I67" s="2">
        <f>数据源!I99</f>
        <v>187</v>
      </c>
      <c r="J67" s="3">
        <f t="shared" si="40"/>
        <v>1</v>
      </c>
      <c r="K67" s="3">
        <f t="shared" si="43"/>
        <v>3</v>
      </c>
      <c r="L67" s="3" t="str">
        <f t="shared" si="54"/>
        <v>部件</v>
      </c>
      <c r="M67" s="3">
        <f t="shared" ca="1" si="55"/>
        <v>91102</v>
      </c>
      <c r="N67" s="1" t="str">
        <f t="shared" ca="1" si="56"/>
        <v>51111,52111,53111,51211,52211,53211,51221,52221,53221,91001,91003,91005,91101,91103,91105,91201,91203,91205,91002,91004,91006,91102</v>
      </c>
      <c r="O67" s="1" t="str">
        <f t="shared" si="57"/>
        <v>600,600,600,811,811,811,672,672,672,187,187,187,187,187,187,187,187,187,187,187,187,187</v>
      </c>
      <c r="P67" s="1" t="str">
        <f t="shared" si="58"/>
        <v>(5,9),(5,9),(5,9),(3,6),(3,6),(3,6),(2,3),(2,3),(2,3),(1,3),(1,3),(1,3),(1,3),(1,3),(1,3),(1,3),(1,3),(1,3),(1,3),(1,3),(1,3),(1,3)</v>
      </c>
      <c r="Q67" s="3" t="str">
        <f>IF(D67="坦克碎片",VLOOKUP(C67,道具信息!$N$2:$O$291,2,FALSE)&amp;"碎片",VLOOKUP(C67,道具信息!$N$2:$O$291,2,FALSE))</f>
        <v>T1部件</v>
      </c>
      <c r="R67" s="3">
        <f t="shared" si="41"/>
        <v>3366</v>
      </c>
      <c r="S67" s="11">
        <f t="shared" si="42"/>
        <v>0.33500000000000002</v>
      </c>
      <c r="T67" s="3" t="str">
        <f>VLOOKUP(Q67,道具信息!$Q$3:$S$20,2,FALSE)</f>
        <v>CHEST_ITEM_TYPE_T1_PART</v>
      </c>
      <c r="U67" s="3" t="str">
        <f>IF(COUNTIF(U$46:U66,T67)=0,T67,"")</f>
        <v/>
      </c>
      <c r="V67" s="3" t="str">
        <f t="shared" si="60"/>
        <v>CHEST_ITEM_TYPE_T1_SHARD,CHEST_ITEM_TYPE_T2_SHARD,CHEST_ITEM_TYPE_T1_PART</v>
      </c>
      <c r="W67" s="13" t="str">
        <f t="shared" si="61"/>
        <v/>
      </c>
      <c r="X67" s="3" t="str">
        <f t="shared" si="59"/>
        <v/>
      </c>
      <c r="Y67" s="3" t="str">
        <f t="shared" si="62"/>
        <v>17.9%,44.2%,33.5%</v>
      </c>
    </row>
    <row r="68" spans="2:25" x14ac:dyDescent="0.3">
      <c r="B68" s="2">
        <f>数据源!B100</f>
        <v>3</v>
      </c>
      <c r="C68" s="2" t="str">
        <f>数据源!C100</f>
        <v>T1MP4</v>
      </c>
      <c r="D68" s="2" t="str">
        <f>数据源!D100</f>
        <v>部件</v>
      </c>
      <c r="E68" s="2">
        <f>数据源!E100</f>
        <v>40</v>
      </c>
      <c r="F68" s="2">
        <f>数据源!F100</f>
        <v>2</v>
      </c>
      <c r="G68" s="2">
        <f>数据源!G100</f>
        <v>1.2999999999999999E-2</v>
      </c>
      <c r="H68" s="2">
        <f>数据源!H100</f>
        <v>1.8687499999999999E-2</v>
      </c>
      <c r="I68" s="2">
        <f>数据源!I100</f>
        <v>187</v>
      </c>
      <c r="J68" s="3">
        <f t="shared" si="40"/>
        <v>1</v>
      </c>
      <c r="K68" s="3">
        <f t="shared" si="43"/>
        <v>3</v>
      </c>
      <c r="L68" s="3" t="str">
        <f t="shared" si="54"/>
        <v>部件</v>
      </c>
      <c r="M68" s="3">
        <f t="shared" ca="1" si="55"/>
        <v>91104</v>
      </c>
      <c r="N68" s="1" t="str">
        <f t="shared" ca="1" si="56"/>
        <v>51111,52111,53111,51211,52211,53211,51221,52221,53221,91001,91003,91005,91101,91103,91105,91201,91203,91205,91002,91004,91006,91102,91104</v>
      </c>
      <c r="O68" s="1" t="str">
        <f t="shared" si="57"/>
        <v>600,600,600,811,811,811,672,672,672,187,187,187,187,187,187,187,187,187,187,187,187,187,187</v>
      </c>
      <c r="P68" s="1" t="str">
        <f t="shared" si="58"/>
        <v>(5,9),(5,9),(5,9),(3,6),(3,6),(3,6),(2,3),(2,3),(2,3),(1,3),(1,3),(1,3),(1,3),(1,3),(1,3),(1,3),(1,3),(1,3),(1,3),(1,3),(1,3),(1,3),(1,3)</v>
      </c>
      <c r="Q68" s="3" t="str">
        <f>IF(D68="坦克碎片",VLOOKUP(C68,道具信息!$N$2:$O$291,2,FALSE)&amp;"碎片",VLOOKUP(C68,道具信息!$N$2:$O$291,2,FALSE))</f>
        <v>T1部件</v>
      </c>
      <c r="R68" s="3">
        <f t="shared" si="41"/>
        <v>3366</v>
      </c>
      <c r="S68" s="11">
        <f t="shared" si="42"/>
        <v>0.33500000000000002</v>
      </c>
      <c r="T68" s="3" t="str">
        <f>VLOOKUP(Q68,道具信息!$Q$3:$S$20,2,FALSE)</f>
        <v>CHEST_ITEM_TYPE_T1_PART</v>
      </c>
      <c r="U68" s="3" t="str">
        <f>IF(COUNTIF(U$46:U67,T68)=0,T68,"")</f>
        <v/>
      </c>
      <c r="V68" s="3" t="str">
        <f t="shared" si="60"/>
        <v>CHEST_ITEM_TYPE_T1_SHARD,CHEST_ITEM_TYPE_T2_SHARD,CHEST_ITEM_TYPE_T1_PART</v>
      </c>
      <c r="W68" s="13" t="str">
        <f t="shared" si="61"/>
        <v/>
      </c>
      <c r="X68" s="3" t="str">
        <f t="shared" si="59"/>
        <v/>
      </c>
      <c r="Y68" s="3" t="str">
        <f t="shared" si="62"/>
        <v>17.9%,44.2%,33.5%</v>
      </c>
    </row>
    <row r="69" spans="2:25" x14ac:dyDescent="0.3">
      <c r="B69" s="2">
        <f>数据源!B101</f>
        <v>3</v>
      </c>
      <c r="C69" s="2" t="str">
        <f>数据源!C101</f>
        <v>T1MP6</v>
      </c>
      <c r="D69" s="2" t="str">
        <f>数据源!D101</f>
        <v>部件</v>
      </c>
      <c r="E69" s="2">
        <f>数据源!E101</f>
        <v>40</v>
      </c>
      <c r="F69" s="2">
        <f>数据源!F101</f>
        <v>2</v>
      </c>
      <c r="G69" s="2">
        <f>数据源!G101</f>
        <v>1.2999999999999999E-2</v>
      </c>
      <c r="H69" s="2">
        <f>数据源!H101</f>
        <v>1.8687499999999999E-2</v>
      </c>
      <c r="I69" s="2">
        <f>数据源!I101</f>
        <v>187</v>
      </c>
      <c r="J69" s="3">
        <f t="shared" si="40"/>
        <v>1</v>
      </c>
      <c r="K69" s="3">
        <f t="shared" si="43"/>
        <v>3</v>
      </c>
      <c r="L69" s="3" t="str">
        <f t="shared" si="54"/>
        <v>部件</v>
      </c>
      <c r="M69" s="3">
        <f t="shared" ca="1" si="55"/>
        <v>91106</v>
      </c>
      <c r="N69" s="1" t="str">
        <f t="shared" ca="1" si="56"/>
        <v>51111,52111,53111,51211,52211,53211,51221,52221,53221,91001,91003,91005,91101,91103,91105,91201,91203,91205,91002,91004,91006,91102,91104,91106</v>
      </c>
      <c r="O69" s="1" t="str">
        <f t="shared" si="57"/>
        <v>600,600,600,811,811,811,672,672,672,187,187,187,187,187,187,187,187,187,187,187,187,187,187,187</v>
      </c>
      <c r="P69" s="1" t="str">
        <f t="shared" si="58"/>
        <v>(5,9),(5,9),(5,9),(3,6),(3,6),(3,6),(2,3),(2,3),(2,3),(1,3),(1,3),(1,3),(1,3),(1,3),(1,3),(1,3),(1,3),(1,3),(1,3),(1,3),(1,3),(1,3),(1,3),(1,3)</v>
      </c>
      <c r="Q69" s="3" t="str">
        <f>IF(D69="坦克碎片",VLOOKUP(C69,道具信息!$N$2:$O$291,2,FALSE)&amp;"碎片",VLOOKUP(C69,道具信息!$N$2:$O$291,2,FALSE))</f>
        <v>T1部件</v>
      </c>
      <c r="R69" s="3">
        <f t="shared" si="41"/>
        <v>3366</v>
      </c>
      <c r="S69" s="11">
        <f t="shared" si="42"/>
        <v>0.33500000000000002</v>
      </c>
      <c r="T69" s="3" t="str">
        <f>VLOOKUP(Q69,道具信息!$Q$3:$S$20,2,FALSE)</f>
        <v>CHEST_ITEM_TYPE_T1_PART</v>
      </c>
      <c r="U69" s="3" t="str">
        <f>IF(COUNTIF(U$46:U68,T69)=0,T69,"")</f>
        <v/>
      </c>
      <c r="V69" s="3" t="str">
        <f t="shared" si="60"/>
        <v>CHEST_ITEM_TYPE_T1_SHARD,CHEST_ITEM_TYPE_T2_SHARD,CHEST_ITEM_TYPE_T1_PART</v>
      </c>
      <c r="W69" s="13" t="str">
        <f t="shared" si="61"/>
        <v/>
      </c>
      <c r="X69" s="3" t="str">
        <f t="shared" si="59"/>
        <v/>
      </c>
      <c r="Y69" s="3" t="str">
        <f t="shared" si="62"/>
        <v>17.9%,44.2%,33.5%</v>
      </c>
    </row>
    <row r="70" spans="2:25" x14ac:dyDescent="0.3">
      <c r="B70" s="2">
        <f>数据源!B102</f>
        <v>3</v>
      </c>
      <c r="C70" s="2" t="str">
        <f>数据源!C102</f>
        <v>T1HP2</v>
      </c>
      <c r="D70" s="2" t="str">
        <f>数据源!D102</f>
        <v>部件</v>
      </c>
      <c r="E70" s="2">
        <f>数据源!E102</f>
        <v>40</v>
      </c>
      <c r="F70" s="2">
        <f>数据源!F102</f>
        <v>2</v>
      </c>
      <c r="G70" s="2">
        <f>数据源!G102</f>
        <v>1.2999999999999999E-2</v>
      </c>
      <c r="H70" s="2">
        <f>数据源!H102</f>
        <v>1.8687499999999999E-2</v>
      </c>
      <c r="I70" s="2">
        <f>数据源!I102</f>
        <v>187</v>
      </c>
      <c r="J70" s="3">
        <f t="shared" si="40"/>
        <v>1</v>
      </c>
      <c r="K70" s="3">
        <f t="shared" si="43"/>
        <v>3</v>
      </c>
      <c r="L70" s="3" t="str">
        <f t="shared" si="54"/>
        <v>部件</v>
      </c>
      <c r="M70" s="3">
        <f t="shared" ca="1" si="55"/>
        <v>91202</v>
      </c>
      <c r="N70" s="1" t="str">
        <f t="shared" ca="1" si="56"/>
        <v>51111,52111,53111,51211,52211,53211,51221,52221,53221,91001,91003,91005,91101,91103,91105,91201,91203,91205,91002,91004,91006,91102,91104,91106,91202</v>
      </c>
      <c r="O70" s="1" t="str">
        <f t="shared" si="57"/>
        <v>600,600,600,811,811,811,672,672,672,187,187,187,187,187,187,187,187,187,187,187,187,187,187,187,187</v>
      </c>
      <c r="P70" s="1" t="str">
        <f t="shared" si="58"/>
        <v>(5,9),(5,9),(5,9),(3,6),(3,6),(3,6),(2,3),(2,3),(2,3),(1,3),(1,3),(1,3),(1,3),(1,3),(1,3),(1,3),(1,3),(1,3),(1,3),(1,3),(1,3),(1,3),(1,3),(1,3),(1,3)</v>
      </c>
      <c r="Q70" s="3" t="str">
        <f>IF(D70="坦克碎片",VLOOKUP(C70,道具信息!$N$2:$O$291,2,FALSE)&amp;"碎片",VLOOKUP(C70,道具信息!$N$2:$O$291,2,FALSE))</f>
        <v>T1部件</v>
      </c>
      <c r="R70" s="3">
        <f t="shared" si="41"/>
        <v>3366</v>
      </c>
      <c r="S70" s="11">
        <f t="shared" si="42"/>
        <v>0.33500000000000002</v>
      </c>
      <c r="T70" s="3" t="str">
        <f>VLOOKUP(Q70,道具信息!$Q$3:$S$20,2,FALSE)</f>
        <v>CHEST_ITEM_TYPE_T1_PART</v>
      </c>
      <c r="U70" s="3" t="str">
        <f>IF(COUNTIF(U$46:U69,T70)=0,T70,"")</f>
        <v/>
      </c>
      <c r="V70" s="3" t="str">
        <f t="shared" si="60"/>
        <v>CHEST_ITEM_TYPE_T1_SHARD,CHEST_ITEM_TYPE_T2_SHARD,CHEST_ITEM_TYPE_T1_PART</v>
      </c>
      <c r="W70" s="13" t="str">
        <f t="shared" si="61"/>
        <v/>
      </c>
      <c r="X70" s="3" t="str">
        <f t="shared" si="59"/>
        <v/>
      </c>
      <c r="Y70" s="3" t="str">
        <f t="shared" si="62"/>
        <v>17.9%,44.2%,33.5%</v>
      </c>
    </row>
    <row r="71" spans="2:25" x14ac:dyDescent="0.3">
      <c r="B71" s="2">
        <f>数据源!B103</f>
        <v>3</v>
      </c>
      <c r="C71" s="2" t="str">
        <f>数据源!C103</f>
        <v>T1HP4</v>
      </c>
      <c r="D71" s="2" t="str">
        <f>数据源!D103</f>
        <v>部件</v>
      </c>
      <c r="E71" s="2">
        <f>数据源!E103</f>
        <v>40</v>
      </c>
      <c r="F71" s="2">
        <f>数据源!F103</f>
        <v>2</v>
      </c>
      <c r="G71" s="2">
        <f>数据源!G103</f>
        <v>1.2999999999999999E-2</v>
      </c>
      <c r="H71" s="2">
        <f>数据源!H103</f>
        <v>1.8687499999999999E-2</v>
      </c>
      <c r="I71" s="2">
        <f>数据源!I103</f>
        <v>187</v>
      </c>
      <c r="J71" s="3">
        <f t="shared" si="40"/>
        <v>1</v>
      </c>
      <c r="K71" s="3">
        <f t="shared" si="43"/>
        <v>3</v>
      </c>
      <c r="L71" s="3" t="str">
        <f t="shared" si="54"/>
        <v>部件</v>
      </c>
      <c r="M71" s="3">
        <f t="shared" ca="1" si="55"/>
        <v>91204</v>
      </c>
      <c r="N71" s="1" t="str">
        <f t="shared" ca="1" si="56"/>
        <v>51111,52111,53111,51211,52211,53211,51221,52221,53221,91001,91003,91005,91101,91103,91105,91201,91203,91205,91002,91004,91006,91102,91104,91106,91202,91204</v>
      </c>
      <c r="O71" s="1" t="str">
        <f t="shared" si="57"/>
        <v>600,600,600,811,811,811,672,672,672,187,187,187,187,187,187,187,187,187,187,187,187,187,187,187,187,187</v>
      </c>
      <c r="P71" s="1" t="str">
        <f t="shared" si="58"/>
        <v>(5,9),(5,9),(5,9),(3,6),(3,6),(3,6),(2,3),(2,3),(2,3),(1,3),(1,3),(1,3),(1,3),(1,3),(1,3),(1,3),(1,3),(1,3),(1,3),(1,3),(1,3),(1,3),(1,3),(1,3),(1,3),(1,3)</v>
      </c>
      <c r="Q71" s="3" t="str">
        <f>IF(D71="坦克碎片",VLOOKUP(C71,道具信息!$N$2:$O$291,2,FALSE)&amp;"碎片",VLOOKUP(C71,道具信息!$N$2:$O$291,2,FALSE))</f>
        <v>T1部件</v>
      </c>
      <c r="R71" s="3">
        <f t="shared" si="41"/>
        <v>3366</v>
      </c>
      <c r="S71" s="11">
        <f t="shared" si="42"/>
        <v>0.33500000000000002</v>
      </c>
      <c r="T71" s="3" t="str">
        <f>VLOOKUP(Q71,道具信息!$Q$3:$S$20,2,FALSE)</f>
        <v>CHEST_ITEM_TYPE_T1_PART</v>
      </c>
      <c r="U71" s="3" t="str">
        <f>IF(COUNTIF(U$46:U70,T71)=0,T71,"")</f>
        <v/>
      </c>
      <c r="V71" s="3" t="str">
        <f t="shared" si="60"/>
        <v>CHEST_ITEM_TYPE_T1_SHARD,CHEST_ITEM_TYPE_T2_SHARD,CHEST_ITEM_TYPE_T1_PART</v>
      </c>
      <c r="W71" s="13" t="str">
        <f t="shared" si="61"/>
        <v/>
      </c>
      <c r="X71" s="3" t="str">
        <f t="shared" si="59"/>
        <v/>
      </c>
      <c r="Y71" s="3" t="str">
        <f t="shared" si="62"/>
        <v>17.9%,44.2%,33.5%</v>
      </c>
    </row>
    <row r="72" spans="2:25" x14ac:dyDescent="0.3">
      <c r="B72" s="2">
        <f>数据源!B104</f>
        <v>3</v>
      </c>
      <c r="C72" s="2" t="str">
        <f>数据源!C104</f>
        <v>T1HP6</v>
      </c>
      <c r="D72" s="2" t="str">
        <f>数据源!D104</f>
        <v>部件</v>
      </c>
      <c r="E72" s="2">
        <f>数据源!E104</f>
        <v>40</v>
      </c>
      <c r="F72" s="2">
        <f>数据源!F104</f>
        <v>2</v>
      </c>
      <c r="G72" s="2">
        <f>数据源!G104</f>
        <v>1.2999999999999999E-2</v>
      </c>
      <c r="H72" s="2">
        <f>数据源!H104</f>
        <v>1.8687499999999999E-2</v>
      </c>
      <c r="I72" s="2">
        <f>数据源!I104</f>
        <v>187</v>
      </c>
      <c r="J72" s="3">
        <f t="shared" si="40"/>
        <v>1</v>
      </c>
      <c r="K72" s="3">
        <f t="shared" si="43"/>
        <v>3</v>
      </c>
      <c r="L72" s="3" t="str">
        <f t="shared" si="54"/>
        <v>部件</v>
      </c>
      <c r="M72" s="3">
        <f t="shared" ca="1" si="55"/>
        <v>91206</v>
      </c>
      <c r="N72" s="1" t="str">
        <f t="shared" ca="1" si="56"/>
        <v>51111,52111,53111,51211,52211,53211,51221,52221,53221,91001,91003,91005,91101,91103,91105,91201,91203,91205,91002,91004,91006,91102,91104,91106,91202,91204,91206</v>
      </c>
      <c r="O72" s="1" t="str">
        <f t="shared" si="57"/>
        <v>600,600,600,811,811,811,672,672,672,187,187,187,187,187,187,187,187,187,187,187,187,187,187,187,187,187,187</v>
      </c>
      <c r="P72" s="1" t="str">
        <f t="shared" si="58"/>
        <v>(5,9),(5,9),(5,9),(3,6),(3,6),(3,6),(2,3),(2,3),(2,3),(1,3),(1,3),(1,3),(1,3),(1,3),(1,3),(1,3),(1,3),(1,3),(1,3),(1,3),(1,3),(1,3),(1,3),(1,3),(1,3),(1,3),(1,3)</v>
      </c>
      <c r="Q72" s="3" t="str">
        <f>IF(D72="坦克碎片",VLOOKUP(C72,道具信息!$N$2:$O$291,2,FALSE)&amp;"碎片",VLOOKUP(C72,道具信息!$N$2:$O$291,2,FALSE))</f>
        <v>T1部件</v>
      </c>
      <c r="R72" s="3">
        <f t="shared" si="41"/>
        <v>3366</v>
      </c>
      <c r="S72" s="11">
        <f t="shared" si="42"/>
        <v>0.33500000000000002</v>
      </c>
      <c r="T72" s="3" t="str">
        <f>VLOOKUP(Q72,道具信息!$Q$3:$S$20,2,FALSE)</f>
        <v>CHEST_ITEM_TYPE_T1_PART</v>
      </c>
      <c r="U72" s="3" t="str">
        <f>IF(COUNTIF(U$46:U71,T72)=0,T72,"")</f>
        <v/>
      </c>
      <c r="V72" s="3" t="str">
        <f t="shared" si="60"/>
        <v>CHEST_ITEM_TYPE_T1_SHARD,CHEST_ITEM_TYPE_T2_SHARD,CHEST_ITEM_TYPE_T1_PART</v>
      </c>
      <c r="W72" s="13" t="str">
        <f t="shared" si="61"/>
        <v/>
      </c>
      <c r="X72" s="3" t="str">
        <f t="shared" si="59"/>
        <v/>
      </c>
      <c r="Y72" s="3" t="str">
        <f t="shared" si="62"/>
        <v>17.9%,44.2%,33.5%</v>
      </c>
    </row>
    <row r="73" spans="2:25" x14ac:dyDescent="0.3">
      <c r="B73" s="2">
        <f>数据源!B105</f>
        <v>3</v>
      </c>
      <c r="C73" s="2" t="str">
        <f>数据源!C105</f>
        <v>T2LP1</v>
      </c>
      <c r="D73" s="2" t="str">
        <f>数据源!D105</f>
        <v>部件</v>
      </c>
      <c r="E73" s="2">
        <f>数据源!E105</f>
        <v>140.00000000000003</v>
      </c>
      <c r="F73" s="2">
        <f>数据源!F105</f>
        <v>2</v>
      </c>
      <c r="G73" s="2">
        <f>数据源!G105</f>
        <v>1.2999999999999999E-2</v>
      </c>
      <c r="H73" s="2">
        <f>数据源!H105</f>
        <v>5.3392857142857131E-3</v>
      </c>
      <c r="I73" s="2">
        <f>数据源!I105</f>
        <v>53</v>
      </c>
      <c r="J73" s="3">
        <f t="shared" si="40"/>
        <v>1</v>
      </c>
      <c r="K73" s="3">
        <f t="shared" si="43"/>
        <v>3</v>
      </c>
      <c r="L73" s="3" t="str">
        <f t="shared" si="54"/>
        <v>部件</v>
      </c>
      <c r="M73" s="3">
        <f t="shared" ca="1" si="55"/>
        <v>92001</v>
      </c>
      <c r="N73" s="1" t="str">
        <f t="shared" ca="1" si="56"/>
        <v>51111,52111,53111,51211,52211,53211,51221,52221,53221,91001,91003,91005,91101,91103,91105,91201,91203,91205,91002,91004,91006,91102,91104,91106,91202,91204,91206,92001</v>
      </c>
      <c r="O73" s="1" t="str">
        <f t="shared" si="57"/>
        <v>600,600,600,811,811,811,672,672,672,187,187,187,187,187,187,187,187,187,187,187,187,187,187,187,187,187,187,53</v>
      </c>
      <c r="P73" s="1" t="str">
        <f t="shared" si="58"/>
        <v>(5,9),(5,9),(5,9),(3,6),(3,6),(3,6),(2,3),(2,3),(2,3),(1,3),(1,3),(1,3),(1,3),(1,3),(1,3),(1,3),(1,3),(1,3),(1,3),(1,3),(1,3),(1,3),(1,3),(1,3),(1,3),(1,3),(1,3),(1,3)</v>
      </c>
      <c r="Q73" s="3" t="str">
        <f>IF(D73="坦克碎片",VLOOKUP(C73,道具信息!$N$2:$O$291,2,FALSE)&amp;"碎片",VLOOKUP(C73,道具信息!$N$2:$O$291,2,FALSE))</f>
        <v>T2部件</v>
      </c>
      <c r="R73" s="3">
        <f t="shared" si="41"/>
        <v>445</v>
      </c>
      <c r="S73" s="11">
        <f t="shared" si="42"/>
        <v>4.3999999999999997E-2</v>
      </c>
      <c r="T73" s="3" t="str">
        <f>VLOOKUP(Q73,道具信息!$Q$3:$S$20,2,FALSE)</f>
        <v>CHEST_ITEM_TYPE_T2_PART</v>
      </c>
      <c r="U73" s="3" t="str">
        <f>IF(COUNTIF(U$46:U72,T73)=0,T73,"")</f>
        <v>CHEST_ITEM_TYPE_T2_PART</v>
      </c>
      <c r="V73" s="3" t="str">
        <f t="shared" si="60"/>
        <v>CHEST_ITEM_TYPE_T1_SHARD,CHEST_ITEM_TYPE_T2_SHARD,CHEST_ITEM_TYPE_T1_PART,CHEST_ITEM_TYPE_T2_PART</v>
      </c>
      <c r="W73" s="13">
        <f t="shared" si="61"/>
        <v>4.3999999999999997E-2</v>
      </c>
      <c r="X73" s="3" t="str">
        <f t="shared" si="59"/>
        <v>4.4%</v>
      </c>
      <c r="Y73" s="3" t="str">
        <f t="shared" si="62"/>
        <v>17.9%,44.2%,33.5%,4.4%</v>
      </c>
    </row>
    <row r="74" spans="2:25" x14ac:dyDescent="0.3">
      <c r="B74" s="2">
        <f>数据源!B106</f>
        <v>3</v>
      </c>
      <c r="C74" s="2" t="str">
        <f>数据源!C106</f>
        <v>T2LP3</v>
      </c>
      <c r="D74" s="2" t="str">
        <f>数据源!D106</f>
        <v>部件</v>
      </c>
      <c r="E74" s="2">
        <f>数据源!E106</f>
        <v>140.00000000000003</v>
      </c>
      <c r="F74" s="2">
        <f>数据源!F106</f>
        <v>2</v>
      </c>
      <c r="G74" s="2">
        <f>数据源!G106</f>
        <v>1.2E-2</v>
      </c>
      <c r="H74" s="2">
        <f>数据源!H106</f>
        <v>4.928571428571428E-3</v>
      </c>
      <c r="I74" s="2">
        <f>数据源!I106</f>
        <v>49</v>
      </c>
      <c r="J74" s="3">
        <f t="shared" si="40"/>
        <v>1</v>
      </c>
      <c r="K74" s="3">
        <f t="shared" si="43"/>
        <v>3</v>
      </c>
      <c r="L74" s="3" t="str">
        <f t="shared" si="54"/>
        <v>部件</v>
      </c>
      <c r="M74" s="3">
        <f t="shared" ca="1" si="55"/>
        <v>92003</v>
      </c>
      <c r="N74" s="1" t="str">
        <f t="shared" ca="1" si="56"/>
        <v>51111,52111,53111,51211,52211,53211,51221,52221,53221,91001,91003,91005,91101,91103,91105,91201,91203,91205,91002,91004,91006,91102,91104,91106,91202,91204,91206,92001,92003</v>
      </c>
      <c r="O74" s="1" t="str">
        <f t="shared" si="57"/>
        <v>600,600,600,811,811,811,672,672,672,187,187,187,187,187,187,187,187,187,187,187,187,187,187,187,187,187,187,53,49</v>
      </c>
      <c r="P74" s="1" t="str">
        <f t="shared" si="58"/>
        <v>(5,9),(5,9),(5,9),(3,6),(3,6),(3,6),(2,3),(2,3),(2,3),(1,3),(1,3),(1,3),(1,3),(1,3),(1,3),(1,3),(1,3),(1,3),(1,3),(1,3),(1,3),(1,3),(1,3),(1,3),(1,3),(1,3),(1,3),(1,3),(1,3)</v>
      </c>
      <c r="Q74" s="3" t="str">
        <f>IF(D74="坦克碎片",VLOOKUP(C74,道具信息!$N$2:$O$291,2,FALSE)&amp;"碎片",VLOOKUP(C74,道具信息!$N$2:$O$291,2,FALSE))</f>
        <v>T2部件</v>
      </c>
      <c r="R74" s="3">
        <f t="shared" si="41"/>
        <v>445</v>
      </c>
      <c r="S74" s="11">
        <f t="shared" si="42"/>
        <v>4.3999999999999997E-2</v>
      </c>
      <c r="T74" s="3" t="str">
        <f>VLOOKUP(Q74,道具信息!$Q$3:$S$20,2,FALSE)</f>
        <v>CHEST_ITEM_TYPE_T2_PART</v>
      </c>
      <c r="U74" s="3" t="str">
        <f>IF(COUNTIF(U$46:U73,T74)=0,T74,"")</f>
        <v/>
      </c>
      <c r="V74" s="3" t="str">
        <f t="shared" si="60"/>
        <v>CHEST_ITEM_TYPE_T1_SHARD,CHEST_ITEM_TYPE_T2_SHARD,CHEST_ITEM_TYPE_T1_PART,CHEST_ITEM_TYPE_T2_PART</v>
      </c>
      <c r="W74" s="13" t="str">
        <f t="shared" si="61"/>
        <v/>
      </c>
      <c r="X74" s="3" t="str">
        <f t="shared" si="59"/>
        <v/>
      </c>
      <c r="Y74" s="3" t="str">
        <f t="shared" si="62"/>
        <v>17.9%,44.2%,33.5%,4.4%</v>
      </c>
    </row>
    <row r="75" spans="2:25" x14ac:dyDescent="0.3">
      <c r="B75" s="2">
        <f>数据源!B107</f>
        <v>3</v>
      </c>
      <c r="C75" s="2" t="str">
        <f>数据源!C107</f>
        <v>T2LP5</v>
      </c>
      <c r="D75" s="2" t="str">
        <f>数据源!D107</f>
        <v>部件</v>
      </c>
      <c r="E75" s="2">
        <f>数据源!E107</f>
        <v>140.00000000000003</v>
      </c>
      <c r="F75" s="2">
        <f>数据源!F107</f>
        <v>2</v>
      </c>
      <c r="G75" s="2">
        <f>数据源!G107</f>
        <v>1.2E-2</v>
      </c>
      <c r="H75" s="2">
        <f>数据源!H107</f>
        <v>4.928571428571428E-3</v>
      </c>
      <c r="I75" s="2">
        <f>数据源!I107</f>
        <v>49</v>
      </c>
      <c r="J75" s="3">
        <f t="shared" si="40"/>
        <v>1</v>
      </c>
      <c r="K75" s="3">
        <f t="shared" si="43"/>
        <v>3</v>
      </c>
      <c r="L75" s="3" t="str">
        <f t="shared" si="54"/>
        <v>部件</v>
      </c>
      <c r="M75" s="3">
        <f t="shared" ca="1" si="55"/>
        <v>92005</v>
      </c>
      <c r="N75" s="1" t="str">
        <f t="shared" ca="1" si="56"/>
        <v>51111,52111,53111,51211,52211,53211,51221,52221,53221,91001,91003,91005,91101,91103,91105,91201,91203,91205,91002,91004,91006,91102,91104,91106,91202,91204,91206,92001,92003,92005</v>
      </c>
      <c r="O75" s="1" t="str">
        <f t="shared" si="57"/>
        <v>600,600,600,811,811,811,672,672,672,187,187,187,187,187,187,187,187,187,187,187,187,187,187,187,187,187,187,53,49,49</v>
      </c>
      <c r="P75" s="1" t="str">
        <f t="shared" si="58"/>
        <v>(5,9),(5,9),(5,9),(3,6),(3,6),(3,6),(2,3),(2,3),(2,3),(1,3),(1,3),(1,3),(1,3),(1,3),(1,3),(1,3),(1,3),(1,3),(1,3),(1,3),(1,3),(1,3),(1,3),(1,3),(1,3),(1,3),(1,3),(1,3),(1,3),(1,3)</v>
      </c>
      <c r="Q75" s="3" t="str">
        <f>IF(D75="坦克碎片",VLOOKUP(C75,道具信息!$N$2:$O$291,2,FALSE)&amp;"碎片",VLOOKUP(C75,道具信息!$N$2:$O$291,2,FALSE))</f>
        <v>T2部件</v>
      </c>
      <c r="R75" s="3">
        <f t="shared" si="41"/>
        <v>445</v>
      </c>
      <c r="S75" s="11">
        <f t="shared" si="42"/>
        <v>4.3999999999999997E-2</v>
      </c>
      <c r="T75" s="3" t="str">
        <f>VLOOKUP(Q75,道具信息!$Q$3:$S$20,2,FALSE)</f>
        <v>CHEST_ITEM_TYPE_T2_PART</v>
      </c>
      <c r="U75" s="3" t="str">
        <f>IF(COUNTIF(U$46:U74,T75)=0,T75,"")</f>
        <v/>
      </c>
      <c r="V75" s="3" t="str">
        <f t="shared" si="60"/>
        <v>CHEST_ITEM_TYPE_T1_SHARD,CHEST_ITEM_TYPE_T2_SHARD,CHEST_ITEM_TYPE_T1_PART,CHEST_ITEM_TYPE_T2_PART</v>
      </c>
      <c r="W75" s="13" t="str">
        <f t="shared" si="61"/>
        <v/>
      </c>
      <c r="X75" s="3" t="str">
        <f t="shared" si="59"/>
        <v/>
      </c>
      <c r="Y75" s="3" t="str">
        <f t="shared" si="62"/>
        <v>17.9%,44.2%,33.5%,4.4%</v>
      </c>
    </row>
    <row r="76" spans="2:25" x14ac:dyDescent="0.3">
      <c r="B76" s="2">
        <f>数据源!B108</f>
        <v>3</v>
      </c>
      <c r="C76" s="2" t="str">
        <f>数据源!C108</f>
        <v>T2MP1</v>
      </c>
      <c r="D76" s="2" t="str">
        <f>数据源!D108</f>
        <v>部件</v>
      </c>
      <c r="E76" s="2">
        <f>数据源!E108</f>
        <v>140.00000000000003</v>
      </c>
      <c r="F76" s="2">
        <f>数据源!F108</f>
        <v>2</v>
      </c>
      <c r="G76" s="2">
        <f>数据源!G108</f>
        <v>1.2E-2</v>
      </c>
      <c r="H76" s="2">
        <f>数据源!H108</f>
        <v>4.928571428571428E-3</v>
      </c>
      <c r="I76" s="2">
        <f>数据源!I108</f>
        <v>49</v>
      </c>
      <c r="J76" s="3">
        <f t="shared" si="40"/>
        <v>1</v>
      </c>
      <c r="K76" s="3">
        <f t="shared" si="43"/>
        <v>3</v>
      </c>
      <c r="L76" s="3" t="str">
        <f t="shared" si="54"/>
        <v>部件</v>
      </c>
      <c r="M76" s="3">
        <f t="shared" ca="1" si="55"/>
        <v>92101</v>
      </c>
      <c r="N76" s="1" t="str">
        <f t="shared" ca="1" si="56"/>
        <v>51111,52111,53111,51211,52211,53211,51221,52221,53221,91001,91003,91005,91101,91103,91105,91201,91203,91205,91002,91004,91006,91102,91104,91106,91202,91204,91206,92001,92003,92005,92101</v>
      </c>
      <c r="O76" s="1" t="str">
        <f t="shared" si="57"/>
        <v>600,600,600,811,811,811,672,672,672,187,187,187,187,187,187,187,187,187,187,187,187,187,187,187,187,187,187,53,49,49,49</v>
      </c>
      <c r="P76" s="1" t="str">
        <f t="shared" si="58"/>
        <v>(5,9),(5,9),(5,9),(3,6),(3,6),(3,6),(2,3),(2,3),(2,3),(1,3),(1,3),(1,3),(1,3),(1,3),(1,3),(1,3),(1,3),(1,3),(1,3),(1,3),(1,3),(1,3),(1,3),(1,3),(1,3),(1,3),(1,3),(1,3),(1,3),(1,3),(1,3)</v>
      </c>
      <c r="Q76" s="3" t="str">
        <f>IF(D76="坦克碎片",VLOOKUP(C76,道具信息!$N$2:$O$291,2,FALSE)&amp;"碎片",VLOOKUP(C76,道具信息!$N$2:$O$291,2,FALSE))</f>
        <v>T2部件</v>
      </c>
      <c r="R76" s="3">
        <f t="shared" si="41"/>
        <v>445</v>
      </c>
      <c r="S76" s="11">
        <f t="shared" si="42"/>
        <v>4.3999999999999997E-2</v>
      </c>
      <c r="T76" s="3" t="str">
        <f>VLOOKUP(Q76,道具信息!$Q$3:$S$20,2,FALSE)</f>
        <v>CHEST_ITEM_TYPE_T2_PART</v>
      </c>
      <c r="U76" s="3" t="str">
        <f>IF(COUNTIF(U$46:U75,T76)=0,T76,"")</f>
        <v/>
      </c>
      <c r="V76" s="3" t="str">
        <f t="shared" si="60"/>
        <v>CHEST_ITEM_TYPE_T1_SHARD,CHEST_ITEM_TYPE_T2_SHARD,CHEST_ITEM_TYPE_T1_PART,CHEST_ITEM_TYPE_T2_PART</v>
      </c>
      <c r="W76" s="13" t="str">
        <f t="shared" si="61"/>
        <v/>
      </c>
      <c r="X76" s="3" t="str">
        <f t="shared" si="59"/>
        <v/>
      </c>
      <c r="Y76" s="3" t="str">
        <f t="shared" si="62"/>
        <v>17.9%,44.2%,33.5%,4.4%</v>
      </c>
    </row>
    <row r="77" spans="2:25" x14ac:dyDescent="0.3">
      <c r="B77" s="2">
        <f>数据源!B109</f>
        <v>3</v>
      </c>
      <c r="C77" s="2" t="str">
        <f>数据源!C109</f>
        <v>T2MP3</v>
      </c>
      <c r="D77" s="2" t="str">
        <f>数据源!D109</f>
        <v>部件</v>
      </c>
      <c r="E77" s="2">
        <f>数据源!E109</f>
        <v>140.00000000000003</v>
      </c>
      <c r="F77" s="2">
        <f>数据源!F109</f>
        <v>2</v>
      </c>
      <c r="G77" s="2">
        <f>数据源!G109</f>
        <v>1.2E-2</v>
      </c>
      <c r="H77" s="2">
        <f>数据源!H109</f>
        <v>4.928571428571428E-3</v>
      </c>
      <c r="I77" s="2">
        <f>数据源!I109</f>
        <v>49</v>
      </c>
      <c r="J77" s="3">
        <f t="shared" si="40"/>
        <v>1</v>
      </c>
      <c r="K77" s="3">
        <f t="shared" si="43"/>
        <v>3</v>
      </c>
      <c r="L77" s="3" t="str">
        <f t="shared" si="54"/>
        <v>部件</v>
      </c>
      <c r="M77" s="3">
        <f t="shared" ca="1" si="55"/>
        <v>92103</v>
      </c>
      <c r="N77" s="1" t="str">
        <f t="shared" ca="1" si="56"/>
        <v>51111,52111,53111,51211,52211,53211,51221,52221,53221,91001,91003,91005,91101,91103,91105,91201,91203,91205,91002,91004,91006,91102,91104,91106,91202,91204,91206,92001,92003,92005,92101,92103</v>
      </c>
      <c r="O77" s="1" t="str">
        <f t="shared" si="57"/>
        <v>600,600,600,811,811,811,672,672,672,187,187,187,187,187,187,187,187,187,187,187,187,187,187,187,187,187,187,53,49,49,49,49</v>
      </c>
      <c r="P77" s="1" t="str">
        <f t="shared" si="58"/>
        <v>(5,9),(5,9),(5,9),(3,6),(3,6),(3,6),(2,3),(2,3),(2,3),(1,3),(1,3),(1,3),(1,3),(1,3),(1,3),(1,3),(1,3),(1,3),(1,3),(1,3),(1,3),(1,3),(1,3),(1,3),(1,3),(1,3),(1,3),(1,3),(1,3),(1,3),(1,3),(1,3)</v>
      </c>
      <c r="Q77" s="3" t="str">
        <f>IF(D77="坦克碎片",VLOOKUP(C77,道具信息!$N$2:$O$291,2,FALSE)&amp;"碎片",VLOOKUP(C77,道具信息!$N$2:$O$291,2,FALSE))</f>
        <v>T2部件</v>
      </c>
      <c r="R77" s="3">
        <f t="shared" si="41"/>
        <v>445</v>
      </c>
      <c r="S77" s="11">
        <f t="shared" si="42"/>
        <v>4.3999999999999997E-2</v>
      </c>
      <c r="T77" s="3" t="str">
        <f>VLOOKUP(Q77,道具信息!$Q$3:$S$20,2,FALSE)</f>
        <v>CHEST_ITEM_TYPE_T2_PART</v>
      </c>
      <c r="U77" s="3" t="str">
        <f>IF(COUNTIF(U$46:U76,T77)=0,T77,"")</f>
        <v/>
      </c>
      <c r="V77" s="3" t="str">
        <f t="shared" si="60"/>
        <v>CHEST_ITEM_TYPE_T1_SHARD,CHEST_ITEM_TYPE_T2_SHARD,CHEST_ITEM_TYPE_T1_PART,CHEST_ITEM_TYPE_T2_PART</v>
      </c>
      <c r="W77" s="13" t="str">
        <f t="shared" si="61"/>
        <v/>
      </c>
      <c r="X77" s="3" t="str">
        <f t="shared" si="59"/>
        <v/>
      </c>
      <c r="Y77" s="3" t="str">
        <f t="shared" si="62"/>
        <v>17.9%,44.2%,33.5%,4.4%</v>
      </c>
    </row>
    <row r="78" spans="2:25" x14ac:dyDescent="0.3">
      <c r="B78" s="2">
        <f>数据源!B110</f>
        <v>3</v>
      </c>
      <c r="C78" s="2" t="str">
        <f>数据源!C110</f>
        <v>T2MP5</v>
      </c>
      <c r="D78" s="2" t="str">
        <f>数据源!D110</f>
        <v>部件</v>
      </c>
      <c r="E78" s="2">
        <f>数据源!E110</f>
        <v>140.00000000000003</v>
      </c>
      <c r="F78" s="2">
        <f>数据源!F110</f>
        <v>2</v>
      </c>
      <c r="G78" s="2">
        <f>数据源!G110</f>
        <v>1.2E-2</v>
      </c>
      <c r="H78" s="2">
        <f>数据源!H110</f>
        <v>4.928571428571428E-3</v>
      </c>
      <c r="I78" s="2">
        <f>数据源!I110</f>
        <v>49</v>
      </c>
      <c r="J78" s="3">
        <f t="shared" si="40"/>
        <v>1</v>
      </c>
      <c r="K78" s="3">
        <f t="shared" si="43"/>
        <v>3</v>
      </c>
      <c r="L78" s="3" t="str">
        <f t="shared" si="54"/>
        <v>部件</v>
      </c>
      <c r="M78" s="3">
        <f t="shared" ca="1" si="55"/>
        <v>92105</v>
      </c>
      <c r="N78" s="1" t="str">
        <f t="shared" ca="1" si="56"/>
        <v>51111,52111,53111,51211,52211,53211,51221,52221,53221,91001,91003,91005,91101,91103,91105,91201,91203,91205,91002,91004,91006,91102,91104,91106,91202,91204,91206,92001,92003,92005,92101,92103,92105</v>
      </c>
      <c r="O78" s="1" t="str">
        <f t="shared" si="57"/>
        <v>600,600,600,811,811,811,672,672,672,187,187,187,187,187,187,187,187,187,187,187,187,187,187,187,187,187,187,53,49,49,49,49,49</v>
      </c>
      <c r="P78" s="1" t="str">
        <f t="shared" si="58"/>
        <v>(5,9),(5,9),(5,9),(3,6),(3,6),(3,6),(2,3),(2,3),(2,3),(1,3),(1,3),(1,3),(1,3),(1,3),(1,3),(1,3),(1,3),(1,3),(1,3),(1,3),(1,3),(1,3),(1,3),(1,3),(1,3),(1,3),(1,3),(1,3),(1,3),(1,3),(1,3),(1,3),(1,3)</v>
      </c>
      <c r="Q78" s="3" t="str">
        <f>IF(D78="坦克碎片",VLOOKUP(C78,道具信息!$N$2:$O$291,2,FALSE)&amp;"碎片",VLOOKUP(C78,道具信息!$N$2:$O$291,2,FALSE))</f>
        <v>T2部件</v>
      </c>
      <c r="R78" s="3">
        <f t="shared" si="41"/>
        <v>445</v>
      </c>
      <c r="S78" s="11">
        <f t="shared" si="42"/>
        <v>4.3999999999999997E-2</v>
      </c>
      <c r="T78" s="3" t="str">
        <f>VLOOKUP(Q78,道具信息!$Q$3:$S$20,2,FALSE)</f>
        <v>CHEST_ITEM_TYPE_T2_PART</v>
      </c>
      <c r="U78" s="3" t="str">
        <f>IF(COUNTIF(U$46:U77,T78)=0,T78,"")</f>
        <v/>
      </c>
      <c r="V78" s="3" t="str">
        <f t="shared" si="60"/>
        <v>CHEST_ITEM_TYPE_T1_SHARD,CHEST_ITEM_TYPE_T2_SHARD,CHEST_ITEM_TYPE_T1_PART,CHEST_ITEM_TYPE_T2_PART</v>
      </c>
      <c r="W78" s="13" t="str">
        <f t="shared" si="61"/>
        <v/>
      </c>
      <c r="X78" s="3" t="str">
        <f t="shared" si="59"/>
        <v/>
      </c>
      <c r="Y78" s="3" t="str">
        <f t="shared" si="62"/>
        <v>17.9%,44.2%,33.5%,4.4%</v>
      </c>
    </row>
    <row r="79" spans="2:25" x14ac:dyDescent="0.3">
      <c r="B79" s="2">
        <f>数据源!B111</f>
        <v>3</v>
      </c>
      <c r="C79" s="2" t="str">
        <f>数据源!C111</f>
        <v>T2HP1</v>
      </c>
      <c r="D79" s="2" t="str">
        <f>数据源!D111</f>
        <v>部件</v>
      </c>
      <c r="E79" s="2">
        <f>数据源!E111</f>
        <v>140.00000000000003</v>
      </c>
      <c r="F79" s="2">
        <f>数据源!F111</f>
        <v>2</v>
      </c>
      <c r="G79" s="2">
        <f>数据源!G111</f>
        <v>1.2E-2</v>
      </c>
      <c r="H79" s="2">
        <f>数据源!H111</f>
        <v>4.928571428571428E-3</v>
      </c>
      <c r="I79" s="2">
        <f>数据源!I111</f>
        <v>49</v>
      </c>
      <c r="J79" s="3">
        <f t="shared" si="40"/>
        <v>1</v>
      </c>
      <c r="K79" s="3">
        <f t="shared" si="43"/>
        <v>3</v>
      </c>
      <c r="L79" s="3" t="str">
        <f t="shared" si="54"/>
        <v>部件</v>
      </c>
      <c r="M79" s="3">
        <f t="shared" ca="1" si="55"/>
        <v>92201</v>
      </c>
      <c r="N79" s="1" t="str">
        <f t="shared" ca="1" si="56"/>
        <v>51111,52111,53111,51211,52211,53211,51221,52221,53221,91001,91003,91005,91101,91103,91105,91201,91203,91205,91002,91004,91006,91102,91104,91106,91202,91204,91206,92001,92003,92005,92101,92103,92105,92201</v>
      </c>
      <c r="O79" s="1" t="str">
        <f t="shared" si="57"/>
        <v>600,600,600,811,811,811,672,672,672,187,187,187,187,187,187,187,187,187,187,187,187,187,187,187,187,187,187,53,49,49,49,49,49,49</v>
      </c>
      <c r="P79" s="1" t="str">
        <f t="shared" si="58"/>
        <v>(5,9),(5,9),(5,9),(3,6),(3,6),(3,6),(2,3),(2,3),(2,3),(1,3),(1,3),(1,3),(1,3),(1,3),(1,3),(1,3),(1,3),(1,3),(1,3),(1,3),(1,3),(1,3),(1,3),(1,3),(1,3),(1,3),(1,3),(1,3),(1,3),(1,3),(1,3),(1,3),(1,3),(1,3)</v>
      </c>
      <c r="Q79" s="3" t="str">
        <f>IF(D79="坦克碎片",VLOOKUP(C79,道具信息!$N$2:$O$291,2,FALSE)&amp;"碎片",VLOOKUP(C79,道具信息!$N$2:$O$291,2,FALSE))</f>
        <v>T2部件</v>
      </c>
      <c r="R79" s="3">
        <f t="shared" si="41"/>
        <v>445</v>
      </c>
      <c r="S79" s="11">
        <f t="shared" si="42"/>
        <v>4.3999999999999997E-2</v>
      </c>
      <c r="T79" s="3" t="str">
        <f>VLOOKUP(Q79,道具信息!$Q$3:$S$20,2,FALSE)</f>
        <v>CHEST_ITEM_TYPE_T2_PART</v>
      </c>
      <c r="U79" s="3" t="str">
        <f>IF(COUNTIF(U$46:U78,T79)=0,T79,"")</f>
        <v/>
      </c>
      <c r="V79" s="3" t="str">
        <f t="shared" si="60"/>
        <v>CHEST_ITEM_TYPE_T1_SHARD,CHEST_ITEM_TYPE_T2_SHARD,CHEST_ITEM_TYPE_T1_PART,CHEST_ITEM_TYPE_T2_PART</v>
      </c>
      <c r="W79" s="13" t="str">
        <f t="shared" si="61"/>
        <v/>
      </c>
      <c r="X79" s="3" t="str">
        <f t="shared" si="59"/>
        <v/>
      </c>
      <c r="Y79" s="3" t="str">
        <f t="shared" si="62"/>
        <v>17.9%,44.2%,33.5%,4.4%</v>
      </c>
    </row>
    <row r="80" spans="2:25" x14ac:dyDescent="0.3">
      <c r="B80" s="2">
        <f>数据源!B112</f>
        <v>3</v>
      </c>
      <c r="C80" s="2" t="str">
        <f>数据源!C112</f>
        <v>T2HP3</v>
      </c>
      <c r="D80" s="2" t="str">
        <f>数据源!D112</f>
        <v>部件</v>
      </c>
      <c r="E80" s="2">
        <f>数据源!E112</f>
        <v>140.00000000000003</v>
      </c>
      <c r="F80" s="2">
        <f>数据源!F112</f>
        <v>2</v>
      </c>
      <c r="G80" s="2">
        <f>数据源!G112</f>
        <v>1.2E-2</v>
      </c>
      <c r="H80" s="2">
        <f>数据源!H112</f>
        <v>4.928571428571428E-3</v>
      </c>
      <c r="I80" s="2">
        <f>数据源!I112</f>
        <v>49</v>
      </c>
      <c r="J80" s="3">
        <f t="shared" si="40"/>
        <v>1</v>
      </c>
      <c r="K80" s="3">
        <f t="shared" si="43"/>
        <v>3</v>
      </c>
      <c r="L80" s="3" t="str">
        <f t="shared" si="54"/>
        <v>部件</v>
      </c>
      <c r="M80" s="3">
        <f t="shared" ca="1" si="55"/>
        <v>92203</v>
      </c>
      <c r="N80" s="1" t="str">
        <f t="shared" ca="1" si="56"/>
        <v>51111,52111,53111,51211,52211,53211,51221,52221,53221,91001,91003,91005,91101,91103,91105,91201,91203,91205,91002,91004,91006,91102,91104,91106,91202,91204,91206,92001,92003,92005,92101,92103,92105,92201,92203</v>
      </c>
      <c r="O80" s="1" t="str">
        <f t="shared" si="57"/>
        <v>600,600,600,811,811,811,672,672,672,187,187,187,187,187,187,187,187,187,187,187,187,187,187,187,187,187,187,53,49,49,49,49,49,49,49</v>
      </c>
      <c r="P80" s="1" t="str">
        <f t="shared" si="58"/>
        <v>(5,9),(5,9),(5,9),(3,6),(3,6),(3,6),(2,3),(2,3),(2,3),(1,3),(1,3),(1,3),(1,3),(1,3),(1,3),(1,3),(1,3),(1,3),(1,3),(1,3),(1,3),(1,3),(1,3),(1,3),(1,3),(1,3),(1,3),(1,3),(1,3),(1,3),(1,3),(1,3),(1,3),(1,3),(1,3)</v>
      </c>
      <c r="Q80" s="3" t="str">
        <f>IF(D80="坦克碎片",VLOOKUP(C80,道具信息!$N$2:$O$291,2,FALSE)&amp;"碎片",VLOOKUP(C80,道具信息!$N$2:$O$291,2,FALSE))</f>
        <v>T2部件</v>
      </c>
      <c r="R80" s="3">
        <f t="shared" si="41"/>
        <v>445</v>
      </c>
      <c r="S80" s="11">
        <f t="shared" si="42"/>
        <v>4.3999999999999997E-2</v>
      </c>
      <c r="T80" s="3" t="str">
        <f>VLOOKUP(Q80,道具信息!$Q$3:$S$20,2,FALSE)</f>
        <v>CHEST_ITEM_TYPE_T2_PART</v>
      </c>
      <c r="U80" s="3" t="str">
        <f>IF(COUNTIF(U$46:U79,T80)=0,T80,"")</f>
        <v/>
      </c>
      <c r="V80" s="3" t="str">
        <f t="shared" si="60"/>
        <v>CHEST_ITEM_TYPE_T1_SHARD,CHEST_ITEM_TYPE_T2_SHARD,CHEST_ITEM_TYPE_T1_PART,CHEST_ITEM_TYPE_T2_PART</v>
      </c>
      <c r="W80" s="13" t="str">
        <f t="shared" si="61"/>
        <v/>
      </c>
      <c r="X80" s="3" t="str">
        <f t="shared" si="59"/>
        <v/>
      </c>
      <c r="Y80" s="3" t="str">
        <f t="shared" si="62"/>
        <v>17.9%,44.2%,33.5%,4.4%</v>
      </c>
    </row>
    <row r="81" spans="2:25" x14ac:dyDescent="0.3">
      <c r="B81" s="2">
        <f>数据源!B113</f>
        <v>3</v>
      </c>
      <c r="C81" s="2" t="str">
        <f>数据源!C113</f>
        <v>T2HP5</v>
      </c>
      <c r="D81" s="2" t="str">
        <f>数据源!D113</f>
        <v>部件</v>
      </c>
      <c r="E81" s="2">
        <f>数据源!E113</f>
        <v>140.00000000000003</v>
      </c>
      <c r="F81" s="2">
        <f>数据源!F113</f>
        <v>2</v>
      </c>
      <c r="G81" s="2">
        <f>数据源!G113</f>
        <v>1.2E-2</v>
      </c>
      <c r="H81" s="2">
        <f>数据源!H113</f>
        <v>4.928571428571428E-3</v>
      </c>
      <c r="I81" s="2">
        <f>数据源!I113</f>
        <v>49</v>
      </c>
      <c r="J81" s="3">
        <f t="shared" si="40"/>
        <v>1</v>
      </c>
      <c r="K81" s="3">
        <f t="shared" si="43"/>
        <v>3</v>
      </c>
      <c r="L81" s="3" t="str">
        <f t="shared" si="54"/>
        <v>部件</v>
      </c>
      <c r="M81" s="3">
        <f t="shared" ca="1" si="55"/>
        <v>92205</v>
      </c>
      <c r="N81" s="1" t="str">
        <f t="shared" ca="1" si="56"/>
        <v>51111,52111,53111,51211,52211,53211,51221,52221,53221,91001,91003,91005,91101,91103,91105,91201,91203,91205,91002,91004,91006,91102,91104,91106,91202,91204,91206,92001,92003,92005,92101,92103,92105,92201,92203,92205</v>
      </c>
      <c r="O81" s="1" t="str">
        <f t="shared" si="57"/>
        <v>600,600,600,811,811,811,672,672,672,187,187,187,187,187,187,187,187,187,187,187,187,187,187,187,187,187,187,53,49,49,49,49,49,49,49,49</v>
      </c>
      <c r="P81" s="1" t="str">
        <f t="shared" si="58"/>
        <v>(5,9),(5,9),(5,9),(3,6),(3,6),(3,6),(2,3),(2,3),(2,3),(1,3),(1,3),(1,3),(1,3),(1,3),(1,3),(1,3),(1,3),(1,3),(1,3),(1,3),(1,3),(1,3),(1,3),(1,3),(1,3),(1,3),(1,3),(1,3),(1,3),(1,3),(1,3),(1,3),(1,3),(1,3),(1,3),(1,3)</v>
      </c>
      <c r="Q81" s="3" t="str">
        <f>IF(D81="坦克碎片",VLOOKUP(C81,道具信息!$N$2:$O$291,2,FALSE)&amp;"碎片",VLOOKUP(C81,道具信息!$N$2:$O$291,2,FALSE))</f>
        <v>T2部件</v>
      </c>
      <c r="R81" s="3">
        <f t="shared" si="41"/>
        <v>445</v>
      </c>
      <c r="S81" s="11">
        <f t="shared" si="42"/>
        <v>4.3999999999999997E-2</v>
      </c>
      <c r="T81" s="3" t="str">
        <f>VLOOKUP(Q81,道具信息!$Q$3:$S$20,2,FALSE)</f>
        <v>CHEST_ITEM_TYPE_T2_PART</v>
      </c>
      <c r="U81" s="3" t="str">
        <f>IF(COUNTIF(U$46:U80,T81)=0,T81,"")</f>
        <v/>
      </c>
      <c r="V81" s="3" t="str">
        <f t="shared" si="60"/>
        <v>CHEST_ITEM_TYPE_T1_SHARD,CHEST_ITEM_TYPE_T2_SHARD,CHEST_ITEM_TYPE_T1_PART,CHEST_ITEM_TYPE_T2_PART</v>
      </c>
      <c r="W81" s="13" t="str">
        <f t="shared" si="61"/>
        <v/>
      </c>
      <c r="X81" s="3" t="str">
        <f t="shared" si="59"/>
        <v/>
      </c>
      <c r="Y81" s="3" t="str">
        <f t="shared" si="62"/>
        <v>17.9%,44.2%,33.5%,4.4%</v>
      </c>
    </row>
    <row r="82" spans="2:25" x14ac:dyDescent="0.3">
      <c r="N82" s="1" t="str">
        <f ca="1">"["&amp;N81&amp;"]"</f>
        <v>[51111,52111,53111,51211,52211,53211,51221,52221,53221,91001,91003,91005,91101,91103,91105,91201,91203,91205,91002,91004,91006,91102,91104,91106,91202,91204,91206,92001,92003,92005,92101,92103,92105,92201,92203,92205]</v>
      </c>
      <c r="O82" s="1" t="str">
        <f>"["&amp;O81&amp;"]"</f>
        <v>[600,600,600,811,811,811,672,672,672,187,187,187,187,187,187,187,187,187,187,187,187,187,187,187,187,187,187,53,49,49,49,49,49,49,49,49]</v>
      </c>
      <c r="P82" s="1" t="str">
        <f>"["&amp;P81&amp;"]"</f>
        <v>[(5,9),(5,9),(5,9),(3,6),(3,6),(3,6),(2,3),(2,3),(2,3),(1,3),(1,3),(1,3),(1,3),(1,3),(1,3),(1,3),(1,3),(1,3),(1,3),(1,3),(1,3),(1,3),(1,3),(1,3),(1,3),(1,3),(1,3),(1,3),(1,3),(1,3),(1,3),(1,3),(1,3),(1,3),(1,3),(1,3)]</v>
      </c>
      <c r="V82" s="3" t="str">
        <f>"["&amp;V81&amp;"]"</f>
        <v>[CHEST_ITEM_TYPE_T1_SHARD,CHEST_ITEM_TYPE_T2_SHARD,CHEST_ITEM_TYPE_T1_PART,CHEST_ITEM_TYPE_T2_PART]</v>
      </c>
      <c r="Y82" s="3" t="str">
        <f>"["&amp;Y81&amp;"]"</f>
        <v>[17.9%,44.2%,33.5%,4.4%]</v>
      </c>
    </row>
    <row r="83" spans="2:25" x14ac:dyDescent="0.3">
      <c r="N83" s="1"/>
      <c r="O83" s="1"/>
      <c r="P83" s="1"/>
    </row>
    <row r="84" spans="2:25" x14ac:dyDescent="0.3">
      <c r="B84" s="2" t="str">
        <f>数据源!B116</f>
        <v>联赛等级</v>
      </c>
      <c r="C84" s="2" t="str">
        <f>数据源!C116</f>
        <v>道具名称</v>
      </c>
      <c r="D84" s="2" t="str">
        <f>数据源!D116</f>
        <v>对应大类</v>
      </c>
      <c r="E84" s="2" t="str">
        <f>数据源!E116</f>
        <v>道具价值</v>
      </c>
      <c r="F84" s="2" t="str">
        <f>数据源!F116</f>
        <v>抽取个数</v>
      </c>
      <c r="G84" s="2" t="str">
        <f>数据源!G116</f>
        <v>价值比例</v>
      </c>
      <c r="H84" s="2" t="str">
        <f>数据源!H116</f>
        <v>产出概率</v>
      </c>
      <c r="I84" s="2" t="str">
        <f>数据源!I116</f>
        <v>权重值</v>
      </c>
      <c r="J84" s="7" t="s">
        <v>234</v>
      </c>
      <c r="K84" s="7" t="s">
        <v>235</v>
      </c>
      <c r="L84" s="3" t="s">
        <v>222</v>
      </c>
      <c r="M84" s="3" t="s">
        <v>220</v>
      </c>
      <c r="N84" s="3" t="s">
        <v>224</v>
      </c>
      <c r="O84" s="3" t="s">
        <v>225</v>
      </c>
      <c r="P84" s="3" t="s">
        <v>226</v>
      </c>
      <c r="Q84" s="8" t="s">
        <v>244</v>
      </c>
      <c r="R84" s="8" t="s">
        <v>245</v>
      </c>
      <c r="S84" s="8" t="s">
        <v>246</v>
      </c>
    </row>
    <row r="85" spans="2:25" x14ac:dyDescent="0.3">
      <c r="B85" s="2">
        <f>数据源!B117</f>
        <v>4</v>
      </c>
      <c r="C85" s="2" t="str">
        <f>数据源!C117</f>
        <v>二号</v>
      </c>
      <c r="D85" s="2" t="str">
        <f>数据源!D117</f>
        <v>坦克碎片</v>
      </c>
      <c r="E85" s="2">
        <f>数据源!E117</f>
        <v>21</v>
      </c>
      <c r="F85" s="2">
        <f>数据源!F117</f>
        <v>5</v>
      </c>
      <c r="G85" s="2">
        <f>数据源!G117</f>
        <v>0.13869999999999999</v>
      </c>
      <c r="H85" s="2">
        <f>数据源!H117</f>
        <v>0.15190952380952377</v>
      </c>
      <c r="I85" s="2">
        <f>数据源!I117</f>
        <v>1519</v>
      </c>
      <c r="J85" s="3">
        <f t="shared" ref="J85:J126" si="63">ROUNDUP(IF(F85&gt;1,F85-ROUNDDOWN(SQRT(F85),0),F85),0)</f>
        <v>3</v>
      </c>
      <c r="K85" s="3">
        <f t="shared" ref="K85" si="64">F85*2-J85</f>
        <v>7</v>
      </c>
      <c r="L85" s="3" t="str">
        <f>RIGHT(D85,2)</f>
        <v>碎片</v>
      </c>
      <c r="M85" s="3">
        <f ca="1">IF(OR(L85="坦克",L85="碎片"),VLOOKUP(C85,INDIRECT("坦克ID"),MATCH(L85&amp;"ID",INDIRECT("坦克标头"),0),FALSE),VLOOKUP(C85,INDIRECT(L85&amp;"ID"),2,FALSE))</f>
        <v>51211</v>
      </c>
      <c r="N85" s="1">
        <f ca="1">M85</f>
        <v>51211</v>
      </c>
      <c r="O85" s="1">
        <f>I85</f>
        <v>1519</v>
      </c>
      <c r="P85" s="1" t="str">
        <f>"("&amp;J85&amp;","&amp;K85&amp;")"</f>
        <v>(3,7)</v>
      </c>
      <c r="Q85" s="3" t="str">
        <f>IF(D85="坦克碎片",VLOOKUP(C85,道具信息!$N$2:$O$291,2,FALSE)&amp;"碎片",VLOOKUP(C85,道具信息!$N$2:$O$291,2,FALSE))</f>
        <v>T2坦克碎片</v>
      </c>
      <c r="R85" s="3">
        <f t="shared" ref="R85:R126" si="65">SUMIFS(I$3:I$517,Q$3:Q$517,Q85,B$3:B$517,B85)</f>
        <v>6564</v>
      </c>
      <c r="S85" s="11">
        <f t="shared" ref="S85:S126" si="66">ROUND(R85/SUMIF(B$3:B$517,B85,I$3:I$517),3)</f>
        <v>0.65300000000000002</v>
      </c>
      <c r="T85" s="3" t="str">
        <f>VLOOKUP(Q85,道具信息!$Q$3:$S$20,2,FALSE)</f>
        <v>CHEST_ITEM_TYPE_T2_SHARD</v>
      </c>
      <c r="U85" s="3" t="str">
        <f>T85</f>
        <v>CHEST_ITEM_TYPE_T2_SHARD</v>
      </c>
      <c r="V85" s="3" t="str">
        <f>U85</f>
        <v>CHEST_ITEM_TYPE_T2_SHARD</v>
      </c>
      <c r="W85" s="13">
        <f>IF(U85&lt;&gt;"",ROUND(S85*100%,3),"")</f>
        <v>0.65300000000000002</v>
      </c>
      <c r="X85" s="3" t="str">
        <f>TEXT(W85,"0.0%")</f>
        <v>65.3%</v>
      </c>
      <c r="Y85" s="3" t="str">
        <f>X85</f>
        <v>65.3%</v>
      </c>
    </row>
    <row r="86" spans="2:25" x14ac:dyDescent="0.3">
      <c r="B86" s="2">
        <f>数据源!B118</f>
        <v>4</v>
      </c>
      <c r="C86" s="2" t="str">
        <f>数据源!C118</f>
        <v>T-34</v>
      </c>
      <c r="D86" s="2" t="str">
        <f>数据源!D118</f>
        <v>坦克碎片</v>
      </c>
      <c r="E86" s="2">
        <f>数据源!E118</f>
        <v>21</v>
      </c>
      <c r="F86" s="2">
        <f>数据源!F118</f>
        <v>5</v>
      </c>
      <c r="G86" s="2">
        <f>数据源!G118</f>
        <v>0.13869999999999999</v>
      </c>
      <c r="H86" s="2">
        <f>数据源!H118</f>
        <v>0.15190952380952377</v>
      </c>
      <c r="I86" s="2">
        <f>数据源!I118</f>
        <v>1519</v>
      </c>
      <c r="J86" s="3">
        <f t="shared" si="63"/>
        <v>3</v>
      </c>
      <c r="K86" s="3">
        <f t="shared" ref="K86:K126" si="67">F86*2-J86</f>
        <v>7</v>
      </c>
      <c r="L86" s="3" t="str">
        <f t="shared" ref="L86:L99" si="68">RIGHT(D86,2)</f>
        <v>碎片</v>
      </c>
      <c r="M86" s="3">
        <f t="shared" ref="M86:M99" ca="1" si="69">IF(OR(L86="坦克",L86="碎片"),VLOOKUP(C86,INDIRECT("坦克ID"),MATCH(L86&amp;"ID",INDIRECT("坦克标头"),0),FALSE),VLOOKUP(C86,INDIRECT(L86&amp;"ID"),2,FALSE))</f>
        <v>52211</v>
      </c>
      <c r="N86" s="1" t="str">
        <f ca="1">N85&amp;","&amp;M86</f>
        <v>51211,52211</v>
      </c>
      <c r="O86" s="1" t="str">
        <f>O85&amp;","&amp;I86</f>
        <v>1519,1519</v>
      </c>
      <c r="P86" s="1" t="str">
        <f>P85&amp;","&amp;"("&amp;J86&amp;","&amp;K86&amp;")"</f>
        <v>(3,7),(3,7)</v>
      </c>
      <c r="Q86" s="3" t="str">
        <f>IF(D86="坦克碎片",VLOOKUP(C86,道具信息!$N$2:$O$291,2,FALSE)&amp;"碎片",VLOOKUP(C86,道具信息!$N$2:$O$291,2,FALSE))</f>
        <v>T2坦克碎片</v>
      </c>
      <c r="R86" s="3">
        <f t="shared" si="65"/>
        <v>6564</v>
      </c>
      <c r="S86" s="11">
        <f t="shared" si="66"/>
        <v>0.65300000000000002</v>
      </c>
      <c r="T86" s="3" t="str">
        <f>VLOOKUP(Q86,道具信息!$Q$3:$S$20,2,FALSE)</f>
        <v>CHEST_ITEM_TYPE_T2_SHARD</v>
      </c>
      <c r="U86" s="3" t="str">
        <f>IF(COUNTIF(U$85:U85,T86)=0,T86,"")</f>
        <v/>
      </c>
      <c r="V86" s="3" t="str">
        <f>IF(U86&lt;&gt;"",V85&amp;","&amp;U86,V85)</f>
        <v>CHEST_ITEM_TYPE_T2_SHARD</v>
      </c>
      <c r="W86" s="13" t="str">
        <f t="shared" ref="W86" si="70">IF(U86&lt;&gt;"",ROUND(S86*100%,3),"")</f>
        <v/>
      </c>
      <c r="X86" s="3" t="str">
        <f t="shared" ref="X86:X99" si="71">TEXT(W86,"0.0%")</f>
        <v/>
      </c>
      <c r="Y86" s="3" t="str">
        <f>IF(X86&lt;&gt;"",Y85&amp;","&amp;X86,Y85)</f>
        <v>65.3%</v>
      </c>
    </row>
    <row r="87" spans="2:25" x14ac:dyDescent="0.3">
      <c r="B87" s="2">
        <f>数据源!B119</f>
        <v>4</v>
      </c>
      <c r="C87" s="2" t="str">
        <f>数据源!C119</f>
        <v>KV-1</v>
      </c>
      <c r="D87" s="2" t="str">
        <f>数据源!D119</f>
        <v>坦克碎片</v>
      </c>
      <c r="E87" s="2">
        <f>数据源!E119</f>
        <v>21</v>
      </c>
      <c r="F87" s="2">
        <f>数据源!F119</f>
        <v>5</v>
      </c>
      <c r="G87" s="2">
        <f>数据源!G119</f>
        <v>0.13869999999999999</v>
      </c>
      <c r="H87" s="2">
        <f>数据源!H119</f>
        <v>0.15190952380952377</v>
      </c>
      <c r="I87" s="2">
        <f>数据源!I119</f>
        <v>1519</v>
      </c>
      <c r="J87" s="3">
        <f t="shared" si="63"/>
        <v>3</v>
      </c>
      <c r="K87" s="3">
        <f t="shared" si="67"/>
        <v>7</v>
      </c>
      <c r="L87" s="3" t="str">
        <f t="shared" si="68"/>
        <v>碎片</v>
      </c>
      <c r="M87" s="3">
        <f t="shared" ca="1" si="69"/>
        <v>53211</v>
      </c>
      <c r="N87" s="1" t="str">
        <f t="shared" ref="N87:N99" ca="1" si="72">N86&amp;","&amp;M87</f>
        <v>51211,52211,53211</v>
      </c>
      <c r="O87" s="1" t="str">
        <f t="shared" ref="O87:O99" si="73">O86&amp;","&amp;I87</f>
        <v>1519,1519,1519</v>
      </c>
      <c r="P87" s="1" t="str">
        <f t="shared" ref="P87:P99" si="74">P86&amp;","&amp;"("&amp;J87&amp;","&amp;K87&amp;")"</f>
        <v>(3,7),(3,7),(3,7)</v>
      </c>
      <c r="Q87" s="3" t="str">
        <f>IF(D87="坦克碎片",VLOOKUP(C87,道具信息!$N$2:$O$291,2,FALSE)&amp;"碎片",VLOOKUP(C87,道具信息!$N$2:$O$291,2,FALSE))</f>
        <v>T2坦克碎片</v>
      </c>
      <c r="R87" s="3">
        <f t="shared" si="65"/>
        <v>6564</v>
      </c>
      <c r="S87" s="11">
        <f t="shared" si="66"/>
        <v>0.65300000000000002</v>
      </c>
      <c r="T87" s="3" t="str">
        <f>VLOOKUP(Q87,道具信息!$Q$3:$S$20,2,FALSE)</f>
        <v>CHEST_ITEM_TYPE_T2_SHARD</v>
      </c>
      <c r="U87" s="3" t="str">
        <f>IF(COUNTIF(U$85:U86,T87)=0,T87,"")</f>
        <v/>
      </c>
      <c r="V87" s="3" t="str">
        <f t="shared" ref="V87:V100" si="75">IF(U87&lt;&gt;"",V86&amp;","&amp;U87,V86)</f>
        <v>CHEST_ITEM_TYPE_T2_SHARD</v>
      </c>
      <c r="W87" s="13" t="str">
        <f t="shared" ref="W87:W100" si="76">IF(U87&lt;&gt;"",ROUND(S87*100%,3),"")</f>
        <v/>
      </c>
      <c r="X87" s="3" t="str">
        <f t="shared" si="71"/>
        <v/>
      </c>
      <c r="Y87" s="3" t="str">
        <f t="shared" ref="Y87:Y100" si="77">IF(X87&lt;&gt;"",Y86&amp;","&amp;X87,Y86)</f>
        <v>65.3%</v>
      </c>
    </row>
    <row r="88" spans="2:25" x14ac:dyDescent="0.3">
      <c r="B88" s="2">
        <f>数据源!B120</f>
        <v>4</v>
      </c>
      <c r="C88" s="2" t="str">
        <f>数据源!C120</f>
        <v>Puma</v>
      </c>
      <c r="D88" s="2" t="str">
        <f>数据源!D120</f>
        <v>坦克碎片</v>
      </c>
      <c r="E88" s="2">
        <f>数据源!E120</f>
        <v>46</v>
      </c>
      <c r="F88" s="2">
        <f>数据源!F120</f>
        <v>3</v>
      </c>
      <c r="G88" s="2">
        <f>数据源!G120</f>
        <v>8.0299999999999996E-2</v>
      </c>
      <c r="H88" s="2">
        <f>数据源!H120</f>
        <v>6.6916666666666666E-2</v>
      </c>
      <c r="I88" s="2">
        <f>数据源!I120</f>
        <v>669</v>
      </c>
      <c r="J88" s="3">
        <f t="shared" si="63"/>
        <v>2</v>
      </c>
      <c r="K88" s="3">
        <f t="shared" si="67"/>
        <v>4</v>
      </c>
      <c r="L88" s="3" t="str">
        <f t="shared" si="68"/>
        <v>碎片</v>
      </c>
      <c r="M88" s="3">
        <f t="shared" ca="1" si="69"/>
        <v>51221</v>
      </c>
      <c r="N88" s="1" t="str">
        <f t="shared" ca="1" si="72"/>
        <v>51211,52211,53211,51221</v>
      </c>
      <c r="O88" s="1" t="str">
        <f t="shared" si="73"/>
        <v>1519,1519,1519,669</v>
      </c>
      <c r="P88" s="1" t="str">
        <f t="shared" si="74"/>
        <v>(3,7),(3,7),(3,7),(2,4)</v>
      </c>
      <c r="Q88" s="3" t="str">
        <f>IF(D88="坦克碎片",VLOOKUP(C88,道具信息!$N$2:$O$291,2,FALSE)&amp;"碎片",VLOOKUP(C88,道具信息!$N$2:$O$291,2,FALSE))</f>
        <v>T2坦克碎片</v>
      </c>
      <c r="R88" s="3">
        <f t="shared" si="65"/>
        <v>6564</v>
      </c>
      <c r="S88" s="11">
        <f t="shared" si="66"/>
        <v>0.65300000000000002</v>
      </c>
      <c r="T88" s="3" t="str">
        <f>VLOOKUP(Q88,道具信息!$Q$3:$S$20,2,FALSE)</f>
        <v>CHEST_ITEM_TYPE_T2_SHARD</v>
      </c>
      <c r="U88" s="3" t="str">
        <f>IF(COUNTIF(U$85:U87,T88)=0,T88,"")</f>
        <v/>
      </c>
      <c r="V88" s="3" t="str">
        <f t="shared" si="75"/>
        <v>CHEST_ITEM_TYPE_T2_SHARD</v>
      </c>
      <c r="W88" s="13" t="str">
        <f t="shared" si="76"/>
        <v/>
      </c>
      <c r="X88" s="3" t="str">
        <f t="shared" si="71"/>
        <v/>
      </c>
      <c r="Y88" s="3" t="str">
        <f t="shared" si="77"/>
        <v>65.3%</v>
      </c>
    </row>
    <row r="89" spans="2:25" x14ac:dyDescent="0.3">
      <c r="B89" s="2">
        <f>数据源!B121</f>
        <v>4</v>
      </c>
      <c r="C89" s="2" t="str">
        <f>数据源!C121</f>
        <v>四号</v>
      </c>
      <c r="D89" s="2" t="str">
        <f>数据源!D121</f>
        <v>坦克碎片</v>
      </c>
      <c r="E89" s="2">
        <f>数据源!E121</f>
        <v>46</v>
      </c>
      <c r="F89" s="2">
        <f>数据源!F121</f>
        <v>3</v>
      </c>
      <c r="G89" s="2">
        <f>数据源!G121</f>
        <v>8.0299999999999996E-2</v>
      </c>
      <c r="H89" s="2">
        <f>数据源!H121</f>
        <v>6.6916666666666666E-2</v>
      </c>
      <c r="I89" s="2">
        <f>数据源!I121</f>
        <v>669</v>
      </c>
      <c r="J89" s="3">
        <f t="shared" si="63"/>
        <v>2</v>
      </c>
      <c r="K89" s="3">
        <f t="shared" si="67"/>
        <v>4</v>
      </c>
      <c r="L89" s="3" t="str">
        <f t="shared" si="68"/>
        <v>碎片</v>
      </c>
      <c r="M89" s="3">
        <f t="shared" ca="1" si="69"/>
        <v>52221</v>
      </c>
      <c r="N89" s="1" t="str">
        <f t="shared" ca="1" si="72"/>
        <v>51211,52211,53211,51221,52221</v>
      </c>
      <c r="O89" s="1" t="str">
        <f t="shared" si="73"/>
        <v>1519,1519,1519,669,669</v>
      </c>
      <c r="P89" s="1" t="str">
        <f t="shared" si="74"/>
        <v>(3,7),(3,7),(3,7),(2,4),(2,4)</v>
      </c>
      <c r="Q89" s="3" t="str">
        <f>IF(D89="坦克碎片",VLOOKUP(C89,道具信息!$N$2:$O$291,2,FALSE)&amp;"碎片",VLOOKUP(C89,道具信息!$N$2:$O$291,2,FALSE))</f>
        <v>T2坦克碎片</v>
      </c>
      <c r="R89" s="3">
        <f t="shared" si="65"/>
        <v>6564</v>
      </c>
      <c r="S89" s="11">
        <f t="shared" si="66"/>
        <v>0.65300000000000002</v>
      </c>
      <c r="T89" s="3" t="str">
        <f>VLOOKUP(Q89,道具信息!$Q$3:$S$20,2,FALSE)</f>
        <v>CHEST_ITEM_TYPE_T2_SHARD</v>
      </c>
      <c r="U89" s="3" t="str">
        <f>IF(COUNTIF(U$85:U88,T89)=0,T89,"")</f>
        <v/>
      </c>
      <c r="V89" s="3" t="str">
        <f t="shared" si="75"/>
        <v>CHEST_ITEM_TYPE_T2_SHARD</v>
      </c>
      <c r="W89" s="13" t="str">
        <f t="shared" si="76"/>
        <v/>
      </c>
      <c r="X89" s="3" t="str">
        <f t="shared" si="71"/>
        <v/>
      </c>
      <c r="Y89" s="3" t="str">
        <f t="shared" si="77"/>
        <v>65.3%</v>
      </c>
    </row>
    <row r="90" spans="2:25" x14ac:dyDescent="0.3">
      <c r="B90" s="2">
        <f>数据源!B122</f>
        <v>4</v>
      </c>
      <c r="C90" s="2" t="str">
        <f>数据源!C122</f>
        <v>丘吉尔</v>
      </c>
      <c r="D90" s="2" t="str">
        <f>数据源!D122</f>
        <v>坦克碎片</v>
      </c>
      <c r="E90" s="2">
        <f>数据源!E122</f>
        <v>46</v>
      </c>
      <c r="F90" s="2">
        <f>数据源!F122</f>
        <v>3</v>
      </c>
      <c r="G90" s="2">
        <f>数据源!G122</f>
        <v>8.0299999999999996E-2</v>
      </c>
      <c r="H90" s="2">
        <f>数据源!H122</f>
        <v>6.6916666666666666E-2</v>
      </c>
      <c r="I90" s="2">
        <f>数据源!I122</f>
        <v>669</v>
      </c>
      <c r="J90" s="3">
        <f t="shared" si="63"/>
        <v>2</v>
      </c>
      <c r="K90" s="3">
        <f t="shared" si="67"/>
        <v>4</v>
      </c>
      <c r="L90" s="3" t="str">
        <f t="shared" si="68"/>
        <v>碎片</v>
      </c>
      <c r="M90" s="3">
        <f t="shared" ca="1" si="69"/>
        <v>53221</v>
      </c>
      <c r="N90" s="1" t="str">
        <f t="shared" ca="1" si="72"/>
        <v>51211,52211,53211,51221,52221,53221</v>
      </c>
      <c r="O90" s="1" t="str">
        <f t="shared" si="73"/>
        <v>1519,1519,1519,669,669,669</v>
      </c>
      <c r="P90" s="1" t="str">
        <f t="shared" si="74"/>
        <v>(3,7),(3,7),(3,7),(2,4),(2,4),(2,4)</v>
      </c>
      <c r="Q90" s="3" t="str">
        <f>IF(D90="坦克碎片",VLOOKUP(C90,道具信息!$N$2:$O$291,2,FALSE)&amp;"碎片",VLOOKUP(C90,道具信息!$N$2:$O$291,2,FALSE))</f>
        <v>T2坦克碎片</v>
      </c>
      <c r="R90" s="3">
        <f t="shared" si="65"/>
        <v>6564</v>
      </c>
      <c r="S90" s="11">
        <f t="shared" si="66"/>
        <v>0.65300000000000002</v>
      </c>
      <c r="T90" s="3" t="str">
        <f>VLOOKUP(Q90,道具信息!$Q$3:$S$20,2,FALSE)</f>
        <v>CHEST_ITEM_TYPE_T2_SHARD</v>
      </c>
      <c r="U90" s="3" t="str">
        <f>IF(COUNTIF(U$85:U89,T90)=0,T90,"")</f>
        <v/>
      </c>
      <c r="V90" s="3" t="str">
        <f t="shared" si="75"/>
        <v>CHEST_ITEM_TYPE_T2_SHARD</v>
      </c>
      <c r="W90" s="13" t="str">
        <f t="shared" si="76"/>
        <v/>
      </c>
      <c r="X90" s="3" t="str">
        <f t="shared" si="71"/>
        <v/>
      </c>
      <c r="Y90" s="3" t="str">
        <f t="shared" si="77"/>
        <v>65.3%</v>
      </c>
    </row>
    <row r="91" spans="2:25" x14ac:dyDescent="0.3">
      <c r="B91" s="2">
        <f>数据源!B123</f>
        <v>4</v>
      </c>
      <c r="C91" s="2" t="str">
        <f>数据源!C123</f>
        <v>T1LP1</v>
      </c>
      <c r="D91" s="2" t="str">
        <f>数据源!D123</f>
        <v>部件</v>
      </c>
      <c r="E91" s="2">
        <f>数据源!E123</f>
        <v>35</v>
      </c>
      <c r="F91" s="2">
        <f>数据源!F123</f>
        <v>2</v>
      </c>
      <c r="G91" s="2">
        <f>数据源!G123</f>
        <v>0.01</v>
      </c>
      <c r="H91" s="2">
        <f>数据源!H123</f>
        <v>1.6428571428571431E-2</v>
      </c>
      <c r="I91" s="2">
        <f>数据源!I123</f>
        <v>164</v>
      </c>
      <c r="J91" s="3">
        <f t="shared" si="63"/>
        <v>1</v>
      </c>
      <c r="K91" s="3">
        <f t="shared" si="67"/>
        <v>3</v>
      </c>
      <c r="L91" s="3" t="str">
        <f t="shared" si="68"/>
        <v>部件</v>
      </c>
      <c r="M91" s="3">
        <f t="shared" ca="1" si="69"/>
        <v>91001</v>
      </c>
      <c r="N91" s="1" t="str">
        <f t="shared" ca="1" si="72"/>
        <v>51211,52211,53211,51221,52221,53221,91001</v>
      </c>
      <c r="O91" s="1" t="str">
        <f t="shared" si="73"/>
        <v>1519,1519,1519,669,669,669,164</v>
      </c>
      <c r="P91" s="1" t="str">
        <f t="shared" si="74"/>
        <v>(3,7),(3,7),(3,7),(2,4),(2,4),(2,4),(1,3)</v>
      </c>
      <c r="Q91" s="3" t="str">
        <f>IF(D91="坦克碎片",VLOOKUP(C91,道具信息!$N$2:$O$291,2,FALSE)&amp;"碎片",VLOOKUP(C91,道具信息!$N$2:$O$291,2,FALSE))</f>
        <v>T1部件</v>
      </c>
      <c r="R91" s="3">
        <f t="shared" si="65"/>
        <v>2680</v>
      </c>
      <c r="S91" s="11">
        <f t="shared" si="66"/>
        <v>0.26700000000000002</v>
      </c>
      <c r="T91" s="3" t="str">
        <f>VLOOKUP(Q91,道具信息!$Q$3:$S$20,2,FALSE)</f>
        <v>CHEST_ITEM_TYPE_T1_PART</v>
      </c>
      <c r="U91" s="3" t="str">
        <f>IF(COUNTIF(U$85:U90,T91)=0,T91,"")</f>
        <v>CHEST_ITEM_TYPE_T1_PART</v>
      </c>
      <c r="V91" s="3" t="str">
        <f t="shared" si="75"/>
        <v>CHEST_ITEM_TYPE_T2_SHARD,CHEST_ITEM_TYPE_T1_PART</v>
      </c>
      <c r="W91" s="13">
        <f t="shared" si="76"/>
        <v>0.26700000000000002</v>
      </c>
      <c r="X91" s="3" t="str">
        <f t="shared" si="71"/>
        <v>26.7%</v>
      </c>
      <c r="Y91" s="3" t="str">
        <f t="shared" si="77"/>
        <v>65.3%,26.7%</v>
      </c>
    </row>
    <row r="92" spans="2:25" x14ac:dyDescent="0.3">
      <c r="B92" s="2">
        <f>数据源!B124</f>
        <v>4</v>
      </c>
      <c r="C92" s="2" t="str">
        <f>数据源!C124</f>
        <v>T1LP3</v>
      </c>
      <c r="D92" s="2" t="str">
        <f>数据源!D124</f>
        <v>部件</v>
      </c>
      <c r="E92" s="2">
        <f>数据源!E124</f>
        <v>35</v>
      </c>
      <c r="F92" s="2">
        <f>数据源!F124</f>
        <v>2</v>
      </c>
      <c r="G92" s="2">
        <f>数据源!G124</f>
        <v>8.9999999999999993E-3</v>
      </c>
      <c r="H92" s="2">
        <f>数据源!H124</f>
        <v>1.4785714285714284E-2</v>
      </c>
      <c r="I92" s="2">
        <f>数据源!I124</f>
        <v>148</v>
      </c>
      <c r="J92" s="3">
        <f t="shared" si="63"/>
        <v>1</v>
      </c>
      <c r="K92" s="3">
        <f t="shared" si="67"/>
        <v>3</v>
      </c>
      <c r="L92" s="3" t="str">
        <f t="shared" si="68"/>
        <v>部件</v>
      </c>
      <c r="M92" s="3">
        <f t="shared" ca="1" si="69"/>
        <v>91003</v>
      </c>
      <c r="N92" s="1" t="str">
        <f t="shared" ca="1" si="72"/>
        <v>51211,52211,53211,51221,52221,53221,91001,91003</v>
      </c>
      <c r="O92" s="1" t="str">
        <f t="shared" si="73"/>
        <v>1519,1519,1519,669,669,669,164,148</v>
      </c>
      <c r="P92" s="1" t="str">
        <f t="shared" si="74"/>
        <v>(3,7),(3,7),(3,7),(2,4),(2,4),(2,4),(1,3),(1,3)</v>
      </c>
      <c r="Q92" s="3" t="str">
        <f>IF(D92="坦克碎片",VLOOKUP(C92,道具信息!$N$2:$O$291,2,FALSE)&amp;"碎片",VLOOKUP(C92,道具信息!$N$2:$O$291,2,FALSE))</f>
        <v>T1部件</v>
      </c>
      <c r="R92" s="3">
        <f t="shared" si="65"/>
        <v>2680</v>
      </c>
      <c r="S92" s="11">
        <f t="shared" si="66"/>
        <v>0.26700000000000002</v>
      </c>
      <c r="T92" s="3" t="str">
        <f>VLOOKUP(Q92,道具信息!$Q$3:$S$20,2,FALSE)</f>
        <v>CHEST_ITEM_TYPE_T1_PART</v>
      </c>
      <c r="U92" s="3" t="str">
        <f>IF(COUNTIF(U$85:U91,T92)=0,T92,"")</f>
        <v/>
      </c>
      <c r="V92" s="3" t="str">
        <f t="shared" si="75"/>
        <v>CHEST_ITEM_TYPE_T2_SHARD,CHEST_ITEM_TYPE_T1_PART</v>
      </c>
      <c r="W92" s="13" t="str">
        <f t="shared" si="76"/>
        <v/>
      </c>
      <c r="X92" s="3" t="str">
        <f t="shared" si="71"/>
        <v/>
      </c>
      <c r="Y92" s="3" t="str">
        <f t="shared" si="77"/>
        <v>65.3%,26.7%</v>
      </c>
    </row>
    <row r="93" spans="2:25" x14ac:dyDescent="0.3">
      <c r="B93" s="2">
        <f>数据源!B125</f>
        <v>4</v>
      </c>
      <c r="C93" s="2" t="str">
        <f>数据源!C125</f>
        <v>T1LP5</v>
      </c>
      <c r="D93" s="2" t="str">
        <f>数据源!D125</f>
        <v>部件</v>
      </c>
      <c r="E93" s="2">
        <f>数据源!E125</f>
        <v>35</v>
      </c>
      <c r="F93" s="2">
        <f>数据源!F125</f>
        <v>2</v>
      </c>
      <c r="G93" s="2">
        <f>数据源!G125</f>
        <v>8.9999999999999993E-3</v>
      </c>
      <c r="H93" s="2">
        <f>数据源!H125</f>
        <v>1.4785714285714284E-2</v>
      </c>
      <c r="I93" s="2">
        <f>数据源!I125</f>
        <v>148</v>
      </c>
      <c r="J93" s="3">
        <f t="shared" si="63"/>
        <v>1</v>
      </c>
      <c r="K93" s="3">
        <f t="shared" si="67"/>
        <v>3</v>
      </c>
      <c r="L93" s="3" t="str">
        <f t="shared" si="68"/>
        <v>部件</v>
      </c>
      <c r="M93" s="3">
        <f t="shared" ca="1" si="69"/>
        <v>91005</v>
      </c>
      <c r="N93" s="1" t="str">
        <f t="shared" ca="1" si="72"/>
        <v>51211,52211,53211,51221,52221,53221,91001,91003,91005</v>
      </c>
      <c r="O93" s="1" t="str">
        <f t="shared" si="73"/>
        <v>1519,1519,1519,669,669,669,164,148,148</v>
      </c>
      <c r="P93" s="1" t="str">
        <f t="shared" si="74"/>
        <v>(3,7),(3,7),(3,7),(2,4),(2,4),(2,4),(1,3),(1,3),(1,3)</v>
      </c>
      <c r="Q93" s="3" t="str">
        <f>IF(D93="坦克碎片",VLOOKUP(C93,道具信息!$N$2:$O$291,2,FALSE)&amp;"碎片",VLOOKUP(C93,道具信息!$N$2:$O$291,2,FALSE))</f>
        <v>T1部件</v>
      </c>
      <c r="R93" s="3">
        <f t="shared" si="65"/>
        <v>2680</v>
      </c>
      <c r="S93" s="11">
        <f t="shared" si="66"/>
        <v>0.26700000000000002</v>
      </c>
      <c r="T93" s="3" t="str">
        <f>VLOOKUP(Q93,道具信息!$Q$3:$S$20,2,FALSE)</f>
        <v>CHEST_ITEM_TYPE_T1_PART</v>
      </c>
      <c r="U93" s="3" t="str">
        <f>IF(COUNTIF(U$85:U92,T93)=0,T93,"")</f>
        <v/>
      </c>
      <c r="V93" s="3" t="str">
        <f t="shared" si="75"/>
        <v>CHEST_ITEM_TYPE_T2_SHARD,CHEST_ITEM_TYPE_T1_PART</v>
      </c>
      <c r="W93" s="13" t="str">
        <f t="shared" si="76"/>
        <v/>
      </c>
      <c r="X93" s="3" t="str">
        <f t="shared" si="71"/>
        <v/>
      </c>
      <c r="Y93" s="3" t="str">
        <f t="shared" si="77"/>
        <v>65.3%,26.7%</v>
      </c>
    </row>
    <row r="94" spans="2:25" x14ac:dyDescent="0.3">
      <c r="B94" s="2">
        <f>数据源!B126</f>
        <v>4</v>
      </c>
      <c r="C94" s="2" t="str">
        <f>数据源!C126</f>
        <v>T1MP1</v>
      </c>
      <c r="D94" s="2" t="str">
        <f>数据源!D126</f>
        <v>部件</v>
      </c>
      <c r="E94" s="2">
        <f>数据源!E126</f>
        <v>35</v>
      </c>
      <c r="F94" s="2">
        <f>数据源!F126</f>
        <v>2</v>
      </c>
      <c r="G94" s="2">
        <f>数据源!G126</f>
        <v>8.9999999999999993E-3</v>
      </c>
      <c r="H94" s="2">
        <f>数据源!H126</f>
        <v>1.4785714285714284E-2</v>
      </c>
      <c r="I94" s="2">
        <f>数据源!I126</f>
        <v>148</v>
      </c>
      <c r="J94" s="3">
        <f t="shared" si="63"/>
        <v>1</v>
      </c>
      <c r="K94" s="3">
        <f t="shared" si="67"/>
        <v>3</v>
      </c>
      <c r="L94" s="3" t="str">
        <f t="shared" si="68"/>
        <v>部件</v>
      </c>
      <c r="M94" s="3">
        <f t="shared" ca="1" si="69"/>
        <v>91101</v>
      </c>
      <c r="N94" s="1" t="str">
        <f t="shared" ca="1" si="72"/>
        <v>51211,52211,53211,51221,52221,53221,91001,91003,91005,91101</v>
      </c>
      <c r="O94" s="1" t="str">
        <f t="shared" si="73"/>
        <v>1519,1519,1519,669,669,669,164,148,148,148</v>
      </c>
      <c r="P94" s="1" t="str">
        <f t="shared" si="74"/>
        <v>(3,7),(3,7),(3,7),(2,4),(2,4),(2,4),(1,3),(1,3),(1,3),(1,3)</v>
      </c>
      <c r="Q94" s="3" t="str">
        <f>IF(D94="坦克碎片",VLOOKUP(C94,道具信息!$N$2:$O$291,2,FALSE)&amp;"碎片",VLOOKUP(C94,道具信息!$N$2:$O$291,2,FALSE))</f>
        <v>T1部件</v>
      </c>
      <c r="R94" s="3">
        <f t="shared" si="65"/>
        <v>2680</v>
      </c>
      <c r="S94" s="11">
        <f t="shared" si="66"/>
        <v>0.26700000000000002</v>
      </c>
      <c r="T94" s="3" t="str">
        <f>VLOOKUP(Q94,道具信息!$Q$3:$S$20,2,FALSE)</f>
        <v>CHEST_ITEM_TYPE_T1_PART</v>
      </c>
      <c r="U94" s="3" t="str">
        <f>IF(COUNTIF(U$85:U93,T94)=0,T94,"")</f>
        <v/>
      </c>
      <c r="V94" s="3" t="str">
        <f t="shared" si="75"/>
        <v>CHEST_ITEM_TYPE_T2_SHARD,CHEST_ITEM_TYPE_T1_PART</v>
      </c>
      <c r="W94" s="13" t="str">
        <f t="shared" si="76"/>
        <v/>
      </c>
      <c r="X94" s="3" t="str">
        <f t="shared" si="71"/>
        <v/>
      </c>
      <c r="Y94" s="3" t="str">
        <f t="shared" si="77"/>
        <v>65.3%,26.7%</v>
      </c>
    </row>
    <row r="95" spans="2:25" x14ac:dyDescent="0.3">
      <c r="B95" s="2">
        <f>数据源!B127</f>
        <v>4</v>
      </c>
      <c r="C95" s="2" t="str">
        <f>数据源!C127</f>
        <v>T1MP3</v>
      </c>
      <c r="D95" s="2" t="str">
        <f>数据源!D127</f>
        <v>部件</v>
      </c>
      <c r="E95" s="2">
        <f>数据源!E127</f>
        <v>35</v>
      </c>
      <c r="F95" s="2">
        <f>数据源!F127</f>
        <v>2</v>
      </c>
      <c r="G95" s="2">
        <f>数据源!G127</f>
        <v>8.9999999999999993E-3</v>
      </c>
      <c r="H95" s="2">
        <f>数据源!H127</f>
        <v>1.4785714285714284E-2</v>
      </c>
      <c r="I95" s="2">
        <f>数据源!I127</f>
        <v>148</v>
      </c>
      <c r="J95" s="3">
        <f t="shared" si="63"/>
        <v>1</v>
      </c>
      <c r="K95" s="3">
        <f t="shared" si="67"/>
        <v>3</v>
      </c>
      <c r="L95" s="3" t="str">
        <f t="shared" si="68"/>
        <v>部件</v>
      </c>
      <c r="M95" s="3">
        <f t="shared" ca="1" si="69"/>
        <v>91103</v>
      </c>
      <c r="N95" s="1" t="str">
        <f t="shared" ca="1" si="72"/>
        <v>51211,52211,53211,51221,52221,53221,91001,91003,91005,91101,91103</v>
      </c>
      <c r="O95" s="1" t="str">
        <f t="shared" si="73"/>
        <v>1519,1519,1519,669,669,669,164,148,148,148,148</v>
      </c>
      <c r="P95" s="1" t="str">
        <f t="shared" si="74"/>
        <v>(3,7),(3,7),(3,7),(2,4),(2,4),(2,4),(1,3),(1,3),(1,3),(1,3),(1,3)</v>
      </c>
      <c r="Q95" s="3" t="str">
        <f>IF(D95="坦克碎片",VLOOKUP(C95,道具信息!$N$2:$O$291,2,FALSE)&amp;"碎片",VLOOKUP(C95,道具信息!$N$2:$O$291,2,FALSE))</f>
        <v>T1部件</v>
      </c>
      <c r="R95" s="3">
        <f t="shared" si="65"/>
        <v>2680</v>
      </c>
      <c r="S95" s="11">
        <f t="shared" si="66"/>
        <v>0.26700000000000002</v>
      </c>
      <c r="T95" s="3" t="str">
        <f>VLOOKUP(Q95,道具信息!$Q$3:$S$20,2,FALSE)</f>
        <v>CHEST_ITEM_TYPE_T1_PART</v>
      </c>
      <c r="U95" s="3" t="str">
        <f>IF(COUNTIF(U$85:U94,T95)=0,T95,"")</f>
        <v/>
      </c>
      <c r="V95" s="3" t="str">
        <f t="shared" si="75"/>
        <v>CHEST_ITEM_TYPE_T2_SHARD,CHEST_ITEM_TYPE_T1_PART</v>
      </c>
      <c r="W95" s="13" t="str">
        <f t="shared" si="76"/>
        <v/>
      </c>
      <c r="X95" s="3" t="str">
        <f t="shared" si="71"/>
        <v/>
      </c>
      <c r="Y95" s="3" t="str">
        <f t="shared" si="77"/>
        <v>65.3%,26.7%</v>
      </c>
    </row>
    <row r="96" spans="2:25" x14ac:dyDescent="0.3">
      <c r="B96" s="2">
        <f>数据源!B128</f>
        <v>4</v>
      </c>
      <c r="C96" s="2" t="str">
        <f>数据源!C128</f>
        <v>T1MP5</v>
      </c>
      <c r="D96" s="2" t="str">
        <f>数据源!D128</f>
        <v>部件</v>
      </c>
      <c r="E96" s="2">
        <f>数据源!E128</f>
        <v>35</v>
      </c>
      <c r="F96" s="2">
        <f>数据源!F128</f>
        <v>2</v>
      </c>
      <c r="G96" s="2">
        <f>数据源!G128</f>
        <v>8.9999999999999993E-3</v>
      </c>
      <c r="H96" s="2">
        <f>数据源!H128</f>
        <v>1.4785714285714284E-2</v>
      </c>
      <c r="I96" s="2">
        <f>数据源!I128</f>
        <v>148</v>
      </c>
      <c r="J96" s="3">
        <f t="shared" si="63"/>
        <v>1</v>
      </c>
      <c r="K96" s="3">
        <f t="shared" si="67"/>
        <v>3</v>
      </c>
      <c r="L96" s="3" t="str">
        <f t="shared" si="68"/>
        <v>部件</v>
      </c>
      <c r="M96" s="3">
        <f t="shared" ca="1" si="69"/>
        <v>91105</v>
      </c>
      <c r="N96" s="1" t="str">
        <f t="shared" ca="1" si="72"/>
        <v>51211,52211,53211,51221,52221,53221,91001,91003,91005,91101,91103,91105</v>
      </c>
      <c r="O96" s="1" t="str">
        <f t="shared" si="73"/>
        <v>1519,1519,1519,669,669,669,164,148,148,148,148,148</v>
      </c>
      <c r="P96" s="1" t="str">
        <f t="shared" si="74"/>
        <v>(3,7),(3,7),(3,7),(2,4),(2,4),(2,4),(1,3),(1,3),(1,3),(1,3),(1,3),(1,3)</v>
      </c>
      <c r="Q96" s="3" t="str">
        <f>IF(D96="坦克碎片",VLOOKUP(C96,道具信息!$N$2:$O$291,2,FALSE)&amp;"碎片",VLOOKUP(C96,道具信息!$N$2:$O$291,2,FALSE))</f>
        <v>T1部件</v>
      </c>
      <c r="R96" s="3">
        <f t="shared" si="65"/>
        <v>2680</v>
      </c>
      <c r="S96" s="11">
        <f t="shared" si="66"/>
        <v>0.26700000000000002</v>
      </c>
      <c r="T96" s="3" t="str">
        <f>VLOOKUP(Q96,道具信息!$Q$3:$S$20,2,FALSE)</f>
        <v>CHEST_ITEM_TYPE_T1_PART</v>
      </c>
      <c r="U96" s="3" t="str">
        <f>IF(COUNTIF(U$85:U95,T96)=0,T96,"")</f>
        <v/>
      </c>
      <c r="V96" s="3" t="str">
        <f t="shared" si="75"/>
        <v>CHEST_ITEM_TYPE_T2_SHARD,CHEST_ITEM_TYPE_T1_PART</v>
      </c>
      <c r="W96" s="13" t="str">
        <f t="shared" si="76"/>
        <v/>
      </c>
      <c r="X96" s="3" t="str">
        <f t="shared" si="71"/>
        <v/>
      </c>
      <c r="Y96" s="3" t="str">
        <f t="shared" si="77"/>
        <v>65.3%,26.7%</v>
      </c>
    </row>
    <row r="97" spans="2:25" x14ac:dyDescent="0.3">
      <c r="B97" s="2">
        <f>数据源!B129</f>
        <v>4</v>
      </c>
      <c r="C97" s="2" t="str">
        <f>数据源!C129</f>
        <v>T1HP1</v>
      </c>
      <c r="D97" s="2" t="str">
        <f>数据源!D129</f>
        <v>部件</v>
      </c>
      <c r="E97" s="2">
        <f>数据源!E129</f>
        <v>35</v>
      </c>
      <c r="F97" s="2">
        <f>数据源!F129</f>
        <v>2</v>
      </c>
      <c r="G97" s="2">
        <f>数据源!G129</f>
        <v>8.9999999999999993E-3</v>
      </c>
      <c r="H97" s="2">
        <f>数据源!H129</f>
        <v>1.4785714285714284E-2</v>
      </c>
      <c r="I97" s="2">
        <f>数据源!I129</f>
        <v>148</v>
      </c>
      <c r="J97" s="3">
        <f t="shared" si="63"/>
        <v>1</v>
      </c>
      <c r="K97" s="3">
        <f t="shared" si="67"/>
        <v>3</v>
      </c>
      <c r="L97" s="3" t="str">
        <f t="shared" si="68"/>
        <v>部件</v>
      </c>
      <c r="M97" s="3">
        <f t="shared" ca="1" si="69"/>
        <v>91201</v>
      </c>
      <c r="N97" s="1" t="str">
        <f t="shared" ca="1" si="72"/>
        <v>51211,52211,53211,51221,52221,53221,91001,91003,91005,91101,91103,91105,91201</v>
      </c>
      <c r="O97" s="1" t="str">
        <f t="shared" si="73"/>
        <v>1519,1519,1519,669,669,669,164,148,148,148,148,148,148</v>
      </c>
      <c r="P97" s="1" t="str">
        <f t="shared" si="74"/>
        <v>(3,7),(3,7),(3,7),(2,4),(2,4),(2,4),(1,3),(1,3),(1,3),(1,3),(1,3),(1,3),(1,3)</v>
      </c>
      <c r="Q97" s="3" t="str">
        <f>IF(D97="坦克碎片",VLOOKUP(C97,道具信息!$N$2:$O$291,2,FALSE)&amp;"碎片",VLOOKUP(C97,道具信息!$N$2:$O$291,2,FALSE))</f>
        <v>T1部件</v>
      </c>
      <c r="R97" s="3">
        <f t="shared" si="65"/>
        <v>2680</v>
      </c>
      <c r="S97" s="11">
        <f t="shared" si="66"/>
        <v>0.26700000000000002</v>
      </c>
      <c r="T97" s="3" t="str">
        <f>VLOOKUP(Q97,道具信息!$Q$3:$S$20,2,FALSE)</f>
        <v>CHEST_ITEM_TYPE_T1_PART</v>
      </c>
      <c r="U97" s="3" t="str">
        <f>IF(COUNTIF(U$85:U96,T97)=0,T97,"")</f>
        <v/>
      </c>
      <c r="V97" s="3" t="str">
        <f t="shared" si="75"/>
        <v>CHEST_ITEM_TYPE_T2_SHARD,CHEST_ITEM_TYPE_T1_PART</v>
      </c>
      <c r="W97" s="13" t="str">
        <f t="shared" si="76"/>
        <v/>
      </c>
      <c r="X97" s="3" t="str">
        <f t="shared" si="71"/>
        <v/>
      </c>
      <c r="Y97" s="3" t="str">
        <f t="shared" si="77"/>
        <v>65.3%,26.7%</v>
      </c>
    </row>
    <row r="98" spans="2:25" x14ac:dyDescent="0.3">
      <c r="B98" s="2">
        <f>数据源!B130</f>
        <v>4</v>
      </c>
      <c r="C98" s="2" t="str">
        <f>数据源!C130</f>
        <v>T1HP3</v>
      </c>
      <c r="D98" s="2" t="str">
        <f>数据源!D130</f>
        <v>部件</v>
      </c>
      <c r="E98" s="2">
        <f>数据源!E130</f>
        <v>35</v>
      </c>
      <c r="F98" s="2">
        <f>数据源!F130</f>
        <v>2</v>
      </c>
      <c r="G98" s="2">
        <f>数据源!G130</f>
        <v>8.9999999999999993E-3</v>
      </c>
      <c r="H98" s="2">
        <f>数据源!H130</f>
        <v>1.4785714285714284E-2</v>
      </c>
      <c r="I98" s="2">
        <f>数据源!I130</f>
        <v>148</v>
      </c>
      <c r="J98" s="3">
        <f t="shared" si="63"/>
        <v>1</v>
      </c>
      <c r="K98" s="3">
        <f t="shared" si="67"/>
        <v>3</v>
      </c>
      <c r="L98" s="3" t="str">
        <f t="shared" si="68"/>
        <v>部件</v>
      </c>
      <c r="M98" s="3">
        <f t="shared" ca="1" si="69"/>
        <v>91203</v>
      </c>
      <c r="N98" s="1" t="str">
        <f t="shared" ca="1" si="72"/>
        <v>51211,52211,53211,51221,52221,53221,91001,91003,91005,91101,91103,91105,91201,91203</v>
      </c>
      <c r="O98" s="1" t="str">
        <f t="shared" si="73"/>
        <v>1519,1519,1519,669,669,669,164,148,148,148,148,148,148,148</v>
      </c>
      <c r="P98" s="1" t="str">
        <f t="shared" si="74"/>
        <v>(3,7),(3,7),(3,7),(2,4),(2,4),(2,4),(1,3),(1,3),(1,3),(1,3),(1,3),(1,3),(1,3),(1,3)</v>
      </c>
      <c r="Q98" s="3" t="str">
        <f>IF(D98="坦克碎片",VLOOKUP(C98,道具信息!$N$2:$O$291,2,FALSE)&amp;"碎片",VLOOKUP(C98,道具信息!$N$2:$O$291,2,FALSE))</f>
        <v>T1部件</v>
      </c>
      <c r="R98" s="3">
        <f t="shared" si="65"/>
        <v>2680</v>
      </c>
      <c r="S98" s="11">
        <f t="shared" si="66"/>
        <v>0.26700000000000002</v>
      </c>
      <c r="T98" s="3" t="str">
        <f>VLOOKUP(Q98,道具信息!$Q$3:$S$20,2,FALSE)</f>
        <v>CHEST_ITEM_TYPE_T1_PART</v>
      </c>
      <c r="U98" s="3" t="str">
        <f>IF(COUNTIF(U$85:U97,T98)=0,T98,"")</f>
        <v/>
      </c>
      <c r="V98" s="3" t="str">
        <f t="shared" si="75"/>
        <v>CHEST_ITEM_TYPE_T2_SHARD,CHEST_ITEM_TYPE_T1_PART</v>
      </c>
      <c r="W98" s="13" t="str">
        <f t="shared" si="76"/>
        <v/>
      </c>
      <c r="X98" s="3" t="str">
        <f t="shared" si="71"/>
        <v/>
      </c>
      <c r="Y98" s="3" t="str">
        <f t="shared" si="77"/>
        <v>65.3%,26.7%</v>
      </c>
    </row>
    <row r="99" spans="2:25" x14ac:dyDescent="0.3">
      <c r="B99" s="2">
        <f>数据源!B131</f>
        <v>4</v>
      </c>
      <c r="C99" s="2" t="str">
        <f>数据源!C131</f>
        <v>T1HP5</v>
      </c>
      <c r="D99" s="2" t="str">
        <f>数据源!D131</f>
        <v>部件</v>
      </c>
      <c r="E99" s="2">
        <f>数据源!E131</f>
        <v>35</v>
      </c>
      <c r="F99" s="2">
        <f>数据源!F131</f>
        <v>2</v>
      </c>
      <c r="G99" s="2">
        <f>数据源!G131</f>
        <v>8.9999999999999993E-3</v>
      </c>
      <c r="H99" s="2">
        <f>数据源!H131</f>
        <v>1.4785714285714284E-2</v>
      </c>
      <c r="I99" s="2">
        <f>数据源!I131</f>
        <v>148</v>
      </c>
      <c r="J99" s="3">
        <f t="shared" si="63"/>
        <v>1</v>
      </c>
      <c r="K99" s="3">
        <f t="shared" si="67"/>
        <v>3</v>
      </c>
      <c r="L99" s="3" t="str">
        <f t="shared" si="68"/>
        <v>部件</v>
      </c>
      <c r="M99" s="3">
        <f t="shared" ca="1" si="69"/>
        <v>91205</v>
      </c>
      <c r="N99" s="1" t="str">
        <f t="shared" ca="1" si="72"/>
        <v>51211,52211,53211,51221,52221,53221,91001,91003,91005,91101,91103,91105,91201,91203,91205</v>
      </c>
      <c r="O99" s="1" t="str">
        <f t="shared" si="73"/>
        <v>1519,1519,1519,669,669,669,164,148,148,148,148,148,148,148,148</v>
      </c>
      <c r="P99" s="1" t="str">
        <f t="shared" si="74"/>
        <v>(3,7),(3,7),(3,7),(2,4),(2,4),(2,4),(1,3),(1,3),(1,3),(1,3),(1,3),(1,3),(1,3),(1,3),(1,3)</v>
      </c>
      <c r="Q99" s="3" t="str">
        <f>IF(D99="坦克碎片",VLOOKUP(C99,道具信息!$N$2:$O$291,2,FALSE)&amp;"碎片",VLOOKUP(C99,道具信息!$N$2:$O$291,2,FALSE))</f>
        <v>T1部件</v>
      </c>
      <c r="R99" s="3">
        <f t="shared" si="65"/>
        <v>2680</v>
      </c>
      <c r="S99" s="11">
        <f t="shared" si="66"/>
        <v>0.26700000000000002</v>
      </c>
      <c r="T99" s="3" t="str">
        <f>VLOOKUP(Q99,道具信息!$Q$3:$S$20,2,FALSE)</f>
        <v>CHEST_ITEM_TYPE_T1_PART</v>
      </c>
      <c r="U99" s="3" t="str">
        <f>IF(COUNTIF(U$85:U98,T99)=0,T99,"")</f>
        <v/>
      </c>
      <c r="V99" s="3" t="str">
        <f t="shared" si="75"/>
        <v>CHEST_ITEM_TYPE_T2_SHARD,CHEST_ITEM_TYPE_T1_PART</v>
      </c>
      <c r="W99" s="13" t="str">
        <f t="shared" si="76"/>
        <v/>
      </c>
      <c r="X99" s="3" t="str">
        <f t="shared" si="71"/>
        <v/>
      </c>
      <c r="Y99" s="3" t="str">
        <f t="shared" si="77"/>
        <v>65.3%,26.7%</v>
      </c>
    </row>
    <row r="100" spans="2:25" x14ac:dyDescent="0.3">
      <c r="B100" s="2">
        <f>数据源!B132</f>
        <v>4</v>
      </c>
      <c r="C100" s="2" t="str">
        <f>数据源!C132</f>
        <v>T1LP2</v>
      </c>
      <c r="D100" s="2" t="str">
        <f>数据源!D132</f>
        <v>部件</v>
      </c>
      <c r="E100" s="2">
        <f>数据源!E132</f>
        <v>35</v>
      </c>
      <c r="F100" s="2">
        <f>数据源!F132</f>
        <v>2</v>
      </c>
      <c r="G100" s="2">
        <f>数据源!G132</f>
        <v>8.9999999999999993E-3</v>
      </c>
      <c r="H100" s="2">
        <f>数据源!H132</f>
        <v>1.4785714285714284E-2</v>
      </c>
      <c r="I100" s="2">
        <f>数据源!I132</f>
        <v>148</v>
      </c>
      <c r="J100" s="3">
        <f t="shared" si="63"/>
        <v>1</v>
      </c>
      <c r="K100" s="3">
        <f t="shared" si="67"/>
        <v>3</v>
      </c>
      <c r="L100" s="3" t="str">
        <f t="shared" ref="L100:L126" si="78">RIGHT(D100,2)</f>
        <v>部件</v>
      </c>
      <c r="M100" s="3">
        <f t="shared" ref="M100:M126" ca="1" si="79">IF(OR(L100="坦克",L100="碎片"),VLOOKUP(C100,INDIRECT("坦克ID"),MATCH(L100&amp;"ID",INDIRECT("坦克标头"),0),FALSE),VLOOKUP(C100,INDIRECT(L100&amp;"ID"),2,FALSE))</f>
        <v>91002</v>
      </c>
      <c r="N100" s="1" t="str">
        <f t="shared" ref="N100:N126" ca="1" si="80">N99&amp;","&amp;M100</f>
        <v>51211,52211,53211,51221,52221,53221,91001,91003,91005,91101,91103,91105,91201,91203,91205,91002</v>
      </c>
      <c r="O100" s="1" t="str">
        <f t="shared" ref="O100:O126" si="81">O99&amp;","&amp;I100</f>
        <v>1519,1519,1519,669,669,669,164,148,148,148,148,148,148,148,148,148</v>
      </c>
      <c r="P100" s="1" t="str">
        <f t="shared" ref="P100:P126" si="82">P99&amp;","&amp;"("&amp;J100&amp;","&amp;K100&amp;")"</f>
        <v>(3,7),(3,7),(3,7),(2,4),(2,4),(2,4),(1,3),(1,3),(1,3),(1,3),(1,3),(1,3),(1,3),(1,3),(1,3),(1,3)</v>
      </c>
      <c r="Q100" s="3" t="str">
        <f>IF(D100="坦克碎片",VLOOKUP(C100,道具信息!$N$2:$O$291,2,FALSE)&amp;"碎片",VLOOKUP(C100,道具信息!$N$2:$O$291,2,FALSE))</f>
        <v>T1部件</v>
      </c>
      <c r="R100" s="3">
        <f t="shared" si="65"/>
        <v>2680</v>
      </c>
      <c r="S100" s="11">
        <f t="shared" si="66"/>
        <v>0.26700000000000002</v>
      </c>
      <c r="T100" s="3" t="str">
        <f>VLOOKUP(Q100,道具信息!$Q$3:$S$20,2,FALSE)</f>
        <v>CHEST_ITEM_TYPE_T1_PART</v>
      </c>
      <c r="U100" s="3" t="str">
        <f>IF(COUNTIF(U$85:U99,T100)=0,T100,"")</f>
        <v/>
      </c>
      <c r="V100" s="3" t="str">
        <f t="shared" si="75"/>
        <v>CHEST_ITEM_TYPE_T2_SHARD,CHEST_ITEM_TYPE_T1_PART</v>
      </c>
      <c r="W100" s="13" t="str">
        <f t="shared" si="76"/>
        <v/>
      </c>
      <c r="X100" s="3" t="str">
        <f t="shared" ref="X100:X126" si="83">TEXT(W100,"0.0%")</f>
        <v/>
      </c>
      <c r="Y100" s="3" t="str">
        <f t="shared" si="77"/>
        <v>65.3%,26.7%</v>
      </c>
    </row>
    <row r="101" spans="2:25" x14ac:dyDescent="0.3">
      <c r="B101" s="2">
        <f>数据源!B133</f>
        <v>4</v>
      </c>
      <c r="C101" s="2" t="str">
        <f>数据源!C133</f>
        <v>T1LP4</v>
      </c>
      <c r="D101" s="2" t="str">
        <f>数据源!D133</f>
        <v>部件</v>
      </c>
      <c r="E101" s="2">
        <f>数据源!E133</f>
        <v>35</v>
      </c>
      <c r="F101" s="2">
        <f>数据源!F133</f>
        <v>2</v>
      </c>
      <c r="G101" s="2">
        <f>数据源!G133</f>
        <v>8.9999999999999993E-3</v>
      </c>
      <c r="H101" s="2">
        <f>数据源!H133</f>
        <v>1.4785714285714284E-2</v>
      </c>
      <c r="I101" s="2">
        <f>数据源!I133</f>
        <v>148</v>
      </c>
      <c r="J101" s="3">
        <f t="shared" si="63"/>
        <v>1</v>
      </c>
      <c r="K101" s="3">
        <f t="shared" si="67"/>
        <v>3</v>
      </c>
      <c r="L101" s="3" t="str">
        <f t="shared" si="78"/>
        <v>部件</v>
      </c>
      <c r="M101" s="3">
        <f t="shared" ca="1" si="79"/>
        <v>91004</v>
      </c>
      <c r="N101" s="1" t="str">
        <f t="shared" ca="1" si="80"/>
        <v>51211,52211,53211,51221,52221,53221,91001,91003,91005,91101,91103,91105,91201,91203,91205,91002,91004</v>
      </c>
      <c r="O101" s="1" t="str">
        <f t="shared" si="81"/>
        <v>1519,1519,1519,669,669,669,164,148,148,148,148,148,148,148,148,148,148</v>
      </c>
      <c r="P101" s="1" t="str">
        <f t="shared" si="82"/>
        <v>(3,7),(3,7),(3,7),(2,4),(2,4),(2,4),(1,3),(1,3),(1,3),(1,3),(1,3),(1,3),(1,3),(1,3),(1,3),(1,3),(1,3)</v>
      </c>
      <c r="Q101" s="3" t="str">
        <f>IF(D101="坦克碎片",VLOOKUP(C101,道具信息!$N$2:$O$291,2,FALSE)&amp;"碎片",VLOOKUP(C101,道具信息!$N$2:$O$291,2,FALSE))</f>
        <v>T1部件</v>
      </c>
      <c r="R101" s="3">
        <f t="shared" si="65"/>
        <v>2680</v>
      </c>
      <c r="S101" s="11">
        <f t="shared" si="66"/>
        <v>0.26700000000000002</v>
      </c>
      <c r="T101" s="3" t="str">
        <f>VLOOKUP(Q101,道具信息!$Q$3:$S$20,2,FALSE)</f>
        <v>CHEST_ITEM_TYPE_T1_PART</v>
      </c>
      <c r="U101" s="3" t="str">
        <f>IF(COUNTIF(U$85:U100,T101)=0,T101,"")</f>
        <v/>
      </c>
      <c r="V101" s="3" t="str">
        <f t="shared" ref="V101:V126" si="84">IF(U101&lt;&gt;"",V100&amp;","&amp;U101,V100)</f>
        <v>CHEST_ITEM_TYPE_T2_SHARD,CHEST_ITEM_TYPE_T1_PART</v>
      </c>
      <c r="W101" s="13" t="str">
        <f t="shared" ref="W101:W126" si="85">IF(U101&lt;&gt;"",ROUND(S101*100%,3),"")</f>
        <v/>
      </c>
      <c r="X101" s="3" t="str">
        <f t="shared" si="83"/>
        <v/>
      </c>
      <c r="Y101" s="3" t="str">
        <f t="shared" ref="Y101:Y126" si="86">IF(X101&lt;&gt;"",Y100&amp;","&amp;X101,Y100)</f>
        <v>65.3%,26.7%</v>
      </c>
    </row>
    <row r="102" spans="2:25" x14ac:dyDescent="0.3">
      <c r="B102" s="2">
        <f>数据源!B134</f>
        <v>4</v>
      </c>
      <c r="C102" s="2" t="str">
        <f>数据源!C134</f>
        <v>T1LP6</v>
      </c>
      <c r="D102" s="2" t="str">
        <f>数据源!D134</f>
        <v>部件</v>
      </c>
      <c r="E102" s="2">
        <f>数据源!E134</f>
        <v>35</v>
      </c>
      <c r="F102" s="2">
        <f>数据源!F134</f>
        <v>2</v>
      </c>
      <c r="G102" s="2">
        <f>数据源!G134</f>
        <v>8.9999999999999993E-3</v>
      </c>
      <c r="H102" s="2">
        <f>数据源!H134</f>
        <v>1.4785714285714284E-2</v>
      </c>
      <c r="I102" s="2">
        <f>数据源!I134</f>
        <v>148</v>
      </c>
      <c r="J102" s="3">
        <f t="shared" si="63"/>
        <v>1</v>
      </c>
      <c r="K102" s="3">
        <f t="shared" si="67"/>
        <v>3</v>
      </c>
      <c r="L102" s="3" t="str">
        <f t="shared" si="78"/>
        <v>部件</v>
      </c>
      <c r="M102" s="3">
        <f t="shared" ca="1" si="79"/>
        <v>91006</v>
      </c>
      <c r="N102" s="1" t="str">
        <f t="shared" ca="1" si="80"/>
        <v>51211,52211,53211,51221,52221,53221,91001,91003,91005,91101,91103,91105,91201,91203,91205,91002,91004,91006</v>
      </c>
      <c r="O102" s="1" t="str">
        <f t="shared" si="81"/>
        <v>1519,1519,1519,669,669,669,164,148,148,148,148,148,148,148,148,148,148,148</v>
      </c>
      <c r="P102" s="1" t="str">
        <f t="shared" si="82"/>
        <v>(3,7),(3,7),(3,7),(2,4),(2,4),(2,4),(1,3),(1,3),(1,3),(1,3),(1,3),(1,3),(1,3),(1,3),(1,3),(1,3),(1,3),(1,3)</v>
      </c>
      <c r="Q102" s="3" t="str">
        <f>IF(D102="坦克碎片",VLOOKUP(C102,道具信息!$N$2:$O$291,2,FALSE)&amp;"碎片",VLOOKUP(C102,道具信息!$N$2:$O$291,2,FALSE))</f>
        <v>T1部件</v>
      </c>
      <c r="R102" s="3">
        <f t="shared" si="65"/>
        <v>2680</v>
      </c>
      <c r="S102" s="11">
        <f t="shared" si="66"/>
        <v>0.26700000000000002</v>
      </c>
      <c r="T102" s="3" t="str">
        <f>VLOOKUP(Q102,道具信息!$Q$3:$S$20,2,FALSE)</f>
        <v>CHEST_ITEM_TYPE_T1_PART</v>
      </c>
      <c r="U102" s="3" t="str">
        <f>IF(COUNTIF(U$85:U101,T102)=0,T102,"")</f>
        <v/>
      </c>
      <c r="V102" s="3" t="str">
        <f t="shared" si="84"/>
        <v>CHEST_ITEM_TYPE_T2_SHARD,CHEST_ITEM_TYPE_T1_PART</v>
      </c>
      <c r="W102" s="13" t="str">
        <f t="shared" si="85"/>
        <v/>
      </c>
      <c r="X102" s="3" t="str">
        <f t="shared" si="83"/>
        <v/>
      </c>
      <c r="Y102" s="3" t="str">
        <f t="shared" si="86"/>
        <v>65.3%,26.7%</v>
      </c>
    </row>
    <row r="103" spans="2:25" x14ac:dyDescent="0.3">
      <c r="B103" s="2">
        <f>数据源!B135</f>
        <v>4</v>
      </c>
      <c r="C103" s="2" t="str">
        <f>数据源!C135</f>
        <v>T1MP2</v>
      </c>
      <c r="D103" s="2" t="str">
        <f>数据源!D135</f>
        <v>部件</v>
      </c>
      <c r="E103" s="2">
        <f>数据源!E135</f>
        <v>35</v>
      </c>
      <c r="F103" s="2">
        <f>数据源!F135</f>
        <v>2</v>
      </c>
      <c r="G103" s="2">
        <f>数据源!G135</f>
        <v>8.9999999999999993E-3</v>
      </c>
      <c r="H103" s="2">
        <f>数据源!H135</f>
        <v>1.4785714285714284E-2</v>
      </c>
      <c r="I103" s="2">
        <f>数据源!I135</f>
        <v>148</v>
      </c>
      <c r="J103" s="3">
        <f t="shared" si="63"/>
        <v>1</v>
      </c>
      <c r="K103" s="3">
        <f t="shared" si="67"/>
        <v>3</v>
      </c>
      <c r="L103" s="3" t="str">
        <f t="shared" si="78"/>
        <v>部件</v>
      </c>
      <c r="M103" s="3">
        <f t="shared" ca="1" si="79"/>
        <v>91102</v>
      </c>
      <c r="N103" s="1" t="str">
        <f t="shared" ca="1" si="80"/>
        <v>51211,52211,53211,51221,52221,53221,91001,91003,91005,91101,91103,91105,91201,91203,91205,91002,91004,91006,91102</v>
      </c>
      <c r="O103" s="1" t="str">
        <f t="shared" si="81"/>
        <v>1519,1519,1519,669,669,669,164,148,148,148,148,148,148,148,148,148,148,148,148</v>
      </c>
      <c r="P103" s="1" t="str">
        <f t="shared" si="82"/>
        <v>(3,7),(3,7),(3,7),(2,4),(2,4),(2,4),(1,3),(1,3),(1,3),(1,3),(1,3),(1,3),(1,3),(1,3),(1,3),(1,3),(1,3),(1,3),(1,3)</v>
      </c>
      <c r="Q103" s="3" t="str">
        <f>IF(D103="坦克碎片",VLOOKUP(C103,道具信息!$N$2:$O$291,2,FALSE)&amp;"碎片",VLOOKUP(C103,道具信息!$N$2:$O$291,2,FALSE))</f>
        <v>T1部件</v>
      </c>
      <c r="R103" s="3">
        <f t="shared" si="65"/>
        <v>2680</v>
      </c>
      <c r="S103" s="11">
        <f t="shared" si="66"/>
        <v>0.26700000000000002</v>
      </c>
      <c r="T103" s="3" t="str">
        <f>VLOOKUP(Q103,道具信息!$Q$3:$S$20,2,FALSE)</f>
        <v>CHEST_ITEM_TYPE_T1_PART</v>
      </c>
      <c r="U103" s="3" t="str">
        <f>IF(COUNTIF(U$85:U102,T103)=0,T103,"")</f>
        <v/>
      </c>
      <c r="V103" s="3" t="str">
        <f t="shared" si="84"/>
        <v>CHEST_ITEM_TYPE_T2_SHARD,CHEST_ITEM_TYPE_T1_PART</v>
      </c>
      <c r="W103" s="13" t="str">
        <f t="shared" si="85"/>
        <v/>
      </c>
      <c r="X103" s="3" t="str">
        <f t="shared" si="83"/>
        <v/>
      </c>
      <c r="Y103" s="3" t="str">
        <f t="shared" si="86"/>
        <v>65.3%,26.7%</v>
      </c>
    </row>
    <row r="104" spans="2:25" x14ac:dyDescent="0.3">
      <c r="B104" s="2">
        <f>数据源!B136</f>
        <v>4</v>
      </c>
      <c r="C104" s="2" t="str">
        <f>数据源!C136</f>
        <v>T1MP4</v>
      </c>
      <c r="D104" s="2" t="str">
        <f>数据源!D136</f>
        <v>部件</v>
      </c>
      <c r="E104" s="2">
        <f>数据源!E136</f>
        <v>35</v>
      </c>
      <c r="F104" s="2">
        <f>数据源!F136</f>
        <v>2</v>
      </c>
      <c r="G104" s="2">
        <f>数据源!G136</f>
        <v>8.9999999999999993E-3</v>
      </c>
      <c r="H104" s="2">
        <f>数据源!H136</f>
        <v>1.4785714285714284E-2</v>
      </c>
      <c r="I104" s="2">
        <f>数据源!I136</f>
        <v>148</v>
      </c>
      <c r="J104" s="3">
        <f t="shared" si="63"/>
        <v>1</v>
      </c>
      <c r="K104" s="3">
        <f t="shared" si="67"/>
        <v>3</v>
      </c>
      <c r="L104" s="3" t="str">
        <f t="shared" si="78"/>
        <v>部件</v>
      </c>
      <c r="M104" s="3">
        <f t="shared" ca="1" si="79"/>
        <v>91104</v>
      </c>
      <c r="N104" s="1" t="str">
        <f t="shared" ca="1" si="80"/>
        <v>51211,52211,53211,51221,52221,53221,91001,91003,91005,91101,91103,91105,91201,91203,91205,91002,91004,91006,91102,91104</v>
      </c>
      <c r="O104" s="1" t="str">
        <f t="shared" si="81"/>
        <v>1519,1519,1519,669,669,669,164,148,148,148,148,148,148,148,148,148,148,148,148,148</v>
      </c>
      <c r="P104" s="1" t="str">
        <f t="shared" si="82"/>
        <v>(3,7),(3,7),(3,7),(2,4),(2,4),(2,4),(1,3),(1,3),(1,3),(1,3),(1,3),(1,3),(1,3),(1,3),(1,3),(1,3),(1,3),(1,3),(1,3),(1,3)</v>
      </c>
      <c r="Q104" s="3" t="str">
        <f>IF(D104="坦克碎片",VLOOKUP(C104,道具信息!$N$2:$O$291,2,FALSE)&amp;"碎片",VLOOKUP(C104,道具信息!$N$2:$O$291,2,FALSE))</f>
        <v>T1部件</v>
      </c>
      <c r="R104" s="3">
        <f t="shared" si="65"/>
        <v>2680</v>
      </c>
      <c r="S104" s="11">
        <f t="shared" si="66"/>
        <v>0.26700000000000002</v>
      </c>
      <c r="T104" s="3" t="str">
        <f>VLOOKUP(Q104,道具信息!$Q$3:$S$20,2,FALSE)</f>
        <v>CHEST_ITEM_TYPE_T1_PART</v>
      </c>
      <c r="U104" s="3" t="str">
        <f>IF(COUNTIF(U$85:U103,T104)=0,T104,"")</f>
        <v/>
      </c>
      <c r="V104" s="3" t="str">
        <f t="shared" si="84"/>
        <v>CHEST_ITEM_TYPE_T2_SHARD,CHEST_ITEM_TYPE_T1_PART</v>
      </c>
      <c r="W104" s="13" t="str">
        <f t="shared" si="85"/>
        <v/>
      </c>
      <c r="X104" s="3" t="str">
        <f t="shared" si="83"/>
        <v/>
      </c>
      <c r="Y104" s="3" t="str">
        <f t="shared" si="86"/>
        <v>65.3%,26.7%</v>
      </c>
    </row>
    <row r="105" spans="2:25" x14ac:dyDescent="0.3">
      <c r="B105" s="2">
        <f>数据源!B137</f>
        <v>4</v>
      </c>
      <c r="C105" s="2" t="str">
        <f>数据源!C137</f>
        <v>T1MP6</v>
      </c>
      <c r="D105" s="2" t="str">
        <f>数据源!D137</f>
        <v>部件</v>
      </c>
      <c r="E105" s="2">
        <f>数据源!E137</f>
        <v>35</v>
      </c>
      <c r="F105" s="2">
        <f>数据源!F137</f>
        <v>2</v>
      </c>
      <c r="G105" s="2">
        <f>数据源!G137</f>
        <v>8.9999999999999993E-3</v>
      </c>
      <c r="H105" s="2">
        <f>数据源!H137</f>
        <v>1.4785714285714284E-2</v>
      </c>
      <c r="I105" s="2">
        <f>数据源!I137</f>
        <v>148</v>
      </c>
      <c r="J105" s="3">
        <f t="shared" si="63"/>
        <v>1</v>
      </c>
      <c r="K105" s="3">
        <f t="shared" si="67"/>
        <v>3</v>
      </c>
      <c r="L105" s="3" t="str">
        <f t="shared" si="78"/>
        <v>部件</v>
      </c>
      <c r="M105" s="3">
        <f t="shared" ca="1" si="79"/>
        <v>91106</v>
      </c>
      <c r="N105" s="1" t="str">
        <f t="shared" ca="1" si="80"/>
        <v>51211,52211,53211,51221,52221,53221,91001,91003,91005,91101,91103,91105,91201,91203,91205,91002,91004,91006,91102,91104,91106</v>
      </c>
      <c r="O105" s="1" t="str">
        <f t="shared" si="81"/>
        <v>1519,1519,1519,669,669,669,164,148,148,148,148,148,148,148,148,148,148,148,148,148,148</v>
      </c>
      <c r="P105" s="1" t="str">
        <f t="shared" si="82"/>
        <v>(3,7),(3,7),(3,7),(2,4),(2,4),(2,4),(1,3),(1,3),(1,3),(1,3),(1,3),(1,3),(1,3),(1,3),(1,3),(1,3),(1,3),(1,3),(1,3),(1,3),(1,3)</v>
      </c>
      <c r="Q105" s="3" t="str">
        <f>IF(D105="坦克碎片",VLOOKUP(C105,道具信息!$N$2:$O$291,2,FALSE)&amp;"碎片",VLOOKUP(C105,道具信息!$N$2:$O$291,2,FALSE))</f>
        <v>T1部件</v>
      </c>
      <c r="R105" s="3">
        <f t="shared" si="65"/>
        <v>2680</v>
      </c>
      <c r="S105" s="11">
        <f t="shared" si="66"/>
        <v>0.26700000000000002</v>
      </c>
      <c r="T105" s="3" t="str">
        <f>VLOOKUP(Q105,道具信息!$Q$3:$S$20,2,FALSE)</f>
        <v>CHEST_ITEM_TYPE_T1_PART</v>
      </c>
      <c r="U105" s="3" t="str">
        <f>IF(COUNTIF(U$85:U104,T105)=0,T105,"")</f>
        <v/>
      </c>
      <c r="V105" s="3" t="str">
        <f t="shared" si="84"/>
        <v>CHEST_ITEM_TYPE_T2_SHARD,CHEST_ITEM_TYPE_T1_PART</v>
      </c>
      <c r="W105" s="13" t="str">
        <f t="shared" si="85"/>
        <v/>
      </c>
      <c r="X105" s="3" t="str">
        <f t="shared" si="83"/>
        <v/>
      </c>
      <c r="Y105" s="3" t="str">
        <f t="shared" si="86"/>
        <v>65.3%,26.7%</v>
      </c>
    </row>
    <row r="106" spans="2:25" x14ac:dyDescent="0.3">
      <c r="B106" s="2">
        <f>数据源!B138</f>
        <v>4</v>
      </c>
      <c r="C106" s="2" t="str">
        <f>数据源!C138</f>
        <v>T1HP2</v>
      </c>
      <c r="D106" s="2" t="str">
        <f>数据源!D138</f>
        <v>部件</v>
      </c>
      <c r="E106" s="2">
        <f>数据源!E138</f>
        <v>35</v>
      </c>
      <c r="F106" s="2">
        <f>数据源!F138</f>
        <v>2</v>
      </c>
      <c r="G106" s="2">
        <f>数据源!G138</f>
        <v>8.9999999999999993E-3</v>
      </c>
      <c r="H106" s="2">
        <f>数据源!H138</f>
        <v>1.4785714285714284E-2</v>
      </c>
      <c r="I106" s="2">
        <f>数据源!I138</f>
        <v>148</v>
      </c>
      <c r="J106" s="3">
        <f t="shared" si="63"/>
        <v>1</v>
      </c>
      <c r="K106" s="3">
        <f t="shared" si="67"/>
        <v>3</v>
      </c>
      <c r="L106" s="3" t="str">
        <f t="shared" si="78"/>
        <v>部件</v>
      </c>
      <c r="M106" s="3">
        <f t="shared" ca="1" si="79"/>
        <v>91202</v>
      </c>
      <c r="N106" s="1" t="str">
        <f t="shared" ca="1" si="80"/>
        <v>51211,52211,53211,51221,52221,53221,91001,91003,91005,91101,91103,91105,91201,91203,91205,91002,91004,91006,91102,91104,91106,91202</v>
      </c>
      <c r="O106" s="1" t="str">
        <f t="shared" si="81"/>
        <v>1519,1519,1519,669,669,669,164,148,148,148,148,148,148,148,148,148,148,148,148,148,148,148</v>
      </c>
      <c r="P106" s="1" t="str">
        <f t="shared" si="82"/>
        <v>(3,7),(3,7),(3,7),(2,4),(2,4),(2,4),(1,3),(1,3),(1,3),(1,3),(1,3),(1,3),(1,3),(1,3),(1,3),(1,3),(1,3),(1,3),(1,3),(1,3),(1,3),(1,3)</v>
      </c>
      <c r="Q106" s="3" t="str">
        <f>IF(D106="坦克碎片",VLOOKUP(C106,道具信息!$N$2:$O$291,2,FALSE)&amp;"碎片",VLOOKUP(C106,道具信息!$N$2:$O$291,2,FALSE))</f>
        <v>T1部件</v>
      </c>
      <c r="R106" s="3">
        <f t="shared" si="65"/>
        <v>2680</v>
      </c>
      <c r="S106" s="11">
        <f t="shared" si="66"/>
        <v>0.26700000000000002</v>
      </c>
      <c r="T106" s="3" t="str">
        <f>VLOOKUP(Q106,道具信息!$Q$3:$S$20,2,FALSE)</f>
        <v>CHEST_ITEM_TYPE_T1_PART</v>
      </c>
      <c r="U106" s="3" t="str">
        <f>IF(COUNTIF(U$85:U105,T106)=0,T106,"")</f>
        <v/>
      </c>
      <c r="V106" s="3" t="str">
        <f t="shared" si="84"/>
        <v>CHEST_ITEM_TYPE_T2_SHARD,CHEST_ITEM_TYPE_T1_PART</v>
      </c>
      <c r="W106" s="13" t="str">
        <f t="shared" si="85"/>
        <v/>
      </c>
      <c r="X106" s="3" t="str">
        <f t="shared" si="83"/>
        <v/>
      </c>
      <c r="Y106" s="3" t="str">
        <f t="shared" si="86"/>
        <v>65.3%,26.7%</v>
      </c>
    </row>
    <row r="107" spans="2:25" x14ac:dyDescent="0.3">
      <c r="B107" s="2">
        <f>数据源!B139</f>
        <v>4</v>
      </c>
      <c r="C107" s="2" t="str">
        <f>数据源!C139</f>
        <v>T1HP4</v>
      </c>
      <c r="D107" s="2" t="str">
        <f>数据源!D139</f>
        <v>部件</v>
      </c>
      <c r="E107" s="2">
        <f>数据源!E139</f>
        <v>35</v>
      </c>
      <c r="F107" s="2">
        <f>数据源!F139</f>
        <v>2</v>
      </c>
      <c r="G107" s="2">
        <f>数据源!G139</f>
        <v>8.9999999999999993E-3</v>
      </c>
      <c r="H107" s="2">
        <f>数据源!H139</f>
        <v>1.4785714285714284E-2</v>
      </c>
      <c r="I107" s="2">
        <f>数据源!I139</f>
        <v>148</v>
      </c>
      <c r="J107" s="3">
        <f t="shared" si="63"/>
        <v>1</v>
      </c>
      <c r="K107" s="3">
        <f t="shared" si="67"/>
        <v>3</v>
      </c>
      <c r="L107" s="3" t="str">
        <f t="shared" si="78"/>
        <v>部件</v>
      </c>
      <c r="M107" s="3">
        <f t="shared" ca="1" si="79"/>
        <v>91204</v>
      </c>
      <c r="N107" s="1" t="str">
        <f t="shared" ca="1" si="80"/>
        <v>51211,52211,53211,51221,52221,53221,91001,91003,91005,91101,91103,91105,91201,91203,91205,91002,91004,91006,91102,91104,91106,91202,91204</v>
      </c>
      <c r="O107" s="1" t="str">
        <f t="shared" si="81"/>
        <v>1519,1519,1519,669,669,669,164,148,148,148,148,148,148,148,148,148,148,148,148,148,148,148,148</v>
      </c>
      <c r="P107" s="1" t="str">
        <f t="shared" si="82"/>
        <v>(3,7),(3,7),(3,7),(2,4),(2,4),(2,4),(1,3),(1,3),(1,3),(1,3),(1,3),(1,3),(1,3),(1,3),(1,3),(1,3),(1,3),(1,3),(1,3),(1,3),(1,3),(1,3),(1,3)</v>
      </c>
      <c r="Q107" s="3" t="str">
        <f>IF(D107="坦克碎片",VLOOKUP(C107,道具信息!$N$2:$O$291,2,FALSE)&amp;"碎片",VLOOKUP(C107,道具信息!$N$2:$O$291,2,FALSE))</f>
        <v>T1部件</v>
      </c>
      <c r="R107" s="3">
        <f t="shared" si="65"/>
        <v>2680</v>
      </c>
      <c r="S107" s="11">
        <f t="shared" si="66"/>
        <v>0.26700000000000002</v>
      </c>
      <c r="T107" s="3" t="str">
        <f>VLOOKUP(Q107,道具信息!$Q$3:$S$20,2,FALSE)</f>
        <v>CHEST_ITEM_TYPE_T1_PART</v>
      </c>
      <c r="U107" s="3" t="str">
        <f>IF(COUNTIF(U$85:U106,T107)=0,T107,"")</f>
        <v/>
      </c>
      <c r="V107" s="3" t="str">
        <f t="shared" si="84"/>
        <v>CHEST_ITEM_TYPE_T2_SHARD,CHEST_ITEM_TYPE_T1_PART</v>
      </c>
      <c r="W107" s="13" t="str">
        <f t="shared" si="85"/>
        <v/>
      </c>
      <c r="X107" s="3" t="str">
        <f t="shared" si="83"/>
        <v/>
      </c>
      <c r="Y107" s="3" t="str">
        <f t="shared" si="86"/>
        <v>65.3%,26.7%</v>
      </c>
    </row>
    <row r="108" spans="2:25" x14ac:dyDescent="0.3">
      <c r="B108" s="2">
        <f>数据源!B140</f>
        <v>4</v>
      </c>
      <c r="C108" s="2" t="str">
        <f>数据源!C140</f>
        <v>T1HP6</v>
      </c>
      <c r="D108" s="2" t="str">
        <f>数据源!D140</f>
        <v>部件</v>
      </c>
      <c r="E108" s="2">
        <f>数据源!E140</f>
        <v>35</v>
      </c>
      <c r="F108" s="2">
        <f>数据源!F140</f>
        <v>2</v>
      </c>
      <c r="G108" s="2">
        <f>数据源!G140</f>
        <v>8.9999999999999993E-3</v>
      </c>
      <c r="H108" s="2">
        <f>数据源!H140</f>
        <v>1.4785714285714284E-2</v>
      </c>
      <c r="I108" s="2">
        <f>数据源!I140</f>
        <v>148</v>
      </c>
      <c r="J108" s="3">
        <f t="shared" si="63"/>
        <v>1</v>
      </c>
      <c r="K108" s="3">
        <f t="shared" si="67"/>
        <v>3</v>
      </c>
      <c r="L108" s="3" t="str">
        <f t="shared" si="78"/>
        <v>部件</v>
      </c>
      <c r="M108" s="3">
        <f t="shared" ca="1" si="79"/>
        <v>91206</v>
      </c>
      <c r="N108" s="1" t="str">
        <f t="shared" ca="1" si="80"/>
        <v>51211,52211,53211,51221,52221,53221,91001,91003,91005,91101,91103,91105,91201,91203,91205,91002,91004,91006,91102,91104,91106,91202,91204,91206</v>
      </c>
      <c r="O108" s="1" t="str">
        <f t="shared" si="81"/>
        <v>1519,1519,1519,669,669,669,164,148,148,148,148,148,148,148,148,148,148,148,148,148,148,148,148,148</v>
      </c>
      <c r="P108" s="1" t="str">
        <f t="shared" si="82"/>
        <v>(3,7),(3,7),(3,7),(2,4),(2,4),(2,4),(1,3),(1,3),(1,3),(1,3),(1,3),(1,3),(1,3),(1,3),(1,3),(1,3),(1,3),(1,3),(1,3),(1,3),(1,3),(1,3),(1,3),(1,3)</v>
      </c>
      <c r="Q108" s="3" t="str">
        <f>IF(D108="坦克碎片",VLOOKUP(C108,道具信息!$N$2:$O$291,2,FALSE)&amp;"碎片",VLOOKUP(C108,道具信息!$N$2:$O$291,2,FALSE))</f>
        <v>T1部件</v>
      </c>
      <c r="R108" s="3">
        <f t="shared" si="65"/>
        <v>2680</v>
      </c>
      <c r="S108" s="11">
        <f t="shared" si="66"/>
        <v>0.26700000000000002</v>
      </c>
      <c r="T108" s="3" t="str">
        <f>VLOOKUP(Q108,道具信息!$Q$3:$S$20,2,FALSE)</f>
        <v>CHEST_ITEM_TYPE_T1_PART</v>
      </c>
      <c r="U108" s="3" t="str">
        <f>IF(COUNTIF(U$85:U107,T108)=0,T108,"")</f>
        <v/>
      </c>
      <c r="V108" s="3" t="str">
        <f t="shared" si="84"/>
        <v>CHEST_ITEM_TYPE_T2_SHARD,CHEST_ITEM_TYPE_T1_PART</v>
      </c>
      <c r="W108" s="13" t="str">
        <f t="shared" si="85"/>
        <v/>
      </c>
      <c r="X108" s="3" t="str">
        <f t="shared" si="83"/>
        <v/>
      </c>
      <c r="Y108" s="3" t="str">
        <f t="shared" si="86"/>
        <v>65.3%,26.7%</v>
      </c>
    </row>
    <row r="109" spans="2:25" x14ac:dyDescent="0.3">
      <c r="B109" s="2">
        <f>数据源!B141</f>
        <v>4</v>
      </c>
      <c r="C109" s="2" t="str">
        <f>数据源!C141</f>
        <v>T2LP1</v>
      </c>
      <c r="D109" s="2" t="str">
        <f>数据源!D141</f>
        <v>部件</v>
      </c>
      <c r="E109" s="2">
        <f>数据源!E141</f>
        <v>127.40000000000003</v>
      </c>
      <c r="F109" s="2">
        <f>数据源!F141</f>
        <v>2</v>
      </c>
      <c r="G109" s="2">
        <f>数据源!G141</f>
        <v>0.01</v>
      </c>
      <c r="H109" s="2">
        <f>数据源!H141</f>
        <v>4.513343799058084E-3</v>
      </c>
      <c r="I109" s="2">
        <f>数据源!I141</f>
        <v>45</v>
      </c>
      <c r="J109" s="3">
        <f t="shared" si="63"/>
        <v>1</v>
      </c>
      <c r="K109" s="3">
        <f t="shared" si="67"/>
        <v>3</v>
      </c>
      <c r="L109" s="3" t="str">
        <f t="shared" si="78"/>
        <v>部件</v>
      </c>
      <c r="M109" s="3">
        <f t="shared" ca="1" si="79"/>
        <v>92001</v>
      </c>
      <c r="N109" s="1" t="str">
        <f t="shared" ca="1" si="80"/>
        <v>51211,52211,53211,51221,52221,53221,91001,91003,91005,91101,91103,91105,91201,91203,91205,91002,91004,91006,91102,91104,91106,91202,91204,91206,92001</v>
      </c>
      <c r="O109" s="1" t="str">
        <f t="shared" si="81"/>
        <v>1519,1519,1519,669,669,669,164,148,148,148,148,148,148,148,148,148,148,148,148,148,148,148,148,148,45</v>
      </c>
      <c r="P109" s="1" t="str">
        <f t="shared" si="82"/>
        <v>(3,7),(3,7),(3,7),(2,4),(2,4),(2,4),(1,3),(1,3),(1,3),(1,3),(1,3),(1,3),(1,3),(1,3),(1,3),(1,3),(1,3),(1,3),(1,3),(1,3),(1,3),(1,3),(1,3),(1,3),(1,3)</v>
      </c>
      <c r="Q109" s="3" t="str">
        <f>IF(D109="坦克碎片",VLOOKUP(C109,道具信息!$N$2:$O$291,2,FALSE)&amp;"碎片",VLOOKUP(C109,道具信息!$N$2:$O$291,2,FALSE))</f>
        <v>T2部件</v>
      </c>
      <c r="R109" s="3">
        <f t="shared" si="65"/>
        <v>810</v>
      </c>
      <c r="S109" s="11">
        <f t="shared" si="66"/>
        <v>8.1000000000000003E-2</v>
      </c>
      <c r="T109" s="3" t="str">
        <f>VLOOKUP(Q109,道具信息!$Q$3:$S$20,2,FALSE)</f>
        <v>CHEST_ITEM_TYPE_T2_PART</v>
      </c>
      <c r="U109" s="3" t="str">
        <f>IF(COUNTIF(U$85:U108,T109)=0,T109,"")</f>
        <v>CHEST_ITEM_TYPE_T2_PART</v>
      </c>
      <c r="V109" s="3" t="str">
        <f t="shared" si="84"/>
        <v>CHEST_ITEM_TYPE_T2_SHARD,CHEST_ITEM_TYPE_T1_PART,CHEST_ITEM_TYPE_T2_PART</v>
      </c>
      <c r="W109" s="13">
        <f t="shared" si="85"/>
        <v>8.1000000000000003E-2</v>
      </c>
      <c r="X109" s="3" t="str">
        <f t="shared" si="83"/>
        <v>8.1%</v>
      </c>
      <c r="Y109" s="3" t="str">
        <f t="shared" si="86"/>
        <v>65.3%,26.7%,8.1%</v>
      </c>
    </row>
    <row r="110" spans="2:25" x14ac:dyDescent="0.3">
      <c r="B110" s="2">
        <f>数据源!B142</f>
        <v>4</v>
      </c>
      <c r="C110" s="2" t="str">
        <f>数据源!C142</f>
        <v>T2LP3</v>
      </c>
      <c r="D110" s="2" t="str">
        <f>数据源!D142</f>
        <v>部件</v>
      </c>
      <c r="E110" s="2">
        <f>数据源!E142</f>
        <v>127.40000000000003</v>
      </c>
      <c r="F110" s="2">
        <f>数据源!F142</f>
        <v>2</v>
      </c>
      <c r="G110" s="2">
        <f>数据源!G142</f>
        <v>0.01</v>
      </c>
      <c r="H110" s="2">
        <f>数据源!H142</f>
        <v>4.513343799058084E-3</v>
      </c>
      <c r="I110" s="2">
        <f>数据源!I142</f>
        <v>45</v>
      </c>
      <c r="J110" s="3">
        <f t="shared" si="63"/>
        <v>1</v>
      </c>
      <c r="K110" s="3">
        <f t="shared" si="67"/>
        <v>3</v>
      </c>
      <c r="L110" s="3" t="str">
        <f t="shared" si="78"/>
        <v>部件</v>
      </c>
      <c r="M110" s="3">
        <f t="shared" ca="1" si="79"/>
        <v>92003</v>
      </c>
      <c r="N110" s="1" t="str">
        <f t="shared" ca="1" si="80"/>
        <v>51211,52211,53211,51221,52221,53221,91001,91003,91005,91101,91103,91105,91201,91203,91205,91002,91004,91006,91102,91104,91106,91202,91204,91206,92001,92003</v>
      </c>
      <c r="O110" s="1" t="str">
        <f t="shared" si="81"/>
        <v>1519,1519,1519,669,669,669,164,148,148,148,148,148,148,148,148,148,148,148,148,148,148,148,148,148,45,45</v>
      </c>
      <c r="P110" s="1" t="str">
        <f t="shared" si="82"/>
        <v>(3,7),(3,7),(3,7),(2,4),(2,4),(2,4),(1,3),(1,3),(1,3),(1,3),(1,3),(1,3),(1,3),(1,3),(1,3),(1,3),(1,3),(1,3),(1,3),(1,3),(1,3),(1,3),(1,3),(1,3),(1,3),(1,3)</v>
      </c>
      <c r="Q110" s="3" t="str">
        <f>IF(D110="坦克碎片",VLOOKUP(C110,道具信息!$N$2:$O$291,2,FALSE)&amp;"碎片",VLOOKUP(C110,道具信息!$N$2:$O$291,2,FALSE))</f>
        <v>T2部件</v>
      </c>
      <c r="R110" s="3">
        <f t="shared" si="65"/>
        <v>810</v>
      </c>
      <c r="S110" s="11">
        <f t="shared" si="66"/>
        <v>8.1000000000000003E-2</v>
      </c>
      <c r="T110" s="3" t="str">
        <f>VLOOKUP(Q110,道具信息!$Q$3:$S$20,2,FALSE)</f>
        <v>CHEST_ITEM_TYPE_T2_PART</v>
      </c>
      <c r="U110" s="3" t="str">
        <f>IF(COUNTIF(U$85:U109,T110)=0,T110,"")</f>
        <v/>
      </c>
      <c r="V110" s="3" t="str">
        <f t="shared" si="84"/>
        <v>CHEST_ITEM_TYPE_T2_SHARD,CHEST_ITEM_TYPE_T1_PART,CHEST_ITEM_TYPE_T2_PART</v>
      </c>
      <c r="W110" s="13" t="str">
        <f t="shared" si="85"/>
        <v/>
      </c>
      <c r="X110" s="3" t="str">
        <f t="shared" si="83"/>
        <v/>
      </c>
      <c r="Y110" s="3" t="str">
        <f t="shared" si="86"/>
        <v>65.3%,26.7%,8.1%</v>
      </c>
    </row>
    <row r="111" spans="2:25" x14ac:dyDescent="0.3">
      <c r="B111" s="2">
        <f>数据源!B143</f>
        <v>4</v>
      </c>
      <c r="C111" s="2" t="str">
        <f>数据源!C143</f>
        <v>T2LP5</v>
      </c>
      <c r="D111" s="2" t="str">
        <f>数据源!D143</f>
        <v>部件</v>
      </c>
      <c r="E111" s="2">
        <f>数据源!E143</f>
        <v>127.40000000000003</v>
      </c>
      <c r="F111" s="2">
        <f>数据源!F143</f>
        <v>2</v>
      </c>
      <c r="G111" s="2">
        <f>数据源!G143</f>
        <v>0.01</v>
      </c>
      <c r="H111" s="2">
        <f>数据源!H143</f>
        <v>4.513343799058084E-3</v>
      </c>
      <c r="I111" s="2">
        <f>数据源!I143</f>
        <v>45</v>
      </c>
      <c r="J111" s="3">
        <f t="shared" si="63"/>
        <v>1</v>
      </c>
      <c r="K111" s="3">
        <f t="shared" si="67"/>
        <v>3</v>
      </c>
      <c r="L111" s="3" t="str">
        <f t="shared" si="78"/>
        <v>部件</v>
      </c>
      <c r="M111" s="3">
        <f t="shared" ca="1" si="79"/>
        <v>92005</v>
      </c>
      <c r="N111" s="1" t="str">
        <f t="shared" ca="1" si="80"/>
        <v>51211,52211,53211,51221,52221,53221,91001,91003,91005,91101,91103,91105,91201,91203,91205,91002,91004,91006,91102,91104,91106,91202,91204,91206,92001,92003,92005</v>
      </c>
      <c r="O111" s="1" t="str">
        <f t="shared" si="81"/>
        <v>1519,1519,1519,669,669,669,164,148,148,148,148,148,148,148,148,148,148,148,148,148,148,148,148,148,45,45,45</v>
      </c>
      <c r="P111" s="1" t="str">
        <f t="shared" si="82"/>
        <v>(3,7),(3,7),(3,7),(2,4),(2,4),(2,4),(1,3),(1,3),(1,3),(1,3),(1,3),(1,3),(1,3),(1,3),(1,3),(1,3),(1,3),(1,3),(1,3),(1,3),(1,3),(1,3),(1,3),(1,3),(1,3),(1,3),(1,3)</v>
      </c>
      <c r="Q111" s="3" t="str">
        <f>IF(D111="坦克碎片",VLOOKUP(C111,道具信息!$N$2:$O$291,2,FALSE)&amp;"碎片",VLOOKUP(C111,道具信息!$N$2:$O$291,2,FALSE))</f>
        <v>T2部件</v>
      </c>
      <c r="R111" s="3">
        <f t="shared" si="65"/>
        <v>810</v>
      </c>
      <c r="S111" s="11">
        <f t="shared" si="66"/>
        <v>8.1000000000000003E-2</v>
      </c>
      <c r="T111" s="3" t="str">
        <f>VLOOKUP(Q111,道具信息!$Q$3:$S$20,2,FALSE)</f>
        <v>CHEST_ITEM_TYPE_T2_PART</v>
      </c>
      <c r="U111" s="3" t="str">
        <f>IF(COUNTIF(U$85:U110,T111)=0,T111,"")</f>
        <v/>
      </c>
      <c r="V111" s="3" t="str">
        <f t="shared" si="84"/>
        <v>CHEST_ITEM_TYPE_T2_SHARD,CHEST_ITEM_TYPE_T1_PART,CHEST_ITEM_TYPE_T2_PART</v>
      </c>
      <c r="W111" s="13" t="str">
        <f t="shared" si="85"/>
        <v/>
      </c>
      <c r="X111" s="3" t="str">
        <f t="shared" si="83"/>
        <v/>
      </c>
      <c r="Y111" s="3" t="str">
        <f t="shared" si="86"/>
        <v>65.3%,26.7%,8.1%</v>
      </c>
    </row>
    <row r="112" spans="2:25" x14ac:dyDescent="0.3">
      <c r="B112" s="2">
        <f>数据源!B144</f>
        <v>4</v>
      </c>
      <c r="C112" s="2" t="str">
        <f>数据源!C144</f>
        <v>T2MP1</v>
      </c>
      <c r="D112" s="2" t="str">
        <f>数据源!D144</f>
        <v>部件</v>
      </c>
      <c r="E112" s="2">
        <f>数据源!E144</f>
        <v>127.40000000000003</v>
      </c>
      <c r="F112" s="2">
        <f>数据源!F144</f>
        <v>2</v>
      </c>
      <c r="G112" s="2">
        <f>数据源!G144</f>
        <v>0.01</v>
      </c>
      <c r="H112" s="2">
        <f>数据源!H144</f>
        <v>4.513343799058084E-3</v>
      </c>
      <c r="I112" s="2">
        <f>数据源!I144</f>
        <v>45</v>
      </c>
      <c r="J112" s="3">
        <f t="shared" si="63"/>
        <v>1</v>
      </c>
      <c r="K112" s="3">
        <f t="shared" si="67"/>
        <v>3</v>
      </c>
      <c r="L112" s="3" t="str">
        <f t="shared" si="78"/>
        <v>部件</v>
      </c>
      <c r="M112" s="3">
        <f t="shared" ca="1" si="79"/>
        <v>92101</v>
      </c>
      <c r="N112" s="1" t="str">
        <f t="shared" ca="1" si="80"/>
        <v>51211,52211,53211,51221,52221,53221,91001,91003,91005,91101,91103,91105,91201,91203,91205,91002,91004,91006,91102,91104,91106,91202,91204,91206,92001,92003,92005,92101</v>
      </c>
      <c r="O112" s="1" t="str">
        <f t="shared" si="81"/>
        <v>1519,1519,1519,669,669,669,164,148,148,148,148,148,148,148,148,148,148,148,148,148,148,148,148,148,45,45,45,45</v>
      </c>
      <c r="P112" s="1" t="str">
        <f t="shared" si="82"/>
        <v>(3,7),(3,7),(3,7),(2,4),(2,4),(2,4),(1,3),(1,3),(1,3),(1,3),(1,3),(1,3),(1,3),(1,3),(1,3),(1,3),(1,3),(1,3),(1,3),(1,3),(1,3),(1,3),(1,3),(1,3),(1,3),(1,3),(1,3),(1,3)</v>
      </c>
      <c r="Q112" s="3" t="str">
        <f>IF(D112="坦克碎片",VLOOKUP(C112,道具信息!$N$2:$O$291,2,FALSE)&amp;"碎片",VLOOKUP(C112,道具信息!$N$2:$O$291,2,FALSE))</f>
        <v>T2部件</v>
      </c>
      <c r="R112" s="3">
        <f t="shared" si="65"/>
        <v>810</v>
      </c>
      <c r="S112" s="11">
        <f t="shared" si="66"/>
        <v>8.1000000000000003E-2</v>
      </c>
      <c r="T112" s="3" t="str">
        <f>VLOOKUP(Q112,道具信息!$Q$3:$S$20,2,FALSE)</f>
        <v>CHEST_ITEM_TYPE_T2_PART</v>
      </c>
      <c r="U112" s="3" t="str">
        <f>IF(COUNTIF(U$85:U111,T112)=0,T112,"")</f>
        <v/>
      </c>
      <c r="V112" s="3" t="str">
        <f t="shared" si="84"/>
        <v>CHEST_ITEM_TYPE_T2_SHARD,CHEST_ITEM_TYPE_T1_PART,CHEST_ITEM_TYPE_T2_PART</v>
      </c>
      <c r="W112" s="13" t="str">
        <f t="shared" si="85"/>
        <v/>
      </c>
      <c r="X112" s="3" t="str">
        <f t="shared" si="83"/>
        <v/>
      </c>
      <c r="Y112" s="3" t="str">
        <f t="shared" si="86"/>
        <v>65.3%,26.7%,8.1%</v>
      </c>
    </row>
    <row r="113" spans="2:25" x14ac:dyDescent="0.3">
      <c r="B113" s="2">
        <f>数据源!B145</f>
        <v>4</v>
      </c>
      <c r="C113" s="2" t="str">
        <f>数据源!C145</f>
        <v>T2MP3</v>
      </c>
      <c r="D113" s="2" t="str">
        <f>数据源!D145</f>
        <v>部件</v>
      </c>
      <c r="E113" s="2">
        <f>数据源!E145</f>
        <v>127.40000000000003</v>
      </c>
      <c r="F113" s="2">
        <f>数据源!F145</f>
        <v>2</v>
      </c>
      <c r="G113" s="2">
        <f>数据源!G145</f>
        <v>0.01</v>
      </c>
      <c r="H113" s="2">
        <f>数据源!H145</f>
        <v>4.513343799058084E-3</v>
      </c>
      <c r="I113" s="2">
        <f>数据源!I145</f>
        <v>45</v>
      </c>
      <c r="J113" s="3">
        <f t="shared" si="63"/>
        <v>1</v>
      </c>
      <c r="K113" s="3">
        <f t="shared" si="67"/>
        <v>3</v>
      </c>
      <c r="L113" s="3" t="str">
        <f t="shared" si="78"/>
        <v>部件</v>
      </c>
      <c r="M113" s="3">
        <f t="shared" ca="1" si="79"/>
        <v>92103</v>
      </c>
      <c r="N113" s="1" t="str">
        <f t="shared" ca="1" si="80"/>
        <v>51211,52211,53211,51221,52221,53221,91001,91003,91005,91101,91103,91105,91201,91203,91205,91002,91004,91006,91102,91104,91106,91202,91204,91206,92001,92003,92005,92101,92103</v>
      </c>
      <c r="O113" s="1" t="str">
        <f t="shared" si="81"/>
        <v>1519,1519,1519,669,669,669,164,148,148,148,148,148,148,148,148,148,148,148,148,148,148,148,148,148,45,45,45,45,45</v>
      </c>
      <c r="P113" s="1" t="str">
        <f t="shared" si="82"/>
        <v>(3,7),(3,7),(3,7),(2,4),(2,4),(2,4),(1,3),(1,3),(1,3),(1,3),(1,3),(1,3),(1,3),(1,3),(1,3),(1,3),(1,3),(1,3),(1,3),(1,3),(1,3),(1,3),(1,3),(1,3),(1,3),(1,3),(1,3),(1,3),(1,3)</v>
      </c>
      <c r="Q113" s="3" t="str">
        <f>IF(D113="坦克碎片",VLOOKUP(C113,道具信息!$N$2:$O$291,2,FALSE)&amp;"碎片",VLOOKUP(C113,道具信息!$N$2:$O$291,2,FALSE))</f>
        <v>T2部件</v>
      </c>
      <c r="R113" s="3">
        <f t="shared" si="65"/>
        <v>810</v>
      </c>
      <c r="S113" s="11">
        <f t="shared" si="66"/>
        <v>8.1000000000000003E-2</v>
      </c>
      <c r="T113" s="3" t="str">
        <f>VLOOKUP(Q113,道具信息!$Q$3:$S$20,2,FALSE)</f>
        <v>CHEST_ITEM_TYPE_T2_PART</v>
      </c>
      <c r="U113" s="3" t="str">
        <f>IF(COUNTIF(U$85:U112,T113)=0,T113,"")</f>
        <v/>
      </c>
      <c r="V113" s="3" t="str">
        <f t="shared" si="84"/>
        <v>CHEST_ITEM_TYPE_T2_SHARD,CHEST_ITEM_TYPE_T1_PART,CHEST_ITEM_TYPE_T2_PART</v>
      </c>
      <c r="W113" s="13" t="str">
        <f t="shared" si="85"/>
        <v/>
      </c>
      <c r="X113" s="3" t="str">
        <f t="shared" si="83"/>
        <v/>
      </c>
      <c r="Y113" s="3" t="str">
        <f t="shared" si="86"/>
        <v>65.3%,26.7%,8.1%</v>
      </c>
    </row>
    <row r="114" spans="2:25" x14ac:dyDescent="0.3">
      <c r="B114" s="2">
        <f>数据源!B146</f>
        <v>4</v>
      </c>
      <c r="C114" s="2" t="str">
        <f>数据源!C146</f>
        <v>T2MP5</v>
      </c>
      <c r="D114" s="2" t="str">
        <f>数据源!D146</f>
        <v>部件</v>
      </c>
      <c r="E114" s="2">
        <f>数据源!E146</f>
        <v>127.40000000000003</v>
      </c>
      <c r="F114" s="2">
        <f>数据源!F146</f>
        <v>2</v>
      </c>
      <c r="G114" s="2">
        <f>数据源!G146</f>
        <v>0.01</v>
      </c>
      <c r="H114" s="2">
        <f>数据源!H146</f>
        <v>4.513343799058084E-3</v>
      </c>
      <c r="I114" s="2">
        <f>数据源!I146</f>
        <v>45</v>
      </c>
      <c r="J114" s="3">
        <f t="shared" si="63"/>
        <v>1</v>
      </c>
      <c r="K114" s="3">
        <f t="shared" si="67"/>
        <v>3</v>
      </c>
      <c r="L114" s="3" t="str">
        <f t="shared" si="78"/>
        <v>部件</v>
      </c>
      <c r="M114" s="3">
        <f t="shared" ca="1" si="79"/>
        <v>92105</v>
      </c>
      <c r="N114" s="1" t="str">
        <f t="shared" ca="1" si="80"/>
        <v>51211,52211,53211,51221,52221,53221,91001,91003,91005,91101,91103,91105,91201,91203,91205,91002,91004,91006,91102,91104,91106,91202,91204,91206,92001,92003,92005,92101,92103,92105</v>
      </c>
      <c r="O114" s="1" t="str">
        <f t="shared" si="81"/>
        <v>1519,1519,1519,669,669,669,164,148,148,148,148,148,148,148,148,148,148,148,148,148,148,148,148,148,45,45,45,45,45,45</v>
      </c>
      <c r="P114" s="1" t="str">
        <f t="shared" si="82"/>
        <v>(3,7),(3,7),(3,7),(2,4),(2,4),(2,4),(1,3),(1,3),(1,3),(1,3),(1,3),(1,3),(1,3),(1,3),(1,3),(1,3),(1,3),(1,3),(1,3),(1,3),(1,3),(1,3),(1,3),(1,3),(1,3),(1,3),(1,3),(1,3),(1,3),(1,3)</v>
      </c>
      <c r="Q114" s="3" t="str">
        <f>IF(D114="坦克碎片",VLOOKUP(C114,道具信息!$N$2:$O$291,2,FALSE)&amp;"碎片",VLOOKUP(C114,道具信息!$N$2:$O$291,2,FALSE))</f>
        <v>T2部件</v>
      </c>
      <c r="R114" s="3">
        <f t="shared" si="65"/>
        <v>810</v>
      </c>
      <c r="S114" s="11">
        <f t="shared" si="66"/>
        <v>8.1000000000000003E-2</v>
      </c>
      <c r="T114" s="3" t="str">
        <f>VLOOKUP(Q114,道具信息!$Q$3:$S$20,2,FALSE)</f>
        <v>CHEST_ITEM_TYPE_T2_PART</v>
      </c>
      <c r="U114" s="3" t="str">
        <f>IF(COUNTIF(U$85:U113,T114)=0,T114,"")</f>
        <v/>
      </c>
      <c r="V114" s="3" t="str">
        <f t="shared" si="84"/>
        <v>CHEST_ITEM_TYPE_T2_SHARD,CHEST_ITEM_TYPE_T1_PART,CHEST_ITEM_TYPE_T2_PART</v>
      </c>
      <c r="W114" s="13" t="str">
        <f t="shared" si="85"/>
        <v/>
      </c>
      <c r="X114" s="3" t="str">
        <f t="shared" si="83"/>
        <v/>
      </c>
      <c r="Y114" s="3" t="str">
        <f t="shared" si="86"/>
        <v>65.3%,26.7%,8.1%</v>
      </c>
    </row>
    <row r="115" spans="2:25" x14ac:dyDescent="0.3">
      <c r="B115" s="2">
        <f>数据源!B147</f>
        <v>4</v>
      </c>
      <c r="C115" s="2" t="str">
        <f>数据源!C147</f>
        <v>T2HP1</v>
      </c>
      <c r="D115" s="2" t="str">
        <f>数据源!D147</f>
        <v>部件</v>
      </c>
      <c r="E115" s="2">
        <f>数据源!E147</f>
        <v>127.40000000000003</v>
      </c>
      <c r="F115" s="2">
        <f>数据源!F147</f>
        <v>2</v>
      </c>
      <c r="G115" s="2">
        <f>数据源!G147</f>
        <v>0.01</v>
      </c>
      <c r="H115" s="2">
        <f>数据源!H147</f>
        <v>4.513343799058084E-3</v>
      </c>
      <c r="I115" s="2">
        <f>数据源!I147</f>
        <v>45</v>
      </c>
      <c r="J115" s="3">
        <f t="shared" si="63"/>
        <v>1</v>
      </c>
      <c r="K115" s="3">
        <f t="shared" si="67"/>
        <v>3</v>
      </c>
      <c r="L115" s="3" t="str">
        <f t="shared" si="78"/>
        <v>部件</v>
      </c>
      <c r="M115" s="3">
        <f t="shared" ca="1" si="79"/>
        <v>92201</v>
      </c>
      <c r="N115" s="1" t="str">
        <f t="shared" ca="1" si="80"/>
        <v>51211,52211,53211,51221,52221,53221,91001,91003,91005,91101,91103,91105,91201,91203,91205,91002,91004,91006,91102,91104,91106,91202,91204,91206,92001,92003,92005,92101,92103,92105,92201</v>
      </c>
      <c r="O115" s="1" t="str">
        <f t="shared" si="81"/>
        <v>1519,1519,1519,669,669,669,164,148,148,148,148,148,148,148,148,148,148,148,148,148,148,148,148,148,45,45,45,45,45,45,45</v>
      </c>
      <c r="P115" s="1" t="str">
        <f t="shared" si="82"/>
        <v>(3,7),(3,7),(3,7),(2,4),(2,4),(2,4),(1,3),(1,3),(1,3),(1,3),(1,3),(1,3),(1,3),(1,3),(1,3),(1,3),(1,3),(1,3),(1,3),(1,3),(1,3),(1,3),(1,3),(1,3),(1,3),(1,3),(1,3),(1,3),(1,3),(1,3),(1,3)</v>
      </c>
      <c r="Q115" s="3" t="str">
        <f>IF(D115="坦克碎片",VLOOKUP(C115,道具信息!$N$2:$O$291,2,FALSE)&amp;"碎片",VLOOKUP(C115,道具信息!$N$2:$O$291,2,FALSE))</f>
        <v>T2部件</v>
      </c>
      <c r="R115" s="3">
        <f t="shared" si="65"/>
        <v>810</v>
      </c>
      <c r="S115" s="11">
        <f t="shared" si="66"/>
        <v>8.1000000000000003E-2</v>
      </c>
      <c r="T115" s="3" t="str">
        <f>VLOOKUP(Q115,道具信息!$Q$3:$S$20,2,FALSE)</f>
        <v>CHEST_ITEM_TYPE_T2_PART</v>
      </c>
      <c r="U115" s="3" t="str">
        <f>IF(COUNTIF(U$85:U114,T115)=0,T115,"")</f>
        <v/>
      </c>
      <c r="V115" s="3" t="str">
        <f t="shared" si="84"/>
        <v>CHEST_ITEM_TYPE_T2_SHARD,CHEST_ITEM_TYPE_T1_PART,CHEST_ITEM_TYPE_T2_PART</v>
      </c>
      <c r="W115" s="13" t="str">
        <f t="shared" si="85"/>
        <v/>
      </c>
      <c r="X115" s="3" t="str">
        <f t="shared" si="83"/>
        <v/>
      </c>
      <c r="Y115" s="3" t="str">
        <f t="shared" si="86"/>
        <v>65.3%,26.7%,8.1%</v>
      </c>
    </row>
    <row r="116" spans="2:25" x14ac:dyDescent="0.3">
      <c r="B116" s="2">
        <f>数据源!B148</f>
        <v>4</v>
      </c>
      <c r="C116" s="2" t="str">
        <f>数据源!C148</f>
        <v>T2HP3</v>
      </c>
      <c r="D116" s="2" t="str">
        <f>数据源!D148</f>
        <v>部件</v>
      </c>
      <c r="E116" s="2">
        <f>数据源!E148</f>
        <v>127.40000000000003</v>
      </c>
      <c r="F116" s="2">
        <f>数据源!F148</f>
        <v>2</v>
      </c>
      <c r="G116" s="2">
        <f>数据源!G148</f>
        <v>0.01</v>
      </c>
      <c r="H116" s="2">
        <f>数据源!H148</f>
        <v>4.513343799058084E-3</v>
      </c>
      <c r="I116" s="2">
        <f>数据源!I148</f>
        <v>45</v>
      </c>
      <c r="J116" s="3">
        <f t="shared" si="63"/>
        <v>1</v>
      </c>
      <c r="K116" s="3">
        <f t="shared" si="67"/>
        <v>3</v>
      </c>
      <c r="L116" s="3" t="str">
        <f t="shared" si="78"/>
        <v>部件</v>
      </c>
      <c r="M116" s="3">
        <f t="shared" ca="1" si="79"/>
        <v>92203</v>
      </c>
      <c r="N116" s="1" t="str">
        <f t="shared" ca="1" si="80"/>
        <v>51211,52211,53211,51221,52221,53221,91001,91003,91005,91101,91103,91105,91201,91203,91205,91002,91004,91006,91102,91104,91106,91202,91204,91206,92001,92003,92005,92101,92103,92105,92201,92203</v>
      </c>
      <c r="O116" s="1" t="str">
        <f t="shared" si="81"/>
        <v>1519,1519,1519,669,669,669,164,148,148,148,148,148,148,148,148,148,148,148,148,148,148,148,148,148,45,45,45,45,45,45,45,45</v>
      </c>
      <c r="P116" s="1" t="str">
        <f t="shared" si="82"/>
        <v>(3,7),(3,7),(3,7),(2,4),(2,4),(2,4),(1,3),(1,3),(1,3),(1,3),(1,3),(1,3),(1,3),(1,3),(1,3),(1,3),(1,3),(1,3),(1,3),(1,3),(1,3),(1,3),(1,3),(1,3),(1,3),(1,3),(1,3),(1,3),(1,3),(1,3),(1,3),(1,3)</v>
      </c>
      <c r="Q116" s="3" t="str">
        <f>IF(D116="坦克碎片",VLOOKUP(C116,道具信息!$N$2:$O$291,2,FALSE)&amp;"碎片",VLOOKUP(C116,道具信息!$N$2:$O$291,2,FALSE))</f>
        <v>T2部件</v>
      </c>
      <c r="R116" s="3">
        <f t="shared" si="65"/>
        <v>810</v>
      </c>
      <c r="S116" s="11">
        <f t="shared" si="66"/>
        <v>8.1000000000000003E-2</v>
      </c>
      <c r="T116" s="3" t="str">
        <f>VLOOKUP(Q116,道具信息!$Q$3:$S$20,2,FALSE)</f>
        <v>CHEST_ITEM_TYPE_T2_PART</v>
      </c>
      <c r="U116" s="3" t="str">
        <f>IF(COUNTIF(U$85:U115,T116)=0,T116,"")</f>
        <v/>
      </c>
      <c r="V116" s="3" t="str">
        <f t="shared" si="84"/>
        <v>CHEST_ITEM_TYPE_T2_SHARD,CHEST_ITEM_TYPE_T1_PART,CHEST_ITEM_TYPE_T2_PART</v>
      </c>
      <c r="W116" s="13" t="str">
        <f t="shared" si="85"/>
        <v/>
      </c>
      <c r="X116" s="3" t="str">
        <f t="shared" si="83"/>
        <v/>
      </c>
      <c r="Y116" s="3" t="str">
        <f t="shared" si="86"/>
        <v>65.3%,26.7%,8.1%</v>
      </c>
    </row>
    <row r="117" spans="2:25" x14ac:dyDescent="0.3">
      <c r="B117" s="2">
        <f>数据源!B149</f>
        <v>4</v>
      </c>
      <c r="C117" s="2" t="str">
        <f>数据源!C149</f>
        <v>T2HP5</v>
      </c>
      <c r="D117" s="2" t="str">
        <f>数据源!D149</f>
        <v>部件</v>
      </c>
      <c r="E117" s="2">
        <f>数据源!E149</f>
        <v>127.40000000000003</v>
      </c>
      <c r="F117" s="2">
        <f>数据源!F149</f>
        <v>2</v>
      </c>
      <c r="G117" s="2">
        <f>数据源!G149</f>
        <v>0.01</v>
      </c>
      <c r="H117" s="2">
        <f>数据源!H149</f>
        <v>4.513343799058084E-3</v>
      </c>
      <c r="I117" s="2">
        <f>数据源!I149</f>
        <v>45</v>
      </c>
      <c r="J117" s="3">
        <f t="shared" si="63"/>
        <v>1</v>
      </c>
      <c r="K117" s="3">
        <f t="shared" si="67"/>
        <v>3</v>
      </c>
      <c r="L117" s="3" t="str">
        <f t="shared" si="78"/>
        <v>部件</v>
      </c>
      <c r="M117" s="3">
        <f t="shared" ca="1" si="79"/>
        <v>92205</v>
      </c>
      <c r="N117" s="1" t="str">
        <f t="shared" ca="1" si="80"/>
        <v>51211,52211,53211,51221,52221,53221,91001,91003,91005,91101,91103,91105,91201,91203,91205,91002,91004,91006,91102,91104,91106,91202,91204,91206,92001,92003,92005,92101,92103,92105,92201,92203,92205</v>
      </c>
      <c r="O117" s="1" t="str">
        <f t="shared" si="81"/>
        <v>1519,1519,1519,669,669,669,164,148,148,148,148,148,148,148,148,148,148,148,148,148,148,148,148,148,45,45,45,45,45,45,45,45,45</v>
      </c>
      <c r="P117" s="1" t="str">
        <f t="shared" si="82"/>
        <v>(3,7),(3,7),(3,7),(2,4),(2,4),(2,4),(1,3),(1,3),(1,3),(1,3),(1,3),(1,3),(1,3),(1,3),(1,3),(1,3),(1,3),(1,3),(1,3),(1,3),(1,3),(1,3),(1,3),(1,3),(1,3),(1,3),(1,3),(1,3),(1,3),(1,3),(1,3),(1,3),(1,3)</v>
      </c>
      <c r="Q117" s="3" t="str">
        <f>IF(D117="坦克碎片",VLOOKUP(C117,道具信息!$N$2:$O$291,2,FALSE)&amp;"碎片",VLOOKUP(C117,道具信息!$N$2:$O$291,2,FALSE))</f>
        <v>T2部件</v>
      </c>
      <c r="R117" s="3">
        <f t="shared" si="65"/>
        <v>810</v>
      </c>
      <c r="S117" s="11">
        <f t="shared" si="66"/>
        <v>8.1000000000000003E-2</v>
      </c>
      <c r="T117" s="3" t="str">
        <f>VLOOKUP(Q117,道具信息!$Q$3:$S$20,2,FALSE)</f>
        <v>CHEST_ITEM_TYPE_T2_PART</v>
      </c>
      <c r="U117" s="3" t="str">
        <f>IF(COUNTIF(U$85:U116,T117)=0,T117,"")</f>
        <v/>
      </c>
      <c r="V117" s="3" t="str">
        <f t="shared" si="84"/>
        <v>CHEST_ITEM_TYPE_T2_SHARD,CHEST_ITEM_TYPE_T1_PART,CHEST_ITEM_TYPE_T2_PART</v>
      </c>
      <c r="W117" s="13" t="str">
        <f t="shared" si="85"/>
        <v/>
      </c>
      <c r="X117" s="3" t="str">
        <f t="shared" si="83"/>
        <v/>
      </c>
      <c r="Y117" s="3" t="str">
        <f t="shared" si="86"/>
        <v>65.3%,26.7%,8.1%</v>
      </c>
    </row>
    <row r="118" spans="2:25" x14ac:dyDescent="0.3">
      <c r="B118" s="2">
        <f>数据源!B150</f>
        <v>4</v>
      </c>
      <c r="C118" s="2" t="str">
        <f>数据源!C150</f>
        <v>T2LP2</v>
      </c>
      <c r="D118" s="2" t="str">
        <f>数据源!D150</f>
        <v>部件</v>
      </c>
      <c r="E118" s="2">
        <f>数据源!E150</f>
        <v>127.40000000000003</v>
      </c>
      <c r="F118" s="2">
        <f>数据源!F150</f>
        <v>2</v>
      </c>
      <c r="G118" s="2">
        <f>数据源!G150</f>
        <v>0.01</v>
      </c>
      <c r="H118" s="2">
        <f>数据源!H150</f>
        <v>4.513343799058084E-3</v>
      </c>
      <c r="I118" s="2">
        <f>数据源!I150</f>
        <v>45</v>
      </c>
      <c r="J118" s="3">
        <f t="shared" si="63"/>
        <v>1</v>
      </c>
      <c r="K118" s="3">
        <f t="shared" si="67"/>
        <v>3</v>
      </c>
      <c r="L118" s="3" t="str">
        <f t="shared" si="78"/>
        <v>部件</v>
      </c>
      <c r="M118" s="3">
        <f t="shared" ca="1" si="79"/>
        <v>92002</v>
      </c>
      <c r="N118" s="1" t="str">
        <f t="shared" ca="1" si="80"/>
        <v>51211,52211,53211,51221,52221,53221,91001,91003,91005,91101,91103,91105,91201,91203,91205,91002,91004,91006,91102,91104,91106,91202,91204,91206,92001,92003,92005,92101,92103,92105,92201,92203,92205,92002</v>
      </c>
      <c r="O118" s="1" t="str">
        <f t="shared" si="81"/>
        <v>1519,1519,1519,669,669,669,164,148,148,148,148,148,148,148,148,148,148,148,148,148,148,148,148,148,45,45,45,45,45,45,45,45,45,45</v>
      </c>
      <c r="P118" s="1" t="str">
        <f t="shared" si="82"/>
        <v>(3,7),(3,7),(3,7),(2,4),(2,4),(2,4),(1,3),(1,3),(1,3),(1,3),(1,3),(1,3),(1,3),(1,3),(1,3),(1,3),(1,3),(1,3),(1,3),(1,3),(1,3),(1,3),(1,3),(1,3),(1,3),(1,3),(1,3),(1,3),(1,3),(1,3),(1,3),(1,3),(1,3),(1,3)</v>
      </c>
      <c r="Q118" s="3" t="str">
        <f>IF(D118="坦克碎片",VLOOKUP(C118,道具信息!$N$2:$O$291,2,FALSE)&amp;"碎片",VLOOKUP(C118,道具信息!$N$2:$O$291,2,FALSE))</f>
        <v>T2部件</v>
      </c>
      <c r="R118" s="3">
        <f t="shared" si="65"/>
        <v>810</v>
      </c>
      <c r="S118" s="11">
        <f t="shared" si="66"/>
        <v>8.1000000000000003E-2</v>
      </c>
      <c r="T118" s="3" t="str">
        <f>VLOOKUP(Q118,道具信息!$Q$3:$S$20,2,FALSE)</f>
        <v>CHEST_ITEM_TYPE_T2_PART</v>
      </c>
      <c r="U118" s="3" t="str">
        <f>IF(COUNTIF(U$85:U117,T118)=0,T118,"")</f>
        <v/>
      </c>
      <c r="V118" s="3" t="str">
        <f t="shared" si="84"/>
        <v>CHEST_ITEM_TYPE_T2_SHARD,CHEST_ITEM_TYPE_T1_PART,CHEST_ITEM_TYPE_T2_PART</v>
      </c>
      <c r="W118" s="13" t="str">
        <f t="shared" si="85"/>
        <v/>
      </c>
      <c r="X118" s="3" t="str">
        <f t="shared" si="83"/>
        <v/>
      </c>
      <c r="Y118" s="3" t="str">
        <f t="shared" si="86"/>
        <v>65.3%,26.7%,8.1%</v>
      </c>
    </row>
    <row r="119" spans="2:25" x14ac:dyDescent="0.3">
      <c r="B119" s="2">
        <f>数据源!B151</f>
        <v>4</v>
      </c>
      <c r="C119" s="2" t="str">
        <f>数据源!C151</f>
        <v>T2LP4</v>
      </c>
      <c r="D119" s="2" t="str">
        <f>数据源!D151</f>
        <v>部件</v>
      </c>
      <c r="E119" s="2">
        <f>数据源!E151</f>
        <v>127.40000000000003</v>
      </c>
      <c r="F119" s="2">
        <f>数据源!F151</f>
        <v>2</v>
      </c>
      <c r="G119" s="2">
        <f>数据源!G151</f>
        <v>0.01</v>
      </c>
      <c r="H119" s="2">
        <f>数据源!H151</f>
        <v>4.513343799058084E-3</v>
      </c>
      <c r="I119" s="2">
        <f>数据源!I151</f>
        <v>45</v>
      </c>
      <c r="J119" s="3">
        <f t="shared" si="63"/>
        <v>1</v>
      </c>
      <c r="K119" s="3">
        <f t="shared" si="67"/>
        <v>3</v>
      </c>
      <c r="L119" s="3" t="str">
        <f t="shared" si="78"/>
        <v>部件</v>
      </c>
      <c r="M119" s="3">
        <f t="shared" ca="1" si="79"/>
        <v>92004</v>
      </c>
      <c r="N119" s="1" t="str">
        <f t="shared" ca="1" si="80"/>
        <v>51211,52211,53211,51221,52221,53221,91001,91003,91005,91101,91103,91105,91201,91203,91205,91002,91004,91006,91102,91104,91106,91202,91204,91206,92001,92003,92005,92101,92103,92105,92201,92203,92205,92002,92004</v>
      </c>
      <c r="O119" s="1" t="str">
        <f t="shared" si="81"/>
        <v>1519,1519,1519,669,669,669,164,148,148,148,148,148,148,148,148,148,148,148,148,148,148,148,148,148,45,45,45,45,45,45,45,45,45,45,45</v>
      </c>
      <c r="P119" s="1" t="str">
        <f t="shared" si="82"/>
        <v>(3,7),(3,7),(3,7),(2,4),(2,4),(2,4),(1,3),(1,3),(1,3),(1,3),(1,3),(1,3),(1,3),(1,3),(1,3),(1,3),(1,3),(1,3),(1,3),(1,3),(1,3),(1,3),(1,3),(1,3),(1,3),(1,3),(1,3),(1,3),(1,3),(1,3),(1,3),(1,3),(1,3),(1,3),(1,3)</v>
      </c>
      <c r="Q119" s="3" t="str">
        <f>IF(D119="坦克碎片",VLOOKUP(C119,道具信息!$N$2:$O$291,2,FALSE)&amp;"碎片",VLOOKUP(C119,道具信息!$N$2:$O$291,2,FALSE))</f>
        <v>T2部件</v>
      </c>
      <c r="R119" s="3">
        <f t="shared" si="65"/>
        <v>810</v>
      </c>
      <c r="S119" s="11">
        <f t="shared" si="66"/>
        <v>8.1000000000000003E-2</v>
      </c>
      <c r="T119" s="3" t="str">
        <f>VLOOKUP(Q119,道具信息!$Q$3:$S$20,2,FALSE)</f>
        <v>CHEST_ITEM_TYPE_T2_PART</v>
      </c>
      <c r="U119" s="3" t="str">
        <f>IF(COUNTIF(U$85:U118,T119)=0,T119,"")</f>
        <v/>
      </c>
      <c r="V119" s="3" t="str">
        <f t="shared" si="84"/>
        <v>CHEST_ITEM_TYPE_T2_SHARD,CHEST_ITEM_TYPE_T1_PART,CHEST_ITEM_TYPE_T2_PART</v>
      </c>
      <c r="W119" s="13" t="str">
        <f t="shared" si="85"/>
        <v/>
      </c>
      <c r="X119" s="3" t="str">
        <f t="shared" si="83"/>
        <v/>
      </c>
      <c r="Y119" s="3" t="str">
        <f t="shared" si="86"/>
        <v>65.3%,26.7%,8.1%</v>
      </c>
    </row>
    <row r="120" spans="2:25" x14ac:dyDescent="0.3">
      <c r="B120" s="2">
        <f>数据源!B152</f>
        <v>4</v>
      </c>
      <c r="C120" s="2" t="str">
        <f>数据源!C152</f>
        <v>T2LP6</v>
      </c>
      <c r="D120" s="2" t="str">
        <f>数据源!D152</f>
        <v>部件</v>
      </c>
      <c r="E120" s="2">
        <f>数据源!E152</f>
        <v>127.40000000000003</v>
      </c>
      <c r="F120" s="2">
        <f>数据源!F152</f>
        <v>2</v>
      </c>
      <c r="G120" s="2">
        <f>数据源!G152</f>
        <v>0.01</v>
      </c>
      <c r="H120" s="2">
        <f>数据源!H152</f>
        <v>4.513343799058084E-3</v>
      </c>
      <c r="I120" s="2">
        <f>数据源!I152</f>
        <v>45</v>
      </c>
      <c r="J120" s="3">
        <f t="shared" si="63"/>
        <v>1</v>
      </c>
      <c r="K120" s="3">
        <f t="shared" si="67"/>
        <v>3</v>
      </c>
      <c r="L120" s="3" t="str">
        <f t="shared" si="78"/>
        <v>部件</v>
      </c>
      <c r="M120" s="3">
        <f t="shared" ca="1" si="79"/>
        <v>92006</v>
      </c>
      <c r="N120" s="1" t="str">
        <f t="shared" ca="1" si="80"/>
        <v>51211,52211,53211,51221,52221,53221,91001,91003,91005,91101,91103,91105,91201,91203,91205,91002,91004,91006,91102,91104,91106,91202,91204,91206,92001,92003,92005,92101,92103,92105,92201,92203,92205,92002,92004,92006</v>
      </c>
      <c r="O120" s="1" t="str">
        <f t="shared" si="81"/>
        <v>1519,1519,1519,669,669,669,164,148,148,148,148,148,148,148,148,148,148,148,148,148,148,148,148,148,45,45,45,45,45,45,45,45,45,45,45,45</v>
      </c>
      <c r="P120" s="1" t="str">
        <f t="shared" si="82"/>
        <v>(3,7),(3,7),(3,7),(2,4),(2,4),(2,4),(1,3),(1,3),(1,3),(1,3),(1,3),(1,3),(1,3),(1,3),(1,3),(1,3),(1,3),(1,3),(1,3),(1,3),(1,3),(1,3),(1,3),(1,3),(1,3),(1,3),(1,3),(1,3),(1,3),(1,3),(1,3),(1,3),(1,3),(1,3),(1,3),(1,3)</v>
      </c>
      <c r="Q120" s="3" t="str">
        <f>IF(D120="坦克碎片",VLOOKUP(C120,道具信息!$N$2:$O$291,2,FALSE)&amp;"碎片",VLOOKUP(C120,道具信息!$N$2:$O$291,2,FALSE))</f>
        <v>T2部件</v>
      </c>
      <c r="R120" s="3">
        <f t="shared" si="65"/>
        <v>810</v>
      </c>
      <c r="S120" s="11">
        <f t="shared" si="66"/>
        <v>8.1000000000000003E-2</v>
      </c>
      <c r="T120" s="3" t="str">
        <f>VLOOKUP(Q120,道具信息!$Q$3:$S$20,2,FALSE)</f>
        <v>CHEST_ITEM_TYPE_T2_PART</v>
      </c>
      <c r="U120" s="3" t="str">
        <f>IF(COUNTIF(U$85:U119,T120)=0,T120,"")</f>
        <v/>
      </c>
      <c r="V120" s="3" t="str">
        <f t="shared" si="84"/>
        <v>CHEST_ITEM_TYPE_T2_SHARD,CHEST_ITEM_TYPE_T1_PART,CHEST_ITEM_TYPE_T2_PART</v>
      </c>
      <c r="W120" s="13" t="str">
        <f t="shared" si="85"/>
        <v/>
      </c>
      <c r="X120" s="3" t="str">
        <f t="shared" si="83"/>
        <v/>
      </c>
      <c r="Y120" s="3" t="str">
        <f t="shared" si="86"/>
        <v>65.3%,26.7%,8.1%</v>
      </c>
    </row>
    <row r="121" spans="2:25" x14ac:dyDescent="0.3">
      <c r="B121" s="2">
        <f>数据源!B153</f>
        <v>4</v>
      </c>
      <c r="C121" s="2" t="str">
        <f>数据源!C153</f>
        <v>T2MP2</v>
      </c>
      <c r="D121" s="2" t="str">
        <f>数据源!D153</f>
        <v>部件</v>
      </c>
      <c r="E121" s="2">
        <f>数据源!E153</f>
        <v>127.40000000000003</v>
      </c>
      <c r="F121" s="2">
        <f>数据源!F153</f>
        <v>2</v>
      </c>
      <c r="G121" s="2">
        <f>数据源!G153</f>
        <v>0.01</v>
      </c>
      <c r="H121" s="2">
        <f>数据源!H153</f>
        <v>4.513343799058084E-3</v>
      </c>
      <c r="I121" s="2">
        <f>数据源!I153</f>
        <v>45</v>
      </c>
      <c r="J121" s="3">
        <f t="shared" si="63"/>
        <v>1</v>
      </c>
      <c r="K121" s="3">
        <f t="shared" si="67"/>
        <v>3</v>
      </c>
      <c r="L121" s="3" t="str">
        <f t="shared" si="78"/>
        <v>部件</v>
      </c>
      <c r="M121" s="3">
        <f t="shared" ca="1" si="79"/>
        <v>92102</v>
      </c>
      <c r="N121" s="1" t="str">
        <f t="shared" ca="1" si="80"/>
        <v>51211,52211,53211,51221,52221,53221,91001,91003,91005,91101,91103,91105,91201,91203,91205,91002,91004,91006,91102,91104,91106,91202,91204,91206,92001,92003,92005,92101,92103,92105,92201,92203,92205,92002,92004,92006,92102</v>
      </c>
      <c r="O121" s="1" t="str">
        <f t="shared" si="81"/>
        <v>1519,1519,1519,669,669,669,164,148,148,148,148,148,148,148,148,148,148,148,148,148,148,148,148,148,45,45,45,45,45,45,45,45,45,45,45,45,45</v>
      </c>
      <c r="P121" s="1" t="str">
        <f t="shared" si="82"/>
        <v>(3,7),(3,7),(3,7),(2,4),(2,4),(2,4),(1,3),(1,3),(1,3),(1,3),(1,3),(1,3),(1,3),(1,3),(1,3),(1,3),(1,3),(1,3),(1,3),(1,3),(1,3),(1,3),(1,3),(1,3),(1,3),(1,3),(1,3),(1,3),(1,3),(1,3),(1,3),(1,3),(1,3),(1,3),(1,3),(1,3),(1,3)</v>
      </c>
      <c r="Q121" s="3" t="str">
        <f>IF(D121="坦克碎片",VLOOKUP(C121,道具信息!$N$2:$O$291,2,FALSE)&amp;"碎片",VLOOKUP(C121,道具信息!$N$2:$O$291,2,FALSE))</f>
        <v>T2部件</v>
      </c>
      <c r="R121" s="3">
        <f t="shared" si="65"/>
        <v>810</v>
      </c>
      <c r="S121" s="11">
        <f t="shared" si="66"/>
        <v>8.1000000000000003E-2</v>
      </c>
      <c r="T121" s="3" t="str">
        <f>VLOOKUP(Q121,道具信息!$Q$3:$S$20,2,FALSE)</f>
        <v>CHEST_ITEM_TYPE_T2_PART</v>
      </c>
      <c r="U121" s="3" t="str">
        <f>IF(COUNTIF(U$85:U120,T121)=0,T121,"")</f>
        <v/>
      </c>
      <c r="V121" s="3" t="str">
        <f t="shared" si="84"/>
        <v>CHEST_ITEM_TYPE_T2_SHARD,CHEST_ITEM_TYPE_T1_PART,CHEST_ITEM_TYPE_T2_PART</v>
      </c>
      <c r="W121" s="13" t="str">
        <f t="shared" si="85"/>
        <v/>
      </c>
      <c r="X121" s="3" t="str">
        <f t="shared" si="83"/>
        <v/>
      </c>
      <c r="Y121" s="3" t="str">
        <f t="shared" si="86"/>
        <v>65.3%,26.7%,8.1%</v>
      </c>
    </row>
    <row r="122" spans="2:25" x14ac:dyDescent="0.3">
      <c r="B122" s="2">
        <f>数据源!B154</f>
        <v>4</v>
      </c>
      <c r="C122" s="2" t="str">
        <f>数据源!C154</f>
        <v>T2MP4</v>
      </c>
      <c r="D122" s="2" t="str">
        <f>数据源!D154</f>
        <v>部件</v>
      </c>
      <c r="E122" s="2">
        <f>数据源!E154</f>
        <v>127.40000000000003</v>
      </c>
      <c r="F122" s="2">
        <f>数据源!F154</f>
        <v>2</v>
      </c>
      <c r="G122" s="2">
        <f>数据源!G154</f>
        <v>0.01</v>
      </c>
      <c r="H122" s="2">
        <f>数据源!H154</f>
        <v>4.513343799058084E-3</v>
      </c>
      <c r="I122" s="2">
        <f>数据源!I154</f>
        <v>45</v>
      </c>
      <c r="J122" s="3">
        <f t="shared" si="63"/>
        <v>1</v>
      </c>
      <c r="K122" s="3">
        <f t="shared" si="67"/>
        <v>3</v>
      </c>
      <c r="L122" s="3" t="str">
        <f t="shared" si="78"/>
        <v>部件</v>
      </c>
      <c r="M122" s="3">
        <f t="shared" ca="1" si="79"/>
        <v>92104</v>
      </c>
      <c r="N122" s="1" t="str">
        <f t="shared" ca="1" si="80"/>
        <v>51211,52211,53211,51221,52221,53221,91001,91003,91005,91101,91103,91105,91201,91203,91205,91002,91004,91006,91102,91104,91106,91202,91204,91206,92001,92003,92005,92101,92103,92105,92201,92203,92205,92002,92004,92006,92102,92104</v>
      </c>
      <c r="O122" s="1" t="str">
        <f t="shared" si="81"/>
        <v>1519,1519,1519,669,669,669,164,148,148,148,148,148,148,148,148,148,148,148,148,148,148,148,148,148,45,45,45,45,45,45,45,45,45,45,45,45,45,45</v>
      </c>
      <c r="P122" s="1" t="str">
        <f t="shared" si="82"/>
        <v>(3,7),(3,7),(3,7),(2,4),(2,4),(2,4),(1,3),(1,3),(1,3),(1,3),(1,3),(1,3),(1,3),(1,3),(1,3),(1,3),(1,3),(1,3),(1,3),(1,3),(1,3),(1,3),(1,3),(1,3),(1,3),(1,3),(1,3),(1,3),(1,3),(1,3),(1,3),(1,3),(1,3),(1,3),(1,3),(1,3),(1,3),(1,3)</v>
      </c>
      <c r="Q122" s="3" t="str">
        <f>IF(D122="坦克碎片",VLOOKUP(C122,道具信息!$N$2:$O$291,2,FALSE)&amp;"碎片",VLOOKUP(C122,道具信息!$N$2:$O$291,2,FALSE))</f>
        <v>T2部件</v>
      </c>
      <c r="R122" s="3">
        <f t="shared" si="65"/>
        <v>810</v>
      </c>
      <c r="S122" s="11">
        <f t="shared" si="66"/>
        <v>8.1000000000000003E-2</v>
      </c>
      <c r="T122" s="3" t="str">
        <f>VLOOKUP(Q122,道具信息!$Q$3:$S$20,2,FALSE)</f>
        <v>CHEST_ITEM_TYPE_T2_PART</v>
      </c>
      <c r="U122" s="3" t="str">
        <f>IF(COUNTIF(U$85:U121,T122)=0,T122,"")</f>
        <v/>
      </c>
      <c r="V122" s="3" t="str">
        <f t="shared" si="84"/>
        <v>CHEST_ITEM_TYPE_T2_SHARD,CHEST_ITEM_TYPE_T1_PART,CHEST_ITEM_TYPE_T2_PART</v>
      </c>
      <c r="W122" s="13" t="str">
        <f t="shared" si="85"/>
        <v/>
      </c>
      <c r="X122" s="3" t="str">
        <f t="shared" si="83"/>
        <v/>
      </c>
      <c r="Y122" s="3" t="str">
        <f t="shared" si="86"/>
        <v>65.3%,26.7%,8.1%</v>
      </c>
    </row>
    <row r="123" spans="2:25" x14ac:dyDescent="0.3">
      <c r="B123" s="2">
        <f>数据源!B155</f>
        <v>4</v>
      </c>
      <c r="C123" s="2" t="str">
        <f>数据源!C155</f>
        <v>T2MP6</v>
      </c>
      <c r="D123" s="2" t="str">
        <f>数据源!D155</f>
        <v>部件</v>
      </c>
      <c r="E123" s="2">
        <f>数据源!E155</f>
        <v>127.40000000000003</v>
      </c>
      <c r="F123" s="2">
        <f>数据源!F155</f>
        <v>2</v>
      </c>
      <c r="G123" s="2">
        <f>数据源!G155</f>
        <v>0.01</v>
      </c>
      <c r="H123" s="2">
        <f>数据源!H155</f>
        <v>4.513343799058084E-3</v>
      </c>
      <c r="I123" s="2">
        <f>数据源!I155</f>
        <v>45</v>
      </c>
      <c r="J123" s="3">
        <f t="shared" si="63"/>
        <v>1</v>
      </c>
      <c r="K123" s="3">
        <f t="shared" si="67"/>
        <v>3</v>
      </c>
      <c r="L123" s="3" t="str">
        <f t="shared" si="78"/>
        <v>部件</v>
      </c>
      <c r="M123" s="3">
        <f t="shared" ca="1" si="79"/>
        <v>92106</v>
      </c>
      <c r="N123" s="1" t="str">
        <f t="shared" ca="1" si="80"/>
        <v>51211,52211,53211,51221,52221,53221,91001,91003,91005,91101,91103,91105,91201,91203,91205,91002,91004,91006,91102,91104,91106,91202,91204,91206,92001,92003,92005,92101,92103,92105,92201,92203,92205,92002,92004,92006,92102,92104,92106</v>
      </c>
      <c r="O123" s="1" t="str">
        <f t="shared" si="81"/>
        <v>1519,1519,1519,669,669,669,164,148,148,148,148,148,148,148,148,148,148,148,148,148,148,148,148,148,45,45,45,45,45,45,45,45,45,45,45,45,45,45,45</v>
      </c>
      <c r="P123" s="1" t="str">
        <f t="shared" si="82"/>
        <v>(3,7),(3,7),(3,7),(2,4),(2,4),(2,4),(1,3),(1,3),(1,3),(1,3),(1,3),(1,3),(1,3),(1,3),(1,3),(1,3),(1,3),(1,3),(1,3),(1,3),(1,3),(1,3),(1,3),(1,3),(1,3),(1,3),(1,3),(1,3),(1,3),(1,3),(1,3),(1,3),(1,3),(1,3),(1,3),(1,3),(1,3),(1,3),(1,3)</v>
      </c>
      <c r="Q123" s="3" t="str">
        <f>IF(D123="坦克碎片",VLOOKUP(C123,道具信息!$N$2:$O$291,2,FALSE)&amp;"碎片",VLOOKUP(C123,道具信息!$N$2:$O$291,2,FALSE))</f>
        <v>T2部件</v>
      </c>
      <c r="R123" s="3">
        <f t="shared" si="65"/>
        <v>810</v>
      </c>
      <c r="S123" s="11">
        <f t="shared" si="66"/>
        <v>8.1000000000000003E-2</v>
      </c>
      <c r="T123" s="3" t="str">
        <f>VLOOKUP(Q123,道具信息!$Q$3:$S$20,2,FALSE)</f>
        <v>CHEST_ITEM_TYPE_T2_PART</v>
      </c>
      <c r="U123" s="3" t="str">
        <f>IF(COUNTIF(U$85:U122,T123)=0,T123,"")</f>
        <v/>
      </c>
      <c r="V123" s="3" t="str">
        <f t="shared" si="84"/>
        <v>CHEST_ITEM_TYPE_T2_SHARD,CHEST_ITEM_TYPE_T1_PART,CHEST_ITEM_TYPE_T2_PART</v>
      </c>
      <c r="W123" s="13" t="str">
        <f t="shared" si="85"/>
        <v/>
      </c>
      <c r="X123" s="3" t="str">
        <f t="shared" si="83"/>
        <v/>
      </c>
      <c r="Y123" s="3" t="str">
        <f t="shared" si="86"/>
        <v>65.3%,26.7%,8.1%</v>
      </c>
    </row>
    <row r="124" spans="2:25" x14ac:dyDescent="0.3">
      <c r="B124" s="2">
        <f>数据源!B156</f>
        <v>4</v>
      </c>
      <c r="C124" s="2" t="str">
        <f>数据源!C156</f>
        <v>T2HP2</v>
      </c>
      <c r="D124" s="2" t="str">
        <f>数据源!D156</f>
        <v>部件</v>
      </c>
      <c r="E124" s="2">
        <f>数据源!E156</f>
        <v>127.40000000000003</v>
      </c>
      <c r="F124" s="2">
        <f>数据源!F156</f>
        <v>2</v>
      </c>
      <c r="G124" s="2">
        <f>数据源!G156</f>
        <v>0.01</v>
      </c>
      <c r="H124" s="2">
        <f>数据源!H156</f>
        <v>4.513343799058084E-3</v>
      </c>
      <c r="I124" s="2">
        <f>数据源!I156</f>
        <v>45</v>
      </c>
      <c r="J124" s="3">
        <f t="shared" si="63"/>
        <v>1</v>
      </c>
      <c r="K124" s="3">
        <f t="shared" si="67"/>
        <v>3</v>
      </c>
      <c r="L124" s="3" t="str">
        <f t="shared" si="78"/>
        <v>部件</v>
      </c>
      <c r="M124" s="3">
        <f t="shared" ca="1" si="79"/>
        <v>92202</v>
      </c>
      <c r="N124" s="1" t="str">
        <f t="shared" ca="1" si="80"/>
        <v>51211,52211,53211,51221,52221,53221,91001,91003,91005,91101,91103,91105,91201,91203,91205,91002,91004,91006,91102,91104,91106,91202,91204,91206,92001,92003,92005,92101,92103,92105,92201,92203,92205,92002,92004,92006,92102,92104,92106,92202</v>
      </c>
      <c r="O124" s="1" t="str">
        <f t="shared" si="81"/>
        <v>1519,1519,1519,669,669,669,164,148,148,148,148,148,148,148,148,148,148,148,148,148,148,148,148,148,45,45,45,45,45,45,45,45,45,45,45,45,45,45,45,45</v>
      </c>
      <c r="P124" s="1" t="str">
        <f t="shared" si="82"/>
        <v>(3,7),(3,7),(3,7),(2,4),(2,4),(2,4),(1,3),(1,3),(1,3),(1,3),(1,3),(1,3),(1,3),(1,3),(1,3),(1,3),(1,3),(1,3),(1,3),(1,3),(1,3),(1,3),(1,3),(1,3),(1,3),(1,3),(1,3),(1,3),(1,3),(1,3),(1,3),(1,3),(1,3),(1,3),(1,3),(1,3),(1,3),(1,3),(1,3),(1,3)</v>
      </c>
      <c r="Q124" s="3" t="str">
        <f>IF(D124="坦克碎片",VLOOKUP(C124,道具信息!$N$2:$O$291,2,FALSE)&amp;"碎片",VLOOKUP(C124,道具信息!$N$2:$O$291,2,FALSE))</f>
        <v>T2部件</v>
      </c>
      <c r="R124" s="3">
        <f t="shared" si="65"/>
        <v>810</v>
      </c>
      <c r="S124" s="11">
        <f t="shared" si="66"/>
        <v>8.1000000000000003E-2</v>
      </c>
      <c r="T124" s="3" t="str">
        <f>VLOOKUP(Q124,道具信息!$Q$3:$S$20,2,FALSE)</f>
        <v>CHEST_ITEM_TYPE_T2_PART</v>
      </c>
      <c r="U124" s="3" t="str">
        <f>IF(COUNTIF(U$85:U123,T124)=0,T124,"")</f>
        <v/>
      </c>
      <c r="V124" s="3" t="str">
        <f t="shared" si="84"/>
        <v>CHEST_ITEM_TYPE_T2_SHARD,CHEST_ITEM_TYPE_T1_PART,CHEST_ITEM_TYPE_T2_PART</v>
      </c>
      <c r="W124" s="13" t="str">
        <f t="shared" si="85"/>
        <v/>
      </c>
      <c r="X124" s="3" t="str">
        <f t="shared" si="83"/>
        <v/>
      </c>
      <c r="Y124" s="3" t="str">
        <f t="shared" si="86"/>
        <v>65.3%,26.7%,8.1%</v>
      </c>
    </row>
    <row r="125" spans="2:25" x14ac:dyDescent="0.3">
      <c r="B125" s="2">
        <f>数据源!B157</f>
        <v>4</v>
      </c>
      <c r="C125" s="2" t="str">
        <f>数据源!C157</f>
        <v>T2HP4</v>
      </c>
      <c r="D125" s="2" t="str">
        <f>数据源!D157</f>
        <v>部件</v>
      </c>
      <c r="E125" s="2">
        <f>数据源!E157</f>
        <v>127.40000000000003</v>
      </c>
      <c r="F125" s="2">
        <f>数据源!F157</f>
        <v>2</v>
      </c>
      <c r="G125" s="2">
        <f>数据源!G157</f>
        <v>0.01</v>
      </c>
      <c r="H125" s="2">
        <f>数据源!H157</f>
        <v>4.513343799058084E-3</v>
      </c>
      <c r="I125" s="2">
        <f>数据源!I157</f>
        <v>45</v>
      </c>
      <c r="J125" s="3">
        <f t="shared" si="63"/>
        <v>1</v>
      </c>
      <c r="K125" s="3">
        <f t="shared" si="67"/>
        <v>3</v>
      </c>
      <c r="L125" s="3" t="str">
        <f t="shared" si="78"/>
        <v>部件</v>
      </c>
      <c r="M125" s="3">
        <f t="shared" ca="1" si="79"/>
        <v>92204</v>
      </c>
      <c r="N125" s="1" t="str">
        <f t="shared" ca="1" si="80"/>
        <v>51211,52211,53211,51221,52221,53221,91001,91003,91005,91101,91103,91105,91201,91203,91205,91002,91004,91006,91102,91104,91106,91202,91204,91206,92001,92003,92005,92101,92103,92105,92201,92203,92205,92002,92004,92006,92102,92104,92106,92202,92204</v>
      </c>
      <c r="O125" s="1" t="str">
        <f t="shared" si="81"/>
        <v>1519,1519,1519,669,669,669,164,148,148,148,148,148,148,148,148,148,148,148,148,148,148,148,148,148,45,45,45,45,45,45,45,45,45,45,45,45,45,45,45,45,45</v>
      </c>
      <c r="P125" s="1" t="str">
        <f t="shared" si="82"/>
        <v>(3,7),(3,7),(3,7),(2,4),(2,4),(2,4),(1,3),(1,3),(1,3),(1,3),(1,3),(1,3),(1,3),(1,3),(1,3),(1,3),(1,3),(1,3),(1,3),(1,3),(1,3),(1,3),(1,3),(1,3),(1,3),(1,3),(1,3),(1,3),(1,3),(1,3),(1,3),(1,3),(1,3),(1,3),(1,3),(1,3),(1,3),(1,3),(1,3),(1,3),(1,3)</v>
      </c>
      <c r="Q125" s="3" t="str">
        <f>IF(D125="坦克碎片",VLOOKUP(C125,道具信息!$N$2:$O$291,2,FALSE)&amp;"碎片",VLOOKUP(C125,道具信息!$N$2:$O$291,2,FALSE))</f>
        <v>T2部件</v>
      </c>
      <c r="R125" s="3">
        <f t="shared" si="65"/>
        <v>810</v>
      </c>
      <c r="S125" s="11">
        <f t="shared" si="66"/>
        <v>8.1000000000000003E-2</v>
      </c>
      <c r="T125" s="3" t="str">
        <f>VLOOKUP(Q125,道具信息!$Q$3:$S$20,2,FALSE)</f>
        <v>CHEST_ITEM_TYPE_T2_PART</v>
      </c>
      <c r="U125" s="3" t="str">
        <f>IF(COUNTIF(U$85:U124,T125)=0,T125,"")</f>
        <v/>
      </c>
      <c r="V125" s="3" t="str">
        <f t="shared" si="84"/>
        <v>CHEST_ITEM_TYPE_T2_SHARD,CHEST_ITEM_TYPE_T1_PART,CHEST_ITEM_TYPE_T2_PART</v>
      </c>
      <c r="W125" s="13" t="str">
        <f t="shared" si="85"/>
        <v/>
      </c>
      <c r="X125" s="3" t="str">
        <f t="shared" si="83"/>
        <v/>
      </c>
      <c r="Y125" s="3" t="str">
        <f t="shared" si="86"/>
        <v>65.3%,26.7%,8.1%</v>
      </c>
    </row>
    <row r="126" spans="2:25" x14ac:dyDescent="0.3">
      <c r="B126" s="2">
        <f>数据源!B158</f>
        <v>4</v>
      </c>
      <c r="C126" s="2" t="str">
        <f>数据源!C158</f>
        <v>T2HP6</v>
      </c>
      <c r="D126" s="2" t="str">
        <f>数据源!D158</f>
        <v>部件</v>
      </c>
      <c r="E126" s="2">
        <f>数据源!E158</f>
        <v>127.40000000000003</v>
      </c>
      <c r="F126" s="2">
        <f>数据源!F158</f>
        <v>2</v>
      </c>
      <c r="G126" s="2">
        <f>数据源!G158</f>
        <v>0.01</v>
      </c>
      <c r="H126" s="2">
        <f>数据源!H158</f>
        <v>4.513343799058084E-3</v>
      </c>
      <c r="I126" s="2">
        <f>数据源!I158</f>
        <v>45</v>
      </c>
      <c r="J126" s="3">
        <f t="shared" si="63"/>
        <v>1</v>
      </c>
      <c r="K126" s="3">
        <f t="shared" si="67"/>
        <v>3</v>
      </c>
      <c r="L126" s="3" t="str">
        <f t="shared" si="78"/>
        <v>部件</v>
      </c>
      <c r="M126" s="3">
        <f t="shared" ca="1" si="79"/>
        <v>92206</v>
      </c>
      <c r="N126" s="1" t="str">
        <f t="shared" ca="1" si="80"/>
        <v>51211,52211,53211,51221,52221,53221,91001,91003,91005,91101,91103,91105,91201,91203,91205,91002,91004,91006,91102,91104,91106,91202,91204,91206,92001,92003,92005,92101,92103,92105,92201,92203,92205,92002,92004,92006,92102,92104,92106,92202,92204,92206</v>
      </c>
      <c r="O126" s="1" t="str">
        <f t="shared" si="81"/>
        <v>1519,1519,1519,669,669,669,164,148,148,148,148,148,148,148,148,148,148,148,148,148,148,148,148,148,45,45,45,45,45,45,45,45,45,45,45,45,45,45,45,45,45,45</v>
      </c>
      <c r="P126" s="1" t="str">
        <f t="shared" si="82"/>
        <v>(3,7),(3,7),(3,7),(2,4),(2,4),(2,4),(1,3),(1,3),(1,3),(1,3),(1,3),(1,3),(1,3),(1,3),(1,3),(1,3),(1,3),(1,3),(1,3),(1,3),(1,3),(1,3),(1,3),(1,3),(1,3),(1,3),(1,3),(1,3),(1,3),(1,3),(1,3),(1,3),(1,3),(1,3),(1,3),(1,3),(1,3),(1,3),(1,3),(1,3),(1,3),(1,3)</v>
      </c>
      <c r="Q126" s="3" t="str">
        <f>IF(D126="坦克碎片",VLOOKUP(C126,道具信息!$N$2:$O$291,2,FALSE)&amp;"碎片",VLOOKUP(C126,道具信息!$N$2:$O$291,2,FALSE))</f>
        <v>T2部件</v>
      </c>
      <c r="R126" s="3">
        <f t="shared" si="65"/>
        <v>810</v>
      </c>
      <c r="S126" s="11">
        <f t="shared" si="66"/>
        <v>8.1000000000000003E-2</v>
      </c>
      <c r="T126" s="3" t="str">
        <f>VLOOKUP(Q126,道具信息!$Q$3:$S$20,2,FALSE)</f>
        <v>CHEST_ITEM_TYPE_T2_PART</v>
      </c>
      <c r="U126" s="3" t="str">
        <f>IF(COUNTIF(U$85:U125,T126)=0,T126,"")</f>
        <v/>
      </c>
      <c r="V126" s="3" t="str">
        <f t="shared" si="84"/>
        <v>CHEST_ITEM_TYPE_T2_SHARD,CHEST_ITEM_TYPE_T1_PART,CHEST_ITEM_TYPE_T2_PART</v>
      </c>
      <c r="W126" s="13" t="str">
        <f t="shared" si="85"/>
        <v/>
      </c>
      <c r="X126" s="3" t="str">
        <f t="shared" si="83"/>
        <v/>
      </c>
      <c r="Y126" s="3" t="str">
        <f t="shared" si="86"/>
        <v>65.3%,26.7%,8.1%</v>
      </c>
    </row>
    <row r="127" spans="2:25" x14ac:dyDescent="0.3">
      <c r="B127" s="4"/>
      <c r="C127" s="4"/>
      <c r="D127" s="4"/>
      <c r="E127" s="4"/>
      <c r="F127" s="4"/>
      <c r="G127" s="4"/>
      <c r="H127" s="4"/>
      <c r="I127" s="4"/>
      <c r="N127" s="1" t="str">
        <f ca="1">"["&amp;N126&amp;"]"</f>
        <v>[51211,52211,53211,51221,52221,53221,91001,91003,91005,91101,91103,91105,91201,91203,91205,91002,91004,91006,91102,91104,91106,91202,91204,91206,92001,92003,92005,92101,92103,92105,92201,92203,92205,92002,92004,92006,92102,92104,92106,92202,92204,92206]</v>
      </c>
      <c r="O127" s="1" t="str">
        <f>"["&amp;O126&amp;"]"</f>
        <v>[1519,1519,1519,669,669,669,164,148,148,148,148,148,148,148,148,148,148,148,148,148,148,148,148,148,45,45,45,45,45,45,45,45,45,45,45,45,45,45,45,45,45,45]</v>
      </c>
      <c r="P127" s="1" t="str">
        <f>"["&amp;P126&amp;"]"</f>
        <v>[(3,7),(3,7),(3,7),(2,4),(2,4),(2,4),(1,3),(1,3),(1,3),(1,3),(1,3),(1,3),(1,3),(1,3),(1,3),(1,3),(1,3),(1,3),(1,3),(1,3),(1,3),(1,3),(1,3),(1,3),(1,3),(1,3),(1,3),(1,3),(1,3),(1,3),(1,3),(1,3),(1,3),(1,3),(1,3),(1,3),(1,3),(1,3),(1,3),(1,3),(1,3),(1,3)]</v>
      </c>
      <c r="V127" s="3" t="str">
        <f>"["&amp;V126&amp;"]"</f>
        <v>[CHEST_ITEM_TYPE_T2_SHARD,CHEST_ITEM_TYPE_T1_PART,CHEST_ITEM_TYPE_T2_PART]</v>
      </c>
      <c r="Y127" s="3" t="str">
        <f>"["&amp;Y126&amp;"]"</f>
        <v>[65.3%,26.7%,8.1%]</v>
      </c>
    </row>
    <row r="128" spans="2:25" x14ac:dyDescent="0.3">
      <c r="B128" s="4"/>
      <c r="C128" s="4"/>
      <c r="D128" s="4"/>
      <c r="E128" s="4"/>
      <c r="F128" s="4"/>
      <c r="G128" s="4"/>
      <c r="H128" s="4"/>
      <c r="I128" s="4"/>
      <c r="N128" s="1"/>
      <c r="O128" s="1"/>
      <c r="P128" s="1"/>
    </row>
    <row r="129" spans="2:25" x14ac:dyDescent="0.3">
      <c r="B129" s="2" t="str">
        <f>数据源!B161</f>
        <v>联赛等级</v>
      </c>
      <c r="C129" s="2" t="str">
        <f>数据源!C161</f>
        <v>道具名称</v>
      </c>
      <c r="D129" s="2" t="str">
        <f>数据源!D161</f>
        <v>对应大类</v>
      </c>
      <c r="E129" s="2" t="str">
        <f>数据源!E161</f>
        <v>道具价值</v>
      </c>
      <c r="F129" s="2" t="str">
        <f>数据源!F161</f>
        <v>抽取个数</v>
      </c>
      <c r="G129" s="2" t="str">
        <f>数据源!G161</f>
        <v>价值比例</v>
      </c>
      <c r="H129" s="2" t="str">
        <f>数据源!H161</f>
        <v>产出概率</v>
      </c>
      <c r="I129" s="2" t="str">
        <f>数据源!I161</f>
        <v>权重值</v>
      </c>
      <c r="J129" s="7" t="s">
        <v>234</v>
      </c>
      <c r="K129" s="7" t="s">
        <v>235</v>
      </c>
      <c r="L129" s="3" t="s">
        <v>222</v>
      </c>
      <c r="M129" s="3" t="s">
        <v>220</v>
      </c>
      <c r="N129" s="3" t="s">
        <v>224</v>
      </c>
      <c r="O129" s="3" t="s">
        <v>225</v>
      </c>
      <c r="P129" s="3" t="s">
        <v>226</v>
      </c>
      <c r="Q129" s="8" t="s">
        <v>244</v>
      </c>
      <c r="R129" s="8" t="s">
        <v>245</v>
      </c>
      <c r="S129" s="8" t="s">
        <v>246</v>
      </c>
    </row>
    <row r="130" spans="2:25" x14ac:dyDescent="0.3">
      <c r="B130" s="2">
        <f>数据源!B162</f>
        <v>5</v>
      </c>
      <c r="C130" s="2" t="str">
        <f>数据源!C162</f>
        <v>Puma</v>
      </c>
      <c r="D130" s="2" t="str">
        <f>数据源!D162</f>
        <v>坦克碎片</v>
      </c>
      <c r="E130" s="2">
        <f>数据源!E162</f>
        <v>42</v>
      </c>
      <c r="F130" s="2">
        <f>数据源!F162</f>
        <v>3</v>
      </c>
      <c r="G130" s="2">
        <f>数据源!G162</f>
        <v>8.7599999999999997E-2</v>
      </c>
      <c r="H130" s="2">
        <f>数据源!H162</f>
        <v>7.9952380952380955E-2</v>
      </c>
      <c r="I130" s="2">
        <f>数据源!I162</f>
        <v>800</v>
      </c>
      <c r="J130" s="3">
        <f t="shared" ref="J130" si="87">ROUNDUP(IF(F130&gt;1,F130-ROUNDDOWN(SQRT(F130),0),F130),0)</f>
        <v>2</v>
      </c>
      <c r="K130" s="3">
        <f t="shared" ref="K130" si="88">F130*2-J130</f>
        <v>4</v>
      </c>
      <c r="L130" s="3" t="str">
        <f>RIGHT(D130,2)</f>
        <v>碎片</v>
      </c>
      <c r="M130" s="3">
        <f ca="1">IF(OR(L130="坦克",L130="碎片"),VLOOKUP(C130,INDIRECT("坦克ID"),MATCH(L130&amp;"ID",INDIRECT("坦克标头"),0),FALSE),VLOOKUP(C130,INDIRECT(L130&amp;"ID"),2,FALSE))</f>
        <v>51221</v>
      </c>
      <c r="N130" s="1">
        <f ca="1">M130</f>
        <v>51221</v>
      </c>
      <c r="O130" s="1">
        <f>I130</f>
        <v>800</v>
      </c>
      <c r="P130" s="1" t="str">
        <f>"("&amp;J130&amp;","&amp;K130&amp;")"</f>
        <v>(2,4)</v>
      </c>
      <c r="Q130" s="3" t="str">
        <f>IF(D130="坦克碎片",VLOOKUP(C130,道具信息!$N$2:$O$291,2,FALSE)&amp;"碎片",VLOOKUP(C130,道具信息!$N$2:$O$291,2,FALSE))</f>
        <v>T2坦克碎片</v>
      </c>
      <c r="R130" s="3">
        <f t="shared" ref="R130:R174" si="89">SUMIFS(I$3:I$517,Q$3:Q$517,Q130,B$3:B$517,B130)</f>
        <v>2400</v>
      </c>
      <c r="S130" s="11">
        <f t="shared" ref="S130:S174" si="90">ROUND(R130/SUMIF(B$3:B$517,B130,I$3:I$517),3)</f>
        <v>0.24099999999999999</v>
      </c>
      <c r="T130" s="3" t="str">
        <f>VLOOKUP(Q130,道具信息!$Q$3:$S$20,2,FALSE)</f>
        <v>CHEST_ITEM_TYPE_T2_SHARD</v>
      </c>
      <c r="U130" s="3" t="str">
        <f>T130</f>
        <v>CHEST_ITEM_TYPE_T2_SHARD</v>
      </c>
      <c r="V130" s="3" t="str">
        <f>U130</f>
        <v>CHEST_ITEM_TYPE_T2_SHARD</v>
      </c>
      <c r="W130" s="13">
        <f>IF(U130&lt;&gt;"",ROUND(S130*100%,3),"")</f>
        <v>0.24099999999999999</v>
      </c>
      <c r="X130" s="3" t="str">
        <f>TEXT(W130,"0.0%")</f>
        <v>24.1%</v>
      </c>
      <c r="Y130" s="3" t="str">
        <f>X130</f>
        <v>24.1%</v>
      </c>
    </row>
    <row r="131" spans="2:25" x14ac:dyDescent="0.3">
      <c r="B131" s="2">
        <f>数据源!B163</f>
        <v>5</v>
      </c>
      <c r="C131" s="2" t="str">
        <f>数据源!C163</f>
        <v>四号</v>
      </c>
      <c r="D131" s="2" t="str">
        <f>数据源!D163</f>
        <v>坦克碎片</v>
      </c>
      <c r="E131" s="2">
        <f>数据源!E163</f>
        <v>42</v>
      </c>
      <c r="F131" s="2">
        <f>数据源!F163</f>
        <v>3</v>
      </c>
      <c r="G131" s="2">
        <f>数据源!G163</f>
        <v>8.7599999999999997E-2</v>
      </c>
      <c r="H131" s="2">
        <f>数据源!H163</f>
        <v>7.9952380952380955E-2</v>
      </c>
      <c r="I131" s="2">
        <f>数据源!I163</f>
        <v>800</v>
      </c>
      <c r="J131" s="3">
        <f t="shared" ref="J131:J174" si="91">ROUNDUP(IF(F131&gt;1,F131-ROUNDDOWN(SQRT(F131),0),F131),0)</f>
        <v>2</v>
      </c>
      <c r="K131" s="3">
        <f t="shared" ref="K131:K174" si="92">F131*2-J131</f>
        <v>4</v>
      </c>
      <c r="L131" s="3" t="str">
        <f t="shared" ref="L131:L156" si="93">RIGHT(D131,2)</f>
        <v>碎片</v>
      </c>
      <c r="M131" s="3">
        <f t="shared" ref="M131:M156" ca="1" si="94">IF(OR(L131="坦克",L131="碎片"),VLOOKUP(C131,INDIRECT("坦克ID"),MATCH(L131&amp;"ID",INDIRECT("坦克标头"),0),FALSE),VLOOKUP(C131,INDIRECT(L131&amp;"ID"),2,FALSE))</f>
        <v>52221</v>
      </c>
      <c r="N131" s="1" t="str">
        <f ca="1">N130&amp;","&amp;M131</f>
        <v>51221,52221</v>
      </c>
      <c r="O131" s="1" t="str">
        <f>O130&amp;","&amp;I131</f>
        <v>800,800</v>
      </c>
      <c r="P131" s="1" t="str">
        <f>P130&amp;","&amp;"("&amp;J131&amp;","&amp;K131&amp;")"</f>
        <v>(2,4),(2,4)</v>
      </c>
      <c r="Q131" s="3" t="str">
        <f>IF(D131="坦克碎片",VLOOKUP(C131,道具信息!$N$2:$O$291,2,FALSE)&amp;"碎片",VLOOKUP(C131,道具信息!$N$2:$O$291,2,FALSE))</f>
        <v>T2坦克碎片</v>
      </c>
      <c r="R131" s="3">
        <f t="shared" si="89"/>
        <v>2400</v>
      </c>
      <c r="S131" s="11">
        <f t="shared" si="90"/>
        <v>0.24099999999999999</v>
      </c>
      <c r="T131" s="3" t="str">
        <f>VLOOKUP(Q131,道具信息!$Q$3:$S$20,2,FALSE)</f>
        <v>CHEST_ITEM_TYPE_T2_SHARD</v>
      </c>
      <c r="U131" s="3" t="str">
        <f>IF(COUNTIF(U$130:U130,T131)=0,T131,"")</f>
        <v/>
      </c>
      <c r="V131" s="3" t="str">
        <f>IF(U131&lt;&gt;"",V130&amp;","&amp;U131,V130)</f>
        <v>CHEST_ITEM_TYPE_T2_SHARD</v>
      </c>
      <c r="W131" s="13" t="str">
        <f t="shared" ref="W131" si="95">IF(U131&lt;&gt;"",ROUND(S131*100%,3),"")</f>
        <v/>
      </c>
      <c r="X131" s="3" t="str">
        <f t="shared" ref="X131:X156" si="96">TEXT(W131,"0.0%")</f>
        <v/>
      </c>
      <c r="Y131" s="3" t="str">
        <f>IF(X131&lt;&gt;"",Y130&amp;","&amp;X131,Y130)</f>
        <v>24.1%</v>
      </c>
    </row>
    <row r="132" spans="2:25" x14ac:dyDescent="0.3">
      <c r="B132" s="2">
        <f>数据源!B164</f>
        <v>5</v>
      </c>
      <c r="C132" s="2" t="str">
        <f>数据源!C164</f>
        <v>丘吉尔</v>
      </c>
      <c r="D132" s="2" t="str">
        <f>数据源!D164</f>
        <v>坦克碎片</v>
      </c>
      <c r="E132" s="2">
        <f>数据源!E164</f>
        <v>42</v>
      </c>
      <c r="F132" s="2">
        <f>数据源!F164</f>
        <v>3</v>
      </c>
      <c r="G132" s="2">
        <f>数据源!G164</f>
        <v>8.7599999999999997E-2</v>
      </c>
      <c r="H132" s="2">
        <f>数据源!H164</f>
        <v>7.9952380952380955E-2</v>
      </c>
      <c r="I132" s="2">
        <f>数据源!I164</f>
        <v>800</v>
      </c>
      <c r="J132" s="3">
        <f t="shared" si="91"/>
        <v>2</v>
      </c>
      <c r="K132" s="3">
        <f t="shared" si="92"/>
        <v>4</v>
      </c>
      <c r="L132" s="3" t="str">
        <f t="shared" si="93"/>
        <v>碎片</v>
      </c>
      <c r="M132" s="3">
        <f t="shared" ca="1" si="94"/>
        <v>53221</v>
      </c>
      <c r="N132" s="1" t="str">
        <f t="shared" ref="N132:N156" ca="1" si="97">N131&amp;","&amp;M132</f>
        <v>51221,52221,53221</v>
      </c>
      <c r="O132" s="1" t="str">
        <f t="shared" ref="O132:O156" si="98">O131&amp;","&amp;I132</f>
        <v>800,800,800</v>
      </c>
      <c r="P132" s="1" t="str">
        <f t="shared" ref="P132:P156" si="99">P131&amp;","&amp;"("&amp;J132&amp;","&amp;K132&amp;")"</f>
        <v>(2,4),(2,4),(2,4)</v>
      </c>
      <c r="Q132" s="3" t="str">
        <f>IF(D132="坦克碎片",VLOOKUP(C132,道具信息!$N$2:$O$291,2,FALSE)&amp;"碎片",VLOOKUP(C132,道具信息!$N$2:$O$291,2,FALSE))</f>
        <v>T2坦克碎片</v>
      </c>
      <c r="R132" s="3">
        <f t="shared" si="89"/>
        <v>2400</v>
      </c>
      <c r="S132" s="11">
        <f t="shared" si="90"/>
        <v>0.24099999999999999</v>
      </c>
      <c r="T132" s="3" t="str">
        <f>VLOOKUP(Q132,道具信息!$Q$3:$S$20,2,FALSE)</f>
        <v>CHEST_ITEM_TYPE_T2_SHARD</v>
      </c>
      <c r="U132" s="3" t="str">
        <f>IF(COUNTIF(U$130:U131,T132)=0,T132,"")</f>
        <v/>
      </c>
      <c r="V132" s="3" t="str">
        <f t="shared" ref="V132:V157" si="100">IF(U132&lt;&gt;"",V131&amp;","&amp;U132,V131)</f>
        <v>CHEST_ITEM_TYPE_T2_SHARD</v>
      </c>
      <c r="W132" s="13" t="str">
        <f t="shared" ref="W132:W157" si="101">IF(U132&lt;&gt;"",ROUND(S132*100%,3),"")</f>
        <v/>
      </c>
      <c r="X132" s="3" t="str">
        <f t="shared" si="96"/>
        <v/>
      </c>
      <c r="Y132" s="3" t="str">
        <f t="shared" ref="Y132:Y157" si="102">IF(X132&lt;&gt;"",Y131&amp;","&amp;X132,Y131)</f>
        <v>24.1%</v>
      </c>
    </row>
    <row r="133" spans="2:25" x14ac:dyDescent="0.3">
      <c r="B133" s="2">
        <f>数据源!B165</f>
        <v>5</v>
      </c>
      <c r="C133" s="2" t="str">
        <f>数据源!C165</f>
        <v>35(t)</v>
      </c>
      <c r="D133" s="2" t="str">
        <f>数据源!D165</f>
        <v>坦克碎片</v>
      </c>
      <c r="E133" s="2">
        <f>数据源!E165</f>
        <v>50</v>
      </c>
      <c r="F133" s="2">
        <f>数据源!F165</f>
        <v>2</v>
      </c>
      <c r="G133" s="2">
        <f>数据源!G165</f>
        <v>5.8400000000000001E-2</v>
      </c>
      <c r="H133" s="2">
        <f>数据源!H165</f>
        <v>6.7159999999999997E-2</v>
      </c>
      <c r="I133" s="2">
        <f>数据源!I165</f>
        <v>672</v>
      </c>
      <c r="J133" s="3">
        <f t="shared" si="91"/>
        <v>1</v>
      </c>
      <c r="K133" s="3">
        <f t="shared" si="92"/>
        <v>3</v>
      </c>
      <c r="L133" s="3" t="str">
        <f t="shared" si="93"/>
        <v>碎片</v>
      </c>
      <c r="M133" s="3">
        <f t="shared" ca="1" si="94"/>
        <v>51311</v>
      </c>
      <c r="N133" s="1" t="str">
        <f t="shared" ca="1" si="97"/>
        <v>51221,52221,53221,51311</v>
      </c>
      <c r="O133" s="1" t="str">
        <f t="shared" si="98"/>
        <v>800,800,800,672</v>
      </c>
      <c r="P133" s="1" t="str">
        <f t="shared" si="99"/>
        <v>(2,4),(2,4),(2,4),(1,3)</v>
      </c>
      <c r="Q133" s="3" t="str">
        <f>IF(D133="坦克碎片",VLOOKUP(C133,道具信息!$N$2:$O$291,2,FALSE)&amp;"碎片",VLOOKUP(C133,道具信息!$N$2:$O$291,2,FALSE))</f>
        <v>T3坦克碎片</v>
      </c>
      <c r="R133" s="3">
        <f t="shared" si="89"/>
        <v>2961</v>
      </c>
      <c r="S133" s="11">
        <f t="shared" si="90"/>
        <v>0.29699999999999999</v>
      </c>
      <c r="T133" s="3" t="str">
        <f>VLOOKUP(Q133,道具信息!$Q$3:$S$20,2,FALSE)</f>
        <v>CHEST_ITEM_TYPE_T3_SHARD</v>
      </c>
      <c r="U133" s="3" t="str">
        <f>IF(COUNTIF(U$130:U132,T133)=0,T133,"")</f>
        <v>CHEST_ITEM_TYPE_T3_SHARD</v>
      </c>
      <c r="V133" s="3" t="str">
        <f t="shared" si="100"/>
        <v>CHEST_ITEM_TYPE_T2_SHARD,CHEST_ITEM_TYPE_T3_SHARD</v>
      </c>
      <c r="W133" s="13">
        <f t="shared" si="101"/>
        <v>0.29699999999999999</v>
      </c>
      <c r="X133" s="3" t="str">
        <f t="shared" si="96"/>
        <v>29.7%</v>
      </c>
      <c r="Y133" s="3" t="str">
        <f t="shared" si="102"/>
        <v>24.1%,29.7%</v>
      </c>
    </row>
    <row r="134" spans="2:25" x14ac:dyDescent="0.3">
      <c r="B134" s="2">
        <f>数据源!B166</f>
        <v>5</v>
      </c>
      <c r="C134" s="2" t="str">
        <f>数据源!C166</f>
        <v>玛蒂尔达</v>
      </c>
      <c r="D134" s="2" t="str">
        <f>数据源!D166</f>
        <v>坦克碎片</v>
      </c>
      <c r="E134" s="2">
        <f>数据源!E166</f>
        <v>50</v>
      </c>
      <c r="F134" s="2">
        <f>数据源!F166</f>
        <v>2</v>
      </c>
      <c r="G134" s="2">
        <f>数据源!G166</f>
        <v>5.8400000000000001E-2</v>
      </c>
      <c r="H134" s="2">
        <f>数据源!H166</f>
        <v>6.7159999999999997E-2</v>
      </c>
      <c r="I134" s="2">
        <f>数据源!I166</f>
        <v>672</v>
      </c>
      <c r="J134" s="3">
        <f t="shared" si="91"/>
        <v>1</v>
      </c>
      <c r="K134" s="3">
        <f t="shared" si="92"/>
        <v>3</v>
      </c>
      <c r="L134" s="3" t="str">
        <f t="shared" si="93"/>
        <v>碎片</v>
      </c>
      <c r="M134" s="3">
        <f t="shared" ca="1" si="94"/>
        <v>52311</v>
      </c>
      <c r="N134" s="1" t="str">
        <f t="shared" ca="1" si="97"/>
        <v>51221,52221,53221,51311,52311</v>
      </c>
      <c r="O134" s="1" t="str">
        <f t="shared" si="98"/>
        <v>800,800,800,672,672</v>
      </c>
      <c r="P134" s="1" t="str">
        <f t="shared" si="99"/>
        <v>(2,4),(2,4),(2,4),(1,3),(1,3)</v>
      </c>
      <c r="Q134" s="3" t="str">
        <f>IF(D134="坦克碎片",VLOOKUP(C134,道具信息!$N$2:$O$291,2,FALSE)&amp;"碎片",VLOOKUP(C134,道具信息!$N$2:$O$291,2,FALSE))</f>
        <v>T3坦克碎片</v>
      </c>
      <c r="R134" s="3">
        <f t="shared" si="89"/>
        <v>2961</v>
      </c>
      <c r="S134" s="11">
        <f t="shared" si="90"/>
        <v>0.29699999999999999</v>
      </c>
      <c r="T134" s="3" t="str">
        <f>VLOOKUP(Q134,道具信息!$Q$3:$S$20,2,FALSE)</f>
        <v>CHEST_ITEM_TYPE_T3_SHARD</v>
      </c>
      <c r="U134" s="3" t="str">
        <f>IF(COUNTIF(U$130:U133,T134)=0,T134,"")</f>
        <v/>
      </c>
      <c r="V134" s="3" t="str">
        <f t="shared" si="100"/>
        <v>CHEST_ITEM_TYPE_T2_SHARD,CHEST_ITEM_TYPE_T3_SHARD</v>
      </c>
      <c r="W134" s="13" t="str">
        <f t="shared" si="101"/>
        <v/>
      </c>
      <c r="X134" s="3" t="str">
        <f t="shared" si="96"/>
        <v/>
      </c>
      <c r="Y134" s="3" t="str">
        <f t="shared" si="102"/>
        <v>24.1%,29.7%</v>
      </c>
    </row>
    <row r="135" spans="2:25" x14ac:dyDescent="0.3">
      <c r="B135" s="2">
        <f>数据源!B167</f>
        <v>5</v>
      </c>
      <c r="C135" s="2" t="str">
        <f>数据源!C167</f>
        <v>黑豹</v>
      </c>
      <c r="D135" s="2" t="str">
        <f>数据源!D167</f>
        <v>坦克碎片</v>
      </c>
      <c r="E135" s="2">
        <f>数据源!E167</f>
        <v>50</v>
      </c>
      <c r="F135" s="2">
        <f>数据源!F167</f>
        <v>2</v>
      </c>
      <c r="G135" s="2">
        <f>数据源!G167</f>
        <v>5.8400000000000001E-2</v>
      </c>
      <c r="H135" s="2">
        <f>数据源!H167</f>
        <v>6.7159999999999997E-2</v>
      </c>
      <c r="I135" s="2">
        <f>数据源!I167</f>
        <v>672</v>
      </c>
      <c r="J135" s="3">
        <f t="shared" si="91"/>
        <v>1</v>
      </c>
      <c r="K135" s="3">
        <f t="shared" si="92"/>
        <v>3</v>
      </c>
      <c r="L135" s="3" t="str">
        <f t="shared" si="93"/>
        <v>碎片</v>
      </c>
      <c r="M135" s="3">
        <f t="shared" ca="1" si="94"/>
        <v>53311</v>
      </c>
      <c r="N135" s="1" t="str">
        <f t="shared" ca="1" si="97"/>
        <v>51221,52221,53221,51311,52311,53311</v>
      </c>
      <c r="O135" s="1" t="str">
        <f t="shared" si="98"/>
        <v>800,800,800,672,672,672</v>
      </c>
      <c r="P135" s="1" t="str">
        <f t="shared" si="99"/>
        <v>(2,4),(2,4),(2,4),(1,3),(1,3),(1,3)</v>
      </c>
      <c r="Q135" s="3" t="str">
        <f>IF(D135="坦克碎片",VLOOKUP(C135,道具信息!$N$2:$O$291,2,FALSE)&amp;"碎片",VLOOKUP(C135,道具信息!$N$2:$O$291,2,FALSE))</f>
        <v>T3坦克碎片</v>
      </c>
      <c r="R135" s="3">
        <f t="shared" si="89"/>
        <v>2961</v>
      </c>
      <c r="S135" s="11">
        <f t="shared" si="90"/>
        <v>0.29699999999999999</v>
      </c>
      <c r="T135" s="3" t="str">
        <f>VLOOKUP(Q135,道具信息!$Q$3:$S$20,2,FALSE)</f>
        <v>CHEST_ITEM_TYPE_T3_SHARD</v>
      </c>
      <c r="U135" s="3" t="str">
        <f>IF(COUNTIF(U$130:U134,T135)=0,T135,"")</f>
        <v/>
      </c>
      <c r="V135" s="3" t="str">
        <f t="shared" si="100"/>
        <v>CHEST_ITEM_TYPE_T2_SHARD,CHEST_ITEM_TYPE_T3_SHARD</v>
      </c>
      <c r="W135" s="13" t="str">
        <f t="shared" si="101"/>
        <v/>
      </c>
      <c r="X135" s="3" t="str">
        <f t="shared" si="96"/>
        <v/>
      </c>
      <c r="Y135" s="3" t="str">
        <f t="shared" si="102"/>
        <v>24.1%,29.7%</v>
      </c>
    </row>
    <row r="136" spans="2:25" x14ac:dyDescent="0.3">
      <c r="B136" s="2">
        <f>数据源!B168</f>
        <v>5</v>
      </c>
      <c r="C136" s="2" t="str">
        <f>数据源!C168</f>
        <v>十字军</v>
      </c>
      <c r="D136" s="2" t="str">
        <f>数据源!D168</f>
        <v>坦克碎片</v>
      </c>
      <c r="E136" s="2">
        <f>数据源!E168</f>
        <v>66.666666666666657</v>
      </c>
      <c r="F136" s="2">
        <f>数据源!F168</f>
        <v>2</v>
      </c>
      <c r="G136" s="2">
        <f>数据源!G168</f>
        <v>3.6499999999999998E-2</v>
      </c>
      <c r="H136" s="2">
        <f>数据源!H168</f>
        <v>3.1481250000000002E-2</v>
      </c>
      <c r="I136" s="2">
        <f>数据源!I168</f>
        <v>315</v>
      </c>
      <c r="J136" s="3">
        <f t="shared" si="91"/>
        <v>1</v>
      </c>
      <c r="K136" s="3">
        <f t="shared" si="92"/>
        <v>3</v>
      </c>
      <c r="L136" s="3" t="str">
        <f t="shared" si="93"/>
        <v>碎片</v>
      </c>
      <c r="M136" s="3">
        <f t="shared" ca="1" si="94"/>
        <v>51321</v>
      </c>
      <c r="N136" s="1" t="str">
        <f t="shared" ca="1" si="97"/>
        <v>51221,52221,53221,51311,52311,53311,51321</v>
      </c>
      <c r="O136" s="1" t="str">
        <f t="shared" si="98"/>
        <v>800,800,800,672,672,672,315</v>
      </c>
      <c r="P136" s="1" t="str">
        <f t="shared" si="99"/>
        <v>(2,4),(2,4),(2,4),(1,3),(1,3),(1,3),(1,3)</v>
      </c>
      <c r="Q136" s="3" t="str">
        <f>IF(D136="坦克碎片",VLOOKUP(C136,道具信息!$N$2:$O$291,2,FALSE)&amp;"碎片",VLOOKUP(C136,道具信息!$N$2:$O$291,2,FALSE))</f>
        <v>T3坦克碎片</v>
      </c>
      <c r="R136" s="3">
        <f t="shared" si="89"/>
        <v>2961</v>
      </c>
      <c r="S136" s="11">
        <f t="shared" si="90"/>
        <v>0.29699999999999999</v>
      </c>
      <c r="T136" s="3" t="str">
        <f>VLOOKUP(Q136,道具信息!$Q$3:$S$20,2,FALSE)</f>
        <v>CHEST_ITEM_TYPE_T3_SHARD</v>
      </c>
      <c r="U136" s="3" t="str">
        <f>IF(COUNTIF(U$130:U135,T136)=0,T136,"")</f>
        <v/>
      </c>
      <c r="V136" s="3" t="str">
        <f t="shared" si="100"/>
        <v>CHEST_ITEM_TYPE_T2_SHARD,CHEST_ITEM_TYPE_T3_SHARD</v>
      </c>
      <c r="W136" s="13" t="str">
        <f t="shared" si="101"/>
        <v/>
      </c>
      <c r="X136" s="3" t="str">
        <f t="shared" si="96"/>
        <v/>
      </c>
      <c r="Y136" s="3" t="str">
        <f t="shared" si="102"/>
        <v>24.1%,29.7%</v>
      </c>
    </row>
    <row r="137" spans="2:25" x14ac:dyDescent="0.3">
      <c r="B137" s="2">
        <f>数据源!B169</f>
        <v>5</v>
      </c>
      <c r="C137" s="2" t="str">
        <f>数据源!C169</f>
        <v>谢尔曼</v>
      </c>
      <c r="D137" s="2" t="str">
        <f>数据源!D169</f>
        <v>坦克碎片</v>
      </c>
      <c r="E137" s="2">
        <f>数据源!E169</f>
        <v>66.666666666666657</v>
      </c>
      <c r="F137" s="2">
        <f>数据源!F169</f>
        <v>2</v>
      </c>
      <c r="G137" s="2">
        <f>数据源!G169</f>
        <v>3.6499999999999998E-2</v>
      </c>
      <c r="H137" s="2">
        <f>数据源!H169</f>
        <v>3.1481250000000002E-2</v>
      </c>
      <c r="I137" s="2">
        <f>数据源!I169</f>
        <v>315</v>
      </c>
      <c r="J137" s="3">
        <f t="shared" si="91"/>
        <v>1</v>
      </c>
      <c r="K137" s="3">
        <f t="shared" si="92"/>
        <v>3</v>
      </c>
      <c r="L137" s="3" t="str">
        <f t="shared" si="93"/>
        <v>碎片</v>
      </c>
      <c r="M137" s="3">
        <f t="shared" ca="1" si="94"/>
        <v>52321</v>
      </c>
      <c r="N137" s="1" t="str">
        <f t="shared" ca="1" si="97"/>
        <v>51221,52221,53221,51311,52311,53311,51321,52321</v>
      </c>
      <c r="O137" s="1" t="str">
        <f t="shared" si="98"/>
        <v>800,800,800,672,672,672,315,315</v>
      </c>
      <c r="P137" s="1" t="str">
        <f t="shared" si="99"/>
        <v>(2,4),(2,4),(2,4),(1,3),(1,3),(1,3),(1,3),(1,3)</v>
      </c>
      <c r="Q137" s="3" t="str">
        <f>IF(D137="坦克碎片",VLOOKUP(C137,道具信息!$N$2:$O$291,2,FALSE)&amp;"碎片",VLOOKUP(C137,道具信息!$N$2:$O$291,2,FALSE))</f>
        <v>T3坦克碎片</v>
      </c>
      <c r="R137" s="3">
        <f t="shared" si="89"/>
        <v>2961</v>
      </c>
      <c r="S137" s="11">
        <f t="shared" si="90"/>
        <v>0.29699999999999999</v>
      </c>
      <c r="T137" s="3" t="str">
        <f>VLOOKUP(Q137,道具信息!$Q$3:$S$20,2,FALSE)</f>
        <v>CHEST_ITEM_TYPE_T3_SHARD</v>
      </c>
      <c r="U137" s="3" t="str">
        <f>IF(COUNTIF(U$130:U136,T137)=0,T137,"")</f>
        <v/>
      </c>
      <c r="V137" s="3" t="str">
        <f t="shared" si="100"/>
        <v>CHEST_ITEM_TYPE_T2_SHARD,CHEST_ITEM_TYPE_T3_SHARD</v>
      </c>
      <c r="W137" s="13" t="str">
        <f t="shared" si="101"/>
        <v/>
      </c>
      <c r="X137" s="3" t="str">
        <f t="shared" si="96"/>
        <v/>
      </c>
      <c r="Y137" s="3" t="str">
        <f t="shared" si="102"/>
        <v>24.1%,29.7%</v>
      </c>
    </row>
    <row r="138" spans="2:25" x14ac:dyDescent="0.3">
      <c r="B138" s="2">
        <f>数据源!B170</f>
        <v>5</v>
      </c>
      <c r="C138" s="2" t="str">
        <f>数据源!C170</f>
        <v>虎式</v>
      </c>
      <c r="D138" s="2" t="str">
        <f>数据源!D170</f>
        <v>坦克碎片</v>
      </c>
      <c r="E138" s="2">
        <f>数据源!E170</f>
        <v>66.666666666666657</v>
      </c>
      <c r="F138" s="2">
        <f>数据源!F170</f>
        <v>2</v>
      </c>
      <c r="G138" s="2">
        <f>数据源!G170</f>
        <v>3.6499999999999998E-2</v>
      </c>
      <c r="H138" s="2">
        <f>数据源!H170</f>
        <v>3.1481250000000002E-2</v>
      </c>
      <c r="I138" s="2">
        <f>数据源!I170</f>
        <v>315</v>
      </c>
      <c r="J138" s="3">
        <f t="shared" si="91"/>
        <v>1</v>
      </c>
      <c r="K138" s="3">
        <f t="shared" si="92"/>
        <v>3</v>
      </c>
      <c r="L138" s="3" t="str">
        <f t="shared" si="93"/>
        <v>碎片</v>
      </c>
      <c r="M138" s="3">
        <f t="shared" ca="1" si="94"/>
        <v>53321</v>
      </c>
      <c r="N138" s="1" t="str">
        <f t="shared" ca="1" si="97"/>
        <v>51221,52221,53221,51311,52311,53311,51321,52321,53321</v>
      </c>
      <c r="O138" s="1" t="str">
        <f t="shared" si="98"/>
        <v>800,800,800,672,672,672,315,315,315</v>
      </c>
      <c r="P138" s="1" t="str">
        <f t="shared" si="99"/>
        <v>(2,4),(2,4),(2,4),(1,3),(1,3),(1,3),(1,3),(1,3),(1,3)</v>
      </c>
      <c r="Q138" s="3" t="str">
        <f>IF(D138="坦克碎片",VLOOKUP(C138,道具信息!$N$2:$O$291,2,FALSE)&amp;"碎片",VLOOKUP(C138,道具信息!$N$2:$O$291,2,FALSE))</f>
        <v>T3坦克碎片</v>
      </c>
      <c r="R138" s="3">
        <f t="shared" si="89"/>
        <v>2961</v>
      </c>
      <c r="S138" s="11">
        <f t="shared" si="90"/>
        <v>0.29699999999999999</v>
      </c>
      <c r="T138" s="3" t="str">
        <f>VLOOKUP(Q138,道具信息!$Q$3:$S$20,2,FALSE)</f>
        <v>CHEST_ITEM_TYPE_T3_SHARD</v>
      </c>
      <c r="U138" s="3" t="str">
        <f>IF(COUNTIF(U$130:U137,T138)=0,T138,"")</f>
        <v/>
      </c>
      <c r="V138" s="3" t="str">
        <f t="shared" si="100"/>
        <v>CHEST_ITEM_TYPE_T2_SHARD,CHEST_ITEM_TYPE_T3_SHARD</v>
      </c>
      <c r="W138" s="13" t="str">
        <f t="shared" si="101"/>
        <v/>
      </c>
      <c r="X138" s="3" t="str">
        <f t="shared" si="96"/>
        <v/>
      </c>
      <c r="Y138" s="3" t="str">
        <f t="shared" si="102"/>
        <v>24.1%,29.7%</v>
      </c>
    </row>
    <row r="139" spans="2:25" x14ac:dyDescent="0.3">
      <c r="B139" s="2">
        <f>数据源!B171</f>
        <v>5</v>
      </c>
      <c r="C139" s="2" t="str">
        <f>数据源!C171</f>
        <v>T1LP1</v>
      </c>
      <c r="D139" s="2" t="str">
        <f>数据源!D171</f>
        <v>部件</v>
      </c>
      <c r="E139" s="2">
        <f>数据源!E171</f>
        <v>30</v>
      </c>
      <c r="F139" s="2">
        <f>数据源!F171</f>
        <v>2.5</v>
      </c>
      <c r="G139" s="2">
        <f>数据源!G171</f>
        <v>1.2500000000000001E-2</v>
      </c>
      <c r="H139" s="2">
        <f>数据源!H171</f>
        <v>1.9166666666666669E-2</v>
      </c>
      <c r="I139" s="2">
        <f>数据源!I171</f>
        <v>192</v>
      </c>
      <c r="J139" s="3">
        <f t="shared" si="91"/>
        <v>2</v>
      </c>
      <c r="K139" s="3">
        <f t="shared" si="92"/>
        <v>3</v>
      </c>
      <c r="L139" s="3" t="str">
        <f t="shared" si="93"/>
        <v>部件</v>
      </c>
      <c r="M139" s="3">
        <f t="shared" ca="1" si="94"/>
        <v>91001</v>
      </c>
      <c r="N139" s="1" t="str">
        <f t="shared" ca="1" si="97"/>
        <v>51221,52221,53221,51311,52311,53311,51321,52321,53321,91001</v>
      </c>
      <c r="O139" s="1" t="str">
        <f t="shared" si="98"/>
        <v>800,800,800,672,672,672,315,315,315,192</v>
      </c>
      <c r="P139" s="1" t="str">
        <f t="shared" si="99"/>
        <v>(2,4),(2,4),(2,4),(1,3),(1,3),(1,3),(1,3),(1,3),(1,3),(2,3)</v>
      </c>
      <c r="Q139" s="3" t="str">
        <f>IF(D139="坦克碎片",VLOOKUP(C139,道具信息!$N$2:$O$291,2,FALSE)&amp;"碎片",VLOOKUP(C139,道具信息!$N$2:$O$291,2,FALSE))</f>
        <v>T1部件</v>
      </c>
      <c r="R139" s="3">
        <f t="shared" si="89"/>
        <v>3463</v>
      </c>
      <c r="S139" s="11">
        <f t="shared" si="90"/>
        <v>0.34799999999999998</v>
      </c>
      <c r="T139" s="3" t="str">
        <f>VLOOKUP(Q139,道具信息!$Q$3:$S$20,2,FALSE)</f>
        <v>CHEST_ITEM_TYPE_T1_PART</v>
      </c>
      <c r="U139" s="3" t="str">
        <f>IF(COUNTIF(U$130:U138,T139)=0,T139,"")</f>
        <v>CHEST_ITEM_TYPE_T1_PART</v>
      </c>
      <c r="V139" s="3" t="str">
        <f t="shared" si="100"/>
        <v>CHEST_ITEM_TYPE_T2_SHARD,CHEST_ITEM_TYPE_T3_SHARD,CHEST_ITEM_TYPE_T1_PART</v>
      </c>
      <c r="W139" s="13">
        <f t="shared" si="101"/>
        <v>0.34799999999999998</v>
      </c>
      <c r="X139" s="3" t="str">
        <f t="shared" si="96"/>
        <v>34.8%</v>
      </c>
      <c r="Y139" s="3" t="str">
        <f t="shared" si="102"/>
        <v>24.1%,29.7%,34.8%</v>
      </c>
    </row>
    <row r="140" spans="2:25" x14ac:dyDescent="0.3">
      <c r="B140" s="2">
        <f>数据源!B172</f>
        <v>5</v>
      </c>
      <c r="C140" s="2" t="str">
        <f>数据源!C172</f>
        <v>T1LP3</v>
      </c>
      <c r="D140" s="2" t="str">
        <f>数据源!D172</f>
        <v>部件</v>
      </c>
      <c r="E140" s="2">
        <f>数据源!E172</f>
        <v>30</v>
      </c>
      <c r="F140" s="2">
        <f>数据源!F172</f>
        <v>2.5</v>
      </c>
      <c r="G140" s="2">
        <f>数据源!G172</f>
        <v>1.2500000000000001E-2</v>
      </c>
      <c r="H140" s="2">
        <f>数据源!H172</f>
        <v>1.9166666666666669E-2</v>
      </c>
      <c r="I140" s="2">
        <f>数据源!I172</f>
        <v>192</v>
      </c>
      <c r="J140" s="3">
        <f t="shared" si="91"/>
        <v>2</v>
      </c>
      <c r="K140" s="3">
        <f t="shared" si="92"/>
        <v>3</v>
      </c>
      <c r="L140" s="3" t="str">
        <f t="shared" si="93"/>
        <v>部件</v>
      </c>
      <c r="M140" s="3">
        <f t="shared" ca="1" si="94"/>
        <v>91003</v>
      </c>
      <c r="N140" s="1" t="str">
        <f t="shared" ca="1" si="97"/>
        <v>51221,52221,53221,51311,52311,53311,51321,52321,53321,91001,91003</v>
      </c>
      <c r="O140" s="1" t="str">
        <f t="shared" si="98"/>
        <v>800,800,800,672,672,672,315,315,315,192,192</v>
      </c>
      <c r="P140" s="1" t="str">
        <f t="shared" si="99"/>
        <v>(2,4),(2,4),(2,4),(1,3),(1,3),(1,3),(1,3),(1,3),(1,3),(2,3),(2,3)</v>
      </c>
      <c r="Q140" s="3" t="str">
        <f>IF(D140="坦克碎片",VLOOKUP(C140,道具信息!$N$2:$O$291,2,FALSE)&amp;"碎片",VLOOKUP(C140,道具信息!$N$2:$O$291,2,FALSE))</f>
        <v>T1部件</v>
      </c>
      <c r="R140" s="3">
        <f t="shared" si="89"/>
        <v>3463</v>
      </c>
      <c r="S140" s="11">
        <f t="shared" si="90"/>
        <v>0.34799999999999998</v>
      </c>
      <c r="T140" s="3" t="str">
        <f>VLOOKUP(Q140,道具信息!$Q$3:$S$20,2,FALSE)</f>
        <v>CHEST_ITEM_TYPE_T1_PART</v>
      </c>
      <c r="U140" s="3" t="str">
        <f>IF(COUNTIF(U$130:U139,T140)=0,T140,"")</f>
        <v/>
      </c>
      <c r="V140" s="3" t="str">
        <f t="shared" si="100"/>
        <v>CHEST_ITEM_TYPE_T2_SHARD,CHEST_ITEM_TYPE_T3_SHARD,CHEST_ITEM_TYPE_T1_PART</v>
      </c>
      <c r="W140" s="13" t="str">
        <f t="shared" si="101"/>
        <v/>
      </c>
      <c r="X140" s="3" t="str">
        <f t="shared" si="96"/>
        <v/>
      </c>
      <c r="Y140" s="3" t="str">
        <f t="shared" si="102"/>
        <v>24.1%,29.7%,34.8%</v>
      </c>
    </row>
    <row r="141" spans="2:25" x14ac:dyDescent="0.3">
      <c r="B141" s="2">
        <f>数据源!B173</f>
        <v>5</v>
      </c>
      <c r="C141" s="2" t="str">
        <f>数据源!C173</f>
        <v>T1LP5</v>
      </c>
      <c r="D141" s="2" t="str">
        <f>数据源!D173</f>
        <v>部件</v>
      </c>
      <c r="E141" s="2">
        <f>数据源!E173</f>
        <v>30</v>
      </c>
      <c r="F141" s="2">
        <f>数据源!F173</f>
        <v>2.5</v>
      </c>
      <c r="G141" s="2">
        <f>数据源!G173</f>
        <v>1.2500000000000001E-2</v>
      </c>
      <c r="H141" s="2">
        <f>数据源!H173</f>
        <v>1.9166666666666669E-2</v>
      </c>
      <c r="I141" s="2">
        <f>数据源!I173</f>
        <v>192</v>
      </c>
      <c r="J141" s="3">
        <f t="shared" si="91"/>
        <v>2</v>
      </c>
      <c r="K141" s="3">
        <f t="shared" si="92"/>
        <v>3</v>
      </c>
      <c r="L141" s="3" t="str">
        <f t="shared" si="93"/>
        <v>部件</v>
      </c>
      <c r="M141" s="3">
        <f t="shared" ca="1" si="94"/>
        <v>91005</v>
      </c>
      <c r="N141" s="1" t="str">
        <f t="shared" ca="1" si="97"/>
        <v>51221,52221,53221,51311,52311,53311,51321,52321,53321,91001,91003,91005</v>
      </c>
      <c r="O141" s="1" t="str">
        <f t="shared" si="98"/>
        <v>800,800,800,672,672,672,315,315,315,192,192,192</v>
      </c>
      <c r="P141" s="1" t="str">
        <f t="shared" si="99"/>
        <v>(2,4),(2,4),(2,4),(1,3),(1,3),(1,3),(1,3),(1,3),(1,3),(2,3),(2,3),(2,3)</v>
      </c>
      <c r="Q141" s="3" t="str">
        <f>IF(D141="坦克碎片",VLOOKUP(C141,道具信息!$N$2:$O$291,2,FALSE)&amp;"碎片",VLOOKUP(C141,道具信息!$N$2:$O$291,2,FALSE))</f>
        <v>T1部件</v>
      </c>
      <c r="R141" s="3">
        <f t="shared" si="89"/>
        <v>3463</v>
      </c>
      <c r="S141" s="11">
        <f t="shared" si="90"/>
        <v>0.34799999999999998</v>
      </c>
      <c r="T141" s="3" t="str">
        <f>VLOOKUP(Q141,道具信息!$Q$3:$S$20,2,FALSE)</f>
        <v>CHEST_ITEM_TYPE_T1_PART</v>
      </c>
      <c r="U141" s="3" t="str">
        <f>IF(COUNTIF(U$130:U140,T141)=0,T141,"")</f>
        <v/>
      </c>
      <c r="V141" s="3" t="str">
        <f t="shared" si="100"/>
        <v>CHEST_ITEM_TYPE_T2_SHARD,CHEST_ITEM_TYPE_T3_SHARD,CHEST_ITEM_TYPE_T1_PART</v>
      </c>
      <c r="W141" s="13" t="str">
        <f t="shared" si="101"/>
        <v/>
      </c>
      <c r="X141" s="3" t="str">
        <f t="shared" si="96"/>
        <v/>
      </c>
      <c r="Y141" s="3" t="str">
        <f t="shared" si="102"/>
        <v>24.1%,29.7%,34.8%</v>
      </c>
    </row>
    <row r="142" spans="2:25" x14ac:dyDescent="0.3">
      <c r="B142" s="2">
        <f>数据源!B174</f>
        <v>5</v>
      </c>
      <c r="C142" s="2" t="str">
        <f>数据源!C174</f>
        <v>T1MP1</v>
      </c>
      <c r="D142" s="2" t="str">
        <f>数据源!D174</f>
        <v>部件</v>
      </c>
      <c r="E142" s="2">
        <f>数据源!E174</f>
        <v>30</v>
      </c>
      <c r="F142" s="2">
        <f>数据源!F174</f>
        <v>2.5</v>
      </c>
      <c r="G142" s="2">
        <f>数据源!G174</f>
        <v>1.2500000000000001E-2</v>
      </c>
      <c r="H142" s="2">
        <f>数据源!H174</f>
        <v>1.9166666666666669E-2</v>
      </c>
      <c r="I142" s="2">
        <f>数据源!I174</f>
        <v>192</v>
      </c>
      <c r="J142" s="3">
        <f t="shared" si="91"/>
        <v>2</v>
      </c>
      <c r="K142" s="3">
        <f t="shared" si="92"/>
        <v>3</v>
      </c>
      <c r="L142" s="3" t="str">
        <f t="shared" si="93"/>
        <v>部件</v>
      </c>
      <c r="M142" s="3">
        <f t="shared" ca="1" si="94"/>
        <v>91101</v>
      </c>
      <c r="N142" s="1" t="str">
        <f t="shared" ca="1" si="97"/>
        <v>51221,52221,53221,51311,52311,53311,51321,52321,53321,91001,91003,91005,91101</v>
      </c>
      <c r="O142" s="1" t="str">
        <f t="shared" si="98"/>
        <v>800,800,800,672,672,672,315,315,315,192,192,192,192</v>
      </c>
      <c r="P142" s="1" t="str">
        <f t="shared" si="99"/>
        <v>(2,4),(2,4),(2,4),(1,3),(1,3),(1,3),(1,3),(1,3),(1,3),(2,3),(2,3),(2,3),(2,3)</v>
      </c>
      <c r="Q142" s="3" t="str">
        <f>IF(D142="坦克碎片",VLOOKUP(C142,道具信息!$N$2:$O$291,2,FALSE)&amp;"碎片",VLOOKUP(C142,道具信息!$N$2:$O$291,2,FALSE))</f>
        <v>T1部件</v>
      </c>
      <c r="R142" s="3">
        <f t="shared" si="89"/>
        <v>3463</v>
      </c>
      <c r="S142" s="11">
        <f t="shared" si="90"/>
        <v>0.34799999999999998</v>
      </c>
      <c r="T142" s="3" t="str">
        <f>VLOOKUP(Q142,道具信息!$Q$3:$S$20,2,FALSE)</f>
        <v>CHEST_ITEM_TYPE_T1_PART</v>
      </c>
      <c r="U142" s="3" t="str">
        <f>IF(COUNTIF(U$130:U141,T142)=0,T142,"")</f>
        <v/>
      </c>
      <c r="V142" s="3" t="str">
        <f t="shared" si="100"/>
        <v>CHEST_ITEM_TYPE_T2_SHARD,CHEST_ITEM_TYPE_T3_SHARD,CHEST_ITEM_TYPE_T1_PART</v>
      </c>
      <c r="W142" s="13" t="str">
        <f t="shared" si="101"/>
        <v/>
      </c>
      <c r="X142" s="3" t="str">
        <f t="shared" si="96"/>
        <v/>
      </c>
      <c r="Y142" s="3" t="str">
        <f t="shared" si="102"/>
        <v>24.1%,29.7%,34.8%</v>
      </c>
    </row>
    <row r="143" spans="2:25" x14ac:dyDescent="0.3">
      <c r="B143" s="2">
        <f>数据源!B175</f>
        <v>5</v>
      </c>
      <c r="C143" s="2" t="str">
        <f>数据源!C175</f>
        <v>T1MP3</v>
      </c>
      <c r="D143" s="2" t="str">
        <f>数据源!D175</f>
        <v>部件</v>
      </c>
      <c r="E143" s="2">
        <f>数据源!E175</f>
        <v>30</v>
      </c>
      <c r="F143" s="2">
        <f>数据源!F175</f>
        <v>2.5</v>
      </c>
      <c r="G143" s="2">
        <f>数据源!G175</f>
        <v>1.2500000000000001E-2</v>
      </c>
      <c r="H143" s="2">
        <f>数据源!H175</f>
        <v>1.9166666666666669E-2</v>
      </c>
      <c r="I143" s="2">
        <f>数据源!I175</f>
        <v>192</v>
      </c>
      <c r="J143" s="3">
        <f t="shared" si="91"/>
        <v>2</v>
      </c>
      <c r="K143" s="3">
        <f t="shared" si="92"/>
        <v>3</v>
      </c>
      <c r="L143" s="3" t="str">
        <f t="shared" si="93"/>
        <v>部件</v>
      </c>
      <c r="M143" s="3">
        <f t="shared" ca="1" si="94"/>
        <v>91103</v>
      </c>
      <c r="N143" s="1" t="str">
        <f t="shared" ca="1" si="97"/>
        <v>51221,52221,53221,51311,52311,53311,51321,52321,53321,91001,91003,91005,91101,91103</v>
      </c>
      <c r="O143" s="1" t="str">
        <f t="shared" si="98"/>
        <v>800,800,800,672,672,672,315,315,315,192,192,192,192,192</v>
      </c>
      <c r="P143" s="1" t="str">
        <f t="shared" si="99"/>
        <v>(2,4),(2,4),(2,4),(1,3),(1,3),(1,3),(1,3),(1,3),(1,3),(2,3),(2,3),(2,3),(2,3),(2,3)</v>
      </c>
      <c r="Q143" s="3" t="str">
        <f>IF(D143="坦克碎片",VLOOKUP(C143,道具信息!$N$2:$O$291,2,FALSE)&amp;"碎片",VLOOKUP(C143,道具信息!$N$2:$O$291,2,FALSE))</f>
        <v>T1部件</v>
      </c>
      <c r="R143" s="3">
        <f t="shared" si="89"/>
        <v>3463</v>
      </c>
      <c r="S143" s="11">
        <f t="shared" si="90"/>
        <v>0.34799999999999998</v>
      </c>
      <c r="T143" s="3" t="str">
        <f>VLOOKUP(Q143,道具信息!$Q$3:$S$20,2,FALSE)</f>
        <v>CHEST_ITEM_TYPE_T1_PART</v>
      </c>
      <c r="U143" s="3" t="str">
        <f>IF(COUNTIF(U$130:U142,T143)=0,T143,"")</f>
        <v/>
      </c>
      <c r="V143" s="3" t="str">
        <f t="shared" si="100"/>
        <v>CHEST_ITEM_TYPE_T2_SHARD,CHEST_ITEM_TYPE_T3_SHARD,CHEST_ITEM_TYPE_T1_PART</v>
      </c>
      <c r="W143" s="13" t="str">
        <f t="shared" si="101"/>
        <v/>
      </c>
      <c r="X143" s="3" t="str">
        <f t="shared" si="96"/>
        <v/>
      </c>
      <c r="Y143" s="3" t="str">
        <f t="shared" si="102"/>
        <v>24.1%,29.7%,34.8%</v>
      </c>
    </row>
    <row r="144" spans="2:25" x14ac:dyDescent="0.3">
      <c r="B144" s="2">
        <f>数据源!B176</f>
        <v>5</v>
      </c>
      <c r="C144" s="2" t="str">
        <f>数据源!C176</f>
        <v>T1MP5</v>
      </c>
      <c r="D144" s="2" t="str">
        <f>数据源!D176</f>
        <v>部件</v>
      </c>
      <c r="E144" s="2">
        <f>数据源!E176</f>
        <v>30</v>
      </c>
      <c r="F144" s="2">
        <f>数据源!F176</f>
        <v>2.5</v>
      </c>
      <c r="G144" s="2">
        <f>数据源!G176</f>
        <v>1.2500000000000001E-2</v>
      </c>
      <c r="H144" s="2">
        <f>数据源!H176</f>
        <v>1.9166666666666669E-2</v>
      </c>
      <c r="I144" s="2">
        <f>数据源!I176</f>
        <v>192</v>
      </c>
      <c r="J144" s="3">
        <f t="shared" si="91"/>
        <v>2</v>
      </c>
      <c r="K144" s="3">
        <f t="shared" si="92"/>
        <v>3</v>
      </c>
      <c r="L144" s="3" t="str">
        <f t="shared" si="93"/>
        <v>部件</v>
      </c>
      <c r="M144" s="3">
        <f t="shared" ca="1" si="94"/>
        <v>91105</v>
      </c>
      <c r="N144" s="1" t="str">
        <f t="shared" ca="1" si="97"/>
        <v>51221,52221,53221,51311,52311,53311,51321,52321,53321,91001,91003,91005,91101,91103,91105</v>
      </c>
      <c r="O144" s="1" t="str">
        <f t="shared" si="98"/>
        <v>800,800,800,672,672,672,315,315,315,192,192,192,192,192,192</v>
      </c>
      <c r="P144" s="1" t="str">
        <f t="shared" si="99"/>
        <v>(2,4),(2,4),(2,4),(1,3),(1,3),(1,3),(1,3),(1,3),(1,3),(2,3),(2,3),(2,3),(2,3),(2,3),(2,3)</v>
      </c>
      <c r="Q144" s="3" t="str">
        <f>IF(D144="坦克碎片",VLOOKUP(C144,道具信息!$N$2:$O$291,2,FALSE)&amp;"碎片",VLOOKUP(C144,道具信息!$N$2:$O$291,2,FALSE))</f>
        <v>T1部件</v>
      </c>
      <c r="R144" s="3">
        <f t="shared" si="89"/>
        <v>3463</v>
      </c>
      <c r="S144" s="11">
        <f t="shared" si="90"/>
        <v>0.34799999999999998</v>
      </c>
      <c r="T144" s="3" t="str">
        <f>VLOOKUP(Q144,道具信息!$Q$3:$S$20,2,FALSE)</f>
        <v>CHEST_ITEM_TYPE_T1_PART</v>
      </c>
      <c r="U144" s="3" t="str">
        <f>IF(COUNTIF(U$130:U143,T144)=0,T144,"")</f>
        <v/>
      </c>
      <c r="V144" s="3" t="str">
        <f t="shared" si="100"/>
        <v>CHEST_ITEM_TYPE_T2_SHARD,CHEST_ITEM_TYPE_T3_SHARD,CHEST_ITEM_TYPE_T1_PART</v>
      </c>
      <c r="W144" s="13" t="str">
        <f t="shared" si="101"/>
        <v/>
      </c>
      <c r="X144" s="3" t="str">
        <f t="shared" si="96"/>
        <v/>
      </c>
      <c r="Y144" s="3" t="str">
        <f t="shared" si="102"/>
        <v>24.1%,29.7%,34.8%</v>
      </c>
    </row>
    <row r="145" spans="2:25" x14ac:dyDescent="0.3">
      <c r="B145" s="2">
        <f>数据源!B177</f>
        <v>5</v>
      </c>
      <c r="C145" s="2" t="str">
        <f>数据源!C177</f>
        <v>T1HP1</v>
      </c>
      <c r="D145" s="2" t="str">
        <f>数据源!D177</f>
        <v>部件</v>
      </c>
      <c r="E145" s="2">
        <f>数据源!E177</f>
        <v>30</v>
      </c>
      <c r="F145" s="2">
        <f>数据源!F177</f>
        <v>2.5</v>
      </c>
      <c r="G145" s="2">
        <f>数据源!G177</f>
        <v>1.2500000000000001E-2</v>
      </c>
      <c r="H145" s="2">
        <f>数据源!H177</f>
        <v>1.9166666666666669E-2</v>
      </c>
      <c r="I145" s="2">
        <f>数据源!I177</f>
        <v>192</v>
      </c>
      <c r="J145" s="3">
        <f t="shared" si="91"/>
        <v>2</v>
      </c>
      <c r="K145" s="3">
        <f t="shared" si="92"/>
        <v>3</v>
      </c>
      <c r="L145" s="3" t="str">
        <f t="shared" si="93"/>
        <v>部件</v>
      </c>
      <c r="M145" s="3">
        <f t="shared" ca="1" si="94"/>
        <v>91201</v>
      </c>
      <c r="N145" s="1" t="str">
        <f t="shared" ca="1" si="97"/>
        <v>51221,52221,53221,51311,52311,53311,51321,52321,53321,91001,91003,91005,91101,91103,91105,91201</v>
      </c>
      <c r="O145" s="1" t="str">
        <f t="shared" si="98"/>
        <v>800,800,800,672,672,672,315,315,315,192,192,192,192,192,192,192</v>
      </c>
      <c r="P145" s="1" t="str">
        <f t="shared" si="99"/>
        <v>(2,4),(2,4),(2,4),(1,3),(1,3),(1,3),(1,3),(1,3),(1,3),(2,3),(2,3),(2,3),(2,3),(2,3),(2,3),(2,3)</v>
      </c>
      <c r="Q145" s="3" t="str">
        <f>IF(D145="坦克碎片",VLOOKUP(C145,道具信息!$N$2:$O$291,2,FALSE)&amp;"碎片",VLOOKUP(C145,道具信息!$N$2:$O$291,2,FALSE))</f>
        <v>T1部件</v>
      </c>
      <c r="R145" s="3">
        <f t="shared" si="89"/>
        <v>3463</v>
      </c>
      <c r="S145" s="11">
        <f t="shared" si="90"/>
        <v>0.34799999999999998</v>
      </c>
      <c r="T145" s="3" t="str">
        <f>VLOOKUP(Q145,道具信息!$Q$3:$S$20,2,FALSE)</f>
        <v>CHEST_ITEM_TYPE_T1_PART</v>
      </c>
      <c r="U145" s="3" t="str">
        <f>IF(COUNTIF(U$130:U144,T145)=0,T145,"")</f>
        <v/>
      </c>
      <c r="V145" s="3" t="str">
        <f t="shared" si="100"/>
        <v>CHEST_ITEM_TYPE_T2_SHARD,CHEST_ITEM_TYPE_T3_SHARD,CHEST_ITEM_TYPE_T1_PART</v>
      </c>
      <c r="W145" s="13" t="str">
        <f t="shared" si="101"/>
        <v/>
      </c>
      <c r="X145" s="3" t="str">
        <f t="shared" si="96"/>
        <v/>
      </c>
      <c r="Y145" s="3" t="str">
        <f t="shared" si="102"/>
        <v>24.1%,29.7%,34.8%</v>
      </c>
    </row>
    <row r="146" spans="2:25" x14ac:dyDescent="0.3">
      <c r="B146" s="2">
        <f>数据源!B178</f>
        <v>5</v>
      </c>
      <c r="C146" s="2" t="str">
        <f>数据源!C178</f>
        <v>T1HP3</v>
      </c>
      <c r="D146" s="2" t="str">
        <f>数据源!D178</f>
        <v>部件</v>
      </c>
      <c r="E146" s="2">
        <f>数据源!E178</f>
        <v>30</v>
      </c>
      <c r="F146" s="2">
        <f>数据源!F178</f>
        <v>2.5</v>
      </c>
      <c r="G146" s="2">
        <f>数据源!G178</f>
        <v>1.2500000000000001E-2</v>
      </c>
      <c r="H146" s="2">
        <f>数据源!H178</f>
        <v>1.9166666666666669E-2</v>
      </c>
      <c r="I146" s="2">
        <f>数据源!I178</f>
        <v>192</v>
      </c>
      <c r="J146" s="3">
        <f t="shared" si="91"/>
        <v>2</v>
      </c>
      <c r="K146" s="3">
        <f t="shared" si="92"/>
        <v>3</v>
      </c>
      <c r="L146" s="3" t="str">
        <f t="shared" si="93"/>
        <v>部件</v>
      </c>
      <c r="M146" s="3">
        <f t="shared" ca="1" si="94"/>
        <v>91203</v>
      </c>
      <c r="N146" s="1" t="str">
        <f t="shared" ca="1" si="97"/>
        <v>51221,52221,53221,51311,52311,53311,51321,52321,53321,91001,91003,91005,91101,91103,91105,91201,91203</v>
      </c>
      <c r="O146" s="1" t="str">
        <f t="shared" si="98"/>
        <v>800,800,800,672,672,672,315,315,315,192,192,192,192,192,192,192,192</v>
      </c>
      <c r="P146" s="1" t="str">
        <f t="shared" si="99"/>
        <v>(2,4),(2,4),(2,4),(1,3),(1,3),(1,3),(1,3),(1,3),(1,3),(2,3),(2,3),(2,3),(2,3),(2,3),(2,3),(2,3),(2,3)</v>
      </c>
      <c r="Q146" s="3" t="str">
        <f>IF(D146="坦克碎片",VLOOKUP(C146,道具信息!$N$2:$O$291,2,FALSE)&amp;"碎片",VLOOKUP(C146,道具信息!$N$2:$O$291,2,FALSE))</f>
        <v>T1部件</v>
      </c>
      <c r="R146" s="3">
        <f t="shared" si="89"/>
        <v>3463</v>
      </c>
      <c r="S146" s="11">
        <f t="shared" si="90"/>
        <v>0.34799999999999998</v>
      </c>
      <c r="T146" s="3" t="str">
        <f>VLOOKUP(Q146,道具信息!$Q$3:$S$20,2,FALSE)</f>
        <v>CHEST_ITEM_TYPE_T1_PART</v>
      </c>
      <c r="U146" s="3" t="str">
        <f>IF(COUNTIF(U$130:U145,T146)=0,T146,"")</f>
        <v/>
      </c>
      <c r="V146" s="3" t="str">
        <f t="shared" si="100"/>
        <v>CHEST_ITEM_TYPE_T2_SHARD,CHEST_ITEM_TYPE_T3_SHARD,CHEST_ITEM_TYPE_T1_PART</v>
      </c>
      <c r="W146" s="13" t="str">
        <f t="shared" si="101"/>
        <v/>
      </c>
      <c r="X146" s="3" t="str">
        <f t="shared" si="96"/>
        <v/>
      </c>
      <c r="Y146" s="3" t="str">
        <f t="shared" si="102"/>
        <v>24.1%,29.7%,34.8%</v>
      </c>
    </row>
    <row r="147" spans="2:25" x14ac:dyDescent="0.3">
      <c r="B147" s="2">
        <f>数据源!B179</f>
        <v>5</v>
      </c>
      <c r="C147" s="2" t="str">
        <f>数据源!C179</f>
        <v>T1HP5</v>
      </c>
      <c r="D147" s="2" t="str">
        <f>数据源!D179</f>
        <v>部件</v>
      </c>
      <c r="E147" s="2">
        <f>数据源!E179</f>
        <v>30</v>
      </c>
      <c r="F147" s="2">
        <f>数据源!F179</f>
        <v>2.5</v>
      </c>
      <c r="G147" s="2">
        <f>数据源!G179</f>
        <v>1.2500000000000001E-2</v>
      </c>
      <c r="H147" s="2">
        <f>数据源!H179</f>
        <v>1.9166666666666669E-2</v>
      </c>
      <c r="I147" s="2">
        <f>数据源!I179</f>
        <v>192</v>
      </c>
      <c r="J147" s="3">
        <f t="shared" si="91"/>
        <v>2</v>
      </c>
      <c r="K147" s="3">
        <f t="shared" si="92"/>
        <v>3</v>
      </c>
      <c r="L147" s="3" t="str">
        <f t="shared" si="93"/>
        <v>部件</v>
      </c>
      <c r="M147" s="3">
        <f t="shared" ca="1" si="94"/>
        <v>91205</v>
      </c>
      <c r="N147" s="1" t="str">
        <f t="shared" ca="1" si="97"/>
        <v>51221,52221,53221,51311,52311,53311,51321,52321,53321,91001,91003,91005,91101,91103,91105,91201,91203,91205</v>
      </c>
      <c r="O147" s="1" t="str">
        <f t="shared" si="98"/>
        <v>800,800,800,672,672,672,315,315,315,192,192,192,192,192,192,192,192,192</v>
      </c>
      <c r="P147" s="1" t="str">
        <f t="shared" si="99"/>
        <v>(2,4),(2,4),(2,4),(1,3),(1,3),(1,3),(1,3),(1,3),(1,3),(2,3),(2,3),(2,3),(2,3),(2,3),(2,3),(2,3),(2,3),(2,3)</v>
      </c>
      <c r="Q147" s="3" t="str">
        <f>IF(D147="坦克碎片",VLOOKUP(C147,道具信息!$N$2:$O$291,2,FALSE)&amp;"碎片",VLOOKUP(C147,道具信息!$N$2:$O$291,2,FALSE))</f>
        <v>T1部件</v>
      </c>
      <c r="R147" s="3">
        <f t="shared" si="89"/>
        <v>3463</v>
      </c>
      <c r="S147" s="11">
        <f t="shared" si="90"/>
        <v>0.34799999999999998</v>
      </c>
      <c r="T147" s="3" t="str">
        <f>VLOOKUP(Q147,道具信息!$Q$3:$S$20,2,FALSE)</f>
        <v>CHEST_ITEM_TYPE_T1_PART</v>
      </c>
      <c r="U147" s="3" t="str">
        <f>IF(COUNTIF(U$130:U146,T147)=0,T147,"")</f>
        <v/>
      </c>
      <c r="V147" s="3" t="str">
        <f t="shared" si="100"/>
        <v>CHEST_ITEM_TYPE_T2_SHARD,CHEST_ITEM_TYPE_T3_SHARD,CHEST_ITEM_TYPE_T1_PART</v>
      </c>
      <c r="W147" s="13" t="str">
        <f t="shared" si="101"/>
        <v/>
      </c>
      <c r="X147" s="3" t="str">
        <f t="shared" si="96"/>
        <v/>
      </c>
      <c r="Y147" s="3" t="str">
        <f t="shared" si="102"/>
        <v>24.1%,29.7%,34.8%</v>
      </c>
    </row>
    <row r="148" spans="2:25" x14ac:dyDescent="0.3">
      <c r="B148" s="2">
        <f>数据源!B180</f>
        <v>5</v>
      </c>
      <c r="C148" s="2" t="str">
        <f>数据源!C180</f>
        <v>T1LP2</v>
      </c>
      <c r="D148" s="2" t="str">
        <f>数据源!D180</f>
        <v>部件</v>
      </c>
      <c r="E148" s="2">
        <f>数据源!E180</f>
        <v>30</v>
      </c>
      <c r="F148" s="2">
        <f>数据源!F180</f>
        <v>2.5</v>
      </c>
      <c r="G148" s="2">
        <f>数据源!G180</f>
        <v>1.2500000000000001E-2</v>
      </c>
      <c r="H148" s="2">
        <f>数据源!H180</f>
        <v>1.9166666666666669E-2</v>
      </c>
      <c r="I148" s="2">
        <f>数据源!I180</f>
        <v>192</v>
      </c>
      <c r="J148" s="3">
        <f t="shared" si="91"/>
        <v>2</v>
      </c>
      <c r="K148" s="3">
        <f t="shared" si="92"/>
        <v>3</v>
      </c>
      <c r="L148" s="3" t="str">
        <f t="shared" si="93"/>
        <v>部件</v>
      </c>
      <c r="M148" s="3">
        <f t="shared" ca="1" si="94"/>
        <v>91002</v>
      </c>
      <c r="N148" s="1" t="str">
        <f t="shared" ca="1" si="97"/>
        <v>51221,52221,53221,51311,52311,53311,51321,52321,53321,91001,91003,91005,91101,91103,91105,91201,91203,91205,91002</v>
      </c>
      <c r="O148" s="1" t="str">
        <f t="shared" si="98"/>
        <v>800,800,800,672,672,672,315,315,315,192,192,192,192,192,192,192,192,192,192</v>
      </c>
      <c r="P148" s="1" t="str">
        <f t="shared" si="99"/>
        <v>(2,4),(2,4),(2,4),(1,3),(1,3),(1,3),(1,3),(1,3),(1,3),(2,3),(2,3),(2,3),(2,3),(2,3),(2,3),(2,3),(2,3),(2,3),(2,3)</v>
      </c>
      <c r="Q148" s="3" t="str">
        <f>IF(D148="坦克碎片",VLOOKUP(C148,道具信息!$N$2:$O$291,2,FALSE)&amp;"碎片",VLOOKUP(C148,道具信息!$N$2:$O$291,2,FALSE))</f>
        <v>T1部件</v>
      </c>
      <c r="R148" s="3">
        <f t="shared" si="89"/>
        <v>3463</v>
      </c>
      <c r="S148" s="11">
        <f t="shared" si="90"/>
        <v>0.34799999999999998</v>
      </c>
      <c r="T148" s="3" t="str">
        <f>VLOOKUP(Q148,道具信息!$Q$3:$S$20,2,FALSE)</f>
        <v>CHEST_ITEM_TYPE_T1_PART</v>
      </c>
      <c r="U148" s="3" t="str">
        <f>IF(COUNTIF(U$130:U147,T148)=0,T148,"")</f>
        <v/>
      </c>
      <c r="V148" s="3" t="str">
        <f t="shared" si="100"/>
        <v>CHEST_ITEM_TYPE_T2_SHARD,CHEST_ITEM_TYPE_T3_SHARD,CHEST_ITEM_TYPE_T1_PART</v>
      </c>
      <c r="W148" s="13" t="str">
        <f t="shared" si="101"/>
        <v/>
      </c>
      <c r="X148" s="3" t="str">
        <f t="shared" si="96"/>
        <v/>
      </c>
      <c r="Y148" s="3" t="str">
        <f t="shared" si="102"/>
        <v>24.1%,29.7%,34.8%</v>
      </c>
    </row>
    <row r="149" spans="2:25" x14ac:dyDescent="0.3">
      <c r="B149" s="2">
        <f>数据源!B181</f>
        <v>5</v>
      </c>
      <c r="C149" s="2" t="str">
        <f>数据源!C181</f>
        <v>T1LP4</v>
      </c>
      <c r="D149" s="2" t="str">
        <f>数据源!D181</f>
        <v>部件</v>
      </c>
      <c r="E149" s="2">
        <f>数据源!E181</f>
        <v>30</v>
      </c>
      <c r="F149" s="2">
        <f>数据源!F181</f>
        <v>2.5</v>
      </c>
      <c r="G149" s="2">
        <f>数据源!G181</f>
        <v>1.2500000000000001E-2</v>
      </c>
      <c r="H149" s="2">
        <f>数据源!H181</f>
        <v>1.9166666666666669E-2</v>
      </c>
      <c r="I149" s="2">
        <f>数据源!I181</f>
        <v>192</v>
      </c>
      <c r="J149" s="3">
        <f t="shared" si="91"/>
        <v>2</v>
      </c>
      <c r="K149" s="3">
        <f t="shared" si="92"/>
        <v>3</v>
      </c>
      <c r="L149" s="3" t="str">
        <f t="shared" si="93"/>
        <v>部件</v>
      </c>
      <c r="M149" s="3">
        <f t="shared" ca="1" si="94"/>
        <v>91004</v>
      </c>
      <c r="N149" s="1" t="str">
        <f t="shared" ca="1" si="97"/>
        <v>51221,52221,53221,51311,52311,53311,51321,52321,53321,91001,91003,91005,91101,91103,91105,91201,91203,91205,91002,91004</v>
      </c>
      <c r="O149" s="1" t="str">
        <f t="shared" si="98"/>
        <v>800,800,800,672,672,672,315,315,315,192,192,192,192,192,192,192,192,192,192,192</v>
      </c>
      <c r="P149" s="1" t="str">
        <f t="shared" si="99"/>
        <v>(2,4),(2,4),(2,4),(1,3),(1,3),(1,3),(1,3),(1,3),(1,3),(2,3),(2,3),(2,3),(2,3),(2,3),(2,3),(2,3),(2,3),(2,3),(2,3),(2,3)</v>
      </c>
      <c r="Q149" s="3" t="str">
        <f>IF(D149="坦克碎片",VLOOKUP(C149,道具信息!$N$2:$O$291,2,FALSE)&amp;"碎片",VLOOKUP(C149,道具信息!$N$2:$O$291,2,FALSE))</f>
        <v>T1部件</v>
      </c>
      <c r="R149" s="3">
        <f t="shared" si="89"/>
        <v>3463</v>
      </c>
      <c r="S149" s="11">
        <f t="shared" si="90"/>
        <v>0.34799999999999998</v>
      </c>
      <c r="T149" s="3" t="str">
        <f>VLOOKUP(Q149,道具信息!$Q$3:$S$20,2,FALSE)</f>
        <v>CHEST_ITEM_TYPE_T1_PART</v>
      </c>
      <c r="U149" s="3" t="str">
        <f>IF(COUNTIF(U$130:U148,T149)=0,T149,"")</f>
        <v/>
      </c>
      <c r="V149" s="3" t="str">
        <f t="shared" si="100"/>
        <v>CHEST_ITEM_TYPE_T2_SHARD,CHEST_ITEM_TYPE_T3_SHARD,CHEST_ITEM_TYPE_T1_PART</v>
      </c>
      <c r="W149" s="13" t="str">
        <f t="shared" si="101"/>
        <v/>
      </c>
      <c r="X149" s="3" t="str">
        <f t="shared" si="96"/>
        <v/>
      </c>
      <c r="Y149" s="3" t="str">
        <f t="shared" si="102"/>
        <v>24.1%,29.7%,34.8%</v>
      </c>
    </row>
    <row r="150" spans="2:25" x14ac:dyDescent="0.3">
      <c r="B150" s="2">
        <f>数据源!B182</f>
        <v>5</v>
      </c>
      <c r="C150" s="2" t="str">
        <f>数据源!C182</f>
        <v>T1LP6</v>
      </c>
      <c r="D150" s="2" t="str">
        <f>数据源!D182</f>
        <v>部件</v>
      </c>
      <c r="E150" s="2">
        <f>数据源!E182</f>
        <v>30</v>
      </c>
      <c r="F150" s="2">
        <f>数据源!F182</f>
        <v>2.5</v>
      </c>
      <c r="G150" s="2">
        <f>数据源!G182</f>
        <v>1.26E-2</v>
      </c>
      <c r="H150" s="2">
        <f>数据源!H182</f>
        <v>1.932E-2</v>
      </c>
      <c r="I150" s="2">
        <f>数据源!I182</f>
        <v>193</v>
      </c>
      <c r="J150" s="3">
        <f t="shared" si="91"/>
        <v>2</v>
      </c>
      <c r="K150" s="3">
        <f t="shared" si="92"/>
        <v>3</v>
      </c>
      <c r="L150" s="3" t="str">
        <f t="shared" si="93"/>
        <v>部件</v>
      </c>
      <c r="M150" s="3">
        <f t="shared" ca="1" si="94"/>
        <v>91006</v>
      </c>
      <c r="N150" s="1" t="str">
        <f t="shared" ca="1" si="97"/>
        <v>51221,52221,53221,51311,52311,53311,51321,52321,53321,91001,91003,91005,91101,91103,91105,91201,91203,91205,91002,91004,91006</v>
      </c>
      <c r="O150" s="1" t="str">
        <f t="shared" si="98"/>
        <v>800,800,800,672,672,672,315,315,315,192,192,192,192,192,192,192,192,192,192,192,193</v>
      </c>
      <c r="P150" s="1" t="str">
        <f t="shared" si="99"/>
        <v>(2,4),(2,4),(2,4),(1,3),(1,3),(1,3),(1,3),(1,3),(1,3),(2,3),(2,3),(2,3),(2,3),(2,3),(2,3),(2,3),(2,3),(2,3),(2,3),(2,3),(2,3)</v>
      </c>
      <c r="Q150" s="3" t="str">
        <f>IF(D150="坦克碎片",VLOOKUP(C150,道具信息!$N$2:$O$291,2,FALSE)&amp;"碎片",VLOOKUP(C150,道具信息!$N$2:$O$291,2,FALSE))</f>
        <v>T1部件</v>
      </c>
      <c r="R150" s="3">
        <f t="shared" si="89"/>
        <v>3463</v>
      </c>
      <c r="S150" s="11">
        <f t="shared" si="90"/>
        <v>0.34799999999999998</v>
      </c>
      <c r="T150" s="3" t="str">
        <f>VLOOKUP(Q150,道具信息!$Q$3:$S$20,2,FALSE)</f>
        <v>CHEST_ITEM_TYPE_T1_PART</v>
      </c>
      <c r="U150" s="3" t="str">
        <f>IF(COUNTIF(U$130:U149,T150)=0,T150,"")</f>
        <v/>
      </c>
      <c r="V150" s="3" t="str">
        <f t="shared" si="100"/>
        <v>CHEST_ITEM_TYPE_T2_SHARD,CHEST_ITEM_TYPE_T3_SHARD,CHEST_ITEM_TYPE_T1_PART</v>
      </c>
      <c r="W150" s="13" t="str">
        <f t="shared" si="101"/>
        <v/>
      </c>
      <c r="X150" s="3" t="str">
        <f t="shared" si="96"/>
        <v/>
      </c>
      <c r="Y150" s="3" t="str">
        <f t="shared" si="102"/>
        <v>24.1%,29.7%,34.8%</v>
      </c>
    </row>
    <row r="151" spans="2:25" x14ac:dyDescent="0.3">
      <c r="B151" s="2">
        <f>数据源!B183</f>
        <v>5</v>
      </c>
      <c r="C151" s="2" t="str">
        <f>数据源!C183</f>
        <v>T1MP2</v>
      </c>
      <c r="D151" s="2" t="str">
        <f>数据源!D183</f>
        <v>部件</v>
      </c>
      <c r="E151" s="2">
        <f>数据源!E183</f>
        <v>30</v>
      </c>
      <c r="F151" s="2">
        <f>数据源!F183</f>
        <v>2.5</v>
      </c>
      <c r="G151" s="2">
        <f>数据源!G183</f>
        <v>1.26E-2</v>
      </c>
      <c r="H151" s="2">
        <f>数据源!H183</f>
        <v>1.932E-2</v>
      </c>
      <c r="I151" s="2">
        <f>数据源!I183</f>
        <v>193</v>
      </c>
      <c r="J151" s="3">
        <f t="shared" si="91"/>
        <v>2</v>
      </c>
      <c r="K151" s="3">
        <f t="shared" si="92"/>
        <v>3</v>
      </c>
      <c r="L151" s="3" t="str">
        <f t="shared" si="93"/>
        <v>部件</v>
      </c>
      <c r="M151" s="3">
        <f t="shared" ca="1" si="94"/>
        <v>91102</v>
      </c>
      <c r="N151" s="1" t="str">
        <f t="shared" ca="1" si="97"/>
        <v>51221,52221,53221,51311,52311,53311,51321,52321,53321,91001,91003,91005,91101,91103,91105,91201,91203,91205,91002,91004,91006,91102</v>
      </c>
      <c r="O151" s="1" t="str">
        <f t="shared" si="98"/>
        <v>800,800,800,672,672,672,315,315,315,192,192,192,192,192,192,192,192,192,192,192,193,193</v>
      </c>
      <c r="P151" s="1" t="str">
        <f t="shared" si="99"/>
        <v>(2,4),(2,4),(2,4),(1,3),(1,3),(1,3),(1,3),(1,3),(1,3),(2,3),(2,3),(2,3),(2,3),(2,3),(2,3),(2,3),(2,3),(2,3),(2,3),(2,3),(2,3),(2,3)</v>
      </c>
      <c r="Q151" s="3" t="str">
        <f>IF(D151="坦克碎片",VLOOKUP(C151,道具信息!$N$2:$O$291,2,FALSE)&amp;"碎片",VLOOKUP(C151,道具信息!$N$2:$O$291,2,FALSE))</f>
        <v>T1部件</v>
      </c>
      <c r="R151" s="3">
        <f t="shared" si="89"/>
        <v>3463</v>
      </c>
      <c r="S151" s="11">
        <f t="shared" si="90"/>
        <v>0.34799999999999998</v>
      </c>
      <c r="T151" s="3" t="str">
        <f>VLOOKUP(Q151,道具信息!$Q$3:$S$20,2,FALSE)</f>
        <v>CHEST_ITEM_TYPE_T1_PART</v>
      </c>
      <c r="U151" s="3" t="str">
        <f>IF(COUNTIF(U$130:U150,T151)=0,T151,"")</f>
        <v/>
      </c>
      <c r="V151" s="3" t="str">
        <f t="shared" si="100"/>
        <v>CHEST_ITEM_TYPE_T2_SHARD,CHEST_ITEM_TYPE_T3_SHARD,CHEST_ITEM_TYPE_T1_PART</v>
      </c>
      <c r="W151" s="13" t="str">
        <f t="shared" si="101"/>
        <v/>
      </c>
      <c r="X151" s="3" t="str">
        <f t="shared" si="96"/>
        <v/>
      </c>
      <c r="Y151" s="3" t="str">
        <f t="shared" si="102"/>
        <v>24.1%,29.7%,34.8%</v>
      </c>
    </row>
    <row r="152" spans="2:25" x14ac:dyDescent="0.3">
      <c r="B152" s="2">
        <f>数据源!B184</f>
        <v>5</v>
      </c>
      <c r="C152" s="2" t="str">
        <f>数据源!C184</f>
        <v>T1MP4</v>
      </c>
      <c r="D152" s="2" t="str">
        <f>数据源!D184</f>
        <v>部件</v>
      </c>
      <c r="E152" s="2">
        <f>数据源!E184</f>
        <v>30</v>
      </c>
      <c r="F152" s="2">
        <f>数据源!F184</f>
        <v>2.5</v>
      </c>
      <c r="G152" s="2">
        <f>数据源!G184</f>
        <v>1.26E-2</v>
      </c>
      <c r="H152" s="2">
        <f>数据源!H184</f>
        <v>1.932E-2</v>
      </c>
      <c r="I152" s="2">
        <f>数据源!I184</f>
        <v>193</v>
      </c>
      <c r="J152" s="3">
        <f t="shared" si="91"/>
        <v>2</v>
      </c>
      <c r="K152" s="3">
        <f t="shared" si="92"/>
        <v>3</v>
      </c>
      <c r="L152" s="3" t="str">
        <f t="shared" si="93"/>
        <v>部件</v>
      </c>
      <c r="M152" s="3">
        <f t="shared" ca="1" si="94"/>
        <v>91104</v>
      </c>
      <c r="N152" s="1" t="str">
        <f t="shared" ca="1" si="97"/>
        <v>51221,52221,53221,51311,52311,53311,51321,52321,53321,91001,91003,91005,91101,91103,91105,91201,91203,91205,91002,91004,91006,91102,91104</v>
      </c>
      <c r="O152" s="1" t="str">
        <f t="shared" si="98"/>
        <v>800,800,800,672,672,672,315,315,315,192,192,192,192,192,192,192,192,192,192,192,193,193,193</v>
      </c>
      <c r="P152" s="1" t="str">
        <f t="shared" si="99"/>
        <v>(2,4),(2,4),(2,4),(1,3),(1,3),(1,3),(1,3),(1,3),(1,3),(2,3),(2,3),(2,3),(2,3),(2,3),(2,3),(2,3),(2,3),(2,3),(2,3),(2,3),(2,3),(2,3),(2,3)</v>
      </c>
      <c r="Q152" s="3" t="str">
        <f>IF(D152="坦克碎片",VLOOKUP(C152,道具信息!$N$2:$O$291,2,FALSE)&amp;"碎片",VLOOKUP(C152,道具信息!$N$2:$O$291,2,FALSE))</f>
        <v>T1部件</v>
      </c>
      <c r="R152" s="3">
        <f t="shared" si="89"/>
        <v>3463</v>
      </c>
      <c r="S152" s="11">
        <f t="shared" si="90"/>
        <v>0.34799999999999998</v>
      </c>
      <c r="T152" s="3" t="str">
        <f>VLOOKUP(Q152,道具信息!$Q$3:$S$20,2,FALSE)</f>
        <v>CHEST_ITEM_TYPE_T1_PART</v>
      </c>
      <c r="U152" s="3" t="str">
        <f>IF(COUNTIF(U$130:U151,T152)=0,T152,"")</f>
        <v/>
      </c>
      <c r="V152" s="3" t="str">
        <f t="shared" si="100"/>
        <v>CHEST_ITEM_TYPE_T2_SHARD,CHEST_ITEM_TYPE_T3_SHARD,CHEST_ITEM_TYPE_T1_PART</v>
      </c>
      <c r="W152" s="13" t="str">
        <f t="shared" si="101"/>
        <v/>
      </c>
      <c r="X152" s="3" t="str">
        <f t="shared" si="96"/>
        <v/>
      </c>
      <c r="Y152" s="3" t="str">
        <f t="shared" si="102"/>
        <v>24.1%,29.7%,34.8%</v>
      </c>
    </row>
    <row r="153" spans="2:25" x14ac:dyDescent="0.3">
      <c r="B153" s="2">
        <f>数据源!B185</f>
        <v>5</v>
      </c>
      <c r="C153" s="2" t="str">
        <f>数据源!C185</f>
        <v>T1MP6</v>
      </c>
      <c r="D153" s="2" t="str">
        <f>数据源!D185</f>
        <v>部件</v>
      </c>
      <c r="E153" s="2">
        <f>数据源!E185</f>
        <v>30</v>
      </c>
      <c r="F153" s="2">
        <f>数据源!F185</f>
        <v>2.5</v>
      </c>
      <c r="G153" s="2">
        <f>数据源!G185</f>
        <v>1.26E-2</v>
      </c>
      <c r="H153" s="2">
        <f>数据源!H185</f>
        <v>1.932E-2</v>
      </c>
      <c r="I153" s="2">
        <f>数据源!I185</f>
        <v>193</v>
      </c>
      <c r="J153" s="3">
        <f t="shared" si="91"/>
        <v>2</v>
      </c>
      <c r="K153" s="3">
        <f t="shared" si="92"/>
        <v>3</v>
      </c>
      <c r="L153" s="3" t="str">
        <f t="shared" si="93"/>
        <v>部件</v>
      </c>
      <c r="M153" s="3">
        <f t="shared" ca="1" si="94"/>
        <v>91106</v>
      </c>
      <c r="N153" s="1" t="str">
        <f t="shared" ca="1" si="97"/>
        <v>51221,52221,53221,51311,52311,53311,51321,52321,53321,91001,91003,91005,91101,91103,91105,91201,91203,91205,91002,91004,91006,91102,91104,91106</v>
      </c>
      <c r="O153" s="1" t="str">
        <f t="shared" si="98"/>
        <v>800,800,800,672,672,672,315,315,315,192,192,192,192,192,192,192,192,192,192,192,193,193,193,193</v>
      </c>
      <c r="P153" s="1" t="str">
        <f t="shared" si="99"/>
        <v>(2,4),(2,4),(2,4),(1,3),(1,3),(1,3),(1,3),(1,3),(1,3),(2,3),(2,3),(2,3),(2,3),(2,3),(2,3),(2,3),(2,3),(2,3),(2,3),(2,3),(2,3),(2,3),(2,3),(2,3)</v>
      </c>
      <c r="Q153" s="3" t="str">
        <f>IF(D153="坦克碎片",VLOOKUP(C153,道具信息!$N$2:$O$291,2,FALSE)&amp;"碎片",VLOOKUP(C153,道具信息!$N$2:$O$291,2,FALSE))</f>
        <v>T1部件</v>
      </c>
      <c r="R153" s="3">
        <f t="shared" si="89"/>
        <v>3463</v>
      </c>
      <c r="S153" s="11">
        <f t="shared" si="90"/>
        <v>0.34799999999999998</v>
      </c>
      <c r="T153" s="3" t="str">
        <f>VLOOKUP(Q153,道具信息!$Q$3:$S$20,2,FALSE)</f>
        <v>CHEST_ITEM_TYPE_T1_PART</v>
      </c>
      <c r="U153" s="3" t="str">
        <f>IF(COUNTIF(U$130:U152,T153)=0,T153,"")</f>
        <v/>
      </c>
      <c r="V153" s="3" t="str">
        <f t="shared" si="100"/>
        <v>CHEST_ITEM_TYPE_T2_SHARD,CHEST_ITEM_TYPE_T3_SHARD,CHEST_ITEM_TYPE_T1_PART</v>
      </c>
      <c r="W153" s="13" t="str">
        <f t="shared" si="101"/>
        <v/>
      </c>
      <c r="X153" s="3" t="str">
        <f t="shared" si="96"/>
        <v/>
      </c>
      <c r="Y153" s="3" t="str">
        <f t="shared" si="102"/>
        <v>24.1%,29.7%,34.8%</v>
      </c>
    </row>
    <row r="154" spans="2:25" x14ac:dyDescent="0.3">
      <c r="B154" s="2">
        <f>数据源!B186</f>
        <v>5</v>
      </c>
      <c r="C154" s="2" t="str">
        <f>数据源!C186</f>
        <v>T1HP2</v>
      </c>
      <c r="D154" s="2" t="str">
        <f>数据源!D186</f>
        <v>部件</v>
      </c>
      <c r="E154" s="2">
        <f>数据源!E186</f>
        <v>30</v>
      </c>
      <c r="F154" s="2">
        <f>数据源!F186</f>
        <v>2.5</v>
      </c>
      <c r="G154" s="2">
        <f>数据源!G186</f>
        <v>1.26E-2</v>
      </c>
      <c r="H154" s="2">
        <f>数据源!H186</f>
        <v>1.932E-2</v>
      </c>
      <c r="I154" s="2">
        <f>数据源!I186</f>
        <v>193</v>
      </c>
      <c r="J154" s="3">
        <f t="shared" si="91"/>
        <v>2</v>
      </c>
      <c r="K154" s="3">
        <f t="shared" si="92"/>
        <v>3</v>
      </c>
      <c r="L154" s="3" t="str">
        <f t="shared" si="93"/>
        <v>部件</v>
      </c>
      <c r="M154" s="3">
        <f t="shared" ca="1" si="94"/>
        <v>91202</v>
      </c>
      <c r="N154" s="1" t="str">
        <f t="shared" ca="1" si="97"/>
        <v>51221,52221,53221,51311,52311,53311,51321,52321,53321,91001,91003,91005,91101,91103,91105,91201,91203,91205,91002,91004,91006,91102,91104,91106,91202</v>
      </c>
      <c r="O154" s="1" t="str">
        <f t="shared" si="98"/>
        <v>800,800,800,672,672,672,315,315,315,192,192,192,192,192,192,192,192,192,192,192,193,193,193,193,193</v>
      </c>
      <c r="P154" s="1" t="str">
        <f t="shared" si="99"/>
        <v>(2,4),(2,4),(2,4),(1,3),(1,3),(1,3),(1,3),(1,3),(1,3),(2,3),(2,3),(2,3),(2,3),(2,3),(2,3),(2,3),(2,3),(2,3),(2,3),(2,3),(2,3),(2,3),(2,3),(2,3),(2,3)</v>
      </c>
      <c r="Q154" s="3" t="str">
        <f>IF(D154="坦克碎片",VLOOKUP(C154,道具信息!$N$2:$O$291,2,FALSE)&amp;"碎片",VLOOKUP(C154,道具信息!$N$2:$O$291,2,FALSE))</f>
        <v>T1部件</v>
      </c>
      <c r="R154" s="3">
        <f t="shared" si="89"/>
        <v>3463</v>
      </c>
      <c r="S154" s="11">
        <f t="shared" si="90"/>
        <v>0.34799999999999998</v>
      </c>
      <c r="T154" s="3" t="str">
        <f>VLOOKUP(Q154,道具信息!$Q$3:$S$20,2,FALSE)</f>
        <v>CHEST_ITEM_TYPE_T1_PART</v>
      </c>
      <c r="U154" s="3" t="str">
        <f>IF(COUNTIF(U$130:U153,T154)=0,T154,"")</f>
        <v/>
      </c>
      <c r="V154" s="3" t="str">
        <f t="shared" si="100"/>
        <v>CHEST_ITEM_TYPE_T2_SHARD,CHEST_ITEM_TYPE_T3_SHARD,CHEST_ITEM_TYPE_T1_PART</v>
      </c>
      <c r="W154" s="13" t="str">
        <f t="shared" si="101"/>
        <v/>
      </c>
      <c r="X154" s="3" t="str">
        <f t="shared" si="96"/>
        <v/>
      </c>
      <c r="Y154" s="3" t="str">
        <f t="shared" si="102"/>
        <v>24.1%,29.7%,34.8%</v>
      </c>
    </row>
    <row r="155" spans="2:25" x14ac:dyDescent="0.3">
      <c r="B155" s="2">
        <f>数据源!B187</f>
        <v>5</v>
      </c>
      <c r="C155" s="2" t="str">
        <f>数据源!C187</f>
        <v>T1HP4</v>
      </c>
      <c r="D155" s="2" t="str">
        <f>数据源!D187</f>
        <v>部件</v>
      </c>
      <c r="E155" s="2">
        <f>数据源!E187</f>
        <v>30</v>
      </c>
      <c r="F155" s="2">
        <f>数据源!F187</f>
        <v>2.5</v>
      </c>
      <c r="G155" s="2">
        <f>数据源!G187</f>
        <v>1.26E-2</v>
      </c>
      <c r="H155" s="2">
        <f>数据源!H187</f>
        <v>1.932E-2</v>
      </c>
      <c r="I155" s="2">
        <f>数据源!I187</f>
        <v>193</v>
      </c>
      <c r="J155" s="3">
        <f t="shared" si="91"/>
        <v>2</v>
      </c>
      <c r="K155" s="3">
        <f t="shared" si="92"/>
        <v>3</v>
      </c>
      <c r="L155" s="3" t="str">
        <f t="shared" si="93"/>
        <v>部件</v>
      </c>
      <c r="M155" s="3">
        <f t="shared" ca="1" si="94"/>
        <v>91204</v>
      </c>
      <c r="N155" s="1" t="str">
        <f t="shared" ca="1" si="97"/>
        <v>51221,52221,53221,51311,52311,53311,51321,52321,53321,91001,91003,91005,91101,91103,91105,91201,91203,91205,91002,91004,91006,91102,91104,91106,91202,91204</v>
      </c>
      <c r="O155" s="1" t="str">
        <f t="shared" si="98"/>
        <v>800,800,800,672,672,672,315,315,315,192,192,192,192,192,192,192,192,192,192,192,193,193,193,193,193,193</v>
      </c>
      <c r="P155" s="1" t="str">
        <f t="shared" si="99"/>
        <v>(2,4),(2,4),(2,4),(1,3),(1,3),(1,3),(1,3),(1,3),(1,3),(2,3),(2,3),(2,3),(2,3),(2,3),(2,3),(2,3),(2,3),(2,3),(2,3),(2,3),(2,3),(2,3),(2,3),(2,3),(2,3),(2,3)</v>
      </c>
      <c r="Q155" s="3" t="str">
        <f>IF(D155="坦克碎片",VLOOKUP(C155,道具信息!$N$2:$O$291,2,FALSE)&amp;"碎片",VLOOKUP(C155,道具信息!$N$2:$O$291,2,FALSE))</f>
        <v>T1部件</v>
      </c>
      <c r="R155" s="3">
        <f t="shared" si="89"/>
        <v>3463</v>
      </c>
      <c r="S155" s="11">
        <f t="shared" si="90"/>
        <v>0.34799999999999998</v>
      </c>
      <c r="T155" s="3" t="str">
        <f>VLOOKUP(Q155,道具信息!$Q$3:$S$20,2,FALSE)</f>
        <v>CHEST_ITEM_TYPE_T1_PART</v>
      </c>
      <c r="U155" s="3" t="str">
        <f>IF(COUNTIF(U$130:U154,T155)=0,T155,"")</f>
        <v/>
      </c>
      <c r="V155" s="3" t="str">
        <f t="shared" si="100"/>
        <v>CHEST_ITEM_TYPE_T2_SHARD,CHEST_ITEM_TYPE_T3_SHARD,CHEST_ITEM_TYPE_T1_PART</v>
      </c>
      <c r="W155" s="13" t="str">
        <f t="shared" si="101"/>
        <v/>
      </c>
      <c r="X155" s="3" t="str">
        <f t="shared" si="96"/>
        <v/>
      </c>
      <c r="Y155" s="3" t="str">
        <f t="shared" si="102"/>
        <v>24.1%,29.7%,34.8%</v>
      </c>
    </row>
    <row r="156" spans="2:25" x14ac:dyDescent="0.3">
      <c r="B156" s="2">
        <f>数据源!B188</f>
        <v>5</v>
      </c>
      <c r="C156" s="2" t="str">
        <f>数据源!C188</f>
        <v>T1HP6</v>
      </c>
      <c r="D156" s="2" t="str">
        <f>数据源!D188</f>
        <v>部件</v>
      </c>
      <c r="E156" s="2">
        <f>数据源!E188</f>
        <v>30</v>
      </c>
      <c r="F156" s="2">
        <f>数据源!F188</f>
        <v>2.5</v>
      </c>
      <c r="G156" s="2">
        <f>数据源!G188</f>
        <v>1.26E-2</v>
      </c>
      <c r="H156" s="2">
        <f>数据源!H188</f>
        <v>1.932E-2</v>
      </c>
      <c r="I156" s="2">
        <f>数据源!I188</f>
        <v>193</v>
      </c>
      <c r="J156" s="3">
        <f t="shared" si="91"/>
        <v>2</v>
      </c>
      <c r="K156" s="3">
        <f t="shared" si="92"/>
        <v>3</v>
      </c>
      <c r="L156" s="3" t="str">
        <f t="shared" si="93"/>
        <v>部件</v>
      </c>
      <c r="M156" s="3">
        <f t="shared" ca="1" si="94"/>
        <v>91206</v>
      </c>
      <c r="N156" s="1" t="str">
        <f t="shared" ca="1" si="97"/>
        <v>51221,52221,53221,51311,52311,53311,51321,52321,53321,91001,91003,91005,91101,91103,91105,91201,91203,91205,91002,91004,91006,91102,91104,91106,91202,91204,91206</v>
      </c>
      <c r="O156" s="1" t="str">
        <f t="shared" si="98"/>
        <v>800,800,800,672,672,672,315,315,315,192,192,192,192,192,192,192,192,192,192,192,193,193,193,193,193,193,193</v>
      </c>
      <c r="P156" s="1" t="str">
        <f t="shared" si="99"/>
        <v>(2,4),(2,4),(2,4),(1,3),(1,3),(1,3),(1,3),(1,3),(1,3),(2,3),(2,3),(2,3),(2,3),(2,3),(2,3),(2,3),(2,3),(2,3),(2,3),(2,3),(2,3),(2,3),(2,3),(2,3),(2,3),(2,3),(2,3)</v>
      </c>
      <c r="Q156" s="3" t="str">
        <f>IF(D156="坦克碎片",VLOOKUP(C156,道具信息!$N$2:$O$291,2,FALSE)&amp;"碎片",VLOOKUP(C156,道具信息!$N$2:$O$291,2,FALSE))</f>
        <v>T1部件</v>
      </c>
      <c r="R156" s="3">
        <f t="shared" si="89"/>
        <v>3463</v>
      </c>
      <c r="S156" s="11">
        <f t="shared" si="90"/>
        <v>0.34799999999999998</v>
      </c>
      <c r="T156" s="3" t="str">
        <f>VLOOKUP(Q156,道具信息!$Q$3:$S$20,2,FALSE)</f>
        <v>CHEST_ITEM_TYPE_T1_PART</v>
      </c>
      <c r="U156" s="3" t="str">
        <f>IF(COUNTIF(U$130:U155,T156)=0,T156,"")</f>
        <v/>
      </c>
      <c r="V156" s="3" t="str">
        <f t="shared" si="100"/>
        <v>CHEST_ITEM_TYPE_T2_SHARD,CHEST_ITEM_TYPE_T3_SHARD,CHEST_ITEM_TYPE_T1_PART</v>
      </c>
      <c r="W156" s="13" t="str">
        <f t="shared" si="101"/>
        <v/>
      </c>
      <c r="X156" s="3" t="str">
        <f t="shared" si="96"/>
        <v/>
      </c>
      <c r="Y156" s="3" t="str">
        <f t="shared" si="102"/>
        <v>24.1%,29.7%,34.8%</v>
      </c>
    </row>
    <row r="157" spans="2:25" x14ac:dyDescent="0.3">
      <c r="B157" s="2">
        <f>数据源!B189</f>
        <v>5</v>
      </c>
      <c r="C157" s="2" t="str">
        <f>数据源!C189</f>
        <v>T2LP1</v>
      </c>
      <c r="D157" s="2" t="str">
        <f>数据源!D189</f>
        <v>部件</v>
      </c>
      <c r="E157" s="2">
        <f>数据源!E189</f>
        <v>114.80000000000001</v>
      </c>
      <c r="F157" s="2">
        <f>数据源!F189</f>
        <v>2</v>
      </c>
      <c r="G157" s="2">
        <f>数据源!G189</f>
        <v>1.26E-2</v>
      </c>
      <c r="H157" s="2">
        <f>数据源!H189</f>
        <v>6.3109756097560971E-3</v>
      </c>
      <c r="I157" s="2">
        <f>数据源!I189</f>
        <v>63</v>
      </c>
      <c r="J157" s="3">
        <f t="shared" si="91"/>
        <v>1</v>
      </c>
      <c r="K157" s="3">
        <f t="shared" si="92"/>
        <v>3</v>
      </c>
      <c r="L157" s="3" t="str">
        <f t="shared" ref="L157:L174" si="103">RIGHT(D157,2)</f>
        <v>部件</v>
      </c>
      <c r="M157" s="3">
        <f t="shared" ref="M157:M174" ca="1" si="104">IF(OR(L157="坦克",L157="碎片"),VLOOKUP(C157,INDIRECT("坦克ID"),MATCH(L157&amp;"ID",INDIRECT("坦克标头"),0),FALSE),VLOOKUP(C157,INDIRECT(L157&amp;"ID"),2,FALSE))</f>
        <v>92001</v>
      </c>
      <c r="N157" s="1" t="str">
        <f t="shared" ref="N157:N174" ca="1" si="105">N156&amp;","&amp;M157</f>
        <v>51221,52221,53221,51311,52311,53311,51321,52321,53321,91001,91003,91005,91101,91103,91105,91201,91203,91205,91002,91004,91006,91102,91104,91106,91202,91204,91206,92001</v>
      </c>
      <c r="O157" s="1" t="str">
        <f t="shared" ref="O157:O174" si="106">O156&amp;","&amp;I157</f>
        <v>800,800,800,672,672,672,315,315,315,192,192,192,192,192,192,192,192,192,192,192,193,193,193,193,193,193,193,63</v>
      </c>
      <c r="P157" s="1" t="str">
        <f t="shared" ref="P157:P174" si="107">P156&amp;","&amp;"("&amp;J157&amp;","&amp;K157&amp;")"</f>
        <v>(2,4),(2,4),(2,4),(1,3),(1,3),(1,3),(1,3),(1,3),(1,3),(2,3),(2,3),(2,3),(2,3),(2,3),(2,3),(2,3),(2,3),(2,3),(2,3),(2,3),(2,3),(2,3),(2,3),(2,3),(2,3),(2,3),(2,3),(1,3)</v>
      </c>
      <c r="Q157" s="3" t="str">
        <f>IF(D157="坦克碎片",VLOOKUP(C157,道具信息!$N$2:$O$291,2,FALSE)&amp;"碎片",VLOOKUP(C157,道具信息!$N$2:$O$291,2,FALSE))</f>
        <v>T2部件</v>
      </c>
      <c r="R157" s="3">
        <f t="shared" si="89"/>
        <v>1134</v>
      </c>
      <c r="S157" s="11">
        <f t="shared" si="90"/>
        <v>0.114</v>
      </c>
      <c r="T157" s="3" t="str">
        <f>VLOOKUP(Q157,道具信息!$Q$3:$S$20,2,FALSE)</f>
        <v>CHEST_ITEM_TYPE_T2_PART</v>
      </c>
      <c r="U157" s="3" t="str">
        <f>IF(COUNTIF(U$130:U156,T157)=0,T157,"")</f>
        <v>CHEST_ITEM_TYPE_T2_PART</v>
      </c>
      <c r="V157" s="3" t="str">
        <f t="shared" si="100"/>
        <v>CHEST_ITEM_TYPE_T2_SHARD,CHEST_ITEM_TYPE_T3_SHARD,CHEST_ITEM_TYPE_T1_PART,CHEST_ITEM_TYPE_T2_PART</v>
      </c>
      <c r="W157" s="13">
        <f t="shared" si="101"/>
        <v>0.114</v>
      </c>
      <c r="X157" s="3" t="str">
        <f t="shared" ref="X157:X174" si="108">TEXT(W157,"0.0%")</f>
        <v>11.4%</v>
      </c>
      <c r="Y157" s="3" t="str">
        <f t="shared" si="102"/>
        <v>24.1%,29.7%,34.8%,11.4%</v>
      </c>
    </row>
    <row r="158" spans="2:25" x14ac:dyDescent="0.3">
      <c r="B158" s="2">
        <f>数据源!B190</f>
        <v>5</v>
      </c>
      <c r="C158" s="2" t="str">
        <f>数据源!C190</f>
        <v>T2LP3</v>
      </c>
      <c r="D158" s="2" t="str">
        <f>数据源!D190</f>
        <v>部件</v>
      </c>
      <c r="E158" s="2">
        <f>数据源!E190</f>
        <v>114.80000000000001</v>
      </c>
      <c r="F158" s="2">
        <f>数据源!F190</f>
        <v>2</v>
      </c>
      <c r="G158" s="2">
        <f>数据源!G190</f>
        <v>1.26E-2</v>
      </c>
      <c r="H158" s="2">
        <f>数据源!H190</f>
        <v>6.3109756097560971E-3</v>
      </c>
      <c r="I158" s="2">
        <f>数据源!I190</f>
        <v>63</v>
      </c>
      <c r="J158" s="3">
        <f t="shared" si="91"/>
        <v>1</v>
      </c>
      <c r="K158" s="3">
        <f t="shared" si="92"/>
        <v>3</v>
      </c>
      <c r="L158" s="3" t="str">
        <f t="shared" si="103"/>
        <v>部件</v>
      </c>
      <c r="M158" s="3">
        <f t="shared" ca="1" si="104"/>
        <v>92003</v>
      </c>
      <c r="N158" s="1" t="str">
        <f t="shared" ca="1" si="105"/>
        <v>51221,52221,53221,51311,52311,53311,51321,52321,53321,91001,91003,91005,91101,91103,91105,91201,91203,91205,91002,91004,91006,91102,91104,91106,91202,91204,91206,92001,92003</v>
      </c>
      <c r="O158" s="1" t="str">
        <f t="shared" si="106"/>
        <v>800,800,800,672,672,672,315,315,315,192,192,192,192,192,192,192,192,192,192,192,193,193,193,193,193,193,193,63,63</v>
      </c>
      <c r="P158" s="1" t="str">
        <f t="shared" si="107"/>
        <v>(2,4),(2,4),(2,4),(1,3),(1,3),(1,3),(1,3),(1,3),(1,3),(2,3),(2,3),(2,3),(2,3),(2,3),(2,3),(2,3),(2,3),(2,3),(2,3),(2,3),(2,3),(2,3),(2,3),(2,3),(2,3),(2,3),(2,3),(1,3),(1,3)</v>
      </c>
      <c r="Q158" s="3" t="str">
        <f>IF(D158="坦克碎片",VLOOKUP(C158,道具信息!$N$2:$O$291,2,FALSE)&amp;"碎片",VLOOKUP(C158,道具信息!$N$2:$O$291,2,FALSE))</f>
        <v>T2部件</v>
      </c>
      <c r="R158" s="3">
        <f t="shared" si="89"/>
        <v>1134</v>
      </c>
      <c r="S158" s="11">
        <f t="shared" si="90"/>
        <v>0.114</v>
      </c>
      <c r="T158" s="3" t="str">
        <f>VLOOKUP(Q158,道具信息!$Q$3:$S$20,2,FALSE)</f>
        <v>CHEST_ITEM_TYPE_T2_PART</v>
      </c>
      <c r="U158" s="3" t="str">
        <f>IF(COUNTIF(U$130:U157,T158)=0,T158,"")</f>
        <v/>
      </c>
      <c r="V158" s="3" t="str">
        <f t="shared" ref="V158:V174" si="109">IF(U158&lt;&gt;"",V157&amp;","&amp;U158,V157)</f>
        <v>CHEST_ITEM_TYPE_T2_SHARD,CHEST_ITEM_TYPE_T3_SHARD,CHEST_ITEM_TYPE_T1_PART,CHEST_ITEM_TYPE_T2_PART</v>
      </c>
      <c r="W158" s="13" t="str">
        <f t="shared" ref="W158:W174" si="110">IF(U158&lt;&gt;"",ROUND(S158*100%,3),"")</f>
        <v/>
      </c>
      <c r="X158" s="3" t="str">
        <f t="shared" si="108"/>
        <v/>
      </c>
      <c r="Y158" s="3" t="str">
        <f t="shared" ref="Y158:Y174" si="111">IF(X158&lt;&gt;"",Y157&amp;","&amp;X158,Y157)</f>
        <v>24.1%,29.7%,34.8%,11.4%</v>
      </c>
    </row>
    <row r="159" spans="2:25" x14ac:dyDescent="0.3">
      <c r="B159" s="2">
        <f>数据源!B191</f>
        <v>5</v>
      </c>
      <c r="C159" s="2" t="str">
        <f>数据源!C191</f>
        <v>T2LP5</v>
      </c>
      <c r="D159" s="2" t="str">
        <f>数据源!D191</f>
        <v>部件</v>
      </c>
      <c r="E159" s="2">
        <f>数据源!E191</f>
        <v>114.80000000000001</v>
      </c>
      <c r="F159" s="2">
        <f>数据源!F191</f>
        <v>2</v>
      </c>
      <c r="G159" s="2">
        <f>数据源!G191</f>
        <v>1.26E-2</v>
      </c>
      <c r="H159" s="2">
        <f>数据源!H191</f>
        <v>6.3109756097560971E-3</v>
      </c>
      <c r="I159" s="2">
        <f>数据源!I191</f>
        <v>63</v>
      </c>
      <c r="J159" s="3">
        <f t="shared" si="91"/>
        <v>1</v>
      </c>
      <c r="K159" s="3">
        <f t="shared" si="92"/>
        <v>3</v>
      </c>
      <c r="L159" s="3" t="str">
        <f t="shared" si="103"/>
        <v>部件</v>
      </c>
      <c r="M159" s="3">
        <f t="shared" ca="1" si="104"/>
        <v>92005</v>
      </c>
      <c r="N159" s="1" t="str">
        <f t="shared" ca="1" si="105"/>
        <v>51221,52221,53221,51311,52311,53311,51321,52321,53321,91001,91003,91005,91101,91103,91105,91201,91203,91205,91002,91004,91006,91102,91104,91106,91202,91204,91206,92001,92003,92005</v>
      </c>
      <c r="O159" s="1" t="str">
        <f t="shared" si="106"/>
        <v>800,800,800,672,672,672,315,315,315,192,192,192,192,192,192,192,192,192,192,192,193,193,193,193,193,193,193,63,63,63</v>
      </c>
      <c r="P159" s="1" t="str">
        <f t="shared" si="107"/>
        <v>(2,4),(2,4),(2,4),(1,3),(1,3),(1,3),(1,3),(1,3),(1,3),(2,3),(2,3),(2,3),(2,3),(2,3),(2,3),(2,3),(2,3),(2,3),(2,3),(2,3),(2,3),(2,3),(2,3),(2,3),(2,3),(2,3),(2,3),(1,3),(1,3),(1,3)</v>
      </c>
      <c r="Q159" s="3" t="str">
        <f>IF(D159="坦克碎片",VLOOKUP(C159,道具信息!$N$2:$O$291,2,FALSE)&amp;"碎片",VLOOKUP(C159,道具信息!$N$2:$O$291,2,FALSE))</f>
        <v>T2部件</v>
      </c>
      <c r="R159" s="3">
        <f t="shared" si="89"/>
        <v>1134</v>
      </c>
      <c r="S159" s="11">
        <f t="shared" si="90"/>
        <v>0.114</v>
      </c>
      <c r="T159" s="3" t="str">
        <f>VLOOKUP(Q159,道具信息!$Q$3:$S$20,2,FALSE)</f>
        <v>CHEST_ITEM_TYPE_T2_PART</v>
      </c>
      <c r="U159" s="3" t="str">
        <f>IF(COUNTIF(U$130:U158,T159)=0,T159,"")</f>
        <v/>
      </c>
      <c r="V159" s="3" t="str">
        <f t="shared" si="109"/>
        <v>CHEST_ITEM_TYPE_T2_SHARD,CHEST_ITEM_TYPE_T3_SHARD,CHEST_ITEM_TYPE_T1_PART,CHEST_ITEM_TYPE_T2_PART</v>
      </c>
      <c r="W159" s="13" t="str">
        <f t="shared" si="110"/>
        <v/>
      </c>
      <c r="X159" s="3" t="str">
        <f t="shared" si="108"/>
        <v/>
      </c>
      <c r="Y159" s="3" t="str">
        <f t="shared" si="111"/>
        <v>24.1%,29.7%,34.8%,11.4%</v>
      </c>
    </row>
    <row r="160" spans="2:25" x14ac:dyDescent="0.3">
      <c r="B160" s="2">
        <f>数据源!B192</f>
        <v>5</v>
      </c>
      <c r="C160" s="2" t="str">
        <f>数据源!C192</f>
        <v>T2MP1</v>
      </c>
      <c r="D160" s="2" t="str">
        <f>数据源!D192</f>
        <v>部件</v>
      </c>
      <c r="E160" s="2">
        <f>数据源!E192</f>
        <v>114.80000000000001</v>
      </c>
      <c r="F160" s="2">
        <f>数据源!F192</f>
        <v>2</v>
      </c>
      <c r="G160" s="2">
        <f>数据源!G192</f>
        <v>1.26E-2</v>
      </c>
      <c r="H160" s="2">
        <f>数据源!H192</f>
        <v>6.3109756097560971E-3</v>
      </c>
      <c r="I160" s="2">
        <f>数据源!I192</f>
        <v>63</v>
      </c>
      <c r="J160" s="3">
        <f t="shared" si="91"/>
        <v>1</v>
      </c>
      <c r="K160" s="3">
        <f t="shared" si="92"/>
        <v>3</v>
      </c>
      <c r="L160" s="3" t="str">
        <f t="shared" si="103"/>
        <v>部件</v>
      </c>
      <c r="M160" s="3">
        <f t="shared" ca="1" si="104"/>
        <v>92101</v>
      </c>
      <c r="N160" s="1" t="str">
        <f t="shared" ca="1" si="105"/>
        <v>51221,52221,53221,51311,52311,53311,51321,52321,53321,91001,91003,91005,91101,91103,91105,91201,91203,91205,91002,91004,91006,91102,91104,91106,91202,91204,91206,92001,92003,92005,92101</v>
      </c>
      <c r="O160" s="1" t="str">
        <f t="shared" si="106"/>
        <v>800,800,800,672,672,672,315,315,315,192,192,192,192,192,192,192,192,192,192,192,193,193,193,193,193,193,193,63,63,63,63</v>
      </c>
      <c r="P160" s="1" t="str">
        <f t="shared" si="107"/>
        <v>(2,4),(2,4),(2,4),(1,3),(1,3),(1,3),(1,3),(1,3),(1,3),(2,3),(2,3),(2,3),(2,3),(2,3),(2,3),(2,3),(2,3),(2,3),(2,3),(2,3),(2,3),(2,3),(2,3),(2,3),(2,3),(2,3),(2,3),(1,3),(1,3),(1,3),(1,3)</v>
      </c>
      <c r="Q160" s="3" t="str">
        <f>IF(D160="坦克碎片",VLOOKUP(C160,道具信息!$N$2:$O$291,2,FALSE)&amp;"碎片",VLOOKUP(C160,道具信息!$N$2:$O$291,2,FALSE))</f>
        <v>T2部件</v>
      </c>
      <c r="R160" s="3">
        <f t="shared" si="89"/>
        <v>1134</v>
      </c>
      <c r="S160" s="11">
        <f t="shared" si="90"/>
        <v>0.114</v>
      </c>
      <c r="T160" s="3" t="str">
        <f>VLOOKUP(Q160,道具信息!$Q$3:$S$20,2,FALSE)</f>
        <v>CHEST_ITEM_TYPE_T2_PART</v>
      </c>
      <c r="U160" s="3" t="str">
        <f>IF(COUNTIF(U$130:U159,T160)=0,T160,"")</f>
        <v/>
      </c>
      <c r="V160" s="3" t="str">
        <f t="shared" si="109"/>
        <v>CHEST_ITEM_TYPE_T2_SHARD,CHEST_ITEM_TYPE_T3_SHARD,CHEST_ITEM_TYPE_T1_PART,CHEST_ITEM_TYPE_T2_PART</v>
      </c>
      <c r="W160" s="13" t="str">
        <f t="shared" si="110"/>
        <v/>
      </c>
      <c r="X160" s="3" t="str">
        <f t="shared" si="108"/>
        <v/>
      </c>
      <c r="Y160" s="3" t="str">
        <f t="shared" si="111"/>
        <v>24.1%,29.7%,34.8%,11.4%</v>
      </c>
    </row>
    <row r="161" spans="2:25" x14ac:dyDescent="0.3">
      <c r="B161" s="2">
        <f>数据源!B193</f>
        <v>5</v>
      </c>
      <c r="C161" s="2" t="str">
        <f>数据源!C193</f>
        <v>T2MP3</v>
      </c>
      <c r="D161" s="2" t="str">
        <f>数据源!D193</f>
        <v>部件</v>
      </c>
      <c r="E161" s="2">
        <f>数据源!E193</f>
        <v>114.80000000000001</v>
      </c>
      <c r="F161" s="2">
        <f>数据源!F193</f>
        <v>2</v>
      </c>
      <c r="G161" s="2">
        <f>数据源!G193</f>
        <v>1.26E-2</v>
      </c>
      <c r="H161" s="2">
        <f>数据源!H193</f>
        <v>6.3109756097560971E-3</v>
      </c>
      <c r="I161" s="2">
        <f>数据源!I193</f>
        <v>63</v>
      </c>
      <c r="J161" s="3">
        <f t="shared" si="91"/>
        <v>1</v>
      </c>
      <c r="K161" s="3">
        <f t="shared" si="92"/>
        <v>3</v>
      </c>
      <c r="L161" s="3" t="str">
        <f t="shared" si="103"/>
        <v>部件</v>
      </c>
      <c r="M161" s="3">
        <f t="shared" ca="1" si="104"/>
        <v>92103</v>
      </c>
      <c r="N161" s="1" t="str">
        <f t="shared" ca="1" si="105"/>
        <v>51221,52221,53221,51311,52311,53311,51321,52321,53321,91001,91003,91005,91101,91103,91105,91201,91203,91205,91002,91004,91006,91102,91104,91106,91202,91204,91206,92001,92003,92005,92101,92103</v>
      </c>
      <c r="O161" s="1" t="str">
        <f t="shared" si="106"/>
        <v>800,800,800,672,672,672,315,315,315,192,192,192,192,192,192,192,192,192,192,192,193,193,193,193,193,193,193,63,63,63,63,63</v>
      </c>
      <c r="P161" s="1" t="str">
        <f t="shared" si="107"/>
        <v>(2,4),(2,4),(2,4),(1,3),(1,3),(1,3),(1,3),(1,3),(1,3),(2,3),(2,3),(2,3),(2,3),(2,3),(2,3),(2,3),(2,3),(2,3),(2,3),(2,3),(2,3),(2,3),(2,3),(2,3),(2,3),(2,3),(2,3),(1,3),(1,3),(1,3),(1,3),(1,3)</v>
      </c>
      <c r="Q161" s="3" t="str">
        <f>IF(D161="坦克碎片",VLOOKUP(C161,道具信息!$N$2:$O$291,2,FALSE)&amp;"碎片",VLOOKUP(C161,道具信息!$N$2:$O$291,2,FALSE))</f>
        <v>T2部件</v>
      </c>
      <c r="R161" s="3">
        <f t="shared" si="89"/>
        <v>1134</v>
      </c>
      <c r="S161" s="11">
        <f t="shared" si="90"/>
        <v>0.114</v>
      </c>
      <c r="T161" s="3" t="str">
        <f>VLOOKUP(Q161,道具信息!$Q$3:$S$20,2,FALSE)</f>
        <v>CHEST_ITEM_TYPE_T2_PART</v>
      </c>
      <c r="U161" s="3" t="str">
        <f>IF(COUNTIF(U$130:U160,T161)=0,T161,"")</f>
        <v/>
      </c>
      <c r="V161" s="3" t="str">
        <f t="shared" si="109"/>
        <v>CHEST_ITEM_TYPE_T2_SHARD,CHEST_ITEM_TYPE_T3_SHARD,CHEST_ITEM_TYPE_T1_PART,CHEST_ITEM_TYPE_T2_PART</v>
      </c>
      <c r="W161" s="13" t="str">
        <f t="shared" si="110"/>
        <v/>
      </c>
      <c r="X161" s="3" t="str">
        <f t="shared" si="108"/>
        <v/>
      </c>
      <c r="Y161" s="3" t="str">
        <f t="shared" si="111"/>
        <v>24.1%,29.7%,34.8%,11.4%</v>
      </c>
    </row>
    <row r="162" spans="2:25" x14ac:dyDescent="0.3">
      <c r="B162" s="2">
        <f>数据源!B194</f>
        <v>5</v>
      </c>
      <c r="C162" s="2" t="str">
        <f>数据源!C194</f>
        <v>T2MP5</v>
      </c>
      <c r="D162" s="2" t="str">
        <f>数据源!D194</f>
        <v>部件</v>
      </c>
      <c r="E162" s="2">
        <f>数据源!E194</f>
        <v>114.80000000000001</v>
      </c>
      <c r="F162" s="2">
        <f>数据源!F194</f>
        <v>2</v>
      </c>
      <c r="G162" s="2">
        <f>数据源!G194</f>
        <v>1.26E-2</v>
      </c>
      <c r="H162" s="2">
        <f>数据源!H194</f>
        <v>6.3109756097560971E-3</v>
      </c>
      <c r="I162" s="2">
        <f>数据源!I194</f>
        <v>63</v>
      </c>
      <c r="J162" s="3">
        <f t="shared" si="91"/>
        <v>1</v>
      </c>
      <c r="K162" s="3">
        <f t="shared" si="92"/>
        <v>3</v>
      </c>
      <c r="L162" s="3" t="str">
        <f t="shared" si="103"/>
        <v>部件</v>
      </c>
      <c r="M162" s="3">
        <f t="shared" ca="1" si="104"/>
        <v>92105</v>
      </c>
      <c r="N162" s="1" t="str">
        <f t="shared" ca="1" si="105"/>
        <v>51221,52221,53221,51311,52311,53311,51321,52321,53321,91001,91003,91005,91101,91103,91105,91201,91203,91205,91002,91004,91006,91102,91104,91106,91202,91204,91206,92001,92003,92005,92101,92103,92105</v>
      </c>
      <c r="O162" s="1" t="str">
        <f t="shared" si="106"/>
        <v>800,800,800,672,672,672,315,315,315,192,192,192,192,192,192,192,192,192,192,192,193,193,193,193,193,193,193,63,63,63,63,63,63</v>
      </c>
      <c r="P162" s="1" t="str">
        <f t="shared" si="107"/>
        <v>(2,4),(2,4),(2,4),(1,3),(1,3),(1,3),(1,3),(1,3),(1,3),(2,3),(2,3),(2,3),(2,3),(2,3),(2,3),(2,3),(2,3),(2,3),(2,3),(2,3),(2,3),(2,3),(2,3),(2,3),(2,3),(2,3),(2,3),(1,3),(1,3),(1,3),(1,3),(1,3),(1,3)</v>
      </c>
      <c r="Q162" s="3" t="str">
        <f>IF(D162="坦克碎片",VLOOKUP(C162,道具信息!$N$2:$O$291,2,FALSE)&amp;"碎片",VLOOKUP(C162,道具信息!$N$2:$O$291,2,FALSE))</f>
        <v>T2部件</v>
      </c>
      <c r="R162" s="3">
        <f t="shared" si="89"/>
        <v>1134</v>
      </c>
      <c r="S162" s="11">
        <f t="shared" si="90"/>
        <v>0.114</v>
      </c>
      <c r="T162" s="3" t="str">
        <f>VLOOKUP(Q162,道具信息!$Q$3:$S$20,2,FALSE)</f>
        <v>CHEST_ITEM_TYPE_T2_PART</v>
      </c>
      <c r="U162" s="3" t="str">
        <f>IF(COUNTIF(U$130:U161,T162)=0,T162,"")</f>
        <v/>
      </c>
      <c r="V162" s="3" t="str">
        <f t="shared" si="109"/>
        <v>CHEST_ITEM_TYPE_T2_SHARD,CHEST_ITEM_TYPE_T3_SHARD,CHEST_ITEM_TYPE_T1_PART,CHEST_ITEM_TYPE_T2_PART</v>
      </c>
      <c r="W162" s="13" t="str">
        <f t="shared" si="110"/>
        <v/>
      </c>
      <c r="X162" s="3" t="str">
        <f t="shared" si="108"/>
        <v/>
      </c>
      <c r="Y162" s="3" t="str">
        <f t="shared" si="111"/>
        <v>24.1%,29.7%,34.8%,11.4%</v>
      </c>
    </row>
    <row r="163" spans="2:25" x14ac:dyDescent="0.3">
      <c r="B163" s="2">
        <f>数据源!B195</f>
        <v>5</v>
      </c>
      <c r="C163" s="2" t="str">
        <f>数据源!C195</f>
        <v>T2HP1</v>
      </c>
      <c r="D163" s="2" t="str">
        <f>数据源!D195</f>
        <v>部件</v>
      </c>
      <c r="E163" s="2">
        <f>数据源!E195</f>
        <v>114.80000000000001</v>
      </c>
      <c r="F163" s="2">
        <f>数据源!F195</f>
        <v>2</v>
      </c>
      <c r="G163" s="2">
        <f>数据源!G195</f>
        <v>1.26E-2</v>
      </c>
      <c r="H163" s="2">
        <f>数据源!H195</f>
        <v>6.3109756097560971E-3</v>
      </c>
      <c r="I163" s="2">
        <f>数据源!I195</f>
        <v>63</v>
      </c>
      <c r="J163" s="3">
        <f t="shared" si="91"/>
        <v>1</v>
      </c>
      <c r="K163" s="3">
        <f t="shared" si="92"/>
        <v>3</v>
      </c>
      <c r="L163" s="3" t="str">
        <f t="shared" si="103"/>
        <v>部件</v>
      </c>
      <c r="M163" s="3">
        <f t="shared" ca="1" si="104"/>
        <v>92201</v>
      </c>
      <c r="N163" s="1" t="str">
        <f t="shared" ca="1" si="105"/>
        <v>51221,52221,53221,51311,52311,53311,51321,52321,53321,91001,91003,91005,91101,91103,91105,91201,91203,91205,91002,91004,91006,91102,91104,91106,91202,91204,91206,92001,92003,92005,92101,92103,92105,92201</v>
      </c>
      <c r="O163" s="1" t="str">
        <f t="shared" si="106"/>
        <v>800,800,800,672,672,672,315,315,315,192,192,192,192,192,192,192,192,192,192,192,193,193,193,193,193,193,193,63,63,63,63,63,63,63</v>
      </c>
      <c r="P163" s="1" t="str">
        <f t="shared" si="107"/>
        <v>(2,4),(2,4),(2,4),(1,3),(1,3),(1,3),(1,3),(1,3),(1,3),(2,3),(2,3),(2,3),(2,3),(2,3),(2,3),(2,3),(2,3),(2,3),(2,3),(2,3),(2,3),(2,3),(2,3),(2,3),(2,3),(2,3),(2,3),(1,3),(1,3),(1,3),(1,3),(1,3),(1,3),(1,3)</v>
      </c>
      <c r="Q163" s="3" t="str">
        <f>IF(D163="坦克碎片",VLOOKUP(C163,道具信息!$N$2:$O$291,2,FALSE)&amp;"碎片",VLOOKUP(C163,道具信息!$N$2:$O$291,2,FALSE))</f>
        <v>T2部件</v>
      </c>
      <c r="R163" s="3">
        <f t="shared" si="89"/>
        <v>1134</v>
      </c>
      <c r="S163" s="11">
        <f t="shared" si="90"/>
        <v>0.114</v>
      </c>
      <c r="T163" s="3" t="str">
        <f>VLOOKUP(Q163,道具信息!$Q$3:$S$20,2,FALSE)</f>
        <v>CHEST_ITEM_TYPE_T2_PART</v>
      </c>
      <c r="U163" s="3" t="str">
        <f>IF(COUNTIF(U$130:U162,T163)=0,T163,"")</f>
        <v/>
      </c>
      <c r="V163" s="3" t="str">
        <f t="shared" si="109"/>
        <v>CHEST_ITEM_TYPE_T2_SHARD,CHEST_ITEM_TYPE_T3_SHARD,CHEST_ITEM_TYPE_T1_PART,CHEST_ITEM_TYPE_T2_PART</v>
      </c>
      <c r="W163" s="13" t="str">
        <f t="shared" si="110"/>
        <v/>
      </c>
      <c r="X163" s="3" t="str">
        <f t="shared" si="108"/>
        <v/>
      </c>
      <c r="Y163" s="3" t="str">
        <f t="shared" si="111"/>
        <v>24.1%,29.7%,34.8%,11.4%</v>
      </c>
    </row>
    <row r="164" spans="2:25" x14ac:dyDescent="0.3">
      <c r="B164" s="2">
        <f>数据源!B196</f>
        <v>5</v>
      </c>
      <c r="C164" s="2" t="str">
        <f>数据源!C196</f>
        <v>T2HP3</v>
      </c>
      <c r="D164" s="2" t="str">
        <f>数据源!D196</f>
        <v>部件</v>
      </c>
      <c r="E164" s="2">
        <f>数据源!E196</f>
        <v>114.80000000000001</v>
      </c>
      <c r="F164" s="2">
        <f>数据源!F196</f>
        <v>2</v>
      </c>
      <c r="G164" s="2">
        <f>数据源!G196</f>
        <v>1.26E-2</v>
      </c>
      <c r="H164" s="2">
        <f>数据源!H196</f>
        <v>6.3109756097560971E-3</v>
      </c>
      <c r="I164" s="2">
        <f>数据源!I196</f>
        <v>63</v>
      </c>
      <c r="J164" s="3">
        <f t="shared" si="91"/>
        <v>1</v>
      </c>
      <c r="K164" s="3">
        <f t="shared" si="92"/>
        <v>3</v>
      </c>
      <c r="L164" s="3" t="str">
        <f t="shared" si="103"/>
        <v>部件</v>
      </c>
      <c r="M164" s="3">
        <f t="shared" ca="1" si="104"/>
        <v>92203</v>
      </c>
      <c r="N164" s="1" t="str">
        <f t="shared" ca="1" si="105"/>
        <v>51221,52221,53221,51311,52311,53311,51321,52321,53321,91001,91003,91005,91101,91103,91105,91201,91203,91205,91002,91004,91006,91102,91104,91106,91202,91204,91206,92001,92003,92005,92101,92103,92105,92201,92203</v>
      </c>
      <c r="O164" s="1" t="str">
        <f t="shared" si="106"/>
        <v>800,800,800,672,672,672,315,315,315,192,192,192,192,192,192,192,192,192,192,192,193,193,193,193,193,193,193,63,63,63,63,63,63,63,63</v>
      </c>
      <c r="P164" s="1" t="str">
        <f t="shared" si="107"/>
        <v>(2,4),(2,4),(2,4),(1,3),(1,3),(1,3),(1,3),(1,3),(1,3),(2,3),(2,3),(2,3),(2,3),(2,3),(2,3),(2,3),(2,3),(2,3),(2,3),(2,3),(2,3),(2,3),(2,3),(2,3),(2,3),(2,3),(2,3),(1,3),(1,3),(1,3),(1,3),(1,3),(1,3),(1,3),(1,3)</v>
      </c>
      <c r="Q164" s="3" t="str">
        <f>IF(D164="坦克碎片",VLOOKUP(C164,道具信息!$N$2:$O$291,2,FALSE)&amp;"碎片",VLOOKUP(C164,道具信息!$N$2:$O$291,2,FALSE))</f>
        <v>T2部件</v>
      </c>
      <c r="R164" s="3">
        <f t="shared" si="89"/>
        <v>1134</v>
      </c>
      <c r="S164" s="11">
        <f t="shared" si="90"/>
        <v>0.114</v>
      </c>
      <c r="T164" s="3" t="str">
        <f>VLOOKUP(Q164,道具信息!$Q$3:$S$20,2,FALSE)</f>
        <v>CHEST_ITEM_TYPE_T2_PART</v>
      </c>
      <c r="U164" s="3" t="str">
        <f>IF(COUNTIF(U$130:U163,T164)=0,T164,"")</f>
        <v/>
      </c>
      <c r="V164" s="3" t="str">
        <f t="shared" si="109"/>
        <v>CHEST_ITEM_TYPE_T2_SHARD,CHEST_ITEM_TYPE_T3_SHARD,CHEST_ITEM_TYPE_T1_PART,CHEST_ITEM_TYPE_T2_PART</v>
      </c>
      <c r="W164" s="13" t="str">
        <f t="shared" si="110"/>
        <v/>
      </c>
      <c r="X164" s="3" t="str">
        <f t="shared" si="108"/>
        <v/>
      </c>
      <c r="Y164" s="3" t="str">
        <f t="shared" si="111"/>
        <v>24.1%,29.7%,34.8%,11.4%</v>
      </c>
    </row>
    <row r="165" spans="2:25" x14ac:dyDescent="0.3">
      <c r="B165" s="2">
        <f>数据源!B197</f>
        <v>5</v>
      </c>
      <c r="C165" s="2" t="str">
        <f>数据源!C197</f>
        <v>T2HP5</v>
      </c>
      <c r="D165" s="2" t="str">
        <f>数据源!D197</f>
        <v>部件</v>
      </c>
      <c r="E165" s="2">
        <f>数据源!E197</f>
        <v>114.80000000000001</v>
      </c>
      <c r="F165" s="2">
        <f>数据源!F197</f>
        <v>2</v>
      </c>
      <c r="G165" s="2">
        <f>数据源!G197</f>
        <v>1.26E-2</v>
      </c>
      <c r="H165" s="2">
        <f>数据源!H197</f>
        <v>6.3109756097560971E-3</v>
      </c>
      <c r="I165" s="2">
        <f>数据源!I197</f>
        <v>63</v>
      </c>
      <c r="J165" s="3">
        <f t="shared" si="91"/>
        <v>1</v>
      </c>
      <c r="K165" s="3">
        <f t="shared" si="92"/>
        <v>3</v>
      </c>
      <c r="L165" s="3" t="str">
        <f t="shared" si="103"/>
        <v>部件</v>
      </c>
      <c r="M165" s="3">
        <f t="shared" ca="1" si="104"/>
        <v>92205</v>
      </c>
      <c r="N165" s="1" t="str">
        <f t="shared" ca="1" si="105"/>
        <v>51221,52221,53221,51311,52311,53311,51321,52321,53321,91001,91003,91005,91101,91103,91105,91201,91203,91205,91002,91004,91006,91102,91104,91106,91202,91204,91206,92001,92003,92005,92101,92103,92105,92201,92203,92205</v>
      </c>
      <c r="O165" s="1" t="str">
        <f t="shared" si="106"/>
        <v>800,800,800,672,672,672,315,315,315,192,192,192,192,192,192,192,192,192,192,192,193,193,193,193,193,193,193,63,63,63,63,63,63,63,63,63</v>
      </c>
      <c r="P165" s="1" t="str">
        <f t="shared" si="107"/>
        <v>(2,4),(2,4),(2,4),(1,3),(1,3),(1,3),(1,3),(1,3),(1,3),(2,3),(2,3),(2,3),(2,3),(2,3),(2,3),(2,3),(2,3),(2,3),(2,3),(2,3),(2,3),(2,3),(2,3),(2,3),(2,3),(2,3),(2,3),(1,3),(1,3),(1,3),(1,3),(1,3),(1,3),(1,3),(1,3),(1,3)</v>
      </c>
      <c r="Q165" s="3" t="str">
        <f>IF(D165="坦克碎片",VLOOKUP(C165,道具信息!$N$2:$O$291,2,FALSE)&amp;"碎片",VLOOKUP(C165,道具信息!$N$2:$O$291,2,FALSE))</f>
        <v>T2部件</v>
      </c>
      <c r="R165" s="3">
        <f t="shared" si="89"/>
        <v>1134</v>
      </c>
      <c r="S165" s="11">
        <f t="shared" si="90"/>
        <v>0.114</v>
      </c>
      <c r="T165" s="3" t="str">
        <f>VLOOKUP(Q165,道具信息!$Q$3:$S$20,2,FALSE)</f>
        <v>CHEST_ITEM_TYPE_T2_PART</v>
      </c>
      <c r="U165" s="3" t="str">
        <f>IF(COUNTIF(U$130:U164,T165)=0,T165,"")</f>
        <v/>
      </c>
      <c r="V165" s="3" t="str">
        <f t="shared" si="109"/>
        <v>CHEST_ITEM_TYPE_T2_SHARD,CHEST_ITEM_TYPE_T3_SHARD,CHEST_ITEM_TYPE_T1_PART,CHEST_ITEM_TYPE_T2_PART</v>
      </c>
      <c r="W165" s="13" t="str">
        <f t="shared" si="110"/>
        <v/>
      </c>
      <c r="X165" s="3" t="str">
        <f t="shared" si="108"/>
        <v/>
      </c>
      <c r="Y165" s="3" t="str">
        <f t="shared" si="111"/>
        <v>24.1%,29.7%,34.8%,11.4%</v>
      </c>
    </row>
    <row r="166" spans="2:25" x14ac:dyDescent="0.3">
      <c r="B166" s="2">
        <f>数据源!B198</f>
        <v>5</v>
      </c>
      <c r="C166" s="2" t="str">
        <f>数据源!C198</f>
        <v>T2LP2</v>
      </c>
      <c r="D166" s="2" t="str">
        <f>数据源!D198</f>
        <v>部件</v>
      </c>
      <c r="E166" s="2">
        <f>数据源!E198</f>
        <v>114.80000000000001</v>
      </c>
      <c r="F166" s="2">
        <f>数据源!F198</f>
        <v>2</v>
      </c>
      <c r="G166" s="2">
        <f>数据源!G198</f>
        <v>1.26E-2</v>
      </c>
      <c r="H166" s="2">
        <f>数据源!H198</f>
        <v>6.3109756097560971E-3</v>
      </c>
      <c r="I166" s="2">
        <f>数据源!I198</f>
        <v>63</v>
      </c>
      <c r="J166" s="3">
        <f t="shared" si="91"/>
        <v>1</v>
      </c>
      <c r="K166" s="3">
        <f t="shared" si="92"/>
        <v>3</v>
      </c>
      <c r="L166" s="3" t="str">
        <f t="shared" si="103"/>
        <v>部件</v>
      </c>
      <c r="M166" s="3">
        <f t="shared" ca="1" si="104"/>
        <v>92002</v>
      </c>
      <c r="N166" s="1" t="str">
        <f t="shared" ca="1" si="105"/>
        <v>51221,52221,53221,51311,52311,53311,51321,52321,53321,91001,91003,91005,91101,91103,91105,91201,91203,91205,91002,91004,91006,91102,91104,91106,91202,91204,91206,92001,92003,92005,92101,92103,92105,92201,92203,92205,92002</v>
      </c>
      <c r="O166" s="1" t="str">
        <f t="shared" si="106"/>
        <v>800,800,800,672,672,672,315,315,315,192,192,192,192,192,192,192,192,192,192,192,193,193,193,193,193,193,193,63,63,63,63,63,63,63,63,63,63</v>
      </c>
      <c r="P166" s="1" t="str">
        <f t="shared" si="107"/>
        <v>(2,4),(2,4),(2,4),(1,3),(1,3),(1,3),(1,3),(1,3),(1,3),(2,3),(2,3),(2,3),(2,3),(2,3),(2,3),(2,3),(2,3),(2,3),(2,3),(2,3),(2,3),(2,3),(2,3),(2,3),(2,3),(2,3),(2,3),(1,3),(1,3),(1,3),(1,3),(1,3),(1,3),(1,3),(1,3),(1,3),(1,3)</v>
      </c>
      <c r="Q166" s="3" t="str">
        <f>IF(D166="坦克碎片",VLOOKUP(C166,道具信息!$N$2:$O$291,2,FALSE)&amp;"碎片",VLOOKUP(C166,道具信息!$N$2:$O$291,2,FALSE))</f>
        <v>T2部件</v>
      </c>
      <c r="R166" s="3">
        <f t="shared" si="89"/>
        <v>1134</v>
      </c>
      <c r="S166" s="11">
        <f t="shared" si="90"/>
        <v>0.114</v>
      </c>
      <c r="T166" s="3" t="str">
        <f>VLOOKUP(Q166,道具信息!$Q$3:$S$20,2,FALSE)</f>
        <v>CHEST_ITEM_TYPE_T2_PART</v>
      </c>
      <c r="U166" s="3" t="str">
        <f>IF(COUNTIF(U$130:U165,T166)=0,T166,"")</f>
        <v/>
      </c>
      <c r="V166" s="3" t="str">
        <f t="shared" si="109"/>
        <v>CHEST_ITEM_TYPE_T2_SHARD,CHEST_ITEM_TYPE_T3_SHARD,CHEST_ITEM_TYPE_T1_PART,CHEST_ITEM_TYPE_T2_PART</v>
      </c>
      <c r="W166" s="13" t="str">
        <f t="shared" si="110"/>
        <v/>
      </c>
      <c r="X166" s="3" t="str">
        <f t="shared" si="108"/>
        <v/>
      </c>
      <c r="Y166" s="3" t="str">
        <f t="shared" si="111"/>
        <v>24.1%,29.7%,34.8%,11.4%</v>
      </c>
    </row>
    <row r="167" spans="2:25" x14ac:dyDescent="0.3">
      <c r="B167" s="2">
        <f>数据源!B199</f>
        <v>5</v>
      </c>
      <c r="C167" s="2" t="str">
        <f>数据源!C199</f>
        <v>T2LP4</v>
      </c>
      <c r="D167" s="2" t="str">
        <f>数据源!D199</f>
        <v>部件</v>
      </c>
      <c r="E167" s="2">
        <f>数据源!E199</f>
        <v>114.80000000000001</v>
      </c>
      <c r="F167" s="2">
        <f>数据源!F199</f>
        <v>2</v>
      </c>
      <c r="G167" s="2">
        <f>数据源!G199</f>
        <v>1.26E-2</v>
      </c>
      <c r="H167" s="2">
        <f>数据源!H199</f>
        <v>6.3109756097560971E-3</v>
      </c>
      <c r="I167" s="2">
        <f>数据源!I199</f>
        <v>63</v>
      </c>
      <c r="J167" s="3">
        <f t="shared" si="91"/>
        <v>1</v>
      </c>
      <c r="K167" s="3">
        <f t="shared" si="92"/>
        <v>3</v>
      </c>
      <c r="L167" s="3" t="str">
        <f t="shared" si="103"/>
        <v>部件</v>
      </c>
      <c r="M167" s="3">
        <f t="shared" ca="1" si="104"/>
        <v>92004</v>
      </c>
      <c r="N167" s="1" t="str">
        <f t="shared" ca="1" si="105"/>
        <v>51221,52221,53221,51311,52311,53311,51321,52321,53321,91001,91003,91005,91101,91103,91105,91201,91203,91205,91002,91004,91006,91102,91104,91106,91202,91204,91206,92001,92003,92005,92101,92103,92105,92201,92203,92205,92002,92004</v>
      </c>
      <c r="O167" s="1" t="str">
        <f t="shared" si="106"/>
        <v>800,800,800,672,672,672,315,315,315,192,192,192,192,192,192,192,192,192,192,192,193,193,193,193,193,193,193,63,63,63,63,63,63,63,63,63,63,63</v>
      </c>
      <c r="P167" s="1" t="str">
        <f t="shared" si="107"/>
        <v>(2,4),(2,4),(2,4),(1,3),(1,3),(1,3),(1,3),(1,3),(1,3),(2,3),(2,3),(2,3),(2,3),(2,3),(2,3),(2,3),(2,3),(2,3),(2,3),(2,3),(2,3),(2,3),(2,3),(2,3),(2,3),(2,3),(2,3),(1,3),(1,3),(1,3),(1,3),(1,3),(1,3),(1,3),(1,3),(1,3),(1,3),(1,3)</v>
      </c>
      <c r="Q167" s="3" t="str">
        <f>IF(D167="坦克碎片",VLOOKUP(C167,道具信息!$N$2:$O$291,2,FALSE)&amp;"碎片",VLOOKUP(C167,道具信息!$N$2:$O$291,2,FALSE))</f>
        <v>T2部件</v>
      </c>
      <c r="R167" s="3">
        <f t="shared" si="89"/>
        <v>1134</v>
      </c>
      <c r="S167" s="11">
        <f t="shared" si="90"/>
        <v>0.114</v>
      </c>
      <c r="T167" s="3" t="str">
        <f>VLOOKUP(Q167,道具信息!$Q$3:$S$20,2,FALSE)</f>
        <v>CHEST_ITEM_TYPE_T2_PART</v>
      </c>
      <c r="U167" s="3" t="str">
        <f>IF(COUNTIF(U$130:U166,T167)=0,T167,"")</f>
        <v/>
      </c>
      <c r="V167" s="3" t="str">
        <f t="shared" si="109"/>
        <v>CHEST_ITEM_TYPE_T2_SHARD,CHEST_ITEM_TYPE_T3_SHARD,CHEST_ITEM_TYPE_T1_PART,CHEST_ITEM_TYPE_T2_PART</v>
      </c>
      <c r="W167" s="13" t="str">
        <f t="shared" si="110"/>
        <v/>
      </c>
      <c r="X167" s="3" t="str">
        <f t="shared" si="108"/>
        <v/>
      </c>
      <c r="Y167" s="3" t="str">
        <f t="shared" si="111"/>
        <v>24.1%,29.7%,34.8%,11.4%</v>
      </c>
    </row>
    <row r="168" spans="2:25" x14ac:dyDescent="0.3">
      <c r="B168" s="2">
        <f>数据源!B200</f>
        <v>5</v>
      </c>
      <c r="C168" s="2" t="str">
        <f>数据源!C200</f>
        <v>T2LP6</v>
      </c>
      <c r="D168" s="2" t="str">
        <f>数据源!D200</f>
        <v>部件</v>
      </c>
      <c r="E168" s="2">
        <f>数据源!E200</f>
        <v>114.80000000000001</v>
      </c>
      <c r="F168" s="2">
        <f>数据源!F200</f>
        <v>2</v>
      </c>
      <c r="G168" s="2">
        <f>数据源!G200</f>
        <v>1.26E-2</v>
      </c>
      <c r="H168" s="2">
        <f>数据源!H200</f>
        <v>6.3109756097560971E-3</v>
      </c>
      <c r="I168" s="2">
        <f>数据源!I200</f>
        <v>63</v>
      </c>
      <c r="J168" s="3">
        <f t="shared" si="91"/>
        <v>1</v>
      </c>
      <c r="K168" s="3">
        <f t="shared" si="92"/>
        <v>3</v>
      </c>
      <c r="L168" s="3" t="str">
        <f t="shared" si="103"/>
        <v>部件</v>
      </c>
      <c r="M168" s="3">
        <f t="shared" ca="1" si="104"/>
        <v>92006</v>
      </c>
      <c r="N168" s="1" t="str">
        <f t="shared" ca="1" si="105"/>
        <v>51221,52221,53221,51311,52311,53311,51321,52321,53321,91001,91003,91005,91101,91103,91105,91201,91203,91205,91002,91004,91006,91102,91104,91106,91202,91204,91206,92001,92003,92005,92101,92103,92105,92201,92203,92205,92002,92004,92006</v>
      </c>
      <c r="O168" s="1" t="str">
        <f t="shared" si="106"/>
        <v>800,800,800,672,672,672,315,315,315,192,192,192,192,192,192,192,192,192,192,192,193,193,193,193,193,193,193,63,63,63,63,63,63,63,63,63,63,63,63</v>
      </c>
      <c r="P168" s="1" t="str">
        <f t="shared" si="107"/>
        <v>(2,4),(2,4),(2,4),(1,3),(1,3),(1,3),(1,3),(1,3),(1,3),(2,3),(2,3),(2,3),(2,3),(2,3),(2,3),(2,3),(2,3),(2,3),(2,3),(2,3),(2,3),(2,3),(2,3),(2,3),(2,3),(2,3),(2,3),(1,3),(1,3),(1,3),(1,3),(1,3),(1,3),(1,3),(1,3),(1,3),(1,3),(1,3),(1,3)</v>
      </c>
      <c r="Q168" s="3" t="str">
        <f>IF(D168="坦克碎片",VLOOKUP(C168,道具信息!$N$2:$O$291,2,FALSE)&amp;"碎片",VLOOKUP(C168,道具信息!$N$2:$O$291,2,FALSE))</f>
        <v>T2部件</v>
      </c>
      <c r="R168" s="3">
        <f t="shared" si="89"/>
        <v>1134</v>
      </c>
      <c r="S168" s="11">
        <f t="shared" si="90"/>
        <v>0.114</v>
      </c>
      <c r="T168" s="3" t="str">
        <f>VLOOKUP(Q168,道具信息!$Q$3:$S$20,2,FALSE)</f>
        <v>CHEST_ITEM_TYPE_T2_PART</v>
      </c>
      <c r="U168" s="3" t="str">
        <f>IF(COUNTIF(U$130:U167,T168)=0,T168,"")</f>
        <v/>
      </c>
      <c r="V168" s="3" t="str">
        <f t="shared" si="109"/>
        <v>CHEST_ITEM_TYPE_T2_SHARD,CHEST_ITEM_TYPE_T3_SHARD,CHEST_ITEM_TYPE_T1_PART,CHEST_ITEM_TYPE_T2_PART</v>
      </c>
      <c r="W168" s="13" t="str">
        <f t="shared" si="110"/>
        <v/>
      </c>
      <c r="X168" s="3" t="str">
        <f t="shared" si="108"/>
        <v/>
      </c>
      <c r="Y168" s="3" t="str">
        <f t="shared" si="111"/>
        <v>24.1%,29.7%,34.8%,11.4%</v>
      </c>
    </row>
    <row r="169" spans="2:25" x14ac:dyDescent="0.3">
      <c r="B169" s="2">
        <f>数据源!B201</f>
        <v>5</v>
      </c>
      <c r="C169" s="2" t="str">
        <f>数据源!C201</f>
        <v>T2MP2</v>
      </c>
      <c r="D169" s="2" t="str">
        <f>数据源!D201</f>
        <v>部件</v>
      </c>
      <c r="E169" s="2">
        <f>数据源!E201</f>
        <v>114.80000000000001</v>
      </c>
      <c r="F169" s="2">
        <f>数据源!F201</f>
        <v>2</v>
      </c>
      <c r="G169" s="2">
        <f>数据源!G201</f>
        <v>1.26E-2</v>
      </c>
      <c r="H169" s="2">
        <f>数据源!H201</f>
        <v>6.3109756097560971E-3</v>
      </c>
      <c r="I169" s="2">
        <f>数据源!I201</f>
        <v>63</v>
      </c>
      <c r="J169" s="3">
        <f t="shared" si="91"/>
        <v>1</v>
      </c>
      <c r="K169" s="3">
        <f t="shared" si="92"/>
        <v>3</v>
      </c>
      <c r="L169" s="3" t="str">
        <f t="shared" si="103"/>
        <v>部件</v>
      </c>
      <c r="M169" s="3">
        <f t="shared" ca="1" si="104"/>
        <v>92102</v>
      </c>
      <c r="N169" s="1" t="str">
        <f t="shared" ca="1" si="105"/>
        <v>51221,52221,53221,51311,52311,53311,51321,52321,53321,91001,91003,91005,91101,91103,91105,91201,91203,91205,91002,91004,91006,91102,91104,91106,91202,91204,91206,92001,92003,92005,92101,92103,92105,92201,92203,92205,92002,92004,92006,92102</v>
      </c>
      <c r="O169" s="1" t="str">
        <f t="shared" si="106"/>
        <v>800,800,800,672,672,672,315,315,315,192,192,192,192,192,192,192,192,192,192,192,193,193,193,193,193,193,193,63,63,63,63,63,63,63,63,63,63,63,63,63</v>
      </c>
      <c r="P169" s="1" t="str">
        <f t="shared" si="107"/>
        <v>(2,4),(2,4),(2,4),(1,3),(1,3),(1,3),(1,3),(1,3),(1,3),(2,3),(2,3),(2,3),(2,3),(2,3),(2,3),(2,3),(2,3),(2,3),(2,3),(2,3),(2,3),(2,3),(2,3),(2,3),(2,3),(2,3),(2,3),(1,3),(1,3),(1,3),(1,3),(1,3),(1,3),(1,3),(1,3),(1,3),(1,3),(1,3),(1,3),(1,3)</v>
      </c>
      <c r="Q169" s="3" t="str">
        <f>IF(D169="坦克碎片",VLOOKUP(C169,道具信息!$N$2:$O$291,2,FALSE)&amp;"碎片",VLOOKUP(C169,道具信息!$N$2:$O$291,2,FALSE))</f>
        <v>T2部件</v>
      </c>
      <c r="R169" s="3">
        <f t="shared" si="89"/>
        <v>1134</v>
      </c>
      <c r="S169" s="11">
        <f t="shared" si="90"/>
        <v>0.114</v>
      </c>
      <c r="T169" s="3" t="str">
        <f>VLOOKUP(Q169,道具信息!$Q$3:$S$20,2,FALSE)</f>
        <v>CHEST_ITEM_TYPE_T2_PART</v>
      </c>
      <c r="U169" s="3" t="str">
        <f>IF(COUNTIF(U$130:U168,T169)=0,T169,"")</f>
        <v/>
      </c>
      <c r="V169" s="3" t="str">
        <f t="shared" si="109"/>
        <v>CHEST_ITEM_TYPE_T2_SHARD,CHEST_ITEM_TYPE_T3_SHARD,CHEST_ITEM_TYPE_T1_PART,CHEST_ITEM_TYPE_T2_PART</v>
      </c>
      <c r="W169" s="13" t="str">
        <f t="shared" si="110"/>
        <v/>
      </c>
      <c r="X169" s="3" t="str">
        <f t="shared" si="108"/>
        <v/>
      </c>
      <c r="Y169" s="3" t="str">
        <f t="shared" si="111"/>
        <v>24.1%,29.7%,34.8%,11.4%</v>
      </c>
    </row>
    <row r="170" spans="2:25" x14ac:dyDescent="0.3">
      <c r="B170" s="2">
        <f>数据源!B202</f>
        <v>5</v>
      </c>
      <c r="C170" s="2" t="str">
        <f>数据源!C202</f>
        <v>T2MP4</v>
      </c>
      <c r="D170" s="2" t="str">
        <f>数据源!D202</f>
        <v>部件</v>
      </c>
      <c r="E170" s="2">
        <f>数据源!E202</f>
        <v>114.80000000000001</v>
      </c>
      <c r="F170" s="2">
        <f>数据源!F202</f>
        <v>2</v>
      </c>
      <c r="G170" s="2">
        <f>数据源!G202</f>
        <v>1.26E-2</v>
      </c>
      <c r="H170" s="2">
        <f>数据源!H202</f>
        <v>6.3109756097560971E-3</v>
      </c>
      <c r="I170" s="2">
        <f>数据源!I202</f>
        <v>63</v>
      </c>
      <c r="J170" s="3">
        <f t="shared" si="91"/>
        <v>1</v>
      </c>
      <c r="K170" s="3">
        <f t="shared" si="92"/>
        <v>3</v>
      </c>
      <c r="L170" s="3" t="str">
        <f t="shared" si="103"/>
        <v>部件</v>
      </c>
      <c r="M170" s="3">
        <f t="shared" ca="1" si="104"/>
        <v>92104</v>
      </c>
      <c r="N170" s="1" t="str">
        <f t="shared" ca="1" si="105"/>
        <v>51221,52221,53221,51311,52311,53311,51321,52321,53321,91001,91003,91005,91101,91103,91105,91201,91203,91205,91002,91004,91006,91102,91104,91106,91202,91204,91206,92001,92003,92005,92101,92103,92105,92201,92203,92205,92002,92004,92006,92102,92104</v>
      </c>
      <c r="O170" s="1" t="str">
        <f t="shared" si="106"/>
        <v>800,800,800,672,672,672,315,315,315,192,192,192,192,192,192,192,192,192,192,192,193,193,193,193,193,193,193,63,63,63,63,63,63,63,63,63,63,63,63,63,63</v>
      </c>
      <c r="P170" s="1" t="str">
        <f t="shared" si="107"/>
        <v>(2,4),(2,4),(2,4),(1,3),(1,3),(1,3),(1,3),(1,3),(1,3),(2,3),(2,3),(2,3),(2,3),(2,3),(2,3),(2,3),(2,3),(2,3),(2,3),(2,3),(2,3),(2,3),(2,3),(2,3),(2,3),(2,3),(2,3),(1,3),(1,3),(1,3),(1,3),(1,3),(1,3),(1,3),(1,3),(1,3),(1,3),(1,3),(1,3),(1,3),(1,3)</v>
      </c>
      <c r="Q170" s="3" t="str">
        <f>IF(D170="坦克碎片",VLOOKUP(C170,道具信息!$N$2:$O$291,2,FALSE)&amp;"碎片",VLOOKUP(C170,道具信息!$N$2:$O$291,2,FALSE))</f>
        <v>T2部件</v>
      </c>
      <c r="R170" s="3">
        <f t="shared" si="89"/>
        <v>1134</v>
      </c>
      <c r="S170" s="11">
        <f t="shared" si="90"/>
        <v>0.114</v>
      </c>
      <c r="T170" s="3" t="str">
        <f>VLOOKUP(Q170,道具信息!$Q$3:$S$20,2,FALSE)</f>
        <v>CHEST_ITEM_TYPE_T2_PART</v>
      </c>
      <c r="U170" s="3" t="str">
        <f>IF(COUNTIF(U$130:U169,T170)=0,T170,"")</f>
        <v/>
      </c>
      <c r="V170" s="3" t="str">
        <f t="shared" si="109"/>
        <v>CHEST_ITEM_TYPE_T2_SHARD,CHEST_ITEM_TYPE_T3_SHARD,CHEST_ITEM_TYPE_T1_PART,CHEST_ITEM_TYPE_T2_PART</v>
      </c>
      <c r="W170" s="13" t="str">
        <f t="shared" si="110"/>
        <v/>
      </c>
      <c r="X170" s="3" t="str">
        <f t="shared" si="108"/>
        <v/>
      </c>
      <c r="Y170" s="3" t="str">
        <f t="shared" si="111"/>
        <v>24.1%,29.7%,34.8%,11.4%</v>
      </c>
    </row>
    <row r="171" spans="2:25" x14ac:dyDescent="0.3">
      <c r="B171" s="2">
        <f>数据源!B203</f>
        <v>5</v>
      </c>
      <c r="C171" s="2" t="str">
        <f>数据源!C203</f>
        <v>T2MP6</v>
      </c>
      <c r="D171" s="2" t="str">
        <f>数据源!D203</f>
        <v>部件</v>
      </c>
      <c r="E171" s="2">
        <f>数据源!E203</f>
        <v>114.80000000000001</v>
      </c>
      <c r="F171" s="2">
        <f>数据源!F203</f>
        <v>2</v>
      </c>
      <c r="G171" s="2">
        <f>数据源!G203</f>
        <v>1.26E-2</v>
      </c>
      <c r="H171" s="2">
        <f>数据源!H203</f>
        <v>6.3109756097560971E-3</v>
      </c>
      <c r="I171" s="2">
        <f>数据源!I203</f>
        <v>63</v>
      </c>
      <c r="J171" s="3">
        <f t="shared" si="91"/>
        <v>1</v>
      </c>
      <c r="K171" s="3">
        <f t="shared" si="92"/>
        <v>3</v>
      </c>
      <c r="L171" s="3" t="str">
        <f t="shared" si="103"/>
        <v>部件</v>
      </c>
      <c r="M171" s="3">
        <f t="shared" ca="1" si="104"/>
        <v>92106</v>
      </c>
      <c r="N171" s="1" t="str">
        <f t="shared" ca="1" si="105"/>
        <v>51221,52221,53221,51311,52311,53311,51321,52321,53321,91001,91003,91005,91101,91103,91105,91201,91203,91205,91002,91004,91006,91102,91104,91106,91202,91204,91206,92001,92003,92005,92101,92103,92105,92201,92203,92205,92002,92004,92006,92102,92104,92106</v>
      </c>
      <c r="O171" s="1" t="str">
        <f t="shared" si="106"/>
        <v>800,800,800,672,672,672,315,315,315,192,192,192,192,192,192,192,192,192,192,192,193,193,193,193,193,193,193,63,63,63,63,63,63,63,63,63,63,63,63,63,63,63</v>
      </c>
      <c r="P171" s="1" t="str">
        <f t="shared" si="107"/>
        <v>(2,4),(2,4),(2,4),(1,3),(1,3),(1,3),(1,3),(1,3),(1,3),(2,3),(2,3),(2,3),(2,3),(2,3),(2,3),(2,3),(2,3),(2,3),(2,3),(2,3),(2,3),(2,3),(2,3),(2,3),(2,3),(2,3),(2,3),(1,3),(1,3),(1,3),(1,3),(1,3),(1,3),(1,3),(1,3),(1,3),(1,3),(1,3),(1,3),(1,3),(1,3),(1,3)</v>
      </c>
      <c r="Q171" s="3" t="str">
        <f>IF(D171="坦克碎片",VLOOKUP(C171,道具信息!$N$2:$O$291,2,FALSE)&amp;"碎片",VLOOKUP(C171,道具信息!$N$2:$O$291,2,FALSE))</f>
        <v>T2部件</v>
      </c>
      <c r="R171" s="3">
        <f t="shared" si="89"/>
        <v>1134</v>
      </c>
      <c r="S171" s="11">
        <f t="shared" si="90"/>
        <v>0.114</v>
      </c>
      <c r="T171" s="3" t="str">
        <f>VLOOKUP(Q171,道具信息!$Q$3:$S$20,2,FALSE)</f>
        <v>CHEST_ITEM_TYPE_T2_PART</v>
      </c>
      <c r="U171" s="3" t="str">
        <f>IF(COUNTIF(U$130:U170,T171)=0,T171,"")</f>
        <v/>
      </c>
      <c r="V171" s="3" t="str">
        <f t="shared" si="109"/>
        <v>CHEST_ITEM_TYPE_T2_SHARD,CHEST_ITEM_TYPE_T3_SHARD,CHEST_ITEM_TYPE_T1_PART,CHEST_ITEM_TYPE_T2_PART</v>
      </c>
      <c r="W171" s="13" t="str">
        <f t="shared" si="110"/>
        <v/>
      </c>
      <c r="X171" s="3" t="str">
        <f t="shared" si="108"/>
        <v/>
      </c>
      <c r="Y171" s="3" t="str">
        <f t="shared" si="111"/>
        <v>24.1%,29.7%,34.8%,11.4%</v>
      </c>
    </row>
    <row r="172" spans="2:25" x14ac:dyDescent="0.3">
      <c r="B172" s="2">
        <f>数据源!B204</f>
        <v>5</v>
      </c>
      <c r="C172" s="2" t="str">
        <f>数据源!C204</f>
        <v>T2HP2</v>
      </c>
      <c r="D172" s="2" t="str">
        <f>数据源!D204</f>
        <v>部件</v>
      </c>
      <c r="E172" s="2">
        <f>数据源!E204</f>
        <v>114.80000000000001</v>
      </c>
      <c r="F172" s="2">
        <f>数据源!F204</f>
        <v>2</v>
      </c>
      <c r="G172" s="2">
        <f>数据源!G204</f>
        <v>1.26E-2</v>
      </c>
      <c r="H172" s="2">
        <f>数据源!H204</f>
        <v>6.3109756097560971E-3</v>
      </c>
      <c r="I172" s="2">
        <f>数据源!I204</f>
        <v>63</v>
      </c>
      <c r="J172" s="3">
        <f t="shared" si="91"/>
        <v>1</v>
      </c>
      <c r="K172" s="3">
        <f t="shared" si="92"/>
        <v>3</v>
      </c>
      <c r="L172" s="3" t="str">
        <f t="shared" si="103"/>
        <v>部件</v>
      </c>
      <c r="M172" s="3">
        <f t="shared" ca="1" si="104"/>
        <v>92202</v>
      </c>
      <c r="N172" s="1" t="str">
        <f t="shared" ca="1" si="105"/>
        <v>51221,52221,53221,51311,52311,53311,51321,52321,53321,91001,91003,91005,91101,91103,91105,91201,91203,91205,91002,91004,91006,91102,91104,91106,91202,91204,91206,92001,92003,92005,92101,92103,92105,92201,92203,92205,92002,92004,92006,92102,92104,92106,92202</v>
      </c>
      <c r="O172" s="1" t="str">
        <f t="shared" si="106"/>
        <v>800,800,800,672,672,672,315,315,315,192,192,192,192,192,192,192,192,192,192,192,193,193,193,193,193,193,193,63,63,63,63,63,63,63,63,63,63,63,63,63,63,63,63</v>
      </c>
      <c r="P172" s="1" t="str">
        <f t="shared" si="107"/>
        <v>(2,4),(2,4),(2,4),(1,3),(1,3),(1,3),(1,3),(1,3),(1,3),(2,3),(2,3),(2,3),(2,3),(2,3),(2,3),(2,3),(2,3),(2,3),(2,3),(2,3),(2,3),(2,3),(2,3),(2,3),(2,3),(2,3),(2,3),(1,3),(1,3),(1,3),(1,3),(1,3),(1,3),(1,3),(1,3),(1,3),(1,3),(1,3),(1,3),(1,3),(1,3),(1,3),(1,3)</v>
      </c>
      <c r="Q172" s="3" t="str">
        <f>IF(D172="坦克碎片",VLOOKUP(C172,道具信息!$N$2:$O$291,2,FALSE)&amp;"碎片",VLOOKUP(C172,道具信息!$N$2:$O$291,2,FALSE))</f>
        <v>T2部件</v>
      </c>
      <c r="R172" s="3">
        <f t="shared" si="89"/>
        <v>1134</v>
      </c>
      <c r="S172" s="11">
        <f t="shared" si="90"/>
        <v>0.114</v>
      </c>
      <c r="T172" s="3" t="str">
        <f>VLOOKUP(Q172,道具信息!$Q$3:$S$20,2,FALSE)</f>
        <v>CHEST_ITEM_TYPE_T2_PART</v>
      </c>
      <c r="U172" s="3" t="str">
        <f>IF(COUNTIF(U$130:U171,T172)=0,T172,"")</f>
        <v/>
      </c>
      <c r="V172" s="3" t="str">
        <f t="shared" si="109"/>
        <v>CHEST_ITEM_TYPE_T2_SHARD,CHEST_ITEM_TYPE_T3_SHARD,CHEST_ITEM_TYPE_T1_PART,CHEST_ITEM_TYPE_T2_PART</v>
      </c>
      <c r="W172" s="13" t="str">
        <f t="shared" si="110"/>
        <v/>
      </c>
      <c r="X172" s="3" t="str">
        <f t="shared" si="108"/>
        <v/>
      </c>
      <c r="Y172" s="3" t="str">
        <f t="shared" si="111"/>
        <v>24.1%,29.7%,34.8%,11.4%</v>
      </c>
    </row>
    <row r="173" spans="2:25" x14ac:dyDescent="0.3">
      <c r="B173" s="2">
        <f>数据源!B205</f>
        <v>5</v>
      </c>
      <c r="C173" s="2" t="str">
        <f>数据源!C205</f>
        <v>T2HP4</v>
      </c>
      <c r="D173" s="2" t="str">
        <f>数据源!D205</f>
        <v>部件</v>
      </c>
      <c r="E173" s="2">
        <f>数据源!E205</f>
        <v>114.80000000000001</v>
      </c>
      <c r="F173" s="2">
        <f>数据源!F205</f>
        <v>2</v>
      </c>
      <c r="G173" s="2">
        <f>数据源!G205</f>
        <v>1.26E-2</v>
      </c>
      <c r="H173" s="2">
        <f>数据源!H205</f>
        <v>6.3109756097560971E-3</v>
      </c>
      <c r="I173" s="2">
        <f>数据源!I205</f>
        <v>63</v>
      </c>
      <c r="J173" s="3">
        <f t="shared" si="91"/>
        <v>1</v>
      </c>
      <c r="K173" s="3">
        <f t="shared" si="92"/>
        <v>3</v>
      </c>
      <c r="L173" s="3" t="str">
        <f t="shared" si="103"/>
        <v>部件</v>
      </c>
      <c r="M173" s="3">
        <f t="shared" ca="1" si="104"/>
        <v>92204</v>
      </c>
      <c r="N173" s="1" t="str">
        <f t="shared" ca="1" si="105"/>
        <v>51221,52221,53221,51311,52311,53311,51321,52321,53321,91001,91003,91005,91101,91103,91105,91201,91203,91205,91002,91004,91006,91102,91104,91106,91202,91204,91206,92001,92003,92005,92101,92103,92105,92201,92203,92205,92002,92004,92006,92102,92104,92106,92202,92204</v>
      </c>
      <c r="O173" s="1" t="str">
        <f t="shared" si="106"/>
        <v>800,800,800,672,672,672,315,315,315,192,192,192,192,192,192,192,192,192,192,192,193,193,193,193,193,193,193,63,63,63,63,63,63,63,63,63,63,63,63,63,63,63,63,63</v>
      </c>
      <c r="P173" s="1" t="str">
        <f t="shared" si="107"/>
        <v>(2,4),(2,4),(2,4),(1,3),(1,3),(1,3),(1,3),(1,3),(1,3),(2,3),(2,3),(2,3),(2,3),(2,3),(2,3),(2,3),(2,3),(2,3),(2,3),(2,3),(2,3),(2,3),(2,3),(2,3),(2,3),(2,3),(2,3),(1,3),(1,3),(1,3),(1,3),(1,3),(1,3),(1,3),(1,3),(1,3),(1,3),(1,3),(1,3),(1,3),(1,3),(1,3),(1,3),(1,3)</v>
      </c>
      <c r="Q173" s="3" t="str">
        <f>IF(D173="坦克碎片",VLOOKUP(C173,道具信息!$N$2:$O$291,2,FALSE)&amp;"碎片",VLOOKUP(C173,道具信息!$N$2:$O$291,2,FALSE))</f>
        <v>T2部件</v>
      </c>
      <c r="R173" s="3">
        <f t="shared" si="89"/>
        <v>1134</v>
      </c>
      <c r="S173" s="11">
        <f t="shared" si="90"/>
        <v>0.114</v>
      </c>
      <c r="T173" s="3" t="str">
        <f>VLOOKUP(Q173,道具信息!$Q$3:$S$20,2,FALSE)</f>
        <v>CHEST_ITEM_TYPE_T2_PART</v>
      </c>
      <c r="U173" s="3" t="str">
        <f>IF(COUNTIF(U$130:U172,T173)=0,T173,"")</f>
        <v/>
      </c>
      <c r="V173" s="3" t="str">
        <f t="shared" si="109"/>
        <v>CHEST_ITEM_TYPE_T2_SHARD,CHEST_ITEM_TYPE_T3_SHARD,CHEST_ITEM_TYPE_T1_PART,CHEST_ITEM_TYPE_T2_PART</v>
      </c>
      <c r="W173" s="13" t="str">
        <f t="shared" si="110"/>
        <v/>
      </c>
      <c r="X173" s="3" t="str">
        <f t="shared" si="108"/>
        <v/>
      </c>
      <c r="Y173" s="3" t="str">
        <f t="shared" si="111"/>
        <v>24.1%,29.7%,34.8%,11.4%</v>
      </c>
    </row>
    <row r="174" spans="2:25" x14ac:dyDescent="0.3">
      <c r="B174" s="2">
        <f>数据源!B206</f>
        <v>5</v>
      </c>
      <c r="C174" s="2" t="str">
        <f>数据源!C206</f>
        <v>T2HP6</v>
      </c>
      <c r="D174" s="2" t="str">
        <f>数据源!D206</f>
        <v>部件</v>
      </c>
      <c r="E174" s="2">
        <f>数据源!E206</f>
        <v>114.80000000000001</v>
      </c>
      <c r="F174" s="2">
        <f>数据源!F206</f>
        <v>2</v>
      </c>
      <c r="G174" s="2">
        <f>数据源!G206</f>
        <v>1.26E-2</v>
      </c>
      <c r="H174" s="2">
        <f>数据源!H206</f>
        <v>6.3109756097560971E-3</v>
      </c>
      <c r="I174" s="2">
        <f>数据源!I206</f>
        <v>63</v>
      </c>
      <c r="J174" s="3">
        <f t="shared" si="91"/>
        <v>1</v>
      </c>
      <c r="K174" s="3">
        <f t="shared" si="92"/>
        <v>3</v>
      </c>
      <c r="L174" s="3" t="str">
        <f t="shared" si="103"/>
        <v>部件</v>
      </c>
      <c r="M174" s="3">
        <f t="shared" ca="1" si="104"/>
        <v>92206</v>
      </c>
      <c r="N174" s="1" t="str">
        <f t="shared" ca="1" si="105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174" s="1" t="str">
        <f t="shared" si="106"/>
        <v>800,800,800,672,672,672,315,315,315,192,192,192,192,192,192,192,192,192,192,192,193,193,193,193,193,193,193,63,63,63,63,63,63,63,63,63,63,63,63,63,63,63,63,63,63</v>
      </c>
      <c r="P174" s="1" t="str">
        <f t="shared" si="107"/>
        <v>(2,4),(2,4),(2,4),(1,3),(1,3),(1,3),(1,3),(1,3),(1,3),(2,3),(2,3),(2,3),(2,3),(2,3),(2,3),(2,3),(2,3),(2,3),(2,3),(2,3),(2,3),(2,3),(2,3),(2,3),(2,3),(2,3),(2,3),(1,3),(1,3),(1,3),(1,3),(1,3),(1,3),(1,3),(1,3),(1,3),(1,3),(1,3),(1,3),(1,3),(1,3),(1,3),(1,3),(1,3),(1,3)</v>
      </c>
      <c r="Q174" s="3" t="str">
        <f>IF(D174="坦克碎片",VLOOKUP(C174,道具信息!$N$2:$O$291,2,FALSE)&amp;"碎片",VLOOKUP(C174,道具信息!$N$2:$O$291,2,FALSE))</f>
        <v>T2部件</v>
      </c>
      <c r="R174" s="3">
        <f t="shared" si="89"/>
        <v>1134</v>
      </c>
      <c r="S174" s="11">
        <f t="shared" si="90"/>
        <v>0.114</v>
      </c>
      <c r="T174" s="3" t="str">
        <f>VLOOKUP(Q174,道具信息!$Q$3:$S$20,2,FALSE)</f>
        <v>CHEST_ITEM_TYPE_T2_PART</v>
      </c>
      <c r="U174" s="3" t="str">
        <f>IF(COUNTIF(U$130:U173,T174)=0,T174,"")</f>
        <v/>
      </c>
      <c r="V174" s="3" t="str">
        <f t="shared" si="109"/>
        <v>CHEST_ITEM_TYPE_T2_SHARD,CHEST_ITEM_TYPE_T3_SHARD,CHEST_ITEM_TYPE_T1_PART,CHEST_ITEM_TYPE_T2_PART</v>
      </c>
      <c r="W174" s="13" t="str">
        <f t="shared" si="110"/>
        <v/>
      </c>
      <c r="X174" s="3" t="str">
        <f t="shared" si="108"/>
        <v/>
      </c>
      <c r="Y174" s="3" t="str">
        <f t="shared" si="111"/>
        <v>24.1%,29.7%,34.8%,11.4%</v>
      </c>
    </row>
    <row r="175" spans="2:25" x14ac:dyDescent="0.3">
      <c r="N175" s="1" t="str">
        <f ca="1">"["&amp;N174&amp;"]"</f>
        <v>[51221,52221,53221,51311,52311,53311,51321,52321,53321,91001,91003,91005,91101,91103,91105,91201,91203,91205,91002,91004,91006,91102,91104,91106,91202,91204,91206,92001,92003,92005,92101,92103,92105,92201,92203,92205,92002,92004,92006,92102,92104,92106,92202,92204,92206]</v>
      </c>
      <c r="O175" s="1" t="str">
        <f>"["&amp;O174&amp;"]"</f>
        <v>[800,800,800,672,672,672,315,315,315,192,192,192,192,192,192,192,192,192,192,192,193,193,193,193,193,193,193,63,63,63,63,63,63,63,63,63,63,63,63,63,63,63,63,63,63]</v>
      </c>
      <c r="P175" s="1" t="str">
        <f>"["&amp;P174&amp;"]"</f>
        <v>[(2,4),(2,4),(2,4),(1,3),(1,3),(1,3),(1,3),(1,3),(1,3),(2,3),(2,3),(2,3),(2,3),(2,3),(2,3),(2,3),(2,3),(2,3),(2,3),(2,3),(2,3),(2,3),(2,3),(2,3),(2,3),(2,3),(2,3),(1,3),(1,3),(1,3),(1,3),(1,3),(1,3),(1,3),(1,3),(1,3),(1,3),(1,3),(1,3),(1,3),(1,3),(1,3),(1,3),(1,3),(1,3)]</v>
      </c>
      <c r="V175" s="3" t="str">
        <f>"["&amp;V174&amp;"]"</f>
        <v>[CHEST_ITEM_TYPE_T2_SHARD,CHEST_ITEM_TYPE_T3_SHARD,CHEST_ITEM_TYPE_T1_PART,CHEST_ITEM_TYPE_T2_PART]</v>
      </c>
      <c r="Y175" s="3" t="str">
        <f>"["&amp;Y174&amp;"]"</f>
        <v>[24.1%,29.7%,34.8%,11.4%]</v>
      </c>
    </row>
    <row r="177" spans="2:25" x14ac:dyDescent="0.3">
      <c r="B177" s="2" t="str">
        <f>数据源!B209</f>
        <v>联赛等级</v>
      </c>
      <c r="C177" s="2" t="str">
        <f>数据源!C209</f>
        <v>道具名称</v>
      </c>
      <c r="D177" s="2" t="str">
        <f>数据源!D209</f>
        <v>对应大类</v>
      </c>
      <c r="E177" s="2" t="str">
        <f>数据源!E209</f>
        <v>道具价值</v>
      </c>
      <c r="F177" s="2" t="str">
        <f>数据源!F209</f>
        <v>抽取个数</v>
      </c>
      <c r="G177" s="2" t="str">
        <f>数据源!G209</f>
        <v>价值比例</v>
      </c>
      <c r="H177" s="2" t="str">
        <f>数据源!H209</f>
        <v>产出概率</v>
      </c>
      <c r="I177" s="2" t="str">
        <f>数据源!I209</f>
        <v>权重值</v>
      </c>
      <c r="J177" s="7" t="s">
        <v>234</v>
      </c>
      <c r="K177" s="7" t="s">
        <v>235</v>
      </c>
      <c r="L177" s="3" t="s">
        <v>222</v>
      </c>
      <c r="M177" s="3" t="s">
        <v>220</v>
      </c>
      <c r="N177" s="3" t="s">
        <v>224</v>
      </c>
      <c r="O177" s="3" t="s">
        <v>225</v>
      </c>
      <c r="P177" s="3" t="s">
        <v>226</v>
      </c>
      <c r="Q177" s="8" t="s">
        <v>244</v>
      </c>
      <c r="R177" s="8" t="s">
        <v>245</v>
      </c>
      <c r="S177" s="8" t="s">
        <v>246</v>
      </c>
    </row>
    <row r="178" spans="2:25" x14ac:dyDescent="0.3">
      <c r="B178" s="2">
        <f>数据源!B210</f>
        <v>6</v>
      </c>
      <c r="C178" s="2" t="str">
        <f>数据源!C210</f>
        <v>Puma</v>
      </c>
      <c r="D178" s="2" t="str">
        <f>数据源!D210</f>
        <v>坦克碎片</v>
      </c>
      <c r="E178" s="2">
        <f>数据源!E210</f>
        <v>38</v>
      </c>
      <c r="F178" s="2">
        <f>数据源!F210</f>
        <v>3.5</v>
      </c>
      <c r="G178" s="2">
        <f>数据源!G210</f>
        <v>8.7599999999999997E-2</v>
      </c>
      <c r="H178" s="2">
        <f>数据源!H210</f>
        <v>7.5744360902255642E-2</v>
      </c>
      <c r="I178" s="2">
        <f>数据源!I210</f>
        <v>757</v>
      </c>
      <c r="J178" s="3">
        <f t="shared" ref="J178" si="112">ROUNDUP(IF(F178&gt;1,F178-ROUNDDOWN(SQRT(F178),0),F178),0)</f>
        <v>3</v>
      </c>
      <c r="K178" s="3">
        <f t="shared" ref="K178" si="113">F178*2-J178</f>
        <v>4</v>
      </c>
      <c r="L178" s="3" t="str">
        <f>RIGHT(D178,2)</f>
        <v>碎片</v>
      </c>
      <c r="M178" s="3">
        <f ca="1">IF(OR(L178="坦克",L178="碎片"),VLOOKUP(C178,INDIRECT("坦克ID"),MATCH(L178&amp;"ID",INDIRECT("坦克标头"),0),FALSE),VLOOKUP(C178,INDIRECT(L178&amp;"ID"),2,FALSE))</f>
        <v>51221</v>
      </c>
      <c r="N178" s="1">
        <f ca="1">M178</f>
        <v>51221</v>
      </c>
      <c r="O178" s="1">
        <f>I178</f>
        <v>757</v>
      </c>
      <c r="P178" s="1" t="str">
        <f>"("&amp;J178&amp;","&amp;K178&amp;")"</f>
        <v>(3,4)</v>
      </c>
      <c r="Q178" s="3" t="str">
        <f>IF(D178="坦克碎片",VLOOKUP(C178,道具信息!$N$2:$O$291,2,FALSE)&amp;"碎片",VLOOKUP(C178,道具信息!$N$2:$O$291,2,FALSE))</f>
        <v>T2坦克碎片</v>
      </c>
      <c r="R178" s="3">
        <f t="shared" ref="R178:R209" si="114">SUMIFS(I$3:I$517,Q$3:Q$517,Q178,B$3:B$517,B178)</f>
        <v>2271</v>
      </c>
      <c r="S178" s="11">
        <f t="shared" ref="S178:S209" si="115">ROUND(R178/SUMIF(B$3:B$517,B178,I$3:I$517),3)</f>
        <v>0.22500000000000001</v>
      </c>
      <c r="T178" s="3" t="str">
        <f>VLOOKUP(Q178,道具信息!$Q$3:$S$20,2,FALSE)</f>
        <v>CHEST_ITEM_TYPE_T2_SHARD</v>
      </c>
      <c r="U178" s="3" t="str">
        <f>T178</f>
        <v>CHEST_ITEM_TYPE_T2_SHARD</v>
      </c>
      <c r="V178" s="3" t="str">
        <f>U178</f>
        <v>CHEST_ITEM_TYPE_T2_SHARD</v>
      </c>
      <c r="W178" s="13">
        <f>IF(U178&lt;&gt;"",ROUND(S178*100%,3),"")</f>
        <v>0.22500000000000001</v>
      </c>
      <c r="X178" s="3" t="str">
        <f>TEXT(W178,"0.0%")</f>
        <v>22.5%</v>
      </c>
      <c r="Y178" s="3" t="str">
        <f>X178</f>
        <v>22.5%</v>
      </c>
    </row>
    <row r="179" spans="2:25" x14ac:dyDescent="0.3">
      <c r="B179" s="2">
        <f>数据源!B211</f>
        <v>6</v>
      </c>
      <c r="C179" s="2" t="str">
        <f>数据源!C211</f>
        <v>四号</v>
      </c>
      <c r="D179" s="2" t="str">
        <f>数据源!D211</f>
        <v>坦克碎片</v>
      </c>
      <c r="E179" s="2">
        <f>数据源!E211</f>
        <v>38</v>
      </c>
      <c r="F179" s="2">
        <f>数据源!F211</f>
        <v>3.5</v>
      </c>
      <c r="G179" s="2">
        <f>数据源!G211</f>
        <v>8.7599999999999997E-2</v>
      </c>
      <c r="H179" s="2">
        <f>数据源!H211</f>
        <v>7.5744360902255642E-2</v>
      </c>
      <c r="I179" s="2">
        <f>数据源!I211</f>
        <v>757</v>
      </c>
      <c r="J179" s="3">
        <f t="shared" ref="J179:J231" si="116">ROUNDUP(IF(F179&gt;1,F179-ROUNDDOWN(SQRT(F179),0),F179),0)</f>
        <v>3</v>
      </c>
      <c r="K179" s="3">
        <f t="shared" ref="K179:K231" si="117">F179*2-J179</f>
        <v>4</v>
      </c>
      <c r="L179" s="3" t="str">
        <f t="shared" ref="L179:L198" si="118">RIGHT(D179,2)</f>
        <v>碎片</v>
      </c>
      <c r="M179" s="3">
        <f t="shared" ref="M179:M198" ca="1" si="119">IF(OR(L179="坦克",L179="碎片"),VLOOKUP(C179,INDIRECT("坦克ID"),MATCH(L179&amp;"ID",INDIRECT("坦克标头"),0),FALSE),VLOOKUP(C179,INDIRECT(L179&amp;"ID"),2,FALSE))</f>
        <v>52221</v>
      </c>
      <c r="N179" s="1" t="str">
        <f ca="1">N178&amp;","&amp;M179</f>
        <v>51221,52221</v>
      </c>
      <c r="O179" s="1" t="str">
        <f>O178&amp;","&amp;I179</f>
        <v>757,757</v>
      </c>
      <c r="P179" s="1" t="str">
        <f>P178&amp;","&amp;"("&amp;J179&amp;","&amp;K179&amp;")"</f>
        <v>(3,4),(3,4)</v>
      </c>
      <c r="Q179" s="3" t="str">
        <f>IF(D179="坦克碎片",VLOOKUP(C179,道具信息!$N$2:$O$291,2,FALSE)&amp;"碎片",VLOOKUP(C179,道具信息!$N$2:$O$291,2,FALSE))</f>
        <v>T2坦克碎片</v>
      </c>
      <c r="R179" s="3">
        <f t="shared" si="114"/>
        <v>2271</v>
      </c>
      <c r="S179" s="11">
        <f t="shared" si="115"/>
        <v>0.22500000000000001</v>
      </c>
      <c r="T179" s="3" t="str">
        <f>VLOOKUP(Q179,道具信息!$Q$3:$S$20,2,FALSE)</f>
        <v>CHEST_ITEM_TYPE_T2_SHARD</v>
      </c>
      <c r="U179" s="3" t="str">
        <f>IF(COUNTIF(U$178:U178,T179)=0,T179,"")</f>
        <v/>
      </c>
      <c r="V179" s="3" t="str">
        <f>IF(U179&lt;&gt;"",V178&amp;","&amp;U179,V178)</f>
        <v>CHEST_ITEM_TYPE_T2_SHARD</v>
      </c>
      <c r="W179" s="13" t="str">
        <f t="shared" ref="W179" si="120">IF(U179&lt;&gt;"",ROUND(S179*100%,3),"")</f>
        <v/>
      </c>
      <c r="X179" s="3" t="str">
        <f t="shared" ref="X179:X198" si="121">TEXT(W179,"0.0%")</f>
        <v/>
      </c>
      <c r="Y179" s="3" t="str">
        <f>IF(X179&lt;&gt;"",Y178&amp;","&amp;X179,Y178)</f>
        <v>22.5%</v>
      </c>
    </row>
    <row r="180" spans="2:25" x14ac:dyDescent="0.3">
      <c r="B180" s="2">
        <f>数据源!B212</f>
        <v>6</v>
      </c>
      <c r="C180" s="2" t="str">
        <f>数据源!C212</f>
        <v>丘吉尔</v>
      </c>
      <c r="D180" s="2" t="str">
        <f>数据源!D212</f>
        <v>坦克碎片</v>
      </c>
      <c r="E180" s="2">
        <f>数据源!E212</f>
        <v>38</v>
      </c>
      <c r="F180" s="2">
        <f>数据源!F212</f>
        <v>3.5</v>
      </c>
      <c r="G180" s="2">
        <f>数据源!G212</f>
        <v>8.7599999999999997E-2</v>
      </c>
      <c r="H180" s="2">
        <f>数据源!H212</f>
        <v>7.5744360902255642E-2</v>
      </c>
      <c r="I180" s="2">
        <f>数据源!I212</f>
        <v>757</v>
      </c>
      <c r="J180" s="3">
        <f t="shared" si="116"/>
        <v>3</v>
      </c>
      <c r="K180" s="3">
        <f t="shared" si="117"/>
        <v>4</v>
      </c>
      <c r="L180" s="3" t="str">
        <f t="shared" si="118"/>
        <v>碎片</v>
      </c>
      <c r="M180" s="3">
        <f t="shared" ca="1" si="119"/>
        <v>53221</v>
      </c>
      <c r="N180" s="1" t="str">
        <f t="shared" ref="N180:N198" ca="1" si="122">N179&amp;","&amp;M180</f>
        <v>51221,52221,53221</v>
      </c>
      <c r="O180" s="1" t="str">
        <f t="shared" ref="O180:O198" si="123">O179&amp;","&amp;I180</f>
        <v>757,757,757</v>
      </c>
      <c r="P180" s="1" t="str">
        <f t="shared" ref="P180:P198" si="124">P179&amp;","&amp;"("&amp;J180&amp;","&amp;K180&amp;")"</f>
        <v>(3,4),(3,4),(3,4)</v>
      </c>
      <c r="Q180" s="3" t="str">
        <f>IF(D180="坦克碎片",VLOOKUP(C180,道具信息!$N$2:$O$291,2,FALSE)&amp;"碎片",VLOOKUP(C180,道具信息!$N$2:$O$291,2,FALSE))</f>
        <v>T2坦克碎片</v>
      </c>
      <c r="R180" s="3">
        <f t="shared" si="114"/>
        <v>2271</v>
      </c>
      <c r="S180" s="11">
        <f t="shared" si="115"/>
        <v>0.22500000000000001</v>
      </c>
      <c r="T180" s="3" t="str">
        <f>VLOOKUP(Q180,道具信息!$Q$3:$S$20,2,FALSE)</f>
        <v>CHEST_ITEM_TYPE_T2_SHARD</v>
      </c>
      <c r="U180" s="3" t="str">
        <f>IF(COUNTIF(U$178:U179,T180)=0,T180,"")</f>
        <v/>
      </c>
      <c r="V180" s="3" t="str">
        <f t="shared" ref="V180:V199" si="125">IF(U180&lt;&gt;"",V179&amp;","&amp;U180,V179)</f>
        <v>CHEST_ITEM_TYPE_T2_SHARD</v>
      </c>
      <c r="W180" s="13" t="str">
        <f t="shared" ref="W180:W199" si="126">IF(U180&lt;&gt;"",ROUND(S180*100%,3),"")</f>
        <v/>
      </c>
      <c r="X180" s="3" t="str">
        <f t="shared" si="121"/>
        <v/>
      </c>
      <c r="Y180" s="3" t="str">
        <f t="shared" ref="Y180:Y199" si="127">IF(X180&lt;&gt;"",Y179&amp;","&amp;X180,Y179)</f>
        <v>22.5%</v>
      </c>
    </row>
    <row r="181" spans="2:25" x14ac:dyDescent="0.3">
      <c r="B181" s="2">
        <f>数据源!B213</f>
        <v>6</v>
      </c>
      <c r="C181" s="2" t="str">
        <f>数据源!C213</f>
        <v>35(t)</v>
      </c>
      <c r="D181" s="2" t="str">
        <f>数据源!D213</f>
        <v>坦克碎片</v>
      </c>
      <c r="E181" s="2">
        <f>数据源!E213</f>
        <v>47</v>
      </c>
      <c r="F181" s="2">
        <f>数据源!F213</f>
        <v>2.5</v>
      </c>
      <c r="G181" s="2">
        <f>数据源!G213</f>
        <v>7.2999999999999995E-2</v>
      </c>
      <c r="H181" s="2">
        <f>数据源!H213</f>
        <v>7.1446808510638296E-2</v>
      </c>
      <c r="I181" s="2">
        <f>数据源!I213</f>
        <v>714</v>
      </c>
      <c r="J181" s="3">
        <f t="shared" si="116"/>
        <v>2</v>
      </c>
      <c r="K181" s="3">
        <f t="shared" si="117"/>
        <v>3</v>
      </c>
      <c r="L181" s="3" t="str">
        <f t="shared" si="118"/>
        <v>碎片</v>
      </c>
      <c r="M181" s="3">
        <f t="shared" ca="1" si="119"/>
        <v>51311</v>
      </c>
      <c r="N181" s="1" t="str">
        <f t="shared" ca="1" si="122"/>
        <v>51221,52221,53221,51311</v>
      </c>
      <c r="O181" s="1" t="str">
        <f t="shared" si="123"/>
        <v>757,757,757,714</v>
      </c>
      <c r="P181" s="1" t="str">
        <f t="shared" si="124"/>
        <v>(3,4),(3,4),(3,4),(2,3)</v>
      </c>
      <c r="Q181" s="3" t="str">
        <f>IF(D181="坦克碎片",VLOOKUP(C181,道具信息!$N$2:$O$291,2,FALSE)&amp;"碎片",VLOOKUP(C181,道具信息!$N$2:$O$291,2,FALSE))</f>
        <v>T3坦克碎片</v>
      </c>
      <c r="R181" s="3">
        <f t="shared" si="114"/>
        <v>3750</v>
      </c>
      <c r="S181" s="11">
        <f t="shared" si="115"/>
        <v>0.371</v>
      </c>
      <c r="T181" s="3" t="str">
        <f>VLOOKUP(Q181,道具信息!$Q$3:$S$20,2,FALSE)</f>
        <v>CHEST_ITEM_TYPE_T3_SHARD</v>
      </c>
      <c r="U181" s="3" t="str">
        <f>IF(COUNTIF(U$178:U180,T181)=0,T181,"")</f>
        <v>CHEST_ITEM_TYPE_T3_SHARD</v>
      </c>
      <c r="V181" s="3" t="str">
        <f t="shared" si="125"/>
        <v>CHEST_ITEM_TYPE_T2_SHARD,CHEST_ITEM_TYPE_T3_SHARD</v>
      </c>
      <c r="W181" s="13">
        <f t="shared" si="126"/>
        <v>0.371</v>
      </c>
      <c r="X181" s="3" t="str">
        <f t="shared" si="121"/>
        <v>37.1%</v>
      </c>
      <c r="Y181" s="3" t="str">
        <f t="shared" si="127"/>
        <v>22.5%,37.1%</v>
      </c>
    </row>
    <row r="182" spans="2:25" x14ac:dyDescent="0.3">
      <c r="B182" s="2">
        <f>数据源!B214</f>
        <v>6</v>
      </c>
      <c r="C182" s="2" t="str">
        <f>数据源!C214</f>
        <v>玛蒂尔达</v>
      </c>
      <c r="D182" s="2" t="str">
        <f>数据源!D214</f>
        <v>坦克碎片</v>
      </c>
      <c r="E182" s="2">
        <f>数据源!E214</f>
        <v>47</v>
      </c>
      <c r="F182" s="2">
        <f>数据源!F214</f>
        <v>2.5</v>
      </c>
      <c r="G182" s="2">
        <f>数据源!G214</f>
        <v>7.2999999999999995E-2</v>
      </c>
      <c r="H182" s="2">
        <f>数据源!H214</f>
        <v>7.1446808510638296E-2</v>
      </c>
      <c r="I182" s="2">
        <f>数据源!I214</f>
        <v>714</v>
      </c>
      <c r="J182" s="3">
        <f t="shared" si="116"/>
        <v>2</v>
      </c>
      <c r="K182" s="3">
        <f t="shared" si="117"/>
        <v>3</v>
      </c>
      <c r="L182" s="3" t="str">
        <f t="shared" si="118"/>
        <v>碎片</v>
      </c>
      <c r="M182" s="3">
        <f t="shared" ca="1" si="119"/>
        <v>52311</v>
      </c>
      <c r="N182" s="1" t="str">
        <f t="shared" ca="1" si="122"/>
        <v>51221,52221,53221,51311,52311</v>
      </c>
      <c r="O182" s="1" t="str">
        <f t="shared" si="123"/>
        <v>757,757,757,714,714</v>
      </c>
      <c r="P182" s="1" t="str">
        <f t="shared" si="124"/>
        <v>(3,4),(3,4),(3,4),(2,3),(2,3)</v>
      </c>
      <c r="Q182" s="3" t="str">
        <f>IF(D182="坦克碎片",VLOOKUP(C182,道具信息!$N$2:$O$291,2,FALSE)&amp;"碎片",VLOOKUP(C182,道具信息!$N$2:$O$291,2,FALSE))</f>
        <v>T3坦克碎片</v>
      </c>
      <c r="R182" s="3">
        <f t="shared" si="114"/>
        <v>3750</v>
      </c>
      <c r="S182" s="11">
        <f t="shared" si="115"/>
        <v>0.371</v>
      </c>
      <c r="T182" s="3" t="str">
        <f>VLOOKUP(Q182,道具信息!$Q$3:$S$20,2,FALSE)</f>
        <v>CHEST_ITEM_TYPE_T3_SHARD</v>
      </c>
      <c r="U182" s="3" t="str">
        <f>IF(COUNTIF(U$178:U181,T182)=0,T182,"")</f>
        <v/>
      </c>
      <c r="V182" s="3" t="str">
        <f t="shared" si="125"/>
        <v>CHEST_ITEM_TYPE_T2_SHARD,CHEST_ITEM_TYPE_T3_SHARD</v>
      </c>
      <c r="W182" s="13" t="str">
        <f t="shared" si="126"/>
        <v/>
      </c>
      <c r="X182" s="3" t="str">
        <f t="shared" si="121"/>
        <v/>
      </c>
      <c r="Y182" s="3" t="str">
        <f t="shared" si="127"/>
        <v>22.5%,37.1%</v>
      </c>
    </row>
    <row r="183" spans="2:25" x14ac:dyDescent="0.3">
      <c r="B183" s="2">
        <f>数据源!B215</f>
        <v>6</v>
      </c>
      <c r="C183" s="2" t="str">
        <f>数据源!C215</f>
        <v>黑豹</v>
      </c>
      <c r="D183" s="2" t="str">
        <f>数据源!D215</f>
        <v>坦克碎片</v>
      </c>
      <c r="E183" s="2">
        <f>数据源!E215</f>
        <v>47</v>
      </c>
      <c r="F183" s="2">
        <f>数据源!F215</f>
        <v>2.5</v>
      </c>
      <c r="G183" s="2">
        <f>数据源!G215</f>
        <v>7.2999999999999995E-2</v>
      </c>
      <c r="H183" s="2">
        <f>数据源!H215</f>
        <v>7.1446808510638296E-2</v>
      </c>
      <c r="I183" s="2">
        <f>数据源!I215</f>
        <v>714</v>
      </c>
      <c r="J183" s="3">
        <f t="shared" si="116"/>
        <v>2</v>
      </c>
      <c r="K183" s="3">
        <f t="shared" si="117"/>
        <v>3</v>
      </c>
      <c r="L183" s="3" t="str">
        <f t="shared" si="118"/>
        <v>碎片</v>
      </c>
      <c r="M183" s="3">
        <f t="shared" ca="1" si="119"/>
        <v>53311</v>
      </c>
      <c r="N183" s="1" t="str">
        <f t="shared" ca="1" si="122"/>
        <v>51221,52221,53221,51311,52311,53311</v>
      </c>
      <c r="O183" s="1" t="str">
        <f t="shared" si="123"/>
        <v>757,757,757,714,714,714</v>
      </c>
      <c r="P183" s="1" t="str">
        <f t="shared" si="124"/>
        <v>(3,4),(3,4),(3,4),(2,3),(2,3),(2,3)</v>
      </c>
      <c r="Q183" s="3" t="str">
        <f>IF(D183="坦克碎片",VLOOKUP(C183,道具信息!$N$2:$O$291,2,FALSE)&amp;"碎片",VLOOKUP(C183,道具信息!$N$2:$O$291,2,FALSE))</f>
        <v>T3坦克碎片</v>
      </c>
      <c r="R183" s="3">
        <f t="shared" si="114"/>
        <v>3750</v>
      </c>
      <c r="S183" s="11">
        <f t="shared" si="115"/>
        <v>0.371</v>
      </c>
      <c r="T183" s="3" t="str">
        <f>VLOOKUP(Q183,道具信息!$Q$3:$S$20,2,FALSE)</f>
        <v>CHEST_ITEM_TYPE_T3_SHARD</v>
      </c>
      <c r="U183" s="3" t="str">
        <f>IF(COUNTIF(U$178:U182,T183)=0,T183,"")</f>
        <v/>
      </c>
      <c r="V183" s="3" t="str">
        <f t="shared" si="125"/>
        <v>CHEST_ITEM_TYPE_T2_SHARD,CHEST_ITEM_TYPE_T3_SHARD</v>
      </c>
      <c r="W183" s="13" t="str">
        <f t="shared" si="126"/>
        <v/>
      </c>
      <c r="X183" s="3" t="str">
        <f t="shared" si="121"/>
        <v/>
      </c>
      <c r="Y183" s="3" t="str">
        <f t="shared" si="127"/>
        <v>22.5%,37.1%</v>
      </c>
    </row>
    <row r="184" spans="2:25" x14ac:dyDescent="0.3">
      <c r="B184" s="2">
        <f>数据源!B216</f>
        <v>6</v>
      </c>
      <c r="C184" s="2" t="str">
        <f>数据源!C216</f>
        <v>十字军</v>
      </c>
      <c r="D184" s="2" t="str">
        <f>数据源!D216</f>
        <v>坦克碎片</v>
      </c>
      <c r="E184" s="2">
        <f>数据源!E216</f>
        <v>62.666666666666657</v>
      </c>
      <c r="F184" s="2">
        <f>数据源!F216</f>
        <v>2</v>
      </c>
      <c r="G184" s="2">
        <f>数据源!G216</f>
        <v>5.8400000000000001E-2</v>
      </c>
      <c r="H184" s="2">
        <f>数据源!H216</f>
        <v>5.3585106382978732E-2</v>
      </c>
      <c r="I184" s="2">
        <f>数据源!I216</f>
        <v>536</v>
      </c>
      <c r="J184" s="3">
        <f t="shared" si="116"/>
        <v>1</v>
      </c>
      <c r="K184" s="3">
        <f t="shared" si="117"/>
        <v>3</v>
      </c>
      <c r="L184" s="3" t="str">
        <f t="shared" si="118"/>
        <v>碎片</v>
      </c>
      <c r="M184" s="3">
        <f t="shared" ca="1" si="119"/>
        <v>51321</v>
      </c>
      <c r="N184" s="1" t="str">
        <f t="shared" ca="1" si="122"/>
        <v>51221,52221,53221,51311,52311,53311,51321</v>
      </c>
      <c r="O184" s="1" t="str">
        <f t="shared" si="123"/>
        <v>757,757,757,714,714,714,536</v>
      </c>
      <c r="P184" s="1" t="str">
        <f t="shared" si="124"/>
        <v>(3,4),(3,4),(3,4),(2,3),(2,3),(2,3),(1,3)</v>
      </c>
      <c r="Q184" s="3" t="str">
        <f>IF(D184="坦克碎片",VLOOKUP(C184,道具信息!$N$2:$O$291,2,FALSE)&amp;"碎片",VLOOKUP(C184,道具信息!$N$2:$O$291,2,FALSE))</f>
        <v>T3坦克碎片</v>
      </c>
      <c r="R184" s="3">
        <f t="shared" si="114"/>
        <v>3750</v>
      </c>
      <c r="S184" s="11">
        <f t="shared" si="115"/>
        <v>0.371</v>
      </c>
      <c r="T184" s="3" t="str">
        <f>VLOOKUP(Q184,道具信息!$Q$3:$S$20,2,FALSE)</f>
        <v>CHEST_ITEM_TYPE_T3_SHARD</v>
      </c>
      <c r="U184" s="3" t="str">
        <f>IF(COUNTIF(U$178:U183,T184)=0,T184,"")</f>
        <v/>
      </c>
      <c r="V184" s="3" t="str">
        <f t="shared" si="125"/>
        <v>CHEST_ITEM_TYPE_T2_SHARD,CHEST_ITEM_TYPE_T3_SHARD</v>
      </c>
      <c r="W184" s="13" t="str">
        <f t="shared" si="126"/>
        <v/>
      </c>
      <c r="X184" s="3" t="str">
        <f t="shared" si="121"/>
        <v/>
      </c>
      <c r="Y184" s="3" t="str">
        <f t="shared" si="127"/>
        <v>22.5%,37.1%</v>
      </c>
    </row>
    <row r="185" spans="2:25" x14ac:dyDescent="0.3">
      <c r="B185" s="2">
        <f>数据源!B217</f>
        <v>6</v>
      </c>
      <c r="C185" s="2" t="str">
        <f>数据源!C217</f>
        <v>谢尔曼</v>
      </c>
      <c r="D185" s="2" t="str">
        <f>数据源!D217</f>
        <v>坦克碎片</v>
      </c>
      <c r="E185" s="2">
        <f>数据源!E217</f>
        <v>62.666666666666657</v>
      </c>
      <c r="F185" s="2">
        <f>数据源!F217</f>
        <v>2</v>
      </c>
      <c r="G185" s="2">
        <f>数据源!G217</f>
        <v>5.8400000000000001E-2</v>
      </c>
      <c r="H185" s="2">
        <f>数据源!H217</f>
        <v>5.3585106382978732E-2</v>
      </c>
      <c r="I185" s="2">
        <f>数据源!I217</f>
        <v>536</v>
      </c>
      <c r="J185" s="3">
        <f t="shared" si="116"/>
        <v>1</v>
      </c>
      <c r="K185" s="3">
        <f t="shared" si="117"/>
        <v>3</v>
      </c>
      <c r="L185" s="3" t="str">
        <f t="shared" si="118"/>
        <v>碎片</v>
      </c>
      <c r="M185" s="3">
        <f t="shared" ca="1" si="119"/>
        <v>52321</v>
      </c>
      <c r="N185" s="1" t="str">
        <f t="shared" ca="1" si="122"/>
        <v>51221,52221,53221,51311,52311,53311,51321,52321</v>
      </c>
      <c r="O185" s="1" t="str">
        <f t="shared" si="123"/>
        <v>757,757,757,714,714,714,536,536</v>
      </c>
      <c r="P185" s="1" t="str">
        <f t="shared" si="124"/>
        <v>(3,4),(3,4),(3,4),(2,3),(2,3),(2,3),(1,3),(1,3)</v>
      </c>
      <c r="Q185" s="3" t="str">
        <f>IF(D185="坦克碎片",VLOOKUP(C185,道具信息!$N$2:$O$291,2,FALSE)&amp;"碎片",VLOOKUP(C185,道具信息!$N$2:$O$291,2,FALSE))</f>
        <v>T3坦克碎片</v>
      </c>
      <c r="R185" s="3">
        <f t="shared" si="114"/>
        <v>3750</v>
      </c>
      <c r="S185" s="11">
        <f t="shared" si="115"/>
        <v>0.371</v>
      </c>
      <c r="T185" s="3" t="str">
        <f>VLOOKUP(Q185,道具信息!$Q$3:$S$20,2,FALSE)</f>
        <v>CHEST_ITEM_TYPE_T3_SHARD</v>
      </c>
      <c r="U185" s="3" t="str">
        <f>IF(COUNTIF(U$178:U184,T185)=0,T185,"")</f>
        <v/>
      </c>
      <c r="V185" s="3" t="str">
        <f t="shared" si="125"/>
        <v>CHEST_ITEM_TYPE_T2_SHARD,CHEST_ITEM_TYPE_T3_SHARD</v>
      </c>
      <c r="W185" s="13" t="str">
        <f t="shared" si="126"/>
        <v/>
      </c>
      <c r="X185" s="3" t="str">
        <f t="shared" si="121"/>
        <v/>
      </c>
      <c r="Y185" s="3" t="str">
        <f t="shared" si="127"/>
        <v>22.5%,37.1%</v>
      </c>
    </row>
    <row r="186" spans="2:25" x14ac:dyDescent="0.3">
      <c r="B186" s="2">
        <f>数据源!B218</f>
        <v>6</v>
      </c>
      <c r="C186" s="2" t="str">
        <f>数据源!C218</f>
        <v>虎式</v>
      </c>
      <c r="D186" s="2" t="str">
        <f>数据源!D218</f>
        <v>坦克碎片</v>
      </c>
      <c r="E186" s="2">
        <f>数据源!E218</f>
        <v>62.666666666666657</v>
      </c>
      <c r="F186" s="2">
        <f>数据源!F218</f>
        <v>2</v>
      </c>
      <c r="G186" s="2">
        <f>数据源!G218</f>
        <v>5.8400000000000001E-2</v>
      </c>
      <c r="H186" s="2">
        <f>数据源!H218</f>
        <v>5.3585106382978732E-2</v>
      </c>
      <c r="I186" s="2">
        <f>数据源!I218</f>
        <v>536</v>
      </c>
      <c r="J186" s="3">
        <f t="shared" si="116"/>
        <v>1</v>
      </c>
      <c r="K186" s="3">
        <f t="shared" si="117"/>
        <v>3</v>
      </c>
      <c r="L186" s="3" t="str">
        <f t="shared" si="118"/>
        <v>碎片</v>
      </c>
      <c r="M186" s="3">
        <f t="shared" ca="1" si="119"/>
        <v>53321</v>
      </c>
      <c r="N186" s="1" t="str">
        <f t="shared" ca="1" si="122"/>
        <v>51221,52221,53221,51311,52311,53311,51321,52321,53321</v>
      </c>
      <c r="O186" s="1" t="str">
        <f t="shared" si="123"/>
        <v>757,757,757,714,714,714,536,536,536</v>
      </c>
      <c r="P186" s="1" t="str">
        <f t="shared" si="124"/>
        <v>(3,4),(3,4),(3,4),(2,3),(2,3),(2,3),(1,3),(1,3),(1,3)</v>
      </c>
      <c r="Q186" s="3" t="str">
        <f>IF(D186="坦克碎片",VLOOKUP(C186,道具信息!$N$2:$O$291,2,FALSE)&amp;"碎片",VLOOKUP(C186,道具信息!$N$2:$O$291,2,FALSE))</f>
        <v>T3坦克碎片</v>
      </c>
      <c r="R186" s="3">
        <f t="shared" si="114"/>
        <v>3750</v>
      </c>
      <c r="S186" s="11">
        <f t="shared" si="115"/>
        <v>0.371</v>
      </c>
      <c r="T186" s="3" t="str">
        <f>VLOOKUP(Q186,道具信息!$Q$3:$S$20,2,FALSE)</f>
        <v>CHEST_ITEM_TYPE_T3_SHARD</v>
      </c>
      <c r="U186" s="3" t="str">
        <f>IF(COUNTIF(U$178:U185,T186)=0,T186,"")</f>
        <v/>
      </c>
      <c r="V186" s="3" t="str">
        <f t="shared" si="125"/>
        <v>CHEST_ITEM_TYPE_T2_SHARD,CHEST_ITEM_TYPE_T3_SHARD</v>
      </c>
      <c r="W186" s="13" t="str">
        <f t="shared" si="126"/>
        <v/>
      </c>
      <c r="X186" s="3" t="str">
        <f t="shared" si="121"/>
        <v/>
      </c>
      <c r="Y186" s="3" t="str">
        <f t="shared" si="127"/>
        <v>22.5%,37.1%</v>
      </c>
    </row>
    <row r="187" spans="2:25" x14ac:dyDescent="0.3">
      <c r="B187" s="2">
        <f>数据源!B219</f>
        <v>6</v>
      </c>
      <c r="C187" s="2" t="str">
        <f>数据源!C219</f>
        <v>T1LP1</v>
      </c>
      <c r="D187" s="2" t="str">
        <f>数据源!D219</f>
        <v>部件</v>
      </c>
      <c r="E187" s="2">
        <f>数据源!E219</f>
        <v>25</v>
      </c>
      <c r="F187" s="2">
        <f>数据源!F219</f>
        <v>2</v>
      </c>
      <c r="G187" s="2">
        <f>数据源!G219</f>
        <v>7.6E-3</v>
      </c>
      <c r="H187" s="2">
        <f>数据源!H219</f>
        <v>1.7479999999999999E-2</v>
      </c>
      <c r="I187" s="2">
        <f>数据源!I219</f>
        <v>175</v>
      </c>
      <c r="J187" s="3">
        <f t="shared" si="116"/>
        <v>1</v>
      </c>
      <c r="K187" s="3">
        <f t="shared" si="117"/>
        <v>3</v>
      </c>
      <c r="L187" s="3" t="str">
        <f t="shared" si="118"/>
        <v>部件</v>
      </c>
      <c r="M187" s="3">
        <f t="shared" ca="1" si="119"/>
        <v>91001</v>
      </c>
      <c r="N187" s="1" t="str">
        <f t="shared" ca="1" si="122"/>
        <v>51221,52221,53221,51311,52311,53311,51321,52321,53321,91001</v>
      </c>
      <c r="O187" s="1" t="str">
        <f t="shared" si="123"/>
        <v>757,757,757,714,714,714,536,536,536,175</v>
      </c>
      <c r="P187" s="1" t="str">
        <f t="shared" si="124"/>
        <v>(3,4),(3,4),(3,4),(2,3),(2,3),(2,3),(1,3),(1,3),(1,3),(1,3)</v>
      </c>
      <c r="Q187" s="3" t="str">
        <f>IF(D187="坦克碎片",VLOOKUP(C187,道具信息!$N$2:$O$291,2,FALSE)&amp;"碎片",VLOOKUP(C187,道具信息!$N$2:$O$291,2,FALSE))</f>
        <v>T1部件</v>
      </c>
      <c r="R187" s="3">
        <f t="shared" si="114"/>
        <v>3150</v>
      </c>
      <c r="S187" s="11">
        <f t="shared" si="115"/>
        <v>0.312</v>
      </c>
      <c r="T187" s="3" t="str">
        <f>VLOOKUP(Q187,道具信息!$Q$3:$S$20,2,FALSE)</f>
        <v>CHEST_ITEM_TYPE_T1_PART</v>
      </c>
      <c r="U187" s="3" t="str">
        <f>IF(COUNTIF(U$178:U186,T187)=0,T187,"")</f>
        <v>CHEST_ITEM_TYPE_T1_PART</v>
      </c>
      <c r="V187" s="3" t="str">
        <f t="shared" si="125"/>
        <v>CHEST_ITEM_TYPE_T2_SHARD,CHEST_ITEM_TYPE_T3_SHARD,CHEST_ITEM_TYPE_T1_PART</v>
      </c>
      <c r="W187" s="13">
        <f t="shared" si="126"/>
        <v>0.312</v>
      </c>
      <c r="X187" s="3" t="str">
        <f t="shared" si="121"/>
        <v>31.2%</v>
      </c>
      <c r="Y187" s="3" t="str">
        <f t="shared" si="127"/>
        <v>22.5%,37.1%,31.2%</v>
      </c>
    </row>
    <row r="188" spans="2:25" x14ac:dyDescent="0.3">
      <c r="B188" s="2">
        <f>数据源!B220</f>
        <v>6</v>
      </c>
      <c r="C188" s="2" t="str">
        <f>数据源!C220</f>
        <v>T1LP3</v>
      </c>
      <c r="D188" s="2" t="str">
        <f>数据源!D220</f>
        <v>部件</v>
      </c>
      <c r="E188" s="2">
        <f>数据源!E220</f>
        <v>25</v>
      </c>
      <c r="F188" s="2">
        <f>数据源!F220</f>
        <v>2</v>
      </c>
      <c r="G188" s="2">
        <f>数据源!G220</f>
        <v>7.6E-3</v>
      </c>
      <c r="H188" s="2">
        <f>数据源!H220</f>
        <v>1.7479999999999999E-2</v>
      </c>
      <c r="I188" s="2">
        <f>数据源!I220</f>
        <v>175</v>
      </c>
      <c r="J188" s="3">
        <f t="shared" si="116"/>
        <v>1</v>
      </c>
      <c r="K188" s="3">
        <f t="shared" si="117"/>
        <v>3</v>
      </c>
      <c r="L188" s="3" t="str">
        <f t="shared" si="118"/>
        <v>部件</v>
      </c>
      <c r="M188" s="3">
        <f t="shared" ca="1" si="119"/>
        <v>91003</v>
      </c>
      <c r="N188" s="1" t="str">
        <f t="shared" ca="1" si="122"/>
        <v>51221,52221,53221,51311,52311,53311,51321,52321,53321,91001,91003</v>
      </c>
      <c r="O188" s="1" t="str">
        <f t="shared" si="123"/>
        <v>757,757,757,714,714,714,536,536,536,175,175</v>
      </c>
      <c r="P188" s="1" t="str">
        <f t="shared" si="124"/>
        <v>(3,4),(3,4),(3,4),(2,3),(2,3),(2,3),(1,3),(1,3),(1,3),(1,3),(1,3)</v>
      </c>
      <c r="Q188" s="3" t="str">
        <f>IF(D188="坦克碎片",VLOOKUP(C188,道具信息!$N$2:$O$291,2,FALSE)&amp;"碎片",VLOOKUP(C188,道具信息!$N$2:$O$291,2,FALSE))</f>
        <v>T1部件</v>
      </c>
      <c r="R188" s="3">
        <f t="shared" si="114"/>
        <v>3150</v>
      </c>
      <c r="S188" s="11">
        <f t="shared" si="115"/>
        <v>0.312</v>
      </c>
      <c r="T188" s="3" t="str">
        <f>VLOOKUP(Q188,道具信息!$Q$3:$S$20,2,FALSE)</f>
        <v>CHEST_ITEM_TYPE_T1_PART</v>
      </c>
      <c r="U188" s="3" t="str">
        <f>IF(COUNTIF(U$178:U187,T188)=0,T188,"")</f>
        <v/>
      </c>
      <c r="V188" s="3" t="str">
        <f t="shared" si="125"/>
        <v>CHEST_ITEM_TYPE_T2_SHARD,CHEST_ITEM_TYPE_T3_SHARD,CHEST_ITEM_TYPE_T1_PART</v>
      </c>
      <c r="W188" s="13" t="str">
        <f t="shared" si="126"/>
        <v/>
      </c>
      <c r="X188" s="3" t="str">
        <f t="shared" si="121"/>
        <v/>
      </c>
      <c r="Y188" s="3" t="str">
        <f t="shared" si="127"/>
        <v>22.5%,37.1%,31.2%</v>
      </c>
    </row>
    <row r="189" spans="2:25" x14ac:dyDescent="0.3">
      <c r="B189" s="2">
        <f>数据源!B221</f>
        <v>6</v>
      </c>
      <c r="C189" s="2" t="str">
        <f>数据源!C221</f>
        <v>T1LP5</v>
      </c>
      <c r="D189" s="2" t="str">
        <f>数据源!D221</f>
        <v>部件</v>
      </c>
      <c r="E189" s="2">
        <f>数据源!E221</f>
        <v>25</v>
      </c>
      <c r="F189" s="2">
        <f>数据源!F221</f>
        <v>2</v>
      </c>
      <c r="G189" s="2">
        <f>数据源!G221</f>
        <v>7.6E-3</v>
      </c>
      <c r="H189" s="2">
        <f>数据源!H221</f>
        <v>1.7479999999999999E-2</v>
      </c>
      <c r="I189" s="2">
        <f>数据源!I221</f>
        <v>175</v>
      </c>
      <c r="J189" s="3">
        <f t="shared" si="116"/>
        <v>1</v>
      </c>
      <c r="K189" s="3">
        <f t="shared" si="117"/>
        <v>3</v>
      </c>
      <c r="L189" s="3" t="str">
        <f t="shared" si="118"/>
        <v>部件</v>
      </c>
      <c r="M189" s="3">
        <f t="shared" ca="1" si="119"/>
        <v>91005</v>
      </c>
      <c r="N189" s="1" t="str">
        <f t="shared" ca="1" si="122"/>
        <v>51221,52221,53221,51311,52311,53311,51321,52321,53321,91001,91003,91005</v>
      </c>
      <c r="O189" s="1" t="str">
        <f t="shared" si="123"/>
        <v>757,757,757,714,714,714,536,536,536,175,175,175</v>
      </c>
      <c r="P189" s="1" t="str">
        <f t="shared" si="124"/>
        <v>(3,4),(3,4),(3,4),(2,3),(2,3),(2,3),(1,3),(1,3),(1,3),(1,3),(1,3),(1,3)</v>
      </c>
      <c r="Q189" s="3" t="str">
        <f>IF(D189="坦克碎片",VLOOKUP(C189,道具信息!$N$2:$O$291,2,FALSE)&amp;"碎片",VLOOKUP(C189,道具信息!$N$2:$O$291,2,FALSE))</f>
        <v>T1部件</v>
      </c>
      <c r="R189" s="3">
        <f t="shared" si="114"/>
        <v>3150</v>
      </c>
      <c r="S189" s="11">
        <f t="shared" si="115"/>
        <v>0.312</v>
      </c>
      <c r="T189" s="3" t="str">
        <f>VLOOKUP(Q189,道具信息!$Q$3:$S$20,2,FALSE)</f>
        <v>CHEST_ITEM_TYPE_T1_PART</v>
      </c>
      <c r="U189" s="3" t="str">
        <f>IF(COUNTIF(U$178:U188,T189)=0,T189,"")</f>
        <v/>
      </c>
      <c r="V189" s="3" t="str">
        <f t="shared" si="125"/>
        <v>CHEST_ITEM_TYPE_T2_SHARD,CHEST_ITEM_TYPE_T3_SHARD,CHEST_ITEM_TYPE_T1_PART</v>
      </c>
      <c r="W189" s="13" t="str">
        <f t="shared" si="126"/>
        <v/>
      </c>
      <c r="X189" s="3" t="str">
        <f t="shared" si="121"/>
        <v/>
      </c>
      <c r="Y189" s="3" t="str">
        <f t="shared" si="127"/>
        <v>22.5%,37.1%,31.2%</v>
      </c>
    </row>
    <row r="190" spans="2:25" x14ac:dyDescent="0.3">
      <c r="B190" s="2">
        <f>数据源!B222</f>
        <v>6</v>
      </c>
      <c r="C190" s="2" t="str">
        <f>数据源!C222</f>
        <v>T1MP1</v>
      </c>
      <c r="D190" s="2" t="str">
        <f>数据源!D222</f>
        <v>部件</v>
      </c>
      <c r="E190" s="2">
        <f>数据源!E222</f>
        <v>25</v>
      </c>
      <c r="F190" s="2">
        <f>数据源!F222</f>
        <v>2</v>
      </c>
      <c r="G190" s="2">
        <f>数据源!G222</f>
        <v>7.6E-3</v>
      </c>
      <c r="H190" s="2">
        <f>数据源!H222</f>
        <v>1.7479999999999999E-2</v>
      </c>
      <c r="I190" s="2">
        <f>数据源!I222</f>
        <v>175</v>
      </c>
      <c r="J190" s="3">
        <f t="shared" si="116"/>
        <v>1</v>
      </c>
      <c r="K190" s="3">
        <f t="shared" si="117"/>
        <v>3</v>
      </c>
      <c r="L190" s="3" t="str">
        <f t="shared" si="118"/>
        <v>部件</v>
      </c>
      <c r="M190" s="3">
        <f t="shared" ca="1" si="119"/>
        <v>91101</v>
      </c>
      <c r="N190" s="1" t="str">
        <f t="shared" ca="1" si="122"/>
        <v>51221,52221,53221,51311,52311,53311,51321,52321,53321,91001,91003,91005,91101</v>
      </c>
      <c r="O190" s="1" t="str">
        <f t="shared" si="123"/>
        <v>757,757,757,714,714,714,536,536,536,175,175,175,175</v>
      </c>
      <c r="P190" s="1" t="str">
        <f t="shared" si="124"/>
        <v>(3,4),(3,4),(3,4),(2,3),(2,3),(2,3),(1,3),(1,3),(1,3),(1,3),(1,3),(1,3),(1,3)</v>
      </c>
      <c r="Q190" s="3" t="str">
        <f>IF(D190="坦克碎片",VLOOKUP(C190,道具信息!$N$2:$O$291,2,FALSE)&amp;"碎片",VLOOKUP(C190,道具信息!$N$2:$O$291,2,FALSE))</f>
        <v>T1部件</v>
      </c>
      <c r="R190" s="3">
        <f t="shared" si="114"/>
        <v>3150</v>
      </c>
      <c r="S190" s="11">
        <f t="shared" si="115"/>
        <v>0.312</v>
      </c>
      <c r="T190" s="3" t="str">
        <f>VLOOKUP(Q190,道具信息!$Q$3:$S$20,2,FALSE)</f>
        <v>CHEST_ITEM_TYPE_T1_PART</v>
      </c>
      <c r="U190" s="3" t="str">
        <f>IF(COUNTIF(U$178:U189,T190)=0,T190,"")</f>
        <v/>
      </c>
      <c r="V190" s="3" t="str">
        <f t="shared" si="125"/>
        <v>CHEST_ITEM_TYPE_T2_SHARD,CHEST_ITEM_TYPE_T3_SHARD,CHEST_ITEM_TYPE_T1_PART</v>
      </c>
      <c r="W190" s="13" t="str">
        <f t="shared" si="126"/>
        <v/>
      </c>
      <c r="X190" s="3" t="str">
        <f t="shared" si="121"/>
        <v/>
      </c>
      <c r="Y190" s="3" t="str">
        <f t="shared" si="127"/>
        <v>22.5%,37.1%,31.2%</v>
      </c>
    </row>
    <row r="191" spans="2:25" x14ac:dyDescent="0.3">
      <c r="B191" s="2">
        <f>数据源!B223</f>
        <v>6</v>
      </c>
      <c r="C191" s="2" t="str">
        <f>数据源!C223</f>
        <v>T1MP3</v>
      </c>
      <c r="D191" s="2" t="str">
        <f>数据源!D223</f>
        <v>部件</v>
      </c>
      <c r="E191" s="2">
        <f>数据源!E223</f>
        <v>25</v>
      </c>
      <c r="F191" s="2">
        <f>数据源!F223</f>
        <v>2</v>
      </c>
      <c r="G191" s="2">
        <f>数据源!G223</f>
        <v>7.6E-3</v>
      </c>
      <c r="H191" s="2">
        <f>数据源!H223</f>
        <v>1.7479999999999999E-2</v>
      </c>
      <c r="I191" s="2">
        <f>数据源!I223</f>
        <v>175</v>
      </c>
      <c r="J191" s="3">
        <f t="shared" si="116"/>
        <v>1</v>
      </c>
      <c r="K191" s="3">
        <f t="shared" si="117"/>
        <v>3</v>
      </c>
      <c r="L191" s="3" t="str">
        <f t="shared" si="118"/>
        <v>部件</v>
      </c>
      <c r="M191" s="3">
        <f t="shared" ca="1" si="119"/>
        <v>91103</v>
      </c>
      <c r="N191" s="1" t="str">
        <f t="shared" ca="1" si="122"/>
        <v>51221,52221,53221,51311,52311,53311,51321,52321,53321,91001,91003,91005,91101,91103</v>
      </c>
      <c r="O191" s="1" t="str">
        <f t="shared" si="123"/>
        <v>757,757,757,714,714,714,536,536,536,175,175,175,175,175</v>
      </c>
      <c r="P191" s="1" t="str">
        <f t="shared" si="124"/>
        <v>(3,4),(3,4),(3,4),(2,3),(2,3),(2,3),(1,3),(1,3),(1,3),(1,3),(1,3),(1,3),(1,3),(1,3)</v>
      </c>
      <c r="Q191" s="3" t="str">
        <f>IF(D191="坦克碎片",VLOOKUP(C191,道具信息!$N$2:$O$291,2,FALSE)&amp;"碎片",VLOOKUP(C191,道具信息!$N$2:$O$291,2,FALSE))</f>
        <v>T1部件</v>
      </c>
      <c r="R191" s="3">
        <f t="shared" si="114"/>
        <v>3150</v>
      </c>
      <c r="S191" s="11">
        <f t="shared" si="115"/>
        <v>0.312</v>
      </c>
      <c r="T191" s="3" t="str">
        <f>VLOOKUP(Q191,道具信息!$Q$3:$S$20,2,FALSE)</f>
        <v>CHEST_ITEM_TYPE_T1_PART</v>
      </c>
      <c r="U191" s="3" t="str">
        <f>IF(COUNTIF(U$178:U190,T191)=0,T191,"")</f>
        <v/>
      </c>
      <c r="V191" s="3" t="str">
        <f t="shared" si="125"/>
        <v>CHEST_ITEM_TYPE_T2_SHARD,CHEST_ITEM_TYPE_T3_SHARD,CHEST_ITEM_TYPE_T1_PART</v>
      </c>
      <c r="W191" s="13" t="str">
        <f t="shared" si="126"/>
        <v/>
      </c>
      <c r="X191" s="3" t="str">
        <f t="shared" si="121"/>
        <v/>
      </c>
      <c r="Y191" s="3" t="str">
        <f t="shared" si="127"/>
        <v>22.5%,37.1%,31.2%</v>
      </c>
    </row>
    <row r="192" spans="2:25" x14ac:dyDescent="0.3">
      <c r="B192" s="2">
        <f>数据源!B224</f>
        <v>6</v>
      </c>
      <c r="C192" s="2" t="str">
        <f>数据源!C224</f>
        <v>T1MP5</v>
      </c>
      <c r="D192" s="2" t="str">
        <f>数据源!D224</f>
        <v>部件</v>
      </c>
      <c r="E192" s="2">
        <f>数据源!E224</f>
        <v>25</v>
      </c>
      <c r="F192" s="2">
        <f>数据源!F224</f>
        <v>2</v>
      </c>
      <c r="G192" s="2">
        <f>数据源!G224</f>
        <v>7.6E-3</v>
      </c>
      <c r="H192" s="2">
        <f>数据源!H224</f>
        <v>1.7479999999999999E-2</v>
      </c>
      <c r="I192" s="2">
        <f>数据源!I224</f>
        <v>175</v>
      </c>
      <c r="J192" s="3">
        <f t="shared" si="116"/>
        <v>1</v>
      </c>
      <c r="K192" s="3">
        <f t="shared" si="117"/>
        <v>3</v>
      </c>
      <c r="L192" s="3" t="str">
        <f t="shared" si="118"/>
        <v>部件</v>
      </c>
      <c r="M192" s="3">
        <f t="shared" ca="1" si="119"/>
        <v>91105</v>
      </c>
      <c r="N192" s="1" t="str">
        <f t="shared" ca="1" si="122"/>
        <v>51221,52221,53221,51311,52311,53311,51321,52321,53321,91001,91003,91005,91101,91103,91105</v>
      </c>
      <c r="O192" s="1" t="str">
        <f t="shared" si="123"/>
        <v>757,757,757,714,714,714,536,536,536,175,175,175,175,175,175</v>
      </c>
      <c r="P192" s="1" t="str">
        <f t="shared" si="124"/>
        <v>(3,4),(3,4),(3,4),(2,3),(2,3),(2,3),(1,3),(1,3),(1,3),(1,3),(1,3),(1,3),(1,3),(1,3),(1,3)</v>
      </c>
      <c r="Q192" s="3" t="str">
        <f>IF(D192="坦克碎片",VLOOKUP(C192,道具信息!$N$2:$O$291,2,FALSE)&amp;"碎片",VLOOKUP(C192,道具信息!$N$2:$O$291,2,FALSE))</f>
        <v>T1部件</v>
      </c>
      <c r="R192" s="3">
        <f t="shared" si="114"/>
        <v>3150</v>
      </c>
      <c r="S192" s="11">
        <f t="shared" si="115"/>
        <v>0.312</v>
      </c>
      <c r="T192" s="3" t="str">
        <f>VLOOKUP(Q192,道具信息!$Q$3:$S$20,2,FALSE)</f>
        <v>CHEST_ITEM_TYPE_T1_PART</v>
      </c>
      <c r="U192" s="3" t="str">
        <f>IF(COUNTIF(U$178:U191,T192)=0,T192,"")</f>
        <v/>
      </c>
      <c r="V192" s="3" t="str">
        <f t="shared" si="125"/>
        <v>CHEST_ITEM_TYPE_T2_SHARD,CHEST_ITEM_TYPE_T3_SHARD,CHEST_ITEM_TYPE_T1_PART</v>
      </c>
      <c r="W192" s="13" t="str">
        <f t="shared" si="126"/>
        <v/>
      </c>
      <c r="X192" s="3" t="str">
        <f t="shared" si="121"/>
        <v/>
      </c>
      <c r="Y192" s="3" t="str">
        <f t="shared" si="127"/>
        <v>22.5%,37.1%,31.2%</v>
      </c>
    </row>
    <row r="193" spans="2:25" x14ac:dyDescent="0.3">
      <c r="B193" s="2">
        <f>数据源!B225</f>
        <v>6</v>
      </c>
      <c r="C193" s="2" t="str">
        <f>数据源!C225</f>
        <v>T1HP1</v>
      </c>
      <c r="D193" s="2" t="str">
        <f>数据源!D225</f>
        <v>部件</v>
      </c>
      <c r="E193" s="2">
        <f>数据源!E225</f>
        <v>25</v>
      </c>
      <c r="F193" s="2">
        <f>数据源!F225</f>
        <v>2</v>
      </c>
      <c r="G193" s="2">
        <f>数据源!G225</f>
        <v>7.6E-3</v>
      </c>
      <c r="H193" s="2">
        <f>数据源!H225</f>
        <v>1.7479999999999999E-2</v>
      </c>
      <c r="I193" s="2">
        <f>数据源!I225</f>
        <v>175</v>
      </c>
      <c r="J193" s="3">
        <f t="shared" si="116"/>
        <v>1</v>
      </c>
      <c r="K193" s="3">
        <f t="shared" si="117"/>
        <v>3</v>
      </c>
      <c r="L193" s="3" t="str">
        <f t="shared" si="118"/>
        <v>部件</v>
      </c>
      <c r="M193" s="3">
        <f t="shared" ca="1" si="119"/>
        <v>91201</v>
      </c>
      <c r="N193" s="1" t="str">
        <f t="shared" ca="1" si="122"/>
        <v>51221,52221,53221,51311,52311,53311,51321,52321,53321,91001,91003,91005,91101,91103,91105,91201</v>
      </c>
      <c r="O193" s="1" t="str">
        <f t="shared" si="123"/>
        <v>757,757,757,714,714,714,536,536,536,175,175,175,175,175,175,175</v>
      </c>
      <c r="P193" s="1" t="str">
        <f t="shared" si="124"/>
        <v>(3,4),(3,4),(3,4),(2,3),(2,3),(2,3),(1,3),(1,3),(1,3),(1,3),(1,3),(1,3),(1,3),(1,3),(1,3),(1,3)</v>
      </c>
      <c r="Q193" s="3" t="str">
        <f>IF(D193="坦克碎片",VLOOKUP(C193,道具信息!$N$2:$O$291,2,FALSE)&amp;"碎片",VLOOKUP(C193,道具信息!$N$2:$O$291,2,FALSE))</f>
        <v>T1部件</v>
      </c>
      <c r="R193" s="3">
        <f t="shared" si="114"/>
        <v>3150</v>
      </c>
      <c r="S193" s="11">
        <f t="shared" si="115"/>
        <v>0.312</v>
      </c>
      <c r="T193" s="3" t="str">
        <f>VLOOKUP(Q193,道具信息!$Q$3:$S$20,2,FALSE)</f>
        <v>CHEST_ITEM_TYPE_T1_PART</v>
      </c>
      <c r="U193" s="3" t="str">
        <f>IF(COUNTIF(U$178:U192,T193)=0,T193,"")</f>
        <v/>
      </c>
      <c r="V193" s="3" t="str">
        <f t="shared" si="125"/>
        <v>CHEST_ITEM_TYPE_T2_SHARD,CHEST_ITEM_TYPE_T3_SHARD,CHEST_ITEM_TYPE_T1_PART</v>
      </c>
      <c r="W193" s="13" t="str">
        <f t="shared" si="126"/>
        <v/>
      </c>
      <c r="X193" s="3" t="str">
        <f t="shared" si="121"/>
        <v/>
      </c>
      <c r="Y193" s="3" t="str">
        <f t="shared" si="127"/>
        <v>22.5%,37.1%,31.2%</v>
      </c>
    </row>
    <row r="194" spans="2:25" x14ac:dyDescent="0.3">
      <c r="B194" s="2">
        <f>数据源!B226</f>
        <v>6</v>
      </c>
      <c r="C194" s="2" t="str">
        <f>数据源!C226</f>
        <v>T1HP3</v>
      </c>
      <c r="D194" s="2" t="str">
        <f>数据源!D226</f>
        <v>部件</v>
      </c>
      <c r="E194" s="2">
        <f>数据源!E226</f>
        <v>25</v>
      </c>
      <c r="F194" s="2">
        <f>数据源!F226</f>
        <v>2</v>
      </c>
      <c r="G194" s="2">
        <f>数据源!G226</f>
        <v>7.6E-3</v>
      </c>
      <c r="H194" s="2">
        <f>数据源!H226</f>
        <v>1.7479999999999999E-2</v>
      </c>
      <c r="I194" s="2">
        <f>数据源!I226</f>
        <v>175</v>
      </c>
      <c r="J194" s="3">
        <f t="shared" si="116"/>
        <v>1</v>
      </c>
      <c r="K194" s="3">
        <f t="shared" si="117"/>
        <v>3</v>
      </c>
      <c r="L194" s="3" t="str">
        <f t="shared" si="118"/>
        <v>部件</v>
      </c>
      <c r="M194" s="3">
        <f t="shared" ca="1" si="119"/>
        <v>91203</v>
      </c>
      <c r="N194" s="1" t="str">
        <f t="shared" ca="1" si="122"/>
        <v>51221,52221,53221,51311,52311,53311,51321,52321,53321,91001,91003,91005,91101,91103,91105,91201,91203</v>
      </c>
      <c r="O194" s="1" t="str">
        <f t="shared" si="123"/>
        <v>757,757,757,714,714,714,536,536,536,175,175,175,175,175,175,175,175</v>
      </c>
      <c r="P194" s="1" t="str">
        <f t="shared" si="124"/>
        <v>(3,4),(3,4),(3,4),(2,3),(2,3),(2,3),(1,3),(1,3),(1,3),(1,3),(1,3),(1,3),(1,3),(1,3),(1,3),(1,3),(1,3)</v>
      </c>
      <c r="Q194" s="3" t="str">
        <f>IF(D194="坦克碎片",VLOOKUP(C194,道具信息!$N$2:$O$291,2,FALSE)&amp;"碎片",VLOOKUP(C194,道具信息!$N$2:$O$291,2,FALSE))</f>
        <v>T1部件</v>
      </c>
      <c r="R194" s="3">
        <f t="shared" si="114"/>
        <v>3150</v>
      </c>
      <c r="S194" s="11">
        <f t="shared" si="115"/>
        <v>0.312</v>
      </c>
      <c r="T194" s="3" t="str">
        <f>VLOOKUP(Q194,道具信息!$Q$3:$S$20,2,FALSE)</f>
        <v>CHEST_ITEM_TYPE_T1_PART</v>
      </c>
      <c r="U194" s="3" t="str">
        <f>IF(COUNTIF(U$178:U193,T194)=0,T194,"")</f>
        <v/>
      </c>
      <c r="V194" s="3" t="str">
        <f t="shared" si="125"/>
        <v>CHEST_ITEM_TYPE_T2_SHARD,CHEST_ITEM_TYPE_T3_SHARD,CHEST_ITEM_TYPE_T1_PART</v>
      </c>
      <c r="W194" s="13" t="str">
        <f t="shared" si="126"/>
        <v/>
      </c>
      <c r="X194" s="3" t="str">
        <f t="shared" si="121"/>
        <v/>
      </c>
      <c r="Y194" s="3" t="str">
        <f t="shared" si="127"/>
        <v>22.5%,37.1%,31.2%</v>
      </c>
    </row>
    <row r="195" spans="2:25" x14ac:dyDescent="0.3">
      <c r="B195" s="2">
        <f>数据源!B227</f>
        <v>6</v>
      </c>
      <c r="C195" s="2" t="str">
        <f>数据源!C227</f>
        <v>T1HP5</v>
      </c>
      <c r="D195" s="2" t="str">
        <f>数据源!D227</f>
        <v>部件</v>
      </c>
      <c r="E195" s="2">
        <f>数据源!E227</f>
        <v>25</v>
      </c>
      <c r="F195" s="2">
        <f>数据源!F227</f>
        <v>2</v>
      </c>
      <c r="G195" s="2">
        <f>数据源!G227</f>
        <v>7.6E-3</v>
      </c>
      <c r="H195" s="2">
        <f>数据源!H227</f>
        <v>1.7479999999999999E-2</v>
      </c>
      <c r="I195" s="2">
        <f>数据源!I227</f>
        <v>175</v>
      </c>
      <c r="J195" s="3">
        <f t="shared" si="116"/>
        <v>1</v>
      </c>
      <c r="K195" s="3">
        <f t="shared" si="117"/>
        <v>3</v>
      </c>
      <c r="L195" s="3" t="str">
        <f t="shared" si="118"/>
        <v>部件</v>
      </c>
      <c r="M195" s="3">
        <f t="shared" ca="1" si="119"/>
        <v>91205</v>
      </c>
      <c r="N195" s="1" t="str">
        <f t="shared" ca="1" si="122"/>
        <v>51221,52221,53221,51311,52311,53311,51321,52321,53321,91001,91003,91005,91101,91103,91105,91201,91203,91205</v>
      </c>
      <c r="O195" s="1" t="str">
        <f t="shared" si="123"/>
        <v>757,757,757,714,714,714,536,536,536,175,175,175,175,175,175,175,175,175</v>
      </c>
      <c r="P195" s="1" t="str">
        <f t="shared" si="124"/>
        <v>(3,4),(3,4),(3,4),(2,3),(2,3),(2,3),(1,3),(1,3),(1,3),(1,3),(1,3),(1,3),(1,3),(1,3),(1,3),(1,3),(1,3),(1,3)</v>
      </c>
      <c r="Q195" s="3" t="str">
        <f>IF(D195="坦克碎片",VLOOKUP(C195,道具信息!$N$2:$O$291,2,FALSE)&amp;"碎片",VLOOKUP(C195,道具信息!$N$2:$O$291,2,FALSE))</f>
        <v>T1部件</v>
      </c>
      <c r="R195" s="3">
        <f t="shared" si="114"/>
        <v>3150</v>
      </c>
      <c r="S195" s="11">
        <f t="shared" si="115"/>
        <v>0.312</v>
      </c>
      <c r="T195" s="3" t="str">
        <f>VLOOKUP(Q195,道具信息!$Q$3:$S$20,2,FALSE)</f>
        <v>CHEST_ITEM_TYPE_T1_PART</v>
      </c>
      <c r="U195" s="3" t="str">
        <f>IF(COUNTIF(U$178:U194,T195)=0,T195,"")</f>
        <v/>
      </c>
      <c r="V195" s="3" t="str">
        <f t="shared" si="125"/>
        <v>CHEST_ITEM_TYPE_T2_SHARD,CHEST_ITEM_TYPE_T3_SHARD,CHEST_ITEM_TYPE_T1_PART</v>
      </c>
      <c r="W195" s="13" t="str">
        <f t="shared" si="126"/>
        <v/>
      </c>
      <c r="X195" s="3" t="str">
        <f t="shared" si="121"/>
        <v/>
      </c>
      <c r="Y195" s="3" t="str">
        <f t="shared" si="127"/>
        <v>22.5%,37.1%,31.2%</v>
      </c>
    </row>
    <row r="196" spans="2:25" x14ac:dyDescent="0.3">
      <c r="B196" s="2">
        <f>数据源!B228</f>
        <v>6</v>
      </c>
      <c r="C196" s="2" t="str">
        <f>数据源!C228</f>
        <v>T1LP2</v>
      </c>
      <c r="D196" s="2" t="str">
        <f>数据源!D228</f>
        <v>部件</v>
      </c>
      <c r="E196" s="2">
        <f>数据源!E228</f>
        <v>25</v>
      </c>
      <c r="F196" s="2">
        <f>数据源!F228</f>
        <v>2</v>
      </c>
      <c r="G196" s="2">
        <f>数据源!G228</f>
        <v>7.6E-3</v>
      </c>
      <c r="H196" s="2">
        <f>数据源!H228</f>
        <v>1.7479999999999999E-2</v>
      </c>
      <c r="I196" s="2">
        <f>数据源!I228</f>
        <v>175</v>
      </c>
      <c r="J196" s="3">
        <f t="shared" si="116"/>
        <v>1</v>
      </c>
      <c r="K196" s="3">
        <f t="shared" si="117"/>
        <v>3</v>
      </c>
      <c r="L196" s="3" t="str">
        <f t="shared" si="118"/>
        <v>部件</v>
      </c>
      <c r="M196" s="3">
        <f t="shared" ca="1" si="119"/>
        <v>91002</v>
      </c>
      <c r="N196" s="1" t="str">
        <f t="shared" ca="1" si="122"/>
        <v>51221,52221,53221,51311,52311,53311,51321,52321,53321,91001,91003,91005,91101,91103,91105,91201,91203,91205,91002</v>
      </c>
      <c r="O196" s="1" t="str">
        <f t="shared" si="123"/>
        <v>757,757,757,714,714,714,536,536,536,175,175,175,175,175,175,175,175,175,175</v>
      </c>
      <c r="P196" s="1" t="str">
        <f t="shared" si="124"/>
        <v>(3,4),(3,4),(3,4),(2,3),(2,3),(2,3),(1,3),(1,3),(1,3),(1,3),(1,3),(1,3),(1,3),(1,3),(1,3),(1,3),(1,3),(1,3),(1,3)</v>
      </c>
      <c r="Q196" s="3" t="str">
        <f>IF(D196="坦克碎片",VLOOKUP(C196,道具信息!$N$2:$O$291,2,FALSE)&amp;"碎片",VLOOKUP(C196,道具信息!$N$2:$O$291,2,FALSE))</f>
        <v>T1部件</v>
      </c>
      <c r="R196" s="3">
        <f t="shared" si="114"/>
        <v>3150</v>
      </c>
      <c r="S196" s="11">
        <f t="shared" si="115"/>
        <v>0.312</v>
      </c>
      <c r="T196" s="3" t="str">
        <f>VLOOKUP(Q196,道具信息!$Q$3:$S$20,2,FALSE)</f>
        <v>CHEST_ITEM_TYPE_T1_PART</v>
      </c>
      <c r="U196" s="3" t="str">
        <f>IF(COUNTIF(U$178:U195,T196)=0,T196,"")</f>
        <v/>
      </c>
      <c r="V196" s="3" t="str">
        <f t="shared" si="125"/>
        <v>CHEST_ITEM_TYPE_T2_SHARD,CHEST_ITEM_TYPE_T3_SHARD,CHEST_ITEM_TYPE_T1_PART</v>
      </c>
      <c r="W196" s="13" t="str">
        <f t="shared" si="126"/>
        <v/>
      </c>
      <c r="X196" s="3" t="str">
        <f t="shared" si="121"/>
        <v/>
      </c>
      <c r="Y196" s="3" t="str">
        <f t="shared" si="127"/>
        <v>22.5%,37.1%,31.2%</v>
      </c>
    </row>
    <row r="197" spans="2:25" x14ac:dyDescent="0.3">
      <c r="B197" s="2">
        <f>数据源!B229</f>
        <v>6</v>
      </c>
      <c r="C197" s="2" t="str">
        <f>数据源!C229</f>
        <v>T1LP4</v>
      </c>
      <c r="D197" s="2" t="str">
        <f>数据源!D229</f>
        <v>部件</v>
      </c>
      <c r="E197" s="2">
        <f>数据源!E229</f>
        <v>25</v>
      </c>
      <c r="F197" s="2">
        <f>数据源!F229</f>
        <v>2</v>
      </c>
      <c r="G197" s="2">
        <f>数据源!G229</f>
        <v>7.6E-3</v>
      </c>
      <c r="H197" s="2">
        <f>数据源!H229</f>
        <v>1.7479999999999999E-2</v>
      </c>
      <c r="I197" s="2">
        <f>数据源!I229</f>
        <v>175</v>
      </c>
      <c r="J197" s="3">
        <f t="shared" si="116"/>
        <v>1</v>
      </c>
      <c r="K197" s="3">
        <f t="shared" si="117"/>
        <v>3</v>
      </c>
      <c r="L197" s="3" t="str">
        <f t="shared" si="118"/>
        <v>部件</v>
      </c>
      <c r="M197" s="3">
        <f t="shared" ca="1" si="119"/>
        <v>91004</v>
      </c>
      <c r="N197" s="1" t="str">
        <f t="shared" ca="1" si="122"/>
        <v>51221,52221,53221,51311,52311,53311,51321,52321,53321,91001,91003,91005,91101,91103,91105,91201,91203,91205,91002,91004</v>
      </c>
      <c r="O197" s="1" t="str">
        <f t="shared" si="123"/>
        <v>757,757,757,714,714,714,536,536,536,175,175,175,175,175,175,175,175,175,175,175</v>
      </c>
      <c r="P197" s="1" t="str">
        <f t="shared" si="124"/>
        <v>(3,4),(3,4),(3,4),(2,3),(2,3),(2,3),(1,3),(1,3),(1,3),(1,3),(1,3),(1,3),(1,3),(1,3),(1,3),(1,3),(1,3),(1,3),(1,3),(1,3)</v>
      </c>
      <c r="Q197" s="3" t="str">
        <f>IF(D197="坦克碎片",VLOOKUP(C197,道具信息!$N$2:$O$291,2,FALSE)&amp;"碎片",VLOOKUP(C197,道具信息!$N$2:$O$291,2,FALSE))</f>
        <v>T1部件</v>
      </c>
      <c r="R197" s="3">
        <f t="shared" si="114"/>
        <v>3150</v>
      </c>
      <c r="S197" s="11">
        <f t="shared" si="115"/>
        <v>0.312</v>
      </c>
      <c r="T197" s="3" t="str">
        <f>VLOOKUP(Q197,道具信息!$Q$3:$S$20,2,FALSE)</f>
        <v>CHEST_ITEM_TYPE_T1_PART</v>
      </c>
      <c r="U197" s="3" t="str">
        <f>IF(COUNTIF(U$178:U196,T197)=0,T197,"")</f>
        <v/>
      </c>
      <c r="V197" s="3" t="str">
        <f t="shared" si="125"/>
        <v>CHEST_ITEM_TYPE_T2_SHARD,CHEST_ITEM_TYPE_T3_SHARD,CHEST_ITEM_TYPE_T1_PART</v>
      </c>
      <c r="W197" s="13" t="str">
        <f t="shared" si="126"/>
        <v/>
      </c>
      <c r="X197" s="3" t="str">
        <f t="shared" si="121"/>
        <v/>
      </c>
      <c r="Y197" s="3" t="str">
        <f t="shared" si="127"/>
        <v>22.5%,37.1%,31.2%</v>
      </c>
    </row>
    <row r="198" spans="2:25" x14ac:dyDescent="0.3">
      <c r="B198" s="2">
        <f>数据源!B230</f>
        <v>6</v>
      </c>
      <c r="C198" s="2" t="str">
        <f>数据源!C230</f>
        <v>T1LP6</v>
      </c>
      <c r="D198" s="2" t="str">
        <f>数据源!D230</f>
        <v>部件</v>
      </c>
      <c r="E198" s="2">
        <f>数据源!E230</f>
        <v>25</v>
      </c>
      <c r="F198" s="2">
        <f>数据源!F230</f>
        <v>2</v>
      </c>
      <c r="G198" s="2">
        <f>数据源!G230</f>
        <v>7.6E-3</v>
      </c>
      <c r="H198" s="2">
        <f>数据源!H230</f>
        <v>1.7479999999999999E-2</v>
      </c>
      <c r="I198" s="2">
        <f>数据源!I230</f>
        <v>175</v>
      </c>
      <c r="J198" s="3">
        <f t="shared" si="116"/>
        <v>1</v>
      </c>
      <c r="K198" s="3">
        <f t="shared" si="117"/>
        <v>3</v>
      </c>
      <c r="L198" s="3" t="str">
        <f t="shared" si="118"/>
        <v>部件</v>
      </c>
      <c r="M198" s="3">
        <f t="shared" ca="1" si="119"/>
        <v>91006</v>
      </c>
      <c r="N198" s="1" t="str">
        <f t="shared" ca="1" si="122"/>
        <v>51221,52221,53221,51311,52311,53311,51321,52321,53321,91001,91003,91005,91101,91103,91105,91201,91203,91205,91002,91004,91006</v>
      </c>
      <c r="O198" s="1" t="str">
        <f t="shared" si="123"/>
        <v>757,757,757,714,714,714,536,536,536,175,175,175,175,175,175,175,175,175,175,175,175</v>
      </c>
      <c r="P198" s="1" t="str">
        <f t="shared" si="124"/>
        <v>(3,4),(3,4),(3,4),(2,3),(2,3),(2,3),(1,3),(1,3),(1,3),(1,3),(1,3),(1,3),(1,3),(1,3),(1,3),(1,3),(1,3),(1,3),(1,3),(1,3),(1,3)</v>
      </c>
      <c r="Q198" s="3" t="str">
        <f>IF(D198="坦克碎片",VLOOKUP(C198,道具信息!$N$2:$O$291,2,FALSE)&amp;"碎片",VLOOKUP(C198,道具信息!$N$2:$O$291,2,FALSE))</f>
        <v>T1部件</v>
      </c>
      <c r="R198" s="3">
        <f t="shared" si="114"/>
        <v>3150</v>
      </c>
      <c r="S198" s="11">
        <f t="shared" si="115"/>
        <v>0.312</v>
      </c>
      <c r="T198" s="3" t="str">
        <f>VLOOKUP(Q198,道具信息!$Q$3:$S$20,2,FALSE)</f>
        <v>CHEST_ITEM_TYPE_T1_PART</v>
      </c>
      <c r="U198" s="3" t="str">
        <f>IF(COUNTIF(U$178:U197,T198)=0,T198,"")</f>
        <v/>
      </c>
      <c r="V198" s="3" t="str">
        <f t="shared" si="125"/>
        <v>CHEST_ITEM_TYPE_T2_SHARD,CHEST_ITEM_TYPE_T3_SHARD,CHEST_ITEM_TYPE_T1_PART</v>
      </c>
      <c r="W198" s="13" t="str">
        <f t="shared" si="126"/>
        <v/>
      </c>
      <c r="X198" s="3" t="str">
        <f t="shared" si="121"/>
        <v/>
      </c>
      <c r="Y198" s="3" t="str">
        <f t="shared" si="127"/>
        <v>22.5%,37.1%,31.2%</v>
      </c>
    </row>
    <row r="199" spans="2:25" x14ac:dyDescent="0.3">
      <c r="B199" s="2">
        <f>数据源!B231</f>
        <v>6</v>
      </c>
      <c r="C199" s="2" t="str">
        <f>数据源!C231</f>
        <v>T1MP2</v>
      </c>
      <c r="D199" s="2" t="str">
        <f>数据源!D231</f>
        <v>部件</v>
      </c>
      <c r="E199" s="2">
        <f>数据源!E231</f>
        <v>25</v>
      </c>
      <c r="F199" s="2">
        <f>数据源!F231</f>
        <v>2</v>
      </c>
      <c r="G199" s="2">
        <f>数据源!G231</f>
        <v>7.6E-3</v>
      </c>
      <c r="H199" s="2">
        <f>数据源!H231</f>
        <v>1.7479999999999999E-2</v>
      </c>
      <c r="I199" s="2">
        <f>数据源!I231</f>
        <v>175</v>
      </c>
      <c r="J199" s="3">
        <f t="shared" si="116"/>
        <v>1</v>
      </c>
      <c r="K199" s="3">
        <f t="shared" si="117"/>
        <v>3</v>
      </c>
      <c r="L199" s="3" t="str">
        <f t="shared" ref="L199:L231" si="128">RIGHT(D199,2)</f>
        <v>部件</v>
      </c>
      <c r="M199" s="3">
        <f t="shared" ref="M199:M231" ca="1" si="129">IF(OR(L199="坦克",L199="碎片"),VLOOKUP(C199,INDIRECT("坦克ID"),MATCH(L199&amp;"ID",INDIRECT("坦克标头"),0),FALSE),VLOOKUP(C199,INDIRECT(L199&amp;"ID"),2,FALSE))</f>
        <v>91102</v>
      </c>
      <c r="N199" s="1" t="str">
        <f t="shared" ref="N199:N231" ca="1" si="130">N198&amp;","&amp;M199</f>
        <v>51221,52221,53221,51311,52311,53311,51321,52321,53321,91001,91003,91005,91101,91103,91105,91201,91203,91205,91002,91004,91006,91102</v>
      </c>
      <c r="O199" s="1" t="str">
        <f t="shared" ref="O199:O231" si="131">O198&amp;","&amp;I199</f>
        <v>757,757,757,714,714,714,536,536,536,175,175,175,175,175,175,175,175,175,175,175,175,175</v>
      </c>
      <c r="P199" s="1" t="str">
        <f t="shared" ref="P199:P231" si="132">P198&amp;","&amp;"("&amp;J199&amp;","&amp;K199&amp;")"</f>
        <v>(3,4),(3,4),(3,4),(2,3),(2,3),(2,3),(1,3),(1,3),(1,3),(1,3),(1,3),(1,3),(1,3),(1,3),(1,3),(1,3),(1,3),(1,3),(1,3),(1,3),(1,3),(1,3)</v>
      </c>
      <c r="Q199" s="3" t="str">
        <f>IF(D199="坦克碎片",VLOOKUP(C199,道具信息!$N$2:$O$291,2,FALSE)&amp;"碎片",VLOOKUP(C199,道具信息!$N$2:$O$291,2,FALSE))</f>
        <v>T1部件</v>
      </c>
      <c r="R199" s="3">
        <f t="shared" si="114"/>
        <v>3150</v>
      </c>
      <c r="S199" s="11">
        <f t="shared" si="115"/>
        <v>0.312</v>
      </c>
      <c r="T199" s="3" t="str">
        <f>VLOOKUP(Q199,道具信息!$Q$3:$S$20,2,FALSE)</f>
        <v>CHEST_ITEM_TYPE_T1_PART</v>
      </c>
      <c r="U199" s="3" t="str">
        <f>IF(COUNTIF(U$178:U198,T199)=0,T199,"")</f>
        <v/>
      </c>
      <c r="V199" s="3" t="str">
        <f t="shared" si="125"/>
        <v>CHEST_ITEM_TYPE_T2_SHARD,CHEST_ITEM_TYPE_T3_SHARD,CHEST_ITEM_TYPE_T1_PART</v>
      </c>
      <c r="W199" s="13" t="str">
        <f t="shared" si="126"/>
        <v/>
      </c>
      <c r="X199" s="3" t="str">
        <f t="shared" ref="X199:X231" si="133">TEXT(W199,"0.0%")</f>
        <v/>
      </c>
      <c r="Y199" s="3" t="str">
        <f t="shared" si="127"/>
        <v>22.5%,37.1%,31.2%</v>
      </c>
    </row>
    <row r="200" spans="2:25" x14ac:dyDescent="0.3">
      <c r="B200" s="2">
        <f>数据源!B232</f>
        <v>6</v>
      </c>
      <c r="C200" s="2" t="str">
        <f>数据源!C232</f>
        <v>T1MP4</v>
      </c>
      <c r="D200" s="2" t="str">
        <f>数据源!D232</f>
        <v>部件</v>
      </c>
      <c r="E200" s="2">
        <f>数据源!E232</f>
        <v>25</v>
      </c>
      <c r="F200" s="2">
        <f>数据源!F232</f>
        <v>2</v>
      </c>
      <c r="G200" s="2">
        <f>数据源!G232</f>
        <v>7.6E-3</v>
      </c>
      <c r="H200" s="2">
        <f>数据源!H232</f>
        <v>1.7479999999999999E-2</v>
      </c>
      <c r="I200" s="2">
        <f>数据源!I232</f>
        <v>175</v>
      </c>
      <c r="J200" s="3">
        <f t="shared" si="116"/>
        <v>1</v>
      </c>
      <c r="K200" s="3">
        <f t="shared" si="117"/>
        <v>3</v>
      </c>
      <c r="L200" s="3" t="str">
        <f t="shared" si="128"/>
        <v>部件</v>
      </c>
      <c r="M200" s="3">
        <f t="shared" ca="1" si="129"/>
        <v>91104</v>
      </c>
      <c r="N200" s="1" t="str">
        <f t="shared" ca="1" si="130"/>
        <v>51221,52221,53221,51311,52311,53311,51321,52321,53321,91001,91003,91005,91101,91103,91105,91201,91203,91205,91002,91004,91006,91102,91104</v>
      </c>
      <c r="O200" s="1" t="str">
        <f t="shared" si="131"/>
        <v>757,757,757,714,714,714,536,536,536,175,175,175,175,175,175,175,175,175,175,175,175,175,175</v>
      </c>
      <c r="P200" s="1" t="str">
        <f t="shared" si="132"/>
        <v>(3,4),(3,4),(3,4),(2,3),(2,3),(2,3),(1,3),(1,3),(1,3),(1,3),(1,3),(1,3),(1,3),(1,3),(1,3),(1,3),(1,3),(1,3),(1,3),(1,3),(1,3),(1,3),(1,3)</v>
      </c>
      <c r="Q200" s="3" t="str">
        <f>IF(D200="坦克碎片",VLOOKUP(C200,道具信息!$N$2:$O$291,2,FALSE)&amp;"碎片",VLOOKUP(C200,道具信息!$N$2:$O$291,2,FALSE))</f>
        <v>T1部件</v>
      </c>
      <c r="R200" s="3">
        <f t="shared" si="114"/>
        <v>3150</v>
      </c>
      <c r="S200" s="11">
        <f t="shared" si="115"/>
        <v>0.312</v>
      </c>
      <c r="T200" s="3" t="str">
        <f>VLOOKUP(Q200,道具信息!$Q$3:$S$20,2,FALSE)</f>
        <v>CHEST_ITEM_TYPE_T1_PART</v>
      </c>
      <c r="U200" s="3" t="str">
        <f>IF(COUNTIF(U$178:U199,T200)=0,T200,"")</f>
        <v/>
      </c>
      <c r="V200" s="3" t="str">
        <f t="shared" ref="V200:V231" si="134">IF(U200&lt;&gt;"",V199&amp;","&amp;U200,V199)</f>
        <v>CHEST_ITEM_TYPE_T2_SHARD,CHEST_ITEM_TYPE_T3_SHARD,CHEST_ITEM_TYPE_T1_PART</v>
      </c>
      <c r="W200" s="13" t="str">
        <f t="shared" ref="W200:W231" si="135">IF(U200&lt;&gt;"",ROUND(S200*100%,3),"")</f>
        <v/>
      </c>
      <c r="X200" s="3" t="str">
        <f t="shared" si="133"/>
        <v/>
      </c>
      <c r="Y200" s="3" t="str">
        <f t="shared" ref="Y200:Y231" si="136">IF(X200&lt;&gt;"",Y199&amp;","&amp;X200,Y199)</f>
        <v>22.5%,37.1%,31.2%</v>
      </c>
    </row>
    <row r="201" spans="2:25" x14ac:dyDescent="0.3">
      <c r="B201" s="2">
        <f>数据源!B233</f>
        <v>6</v>
      </c>
      <c r="C201" s="2" t="str">
        <f>数据源!C233</f>
        <v>T1MP6</v>
      </c>
      <c r="D201" s="2" t="str">
        <f>数据源!D233</f>
        <v>部件</v>
      </c>
      <c r="E201" s="2">
        <f>数据源!E233</f>
        <v>25</v>
      </c>
      <c r="F201" s="2">
        <f>数据源!F233</f>
        <v>2</v>
      </c>
      <c r="G201" s="2">
        <f>数据源!G233</f>
        <v>7.6E-3</v>
      </c>
      <c r="H201" s="2">
        <f>数据源!H233</f>
        <v>1.7479999999999999E-2</v>
      </c>
      <c r="I201" s="2">
        <f>数据源!I233</f>
        <v>175</v>
      </c>
      <c r="J201" s="3">
        <f t="shared" si="116"/>
        <v>1</v>
      </c>
      <c r="K201" s="3">
        <f t="shared" si="117"/>
        <v>3</v>
      </c>
      <c r="L201" s="3" t="str">
        <f t="shared" si="128"/>
        <v>部件</v>
      </c>
      <c r="M201" s="3">
        <f t="shared" ca="1" si="129"/>
        <v>91106</v>
      </c>
      <c r="N201" s="1" t="str">
        <f t="shared" ca="1" si="130"/>
        <v>51221,52221,53221,51311,52311,53311,51321,52321,53321,91001,91003,91005,91101,91103,91105,91201,91203,91205,91002,91004,91006,91102,91104,91106</v>
      </c>
      <c r="O201" s="1" t="str">
        <f t="shared" si="131"/>
        <v>757,757,757,714,714,714,536,536,536,175,175,175,175,175,175,175,175,175,175,175,175,175,175,175</v>
      </c>
      <c r="P201" s="1" t="str">
        <f t="shared" si="132"/>
        <v>(3,4),(3,4),(3,4),(2,3),(2,3),(2,3),(1,3),(1,3),(1,3),(1,3),(1,3),(1,3),(1,3),(1,3),(1,3),(1,3),(1,3),(1,3),(1,3),(1,3),(1,3),(1,3),(1,3),(1,3)</v>
      </c>
      <c r="Q201" s="3" t="str">
        <f>IF(D201="坦克碎片",VLOOKUP(C201,道具信息!$N$2:$O$291,2,FALSE)&amp;"碎片",VLOOKUP(C201,道具信息!$N$2:$O$291,2,FALSE))</f>
        <v>T1部件</v>
      </c>
      <c r="R201" s="3">
        <f t="shared" si="114"/>
        <v>3150</v>
      </c>
      <c r="S201" s="11">
        <f t="shared" si="115"/>
        <v>0.312</v>
      </c>
      <c r="T201" s="3" t="str">
        <f>VLOOKUP(Q201,道具信息!$Q$3:$S$20,2,FALSE)</f>
        <v>CHEST_ITEM_TYPE_T1_PART</v>
      </c>
      <c r="U201" s="3" t="str">
        <f>IF(COUNTIF(U$178:U200,T201)=0,T201,"")</f>
        <v/>
      </c>
      <c r="V201" s="3" t="str">
        <f t="shared" si="134"/>
        <v>CHEST_ITEM_TYPE_T2_SHARD,CHEST_ITEM_TYPE_T3_SHARD,CHEST_ITEM_TYPE_T1_PART</v>
      </c>
      <c r="W201" s="13" t="str">
        <f t="shared" si="135"/>
        <v/>
      </c>
      <c r="X201" s="3" t="str">
        <f t="shared" si="133"/>
        <v/>
      </c>
      <c r="Y201" s="3" t="str">
        <f t="shared" si="136"/>
        <v>22.5%,37.1%,31.2%</v>
      </c>
    </row>
    <row r="202" spans="2:25" x14ac:dyDescent="0.3">
      <c r="B202" s="2">
        <f>数据源!B234</f>
        <v>6</v>
      </c>
      <c r="C202" s="2" t="str">
        <f>数据源!C234</f>
        <v>T1HP2</v>
      </c>
      <c r="D202" s="2" t="str">
        <f>数据源!D234</f>
        <v>部件</v>
      </c>
      <c r="E202" s="2">
        <f>数据源!E234</f>
        <v>25</v>
      </c>
      <c r="F202" s="2">
        <f>数据源!F234</f>
        <v>2</v>
      </c>
      <c r="G202" s="2">
        <f>数据源!G234</f>
        <v>7.6E-3</v>
      </c>
      <c r="H202" s="2">
        <f>数据源!H234</f>
        <v>1.7479999999999999E-2</v>
      </c>
      <c r="I202" s="2">
        <f>数据源!I234</f>
        <v>175</v>
      </c>
      <c r="J202" s="3">
        <f t="shared" si="116"/>
        <v>1</v>
      </c>
      <c r="K202" s="3">
        <f t="shared" si="117"/>
        <v>3</v>
      </c>
      <c r="L202" s="3" t="str">
        <f t="shared" si="128"/>
        <v>部件</v>
      </c>
      <c r="M202" s="3">
        <f t="shared" ca="1" si="129"/>
        <v>91202</v>
      </c>
      <c r="N202" s="1" t="str">
        <f t="shared" ca="1" si="130"/>
        <v>51221,52221,53221,51311,52311,53311,51321,52321,53321,91001,91003,91005,91101,91103,91105,91201,91203,91205,91002,91004,91006,91102,91104,91106,91202</v>
      </c>
      <c r="O202" s="1" t="str">
        <f t="shared" si="131"/>
        <v>757,757,757,714,714,714,536,536,536,175,175,175,175,175,175,175,175,175,175,175,175,175,175,175,175</v>
      </c>
      <c r="P202" s="1" t="str">
        <f t="shared" si="132"/>
        <v>(3,4),(3,4),(3,4),(2,3),(2,3),(2,3),(1,3),(1,3),(1,3),(1,3),(1,3),(1,3),(1,3),(1,3),(1,3),(1,3),(1,3),(1,3),(1,3),(1,3),(1,3),(1,3),(1,3),(1,3),(1,3)</v>
      </c>
      <c r="Q202" s="3" t="str">
        <f>IF(D202="坦克碎片",VLOOKUP(C202,道具信息!$N$2:$O$291,2,FALSE)&amp;"碎片",VLOOKUP(C202,道具信息!$N$2:$O$291,2,FALSE))</f>
        <v>T1部件</v>
      </c>
      <c r="R202" s="3">
        <f t="shared" si="114"/>
        <v>3150</v>
      </c>
      <c r="S202" s="11">
        <f t="shared" si="115"/>
        <v>0.312</v>
      </c>
      <c r="T202" s="3" t="str">
        <f>VLOOKUP(Q202,道具信息!$Q$3:$S$20,2,FALSE)</f>
        <v>CHEST_ITEM_TYPE_T1_PART</v>
      </c>
      <c r="U202" s="3" t="str">
        <f>IF(COUNTIF(U$178:U201,T202)=0,T202,"")</f>
        <v/>
      </c>
      <c r="V202" s="3" t="str">
        <f t="shared" si="134"/>
        <v>CHEST_ITEM_TYPE_T2_SHARD,CHEST_ITEM_TYPE_T3_SHARD,CHEST_ITEM_TYPE_T1_PART</v>
      </c>
      <c r="W202" s="13" t="str">
        <f t="shared" si="135"/>
        <v/>
      </c>
      <c r="X202" s="3" t="str">
        <f t="shared" si="133"/>
        <v/>
      </c>
      <c r="Y202" s="3" t="str">
        <f t="shared" si="136"/>
        <v>22.5%,37.1%,31.2%</v>
      </c>
    </row>
    <row r="203" spans="2:25" x14ac:dyDescent="0.3">
      <c r="B203" s="2">
        <f>数据源!B235</f>
        <v>6</v>
      </c>
      <c r="C203" s="2" t="str">
        <f>数据源!C235</f>
        <v>T1HP4</v>
      </c>
      <c r="D203" s="2" t="str">
        <f>数据源!D235</f>
        <v>部件</v>
      </c>
      <c r="E203" s="2">
        <f>数据源!E235</f>
        <v>25</v>
      </c>
      <c r="F203" s="2">
        <f>数据源!F235</f>
        <v>2</v>
      </c>
      <c r="G203" s="2">
        <f>数据源!G235</f>
        <v>7.6E-3</v>
      </c>
      <c r="H203" s="2">
        <f>数据源!H235</f>
        <v>1.7479999999999999E-2</v>
      </c>
      <c r="I203" s="2">
        <f>数据源!I235</f>
        <v>175</v>
      </c>
      <c r="J203" s="3">
        <f t="shared" si="116"/>
        <v>1</v>
      </c>
      <c r="K203" s="3">
        <f t="shared" si="117"/>
        <v>3</v>
      </c>
      <c r="L203" s="3" t="str">
        <f t="shared" si="128"/>
        <v>部件</v>
      </c>
      <c r="M203" s="3">
        <f t="shared" ca="1" si="129"/>
        <v>91204</v>
      </c>
      <c r="N203" s="1" t="str">
        <f t="shared" ca="1" si="130"/>
        <v>51221,52221,53221,51311,52311,53311,51321,52321,53321,91001,91003,91005,91101,91103,91105,91201,91203,91205,91002,91004,91006,91102,91104,91106,91202,91204</v>
      </c>
      <c r="O203" s="1" t="str">
        <f t="shared" si="131"/>
        <v>757,757,757,714,714,714,536,536,536,175,175,175,175,175,175,175,175,175,175,175,175,175,175,175,175,175</v>
      </c>
      <c r="P203" s="1" t="str">
        <f t="shared" si="132"/>
        <v>(3,4),(3,4),(3,4),(2,3),(2,3),(2,3),(1,3),(1,3),(1,3),(1,3),(1,3),(1,3),(1,3),(1,3),(1,3),(1,3),(1,3),(1,3),(1,3),(1,3),(1,3),(1,3),(1,3),(1,3),(1,3),(1,3)</v>
      </c>
      <c r="Q203" s="3" t="str">
        <f>IF(D203="坦克碎片",VLOOKUP(C203,道具信息!$N$2:$O$291,2,FALSE)&amp;"碎片",VLOOKUP(C203,道具信息!$N$2:$O$291,2,FALSE))</f>
        <v>T1部件</v>
      </c>
      <c r="R203" s="3">
        <f t="shared" si="114"/>
        <v>3150</v>
      </c>
      <c r="S203" s="11">
        <f t="shared" si="115"/>
        <v>0.312</v>
      </c>
      <c r="T203" s="3" t="str">
        <f>VLOOKUP(Q203,道具信息!$Q$3:$S$20,2,FALSE)</f>
        <v>CHEST_ITEM_TYPE_T1_PART</v>
      </c>
      <c r="U203" s="3" t="str">
        <f>IF(COUNTIF(U$178:U202,T203)=0,T203,"")</f>
        <v/>
      </c>
      <c r="V203" s="3" t="str">
        <f t="shared" si="134"/>
        <v>CHEST_ITEM_TYPE_T2_SHARD,CHEST_ITEM_TYPE_T3_SHARD,CHEST_ITEM_TYPE_T1_PART</v>
      </c>
      <c r="W203" s="13" t="str">
        <f t="shared" si="135"/>
        <v/>
      </c>
      <c r="X203" s="3" t="str">
        <f t="shared" si="133"/>
        <v/>
      </c>
      <c r="Y203" s="3" t="str">
        <f t="shared" si="136"/>
        <v>22.5%,37.1%,31.2%</v>
      </c>
    </row>
    <row r="204" spans="2:25" x14ac:dyDescent="0.3">
      <c r="B204" s="2">
        <f>数据源!B236</f>
        <v>6</v>
      </c>
      <c r="C204" s="2" t="str">
        <f>数据源!C236</f>
        <v>T1HP6</v>
      </c>
      <c r="D204" s="2" t="str">
        <f>数据源!D236</f>
        <v>部件</v>
      </c>
      <c r="E204" s="2">
        <f>数据源!E236</f>
        <v>25</v>
      </c>
      <c r="F204" s="2">
        <f>数据源!F236</f>
        <v>2</v>
      </c>
      <c r="G204" s="2">
        <f>数据源!G236</f>
        <v>7.6E-3</v>
      </c>
      <c r="H204" s="2">
        <f>数据源!H236</f>
        <v>1.7479999999999999E-2</v>
      </c>
      <c r="I204" s="2">
        <f>数据源!I236</f>
        <v>175</v>
      </c>
      <c r="J204" s="3">
        <f t="shared" si="116"/>
        <v>1</v>
      </c>
      <c r="K204" s="3">
        <f t="shared" si="117"/>
        <v>3</v>
      </c>
      <c r="L204" s="3" t="str">
        <f t="shared" si="128"/>
        <v>部件</v>
      </c>
      <c r="M204" s="3">
        <f t="shared" ca="1" si="129"/>
        <v>91206</v>
      </c>
      <c r="N204" s="1" t="str">
        <f t="shared" ca="1" si="130"/>
        <v>51221,52221,53221,51311,52311,53311,51321,52321,53321,91001,91003,91005,91101,91103,91105,91201,91203,91205,91002,91004,91006,91102,91104,91106,91202,91204,91206</v>
      </c>
      <c r="O204" s="1" t="str">
        <f t="shared" si="131"/>
        <v>757,757,757,714,714,714,536,536,536,175,175,175,175,175,175,175,175,175,175,175,175,175,175,175,175,175,175</v>
      </c>
      <c r="P204" s="1" t="str">
        <f t="shared" si="132"/>
        <v>(3,4),(3,4),(3,4),(2,3),(2,3),(2,3),(1,3),(1,3),(1,3),(1,3),(1,3),(1,3),(1,3),(1,3),(1,3),(1,3),(1,3),(1,3),(1,3),(1,3),(1,3),(1,3),(1,3),(1,3),(1,3),(1,3),(1,3)</v>
      </c>
      <c r="Q204" s="3" t="str">
        <f>IF(D204="坦克碎片",VLOOKUP(C204,道具信息!$N$2:$O$291,2,FALSE)&amp;"碎片",VLOOKUP(C204,道具信息!$N$2:$O$291,2,FALSE))</f>
        <v>T1部件</v>
      </c>
      <c r="R204" s="3">
        <f t="shared" si="114"/>
        <v>3150</v>
      </c>
      <c r="S204" s="11">
        <f t="shared" si="115"/>
        <v>0.312</v>
      </c>
      <c r="T204" s="3" t="str">
        <f>VLOOKUP(Q204,道具信息!$Q$3:$S$20,2,FALSE)</f>
        <v>CHEST_ITEM_TYPE_T1_PART</v>
      </c>
      <c r="U204" s="3" t="str">
        <f>IF(COUNTIF(U$178:U203,T204)=0,T204,"")</f>
        <v/>
      </c>
      <c r="V204" s="3" t="str">
        <f t="shared" si="134"/>
        <v>CHEST_ITEM_TYPE_T2_SHARD,CHEST_ITEM_TYPE_T3_SHARD,CHEST_ITEM_TYPE_T1_PART</v>
      </c>
      <c r="W204" s="13" t="str">
        <f t="shared" si="135"/>
        <v/>
      </c>
      <c r="X204" s="3" t="str">
        <f t="shared" si="133"/>
        <v/>
      </c>
      <c r="Y204" s="3" t="str">
        <f t="shared" si="136"/>
        <v>22.5%,37.1%,31.2%</v>
      </c>
    </row>
    <row r="205" spans="2:25" x14ac:dyDescent="0.3">
      <c r="B205" s="2">
        <f>数据源!B237</f>
        <v>6</v>
      </c>
      <c r="C205" s="2" t="str">
        <f>数据源!C237</f>
        <v>T2LP1</v>
      </c>
      <c r="D205" s="2" t="str">
        <f>数据源!D237</f>
        <v>部件</v>
      </c>
      <c r="E205" s="2">
        <f>数据源!E237</f>
        <v>102.20000000000002</v>
      </c>
      <c r="F205" s="2">
        <f>数据源!F237</f>
        <v>2</v>
      </c>
      <c r="G205" s="2">
        <f>数据源!G237</f>
        <v>7.6E-3</v>
      </c>
      <c r="H205" s="2">
        <f>数据源!H237</f>
        <v>4.275929549902152E-3</v>
      </c>
      <c r="I205" s="2">
        <f>数据源!I237</f>
        <v>43</v>
      </c>
      <c r="J205" s="3">
        <f t="shared" si="116"/>
        <v>1</v>
      </c>
      <c r="K205" s="3">
        <f t="shared" si="117"/>
        <v>3</v>
      </c>
      <c r="L205" s="3" t="str">
        <f t="shared" si="128"/>
        <v>部件</v>
      </c>
      <c r="M205" s="3">
        <f t="shared" ca="1" si="129"/>
        <v>92001</v>
      </c>
      <c r="N205" s="1" t="str">
        <f t="shared" ca="1" si="130"/>
        <v>51221,52221,53221,51311,52311,53311,51321,52321,53321,91001,91003,91005,91101,91103,91105,91201,91203,91205,91002,91004,91006,91102,91104,91106,91202,91204,91206,92001</v>
      </c>
      <c r="O205" s="1" t="str">
        <f t="shared" si="131"/>
        <v>757,757,757,714,714,714,536,536,536,175,175,175,175,175,175,175,175,175,175,175,175,175,175,175,175,175,175,43</v>
      </c>
      <c r="P205" s="1" t="str">
        <f t="shared" si="132"/>
        <v>(3,4),(3,4),(3,4),(2,3),(2,3),(2,3),(1,3),(1,3),(1,3),(1,3),(1,3),(1,3),(1,3),(1,3),(1,3),(1,3),(1,3),(1,3),(1,3),(1,3),(1,3),(1,3),(1,3),(1,3),(1,3),(1,3),(1,3),(1,3)</v>
      </c>
      <c r="Q205" s="3" t="str">
        <f>IF(D205="坦克碎片",VLOOKUP(C205,道具信息!$N$2:$O$291,2,FALSE)&amp;"碎片",VLOOKUP(C205,道具信息!$N$2:$O$291,2,FALSE))</f>
        <v>T2部件</v>
      </c>
      <c r="R205" s="3">
        <f t="shared" si="114"/>
        <v>774</v>
      </c>
      <c r="S205" s="11">
        <f t="shared" si="115"/>
        <v>7.6999999999999999E-2</v>
      </c>
      <c r="T205" s="3" t="str">
        <f>VLOOKUP(Q205,道具信息!$Q$3:$S$20,2,FALSE)</f>
        <v>CHEST_ITEM_TYPE_T2_PART</v>
      </c>
      <c r="U205" s="3" t="str">
        <f>IF(COUNTIF(U$178:U204,T205)=0,T205,"")</f>
        <v>CHEST_ITEM_TYPE_T2_PART</v>
      </c>
      <c r="V205" s="3" t="str">
        <f t="shared" si="134"/>
        <v>CHEST_ITEM_TYPE_T2_SHARD,CHEST_ITEM_TYPE_T3_SHARD,CHEST_ITEM_TYPE_T1_PART,CHEST_ITEM_TYPE_T2_PART</v>
      </c>
      <c r="W205" s="13">
        <f t="shared" si="135"/>
        <v>7.6999999999999999E-2</v>
      </c>
      <c r="X205" s="3" t="str">
        <f t="shared" si="133"/>
        <v>7.7%</v>
      </c>
      <c r="Y205" s="3" t="str">
        <f t="shared" si="136"/>
        <v>22.5%,37.1%,31.2%,7.7%</v>
      </c>
    </row>
    <row r="206" spans="2:25" x14ac:dyDescent="0.3">
      <c r="B206" s="2">
        <f>数据源!B238</f>
        <v>6</v>
      </c>
      <c r="C206" s="2" t="str">
        <f>数据源!C238</f>
        <v>T2LP3</v>
      </c>
      <c r="D206" s="2" t="str">
        <f>数据源!D238</f>
        <v>部件</v>
      </c>
      <c r="E206" s="2">
        <f>数据源!E238</f>
        <v>102.20000000000002</v>
      </c>
      <c r="F206" s="2">
        <f>数据源!F238</f>
        <v>2</v>
      </c>
      <c r="G206" s="2">
        <f>数据源!G238</f>
        <v>7.6E-3</v>
      </c>
      <c r="H206" s="2">
        <f>数据源!H238</f>
        <v>4.275929549902152E-3</v>
      </c>
      <c r="I206" s="2">
        <f>数据源!I238</f>
        <v>43</v>
      </c>
      <c r="J206" s="3">
        <f t="shared" si="116"/>
        <v>1</v>
      </c>
      <c r="K206" s="3">
        <f t="shared" si="117"/>
        <v>3</v>
      </c>
      <c r="L206" s="3" t="str">
        <f t="shared" si="128"/>
        <v>部件</v>
      </c>
      <c r="M206" s="3">
        <f t="shared" ca="1" si="129"/>
        <v>92003</v>
      </c>
      <c r="N206" s="1" t="str">
        <f t="shared" ca="1" si="130"/>
        <v>51221,52221,53221,51311,52311,53311,51321,52321,53321,91001,91003,91005,91101,91103,91105,91201,91203,91205,91002,91004,91006,91102,91104,91106,91202,91204,91206,92001,92003</v>
      </c>
      <c r="O206" s="1" t="str">
        <f t="shared" si="131"/>
        <v>757,757,757,714,714,714,536,536,536,175,175,175,175,175,175,175,175,175,175,175,175,175,175,175,175,175,175,43,43</v>
      </c>
      <c r="P206" s="1" t="str">
        <f t="shared" si="132"/>
        <v>(3,4),(3,4),(3,4),(2,3),(2,3),(2,3),(1,3),(1,3),(1,3),(1,3),(1,3),(1,3),(1,3),(1,3),(1,3),(1,3),(1,3),(1,3),(1,3),(1,3),(1,3),(1,3),(1,3),(1,3),(1,3),(1,3),(1,3),(1,3),(1,3)</v>
      </c>
      <c r="Q206" s="3" t="str">
        <f>IF(D206="坦克碎片",VLOOKUP(C206,道具信息!$N$2:$O$291,2,FALSE)&amp;"碎片",VLOOKUP(C206,道具信息!$N$2:$O$291,2,FALSE))</f>
        <v>T2部件</v>
      </c>
      <c r="R206" s="3">
        <f t="shared" si="114"/>
        <v>774</v>
      </c>
      <c r="S206" s="11">
        <f t="shared" si="115"/>
        <v>7.6999999999999999E-2</v>
      </c>
      <c r="T206" s="3" t="str">
        <f>VLOOKUP(Q206,道具信息!$Q$3:$S$20,2,FALSE)</f>
        <v>CHEST_ITEM_TYPE_T2_PART</v>
      </c>
      <c r="U206" s="3" t="str">
        <f>IF(COUNTIF(U$178:U205,T206)=0,T206,"")</f>
        <v/>
      </c>
      <c r="V206" s="3" t="str">
        <f t="shared" si="134"/>
        <v>CHEST_ITEM_TYPE_T2_SHARD,CHEST_ITEM_TYPE_T3_SHARD,CHEST_ITEM_TYPE_T1_PART,CHEST_ITEM_TYPE_T2_PART</v>
      </c>
      <c r="W206" s="13" t="str">
        <f t="shared" si="135"/>
        <v/>
      </c>
      <c r="X206" s="3" t="str">
        <f t="shared" si="133"/>
        <v/>
      </c>
      <c r="Y206" s="3" t="str">
        <f t="shared" si="136"/>
        <v>22.5%,37.1%,31.2%,7.7%</v>
      </c>
    </row>
    <row r="207" spans="2:25" x14ac:dyDescent="0.3">
      <c r="B207" s="2">
        <f>数据源!B239</f>
        <v>6</v>
      </c>
      <c r="C207" s="2" t="str">
        <f>数据源!C239</f>
        <v>T2LP5</v>
      </c>
      <c r="D207" s="2" t="str">
        <f>数据源!D239</f>
        <v>部件</v>
      </c>
      <c r="E207" s="2">
        <f>数据源!E239</f>
        <v>102.20000000000002</v>
      </c>
      <c r="F207" s="2">
        <f>数据源!F239</f>
        <v>2</v>
      </c>
      <c r="G207" s="2">
        <f>数据源!G239</f>
        <v>7.6E-3</v>
      </c>
      <c r="H207" s="2">
        <f>数据源!H239</f>
        <v>4.275929549902152E-3</v>
      </c>
      <c r="I207" s="2">
        <f>数据源!I239</f>
        <v>43</v>
      </c>
      <c r="J207" s="3">
        <f t="shared" si="116"/>
        <v>1</v>
      </c>
      <c r="K207" s="3">
        <f t="shared" si="117"/>
        <v>3</v>
      </c>
      <c r="L207" s="3" t="str">
        <f t="shared" si="128"/>
        <v>部件</v>
      </c>
      <c r="M207" s="3">
        <f t="shared" ca="1" si="129"/>
        <v>92005</v>
      </c>
      <c r="N207" s="1" t="str">
        <f t="shared" ca="1" si="130"/>
        <v>51221,52221,53221,51311,52311,53311,51321,52321,53321,91001,91003,91005,91101,91103,91105,91201,91203,91205,91002,91004,91006,91102,91104,91106,91202,91204,91206,92001,92003,92005</v>
      </c>
      <c r="O207" s="1" t="str">
        <f t="shared" si="131"/>
        <v>757,757,757,714,714,714,536,536,536,175,175,175,175,175,175,175,175,175,175,175,175,175,175,175,175,175,175,43,43,43</v>
      </c>
      <c r="P207" s="1" t="str">
        <f t="shared" si="132"/>
        <v>(3,4),(3,4),(3,4),(2,3),(2,3),(2,3),(1,3),(1,3),(1,3),(1,3),(1,3),(1,3),(1,3),(1,3),(1,3),(1,3),(1,3),(1,3),(1,3),(1,3),(1,3),(1,3),(1,3),(1,3),(1,3),(1,3),(1,3),(1,3),(1,3),(1,3)</v>
      </c>
      <c r="Q207" s="3" t="str">
        <f>IF(D207="坦克碎片",VLOOKUP(C207,道具信息!$N$2:$O$291,2,FALSE)&amp;"碎片",VLOOKUP(C207,道具信息!$N$2:$O$291,2,FALSE))</f>
        <v>T2部件</v>
      </c>
      <c r="R207" s="3">
        <f t="shared" si="114"/>
        <v>774</v>
      </c>
      <c r="S207" s="11">
        <f t="shared" si="115"/>
        <v>7.6999999999999999E-2</v>
      </c>
      <c r="T207" s="3" t="str">
        <f>VLOOKUP(Q207,道具信息!$Q$3:$S$20,2,FALSE)</f>
        <v>CHEST_ITEM_TYPE_T2_PART</v>
      </c>
      <c r="U207" s="3" t="str">
        <f>IF(COUNTIF(U$178:U206,T207)=0,T207,"")</f>
        <v/>
      </c>
      <c r="V207" s="3" t="str">
        <f t="shared" si="134"/>
        <v>CHEST_ITEM_TYPE_T2_SHARD,CHEST_ITEM_TYPE_T3_SHARD,CHEST_ITEM_TYPE_T1_PART,CHEST_ITEM_TYPE_T2_PART</v>
      </c>
      <c r="W207" s="13" t="str">
        <f t="shared" si="135"/>
        <v/>
      </c>
      <c r="X207" s="3" t="str">
        <f t="shared" si="133"/>
        <v/>
      </c>
      <c r="Y207" s="3" t="str">
        <f t="shared" si="136"/>
        <v>22.5%,37.1%,31.2%,7.7%</v>
      </c>
    </row>
    <row r="208" spans="2:25" x14ac:dyDescent="0.3">
      <c r="B208" s="2">
        <f>数据源!B240</f>
        <v>6</v>
      </c>
      <c r="C208" s="2" t="str">
        <f>数据源!C240</f>
        <v>T2MP1</v>
      </c>
      <c r="D208" s="2" t="str">
        <f>数据源!D240</f>
        <v>部件</v>
      </c>
      <c r="E208" s="2">
        <f>数据源!E240</f>
        <v>102.20000000000002</v>
      </c>
      <c r="F208" s="2">
        <f>数据源!F240</f>
        <v>2</v>
      </c>
      <c r="G208" s="2">
        <f>数据源!G240</f>
        <v>7.6E-3</v>
      </c>
      <c r="H208" s="2">
        <f>数据源!H240</f>
        <v>4.275929549902152E-3</v>
      </c>
      <c r="I208" s="2">
        <f>数据源!I240</f>
        <v>43</v>
      </c>
      <c r="J208" s="3">
        <f t="shared" si="116"/>
        <v>1</v>
      </c>
      <c r="K208" s="3">
        <f t="shared" si="117"/>
        <v>3</v>
      </c>
      <c r="L208" s="3" t="str">
        <f t="shared" si="128"/>
        <v>部件</v>
      </c>
      <c r="M208" s="3">
        <f t="shared" ca="1" si="129"/>
        <v>92101</v>
      </c>
      <c r="N208" s="1" t="str">
        <f t="shared" ca="1" si="130"/>
        <v>51221,52221,53221,51311,52311,53311,51321,52321,53321,91001,91003,91005,91101,91103,91105,91201,91203,91205,91002,91004,91006,91102,91104,91106,91202,91204,91206,92001,92003,92005,92101</v>
      </c>
      <c r="O208" s="1" t="str">
        <f t="shared" si="131"/>
        <v>757,757,757,714,714,714,536,536,536,175,175,175,175,175,175,175,175,175,175,175,175,175,175,175,175,175,175,43,43,43,43</v>
      </c>
      <c r="P208" s="1" t="str">
        <f t="shared" si="132"/>
        <v>(3,4),(3,4),(3,4),(2,3),(2,3),(2,3),(1,3),(1,3),(1,3),(1,3),(1,3),(1,3),(1,3),(1,3),(1,3),(1,3),(1,3),(1,3),(1,3),(1,3),(1,3),(1,3),(1,3),(1,3),(1,3),(1,3),(1,3),(1,3),(1,3),(1,3),(1,3)</v>
      </c>
      <c r="Q208" s="3" t="str">
        <f>IF(D208="坦克碎片",VLOOKUP(C208,道具信息!$N$2:$O$291,2,FALSE)&amp;"碎片",VLOOKUP(C208,道具信息!$N$2:$O$291,2,FALSE))</f>
        <v>T2部件</v>
      </c>
      <c r="R208" s="3">
        <f t="shared" si="114"/>
        <v>774</v>
      </c>
      <c r="S208" s="11">
        <f t="shared" si="115"/>
        <v>7.6999999999999999E-2</v>
      </c>
      <c r="T208" s="3" t="str">
        <f>VLOOKUP(Q208,道具信息!$Q$3:$S$20,2,FALSE)</f>
        <v>CHEST_ITEM_TYPE_T2_PART</v>
      </c>
      <c r="U208" s="3" t="str">
        <f>IF(COUNTIF(U$178:U207,T208)=0,T208,"")</f>
        <v/>
      </c>
      <c r="V208" s="3" t="str">
        <f t="shared" si="134"/>
        <v>CHEST_ITEM_TYPE_T2_SHARD,CHEST_ITEM_TYPE_T3_SHARD,CHEST_ITEM_TYPE_T1_PART,CHEST_ITEM_TYPE_T2_PART</v>
      </c>
      <c r="W208" s="13" t="str">
        <f t="shared" si="135"/>
        <v/>
      </c>
      <c r="X208" s="3" t="str">
        <f t="shared" si="133"/>
        <v/>
      </c>
      <c r="Y208" s="3" t="str">
        <f t="shared" si="136"/>
        <v>22.5%,37.1%,31.2%,7.7%</v>
      </c>
    </row>
    <row r="209" spans="2:25" x14ac:dyDescent="0.3">
      <c r="B209" s="2">
        <f>数据源!B241</f>
        <v>6</v>
      </c>
      <c r="C209" s="2" t="str">
        <f>数据源!C241</f>
        <v>T2MP3</v>
      </c>
      <c r="D209" s="2" t="str">
        <f>数据源!D241</f>
        <v>部件</v>
      </c>
      <c r="E209" s="2">
        <f>数据源!E241</f>
        <v>102.20000000000002</v>
      </c>
      <c r="F209" s="2">
        <f>数据源!F241</f>
        <v>2</v>
      </c>
      <c r="G209" s="2">
        <f>数据源!G241</f>
        <v>7.6E-3</v>
      </c>
      <c r="H209" s="2">
        <f>数据源!H241</f>
        <v>4.275929549902152E-3</v>
      </c>
      <c r="I209" s="2">
        <f>数据源!I241</f>
        <v>43</v>
      </c>
      <c r="J209" s="3">
        <f t="shared" si="116"/>
        <v>1</v>
      </c>
      <c r="K209" s="3">
        <f t="shared" si="117"/>
        <v>3</v>
      </c>
      <c r="L209" s="3" t="str">
        <f t="shared" si="128"/>
        <v>部件</v>
      </c>
      <c r="M209" s="3">
        <f t="shared" ca="1" si="129"/>
        <v>92103</v>
      </c>
      <c r="N209" s="1" t="str">
        <f t="shared" ca="1" si="130"/>
        <v>51221,52221,53221,51311,52311,53311,51321,52321,53321,91001,91003,91005,91101,91103,91105,91201,91203,91205,91002,91004,91006,91102,91104,91106,91202,91204,91206,92001,92003,92005,92101,92103</v>
      </c>
      <c r="O209" s="1" t="str">
        <f t="shared" si="131"/>
        <v>757,757,757,714,714,714,536,536,536,175,175,175,175,175,175,175,175,175,175,175,175,175,175,175,175,175,175,43,43,43,43,43</v>
      </c>
      <c r="P209" s="1" t="str">
        <f t="shared" si="132"/>
        <v>(3,4),(3,4),(3,4),(2,3),(2,3),(2,3),(1,3),(1,3),(1,3),(1,3),(1,3),(1,3),(1,3),(1,3),(1,3),(1,3),(1,3),(1,3),(1,3),(1,3),(1,3),(1,3),(1,3),(1,3),(1,3),(1,3),(1,3),(1,3),(1,3),(1,3),(1,3),(1,3)</v>
      </c>
      <c r="Q209" s="3" t="str">
        <f>IF(D209="坦克碎片",VLOOKUP(C209,道具信息!$N$2:$O$291,2,FALSE)&amp;"碎片",VLOOKUP(C209,道具信息!$N$2:$O$291,2,FALSE))</f>
        <v>T2部件</v>
      </c>
      <c r="R209" s="3">
        <f t="shared" si="114"/>
        <v>774</v>
      </c>
      <c r="S209" s="11">
        <f t="shared" si="115"/>
        <v>7.6999999999999999E-2</v>
      </c>
      <c r="T209" s="3" t="str">
        <f>VLOOKUP(Q209,道具信息!$Q$3:$S$20,2,FALSE)</f>
        <v>CHEST_ITEM_TYPE_T2_PART</v>
      </c>
      <c r="U209" s="3" t="str">
        <f>IF(COUNTIF(U$178:U208,T209)=0,T209,"")</f>
        <v/>
      </c>
      <c r="V209" s="3" t="str">
        <f t="shared" si="134"/>
        <v>CHEST_ITEM_TYPE_T2_SHARD,CHEST_ITEM_TYPE_T3_SHARD,CHEST_ITEM_TYPE_T1_PART,CHEST_ITEM_TYPE_T2_PART</v>
      </c>
      <c r="W209" s="13" t="str">
        <f t="shared" si="135"/>
        <v/>
      </c>
      <c r="X209" s="3" t="str">
        <f t="shared" si="133"/>
        <v/>
      </c>
      <c r="Y209" s="3" t="str">
        <f t="shared" si="136"/>
        <v>22.5%,37.1%,31.2%,7.7%</v>
      </c>
    </row>
    <row r="210" spans="2:25" x14ac:dyDescent="0.3">
      <c r="B210" s="2">
        <f>数据源!B242</f>
        <v>6</v>
      </c>
      <c r="C210" s="2" t="str">
        <f>数据源!C242</f>
        <v>T2MP5</v>
      </c>
      <c r="D210" s="2" t="str">
        <f>数据源!D242</f>
        <v>部件</v>
      </c>
      <c r="E210" s="2">
        <f>数据源!E242</f>
        <v>102.20000000000002</v>
      </c>
      <c r="F210" s="2">
        <f>数据源!F242</f>
        <v>2</v>
      </c>
      <c r="G210" s="2">
        <f>数据源!G242</f>
        <v>7.6E-3</v>
      </c>
      <c r="H210" s="2">
        <f>数据源!H242</f>
        <v>4.275929549902152E-3</v>
      </c>
      <c r="I210" s="2">
        <f>数据源!I242</f>
        <v>43</v>
      </c>
      <c r="J210" s="3">
        <f t="shared" si="116"/>
        <v>1</v>
      </c>
      <c r="K210" s="3">
        <f t="shared" si="117"/>
        <v>3</v>
      </c>
      <c r="L210" s="3" t="str">
        <f t="shared" si="128"/>
        <v>部件</v>
      </c>
      <c r="M210" s="3">
        <f t="shared" ca="1" si="129"/>
        <v>92105</v>
      </c>
      <c r="N210" s="1" t="str">
        <f t="shared" ca="1" si="130"/>
        <v>51221,52221,53221,51311,52311,53311,51321,52321,53321,91001,91003,91005,91101,91103,91105,91201,91203,91205,91002,91004,91006,91102,91104,91106,91202,91204,91206,92001,92003,92005,92101,92103,92105</v>
      </c>
      <c r="O210" s="1" t="str">
        <f t="shared" si="131"/>
        <v>757,757,757,714,714,714,536,536,536,175,175,175,175,175,175,175,175,175,175,175,175,175,175,175,175,175,175,43,43,43,43,43,43</v>
      </c>
      <c r="P210" s="1" t="str">
        <f t="shared" si="132"/>
        <v>(3,4),(3,4),(3,4),(2,3),(2,3),(2,3),(1,3),(1,3),(1,3),(1,3),(1,3),(1,3),(1,3),(1,3),(1,3),(1,3),(1,3),(1,3),(1,3),(1,3),(1,3),(1,3),(1,3),(1,3),(1,3),(1,3),(1,3),(1,3),(1,3),(1,3),(1,3),(1,3),(1,3)</v>
      </c>
      <c r="Q210" s="3" t="str">
        <f>IF(D210="坦克碎片",VLOOKUP(C210,道具信息!$N$2:$O$291,2,FALSE)&amp;"碎片",VLOOKUP(C210,道具信息!$N$2:$O$291,2,FALSE))</f>
        <v>T2部件</v>
      </c>
      <c r="R210" s="3">
        <f t="shared" ref="R210:R231" si="137">SUMIFS(I$3:I$517,Q$3:Q$517,Q210,B$3:B$517,B210)</f>
        <v>774</v>
      </c>
      <c r="S210" s="11">
        <f t="shared" ref="S210:S231" si="138">ROUND(R210/SUMIF(B$3:B$517,B210,I$3:I$517),3)</f>
        <v>7.6999999999999999E-2</v>
      </c>
      <c r="T210" s="3" t="str">
        <f>VLOOKUP(Q210,道具信息!$Q$3:$S$20,2,FALSE)</f>
        <v>CHEST_ITEM_TYPE_T2_PART</v>
      </c>
      <c r="U210" s="3" t="str">
        <f>IF(COUNTIF(U$178:U209,T210)=0,T210,"")</f>
        <v/>
      </c>
      <c r="V210" s="3" t="str">
        <f t="shared" si="134"/>
        <v>CHEST_ITEM_TYPE_T2_SHARD,CHEST_ITEM_TYPE_T3_SHARD,CHEST_ITEM_TYPE_T1_PART,CHEST_ITEM_TYPE_T2_PART</v>
      </c>
      <c r="W210" s="13" t="str">
        <f t="shared" si="135"/>
        <v/>
      </c>
      <c r="X210" s="3" t="str">
        <f t="shared" si="133"/>
        <v/>
      </c>
      <c r="Y210" s="3" t="str">
        <f t="shared" si="136"/>
        <v>22.5%,37.1%,31.2%,7.7%</v>
      </c>
    </row>
    <row r="211" spans="2:25" x14ac:dyDescent="0.3">
      <c r="B211" s="2">
        <f>数据源!B243</f>
        <v>6</v>
      </c>
      <c r="C211" s="2" t="str">
        <f>数据源!C243</f>
        <v>T2HP1</v>
      </c>
      <c r="D211" s="2" t="str">
        <f>数据源!D243</f>
        <v>部件</v>
      </c>
      <c r="E211" s="2">
        <f>数据源!E243</f>
        <v>102.20000000000002</v>
      </c>
      <c r="F211" s="2">
        <f>数据源!F243</f>
        <v>2</v>
      </c>
      <c r="G211" s="2">
        <f>数据源!G243</f>
        <v>7.6E-3</v>
      </c>
      <c r="H211" s="2">
        <f>数据源!H243</f>
        <v>4.275929549902152E-3</v>
      </c>
      <c r="I211" s="2">
        <f>数据源!I243</f>
        <v>43</v>
      </c>
      <c r="J211" s="3">
        <f t="shared" si="116"/>
        <v>1</v>
      </c>
      <c r="K211" s="3">
        <f t="shared" si="117"/>
        <v>3</v>
      </c>
      <c r="L211" s="3" t="str">
        <f t="shared" si="128"/>
        <v>部件</v>
      </c>
      <c r="M211" s="3">
        <f t="shared" ca="1" si="129"/>
        <v>92201</v>
      </c>
      <c r="N211" s="1" t="str">
        <f t="shared" ca="1" si="130"/>
        <v>51221,52221,53221,51311,52311,53311,51321,52321,53321,91001,91003,91005,91101,91103,91105,91201,91203,91205,91002,91004,91006,91102,91104,91106,91202,91204,91206,92001,92003,92005,92101,92103,92105,92201</v>
      </c>
      <c r="O211" s="1" t="str">
        <f t="shared" si="131"/>
        <v>757,757,757,714,714,714,536,536,536,175,175,175,175,175,175,175,175,175,175,175,175,175,175,175,175,175,175,43,43,43,43,43,43,43</v>
      </c>
      <c r="P211" s="1" t="str">
        <f t="shared" si="132"/>
        <v>(3,4),(3,4),(3,4),(2,3),(2,3),(2,3),(1,3),(1,3),(1,3),(1,3),(1,3),(1,3),(1,3),(1,3),(1,3),(1,3),(1,3),(1,3),(1,3),(1,3),(1,3),(1,3),(1,3),(1,3),(1,3),(1,3),(1,3),(1,3),(1,3),(1,3),(1,3),(1,3),(1,3),(1,3)</v>
      </c>
      <c r="Q211" s="3" t="str">
        <f>IF(D211="坦克碎片",VLOOKUP(C211,道具信息!$N$2:$O$291,2,FALSE)&amp;"碎片",VLOOKUP(C211,道具信息!$N$2:$O$291,2,FALSE))</f>
        <v>T2部件</v>
      </c>
      <c r="R211" s="3">
        <f t="shared" si="137"/>
        <v>774</v>
      </c>
      <c r="S211" s="11">
        <f t="shared" si="138"/>
        <v>7.6999999999999999E-2</v>
      </c>
      <c r="T211" s="3" t="str">
        <f>VLOOKUP(Q211,道具信息!$Q$3:$S$20,2,FALSE)</f>
        <v>CHEST_ITEM_TYPE_T2_PART</v>
      </c>
      <c r="U211" s="3" t="str">
        <f>IF(COUNTIF(U$178:U210,T211)=0,T211,"")</f>
        <v/>
      </c>
      <c r="V211" s="3" t="str">
        <f t="shared" si="134"/>
        <v>CHEST_ITEM_TYPE_T2_SHARD,CHEST_ITEM_TYPE_T3_SHARD,CHEST_ITEM_TYPE_T1_PART,CHEST_ITEM_TYPE_T2_PART</v>
      </c>
      <c r="W211" s="13" t="str">
        <f t="shared" si="135"/>
        <v/>
      </c>
      <c r="X211" s="3" t="str">
        <f t="shared" si="133"/>
        <v/>
      </c>
      <c r="Y211" s="3" t="str">
        <f t="shared" si="136"/>
        <v>22.5%,37.1%,31.2%,7.7%</v>
      </c>
    </row>
    <row r="212" spans="2:25" x14ac:dyDescent="0.3">
      <c r="B212" s="2">
        <f>数据源!B244</f>
        <v>6</v>
      </c>
      <c r="C212" s="2" t="str">
        <f>数据源!C244</f>
        <v>T2HP3</v>
      </c>
      <c r="D212" s="2" t="str">
        <f>数据源!D244</f>
        <v>部件</v>
      </c>
      <c r="E212" s="2">
        <f>数据源!E244</f>
        <v>102.20000000000002</v>
      </c>
      <c r="F212" s="2">
        <f>数据源!F244</f>
        <v>2</v>
      </c>
      <c r="G212" s="2">
        <f>数据源!G244</f>
        <v>7.6E-3</v>
      </c>
      <c r="H212" s="2">
        <f>数据源!H244</f>
        <v>4.275929549902152E-3</v>
      </c>
      <c r="I212" s="2">
        <f>数据源!I244</f>
        <v>43</v>
      </c>
      <c r="J212" s="3">
        <f t="shared" si="116"/>
        <v>1</v>
      </c>
      <c r="K212" s="3">
        <f t="shared" si="117"/>
        <v>3</v>
      </c>
      <c r="L212" s="3" t="str">
        <f t="shared" si="128"/>
        <v>部件</v>
      </c>
      <c r="M212" s="3">
        <f t="shared" ca="1" si="129"/>
        <v>92203</v>
      </c>
      <c r="N212" s="1" t="str">
        <f t="shared" ca="1" si="130"/>
        <v>51221,52221,53221,51311,52311,53311,51321,52321,53321,91001,91003,91005,91101,91103,91105,91201,91203,91205,91002,91004,91006,91102,91104,91106,91202,91204,91206,92001,92003,92005,92101,92103,92105,92201,92203</v>
      </c>
      <c r="O212" s="1" t="str">
        <f t="shared" si="131"/>
        <v>757,757,757,714,714,714,536,536,536,175,175,175,175,175,175,175,175,175,175,175,175,175,175,175,175,175,175,43,43,43,43,43,43,43,43</v>
      </c>
      <c r="P212" s="1" t="str">
        <f t="shared" si="132"/>
        <v>(3,4),(3,4),(3,4),(2,3),(2,3),(2,3),(1,3),(1,3),(1,3),(1,3),(1,3),(1,3),(1,3),(1,3),(1,3),(1,3),(1,3),(1,3),(1,3),(1,3),(1,3),(1,3),(1,3),(1,3),(1,3),(1,3),(1,3),(1,3),(1,3),(1,3),(1,3),(1,3),(1,3),(1,3),(1,3)</v>
      </c>
      <c r="Q212" s="3" t="str">
        <f>IF(D212="坦克碎片",VLOOKUP(C212,道具信息!$N$2:$O$291,2,FALSE)&amp;"碎片",VLOOKUP(C212,道具信息!$N$2:$O$291,2,FALSE))</f>
        <v>T2部件</v>
      </c>
      <c r="R212" s="3">
        <f t="shared" si="137"/>
        <v>774</v>
      </c>
      <c r="S212" s="11">
        <f t="shared" si="138"/>
        <v>7.6999999999999999E-2</v>
      </c>
      <c r="T212" s="3" t="str">
        <f>VLOOKUP(Q212,道具信息!$Q$3:$S$20,2,FALSE)</f>
        <v>CHEST_ITEM_TYPE_T2_PART</v>
      </c>
      <c r="U212" s="3" t="str">
        <f>IF(COUNTIF(U$178:U211,T212)=0,T212,"")</f>
        <v/>
      </c>
      <c r="V212" s="3" t="str">
        <f t="shared" si="134"/>
        <v>CHEST_ITEM_TYPE_T2_SHARD,CHEST_ITEM_TYPE_T3_SHARD,CHEST_ITEM_TYPE_T1_PART,CHEST_ITEM_TYPE_T2_PART</v>
      </c>
      <c r="W212" s="13" t="str">
        <f t="shared" si="135"/>
        <v/>
      </c>
      <c r="X212" s="3" t="str">
        <f t="shared" si="133"/>
        <v/>
      </c>
      <c r="Y212" s="3" t="str">
        <f t="shared" si="136"/>
        <v>22.5%,37.1%,31.2%,7.7%</v>
      </c>
    </row>
    <row r="213" spans="2:25" x14ac:dyDescent="0.3">
      <c r="B213" s="2">
        <f>数据源!B245</f>
        <v>6</v>
      </c>
      <c r="C213" s="2" t="str">
        <f>数据源!C245</f>
        <v>T2HP5</v>
      </c>
      <c r="D213" s="2" t="str">
        <f>数据源!D245</f>
        <v>部件</v>
      </c>
      <c r="E213" s="2">
        <f>数据源!E245</f>
        <v>102.20000000000002</v>
      </c>
      <c r="F213" s="2">
        <f>数据源!F245</f>
        <v>2</v>
      </c>
      <c r="G213" s="2">
        <f>数据源!G245</f>
        <v>7.6E-3</v>
      </c>
      <c r="H213" s="2">
        <f>数据源!H245</f>
        <v>4.275929549902152E-3</v>
      </c>
      <c r="I213" s="2">
        <f>数据源!I245</f>
        <v>43</v>
      </c>
      <c r="J213" s="3">
        <f t="shared" si="116"/>
        <v>1</v>
      </c>
      <c r="K213" s="3">
        <f t="shared" si="117"/>
        <v>3</v>
      </c>
      <c r="L213" s="3" t="str">
        <f t="shared" si="128"/>
        <v>部件</v>
      </c>
      <c r="M213" s="3">
        <f t="shared" ca="1" si="129"/>
        <v>92205</v>
      </c>
      <c r="N213" s="1" t="str">
        <f t="shared" ca="1" si="130"/>
        <v>51221,52221,53221,51311,52311,53311,51321,52321,53321,91001,91003,91005,91101,91103,91105,91201,91203,91205,91002,91004,91006,91102,91104,91106,91202,91204,91206,92001,92003,92005,92101,92103,92105,92201,92203,92205</v>
      </c>
      <c r="O213" s="1" t="str">
        <f t="shared" si="131"/>
        <v>757,757,757,714,714,714,536,536,536,175,175,175,175,175,175,175,175,175,175,175,175,175,175,175,175,175,175,43,43,43,43,43,43,43,43,43</v>
      </c>
      <c r="P213" s="1" t="str">
        <f t="shared" si="132"/>
        <v>(3,4),(3,4),(3,4),(2,3),(2,3),(2,3),(1,3),(1,3),(1,3),(1,3),(1,3),(1,3),(1,3),(1,3),(1,3),(1,3),(1,3),(1,3),(1,3),(1,3),(1,3),(1,3),(1,3),(1,3),(1,3),(1,3),(1,3),(1,3),(1,3),(1,3),(1,3),(1,3),(1,3),(1,3),(1,3),(1,3)</v>
      </c>
      <c r="Q213" s="3" t="str">
        <f>IF(D213="坦克碎片",VLOOKUP(C213,道具信息!$N$2:$O$291,2,FALSE)&amp;"碎片",VLOOKUP(C213,道具信息!$N$2:$O$291,2,FALSE))</f>
        <v>T2部件</v>
      </c>
      <c r="R213" s="3">
        <f t="shared" si="137"/>
        <v>774</v>
      </c>
      <c r="S213" s="11">
        <f t="shared" si="138"/>
        <v>7.6999999999999999E-2</v>
      </c>
      <c r="T213" s="3" t="str">
        <f>VLOOKUP(Q213,道具信息!$Q$3:$S$20,2,FALSE)</f>
        <v>CHEST_ITEM_TYPE_T2_PART</v>
      </c>
      <c r="U213" s="3" t="str">
        <f>IF(COUNTIF(U$178:U212,T213)=0,T213,"")</f>
        <v/>
      </c>
      <c r="V213" s="3" t="str">
        <f t="shared" si="134"/>
        <v>CHEST_ITEM_TYPE_T2_SHARD,CHEST_ITEM_TYPE_T3_SHARD,CHEST_ITEM_TYPE_T1_PART,CHEST_ITEM_TYPE_T2_PART</v>
      </c>
      <c r="W213" s="13" t="str">
        <f t="shared" si="135"/>
        <v/>
      </c>
      <c r="X213" s="3" t="str">
        <f t="shared" si="133"/>
        <v/>
      </c>
      <c r="Y213" s="3" t="str">
        <f t="shared" si="136"/>
        <v>22.5%,37.1%,31.2%,7.7%</v>
      </c>
    </row>
    <row r="214" spans="2:25" x14ac:dyDescent="0.3">
      <c r="B214" s="2">
        <f>数据源!B246</f>
        <v>6</v>
      </c>
      <c r="C214" s="2" t="str">
        <f>数据源!C246</f>
        <v>T2LP2</v>
      </c>
      <c r="D214" s="2" t="str">
        <f>数据源!D246</f>
        <v>部件</v>
      </c>
      <c r="E214" s="2">
        <f>数据源!E246</f>
        <v>102.20000000000002</v>
      </c>
      <c r="F214" s="2">
        <f>数据源!F246</f>
        <v>2</v>
      </c>
      <c r="G214" s="2">
        <f>数据源!G246</f>
        <v>7.6E-3</v>
      </c>
      <c r="H214" s="2">
        <f>数据源!H246</f>
        <v>4.275929549902152E-3</v>
      </c>
      <c r="I214" s="2">
        <f>数据源!I246</f>
        <v>43</v>
      </c>
      <c r="J214" s="3">
        <f t="shared" si="116"/>
        <v>1</v>
      </c>
      <c r="K214" s="3">
        <f t="shared" si="117"/>
        <v>3</v>
      </c>
      <c r="L214" s="3" t="str">
        <f t="shared" si="128"/>
        <v>部件</v>
      </c>
      <c r="M214" s="3">
        <f t="shared" ca="1" si="129"/>
        <v>92002</v>
      </c>
      <c r="N214" s="1" t="str">
        <f t="shared" ca="1" si="130"/>
        <v>51221,52221,53221,51311,52311,53311,51321,52321,53321,91001,91003,91005,91101,91103,91105,91201,91203,91205,91002,91004,91006,91102,91104,91106,91202,91204,91206,92001,92003,92005,92101,92103,92105,92201,92203,92205,92002</v>
      </c>
      <c r="O214" s="1" t="str">
        <f t="shared" si="131"/>
        <v>757,757,757,714,714,714,536,536,536,175,175,175,175,175,175,175,175,175,175,175,175,175,175,175,175,175,175,43,43,43,43,43,43,43,43,43,43</v>
      </c>
      <c r="P214" s="1" t="str">
        <f t="shared" si="132"/>
        <v>(3,4),(3,4),(3,4),(2,3),(2,3),(2,3),(1,3),(1,3),(1,3),(1,3),(1,3),(1,3),(1,3),(1,3),(1,3),(1,3),(1,3),(1,3),(1,3),(1,3),(1,3),(1,3),(1,3),(1,3),(1,3),(1,3),(1,3),(1,3),(1,3),(1,3),(1,3),(1,3),(1,3),(1,3),(1,3),(1,3),(1,3)</v>
      </c>
      <c r="Q214" s="3" t="str">
        <f>IF(D214="坦克碎片",VLOOKUP(C214,道具信息!$N$2:$O$291,2,FALSE)&amp;"碎片",VLOOKUP(C214,道具信息!$N$2:$O$291,2,FALSE))</f>
        <v>T2部件</v>
      </c>
      <c r="R214" s="3">
        <f t="shared" si="137"/>
        <v>774</v>
      </c>
      <c r="S214" s="11">
        <f t="shared" si="138"/>
        <v>7.6999999999999999E-2</v>
      </c>
      <c r="T214" s="3" t="str">
        <f>VLOOKUP(Q214,道具信息!$Q$3:$S$20,2,FALSE)</f>
        <v>CHEST_ITEM_TYPE_T2_PART</v>
      </c>
      <c r="U214" s="3" t="str">
        <f>IF(COUNTIF(U$178:U213,T214)=0,T214,"")</f>
        <v/>
      </c>
      <c r="V214" s="3" t="str">
        <f t="shared" si="134"/>
        <v>CHEST_ITEM_TYPE_T2_SHARD,CHEST_ITEM_TYPE_T3_SHARD,CHEST_ITEM_TYPE_T1_PART,CHEST_ITEM_TYPE_T2_PART</v>
      </c>
      <c r="W214" s="13" t="str">
        <f t="shared" si="135"/>
        <v/>
      </c>
      <c r="X214" s="3" t="str">
        <f t="shared" si="133"/>
        <v/>
      </c>
      <c r="Y214" s="3" t="str">
        <f t="shared" si="136"/>
        <v>22.5%,37.1%,31.2%,7.7%</v>
      </c>
    </row>
    <row r="215" spans="2:25" x14ac:dyDescent="0.3">
      <c r="B215" s="2">
        <f>数据源!B247</f>
        <v>6</v>
      </c>
      <c r="C215" s="2" t="str">
        <f>数据源!C247</f>
        <v>T2LP4</v>
      </c>
      <c r="D215" s="2" t="str">
        <f>数据源!D247</f>
        <v>部件</v>
      </c>
      <c r="E215" s="2">
        <f>数据源!E247</f>
        <v>102.20000000000002</v>
      </c>
      <c r="F215" s="2">
        <f>数据源!F247</f>
        <v>2</v>
      </c>
      <c r="G215" s="2">
        <f>数据源!G247</f>
        <v>7.6E-3</v>
      </c>
      <c r="H215" s="2">
        <f>数据源!H247</f>
        <v>4.275929549902152E-3</v>
      </c>
      <c r="I215" s="2">
        <f>数据源!I247</f>
        <v>43</v>
      </c>
      <c r="J215" s="3">
        <f t="shared" si="116"/>
        <v>1</v>
      </c>
      <c r="K215" s="3">
        <f t="shared" si="117"/>
        <v>3</v>
      </c>
      <c r="L215" s="3" t="str">
        <f t="shared" si="128"/>
        <v>部件</v>
      </c>
      <c r="M215" s="3">
        <f t="shared" ca="1" si="129"/>
        <v>92004</v>
      </c>
      <c r="N215" s="1" t="str">
        <f t="shared" ca="1" si="130"/>
        <v>51221,52221,53221,51311,52311,53311,51321,52321,53321,91001,91003,91005,91101,91103,91105,91201,91203,91205,91002,91004,91006,91102,91104,91106,91202,91204,91206,92001,92003,92005,92101,92103,92105,92201,92203,92205,92002,92004</v>
      </c>
      <c r="O215" s="1" t="str">
        <f t="shared" si="131"/>
        <v>757,757,757,714,714,714,536,536,536,175,175,175,175,175,175,175,175,175,175,175,175,175,175,175,175,175,175,43,43,43,43,43,43,43,43,43,43,43</v>
      </c>
      <c r="P215" s="1" t="str">
        <f t="shared" si="132"/>
        <v>(3,4),(3,4),(3,4),(2,3),(2,3),(2,3),(1,3),(1,3),(1,3),(1,3),(1,3),(1,3),(1,3),(1,3),(1,3),(1,3),(1,3),(1,3),(1,3),(1,3),(1,3),(1,3),(1,3),(1,3),(1,3),(1,3),(1,3),(1,3),(1,3),(1,3),(1,3),(1,3),(1,3),(1,3),(1,3),(1,3),(1,3),(1,3)</v>
      </c>
      <c r="Q215" s="3" t="str">
        <f>IF(D215="坦克碎片",VLOOKUP(C215,道具信息!$N$2:$O$291,2,FALSE)&amp;"碎片",VLOOKUP(C215,道具信息!$N$2:$O$291,2,FALSE))</f>
        <v>T2部件</v>
      </c>
      <c r="R215" s="3">
        <f t="shared" si="137"/>
        <v>774</v>
      </c>
      <c r="S215" s="11">
        <f t="shared" si="138"/>
        <v>7.6999999999999999E-2</v>
      </c>
      <c r="T215" s="3" t="str">
        <f>VLOOKUP(Q215,道具信息!$Q$3:$S$20,2,FALSE)</f>
        <v>CHEST_ITEM_TYPE_T2_PART</v>
      </c>
      <c r="U215" s="3" t="str">
        <f>IF(COUNTIF(U$178:U214,T215)=0,T215,"")</f>
        <v/>
      </c>
      <c r="V215" s="3" t="str">
        <f t="shared" si="134"/>
        <v>CHEST_ITEM_TYPE_T2_SHARD,CHEST_ITEM_TYPE_T3_SHARD,CHEST_ITEM_TYPE_T1_PART,CHEST_ITEM_TYPE_T2_PART</v>
      </c>
      <c r="W215" s="13" t="str">
        <f t="shared" si="135"/>
        <v/>
      </c>
      <c r="X215" s="3" t="str">
        <f t="shared" si="133"/>
        <v/>
      </c>
      <c r="Y215" s="3" t="str">
        <f t="shared" si="136"/>
        <v>22.5%,37.1%,31.2%,7.7%</v>
      </c>
    </row>
    <row r="216" spans="2:25" x14ac:dyDescent="0.3">
      <c r="B216" s="2">
        <f>数据源!B248</f>
        <v>6</v>
      </c>
      <c r="C216" s="2" t="str">
        <f>数据源!C248</f>
        <v>T2LP6</v>
      </c>
      <c r="D216" s="2" t="str">
        <f>数据源!D248</f>
        <v>部件</v>
      </c>
      <c r="E216" s="2">
        <f>数据源!E248</f>
        <v>102.20000000000002</v>
      </c>
      <c r="F216" s="2">
        <f>数据源!F248</f>
        <v>2</v>
      </c>
      <c r="G216" s="2">
        <f>数据源!G248</f>
        <v>7.6E-3</v>
      </c>
      <c r="H216" s="2">
        <f>数据源!H248</f>
        <v>4.275929549902152E-3</v>
      </c>
      <c r="I216" s="2">
        <f>数据源!I248</f>
        <v>43</v>
      </c>
      <c r="J216" s="3">
        <f t="shared" si="116"/>
        <v>1</v>
      </c>
      <c r="K216" s="3">
        <f t="shared" si="117"/>
        <v>3</v>
      </c>
      <c r="L216" s="3" t="str">
        <f t="shared" si="128"/>
        <v>部件</v>
      </c>
      <c r="M216" s="3">
        <f t="shared" ca="1" si="129"/>
        <v>92006</v>
      </c>
      <c r="N216" s="1" t="str">
        <f t="shared" ca="1" si="130"/>
        <v>51221,52221,53221,51311,52311,53311,51321,52321,53321,91001,91003,91005,91101,91103,91105,91201,91203,91205,91002,91004,91006,91102,91104,91106,91202,91204,91206,92001,92003,92005,92101,92103,92105,92201,92203,92205,92002,92004,92006</v>
      </c>
      <c r="O216" s="1" t="str">
        <f t="shared" si="131"/>
        <v>757,757,757,714,714,714,536,536,536,175,175,175,175,175,175,175,175,175,175,175,175,175,175,175,175,175,175,43,43,43,43,43,43,43,43,43,43,43,43</v>
      </c>
      <c r="P216" s="1" t="str">
        <f t="shared" si="132"/>
        <v>(3,4),(3,4),(3,4),(2,3),(2,3),(2,3),(1,3),(1,3),(1,3),(1,3),(1,3),(1,3),(1,3),(1,3),(1,3),(1,3),(1,3),(1,3),(1,3),(1,3),(1,3),(1,3),(1,3),(1,3),(1,3),(1,3),(1,3),(1,3),(1,3),(1,3),(1,3),(1,3),(1,3),(1,3),(1,3),(1,3),(1,3),(1,3),(1,3)</v>
      </c>
      <c r="Q216" s="3" t="str">
        <f>IF(D216="坦克碎片",VLOOKUP(C216,道具信息!$N$2:$O$291,2,FALSE)&amp;"碎片",VLOOKUP(C216,道具信息!$N$2:$O$291,2,FALSE))</f>
        <v>T2部件</v>
      </c>
      <c r="R216" s="3">
        <f t="shared" si="137"/>
        <v>774</v>
      </c>
      <c r="S216" s="11">
        <f t="shared" si="138"/>
        <v>7.6999999999999999E-2</v>
      </c>
      <c r="T216" s="3" t="str">
        <f>VLOOKUP(Q216,道具信息!$Q$3:$S$20,2,FALSE)</f>
        <v>CHEST_ITEM_TYPE_T2_PART</v>
      </c>
      <c r="U216" s="3" t="str">
        <f>IF(COUNTIF(U$178:U215,T216)=0,T216,"")</f>
        <v/>
      </c>
      <c r="V216" s="3" t="str">
        <f t="shared" si="134"/>
        <v>CHEST_ITEM_TYPE_T2_SHARD,CHEST_ITEM_TYPE_T3_SHARD,CHEST_ITEM_TYPE_T1_PART,CHEST_ITEM_TYPE_T2_PART</v>
      </c>
      <c r="W216" s="13" t="str">
        <f t="shared" si="135"/>
        <v/>
      </c>
      <c r="X216" s="3" t="str">
        <f t="shared" si="133"/>
        <v/>
      </c>
      <c r="Y216" s="3" t="str">
        <f t="shared" si="136"/>
        <v>22.5%,37.1%,31.2%,7.7%</v>
      </c>
    </row>
    <row r="217" spans="2:25" x14ac:dyDescent="0.3">
      <c r="B217" s="2">
        <f>数据源!B249</f>
        <v>6</v>
      </c>
      <c r="C217" s="2" t="str">
        <f>数据源!C249</f>
        <v>T2MP2</v>
      </c>
      <c r="D217" s="2" t="str">
        <f>数据源!D249</f>
        <v>部件</v>
      </c>
      <c r="E217" s="2">
        <f>数据源!E249</f>
        <v>102.20000000000002</v>
      </c>
      <c r="F217" s="2">
        <f>数据源!F249</f>
        <v>2</v>
      </c>
      <c r="G217" s="2">
        <f>数据源!G249</f>
        <v>7.6E-3</v>
      </c>
      <c r="H217" s="2">
        <f>数据源!H249</f>
        <v>4.275929549902152E-3</v>
      </c>
      <c r="I217" s="2">
        <f>数据源!I249</f>
        <v>43</v>
      </c>
      <c r="J217" s="3">
        <f t="shared" si="116"/>
        <v>1</v>
      </c>
      <c r="K217" s="3">
        <f t="shared" si="117"/>
        <v>3</v>
      </c>
      <c r="L217" s="3" t="str">
        <f t="shared" si="128"/>
        <v>部件</v>
      </c>
      <c r="M217" s="3">
        <f t="shared" ca="1" si="129"/>
        <v>92102</v>
      </c>
      <c r="N217" s="1" t="str">
        <f t="shared" ca="1" si="130"/>
        <v>51221,52221,53221,51311,52311,53311,51321,52321,53321,91001,91003,91005,91101,91103,91105,91201,91203,91205,91002,91004,91006,91102,91104,91106,91202,91204,91206,92001,92003,92005,92101,92103,92105,92201,92203,92205,92002,92004,92006,92102</v>
      </c>
      <c r="O217" s="1" t="str">
        <f t="shared" si="131"/>
        <v>757,757,757,714,714,714,536,536,536,175,175,175,175,175,175,175,175,175,175,175,175,175,175,175,175,175,175,43,43,43,43,43,43,43,43,43,43,43,43,43</v>
      </c>
      <c r="P217" s="1" t="str">
        <f t="shared" si="132"/>
        <v>(3,4),(3,4),(3,4),(2,3),(2,3),(2,3),(1,3),(1,3),(1,3),(1,3),(1,3),(1,3),(1,3),(1,3),(1,3),(1,3),(1,3),(1,3),(1,3),(1,3),(1,3),(1,3),(1,3),(1,3),(1,3),(1,3),(1,3),(1,3),(1,3),(1,3),(1,3),(1,3),(1,3),(1,3),(1,3),(1,3),(1,3),(1,3),(1,3),(1,3)</v>
      </c>
      <c r="Q217" s="3" t="str">
        <f>IF(D217="坦克碎片",VLOOKUP(C217,道具信息!$N$2:$O$291,2,FALSE)&amp;"碎片",VLOOKUP(C217,道具信息!$N$2:$O$291,2,FALSE))</f>
        <v>T2部件</v>
      </c>
      <c r="R217" s="3">
        <f t="shared" si="137"/>
        <v>774</v>
      </c>
      <c r="S217" s="11">
        <f t="shared" si="138"/>
        <v>7.6999999999999999E-2</v>
      </c>
      <c r="T217" s="3" t="str">
        <f>VLOOKUP(Q217,道具信息!$Q$3:$S$20,2,FALSE)</f>
        <v>CHEST_ITEM_TYPE_T2_PART</v>
      </c>
      <c r="U217" s="3" t="str">
        <f>IF(COUNTIF(U$178:U216,T217)=0,T217,"")</f>
        <v/>
      </c>
      <c r="V217" s="3" t="str">
        <f t="shared" si="134"/>
        <v>CHEST_ITEM_TYPE_T2_SHARD,CHEST_ITEM_TYPE_T3_SHARD,CHEST_ITEM_TYPE_T1_PART,CHEST_ITEM_TYPE_T2_PART</v>
      </c>
      <c r="W217" s="13" t="str">
        <f t="shared" si="135"/>
        <v/>
      </c>
      <c r="X217" s="3" t="str">
        <f t="shared" si="133"/>
        <v/>
      </c>
      <c r="Y217" s="3" t="str">
        <f t="shared" si="136"/>
        <v>22.5%,37.1%,31.2%,7.7%</v>
      </c>
    </row>
    <row r="218" spans="2:25" x14ac:dyDescent="0.3">
      <c r="B218" s="2">
        <f>数据源!B250</f>
        <v>6</v>
      </c>
      <c r="C218" s="2" t="str">
        <f>数据源!C250</f>
        <v>T2MP4</v>
      </c>
      <c r="D218" s="2" t="str">
        <f>数据源!D250</f>
        <v>部件</v>
      </c>
      <c r="E218" s="2">
        <f>数据源!E250</f>
        <v>102.20000000000002</v>
      </c>
      <c r="F218" s="2">
        <f>数据源!F250</f>
        <v>2</v>
      </c>
      <c r="G218" s="2">
        <f>数据源!G250</f>
        <v>7.6E-3</v>
      </c>
      <c r="H218" s="2">
        <f>数据源!H250</f>
        <v>4.275929549902152E-3</v>
      </c>
      <c r="I218" s="2">
        <f>数据源!I250</f>
        <v>43</v>
      </c>
      <c r="J218" s="3">
        <f t="shared" si="116"/>
        <v>1</v>
      </c>
      <c r="K218" s="3">
        <f t="shared" si="117"/>
        <v>3</v>
      </c>
      <c r="L218" s="3" t="str">
        <f t="shared" si="128"/>
        <v>部件</v>
      </c>
      <c r="M218" s="3">
        <f t="shared" ca="1" si="129"/>
        <v>92104</v>
      </c>
      <c r="N218" s="1" t="str">
        <f t="shared" ca="1" si="130"/>
        <v>51221,52221,53221,51311,52311,53311,51321,52321,53321,91001,91003,91005,91101,91103,91105,91201,91203,91205,91002,91004,91006,91102,91104,91106,91202,91204,91206,92001,92003,92005,92101,92103,92105,92201,92203,92205,92002,92004,92006,92102,92104</v>
      </c>
      <c r="O218" s="1" t="str">
        <f t="shared" si="131"/>
        <v>757,757,757,714,714,714,536,536,536,175,175,175,175,175,175,175,175,175,175,175,175,175,175,175,175,175,175,43,43,43,43,43,43,43,43,43,43,43,43,43,43</v>
      </c>
      <c r="P218" s="1" t="str">
        <f t="shared" si="132"/>
        <v>(3,4),(3,4),(3,4),(2,3),(2,3),(2,3),(1,3),(1,3),(1,3),(1,3),(1,3),(1,3),(1,3),(1,3),(1,3),(1,3),(1,3),(1,3),(1,3),(1,3),(1,3),(1,3),(1,3),(1,3),(1,3),(1,3),(1,3),(1,3),(1,3),(1,3),(1,3),(1,3),(1,3),(1,3),(1,3),(1,3),(1,3),(1,3),(1,3),(1,3),(1,3)</v>
      </c>
      <c r="Q218" s="3" t="str">
        <f>IF(D218="坦克碎片",VLOOKUP(C218,道具信息!$N$2:$O$291,2,FALSE)&amp;"碎片",VLOOKUP(C218,道具信息!$N$2:$O$291,2,FALSE))</f>
        <v>T2部件</v>
      </c>
      <c r="R218" s="3">
        <f t="shared" si="137"/>
        <v>774</v>
      </c>
      <c r="S218" s="11">
        <f t="shared" si="138"/>
        <v>7.6999999999999999E-2</v>
      </c>
      <c r="T218" s="3" t="str">
        <f>VLOOKUP(Q218,道具信息!$Q$3:$S$20,2,FALSE)</f>
        <v>CHEST_ITEM_TYPE_T2_PART</v>
      </c>
      <c r="U218" s="3" t="str">
        <f>IF(COUNTIF(U$178:U217,T218)=0,T218,"")</f>
        <v/>
      </c>
      <c r="V218" s="3" t="str">
        <f t="shared" si="134"/>
        <v>CHEST_ITEM_TYPE_T2_SHARD,CHEST_ITEM_TYPE_T3_SHARD,CHEST_ITEM_TYPE_T1_PART,CHEST_ITEM_TYPE_T2_PART</v>
      </c>
      <c r="W218" s="13" t="str">
        <f t="shared" si="135"/>
        <v/>
      </c>
      <c r="X218" s="3" t="str">
        <f t="shared" si="133"/>
        <v/>
      </c>
      <c r="Y218" s="3" t="str">
        <f t="shared" si="136"/>
        <v>22.5%,37.1%,31.2%,7.7%</v>
      </c>
    </row>
    <row r="219" spans="2:25" x14ac:dyDescent="0.3">
      <c r="B219" s="2">
        <f>数据源!B251</f>
        <v>6</v>
      </c>
      <c r="C219" s="2" t="str">
        <f>数据源!C251</f>
        <v>T2MP6</v>
      </c>
      <c r="D219" s="2" t="str">
        <f>数据源!D251</f>
        <v>部件</v>
      </c>
      <c r="E219" s="2">
        <f>数据源!E251</f>
        <v>102.20000000000002</v>
      </c>
      <c r="F219" s="2">
        <f>数据源!F251</f>
        <v>2</v>
      </c>
      <c r="G219" s="2">
        <f>数据源!G251</f>
        <v>7.6E-3</v>
      </c>
      <c r="H219" s="2">
        <f>数据源!H251</f>
        <v>4.275929549902152E-3</v>
      </c>
      <c r="I219" s="2">
        <f>数据源!I251</f>
        <v>43</v>
      </c>
      <c r="J219" s="3">
        <f t="shared" si="116"/>
        <v>1</v>
      </c>
      <c r="K219" s="3">
        <f t="shared" si="117"/>
        <v>3</v>
      </c>
      <c r="L219" s="3" t="str">
        <f t="shared" si="128"/>
        <v>部件</v>
      </c>
      <c r="M219" s="3">
        <f t="shared" ca="1" si="129"/>
        <v>92106</v>
      </c>
      <c r="N219" s="1" t="str">
        <f t="shared" ca="1" si="130"/>
        <v>51221,52221,53221,51311,52311,53311,51321,52321,53321,91001,91003,91005,91101,91103,91105,91201,91203,91205,91002,91004,91006,91102,91104,91106,91202,91204,91206,92001,92003,92005,92101,92103,92105,92201,92203,92205,92002,92004,92006,92102,92104,92106</v>
      </c>
      <c r="O219" s="1" t="str">
        <f t="shared" si="131"/>
        <v>757,757,757,714,714,714,536,536,536,175,175,175,175,175,175,175,175,175,175,175,175,175,175,175,175,175,175,43,43,43,43,43,43,43,43,43,43,43,43,43,43,43</v>
      </c>
      <c r="P219" s="1" t="str">
        <f t="shared" si="132"/>
        <v>(3,4),(3,4),(3,4),(2,3),(2,3),(2,3),(1,3),(1,3),(1,3),(1,3),(1,3),(1,3),(1,3),(1,3),(1,3),(1,3),(1,3),(1,3),(1,3),(1,3),(1,3),(1,3),(1,3),(1,3),(1,3),(1,3),(1,3),(1,3),(1,3),(1,3),(1,3),(1,3),(1,3),(1,3),(1,3),(1,3),(1,3),(1,3),(1,3),(1,3),(1,3),(1,3)</v>
      </c>
      <c r="Q219" s="3" t="str">
        <f>IF(D219="坦克碎片",VLOOKUP(C219,道具信息!$N$2:$O$291,2,FALSE)&amp;"碎片",VLOOKUP(C219,道具信息!$N$2:$O$291,2,FALSE))</f>
        <v>T2部件</v>
      </c>
      <c r="R219" s="3">
        <f t="shared" si="137"/>
        <v>774</v>
      </c>
      <c r="S219" s="11">
        <f t="shared" si="138"/>
        <v>7.6999999999999999E-2</v>
      </c>
      <c r="T219" s="3" t="str">
        <f>VLOOKUP(Q219,道具信息!$Q$3:$S$20,2,FALSE)</f>
        <v>CHEST_ITEM_TYPE_T2_PART</v>
      </c>
      <c r="U219" s="3" t="str">
        <f>IF(COUNTIF(U$178:U218,T219)=0,T219,"")</f>
        <v/>
      </c>
      <c r="V219" s="3" t="str">
        <f t="shared" si="134"/>
        <v>CHEST_ITEM_TYPE_T2_SHARD,CHEST_ITEM_TYPE_T3_SHARD,CHEST_ITEM_TYPE_T1_PART,CHEST_ITEM_TYPE_T2_PART</v>
      </c>
      <c r="W219" s="13" t="str">
        <f t="shared" si="135"/>
        <v/>
      </c>
      <c r="X219" s="3" t="str">
        <f t="shared" si="133"/>
        <v/>
      </c>
      <c r="Y219" s="3" t="str">
        <f t="shared" si="136"/>
        <v>22.5%,37.1%,31.2%,7.7%</v>
      </c>
    </row>
    <row r="220" spans="2:25" x14ac:dyDescent="0.3">
      <c r="B220" s="2">
        <f>数据源!B252</f>
        <v>6</v>
      </c>
      <c r="C220" s="2" t="str">
        <f>数据源!C252</f>
        <v>T2HP2</v>
      </c>
      <c r="D220" s="2" t="str">
        <f>数据源!D252</f>
        <v>部件</v>
      </c>
      <c r="E220" s="2">
        <f>数据源!E252</f>
        <v>102.20000000000002</v>
      </c>
      <c r="F220" s="2">
        <f>数据源!F252</f>
        <v>2</v>
      </c>
      <c r="G220" s="2">
        <f>数据源!G252</f>
        <v>7.6E-3</v>
      </c>
      <c r="H220" s="2">
        <f>数据源!H252</f>
        <v>4.275929549902152E-3</v>
      </c>
      <c r="I220" s="2">
        <f>数据源!I252</f>
        <v>43</v>
      </c>
      <c r="J220" s="3">
        <f t="shared" si="116"/>
        <v>1</v>
      </c>
      <c r="K220" s="3">
        <f t="shared" si="117"/>
        <v>3</v>
      </c>
      <c r="L220" s="3" t="str">
        <f t="shared" si="128"/>
        <v>部件</v>
      </c>
      <c r="M220" s="3">
        <f t="shared" ca="1" si="129"/>
        <v>92202</v>
      </c>
      <c r="N220" s="1" t="str">
        <f t="shared" ca="1" si="130"/>
        <v>51221,52221,53221,51311,52311,53311,51321,52321,53321,91001,91003,91005,91101,91103,91105,91201,91203,91205,91002,91004,91006,91102,91104,91106,91202,91204,91206,92001,92003,92005,92101,92103,92105,92201,92203,92205,92002,92004,92006,92102,92104,92106,92202</v>
      </c>
      <c r="O220" s="1" t="str">
        <f t="shared" si="131"/>
        <v>757,757,757,714,714,714,536,536,536,175,175,175,175,175,175,175,175,175,175,175,175,175,175,175,175,175,175,43,43,43,43,43,43,43,43,43,43,43,43,43,43,43,43</v>
      </c>
      <c r="P220" s="1" t="str">
        <f t="shared" si="132"/>
        <v>(3,4),(3,4),(3,4),(2,3),(2,3),(2,3),(1,3),(1,3),(1,3),(1,3),(1,3),(1,3),(1,3),(1,3),(1,3),(1,3),(1,3),(1,3),(1,3),(1,3),(1,3),(1,3),(1,3),(1,3),(1,3),(1,3),(1,3),(1,3),(1,3),(1,3),(1,3),(1,3),(1,3),(1,3),(1,3),(1,3),(1,3),(1,3),(1,3),(1,3),(1,3),(1,3),(1,3)</v>
      </c>
      <c r="Q220" s="3" t="str">
        <f>IF(D220="坦克碎片",VLOOKUP(C220,道具信息!$N$2:$O$291,2,FALSE)&amp;"碎片",VLOOKUP(C220,道具信息!$N$2:$O$291,2,FALSE))</f>
        <v>T2部件</v>
      </c>
      <c r="R220" s="3">
        <f t="shared" si="137"/>
        <v>774</v>
      </c>
      <c r="S220" s="11">
        <f t="shared" si="138"/>
        <v>7.6999999999999999E-2</v>
      </c>
      <c r="T220" s="3" t="str">
        <f>VLOOKUP(Q220,道具信息!$Q$3:$S$20,2,FALSE)</f>
        <v>CHEST_ITEM_TYPE_T2_PART</v>
      </c>
      <c r="U220" s="3" t="str">
        <f>IF(COUNTIF(U$178:U219,T220)=0,T220,"")</f>
        <v/>
      </c>
      <c r="V220" s="3" t="str">
        <f t="shared" si="134"/>
        <v>CHEST_ITEM_TYPE_T2_SHARD,CHEST_ITEM_TYPE_T3_SHARD,CHEST_ITEM_TYPE_T1_PART,CHEST_ITEM_TYPE_T2_PART</v>
      </c>
      <c r="W220" s="13" t="str">
        <f t="shared" si="135"/>
        <v/>
      </c>
      <c r="X220" s="3" t="str">
        <f t="shared" si="133"/>
        <v/>
      </c>
      <c r="Y220" s="3" t="str">
        <f t="shared" si="136"/>
        <v>22.5%,37.1%,31.2%,7.7%</v>
      </c>
    </row>
    <row r="221" spans="2:25" x14ac:dyDescent="0.3">
      <c r="B221" s="2">
        <f>数据源!B253</f>
        <v>6</v>
      </c>
      <c r="C221" s="2" t="str">
        <f>数据源!C253</f>
        <v>T2HP4</v>
      </c>
      <c r="D221" s="2" t="str">
        <f>数据源!D253</f>
        <v>部件</v>
      </c>
      <c r="E221" s="2">
        <f>数据源!E253</f>
        <v>102.20000000000002</v>
      </c>
      <c r="F221" s="2">
        <f>数据源!F253</f>
        <v>2</v>
      </c>
      <c r="G221" s="2">
        <f>数据源!G253</f>
        <v>7.6E-3</v>
      </c>
      <c r="H221" s="2">
        <f>数据源!H253</f>
        <v>4.275929549902152E-3</v>
      </c>
      <c r="I221" s="2">
        <f>数据源!I253</f>
        <v>43</v>
      </c>
      <c r="J221" s="3">
        <f t="shared" si="116"/>
        <v>1</v>
      </c>
      <c r="K221" s="3">
        <f t="shared" si="117"/>
        <v>3</v>
      </c>
      <c r="L221" s="3" t="str">
        <f t="shared" si="128"/>
        <v>部件</v>
      </c>
      <c r="M221" s="3">
        <f t="shared" ca="1" si="129"/>
        <v>92204</v>
      </c>
      <c r="N221" s="1" t="str">
        <f t="shared" ca="1" si="130"/>
        <v>51221,52221,53221,51311,52311,53311,51321,52321,53321,91001,91003,91005,91101,91103,91105,91201,91203,91205,91002,91004,91006,91102,91104,91106,91202,91204,91206,92001,92003,92005,92101,92103,92105,92201,92203,92205,92002,92004,92006,92102,92104,92106,92202,92204</v>
      </c>
      <c r="O221" s="1" t="str">
        <f t="shared" si="131"/>
        <v>757,757,757,714,714,714,536,536,536,175,175,175,175,175,175,175,175,175,175,175,175,175,175,175,175,175,175,43,43,43,43,43,43,43,43,43,43,43,43,43,43,43,43,43</v>
      </c>
      <c r="P221" s="1" t="str">
        <f t="shared" si="132"/>
        <v>(3,4),(3,4),(3,4),(2,3),(2,3),(2,3),(1,3),(1,3),(1,3),(1,3),(1,3),(1,3),(1,3),(1,3),(1,3),(1,3),(1,3),(1,3),(1,3),(1,3),(1,3),(1,3),(1,3),(1,3),(1,3),(1,3),(1,3),(1,3),(1,3),(1,3),(1,3),(1,3),(1,3),(1,3),(1,3),(1,3),(1,3),(1,3),(1,3),(1,3),(1,3),(1,3),(1,3),(1,3)</v>
      </c>
      <c r="Q221" s="3" t="str">
        <f>IF(D221="坦克碎片",VLOOKUP(C221,道具信息!$N$2:$O$291,2,FALSE)&amp;"碎片",VLOOKUP(C221,道具信息!$N$2:$O$291,2,FALSE))</f>
        <v>T2部件</v>
      </c>
      <c r="R221" s="3">
        <f t="shared" si="137"/>
        <v>774</v>
      </c>
      <c r="S221" s="11">
        <f t="shared" si="138"/>
        <v>7.6999999999999999E-2</v>
      </c>
      <c r="T221" s="3" t="str">
        <f>VLOOKUP(Q221,道具信息!$Q$3:$S$20,2,FALSE)</f>
        <v>CHEST_ITEM_TYPE_T2_PART</v>
      </c>
      <c r="U221" s="3" t="str">
        <f>IF(COUNTIF(U$178:U220,T221)=0,T221,"")</f>
        <v/>
      </c>
      <c r="V221" s="3" t="str">
        <f t="shared" si="134"/>
        <v>CHEST_ITEM_TYPE_T2_SHARD,CHEST_ITEM_TYPE_T3_SHARD,CHEST_ITEM_TYPE_T1_PART,CHEST_ITEM_TYPE_T2_PART</v>
      </c>
      <c r="W221" s="13" t="str">
        <f t="shared" si="135"/>
        <v/>
      </c>
      <c r="X221" s="3" t="str">
        <f t="shared" si="133"/>
        <v/>
      </c>
      <c r="Y221" s="3" t="str">
        <f t="shared" si="136"/>
        <v>22.5%,37.1%,31.2%,7.7%</v>
      </c>
    </row>
    <row r="222" spans="2:25" x14ac:dyDescent="0.3">
      <c r="B222" s="2">
        <f>数据源!B254</f>
        <v>6</v>
      </c>
      <c r="C222" s="2" t="str">
        <f>数据源!C254</f>
        <v>T2HP6</v>
      </c>
      <c r="D222" s="2" t="str">
        <f>数据源!D254</f>
        <v>部件</v>
      </c>
      <c r="E222" s="2">
        <f>数据源!E254</f>
        <v>102.20000000000002</v>
      </c>
      <c r="F222" s="2">
        <f>数据源!F254</f>
        <v>2</v>
      </c>
      <c r="G222" s="2">
        <f>数据源!G254</f>
        <v>7.7000000000000002E-3</v>
      </c>
      <c r="H222" s="2">
        <f>数据源!H254</f>
        <v>4.3321917808219175E-3</v>
      </c>
      <c r="I222" s="2">
        <f>数据源!I254</f>
        <v>43</v>
      </c>
      <c r="J222" s="3">
        <f t="shared" si="116"/>
        <v>1</v>
      </c>
      <c r="K222" s="3">
        <f t="shared" si="117"/>
        <v>3</v>
      </c>
      <c r="L222" s="3" t="str">
        <f t="shared" si="128"/>
        <v>部件</v>
      </c>
      <c r="M222" s="3">
        <f t="shared" ca="1" si="129"/>
        <v>92206</v>
      </c>
      <c r="N222" s="1" t="str">
        <f t="shared" ca="1" si="130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222" s="1" t="str">
        <f t="shared" si="131"/>
        <v>757,757,757,714,714,714,536,536,536,175,175,175,175,175,175,175,175,175,175,175,175,175,175,175,175,175,175,43,43,43,43,43,43,43,43,43,43,43,43,43,43,43,43,43,43</v>
      </c>
      <c r="P222" s="1" t="str">
        <f t="shared" si="132"/>
        <v>(3,4),(3,4),(3,4),(2,3),(2,3),(2,3),(1,3),(1,3),(1,3),(1,3),(1,3),(1,3),(1,3),(1,3),(1,3),(1,3),(1,3),(1,3),(1,3),(1,3),(1,3),(1,3),(1,3),(1,3),(1,3),(1,3),(1,3),(1,3),(1,3),(1,3),(1,3),(1,3),(1,3),(1,3),(1,3),(1,3),(1,3),(1,3),(1,3),(1,3),(1,3),(1,3),(1,3),(1,3),(1,3)</v>
      </c>
      <c r="Q222" s="3" t="str">
        <f>IF(D222="坦克碎片",VLOOKUP(C222,道具信息!$N$2:$O$291,2,FALSE)&amp;"碎片",VLOOKUP(C222,道具信息!$N$2:$O$291,2,FALSE))</f>
        <v>T2部件</v>
      </c>
      <c r="R222" s="3">
        <f t="shared" si="137"/>
        <v>774</v>
      </c>
      <c r="S222" s="11">
        <f t="shared" si="138"/>
        <v>7.6999999999999999E-2</v>
      </c>
      <c r="T222" s="3" t="str">
        <f>VLOOKUP(Q222,道具信息!$Q$3:$S$20,2,FALSE)</f>
        <v>CHEST_ITEM_TYPE_T2_PART</v>
      </c>
      <c r="U222" s="3" t="str">
        <f>IF(COUNTIF(U$178:U221,T222)=0,T222,"")</f>
        <v/>
      </c>
      <c r="V222" s="3" t="str">
        <f t="shared" si="134"/>
        <v>CHEST_ITEM_TYPE_T2_SHARD,CHEST_ITEM_TYPE_T3_SHARD,CHEST_ITEM_TYPE_T1_PART,CHEST_ITEM_TYPE_T2_PART</v>
      </c>
      <c r="W222" s="13" t="str">
        <f t="shared" si="135"/>
        <v/>
      </c>
      <c r="X222" s="3" t="str">
        <f t="shared" si="133"/>
        <v/>
      </c>
      <c r="Y222" s="3" t="str">
        <f t="shared" si="136"/>
        <v>22.5%,37.1%,31.2%,7.7%</v>
      </c>
    </row>
    <row r="223" spans="2:25" x14ac:dyDescent="0.3">
      <c r="B223" s="2">
        <f>数据源!B255</f>
        <v>6</v>
      </c>
      <c r="C223" s="2" t="str">
        <f>数据源!C255</f>
        <v>T3LP1</v>
      </c>
      <c r="D223" s="2" t="str">
        <f>数据源!D255</f>
        <v>部件</v>
      </c>
      <c r="E223" s="2">
        <f>数据源!E255</f>
        <v>524.4</v>
      </c>
      <c r="F223" s="2">
        <f>数据源!F255</f>
        <v>1</v>
      </c>
      <c r="G223" s="2">
        <f>数据源!G255</f>
        <v>7.7000000000000002E-3</v>
      </c>
      <c r="H223" s="2">
        <f>数据源!H255</f>
        <v>1.6885964912280705E-3</v>
      </c>
      <c r="I223" s="2">
        <f>数据源!I255</f>
        <v>17</v>
      </c>
      <c r="J223" s="3">
        <f t="shared" si="116"/>
        <v>1</v>
      </c>
      <c r="K223" s="3">
        <f t="shared" si="117"/>
        <v>1</v>
      </c>
      <c r="L223" s="3" t="str">
        <f t="shared" si="128"/>
        <v>部件</v>
      </c>
      <c r="M223" s="3">
        <f t="shared" ca="1" si="129"/>
        <v>93001</v>
      </c>
      <c r="N223" s="1" t="str">
        <f t="shared" ca="1" si="130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</v>
      </c>
      <c r="O223" s="1" t="str">
        <f t="shared" si="131"/>
        <v>757,757,757,714,714,714,536,536,536,175,175,175,175,175,175,175,175,175,175,175,175,175,175,175,175,175,175,43,43,43,43,43,43,43,43,43,43,43,43,43,43,43,43,43,43,17</v>
      </c>
      <c r="P223" s="1" t="str">
        <f t="shared" si="132"/>
        <v>(3,4),(3,4),(3,4),(2,3),(2,3),(2,3),(1,3),(1,3),(1,3),(1,3),(1,3),(1,3),(1,3),(1,3),(1,3),(1,3),(1,3),(1,3),(1,3),(1,3),(1,3),(1,3),(1,3),(1,3),(1,3),(1,3),(1,3),(1,3),(1,3),(1,3),(1,3),(1,3),(1,3),(1,3),(1,3),(1,3),(1,3),(1,3),(1,3),(1,3),(1,3),(1,3),(1,3),(1,3),(1,3),(1,1)</v>
      </c>
      <c r="Q223" s="3" t="str">
        <f>IF(D223="坦克碎片",VLOOKUP(C223,道具信息!$N$2:$O$291,2,FALSE)&amp;"碎片",VLOOKUP(C223,道具信息!$N$2:$O$291,2,FALSE))</f>
        <v>T3部件</v>
      </c>
      <c r="R223" s="3">
        <f t="shared" si="137"/>
        <v>153</v>
      </c>
      <c r="S223" s="11">
        <f t="shared" si="138"/>
        <v>1.4999999999999999E-2</v>
      </c>
      <c r="T223" s="3" t="str">
        <f>VLOOKUP(Q223,道具信息!$Q$3:$S$20,2,FALSE)</f>
        <v>CHEST_ITEM_TYPE_T3_PART</v>
      </c>
      <c r="U223" s="3" t="str">
        <f>IF(COUNTIF(U$178:U222,T223)=0,T223,"")</f>
        <v>CHEST_ITEM_TYPE_T3_PART</v>
      </c>
      <c r="V223" s="3" t="str">
        <f t="shared" si="134"/>
        <v>CHEST_ITEM_TYPE_T2_SHARD,CHEST_ITEM_TYPE_T3_SHARD,CHEST_ITEM_TYPE_T1_PART,CHEST_ITEM_TYPE_T2_PART,CHEST_ITEM_TYPE_T3_PART</v>
      </c>
      <c r="W223" s="13">
        <f t="shared" si="135"/>
        <v>1.4999999999999999E-2</v>
      </c>
      <c r="X223" s="3" t="str">
        <f t="shared" si="133"/>
        <v>1.5%</v>
      </c>
      <c r="Y223" s="3" t="str">
        <f t="shared" si="136"/>
        <v>22.5%,37.1%,31.2%,7.7%,1.5%</v>
      </c>
    </row>
    <row r="224" spans="2:25" x14ac:dyDescent="0.3">
      <c r="B224" s="2">
        <f>数据源!B256</f>
        <v>6</v>
      </c>
      <c r="C224" s="2" t="str">
        <f>数据源!C256</f>
        <v>T3LP3</v>
      </c>
      <c r="D224" s="2" t="str">
        <f>数据源!D256</f>
        <v>部件</v>
      </c>
      <c r="E224" s="2">
        <f>数据源!E256</f>
        <v>524.4</v>
      </c>
      <c r="F224" s="2">
        <f>数据源!F256</f>
        <v>1</v>
      </c>
      <c r="G224" s="2">
        <f>数据源!G256</f>
        <v>7.7000000000000002E-3</v>
      </c>
      <c r="H224" s="2">
        <f>数据源!H256</f>
        <v>1.6885964912280705E-3</v>
      </c>
      <c r="I224" s="2">
        <f>数据源!I256</f>
        <v>17</v>
      </c>
      <c r="J224" s="3">
        <f t="shared" si="116"/>
        <v>1</v>
      </c>
      <c r="K224" s="3">
        <f t="shared" si="117"/>
        <v>1</v>
      </c>
      <c r="L224" s="3" t="str">
        <f t="shared" si="128"/>
        <v>部件</v>
      </c>
      <c r="M224" s="3">
        <f t="shared" ca="1" si="129"/>
        <v>93003</v>
      </c>
      <c r="N224" s="1" t="str">
        <f t="shared" ca="1" si="130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</v>
      </c>
      <c r="O224" s="1" t="str">
        <f t="shared" si="131"/>
        <v>757,757,757,714,714,714,536,536,536,175,175,175,175,175,175,175,175,175,175,175,175,175,175,175,175,175,175,43,43,43,43,43,43,43,43,43,43,43,43,43,43,43,43,43,43,17,17</v>
      </c>
      <c r="P224" s="1" t="str">
        <f t="shared" si="132"/>
        <v>(3,4),(3,4),(3,4),(2,3),(2,3),(2,3),(1,3),(1,3),(1,3),(1,3),(1,3),(1,3),(1,3),(1,3),(1,3),(1,3),(1,3),(1,3),(1,3),(1,3),(1,3),(1,3),(1,3),(1,3),(1,3),(1,3),(1,3),(1,3),(1,3),(1,3),(1,3),(1,3),(1,3),(1,3),(1,3),(1,3),(1,3),(1,3),(1,3),(1,3),(1,3),(1,3),(1,3),(1,3),(1,3),(1,1),(1,1)</v>
      </c>
      <c r="Q224" s="3" t="str">
        <f>IF(D224="坦克碎片",VLOOKUP(C224,道具信息!$N$2:$O$291,2,FALSE)&amp;"碎片",VLOOKUP(C224,道具信息!$N$2:$O$291,2,FALSE))</f>
        <v>T3部件</v>
      </c>
      <c r="R224" s="3">
        <f t="shared" si="137"/>
        <v>153</v>
      </c>
      <c r="S224" s="11">
        <f t="shared" si="138"/>
        <v>1.4999999999999999E-2</v>
      </c>
      <c r="T224" s="3" t="str">
        <f>VLOOKUP(Q224,道具信息!$Q$3:$S$20,2,FALSE)</f>
        <v>CHEST_ITEM_TYPE_T3_PART</v>
      </c>
      <c r="U224" s="3" t="str">
        <f>IF(COUNTIF(U$178:U223,T224)=0,T224,"")</f>
        <v/>
      </c>
      <c r="V224" s="3" t="str">
        <f t="shared" si="134"/>
        <v>CHEST_ITEM_TYPE_T2_SHARD,CHEST_ITEM_TYPE_T3_SHARD,CHEST_ITEM_TYPE_T1_PART,CHEST_ITEM_TYPE_T2_PART,CHEST_ITEM_TYPE_T3_PART</v>
      </c>
      <c r="W224" s="13" t="str">
        <f t="shared" si="135"/>
        <v/>
      </c>
      <c r="X224" s="3" t="str">
        <f t="shared" si="133"/>
        <v/>
      </c>
      <c r="Y224" s="3" t="str">
        <f t="shared" si="136"/>
        <v>22.5%,37.1%,31.2%,7.7%,1.5%</v>
      </c>
    </row>
    <row r="225" spans="2:25" x14ac:dyDescent="0.3">
      <c r="B225" s="2">
        <f>数据源!B257</f>
        <v>6</v>
      </c>
      <c r="C225" s="2" t="str">
        <f>数据源!C257</f>
        <v>T3LP5</v>
      </c>
      <c r="D225" s="2" t="str">
        <f>数据源!D257</f>
        <v>部件</v>
      </c>
      <c r="E225" s="2">
        <f>数据源!E257</f>
        <v>524.4</v>
      </c>
      <c r="F225" s="2">
        <f>数据源!F257</f>
        <v>1</v>
      </c>
      <c r="G225" s="2">
        <f>数据源!G257</f>
        <v>7.7000000000000002E-3</v>
      </c>
      <c r="H225" s="2">
        <f>数据源!H257</f>
        <v>1.6885964912280705E-3</v>
      </c>
      <c r="I225" s="2">
        <f>数据源!I257</f>
        <v>17</v>
      </c>
      <c r="J225" s="3">
        <f t="shared" si="116"/>
        <v>1</v>
      </c>
      <c r="K225" s="3">
        <f t="shared" si="117"/>
        <v>1</v>
      </c>
      <c r="L225" s="3" t="str">
        <f t="shared" si="128"/>
        <v>部件</v>
      </c>
      <c r="M225" s="3">
        <f t="shared" ca="1" si="129"/>
        <v>93005</v>
      </c>
      <c r="N225" s="1" t="str">
        <f t="shared" ca="1" si="130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</v>
      </c>
      <c r="O225" s="1" t="str">
        <f t="shared" si="131"/>
        <v>757,757,757,714,714,714,536,536,536,175,175,175,175,175,175,175,175,175,175,175,175,175,175,175,175,175,175,43,43,43,43,43,43,43,43,43,43,43,43,43,43,43,43,43,43,17,17,17</v>
      </c>
      <c r="P225" s="1" t="str">
        <f t="shared" si="132"/>
        <v>(3,4),(3,4),(3,4),(2,3),(2,3),(2,3),(1,3),(1,3),(1,3),(1,3),(1,3),(1,3),(1,3),(1,3),(1,3),(1,3),(1,3),(1,3),(1,3),(1,3),(1,3),(1,3),(1,3),(1,3),(1,3),(1,3),(1,3),(1,3),(1,3),(1,3),(1,3),(1,3),(1,3),(1,3),(1,3),(1,3),(1,3),(1,3),(1,3),(1,3),(1,3),(1,3),(1,3),(1,3),(1,3),(1,1),(1,1),(1,1)</v>
      </c>
      <c r="Q225" s="3" t="str">
        <f>IF(D225="坦克碎片",VLOOKUP(C225,道具信息!$N$2:$O$291,2,FALSE)&amp;"碎片",VLOOKUP(C225,道具信息!$N$2:$O$291,2,FALSE))</f>
        <v>T3部件</v>
      </c>
      <c r="R225" s="3">
        <f t="shared" si="137"/>
        <v>153</v>
      </c>
      <c r="S225" s="11">
        <f t="shared" si="138"/>
        <v>1.4999999999999999E-2</v>
      </c>
      <c r="T225" s="3" t="str">
        <f>VLOOKUP(Q225,道具信息!$Q$3:$S$20,2,FALSE)</f>
        <v>CHEST_ITEM_TYPE_T3_PART</v>
      </c>
      <c r="U225" s="3" t="str">
        <f>IF(COUNTIF(U$178:U224,T225)=0,T225,"")</f>
        <v/>
      </c>
      <c r="V225" s="3" t="str">
        <f t="shared" si="134"/>
        <v>CHEST_ITEM_TYPE_T2_SHARD,CHEST_ITEM_TYPE_T3_SHARD,CHEST_ITEM_TYPE_T1_PART,CHEST_ITEM_TYPE_T2_PART,CHEST_ITEM_TYPE_T3_PART</v>
      </c>
      <c r="W225" s="13" t="str">
        <f t="shared" si="135"/>
        <v/>
      </c>
      <c r="X225" s="3" t="str">
        <f t="shared" si="133"/>
        <v/>
      </c>
      <c r="Y225" s="3" t="str">
        <f t="shared" si="136"/>
        <v>22.5%,37.1%,31.2%,7.7%,1.5%</v>
      </c>
    </row>
    <row r="226" spans="2:25" x14ac:dyDescent="0.3">
      <c r="B226" s="2">
        <f>数据源!B258</f>
        <v>6</v>
      </c>
      <c r="C226" s="2" t="str">
        <f>数据源!C258</f>
        <v>T3MP1</v>
      </c>
      <c r="D226" s="2" t="str">
        <f>数据源!D258</f>
        <v>部件</v>
      </c>
      <c r="E226" s="2">
        <f>数据源!E258</f>
        <v>524.4</v>
      </c>
      <c r="F226" s="2">
        <f>数据源!F258</f>
        <v>1</v>
      </c>
      <c r="G226" s="2">
        <f>数据源!G258</f>
        <v>7.7000000000000002E-3</v>
      </c>
      <c r="H226" s="2">
        <f>数据源!H258</f>
        <v>1.6885964912280705E-3</v>
      </c>
      <c r="I226" s="2">
        <f>数据源!I258</f>
        <v>17</v>
      </c>
      <c r="J226" s="3">
        <f t="shared" si="116"/>
        <v>1</v>
      </c>
      <c r="K226" s="3">
        <f t="shared" si="117"/>
        <v>1</v>
      </c>
      <c r="L226" s="3" t="str">
        <f t="shared" si="128"/>
        <v>部件</v>
      </c>
      <c r="M226" s="3">
        <f t="shared" ca="1" si="129"/>
        <v>93101</v>
      </c>
      <c r="N226" s="1" t="str">
        <f t="shared" ca="1" si="130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</v>
      </c>
      <c r="O226" s="1" t="str">
        <f t="shared" si="131"/>
        <v>757,757,757,714,714,714,536,536,536,175,175,175,175,175,175,175,175,175,175,175,175,175,175,175,175,175,175,43,43,43,43,43,43,43,43,43,43,43,43,43,43,43,43,43,43,17,17,17,17</v>
      </c>
      <c r="P226" s="1" t="str">
        <f t="shared" si="132"/>
        <v>(3,4),(3,4),(3,4),(2,3),(2,3),(2,3),(1,3),(1,3),(1,3),(1,3),(1,3),(1,3),(1,3),(1,3),(1,3),(1,3),(1,3),(1,3),(1,3),(1,3),(1,3),(1,3),(1,3),(1,3),(1,3),(1,3),(1,3),(1,3),(1,3),(1,3),(1,3),(1,3),(1,3),(1,3),(1,3),(1,3),(1,3),(1,3),(1,3),(1,3),(1,3),(1,3),(1,3),(1,3),(1,3),(1,1),(1,1),(1,1),(1,1)</v>
      </c>
      <c r="Q226" s="3" t="str">
        <f>IF(D226="坦克碎片",VLOOKUP(C226,道具信息!$N$2:$O$291,2,FALSE)&amp;"碎片",VLOOKUP(C226,道具信息!$N$2:$O$291,2,FALSE))</f>
        <v>T3部件</v>
      </c>
      <c r="R226" s="3">
        <f t="shared" si="137"/>
        <v>153</v>
      </c>
      <c r="S226" s="11">
        <f t="shared" si="138"/>
        <v>1.4999999999999999E-2</v>
      </c>
      <c r="T226" s="3" t="str">
        <f>VLOOKUP(Q226,道具信息!$Q$3:$S$20,2,FALSE)</f>
        <v>CHEST_ITEM_TYPE_T3_PART</v>
      </c>
      <c r="U226" s="3" t="str">
        <f>IF(COUNTIF(U$178:U225,T226)=0,T226,"")</f>
        <v/>
      </c>
      <c r="V226" s="3" t="str">
        <f t="shared" si="134"/>
        <v>CHEST_ITEM_TYPE_T2_SHARD,CHEST_ITEM_TYPE_T3_SHARD,CHEST_ITEM_TYPE_T1_PART,CHEST_ITEM_TYPE_T2_PART,CHEST_ITEM_TYPE_T3_PART</v>
      </c>
      <c r="W226" s="13" t="str">
        <f t="shared" si="135"/>
        <v/>
      </c>
      <c r="X226" s="3" t="str">
        <f t="shared" si="133"/>
        <v/>
      </c>
      <c r="Y226" s="3" t="str">
        <f t="shared" si="136"/>
        <v>22.5%,37.1%,31.2%,7.7%,1.5%</v>
      </c>
    </row>
    <row r="227" spans="2:25" x14ac:dyDescent="0.3">
      <c r="B227" s="2">
        <f>数据源!B259</f>
        <v>6</v>
      </c>
      <c r="C227" s="2" t="str">
        <f>数据源!C259</f>
        <v>T3MP3</v>
      </c>
      <c r="D227" s="2" t="str">
        <f>数据源!D259</f>
        <v>部件</v>
      </c>
      <c r="E227" s="2">
        <f>数据源!E259</f>
        <v>524.4</v>
      </c>
      <c r="F227" s="2">
        <f>数据源!F259</f>
        <v>1</v>
      </c>
      <c r="G227" s="2">
        <f>数据源!G259</f>
        <v>7.7000000000000002E-3</v>
      </c>
      <c r="H227" s="2">
        <f>数据源!H259</f>
        <v>1.6885964912280705E-3</v>
      </c>
      <c r="I227" s="2">
        <f>数据源!I259</f>
        <v>17</v>
      </c>
      <c r="J227" s="3">
        <f t="shared" si="116"/>
        <v>1</v>
      </c>
      <c r="K227" s="3">
        <f t="shared" si="117"/>
        <v>1</v>
      </c>
      <c r="L227" s="3" t="str">
        <f t="shared" si="128"/>
        <v>部件</v>
      </c>
      <c r="M227" s="3">
        <f t="shared" ca="1" si="129"/>
        <v>93103</v>
      </c>
      <c r="N227" s="1" t="str">
        <f t="shared" ca="1" si="130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</v>
      </c>
      <c r="O227" s="1" t="str">
        <f t="shared" si="131"/>
        <v>757,757,757,714,714,714,536,536,536,175,175,175,175,175,175,175,175,175,175,175,175,175,175,175,175,175,175,43,43,43,43,43,43,43,43,43,43,43,43,43,43,43,43,43,43,17,17,17,17,17</v>
      </c>
      <c r="P227" s="1" t="str">
        <f t="shared" si="132"/>
        <v>(3,4),(3,4),(3,4),(2,3),(2,3),(2,3),(1,3),(1,3),(1,3),(1,3),(1,3),(1,3),(1,3),(1,3),(1,3),(1,3),(1,3),(1,3),(1,3),(1,3),(1,3),(1,3),(1,3),(1,3),(1,3),(1,3),(1,3),(1,3),(1,3),(1,3),(1,3),(1,3),(1,3),(1,3),(1,3),(1,3),(1,3),(1,3),(1,3),(1,3),(1,3),(1,3),(1,3),(1,3),(1,3),(1,1),(1,1),(1,1),(1,1),(1,1)</v>
      </c>
      <c r="Q227" s="3" t="str">
        <f>IF(D227="坦克碎片",VLOOKUP(C227,道具信息!$N$2:$O$291,2,FALSE)&amp;"碎片",VLOOKUP(C227,道具信息!$N$2:$O$291,2,FALSE))</f>
        <v>T3部件</v>
      </c>
      <c r="R227" s="3">
        <f t="shared" si="137"/>
        <v>153</v>
      </c>
      <c r="S227" s="11">
        <f t="shared" si="138"/>
        <v>1.4999999999999999E-2</v>
      </c>
      <c r="T227" s="3" t="str">
        <f>VLOOKUP(Q227,道具信息!$Q$3:$S$20,2,FALSE)</f>
        <v>CHEST_ITEM_TYPE_T3_PART</v>
      </c>
      <c r="U227" s="3" t="str">
        <f>IF(COUNTIF(U$178:U226,T227)=0,T227,"")</f>
        <v/>
      </c>
      <c r="V227" s="3" t="str">
        <f t="shared" si="134"/>
        <v>CHEST_ITEM_TYPE_T2_SHARD,CHEST_ITEM_TYPE_T3_SHARD,CHEST_ITEM_TYPE_T1_PART,CHEST_ITEM_TYPE_T2_PART,CHEST_ITEM_TYPE_T3_PART</v>
      </c>
      <c r="W227" s="13" t="str">
        <f t="shared" si="135"/>
        <v/>
      </c>
      <c r="X227" s="3" t="str">
        <f t="shared" si="133"/>
        <v/>
      </c>
      <c r="Y227" s="3" t="str">
        <f t="shared" si="136"/>
        <v>22.5%,37.1%,31.2%,7.7%,1.5%</v>
      </c>
    </row>
    <row r="228" spans="2:25" x14ac:dyDescent="0.3">
      <c r="B228" s="2">
        <f>数据源!B260</f>
        <v>6</v>
      </c>
      <c r="C228" s="2" t="str">
        <f>数据源!C260</f>
        <v>T3MP5</v>
      </c>
      <c r="D228" s="2" t="str">
        <f>数据源!D260</f>
        <v>部件</v>
      </c>
      <c r="E228" s="2">
        <f>数据源!E260</f>
        <v>524.4</v>
      </c>
      <c r="F228" s="2">
        <f>数据源!F260</f>
        <v>1</v>
      </c>
      <c r="G228" s="2">
        <f>数据源!G260</f>
        <v>7.7000000000000002E-3</v>
      </c>
      <c r="H228" s="2">
        <f>数据源!H260</f>
        <v>1.6885964912280705E-3</v>
      </c>
      <c r="I228" s="2">
        <f>数据源!I260</f>
        <v>17</v>
      </c>
      <c r="J228" s="3">
        <f t="shared" si="116"/>
        <v>1</v>
      </c>
      <c r="K228" s="3">
        <f t="shared" si="117"/>
        <v>1</v>
      </c>
      <c r="L228" s="3" t="str">
        <f t="shared" si="128"/>
        <v>部件</v>
      </c>
      <c r="M228" s="3">
        <f t="shared" ca="1" si="129"/>
        <v>93105</v>
      </c>
      <c r="N228" s="1" t="str">
        <f t="shared" ca="1" si="130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228" s="1" t="str">
        <f t="shared" si="131"/>
        <v>757,757,757,714,714,714,536,536,536,175,175,175,175,175,175,175,175,175,175,175,175,175,175,175,175,175,175,43,43,43,43,43,43,43,43,43,43,43,43,43,43,43,43,43,43,17,17,17,17,17,17</v>
      </c>
      <c r="P228" s="1" t="str">
        <f t="shared" si="132"/>
        <v>(3,4),(3,4),(3,4),(2,3),(2,3),(2,3),(1,3),(1,3),(1,3),(1,3),(1,3),(1,3),(1,3),(1,3),(1,3),(1,3),(1,3),(1,3),(1,3),(1,3),(1,3),(1,3),(1,3),(1,3),(1,3),(1,3),(1,3),(1,3),(1,3),(1,3),(1,3),(1,3),(1,3),(1,3),(1,3),(1,3),(1,3),(1,3),(1,3),(1,3),(1,3),(1,3),(1,3),(1,3),(1,3),(1,1),(1,1),(1,1),(1,1),(1,1),(1,1)</v>
      </c>
      <c r="Q228" s="3" t="str">
        <f>IF(D228="坦克碎片",VLOOKUP(C228,道具信息!$N$2:$O$291,2,FALSE)&amp;"碎片",VLOOKUP(C228,道具信息!$N$2:$O$291,2,FALSE))</f>
        <v>T3部件</v>
      </c>
      <c r="R228" s="3">
        <f t="shared" si="137"/>
        <v>153</v>
      </c>
      <c r="S228" s="11">
        <f t="shared" si="138"/>
        <v>1.4999999999999999E-2</v>
      </c>
      <c r="T228" s="3" t="str">
        <f>VLOOKUP(Q228,道具信息!$Q$3:$S$20,2,FALSE)</f>
        <v>CHEST_ITEM_TYPE_T3_PART</v>
      </c>
      <c r="U228" s="3" t="str">
        <f>IF(COUNTIF(U$178:U227,T228)=0,T228,"")</f>
        <v/>
      </c>
      <c r="V228" s="3" t="str">
        <f t="shared" si="134"/>
        <v>CHEST_ITEM_TYPE_T2_SHARD,CHEST_ITEM_TYPE_T3_SHARD,CHEST_ITEM_TYPE_T1_PART,CHEST_ITEM_TYPE_T2_PART,CHEST_ITEM_TYPE_T3_PART</v>
      </c>
      <c r="W228" s="13" t="str">
        <f t="shared" si="135"/>
        <v/>
      </c>
      <c r="X228" s="3" t="str">
        <f t="shared" si="133"/>
        <v/>
      </c>
      <c r="Y228" s="3" t="str">
        <f t="shared" si="136"/>
        <v>22.5%,37.1%,31.2%,7.7%,1.5%</v>
      </c>
    </row>
    <row r="229" spans="2:25" x14ac:dyDescent="0.3">
      <c r="B229" s="2">
        <f>数据源!B261</f>
        <v>6</v>
      </c>
      <c r="C229" s="2" t="str">
        <f>数据源!C261</f>
        <v>T3HP1</v>
      </c>
      <c r="D229" s="2" t="str">
        <f>数据源!D261</f>
        <v>部件</v>
      </c>
      <c r="E229" s="2">
        <f>数据源!E261</f>
        <v>524.4</v>
      </c>
      <c r="F229" s="2">
        <f>数据源!F261</f>
        <v>1</v>
      </c>
      <c r="G229" s="2">
        <f>数据源!G261</f>
        <v>7.7000000000000002E-3</v>
      </c>
      <c r="H229" s="2">
        <f>数据源!H261</f>
        <v>1.6885964912280705E-3</v>
      </c>
      <c r="I229" s="2">
        <f>数据源!I261</f>
        <v>17</v>
      </c>
      <c r="J229" s="3">
        <f t="shared" si="116"/>
        <v>1</v>
      </c>
      <c r="K229" s="3">
        <f t="shared" si="117"/>
        <v>1</v>
      </c>
      <c r="L229" s="3" t="str">
        <f t="shared" si="128"/>
        <v>部件</v>
      </c>
      <c r="M229" s="3">
        <f t="shared" ca="1" si="129"/>
        <v>93201</v>
      </c>
      <c r="N229" s="1" t="str">
        <f t="shared" ca="1" si="130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229" s="1" t="str">
        <f t="shared" si="131"/>
        <v>757,757,757,714,714,714,536,536,536,175,175,175,175,175,175,175,175,175,175,175,175,175,175,175,175,175,175,43,43,43,43,43,43,43,43,43,43,43,43,43,43,43,43,43,43,17,17,17,17,17,17,17</v>
      </c>
      <c r="P229" s="1" t="str">
        <f t="shared" si="132"/>
        <v>(3,4),(3,4),(3,4),(2,3),(2,3),(2,3),(1,3),(1,3),(1,3),(1,3),(1,3),(1,3),(1,3),(1,3),(1,3),(1,3),(1,3),(1,3),(1,3),(1,3),(1,3),(1,3),(1,3),(1,3),(1,3),(1,3),(1,3),(1,3),(1,3),(1,3),(1,3),(1,3),(1,3),(1,3),(1,3),(1,3),(1,3),(1,3),(1,3),(1,3),(1,3),(1,3),(1,3),(1,3),(1,3),(1,1),(1,1),(1,1),(1,1),(1,1),(1,1),(1,1)</v>
      </c>
      <c r="Q229" s="3" t="str">
        <f>IF(D229="坦克碎片",VLOOKUP(C229,道具信息!$N$2:$O$291,2,FALSE)&amp;"碎片",VLOOKUP(C229,道具信息!$N$2:$O$291,2,FALSE))</f>
        <v>T3部件</v>
      </c>
      <c r="R229" s="3">
        <f t="shared" si="137"/>
        <v>153</v>
      </c>
      <c r="S229" s="11">
        <f t="shared" si="138"/>
        <v>1.4999999999999999E-2</v>
      </c>
      <c r="T229" s="3" t="str">
        <f>VLOOKUP(Q229,道具信息!$Q$3:$S$20,2,FALSE)</f>
        <v>CHEST_ITEM_TYPE_T3_PART</v>
      </c>
      <c r="U229" s="3" t="str">
        <f>IF(COUNTIF(U$178:U228,T229)=0,T229,"")</f>
        <v/>
      </c>
      <c r="V229" s="3" t="str">
        <f t="shared" si="134"/>
        <v>CHEST_ITEM_TYPE_T2_SHARD,CHEST_ITEM_TYPE_T3_SHARD,CHEST_ITEM_TYPE_T1_PART,CHEST_ITEM_TYPE_T2_PART,CHEST_ITEM_TYPE_T3_PART</v>
      </c>
      <c r="W229" s="13" t="str">
        <f t="shared" si="135"/>
        <v/>
      </c>
      <c r="X229" s="3" t="str">
        <f t="shared" si="133"/>
        <v/>
      </c>
      <c r="Y229" s="3" t="str">
        <f t="shared" si="136"/>
        <v>22.5%,37.1%,31.2%,7.7%,1.5%</v>
      </c>
    </row>
    <row r="230" spans="2:25" x14ac:dyDescent="0.3">
      <c r="B230" s="2">
        <f>数据源!B262</f>
        <v>6</v>
      </c>
      <c r="C230" s="2" t="str">
        <f>数据源!C262</f>
        <v>T3HP3</v>
      </c>
      <c r="D230" s="2" t="str">
        <f>数据源!D262</f>
        <v>部件</v>
      </c>
      <c r="E230" s="2">
        <f>数据源!E262</f>
        <v>524.4</v>
      </c>
      <c r="F230" s="2">
        <f>数据源!F262</f>
        <v>1</v>
      </c>
      <c r="G230" s="2">
        <f>数据源!G262</f>
        <v>7.7000000000000002E-3</v>
      </c>
      <c r="H230" s="2">
        <f>数据源!H262</f>
        <v>1.6885964912280705E-3</v>
      </c>
      <c r="I230" s="2">
        <f>数据源!I262</f>
        <v>17</v>
      </c>
      <c r="J230" s="3">
        <f t="shared" si="116"/>
        <v>1</v>
      </c>
      <c r="K230" s="3">
        <f t="shared" si="117"/>
        <v>1</v>
      </c>
      <c r="L230" s="3" t="str">
        <f t="shared" si="128"/>
        <v>部件</v>
      </c>
      <c r="M230" s="3">
        <f t="shared" ca="1" si="129"/>
        <v>93203</v>
      </c>
      <c r="N230" s="1" t="str">
        <f t="shared" ca="1" si="130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230" s="1" t="str">
        <f t="shared" si="131"/>
        <v>757,757,757,714,714,714,536,536,536,175,175,175,175,175,175,175,175,175,175,175,175,175,175,175,175,175,175,43,43,43,43,43,43,43,43,43,43,43,43,43,43,43,43,43,43,17,17,17,17,17,17,17,17</v>
      </c>
      <c r="P230" s="1" t="str">
        <f t="shared" si="132"/>
        <v>(3,4),(3,4),(3,4),(2,3),(2,3),(2,3),(1,3),(1,3),(1,3),(1,3),(1,3),(1,3),(1,3),(1,3),(1,3),(1,3),(1,3),(1,3),(1,3),(1,3),(1,3),(1,3),(1,3),(1,3),(1,3),(1,3),(1,3),(1,3),(1,3),(1,3),(1,3),(1,3),(1,3),(1,3),(1,3),(1,3),(1,3),(1,3),(1,3),(1,3),(1,3),(1,3),(1,3),(1,3),(1,3),(1,1),(1,1),(1,1),(1,1),(1,1),(1,1),(1,1),(1,1)</v>
      </c>
      <c r="Q230" s="3" t="str">
        <f>IF(D230="坦克碎片",VLOOKUP(C230,道具信息!$N$2:$O$291,2,FALSE)&amp;"碎片",VLOOKUP(C230,道具信息!$N$2:$O$291,2,FALSE))</f>
        <v>T3部件</v>
      </c>
      <c r="R230" s="3">
        <f t="shared" si="137"/>
        <v>153</v>
      </c>
      <c r="S230" s="11">
        <f t="shared" si="138"/>
        <v>1.4999999999999999E-2</v>
      </c>
      <c r="T230" s="3" t="str">
        <f>VLOOKUP(Q230,道具信息!$Q$3:$S$20,2,FALSE)</f>
        <v>CHEST_ITEM_TYPE_T3_PART</v>
      </c>
      <c r="U230" s="3" t="str">
        <f>IF(COUNTIF(U$178:U229,T230)=0,T230,"")</f>
        <v/>
      </c>
      <c r="V230" s="3" t="str">
        <f t="shared" si="134"/>
        <v>CHEST_ITEM_TYPE_T2_SHARD,CHEST_ITEM_TYPE_T3_SHARD,CHEST_ITEM_TYPE_T1_PART,CHEST_ITEM_TYPE_T2_PART,CHEST_ITEM_TYPE_T3_PART</v>
      </c>
      <c r="W230" s="13" t="str">
        <f t="shared" si="135"/>
        <v/>
      </c>
      <c r="X230" s="3" t="str">
        <f t="shared" si="133"/>
        <v/>
      </c>
      <c r="Y230" s="3" t="str">
        <f t="shared" si="136"/>
        <v>22.5%,37.1%,31.2%,7.7%,1.5%</v>
      </c>
    </row>
    <row r="231" spans="2:25" x14ac:dyDescent="0.3">
      <c r="B231" s="2">
        <f>数据源!B263</f>
        <v>6</v>
      </c>
      <c r="C231" s="2" t="str">
        <f>数据源!C263</f>
        <v>T3HP5</v>
      </c>
      <c r="D231" s="2" t="str">
        <f>数据源!D263</f>
        <v>部件</v>
      </c>
      <c r="E231" s="2">
        <f>数据源!E263</f>
        <v>524.4</v>
      </c>
      <c r="F231" s="2">
        <f>数据源!F263</f>
        <v>1</v>
      </c>
      <c r="G231" s="2">
        <f>数据源!G263</f>
        <v>7.7000000000000002E-3</v>
      </c>
      <c r="H231" s="2">
        <f>数据源!H263</f>
        <v>1.6885964912280705E-3</v>
      </c>
      <c r="I231" s="2">
        <f>数据源!I263</f>
        <v>17</v>
      </c>
      <c r="J231" s="3">
        <f t="shared" si="116"/>
        <v>1</v>
      </c>
      <c r="K231" s="3">
        <f t="shared" si="117"/>
        <v>1</v>
      </c>
      <c r="L231" s="3" t="str">
        <f t="shared" si="128"/>
        <v>部件</v>
      </c>
      <c r="M231" s="3">
        <f t="shared" ca="1" si="129"/>
        <v>93205</v>
      </c>
      <c r="N231" s="1" t="str">
        <f t="shared" ca="1" si="130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231" s="1" t="str">
        <f t="shared" si="131"/>
        <v>757,757,757,714,714,714,536,536,536,175,175,175,175,175,175,175,175,175,175,175,175,175,175,175,175,175,175,43,43,43,43,43,43,43,43,43,43,43,43,43,43,43,43,43,43,17,17,17,17,17,17,17,17,17</v>
      </c>
      <c r="P231" s="1" t="str">
        <f t="shared" si="132"/>
        <v>(3,4),(3,4),(3,4),(2,3),(2,3),(2,3),(1,3),(1,3),(1,3),(1,3),(1,3),(1,3),(1,3),(1,3),(1,3),(1,3),(1,3),(1,3),(1,3),(1,3),(1,3),(1,3),(1,3),(1,3),(1,3),(1,3),(1,3),(1,3),(1,3),(1,3),(1,3),(1,3),(1,3),(1,3),(1,3),(1,3),(1,3),(1,3),(1,3),(1,3),(1,3),(1,3),(1,3),(1,3),(1,3),(1,1),(1,1),(1,1),(1,1),(1,1),(1,1),(1,1),(1,1),(1,1)</v>
      </c>
      <c r="Q231" s="3" t="str">
        <f>IF(D231="坦克碎片",VLOOKUP(C231,道具信息!$N$2:$O$291,2,FALSE)&amp;"碎片",VLOOKUP(C231,道具信息!$N$2:$O$291,2,FALSE))</f>
        <v>T3部件</v>
      </c>
      <c r="R231" s="3">
        <f t="shared" si="137"/>
        <v>153</v>
      </c>
      <c r="S231" s="11">
        <f t="shared" si="138"/>
        <v>1.4999999999999999E-2</v>
      </c>
      <c r="T231" s="3" t="str">
        <f>VLOOKUP(Q231,道具信息!$Q$3:$S$20,2,FALSE)</f>
        <v>CHEST_ITEM_TYPE_T3_PART</v>
      </c>
      <c r="U231" s="3" t="str">
        <f>IF(COUNTIF(U$178:U230,T231)=0,T231,"")</f>
        <v/>
      </c>
      <c r="V231" s="3" t="str">
        <f t="shared" si="134"/>
        <v>CHEST_ITEM_TYPE_T2_SHARD,CHEST_ITEM_TYPE_T3_SHARD,CHEST_ITEM_TYPE_T1_PART,CHEST_ITEM_TYPE_T2_PART,CHEST_ITEM_TYPE_T3_PART</v>
      </c>
      <c r="W231" s="13" t="str">
        <f t="shared" si="135"/>
        <v/>
      </c>
      <c r="X231" s="3" t="str">
        <f t="shared" si="133"/>
        <v/>
      </c>
      <c r="Y231" s="3" t="str">
        <f t="shared" si="136"/>
        <v>22.5%,37.1%,31.2%,7.7%,1.5%</v>
      </c>
    </row>
    <row r="232" spans="2:25" x14ac:dyDescent="0.3">
      <c r="B232" s="4"/>
      <c r="C232" s="4"/>
      <c r="D232" s="4"/>
      <c r="E232" s="4"/>
      <c r="F232" s="4"/>
      <c r="G232" s="4"/>
      <c r="H232" s="4"/>
      <c r="I232" s="4"/>
      <c r="N232" s="1" t="str">
        <f ca="1">"["&amp;N231&amp;"]"</f>
        <v>[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]</v>
      </c>
      <c r="O232" s="1" t="str">
        <f>"["&amp;O231&amp;"]"</f>
        <v>[757,757,757,714,714,714,536,536,536,175,175,175,175,175,175,175,175,175,175,175,175,175,175,175,175,175,175,43,43,43,43,43,43,43,43,43,43,43,43,43,43,43,43,43,43,17,17,17,17,17,17,17,17,17]</v>
      </c>
      <c r="P232" s="1" t="str">
        <f>"["&amp;P231&amp;"]"</f>
        <v>[(3,4),(3,4),(3,4),(2,3),(2,3),(2,3),(1,3),(1,3),(1,3),(1,3),(1,3),(1,3),(1,3),(1,3),(1,3),(1,3),(1,3),(1,3),(1,3),(1,3),(1,3),(1,3),(1,3),(1,3),(1,3),(1,3),(1,3),(1,3),(1,3),(1,3),(1,3),(1,3),(1,3),(1,3),(1,3),(1,3),(1,3),(1,3),(1,3),(1,3),(1,3),(1,3),(1,3),(1,3),(1,3),(1,1),(1,1),(1,1),(1,1),(1,1),(1,1),(1,1),(1,1),(1,1)]</v>
      </c>
      <c r="S232" s="11"/>
      <c r="V232" s="3" t="str">
        <f>"["&amp;V231&amp;"]"</f>
        <v>[CHEST_ITEM_TYPE_T2_SHARD,CHEST_ITEM_TYPE_T3_SHARD,CHEST_ITEM_TYPE_T1_PART,CHEST_ITEM_TYPE_T2_PART,CHEST_ITEM_TYPE_T3_PART]</v>
      </c>
      <c r="Y232" s="3" t="str">
        <f>"["&amp;Y231&amp;"]"</f>
        <v>[22.5%,37.1%,31.2%,7.7%,1.5%]</v>
      </c>
    </row>
    <row r="233" spans="2:25" x14ac:dyDescent="0.3">
      <c r="N233" s="1"/>
      <c r="O233" s="1"/>
      <c r="P233" s="1"/>
    </row>
    <row r="234" spans="2:25" x14ac:dyDescent="0.3">
      <c r="B234" s="2" t="str">
        <f>数据源!B266</f>
        <v>联赛等级</v>
      </c>
      <c r="C234" s="2" t="str">
        <f>数据源!C266</f>
        <v>道具名称</v>
      </c>
      <c r="D234" s="2" t="str">
        <f>数据源!D266</f>
        <v>对应大类</v>
      </c>
      <c r="E234" s="2" t="str">
        <f>数据源!E266</f>
        <v>道具价值</v>
      </c>
      <c r="F234" s="2" t="str">
        <f>数据源!F266</f>
        <v>抽取个数</v>
      </c>
      <c r="G234" s="2" t="str">
        <f>数据源!G266</f>
        <v>价值比例</v>
      </c>
      <c r="H234" s="2" t="str">
        <f>数据源!H266</f>
        <v>产出概率</v>
      </c>
      <c r="I234" s="2" t="str">
        <f>数据源!I266</f>
        <v>权重值</v>
      </c>
      <c r="J234" s="7" t="s">
        <v>234</v>
      </c>
      <c r="K234" s="7" t="s">
        <v>235</v>
      </c>
      <c r="L234" s="3" t="s">
        <v>222</v>
      </c>
      <c r="M234" s="3" t="s">
        <v>220</v>
      </c>
      <c r="N234" s="3" t="s">
        <v>224</v>
      </c>
      <c r="O234" s="3" t="s">
        <v>225</v>
      </c>
      <c r="P234" s="3" t="s">
        <v>226</v>
      </c>
      <c r="Q234" s="8" t="s">
        <v>244</v>
      </c>
      <c r="R234" s="8" t="s">
        <v>245</v>
      </c>
      <c r="S234" s="8" t="s">
        <v>246</v>
      </c>
    </row>
    <row r="235" spans="2:25" x14ac:dyDescent="0.3">
      <c r="B235" s="2">
        <f>数据源!B267</f>
        <v>7</v>
      </c>
      <c r="C235" s="2" t="str">
        <f>数据源!C267</f>
        <v>35(t)</v>
      </c>
      <c r="D235" s="2" t="str">
        <f>数据源!D267</f>
        <v>坦克碎片</v>
      </c>
      <c r="E235" s="2">
        <f>数据源!E267</f>
        <v>44</v>
      </c>
      <c r="F235" s="2">
        <f>数据源!F267</f>
        <v>3.5</v>
      </c>
      <c r="G235" s="2">
        <f>数据源!G267</f>
        <v>0.13139999999999999</v>
      </c>
      <c r="H235" s="2">
        <f>数据源!H267</f>
        <v>9.8123376623376626E-2</v>
      </c>
      <c r="I235" s="2">
        <f>数据源!I267</f>
        <v>981</v>
      </c>
      <c r="J235" s="3">
        <f t="shared" ref="J235" si="139">ROUNDUP(IF(F235&gt;1,F235-ROUNDDOWN(SQRT(F235),0),F235),0)</f>
        <v>3</v>
      </c>
      <c r="K235" s="3">
        <f t="shared" ref="K235" si="140">F235*2-J235</f>
        <v>4</v>
      </c>
      <c r="L235" s="3" t="str">
        <f>RIGHT(D235,2)</f>
        <v>碎片</v>
      </c>
      <c r="M235" s="3">
        <f ca="1">IF(OR(L235="坦克",L235="碎片"),VLOOKUP(C235,INDIRECT("坦克ID"),MATCH(L235&amp;"ID",INDIRECT("坦克标头"),0),FALSE),VLOOKUP(C235,INDIRECT(L235&amp;"ID"),2,FALSE))</f>
        <v>51311</v>
      </c>
      <c r="N235" s="1">
        <f ca="1">M235</f>
        <v>51311</v>
      </c>
      <c r="O235" s="1">
        <f>I235</f>
        <v>981</v>
      </c>
      <c r="P235" s="1" t="str">
        <f>"("&amp;J235&amp;","&amp;K235&amp;")"</f>
        <v>(3,4)</v>
      </c>
      <c r="Q235" s="3" t="str">
        <f>IF(D235="坦克碎片",VLOOKUP(C235,道具信息!$N$2:$O$291,2,FALSE)&amp;"碎片",VLOOKUP(C235,道具信息!$N$2:$O$291,2,FALSE))</f>
        <v>T3坦克碎片</v>
      </c>
      <c r="R235" s="3">
        <f t="shared" ref="R235:R266" si="141">SUMIFS(I$3:I$517,Q$3:Q$517,Q235,B$3:B$517,B235)</f>
        <v>5520</v>
      </c>
      <c r="S235" s="11">
        <f t="shared" ref="S235:S266" si="142">ROUND(R235/SUMIF(B$3:B$517,B235,I$3:I$517),3)</f>
        <v>0.55700000000000005</v>
      </c>
      <c r="T235" s="3" t="str">
        <f>VLOOKUP(Q235,道具信息!$Q$3:$S$20,2,FALSE)</f>
        <v>CHEST_ITEM_TYPE_T3_SHARD</v>
      </c>
      <c r="U235" s="3" t="str">
        <f>T235</f>
        <v>CHEST_ITEM_TYPE_T3_SHARD</v>
      </c>
      <c r="V235" s="3" t="str">
        <f>U235</f>
        <v>CHEST_ITEM_TYPE_T3_SHARD</v>
      </c>
      <c r="W235" s="13">
        <f>IF(U235&lt;&gt;"",ROUND(S235*100%,3),"")</f>
        <v>0.55700000000000005</v>
      </c>
      <c r="X235" s="3" t="str">
        <f>TEXT(W235,"0.0%")</f>
        <v>55.7%</v>
      </c>
      <c r="Y235" s="3" t="str">
        <f>X235</f>
        <v>55.7%</v>
      </c>
    </row>
    <row r="236" spans="2:25" x14ac:dyDescent="0.3">
      <c r="B236" s="2">
        <f>数据源!B268</f>
        <v>7</v>
      </c>
      <c r="C236" s="2" t="str">
        <f>数据源!C268</f>
        <v>玛蒂尔达</v>
      </c>
      <c r="D236" s="2" t="str">
        <f>数据源!D268</f>
        <v>坦克碎片</v>
      </c>
      <c r="E236" s="2">
        <f>数据源!E268</f>
        <v>44</v>
      </c>
      <c r="F236" s="2">
        <f>数据源!F268</f>
        <v>3.5</v>
      </c>
      <c r="G236" s="2">
        <f>数据源!G268</f>
        <v>0.13139999999999999</v>
      </c>
      <c r="H236" s="2">
        <f>数据源!H268</f>
        <v>9.8123376623376626E-2</v>
      </c>
      <c r="I236" s="2">
        <f>数据源!I268</f>
        <v>981</v>
      </c>
      <c r="J236" s="3">
        <f t="shared" ref="J236:J294" si="143">ROUNDUP(IF(F236&gt;1,F236-ROUNDDOWN(SQRT(F236),0),F236),0)</f>
        <v>3</v>
      </c>
      <c r="K236" s="3">
        <f t="shared" ref="K236:K294" si="144">F236*2-J236</f>
        <v>4</v>
      </c>
      <c r="L236" s="3" t="str">
        <f t="shared" ref="L236:L255" si="145">RIGHT(D236,2)</f>
        <v>碎片</v>
      </c>
      <c r="M236" s="3">
        <f t="shared" ref="M236:M255" ca="1" si="146">IF(OR(L236="坦克",L236="碎片"),VLOOKUP(C236,INDIRECT("坦克ID"),MATCH(L236&amp;"ID",INDIRECT("坦克标头"),0),FALSE),VLOOKUP(C236,INDIRECT(L236&amp;"ID"),2,FALSE))</f>
        <v>52311</v>
      </c>
      <c r="N236" s="1" t="str">
        <f ca="1">N235&amp;","&amp;M236</f>
        <v>51311,52311</v>
      </c>
      <c r="O236" s="1" t="str">
        <f>O235&amp;","&amp;I236</f>
        <v>981,981</v>
      </c>
      <c r="P236" s="1" t="str">
        <f>P235&amp;","&amp;"("&amp;J236&amp;","&amp;K236&amp;")"</f>
        <v>(3,4),(3,4)</v>
      </c>
      <c r="Q236" s="3" t="str">
        <f>IF(D236="坦克碎片",VLOOKUP(C236,道具信息!$N$2:$O$291,2,FALSE)&amp;"碎片",VLOOKUP(C236,道具信息!$N$2:$O$291,2,FALSE))</f>
        <v>T3坦克碎片</v>
      </c>
      <c r="R236" s="3">
        <f t="shared" si="141"/>
        <v>5520</v>
      </c>
      <c r="S236" s="11">
        <f t="shared" si="142"/>
        <v>0.55700000000000005</v>
      </c>
      <c r="T236" s="3" t="str">
        <f>VLOOKUP(Q236,道具信息!$Q$3:$S$20,2,FALSE)</f>
        <v>CHEST_ITEM_TYPE_T3_SHARD</v>
      </c>
      <c r="U236" s="3" t="str">
        <f>IF(COUNTIF(U$235:U235,T236)=0,T236,"")</f>
        <v/>
      </c>
      <c r="V236" s="3" t="str">
        <f>IF(U236&lt;&gt;"",V235&amp;","&amp;U236,V235)</f>
        <v>CHEST_ITEM_TYPE_T3_SHARD</v>
      </c>
      <c r="W236" s="13" t="str">
        <f t="shared" ref="W236" si="147">IF(U236&lt;&gt;"",ROUND(S236*100%,3),"")</f>
        <v/>
      </c>
      <c r="X236" s="3" t="str">
        <f t="shared" ref="X236:X255" si="148">TEXT(W236,"0.0%")</f>
        <v/>
      </c>
      <c r="Y236" s="3" t="str">
        <f>IF(X236&lt;&gt;"",Y235&amp;","&amp;X236,Y235)</f>
        <v>55.7%</v>
      </c>
    </row>
    <row r="237" spans="2:25" x14ac:dyDescent="0.3">
      <c r="B237" s="2">
        <f>数据源!B269</f>
        <v>7</v>
      </c>
      <c r="C237" s="2" t="str">
        <f>数据源!C269</f>
        <v>黑豹</v>
      </c>
      <c r="D237" s="2" t="str">
        <f>数据源!D269</f>
        <v>坦克碎片</v>
      </c>
      <c r="E237" s="2">
        <f>数据源!E269</f>
        <v>44</v>
      </c>
      <c r="F237" s="2">
        <f>数据源!F269</f>
        <v>3.5</v>
      </c>
      <c r="G237" s="2">
        <f>数据源!G269</f>
        <v>0.13139999999999999</v>
      </c>
      <c r="H237" s="2">
        <f>数据源!H269</f>
        <v>9.8123376623376626E-2</v>
      </c>
      <c r="I237" s="2">
        <f>数据源!I269</f>
        <v>981</v>
      </c>
      <c r="J237" s="3">
        <f t="shared" si="143"/>
        <v>3</v>
      </c>
      <c r="K237" s="3">
        <f t="shared" si="144"/>
        <v>4</v>
      </c>
      <c r="L237" s="3" t="str">
        <f t="shared" si="145"/>
        <v>碎片</v>
      </c>
      <c r="M237" s="3">
        <f t="shared" ca="1" si="146"/>
        <v>53311</v>
      </c>
      <c r="N237" s="1" t="str">
        <f t="shared" ref="N237:N255" ca="1" si="149">N236&amp;","&amp;M237</f>
        <v>51311,52311,53311</v>
      </c>
      <c r="O237" s="1" t="str">
        <f t="shared" ref="O237:O255" si="150">O236&amp;","&amp;I237</f>
        <v>981,981,981</v>
      </c>
      <c r="P237" s="1" t="str">
        <f t="shared" ref="P237:P255" si="151">P236&amp;","&amp;"("&amp;J237&amp;","&amp;K237&amp;")"</f>
        <v>(3,4),(3,4),(3,4)</v>
      </c>
      <c r="Q237" s="3" t="str">
        <f>IF(D237="坦克碎片",VLOOKUP(C237,道具信息!$N$2:$O$291,2,FALSE)&amp;"碎片",VLOOKUP(C237,道具信息!$N$2:$O$291,2,FALSE))</f>
        <v>T3坦克碎片</v>
      </c>
      <c r="R237" s="3">
        <f t="shared" si="141"/>
        <v>5520</v>
      </c>
      <c r="S237" s="11">
        <f t="shared" si="142"/>
        <v>0.55700000000000005</v>
      </c>
      <c r="T237" s="3" t="str">
        <f>VLOOKUP(Q237,道具信息!$Q$3:$S$20,2,FALSE)</f>
        <v>CHEST_ITEM_TYPE_T3_SHARD</v>
      </c>
      <c r="U237" s="3" t="str">
        <f>IF(COUNTIF(U$235:U236,T237)=0,T237,"")</f>
        <v/>
      </c>
      <c r="V237" s="3" t="str">
        <f t="shared" ref="V237:V256" si="152">IF(U237&lt;&gt;"",V236&amp;","&amp;U237,V236)</f>
        <v>CHEST_ITEM_TYPE_T3_SHARD</v>
      </c>
      <c r="W237" s="13" t="str">
        <f t="shared" ref="W237:W256" si="153">IF(U237&lt;&gt;"",ROUND(S237*100%,3),"")</f>
        <v/>
      </c>
      <c r="X237" s="3" t="str">
        <f t="shared" si="148"/>
        <v/>
      </c>
      <c r="Y237" s="3" t="str">
        <f t="shared" ref="Y237:Y256" si="154">IF(X237&lt;&gt;"",Y236&amp;","&amp;X237,Y236)</f>
        <v>55.7%</v>
      </c>
    </row>
    <row r="238" spans="2:25" x14ac:dyDescent="0.3">
      <c r="B238" s="2">
        <f>数据源!B270</f>
        <v>7</v>
      </c>
      <c r="C238" s="2" t="str">
        <f>数据源!C270</f>
        <v>十字军</v>
      </c>
      <c r="D238" s="2" t="str">
        <f>数据源!D270</f>
        <v>坦克碎片</v>
      </c>
      <c r="E238" s="2">
        <f>数据源!E270</f>
        <v>58.666666666666657</v>
      </c>
      <c r="F238" s="2">
        <f>数据源!F270</f>
        <v>2</v>
      </c>
      <c r="G238" s="2">
        <f>数据源!G270</f>
        <v>8.7599999999999997E-2</v>
      </c>
      <c r="H238" s="2">
        <f>数据源!H270</f>
        <v>8.5857954545454557E-2</v>
      </c>
      <c r="I238" s="2">
        <f>数据源!I270</f>
        <v>859</v>
      </c>
      <c r="J238" s="3">
        <f t="shared" si="143"/>
        <v>1</v>
      </c>
      <c r="K238" s="3">
        <f t="shared" si="144"/>
        <v>3</v>
      </c>
      <c r="L238" s="3" t="str">
        <f t="shared" si="145"/>
        <v>碎片</v>
      </c>
      <c r="M238" s="3">
        <f t="shared" ca="1" si="146"/>
        <v>51321</v>
      </c>
      <c r="N238" s="1" t="str">
        <f t="shared" ca="1" si="149"/>
        <v>51311,52311,53311,51321</v>
      </c>
      <c r="O238" s="1" t="str">
        <f t="shared" si="150"/>
        <v>981,981,981,859</v>
      </c>
      <c r="P238" s="1" t="str">
        <f t="shared" si="151"/>
        <v>(3,4),(3,4),(3,4),(1,3)</v>
      </c>
      <c r="Q238" s="3" t="str">
        <f>IF(D238="坦克碎片",VLOOKUP(C238,道具信息!$N$2:$O$291,2,FALSE)&amp;"碎片",VLOOKUP(C238,道具信息!$N$2:$O$291,2,FALSE))</f>
        <v>T3坦克碎片</v>
      </c>
      <c r="R238" s="3">
        <f t="shared" si="141"/>
        <v>5520</v>
      </c>
      <c r="S238" s="11">
        <f t="shared" si="142"/>
        <v>0.55700000000000005</v>
      </c>
      <c r="T238" s="3" t="str">
        <f>VLOOKUP(Q238,道具信息!$Q$3:$S$20,2,FALSE)</f>
        <v>CHEST_ITEM_TYPE_T3_SHARD</v>
      </c>
      <c r="U238" s="3" t="str">
        <f>IF(COUNTIF(U$235:U237,T238)=0,T238,"")</f>
        <v/>
      </c>
      <c r="V238" s="3" t="str">
        <f t="shared" si="152"/>
        <v>CHEST_ITEM_TYPE_T3_SHARD</v>
      </c>
      <c r="W238" s="13" t="str">
        <f t="shared" si="153"/>
        <v/>
      </c>
      <c r="X238" s="3" t="str">
        <f t="shared" si="148"/>
        <v/>
      </c>
      <c r="Y238" s="3" t="str">
        <f t="shared" si="154"/>
        <v>55.7%</v>
      </c>
    </row>
    <row r="239" spans="2:25" x14ac:dyDescent="0.3">
      <c r="B239" s="2">
        <f>数据源!B271</f>
        <v>7</v>
      </c>
      <c r="C239" s="2" t="str">
        <f>数据源!C271</f>
        <v>谢尔曼</v>
      </c>
      <c r="D239" s="2" t="str">
        <f>数据源!D271</f>
        <v>坦克碎片</v>
      </c>
      <c r="E239" s="2">
        <f>数据源!E271</f>
        <v>58.666666666666657</v>
      </c>
      <c r="F239" s="2">
        <f>数据源!F271</f>
        <v>2</v>
      </c>
      <c r="G239" s="2">
        <f>数据源!G271</f>
        <v>8.7599999999999997E-2</v>
      </c>
      <c r="H239" s="2">
        <f>数据源!H271</f>
        <v>8.5857954545454557E-2</v>
      </c>
      <c r="I239" s="2">
        <f>数据源!I271</f>
        <v>859</v>
      </c>
      <c r="J239" s="3">
        <f t="shared" si="143"/>
        <v>1</v>
      </c>
      <c r="K239" s="3">
        <f t="shared" si="144"/>
        <v>3</v>
      </c>
      <c r="L239" s="3" t="str">
        <f t="shared" si="145"/>
        <v>碎片</v>
      </c>
      <c r="M239" s="3">
        <f t="shared" ca="1" si="146"/>
        <v>52321</v>
      </c>
      <c r="N239" s="1" t="str">
        <f t="shared" ca="1" si="149"/>
        <v>51311,52311,53311,51321,52321</v>
      </c>
      <c r="O239" s="1" t="str">
        <f t="shared" si="150"/>
        <v>981,981,981,859,859</v>
      </c>
      <c r="P239" s="1" t="str">
        <f t="shared" si="151"/>
        <v>(3,4),(3,4),(3,4),(1,3),(1,3)</v>
      </c>
      <c r="Q239" s="3" t="str">
        <f>IF(D239="坦克碎片",VLOOKUP(C239,道具信息!$N$2:$O$291,2,FALSE)&amp;"碎片",VLOOKUP(C239,道具信息!$N$2:$O$291,2,FALSE))</f>
        <v>T3坦克碎片</v>
      </c>
      <c r="R239" s="3">
        <f t="shared" si="141"/>
        <v>5520</v>
      </c>
      <c r="S239" s="11">
        <f t="shared" si="142"/>
        <v>0.55700000000000005</v>
      </c>
      <c r="T239" s="3" t="str">
        <f>VLOOKUP(Q239,道具信息!$Q$3:$S$20,2,FALSE)</f>
        <v>CHEST_ITEM_TYPE_T3_SHARD</v>
      </c>
      <c r="U239" s="3" t="str">
        <f>IF(COUNTIF(U$235:U238,T239)=0,T239,"")</f>
        <v/>
      </c>
      <c r="V239" s="3" t="str">
        <f t="shared" si="152"/>
        <v>CHEST_ITEM_TYPE_T3_SHARD</v>
      </c>
      <c r="W239" s="13" t="str">
        <f t="shared" si="153"/>
        <v/>
      </c>
      <c r="X239" s="3" t="str">
        <f t="shared" si="148"/>
        <v/>
      </c>
      <c r="Y239" s="3" t="str">
        <f t="shared" si="154"/>
        <v>55.7%</v>
      </c>
    </row>
    <row r="240" spans="2:25" x14ac:dyDescent="0.3">
      <c r="B240" s="2">
        <f>数据源!B272</f>
        <v>7</v>
      </c>
      <c r="C240" s="2" t="str">
        <f>数据源!C272</f>
        <v>虎式</v>
      </c>
      <c r="D240" s="2" t="str">
        <f>数据源!D272</f>
        <v>坦克碎片</v>
      </c>
      <c r="E240" s="2">
        <f>数据源!E272</f>
        <v>58.666666666666657</v>
      </c>
      <c r="F240" s="2">
        <f>数据源!F272</f>
        <v>2</v>
      </c>
      <c r="G240" s="2">
        <f>数据源!G272</f>
        <v>8.7599999999999997E-2</v>
      </c>
      <c r="H240" s="2">
        <f>数据源!H272</f>
        <v>8.5857954545454557E-2</v>
      </c>
      <c r="I240" s="2">
        <f>数据源!I272</f>
        <v>859</v>
      </c>
      <c r="J240" s="3">
        <f t="shared" si="143"/>
        <v>1</v>
      </c>
      <c r="K240" s="3">
        <f t="shared" si="144"/>
        <v>3</v>
      </c>
      <c r="L240" s="3" t="str">
        <f t="shared" si="145"/>
        <v>碎片</v>
      </c>
      <c r="M240" s="3">
        <f t="shared" ca="1" si="146"/>
        <v>53321</v>
      </c>
      <c r="N240" s="1" t="str">
        <f t="shared" ca="1" si="149"/>
        <v>51311,52311,53311,51321,52321,53321</v>
      </c>
      <c r="O240" s="1" t="str">
        <f t="shared" si="150"/>
        <v>981,981,981,859,859,859</v>
      </c>
      <c r="P240" s="1" t="str">
        <f t="shared" si="151"/>
        <v>(3,4),(3,4),(3,4),(1,3),(1,3),(1,3)</v>
      </c>
      <c r="Q240" s="3" t="str">
        <f>IF(D240="坦克碎片",VLOOKUP(C240,道具信息!$N$2:$O$291,2,FALSE)&amp;"碎片",VLOOKUP(C240,道具信息!$N$2:$O$291,2,FALSE))</f>
        <v>T3坦克碎片</v>
      </c>
      <c r="R240" s="3">
        <f t="shared" si="141"/>
        <v>5520</v>
      </c>
      <c r="S240" s="11">
        <f t="shared" si="142"/>
        <v>0.55700000000000005</v>
      </c>
      <c r="T240" s="3" t="str">
        <f>VLOOKUP(Q240,道具信息!$Q$3:$S$20,2,FALSE)</f>
        <v>CHEST_ITEM_TYPE_T3_SHARD</v>
      </c>
      <c r="U240" s="3" t="str">
        <f>IF(COUNTIF(U$235:U239,T240)=0,T240,"")</f>
        <v/>
      </c>
      <c r="V240" s="3" t="str">
        <f t="shared" si="152"/>
        <v>CHEST_ITEM_TYPE_T3_SHARD</v>
      </c>
      <c r="W240" s="13" t="str">
        <f t="shared" si="153"/>
        <v/>
      </c>
      <c r="X240" s="3" t="str">
        <f t="shared" si="148"/>
        <v/>
      </c>
      <c r="Y240" s="3" t="str">
        <f t="shared" si="154"/>
        <v>55.7%</v>
      </c>
    </row>
    <row r="241" spans="2:25" x14ac:dyDescent="0.3">
      <c r="B241" s="2">
        <f>数据源!B273</f>
        <v>7</v>
      </c>
      <c r="C241" s="2" t="str">
        <f>数据源!C273</f>
        <v>T1LP1</v>
      </c>
      <c r="D241" s="2" t="str">
        <f>数据源!D273</f>
        <v>部件</v>
      </c>
      <c r="E241" s="2">
        <f>数据源!E273</f>
        <v>21</v>
      </c>
      <c r="F241" s="2">
        <f>数据源!F273</f>
        <v>2</v>
      </c>
      <c r="G241" s="2">
        <f>数据源!G273</f>
        <v>6.4999999999999997E-3</v>
      </c>
      <c r="H241" s="2">
        <f>数据源!H273</f>
        <v>1.7797619047619045E-2</v>
      </c>
      <c r="I241" s="2">
        <f>数据源!I273</f>
        <v>178</v>
      </c>
      <c r="J241" s="3">
        <f t="shared" si="143"/>
        <v>1</v>
      </c>
      <c r="K241" s="3">
        <f t="shared" si="144"/>
        <v>3</v>
      </c>
      <c r="L241" s="3" t="str">
        <f t="shared" si="145"/>
        <v>部件</v>
      </c>
      <c r="M241" s="3">
        <f t="shared" ca="1" si="146"/>
        <v>91001</v>
      </c>
      <c r="N241" s="1" t="str">
        <f t="shared" ca="1" si="149"/>
        <v>51311,52311,53311,51321,52321,53321,91001</v>
      </c>
      <c r="O241" s="1" t="str">
        <f t="shared" si="150"/>
        <v>981,981,981,859,859,859,178</v>
      </c>
      <c r="P241" s="1" t="str">
        <f t="shared" si="151"/>
        <v>(3,4),(3,4),(3,4),(1,3),(1,3),(1,3),(1,3)</v>
      </c>
      <c r="Q241" s="3" t="str">
        <f>IF(D241="坦克碎片",VLOOKUP(C241,道具信息!$N$2:$O$291,2,FALSE)&amp;"碎片",VLOOKUP(C241,道具信息!$N$2:$O$291,2,FALSE))</f>
        <v>T1部件</v>
      </c>
      <c r="R241" s="3">
        <f t="shared" si="141"/>
        <v>3204</v>
      </c>
      <c r="S241" s="11">
        <f t="shared" si="142"/>
        <v>0.32400000000000001</v>
      </c>
      <c r="T241" s="3" t="str">
        <f>VLOOKUP(Q241,道具信息!$Q$3:$S$20,2,FALSE)</f>
        <v>CHEST_ITEM_TYPE_T1_PART</v>
      </c>
      <c r="U241" s="3" t="str">
        <f>IF(COUNTIF(U$235:U240,T241)=0,T241,"")</f>
        <v>CHEST_ITEM_TYPE_T1_PART</v>
      </c>
      <c r="V241" s="3" t="str">
        <f t="shared" si="152"/>
        <v>CHEST_ITEM_TYPE_T3_SHARD,CHEST_ITEM_TYPE_T1_PART</v>
      </c>
      <c r="W241" s="13">
        <f t="shared" si="153"/>
        <v>0.32400000000000001</v>
      </c>
      <c r="X241" s="3" t="str">
        <f t="shared" si="148"/>
        <v>32.4%</v>
      </c>
      <c r="Y241" s="3" t="str">
        <f t="shared" si="154"/>
        <v>55.7%,32.4%</v>
      </c>
    </row>
    <row r="242" spans="2:25" x14ac:dyDescent="0.3">
      <c r="B242" s="2">
        <f>数据源!B274</f>
        <v>7</v>
      </c>
      <c r="C242" s="2" t="str">
        <f>数据源!C274</f>
        <v>T1LP3</v>
      </c>
      <c r="D242" s="2" t="str">
        <f>数据源!D274</f>
        <v>部件</v>
      </c>
      <c r="E242" s="2">
        <f>数据源!E274</f>
        <v>21</v>
      </c>
      <c r="F242" s="2">
        <f>数据源!F274</f>
        <v>2</v>
      </c>
      <c r="G242" s="2">
        <f>数据源!G274</f>
        <v>6.4999999999999997E-3</v>
      </c>
      <c r="H242" s="2">
        <f>数据源!H274</f>
        <v>1.7797619047619045E-2</v>
      </c>
      <c r="I242" s="2">
        <f>数据源!I274</f>
        <v>178</v>
      </c>
      <c r="J242" s="3">
        <f t="shared" si="143"/>
        <v>1</v>
      </c>
      <c r="K242" s="3">
        <f t="shared" si="144"/>
        <v>3</v>
      </c>
      <c r="L242" s="3" t="str">
        <f t="shared" si="145"/>
        <v>部件</v>
      </c>
      <c r="M242" s="3">
        <f t="shared" ca="1" si="146"/>
        <v>91003</v>
      </c>
      <c r="N242" s="1" t="str">
        <f t="shared" ca="1" si="149"/>
        <v>51311,52311,53311,51321,52321,53321,91001,91003</v>
      </c>
      <c r="O242" s="1" t="str">
        <f t="shared" si="150"/>
        <v>981,981,981,859,859,859,178,178</v>
      </c>
      <c r="P242" s="1" t="str">
        <f t="shared" si="151"/>
        <v>(3,4),(3,4),(3,4),(1,3),(1,3),(1,3),(1,3),(1,3)</v>
      </c>
      <c r="Q242" s="3" t="str">
        <f>IF(D242="坦克碎片",VLOOKUP(C242,道具信息!$N$2:$O$291,2,FALSE)&amp;"碎片",VLOOKUP(C242,道具信息!$N$2:$O$291,2,FALSE))</f>
        <v>T1部件</v>
      </c>
      <c r="R242" s="3">
        <f t="shared" si="141"/>
        <v>3204</v>
      </c>
      <c r="S242" s="11">
        <f t="shared" si="142"/>
        <v>0.32400000000000001</v>
      </c>
      <c r="T242" s="3" t="str">
        <f>VLOOKUP(Q242,道具信息!$Q$3:$S$20,2,FALSE)</f>
        <v>CHEST_ITEM_TYPE_T1_PART</v>
      </c>
      <c r="U242" s="3" t="str">
        <f>IF(COUNTIF(U$235:U241,T242)=0,T242,"")</f>
        <v/>
      </c>
      <c r="V242" s="3" t="str">
        <f t="shared" si="152"/>
        <v>CHEST_ITEM_TYPE_T3_SHARD,CHEST_ITEM_TYPE_T1_PART</v>
      </c>
      <c r="W242" s="13" t="str">
        <f t="shared" si="153"/>
        <v/>
      </c>
      <c r="X242" s="3" t="str">
        <f t="shared" si="148"/>
        <v/>
      </c>
      <c r="Y242" s="3" t="str">
        <f t="shared" si="154"/>
        <v>55.7%,32.4%</v>
      </c>
    </row>
    <row r="243" spans="2:25" x14ac:dyDescent="0.3">
      <c r="B243" s="2">
        <f>数据源!B275</f>
        <v>7</v>
      </c>
      <c r="C243" s="2" t="str">
        <f>数据源!C275</f>
        <v>T1LP5</v>
      </c>
      <c r="D243" s="2" t="str">
        <f>数据源!D275</f>
        <v>部件</v>
      </c>
      <c r="E243" s="2">
        <f>数据源!E275</f>
        <v>21</v>
      </c>
      <c r="F243" s="2">
        <f>数据源!F275</f>
        <v>2</v>
      </c>
      <c r="G243" s="2">
        <f>数据源!G275</f>
        <v>6.4999999999999997E-3</v>
      </c>
      <c r="H243" s="2">
        <f>数据源!H275</f>
        <v>1.7797619047619045E-2</v>
      </c>
      <c r="I243" s="2">
        <f>数据源!I275</f>
        <v>178</v>
      </c>
      <c r="J243" s="3">
        <f t="shared" si="143"/>
        <v>1</v>
      </c>
      <c r="K243" s="3">
        <f t="shared" si="144"/>
        <v>3</v>
      </c>
      <c r="L243" s="3" t="str">
        <f t="shared" si="145"/>
        <v>部件</v>
      </c>
      <c r="M243" s="3">
        <f t="shared" ca="1" si="146"/>
        <v>91005</v>
      </c>
      <c r="N243" s="1" t="str">
        <f t="shared" ca="1" si="149"/>
        <v>51311,52311,53311,51321,52321,53321,91001,91003,91005</v>
      </c>
      <c r="O243" s="1" t="str">
        <f t="shared" si="150"/>
        <v>981,981,981,859,859,859,178,178,178</v>
      </c>
      <c r="P243" s="1" t="str">
        <f t="shared" si="151"/>
        <v>(3,4),(3,4),(3,4),(1,3),(1,3),(1,3),(1,3),(1,3),(1,3)</v>
      </c>
      <c r="Q243" s="3" t="str">
        <f>IF(D243="坦克碎片",VLOOKUP(C243,道具信息!$N$2:$O$291,2,FALSE)&amp;"碎片",VLOOKUP(C243,道具信息!$N$2:$O$291,2,FALSE))</f>
        <v>T1部件</v>
      </c>
      <c r="R243" s="3">
        <f t="shared" si="141"/>
        <v>3204</v>
      </c>
      <c r="S243" s="11">
        <f t="shared" si="142"/>
        <v>0.32400000000000001</v>
      </c>
      <c r="T243" s="3" t="str">
        <f>VLOOKUP(Q243,道具信息!$Q$3:$S$20,2,FALSE)</f>
        <v>CHEST_ITEM_TYPE_T1_PART</v>
      </c>
      <c r="U243" s="3" t="str">
        <f>IF(COUNTIF(U$235:U242,T243)=0,T243,"")</f>
        <v/>
      </c>
      <c r="V243" s="3" t="str">
        <f t="shared" si="152"/>
        <v>CHEST_ITEM_TYPE_T3_SHARD,CHEST_ITEM_TYPE_T1_PART</v>
      </c>
      <c r="W243" s="13" t="str">
        <f t="shared" si="153"/>
        <v/>
      </c>
      <c r="X243" s="3" t="str">
        <f t="shared" si="148"/>
        <v/>
      </c>
      <c r="Y243" s="3" t="str">
        <f t="shared" si="154"/>
        <v>55.7%,32.4%</v>
      </c>
    </row>
    <row r="244" spans="2:25" x14ac:dyDescent="0.3">
      <c r="B244" s="2">
        <f>数据源!B276</f>
        <v>7</v>
      </c>
      <c r="C244" s="2" t="str">
        <f>数据源!C276</f>
        <v>T1MP1</v>
      </c>
      <c r="D244" s="2" t="str">
        <f>数据源!D276</f>
        <v>部件</v>
      </c>
      <c r="E244" s="2">
        <f>数据源!E276</f>
        <v>21</v>
      </c>
      <c r="F244" s="2">
        <f>数据源!F276</f>
        <v>2</v>
      </c>
      <c r="G244" s="2">
        <f>数据源!G276</f>
        <v>6.4999999999999997E-3</v>
      </c>
      <c r="H244" s="2">
        <f>数据源!H276</f>
        <v>1.7797619047619045E-2</v>
      </c>
      <c r="I244" s="2">
        <f>数据源!I276</f>
        <v>178</v>
      </c>
      <c r="J244" s="3">
        <f t="shared" si="143"/>
        <v>1</v>
      </c>
      <c r="K244" s="3">
        <f t="shared" si="144"/>
        <v>3</v>
      </c>
      <c r="L244" s="3" t="str">
        <f t="shared" si="145"/>
        <v>部件</v>
      </c>
      <c r="M244" s="3">
        <f t="shared" ca="1" si="146"/>
        <v>91101</v>
      </c>
      <c r="N244" s="1" t="str">
        <f t="shared" ca="1" si="149"/>
        <v>51311,52311,53311,51321,52321,53321,91001,91003,91005,91101</v>
      </c>
      <c r="O244" s="1" t="str">
        <f t="shared" si="150"/>
        <v>981,981,981,859,859,859,178,178,178,178</v>
      </c>
      <c r="P244" s="1" t="str">
        <f t="shared" si="151"/>
        <v>(3,4),(3,4),(3,4),(1,3),(1,3),(1,3),(1,3),(1,3),(1,3),(1,3)</v>
      </c>
      <c r="Q244" s="3" t="str">
        <f>IF(D244="坦克碎片",VLOOKUP(C244,道具信息!$N$2:$O$291,2,FALSE)&amp;"碎片",VLOOKUP(C244,道具信息!$N$2:$O$291,2,FALSE))</f>
        <v>T1部件</v>
      </c>
      <c r="R244" s="3">
        <f t="shared" si="141"/>
        <v>3204</v>
      </c>
      <c r="S244" s="11">
        <f t="shared" si="142"/>
        <v>0.32400000000000001</v>
      </c>
      <c r="T244" s="3" t="str">
        <f>VLOOKUP(Q244,道具信息!$Q$3:$S$20,2,FALSE)</f>
        <v>CHEST_ITEM_TYPE_T1_PART</v>
      </c>
      <c r="U244" s="3" t="str">
        <f>IF(COUNTIF(U$235:U243,T244)=0,T244,"")</f>
        <v/>
      </c>
      <c r="V244" s="3" t="str">
        <f t="shared" si="152"/>
        <v>CHEST_ITEM_TYPE_T3_SHARD,CHEST_ITEM_TYPE_T1_PART</v>
      </c>
      <c r="W244" s="13" t="str">
        <f t="shared" si="153"/>
        <v/>
      </c>
      <c r="X244" s="3" t="str">
        <f t="shared" si="148"/>
        <v/>
      </c>
      <c r="Y244" s="3" t="str">
        <f t="shared" si="154"/>
        <v>55.7%,32.4%</v>
      </c>
    </row>
    <row r="245" spans="2:25" x14ac:dyDescent="0.3">
      <c r="B245" s="2">
        <f>数据源!B277</f>
        <v>7</v>
      </c>
      <c r="C245" s="2" t="str">
        <f>数据源!C277</f>
        <v>T1MP3</v>
      </c>
      <c r="D245" s="2" t="str">
        <f>数据源!D277</f>
        <v>部件</v>
      </c>
      <c r="E245" s="2">
        <f>数据源!E277</f>
        <v>21</v>
      </c>
      <c r="F245" s="2">
        <f>数据源!F277</f>
        <v>2</v>
      </c>
      <c r="G245" s="2">
        <f>数据源!G277</f>
        <v>6.4999999999999997E-3</v>
      </c>
      <c r="H245" s="2">
        <f>数据源!H277</f>
        <v>1.7797619047619045E-2</v>
      </c>
      <c r="I245" s="2">
        <f>数据源!I277</f>
        <v>178</v>
      </c>
      <c r="J245" s="3">
        <f t="shared" si="143"/>
        <v>1</v>
      </c>
      <c r="K245" s="3">
        <f t="shared" si="144"/>
        <v>3</v>
      </c>
      <c r="L245" s="3" t="str">
        <f t="shared" si="145"/>
        <v>部件</v>
      </c>
      <c r="M245" s="3">
        <f t="shared" ca="1" si="146"/>
        <v>91103</v>
      </c>
      <c r="N245" s="1" t="str">
        <f t="shared" ca="1" si="149"/>
        <v>51311,52311,53311,51321,52321,53321,91001,91003,91005,91101,91103</v>
      </c>
      <c r="O245" s="1" t="str">
        <f t="shared" si="150"/>
        <v>981,981,981,859,859,859,178,178,178,178,178</v>
      </c>
      <c r="P245" s="1" t="str">
        <f t="shared" si="151"/>
        <v>(3,4),(3,4),(3,4),(1,3),(1,3),(1,3),(1,3),(1,3),(1,3),(1,3),(1,3)</v>
      </c>
      <c r="Q245" s="3" t="str">
        <f>IF(D245="坦克碎片",VLOOKUP(C245,道具信息!$N$2:$O$291,2,FALSE)&amp;"碎片",VLOOKUP(C245,道具信息!$N$2:$O$291,2,FALSE))</f>
        <v>T1部件</v>
      </c>
      <c r="R245" s="3">
        <f t="shared" si="141"/>
        <v>3204</v>
      </c>
      <c r="S245" s="11">
        <f t="shared" si="142"/>
        <v>0.32400000000000001</v>
      </c>
      <c r="T245" s="3" t="str">
        <f>VLOOKUP(Q245,道具信息!$Q$3:$S$20,2,FALSE)</f>
        <v>CHEST_ITEM_TYPE_T1_PART</v>
      </c>
      <c r="U245" s="3" t="str">
        <f>IF(COUNTIF(U$235:U244,T245)=0,T245,"")</f>
        <v/>
      </c>
      <c r="V245" s="3" t="str">
        <f t="shared" si="152"/>
        <v>CHEST_ITEM_TYPE_T3_SHARD,CHEST_ITEM_TYPE_T1_PART</v>
      </c>
      <c r="W245" s="13" t="str">
        <f t="shared" si="153"/>
        <v/>
      </c>
      <c r="X245" s="3" t="str">
        <f t="shared" si="148"/>
        <v/>
      </c>
      <c r="Y245" s="3" t="str">
        <f t="shared" si="154"/>
        <v>55.7%,32.4%</v>
      </c>
    </row>
    <row r="246" spans="2:25" x14ac:dyDescent="0.3">
      <c r="B246" s="2">
        <f>数据源!B278</f>
        <v>7</v>
      </c>
      <c r="C246" s="2" t="str">
        <f>数据源!C278</f>
        <v>T1MP5</v>
      </c>
      <c r="D246" s="2" t="str">
        <f>数据源!D278</f>
        <v>部件</v>
      </c>
      <c r="E246" s="2">
        <f>数据源!E278</f>
        <v>21</v>
      </c>
      <c r="F246" s="2">
        <f>数据源!F278</f>
        <v>2</v>
      </c>
      <c r="G246" s="2">
        <f>数据源!G278</f>
        <v>6.4999999999999997E-3</v>
      </c>
      <c r="H246" s="2">
        <f>数据源!H278</f>
        <v>1.7797619047619045E-2</v>
      </c>
      <c r="I246" s="2">
        <f>数据源!I278</f>
        <v>178</v>
      </c>
      <c r="J246" s="3">
        <f t="shared" si="143"/>
        <v>1</v>
      </c>
      <c r="K246" s="3">
        <f t="shared" si="144"/>
        <v>3</v>
      </c>
      <c r="L246" s="3" t="str">
        <f t="shared" si="145"/>
        <v>部件</v>
      </c>
      <c r="M246" s="3">
        <f t="shared" ca="1" si="146"/>
        <v>91105</v>
      </c>
      <c r="N246" s="1" t="str">
        <f t="shared" ca="1" si="149"/>
        <v>51311,52311,53311,51321,52321,53321,91001,91003,91005,91101,91103,91105</v>
      </c>
      <c r="O246" s="1" t="str">
        <f t="shared" si="150"/>
        <v>981,981,981,859,859,859,178,178,178,178,178,178</v>
      </c>
      <c r="P246" s="1" t="str">
        <f t="shared" si="151"/>
        <v>(3,4),(3,4),(3,4),(1,3),(1,3),(1,3),(1,3),(1,3),(1,3),(1,3),(1,3),(1,3)</v>
      </c>
      <c r="Q246" s="3" t="str">
        <f>IF(D246="坦克碎片",VLOOKUP(C246,道具信息!$N$2:$O$291,2,FALSE)&amp;"碎片",VLOOKUP(C246,道具信息!$N$2:$O$291,2,FALSE))</f>
        <v>T1部件</v>
      </c>
      <c r="R246" s="3">
        <f t="shared" si="141"/>
        <v>3204</v>
      </c>
      <c r="S246" s="11">
        <f t="shared" si="142"/>
        <v>0.32400000000000001</v>
      </c>
      <c r="T246" s="3" t="str">
        <f>VLOOKUP(Q246,道具信息!$Q$3:$S$20,2,FALSE)</f>
        <v>CHEST_ITEM_TYPE_T1_PART</v>
      </c>
      <c r="U246" s="3" t="str">
        <f>IF(COUNTIF(U$235:U245,T246)=0,T246,"")</f>
        <v/>
      </c>
      <c r="V246" s="3" t="str">
        <f t="shared" si="152"/>
        <v>CHEST_ITEM_TYPE_T3_SHARD,CHEST_ITEM_TYPE_T1_PART</v>
      </c>
      <c r="W246" s="13" t="str">
        <f t="shared" si="153"/>
        <v/>
      </c>
      <c r="X246" s="3" t="str">
        <f t="shared" si="148"/>
        <v/>
      </c>
      <c r="Y246" s="3" t="str">
        <f t="shared" si="154"/>
        <v>55.7%,32.4%</v>
      </c>
    </row>
    <row r="247" spans="2:25" x14ac:dyDescent="0.3">
      <c r="B247" s="2">
        <f>数据源!B279</f>
        <v>7</v>
      </c>
      <c r="C247" s="2" t="str">
        <f>数据源!C279</f>
        <v>T1HP1</v>
      </c>
      <c r="D247" s="2" t="str">
        <f>数据源!D279</f>
        <v>部件</v>
      </c>
      <c r="E247" s="2">
        <f>数据源!E279</f>
        <v>21</v>
      </c>
      <c r="F247" s="2">
        <f>数据源!F279</f>
        <v>2</v>
      </c>
      <c r="G247" s="2">
        <f>数据源!G279</f>
        <v>6.4999999999999997E-3</v>
      </c>
      <c r="H247" s="2">
        <f>数据源!H279</f>
        <v>1.7797619047619045E-2</v>
      </c>
      <c r="I247" s="2">
        <f>数据源!I279</f>
        <v>178</v>
      </c>
      <c r="J247" s="3">
        <f t="shared" si="143"/>
        <v>1</v>
      </c>
      <c r="K247" s="3">
        <f t="shared" si="144"/>
        <v>3</v>
      </c>
      <c r="L247" s="3" t="str">
        <f t="shared" si="145"/>
        <v>部件</v>
      </c>
      <c r="M247" s="3">
        <f t="shared" ca="1" si="146"/>
        <v>91201</v>
      </c>
      <c r="N247" s="1" t="str">
        <f t="shared" ca="1" si="149"/>
        <v>51311,52311,53311,51321,52321,53321,91001,91003,91005,91101,91103,91105,91201</v>
      </c>
      <c r="O247" s="1" t="str">
        <f t="shared" si="150"/>
        <v>981,981,981,859,859,859,178,178,178,178,178,178,178</v>
      </c>
      <c r="P247" s="1" t="str">
        <f t="shared" si="151"/>
        <v>(3,4),(3,4),(3,4),(1,3),(1,3),(1,3),(1,3),(1,3),(1,3),(1,3),(1,3),(1,3),(1,3)</v>
      </c>
      <c r="Q247" s="3" t="str">
        <f>IF(D247="坦克碎片",VLOOKUP(C247,道具信息!$N$2:$O$291,2,FALSE)&amp;"碎片",VLOOKUP(C247,道具信息!$N$2:$O$291,2,FALSE))</f>
        <v>T1部件</v>
      </c>
      <c r="R247" s="3">
        <f t="shared" si="141"/>
        <v>3204</v>
      </c>
      <c r="S247" s="11">
        <f t="shared" si="142"/>
        <v>0.32400000000000001</v>
      </c>
      <c r="T247" s="3" t="str">
        <f>VLOOKUP(Q247,道具信息!$Q$3:$S$20,2,FALSE)</f>
        <v>CHEST_ITEM_TYPE_T1_PART</v>
      </c>
      <c r="U247" s="3" t="str">
        <f>IF(COUNTIF(U$235:U246,T247)=0,T247,"")</f>
        <v/>
      </c>
      <c r="V247" s="3" t="str">
        <f t="shared" si="152"/>
        <v>CHEST_ITEM_TYPE_T3_SHARD,CHEST_ITEM_TYPE_T1_PART</v>
      </c>
      <c r="W247" s="13" t="str">
        <f t="shared" si="153"/>
        <v/>
      </c>
      <c r="X247" s="3" t="str">
        <f t="shared" si="148"/>
        <v/>
      </c>
      <c r="Y247" s="3" t="str">
        <f t="shared" si="154"/>
        <v>55.7%,32.4%</v>
      </c>
    </row>
    <row r="248" spans="2:25" x14ac:dyDescent="0.3">
      <c r="B248" s="2">
        <f>数据源!B280</f>
        <v>7</v>
      </c>
      <c r="C248" s="2" t="str">
        <f>数据源!C280</f>
        <v>T1HP3</v>
      </c>
      <c r="D248" s="2" t="str">
        <f>数据源!D280</f>
        <v>部件</v>
      </c>
      <c r="E248" s="2">
        <f>数据源!E280</f>
        <v>21</v>
      </c>
      <c r="F248" s="2">
        <f>数据源!F280</f>
        <v>2</v>
      </c>
      <c r="G248" s="2">
        <f>数据源!G280</f>
        <v>6.4999999999999997E-3</v>
      </c>
      <c r="H248" s="2">
        <f>数据源!H280</f>
        <v>1.7797619047619045E-2</v>
      </c>
      <c r="I248" s="2">
        <f>数据源!I280</f>
        <v>178</v>
      </c>
      <c r="J248" s="3">
        <f t="shared" si="143"/>
        <v>1</v>
      </c>
      <c r="K248" s="3">
        <f t="shared" si="144"/>
        <v>3</v>
      </c>
      <c r="L248" s="3" t="str">
        <f t="shared" si="145"/>
        <v>部件</v>
      </c>
      <c r="M248" s="3">
        <f t="shared" ca="1" si="146"/>
        <v>91203</v>
      </c>
      <c r="N248" s="1" t="str">
        <f t="shared" ca="1" si="149"/>
        <v>51311,52311,53311,51321,52321,53321,91001,91003,91005,91101,91103,91105,91201,91203</v>
      </c>
      <c r="O248" s="1" t="str">
        <f t="shared" si="150"/>
        <v>981,981,981,859,859,859,178,178,178,178,178,178,178,178</v>
      </c>
      <c r="P248" s="1" t="str">
        <f t="shared" si="151"/>
        <v>(3,4),(3,4),(3,4),(1,3),(1,3),(1,3),(1,3),(1,3),(1,3),(1,3),(1,3),(1,3),(1,3),(1,3)</v>
      </c>
      <c r="Q248" s="3" t="str">
        <f>IF(D248="坦克碎片",VLOOKUP(C248,道具信息!$N$2:$O$291,2,FALSE)&amp;"碎片",VLOOKUP(C248,道具信息!$N$2:$O$291,2,FALSE))</f>
        <v>T1部件</v>
      </c>
      <c r="R248" s="3">
        <f t="shared" si="141"/>
        <v>3204</v>
      </c>
      <c r="S248" s="11">
        <f t="shared" si="142"/>
        <v>0.32400000000000001</v>
      </c>
      <c r="T248" s="3" t="str">
        <f>VLOOKUP(Q248,道具信息!$Q$3:$S$20,2,FALSE)</f>
        <v>CHEST_ITEM_TYPE_T1_PART</v>
      </c>
      <c r="U248" s="3" t="str">
        <f>IF(COUNTIF(U$235:U247,T248)=0,T248,"")</f>
        <v/>
      </c>
      <c r="V248" s="3" t="str">
        <f t="shared" si="152"/>
        <v>CHEST_ITEM_TYPE_T3_SHARD,CHEST_ITEM_TYPE_T1_PART</v>
      </c>
      <c r="W248" s="13" t="str">
        <f t="shared" si="153"/>
        <v/>
      </c>
      <c r="X248" s="3" t="str">
        <f t="shared" si="148"/>
        <v/>
      </c>
      <c r="Y248" s="3" t="str">
        <f t="shared" si="154"/>
        <v>55.7%,32.4%</v>
      </c>
    </row>
    <row r="249" spans="2:25" x14ac:dyDescent="0.3">
      <c r="B249" s="2">
        <f>数据源!B281</f>
        <v>7</v>
      </c>
      <c r="C249" s="2" t="str">
        <f>数据源!C281</f>
        <v>T1HP5</v>
      </c>
      <c r="D249" s="2" t="str">
        <f>数据源!D281</f>
        <v>部件</v>
      </c>
      <c r="E249" s="2">
        <f>数据源!E281</f>
        <v>21</v>
      </c>
      <c r="F249" s="2">
        <f>数据源!F281</f>
        <v>2</v>
      </c>
      <c r="G249" s="2">
        <f>数据源!G281</f>
        <v>6.4999999999999997E-3</v>
      </c>
      <c r="H249" s="2">
        <f>数据源!H281</f>
        <v>1.7797619047619045E-2</v>
      </c>
      <c r="I249" s="2">
        <f>数据源!I281</f>
        <v>178</v>
      </c>
      <c r="J249" s="3">
        <f t="shared" si="143"/>
        <v>1</v>
      </c>
      <c r="K249" s="3">
        <f t="shared" si="144"/>
        <v>3</v>
      </c>
      <c r="L249" s="3" t="str">
        <f t="shared" si="145"/>
        <v>部件</v>
      </c>
      <c r="M249" s="3">
        <f t="shared" ca="1" si="146"/>
        <v>91205</v>
      </c>
      <c r="N249" s="1" t="str">
        <f t="shared" ca="1" si="149"/>
        <v>51311,52311,53311,51321,52321,53321,91001,91003,91005,91101,91103,91105,91201,91203,91205</v>
      </c>
      <c r="O249" s="1" t="str">
        <f t="shared" si="150"/>
        <v>981,981,981,859,859,859,178,178,178,178,178,178,178,178,178</v>
      </c>
      <c r="P249" s="1" t="str">
        <f t="shared" si="151"/>
        <v>(3,4),(3,4),(3,4),(1,3),(1,3),(1,3),(1,3),(1,3),(1,3),(1,3),(1,3),(1,3),(1,3),(1,3),(1,3)</v>
      </c>
      <c r="Q249" s="3" t="str">
        <f>IF(D249="坦克碎片",VLOOKUP(C249,道具信息!$N$2:$O$291,2,FALSE)&amp;"碎片",VLOOKUP(C249,道具信息!$N$2:$O$291,2,FALSE))</f>
        <v>T1部件</v>
      </c>
      <c r="R249" s="3">
        <f t="shared" si="141"/>
        <v>3204</v>
      </c>
      <c r="S249" s="11">
        <f t="shared" si="142"/>
        <v>0.32400000000000001</v>
      </c>
      <c r="T249" s="3" t="str">
        <f>VLOOKUP(Q249,道具信息!$Q$3:$S$20,2,FALSE)</f>
        <v>CHEST_ITEM_TYPE_T1_PART</v>
      </c>
      <c r="U249" s="3" t="str">
        <f>IF(COUNTIF(U$235:U248,T249)=0,T249,"")</f>
        <v/>
      </c>
      <c r="V249" s="3" t="str">
        <f t="shared" si="152"/>
        <v>CHEST_ITEM_TYPE_T3_SHARD,CHEST_ITEM_TYPE_T1_PART</v>
      </c>
      <c r="W249" s="13" t="str">
        <f t="shared" si="153"/>
        <v/>
      </c>
      <c r="X249" s="3" t="str">
        <f t="shared" si="148"/>
        <v/>
      </c>
      <c r="Y249" s="3" t="str">
        <f t="shared" si="154"/>
        <v>55.7%,32.4%</v>
      </c>
    </row>
    <row r="250" spans="2:25" x14ac:dyDescent="0.3">
      <c r="B250" s="2">
        <f>数据源!B282</f>
        <v>7</v>
      </c>
      <c r="C250" s="2" t="str">
        <f>数据源!C282</f>
        <v>T1LP2</v>
      </c>
      <c r="D250" s="2" t="str">
        <f>数据源!D282</f>
        <v>部件</v>
      </c>
      <c r="E250" s="2">
        <f>数据源!E282</f>
        <v>21</v>
      </c>
      <c r="F250" s="2">
        <f>数据源!F282</f>
        <v>2</v>
      </c>
      <c r="G250" s="2">
        <f>数据源!G282</f>
        <v>6.4999999999999997E-3</v>
      </c>
      <c r="H250" s="2">
        <f>数据源!H282</f>
        <v>1.7797619047619045E-2</v>
      </c>
      <c r="I250" s="2">
        <f>数据源!I282</f>
        <v>178</v>
      </c>
      <c r="J250" s="3">
        <f t="shared" si="143"/>
        <v>1</v>
      </c>
      <c r="K250" s="3">
        <f t="shared" si="144"/>
        <v>3</v>
      </c>
      <c r="L250" s="3" t="str">
        <f t="shared" si="145"/>
        <v>部件</v>
      </c>
      <c r="M250" s="3">
        <f t="shared" ca="1" si="146"/>
        <v>91002</v>
      </c>
      <c r="N250" s="1" t="str">
        <f t="shared" ca="1" si="149"/>
        <v>51311,52311,53311,51321,52321,53321,91001,91003,91005,91101,91103,91105,91201,91203,91205,91002</v>
      </c>
      <c r="O250" s="1" t="str">
        <f t="shared" si="150"/>
        <v>981,981,981,859,859,859,178,178,178,178,178,178,178,178,178,178</v>
      </c>
      <c r="P250" s="1" t="str">
        <f t="shared" si="151"/>
        <v>(3,4),(3,4),(3,4),(1,3),(1,3),(1,3),(1,3),(1,3),(1,3),(1,3),(1,3),(1,3),(1,3),(1,3),(1,3),(1,3)</v>
      </c>
      <c r="Q250" s="3" t="str">
        <f>IF(D250="坦克碎片",VLOOKUP(C250,道具信息!$N$2:$O$291,2,FALSE)&amp;"碎片",VLOOKUP(C250,道具信息!$N$2:$O$291,2,FALSE))</f>
        <v>T1部件</v>
      </c>
      <c r="R250" s="3">
        <f t="shared" si="141"/>
        <v>3204</v>
      </c>
      <c r="S250" s="11">
        <f t="shared" si="142"/>
        <v>0.32400000000000001</v>
      </c>
      <c r="T250" s="3" t="str">
        <f>VLOOKUP(Q250,道具信息!$Q$3:$S$20,2,FALSE)</f>
        <v>CHEST_ITEM_TYPE_T1_PART</v>
      </c>
      <c r="U250" s="3" t="str">
        <f>IF(COUNTIF(U$235:U249,T250)=0,T250,"")</f>
        <v/>
      </c>
      <c r="V250" s="3" t="str">
        <f t="shared" si="152"/>
        <v>CHEST_ITEM_TYPE_T3_SHARD,CHEST_ITEM_TYPE_T1_PART</v>
      </c>
      <c r="W250" s="13" t="str">
        <f t="shared" si="153"/>
        <v/>
      </c>
      <c r="X250" s="3" t="str">
        <f t="shared" si="148"/>
        <v/>
      </c>
      <c r="Y250" s="3" t="str">
        <f t="shared" si="154"/>
        <v>55.7%,32.4%</v>
      </c>
    </row>
    <row r="251" spans="2:25" x14ac:dyDescent="0.3">
      <c r="B251" s="2">
        <f>数据源!B283</f>
        <v>7</v>
      </c>
      <c r="C251" s="2" t="str">
        <f>数据源!C283</f>
        <v>T1LP4</v>
      </c>
      <c r="D251" s="2" t="str">
        <f>数据源!D283</f>
        <v>部件</v>
      </c>
      <c r="E251" s="2">
        <f>数据源!E283</f>
        <v>21</v>
      </c>
      <c r="F251" s="2">
        <f>数据源!F283</f>
        <v>2</v>
      </c>
      <c r="G251" s="2">
        <f>数据源!G283</f>
        <v>6.4999999999999997E-3</v>
      </c>
      <c r="H251" s="2">
        <f>数据源!H283</f>
        <v>1.7797619047619045E-2</v>
      </c>
      <c r="I251" s="2">
        <f>数据源!I283</f>
        <v>178</v>
      </c>
      <c r="J251" s="3">
        <f t="shared" si="143"/>
        <v>1</v>
      </c>
      <c r="K251" s="3">
        <f t="shared" si="144"/>
        <v>3</v>
      </c>
      <c r="L251" s="3" t="str">
        <f t="shared" si="145"/>
        <v>部件</v>
      </c>
      <c r="M251" s="3">
        <f t="shared" ca="1" si="146"/>
        <v>91004</v>
      </c>
      <c r="N251" s="1" t="str">
        <f t="shared" ca="1" si="149"/>
        <v>51311,52311,53311,51321,52321,53321,91001,91003,91005,91101,91103,91105,91201,91203,91205,91002,91004</v>
      </c>
      <c r="O251" s="1" t="str">
        <f t="shared" si="150"/>
        <v>981,981,981,859,859,859,178,178,178,178,178,178,178,178,178,178,178</v>
      </c>
      <c r="P251" s="1" t="str">
        <f t="shared" si="151"/>
        <v>(3,4),(3,4),(3,4),(1,3),(1,3),(1,3),(1,3),(1,3),(1,3),(1,3),(1,3),(1,3),(1,3),(1,3),(1,3),(1,3),(1,3)</v>
      </c>
      <c r="Q251" s="3" t="str">
        <f>IF(D251="坦克碎片",VLOOKUP(C251,道具信息!$N$2:$O$291,2,FALSE)&amp;"碎片",VLOOKUP(C251,道具信息!$N$2:$O$291,2,FALSE))</f>
        <v>T1部件</v>
      </c>
      <c r="R251" s="3">
        <f t="shared" si="141"/>
        <v>3204</v>
      </c>
      <c r="S251" s="11">
        <f t="shared" si="142"/>
        <v>0.32400000000000001</v>
      </c>
      <c r="T251" s="3" t="str">
        <f>VLOOKUP(Q251,道具信息!$Q$3:$S$20,2,FALSE)</f>
        <v>CHEST_ITEM_TYPE_T1_PART</v>
      </c>
      <c r="U251" s="3" t="str">
        <f>IF(COUNTIF(U$235:U250,T251)=0,T251,"")</f>
        <v/>
      </c>
      <c r="V251" s="3" t="str">
        <f t="shared" si="152"/>
        <v>CHEST_ITEM_TYPE_T3_SHARD,CHEST_ITEM_TYPE_T1_PART</v>
      </c>
      <c r="W251" s="13" t="str">
        <f t="shared" si="153"/>
        <v/>
      </c>
      <c r="X251" s="3" t="str">
        <f t="shared" si="148"/>
        <v/>
      </c>
      <c r="Y251" s="3" t="str">
        <f t="shared" si="154"/>
        <v>55.7%,32.4%</v>
      </c>
    </row>
    <row r="252" spans="2:25" x14ac:dyDescent="0.3">
      <c r="B252" s="2">
        <f>数据源!B284</f>
        <v>7</v>
      </c>
      <c r="C252" s="2" t="str">
        <f>数据源!C284</f>
        <v>T1LP6</v>
      </c>
      <c r="D252" s="2" t="str">
        <f>数据源!D284</f>
        <v>部件</v>
      </c>
      <c r="E252" s="2">
        <f>数据源!E284</f>
        <v>21</v>
      </c>
      <c r="F252" s="2">
        <f>数据源!F284</f>
        <v>2</v>
      </c>
      <c r="G252" s="2">
        <f>数据源!G284</f>
        <v>6.4999999999999997E-3</v>
      </c>
      <c r="H252" s="2">
        <f>数据源!H284</f>
        <v>1.7797619047619045E-2</v>
      </c>
      <c r="I252" s="2">
        <f>数据源!I284</f>
        <v>178</v>
      </c>
      <c r="J252" s="3">
        <f t="shared" si="143"/>
        <v>1</v>
      </c>
      <c r="K252" s="3">
        <f t="shared" si="144"/>
        <v>3</v>
      </c>
      <c r="L252" s="3" t="str">
        <f t="shared" si="145"/>
        <v>部件</v>
      </c>
      <c r="M252" s="3">
        <f t="shared" ca="1" si="146"/>
        <v>91006</v>
      </c>
      <c r="N252" s="1" t="str">
        <f t="shared" ca="1" si="149"/>
        <v>51311,52311,53311,51321,52321,53321,91001,91003,91005,91101,91103,91105,91201,91203,91205,91002,91004,91006</v>
      </c>
      <c r="O252" s="1" t="str">
        <f t="shared" si="150"/>
        <v>981,981,981,859,859,859,178,178,178,178,178,178,178,178,178,178,178,178</v>
      </c>
      <c r="P252" s="1" t="str">
        <f t="shared" si="151"/>
        <v>(3,4),(3,4),(3,4),(1,3),(1,3),(1,3),(1,3),(1,3),(1,3),(1,3),(1,3),(1,3),(1,3),(1,3),(1,3),(1,3),(1,3),(1,3)</v>
      </c>
      <c r="Q252" s="3" t="str">
        <f>IF(D252="坦克碎片",VLOOKUP(C252,道具信息!$N$2:$O$291,2,FALSE)&amp;"碎片",VLOOKUP(C252,道具信息!$N$2:$O$291,2,FALSE))</f>
        <v>T1部件</v>
      </c>
      <c r="R252" s="3">
        <f t="shared" si="141"/>
        <v>3204</v>
      </c>
      <c r="S252" s="11">
        <f t="shared" si="142"/>
        <v>0.32400000000000001</v>
      </c>
      <c r="T252" s="3" t="str">
        <f>VLOOKUP(Q252,道具信息!$Q$3:$S$20,2,FALSE)</f>
        <v>CHEST_ITEM_TYPE_T1_PART</v>
      </c>
      <c r="U252" s="3" t="str">
        <f>IF(COUNTIF(U$235:U251,T252)=0,T252,"")</f>
        <v/>
      </c>
      <c r="V252" s="3" t="str">
        <f t="shared" si="152"/>
        <v>CHEST_ITEM_TYPE_T3_SHARD,CHEST_ITEM_TYPE_T1_PART</v>
      </c>
      <c r="W252" s="13" t="str">
        <f t="shared" si="153"/>
        <v/>
      </c>
      <c r="X252" s="3" t="str">
        <f t="shared" si="148"/>
        <v/>
      </c>
      <c r="Y252" s="3" t="str">
        <f t="shared" si="154"/>
        <v>55.7%,32.4%</v>
      </c>
    </row>
    <row r="253" spans="2:25" x14ac:dyDescent="0.3">
      <c r="B253" s="2">
        <f>数据源!B285</f>
        <v>7</v>
      </c>
      <c r="C253" s="2" t="str">
        <f>数据源!C285</f>
        <v>T1MP2</v>
      </c>
      <c r="D253" s="2" t="str">
        <f>数据源!D285</f>
        <v>部件</v>
      </c>
      <c r="E253" s="2">
        <f>数据源!E285</f>
        <v>21</v>
      </c>
      <c r="F253" s="2">
        <f>数据源!F285</f>
        <v>2</v>
      </c>
      <c r="G253" s="2">
        <f>数据源!G285</f>
        <v>6.4999999999999997E-3</v>
      </c>
      <c r="H253" s="2">
        <f>数据源!H285</f>
        <v>1.7797619047619045E-2</v>
      </c>
      <c r="I253" s="2">
        <f>数据源!I285</f>
        <v>178</v>
      </c>
      <c r="J253" s="3">
        <f t="shared" si="143"/>
        <v>1</v>
      </c>
      <c r="K253" s="3">
        <f t="shared" si="144"/>
        <v>3</v>
      </c>
      <c r="L253" s="3" t="str">
        <f t="shared" si="145"/>
        <v>部件</v>
      </c>
      <c r="M253" s="3">
        <f t="shared" ca="1" si="146"/>
        <v>91102</v>
      </c>
      <c r="N253" s="1" t="str">
        <f t="shared" ca="1" si="149"/>
        <v>51311,52311,53311,51321,52321,53321,91001,91003,91005,91101,91103,91105,91201,91203,91205,91002,91004,91006,91102</v>
      </c>
      <c r="O253" s="1" t="str">
        <f t="shared" si="150"/>
        <v>981,981,981,859,859,859,178,178,178,178,178,178,178,178,178,178,178,178,178</v>
      </c>
      <c r="P253" s="1" t="str">
        <f t="shared" si="151"/>
        <v>(3,4),(3,4),(3,4),(1,3),(1,3),(1,3),(1,3),(1,3),(1,3),(1,3),(1,3),(1,3),(1,3),(1,3),(1,3),(1,3),(1,3),(1,3),(1,3)</v>
      </c>
      <c r="Q253" s="3" t="str">
        <f>IF(D253="坦克碎片",VLOOKUP(C253,道具信息!$N$2:$O$291,2,FALSE)&amp;"碎片",VLOOKUP(C253,道具信息!$N$2:$O$291,2,FALSE))</f>
        <v>T1部件</v>
      </c>
      <c r="R253" s="3">
        <f t="shared" si="141"/>
        <v>3204</v>
      </c>
      <c r="S253" s="11">
        <f t="shared" si="142"/>
        <v>0.32400000000000001</v>
      </c>
      <c r="T253" s="3" t="str">
        <f>VLOOKUP(Q253,道具信息!$Q$3:$S$20,2,FALSE)</f>
        <v>CHEST_ITEM_TYPE_T1_PART</v>
      </c>
      <c r="U253" s="3" t="str">
        <f>IF(COUNTIF(U$235:U252,T253)=0,T253,"")</f>
        <v/>
      </c>
      <c r="V253" s="3" t="str">
        <f t="shared" si="152"/>
        <v>CHEST_ITEM_TYPE_T3_SHARD,CHEST_ITEM_TYPE_T1_PART</v>
      </c>
      <c r="W253" s="13" t="str">
        <f t="shared" si="153"/>
        <v/>
      </c>
      <c r="X253" s="3" t="str">
        <f t="shared" si="148"/>
        <v/>
      </c>
      <c r="Y253" s="3" t="str">
        <f t="shared" si="154"/>
        <v>55.7%,32.4%</v>
      </c>
    </row>
    <row r="254" spans="2:25" x14ac:dyDescent="0.3">
      <c r="B254" s="2">
        <f>数据源!B286</f>
        <v>7</v>
      </c>
      <c r="C254" s="2" t="str">
        <f>数据源!C286</f>
        <v>T1MP4</v>
      </c>
      <c r="D254" s="2" t="str">
        <f>数据源!D286</f>
        <v>部件</v>
      </c>
      <c r="E254" s="2">
        <f>数据源!E286</f>
        <v>21</v>
      </c>
      <c r="F254" s="2">
        <f>数据源!F286</f>
        <v>2</v>
      </c>
      <c r="G254" s="2">
        <f>数据源!G286</f>
        <v>6.4999999999999997E-3</v>
      </c>
      <c r="H254" s="2">
        <f>数据源!H286</f>
        <v>1.7797619047619045E-2</v>
      </c>
      <c r="I254" s="2">
        <f>数据源!I286</f>
        <v>178</v>
      </c>
      <c r="J254" s="3">
        <f t="shared" si="143"/>
        <v>1</v>
      </c>
      <c r="K254" s="3">
        <f t="shared" si="144"/>
        <v>3</v>
      </c>
      <c r="L254" s="3" t="str">
        <f t="shared" si="145"/>
        <v>部件</v>
      </c>
      <c r="M254" s="3">
        <f t="shared" ca="1" si="146"/>
        <v>91104</v>
      </c>
      <c r="N254" s="1" t="str">
        <f t="shared" ca="1" si="149"/>
        <v>51311,52311,53311,51321,52321,53321,91001,91003,91005,91101,91103,91105,91201,91203,91205,91002,91004,91006,91102,91104</v>
      </c>
      <c r="O254" s="1" t="str">
        <f t="shared" si="150"/>
        <v>981,981,981,859,859,859,178,178,178,178,178,178,178,178,178,178,178,178,178,178</v>
      </c>
      <c r="P254" s="1" t="str">
        <f t="shared" si="151"/>
        <v>(3,4),(3,4),(3,4),(1,3),(1,3),(1,3),(1,3),(1,3),(1,3),(1,3),(1,3),(1,3),(1,3),(1,3),(1,3),(1,3),(1,3),(1,3),(1,3),(1,3)</v>
      </c>
      <c r="Q254" s="3" t="str">
        <f>IF(D254="坦克碎片",VLOOKUP(C254,道具信息!$N$2:$O$291,2,FALSE)&amp;"碎片",VLOOKUP(C254,道具信息!$N$2:$O$291,2,FALSE))</f>
        <v>T1部件</v>
      </c>
      <c r="R254" s="3">
        <f t="shared" si="141"/>
        <v>3204</v>
      </c>
      <c r="S254" s="11">
        <f t="shared" si="142"/>
        <v>0.32400000000000001</v>
      </c>
      <c r="T254" s="3" t="str">
        <f>VLOOKUP(Q254,道具信息!$Q$3:$S$20,2,FALSE)</f>
        <v>CHEST_ITEM_TYPE_T1_PART</v>
      </c>
      <c r="U254" s="3" t="str">
        <f>IF(COUNTIF(U$235:U253,T254)=0,T254,"")</f>
        <v/>
      </c>
      <c r="V254" s="3" t="str">
        <f t="shared" si="152"/>
        <v>CHEST_ITEM_TYPE_T3_SHARD,CHEST_ITEM_TYPE_T1_PART</v>
      </c>
      <c r="W254" s="13" t="str">
        <f t="shared" si="153"/>
        <v/>
      </c>
      <c r="X254" s="3" t="str">
        <f t="shared" si="148"/>
        <v/>
      </c>
      <c r="Y254" s="3" t="str">
        <f t="shared" si="154"/>
        <v>55.7%,32.4%</v>
      </c>
    </row>
    <row r="255" spans="2:25" x14ac:dyDescent="0.3">
      <c r="B255" s="2">
        <f>数据源!B287</f>
        <v>7</v>
      </c>
      <c r="C255" s="2" t="str">
        <f>数据源!C287</f>
        <v>T1MP6</v>
      </c>
      <c r="D255" s="2" t="str">
        <f>数据源!D287</f>
        <v>部件</v>
      </c>
      <c r="E255" s="2">
        <f>数据源!E287</f>
        <v>21</v>
      </c>
      <c r="F255" s="2">
        <f>数据源!F287</f>
        <v>2</v>
      </c>
      <c r="G255" s="2">
        <f>数据源!G287</f>
        <v>6.4999999999999997E-3</v>
      </c>
      <c r="H255" s="2">
        <f>数据源!H287</f>
        <v>1.7797619047619045E-2</v>
      </c>
      <c r="I255" s="2">
        <f>数据源!I287</f>
        <v>178</v>
      </c>
      <c r="J255" s="3">
        <f t="shared" si="143"/>
        <v>1</v>
      </c>
      <c r="K255" s="3">
        <f t="shared" si="144"/>
        <v>3</v>
      </c>
      <c r="L255" s="3" t="str">
        <f t="shared" si="145"/>
        <v>部件</v>
      </c>
      <c r="M255" s="3">
        <f t="shared" ca="1" si="146"/>
        <v>91106</v>
      </c>
      <c r="N255" s="1" t="str">
        <f t="shared" ca="1" si="149"/>
        <v>51311,52311,53311,51321,52321,53321,91001,91003,91005,91101,91103,91105,91201,91203,91205,91002,91004,91006,91102,91104,91106</v>
      </c>
      <c r="O255" s="1" t="str">
        <f t="shared" si="150"/>
        <v>981,981,981,859,859,859,178,178,178,178,178,178,178,178,178,178,178,178,178,178,178</v>
      </c>
      <c r="P255" s="1" t="str">
        <f t="shared" si="151"/>
        <v>(3,4),(3,4),(3,4),(1,3),(1,3),(1,3),(1,3),(1,3),(1,3),(1,3),(1,3),(1,3),(1,3),(1,3),(1,3),(1,3),(1,3),(1,3),(1,3),(1,3),(1,3)</v>
      </c>
      <c r="Q255" s="3" t="str">
        <f>IF(D255="坦克碎片",VLOOKUP(C255,道具信息!$N$2:$O$291,2,FALSE)&amp;"碎片",VLOOKUP(C255,道具信息!$N$2:$O$291,2,FALSE))</f>
        <v>T1部件</v>
      </c>
      <c r="R255" s="3">
        <f t="shared" si="141"/>
        <v>3204</v>
      </c>
      <c r="S255" s="11">
        <f t="shared" si="142"/>
        <v>0.32400000000000001</v>
      </c>
      <c r="T255" s="3" t="str">
        <f>VLOOKUP(Q255,道具信息!$Q$3:$S$20,2,FALSE)</f>
        <v>CHEST_ITEM_TYPE_T1_PART</v>
      </c>
      <c r="U255" s="3" t="str">
        <f>IF(COUNTIF(U$235:U254,T255)=0,T255,"")</f>
        <v/>
      </c>
      <c r="V255" s="3" t="str">
        <f t="shared" si="152"/>
        <v>CHEST_ITEM_TYPE_T3_SHARD,CHEST_ITEM_TYPE_T1_PART</v>
      </c>
      <c r="W255" s="13" t="str">
        <f t="shared" si="153"/>
        <v/>
      </c>
      <c r="X255" s="3" t="str">
        <f t="shared" si="148"/>
        <v/>
      </c>
      <c r="Y255" s="3" t="str">
        <f t="shared" si="154"/>
        <v>55.7%,32.4%</v>
      </c>
    </row>
    <row r="256" spans="2:25" x14ac:dyDescent="0.3">
      <c r="B256" s="2">
        <f>数据源!B288</f>
        <v>7</v>
      </c>
      <c r="C256" s="2" t="str">
        <f>数据源!C288</f>
        <v>T1HP2</v>
      </c>
      <c r="D256" s="2" t="str">
        <f>数据源!D288</f>
        <v>部件</v>
      </c>
      <c r="E256" s="2">
        <f>数据源!E288</f>
        <v>21</v>
      </c>
      <c r="F256" s="2">
        <f>数据源!F288</f>
        <v>2</v>
      </c>
      <c r="G256" s="2">
        <f>数据源!G288</f>
        <v>6.4999999999999997E-3</v>
      </c>
      <c r="H256" s="2">
        <f>数据源!H288</f>
        <v>1.7797619047619045E-2</v>
      </c>
      <c r="I256" s="2">
        <f>数据源!I288</f>
        <v>178</v>
      </c>
      <c r="J256" s="3">
        <f t="shared" si="143"/>
        <v>1</v>
      </c>
      <c r="K256" s="3">
        <f t="shared" si="144"/>
        <v>3</v>
      </c>
      <c r="L256" s="3" t="str">
        <f t="shared" ref="L256:L279" si="155">RIGHT(D256,2)</f>
        <v>部件</v>
      </c>
      <c r="M256" s="3">
        <f t="shared" ref="M256:M279" ca="1" si="156">IF(OR(L256="坦克",L256="碎片"),VLOOKUP(C256,INDIRECT("坦克ID"),MATCH(L256&amp;"ID",INDIRECT("坦克标头"),0),FALSE),VLOOKUP(C256,INDIRECT(L256&amp;"ID"),2,FALSE))</f>
        <v>91202</v>
      </c>
      <c r="N256" s="1" t="str">
        <f t="shared" ref="N256:N279" ca="1" si="157">N255&amp;","&amp;M256</f>
        <v>51311,52311,53311,51321,52321,53321,91001,91003,91005,91101,91103,91105,91201,91203,91205,91002,91004,91006,91102,91104,91106,91202</v>
      </c>
      <c r="O256" s="1" t="str">
        <f t="shared" ref="O256:O279" si="158">O255&amp;","&amp;I256</f>
        <v>981,981,981,859,859,859,178,178,178,178,178,178,178,178,178,178,178,178,178,178,178,178</v>
      </c>
      <c r="P256" s="1" t="str">
        <f t="shared" ref="P256:P279" si="159">P255&amp;","&amp;"("&amp;J256&amp;","&amp;K256&amp;")"</f>
        <v>(3,4),(3,4),(3,4),(1,3),(1,3),(1,3),(1,3),(1,3),(1,3),(1,3),(1,3),(1,3),(1,3),(1,3),(1,3),(1,3),(1,3),(1,3),(1,3),(1,3),(1,3),(1,3)</v>
      </c>
      <c r="Q256" s="3" t="str">
        <f>IF(D256="坦克碎片",VLOOKUP(C256,道具信息!$N$2:$O$291,2,FALSE)&amp;"碎片",VLOOKUP(C256,道具信息!$N$2:$O$291,2,FALSE))</f>
        <v>T1部件</v>
      </c>
      <c r="R256" s="3">
        <f t="shared" si="141"/>
        <v>3204</v>
      </c>
      <c r="S256" s="11">
        <f t="shared" si="142"/>
        <v>0.32400000000000001</v>
      </c>
      <c r="T256" s="3" t="str">
        <f>VLOOKUP(Q256,道具信息!$Q$3:$S$20,2,FALSE)</f>
        <v>CHEST_ITEM_TYPE_T1_PART</v>
      </c>
      <c r="U256" s="3" t="str">
        <f>IF(COUNTIF(U$235:U255,T256)=0,T256,"")</f>
        <v/>
      </c>
      <c r="V256" s="3" t="str">
        <f t="shared" si="152"/>
        <v>CHEST_ITEM_TYPE_T3_SHARD,CHEST_ITEM_TYPE_T1_PART</v>
      </c>
      <c r="W256" s="13" t="str">
        <f t="shared" si="153"/>
        <v/>
      </c>
      <c r="X256" s="3" t="str">
        <f t="shared" ref="X256:X294" si="160">TEXT(W256,"0.0%")</f>
        <v/>
      </c>
      <c r="Y256" s="3" t="str">
        <f t="shared" si="154"/>
        <v>55.7%,32.4%</v>
      </c>
    </row>
    <row r="257" spans="2:25" x14ac:dyDescent="0.3">
      <c r="B257" s="2">
        <f>数据源!B289</f>
        <v>7</v>
      </c>
      <c r="C257" s="2" t="str">
        <f>数据源!C289</f>
        <v>T1HP4</v>
      </c>
      <c r="D257" s="2" t="str">
        <f>数据源!D289</f>
        <v>部件</v>
      </c>
      <c r="E257" s="2">
        <f>数据源!E289</f>
        <v>21</v>
      </c>
      <c r="F257" s="2">
        <f>数据源!F289</f>
        <v>2</v>
      </c>
      <c r="G257" s="2">
        <f>数据源!G289</f>
        <v>6.4999999999999997E-3</v>
      </c>
      <c r="H257" s="2">
        <f>数据源!H289</f>
        <v>1.7797619047619045E-2</v>
      </c>
      <c r="I257" s="2">
        <f>数据源!I289</f>
        <v>178</v>
      </c>
      <c r="J257" s="3">
        <f t="shared" si="143"/>
        <v>1</v>
      </c>
      <c r="K257" s="3">
        <f t="shared" si="144"/>
        <v>3</v>
      </c>
      <c r="L257" s="3" t="str">
        <f t="shared" si="155"/>
        <v>部件</v>
      </c>
      <c r="M257" s="3">
        <f t="shared" ca="1" si="156"/>
        <v>91204</v>
      </c>
      <c r="N257" s="1" t="str">
        <f t="shared" ca="1" si="157"/>
        <v>51311,52311,53311,51321,52321,53321,91001,91003,91005,91101,91103,91105,91201,91203,91205,91002,91004,91006,91102,91104,91106,91202,91204</v>
      </c>
      <c r="O257" s="1" t="str">
        <f t="shared" si="158"/>
        <v>981,981,981,859,859,859,178,178,178,178,178,178,178,178,178,178,178,178,178,178,178,178,178</v>
      </c>
      <c r="P257" s="1" t="str">
        <f t="shared" si="159"/>
        <v>(3,4),(3,4),(3,4),(1,3),(1,3),(1,3),(1,3),(1,3),(1,3),(1,3),(1,3),(1,3),(1,3),(1,3),(1,3),(1,3),(1,3),(1,3),(1,3),(1,3),(1,3),(1,3),(1,3)</v>
      </c>
      <c r="Q257" s="3" t="str">
        <f>IF(D257="坦克碎片",VLOOKUP(C257,道具信息!$N$2:$O$291,2,FALSE)&amp;"碎片",VLOOKUP(C257,道具信息!$N$2:$O$291,2,FALSE))</f>
        <v>T1部件</v>
      </c>
      <c r="R257" s="3">
        <f t="shared" si="141"/>
        <v>3204</v>
      </c>
      <c r="S257" s="11">
        <f t="shared" si="142"/>
        <v>0.32400000000000001</v>
      </c>
      <c r="T257" s="3" t="str">
        <f>VLOOKUP(Q257,道具信息!$Q$3:$S$20,2,FALSE)</f>
        <v>CHEST_ITEM_TYPE_T1_PART</v>
      </c>
      <c r="U257" s="3" t="str">
        <f>IF(COUNTIF(U$235:U256,T257)=0,T257,"")</f>
        <v/>
      </c>
      <c r="V257" s="3" t="str">
        <f t="shared" ref="V257:V294" si="161">IF(U257&lt;&gt;"",V256&amp;","&amp;U257,V256)</f>
        <v>CHEST_ITEM_TYPE_T3_SHARD,CHEST_ITEM_TYPE_T1_PART</v>
      </c>
      <c r="W257" s="13" t="str">
        <f t="shared" ref="W257:W294" si="162">IF(U257&lt;&gt;"",ROUND(S257*100%,3),"")</f>
        <v/>
      </c>
      <c r="X257" s="3" t="str">
        <f t="shared" si="160"/>
        <v/>
      </c>
      <c r="Y257" s="3" t="str">
        <f t="shared" ref="Y257:Y294" si="163">IF(X257&lt;&gt;"",Y256&amp;","&amp;X257,Y256)</f>
        <v>55.7%,32.4%</v>
      </c>
    </row>
    <row r="258" spans="2:25" x14ac:dyDescent="0.3">
      <c r="B258" s="2">
        <f>数据源!B290</f>
        <v>7</v>
      </c>
      <c r="C258" s="2" t="str">
        <f>数据源!C290</f>
        <v>T1HP6</v>
      </c>
      <c r="D258" s="2" t="str">
        <f>数据源!D290</f>
        <v>部件</v>
      </c>
      <c r="E258" s="2">
        <f>数据源!E290</f>
        <v>21</v>
      </c>
      <c r="F258" s="2">
        <f>数据源!F290</f>
        <v>2</v>
      </c>
      <c r="G258" s="2">
        <f>数据源!G290</f>
        <v>6.4999999999999997E-3</v>
      </c>
      <c r="H258" s="2">
        <f>数据源!H290</f>
        <v>1.7797619047619045E-2</v>
      </c>
      <c r="I258" s="2">
        <f>数据源!I290</f>
        <v>178</v>
      </c>
      <c r="J258" s="3">
        <f t="shared" si="143"/>
        <v>1</v>
      </c>
      <c r="K258" s="3">
        <f t="shared" si="144"/>
        <v>3</v>
      </c>
      <c r="L258" s="3" t="str">
        <f t="shared" si="155"/>
        <v>部件</v>
      </c>
      <c r="M258" s="3">
        <f t="shared" ca="1" si="156"/>
        <v>91206</v>
      </c>
      <c r="N258" s="1" t="str">
        <f t="shared" ca="1" si="157"/>
        <v>51311,52311,53311,51321,52321,53321,91001,91003,91005,91101,91103,91105,91201,91203,91205,91002,91004,91006,91102,91104,91106,91202,91204,91206</v>
      </c>
      <c r="O258" s="1" t="str">
        <f t="shared" si="158"/>
        <v>981,981,981,859,859,859,178,178,178,178,178,178,178,178,178,178,178,178,178,178,178,178,178,178</v>
      </c>
      <c r="P258" s="1" t="str">
        <f t="shared" si="159"/>
        <v>(3,4),(3,4),(3,4),(1,3),(1,3),(1,3),(1,3),(1,3),(1,3),(1,3),(1,3),(1,3),(1,3),(1,3),(1,3),(1,3),(1,3),(1,3),(1,3),(1,3),(1,3),(1,3),(1,3),(1,3)</v>
      </c>
      <c r="Q258" s="3" t="str">
        <f>IF(D258="坦克碎片",VLOOKUP(C258,道具信息!$N$2:$O$291,2,FALSE)&amp;"碎片",VLOOKUP(C258,道具信息!$N$2:$O$291,2,FALSE))</f>
        <v>T1部件</v>
      </c>
      <c r="R258" s="3">
        <f t="shared" si="141"/>
        <v>3204</v>
      </c>
      <c r="S258" s="11">
        <f t="shared" si="142"/>
        <v>0.32400000000000001</v>
      </c>
      <c r="T258" s="3" t="str">
        <f>VLOOKUP(Q258,道具信息!$Q$3:$S$20,2,FALSE)</f>
        <v>CHEST_ITEM_TYPE_T1_PART</v>
      </c>
      <c r="U258" s="3" t="str">
        <f>IF(COUNTIF(U$235:U257,T258)=0,T258,"")</f>
        <v/>
      </c>
      <c r="V258" s="3" t="str">
        <f t="shared" si="161"/>
        <v>CHEST_ITEM_TYPE_T3_SHARD,CHEST_ITEM_TYPE_T1_PART</v>
      </c>
      <c r="W258" s="13" t="str">
        <f t="shared" si="162"/>
        <v/>
      </c>
      <c r="X258" s="3" t="str">
        <f t="shared" si="160"/>
        <v/>
      </c>
      <c r="Y258" s="3" t="str">
        <f t="shared" si="163"/>
        <v>55.7%,32.4%</v>
      </c>
    </row>
    <row r="259" spans="2:25" x14ac:dyDescent="0.3">
      <c r="B259" s="2">
        <f>数据源!B291</f>
        <v>7</v>
      </c>
      <c r="C259" s="2" t="str">
        <f>数据源!C291</f>
        <v>T2LP1</v>
      </c>
      <c r="D259" s="2" t="str">
        <f>数据源!D291</f>
        <v>部件</v>
      </c>
      <c r="E259" s="2">
        <f>数据源!E291</f>
        <v>89.600000000000023</v>
      </c>
      <c r="F259" s="2">
        <f>数据源!F291</f>
        <v>1.5</v>
      </c>
      <c r="G259" s="2">
        <f>数据源!G291</f>
        <v>6.4999999999999997E-3</v>
      </c>
      <c r="H259" s="2">
        <f>数据源!H291</f>
        <v>5.56175595238095E-3</v>
      </c>
      <c r="I259" s="2">
        <f>数据源!I291</f>
        <v>56</v>
      </c>
      <c r="J259" s="3">
        <f t="shared" si="143"/>
        <v>1</v>
      </c>
      <c r="K259" s="3">
        <f t="shared" si="144"/>
        <v>2</v>
      </c>
      <c r="L259" s="3" t="str">
        <f t="shared" si="155"/>
        <v>部件</v>
      </c>
      <c r="M259" s="3">
        <f t="shared" ca="1" si="156"/>
        <v>92001</v>
      </c>
      <c r="N259" s="1" t="str">
        <f t="shared" ca="1" si="157"/>
        <v>51311,52311,53311,51321,52321,53321,91001,91003,91005,91101,91103,91105,91201,91203,91205,91002,91004,91006,91102,91104,91106,91202,91204,91206,92001</v>
      </c>
      <c r="O259" s="1" t="str">
        <f t="shared" si="158"/>
        <v>981,981,981,859,859,859,178,178,178,178,178,178,178,178,178,178,178,178,178,178,178,178,178,178,56</v>
      </c>
      <c r="P259" s="1" t="str">
        <f t="shared" si="159"/>
        <v>(3,4),(3,4),(3,4),(1,3),(1,3),(1,3),(1,3),(1,3),(1,3),(1,3),(1,3),(1,3),(1,3),(1,3),(1,3),(1,3),(1,3),(1,3),(1,3),(1,3),(1,3),(1,3),(1,3),(1,3),(1,2)</v>
      </c>
      <c r="Q259" s="3" t="str">
        <f>IF(D259="坦克碎片",VLOOKUP(C259,道具信息!$N$2:$O$291,2,FALSE)&amp;"碎片",VLOOKUP(C259,道具信息!$N$2:$O$291,2,FALSE))</f>
        <v>T2部件</v>
      </c>
      <c r="R259" s="3">
        <f t="shared" si="141"/>
        <v>1000</v>
      </c>
      <c r="S259" s="11">
        <f t="shared" si="142"/>
        <v>0.10100000000000001</v>
      </c>
      <c r="T259" s="3" t="str">
        <f>VLOOKUP(Q259,道具信息!$Q$3:$S$20,2,FALSE)</f>
        <v>CHEST_ITEM_TYPE_T2_PART</v>
      </c>
      <c r="U259" s="3" t="str">
        <f>IF(COUNTIF(U$235:U258,T259)=0,T259,"")</f>
        <v>CHEST_ITEM_TYPE_T2_PART</v>
      </c>
      <c r="V259" s="3" t="str">
        <f t="shared" si="161"/>
        <v>CHEST_ITEM_TYPE_T3_SHARD,CHEST_ITEM_TYPE_T1_PART,CHEST_ITEM_TYPE_T2_PART</v>
      </c>
      <c r="W259" s="13">
        <f t="shared" si="162"/>
        <v>0.10100000000000001</v>
      </c>
      <c r="X259" s="3" t="str">
        <f t="shared" si="160"/>
        <v>10.1%</v>
      </c>
      <c r="Y259" s="3" t="str">
        <f t="shared" si="163"/>
        <v>55.7%,32.4%,10.1%</v>
      </c>
    </row>
    <row r="260" spans="2:25" x14ac:dyDescent="0.3">
      <c r="B260" s="2">
        <f>数据源!B292</f>
        <v>7</v>
      </c>
      <c r="C260" s="2" t="str">
        <f>数据源!C292</f>
        <v>T2LP3</v>
      </c>
      <c r="D260" s="2" t="str">
        <f>数据源!D292</f>
        <v>部件</v>
      </c>
      <c r="E260" s="2">
        <f>数据源!E292</f>
        <v>89.600000000000023</v>
      </c>
      <c r="F260" s="2">
        <f>数据源!F292</f>
        <v>1.5</v>
      </c>
      <c r="G260" s="2">
        <f>数据源!G292</f>
        <v>6.4999999999999997E-3</v>
      </c>
      <c r="H260" s="2">
        <f>数据源!H292</f>
        <v>5.56175595238095E-3</v>
      </c>
      <c r="I260" s="2">
        <f>数据源!I292</f>
        <v>56</v>
      </c>
      <c r="J260" s="3">
        <f t="shared" si="143"/>
        <v>1</v>
      </c>
      <c r="K260" s="3">
        <f t="shared" si="144"/>
        <v>2</v>
      </c>
      <c r="L260" s="3" t="str">
        <f t="shared" si="155"/>
        <v>部件</v>
      </c>
      <c r="M260" s="3">
        <f t="shared" ca="1" si="156"/>
        <v>92003</v>
      </c>
      <c r="N260" s="1" t="str">
        <f t="shared" ca="1" si="157"/>
        <v>51311,52311,53311,51321,52321,53321,91001,91003,91005,91101,91103,91105,91201,91203,91205,91002,91004,91006,91102,91104,91106,91202,91204,91206,92001,92003</v>
      </c>
      <c r="O260" s="1" t="str">
        <f t="shared" si="158"/>
        <v>981,981,981,859,859,859,178,178,178,178,178,178,178,178,178,178,178,178,178,178,178,178,178,178,56,56</v>
      </c>
      <c r="P260" s="1" t="str">
        <f t="shared" si="159"/>
        <v>(3,4),(3,4),(3,4),(1,3),(1,3),(1,3),(1,3),(1,3),(1,3),(1,3),(1,3),(1,3),(1,3),(1,3),(1,3),(1,3),(1,3),(1,3),(1,3),(1,3),(1,3),(1,3),(1,3),(1,3),(1,2),(1,2)</v>
      </c>
      <c r="Q260" s="3" t="str">
        <f>IF(D260="坦克碎片",VLOOKUP(C260,道具信息!$N$2:$O$291,2,FALSE)&amp;"碎片",VLOOKUP(C260,道具信息!$N$2:$O$291,2,FALSE))</f>
        <v>T2部件</v>
      </c>
      <c r="R260" s="3">
        <f t="shared" si="141"/>
        <v>1000</v>
      </c>
      <c r="S260" s="11">
        <f t="shared" si="142"/>
        <v>0.10100000000000001</v>
      </c>
      <c r="T260" s="3" t="str">
        <f>VLOOKUP(Q260,道具信息!$Q$3:$S$20,2,FALSE)</f>
        <v>CHEST_ITEM_TYPE_T2_PART</v>
      </c>
      <c r="U260" s="3" t="str">
        <f>IF(COUNTIF(U$235:U259,T260)=0,T260,"")</f>
        <v/>
      </c>
      <c r="V260" s="3" t="str">
        <f t="shared" si="161"/>
        <v>CHEST_ITEM_TYPE_T3_SHARD,CHEST_ITEM_TYPE_T1_PART,CHEST_ITEM_TYPE_T2_PART</v>
      </c>
      <c r="W260" s="13" t="str">
        <f t="shared" si="162"/>
        <v/>
      </c>
      <c r="X260" s="3" t="str">
        <f t="shared" si="160"/>
        <v/>
      </c>
      <c r="Y260" s="3" t="str">
        <f t="shared" si="163"/>
        <v>55.7%,32.4%,10.1%</v>
      </c>
    </row>
    <row r="261" spans="2:25" x14ac:dyDescent="0.3">
      <c r="B261" s="2">
        <f>数据源!B293</f>
        <v>7</v>
      </c>
      <c r="C261" s="2" t="str">
        <f>数据源!C293</f>
        <v>T2LP5</v>
      </c>
      <c r="D261" s="2" t="str">
        <f>数据源!D293</f>
        <v>部件</v>
      </c>
      <c r="E261" s="2">
        <f>数据源!E293</f>
        <v>89.600000000000023</v>
      </c>
      <c r="F261" s="2">
        <f>数据源!F293</f>
        <v>1.5</v>
      </c>
      <c r="G261" s="2">
        <f>数据源!G293</f>
        <v>6.4999999999999997E-3</v>
      </c>
      <c r="H261" s="2">
        <f>数据源!H293</f>
        <v>5.56175595238095E-3</v>
      </c>
      <c r="I261" s="2">
        <f>数据源!I293</f>
        <v>56</v>
      </c>
      <c r="J261" s="3">
        <f t="shared" si="143"/>
        <v>1</v>
      </c>
      <c r="K261" s="3">
        <f t="shared" si="144"/>
        <v>2</v>
      </c>
      <c r="L261" s="3" t="str">
        <f t="shared" si="155"/>
        <v>部件</v>
      </c>
      <c r="M261" s="3">
        <f t="shared" ca="1" si="156"/>
        <v>92005</v>
      </c>
      <c r="N261" s="1" t="str">
        <f t="shared" ca="1" si="157"/>
        <v>51311,52311,53311,51321,52321,53321,91001,91003,91005,91101,91103,91105,91201,91203,91205,91002,91004,91006,91102,91104,91106,91202,91204,91206,92001,92003,92005</v>
      </c>
      <c r="O261" s="1" t="str">
        <f t="shared" si="158"/>
        <v>981,981,981,859,859,859,178,178,178,178,178,178,178,178,178,178,178,178,178,178,178,178,178,178,56,56,56</v>
      </c>
      <c r="P261" s="1" t="str">
        <f t="shared" si="159"/>
        <v>(3,4),(3,4),(3,4),(1,3),(1,3),(1,3),(1,3),(1,3),(1,3),(1,3),(1,3),(1,3),(1,3),(1,3),(1,3),(1,3),(1,3),(1,3),(1,3),(1,3),(1,3),(1,3),(1,3),(1,3),(1,2),(1,2),(1,2)</v>
      </c>
      <c r="Q261" s="3" t="str">
        <f>IF(D261="坦克碎片",VLOOKUP(C261,道具信息!$N$2:$O$291,2,FALSE)&amp;"碎片",VLOOKUP(C261,道具信息!$N$2:$O$291,2,FALSE))</f>
        <v>T2部件</v>
      </c>
      <c r="R261" s="3">
        <f t="shared" si="141"/>
        <v>1000</v>
      </c>
      <c r="S261" s="11">
        <f t="shared" si="142"/>
        <v>0.10100000000000001</v>
      </c>
      <c r="T261" s="3" t="str">
        <f>VLOOKUP(Q261,道具信息!$Q$3:$S$20,2,FALSE)</f>
        <v>CHEST_ITEM_TYPE_T2_PART</v>
      </c>
      <c r="U261" s="3" t="str">
        <f>IF(COUNTIF(U$235:U260,T261)=0,T261,"")</f>
        <v/>
      </c>
      <c r="V261" s="3" t="str">
        <f t="shared" si="161"/>
        <v>CHEST_ITEM_TYPE_T3_SHARD,CHEST_ITEM_TYPE_T1_PART,CHEST_ITEM_TYPE_T2_PART</v>
      </c>
      <c r="W261" s="13" t="str">
        <f t="shared" si="162"/>
        <v/>
      </c>
      <c r="X261" s="3" t="str">
        <f t="shared" si="160"/>
        <v/>
      </c>
      <c r="Y261" s="3" t="str">
        <f t="shared" si="163"/>
        <v>55.7%,32.4%,10.1%</v>
      </c>
    </row>
    <row r="262" spans="2:25" x14ac:dyDescent="0.3">
      <c r="B262" s="2">
        <f>数据源!B294</f>
        <v>7</v>
      </c>
      <c r="C262" s="2" t="str">
        <f>数据源!C294</f>
        <v>T2MP1</v>
      </c>
      <c r="D262" s="2" t="str">
        <f>数据源!D294</f>
        <v>部件</v>
      </c>
      <c r="E262" s="2">
        <f>数据源!E294</f>
        <v>89.600000000000023</v>
      </c>
      <c r="F262" s="2">
        <f>数据源!F294</f>
        <v>1.5</v>
      </c>
      <c r="G262" s="2">
        <f>数据源!G294</f>
        <v>6.4999999999999997E-3</v>
      </c>
      <c r="H262" s="2">
        <f>数据源!H294</f>
        <v>5.56175595238095E-3</v>
      </c>
      <c r="I262" s="2">
        <f>数据源!I294</f>
        <v>56</v>
      </c>
      <c r="J262" s="3">
        <f t="shared" si="143"/>
        <v>1</v>
      </c>
      <c r="K262" s="3">
        <f t="shared" si="144"/>
        <v>2</v>
      </c>
      <c r="L262" s="3" t="str">
        <f t="shared" si="155"/>
        <v>部件</v>
      </c>
      <c r="M262" s="3">
        <f t="shared" ca="1" si="156"/>
        <v>92101</v>
      </c>
      <c r="N262" s="1" t="str">
        <f t="shared" ca="1" si="157"/>
        <v>51311,52311,53311,51321,52321,53321,91001,91003,91005,91101,91103,91105,91201,91203,91205,91002,91004,91006,91102,91104,91106,91202,91204,91206,92001,92003,92005,92101</v>
      </c>
      <c r="O262" s="1" t="str">
        <f t="shared" si="158"/>
        <v>981,981,981,859,859,859,178,178,178,178,178,178,178,178,178,178,178,178,178,178,178,178,178,178,56,56,56,56</v>
      </c>
      <c r="P262" s="1" t="str">
        <f t="shared" si="159"/>
        <v>(3,4),(3,4),(3,4),(1,3),(1,3),(1,3),(1,3),(1,3),(1,3),(1,3),(1,3),(1,3),(1,3),(1,3),(1,3),(1,3),(1,3),(1,3),(1,3),(1,3),(1,3),(1,3),(1,3),(1,3),(1,2),(1,2),(1,2),(1,2)</v>
      </c>
      <c r="Q262" s="3" t="str">
        <f>IF(D262="坦克碎片",VLOOKUP(C262,道具信息!$N$2:$O$291,2,FALSE)&amp;"碎片",VLOOKUP(C262,道具信息!$N$2:$O$291,2,FALSE))</f>
        <v>T2部件</v>
      </c>
      <c r="R262" s="3">
        <f t="shared" si="141"/>
        <v>1000</v>
      </c>
      <c r="S262" s="11">
        <f t="shared" si="142"/>
        <v>0.10100000000000001</v>
      </c>
      <c r="T262" s="3" t="str">
        <f>VLOOKUP(Q262,道具信息!$Q$3:$S$20,2,FALSE)</f>
        <v>CHEST_ITEM_TYPE_T2_PART</v>
      </c>
      <c r="U262" s="3" t="str">
        <f>IF(COUNTIF(U$235:U261,T262)=0,T262,"")</f>
        <v/>
      </c>
      <c r="V262" s="3" t="str">
        <f t="shared" si="161"/>
        <v>CHEST_ITEM_TYPE_T3_SHARD,CHEST_ITEM_TYPE_T1_PART,CHEST_ITEM_TYPE_T2_PART</v>
      </c>
      <c r="W262" s="13" t="str">
        <f t="shared" si="162"/>
        <v/>
      </c>
      <c r="X262" s="3" t="str">
        <f t="shared" si="160"/>
        <v/>
      </c>
      <c r="Y262" s="3" t="str">
        <f t="shared" si="163"/>
        <v>55.7%,32.4%,10.1%</v>
      </c>
    </row>
    <row r="263" spans="2:25" x14ac:dyDescent="0.3">
      <c r="B263" s="2">
        <f>数据源!B295</f>
        <v>7</v>
      </c>
      <c r="C263" s="2" t="str">
        <f>数据源!C295</f>
        <v>T2MP3</v>
      </c>
      <c r="D263" s="2" t="str">
        <f>数据源!D295</f>
        <v>部件</v>
      </c>
      <c r="E263" s="2">
        <f>数据源!E295</f>
        <v>89.600000000000023</v>
      </c>
      <c r="F263" s="2">
        <f>数据源!F295</f>
        <v>1.5</v>
      </c>
      <c r="G263" s="2">
        <f>数据源!G295</f>
        <v>6.4999999999999997E-3</v>
      </c>
      <c r="H263" s="2">
        <f>数据源!H295</f>
        <v>5.56175595238095E-3</v>
      </c>
      <c r="I263" s="2">
        <f>数据源!I295</f>
        <v>56</v>
      </c>
      <c r="J263" s="3">
        <f t="shared" si="143"/>
        <v>1</v>
      </c>
      <c r="K263" s="3">
        <f t="shared" si="144"/>
        <v>2</v>
      </c>
      <c r="L263" s="3" t="str">
        <f t="shared" si="155"/>
        <v>部件</v>
      </c>
      <c r="M263" s="3">
        <f t="shared" ca="1" si="156"/>
        <v>92103</v>
      </c>
      <c r="N263" s="1" t="str">
        <f t="shared" ca="1" si="157"/>
        <v>51311,52311,53311,51321,52321,53321,91001,91003,91005,91101,91103,91105,91201,91203,91205,91002,91004,91006,91102,91104,91106,91202,91204,91206,92001,92003,92005,92101,92103</v>
      </c>
      <c r="O263" s="1" t="str">
        <f t="shared" si="158"/>
        <v>981,981,981,859,859,859,178,178,178,178,178,178,178,178,178,178,178,178,178,178,178,178,178,178,56,56,56,56,56</v>
      </c>
      <c r="P263" s="1" t="str">
        <f t="shared" si="159"/>
        <v>(3,4),(3,4),(3,4),(1,3),(1,3),(1,3),(1,3),(1,3),(1,3),(1,3),(1,3),(1,3),(1,3),(1,3),(1,3),(1,3),(1,3),(1,3),(1,3),(1,3),(1,3),(1,3),(1,3),(1,3),(1,2),(1,2),(1,2),(1,2),(1,2)</v>
      </c>
      <c r="Q263" s="3" t="str">
        <f>IF(D263="坦克碎片",VLOOKUP(C263,道具信息!$N$2:$O$291,2,FALSE)&amp;"碎片",VLOOKUP(C263,道具信息!$N$2:$O$291,2,FALSE))</f>
        <v>T2部件</v>
      </c>
      <c r="R263" s="3">
        <f t="shared" si="141"/>
        <v>1000</v>
      </c>
      <c r="S263" s="11">
        <f t="shared" si="142"/>
        <v>0.10100000000000001</v>
      </c>
      <c r="T263" s="3" t="str">
        <f>VLOOKUP(Q263,道具信息!$Q$3:$S$20,2,FALSE)</f>
        <v>CHEST_ITEM_TYPE_T2_PART</v>
      </c>
      <c r="U263" s="3" t="str">
        <f>IF(COUNTIF(U$235:U262,T263)=0,T263,"")</f>
        <v/>
      </c>
      <c r="V263" s="3" t="str">
        <f t="shared" si="161"/>
        <v>CHEST_ITEM_TYPE_T3_SHARD,CHEST_ITEM_TYPE_T1_PART,CHEST_ITEM_TYPE_T2_PART</v>
      </c>
      <c r="W263" s="13" t="str">
        <f t="shared" si="162"/>
        <v/>
      </c>
      <c r="X263" s="3" t="str">
        <f t="shared" si="160"/>
        <v/>
      </c>
      <c r="Y263" s="3" t="str">
        <f t="shared" si="163"/>
        <v>55.7%,32.4%,10.1%</v>
      </c>
    </row>
    <row r="264" spans="2:25" x14ac:dyDescent="0.3">
      <c r="B264" s="2">
        <f>数据源!B296</f>
        <v>7</v>
      </c>
      <c r="C264" s="2" t="str">
        <f>数据源!C296</f>
        <v>T2MP5</v>
      </c>
      <c r="D264" s="2" t="str">
        <f>数据源!D296</f>
        <v>部件</v>
      </c>
      <c r="E264" s="2">
        <f>数据源!E296</f>
        <v>89.600000000000023</v>
      </c>
      <c r="F264" s="2">
        <f>数据源!F296</f>
        <v>1.5</v>
      </c>
      <c r="G264" s="2">
        <f>数据源!G296</f>
        <v>6.4999999999999997E-3</v>
      </c>
      <c r="H264" s="2">
        <f>数据源!H296</f>
        <v>5.56175595238095E-3</v>
      </c>
      <c r="I264" s="2">
        <f>数据源!I296</f>
        <v>56</v>
      </c>
      <c r="J264" s="3">
        <f t="shared" si="143"/>
        <v>1</v>
      </c>
      <c r="K264" s="3">
        <f t="shared" si="144"/>
        <v>2</v>
      </c>
      <c r="L264" s="3" t="str">
        <f t="shared" si="155"/>
        <v>部件</v>
      </c>
      <c r="M264" s="3">
        <f t="shared" ca="1" si="156"/>
        <v>92105</v>
      </c>
      <c r="N264" s="1" t="str">
        <f t="shared" ca="1" si="157"/>
        <v>51311,52311,53311,51321,52321,53321,91001,91003,91005,91101,91103,91105,91201,91203,91205,91002,91004,91006,91102,91104,91106,91202,91204,91206,92001,92003,92005,92101,92103,92105</v>
      </c>
      <c r="O264" s="1" t="str">
        <f t="shared" si="158"/>
        <v>981,981,981,859,859,859,178,178,178,178,178,178,178,178,178,178,178,178,178,178,178,178,178,178,56,56,56,56,56,56</v>
      </c>
      <c r="P264" s="1" t="str">
        <f t="shared" si="159"/>
        <v>(3,4),(3,4),(3,4),(1,3),(1,3),(1,3),(1,3),(1,3),(1,3),(1,3),(1,3),(1,3),(1,3),(1,3),(1,3),(1,3),(1,3),(1,3),(1,3),(1,3),(1,3),(1,3),(1,3),(1,3),(1,2),(1,2),(1,2),(1,2),(1,2),(1,2)</v>
      </c>
      <c r="Q264" s="3" t="str">
        <f>IF(D264="坦克碎片",VLOOKUP(C264,道具信息!$N$2:$O$291,2,FALSE)&amp;"碎片",VLOOKUP(C264,道具信息!$N$2:$O$291,2,FALSE))</f>
        <v>T2部件</v>
      </c>
      <c r="R264" s="3">
        <f t="shared" si="141"/>
        <v>1000</v>
      </c>
      <c r="S264" s="11">
        <f t="shared" si="142"/>
        <v>0.10100000000000001</v>
      </c>
      <c r="T264" s="3" t="str">
        <f>VLOOKUP(Q264,道具信息!$Q$3:$S$20,2,FALSE)</f>
        <v>CHEST_ITEM_TYPE_T2_PART</v>
      </c>
      <c r="U264" s="3" t="str">
        <f>IF(COUNTIF(U$235:U263,T264)=0,T264,"")</f>
        <v/>
      </c>
      <c r="V264" s="3" t="str">
        <f t="shared" si="161"/>
        <v>CHEST_ITEM_TYPE_T3_SHARD,CHEST_ITEM_TYPE_T1_PART,CHEST_ITEM_TYPE_T2_PART</v>
      </c>
      <c r="W264" s="13" t="str">
        <f t="shared" si="162"/>
        <v/>
      </c>
      <c r="X264" s="3" t="str">
        <f t="shared" si="160"/>
        <v/>
      </c>
      <c r="Y264" s="3" t="str">
        <f t="shared" si="163"/>
        <v>55.7%,32.4%,10.1%</v>
      </c>
    </row>
    <row r="265" spans="2:25" x14ac:dyDescent="0.3">
      <c r="B265" s="2">
        <f>数据源!B297</f>
        <v>7</v>
      </c>
      <c r="C265" s="2" t="str">
        <f>数据源!C297</f>
        <v>T2HP1</v>
      </c>
      <c r="D265" s="2" t="str">
        <f>数据源!D297</f>
        <v>部件</v>
      </c>
      <c r="E265" s="2">
        <f>数据源!E297</f>
        <v>89.600000000000023</v>
      </c>
      <c r="F265" s="2">
        <f>数据源!F297</f>
        <v>1.5</v>
      </c>
      <c r="G265" s="2">
        <f>数据源!G297</f>
        <v>6.4999999999999997E-3</v>
      </c>
      <c r="H265" s="2">
        <f>数据源!H297</f>
        <v>5.56175595238095E-3</v>
      </c>
      <c r="I265" s="2">
        <f>数据源!I297</f>
        <v>56</v>
      </c>
      <c r="J265" s="3">
        <f t="shared" si="143"/>
        <v>1</v>
      </c>
      <c r="K265" s="3">
        <f t="shared" si="144"/>
        <v>2</v>
      </c>
      <c r="L265" s="3" t="str">
        <f t="shared" si="155"/>
        <v>部件</v>
      </c>
      <c r="M265" s="3">
        <f t="shared" ca="1" si="156"/>
        <v>92201</v>
      </c>
      <c r="N265" s="1" t="str">
        <f t="shared" ca="1" si="157"/>
        <v>51311,52311,53311,51321,52321,53321,91001,91003,91005,91101,91103,91105,91201,91203,91205,91002,91004,91006,91102,91104,91106,91202,91204,91206,92001,92003,92005,92101,92103,92105,92201</v>
      </c>
      <c r="O265" s="1" t="str">
        <f t="shared" si="158"/>
        <v>981,981,981,859,859,859,178,178,178,178,178,178,178,178,178,178,178,178,178,178,178,178,178,178,56,56,56,56,56,56,56</v>
      </c>
      <c r="P265" s="1" t="str">
        <f t="shared" si="159"/>
        <v>(3,4),(3,4),(3,4),(1,3),(1,3),(1,3),(1,3),(1,3),(1,3),(1,3),(1,3),(1,3),(1,3),(1,3),(1,3),(1,3),(1,3),(1,3),(1,3),(1,3),(1,3),(1,3),(1,3),(1,3),(1,2),(1,2),(1,2),(1,2),(1,2),(1,2),(1,2)</v>
      </c>
      <c r="Q265" s="3" t="str">
        <f>IF(D265="坦克碎片",VLOOKUP(C265,道具信息!$N$2:$O$291,2,FALSE)&amp;"碎片",VLOOKUP(C265,道具信息!$N$2:$O$291,2,FALSE))</f>
        <v>T2部件</v>
      </c>
      <c r="R265" s="3">
        <f t="shared" si="141"/>
        <v>1000</v>
      </c>
      <c r="S265" s="11">
        <f t="shared" si="142"/>
        <v>0.10100000000000001</v>
      </c>
      <c r="T265" s="3" t="str">
        <f>VLOOKUP(Q265,道具信息!$Q$3:$S$20,2,FALSE)</f>
        <v>CHEST_ITEM_TYPE_T2_PART</v>
      </c>
      <c r="U265" s="3" t="str">
        <f>IF(COUNTIF(U$235:U264,T265)=0,T265,"")</f>
        <v/>
      </c>
      <c r="V265" s="3" t="str">
        <f t="shared" si="161"/>
        <v>CHEST_ITEM_TYPE_T3_SHARD,CHEST_ITEM_TYPE_T1_PART,CHEST_ITEM_TYPE_T2_PART</v>
      </c>
      <c r="W265" s="13" t="str">
        <f t="shared" si="162"/>
        <v/>
      </c>
      <c r="X265" s="3" t="str">
        <f t="shared" si="160"/>
        <v/>
      </c>
      <c r="Y265" s="3" t="str">
        <f t="shared" si="163"/>
        <v>55.7%,32.4%,10.1%</v>
      </c>
    </row>
    <row r="266" spans="2:25" x14ac:dyDescent="0.3">
      <c r="B266" s="2">
        <f>数据源!B298</f>
        <v>7</v>
      </c>
      <c r="C266" s="2" t="str">
        <f>数据源!C298</f>
        <v>T2HP3</v>
      </c>
      <c r="D266" s="2" t="str">
        <f>数据源!D298</f>
        <v>部件</v>
      </c>
      <c r="E266" s="2">
        <f>数据源!E298</f>
        <v>89.600000000000023</v>
      </c>
      <c r="F266" s="2">
        <f>数据源!F298</f>
        <v>1.5</v>
      </c>
      <c r="G266" s="2">
        <f>数据源!G298</f>
        <v>6.4999999999999997E-3</v>
      </c>
      <c r="H266" s="2">
        <f>数据源!H298</f>
        <v>5.56175595238095E-3</v>
      </c>
      <c r="I266" s="2">
        <f>数据源!I298</f>
        <v>56</v>
      </c>
      <c r="J266" s="3">
        <f t="shared" si="143"/>
        <v>1</v>
      </c>
      <c r="K266" s="3">
        <f t="shared" si="144"/>
        <v>2</v>
      </c>
      <c r="L266" s="3" t="str">
        <f t="shared" si="155"/>
        <v>部件</v>
      </c>
      <c r="M266" s="3">
        <f t="shared" ca="1" si="156"/>
        <v>92203</v>
      </c>
      <c r="N266" s="1" t="str">
        <f t="shared" ca="1" si="157"/>
        <v>51311,52311,53311,51321,52321,53321,91001,91003,91005,91101,91103,91105,91201,91203,91205,91002,91004,91006,91102,91104,91106,91202,91204,91206,92001,92003,92005,92101,92103,92105,92201,92203</v>
      </c>
      <c r="O266" s="1" t="str">
        <f t="shared" si="158"/>
        <v>981,981,981,859,859,859,178,178,178,178,178,178,178,178,178,178,178,178,178,178,178,178,178,178,56,56,56,56,56,56,56,56</v>
      </c>
      <c r="P266" s="1" t="str">
        <f t="shared" si="159"/>
        <v>(3,4),(3,4),(3,4),(1,3),(1,3),(1,3),(1,3),(1,3),(1,3),(1,3),(1,3),(1,3),(1,3),(1,3),(1,3),(1,3),(1,3),(1,3),(1,3),(1,3),(1,3),(1,3),(1,3),(1,3),(1,2),(1,2),(1,2),(1,2),(1,2),(1,2),(1,2),(1,2)</v>
      </c>
      <c r="Q266" s="3" t="str">
        <f>IF(D266="坦克碎片",VLOOKUP(C266,道具信息!$N$2:$O$291,2,FALSE)&amp;"碎片",VLOOKUP(C266,道具信息!$N$2:$O$291,2,FALSE))</f>
        <v>T2部件</v>
      </c>
      <c r="R266" s="3">
        <f t="shared" si="141"/>
        <v>1000</v>
      </c>
      <c r="S266" s="11">
        <f t="shared" si="142"/>
        <v>0.10100000000000001</v>
      </c>
      <c r="T266" s="3" t="str">
        <f>VLOOKUP(Q266,道具信息!$Q$3:$S$20,2,FALSE)</f>
        <v>CHEST_ITEM_TYPE_T2_PART</v>
      </c>
      <c r="U266" s="3" t="str">
        <f>IF(COUNTIF(U$235:U265,T266)=0,T266,"")</f>
        <v/>
      </c>
      <c r="V266" s="3" t="str">
        <f t="shared" si="161"/>
        <v>CHEST_ITEM_TYPE_T3_SHARD,CHEST_ITEM_TYPE_T1_PART,CHEST_ITEM_TYPE_T2_PART</v>
      </c>
      <c r="W266" s="13" t="str">
        <f t="shared" si="162"/>
        <v/>
      </c>
      <c r="X266" s="3" t="str">
        <f t="shared" si="160"/>
        <v/>
      </c>
      <c r="Y266" s="3" t="str">
        <f t="shared" si="163"/>
        <v>55.7%,32.4%,10.1%</v>
      </c>
    </row>
    <row r="267" spans="2:25" x14ac:dyDescent="0.3">
      <c r="B267" s="2">
        <f>数据源!B299</f>
        <v>7</v>
      </c>
      <c r="C267" s="2" t="str">
        <f>数据源!C299</f>
        <v>T2HP5</v>
      </c>
      <c r="D267" s="2" t="str">
        <f>数据源!D299</f>
        <v>部件</v>
      </c>
      <c r="E267" s="2">
        <f>数据源!E299</f>
        <v>89.600000000000023</v>
      </c>
      <c r="F267" s="2">
        <f>数据源!F299</f>
        <v>1.5</v>
      </c>
      <c r="G267" s="2">
        <f>数据源!G299</f>
        <v>6.4999999999999997E-3</v>
      </c>
      <c r="H267" s="2">
        <f>数据源!H299</f>
        <v>5.56175595238095E-3</v>
      </c>
      <c r="I267" s="2">
        <f>数据源!I299</f>
        <v>56</v>
      </c>
      <c r="J267" s="3">
        <f t="shared" si="143"/>
        <v>1</v>
      </c>
      <c r="K267" s="3">
        <f t="shared" si="144"/>
        <v>2</v>
      </c>
      <c r="L267" s="3" t="str">
        <f t="shared" si="155"/>
        <v>部件</v>
      </c>
      <c r="M267" s="3">
        <f t="shared" ca="1" si="156"/>
        <v>92205</v>
      </c>
      <c r="N267" s="1" t="str">
        <f t="shared" ca="1" si="157"/>
        <v>51311,52311,53311,51321,52321,53321,91001,91003,91005,91101,91103,91105,91201,91203,91205,91002,91004,91006,91102,91104,91106,91202,91204,91206,92001,92003,92005,92101,92103,92105,92201,92203,92205</v>
      </c>
      <c r="O267" s="1" t="str">
        <f t="shared" si="158"/>
        <v>981,981,981,859,859,859,178,178,178,178,178,178,178,178,178,178,178,178,178,178,178,178,178,178,56,56,56,56,56,56,56,56,56</v>
      </c>
      <c r="P267" s="1" t="str">
        <f t="shared" si="159"/>
        <v>(3,4),(3,4),(3,4),(1,3),(1,3),(1,3),(1,3),(1,3),(1,3),(1,3),(1,3),(1,3),(1,3),(1,3),(1,3),(1,3),(1,3),(1,3),(1,3),(1,3),(1,3),(1,3),(1,3),(1,3),(1,2),(1,2),(1,2),(1,2),(1,2),(1,2),(1,2),(1,2),(1,2)</v>
      </c>
      <c r="Q267" s="3" t="str">
        <f>IF(D267="坦克碎片",VLOOKUP(C267,道具信息!$N$2:$O$291,2,FALSE)&amp;"碎片",VLOOKUP(C267,道具信息!$N$2:$O$291,2,FALSE))</f>
        <v>T2部件</v>
      </c>
      <c r="R267" s="3">
        <f t="shared" ref="R267:R294" si="164">SUMIFS(I$3:I$517,Q$3:Q$517,Q267,B$3:B$517,B267)</f>
        <v>1000</v>
      </c>
      <c r="S267" s="11">
        <f t="shared" ref="S267:S294" si="165">ROUND(R267/SUMIF(B$3:B$517,B267,I$3:I$517),3)</f>
        <v>0.10100000000000001</v>
      </c>
      <c r="T267" s="3" t="str">
        <f>VLOOKUP(Q267,道具信息!$Q$3:$S$20,2,FALSE)</f>
        <v>CHEST_ITEM_TYPE_T2_PART</v>
      </c>
      <c r="U267" s="3" t="str">
        <f>IF(COUNTIF(U$235:U266,T267)=0,T267,"")</f>
        <v/>
      </c>
      <c r="V267" s="3" t="str">
        <f t="shared" si="161"/>
        <v>CHEST_ITEM_TYPE_T3_SHARD,CHEST_ITEM_TYPE_T1_PART,CHEST_ITEM_TYPE_T2_PART</v>
      </c>
      <c r="W267" s="13" t="str">
        <f t="shared" si="162"/>
        <v/>
      </c>
      <c r="X267" s="3" t="str">
        <f t="shared" si="160"/>
        <v/>
      </c>
      <c r="Y267" s="3" t="str">
        <f t="shared" si="163"/>
        <v>55.7%,32.4%,10.1%</v>
      </c>
    </row>
    <row r="268" spans="2:25" x14ac:dyDescent="0.3">
      <c r="B268" s="2">
        <f>数据源!B300</f>
        <v>7</v>
      </c>
      <c r="C268" s="2" t="str">
        <f>数据源!C300</f>
        <v>T2LP2</v>
      </c>
      <c r="D268" s="2" t="str">
        <f>数据源!D300</f>
        <v>部件</v>
      </c>
      <c r="E268" s="2">
        <f>数据源!E300</f>
        <v>89.600000000000023</v>
      </c>
      <c r="F268" s="2">
        <f>数据源!F300</f>
        <v>1.5</v>
      </c>
      <c r="G268" s="2">
        <f>数据源!G300</f>
        <v>6.4999999999999997E-3</v>
      </c>
      <c r="H268" s="2">
        <f>数据源!H300</f>
        <v>5.56175595238095E-3</v>
      </c>
      <c r="I268" s="2">
        <f>数据源!I300</f>
        <v>56</v>
      </c>
      <c r="J268" s="3">
        <f t="shared" si="143"/>
        <v>1</v>
      </c>
      <c r="K268" s="3">
        <f t="shared" si="144"/>
        <v>2</v>
      </c>
      <c r="L268" s="3" t="str">
        <f t="shared" si="155"/>
        <v>部件</v>
      </c>
      <c r="M268" s="3">
        <f t="shared" ca="1" si="156"/>
        <v>92002</v>
      </c>
      <c r="N268" s="1" t="str">
        <f t="shared" ca="1" si="157"/>
        <v>51311,52311,53311,51321,52321,53321,91001,91003,91005,91101,91103,91105,91201,91203,91205,91002,91004,91006,91102,91104,91106,91202,91204,91206,92001,92003,92005,92101,92103,92105,92201,92203,92205,92002</v>
      </c>
      <c r="O268" s="1" t="str">
        <f t="shared" si="158"/>
        <v>981,981,981,859,859,859,178,178,178,178,178,178,178,178,178,178,178,178,178,178,178,178,178,178,56,56,56,56,56,56,56,56,56,56</v>
      </c>
      <c r="P268" s="1" t="str">
        <f t="shared" si="159"/>
        <v>(3,4),(3,4),(3,4),(1,3),(1,3),(1,3),(1,3),(1,3),(1,3),(1,3),(1,3),(1,3),(1,3),(1,3),(1,3),(1,3),(1,3),(1,3),(1,3),(1,3),(1,3),(1,3),(1,3),(1,3),(1,2),(1,2),(1,2),(1,2),(1,2),(1,2),(1,2),(1,2),(1,2),(1,2)</v>
      </c>
      <c r="Q268" s="3" t="str">
        <f>IF(D268="坦克碎片",VLOOKUP(C268,道具信息!$N$2:$O$291,2,FALSE)&amp;"碎片",VLOOKUP(C268,道具信息!$N$2:$O$291,2,FALSE))</f>
        <v>T2部件</v>
      </c>
      <c r="R268" s="3">
        <f t="shared" si="164"/>
        <v>1000</v>
      </c>
      <c r="S268" s="11">
        <f t="shared" si="165"/>
        <v>0.10100000000000001</v>
      </c>
      <c r="T268" s="3" t="str">
        <f>VLOOKUP(Q268,道具信息!$Q$3:$S$20,2,FALSE)</f>
        <v>CHEST_ITEM_TYPE_T2_PART</v>
      </c>
      <c r="U268" s="3" t="str">
        <f>IF(COUNTIF(U$235:U267,T268)=0,T268,"")</f>
        <v/>
      </c>
      <c r="V268" s="3" t="str">
        <f t="shared" si="161"/>
        <v>CHEST_ITEM_TYPE_T3_SHARD,CHEST_ITEM_TYPE_T1_PART,CHEST_ITEM_TYPE_T2_PART</v>
      </c>
      <c r="W268" s="13" t="str">
        <f t="shared" si="162"/>
        <v/>
      </c>
      <c r="X268" s="3" t="str">
        <f t="shared" si="160"/>
        <v/>
      </c>
      <c r="Y268" s="3" t="str">
        <f t="shared" si="163"/>
        <v>55.7%,32.4%,10.1%</v>
      </c>
    </row>
    <row r="269" spans="2:25" x14ac:dyDescent="0.3">
      <c r="B269" s="2">
        <f>数据源!B301</f>
        <v>7</v>
      </c>
      <c r="C269" s="2" t="str">
        <f>数据源!C301</f>
        <v>T2LP4</v>
      </c>
      <c r="D269" s="2" t="str">
        <f>数据源!D301</f>
        <v>部件</v>
      </c>
      <c r="E269" s="2">
        <f>数据源!E301</f>
        <v>89.600000000000023</v>
      </c>
      <c r="F269" s="2">
        <f>数据源!F301</f>
        <v>1.5</v>
      </c>
      <c r="G269" s="2">
        <f>数据源!G301</f>
        <v>6.4000000000000003E-3</v>
      </c>
      <c r="H269" s="2">
        <f>数据源!H301</f>
        <v>5.4761904761904748E-3</v>
      </c>
      <c r="I269" s="2">
        <f>数据源!I301</f>
        <v>55</v>
      </c>
      <c r="J269" s="3">
        <f t="shared" si="143"/>
        <v>1</v>
      </c>
      <c r="K269" s="3">
        <f t="shared" si="144"/>
        <v>2</v>
      </c>
      <c r="L269" s="3" t="str">
        <f t="shared" si="155"/>
        <v>部件</v>
      </c>
      <c r="M269" s="3">
        <f t="shared" ca="1" si="156"/>
        <v>92004</v>
      </c>
      <c r="N269" s="1" t="str">
        <f t="shared" ca="1" si="157"/>
        <v>51311,52311,53311,51321,52321,53321,91001,91003,91005,91101,91103,91105,91201,91203,91205,91002,91004,91006,91102,91104,91106,91202,91204,91206,92001,92003,92005,92101,92103,92105,92201,92203,92205,92002,92004</v>
      </c>
      <c r="O269" s="1" t="str">
        <f t="shared" si="158"/>
        <v>981,981,981,859,859,859,178,178,178,178,178,178,178,178,178,178,178,178,178,178,178,178,178,178,56,56,56,56,56,56,56,56,56,56,55</v>
      </c>
      <c r="P269" s="1" t="str">
        <f t="shared" si="159"/>
        <v>(3,4),(3,4),(3,4),(1,3),(1,3),(1,3),(1,3),(1,3),(1,3),(1,3),(1,3),(1,3),(1,3),(1,3),(1,3),(1,3),(1,3),(1,3),(1,3),(1,3),(1,3),(1,3),(1,3),(1,3),(1,2),(1,2),(1,2),(1,2),(1,2),(1,2),(1,2),(1,2),(1,2),(1,2),(1,2)</v>
      </c>
      <c r="Q269" s="3" t="str">
        <f>IF(D269="坦克碎片",VLOOKUP(C269,道具信息!$N$2:$O$291,2,FALSE)&amp;"碎片",VLOOKUP(C269,道具信息!$N$2:$O$291,2,FALSE))</f>
        <v>T2部件</v>
      </c>
      <c r="R269" s="3">
        <f t="shared" si="164"/>
        <v>1000</v>
      </c>
      <c r="S269" s="11">
        <f t="shared" si="165"/>
        <v>0.10100000000000001</v>
      </c>
      <c r="T269" s="3" t="str">
        <f>VLOOKUP(Q269,道具信息!$Q$3:$S$20,2,FALSE)</f>
        <v>CHEST_ITEM_TYPE_T2_PART</v>
      </c>
      <c r="U269" s="3" t="str">
        <f>IF(COUNTIF(U$235:U268,T269)=0,T269,"")</f>
        <v/>
      </c>
      <c r="V269" s="3" t="str">
        <f t="shared" si="161"/>
        <v>CHEST_ITEM_TYPE_T3_SHARD,CHEST_ITEM_TYPE_T1_PART,CHEST_ITEM_TYPE_T2_PART</v>
      </c>
      <c r="W269" s="13" t="str">
        <f t="shared" si="162"/>
        <v/>
      </c>
      <c r="X269" s="3" t="str">
        <f t="shared" si="160"/>
        <v/>
      </c>
      <c r="Y269" s="3" t="str">
        <f t="shared" si="163"/>
        <v>55.7%,32.4%,10.1%</v>
      </c>
    </row>
    <row r="270" spans="2:25" x14ac:dyDescent="0.3">
      <c r="B270" s="2">
        <f>数据源!B302</f>
        <v>7</v>
      </c>
      <c r="C270" s="2" t="str">
        <f>数据源!C302</f>
        <v>T2LP6</v>
      </c>
      <c r="D270" s="2" t="str">
        <f>数据源!D302</f>
        <v>部件</v>
      </c>
      <c r="E270" s="2">
        <f>数据源!E302</f>
        <v>89.600000000000023</v>
      </c>
      <c r="F270" s="2">
        <f>数据源!F302</f>
        <v>1.5</v>
      </c>
      <c r="G270" s="2">
        <f>数据源!G302</f>
        <v>6.4000000000000003E-3</v>
      </c>
      <c r="H270" s="2">
        <f>数据源!H302</f>
        <v>5.4761904761904748E-3</v>
      </c>
      <c r="I270" s="2">
        <f>数据源!I302</f>
        <v>55</v>
      </c>
      <c r="J270" s="3">
        <f t="shared" si="143"/>
        <v>1</v>
      </c>
      <c r="K270" s="3">
        <f t="shared" si="144"/>
        <v>2</v>
      </c>
      <c r="L270" s="3" t="str">
        <f t="shared" si="155"/>
        <v>部件</v>
      </c>
      <c r="M270" s="3">
        <f t="shared" ca="1" si="156"/>
        <v>92006</v>
      </c>
      <c r="N270" s="1" t="str">
        <f t="shared" ca="1" si="157"/>
        <v>51311,52311,53311,51321,52321,53321,91001,91003,91005,91101,91103,91105,91201,91203,91205,91002,91004,91006,91102,91104,91106,91202,91204,91206,92001,92003,92005,92101,92103,92105,92201,92203,92205,92002,92004,92006</v>
      </c>
      <c r="O270" s="1" t="str">
        <f t="shared" si="158"/>
        <v>981,981,981,859,859,859,178,178,178,178,178,178,178,178,178,178,178,178,178,178,178,178,178,178,56,56,56,56,56,56,56,56,56,56,55,55</v>
      </c>
      <c r="P270" s="1" t="str">
        <f t="shared" si="159"/>
        <v>(3,4),(3,4),(3,4),(1,3),(1,3),(1,3),(1,3),(1,3),(1,3),(1,3),(1,3),(1,3),(1,3),(1,3),(1,3),(1,3),(1,3),(1,3),(1,3),(1,3),(1,3),(1,3),(1,3),(1,3),(1,2),(1,2),(1,2),(1,2),(1,2),(1,2),(1,2),(1,2),(1,2),(1,2),(1,2),(1,2)</v>
      </c>
      <c r="Q270" s="3" t="str">
        <f>IF(D270="坦克碎片",VLOOKUP(C270,道具信息!$N$2:$O$291,2,FALSE)&amp;"碎片",VLOOKUP(C270,道具信息!$N$2:$O$291,2,FALSE))</f>
        <v>T2部件</v>
      </c>
      <c r="R270" s="3">
        <f t="shared" si="164"/>
        <v>1000</v>
      </c>
      <c r="S270" s="11">
        <f t="shared" si="165"/>
        <v>0.10100000000000001</v>
      </c>
      <c r="T270" s="3" t="str">
        <f>VLOOKUP(Q270,道具信息!$Q$3:$S$20,2,FALSE)</f>
        <v>CHEST_ITEM_TYPE_T2_PART</v>
      </c>
      <c r="U270" s="3" t="str">
        <f>IF(COUNTIF(U$235:U269,T270)=0,T270,"")</f>
        <v/>
      </c>
      <c r="V270" s="3" t="str">
        <f t="shared" si="161"/>
        <v>CHEST_ITEM_TYPE_T3_SHARD,CHEST_ITEM_TYPE_T1_PART,CHEST_ITEM_TYPE_T2_PART</v>
      </c>
      <c r="W270" s="13" t="str">
        <f t="shared" si="162"/>
        <v/>
      </c>
      <c r="X270" s="3" t="str">
        <f t="shared" si="160"/>
        <v/>
      </c>
      <c r="Y270" s="3" t="str">
        <f t="shared" si="163"/>
        <v>55.7%,32.4%,10.1%</v>
      </c>
    </row>
    <row r="271" spans="2:25" x14ac:dyDescent="0.3">
      <c r="B271" s="2">
        <f>数据源!B303</f>
        <v>7</v>
      </c>
      <c r="C271" s="2" t="str">
        <f>数据源!C303</f>
        <v>T2MP2</v>
      </c>
      <c r="D271" s="2" t="str">
        <f>数据源!D303</f>
        <v>部件</v>
      </c>
      <c r="E271" s="2">
        <f>数据源!E303</f>
        <v>89.600000000000023</v>
      </c>
      <c r="F271" s="2">
        <f>数据源!F303</f>
        <v>1.5</v>
      </c>
      <c r="G271" s="2">
        <f>数据源!G303</f>
        <v>6.4000000000000003E-3</v>
      </c>
      <c r="H271" s="2">
        <f>数据源!H303</f>
        <v>5.4761904761904748E-3</v>
      </c>
      <c r="I271" s="2">
        <f>数据源!I303</f>
        <v>55</v>
      </c>
      <c r="J271" s="3">
        <f t="shared" si="143"/>
        <v>1</v>
      </c>
      <c r="K271" s="3">
        <f t="shared" si="144"/>
        <v>2</v>
      </c>
      <c r="L271" s="3" t="str">
        <f t="shared" si="155"/>
        <v>部件</v>
      </c>
      <c r="M271" s="3">
        <f t="shared" ca="1" si="156"/>
        <v>92102</v>
      </c>
      <c r="N271" s="1" t="str">
        <f t="shared" ca="1" si="157"/>
        <v>51311,52311,53311,51321,52321,53321,91001,91003,91005,91101,91103,91105,91201,91203,91205,91002,91004,91006,91102,91104,91106,91202,91204,91206,92001,92003,92005,92101,92103,92105,92201,92203,92205,92002,92004,92006,92102</v>
      </c>
      <c r="O271" s="1" t="str">
        <f t="shared" si="158"/>
        <v>981,981,981,859,859,859,178,178,178,178,178,178,178,178,178,178,178,178,178,178,178,178,178,178,56,56,56,56,56,56,56,56,56,56,55,55,55</v>
      </c>
      <c r="P271" s="1" t="str">
        <f t="shared" si="159"/>
        <v>(3,4),(3,4),(3,4),(1,3),(1,3),(1,3),(1,3),(1,3),(1,3),(1,3),(1,3),(1,3),(1,3),(1,3),(1,3),(1,3),(1,3),(1,3),(1,3),(1,3),(1,3),(1,3),(1,3),(1,3),(1,2),(1,2),(1,2),(1,2),(1,2),(1,2),(1,2),(1,2),(1,2),(1,2),(1,2),(1,2),(1,2)</v>
      </c>
      <c r="Q271" s="3" t="str">
        <f>IF(D271="坦克碎片",VLOOKUP(C271,道具信息!$N$2:$O$291,2,FALSE)&amp;"碎片",VLOOKUP(C271,道具信息!$N$2:$O$291,2,FALSE))</f>
        <v>T2部件</v>
      </c>
      <c r="R271" s="3">
        <f t="shared" si="164"/>
        <v>1000</v>
      </c>
      <c r="S271" s="11">
        <f t="shared" si="165"/>
        <v>0.10100000000000001</v>
      </c>
      <c r="T271" s="3" t="str">
        <f>VLOOKUP(Q271,道具信息!$Q$3:$S$20,2,FALSE)</f>
        <v>CHEST_ITEM_TYPE_T2_PART</v>
      </c>
      <c r="U271" s="3" t="str">
        <f>IF(COUNTIF(U$235:U270,T271)=0,T271,"")</f>
        <v/>
      </c>
      <c r="V271" s="3" t="str">
        <f t="shared" si="161"/>
        <v>CHEST_ITEM_TYPE_T3_SHARD,CHEST_ITEM_TYPE_T1_PART,CHEST_ITEM_TYPE_T2_PART</v>
      </c>
      <c r="W271" s="13" t="str">
        <f t="shared" si="162"/>
        <v/>
      </c>
      <c r="X271" s="3" t="str">
        <f t="shared" si="160"/>
        <v/>
      </c>
      <c r="Y271" s="3" t="str">
        <f t="shared" si="163"/>
        <v>55.7%,32.4%,10.1%</v>
      </c>
    </row>
    <row r="272" spans="2:25" x14ac:dyDescent="0.3">
      <c r="B272" s="2">
        <f>数据源!B304</f>
        <v>7</v>
      </c>
      <c r="C272" s="2" t="str">
        <f>数据源!C304</f>
        <v>T2MP4</v>
      </c>
      <c r="D272" s="2" t="str">
        <f>数据源!D304</f>
        <v>部件</v>
      </c>
      <c r="E272" s="2">
        <f>数据源!E304</f>
        <v>89.600000000000023</v>
      </c>
      <c r="F272" s="2">
        <f>数据源!F304</f>
        <v>1.5</v>
      </c>
      <c r="G272" s="2">
        <f>数据源!G304</f>
        <v>6.4000000000000003E-3</v>
      </c>
      <c r="H272" s="2">
        <f>数据源!H304</f>
        <v>5.4761904761904748E-3</v>
      </c>
      <c r="I272" s="2">
        <f>数据源!I304</f>
        <v>55</v>
      </c>
      <c r="J272" s="3">
        <f t="shared" si="143"/>
        <v>1</v>
      </c>
      <c r="K272" s="3">
        <f t="shared" si="144"/>
        <v>2</v>
      </c>
      <c r="L272" s="3" t="str">
        <f t="shared" si="155"/>
        <v>部件</v>
      </c>
      <c r="M272" s="3">
        <f t="shared" ca="1" si="156"/>
        <v>92104</v>
      </c>
      <c r="N272" s="1" t="str">
        <f t="shared" ca="1" si="157"/>
        <v>51311,52311,53311,51321,52321,53321,91001,91003,91005,91101,91103,91105,91201,91203,91205,91002,91004,91006,91102,91104,91106,91202,91204,91206,92001,92003,92005,92101,92103,92105,92201,92203,92205,92002,92004,92006,92102,92104</v>
      </c>
      <c r="O272" s="1" t="str">
        <f t="shared" si="158"/>
        <v>981,981,981,859,859,859,178,178,178,178,178,178,178,178,178,178,178,178,178,178,178,178,178,178,56,56,56,56,56,56,56,56,56,56,55,55,55,55</v>
      </c>
      <c r="P272" s="1" t="str">
        <f t="shared" si="159"/>
        <v>(3,4),(3,4),(3,4),(1,3),(1,3),(1,3),(1,3),(1,3),(1,3),(1,3),(1,3),(1,3),(1,3),(1,3),(1,3),(1,3),(1,3),(1,3),(1,3),(1,3),(1,3),(1,3),(1,3),(1,3),(1,2),(1,2),(1,2),(1,2),(1,2),(1,2),(1,2),(1,2),(1,2),(1,2),(1,2),(1,2),(1,2),(1,2)</v>
      </c>
      <c r="Q272" s="3" t="str">
        <f>IF(D272="坦克碎片",VLOOKUP(C272,道具信息!$N$2:$O$291,2,FALSE)&amp;"碎片",VLOOKUP(C272,道具信息!$N$2:$O$291,2,FALSE))</f>
        <v>T2部件</v>
      </c>
      <c r="R272" s="3">
        <f t="shared" si="164"/>
        <v>1000</v>
      </c>
      <c r="S272" s="11">
        <f t="shared" si="165"/>
        <v>0.10100000000000001</v>
      </c>
      <c r="T272" s="3" t="str">
        <f>VLOOKUP(Q272,道具信息!$Q$3:$S$20,2,FALSE)</f>
        <v>CHEST_ITEM_TYPE_T2_PART</v>
      </c>
      <c r="U272" s="3" t="str">
        <f>IF(COUNTIF(U$235:U271,T272)=0,T272,"")</f>
        <v/>
      </c>
      <c r="V272" s="3" t="str">
        <f t="shared" si="161"/>
        <v>CHEST_ITEM_TYPE_T3_SHARD,CHEST_ITEM_TYPE_T1_PART,CHEST_ITEM_TYPE_T2_PART</v>
      </c>
      <c r="W272" s="13" t="str">
        <f t="shared" si="162"/>
        <v/>
      </c>
      <c r="X272" s="3" t="str">
        <f t="shared" si="160"/>
        <v/>
      </c>
      <c r="Y272" s="3" t="str">
        <f t="shared" si="163"/>
        <v>55.7%,32.4%,10.1%</v>
      </c>
    </row>
    <row r="273" spans="2:25" x14ac:dyDescent="0.3">
      <c r="B273" s="2">
        <f>数据源!B305</f>
        <v>7</v>
      </c>
      <c r="C273" s="2" t="str">
        <f>数据源!C305</f>
        <v>T2MP6</v>
      </c>
      <c r="D273" s="2" t="str">
        <f>数据源!D305</f>
        <v>部件</v>
      </c>
      <c r="E273" s="2">
        <f>数据源!E305</f>
        <v>89.600000000000023</v>
      </c>
      <c r="F273" s="2">
        <f>数据源!F305</f>
        <v>1.5</v>
      </c>
      <c r="G273" s="2">
        <f>数据源!G305</f>
        <v>6.4000000000000003E-3</v>
      </c>
      <c r="H273" s="2">
        <f>数据源!H305</f>
        <v>5.4761904761904748E-3</v>
      </c>
      <c r="I273" s="2">
        <f>数据源!I305</f>
        <v>55</v>
      </c>
      <c r="J273" s="3">
        <f t="shared" si="143"/>
        <v>1</v>
      </c>
      <c r="K273" s="3">
        <f t="shared" si="144"/>
        <v>2</v>
      </c>
      <c r="L273" s="3" t="str">
        <f t="shared" si="155"/>
        <v>部件</v>
      </c>
      <c r="M273" s="3">
        <f t="shared" ca="1" si="156"/>
        <v>92106</v>
      </c>
      <c r="N273" s="1" t="str">
        <f t="shared" ca="1" si="157"/>
        <v>51311,52311,53311,51321,52321,53321,91001,91003,91005,91101,91103,91105,91201,91203,91205,91002,91004,91006,91102,91104,91106,91202,91204,91206,92001,92003,92005,92101,92103,92105,92201,92203,92205,92002,92004,92006,92102,92104,92106</v>
      </c>
      <c r="O273" s="1" t="str">
        <f t="shared" si="158"/>
        <v>981,981,981,859,859,859,178,178,178,178,178,178,178,178,178,178,178,178,178,178,178,178,178,178,56,56,56,56,56,56,56,56,56,56,55,55,55,55,55</v>
      </c>
      <c r="P273" s="1" t="str">
        <f t="shared" si="159"/>
        <v>(3,4),(3,4),(3,4),(1,3),(1,3),(1,3),(1,3),(1,3),(1,3),(1,3),(1,3),(1,3),(1,3),(1,3),(1,3),(1,3),(1,3),(1,3),(1,3),(1,3),(1,3),(1,3),(1,3),(1,3),(1,2),(1,2),(1,2),(1,2),(1,2),(1,2),(1,2),(1,2),(1,2),(1,2),(1,2),(1,2),(1,2),(1,2),(1,2)</v>
      </c>
      <c r="Q273" s="3" t="str">
        <f>IF(D273="坦克碎片",VLOOKUP(C273,道具信息!$N$2:$O$291,2,FALSE)&amp;"碎片",VLOOKUP(C273,道具信息!$N$2:$O$291,2,FALSE))</f>
        <v>T2部件</v>
      </c>
      <c r="R273" s="3">
        <f t="shared" si="164"/>
        <v>1000</v>
      </c>
      <c r="S273" s="11">
        <f t="shared" si="165"/>
        <v>0.10100000000000001</v>
      </c>
      <c r="T273" s="3" t="str">
        <f>VLOOKUP(Q273,道具信息!$Q$3:$S$20,2,FALSE)</f>
        <v>CHEST_ITEM_TYPE_T2_PART</v>
      </c>
      <c r="U273" s="3" t="str">
        <f>IF(COUNTIF(U$235:U272,T273)=0,T273,"")</f>
        <v/>
      </c>
      <c r="V273" s="3" t="str">
        <f t="shared" si="161"/>
        <v>CHEST_ITEM_TYPE_T3_SHARD,CHEST_ITEM_TYPE_T1_PART,CHEST_ITEM_TYPE_T2_PART</v>
      </c>
      <c r="W273" s="13" t="str">
        <f t="shared" si="162"/>
        <v/>
      </c>
      <c r="X273" s="3" t="str">
        <f t="shared" si="160"/>
        <v/>
      </c>
      <c r="Y273" s="3" t="str">
        <f t="shared" si="163"/>
        <v>55.7%,32.4%,10.1%</v>
      </c>
    </row>
    <row r="274" spans="2:25" x14ac:dyDescent="0.3">
      <c r="B274" s="2">
        <f>数据源!B306</f>
        <v>7</v>
      </c>
      <c r="C274" s="2" t="str">
        <f>数据源!C306</f>
        <v>T2HP2</v>
      </c>
      <c r="D274" s="2" t="str">
        <f>数据源!D306</f>
        <v>部件</v>
      </c>
      <c r="E274" s="2">
        <f>数据源!E306</f>
        <v>89.600000000000023</v>
      </c>
      <c r="F274" s="2">
        <f>数据源!F306</f>
        <v>1.5</v>
      </c>
      <c r="G274" s="2">
        <f>数据源!G306</f>
        <v>6.4000000000000003E-3</v>
      </c>
      <c r="H274" s="2">
        <f>数据源!H306</f>
        <v>5.4761904761904748E-3</v>
      </c>
      <c r="I274" s="2">
        <f>数据源!I306</f>
        <v>55</v>
      </c>
      <c r="J274" s="3">
        <f t="shared" si="143"/>
        <v>1</v>
      </c>
      <c r="K274" s="3">
        <f t="shared" si="144"/>
        <v>2</v>
      </c>
      <c r="L274" s="3" t="str">
        <f t="shared" si="155"/>
        <v>部件</v>
      </c>
      <c r="M274" s="3">
        <f t="shared" ca="1" si="156"/>
        <v>92202</v>
      </c>
      <c r="N274" s="1" t="str">
        <f t="shared" ca="1" si="157"/>
        <v>51311,52311,53311,51321,52321,53321,91001,91003,91005,91101,91103,91105,91201,91203,91205,91002,91004,91006,91102,91104,91106,91202,91204,91206,92001,92003,92005,92101,92103,92105,92201,92203,92205,92002,92004,92006,92102,92104,92106,92202</v>
      </c>
      <c r="O274" s="1" t="str">
        <f t="shared" si="158"/>
        <v>981,981,981,859,859,859,178,178,178,178,178,178,178,178,178,178,178,178,178,178,178,178,178,178,56,56,56,56,56,56,56,56,56,56,55,55,55,55,55,55</v>
      </c>
      <c r="P274" s="1" t="str">
        <f t="shared" si="159"/>
        <v>(3,4),(3,4),(3,4),(1,3),(1,3),(1,3),(1,3),(1,3),(1,3),(1,3),(1,3),(1,3),(1,3),(1,3),(1,3),(1,3),(1,3),(1,3),(1,3),(1,3),(1,3),(1,3),(1,3),(1,3),(1,2),(1,2),(1,2),(1,2),(1,2),(1,2),(1,2),(1,2),(1,2),(1,2),(1,2),(1,2),(1,2),(1,2),(1,2),(1,2)</v>
      </c>
      <c r="Q274" s="3" t="str">
        <f>IF(D274="坦克碎片",VLOOKUP(C274,道具信息!$N$2:$O$291,2,FALSE)&amp;"碎片",VLOOKUP(C274,道具信息!$N$2:$O$291,2,FALSE))</f>
        <v>T2部件</v>
      </c>
      <c r="R274" s="3">
        <f t="shared" si="164"/>
        <v>1000</v>
      </c>
      <c r="S274" s="11">
        <f t="shared" si="165"/>
        <v>0.10100000000000001</v>
      </c>
      <c r="T274" s="3" t="str">
        <f>VLOOKUP(Q274,道具信息!$Q$3:$S$20,2,FALSE)</f>
        <v>CHEST_ITEM_TYPE_T2_PART</v>
      </c>
      <c r="U274" s="3" t="str">
        <f>IF(COUNTIF(U$235:U273,T274)=0,T274,"")</f>
        <v/>
      </c>
      <c r="V274" s="3" t="str">
        <f t="shared" si="161"/>
        <v>CHEST_ITEM_TYPE_T3_SHARD,CHEST_ITEM_TYPE_T1_PART,CHEST_ITEM_TYPE_T2_PART</v>
      </c>
      <c r="W274" s="13" t="str">
        <f t="shared" si="162"/>
        <v/>
      </c>
      <c r="X274" s="3" t="str">
        <f t="shared" si="160"/>
        <v/>
      </c>
      <c r="Y274" s="3" t="str">
        <f t="shared" si="163"/>
        <v>55.7%,32.4%,10.1%</v>
      </c>
    </row>
    <row r="275" spans="2:25" x14ac:dyDescent="0.3">
      <c r="B275" s="2">
        <f>数据源!B307</f>
        <v>7</v>
      </c>
      <c r="C275" s="2" t="str">
        <f>数据源!C307</f>
        <v>T2HP4</v>
      </c>
      <c r="D275" s="2" t="str">
        <f>数据源!D307</f>
        <v>部件</v>
      </c>
      <c r="E275" s="2">
        <f>数据源!E307</f>
        <v>89.600000000000023</v>
      </c>
      <c r="F275" s="2">
        <f>数据源!F307</f>
        <v>1.5</v>
      </c>
      <c r="G275" s="2">
        <f>数据源!G307</f>
        <v>6.4000000000000003E-3</v>
      </c>
      <c r="H275" s="2">
        <f>数据源!H307</f>
        <v>5.4761904761904748E-3</v>
      </c>
      <c r="I275" s="2">
        <f>数据源!I307</f>
        <v>55</v>
      </c>
      <c r="J275" s="3">
        <f t="shared" si="143"/>
        <v>1</v>
      </c>
      <c r="K275" s="3">
        <f t="shared" si="144"/>
        <v>2</v>
      </c>
      <c r="L275" s="3" t="str">
        <f t="shared" si="155"/>
        <v>部件</v>
      </c>
      <c r="M275" s="3">
        <f t="shared" ca="1" si="156"/>
        <v>92204</v>
      </c>
      <c r="N275" s="1" t="str">
        <f t="shared" ca="1" si="157"/>
        <v>51311,52311,53311,51321,52321,53321,91001,91003,91005,91101,91103,91105,91201,91203,91205,91002,91004,91006,91102,91104,91106,91202,91204,91206,92001,92003,92005,92101,92103,92105,92201,92203,92205,92002,92004,92006,92102,92104,92106,92202,92204</v>
      </c>
      <c r="O275" s="1" t="str">
        <f t="shared" si="158"/>
        <v>981,981,981,859,859,859,178,178,178,178,178,178,178,178,178,178,178,178,178,178,178,178,178,178,56,56,56,56,56,56,56,56,56,56,55,55,55,55,55,55,55</v>
      </c>
      <c r="P275" s="1" t="str">
        <f t="shared" si="159"/>
        <v>(3,4),(3,4),(3,4),(1,3),(1,3),(1,3),(1,3),(1,3),(1,3),(1,3),(1,3),(1,3),(1,3),(1,3),(1,3),(1,3),(1,3),(1,3),(1,3),(1,3),(1,3),(1,3),(1,3),(1,3),(1,2),(1,2),(1,2),(1,2),(1,2),(1,2),(1,2),(1,2),(1,2),(1,2),(1,2),(1,2),(1,2),(1,2),(1,2),(1,2),(1,2)</v>
      </c>
      <c r="Q275" s="3" t="str">
        <f>IF(D275="坦克碎片",VLOOKUP(C275,道具信息!$N$2:$O$291,2,FALSE)&amp;"碎片",VLOOKUP(C275,道具信息!$N$2:$O$291,2,FALSE))</f>
        <v>T2部件</v>
      </c>
      <c r="R275" s="3">
        <f t="shared" si="164"/>
        <v>1000</v>
      </c>
      <c r="S275" s="11">
        <f t="shared" si="165"/>
        <v>0.10100000000000001</v>
      </c>
      <c r="T275" s="3" t="str">
        <f>VLOOKUP(Q275,道具信息!$Q$3:$S$20,2,FALSE)</f>
        <v>CHEST_ITEM_TYPE_T2_PART</v>
      </c>
      <c r="U275" s="3" t="str">
        <f>IF(COUNTIF(U$235:U274,T275)=0,T275,"")</f>
        <v/>
      </c>
      <c r="V275" s="3" t="str">
        <f t="shared" si="161"/>
        <v>CHEST_ITEM_TYPE_T3_SHARD,CHEST_ITEM_TYPE_T1_PART,CHEST_ITEM_TYPE_T2_PART</v>
      </c>
      <c r="W275" s="13" t="str">
        <f t="shared" si="162"/>
        <v/>
      </c>
      <c r="X275" s="3" t="str">
        <f t="shared" si="160"/>
        <v/>
      </c>
      <c r="Y275" s="3" t="str">
        <f t="shared" si="163"/>
        <v>55.7%,32.4%,10.1%</v>
      </c>
    </row>
    <row r="276" spans="2:25" x14ac:dyDescent="0.3">
      <c r="B276" s="2">
        <f>数据源!B308</f>
        <v>7</v>
      </c>
      <c r="C276" s="2" t="str">
        <f>数据源!C308</f>
        <v>T2HP6</v>
      </c>
      <c r="D276" s="2" t="str">
        <f>数据源!D308</f>
        <v>部件</v>
      </c>
      <c r="E276" s="2">
        <f>数据源!E308</f>
        <v>89.600000000000023</v>
      </c>
      <c r="F276" s="2">
        <f>数据源!F308</f>
        <v>1.5</v>
      </c>
      <c r="G276" s="2">
        <f>数据源!G308</f>
        <v>6.4000000000000003E-3</v>
      </c>
      <c r="H276" s="2">
        <f>数据源!H308</f>
        <v>5.4761904761904748E-3</v>
      </c>
      <c r="I276" s="2">
        <f>数据源!I308</f>
        <v>55</v>
      </c>
      <c r="J276" s="3">
        <f t="shared" si="143"/>
        <v>1</v>
      </c>
      <c r="K276" s="3">
        <f t="shared" si="144"/>
        <v>2</v>
      </c>
      <c r="L276" s="3" t="str">
        <f t="shared" si="155"/>
        <v>部件</v>
      </c>
      <c r="M276" s="3">
        <f t="shared" ca="1" si="156"/>
        <v>92206</v>
      </c>
      <c r="N276" s="1" t="str">
        <f t="shared" ca="1" si="157"/>
        <v>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276" s="1" t="str">
        <f t="shared" si="158"/>
        <v>981,981,981,859,859,859,178,178,178,178,178,178,178,178,178,178,178,178,178,178,178,178,178,178,56,56,56,56,56,56,56,56,56,56,55,55,55,55,55,55,55,55</v>
      </c>
      <c r="P276" s="1" t="str">
        <f t="shared" si="159"/>
        <v>(3,4),(3,4),(3,4),(1,3),(1,3),(1,3),(1,3),(1,3),(1,3),(1,3),(1,3),(1,3),(1,3),(1,3),(1,3),(1,3),(1,3),(1,3),(1,3),(1,3),(1,3),(1,3),(1,3),(1,3),(1,2),(1,2),(1,2),(1,2),(1,2),(1,2),(1,2),(1,2),(1,2),(1,2),(1,2),(1,2),(1,2),(1,2),(1,2),(1,2),(1,2),(1,2)</v>
      </c>
      <c r="Q276" s="3" t="str">
        <f>IF(D276="坦克碎片",VLOOKUP(C276,道具信息!$N$2:$O$291,2,FALSE)&amp;"碎片",VLOOKUP(C276,道具信息!$N$2:$O$291,2,FALSE))</f>
        <v>T2部件</v>
      </c>
      <c r="R276" s="3">
        <f t="shared" si="164"/>
        <v>1000</v>
      </c>
      <c r="S276" s="11">
        <f t="shared" si="165"/>
        <v>0.10100000000000001</v>
      </c>
      <c r="T276" s="3" t="str">
        <f>VLOOKUP(Q276,道具信息!$Q$3:$S$20,2,FALSE)</f>
        <v>CHEST_ITEM_TYPE_T2_PART</v>
      </c>
      <c r="U276" s="3" t="str">
        <f>IF(COUNTIF(U$235:U275,T276)=0,T276,"")</f>
        <v/>
      </c>
      <c r="V276" s="3" t="str">
        <f t="shared" si="161"/>
        <v>CHEST_ITEM_TYPE_T3_SHARD,CHEST_ITEM_TYPE_T1_PART,CHEST_ITEM_TYPE_T2_PART</v>
      </c>
      <c r="W276" s="13" t="str">
        <f t="shared" si="162"/>
        <v/>
      </c>
      <c r="X276" s="3" t="str">
        <f t="shared" si="160"/>
        <v/>
      </c>
      <c r="Y276" s="3" t="str">
        <f t="shared" si="163"/>
        <v>55.7%,32.4%,10.1%</v>
      </c>
    </row>
    <row r="277" spans="2:25" x14ac:dyDescent="0.3">
      <c r="B277" s="2">
        <f>数据源!B309</f>
        <v>7</v>
      </c>
      <c r="C277" s="2" t="str">
        <f>数据源!C309</f>
        <v>T3LP1</v>
      </c>
      <c r="D277" s="2" t="str">
        <f>数据源!D309</f>
        <v>部件</v>
      </c>
      <c r="E277" s="2">
        <f>数据源!E309</f>
        <v>478.79999999999995</v>
      </c>
      <c r="F277" s="2">
        <f>数据源!F309</f>
        <v>1.5</v>
      </c>
      <c r="G277" s="2">
        <f>数据源!G309</f>
        <v>6.1000000000000004E-3</v>
      </c>
      <c r="H277" s="2">
        <f>数据源!H309</f>
        <v>9.7674742411584534E-4</v>
      </c>
      <c r="I277" s="2">
        <f>数据源!I309</f>
        <v>10</v>
      </c>
      <c r="J277" s="3">
        <f t="shared" si="143"/>
        <v>1</v>
      </c>
      <c r="K277" s="3">
        <f t="shared" si="144"/>
        <v>2</v>
      </c>
      <c r="L277" s="3" t="str">
        <f t="shared" si="155"/>
        <v>部件</v>
      </c>
      <c r="M277" s="3">
        <f t="shared" ca="1" si="156"/>
        <v>93001</v>
      </c>
      <c r="N277" s="1" t="str">
        <f t="shared" ca="1" si="157"/>
        <v>51311,52311,53311,51321,52321,53321,91001,91003,91005,91101,91103,91105,91201,91203,91205,91002,91004,91006,91102,91104,91106,91202,91204,91206,92001,92003,92005,92101,92103,92105,92201,92203,92205,92002,92004,92006,92102,92104,92106,92202,92204,92206,93001</v>
      </c>
      <c r="O277" s="1" t="str">
        <f t="shared" si="158"/>
        <v>981,981,981,859,859,859,178,178,178,178,178,178,178,178,178,178,178,178,178,178,178,178,178,178,56,56,56,56,56,56,56,56,56,56,55,55,55,55,55,55,55,55,10</v>
      </c>
      <c r="P277" s="1" t="str">
        <f t="shared" si="159"/>
        <v>(3,4),(3,4),(3,4),(1,3),(1,3),(1,3),(1,3),(1,3),(1,3),(1,3),(1,3),(1,3),(1,3),(1,3),(1,3),(1,3),(1,3),(1,3),(1,3),(1,3),(1,3),(1,3),(1,3),(1,3),(1,2),(1,2),(1,2),(1,2),(1,2),(1,2),(1,2),(1,2),(1,2),(1,2),(1,2),(1,2),(1,2),(1,2),(1,2),(1,2),(1,2),(1,2),(1,2)</v>
      </c>
      <c r="Q277" s="3" t="str">
        <f>IF(D277="坦克碎片",VLOOKUP(C277,道具信息!$N$2:$O$291,2,FALSE)&amp;"碎片",VLOOKUP(C277,道具信息!$N$2:$O$291,2,FALSE))</f>
        <v>T3部件</v>
      </c>
      <c r="R277" s="3">
        <f t="shared" si="164"/>
        <v>180</v>
      </c>
      <c r="S277" s="11">
        <f t="shared" si="165"/>
        <v>1.7999999999999999E-2</v>
      </c>
      <c r="T277" s="3" t="str">
        <f>VLOOKUP(Q277,道具信息!$Q$3:$S$20,2,FALSE)</f>
        <v>CHEST_ITEM_TYPE_T3_PART</v>
      </c>
      <c r="U277" s="3" t="str">
        <f>IF(COUNTIF(U$235:U276,T277)=0,T277,"")</f>
        <v>CHEST_ITEM_TYPE_T3_PART</v>
      </c>
      <c r="V277" s="3" t="str">
        <f t="shared" si="161"/>
        <v>CHEST_ITEM_TYPE_T3_SHARD,CHEST_ITEM_TYPE_T1_PART,CHEST_ITEM_TYPE_T2_PART,CHEST_ITEM_TYPE_T3_PART</v>
      </c>
      <c r="W277" s="13">
        <f t="shared" si="162"/>
        <v>1.7999999999999999E-2</v>
      </c>
      <c r="X277" s="3" t="str">
        <f t="shared" si="160"/>
        <v>1.8%</v>
      </c>
      <c r="Y277" s="3" t="str">
        <f t="shared" si="163"/>
        <v>55.7%,32.4%,10.1%,1.8%</v>
      </c>
    </row>
    <row r="278" spans="2:25" x14ac:dyDescent="0.3">
      <c r="B278" s="2">
        <f>数据源!B310</f>
        <v>7</v>
      </c>
      <c r="C278" s="2" t="str">
        <f>数据源!C310</f>
        <v>T3LP3</v>
      </c>
      <c r="D278" s="2" t="str">
        <f>数据源!D310</f>
        <v>部件</v>
      </c>
      <c r="E278" s="2">
        <f>数据源!E310</f>
        <v>478.79999999999995</v>
      </c>
      <c r="F278" s="2">
        <f>数据源!F310</f>
        <v>1.5</v>
      </c>
      <c r="G278" s="2">
        <f>数据源!G310</f>
        <v>6.1000000000000004E-3</v>
      </c>
      <c r="H278" s="2">
        <f>数据源!H310</f>
        <v>9.7674742411584534E-4</v>
      </c>
      <c r="I278" s="2">
        <f>数据源!I310</f>
        <v>10</v>
      </c>
      <c r="J278" s="3">
        <f t="shared" si="143"/>
        <v>1</v>
      </c>
      <c r="K278" s="3">
        <f t="shared" si="144"/>
        <v>2</v>
      </c>
      <c r="L278" s="3" t="str">
        <f t="shared" si="155"/>
        <v>部件</v>
      </c>
      <c r="M278" s="3">
        <f t="shared" ca="1" si="156"/>
        <v>93003</v>
      </c>
      <c r="N278" s="1" t="str">
        <f t="shared" ca="1" si="157"/>
        <v>51311,52311,53311,51321,52321,53321,91001,91003,91005,91101,91103,91105,91201,91203,91205,91002,91004,91006,91102,91104,91106,91202,91204,91206,92001,92003,92005,92101,92103,92105,92201,92203,92205,92002,92004,92006,92102,92104,92106,92202,92204,92206,93001,93003</v>
      </c>
      <c r="O278" s="1" t="str">
        <f t="shared" si="158"/>
        <v>981,981,981,859,859,859,178,178,178,178,178,178,178,178,178,178,178,178,178,178,178,178,178,178,56,56,56,56,56,56,56,56,56,56,55,55,55,55,55,55,55,55,10,10</v>
      </c>
      <c r="P278" s="1" t="str">
        <f t="shared" si="159"/>
        <v>(3,4),(3,4),(3,4),(1,3),(1,3),(1,3),(1,3),(1,3),(1,3),(1,3),(1,3),(1,3),(1,3),(1,3),(1,3),(1,3),(1,3),(1,3),(1,3),(1,3),(1,3),(1,3),(1,3),(1,3),(1,2),(1,2),(1,2),(1,2),(1,2),(1,2),(1,2),(1,2),(1,2),(1,2),(1,2),(1,2),(1,2),(1,2),(1,2),(1,2),(1,2),(1,2),(1,2),(1,2)</v>
      </c>
      <c r="Q278" s="3" t="str">
        <f>IF(D278="坦克碎片",VLOOKUP(C278,道具信息!$N$2:$O$291,2,FALSE)&amp;"碎片",VLOOKUP(C278,道具信息!$N$2:$O$291,2,FALSE))</f>
        <v>T3部件</v>
      </c>
      <c r="R278" s="3">
        <f t="shared" si="164"/>
        <v>180</v>
      </c>
      <c r="S278" s="11">
        <f t="shared" si="165"/>
        <v>1.7999999999999999E-2</v>
      </c>
      <c r="T278" s="3" t="str">
        <f>VLOOKUP(Q278,道具信息!$Q$3:$S$20,2,FALSE)</f>
        <v>CHEST_ITEM_TYPE_T3_PART</v>
      </c>
      <c r="U278" s="3" t="str">
        <f>IF(COUNTIF(U$235:U277,T278)=0,T278,"")</f>
        <v/>
      </c>
      <c r="V278" s="3" t="str">
        <f t="shared" si="161"/>
        <v>CHEST_ITEM_TYPE_T3_SHARD,CHEST_ITEM_TYPE_T1_PART,CHEST_ITEM_TYPE_T2_PART,CHEST_ITEM_TYPE_T3_PART</v>
      </c>
      <c r="W278" s="13" t="str">
        <f t="shared" si="162"/>
        <v/>
      </c>
      <c r="X278" s="3" t="str">
        <f t="shared" si="160"/>
        <v/>
      </c>
      <c r="Y278" s="3" t="str">
        <f t="shared" si="163"/>
        <v>55.7%,32.4%,10.1%,1.8%</v>
      </c>
    </row>
    <row r="279" spans="2:25" x14ac:dyDescent="0.3">
      <c r="B279" s="2">
        <f>数据源!B311</f>
        <v>7</v>
      </c>
      <c r="C279" s="2" t="str">
        <f>数据源!C311</f>
        <v>T3LP5</v>
      </c>
      <c r="D279" s="2" t="str">
        <f>数据源!D311</f>
        <v>部件</v>
      </c>
      <c r="E279" s="2">
        <f>数据源!E311</f>
        <v>478.79999999999995</v>
      </c>
      <c r="F279" s="2">
        <f>数据源!F311</f>
        <v>1.5</v>
      </c>
      <c r="G279" s="2">
        <f>数据源!G311</f>
        <v>6.1000000000000004E-3</v>
      </c>
      <c r="H279" s="2">
        <f>数据源!H311</f>
        <v>9.7674742411584534E-4</v>
      </c>
      <c r="I279" s="2">
        <f>数据源!I311</f>
        <v>10</v>
      </c>
      <c r="J279" s="3">
        <f t="shared" si="143"/>
        <v>1</v>
      </c>
      <c r="K279" s="3">
        <f t="shared" si="144"/>
        <v>2</v>
      </c>
      <c r="L279" s="3" t="str">
        <f t="shared" si="155"/>
        <v>部件</v>
      </c>
      <c r="M279" s="3">
        <f t="shared" ca="1" si="156"/>
        <v>93005</v>
      </c>
      <c r="N279" s="1" t="str">
        <f t="shared" ca="1" si="15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</v>
      </c>
      <c r="O279" s="1" t="str">
        <f t="shared" si="158"/>
        <v>981,981,981,859,859,859,178,178,178,178,178,178,178,178,178,178,178,178,178,178,178,178,178,178,56,56,56,56,56,56,56,56,56,56,55,55,55,55,55,55,55,55,10,10,10</v>
      </c>
      <c r="P279" s="1" t="str">
        <f t="shared" si="159"/>
        <v>(3,4),(3,4),(3,4),(1,3),(1,3),(1,3),(1,3),(1,3),(1,3),(1,3),(1,3),(1,3),(1,3),(1,3),(1,3),(1,3),(1,3),(1,3),(1,3),(1,3),(1,3),(1,3),(1,3),(1,3),(1,2),(1,2),(1,2),(1,2),(1,2),(1,2),(1,2),(1,2),(1,2),(1,2),(1,2),(1,2),(1,2),(1,2),(1,2),(1,2),(1,2),(1,2),(1,2),(1,2),(1,2)</v>
      </c>
      <c r="Q279" s="3" t="str">
        <f>IF(D279="坦克碎片",VLOOKUP(C279,道具信息!$N$2:$O$291,2,FALSE)&amp;"碎片",VLOOKUP(C279,道具信息!$N$2:$O$291,2,FALSE))</f>
        <v>T3部件</v>
      </c>
      <c r="R279" s="3">
        <f t="shared" si="164"/>
        <v>180</v>
      </c>
      <c r="S279" s="11">
        <f t="shared" si="165"/>
        <v>1.7999999999999999E-2</v>
      </c>
      <c r="T279" s="3" t="str">
        <f>VLOOKUP(Q279,道具信息!$Q$3:$S$20,2,FALSE)</f>
        <v>CHEST_ITEM_TYPE_T3_PART</v>
      </c>
      <c r="U279" s="3" t="str">
        <f>IF(COUNTIF(U$235:U278,T279)=0,T279,"")</f>
        <v/>
      </c>
      <c r="V279" s="3" t="str">
        <f t="shared" si="161"/>
        <v>CHEST_ITEM_TYPE_T3_SHARD,CHEST_ITEM_TYPE_T1_PART,CHEST_ITEM_TYPE_T2_PART,CHEST_ITEM_TYPE_T3_PART</v>
      </c>
      <c r="W279" s="13" t="str">
        <f t="shared" si="162"/>
        <v/>
      </c>
      <c r="X279" s="3" t="str">
        <f t="shared" si="160"/>
        <v/>
      </c>
      <c r="Y279" s="3" t="str">
        <f t="shared" si="163"/>
        <v>55.7%,32.4%,10.1%,1.8%</v>
      </c>
    </row>
    <row r="280" spans="2:25" x14ac:dyDescent="0.3">
      <c r="B280" s="2">
        <f>数据源!B312</f>
        <v>7</v>
      </c>
      <c r="C280" s="2" t="str">
        <f>数据源!C312</f>
        <v>T3MP1</v>
      </c>
      <c r="D280" s="2" t="str">
        <f>数据源!D312</f>
        <v>部件</v>
      </c>
      <c r="E280" s="2">
        <f>数据源!E312</f>
        <v>478.79999999999995</v>
      </c>
      <c r="F280" s="2">
        <f>数据源!F312</f>
        <v>1.5</v>
      </c>
      <c r="G280" s="2">
        <f>数据源!G312</f>
        <v>6.1000000000000004E-3</v>
      </c>
      <c r="H280" s="2">
        <f>数据源!H312</f>
        <v>9.7674742411584534E-4</v>
      </c>
      <c r="I280" s="2">
        <f>数据源!I312</f>
        <v>10</v>
      </c>
      <c r="J280" s="3">
        <f t="shared" si="143"/>
        <v>1</v>
      </c>
      <c r="K280" s="3">
        <f t="shared" si="144"/>
        <v>2</v>
      </c>
      <c r="L280" s="3" t="str">
        <f t="shared" ref="L280:L294" si="166">RIGHT(D280,2)</f>
        <v>部件</v>
      </c>
      <c r="M280" s="3">
        <f t="shared" ref="M280:M294" ca="1" si="167">IF(OR(L280="坦克",L280="碎片"),VLOOKUP(C280,INDIRECT("坦克ID"),MATCH(L280&amp;"ID",INDIRECT("坦克标头"),0),FALSE),VLOOKUP(C280,INDIRECT(L280&amp;"ID"),2,FALSE))</f>
        <v>93101</v>
      </c>
      <c r="N280" s="1" t="str">
        <f t="shared" ref="N280:N294" ca="1" si="168">N279&amp;","&amp;M280</f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</v>
      </c>
      <c r="O280" s="1" t="str">
        <f t="shared" ref="O280:O294" si="169">O279&amp;","&amp;I280</f>
        <v>981,981,981,859,859,859,178,178,178,178,178,178,178,178,178,178,178,178,178,178,178,178,178,178,56,56,56,56,56,56,56,56,56,56,55,55,55,55,55,55,55,55,10,10,10,10</v>
      </c>
      <c r="P280" s="1" t="str">
        <f t="shared" ref="P280:P294" si="170">P279&amp;","&amp;"("&amp;J280&amp;","&amp;K280&amp;")"</f>
        <v>(3,4),(3,4),(3,4),(1,3),(1,3),(1,3),(1,3),(1,3),(1,3),(1,3),(1,3),(1,3),(1,3),(1,3),(1,3),(1,3),(1,3),(1,3),(1,3),(1,3),(1,3),(1,3),(1,3),(1,3),(1,2),(1,2),(1,2),(1,2),(1,2),(1,2),(1,2),(1,2),(1,2),(1,2),(1,2),(1,2),(1,2),(1,2),(1,2),(1,2),(1,2),(1,2),(1,2),(1,2),(1,2),(1,2)</v>
      </c>
      <c r="Q280" s="3" t="str">
        <f>IF(D280="坦克碎片",VLOOKUP(C280,道具信息!$N$2:$O$291,2,FALSE)&amp;"碎片",VLOOKUP(C280,道具信息!$N$2:$O$291,2,FALSE))</f>
        <v>T3部件</v>
      </c>
      <c r="R280" s="3">
        <f t="shared" si="164"/>
        <v>180</v>
      </c>
      <c r="S280" s="11">
        <f t="shared" si="165"/>
        <v>1.7999999999999999E-2</v>
      </c>
      <c r="T280" s="3" t="str">
        <f>VLOOKUP(Q280,道具信息!$Q$3:$S$20,2,FALSE)</f>
        <v>CHEST_ITEM_TYPE_T3_PART</v>
      </c>
      <c r="U280" s="3" t="str">
        <f>IF(COUNTIF(U$235:U279,T280)=0,T280,"")</f>
        <v/>
      </c>
      <c r="V280" s="3" t="str">
        <f t="shared" si="161"/>
        <v>CHEST_ITEM_TYPE_T3_SHARD,CHEST_ITEM_TYPE_T1_PART,CHEST_ITEM_TYPE_T2_PART,CHEST_ITEM_TYPE_T3_PART</v>
      </c>
      <c r="W280" s="13" t="str">
        <f t="shared" si="162"/>
        <v/>
      </c>
      <c r="X280" s="3" t="str">
        <f t="shared" si="160"/>
        <v/>
      </c>
      <c r="Y280" s="3" t="str">
        <f t="shared" si="163"/>
        <v>55.7%,32.4%,10.1%,1.8%</v>
      </c>
    </row>
    <row r="281" spans="2:25" x14ac:dyDescent="0.3">
      <c r="B281" s="2">
        <f>数据源!B313</f>
        <v>7</v>
      </c>
      <c r="C281" s="2" t="str">
        <f>数据源!C313</f>
        <v>T3MP3</v>
      </c>
      <c r="D281" s="2" t="str">
        <f>数据源!D313</f>
        <v>部件</v>
      </c>
      <c r="E281" s="2">
        <f>数据源!E313</f>
        <v>478.79999999999995</v>
      </c>
      <c r="F281" s="2">
        <f>数据源!F313</f>
        <v>1.5</v>
      </c>
      <c r="G281" s="2">
        <f>数据源!G313</f>
        <v>6.1000000000000004E-3</v>
      </c>
      <c r="H281" s="2">
        <f>数据源!H313</f>
        <v>9.7674742411584534E-4</v>
      </c>
      <c r="I281" s="2">
        <f>数据源!I313</f>
        <v>10</v>
      </c>
      <c r="J281" s="3">
        <f t="shared" si="143"/>
        <v>1</v>
      </c>
      <c r="K281" s="3">
        <f t="shared" si="144"/>
        <v>2</v>
      </c>
      <c r="L281" s="3" t="str">
        <f t="shared" si="166"/>
        <v>部件</v>
      </c>
      <c r="M281" s="3">
        <f t="shared" ca="1" si="167"/>
        <v>93103</v>
      </c>
      <c r="N281" s="1" t="str">
        <f t="shared" ca="1" si="168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</v>
      </c>
      <c r="O281" s="1" t="str">
        <f t="shared" si="169"/>
        <v>981,981,981,859,859,859,178,178,178,178,178,178,178,178,178,178,178,178,178,178,178,178,178,178,56,56,56,56,56,56,56,56,56,56,55,55,55,55,55,55,55,55,10,10,10,10,10</v>
      </c>
      <c r="P281" s="1" t="str">
        <f t="shared" si="170"/>
        <v>(3,4),(3,4),(3,4),(1,3),(1,3),(1,3),(1,3),(1,3),(1,3),(1,3),(1,3),(1,3),(1,3),(1,3),(1,3),(1,3),(1,3),(1,3),(1,3),(1,3),(1,3),(1,3),(1,3),(1,3),(1,2),(1,2),(1,2),(1,2),(1,2),(1,2),(1,2),(1,2),(1,2),(1,2),(1,2),(1,2),(1,2),(1,2),(1,2),(1,2),(1,2),(1,2),(1,2),(1,2),(1,2),(1,2),(1,2)</v>
      </c>
      <c r="Q281" s="3" t="str">
        <f>IF(D281="坦克碎片",VLOOKUP(C281,道具信息!$N$2:$O$291,2,FALSE)&amp;"碎片",VLOOKUP(C281,道具信息!$N$2:$O$291,2,FALSE))</f>
        <v>T3部件</v>
      </c>
      <c r="R281" s="3">
        <f t="shared" si="164"/>
        <v>180</v>
      </c>
      <c r="S281" s="11">
        <f t="shared" si="165"/>
        <v>1.7999999999999999E-2</v>
      </c>
      <c r="T281" s="3" t="str">
        <f>VLOOKUP(Q281,道具信息!$Q$3:$S$20,2,FALSE)</f>
        <v>CHEST_ITEM_TYPE_T3_PART</v>
      </c>
      <c r="U281" s="3" t="str">
        <f>IF(COUNTIF(U$235:U280,T281)=0,T281,"")</f>
        <v/>
      </c>
      <c r="V281" s="3" t="str">
        <f t="shared" si="161"/>
        <v>CHEST_ITEM_TYPE_T3_SHARD,CHEST_ITEM_TYPE_T1_PART,CHEST_ITEM_TYPE_T2_PART,CHEST_ITEM_TYPE_T3_PART</v>
      </c>
      <c r="W281" s="13" t="str">
        <f t="shared" si="162"/>
        <v/>
      </c>
      <c r="X281" s="3" t="str">
        <f t="shared" si="160"/>
        <v/>
      </c>
      <c r="Y281" s="3" t="str">
        <f t="shared" si="163"/>
        <v>55.7%,32.4%,10.1%,1.8%</v>
      </c>
    </row>
    <row r="282" spans="2:25" x14ac:dyDescent="0.3">
      <c r="B282" s="2">
        <f>数据源!B314</f>
        <v>7</v>
      </c>
      <c r="C282" s="2" t="str">
        <f>数据源!C314</f>
        <v>T3MP5</v>
      </c>
      <c r="D282" s="2" t="str">
        <f>数据源!D314</f>
        <v>部件</v>
      </c>
      <c r="E282" s="2">
        <f>数据源!E314</f>
        <v>478.79999999999995</v>
      </c>
      <c r="F282" s="2">
        <f>数据源!F314</f>
        <v>1.5</v>
      </c>
      <c r="G282" s="2">
        <f>数据源!G314</f>
        <v>6.1000000000000004E-3</v>
      </c>
      <c r="H282" s="2">
        <f>数据源!H314</f>
        <v>9.7674742411584534E-4</v>
      </c>
      <c r="I282" s="2">
        <f>数据源!I314</f>
        <v>10</v>
      </c>
      <c r="J282" s="3">
        <f t="shared" si="143"/>
        <v>1</v>
      </c>
      <c r="K282" s="3">
        <f t="shared" si="144"/>
        <v>2</v>
      </c>
      <c r="L282" s="3" t="str">
        <f t="shared" si="166"/>
        <v>部件</v>
      </c>
      <c r="M282" s="3">
        <f t="shared" ca="1" si="167"/>
        <v>93105</v>
      </c>
      <c r="N282" s="1" t="str">
        <f t="shared" ca="1" si="168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282" s="1" t="str">
        <f t="shared" si="169"/>
        <v>981,981,981,859,859,859,178,178,178,178,178,178,178,178,178,178,178,178,178,178,178,178,178,178,56,56,56,56,56,56,56,56,56,56,55,55,55,55,55,55,55,55,10,10,10,10,10,10</v>
      </c>
      <c r="P282" s="1" t="str">
        <f t="shared" si="170"/>
        <v>(3,4),(3,4),(3,4),(1,3),(1,3),(1,3),(1,3),(1,3),(1,3),(1,3),(1,3),(1,3),(1,3),(1,3),(1,3),(1,3),(1,3),(1,3),(1,3),(1,3),(1,3),(1,3),(1,3),(1,3),(1,2),(1,2),(1,2),(1,2),(1,2),(1,2),(1,2),(1,2),(1,2),(1,2),(1,2),(1,2),(1,2),(1,2),(1,2),(1,2),(1,2),(1,2),(1,2),(1,2),(1,2),(1,2),(1,2),(1,2)</v>
      </c>
      <c r="Q282" s="3" t="str">
        <f>IF(D282="坦克碎片",VLOOKUP(C282,道具信息!$N$2:$O$291,2,FALSE)&amp;"碎片",VLOOKUP(C282,道具信息!$N$2:$O$291,2,FALSE))</f>
        <v>T3部件</v>
      </c>
      <c r="R282" s="3">
        <f t="shared" si="164"/>
        <v>180</v>
      </c>
      <c r="S282" s="11">
        <f t="shared" si="165"/>
        <v>1.7999999999999999E-2</v>
      </c>
      <c r="T282" s="3" t="str">
        <f>VLOOKUP(Q282,道具信息!$Q$3:$S$20,2,FALSE)</f>
        <v>CHEST_ITEM_TYPE_T3_PART</v>
      </c>
      <c r="U282" s="3" t="str">
        <f>IF(COUNTIF(U$235:U281,T282)=0,T282,"")</f>
        <v/>
      </c>
      <c r="V282" s="3" t="str">
        <f t="shared" si="161"/>
        <v>CHEST_ITEM_TYPE_T3_SHARD,CHEST_ITEM_TYPE_T1_PART,CHEST_ITEM_TYPE_T2_PART,CHEST_ITEM_TYPE_T3_PART</v>
      </c>
      <c r="W282" s="13" t="str">
        <f t="shared" si="162"/>
        <v/>
      </c>
      <c r="X282" s="3" t="str">
        <f t="shared" si="160"/>
        <v/>
      </c>
      <c r="Y282" s="3" t="str">
        <f t="shared" si="163"/>
        <v>55.7%,32.4%,10.1%,1.8%</v>
      </c>
    </row>
    <row r="283" spans="2:25" x14ac:dyDescent="0.3">
      <c r="B283" s="2">
        <f>数据源!B315</f>
        <v>7</v>
      </c>
      <c r="C283" s="2" t="str">
        <f>数据源!C315</f>
        <v>T3HP1</v>
      </c>
      <c r="D283" s="2" t="str">
        <f>数据源!D315</f>
        <v>部件</v>
      </c>
      <c r="E283" s="2">
        <f>数据源!E315</f>
        <v>478.79999999999995</v>
      </c>
      <c r="F283" s="2">
        <f>数据源!F315</f>
        <v>1.5</v>
      </c>
      <c r="G283" s="2">
        <f>数据源!G315</f>
        <v>6.1000000000000004E-3</v>
      </c>
      <c r="H283" s="2">
        <f>数据源!H315</f>
        <v>9.7674742411584534E-4</v>
      </c>
      <c r="I283" s="2">
        <f>数据源!I315</f>
        <v>10</v>
      </c>
      <c r="J283" s="3">
        <f t="shared" si="143"/>
        <v>1</v>
      </c>
      <c r="K283" s="3">
        <f t="shared" si="144"/>
        <v>2</v>
      </c>
      <c r="L283" s="3" t="str">
        <f t="shared" si="166"/>
        <v>部件</v>
      </c>
      <c r="M283" s="3">
        <f t="shared" ca="1" si="167"/>
        <v>93201</v>
      </c>
      <c r="N283" s="1" t="str">
        <f t="shared" ca="1" si="168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283" s="1" t="str">
        <f t="shared" si="169"/>
        <v>981,981,981,859,859,859,178,178,178,178,178,178,178,178,178,178,178,178,178,178,178,178,178,178,56,56,56,56,56,56,56,56,56,56,55,55,55,55,55,55,55,55,10,10,10,10,10,10,10</v>
      </c>
      <c r="P283" s="1" t="str">
        <f t="shared" si="170"/>
        <v>(3,4),(3,4),(3,4),(1,3),(1,3),(1,3),(1,3),(1,3),(1,3),(1,3),(1,3),(1,3),(1,3),(1,3),(1,3),(1,3),(1,3),(1,3),(1,3),(1,3),(1,3),(1,3),(1,3),(1,3),(1,2),(1,2),(1,2),(1,2),(1,2),(1,2),(1,2),(1,2),(1,2),(1,2),(1,2),(1,2),(1,2),(1,2),(1,2),(1,2),(1,2),(1,2),(1,2),(1,2),(1,2),(1,2),(1,2),(1,2),(1,2)</v>
      </c>
      <c r="Q283" s="3" t="str">
        <f>IF(D283="坦克碎片",VLOOKUP(C283,道具信息!$N$2:$O$291,2,FALSE)&amp;"碎片",VLOOKUP(C283,道具信息!$N$2:$O$291,2,FALSE))</f>
        <v>T3部件</v>
      </c>
      <c r="R283" s="3">
        <f t="shared" si="164"/>
        <v>180</v>
      </c>
      <c r="S283" s="11">
        <f t="shared" si="165"/>
        <v>1.7999999999999999E-2</v>
      </c>
      <c r="T283" s="3" t="str">
        <f>VLOOKUP(Q283,道具信息!$Q$3:$S$20,2,FALSE)</f>
        <v>CHEST_ITEM_TYPE_T3_PART</v>
      </c>
      <c r="U283" s="3" t="str">
        <f>IF(COUNTIF(U$235:U282,T283)=0,T283,"")</f>
        <v/>
      </c>
      <c r="V283" s="3" t="str">
        <f t="shared" si="161"/>
        <v>CHEST_ITEM_TYPE_T3_SHARD,CHEST_ITEM_TYPE_T1_PART,CHEST_ITEM_TYPE_T2_PART,CHEST_ITEM_TYPE_T3_PART</v>
      </c>
      <c r="W283" s="13" t="str">
        <f t="shared" si="162"/>
        <v/>
      </c>
      <c r="X283" s="3" t="str">
        <f t="shared" si="160"/>
        <v/>
      </c>
      <c r="Y283" s="3" t="str">
        <f t="shared" si="163"/>
        <v>55.7%,32.4%,10.1%,1.8%</v>
      </c>
    </row>
    <row r="284" spans="2:25" x14ac:dyDescent="0.3">
      <c r="B284" s="2">
        <f>数据源!B316</f>
        <v>7</v>
      </c>
      <c r="C284" s="2" t="str">
        <f>数据源!C316</f>
        <v>T3HP3</v>
      </c>
      <c r="D284" s="2" t="str">
        <f>数据源!D316</f>
        <v>部件</v>
      </c>
      <c r="E284" s="2">
        <f>数据源!E316</f>
        <v>478.79999999999995</v>
      </c>
      <c r="F284" s="2">
        <f>数据源!F316</f>
        <v>1.5</v>
      </c>
      <c r="G284" s="2">
        <f>数据源!G316</f>
        <v>6.1000000000000004E-3</v>
      </c>
      <c r="H284" s="2">
        <f>数据源!H316</f>
        <v>9.7674742411584534E-4</v>
      </c>
      <c r="I284" s="2">
        <f>数据源!I316</f>
        <v>10</v>
      </c>
      <c r="J284" s="3">
        <f t="shared" si="143"/>
        <v>1</v>
      </c>
      <c r="K284" s="3">
        <f t="shared" si="144"/>
        <v>2</v>
      </c>
      <c r="L284" s="3" t="str">
        <f t="shared" si="166"/>
        <v>部件</v>
      </c>
      <c r="M284" s="3">
        <f t="shared" ca="1" si="167"/>
        <v>93203</v>
      </c>
      <c r="N284" s="1" t="str">
        <f t="shared" ca="1" si="168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284" s="1" t="str">
        <f t="shared" si="169"/>
        <v>981,981,981,859,859,859,178,178,178,178,178,178,178,178,178,178,178,178,178,178,178,178,178,178,56,56,56,56,56,56,56,56,56,56,55,55,55,55,55,55,55,55,10,10,10,10,10,10,10,10</v>
      </c>
      <c r="P284" s="1" t="str">
        <f t="shared" si="170"/>
        <v>(3,4),(3,4),(3,4),(1,3),(1,3),(1,3),(1,3),(1,3),(1,3),(1,3),(1,3),(1,3),(1,3),(1,3),(1,3),(1,3),(1,3),(1,3),(1,3),(1,3),(1,3),(1,3),(1,3),(1,3),(1,2),(1,2),(1,2),(1,2),(1,2),(1,2),(1,2),(1,2),(1,2),(1,2),(1,2),(1,2),(1,2),(1,2),(1,2),(1,2),(1,2),(1,2),(1,2),(1,2),(1,2),(1,2),(1,2),(1,2),(1,2),(1,2)</v>
      </c>
      <c r="Q284" s="3" t="str">
        <f>IF(D284="坦克碎片",VLOOKUP(C284,道具信息!$N$2:$O$291,2,FALSE)&amp;"碎片",VLOOKUP(C284,道具信息!$N$2:$O$291,2,FALSE))</f>
        <v>T3部件</v>
      </c>
      <c r="R284" s="3">
        <f t="shared" si="164"/>
        <v>180</v>
      </c>
      <c r="S284" s="11">
        <f t="shared" si="165"/>
        <v>1.7999999999999999E-2</v>
      </c>
      <c r="T284" s="3" t="str">
        <f>VLOOKUP(Q284,道具信息!$Q$3:$S$20,2,FALSE)</f>
        <v>CHEST_ITEM_TYPE_T3_PART</v>
      </c>
      <c r="U284" s="3" t="str">
        <f>IF(COUNTIF(U$235:U283,T284)=0,T284,"")</f>
        <v/>
      </c>
      <c r="V284" s="3" t="str">
        <f t="shared" si="161"/>
        <v>CHEST_ITEM_TYPE_T3_SHARD,CHEST_ITEM_TYPE_T1_PART,CHEST_ITEM_TYPE_T2_PART,CHEST_ITEM_TYPE_T3_PART</v>
      </c>
      <c r="W284" s="13" t="str">
        <f t="shared" si="162"/>
        <v/>
      </c>
      <c r="X284" s="3" t="str">
        <f t="shared" si="160"/>
        <v/>
      </c>
      <c r="Y284" s="3" t="str">
        <f t="shared" si="163"/>
        <v>55.7%,32.4%,10.1%,1.8%</v>
      </c>
    </row>
    <row r="285" spans="2:25" x14ac:dyDescent="0.3">
      <c r="B285" s="2">
        <f>数据源!B317</f>
        <v>7</v>
      </c>
      <c r="C285" s="2" t="str">
        <f>数据源!C317</f>
        <v>T3HP5</v>
      </c>
      <c r="D285" s="2" t="str">
        <f>数据源!D317</f>
        <v>部件</v>
      </c>
      <c r="E285" s="2">
        <f>数据源!E317</f>
        <v>478.79999999999995</v>
      </c>
      <c r="F285" s="2">
        <f>数据源!F317</f>
        <v>1.5</v>
      </c>
      <c r="G285" s="2">
        <f>数据源!G317</f>
        <v>6.1000000000000004E-3</v>
      </c>
      <c r="H285" s="2">
        <f>数据源!H317</f>
        <v>9.7674742411584534E-4</v>
      </c>
      <c r="I285" s="2">
        <f>数据源!I317</f>
        <v>10</v>
      </c>
      <c r="J285" s="3">
        <f t="shared" si="143"/>
        <v>1</v>
      </c>
      <c r="K285" s="3">
        <f t="shared" si="144"/>
        <v>2</v>
      </c>
      <c r="L285" s="3" t="str">
        <f t="shared" si="166"/>
        <v>部件</v>
      </c>
      <c r="M285" s="3">
        <f t="shared" ca="1" si="167"/>
        <v>93205</v>
      </c>
      <c r="N285" s="1" t="str">
        <f t="shared" ca="1" si="168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285" s="1" t="str">
        <f t="shared" si="169"/>
        <v>981,981,981,859,859,859,178,178,178,178,178,178,178,178,178,178,178,178,178,178,178,178,178,178,56,56,56,56,56,56,56,56,56,56,55,55,55,55,55,55,55,55,10,10,10,10,10,10,10,10,10</v>
      </c>
      <c r="P285" s="1" t="str">
        <f t="shared" si="170"/>
        <v>(3,4),(3,4),(3,4),(1,3),(1,3),(1,3),(1,3),(1,3),(1,3),(1,3),(1,3),(1,3),(1,3),(1,3),(1,3),(1,3),(1,3),(1,3),(1,3),(1,3),(1,3),(1,3),(1,3),(1,3),(1,2),(1,2),(1,2),(1,2),(1,2),(1,2),(1,2),(1,2),(1,2),(1,2),(1,2),(1,2),(1,2),(1,2),(1,2),(1,2),(1,2),(1,2),(1,2),(1,2),(1,2),(1,2),(1,2),(1,2),(1,2),(1,2),(1,2)</v>
      </c>
      <c r="Q285" s="3" t="str">
        <f>IF(D285="坦克碎片",VLOOKUP(C285,道具信息!$N$2:$O$291,2,FALSE)&amp;"碎片",VLOOKUP(C285,道具信息!$N$2:$O$291,2,FALSE))</f>
        <v>T3部件</v>
      </c>
      <c r="R285" s="3">
        <f t="shared" si="164"/>
        <v>180</v>
      </c>
      <c r="S285" s="11">
        <f t="shared" si="165"/>
        <v>1.7999999999999999E-2</v>
      </c>
      <c r="T285" s="3" t="str">
        <f>VLOOKUP(Q285,道具信息!$Q$3:$S$20,2,FALSE)</f>
        <v>CHEST_ITEM_TYPE_T3_PART</v>
      </c>
      <c r="U285" s="3" t="str">
        <f>IF(COUNTIF(U$235:U284,T285)=0,T285,"")</f>
        <v/>
      </c>
      <c r="V285" s="3" t="str">
        <f t="shared" si="161"/>
        <v>CHEST_ITEM_TYPE_T3_SHARD,CHEST_ITEM_TYPE_T1_PART,CHEST_ITEM_TYPE_T2_PART,CHEST_ITEM_TYPE_T3_PART</v>
      </c>
      <c r="W285" s="13" t="str">
        <f t="shared" si="162"/>
        <v/>
      </c>
      <c r="X285" s="3" t="str">
        <f t="shared" si="160"/>
        <v/>
      </c>
      <c r="Y285" s="3" t="str">
        <f t="shared" si="163"/>
        <v>55.7%,32.4%,10.1%,1.8%</v>
      </c>
    </row>
    <row r="286" spans="2:25" x14ac:dyDescent="0.3">
      <c r="B286" s="2">
        <f>数据源!B318</f>
        <v>7</v>
      </c>
      <c r="C286" s="2" t="str">
        <f>数据源!C318</f>
        <v>T3LP2</v>
      </c>
      <c r="D286" s="2" t="str">
        <f>数据源!D318</f>
        <v>部件</v>
      </c>
      <c r="E286" s="2">
        <f>数据源!E318</f>
        <v>478.79999999999995</v>
      </c>
      <c r="F286" s="2">
        <f>数据源!F318</f>
        <v>1.5</v>
      </c>
      <c r="G286" s="2">
        <f>数据源!G318</f>
        <v>6.1000000000000004E-3</v>
      </c>
      <c r="H286" s="2">
        <f>数据源!H318</f>
        <v>9.7674742411584534E-4</v>
      </c>
      <c r="I286" s="2">
        <f>数据源!I318</f>
        <v>10</v>
      </c>
      <c r="J286" s="3">
        <f t="shared" si="143"/>
        <v>1</v>
      </c>
      <c r="K286" s="3">
        <f t="shared" si="144"/>
        <v>2</v>
      </c>
      <c r="L286" s="3" t="str">
        <f t="shared" si="166"/>
        <v>部件</v>
      </c>
      <c r="M286" s="3">
        <f t="shared" ca="1" si="167"/>
        <v>93002</v>
      </c>
      <c r="N286" s="1" t="str">
        <f t="shared" ca="1" si="168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286" s="1" t="str">
        <f t="shared" si="169"/>
        <v>981,981,981,859,859,859,178,178,178,178,178,178,178,178,178,178,178,178,178,178,178,178,178,178,56,56,56,56,56,56,56,56,56,56,55,55,55,55,55,55,55,55,10,10,10,10,10,10,10,10,10,10</v>
      </c>
      <c r="P286" s="1" t="str">
        <f t="shared" si="170"/>
        <v>(3,4),(3,4),(3,4),(1,3),(1,3),(1,3),(1,3),(1,3),(1,3),(1,3),(1,3),(1,3),(1,3),(1,3),(1,3),(1,3),(1,3),(1,3),(1,3),(1,3),(1,3),(1,3),(1,3),(1,3),(1,2),(1,2),(1,2),(1,2),(1,2),(1,2),(1,2),(1,2),(1,2),(1,2),(1,2),(1,2),(1,2),(1,2),(1,2),(1,2),(1,2),(1,2),(1,2),(1,2),(1,2),(1,2),(1,2),(1,2),(1,2),(1,2),(1,2),(1,2)</v>
      </c>
      <c r="Q286" s="3" t="str">
        <f>IF(D286="坦克碎片",VLOOKUP(C286,道具信息!$N$2:$O$291,2,FALSE)&amp;"碎片",VLOOKUP(C286,道具信息!$N$2:$O$291,2,FALSE))</f>
        <v>T3部件</v>
      </c>
      <c r="R286" s="3">
        <f t="shared" si="164"/>
        <v>180</v>
      </c>
      <c r="S286" s="11">
        <f t="shared" si="165"/>
        <v>1.7999999999999999E-2</v>
      </c>
      <c r="T286" s="3" t="str">
        <f>VLOOKUP(Q286,道具信息!$Q$3:$S$20,2,FALSE)</f>
        <v>CHEST_ITEM_TYPE_T3_PART</v>
      </c>
      <c r="U286" s="3" t="str">
        <f>IF(COUNTIF(U$235:U285,T286)=0,T286,"")</f>
        <v/>
      </c>
      <c r="V286" s="3" t="str">
        <f t="shared" si="161"/>
        <v>CHEST_ITEM_TYPE_T3_SHARD,CHEST_ITEM_TYPE_T1_PART,CHEST_ITEM_TYPE_T2_PART,CHEST_ITEM_TYPE_T3_PART</v>
      </c>
      <c r="W286" s="13" t="str">
        <f t="shared" si="162"/>
        <v/>
      </c>
      <c r="X286" s="3" t="str">
        <f t="shared" si="160"/>
        <v/>
      </c>
      <c r="Y286" s="3" t="str">
        <f t="shared" si="163"/>
        <v>55.7%,32.4%,10.1%,1.8%</v>
      </c>
    </row>
    <row r="287" spans="2:25" x14ac:dyDescent="0.3">
      <c r="B287" s="2">
        <f>数据源!B319</f>
        <v>7</v>
      </c>
      <c r="C287" s="2" t="str">
        <f>数据源!C319</f>
        <v>T3LP4</v>
      </c>
      <c r="D287" s="2" t="str">
        <f>数据源!D319</f>
        <v>部件</v>
      </c>
      <c r="E287" s="2">
        <f>数据源!E319</f>
        <v>478.79999999999995</v>
      </c>
      <c r="F287" s="2">
        <f>数据源!F319</f>
        <v>1.5</v>
      </c>
      <c r="G287" s="2">
        <f>数据源!G319</f>
        <v>6.1000000000000004E-3</v>
      </c>
      <c r="H287" s="2">
        <f>数据源!H319</f>
        <v>9.7674742411584534E-4</v>
      </c>
      <c r="I287" s="2">
        <f>数据源!I319</f>
        <v>10</v>
      </c>
      <c r="J287" s="3">
        <f t="shared" si="143"/>
        <v>1</v>
      </c>
      <c r="K287" s="3">
        <f t="shared" si="144"/>
        <v>2</v>
      </c>
      <c r="L287" s="3" t="str">
        <f t="shared" si="166"/>
        <v>部件</v>
      </c>
      <c r="M287" s="3">
        <f t="shared" ca="1" si="167"/>
        <v>93004</v>
      </c>
      <c r="N287" s="1" t="str">
        <f t="shared" ca="1" si="168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287" s="1" t="str">
        <f t="shared" si="169"/>
        <v>981,981,981,859,859,859,178,178,178,178,178,178,178,178,178,178,178,178,178,178,178,178,178,178,56,56,56,56,56,56,56,56,56,56,55,55,55,55,55,55,55,55,10,10,10,10,10,10,10,10,10,10,10</v>
      </c>
      <c r="P287" s="1" t="str">
        <f t="shared" si="170"/>
        <v>(3,4),(3,4),(3,4),(1,3),(1,3),(1,3),(1,3),(1,3),(1,3),(1,3),(1,3),(1,3),(1,3),(1,3),(1,3),(1,3),(1,3),(1,3),(1,3),(1,3),(1,3),(1,3),(1,3),(1,3),(1,2),(1,2),(1,2),(1,2),(1,2),(1,2),(1,2),(1,2),(1,2),(1,2),(1,2),(1,2),(1,2),(1,2),(1,2),(1,2),(1,2),(1,2),(1,2),(1,2),(1,2),(1,2),(1,2),(1,2),(1,2),(1,2),(1,2),(1,2),(1,2)</v>
      </c>
      <c r="Q287" s="3" t="str">
        <f>IF(D287="坦克碎片",VLOOKUP(C287,道具信息!$N$2:$O$291,2,FALSE)&amp;"碎片",VLOOKUP(C287,道具信息!$N$2:$O$291,2,FALSE))</f>
        <v>T3部件</v>
      </c>
      <c r="R287" s="3">
        <f t="shared" si="164"/>
        <v>180</v>
      </c>
      <c r="S287" s="11">
        <f t="shared" si="165"/>
        <v>1.7999999999999999E-2</v>
      </c>
      <c r="T287" s="3" t="str">
        <f>VLOOKUP(Q287,道具信息!$Q$3:$S$20,2,FALSE)</f>
        <v>CHEST_ITEM_TYPE_T3_PART</v>
      </c>
      <c r="U287" s="3" t="str">
        <f>IF(COUNTIF(U$235:U286,T287)=0,T287,"")</f>
        <v/>
      </c>
      <c r="V287" s="3" t="str">
        <f t="shared" si="161"/>
        <v>CHEST_ITEM_TYPE_T3_SHARD,CHEST_ITEM_TYPE_T1_PART,CHEST_ITEM_TYPE_T2_PART,CHEST_ITEM_TYPE_T3_PART</v>
      </c>
      <c r="W287" s="13" t="str">
        <f t="shared" si="162"/>
        <v/>
      </c>
      <c r="X287" s="3" t="str">
        <f t="shared" si="160"/>
        <v/>
      </c>
      <c r="Y287" s="3" t="str">
        <f t="shared" si="163"/>
        <v>55.7%,32.4%,10.1%,1.8%</v>
      </c>
    </row>
    <row r="288" spans="2:25" x14ac:dyDescent="0.3">
      <c r="B288" s="2">
        <f>数据源!B320</f>
        <v>7</v>
      </c>
      <c r="C288" s="2" t="str">
        <f>数据源!C320</f>
        <v>T3LP6</v>
      </c>
      <c r="D288" s="2" t="str">
        <f>数据源!D320</f>
        <v>部件</v>
      </c>
      <c r="E288" s="2">
        <f>数据源!E320</f>
        <v>478.79999999999995</v>
      </c>
      <c r="F288" s="2">
        <f>数据源!F320</f>
        <v>1.5</v>
      </c>
      <c r="G288" s="2">
        <f>数据源!G320</f>
        <v>6.1000000000000004E-3</v>
      </c>
      <c r="H288" s="2">
        <f>数据源!H320</f>
        <v>9.7674742411584534E-4</v>
      </c>
      <c r="I288" s="2">
        <f>数据源!I320</f>
        <v>10</v>
      </c>
      <c r="J288" s="3">
        <f t="shared" si="143"/>
        <v>1</v>
      </c>
      <c r="K288" s="3">
        <f t="shared" si="144"/>
        <v>2</v>
      </c>
      <c r="L288" s="3" t="str">
        <f t="shared" si="166"/>
        <v>部件</v>
      </c>
      <c r="M288" s="3">
        <f t="shared" ca="1" si="167"/>
        <v>93006</v>
      </c>
      <c r="N288" s="1" t="str">
        <f t="shared" ca="1" si="168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288" s="1" t="str">
        <f t="shared" si="169"/>
        <v>981,981,981,859,859,859,178,178,178,178,178,178,178,178,178,178,178,178,178,178,178,178,178,178,56,56,56,56,56,56,56,56,56,56,55,55,55,55,55,55,55,55,10,10,10,10,10,10,10,10,10,10,10,10</v>
      </c>
      <c r="P288" s="1" t="str">
        <f t="shared" si="170"/>
        <v>(3,4),(3,4),(3,4),(1,3),(1,3),(1,3),(1,3),(1,3),(1,3),(1,3),(1,3),(1,3),(1,3),(1,3),(1,3),(1,3),(1,3),(1,3),(1,3),(1,3),(1,3),(1,3),(1,3),(1,3),(1,2),(1,2),(1,2),(1,2),(1,2),(1,2),(1,2),(1,2),(1,2),(1,2),(1,2),(1,2),(1,2),(1,2),(1,2),(1,2),(1,2),(1,2),(1,2),(1,2),(1,2),(1,2),(1,2),(1,2),(1,2),(1,2),(1,2),(1,2),(1,2),(1,2)</v>
      </c>
      <c r="Q288" s="3" t="str">
        <f>IF(D288="坦克碎片",VLOOKUP(C288,道具信息!$N$2:$O$291,2,FALSE)&amp;"碎片",VLOOKUP(C288,道具信息!$N$2:$O$291,2,FALSE))</f>
        <v>T3部件</v>
      </c>
      <c r="R288" s="3">
        <f t="shared" si="164"/>
        <v>180</v>
      </c>
      <c r="S288" s="11">
        <f t="shared" si="165"/>
        <v>1.7999999999999999E-2</v>
      </c>
      <c r="T288" s="3" t="str">
        <f>VLOOKUP(Q288,道具信息!$Q$3:$S$20,2,FALSE)</f>
        <v>CHEST_ITEM_TYPE_T3_PART</v>
      </c>
      <c r="U288" s="3" t="str">
        <f>IF(COUNTIF(U$235:U287,T288)=0,T288,"")</f>
        <v/>
      </c>
      <c r="V288" s="3" t="str">
        <f t="shared" si="161"/>
        <v>CHEST_ITEM_TYPE_T3_SHARD,CHEST_ITEM_TYPE_T1_PART,CHEST_ITEM_TYPE_T2_PART,CHEST_ITEM_TYPE_T3_PART</v>
      </c>
      <c r="W288" s="13" t="str">
        <f t="shared" si="162"/>
        <v/>
      </c>
      <c r="X288" s="3" t="str">
        <f t="shared" si="160"/>
        <v/>
      </c>
      <c r="Y288" s="3" t="str">
        <f t="shared" si="163"/>
        <v>55.7%,32.4%,10.1%,1.8%</v>
      </c>
    </row>
    <row r="289" spans="2:25" x14ac:dyDescent="0.3">
      <c r="B289" s="2">
        <f>数据源!B321</f>
        <v>7</v>
      </c>
      <c r="C289" s="2" t="str">
        <f>数据源!C321</f>
        <v>T3MP2</v>
      </c>
      <c r="D289" s="2" t="str">
        <f>数据源!D321</f>
        <v>部件</v>
      </c>
      <c r="E289" s="2">
        <f>数据源!E321</f>
        <v>478.79999999999995</v>
      </c>
      <c r="F289" s="2">
        <f>数据源!F321</f>
        <v>1.5</v>
      </c>
      <c r="G289" s="2">
        <f>数据源!G321</f>
        <v>6.1000000000000004E-3</v>
      </c>
      <c r="H289" s="2">
        <f>数据源!H321</f>
        <v>9.7674742411584534E-4</v>
      </c>
      <c r="I289" s="2">
        <f>数据源!I321</f>
        <v>10</v>
      </c>
      <c r="J289" s="3">
        <f t="shared" si="143"/>
        <v>1</v>
      </c>
      <c r="K289" s="3">
        <f t="shared" si="144"/>
        <v>2</v>
      </c>
      <c r="L289" s="3" t="str">
        <f t="shared" si="166"/>
        <v>部件</v>
      </c>
      <c r="M289" s="3">
        <f t="shared" ca="1" si="167"/>
        <v>93102</v>
      </c>
      <c r="N289" s="1" t="str">
        <f t="shared" ca="1" si="168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289" s="1" t="str">
        <f t="shared" si="169"/>
        <v>981,981,981,859,859,859,178,178,178,178,178,178,178,178,178,178,178,178,178,178,178,178,178,178,56,56,56,56,56,56,56,56,56,56,55,55,55,55,55,55,55,55,10,10,10,10,10,10,10,10,10,10,10,10,10</v>
      </c>
      <c r="P289" s="1" t="str">
        <f t="shared" si="170"/>
        <v>(3,4),(3,4),(3,4),(1,3),(1,3),(1,3),(1,3),(1,3),(1,3),(1,3),(1,3),(1,3),(1,3),(1,3),(1,3),(1,3),(1,3),(1,3),(1,3),(1,3),(1,3),(1,3),(1,3),(1,3),(1,2),(1,2),(1,2),(1,2),(1,2),(1,2),(1,2),(1,2),(1,2),(1,2),(1,2),(1,2),(1,2),(1,2),(1,2),(1,2),(1,2),(1,2),(1,2),(1,2),(1,2),(1,2),(1,2),(1,2),(1,2),(1,2),(1,2),(1,2),(1,2),(1,2),(1,2)</v>
      </c>
      <c r="Q289" s="3" t="str">
        <f>IF(D289="坦克碎片",VLOOKUP(C289,道具信息!$N$2:$O$291,2,FALSE)&amp;"碎片",VLOOKUP(C289,道具信息!$N$2:$O$291,2,FALSE))</f>
        <v>T3部件</v>
      </c>
      <c r="R289" s="3">
        <f t="shared" si="164"/>
        <v>180</v>
      </c>
      <c r="S289" s="11">
        <f t="shared" si="165"/>
        <v>1.7999999999999999E-2</v>
      </c>
      <c r="T289" s="3" t="str">
        <f>VLOOKUP(Q289,道具信息!$Q$3:$S$20,2,FALSE)</f>
        <v>CHEST_ITEM_TYPE_T3_PART</v>
      </c>
      <c r="U289" s="3" t="str">
        <f>IF(COUNTIF(U$235:U288,T289)=0,T289,"")</f>
        <v/>
      </c>
      <c r="V289" s="3" t="str">
        <f t="shared" si="161"/>
        <v>CHEST_ITEM_TYPE_T3_SHARD,CHEST_ITEM_TYPE_T1_PART,CHEST_ITEM_TYPE_T2_PART,CHEST_ITEM_TYPE_T3_PART</v>
      </c>
      <c r="W289" s="13" t="str">
        <f t="shared" si="162"/>
        <v/>
      </c>
      <c r="X289" s="3" t="str">
        <f t="shared" si="160"/>
        <v/>
      </c>
      <c r="Y289" s="3" t="str">
        <f t="shared" si="163"/>
        <v>55.7%,32.4%,10.1%,1.8%</v>
      </c>
    </row>
    <row r="290" spans="2:25" x14ac:dyDescent="0.3">
      <c r="B290" s="2">
        <f>数据源!B322</f>
        <v>7</v>
      </c>
      <c r="C290" s="2" t="str">
        <f>数据源!C322</f>
        <v>T3MP4</v>
      </c>
      <c r="D290" s="2" t="str">
        <f>数据源!D322</f>
        <v>部件</v>
      </c>
      <c r="E290" s="2">
        <f>数据源!E322</f>
        <v>478.79999999999995</v>
      </c>
      <c r="F290" s="2">
        <f>数据源!F322</f>
        <v>1.5</v>
      </c>
      <c r="G290" s="2">
        <f>数据源!G322</f>
        <v>6.1000000000000004E-3</v>
      </c>
      <c r="H290" s="2">
        <f>数据源!H322</f>
        <v>9.7674742411584534E-4</v>
      </c>
      <c r="I290" s="2">
        <f>数据源!I322</f>
        <v>10</v>
      </c>
      <c r="J290" s="3">
        <f t="shared" si="143"/>
        <v>1</v>
      </c>
      <c r="K290" s="3">
        <f t="shared" si="144"/>
        <v>2</v>
      </c>
      <c r="L290" s="3" t="str">
        <f t="shared" si="166"/>
        <v>部件</v>
      </c>
      <c r="M290" s="3">
        <f t="shared" ca="1" si="167"/>
        <v>93104</v>
      </c>
      <c r="N290" s="1" t="str">
        <f t="shared" ca="1" si="168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290" s="1" t="str">
        <f t="shared" si="169"/>
        <v>981,981,981,859,859,859,178,178,178,178,178,178,178,178,178,178,178,178,178,178,178,178,178,178,56,56,56,56,56,56,56,56,56,56,55,55,55,55,55,55,55,55,10,10,10,10,10,10,10,10,10,10,10,10,10,10</v>
      </c>
      <c r="P290" s="1" t="str">
        <f t="shared" si="170"/>
        <v>(3,4),(3,4),(3,4),(1,3),(1,3),(1,3),(1,3),(1,3),(1,3),(1,3),(1,3),(1,3),(1,3),(1,3),(1,3),(1,3),(1,3),(1,3),(1,3),(1,3),(1,3),(1,3),(1,3),(1,3),(1,2),(1,2),(1,2),(1,2),(1,2),(1,2),(1,2),(1,2),(1,2),(1,2),(1,2),(1,2),(1,2),(1,2),(1,2),(1,2),(1,2),(1,2),(1,2),(1,2),(1,2),(1,2),(1,2),(1,2),(1,2),(1,2),(1,2),(1,2),(1,2),(1,2),(1,2),(1,2)</v>
      </c>
      <c r="Q290" s="3" t="str">
        <f>IF(D290="坦克碎片",VLOOKUP(C290,道具信息!$N$2:$O$291,2,FALSE)&amp;"碎片",VLOOKUP(C290,道具信息!$N$2:$O$291,2,FALSE))</f>
        <v>T3部件</v>
      </c>
      <c r="R290" s="3">
        <f t="shared" si="164"/>
        <v>180</v>
      </c>
      <c r="S290" s="11">
        <f t="shared" si="165"/>
        <v>1.7999999999999999E-2</v>
      </c>
      <c r="T290" s="3" t="str">
        <f>VLOOKUP(Q290,道具信息!$Q$3:$S$20,2,FALSE)</f>
        <v>CHEST_ITEM_TYPE_T3_PART</v>
      </c>
      <c r="U290" s="3" t="str">
        <f>IF(COUNTIF(U$235:U289,T290)=0,T290,"")</f>
        <v/>
      </c>
      <c r="V290" s="3" t="str">
        <f t="shared" si="161"/>
        <v>CHEST_ITEM_TYPE_T3_SHARD,CHEST_ITEM_TYPE_T1_PART,CHEST_ITEM_TYPE_T2_PART,CHEST_ITEM_TYPE_T3_PART</v>
      </c>
      <c r="W290" s="13" t="str">
        <f t="shared" si="162"/>
        <v/>
      </c>
      <c r="X290" s="3" t="str">
        <f t="shared" si="160"/>
        <v/>
      </c>
      <c r="Y290" s="3" t="str">
        <f t="shared" si="163"/>
        <v>55.7%,32.4%,10.1%,1.8%</v>
      </c>
    </row>
    <row r="291" spans="2:25" x14ac:dyDescent="0.3">
      <c r="B291" s="2">
        <f>数据源!B323</f>
        <v>7</v>
      </c>
      <c r="C291" s="2" t="str">
        <f>数据源!C323</f>
        <v>T3MP6</v>
      </c>
      <c r="D291" s="2" t="str">
        <f>数据源!D323</f>
        <v>部件</v>
      </c>
      <c r="E291" s="2">
        <f>数据源!E323</f>
        <v>478.79999999999995</v>
      </c>
      <c r="F291" s="2">
        <f>数据源!F323</f>
        <v>1.5</v>
      </c>
      <c r="G291" s="2">
        <f>数据源!G323</f>
        <v>6.1000000000000004E-3</v>
      </c>
      <c r="H291" s="2">
        <f>数据源!H323</f>
        <v>9.7674742411584534E-4</v>
      </c>
      <c r="I291" s="2">
        <f>数据源!I323</f>
        <v>10</v>
      </c>
      <c r="J291" s="3">
        <f t="shared" si="143"/>
        <v>1</v>
      </c>
      <c r="K291" s="3">
        <f t="shared" si="144"/>
        <v>2</v>
      </c>
      <c r="L291" s="3" t="str">
        <f t="shared" si="166"/>
        <v>部件</v>
      </c>
      <c r="M291" s="3">
        <f t="shared" ca="1" si="167"/>
        <v>93106</v>
      </c>
      <c r="N291" s="1" t="str">
        <f t="shared" ca="1" si="168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291" s="1" t="str">
        <f t="shared" si="169"/>
        <v>981,981,981,859,859,859,178,178,178,178,178,178,178,178,178,178,178,178,178,178,178,178,178,178,56,56,56,56,56,56,56,56,56,56,55,55,55,55,55,55,55,55,10,10,10,10,10,10,10,10,10,10,10,10,10,10,10</v>
      </c>
      <c r="P291" s="1" t="str">
        <f t="shared" si="170"/>
        <v>(3,4),(3,4),(3,4),(1,3),(1,3),(1,3),(1,3),(1,3),(1,3),(1,3),(1,3),(1,3),(1,3),(1,3),(1,3),(1,3),(1,3),(1,3),(1,3),(1,3),(1,3),(1,3),(1,3),(1,3),(1,2),(1,2),(1,2),(1,2),(1,2),(1,2),(1,2),(1,2),(1,2),(1,2),(1,2),(1,2),(1,2),(1,2),(1,2),(1,2),(1,2),(1,2),(1,2),(1,2),(1,2),(1,2),(1,2),(1,2),(1,2),(1,2),(1,2),(1,2),(1,2),(1,2),(1,2),(1,2),(1,2)</v>
      </c>
      <c r="Q291" s="3" t="str">
        <f>IF(D291="坦克碎片",VLOOKUP(C291,道具信息!$N$2:$O$291,2,FALSE)&amp;"碎片",VLOOKUP(C291,道具信息!$N$2:$O$291,2,FALSE))</f>
        <v>T3部件</v>
      </c>
      <c r="R291" s="3">
        <f t="shared" si="164"/>
        <v>180</v>
      </c>
      <c r="S291" s="11">
        <f t="shared" si="165"/>
        <v>1.7999999999999999E-2</v>
      </c>
      <c r="T291" s="3" t="str">
        <f>VLOOKUP(Q291,道具信息!$Q$3:$S$20,2,FALSE)</f>
        <v>CHEST_ITEM_TYPE_T3_PART</v>
      </c>
      <c r="U291" s="3" t="str">
        <f>IF(COUNTIF(U$235:U290,T291)=0,T291,"")</f>
        <v/>
      </c>
      <c r="V291" s="3" t="str">
        <f t="shared" si="161"/>
        <v>CHEST_ITEM_TYPE_T3_SHARD,CHEST_ITEM_TYPE_T1_PART,CHEST_ITEM_TYPE_T2_PART,CHEST_ITEM_TYPE_T3_PART</v>
      </c>
      <c r="W291" s="13" t="str">
        <f t="shared" si="162"/>
        <v/>
      </c>
      <c r="X291" s="3" t="str">
        <f t="shared" si="160"/>
        <v/>
      </c>
      <c r="Y291" s="3" t="str">
        <f t="shared" si="163"/>
        <v>55.7%,32.4%,10.1%,1.8%</v>
      </c>
    </row>
    <row r="292" spans="2:25" x14ac:dyDescent="0.3">
      <c r="B292" s="2">
        <f>数据源!B324</f>
        <v>7</v>
      </c>
      <c r="C292" s="2" t="str">
        <f>数据源!C324</f>
        <v>T3HP2</v>
      </c>
      <c r="D292" s="2" t="str">
        <f>数据源!D324</f>
        <v>部件</v>
      </c>
      <c r="E292" s="2">
        <f>数据源!E324</f>
        <v>478.79999999999995</v>
      </c>
      <c r="F292" s="2">
        <f>数据源!F324</f>
        <v>1.5</v>
      </c>
      <c r="G292" s="2">
        <f>数据源!G324</f>
        <v>6.1000000000000004E-3</v>
      </c>
      <c r="H292" s="2">
        <f>数据源!H324</f>
        <v>9.7674742411584534E-4</v>
      </c>
      <c r="I292" s="2">
        <f>数据源!I324</f>
        <v>10</v>
      </c>
      <c r="J292" s="3">
        <f t="shared" si="143"/>
        <v>1</v>
      </c>
      <c r="K292" s="3">
        <f t="shared" si="144"/>
        <v>2</v>
      </c>
      <c r="L292" s="3" t="str">
        <f t="shared" si="166"/>
        <v>部件</v>
      </c>
      <c r="M292" s="3">
        <f t="shared" ca="1" si="167"/>
        <v>93202</v>
      </c>
      <c r="N292" s="1" t="str">
        <f t="shared" ca="1" si="168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292" s="1" t="str">
        <f t="shared" si="169"/>
        <v>981,981,981,859,859,859,178,178,178,178,178,178,178,178,178,178,178,178,178,178,178,178,178,178,56,56,56,56,56,56,56,56,56,56,55,55,55,55,55,55,55,55,10,10,10,10,10,10,10,10,10,10,10,10,10,10,10,10</v>
      </c>
      <c r="P292" s="1" t="str">
        <f t="shared" si="170"/>
        <v>(3,4),(3,4),(3,4),(1,3),(1,3),(1,3),(1,3),(1,3),(1,3),(1,3),(1,3),(1,3),(1,3),(1,3),(1,3),(1,3),(1,3),(1,3),(1,3),(1,3),(1,3),(1,3),(1,3),(1,3),(1,2),(1,2),(1,2),(1,2),(1,2),(1,2),(1,2),(1,2),(1,2),(1,2),(1,2),(1,2),(1,2),(1,2),(1,2),(1,2),(1,2),(1,2),(1,2),(1,2),(1,2),(1,2),(1,2),(1,2),(1,2),(1,2),(1,2),(1,2),(1,2),(1,2),(1,2),(1,2),(1,2),(1,2)</v>
      </c>
      <c r="Q292" s="3" t="str">
        <f>IF(D292="坦克碎片",VLOOKUP(C292,道具信息!$N$2:$O$291,2,FALSE)&amp;"碎片",VLOOKUP(C292,道具信息!$N$2:$O$291,2,FALSE))</f>
        <v>T3部件</v>
      </c>
      <c r="R292" s="3">
        <f t="shared" si="164"/>
        <v>180</v>
      </c>
      <c r="S292" s="11">
        <f t="shared" si="165"/>
        <v>1.7999999999999999E-2</v>
      </c>
      <c r="T292" s="3" t="str">
        <f>VLOOKUP(Q292,道具信息!$Q$3:$S$20,2,FALSE)</f>
        <v>CHEST_ITEM_TYPE_T3_PART</v>
      </c>
      <c r="U292" s="3" t="str">
        <f>IF(COUNTIF(U$235:U291,T292)=0,T292,"")</f>
        <v/>
      </c>
      <c r="V292" s="3" t="str">
        <f t="shared" si="161"/>
        <v>CHEST_ITEM_TYPE_T3_SHARD,CHEST_ITEM_TYPE_T1_PART,CHEST_ITEM_TYPE_T2_PART,CHEST_ITEM_TYPE_T3_PART</v>
      </c>
      <c r="W292" s="13" t="str">
        <f t="shared" si="162"/>
        <v/>
      </c>
      <c r="X292" s="3" t="str">
        <f t="shared" si="160"/>
        <v/>
      </c>
      <c r="Y292" s="3" t="str">
        <f t="shared" si="163"/>
        <v>55.7%,32.4%,10.1%,1.8%</v>
      </c>
    </row>
    <row r="293" spans="2:25" x14ac:dyDescent="0.3">
      <c r="B293" s="2">
        <f>数据源!B325</f>
        <v>7</v>
      </c>
      <c r="C293" s="2" t="str">
        <f>数据源!C325</f>
        <v>T3HP4</v>
      </c>
      <c r="D293" s="2" t="str">
        <f>数据源!D325</f>
        <v>部件</v>
      </c>
      <c r="E293" s="2">
        <f>数据源!E325</f>
        <v>478.79999999999995</v>
      </c>
      <c r="F293" s="2">
        <f>数据源!F325</f>
        <v>1.5</v>
      </c>
      <c r="G293" s="2">
        <f>数据源!G325</f>
        <v>6.1000000000000004E-3</v>
      </c>
      <c r="H293" s="2">
        <f>数据源!H325</f>
        <v>9.7674742411584534E-4</v>
      </c>
      <c r="I293" s="2">
        <f>数据源!I325</f>
        <v>10</v>
      </c>
      <c r="J293" s="3">
        <f t="shared" si="143"/>
        <v>1</v>
      </c>
      <c r="K293" s="3">
        <f t="shared" si="144"/>
        <v>2</v>
      </c>
      <c r="L293" s="3" t="str">
        <f t="shared" si="166"/>
        <v>部件</v>
      </c>
      <c r="M293" s="3">
        <f t="shared" ca="1" si="167"/>
        <v>93204</v>
      </c>
      <c r="N293" s="1" t="str">
        <f t="shared" ca="1" si="168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293" s="1" t="str">
        <f t="shared" si="169"/>
        <v>981,981,981,859,859,859,178,178,178,178,178,178,178,178,178,178,178,178,178,178,178,178,178,178,56,56,56,56,56,56,56,56,56,56,55,55,55,55,55,55,55,55,10,10,10,10,10,10,10,10,10,10,10,10,10,10,10,10,10</v>
      </c>
      <c r="P293" s="1" t="str">
        <f t="shared" si="170"/>
        <v>(3,4),(3,4),(3,4),(1,3),(1,3),(1,3),(1,3),(1,3),(1,3),(1,3),(1,3),(1,3),(1,3),(1,3),(1,3),(1,3),(1,3),(1,3),(1,3),(1,3),(1,3),(1,3),(1,3),(1,3),(1,2),(1,2),(1,2),(1,2),(1,2),(1,2),(1,2),(1,2),(1,2),(1,2),(1,2),(1,2),(1,2),(1,2),(1,2),(1,2),(1,2),(1,2),(1,2),(1,2),(1,2),(1,2),(1,2),(1,2),(1,2),(1,2),(1,2),(1,2),(1,2),(1,2),(1,2),(1,2),(1,2),(1,2),(1,2)</v>
      </c>
      <c r="Q293" s="3" t="str">
        <f>IF(D293="坦克碎片",VLOOKUP(C293,道具信息!$N$2:$O$291,2,FALSE)&amp;"碎片",VLOOKUP(C293,道具信息!$N$2:$O$291,2,FALSE))</f>
        <v>T3部件</v>
      </c>
      <c r="R293" s="3">
        <f t="shared" si="164"/>
        <v>180</v>
      </c>
      <c r="S293" s="11">
        <f t="shared" si="165"/>
        <v>1.7999999999999999E-2</v>
      </c>
      <c r="T293" s="3" t="str">
        <f>VLOOKUP(Q293,道具信息!$Q$3:$S$20,2,FALSE)</f>
        <v>CHEST_ITEM_TYPE_T3_PART</v>
      </c>
      <c r="U293" s="3" t="str">
        <f>IF(COUNTIF(U$235:U292,T293)=0,T293,"")</f>
        <v/>
      </c>
      <c r="V293" s="3" t="str">
        <f t="shared" si="161"/>
        <v>CHEST_ITEM_TYPE_T3_SHARD,CHEST_ITEM_TYPE_T1_PART,CHEST_ITEM_TYPE_T2_PART,CHEST_ITEM_TYPE_T3_PART</v>
      </c>
      <c r="W293" s="13" t="str">
        <f t="shared" si="162"/>
        <v/>
      </c>
      <c r="X293" s="3" t="str">
        <f t="shared" si="160"/>
        <v/>
      </c>
      <c r="Y293" s="3" t="str">
        <f t="shared" si="163"/>
        <v>55.7%,32.4%,10.1%,1.8%</v>
      </c>
    </row>
    <row r="294" spans="2:25" x14ac:dyDescent="0.3">
      <c r="B294" s="2">
        <f>数据源!B326</f>
        <v>7</v>
      </c>
      <c r="C294" s="2" t="str">
        <f>数据源!C326</f>
        <v>T3HP6</v>
      </c>
      <c r="D294" s="2" t="str">
        <f>数据源!D326</f>
        <v>部件</v>
      </c>
      <c r="E294" s="2">
        <f>数据源!E326</f>
        <v>478.79999999999995</v>
      </c>
      <c r="F294" s="2">
        <f>数据源!F326</f>
        <v>1.5</v>
      </c>
      <c r="G294" s="2">
        <f>数据源!G326</f>
        <v>6.1000000000000004E-3</v>
      </c>
      <c r="H294" s="2">
        <f>数据源!H326</f>
        <v>9.7674742411584534E-4</v>
      </c>
      <c r="I294" s="2">
        <f>数据源!I326</f>
        <v>10</v>
      </c>
      <c r="J294" s="3">
        <f t="shared" si="143"/>
        <v>1</v>
      </c>
      <c r="K294" s="3">
        <f t="shared" si="144"/>
        <v>2</v>
      </c>
      <c r="L294" s="3" t="str">
        <f t="shared" si="166"/>
        <v>部件</v>
      </c>
      <c r="M294" s="3">
        <f t="shared" ca="1" si="167"/>
        <v>93206</v>
      </c>
      <c r="N294" s="1" t="str">
        <f t="shared" ca="1" si="168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294" s="1" t="str">
        <f t="shared" si="169"/>
        <v>981,981,981,859,859,859,178,178,178,178,178,178,178,178,178,178,178,178,178,178,178,178,178,178,56,56,56,56,56,56,56,56,56,56,55,55,55,55,55,55,55,55,10,10,10,10,10,10,10,10,10,10,10,10,10,10,10,10,10,10</v>
      </c>
      <c r="P294" s="1" t="str">
        <f t="shared" si="170"/>
        <v>(3,4),(3,4),(3,4),(1,3),(1,3),(1,3),(1,3),(1,3),(1,3),(1,3),(1,3),(1,3),(1,3),(1,3),(1,3),(1,3),(1,3),(1,3),(1,3),(1,3),(1,3),(1,3),(1,3),(1,3),(1,2),(1,2),(1,2),(1,2),(1,2),(1,2),(1,2),(1,2),(1,2),(1,2),(1,2),(1,2),(1,2),(1,2),(1,2),(1,2),(1,2),(1,2),(1,2),(1,2),(1,2),(1,2),(1,2),(1,2),(1,2),(1,2),(1,2),(1,2),(1,2),(1,2),(1,2),(1,2),(1,2),(1,2),(1,2),(1,2)</v>
      </c>
      <c r="Q294" s="3" t="str">
        <f>IF(D294="坦克碎片",VLOOKUP(C294,道具信息!$N$2:$O$291,2,FALSE)&amp;"碎片",VLOOKUP(C294,道具信息!$N$2:$O$291,2,FALSE))</f>
        <v>T3部件</v>
      </c>
      <c r="R294" s="3">
        <f t="shared" si="164"/>
        <v>180</v>
      </c>
      <c r="S294" s="11">
        <f t="shared" si="165"/>
        <v>1.7999999999999999E-2</v>
      </c>
      <c r="T294" s="3" t="str">
        <f>VLOOKUP(Q294,道具信息!$Q$3:$S$20,2,FALSE)</f>
        <v>CHEST_ITEM_TYPE_T3_PART</v>
      </c>
      <c r="U294" s="3" t="str">
        <f>IF(COUNTIF(U$235:U293,T294)=0,T294,"")</f>
        <v/>
      </c>
      <c r="V294" s="3" t="str">
        <f t="shared" si="161"/>
        <v>CHEST_ITEM_TYPE_T3_SHARD,CHEST_ITEM_TYPE_T1_PART,CHEST_ITEM_TYPE_T2_PART,CHEST_ITEM_TYPE_T3_PART</v>
      </c>
      <c r="W294" s="13" t="str">
        <f t="shared" si="162"/>
        <v/>
      </c>
      <c r="X294" s="3" t="str">
        <f t="shared" si="160"/>
        <v/>
      </c>
      <c r="Y294" s="3" t="str">
        <f t="shared" si="163"/>
        <v>55.7%,32.4%,10.1%,1.8%</v>
      </c>
    </row>
    <row r="295" spans="2:25" x14ac:dyDescent="0.3">
      <c r="N295" s="1" t="str">
        <f ca="1">"["&amp;N294&amp;"]"</f>
        <v>[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]</v>
      </c>
      <c r="O295" s="1" t="str">
        <f>"["&amp;O294&amp;"]"</f>
        <v>[981,981,981,859,859,859,178,178,178,178,178,178,178,178,178,178,178,178,178,178,178,178,178,178,56,56,56,56,56,56,56,56,56,56,55,55,55,55,55,55,55,55,10,10,10,10,10,10,10,10,10,10,10,10,10,10,10,10,10,10]</v>
      </c>
      <c r="P295" s="1" t="str">
        <f>"["&amp;P294&amp;"]"</f>
        <v>[(3,4),(3,4),(3,4),(1,3),(1,3),(1,3),(1,3),(1,3),(1,3),(1,3),(1,3),(1,3),(1,3),(1,3),(1,3),(1,3),(1,3),(1,3),(1,3),(1,3),(1,3),(1,3),(1,3),(1,3),(1,2),(1,2),(1,2),(1,2),(1,2),(1,2),(1,2),(1,2),(1,2),(1,2),(1,2),(1,2),(1,2),(1,2),(1,2),(1,2),(1,2),(1,2),(1,2),(1,2),(1,2),(1,2),(1,2),(1,2),(1,2),(1,2),(1,2),(1,2),(1,2),(1,2),(1,2),(1,2),(1,2),(1,2),(1,2),(1,2)]</v>
      </c>
      <c r="V295" s="3" t="str">
        <f>"["&amp;V294&amp;"]"</f>
        <v>[CHEST_ITEM_TYPE_T3_SHARD,CHEST_ITEM_TYPE_T1_PART,CHEST_ITEM_TYPE_T2_PART,CHEST_ITEM_TYPE_T3_PART]</v>
      </c>
      <c r="Y295" s="3" t="str">
        <f>"["&amp;Y294&amp;"]"</f>
        <v>[55.7%,32.4%,10.1%,1.8%]</v>
      </c>
    </row>
    <row r="296" spans="2:25" x14ac:dyDescent="0.3">
      <c r="N296" s="1"/>
      <c r="O296" s="1"/>
      <c r="P296" s="1"/>
    </row>
    <row r="297" spans="2:25" x14ac:dyDescent="0.3">
      <c r="B297" s="2" t="str">
        <f>数据源!B329</f>
        <v>联赛等级</v>
      </c>
      <c r="C297" s="2" t="str">
        <f>数据源!C329</f>
        <v>道具名称</v>
      </c>
      <c r="D297" s="2" t="str">
        <f>数据源!D329</f>
        <v>对应大类</v>
      </c>
      <c r="E297" s="2" t="str">
        <f>数据源!E329</f>
        <v>道具价值</v>
      </c>
      <c r="F297" s="2" t="str">
        <f>数据源!F329</f>
        <v>抽取个数</v>
      </c>
      <c r="G297" s="2" t="str">
        <f>数据源!G329</f>
        <v>价值比例</v>
      </c>
      <c r="H297" s="2" t="str">
        <f>数据源!H329</f>
        <v>产出概率</v>
      </c>
      <c r="I297" s="2" t="str">
        <f>数据源!I329</f>
        <v>权重值</v>
      </c>
      <c r="J297" s="7" t="s">
        <v>234</v>
      </c>
      <c r="K297" s="7" t="s">
        <v>235</v>
      </c>
      <c r="L297" s="3" t="s">
        <v>222</v>
      </c>
      <c r="M297" s="3" t="s">
        <v>220</v>
      </c>
      <c r="N297" s="3" t="s">
        <v>224</v>
      </c>
      <c r="O297" s="3" t="s">
        <v>225</v>
      </c>
      <c r="P297" s="3" t="s">
        <v>226</v>
      </c>
      <c r="Q297" s="8" t="s">
        <v>244</v>
      </c>
      <c r="R297" s="8" t="s">
        <v>245</v>
      </c>
      <c r="S297" s="8" t="s">
        <v>246</v>
      </c>
    </row>
    <row r="298" spans="2:25" x14ac:dyDescent="0.3">
      <c r="B298" s="2">
        <f>数据源!B330</f>
        <v>8</v>
      </c>
      <c r="C298" s="2" t="str">
        <f>数据源!C330</f>
        <v>十字军</v>
      </c>
      <c r="D298" s="2" t="str">
        <f>数据源!D330</f>
        <v>坦克碎片</v>
      </c>
      <c r="E298" s="2">
        <f>数据源!E330</f>
        <v>54.666666666666657</v>
      </c>
      <c r="F298" s="2">
        <f>数据源!F330</f>
        <v>3</v>
      </c>
      <c r="G298" s="2">
        <f>数据源!G330</f>
        <v>0.10219999999999999</v>
      </c>
      <c r="H298" s="2">
        <f>数据源!H330</f>
        <v>7.1664634146341458E-2</v>
      </c>
      <c r="I298" s="2">
        <f>数据源!I330</f>
        <v>717</v>
      </c>
      <c r="J298" s="3">
        <f t="shared" ref="J298" si="171">ROUNDUP(IF(F298&gt;1,F298-ROUNDDOWN(SQRT(F298),0),F298),0)</f>
        <v>2</v>
      </c>
      <c r="K298" s="3">
        <f t="shared" ref="K298" si="172">F298*2-J298</f>
        <v>4</v>
      </c>
      <c r="L298" s="3" t="str">
        <f>RIGHT(D298,2)</f>
        <v>碎片</v>
      </c>
      <c r="M298" s="3">
        <f ca="1">IF(OR(L298="坦克",L298="碎片"),VLOOKUP(C298,INDIRECT("坦克ID"),MATCH(L298&amp;"ID",INDIRECT("坦克标头"),0),FALSE),VLOOKUP(C298,INDIRECT(L298&amp;"ID"),2,FALSE))</f>
        <v>51321</v>
      </c>
      <c r="N298" s="1">
        <f ca="1">M298</f>
        <v>51321</v>
      </c>
      <c r="O298" s="1">
        <f>I298</f>
        <v>717</v>
      </c>
      <c r="P298" s="1" t="str">
        <f>"("&amp;J298&amp;","&amp;K298&amp;")"</f>
        <v>(2,4)</v>
      </c>
      <c r="Q298" s="3" t="str">
        <f>IF(D298="坦克碎片",VLOOKUP(C298,道具信息!$N$2:$O$291,2,FALSE)&amp;"碎片",VLOOKUP(C298,道具信息!$N$2:$O$291,2,FALSE))</f>
        <v>T3坦克碎片</v>
      </c>
      <c r="R298" s="3">
        <f t="shared" ref="R298:R329" si="173">SUMIFS(I$3:I$517,Q$3:Q$517,Q298,B$3:B$517,B298)</f>
        <v>2151</v>
      </c>
      <c r="S298" s="11">
        <f t="shared" ref="S298:S329" si="174">ROUND(R298/SUMIF(B$3:B$517,B298,I$3:I$517),3)</f>
        <v>0.214</v>
      </c>
      <c r="T298" s="3" t="str">
        <f>VLOOKUP(Q298,道具信息!$Q$3:$S$20,2,FALSE)</f>
        <v>CHEST_ITEM_TYPE_T3_SHARD</v>
      </c>
      <c r="U298" s="3" t="str">
        <f>T298</f>
        <v>CHEST_ITEM_TYPE_T3_SHARD</v>
      </c>
      <c r="V298" s="3" t="str">
        <f>U298</f>
        <v>CHEST_ITEM_TYPE_T3_SHARD</v>
      </c>
      <c r="W298" s="13">
        <f>IF(U298&lt;&gt;"",ROUND(S298*100%,3),"")</f>
        <v>0.214</v>
      </c>
      <c r="X298" s="3" t="str">
        <f>TEXT(W298,"0.0%")</f>
        <v>21.4%</v>
      </c>
      <c r="Y298" s="3" t="str">
        <f>X298</f>
        <v>21.4%</v>
      </c>
    </row>
    <row r="299" spans="2:25" x14ac:dyDescent="0.3">
      <c r="B299" s="2">
        <f>数据源!B331</f>
        <v>8</v>
      </c>
      <c r="C299" s="2" t="str">
        <f>数据源!C331</f>
        <v>谢尔曼</v>
      </c>
      <c r="D299" s="2" t="str">
        <f>数据源!D331</f>
        <v>坦克碎片</v>
      </c>
      <c r="E299" s="2">
        <f>数据源!E331</f>
        <v>54.666666666666657</v>
      </c>
      <c r="F299" s="2">
        <f>数据源!F331</f>
        <v>3</v>
      </c>
      <c r="G299" s="2">
        <f>数据源!G331</f>
        <v>0.10219999999999999</v>
      </c>
      <c r="H299" s="2">
        <f>数据源!H331</f>
        <v>7.1664634146341458E-2</v>
      </c>
      <c r="I299" s="2">
        <f>数据源!I331</f>
        <v>717</v>
      </c>
      <c r="J299" s="3">
        <f t="shared" ref="J299:J359" si="175">ROUNDUP(IF(F299&gt;1,F299-ROUNDDOWN(SQRT(F299),0),F299),0)</f>
        <v>2</v>
      </c>
      <c r="K299" s="3">
        <f t="shared" ref="K299:K359" si="176">F299*2-J299</f>
        <v>4</v>
      </c>
      <c r="L299" s="3" t="str">
        <f t="shared" ref="L299:L325" si="177">RIGHT(D299,2)</f>
        <v>碎片</v>
      </c>
      <c r="M299" s="3">
        <f t="shared" ref="M299:M325" ca="1" si="178">IF(OR(L299="坦克",L299="碎片"),VLOOKUP(C299,INDIRECT("坦克ID"),MATCH(L299&amp;"ID",INDIRECT("坦克标头"),0),FALSE),VLOOKUP(C299,INDIRECT(L299&amp;"ID"),2,FALSE))</f>
        <v>52321</v>
      </c>
      <c r="N299" s="1" t="str">
        <f ca="1">N298&amp;","&amp;M299</f>
        <v>51321,52321</v>
      </c>
      <c r="O299" s="1" t="str">
        <f>O298&amp;","&amp;I299</f>
        <v>717,717</v>
      </c>
      <c r="P299" s="1" t="str">
        <f>P298&amp;","&amp;"("&amp;J299&amp;","&amp;K299&amp;")"</f>
        <v>(2,4),(2,4)</v>
      </c>
      <c r="Q299" s="3" t="str">
        <f>IF(D299="坦克碎片",VLOOKUP(C299,道具信息!$N$2:$O$291,2,FALSE)&amp;"碎片",VLOOKUP(C299,道具信息!$N$2:$O$291,2,FALSE))</f>
        <v>T3坦克碎片</v>
      </c>
      <c r="R299" s="3">
        <f t="shared" si="173"/>
        <v>2151</v>
      </c>
      <c r="S299" s="11">
        <f t="shared" si="174"/>
        <v>0.214</v>
      </c>
      <c r="T299" s="3" t="str">
        <f>VLOOKUP(Q299,道具信息!$Q$3:$S$20,2,FALSE)</f>
        <v>CHEST_ITEM_TYPE_T3_SHARD</v>
      </c>
      <c r="U299" s="3" t="str">
        <f>IF(COUNTIF(U$298:U298,T299)=0,T299,"")</f>
        <v/>
      </c>
      <c r="V299" s="3" t="str">
        <f>IF(U299&lt;&gt;"",V298&amp;","&amp;U299,V298)</f>
        <v>CHEST_ITEM_TYPE_T3_SHARD</v>
      </c>
      <c r="W299" s="13" t="str">
        <f t="shared" ref="W299" si="179">IF(U299&lt;&gt;"",ROUND(S299*100%,3),"")</f>
        <v/>
      </c>
      <c r="X299" s="3" t="str">
        <f t="shared" ref="X299:X325" si="180">TEXT(W299,"0.0%")</f>
        <v/>
      </c>
      <c r="Y299" s="3" t="str">
        <f>IF(X299&lt;&gt;"",Y298&amp;","&amp;X299,Y298)</f>
        <v>21.4%</v>
      </c>
    </row>
    <row r="300" spans="2:25" x14ac:dyDescent="0.3">
      <c r="B300" s="2">
        <f>数据源!B332</f>
        <v>8</v>
      </c>
      <c r="C300" s="2" t="str">
        <f>数据源!C332</f>
        <v>虎式</v>
      </c>
      <c r="D300" s="2" t="str">
        <f>数据源!D332</f>
        <v>坦克碎片</v>
      </c>
      <c r="E300" s="2">
        <f>数据源!E332</f>
        <v>54.666666666666657</v>
      </c>
      <c r="F300" s="2">
        <f>数据源!F332</f>
        <v>3</v>
      </c>
      <c r="G300" s="2">
        <f>数据源!G332</f>
        <v>0.10219999999999999</v>
      </c>
      <c r="H300" s="2">
        <f>数据源!H332</f>
        <v>7.1664634146341458E-2</v>
      </c>
      <c r="I300" s="2">
        <f>数据源!I332</f>
        <v>717</v>
      </c>
      <c r="J300" s="3">
        <f t="shared" si="175"/>
        <v>2</v>
      </c>
      <c r="K300" s="3">
        <f t="shared" si="176"/>
        <v>4</v>
      </c>
      <c r="L300" s="3" t="str">
        <f t="shared" si="177"/>
        <v>碎片</v>
      </c>
      <c r="M300" s="3">
        <f t="shared" ca="1" si="178"/>
        <v>53321</v>
      </c>
      <c r="N300" s="1" t="str">
        <f t="shared" ref="N300:N325" ca="1" si="181">N299&amp;","&amp;M300</f>
        <v>51321,52321,53321</v>
      </c>
      <c r="O300" s="1" t="str">
        <f t="shared" ref="O300:O325" si="182">O299&amp;","&amp;I300</f>
        <v>717,717,717</v>
      </c>
      <c r="P300" s="1" t="str">
        <f t="shared" ref="P300:P325" si="183">P299&amp;","&amp;"("&amp;J300&amp;","&amp;K300&amp;")"</f>
        <v>(2,4),(2,4),(2,4)</v>
      </c>
      <c r="Q300" s="3" t="str">
        <f>IF(D300="坦克碎片",VLOOKUP(C300,道具信息!$N$2:$O$291,2,FALSE)&amp;"碎片",VLOOKUP(C300,道具信息!$N$2:$O$291,2,FALSE))</f>
        <v>T3坦克碎片</v>
      </c>
      <c r="R300" s="3">
        <f t="shared" si="173"/>
        <v>2151</v>
      </c>
      <c r="S300" s="11">
        <f t="shared" si="174"/>
        <v>0.214</v>
      </c>
      <c r="T300" s="3" t="str">
        <f>VLOOKUP(Q300,道具信息!$Q$3:$S$20,2,FALSE)</f>
        <v>CHEST_ITEM_TYPE_T3_SHARD</v>
      </c>
      <c r="U300" s="3" t="str">
        <f>IF(COUNTIF(U$298:U299,T300)=0,T300,"")</f>
        <v/>
      </c>
      <c r="V300" s="3" t="str">
        <f t="shared" ref="V300:V326" si="184">IF(U300&lt;&gt;"",V299&amp;","&amp;U300,V299)</f>
        <v>CHEST_ITEM_TYPE_T3_SHARD</v>
      </c>
      <c r="W300" s="13" t="str">
        <f t="shared" ref="W300:W326" si="185">IF(U300&lt;&gt;"",ROUND(S300*100%,3),"")</f>
        <v/>
      </c>
      <c r="X300" s="3" t="str">
        <f t="shared" si="180"/>
        <v/>
      </c>
      <c r="Y300" s="3" t="str">
        <f t="shared" ref="Y300:Y326" si="186">IF(X300&lt;&gt;"",Y299&amp;","&amp;X300,Y299)</f>
        <v>21.4%</v>
      </c>
    </row>
    <row r="301" spans="2:25" x14ac:dyDescent="0.3">
      <c r="B301" s="2">
        <f>数据源!B333</f>
        <v>8</v>
      </c>
      <c r="C301" s="2" t="str">
        <f>数据源!C333</f>
        <v>霞飞</v>
      </c>
      <c r="D301" s="2" t="str">
        <f>数据源!D333</f>
        <v>坦克碎片</v>
      </c>
      <c r="E301" s="2">
        <f>数据源!E333</f>
        <v>100</v>
      </c>
      <c r="F301" s="2">
        <f>数据源!F333</f>
        <v>1.5</v>
      </c>
      <c r="G301" s="2">
        <f>数据源!G333</f>
        <v>7.007999999999999E-2</v>
      </c>
      <c r="H301" s="2">
        <f>数据源!H333</f>
        <v>5.3727999999999991E-2</v>
      </c>
      <c r="I301" s="2">
        <f>数据源!I333</f>
        <v>537</v>
      </c>
      <c r="J301" s="3">
        <f t="shared" si="175"/>
        <v>1</v>
      </c>
      <c r="K301" s="3">
        <f t="shared" si="176"/>
        <v>2</v>
      </c>
      <c r="L301" s="3" t="str">
        <f t="shared" si="177"/>
        <v>碎片</v>
      </c>
      <c r="M301" s="3">
        <f t="shared" ca="1" si="178"/>
        <v>51411</v>
      </c>
      <c r="N301" s="1" t="str">
        <f t="shared" ca="1" si="181"/>
        <v>51321,52321,53321,51411</v>
      </c>
      <c r="O301" s="1" t="str">
        <f t="shared" si="182"/>
        <v>717,717,717,537</v>
      </c>
      <c r="P301" s="1" t="str">
        <f t="shared" si="183"/>
        <v>(2,4),(2,4),(2,4),(1,2)</v>
      </c>
      <c r="Q301" s="3" t="str">
        <f>IF(D301="坦克碎片",VLOOKUP(C301,道具信息!$N$2:$O$291,2,FALSE)&amp;"碎片",VLOOKUP(C301,道具信息!$N$2:$O$291,2,FALSE))</f>
        <v>T4坦克碎片</v>
      </c>
      <c r="R301" s="3">
        <f t="shared" si="173"/>
        <v>2596</v>
      </c>
      <c r="S301" s="11">
        <f t="shared" si="174"/>
        <v>0.25800000000000001</v>
      </c>
      <c r="T301" s="3" t="str">
        <f>VLOOKUP(Q301,道具信息!$Q$3:$S$20,2,FALSE)</f>
        <v>CHEST_ITEM_TYPE_T4_SHARD</v>
      </c>
      <c r="U301" s="3" t="str">
        <f>IF(COUNTIF(U$298:U300,T301)=0,T301,"")</f>
        <v>CHEST_ITEM_TYPE_T4_SHARD</v>
      </c>
      <c r="V301" s="3" t="str">
        <f t="shared" si="184"/>
        <v>CHEST_ITEM_TYPE_T3_SHARD,CHEST_ITEM_TYPE_T4_SHARD</v>
      </c>
      <c r="W301" s="13">
        <f t="shared" si="185"/>
        <v>0.25800000000000001</v>
      </c>
      <c r="X301" s="3" t="str">
        <f t="shared" si="180"/>
        <v>25.8%</v>
      </c>
      <c r="Y301" s="3" t="str">
        <f t="shared" si="186"/>
        <v>21.4%,25.8%</v>
      </c>
    </row>
    <row r="302" spans="2:25" x14ac:dyDescent="0.3">
      <c r="B302" s="2">
        <f>数据源!B334</f>
        <v>8</v>
      </c>
      <c r="C302" s="2" t="str">
        <f>数据源!C334</f>
        <v>M-48</v>
      </c>
      <c r="D302" s="2" t="str">
        <f>数据源!D334</f>
        <v>坦克碎片</v>
      </c>
      <c r="E302" s="2">
        <f>数据源!E334</f>
        <v>100</v>
      </c>
      <c r="F302" s="2">
        <f>数据源!F334</f>
        <v>1.5</v>
      </c>
      <c r="G302" s="2">
        <f>数据源!G334</f>
        <v>7.007999999999999E-2</v>
      </c>
      <c r="H302" s="2">
        <f>数据源!H334</f>
        <v>5.3727999999999991E-2</v>
      </c>
      <c r="I302" s="2">
        <f>数据源!I334</f>
        <v>537</v>
      </c>
      <c r="J302" s="3">
        <f t="shared" si="175"/>
        <v>1</v>
      </c>
      <c r="K302" s="3">
        <f t="shared" si="176"/>
        <v>2</v>
      </c>
      <c r="L302" s="3" t="str">
        <f t="shared" si="177"/>
        <v>碎片</v>
      </c>
      <c r="M302" s="3">
        <f t="shared" ca="1" si="178"/>
        <v>52411</v>
      </c>
      <c r="N302" s="1" t="str">
        <f t="shared" ca="1" si="181"/>
        <v>51321,52321,53321,51411,52411</v>
      </c>
      <c r="O302" s="1" t="str">
        <f t="shared" si="182"/>
        <v>717,717,717,537,537</v>
      </c>
      <c r="P302" s="1" t="str">
        <f t="shared" si="183"/>
        <v>(2,4),(2,4),(2,4),(1,2),(1,2)</v>
      </c>
      <c r="Q302" s="3" t="str">
        <f>IF(D302="坦克碎片",VLOOKUP(C302,道具信息!$N$2:$O$291,2,FALSE)&amp;"碎片",VLOOKUP(C302,道具信息!$N$2:$O$291,2,FALSE))</f>
        <v>T4坦克碎片</v>
      </c>
      <c r="R302" s="3">
        <f t="shared" si="173"/>
        <v>2596</v>
      </c>
      <c r="S302" s="11">
        <f t="shared" si="174"/>
        <v>0.25800000000000001</v>
      </c>
      <c r="T302" s="3" t="str">
        <f>VLOOKUP(Q302,道具信息!$Q$3:$S$20,2,FALSE)</f>
        <v>CHEST_ITEM_TYPE_T4_SHARD</v>
      </c>
      <c r="U302" s="3" t="str">
        <f>IF(COUNTIF(U$298:U301,T302)=0,T302,"")</f>
        <v/>
      </c>
      <c r="V302" s="3" t="str">
        <f t="shared" si="184"/>
        <v>CHEST_ITEM_TYPE_T3_SHARD,CHEST_ITEM_TYPE_T4_SHARD</v>
      </c>
      <c r="W302" s="13" t="str">
        <f t="shared" si="185"/>
        <v/>
      </c>
      <c r="X302" s="3" t="str">
        <f t="shared" si="180"/>
        <v/>
      </c>
      <c r="Y302" s="3" t="str">
        <f t="shared" si="186"/>
        <v>21.4%,25.8%</v>
      </c>
    </row>
    <row r="303" spans="2:25" x14ac:dyDescent="0.3">
      <c r="B303" s="2">
        <f>数据源!B335</f>
        <v>8</v>
      </c>
      <c r="C303" s="2" t="str">
        <f>数据源!C335</f>
        <v>征服者</v>
      </c>
      <c r="D303" s="2" t="str">
        <f>数据源!D335</f>
        <v>坦克碎片</v>
      </c>
      <c r="E303" s="2">
        <f>数据源!E335</f>
        <v>100</v>
      </c>
      <c r="F303" s="2">
        <f>数据源!F335</f>
        <v>1.5</v>
      </c>
      <c r="G303" s="2">
        <f>数据源!G335</f>
        <v>7.007999999999999E-2</v>
      </c>
      <c r="H303" s="2">
        <f>数据源!H335</f>
        <v>5.3727999999999991E-2</v>
      </c>
      <c r="I303" s="2">
        <f>数据源!I335</f>
        <v>537</v>
      </c>
      <c r="J303" s="3">
        <f t="shared" si="175"/>
        <v>1</v>
      </c>
      <c r="K303" s="3">
        <f t="shared" si="176"/>
        <v>2</v>
      </c>
      <c r="L303" s="3" t="str">
        <f t="shared" si="177"/>
        <v>碎片</v>
      </c>
      <c r="M303" s="3">
        <f t="shared" ca="1" si="178"/>
        <v>53411</v>
      </c>
      <c r="N303" s="1" t="str">
        <f t="shared" ca="1" si="181"/>
        <v>51321,52321,53321,51411,52411,53411</v>
      </c>
      <c r="O303" s="1" t="str">
        <f t="shared" si="182"/>
        <v>717,717,717,537,537,537</v>
      </c>
      <c r="P303" s="1" t="str">
        <f t="shared" si="183"/>
        <v>(2,4),(2,4),(2,4),(1,2),(1,2),(1,2)</v>
      </c>
      <c r="Q303" s="3" t="str">
        <f>IF(D303="坦克碎片",VLOOKUP(C303,道具信息!$N$2:$O$291,2,FALSE)&amp;"碎片",VLOOKUP(C303,道具信息!$N$2:$O$291,2,FALSE))</f>
        <v>T4坦克碎片</v>
      </c>
      <c r="R303" s="3">
        <f t="shared" si="173"/>
        <v>2596</v>
      </c>
      <c r="S303" s="11">
        <f t="shared" si="174"/>
        <v>0.25800000000000001</v>
      </c>
      <c r="T303" s="3" t="str">
        <f>VLOOKUP(Q303,道具信息!$Q$3:$S$20,2,FALSE)</f>
        <v>CHEST_ITEM_TYPE_T4_SHARD</v>
      </c>
      <c r="U303" s="3" t="str">
        <f>IF(COUNTIF(U$298:U302,T303)=0,T303,"")</f>
        <v/>
      </c>
      <c r="V303" s="3" t="str">
        <f t="shared" si="184"/>
        <v>CHEST_ITEM_TYPE_T3_SHARD,CHEST_ITEM_TYPE_T4_SHARD</v>
      </c>
      <c r="W303" s="13" t="str">
        <f t="shared" si="185"/>
        <v/>
      </c>
      <c r="X303" s="3" t="str">
        <f t="shared" si="180"/>
        <v/>
      </c>
      <c r="Y303" s="3" t="str">
        <f t="shared" si="186"/>
        <v>21.4%,25.8%</v>
      </c>
    </row>
    <row r="304" spans="2:25" x14ac:dyDescent="0.3">
      <c r="B304" s="2">
        <f>数据源!B336</f>
        <v>8</v>
      </c>
      <c r="C304" s="2" t="str">
        <f>数据源!C336</f>
        <v>M-41</v>
      </c>
      <c r="D304" s="2" t="str">
        <f>数据源!D336</f>
        <v>坦克碎片</v>
      </c>
      <c r="E304" s="2">
        <f>数据源!E336</f>
        <v>150</v>
      </c>
      <c r="F304" s="2">
        <f>数据源!F336</f>
        <v>1</v>
      </c>
      <c r="G304" s="2">
        <f>数据源!G336</f>
        <v>7.007999999999999E-2</v>
      </c>
      <c r="H304" s="2">
        <f>数据源!H336</f>
        <v>5.3727999999999991E-2</v>
      </c>
      <c r="I304" s="2">
        <f>数据源!I336</f>
        <v>537</v>
      </c>
      <c r="J304" s="3">
        <f t="shared" si="175"/>
        <v>1</v>
      </c>
      <c r="K304" s="3">
        <f t="shared" si="176"/>
        <v>1</v>
      </c>
      <c r="L304" s="3" t="str">
        <f t="shared" si="177"/>
        <v>碎片</v>
      </c>
      <c r="M304" s="3">
        <f t="shared" ca="1" si="178"/>
        <v>51421</v>
      </c>
      <c r="N304" s="1" t="str">
        <f t="shared" ca="1" si="181"/>
        <v>51321,52321,53321,51411,52411,53411,51421</v>
      </c>
      <c r="O304" s="1" t="str">
        <f t="shared" si="182"/>
        <v>717,717,717,537,537,537,537</v>
      </c>
      <c r="P304" s="1" t="str">
        <f t="shared" si="183"/>
        <v>(2,4),(2,4),(2,4),(1,2),(1,2),(1,2),(1,1)</v>
      </c>
      <c r="Q304" s="3" t="str">
        <f>IF(D304="坦克碎片",VLOOKUP(C304,道具信息!$N$2:$O$291,2,FALSE)&amp;"碎片",VLOOKUP(C304,道具信息!$N$2:$O$291,2,FALSE))</f>
        <v>T4坦克碎片</v>
      </c>
      <c r="R304" s="3">
        <f t="shared" si="173"/>
        <v>2596</v>
      </c>
      <c r="S304" s="11">
        <f t="shared" si="174"/>
        <v>0.25800000000000001</v>
      </c>
      <c r="T304" s="3" t="str">
        <f>VLOOKUP(Q304,道具信息!$Q$3:$S$20,2,FALSE)</f>
        <v>CHEST_ITEM_TYPE_T4_SHARD</v>
      </c>
      <c r="U304" s="3" t="str">
        <f>IF(COUNTIF(U$298:U303,T304)=0,T304,"")</f>
        <v/>
      </c>
      <c r="V304" s="3" t="str">
        <f t="shared" si="184"/>
        <v>CHEST_ITEM_TYPE_T3_SHARD,CHEST_ITEM_TYPE_T4_SHARD</v>
      </c>
      <c r="W304" s="13" t="str">
        <f t="shared" si="185"/>
        <v/>
      </c>
      <c r="X304" s="3" t="str">
        <f t="shared" si="180"/>
        <v/>
      </c>
      <c r="Y304" s="3" t="str">
        <f t="shared" si="186"/>
        <v>21.4%,25.8%</v>
      </c>
    </row>
    <row r="305" spans="2:25" x14ac:dyDescent="0.3">
      <c r="B305" s="2">
        <f>数据源!B337</f>
        <v>8</v>
      </c>
      <c r="C305" s="2" t="str">
        <f>数据源!C337</f>
        <v>BMP-3</v>
      </c>
      <c r="D305" s="2" t="str">
        <f>数据源!D337</f>
        <v>坦克碎片</v>
      </c>
      <c r="E305" s="2">
        <f>数据源!E337</f>
        <v>180</v>
      </c>
      <c r="F305" s="2">
        <f>数据源!F337</f>
        <v>1</v>
      </c>
      <c r="G305" s="2">
        <f>数据源!G337</f>
        <v>7.007999999999999E-2</v>
      </c>
      <c r="H305" s="2">
        <f>数据源!H337</f>
        <v>4.4773333333333325E-2</v>
      </c>
      <c r="I305" s="2">
        <f>数据源!I337</f>
        <v>448</v>
      </c>
      <c r="J305" s="3">
        <f t="shared" si="175"/>
        <v>1</v>
      </c>
      <c r="K305" s="3">
        <f t="shared" si="176"/>
        <v>1</v>
      </c>
      <c r="L305" s="3" t="str">
        <f t="shared" si="177"/>
        <v>碎片</v>
      </c>
      <c r="M305" s="3">
        <f t="shared" ca="1" si="178"/>
        <v>51431</v>
      </c>
      <c r="N305" s="1" t="str">
        <f t="shared" ca="1" si="181"/>
        <v>51321,52321,53321,51411,52411,53411,51421,51431</v>
      </c>
      <c r="O305" s="1" t="str">
        <f t="shared" si="182"/>
        <v>717,717,717,537,537,537,537,448</v>
      </c>
      <c r="P305" s="1" t="str">
        <f t="shared" si="183"/>
        <v>(2,4),(2,4),(2,4),(1,2),(1,2),(1,2),(1,1),(1,1)</v>
      </c>
      <c r="Q305" s="3" t="str">
        <f>IF(D305="坦克碎片",VLOOKUP(C305,道具信息!$N$2:$O$291,2,FALSE)&amp;"碎片",VLOOKUP(C305,道具信息!$N$2:$O$291,2,FALSE))</f>
        <v>T4坦克碎片</v>
      </c>
      <c r="R305" s="3">
        <f t="shared" si="173"/>
        <v>2596</v>
      </c>
      <c r="S305" s="11">
        <f t="shared" si="174"/>
        <v>0.25800000000000001</v>
      </c>
      <c r="T305" s="3" t="str">
        <f>VLOOKUP(Q305,道具信息!$Q$3:$S$20,2,FALSE)</f>
        <v>CHEST_ITEM_TYPE_T4_SHARD</v>
      </c>
      <c r="U305" s="3" t="str">
        <f>IF(COUNTIF(U$298:U304,T305)=0,T305,"")</f>
        <v/>
      </c>
      <c r="V305" s="3" t="str">
        <f t="shared" si="184"/>
        <v>CHEST_ITEM_TYPE_T3_SHARD,CHEST_ITEM_TYPE_T4_SHARD</v>
      </c>
      <c r="W305" s="13" t="str">
        <f t="shared" si="185"/>
        <v/>
      </c>
      <c r="X305" s="3" t="str">
        <f t="shared" si="180"/>
        <v/>
      </c>
      <c r="Y305" s="3" t="str">
        <f t="shared" si="186"/>
        <v>21.4%,25.8%</v>
      </c>
    </row>
    <row r="306" spans="2:25" x14ac:dyDescent="0.3">
      <c r="B306" s="2">
        <f>数据源!B338</f>
        <v>8</v>
      </c>
      <c r="C306" s="2" t="str">
        <f>数据源!C338</f>
        <v>T1LP1</v>
      </c>
      <c r="D306" s="2" t="str">
        <f>数据源!D338</f>
        <v>部件</v>
      </c>
      <c r="E306" s="2">
        <f>数据源!E338</f>
        <v>17</v>
      </c>
      <c r="F306" s="2">
        <f>数据源!F338</f>
        <v>2.5</v>
      </c>
      <c r="G306" s="2">
        <f>数据源!G338</f>
        <v>7.0000000000000001E-3</v>
      </c>
      <c r="H306" s="2">
        <f>数据源!H338</f>
        <v>1.8941176470588236E-2</v>
      </c>
      <c r="I306" s="2">
        <f>数据源!I338</f>
        <v>189</v>
      </c>
      <c r="J306" s="3">
        <f t="shared" si="175"/>
        <v>2</v>
      </c>
      <c r="K306" s="3">
        <f t="shared" si="176"/>
        <v>3</v>
      </c>
      <c r="L306" s="3" t="str">
        <f t="shared" si="177"/>
        <v>部件</v>
      </c>
      <c r="M306" s="3">
        <f t="shared" ca="1" si="178"/>
        <v>91001</v>
      </c>
      <c r="N306" s="1" t="str">
        <f t="shared" ca="1" si="181"/>
        <v>51321,52321,53321,51411,52411,53411,51421,51431,91001</v>
      </c>
      <c r="O306" s="1" t="str">
        <f t="shared" si="182"/>
        <v>717,717,717,537,537,537,537,448,189</v>
      </c>
      <c r="P306" s="1" t="str">
        <f t="shared" si="183"/>
        <v>(2,4),(2,4),(2,4),(1,2),(1,2),(1,2),(1,1),(1,1),(2,3)</v>
      </c>
      <c r="Q306" s="3" t="str">
        <f>IF(D306="坦克碎片",VLOOKUP(C306,道具信息!$N$2:$O$291,2,FALSE)&amp;"碎片",VLOOKUP(C306,道具信息!$N$2:$O$291,2,FALSE))</f>
        <v>T1部件</v>
      </c>
      <c r="R306" s="3">
        <f t="shared" si="173"/>
        <v>3402</v>
      </c>
      <c r="S306" s="11">
        <f t="shared" si="174"/>
        <v>0.33800000000000002</v>
      </c>
      <c r="T306" s="3" t="str">
        <f>VLOOKUP(Q306,道具信息!$Q$3:$S$20,2,FALSE)</f>
        <v>CHEST_ITEM_TYPE_T1_PART</v>
      </c>
      <c r="U306" s="3" t="str">
        <f>IF(COUNTIF(U$298:U305,T306)=0,T306,"")</f>
        <v>CHEST_ITEM_TYPE_T1_PART</v>
      </c>
      <c r="V306" s="3" t="str">
        <f t="shared" si="184"/>
        <v>CHEST_ITEM_TYPE_T3_SHARD,CHEST_ITEM_TYPE_T4_SHARD,CHEST_ITEM_TYPE_T1_PART</v>
      </c>
      <c r="W306" s="13">
        <f t="shared" si="185"/>
        <v>0.33800000000000002</v>
      </c>
      <c r="X306" s="3" t="str">
        <f t="shared" si="180"/>
        <v>33.8%</v>
      </c>
      <c r="Y306" s="3" t="str">
        <f t="shared" si="186"/>
        <v>21.4%,25.8%,33.8%</v>
      </c>
    </row>
    <row r="307" spans="2:25" x14ac:dyDescent="0.3">
      <c r="B307" s="2">
        <f>数据源!B339</f>
        <v>8</v>
      </c>
      <c r="C307" s="2" t="str">
        <f>数据源!C339</f>
        <v>T1LP3</v>
      </c>
      <c r="D307" s="2" t="str">
        <f>数据源!D339</f>
        <v>部件</v>
      </c>
      <c r="E307" s="2">
        <f>数据源!E339</f>
        <v>17</v>
      </c>
      <c r="F307" s="2">
        <f>数据源!F339</f>
        <v>2.5</v>
      </c>
      <c r="G307" s="2">
        <f>数据源!G339</f>
        <v>7.0000000000000001E-3</v>
      </c>
      <c r="H307" s="2">
        <f>数据源!H339</f>
        <v>1.8941176470588236E-2</v>
      </c>
      <c r="I307" s="2">
        <f>数据源!I339</f>
        <v>189</v>
      </c>
      <c r="J307" s="3">
        <f t="shared" si="175"/>
        <v>2</v>
      </c>
      <c r="K307" s="3">
        <f t="shared" si="176"/>
        <v>3</v>
      </c>
      <c r="L307" s="3" t="str">
        <f t="shared" si="177"/>
        <v>部件</v>
      </c>
      <c r="M307" s="3">
        <f t="shared" ca="1" si="178"/>
        <v>91003</v>
      </c>
      <c r="N307" s="1" t="str">
        <f t="shared" ca="1" si="181"/>
        <v>51321,52321,53321,51411,52411,53411,51421,51431,91001,91003</v>
      </c>
      <c r="O307" s="1" t="str">
        <f t="shared" si="182"/>
        <v>717,717,717,537,537,537,537,448,189,189</v>
      </c>
      <c r="P307" s="1" t="str">
        <f t="shared" si="183"/>
        <v>(2,4),(2,4),(2,4),(1,2),(1,2),(1,2),(1,1),(1,1),(2,3),(2,3)</v>
      </c>
      <c r="Q307" s="3" t="str">
        <f>IF(D307="坦克碎片",VLOOKUP(C307,道具信息!$N$2:$O$291,2,FALSE)&amp;"碎片",VLOOKUP(C307,道具信息!$N$2:$O$291,2,FALSE))</f>
        <v>T1部件</v>
      </c>
      <c r="R307" s="3">
        <f t="shared" si="173"/>
        <v>3402</v>
      </c>
      <c r="S307" s="11">
        <f t="shared" si="174"/>
        <v>0.33800000000000002</v>
      </c>
      <c r="T307" s="3" t="str">
        <f>VLOOKUP(Q307,道具信息!$Q$3:$S$20,2,FALSE)</f>
        <v>CHEST_ITEM_TYPE_T1_PART</v>
      </c>
      <c r="U307" s="3" t="str">
        <f>IF(COUNTIF(U$298:U306,T307)=0,T307,"")</f>
        <v/>
      </c>
      <c r="V307" s="3" t="str">
        <f t="shared" si="184"/>
        <v>CHEST_ITEM_TYPE_T3_SHARD,CHEST_ITEM_TYPE_T4_SHARD,CHEST_ITEM_TYPE_T1_PART</v>
      </c>
      <c r="W307" s="13" t="str">
        <f t="shared" si="185"/>
        <v/>
      </c>
      <c r="X307" s="3" t="str">
        <f t="shared" si="180"/>
        <v/>
      </c>
      <c r="Y307" s="3" t="str">
        <f t="shared" si="186"/>
        <v>21.4%,25.8%,33.8%</v>
      </c>
    </row>
    <row r="308" spans="2:25" x14ac:dyDescent="0.3">
      <c r="B308" s="2">
        <f>数据源!B340</f>
        <v>8</v>
      </c>
      <c r="C308" s="2" t="str">
        <f>数据源!C340</f>
        <v>T1LP5</v>
      </c>
      <c r="D308" s="2" t="str">
        <f>数据源!D340</f>
        <v>部件</v>
      </c>
      <c r="E308" s="2">
        <f>数据源!E340</f>
        <v>17</v>
      </c>
      <c r="F308" s="2">
        <f>数据源!F340</f>
        <v>2.5</v>
      </c>
      <c r="G308" s="2">
        <f>数据源!G340</f>
        <v>7.0000000000000001E-3</v>
      </c>
      <c r="H308" s="2">
        <f>数据源!H340</f>
        <v>1.8941176470588236E-2</v>
      </c>
      <c r="I308" s="2">
        <f>数据源!I340</f>
        <v>189</v>
      </c>
      <c r="J308" s="3">
        <f t="shared" si="175"/>
        <v>2</v>
      </c>
      <c r="K308" s="3">
        <f t="shared" si="176"/>
        <v>3</v>
      </c>
      <c r="L308" s="3" t="str">
        <f t="shared" si="177"/>
        <v>部件</v>
      </c>
      <c r="M308" s="3">
        <f t="shared" ca="1" si="178"/>
        <v>91005</v>
      </c>
      <c r="N308" s="1" t="str">
        <f t="shared" ca="1" si="181"/>
        <v>51321,52321,53321,51411,52411,53411,51421,51431,91001,91003,91005</v>
      </c>
      <c r="O308" s="1" t="str">
        <f t="shared" si="182"/>
        <v>717,717,717,537,537,537,537,448,189,189,189</v>
      </c>
      <c r="P308" s="1" t="str">
        <f t="shared" si="183"/>
        <v>(2,4),(2,4),(2,4),(1,2),(1,2),(1,2),(1,1),(1,1),(2,3),(2,3),(2,3)</v>
      </c>
      <c r="Q308" s="3" t="str">
        <f>IF(D308="坦克碎片",VLOOKUP(C308,道具信息!$N$2:$O$291,2,FALSE)&amp;"碎片",VLOOKUP(C308,道具信息!$N$2:$O$291,2,FALSE))</f>
        <v>T1部件</v>
      </c>
      <c r="R308" s="3">
        <f t="shared" si="173"/>
        <v>3402</v>
      </c>
      <c r="S308" s="11">
        <f t="shared" si="174"/>
        <v>0.33800000000000002</v>
      </c>
      <c r="T308" s="3" t="str">
        <f>VLOOKUP(Q308,道具信息!$Q$3:$S$20,2,FALSE)</f>
        <v>CHEST_ITEM_TYPE_T1_PART</v>
      </c>
      <c r="U308" s="3" t="str">
        <f>IF(COUNTIF(U$298:U307,T308)=0,T308,"")</f>
        <v/>
      </c>
      <c r="V308" s="3" t="str">
        <f t="shared" si="184"/>
        <v>CHEST_ITEM_TYPE_T3_SHARD,CHEST_ITEM_TYPE_T4_SHARD,CHEST_ITEM_TYPE_T1_PART</v>
      </c>
      <c r="W308" s="13" t="str">
        <f t="shared" si="185"/>
        <v/>
      </c>
      <c r="X308" s="3" t="str">
        <f t="shared" si="180"/>
        <v/>
      </c>
      <c r="Y308" s="3" t="str">
        <f t="shared" si="186"/>
        <v>21.4%,25.8%,33.8%</v>
      </c>
    </row>
    <row r="309" spans="2:25" x14ac:dyDescent="0.3">
      <c r="B309" s="2">
        <f>数据源!B341</f>
        <v>8</v>
      </c>
      <c r="C309" s="2" t="str">
        <f>数据源!C341</f>
        <v>T1MP1</v>
      </c>
      <c r="D309" s="2" t="str">
        <f>数据源!D341</f>
        <v>部件</v>
      </c>
      <c r="E309" s="2">
        <f>数据源!E341</f>
        <v>17</v>
      </c>
      <c r="F309" s="2">
        <f>数据源!F341</f>
        <v>2.5</v>
      </c>
      <c r="G309" s="2">
        <f>数据源!G341</f>
        <v>7.0000000000000001E-3</v>
      </c>
      <c r="H309" s="2">
        <f>数据源!H341</f>
        <v>1.8941176470588236E-2</v>
      </c>
      <c r="I309" s="2">
        <f>数据源!I341</f>
        <v>189</v>
      </c>
      <c r="J309" s="3">
        <f t="shared" si="175"/>
        <v>2</v>
      </c>
      <c r="K309" s="3">
        <f t="shared" si="176"/>
        <v>3</v>
      </c>
      <c r="L309" s="3" t="str">
        <f t="shared" si="177"/>
        <v>部件</v>
      </c>
      <c r="M309" s="3">
        <f t="shared" ca="1" si="178"/>
        <v>91101</v>
      </c>
      <c r="N309" s="1" t="str">
        <f t="shared" ca="1" si="181"/>
        <v>51321,52321,53321,51411,52411,53411,51421,51431,91001,91003,91005,91101</v>
      </c>
      <c r="O309" s="1" t="str">
        <f t="shared" si="182"/>
        <v>717,717,717,537,537,537,537,448,189,189,189,189</v>
      </c>
      <c r="P309" s="1" t="str">
        <f t="shared" si="183"/>
        <v>(2,4),(2,4),(2,4),(1,2),(1,2),(1,2),(1,1),(1,1),(2,3),(2,3),(2,3),(2,3)</v>
      </c>
      <c r="Q309" s="3" t="str">
        <f>IF(D309="坦克碎片",VLOOKUP(C309,道具信息!$N$2:$O$291,2,FALSE)&amp;"碎片",VLOOKUP(C309,道具信息!$N$2:$O$291,2,FALSE))</f>
        <v>T1部件</v>
      </c>
      <c r="R309" s="3">
        <f t="shared" si="173"/>
        <v>3402</v>
      </c>
      <c r="S309" s="11">
        <f t="shared" si="174"/>
        <v>0.33800000000000002</v>
      </c>
      <c r="T309" s="3" t="str">
        <f>VLOOKUP(Q309,道具信息!$Q$3:$S$20,2,FALSE)</f>
        <v>CHEST_ITEM_TYPE_T1_PART</v>
      </c>
      <c r="U309" s="3" t="str">
        <f>IF(COUNTIF(U$298:U308,T309)=0,T309,"")</f>
        <v/>
      </c>
      <c r="V309" s="3" t="str">
        <f t="shared" si="184"/>
        <v>CHEST_ITEM_TYPE_T3_SHARD,CHEST_ITEM_TYPE_T4_SHARD,CHEST_ITEM_TYPE_T1_PART</v>
      </c>
      <c r="W309" s="13" t="str">
        <f t="shared" si="185"/>
        <v/>
      </c>
      <c r="X309" s="3" t="str">
        <f t="shared" si="180"/>
        <v/>
      </c>
      <c r="Y309" s="3" t="str">
        <f t="shared" si="186"/>
        <v>21.4%,25.8%,33.8%</v>
      </c>
    </row>
    <row r="310" spans="2:25" x14ac:dyDescent="0.3">
      <c r="B310" s="2">
        <f>数据源!B342</f>
        <v>8</v>
      </c>
      <c r="C310" s="2" t="str">
        <f>数据源!C342</f>
        <v>T1MP3</v>
      </c>
      <c r="D310" s="2" t="str">
        <f>数据源!D342</f>
        <v>部件</v>
      </c>
      <c r="E310" s="2">
        <f>数据源!E342</f>
        <v>17</v>
      </c>
      <c r="F310" s="2">
        <f>数据源!F342</f>
        <v>2.5</v>
      </c>
      <c r="G310" s="2">
        <f>数据源!G342</f>
        <v>7.0000000000000001E-3</v>
      </c>
      <c r="H310" s="2">
        <f>数据源!H342</f>
        <v>1.8941176470588236E-2</v>
      </c>
      <c r="I310" s="2">
        <f>数据源!I342</f>
        <v>189</v>
      </c>
      <c r="J310" s="3">
        <f t="shared" si="175"/>
        <v>2</v>
      </c>
      <c r="K310" s="3">
        <f t="shared" si="176"/>
        <v>3</v>
      </c>
      <c r="L310" s="3" t="str">
        <f t="shared" si="177"/>
        <v>部件</v>
      </c>
      <c r="M310" s="3">
        <f t="shared" ca="1" si="178"/>
        <v>91103</v>
      </c>
      <c r="N310" s="1" t="str">
        <f t="shared" ca="1" si="181"/>
        <v>51321,52321,53321,51411,52411,53411,51421,51431,91001,91003,91005,91101,91103</v>
      </c>
      <c r="O310" s="1" t="str">
        <f t="shared" si="182"/>
        <v>717,717,717,537,537,537,537,448,189,189,189,189,189</v>
      </c>
      <c r="P310" s="1" t="str">
        <f t="shared" si="183"/>
        <v>(2,4),(2,4),(2,4),(1,2),(1,2),(1,2),(1,1),(1,1),(2,3),(2,3),(2,3),(2,3),(2,3)</v>
      </c>
      <c r="Q310" s="3" t="str">
        <f>IF(D310="坦克碎片",VLOOKUP(C310,道具信息!$N$2:$O$291,2,FALSE)&amp;"碎片",VLOOKUP(C310,道具信息!$N$2:$O$291,2,FALSE))</f>
        <v>T1部件</v>
      </c>
      <c r="R310" s="3">
        <f t="shared" si="173"/>
        <v>3402</v>
      </c>
      <c r="S310" s="11">
        <f t="shared" si="174"/>
        <v>0.33800000000000002</v>
      </c>
      <c r="T310" s="3" t="str">
        <f>VLOOKUP(Q310,道具信息!$Q$3:$S$20,2,FALSE)</f>
        <v>CHEST_ITEM_TYPE_T1_PART</v>
      </c>
      <c r="U310" s="3" t="str">
        <f>IF(COUNTIF(U$298:U309,T310)=0,T310,"")</f>
        <v/>
      </c>
      <c r="V310" s="3" t="str">
        <f t="shared" si="184"/>
        <v>CHEST_ITEM_TYPE_T3_SHARD,CHEST_ITEM_TYPE_T4_SHARD,CHEST_ITEM_TYPE_T1_PART</v>
      </c>
      <c r="W310" s="13" t="str">
        <f t="shared" si="185"/>
        <v/>
      </c>
      <c r="X310" s="3" t="str">
        <f t="shared" si="180"/>
        <v/>
      </c>
      <c r="Y310" s="3" t="str">
        <f t="shared" si="186"/>
        <v>21.4%,25.8%,33.8%</v>
      </c>
    </row>
    <row r="311" spans="2:25" x14ac:dyDescent="0.3">
      <c r="B311" s="2">
        <f>数据源!B343</f>
        <v>8</v>
      </c>
      <c r="C311" s="2" t="str">
        <f>数据源!C343</f>
        <v>T1MP5</v>
      </c>
      <c r="D311" s="2" t="str">
        <f>数据源!D343</f>
        <v>部件</v>
      </c>
      <c r="E311" s="2">
        <f>数据源!E343</f>
        <v>17</v>
      </c>
      <c r="F311" s="2">
        <f>数据源!F343</f>
        <v>2.5</v>
      </c>
      <c r="G311" s="2">
        <f>数据源!G343</f>
        <v>7.0000000000000001E-3</v>
      </c>
      <c r="H311" s="2">
        <f>数据源!H343</f>
        <v>1.8941176470588236E-2</v>
      </c>
      <c r="I311" s="2">
        <f>数据源!I343</f>
        <v>189</v>
      </c>
      <c r="J311" s="3">
        <f t="shared" si="175"/>
        <v>2</v>
      </c>
      <c r="K311" s="3">
        <f t="shared" si="176"/>
        <v>3</v>
      </c>
      <c r="L311" s="3" t="str">
        <f t="shared" si="177"/>
        <v>部件</v>
      </c>
      <c r="M311" s="3">
        <f t="shared" ca="1" si="178"/>
        <v>91105</v>
      </c>
      <c r="N311" s="1" t="str">
        <f t="shared" ca="1" si="181"/>
        <v>51321,52321,53321,51411,52411,53411,51421,51431,91001,91003,91005,91101,91103,91105</v>
      </c>
      <c r="O311" s="1" t="str">
        <f t="shared" si="182"/>
        <v>717,717,717,537,537,537,537,448,189,189,189,189,189,189</v>
      </c>
      <c r="P311" s="1" t="str">
        <f t="shared" si="183"/>
        <v>(2,4),(2,4),(2,4),(1,2),(1,2),(1,2),(1,1),(1,1),(2,3),(2,3),(2,3),(2,3),(2,3),(2,3)</v>
      </c>
      <c r="Q311" s="3" t="str">
        <f>IF(D311="坦克碎片",VLOOKUP(C311,道具信息!$N$2:$O$291,2,FALSE)&amp;"碎片",VLOOKUP(C311,道具信息!$N$2:$O$291,2,FALSE))</f>
        <v>T1部件</v>
      </c>
      <c r="R311" s="3">
        <f t="shared" si="173"/>
        <v>3402</v>
      </c>
      <c r="S311" s="11">
        <f t="shared" si="174"/>
        <v>0.33800000000000002</v>
      </c>
      <c r="T311" s="3" t="str">
        <f>VLOOKUP(Q311,道具信息!$Q$3:$S$20,2,FALSE)</f>
        <v>CHEST_ITEM_TYPE_T1_PART</v>
      </c>
      <c r="U311" s="3" t="str">
        <f>IF(COUNTIF(U$298:U310,T311)=0,T311,"")</f>
        <v/>
      </c>
      <c r="V311" s="3" t="str">
        <f t="shared" si="184"/>
        <v>CHEST_ITEM_TYPE_T3_SHARD,CHEST_ITEM_TYPE_T4_SHARD,CHEST_ITEM_TYPE_T1_PART</v>
      </c>
      <c r="W311" s="13" t="str">
        <f t="shared" si="185"/>
        <v/>
      </c>
      <c r="X311" s="3" t="str">
        <f t="shared" si="180"/>
        <v/>
      </c>
      <c r="Y311" s="3" t="str">
        <f t="shared" si="186"/>
        <v>21.4%,25.8%,33.8%</v>
      </c>
    </row>
    <row r="312" spans="2:25" x14ac:dyDescent="0.3">
      <c r="B312" s="2">
        <f>数据源!B344</f>
        <v>8</v>
      </c>
      <c r="C312" s="2" t="str">
        <f>数据源!C344</f>
        <v>T1HP1</v>
      </c>
      <c r="D312" s="2" t="str">
        <f>数据源!D344</f>
        <v>部件</v>
      </c>
      <c r="E312" s="2">
        <f>数据源!E344</f>
        <v>17</v>
      </c>
      <c r="F312" s="2">
        <f>数据源!F344</f>
        <v>2.5</v>
      </c>
      <c r="G312" s="2">
        <f>数据源!G344</f>
        <v>7.0000000000000001E-3</v>
      </c>
      <c r="H312" s="2">
        <f>数据源!H344</f>
        <v>1.8941176470588236E-2</v>
      </c>
      <c r="I312" s="2">
        <f>数据源!I344</f>
        <v>189</v>
      </c>
      <c r="J312" s="3">
        <f t="shared" si="175"/>
        <v>2</v>
      </c>
      <c r="K312" s="3">
        <f t="shared" si="176"/>
        <v>3</v>
      </c>
      <c r="L312" s="3" t="str">
        <f t="shared" si="177"/>
        <v>部件</v>
      </c>
      <c r="M312" s="3">
        <f t="shared" ca="1" si="178"/>
        <v>91201</v>
      </c>
      <c r="N312" s="1" t="str">
        <f t="shared" ca="1" si="181"/>
        <v>51321,52321,53321,51411,52411,53411,51421,51431,91001,91003,91005,91101,91103,91105,91201</v>
      </c>
      <c r="O312" s="1" t="str">
        <f t="shared" si="182"/>
        <v>717,717,717,537,537,537,537,448,189,189,189,189,189,189,189</v>
      </c>
      <c r="P312" s="1" t="str">
        <f t="shared" si="183"/>
        <v>(2,4),(2,4),(2,4),(1,2),(1,2),(1,2),(1,1),(1,1),(2,3),(2,3),(2,3),(2,3),(2,3),(2,3),(2,3)</v>
      </c>
      <c r="Q312" s="3" t="str">
        <f>IF(D312="坦克碎片",VLOOKUP(C312,道具信息!$N$2:$O$291,2,FALSE)&amp;"碎片",VLOOKUP(C312,道具信息!$N$2:$O$291,2,FALSE))</f>
        <v>T1部件</v>
      </c>
      <c r="R312" s="3">
        <f t="shared" si="173"/>
        <v>3402</v>
      </c>
      <c r="S312" s="11">
        <f t="shared" si="174"/>
        <v>0.33800000000000002</v>
      </c>
      <c r="T312" s="3" t="str">
        <f>VLOOKUP(Q312,道具信息!$Q$3:$S$20,2,FALSE)</f>
        <v>CHEST_ITEM_TYPE_T1_PART</v>
      </c>
      <c r="U312" s="3" t="str">
        <f>IF(COUNTIF(U$298:U311,T312)=0,T312,"")</f>
        <v/>
      </c>
      <c r="V312" s="3" t="str">
        <f t="shared" si="184"/>
        <v>CHEST_ITEM_TYPE_T3_SHARD,CHEST_ITEM_TYPE_T4_SHARD,CHEST_ITEM_TYPE_T1_PART</v>
      </c>
      <c r="W312" s="13" t="str">
        <f t="shared" si="185"/>
        <v/>
      </c>
      <c r="X312" s="3" t="str">
        <f t="shared" si="180"/>
        <v/>
      </c>
      <c r="Y312" s="3" t="str">
        <f t="shared" si="186"/>
        <v>21.4%,25.8%,33.8%</v>
      </c>
    </row>
    <row r="313" spans="2:25" x14ac:dyDescent="0.3">
      <c r="B313" s="2">
        <f>数据源!B345</f>
        <v>8</v>
      </c>
      <c r="C313" s="2" t="str">
        <f>数据源!C345</f>
        <v>T1HP3</v>
      </c>
      <c r="D313" s="2" t="str">
        <f>数据源!D345</f>
        <v>部件</v>
      </c>
      <c r="E313" s="2">
        <f>数据源!E345</f>
        <v>17</v>
      </c>
      <c r="F313" s="2">
        <f>数据源!F345</f>
        <v>2.5</v>
      </c>
      <c r="G313" s="2">
        <f>数据源!G345</f>
        <v>7.0000000000000001E-3</v>
      </c>
      <c r="H313" s="2">
        <f>数据源!H345</f>
        <v>1.8941176470588236E-2</v>
      </c>
      <c r="I313" s="2">
        <f>数据源!I345</f>
        <v>189</v>
      </c>
      <c r="J313" s="3">
        <f t="shared" si="175"/>
        <v>2</v>
      </c>
      <c r="K313" s="3">
        <f t="shared" si="176"/>
        <v>3</v>
      </c>
      <c r="L313" s="3" t="str">
        <f t="shared" si="177"/>
        <v>部件</v>
      </c>
      <c r="M313" s="3">
        <f t="shared" ca="1" si="178"/>
        <v>91203</v>
      </c>
      <c r="N313" s="1" t="str">
        <f t="shared" ca="1" si="181"/>
        <v>51321,52321,53321,51411,52411,53411,51421,51431,91001,91003,91005,91101,91103,91105,91201,91203</v>
      </c>
      <c r="O313" s="1" t="str">
        <f t="shared" si="182"/>
        <v>717,717,717,537,537,537,537,448,189,189,189,189,189,189,189,189</v>
      </c>
      <c r="P313" s="1" t="str">
        <f t="shared" si="183"/>
        <v>(2,4),(2,4),(2,4),(1,2),(1,2),(1,2),(1,1),(1,1),(2,3),(2,3),(2,3),(2,3),(2,3),(2,3),(2,3),(2,3)</v>
      </c>
      <c r="Q313" s="3" t="str">
        <f>IF(D313="坦克碎片",VLOOKUP(C313,道具信息!$N$2:$O$291,2,FALSE)&amp;"碎片",VLOOKUP(C313,道具信息!$N$2:$O$291,2,FALSE))</f>
        <v>T1部件</v>
      </c>
      <c r="R313" s="3">
        <f t="shared" si="173"/>
        <v>3402</v>
      </c>
      <c r="S313" s="11">
        <f t="shared" si="174"/>
        <v>0.33800000000000002</v>
      </c>
      <c r="T313" s="3" t="str">
        <f>VLOOKUP(Q313,道具信息!$Q$3:$S$20,2,FALSE)</f>
        <v>CHEST_ITEM_TYPE_T1_PART</v>
      </c>
      <c r="U313" s="3" t="str">
        <f>IF(COUNTIF(U$298:U312,T313)=0,T313,"")</f>
        <v/>
      </c>
      <c r="V313" s="3" t="str">
        <f t="shared" si="184"/>
        <v>CHEST_ITEM_TYPE_T3_SHARD,CHEST_ITEM_TYPE_T4_SHARD,CHEST_ITEM_TYPE_T1_PART</v>
      </c>
      <c r="W313" s="13" t="str">
        <f t="shared" si="185"/>
        <v/>
      </c>
      <c r="X313" s="3" t="str">
        <f t="shared" si="180"/>
        <v/>
      </c>
      <c r="Y313" s="3" t="str">
        <f t="shared" si="186"/>
        <v>21.4%,25.8%,33.8%</v>
      </c>
    </row>
    <row r="314" spans="2:25" x14ac:dyDescent="0.3">
      <c r="B314" s="2">
        <f>数据源!B346</f>
        <v>8</v>
      </c>
      <c r="C314" s="2" t="str">
        <f>数据源!C346</f>
        <v>T1HP5</v>
      </c>
      <c r="D314" s="2" t="str">
        <f>数据源!D346</f>
        <v>部件</v>
      </c>
      <c r="E314" s="2">
        <f>数据源!E346</f>
        <v>17</v>
      </c>
      <c r="F314" s="2">
        <f>数据源!F346</f>
        <v>2.5</v>
      </c>
      <c r="G314" s="2">
        <f>数据源!G346</f>
        <v>7.0000000000000001E-3</v>
      </c>
      <c r="H314" s="2">
        <f>数据源!H346</f>
        <v>1.8941176470588236E-2</v>
      </c>
      <c r="I314" s="2">
        <f>数据源!I346</f>
        <v>189</v>
      </c>
      <c r="J314" s="3">
        <f t="shared" si="175"/>
        <v>2</v>
      </c>
      <c r="K314" s="3">
        <f t="shared" si="176"/>
        <v>3</v>
      </c>
      <c r="L314" s="3" t="str">
        <f t="shared" si="177"/>
        <v>部件</v>
      </c>
      <c r="M314" s="3">
        <f t="shared" ca="1" si="178"/>
        <v>91205</v>
      </c>
      <c r="N314" s="1" t="str">
        <f t="shared" ca="1" si="181"/>
        <v>51321,52321,53321,51411,52411,53411,51421,51431,91001,91003,91005,91101,91103,91105,91201,91203,91205</v>
      </c>
      <c r="O314" s="1" t="str">
        <f t="shared" si="182"/>
        <v>717,717,717,537,537,537,537,448,189,189,189,189,189,189,189,189,189</v>
      </c>
      <c r="P314" s="1" t="str">
        <f t="shared" si="183"/>
        <v>(2,4),(2,4),(2,4),(1,2),(1,2),(1,2),(1,1),(1,1),(2,3),(2,3),(2,3),(2,3),(2,3),(2,3),(2,3),(2,3),(2,3)</v>
      </c>
      <c r="Q314" s="3" t="str">
        <f>IF(D314="坦克碎片",VLOOKUP(C314,道具信息!$N$2:$O$291,2,FALSE)&amp;"碎片",VLOOKUP(C314,道具信息!$N$2:$O$291,2,FALSE))</f>
        <v>T1部件</v>
      </c>
      <c r="R314" s="3">
        <f t="shared" si="173"/>
        <v>3402</v>
      </c>
      <c r="S314" s="11">
        <f t="shared" si="174"/>
        <v>0.33800000000000002</v>
      </c>
      <c r="T314" s="3" t="str">
        <f>VLOOKUP(Q314,道具信息!$Q$3:$S$20,2,FALSE)</f>
        <v>CHEST_ITEM_TYPE_T1_PART</v>
      </c>
      <c r="U314" s="3" t="str">
        <f>IF(COUNTIF(U$298:U313,T314)=0,T314,"")</f>
        <v/>
      </c>
      <c r="V314" s="3" t="str">
        <f t="shared" si="184"/>
        <v>CHEST_ITEM_TYPE_T3_SHARD,CHEST_ITEM_TYPE_T4_SHARD,CHEST_ITEM_TYPE_T1_PART</v>
      </c>
      <c r="W314" s="13" t="str">
        <f t="shared" si="185"/>
        <v/>
      </c>
      <c r="X314" s="3" t="str">
        <f t="shared" si="180"/>
        <v/>
      </c>
      <c r="Y314" s="3" t="str">
        <f t="shared" si="186"/>
        <v>21.4%,25.8%,33.8%</v>
      </c>
    </row>
    <row r="315" spans="2:25" x14ac:dyDescent="0.3">
      <c r="B315" s="2">
        <f>数据源!B347</f>
        <v>8</v>
      </c>
      <c r="C315" s="2" t="str">
        <f>数据源!C347</f>
        <v>T1LP2</v>
      </c>
      <c r="D315" s="2" t="str">
        <f>数据源!D347</f>
        <v>部件</v>
      </c>
      <c r="E315" s="2">
        <f>数据源!E347</f>
        <v>17</v>
      </c>
      <c r="F315" s="2">
        <f>数据源!F347</f>
        <v>2.5</v>
      </c>
      <c r="G315" s="2">
        <f>数据源!G347</f>
        <v>7.0000000000000001E-3</v>
      </c>
      <c r="H315" s="2">
        <f>数据源!H347</f>
        <v>1.8941176470588236E-2</v>
      </c>
      <c r="I315" s="2">
        <f>数据源!I347</f>
        <v>189</v>
      </c>
      <c r="J315" s="3">
        <f t="shared" si="175"/>
        <v>2</v>
      </c>
      <c r="K315" s="3">
        <f t="shared" si="176"/>
        <v>3</v>
      </c>
      <c r="L315" s="3" t="str">
        <f t="shared" si="177"/>
        <v>部件</v>
      </c>
      <c r="M315" s="3">
        <f t="shared" ca="1" si="178"/>
        <v>91002</v>
      </c>
      <c r="N315" s="1" t="str">
        <f t="shared" ca="1" si="181"/>
        <v>51321,52321,53321,51411,52411,53411,51421,51431,91001,91003,91005,91101,91103,91105,91201,91203,91205,91002</v>
      </c>
      <c r="O315" s="1" t="str">
        <f t="shared" si="182"/>
        <v>717,717,717,537,537,537,537,448,189,189,189,189,189,189,189,189,189,189</v>
      </c>
      <c r="P315" s="1" t="str">
        <f t="shared" si="183"/>
        <v>(2,4),(2,4),(2,4),(1,2),(1,2),(1,2),(1,1),(1,1),(2,3),(2,3),(2,3),(2,3),(2,3),(2,3),(2,3),(2,3),(2,3),(2,3)</v>
      </c>
      <c r="Q315" s="3" t="str">
        <f>IF(D315="坦克碎片",VLOOKUP(C315,道具信息!$N$2:$O$291,2,FALSE)&amp;"碎片",VLOOKUP(C315,道具信息!$N$2:$O$291,2,FALSE))</f>
        <v>T1部件</v>
      </c>
      <c r="R315" s="3">
        <f t="shared" si="173"/>
        <v>3402</v>
      </c>
      <c r="S315" s="11">
        <f t="shared" si="174"/>
        <v>0.33800000000000002</v>
      </c>
      <c r="T315" s="3" t="str">
        <f>VLOOKUP(Q315,道具信息!$Q$3:$S$20,2,FALSE)</f>
        <v>CHEST_ITEM_TYPE_T1_PART</v>
      </c>
      <c r="U315" s="3" t="str">
        <f>IF(COUNTIF(U$298:U314,T315)=0,T315,"")</f>
        <v/>
      </c>
      <c r="V315" s="3" t="str">
        <f t="shared" si="184"/>
        <v>CHEST_ITEM_TYPE_T3_SHARD,CHEST_ITEM_TYPE_T4_SHARD,CHEST_ITEM_TYPE_T1_PART</v>
      </c>
      <c r="W315" s="13" t="str">
        <f t="shared" si="185"/>
        <v/>
      </c>
      <c r="X315" s="3" t="str">
        <f t="shared" si="180"/>
        <v/>
      </c>
      <c r="Y315" s="3" t="str">
        <f t="shared" si="186"/>
        <v>21.4%,25.8%,33.8%</v>
      </c>
    </row>
    <row r="316" spans="2:25" x14ac:dyDescent="0.3">
      <c r="B316" s="2">
        <f>数据源!B348</f>
        <v>8</v>
      </c>
      <c r="C316" s="2" t="str">
        <f>数据源!C348</f>
        <v>T1LP4</v>
      </c>
      <c r="D316" s="2" t="str">
        <f>数据源!D348</f>
        <v>部件</v>
      </c>
      <c r="E316" s="2">
        <f>数据源!E348</f>
        <v>17</v>
      </c>
      <c r="F316" s="2">
        <f>数据源!F348</f>
        <v>2.5</v>
      </c>
      <c r="G316" s="2">
        <f>数据源!G348</f>
        <v>7.0000000000000001E-3</v>
      </c>
      <c r="H316" s="2">
        <f>数据源!H348</f>
        <v>1.8941176470588236E-2</v>
      </c>
      <c r="I316" s="2">
        <f>数据源!I348</f>
        <v>189</v>
      </c>
      <c r="J316" s="3">
        <f t="shared" si="175"/>
        <v>2</v>
      </c>
      <c r="K316" s="3">
        <f t="shared" si="176"/>
        <v>3</v>
      </c>
      <c r="L316" s="3" t="str">
        <f t="shared" si="177"/>
        <v>部件</v>
      </c>
      <c r="M316" s="3">
        <f t="shared" ca="1" si="178"/>
        <v>91004</v>
      </c>
      <c r="N316" s="1" t="str">
        <f t="shared" ca="1" si="181"/>
        <v>51321,52321,53321,51411,52411,53411,51421,51431,91001,91003,91005,91101,91103,91105,91201,91203,91205,91002,91004</v>
      </c>
      <c r="O316" s="1" t="str">
        <f t="shared" si="182"/>
        <v>717,717,717,537,537,537,537,448,189,189,189,189,189,189,189,189,189,189,189</v>
      </c>
      <c r="P316" s="1" t="str">
        <f t="shared" si="183"/>
        <v>(2,4),(2,4),(2,4),(1,2),(1,2),(1,2),(1,1),(1,1),(2,3),(2,3),(2,3),(2,3),(2,3),(2,3),(2,3),(2,3),(2,3),(2,3),(2,3)</v>
      </c>
      <c r="Q316" s="3" t="str">
        <f>IF(D316="坦克碎片",VLOOKUP(C316,道具信息!$N$2:$O$291,2,FALSE)&amp;"碎片",VLOOKUP(C316,道具信息!$N$2:$O$291,2,FALSE))</f>
        <v>T1部件</v>
      </c>
      <c r="R316" s="3">
        <f t="shared" si="173"/>
        <v>3402</v>
      </c>
      <c r="S316" s="11">
        <f t="shared" si="174"/>
        <v>0.33800000000000002</v>
      </c>
      <c r="T316" s="3" t="str">
        <f>VLOOKUP(Q316,道具信息!$Q$3:$S$20,2,FALSE)</f>
        <v>CHEST_ITEM_TYPE_T1_PART</v>
      </c>
      <c r="U316" s="3" t="str">
        <f>IF(COUNTIF(U$298:U315,T316)=0,T316,"")</f>
        <v/>
      </c>
      <c r="V316" s="3" t="str">
        <f t="shared" si="184"/>
        <v>CHEST_ITEM_TYPE_T3_SHARD,CHEST_ITEM_TYPE_T4_SHARD,CHEST_ITEM_TYPE_T1_PART</v>
      </c>
      <c r="W316" s="13" t="str">
        <f t="shared" si="185"/>
        <v/>
      </c>
      <c r="X316" s="3" t="str">
        <f t="shared" si="180"/>
        <v/>
      </c>
      <c r="Y316" s="3" t="str">
        <f t="shared" si="186"/>
        <v>21.4%,25.8%,33.8%</v>
      </c>
    </row>
    <row r="317" spans="2:25" x14ac:dyDescent="0.3">
      <c r="B317" s="2">
        <f>数据源!B349</f>
        <v>8</v>
      </c>
      <c r="C317" s="2" t="str">
        <f>数据源!C349</f>
        <v>T1LP6</v>
      </c>
      <c r="D317" s="2" t="str">
        <f>数据源!D349</f>
        <v>部件</v>
      </c>
      <c r="E317" s="2">
        <f>数据源!E349</f>
        <v>17</v>
      </c>
      <c r="F317" s="2">
        <f>数据源!F349</f>
        <v>2.5</v>
      </c>
      <c r="G317" s="2">
        <f>数据源!G349</f>
        <v>7.0000000000000001E-3</v>
      </c>
      <c r="H317" s="2">
        <f>数据源!H349</f>
        <v>1.8941176470588236E-2</v>
      </c>
      <c r="I317" s="2">
        <f>数据源!I349</f>
        <v>189</v>
      </c>
      <c r="J317" s="3">
        <f t="shared" si="175"/>
        <v>2</v>
      </c>
      <c r="K317" s="3">
        <f t="shared" si="176"/>
        <v>3</v>
      </c>
      <c r="L317" s="3" t="str">
        <f t="shared" si="177"/>
        <v>部件</v>
      </c>
      <c r="M317" s="3">
        <f t="shared" ca="1" si="178"/>
        <v>91006</v>
      </c>
      <c r="N317" s="1" t="str">
        <f t="shared" ca="1" si="181"/>
        <v>51321,52321,53321,51411,52411,53411,51421,51431,91001,91003,91005,91101,91103,91105,91201,91203,91205,91002,91004,91006</v>
      </c>
      <c r="O317" s="1" t="str">
        <f t="shared" si="182"/>
        <v>717,717,717,537,537,537,537,448,189,189,189,189,189,189,189,189,189,189,189,189</v>
      </c>
      <c r="P317" s="1" t="str">
        <f t="shared" si="183"/>
        <v>(2,4),(2,4),(2,4),(1,2),(1,2),(1,2),(1,1),(1,1),(2,3),(2,3),(2,3),(2,3),(2,3),(2,3),(2,3),(2,3),(2,3),(2,3),(2,3),(2,3)</v>
      </c>
      <c r="Q317" s="3" t="str">
        <f>IF(D317="坦克碎片",VLOOKUP(C317,道具信息!$N$2:$O$291,2,FALSE)&amp;"碎片",VLOOKUP(C317,道具信息!$N$2:$O$291,2,FALSE))</f>
        <v>T1部件</v>
      </c>
      <c r="R317" s="3">
        <f t="shared" si="173"/>
        <v>3402</v>
      </c>
      <c r="S317" s="11">
        <f t="shared" si="174"/>
        <v>0.33800000000000002</v>
      </c>
      <c r="T317" s="3" t="str">
        <f>VLOOKUP(Q317,道具信息!$Q$3:$S$20,2,FALSE)</f>
        <v>CHEST_ITEM_TYPE_T1_PART</v>
      </c>
      <c r="U317" s="3" t="str">
        <f>IF(COUNTIF(U$298:U316,T317)=0,T317,"")</f>
        <v/>
      </c>
      <c r="V317" s="3" t="str">
        <f t="shared" si="184"/>
        <v>CHEST_ITEM_TYPE_T3_SHARD,CHEST_ITEM_TYPE_T4_SHARD,CHEST_ITEM_TYPE_T1_PART</v>
      </c>
      <c r="W317" s="13" t="str">
        <f t="shared" si="185"/>
        <v/>
      </c>
      <c r="X317" s="3" t="str">
        <f t="shared" si="180"/>
        <v/>
      </c>
      <c r="Y317" s="3" t="str">
        <f t="shared" si="186"/>
        <v>21.4%,25.8%,33.8%</v>
      </c>
    </row>
    <row r="318" spans="2:25" x14ac:dyDescent="0.3">
      <c r="B318" s="2">
        <f>数据源!B350</f>
        <v>8</v>
      </c>
      <c r="C318" s="2" t="str">
        <f>数据源!C350</f>
        <v>T1MP2</v>
      </c>
      <c r="D318" s="2" t="str">
        <f>数据源!D350</f>
        <v>部件</v>
      </c>
      <c r="E318" s="2">
        <f>数据源!E350</f>
        <v>17</v>
      </c>
      <c r="F318" s="2">
        <f>数据源!F350</f>
        <v>2.5</v>
      </c>
      <c r="G318" s="2">
        <f>数据源!G350</f>
        <v>7.0000000000000001E-3</v>
      </c>
      <c r="H318" s="2">
        <f>数据源!H350</f>
        <v>1.8941176470588236E-2</v>
      </c>
      <c r="I318" s="2">
        <f>数据源!I350</f>
        <v>189</v>
      </c>
      <c r="J318" s="3">
        <f t="shared" si="175"/>
        <v>2</v>
      </c>
      <c r="K318" s="3">
        <f t="shared" si="176"/>
        <v>3</v>
      </c>
      <c r="L318" s="3" t="str">
        <f t="shared" si="177"/>
        <v>部件</v>
      </c>
      <c r="M318" s="3">
        <f t="shared" ca="1" si="178"/>
        <v>91102</v>
      </c>
      <c r="N318" s="1" t="str">
        <f t="shared" ca="1" si="181"/>
        <v>51321,52321,53321,51411,52411,53411,51421,51431,91001,91003,91005,91101,91103,91105,91201,91203,91205,91002,91004,91006,91102</v>
      </c>
      <c r="O318" s="1" t="str">
        <f t="shared" si="182"/>
        <v>717,717,717,537,537,537,537,448,189,189,189,189,189,189,189,189,189,189,189,189,189</v>
      </c>
      <c r="P318" s="1" t="str">
        <f t="shared" si="183"/>
        <v>(2,4),(2,4),(2,4),(1,2),(1,2),(1,2),(1,1),(1,1),(2,3),(2,3),(2,3),(2,3),(2,3),(2,3),(2,3),(2,3),(2,3),(2,3),(2,3),(2,3),(2,3)</v>
      </c>
      <c r="Q318" s="3" t="str">
        <f>IF(D318="坦克碎片",VLOOKUP(C318,道具信息!$N$2:$O$291,2,FALSE)&amp;"碎片",VLOOKUP(C318,道具信息!$N$2:$O$291,2,FALSE))</f>
        <v>T1部件</v>
      </c>
      <c r="R318" s="3">
        <f t="shared" si="173"/>
        <v>3402</v>
      </c>
      <c r="S318" s="11">
        <f t="shared" si="174"/>
        <v>0.33800000000000002</v>
      </c>
      <c r="T318" s="3" t="str">
        <f>VLOOKUP(Q318,道具信息!$Q$3:$S$20,2,FALSE)</f>
        <v>CHEST_ITEM_TYPE_T1_PART</v>
      </c>
      <c r="U318" s="3" t="str">
        <f>IF(COUNTIF(U$298:U317,T318)=0,T318,"")</f>
        <v/>
      </c>
      <c r="V318" s="3" t="str">
        <f t="shared" si="184"/>
        <v>CHEST_ITEM_TYPE_T3_SHARD,CHEST_ITEM_TYPE_T4_SHARD,CHEST_ITEM_TYPE_T1_PART</v>
      </c>
      <c r="W318" s="13" t="str">
        <f t="shared" si="185"/>
        <v/>
      </c>
      <c r="X318" s="3" t="str">
        <f t="shared" si="180"/>
        <v/>
      </c>
      <c r="Y318" s="3" t="str">
        <f t="shared" si="186"/>
        <v>21.4%,25.8%,33.8%</v>
      </c>
    </row>
    <row r="319" spans="2:25" x14ac:dyDescent="0.3">
      <c r="B319" s="2">
        <f>数据源!B351</f>
        <v>8</v>
      </c>
      <c r="C319" s="2" t="str">
        <f>数据源!C351</f>
        <v>T1MP4</v>
      </c>
      <c r="D319" s="2" t="str">
        <f>数据源!D351</f>
        <v>部件</v>
      </c>
      <c r="E319" s="2">
        <f>数据源!E351</f>
        <v>17</v>
      </c>
      <c r="F319" s="2">
        <f>数据源!F351</f>
        <v>2.5</v>
      </c>
      <c r="G319" s="2">
        <f>数据源!G351</f>
        <v>7.0000000000000001E-3</v>
      </c>
      <c r="H319" s="2">
        <f>数据源!H351</f>
        <v>1.8941176470588236E-2</v>
      </c>
      <c r="I319" s="2">
        <f>数据源!I351</f>
        <v>189</v>
      </c>
      <c r="J319" s="3">
        <f t="shared" si="175"/>
        <v>2</v>
      </c>
      <c r="K319" s="3">
        <f t="shared" si="176"/>
        <v>3</v>
      </c>
      <c r="L319" s="3" t="str">
        <f t="shared" si="177"/>
        <v>部件</v>
      </c>
      <c r="M319" s="3">
        <f t="shared" ca="1" si="178"/>
        <v>91104</v>
      </c>
      <c r="N319" s="1" t="str">
        <f t="shared" ca="1" si="181"/>
        <v>51321,52321,53321,51411,52411,53411,51421,51431,91001,91003,91005,91101,91103,91105,91201,91203,91205,91002,91004,91006,91102,91104</v>
      </c>
      <c r="O319" s="1" t="str">
        <f t="shared" si="182"/>
        <v>717,717,717,537,537,537,537,448,189,189,189,189,189,189,189,189,189,189,189,189,189,189</v>
      </c>
      <c r="P319" s="1" t="str">
        <f t="shared" si="183"/>
        <v>(2,4),(2,4),(2,4),(1,2),(1,2),(1,2),(1,1),(1,1),(2,3),(2,3),(2,3),(2,3),(2,3),(2,3),(2,3),(2,3),(2,3),(2,3),(2,3),(2,3),(2,3),(2,3)</v>
      </c>
      <c r="Q319" s="3" t="str">
        <f>IF(D319="坦克碎片",VLOOKUP(C319,道具信息!$N$2:$O$291,2,FALSE)&amp;"碎片",VLOOKUP(C319,道具信息!$N$2:$O$291,2,FALSE))</f>
        <v>T1部件</v>
      </c>
      <c r="R319" s="3">
        <f t="shared" si="173"/>
        <v>3402</v>
      </c>
      <c r="S319" s="11">
        <f t="shared" si="174"/>
        <v>0.33800000000000002</v>
      </c>
      <c r="T319" s="3" t="str">
        <f>VLOOKUP(Q319,道具信息!$Q$3:$S$20,2,FALSE)</f>
        <v>CHEST_ITEM_TYPE_T1_PART</v>
      </c>
      <c r="U319" s="3" t="str">
        <f>IF(COUNTIF(U$298:U318,T319)=0,T319,"")</f>
        <v/>
      </c>
      <c r="V319" s="3" t="str">
        <f t="shared" si="184"/>
        <v>CHEST_ITEM_TYPE_T3_SHARD,CHEST_ITEM_TYPE_T4_SHARD,CHEST_ITEM_TYPE_T1_PART</v>
      </c>
      <c r="W319" s="13" t="str">
        <f t="shared" si="185"/>
        <v/>
      </c>
      <c r="X319" s="3" t="str">
        <f t="shared" si="180"/>
        <v/>
      </c>
      <c r="Y319" s="3" t="str">
        <f t="shared" si="186"/>
        <v>21.4%,25.8%,33.8%</v>
      </c>
    </row>
    <row r="320" spans="2:25" x14ac:dyDescent="0.3">
      <c r="B320" s="2">
        <f>数据源!B352</f>
        <v>8</v>
      </c>
      <c r="C320" s="2" t="str">
        <f>数据源!C352</f>
        <v>T1MP6</v>
      </c>
      <c r="D320" s="2" t="str">
        <f>数据源!D352</f>
        <v>部件</v>
      </c>
      <c r="E320" s="2">
        <f>数据源!E352</f>
        <v>17</v>
      </c>
      <c r="F320" s="2">
        <f>数据源!F352</f>
        <v>2.5</v>
      </c>
      <c r="G320" s="2">
        <f>数据源!G352</f>
        <v>7.0000000000000001E-3</v>
      </c>
      <c r="H320" s="2">
        <f>数据源!H352</f>
        <v>1.8941176470588236E-2</v>
      </c>
      <c r="I320" s="2">
        <f>数据源!I352</f>
        <v>189</v>
      </c>
      <c r="J320" s="3">
        <f t="shared" si="175"/>
        <v>2</v>
      </c>
      <c r="K320" s="3">
        <f t="shared" si="176"/>
        <v>3</v>
      </c>
      <c r="L320" s="3" t="str">
        <f t="shared" si="177"/>
        <v>部件</v>
      </c>
      <c r="M320" s="3">
        <f t="shared" ca="1" si="178"/>
        <v>91106</v>
      </c>
      <c r="N320" s="1" t="str">
        <f t="shared" ca="1" si="181"/>
        <v>51321,52321,53321,51411,52411,53411,51421,51431,91001,91003,91005,91101,91103,91105,91201,91203,91205,91002,91004,91006,91102,91104,91106</v>
      </c>
      <c r="O320" s="1" t="str">
        <f t="shared" si="182"/>
        <v>717,717,717,537,537,537,537,448,189,189,189,189,189,189,189,189,189,189,189,189,189,189,189</v>
      </c>
      <c r="P320" s="1" t="str">
        <f t="shared" si="183"/>
        <v>(2,4),(2,4),(2,4),(1,2),(1,2),(1,2),(1,1),(1,1),(2,3),(2,3),(2,3),(2,3),(2,3),(2,3),(2,3),(2,3),(2,3),(2,3),(2,3),(2,3),(2,3),(2,3),(2,3)</v>
      </c>
      <c r="Q320" s="3" t="str">
        <f>IF(D320="坦克碎片",VLOOKUP(C320,道具信息!$N$2:$O$291,2,FALSE)&amp;"碎片",VLOOKUP(C320,道具信息!$N$2:$O$291,2,FALSE))</f>
        <v>T1部件</v>
      </c>
      <c r="R320" s="3">
        <f t="shared" si="173"/>
        <v>3402</v>
      </c>
      <c r="S320" s="11">
        <f t="shared" si="174"/>
        <v>0.33800000000000002</v>
      </c>
      <c r="T320" s="3" t="str">
        <f>VLOOKUP(Q320,道具信息!$Q$3:$S$20,2,FALSE)</f>
        <v>CHEST_ITEM_TYPE_T1_PART</v>
      </c>
      <c r="U320" s="3" t="str">
        <f>IF(COUNTIF(U$298:U319,T320)=0,T320,"")</f>
        <v/>
      </c>
      <c r="V320" s="3" t="str">
        <f t="shared" si="184"/>
        <v>CHEST_ITEM_TYPE_T3_SHARD,CHEST_ITEM_TYPE_T4_SHARD,CHEST_ITEM_TYPE_T1_PART</v>
      </c>
      <c r="W320" s="13" t="str">
        <f t="shared" si="185"/>
        <v/>
      </c>
      <c r="X320" s="3" t="str">
        <f t="shared" si="180"/>
        <v/>
      </c>
      <c r="Y320" s="3" t="str">
        <f t="shared" si="186"/>
        <v>21.4%,25.8%,33.8%</v>
      </c>
    </row>
    <row r="321" spans="2:25" x14ac:dyDescent="0.3">
      <c r="B321" s="2">
        <f>数据源!B353</f>
        <v>8</v>
      </c>
      <c r="C321" s="2" t="str">
        <f>数据源!C353</f>
        <v>T1HP2</v>
      </c>
      <c r="D321" s="2" t="str">
        <f>数据源!D353</f>
        <v>部件</v>
      </c>
      <c r="E321" s="2">
        <f>数据源!E353</f>
        <v>17</v>
      </c>
      <c r="F321" s="2">
        <f>数据源!F353</f>
        <v>2.5</v>
      </c>
      <c r="G321" s="2">
        <f>数据源!G353</f>
        <v>7.0000000000000001E-3</v>
      </c>
      <c r="H321" s="2">
        <f>数据源!H353</f>
        <v>1.8941176470588236E-2</v>
      </c>
      <c r="I321" s="2">
        <f>数据源!I353</f>
        <v>189</v>
      </c>
      <c r="J321" s="3">
        <f t="shared" si="175"/>
        <v>2</v>
      </c>
      <c r="K321" s="3">
        <f t="shared" si="176"/>
        <v>3</v>
      </c>
      <c r="L321" s="3" t="str">
        <f t="shared" si="177"/>
        <v>部件</v>
      </c>
      <c r="M321" s="3">
        <f t="shared" ca="1" si="178"/>
        <v>91202</v>
      </c>
      <c r="N321" s="1" t="str">
        <f t="shared" ca="1" si="181"/>
        <v>51321,52321,53321,51411,52411,53411,51421,51431,91001,91003,91005,91101,91103,91105,91201,91203,91205,91002,91004,91006,91102,91104,91106,91202</v>
      </c>
      <c r="O321" s="1" t="str">
        <f t="shared" si="182"/>
        <v>717,717,717,537,537,537,537,448,189,189,189,189,189,189,189,189,189,189,189,189,189,189,189,189</v>
      </c>
      <c r="P321" s="1" t="str">
        <f t="shared" si="183"/>
        <v>(2,4),(2,4),(2,4),(1,2),(1,2),(1,2),(1,1),(1,1),(2,3),(2,3),(2,3),(2,3),(2,3),(2,3),(2,3),(2,3),(2,3),(2,3),(2,3),(2,3),(2,3),(2,3),(2,3),(2,3)</v>
      </c>
      <c r="Q321" s="3" t="str">
        <f>IF(D321="坦克碎片",VLOOKUP(C321,道具信息!$N$2:$O$291,2,FALSE)&amp;"碎片",VLOOKUP(C321,道具信息!$N$2:$O$291,2,FALSE))</f>
        <v>T1部件</v>
      </c>
      <c r="R321" s="3">
        <f t="shared" si="173"/>
        <v>3402</v>
      </c>
      <c r="S321" s="11">
        <f t="shared" si="174"/>
        <v>0.33800000000000002</v>
      </c>
      <c r="T321" s="3" t="str">
        <f>VLOOKUP(Q321,道具信息!$Q$3:$S$20,2,FALSE)</f>
        <v>CHEST_ITEM_TYPE_T1_PART</v>
      </c>
      <c r="U321" s="3" t="str">
        <f>IF(COUNTIF(U$298:U320,T321)=0,T321,"")</f>
        <v/>
      </c>
      <c r="V321" s="3" t="str">
        <f t="shared" si="184"/>
        <v>CHEST_ITEM_TYPE_T3_SHARD,CHEST_ITEM_TYPE_T4_SHARD,CHEST_ITEM_TYPE_T1_PART</v>
      </c>
      <c r="W321" s="13" t="str">
        <f t="shared" si="185"/>
        <v/>
      </c>
      <c r="X321" s="3" t="str">
        <f t="shared" si="180"/>
        <v/>
      </c>
      <c r="Y321" s="3" t="str">
        <f t="shared" si="186"/>
        <v>21.4%,25.8%,33.8%</v>
      </c>
    </row>
    <row r="322" spans="2:25" x14ac:dyDescent="0.3">
      <c r="B322" s="2">
        <f>数据源!B354</f>
        <v>8</v>
      </c>
      <c r="C322" s="2" t="str">
        <f>数据源!C354</f>
        <v>T1HP4</v>
      </c>
      <c r="D322" s="2" t="str">
        <f>数据源!D354</f>
        <v>部件</v>
      </c>
      <c r="E322" s="2">
        <f>数据源!E354</f>
        <v>17</v>
      </c>
      <c r="F322" s="2">
        <f>数据源!F354</f>
        <v>2.5</v>
      </c>
      <c r="G322" s="2">
        <f>数据源!G354</f>
        <v>7.0000000000000001E-3</v>
      </c>
      <c r="H322" s="2">
        <f>数据源!H354</f>
        <v>1.8941176470588236E-2</v>
      </c>
      <c r="I322" s="2">
        <f>数据源!I354</f>
        <v>189</v>
      </c>
      <c r="J322" s="3">
        <f t="shared" si="175"/>
        <v>2</v>
      </c>
      <c r="K322" s="3">
        <f t="shared" si="176"/>
        <v>3</v>
      </c>
      <c r="L322" s="3" t="str">
        <f t="shared" si="177"/>
        <v>部件</v>
      </c>
      <c r="M322" s="3">
        <f t="shared" ca="1" si="178"/>
        <v>91204</v>
      </c>
      <c r="N322" s="1" t="str">
        <f t="shared" ca="1" si="181"/>
        <v>51321,52321,53321,51411,52411,53411,51421,51431,91001,91003,91005,91101,91103,91105,91201,91203,91205,91002,91004,91006,91102,91104,91106,91202,91204</v>
      </c>
      <c r="O322" s="1" t="str">
        <f t="shared" si="182"/>
        <v>717,717,717,537,537,537,537,448,189,189,189,189,189,189,189,189,189,189,189,189,189,189,189,189,189</v>
      </c>
      <c r="P322" s="1" t="str">
        <f t="shared" si="183"/>
        <v>(2,4),(2,4),(2,4),(1,2),(1,2),(1,2),(1,1),(1,1),(2,3),(2,3),(2,3),(2,3),(2,3),(2,3),(2,3),(2,3),(2,3),(2,3),(2,3),(2,3),(2,3),(2,3),(2,3),(2,3),(2,3)</v>
      </c>
      <c r="Q322" s="3" t="str">
        <f>IF(D322="坦克碎片",VLOOKUP(C322,道具信息!$N$2:$O$291,2,FALSE)&amp;"碎片",VLOOKUP(C322,道具信息!$N$2:$O$291,2,FALSE))</f>
        <v>T1部件</v>
      </c>
      <c r="R322" s="3">
        <f t="shared" si="173"/>
        <v>3402</v>
      </c>
      <c r="S322" s="11">
        <f t="shared" si="174"/>
        <v>0.33800000000000002</v>
      </c>
      <c r="T322" s="3" t="str">
        <f>VLOOKUP(Q322,道具信息!$Q$3:$S$20,2,FALSE)</f>
        <v>CHEST_ITEM_TYPE_T1_PART</v>
      </c>
      <c r="U322" s="3" t="str">
        <f>IF(COUNTIF(U$298:U321,T322)=0,T322,"")</f>
        <v/>
      </c>
      <c r="V322" s="3" t="str">
        <f t="shared" si="184"/>
        <v>CHEST_ITEM_TYPE_T3_SHARD,CHEST_ITEM_TYPE_T4_SHARD,CHEST_ITEM_TYPE_T1_PART</v>
      </c>
      <c r="W322" s="13" t="str">
        <f t="shared" si="185"/>
        <v/>
      </c>
      <c r="X322" s="3" t="str">
        <f t="shared" si="180"/>
        <v/>
      </c>
      <c r="Y322" s="3" t="str">
        <f t="shared" si="186"/>
        <v>21.4%,25.8%,33.8%</v>
      </c>
    </row>
    <row r="323" spans="2:25" x14ac:dyDescent="0.3">
      <c r="B323" s="2">
        <f>数据源!B355</f>
        <v>8</v>
      </c>
      <c r="C323" s="2" t="str">
        <f>数据源!C355</f>
        <v>T1HP6</v>
      </c>
      <c r="D323" s="2" t="str">
        <f>数据源!D355</f>
        <v>部件</v>
      </c>
      <c r="E323" s="2">
        <f>数据源!E355</f>
        <v>17</v>
      </c>
      <c r="F323" s="2">
        <f>数据源!F355</f>
        <v>2.5</v>
      </c>
      <c r="G323" s="2">
        <f>数据源!G355</f>
        <v>7.0000000000000001E-3</v>
      </c>
      <c r="H323" s="2">
        <f>数据源!H355</f>
        <v>1.8941176470588236E-2</v>
      </c>
      <c r="I323" s="2">
        <f>数据源!I355</f>
        <v>189</v>
      </c>
      <c r="J323" s="3">
        <f t="shared" si="175"/>
        <v>2</v>
      </c>
      <c r="K323" s="3">
        <f t="shared" si="176"/>
        <v>3</v>
      </c>
      <c r="L323" s="3" t="str">
        <f t="shared" si="177"/>
        <v>部件</v>
      </c>
      <c r="M323" s="3">
        <f t="shared" ca="1" si="178"/>
        <v>91206</v>
      </c>
      <c r="N323" s="1" t="str">
        <f t="shared" ca="1" si="181"/>
        <v>51321,52321,53321,51411,52411,53411,51421,51431,91001,91003,91005,91101,91103,91105,91201,91203,91205,91002,91004,91006,91102,91104,91106,91202,91204,91206</v>
      </c>
      <c r="O323" s="1" t="str">
        <f t="shared" si="182"/>
        <v>717,717,717,537,537,537,537,448,189,189,189,189,189,189,189,189,189,189,189,189,189,189,189,189,189,189</v>
      </c>
      <c r="P323" s="1" t="str">
        <f t="shared" si="183"/>
        <v>(2,4),(2,4),(2,4),(1,2),(1,2),(1,2),(1,1),(1,1),(2,3),(2,3),(2,3),(2,3),(2,3),(2,3),(2,3),(2,3),(2,3),(2,3),(2,3),(2,3),(2,3),(2,3),(2,3),(2,3),(2,3),(2,3)</v>
      </c>
      <c r="Q323" s="3" t="str">
        <f>IF(D323="坦克碎片",VLOOKUP(C323,道具信息!$N$2:$O$291,2,FALSE)&amp;"碎片",VLOOKUP(C323,道具信息!$N$2:$O$291,2,FALSE))</f>
        <v>T1部件</v>
      </c>
      <c r="R323" s="3">
        <f t="shared" si="173"/>
        <v>3402</v>
      </c>
      <c r="S323" s="11">
        <f t="shared" si="174"/>
        <v>0.33800000000000002</v>
      </c>
      <c r="T323" s="3" t="str">
        <f>VLOOKUP(Q323,道具信息!$Q$3:$S$20,2,FALSE)</f>
        <v>CHEST_ITEM_TYPE_T1_PART</v>
      </c>
      <c r="U323" s="3" t="str">
        <f>IF(COUNTIF(U$298:U322,T323)=0,T323,"")</f>
        <v/>
      </c>
      <c r="V323" s="3" t="str">
        <f t="shared" si="184"/>
        <v>CHEST_ITEM_TYPE_T3_SHARD,CHEST_ITEM_TYPE_T4_SHARD,CHEST_ITEM_TYPE_T1_PART</v>
      </c>
      <c r="W323" s="13" t="str">
        <f t="shared" si="185"/>
        <v/>
      </c>
      <c r="X323" s="3" t="str">
        <f t="shared" si="180"/>
        <v/>
      </c>
      <c r="Y323" s="3" t="str">
        <f t="shared" si="186"/>
        <v>21.4%,25.8%,33.8%</v>
      </c>
    </row>
    <row r="324" spans="2:25" x14ac:dyDescent="0.3">
      <c r="B324" s="2">
        <f>数据源!B356</f>
        <v>8</v>
      </c>
      <c r="C324" s="2" t="str">
        <f>数据源!C356</f>
        <v>T2LP1</v>
      </c>
      <c r="D324" s="2" t="str">
        <f>数据源!D356</f>
        <v>部件</v>
      </c>
      <c r="E324" s="2">
        <f>数据源!E356</f>
        <v>77.000000000000028</v>
      </c>
      <c r="F324" s="2">
        <f>数据源!F356</f>
        <v>1</v>
      </c>
      <c r="G324" s="2">
        <f>数据源!G356</f>
        <v>7.0000000000000001E-3</v>
      </c>
      <c r="H324" s="2">
        <f>数据源!H356</f>
        <v>1.0454545454545451E-2</v>
      </c>
      <c r="I324" s="2">
        <f>数据源!I356</f>
        <v>105</v>
      </c>
      <c r="J324" s="3">
        <f t="shared" si="175"/>
        <v>1</v>
      </c>
      <c r="K324" s="3">
        <f t="shared" si="176"/>
        <v>1</v>
      </c>
      <c r="L324" s="3" t="str">
        <f t="shared" si="177"/>
        <v>部件</v>
      </c>
      <c r="M324" s="3">
        <f t="shared" ca="1" si="178"/>
        <v>92001</v>
      </c>
      <c r="N324" s="1" t="str">
        <f t="shared" ca="1" si="181"/>
        <v>51321,52321,53321,51411,52411,53411,51421,51431,91001,91003,91005,91101,91103,91105,91201,91203,91205,91002,91004,91006,91102,91104,91106,91202,91204,91206,92001</v>
      </c>
      <c r="O324" s="1" t="str">
        <f t="shared" si="182"/>
        <v>717,717,717,537,537,537,537,448,189,189,189,189,189,189,189,189,189,189,189,189,189,189,189,189,189,189,105</v>
      </c>
      <c r="P324" s="1" t="str">
        <f t="shared" si="183"/>
        <v>(2,4),(2,4),(2,4),(1,2),(1,2),(1,2),(1,1),(1,1),(2,3),(2,3),(2,3),(2,3),(2,3),(2,3),(2,3),(2,3),(2,3),(2,3),(2,3),(2,3),(2,3),(2,3),(2,3),(2,3),(2,3),(2,3),(1,1)</v>
      </c>
      <c r="Q324" s="3" t="str">
        <f>IF(D324="坦克碎片",VLOOKUP(C324,道具信息!$N$2:$O$291,2,FALSE)&amp;"碎片",VLOOKUP(C324,道具信息!$N$2:$O$291,2,FALSE))</f>
        <v>T2部件</v>
      </c>
      <c r="R324" s="3">
        <f t="shared" si="173"/>
        <v>1635</v>
      </c>
      <c r="S324" s="11">
        <f t="shared" si="174"/>
        <v>0.16200000000000001</v>
      </c>
      <c r="T324" s="3" t="str">
        <f>VLOOKUP(Q324,道具信息!$Q$3:$S$20,2,FALSE)</f>
        <v>CHEST_ITEM_TYPE_T2_PART</v>
      </c>
      <c r="U324" s="3" t="str">
        <f>IF(COUNTIF(U$298:U323,T324)=0,T324,"")</f>
        <v>CHEST_ITEM_TYPE_T2_PART</v>
      </c>
      <c r="V324" s="3" t="str">
        <f t="shared" si="184"/>
        <v>CHEST_ITEM_TYPE_T3_SHARD,CHEST_ITEM_TYPE_T4_SHARD,CHEST_ITEM_TYPE_T1_PART,CHEST_ITEM_TYPE_T2_PART</v>
      </c>
      <c r="W324" s="13">
        <f t="shared" si="185"/>
        <v>0.16200000000000001</v>
      </c>
      <c r="X324" s="3" t="str">
        <f t="shared" si="180"/>
        <v>16.2%</v>
      </c>
      <c r="Y324" s="3" t="str">
        <f t="shared" si="186"/>
        <v>21.4%,25.8%,33.8%,16.2%</v>
      </c>
    </row>
    <row r="325" spans="2:25" x14ac:dyDescent="0.3">
      <c r="B325" s="2">
        <f>数据源!B357</f>
        <v>8</v>
      </c>
      <c r="C325" s="2" t="str">
        <f>数据源!C357</f>
        <v>T2LP3</v>
      </c>
      <c r="D325" s="2" t="str">
        <f>数据源!D357</f>
        <v>部件</v>
      </c>
      <c r="E325" s="2">
        <f>数据源!E357</f>
        <v>77.000000000000028</v>
      </c>
      <c r="F325" s="2">
        <f>数据源!F357</f>
        <v>1</v>
      </c>
      <c r="G325" s="2">
        <f>数据源!G357</f>
        <v>6.0000000000000001E-3</v>
      </c>
      <c r="H325" s="2">
        <f>数据源!H357</f>
        <v>8.9610389610389578E-3</v>
      </c>
      <c r="I325" s="2">
        <f>数据源!I357</f>
        <v>90</v>
      </c>
      <c r="J325" s="3">
        <f t="shared" si="175"/>
        <v>1</v>
      </c>
      <c r="K325" s="3">
        <f t="shared" si="176"/>
        <v>1</v>
      </c>
      <c r="L325" s="3" t="str">
        <f t="shared" si="177"/>
        <v>部件</v>
      </c>
      <c r="M325" s="3">
        <f t="shared" ca="1" si="178"/>
        <v>92003</v>
      </c>
      <c r="N325" s="1" t="str">
        <f t="shared" ca="1" si="181"/>
        <v>51321,52321,53321,51411,52411,53411,51421,51431,91001,91003,91005,91101,91103,91105,91201,91203,91205,91002,91004,91006,91102,91104,91106,91202,91204,91206,92001,92003</v>
      </c>
      <c r="O325" s="1" t="str">
        <f t="shared" si="182"/>
        <v>717,717,717,537,537,537,537,448,189,189,189,189,189,189,189,189,189,189,189,189,189,189,189,189,189,189,105,90</v>
      </c>
      <c r="P325" s="1" t="str">
        <f t="shared" si="183"/>
        <v>(2,4),(2,4),(2,4),(1,2),(1,2),(1,2),(1,1),(1,1),(2,3),(2,3),(2,3),(2,3),(2,3),(2,3),(2,3),(2,3),(2,3),(2,3),(2,3),(2,3),(2,3),(2,3),(2,3),(2,3),(2,3),(2,3),(1,1),(1,1)</v>
      </c>
      <c r="Q325" s="3" t="str">
        <f>IF(D325="坦克碎片",VLOOKUP(C325,道具信息!$N$2:$O$291,2,FALSE)&amp;"碎片",VLOOKUP(C325,道具信息!$N$2:$O$291,2,FALSE))</f>
        <v>T2部件</v>
      </c>
      <c r="R325" s="3">
        <f t="shared" si="173"/>
        <v>1635</v>
      </c>
      <c r="S325" s="11">
        <f t="shared" si="174"/>
        <v>0.16200000000000001</v>
      </c>
      <c r="T325" s="3" t="str">
        <f>VLOOKUP(Q325,道具信息!$Q$3:$S$20,2,FALSE)</f>
        <v>CHEST_ITEM_TYPE_T2_PART</v>
      </c>
      <c r="U325" s="3" t="str">
        <f>IF(COUNTIF(U$298:U324,T325)=0,T325,"")</f>
        <v/>
      </c>
      <c r="V325" s="3" t="str">
        <f t="shared" si="184"/>
        <v>CHEST_ITEM_TYPE_T3_SHARD,CHEST_ITEM_TYPE_T4_SHARD,CHEST_ITEM_TYPE_T1_PART,CHEST_ITEM_TYPE_T2_PART</v>
      </c>
      <c r="W325" s="13" t="str">
        <f t="shared" si="185"/>
        <v/>
      </c>
      <c r="X325" s="3" t="str">
        <f t="shared" si="180"/>
        <v/>
      </c>
      <c r="Y325" s="3" t="str">
        <f t="shared" si="186"/>
        <v>21.4%,25.8%,33.8%,16.2%</v>
      </c>
    </row>
    <row r="326" spans="2:25" x14ac:dyDescent="0.3">
      <c r="B326" s="2">
        <f>数据源!B358</f>
        <v>8</v>
      </c>
      <c r="C326" s="2" t="str">
        <f>数据源!C358</f>
        <v>T2LP5</v>
      </c>
      <c r="D326" s="2" t="str">
        <f>数据源!D358</f>
        <v>部件</v>
      </c>
      <c r="E326" s="2">
        <f>数据源!E358</f>
        <v>77.000000000000028</v>
      </c>
      <c r="F326" s="2">
        <f>数据源!F358</f>
        <v>1</v>
      </c>
      <c r="G326" s="2">
        <f>数据源!G358</f>
        <v>6.0000000000000001E-3</v>
      </c>
      <c r="H326" s="2">
        <f>数据源!H358</f>
        <v>8.9610389610389578E-3</v>
      </c>
      <c r="I326" s="2">
        <f>数据源!I358</f>
        <v>90</v>
      </c>
      <c r="J326" s="3">
        <f t="shared" si="175"/>
        <v>1</v>
      </c>
      <c r="K326" s="3">
        <f t="shared" si="176"/>
        <v>1</v>
      </c>
      <c r="L326" s="3" t="str">
        <f t="shared" ref="L326:L352" si="187">RIGHT(D326,2)</f>
        <v>部件</v>
      </c>
      <c r="M326" s="3">
        <f t="shared" ref="M326:M352" ca="1" si="188">IF(OR(L326="坦克",L326="碎片"),VLOOKUP(C326,INDIRECT("坦克ID"),MATCH(L326&amp;"ID",INDIRECT("坦克标头"),0),FALSE),VLOOKUP(C326,INDIRECT(L326&amp;"ID"),2,FALSE))</f>
        <v>92005</v>
      </c>
      <c r="N326" s="1" t="str">
        <f t="shared" ref="N326:N352" ca="1" si="189">N325&amp;","&amp;M326</f>
        <v>51321,52321,53321,51411,52411,53411,51421,51431,91001,91003,91005,91101,91103,91105,91201,91203,91205,91002,91004,91006,91102,91104,91106,91202,91204,91206,92001,92003,92005</v>
      </c>
      <c r="O326" s="1" t="str">
        <f t="shared" ref="O326:O352" si="190">O325&amp;","&amp;I326</f>
        <v>717,717,717,537,537,537,537,448,189,189,189,189,189,189,189,189,189,189,189,189,189,189,189,189,189,189,105,90,90</v>
      </c>
      <c r="P326" s="1" t="str">
        <f t="shared" ref="P326:P352" si="191">P325&amp;","&amp;"("&amp;J326&amp;","&amp;K326&amp;")"</f>
        <v>(2,4),(2,4),(2,4),(1,2),(1,2),(1,2),(1,1),(1,1),(2,3),(2,3),(2,3),(2,3),(2,3),(2,3),(2,3),(2,3),(2,3),(2,3),(2,3),(2,3),(2,3),(2,3),(2,3),(2,3),(2,3),(2,3),(1,1),(1,1),(1,1)</v>
      </c>
      <c r="Q326" s="3" t="str">
        <f>IF(D326="坦克碎片",VLOOKUP(C326,道具信息!$N$2:$O$291,2,FALSE)&amp;"碎片",VLOOKUP(C326,道具信息!$N$2:$O$291,2,FALSE))</f>
        <v>T2部件</v>
      </c>
      <c r="R326" s="3">
        <f t="shared" si="173"/>
        <v>1635</v>
      </c>
      <c r="S326" s="11">
        <f t="shared" si="174"/>
        <v>0.16200000000000001</v>
      </c>
      <c r="T326" s="3" t="str">
        <f>VLOOKUP(Q326,道具信息!$Q$3:$S$20,2,FALSE)</f>
        <v>CHEST_ITEM_TYPE_T2_PART</v>
      </c>
      <c r="U326" s="3" t="str">
        <f>IF(COUNTIF(U$298:U325,T326)=0,T326,"")</f>
        <v/>
      </c>
      <c r="V326" s="3" t="str">
        <f t="shared" si="184"/>
        <v>CHEST_ITEM_TYPE_T3_SHARD,CHEST_ITEM_TYPE_T4_SHARD,CHEST_ITEM_TYPE_T1_PART,CHEST_ITEM_TYPE_T2_PART</v>
      </c>
      <c r="W326" s="13" t="str">
        <f t="shared" si="185"/>
        <v/>
      </c>
      <c r="X326" s="3" t="str">
        <f t="shared" ref="X326:X359" si="192">TEXT(W326,"0.0%")</f>
        <v/>
      </c>
      <c r="Y326" s="3" t="str">
        <f t="shared" si="186"/>
        <v>21.4%,25.8%,33.8%,16.2%</v>
      </c>
    </row>
    <row r="327" spans="2:25" x14ac:dyDescent="0.3">
      <c r="B327" s="2">
        <f>数据源!B359</f>
        <v>8</v>
      </c>
      <c r="C327" s="2" t="str">
        <f>数据源!C359</f>
        <v>T2MP1</v>
      </c>
      <c r="D327" s="2" t="str">
        <f>数据源!D359</f>
        <v>部件</v>
      </c>
      <c r="E327" s="2">
        <f>数据源!E359</f>
        <v>77.000000000000028</v>
      </c>
      <c r="F327" s="2">
        <f>数据源!F359</f>
        <v>1</v>
      </c>
      <c r="G327" s="2">
        <f>数据源!G359</f>
        <v>6.0000000000000001E-3</v>
      </c>
      <c r="H327" s="2">
        <f>数据源!H359</f>
        <v>8.9610389610389578E-3</v>
      </c>
      <c r="I327" s="2">
        <f>数据源!I359</f>
        <v>90</v>
      </c>
      <c r="J327" s="3">
        <f t="shared" si="175"/>
        <v>1</v>
      </c>
      <c r="K327" s="3">
        <f t="shared" si="176"/>
        <v>1</v>
      </c>
      <c r="L327" s="3" t="str">
        <f t="shared" si="187"/>
        <v>部件</v>
      </c>
      <c r="M327" s="3">
        <f t="shared" ca="1" si="188"/>
        <v>92101</v>
      </c>
      <c r="N327" s="1" t="str">
        <f t="shared" ca="1" si="189"/>
        <v>51321,52321,53321,51411,52411,53411,51421,51431,91001,91003,91005,91101,91103,91105,91201,91203,91205,91002,91004,91006,91102,91104,91106,91202,91204,91206,92001,92003,92005,92101</v>
      </c>
      <c r="O327" s="1" t="str">
        <f t="shared" si="190"/>
        <v>717,717,717,537,537,537,537,448,189,189,189,189,189,189,189,189,189,189,189,189,189,189,189,189,189,189,105,90,90,90</v>
      </c>
      <c r="P327" s="1" t="str">
        <f t="shared" si="191"/>
        <v>(2,4),(2,4),(2,4),(1,2),(1,2),(1,2),(1,1),(1,1),(2,3),(2,3),(2,3),(2,3),(2,3),(2,3),(2,3),(2,3),(2,3),(2,3),(2,3),(2,3),(2,3),(2,3),(2,3),(2,3),(2,3),(2,3),(1,1),(1,1),(1,1),(1,1)</v>
      </c>
      <c r="Q327" s="3" t="str">
        <f>IF(D327="坦克碎片",VLOOKUP(C327,道具信息!$N$2:$O$291,2,FALSE)&amp;"碎片",VLOOKUP(C327,道具信息!$N$2:$O$291,2,FALSE))</f>
        <v>T2部件</v>
      </c>
      <c r="R327" s="3">
        <f t="shared" si="173"/>
        <v>1635</v>
      </c>
      <c r="S327" s="11">
        <f t="shared" si="174"/>
        <v>0.16200000000000001</v>
      </c>
      <c r="T327" s="3" t="str">
        <f>VLOOKUP(Q327,道具信息!$Q$3:$S$20,2,FALSE)</f>
        <v>CHEST_ITEM_TYPE_T2_PART</v>
      </c>
      <c r="U327" s="3" t="str">
        <f>IF(COUNTIF(U$298:U326,T327)=0,T327,"")</f>
        <v/>
      </c>
      <c r="V327" s="3" t="str">
        <f t="shared" ref="V327:V359" si="193">IF(U327&lt;&gt;"",V326&amp;","&amp;U327,V326)</f>
        <v>CHEST_ITEM_TYPE_T3_SHARD,CHEST_ITEM_TYPE_T4_SHARD,CHEST_ITEM_TYPE_T1_PART,CHEST_ITEM_TYPE_T2_PART</v>
      </c>
      <c r="W327" s="13" t="str">
        <f t="shared" ref="W327:W359" si="194">IF(U327&lt;&gt;"",ROUND(S327*100%,3),"")</f>
        <v/>
      </c>
      <c r="X327" s="3" t="str">
        <f t="shared" si="192"/>
        <v/>
      </c>
      <c r="Y327" s="3" t="str">
        <f t="shared" ref="Y327:Y359" si="195">IF(X327&lt;&gt;"",Y326&amp;","&amp;X327,Y326)</f>
        <v>21.4%,25.8%,33.8%,16.2%</v>
      </c>
    </row>
    <row r="328" spans="2:25" x14ac:dyDescent="0.3">
      <c r="B328" s="2">
        <f>数据源!B360</f>
        <v>8</v>
      </c>
      <c r="C328" s="2" t="str">
        <f>数据源!C360</f>
        <v>T2MP3</v>
      </c>
      <c r="D328" s="2" t="str">
        <f>数据源!D360</f>
        <v>部件</v>
      </c>
      <c r="E328" s="2">
        <f>数据源!E360</f>
        <v>77.000000000000028</v>
      </c>
      <c r="F328" s="2">
        <f>数据源!F360</f>
        <v>1</v>
      </c>
      <c r="G328" s="2">
        <f>数据源!G360</f>
        <v>6.0000000000000001E-3</v>
      </c>
      <c r="H328" s="2">
        <f>数据源!H360</f>
        <v>8.9610389610389578E-3</v>
      </c>
      <c r="I328" s="2">
        <f>数据源!I360</f>
        <v>90</v>
      </c>
      <c r="J328" s="3">
        <f t="shared" si="175"/>
        <v>1</v>
      </c>
      <c r="K328" s="3">
        <f t="shared" si="176"/>
        <v>1</v>
      </c>
      <c r="L328" s="3" t="str">
        <f t="shared" si="187"/>
        <v>部件</v>
      </c>
      <c r="M328" s="3">
        <f t="shared" ca="1" si="188"/>
        <v>92103</v>
      </c>
      <c r="N328" s="1" t="str">
        <f t="shared" ca="1" si="189"/>
        <v>51321,52321,53321,51411,52411,53411,51421,51431,91001,91003,91005,91101,91103,91105,91201,91203,91205,91002,91004,91006,91102,91104,91106,91202,91204,91206,92001,92003,92005,92101,92103</v>
      </c>
      <c r="O328" s="1" t="str">
        <f t="shared" si="190"/>
        <v>717,717,717,537,537,537,537,448,189,189,189,189,189,189,189,189,189,189,189,189,189,189,189,189,189,189,105,90,90,90,90</v>
      </c>
      <c r="P328" s="1" t="str">
        <f t="shared" si="191"/>
        <v>(2,4),(2,4),(2,4),(1,2),(1,2),(1,2),(1,1),(1,1),(2,3),(2,3),(2,3),(2,3),(2,3),(2,3),(2,3),(2,3),(2,3),(2,3),(2,3),(2,3),(2,3),(2,3),(2,3),(2,3),(2,3),(2,3),(1,1),(1,1),(1,1),(1,1),(1,1)</v>
      </c>
      <c r="Q328" s="3" t="str">
        <f>IF(D328="坦克碎片",VLOOKUP(C328,道具信息!$N$2:$O$291,2,FALSE)&amp;"碎片",VLOOKUP(C328,道具信息!$N$2:$O$291,2,FALSE))</f>
        <v>T2部件</v>
      </c>
      <c r="R328" s="3">
        <f t="shared" si="173"/>
        <v>1635</v>
      </c>
      <c r="S328" s="11">
        <f t="shared" si="174"/>
        <v>0.16200000000000001</v>
      </c>
      <c r="T328" s="3" t="str">
        <f>VLOOKUP(Q328,道具信息!$Q$3:$S$20,2,FALSE)</f>
        <v>CHEST_ITEM_TYPE_T2_PART</v>
      </c>
      <c r="U328" s="3" t="str">
        <f>IF(COUNTIF(U$298:U327,T328)=0,T328,"")</f>
        <v/>
      </c>
      <c r="V328" s="3" t="str">
        <f t="shared" si="193"/>
        <v>CHEST_ITEM_TYPE_T3_SHARD,CHEST_ITEM_TYPE_T4_SHARD,CHEST_ITEM_TYPE_T1_PART,CHEST_ITEM_TYPE_T2_PART</v>
      </c>
      <c r="W328" s="13" t="str">
        <f t="shared" si="194"/>
        <v/>
      </c>
      <c r="X328" s="3" t="str">
        <f t="shared" si="192"/>
        <v/>
      </c>
      <c r="Y328" s="3" t="str">
        <f t="shared" si="195"/>
        <v>21.4%,25.8%,33.8%,16.2%</v>
      </c>
    </row>
    <row r="329" spans="2:25" x14ac:dyDescent="0.3">
      <c r="B329" s="2">
        <f>数据源!B361</f>
        <v>8</v>
      </c>
      <c r="C329" s="2" t="str">
        <f>数据源!C361</f>
        <v>T2MP5</v>
      </c>
      <c r="D329" s="2" t="str">
        <f>数据源!D361</f>
        <v>部件</v>
      </c>
      <c r="E329" s="2">
        <f>数据源!E361</f>
        <v>77.000000000000028</v>
      </c>
      <c r="F329" s="2">
        <f>数据源!F361</f>
        <v>1</v>
      </c>
      <c r="G329" s="2">
        <f>数据源!G361</f>
        <v>6.0000000000000001E-3</v>
      </c>
      <c r="H329" s="2">
        <f>数据源!H361</f>
        <v>8.9610389610389578E-3</v>
      </c>
      <c r="I329" s="2">
        <f>数据源!I361</f>
        <v>90</v>
      </c>
      <c r="J329" s="3">
        <f t="shared" si="175"/>
        <v>1</v>
      </c>
      <c r="K329" s="3">
        <f t="shared" si="176"/>
        <v>1</v>
      </c>
      <c r="L329" s="3" t="str">
        <f t="shared" si="187"/>
        <v>部件</v>
      </c>
      <c r="M329" s="3">
        <f t="shared" ca="1" si="188"/>
        <v>92105</v>
      </c>
      <c r="N329" s="1" t="str">
        <f t="shared" ca="1" si="189"/>
        <v>51321,52321,53321,51411,52411,53411,51421,51431,91001,91003,91005,91101,91103,91105,91201,91203,91205,91002,91004,91006,91102,91104,91106,91202,91204,91206,92001,92003,92005,92101,92103,92105</v>
      </c>
      <c r="O329" s="1" t="str">
        <f t="shared" si="190"/>
        <v>717,717,717,537,537,537,537,448,189,189,189,189,189,189,189,189,189,189,189,189,189,189,189,189,189,189,105,90,90,90,90,90</v>
      </c>
      <c r="P329" s="1" t="str">
        <f t="shared" si="191"/>
        <v>(2,4),(2,4),(2,4),(1,2),(1,2),(1,2),(1,1),(1,1),(2,3),(2,3),(2,3),(2,3),(2,3),(2,3),(2,3),(2,3),(2,3),(2,3),(2,3),(2,3),(2,3),(2,3),(2,3),(2,3),(2,3),(2,3),(1,1),(1,1),(1,1),(1,1),(1,1),(1,1)</v>
      </c>
      <c r="Q329" s="3" t="str">
        <f>IF(D329="坦克碎片",VLOOKUP(C329,道具信息!$N$2:$O$291,2,FALSE)&amp;"碎片",VLOOKUP(C329,道具信息!$N$2:$O$291,2,FALSE))</f>
        <v>T2部件</v>
      </c>
      <c r="R329" s="3">
        <f t="shared" si="173"/>
        <v>1635</v>
      </c>
      <c r="S329" s="11">
        <f t="shared" si="174"/>
        <v>0.16200000000000001</v>
      </c>
      <c r="T329" s="3" t="str">
        <f>VLOOKUP(Q329,道具信息!$Q$3:$S$20,2,FALSE)</f>
        <v>CHEST_ITEM_TYPE_T2_PART</v>
      </c>
      <c r="U329" s="3" t="str">
        <f>IF(COUNTIF(U$298:U328,T329)=0,T329,"")</f>
        <v/>
      </c>
      <c r="V329" s="3" t="str">
        <f t="shared" si="193"/>
        <v>CHEST_ITEM_TYPE_T3_SHARD,CHEST_ITEM_TYPE_T4_SHARD,CHEST_ITEM_TYPE_T1_PART,CHEST_ITEM_TYPE_T2_PART</v>
      </c>
      <c r="W329" s="13" t="str">
        <f t="shared" si="194"/>
        <v/>
      </c>
      <c r="X329" s="3" t="str">
        <f t="shared" si="192"/>
        <v/>
      </c>
      <c r="Y329" s="3" t="str">
        <f t="shared" si="195"/>
        <v>21.4%,25.8%,33.8%,16.2%</v>
      </c>
    </row>
    <row r="330" spans="2:25" x14ac:dyDescent="0.3">
      <c r="B330" s="2">
        <f>数据源!B362</f>
        <v>8</v>
      </c>
      <c r="C330" s="2" t="str">
        <f>数据源!C362</f>
        <v>T2HP1</v>
      </c>
      <c r="D330" s="2" t="str">
        <f>数据源!D362</f>
        <v>部件</v>
      </c>
      <c r="E330" s="2">
        <f>数据源!E362</f>
        <v>77.000000000000028</v>
      </c>
      <c r="F330" s="2">
        <f>数据源!F362</f>
        <v>1</v>
      </c>
      <c r="G330" s="2">
        <f>数据源!G362</f>
        <v>6.0000000000000001E-3</v>
      </c>
      <c r="H330" s="2">
        <f>数据源!H362</f>
        <v>8.9610389610389578E-3</v>
      </c>
      <c r="I330" s="2">
        <f>数据源!I362</f>
        <v>90</v>
      </c>
      <c r="J330" s="3">
        <f t="shared" si="175"/>
        <v>1</v>
      </c>
      <c r="K330" s="3">
        <f t="shared" si="176"/>
        <v>1</v>
      </c>
      <c r="L330" s="3" t="str">
        <f t="shared" si="187"/>
        <v>部件</v>
      </c>
      <c r="M330" s="3">
        <f t="shared" ca="1" si="188"/>
        <v>92201</v>
      </c>
      <c r="N330" s="1" t="str">
        <f t="shared" ca="1" si="189"/>
        <v>51321,52321,53321,51411,52411,53411,51421,51431,91001,91003,91005,91101,91103,91105,91201,91203,91205,91002,91004,91006,91102,91104,91106,91202,91204,91206,92001,92003,92005,92101,92103,92105,92201</v>
      </c>
      <c r="O330" s="1" t="str">
        <f t="shared" si="190"/>
        <v>717,717,717,537,537,537,537,448,189,189,189,189,189,189,189,189,189,189,189,189,189,189,189,189,189,189,105,90,90,90,90,90,90</v>
      </c>
      <c r="P330" s="1" t="str">
        <f t="shared" si="191"/>
        <v>(2,4),(2,4),(2,4),(1,2),(1,2),(1,2),(1,1),(1,1),(2,3),(2,3),(2,3),(2,3),(2,3),(2,3),(2,3),(2,3),(2,3),(2,3),(2,3),(2,3),(2,3),(2,3),(2,3),(2,3),(2,3),(2,3),(1,1),(1,1),(1,1),(1,1),(1,1),(1,1),(1,1)</v>
      </c>
      <c r="Q330" s="3" t="str">
        <f>IF(D330="坦克碎片",VLOOKUP(C330,道具信息!$N$2:$O$291,2,FALSE)&amp;"碎片",VLOOKUP(C330,道具信息!$N$2:$O$291,2,FALSE))</f>
        <v>T2部件</v>
      </c>
      <c r="R330" s="3">
        <f t="shared" ref="R330:R359" si="196">SUMIFS(I$3:I$517,Q$3:Q$517,Q330,B$3:B$517,B330)</f>
        <v>1635</v>
      </c>
      <c r="S330" s="11">
        <f t="shared" ref="S330:S359" si="197">ROUND(R330/SUMIF(B$3:B$517,B330,I$3:I$517),3)</f>
        <v>0.16200000000000001</v>
      </c>
      <c r="T330" s="3" t="str">
        <f>VLOOKUP(Q330,道具信息!$Q$3:$S$20,2,FALSE)</f>
        <v>CHEST_ITEM_TYPE_T2_PART</v>
      </c>
      <c r="U330" s="3" t="str">
        <f>IF(COUNTIF(U$298:U329,T330)=0,T330,"")</f>
        <v/>
      </c>
      <c r="V330" s="3" t="str">
        <f t="shared" si="193"/>
        <v>CHEST_ITEM_TYPE_T3_SHARD,CHEST_ITEM_TYPE_T4_SHARD,CHEST_ITEM_TYPE_T1_PART,CHEST_ITEM_TYPE_T2_PART</v>
      </c>
      <c r="W330" s="13" t="str">
        <f t="shared" si="194"/>
        <v/>
      </c>
      <c r="X330" s="3" t="str">
        <f t="shared" si="192"/>
        <v/>
      </c>
      <c r="Y330" s="3" t="str">
        <f t="shared" si="195"/>
        <v>21.4%,25.8%,33.8%,16.2%</v>
      </c>
    </row>
    <row r="331" spans="2:25" x14ac:dyDescent="0.3">
      <c r="B331" s="2">
        <f>数据源!B363</f>
        <v>8</v>
      </c>
      <c r="C331" s="2" t="str">
        <f>数据源!C363</f>
        <v>T2HP3</v>
      </c>
      <c r="D331" s="2" t="str">
        <f>数据源!D363</f>
        <v>部件</v>
      </c>
      <c r="E331" s="2">
        <f>数据源!E363</f>
        <v>77.000000000000028</v>
      </c>
      <c r="F331" s="2">
        <f>数据源!F363</f>
        <v>1</v>
      </c>
      <c r="G331" s="2">
        <f>数据源!G363</f>
        <v>6.0000000000000001E-3</v>
      </c>
      <c r="H331" s="2">
        <f>数据源!H363</f>
        <v>8.9610389610389578E-3</v>
      </c>
      <c r="I331" s="2">
        <f>数据源!I363</f>
        <v>90</v>
      </c>
      <c r="J331" s="3">
        <f t="shared" si="175"/>
        <v>1</v>
      </c>
      <c r="K331" s="3">
        <f t="shared" si="176"/>
        <v>1</v>
      </c>
      <c r="L331" s="3" t="str">
        <f t="shared" si="187"/>
        <v>部件</v>
      </c>
      <c r="M331" s="3">
        <f t="shared" ca="1" si="188"/>
        <v>92203</v>
      </c>
      <c r="N331" s="1" t="str">
        <f t="shared" ca="1" si="189"/>
        <v>51321,52321,53321,51411,52411,53411,51421,51431,91001,91003,91005,91101,91103,91105,91201,91203,91205,91002,91004,91006,91102,91104,91106,91202,91204,91206,92001,92003,92005,92101,92103,92105,92201,92203</v>
      </c>
      <c r="O331" s="1" t="str">
        <f t="shared" si="190"/>
        <v>717,717,717,537,537,537,537,448,189,189,189,189,189,189,189,189,189,189,189,189,189,189,189,189,189,189,105,90,90,90,90,90,90,90</v>
      </c>
      <c r="P331" s="1" t="str">
        <f t="shared" si="191"/>
        <v>(2,4),(2,4),(2,4),(1,2),(1,2),(1,2),(1,1),(1,1),(2,3),(2,3),(2,3),(2,3),(2,3),(2,3),(2,3),(2,3),(2,3),(2,3),(2,3),(2,3),(2,3),(2,3),(2,3),(2,3),(2,3),(2,3),(1,1),(1,1),(1,1),(1,1),(1,1),(1,1),(1,1),(1,1)</v>
      </c>
      <c r="Q331" s="3" t="str">
        <f>IF(D331="坦克碎片",VLOOKUP(C331,道具信息!$N$2:$O$291,2,FALSE)&amp;"碎片",VLOOKUP(C331,道具信息!$N$2:$O$291,2,FALSE))</f>
        <v>T2部件</v>
      </c>
      <c r="R331" s="3">
        <f t="shared" si="196"/>
        <v>1635</v>
      </c>
      <c r="S331" s="11">
        <f t="shared" si="197"/>
        <v>0.16200000000000001</v>
      </c>
      <c r="T331" s="3" t="str">
        <f>VLOOKUP(Q331,道具信息!$Q$3:$S$20,2,FALSE)</f>
        <v>CHEST_ITEM_TYPE_T2_PART</v>
      </c>
      <c r="U331" s="3" t="str">
        <f>IF(COUNTIF(U$298:U330,T331)=0,T331,"")</f>
        <v/>
      </c>
      <c r="V331" s="3" t="str">
        <f t="shared" si="193"/>
        <v>CHEST_ITEM_TYPE_T3_SHARD,CHEST_ITEM_TYPE_T4_SHARD,CHEST_ITEM_TYPE_T1_PART,CHEST_ITEM_TYPE_T2_PART</v>
      </c>
      <c r="W331" s="13" t="str">
        <f t="shared" si="194"/>
        <v/>
      </c>
      <c r="X331" s="3" t="str">
        <f t="shared" si="192"/>
        <v/>
      </c>
      <c r="Y331" s="3" t="str">
        <f t="shared" si="195"/>
        <v>21.4%,25.8%,33.8%,16.2%</v>
      </c>
    </row>
    <row r="332" spans="2:25" x14ac:dyDescent="0.3">
      <c r="B332" s="2">
        <f>数据源!B364</f>
        <v>8</v>
      </c>
      <c r="C332" s="2" t="str">
        <f>数据源!C364</f>
        <v>T2HP5</v>
      </c>
      <c r="D332" s="2" t="str">
        <f>数据源!D364</f>
        <v>部件</v>
      </c>
      <c r="E332" s="2">
        <f>数据源!E364</f>
        <v>77.000000000000028</v>
      </c>
      <c r="F332" s="2">
        <f>数据源!F364</f>
        <v>1</v>
      </c>
      <c r="G332" s="2">
        <f>数据源!G364</f>
        <v>6.0000000000000001E-3</v>
      </c>
      <c r="H332" s="2">
        <f>数据源!H364</f>
        <v>8.9610389610389578E-3</v>
      </c>
      <c r="I332" s="2">
        <f>数据源!I364</f>
        <v>90</v>
      </c>
      <c r="J332" s="3">
        <f t="shared" si="175"/>
        <v>1</v>
      </c>
      <c r="K332" s="3">
        <f t="shared" si="176"/>
        <v>1</v>
      </c>
      <c r="L332" s="3" t="str">
        <f t="shared" si="187"/>
        <v>部件</v>
      </c>
      <c r="M332" s="3">
        <f t="shared" ca="1" si="188"/>
        <v>92205</v>
      </c>
      <c r="N332" s="1" t="str">
        <f t="shared" ca="1" si="189"/>
        <v>51321,52321,53321,51411,52411,53411,51421,51431,91001,91003,91005,91101,91103,91105,91201,91203,91205,91002,91004,91006,91102,91104,91106,91202,91204,91206,92001,92003,92005,92101,92103,92105,92201,92203,92205</v>
      </c>
      <c r="O332" s="1" t="str">
        <f t="shared" si="190"/>
        <v>717,717,717,537,537,537,537,448,189,189,189,189,189,189,189,189,189,189,189,189,189,189,189,189,189,189,105,90,90,90,90,90,90,90,90</v>
      </c>
      <c r="P332" s="1" t="str">
        <f t="shared" si="191"/>
        <v>(2,4),(2,4),(2,4),(1,2),(1,2),(1,2),(1,1),(1,1),(2,3),(2,3),(2,3),(2,3),(2,3),(2,3),(2,3),(2,3),(2,3),(2,3),(2,3),(2,3),(2,3),(2,3),(2,3),(2,3),(2,3),(2,3),(1,1),(1,1),(1,1),(1,1),(1,1),(1,1),(1,1),(1,1),(1,1)</v>
      </c>
      <c r="Q332" s="3" t="str">
        <f>IF(D332="坦克碎片",VLOOKUP(C332,道具信息!$N$2:$O$291,2,FALSE)&amp;"碎片",VLOOKUP(C332,道具信息!$N$2:$O$291,2,FALSE))</f>
        <v>T2部件</v>
      </c>
      <c r="R332" s="3">
        <f t="shared" si="196"/>
        <v>1635</v>
      </c>
      <c r="S332" s="11">
        <f t="shared" si="197"/>
        <v>0.16200000000000001</v>
      </c>
      <c r="T332" s="3" t="str">
        <f>VLOOKUP(Q332,道具信息!$Q$3:$S$20,2,FALSE)</f>
        <v>CHEST_ITEM_TYPE_T2_PART</v>
      </c>
      <c r="U332" s="3" t="str">
        <f>IF(COUNTIF(U$298:U331,T332)=0,T332,"")</f>
        <v/>
      </c>
      <c r="V332" s="3" t="str">
        <f t="shared" si="193"/>
        <v>CHEST_ITEM_TYPE_T3_SHARD,CHEST_ITEM_TYPE_T4_SHARD,CHEST_ITEM_TYPE_T1_PART,CHEST_ITEM_TYPE_T2_PART</v>
      </c>
      <c r="W332" s="13" t="str">
        <f t="shared" si="194"/>
        <v/>
      </c>
      <c r="X332" s="3" t="str">
        <f t="shared" si="192"/>
        <v/>
      </c>
      <c r="Y332" s="3" t="str">
        <f t="shared" si="195"/>
        <v>21.4%,25.8%,33.8%,16.2%</v>
      </c>
    </row>
    <row r="333" spans="2:25" x14ac:dyDescent="0.3">
      <c r="B333" s="2">
        <f>数据源!B365</f>
        <v>8</v>
      </c>
      <c r="C333" s="2" t="str">
        <f>数据源!C365</f>
        <v>T2LP2</v>
      </c>
      <c r="D333" s="2" t="str">
        <f>数据源!D365</f>
        <v>部件</v>
      </c>
      <c r="E333" s="2">
        <f>数据源!E365</f>
        <v>77.000000000000028</v>
      </c>
      <c r="F333" s="2">
        <f>数据源!F365</f>
        <v>1</v>
      </c>
      <c r="G333" s="2">
        <f>数据源!G365</f>
        <v>6.0000000000000001E-3</v>
      </c>
      <c r="H333" s="2">
        <f>数据源!H365</f>
        <v>8.9610389610389578E-3</v>
      </c>
      <c r="I333" s="2">
        <f>数据源!I365</f>
        <v>90</v>
      </c>
      <c r="J333" s="3">
        <f t="shared" si="175"/>
        <v>1</v>
      </c>
      <c r="K333" s="3">
        <f t="shared" si="176"/>
        <v>1</v>
      </c>
      <c r="L333" s="3" t="str">
        <f t="shared" si="187"/>
        <v>部件</v>
      </c>
      <c r="M333" s="3">
        <f t="shared" ca="1" si="188"/>
        <v>92002</v>
      </c>
      <c r="N333" s="1" t="str">
        <f t="shared" ca="1" si="189"/>
        <v>51321,52321,53321,51411,52411,53411,51421,51431,91001,91003,91005,91101,91103,91105,91201,91203,91205,91002,91004,91006,91102,91104,91106,91202,91204,91206,92001,92003,92005,92101,92103,92105,92201,92203,92205,92002</v>
      </c>
      <c r="O333" s="1" t="str">
        <f t="shared" si="190"/>
        <v>717,717,717,537,537,537,537,448,189,189,189,189,189,189,189,189,189,189,189,189,189,189,189,189,189,189,105,90,90,90,90,90,90,90,90,90</v>
      </c>
      <c r="P333" s="1" t="str">
        <f t="shared" si="191"/>
        <v>(2,4),(2,4),(2,4),(1,2),(1,2),(1,2),(1,1),(1,1),(2,3),(2,3),(2,3),(2,3),(2,3),(2,3),(2,3),(2,3),(2,3),(2,3),(2,3),(2,3),(2,3),(2,3),(2,3),(2,3),(2,3),(2,3),(1,1),(1,1),(1,1),(1,1),(1,1),(1,1),(1,1),(1,1),(1,1),(1,1)</v>
      </c>
      <c r="Q333" s="3" t="str">
        <f>IF(D333="坦克碎片",VLOOKUP(C333,道具信息!$N$2:$O$291,2,FALSE)&amp;"碎片",VLOOKUP(C333,道具信息!$N$2:$O$291,2,FALSE))</f>
        <v>T2部件</v>
      </c>
      <c r="R333" s="3">
        <f t="shared" si="196"/>
        <v>1635</v>
      </c>
      <c r="S333" s="11">
        <f t="shared" si="197"/>
        <v>0.16200000000000001</v>
      </c>
      <c r="T333" s="3" t="str">
        <f>VLOOKUP(Q333,道具信息!$Q$3:$S$20,2,FALSE)</f>
        <v>CHEST_ITEM_TYPE_T2_PART</v>
      </c>
      <c r="U333" s="3" t="str">
        <f>IF(COUNTIF(U$298:U332,T333)=0,T333,"")</f>
        <v/>
      </c>
      <c r="V333" s="3" t="str">
        <f t="shared" si="193"/>
        <v>CHEST_ITEM_TYPE_T3_SHARD,CHEST_ITEM_TYPE_T4_SHARD,CHEST_ITEM_TYPE_T1_PART,CHEST_ITEM_TYPE_T2_PART</v>
      </c>
      <c r="W333" s="13" t="str">
        <f t="shared" si="194"/>
        <v/>
      </c>
      <c r="X333" s="3" t="str">
        <f t="shared" si="192"/>
        <v/>
      </c>
      <c r="Y333" s="3" t="str">
        <f t="shared" si="195"/>
        <v>21.4%,25.8%,33.8%,16.2%</v>
      </c>
    </row>
    <row r="334" spans="2:25" x14ac:dyDescent="0.3">
      <c r="B334" s="2">
        <f>数据源!B366</f>
        <v>8</v>
      </c>
      <c r="C334" s="2" t="str">
        <f>数据源!C366</f>
        <v>T2LP4</v>
      </c>
      <c r="D334" s="2" t="str">
        <f>数据源!D366</f>
        <v>部件</v>
      </c>
      <c r="E334" s="2">
        <f>数据源!E366</f>
        <v>77.000000000000028</v>
      </c>
      <c r="F334" s="2">
        <f>数据源!F366</f>
        <v>1</v>
      </c>
      <c r="G334" s="2">
        <f>数据源!G366</f>
        <v>6.0000000000000001E-3</v>
      </c>
      <c r="H334" s="2">
        <f>数据源!H366</f>
        <v>8.9610389610389578E-3</v>
      </c>
      <c r="I334" s="2">
        <f>数据源!I366</f>
        <v>90</v>
      </c>
      <c r="J334" s="3">
        <f t="shared" si="175"/>
        <v>1</v>
      </c>
      <c r="K334" s="3">
        <f t="shared" si="176"/>
        <v>1</v>
      </c>
      <c r="L334" s="3" t="str">
        <f t="shared" si="187"/>
        <v>部件</v>
      </c>
      <c r="M334" s="3">
        <f t="shared" ca="1" si="188"/>
        <v>92004</v>
      </c>
      <c r="N334" s="1" t="str">
        <f t="shared" ca="1" si="189"/>
        <v>51321,52321,53321,51411,52411,53411,51421,51431,91001,91003,91005,91101,91103,91105,91201,91203,91205,91002,91004,91006,91102,91104,91106,91202,91204,91206,92001,92003,92005,92101,92103,92105,92201,92203,92205,92002,92004</v>
      </c>
      <c r="O334" s="1" t="str">
        <f t="shared" si="190"/>
        <v>717,717,717,537,537,537,537,448,189,189,189,189,189,189,189,189,189,189,189,189,189,189,189,189,189,189,105,90,90,90,90,90,90,90,90,90,90</v>
      </c>
      <c r="P334" s="1" t="str">
        <f t="shared" si="191"/>
        <v>(2,4),(2,4),(2,4),(1,2),(1,2),(1,2),(1,1),(1,1),(2,3),(2,3),(2,3),(2,3),(2,3),(2,3),(2,3),(2,3),(2,3),(2,3),(2,3),(2,3),(2,3),(2,3),(2,3),(2,3),(2,3),(2,3),(1,1),(1,1),(1,1),(1,1),(1,1),(1,1),(1,1),(1,1),(1,1),(1,1),(1,1)</v>
      </c>
      <c r="Q334" s="3" t="str">
        <f>IF(D334="坦克碎片",VLOOKUP(C334,道具信息!$N$2:$O$291,2,FALSE)&amp;"碎片",VLOOKUP(C334,道具信息!$N$2:$O$291,2,FALSE))</f>
        <v>T2部件</v>
      </c>
      <c r="R334" s="3">
        <f t="shared" si="196"/>
        <v>1635</v>
      </c>
      <c r="S334" s="11">
        <f t="shared" si="197"/>
        <v>0.16200000000000001</v>
      </c>
      <c r="T334" s="3" t="str">
        <f>VLOOKUP(Q334,道具信息!$Q$3:$S$20,2,FALSE)</f>
        <v>CHEST_ITEM_TYPE_T2_PART</v>
      </c>
      <c r="U334" s="3" t="str">
        <f>IF(COUNTIF(U$298:U333,T334)=0,T334,"")</f>
        <v/>
      </c>
      <c r="V334" s="3" t="str">
        <f t="shared" si="193"/>
        <v>CHEST_ITEM_TYPE_T3_SHARD,CHEST_ITEM_TYPE_T4_SHARD,CHEST_ITEM_TYPE_T1_PART,CHEST_ITEM_TYPE_T2_PART</v>
      </c>
      <c r="W334" s="13" t="str">
        <f t="shared" si="194"/>
        <v/>
      </c>
      <c r="X334" s="3" t="str">
        <f t="shared" si="192"/>
        <v/>
      </c>
      <c r="Y334" s="3" t="str">
        <f t="shared" si="195"/>
        <v>21.4%,25.8%,33.8%,16.2%</v>
      </c>
    </row>
    <row r="335" spans="2:25" x14ac:dyDescent="0.3">
      <c r="B335" s="2">
        <f>数据源!B367</f>
        <v>8</v>
      </c>
      <c r="C335" s="2" t="str">
        <f>数据源!C367</f>
        <v>T2LP6</v>
      </c>
      <c r="D335" s="2" t="str">
        <f>数据源!D367</f>
        <v>部件</v>
      </c>
      <c r="E335" s="2">
        <f>数据源!E367</f>
        <v>77.000000000000028</v>
      </c>
      <c r="F335" s="2">
        <f>数据源!F367</f>
        <v>1</v>
      </c>
      <c r="G335" s="2">
        <f>数据源!G367</f>
        <v>6.0000000000000001E-3</v>
      </c>
      <c r="H335" s="2">
        <f>数据源!H367</f>
        <v>8.9610389610389578E-3</v>
      </c>
      <c r="I335" s="2">
        <f>数据源!I367</f>
        <v>90</v>
      </c>
      <c r="J335" s="3">
        <f t="shared" si="175"/>
        <v>1</v>
      </c>
      <c r="K335" s="3">
        <f t="shared" si="176"/>
        <v>1</v>
      </c>
      <c r="L335" s="3" t="str">
        <f t="shared" si="187"/>
        <v>部件</v>
      </c>
      <c r="M335" s="3">
        <f t="shared" ca="1" si="188"/>
        <v>92006</v>
      </c>
      <c r="N335" s="1" t="str">
        <f t="shared" ca="1" si="189"/>
        <v>51321,52321,53321,51411,52411,53411,51421,51431,91001,91003,91005,91101,91103,91105,91201,91203,91205,91002,91004,91006,91102,91104,91106,91202,91204,91206,92001,92003,92005,92101,92103,92105,92201,92203,92205,92002,92004,92006</v>
      </c>
      <c r="O335" s="1" t="str">
        <f t="shared" si="190"/>
        <v>717,717,717,537,537,537,537,448,189,189,189,189,189,189,189,189,189,189,189,189,189,189,189,189,189,189,105,90,90,90,90,90,90,90,90,90,90,90</v>
      </c>
      <c r="P335" s="1" t="str">
        <f t="shared" si="191"/>
        <v>(2,4),(2,4),(2,4),(1,2),(1,2),(1,2),(1,1),(1,1),(2,3),(2,3),(2,3),(2,3),(2,3),(2,3),(2,3),(2,3),(2,3),(2,3),(2,3),(2,3),(2,3),(2,3),(2,3),(2,3),(2,3),(2,3),(1,1),(1,1),(1,1),(1,1),(1,1),(1,1),(1,1),(1,1),(1,1),(1,1),(1,1),(1,1)</v>
      </c>
      <c r="Q335" s="3" t="str">
        <f>IF(D335="坦克碎片",VLOOKUP(C335,道具信息!$N$2:$O$291,2,FALSE)&amp;"碎片",VLOOKUP(C335,道具信息!$N$2:$O$291,2,FALSE))</f>
        <v>T2部件</v>
      </c>
      <c r="R335" s="3">
        <f t="shared" si="196"/>
        <v>1635</v>
      </c>
      <c r="S335" s="11">
        <f t="shared" si="197"/>
        <v>0.16200000000000001</v>
      </c>
      <c r="T335" s="3" t="str">
        <f>VLOOKUP(Q335,道具信息!$Q$3:$S$20,2,FALSE)</f>
        <v>CHEST_ITEM_TYPE_T2_PART</v>
      </c>
      <c r="U335" s="3" t="str">
        <f>IF(COUNTIF(U$298:U334,T335)=0,T335,"")</f>
        <v/>
      </c>
      <c r="V335" s="3" t="str">
        <f t="shared" si="193"/>
        <v>CHEST_ITEM_TYPE_T3_SHARD,CHEST_ITEM_TYPE_T4_SHARD,CHEST_ITEM_TYPE_T1_PART,CHEST_ITEM_TYPE_T2_PART</v>
      </c>
      <c r="W335" s="13" t="str">
        <f t="shared" si="194"/>
        <v/>
      </c>
      <c r="X335" s="3" t="str">
        <f t="shared" si="192"/>
        <v/>
      </c>
      <c r="Y335" s="3" t="str">
        <f t="shared" si="195"/>
        <v>21.4%,25.8%,33.8%,16.2%</v>
      </c>
    </row>
    <row r="336" spans="2:25" x14ac:dyDescent="0.3">
      <c r="B336" s="2">
        <f>数据源!B368</f>
        <v>8</v>
      </c>
      <c r="C336" s="2" t="str">
        <f>数据源!C368</f>
        <v>T2MP2</v>
      </c>
      <c r="D336" s="2" t="str">
        <f>数据源!D368</f>
        <v>部件</v>
      </c>
      <c r="E336" s="2">
        <f>数据源!E368</f>
        <v>77.000000000000028</v>
      </c>
      <c r="F336" s="2">
        <f>数据源!F368</f>
        <v>1</v>
      </c>
      <c r="G336" s="2">
        <f>数据源!G368</f>
        <v>6.0000000000000001E-3</v>
      </c>
      <c r="H336" s="2">
        <f>数据源!H368</f>
        <v>8.9610389610389578E-3</v>
      </c>
      <c r="I336" s="2">
        <f>数据源!I368</f>
        <v>90</v>
      </c>
      <c r="J336" s="3">
        <f t="shared" si="175"/>
        <v>1</v>
      </c>
      <c r="K336" s="3">
        <f t="shared" si="176"/>
        <v>1</v>
      </c>
      <c r="L336" s="3" t="str">
        <f t="shared" si="187"/>
        <v>部件</v>
      </c>
      <c r="M336" s="3">
        <f t="shared" ca="1" si="188"/>
        <v>92102</v>
      </c>
      <c r="N336" s="1" t="str">
        <f t="shared" ca="1" si="189"/>
        <v>51321,52321,53321,51411,52411,53411,51421,51431,91001,91003,91005,91101,91103,91105,91201,91203,91205,91002,91004,91006,91102,91104,91106,91202,91204,91206,92001,92003,92005,92101,92103,92105,92201,92203,92205,92002,92004,92006,92102</v>
      </c>
      <c r="O336" s="1" t="str">
        <f t="shared" si="190"/>
        <v>717,717,717,537,537,537,537,448,189,189,189,189,189,189,189,189,189,189,189,189,189,189,189,189,189,189,105,90,90,90,90,90,90,90,90,90,90,90,90</v>
      </c>
      <c r="P336" s="1" t="str">
        <f t="shared" si="191"/>
        <v>(2,4),(2,4),(2,4),(1,2),(1,2),(1,2),(1,1),(1,1),(2,3),(2,3),(2,3),(2,3),(2,3),(2,3),(2,3),(2,3),(2,3),(2,3),(2,3),(2,3),(2,3),(2,3),(2,3),(2,3),(2,3),(2,3),(1,1),(1,1),(1,1),(1,1),(1,1),(1,1),(1,1),(1,1),(1,1),(1,1),(1,1),(1,1),(1,1)</v>
      </c>
      <c r="Q336" s="3" t="str">
        <f>IF(D336="坦克碎片",VLOOKUP(C336,道具信息!$N$2:$O$291,2,FALSE)&amp;"碎片",VLOOKUP(C336,道具信息!$N$2:$O$291,2,FALSE))</f>
        <v>T2部件</v>
      </c>
      <c r="R336" s="3">
        <f t="shared" si="196"/>
        <v>1635</v>
      </c>
      <c r="S336" s="11">
        <f t="shared" si="197"/>
        <v>0.16200000000000001</v>
      </c>
      <c r="T336" s="3" t="str">
        <f>VLOOKUP(Q336,道具信息!$Q$3:$S$20,2,FALSE)</f>
        <v>CHEST_ITEM_TYPE_T2_PART</v>
      </c>
      <c r="U336" s="3" t="str">
        <f>IF(COUNTIF(U$298:U335,T336)=0,T336,"")</f>
        <v/>
      </c>
      <c r="V336" s="3" t="str">
        <f t="shared" si="193"/>
        <v>CHEST_ITEM_TYPE_T3_SHARD,CHEST_ITEM_TYPE_T4_SHARD,CHEST_ITEM_TYPE_T1_PART,CHEST_ITEM_TYPE_T2_PART</v>
      </c>
      <c r="W336" s="13" t="str">
        <f t="shared" si="194"/>
        <v/>
      </c>
      <c r="X336" s="3" t="str">
        <f t="shared" si="192"/>
        <v/>
      </c>
      <c r="Y336" s="3" t="str">
        <f t="shared" si="195"/>
        <v>21.4%,25.8%,33.8%,16.2%</v>
      </c>
    </row>
    <row r="337" spans="2:25" x14ac:dyDescent="0.3">
      <c r="B337" s="2">
        <f>数据源!B369</f>
        <v>8</v>
      </c>
      <c r="C337" s="2" t="str">
        <f>数据源!C369</f>
        <v>T2MP4</v>
      </c>
      <c r="D337" s="2" t="str">
        <f>数据源!D369</f>
        <v>部件</v>
      </c>
      <c r="E337" s="2">
        <f>数据源!E369</f>
        <v>77.000000000000028</v>
      </c>
      <c r="F337" s="2">
        <f>数据源!F369</f>
        <v>1</v>
      </c>
      <c r="G337" s="2">
        <f>数据源!G369</f>
        <v>6.0000000000000001E-3</v>
      </c>
      <c r="H337" s="2">
        <f>数据源!H369</f>
        <v>8.9610389610389578E-3</v>
      </c>
      <c r="I337" s="2">
        <f>数据源!I369</f>
        <v>90</v>
      </c>
      <c r="J337" s="3">
        <f t="shared" si="175"/>
        <v>1</v>
      </c>
      <c r="K337" s="3">
        <f t="shared" si="176"/>
        <v>1</v>
      </c>
      <c r="L337" s="3" t="str">
        <f t="shared" si="187"/>
        <v>部件</v>
      </c>
      <c r="M337" s="3">
        <f t="shared" ca="1" si="188"/>
        <v>92104</v>
      </c>
      <c r="N337" s="1" t="str">
        <f t="shared" ca="1" si="189"/>
        <v>51321,52321,53321,51411,52411,53411,51421,51431,91001,91003,91005,91101,91103,91105,91201,91203,91205,91002,91004,91006,91102,91104,91106,91202,91204,91206,92001,92003,92005,92101,92103,92105,92201,92203,92205,92002,92004,92006,92102,92104</v>
      </c>
      <c r="O337" s="1" t="str">
        <f t="shared" si="190"/>
        <v>717,717,717,537,537,537,537,448,189,189,189,189,189,189,189,189,189,189,189,189,189,189,189,189,189,189,105,90,90,90,90,90,90,90,90,90,90,90,90,90</v>
      </c>
      <c r="P337" s="1" t="str">
        <f t="shared" si="191"/>
        <v>(2,4),(2,4),(2,4),(1,2),(1,2),(1,2),(1,1),(1,1),(2,3),(2,3),(2,3),(2,3),(2,3),(2,3),(2,3),(2,3),(2,3),(2,3),(2,3),(2,3),(2,3),(2,3),(2,3),(2,3),(2,3),(2,3),(1,1),(1,1),(1,1),(1,1),(1,1),(1,1),(1,1),(1,1),(1,1),(1,1),(1,1),(1,1),(1,1),(1,1)</v>
      </c>
      <c r="Q337" s="3" t="str">
        <f>IF(D337="坦克碎片",VLOOKUP(C337,道具信息!$N$2:$O$291,2,FALSE)&amp;"碎片",VLOOKUP(C337,道具信息!$N$2:$O$291,2,FALSE))</f>
        <v>T2部件</v>
      </c>
      <c r="R337" s="3">
        <f t="shared" si="196"/>
        <v>1635</v>
      </c>
      <c r="S337" s="11">
        <f t="shared" si="197"/>
        <v>0.16200000000000001</v>
      </c>
      <c r="T337" s="3" t="str">
        <f>VLOOKUP(Q337,道具信息!$Q$3:$S$20,2,FALSE)</f>
        <v>CHEST_ITEM_TYPE_T2_PART</v>
      </c>
      <c r="U337" s="3" t="str">
        <f>IF(COUNTIF(U$298:U336,T337)=0,T337,"")</f>
        <v/>
      </c>
      <c r="V337" s="3" t="str">
        <f t="shared" si="193"/>
        <v>CHEST_ITEM_TYPE_T3_SHARD,CHEST_ITEM_TYPE_T4_SHARD,CHEST_ITEM_TYPE_T1_PART,CHEST_ITEM_TYPE_T2_PART</v>
      </c>
      <c r="W337" s="13" t="str">
        <f t="shared" si="194"/>
        <v/>
      </c>
      <c r="X337" s="3" t="str">
        <f t="shared" si="192"/>
        <v/>
      </c>
      <c r="Y337" s="3" t="str">
        <f t="shared" si="195"/>
        <v>21.4%,25.8%,33.8%,16.2%</v>
      </c>
    </row>
    <row r="338" spans="2:25" x14ac:dyDescent="0.3">
      <c r="B338" s="2">
        <f>数据源!B370</f>
        <v>8</v>
      </c>
      <c r="C338" s="2" t="str">
        <f>数据源!C370</f>
        <v>T2MP6</v>
      </c>
      <c r="D338" s="2" t="str">
        <f>数据源!D370</f>
        <v>部件</v>
      </c>
      <c r="E338" s="2">
        <f>数据源!E370</f>
        <v>77.000000000000028</v>
      </c>
      <c r="F338" s="2">
        <f>数据源!F370</f>
        <v>1</v>
      </c>
      <c r="G338" s="2">
        <f>数据源!G370</f>
        <v>6.0000000000000001E-3</v>
      </c>
      <c r="H338" s="2">
        <f>数据源!H370</f>
        <v>8.9610389610389578E-3</v>
      </c>
      <c r="I338" s="2">
        <f>数据源!I370</f>
        <v>90</v>
      </c>
      <c r="J338" s="3">
        <f t="shared" si="175"/>
        <v>1</v>
      </c>
      <c r="K338" s="3">
        <f t="shared" si="176"/>
        <v>1</v>
      </c>
      <c r="L338" s="3" t="str">
        <f t="shared" si="187"/>
        <v>部件</v>
      </c>
      <c r="M338" s="3">
        <f t="shared" ca="1" si="188"/>
        <v>92106</v>
      </c>
      <c r="N338" s="1" t="str">
        <f t="shared" ca="1" si="189"/>
        <v>51321,52321,53321,51411,52411,53411,51421,51431,91001,91003,91005,91101,91103,91105,91201,91203,91205,91002,91004,91006,91102,91104,91106,91202,91204,91206,92001,92003,92005,92101,92103,92105,92201,92203,92205,92002,92004,92006,92102,92104,92106</v>
      </c>
      <c r="O338" s="1" t="str">
        <f t="shared" si="190"/>
        <v>717,717,717,537,537,537,537,448,189,189,189,189,189,189,189,189,189,189,189,189,189,189,189,189,189,189,105,90,90,90,90,90,90,90,90,90,90,90,90,90,90</v>
      </c>
      <c r="P338" s="1" t="str">
        <f t="shared" si="191"/>
        <v>(2,4),(2,4),(2,4),(1,2),(1,2),(1,2),(1,1),(1,1),(2,3),(2,3),(2,3),(2,3),(2,3),(2,3),(2,3),(2,3),(2,3),(2,3),(2,3),(2,3),(2,3),(2,3),(2,3),(2,3),(2,3),(2,3),(1,1),(1,1),(1,1),(1,1),(1,1),(1,1),(1,1),(1,1),(1,1),(1,1),(1,1),(1,1),(1,1),(1,1),(1,1)</v>
      </c>
      <c r="Q338" s="3" t="str">
        <f>IF(D338="坦克碎片",VLOOKUP(C338,道具信息!$N$2:$O$291,2,FALSE)&amp;"碎片",VLOOKUP(C338,道具信息!$N$2:$O$291,2,FALSE))</f>
        <v>T2部件</v>
      </c>
      <c r="R338" s="3">
        <f t="shared" si="196"/>
        <v>1635</v>
      </c>
      <c r="S338" s="11">
        <f t="shared" si="197"/>
        <v>0.16200000000000001</v>
      </c>
      <c r="T338" s="3" t="str">
        <f>VLOOKUP(Q338,道具信息!$Q$3:$S$20,2,FALSE)</f>
        <v>CHEST_ITEM_TYPE_T2_PART</v>
      </c>
      <c r="U338" s="3" t="str">
        <f>IF(COUNTIF(U$298:U337,T338)=0,T338,"")</f>
        <v/>
      </c>
      <c r="V338" s="3" t="str">
        <f t="shared" si="193"/>
        <v>CHEST_ITEM_TYPE_T3_SHARD,CHEST_ITEM_TYPE_T4_SHARD,CHEST_ITEM_TYPE_T1_PART,CHEST_ITEM_TYPE_T2_PART</v>
      </c>
      <c r="W338" s="13" t="str">
        <f t="shared" si="194"/>
        <v/>
      </c>
      <c r="X338" s="3" t="str">
        <f t="shared" si="192"/>
        <v/>
      </c>
      <c r="Y338" s="3" t="str">
        <f t="shared" si="195"/>
        <v>21.4%,25.8%,33.8%,16.2%</v>
      </c>
    </row>
    <row r="339" spans="2:25" x14ac:dyDescent="0.3">
      <c r="B339" s="2">
        <f>数据源!B371</f>
        <v>8</v>
      </c>
      <c r="C339" s="2" t="str">
        <f>数据源!C371</f>
        <v>T2HP2</v>
      </c>
      <c r="D339" s="2" t="str">
        <f>数据源!D371</f>
        <v>部件</v>
      </c>
      <c r="E339" s="2">
        <f>数据源!E371</f>
        <v>77.000000000000028</v>
      </c>
      <c r="F339" s="2">
        <f>数据源!F371</f>
        <v>1</v>
      </c>
      <c r="G339" s="2">
        <f>数据源!G371</f>
        <v>6.0000000000000001E-3</v>
      </c>
      <c r="H339" s="2">
        <f>数据源!H371</f>
        <v>8.9610389610389578E-3</v>
      </c>
      <c r="I339" s="2">
        <f>数据源!I371</f>
        <v>90</v>
      </c>
      <c r="J339" s="3">
        <f t="shared" si="175"/>
        <v>1</v>
      </c>
      <c r="K339" s="3">
        <f t="shared" si="176"/>
        <v>1</v>
      </c>
      <c r="L339" s="3" t="str">
        <f t="shared" si="187"/>
        <v>部件</v>
      </c>
      <c r="M339" s="3">
        <f t="shared" ca="1" si="188"/>
        <v>92202</v>
      </c>
      <c r="N339" s="1" t="str">
        <f t="shared" ca="1" si="189"/>
        <v>51321,52321,53321,51411,52411,53411,51421,51431,91001,91003,91005,91101,91103,91105,91201,91203,91205,91002,91004,91006,91102,91104,91106,91202,91204,91206,92001,92003,92005,92101,92103,92105,92201,92203,92205,92002,92004,92006,92102,92104,92106,92202</v>
      </c>
      <c r="O339" s="1" t="str">
        <f t="shared" si="190"/>
        <v>717,717,717,537,537,537,537,448,189,189,189,189,189,189,189,189,189,189,189,189,189,189,189,189,189,189,105,90,90,90,90,90,90,90,90,90,90,90,90,90,90,90</v>
      </c>
      <c r="P339" s="1" t="str">
        <f t="shared" si="191"/>
        <v>(2,4),(2,4),(2,4),(1,2),(1,2),(1,2),(1,1),(1,1),(2,3),(2,3),(2,3),(2,3),(2,3),(2,3),(2,3),(2,3),(2,3),(2,3),(2,3),(2,3),(2,3),(2,3),(2,3),(2,3),(2,3),(2,3),(1,1),(1,1),(1,1),(1,1),(1,1),(1,1),(1,1),(1,1),(1,1),(1,1),(1,1),(1,1),(1,1),(1,1),(1,1),(1,1)</v>
      </c>
      <c r="Q339" s="3" t="str">
        <f>IF(D339="坦克碎片",VLOOKUP(C339,道具信息!$N$2:$O$291,2,FALSE)&amp;"碎片",VLOOKUP(C339,道具信息!$N$2:$O$291,2,FALSE))</f>
        <v>T2部件</v>
      </c>
      <c r="R339" s="3">
        <f t="shared" si="196"/>
        <v>1635</v>
      </c>
      <c r="S339" s="11">
        <f t="shared" si="197"/>
        <v>0.16200000000000001</v>
      </c>
      <c r="T339" s="3" t="str">
        <f>VLOOKUP(Q339,道具信息!$Q$3:$S$20,2,FALSE)</f>
        <v>CHEST_ITEM_TYPE_T2_PART</v>
      </c>
      <c r="U339" s="3" t="str">
        <f>IF(COUNTIF(U$298:U338,T339)=0,T339,"")</f>
        <v/>
      </c>
      <c r="V339" s="3" t="str">
        <f t="shared" si="193"/>
        <v>CHEST_ITEM_TYPE_T3_SHARD,CHEST_ITEM_TYPE_T4_SHARD,CHEST_ITEM_TYPE_T1_PART,CHEST_ITEM_TYPE_T2_PART</v>
      </c>
      <c r="W339" s="13" t="str">
        <f t="shared" si="194"/>
        <v/>
      </c>
      <c r="X339" s="3" t="str">
        <f t="shared" si="192"/>
        <v/>
      </c>
      <c r="Y339" s="3" t="str">
        <f t="shared" si="195"/>
        <v>21.4%,25.8%,33.8%,16.2%</v>
      </c>
    </row>
    <row r="340" spans="2:25" x14ac:dyDescent="0.3">
      <c r="B340" s="2">
        <f>数据源!B372</f>
        <v>8</v>
      </c>
      <c r="C340" s="2" t="str">
        <f>数据源!C372</f>
        <v>T2HP4</v>
      </c>
      <c r="D340" s="2" t="str">
        <f>数据源!D372</f>
        <v>部件</v>
      </c>
      <c r="E340" s="2">
        <f>数据源!E372</f>
        <v>77.000000000000028</v>
      </c>
      <c r="F340" s="2">
        <f>数据源!F372</f>
        <v>1</v>
      </c>
      <c r="G340" s="2">
        <f>数据源!G372</f>
        <v>6.0000000000000001E-3</v>
      </c>
      <c r="H340" s="2">
        <f>数据源!H372</f>
        <v>8.9610389610389578E-3</v>
      </c>
      <c r="I340" s="2">
        <f>数据源!I372</f>
        <v>90</v>
      </c>
      <c r="J340" s="3">
        <f t="shared" si="175"/>
        <v>1</v>
      </c>
      <c r="K340" s="3">
        <f t="shared" si="176"/>
        <v>1</v>
      </c>
      <c r="L340" s="3" t="str">
        <f t="shared" si="187"/>
        <v>部件</v>
      </c>
      <c r="M340" s="3">
        <f t="shared" ca="1" si="188"/>
        <v>92204</v>
      </c>
      <c r="N340" s="1" t="str">
        <f t="shared" ca="1" si="189"/>
        <v>51321,52321,53321,51411,52411,53411,51421,51431,91001,91003,91005,91101,91103,91105,91201,91203,91205,91002,91004,91006,91102,91104,91106,91202,91204,91206,92001,92003,92005,92101,92103,92105,92201,92203,92205,92002,92004,92006,92102,92104,92106,92202,92204</v>
      </c>
      <c r="O340" s="1" t="str">
        <f t="shared" si="190"/>
        <v>717,717,717,537,537,537,537,448,189,189,189,189,189,189,189,189,189,189,189,189,189,189,189,189,189,189,105,90,90,90,90,90,90,90,90,90,90,90,90,90,90,90,90</v>
      </c>
      <c r="P340" s="1" t="str">
        <f t="shared" si="191"/>
        <v>(2,4),(2,4),(2,4),(1,2),(1,2),(1,2),(1,1),(1,1),(2,3),(2,3),(2,3),(2,3),(2,3),(2,3),(2,3),(2,3),(2,3),(2,3),(2,3),(2,3),(2,3),(2,3),(2,3),(2,3),(2,3),(2,3),(1,1),(1,1),(1,1),(1,1),(1,1),(1,1),(1,1),(1,1),(1,1),(1,1),(1,1),(1,1),(1,1),(1,1),(1,1),(1,1),(1,1)</v>
      </c>
      <c r="Q340" s="3" t="str">
        <f>IF(D340="坦克碎片",VLOOKUP(C340,道具信息!$N$2:$O$291,2,FALSE)&amp;"碎片",VLOOKUP(C340,道具信息!$N$2:$O$291,2,FALSE))</f>
        <v>T2部件</v>
      </c>
      <c r="R340" s="3">
        <f t="shared" si="196"/>
        <v>1635</v>
      </c>
      <c r="S340" s="11">
        <f t="shared" si="197"/>
        <v>0.16200000000000001</v>
      </c>
      <c r="T340" s="3" t="str">
        <f>VLOOKUP(Q340,道具信息!$Q$3:$S$20,2,FALSE)</f>
        <v>CHEST_ITEM_TYPE_T2_PART</v>
      </c>
      <c r="U340" s="3" t="str">
        <f>IF(COUNTIF(U$298:U339,T340)=0,T340,"")</f>
        <v/>
      </c>
      <c r="V340" s="3" t="str">
        <f t="shared" si="193"/>
        <v>CHEST_ITEM_TYPE_T3_SHARD,CHEST_ITEM_TYPE_T4_SHARD,CHEST_ITEM_TYPE_T1_PART,CHEST_ITEM_TYPE_T2_PART</v>
      </c>
      <c r="W340" s="13" t="str">
        <f t="shared" si="194"/>
        <v/>
      </c>
      <c r="X340" s="3" t="str">
        <f t="shared" si="192"/>
        <v/>
      </c>
      <c r="Y340" s="3" t="str">
        <f t="shared" si="195"/>
        <v>21.4%,25.8%,33.8%,16.2%</v>
      </c>
    </row>
    <row r="341" spans="2:25" x14ac:dyDescent="0.3">
      <c r="B341" s="2">
        <f>数据源!B373</f>
        <v>8</v>
      </c>
      <c r="C341" s="2" t="str">
        <f>数据源!C373</f>
        <v>T2HP6</v>
      </c>
      <c r="D341" s="2" t="str">
        <f>数据源!D373</f>
        <v>部件</v>
      </c>
      <c r="E341" s="2">
        <f>数据源!E373</f>
        <v>77.000000000000028</v>
      </c>
      <c r="F341" s="2">
        <f>数据源!F373</f>
        <v>1</v>
      </c>
      <c r="G341" s="2">
        <f>数据源!G373</f>
        <v>6.0000000000000001E-3</v>
      </c>
      <c r="H341" s="2">
        <f>数据源!H373</f>
        <v>8.9610389610389578E-3</v>
      </c>
      <c r="I341" s="2">
        <f>数据源!I373</f>
        <v>90</v>
      </c>
      <c r="J341" s="3">
        <f t="shared" si="175"/>
        <v>1</v>
      </c>
      <c r="K341" s="3">
        <f t="shared" si="176"/>
        <v>1</v>
      </c>
      <c r="L341" s="3" t="str">
        <f t="shared" si="187"/>
        <v>部件</v>
      </c>
      <c r="M341" s="3">
        <f t="shared" ca="1" si="188"/>
        <v>92206</v>
      </c>
      <c r="N341" s="1" t="str">
        <f t="shared" ca="1" si="189"/>
        <v>51321,52321,53321,51411,52411,53411,51421,51431,91001,91003,91005,91101,91103,91105,91201,91203,91205,91002,91004,91006,91102,91104,91106,91202,91204,91206,92001,92003,92005,92101,92103,92105,92201,92203,92205,92002,92004,92006,92102,92104,92106,92202,92204,92206</v>
      </c>
      <c r="O341" s="1" t="str">
        <f t="shared" si="190"/>
        <v>717,717,717,537,537,537,537,448,189,189,189,189,189,189,189,189,189,189,189,189,189,189,189,189,189,189,105,90,90,90,90,90,90,90,90,90,90,90,90,90,90,90,90,90</v>
      </c>
      <c r="P341" s="1" t="str">
        <f t="shared" si="191"/>
        <v>(2,4),(2,4),(2,4),(1,2),(1,2),(1,2),(1,1),(1,1),(2,3),(2,3),(2,3),(2,3),(2,3),(2,3),(2,3),(2,3),(2,3),(2,3),(2,3),(2,3),(2,3),(2,3),(2,3),(2,3),(2,3),(2,3),(1,1),(1,1),(1,1),(1,1),(1,1),(1,1),(1,1),(1,1),(1,1),(1,1),(1,1),(1,1),(1,1),(1,1),(1,1),(1,1),(1,1),(1,1)</v>
      </c>
      <c r="Q341" s="3" t="str">
        <f>IF(D341="坦克碎片",VLOOKUP(C341,道具信息!$N$2:$O$291,2,FALSE)&amp;"碎片",VLOOKUP(C341,道具信息!$N$2:$O$291,2,FALSE))</f>
        <v>T2部件</v>
      </c>
      <c r="R341" s="3">
        <f t="shared" si="196"/>
        <v>1635</v>
      </c>
      <c r="S341" s="11">
        <f t="shared" si="197"/>
        <v>0.16200000000000001</v>
      </c>
      <c r="T341" s="3" t="str">
        <f>VLOOKUP(Q341,道具信息!$Q$3:$S$20,2,FALSE)</f>
        <v>CHEST_ITEM_TYPE_T2_PART</v>
      </c>
      <c r="U341" s="3" t="str">
        <f>IF(COUNTIF(U$298:U340,T341)=0,T341,"")</f>
        <v/>
      </c>
      <c r="V341" s="3" t="str">
        <f t="shared" si="193"/>
        <v>CHEST_ITEM_TYPE_T3_SHARD,CHEST_ITEM_TYPE_T4_SHARD,CHEST_ITEM_TYPE_T1_PART,CHEST_ITEM_TYPE_T2_PART</v>
      </c>
      <c r="W341" s="13" t="str">
        <f t="shared" si="194"/>
        <v/>
      </c>
      <c r="X341" s="3" t="str">
        <f t="shared" si="192"/>
        <v/>
      </c>
      <c r="Y341" s="3" t="str">
        <f t="shared" si="195"/>
        <v>21.4%,25.8%,33.8%,16.2%</v>
      </c>
    </row>
    <row r="342" spans="2:25" x14ac:dyDescent="0.3">
      <c r="B342" s="2">
        <f>数据源!B374</f>
        <v>8</v>
      </c>
      <c r="C342" s="2" t="str">
        <f>数据源!C374</f>
        <v>T3LP1</v>
      </c>
      <c r="D342" s="2" t="str">
        <f>数据源!D374</f>
        <v>部件</v>
      </c>
      <c r="E342" s="2">
        <f>数据源!E374</f>
        <v>433.2</v>
      </c>
      <c r="F342" s="2">
        <f>数据源!F374</f>
        <v>1</v>
      </c>
      <c r="G342" s="2">
        <f>数据源!G374</f>
        <v>6.0000000000000001E-3</v>
      </c>
      <c r="H342" s="2">
        <f>数据源!H374</f>
        <v>1.5927977839335181E-3</v>
      </c>
      <c r="I342" s="2">
        <f>数据源!I374</f>
        <v>16</v>
      </c>
      <c r="J342" s="3">
        <f t="shared" si="175"/>
        <v>1</v>
      </c>
      <c r="K342" s="3">
        <f t="shared" si="176"/>
        <v>1</v>
      </c>
      <c r="L342" s="3" t="str">
        <f t="shared" si="187"/>
        <v>部件</v>
      </c>
      <c r="M342" s="3">
        <f t="shared" ca="1" si="188"/>
        <v>93001</v>
      </c>
      <c r="N342" s="1" t="str">
        <f t="shared" ca="1" si="189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</v>
      </c>
      <c r="O342" s="1" t="str">
        <f t="shared" si="190"/>
        <v>717,717,717,537,537,537,537,448,189,189,189,189,189,189,189,189,189,189,189,189,189,189,189,189,189,189,105,90,90,90,90,90,90,90,90,90,90,90,90,90,90,90,90,90,16</v>
      </c>
      <c r="P342" s="1" t="str">
        <f t="shared" si="191"/>
        <v>(2,4),(2,4),(2,4),(1,2),(1,2),(1,2),(1,1),(1,1),(2,3),(2,3),(2,3),(2,3),(2,3),(2,3),(2,3),(2,3),(2,3),(2,3),(2,3),(2,3),(2,3),(2,3),(2,3),(2,3),(2,3),(2,3),(1,1),(1,1),(1,1),(1,1),(1,1),(1,1),(1,1),(1,1),(1,1),(1,1),(1,1),(1,1),(1,1),(1,1),(1,1),(1,1),(1,1),(1,1),(1,1)</v>
      </c>
      <c r="Q342" s="3" t="str">
        <f>IF(D342="坦克碎片",VLOOKUP(C342,道具信息!$N$2:$O$291,2,FALSE)&amp;"碎片",VLOOKUP(C342,道具信息!$N$2:$O$291,2,FALSE))</f>
        <v>T3部件</v>
      </c>
      <c r="R342" s="3">
        <f t="shared" si="196"/>
        <v>288</v>
      </c>
      <c r="S342" s="11">
        <f t="shared" si="197"/>
        <v>2.9000000000000001E-2</v>
      </c>
      <c r="T342" s="3" t="str">
        <f>VLOOKUP(Q342,道具信息!$Q$3:$S$20,2,FALSE)</f>
        <v>CHEST_ITEM_TYPE_T3_PART</v>
      </c>
      <c r="U342" s="3" t="str">
        <f>IF(COUNTIF(U$298:U341,T342)=0,T342,"")</f>
        <v>CHEST_ITEM_TYPE_T3_PART</v>
      </c>
      <c r="V342" s="3" t="str">
        <f t="shared" si="193"/>
        <v>CHEST_ITEM_TYPE_T3_SHARD,CHEST_ITEM_TYPE_T4_SHARD,CHEST_ITEM_TYPE_T1_PART,CHEST_ITEM_TYPE_T2_PART,CHEST_ITEM_TYPE_T3_PART</v>
      </c>
      <c r="W342" s="13">
        <f t="shared" si="194"/>
        <v>2.9000000000000001E-2</v>
      </c>
      <c r="X342" s="3" t="str">
        <f t="shared" si="192"/>
        <v>2.9%</v>
      </c>
      <c r="Y342" s="3" t="str">
        <f t="shared" si="195"/>
        <v>21.4%,25.8%,33.8%,16.2%,2.9%</v>
      </c>
    </row>
    <row r="343" spans="2:25" x14ac:dyDescent="0.3">
      <c r="B343" s="2">
        <f>数据源!B375</f>
        <v>8</v>
      </c>
      <c r="C343" s="2" t="str">
        <f>数据源!C375</f>
        <v>T3LP3</v>
      </c>
      <c r="D343" s="2" t="str">
        <f>数据源!D375</f>
        <v>部件</v>
      </c>
      <c r="E343" s="2">
        <f>数据源!E375</f>
        <v>433.2</v>
      </c>
      <c r="F343" s="2">
        <f>数据源!F375</f>
        <v>1</v>
      </c>
      <c r="G343" s="2">
        <f>数据源!G375</f>
        <v>6.0000000000000001E-3</v>
      </c>
      <c r="H343" s="2">
        <f>数据源!H375</f>
        <v>1.5927977839335181E-3</v>
      </c>
      <c r="I343" s="2">
        <f>数据源!I375</f>
        <v>16</v>
      </c>
      <c r="J343" s="3">
        <f t="shared" si="175"/>
        <v>1</v>
      </c>
      <c r="K343" s="3">
        <f t="shared" si="176"/>
        <v>1</v>
      </c>
      <c r="L343" s="3" t="str">
        <f t="shared" si="187"/>
        <v>部件</v>
      </c>
      <c r="M343" s="3">
        <f t="shared" ca="1" si="188"/>
        <v>93003</v>
      </c>
      <c r="N343" s="1" t="str">
        <f t="shared" ca="1" si="189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</v>
      </c>
      <c r="O343" s="1" t="str">
        <f t="shared" si="190"/>
        <v>717,717,717,537,537,537,537,448,189,189,189,189,189,189,189,189,189,189,189,189,189,189,189,189,189,189,105,90,90,90,90,90,90,90,90,90,90,90,90,90,90,90,90,90,16,16</v>
      </c>
      <c r="P343" s="1" t="str">
        <f t="shared" si="191"/>
        <v>(2,4),(2,4),(2,4),(1,2),(1,2),(1,2),(1,1),(1,1),(2,3),(2,3),(2,3),(2,3),(2,3),(2,3),(2,3),(2,3),(2,3),(2,3),(2,3),(2,3),(2,3),(2,3),(2,3),(2,3),(2,3),(2,3),(1,1),(1,1),(1,1),(1,1),(1,1),(1,1),(1,1),(1,1),(1,1),(1,1),(1,1),(1,1),(1,1),(1,1),(1,1),(1,1),(1,1),(1,1),(1,1),(1,1)</v>
      </c>
      <c r="Q343" s="3" t="str">
        <f>IF(D343="坦克碎片",VLOOKUP(C343,道具信息!$N$2:$O$291,2,FALSE)&amp;"碎片",VLOOKUP(C343,道具信息!$N$2:$O$291,2,FALSE))</f>
        <v>T3部件</v>
      </c>
      <c r="R343" s="3">
        <f t="shared" si="196"/>
        <v>288</v>
      </c>
      <c r="S343" s="11">
        <f t="shared" si="197"/>
        <v>2.9000000000000001E-2</v>
      </c>
      <c r="T343" s="3" t="str">
        <f>VLOOKUP(Q343,道具信息!$Q$3:$S$20,2,FALSE)</f>
        <v>CHEST_ITEM_TYPE_T3_PART</v>
      </c>
      <c r="U343" s="3" t="str">
        <f>IF(COUNTIF(U$298:U342,T343)=0,T343,"")</f>
        <v/>
      </c>
      <c r="V343" s="3" t="str">
        <f t="shared" si="193"/>
        <v>CHEST_ITEM_TYPE_T3_SHARD,CHEST_ITEM_TYPE_T4_SHARD,CHEST_ITEM_TYPE_T1_PART,CHEST_ITEM_TYPE_T2_PART,CHEST_ITEM_TYPE_T3_PART</v>
      </c>
      <c r="W343" s="13" t="str">
        <f t="shared" si="194"/>
        <v/>
      </c>
      <c r="X343" s="3" t="str">
        <f t="shared" si="192"/>
        <v/>
      </c>
      <c r="Y343" s="3" t="str">
        <f t="shared" si="195"/>
        <v>21.4%,25.8%,33.8%,16.2%,2.9%</v>
      </c>
    </row>
    <row r="344" spans="2:25" x14ac:dyDescent="0.3">
      <c r="B344" s="2">
        <f>数据源!B376</f>
        <v>8</v>
      </c>
      <c r="C344" s="2" t="str">
        <f>数据源!C376</f>
        <v>T3LP5</v>
      </c>
      <c r="D344" s="2" t="str">
        <f>数据源!D376</f>
        <v>部件</v>
      </c>
      <c r="E344" s="2">
        <f>数据源!E376</f>
        <v>433.2</v>
      </c>
      <c r="F344" s="2">
        <f>数据源!F376</f>
        <v>1</v>
      </c>
      <c r="G344" s="2">
        <f>数据源!G376</f>
        <v>6.0000000000000001E-3</v>
      </c>
      <c r="H344" s="2">
        <f>数据源!H376</f>
        <v>1.5927977839335181E-3</v>
      </c>
      <c r="I344" s="2">
        <f>数据源!I376</f>
        <v>16</v>
      </c>
      <c r="J344" s="3">
        <f t="shared" si="175"/>
        <v>1</v>
      </c>
      <c r="K344" s="3">
        <f t="shared" si="176"/>
        <v>1</v>
      </c>
      <c r="L344" s="3" t="str">
        <f t="shared" si="187"/>
        <v>部件</v>
      </c>
      <c r="M344" s="3">
        <f t="shared" ca="1" si="188"/>
        <v>93005</v>
      </c>
      <c r="N344" s="1" t="str">
        <f t="shared" ca="1" si="189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</v>
      </c>
      <c r="O344" s="1" t="str">
        <f t="shared" si="190"/>
        <v>717,717,717,537,537,537,537,448,189,189,189,189,189,189,189,189,189,189,189,189,189,189,189,189,189,189,105,90,90,90,90,90,90,90,90,90,90,90,90,90,90,90,90,90,16,16,16</v>
      </c>
      <c r="P344" s="1" t="str">
        <f t="shared" si="191"/>
        <v>(2,4),(2,4),(2,4),(1,2),(1,2),(1,2),(1,1),(1,1),(2,3),(2,3),(2,3),(2,3),(2,3),(2,3),(2,3),(2,3),(2,3),(2,3),(2,3),(2,3),(2,3),(2,3),(2,3),(2,3),(2,3),(2,3),(1,1),(1,1),(1,1),(1,1),(1,1),(1,1),(1,1),(1,1),(1,1),(1,1),(1,1),(1,1),(1,1),(1,1),(1,1),(1,1),(1,1),(1,1),(1,1),(1,1),(1,1)</v>
      </c>
      <c r="Q344" s="3" t="str">
        <f>IF(D344="坦克碎片",VLOOKUP(C344,道具信息!$N$2:$O$291,2,FALSE)&amp;"碎片",VLOOKUP(C344,道具信息!$N$2:$O$291,2,FALSE))</f>
        <v>T3部件</v>
      </c>
      <c r="R344" s="3">
        <f t="shared" si="196"/>
        <v>288</v>
      </c>
      <c r="S344" s="11">
        <f t="shared" si="197"/>
        <v>2.9000000000000001E-2</v>
      </c>
      <c r="T344" s="3" t="str">
        <f>VLOOKUP(Q344,道具信息!$Q$3:$S$20,2,FALSE)</f>
        <v>CHEST_ITEM_TYPE_T3_PART</v>
      </c>
      <c r="U344" s="3" t="str">
        <f>IF(COUNTIF(U$298:U343,T344)=0,T344,"")</f>
        <v/>
      </c>
      <c r="V344" s="3" t="str">
        <f t="shared" si="193"/>
        <v>CHEST_ITEM_TYPE_T3_SHARD,CHEST_ITEM_TYPE_T4_SHARD,CHEST_ITEM_TYPE_T1_PART,CHEST_ITEM_TYPE_T2_PART,CHEST_ITEM_TYPE_T3_PART</v>
      </c>
      <c r="W344" s="13" t="str">
        <f t="shared" si="194"/>
        <v/>
      </c>
      <c r="X344" s="3" t="str">
        <f t="shared" si="192"/>
        <v/>
      </c>
      <c r="Y344" s="3" t="str">
        <f t="shared" si="195"/>
        <v>21.4%,25.8%,33.8%,16.2%,2.9%</v>
      </c>
    </row>
    <row r="345" spans="2:25" x14ac:dyDescent="0.3">
      <c r="B345" s="2">
        <f>数据源!B377</f>
        <v>8</v>
      </c>
      <c r="C345" s="2" t="str">
        <f>数据源!C377</f>
        <v>T3MP1</v>
      </c>
      <c r="D345" s="2" t="str">
        <f>数据源!D377</f>
        <v>部件</v>
      </c>
      <c r="E345" s="2">
        <f>数据源!E377</f>
        <v>433.2</v>
      </c>
      <c r="F345" s="2">
        <f>数据源!F377</f>
        <v>1</v>
      </c>
      <c r="G345" s="2">
        <f>数据源!G377</f>
        <v>6.0000000000000001E-3</v>
      </c>
      <c r="H345" s="2">
        <f>数据源!H377</f>
        <v>1.5927977839335181E-3</v>
      </c>
      <c r="I345" s="2">
        <f>数据源!I377</f>
        <v>16</v>
      </c>
      <c r="J345" s="3">
        <f t="shared" si="175"/>
        <v>1</v>
      </c>
      <c r="K345" s="3">
        <f t="shared" si="176"/>
        <v>1</v>
      </c>
      <c r="L345" s="3" t="str">
        <f t="shared" si="187"/>
        <v>部件</v>
      </c>
      <c r="M345" s="3">
        <f t="shared" ca="1" si="188"/>
        <v>93101</v>
      </c>
      <c r="N345" s="1" t="str">
        <f t="shared" ca="1" si="189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</v>
      </c>
      <c r="O345" s="1" t="str">
        <f t="shared" si="190"/>
        <v>717,717,717,537,537,537,537,448,189,189,189,189,189,189,189,189,189,189,189,189,189,189,189,189,189,189,105,90,90,90,90,90,90,90,90,90,90,90,90,90,90,90,90,90,16,16,16,16</v>
      </c>
      <c r="P345" s="1" t="str">
        <f t="shared" si="191"/>
        <v>(2,4),(2,4),(2,4),(1,2),(1,2),(1,2),(1,1),(1,1),(2,3),(2,3),(2,3),(2,3),(2,3),(2,3),(2,3),(2,3),(2,3),(2,3),(2,3),(2,3),(2,3),(2,3),(2,3),(2,3),(2,3),(2,3),(1,1),(1,1),(1,1),(1,1),(1,1),(1,1),(1,1),(1,1),(1,1),(1,1),(1,1),(1,1),(1,1),(1,1),(1,1),(1,1),(1,1),(1,1),(1,1),(1,1),(1,1),(1,1)</v>
      </c>
      <c r="Q345" s="3" t="str">
        <f>IF(D345="坦克碎片",VLOOKUP(C345,道具信息!$N$2:$O$291,2,FALSE)&amp;"碎片",VLOOKUP(C345,道具信息!$N$2:$O$291,2,FALSE))</f>
        <v>T3部件</v>
      </c>
      <c r="R345" s="3">
        <f t="shared" si="196"/>
        <v>288</v>
      </c>
      <c r="S345" s="11">
        <f t="shared" si="197"/>
        <v>2.9000000000000001E-2</v>
      </c>
      <c r="T345" s="3" t="str">
        <f>VLOOKUP(Q345,道具信息!$Q$3:$S$20,2,FALSE)</f>
        <v>CHEST_ITEM_TYPE_T3_PART</v>
      </c>
      <c r="U345" s="3" t="str">
        <f>IF(COUNTIF(U$298:U344,T345)=0,T345,"")</f>
        <v/>
      </c>
      <c r="V345" s="3" t="str">
        <f t="shared" si="193"/>
        <v>CHEST_ITEM_TYPE_T3_SHARD,CHEST_ITEM_TYPE_T4_SHARD,CHEST_ITEM_TYPE_T1_PART,CHEST_ITEM_TYPE_T2_PART,CHEST_ITEM_TYPE_T3_PART</v>
      </c>
      <c r="W345" s="13" t="str">
        <f t="shared" si="194"/>
        <v/>
      </c>
      <c r="X345" s="3" t="str">
        <f t="shared" si="192"/>
        <v/>
      </c>
      <c r="Y345" s="3" t="str">
        <f t="shared" si="195"/>
        <v>21.4%,25.8%,33.8%,16.2%,2.9%</v>
      </c>
    </row>
    <row r="346" spans="2:25" x14ac:dyDescent="0.3">
      <c r="B346" s="2">
        <f>数据源!B378</f>
        <v>8</v>
      </c>
      <c r="C346" s="2" t="str">
        <f>数据源!C378</f>
        <v>T3MP3</v>
      </c>
      <c r="D346" s="2" t="str">
        <f>数据源!D378</f>
        <v>部件</v>
      </c>
      <c r="E346" s="2">
        <f>数据源!E378</f>
        <v>433.2</v>
      </c>
      <c r="F346" s="2">
        <f>数据源!F378</f>
        <v>1</v>
      </c>
      <c r="G346" s="2">
        <f>数据源!G378</f>
        <v>6.0000000000000001E-3</v>
      </c>
      <c r="H346" s="2">
        <f>数据源!H378</f>
        <v>1.5927977839335181E-3</v>
      </c>
      <c r="I346" s="2">
        <f>数据源!I378</f>
        <v>16</v>
      </c>
      <c r="J346" s="3">
        <f t="shared" si="175"/>
        <v>1</v>
      </c>
      <c r="K346" s="3">
        <f t="shared" si="176"/>
        <v>1</v>
      </c>
      <c r="L346" s="3" t="str">
        <f t="shared" si="187"/>
        <v>部件</v>
      </c>
      <c r="M346" s="3">
        <f t="shared" ca="1" si="188"/>
        <v>93103</v>
      </c>
      <c r="N346" s="1" t="str">
        <f t="shared" ca="1" si="189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</v>
      </c>
      <c r="O346" s="1" t="str">
        <f t="shared" si="190"/>
        <v>717,717,717,537,537,537,537,448,189,189,189,189,189,189,189,189,189,189,189,189,189,189,189,189,189,189,105,90,90,90,90,90,90,90,90,90,90,90,90,90,90,90,90,90,16,16,16,16,16</v>
      </c>
      <c r="P346" s="1" t="str">
        <f t="shared" si="191"/>
        <v>(2,4),(2,4),(2,4),(1,2),(1,2),(1,2),(1,1),(1,1),(2,3),(2,3),(2,3),(2,3),(2,3),(2,3),(2,3),(2,3),(2,3),(2,3),(2,3),(2,3),(2,3),(2,3),(2,3),(2,3),(2,3),(2,3),(1,1),(1,1),(1,1),(1,1),(1,1),(1,1),(1,1),(1,1),(1,1),(1,1),(1,1),(1,1),(1,1),(1,1),(1,1),(1,1),(1,1),(1,1),(1,1),(1,1),(1,1),(1,1),(1,1)</v>
      </c>
      <c r="Q346" s="3" t="str">
        <f>IF(D346="坦克碎片",VLOOKUP(C346,道具信息!$N$2:$O$291,2,FALSE)&amp;"碎片",VLOOKUP(C346,道具信息!$N$2:$O$291,2,FALSE))</f>
        <v>T3部件</v>
      </c>
      <c r="R346" s="3">
        <f t="shared" si="196"/>
        <v>288</v>
      </c>
      <c r="S346" s="11">
        <f t="shared" si="197"/>
        <v>2.9000000000000001E-2</v>
      </c>
      <c r="T346" s="3" t="str">
        <f>VLOOKUP(Q346,道具信息!$Q$3:$S$20,2,FALSE)</f>
        <v>CHEST_ITEM_TYPE_T3_PART</v>
      </c>
      <c r="U346" s="3" t="str">
        <f>IF(COUNTIF(U$298:U345,T346)=0,T346,"")</f>
        <v/>
      </c>
      <c r="V346" s="3" t="str">
        <f t="shared" si="193"/>
        <v>CHEST_ITEM_TYPE_T3_SHARD,CHEST_ITEM_TYPE_T4_SHARD,CHEST_ITEM_TYPE_T1_PART,CHEST_ITEM_TYPE_T2_PART,CHEST_ITEM_TYPE_T3_PART</v>
      </c>
      <c r="W346" s="13" t="str">
        <f t="shared" si="194"/>
        <v/>
      </c>
      <c r="X346" s="3" t="str">
        <f t="shared" si="192"/>
        <v/>
      </c>
      <c r="Y346" s="3" t="str">
        <f t="shared" si="195"/>
        <v>21.4%,25.8%,33.8%,16.2%,2.9%</v>
      </c>
    </row>
    <row r="347" spans="2:25" x14ac:dyDescent="0.3">
      <c r="B347" s="2">
        <f>数据源!B379</f>
        <v>8</v>
      </c>
      <c r="C347" s="2" t="str">
        <f>数据源!C379</f>
        <v>T3MP5</v>
      </c>
      <c r="D347" s="2" t="str">
        <f>数据源!D379</f>
        <v>部件</v>
      </c>
      <c r="E347" s="2">
        <f>数据源!E379</f>
        <v>433.2</v>
      </c>
      <c r="F347" s="2">
        <f>数据源!F379</f>
        <v>1</v>
      </c>
      <c r="G347" s="2">
        <f>数据源!G379</f>
        <v>6.0000000000000001E-3</v>
      </c>
      <c r="H347" s="2">
        <f>数据源!H379</f>
        <v>1.5927977839335181E-3</v>
      </c>
      <c r="I347" s="2">
        <f>数据源!I379</f>
        <v>16</v>
      </c>
      <c r="J347" s="3">
        <f t="shared" si="175"/>
        <v>1</v>
      </c>
      <c r="K347" s="3">
        <f t="shared" si="176"/>
        <v>1</v>
      </c>
      <c r="L347" s="3" t="str">
        <f t="shared" si="187"/>
        <v>部件</v>
      </c>
      <c r="M347" s="3">
        <f t="shared" ca="1" si="188"/>
        <v>93105</v>
      </c>
      <c r="N347" s="1" t="str">
        <f t="shared" ca="1" si="189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347" s="1" t="str">
        <f t="shared" si="190"/>
        <v>717,717,717,537,537,537,537,448,189,189,189,189,189,189,189,189,189,189,189,189,189,189,189,189,189,189,105,90,90,90,90,90,90,90,90,90,90,90,90,90,90,90,90,90,16,16,16,16,16,16</v>
      </c>
      <c r="P347" s="1" t="str">
        <f t="shared" si="191"/>
        <v>(2,4),(2,4),(2,4),(1,2),(1,2),(1,2),(1,1),(1,1),(2,3),(2,3),(2,3),(2,3),(2,3),(2,3),(2,3),(2,3),(2,3),(2,3),(2,3),(2,3),(2,3),(2,3),(2,3),(2,3),(2,3),(2,3),(1,1),(1,1),(1,1),(1,1),(1,1),(1,1),(1,1),(1,1),(1,1),(1,1),(1,1),(1,1),(1,1),(1,1),(1,1),(1,1),(1,1),(1,1),(1,1),(1,1),(1,1),(1,1),(1,1),(1,1)</v>
      </c>
      <c r="Q347" s="3" t="str">
        <f>IF(D347="坦克碎片",VLOOKUP(C347,道具信息!$N$2:$O$291,2,FALSE)&amp;"碎片",VLOOKUP(C347,道具信息!$N$2:$O$291,2,FALSE))</f>
        <v>T3部件</v>
      </c>
      <c r="R347" s="3">
        <f t="shared" si="196"/>
        <v>288</v>
      </c>
      <c r="S347" s="11">
        <f t="shared" si="197"/>
        <v>2.9000000000000001E-2</v>
      </c>
      <c r="T347" s="3" t="str">
        <f>VLOOKUP(Q347,道具信息!$Q$3:$S$20,2,FALSE)</f>
        <v>CHEST_ITEM_TYPE_T3_PART</v>
      </c>
      <c r="U347" s="3" t="str">
        <f>IF(COUNTIF(U$298:U346,T347)=0,T347,"")</f>
        <v/>
      </c>
      <c r="V347" s="3" t="str">
        <f t="shared" si="193"/>
        <v>CHEST_ITEM_TYPE_T3_SHARD,CHEST_ITEM_TYPE_T4_SHARD,CHEST_ITEM_TYPE_T1_PART,CHEST_ITEM_TYPE_T2_PART,CHEST_ITEM_TYPE_T3_PART</v>
      </c>
      <c r="W347" s="13" t="str">
        <f t="shared" si="194"/>
        <v/>
      </c>
      <c r="X347" s="3" t="str">
        <f t="shared" si="192"/>
        <v/>
      </c>
      <c r="Y347" s="3" t="str">
        <f t="shared" si="195"/>
        <v>21.4%,25.8%,33.8%,16.2%,2.9%</v>
      </c>
    </row>
    <row r="348" spans="2:25" x14ac:dyDescent="0.3">
      <c r="B348" s="2">
        <f>数据源!B380</f>
        <v>8</v>
      </c>
      <c r="C348" s="2" t="str">
        <f>数据源!C380</f>
        <v>T3HP1</v>
      </c>
      <c r="D348" s="2" t="str">
        <f>数据源!D380</f>
        <v>部件</v>
      </c>
      <c r="E348" s="2">
        <f>数据源!E380</f>
        <v>433.2</v>
      </c>
      <c r="F348" s="2">
        <f>数据源!F380</f>
        <v>1</v>
      </c>
      <c r="G348" s="2">
        <f>数据源!G380</f>
        <v>6.0000000000000001E-3</v>
      </c>
      <c r="H348" s="2">
        <f>数据源!H380</f>
        <v>1.5927977839335181E-3</v>
      </c>
      <c r="I348" s="2">
        <f>数据源!I380</f>
        <v>16</v>
      </c>
      <c r="J348" s="3">
        <f t="shared" si="175"/>
        <v>1</v>
      </c>
      <c r="K348" s="3">
        <f t="shared" si="176"/>
        <v>1</v>
      </c>
      <c r="L348" s="3" t="str">
        <f t="shared" si="187"/>
        <v>部件</v>
      </c>
      <c r="M348" s="3">
        <f t="shared" ca="1" si="188"/>
        <v>93201</v>
      </c>
      <c r="N348" s="1" t="str">
        <f t="shared" ca="1" si="189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348" s="1" t="str">
        <f t="shared" si="190"/>
        <v>717,717,717,537,537,537,537,448,189,189,189,189,189,189,189,189,189,189,189,189,189,189,189,189,189,189,105,90,90,90,90,90,90,90,90,90,90,90,90,90,90,90,90,90,16,16,16,16,16,16,16</v>
      </c>
      <c r="P348" s="1" t="str">
        <f t="shared" si="191"/>
        <v>(2,4),(2,4),(2,4),(1,2),(1,2),(1,2),(1,1),(1,1),(2,3),(2,3),(2,3),(2,3),(2,3),(2,3),(2,3),(2,3),(2,3),(2,3),(2,3),(2,3),(2,3),(2,3),(2,3),(2,3),(2,3),(2,3),(1,1),(1,1),(1,1),(1,1),(1,1),(1,1),(1,1),(1,1),(1,1),(1,1),(1,1),(1,1),(1,1),(1,1),(1,1),(1,1),(1,1),(1,1),(1,1),(1,1),(1,1),(1,1),(1,1),(1,1),(1,1)</v>
      </c>
      <c r="Q348" s="3" t="str">
        <f>IF(D348="坦克碎片",VLOOKUP(C348,道具信息!$N$2:$O$291,2,FALSE)&amp;"碎片",VLOOKUP(C348,道具信息!$N$2:$O$291,2,FALSE))</f>
        <v>T3部件</v>
      </c>
      <c r="R348" s="3">
        <f t="shared" si="196"/>
        <v>288</v>
      </c>
      <c r="S348" s="11">
        <f t="shared" si="197"/>
        <v>2.9000000000000001E-2</v>
      </c>
      <c r="T348" s="3" t="str">
        <f>VLOOKUP(Q348,道具信息!$Q$3:$S$20,2,FALSE)</f>
        <v>CHEST_ITEM_TYPE_T3_PART</v>
      </c>
      <c r="U348" s="3" t="str">
        <f>IF(COUNTIF(U$298:U347,T348)=0,T348,"")</f>
        <v/>
      </c>
      <c r="V348" s="3" t="str">
        <f t="shared" si="193"/>
        <v>CHEST_ITEM_TYPE_T3_SHARD,CHEST_ITEM_TYPE_T4_SHARD,CHEST_ITEM_TYPE_T1_PART,CHEST_ITEM_TYPE_T2_PART,CHEST_ITEM_TYPE_T3_PART</v>
      </c>
      <c r="W348" s="13" t="str">
        <f t="shared" si="194"/>
        <v/>
      </c>
      <c r="X348" s="3" t="str">
        <f t="shared" si="192"/>
        <v/>
      </c>
      <c r="Y348" s="3" t="str">
        <f t="shared" si="195"/>
        <v>21.4%,25.8%,33.8%,16.2%,2.9%</v>
      </c>
    </row>
    <row r="349" spans="2:25" x14ac:dyDescent="0.3">
      <c r="B349" s="2">
        <f>数据源!B381</f>
        <v>8</v>
      </c>
      <c r="C349" s="2" t="str">
        <f>数据源!C381</f>
        <v>T3HP3</v>
      </c>
      <c r="D349" s="2" t="str">
        <f>数据源!D381</f>
        <v>部件</v>
      </c>
      <c r="E349" s="2">
        <f>数据源!E381</f>
        <v>433.2</v>
      </c>
      <c r="F349" s="2">
        <f>数据源!F381</f>
        <v>1</v>
      </c>
      <c r="G349" s="2">
        <f>数据源!G381</f>
        <v>6.0000000000000001E-3</v>
      </c>
      <c r="H349" s="2">
        <f>数据源!H381</f>
        <v>1.5927977839335181E-3</v>
      </c>
      <c r="I349" s="2">
        <f>数据源!I381</f>
        <v>16</v>
      </c>
      <c r="J349" s="3">
        <f t="shared" si="175"/>
        <v>1</v>
      </c>
      <c r="K349" s="3">
        <f t="shared" si="176"/>
        <v>1</v>
      </c>
      <c r="L349" s="3" t="str">
        <f t="shared" si="187"/>
        <v>部件</v>
      </c>
      <c r="M349" s="3">
        <f t="shared" ca="1" si="188"/>
        <v>93203</v>
      </c>
      <c r="N349" s="1" t="str">
        <f t="shared" ca="1" si="189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349" s="1" t="str">
        <f t="shared" si="190"/>
        <v>717,717,717,537,537,537,537,448,189,189,189,189,189,189,189,189,189,189,189,189,189,189,189,189,189,189,105,90,90,90,90,90,90,90,90,90,90,90,90,90,90,90,90,90,16,16,16,16,16,16,16,16</v>
      </c>
      <c r="P349" s="1" t="str">
        <f t="shared" si="191"/>
        <v>(2,4),(2,4),(2,4),(1,2),(1,2),(1,2),(1,1),(1,1),(2,3),(2,3),(2,3),(2,3),(2,3),(2,3),(2,3),(2,3),(2,3),(2,3),(2,3),(2,3),(2,3),(2,3),(2,3),(2,3),(2,3),(2,3),(1,1),(1,1),(1,1),(1,1),(1,1),(1,1),(1,1),(1,1),(1,1),(1,1),(1,1),(1,1),(1,1),(1,1),(1,1),(1,1),(1,1),(1,1),(1,1),(1,1),(1,1),(1,1),(1,1),(1,1),(1,1),(1,1)</v>
      </c>
      <c r="Q349" s="3" t="str">
        <f>IF(D349="坦克碎片",VLOOKUP(C349,道具信息!$N$2:$O$291,2,FALSE)&amp;"碎片",VLOOKUP(C349,道具信息!$N$2:$O$291,2,FALSE))</f>
        <v>T3部件</v>
      </c>
      <c r="R349" s="3">
        <f t="shared" si="196"/>
        <v>288</v>
      </c>
      <c r="S349" s="11">
        <f t="shared" si="197"/>
        <v>2.9000000000000001E-2</v>
      </c>
      <c r="T349" s="3" t="str">
        <f>VLOOKUP(Q349,道具信息!$Q$3:$S$20,2,FALSE)</f>
        <v>CHEST_ITEM_TYPE_T3_PART</v>
      </c>
      <c r="U349" s="3" t="str">
        <f>IF(COUNTIF(U$298:U348,T349)=0,T349,"")</f>
        <v/>
      </c>
      <c r="V349" s="3" t="str">
        <f t="shared" si="193"/>
        <v>CHEST_ITEM_TYPE_T3_SHARD,CHEST_ITEM_TYPE_T4_SHARD,CHEST_ITEM_TYPE_T1_PART,CHEST_ITEM_TYPE_T2_PART,CHEST_ITEM_TYPE_T3_PART</v>
      </c>
      <c r="W349" s="13" t="str">
        <f t="shared" si="194"/>
        <v/>
      </c>
      <c r="X349" s="3" t="str">
        <f t="shared" si="192"/>
        <v/>
      </c>
      <c r="Y349" s="3" t="str">
        <f t="shared" si="195"/>
        <v>21.4%,25.8%,33.8%,16.2%,2.9%</v>
      </c>
    </row>
    <row r="350" spans="2:25" x14ac:dyDescent="0.3">
      <c r="B350" s="2">
        <f>数据源!B382</f>
        <v>8</v>
      </c>
      <c r="C350" s="2" t="str">
        <f>数据源!C382</f>
        <v>T3HP5</v>
      </c>
      <c r="D350" s="2" t="str">
        <f>数据源!D382</f>
        <v>部件</v>
      </c>
      <c r="E350" s="2">
        <f>数据源!E382</f>
        <v>433.2</v>
      </c>
      <c r="F350" s="2">
        <f>数据源!F382</f>
        <v>1</v>
      </c>
      <c r="G350" s="2">
        <f>数据源!G382</f>
        <v>6.0000000000000001E-3</v>
      </c>
      <c r="H350" s="2">
        <f>数据源!H382</f>
        <v>1.5927977839335181E-3</v>
      </c>
      <c r="I350" s="2">
        <f>数据源!I382</f>
        <v>16</v>
      </c>
      <c r="J350" s="3">
        <f t="shared" si="175"/>
        <v>1</v>
      </c>
      <c r="K350" s="3">
        <f t="shared" si="176"/>
        <v>1</v>
      </c>
      <c r="L350" s="3" t="str">
        <f t="shared" si="187"/>
        <v>部件</v>
      </c>
      <c r="M350" s="3">
        <f t="shared" ca="1" si="188"/>
        <v>93205</v>
      </c>
      <c r="N350" s="1" t="str">
        <f t="shared" ca="1" si="189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350" s="1" t="str">
        <f t="shared" si="190"/>
        <v>717,717,717,537,537,537,537,448,189,189,189,189,189,189,189,189,189,189,189,189,189,189,189,189,189,189,105,90,90,90,90,90,90,90,90,90,90,90,90,90,90,90,90,90,16,16,16,16,16,16,16,16,16</v>
      </c>
      <c r="P350" s="1" t="str">
        <f t="shared" si="191"/>
        <v>(2,4),(2,4),(2,4),(1,2),(1,2),(1,2)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</v>
      </c>
      <c r="Q350" s="3" t="str">
        <f>IF(D350="坦克碎片",VLOOKUP(C350,道具信息!$N$2:$O$291,2,FALSE)&amp;"碎片",VLOOKUP(C350,道具信息!$N$2:$O$291,2,FALSE))</f>
        <v>T3部件</v>
      </c>
      <c r="R350" s="3">
        <f t="shared" si="196"/>
        <v>288</v>
      </c>
      <c r="S350" s="11">
        <f t="shared" si="197"/>
        <v>2.9000000000000001E-2</v>
      </c>
      <c r="T350" s="3" t="str">
        <f>VLOOKUP(Q350,道具信息!$Q$3:$S$20,2,FALSE)</f>
        <v>CHEST_ITEM_TYPE_T3_PART</v>
      </c>
      <c r="U350" s="3" t="str">
        <f>IF(COUNTIF(U$298:U349,T350)=0,T350,"")</f>
        <v/>
      </c>
      <c r="V350" s="3" t="str">
        <f t="shared" si="193"/>
        <v>CHEST_ITEM_TYPE_T3_SHARD,CHEST_ITEM_TYPE_T4_SHARD,CHEST_ITEM_TYPE_T1_PART,CHEST_ITEM_TYPE_T2_PART,CHEST_ITEM_TYPE_T3_PART</v>
      </c>
      <c r="W350" s="13" t="str">
        <f t="shared" si="194"/>
        <v/>
      </c>
      <c r="X350" s="3" t="str">
        <f t="shared" si="192"/>
        <v/>
      </c>
      <c r="Y350" s="3" t="str">
        <f t="shared" si="195"/>
        <v>21.4%,25.8%,33.8%,16.2%,2.9%</v>
      </c>
    </row>
    <row r="351" spans="2:25" x14ac:dyDescent="0.3">
      <c r="B351" s="2">
        <f>数据源!B383</f>
        <v>8</v>
      </c>
      <c r="C351" s="2" t="str">
        <f>数据源!C383</f>
        <v>T3LP2</v>
      </c>
      <c r="D351" s="2" t="str">
        <f>数据源!D383</f>
        <v>部件</v>
      </c>
      <c r="E351" s="2">
        <f>数据源!E383</f>
        <v>433.2</v>
      </c>
      <c r="F351" s="2">
        <f>数据源!F383</f>
        <v>1</v>
      </c>
      <c r="G351" s="2">
        <f>数据源!G383</f>
        <v>6.0000000000000001E-3</v>
      </c>
      <c r="H351" s="2">
        <f>数据源!H383</f>
        <v>1.5927977839335181E-3</v>
      </c>
      <c r="I351" s="2">
        <f>数据源!I383</f>
        <v>16</v>
      </c>
      <c r="J351" s="3">
        <f t="shared" si="175"/>
        <v>1</v>
      </c>
      <c r="K351" s="3">
        <f t="shared" si="176"/>
        <v>1</v>
      </c>
      <c r="L351" s="3" t="str">
        <f t="shared" si="187"/>
        <v>部件</v>
      </c>
      <c r="M351" s="3">
        <f t="shared" ca="1" si="188"/>
        <v>93002</v>
      </c>
      <c r="N351" s="1" t="str">
        <f t="shared" ca="1" si="189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351" s="1" t="str">
        <f t="shared" si="190"/>
        <v>717,717,717,537,537,537,537,448,189,189,189,189,189,189,189,189,189,189,189,189,189,189,189,189,189,189,105,90,90,90,90,90,90,90,90,90,90,90,90,90,90,90,90,90,16,16,16,16,16,16,16,16,16,16</v>
      </c>
      <c r="P351" s="1" t="str">
        <f t="shared" si="191"/>
        <v>(2,4),(2,4),(2,4),(1,2),(1,2),(1,2)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</v>
      </c>
      <c r="Q351" s="3" t="str">
        <f>IF(D351="坦克碎片",VLOOKUP(C351,道具信息!$N$2:$O$291,2,FALSE)&amp;"碎片",VLOOKUP(C351,道具信息!$N$2:$O$291,2,FALSE))</f>
        <v>T3部件</v>
      </c>
      <c r="R351" s="3">
        <f t="shared" si="196"/>
        <v>288</v>
      </c>
      <c r="S351" s="11">
        <f t="shared" si="197"/>
        <v>2.9000000000000001E-2</v>
      </c>
      <c r="T351" s="3" t="str">
        <f>VLOOKUP(Q351,道具信息!$Q$3:$S$20,2,FALSE)</f>
        <v>CHEST_ITEM_TYPE_T3_PART</v>
      </c>
      <c r="U351" s="3" t="str">
        <f>IF(COUNTIF(U$298:U350,T351)=0,T351,"")</f>
        <v/>
      </c>
      <c r="V351" s="3" t="str">
        <f t="shared" si="193"/>
        <v>CHEST_ITEM_TYPE_T3_SHARD,CHEST_ITEM_TYPE_T4_SHARD,CHEST_ITEM_TYPE_T1_PART,CHEST_ITEM_TYPE_T2_PART,CHEST_ITEM_TYPE_T3_PART</v>
      </c>
      <c r="W351" s="13" t="str">
        <f t="shared" si="194"/>
        <v/>
      </c>
      <c r="X351" s="3" t="str">
        <f t="shared" si="192"/>
        <v/>
      </c>
      <c r="Y351" s="3" t="str">
        <f t="shared" si="195"/>
        <v>21.4%,25.8%,33.8%,16.2%,2.9%</v>
      </c>
    </row>
    <row r="352" spans="2:25" x14ac:dyDescent="0.3">
      <c r="B352" s="2">
        <f>数据源!B384</f>
        <v>8</v>
      </c>
      <c r="C352" s="2" t="str">
        <f>数据源!C384</f>
        <v>T3LP4</v>
      </c>
      <c r="D352" s="2" t="str">
        <f>数据源!D384</f>
        <v>部件</v>
      </c>
      <c r="E352" s="2">
        <f>数据源!E384</f>
        <v>433.2</v>
      </c>
      <c r="F352" s="2">
        <f>数据源!F384</f>
        <v>1</v>
      </c>
      <c r="G352" s="2">
        <f>数据源!G384</f>
        <v>6.0000000000000001E-3</v>
      </c>
      <c r="H352" s="2">
        <f>数据源!H384</f>
        <v>1.5927977839335181E-3</v>
      </c>
      <c r="I352" s="2">
        <f>数据源!I384</f>
        <v>16</v>
      </c>
      <c r="J352" s="3">
        <f t="shared" si="175"/>
        <v>1</v>
      </c>
      <c r="K352" s="3">
        <f t="shared" si="176"/>
        <v>1</v>
      </c>
      <c r="L352" s="3" t="str">
        <f t="shared" si="187"/>
        <v>部件</v>
      </c>
      <c r="M352" s="3">
        <f t="shared" ca="1" si="188"/>
        <v>93004</v>
      </c>
      <c r="N352" s="1" t="str">
        <f t="shared" ca="1" si="189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352" s="1" t="str">
        <f t="shared" si="190"/>
        <v>717,717,717,537,537,537,537,448,189,189,189,189,189,189,189,189,189,189,189,189,189,189,189,189,189,189,105,90,90,90,90,90,90,90,90,90,90,90,90,90,90,90,90,90,16,16,16,16,16,16,16,16,16,16,16</v>
      </c>
      <c r="P352" s="1" t="str">
        <f t="shared" si="191"/>
        <v>(2,4),(2,4),(2,4),(1,2),(1,2),(1,2)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</v>
      </c>
      <c r="Q352" s="3" t="str">
        <f>IF(D352="坦克碎片",VLOOKUP(C352,道具信息!$N$2:$O$291,2,FALSE)&amp;"碎片",VLOOKUP(C352,道具信息!$N$2:$O$291,2,FALSE))</f>
        <v>T3部件</v>
      </c>
      <c r="R352" s="3">
        <f t="shared" si="196"/>
        <v>288</v>
      </c>
      <c r="S352" s="11">
        <f t="shared" si="197"/>
        <v>2.9000000000000001E-2</v>
      </c>
      <c r="T352" s="3" t="str">
        <f>VLOOKUP(Q352,道具信息!$Q$3:$S$20,2,FALSE)</f>
        <v>CHEST_ITEM_TYPE_T3_PART</v>
      </c>
      <c r="U352" s="3" t="str">
        <f>IF(COUNTIF(U$298:U351,T352)=0,T352,"")</f>
        <v/>
      </c>
      <c r="V352" s="3" t="str">
        <f t="shared" si="193"/>
        <v>CHEST_ITEM_TYPE_T3_SHARD,CHEST_ITEM_TYPE_T4_SHARD,CHEST_ITEM_TYPE_T1_PART,CHEST_ITEM_TYPE_T2_PART,CHEST_ITEM_TYPE_T3_PART</v>
      </c>
      <c r="W352" s="13" t="str">
        <f t="shared" si="194"/>
        <v/>
      </c>
      <c r="X352" s="3" t="str">
        <f t="shared" si="192"/>
        <v/>
      </c>
      <c r="Y352" s="3" t="str">
        <f t="shared" si="195"/>
        <v>21.4%,25.8%,33.8%,16.2%,2.9%</v>
      </c>
    </row>
    <row r="353" spans="2:25" x14ac:dyDescent="0.3">
      <c r="B353" s="2">
        <f>数据源!B385</f>
        <v>8</v>
      </c>
      <c r="C353" s="2" t="str">
        <f>数据源!C385</f>
        <v>T3LP6</v>
      </c>
      <c r="D353" s="2" t="str">
        <f>数据源!D385</f>
        <v>部件</v>
      </c>
      <c r="E353" s="2">
        <f>数据源!E385</f>
        <v>433.2</v>
      </c>
      <c r="F353" s="2">
        <f>数据源!F385</f>
        <v>1</v>
      </c>
      <c r="G353" s="2">
        <f>数据源!G385</f>
        <v>6.0000000000000001E-3</v>
      </c>
      <c r="H353" s="2">
        <f>数据源!H385</f>
        <v>1.5927977839335181E-3</v>
      </c>
      <c r="I353" s="2">
        <f>数据源!I385</f>
        <v>16</v>
      </c>
      <c r="J353" s="3">
        <f t="shared" si="175"/>
        <v>1</v>
      </c>
      <c r="K353" s="3">
        <f t="shared" si="176"/>
        <v>1</v>
      </c>
      <c r="L353" s="3" t="str">
        <f t="shared" ref="L353:L359" si="198">RIGHT(D353,2)</f>
        <v>部件</v>
      </c>
      <c r="M353" s="3">
        <f t="shared" ref="M353:M359" ca="1" si="199">IF(OR(L353="坦克",L353="碎片"),VLOOKUP(C353,INDIRECT("坦克ID"),MATCH(L353&amp;"ID",INDIRECT("坦克标头"),0),FALSE),VLOOKUP(C353,INDIRECT(L353&amp;"ID"),2,FALSE))</f>
        <v>93006</v>
      </c>
      <c r="N353" s="1" t="str">
        <f t="shared" ref="N353:N359" ca="1" si="200">N352&amp;","&amp;M353</f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353" s="1" t="str">
        <f t="shared" ref="O353:O359" si="201">O352&amp;","&amp;I353</f>
        <v>717,717,717,537,537,537,537,448,189,189,189,189,189,189,189,189,189,189,189,189,189,189,189,189,189,189,105,90,90,90,90,90,90,90,90,90,90,90,90,90,90,90,90,90,16,16,16,16,16,16,16,16,16,16,16,16</v>
      </c>
      <c r="P353" s="1" t="str">
        <f t="shared" ref="P353:P359" si="202">P352&amp;","&amp;"("&amp;J353&amp;","&amp;K353&amp;")"</f>
        <v>(2,4),(2,4),(2,4),(1,2),(1,2),(1,2)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</v>
      </c>
      <c r="Q353" s="3" t="str">
        <f>IF(D353="坦克碎片",VLOOKUP(C353,道具信息!$N$2:$O$291,2,FALSE)&amp;"碎片",VLOOKUP(C353,道具信息!$N$2:$O$291,2,FALSE))</f>
        <v>T3部件</v>
      </c>
      <c r="R353" s="3">
        <f t="shared" si="196"/>
        <v>288</v>
      </c>
      <c r="S353" s="11">
        <f t="shared" si="197"/>
        <v>2.9000000000000001E-2</v>
      </c>
      <c r="T353" s="3" t="str">
        <f>VLOOKUP(Q353,道具信息!$Q$3:$S$20,2,FALSE)</f>
        <v>CHEST_ITEM_TYPE_T3_PART</v>
      </c>
      <c r="U353" s="3" t="str">
        <f>IF(COUNTIF(U$298:U352,T353)=0,T353,"")</f>
        <v/>
      </c>
      <c r="V353" s="3" t="str">
        <f t="shared" si="193"/>
        <v>CHEST_ITEM_TYPE_T3_SHARD,CHEST_ITEM_TYPE_T4_SHARD,CHEST_ITEM_TYPE_T1_PART,CHEST_ITEM_TYPE_T2_PART,CHEST_ITEM_TYPE_T3_PART</v>
      </c>
      <c r="W353" s="13" t="str">
        <f t="shared" si="194"/>
        <v/>
      </c>
      <c r="X353" s="3" t="str">
        <f t="shared" si="192"/>
        <v/>
      </c>
      <c r="Y353" s="3" t="str">
        <f t="shared" si="195"/>
        <v>21.4%,25.8%,33.8%,16.2%,2.9%</v>
      </c>
    </row>
    <row r="354" spans="2:25" x14ac:dyDescent="0.3">
      <c r="B354" s="2">
        <f>数据源!B386</f>
        <v>8</v>
      </c>
      <c r="C354" s="2" t="str">
        <f>数据源!C386</f>
        <v>T3MP2</v>
      </c>
      <c r="D354" s="2" t="str">
        <f>数据源!D386</f>
        <v>部件</v>
      </c>
      <c r="E354" s="2">
        <f>数据源!E386</f>
        <v>433.2</v>
      </c>
      <c r="F354" s="2">
        <f>数据源!F386</f>
        <v>1</v>
      </c>
      <c r="G354" s="2">
        <f>数据源!G386</f>
        <v>6.0000000000000001E-3</v>
      </c>
      <c r="H354" s="2">
        <f>数据源!H386</f>
        <v>1.5927977839335181E-3</v>
      </c>
      <c r="I354" s="2">
        <f>数据源!I386</f>
        <v>16</v>
      </c>
      <c r="J354" s="3">
        <f t="shared" si="175"/>
        <v>1</v>
      </c>
      <c r="K354" s="3">
        <f t="shared" si="176"/>
        <v>1</v>
      </c>
      <c r="L354" s="3" t="str">
        <f t="shared" si="198"/>
        <v>部件</v>
      </c>
      <c r="M354" s="3">
        <f t="shared" ca="1" si="199"/>
        <v>93102</v>
      </c>
      <c r="N354" s="1" t="str">
        <f t="shared" ca="1" si="200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354" s="1" t="str">
        <f t="shared" si="201"/>
        <v>717,717,717,537,537,537,537,448,189,189,189,189,189,189,189,189,189,189,189,189,189,189,189,189,189,189,105,90,90,90,90,90,90,90,90,90,90,90,90,90,90,90,90,90,16,16,16,16,16,16,16,16,16,16,16,16,16</v>
      </c>
      <c r="P354" s="1" t="str">
        <f t="shared" si="202"/>
        <v>(2,4),(2,4),(2,4),(1,2),(1,2),(1,2)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</v>
      </c>
      <c r="Q354" s="3" t="str">
        <f>IF(D354="坦克碎片",VLOOKUP(C354,道具信息!$N$2:$O$291,2,FALSE)&amp;"碎片",VLOOKUP(C354,道具信息!$N$2:$O$291,2,FALSE))</f>
        <v>T3部件</v>
      </c>
      <c r="R354" s="3">
        <f t="shared" si="196"/>
        <v>288</v>
      </c>
      <c r="S354" s="11">
        <f t="shared" si="197"/>
        <v>2.9000000000000001E-2</v>
      </c>
      <c r="T354" s="3" t="str">
        <f>VLOOKUP(Q354,道具信息!$Q$3:$S$20,2,FALSE)</f>
        <v>CHEST_ITEM_TYPE_T3_PART</v>
      </c>
      <c r="U354" s="3" t="str">
        <f>IF(COUNTIF(U$298:U353,T354)=0,T354,"")</f>
        <v/>
      </c>
      <c r="V354" s="3" t="str">
        <f t="shared" si="193"/>
        <v>CHEST_ITEM_TYPE_T3_SHARD,CHEST_ITEM_TYPE_T4_SHARD,CHEST_ITEM_TYPE_T1_PART,CHEST_ITEM_TYPE_T2_PART,CHEST_ITEM_TYPE_T3_PART</v>
      </c>
      <c r="W354" s="13" t="str">
        <f t="shared" si="194"/>
        <v/>
      </c>
      <c r="X354" s="3" t="str">
        <f t="shared" si="192"/>
        <v/>
      </c>
      <c r="Y354" s="3" t="str">
        <f t="shared" si="195"/>
        <v>21.4%,25.8%,33.8%,16.2%,2.9%</v>
      </c>
    </row>
    <row r="355" spans="2:25" x14ac:dyDescent="0.3">
      <c r="B355" s="2">
        <f>数据源!B387</f>
        <v>8</v>
      </c>
      <c r="C355" s="2" t="str">
        <f>数据源!C387</f>
        <v>T3MP4</v>
      </c>
      <c r="D355" s="2" t="str">
        <f>数据源!D387</f>
        <v>部件</v>
      </c>
      <c r="E355" s="2">
        <f>数据源!E387</f>
        <v>433.2</v>
      </c>
      <c r="F355" s="2">
        <f>数据源!F387</f>
        <v>1</v>
      </c>
      <c r="G355" s="2">
        <f>数据源!G387</f>
        <v>6.0000000000000001E-3</v>
      </c>
      <c r="H355" s="2">
        <f>数据源!H387</f>
        <v>1.5927977839335181E-3</v>
      </c>
      <c r="I355" s="2">
        <f>数据源!I387</f>
        <v>16</v>
      </c>
      <c r="J355" s="3">
        <f t="shared" si="175"/>
        <v>1</v>
      </c>
      <c r="K355" s="3">
        <f t="shared" si="176"/>
        <v>1</v>
      </c>
      <c r="L355" s="3" t="str">
        <f t="shared" si="198"/>
        <v>部件</v>
      </c>
      <c r="M355" s="3">
        <f t="shared" ca="1" si="199"/>
        <v>93104</v>
      </c>
      <c r="N355" s="1" t="str">
        <f t="shared" ca="1" si="200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355" s="1" t="str">
        <f t="shared" si="201"/>
        <v>717,717,717,537,537,537,537,448,189,189,189,189,189,189,189,189,189,189,189,189,189,189,189,189,189,189,105,90,90,90,90,90,90,90,90,90,90,90,90,90,90,90,90,90,16,16,16,16,16,16,16,16,16,16,16,16,16,16</v>
      </c>
      <c r="P355" s="1" t="str">
        <f t="shared" si="202"/>
        <v>(2,4),(2,4),(2,4),(1,2),(1,2),(1,2)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</v>
      </c>
      <c r="Q355" s="3" t="str">
        <f>IF(D355="坦克碎片",VLOOKUP(C355,道具信息!$N$2:$O$291,2,FALSE)&amp;"碎片",VLOOKUP(C355,道具信息!$N$2:$O$291,2,FALSE))</f>
        <v>T3部件</v>
      </c>
      <c r="R355" s="3">
        <f t="shared" si="196"/>
        <v>288</v>
      </c>
      <c r="S355" s="11">
        <f t="shared" si="197"/>
        <v>2.9000000000000001E-2</v>
      </c>
      <c r="T355" s="3" t="str">
        <f>VLOOKUP(Q355,道具信息!$Q$3:$S$20,2,FALSE)</f>
        <v>CHEST_ITEM_TYPE_T3_PART</v>
      </c>
      <c r="U355" s="3" t="str">
        <f>IF(COUNTIF(U$298:U354,T355)=0,T355,"")</f>
        <v/>
      </c>
      <c r="V355" s="3" t="str">
        <f t="shared" si="193"/>
        <v>CHEST_ITEM_TYPE_T3_SHARD,CHEST_ITEM_TYPE_T4_SHARD,CHEST_ITEM_TYPE_T1_PART,CHEST_ITEM_TYPE_T2_PART,CHEST_ITEM_TYPE_T3_PART</v>
      </c>
      <c r="W355" s="13" t="str">
        <f t="shared" si="194"/>
        <v/>
      </c>
      <c r="X355" s="3" t="str">
        <f t="shared" si="192"/>
        <v/>
      </c>
      <c r="Y355" s="3" t="str">
        <f t="shared" si="195"/>
        <v>21.4%,25.8%,33.8%,16.2%,2.9%</v>
      </c>
    </row>
    <row r="356" spans="2:25" x14ac:dyDescent="0.3">
      <c r="B356" s="2">
        <f>数据源!B388</f>
        <v>8</v>
      </c>
      <c r="C356" s="2" t="str">
        <f>数据源!C388</f>
        <v>T3MP6</v>
      </c>
      <c r="D356" s="2" t="str">
        <f>数据源!D388</f>
        <v>部件</v>
      </c>
      <c r="E356" s="2">
        <f>数据源!E388</f>
        <v>433.2</v>
      </c>
      <c r="F356" s="2">
        <f>数据源!F388</f>
        <v>1</v>
      </c>
      <c r="G356" s="2">
        <f>数据源!G388</f>
        <v>6.0000000000000001E-3</v>
      </c>
      <c r="H356" s="2">
        <f>数据源!H388</f>
        <v>1.5927977839335181E-3</v>
      </c>
      <c r="I356" s="2">
        <f>数据源!I388</f>
        <v>16</v>
      </c>
      <c r="J356" s="3">
        <f t="shared" si="175"/>
        <v>1</v>
      </c>
      <c r="K356" s="3">
        <f t="shared" si="176"/>
        <v>1</v>
      </c>
      <c r="L356" s="3" t="str">
        <f t="shared" si="198"/>
        <v>部件</v>
      </c>
      <c r="M356" s="3">
        <f t="shared" ca="1" si="199"/>
        <v>93106</v>
      </c>
      <c r="N356" s="1" t="str">
        <f t="shared" ca="1" si="200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356" s="1" t="str">
        <f t="shared" si="201"/>
        <v>717,717,717,537,537,537,537,448,189,189,189,189,189,189,189,189,189,189,189,189,189,189,189,189,189,189,105,90,90,90,90,90,90,90,90,90,90,90,90,90,90,90,90,90,16,16,16,16,16,16,16,16,16,16,16,16,16,16,16</v>
      </c>
      <c r="P356" s="1" t="str">
        <f t="shared" si="202"/>
        <v>(2,4),(2,4),(2,4),(1,2),(1,2),(1,2)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</v>
      </c>
      <c r="Q356" s="3" t="str">
        <f>IF(D356="坦克碎片",VLOOKUP(C356,道具信息!$N$2:$O$291,2,FALSE)&amp;"碎片",VLOOKUP(C356,道具信息!$N$2:$O$291,2,FALSE))</f>
        <v>T3部件</v>
      </c>
      <c r="R356" s="3">
        <f t="shared" si="196"/>
        <v>288</v>
      </c>
      <c r="S356" s="11">
        <f t="shared" si="197"/>
        <v>2.9000000000000001E-2</v>
      </c>
      <c r="T356" s="3" t="str">
        <f>VLOOKUP(Q356,道具信息!$Q$3:$S$20,2,FALSE)</f>
        <v>CHEST_ITEM_TYPE_T3_PART</v>
      </c>
      <c r="U356" s="3" t="str">
        <f>IF(COUNTIF(U$298:U355,T356)=0,T356,"")</f>
        <v/>
      </c>
      <c r="V356" s="3" t="str">
        <f t="shared" si="193"/>
        <v>CHEST_ITEM_TYPE_T3_SHARD,CHEST_ITEM_TYPE_T4_SHARD,CHEST_ITEM_TYPE_T1_PART,CHEST_ITEM_TYPE_T2_PART,CHEST_ITEM_TYPE_T3_PART</v>
      </c>
      <c r="W356" s="13" t="str">
        <f t="shared" si="194"/>
        <v/>
      </c>
      <c r="X356" s="3" t="str">
        <f t="shared" si="192"/>
        <v/>
      </c>
      <c r="Y356" s="3" t="str">
        <f t="shared" si="195"/>
        <v>21.4%,25.8%,33.8%,16.2%,2.9%</v>
      </c>
    </row>
    <row r="357" spans="2:25" x14ac:dyDescent="0.3">
      <c r="B357" s="2">
        <f>数据源!B389</f>
        <v>8</v>
      </c>
      <c r="C357" s="2" t="str">
        <f>数据源!C389</f>
        <v>T3HP2</v>
      </c>
      <c r="D357" s="2" t="str">
        <f>数据源!D389</f>
        <v>部件</v>
      </c>
      <c r="E357" s="2">
        <f>数据源!E389</f>
        <v>433.2</v>
      </c>
      <c r="F357" s="2">
        <f>数据源!F389</f>
        <v>1</v>
      </c>
      <c r="G357" s="2">
        <f>数据源!G389</f>
        <v>6.0000000000000001E-3</v>
      </c>
      <c r="H357" s="2">
        <f>数据源!H389</f>
        <v>1.5927977839335181E-3</v>
      </c>
      <c r="I357" s="2">
        <f>数据源!I389</f>
        <v>16</v>
      </c>
      <c r="J357" s="3">
        <f t="shared" si="175"/>
        <v>1</v>
      </c>
      <c r="K357" s="3">
        <f t="shared" si="176"/>
        <v>1</v>
      </c>
      <c r="L357" s="3" t="str">
        <f t="shared" si="198"/>
        <v>部件</v>
      </c>
      <c r="M357" s="3">
        <f t="shared" ca="1" si="199"/>
        <v>93202</v>
      </c>
      <c r="N357" s="1" t="str">
        <f t="shared" ca="1" si="200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357" s="1" t="str">
        <f t="shared" si="201"/>
        <v>717,717,717,537,537,537,537,448,189,189,189,189,189,189,189,189,189,189,189,189,189,189,189,189,189,189,105,90,90,90,90,90,90,90,90,90,90,90,90,90,90,90,90,90,16,16,16,16,16,16,16,16,16,16,16,16,16,16,16,16</v>
      </c>
      <c r="P357" s="1" t="str">
        <f t="shared" si="202"/>
        <v>(2,4),(2,4),(2,4),(1,2),(1,2),(1,2)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</v>
      </c>
      <c r="Q357" s="3" t="str">
        <f>IF(D357="坦克碎片",VLOOKUP(C357,道具信息!$N$2:$O$291,2,FALSE)&amp;"碎片",VLOOKUP(C357,道具信息!$N$2:$O$291,2,FALSE))</f>
        <v>T3部件</v>
      </c>
      <c r="R357" s="3">
        <f t="shared" si="196"/>
        <v>288</v>
      </c>
      <c r="S357" s="11">
        <f t="shared" si="197"/>
        <v>2.9000000000000001E-2</v>
      </c>
      <c r="T357" s="3" t="str">
        <f>VLOOKUP(Q357,道具信息!$Q$3:$S$20,2,FALSE)</f>
        <v>CHEST_ITEM_TYPE_T3_PART</v>
      </c>
      <c r="U357" s="3" t="str">
        <f>IF(COUNTIF(U$298:U356,T357)=0,T357,"")</f>
        <v/>
      </c>
      <c r="V357" s="3" t="str">
        <f t="shared" si="193"/>
        <v>CHEST_ITEM_TYPE_T3_SHARD,CHEST_ITEM_TYPE_T4_SHARD,CHEST_ITEM_TYPE_T1_PART,CHEST_ITEM_TYPE_T2_PART,CHEST_ITEM_TYPE_T3_PART</v>
      </c>
      <c r="W357" s="13" t="str">
        <f t="shared" si="194"/>
        <v/>
      </c>
      <c r="X357" s="3" t="str">
        <f t="shared" si="192"/>
        <v/>
      </c>
      <c r="Y357" s="3" t="str">
        <f t="shared" si="195"/>
        <v>21.4%,25.8%,33.8%,16.2%,2.9%</v>
      </c>
    </row>
    <row r="358" spans="2:25" x14ac:dyDescent="0.3">
      <c r="B358" s="2">
        <f>数据源!B390</f>
        <v>8</v>
      </c>
      <c r="C358" s="2" t="str">
        <f>数据源!C390</f>
        <v>T3HP4</v>
      </c>
      <c r="D358" s="2" t="str">
        <f>数据源!D390</f>
        <v>部件</v>
      </c>
      <c r="E358" s="2">
        <f>数据源!E390</f>
        <v>433.2</v>
      </c>
      <c r="F358" s="2">
        <f>数据源!F390</f>
        <v>1</v>
      </c>
      <c r="G358" s="2">
        <f>数据源!G390</f>
        <v>6.0000000000000001E-3</v>
      </c>
      <c r="H358" s="2">
        <f>数据源!H390</f>
        <v>1.5927977839335181E-3</v>
      </c>
      <c r="I358" s="2">
        <f>数据源!I390</f>
        <v>16</v>
      </c>
      <c r="J358" s="3">
        <f t="shared" si="175"/>
        <v>1</v>
      </c>
      <c r="K358" s="3">
        <f t="shared" si="176"/>
        <v>1</v>
      </c>
      <c r="L358" s="3" t="str">
        <f t="shared" si="198"/>
        <v>部件</v>
      </c>
      <c r="M358" s="3">
        <f t="shared" ca="1" si="199"/>
        <v>93204</v>
      </c>
      <c r="N358" s="1" t="str">
        <f t="shared" ca="1" si="200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358" s="1" t="str">
        <f t="shared" si="201"/>
        <v>717,717,717,537,537,537,537,448,189,189,189,189,189,189,189,189,189,189,189,189,189,189,189,189,189,189,105,90,90,90,90,90,90,90,90,90,90,90,90,90,90,90,90,90,16,16,16,16,16,16,16,16,16,16,16,16,16,16,16,16,16</v>
      </c>
      <c r="P358" s="1" t="str">
        <f t="shared" si="202"/>
        <v>(2,4),(2,4),(2,4),(1,2),(1,2),(1,2)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</v>
      </c>
      <c r="Q358" s="3" t="str">
        <f>IF(D358="坦克碎片",VLOOKUP(C358,道具信息!$N$2:$O$291,2,FALSE)&amp;"碎片",VLOOKUP(C358,道具信息!$N$2:$O$291,2,FALSE))</f>
        <v>T3部件</v>
      </c>
      <c r="R358" s="3">
        <f t="shared" si="196"/>
        <v>288</v>
      </c>
      <c r="S358" s="11">
        <f t="shared" si="197"/>
        <v>2.9000000000000001E-2</v>
      </c>
      <c r="T358" s="3" t="str">
        <f>VLOOKUP(Q358,道具信息!$Q$3:$S$20,2,FALSE)</f>
        <v>CHEST_ITEM_TYPE_T3_PART</v>
      </c>
      <c r="U358" s="3" t="str">
        <f>IF(COUNTIF(U$298:U357,T358)=0,T358,"")</f>
        <v/>
      </c>
      <c r="V358" s="3" t="str">
        <f t="shared" si="193"/>
        <v>CHEST_ITEM_TYPE_T3_SHARD,CHEST_ITEM_TYPE_T4_SHARD,CHEST_ITEM_TYPE_T1_PART,CHEST_ITEM_TYPE_T2_PART,CHEST_ITEM_TYPE_T3_PART</v>
      </c>
      <c r="W358" s="13" t="str">
        <f t="shared" si="194"/>
        <v/>
      </c>
      <c r="X358" s="3" t="str">
        <f t="shared" si="192"/>
        <v/>
      </c>
      <c r="Y358" s="3" t="str">
        <f t="shared" si="195"/>
        <v>21.4%,25.8%,33.8%,16.2%,2.9%</v>
      </c>
    </row>
    <row r="359" spans="2:25" x14ac:dyDescent="0.3">
      <c r="B359" s="2">
        <f>数据源!B391</f>
        <v>8</v>
      </c>
      <c r="C359" s="2" t="str">
        <f>数据源!C391</f>
        <v>T3HP6</v>
      </c>
      <c r="D359" s="2" t="str">
        <f>数据源!D391</f>
        <v>部件</v>
      </c>
      <c r="E359" s="2">
        <f>数据源!E391</f>
        <v>433.2</v>
      </c>
      <c r="F359" s="2">
        <f>数据源!F391</f>
        <v>1</v>
      </c>
      <c r="G359" s="2">
        <f>数据源!G391</f>
        <v>6.0000000000000001E-3</v>
      </c>
      <c r="H359" s="2">
        <f>数据源!H391</f>
        <v>1.5927977839335181E-3</v>
      </c>
      <c r="I359" s="2">
        <f>数据源!I391</f>
        <v>16</v>
      </c>
      <c r="J359" s="3">
        <f t="shared" si="175"/>
        <v>1</v>
      </c>
      <c r="K359" s="3">
        <f t="shared" si="176"/>
        <v>1</v>
      </c>
      <c r="L359" s="3" t="str">
        <f t="shared" si="198"/>
        <v>部件</v>
      </c>
      <c r="M359" s="3">
        <f t="shared" ca="1" si="199"/>
        <v>93206</v>
      </c>
      <c r="N359" s="1" t="str">
        <f t="shared" ca="1" si="200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359" s="1" t="str">
        <f t="shared" si="201"/>
        <v>717,717,717,537,537,537,537,448,189,189,189,189,189,189,189,189,189,189,189,189,189,189,189,189,189,189,105,90,90,90,90,90,90,90,90,90,90,90,90,90,90,90,90,90,16,16,16,16,16,16,16,16,16,16,16,16,16,16,16,16,16,16</v>
      </c>
      <c r="P359" s="1" t="str">
        <f t="shared" si="202"/>
        <v>(2,4),(2,4),(2,4),(1,2),(1,2),(1,2)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,(1,1)</v>
      </c>
      <c r="Q359" s="3" t="str">
        <f>IF(D359="坦克碎片",VLOOKUP(C359,道具信息!$N$2:$O$291,2,FALSE)&amp;"碎片",VLOOKUP(C359,道具信息!$N$2:$O$291,2,FALSE))</f>
        <v>T3部件</v>
      </c>
      <c r="R359" s="3">
        <f t="shared" si="196"/>
        <v>288</v>
      </c>
      <c r="S359" s="11">
        <f t="shared" si="197"/>
        <v>2.9000000000000001E-2</v>
      </c>
      <c r="T359" s="3" t="str">
        <f>VLOOKUP(Q359,道具信息!$Q$3:$S$20,2,FALSE)</f>
        <v>CHEST_ITEM_TYPE_T3_PART</v>
      </c>
      <c r="U359" s="3" t="str">
        <f>IF(COUNTIF(U$298:U358,T359)=0,T359,"")</f>
        <v/>
      </c>
      <c r="V359" s="3" t="str">
        <f t="shared" si="193"/>
        <v>CHEST_ITEM_TYPE_T3_SHARD,CHEST_ITEM_TYPE_T4_SHARD,CHEST_ITEM_TYPE_T1_PART,CHEST_ITEM_TYPE_T2_PART,CHEST_ITEM_TYPE_T3_PART</v>
      </c>
      <c r="W359" s="13" t="str">
        <f t="shared" si="194"/>
        <v/>
      </c>
      <c r="X359" s="3" t="str">
        <f t="shared" si="192"/>
        <v/>
      </c>
      <c r="Y359" s="3" t="str">
        <f t="shared" si="195"/>
        <v>21.4%,25.8%,33.8%,16.2%,2.9%</v>
      </c>
    </row>
    <row r="360" spans="2:25" x14ac:dyDescent="0.3">
      <c r="N360" s="1" t="str">
        <f ca="1">"["&amp;N359&amp;"]"</f>
        <v>[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]</v>
      </c>
      <c r="O360" s="1" t="str">
        <f>"["&amp;O359&amp;"]"</f>
        <v>[717,717,717,537,537,537,537,448,189,189,189,189,189,189,189,189,189,189,189,189,189,189,189,189,189,189,105,90,90,90,90,90,90,90,90,90,90,90,90,90,90,90,90,90,16,16,16,16,16,16,16,16,16,16,16,16,16,16,16,16,16,16]</v>
      </c>
      <c r="P360" s="1" t="str">
        <f>"["&amp;P359&amp;"]"</f>
        <v>[(2,4),(2,4),(2,4),(1,2),(1,2),(1,2)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,(1,1)]</v>
      </c>
      <c r="V360" s="3" t="str">
        <f>"["&amp;V359&amp;"]"</f>
        <v>[CHEST_ITEM_TYPE_T3_SHARD,CHEST_ITEM_TYPE_T4_SHARD,CHEST_ITEM_TYPE_T1_PART,CHEST_ITEM_TYPE_T2_PART,CHEST_ITEM_TYPE_T3_PART]</v>
      </c>
      <c r="Y360" s="3" t="str">
        <f>"["&amp;Y359&amp;"]"</f>
        <v>[21.4%,25.8%,33.8%,16.2%,2.9%]</v>
      </c>
    </row>
    <row r="362" spans="2:25" x14ac:dyDescent="0.3">
      <c r="B362" s="2" t="str">
        <f>数据源!B394</f>
        <v>联赛等级</v>
      </c>
      <c r="C362" s="2" t="str">
        <f>数据源!C394</f>
        <v>道具名称</v>
      </c>
      <c r="D362" s="2" t="str">
        <f>数据源!D394</f>
        <v>对应大类</v>
      </c>
      <c r="E362" s="2" t="str">
        <f>数据源!E394</f>
        <v>道具价值</v>
      </c>
      <c r="F362" s="2" t="str">
        <f>数据源!F394</f>
        <v>抽取个数</v>
      </c>
      <c r="G362" s="2" t="str">
        <f>数据源!G394</f>
        <v>价值比例</v>
      </c>
      <c r="H362" s="2" t="str">
        <f>数据源!H394</f>
        <v>产出概率</v>
      </c>
      <c r="I362" s="2" t="str">
        <f>数据源!I394</f>
        <v>权重值</v>
      </c>
      <c r="J362" s="7" t="s">
        <v>234</v>
      </c>
      <c r="K362" s="7" t="s">
        <v>235</v>
      </c>
      <c r="L362" s="3" t="s">
        <v>222</v>
      </c>
      <c r="M362" s="3" t="s">
        <v>220</v>
      </c>
      <c r="N362" s="3" t="s">
        <v>224</v>
      </c>
      <c r="O362" s="3" t="s">
        <v>225</v>
      </c>
      <c r="P362" s="3" t="s">
        <v>226</v>
      </c>
      <c r="Q362" s="8" t="s">
        <v>244</v>
      </c>
      <c r="R362" s="8" t="s">
        <v>245</v>
      </c>
      <c r="S362" s="8" t="s">
        <v>246</v>
      </c>
    </row>
    <row r="363" spans="2:25" x14ac:dyDescent="0.3">
      <c r="B363" s="2">
        <f>数据源!B395</f>
        <v>9</v>
      </c>
      <c r="C363" s="2" t="str">
        <f>数据源!C395</f>
        <v>霞飞</v>
      </c>
      <c r="D363" s="2" t="str">
        <f>数据源!D395</f>
        <v>坦克碎片</v>
      </c>
      <c r="E363" s="2">
        <f>数据源!E395</f>
        <v>96</v>
      </c>
      <c r="F363" s="2">
        <f>数据源!F395</f>
        <v>1.5</v>
      </c>
      <c r="G363" s="2">
        <f>数据源!G395</f>
        <v>7.2999999999999995E-2</v>
      </c>
      <c r="H363" s="2">
        <f>数据源!H395</f>
        <v>5.8298611111111114E-2</v>
      </c>
      <c r="I363" s="2">
        <f>数据源!I395</f>
        <v>583</v>
      </c>
      <c r="J363" s="3">
        <f t="shared" ref="J363" si="203">ROUNDUP(IF(F363&gt;1,F363-ROUNDDOWN(SQRT(F363),0),F363),0)</f>
        <v>1</v>
      </c>
      <c r="K363" s="3">
        <f t="shared" ref="K363" si="204">F363*2-J363</f>
        <v>2</v>
      </c>
      <c r="L363" s="3" t="str">
        <f>RIGHT(D363,2)</f>
        <v>碎片</v>
      </c>
      <c r="M363" s="3">
        <f ca="1">IF(OR(L363="坦克",L363="碎片"),VLOOKUP(C363,INDIRECT("坦克ID"),MATCH(L363&amp;"ID",INDIRECT("坦克标头"),0),FALSE),VLOOKUP(C363,INDIRECT(L363&amp;"ID"),2,FALSE))</f>
        <v>51411</v>
      </c>
      <c r="N363" s="1">
        <f ca="1">M363</f>
        <v>51411</v>
      </c>
      <c r="O363" s="1">
        <f>I363</f>
        <v>583</v>
      </c>
      <c r="P363" s="1" t="str">
        <f>"("&amp;J363&amp;","&amp;K363&amp;")"</f>
        <v>(1,2)</v>
      </c>
      <c r="Q363" s="3" t="str">
        <f>IF(D363="坦克碎片",VLOOKUP(C363,道具信息!$N$2:$O$291,2,FALSE)&amp;"碎片",VLOOKUP(C363,道具信息!$N$2:$O$291,2,FALSE))</f>
        <v>T4坦克碎片</v>
      </c>
      <c r="R363" s="3">
        <f t="shared" ref="R363:R394" si="205">SUMIFS(I$3:I$517,Q$3:Q$517,Q363,B$3:B$517,B363)</f>
        <v>3499</v>
      </c>
      <c r="S363" s="11">
        <f t="shared" ref="S363:S394" si="206">ROUND(R363/SUMIF(B$3:B$517,B363,I$3:I$517),3)</f>
        <v>0.34799999999999998</v>
      </c>
      <c r="T363" s="3" t="str">
        <f>VLOOKUP(Q363,道具信息!$Q$3:$S$20,2,FALSE)</f>
        <v>CHEST_ITEM_TYPE_T4_SHARD</v>
      </c>
      <c r="U363" s="3" t="str">
        <f>T363</f>
        <v>CHEST_ITEM_TYPE_T4_SHARD</v>
      </c>
      <c r="V363" s="3" t="str">
        <f>U363</f>
        <v>CHEST_ITEM_TYPE_T4_SHARD</v>
      </c>
      <c r="W363" s="13">
        <f>IF(U363&lt;&gt;"",ROUND(S363*100%,3),"")</f>
        <v>0.34799999999999998</v>
      </c>
      <c r="X363" s="3" t="str">
        <f>TEXT(W363,"0.0%")</f>
        <v>34.8%</v>
      </c>
      <c r="Y363" s="3" t="str">
        <f>X363</f>
        <v>34.8%</v>
      </c>
    </row>
    <row r="364" spans="2:25" x14ac:dyDescent="0.3">
      <c r="B364" s="2">
        <f>数据源!B396</f>
        <v>9</v>
      </c>
      <c r="C364" s="2" t="str">
        <f>数据源!C396</f>
        <v>M-48</v>
      </c>
      <c r="D364" s="2" t="str">
        <f>数据源!D396</f>
        <v>坦克碎片</v>
      </c>
      <c r="E364" s="2">
        <f>数据源!E396</f>
        <v>96</v>
      </c>
      <c r="F364" s="2">
        <f>数据源!F396</f>
        <v>1.5</v>
      </c>
      <c r="G364" s="2">
        <f>数据源!G396</f>
        <v>7.2999999999999995E-2</v>
      </c>
      <c r="H364" s="2">
        <f>数据源!H396</f>
        <v>5.8298611111111114E-2</v>
      </c>
      <c r="I364" s="2">
        <f>数据源!I396</f>
        <v>583</v>
      </c>
      <c r="J364" s="3">
        <f t="shared" ref="J364:J427" si="207">ROUNDUP(IF(F364&gt;1,F364-ROUNDDOWN(SQRT(F364),0),F364),0)</f>
        <v>1</v>
      </c>
      <c r="K364" s="3">
        <f t="shared" ref="K364:K427" si="208">F364*2-J364</f>
        <v>2</v>
      </c>
      <c r="L364" s="3" t="str">
        <f t="shared" ref="L364:L389" si="209">RIGHT(D364,2)</f>
        <v>碎片</v>
      </c>
      <c r="M364" s="3">
        <f t="shared" ref="M364:M389" ca="1" si="210">IF(OR(L364="坦克",L364="碎片"),VLOOKUP(C364,INDIRECT("坦克ID"),MATCH(L364&amp;"ID",INDIRECT("坦克标头"),0),FALSE),VLOOKUP(C364,INDIRECT(L364&amp;"ID"),2,FALSE))</f>
        <v>52411</v>
      </c>
      <c r="N364" s="1" t="str">
        <f ca="1">N363&amp;","&amp;M364</f>
        <v>51411,52411</v>
      </c>
      <c r="O364" s="1" t="str">
        <f>O363&amp;","&amp;I364</f>
        <v>583,583</v>
      </c>
      <c r="P364" s="1" t="str">
        <f>P363&amp;","&amp;"("&amp;J364&amp;","&amp;K364&amp;")"</f>
        <v>(1,2),(1,2)</v>
      </c>
      <c r="Q364" s="3" t="str">
        <f>IF(D364="坦克碎片",VLOOKUP(C364,道具信息!$N$2:$O$291,2,FALSE)&amp;"碎片",VLOOKUP(C364,道具信息!$N$2:$O$291,2,FALSE))</f>
        <v>T4坦克碎片</v>
      </c>
      <c r="R364" s="3">
        <f t="shared" si="205"/>
        <v>3499</v>
      </c>
      <c r="S364" s="11">
        <f t="shared" si="206"/>
        <v>0.34799999999999998</v>
      </c>
      <c r="T364" s="3" t="str">
        <f>VLOOKUP(Q364,道具信息!$Q$3:$S$20,2,FALSE)</f>
        <v>CHEST_ITEM_TYPE_T4_SHARD</v>
      </c>
      <c r="U364" s="3" t="str">
        <f>IF(COUNTIF(U$363:U363,T364)=0,T364,"")</f>
        <v/>
      </c>
      <c r="V364" s="3" t="str">
        <f>IF(U364&lt;&gt;"",V363&amp;","&amp;U364,V363)</f>
        <v>CHEST_ITEM_TYPE_T4_SHARD</v>
      </c>
      <c r="W364" s="13" t="str">
        <f t="shared" ref="W364" si="211">IF(U364&lt;&gt;"",ROUND(S364*100%,3),"")</f>
        <v/>
      </c>
      <c r="X364" s="3" t="str">
        <f t="shared" ref="X364:X389" si="212">TEXT(W364,"0.0%")</f>
        <v/>
      </c>
      <c r="Y364" s="3" t="str">
        <f>IF(X364&lt;&gt;"",Y363&amp;","&amp;X364,Y363)</f>
        <v>34.8%</v>
      </c>
    </row>
    <row r="365" spans="2:25" x14ac:dyDescent="0.3">
      <c r="B365" s="2">
        <f>数据源!B397</f>
        <v>9</v>
      </c>
      <c r="C365" s="2" t="str">
        <f>数据源!C397</f>
        <v>征服者</v>
      </c>
      <c r="D365" s="2" t="str">
        <f>数据源!D397</f>
        <v>坦克碎片</v>
      </c>
      <c r="E365" s="2">
        <f>数据源!E397</f>
        <v>96</v>
      </c>
      <c r="F365" s="2">
        <f>数据源!F397</f>
        <v>1.5</v>
      </c>
      <c r="G365" s="2">
        <f>数据源!G397</f>
        <v>7.2999999999999995E-2</v>
      </c>
      <c r="H365" s="2">
        <f>数据源!H397</f>
        <v>5.8298611111111114E-2</v>
      </c>
      <c r="I365" s="2">
        <f>数据源!I397</f>
        <v>583</v>
      </c>
      <c r="J365" s="3">
        <f t="shared" si="207"/>
        <v>1</v>
      </c>
      <c r="K365" s="3">
        <f t="shared" si="208"/>
        <v>2</v>
      </c>
      <c r="L365" s="3" t="str">
        <f t="shared" si="209"/>
        <v>碎片</v>
      </c>
      <c r="M365" s="3">
        <f t="shared" ca="1" si="210"/>
        <v>53411</v>
      </c>
      <c r="N365" s="1" t="str">
        <f t="shared" ref="N365:N389" ca="1" si="213">N364&amp;","&amp;M365</f>
        <v>51411,52411,53411</v>
      </c>
      <c r="O365" s="1" t="str">
        <f t="shared" ref="O365:O389" si="214">O364&amp;","&amp;I365</f>
        <v>583,583,583</v>
      </c>
      <c r="P365" s="1" t="str">
        <f t="shared" ref="P365:P389" si="215">P364&amp;","&amp;"("&amp;J365&amp;","&amp;K365&amp;")"</f>
        <v>(1,2),(1,2),(1,2)</v>
      </c>
      <c r="Q365" s="3" t="str">
        <f>IF(D365="坦克碎片",VLOOKUP(C365,道具信息!$N$2:$O$291,2,FALSE)&amp;"碎片",VLOOKUP(C365,道具信息!$N$2:$O$291,2,FALSE))</f>
        <v>T4坦克碎片</v>
      </c>
      <c r="R365" s="3">
        <f t="shared" si="205"/>
        <v>3499</v>
      </c>
      <c r="S365" s="11">
        <f t="shared" si="206"/>
        <v>0.34799999999999998</v>
      </c>
      <c r="T365" s="3" t="str">
        <f>VLOOKUP(Q365,道具信息!$Q$3:$S$20,2,FALSE)</f>
        <v>CHEST_ITEM_TYPE_T4_SHARD</v>
      </c>
      <c r="U365" s="3" t="str">
        <f>IF(COUNTIF(U$363:U364,T365)=0,T365,"")</f>
        <v/>
      </c>
      <c r="V365" s="3" t="str">
        <f t="shared" ref="V365:V390" si="216">IF(U365&lt;&gt;"",V364&amp;","&amp;U365,V364)</f>
        <v>CHEST_ITEM_TYPE_T4_SHARD</v>
      </c>
      <c r="W365" s="13" t="str">
        <f t="shared" ref="W365:W390" si="217">IF(U365&lt;&gt;"",ROUND(S365*100%,3),"")</f>
        <v/>
      </c>
      <c r="X365" s="3" t="str">
        <f t="shared" si="212"/>
        <v/>
      </c>
      <c r="Y365" s="3" t="str">
        <f t="shared" ref="Y365:Y390" si="218">IF(X365&lt;&gt;"",Y364&amp;","&amp;X365,Y364)</f>
        <v>34.8%</v>
      </c>
    </row>
    <row r="366" spans="2:25" x14ac:dyDescent="0.3">
      <c r="B366" s="2">
        <f>数据源!B398</f>
        <v>9</v>
      </c>
      <c r="C366" s="2" t="str">
        <f>数据源!C398</f>
        <v>M-41</v>
      </c>
      <c r="D366" s="2" t="str">
        <f>数据源!D398</f>
        <v>坦克碎片</v>
      </c>
      <c r="E366" s="2">
        <f>数据源!E398</f>
        <v>144</v>
      </c>
      <c r="F366" s="2">
        <f>数据源!F398</f>
        <v>1.5</v>
      </c>
      <c r="G366" s="2">
        <f>数据源!G398</f>
        <v>7.2999999999999995E-2</v>
      </c>
      <c r="H366" s="2">
        <f>数据源!H398</f>
        <v>3.8865740740740735E-2</v>
      </c>
      <c r="I366" s="2">
        <f>数据源!I398</f>
        <v>389</v>
      </c>
      <c r="J366" s="3">
        <f t="shared" si="207"/>
        <v>1</v>
      </c>
      <c r="K366" s="3">
        <f t="shared" si="208"/>
        <v>2</v>
      </c>
      <c r="L366" s="3" t="str">
        <f t="shared" si="209"/>
        <v>碎片</v>
      </c>
      <c r="M366" s="3">
        <f t="shared" ca="1" si="210"/>
        <v>51421</v>
      </c>
      <c r="N366" s="1" t="str">
        <f t="shared" ca="1" si="213"/>
        <v>51411,52411,53411,51421</v>
      </c>
      <c r="O366" s="1" t="str">
        <f t="shared" si="214"/>
        <v>583,583,583,389</v>
      </c>
      <c r="P366" s="1" t="str">
        <f t="shared" si="215"/>
        <v>(1,2),(1,2),(1,2),(1,2)</v>
      </c>
      <c r="Q366" s="3" t="str">
        <f>IF(D366="坦克碎片",VLOOKUP(C366,道具信息!$N$2:$O$291,2,FALSE)&amp;"碎片",VLOOKUP(C366,道具信息!$N$2:$O$291,2,FALSE))</f>
        <v>T4坦克碎片</v>
      </c>
      <c r="R366" s="3">
        <f t="shared" si="205"/>
        <v>3499</v>
      </c>
      <c r="S366" s="11">
        <f t="shared" si="206"/>
        <v>0.34799999999999998</v>
      </c>
      <c r="T366" s="3" t="str">
        <f>VLOOKUP(Q366,道具信息!$Q$3:$S$20,2,FALSE)</f>
        <v>CHEST_ITEM_TYPE_T4_SHARD</v>
      </c>
      <c r="U366" s="3" t="str">
        <f>IF(COUNTIF(U$363:U365,T366)=0,T366,"")</f>
        <v/>
      </c>
      <c r="V366" s="3" t="str">
        <f t="shared" si="216"/>
        <v>CHEST_ITEM_TYPE_T4_SHARD</v>
      </c>
      <c r="W366" s="13" t="str">
        <f t="shared" si="217"/>
        <v/>
      </c>
      <c r="X366" s="3" t="str">
        <f t="shared" si="212"/>
        <v/>
      </c>
      <c r="Y366" s="3" t="str">
        <f t="shared" si="218"/>
        <v>34.8%</v>
      </c>
    </row>
    <row r="367" spans="2:25" x14ac:dyDescent="0.3">
      <c r="B367" s="2">
        <f>数据源!B399</f>
        <v>9</v>
      </c>
      <c r="C367" s="2" t="str">
        <f>数据源!C399</f>
        <v>潘兴</v>
      </c>
      <c r="D367" s="2" t="str">
        <f>数据源!D399</f>
        <v>坦克碎片</v>
      </c>
      <c r="E367" s="2">
        <f>数据源!E399</f>
        <v>144</v>
      </c>
      <c r="F367" s="2">
        <f>数据源!F399</f>
        <v>1.5</v>
      </c>
      <c r="G367" s="2">
        <f>数据源!G399</f>
        <v>7.2999999999999995E-2</v>
      </c>
      <c r="H367" s="2">
        <f>数据源!H399</f>
        <v>3.8865740740740735E-2</v>
      </c>
      <c r="I367" s="2">
        <f>数据源!I399</f>
        <v>389</v>
      </c>
      <c r="J367" s="3">
        <f t="shared" si="207"/>
        <v>1</v>
      </c>
      <c r="K367" s="3">
        <f t="shared" si="208"/>
        <v>2</v>
      </c>
      <c r="L367" s="3" t="str">
        <f t="shared" si="209"/>
        <v>碎片</v>
      </c>
      <c r="M367" s="3">
        <f t="shared" ca="1" si="210"/>
        <v>52421</v>
      </c>
      <c r="N367" s="1" t="str">
        <f t="shared" ca="1" si="213"/>
        <v>51411,52411,53411,51421,52421</v>
      </c>
      <c r="O367" s="1" t="str">
        <f t="shared" si="214"/>
        <v>583,583,583,389,389</v>
      </c>
      <c r="P367" s="1" t="str">
        <f t="shared" si="215"/>
        <v>(1,2),(1,2),(1,2),(1,2),(1,2)</v>
      </c>
      <c r="Q367" s="3" t="str">
        <f>IF(D367="坦克碎片",VLOOKUP(C367,道具信息!$N$2:$O$291,2,FALSE)&amp;"碎片",VLOOKUP(C367,道具信息!$N$2:$O$291,2,FALSE))</f>
        <v>T4坦克碎片</v>
      </c>
      <c r="R367" s="3">
        <f t="shared" si="205"/>
        <v>3499</v>
      </c>
      <c r="S367" s="11">
        <f t="shared" si="206"/>
        <v>0.34799999999999998</v>
      </c>
      <c r="T367" s="3" t="str">
        <f>VLOOKUP(Q367,道具信息!$Q$3:$S$20,2,FALSE)</f>
        <v>CHEST_ITEM_TYPE_T4_SHARD</v>
      </c>
      <c r="U367" s="3" t="str">
        <f>IF(COUNTIF(U$363:U366,T367)=0,T367,"")</f>
        <v/>
      </c>
      <c r="V367" s="3" t="str">
        <f t="shared" si="216"/>
        <v>CHEST_ITEM_TYPE_T4_SHARD</v>
      </c>
      <c r="W367" s="13" t="str">
        <f t="shared" si="217"/>
        <v/>
      </c>
      <c r="X367" s="3" t="str">
        <f t="shared" si="212"/>
        <v/>
      </c>
      <c r="Y367" s="3" t="str">
        <f t="shared" si="218"/>
        <v>34.8%</v>
      </c>
    </row>
    <row r="368" spans="2:25" x14ac:dyDescent="0.3">
      <c r="B368" s="2">
        <f>数据源!B400</f>
        <v>9</v>
      </c>
      <c r="C368" s="2" t="str">
        <f>数据源!C400</f>
        <v>BMP-3</v>
      </c>
      <c r="D368" s="2" t="str">
        <f>数据源!D400</f>
        <v>坦克碎片</v>
      </c>
      <c r="E368" s="2">
        <f>数据源!E400</f>
        <v>172.79999999999998</v>
      </c>
      <c r="F368" s="2">
        <f>数据源!F400</f>
        <v>1</v>
      </c>
      <c r="G368" s="2">
        <f>数据源!G400</f>
        <v>7.2999999999999995E-2</v>
      </c>
      <c r="H368" s="2">
        <f>数据源!H400</f>
        <v>4.8582175925925931E-2</v>
      </c>
      <c r="I368" s="2">
        <f>数据源!I400</f>
        <v>486</v>
      </c>
      <c r="J368" s="3">
        <f t="shared" si="207"/>
        <v>1</v>
      </c>
      <c r="K368" s="3">
        <f t="shared" si="208"/>
        <v>1</v>
      </c>
      <c r="L368" s="3" t="str">
        <f t="shared" si="209"/>
        <v>碎片</v>
      </c>
      <c r="M368" s="3">
        <f t="shared" ca="1" si="210"/>
        <v>51431</v>
      </c>
      <c r="N368" s="1" t="str">
        <f t="shared" ca="1" si="213"/>
        <v>51411,52411,53411,51421,52421,51431</v>
      </c>
      <c r="O368" s="1" t="str">
        <f t="shared" si="214"/>
        <v>583,583,583,389,389,486</v>
      </c>
      <c r="P368" s="1" t="str">
        <f t="shared" si="215"/>
        <v>(1,2),(1,2),(1,2),(1,2),(1,2),(1,1)</v>
      </c>
      <c r="Q368" s="3" t="str">
        <f>IF(D368="坦克碎片",VLOOKUP(C368,道具信息!$N$2:$O$291,2,FALSE)&amp;"碎片",VLOOKUP(C368,道具信息!$N$2:$O$291,2,FALSE))</f>
        <v>T4坦克碎片</v>
      </c>
      <c r="R368" s="3">
        <f t="shared" si="205"/>
        <v>3499</v>
      </c>
      <c r="S368" s="11">
        <f t="shared" si="206"/>
        <v>0.34799999999999998</v>
      </c>
      <c r="T368" s="3" t="str">
        <f>VLOOKUP(Q368,道具信息!$Q$3:$S$20,2,FALSE)</f>
        <v>CHEST_ITEM_TYPE_T4_SHARD</v>
      </c>
      <c r="U368" s="3" t="str">
        <f>IF(COUNTIF(U$363:U367,T368)=0,T368,"")</f>
        <v/>
      </c>
      <c r="V368" s="3" t="str">
        <f t="shared" si="216"/>
        <v>CHEST_ITEM_TYPE_T4_SHARD</v>
      </c>
      <c r="W368" s="13" t="str">
        <f t="shared" si="217"/>
        <v/>
      </c>
      <c r="X368" s="3" t="str">
        <f t="shared" si="212"/>
        <v/>
      </c>
      <c r="Y368" s="3" t="str">
        <f t="shared" si="218"/>
        <v>34.8%</v>
      </c>
    </row>
    <row r="369" spans="2:25" x14ac:dyDescent="0.3">
      <c r="B369" s="2">
        <f>数据源!B401</f>
        <v>9</v>
      </c>
      <c r="C369" s="2" t="str">
        <f>数据源!C401</f>
        <v>百夫长</v>
      </c>
      <c r="D369" s="2" t="str">
        <f>数据源!D401</f>
        <v>坦克碎片</v>
      </c>
      <c r="E369" s="2">
        <f>数据源!E401</f>
        <v>172.79999999999998</v>
      </c>
      <c r="F369" s="2">
        <f>数据源!F401</f>
        <v>1</v>
      </c>
      <c r="G369" s="2">
        <f>数据源!G401</f>
        <v>7.2999999999999995E-2</v>
      </c>
      <c r="H369" s="2">
        <f>数据源!H401</f>
        <v>4.8582175925925931E-2</v>
      </c>
      <c r="I369" s="2">
        <f>数据源!I401</f>
        <v>486</v>
      </c>
      <c r="J369" s="3">
        <f t="shared" si="207"/>
        <v>1</v>
      </c>
      <c r="K369" s="3">
        <f t="shared" si="208"/>
        <v>1</v>
      </c>
      <c r="L369" s="3" t="str">
        <f t="shared" si="209"/>
        <v>碎片</v>
      </c>
      <c r="M369" s="3">
        <f t="shared" ca="1" si="210"/>
        <v>52431</v>
      </c>
      <c r="N369" s="1" t="str">
        <f t="shared" ca="1" si="213"/>
        <v>51411,52411,53411,51421,52421,51431,52431</v>
      </c>
      <c r="O369" s="1" t="str">
        <f t="shared" si="214"/>
        <v>583,583,583,389,389,486,486</v>
      </c>
      <c r="P369" s="1" t="str">
        <f t="shared" si="215"/>
        <v>(1,2),(1,2),(1,2),(1,2),(1,2),(1,1),(1,1)</v>
      </c>
      <c r="Q369" s="3" t="str">
        <f>IF(D369="坦克碎片",VLOOKUP(C369,道具信息!$N$2:$O$291,2,FALSE)&amp;"碎片",VLOOKUP(C369,道具信息!$N$2:$O$291,2,FALSE))</f>
        <v>T4坦克碎片</v>
      </c>
      <c r="R369" s="3">
        <f t="shared" si="205"/>
        <v>3499</v>
      </c>
      <c r="S369" s="11">
        <f t="shared" si="206"/>
        <v>0.34799999999999998</v>
      </c>
      <c r="T369" s="3" t="str">
        <f>VLOOKUP(Q369,道具信息!$Q$3:$S$20,2,FALSE)</f>
        <v>CHEST_ITEM_TYPE_T4_SHARD</v>
      </c>
      <c r="U369" s="3" t="str">
        <f>IF(COUNTIF(U$363:U368,T369)=0,T369,"")</f>
        <v/>
      </c>
      <c r="V369" s="3" t="str">
        <f t="shared" si="216"/>
        <v>CHEST_ITEM_TYPE_T4_SHARD</v>
      </c>
      <c r="W369" s="13" t="str">
        <f t="shared" si="217"/>
        <v/>
      </c>
      <c r="X369" s="3" t="str">
        <f t="shared" si="212"/>
        <v/>
      </c>
      <c r="Y369" s="3" t="str">
        <f t="shared" si="218"/>
        <v>34.8%</v>
      </c>
    </row>
    <row r="370" spans="2:25" x14ac:dyDescent="0.3">
      <c r="B370" s="2">
        <f>数据源!B402</f>
        <v>9</v>
      </c>
      <c r="C370" s="2" t="str">
        <f>数据源!C402</f>
        <v>T1LP1</v>
      </c>
      <c r="D370" s="2" t="str">
        <f>数据源!D402</f>
        <v>部件</v>
      </c>
      <c r="E370" s="2">
        <f>数据源!E402</f>
        <v>13</v>
      </c>
      <c r="F370" s="2">
        <f>数据源!F402</f>
        <v>3</v>
      </c>
      <c r="G370" s="2">
        <f>数据源!G402</f>
        <v>8.0000000000000002E-3</v>
      </c>
      <c r="H370" s="2">
        <f>数据源!H402</f>
        <v>2.3589743589743594E-2</v>
      </c>
      <c r="I370" s="2">
        <f>数据源!I402</f>
        <v>236</v>
      </c>
      <c r="J370" s="3">
        <f t="shared" si="207"/>
        <v>2</v>
      </c>
      <c r="K370" s="3">
        <f t="shared" si="208"/>
        <v>4</v>
      </c>
      <c r="L370" s="3" t="str">
        <f t="shared" si="209"/>
        <v>部件</v>
      </c>
      <c r="M370" s="3">
        <f t="shared" ca="1" si="210"/>
        <v>91001</v>
      </c>
      <c r="N370" s="1" t="str">
        <f t="shared" ca="1" si="213"/>
        <v>51411,52411,53411,51421,52421,51431,52431,91001</v>
      </c>
      <c r="O370" s="1" t="str">
        <f t="shared" si="214"/>
        <v>583,583,583,389,389,486,486,236</v>
      </c>
      <c r="P370" s="1" t="str">
        <f t="shared" si="215"/>
        <v>(1,2),(1,2),(1,2),(1,2),(1,2),(1,1),(1,1),(2,4)</v>
      </c>
      <c r="Q370" s="3" t="str">
        <f>IF(D370="坦克碎片",VLOOKUP(C370,道具信息!$N$2:$O$291,2,FALSE)&amp;"碎片",VLOOKUP(C370,道具信息!$N$2:$O$291,2,FALSE))</f>
        <v>T1部件</v>
      </c>
      <c r="R370" s="3">
        <f t="shared" si="205"/>
        <v>4248</v>
      </c>
      <c r="S370" s="11">
        <f t="shared" si="206"/>
        <v>0.42299999999999999</v>
      </c>
      <c r="T370" s="3" t="str">
        <f>VLOOKUP(Q370,道具信息!$Q$3:$S$20,2,FALSE)</f>
        <v>CHEST_ITEM_TYPE_T1_PART</v>
      </c>
      <c r="U370" s="3" t="str">
        <f>IF(COUNTIF(U$363:U369,T370)=0,T370,"")</f>
        <v>CHEST_ITEM_TYPE_T1_PART</v>
      </c>
      <c r="V370" s="3" t="str">
        <f t="shared" si="216"/>
        <v>CHEST_ITEM_TYPE_T4_SHARD,CHEST_ITEM_TYPE_T1_PART</v>
      </c>
      <c r="W370" s="13">
        <f t="shared" si="217"/>
        <v>0.42299999999999999</v>
      </c>
      <c r="X370" s="3" t="str">
        <f t="shared" si="212"/>
        <v>42.3%</v>
      </c>
      <c r="Y370" s="3" t="str">
        <f t="shared" si="218"/>
        <v>34.8%,42.3%</v>
      </c>
    </row>
    <row r="371" spans="2:25" x14ac:dyDescent="0.3">
      <c r="B371" s="2">
        <f>数据源!B403</f>
        <v>9</v>
      </c>
      <c r="C371" s="2" t="str">
        <f>数据源!C403</f>
        <v>T1LP3</v>
      </c>
      <c r="D371" s="2" t="str">
        <f>数据源!D403</f>
        <v>部件</v>
      </c>
      <c r="E371" s="2">
        <f>数据源!E403</f>
        <v>13</v>
      </c>
      <c r="F371" s="2">
        <f>数据源!F403</f>
        <v>3</v>
      </c>
      <c r="G371" s="2">
        <f>数据源!G403</f>
        <v>8.0000000000000002E-3</v>
      </c>
      <c r="H371" s="2">
        <f>数据源!H403</f>
        <v>2.3589743589743594E-2</v>
      </c>
      <c r="I371" s="2">
        <f>数据源!I403</f>
        <v>236</v>
      </c>
      <c r="J371" s="3">
        <f t="shared" si="207"/>
        <v>2</v>
      </c>
      <c r="K371" s="3">
        <f t="shared" si="208"/>
        <v>4</v>
      </c>
      <c r="L371" s="3" t="str">
        <f t="shared" si="209"/>
        <v>部件</v>
      </c>
      <c r="M371" s="3">
        <f t="shared" ca="1" si="210"/>
        <v>91003</v>
      </c>
      <c r="N371" s="1" t="str">
        <f t="shared" ca="1" si="213"/>
        <v>51411,52411,53411,51421,52421,51431,52431,91001,91003</v>
      </c>
      <c r="O371" s="1" t="str">
        <f t="shared" si="214"/>
        <v>583,583,583,389,389,486,486,236,236</v>
      </c>
      <c r="P371" s="1" t="str">
        <f t="shared" si="215"/>
        <v>(1,2),(1,2),(1,2),(1,2),(1,2),(1,1),(1,1),(2,4),(2,4)</v>
      </c>
      <c r="Q371" s="3" t="str">
        <f>IF(D371="坦克碎片",VLOOKUP(C371,道具信息!$N$2:$O$291,2,FALSE)&amp;"碎片",VLOOKUP(C371,道具信息!$N$2:$O$291,2,FALSE))</f>
        <v>T1部件</v>
      </c>
      <c r="R371" s="3">
        <f t="shared" si="205"/>
        <v>4248</v>
      </c>
      <c r="S371" s="11">
        <f t="shared" si="206"/>
        <v>0.42299999999999999</v>
      </c>
      <c r="T371" s="3" t="str">
        <f>VLOOKUP(Q371,道具信息!$Q$3:$S$20,2,FALSE)</f>
        <v>CHEST_ITEM_TYPE_T1_PART</v>
      </c>
      <c r="U371" s="3" t="str">
        <f>IF(COUNTIF(U$363:U370,T371)=0,T371,"")</f>
        <v/>
      </c>
      <c r="V371" s="3" t="str">
        <f t="shared" si="216"/>
        <v>CHEST_ITEM_TYPE_T4_SHARD,CHEST_ITEM_TYPE_T1_PART</v>
      </c>
      <c r="W371" s="13" t="str">
        <f t="shared" si="217"/>
        <v/>
      </c>
      <c r="X371" s="3" t="str">
        <f t="shared" si="212"/>
        <v/>
      </c>
      <c r="Y371" s="3" t="str">
        <f t="shared" si="218"/>
        <v>34.8%,42.3%</v>
      </c>
    </row>
    <row r="372" spans="2:25" x14ac:dyDescent="0.3">
      <c r="B372" s="2">
        <f>数据源!B404</f>
        <v>9</v>
      </c>
      <c r="C372" s="2" t="str">
        <f>数据源!C404</f>
        <v>T1LP5</v>
      </c>
      <c r="D372" s="2" t="str">
        <f>数据源!D404</f>
        <v>部件</v>
      </c>
      <c r="E372" s="2">
        <f>数据源!E404</f>
        <v>13</v>
      </c>
      <c r="F372" s="2">
        <f>数据源!F404</f>
        <v>3</v>
      </c>
      <c r="G372" s="2">
        <f>数据源!G404</f>
        <v>8.0000000000000002E-3</v>
      </c>
      <c r="H372" s="2">
        <f>数据源!H404</f>
        <v>2.3589743589743594E-2</v>
      </c>
      <c r="I372" s="2">
        <f>数据源!I404</f>
        <v>236</v>
      </c>
      <c r="J372" s="3">
        <f t="shared" si="207"/>
        <v>2</v>
      </c>
      <c r="K372" s="3">
        <f t="shared" si="208"/>
        <v>4</v>
      </c>
      <c r="L372" s="3" t="str">
        <f t="shared" si="209"/>
        <v>部件</v>
      </c>
      <c r="M372" s="3">
        <f t="shared" ca="1" si="210"/>
        <v>91005</v>
      </c>
      <c r="N372" s="1" t="str">
        <f t="shared" ca="1" si="213"/>
        <v>51411,52411,53411,51421,52421,51431,52431,91001,91003,91005</v>
      </c>
      <c r="O372" s="1" t="str">
        <f t="shared" si="214"/>
        <v>583,583,583,389,389,486,486,236,236,236</v>
      </c>
      <c r="P372" s="1" t="str">
        <f t="shared" si="215"/>
        <v>(1,2),(1,2),(1,2),(1,2),(1,2),(1,1),(1,1),(2,4),(2,4),(2,4)</v>
      </c>
      <c r="Q372" s="3" t="str">
        <f>IF(D372="坦克碎片",VLOOKUP(C372,道具信息!$N$2:$O$291,2,FALSE)&amp;"碎片",VLOOKUP(C372,道具信息!$N$2:$O$291,2,FALSE))</f>
        <v>T1部件</v>
      </c>
      <c r="R372" s="3">
        <f t="shared" si="205"/>
        <v>4248</v>
      </c>
      <c r="S372" s="11">
        <f t="shared" si="206"/>
        <v>0.42299999999999999</v>
      </c>
      <c r="T372" s="3" t="str">
        <f>VLOOKUP(Q372,道具信息!$Q$3:$S$20,2,FALSE)</f>
        <v>CHEST_ITEM_TYPE_T1_PART</v>
      </c>
      <c r="U372" s="3" t="str">
        <f>IF(COUNTIF(U$363:U371,T372)=0,T372,"")</f>
        <v/>
      </c>
      <c r="V372" s="3" t="str">
        <f t="shared" si="216"/>
        <v>CHEST_ITEM_TYPE_T4_SHARD,CHEST_ITEM_TYPE_T1_PART</v>
      </c>
      <c r="W372" s="13" t="str">
        <f t="shared" si="217"/>
        <v/>
      </c>
      <c r="X372" s="3" t="str">
        <f t="shared" si="212"/>
        <v/>
      </c>
      <c r="Y372" s="3" t="str">
        <f t="shared" si="218"/>
        <v>34.8%,42.3%</v>
      </c>
    </row>
    <row r="373" spans="2:25" x14ac:dyDescent="0.3">
      <c r="B373" s="2">
        <f>数据源!B405</f>
        <v>9</v>
      </c>
      <c r="C373" s="2" t="str">
        <f>数据源!C405</f>
        <v>T1MP1</v>
      </c>
      <c r="D373" s="2" t="str">
        <f>数据源!D405</f>
        <v>部件</v>
      </c>
      <c r="E373" s="2">
        <f>数据源!E405</f>
        <v>13</v>
      </c>
      <c r="F373" s="2">
        <f>数据源!F405</f>
        <v>3</v>
      </c>
      <c r="G373" s="2">
        <f>数据源!G405</f>
        <v>8.0000000000000002E-3</v>
      </c>
      <c r="H373" s="2">
        <f>数据源!H405</f>
        <v>2.3589743589743594E-2</v>
      </c>
      <c r="I373" s="2">
        <f>数据源!I405</f>
        <v>236</v>
      </c>
      <c r="J373" s="3">
        <f t="shared" si="207"/>
        <v>2</v>
      </c>
      <c r="K373" s="3">
        <f t="shared" si="208"/>
        <v>4</v>
      </c>
      <c r="L373" s="3" t="str">
        <f t="shared" si="209"/>
        <v>部件</v>
      </c>
      <c r="M373" s="3">
        <f t="shared" ca="1" si="210"/>
        <v>91101</v>
      </c>
      <c r="N373" s="1" t="str">
        <f t="shared" ca="1" si="213"/>
        <v>51411,52411,53411,51421,52421,51431,52431,91001,91003,91005,91101</v>
      </c>
      <c r="O373" s="1" t="str">
        <f t="shared" si="214"/>
        <v>583,583,583,389,389,486,486,236,236,236,236</v>
      </c>
      <c r="P373" s="1" t="str">
        <f t="shared" si="215"/>
        <v>(1,2),(1,2),(1,2),(1,2),(1,2),(1,1),(1,1),(2,4),(2,4),(2,4),(2,4)</v>
      </c>
      <c r="Q373" s="3" t="str">
        <f>IF(D373="坦克碎片",VLOOKUP(C373,道具信息!$N$2:$O$291,2,FALSE)&amp;"碎片",VLOOKUP(C373,道具信息!$N$2:$O$291,2,FALSE))</f>
        <v>T1部件</v>
      </c>
      <c r="R373" s="3">
        <f t="shared" si="205"/>
        <v>4248</v>
      </c>
      <c r="S373" s="11">
        <f t="shared" si="206"/>
        <v>0.42299999999999999</v>
      </c>
      <c r="T373" s="3" t="str">
        <f>VLOOKUP(Q373,道具信息!$Q$3:$S$20,2,FALSE)</f>
        <v>CHEST_ITEM_TYPE_T1_PART</v>
      </c>
      <c r="U373" s="3" t="str">
        <f>IF(COUNTIF(U$363:U372,T373)=0,T373,"")</f>
        <v/>
      </c>
      <c r="V373" s="3" t="str">
        <f t="shared" si="216"/>
        <v>CHEST_ITEM_TYPE_T4_SHARD,CHEST_ITEM_TYPE_T1_PART</v>
      </c>
      <c r="W373" s="13" t="str">
        <f t="shared" si="217"/>
        <v/>
      </c>
      <c r="X373" s="3" t="str">
        <f t="shared" si="212"/>
        <v/>
      </c>
      <c r="Y373" s="3" t="str">
        <f t="shared" si="218"/>
        <v>34.8%,42.3%</v>
      </c>
    </row>
    <row r="374" spans="2:25" x14ac:dyDescent="0.3">
      <c r="B374" s="2">
        <f>数据源!B406</f>
        <v>9</v>
      </c>
      <c r="C374" s="2" t="str">
        <f>数据源!C406</f>
        <v>T1MP3</v>
      </c>
      <c r="D374" s="2" t="str">
        <f>数据源!D406</f>
        <v>部件</v>
      </c>
      <c r="E374" s="2">
        <f>数据源!E406</f>
        <v>13</v>
      </c>
      <c r="F374" s="2">
        <f>数据源!F406</f>
        <v>3</v>
      </c>
      <c r="G374" s="2">
        <f>数据源!G406</f>
        <v>8.0000000000000002E-3</v>
      </c>
      <c r="H374" s="2">
        <f>数据源!H406</f>
        <v>2.3589743589743594E-2</v>
      </c>
      <c r="I374" s="2">
        <f>数据源!I406</f>
        <v>236</v>
      </c>
      <c r="J374" s="3">
        <f t="shared" si="207"/>
        <v>2</v>
      </c>
      <c r="K374" s="3">
        <f t="shared" si="208"/>
        <v>4</v>
      </c>
      <c r="L374" s="3" t="str">
        <f t="shared" si="209"/>
        <v>部件</v>
      </c>
      <c r="M374" s="3">
        <f t="shared" ca="1" si="210"/>
        <v>91103</v>
      </c>
      <c r="N374" s="1" t="str">
        <f t="shared" ca="1" si="213"/>
        <v>51411,52411,53411,51421,52421,51431,52431,91001,91003,91005,91101,91103</v>
      </c>
      <c r="O374" s="1" t="str">
        <f t="shared" si="214"/>
        <v>583,583,583,389,389,486,486,236,236,236,236,236</v>
      </c>
      <c r="P374" s="1" t="str">
        <f t="shared" si="215"/>
        <v>(1,2),(1,2),(1,2),(1,2),(1,2),(1,1),(1,1),(2,4),(2,4),(2,4),(2,4),(2,4)</v>
      </c>
      <c r="Q374" s="3" t="str">
        <f>IF(D374="坦克碎片",VLOOKUP(C374,道具信息!$N$2:$O$291,2,FALSE)&amp;"碎片",VLOOKUP(C374,道具信息!$N$2:$O$291,2,FALSE))</f>
        <v>T1部件</v>
      </c>
      <c r="R374" s="3">
        <f t="shared" si="205"/>
        <v>4248</v>
      </c>
      <c r="S374" s="11">
        <f t="shared" si="206"/>
        <v>0.42299999999999999</v>
      </c>
      <c r="T374" s="3" t="str">
        <f>VLOOKUP(Q374,道具信息!$Q$3:$S$20,2,FALSE)</f>
        <v>CHEST_ITEM_TYPE_T1_PART</v>
      </c>
      <c r="U374" s="3" t="str">
        <f>IF(COUNTIF(U$363:U373,T374)=0,T374,"")</f>
        <v/>
      </c>
      <c r="V374" s="3" t="str">
        <f t="shared" si="216"/>
        <v>CHEST_ITEM_TYPE_T4_SHARD,CHEST_ITEM_TYPE_T1_PART</v>
      </c>
      <c r="W374" s="13" t="str">
        <f t="shared" si="217"/>
        <v/>
      </c>
      <c r="X374" s="3" t="str">
        <f t="shared" si="212"/>
        <v/>
      </c>
      <c r="Y374" s="3" t="str">
        <f t="shared" si="218"/>
        <v>34.8%,42.3%</v>
      </c>
    </row>
    <row r="375" spans="2:25" x14ac:dyDescent="0.3">
      <c r="B375" s="2">
        <f>数据源!B407</f>
        <v>9</v>
      </c>
      <c r="C375" s="2" t="str">
        <f>数据源!C407</f>
        <v>T1MP5</v>
      </c>
      <c r="D375" s="2" t="str">
        <f>数据源!D407</f>
        <v>部件</v>
      </c>
      <c r="E375" s="2">
        <f>数据源!E407</f>
        <v>13</v>
      </c>
      <c r="F375" s="2">
        <f>数据源!F407</f>
        <v>3</v>
      </c>
      <c r="G375" s="2">
        <f>数据源!G407</f>
        <v>8.0000000000000002E-3</v>
      </c>
      <c r="H375" s="2">
        <f>数据源!H407</f>
        <v>2.3589743589743594E-2</v>
      </c>
      <c r="I375" s="2">
        <f>数据源!I407</f>
        <v>236</v>
      </c>
      <c r="J375" s="3">
        <f t="shared" si="207"/>
        <v>2</v>
      </c>
      <c r="K375" s="3">
        <f t="shared" si="208"/>
        <v>4</v>
      </c>
      <c r="L375" s="3" t="str">
        <f t="shared" si="209"/>
        <v>部件</v>
      </c>
      <c r="M375" s="3">
        <f t="shared" ca="1" si="210"/>
        <v>91105</v>
      </c>
      <c r="N375" s="1" t="str">
        <f t="shared" ca="1" si="213"/>
        <v>51411,52411,53411,51421,52421,51431,52431,91001,91003,91005,91101,91103,91105</v>
      </c>
      <c r="O375" s="1" t="str">
        <f t="shared" si="214"/>
        <v>583,583,583,389,389,486,486,236,236,236,236,236,236</v>
      </c>
      <c r="P375" s="1" t="str">
        <f t="shared" si="215"/>
        <v>(1,2),(1,2),(1,2),(1,2),(1,2),(1,1),(1,1),(2,4),(2,4),(2,4),(2,4),(2,4),(2,4)</v>
      </c>
      <c r="Q375" s="3" t="str">
        <f>IF(D375="坦克碎片",VLOOKUP(C375,道具信息!$N$2:$O$291,2,FALSE)&amp;"碎片",VLOOKUP(C375,道具信息!$N$2:$O$291,2,FALSE))</f>
        <v>T1部件</v>
      </c>
      <c r="R375" s="3">
        <f t="shared" si="205"/>
        <v>4248</v>
      </c>
      <c r="S375" s="11">
        <f t="shared" si="206"/>
        <v>0.42299999999999999</v>
      </c>
      <c r="T375" s="3" t="str">
        <f>VLOOKUP(Q375,道具信息!$Q$3:$S$20,2,FALSE)</f>
        <v>CHEST_ITEM_TYPE_T1_PART</v>
      </c>
      <c r="U375" s="3" t="str">
        <f>IF(COUNTIF(U$363:U374,T375)=0,T375,"")</f>
        <v/>
      </c>
      <c r="V375" s="3" t="str">
        <f t="shared" si="216"/>
        <v>CHEST_ITEM_TYPE_T4_SHARD,CHEST_ITEM_TYPE_T1_PART</v>
      </c>
      <c r="W375" s="13" t="str">
        <f t="shared" si="217"/>
        <v/>
      </c>
      <c r="X375" s="3" t="str">
        <f t="shared" si="212"/>
        <v/>
      </c>
      <c r="Y375" s="3" t="str">
        <f t="shared" si="218"/>
        <v>34.8%,42.3%</v>
      </c>
    </row>
    <row r="376" spans="2:25" x14ac:dyDescent="0.3">
      <c r="B376" s="2">
        <f>数据源!B408</f>
        <v>9</v>
      </c>
      <c r="C376" s="2" t="str">
        <f>数据源!C408</f>
        <v>T1HP1</v>
      </c>
      <c r="D376" s="2" t="str">
        <f>数据源!D408</f>
        <v>部件</v>
      </c>
      <c r="E376" s="2">
        <f>数据源!E408</f>
        <v>13</v>
      </c>
      <c r="F376" s="2">
        <f>数据源!F408</f>
        <v>3</v>
      </c>
      <c r="G376" s="2">
        <f>数据源!G408</f>
        <v>8.0000000000000002E-3</v>
      </c>
      <c r="H376" s="2">
        <f>数据源!H408</f>
        <v>2.3589743589743594E-2</v>
      </c>
      <c r="I376" s="2">
        <f>数据源!I408</f>
        <v>236</v>
      </c>
      <c r="J376" s="3">
        <f t="shared" si="207"/>
        <v>2</v>
      </c>
      <c r="K376" s="3">
        <f t="shared" si="208"/>
        <v>4</v>
      </c>
      <c r="L376" s="3" t="str">
        <f t="shared" si="209"/>
        <v>部件</v>
      </c>
      <c r="M376" s="3">
        <f t="shared" ca="1" si="210"/>
        <v>91201</v>
      </c>
      <c r="N376" s="1" t="str">
        <f t="shared" ca="1" si="213"/>
        <v>51411,52411,53411,51421,52421,51431,52431,91001,91003,91005,91101,91103,91105,91201</v>
      </c>
      <c r="O376" s="1" t="str">
        <f t="shared" si="214"/>
        <v>583,583,583,389,389,486,486,236,236,236,236,236,236,236</v>
      </c>
      <c r="P376" s="1" t="str">
        <f t="shared" si="215"/>
        <v>(1,2),(1,2),(1,2),(1,2),(1,2),(1,1),(1,1),(2,4),(2,4),(2,4),(2,4),(2,4),(2,4),(2,4)</v>
      </c>
      <c r="Q376" s="3" t="str">
        <f>IF(D376="坦克碎片",VLOOKUP(C376,道具信息!$N$2:$O$291,2,FALSE)&amp;"碎片",VLOOKUP(C376,道具信息!$N$2:$O$291,2,FALSE))</f>
        <v>T1部件</v>
      </c>
      <c r="R376" s="3">
        <f t="shared" si="205"/>
        <v>4248</v>
      </c>
      <c r="S376" s="11">
        <f t="shared" si="206"/>
        <v>0.42299999999999999</v>
      </c>
      <c r="T376" s="3" t="str">
        <f>VLOOKUP(Q376,道具信息!$Q$3:$S$20,2,FALSE)</f>
        <v>CHEST_ITEM_TYPE_T1_PART</v>
      </c>
      <c r="U376" s="3" t="str">
        <f>IF(COUNTIF(U$363:U375,T376)=0,T376,"")</f>
        <v/>
      </c>
      <c r="V376" s="3" t="str">
        <f t="shared" si="216"/>
        <v>CHEST_ITEM_TYPE_T4_SHARD,CHEST_ITEM_TYPE_T1_PART</v>
      </c>
      <c r="W376" s="13" t="str">
        <f t="shared" si="217"/>
        <v/>
      </c>
      <c r="X376" s="3" t="str">
        <f t="shared" si="212"/>
        <v/>
      </c>
      <c r="Y376" s="3" t="str">
        <f t="shared" si="218"/>
        <v>34.8%,42.3%</v>
      </c>
    </row>
    <row r="377" spans="2:25" x14ac:dyDescent="0.3">
      <c r="B377" s="2">
        <f>数据源!B409</f>
        <v>9</v>
      </c>
      <c r="C377" s="2" t="str">
        <f>数据源!C409</f>
        <v>T1HP3</v>
      </c>
      <c r="D377" s="2" t="str">
        <f>数据源!D409</f>
        <v>部件</v>
      </c>
      <c r="E377" s="2">
        <f>数据源!E409</f>
        <v>13</v>
      </c>
      <c r="F377" s="2">
        <f>数据源!F409</f>
        <v>3</v>
      </c>
      <c r="G377" s="2">
        <f>数据源!G409</f>
        <v>8.0000000000000002E-3</v>
      </c>
      <c r="H377" s="2">
        <f>数据源!H409</f>
        <v>2.3589743589743594E-2</v>
      </c>
      <c r="I377" s="2">
        <f>数据源!I409</f>
        <v>236</v>
      </c>
      <c r="J377" s="3">
        <f t="shared" si="207"/>
        <v>2</v>
      </c>
      <c r="K377" s="3">
        <f t="shared" si="208"/>
        <v>4</v>
      </c>
      <c r="L377" s="3" t="str">
        <f t="shared" si="209"/>
        <v>部件</v>
      </c>
      <c r="M377" s="3">
        <f t="shared" ca="1" si="210"/>
        <v>91203</v>
      </c>
      <c r="N377" s="1" t="str">
        <f t="shared" ca="1" si="213"/>
        <v>51411,52411,53411,51421,52421,51431,52431,91001,91003,91005,91101,91103,91105,91201,91203</v>
      </c>
      <c r="O377" s="1" t="str">
        <f t="shared" si="214"/>
        <v>583,583,583,389,389,486,486,236,236,236,236,236,236,236,236</v>
      </c>
      <c r="P377" s="1" t="str">
        <f t="shared" si="215"/>
        <v>(1,2),(1,2),(1,2),(1,2),(1,2),(1,1),(1,1),(2,4),(2,4),(2,4),(2,4),(2,4),(2,4),(2,4),(2,4)</v>
      </c>
      <c r="Q377" s="3" t="str">
        <f>IF(D377="坦克碎片",VLOOKUP(C377,道具信息!$N$2:$O$291,2,FALSE)&amp;"碎片",VLOOKUP(C377,道具信息!$N$2:$O$291,2,FALSE))</f>
        <v>T1部件</v>
      </c>
      <c r="R377" s="3">
        <f t="shared" si="205"/>
        <v>4248</v>
      </c>
      <c r="S377" s="11">
        <f t="shared" si="206"/>
        <v>0.42299999999999999</v>
      </c>
      <c r="T377" s="3" t="str">
        <f>VLOOKUP(Q377,道具信息!$Q$3:$S$20,2,FALSE)</f>
        <v>CHEST_ITEM_TYPE_T1_PART</v>
      </c>
      <c r="U377" s="3" t="str">
        <f>IF(COUNTIF(U$363:U376,T377)=0,T377,"")</f>
        <v/>
      </c>
      <c r="V377" s="3" t="str">
        <f t="shared" si="216"/>
        <v>CHEST_ITEM_TYPE_T4_SHARD,CHEST_ITEM_TYPE_T1_PART</v>
      </c>
      <c r="W377" s="13" t="str">
        <f t="shared" si="217"/>
        <v/>
      </c>
      <c r="X377" s="3" t="str">
        <f t="shared" si="212"/>
        <v/>
      </c>
      <c r="Y377" s="3" t="str">
        <f t="shared" si="218"/>
        <v>34.8%,42.3%</v>
      </c>
    </row>
    <row r="378" spans="2:25" x14ac:dyDescent="0.3">
      <c r="B378" s="2">
        <f>数据源!B410</f>
        <v>9</v>
      </c>
      <c r="C378" s="2" t="str">
        <f>数据源!C410</f>
        <v>T1HP5</v>
      </c>
      <c r="D378" s="2" t="str">
        <f>数据源!D410</f>
        <v>部件</v>
      </c>
      <c r="E378" s="2">
        <f>数据源!E410</f>
        <v>13</v>
      </c>
      <c r="F378" s="2">
        <f>数据源!F410</f>
        <v>3</v>
      </c>
      <c r="G378" s="2">
        <f>数据源!G410</f>
        <v>8.0000000000000002E-3</v>
      </c>
      <c r="H378" s="2">
        <f>数据源!H410</f>
        <v>2.3589743589743594E-2</v>
      </c>
      <c r="I378" s="2">
        <f>数据源!I410</f>
        <v>236</v>
      </c>
      <c r="J378" s="3">
        <f t="shared" si="207"/>
        <v>2</v>
      </c>
      <c r="K378" s="3">
        <f t="shared" si="208"/>
        <v>4</v>
      </c>
      <c r="L378" s="3" t="str">
        <f t="shared" si="209"/>
        <v>部件</v>
      </c>
      <c r="M378" s="3">
        <f t="shared" ca="1" si="210"/>
        <v>91205</v>
      </c>
      <c r="N378" s="1" t="str">
        <f t="shared" ca="1" si="213"/>
        <v>51411,52411,53411,51421,52421,51431,52431,91001,91003,91005,91101,91103,91105,91201,91203,91205</v>
      </c>
      <c r="O378" s="1" t="str">
        <f t="shared" si="214"/>
        <v>583,583,583,389,389,486,486,236,236,236,236,236,236,236,236,236</v>
      </c>
      <c r="P378" s="1" t="str">
        <f t="shared" si="215"/>
        <v>(1,2),(1,2),(1,2),(1,2),(1,2),(1,1),(1,1),(2,4),(2,4),(2,4),(2,4),(2,4),(2,4),(2,4),(2,4),(2,4)</v>
      </c>
      <c r="Q378" s="3" t="str">
        <f>IF(D378="坦克碎片",VLOOKUP(C378,道具信息!$N$2:$O$291,2,FALSE)&amp;"碎片",VLOOKUP(C378,道具信息!$N$2:$O$291,2,FALSE))</f>
        <v>T1部件</v>
      </c>
      <c r="R378" s="3">
        <f t="shared" si="205"/>
        <v>4248</v>
      </c>
      <c r="S378" s="11">
        <f t="shared" si="206"/>
        <v>0.42299999999999999</v>
      </c>
      <c r="T378" s="3" t="str">
        <f>VLOOKUP(Q378,道具信息!$Q$3:$S$20,2,FALSE)</f>
        <v>CHEST_ITEM_TYPE_T1_PART</v>
      </c>
      <c r="U378" s="3" t="str">
        <f>IF(COUNTIF(U$363:U377,T378)=0,T378,"")</f>
        <v/>
      </c>
      <c r="V378" s="3" t="str">
        <f t="shared" si="216"/>
        <v>CHEST_ITEM_TYPE_T4_SHARD,CHEST_ITEM_TYPE_T1_PART</v>
      </c>
      <c r="W378" s="13" t="str">
        <f t="shared" si="217"/>
        <v/>
      </c>
      <c r="X378" s="3" t="str">
        <f t="shared" si="212"/>
        <v/>
      </c>
      <c r="Y378" s="3" t="str">
        <f t="shared" si="218"/>
        <v>34.8%,42.3%</v>
      </c>
    </row>
    <row r="379" spans="2:25" x14ac:dyDescent="0.3">
      <c r="B379" s="2">
        <f>数据源!B411</f>
        <v>9</v>
      </c>
      <c r="C379" s="2" t="str">
        <f>数据源!C411</f>
        <v>T1LP2</v>
      </c>
      <c r="D379" s="2" t="str">
        <f>数据源!D411</f>
        <v>部件</v>
      </c>
      <c r="E379" s="2">
        <f>数据源!E411</f>
        <v>13</v>
      </c>
      <c r="F379" s="2">
        <f>数据源!F411</f>
        <v>3</v>
      </c>
      <c r="G379" s="2">
        <f>数据源!G411</f>
        <v>8.0000000000000002E-3</v>
      </c>
      <c r="H379" s="2">
        <f>数据源!H411</f>
        <v>2.3589743589743594E-2</v>
      </c>
      <c r="I379" s="2">
        <f>数据源!I411</f>
        <v>236</v>
      </c>
      <c r="J379" s="3">
        <f t="shared" si="207"/>
        <v>2</v>
      </c>
      <c r="K379" s="3">
        <f t="shared" si="208"/>
        <v>4</v>
      </c>
      <c r="L379" s="3" t="str">
        <f t="shared" si="209"/>
        <v>部件</v>
      </c>
      <c r="M379" s="3">
        <f t="shared" ca="1" si="210"/>
        <v>91002</v>
      </c>
      <c r="N379" s="1" t="str">
        <f t="shared" ca="1" si="213"/>
        <v>51411,52411,53411,51421,52421,51431,52431,91001,91003,91005,91101,91103,91105,91201,91203,91205,91002</v>
      </c>
      <c r="O379" s="1" t="str">
        <f t="shared" si="214"/>
        <v>583,583,583,389,389,486,486,236,236,236,236,236,236,236,236,236,236</v>
      </c>
      <c r="P379" s="1" t="str">
        <f t="shared" si="215"/>
        <v>(1,2),(1,2),(1,2),(1,2),(1,2),(1,1),(1,1),(2,4),(2,4),(2,4),(2,4),(2,4),(2,4),(2,4),(2,4),(2,4),(2,4)</v>
      </c>
      <c r="Q379" s="3" t="str">
        <f>IF(D379="坦克碎片",VLOOKUP(C379,道具信息!$N$2:$O$291,2,FALSE)&amp;"碎片",VLOOKUP(C379,道具信息!$N$2:$O$291,2,FALSE))</f>
        <v>T1部件</v>
      </c>
      <c r="R379" s="3">
        <f t="shared" si="205"/>
        <v>4248</v>
      </c>
      <c r="S379" s="11">
        <f t="shared" si="206"/>
        <v>0.42299999999999999</v>
      </c>
      <c r="T379" s="3" t="str">
        <f>VLOOKUP(Q379,道具信息!$Q$3:$S$20,2,FALSE)</f>
        <v>CHEST_ITEM_TYPE_T1_PART</v>
      </c>
      <c r="U379" s="3" t="str">
        <f>IF(COUNTIF(U$363:U378,T379)=0,T379,"")</f>
        <v/>
      </c>
      <c r="V379" s="3" t="str">
        <f t="shared" si="216"/>
        <v>CHEST_ITEM_TYPE_T4_SHARD,CHEST_ITEM_TYPE_T1_PART</v>
      </c>
      <c r="W379" s="13" t="str">
        <f t="shared" si="217"/>
        <v/>
      </c>
      <c r="X379" s="3" t="str">
        <f t="shared" si="212"/>
        <v/>
      </c>
      <c r="Y379" s="3" t="str">
        <f t="shared" si="218"/>
        <v>34.8%,42.3%</v>
      </c>
    </row>
    <row r="380" spans="2:25" x14ac:dyDescent="0.3">
      <c r="B380" s="2">
        <f>数据源!B412</f>
        <v>9</v>
      </c>
      <c r="C380" s="2" t="str">
        <f>数据源!C412</f>
        <v>T1LP4</v>
      </c>
      <c r="D380" s="2" t="str">
        <f>数据源!D412</f>
        <v>部件</v>
      </c>
      <c r="E380" s="2">
        <f>数据源!E412</f>
        <v>13</v>
      </c>
      <c r="F380" s="2">
        <f>数据源!F412</f>
        <v>3</v>
      </c>
      <c r="G380" s="2">
        <f>数据源!G412</f>
        <v>8.0000000000000002E-3</v>
      </c>
      <c r="H380" s="2">
        <f>数据源!H412</f>
        <v>2.3589743589743594E-2</v>
      </c>
      <c r="I380" s="2">
        <f>数据源!I412</f>
        <v>236</v>
      </c>
      <c r="J380" s="3">
        <f t="shared" si="207"/>
        <v>2</v>
      </c>
      <c r="K380" s="3">
        <f t="shared" si="208"/>
        <v>4</v>
      </c>
      <c r="L380" s="3" t="str">
        <f t="shared" si="209"/>
        <v>部件</v>
      </c>
      <c r="M380" s="3">
        <f t="shared" ca="1" si="210"/>
        <v>91004</v>
      </c>
      <c r="N380" s="1" t="str">
        <f t="shared" ca="1" si="213"/>
        <v>51411,52411,53411,51421,52421,51431,52431,91001,91003,91005,91101,91103,91105,91201,91203,91205,91002,91004</v>
      </c>
      <c r="O380" s="1" t="str">
        <f t="shared" si="214"/>
        <v>583,583,583,389,389,486,486,236,236,236,236,236,236,236,236,236,236,236</v>
      </c>
      <c r="P380" s="1" t="str">
        <f t="shared" si="215"/>
        <v>(1,2),(1,2),(1,2),(1,2),(1,2),(1,1),(1,1),(2,4),(2,4),(2,4),(2,4),(2,4),(2,4),(2,4),(2,4),(2,4),(2,4),(2,4)</v>
      </c>
      <c r="Q380" s="3" t="str">
        <f>IF(D380="坦克碎片",VLOOKUP(C380,道具信息!$N$2:$O$291,2,FALSE)&amp;"碎片",VLOOKUP(C380,道具信息!$N$2:$O$291,2,FALSE))</f>
        <v>T1部件</v>
      </c>
      <c r="R380" s="3">
        <f t="shared" si="205"/>
        <v>4248</v>
      </c>
      <c r="S380" s="11">
        <f t="shared" si="206"/>
        <v>0.42299999999999999</v>
      </c>
      <c r="T380" s="3" t="str">
        <f>VLOOKUP(Q380,道具信息!$Q$3:$S$20,2,FALSE)</f>
        <v>CHEST_ITEM_TYPE_T1_PART</v>
      </c>
      <c r="U380" s="3" t="str">
        <f>IF(COUNTIF(U$363:U379,T380)=0,T380,"")</f>
        <v/>
      </c>
      <c r="V380" s="3" t="str">
        <f t="shared" si="216"/>
        <v>CHEST_ITEM_TYPE_T4_SHARD,CHEST_ITEM_TYPE_T1_PART</v>
      </c>
      <c r="W380" s="13" t="str">
        <f t="shared" si="217"/>
        <v/>
      </c>
      <c r="X380" s="3" t="str">
        <f t="shared" si="212"/>
        <v/>
      </c>
      <c r="Y380" s="3" t="str">
        <f t="shared" si="218"/>
        <v>34.8%,42.3%</v>
      </c>
    </row>
    <row r="381" spans="2:25" x14ac:dyDescent="0.3">
      <c r="B381" s="2">
        <f>数据源!B413</f>
        <v>9</v>
      </c>
      <c r="C381" s="2" t="str">
        <f>数据源!C413</f>
        <v>T1LP6</v>
      </c>
      <c r="D381" s="2" t="str">
        <f>数据源!D413</f>
        <v>部件</v>
      </c>
      <c r="E381" s="2">
        <f>数据源!E413</f>
        <v>13</v>
      </c>
      <c r="F381" s="2">
        <f>数据源!F413</f>
        <v>3</v>
      </c>
      <c r="G381" s="2">
        <f>数据源!G413</f>
        <v>8.0000000000000002E-3</v>
      </c>
      <c r="H381" s="2">
        <f>数据源!H413</f>
        <v>2.3589743589743594E-2</v>
      </c>
      <c r="I381" s="2">
        <f>数据源!I413</f>
        <v>236</v>
      </c>
      <c r="J381" s="3">
        <f t="shared" si="207"/>
        <v>2</v>
      </c>
      <c r="K381" s="3">
        <f t="shared" si="208"/>
        <v>4</v>
      </c>
      <c r="L381" s="3" t="str">
        <f t="shared" si="209"/>
        <v>部件</v>
      </c>
      <c r="M381" s="3">
        <f t="shared" ca="1" si="210"/>
        <v>91006</v>
      </c>
      <c r="N381" s="1" t="str">
        <f t="shared" ca="1" si="213"/>
        <v>51411,52411,53411,51421,52421,51431,52431,91001,91003,91005,91101,91103,91105,91201,91203,91205,91002,91004,91006</v>
      </c>
      <c r="O381" s="1" t="str">
        <f t="shared" si="214"/>
        <v>583,583,583,389,389,486,486,236,236,236,236,236,236,236,236,236,236,236,236</v>
      </c>
      <c r="P381" s="1" t="str">
        <f t="shared" si="215"/>
        <v>(1,2),(1,2),(1,2),(1,2),(1,2),(1,1),(1,1),(2,4),(2,4),(2,4),(2,4),(2,4),(2,4),(2,4),(2,4),(2,4),(2,4),(2,4),(2,4)</v>
      </c>
      <c r="Q381" s="3" t="str">
        <f>IF(D381="坦克碎片",VLOOKUP(C381,道具信息!$N$2:$O$291,2,FALSE)&amp;"碎片",VLOOKUP(C381,道具信息!$N$2:$O$291,2,FALSE))</f>
        <v>T1部件</v>
      </c>
      <c r="R381" s="3">
        <f t="shared" si="205"/>
        <v>4248</v>
      </c>
      <c r="S381" s="11">
        <f t="shared" si="206"/>
        <v>0.42299999999999999</v>
      </c>
      <c r="T381" s="3" t="str">
        <f>VLOOKUP(Q381,道具信息!$Q$3:$S$20,2,FALSE)</f>
        <v>CHEST_ITEM_TYPE_T1_PART</v>
      </c>
      <c r="U381" s="3" t="str">
        <f>IF(COUNTIF(U$363:U380,T381)=0,T381,"")</f>
        <v/>
      </c>
      <c r="V381" s="3" t="str">
        <f t="shared" si="216"/>
        <v>CHEST_ITEM_TYPE_T4_SHARD,CHEST_ITEM_TYPE_T1_PART</v>
      </c>
      <c r="W381" s="13" t="str">
        <f t="shared" si="217"/>
        <v/>
      </c>
      <c r="X381" s="3" t="str">
        <f t="shared" si="212"/>
        <v/>
      </c>
      <c r="Y381" s="3" t="str">
        <f t="shared" si="218"/>
        <v>34.8%,42.3%</v>
      </c>
    </row>
    <row r="382" spans="2:25" x14ac:dyDescent="0.3">
      <c r="B382" s="2">
        <f>数据源!B414</f>
        <v>9</v>
      </c>
      <c r="C382" s="2" t="str">
        <f>数据源!C414</f>
        <v>T1MP2</v>
      </c>
      <c r="D382" s="2" t="str">
        <f>数据源!D414</f>
        <v>部件</v>
      </c>
      <c r="E382" s="2">
        <f>数据源!E414</f>
        <v>13</v>
      </c>
      <c r="F382" s="2">
        <f>数据源!F414</f>
        <v>3</v>
      </c>
      <c r="G382" s="2">
        <f>数据源!G414</f>
        <v>8.0000000000000002E-3</v>
      </c>
      <c r="H382" s="2">
        <f>数据源!H414</f>
        <v>2.3589743589743594E-2</v>
      </c>
      <c r="I382" s="2">
        <f>数据源!I414</f>
        <v>236</v>
      </c>
      <c r="J382" s="3">
        <f t="shared" si="207"/>
        <v>2</v>
      </c>
      <c r="K382" s="3">
        <f t="shared" si="208"/>
        <v>4</v>
      </c>
      <c r="L382" s="3" t="str">
        <f t="shared" si="209"/>
        <v>部件</v>
      </c>
      <c r="M382" s="3">
        <f t="shared" ca="1" si="210"/>
        <v>91102</v>
      </c>
      <c r="N382" s="1" t="str">
        <f t="shared" ca="1" si="213"/>
        <v>51411,52411,53411,51421,52421,51431,52431,91001,91003,91005,91101,91103,91105,91201,91203,91205,91002,91004,91006,91102</v>
      </c>
      <c r="O382" s="1" t="str">
        <f t="shared" si="214"/>
        <v>583,583,583,389,389,486,486,236,236,236,236,236,236,236,236,236,236,236,236,236</v>
      </c>
      <c r="P382" s="1" t="str">
        <f t="shared" si="215"/>
        <v>(1,2),(1,2),(1,2),(1,2),(1,2),(1,1),(1,1),(2,4),(2,4),(2,4),(2,4),(2,4),(2,4),(2,4),(2,4),(2,4),(2,4),(2,4),(2,4),(2,4)</v>
      </c>
      <c r="Q382" s="3" t="str">
        <f>IF(D382="坦克碎片",VLOOKUP(C382,道具信息!$N$2:$O$291,2,FALSE)&amp;"碎片",VLOOKUP(C382,道具信息!$N$2:$O$291,2,FALSE))</f>
        <v>T1部件</v>
      </c>
      <c r="R382" s="3">
        <f t="shared" si="205"/>
        <v>4248</v>
      </c>
      <c r="S382" s="11">
        <f t="shared" si="206"/>
        <v>0.42299999999999999</v>
      </c>
      <c r="T382" s="3" t="str">
        <f>VLOOKUP(Q382,道具信息!$Q$3:$S$20,2,FALSE)</f>
        <v>CHEST_ITEM_TYPE_T1_PART</v>
      </c>
      <c r="U382" s="3" t="str">
        <f>IF(COUNTIF(U$363:U381,T382)=0,T382,"")</f>
        <v/>
      </c>
      <c r="V382" s="3" t="str">
        <f t="shared" si="216"/>
        <v>CHEST_ITEM_TYPE_T4_SHARD,CHEST_ITEM_TYPE_T1_PART</v>
      </c>
      <c r="W382" s="13" t="str">
        <f t="shared" si="217"/>
        <v/>
      </c>
      <c r="X382" s="3" t="str">
        <f t="shared" si="212"/>
        <v/>
      </c>
      <c r="Y382" s="3" t="str">
        <f t="shared" si="218"/>
        <v>34.8%,42.3%</v>
      </c>
    </row>
    <row r="383" spans="2:25" x14ac:dyDescent="0.3">
      <c r="B383" s="2">
        <f>数据源!B415</f>
        <v>9</v>
      </c>
      <c r="C383" s="2" t="str">
        <f>数据源!C415</f>
        <v>T1MP4</v>
      </c>
      <c r="D383" s="2" t="str">
        <f>数据源!D415</f>
        <v>部件</v>
      </c>
      <c r="E383" s="2">
        <f>数据源!E415</f>
        <v>13</v>
      </c>
      <c r="F383" s="2">
        <f>数据源!F415</f>
        <v>3</v>
      </c>
      <c r="G383" s="2">
        <f>数据源!G415</f>
        <v>8.0000000000000002E-3</v>
      </c>
      <c r="H383" s="2">
        <f>数据源!H415</f>
        <v>2.3589743589743594E-2</v>
      </c>
      <c r="I383" s="2">
        <f>数据源!I415</f>
        <v>236</v>
      </c>
      <c r="J383" s="3">
        <f t="shared" si="207"/>
        <v>2</v>
      </c>
      <c r="K383" s="3">
        <f t="shared" si="208"/>
        <v>4</v>
      </c>
      <c r="L383" s="3" t="str">
        <f t="shared" si="209"/>
        <v>部件</v>
      </c>
      <c r="M383" s="3">
        <f t="shared" ca="1" si="210"/>
        <v>91104</v>
      </c>
      <c r="N383" s="1" t="str">
        <f t="shared" ca="1" si="213"/>
        <v>51411,52411,53411,51421,52421,51431,52431,91001,91003,91005,91101,91103,91105,91201,91203,91205,91002,91004,91006,91102,91104</v>
      </c>
      <c r="O383" s="1" t="str">
        <f t="shared" si="214"/>
        <v>583,583,583,389,389,486,486,236,236,236,236,236,236,236,236,236,236,236,236,236,236</v>
      </c>
      <c r="P383" s="1" t="str">
        <f t="shared" si="215"/>
        <v>(1,2),(1,2),(1,2),(1,2),(1,2),(1,1),(1,1),(2,4),(2,4),(2,4),(2,4),(2,4),(2,4),(2,4),(2,4),(2,4),(2,4),(2,4),(2,4),(2,4),(2,4)</v>
      </c>
      <c r="Q383" s="3" t="str">
        <f>IF(D383="坦克碎片",VLOOKUP(C383,道具信息!$N$2:$O$291,2,FALSE)&amp;"碎片",VLOOKUP(C383,道具信息!$N$2:$O$291,2,FALSE))</f>
        <v>T1部件</v>
      </c>
      <c r="R383" s="3">
        <f t="shared" si="205"/>
        <v>4248</v>
      </c>
      <c r="S383" s="11">
        <f t="shared" si="206"/>
        <v>0.42299999999999999</v>
      </c>
      <c r="T383" s="3" t="str">
        <f>VLOOKUP(Q383,道具信息!$Q$3:$S$20,2,FALSE)</f>
        <v>CHEST_ITEM_TYPE_T1_PART</v>
      </c>
      <c r="U383" s="3" t="str">
        <f>IF(COUNTIF(U$363:U382,T383)=0,T383,"")</f>
        <v/>
      </c>
      <c r="V383" s="3" t="str">
        <f t="shared" si="216"/>
        <v>CHEST_ITEM_TYPE_T4_SHARD,CHEST_ITEM_TYPE_T1_PART</v>
      </c>
      <c r="W383" s="13" t="str">
        <f t="shared" si="217"/>
        <v/>
      </c>
      <c r="X383" s="3" t="str">
        <f t="shared" si="212"/>
        <v/>
      </c>
      <c r="Y383" s="3" t="str">
        <f t="shared" si="218"/>
        <v>34.8%,42.3%</v>
      </c>
    </row>
    <row r="384" spans="2:25" x14ac:dyDescent="0.3">
      <c r="B384" s="2">
        <f>数据源!B416</f>
        <v>9</v>
      </c>
      <c r="C384" s="2" t="str">
        <f>数据源!C416</f>
        <v>T1MP6</v>
      </c>
      <c r="D384" s="2" t="str">
        <f>数据源!D416</f>
        <v>部件</v>
      </c>
      <c r="E384" s="2">
        <f>数据源!E416</f>
        <v>13</v>
      </c>
      <c r="F384" s="2">
        <f>数据源!F416</f>
        <v>3</v>
      </c>
      <c r="G384" s="2">
        <f>数据源!G416</f>
        <v>8.0000000000000002E-3</v>
      </c>
      <c r="H384" s="2">
        <f>数据源!H416</f>
        <v>2.3589743589743594E-2</v>
      </c>
      <c r="I384" s="2">
        <f>数据源!I416</f>
        <v>236</v>
      </c>
      <c r="J384" s="3">
        <f t="shared" si="207"/>
        <v>2</v>
      </c>
      <c r="K384" s="3">
        <f t="shared" si="208"/>
        <v>4</v>
      </c>
      <c r="L384" s="3" t="str">
        <f t="shared" si="209"/>
        <v>部件</v>
      </c>
      <c r="M384" s="3">
        <f t="shared" ca="1" si="210"/>
        <v>91106</v>
      </c>
      <c r="N384" s="1" t="str">
        <f t="shared" ca="1" si="213"/>
        <v>51411,52411,53411,51421,52421,51431,52431,91001,91003,91005,91101,91103,91105,91201,91203,91205,91002,91004,91006,91102,91104,91106</v>
      </c>
      <c r="O384" s="1" t="str">
        <f t="shared" si="214"/>
        <v>583,583,583,389,389,486,486,236,236,236,236,236,236,236,236,236,236,236,236,236,236,236</v>
      </c>
      <c r="P384" s="1" t="str">
        <f t="shared" si="215"/>
        <v>(1,2),(1,2),(1,2),(1,2),(1,2),(1,1),(1,1),(2,4),(2,4),(2,4),(2,4),(2,4),(2,4),(2,4),(2,4),(2,4),(2,4),(2,4),(2,4),(2,4),(2,4),(2,4)</v>
      </c>
      <c r="Q384" s="3" t="str">
        <f>IF(D384="坦克碎片",VLOOKUP(C384,道具信息!$N$2:$O$291,2,FALSE)&amp;"碎片",VLOOKUP(C384,道具信息!$N$2:$O$291,2,FALSE))</f>
        <v>T1部件</v>
      </c>
      <c r="R384" s="3">
        <f t="shared" si="205"/>
        <v>4248</v>
      </c>
      <c r="S384" s="11">
        <f t="shared" si="206"/>
        <v>0.42299999999999999</v>
      </c>
      <c r="T384" s="3" t="str">
        <f>VLOOKUP(Q384,道具信息!$Q$3:$S$20,2,FALSE)</f>
        <v>CHEST_ITEM_TYPE_T1_PART</v>
      </c>
      <c r="U384" s="3" t="str">
        <f>IF(COUNTIF(U$363:U383,T384)=0,T384,"")</f>
        <v/>
      </c>
      <c r="V384" s="3" t="str">
        <f t="shared" si="216"/>
        <v>CHEST_ITEM_TYPE_T4_SHARD,CHEST_ITEM_TYPE_T1_PART</v>
      </c>
      <c r="W384" s="13" t="str">
        <f t="shared" si="217"/>
        <v/>
      </c>
      <c r="X384" s="3" t="str">
        <f t="shared" si="212"/>
        <v/>
      </c>
      <c r="Y384" s="3" t="str">
        <f t="shared" si="218"/>
        <v>34.8%,42.3%</v>
      </c>
    </row>
    <row r="385" spans="2:25" x14ac:dyDescent="0.3">
      <c r="B385" s="2">
        <f>数据源!B417</f>
        <v>9</v>
      </c>
      <c r="C385" s="2" t="str">
        <f>数据源!C417</f>
        <v>T1HP2</v>
      </c>
      <c r="D385" s="2" t="str">
        <f>数据源!D417</f>
        <v>部件</v>
      </c>
      <c r="E385" s="2">
        <f>数据源!E417</f>
        <v>13</v>
      </c>
      <c r="F385" s="2">
        <f>数据源!F417</f>
        <v>3</v>
      </c>
      <c r="G385" s="2">
        <f>数据源!G417</f>
        <v>8.0000000000000002E-3</v>
      </c>
      <c r="H385" s="2">
        <f>数据源!H417</f>
        <v>2.3589743589743594E-2</v>
      </c>
      <c r="I385" s="2">
        <f>数据源!I417</f>
        <v>236</v>
      </c>
      <c r="J385" s="3">
        <f t="shared" si="207"/>
        <v>2</v>
      </c>
      <c r="K385" s="3">
        <f t="shared" si="208"/>
        <v>4</v>
      </c>
      <c r="L385" s="3" t="str">
        <f t="shared" si="209"/>
        <v>部件</v>
      </c>
      <c r="M385" s="3">
        <f t="shared" ca="1" si="210"/>
        <v>91202</v>
      </c>
      <c r="N385" s="1" t="str">
        <f t="shared" ca="1" si="213"/>
        <v>51411,52411,53411,51421,52421,51431,52431,91001,91003,91005,91101,91103,91105,91201,91203,91205,91002,91004,91006,91102,91104,91106,91202</v>
      </c>
      <c r="O385" s="1" t="str">
        <f t="shared" si="214"/>
        <v>583,583,583,389,389,486,486,236,236,236,236,236,236,236,236,236,236,236,236,236,236,236,236</v>
      </c>
      <c r="P385" s="1" t="str">
        <f t="shared" si="215"/>
        <v>(1,2),(1,2),(1,2),(1,2),(1,2),(1,1),(1,1),(2,4),(2,4),(2,4),(2,4),(2,4),(2,4),(2,4),(2,4),(2,4),(2,4),(2,4),(2,4),(2,4),(2,4),(2,4),(2,4)</v>
      </c>
      <c r="Q385" s="3" t="str">
        <f>IF(D385="坦克碎片",VLOOKUP(C385,道具信息!$N$2:$O$291,2,FALSE)&amp;"碎片",VLOOKUP(C385,道具信息!$N$2:$O$291,2,FALSE))</f>
        <v>T1部件</v>
      </c>
      <c r="R385" s="3">
        <f t="shared" si="205"/>
        <v>4248</v>
      </c>
      <c r="S385" s="11">
        <f t="shared" si="206"/>
        <v>0.42299999999999999</v>
      </c>
      <c r="T385" s="3" t="str">
        <f>VLOOKUP(Q385,道具信息!$Q$3:$S$20,2,FALSE)</f>
        <v>CHEST_ITEM_TYPE_T1_PART</v>
      </c>
      <c r="U385" s="3" t="str">
        <f>IF(COUNTIF(U$363:U384,T385)=0,T385,"")</f>
        <v/>
      </c>
      <c r="V385" s="3" t="str">
        <f t="shared" si="216"/>
        <v>CHEST_ITEM_TYPE_T4_SHARD,CHEST_ITEM_TYPE_T1_PART</v>
      </c>
      <c r="W385" s="13" t="str">
        <f t="shared" si="217"/>
        <v/>
      </c>
      <c r="X385" s="3" t="str">
        <f t="shared" si="212"/>
        <v/>
      </c>
      <c r="Y385" s="3" t="str">
        <f t="shared" si="218"/>
        <v>34.8%,42.3%</v>
      </c>
    </row>
    <row r="386" spans="2:25" x14ac:dyDescent="0.3">
      <c r="B386" s="2">
        <f>数据源!B418</f>
        <v>9</v>
      </c>
      <c r="C386" s="2" t="str">
        <f>数据源!C418</f>
        <v>T1HP4</v>
      </c>
      <c r="D386" s="2" t="str">
        <f>数据源!D418</f>
        <v>部件</v>
      </c>
      <c r="E386" s="2">
        <f>数据源!E418</f>
        <v>13</v>
      </c>
      <c r="F386" s="2">
        <f>数据源!F418</f>
        <v>3</v>
      </c>
      <c r="G386" s="2">
        <f>数据源!G418</f>
        <v>8.0000000000000002E-3</v>
      </c>
      <c r="H386" s="2">
        <f>数据源!H418</f>
        <v>2.3589743589743594E-2</v>
      </c>
      <c r="I386" s="2">
        <f>数据源!I418</f>
        <v>236</v>
      </c>
      <c r="J386" s="3">
        <f t="shared" si="207"/>
        <v>2</v>
      </c>
      <c r="K386" s="3">
        <f t="shared" si="208"/>
        <v>4</v>
      </c>
      <c r="L386" s="3" t="str">
        <f t="shared" si="209"/>
        <v>部件</v>
      </c>
      <c r="M386" s="3">
        <f t="shared" ca="1" si="210"/>
        <v>91204</v>
      </c>
      <c r="N386" s="1" t="str">
        <f t="shared" ca="1" si="213"/>
        <v>51411,52411,53411,51421,52421,51431,52431,91001,91003,91005,91101,91103,91105,91201,91203,91205,91002,91004,91006,91102,91104,91106,91202,91204</v>
      </c>
      <c r="O386" s="1" t="str">
        <f t="shared" si="214"/>
        <v>583,583,583,389,389,486,486,236,236,236,236,236,236,236,236,236,236,236,236,236,236,236,236,236</v>
      </c>
      <c r="P386" s="1" t="str">
        <f t="shared" si="215"/>
        <v>(1,2),(1,2),(1,2),(1,2),(1,2),(1,1),(1,1),(2,4),(2,4),(2,4),(2,4),(2,4),(2,4),(2,4),(2,4),(2,4),(2,4),(2,4),(2,4),(2,4),(2,4),(2,4),(2,4),(2,4)</v>
      </c>
      <c r="Q386" s="3" t="str">
        <f>IF(D386="坦克碎片",VLOOKUP(C386,道具信息!$N$2:$O$291,2,FALSE)&amp;"碎片",VLOOKUP(C386,道具信息!$N$2:$O$291,2,FALSE))</f>
        <v>T1部件</v>
      </c>
      <c r="R386" s="3">
        <f t="shared" si="205"/>
        <v>4248</v>
      </c>
      <c r="S386" s="11">
        <f t="shared" si="206"/>
        <v>0.42299999999999999</v>
      </c>
      <c r="T386" s="3" t="str">
        <f>VLOOKUP(Q386,道具信息!$Q$3:$S$20,2,FALSE)</f>
        <v>CHEST_ITEM_TYPE_T1_PART</v>
      </c>
      <c r="U386" s="3" t="str">
        <f>IF(COUNTIF(U$363:U385,T386)=0,T386,"")</f>
        <v/>
      </c>
      <c r="V386" s="3" t="str">
        <f t="shared" si="216"/>
        <v>CHEST_ITEM_TYPE_T4_SHARD,CHEST_ITEM_TYPE_T1_PART</v>
      </c>
      <c r="W386" s="13" t="str">
        <f t="shared" si="217"/>
        <v/>
      </c>
      <c r="X386" s="3" t="str">
        <f t="shared" si="212"/>
        <v/>
      </c>
      <c r="Y386" s="3" t="str">
        <f t="shared" si="218"/>
        <v>34.8%,42.3%</v>
      </c>
    </row>
    <row r="387" spans="2:25" x14ac:dyDescent="0.3">
      <c r="B387" s="2">
        <f>数据源!B419</f>
        <v>9</v>
      </c>
      <c r="C387" s="2" t="str">
        <f>数据源!C419</f>
        <v>T1HP6</v>
      </c>
      <c r="D387" s="2" t="str">
        <f>数据源!D419</f>
        <v>部件</v>
      </c>
      <c r="E387" s="2">
        <f>数据源!E419</f>
        <v>13</v>
      </c>
      <c r="F387" s="2">
        <f>数据源!F419</f>
        <v>3</v>
      </c>
      <c r="G387" s="2">
        <f>数据源!G419</f>
        <v>8.0000000000000002E-3</v>
      </c>
      <c r="H387" s="2">
        <f>数据源!H419</f>
        <v>2.3589743589743594E-2</v>
      </c>
      <c r="I387" s="2">
        <f>数据源!I419</f>
        <v>236</v>
      </c>
      <c r="J387" s="3">
        <f t="shared" si="207"/>
        <v>2</v>
      </c>
      <c r="K387" s="3">
        <f t="shared" si="208"/>
        <v>4</v>
      </c>
      <c r="L387" s="3" t="str">
        <f t="shared" si="209"/>
        <v>部件</v>
      </c>
      <c r="M387" s="3">
        <f t="shared" ca="1" si="210"/>
        <v>91206</v>
      </c>
      <c r="N387" s="1" t="str">
        <f t="shared" ca="1" si="213"/>
        <v>51411,52411,53411,51421,52421,51431,52431,91001,91003,91005,91101,91103,91105,91201,91203,91205,91002,91004,91006,91102,91104,91106,91202,91204,91206</v>
      </c>
      <c r="O387" s="1" t="str">
        <f t="shared" si="214"/>
        <v>583,583,583,389,389,486,486,236,236,236,236,236,236,236,236,236,236,236,236,236,236,236,236,236,236</v>
      </c>
      <c r="P387" s="1" t="str">
        <f t="shared" si="215"/>
        <v>(1,2),(1,2),(1,2),(1,2),(1,2),(1,1),(1,1),(2,4),(2,4),(2,4),(2,4),(2,4),(2,4),(2,4),(2,4),(2,4),(2,4),(2,4),(2,4),(2,4),(2,4),(2,4),(2,4),(2,4),(2,4)</v>
      </c>
      <c r="Q387" s="3" t="str">
        <f>IF(D387="坦克碎片",VLOOKUP(C387,道具信息!$N$2:$O$291,2,FALSE)&amp;"碎片",VLOOKUP(C387,道具信息!$N$2:$O$291,2,FALSE))</f>
        <v>T1部件</v>
      </c>
      <c r="R387" s="3">
        <f t="shared" si="205"/>
        <v>4248</v>
      </c>
      <c r="S387" s="11">
        <f t="shared" si="206"/>
        <v>0.42299999999999999</v>
      </c>
      <c r="T387" s="3" t="str">
        <f>VLOOKUP(Q387,道具信息!$Q$3:$S$20,2,FALSE)</f>
        <v>CHEST_ITEM_TYPE_T1_PART</v>
      </c>
      <c r="U387" s="3" t="str">
        <f>IF(COUNTIF(U$363:U386,T387)=0,T387,"")</f>
        <v/>
      </c>
      <c r="V387" s="3" t="str">
        <f t="shared" si="216"/>
        <v>CHEST_ITEM_TYPE_T4_SHARD,CHEST_ITEM_TYPE_T1_PART</v>
      </c>
      <c r="W387" s="13" t="str">
        <f t="shared" si="217"/>
        <v/>
      </c>
      <c r="X387" s="3" t="str">
        <f t="shared" si="212"/>
        <v/>
      </c>
      <c r="Y387" s="3" t="str">
        <f t="shared" si="218"/>
        <v>34.8%,42.3%</v>
      </c>
    </row>
    <row r="388" spans="2:25" x14ac:dyDescent="0.3">
      <c r="B388" s="2">
        <f>数据源!B420</f>
        <v>9</v>
      </c>
      <c r="C388" s="2" t="str">
        <f>数据源!C420</f>
        <v>T2LP1</v>
      </c>
      <c r="D388" s="2" t="str">
        <f>数据源!D420</f>
        <v>部件</v>
      </c>
      <c r="E388" s="2">
        <f>数据源!E420</f>
        <v>64.40000000000002</v>
      </c>
      <c r="F388" s="2">
        <f>数据源!F420</f>
        <v>1.5</v>
      </c>
      <c r="G388" s="2">
        <f>数据源!G420</f>
        <v>8.6E-3</v>
      </c>
      <c r="H388" s="2">
        <f>数据源!H420</f>
        <v>1.0238095238095235E-2</v>
      </c>
      <c r="I388" s="2">
        <f>数据源!I420</f>
        <v>102</v>
      </c>
      <c r="J388" s="3">
        <f t="shared" si="207"/>
        <v>1</v>
      </c>
      <c r="K388" s="3">
        <f t="shared" si="208"/>
        <v>2</v>
      </c>
      <c r="L388" s="3" t="str">
        <f t="shared" si="209"/>
        <v>部件</v>
      </c>
      <c r="M388" s="3">
        <f t="shared" ca="1" si="210"/>
        <v>92001</v>
      </c>
      <c r="N388" s="1" t="str">
        <f t="shared" ca="1" si="213"/>
        <v>51411,52411,53411,51421,52421,51431,52431,91001,91003,91005,91101,91103,91105,91201,91203,91205,91002,91004,91006,91102,91104,91106,91202,91204,91206,92001</v>
      </c>
      <c r="O388" s="1" t="str">
        <f t="shared" si="214"/>
        <v>583,583,583,389,389,486,486,236,236,236,236,236,236,236,236,236,236,236,236,236,236,236,236,236,236,102</v>
      </c>
      <c r="P388" s="1" t="str">
        <f t="shared" si="215"/>
        <v>(1,2),(1,2),(1,2),(1,2),(1,2),(1,1),(1,1),(2,4),(2,4),(2,4),(2,4),(2,4),(2,4),(2,4),(2,4),(2,4),(2,4),(2,4),(2,4),(2,4),(2,4),(2,4),(2,4),(2,4),(2,4),(1,2)</v>
      </c>
      <c r="Q388" s="3" t="str">
        <f>IF(D388="坦克碎片",VLOOKUP(C388,道具信息!$N$2:$O$291,2,FALSE)&amp;"碎片",VLOOKUP(C388,道具信息!$N$2:$O$291,2,FALSE))</f>
        <v>T2部件</v>
      </c>
      <c r="R388" s="3">
        <f t="shared" si="205"/>
        <v>1821</v>
      </c>
      <c r="S388" s="11">
        <f t="shared" si="206"/>
        <v>0.18099999999999999</v>
      </c>
      <c r="T388" s="3" t="str">
        <f>VLOOKUP(Q388,道具信息!$Q$3:$S$20,2,FALSE)</f>
        <v>CHEST_ITEM_TYPE_T2_PART</v>
      </c>
      <c r="U388" s="3" t="str">
        <f>IF(COUNTIF(U$363:U387,T388)=0,T388,"")</f>
        <v>CHEST_ITEM_TYPE_T2_PART</v>
      </c>
      <c r="V388" s="3" t="str">
        <f t="shared" si="216"/>
        <v>CHEST_ITEM_TYPE_T4_SHARD,CHEST_ITEM_TYPE_T1_PART,CHEST_ITEM_TYPE_T2_PART</v>
      </c>
      <c r="W388" s="13">
        <f t="shared" si="217"/>
        <v>0.18099999999999999</v>
      </c>
      <c r="X388" s="3" t="str">
        <f t="shared" si="212"/>
        <v>18.1%</v>
      </c>
      <c r="Y388" s="3" t="str">
        <f t="shared" si="218"/>
        <v>34.8%,42.3%,18.1%</v>
      </c>
    </row>
    <row r="389" spans="2:25" x14ac:dyDescent="0.3">
      <c r="B389" s="2">
        <f>数据源!B421</f>
        <v>9</v>
      </c>
      <c r="C389" s="2" t="str">
        <f>数据源!C421</f>
        <v>T2LP3</v>
      </c>
      <c r="D389" s="2" t="str">
        <f>数据源!D421</f>
        <v>部件</v>
      </c>
      <c r="E389" s="2">
        <f>数据源!E421</f>
        <v>64.40000000000002</v>
      </c>
      <c r="F389" s="2">
        <f>数据源!F421</f>
        <v>1.5</v>
      </c>
      <c r="G389" s="2">
        <f>数据源!G421</f>
        <v>8.6E-3</v>
      </c>
      <c r="H389" s="2">
        <f>数据源!H421</f>
        <v>1.0238095238095235E-2</v>
      </c>
      <c r="I389" s="2">
        <f>数据源!I421</f>
        <v>102</v>
      </c>
      <c r="J389" s="3">
        <f t="shared" si="207"/>
        <v>1</v>
      </c>
      <c r="K389" s="3">
        <f t="shared" si="208"/>
        <v>2</v>
      </c>
      <c r="L389" s="3" t="str">
        <f t="shared" si="209"/>
        <v>部件</v>
      </c>
      <c r="M389" s="3">
        <f t="shared" ca="1" si="210"/>
        <v>92003</v>
      </c>
      <c r="N389" s="1" t="str">
        <f t="shared" ca="1" si="213"/>
        <v>51411,52411,53411,51421,52421,51431,52431,91001,91003,91005,91101,91103,91105,91201,91203,91205,91002,91004,91006,91102,91104,91106,91202,91204,91206,92001,92003</v>
      </c>
      <c r="O389" s="1" t="str">
        <f t="shared" si="214"/>
        <v>583,583,583,389,389,486,486,236,236,236,236,236,236,236,236,236,236,236,236,236,236,236,236,236,236,102,102</v>
      </c>
      <c r="P389" s="1" t="str">
        <f t="shared" si="215"/>
        <v>(1,2),(1,2),(1,2),(1,2),(1,2),(1,1),(1,1),(2,4),(2,4),(2,4),(2,4),(2,4),(2,4),(2,4),(2,4),(2,4),(2,4),(2,4),(2,4),(2,4),(2,4),(2,4),(2,4),(2,4),(2,4),(1,2),(1,2)</v>
      </c>
      <c r="Q389" s="3" t="str">
        <f>IF(D389="坦克碎片",VLOOKUP(C389,道具信息!$N$2:$O$291,2,FALSE)&amp;"碎片",VLOOKUP(C389,道具信息!$N$2:$O$291,2,FALSE))</f>
        <v>T2部件</v>
      </c>
      <c r="R389" s="3">
        <f t="shared" si="205"/>
        <v>1821</v>
      </c>
      <c r="S389" s="11">
        <f t="shared" si="206"/>
        <v>0.18099999999999999</v>
      </c>
      <c r="T389" s="3" t="str">
        <f>VLOOKUP(Q389,道具信息!$Q$3:$S$20,2,FALSE)</f>
        <v>CHEST_ITEM_TYPE_T2_PART</v>
      </c>
      <c r="U389" s="3" t="str">
        <f>IF(COUNTIF(U$363:U388,T389)=0,T389,"")</f>
        <v/>
      </c>
      <c r="V389" s="3" t="str">
        <f t="shared" si="216"/>
        <v>CHEST_ITEM_TYPE_T4_SHARD,CHEST_ITEM_TYPE_T1_PART,CHEST_ITEM_TYPE_T2_PART</v>
      </c>
      <c r="W389" s="13" t="str">
        <f t="shared" si="217"/>
        <v/>
      </c>
      <c r="X389" s="3" t="str">
        <f t="shared" si="212"/>
        <v/>
      </c>
      <c r="Y389" s="3" t="str">
        <f t="shared" si="218"/>
        <v>34.8%,42.3%,18.1%</v>
      </c>
    </row>
    <row r="390" spans="2:25" x14ac:dyDescent="0.3">
      <c r="B390" s="2">
        <f>数据源!B422</f>
        <v>9</v>
      </c>
      <c r="C390" s="2" t="str">
        <f>数据源!C422</f>
        <v>T2LP5</v>
      </c>
      <c r="D390" s="2" t="str">
        <f>数据源!D422</f>
        <v>部件</v>
      </c>
      <c r="E390" s="2">
        <f>数据源!E422</f>
        <v>64.40000000000002</v>
      </c>
      <c r="F390" s="2">
        <f>数据源!F422</f>
        <v>1.5</v>
      </c>
      <c r="G390" s="2">
        <f>数据源!G422</f>
        <v>8.6E-3</v>
      </c>
      <c r="H390" s="2">
        <f>数据源!H422</f>
        <v>1.0238095238095235E-2</v>
      </c>
      <c r="I390" s="2">
        <f>数据源!I422</f>
        <v>102</v>
      </c>
      <c r="J390" s="3">
        <f t="shared" si="207"/>
        <v>1</v>
      </c>
      <c r="K390" s="3">
        <f t="shared" si="208"/>
        <v>2</v>
      </c>
      <c r="L390" s="3" t="str">
        <f t="shared" ref="L390:L411" si="219">RIGHT(D390,2)</f>
        <v>部件</v>
      </c>
      <c r="M390" s="3">
        <f t="shared" ref="M390:M411" ca="1" si="220">IF(OR(L390="坦克",L390="碎片"),VLOOKUP(C390,INDIRECT("坦克ID"),MATCH(L390&amp;"ID",INDIRECT("坦克标头"),0),FALSE),VLOOKUP(C390,INDIRECT(L390&amp;"ID"),2,FALSE))</f>
        <v>92005</v>
      </c>
      <c r="N390" s="1" t="str">
        <f t="shared" ref="N390:N411" ca="1" si="221">N389&amp;","&amp;M390</f>
        <v>51411,52411,53411,51421,52421,51431,52431,91001,91003,91005,91101,91103,91105,91201,91203,91205,91002,91004,91006,91102,91104,91106,91202,91204,91206,92001,92003,92005</v>
      </c>
      <c r="O390" s="1" t="str">
        <f t="shared" ref="O390:O411" si="222">O389&amp;","&amp;I390</f>
        <v>583,583,583,389,389,486,486,236,236,236,236,236,236,236,236,236,236,236,236,236,236,236,236,236,236,102,102,102</v>
      </c>
      <c r="P390" s="1" t="str">
        <f t="shared" ref="P390:P411" si="223">P389&amp;","&amp;"("&amp;J390&amp;","&amp;K390&amp;")"</f>
        <v>(1,2),(1,2),(1,2),(1,2),(1,2),(1,1),(1,1),(2,4),(2,4),(2,4),(2,4),(2,4),(2,4),(2,4),(2,4),(2,4),(2,4),(2,4),(2,4),(2,4),(2,4),(2,4),(2,4),(2,4),(2,4),(1,2),(1,2),(1,2)</v>
      </c>
      <c r="Q390" s="3" t="str">
        <f>IF(D390="坦克碎片",VLOOKUP(C390,道具信息!$N$2:$O$291,2,FALSE)&amp;"碎片",VLOOKUP(C390,道具信息!$N$2:$O$291,2,FALSE))</f>
        <v>T2部件</v>
      </c>
      <c r="R390" s="3">
        <f t="shared" si="205"/>
        <v>1821</v>
      </c>
      <c r="S390" s="11">
        <f t="shared" si="206"/>
        <v>0.18099999999999999</v>
      </c>
      <c r="T390" s="3" t="str">
        <f>VLOOKUP(Q390,道具信息!$Q$3:$S$20,2,FALSE)</f>
        <v>CHEST_ITEM_TYPE_T2_PART</v>
      </c>
      <c r="U390" s="3" t="str">
        <f>IF(COUNTIF(U$363:U389,T390)=0,T390,"")</f>
        <v/>
      </c>
      <c r="V390" s="3" t="str">
        <f t="shared" si="216"/>
        <v>CHEST_ITEM_TYPE_T4_SHARD,CHEST_ITEM_TYPE_T1_PART,CHEST_ITEM_TYPE_T2_PART</v>
      </c>
      <c r="W390" s="13" t="str">
        <f t="shared" si="217"/>
        <v/>
      </c>
      <c r="X390" s="3" t="str">
        <f t="shared" ref="X390:X432" si="224">TEXT(W390,"0.0%")</f>
        <v/>
      </c>
      <c r="Y390" s="3" t="str">
        <f t="shared" si="218"/>
        <v>34.8%,42.3%,18.1%</v>
      </c>
    </row>
    <row r="391" spans="2:25" x14ac:dyDescent="0.3">
      <c r="B391" s="2">
        <f>数据源!B423</f>
        <v>9</v>
      </c>
      <c r="C391" s="2" t="str">
        <f>数据源!C423</f>
        <v>T2MP1</v>
      </c>
      <c r="D391" s="2" t="str">
        <f>数据源!D423</f>
        <v>部件</v>
      </c>
      <c r="E391" s="2">
        <f>数据源!E423</f>
        <v>64.40000000000002</v>
      </c>
      <c r="F391" s="2">
        <f>数据源!F423</f>
        <v>1.5</v>
      </c>
      <c r="G391" s="2">
        <f>数据源!G423</f>
        <v>8.5000000000000006E-3</v>
      </c>
      <c r="H391" s="2">
        <f>数据源!H423</f>
        <v>1.0119047619047616E-2</v>
      </c>
      <c r="I391" s="2">
        <f>数据源!I423</f>
        <v>101</v>
      </c>
      <c r="J391" s="3">
        <f t="shared" si="207"/>
        <v>1</v>
      </c>
      <c r="K391" s="3">
        <f t="shared" si="208"/>
        <v>2</v>
      </c>
      <c r="L391" s="3" t="str">
        <f t="shared" si="219"/>
        <v>部件</v>
      </c>
      <c r="M391" s="3">
        <f t="shared" ca="1" si="220"/>
        <v>92101</v>
      </c>
      <c r="N391" s="1" t="str">
        <f t="shared" ca="1" si="221"/>
        <v>51411,52411,53411,51421,52421,51431,52431,91001,91003,91005,91101,91103,91105,91201,91203,91205,91002,91004,91006,91102,91104,91106,91202,91204,91206,92001,92003,92005,92101</v>
      </c>
      <c r="O391" s="1" t="str">
        <f t="shared" si="222"/>
        <v>583,583,583,389,389,486,486,236,236,236,236,236,236,236,236,236,236,236,236,236,236,236,236,236,236,102,102,102,101</v>
      </c>
      <c r="P391" s="1" t="str">
        <f t="shared" si="223"/>
        <v>(1,2),(1,2),(1,2),(1,2),(1,2),(1,1),(1,1),(2,4),(2,4),(2,4),(2,4),(2,4),(2,4),(2,4),(2,4),(2,4),(2,4),(2,4),(2,4),(2,4),(2,4),(2,4),(2,4),(2,4),(2,4),(1,2),(1,2),(1,2),(1,2)</v>
      </c>
      <c r="Q391" s="3" t="str">
        <f>IF(D391="坦克碎片",VLOOKUP(C391,道具信息!$N$2:$O$291,2,FALSE)&amp;"碎片",VLOOKUP(C391,道具信息!$N$2:$O$291,2,FALSE))</f>
        <v>T2部件</v>
      </c>
      <c r="R391" s="3">
        <f t="shared" si="205"/>
        <v>1821</v>
      </c>
      <c r="S391" s="11">
        <f t="shared" si="206"/>
        <v>0.18099999999999999</v>
      </c>
      <c r="T391" s="3" t="str">
        <f>VLOOKUP(Q391,道具信息!$Q$3:$S$20,2,FALSE)</f>
        <v>CHEST_ITEM_TYPE_T2_PART</v>
      </c>
      <c r="U391" s="3" t="str">
        <f>IF(COUNTIF(U$363:U390,T391)=0,T391,"")</f>
        <v/>
      </c>
      <c r="V391" s="3" t="str">
        <f t="shared" ref="V391:V432" si="225">IF(U391&lt;&gt;"",V390&amp;","&amp;U391,V390)</f>
        <v>CHEST_ITEM_TYPE_T4_SHARD,CHEST_ITEM_TYPE_T1_PART,CHEST_ITEM_TYPE_T2_PART</v>
      </c>
      <c r="W391" s="13" t="str">
        <f t="shared" ref="W391:W432" si="226">IF(U391&lt;&gt;"",ROUND(S391*100%,3),"")</f>
        <v/>
      </c>
      <c r="X391" s="3" t="str">
        <f t="shared" si="224"/>
        <v/>
      </c>
      <c r="Y391" s="3" t="str">
        <f t="shared" ref="Y391:Y432" si="227">IF(X391&lt;&gt;"",Y390&amp;","&amp;X391,Y390)</f>
        <v>34.8%,42.3%,18.1%</v>
      </c>
    </row>
    <row r="392" spans="2:25" x14ac:dyDescent="0.3">
      <c r="B392" s="2">
        <f>数据源!B424</f>
        <v>9</v>
      </c>
      <c r="C392" s="2" t="str">
        <f>数据源!C424</f>
        <v>T2MP3</v>
      </c>
      <c r="D392" s="2" t="str">
        <f>数据源!D424</f>
        <v>部件</v>
      </c>
      <c r="E392" s="2">
        <f>数据源!E424</f>
        <v>64.40000000000002</v>
      </c>
      <c r="F392" s="2">
        <f>数据源!F424</f>
        <v>1.5</v>
      </c>
      <c r="G392" s="2">
        <f>数据源!G424</f>
        <v>8.5000000000000006E-3</v>
      </c>
      <c r="H392" s="2">
        <f>数据源!H424</f>
        <v>1.0119047619047616E-2</v>
      </c>
      <c r="I392" s="2">
        <f>数据源!I424</f>
        <v>101</v>
      </c>
      <c r="J392" s="3">
        <f t="shared" si="207"/>
        <v>1</v>
      </c>
      <c r="K392" s="3">
        <f t="shared" si="208"/>
        <v>2</v>
      </c>
      <c r="L392" s="3" t="str">
        <f t="shared" si="219"/>
        <v>部件</v>
      </c>
      <c r="M392" s="3">
        <f t="shared" ca="1" si="220"/>
        <v>92103</v>
      </c>
      <c r="N392" s="1" t="str">
        <f t="shared" ca="1" si="221"/>
        <v>51411,52411,53411,51421,52421,51431,52431,91001,91003,91005,91101,91103,91105,91201,91203,91205,91002,91004,91006,91102,91104,91106,91202,91204,91206,92001,92003,92005,92101,92103</v>
      </c>
      <c r="O392" s="1" t="str">
        <f t="shared" si="222"/>
        <v>583,583,583,389,389,486,486,236,236,236,236,236,236,236,236,236,236,236,236,236,236,236,236,236,236,102,102,102,101,101</v>
      </c>
      <c r="P392" s="1" t="str">
        <f t="shared" si="223"/>
        <v>(1,2),(1,2),(1,2),(1,2),(1,2),(1,1),(1,1),(2,4),(2,4),(2,4),(2,4),(2,4),(2,4),(2,4),(2,4),(2,4),(2,4),(2,4),(2,4),(2,4),(2,4),(2,4),(2,4),(2,4),(2,4),(1,2),(1,2),(1,2),(1,2),(1,2)</v>
      </c>
      <c r="Q392" s="3" t="str">
        <f>IF(D392="坦克碎片",VLOOKUP(C392,道具信息!$N$2:$O$291,2,FALSE)&amp;"碎片",VLOOKUP(C392,道具信息!$N$2:$O$291,2,FALSE))</f>
        <v>T2部件</v>
      </c>
      <c r="R392" s="3">
        <f t="shared" si="205"/>
        <v>1821</v>
      </c>
      <c r="S392" s="11">
        <f t="shared" si="206"/>
        <v>0.18099999999999999</v>
      </c>
      <c r="T392" s="3" t="str">
        <f>VLOOKUP(Q392,道具信息!$Q$3:$S$20,2,FALSE)</f>
        <v>CHEST_ITEM_TYPE_T2_PART</v>
      </c>
      <c r="U392" s="3" t="str">
        <f>IF(COUNTIF(U$363:U391,T392)=0,T392,"")</f>
        <v/>
      </c>
      <c r="V392" s="3" t="str">
        <f t="shared" si="225"/>
        <v>CHEST_ITEM_TYPE_T4_SHARD,CHEST_ITEM_TYPE_T1_PART,CHEST_ITEM_TYPE_T2_PART</v>
      </c>
      <c r="W392" s="13" t="str">
        <f t="shared" si="226"/>
        <v/>
      </c>
      <c r="X392" s="3" t="str">
        <f t="shared" si="224"/>
        <v/>
      </c>
      <c r="Y392" s="3" t="str">
        <f t="shared" si="227"/>
        <v>34.8%,42.3%,18.1%</v>
      </c>
    </row>
    <row r="393" spans="2:25" x14ac:dyDescent="0.3">
      <c r="B393" s="2">
        <f>数据源!B425</f>
        <v>9</v>
      </c>
      <c r="C393" s="2" t="str">
        <f>数据源!C425</f>
        <v>T2MP5</v>
      </c>
      <c r="D393" s="2" t="str">
        <f>数据源!D425</f>
        <v>部件</v>
      </c>
      <c r="E393" s="2">
        <f>数据源!E425</f>
        <v>64.40000000000002</v>
      </c>
      <c r="F393" s="2">
        <f>数据源!F425</f>
        <v>1.5</v>
      </c>
      <c r="G393" s="2">
        <f>数据源!G425</f>
        <v>8.5000000000000006E-3</v>
      </c>
      <c r="H393" s="2">
        <f>数据源!H425</f>
        <v>1.0119047619047616E-2</v>
      </c>
      <c r="I393" s="2">
        <f>数据源!I425</f>
        <v>101</v>
      </c>
      <c r="J393" s="3">
        <f t="shared" si="207"/>
        <v>1</v>
      </c>
      <c r="K393" s="3">
        <f t="shared" si="208"/>
        <v>2</v>
      </c>
      <c r="L393" s="3" t="str">
        <f t="shared" si="219"/>
        <v>部件</v>
      </c>
      <c r="M393" s="3">
        <f t="shared" ca="1" si="220"/>
        <v>92105</v>
      </c>
      <c r="N393" s="1" t="str">
        <f t="shared" ca="1" si="221"/>
        <v>51411,52411,53411,51421,52421,51431,52431,91001,91003,91005,91101,91103,91105,91201,91203,91205,91002,91004,91006,91102,91104,91106,91202,91204,91206,92001,92003,92005,92101,92103,92105</v>
      </c>
      <c r="O393" s="1" t="str">
        <f t="shared" si="222"/>
        <v>583,583,583,389,389,486,486,236,236,236,236,236,236,236,236,236,236,236,236,236,236,236,236,236,236,102,102,102,101,101,101</v>
      </c>
      <c r="P393" s="1" t="str">
        <f t="shared" si="223"/>
        <v>(1,2),(1,2),(1,2),(1,2),(1,2),(1,1),(1,1),(2,4),(2,4),(2,4),(2,4),(2,4),(2,4),(2,4),(2,4),(2,4),(2,4),(2,4),(2,4),(2,4),(2,4),(2,4),(2,4),(2,4),(2,4),(1,2),(1,2),(1,2),(1,2),(1,2),(1,2)</v>
      </c>
      <c r="Q393" s="3" t="str">
        <f>IF(D393="坦克碎片",VLOOKUP(C393,道具信息!$N$2:$O$291,2,FALSE)&amp;"碎片",VLOOKUP(C393,道具信息!$N$2:$O$291,2,FALSE))</f>
        <v>T2部件</v>
      </c>
      <c r="R393" s="3">
        <f t="shared" si="205"/>
        <v>1821</v>
      </c>
      <c r="S393" s="11">
        <f t="shared" si="206"/>
        <v>0.18099999999999999</v>
      </c>
      <c r="T393" s="3" t="str">
        <f>VLOOKUP(Q393,道具信息!$Q$3:$S$20,2,FALSE)</f>
        <v>CHEST_ITEM_TYPE_T2_PART</v>
      </c>
      <c r="U393" s="3" t="str">
        <f>IF(COUNTIF(U$363:U392,T393)=0,T393,"")</f>
        <v/>
      </c>
      <c r="V393" s="3" t="str">
        <f t="shared" si="225"/>
        <v>CHEST_ITEM_TYPE_T4_SHARD,CHEST_ITEM_TYPE_T1_PART,CHEST_ITEM_TYPE_T2_PART</v>
      </c>
      <c r="W393" s="13" t="str">
        <f t="shared" si="226"/>
        <v/>
      </c>
      <c r="X393" s="3" t="str">
        <f t="shared" si="224"/>
        <v/>
      </c>
      <c r="Y393" s="3" t="str">
        <f t="shared" si="227"/>
        <v>34.8%,42.3%,18.1%</v>
      </c>
    </row>
    <row r="394" spans="2:25" x14ac:dyDescent="0.3">
      <c r="B394" s="2">
        <f>数据源!B426</f>
        <v>9</v>
      </c>
      <c r="C394" s="2" t="str">
        <f>数据源!C426</f>
        <v>T2HP1</v>
      </c>
      <c r="D394" s="2" t="str">
        <f>数据源!D426</f>
        <v>部件</v>
      </c>
      <c r="E394" s="2">
        <f>数据源!E426</f>
        <v>64.40000000000002</v>
      </c>
      <c r="F394" s="2">
        <f>数据源!F426</f>
        <v>1.5</v>
      </c>
      <c r="G394" s="2">
        <f>数据源!G426</f>
        <v>8.5000000000000006E-3</v>
      </c>
      <c r="H394" s="2">
        <f>数据源!H426</f>
        <v>1.0119047619047616E-2</v>
      </c>
      <c r="I394" s="2">
        <f>数据源!I426</f>
        <v>101</v>
      </c>
      <c r="J394" s="3">
        <f t="shared" si="207"/>
        <v>1</v>
      </c>
      <c r="K394" s="3">
        <f t="shared" si="208"/>
        <v>2</v>
      </c>
      <c r="L394" s="3" t="str">
        <f t="shared" si="219"/>
        <v>部件</v>
      </c>
      <c r="M394" s="3">
        <f t="shared" ca="1" si="220"/>
        <v>92201</v>
      </c>
      <c r="N394" s="1" t="str">
        <f t="shared" ca="1" si="221"/>
        <v>51411,52411,53411,51421,52421,51431,52431,91001,91003,91005,91101,91103,91105,91201,91203,91205,91002,91004,91006,91102,91104,91106,91202,91204,91206,92001,92003,92005,92101,92103,92105,92201</v>
      </c>
      <c r="O394" s="1" t="str">
        <f t="shared" si="222"/>
        <v>583,583,583,389,389,486,486,236,236,236,236,236,236,236,236,236,236,236,236,236,236,236,236,236,236,102,102,102,101,101,101,101</v>
      </c>
      <c r="P394" s="1" t="str">
        <f t="shared" si="223"/>
        <v>(1,2),(1,2),(1,2),(1,2),(1,2),(1,1),(1,1),(2,4),(2,4),(2,4),(2,4),(2,4),(2,4),(2,4),(2,4),(2,4),(2,4),(2,4),(2,4),(2,4),(2,4),(2,4),(2,4),(2,4),(2,4),(1,2),(1,2),(1,2),(1,2),(1,2),(1,2),(1,2)</v>
      </c>
      <c r="Q394" s="3" t="str">
        <f>IF(D394="坦克碎片",VLOOKUP(C394,道具信息!$N$2:$O$291,2,FALSE)&amp;"碎片",VLOOKUP(C394,道具信息!$N$2:$O$291,2,FALSE))</f>
        <v>T2部件</v>
      </c>
      <c r="R394" s="3">
        <f t="shared" si="205"/>
        <v>1821</v>
      </c>
      <c r="S394" s="11">
        <f t="shared" si="206"/>
        <v>0.18099999999999999</v>
      </c>
      <c r="T394" s="3" t="str">
        <f>VLOOKUP(Q394,道具信息!$Q$3:$S$20,2,FALSE)</f>
        <v>CHEST_ITEM_TYPE_T2_PART</v>
      </c>
      <c r="U394" s="3" t="str">
        <f>IF(COUNTIF(U$363:U393,T394)=0,T394,"")</f>
        <v/>
      </c>
      <c r="V394" s="3" t="str">
        <f t="shared" si="225"/>
        <v>CHEST_ITEM_TYPE_T4_SHARD,CHEST_ITEM_TYPE_T1_PART,CHEST_ITEM_TYPE_T2_PART</v>
      </c>
      <c r="W394" s="13" t="str">
        <f t="shared" si="226"/>
        <v/>
      </c>
      <c r="X394" s="3" t="str">
        <f t="shared" si="224"/>
        <v/>
      </c>
      <c r="Y394" s="3" t="str">
        <f t="shared" si="227"/>
        <v>34.8%,42.3%,18.1%</v>
      </c>
    </row>
    <row r="395" spans="2:25" x14ac:dyDescent="0.3">
      <c r="B395" s="2">
        <f>数据源!B427</f>
        <v>9</v>
      </c>
      <c r="C395" s="2" t="str">
        <f>数据源!C427</f>
        <v>T2HP3</v>
      </c>
      <c r="D395" s="2" t="str">
        <f>数据源!D427</f>
        <v>部件</v>
      </c>
      <c r="E395" s="2">
        <f>数据源!E427</f>
        <v>64.40000000000002</v>
      </c>
      <c r="F395" s="2">
        <f>数据源!F427</f>
        <v>1.5</v>
      </c>
      <c r="G395" s="2">
        <f>数据源!G427</f>
        <v>8.5000000000000006E-3</v>
      </c>
      <c r="H395" s="2">
        <f>数据源!H427</f>
        <v>1.0119047619047616E-2</v>
      </c>
      <c r="I395" s="2">
        <f>数据源!I427</f>
        <v>101</v>
      </c>
      <c r="J395" s="3">
        <f t="shared" si="207"/>
        <v>1</v>
      </c>
      <c r="K395" s="3">
        <f t="shared" si="208"/>
        <v>2</v>
      </c>
      <c r="L395" s="3" t="str">
        <f t="shared" si="219"/>
        <v>部件</v>
      </c>
      <c r="M395" s="3">
        <f t="shared" ca="1" si="220"/>
        <v>92203</v>
      </c>
      <c r="N395" s="1" t="str">
        <f t="shared" ca="1" si="221"/>
        <v>51411,52411,53411,51421,52421,51431,52431,91001,91003,91005,91101,91103,91105,91201,91203,91205,91002,91004,91006,91102,91104,91106,91202,91204,91206,92001,92003,92005,92101,92103,92105,92201,92203</v>
      </c>
      <c r="O395" s="1" t="str">
        <f t="shared" si="222"/>
        <v>583,583,583,389,389,486,486,236,236,236,236,236,236,236,236,236,236,236,236,236,236,236,236,236,236,102,102,102,101,101,101,101,101</v>
      </c>
      <c r="P395" s="1" t="str">
        <f t="shared" si="223"/>
        <v>(1,2),(1,2),(1,2),(1,2),(1,2),(1,1),(1,1),(2,4),(2,4),(2,4),(2,4),(2,4),(2,4),(2,4),(2,4),(2,4),(2,4),(2,4),(2,4),(2,4),(2,4),(2,4),(2,4),(2,4),(2,4),(1,2),(1,2),(1,2),(1,2),(1,2),(1,2),(1,2),(1,2)</v>
      </c>
      <c r="Q395" s="3" t="str">
        <f>IF(D395="坦克碎片",VLOOKUP(C395,道具信息!$N$2:$O$291,2,FALSE)&amp;"碎片",VLOOKUP(C395,道具信息!$N$2:$O$291,2,FALSE))</f>
        <v>T2部件</v>
      </c>
      <c r="R395" s="3">
        <f t="shared" ref="R395:R426" si="228">SUMIFS(I$3:I$517,Q$3:Q$517,Q395,B$3:B$517,B395)</f>
        <v>1821</v>
      </c>
      <c r="S395" s="11">
        <f t="shared" ref="S395:S426" si="229">ROUND(R395/SUMIF(B$3:B$517,B395,I$3:I$517),3)</f>
        <v>0.18099999999999999</v>
      </c>
      <c r="T395" s="3" t="str">
        <f>VLOOKUP(Q395,道具信息!$Q$3:$S$20,2,FALSE)</f>
        <v>CHEST_ITEM_TYPE_T2_PART</v>
      </c>
      <c r="U395" s="3" t="str">
        <f>IF(COUNTIF(U$363:U394,T395)=0,T395,"")</f>
        <v/>
      </c>
      <c r="V395" s="3" t="str">
        <f t="shared" si="225"/>
        <v>CHEST_ITEM_TYPE_T4_SHARD,CHEST_ITEM_TYPE_T1_PART,CHEST_ITEM_TYPE_T2_PART</v>
      </c>
      <c r="W395" s="13" t="str">
        <f t="shared" si="226"/>
        <v/>
      </c>
      <c r="X395" s="3" t="str">
        <f t="shared" si="224"/>
        <v/>
      </c>
      <c r="Y395" s="3" t="str">
        <f t="shared" si="227"/>
        <v>34.8%,42.3%,18.1%</v>
      </c>
    </row>
    <row r="396" spans="2:25" x14ac:dyDescent="0.3">
      <c r="B396" s="2">
        <f>数据源!B428</f>
        <v>9</v>
      </c>
      <c r="C396" s="2" t="str">
        <f>数据源!C428</f>
        <v>T2HP5</v>
      </c>
      <c r="D396" s="2" t="str">
        <f>数据源!D428</f>
        <v>部件</v>
      </c>
      <c r="E396" s="2">
        <f>数据源!E428</f>
        <v>64.40000000000002</v>
      </c>
      <c r="F396" s="2">
        <f>数据源!F428</f>
        <v>1.5</v>
      </c>
      <c r="G396" s="2">
        <f>数据源!G428</f>
        <v>8.5000000000000006E-3</v>
      </c>
      <c r="H396" s="2">
        <f>数据源!H428</f>
        <v>1.0119047619047616E-2</v>
      </c>
      <c r="I396" s="2">
        <f>数据源!I428</f>
        <v>101</v>
      </c>
      <c r="J396" s="3">
        <f t="shared" si="207"/>
        <v>1</v>
      </c>
      <c r="K396" s="3">
        <f t="shared" si="208"/>
        <v>2</v>
      </c>
      <c r="L396" s="3" t="str">
        <f t="shared" si="219"/>
        <v>部件</v>
      </c>
      <c r="M396" s="3">
        <f t="shared" ca="1" si="220"/>
        <v>92205</v>
      </c>
      <c r="N396" s="1" t="str">
        <f t="shared" ca="1" si="221"/>
        <v>51411,52411,53411,51421,52421,51431,52431,91001,91003,91005,91101,91103,91105,91201,91203,91205,91002,91004,91006,91102,91104,91106,91202,91204,91206,92001,92003,92005,92101,92103,92105,92201,92203,92205</v>
      </c>
      <c r="O396" s="1" t="str">
        <f t="shared" si="222"/>
        <v>583,583,583,389,389,486,486,236,236,236,236,236,236,236,236,236,236,236,236,236,236,236,236,236,236,102,102,102,101,101,101,101,101,101</v>
      </c>
      <c r="P396" s="1" t="str">
        <f t="shared" si="223"/>
        <v>(1,2),(1,2),(1,2),(1,2),(1,2),(1,1),(1,1),(2,4),(2,4),(2,4),(2,4),(2,4),(2,4),(2,4),(2,4),(2,4),(2,4),(2,4),(2,4),(2,4),(2,4),(2,4),(2,4),(2,4),(2,4),(1,2),(1,2),(1,2),(1,2),(1,2),(1,2),(1,2),(1,2),(1,2)</v>
      </c>
      <c r="Q396" s="3" t="str">
        <f>IF(D396="坦克碎片",VLOOKUP(C396,道具信息!$N$2:$O$291,2,FALSE)&amp;"碎片",VLOOKUP(C396,道具信息!$N$2:$O$291,2,FALSE))</f>
        <v>T2部件</v>
      </c>
      <c r="R396" s="3">
        <f t="shared" si="228"/>
        <v>1821</v>
      </c>
      <c r="S396" s="11">
        <f t="shared" si="229"/>
        <v>0.18099999999999999</v>
      </c>
      <c r="T396" s="3" t="str">
        <f>VLOOKUP(Q396,道具信息!$Q$3:$S$20,2,FALSE)</f>
        <v>CHEST_ITEM_TYPE_T2_PART</v>
      </c>
      <c r="U396" s="3" t="str">
        <f>IF(COUNTIF(U$363:U395,T396)=0,T396,"")</f>
        <v/>
      </c>
      <c r="V396" s="3" t="str">
        <f t="shared" si="225"/>
        <v>CHEST_ITEM_TYPE_T4_SHARD,CHEST_ITEM_TYPE_T1_PART,CHEST_ITEM_TYPE_T2_PART</v>
      </c>
      <c r="W396" s="13" t="str">
        <f t="shared" si="226"/>
        <v/>
      </c>
      <c r="X396" s="3" t="str">
        <f t="shared" si="224"/>
        <v/>
      </c>
      <c r="Y396" s="3" t="str">
        <f t="shared" si="227"/>
        <v>34.8%,42.3%,18.1%</v>
      </c>
    </row>
    <row r="397" spans="2:25" x14ac:dyDescent="0.3">
      <c r="B397" s="2">
        <f>数据源!B429</f>
        <v>9</v>
      </c>
      <c r="C397" s="2" t="str">
        <f>数据源!C429</f>
        <v>T2LP2</v>
      </c>
      <c r="D397" s="2" t="str">
        <f>数据源!D429</f>
        <v>部件</v>
      </c>
      <c r="E397" s="2">
        <f>数据源!E429</f>
        <v>64.40000000000002</v>
      </c>
      <c r="F397" s="2">
        <f>数据源!F429</f>
        <v>1.5</v>
      </c>
      <c r="G397" s="2">
        <f>数据源!G429</f>
        <v>8.5000000000000006E-3</v>
      </c>
      <c r="H397" s="2">
        <f>数据源!H429</f>
        <v>1.0119047619047616E-2</v>
      </c>
      <c r="I397" s="2">
        <f>数据源!I429</f>
        <v>101</v>
      </c>
      <c r="J397" s="3">
        <f t="shared" si="207"/>
        <v>1</v>
      </c>
      <c r="K397" s="3">
        <f t="shared" si="208"/>
        <v>2</v>
      </c>
      <c r="L397" s="3" t="str">
        <f t="shared" si="219"/>
        <v>部件</v>
      </c>
      <c r="M397" s="3">
        <f t="shared" ca="1" si="220"/>
        <v>92002</v>
      </c>
      <c r="N397" s="1" t="str">
        <f t="shared" ca="1" si="221"/>
        <v>51411,52411,53411,51421,52421,51431,52431,91001,91003,91005,91101,91103,91105,91201,91203,91205,91002,91004,91006,91102,91104,91106,91202,91204,91206,92001,92003,92005,92101,92103,92105,92201,92203,92205,92002</v>
      </c>
      <c r="O397" s="1" t="str">
        <f t="shared" si="222"/>
        <v>583,583,583,389,389,486,486,236,236,236,236,236,236,236,236,236,236,236,236,236,236,236,236,236,236,102,102,102,101,101,101,101,101,101,101</v>
      </c>
      <c r="P397" s="1" t="str">
        <f t="shared" si="223"/>
        <v>(1,2),(1,2),(1,2),(1,2),(1,2),(1,1),(1,1),(2,4),(2,4),(2,4),(2,4),(2,4),(2,4),(2,4),(2,4),(2,4),(2,4),(2,4),(2,4),(2,4),(2,4),(2,4),(2,4),(2,4),(2,4),(1,2),(1,2),(1,2),(1,2),(1,2),(1,2),(1,2),(1,2),(1,2),(1,2)</v>
      </c>
      <c r="Q397" s="3" t="str">
        <f>IF(D397="坦克碎片",VLOOKUP(C397,道具信息!$N$2:$O$291,2,FALSE)&amp;"碎片",VLOOKUP(C397,道具信息!$N$2:$O$291,2,FALSE))</f>
        <v>T2部件</v>
      </c>
      <c r="R397" s="3">
        <f t="shared" si="228"/>
        <v>1821</v>
      </c>
      <c r="S397" s="11">
        <f t="shared" si="229"/>
        <v>0.18099999999999999</v>
      </c>
      <c r="T397" s="3" t="str">
        <f>VLOOKUP(Q397,道具信息!$Q$3:$S$20,2,FALSE)</f>
        <v>CHEST_ITEM_TYPE_T2_PART</v>
      </c>
      <c r="U397" s="3" t="str">
        <f>IF(COUNTIF(U$363:U396,T397)=0,T397,"")</f>
        <v/>
      </c>
      <c r="V397" s="3" t="str">
        <f t="shared" si="225"/>
        <v>CHEST_ITEM_TYPE_T4_SHARD,CHEST_ITEM_TYPE_T1_PART,CHEST_ITEM_TYPE_T2_PART</v>
      </c>
      <c r="W397" s="13" t="str">
        <f t="shared" si="226"/>
        <v/>
      </c>
      <c r="X397" s="3" t="str">
        <f t="shared" si="224"/>
        <v/>
      </c>
      <c r="Y397" s="3" t="str">
        <f t="shared" si="227"/>
        <v>34.8%,42.3%,18.1%</v>
      </c>
    </row>
    <row r="398" spans="2:25" x14ac:dyDescent="0.3">
      <c r="B398" s="2">
        <f>数据源!B430</f>
        <v>9</v>
      </c>
      <c r="C398" s="2" t="str">
        <f>数据源!C430</f>
        <v>T2LP4</v>
      </c>
      <c r="D398" s="2" t="str">
        <f>数据源!D430</f>
        <v>部件</v>
      </c>
      <c r="E398" s="2">
        <f>数据源!E430</f>
        <v>64.40000000000002</v>
      </c>
      <c r="F398" s="2">
        <f>数据源!F430</f>
        <v>1.5</v>
      </c>
      <c r="G398" s="2">
        <f>数据源!G430</f>
        <v>8.5000000000000006E-3</v>
      </c>
      <c r="H398" s="2">
        <f>数据源!H430</f>
        <v>1.0119047619047616E-2</v>
      </c>
      <c r="I398" s="2">
        <f>数据源!I430</f>
        <v>101</v>
      </c>
      <c r="J398" s="3">
        <f t="shared" si="207"/>
        <v>1</v>
      </c>
      <c r="K398" s="3">
        <f t="shared" si="208"/>
        <v>2</v>
      </c>
      <c r="L398" s="3" t="str">
        <f t="shared" si="219"/>
        <v>部件</v>
      </c>
      <c r="M398" s="3">
        <f t="shared" ca="1" si="220"/>
        <v>92004</v>
      </c>
      <c r="N398" s="1" t="str">
        <f t="shared" ca="1" si="221"/>
        <v>51411,52411,53411,51421,52421,51431,52431,91001,91003,91005,91101,91103,91105,91201,91203,91205,91002,91004,91006,91102,91104,91106,91202,91204,91206,92001,92003,92005,92101,92103,92105,92201,92203,92205,92002,92004</v>
      </c>
      <c r="O398" s="1" t="str">
        <f t="shared" si="222"/>
        <v>583,583,583,389,389,486,486,236,236,236,236,236,236,236,236,236,236,236,236,236,236,236,236,236,236,102,102,102,101,101,101,101,101,101,101,101</v>
      </c>
      <c r="P398" s="1" t="str">
        <f t="shared" si="223"/>
        <v>(1,2),(1,2),(1,2),(1,2),(1,2),(1,1),(1,1),(2,4),(2,4),(2,4),(2,4),(2,4),(2,4),(2,4),(2,4),(2,4),(2,4),(2,4),(2,4),(2,4),(2,4),(2,4),(2,4),(2,4),(2,4),(1,2),(1,2),(1,2),(1,2),(1,2),(1,2),(1,2),(1,2),(1,2),(1,2),(1,2)</v>
      </c>
      <c r="Q398" s="3" t="str">
        <f>IF(D398="坦克碎片",VLOOKUP(C398,道具信息!$N$2:$O$291,2,FALSE)&amp;"碎片",VLOOKUP(C398,道具信息!$N$2:$O$291,2,FALSE))</f>
        <v>T2部件</v>
      </c>
      <c r="R398" s="3">
        <f t="shared" si="228"/>
        <v>1821</v>
      </c>
      <c r="S398" s="11">
        <f t="shared" si="229"/>
        <v>0.18099999999999999</v>
      </c>
      <c r="T398" s="3" t="str">
        <f>VLOOKUP(Q398,道具信息!$Q$3:$S$20,2,FALSE)</f>
        <v>CHEST_ITEM_TYPE_T2_PART</v>
      </c>
      <c r="U398" s="3" t="str">
        <f>IF(COUNTIF(U$363:U397,T398)=0,T398,"")</f>
        <v/>
      </c>
      <c r="V398" s="3" t="str">
        <f t="shared" si="225"/>
        <v>CHEST_ITEM_TYPE_T4_SHARD,CHEST_ITEM_TYPE_T1_PART,CHEST_ITEM_TYPE_T2_PART</v>
      </c>
      <c r="W398" s="13" t="str">
        <f t="shared" si="226"/>
        <v/>
      </c>
      <c r="X398" s="3" t="str">
        <f t="shared" si="224"/>
        <v/>
      </c>
      <c r="Y398" s="3" t="str">
        <f t="shared" si="227"/>
        <v>34.8%,42.3%,18.1%</v>
      </c>
    </row>
    <row r="399" spans="2:25" x14ac:dyDescent="0.3">
      <c r="B399" s="2">
        <f>数据源!B431</f>
        <v>9</v>
      </c>
      <c r="C399" s="2" t="str">
        <f>数据源!C431</f>
        <v>T2LP6</v>
      </c>
      <c r="D399" s="2" t="str">
        <f>数据源!D431</f>
        <v>部件</v>
      </c>
      <c r="E399" s="2">
        <f>数据源!E431</f>
        <v>64.40000000000002</v>
      </c>
      <c r="F399" s="2">
        <f>数据源!F431</f>
        <v>1.5</v>
      </c>
      <c r="G399" s="2">
        <f>数据源!G431</f>
        <v>8.5000000000000006E-3</v>
      </c>
      <c r="H399" s="2">
        <f>数据源!H431</f>
        <v>1.0119047619047616E-2</v>
      </c>
      <c r="I399" s="2">
        <f>数据源!I431</f>
        <v>101</v>
      </c>
      <c r="J399" s="3">
        <f t="shared" si="207"/>
        <v>1</v>
      </c>
      <c r="K399" s="3">
        <f t="shared" si="208"/>
        <v>2</v>
      </c>
      <c r="L399" s="3" t="str">
        <f t="shared" si="219"/>
        <v>部件</v>
      </c>
      <c r="M399" s="3">
        <f t="shared" ca="1" si="220"/>
        <v>92006</v>
      </c>
      <c r="N399" s="1" t="str">
        <f t="shared" ca="1" si="221"/>
        <v>51411,52411,53411,51421,52421,51431,52431,91001,91003,91005,91101,91103,91105,91201,91203,91205,91002,91004,91006,91102,91104,91106,91202,91204,91206,92001,92003,92005,92101,92103,92105,92201,92203,92205,92002,92004,92006</v>
      </c>
      <c r="O399" s="1" t="str">
        <f t="shared" si="222"/>
        <v>583,583,583,389,389,486,486,236,236,236,236,236,236,236,236,236,236,236,236,236,236,236,236,236,236,102,102,102,101,101,101,101,101,101,101,101,101</v>
      </c>
      <c r="P399" s="1" t="str">
        <f t="shared" si="223"/>
        <v>(1,2),(1,2),(1,2),(1,2),(1,2),(1,1),(1,1),(2,4),(2,4),(2,4),(2,4),(2,4),(2,4),(2,4),(2,4),(2,4),(2,4),(2,4),(2,4),(2,4),(2,4),(2,4),(2,4),(2,4),(2,4),(1,2),(1,2),(1,2),(1,2),(1,2),(1,2),(1,2),(1,2),(1,2),(1,2),(1,2),(1,2)</v>
      </c>
      <c r="Q399" s="3" t="str">
        <f>IF(D399="坦克碎片",VLOOKUP(C399,道具信息!$N$2:$O$291,2,FALSE)&amp;"碎片",VLOOKUP(C399,道具信息!$N$2:$O$291,2,FALSE))</f>
        <v>T2部件</v>
      </c>
      <c r="R399" s="3">
        <f t="shared" si="228"/>
        <v>1821</v>
      </c>
      <c r="S399" s="11">
        <f t="shared" si="229"/>
        <v>0.18099999999999999</v>
      </c>
      <c r="T399" s="3" t="str">
        <f>VLOOKUP(Q399,道具信息!$Q$3:$S$20,2,FALSE)</f>
        <v>CHEST_ITEM_TYPE_T2_PART</v>
      </c>
      <c r="U399" s="3" t="str">
        <f>IF(COUNTIF(U$363:U398,T399)=0,T399,"")</f>
        <v/>
      </c>
      <c r="V399" s="3" t="str">
        <f t="shared" si="225"/>
        <v>CHEST_ITEM_TYPE_T4_SHARD,CHEST_ITEM_TYPE_T1_PART,CHEST_ITEM_TYPE_T2_PART</v>
      </c>
      <c r="W399" s="13" t="str">
        <f t="shared" si="226"/>
        <v/>
      </c>
      <c r="X399" s="3" t="str">
        <f t="shared" si="224"/>
        <v/>
      </c>
      <c r="Y399" s="3" t="str">
        <f t="shared" si="227"/>
        <v>34.8%,42.3%,18.1%</v>
      </c>
    </row>
    <row r="400" spans="2:25" x14ac:dyDescent="0.3">
      <c r="B400" s="2">
        <f>数据源!B432</f>
        <v>9</v>
      </c>
      <c r="C400" s="2" t="str">
        <f>数据源!C432</f>
        <v>T2MP2</v>
      </c>
      <c r="D400" s="2" t="str">
        <f>数据源!D432</f>
        <v>部件</v>
      </c>
      <c r="E400" s="2">
        <f>数据源!E432</f>
        <v>64.40000000000002</v>
      </c>
      <c r="F400" s="2">
        <f>数据源!F432</f>
        <v>1.5</v>
      </c>
      <c r="G400" s="2">
        <f>数据源!G432</f>
        <v>8.5000000000000006E-3</v>
      </c>
      <c r="H400" s="2">
        <f>数据源!H432</f>
        <v>1.0119047619047616E-2</v>
      </c>
      <c r="I400" s="2">
        <f>数据源!I432</f>
        <v>101</v>
      </c>
      <c r="J400" s="3">
        <f t="shared" si="207"/>
        <v>1</v>
      </c>
      <c r="K400" s="3">
        <f t="shared" si="208"/>
        <v>2</v>
      </c>
      <c r="L400" s="3" t="str">
        <f t="shared" si="219"/>
        <v>部件</v>
      </c>
      <c r="M400" s="3">
        <f t="shared" ca="1" si="220"/>
        <v>92102</v>
      </c>
      <c r="N400" s="1" t="str">
        <f t="shared" ca="1" si="221"/>
        <v>51411,52411,53411,51421,52421,51431,52431,91001,91003,91005,91101,91103,91105,91201,91203,91205,91002,91004,91006,91102,91104,91106,91202,91204,91206,92001,92003,92005,92101,92103,92105,92201,92203,92205,92002,92004,92006,92102</v>
      </c>
      <c r="O400" s="1" t="str">
        <f t="shared" si="222"/>
        <v>583,583,583,389,389,486,486,236,236,236,236,236,236,236,236,236,236,236,236,236,236,236,236,236,236,102,102,102,101,101,101,101,101,101,101,101,101,101</v>
      </c>
      <c r="P400" s="1" t="str">
        <f t="shared" si="223"/>
        <v>(1,2),(1,2),(1,2),(1,2),(1,2),(1,1),(1,1),(2,4),(2,4),(2,4),(2,4),(2,4),(2,4),(2,4),(2,4),(2,4),(2,4),(2,4),(2,4),(2,4),(2,4),(2,4),(2,4),(2,4),(2,4),(1,2),(1,2),(1,2),(1,2),(1,2),(1,2),(1,2),(1,2),(1,2),(1,2),(1,2),(1,2),(1,2)</v>
      </c>
      <c r="Q400" s="3" t="str">
        <f>IF(D400="坦克碎片",VLOOKUP(C400,道具信息!$N$2:$O$291,2,FALSE)&amp;"碎片",VLOOKUP(C400,道具信息!$N$2:$O$291,2,FALSE))</f>
        <v>T2部件</v>
      </c>
      <c r="R400" s="3">
        <f t="shared" si="228"/>
        <v>1821</v>
      </c>
      <c r="S400" s="11">
        <f t="shared" si="229"/>
        <v>0.18099999999999999</v>
      </c>
      <c r="T400" s="3" t="str">
        <f>VLOOKUP(Q400,道具信息!$Q$3:$S$20,2,FALSE)</f>
        <v>CHEST_ITEM_TYPE_T2_PART</v>
      </c>
      <c r="U400" s="3" t="str">
        <f>IF(COUNTIF(U$363:U399,T400)=0,T400,"")</f>
        <v/>
      </c>
      <c r="V400" s="3" t="str">
        <f t="shared" si="225"/>
        <v>CHEST_ITEM_TYPE_T4_SHARD,CHEST_ITEM_TYPE_T1_PART,CHEST_ITEM_TYPE_T2_PART</v>
      </c>
      <c r="W400" s="13" t="str">
        <f t="shared" si="226"/>
        <v/>
      </c>
      <c r="X400" s="3" t="str">
        <f t="shared" si="224"/>
        <v/>
      </c>
      <c r="Y400" s="3" t="str">
        <f t="shared" si="227"/>
        <v>34.8%,42.3%,18.1%</v>
      </c>
    </row>
    <row r="401" spans="2:25" x14ac:dyDescent="0.3">
      <c r="B401" s="2">
        <f>数据源!B433</f>
        <v>9</v>
      </c>
      <c r="C401" s="2" t="str">
        <f>数据源!C433</f>
        <v>T2MP4</v>
      </c>
      <c r="D401" s="2" t="str">
        <f>数据源!D433</f>
        <v>部件</v>
      </c>
      <c r="E401" s="2">
        <f>数据源!E433</f>
        <v>64.40000000000002</v>
      </c>
      <c r="F401" s="2">
        <f>数据源!F433</f>
        <v>1.5</v>
      </c>
      <c r="G401" s="2">
        <f>数据源!G433</f>
        <v>8.5000000000000006E-3</v>
      </c>
      <c r="H401" s="2">
        <f>数据源!H433</f>
        <v>1.0119047619047616E-2</v>
      </c>
      <c r="I401" s="2">
        <f>数据源!I433</f>
        <v>101</v>
      </c>
      <c r="J401" s="3">
        <f t="shared" si="207"/>
        <v>1</v>
      </c>
      <c r="K401" s="3">
        <f t="shared" si="208"/>
        <v>2</v>
      </c>
      <c r="L401" s="3" t="str">
        <f t="shared" si="219"/>
        <v>部件</v>
      </c>
      <c r="M401" s="3">
        <f t="shared" ca="1" si="220"/>
        <v>92104</v>
      </c>
      <c r="N401" s="1" t="str">
        <f t="shared" ca="1" si="221"/>
        <v>51411,52411,53411,51421,52421,51431,52431,91001,91003,91005,91101,91103,91105,91201,91203,91205,91002,91004,91006,91102,91104,91106,91202,91204,91206,92001,92003,92005,92101,92103,92105,92201,92203,92205,92002,92004,92006,92102,92104</v>
      </c>
      <c r="O401" s="1" t="str">
        <f t="shared" si="222"/>
        <v>583,583,583,389,389,486,486,236,236,236,236,236,236,236,236,236,236,236,236,236,236,236,236,236,236,102,102,102,101,101,101,101,101,101,101,101,101,101,101</v>
      </c>
      <c r="P401" s="1" t="str">
        <f t="shared" si="223"/>
        <v>(1,2),(1,2),(1,2),(1,2),(1,2),(1,1),(1,1),(2,4),(2,4),(2,4),(2,4),(2,4),(2,4),(2,4),(2,4),(2,4),(2,4),(2,4),(2,4),(2,4),(2,4),(2,4),(2,4),(2,4),(2,4),(1,2),(1,2),(1,2),(1,2),(1,2),(1,2),(1,2),(1,2),(1,2),(1,2),(1,2),(1,2),(1,2),(1,2)</v>
      </c>
      <c r="Q401" s="3" t="str">
        <f>IF(D401="坦克碎片",VLOOKUP(C401,道具信息!$N$2:$O$291,2,FALSE)&amp;"碎片",VLOOKUP(C401,道具信息!$N$2:$O$291,2,FALSE))</f>
        <v>T2部件</v>
      </c>
      <c r="R401" s="3">
        <f t="shared" si="228"/>
        <v>1821</v>
      </c>
      <c r="S401" s="11">
        <f t="shared" si="229"/>
        <v>0.18099999999999999</v>
      </c>
      <c r="T401" s="3" t="str">
        <f>VLOOKUP(Q401,道具信息!$Q$3:$S$20,2,FALSE)</f>
        <v>CHEST_ITEM_TYPE_T2_PART</v>
      </c>
      <c r="U401" s="3" t="str">
        <f>IF(COUNTIF(U$363:U400,T401)=0,T401,"")</f>
        <v/>
      </c>
      <c r="V401" s="3" t="str">
        <f t="shared" si="225"/>
        <v>CHEST_ITEM_TYPE_T4_SHARD,CHEST_ITEM_TYPE_T1_PART,CHEST_ITEM_TYPE_T2_PART</v>
      </c>
      <c r="W401" s="13" t="str">
        <f t="shared" si="226"/>
        <v/>
      </c>
      <c r="X401" s="3" t="str">
        <f t="shared" si="224"/>
        <v/>
      </c>
      <c r="Y401" s="3" t="str">
        <f t="shared" si="227"/>
        <v>34.8%,42.3%,18.1%</v>
      </c>
    </row>
    <row r="402" spans="2:25" x14ac:dyDescent="0.3">
      <c r="B402" s="2">
        <f>数据源!B434</f>
        <v>9</v>
      </c>
      <c r="C402" s="2" t="str">
        <f>数据源!C434</f>
        <v>T2MP6</v>
      </c>
      <c r="D402" s="2" t="str">
        <f>数据源!D434</f>
        <v>部件</v>
      </c>
      <c r="E402" s="2">
        <f>数据源!E434</f>
        <v>64.40000000000002</v>
      </c>
      <c r="F402" s="2">
        <f>数据源!F434</f>
        <v>1.5</v>
      </c>
      <c r="G402" s="2">
        <f>数据源!G434</f>
        <v>8.5000000000000006E-3</v>
      </c>
      <c r="H402" s="2">
        <f>数据源!H434</f>
        <v>1.0119047619047616E-2</v>
      </c>
      <c r="I402" s="2">
        <f>数据源!I434</f>
        <v>101</v>
      </c>
      <c r="J402" s="3">
        <f t="shared" si="207"/>
        <v>1</v>
      </c>
      <c r="K402" s="3">
        <f t="shared" si="208"/>
        <v>2</v>
      </c>
      <c r="L402" s="3" t="str">
        <f t="shared" si="219"/>
        <v>部件</v>
      </c>
      <c r="M402" s="3">
        <f t="shared" ca="1" si="220"/>
        <v>92106</v>
      </c>
      <c r="N402" s="1" t="str">
        <f t="shared" ca="1" si="221"/>
        <v>51411,52411,53411,51421,52421,51431,52431,91001,91003,91005,91101,91103,91105,91201,91203,91205,91002,91004,91006,91102,91104,91106,91202,91204,91206,92001,92003,92005,92101,92103,92105,92201,92203,92205,92002,92004,92006,92102,92104,92106</v>
      </c>
      <c r="O402" s="1" t="str">
        <f t="shared" si="222"/>
        <v>583,583,583,389,389,486,486,236,236,236,236,236,236,236,236,236,236,236,236,236,236,236,236,236,236,102,102,102,101,101,101,101,101,101,101,101,101,101,101,101</v>
      </c>
      <c r="P402" s="1" t="str">
        <f t="shared" si="223"/>
        <v>(1,2),(1,2),(1,2),(1,2),(1,2),(1,1),(1,1),(2,4),(2,4),(2,4),(2,4),(2,4),(2,4),(2,4),(2,4),(2,4),(2,4),(2,4),(2,4),(2,4),(2,4),(2,4),(2,4),(2,4),(2,4),(1,2),(1,2),(1,2),(1,2),(1,2),(1,2),(1,2),(1,2),(1,2),(1,2),(1,2),(1,2),(1,2),(1,2),(1,2)</v>
      </c>
      <c r="Q402" s="3" t="str">
        <f>IF(D402="坦克碎片",VLOOKUP(C402,道具信息!$N$2:$O$291,2,FALSE)&amp;"碎片",VLOOKUP(C402,道具信息!$N$2:$O$291,2,FALSE))</f>
        <v>T2部件</v>
      </c>
      <c r="R402" s="3">
        <f t="shared" si="228"/>
        <v>1821</v>
      </c>
      <c r="S402" s="11">
        <f t="shared" si="229"/>
        <v>0.18099999999999999</v>
      </c>
      <c r="T402" s="3" t="str">
        <f>VLOOKUP(Q402,道具信息!$Q$3:$S$20,2,FALSE)</f>
        <v>CHEST_ITEM_TYPE_T2_PART</v>
      </c>
      <c r="U402" s="3" t="str">
        <f>IF(COUNTIF(U$363:U401,T402)=0,T402,"")</f>
        <v/>
      </c>
      <c r="V402" s="3" t="str">
        <f t="shared" si="225"/>
        <v>CHEST_ITEM_TYPE_T4_SHARD,CHEST_ITEM_TYPE_T1_PART,CHEST_ITEM_TYPE_T2_PART</v>
      </c>
      <c r="W402" s="13" t="str">
        <f t="shared" si="226"/>
        <v/>
      </c>
      <c r="X402" s="3" t="str">
        <f t="shared" si="224"/>
        <v/>
      </c>
      <c r="Y402" s="3" t="str">
        <f t="shared" si="227"/>
        <v>34.8%,42.3%,18.1%</v>
      </c>
    </row>
    <row r="403" spans="2:25" x14ac:dyDescent="0.3">
      <c r="B403" s="2">
        <f>数据源!B435</f>
        <v>9</v>
      </c>
      <c r="C403" s="2" t="str">
        <f>数据源!C435</f>
        <v>T2HP2</v>
      </c>
      <c r="D403" s="2" t="str">
        <f>数据源!D435</f>
        <v>部件</v>
      </c>
      <c r="E403" s="2">
        <f>数据源!E435</f>
        <v>64.40000000000002</v>
      </c>
      <c r="F403" s="2">
        <f>数据源!F435</f>
        <v>1.5</v>
      </c>
      <c r="G403" s="2">
        <f>数据源!G435</f>
        <v>8.5000000000000006E-3</v>
      </c>
      <c r="H403" s="2">
        <f>数据源!H435</f>
        <v>1.0119047619047616E-2</v>
      </c>
      <c r="I403" s="2">
        <f>数据源!I435</f>
        <v>101</v>
      </c>
      <c r="J403" s="3">
        <f t="shared" si="207"/>
        <v>1</v>
      </c>
      <c r="K403" s="3">
        <f t="shared" si="208"/>
        <v>2</v>
      </c>
      <c r="L403" s="3" t="str">
        <f t="shared" si="219"/>
        <v>部件</v>
      </c>
      <c r="M403" s="3">
        <f t="shared" ca="1" si="220"/>
        <v>92202</v>
      </c>
      <c r="N403" s="1" t="str">
        <f t="shared" ca="1" si="221"/>
        <v>51411,52411,53411,51421,52421,51431,52431,91001,91003,91005,91101,91103,91105,91201,91203,91205,91002,91004,91006,91102,91104,91106,91202,91204,91206,92001,92003,92005,92101,92103,92105,92201,92203,92205,92002,92004,92006,92102,92104,92106,92202</v>
      </c>
      <c r="O403" s="1" t="str">
        <f t="shared" si="222"/>
        <v>583,583,583,389,389,486,486,236,236,236,236,236,236,236,236,236,236,236,236,236,236,236,236,236,236,102,102,102,101,101,101,101,101,101,101,101,101,101,101,101,101</v>
      </c>
      <c r="P403" s="1" t="str">
        <f t="shared" si="223"/>
        <v>(1,2),(1,2),(1,2),(1,2),(1,2),(1,1),(1,1),(2,4),(2,4),(2,4),(2,4),(2,4),(2,4),(2,4),(2,4),(2,4),(2,4),(2,4),(2,4),(2,4),(2,4),(2,4),(2,4),(2,4),(2,4),(1,2),(1,2),(1,2),(1,2),(1,2),(1,2),(1,2),(1,2),(1,2),(1,2),(1,2),(1,2),(1,2),(1,2),(1,2),(1,2)</v>
      </c>
      <c r="Q403" s="3" t="str">
        <f>IF(D403="坦克碎片",VLOOKUP(C403,道具信息!$N$2:$O$291,2,FALSE)&amp;"碎片",VLOOKUP(C403,道具信息!$N$2:$O$291,2,FALSE))</f>
        <v>T2部件</v>
      </c>
      <c r="R403" s="3">
        <f t="shared" si="228"/>
        <v>1821</v>
      </c>
      <c r="S403" s="11">
        <f t="shared" si="229"/>
        <v>0.18099999999999999</v>
      </c>
      <c r="T403" s="3" t="str">
        <f>VLOOKUP(Q403,道具信息!$Q$3:$S$20,2,FALSE)</f>
        <v>CHEST_ITEM_TYPE_T2_PART</v>
      </c>
      <c r="U403" s="3" t="str">
        <f>IF(COUNTIF(U$363:U402,T403)=0,T403,"")</f>
        <v/>
      </c>
      <c r="V403" s="3" t="str">
        <f t="shared" si="225"/>
        <v>CHEST_ITEM_TYPE_T4_SHARD,CHEST_ITEM_TYPE_T1_PART,CHEST_ITEM_TYPE_T2_PART</v>
      </c>
      <c r="W403" s="13" t="str">
        <f t="shared" si="226"/>
        <v/>
      </c>
      <c r="X403" s="3" t="str">
        <f t="shared" si="224"/>
        <v/>
      </c>
      <c r="Y403" s="3" t="str">
        <f t="shared" si="227"/>
        <v>34.8%,42.3%,18.1%</v>
      </c>
    </row>
    <row r="404" spans="2:25" x14ac:dyDescent="0.3">
      <c r="B404" s="2">
        <f>数据源!B436</f>
        <v>9</v>
      </c>
      <c r="C404" s="2" t="str">
        <f>数据源!C436</f>
        <v>T2HP4</v>
      </c>
      <c r="D404" s="2" t="str">
        <f>数据源!D436</f>
        <v>部件</v>
      </c>
      <c r="E404" s="2">
        <f>数据源!E436</f>
        <v>64.40000000000002</v>
      </c>
      <c r="F404" s="2">
        <f>数据源!F436</f>
        <v>1.5</v>
      </c>
      <c r="G404" s="2">
        <f>数据源!G436</f>
        <v>8.5000000000000006E-3</v>
      </c>
      <c r="H404" s="2">
        <f>数据源!H436</f>
        <v>1.0119047619047616E-2</v>
      </c>
      <c r="I404" s="2">
        <f>数据源!I436</f>
        <v>101</v>
      </c>
      <c r="J404" s="3">
        <f t="shared" si="207"/>
        <v>1</v>
      </c>
      <c r="K404" s="3">
        <f t="shared" si="208"/>
        <v>2</v>
      </c>
      <c r="L404" s="3" t="str">
        <f t="shared" si="219"/>
        <v>部件</v>
      </c>
      <c r="M404" s="3">
        <f t="shared" ca="1" si="220"/>
        <v>92204</v>
      </c>
      <c r="N404" s="1" t="str">
        <f t="shared" ca="1" si="221"/>
        <v>51411,52411,53411,51421,52421,51431,52431,91001,91003,91005,91101,91103,91105,91201,91203,91205,91002,91004,91006,91102,91104,91106,91202,91204,91206,92001,92003,92005,92101,92103,92105,92201,92203,92205,92002,92004,92006,92102,92104,92106,92202,92204</v>
      </c>
      <c r="O404" s="1" t="str">
        <f t="shared" si="222"/>
        <v>583,583,583,389,389,486,486,236,236,236,236,236,236,236,236,236,236,236,236,236,236,236,236,236,236,102,102,102,101,101,101,101,101,101,101,101,101,101,101,101,101,101</v>
      </c>
      <c r="P404" s="1" t="str">
        <f t="shared" si="223"/>
        <v>(1,2),(1,2),(1,2),(1,2),(1,2),(1,1),(1,1),(2,4),(2,4),(2,4),(2,4),(2,4),(2,4),(2,4),(2,4),(2,4),(2,4),(2,4),(2,4),(2,4),(2,4),(2,4),(2,4),(2,4),(2,4),(1,2),(1,2),(1,2),(1,2),(1,2),(1,2),(1,2),(1,2),(1,2),(1,2),(1,2),(1,2),(1,2),(1,2),(1,2),(1,2),(1,2)</v>
      </c>
      <c r="Q404" s="3" t="str">
        <f>IF(D404="坦克碎片",VLOOKUP(C404,道具信息!$N$2:$O$291,2,FALSE)&amp;"碎片",VLOOKUP(C404,道具信息!$N$2:$O$291,2,FALSE))</f>
        <v>T2部件</v>
      </c>
      <c r="R404" s="3">
        <f t="shared" si="228"/>
        <v>1821</v>
      </c>
      <c r="S404" s="11">
        <f t="shared" si="229"/>
        <v>0.18099999999999999</v>
      </c>
      <c r="T404" s="3" t="str">
        <f>VLOOKUP(Q404,道具信息!$Q$3:$S$20,2,FALSE)</f>
        <v>CHEST_ITEM_TYPE_T2_PART</v>
      </c>
      <c r="U404" s="3" t="str">
        <f>IF(COUNTIF(U$363:U403,T404)=0,T404,"")</f>
        <v/>
      </c>
      <c r="V404" s="3" t="str">
        <f t="shared" si="225"/>
        <v>CHEST_ITEM_TYPE_T4_SHARD,CHEST_ITEM_TYPE_T1_PART,CHEST_ITEM_TYPE_T2_PART</v>
      </c>
      <c r="W404" s="13" t="str">
        <f t="shared" si="226"/>
        <v/>
      </c>
      <c r="X404" s="3" t="str">
        <f t="shared" si="224"/>
        <v/>
      </c>
      <c r="Y404" s="3" t="str">
        <f t="shared" si="227"/>
        <v>34.8%,42.3%,18.1%</v>
      </c>
    </row>
    <row r="405" spans="2:25" x14ac:dyDescent="0.3">
      <c r="B405" s="2">
        <f>数据源!B437</f>
        <v>9</v>
      </c>
      <c r="C405" s="2" t="str">
        <f>数据源!C437</f>
        <v>T2HP6</v>
      </c>
      <c r="D405" s="2" t="str">
        <f>数据源!D437</f>
        <v>部件</v>
      </c>
      <c r="E405" s="2">
        <f>数据源!E437</f>
        <v>64.40000000000002</v>
      </c>
      <c r="F405" s="2">
        <f>数据源!F437</f>
        <v>1.5</v>
      </c>
      <c r="G405" s="2">
        <f>数据源!G437</f>
        <v>8.5000000000000006E-3</v>
      </c>
      <c r="H405" s="2">
        <f>数据源!H437</f>
        <v>1.0119047619047616E-2</v>
      </c>
      <c r="I405" s="2">
        <f>数据源!I437</f>
        <v>101</v>
      </c>
      <c r="J405" s="3">
        <f t="shared" si="207"/>
        <v>1</v>
      </c>
      <c r="K405" s="3">
        <f t="shared" si="208"/>
        <v>2</v>
      </c>
      <c r="L405" s="3" t="str">
        <f t="shared" si="219"/>
        <v>部件</v>
      </c>
      <c r="M405" s="3">
        <f t="shared" ca="1" si="220"/>
        <v>92206</v>
      </c>
      <c r="N405" s="1" t="str">
        <f t="shared" ca="1" si="221"/>
        <v>51411,52411,53411,51421,52421,51431,52431,91001,91003,91005,91101,91103,91105,91201,91203,91205,91002,91004,91006,91102,91104,91106,91202,91204,91206,92001,92003,92005,92101,92103,92105,92201,92203,92205,92002,92004,92006,92102,92104,92106,92202,92204,92206</v>
      </c>
      <c r="O405" s="1" t="str">
        <f t="shared" si="222"/>
        <v>583,583,583,389,389,486,486,236,236,236,236,236,236,236,236,236,236,236,236,236,236,236,236,236,236,102,102,102,101,101,101,101,101,101,101,101,101,101,101,101,101,101,101</v>
      </c>
      <c r="P405" s="1" t="str">
        <f t="shared" si="223"/>
        <v>(1,2),(1,2),(1,2),(1,2),(1,2),(1,1),(1,1),(2,4),(2,4),(2,4),(2,4),(2,4),(2,4),(2,4),(2,4),(2,4),(2,4),(2,4),(2,4),(2,4),(2,4),(2,4),(2,4),(2,4),(2,4),(1,2),(1,2),(1,2),(1,2),(1,2),(1,2),(1,2),(1,2),(1,2),(1,2),(1,2),(1,2),(1,2),(1,2),(1,2),(1,2),(1,2),(1,2)</v>
      </c>
      <c r="Q405" s="3" t="str">
        <f>IF(D405="坦克碎片",VLOOKUP(C405,道具信息!$N$2:$O$291,2,FALSE)&amp;"碎片",VLOOKUP(C405,道具信息!$N$2:$O$291,2,FALSE))</f>
        <v>T2部件</v>
      </c>
      <c r="R405" s="3">
        <f t="shared" si="228"/>
        <v>1821</v>
      </c>
      <c r="S405" s="11">
        <f t="shared" si="229"/>
        <v>0.18099999999999999</v>
      </c>
      <c r="T405" s="3" t="str">
        <f>VLOOKUP(Q405,道具信息!$Q$3:$S$20,2,FALSE)</f>
        <v>CHEST_ITEM_TYPE_T2_PART</v>
      </c>
      <c r="U405" s="3" t="str">
        <f>IF(COUNTIF(U$363:U404,T405)=0,T405,"")</f>
        <v/>
      </c>
      <c r="V405" s="3" t="str">
        <f t="shared" si="225"/>
        <v>CHEST_ITEM_TYPE_T4_SHARD,CHEST_ITEM_TYPE_T1_PART,CHEST_ITEM_TYPE_T2_PART</v>
      </c>
      <c r="W405" s="13" t="str">
        <f t="shared" si="226"/>
        <v/>
      </c>
      <c r="X405" s="3" t="str">
        <f t="shared" si="224"/>
        <v/>
      </c>
      <c r="Y405" s="3" t="str">
        <f t="shared" si="227"/>
        <v>34.8%,42.3%,18.1%</v>
      </c>
    </row>
    <row r="406" spans="2:25" x14ac:dyDescent="0.3">
      <c r="B406" s="2">
        <f>数据源!B438</f>
        <v>9</v>
      </c>
      <c r="C406" s="2" t="str">
        <f>数据源!C438</f>
        <v>T3LP1</v>
      </c>
      <c r="D406" s="2" t="str">
        <f>数据源!D438</f>
        <v>部件</v>
      </c>
      <c r="E406" s="2">
        <f>数据源!E438</f>
        <v>387.6</v>
      </c>
      <c r="F406" s="2">
        <f>数据源!F438</f>
        <v>1</v>
      </c>
      <c r="G406" s="2">
        <f>数据源!G438</f>
        <v>8.6E-3</v>
      </c>
      <c r="H406" s="2">
        <f>数据源!H438</f>
        <v>2.5515995872033024E-3</v>
      </c>
      <c r="I406" s="2">
        <f>数据源!I438</f>
        <v>26</v>
      </c>
      <c r="J406" s="3">
        <f t="shared" si="207"/>
        <v>1</v>
      </c>
      <c r="K406" s="3">
        <f t="shared" si="208"/>
        <v>1</v>
      </c>
      <c r="L406" s="3" t="str">
        <f t="shared" si="219"/>
        <v>部件</v>
      </c>
      <c r="M406" s="3">
        <f t="shared" ca="1" si="220"/>
        <v>93001</v>
      </c>
      <c r="N406" s="1" t="str">
        <f t="shared" ca="1" si="221"/>
        <v>51411,52411,53411,51421,52421,51431,52431,91001,91003,91005,91101,91103,91105,91201,91203,91205,91002,91004,91006,91102,91104,91106,91202,91204,91206,92001,92003,92005,92101,92103,92105,92201,92203,92205,92002,92004,92006,92102,92104,92106,92202,92204,92206,93001</v>
      </c>
      <c r="O406" s="1" t="str">
        <f t="shared" si="222"/>
        <v>583,583,583,389,389,486,486,236,236,236,236,236,236,236,236,236,236,236,236,236,236,236,236,236,236,102,102,102,101,101,101,101,101,101,101,101,101,101,101,101,101,101,101,26</v>
      </c>
      <c r="P406" s="1" t="str">
        <f t="shared" si="223"/>
        <v>(1,2),(1,2),(1,2),(1,2),(1,2),(1,1),(1,1),(2,4),(2,4),(2,4),(2,4),(2,4),(2,4),(2,4),(2,4),(2,4),(2,4),(2,4),(2,4),(2,4),(2,4),(2,4),(2,4),(2,4),(2,4),(1,2),(1,2),(1,2),(1,2),(1,2),(1,2),(1,2),(1,2),(1,2),(1,2),(1,2),(1,2),(1,2),(1,2),(1,2),(1,2),(1,2),(1,2),(1,1)</v>
      </c>
      <c r="Q406" s="3" t="str">
        <f>IF(D406="坦克碎片",VLOOKUP(C406,道具信息!$N$2:$O$291,2,FALSE)&amp;"碎片",VLOOKUP(C406,道具信息!$N$2:$O$291,2,FALSE))</f>
        <v>T3部件</v>
      </c>
      <c r="R406" s="3">
        <f t="shared" si="228"/>
        <v>468</v>
      </c>
      <c r="S406" s="11">
        <f t="shared" si="229"/>
        <v>4.7E-2</v>
      </c>
      <c r="T406" s="3" t="str">
        <f>VLOOKUP(Q406,道具信息!$Q$3:$S$20,2,FALSE)</f>
        <v>CHEST_ITEM_TYPE_T3_PART</v>
      </c>
      <c r="U406" s="3" t="str">
        <f>IF(COUNTIF(U$363:U405,T406)=0,T406,"")</f>
        <v>CHEST_ITEM_TYPE_T3_PART</v>
      </c>
      <c r="V406" s="3" t="str">
        <f t="shared" si="225"/>
        <v>CHEST_ITEM_TYPE_T4_SHARD,CHEST_ITEM_TYPE_T1_PART,CHEST_ITEM_TYPE_T2_PART,CHEST_ITEM_TYPE_T3_PART</v>
      </c>
      <c r="W406" s="13">
        <f t="shared" si="226"/>
        <v>4.7E-2</v>
      </c>
      <c r="X406" s="3" t="str">
        <f t="shared" si="224"/>
        <v>4.7%</v>
      </c>
      <c r="Y406" s="3" t="str">
        <f t="shared" si="227"/>
        <v>34.8%,42.3%,18.1%,4.7%</v>
      </c>
    </row>
    <row r="407" spans="2:25" x14ac:dyDescent="0.3">
      <c r="B407" s="2">
        <f>数据源!B439</f>
        <v>9</v>
      </c>
      <c r="C407" s="2" t="str">
        <f>数据源!C439</f>
        <v>T3LP3</v>
      </c>
      <c r="D407" s="2" t="str">
        <f>数据源!D439</f>
        <v>部件</v>
      </c>
      <c r="E407" s="2">
        <f>数据源!E439</f>
        <v>387.6</v>
      </c>
      <c r="F407" s="2">
        <f>数据源!F439</f>
        <v>1</v>
      </c>
      <c r="G407" s="2">
        <f>数据源!G439</f>
        <v>8.6E-3</v>
      </c>
      <c r="H407" s="2">
        <f>数据源!H439</f>
        <v>2.5515995872033024E-3</v>
      </c>
      <c r="I407" s="2">
        <f>数据源!I439</f>
        <v>26</v>
      </c>
      <c r="J407" s="3">
        <f t="shared" si="207"/>
        <v>1</v>
      </c>
      <c r="K407" s="3">
        <f t="shared" si="208"/>
        <v>1</v>
      </c>
      <c r="L407" s="3" t="str">
        <f t="shared" si="219"/>
        <v>部件</v>
      </c>
      <c r="M407" s="3">
        <f t="shared" ca="1" si="220"/>
        <v>93003</v>
      </c>
      <c r="N407" s="1" t="str">
        <f t="shared" ca="1" si="221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</v>
      </c>
      <c r="O407" s="1" t="str">
        <f t="shared" si="222"/>
        <v>583,583,583,389,389,486,486,236,236,236,236,236,236,236,236,236,236,236,236,236,236,236,236,236,236,102,102,102,101,101,101,101,101,101,101,101,101,101,101,101,101,101,101,26,26</v>
      </c>
      <c r="P407" s="1" t="str">
        <f t="shared" si="223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</v>
      </c>
      <c r="Q407" s="3" t="str">
        <f>IF(D407="坦克碎片",VLOOKUP(C407,道具信息!$N$2:$O$291,2,FALSE)&amp;"碎片",VLOOKUP(C407,道具信息!$N$2:$O$291,2,FALSE))</f>
        <v>T3部件</v>
      </c>
      <c r="R407" s="3">
        <f t="shared" si="228"/>
        <v>468</v>
      </c>
      <c r="S407" s="11">
        <f t="shared" si="229"/>
        <v>4.7E-2</v>
      </c>
      <c r="T407" s="3" t="str">
        <f>VLOOKUP(Q407,道具信息!$Q$3:$S$20,2,FALSE)</f>
        <v>CHEST_ITEM_TYPE_T3_PART</v>
      </c>
      <c r="U407" s="3" t="str">
        <f>IF(COUNTIF(U$363:U406,T407)=0,T407,"")</f>
        <v/>
      </c>
      <c r="V407" s="3" t="str">
        <f t="shared" si="225"/>
        <v>CHEST_ITEM_TYPE_T4_SHARD,CHEST_ITEM_TYPE_T1_PART,CHEST_ITEM_TYPE_T2_PART,CHEST_ITEM_TYPE_T3_PART</v>
      </c>
      <c r="W407" s="13" t="str">
        <f t="shared" si="226"/>
        <v/>
      </c>
      <c r="X407" s="3" t="str">
        <f t="shared" si="224"/>
        <v/>
      </c>
      <c r="Y407" s="3" t="str">
        <f t="shared" si="227"/>
        <v>34.8%,42.3%,18.1%,4.7%</v>
      </c>
    </row>
    <row r="408" spans="2:25" x14ac:dyDescent="0.3">
      <c r="B408" s="2">
        <f>数据源!B440</f>
        <v>9</v>
      </c>
      <c r="C408" s="2" t="str">
        <f>数据源!C440</f>
        <v>T3LP5</v>
      </c>
      <c r="D408" s="2" t="str">
        <f>数据源!D440</f>
        <v>部件</v>
      </c>
      <c r="E408" s="2">
        <f>数据源!E440</f>
        <v>387.6</v>
      </c>
      <c r="F408" s="2">
        <f>数据源!F440</f>
        <v>1</v>
      </c>
      <c r="G408" s="2">
        <f>数据源!G440</f>
        <v>8.6E-3</v>
      </c>
      <c r="H408" s="2">
        <f>数据源!H440</f>
        <v>2.5515995872033024E-3</v>
      </c>
      <c r="I408" s="2">
        <f>数据源!I440</f>
        <v>26</v>
      </c>
      <c r="J408" s="3">
        <f t="shared" si="207"/>
        <v>1</v>
      </c>
      <c r="K408" s="3">
        <f t="shared" si="208"/>
        <v>1</v>
      </c>
      <c r="L408" s="3" t="str">
        <f t="shared" si="219"/>
        <v>部件</v>
      </c>
      <c r="M408" s="3">
        <f t="shared" ca="1" si="220"/>
        <v>93005</v>
      </c>
      <c r="N408" s="1" t="str">
        <f t="shared" ca="1" si="221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</v>
      </c>
      <c r="O408" s="1" t="str">
        <f t="shared" si="222"/>
        <v>583,583,583,389,389,486,486,236,236,236,236,236,236,236,236,236,236,236,236,236,236,236,236,236,236,102,102,102,101,101,101,101,101,101,101,101,101,101,101,101,101,101,101,26,26,26</v>
      </c>
      <c r="P408" s="1" t="str">
        <f t="shared" si="223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</v>
      </c>
      <c r="Q408" s="3" t="str">
        <f>IF(D408="坦克碎片",VLOOKUP(C408,道具信息!$N$2:$O$291,2,FALSE)&amp;"碎片",VLOOKUP(C408,道具信息!$N$2:$O$291,2,FALSE))</f>
        <v>T3部件</v>
      </c>
      <c r="R408" s="3">
        <f t="shared" si="228"/>
        <v>468</v>
      </c>
      <c r="S408" s="11">
        <f t="shared" si="229"/>
        <v>4.7E-2</v>
      </c>
      <c r="T408" s="3" t="str">
        <f>VLOOKUP(Q408,道具信息!$Q$3:$S$20,2,FALSE)</f>
        <v>CHEST_ITEM_TYPE_T3_PART</v>
      </c>
      <c r="U408" s="3" t="str">
        <f>IF(COUNTIF(U$363:U407,T408)=0,T408,"")</f>
        <v/>
      </c>
      <c r="V408" s="3" t="str">
        <f t="shared" si="225"/>
        <v>CHEST_ITEM_TYPE_T4_SHARD,CHEST_ITEM_TYPE_T1_PART,CHEST_ITEM_TYPE_T2_PART,CHEST_ITEM_TYPE_T3_PART</v>
      </c>
      <c r="W408" s="13" t="str">
        <f t="shared" si="226"/>
        <v/>
      </c>
      <c r="X408" s="3" t="str">
        <f t="shared" si="224"/>
        <v/>
      </c>
      <c r="Y408" s="3" t="str">
        <f t="shared" si="227"/>
        <v>34.8%,42.3%,18.1%,4.7%</v>
      </c>
    </row>
    <row r="409" spans="2:25" x14ac:dyDescent="0.3">
      <c r="B409" s="2">
        <f>数据源!B441</f>
        <v>9</v>
      </c>
      <c r="C409" s="2" t="str">
        <f>数据源!C441</f>
        <v>T3MP1</v>
      </c>
      <c r="D409" s="2" t="str">
        <f>数据源!D441</f>
        <v>部件</v>
      </c>
      <c r="E409" s="2">
        <f>数据源!E441</f>
        <v>387.6</v>
      </c>
      <c r="F409" s="2">
        <f>数据源!F441</f>
        <v>1</v>
      </c>
      <c r="G409" s="2">
        <f>数据源!G441</f>
        <v>8.6E-3</v>
      </c>
      <c r="H409" s="2">
        <f>数据源!H441</f>
        <v>2.5515995872033024E-3</v>
      </c>
      <c r="I409" s="2">
        <f>数据源!I441</f>
        <v>26</v>
      </c>
      <c r="J409" s="3">
        <f t="shared" si="207"/>
        <v>1</v>
      </c>
      <c r="K409" s="3">
        <f t="shared" si="208"/>
        <v>1</v>
      </c>
      <c r="L409" s="3" t="str">
        <f t="shared" si="219"/>
        <v>部件</v>
      </c>
      <c r="M409" s="3">
        <f t="shared" ca="1" si="220"/>
        <v>93101</v>
      </c>
      <c r="N409" s="1" t="str">
        <f t="shared" ca="1" si="221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</v>
      </c>
      <c r="O409" s="1" t="str">
        <f t="shared" si="222"/>
        <v>583,583,583,389,389,486,486,236,236,236,236,236,236,236,236,236,236,236,236,236,236,236,236,236,236,102,102,102,101,101,101,101,101,101,101,101,101,101,101,101,101,101,101,26,26,26,26</v>
      </c>
      <c r="P409" s="1" t="str">
        <f t="shared" si="223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</v>
      </c>
      <c r="Q409" s="3" t="str">
        <f>IF(D409="坦克碎片",VLOOKUP(C409,道具信息!$N$2:$O$291,2,FALSE)&amp;"碎片",VLOOKUP(C409,道具信息!$N$2:$O$291,2,FALSE))</f>
        <v>T3部件</v>
      </c>
      <c r="R409" s="3">
        <f t="shared" si="228"/>
        <v>468</v>
      </c>
      <c r="S409" s="11">
        <f t="shared" si="229"/>
        <v>4.7E-2</v>
      </c>
      <c r="T409" s="3" t="str">
        <f>VLOOKUP(Q409,道具信息!$Q$3:$S$20,2,FALSE)</f>
        <v>CHEST_ITEM_TYPE_T3_PART</v>
      </c>
      <c r="U409" s="3" t="str">
        <f>IF(COUNTIF(U$363:U408,T409)=0,T409,"")</f>
        <v/>
      </c>
      <c r="V409" s="3" t="str">
        <f t="shared" si="225"/>
        <v>CHEST_ITEM_TYPE_T4_SHARD,CHEST_ITEM_TYPE_T1_PART,CHEST_ITEM_TYPE_T2_PART,CHEST_ITEM_TYPE_T3_PART</v>
      </c>
      <c r="W409" s="13" t="str">
        <f t="shared" si="226"/>
        <v/>
      </c>
      <c r="X409" s="3" t="str">
        <f t="shared" si="224"/>
        <v/>
      </c>
      <c r="Y409" s="3" t="str">
        <f t="shared" si="227"/>
        <v>34.8%,42.3%,18.1%,4.7%</v>
      </c>
    </row>
    <row r="410" spans="2:25" x14ac:dyDescent="0.3">
      <c r="B410" s="2">
        <f>数据源!B442</f>
        <v>9</v>
      </c>
      <c r="C410" s="2" t="str">
        <f>数据源!C442</f>
        <v>T3MP3</v>
      </c>
      <c r="D410" s="2" t="str">
        <f>数据源!D442</f>
        <v>部件</v>
      </c>
      <c r="E410" s="2">
        <f>数据源!E442</f>
        <v>387.6</v>
      </c>
      <c r="F410" s="2">
        <f>数据源!F442</f>
        <v>1</v>
      </c>
      <c r="G410" s="2">
        <f>数据源!G442</f>
        <v>8.6E-3</v>
      </c>
      <c r="H410" s="2">
        <f>数据源!H442</f>
        <v>2.5515995872033024E-3</v>
      </c>
      <c r="I410" s="2">
        <f>数据源!I442</f>
        <v>26</v>
      </c>
      <c r="J410" s="3">
        <f t="shared" si="207"/>
        <v>1</v>
      </c>
      <c r="K410" s="3">
        <f t="shared" si="208"/>
        <v>1</v>
      </c>
      <c r="L410" s="3" t="str">
        <f t="shared" si="219"/>
        <v>部件</v>
      </c>
      <c r="M410" s="3">
        <f t="shared" ca="1" si="220"/>
        <v>93103</v>
      </c>
      <c r="N410" s="1" t="str">
        <f t="shared" ca="1" si="221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</v>
      </c>
      <c r="O410" s="1" t="str">
        <f t="shared" si="222"/>
        <v>583,583,583,389,389,486,486,236,236,236,236,236,236,236,236,236,236,236,236,236,236,236,236,236,236,102,102,102,101,101,101,101,101,101,101,101,101,101,101,101,101,101,101,26,26,26,26,26</v>
      </c>
      <c r="P410" s="1" t="str">
        <f t="shared" si="223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</v>
      </c>
      <c r="Q410" s="3" t="str">
        <f>IF(D410="坦克碎片",VLOOKUP(C410,道具信息!$N$2:$O$291,2,FALSE)&amp;"碎片",VLOOKUP(C410,道具信息!$N$2:$O$291,2,FALSE))</f>
        <v>T3部件</v>
      </c>
      <c r="R410" s="3">
        <f t="shared" si="228"/>
        <v>468</v>
      </c>
      <c r="S410" s="11">
        <f t="shared" si="229"/>
        <v>4.7E-2</v>
      </c>
      <c r="T410" s="3" t="str">
        <f>VLOOKUP(Q410,道具信息!$Q$3:$S$20,2,FALSE)</f>
        <v>CHEST_ITEM_TYPE_T3_PART</v>
      </c>
      <c r="U410" s="3" t="str">
        <f>IF(COUNTIF(U$363:U409,T410)=0,T410,"")</f>
        <v/>
      </c>
      <c r="V410" s="3" t="str">
        <f t="shared" si="225"/>
        <v>CHEST_ITEM_TYPE_T4_SHARD,CHEST_ITEM_TYPE_T1_PART,CHEST_ITEM_TYPE_T2_PART,CHEST_ITEM_TYPE_T3_PART</v>
      </c>
      <c r="W410" s="13" t="str">
        <f t="shared" si="226"/>
        <v/>
      </c>
      <c r="X410" s="3" t="str">
        <f t="shared" si="224"/>
        <v/>
      </c>
      <c r="Y410" s="3" t="str">
        <f t="shared" si="227"/>
        <v>34.8%,42.3%,18.1%,4.7%</v>
      </c>
    </row>
    <row r="411" spans="2:25" x14ac:dyDescent="0.3">
      <c r="B411" s="2">
        <f>数据源!B443</f>
        <v>9</v>
      </c>
      <c r="C411" s="2" t="str">
        <f>数据源!C443</f>
        <v>T3MP5</v>
      </c>
      <c r="D411" s="2" t="str">
        <f>数据源!D443</f>
        <v>部件</v>
      </c>
      <c r="E411" s="2">
        <f>数据源!E443</f>
        <v>387.6</v>
      </c>
      <c r="F411" s="2">
        <f>数据源!F443</f>
        <v>1</v>
      </c>
      <c r="G411" s="2">
        <f>数据源!G443</f>
        <v>8.6E-3</v>
      </c>
      <c r="H411" s="2">
        <f>数据源!H443</f>
        <v>2.5515995872033024E-3</v>
      </c>
      <c r="I411" s="2">
        <f>数据源!I443</f>
        <v>26</v>
      </c>
      <c r="J411" s="3">
        <f t="shared" si="207"/>
        <v>1</v>
      </c>
      <c r="K411" s="3">
        <f t="shared" si="208"/>
        <v>1</v>
      </c>
      <c r="L411" s="3" t="str">
        <f t="shared" si="219"/>
        <v>部件</v>
      </c>
      <c r="M411" s="3">
        <f t="shared" ca="1" si="220"/>
        <v>93105</v>
      </c>
      <c r="N411" s="1" t="str">
        <f t="shared" ca="1" si="221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411" s="1" t="str">
        <f t="shared" si="222"/>
        <v>583,583,583,389,389,486,486,236,236,236,236,236,236,236,236,236,236,236,236,236,236,236,236,236,236,102,102,102,101,101,101,101,101,101,101,101,101,101,101,101,101,101,101,26,26,26,26,26,26</v>
      </c>
      <c r="P411" s="1" t="str">
        <f t="shared" si="223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,(1,1)</v>
      </c>
      <c r="Q411" s="3" t="str">
        <f>IF(D411="坦克碎片",VLOOKUP(C411,道具信息!$N$2:$O$291,2,FALSE)&amp;"碎片",VLOOKUP(C411,道具信息!$N$2:$O$291,2,FALSE))</f>
        <v>T3部件</v>
      </c>
      <c r="R411" s="3">
        <f t="shared" si="228"/>
        <v>468</v>
      </c>
      <c r="S411" s="11">
        <f t="shared" si="229"/>
        <v>4.7E-2</v>
      </c>
      <c r="T411" s="3" t="str">
        <f>VLOOKUP(Q411,道具信息!$Q$3:$S$20,2,FALSE)</f>
        <v>CHEST_ITEM_TYPE_T3_PART</v>
      </c>
      <c r="U411" s="3" t="str">
        <f>IF(COUNTIF(U$363:U410,T411)=0,T411,"")</f>
        <v/>
      </c>
      <c r="V411" s="3" t="str">
        <f t="shared" si="225"/>
        <v>CHEST_ITEM_TYPE_T4_SHARD,CHEST_ITEM_TYPE_T1_PART,CHEST_ITEM_TYPE_T2_PART,CHEST_ITEM_TYPE_T3_PART</v>
      </c>
      <c r="W411" s="13" t="str">
        <f t="shared" si="226"/>
        <v/>
      </c>
      <c r="X411" s="3" t="str">
        <f t="shared" si="224"/>
        <v/>
      </c>
      <c r="Y411" s="3" t="str">
        <f t="shared" si="227"/>
        <v>34.8%,42.3%,18.1%,4.7%</v>
      </c>
    </row>
    <row r="412" spans="2:25" x14ac:dyDescent="0.3">
      <c r="B412" s="2">
        <f>数据源!B444</f>
        <v>9</v>
      </c>
      <c r="C412" s="2" t="str">
        <f>数据源!C444</f>
        <v>T3HP1</v>
      </c>
      <c r="D412" s="2" t="str">
        <f>数据源!D444</f>
        <v>部件</v>
      </c>
      <c r="E412" s="2">
        <f>数据源!E444</f>
        <v>387.6</v>
      </c>
      <c r="F412" s="2">
        <f>数据源!F444</f>
        <v>1</v>
      </c>
      <c r="G412" s="2">
        <f>数据源!G444</f>
        <v>8.6E-3</v>
      </c>
      <c r="H412" s="2">
        <f>数据源!H444</f>
        <v>2.5515995872033024E-3</v>
      </c>
      <c r="I412" s="2">
        <f>数据源!I444</f>
        <v>26</v>
      </c>
      <c r="J412" s="3">
        <f t="shared" si="207"/>
        <v>1</v>
      </c>
      <c r="K412" s="3">
        <f t="shared" si="208"/>
        <v>1</v>
      </c>
      <c r="L412" s="3" t="str">
        <f t="shared" ref="L412:L432" si="230">RIGHT(D412,2)</f>
        <v>部件</v>
      </c>
      <c r="M412" s="3">
        <f t="shared" ref="M412:M432" ca="1" si="231">IF(OR(L412="坦克",L412="碎片"),VLOOKUP(C412,INDIRECT("坦克ID"),MATCH(L412&amp;"ID",INDIRECT("坦克标头"),0),FALSE),VLOOKUP(C412,INDIRECT(L412&amp;"ID"),2,FALSE))</f>
        <v>93201</v>
      </c>
      <c r="N412" s="1" t="str">
        <f t="shared" ref="N412:N432" ca="1" si="232">N411&amp;","&amp;M412</f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412" s="1" t="str">
        <f t="shared" ref="O412:O432" si="233">O411&amp;","&amp;I412</f>
        <v>583,583,583,389,389,486,486,236,236,236,236,236,236,236,236,236,236,236,236,236,236,236,236,236,236,102,102,102,101,101,101,101,101,101,101,101,101,101,101,101,101,101,101,26,26,26,26,26,26,26</v>
      </c>
      <c r="P412" s="1" t="str">
        <f t="shared" ref="P412:P432" si="234">P411&amp;","&amp;"("&amp;J412&amp;","&amp;K412&amp;")"</f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,(1,1),(1,1)</v>
      </c>
      <c r="Q412" s="3" t="str">
        <f>IF(D412="坦克碎片",VLOOKUP(C412,道具信息!$N$2:$O$291,2,FALSE)&amp;"碎片",VLOOKUP(C412,道具信息!$N$2:$O$291,2,FALSE))</f>
        <v>T3部件</v>
      </c>
      <c r="R412" s="3">
        <f t="shared" si="228"/>
        <v>468</v>
      </c>
      <c r="S412" s="11">
        <f t="shared" si="229"/>
        <v>4.7E-2</v>
      </c>
      <c r="T412" s="3" t="str">
        <f>VLOOKUP(Q412,道具信息!$Q$3:$S$20,2,FALSE)</f>
        <v>CHEST_ITEM_TYPE_T3_PART</v>
      </c>
      <c r="U412" s="3" t="str">
        <f>IF(COUNTIF(U$363:U411,T412)=0,T412,"")</f>
        <v/>
      </c>
      <c r="V412" s="3" t="str">
        <f t="shared" si="225"/>
        <v>CHEST_ITEM_TYPE_T4_SHARD,CHEST_ITEM_TYPE_T1_PART,CHEST_ITEM_TYPE_T2_PART,CHEST_ITEM_TYPE_T3_PART</v>
      </c>
      <c r="W412" s="13" t="str">
        <f t="shared" si="226"/>
        <v/>
      </c>
      <c r="X412" s="3" t="str">
        <f t="shared" si="224"/>
        <v/>
      </c>
      <c r="Y412" s="3" t="str">
        <f t="shared" si="227"/>
        <v>34.8%,42.3%,18.1%,4.7%</v>
      </c>
    </row>
    <row r="413" spans="2:25" x14ac:dyDescent="0.3">
      <c r="B413" s="2">
        <f>数据源!B445</f>
        <v>9</v>
      </c>
      <c r="C413" s="2" t="str">
        <f>数据源!C445</f>
        <v>T3HP3</v>
      </c>
      <c r="D413" s="2" t="str">
        <f>数据源!D445</f>
        <v>部件</v>
      </c>
      <c r="E413" s="2">
        <f>数据源!E445</f>
        <v>387.6</v>
      </c>
      <c r="F413" s="2">
        <f>数据源!F445</f>
        <v>1</v>
      </c>
      <c r="G413" s="2">
        <f>数据源!G445</f>
        <v>8.6E-3</v>
      </c>
      <c r="H413" s="2">
        <f>数据源!H445</f>
        <v>2.5515995872033024E-3</v>
      </c>
      <c r="I413" s="2">
        <f>数据源!I445</f>
        <v>26</v>
      </c>
      <c r="J413" s="3">
        <f t="shared" si="207"/>
        <v>1</v>
      </c>
      <c r="K413" s="3">
        <f t="shared" si="208"/>
        <v>1</v>
      </c>
      <c r="L413" s="3" t="str">
        <f t="shared" si="230"/>
        <v>部件</v>
      </c>
      <c r="M413" s="3">
        <f t="shared" ca="1" si="231"/>
        <v>93203</v>
      </c>
      <c r="N413" s="1" t="str">
        <f t="shared" ca="1" si="23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413" s="1" t="str">
        <f t="shared" si="233"/>
        <v>583,583,583,389,389,486,486,236,236,236,236,236,236,236,236,236,236,236,236,236,236,236,236,236,236,102,102,102,101,101,101,101,101,101,101,101,101,101,101,101,101,101,101,26,26,26,26,26,26,26,26</v>
      </c>
      <c r="P413" s="1" t="str">
        <f t="shared" si="234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,(1,1),(1,1),(1,1)</v>
      </c>
      <c r="Q413" s="3" t="str">
        <f>IF(D413="坦克碎片",VLOOKUP(C413,道具信息!$N$2:$O$291,2,FALSE)&amp;"碎片",VLOOKUP(C413,道具信息!$N$2:$O$291,2,FALSE))</f>
        <v>T3部件</v>
      </c>
      <c r="R413" s="3">
        <f t="shared" si="228"/>
        <v>468</v>
      </c>
      <c r="S413" s="11">
        <f t="shared" si="229"/>
        <v>4.7E-2</v>
      </c>
      <c r="T413" s="3" t="str">
        <f>VLOOKUP(Q413,道具信息!$Q$3:$S$20,2,FALSE)</f>
        <v>CHEST_ITEM_TYPE_T3_PART</v>
      </c>
      <c r="U413" s="3" t="str">
        <f>IF(COUNTIF(U$363:U412,T413)=0,T413,"")</f>
        <v/>
      </c>
      <c r="V413" s="3" t="str">
        <f t="shared" si="225"/>
        <v>CHEST_ITEM_TYPE_T4_SHARD,CHEST_ITEM_TYPE_T1_PART,CHEST_ITEM_TYPE_T2_PART,CHEST_ITEM_TYPE_T3_PART</v>
      </c>
      <c r="W413" s="13" t="str">
        <f t="shared" si="226"/>
        <v/>
      </c>
      <c r="X413" s="3" t="str">
        <f t="shared" si="224"/>
        <v/>
      </c>
      <c r="Y413" s="3" t="str">
        <f t="shared" si="227"/>
        <v>34.8%,42.3%,18.1%,4.7%</v>
      </c>
    </row>
    <row r="414" spans="2:25" x14ac:dyDescent="0.3">
      <c r="B414" s="2">
        <f>数据源!B446</f>
        <v>9</v>
      </c>
      <c r="C414" s="2" t="str">
        <f>数据源!C446</f>
        <v>T3HP5</v>
      </c>
      <c r="D414" s="2" t="str">
        <f>数据源!D446</f>
        <v>部件</v>
      </c>
      <c r="E414" s="2">
        <f>数据源!E446</f>
        <v>387.6</v>
      </c>
      <c r="F414" s="2">
        <f>数据源!F446</f>
        <v>1</v>
      </c>
      <c r="G414" s="2">
        <f>数据源!G446</f>
        <v>8.6E-3</v>
      </c>
      <c r="H414" s="2">
        <f>数据源!H446</f>
        <v>2.5515995872033024E-3</v>
      </c>
      <c r="I414" s="2">
        <f>数据源!I446</f>
        <v>26</v>
      </c>
      <c r="J414" s="3">
        <f t="shared" si="207"/>
        <v>1</v>
      </c>
      <c r="K414" s="3">
        <f t="shared" si="208"/>
        <v>1</v>
      </c>
      <c r="L414" s="3" t="str">
        <f t="shared" si="230"/>
        <v>部件</v>
      </c>
      <c r="M414" s="3">
        <f t="shared" ca="1" si="231"/>
        <v>93205</v>
      </c>
      <c r="N414" s="1" t="str">
        <f t="shared" ca="1" si="23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414" s="1" t="str">
        <f t="shared" si="233"/>
        <v>583,583,583,389,389,486,486,236,236,236,236,236,236,236,236,236,236,236,236,236,236,236,236,236,236,102,102,102,101,101,101,101,101,101,101,101,101,101,101,101,101,101,101,26,26,26,26,26,26,26,26,26</v>
      </c>
      <c r="P414" s="1" t="str">
        <f t="shared" si="234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,(1,1),(1,1),(1,1),(1,1)</v>
      </c>
      <c r="Q414" s="3" t="str">
        <f>IF(D414="坦克碎片",VLOOKUP(C414,道具信息!$N$2:$O$291,2,FALSE)&amp;"碎片",VLOOKUP(C414,道具信息!$N$2:$O$291,2,FALSE))</f>
        <v>T3部件</v>
      </c>
      <c r="R414" s="3">
        <f t="shared" si="228"/>
        <v>468</v>
      </c>
      <c r="S414" s="11">
        <f t="shared" si="229"/>
        <v>4.7E-2</v>
      </c>
      <c r="T414" s="3" t="str">
        <f>VLOOKUP(Q414,道具信息!$Q$3:$S$20,2,FALSE)</f>
        <v>CHEST_ITEM_TYPE_T3_PART</v>
      </c>
      <c r="U414" s="3" t="str">
        <f>IF(COUNTIF(U$363:U413,T414)=0,T414,"")</f>
        <v/>
      </c>
      <c r="V414" s="3" t="str">
        <f t="shared" si="225"/>
        <v>CHEST_ITEM_TYPE_T4_SHARD,CHEST_ITEM_TYPE_T1_PART,CHEST_ITEM_TYPE_T2_PART,CHEST_ITEM_TYPE_T3_PART</v>
      </c>
      <c r="W414" s="13" t="str">
        <f t="shared" si="226"/>
        <v/>
      </c>
      <c r="X414" s="3" t="str">
        <f t="shared" si="224"/>
        <v/>
      </c>
      <c r="Y414" s="3" t="str">
        <f t="shared" si="227"/>
        <v>34.8%,42.3%,18.1%,4.7%</v>
      </c>
    </row>
    <row r="415" spans="2:25" x14ac:dyDescent="0.3">
      <c r="B415" s="2">
        <f>数据源!B447</f>
        <v>9</v>
      </c>
      <c r="C415" s="2" t="str">
        <f>数据源!C447</f>
        <v>T3LP2</v>
      </c>
      <c r="D415" s="2" t="str">
        <f>数据源!D447</f>
        <v>部件</v>
      </c>
      <c r="E415" s="2">
        <f>数据源!E447</f>
        <v>387.6</v>
      </c>
      <c r="F415" s="2">
        <f>数据源!F447</f>
        <v>1</v>
      </c>
      <c r="G415" s="2">
        <f>数据源!G447</f>
        <v>8.6E-3</v>
      </c>
      <c r="H415" s="2">
        <f>数据源!H447</f>
        <v>2.5515995872033024E-3</v>
      </c>
      <c r="I415" s="2">
        <f>数据源!I447</f>
        <v>26</v>
      </c>
      <c r="J415" s="3">
        <f t="shared" si="207"/>
        <v>1</v>
      </c>
      <c r="K415" s="3">
        <f t="shared" si="208"/>
        <v>1</v>
      </c>
      <c r="L415" s="3" t="str">
        <f t="shared" si="230"/>
        <v>部件</v>
      </c>
      <c r="M415" s="3">
        <f t="shared" ca="1" si="231"/>
        <v>93002</v>
      </c>
      <c r="N415" s="1" t="str">
        <f t="shared" ca="1" si="23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415" s="1" t="str">
        <f t="shared" si="233"/>
        <v>583,583,583,389,389,486,486,236,236,236,236,236,236,236,236,236,236,236,236,236,236,236,236,236,236,102,102,102,101,101,101,101,101,101,101,101,101,101,101,101,101,101,101,26,26,26,26,26,26,26,26,26,26</v>
      </c>
      <c r="P415" s="1" t="str">
        <f t="shared" si="234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,(1,1),(1,1),(1,1),(1,1),(1,1)</v>
      </c>
      <c r="Q415" s="3" t="str">
        <f>IF(D415="坦克碎片",VLOOKUP(C415,道具信息!$N$2:$O$291,2,FALSE)&amp;"碎片",VLOOKUP(C415,道具信息!$N$2:$O$291,2,FALSE))</f>
        <v>T3部件</v>
      </c>
      <c r="R415" s="3">
        <f t="shared" si="228"/>
        <v>468</v>
      </c>
      <c r="S415" s="11">
        <f t="shared" si="229"/>
        <v>4.7E-2</v>
      </c>
      <c r="T415" s="3" t="str">
        <f>VLOOKUP(Q415,道具信息!$Q$3:$S$20,2,FALSE)</f>
        <v>CHEST_ITEM_TYPE_T3_PART</v>
      </c>
      <c r="U415" s="3" t="str">
        <f>IF(COUNTIF(U$363:U414,T415)=0,T415,"")</f>
        <v/>
      </c>
      <c r="V415" s="3" t="str">
        <f t="shared" si="225"/>
        <v>CHEST_ITEM_TYPE_T4_SHARD,CHEST_ITEM_TYPE_T1_PART,CHEST_ITEM_TYPE_T2_PART,CHEST_ITEM_TYPE_T3_PART</v>
      </c>
      <c r="W415" s="13" t="str">
        <f t="shared" si="226"/>
        <v/>
      </c>
      <c r="X415" s="3" t="str">
        <f t="shared" si="224"/>
        <v/>
      </c>
      <c r="Y415" s="3" t="str">
        <f t="shared" si="227"/>
        <v>34.8%,42.3%,18.1%,4.7%</v>
      </c>
    </row>
    <row r="416" spans="2:25" x14ac:dyDescent="0.3">
      <c r="B416" s="2">
        <f>数据源!B448</f>
        <v>9</v>
      </c>
      <c r="C416" s="2" t="str">
        <f>数据源!C448</f>
        <v>T3LP4</v>
      </c>
      <c r="D416" s="2" t="str">
        <f>数据源!D448</f>
        <v>部件</v>
      </c>
      <c r="E416" s="2">
        <f>数据源!E448</f>
        <v>387.6</v>
      </c>
      <c r="F416" s="2">
        <f>数据源!F448</f>
        <v>1</v>
      </c>
      <c r="G416" s="2">
        <f>数据源!G448</f>
        <v>8.6E-3</v>
      </c>
      <c r="H416" s="2">
        <f>数据源!H448</f>
        <v>2.5515995872033024E-3</v>
      </c>
      <c r="I416" s="2">
        <f>数据源!I448</f>
        <v>26</v>
      </c>
      <c r="J416" s="3">
        <f t="shared" si="207"/>
        <v>1</v>
      </c>
      <c r="K416" s="3">
        <f t="shared" si="208"/>
        <v>1</v>
      </c>
      <c r="L416" s="3" t="str">
        <f t="shared" si="230"/>
        <v>部件</v>
      </c>
      <c r="M416" s="3">
        <f t="shared" ca="1" si="231"/>
        <v>93004</v>
      </c>
      <c r="N416" s="1" t="str">
        <f t="shared" ca="1" si="23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416" s="1" t="str">
        <f t="shared" si="233"/>
        <v>583,583,583,389,389,486,486,236,236,236,236,236,236,236,236,236,236,236,236,236,236,236,236,236,236,102,102,102,101,101,101,101,101,101,101,101,101,101,101,101,101,101,101,26,26,26,26,26,26,26,26,26,26,26</v>
      </c>
      <c r="P416" s="1" t="str">
        <f t="shared" si="234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</v>
      </c>
      <c r="Q416" s="3" t="str">
        <f>IF(D416="坦克碎片",VLOOKUP(C416,道具信息!$N$2:$O$291,2,FALSE)&amp;"碎片",VLOOKUP(C416,道具信息!$N$2:$O$291,2,FALSE))</f>
        <v>T3部件</v>
      </c>
      <c r="R416" s="3">
        <f t="shared" si="228"/>
        <v>468</v>
      </c>
      <c r="S416" s="11">
        <f t="shared" si="229"/>
        <v>4.7E-2</v>
      </c>
      <c r="T416" s="3" t="str">
        <f>VLOOKUP(Q416,道具信息!$Q$3:$S$20,2,FALSE)</f>
        <v>CHEST_ITEM_TYPE_T3_PART</v>
      </c>
      <c r="U416" s="3" t="str">
        <f>IF(COUNTIF(U$363:U415,T416)=0,T416,"")</f>
        <v/>
      </c>
      <c r="V416" s="3" t="str">
        <f t="shared" si="225"/>
        <v>CHEST_ITEM_TYPE_T4_SHARD,CHEST_ITEM_TYPE_T1_PART,CHEST_ITEM_TYPE_T2_PART,CHEST_ITEM_TYPE_T3_PART</v>
      </c>
      <c r="W416" s="13" t="str">
        <f t="shared" si="226"/>
        <v/>
      </c>
      <c r="X416" s="3" t="str">
        <f t="shared" si="224"/>
        <v/>
      </c>
      <c r="Y416" s="3" t="str">
        <f t="shared" si="227"/>
        <v>34.8%,42.3%,18.1%,4.7%</v>
      </c>
    </row>
    <row r="417" spans="2:25" x14ac:dyDescent="0.3">
      <c r="B417" s="2">
        <f>数据源!B449</f>
        <v>9</v>
      </c>
      <c r="C417" s="2" t="str">
        <f>数据源!C449</f>
        <v>T3LP6</v>
      </c>
      <c r="D417" s="2" t="str">
        <f>数据源!D449</f>
        <v>部件</v>
      </c>
      <c r="E417" s="2">
        <f>数据源!E449</f>
        <v>387.6</v>
      </c>
      <c r="F417" s="2">
        <f>数据源!F449</f>
        <v>1</v>
      </c>
      <c r="G417" s="2">
        <f>数据源!G449</f>
        <v>8.6E-3</v>
      </c>
      <c r="H417" s="2">
        <f>数据源!H449</f>
        <v>2.5515995872033024E-3</v>
      </c>
      <c r="I417" s="2">
        <f>数据源!I449</f>
        <v>26</v>
      </c>
      <c r="J417" s="3">
        <f t="shared" si="207"/>
        <v>1</v>
      </c>
      <c r="K417" s="3">
        <f t="shared" si="208"/>
        <v>1</v>
      </c>
      <c r="L417" s="3" t="str">
        <f t="shared" si="230"/>
        <v>部件</v>
      </c>
      <c r="M417" s="3">
        <f t="shared" ca="1" si="231"/>
        <v>93006</v>
      </c>
      <c r="N417" s="1" t="str">
        <f t="shared" ca="1" si="23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417" s="1" t="str">
        <f t="shared" si="233"/>
        <v>583,583,583,389,389,486,486,236,236,236,236,236,236,236,236,236,236,236,236,236,236,236,236,236,236,102,102,102,101,101,101,101,101,101,101,101,101,101,101,101,101,101,101,26,26,26,26,26,26,26,26,26,26,26,26</v>
      </c>
      <c r="P417" s="1" t="str">
        <f t="shared" si="234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</v>
      </c>
      <c r="Q417" s="3" t="str">
        <f>IF(D417="坦克碎片",VLOOKUP(C417,道具信息!$N$2:$O$291,2,FALSE)&amp;"碎片",VLOOKUP(C417,道具信息!$N$2:$O$291,2,FALSE))</f>
        <v>T3部件</v>
      </c>
      <c r="R417" s="3">
        <f t="shared" si="228"/>
        <v>468</v>
      </c>
      <c r="S417" s="11">
        <f t="shared" si="229"/>
        <v>4.7E-2</v>
      </c>
      <c r="T417" s="3" t="str">
        <f>VLOOKUP(Q417,道具信息!$Q$3:$S$20,2,FALSE)</f>
        <v>CHEST_ITEM_TYPE_T3_PART</v>
      </c>
      <c r="U417" s="3" t="str">
        <f>IF(COUNTIF(U$363:U416,T417)=0,T417,"")</f>
        <v/>
      </c>
      <c r="V417" s="3" t="str">
        <f t="shared" si="225"/>
        <v>CHEST_ITEM_TYPE_T4_SHARD,CHEST_ITEM_TYPE_T1_PART,CHEST_ITEM_TYPE_T2_PART,CHEST_ITEM_TYPE_T3_PART</v>
      </c>
      <c r="W417" s="13" t="str">
        <f t="shared" si="226"/>
        <v/>
      </c>
      <c r="X417" s="3" t="str">
        <f t="shared" si="224"/>
        <v/>
      </c>
      <c r="Y417" s="3" t="str">
        <f t="shared" si="227"/>
        <v>34.8%,42.3%,18.1%,4.7%</v>
      </c>
    </row>
    <row r="418" spans="2:25" x14ac:dyDescent="0.3">
      <c r="B418" s="2">
        <f>数据源!B450</f>
        <v>9</v>
      </c>
      <c r="C418" s="2" t="str">
        <f>数据源!C450</f>
        <v>T3MP2</v>
      </c>
      <c r="D418" s="2" t="str">
        <f>数据源!D450</f>
        <v>部件</v>
      </c>
      <c r="E418" s="2">
        <f>数据源!E450</f>
        <v>387.6</v>
      </c>
      <c r="F418" s="2">
        <f>数据源!F450</f>
        <v>1</v>
      </c>
      <c r="G418" s="2">
        <f>数据源!G450</f>
        <v>8.6E-3</v>
      </c>
      <c r="H418" s="2">
        <f>数据源!H450</f>
        <v>2.5515995872033024E-3</v>
      </c>
      <c r="I418" s="2">
        <f>数据源!I450</f>
        <v>26</v>
      </c>
      <c r="J418" s="3">
        <f t="shared" si="207"/>
        <v>1</v>
      </c>
      <c r="K418" s="3">
        <f t="shared" si="208"/>
        <v>1</v>
      </c>
      <c r="L418" s="3" t="str">
        <f t="shared" si="230"/>
        <v>部件</v>
      </c>
      <c r="M418" s="3">
        <f t="shared" ca="1" si="231"/>
        <v>93102</v>
      </c>
      <c r="N418" s="1" t="str">
        <f t="shared" ca="1" si="23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418" s="1" t="str">
        <f t="shared" si="233"/>
        <v>583,583,583,389,389,486,486,236,236,236,236,236,236,236,236,236,236,236,236,236,236,236,236,236,236,102,102,102,101,101,101,101,101,101,101,101,101,101,101,101,101,101,101,26,26,26,26,26,26,26,26,26,26,26,26,26</v>
      </c>
      <c r="P418" s="1" t="str">
        <f t="shared" si="234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</v>
      </c>
      <c r="Q418" s="3" t="str">
        <f>IF(D418="坦克碎片",VLOOKUP(C418,道具信息!$N$2:$O$291,2,FALSE)&amp;"碎片",VLOOKUP(C418,道具信息!$N$2:$O$291,2,FALSE))</f>
        <v>T3部件</v>
      </c>
      <c r="R418" s="3">
        <f t="shared" si="228"/>
        <v>468</v>
      </c>
      <c r="S418" s="11">
        <f t="shared" si="229"/>
        <v>4.7E-2</v>
      </c>
      <c r="T418" s="3" t="str">
        <f>VLOOKUP(Q418,道具信息!$Q$3:$S$20,2,FALSE)</f>
        <v>CHEST_ITEM_TYPE_T3_PART</v>
      </c>
      <c r="U418" s="3" t="str">
        <f>IF(COUNTIF(U$363:U417,T418)=0,T418,"")</f>
        <v/>
      </c>
      <c r="V418" s="3" t="str">
        <f t="shared" si="225"/>
        <v>CHEST_ITEM_TYPE_T4_SHARD,CHEST_ITEM_TYPE_T1_PART,CHEST_ITEM_TYPE_T2_PART,CHEST_ITEM_TYPE_T3_PART</v>
      </c>
      <c r="W418" s="13" t="str">
        <f t="shared" si="226"/>
        <v/>
      </c>
      <c r="X418" s="3" t="str">
        <f t="shared" si="224"/>
        <v/>
      </c>
      <c r="Y418" s="3" t="str">
        <f t="shared" si="227"/>
        <v>34.8%,42.3%,18.1%,4.7%</v>
      </c>
    </row>
    <row r="419" spans="2:25" x14ac:dyDescent="0.3">
      <c r="B419" s="2">
        <f>数据源!B451</f>
        <v>9</v>
      </c>
      <c r="C419" s="2" t="str">
        <f>数据源!C451</f>
        <v>T3MP4</v>
      </c>
      <c r="D419" s="2" t="str">
        <f>数据源!D451</f>
        <v>部件</v>
      </c>
      <c r="E419" s="2">
        <f>数据源!E451</f>
        <v>387.6</v>
      </c>
      <c r="F419" s="2">
        <f>数据源!F451</f>
        <v>1</v>
      </c>
      <c r="G419" s="2">
        <f>数据源!G451</f>
        <v>8.6E-3</v>
      </c>
      <c r="H419" s="2">
        <f>数据源!H451</f>
        <v>2.5515995872033024E-3</v>
      </c>
      <c r="I419" s="2">
        <f>数据源!I451</f>
        <v>26</v>
      </c>
      <c r="J419" s="3">
        <f t="shared" si="207"/>
        <v>1</v>
      </c>
      <c r="K419" s="3">
        <f t="shared" si="208"/>
        <v>1</v>
      </c>
      <c r="L419" s="3" t="str">
        <f t="shared" si="230"/>
        <v>部件</v>
      </c>
      <c r="M419" s="3">
        <f t="shared" ca="1" si="231"/>
        <v>93104</v>
      </c>
      <c r="N419" s="1" t="str">
        <f t="shared" ca="1" si="23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419" s="1" t="str">
        <f t="shared" si="233"/>
        <v>583,583,583,389,389,486,486,236,236,236,236,236,236,236,236,236,236,236,236,236,236,236,236,236,236,102,102,102,101,101,101,101,101,101,101,101,101,101,101,101,101,101,101,26,26,26,26,26,26,26,26,26,26,26,26,26,26</v>
      </c>
      <c r="P419" s="1" t="str">
        <f t="shared" si="234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</v>
      </c>
      <c r="Q419" s="3" t="str">
        <f>IF(D419="坦克碎片",VLOOKUP(C419,道具信息!$N$2:$O$291,2,FALSE)&amp;"碎片",VLOOKUP(C419,道具信息!$N$2:$O$291,2,FALSE))</f>
        <v>T3部件</v>
      </c>
      <c r="R419" s="3">
        <f t="shared" si="228"/>
        <v>468</v>
      </c>
      <c r="S419" s="11">
        <f t="shared" si="229"/>
        <v>4.7E-2</v>
      </c>
      <c r="T419" s="3" t="str">
        <f>VLOOKUP(Q419,道具信息!$Q$3:$S$20,2,FALSE)</f>
        <v>CHEST_ITEM_TYPE_T3_PART</v>
      </c>
      <c r="U419" s="3" t="str">
        <f>IF(COUNTIF(U$363:U418,T419)=0,T419,"")</f>
        <v/>
      </c>
      <c r="V419" s="3" t="str">
        <f t="shared" si="225"/>
        <v>CHEST_ITEM_TYPE_T4_SHARD,CHEST_ITEM_TYPE_T1_PART,CHEST_ITEM_TYPE_T2_PART,CHEST_ITEM_TYPE_T3_PART</v>
      </c>
      <c r="W419" s="13" t="str">
        <f t="shared" si="226"/>
        <v/>
      </c>
      <c r="X419" s="3" t="str">
        <f t="shared" si="224"/>
        <v/>
      </c>
      <c r="Y419" s="3" t="str">
        <f t="shared" si="227"/>
        <v>34.8%,42.3%,18.1%,4.7%</v>
      </c>
    </row>
    <row r="420" spans="2:25" x14ac:dyDescent="0.3">
      <c r="B420" s="2">
        <f>数据源!B452</f>
        <v>9</v>
      </c>
      <c r="C420" s="2" t="str">
        <f>数据源!C452</f>
        <v>T3MP6</v>
      </c>
      <c r="D420" s="2" t="str">
        <f>数据源!D452</f>
        <v>部件</v>
      </c>
      <c r="E420" s="2">
        <f>数据源!E452</f>
        <v>387.6</v>
      </c>
      <c r="F420" s="2">
        <f>数据源!F452</f>
        <v>1</v>
      </c>
      <c r="G420" s="2">
        <f>数据源!G452</f>
        <v>8.6E-3</v>
      </c>
      <c r="H420" s="2">
        <f>数据源!H452</f>
        <v>2.5515995872033024E-3</v>
      </c>
      <c r="I420" s="2">
        <f>数据源!I452</f>
        <v>26</v>
      </c>
      <c r="J420" s="3">
        <f t="shared" si="207"/>
        <v>1</v>
      </c>
      <c r="K420" s="3">
        <f t="shared" si="208"/>
        <v>1</v>
      </c>
      <c r="L420" s="3" t="str">
        <f t="shared" si="230"/>
        <v>部件</v>
      </c>
      <c r="M420" s="3">
        <f t="shared" ca="1" si="231"/>
        <v>93106</v>
      </c>
      <c r="N420" s="1" t="str">
        <f t="shared" ca="1" si="23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420" s="1" t="str">
        <f t="shared" si="233"/>
        <v>583,583,583,389,389,486,486,236,236,236,236,236,236,236,236,236,236,236,236,236,236,236,236,236,236,102,102,102,101,101,101,101,101,101,101,101,101,101,101,101,101,101,101,26,26,26,26,26,26,26,26,26,26,26,26,26,26,26</v>
      </c>
      <c r="P420" s="1" t="str">
        <f t="shared" si="234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</v>
      </c>
      <c r="Q420" s="3" t="str">
        <f>IF(D420="坦克碎片",VLOOKUP(C420,道具信息!$N$2:$O$291,2,FALSE)&amp;"碎片",VLOOKUP(C420,道具信息!$N$2:$O$291,2,FALSE))</f>
        <v>T3部件</v>
      </c>
      <c r="R420" s="3">
        <f t="shared" si="228"/>
        <v>468</v>
      </c>
      <c r="S420" s="11">
        <f t="shared" si="229"/>
        <v>4.7E-2</v>
      </c>
      <c r="T420" s="3" t="str">
        <f>VLOOKUP(Q420,道具信息!$Q$3:$S$20,2,FALSE)</f>
        <v>CHEST_ITEM_TYPE_T3_PART</v>
      </c>
      <c r="U420" s="3" t="str">
        <f>IF(COUNTIF(U$363:U419,T420)=0,T420,"")</f>
        <v/>
      </c>
      <c r="V420" s="3" t="str">
        <f t="shared" si="225"/>
        <v>CHEST_ITEM_TYPE_T4_SHARD,CHEST_ITEM_TYPE_T1_PART,CHEST_ITEM_TYPE_T2_PART,CHEST_ITEM_TYPE_T3_PART</v>
      </c>
      <c r="W420" s="13" t="str">
        <f t="shared" si="226"/>
        <v/>
      </c>
      <c r="X420" s="3" t="str">
        <f t="shared" si="224"/>
        <v/>
      </c>
      <c r="Y420" s="3" t="str">
        <f t="shared" si="227"/>
        <v>34.8%,42.3%,18.1%,4.7%</v>
      </c>
    </row>
    <row r="421" spans="2:25" x14ac:dyDescent="0.3">
      <c r="B421" s="2">
        <f>数据源!B453</f>
        <v>9</v>
      </c>
      <c r="C421" s="2" t="str">
        <f>数据源!C453</f>
        <v>T3HP2</v>
      </c>
      <c r="D421" s="2" t="str">
        <f>数据源!D453</f>
        <v>部件</v>
      </c>
      <c r="E421" s="2">
        <f>数据源!E453</f>
        <v>387.6</v>
      </c>
      <c r="F421" s="2">
        <f>数据源!F453</f>
        <v>1</v>
      </c>
      <c r="G421" s="2">
        <f>数据源!G453</f>
        <v>8.6E-3</v>
      </c>
      <c r="H421" s="2">
        <f>数据源!H453</f>
        <v>2.5515995872033024E-3</v>
      </c>
      <c r="I421" s="2">
        <f>数据源!I453</f>
        <v>26</v>
      </c>
      <c r="J421" s="3">
        <f t="shared" si="207"/>
        <v>1</v>
      </c>
      <c r="K421" s="3">
        <f t="shared" si="208"/>
        <v>1</v>
      </c>
      <c r="L421" s="3" t="str">
        <f t="shared" si="230"/>
        <v>部件</v>
      </c>
      <c r="M421" s="3">
        <f t="shared" ca="1" si="231"/>
        <v>93202</v>
      </c>
      <c r="N421" s="1" t="str">
        <f t="shared" ca="1" si="23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421" s="1" t="str">
        <f t="shared" si="233"/>
        <v>583,583,583,389,389,486,486,236,236,236,236,236,236,236,236,236,236,236,236,236,236,236,236,236,236,102,102,102,101,101,101,101,101,101,101,101,101,101,101,101,101,101,101,26,26,26,26,26,26,26,26,26,26,26,26,26,26,26,26</v>
      </c>
      <c r="P421" s="1" t="str">
        <f t="shared" si="234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,(1,1)</v>
      </c>
      <c r="Q421" s="3" t="str">
        <f>IF(D421="坦克碎片",VLOOKUP(C421,道具信息!$N$2:$O$291,2,FALSE)&amp;"碎片",VLOOKUP(C421,道具信息!$N$2:$O$291,2,FALSE))</f>
        <v>T3部件</v>
      </c>
      <c r="R421" s="3">
        <f t="shared" si="228"/>
        <v>468</v>
      </c>
      <c r="S421" s="11">
        <f t="shared" si="229"/>
        <v>4.7E-2</v>
      </c>
      <c r="T421" s="3" t="str">
        <f>VLOOKUP(Q421,道具信息!$Q$3:$S$20,2,FALSE)</f>
        <v>CHEST_ITEM_TYPE_T3_PART</v>
      </c>
      <c r="U421" s="3" t="str">
        <f>IF(COUNTIF(U$363:U420,T421)=0,T421,"")</f>
        <v/>
      </c>
      <c r="V421" s="3" t="str">
        <f t="shared" si="225"/>
        <v>CHEST_ITEM_TYPE_T4_SHARD,CHEST_ITEM_TYPE_T1_PART,CHEST_ITEM_TYPE_T2_PART,CHEST_ITEM_TYPE_T3_PART</v>
      </c>
      <c r="W421" s="13" t="str">
        <f t="shared" si="226"/>
        <v/>
      </c>
      <c r="X421" s="3" t="str">
        <f t="shared" si="224"/>
        <v/>
      </c>
      <c r="Y421" s="3" t="str">
        <f t="shared" si="227"/>
        <v>34.8%,42.3%,18.1%,4.7%</v>
      </c>
    </row>
    <row r="422" spans="2:25" x14ac:dyDescent="0.3">
      <c r="B422" s="2">
        <f>数据源!B454</f>
        <v>9</v>
      </c>
      <c r="C422" s="2" t="str">
        <f>数据源!C454</f>
        <v>T3HP4</v>
      </c>
      <c r="D422" s="2" t="str">
        <f>数据源!D454</f>
        <v>部件</v>
      </c>
      <c r="E422" s="2">
        <f>数据源!E454</f>
        <v>387.6</v>
      </c>
      <c r="F422" s="2">
        <f>数据源!F454</f>
        <v>1</v>
      </c>
      <c r="G422" s="2">
        <f>数据源!G454</f>
        <v>8.6E-3</v>
      </c>
      <c r="H422" s="2">
        <f>数据源!H454</f>
        <v>2.5515995872033024E-3</v>
      </c>
      <c r="I422" s="2">
        <f>数据源!I454</f>
        <v>26</v>
      </c>
      <c r="J422" s="3">
        <f t="shared" si="207"/>
        <v>1</v>
      </c>
      <c r="K422" s="3">
        <f t="shared" si="208"/>
        <v>1</v>
      </c>
      <c r="L422" s="3" t="str">
        <f t="shared" si="230"/>
        <v>部件</v>
      </c>
      <c r="M422" s="3">
        <f t="shared" ca="1" si="231"/>
        <v>93204</v>
      </c>
      <c r="N422" s="1" t="str">
        <f t="shared" ca="1" si="23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422" s="1" t="str">
        <f t="shared" si="233"/>
        <v>583,583,583,389,389,486,486,236,236,236,236,236,236,236,236,236,236,236,236,236,236,236,236,236,236,102,102,102,101,101,101,101,101,101,101,101,101,101,101,101,101,101,101,26,26,26,26,26,26,26,26,26,26,26,26,26,26,26,26,26</v>
      </c>
      <c r="P422" s="1" t="str">
        <f t="shared" si="234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,(1,1),(1,1)</v>
      </c>
      <c r="Q422" s="3" t="str">
        <f>IF(D422="坦克碎片",VLOOKUP(C422,道具信息!$N$2:$O$291,2,FALSE)&amp;"碎片",VLOOKUP(C422,道具信息!$N$2:$O$291,2,FALSE))</f>
        <v>T3部件</v>
      </c>
      <c r="R422" s="3">
        <f t="shared" si="228"/>
        <v>468</v>
      </c>
      <c r="S422" s="11">
        <f t="shared" si="229"/>
        <v>4.7E-2</v>
      </c>
      <c r="T422" s="3" t="str">
        <f>VLOOKUP(Q422,道具信息!$Q$3:$S$20,2,FALSE)</f>
        <v>CHEST_ITEM_TYPE_T3_PART</v>
      </c>
      <c r="U422" s="3" t="str">
        <f>IF(COUNTIF(U$363:U421,T422)=0,T422,"")</f>
        <v/>
      </c>
      <c r="V422" s="3" t="str">
        <f t="shared" si="225"/>
        <v>CHEST_ITEM_TYPE_T4_SHARD,CHEST_ITEM_TYPE_T1_PART,CHEST_ITEM_TYPE_T2_PART,CHEST_ITEM_TYPE_T3_PART</v>
      </c>
      <c r="W422" s="13" t="str">
        <f t="shared" si="226"/>
        <v/>
      </c>
      <c r="X422" s="3" t="str">
        <f t="shared" si="224"/>
        <v/>
      </c>
      <c r="Y422" s="3" t="str">
        <f t="shared" si="227"/>
        <v>34.8%,42.3%,18.1%,4.7%</v>
      </c>
    </row>
    <row r="423" spans="2:25" x14ac:dyDescent="0.3">
      <c r="B423" s="2">
        <f>数据源!B455</f>
        <v>9</v>
      </c>
      <c r="C423" s="2" t="str">
        <f>数据源!C455</f>
        <v>T3HP6</v>
      </c>
      <c r="D423" s="2" t="str">
        <f>数据源!D455</f>
        <v>部件</v>
      </c>
      <c r="E423" s="2">
        <f>数据源!E455</f>
        <v>387.6</v>
      </c>
      <c r="F423" s="2">
        <f>数据源!F455</f>
        <v>1</v>
      </c>
      <c r="G423" s="2">
        <f>数据源!G455</f>
        <v>8.6E-3</v>
      </c>
      <c r="H423" s="2">
        <f>数据源!H455</f>
        <v>2.5515995872033024E-3</v>
      </c>
      <c r="I423" s="2">
        <f>数据源!I455</f>
        <v>26</v>
      </c>
      <c r="J423" s="3">
        <f t="shared" si="207"/>
        <v>1</v>
      </c>
      <c r="K423" s="3">
        <f t="shared" si="208"/>
        <v>1</v>
      </c>
      <c r="L423" s="3" t="str">
        <f t="shared" si="230"/>
        <v>部件</v>
      </c>
      <c r="M423" s="3">
        <f t="shared" ca="1" si="231"/>
        <v>93206</v>
      </c>
      <c r="N423" s="1" t="str">
        <f t="shared" ca="1" si="23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423" s="1" t="str">
        <f t="shared" si="233"/>
        <v>583,583,583,389,389,486,486,236,236,236,236,236,236,236,236,236,236,236,236,236,236,236,236,236,236,102,102,102,101,101,101,101,101,101,101,101,101,101,101,101,101,101,101,26,26,26,26,26,26,26,26,26,26,26,26,26,26,26,26,26,26</v>
      </c>
      <c r="P423" s="1" t="str">
        <f t="shared" si="234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,(1,1),(1,1),(1,1)</v>
      </c>
      <c r="Q423" s="3" t="str">
        <f>IF(D423="坦克碎片",VLOOKUP(C423,道具信息!$N$2:$O$291,2,FALSE)&amp;"碎片",VLOOKUP(C423,道具信息!$N$2:$O$291,2,FALSE))</f>
        <v>T3部件</v>
      </c>
      <c r="R423" s="3">
        <f t="shared" si="228"/>
        <v>468</v>
      </c>
      <c r="S423" s="11">
        <f t="shared" si="229"/>
        <v>4.7E-2</v>
      </c>
      <c r="T423" s="3" t="str">
        <f>VLOOKUP(Q423,道具信息!$Q$3:$S$20,2,FALSE)</f>
        <v>CHEST_ITEM_TYPE_T3_PART</v>
      </c>
      <c r="U423" s="3" t="str">
        <f>IF(COUNTIF(U$363:U422,T423)=0,T423,"")</f>
        <v/>
      </c>
      <c r="V423" s="3" t="str">
        <f t="shared" si="225"/>
        <v>CHEST_ITEM_TYPE_T4_SHARD,CHEST_ITEM_TYPE_T1_PART,CHEST_ITEM_TYPE_T2_PART,CHEST_ITEM_TYPE_T3_PART</v>
      </c>
      <c r="W423" s="13" t="str">
        <f t="shared" si="226"/>
        <v/>
      </c>
      <c r="X423" s="3" t="str">
        <f t="shared" si="224"/>
        <v/>
      </c>
      <c r="Y423" s="3" t="str">
        <f t="shared" si="227"/>
        <v>34.8%,42.3%,18.1%,4.7%</v>
      </c>
    </row>
    <row r="424" spans="2:25" x14ac:dyDescent="0.3">
      <c r="B424" s="2">
        <f>数据源!B456</f>
        <v>9</v>
      </c>
      <c r="C424" s="2" t="str">
        <f>数据源!C456</f>
        <v>T4LP1</v>
      </c>
      <c r="D424" s="2" t="str">
        <f>数据源!D456</f>
        <v>部件</v>
      </c>
      <c r="E424" s="2">
        <f>数据源!E456</f>
        <v>2325</v>
      </c>
      <c r="F424" s="2">
        <f>数据源!F456</f>
        <v>1</v>
      </c>
      <c r="G424" s="2">
        <f>数据源!G456</f>
        <v>4.1000000000000003E-3</v>
      </c>
      <c r="H424" s="2">
        <f>数据源!H456</f>
        <v>2.0279569892473119E-4</v>
      </c>
      <c r="I424" s="2">
        <f>数据源!I456</f>
        <v>2</v>
      </c>
      <c r="J424" s="3">
        <f t="shared" si="207"/>
        <v>1</v>
      </c>
      <c r="K424" s="3">
        <f t="shared" si="208"/>
        <v>1</v>
      </c>
      <c r="L424" s="3" t="str">
        <f t="shared" si="230"/>
        <v>部件</v>
      </c>
      <c r="M424" s="3">
        <f t="shared" ca="1" si="231"/>
        <v>94001</v>
      </c>
      <c r="N424" s="1" t="str">
        <f t="shared" ca="1" si="23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</v>
      </c>
      <c r="O424" s="1" t="str">
        <f t="shared" si="233"/>
        <v>583,583,583,389,389,486,486,236,236,236,236,236,236,236,236,236,236,236,236,236,236,236,236,236,236,102,102,102,101,101,101,101,101,101,101,101,101,101,101,101,101,101,101,26,26,26,26,26,26,26,26,26,26,26,26,26,26,26,26,26,26,2</v>
      </c>
      <c r="P424" s="1" t="str">
        <f t="shared" si="234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,(1,1),(1,1),(1,1),(1,1)</v>
      </c>
      <c r="Q424" s="3" t="str">
        <f>IF(D424="坦克碎片",VLOOKUP(C424,道具信息!$N$2:$O$291,2,FALSE)&amp;"碎片",VLOOKUP(C424,道具信息!$N$2:$O$291,2,FALSE))</f>
        <v>T4部件</v>
      </c>
      <c r="R424" s="3">
        <f t="shared" si="228"/>
        <v>18</v>
      </c>
      <c r="S424" s="11">
        <f t="shared" si="229"/>
        <v>2E-3</v>
      </c>
      <c r="T424" s="3" t="str">
        <f>VLOOKUP(Q424,道具信息!$Q$3:$S$20,2,FALSE)</f>
        <v>CHEST_ITEM_TYPE_T4_PART</v>
      </c>
      <c r="U424" s="3" t="str">
        <f>IF(COUNTIF(U$363:U423,T424)=0,T424,"")</f>
        <v>CHEST_ITEM_TYPE_T4_PART</v>
      </c>
      <c r="V424" s="3" t="str">
        <f t="shared" si="225"/>
        <v>CHEST_ITEM_TYPE_T4_SHARD,CHEST_ITEM_TYPE_T1_PART,CHEST_ITEM_TYPE_T2_PART,CHEST_ITEM_TYPE_T3_PART,CHEST_ITEM_TYPE_T4_PART</v>
      </c>
      <c r="W424" s="13">
        <f t="shared" si="226"/>
        <v>2E-3</v>
      </c>
      <c r="X424" s="3" t="str">
        <f t="shared" si="224"/>
        <v>0.2%</v>
      </c>
      <c r="Y424" s="3" t="str">
        <f t="shared" si="227"/>
        <v>34.8%,42.3%,18.1%,4.7%,0.2%</v>
      </c>
    </row>
    <row r="425" spans="2:25" x14ac:dyDescent="0.3">
      <c r="B425" s="2">
        <f>数据源!B457</f>
        <v>9</v>
      </c>
      <c r="C425" s="2" t="str">
        <f>数据源!C457</f>
        <v>T4LP3</v>
      </c>
      <c r="D425" s="2" t="str">
        <f>数据源!D457</f>
        <v>部件</v>
      </c>
      <c r="E425" s="2">
        <f>数据源!E457</f>
        <v>2325</v>
      </c>
      <c r="F425" s="2">
        <f>数据源!F457</f>
        <v>1</v>
      </c>
      <c r="G425" s="2">
        <f>数据源!G457</f>
        <v>4.1000000000000003E-3</v>
      </c>
      <c r="H425" s="2">
        <f>数据源!H457</f>
        <v>2.0279569892473119E-4</v>
      </c>
      <c r="I425" s="2">
        <f>数据源!I457</f>
        <v>2</v>
      </c>
      <c r="J425" s="3">
        <f t="shared" si="207"/>
        <v>1</v>
      </c>
      <c r="K425" s="3">
        <f t="shared" si="208"/>
        <v>1</v>
      </c>
      <c r="L425" s="3" t="str">
        <f t="shared" si="230"/>
        <v>部件</v>
      </c>
      <c r="M425" s="3">
        <f t="shared" ca="1" si="231"/>
        <v>94003</v>
      </c>
      <c r="N425" s="1" t="str">
        <f t="shared" ca="1" si="23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</v>
      </c>
      <c r="O425" s="1" t="str">
        <f t="shared" si="233"/>
        <v>583,583,583,389,389,486,486,236,236,236,236,236,236,236,236,236,236,236,236,236,236,236,236,236,236,102,102,102,101,101,101,101,101,101,101,101,101,101,101,101,101,101,101,26,26,26,26,26,26,26,26,26,26,26,26,26,26,26,26,26,26,2,2</v>
      </c>
      <c r="P425" s="1" t="str">
        <f t="shared" si="234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,(1,1),(1,1),(1,1),(1,1),(1,1)</v>
      </c>
      <c r="Q425" s="3" t="str">
        <f>IF(D425="坦克碎片",VLOOKUP(C425,道具信息!$N$2:$O$291,2,FALSE)&amp;"碎片",VLOOKUP(C425,道具信息!$N$2:$O$291,2,FALSE))</f>
        <v>T4部件</v>
      </c>
      <c r="R425" s="3">
        <f t="shared" si="228"/>
        <v>18</v>
      </c>
      <c r="S425" s="11">
        <f t="shared" si="229"/>
        <v>2E-3</v>
      </c>
      <c r="T425" s="3" t="str">
        <f>VLOOKUP(Q425,道具信息!$Q$3:$S$20,2,FALSE)</f>
        <v>CHEST_ITEM_TYPE_T4_PART</v>
      </c>
      <c r="U425" s="3" t="str">
        <f>IF(COUNTIF(U$363:U424,T425)=0,T425,"")</f>
        <v/>
      </c>
      <c r="V425" s="3" t="str">
        <f t="shared" si="225"/>
        <v>CHEST_ITEM_TYPE_T4_SHARD,CHEST_ITEM_TYPE_T1_PART,CHEST_ITEM_TYPE_T2_PART,CHEST_ITEM_TYPE_T3_PART,CHEST_ITEM_TYPE_T4_PART</v>
      </c>
      <c r="W425" s="13" t="str">
        <f t="shared" si="226"/>
        <v/>
      </c>
      <c r="X425" s="3" t="str">
        <f t="shared" si="224"/>
        <v/>
      </c>
      <c r="Y425" s="3" t="str">
        <f t="shared" si="227"/>
        <v>34.8%,42.3%,18.1%,4.7%,0.2%</v>
      </c>
    </row>
    <row r="426" spans="2:25" x14ac:dyDescent="0.3">
      <c r="B426" s="2">
        <f>数据源!B458</f>
        <v>9</v>
      </c>
      <c r="C426" s="2" t="str">
        <f>数据源!C458</f>
        <v>T4LP5</v>
      </c>
      <c r="D426" s="2" t="str">
        <f>数据源!D458</f>
        <v>部件</v>
      </c>
      <c r="E426" s="2">
        <f>数据源!E458</f>
        <v>2325</v>
      </c>
      <c r="F426" s="2">
        <f>数据源!F458</f>
        <v>1</v>
      </c>
      <c r="G426" s="2">
        <f>数据源!G458</f>
        <v>4.1000000000000003E-3</v>
      </c>
      <c r="H426" s="2">
        <f>数据源!H458</f>
        <v>2.0279569892473119E-4</v>
      </c>
      <c r="I426" s="2">
        <f>数据源!I458</f>
        <v>2</v>
      </c>
      <c r="J426" s="3">
        <f t="shared" si="207"/>
        <v>1</v>
      </c>
      <c r="K426" s="3">
        <f t="shared" si="208"/>
        <v>1</v>
      </c>
      <c r="L426" s="3" t="str">
        <f t="shared" si="230"/>
        <v>部件</v>
      </c>
      <c r="M426" s="3">
        <f t="shared" ca="1" si="231"/>
        <v>94005</v>
      </c>
      <c r="N426" s="1" t="str">
        <f t="shared" ca="1" si="23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</v>
      </c>
      <c r="O426" s="1" t="str">
        <f t="shared" si="233"/>
        <v>583,583,583,389,389,486,486,236,236,236,236,236,236,236,236,236,236,236,236,236,236,236,236,236,236,102,102,102,101,101,101,101,101,101,101,101,101,101,101,101,101,101,101,26,26,26,26,26,26,26,26,26,26,26,26,26,26,26,26,26,26,2,2,2</v>
      </c>
      <c r="P426" s="1" t="str">
        <f t="shared" si="234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,(1,1),(1,1),(1,1),(1,1),(1,1),(1,1)</v>
      </c>
      <c r="Q426" s="3" t="str">
        <f>IF(D426="坦克碎片",VLOOKUP(C426,道具信息!$N$2:$O$291,2,FALSE)&amp;"碎片",VLOOKUP(C426,道具信息!$N$2:$O$291,2,FALSE))</f>
        <v>T4部件</v>
      </c>
      <c r="R426" s="3">
        <f t="shared" si="228"/>
        <v>18</v>
      </c>
      <c r="S426" s="11">
        <f t="shared" si="229"/>
        <v>2E-3</v>
      </c>
      <c r="T426" s="3" t="str">
        <f>VLOOKUP(Q426,道具信息!$Q$3:$S$20,2,FALSE)</f>
        <v>CHEST_ITEM_TYPE_T4_PART</v>
      </c>
      <c r="U426" s="3" t="str">
        <f>IF(COUNTIF(U$363:U425,T426)=0,T426,"")</f>
        <v/>
      </c>
      <c r="V426" s="3" t="str">
        <f t="shared" si="225"/>
        <v>CHEST_ITEM_TYPE_T4_SHARD,CHEST_ITEM_TYPE_T1_PART,CHEST_ITEM_TYPE_T2_PART,CHEST_ITEM_TYPE_T3_PART,CHEST_ITEM_TYPE_T4_PART</v>
      </c>
      <c r="W426" s="13" t="str">
        <f t="shared" si="226"/>
        <v/>
      </c>
      <c r="X426" s="3" t="str">
        <f t="shared" si="224"/>
        <v/>
      </c>
      <c r="Y426" s="3" t="str">
        <f t="shared" si="227"/>
        <v>34.8%,42.3%,18.1%,4.7%,0.2%</v>
      </c>
    </row>
    <row r="427" spans="2:25" x14ac:dyDescent="0.3">
      <c r="B427" s="2">
        <f>数据源!B459</f>
        <v>9</v>
      </c>
      <c r="C427" s="2" t="str">
        <f>数据源!C459</f>
        <v>T4MP1</v>
      </c>
      <c r="D427" s="2" t="str">
        <f>数据源!D459</f>
        <v>部件</v>
      </c>
      <c r="E427" s="2">
        <f>数据源!E459</f>
        <v>2325</v>
      </c>
      <c r="F427" s="2">
        <f>数据源!F459</f>
        <v>1</v>
      </c>
      <c r="G427" s="2">
        <f>数据源!G459</f>
        <v>4.1000000000000003E-3</v>
      </c>
      <c r="H427" s="2">
        <f>数据源!H459</f>
        <v>2.0279569892473119E-4</v>
      </c>
      <c r="I427" s="2">
        <f>数据源!I459</f>
        <v>2</v>
      </c>
      <c r="J427" s="3">
        <f t="shared" si="207"/>
        <v>1</v>
      </c>
      <c r="K427" s="3">
        <f t="shared" si="208"/>
        <v>1</v>
      </c>
      <c r="L427" s="3" t="str">
        <f t="shared" si="230"/>
        <v>部件</v>
      </c>
      <c r="M427" s="3">
        <f t="shared" ca="1" si="231"/>
        <v>94101</v>
      </c>
      <c r="N427" s="1" t="str">
        <f t="shared" ca="1" si="23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</v>
      </c>
      <c r="O427" s="1" t="str">
        <f t="shared" si="233"/>
        <v>583,583,583,389,389,486,486,236,236,236,236,236,236,236,236,236,236,236,236,236,236,236,236,236,236,102,102,102,101,101,101,101,101,101,101,101,101,101,101,101,101,101,101,26,26,26,26,26,26,26,26,26,26,26,26,26,26,26,26,26,26,2,2,2,2</v>
      </c>
      <c r="P427" s="1" t="str">
        <f t="shared" si="234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,(1,1),(1,1),(1,1),(1,1),(1,1),(1,1),(1,1)</v>
      </c>
      <c r="Q427" s="3" t="str">
        <f>IF(D427="坦克碎片",VLOOKUP(C427,道具信息!$N$2:$O$291,2,FALSE)&amp;"碎片",VLOOKUP(C427,道具信息!$N$2:$O$291,2,FALSE))</f>
        <v>T4部件</v>
      </c>
      <c r="R427" s="3">
        <f t="shared" ref="R427:R432" si="235">SUMIFS(I$3:I$517,Q$3:Q$517,Q427,B$3:B$517,B427)</f>
        <v>18</v>
      </c>
      <c r="S427" s="11">
        <f t="shared" ref="S427:S432" si="236">ROUND(R427/SUMIF(B$3:B$517,B427,I$3:I$517),3)</f>
        <v>2E-3</v>
      </c>
      <c r="T427" s="3" t="str">
        <f>VLOOKUP(Q427,道具信息!$Q$3:$S$20,2,FALSE)</f>
        <v>CHEST_ITEM_TYPE_T4_PART</v>
      </c>
      <c r="U427" s="3" t="str">
        <f>IF(COUNTIF(U$363:U426,T427)=0,T427,"")</f>
        <v/>
      </c>
      <c r="V427" s="3" t="str">
        <f t="shared" si="225"/>
        <v>CHEST_ITEM_TYPE_T4_SHARD,CHEST_ITEM_TYPE_T1_PART,CHEST_ITEM_TYPE_T2_PART,CHEST_ITEM_TYPE_T3_PART,CHEST_ITEM_TYPE_T4_PART</v>
      </c>
      <c r="W427" s="13" t="str">
        <f t="shared" si="226"/>
        <v/>
      </c>
      <c r="X427" s="3" t="str">
        <f t="shared" si="224"/>
        <v/>
      </c>
      <c r="Y427" s="3" t="str">
        <f t="shared" si="227"/>
        <v>34.8%,42.3%,18.1%,4.7%,0.2%</v>
      </c>
    </row>
    <row r="428" spans="2:25" x14ac:dyDescent="0.3">
      <c r="B428" s="2">
        <f>数据源!B460</f>
        <v>9</v>
      </c>
      <c r="C428" s="2" t="str">
        <f>数据源!C460</f>
        <v>T4MP3</v>
      </c>
      <c r="D428" s="2" t="str">
        <f>数据源!D460</f>
        <v>部件</v>
      </c>
      <c r="E428" s="2">
        <f>数据源!E460</f>
        <v>2325</v>
      </c>
      <c r="F428" s="2">
        <f>数据源!F460</f>
        <v>1</v>
      </c>
      <c r="G428" s="2">
        <f>数据源!G460</f>
        <v>4.1000000000000003E-3</v>
      </c>
      <c r="H428" s="2">
        <f>数据源!H460</f>
        <v>2.0279569892473119E-4</v>
      </c>
      <c r="I428" s="2">
        <f>数据源!I460</f>
        <v>2</v>
      </c>
      <c r="J428" s="3">
        <f t="shared" ref="J428:J432" si="237">ROUNDUP(IF(F428&gt;1,F428-ROUNDDOWN(SQRT(F428),0),F428),0)</f>
        <v>1</v>
      </c>
      <c r="K428" s="3">
        <f t="shared" ref="K428:K432" si="238">F428*2-J428</f>
        <v>1</v>
      </c>
      <c r="L428" s="3" t="str">
        <f t="shared" si="230"/>
        <v>部件</v>
      </c>
      <c r="M428" s="3">
        <f t="shared" ca="1" si="231"/>
        <v>94103</v>
      </c>
      <c r="N428" s="1" t="str">
        <f t="shared" ca="1" si="23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</v>
      </c>
      <c r="O428" s="1" t="str">
        <f t="shared" si="233"/>
        <v>583,583,583,389,389,486,486,236,236,236,236,236,236,236,236,236,236,236,236,236,236,236,236,236,236,102,102,102,101,101,101,101,101,101,101,101,101,101,101,101,101,101,101,26,26,26,26,26,26,26,26,26,26,26,26,26,26,26,26,26,26,2,2,2,2,2</v>
      </c>
      <c r="P428" s="1" t="str">
        <f t="shared" si="234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,(1,1),(1,1),(1,1),(1,1),(1,1),(1,1),(1,1),(1,1)</v>
      </c>
      <c r="Q428" s="3" t="str">
        <f>IF(D428="坦克碎片",VLOOKUP(C428,道具信息!$N$2:$O$291,2,FALSE)&amp;"碎片",VLOOKUP(C428,道具信息!$N$2:$O$291,2,FALSE))</f>
        <v>T4部件</v>
      </c>
      <c r="R428" s="3">
        <f t="shared" si="235"/>
        <v>18</v>
      </c>
      <c r="S428" s="11">
        <f t="shared" si="236"/>
        <v>2E-3</v>
      </c>
      <c r="T428" s="3" t="str">
        <f>VLOOKUP(Q428,道具信息!$Q$3:$S$20,2,FALSE)</f>
        <v>CHEST_ITEM_TYPE_T4_PART</v>
      </c>
      <c r="U428" s="3" t="str">
        <f>IF(COUNTIF(U$363:U427,T428)=0,T428,"")</f>
        <v/>
      </c>
      <c r="V428" s="3" t="str">
        <f t="shared" si="225"/>
        <v>CHEST_ITEM_TYPE_T4_SHARD,CHEST_ITEM_TYPE_T1_PART,CHEST_ITEM_TYPE_T2_PART,CHEST_ITEM_TYPE_T3_PART,CHEST_ITEM_TYPE_T4_PART</v>
      </c>
      <c r="W428" s="13" t="str">
        <f t="shared" si="226"/>
        <v/>
      </c>
      <c r="X428" s="3" t="str">
        <f t="shared" si="224"/>
        <v/>
      </c>
      <c r="Y428" s="3" t="str">
        <f t="shared" si="227"/>
        <v>34.8%,42.3%,18.1%,4.7%,0.2%</v>
      </c>
    </row>
    <row r="429" spans="2:25" x14ac:dyDescent="0.3">
      <c r="B429" s="2">
        <f>数据源!B461</f>
        <v>9</v>
      </c>
      <c r="C429" s="2" t="str">
        <f>数据源!C461</f>
        <v>T4MP5</v>
      </c>
      <c r="D429" s="2" t="str">
        <f>数据源!D461</f>
        <v>部件</v>
      </c>
      <c r="E429" s="2">
        <f>数据源!E461</f>
        <v>2325</v>
      </c>
      <c r="F429" s="2">
        <f>数据源!F461</f>
        <v>1</v>
      </c>
      <c r="G429" s="2">
        <f>数据源!G461</f>
        <v>4.1000000000000003E-3</v>
      </c>
      <c r="H429" s="2">
        <f>数据源!H461</f>
        <v>2.0279569892473119E-4</v>
      </c>
      <c r="I429" s="2">
        <f>数据源!I461</f>
        <v>2</v>
      </c>
      <c r="J429" s="3">
        <f t="shared" si="237"/>
        <v>1</v>
      </c>
      <c r="K429" s="3">
        <f t="shared" si="238"/>
        <v>1</v>
      </c>
      <c r="L429" s="3" t="str">
        <f t="shared" si="230"/>
        <v>部件</v>
      </c>
      <c r="M429" s="3">
        <f t="shared" ca="1" si="231"/>
        <v>94105</v>
      </c>
      <c r="N429" s="1" t="str">
        <f t="shared" ca="1" si="23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</v>
      </c>
      <c r="O429" s="1" t="str">
        <f t="shared" si="233"/>
        <v>583,583,583,389,389,486,486,236,236,236,236,236,236,236,236,236,236,236,236,236,236,236,236,236,236,102,102,102,101,101,101,101,101,101,101,101,101,101,101,101,101,101,101,26,26,26,26,26,26,26,26,26,26,26,26,26,26,26,26,26,26,2,2,2,2,2,2</v>
      </c>
      <c r="P429" s="1" t="str">
        <f t="shared" si="234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,(1,1),(1,1),(1,1),(1,1),(1,1),(1,1),(1,1),(1,1),(1,1)</v>
      </c>
      <c r="Q429" s="3" t="str">
        <f>IF(D429="坦克碎片",VLOOKUP(C429,道具信息!$N$2:$O$291,2,FALSE)&amp;"碎片",VLOOKUP(C429,道具信息!$N$2:$O$291,2,FALSE))</f>
        <v>T4部件</v>
      </c>
      <c r="R429" s="3">
        <f t="shared" si="235"/>
        <v>18</v>
      </c>
      <c r="S429" s="11">
        <f t="shared" si="236"/>
        <v>2E-3</v>
      </c>
      <c r="T429" s="3" t="str">
        <f>VLOOKUP(Q429,道具信息!$Q$3:$S$20,2,FALSE)</f>
        <v>CHEST_ITEM_TYPE_T4_PART</v>
      </c>
      <c r="U429" s="3" t="str">
        <f>IF(COUNTIF(U$363:U428,T429)=0,T429,"")</f>
        <v/>
      </c>
      <c r="V429" s="3" t="str">
        <f t="shared" si="225"/>
        <v>CHEST_ITEM_TYPE_T4_SHARD,CHEST_ITEM_TYPE_T1_PART,CHEST_ITEM_TYPE_T2_PART,CHEST_ITEM_TYPE_T3_PART,CHEST_ITEM_TYPE_T4_PART</v>
      </c>
      <c r="W429" s="13" t="str">
        <f t="shared" si="226"/>
        <v/>
      </c>
      <c r="X429" s="3" t="str">
        <f t="shared" si="224"/>
        <v/>
      </c>
      <c r="Y429" s="3" t="str">
        <f t="shared" si="227"/>
        <v>34.8%,42.3%,18.1%,4.7%,0.2%</v>
      </c>
    </row>
    <row r="430" spans="2:25" x14ac:dyDescent="0.3">
      <c r="B430" s="2">
        <f>数据源!B462</f>
        <v>9</v>
      </c>
      <c r="C430" s="2" t="str">
        <f>数据源!C462</f>
        <v>T4HP1</v>
      </c>
      <c r="D430" s="2" t="str">
        <f>数据源!D462</f>
        <v>部件</v>
      </c>
      <c r="E430" s="2">
        <f>数据源!E462</f>
        <v>2325</v>
      </c>
      <c r="F430" s="2">
        <f>数据源!F462</f>
        <v>1</v>
      </c>
      <c r="G430" s="2">
        <f>数据源!G462</f>
        <v>4.1000000000000003E-3</v>
      </c>
      <c r="H430" s="2">
        <f>数据源!H462</f>
        <v>2.0279569892473119E-4</v>
      </c>
      <c r="I430" s="2">
        <f>数据源!I462</f>
        <v>2</v>
      </c>
      <c r="J430" s="3">
        <f t="shared" si="237"/>
        <v>1</v>
      </c>
      <c r="K430" s="3">
        <f t="shared" si="238"/>
        <v>1</v>
      </c>
      <c r="L430" s="3" t="str">
        <f t="shared" si="230"/>
        <v>部件</v>
      </c>
      <c r="M430" s="3">
        <f t="shared" ca="1" si="231"/>
        <v>94201</v>
      </c>
      <c r="N430" s="1" t="str">
        <f t="shared" ca="1" si="23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</v>
      </c>
      <c r="O430" s="1" t="str">
        <f t="shared" si="233"/>
        <v>583,583,583,389,389,486,486,236,236,236,236,236,236,236,236,236,236,236,236,236,236,236,236,236,236,102,102,102,101,101,101,101,101,101,101,101,101,101,101,101,101,101,101,26,26,26,26,26,26,26,26,26,26,26,26,26,26,26,26,26,26,2,2,2,2,2,2,2</v>
      </c>
      <c r="P430" s="1" t="str">
        <f t="shared" si="234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,(1,1),(1,1),(1,1),(1,1),(1,1),(1,1),(1,1),(1,1),(1,1),(1,1)</v>
      </c>
      <c r="Q430" s="3" t="str">
        <f>IF(D430="坦克碎片",VLOOKUP(C430,道具信息!$N$2:$O$291,2,FALSE)&amp;"碎片",VLOOKUP(C430,道具信息!$N$2:$O$291,2,FALSE))</f>
        <v>T4部件</v>
      </c>
      <c r="R430" s="3">
        <f t="shared" si="235"/>
        <v>18</v>
      </c>
      <c r="S430" s="11">
        <f t="shared" si="236"/>
        <v>2E-3</v>
      </c>
      <c r="T430" s="3" t="str">
        <f>VLOOKUP(Q430,道具信息!$Q$3:$S$20,2,FALSE)</f>
        <v>CHEST_ITEM_TYPE_T4_PART</v>
      </c>
      <c r="U430" s="3" t="str">
        <f>IF(COUNTIF(U$363:U429,T430)=0,T430,"")</f>
        <v/>
      </c>
      <c r="V430" s="3" t="str">
        <f t="shared" si="225"/>
        <v>CHEST_ITEM_TYPE_T4_SHARD,CHEST_ITEM_TYPE_T1_PART,CHEST_ITEM_TYPE_T2_PART,CHEST_ITEM_TYPE_T3_PART,CHEST_ITEM_TYPE_T4_PART</v>
      </c>
      <c r="W430" s="13" t="str">
        <f t="shared" si="226"/>
        <v/>
      </c>
      <c r="X430" s="3" t="str">
        <f t="shared" si="224"/>
        <v/>
      </c>
      <c r="Y430" s="3" t="str">
        <f t="shared" si="227"/>
        <v>34.8%,42.3%,18.1%,4.7%,0.2%</v>
      </c>
    </row>
    <row r="431" spans="2:25" x14ac:dyDescent="0.3">
      <c r="B431" s="2">
        <f>数据源!B463</f>
        <v>9</v>
      </c>
      <c r="C431" s="2" t="str">
        <f>数据源!C463</f>
        <v>T4HP3</v>
      </c>
      <c r="D431" s="2" t="str">
        <f>数据源!D463</f>
        <v>部件</v>
      </c>
      <c r="E431" s="2">
        <f>数据源!E463</f>
        <v>2325</v>
      </c>
      <c r="F431" s="2">
        <f>数据源!F463</f>
        <v>1</v>
      </c>
      <c r="G431" s="2">
        <f>数据源!G463</f>
        <v>4.1000000000000003E-3</v>
      </c>
      <c r="H431" s="2">
        <f>数据源!H463</f>
        <v>2.0279569892473119E-4</v>
      </c>
      <c r="I431" s="2">
        <f>数据源!I463</f>
        <v>2</v>
      </c>
      <c r="J431" s="3">
        <f t="shared" si="237"/>
        <v>1</v>
      </c>
      <c r="K431" s="3">
        <f t="shared" si="238"/>
        <v>1</v>
      </c>
      <c r="L431" s="3" t="str">
        <f t="shared" si="230"/>
        <v>部件</v>
      </c>
      <c r="M431" s="3">
        <f t="shared" ca="1" si="231"/>
        <v>94203</v>
      </c>
      <c r="N431" s="1" t="str">
        <f t="shared" ca="1" si="23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</v>
      </c>
      <c r="O431" s="1" t="str">
        <f t="shared" si="233"/>
        <v>583,583,583,389,389,486,486,236,236,236,236,236,236,236,236,236,236,236,236,236,236,236,236,236,236,102,102,102,101,101,101,101,101,101,101,101,101,101,101,101,101,101,101,26,26,26,26,26,26,26,26,26,26,26,26,26,26,26,26,26,26,2,2,2,2,2,2,2,2</v>
      </c>
      <c r="P431" s="1" t="str">
        <f t="shared" si="234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,(1,1),(1,1),(1,1),(1,1),(1,1),(1,1),(1,1),(1,1),(1,1),(1,1),(1,1)</v>
      </c>
      <c r="Q431" s="3" t="str">
        <f>IF(D431="坦克碎片",VLOOKUP(C431,道具信息!$N$2:$O$291,2,FALSE)&amp;"碎片",VLOOKUP(C431,道具信息!$N$2:$O$291,2,FALSE))</f>
        <v>T4部件</v>
      </c>
      <c r="R431" s="3">
        <f t="shared" si="235"/>
        <v>18</v>
      </c>
      <c r="S431" s="11">
        <f t="shared" si="236"/>
        <v>2E-3</v>
      </c>
      <c r="T431" s="3" t="str">
        <f>VLOOKUP(Q431,道具信息!$Q$3:$S$20,2,FALSE)</f>
        <v>CHEST_ITEM_TYPE_T4_PART</v>
      </c>
      <c r="U431" s="3" t="str">
        <f>IF(COUNTIF(U$363:U430,T431)=0,T431,"")</f>
        <v/>
      </c>
      <c r="V431" s="3" t="str">
        <f t="shared" si="225"/>
        <v>CHEST_ITEM_TYPE_T4_SHARD,CHEST_ITEM_TYPE_T1_PART,CHEST_ITEM_TYPE_T2_PART,CHEST_ITEM_TYPE_T3_PART,CHEST_ITEM_TYPE_T4_PART</v>
      </c>
      <c r="W431" s="13" t="str">
        <f t="shared" si="226"/>
        <v/>
      </c>
      <c r="X431" s="3" t="str">
        <f t="shared" si="224"/>
        <v/>
      </c>
      <c r="Y431" s="3" t="str">
        <f t="shared" si="227"/>
        <v>34.8%,42.3%,18.1%,4.7%,0.2%</v>
      </c>
    </row>
    <row r="432" spans="2:25" x14ac:dyDescent="0.3">
      <c r="B432" s="2">
        <f>数据源!B464</f>
        <v>9</v>
      </c>
      <c r="C432" s="2" t="str">
        <f>数据源!C464</f>
        <v>T4HP5</v>
      </c>
      <c r="D432" s="2" t="str">
        <f>数据源!D464</f>
        <v>部件</v>
      </c>
      <c r="E432" s="2">
        <f>数据源!E464</f>
        <v>2325</v>
      </c>
      <c r="F432" s="2">
        <f>数据源!F464</f>
        <v>1</v>
      </c>
      <c r="G432" s="2">
        <f>数据源!G464</f>
        <v>4.1000000000000003E-3</v>
      </c>
      <c r="H432" s="2">
        <f>数据源!H464</f>
        <v>2.0279569892473119E-4</v>
      </c>
      <c r="I432" s="2">
        <f>数据源!I464</f>
        <v>2</v>
      </c>
      <c r="J432" s="3">
        <f t="shared" si="237"/>
        <v>1</v>
      </c>
      <c r="K432" s="3">
        <f t="shared" si="238"/>
        <v>1</v>
      </c>
      <c r="L432" s="3" t="str">
        <f t="shared" si="230"/>
        <v>部件</v>
      </c>
      <c r="M432" s="3">
        <f t="shared" ca="1" si="231"/>
        <v>94205</v>
      </c>
      <c r="N432" s="1" t="str">
        <f t="shared" ca="1" si="23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</v>
      </c>
      <c r="O432" s="1" t="str">
        <f t="shared" si="233"/>
        <v>583,583,583,389,389,486,486,236,236,236,236,236,236,236,236,236,236,236,236,236,236,236,236,236,236,102,102,102,101,101,101,101,101,101,101,101,101,101,101,101,101,101,101,26,26,26,26,26,26,26,26,26,26,26,26,26,26,26,26,26,26,2,2,2,2,2,2,2,2,2</v>
      </c>
      <c r="P432" s="1" t="str">
        <f t="shared" si="234"/>
        <v>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,(1,1),(1,1),(1,1),(1,1),(1,1),(1,1),(1,1),(1,1),(1,1),(1,1),(1,1),(1,1)</v>
      </c>
      <c r="Q432" s="3" t="str">
        <f>IF(D432="坦克碎片",VLOOKUP(C432,道具信息!$N$2:$O$291,2,FALSE)&amp;"碎片",VLOOKUP(C432,道具信息!$N$2:$O$291,2,FALSE))</f>
        <v>T4部件</v>
      </c>
      <c r="R432" s="3">
        <f t="shared" si="235"/>
        <v>18</v>
      </c>
      <c r="S432" s="11">
        <f t="shared" si="236"/>
        <v>2E-3</v>
      </c>
      <c r="T432" s="3" t="str">
        <f>VLOOKUP(Q432,道具信息!$Q$3:$S$20,2,FALSE)</f>
        <v>CHEST_ITEM_TYPE_T4_PART</v>
      </c>
      <c r="U432" s="3" t="str">
        <f>IF(COUNTIF(U$363:U431,T432)=0,T432,"")</f>
        <v/>
      </c>
      <c r="V432" s="3" t="str">
        <f t="shared" si="225"/>
        <v>CHEST_ITEM_TYPE_T4_SHARD,CHEST_ITEM_TYPE_T1_PART,CHEST_ITEM_TYPE_T2_PART,CHEST_ITEM_TYPE_T3_PART,CHEST_ITEM_TYPE_T4_PART</v>
      </c>
      <c r="W432" s="13" t="str">
        <f t="shared" si="226"/>
        <v/>
      </c>
      <c r="X432" s="3" t="str">
        <f t="shared" si="224"/>
        <v/>
      </c>
      <c r="Y432" s="3" t="str">
        <f t="shared" si="227"/>
        <v>34.8%,42.3%,18.1%,4.7%,0.2%</v>
      </c>
    </row>
    <row r="433" spans="2:25" x14ac:dyDescent="0.3">
      <c r="N433" s="1" t="str">
        <f ca="1">"["&amp;N432&amp;"]"</f>
        <v>[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]</v>
      </c>
      <c r="O433" s="1" t="str">
        <f>"["&amp;O432&amp;"]"</f>
        <v>[583,583,583,389,389,486,486,236,236,236,236,236,236,236,236,236,236,236,236,236,236,236,236,236,236,102,102,102,101,101,101,101,101,101,101,101,101,101,101,101,101,101,101,26,26,26,26,26,26,26,26,26,26,26,26,26,26,26,26,26,26,2,2,2,2,2,2,2,2,2]</v>
      </c>
      <c r="P433" s="1" t="str">
        <f>"["&amp;P432&amp;"]"</f>
        <v>[(1,2),(1,2),(1,2),(1,2),(1,2),(1,1),(1,1)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,(1,1),(1,1),(1,1),(1,1),(1,1),(1,1),(1,1),(1,1),(1,1),(1,1),(1,1),(1,1)]</v>
      </c>
      <c r="V433" s="3" t="str">
        <f>"["&amp;V432&amp;"]"</f>
        <v>[CHEST_ITEM_TYPE_T4_SHARD,CHEST_ITEM_TYPE_T1_PART,CHEST_ITEM_TYPE_T2_PART,CHEST_ITEM_TYPE_T3_PART,CHEST_ITEM_TYPE_T4_PART]</v>
      </c>
      <c r="Y433" s="3" t="str">
        <f>"["&amp;Y432&amp;"]"</f>
        <v>[34.8%,42.3%,18.1%,4.7%,0.2%]</v>
      </c>
    </row>
    <row r="435" spans="2:25" x14ac:dyDescent="0.3">
      <c r="B435" s="2" t="str">
        <f>数据源!B467</f>
        <v>联赛等级</v>
      </c>
      <c r="C435" s="2" t="str">
        <f>数据源!C467</f>
        <v>道具名称</v>
      </c>
      <c r="D435" s="2" t="str">
        <f>数据源!D467</f>
        <v>对应大类</v>
      </c>
      <c r="E435" s="2" t="str">
        <f>数据源!E467</f>
        <v>道具价值</v>
      </c>
      <c r="F435" s="2" t="str">
        <f>数据源!F467</f>
        <v>抽取个数</v>
      </c>
      <c r="G435" s="2" t="str">
        <f>数据源!G467</f>
        <v>价值比例</v>
      </c>
      <c r="H435" s="2" t="str">
        <f>数据源!H467</f>
        <v>产出概率</v>
      </c>
      <c r="I435" s="2" t="str">
        <f>数据源!I467</f>
        <v>权重值</v>
      </c>
      <c r="J435" s="7" t="s">
        <v>234</v>
      </c>
      <c r="K435" s="7" t="s">
        <v>235</v>
      </c>
      <c r="L435" s="3" t="s">
        <v>222</v>
      </c>
      <c r="M435" s="3" t="s">
        <v>220</v>
      </c>
      <c r="N435" s="3" t="s">
        <v>224</v>
      </c>
      <c r="O435" s="3" t="s">
        <v>225</v>
      </c>
      <c r="P435" s="3" t="s">
        <v>226</v>
      </c>
      <c r="Q435" s="8" t="s">
        <v>244</v>
      </c>
      <c r="R435" s="8" t="s">
        <v>245</v>
      </c>
      <c r="S435" s="8" t="s">
        <v>246</v>
      </c>
    </row>
    <row r="436" spans="2:25" x14ac:dyDescent="0.3">
      <c r="B436" s="2">
        <f>数据源!B468</f>
        <v>10</v>
      </c>
      <c r="C436" s="2" t="str">
        <f>数据源!C468</f>
        <v>霞飞</v>
      </c>
      <c r="D436" s="2" t="str">
        <f>数据源!D468</f>
        <v>坦克碎片</v>
      </c>
      <c r="E436" s="2">
        <f>数据源!E468</f>
        <v>92</v>
      </c>
      <c r="F436" s="2">
        <f>数据源!F468</f>
        <v>2</v>
      </c>
      <c r="G436" s="2">
        <f>数据源!G468</f>
        <v>7.2999999999999995E-2</v>
      </c>
      <c r="H436" s="2">
        <f>数据源!H468</f>
        <v>4.5624999999999999E-2</v>
      </c>
      <c r="I436" s="2">
        <f>数据源!I468</f>
        <v>456</v>
      </c>
      <c r="J436" s="3">
        <f t="shared" ref="J436" si="239">ROUNDUP(IF(F436&gt;1,F436-ROUNDDOWN(SQRT(F436),0),F436),0)</f>
        <v>1</v>
      </c>
      <c r="K436" s="3">
        <f t="shared" ref="K436" si="240">F436*2-J436</f>
        <v>3</v>
      </c>
      <c r="L436" s="3" t="str">
        <f>RIGHT(D436,2)</f>
        <v>碎片</v>
      </c>
      <c r="M436" s="3">
        <f ca="1">IF(OR(L436="坦克",L436="碎片"),VLOOKUP(C436,INDIRECT("坦克ID"),MATCH(L436&amp;"ID",INDIRECT("坦克标头"),0),FALSE),VLOOKUP(C436,INDIRECT(L436&amp;"ID"),2,FALSE))</f>
        <v>51411</v>
      </c>
      <c r="N436" s="1">
        <f ca="1">M436</f>
        <v>51411</v>
      </c>
      <c r="O436" s="1">
        <f>I436</f>
        <v>456</v>
      </c>
      <c r="P436" s="1" t="str">
        <f>"("&amp;J436&amp;","&amp;K436&amp;")"</f>
        <v>(1,3)</v>
      </c>
      <c r="Q436" s="3" t="str">
        <f>IF(D436="坦克碎片",VLOOKUP(C436,道具信息!$N$2:$O$291,2,FALSE)&amp;"碎片",VLOOKUP(C436,道具信息!$N$2:$O$291,2,FALSE))</f>
        <v>T4坦克碎片</v>
      </c>
      <c r="R436" s="3">
        <f t="shared" ref="R436:R467" si="241">SUMIFS(I$3:I$517,Q$3:Q$517,Q436,B$3:B$517,B436)</f>
        <v>3600</v>
      </c>
      <c r="S436" s="11">
        <f t="shared" ref="S436:S467" si="242">ROUND(R436/SUMIF(B$3:B$517,B436,I$3:I$517),3)</f>
        <v>0.36199999999999999</v>
      </c>
      <c r="T436" s="3" t="str">
        <f>VLOOKUP(Q436,道具信息!$Q$3:$S$20,2,FALSE)</f>
        <v>CHEST_ITEM_TYPE_T4_SHARD</v>
      </c>
      <c r="U436" s="3" t="str">
        <f>T436</f>
        <v>CHEST_ITEM_TYPE_T4_SHARD</v>
      </c>
      <c r="V436" s="3" t="str">
        <f>U436</f>
        <v>CHEST_ITEM_TYPE_T4_SHARD</v>
      </c>
      <c r="W436" s="13">
        <f>IF(U436&lt;&gt;"",ROUND(S436*100%,3),"")</f>
        <v>0.36199999999999999</v>
      </c>
      <c r="X436" s="3" t="str">
        <f>TEXT(W436,"0.0%")</f>
        <v>36.2%</v>
      </c>
      <c r="Y436" s="3" t="str">
        <f>X436</f>
        <v>36.2%</v>
      </c>
    </row>
    <row r="437" spans="2:25" x14ac:dyDescent="0.3">
      <c r="B437" s="2">
        <f>数据源!B469</f>
        <v>10</v>
      </c>
      <c r="C437" s="2" t="str">
        <f>数据源!C469</f>
        <v>M-48</v>
      </c>
      <c r="D437" s="2" t="str">
        <f>数据源!D469</f>
        <v>坦克碎片</v>
      </c>
      <c r="E437" s="2">
        <f>数据源!E469</f>
        <v>92</v>
      </c>
      <c r="F437" s="2">
        <f>数据源!F469</f>
        <v>2</v>
      </c>
      <c r="G437" s="2">
        <f>数据源!G469</f>
        <v>7.2999999999999995E-2</v>
      </c>
      <c r="H437" s="2">
        <f>数据源!H469</f>
        <v>4.5624999999999999E-2</v>
      </c>
      <c r="I437" s="2">
        <f>数据源!I469</f>
        <v>456</v>
      </c>
      <c r="J437" s="3">
        <f t="shared" ref="J437:J500" si="243">ROUNDUP(IF(F437&gt;1,F437-ROUNDDOWN(SQRT(F437),0),F437),0)</f>
        <v>1</v>
      </c>
      <c r="K437" s="3">
        <f t="shared" ref="K437:K500" si="244">F437*2-J437</f>
        <v>3</v>
      </c>
      <c r="L437" s="3" t="str">
        <f t="shared" ref="L437:L462" si="245">RIGHT(D437,2)</f>
        <v>碎片</v>
      </c>
      <c r="M437" s="3">
        <f t="shared" ref="M437:M462" ca="1" si="246">IF(OR(L437="坦克",L437="碎片"),VLOOKUP(C437,INDIRECT("坦克ID"),MATCH(L437&amp;"ID",INDIRECT("坦克标头"),0),FALSE),VLOOKUP(C437,INDIRECT(L437&amp;"ID"),2,FALSE))</f>
        <v>52411</v>
      </c>
      <c r="N437" s="1" t="str">
        <f ca="1">N436&amp;","&amp;M437</f>
        <v>51411,52411</v>
      </c>
      <c r="O437" s="1" t="str">
        <f>O436&amp;","&amp;I437</f>
        <v>456,456</v>
      </c>
      <c r="P437" s="1" t="str">
        <f>P436&amp;","&amp;"("&amp;J437&amp;","&amp;K437&amp;")"</f>
        <v>(1,3),(1,3)</v>
      </c>
      <c r="Q437" s="3" t="str">
        <f>IF(D437="坦克碎片",VLOOKUP(C437,道具信息!$N$2:$O$291,2,FALSE)&amp;"碎片",VLOOKUP(C437,道具信息!$N$2:$O$291,2,FALSE))</f>
        <v>T4坦克碎片</v>
      </c>
      <c r="R437" s="3">
        <f t="shared" si="241"/>
        <v>3600</v>
      </c>
      <c r="S437" s="11">
        <f t="shared" si="242"/>
        <v>0.36199999999999999</v>
      </c>
      <c r="T437" s="3" t="str">
        <f>VLOOKUP(Q437,道具信息!$Q$3:$S$20,2,FALSE)</f>
        <v>CHEST_ITEM_TYPE_T4_SHARD</v>
      </c>
      <c r="U437" s="3" t="str">
        <f>IF(COUNTIF(U$436:U436,T437)=0,T437,"")</f>
        <v/>
      </c>
      <c r="V437" s="3" t="str">
        <f>IF(U437&lt;&gt;"",V436&amp;","&amp;U437,V436)</f>
        <v>CHEST_ITEM_TYPE_T4_SHARD</v>
      </c>
      <c r="W437" s="13" t="str">
        <f t="shared" ref="W437" si="247">IF(U437&lt;&gt;"",ROUND(S437*100%,3),"")</f>
        <v/>
      </c>
      <c r="X437" s="3" t="str">
        <f t="shared" ref="X437:X462" si="248">TEXT(W437,"0.0%")</f>
        <v/>
      </c>
      <c r="Y437" s="3" t="str">
        <f>IF(X437&lt;&gt;"",Y436&amp;","&amp;X437,Y436)</f>
        <v>36.2%</v>
      </c>
    </row>
    <row r="438" spans="2:25" x14ac:dyDescent="0.3">
      <c r="B438" s="2">
        <f>数据源!B470</f>
        <v>10</v>
      </c>
      <c r="C438" s="2" t="str">
        <f>数据源!C470</f>
        <v>征服者</v>
      </c>
      <c r="D438" s="2" t="str">
        <f>数据源!D470</f>
        <v>坦克碎片</v>
      </c>
      <c r="E438" s="2">
        <f>数据源!E470</f>
        <v>92</v>
      </c>
      <c r="F438" s="2">
        <f>数据源!F470</f>
        <v>2</v>
      </c>
      <c r="G438" s="2">
        <f>数据源!G470</f>
        <v>7.2999999999999995E-2</v>
      </c>
      <c r="H438" s="2">
        <f>数据源!H470</f>
        <v>4.5624999999999999E-2</v>
      </c>
      <c r="I438" s="2">
        <f>数据源!I470</f>
        <v>456</v>
      </c>
      <c r="J438" s="3">
        <f t="shared" si="243"/>
        <v>1</v>
      </c>
      <c r="K438" s="3">
        <f t="shared" si="244"/>
        <v>3</v>
      </c>
      <c r="L438" s="3" t="str">
        <f t="shared" si="245"/>
        <v>碎片</v>
      </c>
      <c r="M438" s="3">
        <f t="shared" ca="1" si="246"/>
        <v>53411</v>
      </c>
      <c r="N438" s="1" t="str">
        <f t="shared" ref="N438:N462" ca="1" si="249">N437&amp;","&amp;M438</f>
        <v>51411,52411,53411</v>
      </c>
      <c r="O438" s="1" t="str">
        <f t="shared" ref="O438:O462" si="250">O437&amp;","&amp;I438</f>
        <v>456,456,456</v>
      </c>
      <c r="P438" s="1" t="str">
        <f t="shared" ref="P438:P462" si="251">P437&amp;","&amp;"("&amp;J438&amp;","&amp;K438&amp;")"</f>
        <v>(1,3),(1,3),(1,3)</v>
      </c>
      <c r="Q438" s="3" t="str">
        <f>IF(D438="坦克碎片",VLOOKUP(C438,道具信息!$N$2:$O$291,2,FALSE)&amp;"碎片",VLOOKUP(C438,道具信息!$N$2:$O$291,2,FALSE))</f>
        <v>T4坦克碎片</v>
      </c>
      <c r="R438" s="3">
        <f t="shared" si="241"/>
        <v>3600</v>
      </c>
      <c r="S438" s="11">
        <f t="shared" si="242"/>
        <v>0.36199999999999999</v>
      </c>
      <c r="T438" s="3" t="str">
        <f>VLOOKUP(Q438,道具信息!$Q$3:$S$20,2,FALSE)</f>
        <v>CHEST_ITEM_TYPE_T4_SHARD</v>
      </c>
      <c r="U438" s="3" t="str">
        <f>IF(COUNTIF(U$436:U437,T438)=0,T438,"")</f>
        <v/>
      </c>
      <c r="V438" s="3" t="str">
        <f t="shared" ref="V438:V463" si="252">IF(U438&lt;&gt;"",V437&amp;","&amp;U438,V437)</f>
        <v>CHEST_ITEM_TYPE_T4_SHARD</v>
      </c>
      <c r="W438" s="13" t="str">
        <f t="shared" ref="W438:W463" si="253">IF(U438&lt;&gt;"",ROUND(S438*100%,3),"")</f>
        <v/>
      </c>
      <c r="X438" s="3" t="str">
        <f t="shared" si="248"/>
        <v/>
      </c>
      <c r="Y438" s="3" t="str">
        <f t="shared" ref="Y438:Y463" si="254">IF(X438&lt;&gt;"",Y437&amp;","&amp;X438,Y437)</f>
        <v>36.2%</v>
      </c>
    </row>
    <row r="439" spans="2:25" x14ac:dyDescent="0.3">
      <c r="B439" s="2">
        <f>数据源!B471</f>
        <v>10</v>
      </c>
      <c r="C439" s="2" t="str">
        <f>数据源!C471</f>
        <v>M-41</v>
      </c>
      <c r="D439" s="2" t="str">
        <f>数据源!D471</f>
        <v>坦克碎片</v>
      </c>
      <c r="E439" s="2">
        <f>数据源!E471</f>
        <v>138</v>
      </c>
      <c r="F439" s="2">
        <f>数据源!F471</f>
        <v>1.5</v>
      </c>
      <c r="G439" s="2">
        <f>数据源!G471</f>
        <v>7.2999999999999995E-2</v>
      </c>
      <c r="H439" s="2">
        <f>数据源!H471</f>
        <v>4.0555555555555553E-2</v>
      </c>
      <c r="I439" s="2">
        <f>数据源!I471</f>
        <v>406</v>
      </c>
      <c r="J439" s="3">
        <f t="shared" si="243"/>
        <v>1</v>
      </c>
      <c r="K439" s="3">
        <f t="shared" si="244"/>
        <v>2</v>
      </c>
      <c r="L439" s="3" t="str">
        <f t="shared" si="245"/>
        <v>碎片</v>
      </c>
      <c r="M439" s="3">
        <f t="shared" ca="1" si="246"/>
        <v>51421</v>
      </c>
      <c r="N439" s="1" t="str">
        <f t="shared" ca="1" si="249"/>
        <v>51411,52411,53411,51421</v>
      </c>
      <c r="O439" s="1" t="str">
        <f t="shared" si="250"/>
        <v>456,456,456,406</v>
      </c>
      <c r="P439" s="1" t="str">
        <f t="shared" si="251"/>
        <v>(1,3),(1,3),(1,3),(1,2)</v>
      </c>
      <c r="Q439" s="3" t="str">
        <f>IF(D439="坦克碎片",VLOOKUP(C439,道具信息!$N$2:$O$291,2,FALSE)&amp;"碎片",VLOOKUP(C439,道具信息!$N$2:$O$291,2,FALSE))</f>
        <v>T4坦克碎片</v>
      </c>
      <c r="R439" s="3">
        <f t="shared" si="241"/>
        <v>3600</v>
      </c>
      <c r="S439" s="11">
        <f t="shared" si="242"/>
        <v>0.36199999999999999</v>
      </c>
      <c r="T439" s="3" t="str">
        <f>VLOOKUP(Q439,道具信息!$Q$3:$S$20,2,FALSE)</f>
        <v>CHEST_ITEM_TYPE_T4_SHARD</v>
      </c>
      <c r="U439" s="3" t="str">
        <f>IF(COUNTIF(U$436:U438,T439)=0,T439,"")</f>
        <v/>
      </c>
      <c r="V439" s="3" t="str">
        <f t="shared" si="252"/>
        <v>CHEST_ITEM_TYPE_T4_SHARD</v>
      </c>
      <c r="W439" s="13" t="str">
        <f t="shared" si="253"/>
        <v/>
      </c>
      <c r="X439" s="3" t="str">
        <f t="shared" si="248"/>
        <v/>
      </c>
      <c r="Y439" s="3" t="str">
        <f t="shared" si="254"/>
        <v>36.2%</v>
      </c>
    </row>
    <row r="440" spans="2:25" x14ac:dyDescent="0.3">
      <c r="B440" s="2">
        <f>数据源!B472</f>
        <v>10</v>
      </c>
      <c r="C440" s="2" t="str">
        <f>数据源!C472</f>
        <v>潘兴</v>
      </c>
      <c r="D440" s="2" t="str">
        <f>数据源!D472</f>
        <v>坦克碎片</v>
      </c>
      <c r="E440" s="2">
        <f>数据源!E472</f>
        <v>138</v>
      </c>
      <c r="F440" s="2">
        <f>数据源!F472</f>
        <v>1.5</v>
      </c>
      <c r="G440" s="2">
        <f>数据源!G472</f>
        <v>7.2999999999999995E-2</v>
      </c>
      <c r="H440" s="2">
        <f>数据源!H472</f>
        <v>4.0555555555555553E-2</v>
      </c>
      <c r="I440" s="2">
        <f>数据源!I472</f>
        <v>406</v>
      </c>
      <c r="J440" s="3">
        <f t="shared" si="243"/>
        <v>1</v>
      </c>
      <c r="K440" s="3">
        <f t="shared" si="244"/>
        <v>2</v>
      </c>
      <c r="L440" s="3" t="str">
        <f t="shared" si="245"/>
        <v>碎片</v>
      </c>
      <c r="M440" s="3">
        <f t="shared" ca="1" si="246"/>
        <v>52421</v>
      </c>
      <c r="N440" s="1" t="str">
        <f t="shared" ca="1" si="249"/>
        <v>51411,52411,53411,51421,52421</v>
      </c>
      <c r="O440" s="1" t="str">
        <f t="shared" si="250"/>
        <v>456,456,456,406,406</v>
      </c>
      <c r="P440" s="1" t="str">
        <f t="shared" si="251"/>
        <v>(1,3),(1,3),(1,3),(1,2),(1,2)</v>
      </c>
      <c r="Q440" s="3" t="str">
        <f>IF(D440="坦克碎片",VLOOKUP(C440,道具信息!$N$2:$O$291,2,FALSE)&amp;"碎片",VLOOKUP(C440,道具信息!$N$2:$O$291,2,FALSE))</f>
        <v>T4坦克碎片</v>
      </c>
      <c r="R440" s="3">
        <f t="shared" si="241"/>
        <v>3600</v>
      </c>
      <c r="S440" s="11">
        <f t="shared" si="242"/>
        <v>0.36199999999999999</v>
      </c>
      <c r="T440" s="3" t="str">
        <f>VLOOKUP(Q440,道具信息!$Q$3:$S$20,2,FALSE)</f>
        <v>CHEST_ITEM_TYPE_T4_SHARD</v>
      </c>
      <c r="U440" s="3" t="str">
        <f>IF(COUNTIF(U$436:U439,T440)=0,T440,"")</f>
        <v/>
      </c>
      <c r="V440" s="3" t="str">
        <f t="shared" si="252"/>
        <v>CHEST_ITEM_TYPE_T4_SHARD</v>
      </c>
      <c r="W440" s="13" t="str">
        <f t="shared" si="253"/>
        <v/>
      </c>
      <c r="X440" s="3" t="str">
        <f t="shared" si="248"/>
        <v/>
      </c>
      <c r="Y440" s="3" t="str">
        <f t="shared" si="254"/>
        <v>36.2%</v>
      </c>
    </row>
    <row r="441" spans="2:25" x14ac:dyDescent="0.3">
      <c r="B441" s="2">
        <f>数据源!B473</f>
        <v>10</v>
      </c>
      <c r="C441" s="2" t="str">
        <f>数据源!C473</f>
        <v>IS-4</v>
      </c>
      <c r="D441" s="2" t="str">
        <f>数据源!D473</f>
        <v>坦克碎片</v>
      </c>
      <c r="E441" s="2">
        <f>数据源!E473</f>
        <v>138</v>
      </c>
      <c r="F441" s="2">
        <f>数据源!F473</f>
        <v>1.5</v>
      </c>
      <c r="G441" s="2">
        <f>数据源!G473</f>
        <v>7.2999999999999995E-2</v>
      </c>
      <c r="H441" s="2">
        <f>数据源!H473</f>
        <v>4.0555555555555553E-2</v>
      </c>
      <c r="I441" s="2">
        <f>数据源!I473</f>
        <v>406</v>
      </c>
      <c r="J441" s="3">
        <f t="shared" si="243"/>
        <v>1</v>
      </c>
      <c r="K441" s="3">
        <f t="shared" si="244"/>
        <v>2</v>
      </c>
      <c r="L441" s="3" t="str">
        <f t="shared" si="245"/>
        <v>碎片</v>
      </c>
      <c r="M441" s="3">
        <f t="shared" ca="1" si="246"/>
        <v>53421</v>
      </c>
      <c r="N441" s="1" t="str">
        <f t="shared" ca="1" si="249"/>
        <v>51411,52411,53411,51421,52421,53421</v>
      </c>
      <c r="O441" s="1" t="str">
        <f t="shared" si="250"/>
        <v>456,456,456,406,406,406</v>
      </c>
      <c r="P441" s="1" t="str">
        <f t="shared" si="251"/>
        <v>(1,3),(1,3),(1,3),(1,2),(1,2),(1,2)</v>
      </c>
      <c r="Q441" s="3" t="str">
        <f>IF(D441="坦克碎片",VLOOKUP(C441,道具信息!$N$2:$O$291,2,FALSE)&amp;"碎片",VLOOKUP(C441,道具信息!$N$2:$O$291,2,FALSE))</f>
        <v>T4坦克碎片</v>
      </c>
      <c r="R441" s="3">
        <f t="shared" si="241"/>
        <v>3600</v>
      </c>
      <c r="S441" s="11">
        <f t="shared" si="242"/>
        <v>0.36199999999999999</v>
      </c>
      <c r="T441" s="3" t="str">
        <f>VLOOKUP(Q441,道具信息!$Q$3:$S$20,2,FALSE)</f>
        <v>CHEST_ITEM_TYPE_T4_SHARD</v>
      </c>
      <c r="U441" s="3" t="str">
        <f>IF(COUNTIF(U$436:U440,T441)=0,T441,"")</f>
        <v/>
      </c>
      <c r="V441" s="3" t="str">
        <f t="shared" si="252"/>
        <v>CHEST_ITEM_TYPE_T4_SHARD</v>
      </c>
      <c r="W441" s="13" t="str">
        <f t="shared" si="253"/>
        <v/>
      </c>
      <c r="X441" s="3" t="str">
        <f t="shared" si="248"/>
        <v/>
      </c>
      <c r="Y441" s="3" t="str">
        <f t="shared" si="254"/>
        <v>36.2%</v>
      </c>
    </row>
    <row r="442" spans="2:25" x14ac:dyDescent="0.3">
      <c r="B442" s="2">
        <f>数据源!B474</f>
        <v>10</v>
      </c>
      <c r="C442" s="2" t="str">
        <f>数据源!C474</f>
        <v>BMP-3</v>
      </c>
      <c r="D442" s="2" t="str">
        <f>数据源!D474</f>
        <v>坦克碎片</v>
      </c>
      <c r="E442" s="2">
        <f>数据源!E474</f>
        <v>165.6</v>
      </c>
      <c r="F442" s="2">
        <f>数据源!F474</f>
        <v>1.5</v>
      </c>
      <c r="G442" s="2">
        <f>数据源!G474</f>
        <v>7.2999999999999995E-2</v>
      </c>
      <c r="H442" s="2">
        <f>数据源!H474</f>
        <v>3.3796296296296297E-2</v>
      </c>
      <c r="I442" s="2">
        <f>数据源!I474</f>
        <v>338</v>
      </c>
      <c r="J442" s="3">
        <f t="shared" si="243"/>
        <v>1</v>
      </c>
      <c r="K442" s="3">
        <f t="shared" si="244"/>
        <v>2</v>
      </c>
      <c r="L442" s="3" t="str">
        <f t="shared" si="245"/>
        <v>碎片</v>
      </c>
      <c r="M442" s="3">
        <f t="shared" ca="1" si="246"/>
        <v>51431</v>
      </c>
      <c r="N442" s="1" t="str">
        <f t="shared" ca="1" si="249"/>
        <v>51411,52411,53411,51421,52421,53421,51431</v>
      </c>
      <c r="O442" s="1" t="str">
        <f t="shared" si="250"/>
        <v>456,456,456,406,406,406,338</v>
      </c>
      <c r="P442" s="1" t="str">
        <f t="shared" si="251"/>
        <v>(1,3),(1,3),(1,3),(1,2),(1,2),(1,2),(1,2)</v>
      </c>
      <c r="Q442" s="3" t="str">
        <f>IF(D442="坦克碎片",VLOOKUP(C442,道具信息!$N$2:$O$291,2,FALSE)&amp;"碎片",VLOOKUP(C442,道具信息!$N$2:$O$291,2,FALSE))</f>
        <v>T4坦克碎片</v>
      </c>
      <c r="R442" s="3">
        <f t="shared" si="241"/>
        <v>3600</v>
      </c>
      <c r="S442" s="11">
        <f t="shared" si="242"/>
        <v>0.36199999999999999</v>
      </c>
      <c r="T442" s="3" t="str">
        <f>VLOOKUP(Q442,道具信息!$Q$3:$S$20,2,FALSE)</f>
        <v>CHEST_ITEM_TYPE_T4_SHARD</v>
      </c>
      <c r="U442" s="3" t="str">
        <f>IF(COUNTIF(U$436:U441,T442)=0,T442,"")</f>
        <v/>
      </c>
      <c r="V442" s="3" t="str">
        <f t="shared" si="252"/>
        <v>CHEST_ITEM_TYPE_T4_SHARD</v>
      </c>
      <c r="W442" s="13" t="str">
        <f t="shared" si="253"/>
        <v/>
      </c>
      <c r="X442" s="3" t="str">
        <f t="shared" si="248"/>
        <v/>
      </c>
      <c r="Y442" s="3" t="str">
        <f t="shared" si="254"/>
        <v>36.2%</v>
      </c>
    </row>
    <row r="443" spans="2:25" x14ac:dyDescent="0.3">
      <c r="B443" s="2">
        <f>数据源!B475</f>
        <v>10</v>
      </c>
      <c r="C443" s="2" t="str">
        <f>数据源!C475</f>
        <v>百夫长</v>
      </c>
      <c r="D443" s="2" t="str">
        <f>数据源!D475</f>
        <v>坦克碎片</v>
      </c>
      <c r="E443" s="2">
        <f>数据源!E475</f>
        <v>165.6</v>
      </c>
      <c r="F443" s="2">
        <f>数据源!F475</f>
        <v>1.5</v>
      </c>
      <c r="G443" s="2">
        <f>数据源!G475</f>
        <v>7.2999999999999995E-2</v>
      </c>
      <c r="H443" s="2">
        <f>数据源!H475</f>
        <v>3.3796296296296297E-2</v>
      </c>
      <c r="I443" s="2">
        <f>数据源!I475</f>
        <v>338</v>
      </c>
      <c r="J443" s="3">
        <f t="shared" si="243"/>
        <v>1</v>
      </c>
      <c r="K443" s="3">
        <f t="shared" si="244"/>
        <v>2</v>
      </c>
      <c r="L443" s="3" t="str">
        <f t="shared" si="245"/>
        <v>碎片</v>
      </c>
      <c r="M443" s="3">
        <f t="shared" ca="1" si="246"/>
        <v>52431</v>
      </c>
      <c r="N443" s="1" t="str">
        <f t="shared" ca="1" si="249"/>
        <v>51411,52411,53411,51421,52421,53421,51431,52431</v>
      </c>
      <c r="O443" s="1" t="str">
        <f t="shared" si="250"/>
        <v>456,456,456,406,406,406,338,338</v>
      </c>
      <c r="P443" s="1" t="str">
        <f t="shared" si="251"/>
        <v>(1,3),(1,3),(1,3),(1,2),(1,2),(1,2),(1,2),(1,2)</v>
      </c>
      <c r="Q443" s="3" t="str">
        <f>IF(D443="坦克碎片",VLOOKUP(C443,道具信息!$N$2:$O$291,2,FALSE)&amp;"碎片",VLOOKUP(C443,道具信息!$N$2:$O$291,2,FALSE))</f>
        <v>T4坦克碎片</v>
      </c>
      <c r="R443" s="3">
        <f t="shared" si="241"/>
        <v>3600</v>
      </c>
      <c r="S443" s="11">
        <f t="shared" si="242"/>
        <v>0.36199999999999999</v>
      </c>
      <c r="T443" s="3" t="str">
        <f>VLOOKUP(Q443,道具信息!$Q$3:$S$20,2,FALSE)</f>
        <v>CHEST_ITEM_TYPE_T4_SHARD</v>
      </c>
      <c r="U443" s="3" t="str">
        <f>IF(COUNTIF(U$436:U442,T443)=0,T443,"")</f>
        <v/>
      </c>
      <c r="V443" s="3" t="str">
        <f t="shared" si="252"/>
        <v>CHEST_ITEM_TYPE_T4_SHARD</v>
      </c>
      <c r="W443" s="13" t="str">
        <f t="shared" si="253"/>
        <v/>
      </c>
      <c r="X443" s="3" t="str">
        <f t="shared" si="248"/>
        <v/>
      </c>
      <c r="Y443" s="3" t="str">
        <f t="shared" si="254"/>
        <v>36.2%</v>
      </c>
    </row>
    <row r="444" spans="2:25" x14ac:dyDescent="0.3">
      <c r="B444" s="2">
        <f>数据源!B476</f>
        <v>10</v>
      </c>
      <c r="C444" s="2" t="str">
        <f>数据源!C476</f>
        <v>T-32</v>
      </c>
      <c r="D444" s="2" t="str">
        <f>数据源!D476</f>
        <v>坦克碎片</v>
      </c>
      <c r="E444" s="2">
        <f>数据源!E476</f>
        <v>165.6</v>
      </c>
      <c r="F444" s="2">
        <f>数据源!F476</f>
        <v>1.5</v>
      </c>
      <c r="G444" s="2">
        <f>数据源!G476</f>
        <v>7.2999999999999995E-2</v>
      </c>
      <c r="H444" s="2">
        <f>数据源!H476</f>
        <v>3.3796296296296297E-2</v>
      </c>
      <c r="I444" s="2">
        <f>数据源!I476</f>
        <v>338</v>
      </c>
      <c r="J444" s="3">
        <f t="shared" si="243"/>
        <v>1</v>
      </c>
      <c r="K444" s="3">
        <f t="shared" si="244"/>
        <v>2</v>
      </c>
      <c r="L444" s="3" t="str">
        <f t="shared" si="245"/>
        <v>碎片</v>
      </c>
      <c r="M444" s="3">
        <f t="shared" ca="1" si="246"/>
        <v>53431</v>
      </c>
      <c r="N444" s="1" t="str">
        <f t="shared" ca="1" si="249"/>
        <v>51411,52411,53411,51421,52421,53421,51431,52431,53431</v>
      </c>
      <c r="O444" s="1" t="str">
        <f t="shared" si="250"/>
        <v>456,456,456,406,406,406,338,338,338</v>
      </c>
      <c r="P444" s="1" t="str">
        <f t="shared" si="251"/>
        <v>(1,3),(1,3),(1,3),(1,2),(1,2),(1,2),(1,2),(1,2),(1,2)</v>
      </c>
      <c r="Q444" s="3" t="str">
        <f>IF(D444="坦克碎片",VLOOKUP(C444,道具信息!$N$2:$O$291,2,FALSE)&amp;"碎片",VLOOKUP(C444,道具信息!$N$2:$O$291,2,FALSE))</f>
        <v>T4坦克碎片</v>
      </c>
      <c r="R444" s="3">
        <f t="shared" si="241"/>
        <v>3600</v>
      </c>
      <c r="S444" s="11">
        <f t="shared" si="242"/>
        <v>0.36199999999999999</v>
      </c>
      <c r="T444" s="3" t="str">
        <f>VLOOKUP(Q444,道具信息!$Q$3:$S$20,2,FALSE)</f>
        <v>CHEST_ITEM_TYPE_T4_SHARD</v>
      </c>
      <c r="U444" s="3" t="str">
        <f>IF(COUNTIF(U$436:U443,T444)=0,T444,"")</f>
        <v/>
      </c>
      <c r="V444" s="3" t="str">
        <f t="shared" si="252"/>
        <v>CHEST_ITEM_TYPE_T4_SHARD</v>
      </c>
      <c r="W444" s="13" t="str">
        <f t="shared" si="253"/>
        <v/>
      </c>
      <c r="X444" s="3" t="str">
        <f t="shared" si="248"/>
        <v/>
      </c>
      <c r="Y444" s="3" t="str">
        <f t="shared" si="254"/>
        <v>36.2%</v>
      </c>
    </row>
    <row r="445" spans="2:25" x14ac:dyDescent="0.3">
      <c r="B445" s="2">
        <f>数据源!B477</f>
        <v>10</v>
      </c>
      <c r="C445" s="2" t="str">
        <f>数据源!C477</f>
        <v>T1LP1</v>
      </c>
      <c r="D445" s="2" t="str">
        <f>数据源!D477</f>
        <v>部件</v>
      </c>
      <c r="E445" s="2">
        <f>数据源!E477</f>
        <v>9</v>
      </c>
      <c r="F445" s="2">
        <f>数据源!F477</f>
        <v>2.5</v>
      </c>
      <c r="G445" s="2">
        <f>数据源!G477</f>
        <v>5.0000000000000001E-3</v>
      </c>
      <c r="H445" s="2">
        <f>数据源!H477</f>
        <v>2.5555555555555561E-2</v>
      </c>
      <c r="I445" s="2">
        <f>数据源!I477</f>
        <v>256</v>
      </c>
      <c r="J445" s="3">
        <f t="shared" si="243"/>
        <v>2</v>
      </c>
      <c r="K445" s="3">
        <f t="shared" si="244"/>
        <v>3</v>
      </c>
      <c r="L445" s="3" t="str">
        <f t="shared" si="245"/>
        <v>部件</v>
      </c>
      <c r="M445" s="3">
        <f t="shared" ca="1" si="246"/>
        <v>91001</v>
      </c>
      <c r="N445" s="1" t="str">
        <f t="shared" ca="1" si="249"/>
        <v>51411,52411,53411,51421,52421,53421,51431,52431,53431,91001</v>
      </c>
      <c r="O445" s="1" t="str">
        <f t="shared" si="250"/>
        <v>456,456,456,406,406,406,338,338,338,256</v>
      </c>
      <c r="P445" s="1" t="str">
        <f t="shared" si="251"/>
        <v>(1,3),(1,3),(1,3),(1,2),(1,2),(1,2),(1,2),(1,2),(1,2),(2,3)</v>
      </c>
      <c r="Q445" s="3" t="str">
        <f>IF(D445="坦克碎片",VLOOKUP(C445,道具信息!$N$2:$O$291,2,FALSE)&amp;"碎片",VLOOKUP(C445,道具信息!$N$2:$O$291,2,FALSE))</f>
        <v>T1部件</v>
      </c>
      <c r="R445" s="3">
        <f t="shared" si="241"/>
        <v>4608</v>
      </c>
      <c r="S445" s="11">
        <f t="shared" si="242"/>
        <v>0.46400000000000002</v>
      </c>
      <c r="T445" s="3" t="str">
        <f>VLOOKUP(Q445,道具信息!$Q$3:$S$20,2,FALSE)</f>
        <v>CHEST_ITEM_TYPE_T1_PART</v>
      </c>
      <c r="U445" s="3" t="str">
        <f>IF(COUNTIF(U$436:U444,T445)=0,T445,"")</f>
        <v>CHEST_ITEM_TYPE_T1_PART</v>
      </c>
      <c r="V445" s="3" t="str">
        <f t="shared" si="252"/>
        <v>CHEST_ITEM_TYPE_T4_SHARD,CHEST_ITEM_TYPE_T1_PART</v>
      </c>
      <c r="W445" s="13">
        <f t="shared" si="253"/>
        <v>0.46400000000000002</v>
      </c>
      <c r="X445" s="3" t="str">
        <f t="shared" si="248"/>
        <v>46.4%</v>
      </c>
      <c r="Y445" s="3" t="str">
        <f t="shared" si="254"/>
        <v>36.2%,46.4%</v>
      </c>
    </row>
    <row r="446" spans="2:25" x14ac:dyDescent="0.3">
      <c r="B446" s="2">
        <f>数据源!B478</f>
        <v>10</v>
      </c>
      <c r="C446" s="2" t="str">
        <f>数据源!C478</f>
        <v>T1LP3</v>
      </c>
      <c r="D446" s="2" t="str">
        <f>数据源!D478</f>
        <v>部件</v>
      </c>
      <c r="E446" s="2">
        <f>数据源!E478</f>
        <v>9</v>
      </c>
      <c r="F446" s="2">
        <f>数据源!F478</f>
        <v>2.5</v>
      </c>
      <c r="G446" s="2">
        <f>数据源!G478</f>
        <v>5.0000000000000001E-3</v>
      </c>
      <c r="H446" s="2">
        <f>数据源!H478</f>
        <v>2.5555555555555561E-2</v>
      </c>
      <c r="I446" s="2">
        <f>数据源!I478</f>
        <v>256</v>
      </c>
      <c r="J446" s="3">
        <f t="shared" si="243"/>
        <v>2</v>
      </c>
      <c r="K446" s="3">
        <f t="shared" si="244"/>
        <v>3</v>
      </c>
      <c r="L446" s="3" t="str">
        <f t="shared" si="245"/>
        <v>部件</v>
      </c>
      <c r="M446" s="3">
        <f t="shared" ca="1" si="246"/>
        <v>91003</v>
      </c>
      <c r="N446" s="1" t="str">
        <f t="shared" ca="1" si="249"/>
        <v>51411,52411,53411,51421,52421,53421,51431,52431,53431,91001,91003</v>
      </c>
      <c r="O446" s="1" t="str">
        <f t="shared" si="250"/>
        <v>456,456,456,406,406,406,338,338,338,256,256</v>
      </c>
      <c r="P446" s="1" t="str">
        <f t="shared" si="251"/>
        <v>(1,3),(1,3),(1,3),(1,2),(1,2),(1,2),(1,2),(1,2),(1,2),(2,3),(2,3)</v>
      </c>
      <c r="Q446" s="3" t="str">
        <f>IF(D446="坦克碎片",VLOOKUP(C446,道具信息!$N$2:$O$291,2,FALSE)&amp;"碎片",VLOOKUP(C446,道具信息!$N$2:$O$291,2,FALSE))</f>
        <v>T1部件</v>
      </c>
      <c r="R446" s="3">
        <f t="shared" si="241"/>
        <v>4608</v>
      </c>
      <c r="S446" s="11">
        <f t="shared" si="242"/>
        <v>0.46400000000000002</v>
      </c>
      <c r="T446" s="3" t="str">
        <f>VLOOKUP(Q446,道具信息!$Q$3:$S$20,2,FALSE)</f>
        <v>CHEST_ITEM_TYPE_T1_PART</v>
      </c>
      <c r="U446" s="3" t="str">
        <f>IF(COUNTIF(U$436:U445,T446)=0,T446,"")</f>
        <v/>
      </c>
      <c r="V446" s="3" t="str">
        <f t="shared" si="252"/>
        <v>CHEST_ITEM_TYPE_T4_SHARD,CHEST_ITEM_TYPE_T1_PART</v>
      </c>
      <c r="W446" s="13" t="str">
        <f t="shared" si="253"/>
        <v/>
      </c>
      <c r="X446" s="3" t="str">
        <f t="shared" si="248"/>
        <v/>
      </c>
      <c r="Y446" s="3" t="str">
        <f t="shared" si="254"/>
        <v>36.2%,46.4%</v>
      </c>
    </row>
    <row r="447" spans="2:25" x14ac:dyDescent="0.3">
      <c r="B447" s="2">
        <f>数据源!B479</f>
        <v>10</v>
      </c>
      <c r="C447" s="2" t="str">
        <f>数据源!C479</f>
        <v>T1LP5</v>
      </c>
      <c r="D447" s="2" t="str">
        <f>数据源!D479</f>
        <v>部件</v>
      </c>
      <c r="E447" s="2">
        <f>数据源!E479</f>
        <v>9</v>
      </c>
      <c r="F447" s="2">
        <f>数据源!F479</f>
        <v>2.5</v>
      </c>
      <c r="G447" s="2">
        <f>数据源!G479</f>
        <v>5.0000000000000001E-3</v>
      </c>
      <c r="H447" s="2">
        <f>数据源!H479</f>
        <v>2.5555555555555561E-2</v>
      </c>
      <c r="I447" s="2">
        <f>数据源!I479</f>
        <v>256</v>
      </c>
      <c r="J447" s="3">
        <f t="shared" si="243"/>
        <v>2</v>
      </c>
      <c r="K447" s="3">
        <f t="shared" si="244"/>
        <v>3</v>
      </c>
      <c r="L447" s="3" t="str">
        <f t="shared" si="245"/>
        <v>部件</v>
      </c>
      <c r="M447" s="3">
        <f t="shared" ca="1" si="246"/>
        <v>91005</v>
      </c>
      <c r="N447" s="1" t="str">
        <f t="shared" ca="1" si="249"/>
        <v>51411,52411,53411,51421,52421,53421,51431,52431,53431,91001,91003,91005</v>
      </c>
      <c r="O447" s="1" t="str">
        <f t="shared" si="250"/>
        <v>456,456,456,406,406,406,338,338,338,256,256,256</v>
      </c>
      <c r="P447" s="1" t="str">
        <f t="shared" si="251"/>
        <v>(1,3),(1,3),(1,3),(1,2),(1,2),(1,2),(1,2),(1,2),(1,2),(2,3),(2,3),(2,3)</v>
      </c>
      <c r="Q447" s="3" t="str">
        <f>IF(D447="坦克碎片",VLOOKUP(C447,道具信息!$N$2:$O$291,2,FALSE)&amp;"碎片",VLOOKUP(C447,道具信息!$N$2:$O$291,2,FALSE))</f>
        <v>T1部件</v>
      </c>
      <c r="R447" s="3">
        <f t="shared" si="241"/>
        <v>4608</v>
      </c>
      <c r="S447" s="11">
        <f t="shared" si="242"/>
        <v>0.46400000000000002</v>
      </c>
      <c r="T447" s="3" t="str">
        <f>VLOOKUP(Q447,道具信息!$Q$3:$S$20,2,FALSE)</f>
        <v>CHEST_ITEM_TYPE_T1_PART</v>
      </c>
      <c r="U447" s="3" t="str">
        <f>IF(COUNTIF(U$436:U446,T447)=0,T447,"")</f>
        <v/>
      </c>
      <c r="V447" s="3" t="str">
        <f t="shared" si="252"/>
        <v>CHEST_ITEM_TYPE_T4_SHARD,CHEST_ITEM_TYPE_T1_PART</v>
      </c>
      <c r="W447" s="13" t="str">
        <f t="shared" si="253"/>
        <v/>
      </c>
      <c r="X447" s="3" t="str">
        <f t="shared" si="248"/>
        <v/>
      </c>
      <c r="Y447" s="3" t="str">
        <f t="shared" si="254"/>
        <v>36.2%,46.4%</v>
      </c>
    </row>
    <row r="448" spans="2:25" x14ac:dyDescent="0.3">
      <c r="B448" s="2">
        <f>数据源!B480</f>
        <v>10</v>
      </c>
      <c r="C448" s="2" t="str">
        <f>数据源!C480</f>
        <v>T1MP1</v>
      </c>
      <c r="D448" s="2" t="str">
        <f>数据源!D480</f>
        <v>部件</v>
      </c>
      <c r="E448" s="2">
        <f>数据源!E480</f>
        <v>9</v>
      </c>
      <c r="F448" s="2">
        <f>数据源!F480</f>
        <v>2.5</v>
      </c>
      <c r="G448" s="2">
        <f>数据源!G480</f>
        <v>5.0000000000000001E-3</v>
      </c>
      <c r="H448" s="2">
        <f>数据源!H480</f>
        <v>2.5555555555555561E-2</v>
      </c>
      <c r="I448" s="2">
        <f>数据源!I480</f>
        <v>256</v>
      </c>
      <c r="J448" s="3">
        <f t="shared" si="243"/>
        <v>2</v>
      </c>
      <c r="K448" s="3">
        <f t="shared" si="244"/>
        <v>3</v>
      </c>
      <c r="L448" s="3" t="str">
        <f t="shared" si="245"/>
        <v>部件</v>
      </c>
      <c r="M448" s="3">
        <f t="shared" ca="1" si="246"/>
        <v>91101</v>
      </c>
      <c r="N448" s="1" t="str">
        <f t="shared" ca="1" si="249"/>
        <v>51411,52411,53411,51421,52421,53421,51431,52431,53431,91001,91003,91005,91101</v>
      </c>
      <c r="O448" s="1" t="str">
        <f t="shared" si="250"/>
        <v>456,456,456,406,406,406,338,338,338,256,256,256,256</v>
      </c>
      <c r="P448" s="1" t="str">
        <f t="shared" si="251"/>
        <v>(1,3),(1,3),(1,3),(1,2),(1,2),(1,2),(1,2),(1,2),(1,2),(2,3),(2,3),(2,3),(2,3)</v>
      </c>
      <c r="Q448" s="3" t="str">
        <f>IF(D448="坦克碎片",VLOOKUP(C448,道具信息!$N$2:$O$291,2,FALSE)&amp;"碎片",VLOOKUP(C448,道具信息!$N$2:$O$291,2,FALSE))</f>
        <v>T1部件</v>
      </c>
      <c r="R448" s="3">
        <f t="shared" si="241"/>
        <v>4608</v>
      </c>
      <c r="S448" s="11">
        <f t="shared" si="242"/>
        <v>0.46400000000000002</v>
      </c>
      <c r="T448" s="3" t="str">
        <f>VLOOKUP(Q448,道具信息!$Q$3:$S$20,2,FALSE)</f>
        <v>CHEST_ITEM_TYPE_T1_PART</v>
      </c>
      <c r="U448" s="3" t="str">
        <f>IF(COUNTIF(U$436:U447,T448)=0,T448,"")</f>
        <v/>
      </c>
      <c r="V448" s="3" t="str">
        <f t="shared" si="252"/>
        <v>CHEST_ITEM_TYPE_T4_SHARD,CHEST_ITEM_TYPE_T1_PART</v>
      </c>
      <c r="W448" s="13" t="str">
        <f t="shared" si="253"/>
        <v/>
      </c>
      <c r="X448" s="3" t="str">
        <f t="shared" si="248"/>
        <v/>
      </c>
      <c r="Y448" s="3" t="str">
        <f t="shared" si="254"/>
        <v>36.2%,46.4%</v>
      </c>
    </row>
    <row r="449" spans="2:25" x14ac:dyDescent="0.3">
      <c r="B449" s="2">
        <f>数据源!B481</f>
        <v>10</v>
      </c>
      <c r="C449" s="2" t="str">
        <f>数据源!C481</f>
        <v>T1MP3</v>
      </c>
      <c r="D449" s="2" t="str">
        <f>数据源!D481</f>
        <v>部件</v>
      </c>
      <c r="E449" s="2">
        <f>数据源!E481</f>
        <v>9</v>
      </c>
      <c r="F449" s="2">
        <f>数据源!F481</f>
        <v>2.5</v>
      </c>
      <c r="G449" s="2">
        <f>数据源!G481</f>
        <v>5.0000000000000001E-3</v>
      </c>
      <c r="H449" s="2">
        <f>数据源!H481</f>
        <v>2.5555555555555561E-2</v>
      </c>
      <c r="I449" s="2">
        <f>数据源!I481</f>
        <v>256</v>
      </c>
      <c r="J449" s="3">
        <f t="shared" si="243"/>
        <v>2</v>
      </c>
      <c r="K449" s="3">
        <f t="shared" si="244"/>
        <v>3</v>
      </c>
      <c r="L449" s="3" t="str">
        <f t="shared" si="245"/>
        <v>部件</v>
      </c>
      <c r="M449" s="3">
        <f t="shared" ca="1" si="246"/>
        <v>91103</v>
      </c>
      <c r="N449" s="1" t="str">
        <f t="shared" ca="1" si="249"/>
        <v>51411,52411,53411,51421,52421,53421,51431,52431,53431,91001,91003,91005,91101,91103</v>
      </c>
      <c r="O449" s="1" t="str">
        <f t="shared" si="250"/>
        <v>456,456,456,406,406,406,338,338,338,256,256,256,256,256</v>
      </c>
      <c r="P449" s="1" t="str">
        <f t="shared" si="251"/>
        <v>(1,3),(1,3),(1,3),(1,2),(1,2),(1,2),(1,2),(1,2),(1,2),(2,3),(2,3),(2,3),(2,3),(2,3)</v>
      </c>
      <c r="Q449" s="3" t="str">
        <f>IF(D449="坦克碎片",VLOOKUP(C449,道具信息!$N$2:$O$291,2,FALSE)&amp;"碎片",VLOOKUP(C449,道具信息!$N$2:$O$291,2,FALSE))</f>
        <v>T1部件</v>
      </c>
      <c r="R449" s="3">
        <f t="shared" si="241"/>
        <v>4608</v>
      </c>
      <c r="S449" s="11">
        <f t="shared" si="242"/>
        <v>0.46400000000000002</v>
      </c>
      <c r="T449" s="3" t="str">
        <f>VLOOKUP(Q449,道具信息!$Q$3:$S$20,2,FALSE)</f>
        <v>CHEST_ITEM_TYPE_T1_PART</v>
      </c>
      <c r="U449" s="3" t="str">
        <f>IF(COUNTIF(U$436:U448,T449)=0,T449,"")</f>
        <v/>
      </c>
      <c r="V449" s="3" t="str">
        <f t="shared" si="252"/>
        <v>CHEST_ITEM_TYPE_T4_SHARD,CHEST_ITEM_TYPE_T1_PART</v>
      </c>
      <c r="W449" s="13" t="str">
        <f t="shared" si="253"/>
        <v/>
      </c>
      <c r="X449" s="3" t="str">
        <f t="shared" si="248"/>
        <v/>
      </c>
      <c r="Y449" s="3" t="str">
        <f t="shared" si="254"/>
        <v>36.2%,46.4%</v>
      </c>
    </row>
    <row r="450" spans="2:25" x14ac:dyDescent="0.3">
      <c r="B450" s="2">
        <f>数据源!B482</f>
        <v>10</v>
      </c>
      <c r="C450" s="2" t="str">
        <f>数据源!C482</f>
        <v>T1MP5</v>
      </c>
      <c r="D450" s="2" t="str">
        <f>数据源!D482</f>
        <v>部件</v>
      </c>
      <c r="E450" s="2">
        <f>数据源!E482</f>
        <v>9</v>
      </c>
      <c r="F450" s="2">
        <f>数据源!F482</f>
        <v>2.5</v>
      </c>
      <c r="G450" s="2">
        <f>数据源!G482</f>
        <v>5.0000000000000001E-3</v>
      </c>
      <c r="H450" s="2">
        <f>数据源!H482</f>
        <v>2.5555555555555561E-2</v>
      </c>
      <c r="I450" s="2">
        <f>数据源!I482</f>
        <v>256</v>
      </c>
      <c r="J450" s="3">
        <f t="shared" si="243"/>
        <v>2</v>
      </c>
      <c r="K450" s="3">
        <f t="shared" si="244"/>
        <v>3</v>
      </c>
      <c r="L450" s="3" t="str">
        <f t="shared" si="245"/>
        <v>部件</v>
      </c>
      <c r="M450" s="3">
        <f t="shared" ca="1" si="246"/>
        <v>91105</v>
      </c>
      <c r="N450" s="1" t="str">
        <f t="shared" ca="1" si="249"/>
        <v>51411,52411,53411,51421,52421,53421,51431,52431,53431,91001,91003,91005,91101,91103,91105</v>
      </c>
      <c r="O450" s="1" t="str">
        <f t="shared" si="250"/>
        <v>456,456,456,406,406,406,338,338,338,256,256,256,256,256,256</v>
      </c>
      <c r="P450" s="1" t="str">
        <f t="shared" si="251"/>
        <v>(1,3),(1,3),(1,3),(1,2),(1,2),(1,2),(1,2),(1,2),(1,2),(2,3),(2,3),(2,3),(2,3),(2,3),(2,3)</v>
      </c>
      <c r="Q450" s="3" t="str">
        <f>IF(D450="坦克碎片",VLOOKUP(C450,道具信息!$N$2:$O$291,2,FALSE)&amp;"碎片",VLOOKUP(C450,道具信息!$N$2:$O$291,2,FALSE))</f>
        <v>T1部件</v>
      </c>
      <c r="R450" s="3">
        <f t="shared" si="241"/>
        <v>4608</v>
      </c>
      <c r="S450" s="11">
        <f t="shared" si="242"/>
        <v>0.46400000000000002</v>
      </c>
      <c r="T450" s="3" t="str">
        <f>VLOOKUP(Q450,道具信息!$Q$3:$S$20,2,FALSE)</f>
        <v>CHEST_ITEM_TYPE_T1_PART</v>
      </c>
      <c r="U450" s="3" t="str">
        <f>IF(COUNTIF(U$436:U449,T450)=0,T450,"")</f>
        <v/>
      </c>
      <c r="V450" s="3" t="str">
        <f t="shared" si="252"/>
        <v>CHEST_ITEM_TYPE_T4_SHARD,CHEST_ITEM_TYPE_T1_PART</v>
      </c>
      <c r="W450" s="13" t="str">
        <f t="shared" si="253"/>
        <v/>
      </c>
      <c r="X450" s="3" t="str">
        <f t="shared" si="248"/>
        <v/>
      </c>
      <c r="Y450" s="3" t="str">
        <f t="shared" si="254"/>
        <v>36.2%,46.4%</v>
      </c>
    </row>
    <row r="451" spans="2:25" x14ac:dyDescent="0.3">
      <c r="B451" s="2">
        <f>数据源!B483</f>
        <v>10</v>
      </c>
      <c r="C451" s="2" t="str">
        <f>数据源!C483</f>
        <v>T1HP1</v>
      </c>
      <c r="D451" s="2" t="str">
        <f>数据源!D483</f>
        <v>部件</v>
      </c>
      <c r="E451" s="2">
        <f>数据源!E483</f>
        <v>9</v>
      </c>
      <c r="F451" s="2">
        <f>数据源!F483</f>
        <v>2.5</v>
      </c>
      <c r="G451" s="2">
        <f>数据源!G483</f>
        <v>5.0000000000000001E-3</v>
      </c>
      <c r="H451" s="2">
        <f>数据源!H483</f>
        <v>2.5555555555555561E-2</v>
      </c>
      <c r="I451" s="2">
        <f>数据源!I483</f>
        <v>256</v>
      </c>
      <c r="J451" s="3">
        <f t="shared" si="243"/>
        <v>2</v>
      </c>
      <c r="K451" s="3">
        <f t="shared" si="244"/>
        <v>3</v>
      </c>
      <c r="L451" s="3" t="str">
        <f t="shared" si="245"/>
        <v>部件</v>
      </c>
      <c r="M451" s="3">
        <f t="shared" ca="1" si="246"/>
        <v>91201</v>
      </c>
      <c r="N451" s="1" t="str">
        <f t="shared" ca="1" si="249"/>
        <v>51411,52411,53411,51421,52421,53421,51431,52431,53431,91001,91003,91005,91101,91103,91105,91201</v>
      </c>
      <c r="O451" s="1" t="str">
        <f t="shared" si="250"/>
        <v>456,456,456,406,406,406,338,338,338,256,256,256,256,256,256,256</v>
      </c>
      <c r="P451" s="1" t="str">
        <f t="shared" si="251"/>
        <v>(1,3),(1,3),(1,3),(1,2),(1,2),(1,2),(1,2),(1,2),(1,2),(2,3),(2,3),(2,3),(2,3),(2,3),(2,3),(2,3)</v>
      </c>
      <c r="Q451" s="3" t="str">
        <f>IF(D451="坦克碎片",VLOOKUP(C451,道具信息!$N$2:$O$291,2,FALSE)&amp;"碎片",VLOOKUP(C451,道具信息!$N$2:$O$291,2,FALSE))</f>
        <v>T1部件</v>
      </c>
      <c r="R451" s="3">
        <f t="shared" si="241"/>
        <v>4608</v>
      </c>
      <c r="S451" s="11">
        <f t="shared" si="242"/>
        <v>0.46400000000000002</v>
      </c>
      <c r="T451" s="3" t="str">
        <f>VLOOKUP(Q451,道具信息!$Q$3:$S$20,2,FALSE)</f>
        <v>CHEST_ITEM_TYPE_T1_PART</v>
      </c>
      <c r="U451" s="3" t="str">
        <f>IF(COUNTIF(U$436:U450,T451)=0,T451,"")</f>
        <v/>
      </c>
      <c r="V451" s="3" t="str">
        <f t="shared" si="252"/>
        <v>CHEST_ITEM_TYPE_T4_SHARD,CHEST_ITEM_TYPE_T1_PART</v>
      </c>
      <c r="W451" s="13" t="str">
        <f t="shared" si="253"/>
        <v/>
      </c>
      <c r="X451" s="3" t="str">
        <f t="shared" si="248"/>
        <v/>
      </c>
      <c r="Y451" s="3" t="str">
        <f t="shared" si="254"/>
        <v>36.2%,46.4%</v>
      </c>
    </row>
    <row r="452" spans="2:25" x14ac:dyDescent="0.3">
      <c r="B452" s="2">
        <f>数据源!B484</f>
        <v>10</v>
      </c>
      <c r="C452" s="2" t="str">
        <f>数据源!C484</f>
        <v>T1HP3</v>
      </c>
      <c r="D452" s="2" t="str">
        <f>数据源!D484</f>
        <v>部件</v>
      </c>
      <c r="E452" s="2">
        <f>数据源!E484</f>
        <v>9</v>
      </c>
      <c r="F452" s="2">
        <f>数据源!F484</f>
        <v>2.5</v>
      </c>
      <c r="G452" s="2">
        <f>数据源!G484</f>
        <v>5.0000000000000001E-3</v>
      </c>
      <c r="H452" s="2">
        <f>数据源!H484</f>
        <v>2.5555555555555561E-2</v>
      </c>
      <c r="I452" s="2">
        <f>数据源!I484</f>
        <v>256</v>
      </c>
      <c r="J452" s="3">
        <f t="shared" si="243"/>
        <v>2</v>
      </c>
      <c r="K452" s="3">
        <f t="shared" si="244"/>
        <v>3</v>
      </c>
      <c r="L452" s="3" t="str">
        <f t="shared" si="245"/>
        <v>部件</v>
      </c>
      <c r="M452" s="3">
        <f t="shared" ca="1" si="246"/>
        <v>91203</v>
      </c>
      <c r="N452" s="1" t="str">
        <f t="shared" ca="1" si="249"/>
        <v>51411,52411,53411,51421,52421,53421,51431,52431,53431,91001,91003,91005,91101,91103,91105,91201,91203</v>
      </c>
      <c r="O452" s="1" t="str">
        <f t="shared" si="250"/>
        <v>456,456,456,406,406,406,338,338,338,256,256,256,256,256,256,256,256</v>
      </c>
      <c r="P452" s="1" t="str">
        <f t="shared" si="251"/>
        <v>(1,3),(1,3),(1,3),(1,2),(1,2),(1,2),(1,2),(1,2),(1,2),(2,3),(2,3),(2,3),(2,3),(2,3),(2,3),(2,3),(2,3)</v>
      </c>
      <c r="Q452" s="3" t="str">
        <f>IF(D452="坦克碎片",VLOOKUP(C452,道具信息!$N$2:$O$291,2,FALSE)&amp;"碎片",VLOOKUP(C452,道具信息!$N$2:$O$291,2,FALSE))</f>
        <v>T1部件</v>
      </c>
      <c r="R452" s="3">
        <f t="shared" si="241"/>
        <v>4608</v>
      </c>
      <c r="S452" s="11">
        <f t="shared" si="242"/>
        <v>0.46400000000000002</v>
      </c>
      <c r="T452" s="3" t="str">
        <f>VLOOKUP(Q452,道具信息!$Q$3:$S$20,2,FALSE)</f>
        <v>CHEST_ITEM_TYPE_T1_PART</v>
      </c>
      <c r="U452" s="3" t="str">
        <f>IF(COUNTIF(U$436:U451,T452)=0,T452,"")</f>
        <v/>
      </c>
      <c r="V452" s="3" t="str">
        <f t="shared" si="252"/>
        <v>CHEST_ITEM_TYPE_T4_SHARD,CHEST_ITEM_TYPE_T1_PART</v>
      </c>
      <c r="W452" s="13" t="str">
        <f t="shared" si="253"/>
        <v/>
      </c>
      <c r="X452" s="3" t="str">
        <f t="shared" si="248"/>
        <v/>
      </c>
      <c r="Y452" s="3" t="str">
        <f t="shared" si="254"/>
        <v>36.2%,46.4%</v>
      </c>
    </row>
    <row r="453" spans="2:25" x14ac:dyDescent="0.3">
      <c r="B453" s="2">
        <f>数据源!B485</f>
        <v>10</v>
      </c>
      <c r="C453" s="2" t="str">
        <f>数据源!C485</f>
        <v>T1HP5</v>
      </c>
      <c r="D453" s="2" t="str">
        <f>数据源!D485</f>
        <v>部件</v>
      </c>
      <c r="E453" s="2">
        <f>数据源!E485</f>
        <v>9</v>
      </c>
      <c r="F453" s="2">
        <f>数据源!F485</f>
        <v>2.5</v>
      </c>
      <c r="G453" s="2">
        <f>数据源!G485</f>
        <v>5.0000000000000001E-3</v>
      </c>
      <c r="H453" s="2">
        <f>数据源!H485</f>
        <v>2.5555555555555561E-2</v>
      </c>
      <c r="I453" s="2">
        <f>数据源!I485</f>
        <v>256</v>
      </c>
      <c r="J453" s="3">
        <f t="shared" si="243"/>
        <v>2</v>
      </c>
      <c r="K453" s="3">
        <f t="shared" si="244"/>
        <v>3</v>
      </c>
      <c r="L453" s="3" t="str">
        <f t="shared" si="245"/>
        <v>部件</v>
      </c>
      <c r="M453" s="3">
        <f t="shared" ca="1" si="246"/>
        <v>91205</v>
      </c>
      <c r="N453" s="1" t="str">
        <f t="shared" ca="1" si="249"/>
        <v>51411,52411,53411,51421,52421,53421,51431,52431,53431,91001,91003,91005,91101,91103,91105,91201,91203,91205</v>
      </c>
      <c r="O453" s="1" t="str">
        <f t="shared" si="250"/>
        <v>456,456,456,406,406,406,338,338,338,256,256,256,256,256,256,256,256,256</v>
      </c>
      <c r="P453" s="1" t="str">
        <f t="shared" si="251"/>
        <v>(1,3),(1,3),(1,3),(1,2),(1,2),(1,2),(1,2),(1,2),(1,2),(2,3),(2,3),(2,3),(2,3),(2,3),(2,3),(2,3),(2,3),(2,3)</v>
      </c>
      <c r="Q453" s="3" t="str">
        <f>IF(D453="坦克碎片",VLOOKUP(C453,道具信息!$N$2:$O$291,2,FALSE)&amp;"碎片",VLOOKUP(C453,道具信息!$N$2:$O$291,2,FALSE))</f>
        <v>T1部件</v>
      </c>
      <c r="R453" s="3">
        <f t="shared" si="241"/>
        <v>4608</v>
      </c>
      <c r="S453" s="11">
        <f t="shared" si="242"/>
        <v>0.46400000000000002</v>
      </c>
      <c r="T453" s="3" t="str">
        <f>VLOOKUP(Q453,道具信息!$Q$3:$S$20,2,FALSE)</f>
        <v>CHEST_ITEM_TYPE_T1_PART</v>
      </c>
      <c r="U453" s="3" t="str">
        <f>IF(COUNTIF(U$436:U452,T453)=0,T453,"")</f>
        <v/>
      </c>
      <c r="V453" s="3" t="str">
        <f t="shared" si="252"/>
        <v>CHEST_ITEM_TYPE_T4_SHARD,CHEST_ITEM_TYPE_T1_PART</v>
      </c>
      <c r="W453" s="13" t="str">
        <f t="shared" si="253"/>
        <v/>
      </c>
      <c r="X453" s="3" t="str">
        <f t="shared" si="248"/>
        <v/>
      </c>
      <c r="Y453" s="3" t="str">
        <f t="shared" si="254"/>
        <v>36.2%,46.4%</v>
      </c>
    </row>
    <row r="454" spans="2:25" x14ac:dyDescent="0.3">
      <c r="B454" s="2">
        <f>数据源!B486</f>
        <v>10</v>
      </c>
      <c r="C454" s="2" t="str">
        <f>数据源!C486</f>
        <v>T1LP2</v>
      </c>
      <c r="D454" s="2" t="str">
        <f>数据源!D486</f>
        <v>部件</v>
      </c>
      <c r="E454" s="2">
        <f>数据源!E486</f>
        <v>9</v>
      </c>
      <c r="F454" s="2">
        <f>数据源!F486</f>
        <v>2.5</v>
      </c>
      <c r="G454" s="2">
        <f>数据源!G486</f>
        <v>5.0000000000000001E-3</v>
      </c>
      <c r="H454" s="2">
        <f>数据源!H486</f>
        <v>2.5555555555555561E-2</v>
      </c>
      <c r="I454" s="2">
        <f>数据源!I486</f>
        <v>256</v>
      </c>
      <c r="J454" s="3">
        <f t="shared" si="243"/>
        <v>2</v>
      </c>
      <c r="K454" s="3">
        <f t="shared" si="244"/>
        <v>3</v>
      </c>
      <c r="L454" s="3" t="str">
        <f t="shared" si="245"/>
        <v>部件</v>
      </c>
      <c r="M454" s="3">
        <f t="shared" ca="1" si="246"/>
        <v>91002</v>
      </c>
      <c r="N454" s="1" t="str">
        <f t="shared" ca="1" si="249"/>
        <v>51411,52411,53411,51421,52421,53421,51431,52431,53431,91001,91003,91005,91101,91103,91105,91201,91203,91205,91002</v>
      </c>
      <c r="O454" s="1" t="str">
        <f t="shared" si="250"/>
        <v>456,456,456,406,406,406,338,338,338,256,256,256,256,256,256,256,256,256,256</v>
      </c>
      <c r="P454" s="1" t="str">
        <f t="shared" si="251"/>
        <v>(1,3),(1,3),(1,3),(1,2),(1,2),(1,2),(1,2),(1,2),(1,2),(2,3),(2,3),(2,3),(2,3),(2,3),(2,3),(2,3),(2,3),(2,3),(2,3)</v>
      </c>
      <c r="Q454" s="3" t="str">
        <f>IF(D454="坦克碎片",VLOOKUP(C454,道具信息!$N$2:$O$291,2,FALSE)&amp;"碎片",VLOOKUP(C454,道具信息!$N$2:$O$291,2,FALSE))</f>
        <v>T1部件</v>
      </c>
      <c r="R454" s="3">
        <f t="shared" si="241"/>
        <v>4608</v>
      </c>
      <c r="S454" s="11">
        <f t="shared" si="242"/>
        <v>0.46400000000000002</v>
      </c>
      <c r="T454" s="3" t="str">
        <f>VLOOKUP(Q454,道具信息!$Q$3:$S$20,2,FALSE)</f>
        <v>CHEST_ITEM_TYPE_T1_PART</v>
      </c>
      <c r="U454" s="3" t="str">
        <f>IF(COUNTIF(U$436:U453,T454)=0,T454,"")</f>
        <v/>
      </c>
      <c r="V454" s="3" t="str">
        <f t="shared" si="252"/>
        <v>CHEST_ITEM_TYPE_T4_SHARD,CHEST_ITEM_TYPE_T1_PART</v>
      </c>
      <c r="W454" s="13" t="str">
        <f t="shared" si="253"/>
        <v/>
      </c>
      <c r="X454" s="3" t="str">
        <f t="shared" si="248"/>
        <v/>
      </c>
      <c r="Y454" s="3" t="str">
        <f t="shared" si="254"/>
        <v>36.2%,46.4%</v>
      </c>
    </row>
    <row r="455" spans="2:25" x14ac:dyDescent="0.3">
      <c r="B455" s="2">
        <f>数据源!B487</f>
        <v>10</v>
      </c>
      <c r="C455" s="2" t="str">
        <f>数据源!C487</f>
        <v>T1LP4</v>
      </c>
      <c r="D455" s="2" t="str">
        <f>数据源!D487</f>
        <v>部件</v>
      </c>
      <c r="E455" s="2">
        <f>数据源!E487</f>
        <v>9</v>
      </c>
      <c r="F455" s="2">
        <f>数据源!F487</f>
        <v>2.5</v>
      </c>
      <c r="G455" s="2">
        <f>数据源!G487</f>
        <v>5.0000000000000001E-3</v>
      </c>
      <c r="H455" s="2">
        <f>数据源!H487</f>
        <v>2.5555555555555561E-2</v>
      </c>
      <c r="I455" s="2">
        <f>数据源!I487</f>
        <v>256</v>
      </c>
      <c r="J455" s="3">
        <f t="shared" si="243"/>
        <v>2</v>
      </c>
      <c r="K455" s="3">
        <f t="shared" si="244"/>
        <v>3</v>
      </c>
      <c r="L455" s="3" t="str">
        <f t="shared" si="245"/>
        <v>部件</v>
      </c>
      <c r="M455" s="3">
        <f t="shared" ca="1" si="246"/>
        <v>91004</v>
      </c>
      <c r="N455" s="1" t="str">
        <f t="shared" ca="1" si="249"/>
        <v>51411,52411,53411,51421,52421,53421,51431,52431,53431,91001,91003,91005,91101,91103,91105,91201,91203,91205,91002,91004</v>
      </c>
      <c r="O455" s="1" t="str">
        <f t="shared" si="250"/>
        <v>456,456,456,406,406,406,338,338,338,256,256,256,256,256,256,256,256,256,256,256</v>
      </c>
      <c r="P455" s="1" t="str">
        <f t="shared" si="251"/>
        <v>(1,3),(1,3),(1,3),(1,2),(1,2),(1,2),(1,2),(1,2),(1,2),(2,3),(2,3),(2,3),(2,3),(2,3),(2,3),(2,3),(2,3),(2,3),(2,3),(2,3)</v>
      </c>
      <c r="Q455" s="3" t="str">
        <f>IF(D455="坦克碎片",VLOOKUP(C455,道具信息!$N$2:$O$291,2,FALSE)&amp;"碎片",VLOOKUP(C455,道具信息!$N$2:$O$291,2,FALSE))</f>
        <v>T1部件</v>
      </c>
      <c r="R455" s="3">
        <f t="shared" si="241"/>
        <v>4608</v>
      </c>
      <c r="S455" s="11">
        <f t="shared" si="242"/>
        <v>0.46400000000000002</v>
      </c>
      <c r="T455" s="3" t="str">
        <f>VLOOKUP(Q455,道具信息!$Q$3:$S$20,2,FALSE)</f>
        <v>CHEST_ITEM_TYPE_T1_PART</v>
      </c>
      <c r="U455" s="3" t="str">
        <f>IF(COUNTIF(U$436:U454,T455)=0,T455,"")</f>
        <v/>
      </c>
      <c r="V455" s="3" t="str">
        <f t="shared" si="252"/>
        <v>CHEST_ITEM_TYPE_T4_SHARD,CHEST_ITEM_TYPE_T1_PART</v>
      </c>
      <c r="W455" s="13" t="str">
        <f t="shared" si="253"/>
        <v/>
      </c>
      <c r="X455" s="3" t="str">
        <f t="shared" si="248"/>
        <v/>
      </c>
      <c r="Y455" s="3" t="str">
        <f t="shared" si="254"/>
        <v>36.2%,46.4%</v>
      </c>
    </row>
    <row r="456" spans="2:25" x14ac:dyDescent="0.3">
      <c r="B456" s="2">
        <f>数据源!B488</f>
        <v>10</v>
      </c>
      <c r="C456" s="2" t="str">
        <f>数据源!C488</f>
        <v>T1LP6</v>
      </c>
      <c r="D456" s="2" t="str">
        <f>数据源!D488</f>
        <v>部件</v>
      </c>
      <c r="E456" s="2">
        <f>数据源!E488</f>
        <v>9</v>
      </c>
      <c r="F456" s="2">
        <f>数据源!F488</f>
        <v>2.5</v>
      </c>
      <c r="G456" s="2">
        <f>数据源!G488</f>
        <v>5.0000000000000001E-3</v>
      </c>
      <c r="H456" s="2">
        <f>数据源!H488</f>
        <v>2.5555555555555561E-2</v>
      </c>
      <c r="I456" s="2">
        <f>数据源!I488</f>
        <v>256</v>
      </c>
      <c r="J456" s="3">
        <f t="shared" si="243"/>
        <v>2</v>
      </c>
      <c r="K456" s="3">
        <f t="shared" si="244"/>
        <v>3</v>
      </c>
      <c r="L456" s="3" t="str">
        <f t="shared" si="245"/>
        <v>部件</v>
      </c>
      <c r="M456" s="3">
        <f t="shared" ca="1" si="246"/>
        <v>91006</v>
      </c>
      <c r="N456" s="1" t="str">
        <f t="shared" ca="1" si="249"/>
        <v>51411,52411,53411,51421,52421,53421,51431,52431,53431,91001,91003,91005,91101,91103,91105,91201,91203,91205,91002,91004,91006</v>
      </c>
      <c r="O456" s="1" t="str">
        <f t="shared" si="250"/>
        <v>456,456,456,406,406,406,338,338,338,256,256,256,256,256,256,256,256,256,256,256,256</v>
      </c>
      <c r="P456" s="1" t="str">
        <f t="shared" si="251"/>
        <v>(1,3),(1,3),(1,3),(1,2),(1,2),(1,2),(1,2),(1,2),(1,2),(2,3),(2,3),(2,3),(2,3),(2,3),(2,3),(2,3),(2,3),(2,3),(2,3),(2,3),(2,3)</v>
      </c>
      <c r="Q456" s="3" t="str">
        <f>IF(D456="坦克碎片",VLOOKUP(C456,道具信息!$N$2:$O$291,2,FALSE)&amp;"碎片",VLOOKUP(C456,道具信息!$N$2:$O$291,2,FALSE))</f>
        <v>T1部件</v>
      </c>
      <c r="R456" s="3">
        <f t="shared" si="241"/>
        <v>4608</v>
      </c>
      <c r="S456" s="11">
        <f t="shared" si="242"/>
        <v>0.46400000000000002</v>
      </c>
      <c r="T456" s="3" t="str">
        <f>VLOOKUP(Q456,道具信息!$Q$3:$S$20,2,FALSE)</f>
        <v>CHEST_ITEM_TYPE_T1_PART</v>
      </c>
      <c r="U456" s="3" t="str">
        <f>IF(COUNTIF(U$436:U455,T456)=0,T456,"")</f>
        <v/>
      </c>
      <c r="V456" s="3" t="str">
        <f t="shared" si="252"/>
        <v>CHEST_ITEM_TYPE_T4_SHARD,CHEST_ITEM_TYPE_T1_PART</v>
      </c>
      <c r="W456" s="13" t="str">
        <f t="shared" si="253"/>
        <v/>
      </c>
      <c r="X456" s="3" t="str">
        <f t="shared" si="248"/>
        <v/>
      </c>
      <c r="Y456" s="3" t="str">
        <f t="shared" si="254"/>
        <v>36.2%,46.4%</v>
      </c>
    </row>
    <row r="457" spans="2:25" x14ac:dyDescent="0.3">
      <c r="B457" s="2">
        <f>数据源!B489</f>
        <v>10</v>
      </c>
      <c r="C457" s="2" t="str">
        <f>数据源!C489</f>
        <v>T1MP2</v>
      </c>
      <c r="D457" s="2" t="str">
        <f>数据源!D489</f>
        <v>部件</v>
      </c>
      <c r="E457" s="2">
        <f>数据源!E489</f>
        <v>9</v>
      </c>
      <c r="F457" s="2">
        <f>数据源!F489</f>
        <v>2.5</v>
      </c>
      <c r="G457" s="2">
        <f>数据源!G489</f>
        <v>5.0000000000000001E-3</v>
      </c>
      <c r="H457" s="2">
        <f>数据源!H489</f>
        <v>2.5555555555555561E-2</v>
      </c>
      <c r="I457" s="2">
        <f>数据源!I489</f>
        <v>256</v>
      </c>
      <c r="J457" s="3">
        <f t="shared" si="243"/>
        <v>2</v>
      </c>
      <c r="K457" s="3">
        <f t="shared" si="244"/>
        <v>3</v>
      </c>
      <c r="L457" s="3" t="str">
        <f t="shared" si="245"/>
        <v>部件</v>
      </c>
      <c r="M457" s="3">
        <f t="shared" ca="1" si="246"/>
        <v>91102</v>
      </c>
      <c r="N457" s="1" t="str">
        <f t="shared" ca="1" si="249"/>
        <v>51411,52411,53411,51421,52421,53421,51431,52431,53431,91001,91003,91005,91101,91103,91105,91201,91203,91205,91002,91004,91006,91102</v>
      </c>
      <c r="O457" s="1" t="str">
        <f t="shared" si="250"/>
        <v>456,456,456,406,406,406,338,338,338,256,256,256,256,256,256,256,256,256,256,256,256,256</v>
      </c>
      <c r="P457" s="1" t="str">
        <f t="shared" si="251"/>
        <v>(1,3),(1,3),(1,3),(1,2),(1,2),(1,2),(1,2),(1,2),(1,2),(2,3),(2,3),(2,3),(2,3),(2,3),(2,3),(2,3),(2,3),(2,3),(2,3),(2,3),(2,3),(2,3)</v>
      </c>
      <c r="Q457" s="3" t="str">
        <f>IF(D457="坦克碎片",VLOOKUP(C457,道具信息!$N$2:$O$291,2,FALSE)&amp;"碎片",VLOOKUP(C457,道具信息!$N$2:$O$291,2,FALSE))</f>
        <v>T1部件</v>
      </c>
      <c r="R457" s="3">
        <f t="shared" si="241"/>
        <v>4608</v>
      </c>
      <c r="S457" s="11">
        <f t="shared" si="242"/>
        <v>0.46400000000000002</v>
      </c>
      <c r="T457" s="3" t="str">
        <f>VLOOKUP(Q457,道具信息!$Q$3:$S$20,2,FALSE)</f>
        <v>CHEST_ITEM_TYPE_T1_PART</v>
      </c>
      <c r="U457" s="3" t="str">
        <f>IF(COUNTIF(U$436:U456,T457)=0,T457,"")</f>
        <v/>
      </c>
      <c r="V457" s="3" t="str">
        <f t="shared" si="252"/>
        <v>CHEST_ITEM_TYPE_T4_SHARD,CHEST_ITEM_TYPE_T1_PART</v>
      </c>
      <c r="W457" s="13" t="str">
        <f t="shared" si="253"/>
        <v/>
      </c>
      <c r="X457" s="3" t="str">
        <f t="shared" si="248"/>
        <v/>
      </c>
      <c r="Y457" s="3" t="str">
        <f t="shared" si="254"/>
        <v>36.2%,46.4%</v>
      </c>
    </row>
    <row r="458" spans="2:25" x14ac:dyDescent="0.3">
      <c r="B458" s="2">
        <f>数据源!B490</f>
        <v>10</v>
      </c>
      <c r="C458" s="2" t="str">
        <f>数据源!C490</f>
        <v>T1MP4</v>
      </c>
      <c r="D458" s="2" t="str">
        <f>数据源!D490</f>
        <v>部件</v>
      </c>
      <c r="E458" s="2">
        <f>数据源!E490</f>
        <v>9</v>
      </c>
      <c r="F458" s="2">
        <f>数据源!F490</f>
        <v>2.5</v>
      </c>
      <c r="G458" s="2">
        <f>数据源!G490</f>
        <v>5.0000000000000001E-3</v>
      </c>
      <c r="H458" s="2">
        <f>数据源!H490</f>
        <v>2.5555555555555561E-2</v>
      </c>
      <c r="I458" s="2">
        <f>数据源!I490</f>
        <v>256</v>
      </c>
      <c r="J458" s="3">
        <f t="shared" si="243"/>
        <v>2</v>
      </c>
      <c r="K458" s="3">
        <f t="shared" si="244"/>
        <v>3</v>
      </c>
      <c r="L458" s="3" t="str">
        <f t="shared" si="245"/>
        <v>部件</v>
      </c>
      <c r="M458" s="3">
        <f t="shared" ca="1" si="246"/>
        <v>91104</v>
      </c>
      <c r="N458" s="1" t="str">
        <f t="shared" ca="1" si="249"/>
        <v>51411,52411,53411,51421,52421,53421,51431,52431,53431,91001,91003,91005,91101,91103,91105,91201,91203,91205,91002,91004,91006,91102,91104</v>
      </c>
      <c r="O458" s="1" t="str">
        <f t="shared" si="250"/>
        <v>456,456,456,406,406,406,338,338,338,256,256,256,256,256,256,256,256,256,256,256,256,256,256</v>
      </c>
      <c r="P458" s="1" t="str">
        <f t="shared" si="251"/>
        <v>(1,3),(1,3),(1,3),(1,2),(1,2),(1,2),(1,2),(1,2),(1,2),(2,3),(2,3),(2,3),(2,3),(2,3),(2,3),(2,3),(2,3),(2,3),(2,3),(2,3),(2,3),(2,3),(2,3)</v>
      </c>
      <c r="Q458" s="3" t="str">
        <f>IF(D458="坦克碎片",VLOOKUP(C458,道具信息!$N$2:$O$291,2,FALSE)&amp;"碎片",VLOOKUP(C458,道具信息!$N$2:$O$291,2,FALSE))</f>
        <v>T1部件</v>
      </c>
      <c r="R458" s="3">
        <f t="shared" si="241"/>
        <v>4608</v>
      </c>
      <c r="S458" s="11">
        <f t="shared" si="242"/>
        <v>0.46400000000000002</v>
      </c>
      <c r="T458" s="3" t="str">
        <f>VLOOKUP(Q458,道具信息!$Q$3:$S$20,2,FALSE)</f>
        <v>CHEST_ITEM_TYPE_T1_PART</v>
      </c>
      <c r="U458" s="3" t="str">
        <f>IF(COUNTIF(U$436:U457,T458)=0,T458,"")</f>
        <v/>
      </c>
      <c r="V458" s="3" t="str">
        <f t="shared" si="252"/>
        <v>CHEST_ITEM_TYPE_T4_SHARD,CHEST_ITEM_TYPE_T1_PART</v>
      </c>
      <c r="W458" s="13" t="str">
        <f t="shared" si="253"/>
        <v/>
      </c>
      <c r="X458" s="3" t="str">
        <f t="shared" si="248"/>
        <v/>
      </c>
      <c r="Y458" s="3" t="str">
        <f t="shared" si="254"/>
        <v>36.2%,46.4%</v>
      </c>
    </row>
    <row r="459" spans="2:25" x14ac:dyDescent="0.3">
      <c r="B459" s="2">
        <f>数据源!B491</f>
        <v>10</v>
      </c>
      <c r="C459" s="2" t="str">
        <f>数据源!C491</f>
        <v>T1MP6</v>
      </c>
      <c r="D459" s="2" t="str">
        <f>数据源!D491</f>
        <v>部件</v>
      </c>
      <c r="E459" s="2">
        <f>数据源!E491</f>
        <v>9</v>
      </c>
      <c r="F459" s="2">
        <f>数据源!F491</f>
        <v>2.5</v>
      </c>
      <c r="G459" s="2">
        <f>数据源!G491</f>
        <v>5.0000000000000001E-3</v>
      </c>
      <c r="H459" s="2">
        <f>数据源!H491</f>
        <v>2.5555555555555561E-2</v>
      </c>
      <c r="I459" s="2">
        <f>数据源!I491</f>
        <v>256</v>
      </c>
      <c r="J459" s="3">
        <f t="shared" si="243"/>
        <v>2</v>
      </c>
      <c r="K459" s="3">
        <f t="shared" si="244"/>
        <v>3</v>
      </c>
      <c r="L459" s="3" t="str">
        <f t="shared" si="245"/>
        <v>部件</v>
      </c>
      <c r="M459" s="3">
        <f t="shared" ca="1" si="246"/>
        <v>91106</v>
      </c>
      <c r="N459" s="1" t="str">
        <f t="shared" ca="1" si="249"/>
        <v>51411,52411,53411,51421,52421,53421,51431,52431,53431,91001,91003,91005,91101,91103,91105,91201,91203,91205,91002,91004,91006,91102,91104,91106</v>
      </c>
      <c r="O459" s="1" t="str">
        <f t="shared" si="250"/>
        <v>456,456,456,406,406,406,338,338,338,256,256,256,256,256,256,256,256,256,256,256,256,256,256,256</v>
      </c>
      <c r="P459" s="1" t="str">
        <f t="shared" si="251"/>
        <v>(1,3),(1,3),(1,3),(1,2),(1,2),(1,2),(1,2),(1,2),(1,2),(2,3),(2,3),(2,3),(2,3),(2,3),(2,3),(2,3),(2,3),(2,3),(2,3),(2,3),(2,3),(2,3),(2,3),(2,3)</v>
      </c>
      <c r="Q459" s="3" t="str">
        <f>IF(D459="坦克碎片",VLOOKUP(C459,道具信息!$N$2:$O$291,2,FALSE)&amp;"碎片",VLOOKUP(C459,道具信息!$N$2:$O$291,2,FALSE))</f>
        <v>T1部件</v>
      </c>
      <c r="R459" s="3">
        <f t="shared" si="241"/>
        <v>4608</v>
      </c>
      <c r="S459" s="11">
        <f t="shared" si="242"/>
        <v>0.46400000000000002</v>
      </c>
      <c r="T459" s="3" t="str">
        <f>VLOOKUP(Q459,道具信息!$Q$3:$S$20,2,FALSE)</f>
        <v>CHEST_ITEM_TYPE_T1_PART</v>
      </c>
      <c r="U459" s="3" t="str">
        <f>IF(COUNTIF(U$436:U458,T459)=0,T459,"")</f>
        <v/>
      </c>
      <c r="V459" s="3" t="str">
        <f t="shared" si="252"/>
        <v>CHEST_ITEM_TYPE_T4_SHARD,CHEST_ITEM_TYPE_T1_PART</v>
      </c>
      <c r="W459" s="13" t="str">
        <f t="shared" si="253"/>
        <v/>
      </c>
      <c r="X459" s="3" t="str">
        <f t="shared" si="248"/>
        <v/>
      </c>
      <c r="Y459" s="3" t="str">
        <f t="shared" si="254"/>
        <v>36.2%,46.4%</v>
      </c>
    </row>
    <row r="460" spans="2:25" x14ac:dyDescent="0.3">
      <c r="B460" s="2">
        <f>数据源!B492</f>
        <v>10</v>
      </c>
      <c r="C460" s="2" t="str">
        <f>数据源!C492</f>
        <v>T1HP2</v>
      </c>
      <c r="D460" s="2" t="str">
        <f>数据源!D492</f>
        <v>部件</v>
      </c>
      <c r="E460" s="2">
        <f>数据源!E492</f>
        <v>9</v>
      </c>
      <c r="F460" s="2">
        <f>数据源!F492</f>
        <v>2.5</v>
      </c>
      <c r="G460" s="2">
        <f>数据源!G492</f>
        <v>5.0000000000000001E-3</v>
      </c>
      <c r="H460" s="2">
        <f>数据源!H492</f>
        <v>2.5555555555555561E-2</v>
      </c>
      <c r="I460" s="2">
        <f>数据源!I492</f>
        <v>256</v>
      </c>
      <c r="J460" s="3">
        <f t="shared" si="243"/>
        <v>2</v>
      </c>
      <c r="K460" s="3">
        <f t="shared" si="244"/>
        <v>3</v>
      </c>
      <c r="L460" s="3" t="str">
        <f t="shared" si="245"/>
        <v>部件</v>
      </c>
      <c r="M460" s="3">
        <f t="shared" ca="1" si="246"/>
        <v>91202</v>
      </c>
      <c r="N460" s="1" t="str">
        <f t="shared" ca="1" si="249"/>
        <v>51411,52411,53411,51421,52421,53421,51431,52431,53431,91001,91003,91005,91101,91103,91105,91201,91203,91205,91002,91004,91006,91102,91104,91106,91202</v>
      </c>
      <c r="O460" s="1" t="str">
        <f t="shared" si="250"/>
        <v>456,456,456,406,406,406,338,338,338,256,256,256,256,256,256,256,256,256,256,256,256,256,256,256,256</v>
      </c>
      <c r="P460" s="1" t="str">
        <f t="shared" si="251"/>
        <v>(1,3),(1,3),(1,3),(1,2),(1,2),(1,2),(1,2),(1,2),(1,2),(2,3),(2,3),(2,3),(2,3),(2,3),(2,3),(2,3),(2,3),(2,3),(2,3),(2,3),(2,3),(2,3),(2,3),(2,3),(2,3)</v>
      </c>
      <c r="Q460" s="3" t="str">
        <f>IF(D460="坦克碎片",VLOOKUP(C460,道具信息!$N$2:$O$291,2,FALSE)&amp;"碎片",VLOOKUP(C460,道具信息!$N$2:$O$291,2,FALSE))</f>
        <v>T1部件</v>
      </c>
      <c r="R460" s="3">
        <f t="shared" si="241"/>
        <v>4608</v>
      </c>
      <c r="S460" s="11">
        <f t="shared" si="242"/>
        <v>0.46400000000000002</v>
      </c>
      <c r="T460" s="3" t="str">
        <f>VLOOKUP(Q460,道具信息!$Q$3:$S$20,2,FALSE)</f>
        <v>CHEST_ITEM_TYPE_T1_PART</v>
      </c>
      <c r="U460" s="3" t="str">
        <f>IF(COUNTIF(U$436:U459,T460)=0,T460,"")</f>
        <v/>
      </c>
      <c r="V460" s="3" t="str">
        <f t="shared" si="252"/>
        <v>CHEST_ITEM_TYPE_T4_SHARD,CHEST_ITEM_TYPE_T1_PART</v>
      </c>
      <c r="W460" s="13" t="str">
        <f t="shared" si="253"/>
        <v/>
      </c>
      <c r="X460" s="3" t="str">
        <f t="shared" si="248"/>
        <v/>
      </c>
      <c r="Y460" s="3" t="str">
        <f t="shared" si="254"/>
        <v>36.2%,46.4%</v>
      </c>
    </row>
    <row r="461" spans="2:25" x14ac:dyDescent="0.3">
      <c r="B461" s="2">
        <f>数据源!B493</f>
        <v>10</v>
      </c>
      <c r="C461" s="2" t="str">
        <f>数据源!C493</f>
        <v>T1HP4</v>
      </c>
      <c r="D461" s="2" t="str">
        <f>数据源!D493</f>
        <v>部件</v>
      </c>
      <c r="E461" s="2">
        <f>数据源!E493</f>
        <v>9</v>
      </c>
      <c r="F461" s="2">
        <f>数据源!F493</f>
        <v>2.5</v>
      </c>
      <c r="G461" s="2">
        <f>数据源!G493</f>
        <v>5.0000000000000001E-3</v>
      </c>
      <c r="H461" s="2">
        <f>数据源!H493</f>
        <v>2.5555555555555561E-2</v>
      </c>
      <c r="I461" s="2">
        <f>数据源!I493</f>
        <v>256</v>
      </c>
      <c r="J461" s="3">
        <f t="shared" si="243"/>
        <v>2</v>
      </c>
      <c r="K461" s="3">
        <f t="shared" si="244"/>
        <v>3</v>
      </c>
      <c r="L461" s="3" t="str">
        <f t="shared" si="245"/>
        <v>部件</v>
      </c>
      <c r="M461" s="3">
        <f t="shared" ca="1" si="246"/>
        <v>91204</v>
      </c>
      <c r="N461" s="1" t="str">
        <f t="shared" ca="1" si="249"/>
        <v>51411,52411,53411,51421,52421,53421,51431,52431,53431,91001,91003,91005,91101,91103,91105,91201,91203,91205,91002,91004,91006,91102,91104,91106,91202,91204</v>
      </c>
      <c r="O461" s="1" t="str">
        <f t="shared" si="250"/>
        <v>456,456,456,406,406,406,338,338,338,256,256,256,256,256,256,256,256,256,256,256,256,256,256,256,256,256</v>
      </c>
      <c r="P461" s="1" t="str">
        <f t="shared" si="251"/>
        <v>(1,3),(1,3),(1,3),(1,2),(1,2),(1,2),(1,2),(1,2),(1,2),(2,3),(2,3),(2,3),(2,3),(2,3),(2,3),(2,3),(2,3),(2,3),(2,3),(2,3),(2,3),(2,3),(2,3),(2,3),(2,3),(2,3)</v>
      </c>
      <c r="Q461" s="3" t="str">
        <f>IF(D461="坦克碎片",VLOOKUP(C461,道具信息!$N$2:$O$291,2,FALSE)&amp;"碎片",VLOOKUP(C461,道具信息!$N$2:$O$291,2,FALSE))</f>
        <v>T1部件</v>
      </c>
      <c r="R461" s="3">
        <f t="shared" si="241"/>
        <v>4608</v>
      </c>
      <c r="S461" s="11">
        <f t="shared" si="242"/>
        <v>0.46400000000000002</v>
      </c>
      <c r="T461" s="3" t="str">
        <f>VLOOKUP(Q461,道具信息!$Q$3:$S$20,2,FALSE)</f>
        <v>CHEST_ITEM_TYPE_T1_PART</v>
      </c>
      <c r="U461" s="3" t="str">
        <f>IF(COUNTIF(U$436:U460,T461)=0,T461,"")</f>
        <v/>
      </c>
      <c r="V461" s="3" t="str">
        <f t="shared" si="252"/>
        <v>CHEST_ITEM_TYPE_T4_SHARD,CHEST_ITEM_TYPE_T1_PART</v>
      </c>
      <c r="W461" s="13" t="str">
        <f t="shared" si="253"/>
        <v/>
      </c>
      <c r="X461" s="3" t="str">
        <f t="shared" si="248"/>
        <v/>
      </c>
      <c r="Y461" s="3" t="str">
        <f t="shared" si="254"/>
        <v>36.2%,46.4%</v>
      </c>
    </row>
    <row r="462" spans="2:25" x14ac:dyDescent="0.3">
      <c r="B462" s="2">
        <f>数据源!B494</f>
        <v>10</v>
      </c>
      <c r="C462" s="2" t="str">
        <f>数据源!C494</f>
        <v>T1HP6</v>
      </c>
      <c r="D462" s="2" t="str">
        <f>数据源!D494</f>
        <v>部件</v>
      </c>
      <c r="E462" s="2">
        <f>数据源!E494</f>
        <v>9</v>
      </c>
      <c r="F462" s="2">
        <f>数据源!F494</f>
        <v>2.5</v>
      </c>
      <c r="G462" s="2">
        <f>数据源!G494</f>
        <v>5.0000000000000001E-3</v>
      </c>
      <c r="H462" s="2">
        <f>数据源!H494</f>
        <v>2.5555555555555561E-2</v>
      </c>
      <c r="I462" s="2">
        <f>数据源!I494</f>
        <v>256</v>
      </c>
      <c r="J462" s="3">
        <f t="shared" si="243"/>
        <v>2</v>
      </c>
      <c r="K462" s="3">
        <f t="shared" si="244"/>
        <v>3</v>
      </c>
      <c r="L462" s="3" t="str">
        <f t="shared" si="245"/>
        <v>部件</v>
      </c>
      <c r="M462" s="3">
        <f t="shared" ca="1" si="246"/>
        <v>91206</v>
      </c>
      <c r="N462" s="1" t="str">
        <f t="shared" ca="1" si="249"/>
        <v>51411,52411,53411,51421,52421,53421,51431,52431,53431,91001,91003,91005,91101,91103,91105,91201,91203,91205,91002,91004,91006,91102,91104,91106,91202,91204,91206</v>
      </c>
      <c r="O462" s="1" t="str">
        <f t="shared" si="250"/>
        <v>456,456,456,406,406,406,338,338,338,256,256,256,256,256,256,256,256,256,256,256,256,256,256,256,256,256,256</v>
      </c>
      <c r="P462" s="1" t="str">
        <f t="shared" si="251"/>
        <v>(1,3),(1,3),(1,3),(1,2),(1,2),(1,2),(1,2),(1,2),(1,2),(2,3),(2,3),(2,3),(2,3),(2,3),(2,3),(2,3),(2,3),(2,3),(2,3),(2,3),(2,3),(2,3),(2,3),(2,3),(2,3),(2,3),(2,3)</v>
      </c>
      <c r="Q462" s="3" t="str">
        <f>IF(D462="坦克碎片",VLOOKUP(C462,道具信息!$N$2:$O$291,2,FALSE)&amp;"碎片",VLOOKUP(C462,道具信息!$N$2:$O$291,2,FALSE))</f>
        <v>T1部件</v>
      </c>
      <c r="R462" s="3">
        <f t="shared" si="241"/>
        <v>4608</v>
      </c>
      <c r="S462" s="11">
        <f t="shared" si="242"/>
        <v>0.46400000000000002</v>
      </c>
      <c r="T462" s="3" t="str">
        <f>VLOOKUP(Q462,道具信息!$Q$3:$S$20,2,FALSE)</f>
        <v>CHEST_ITEM_TYPE_T1_PART</v>
      </c>
      <c r="U462" s="3" t="str">
        <f>IF(COUNTIF(U$436:U461,T462)=0,T462,"")</f>
        <v/>
      </c>
      <c r="V462" s="3" t="str">
        <f t="shared" si="252"/>
        <v>CHEST_ITEM_TYPE_T4_SHARD,CHEST_ITEM_TYPE_T1_PART</v>
      </c>
      <c r="W462" s="13" t="str">
        <f t="shared" si="253"/>
        <v/>
      </c>
      <c r="X462" s="3" t="str">
        <f t="shared" si="248"/>
        <v/>
      </c>
      <c r="Y462" s="3" t="str">
        <f t="shared" si="254"/>
        <v>36.2%,46.4%</v>
      </c>
    </row>
    <row r="463" spans="2:25" x14ac:dyDescent="0.3">
      <c r="B463" s="2">
        <f>数据源!B495</f>
        <v>10</v>
      </c>
      <c r="C463" s="2" t="str">
        <f>数据源!C495</f>
        <v>T2LP1</v>
      </c>
      <c r="D463" s="2" t="str">
        <f>数据源!D495</f>
        <v>部件</v>
      </c>
      <c r="E463" s="2">
        <f>数据源!E495</f>
        <v>51.800000000000011</v>
      </c>
      <c r="F463" s="2">
        <f>数据源!F495</f>
        <v>1.5</v>
      </c>
      <c r="G463" s="2">
        <f>数据源!G495</f>
        <v>5.1999999999999998E-3</v>
      </c>
      <c r="H463" s="2">
        <f>数据源!H495</f>
        <v>7.6962676962676951E-3</v>
      </c>
      <c r="I463" s="2">
        <f>数据源!I495</f>
        <v>77</v>
      </c>
      <c r="J463" s="3">
        <f t="shared" si="243"/>
        <v>1</v>
      </c>
      <c r="K463" s="3">
        <f t="shared" si="244"/>
        <v>2</v>
      </c>
      <c r="L463" s="3" t="str">
        <f t="shared" ref="L463:L485" si="255">RIGHT(D463,2)</f>
        <v>部件</v>
      </c>
      <c r="M463" s="3">
        <f t="shared" ref="M463:M485" ca="1" si="256">IF(OR(L463="坦克",L463="碎片"),VLOOKUP(C463,INDIRECT("坦克ID"),MATCH(L463&amp;"ID",INDIRECT("坦克标头"),0),FALSE),VLOOKUP(C463,INDIRECT(L463&amp;"ID"),2,FALSE))</f>
        <v>92001</v>
      </c>
      <c r="N463" s="1" t="str">
        <f t="shared" ref="N463:N485" ca="1" si="257">N462&amp;","&amp;M463</f>
        <v>51411,52411,53411,51421,52421,53421,51431,52431,53431,91001,91003,91005,91101,91103,91105,91201,91203,91205,91002,91004,91006,91102,91104,91106,91202,91204,91206,92001</v>
      </c>
      <c r="O463" s="1" t="str">
        <f t="shared" ref="O463:O485" si="258">O462&amp;","&amp;I463</f>
        <v>456,456,456,406,406,406,338,338,338,256,256,256,256,256,256,256,256,256,256,256,256,256,256,256,256,256,256,77</v>
      </c>
      <c r="P463" s="1" t="str">
        <f t="shared" ref="P463:P485" si="259">P462&amp;","&amp;"("&amp;J463&amp;","&amp;K463&amp;")"</f>
        <v>(1,3),(1,3),(1,3),(1,2),(1,2),(1,2),(1,2),(1,2),(1,2),(2,3),(2,3),(2,3),(2,3),(2,3),(2,3),(2,3),(2,3),(2,3),(2,3),(2,3),(2,3),(2,3),(2,3),(2,3),(2,3),(2,3),(2,3),(1,2)</v>
      </c>
      <c r="Q463" s="3" t="str">
        <f>IF(D463="坦克碎片",VLOOKUP(C463,道具信息!$N$2:$O$291,2,FALSE)&amp;"碎片",VLOOKUP(C463,道具信息!$N$2:$O$291,2,FALSE))</f>
        <v>T2部件</v>
      </c>
      <c r="R463" s="3">
        <f t="shared" si="241"/>
        <v>1386</v>
      </c>
      <c r="S463" s="11">
        <f t="shared" si="242"/>
        <v>0.13900000000000001</v>
      </c>
      <c r="T463" s="3" t="str">
        <f>VLOOKUP(Q463,道具信息!$Q$3:$S$20,2,FALSE)</f>
        <v>CHEST_ITEM_TYPE_T2_PART</v>
      </c>
      <c r="U463" s="3" t="str">
        <f>IF(COUNTIF(U$436:U462,T463)=0,T463,"")</f>
        <v>CHEST_ITEM_TYPE_T2_PART</v>
      </c>
      <c r="V463" s="3" t="str">
        <f t="shared" si="252"/>
        <v>CHEST_ITEM_TYPE_T4_SHARD,CHEST_ITEM_TYPE_T1_PART,CHEST_ITEM_TYPE_T2_PART</v>
      </c>
      <c r="W463" s="13">
        <f t="shared" si="253"/>
        <v>0.13900000000000001</v>
      </c>
      <c r="X463" s="3" t="str">
        <f t="shared" ref="X463:X516" si="260">TEXT(W463,"0.0%")</f>
        <v>13.9%</v>
      </c>
      <c r="Y463" s="3" t="str">
        <f t="shared" si="254"/>
        <v>36.2%,46.4%,13.9%</v>
      </c>
    </row>
    <row r="464" spans="2:25" x14ac:dyDescent="0.3">
      <c r="B464" s="2">
        <f>数据源!B496</f>
        <v>10</v>
      </c>
      <c r="C464" s="2" t="str">
        <f>数据源!C496</f>
        <v>T2LP3</v>
      </c>
      <c r="D464" s="2" t="str">
        <f>数据源!D496</f>
        <v>部件</v>
      </c>
      <c r="E464" s="2">
        <f>数据源!E496</f>
        <v>51.800000000000011</v>
      </c>
      <c r="F464" s="2">
        <f>数据源!F496</f>
        <v>1.5</v>
      </c>
      <c r="G464" s="2">
        <f>数据源!G496</f>
        <v>5.1999999999999998E-3</v>
      </c>
      <c r="H464" s="2">
        <f>数据源!H496</f>
        <v>7.6962676962676951E-3</v>
      </c>
      <c r="I464" s="2">
        <f>数据源!I496</f>
        <v>77</v>
      </c>
      <c r="J464" s="3">
        <f t="shared" si="243"/>
        <v>1</v>
      </c>
      <c r="K464" s="3">
        <f t="shared" si="244"/>
        <v>2</v>
      </c>
      <c r="L464" s="3" t="str">
        <f t="shared" si="255"/>
        <v>部件</v>
      </c>
      <c r="M464" s="3">
        <f t="shared" ca="1" si="256"/>
        <v>92003</v>
      </c>
      <c r="N464" s="1" t="str">
        <f t="shared" ca="1" si="257"/>
        <v>51411,52411,53411,51421,52421,53421,51431,52431,53431,91001,91003,91005,91101,91103,91105,91201,91203,91205,91002,91004,91006,91102,91104,91106,91202,91204,91206,92001,92003</v>
      </c>
      <c r="O464" s="1" t="str">
        <f t="shared" si="258"/>
        <v>456,456,456,406,406,406,338,338,338,256,256,256,256,256,256,256,256,256,256,256,256,256,256,256,256,256,256,77,77</v>
      </c>
      <c r="P464" s="1" t="str">
        <f t="shared" si="259"/>
        <v>(1,3),(1,3),(1,3),(1,2),(1,2),(1,2),(1,2),(1,2),(1,2),(2,3),(2,3),(2,3),(2,3),(2,3),(2,3),(2,3),(2,3),(2,3),(2,3),(2,3),(2,3),(2,3),(2,3),(2,3),(2,3),(2,3),(2,3),(1,2),(1,2)</v>
      </c>
      <c r="Q464" s="3" t="str">
        <f>IF(D464="坦克碎片",VLOOKUP(C464,道具信息!$N$2:$O$291,2,FALSE)&amp;"碎片",VLOOKUP(C464,道具信息!$N$2:$O$291,2,FALSE))</f>
        <v>T2部件</v>
      </c>
      <c r="R464" s="3">
        <f t="shared" si="241"/>
        <v>1386</v>
      </c>
      <c r="S464" s="11">
        <f t="shared" si="242"/>
        <v>0.13900000000000001</v>
      </c>
      <c r="T464" s="3" t="str">
        <f>VLOOKUP(Q464,道具信息!$Q$3:$S$20,2,FALSE)</f>
        <v>CHEST_ITEM_TYPE_T2_PART</v>
      </c>
      <c r="U464" s="3" t="str">
        <f>IF(COUNTIF(U$436:U463,T464)=0,T464,"")</f>
        <v/>
      </c>
      <c r="V464" s="3" t="str">
        <f t="shared" ref="V464:V516" si="261">IF(U464&lt;&gt;"",V463&amp;","&amp;U464,V463)</f>
        <v>CHEST_ITEM_TYPE_T4_SHARD,CHEST_ITEM_TYPE_T1_PART,CHEST_ITEM_TYPE_T2_PART</v>
      </c>
      <c r="W464" s="13" t="str">
        <f t="shared" ref="W464:W516" si="262">IF(U464&lt;&gt;"",ROUND(S464*100%,3),"")</f>
        <v/>
      </c>
      <c r="X464" s="3" t="str">
        <f t="shared" si="260"/>
        <v/>
      </c>
      <c r="Y464" s="3" t="str">
        <f t="shared" ref="Y464:Y516" si="263">IF(X464&lt;&gt;"",Y463&amp;","&amp;X464,Y463)</f>
        <v>36.2%,46.4%,13.9%</v>
      </c>
    </row>
    <row r="465" spans="2:25" x14ac:dyDescent="0.3">
      <c r="B465" s="2">
        <f>数据源!B497</f>
        <v>10</v>
      </c>
      <c r="C465" s="2" t="str">
        <f>数据源!C497</f>
        <v>T2LP5</v>
      </c>
      <c r="D465" s="2" t="str">
        <f>数据源!D497</f>
        <v>部件</v>
      </c>
      <c r="E465" s="2">
        <f>数据源!E497</f>
        <v>51.800000000000011</v>
      </c>
      <c r="F465" s="2">
        <f>数据源!F497</f>
        <v>1.5</v>
      </c>
      <c r="G465" s="2">
        <f>数据源!G497</f>
        <v>5.1999999999999998E-3</v>
      </c>
      <c r="H465" s="2">
        <f>数据源!H497</f>
        <v>7.6962676962676951E-3</v>
      </c>
      <c r="I465" s="2">
        <f>数据源!I497</f>
        <v>77</v>
      </c>
      <c r="J465" s="3">
        <f t="shared" si="243"/>
        <v>1</v>
      </c>
      <c r="K465" s="3">
        <f t="shared" si="244"/>
        <v>2</v>
      </c>
      <c r="L465" s="3" t="str">
        <f t="shared" si="255"/>
        <v>部件</v>
      </c>
      <c r="M465" s="3">
        <f t="shared" ca="1" si="256"/>
        <v>92005</v>
      </c>
      <c r="N465" s="1" t="str">
        <f t="shared" ca="1" si="257"/>
        <v>51411,52411,53411,51421,52421,53421,51431,52431,53431,91001,91003,91005,91101,91103,91105,91201,91203,91205,91002,91004,91006,91102,91104,91106,91202,91204,91206,92001,92003,92005</v>
      </c>
      <c r="O465" s="1" t="str">
        <f t="shared" si="258"/>
        <v>456,456,456,406,406,406,338,338,338,256,256,256,256,256,256,256,256,256,256,256,256,256,256,256,256,256,256,77,77,77</v>
      </c>
      <c r="P465" s="1" t="str">
        <f t="shared" si="259"/>
        <v>(1,3),(1,3),(1,3),(1,2),(1,2),(1,2),(1,2),(1,2),(1,2),(2,3),(2,3),(2,3),(2,3),(2,3),(2,3),(2,3),(2,3),(2,3),(2,3),(2,3),(2,3),(2,3),(2,3),(2,3),(2,3),(2,3),(2,3),(1,2),(1,2),(1,2)</v>
      </c>
      <c r="Q465" s="3" t="str">
        <f>IF(D465="坦克碎片",VLOOKUP(C465,道具信息!$N$2:$O$291,2,FALSE)&amp;"碎片",VLOOKUP(C465,道具信息!$N$2:$O$291,2,FALSE))</f>
        <v>T2部件</v>
      </c>
      <c r="R465" s="3">
        <f t="shared" si="241"/>
        <v>1386</v>
      </c>
      <c r="S465" s="11">
        <f t="shared" si="242"/>
        <v>0.13900000000000001</v>
      </c>
      <c r="T465" s="3" t="str">
        <f>VLOOKUP(Q465,道具信息!$Q$3:$S$20,2,FALSE)</f>
        <v>CHEST_ITEM_TYPE_T2_PART</v>
      </c>
      <c r="U465" s="3" t="str">
        <f>IF(COUNTIF(U$436:U464,T465)=0,T465,"")</f>
        <v/>
      </c>
      <c r="V465" s="3" t="str">
        <f t="shared" si="261"/>
        <v>CHEST_ITEM_TYPE_T4_SHARD,CHEST_ITEM_TYPE_T1_PART,CHEST_ITEM_TYPE_T2_PART</v>
      </c>
      <c r="W465" s="13" t="str">
        <f t="shared" si="262"/>
        <v/>
      </c>
      <c r="X465" s="3" t="str">
        <f t="shared" si="260"/>
        <v/>
      </c>
      <c r="Y465" s="3" t="str">
        <f t="shared" si="263"/>
        <v>36.2%,46.4%,13.9%</v>
      </c>
    </row>
    <row r="466" spans="2:25" x14ac:dyDescent="0.3">
      <c r="B466" s="2">
        <f>数据源!B498</f>
        <v>10</v>
      </c>
      <c r="C466" s="2" t="str">
        <f>数据源!C498</f>
        <v>T2MP1</v>
      </c>
      <c r="D466" s="2" t="str">
        <f>数据源!D498</f>
        <v>部件</v>
      </c>
      <c r="E466" s="2">
        <f>数据源!E498</f>
        <v>51.800000000000011</v>
      </c>
      <c r="F466" s="2">
        <f>数据源!F498</f>
        <v>1.5</v>
      </c>
      <c r="G466" s="2">
        <f>数据源!G498</f>
        <v>5.1999999999999998E-3</v>
      </c>
      <c r="H466" s="2">
        <f>数据源!H498</f>
        <v>7.6962676962676951E-3</v>
      </c>
      <c r="I466" s="2">
        <f>数据源!I498</f>
        <v>77</v>
      </c>
      <c r="J466" s="3">
        <f t="shared" si="243"/>
        <v>1</v>
      </c>
      <c r="K466" s="3">
        <f t="shared" si="244"/>
        <v>2</v>
      </c>
      <c r="L466" s="3" t="str">
        <f t="shared" si="255"/>
        <v>部件</v>
      </c>
      <c r="M466" s="3">
        <f t="shared" ca="1" si="256"/>
        <v>92101</v>
      </c>
      <c r="N466" s="1" t="str">
        <f t="shared" ca="1" si="257"/>
        <v>51411,52411,53411,51421,52421,53421,51431,52431,53431,91001,91003,91005,91101,91103,91105,91201,91203,91205,91002,91004,91006,91102,91104,91106,91202,91204,91206,92001,92003,92005,92101</v>
      </c>
      <c r="O466" s="1" t="str">
        <f t="shared" si="258"/>
        <v>456,456,456,406,406,406,338,338,338,256,256,256,256,256,256,256,256,256,256,256,256,256,256,256,256,256,256,77,77,77,77</v>
      </c>
      <c r="P466" s="1" t="str">
        <f t="shared" si="259"/>
        <v>(1,3),(1,3),(1,3),(1,2),(1,2),(1,2),(1,2),(1,2),(1,2),(2,3),(2,3),(2,3),(2,3),(2,3),(2,3),(2,3),(2,3),(2,3),(2,3),(2,3),(2,3),(2,3),(2,3),(2,3),(2,3),(2,3),(2,3),(1,2),(1,2),(1,2),(1,2)</v>
      </c>
      <c r="Q466" s="3" t="str">
        <f>IF(D466="坦克碎片",VLOOKUP(C466,道具信息!$N$2:$O$291,2,FALSE)&amp;"碎片",VLOOKUP(C466,道具信息!$N$2:$O$291,2,FALSE))</f>
        <v>T2部件</v>
      </c>
      <c r="R466" s="3">
        <f t="shared" si="241"/>
        <v>1386</v>
      </c>
      <c r="S466" s="11">
        <f t="shared" si="242"/>
        <v>0.13900000000000001</v>
      </c>
      <c r="T466" s="3" t="str">
        <f>VLOOKUP(Q466,道具信息!$Q$3:$S$20,2,FALSE)</f>
        <v>CHEST_ITEM_TYPE_T2_PART</v>
      </c>
      <c r="U466" s="3" t="str">
        <f>IF(COUNTIF(U$436:U465,T466)=0,T466,"")</f>
        <v/>
      </c>
      <c r="V466" s="3" t="str">
        <f t="shared" si="261"/>
        <v>CHEST_ITEM_TYPE_T4_SHARD,CHEST_ITEM_TYPE_T1_PART,CHEST_ITEM_TYPE_T2_PART</v>
      </c>
      <c r="W466" s="13" t="str">
        <f t="shared" si="262"/>
        <v/>
      </c>
      <c r="X466" s="3" t="str">
        <f t="shared" si="260"/>
        <v/>
      </c>
      <c r="Y466" s="3" t="str">
        <f t="shared" si="263"/>
        <v>36.2%,46.4%,13.9%</v>
      </c>
    </row>
    <row r="467" spans="2:25" x14ac:dyDescent="0.3">
      <c r="B467" s="2">
        <f>数据源!B499</f>
        <v>10</v>
      </c>
      <c r="C467" s="2" t="str">
        <f>数据源!C499</f>
        <v>T2MP3</v>
      </c>
      <c r="D467" s="2" t="str">
        <f>数据源!D499</f>
        <v>部件</v>
      </c>
      <c r="E467" s="2">
        <f>数据源!E499</f>
        <v>51.800000000000011</v>
      </c>
      <c r="F467" s="2">
        <f>数据源!F499</f>
        <v>1.5</v>
      </c>
      <c r="G467" s="2">
        <f>数据源!G499</f>
        <v>5.1999999999999998E-3</v>
      </c>
      <c r="H467" s="2">
        <f>数据源!H499</f>
        <v>7.6962676962676951E-3</v>
      </c>
      <c r="I467" s="2">
        <f>数据源!I499</f>
        <v>77</v>
      </c>
      <c r="J467" s="3">
        <f t="shared" si="243"/>
        <v>1</v>
      </c>
      <c r="K467" s="3">
        <f t="shared" si="244"/>
        <v>2</v>
      </c>
      <c r="L467" s="3" t="str">
        <f t="shared" si="255"/>
        <v>部件</v>
      </c>
      <c r="M467" s="3">
        <f t="shared" ca="1" si="256"/>
        <v>92103</v>
      </c>
      <c r="N467" s="1" t="str">
        <f t="shared" ca="1" si="257"/>
        <v>51411,52411,53411,51421,52421,53421,51431,52431,53431,91001,91003,91005,91101,91103,91105,91201,91203,91205,91002,91004,91006,91102,91104,91106,91202,91204,91206,92001,92003,92005,92101,92103</v>
      </c>
      <c r="O467" s="1" t="str">
        <f t="shared" si="258"/>
        <v>456,456,456,406,406,406,338,338,338,256,256,256,256,256,256,256,256,256,256,256,256,256,256,256,256,256,256,77,77,77,77,77</v>
      </c>
      <c r="P467" s="1" t="str">
        <f t="shared" si="259"/>
        <v>(1,3),(1,3),(1,3),(1,2),(1,2),(1,2),(1,2),(1,2),(1,2),(2,3),(2,3),(2,3),(2,3),(2,3),(2,3),(2,3),(2,3),(2,3),(2,3),(2,3),(2,3),(2,3),(2,3),(2,3),(2,3),(2,3),(2,3),(1,2),(1,2),(1,2),(1,2),(1,2)</v>
      </c>
      <c r="Q467" s="3" t="str">
        <f>IF(D467="坦克碎片",VLOOKUP(C467,道具信息!$N$2:$O$291,2,FALSE)&amp;"碎片",VLOOKUP(C467,道具信息!$N$2:$O$291,2,FALSE))</f>
        <v>T2部件</v>
      </c>
      <c r="R467" s="3">
        <f t="shared" si="241"/>
        <v>1386</v>
      </c>
      <c r="S467" s="11">
        <f t="shared" si="242"/>
        <v>0.13900000000000001</v>
      </c>
      <c r="T467" s="3" t="str">
        <f>VLOOKUP(Q467,道具信息!$Q$3:$S$20,2,FALSE)</f>
        <v>CHEST_ITEM_TYPE_T2_PART</v>
      </c>
      <c r="U467" s="3" t="str">
        <f>IF(COUNTIF(U$436:U466,T467)=0,T467,"")</f>
        <v/>
      </c>
      <c r="V467" s="3" t="str">
        <f t="shared" si="261"/>
        <v>CHEST_ITEM_TYPE_T4_SHARD,CHEST_ITEM_TYPE_T1_PART,CHEST_ITEM_TYPE_T2_PART</v>
      </c>
      <c r="W467" s="13" t="str">
        <f t="shared" si="262"/>
        <v/>
      </c>
      <c r="X467" s="3" t="str">
        <f t="shared" si="260"/>
        <v/>
      </c>
      <c r="Y467" s="3" t="str">
        <f t="shared" si="263"/>
        <v>36.2%,46.4%,13.9%</v>
      </c>
    </row>
    <row r="468" spans="2:25" x14ac:dyDescent="0.3">
      <c r="B468" s="2">
        <f>数据源!B500</f>
        <v>10</v>
      </c>
      <c r="C468" s="2" t="str">
        <f>数据源!C500</f>
        <v>T2MP5</v>
      </c>
      <c r="D468" s="2" t="str">
        <f>数据源!D500</f>
        <v>部件</v>
      </c>
      <c r="E468" s="2">
        <f>数据源!E500</f>
        <v>51.800000000000011</v>
      </c>
      <c r="F468" s="2">
        <f>数据源!F500</f>
        <v>1.5</v>
      </c>
      <c r="G468" s="2">
        <f>数据源!G500</f>
        <v>5.1999999999999998E-3</v>
      </c>
      <c r="H468" s="2">
        <f>数据源!H500</f>
        <v>7.6962676962676951E-3</v>
      </c>
      <c r="I468" s="2">
        <f>数据源!I500</f>
        <v>77</v>
      </c>
      <c r="J468" s="3">
        <f t="shared" si="243"/>
        <v>1</v>
      </c>
      <c r="K468" s="3">
        <f t="shared" si="244"/>
        <v>2</v>
      </c>
      <c r="L468" s="3" t="str">
        <f t="shared" si="255"/>
        <v>部件</v>
      </c>
      <c r="M468" s="3">
        <f t="shared" ca="1" si="256"/>
        <v>92105</v>
      </c>
      <c r="N468" s="1" t="str">
        <f t="shared" ca="1" si="257"/>
        <v>51411,52411,53411,51421,52421,53421,51431,52431,53431,91001,91003,91005,91101,91103,91105,91201,91203,91205,91002,91004,91006,91102,91104,91106,91202,91204,91206,92001,92003,92005,92101,92103,92105</v>
      </c>
      <c r="O468" s="1" t="str">
        <f t="shared" si="258"/>
        <v>456,456,456,406,406,406,338,338,338,256,256,256,256,256,256,256,256,256,256,256,256,256,256,256,256,256,256,77,77,77,77,77,77</v>
      </c>
      <c r="P468" s="1" t="str">
        <f t="shared" si="259"/>
        <v>(1,3),(1,3),(1,3),(1,2),(1,2),(1,2),(1,2),(1,2),(1,2),(2,3),(2,3),(2,3),(2,3),(2,3),(2,3),(2,3),(2,3),(2,3),(2,3),(2,3),(2,3),(2,3),(2,3),(2,3),(2,3),(2,3),(2,3),(1,2),(1,2),(1,2),(1,2),(1,2),(1,2)</v>
      </c>
      <c r="Q468" s="3" t="str">
        <f>IF(D468="坦克碎片",VLOOKUP(C468,道具信息!$N$2:$O$291,2,FALSE)&amp;"碎片",VLOOKUP(C468,道具信息!$N$2:$O$291,2,FALSE))</f>
        <v>T2部件</v>
      </c>
      <c r="R468" s="3">
        <f t="shared" ref="R468:R499" si="264">SUMIFS(I$3:I$517,Q$3:Q$517,Q468,B$3:B$517,B468)</f>
        <v>1386</v>
      </c>
      <c r="S468" s="11">
        <f t="shared" ref="S468:S499" si="265">ROUND(R468/SUMIF(B$3:B$517,B468,I$3:I$517),3)</f>
        <v>0.13900000000000001</v>
      </c>
      <c r="T468" s="3" t="str">
        <f>VLOOKUP(Q468,道具信息!$Q$3:$S$20,2,FALSE)</f>
        <v>CHEST_ITEM_TYPE_T2_PART</v>
      </c>
      <c r="U468" s="3" t="str">
        <f>IF(COUNTIF(U$436:U467,T468)=0,T468,"")</f>
        <v/>
      </c>
      <c r="V468" s="3" t="str">
        <f t="shared" si="261"/>
        <v>CHEST_ITEM_TYPE_T4_SHARD,CHEST_ITEM_TYPE_T1_PART,CHEST_ITEM_TYPE_T2_PART</v>
      </c>
      <c r="W468" s="13" t="str">
        <f t="shared" si="262"/>
        <v/>
      </c>
      <c r="X468" s="3" t="str">
        <f t="shared" si="260"/>
        <v/>
      </c>
      <c r="Y468" s="3" t="str">
        <f t="shared" si="263"/>
        <v>36.2%,46.4%,13.9%</v>
      </c>
    </row>
    <row r="469" spans="2:25" x14ac:dyDescent="0.3">
      <c r="B469" s="2">
        <f>数据源!B501</f>
        <v>10</v>
      </c>
      <c r="C469" s="2" t="str">
        <f>数据源!C501</f>
        <v>T2HP1</v>
      </c>
      <c r="D469" s="2" t="str">
        <f>数据源!D501</f>
        <v>部件</v>
      </c>
      <c r="E469" s="2">
        <f>数据源!E501</f>
        <v>51.800000000000011</v>
      </c>
      <c r="F469" s="2">
        <f>数据源!F501</f>
        <v>1.5</v>
      </c>
      <c r="G469" s="2">
        <f>数据源!G501</f>
        <v>5.1999999999999998E-3</v>
      </c>
      <c r="H469" s="2">
        <f>数据源!H501</f>
        <v>7.6962676962676951E-3</v>
      </c>
      <c r="I469" s="2">
        <f>数据源!I501</f>
        <v>77</v>
      </c>
      <c r="J469" s="3">
        <f t="shared" si="243"/>
        <v>1</v>
      </c>
      <c r="K469" s="3">
        <f t="shared" si="244"/>
        <v>2</v>
      </c>
      <c r="L469" s="3" t="str">
        <f t="shared" si="255"/>
        <v>部件</v>
      </c>
      <c r="M469" s="3">
        <f t="shared" ca="1" si="256"/>
        <v>92201</v>
      </c>
      <c r="N469" s="1" t="str">
        <f t="shared" ca="1" si="257"/>
        <v>51411,52411,53411,51421,52421,53421,51431,52431,53431,91001,91003,91005,91101,91103,91105,91201,91203,91205,91002,91004,91006,91102,91104,91106,91202,91204,91206,92001,92003,92005,92101,92103,92105,92201</v>
      </c>
      <c r="O469" s="1" t="str">
        <f t="shared" si="258"/>
        <v>456,456,456,406,406,406,338,338,338,256,256,256,256,256,256,256,256,256,256,256,256,256,256,256,256,256,256,77,77,77,77,77,77,77</v>
      </c>
      <c r="P469" s="1" t="str">
        <f t="shared" si="259"/>
        <v>(1,3),(1,3),(1,3),(1,2),(1,2),(1,2),(1,2),(1,2),(1,2),(2,3),(2,3),(2,3),(2,3),(2,3),(2,3),(2,3),(2,3),(2,3),(2,3),(2,3),(2,3),(2,3),(2,3),(2,3),(2,3),(2,3),(2,3),(1,2),(1,2),(1,2),(1,2),(1,2),(1,2),(1,2)</v>
      </c>
      <c r="Q469" s="3" t="str">
        <f>IF(D469="坦克碎片",VLOOKUP(C469,道具信息!$N$2:$O$291,2,FALSE)&amp;"碎片",VLOOKUP(C469,道具信息!$N$2:$O$291,2,FALSE))</f>
        <v>T2部件</v>
      </c>
      <c r="R469" s="3">
        <f t="shared" si="264"/>
        <v>1386</v>
      </c>
      <c r="S469" s="11">
        <f t="shared" si="265"/>
        <v>0.13900000000000001</v>
      </c>
      <c r="T469" s="3" t="str">
        <f>VLOOKUP(Q469,道具信息!$Q$3:$S$20,2,FALSE)</f>
        <v>CHEST_ITEM_TYPE_T2_PART</v>
      </c>
      <c r="U469" s="3" t="str">
        <f>IF(COUNTIF(U$436:U468,T469)=0,T469,"")</f>
        <v/>
      </c>
      <c r="V469" s="3" t="str">
        <f t="shared" si="261"/>
        <v>CHEST_ITEM_TYPE_T4_SHARD,CHEST_ITEM_TYPE_T1_PART,CHEST_ITEM_TYPE_T2_PART</v>
      </c>
      <c r="W469" s="13" t="str">
        <f t="shared" si="262"/>
        <v/>
      </c>
      <c r="X469" s="3" t="str">
        <f t="shared" si="260"/>
        <v/>
      </c>
      <c r="Y469" s="3" t="str">
        <f t="shared" si="263"/>
        <v>36.2%,46.4%,13.9%</v>
      </c>
    </row>
    <row r="470" spans="2:25" x14ac:dyDescent="0.3">
      <c r="B470" s="2">
        <f>数据源!B502</f>
        <v>10</v>
      </c>
      <c r="C470" s="2" t="str">
        <f>数据源!C502</f>
        <v>T2HP3</v>
      </c>
      <c r="D470" s="2" t="str">
        <f>数据源!D502</f>
        <v>部件</v>
      </c>
      <c r="E470" s="2">
        <f>数据源!E502</f>
        <v>51.800000000000011</v>
      </c>
      <c r="F470" s="2">
        <f>数据源!F502</f>
        <v>1.5</v>
      </c>
      <c r="G470" s="2">
        <f>数据源!G502</f>
        <v>5.1999999999999998E-3</v>
      </c>
      <c r="H470" s="2">
        <f>数据源!H502</f>
        <v>7.6962676962676951E-3</v>
      </c>
      <c r="I470" s="2">
        <f>数据源!I502</f>
        <v>77</v>
      </c>
      <c r="J470" s="3">
        <f t="shared" si="243"/>
        <v>1</v>
      </c>
      <c r="K470" s="3">
        <f t="shared" si="244"/>
        <v>2</v>
      </c>
      <c r="L470" s="3" t="str">
        <f t="shared" si="255"/>
        <v>部件</v>
      </c>
      <c r="M470" s="3">
        <f t="shared" ca="1" si="256"/>
        <v>92203</v>
      </c>
      <c r="N470" s="1" t="str">
        <f t="shared" ca="1" si="257"/>
        <v>51411,52411,53411,51421,52421,53421,51431,52431,53431,91001,91003,91005,91101,91103,91105,91201,91203,91205,91002,91004,91006,91102,91104,91106,91202,91204,91206,92001,92003,92005,92101,92103,92105,92201,92203</v>
      </c>
      <c r="O470" s="1" t="str">
        <f t="shared" si="258"/>
        <v>456,456,456,406,406,406,338,338,338,256,256,256,256,256,256,256,256,256,256,256,256,256,256,256,256,256,256,77,77,77,77,77,77,77,77</v>
      </c>
      <c r="P470" s="1" t="str">
        <f t="shared" si="259"/>
        <v>(1,3),(1,3),(1,3),(1,2),(1,2),(1,2),(1,2),(1,2),(1,2),(2,3),(2,3),(2,3),(2,3),(2,3),(2,3),(2,3),(2,3),(2,3),(2,3),(2,3),(2,3),(2,3),(2,3),(2,3),(2,3),(2,3),(2,3),(1,2),(1,2),(1,2),(1,2),(1,2),(1,2),(1,2),(1,2)</v>
      </c>
      <c r="Q470" s="3" t="str">
        <f>IF(D470="坦克碎片",VLOOKUP(C470,道具信息!$N$2:$O$291,2,FALSE)&amp;"碎片",VLOOKUP(C470,道具信息!$N$2:$O$291,2,FALSE))</f>
        <v>T2部件</v>
      </c>
      <c r="R470" s="3">
        <f t="shared" si="264"/>
        <v>1386</v>
      </c>
      <c r="S470" s="11">
        <f t="shared" si="265"/>
        <v>0.13900000000000001</v>
      </c>
      <c r="T470" s="3" t="str">
        <f>VLOOKUP(Q470,道具信息!$Q$3:$S$20,2,FALSE)</f>
        <v>CHEST_ITEM_TYPE_T2_PART</v>
      </c>
      <c r="U470" s="3" t="str">
        <f>IF(COUNTIF(U$436:U469,T470)=0,T470,"")</f>
        <v/>
      </c>
      <c r="V470" s="3" t="str">
        <f t="shared" si="261"/>
        <v>CHEST_ITEM_TYPE_T4_SHARD,CHEST_ITEM_TYPE_T1_PART,CHEST_ITEM_TYPE_T2_PART</v>
      </c>
      <c r="W470" s="13" t="str">
        <f t="shared" si="262"/>
        <v/>
      </c>
      <c r="X470" s="3" t="str">
        <f t="shared" si="260"/>
        <v/>
      </c>
      <c r="Y470" s="3" t="str">
        <f t="shared" si="263"/>
        <v>36.2%,46.4%,13.9%</v>
      </c>
    </row>
    <row r="471" spans="2:25" x14ac:dyDescent="0.3">
      <c r="B471" s="2">
        <f>数据源!B503</f>
        <v>10</v>
      </c>
      <c r="C471" s="2" t="str">
        <f>数据源!C503</f>
        <v>T2HP5</v>
      </c>
      <c r="D471" s="2" t="str">
        <f>数据源!D503</f>
        <v>部件</v>
      </c>
      <c r="E471" s="2">
        <f>数据源!E503</f>
        <v>51.800000000000011</v>
      </c>
      <c r="F471" s="2">
        <f>数据源!F503</f>
        <v>1.5</v>
      </c>
      <c r="G471" s="2">
        <f>数据源!G503</f>
        <v>5.1999999999999998E-3</v>
      </c>
      <c r="H471" s="2">
        <f>数据源!H503</f>
        <v>7.6962676962676951E-3</v>
      </c>
      <c r="I471" s="2">
        <f>数据源!I503</f>
        <v>77</v>
      </c>
      <c r="J471" s="3">
        <f t="shared" si="243"/>
        <v>1</v>
      </c>
      <c r="K471" s="3">
        <f t="shared" si="244"/>
        <v>2</v>
      </c>
      <c r="L471" s="3" t="str">
        <f t="shared" si="255"/>
        <v>部件</v>
      </c>
      <c r="M471" s="3">
        <f t="shared" ca="1" si="256"/>
        <v>92205</v>
      </c>
      <c r="N471" s="1" t="str">
        <f t="shared" ca="1" si="257"/>
        <v>51411,52411,53411,51421,52421,53421,51431,52431,53431,91001,91003,91005,91101,91103,91105,91201,91203,91205,91002,91004,91006,91102,91104,91106,91202,91204,91206,92001,92003,92005,92101,92103,92105,92201,92203,92205</v>
      </c>
      <c r="O471" s="1" t="str">
        <f t="shared" si="258"/>
        <v>456,456,456,406,406,406,338,338,338,256,256,256,256,256,256,256,256,256,256,256,256,256,256,256,256,256,256,77,77,77,77,77,77,77,77,77</v>
      </c>
      <c r="P471" s="1" t="str">
        <f t="shared" si="259"/>
        <v>(1,3),(1,3),(1,3),(1,2),(1,2),(1,2),(1,2),(1,2),(1,2),(2,3),(2,3),(2,3),(2,3),(2,3),(2,3),(2,3),(2,3),(2,3),(2,3),(2,3),(2,3),(2,3),(2,3),(2,3),(2,3),(2,3),(2,3),(1,2),(1,2),(1,2),(1,2),(1,2),(1,2),(1,2),(1,2),(1,2)</v>
      </c>
      <c r="Q471" s="3" t="str">
        <f>IF(D471="坦克碎片",VLOOKUP(C471,道具信息!$N$2:$O$291,2,FALSE)&amp;"碎片",VLOOKUP(C471,道具信息!$N$2:$O$291,2,FALSE))</f>
        <v>T2部件</v>
      </c>
      <c r="R471" s="3">
        <f t="shared" si="264"/>
        <v>1386</v>
      </c>
      <c r="S471" s="11">
        <f t="shared" si="265"/>
        <v>0.13900000000000001</v>
      </c>
      <c r="T471" s="3" t="str">
        <f>VLOOKUP(Q471,道具信息!$Q$3:$S$20,2,FALSE)</f>
        <v>CHEST_ITEM_TYPE_T2_PART</v>
      </c>
      <c r="U471" s="3" t="str">
        <f>IF(COUNTIF(U$436:U470,T471)=0,T471,"")</f>
        <v/>
      </c>
      <c r="V471" s="3" t="str">
        <f t="shared" si="261"/>
        <v>CHEST_ITEM_TYPE_T4_SHARD,CHEST_ITEM_TYPE_T1_PART,CHEST_ITEM_TYPE_T2_PART</v>
      </c>
      <c r="W471" s="13" t="str">
        <f t="shared" si="262"/>
        <v/>
      </c>
      <c r="X471" s="3" t="str">
        <f t="shared" si="260"/>
        <v/>
      </c>
      <c r="Y471" s="3" t="str">
        <f t="shared" si="263"/>
        <v>36.2%,46.4%,13.9%</v>
      </c>
    </row>
    <row r="472" spans="2:25" x14ac:dyDescent="0.3">
      <c r="B472" s="2">
        <f>数据源!B504</f>
        <v>10</v>
      </c>
      <c r="C472" s="2" t="str">
        <f>数据源!C504</f>
        <v>T2LP2</v>
      </c>
      <c r="D472" s="2" t="str">
        <f>数据源!D504</f>
        <v>部件</v>
      </c>
      <c r="E472" s="2">
        <f>数据源!E504</f>
        <v>51.800000000000011</v>
      </c>
      <c r="F472" s="2">
        <f>数据源!F504</f>
        <v>1.5</v>
      </c>
      <c r="G472" s="2">
        <f>数据源!G504</f>
        <v>5.1999999999999998E-3</v>
      </c>
      <c r="H472" s="2">
        <f>数据源!H504</f>
        <v>7.6962676962676951E-3</v>
      </c>
      <c r="I472" s="2">
        <f>数据源!I504</f>
        <v>77</v>
      </c>
      <c r="J472" s="3">
        <f t="shared" si="243"/>
        <v>1</v>
      </c>
      <c r="K472" s="3">
        <f t="shared" si="244"/>
        <v>2</v>
      </c>
      <c r="L472" s="3" t="str">
        <f t="shared" si="255"/>
        <v>部件</v>
      </c>
      <c r="M472" s="3">
        <f t="shared" ca="1" si="256"/>
        <v>92002</v>
      </c>
      <c r="N472" s="1" t="str">
        <f t="shared" ca="1" si="257"/>
        <v>51411,52411,53411,51421,52421,53421,51431,52431,53431,91001,91003,91005,91101,91103,91105,91201,91203,91205,91002,91004,91006,91102,91104,91106,91202,91204,91206,92001,92003,92005,92101,92103,92105,92201,92203,92205,92002</v>
      </c>
      <c r="O472" s="1" t="str">
        <f t="shared" si="258"/>
        <v>456,456,456,406,406,406,338,338,338,256,256,256,256,256,256,256,256,256,256,256,256,256,256,256,256,256,256,77,77,77,77,77,77,77,77,77,77</v>
      </c>
      <c r="P472" s="1" t="str">
        <f t="shared" si="259"/>
        <v>(1,3),(1,3),(1,3),(1,2),(1,2),(1,2),(1,2),(1,2),(1,2),(2,3),(2,3),(2,3),(2,3),(2,3),(2,3),(2,3),(2,3),(2,3),(2,3),(2,3),(2,3),(2,3),(2,3),(2,3),(2,3),(2,3),(2,3),(1,2),(1,2),(1,2),(1,2),(1,2),(1,2),(1,2),(1,2),(1,2),(1,2)</v>
      </c>
      <c r="Q472" s="3" t="str">
        <f>IF(D472="坦克碎片",VLOOKUP(C472,道具信息!$N$2:$O$291,2,FALSE)&amp;"碎片",VLOOKUP(C472,道具信息!$N$2:$O$291,2,FALSE))</f>
        <v>T2部件</v>
      </c>
      <c r="R472" s="3">
        <f t="shared" si="264"/>
        <v>1386</v>
      </c>
      <c r="S472" s="11">
        <f t="shared" si="265"/>
        <v>0.13900000000000001</v>
      </c>
      <c r="T472" s="3" t="str">
        <f>VLOOKUP(Q472,道具信息!$Q$3:$S$20,2,FALSE)</f>
        <v>CHEST_ITEM_TYPE_T2_PART</v>
      </c>
      <c r="U472" s="3" t="str">
        <f>IF(COUNTIF(U$436:U471,T472)=0,T472,"")</f>
        <v/>
      </c>
      <c r="V472" s="3" t="str">
        <f t="shared" si="261"/>
        <v>CHEST_ITEM_TYPE_T4_SHARD,CHEST_ITEM_TYPE_T1_PART,CHEST_ITEM_TYPE_T2_PART</v>
      </c>
      <c r="W472" s="13" t="str">
        <f t="shared" si="262"/>
        <v/>
      </c>
      <c r="X472" s="3" t="str">
        <f t="shared" si="260"/>
        <v/>
      </c>
      <c r="Y472" s="3" t="str">
        <f t="shared" si="263"/>
        <v>36.2%,46.4%,13.9%</v>
      </c>
    </row>
    <row r="473" spans="2:25" x14ac:dyDescent="0.3">
      <c r="B473" s="2">
        <f>数据源!B505</f>
        <v>10</v>
      </c>
      <c r="C473" s="2" t="str">
        <f>数据源!C505</f>
        <v>T2LP4</v>
      </c>
      <c r="D473" s="2" t="str">
        <f>数据源!D505</f>
        <v>部件</v>
      </c>
      <c r="E473" s="2">
        <f>数据源!E505</f>
        <v>51.800000000000011</v>
      </c>
      <c r="F473" s="2">
        <f>数据源!F505</f>
        <v>1.5</v>
      </c>
      <c r="G473" s="2">
        <f>数据源!G505</f>
        <v>5.1999999999999998E-3</v>
      </c>
      <c r="H473" s="2">
        <f>数据源!H505</f>
        <v>7.6962676962676951E-3</v>
      </c>
      <c r="I473" s="2">
        <f>数据源!I505</f>
        <v>77</v>
      </c>
      <c r="J473" s="3">
        <f t="shared" si="243"/>
        <v>1</v>
      </c>
      <c r="K473" s="3">
        <f t="shared" si="244"/>
        <v>2</v>
      </c>
      <c r="L473" s="3" t="str">
        <f t="shared" si="255"/>
        <v>部件</v>
      </c>
      <c r="M473" s="3">
        <f t="shared" ca="1" si="256"/>
        <v>92004</v>
      </c>
      <c r="N473" s="1" t="str">
        <f t="shared" ca="1" si="257"/>
        <v>51411,52411,53411,51421,52421,53421,51431,52431,53431,91001,91003,91005,91101,91103,91105,91201,91203,91205,91002,91004,91006,91102,91104,91106,91202,91204,91206,92001,92003,92005,92101,92103,92105,92201,92203,92205,92002,92004</v>
      </c>
      <c r="O473" s="1" t="str">
        <f t="shared" si="258"/>
        <v>456,456,456,406,406,406,338,338,338,256,256,256,256,256,256,256,256,256,256,256,256,256,256,256,256,256,256,77,77,77,77,77,77,77,77,77,77,77</v>
      </c>
      <c r="P473" s="1" t="str">
        <f t="shared" si="259"/>
        <v>(1,3),(1,3),(1,3),(1,2),(1,2),(1,2),(1,2),(1,2),(1,2),(2,3),(2,3),(2,3),(2,3),(2,3),(2,3),(2,3),(2,3),(2,3),(2,3),(2,3),(2,3),(2,3),(2,3),(2,3),(2,3),(2,3),(2,3),(1,2),(1,2),(1,2),(1,2),(1,2),(1,2),(1,2),(1,2),(1,2),(1,2),(1,2)</v>
      </c>
      <c r="Q473" s="3" t="str">
        <f>IF(D473="坦克碎片",VLOOKUP(C473,道具信息!$N$2:$O$291,2,FALSE)&amp;"碎片",VLOOKUP(C473,道具信息!$N$2:$O$291,2,FALSE))</f>
        <v>T2部件</v>
      </c>
      <c r="R473" s="3">
        <f t="shared" si="264"/>
        <v>1386</v>
      </c>
      <c r="S473" s="11">
        <f t="shared" si="265"/>
        <v>0.13900000000000001</v>
      </c>
      <c r="T473" s="3" t="str">
        <f>VLOOKUP(Q473,道具信息!$Q$3:$S$20,2,FALSE)</f>
        <v>CHEST_ITEM_TYPE_T2_PART</v>
      </c>
      <c r="U473" s="3" t="str">
        <f>IF(COUNTIF(U$436:U472,T473)=0,T473,"")</f>
        <v/>
      </c>
      <c r="V473" s="3" t="str">
        <f t="shared" si="261"/>
        <v>CHEST_ITEM_TYPE_T4_SHARD,CHEST_ITEM_TYPE_T1_PART,CHEST_ITEM_TYPE_T2_PART</v>
      </c>
      <c r="W473" s="13" t="str">
        <f t="shared" si="262"/>
        <v/>
      </c>
      <c r="X473" s="3" t="str">
        <f t="shared" si="260"/>
        <v/>
      </c>
      <c r="Y473" s="3" t="str">
        <f t="shared" si="263"/>
        <v>36.2%,46.4%,13.9%</v>
      </c>
    </row>
    <row r="474" spans="2:25" x14ac:dyDescent="0.3">
      <c r="B474" s="2">
        <f>数据源!B506</f>
        <v>10</v>
      </c>
      <c r="C474" s="2" t="str">
        <f>数据源!C506</f>
        <v>T2LP6</v>
      </c>
      <c r="D474" s="2" t="str">
        <f>数据源!D506</f>
        <v>部件</v>
      </c>
      <c r="E474" s="2">
        <f>数据源!E506</f>
        <v>51.800000000000011</v>
      </c>
      <c r="F474" s="2">
        <f>数据源!F506</f>
        <v>1.5</v>
      </c>
      <c r="G474" s="2">
        <f>数据源!G506</f>
        <v>5.1999999999999998E-3</v>
      </c>
      <c r="H474" s="2">
        <f>数据源!H506</f>
        <v>7.6962676962676951E-3</v>
      </c>
      <c r="I474" s="2">
        <f>数据源!I506</f>
        <v>77</v>
      </c>
      <c r="J474" s="3">
        <f t="shared" si="243"/>
        <v>1</v>
      </c>
      <c r="K474" s="3">
        <f t="shared" si="244"/>
        <v>2</v>
      </c>
      <c r="L474" s="3" t="str">
        <f t="shared" si="255"/>
        <v>部件</v>
      </c>
      <c r="M474" s="3">
        <f t="shared" ca="1" si="256"/>
        <v>92006</v>
      </c>
      <c r="N474" s="1" t="str">
        <f t="shared" ca="1" si="257"/>
        <v>51411,52411,53411,51421,52421,53421,51431,52431,53431,91001,91003,91005,91101,91103,91105,91201,91203,91205,91002,91004,91006,91102,91104,91106,91202,91204,91206,92001,92003,92005,92101,92103,92105,92201,92203,92205,92002,92004,92006</v>
      </c>
      <c r="O474" s="1" t="str">
        <f t="shared" si="258"/>
        <v>456,456,456,406,406,406,338,338,338,256,256,256,256,256,256,256,256,256,256,256,256,256,256,256,256,256,256,77,77,77,77,77,77,77,77,77,77,77,77</v>
      </c>
      <c r="P474" s="1" t="str">
        <f t="shared" si="259"/>
        <v>(1,3),(1,3),(1,3),(1,2),(1,2),(1,2),(1,2),(1,2),(1,2),(2,3),(2,3),(2,3),(2,3),(2,3),(2,3),(2,3),(2,3),(2,3),(2,3),(2,3),(2,3),(2,3),(2,3),(2,3),(2,3),(2,3),(2,3),(1,2),(1,2),(1,2),(1,2),(1,2),(1,2),(1,2),(1,2),(1,2),(1,2),(1,2),(1,2)</v>
      </c>
      <c r="Q474" s="3" t="str">
        <f>IF(D474="坦克碎片",VLOOKUP(C474,道具信息!$N$2:$O$291,2,FALSE)&amp;"碎片",VLOOKUP(C474,道具信息!$N$2:$O$291,2,FALSE))</f>
        <v>T2部件</v>
      </c>
      <c r="R474" s="3">
        <f t="shared" si="264"/>
        <v>1386</v>
      </c>
      <c r="S474" s="11">
        <f t="shared" si="265"/>
        <v>0.13900000000000001</v>
      </c>
      <c r="T474" s="3" t="str">
        <f>VLOOKUP(Q474,道具信息!$Q$3:$S$20,2,FALSE)</f>
        <v>CHEST_ITEM_TYPE_T2_PART</v>
      </c>
      <c r="U474" s="3" t="str">
        <f>IF(COUNTIF(U$436:U473,T474)=0,T474,"")</f>
        <v/>
      </c>
      <c r="V474" s="3" t="str">
        <f t="shared" si="261"/>
        <v>CHEST_ITEM_TYPE_T4_SHARD,CHEST_ITEM_TYPE_T1_PART,CHEST_ITEM_TYPE_T2_PART</v>
      </c>
      <c r="W474" s="13" t="str">
        <f t="shared" si="262"/>
        <v/>
      </c>
      <c r="X474" s="3" t="str">
        <f t="shared" si="260"/>
        <v/>
      </c>
      <c r="Y474" s="3" t="str">
        <f t="shared" si="263"/>
        <v>36.2%,46.4%,13.9%</v>
      </c>
    </row>
    <row r="475" spans="2:25" x14ac:dyDescent="0.3">
      <c r="B475" s="2">
        <f>数据源!B507</f>
        <v>10</v>
      </c>
      <c r="C475" s="2" t="str">
        <f>数据源!C507</f>
        <v>T2MP2</v>
      </c>
      <c r="D475" s="2" t="str">
        <f>数据源!D507</f>
        <v>部件</v>
      </c>
      <c r="E475" s="2">
        <f>数据源!E507</f>
        <v>51.800000000000011</v>
      </c>
      <c r="F475" s="2">
        <f>数据源!F507</f>
        <v>1.5</v>
      </c>
      <c r="G475" s="2">
        <f>数据源!G507</f>
        <v>5.1999999999999998E-3</v>
      </c>
      <c r="H475" s="2">
        <f>数据源!H507</f>
        <v>7.6962676962676951E-3</v>
      </c>
      <c r="I475" s="2">
        <f>数据源!I507</f>
        <v>77</v>
      </c>
      <c r="J475" s="3">
        <f t="shared" si="243"/>
        <v>1</v>
      </c>
      <c r="K475" s="3">
        <f t="shared" si="244"/>
        <v>2</v>
      </c>
      <c r="L475" s="3" t="str">
        <f t="shared" si="255"/>
        <v>部件</v>
      </c>
      <c r="M475" s="3">
        <f t="shared" ca="1" si="256"/>
        <v>92102</v>
      </c>
      <c r="N475" s="1" t="str">
        <f t="shared" ca="1" si="257"/>
        <v>51411,52411,53411,51421,52421,53421,51431,52431,53431,91001,91003,91005,91101,91103,91105,91201,91203,91205,91002,91004,91006,91102,91104,91106,91202,91204,91206,92001,92003,92005,92101,92103,92105,92201,92203,92205,92002,92004,92006,92102</v>
      </c>
      <c r="O475" s="1" t="str">
        <f t="shared" si="258"/>
        <v>456,456,456,406,406,406,338,338,338,256,256,256,256,256,256,256,256,256,256,256,256,256,256,256,256,256,256,77,77,77,77,77,77,77,77,77,77,77,77,77</v>
      </c>
      <c r="P475" s="1" t="str">
        <f t="shared" si="259"/>
        <v>(1,3),(1,3),(1,3),(1,2),(1,2),(1,2),(1,2),(1,2),(1,2),(2,3),(2,3),(2,3),(2,3),(2,3),(2,3),(2,3),(2,3),(2,3),(2,3),(2,3),(2,3),(2,3),(2,3),(2,3),(2,3),(2,3),(2,3),(1,2),(1,2),(1,2),(1,2),(1,2),(1,2),(1,2),(1,2),(1,2),(1,2),(1,2),(1,2),(1,2)</v>
      </c>
      <c r="Q475" s="3" t="str">
        <f>IF(D475="坦克碎片",VLOOKUP(C475,道具信息!$N$2:$O$291,2,FALSE)&amp;"碎片",VLOOKUP(C475,道具信息!$N$2:$O$291,2,FALSE))</f>
        <v>T2部件</v>
      </c>
      <c r="R475" s="3">
        <f t="shared" si="264"/>
        <v>1386</v>
      </c>
      <c r="S475" s="11">
        <f t="shared" si="265"/>
        <v>0.13900000000000001</v>
      </c>
      <c r="T475" s="3" t="str">
        <f>VLOOKUP(Q475,道具信息!$Q$3:$S$20,2,FALSE)</f>
        <v>CHEST_ITEM_TYPE_T2_PART</v>
      </c>
      <c r="U475" s="3" t="str">
        <f>IF(COUNTIF(U$436:U474,T475)=0,T475,"")</f>
        <v/>
      </c>
      <c r="V475" s="3" t="str">
        <f t="shared" si="261"/>
        <v>CHEST_ITEM_TYPE_T4_SHARD,CHEST_ITEM_TYPE_T1_PART,CHEST_ITEM_TYPE_T2_PART</v>
      </c>
      <c r="W475" s="13" t="str">
        <f t="shared" si="262"/>
        <v/>
      </c>
      <c r="X475" s="3" t="str">
        <f t="shared" si="260"/>
        <v/>
      </c>
      <c r="Y475" s="3" t="str">
        <f t="shared" si="263"/>
        <v>36.2%,46.4%,13.9%</v>
      </c>
    </row>
    <row r="476" spans="2:25" x14ac:dyDescent="0.3">
      <c r="B476" s="2">
        <f>数据源!B508</f>
        <v>10</v>
      </c>
      <c r="C476" s="2" t="str">
        <f>数据源!C508</f>
        <v>T2MP4</v>
      </c>
      <c r="D476" s="2" t="str">
        <f>数据源!D508</f>
        <v>部件</v>
      </c>
      <c r="E476" s="2">
        <f>数据源!E508</f>
        <v>51.800000000000011</v>
      </c>
      <c r="F476" s="2">
        <f>数据源!F508</f>
        <v>1.5</v>
      </c>
      <c r="G476" s="2">
        <f>数据源!G508</f>
        <v>5.1999999999999998E-3</v>
      </c>
      <c r="H476" s="2">
        <f>数据源!H508</f>
        <v>7.6962676962676951E-3</v>
      </c>
      <c r="I476" s="2">
        <f>数据源!I508</f>
        <v>77</v>
      </c>
      <c r="J476" s="3">
        <f t="shared" si="243"/>
        <v>1</v>
      </c>
      <c r="K476" s="3">
        <f t="shared" si="244"/>
        <v>2</v>
      </c>
      <c r="L476" s="3" t="str">
        <f t="shared" si="255"/>
        <v>部件</v>
      </c>
      <c r="M476" s="3">
        <f t="shared" ca="1" si="256"/>
        <v>92104</v>
      </c>
      <c r="N476" s="1" t="str">
        <f t="shared" ca="1" si="257"/>
        <v>51411,52411,53411,51421,52421,53421,51431,52431,53431,91001,91003,91005,91101,91103,91105,91201,91203,91205,91002,91004,91006,91102,91104,91106,91202,91204,91206,92001,92003,92005,92101,92103,92105,92201,92203,92205,92002,92004,92006,92102,92104</v>
      </c>
      <c r="O476" s="1" t="str">
        <f t="shared" si="258"/>
        <v>456,456,456,406,406,406,338,338,338,256,256,256,256,256,256,256,256,256,256,256,256,256,256,256,256,256,256,77,77,77,77,77,77,77,77,77,77,77,77,77,77</v>
      </c>
      <c r="P476" s="1" t="str">
        <f t="shared" si="259"/>
        <v>(1,3),(1,3),(1,3),(1,2),(1,2),(1,2),(1,2),(1,2),(1,2),(2,3),(2,3),(2,3),(2,3),(2,3),(2,3),(2,3),(2,3),(2,3),(2,3),(2,3),(2,3),(2,3),(2,3),(2,3),(2,3),(2,3),(2,3),(1,2),(1,2),(1,2),(1,2),(1,2),(1,2),(1,2),(1,2),(1,2),(1,2),(1,2),(1,2),(1,2),(1,2)</v>
      </c>
      <c r="Q476" s="3" t="str">
        <f>IF(D476="坦克碎片",VLOOKUP(C476,道具信息!$N$2:$O$291,2,FALSE)&amp;"碎片",VLOOKUP(C476,道具信息!$N$2:$O$291,2,FALSE))</f>
        <v>T2部件</v>
      </c>
      <c r="R476" s="3">
        <f t="shared" si="264"/>
        <v>1386</v>
      </c>
      <c r="S476" s="11">
        <f t="shared" si="265"/>
        <v>0.13900000000000001</v>
      </c>
      <c r="T476" s="3" t="str">
        <f>VLOOKUP(Q476,道具信息!$Q$3:$S$20,2,FALSE)</f>
        <v>CHEST_ITEM_TYPE_T2_PART</v>
      </c>
      <c r="U476" s="3" t="str">
        <f>IF(COUNTIF(U$436:U475,T476)=0,T476,"")</f>
        <v/>
      </c>
      <c r="V476" s="3" t="str">
        <f t="shared" si="261"/>
        <v>CHEST_ITEM_TYPE_T4_SHARD,CHEST_ITEM_TYPE_T1_PART,CHEST_ITEM_TYPE_T2_PART</v>
      </c>
      <c r="W476" s="13" t="str">
        <f t="shared" si="262"/>
        <v/>
      </c>
      <c r="X476" s="3" t="str">
        <f t="shared" si="260"/>
        <v/>
      </c>
      <c r="Y476" s="3" t="str">
        <f t="shared" si="263"/>
        <v>36.2%,46.4%,13.9%</v>
      </c>
    </row>
    <row r="477" spans="2:25" x14ac:dyDescent="0.3">
      <c r="B477" s="2">
        <f>数据源!B509</f>
        <v>10</v>
      </c>
      <c r="C477" s="2" t="str">
        <f>数据源!C509</f>
        <v>T2MP6</v>
      </c>
      <c r="D477" s="2" t="str">
        <f>数据源!D509</f>
        <v>部件</v>
      </c>
      <c r="E477" s="2">
        <f>数据源!E509</f>
        <v>51.800000000000011</v>
      </c>
      <c r="F477" s="2">
        <f>数据源!F509</f>
        <v>1.5</v>
      </c>
      <c r="G477" s="2">
        <f>数据源!G509</f>
        <v>5.1999999999999998E-3</v>
      </c>
      <c r="H477" s="2">
        <f>数据源!H509</f>
        <v>7.6962676962676951E-3</v>
      </c>
      <c r="I477" s="2">
        <f>数据源!I509</f>
        <v>77</v>
      </c>
      <c r="J477" s="3">
        <f t="shared" si="243"/>
        <v>1</v>
      </c>
      <c r="K477" s="3">
        <f t="shared" si="244"/>
        <v>2</v>
      </c>
      <c r="L477" s="3" t="str">
        <f t="shared" si="255"/>
        <v>部件</v>
      </c>
      <c r="M477" s="3">
        <f t="shared" ca="1" si="256"/>
        <v>92106</v>
      </c>
      <c r="N477" s="1" t="str">
        <f t="shared" ca="1" si="257"/>
        <v>51411,52411,53411,51421,52421,53421,51431,52431,53431,91001,91003,91005,91101,91103,91105,91201,91203,91205,91002,91004,91006,91102,91104,91106,91202,91204,91206,92001,92003,92005,92101,92103,92105,92201,92203,92205,92002,92004,92006,92102,92104,92106</v>
      </c>
      <c r="O477" s="1" t="str">
        <f t="shared" si="258"/>
        <v>456,456,456,406,406,406,338,338,338,256,256,256,256,256,256,256,256,256,256,256,256,256,256,256,256,256,256,77,77,77,77,77,77,77,77,77,77,77,77,77,77,77</v>
      </c>
      <c r="P477" s="1" t="str">
        <f t="shared" si="259"/>
        <v>(1,3),(1,3),(1,3),(1,2),(1,2),(1,2),(1,2),(1,2),(1,2),(2,3),(2,3),(2,3),(2,3),(2,3),(2,3),(2,3),(2,3),(2,3),(2,3),(2,3),(2,3),(2,3),(2,3),(2,3),(2,3),(2,3),(2,3),(1,2),(1,2),(1,2),(1,2),(1,2),(1,2),(1,2),(1,2),(1,2),(1,2),(1,2),(1,2),(1,2),(1,2),(1,2)</v>
      </c>
      <c r="Q477" s="3" t="str">
        <f>IF(D477="坦克碎片",VLOOKUP(C477,道具信息!$N$2:$O$291,2,FALSE)&amp;"碎片",VLOOKUP(C477,道具信息!$N$2:$O$291,2,FALSE))</f>
        <v>T2部件</v>
      </c>
      <c r="R477" s="3">
        <f t="shared" si="264"/>
        <v>1386</v>
      </c>
      <c r="S477" s="11">
        <f t="shared" si="265"/>
        <v>0.13900000000000001</v>
      </c>
      <c r="T477" s="3" t="str">
        <f>VLOOKUP(Q477,道具信息!$Q$3:$S$20,2,FALSE)</f>
        <v>CHEST_ITEM_TYPE_T2_PART</v>
      </c>
      <c r="U477" s="3" t="str">
        <f>IF(COUNTIF(U$436:U476,T477)=0,T477,"")</f>
        <v/>
      </c>
      <c r="V477" s="3" t="str">
        <f t="shared" si="261"/>
        <v>CHEST_ITEM_TYPE_T4_SHARD,CHEST_ITEM_TYPE_T1_PART,CHEST_ITEM_TYPE_T2_PART</v>
      </c>
      <c r="W477" s="13" t="str">
        <f t="shared" si="262"/>
        <v/>
      </c>
      <c r="X477" s="3" t="str">
        <f t="shared" si="260"/>
        <v/>
      </c>
      <c r="Y477" s="3" t="str">
        <f t="shared" si="263"/>
        <v>36.2%,46.4%,13.9%</v>
      </c>
    </row>
    <row r="478" spans="2:25" x14ac:dyDescent="0.3">
      <c r="B478" s="2">
        <f>数据源!B510</f>
        <v>10</v>
      </c>
      <c r="C478" s="2" t="str">
        <f>数据源!C510</f>
        <v>T2HP2</v>
      </c>
      <c r="D478" s="2" t="str">
        <f>数据源!D510</f>
        <v>部件</v>
      </c>
      <c r="E478" s="2">
        <f>数据源!E510</f>
        <v>51.800000000000011</v>
      </c>
      <c r="F478" s="2">
        <f>数据源!F510</f>
        <v>1.5</v>
      </c>
      <c r="G478" s="2">
        <f>数据源!G510</f>
        <v>5.1999999999999998E-3</v>
      </c>
      <c r="H478" s="2">
        <f>数据源!H510</f>
        <v>7.6962676962676951E-3</v>
      </c>
      <c r="I478" s="2">
        <f>数据源!I510</f>
        <v>77</v>
      </c>
      <c r="J478" s="3">
        <f t="shared" si="243"/>
        <v>1</v>
      </c>
      <c r="K478" s="3">
        <f t="shared" si="244"/>
        <v>2</v>
      </c>
      <c r="L478" s="3" t="str">
        <f t="shared" si="255"/>
        <v>部件</v>
      </c>
      <c r="M478" s="3">
        <f t="shared" ca="1" si="256"/>
        <v>92202</v>
      </c>
      <c r="N478" s="1" t="str">
        <f t="shared" ca="1" si="257"/>
        <v>51411,52411,53411,51421,52421,53421,51431,52431,53431,91001,91003,91005,91101,91103,91105,91201,91203,91205,91002,91004,91006,91102,91104,91106,91202,91204,91206,92001,92003,92005,92101,92103,92105,92201,92203,92205,92002,92004,92006,92102,92104,92106,92202</v>
      </c>
      <c r="O478" s="1" t="str">
        <f t="shared" si="258"/>
        <v>456,456,456,406,406,406,338,338,338,256,256,256,256,256,256,256,256,256,256,256,256,256,256,256,256,256,256,77,77,77,77,77,77,77,77,77,77,77,77,77,77,77,77</v>
      </c>
      <c r="P478" s="1" t="str">
        <f t="shared" si="259"/>
        <v>(1,3),(1,3),(1,3),(1,2),(1,2),(1,2),(1,2),(1,2),(1,2),(2,3),(2,3),(2,3),(2,3),(2,3),(2,3),(2,3),(2,3),(2,3),(2,3),(2,3),(2,3),(2,3),(2,3),(2,3),(2,3),(2,3),(2,3),(1,2),(1,2),(1,2),(1,2),(1,2),(1,2),(1,2),(1,2),(1,2),(1,2),(1,2),(1,2),(1,2),(1,2),(1,2),(1,2)</v>
      </c>
      <c r="Q478" s="3" t="str">
        <f>IF(D478="坦克碎片",VLOOKUP(C478,道具信息!$N$2:$O$291,2,FALSE)&amp;"碎片",VLOOKUP(C478,道具信息!$N$2:$O$291,2,FALSE))</f>
        <v>T2部件</v>
      </c>
      <c r="R478" s="3">
        <f t="shared" si="264"/>
        <v>1386</v>
      </c>
      <c r="S478" s="11">
        <f t="shared" si="265"/>
        <v>0.13900000000000001</v>
      </c>
      <c r="T478" s="3" t="str">
        <f>VLOOKUP(Q478,道具信息!$Q$3:$S$20,2,FALSE)</f>
        <v>CHEST_ITEM_TYPE_T2_PART</v>
      </c>
      <c r="U478" s="3" t="str">
        <f>IF(COUNTIF(U$436:U477,T478)=0,T478,"")</f>
        <v/>
      </c>
      <c r="V478" s="3" t="str">
        <f t="shared" si="261"/>
        <v>CHEST_ITEM_TYPE_T4_SHARD,CHEST_ITEM_TYPE_T1_PART,CHEST_ITEM_TYPE_T2_PART</v>
      </c>
      <c r="W478" s="13" t="str">
        <f t="shared" si="262"/>
        <v/>
      </c>
      <c r="X478" s="3" t="str">
        <f t="shared" si="260"/>
        <v/>
      </c>
      <c r="Y478" s="3" t="str">
        <f t="shared" si="263"/>
        <v>36.2%,46.4%,13.9%</v>
      </c>
    </row>
    <row r="479" spans="2:25" x14ac:dyDescent="0.3">
      <c r="B479" s="2">
        <f>数据源!B511</f>
        <v>10</v>
      </c>
      <c r="C479" s="2" t="str">
        <f>数据源!C511</f>
        <v>T2HP4</v>
      </c>
      <c r="D479" s="2" t="str">
        <f>数据源!D511</f>
        <v>部件</v>
      </c>
      <c r="E479" s="2">
        <f>数据源!E511</f>
        <v>51.800000000000011</v>
      </c>
      <c r="F479" s="2">
        <f>数据源!F511</f>
        <v>1.5</v>
      </c>
      <c r="G479" s="2">
        <f>数据源!G511</f>
        <v>5.1999999999999998E-3</v>
      </c>
      <c r="H479" s="2">
        <f>数据源!H511</f>
        <v>7.6962676962676951E-3</v>
      </c>
      <c r="I479" s="2">
        <f>数据源!I511</f>
        <v>77</v>
      </c>
      <c r="J479" s="3">
        <f t="shared" si="243"/>
        <v>1</v>
      </c>
      <c r="K479" s="3">
        <f t="shared" si="244"/>
        <v>2</v>
      </c>
      <c r="L479" s="3" t="str">
        <f t="shared" si="255"/>
        <v>部件</v>
      </c>
      <c r="M479" s="3">
        <f t="shared" ca="1" si="256"/>
        <v>92204</v>
      </c>
      <c r="N479" s="1" t="str">
        <f t="shared" ca="1" si="257"/>
        <v>51411,52411,53411,51421,52421,53421,51431,52431,53431,91001,91003,91005,91101,91103,91105,91201,91203,91205,91002,91004,91006,91102,91104,91106,91202,91204,91206,92001,92003,92005,92101,92103,92105,92201,92203,92205,92002,92004,92006,92102,92104,92106,92202,92204</v>
      </c>
      <c r="O479" s="1" t="str">
        <f t="shared" si="258"/>
        <v>456,456,456,406,406,406,338,338,338,256,256,256,256,256,256,256,256,256,256,256,256,256,256,256,256,256,256,77,77,77,77,77,77,77,77,77,77,77,77,77,77,77,77,77</v>
      </c>
      <c r="P479" s="1" t="str">
        <f t="shared" si="259"/>
        <v>(1,3),(1,3),(1,3),(1,2),(1,2),(1,2),(1,2),(1,2),(1,2),(2,3),(2,3),(2,3),(2,3),(2,3),(2,3),(2,3),(2,3),(2,3),(2,3),(2,3),(2,3),(2,3),(2,3),(2,3),(2,3),(2,3),(2,3),(1,2),(1,2),(1,2),(1,2),(1,2),(1,2),(1,2),(1,2),(1,2),(1,2),(1,2),(1,2),(1,2),(1,2),(1,2),(1,2),(1,2)</v>
      </c>
      <c r="Q479" s="3" t="str">
        <f>IF(D479="坦克碎片",VLOOKUP(C479,道具信息!$N$2:$O$291,2,FALSE)&amp;"碎片",VLOOKUP(C479,道具信息!$N$2:$O$291,2,FALSE))</f>
        <v>T2部件</v>
      </c>
      <c r="R479" s="3">
        <f t="shared" si="264"/>
        <v>1386</v>
      </c>
      <c r="S479" s="11">
        <f t="shared" si="265"/>
        <v>0.13900000000000001</v>
      </c>
      <c r="T479" s="3" t="str">
        <f>VLOOKUP(Q479,道具信息!$Q$3:$S$20,2,FALSE)</f>
        <v>CHEST_ITEM_TYPE_T2_PART</v>
      </c>
      <c r="U479" s="3" t="str">
        <f>IF(COUNTIF(U$436:U478,T479)=0,T479,"")</f>
        <v/>
      </c>
      <c r="V479" s="3" t="str">
        <f t="shared" si="261"/>
        <v>CHEST_ITEM_TYPE_T4_SHARD,CHEST_ITEM_TYPE_T1_PART,CHEST_ITEM_TYPE_T2_PART</v>
      </c>
      <c r="W479" s="13" t="str">
        <f t="shared" si="262"/>
        <v/>
      </c>
      <c r="X479" s="3" t="str">
        <f t="shared" si="260"/>
        <v/>
      </c>
      <c r="Y479" s="3" t="str">
        <f t="shared" si="263"/>
        <v>36.2%,46.4%,13.9%</v>
      </c>
    </row>
    <row r="480" spans="2:25" x14ac:dyDescent="0.3">
      <c r="B480" s="2">
        <f>数据源!B512</f>
        <v>10</v>
      </c>
      <c r="C480" s="2" t="str">
        <f>数据源!C512</f>
        <v>T2HP6</v>
      </c>
      <c r="D480" s="2" t="str">
        <f>数据源!D512</f>
        <v>部件</v>
      </c>
      <c r="E480" s="2">
        <f>数据源!E512</f>
        <v>51.800000000000011</v>
      </c>
      <c r="F480" s="2">
        <f>数据源!F512</f>
        <v>1.5</v>
      </c>
      <c r="G480" s="2">
        <f>数据源!G512</f>
        <v>5.1999999999999998E-3</v>
      </c>
      <c r="H480" s="2">
        <f>数据源!H512</f>
        <v>7.6962676962676951E-3</v>
      </c>
      <c r="I480" s="2">
        <f>数据源!I512</f>
        <v>77</v>
      </c>
      <c r="J480" s="3">
        <f t="shared" si="243"/>
        <v>1</v>
      </c>
      <c r="K480" s="3">
        <f t="shared" si="244"/>
        <v>2</v>
      </c>
      <c r="L480" s="3" t="str">
        <f t="shared" si="255"/>
        <v>部件</v>
      </c>
      <c r="M480" s="3">
        <f t="shared" ca="1" si="256"/>
        <v>92206</v>
      </c>
      <c r="N480" s="1" t="str">
        <f t="shared" ca="1" si="257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</v>
      </c>
      <c r="O480" s="1" t="str">
        <f t="shared" si="258"/>
        <v>456,456,456,406,406,406,338,338,338,256,256,256,256,256,256,256,256,256,256,256,256,256,256,256,256,256,256,77,77,77,77,77,77,77,77,77,77,77,77,77,77,77,77,77,77</v>
      </c>
      <c r="P480" s="1" t="str">
        <f t="shared" si="259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</v>
      </c>
      <c r="Q480" s="3" t="str">
        <f>IF(D480="坦克碎片",VLOOKUP(C480,道具信息!$N$2:$O$291,2,FALSE)&amp;"碎片",VLOOKUP(C480,道具信息!$N$2:$O$291,2,FALSE))</f>
        <v>T2部件</v>
      </c>
      <c r="R480" s="3">
        <f t="shared" si="264"/>
        <v>1386</v>
      </c>
      <c r="S480" s="11">
        <f t="shared" si="265"/>
        <v>0.13900000000000001</v>
      </c>
      <c r="T480" s="3" t="str">
        <f>VLOOKUP(Q480,道具信息!$Q$3:$S$20,2,FALSE)</f>
        <v>CHEST_ITEM_TYPE_T2_PART</v>
      </c>
      <c r="U480" s="3" t="str">
        <f>IF(COUNTIF(U$436:U479,T480)=0,T480,"")</f>
        <v/>
      </c>
      <c r="V480" s="3" t="str">
        <f t="shared" si="261"/>
        <v>CHEST_ITEM_TYPE_T4_SHARD,CHEST_ITEM_TYPE_T1_PART,CHEST_ITEM_TYPE_T2_PART</v>
      </c>
      <c r="W480" s="13" t="str">
        <f t="shared" si="262"/>
        <v/>
      </c>
      <c r="X480" s="3" t="str">
        <f t="shared" si="260"/>
        <v/>
      </c>
      <c r="Y480" s="3" t="str">
        <f t="shared" si="263"/>
        <v>36.2%,46.4%,13.9%</v>
      </c>
    </row>
    <row r="481" spans="2:25" x14ac:dyDescent="0.3">
      <c r="B481" s="2">
        <f>数据源!B513</f>
        <v>10</v>
      </c>
      <c r="C481" s="2" t="str">
        <f>数据源!C513</f>
        <v>T3LP1</v>
      </c>
      <c r="D481" s="2" t="str">
        <f>数据源!D513</f>
        <v>部件</v>
      </c>
      <c r="E481" s="2">
        <f>数据源!E513</f>
        <v>342</v>
      </c>
      <c r="F481" s="2">
        <f>数据源!F513</f>
        <v>1</v>
      </c>
      <c r="G481" s="2">
        <f>数据源!G513</f>
        <v>5.0000000000000001E-3</v>
      </c>
      <c r="H481" s="2">
        <f>数据源!H513</f>
        <v>1.6812865497076025E-3</v>
      </c>
      <c r="I481" s="2">
        <f>数据源!I513</f>
        <v>17</v>
      </c>
      <c r="J481" s="3">
        <f t="shared" si="243"/>
        <v>1</v>
      </c>
      <c r="K481" s="3">
        <f t="shared" si="244"/>
        <v>1</v>
      </c>
      <c r="L481" s="3" t="str">
        <f t="shared" si="255"/>
        <v>部件</v>
      </c>
      <c r="M481" s="3">
        <f t="shared" ca="1" si="256"/>
        <v>93001</v>
      </c>
      <c r="N481" s="1" t="str">
        <f t="shared" ca="1" si="257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</v>
      </c>
      <c r="O481" s="1" t="str">
        <f t="shared" si="258"/>
        <v>456,456,456,406,406,406,338,338,338,256,256,256,256,256,256,256,256,256,256,256,256,256,256,256,256,256,256,77,77,77,77,77,77,77,77,77,77,77,77,77,77,77,77,77,77,17</v>
      </c>
      <c r="P481" s="1" t="str">
        <f t="shared" si="259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</v>
      </c>
      <c r="Q481" s="3" t="str">
        <f>IF(D481="坦克碎片",VLOOKUP(C481,道具信息!$N$2:$O$291,2,FALSE)&amp;"碎片",VLOOKUP(C481,道具信息!$N$2:$O$291,2,FALSE))</f>
        <v>T3部件</v>
      </c>
      <c r="R481" s="3">
        <f t="shared" si="264"/>
        <v>306</v>
      </c>
      <c r="S481" s="11">
        <f t="shared" si="265"/>
        <v>3.1E-2</v>
      </c>
      <c r="T481" s="3" t="str">
        <f>VLOOKUP(Q481,道具信息!$Q$3:$S$20,2,FALSE)</f>
        <v>CHEST_ITEM_TYPE_T3_PART</v>
      </c>
      <c r="U481" s="3" t="str">
        <f>IF(COUNTIF(U$436:U480,T481)=0,T481,"")</f>
        <v>CHEST_ITEM_TYPE_T3_PART</v>
      </c>
      <c r="V481" s="3" t="str">
        <f t="shared" si="261"/>
        <v>CHEST_ITEM_TYPE_T4_SHARD,CHEST_ITEM_TYPE_T1_PART,CHEST_ITEM_TYPE_T2_PART,CHEST_ITEM_TYPE_T3_PART</v>
      </c>
      <c r="W481" s="13">
        <f t="shared" si="262"/>
        <v>3.1E-2</v>
      </c>
      <c r="X481" s="3" t="str">
        <f t="shared" si="260"/>
        <v>3.1%</v>
      </c>
      <c r="Y481" s="3" t="str">
        <f t="shared" si="263"/>
        <v>36.2%,46.4%,13.9%,3.1%</v>
      </c>
    </row>
    <row r="482" spans="2:25" x14ac:dyDescent="0.3">
      <c r="B482" s="2">
        <f>数据源!B514</f>
        <v>10</v>
      </c>
      <c r="C482" s="2" t="str">
        <f>数据源!C514</f>
        <v>T3LP3</v>
      </c>
      <c r="D482" s="2" t="str">
        <f>数据源!D514</f>
        <v>部件</v>
      </c>
      <c r="E482" s="2">
        <f>数据源!E514</f>
        <v>342</v>
      </c>
      <c r="F482" s="2">
        <f>数据源!F514</f>
        <v>1</v>
      </c>
      <c r="G482" s="2">
        <f>数据源!G514</f>
        <v>5.0000000000000001E-3</v>
      </c>
      <c r="H482" s="2">
        <f>数据源!H514</f>
        <v>1.6812865497076025E-3</v>
      </c>
      <c r="I482" s="2">
        <f>数据源!I514</f>
        <v>17</v>
      </c>
      <c r="J482" s="3">
        <f t="shared" si="243"/>
        <v>1</v>
      </c>
      <c r="K482" s="3">
        <f t="shared" si="244"/>
        <v>1</v>
      </c>
      <c r="L482" s="3" t="str">
        <f t="shared" si="255"/>
        <v>部件</v>
      </c>
      <c r="M482" s="3">
        <f t="shared" ca="1" si="256"/>
        <v>93003</v>
      </c>
      <c r="N482" s="1" t="str">
        <f t="shared" ca="1" si="257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</v>
      </c>
      <c r="O482" s="1" t="str">
        <f t="shared" si="258"/>
        <v>456,456,456,406,406,406,338,338,338,256,256,256,256,256,256,256,256,256,256,256,256,256,256,256,256,256,256,77,77,77,77,77,77,77,77,77,77,77,77,77,77,77,77,77,77,17,17</v>
      </c>
      <c r="P482" s="1" t="str">
        <f t="shared" si="259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</v>
      </c>
      <c r="Q482" s="3" t="str">
        <f>IF(D482="坦克碎片",VLOOKUP(C482,道具信息!$N$2:$O$291,2,FALSE)&amp;"碎片",VLOOKUP(C482,道具信息!$N$2:$O$291,2,FALSE))</f>
        <v>T3部件</v>
      </c>
      <c r="R482" s="3">
        <f t="shared" si="264"/>
        <v>306</v>
      </c>
      <c r="S482" s="11">
        <f t="shared" si="265"/>
        <v>3.1E-2</v>
      </c>
      <c r="T482" s="3" t="str">
        <f>VLOOKUP(Q482,道具信息!$Q$3:$S$20,2,FALSE)</f>
        <v>CHEST_ITEM_TYPE_T3_PART</v>
      </c>
      <c r="U482" s="3" t="str">
        <f>IF(COUNTIF(U$436:U481,T482)=0,T482,"")</f>
        <v/>
      </c>
      <c r="V482" s="3" t="str">
        <f t="shared" si="261"/>
        <v>CHEST_ITEM_TYPE_T4_SHARD,CHEST_ITEM_TYPE_T1_PART,CHEST_ITEM_TYPE_T2_PART,CHEST_ITEM_TYPE_T3_PART</v>
      </c>
      <c r="W482" s="13" t="str">
        <f t="shared" si="262"/>
        <v/>
      </c>
      <c r="X482" s="3" t="str">
        <f t="shared" si="260"/>
        <v/>
      </c>
      <c r="Y482" s="3" t="str">
        <f t="shared" si="263"/>
        <v>36.2%,46.4%,13.9%,3.1%</v>
      </c>
    </row>
    <row r="483" spans="2:25" x14ac:dyDescent="0.3">
      <c r="B483" s="2">
        <f>数据源!B515</f>
        <v>10</v>
      </c>
      <c r="C483" s="2" t="str">
        <f>数据源!C515</f>
        <v>T3LP5</v>
      </c>
      <c r="D483" s="2" t="str">
        <f>数据源!D515</f>
        <v>部件</v>
      </c>
      <c r="E483" s="2">
        <f>数据源!E515</f>
        <v>342</v>
      </c>
      <c r="F483" s="2">
        <f>数据源!F515</f>
        <v>1</v>
      </c>
      <c r="G483" s="2">
        <f>数据源!G515</f>
        <v>5.0000000000000001E-3</v>
      </c>
      <c r="H483" s="2">
        <f>数据源!H515</f>
        <v>1.6812865497076025E-3</v>
      </c>
      <c r="I483" s="2">
        <f>数据源!I515</f>
        <v>17</v>
      </c>
      <c r="J483" s="3">
        <f t="shared" si="243"/>
        <v>1</v>
      </c>
      <c r="K483" s="3">
        <f t="shared" si="244"/>
        <v>1</v>
      </c>
      <c r="L483" s="3" t="str">
        <f t="shared" si="255"/>
        <v>部件</v>
      </c>
      <c r="M483" s="3">
        <f t="shared" ca="1" si="256"/>
        <v>93005</v>
      </c>
      <c r="N483" s="1" t="str">
        <f t="shared" ca="1" si="257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</v>
      </c>
      <c r="O483" s="1" t="str">
        <f t="shared" si="258"/>
        <v>456,456,456,406,406,406,338,338,338,256,256,256,256,256,256,256,256,256,256,256,256,256,256,256,256,256,256,77,77,77,77,77,77,77,77,77,77,77,77,77,77,77,77,77,77,17,17,17</v>
      </c>
      <c r="P483" s="1" t="str">
        <f t="shared" si="259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</v>
      </c>
      <c r="Q483" s="3" t="str">
        <f>IF(D483="坦克碎片",VLOOKUP(C483,道具信息!$N$2:$O$291,2,FALSE)&amp;"碎片",VLOOKUP(C483,道具信息!$N$2:$O$291,2,FALSE))</f>
        <v>T3部件</v>
      </c>
      <c r="R483" s="3">
        <f t="shared" si="264"/>
        <v>306</v>
      </c>
      <c r="S483" s="11">
        <f t="shared" si="265"/>
        <v>3.1E-2</v>
      </c>
      <c r="T483" s="3" t="str">
        <f>VLOOKUP(Q483,道具信息!$Q$3:$S$20,2,FALSE)</f>
        <v>CHEST_ITEM_TYPE_T3_PART</v>
      </c>
      <c r="U483" s="3" t="str">
        <f>IF(COUNTIF(U$436:U482,T483)=0,T483,"")</f>
        <v/>
      </c>
      <c r="V483" s="3" t="str">
        <f t="shared" si="261"/>
        <v>CHEST_ITEM_TYPE_T4_SHARD,CHEST_ITEM_TYPE_T1_PART,CHEST_ITEM_TYPE_T2_PART,CHEST_ITEM_TYPE_T3_PART</v>
      </c>
      <c r="W483" s="13" t="str">
        <f t="shared" si="262"/>
        <v/>
      </c>
      <c r="X483" s="3" t="str">
        <f t="shared" si="260"/>
        <v/>
      </c>
      <c r="Y483" s="3" t="str">
        <f t="shared" si="263"/>
        <v>36.2%,46.4%,13.9%,3.1%</v>
      </c>
    </row>
    <row r="484" spans="2:25" x14ac:dyDescent="0.3">
      <c r="B484" s="2">
        <f>数据源!B516</f>
        <v>10</v>
      </c>
      <c r="C484" s="2" t="str">
        <f>数据源!C516</f>
        <v>T3MP1</v>
      </c>
      <c r="D484" s="2" t="str">
        <f>数据源!D516</f>
        <v>部件</v>
      </c>
      <c r="E484" s="2">
        <f>数据源!E516</f>
        <v>342</v>
      </c>
      <c r="F484" s="2">
        <f>数据源!F516</f>
        <v>1</v>
      </c>
      <c r="G484" s="2">
        <f>数据源!G516</f>
        <v>5.0000000000000001E-3</v>
      </c>
      <c r="H484" s="2">
        <f>数据源!H516</f>
        <v>1.6812865497076025E-3</v>
      </c>
      <c r="I484" s="2">
        <f>数据源!I516</f>
        <v>17</v>
      </c>
      <c r="J484" s="3">
        <f t="shared" si="243"/>
        <v>1</v>
      </c>
      <c r="K484" s="3">
        <f t="shared" si="244"/>
        <v>1</v>
      </c>
      <c r="L484" s="3" t="str">
        <f t="shared" si="255"/>
        <v>部件</v>
      </c>
      <c r="M484" s="3">
        <f t="shared" ca="1" si="256"/>
        <v>93101</v>
      </c>
      <c r="N484" s="1" t="str">
        <f t="shared" ca="1" si="257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</v>
      </c>
      <c r="O484" s="1" t="str">
        <f t="shared" si="258"/>
        <v>456,456,456,406,406,406,338,338,338,256,256,256,256,256,256,256,256,256,256,256,256,256,256,256,256,256,256,77,77,77,77,77,77,77,77,77,77,77,77,77,77,77,77,77,77,17,17,17,17</v>
      </c>
      <c r="P484" s="1" t="str">
        <f t="shared" si="259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</v>
      </c>
      <c r="Q484" s="3" t="str">
        <f>IF(D484="坦克碎片",VLOOKUP(C484,道具信息!$N$2:$O$291,2,FALSE)&amp;"碎片",VLOOKUP(C484,道具信息!$N$2:$O$291,2,FALSE))</f>
        <v>T3部件</v>
      </c>
      <c r="R484" s="3">
        <f t="shared" si="264"/>
        <v>306</v>
      </c>
      <c r="S484" s="11">
        <f t="shared" si="265"/>
        <v>3.1E-2</v>
      </c>
      <c r="T484" s="3" t="str">
        <f>VLOOKUP(Q484,道具信息!$Q$3:$S$20,2,FALSE)</f>
        <v>CHEST_ITEM_TYPE_T3_PART</v>
      </c>
      <c r="U484" s="3" t="str">
        <f>IF(COUNTIF(U$436:U483,T484)=0,T484,"")</f>
        <v/>
      </c>
      <c r="V484" s="3" t="str">
        <f t="shared" si="261"/>
        <v>CHEST_ITEM_TYPE_T4_SHARD,CHEST_ITEM_TYPE_T1_PART,CHEST_ITEM_TYPE_T2_PART,CHEST_ITEM_TYPE_T3_PART</v>
      </c>
      <c r="W484" s="13" t="str">
        <f t="shared" si="262"/>
        <v/>
      </c>
      <c r="X484" s="3" t="str">
        <f t="shared" si="260"/>
        <v/>
      </c>
      <c r="Y484" s="3" t="str">
        <f t="shared" si="263"/>
        <v>36.2%,46.4%,13.9%,3.1%</v>
      </c>
    </row>
    <row r="485" spans="2:25" x14ac:dyDescent="0.3">
      <c r="B485" s="2">
        <f>数据源!B517</f>
        <v>10</v>
      </c>
      <c r="C485" s="2" t="str">
        <f>数据源!C517</f>
        <v>T3MP3</v>
      </c>
      <c r="D485" s="2" t="str">
        <f>数据源!D517</f>
        <v>部件</v>
      </c>
      <c r="E485" s="2">
        <f>数据源!E517</f>
        <v>342</v>
      </c>
      <c r="F485" s="2">
        <f>数据源!F517</f>
        <v>1</v>
      </c>
      <c r="G485" s="2">
        <f>数据源!G517</f>
        <v>5.0000000000000001E-3</v>
      </c>
      <c r="H485" s="2">
        <f>数据源!H517</f>
        <v>1.6812865497076025E-3</v>
      </c>
      <c r="I485" s="2">
        <f>数据源!I517</f>
        <v>17</v>
      </c>
      <c r="J485" s="3">
        <f t="shared" si="243"/>
        <v>1</v>
      </c>
      <c r="K485" s="3">
        <f t="shared" si="244"/>
        <v>1</v>
      </c>
      <c r="L485" s="3" t="str">
        <f t="shared" si="255"/>
        <v>部件</v>
      </c>
      <c r="M485" s="3">
        <f t="shared" ca="1" si="256"/>
        <v>93103</v>
      </c>
      <c r="N485" s="1" t="str">
        <f t="shared" ca="1" si="257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</v>
      </c>
      <c r="O485" s="1" t="str">
        <f t="shared" si="258"/>
        <v>456,456,456,406,406,406,338,338,338,256,256,256,256,256,256,256,256,256,256,256,256,256,256,256,256,256,256,77,77,77,77,77,77,77,77,77,77,77,77,77,77,77,77,77,77,17,17,17,17,17</v>
      </c>
      <c r="P485" s="1" t="str">
        <f t="shared" si="259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</v>
      </c>
      <c r="Q485" s="3" t="str">
        <f>IF(D485="坦克碎片",VLOOKUP(C485,道具信息!$N$2:$O$291,2,FALSE)&amp;"碎片",VLOOKUP(C485,道具信息!$N$2:$O$291,2,FALSE))</f>
        <v>T3部件</v>
      </c>
      <c r="R485" s="3">
        <f t="shared" si="264"/>
        <v>306</v>
      </c>
      <c r="S485" s="11">
        <f t="shared" si="265"/>
        <v>3.1E-2</v>
      </c>
      <c r="T485" s="3" t="str">
        <f>VLOOKUP(Q485,道具信息!$Q$3:$S$20,2,FALSE)</f>
        <v>CHEST_ITEM_TYPE_T3_PART</v>
      </c>
      <c r="U485" s="3" t="str">
        <f>IF(COUNTIF(U$436:U484,T485)=0,T485,"")</f>
        <v/>
      </c>
      <c r="V485" s="3" t="str">
        <f t="shared" si="261"/>
        <v>CHEST_ITEM_TYPE_T4_SHARD,CHEST_ITEM_TYPE_T1_PART,CHEST_ITEM_TYPE_T2_PART,CHEST_ITEM_TYPE_T3_PART</v>
      </c>
      <c r="W485" s="13" t="str">
        <f t="shared" si="262"/>
        <v/>
      </c>
      <c r="X485" s="3" t="str">
        <f t="shared" si="260"/>
        <v/>
      </c>
      <c r="Y485" s="3" t="str">
        <f t="shared" si="263"/>
        <v>36.2%,46.4%,13.9%,3.1%</v>
      </c>
    </row>
    <row r="486" spans="2:25" x14ac:dyDescent="0.3">
      <c r="B486" s="2">
        <f>数据源!B518</f>
        <v>10</v>
      </c>
      <c r="C486" s="2" t="str">
        <f>数据源!C518</f>
        <v>T3MP5</v>
      </c>
      <c r="D486" s="2" t="str">
        <f>数据源!D518</f>
        <v>部件</v>
      </c>
      <c r="E486" s="2">
        <f>数据源!E518</f>
        <v>342</v>
      </c>
      <c r="F486" s="2">
        <f>数据源!F518</f>
        <v>1</v>
      </c>
      <c r="G486" s="2">
        <f>数据源!G518</f>
        <v>5.0000000000000001E-3</v>
      </c>
      <c r="H486" s="2">
        <f>数据源!H518</f>
        <v>1.6812865497076025E-3</v>
      </c>
      <c r="I486" s="2">
        <f>数据源!I518</f>
        <v>17</v>
      </c>
      <c r="J486" s="3">
        <f t="shared" si="243"/>
        <v>1</v>
      </c>
      <c r="K486" s="3">
        <f t="shared" si="244"/>
        <v>1</v>
      </c>
      <c r="L486" s="3" t="str">
        <f t="shared" ref="L486:L516" si="266">RIGHT(D486,2)</f>
        <v>部件</v>
      </c>
      <c r="M486" s="3">
        <f t="shared" ref="M486:M516" ca="1" si="267">IF(OR(L486="坦克",L486="碎片"),VLOOKUP(C486,INDIRECT("坦克ID"),MATCH(L486&amp;"ID",INDIRECT("坦克标头"),0),FALSE),VLOOKUP(C486,INDIRECT(L486&amp;"ID"),2,FALSE))</f>
        <v>93105</v>
      </c>
      <c r="N486" s="1" t="str">
        <f t="shared" ref="N486:N516" ca="1" si="268">N485&amp;","&amp;M486</f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486" s="1" t="str">
        <f t="shared" ref="O486:O516" si="269">O485&amp;","&amp;I486</f>
        <v>456,456,456,406,406,406,338,338,338,256,256,256,256,256,256,256,256,256,256,256,256,256,256,256,256,256,256,77,77,77,77,77,77,77,77,77,77,77,77,77,77,77,77,77,77,17,17,17,17,17,17</v>
      </c>
      <c r="P486" s="1" t="str">
        <f t="shared" ref="P486:P516" si="270">P485&amp;","&amp;"("&amp;J486&amp;","&amp;K486&amp;")"</f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</v>
      </c>
      <c r="Q486" s="3" t="str">
        <f>IF(D486="坦克碎片",VLOOKUP(C486,道具信息!$N$2:$O$291,2,FALSE)&amp;"碎片",VLOOKUP(C486,道具信息!$N$2:$O$291,2,FALSE))</f>
        <v>T3部件</v>
      </c>
      <c r="R486" s="3">
        <f t="shared" si="264"/>
        <v>306</v>
      </c>
      <c r="S486" s="11">
        <f t="shared" si="265"/>
        <v>3.1E-2</v>
      </c>
      <c r="T486" s="3" t="str">
        <f>VLOOKUP(Q486,道具信息!$Q$3:$S$20,2,FALSE)</f>
        <v>CHEST_ITEM_TYPE_T3_PART</v>
      </c>
      <c r="U486" s="3" t="str">
        <f>IF(COUNTIF(U$436:U485,T486)=0,T486,"")</f>
        <v/>
      </c>
      <c r="V486" s="3" t="str">
        <f t="shared" si="261"/>
        <v>CHEST_ITEM_TYPE_T4_SHARD,CHEST_ITEM_TYPE_T1_PART,CHEST_ITEM_TYPE_T2_PART,CHEST_ITEM_TYPE_T3_PART</v>
      </c>
      <c r="W486" s="13" t="str">
        <f t="shared" si="262"/>
        <v/>
      </c>
      <c r="X486" s="3" t="str">
        <f t="shared" si="260"/>
        <v/>
      </c>
      <c r="Y486" s="3" t="str">
        <f t="shared" si="263"/>
        <v>36.2%,46.4%,13.9%,3.1%</v>
      </c>
    </row>
    <row r="487" spans="2:25" x14ac:dyDescent="0.3">
      <c r="B487" s="2">
        <f>数据源!B519</f>
        <v>10</v>
      </c>
      <c r="C487" s="2" t="str">
        <f>数据源!C519</f>
        <v>T3HP1</v>
      </c>
      <c r="D487" s="2" t="str">
        <f>数据源!D519</f>
        <v>部件</v>
      </c>
      <c r="E487" s="2">
        <f>数据源!E519</f>
        <v>342</v>
      </c>
      <c r="F487" s="2">
        <f>数据源!F519</f>
        <v>1</v>
      </c>
      <c r="G487" s="2">
        <f>数据源!G519</f>
        <v>5.0000000000000001E-3</v>
      </c>
      <c r="H487" s="2">
        <f>数据源!H519</f>
        <v>1.6812865497076025E-3</v>
      </c>
      <c r="I487" s="2">
        <f>数据源!I519</f>
        <v>17</v>
      </c>
      <c r="J487" s="3">
        <f t="shared" si="243"/>
        <v>1</v>
      </c>
      <c r="K487" s="3">
        <f t="shared" si="244"/>
        <v>1</v>
      </c>
      <c r="L487" s="3" t="str">
        <f t="shared" si="266"/>
        <v>部件</v>
      </c>
      <c r="M487" s="3">
        <f t="shared" ca="1" si="267"/>
        <v>93201</v>
      </c>
      <c r="N487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487" s="1" t="str">
        <f t="shared" si="269"/>
        <v>456,456,456,406,406,406,338,338,338,256,256,256,256,256,256,256,256,256,256,256,256,256,256,256,256,256,256,77,77,77,77,77,77,77,77,77,77,77,77,77,77,77,77,77,77,17,17,17,17,17,17,17</v>
      </c>
      <c r="P487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</v>
      </c>
      <c r="Q487" s="3" t="str">
        <f>IF(D487="坦克碎片",VLOOKUP(C487,道具信息!$N$2:$O$291,2,FALSE)&amp;"碎片",VLOOKUP(C487,道具信息!$N$2:$O$291,2,FALSE))</f>
        <v>T3部件</v>
      </c>
      <c r="R487" s="3">
        <f t="shared" si="264"/>
        <v>306</v>
      </c>
      <c r="S487" s="11">
        <f t="shared" si="265"/>
        <v>3.1E-2</v>
      </c>
      <c r="T487" s="3" t="str">
        <f>VLOOKUP(Q487,道具信息!$Q$3:$S$20,2,FALSE)</f>
        <v>CHEST_ITEM_TYPE_T3_PART</v>
      </c>
      <c r="U487" s="3" t="str">
        <f>IF(COUNTIF(U$436:U486,T487)=0,T487,"")</f>
        <v/>
      </c>
      <c r="V487" s="3" t="str">
        <f t="shared" si="261"/>
        <v>CHEST_ITEM_TYPE_T4_SHARD,CHEST_ITEM_TYPE_T1_PART,CHEST_ITEM_TYPE_T2_PART,CHEST_ITEM_TYPE_T3_PART</v>
      </c>
      <c r="W487" s="13" t="str">
        <f t="shared" si="262"/>
        <v/>
      </c>
      <c r="X487" s="3" t="str">
        <f t="shared" si="260"/>
        <v/>
      </c>
      <c r="Y487" s="3" t="str">
        <f t="shared" si="263"/>
        <v>36.2%,46.4%,13.9%,3.1%</v>
      </c>
    </row>
    <row r="488" spans="2:25" x14ac:dyDescent="0.3">
      <c r="B488" s="2">
        <f>数据源!B520</f>
        <v>10</v>
      </c>
      <c r="C488" s="2" t="str">
        <f>数据源!C520</f>
        <v>T3HP3</v>
      </c>
      <c r="D488" s="2" t="str">
        <f>数据源!D520</f>
        <v>部件</v>
      </c>
      <c r="E488" s="2">
        <f>数据源!E520</f>
        <v>342</v>
      </c>
      <c r="F488" s="2">
        <f>数据源!F520</f>
        <v>1</v>
      </c>
      <c r="G488" s="2">
        <f>数据源!G520</f>
        <v>5.0000000000000001E-3</v>
      </c>
      <c r="H488" s="2">
        <f>数据源!H520</f>
        <v>1.6812865497076025E-3</v>
      </c>
      <c r="I488" s="2">
        <f>数据源!I520</f>
        <v>17</v>
      </c>
      <c r="J488" s="3">
        <f t="shared" si="243"/>
        <v>1</v>
      </c>
      <c r="K488" s="3">
        <f t="shared" si="244"/>
        <v>1</v>
      </c>
      <c r="L488" s="3" t="str">
        <f t="shared" si="266"/>
        <v>部件</v>
      </c>
      <c r="M488" s="3">
        <f t="shared" ca="1" si="267"/>
        <v>93203</v>
      </c>
      <c r="N488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488" s="1" t="str">
        <f t="shared" si="269"/>
        <v>456,456,456,406,406,406,338,338,338,256,256,256,256,256,256,256,256,256,256,256,256,256,256,256,256,256,256,77,77,77,77,77,77,77,77,77,77,77,77,77,77,77,77,77,77,17,17,17,17,17,17,17,17</v>
      </c>
      <c r="P488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</v>
      </c>
      <c r="Q488" s="3" t="str">
        <f>IF(D488="坦克碎片",VLOOKUP(C488,道具信息!$N$2:$O$291,2,FALSE)&amp;"碎片",VLOOKUP(C488,道具信息!$N$2:$O$291,2,FALSE))</f>
        <v>T3部件</v>
      </c>
      <c r="R488" s="3">
        <f t="shared" si="264"/>
        <v>306</v>
      </c>
      <c r="S488" s="11">
        <f t="shared" si="265"/>
        <v>3.1E-2</v>
      </c>
      <c r="T488" s="3" t="str">
        <f>VLOOKUP(Q488,道具信息!$Q$3:$S$20,2,FALSE)</f>
        <v>CHEST_ITEM_TYPE_T3_PART</v>
      </c>
      <c r="U488" s="3" t="str">
        <f>IF(COUNTIF(U$436:U487,T488)=0,T488,"")</f>
        <v/>
      </c>
      <c r="V488" s="3" t="str">
        <f t="shared" si="261"/>
        <v>CHEST_ITEM_TYPE_T4_SHARD,CHEST_ITEM_TYPE_T1_PART,CHEST_ITEM_TYPE_T2_PART,CHEST_ITEM_TYPE_T3_PART</v>
      </c>
      <c r="W488" s="13" t="str">
        <f t="shared" si="262"/>
        <v/>
      </c>
      <c r="X488" s="3" t="str">
        <f t="shared" si="260"/>
        <v/>
      </c>
      <c r="Y488" s="3" t="str">
        <f t="shared" si="263"/>
        <v>36.2%,46.4%,13.9%,3.1%</v>
      </c>
    </row>
    <row r="489" spans="2:25" x14ac:dyDescent="0.3">
      <c r="B489" s="2">
        <f>数据源!B521</f>
        <v>10</v>
      </c>
      <c r="C489" s="2" t="str">
        <f>数据源!C521</f>
        <v>T3HP5</v>
      </c>
      <c r="D489" s="2" t="str">
        <f>数据源!D521</f>
        <v>部件</v>
      </c>
      <c r="E489" s="2">
        <f>数据源!E521</f>
        <v>342</v>
      </c>
      <c r="F489" s="2">
        <f>数据源!F521</f>
        <v>1</v>
      </c>
      <c r="G489" s="2">
        <f>数据源!G521</f>
        <v>5.0000000000000001E-3</v>
      </c>
      <c r="H489" s="2">
        <f>数据源!H521</f>
        <v>1.6812865497076025E-3</v>
      </c>
      <c r="I489" s="2">
        <f>数据源!I521</f>
        <v>17</v>
      </c>
      <c r="J489" s="3">
        <f t="shared" si="243"/>
        <v>1</v>
      </c>
      <c r="K489" s="3">
        <f t="shared" si="244"/>
        <v>1</v>
      </c>
      <c r="L489" s="3" t="str">
        <f t="shared" si="266"/>
        <v>部件</v>
      </c>
      <c r="M489" s="3">
        <f t="shared" ca="1" si="267"/>
        <v>93205</v>
      </c>
      <c r="N489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489" s="1" t="str">
        <f t="shared" si="269"/>
        <v>456,456,456,406,406,406,338,338,338,256,256,256,256,256,256,256,256,256,256,256,256,256,256,256,256,256,256,77,77,77,77,77,77,77,77,77,77,77,77,77,77,77,77,77,77,17,17,17,17,17,17,17,17,17</v>
      </c>
      <c r="P489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</v>
      </c>
      <c r="Q489" s="3" t="str">
        <f>IF(D489="坦克碎片",VLOOKUP(C489,道具信息!$N$2:$O$291,2,FALSE)&amp;"碎片",VLOOKUP(C489,道具信息!$N$2:$O$291,2,FALSE))</f>
        <v>T3部件</v>
      </c>
      <c r="R489" s="3">
        <f t="shared" si="264"/>
        <v>306</v>
      </c>
      <c r="S489" s="11">
        <f t="shared" si="265"/>
        <v>3.1E-2</v>
      </c>
      <c r="T489" s="3" t="str">
        <f>VLOOKUP(Q489,道具信息!$Q$3:$S$20,2,FALSE)</f>
        <v>CHEST_ITEM_TYPE_T3_PART</v>
      </c>
      <c r="U489" s="3" t="str">
        <f>IF(COUNTIF(U$436:U488,T489)=0,T489,"")</f>
        <v/>
      </c>
      <c r="V489" s="3" t="str">
        <f t="shared" si="261"/>
        <v>CHEST_ITEM_TYPE_T4_SHARD,CHEST_ITEM_TYPE_T1_PART,CHEST_ITEM_TYPE_T2_PART,CHEST_ITEM_TYPE_T3_PART</v>
      </c>
      <c r="W489" s="13" t="str">
        <f t="shared" si="262"/>
        <v/>
      </c>
      <c r="X489" s="3" t="str">
        <f t="shared" si="260"/>
        <v/>
      </c>
      <c r="Y489" s="3" t="str">
        <f t="shared" si="263"/>
        <v>36.2%,46.4%,13.9%,3.1%</v>
      </c>
    </row>
    <row r="490" spans="2:25" x14ac:dyDescent="0.3">
      <c r="B490" s="2">
        <f>数据源!B522</f>
        <v>10</v>
      </c>
      <c r="C490" s="2" t="str">
        <f>数据源!C522</f>
        <v>T3LP2</v>
      </c>
      <c r="D490" s="2" t="str">
        <f>数据源!D522</f>
        <v>部件</v>
      </c>
      <c r="E490" s="2">
        <f>数据源!E522</f>
        <v>342</v>
      </c>
      <c r="F490" s="2">
        <f>数据源!F522</f>
        <v>1</v>
      </c>
      <c r="G490" s="2">
        <f>数据源!G522</f>
        <v>5.0000000000000001E-3</v>
      </c>
      <c r="H490" s="2">
        <f>数据源!H522</f>
        <v>1.6812865497076025E-3</v>
      </c>
      <c r="I490" s="2">
        <f>数据源!I522</f>
        <v>17</v>
      </c>
      <c r="J490" s="3">
        <f t="shared" si="243"/>
        <v>1</v>
      </c>
      <c r="K490" s="3">
        <f t="shared" si="244"/>
        <v>1</v>
      </c>
      <c r="L490" s="3" t="str">
        <f t="shared" si="266"/>
        <v>部件</v>
      </c>
      <c r="M490" s="3">
        <f t="shared" ca="1" si="267"/>
        <v>93002</v>
      </c>
      <c r="N490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490" s="1" t="str">
        <f t="shared" si="269"/>
        <v>456,456,456,406,406,406,338,338,338,256,256,256,256,256,256,256,256,256,256,256,256,256,256,256,256,256,256,77,77,77,77,77,77,77,77,77,77,77,77,77,77,77,77,77,77,17,17,17,17,17,17,17,17,17,17</v>
      </c>
      <c r="P490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</v>
      </c>
      <c r="Q490" s="3" t="str">
        <f>IF(D490="坦克碎片",VLOOKUP(C490,道具信息!$N$2:$O$291,2,FALSE)&amp;"碎片",VLOOKUP(C490,道具信息!$N$2:$O$291,2,FALSE))</f>
        <v>T3部件</v>
      </c>
      <c r="R490" s="3">
        <f t="shared" si="264"/>
        <v>306</v>
      </c>
      <c r="S490" s="11">
        <f t="shared" si="265"/>
        <v>3.1E-2</v>
      </c>
      <c r="T490" s="3" t="str">
        <f>VLOOKUP(Q490,道具信息!$Q$3:$S$20,2,FALSE)</f>
        <v>CHEST_ITEM_TYPE_T3_PART</v>
      </c>
      <c r="U490" s="3" t="str">
        <f>IF(COUNTIF(U$436:U489,T490)=0,T490,"")</f>
        <v/>
      </c>
      <c r="V490" s="3" t="str">
        <f t="shared" si="261"/>
        <v>CHEST_ITEM_TYPE_T4_SHARD,CHEST_ITEM_TYPE_T1_PART,CHEST_ITEM_TYPE_T2_PART,CHEST_ITEM_TYPE_T3_PART</v>
      </c>
      <c r="W490" s="13" t="str">
        <f t="shared" si="262"/>
        <v/>
      </c>
      <c r="X490" s="3" t="str">
        <f t="shared" si="260"/>
        <v/>
      </c>
      <c r="Y490" s="3" t="str">
        <f t="shared" si="263"/>
        <v>36.2%,46.4%,13.9%,3.1%</v>
      </c>
    </row>
    <row r="491" spans="2:25" x14ac:dyDescent="0.3">
      <c r="B491" s="2">
        <f>数据源!B523</f>
        <v>10</v>
      </c>
      <c r="C491" s="2" t="str">
        <f>数据源!C523</f>
        <v>T3LP4</v>
      </c>
      <c r="D491" s="2" t="str">
        <f>数据源!D523</f>
        <v>部件</v>
      </c>
      <c r="E491" s="2">
        <f>数据源!E523</f>
        <v>342</v>
      </c>
      <c r="F491" s="2">
        <f>数据源!F523</f>
        <v>1</v>
      </c>
      <c r="G491" s="2">
        <f>数据源!G523</f>
        <v>5.0000000000000001E-3</v>
      </c>
      <c r="H491" s="2">
        <f>数据源!H523</f>
        <v>1.6812865497076025E-3</v>
      </c>
      <c r="I491" s="2">
        <f>数据源!I523</f>
        <v>17</v>
      </c>
      <c r="J491" s="3">
        <f t="shared" si="243"/>
        <v>1</v>
      </c>
      <c r="K491" s="3">
        <f t="shared" si="244"/>
        <v>1</v>
      </c>
      <c r="L491" s="3" t="str">
        <f t="shared" si="266"/>
        <v>部件</v>
      </c>
      <c r="M491" s="3">
        <f t="shared" ca="1" si="267"/>
        <v>93004</v>
      </c>
      <c r="N491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491" s="1" t="str">
        <f t="shared" si="269"/>
        <v>456,456,456,406,406,406,338,338,338,256,256,256,256,256,256,256,256,256,256,256,256,256,256,256,256,256,256,77,77,77,77,77,77,77,77,77,77,77,77,77,77,77,77,77,77,17,17,17,17,17,17,17,17,17,17,17</v>
      </c>
      <c r="P491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</v>
      </c>
      <c r="Q491" s="3" t="str">
        <f>IF(D491="坦克碎片",VLOOKUP(C491,道具信息!$N$2:$O$291,2,FALSE)&amp;"碎片",VLOOKUP(C491,道具信息!$N$2:$O$291,2,FALSE))</f>
        <v>T3部件</v>
      </c>
      <c r="R491" s="3">
        <f t="shared" si="264"/>
        <v>306</v>
      </c>
      <c r="S491" s="11">
        <f t="shared" si="265"/>
        <v>3.1E-2</v>
      </c>
      <c r="T491" s="3" t="str">
        <f>VLOOKUP(Q491,道具信息!$Q$3:$S$20,2,FALSE)</f>
        <v>CHEST_ITEM_TYPE_T3_PART</v>
      </c>
      <c r="U491" s="3" t="str">
        <f>IF(COUNTIF(U$436:U490,T491)=0,T491,"")</f>
        <v/>
      </c>
      <c r="V491" s="3" t="str">
        <f t="shared" si="261"/>
        <v>CHEST_ITEM_TYPE_T4_SHARD,CHEST_ITEM_TYPE_T1_PART,CHEST_ITEM_TYPE_T2_PART,CHEST_ITEM_TYPE_T3_PART</v>
      </c>
      <c r="W491" s="13" t="str">
        <f t="shared" si="262"/>
        <v/>
      </c>
      <c r="X491" s="3" t="str">
        <f t="shared" si="260"/>
        <v/>
      </c>
      <c r="Y491" s="3" t="str">
        <f t="shared" si="263"/>
        <v>36.2%,46.4%,13.9%,3.1%</v>
      </c>
    </row>
    <row r="492" spans="2:25" x14ac:dyDescent="0.3">
      <c r="B492" s="2">
        <f>数据源!B524</f>
        <v>10</v>
      </c>
      <c r="C492" s="2" t="str">
        <f>数据源!C524</f>
        <v>T3LP6</v>
      </c>
      <c r="D492" s="2" t="str">
        <f>数据源!D524</f>
        <v>部件</v>
      </c>
      <c r="E492" s="2">
        <f>数据源!E524</f>
        <v>342</v>
      </c>
      <c r="F492" s="2">
        <f>数据源!F524</f>
        <v>1</v>
      </c>
      <c r="G492" s="2">
        <f>数据源!G524</f>
        <v>5.0000000000000001E-3</v>
      </c>
      <c r="H492" s="2">
        <f>数据源!H524</f>
        <v>1.6812865497076025E-3</v>
      </c>
      <c r="I492" s="2">
        <f>数据源!I524</f>
        <v>17</v>
      </c>
      <c r="J492" s="3">
        <f t="shared" si="243"/>
        <v>1</v>
      </c>
      <c r="K492" s="3">
        <f t="shared" si="244"/>
        <v>1</v>
      </c>
      <c r="L492" s="3" t="str">
        <f t="shared" si="266"/>
        <v>部件</v>
      </c>
      <c r="M492" s="3">
        <f t="shared" ca="1" si="267"/>
        <v>93006</v>
      </c>
      <c r="N492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492" s="1" t="str">
        <f t="shared" si="269"/>
        <v>456,456,456,406,406,406,338,338,338,256,256,256,256,256,256,256,256,256,256,256,256,256,256,256,256,256,256,77,77,77,77,77,77,77,77,77,77,77,77,77,77,77,77,77,77,17,17,17,17,17,17,17,17,17,17,17,17</v>
      </c>
      <c r="P492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</v>
      </c>
      <c r="Q492" s="3" t="str">
        <f>IF(D492="坦克碎片",VLOOKUP(C492,道具信息!$N$2:$O$291,2,FALSE)&amp;"碎片",VLOOKUP(C492,道具信息!$N$2:$O$291,2,FALSE))</f>
        <v>T3部件</v>
      </c>
      <c r="R492" s="3">
        <f t="shared" si="264"/>
        <v>306</v>
      </c>
      <c r="S492" s="11">
        <f t="shared" si="265"/>
        <v>3.1E-2</v>
      </c>
      <c r="T492" s="3" t="str">
        <f>VLOOKUP(Q492,道具信息!$Q$3:$S$20,2,FALSE)</f>
        <v>CHEST_ITEM_TYPE_T3_PART</v>
      </c>
      <c r="U492" s="3" t="str">
        <f>IF(COUNTIF(U$436:U491,T492)=0,T492,"")</f>
        <v/>
      </c>
      <c r="V492" s="3" t="str">
        <f t="shared" si="261"/>
        <v>CHEST_ITEM_TYPE_T4_SHARD,CHEST_ITEM_TYPE_T1_PART,CHEST_ITEM_TYPE_T2_PART,CHEST_ITEM_TYPE_T3_PART</v>
      </c>
      <c r="W492" s="13" t="str">
        <f t="shared" si="262"/>
        <v/>
      </c>
      <c r="X492" s="3" t="str">
        <f t="shared" si="260"/>
        <v/>
      </c>
      <c r="Y492" s="3" t="str">
        <f t="shared" si="263"/>
        <v>36.2%,46.4%,13.9%,3.1%</v>
      </c>
    </row>
    <row r="493" spans="2:25" x14ac:dyDescent="0.3">
      <c r="B493" s="2">
        <f>数据源!B525</f>
        <v>10</v>
      </c>
      <c r="C493" s="2" t="str">
        <f>数据源!C525</f>
        <v>T3MP2</v>
      </c>
      <c r="D493" s="2" t="str">
        <f>数据源!D525</f>
        <v>部件</v>
      </c>
      <c r="E493" s="2">
        <f>数据源!E525</f>
        <v>342</v>
      </c>
      <c r="F493" s="2">
        <f>数据源!F525</f>
        <v>1</v>
      </c>
      <c r="G493" s="2">
        <f>数据源!G525</f>
        <v>5.0000000000000001E-3</v>
      </c>
      <c r="H493" s="2">
        <f>数据源!H525</f>
        <v>1.6812865497076025E-3</v>
      </c>
      <c r="I493" s="2">
        <f>数据源!I525</f>
        <v>17</v>
      </c>
      <c r="J493" s="3">
        <f t="shared" si="243"/>
        <v>1</v>
      </c>
      <c r="K493" s="3">
        <f t="shared" si="244"/>
        <v>1</v>
      </c>
      <c r="L493" s="3" t="str">
        <f t="shared" si="266"/>
        <v>部件</v>
      </c>
      <c r="M493" s="3">
        <f t="shared" ca="1" si="267"/>
        <v>93102</v>
      </c>
      <c r="N493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493" s="1" t="str">
        <f t="shared" si="269"/>
        <v>456,456,456,406,406,406,338,338,338,256,256,256,256,256,256,256,256,256,256,256,256,256,256,256,256,256,256,77,77,77,77,77,77,77,77,77,77,77,77,77,77,77,77,77,77,17,17,17,17,17,17,17,17,17,17,17,17,17</v>
      </c>
      <c r="P493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</v>
      </c>
      <c r="Q493" s="3" t="str">
        <f>IF(D493="坦克碎片",VLOOKUP(C493,道具信息!$N$2:$O$291,2,FALSE)&amp;"碎片",VLOOKUP(C493,道具信息!$N$2:$O$291,2,FALSE))</f>
        <v>T3部件</v>
      </c>
      <c r="R493" s="3">
        <f t="shared" si="264"/>
        <v>306</v>
      </c>
      <c r="S493" s="11">
        <f t="shared" si="265"/>
        <v>3.1E-2</v>
      </c>
      <c r="T493" s="3" t="str">
        <f>VLOOKUP(Q493,道具信息!$Q$3:$S$20,2,FALSE)</f>
        <v>CHEST_ITEM_TYPE_T3_PART</v>
      </c>
      <c r="U493" s="3" t="str">
        <f>IF(COUNTIF(U$436:U492,T493)=0,T493,"")</f>
        <v/>
      </c>
      <c r="V493" s="3" t="str">
        <f t="shared" si="261"/>
        <v>CHEST_ITEM_TYPE_T4_SHARD,CHEST_ITEM_TYPE_T1_PART,CHEST_ITEM_TYPE_T2_PART,CHEST_ITEM_TYPE_T3_PART</v>
      </c>
      <c r="W493" s="13" t="str">
        <f t="shared" si="262"/>
        <v/>
      </c>
      <c r="X493" s="3" t="str">
        <f t="shared" si="260"/>
        <v/>
      </c>
      <c r="Y493" s="3" t="str">
        <f t="shared" si="263"/>
        <v>36.2%,46.4%,13.9%,3.1%</v>
      </c>
    </row>
    <row r="494" spans="2:25" x14ac:dyDescent="0.3">
      <c r="B494" s="2">
        <f>数据源!B526</f>
        <v>10</v>
      </c>
      <c r="C494" s="2" t="str">
        <f>数据源!C526</f>
        <v>T3MP4</v>
      </c>
      <c r="D494" s="2" t="str">
        <f>数据源!D526</f>
        <v>部件</v>
      </c>
      <c r="E494" s="2">
        <f>数据源!E526</f>
        <v>342</v>
      </c>
      <c r="F494" s="2">
        <f>数据源!F526</f>
        <v>1</v>
      </c>
      <c r="G494" s="2">
        <f>数据源!G526</f>
        <v>5.0000000000000001E-3</v>
      </c>
      <c r="H494" s="2">
        <f>数据源!H526</f>
        <v>1.6812865497076025E-3</v>
      </c>
      <c r="I494" s="2">
        <f>数据源!I526</f>
        <v>17</v>
      </c>
      <c r="J494" s="3">
        <f t="shared" si="243"/>
        <v>1</v>
      </c>
      <c r="K494" s="3">
        <f t="shared" si="244"/>
        <v>1</v>
      </c>
      <c r="L494" s="3" t="str">
        <f t="shared" si="266"/>
        <v>部件</v>
      </c>
      <c r="M494" s="3">
        <f t="shared" ca="1" si="267"/>
        <v>93104</v>
      </c>
      <c r="N494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494" s="1" t="str">
        <f t="shared" si="269"/>
        <v>456,456,456,406,406,406,338,338,338,256,256,256,256,256,256,256,256,256,256,256,256,256,256,256,256,256,256,77,77,77,77,77,77,77,77,77,77,77,77,77,77,77,77,77,77,17,17,17,17,17,17,17,17,17,17,17,17,17,17</v>
      </c>
      <c r="P494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</v>
      </c>
      <c r="Q494" s="3" t="str">
        <f>IF(D494="坦克碎片",VLOOKUP(C494,道具信息!$N$2:$O$291,2,FALSE)&amp;"碎片",VLOOKUP(C494,道具信息!$N$2:$O$291,2,FALSE))</f>
        <v>T3部件</v>
      </c>
      <c r="R494" s="3">
        <f t="shared" si="264"/>
        <v>306</v>
      </c>
      <c r="S494" s="11">
        <f t="shared" si="265"/>
        <v>3.1E-2</v>
      </c>
      <c r="T494" s="3" t="str">
        <f>VLOOKUP(Q494,道具信息!$Q$3:$S$20,2,FALSE)</f>
        <v>CHEST_ITEM_TYPE_T3_PART</v>
      </c>
      <c r="U494" s="3" t="str">
        <f>IF(COUNTIF(U$436:U493,T494)=0,T494,"")</f>
        <v/>
      </c>
      <c r="V494" s="3" t="str">
        <f t="shared" si="261"/>
        <v>CHEST_ITEM_TYPE_T4_SHARD,CHEST_ITEM_TYPE_T1_PART,CHEST_ITEM_TYPE_T2_PART,CHEST_ITEM_TYPE_T3_PART</v>
      </c>
      <c r="W494" s="13" t="str">
        <f t="shared" si="262"/>
        <v/>
      </c>
      <c r="X494" s="3" t="str">
        <f t="shared" si="260"/>
        <v/>
      </c>
      <c r="Y494" s="3" t="str">
        <f t="shared" si="263"/>
        <v>36.2%,46.4%,13.9%,3.1%</v>
      </c>
    </row>
    <row r="495" spans="2:25" x14ac:dyDescent="0.3">
      <c r="B495" s="2">
        <f>数据源!B527</f>
        <v>10</v>
      </c>
      <c r="C495" s="2" t="str">
        <f>数据源!C527</f>
        <v>T3MP6</v>
      </c>
      <c r="D495" s="2" t="str">
        <f>数据源!D527</f>
        <v>部件</v>
      </c>
      <c r="E495" s="2">
        <f>数据源!E527</f>
        <v>342</v>
      </c>
      <c r="F495" s="2">
        <f>数据源!F527</f>
        <v>1</v>
      </c>
      <c r="G495" s="2">
        <f>数据源!G527</f>
        <v>5.0000000000000001E-3</v>
      </c>
      <c r="H495" s="2">
        <f>数据源!H527</f>
        <v>1.6812865497076025E-3</v>
      </c>
      <c r="I495" s="2">
        <f>数据源!I527</f>
        <v>17</v>
      </c>
      <c r="J495" s="3">
        <f t="shared" si="243"/>
        <v>1</v>
      </c>
      <c r="K495" s="3">
        <f t="shared" si="244"/>
        <v>1</v>
      </c>
      <c r="L495" s="3" t="str">
        <f t="shared" si="266"/>
        <v>部件</v>
      </c>
      <c r="M495" s="3">
        <f t="shared" ca="1" si="267"/>
        <v>93106</v>
      </c>
      <c r="N495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495" s="1" t="str">
        <f t="shared" si="269"/>
        <v>456,456,456,406,406,406,338,338,338,256,256,256,256,256,256,256,256,256,256,256,256,256,256,256,256,256,256,77,77,77,77,77,77,77,77,77,77,77,77,77,77,77,77,77,77,17,17,17,17,17,17,17,17,17,17,17,17,17,17,17</v>
      </c>
      <c r="P495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,(1,1)</v>
      </c>
      <c r="Q495" s="3" t="str">
        <f>IF(D495="坦克碎片",VLOOKUP(C495,道具信息!$N$2:$O$291,2,FALSE)&amp;"碎片",VLOOKUP(C495,道具信息!$N$2:$O$291,2,FALSE))</f>
        <v>T3部件</v>
      </c>
      <c r="R495" s="3">
        <f t="shared" si="264"/>
        <v>306</v>
      </c>
      <c r="S495" s="11">
        <f t="shared" si="265"/>
        <v>3.1E-2</v>
      </c>
      <c r="T495" s="3" t="str">
        <f>VLOOKUP(Q495,道具信息!$Q$3:$S$20,2,FALSE)</f>
        <v>CHEST_ITEM_TYPE_T3_PART</v>
      </c>
      <c r="U495" s="3" t="str">
        <f>IF(COUNTIF(U$436:U494,T495)=0,T495,"")</f>
        <v/>
      </c>
      <c r="V495" s="3" t="str">
        <f t="shared" si="261"/>
        <v>CHEST_ITEM_TYPE_T4_SHARD,CHEST_ITEM_TYPE_T1_PART,CHEST_ITEM_TYPE_T2_PART,CHEST_ITEM_TYPE_T3_PART</v>
      </c>
      <c r="W495" s="13" t="str">
        <f t="shared" si="262"/>
        <v/>
      </c>
      <c r="X495" s="3" t="str">
        <f t="shared" si="260"/>
        <v/>
      </c>
      <c r="Y495" s="3" t="str">
        <f t="shared" si="263"/>
        <v>36.2%,46.4%,13.9%,3.1%</v>
      </c>
    </row>
    <row r="496" spans="2:25" x14ac:dyDescent="0.3">
      <c r="B496" s="2">
        <f>数据源!B528</f>
        <v>10</v>
      </c>
      <c r="C496" s="2" t="str">
        <f>数据源!C528</f>
        <v>T3HP2</v>
      </c>
      <c r="D496" s="2" t="str">
        <f>数据源!D528</f>
        <v>部件</v>
      </c>
      <c r="E496" s="2">
        <f>数据源!E528</f>
        <v>342</v>
      </c>
      <c r="F496" s="2">
        <f>数据源!F528</f>
        <v>1</v>
      </c>
      <c r="G496" s="2">
        <f>数据源!G528</f>
        <v>5.0000000000000001E-3</v>
      </c>
      <c r="H496" s="2">
        <f>数据源!H528</f>
        <v>1.6812865497076025E-3</v>
      </c>
      <c r="I496" s="2">
        <f>数据源!I528</f>
        <v>17</v>
      </c>
      <c r="J496" s="3">
        <f t="shared" si="243"/>
        <v>1</v>
      </c>
      <c r="K496" s="3">
        <f t="shared" si="244"/>
        <v>1</v>
      </c>
      <c r="L496" s="3" t="str">
        <f t="shared" si="266"/>
        <v>部件</v>
      </c>
      <c r="M496" s="3">
        <f t="shared" ca="1" si="267"/>
        <v>93202</v>
      </c>
      <c r="N496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496" s="1" t="str">
        <f t="shared" si="269"/>
        <v>456,456,456,406,406,406,338,338,338,256,256,256,256,256,256,256,256,256,256,256,256,256,256,256,256,256,256,77,77,77,77,77,77,77,77,77,77,77,77,77,77,77,77,77,77,17,17,17,17,17,17,17,17,17,17,17,17,17,17,17,17</v>
      </c>
      <c r="P496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,(1,1),(1,1)</v>
      </c>
      <c r="Q496" s="3" t="str">
        <f>IF(D496="坦克碎片",VLOOKUP(C496,道具信息!$N$2:$O$291,2,FALSE)&amp;"碎片",VLOOKUP(C496,道具信息!$N$2:$O$291,2,FALSE))</f>
        <v>T3部件</v>
      </c>
      <c r="R496" s="3">
        <f t="shared" si="264"/>
        <v>306</v>
      </c>
      <c r="S496" s="11">
        <f t="shared" si="265"/>
        <v>3.1E-2</v>
      </c>
      <c r="T496" s="3" t="str">
        <f>VLOOKUP(Q496,道具信息!$Q$3:$S$20,2,FALSE)</f>
        <v>CHEST_ITEM_TYPE_T3_PART</v>
      </c>
      <c r="U496" s="3" t="str">
        <f>IF(COUNTIF(U$436:U495,T496)=0,T496,"")</f>
        <v/>
      </c>
      <c r="V496" s="3" t="str">
        <f t="shared" si="261"/>
        <v>CHEST_ITEM_TYPE_T4_SHARD,CHEST_ITEM_TYPE_T1_PART,CHEST_ITEM_TYPE_T2_PART,CHEST_ITEM_TYPE_T3_PART</v>
      </c>
      <c r="W496" s="13" t="str">
        <f t="shared" si="262"/>
        <v/>
      </c>
      <c r="X496" s="3" t="str">
        <f t="shared" si="260"/>
        <v/>
      </c>
      <c r="Y496" s="3" t="str">
        <f t="shared" si="263"/>
        <v>36.2%,46.4%,13.9%,3.1%</v>
      </c>
    </row>
    <row r="497" spans="2:25" x14ac:dyDescent="0.3">
      <c r="B497" s="2">
        <f>数据源!B529</f>
        <v>10</v>
      </c>
      <c r="C497" s="2" t="str">
        <f>数据源!C529</f>
        <v>T3HP4</v>
      </c>
      <c r="D497" s="2" t="str">
        <f>数据源!D529</f>
        <v>部件</v>
      </c>
      <c r="E497" s="2">
        <f>数据源!E529</f>
        <v>342</v>
      </c>
      <c r="F497" s="2">
        <f>数据源!F529</f>
        <v>1</v>
      </c>
      <c r="G497" s="2">
        <f>数据源!G529</f>
        <v>5.0000000000000001E-3</v>
      </c>
      <c r="H497" s="2">
        <f>数据源!H529</f>
        <v>1.6812865497076025E-3</v>
      </c>
      <c r="I497" s="2">
        <f>数据源!I529</f>
        <v>17</v>
      </c>
      <c r="J497" s="3">
        <f t="shared" si="243"/>
        <v>1</v>
      </c>
      <c r="K497" s="3">
        <f t="shared" si="244"/>
        <v>1</v>
      </c>
      <c r="L497" s="3" t="str">
        <f t="shared" si="266"/>
        <v>部件</v>
      </c>
      <c r="M497" s="3">
        <f t="shared" ca="1" si="267"/>
        <v>93204</v>
      </c>
      <c r="N497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497" s="1" t="str">
        <f t="shared" si="269"/>
        <v>456,456,456,406,406,406,338,338,338,256,256,256,256,256,256,256,256,256,256,256,256,256,256,256,256,256,256,77,77,77,77,77,77,77,77,77,77,77,77,77,77,77,77,77,77,17,17,17,17,17,17,17,17,17,17,17,17,17,17,17,17,17</v>
      </c>
      <c r="P497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,(1,1),(1,1),(1,1)</v>
      </c>
      <c r="Q497" s="3" t="str">
        <f>IF(D497="坦克碎片",VLOOKUP(C497,道具信息!$N$2:$O$291,2,FALSE)&amp;"碎片",VLOOKUP(C497,道具信息!$N$2:$O$291,2,FALSE))</f>
        <v>T3部件</v>
      </c>
      <c r="R497" s="3">
        <f t="shared" si="264"/>
        <v>306</v>
      </c>
      <c r="S497" s="11">
        <f t="shared" si="265"/>
        <v>3.1E-2</v>
      </c>
      <c r="T497" s="3" t="str">
        <f>VLOOKUP(Q497,道具信息!$Q$3:$S$20,2,FALSE)</f>
        <v>CHEST_ITEM_TYPE_T3_PART</v>
      </c>
      <c r="U497" s="3" t="str">
        <f>IF(COUNTIF(U$436:U496,T497)=0,T497,"")</f>
        <v/>
      </c>
      <c r="V497" s="3" t="str">
        <f t="shared" si="261"/>
        <v>CHEST_ITEM_TYPE_T4_SHARD,CHEST_ITEM_TYPE_T1_PART,CHEST_ITEM_TYPE_T2_PART,CHEST_ITEM_TYPE_T3_PART</v>
      </c>
      <c r="W497" s="13" t="str">
        <f t="shared" si="262"/>
        <v/>
      </c>
      <c r="X497" s="3" t="str">
        <f t="shared" si="260"/>
        <v/>
      </c>
      <c r="Y497" s="3" t="str">
        <f t="shared" si="263"/>
        <v>36.2%,46.4%,13.9%,3.1%</v>
      </c>
    </row>
    <row r="498" spans="2:25" x14ac:dyDescent="0.3">
      <c r="B498" s="2">
        <f>数据源!B530</f>
        <v>10</v>
      </c>
      <c r="C498" s="2" t="str">
        <f>数据源!C530</f>
        <v>T3HP6</v>
      </c>
      <c r="D498" s="2" t="str">
        <f>数据源!D530</f>
        <v>部件</v>
      </c>
      <c r="E498" s="2">
        <f>数据源!E530</f>
        <v>342</v>
      </c>
      <c r="F498" s="2">
        <f>数据源!F530</f>
        <v>1</v>
      </c>
      <c r="G498" s="2">
        <f>数据源!G530</f>
        <v>5.0000000000000001E-3</v>
      </c>
      <c r="H498" s="2">
        <f>数据源!H530</f>
        <v>1.6812865497076025E-3</v>
      </c>
      <c r="I498" s="2">
        <f>数据源!I530</f>
        <v>17</v>
      </c>
      <c r="J498" s="3">
        <f t="shared" si="243"/>
        <v>1</v>
      </c>
      <c r="K498" s="3">
        <f t="shared" si="244"/>
        <v>1</v>
      </c>
      <c r="L498" s="3" t="str">
        <f t="shared" si="266"/>
        <v>部件</v>
      </c>
      <c r="M498" s="3">
        <f t="shared" ca="1" si="267"/>
        <v>93206</v>
      </c>
      <c r="N498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498" s="1" t="str">
        <f t="shared" si="269"/>
        <v>456,456,456,406,406,406,338,338,338,256,256,256,256,256,256,256,256,256,256,256,256,256,256,256,256,256,256,77,77,77,77,77,77,77,77,77,77,77,77,77,77,77,77,77,77,17,17,17,17,17,17,17,17,17,17,17,17,17,17,17,17,17,17</v>
      </c>
      <c r="P498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,(1,1),(1,1),(1,1),(1,1)</v>
      </c>
      <c r="Q498" s="3" t="str">
        <f>IF(D498="坦克碎片",VLOOKUP(C498,道具信息!$N$2:$O$291,2,FALSE)&amp;"碎片",VLOOKUP(C498,道具信息!$N$2:$O$291,2,FALSE))</f>
        <v>T3部件</v>
      </c>
      <c r="R498" s="3">
        <f t="shared" si="264"/>
        <v>306</v>
      </c>
      <c r="S498" s="11">
        <f t="shared" si="265"/>
        <v>3.1E-2</v>
      </c>
      <c r="T498" s="3" t="str">
        <f>VLOOKUP(Q498,道具信息!$Q$3:$S$20,2,FALSE)</f>
        <v>CHEST_ITEM_TYPE_T3_PART</v>
      </c>
      <c r="U498" s="3" t="str">
        <f>IF(COUNTIF(U$436:U497,T498)=0,T498,"")</f>
        <v/>
      </c>
      <c r="V498" s="3" t="str">
        <f t="shared" si="261"/>
        <v>CHEST_ITEM_TYPE_T4_SHARD,CHEST_ITEM_TYPE_T1_PART,CHEST_ITEM_TYPE_T2_PART,CHEST_ITEM_TYPE_T3_PART</v>
      </c>
      <c r="W498" s="13" t="str">
        <f t="shared" si="262"/>
        <v/>
      </c>
      <c r="X498" s="3" t="str">
        <f t="shared" si="260"/>
        <v/>
      </c>
      <c r="Y498" s="3" t="str">
        <f t="shared" si="263"/>
        <v>36.2%,46.4%,13.9%,3.1%</v>
      </c>
    </row>
    <row r="499" spans="2:25" x14ac:dyDescent="0.3">
      <c r="B499" s="2">
        <f>数据源!B531</f>
        <v>10</v>
      </c>
      <c r="C499" s="2" t="str">
        <f>数据源!C531</f>
        <v>T4LP1</v>
      </c>
      <c r="D499" s="2" t="str">
        <f>数据源!D531</f>
        <v>部件</v>
      </c>
      <c r="E499" s="2">
        <f>数据源!E531</f>
        <v>2150</v>
      </c>
      <c r="F499" s="2">
        <f>数据源!F531</f>
        <v>1</v>
      </c>
      <c r="G499" s="2">
        <f>数据源!G531</f>
        <v>3.8E-3</v>
      </c>
      <c r="H499" s="2">
        <f>数据源!H531</f>
        <v>2.0325581395348838E-4</v>
      </c>
      <c r="I499" s="2">
        <f>数据源!I531</f>
        <v>2</v>
      </c>
      <c r="J499" s="3">
        <f t="shared" si="243"/>
        <v>1</v>
      </c>
      <c r="K499" s="3">
        <f t="shared" si="244"/>
        <v>1</v>
      </c>
      <c r="L499" s="3" t="str">
        <f t="shared" si="266"/>
        <v>部件</v>
      </c>
      <c r="M499" s="3">
        <f t="shared" ca="1" si="267"/>
        <v>94001</v>
      </c>
      <c r="N499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</v>
      </c>
      <c r="O499" s="1" t="str">
        <f t="shared" si="269"/>
        <v>456,456,456,406,406,406,338,338,338,256,256,256,256,256,256,256,256,256,256,256,256,256,256,256,256,256,256,77,77,77,77,77,77,77,77,77,77,77,77,77,77,77,77,77,77,17,17,17,17,17,17,17,17,17,17,17,17,17,17,17,17,17,17,2</v>
      </c>
      <c r="P499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,(1,1),(1,1),(1,1),(1,1),(1,1)</v>
      </c>
      <c r="Q499" s="3" t="str">
        <f>IF(D499="坦克碎片",VLOOKUP(C499,道具信息!$N$2:$O$291,2,FALSE)&amp;"碎片",VLOOKUP(C499,道具信息!$N$2:$O$291,2,FALSE))</f>
        <v>T4部件</v>
      </c>
      <c r="R499" s="3">
        <f t="shared" si="264"/>
        <v>36</v>
      </c>
      <c r="S499" s="11">
        <f t="shared" si="265"/>
        <v>4.0000000000000001E-3</v>
      </c>
      <c r="T499" s="3" t="str">
        <f>VLOOKUP(Q499,道具信息!$Q$3:$S$20,2,FALSE)</f>
        <v>CHEST_ITEM_TYPE_T4_PART</v>
      </c>
      <c r="U499" s="3" t="str">
        <f>IF(COUNTIF(U$436:U498,T499)=0,T499,"")</f>
        <v>CHEST_ITEM_TYPE_T4_PART</v>
      </c>
      <c r="V499" s="3" t="str">
        <f t="shared" si="261"/>
        <v>CHEST_ITEM_TYPE_T4_SHARD,CHEST_ITEM_TYPE_T1_PART,CHEST_ITEM_TYPE_T2_PART,CHEST_ITEM_TYPE_T3_PART,CHEST_ITEM_TYPE_T4_PART</v>
      </c>
      <c r="W499" s="13">
        <f t="shared" si="262"/>
        <v>4.0000000000000001E-3</v>
      </c>
      <c r="X499" s="3" t="str">
        <f t="shared" si="260"/>
        <v>0.4%</v>
      </c>
      <c r="Y499" s="3" t="str">
        <f t="shared" si="263"/>
        <v>36.2%,46.4%,13.9%,3.1%,0.4%</v>
      </c>
    </row>
    <row r="500" spans="2:25" x14ac:dyDescent="0.3">
      <c r="B500" s="2">
        <f>数据源!B532</f>
        <v>10</v>
      </c>
      <c r="C500" s="2" t="str">
        <f>数据源!C532</f>
        <v>T4LP3</v>
      </c>
      <c r="D500" s="2" t="str">
        <f>数据源!D532</f>
        <v>部件</v>
      </c>
      <c r="E500" s="2">
        <f>数据源!E532</f>
        <v>2150</v>
      </c>
      <c r="F500" s="2">
        <f>数据源!F532</f>
        <v>1</v>
      </c>
      <c r="G500" s="2">
        <f>数据源!G532</f>
        <v>3.8E-3</v>
      </c>
      <c r="H500" s="2">
        <f>数据源!H532</f>
        <v>2.0325581395348838E-4</v>
      </c>
      <c r="I500" s="2">
        <f>数据源!I532</f>
        <v>2</v>
      </c>
      <c r="J500" s="3">
        <f t="shared" si="243"/>
        <v>1</v>
      </c>
      <c r="K500" s="3">
        <f t="shared" si="244"/>
        <v>1</v>
      </c>
      <c r="L500" s="3" t="str">
        <f t="shared" si="266"/>
        <v>部件</v>
      </c>
      <c r="M500" s="3">
        <f t="shared" ca="1" si="267"/>
        <v>94003</v>
      </c>
      <c r="N500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</v>
      </c>
      <c r="O500" s="1" t="str">
        <f t="shared" si="269"/>
        <v>456,456,456,406,406,406,338,338,338,256,256,256,256,256,256,256,256,256,256,256,256,256,256,256,256,256,256,77,77,77,77,77,77,77,77,77,77,77,77,77,77,77,77,77,77,17,17,17,17,17,17,17,17,17,17,17,17,17,17,17,17,17,17,2,2</v>
      </c>
      <c r="P500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,(1,1),(1,1),(1,1),(1,1),(1,1),(1,1)</v>
      </c>
      <c r="Q500" s="3" t="str">
        <f>IF(D500="坦克碎片",VLOOKUP(C500,道具信息!$N$2:$O$291,2,FALSE)&amp;"碎片",VLOOKUP(C500,道具信息!$N$2:$O$291,2,FALSE))</f>
        <v>T4部件</v>
      </c>
      <c r="R500" s="3">
        <f t="shared" ref="R500:R516" si="271">SUMIFS(I$3:I$517,Q$3:Q$517,Q500,B$3:B$517,B500)</f>
        <v>36</v>
      </c>
      <c r="S500" s="11">
        <f t="shared" ref="S500:S516" si="272">ROUND(R500/SUMIF(B$3:B$517,B500,I$3:I$517),3)</f>
        <v>4.0000000000000001E-3</v>
      </c>
      <c r="T500" s="3" t="str">
        <f>VLOOKUP(Q500,道具信息!$Q$3:$S$20,2,FALSE)</f>
        <v>CHEST_ITEM_TYPE_T4_PART</v>
      </c>
      <c r="U500" s="3" t="str">
        <f>IF(COUNTIF(U$436:U499,T500)=0,T500,"")</f>
        <v/>
      </c>
      <c r="V500" s="3" t="str">
        <f t="shared" si="261"/>
        <v>CHEST_ITEM_TYPE_T4_SHARD,CHEST_ITEM_TYPE_T1_PART,CHEST_ITEM_TYPE_T2_PART,CHEST_ITEM_TYPE_T3_PART,CHEST_ITEM_TYPE_T4_PART</v>
      </c>
      <c r="W500" s="13" t="str">
        <f t="shared" si="262"/>
        <v/>
      </c>
      <c r="X500" s="3" t="str">
        <f t="shared" si="260"/>
        <v/>
      </c>
      <c r="Y500" s="3" t="str">
        <f t="shared" si="263"/>
        <v>36.2%,46.4%,13.9%,3.1%,0.4%</v>
      </c>
    </row>
    <row r="501" spans="2:25" x14ac:dyDescent="0.3">
      <c r="B501" s="2">
        <f>数据源!B533</f>
        <v>10</v>
      </c>
      <c r="C501" s="2" t="str">
        <f>数据源!C533</f>
        <v>T4LP5</v>
      </c>
      <c r="D501" s="2" t="str">
        <f>数据源!D533</f>
        <v>部件</v>
      </c>
      <c r="E501" s="2">
        <f>数据源!E533</f>
        <v>2150</v>
      </c>
      <c r="F501" s="2">
        <f>数据源!F533</f>
        <v>1</v>
      </c>
      <c r="G501" s="2">
        <f>数据源!G533</f>
        <v>3.8E-3</v>
      </c>
      <c r="H501" s="2">
        <f>数据源!H533</f>
        <v>2.0325581395348838E-4</v>
      </c>
      <c r="I501" s="2">
        <f>数据源!I533</f>
        <v>2</v>
      </c>
      <c r="J501" s="3">
        <f t="shared" ref="J501:J516" si="273">ROUNDUP(IF(F501&gt;1,F501-ROUNDDOWN(SQRT(F501),0),F501),0)</f>
        <v>1</v>
      </c>
      <c r="K501" s="3">
        <f t="shared" ref="K501:K516" si="274">F501*2-J501</f>
        <v>1</v>
      </c>
      <c r="L501" s="3" t="str">
        <f t="shared" si="266"/>
        <v>部件</v>
      </c>
      <c r="M501" s="3">
        <f t="shared" ca="1" si="267"/>
        <v>94005</v>
      </c>
      <c r="N501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</v>
      </c>
      <c r="O501" s="1" t="str">
        <f t="shared" si="269"/>
        <v>456,456,456,406,406,406,338,338,338,256,256,256,256,256,256,256,256,256,256,256,256,256,256,256,256,256,256,77,77,77,77,77,77,77,77,77,77,77,77,77,77,77,77,77,77,17,17,17,17,17,17,17,17,17,17,17,17,17,17,17,17,17,17,2,2,2</v>
      </c>
      <c r="P501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,(1,1),(1,1),(1,1),(1,1),(1,1),(1,1),(1,1)</v>
      </c>
      <c r="Q501" s="3" t="str">
        <f>IF(D501="坦克碎片",VLOOKUP(C501,道具信息!$N$2:$O$291,2,FALSE)&amp;"碎片",VLOOKUP(C501,道具信息!$N$2:$O$291,2,FALSE))</f>
        <v>T4部件</v>
      </c>
      <c r="R501" s="3">
        <f t="shared" si="271"/>
        <v>36</v>
      </c>
      <c r="S501" s="11">
        <f t="shared" si="272"/>
        <v>4.0000000000000001E-3</v>
      </c>
      <c r="T501" s="3" t="str">
        <f>VLOOKUP(Q501,道具信息!$Q$3:$S$20,2,FALSE)</f>
        <v>CHEST_ITEM_TYPE_T4_PART</v>
      </c>
      <c r="U501" s="3" t="str">
        <f>IF(COUNTIF(U$436:U500,T501)=0,T501,"")</f>
        <v/>
      </c>
      <c r="V501" s="3" t="str">
        <f t="shared" si="261"/>
        <v>CHEST_ITEM_TYPE_T4_SHARD,CHEST_ITEM_TYPE_T1_PART,CHEST_ITEM_TYPE_T2_PART,CHEST_ITEM_TYPE_T3_PART,CHEST_ITEM_TYPE_T4_PART</v>
      </c>
      <c r="W501" s="13" t="str">
        <f t="shared" si="262"/>
        <v/>
      </c>
      <c r="X501" s="3" t="str">
        <f t="shared" si="260"/>
        <v/>
      </c>
      <c r="Y501" s="3" t="str">
        <f t="shared" si="263"/>
        <v>36.2%,46.4%,13.9%,3.1%,0.4%</v>
      </c>
    </row>
    <row r="502" spans="2:25" x14ac:dyDescent="0.3">
      <c r="B502" s="2">
        <f>数据源!B534</f>
        <v>10</v>
      </c>
      <c r="C502" s="2" t="str">
        <f>数据源!C534</f>
        <v>T4MP1</v>
      </c>
      <c r="D502" s="2" t="str">
        <f>数据源!D534</f>
        <v>部件</v>
      </c>
      <c r="E502" s="2">
        <f>数据源!E534</f>
        <v>2150</v>
      </c>
      <c r="F502" s="2">
        <f>数据源!F534</f>
        <v>1</v>
      </c>
      <c r="G502" s="2">
        <f>数据源!G534</f>
        <v>3.8E-3</v>
      </c>
      <c r="H502" s="2">
        <f>数据源!H534</f>
        <v>2.0325581395348838E-4</v>
      </c>
      <c r="I502" s="2">
        <f>数据源!I534</f>
        <v>2</v>
      </c>
      <c r="J502" s="3">
        <f t="shared" si="273"/>
        <v>1</v>
      </c>
      <c r="K502" s="3">
        <f t="shared" si="274"/>
        <v>1</v>
      </c>
      <c r="L502" s="3" t="str">
        <f t="shared" si="266"/>
        <v>部件</v>
      </c>
      <c r="M502" s="3">
        <f t="shared" ca="1" si="267"/>
        <v>94101</v>
      </c>
      <c r="N502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</v>
      </c>
      <c r="O502" s="1" t="str">
        <f t="shared" si="269"/>
        <v>456,456,456,406,406,406,338,338,338,256,256,256,256,256,256,256,256,256,256,256,256,256,256,256,256,256,256,77,77,77,77,77,77,77,77,77,77,77,77,77,77,77,77,77,77,17,17,17,17,17,17,17,17,17,17,17,17,17,17,17,17,17,17,2,2,2,2</v>
      </c>
      <c r="P502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,(1,1),(1,1),(1,1),(1,1),(1,1),(1,1),(1,1),(1,1)</v>
      </c>
      <c r="Q502" s="3" t="str">
        <f>IF(D502="坦克碎片",VLOOKUP(C502,道具信息!$N$2:$O$291,2,FALSE)&amp;"碎片",VLOOKUP(C502,道具信息!$N$2:$O$291,2,FALSE))</f>
        <v>T4部件</v>
      </c>
      <c r="R502" s="3">
        <f t="shared" si="271"/>
        <v>36</v>
      </c>
      <c r="S502" s="11">
        <f t="shared" si="272"/>
        <v>4.0000000000000001E-3</v>
      </c>
      <c r="T502" s="3" t="str">
        <f>VLOOKUP(Q502,道具信息!$Q$3:$S$20,2,FALSE)</f>
        <v>CHEST_ITEM_TYPE_T4_PART</v>
      </c>
      <c r="U502" s="3" t="str">
        <f>IF(COUNTIF(U$436:U501,T502)=0,T502,"")</f>
        <v/>
      </c>
      <c r="V502" s="3" t="str">
        <f t="shared" si="261"/>
        <v>CHEST_ITEM_TYPE_T4_SHARD,CHEST_ITEM_TYPE_T1_PART,CHEST_ITEM_TYPE_T2_PART,CHEST_ITEM_TYPE_T3_PART,CHEST_ITEM_TYPE_T4_PART</v>
      </c>
      <c r="W502" s="13" t="str">
        <f t="shared" si="262"/>
        <v/>
      </c>
      <c r="X502" s="3" t="str">
        <f t="shared" si="260"/>
        <v/>
      </c>
      <c r="Y502" s="3" t="str">
        <f t="shared" si="263"/>
        <v>36.2%,46.4%,13.9%,3.1%,0.4%</v>
      </c>
    </row>
    <row r="503" spans="2:25" x14ac:dyDescent="0.3">
      <c r="B503" s="2">
        <f>数据源!B535</f>
        <v>10</v>
      </c>
      <c r="C503" s="2" t="str">
        <f>数据源!C535</f>
        <v>T4MP3</v>
      </c>
      <c r="D503" s="2" t="str">
        <f>数据源!D535</f>
        <v>部件</v>
      </c>
      <c r="E503" s="2">
        <f>数据源!E535</f>
        <v>2150</v>
      </c>
      <c r="F503" s="2">
        <f>数据源!F535</f>
        <v>1</v>
      </c>
      <c r="G503" s="2">
        <f>数据源!G535</f>
        <v>3.8E-3</v>
      </c>
      <c r="H503" s="2">
        <f>数据源!H535</f>
        <v>2.0325581395348838E-4</v>
      </c>
      <c r="I503" s="2">
        <f>数据源!I535</f>
        <v>2</v>
      </c>
      <c r="J503" s="3">
        <f t="shared" si="273"/>
        <v>1</v>
      </c>
      <c r="K503" s="3">
        <f t="shared" si="274"/>
        <v>1</v>
      </c>
      <c r="L503" s="3" t="str">
        <f t="shared" si="266"/>
        <v>部件</v>
      </c>
      <c r="M503" s="3">
        <f t="shared" ca="1" si="267"/>
        <v>94103</v>
      </c>
      <c r="N503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</v>
      </c>
      <c r="O503" s="1" t="str">
        <f t="shared" si="269"/>
        <v>456,456,456,406,406,406,338,338,338,256,256,256,256,256,256,256,256,256,256,256,256,256,256,256,256,256,256,77,77,77,77,77,77,77,77,77,77,77,77,77,77,77,77,77,77,17,17,17,17,17,17,17,17,17,17,17,17,17,17,17,17,17,17,2,2,2,2,2</v>
      </c>
      <c r="P503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,(1,1),(1,1),(1,1),(1,1),(1,1),(1,1),(1,1),(1,1),(1,1)</v>
      </c>
      <c r="Q503" s="3" t="str">
        <f>IF(D503="坦克碎片",VLOOKUP(C503,道具信息!$N$2:$O$291,2,FALSE)&amp;"碎片",VLOOKUP(C503,道具信息!$N$2:$O$291,2,FALSE))</f>
        <v>T4部件</v>
      </c>
      <c r="R503" s="3">
        <f t="shared" si="271"/>
        <v>36</v>
      </c>
      <c r="S503" s="11">
        <f t="shared" si="272"/>
        <v>4.0000000000000001E-3</v>
      </c>
      <c r="T503" s="3" t="str">
        <f>VLOOKUP(Q503,道具信息!$Q$3:$S$20,2,FALSE)</f>
        <v>CHEST_ITEM_TYPE_T4_PART</v>
      </c>
      <c r="U503" s="3" t="str">
        <f>IF(COUNTIF(U$436:U502,T503)=0,T503,"")</f>
        <v/>
      </c>
      <c r="V503" s="3" t="str">
        <f t="shared" si="261"/>
        <v>CHEST_ITEM_TYPE_T4_SHARD,CHEST_ITEM_TYPE_T1_PART,CHEST_ITEM_TYPE_T2_PART,CHEST_ITEM_TYPE_T3_PART,CHEST_ITEM_TYPE_T4_PART</v>
      </c>
      <c r="W503" s="13" t="str">
        <f t="shared" si="262"/>
        <v/>
      </c>
      <c r="X503" s="3" t="str">
        <f t="shared" si="260"/>
        <v/>
      </c>
      <c r="Y503" s="3" t="str">
        <f t="shared" si="263"/>
        <v>36.2%,46.4%,13.9%,3.1%,0.4%</v>
      </c>
    </row>
    <row r="504" spans="2:25" x14ac:dyDescent="0.3">
      <c r="B504" s="2">
        <f>数据源!B536</f>
        <v>10</v>
      </c>
      <c r="C504" s="2" t="str">
        <f>数据源!C536</f>
        <v>T4MP5</v>
      </c>
      <c r="D504" s="2" t="str">
        <f>数据源!D536</f>
        <v>部件</v>
      </c>
      <c r="E504" s="2">
        <f>数据源!E536</f>
        <v>2150</v>
      </c>
      <c r="F504" s="2">
        <f>数据源!F536</f>
        <v>1</v>
      </c>
      <c r="G504" s="2">
        <f>数据源!G536</f>
        <v>3.8E-3</v>
      </c>
      <c r="H504" s="2">
        <f>数据源!H536</f>
        <v>2.0325581395348838E-4</v>
      </c>
      <c r="I504" s="2">
        <f>数据源!I536</f>
        <v>2</v>
      </c>
      <c r="J504" s="3">
        <f t="shared" si="273"/>
        <v>1</v>
      </c>
      <c r="K504" s="3">
        <f t="shared" si="274"/>
        <v>1</v>
      </c>
      <c r="L504" s="3" t="str">
        <f t="shared" si="266"/>
        <v>部件</v>
      </c>
      <c r="M504" s="3">
        <f t="shared" ca="1" si="267"/>
        <v>94105</v>
      </c>
      <c r="N504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</v>
      </c>
      <c r="O504" s="1" t="str">
        <f t="shared" si="269"/>
        <v>456,456,456,406,406,406,338,338,338,256,256,256,256,256,256,256,256,256,256,256,256,256,256,256,256,256,256,77,77,77,77,77,77,77,77,77,77,77,77,77,77,77,77,77,77,17,17,17,17,17,17,17,17,17,17,17,17,17,17,17,17,17,17,2,2,2,2,2,2</v>
      </c>
      <c r="P504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,(1,1),(1,1),(1,1),(1,1),(1,1),(1,1),(1,1),(1,1),(1,1),(1,1)</v>
      </c>
      <c r="Q504" s="3" t="str">
        <f>IF(D504="坦克碎片",VLOOKUP(C504,道具信息!$N$2:$O$291,2,FALSE)&amp;"碎片",VLOOKUP(C504,道具信息!$N$2:$O$291,2,FALSE))</f>
        <v>T4部件</v>
      </c>
      <c r="R504" s="3">
        <f t="shared" si="271"/>
        <v>36</v>
      </c>
      <c r="S504" s="11">
        <f t="shared" si="272"/>
        <v>4.0000000000000001E-3</v>
      </c>
      <c r="T504" s="3" t="str">
        <f>VLOOKUP(Q504,道具信息!$Q$3:$S$20,2,FALSE)</f>
        <v>CHEST_ITEM_TYPE_T4_PART</v>
      </c>
      <c r="U504" s="3" t="str">
        <f>IF(COUNTIF(U$436:U503,T504)=0,T504,"")</f>
        <v/>
      </c>
      <c r="V504" s="3" t="str">
        <f t="shared" si="261"/>
        <v>CHEST_ITEM_TYPE_T4_SHARD,CHEST_ITEM_TYPE_T1_PART,CHEST_ITEM_TYPE_T2_PART,CHEST_ITEM_TYPE_T3_PART,CHEST_ITEM_TYPE_T4_PART</v>
      </c>
      <c r="W504" s="13" t="str">
        <f t="shared" si="262"/>
        <v/>
      </c>
      <c r="X504" s="3" t="str">
        <f t="shared" si="260"/>
        <v/>
      </c>
      <c r="Y504" s="3" t="str">
        <f t="shared" si="263"/>
        <v>36.2%,46.4%,13.9%,3.1%,0.4%</v>
      </c>
    </row>
    <row r="505" spans="2:25" x14ac:dyDescent="0.3">
      <c r="B505" s="2">
        <f>数据源!B537</f>
        <v>10</v>
      </c>
      <c r="C505" s="2" t="str">
        <f>数据源!C537</f>
        <v>T4HP1</v>
      </c>
      <c r="D505" s="2" t="str">
        <f>数据源!D537</f>
        <v>部件</v>
      </c>
      <c r="E505" s="2">
        <f>数据源!E537</f>
        <v>2150</v>
      </c>
      <c r="F505" s="2">
        <f>数据源!F537</f>
        <v>1</v>
      </c>
      <c r="G505" s="2">
        <f>数据源!G537</f>
        <v>3.8E-3</v>
      </c>
      <c r="H505" s="2">
        <f>数据源!H537</f>
        <v>2.0325581395348838E-4</v>
      </c>
      <c r="I505" s="2">
        <f>数据源!I537</f>
        <v>2</v>
      </c>
      <c r="J505" s="3">
        <f t="shared" si="273"/>
        <v>1</v>
      </c>
      <c r="K505" s="3">
        <f t="shared" si="274"/>
        <v>1</v>
      </c>
      <c r="L505" s="3" t="str">
        <f t="shared" si="266"/>
        <v>部件</v>
      </c>
      <c r="M505" s="3">
        <f t="shared" ca="1" si="267"/>
        <v>94201</v>
      </c>
      <c r="N505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</v>
      </c>
      <c r="O505" s="1" t="str">
        <f t="shared" si="269"/>
        <v>456,456,456,406,406,406,338,338,338,256,256,256,256,256,256,256,256,256,256,256,256,256,256,256,256,256,256,77,77,77,77,77,77,77,77,77,77,77,77,77,77,77,77,77,77,17,17,17,17,17,17,17,17,17,17,17,17,17,17,17,17,17,17,2,2,2,2,2,2,2</v>
      </c>
      <c r="P505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,(1,1),(1,1),(1,1),(1,1),(1,1),(1,1),(1,1),(1,1),(1,1),(1,1),(1,1)</v>
      </c>
      <c r="Q505" s="3" t="str">
        <f>IF(D505="坦克碎片",VLOOKUP(C505,道具信息!$N$2:$O$291,2,FALSE)&amp;"碎片",VLOOKUP(C505,道具信息!$N$2:$O$291,2,FALSE))</f>
        <v>T4部件</v>
      </c>
      <c r="R505" s="3">
        <f t="shared" si="271"/>
        <v>36</v>
      </c>
      <c r="S505" s="11">
        <f t="shared" si="272"/>
        <v>4.0000000000000001E-3</v>
      </c>
      <c r="T505" s="3" t="str">
        <f>VLOOKUP(Q505,道具信息!$Q$3:$S$20,2,FALSE)</f>
        <v>CHEST_ITEM_TYPE_T4_PART</v>
      </c>
      <c r="U505" s="3" t="str">
        <f>IF(COUNTIF(U$436:U504,T505)=0,T505,"")</f>
        <v/>
      </c>
      <c r="V505" s="3" t="str">
        <f t="shared" si="261"/>
        <v>CHEST_ITEM_TYPE_T4_SHARD,CHEST_ITEM_TYPE_T1_PART,CHEST_ITEM_TYPE_T2_PART,CHEST_ITEM_TYPE_T3_PART,CHEST_ITEM_TYPE_T4_PART</v>
      </c>
      <c r="W505" s="13" t="str">
        <f t="shared" si="262"/>
        <v/>
      </c>
      <c r="X505" s="3" t="str">
        <f t="shared" si="260"/>
        <v/>
      </c>
      <c r="Y505" s="3" t="str">
        <f t="shared" si="263"/>
        <v>36.2%,46.4%,13.9%,3.1%,0.4%</v>
      </c>
    </row>
    <row r="506" spans="2:25" x14ac:dyDescent="0.3">
      <c r="B506" s="2">
        <f>数据源!B538</f>
        <v>10</v>
      </c>
      <c r="C506" s="2" t="str">
        <f>数据源!C538</f>
        <v>T4HP3</v>
      </c>
      <c r="D506" s="2" t="str">
        <f>数据源!D538</f>
        <v>部件</v>
      </c>
      <c r="E506" s="2">
        <f>数据源!E538</f>
        <v>2150</v>
      </c>
      <c r="F506" s="2">
        <f>数据源!F538</f>
        <v>1</v>
      </c>
      <c r="G506" s="2">
        <f>数据源!G538</f>
        <v>3.8E-3</v>
      </c>
      <c r="H506" s="2">
        <f>数据源!H538</f>
        <v>2.0325581395348838E-4</v>
      </c>
      <c r="I506" s="2">
        <f>数据源!I538</f>
        <v>2</v>
      </c>
      <c r="J506" s="3">
        <f t="shared" si="273"/>
        <v>1</v>
      </c>
      <c r="K506" s="3">
        <f t="shared" si="274"/>
        <v>1</v>
      </c>
      <c r="L506" s="3" t="str">
        <f t="shared" si="266"/>
        <v>部件</v>
      </c>
      <c r="M506" s="3">
        <f t="shared" ca="1" si="267"/>
        <v>94203</v>
      </c>
      <c r="N506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</v>
      </c>
      <c r="O506" s="1" t="str">
        <f t="shared" si="269"/>
        <v>456,456,456,406,406,406,338,338,338,256,256,256,256,256,256,256,256,256,256,256,256,256,256,256,256,256,256,77,77,77,77,77,77,77,77,77,77,77,77,77,77,77,77,77,77,17,17,17,17,17,17,17,17,17,17,17,17,17,17,17,17,17,17,2,2,2,2,2,2,2,2</v>
      </c>
      <c r="P506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,(1,1),(1,1),(1,1),(1,1),(1,1),(1,1),(1,1),(1,1),(1,1),(1,1),(1,1),(1,1)</v>
      </c>
      <c r="Q506" s="3" t="str">
        <f>IF(D506="坦克碎片",VLOOKUP(C506,道具信息!$N$2:$O$291,2,FALSE)&amp;"碎片",VLOOKUP(C506,道具信息!$N$2:$O$291,2,FALSE))</f>
        <v>T4部件</v>
      </c>
      <c r="R506" s="3">
        <f t="shared" si="271"/>
        <v>36</v>
      </c>
      <c r="S506" s="11">
        <f t="shared" si="272"/>
        <v>4.0000000000000001E-3</v>
      </c>
      <c r="T506" s="3" t="str">
        <f>VLOOKUP(Q506,道具信息!$Q$3:$S$20,2,FALSE)</f>
        <v>CHEST_ITEM_TYPE_T4_PART</v>
      </c>
      <c r="U506" s="3" t="str">
        <f>IF(COUNTIF(U$436:U505,T506)=0,T506,"")</f>
        <v/>
      </c>
      <c r="V506" s="3" t="str">
        <f t="shared" si="261"/>
        <v>CHEST_ITEM_TYPE_T4_SHARD,CHEST_ITEM_TYPE_T1_PART,CHEST_ITEM_TYPE_T2_PART,CHEST_ITEM_TYPE_T3_PART,CHEST_ITEM_TYPE_T4_PART</v>
      </c>
      <c r="W506" s="13" t="str">
        <f t="shared" si="262"/>
        <v/>
      </c>
      <c r="X506" s="3" t="str">
        <f t="shared" si="260"/>
        <v/>
      </c>
      <c r="Y506" s="3" t="str">
        <f t="shared" si="263"/>
        <v>36.2%,46.4%,13.9%,3.1%,0.4%</v>
      </c>
    </row>
    <row r="507" spans="2:25" x14ac:dyDescent="0.3">
      <c r="B507" s="2">
        <f>数据源!B539</f>
        <v>10</v>
      </c>
      <c r="C507" s="2" t="str">
        <f>数据源!C539</f>
        <v>T4HP5</v>
      </c>
      <c r="D507" s="2" t="str">
        <f>数据源!D539</f>
        <v>部件</v>
      </c>
      <c r="E507" s="2">
        <f>数据源!E539</f>
        <v>2150</v>
      </c>
      <c r="F507" s="2">
        <f>数据源!F539</f>
        <v>1</v>
      </c>
      <c r="G507" s="2">
        <f>数据源!G539</f>
        <v>3.8999999999999998E-3</v>
      </c>
      <c r="H507" s="2">
        <f>数据源!H539</f>
        <v>2.0860465116279066E-4</v>
      </c>
      <c r="I507" s="2">
        <f>数据源!I539</f>
        <v>2</v>
      </c>
      <c r="J507" s="3">
        <f t="shared" si="273"/>
        <v>1</v>
      </c>
      <c r="K507" s="3">
        <f t="shared" si="274"/>
        <v>1</v>
      </c>
      <c r="L507" s="3" t="str">
        <f t="shared" si="266"/>
        <v>部件</v>
      </c>
      <c r="M507" s="3">
        <f t="shared" ca="1" si="267"/>
        <v>94205</v>
      </c>
      <c r="N507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</v>
      </c>
      <c r="O507" s="1" t="str">
        <f t="shared" si="269"/>
        <v>456,456,456,406,406,406,338,338,338,256,256,256,256,256,256,256,256,256,256,256,256,256,256,256,256,256,256,77,77,77,77,77,77,77,77,77,77,77,77,77,77,77,77,77,77,17,17,17,17,17,17,17,17,17,17,17,17,17,17,17,17,17,17,2,2,2,2,2,2,2,2,2</v>
      </c>
      <c r="P507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,(1,1),(1,1),(1,1),(1,1),(1,1),(1,1),(1,1),(1,1),(1,1),(1,1),(1,1),(1,1),(1,1)</v>
      </c>
      <c r="Q507" s="3" t="str">
        <f>IF(D507="坦克碎片",VLOOKUP(C507,道具信息!$N$2:$O$291,2,FALSE)&amp;"碎片",VLOOKUP(C507,道具信息!$N$2:$O$291,2,FALSE))</f>
        <v>T4部件</v>
      </c>
      <c r="R507" s="3">
        <f t="shared" si="271"/>
        <v>36</v>
      </c>
      <c r="S507" s="11">
        <f t="shared" si="272"/>
        <v>4.0000000000000001E-3</v>
      </c>
      <c r="T507" s="3" t="str">
        <f>VLOOKUP(Q507,道具信息!$Q$3:$S$20,2,FALSE)</f>
        <v>CHEST_ITEM_TYPE_T4_PART</v>
      </c>
      <c r="U507" s="3" t="str">
        <f>IF(COUNTIF(U$436:U506,T507)=0,T507,"")</f>
        <v/>
      </c>
      <c r="V507" s="3" t="str">
        <f t="shared" si="261"/>
        <v>CHEST_ITEM_TYPE_T4_SHARD,CHEST_ITEM_TYPE_T1_PART,CHEST_ITEM_TYPE_T2_PART,CHEST_ITEM_TYPE_T3_PART,CHEST_ITEM_TYPE_T4_PART</v>
      </c>
      <c r="W507" s="13" t="str">
        <f t="shared" si="262"/>
        <v/>
      </c>
      <c r="X507" s="3" t="str">
        <f t="shared" si="260"/>
        <v/>
      </c>
      <c r="Y507" s="3" t="str">
        <f t="shared" si="263"/>
        <v>36.2%,46.4%,13.9%,3.1%,0.4%</v>
      </c>
    </row>
    <row r="508" spans="2:25" x14ac:dyDescent="0.3">
      <c r="B508" s="2">
        <f>数据源!B540</f>
        <v>10</v>
      </c>
      <c r="C508" s="2" t="str">
        <f>数据源!C540</f>
        <v>T4LP2</v>
      </c>
      <c r="D508" s="2" t="str">
        <f>数据源!D540</f>
        <v>部件</v>
      </c>
      <c r="E508" s="2">
        <f>数据源!E540</f>
        <v>2150</v>
      </c>
      <c r="F508" s="2">
        <f>数据源!F540</f>
        <v>1</v>
      </c>
      <c r="G508" s="2">
        <f>数据源!G540</f>
        <v>3.8999999999999998E-3</v>
      </c>
      <c r="H508" s="2">
        <f>数据源!H540</f>
        <v>2.0860465116279066E-4</v>
      </c>
      <c r="I508" s="2">
        <f>数据源!I540</f>
        <v>2</v>
      </c>
      <c r="J508" s="3">
        <f t="shared" si="273"/>
        <v>1</v>
      </c>
      <c r="K508" s="3">
        <f t="shared" si="274"/>
        <v>1</v>
      </c>
      <c r="L508" s="3" t="str">
        <f t="shared" si="266"/>
        <v>部件</v>
      </c>
      <c r="M508" s="3">
        <f t="shared" ca="1" si="267"/>
        <v>94002</v>
      </c>
      <c r="N508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</v>
      </c>
      <c r="O508" s="1" t="str">
        <f t="shared" si="269"/>
        <v>456,456,456,406,406,406,338,338,338,256,256,256,256,256,256,256,256,256,256,256,256,256,256,256,256,256,256,77,77,77,77,77,77,77,77,77,77,77,77,77,77,77,77,77,77,17,17,17,17,17,17,17,17,17,17,17,17,17,17,17,17,17,17,2,2,2,2,2,2,2,2,2,2</v>
      </c>
      <c r="P508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,(1,1),(1,1),(1,1),(1,1),(1,1),(1,1),(1,1),(1,1),(1,1),(1,1),(1,1),(1,1),(1,1),(1,1)</v>
      </c>
      <c r="Q508" s="3" t="str">
        <f>IF(D508="坦克碎片",VLOOKUP(C508,道具信息!$N$2:$O$291,2,FALSE)&amp;"碎片",VLOOKUP(C508,道具信息!$N$2:$O$291,2,FALSE))</f>
        <v>T4部件</v>
      </c>
      <c r="R508" s="3">
        <f t="shared" si="271"/>
        <v>36</v>
      </c>
      <c r="S508" s="11">
        <f t="shared" si="272"/>
        <v>4.0000000000000001E-3</v>
      </c>
      <c r="T508" s="3" t="str">
        <f>VLOOKUP(Q508,道具信息!$Q$3:$S$20,2,FALSE)</f>
        <v>CHEST_ITEM_TYPE_T4_PART</v>
      </c>
      <c r="U508" s="3" t="str">
        <f>IF(COUNTIF(U$436:U507,T508)=0,T508,"")</f>
        <v/>
      </c>
      <c r="V508" s="3" t="str">
        <f t="shared" si="261"/>
        <v>CHEST_ITEM_TYPE_T4_SHARD,CHEST_ITEM_TYPE_T1_PART,CHEST_ITEM_TYPE_T2_PART,CHEST_ITEM_TYPE_T3_PART,CHEST_ITEM_TYPE_T4_PART</v>
      </c>
      <c r="W508" s="13" t="str">
        <f t="shared" si="262"/>
        <v/>
      </c>
      <c r="X508" s="3" t="str">
        <f t="shared" si="260"/>
        <v/>
      </c>
      <c r="Y508" s="3" t="str">
        <f t="shared" si="263"/>
        <v>36.2%,46.4%,13.9%,3.1%,0.4%</v>
      </c>
    </row>
    <row r="509" spans="2:25" x14ac:dyDescent="0.3">
      <c r="B509" s="2">
        <f>数据源!B541</f>
        <v>10</v>
      </c>
      <c r="C509" s="2" t="str">
        <f>数据源!C541</f>
        <v>T4LP4</v>
      </c>
      <c r="D509" s="2" t="str">
        <f>数据源!D541</f>
        <v>部件</v>
      </c>
      <c r="E509" s="2">
        <f>数据源!E541</f>
        <v>2150</v>
      </c>
      <c r="F509" s="2">
        <f>数据源!F541</f>
        <v>1</v>
      </c>
      <c r="G509" s="2">
        <f>数据源!G541</f>
        <v>3.8999999999999998E-3</v>
      </c>
      <c r="H509" s="2">
        <f>数据源!H541</f>
        <v>2.0860465116279066E-4</v>
      </c>
      <c r="I509" s="2">
        <f>数据源!I541</f>
        <v>2</v>
      </c>
      <c r="J509" s="3">
        <f t="shared" si="273"/>
        <v>1</v>
      </c>
      <c r="K509" s="3">
        <f t="shared" si="274"/>
        <v>1</v>
      </c>
      <c r="L509" s="3" t="str">
        <f t="shared" si="266"/>
        <v>部件</v>
      </c>
      <c r="M509" s="3">
        <f t="shared" ca="1" si="267"/>
        <v>94004</v>
      </c>
      <c r="N509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</v>
      </c>
      <c r="O509" s="1" t="str">
        <f t="shared" si="269"/>
        <v>456,456,456,406,406,406,338,338,338,256,256,256,256,256,256,256,256,256,256,256,256,256,256,256,256,256,256,77,77,77,77,77,77,77,77,77,77,77,77,77,77,77,77,77,77,17,17,17,17,17,17,17,17,17,17,17,17,17,17,17,17,17,17,2,2,2,2,2,2,2,2,2,2,2</v>
      </c>
      <c r="P509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</v>
      </c>
      <c r="Q509" s="3" t="str">
        <f>IF(D509="坦克碎片",VLOOKUP(C509,道具信息!$N$2:$O$291,2,FALSE)&amp;"碎片",VLOOKUP(C509,道具信息!$N$2:$O$291,2,FALSE))</f>
        <v>T4部件</v>
      </c>
      <c r="R509" s="3">
        <f t="shared" si="271"/>
        <v>36</v>
      </c>
      <c r="S509" s="11">
        <f t="shared" si="272"/>
        <v>4.0000000000000001E-3</v>
      </c>
      <c r="T509" s="3" t="str">
        <f>VLOOKUP(Q509,道具信息!$Q$3:$S$20,2,FALSE)</f>
        <v>CHEST_ITEM_TYPE_T4_PART</v>
      </c>
      <c r="U509" s="3" t="str">
        <f>IF(COUNTIF(U$436:U508,T509)=0,T509,"")</f>
        <v/>
      </c>
      <c r="V509" s="3" t="str">
        <f t="shared" si="261"/>
        <v>CHEST_ITEM_TYPE_T4_SHARD,CHEST_ITEM_TYPE_T1_PART,CHEST_ITEM_TYPE_T2_PART,CHEST_ITEM_TYPE_T3_PART,CHEST_ITEM_TYPE_T4_PART</v>
      </c>
      <c r="W509" s="13" t="str">
        <f t="shared" si="262"/>
        <v/>
      </c>
      <c r="X509" s="3" t="str">
        <f t="shared" si="260"/>
        <v/>
      </c>
      <c r="Y509" s="3" t="str">
        <f t="shared" si="263"/>
        <v>36.2%,46.4%,13.9%,3.1%,0.4%</v>
      </c>
    </row>
    <row r="510" spans="2:25" x14ac:dyDescent="0.3">
      <c r="B510" s="2">
        <f>数据源!B542</f>
        <v>10</v>
      </c>
      <c r="C510" s="2" t="str">
        <f>数据源!C542</f>
        <v>T4LP6</v>
      </c>
      <c r="D510" s="2" t="str">
        <f>数据源!D542</f>
        <v>部件</v>
      </c>
      <c r="E510" s="2">
        <f>数据源!E542</f>
        <v>2150</v>
      </c>
      <c r="F510" s="2">
        <f>数据源!F542</f>
        <v>1</v>
      </c>
      <c r="G510" s="2">
        <f>数据源!G542</f>
        <v>3.8999999999999998E-3</v>
      </c>
      <c r="H510" s="2">
        <f>数据源!H542</f>
        <v>2.0860465116279066E-4</v>
      </c>
      <c r="I510" s="2">
        <f>数据源!I542</f>
        <v>2</v>
      </c>
      <c r="J510" s="3">
        <f t="shared" si="273"/>
        <v>1</v>
      </c>
      <c r="K510" s="3">
        <f t="shared" si="274"/>
        <v>1</v>
      </c>
      <c r="L510" s="3" t="str">
        <f t="shared" si="266"/>
        <v>部件</v>
      </c>
      <c r="M510" s="3">
        <f t="shared" ca="1" si="267"/>
        <v>94006</v>
      </c>
      <c r="N510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</v>
      </c>
      <c r="O510" s="1" t="str">
        <f t="shared" si="269"/>
        <v>456,456,456,406,406,406,338,338,338,256,256,256,256,256,256,256,256,256,256,256,256,256,256,256,256,256,256,77,77,77,77,77,77,77,77,77,77,77,77,77,77,77,77,77,77,17,17,17,17,17,17,17,17,17,17,17,17,17,17,17,17,17,17,2,2,2,2,2,2,2,2,2,2,2,2</v>
      </c>
      <c r="P510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</v>
      </c>
      <c r="Q510" s="3" t="str">
        <f>IF(D510="坦克碎片",VLOOKUP(C510,道具信息!$N$2:$O$291,2,FALSE)&amp;"碎片",VLOOKUP(C510,道具信息!$N$2:$O$291,2,FALSE))</f>
        <v>T4部件</v>
      </c>
      <c r="R510" s="3">
        <f t="shared" si="271"/>
        <v>36</v>
      </c>
      <c r="S510" s="11">
        <f t="shared" si="272"/>
        <v>4.0000000000000001E-3</v>
      </c>
      <c r="T510" s="3" t="str">
        <f>VLOOKUP(Q510,道具信息!$Q$3:$S$20,2,FALSE)</f>
        <v>CHEST_ITEM_TYPE_T4_PART</v>
      </c>
      <c r="U510" s="3" t="str">
        <f>IF(COUNTIF(U$436:U509,T510)=0,T510,"")</f>
        <v/>
      </c>
      <c r="V510" s="3" t="str">
        <f t="shared" si="261"/>
        <v>CHEST_ITEM_TYPE_T4_SHARD,CHEST_ITEM_TYPE_T1_PART,CHEST_ITEM_TYPE_T2_PART,CHEST_ITEM_TYPE_T3_PART,CHEST_ITEM_TYPE_T4_PART</v>
      </c>
      <c r="W510" s="13" t="str">
        <f t="shared" si="262"/>
        <v/>
      </c>
      <c r="X510" s="3" t="str">
        <f t="shared" si="260"/>
        <v/>
      </c>
      <c r="Y510" s="3" t="str">
        <f t="shared" si="263"/>
        <v>36.2%,46.4%,13.9%,3.1%,0.4%</v>
      </c>
    </row>
    <row r="511" spans="2:25" x14ac:dyDescent="0.3">
      <c r="B511" s="2">
        <f>数据源!B543</f>
        <v>10</v>
      </c>
      <c r="C511" s="2" t="str">
        <f>数据源!C543</f>
        <v>T4MP2</v>
      </c>
      <c r="D511" s="2" t="str">
        <f>数据源!D543</f>
        <v>部件</v>
      </c>
      <c r="E511" s="2">
        <f>数据源!E543</f>
        <v>2150</v>
      </c>
      <c r="F511" s="2">
        <f>数据源!F543</f>
        <v>1</v>
      </c>
      <c r="G511" s="2">
        <f>数据源!G543</f>
        <v>3.8999999999999998E-3</v>
      </c>
      <c r="H511" s="2">
        <f>数据源!H543</f>
        <v>2.0860465116279066E-4</v>
      </c>
      <c r="I511" s="2">
        <f>数据源!I543</f>
        <v>2</v>
      </c>
      <c r="J511" s="3">
        <f t="shared" si="273"/>
        <v>1</v>
      </c>
      <c r="K511" s="3">
        <f t="shared" si="274"/>
        <v>1</v>
      </c>
      <c r="L511" s="3" t="str">
        <f t="shared" si="266"/>
        <v>部件</v>
      </c>
      <c r="M511" s="3">
        <f t="shared" ca="1" si="267"/>
        <v>94102</v>
      </c>
      <c r="N511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</v>
      </c>
      <c r="O511" s="1" t="str">
        <f t="shared" si="269"/>
        <v>456,456,456,406,406,406,338,338,338,256,256,256,256,256,256,256,256,256,256,256,256,256,256,256,256,256,256,77,77,77,77,77,77,77,77,77,77,77,77,77,77,77,77,77,77,17,17,17,17,17,17,17,17,17,17,17,17,17,17,17,17,17,17,2,2,2,2,2,2,2,2,2,2,2,2,2</v>
      </c>
      <c r="P511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</v>
      </c>
      <c r="Q511" s="3" t="str">
        <f>IF(D511="坦克碎片",VLOOKUP(C511,道具信息!$N$2:$O$291,2,FALSE)&amp;"碎片",VLOOKUP(C511,道具信息!$N$2:$O$291,2,FALSE))</f>
        <v>T4部件</v>
      </c>
      <c r="R511" s="3">
        <f t="shared" si="271"/>
        <v>36</v>
      </c>
      <c r="S511" s="11">
        <f t="shared" si="272"/>
        <v>4.0000000000000001E-3</v>
      </c>
      <c r="T511" s="3" t="str">
        <f>VLOOKUP(Q511,道具信息!$Q$3:$S$20,2,FALSE)</f>
        <v>CHEST_ITEM_TYPE_T4_PART</v>
      </c>
      <c r="U511" s="3" t="str">
        <f>IF(COUNTIF(U$436:U510,T511)=0,T511,"")</f>
        <v/>
      </c>
      <c r="V511" s="3" t="str">
        <f t="shared" si="261"/>
        <v>CHEST_ITEM_TYPE_T4_SHARD,CHEST_ITEM_TYPE_T1_PART,CHEST_ITEM_TYPE_T2_PART,CHEST_ITEM_TYPE_T3_PART,CHEST_ITEM_TYPE_T4_PART</v>
      </c>
      <c r="W511" s="13" t="str">
        <f t="shared" si="262"/>
        <v/>
      </c>
      <c r="X511" s="3" t="str">
        <f t="shared" si="260"/>
        <v/>
      </c>
      <c r="Y511" s="3" t="str">
        <f t="shared" si="263"/>
        <v>36.2%,46.4%,13.9%,3.1%,0.4%</v>
      </c>
    </row>
    <row r="512" spans="2:25" x14ac:dyDescent="0.3">
      <c r="B512" s="2">
        <f>数据源!B544</f>
        <v>10</v>
      </c>
      <c r="C512" s="2" t="str">
        <f>数据源!C544</f>
        <v>T4MP4</v>
      </c>
      <c r="D512" s="2" t="str">
        <f>数据源!D544</f>
        <v>部件</v>
      </c>
      <c r="E512" s="2">
        <f>数据源!E544</f>
        <v>2150</v>
      </c>
      <c r="F512" s="2">
        <f>数据源!F544</f>
        <v>1</v>
      </c>
      <c r="G512" s="2">
        <f>数据源!G544</f>
        <v>3.8999999999999998E-3</v>
      </c>
      <c r="H512" s="2">
        <f>数据源!H544</f>
        <v>2.0860465116279066E-4</v>
      </c>
      <c r="I512" s="2">
        <f>数据源!I544</f>
        <v>2</v>
      </c>
      <c r="J512" s="3">
        <f t="shared" si="273"/>
        <v>1</v>
      </c>
      <c r="K512" s="3">
        <f t="shared" si="274"/>
        <v>1</v>
      </c>
      <c r="L512" s="3" t="str">
        <f t="shared" si="266"/>
        <v>部件</v>
      </c>
      <c r="M512" s="3">
        <f t="shared" ca="1" si="267"/>
        <v>94104</v>
      </c>
      <c r="N512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</v>
      </c>
      <c r="O512" s="1" t="str">
        <f t="shared" si="269"/>
        <v>456,456,456,406,406,406,338,338,338,256,256,256,256,256,256,256,256,256,256,256,256,256,256,256,256,256,256,77,77,77,77,77,77,77,77,77,77,77,77,77,77,77,77,77,77,17,17,17,17,17,17,17,17,17,17,17,17,17,17,17,17,17,17,2,2,2,2,2,2,2,2,2,2,2,2,2,2</v>
      </c>
      <c r="P512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</v>
      </c>
      <c r="Q512" s="3" t="str">
        <f>IF(D512="坦克碎片",VLOOKUP(C512,道具信息!$N$2:$O$291,2,FALSE)&amp;"碎片",VLOOKUP(C512,道具信息!$N$2:$O$291,2,FALSE))</f>
        <v>T4部件</v>
      </c>
      <c r="R512" s="3">
        <f t="shared" si="271"/>
        <v>36</v>
      </c>
      <c r="S512" s="11">
        <f t="shared" si="272"/>
        <v>4.0000000000000001E-3</v>
      </c>
      <c r="T512" s="3" t="str">
        <f>VLOOKUP(Q512,道具信息!$Q$3:$S$20,2,FALSE)</f>
        <v>CHEST_ITEM_TYPE_T4_PART</v>
      </c>
      <c r="U512" s="3" t="str">
        <f>IF(COUNTIF(U$436:U511,T512)=0,T512,"")</f>
        <v/>
      </c>
      <c r="V512" s="3" t="str">
        <f t="shared" si="261"/>
        <v>CHEST_ITEM_TYPE_T4_SHARD,CHEST_ITEM_TYPE_T1_PART,CHEST_ITEM_TYPE_T2_PART,CHEST_ITEM_TYPE_T3_PART,CHEST_ITEM_TYPE_T4_PART</v>
      </c>
      <c r="W512" s="13" t="str">
        <f t="shared" si="262"/>
        <v/>
      </c>
      <c r="X512" s="3" t="str">
        <f t="shared" si="260"/>
        <v/>
      </c>
      <c r="Y512" s="3" t="str">
        <f t="shared" si="263"/>
        <v>36.2%,46.4%,13.9%,3.1%,0.4%</v>
      </c>
    </row>
    <row r="513" spans="2:25" x14ac:dyDescent="0.3">
      <c r="B513" s="2">
        <f>数据源!B545</f>
        <v>10</v>
      </c>
      <c r="C513" s="2" t="str">
        <f>数据源!C545</f>
        <v>T4MP6</v>
      </c>
      <c r="D513" s="2" t="str">
        <f>数据源!D545</f>
        <v>部件</v>
      </c>
      <c r="E513" s="2">
        <f>数据源!E545</f>
        <v>2150</v>
      </c>
      <c r="F513" s="2">
        <f>数据源!F545</f>
        <v>1</v>
      </c>
      <c r="G513" s="2">
        <f>数据源!G545</f>
        <v>3.8999999999999998E-3</v>
      </c>
      <c r="H513" s="2">
        <f>数据源!H545</f>
        <v>2.0860465116279066E-4</v>
      </c>
      <c r="I513" s="2">
        <f>数据源!I545</f>
        <v>2</v>
      </c>
      <c r="J513" s="3">
        <f t="shared" si="273"/>
        <v>1</v>
      </c>
      <c r="K513" s="3">
        <f t="shared" si="274"/>
        <v>1</v>
      </c>
      <c r="L513" s="3" t="str">
        <f t="shared" si="266"/>
        <v>部件</v>
      </c>
      <c r="M513" s="3">
        <f t="shared" ca="1" si="267"/>
        <v>94106</v>
      </c>
      <c r="N513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</v>
      </c>
      <c r="O513" s="1" t="str">
        <f t="shared" si="269"/>
        <v>456,456,456,406,406,406,338,338,338,256,256,256,256,256,256,256,256,256,256,256,256,256,256,256,256,256,256,77,77,77,77,77,77,77,77,77,77,77,77,77,77,77,77,77,77,17,17,17,17,17,17,17,17,17,17,17,17,17,17,17,17,17,17,2,2,2,2,2,2,2,2,2,2,2,2,2,2,2</v>
      </c>
      <c r="P513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</v>
      </c>
      <c r="Q513" s="3" t="str">
        <f>IF(D513="坦克碎片",VLOOKUP(C513,道具信息!$N$2:$O$291,2,FALSE)&amp;"碎片",VLOOKUP(C513,道具信息!$N$2:$O$291,2,FALSE))</f>
        <v>T4部件</v>
      </c>
      <c r="R513" s="3">
        <f t="shared" si="271"/>
        <v>36</v>
      </c>
      <c r="S513" s="11">
        <f t="shared" si="272"/>
        <v>4.0000000000000001E-3</v>
      </c>
      <c r="T513" s="3" t="str">
        <f>VLOOKUP(Q513,道具信息!$Q$3:$S$20,2,FALSE)</f>
        <v>CHEST_ITEM_TYPE_T4_PART</v>
      </c>
      <c r="U513" s="3" t="str">
        <f>IF(COUNTIF(U$436:U512,T513)=0,T513,"")</f>
        <v/>
      </c>
      <c r="V513" s="3" t="str">
        <f t="shared" si="261"/>
        <v>CHEST_ITEM_TYPE_T4_SHARD,CHEST_ITEM_TYPE_T1_PART,CHEST_ITEM_TYPE_T2_PART,CHEST_ITEM_TYPE_T3_PART,CHEST_ITEM_TYPE_T4_PART</v>
      </c>
      <c r="W513" s="13" t="str">
        <f t="shared" si="262"/>
        <v/>
      </c>
      <c r="X513" s="3" t="str">
        <f t="shared" si="260"/>
        <v/>
      </c>
      <c r="Y513" s="3" t="str">
        <f t="shared" si="263"/>
        <v>36.2%,46.4%,13.9%,3.1%,0.4%</v>
      </c>
    </row>
    <row r="514" spans="2:25" x14ac:dyDescent="0.3">
      <c r="B514" s="2">
        <f>数据源!B546</f>
        <v>10</v>
      </c>
      <c r="C514" s="2" t="str">
        <f>数据源!C546</f>
        <v>T4HP2</v>
      </c>
      <c r="D514" s="2" t="str">
        <f>数据源!D546</f>
        <v>部件</v>
      </c>
      <c r="E514" s="2">
        <f>数据源!E546</f>
        <v>2150</v>
      </c>
      <c r="F514" s="2">
        <f>数据源!F546</f>
        <v>1</v>
      </c>
      <c r="G514" s="2">
        <f>数据源!G546</f>
        <v>3.8999999999999998E-3</v>
      </c>
      <c r="H514" s="2">
        <f>数据源!H546</f>
        <v>2.0860465116279066E-4</v>
      </c>
      <c r="I514" s="2">
        <f>数据源!I546</f>
        <v>2</v>
      </c>
      <c r="J514" s="3">
        <f t="shared" si="273"/>
        <v>1</v>
      </c>
      <c r="K514" s="3">
        <f t="shared" si="274"/>
        <v>1</v>
      </c>
      <c r="L514" s="3" t="str">
        <f t="shared" si="266"/>
        <v>部件</v>
      </c>
      <c r="M514" s="3">
        <f t="shared" ca="1" si="267"/>
        <v>94202</v>
      </c>
      <c r="N514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</v>
      </c>
      <c r="O514" s="1" t="str">
        <f t="shared" si="269"/>
        <v>456,456,456,406,406,406,338,338,338,256,256,256,256,256,256,256,256,256,256,256,256,256,256,256,256,256,256,77,77,77,77,77,77,77,77,77,77,77,77,77,77,77,77,77,77,17,17,17,17,17,17,17,17,17,17,17,17,17,17,17,17,17,17,2,2,2,2,2,2,2,2,2,2,2,2,2,2,2,2</v>
      </c>
      <c r="P514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</v>
      </c>
      <c r="Q514" s="3" t="str">
        <f>IF(D514="坦克碎片",VLOOKUP(C514,道具信息!$N$2:$O$291,2,FALSE)&amp;"碎片",VLOOKUP(C514,道具信息!$N$2:$O$291,2,FALSE))</f>
        <v>T4部件</v>
      </c>
      <c r="R514" s="3">
        <f t="shared" si="271"/>
        <v>36</v>
      </c>
      <c r="S514" s="11">
        <f t="shared" si="272"/>
        <v>4.0000000000000001E-3</v>
      </c>
      <c r="T514" s="3" t="str">
        <f>VLOOKUP(Q514,道具信息!$Q$3:$S$20,2,FALSE)</f>
        <v>CHEST_ITEM_TYPE_T4_PART</v>
      </c>
      <c r="U514" s="3" t="str">
        <f>IF(COUNTIF(U$436:U513,T514)=0,T514,"")</f>
        <v/>
      </c>
      <c r="V514" s="3" t="str">
        <f t="shared" si="261"/>
        <v>CHEST_ITEM_TYPE_T4_SHARD,CHEST_ITEM_TYPE_T1_PART,CHEST_ITEM_TYPE_T2_PART,CHEST_ITEM_TYPE_T3_PART,CHEST_ITEM_TYPE_T4_PART</v>
      </c>
      <c r="W514" s="13" t="str">
        <f t="shared" si="262"/>
        <v/>
      </c>
      <c r="X514" s="3" t="str">
        <f t="shared" si="260"/>
        <v/>
      </c>
      <c r="Y514" s="3" t="str">
        <f t="shared" si="263"/>
        <v>36.2%,46.4%,13.9%,3.1%,0.4%</v>
      </c>
    </row>
    <row r="515" spans="2:25" x14ac:dyDescent="0.3">
      <c r="B515" s="2">
        <f>数据源!B547</f>
        <v>10</v>
      </c>
      <c r="C515" s="2" t="str">
        <f>数据源!C547</f>
        <v>T4HP4</v>
      </c>
      <c r="D515" s="2" t="str">
        <f>数据源!D547</f>
        <v>部件</v>
      </c>
      <c r="E515" s="2">
        <f>数据源!E547</f>
        <v>2150</v>
      </c>
      <c r="F515" s="2">
        <f>数据源!F547</f>
        <v>1</v>
      </c>
      <c r="G515" s="2">
        <f>数据源!G547</f>
        <v>3.8999999999999998E-3</v>
      </c>
      <c r="H515" s="2">
        <f>数据源!H547</f>
        <v>2.0860465116279066E-4</v>
      </c>
      <c r="I515" s="2">
        <f>数据源!I547</f>
        <v>2</v>
      </c>
      <c r="J515" s="3">
        <f t="shared" si="273"/>
        <v>1</v>
      </c>
      <c r="K515" s="3">
        <f t="shared" si="274"/>
        <v>1</v>
      </c>
      <c r="L515" s="3" t="str">
        <f t="shared" si="266"/>
        <v>部件</v>
      </c>
      <c r="M515" s="3">
        <f t="shared" ca="1" si="267"/>
        <v>94204</v>
      </c>
      <c r="N515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</v>
      </c>
      <c r="O515" s="1" t="str">
        <f t="shared" si="269"/>
        <v>456,456,456,406,406,406,338,338,338,256,256,256,256,256,256,256,256,256,256,256,256,256,256,256,256,256,256,77,77,77,77,77,77,77,77,77,77,77,77,77,77,77,77,77,77,17,17,17,17,17,17,17,17,17,17,17,17,17,17,17,17,17,17,2,2,2,2,2,2,2,2,2,2,2,2,2,2,2,2,2</v>
      </c>
      <c r="P515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</v>
      </c>
      <c r="Q515" s="3" t="str">
        <f>IF(D515="坦克碎片",VLOOKUP(C515,道具信息!$N$2:$O$291,2,FALSE)&amp;"碎片",VLOOKUP(C515,道具信息!$N$2:$O$291,2,FALSE))</f>
        <v>T4部件</v>
      </c>
      <c r="R515" s="3">
        <f t="shared" si="271"/>
        <v>36</v>
      </c>
      <c r="S515" s="11">
        <f t="shared" si="272"/>
        <v>4.0000000000000001E-3</v>
      </c>
      <c r="T515" s="3" t="str">
        <f>VLOOKUP(Q515,道具信息!$Q$3:$S$20,2,FALSE)</f>
        <v>CHEST_ITEM_TYPE_T4_PART</v>
      </c>
      <c r="U515" s="3" t="str">
        <f>IF(COUNTIF(U$436:U514,T515)=0,T515,"")</f>
        <v/>
      </c>
      <c r="V515" s="3" t="str">
        <f t="shared" si="261"/>
        <v>CHEST_ITEM_TYPE_T4_SHARD,CHEST_ITEM_TYPE_T1_PART,CHEST_ITEM_TYPE_T2_PART,CHEST_ITEM_TYPE_T3_PART,CHEST_ITEM_TYPE_T4_PART</v>
      </c>
      <c r="W515" s="13" t="str">
        <f t="shared" si="262"/>
        <v/>
      </c>
      <c r="X515" s="3" t="str">
        <f t="shared" si="260"/>
        <v/>
      </c>
      <c r="Y515" s="3" t="str">
        <f t="shared" si="263"/>
        <v>36.2%,46.4%,13.9%,3.1%,0.4%</v>
      </c>
    </row>
    <row r="516" spans="2:25" x14ac:dyDescent="0.3">
      <c r="B516" s="2">
        <f>数据源!B548</f>
        <v>10</v>
      </c>
      <c r="C516" s="2" t="str">
        <f>数据源!C548</f>
        <v>T4HP6</v>
      </c>
      <c r="D516" s="2" t="str">
        <f>数据源!D548</f>
        <v>部件</v>
      </c>
      <c r="E516" s="2">
        <f>数据源!E548</f>
        <v>2150</v>
      </c>
      <c r="F516" s="2">
        <f>数据源!F548</f>
        <v>1</v>
      </c>
      <c r="G516" s="2">
        <f>数据源!G548</f>
        <v>3.8999999999999998E-3</v>
      </c>
      <c r="H516" s="2">
        <f>数据源!H548</f>
        <v>2.0860465116279066E-4</v>
      </c>
      <c r="I516" s="2">
        <f>数据源!I548</f>
        <v>2</v>
      </c>
      <c r="J516" s="3">
        <f t="shared" si="273"/>
        <v>1</v>
      </c>
      <c r="K516" s="3">
        <f t="shared" si="274"/>
        <v>1</v>
      </c>
      <c r="L516" s="3" t="str">
        <f t="shared" si="266"/>
        <v>部件</v>
      </c>
      <c r="M516" s="3">
        <f t="shared" ca="1" si="267"/>
        <v>94206</v>
      </c>
      <c r="N516" s="1" t="str">
        <f t="shared" ca="1" si="268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</v>
      </c>
      <c r="O516" s="1" t="str">
        <f t="shared" si="269"/>
        <v>456,456,456,406,406,406,338,338,338,256,256,256,256,256,256,256,256,256,256,256,256,256,256,256,256,256,256,77,77,77,77,77,77,77,77,77,77,77,77,77,77,77,77,77,77,17,17,17,17,17,17,17,17,17,17,17,17,17,17,17,17,17,17,2,2,2,2,2,2,2,2,2,2,2,2,2,2,2,2,2,2</v>
      </c>
      <c r="P516" s="1" t="str">
        <f t="shared" si="270"/>
        <v>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,(1,1)</v>
      </c>
      <c r="Q516" s="3" t="str">
        <f>IF(D516="坦克碎片",VLOOKUP(C516,道具信息!$N$2:$O$291,2,FALSE)&amp;"碎片",VLOOKUP(C516,道具信息!$N$2:$O$291,2,FALSE))</f>
        <v>T4部件</v>
      </c>
      <c r="R516" s="3">
        <f t="shared" si="271"/>
        <v>36</v>
      </c>
      <c r="S516" s="11">
        <f t="shared" si="272"/>
        <v>4.0000000000000001E-3</v>
      </c>
      <c r="T516" s="3" t="str">
        <f>VLOOKUP(Q516,道具信息!$Q$3:$S$20,2,FALSE)</f>
        <v>CHEST_ITEM_TYPE_T4_PART</v>
      </c>
      <c r="U516" s="3" t="str">
        <f>IF(COUNTIF(U$436:U515,T516)=0,T516,"")</f>
        <v/>
      </c>
      <c r="V516" s="3" t="str">
        <f t="shared" si="261"/>
        <v>CHEST_ITEM_TYPE_T4_SHARD,CHEST_ITEM_TYPE_T1_PART,CHEST_ITEM_TYPE_T2_PART,CHEST_ITEM_TYPE_T3_PART,CHEST_ITEM_TYPE_T4_PART</v>
      </c>
      <c r="W516" s="13" t="str">
        <f t="shared" si="262"/>
        <v/>
      </c>
      <c r="X516" s="3" t="str">
        <f t="shared" si="260"/>
        <v/>
      </c>
      <c r="Y516" s="3" t="str">
        <f t="shared" si="263"/>
        <v>36.2%,46.4%,13.9%,3.1%,0.4%</v>
      </c>
    </row>
    <row r="517" spans="2:25" x14ac:dyDescent="0.3">
      <c r="N517" s="1" t="str">
        <f ca="1">"["&amp;N516&amp;"]"</f>
        <v>[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]</v>
      </c>
      <c r="O517" s="1" t="str">
        <f>"["&amp;O516&amp;"]"</f>
        <v>[456,456,456,406,406,406,338,338,338,256,256,256,256,256,256,256,256,256,256,256,256,256,256,256,256,256,256,77,77,77,77,77,77,77,77,77,77,77,77,77,77,77,77,77,77,17,17,17,17,17,17,17,17,17,17,17,17,17,17,17,17,17,17,2,2,2,2,2,2,2,2,2,2,2,2,2,2,2,2,2,2]</v>
      </c>
      <c r="P517" s="1" t="str">
        <f>"["&amp;P516&amp;"]"</f>
        <v>[(1,3),(1,3),(1,3),(1,2),(1,2),(1,2)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,(1,1)]</v>
      </c>
      <c r="V517" s="3" t="str">
        <f>"["&amp;V516&amp;"]"</f>
        <v>[CHEST_ITEM_TYPE_T4_SHARD,CHEST_ITEM_TYPE_T1_PART,CHEST_ITEM_TYPE_T2_PART,CHEST_ITEM_TYPE_T3_PART,CHEST_ITEM_TYPE_T4_PART]</v>
      </c>
      <c r="Y517" s="3" t="str">
        <f>"["&amp;Y516&amp;"]"</f>
        <v>[36.2%,46.4%,13.9%,3.1%,0.4%]</v>
      </c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Y517"/>
  <sheetViews>
    <sheetView workbookViewId="0">
      <selection activeCell="V16" activeCellId="9" sqref="V517:Y517 V433:Y433 V360:Y360 V295:Y295 V232:Y232 V175:Y175 V127:Y127 V82:Y82 V43:Y43 V16:Y16"/>
    </sheetView>
  </sheetViews>
  <sheetFormatPr defaultRowHeight="14.25" x14ac:dyDescent="0.3"/>
  <cols>
    <col min="1" max="16384" width="9" style="3"/>
  </cols>
  <sheetData>
    <row r="3" spans="2:25" x14ac:dyDescent="0.3">
      <c r="B3" s="2" t="str">
        <f>数据源!K35</f>
        <v>联赛等级</v>
      </c>
      <c r="C3" s="2" t="str">
        <f>数据源!L35</f>
        <v>道具名称</v>
      </c>
      <c r="D3" s="2" t="str">
        <f>数据源!M35</f>
        <v>对应大类</v>
      </c>
      <c r="E3" s="2" t="str">
        <f>数据源!N35</f>
        <v>道具价值</v>
      </c>
      <c r="F3" s="2" t="str">
        <f>数据源!O35</f>
        <v>抽取个数</v>
      </c>
      <c r="G3" s="2" t="str">
        <f>数据源!P35</f>
        <v>价值比例</v>
      </c>
      <c r="H3" s="2" t="str">
        <f>数据源!Q35</f>
        <v>产出概率</v>
      </c>
      <c r="I3" s="2" t="str">
        <f>数据源!R35</f>
        <v>权重值</v>
      </c>
      <c r="J3" s="7" t="s">
        <v>234</v>
      </c>
      <c r="K3" s="7" t="s">
        <v>235</v>
      </c>
      <c r="L3" s="3" t="s">
        <v>222</v>
      </c>
      <c r="M3" s="3" t="s">
        <v>220</v>
      </c>
      <c r="N3" s="3" t="s">
        <v>224</v>
      </c>
      <c r="O3" s="3" t="s">
        <v>225</v>
      </c>
      <c r="P3" s="3" t="s">
        <v>226</v>
      </c>
      <c r="Q3" s="8" t="s">
        <v>244</v>
      </c>
      <c r="R3" s="8" t="s">
        <v>245</v>
      </c>
      <c r="S3" s="8" t="s">
        <v>246</v>
      </c>
    </row>
    <row r="4" spans="2:25" x14ac:dyDescent="0.3">
      <c r="B4" s="2">
        <f>数据源!K36</f>
        <v>1</v>
      </c>
      <c r="C4" s="2" t="str">
        <f>数据源!L36</f>
        <v>雷诺FT</v>
      </c>
      <c r="D4" s="2" t="str">
        <f>数据源!M36</f>
        <v>坦克碎片</v>
      </c>
      <c r="E4" s="2">
        <f>数据源!N36</f>
        <v>25</v>
      </c>
      <c r="F4" s="2">
        <f>数据源!O36</f>
        <v>2</v>
      </c>
      <c r="G4" s="2">
        <f>数据源!P36</f>
        <v>0.21899999999999997</v>
      </c>
      <c r="H4" s="2">
        <f>数据源!Q36</f>
        <v>0.21899999999999997</v>
      </c>
      <c r="I4" s="2">
        <f>数据源!R36</f>
        <v>2190</v>
      </c>
      <c r="J4" s="3">
        <f>ROUNDUP(IF(F4&gt;1,F4-ROUNDDOWN(SQRT(F4),0),F4),0)</f>
        <v>1</v>
      </c>
      <c r="K4" s="3">
        <f>F4*2-J4</f>
        <v>3</v>
      </c>
      <c r="L4" s="3" t="str">
        <f>RIGHT(D4,2)</f>
        <v>碎片</v>
      </c>
      <c r="M4" s="3">
        <f ca="1">IF(OR(L4="坦克",L4="碎片"),VLOOKUP(C4,INDIRECT("坦克ID"),MATCH(L4&amp;"ID",INDIRECT("坦克标头"),0),FALSE),VLOOKUP(C4,INDIRECT(L4&amp;"ID"),2,FALSE))</f>
        <v>51111</v>
      </c>
      <c r="N4" s="3">
        <f ca="1">M4</f>
        <v>51111</v>
      </c>
      <c r="O4" s="3">
        <f>I4</f>
        <v>2190</v>
      </c>
      <c r="P4" s="1" t="str">
        <f>"("&amp;J4&amp;","&amp;K4&amp;")"</f>
        <v>(1,3)</v>
      </c>
      <c r="Q4" s="3" t="str">
        <f>IF(D4="坦克碎片",VLOOKUP(C4,道具信息!$N$2:$O$291,2,FALSE)&amp;"碎片",VLOOKUP(C4,道具信息!$N$2:$O$291,2,FALSE))</f>
        <v>T1坦克碎片</v>
      </c>
      <c r="R4" s="3">
        <f t="shared" ref="R4:R15" si="0">SUMIFS(I:I,Q:Q,Q4,B:B,B4)</f>
        <v>6570</v>
      </c>
      <c r="S4" s="11">
        <f t="shared" ref="S4:S15" si="1">ROUND(R4/SUMIF(B:B,B4,I:I),3)</f>
        <v>0.65700000000000003</v>
      </c>
      <c r="T4" s="3" t="str">
        <f>VLOOKUP(Q4,道具信息!$Q$3:$S$20,2,FALSE)</f>
        <v>CHEST_ITEM_TYPE_T1_SHARD</v>
      </c>
      <c r="U4" s="3" t="str">
        <f>T4</f>
        <v>CHEST_ITEM_TYPE_T1_SHARD</v>
      </c>
      <c r="V4" s="3" t="str">
        <f>U4</f>
        <v>CHEST_ITEM_TYPE_T1_SHARD</v>
      </c>
      <c r="W4" s="13">
        <f>IF(U4&lt;&gt;"",ROUND(S4*100%,3),"")</f>
        <v>0.65700000000000003</v>
      </c>
      <c r="X4" s="3" t="str">
        <f>TEXT(W4,"0.0%")</f>
        <v>65.7%</v>
      </c>
      <c r="Y4" s="3" t="str">
        <f>X4</f>
        <v>65.7%</v>
      </c>
    </row>
    <row r="5" spans="2:25" x14ac:dyDescent="0.3">
      <c r="B5" s="2">
        <f>数据源!K37</f>
        <v>1</v>
      </c>
      <c r="C5" s="2" t="str">
        <f>数据源!L37</f>
        <v>Stuart</v>
      </c>
      <c r="D5" s="2" t="str">
        <f>数据源!M37</f>
        <v>坦克碎片</v>
      </c>
      <c r="E5" s="2">
        <f>数据源!N37</f>
        <v>25</v>
      </c>
      <c r="F5" s="2">
        <f>数据源!O37</f>
        <v>2</v>
      </c>
      <c r="G5" s="2">
        <f>数据源!P37</f>
        <v>0.21899999999999997</v>
      </c>
      <c r="H5" s="2">
        <f>数据源!Q37</f>
        <v>0.21899999999999997</v>
      </c>
      <c r="I5" s="2">
        <f>数据源!R37</f>
        <v>2190</v>
      </c>
      <c r="J5" s="3">
        <f t="shared" ref="J5:J15" si="2">ROUNDUP(IF(F5&gt;1,F5-ROUNDDOWN(SQRT(F5),0),F5),0)</f>
        <v>1</v>
      </c>
      <c r="K5" s="3">
        <f t="shared" ref="K5:K15" si="3">F5*2-J5</f>
        <v>3</v>
      </c>
      <c r="L5" s="3" t="str">
        <f t="shared" ref="L5:L8" si="4">RIGHT(D5,2)</f>
        <v>碎片</v>
      </c>
      <c r="M5" s="3">
        <f t="shared" ref="M5:M8" ca="1" si="5">IF(OR(L5="坦克",L5="碎片"),VLOOKUP(C5,INDIRECT("坦克ID"),MATCH(L5&amp;"ID",INDIRECT("坦克标头"),0),FALSE),VLOOKUP(C5,INDIRECT(L5&amp;"ID"),2,FALSE))</f>
        <v>52111</v>
      </c>
      <c r="N5" s="3" t="str">
        <f ca="1">N4&amp;","&amp;M5</f>
        <v>51111,52111</v>
      </c>
      <c r="O5" s="3" t="str">
        <f>O4&amp;","&amp;I5</f>
        <v>2190,2190</v>
      </c>
      <c r="P5" s="1" t="str">
        <f>P4&amp;","&amp;"("&amp;J5&amp;","&amp;K5&amp;")"</f>
        <v>(1,3),(1,3)</v>
      </c>
      <c r="Q5" s="3" t="str">
        <f>IF(D5="坦克碎片",VLOOKUP(C5,道具信息!$N$2:$O$291,2,FALSE)&amp;"碎片",VLOOKUP(C5,道具信息!$N$2:$O$291,2,FALSE))</f>
        <v>T1坦克碎片</v>
      </c>
      <c r="R5" s="3">
        <f t="shared" si="0"/>
        <v>6570</v>
      </c>
      <c r="S5" s="11">
        <f t="shared" si="1"/>
        <v>0.65700000000000003</v>
      </c>
      <c r="T5" s="3" t="str">
        <f>VLOOKUP(Q5,道具信息!$Q$3:$S$20,2,FALSE)</f>
        <v>CHEST_ITEM_TYPE_T1_SHARD</v>
      </c>
      <c r="U5" s="3" t="str">
        <f>IF(COUNTIF(U$4:U4,T5)=0,T5,"")</f>
        <v/>
      </c>
      <c r="V5" s="3" t="str">
        <f>IF(U5&lt;&gt;"",V4&amp;","&amp;U5,V4)</f>
        <v>CHEST_ITEM_TYPE_T1_SHARD</v>
      </c>
      <c r="W5" s="13" t="str">
        <f t="shared" ref="W5:W15" si="6">IF(U5&lt;&gt;"",ROUND(S5*100%,3),"")</f>
        <v/>
      </c>
      <c r="X5" s="3" t="str">
        <f t="shared" ref="X5:X15" si="7">TEXT(W5,"0.0%")</f>
        <v/>
      </c>
      <c r="Y5" s="3" t="str">
        <f>IF(X5&lt;&gt;"",Y4&amp;","&amp;X5,Y4)</f>
        <v>65.7%</v>
      </c>
    </row>
    <row r="6" spans="2:25" x14ac:dyDescent="0.3">
      <c r="B6" s="2">
        <f>数据源!K38</f>
        <v>1</v>
      </c>
      <c r="C6" s="2" t="str">
        <f>数据源!L38</f>
        <v>B-1</v>
      </c>
      <c r="D6" s="2" t="str">
        <f>数据源!M38</f>
        <v>坦克碎片</v>
      </c>
      <c r="E6" s="2">
        <f>数据源!N38</f>
        <v>25</v>
      </c>
      <c r="F6" s="2">
        <f>数据源!O38</f>
        <v>2</v>
      </c>
      <c r="G6" s="2">
        <f>数据源!P38</f>
        <v>0.21899999999999997</v>
      </c>
      <c r="H6" s="2">
        <f>数据源!Q38</f>
        <v>0.21899999999999997</v>
      </c>
      <c r="I6" s="2">
        <f>数据源!R38</f>
        <v>2190</v>
      </c>
      <c r="J6" s="3">
        <f t="shared" si="2"/>
        <v>1</v>
      </c>
      <c r="K6" s="3">
        <f t="shared" si="3"/>
        <v>3</v>
      </c>
      <c r="L6" s="3" t="str">
        <f t="shared" si="4"/>
        <v>碎片</v>
      </c>
      <c r="M6" s="3">
        <f t="shared" ca="1" si="5"/>
        <v>53111</v>
      </c>
      <c r="N6" s="3" t="str">
        <f t="shared" ref="N6:N8" ca="1" si="8">N5&amp;","&amp;M6</f>
        <v>51111,52111,53111</v>
      </c>
      <c r="O6" s="3" t="str">
        <f t="shared" ref="O6:O8" si="9">O5&amp;","&amp;I6</f>
        <v>2190,2190,2190</v>
      </c>
      <c r="P6" s="1" t="str">
        <f t="shared" ref="P6:P8" si="10">P5&amp;","&amp;"("&amp;J6&amp;","&amp;K6&amp;")"</f>
        <v>(1,3),(1,3),(1,3)</v>
      </c>
      <c r="Q6" s="3" t="str">
        <f>IF(D6="坦克碎片",VLOOKUP(C6,道具信息!$N$2:$O$291,2,FALSE)&amp;"碎片",VLOOKUP(C6,道具信息!$N$2:$O$291,2,FALSE))</f>
        <v>T1坦克碎片</v>
      </c>
      <c r="R6" s="3">
        <f t="shared" si="0"/>
        <v>6570</v>
      </c>
      <c r="S6" s="11">
        <f t="shared" si="1"/>
        <v>0.65700000000000003</v>
      </c>
      <c r="T6" s="3" t="str">
        <f>VLOOKUP(Q6,道具信息!$Q$3:$S$20,2,FALSE)</f>
        <v>CHEST_ITEM_TYPE_T1_SHARD</v>
      </c>
      <c r="U6" s="3" t="str">
        <f>IF(COUNTIF(U$4:U5,T6)=0,T6,"")</f>
        <v/>
      </c>
      <c r="V6" s="3" t="str">
        <f t="shared" ref="V6:V11" si="11">IF(U6&lt;&gt;"",V5&amp;","&amp;U6,V5)</f>
        <v>CHEST_ITEM_TYPE_T1_SHARD</v>
      </c>
      <c r="W6" s="13" t="str">
        <f t="shared" si="6"/>
        <v/>
      </c>
      <c r="X6" s="3" t="str">
        <f t="shared" si="7"/>
        <v/>
      </c>
      <c r="Y6" s="3" t="str">
        <f t="shared" ref="Y6:Y11" si="12">IF(X6&lt;&gt;"",Y5&amp;","&amp;X6,Y5)</f>
        <v>65.7%</v>
      </c>
    </row>
    <row r="7" spans="2:25" x14ac:dyDescent="0.3">
      <c r="B7" s="2">
        <f>数据源!K39</f>
        <v>1</v>
      </c>
      <c r="C7" s="2" t="str">
        <f>数据源!L39</f>
        <v>T1LP1</v>
      </c>
      <c r="D7" s="2" t="str">
        <f>数据源!M39</f>
        <v>部件</v>
      </c>
      <c r="E7" s="2">
        <f>数据源!N39</f>
        <v>50</v>
      </c>
      <c r="F7" s="2">
        <f>数据源!O39</f>
        <v>1</v>
      </c>
      <c r="G7" s="2">
        <f>数据源!P39</f>
        <v>3.7999999999999999E-2</v>
      </c>
      <c r="H7" s="2">
        <f>数据源!Q39</f>
        <v>3.7999999999999999E-2</v>
      </c>
      <c r="I7" s="2">
        <f>数据源!R39</f>
        <v>380</v>
      </c>
      <c r="J7" s="3">
        <f t="shared" si="2"/>
        <v>1</v>
      </c>
      <c r="K7" s="3">
        <f t="shared" si="3"/>
        <v>1</v>
      </c>
      <c r="L7" s="3" t="str">
        <f t="shared" si="4"/>
        <v>部件</v>
      </c>
      <c r="M7" s="3">
        <f t="shared" ca="1" si="5"/>
        <v>91001</v>
      </c>
      <c r="N7" s="3" t="str">
        <f t="shared" ca="1" si="8"/>
        <v>51111,52111,53111,91001</v>
      </c>
      <c r="O7" s="3" t="str">
        <f t="shared" si="9"/>
        <v>2190,2190,2190,380</v>
      </c>
      <c r="P7" s="1" t="str">
        <f t="shared" si="10"/>
        <v>(1,3),(1,3),(1,3),(1,1)</v>
      </c>
      <c r="Q7" s="3" t="str">
        <f>IF(D7="坦克碎片",VLOOKUP(C7,道具信息!$N$2:$O$291,2,FALSE)&amp;"碎片",VLOOKUP(C7,道具信息!$N$2:$O$291,2,FALSE))</f>
        <v>T1部件</v>
      </c>
      <c r="R7" s="3">
        <f t="shared" si="0"/>
        <v>3430</v>
      </c>
      <c r="S7" s="11">
        <f t="shared" si="1"/>
        <v>0.34300000000000003</v>
      </c>
      <c r="T7" s="3" t="str">
        <f>VLOOKUP(Q7,道具信息!$Q$3:$S$20,2,FALSE)</f>
        <v>CHEST_ITEM_TYPE_T1_PART</v>
      </c>
      <c r="U7" s="3" t="str">
        <f>IF(COUNTIF(U$4:U6,T7)=0,T7,"")</f>
        <v>CHEST_ITEM_TYPE_T1_PART</v>
      </c>
      <c r="V7" s="3" t="str">
        <f t="shared" si="11"/>
        <v>CHEST_ITEM_TYPE_T1_SHARD,CHEST_ITEM_TYPE_T1_PART</v>
      </c>
      <c r="W7" s="13">
        <f t="shared" si="6"/>
        <v>0.34300000000000003</v>
      </c>
      <c r="X7" s="3" t="str">
        <f t="shared" si="7"/>
        <v>34.3%</v>
      </c>
      <c r="Y7" s="3" t="str">
        <f t="shared" si="12"/>
        <v>65.7%,34.3%</v>
      </c>
    </row>
    <row r="8" spans="2:25" x14ac:dyDescent="0.3">
      <c r="B8" s="2">
        <f>数据源!K40</f>
        <v>1</v>
      </c>
      <c r="C8" s="2" t="str">
        <f>数据源!L40</f>
        <v>T1LP3</v>
      </c>
      <c r="D8" s="2" t="str">
        <f>数据源!M40</f>
        <v>部件</v>
      </c>
      <c r="E8" s="2">
        <f>数据源!N40</f>
        <v>50</v>
      </c>
      <c r="F8" s="2">
        <f>数据源!O40</f>
        <v>1</v>
      </c>
      <c r="G8" s="2">
        <f>数据源!P40</f>
        <v>3.7999999999999999E-2</v>
      </c>
      <c r="H8" s="2">
        <f>数据源!Q40</f>
        <v>3.7999999999999999E-2</v>
      </c>
      <c r="I8" s="2">
        <f>数据源!R40</f>
        <v>380</v>
      </c>
      <c r="J8" s="3">
        <f t="shared" si="2"/>
        <v>1</v>
      </c>
      <c r="K8" s="3">
        <f t="shared" si="3"/>
        <v>1</v>
      </c>
      <c r="L8" s="3" t="str">
        <f t="shared" si="4"/>
        <v>部件</v>
      </c>
      <c r="M8" s="3">
        <f t="shared" ca="1" si="5"/>
        <v>91003</v>
      </c>
      <c r="N8" s="3" t="str">
        <f t="shared" ca="1" si="8"/>
        <v>51111,52111,53111,91001,91003</v>
      </c>
      <c r="O8" s="3" t="str">
        <f t="shared" si="9"/>
        <v>2190,2190,2190,380,380</v>
      </c>
      <c r="P8" s="1" t="str">
        <f t="shared" si="10"/>
        <v>(1,3),(1,3),(1,3),(1,1),(1,1)</v>
      </c>
      <c r="Q8" s="3" t="str">
        <f>IF(D8="坦克碎片",VLOOKUP(C8,道具信息!$N$2:$O$291,2,FALSE)&amp;"碎片",VLOOKUP(C8,道具信息!$N$2:$O$291,2,FALSE))</f>
        <v>T1部件</v>
      </c>
      <c r="R8" s="3">
        <f t="shared" si="0"/>
        <v>3430</v>
      </c>
      <c r="S8" s="11">
        <f t="shared" si="1"/>
        <v>0.34300000000000003</v>
      </c>
      <c r="T8" s="3" t="str">
        <f>VLOOKUP(Q8,道具信息!$Q$3:$S$20,2,FALSE)</f>
        <v>CHEST_ITEM_TYPE_T1_PART</v>
      </c>
      <c r="U8" s="3" t="str">
        <f>IF(COUNTIF(U$4:U7,T8)=0,T8,"")</f>
        <v/>
      </c>
      <c r="V8" s="3" t="str">
        <f t="shared" si="11"/>
        <v>CHEST_ITEM_TYPE_T1_SHARD,CHEST_ITEM_TYPE_T1_PART</v>
      </c>
      <c r="W8" s="13" t="str">
        <f t="shared" si="6"/>
        <v/>
      </c>
      <c r="X8" s="3" t="str">
        <f t="shared" si="7"/>
        <v/>
      </c>
      <c r="Y8" s="3" t="str">
        <f t="shared" si="12"/>
        <v>65.7%,34.3%</v>
      </c>
    </row>
    <row r="9" spans="2:25" x14ac:dyDescent="0.3">
      <c r="B9" s="2">
        <f>数据源!K41</f>
        <v>1</v>
      </c>
      <c r="C9" s="2" t="str">
        <f>数据源!L41</f>
        <v>T1LP5</v>
      </c>
      <c r="D9" s="2" t="str">
        <f>数据源!M41</f>
        <v>部件</v>
      </c>
      <c r="E9" s="2">
        <f>数据源!N41</f>
        <v>50</v>
      </c>
      <c r="F9" s="2">
        <f>数据源!O41</f>
        <v>1</v>
      </c>
      <c r="G9" s="2">
        <f>数据源!P41</f>
        <v>3.7999999999999999E-2</v>
      </c>
      <c r="H9" s="2">
        <f>数据源!Q41</f>
        <v>3.7999999999999999E-2</v>
      </c>
      <c r="I9" s="2">
        <f>数据源!R41</f>
        <v>380</v>
      </c>
      <c r="J9" s="3">
        <f t="shared" si="2"/>
        <v>1</v>
      </c>
      <c r="K9" s="3">
        <f t="shared" si="3"/>
        <v>1</v>
      </c>
      <c r="L9" s="3" t="str">
        <f t="shared" ref="L9:L15" si="13">RIGHT(D9,2)</f>
        <v>部件</v>
      </c>
      <c r="M9" s="3">
        <f t="shared" ref="M9:M15" ca="1" si="14">IF(OR(L9="坦克",L9="碎片"),VLOOKUP(C9,INDIRECT("坦克ID"),MATCH(L9&amp;"ID",INDIRECT("坦克标头"),0),FALSE),VLOOKUP(C9,INDIRECT(L9&amp;"ID"),2,FALSE))</f>
        <v>91005</v>
      </c>
      <c r="N9" s="3" t="str">
        <f t="shared" ref="N9:N15" ca="1" si="15">N8&amp;","&amp;M9</f>
        <v>51111,52111,53111,91001,91003,91005</v>
      </c>
      <c r="O9" s="3" t="str">
        <f t="shared" ref="O9:O15" si="16">O8&amp;","&amp;I9</f>
        <v>2190,2190,2190,380,380,380</v>
      </c>
      <c r="P9" s="1" t="str">
        <f t="shared" ref="P9:P15" si="17">P8&amp;","&amp;"("&amp;J9&amp;","&amp;K9&amp;")"</f>
        <v>(1,3),(1,3),(1,3),(1,1),(1,1),(1,1)</v>
      </c>
      <c r="Q9" s="3" t="str">
        <f>IF(D9="坦克碎片",VLOOKUP(C9,道具信息!$N$2:$O$291,2,FALSE)&amp;"碎片",VLOOKUP(C9,道具信息!$N$2:$O$291,2,FALSE))</f>
        <v>T1部件</v>
      </c>
      <c r="R9" s="3">
        <f t="shared" si="0"/>
        <v>3430</v>
      </c>
      <c r="S9" s="11">
        <f t="shared" si="1"/>
        <v>0.34300000000000003</v>
      </c>
      <c r="T9" s="3" t="str">
        <f>VLOOKUP(Q9,道具信息!$Q$3:$S$20,2,FALSE)</f>
        <v>CHEST_ITEM_TYPE_T1_PART</v>
      </c>
      <c r="U9" s="3" t="str">
        <f>IF(COUNTIF(U$4:U8,T9)=0,T9,"")</f>
        <v/>
      </c>
      <c r="V9" s="3" t="str">
        <f t="shared" si="11"/>
        <v>CHEST_ITEM_TYPE_T1_SHARD,CHEST_ITEM_TYPE_T1_PART</v>
      </c>
      <c r="W9" s="13" t="str">
        <f t="shared" si="6"/>
        <v/>
      </c>
      <c r="X9" s="3" t="str">
        <f t="shared" si="7"/>
        <v/>
      </c>
      <c r="Y9" s="3" t="str">
        <f t="shared" si="12"/>
        <v>65.7%,34.3%</v>
      </c>
    </row>
    <row r="10" spans="2:25" x14ac:dyDescent="0.3">
      <c r="B10" s="2">
        <f>数据源!K42</f>
        <v>1</v>
      </c>
      <c r="C10" s="2" t="str">
        <f>数据源!L42</f>
        <v>T1MP1</v>
      </c>
      <c r="D10" s="2" t="str">
        <f>数据源!M42</f>
        <v>部件</v>
      </c>
      <c r="E10" s="2">
        <f>数据源!N42</f>
        <v>50</v>
      </c>
      <c r="F10" s="2">
        <f>数据源!O42</f>
        <v>1</v>
      </c>
      <c r="G10" s="2">
        <f>数据源!P42</f>
        <v>3.7999999999999999E-2</v>
      </c>
      <c r="H10" s="2">
        <f>数据源!Q42</f>
        <v>3.7999999999999999E-2</v>
      </c>
      <c r="I10" s="2">
        <f>数据源!R42</f>
        <v>380</v>
      </c>
      <c r="J10" s="3">
        <f t="shared" si="2"/>
        <v>1</v>
      </c>
      <c r="K10" s="3">
        <f t="shared" si="3"/>
        <v>1</v>
      </c>
      <c r="L10" s="3" t="str">
        <f t="shared" si="13"/>
        <v>部件</v>
      </c>
      <c r="M10" s="3">
        <f t="shared" ca="1" si="14"/>
        <v>91101</v>
      </c>
      <c r="N10" s="3" t="str">
        <f t="shared" ca="1" si="15"/>
        <v>51111,52111,53111,91001,91003,91005,91101</v>
      </c>
      <c r="O10" s="3" t="str">
        <f t="shared" si="16"/>
        <v>2190,2190,2190,380,380,380,380</v>
      </c>
      <c r="P10" s="1" t="str">
        <f t="shared" si="17"/>
        <v>(1,3),(1,3),(1,3),(1,1),(1,1),(1,1),(1,1)</v>
      </c>
      <c r="Q10" s="3" t="str">
        <f>IF(D10="坦克碎片",VLOOKUP(C10,道具信息!$N$2:$O$291,2,FALSE)&amp;"碎片",VLOOKUP(C10,道具信息!$N$2:$O$291,2,FALSE))</f>
        <v>T1部件</v>
      </c>
      <c r="R10" s="3">
        <f t="shared" si="0"/>
        <v>3430</v>
      </c>
      <c r="S10" s="11">
        <f t="shared" si="1"/>
        <v>0.34300000000000003</v>
      </c>
      <c r="T10" s="3" t="str">
        <f>VLOOKUP(Q10,道具信息!$Q$3:$S$20,2,FALSE)</f>
        <v>CHEST_ITEM_TYPE_T1_PART</v>
      </c>
      <c r="U10" s="3" t="str">
        <f>IF(COUNTIF(U$4:U9,T10)=0,T10,"")</f>
        <v/>
      </c>
      <c r="V10" s="3" t="str">
        <f t="shared" si="11"/>
        <v>CHEST_ITEM_TYPE_T1_SHARD,CHEST_ITEM_TYPE_T1_PART</v>
      </c>
      <c r="W10" s="13" t="str">
        <f t="shared" si="6"/>
        <v/>
      </c>
      <c r="X10" s="3" t="str">
        <f t="shared" si="7"/>
        <v/>
      </c>
      <c r="Y10" s="3" t="str">
        <f t="shared" si="12"/>
        <v>65.7%,34.3%</v>
      </c>
    </row>
    <row r="11" spans="2:25" x14ac:dyDescent="0.3">
      <c r="B11" s="2">
        <f>数据源!K43</f>
        <v>1</v>
      </c>
      <c r="C11" s="2" t="str">
        <f>数据源!L43</f>
        <v>T1MP3</v>
      </c>
      <c r="D11" s="2" t="str">
        <f>数据源!M43</f>
        <v>部件</v>
      </c>
      <c r="E11" s="2">
        <f>数据源!N43</f>
        <v>50</v>
      </c>
      <c r="F11" s="2">
        <f>数据源!O43</f>
        <v>1</v>
      </c>
      <c r="G11" s="2">
        <f>数据源!P43</f>
        <v>3.7999999999999999E-2</v>
      </c>
      <c r="H11" s="2">
        <f>数据源!Q43</f>
        <v>3.7999999999999999E-2</v>
      </c>
      <c r="I11" s="2">
        <f>数据源!R43</f>
        <v>380</v>
      </c>
      <c r="J11" s="3">
        <f t="shared" si="2"/>
        <v>1</v>
      </c>
      <c r="K11" s="3">
        <f t="shared" si="3"/>
        <v>1</v>
      </c>
      <c r="L11" s="3" t="str">
        <f t="shared" si="13"/>
        <v>部件</v>
      </c>
      <c r="M11" s="3">
        <f t="shared" ca="1" si="14"/>
        <v>91103</v>
      </c>
      <c r="N11" s="3" t="str">
        <f t="shared" ca="1" si="15"/>
        <v>51111,52111,53111,91001,91003,91005,91101,91103</v>
      </c>
      <c r="O11" s="3" t="str">
        <f t="shared" si="16"/>
        <v>2190,2190,2190,380,380,380,380,380</v>
      </c>
      <c r="P11" s="1" t="str">
        <f t="shared" si="17"/>
        <v>(1,3),(1,3),(1,3),(1,1),(1,1),(1,1),(1,1),(1,1)</v>
      </c>
      <c r="Q11" s="3" t="str">
        <f>IF(D11="坦克碎片",VLOOKUP(C11,道具信息!$N$2:$O$291,2,FALSE)&amp;"碎片",VLOOKUP(C11,道具信息!$N$2:$O$291,2,FALSE))</f>
        <v>T1部件</v>
      </c>
      <c r="R11" s="3">
        <f t="shared" si="0"/>
        <v>3430</v>
      </c>
      <c r="S11" s="11">
        <f t="shared" si="1"/>
        <v>0.34300000000000003</v>
      </c>
      <c r="T11" s="3" t="str">
        <f>VLOOKUP(Q11,道具信息!$Q$3:$S$20,2,FALSE)</f>
        <v>CHEST_ITEM_TYPE_T1_PART</v>
      </c>
      <c r="U11" s="3" t="str">
        <f>IF(COUNTIF(U$4:U10,T11)=0,T11,"")</f>
        <v/>
      </c>
      <c r="V11" s="3" t="str">
        <f t="shared" si="11"/>
        <v>CHEST_ITEM_TYPE_T1_SHARD,CHEST_ITEM_TYPE_T1_PART</v>
      </c>
      <c r="W11" s="13" t="str">
        <f t="shared" si="6"/>
        <v/>
      </c>
      <c r="X11" s="3" t="str">
        <f t="shared" si="7"/>
        <v/>
      </c>
      <c r="Y11" s="3" t="str">
        <f t="shared" si="12"/>
        <v>65.7%,34.3%</v>
      </c>
    </row>
    <row r="12" spans="2:25" x14ac:dyDescent="0.3">
      <c r="B12" s="2">
        <f>数据源!K44</f>
        <v>1</v>
      </c>
      <c r="C12" s="2" t="str">
        <f>数据源!L44</f>
        <v>T1MP5</v>
      </c>
      <c r="D12" s="2" t="str">
        <f>数据源!M44</f>
        <v>部件</v>
      </c>
      <c r="E12" s="2">
        <f>数据源!N44</f>
        <v>50</v>
      </c>
      <c r="F12" s="2">
        <f>数据源!O44</f>
        <v>1</v>
      </c>
      <c r="G12" s="2">
        <f>数据源!P44</f>
        <v>3.7999999999999999E-2</v>
      </c>
      <c r="H12" s="2">
        <f>数据源!Q44</f>
        <v>3.7999999999999999E-2</v>
      </c>
      <c r="I12" s="2">
        <f>数据源!R44</f>
        <v>380</v>
      </c>
      <c r="J12" s="3">
        <f t="shared" si="2"/>
        <v>1</v>
      </c>
      <c r="K12" s="3">
        <f t="shared" si="3"/>
        <v>1</v>
      </c>
      <c r="L12" s="3" t="str">
        <f t="shared" si="13"/>
        <v>部件</v>
      </c>
      <c r="M12" s="3">
        <f t="shared" ca="1" si="14"/>
        <v>91105</v>
      </c>
      <c r="N12" s="3" t="str">
        <f t="shared" ca="1" si="15"/>
        <v>51111,52111,53111,91001,91003,91005,91101,91103,91105</v>
      </c>
      <c r="O12" s="3" t="str">
        <f t="shared" si="16"/>
        <v>2190,2190,2190,380,380,380,380,380,380</v>
      </c>
      <c r="P12" s="1" t="str">
        <f t="shared" si="17"/>
        <v>(1,3),(1,3),(1,3),(1,1),(1,1),(1,1),(1,1),(1,1),(1,1)</v>
      </c>
      <c r="Q12" s="3" t="str">
        <f>IF(D12="坦克碎片",VLOOKUP(C12,道具信息!$N$2:$O$291,2,FALSE)&amp;"碎片",VLOOKUP(C12,道具信息!$N$2:$O$291,2,FALSE))</f>
        <v>T1部件</v>
      </c>
      <c r="R12" s="3">
        <f t="shared" si="0"/>
        <v>3430</v>
      </c>
      <c r="S12" s="11">
        <f t="shared" si="1"/>
        <v>0.34300000000000003</v>
      </c>
      <c r="T12" s="3" t="str">
        <f>VLOOKUP(Q12,道具信息!$Q$3:$S$20,2,FALSE)</f>
        <v>CHEST_ITEM_TYPE_T1_PART</v>
      </c>
      <c r="U12" s="3" t="str">
        <f>IF(COUNTIF(U$4:U11,T12)=0,T12,"")</f>
        <v/>
      </c>
      <c r="V12" s="3" t="str">
        <f>IF(U12&lt;&gt;"",V11&amp;","&amp;U12,V11)</f>
        <v>CHEST_ITEM_TYPE_T1_SHARD,CHEST_ITEM_TYPE_T1_PART</v>
      </c>
      <c r="W12" s="13" t="str">
        <f t="shared" si="6"/>
        <v/>
      </c>
      <c r="X12" s="3" t="str">
        <f t="shared" si="7"/>
        <v/>
      </c>
      <c r="Y12" s="3" t="str">
        <f>IF(X12&lt;&gt;"",Y11&amp;","&amp;X12,Y11)</f>
        <v>65.7%,34.3%</v>
      </c>
    </row>
    <row r="13" spans="2:25" x14ac:dyDescent="0.3">
      <c r="B13" s="2">
        <f>数据源!K45</f>
        <v>1</v>
      </c>
      <c r="C13" s="2" t="str">
        <f>数据源!L45</f>
        <v>T1HP1</v>
      </c>
      <c r="D13" s="2" t="str">
        <f>数据源!M45</f>
        <v>部件</v>
      </c>
      <c r="E13" s="2">
        <f>数据源!N45</f>
        <v>50</v>
      </c>
      <c r="F13" s="2">
        <f>数据源!O45</f>
        <v>1</v>
      </c>
      <c r="G13" s="2">
        <f>数据源!P45</f>
        <v>3.7999999999999999E-2</v>
      </c>
      <c r="H13" s="2">
        <f>数据源!Q45</f>
        <v>3.7999999999999999E-2</v>
      </c>
      <c r="I13" s="2">
        <f>数据源!R45</f>
        <v>380</v>
      </c>
      <c r="J13" s="3">
        <f t="shared" si="2"/>
        <v>1</v>
      </c>
      <c r="K13" s="3">
        <f t="shared" si="3"/>
        <v>1</v>
      </c>
      <c r="L13" s="3" t="str">
        <f t="shared" si="13"/>
        <v>部件</v>
      </c>
      <c r="M13" s="3">
        <f t="shared" ca="1" si="14"/>
        <v>91201</v>
      </c>
      <c r="N13" s="3" t="str">
        <f t="shared" ca="1" si="15"/>
        <v>51111,52111,53111,91001,91003,91005,91101,91103,91105,91201</v>
      </c>
      <c r="O13" s="3" t="str">
        <f t="shared" si="16"/>
        <v>2190,2190,2190,380,380,380,380,380,380,380</v>
      </c>
      <c r="P13" s="1" t="str">
        <f t="shared" si="17"/>
        <v>(1,3),(1,3),(1,3),(1,1),(1,1),(1,1),(1,1),(1,1),(1,1),(1,1)</v>
      </c>
      <c r="Q13" s="3" t="str">
        <f>IF(D13="坦克碎片",VLOOKUP(C13,道具信息!$N$2:$O$291,2,FALSE)&amp;"碎片",VLOOKUP(C13,道具信息!$N$2:$O$291,2,FALSE))</f>
        <v>T1部件</v>
      </c>
      <c r="R13" s="3">
        <f t="shared" si="0"/>
        <v>3430</v>
      </c>
      <c r="S13" s="11">
        <f t="shared" si="1"/>
        <v>0.34300000000000003</v>
      </c>
      <c r="T13" s="3" t="str">
        <f>VLOOKUP(Q13,道具信息!$Q$3:$S$20,2,FALSE)</f>
        <v>CHEST_ITEM_TYPE_T1_PART</v>
      </c>
      <c r="U13" s="3" t="str">
        <f>IF(COUNTIF(U$4:U12,T13)=0,T13,"")</f>
        <v/>
      </c>
      <c r="V13" s="3" t="str">
        <f t="shared" ref="V13:V15" si="18">IF(U13&lt;&gt;"",V12&amp;","&amp;U13,V12)</f>
        <v>CHEST_ITEM_TYPE_T1_SHARD,CHEST_ITEM_TYPE_T1_PART</v>
      </c>
      <c r="W13" s="13" t="str">
        <f t="shared" si="6"/>
        <v/>
      </c>
      <c r="X13" s="3" t="str">
        <f t="shared" si="7"/>
        <v/>
      </c>
      <c r="Y13" s="3" t="str">
        <f t="shared" ref="Y13:Y15" si="19">IF(X13&lt;&gt;"",Y12&amp;","&amp;X13,Y12)</f>
        <v>65.7%,34.3%</v>
      </c>
    </row>
    <row r="14" spans="2:25" x14ac:dyDescent="0.3">
      <c r="B14" s="2">
        <f>数据源!K46</f>
        <v>1</v>
      </c>
      <c r="C14" s="2" t="str">
        <f>数据源!L46</f>
        <v>T1HP3</v>
      </c>
      <c r="D14" s="2" t="str">
        <f>数据源!M46</f>
        <v>部件</v>
      </c>
      <c r="E14" s="2">
        <f>数据源!N46</f>
        <v>50</v>
      </c>
      <c r="F14" s="2">
        <f>数据源!O46</f>
        <v>1</v>
      </c>
      <c r="G14" s="2">
        <f>数据源!P46</f>
        <v>3.7999999999999999E-2</v>
      </c>
      <c r="H14" s="2">
        <f>数据源!Q46</f>
        <v>3.7999999999999999E-2</v>
      </c>
      <c r="I14" s="2">
        <f>数据源!R46</f>
        <v>380</v>
      </c>
      <c r="J14" s="3">
        <f t="shared" si="2"/>
        <v>1</v>
      </c>
      <c r="K14" s="3">
        <f t="shared" si="3"/>
        <v>1</v>
      </c>
      <c r="L14" s="3" t="str">
        <f t="shared" si="13"/>
        <v>部件</v>
      </c>
      <c r="M14" s="3">
        <f t="shared" ca="1" si="14"/>
        <v>91203</v>
      </c>
      <c r="N14" s="3" t="str">
        <f t="shared" ca="1" si="15"/>
        <v>51111,52111,53111,91001,91003,91005,91101,91103,91105,91201,91203</v>
      </c>
      <c r="O14" s="3" t="str">
        <f t="shared" si="16"/>
        <v>2190,2190,2190,380,380,380,380,380,380,380,380</v>
      </c>
      <c r="P14" s="1" t="str">
        <f t="shared" si="17"/>
        <v>(1,3),(1,3),(1,3),(1,1),(1,1),(1,1),(1,1),(1,1),(1,1),(1,1),(1,1)</v>
      </c>
      <c r="Q14" s="3" t="str">
        <f>IF(D14="坦克碎片",VLOOKUP(C14,道具信息!$N$2:$O$291,2,FALSE)&amp;"碎片",VLOOKUP(C14,道具信息!$N$2:$O$291,2,FALSE))</f>
        <v>T1部件</v>
      </c>
      <c r="R14" s="3">
        <f t="shared" si="0"/>
        <v>3430</v>
      </c>
      <c r="S14" s="11">
        <f t="shared" si="1"/>
        <v>0.34300000000000003</v>
      </c>
      <c r="T14" s="3" t="str">
        <f>VLOOKUP(Q14,道具信息!$Q$3:$S$20,2,FALSE)</f>
        <v>CHEST_ITEM_TYPE_T1_PART</v>
      </c>
      <c r="U14" s="3" t="str">
        <f>IF(COUNTIF(U$4:U13,T14)=0,T14,"")</f>
        <v/>
      </c>
      <c r="V14" s="3" t="str">
        <f t="shared" si="18"/>
        <v>CHEST_ITEM_TYPE_T1_SHARD,CHEST_ITEM_TYPE_T1_PART</v>
      </c>
      <c r="W14" s="13" t="str">
        <f t="shared" si="6"/>
        <v/>
      </c>
      <c r="X14" s="3" t="str">
        <f t="shared" si="7"/>
        <v/>
      </c>
      <c r="Y14" s="3" t="str">
        <f t="shared" si="19"/>
        <v>65.7%,34.3%</v>
      </c>
    </row>
    <row r="15" spans="2:25" x14ac:dyDescent="0.3">
      <c r="B15" s="2">
        <f>数据源!K47</f>
        <v>1</v>
      </c>
      <c r="C15" s="2" t="str">
        <f>数据源!L47</f>
        <v>T1HP5</v>
      </c>
      <c r="D15" s="2" t="str">
        <f>数据源!M47</f>
        <v>部件</v>
      </c>
      <c r="E15" s="2">
        <f>数据源!N47</f>
        <v>50</v>
      </c>
      <c r="F15" s="2">
        <f>数据源!O47</f>
        <v>1</v>
      </c>
      <c r="G15" s="2">
        <f>数据源!P47</f>
        <v>3.9E-2</v>
      </c>
      <c r="H15" s="2">
        <f>数据源!Q47</f>
        <v>3.9E-2</v>
      </c>
      <c r="I15" s="2">
        <f>数据源!R47</f>
        <v>390</v>
      </c>
      <c r="J15" s="3">
        <f t="shared" si="2"/>
        <v>1</v>
      </c>
      <c r="K15" s="3">
        <f t="shared" si="3"/>
        <v>1</v>
      </c>
      <c r="L15" s="3" t="str">
        <f t="shared" si="13"/>
        <v>部件</v>
      </c>
      <c r="M15" s="3">
        <f t="shared" ca="1" si="14"/>
        <v>91205</v>
      </c>
      <c r="N15" s="3" t="str">
        <f t="shared" ca="1" si="15"/>
        <v>51111,52111,53111,91001,91003,91005,91101,91103,91105,91201,91203,91205</v>
      </c>
      <c r="O15" s="3" t="str">
        <f t="shared" si="16"/>
        <v>2190,2190,2190,380,380,380,380,380,380,380,380,390</v>
      </c>
      <c r="P15" s="1" t="str">
        <f t="shared" si="17"/>
        <v>(1,3),(1,3),(1,3),(1,1),(1,1),(1,1),(1,1),(1,1),(1,1),(1,1),(1,1),(1,1)</v>
      </c>
      <c r="Q15" s="3" t="str">
        <f>IF(D15="坦克碎片",VLOOKUP(C15,道具信息!$N$2:$O$291,2,FALSE)&amp;"碎片",VLOOKUP(C15,道具信息!$N$2:$O$291,2,FALSE))</f>
        <v>T1部件</v>
      </c>
      <c r="R15" s="3">
        <f t="shared" si="0"/>
        <v>3430</v>
      </c>
      <c r="S15" s="11">
        <f t="shared" si="1"/>
        <v>0.34300000000000003</v>
      </c>
      <c r="T15" s="3" t="str">
        <f>VLOOKUP(Q15,道具信息!$Q$3:$S$20,2,FALSE)</f>
        <v>CHEST_ITEM_TYPE_T1_PART</v>
      </c>
      <c r="U15" s="3" t="str">
        <f>IF(COUNTIF(U$4:U14,T15)=0,T15,"")</f>
        <v/>
      </c>
      <c r="V15" s="3" t="str">
        <f t="shared" si="18"/>
        <v>CHEST_ITEM_TYPE_T1_SHARD,CHEST_ITEM_TYPE_T1_PART</v>
      </c>
      <c r="W15" s="13" t="str">
        <f t="shared" si="6"/>
        <v/>
      </c>
      <c r="X15" s="3" t="str">
        <f t="shared" si="7"/>
        <v/>
      </c>
      <c r="Y15" s="3" t="str">
        <f t="shared" si="19"/>
        <v>65.7%,34.3%</v>
      </c>
    </row>
    <row r="16" spans="2:25" x14ac:dyDescent="0.3">
      <c r="N16" s="3" t="str">
        <f ca="1">"["&amp;N15&amp;"]"</f>
        <v>[51111,52111,53111,91001,91003,91005,91101,91103,91105,91201,91203,91205]</v>
      </c>
      <c r="O16" s="3" t="str">
        <f>"["&amp;O15&amp;"]"</f>
        <v>[2190,2190,2190,380,380,380,380,380,380,380,380,390]</v>
      </c>
      <c r="P16" s="3" t="str">
        <f>"["&amp;P15&amp;"]"</f>
        <v>[(1,3),(1,3),(1,3),(1,1),(1,1),(1,1),(1,1),(1,1),(1,1),(1,1),(1,1),(1,1)]</v>
      </c>
      <c r="S16" s="11"/>
      <c r="V16" s="3" t="str">
        <f>"["&amp;V15&amp;"]"</f>
        <v>[CHEST_ITEM_TYPE_T1_SHARD,CHEST_ITEM_TYPE_T1_PART]</v>
      </c>
      <c r="Y16" s="3" t="str">
        <f>"["&amp;Y15&amp;"]"</f>
        <v>[65.7%,34.3%]</v>
      </c>
    </row>
    <row r="18" spans="2:25" x14ac:dyDescent="0.3">
      <c r="B18" s="2" t="str">
        <f>数据源!K50</f>
        <v>联赛等级</v>
      </c>
      <c r="C18" s="2" t="str">
        <f>数据源!L50</f>
        <v>道具名称</v>
      </c>
      <c r="D18" s="2" t="str">
        <f>数据源!M50</f>
        <v>对应大类</v>
      </c>
      <c r="E18" s="2" t="str">
        <f>数据源!N50</f>
        <v>道具价值</v>
      </c>
      <c r="F18" s="2" t="str">
        <f>数据源!O50</f>
        <v>抽取个数</v>
      </c>
      <c r="G18" s="2" t="str">
        <f>数据源!P50</f>
        <v>价值比例</v>
      </c>
      <c r="H18" s="2" t="str">
        <f>数据源!Q50</f>
        <v>产出概率</v>
      </c>
      <c r="I18" s="2" t="str">
        <f>数据源!R50</f>
        <v>权重值</v>
      </c>
      <c r="J18" s="7" t="s">
        <v>234</v>
      </c>
      <c r="K18" s="7" t="s">
        <v>235</v>
      </c>
      <c r="L18" s="3" t="s">
        <v>222</v>
      </c>
      <c r="M18" s="3" t="s">
        <v>220</v>
      </c>
      <c r="N18" s="3" t="s">
        <v>224</v>
      </c>
      <c r="O18" s="3" t="s">
        <v>225</v>
      </c>
      <c r="P18" s="3" t="s">
        <v>226</v>
      </c>
      <c r="Q18" s="8" t="s">
        <v>244</v>
      </c>
      <c r="R18" s="8" t="s">
        <v>245</v>
      </c>
      <c r="S18" s="8" t="s">
        <v>246</v>
      </c>
    </row>
    <row r="19" spans="2:25" x14ac:dyDescent="0.3">
      <c r="B19" s="2">
        <f>数据源!K51</f>
        <v>2</v>
      </c>
      <c r="C19" s="2" t="str">
        <f>数据源!L51</f>
        <v>雷诺FT</v>
      </c>
      <c r="D19" s="2" t="str">
        <f>数据源!M51</f>
        <v>坦克碎片</v>
      </c>
      <c r="E19" s="2">
        <f>数据源!N51</f>
        <v>22.5</v>
      </c>
      <c r="F19" s="2">
        <f>数据源!O51</f>
        <v>3</v>
      </c>
      <c r="G19" s="2">
        <f>数据源!P51</f>
        <v>0.14599999999999999</v>
      </c>
      <c r="H19" s="2">
        <f>数据源!Q51</f>
        <v>0.10814814814814815</v>
      </c>
      <c r="I19" s="2">
        <f>数据源!R51</f>
        <v>1081</v>
      </c>
      <c r="J19" s="3">
        <f>ROUNDUP(IF(F19&gt;1,F19-ROUNDDOWN(SQRT(F19),0),F19),0)</f>
        <v>2</v>
      </c>
      <c r="K19" s="3">
        <f>F19*2-J19</f>
        <v>4</v>
      </c>
      <c r="L19" s="3" t="str">
        <f>RIGHT(D19,2)</f>
        <v>碎片</v>
      </c>
      <c r="M19" s="3">
        <f ca="1">IF(OR(L19="坦克",L19="碎片"),VLOOKUP(C19,INDIRECT("坦克ID"),MATCH(L19&amp;"ID",INDIRECT("坦克标头"),0),FALSE),VLOOKUP(C19,INDIRECT(L19&amp;"ID"),2,FALSE))</f>
        <v>51111</v>
      </c>
      <c r="N19" s="3">
        <f ca="1">M19</f>
        <v>51111</v>
      </c>
      <c r="O19" s="3">
        <f>I19</f>
        <v>1081</v>
      </c>
      <c r="P19" s="1" t="str">
        <f>"("&amp;J19&amp;","&amp;K19&amp;")"</f>
        <v>(2,4)</v>
      </c>
      <c r="Q19" s="3" t="str">
        <f>IF(D19="坦克碎片",VLOOKUP(C19,道具信息!$N$2:$O$291,2,FALSE)&amp;"碎片",VLOOKUP(C19,道具信息!$N$2:$O$291,2,FALSE))</f>
        <v>T1坦克碎片</v>
      </c>
      <c r="R19" s="3">
        <f t="shared" ref="R19:R42" si="20">SUMIFS(I:I,Q:Q,Q19,B:B,B19)</f>
        <v>3243</v>
      </c>
      <c r="S19" s="11">
        <f t="shared" ref="S19:S42" si="21">ROUND(R19/SUMIF(B:B,B19,I:I),3)</f>
        <v>0.32500000000000001</v>
      </c>
      <c r="T19" s="3" t="str">
        <f>VLOOKUP(Q19,道具信息!$Q$3:$S$20,2,FALSE)</f>
        <v>CHEST_ITEM_TYPE_T1_SHARD</v>
      </c>
      <c r="U19" s="3" t="str">
        <f>T19</f>
        <v>CHEST_ITEM_TYPE_T1_SHARD</v>
      </c>
      <c r="V19" s="3" t="str">
        <f>U19</f>
        <v>CHEST_ITEM_TYPE_T1_SHARD</v>
      </c>
      <c r="W19" s="13">
        <f>IF(U19&lt;&gt;"",ROUND(S19*100%,3),"")</f>
        <v>0.32500000000000001</v>
      </c>
      <c r="X19" s="3" t="str">
        <f>TEXT(W19,"0.0%")</f>
        <v>32.5%</v>
      </c>
      <c r="Y19" s="3" t="str">
        <f>X19</f>
        <v>32.5%</v>
      </c>
    </row>
    <row r="20" spans="2:25" x14ac:dyDescent="0.3">
      <c r="B20" s="2">
        <f>数据源!K52</f>
        <v>2</v>
      </c>
      <c r="C20" s="2" t="str">
        <f>数据源!L52</f>
        <v>Stuart</v>
      </c>
      <c r="D20" s="2" t="str">
        <f>数据源!M52</f>
        <v>坦克碎片</v>
      </c>
      <c r="E20" s="2">
        <f>数据源!N52</f>
        <v>22.5</v>
      </c>
      <c r="F20" s="2">
        <f>数据源!O52</f>
        <v>3</v>
      </c>
      <c r="G20" s="2">
        <f>数据源!P52</f>
        <v>0.14599999999999999</v>
      </c>
      <c r="H20" s="2">
        <f>数据源!Q52</f>
        <v>0.10814814814814815</v>
      </c>
      <c r="I20" s="2">
        <f>数据源!R52</f>
        <v>1081</v>
      </c>
      <c r="J20" s="3">
        <f t="shared" ref="J20:J31" si="22">ROUNDUP(IF(F20&gt;1,F20-ROUNDDOWN(SQRT(F20),0),F20),0)</f>
        <v>2</v>
      </c>
      <c r="K20" s="3">
        <f t="shared" ref="K20:K31" si="23">F20*2-J20</f>
        <v>4</v>
      </c>
      <c r="L20" s="3" t="str">
        <f t="shared" ref="L20:L29" si="24">RIGHT(D20,2)</f>
        <v>碎片</v>
      </c>
      <c r="M20" s="3">
        <f t="shared" ref="M20:M29" ca="1" si="25">IF(OR(L20="坦克",L20="碎片"),VLOOKUP(C20,INDIRECT("坦克ID"),MATCH(L20&amp;"ID",INDIRECT("坦克标头"),0),FALSE),VLOOKUP(C20,INDIRECT(L20&amp;"ID"),2,FALSE))</f>
        <v>52111</v>
      </c>
      <c r="N20" s="3" t="str">
        <f ca="1">N19&amp;","&amp;M20</f>
        <v>51111,52111</v>
      </c>
      <c r="O20" s="3" t="str">
        <f>O19&amp;","&amp;I20</f>
        <v>1081,1081</v>
      </c>
      <c r="P20" s="1" t="str">
        <f>P19&amp;","&amp;"("&amp;J20&amp;","&amp;K20&amp;")"</f>
        <v>(2,4),(2,4)</v>
      </c>
      <c r="Q20" s="3" t="str">
        <f>IF(D20="坦克碎片",VLOOKUP(C20,道具信息!$N$2:$O$291,2,FALSE)&amp;"碎片",VLOOKUP(C20,道具信息!$N$2:$O$291,2,FALSE))</f>
        <v>T1坦克碎片</v>
      </c>
      <c r="R20" s="3">
        <f t="shared" si="20"/>
        <v>3243</v>
      </c>
      <c r="S20" s="11">
        <f t="shared" si="21"/>
        <v>0.32500000000000001</v>
      </c>
      <c r="T20" s="3" t="str">
        <f>VLOOKUP(Q20,道具信息!$Q$3:$S$20,2,FALSE)</f>
        <v>CHEST_ITEM_TYPE_T1_SHARD</v>
      </c>
      <c r="U20" s="3" t="str">
        <f>IF(COUNTIF(U$19:U19,T20)=0,T20,"")</f>
        <v/>
      </c>
      <c r="V20" s="3" t="str">
        <f>IF(U20&lt;&gt;"",V19&amp;","&amp;U20,V19)</f>
        <v>CHEST_ITEM_TYPE_T1_SHARD</v>
      </c>
      <c r="W20" s="13" t="str">
        <f t="shared" ref="W20:W30" si="26">IF(U20&lt;&gt;"",ROUND(S20*100%,3),"")</f>
        <v/>
      </c>
      <c r="X20" s="3" t="str">
        <f t="shared" ref="X20:X30" si="27">TEXT(W20,"0.0%")</f>
        <v/>
      </c>
      <c r="Y20" s="3" t="str">
        <f>IF(X20&lt;&gt;"",Y19&amp;","&amp;X20,Y19)</f>
        <v>32.5%</v>
      </c>
    </row>
    <row r="21" spans="2:25" x14ac:dyDescent="0.3">
      <c r="B21" s="2">
        <f>数据源!K53</f>
        <v>2</v>
      </c>
      <c r="C21" s="2" t="str">
        <f>数据源!L53</f>
        <v>B-1</v>
      </c>
      <c r="D21" s="2" t="str">
        <f>数据源!M53</f>
        <v>坦克碎片</v>
      </c>
      <c r="E21" s="2">
        <f>数据源!N53</f>
        <v>22.5</v>
      </c>
      <c r="F21" s="2">
        <f>数据源!O53</f>
        <v>3</v>
      </c>
      <c r="G21" s="2">
        <f>数据源!P53</f>
        <v>0.14599999999999999</v>
      </c>
      <c r="H21" s="2">
        <f>数据源!Q53</f>
        <v>0.10814814814814815</v>
      </c>
      <c r="I21" s="2">
        <f>数据源!R53</f>
        <v>1081</v>
      </c>
      <c r="J21" s="3">
        <f t="shared" si="22"/>
        <v>2</v>
      </c>
      <c r="K21" s="3">
        <f t="shared" si="23"/>
        <v>4</v>
      </c>
      <c r="L21" s="3" t="str">
        <f t="shared" si="24"/>
        <v>碎片</v>
      </c>
      <c r="M21" s="3">
        <f t="shared" ca="1" si="25"/>
        <v>53111</v>
      </c>
      <c r="N21" s="3" t="str">
        <f t="shared" ref="N21:N29" ca="1" si="28">N20&amp;","&amp;M21</f>
        <v>51111,52111,53111</v>
      </c>
      <c r="O21" s="3" t="str">
        <f t="shared" ref="O21:O29" si="29">O20&amp;","&amp;I21</f>
        <v>1081,1081,1081</v>
      </c>
      <c r="P21" s="1" t="str">
        <f t="shared" ref="P21:P29" si="30">P20&amp;","&amp;"("&amp;J21&amp;","&amp;K21&amp;")"</f>
        <v>(2,4),(2,4),(2,4)</v>
      </c>
      <c r="Q21" s="3" t="str">
        <f>IF(D21="坦克碎片",VLOOKUP(C21,道具信息!$N$2:$O$291,2,FALSE)&amp;"碎片",VLOOKUP(C21,道具信息!$N$2:$O$291,2,FALSE))</f>
        <v>T1坦克碎片</v>
      </c>
      <c r="R21" s="3">
        <f t="shared" si="20"/>
        <v>3243</v>
      </c>
      <c r="S21" s="11">
        <f t="shared" si="21"/>
        <v>0.32500000000000001</v>
      </c>
      <c r="T21" s="3" t="str">
        <f>VLOOKUP(Q21,道具信息!$Q$3:$S$20,2,FALSE)</f>
        <v>CHEST_ITEM_TYPE_T1_SHARD</v>
      </c>
      <c r="U21" s="3" t="str">
        <f>IF(COUNTIF(U$19:U20,T21)=0,T21,"")</f>
        <v/>
      </c>
      <c r="V21" s="3" t="str">
        <f t="shared" ref="V21:V26" si="31">IF(U21&lt;&gt;"",V20&amp;","&amp;U21,V20)</f>
        <v>CHEST_ITEM_TYPE_T1_SHARD</v>
      </c>
      <c r="W21" s="13" t="str">
        <f t="shared" si="26"/>
        <v/>
      </c>
      <c r="X21" s="3" t="str">
        <f t="shared" si="27"/>
        <v/>
      </c>
      <c r="Y21" s="3" t="str">
        <f t="shared" ref="Y21:Y26" si="32">IF(X21&lt;&gt;"",Y20&amp;","&amp;X21,Y20)</f>
        <v>32.5%</v>
      </c>
    </row>
    <row r="22" spans="2:25" x14ac:dyDescent="0.3">
      <c r="B22" s="2">
        <f>数据源!K54</f>
        <v>2</v>
      </c>
      <c r="C22" s="2" t="str">
        <f>数据源!L54</f>
        <v>二号</v>
      </c>
      <c r="D22" s="2" t="str">
        <f>数据源!M54</f>
        <v>坦克碎片</v>
      </c>
      <c r="E22" s="2">
        <f>数据源!N54</f>
        <v>25</v>
      </c>
      <c r="F22" s="2">
        <f>数据源!O54</f>
        <v>1.5</v>
      </c>
      <c r="G22" s="2">
        <f>数据源!P54</f>
        <v>7.2999999999999995E-2</v>
      </c>
      <c r="H22" s="2">
        <f>数据源!Q54</f>
        <v>9.7333333333333327E-2</v>
      </c>
      <c r="I22" s="2">
        <f>数据源!R54</f>
        <v>973</v>
      </c>
      <c r="J22" s="3">
        <f t="shared" si="22"/>
        <v>1</v>
      </c>
      <c r="K22" s="3">
        <f t="shared" si="23"/>
        <v>2</v>
      </c>
      <c r="L22" s="3" t="str">
        <f t="shared" si="24"/>
        <v>碎片</v>
      </c>
      <c r="M22" s="3">
        <f t="shared" ca="1" si="25"/>
        <v>51211</v>
      </c>
      <c r="N22" s="3" t="str">
        <f t="shared" ca="1" si="28"/>
        <v>51111,52111,53111,51211</v>
      </c>
      <c r="O22" s="3" t="str">
        <f t="shared" si="29"/>
        <v>1081,1081,1081,973</v>
      </c>
      <c r="P22" s="1" t="str">
        <f t="shared" si="30"/>
        <v>(2,4),(2,4),(2,4),(1,2)</v>
      </c>
      <c r="Q22" s="3" t="str">
        <f>IF(D22="坦克碎片",VLOOKUP(C22,道具信息!$N$2:$O$291,2,FALSE)&amp;"碎片",VLOOKUP(C22,道具信息!$N$2:$O$291,2,FALSE))</f>
        <v>T2坦克碎片</v>
      </c>
      <c r="R22" s="3">
        <f t="shared" si="20"/>
        <v>2919</v>
      </c>
      <c r="S22" s="11">
        <f t="shared" si="21"/>
        <v>0.29299999999999998</v>
      </c>
      <c r="T22" s="3" t="str">
        <f>VLOOKUP(Q22,道具信息!$Q$3:$S$20,2,FALSE)</f>
        <v>CHEST_ITEM_TYPE_T2_SHARD</v>
      </c>
      <c r="U22" s="3" t="str">
        <f>IF(COUNTIF(U$19:U21,T22)=0,T22,"")</f>
        <v>CHEST_ITEM_TYPE_T2_SHARD</v>
      </c>
      <c r="V22" s="3" t="str">
        <f t="shared" si="31"/>
        <v>CHEST_ITEM_TYPE_T1_SHARD,CHEST_ITEM_TYPE_T2_SHARD</v>
      </c>
      <c r="W22" s="13">
        <f t="shared" si="26"/>
        <v>0.29299999999999998</v>
      </c>
      <c r="X22" s="3" t="str">
        <f t="shared" si="27"/>
        <v>29.3%</v>
      </c>
      <c r="Y22" s="3" t="str">
        <f t="shared" si="32"/>
        <v>32.5%,29.3%</v>
      </c>
    </row>
    <row r="23" spans="2:25" x14ac:dyDescent="0.3">
      <c r="B23" s="2">
        <f>数据源!K55</f>
        <v>2</v>
      </c>
      <c r="C23" s="2" t="str">
        <f>数据源!L55</f>
        <v>T-34</v>
      </c>
      <c r="D23" s="2" t="str">
        <f>数据源!M55</f>
        <v>坦克碎片</v>
      </c>
      <c r="E23" s="2">
        <f>数据源!N55</f>
        <v>25</v>
      </c>
      <c r="F23" s="2">
        <f>数据源!O55</f>
        <v>1.5</v>
      </c>
      <c r="G23" s="2">
        <f>数据源!P55</f>
        <v>7.2999999999999995E-2</v>
      </c>
      <c r="H23" s="2">
        <f>数据源!Q55</f>
        <v>9.7333333333333327E-2</v>
      </c>
      <c r="I23" s="2">
        <f>数据源!R55</f>
        <v>973</v>
      </c>
      <c r="J23" s="3">
        <f t="shared" si="22"/>
        <v>1</v>
      </c>
      <c r="K23" s="3">
        <f t="shared" si="23"/>
        <v>2</v>
      </c>
      <c r="L23" s="3" t="str">
        <f t="shared" si="24"/>
        <v>碎片</v>
      </c>
      <c r="M23" s="3">
        <f t="shared" ca="1" si="25"/>
        <v>52211</v>
      </c>
      <c r="N23" s="3" t="str">
        <f t="shared" ca="1" si="28"/>
        <v>51111,52111,53111,51211,52211</v>
      </c>
      <c r="O23" s="3" t="str">
        <f t="shared" si="29"/>
        <v>1081,1081,1081,973,973</v>
      </c>
      <c r="P23" s="1" t="str">
        <f t="shared" si="30"/>
        <v>(2,4),(2,4),(2,4),(1,2),(1,2)</v>
      </c>
      <c r="Q23" s="3" t="str">
        <f>IF(D23="坦克碎片",VLOOKUP(C23,道具信息!$N$2:$O$291,2,FALSE)&amp;"碎片",VLOOKUP(C23,道具信息!$N$2:$O$291,2,FALSE))</f>
        <v>T2坦克碎片</v>
      </c>
      <c r="R23" s="3">
        <f t="shared" si="20"/>
        <v>2919</v>
      </c>
      <c r="S23" s="11">
        <f t="shared" si="21"/>
        <v>0.29299999999999998</v>
      </c>
      <c r="T23" s="3" t="str">
        <f>VLOOKUP(Q23,道具信息!$Q$3:$S$20,2,FALSE)</f>
        <v>CHEST_ITEM_TYPE_T2_SHARD</v>
      </c>
      <c r="U23" s="3" t="str">
        <f>IF(COUNTIF(U$19:U22,T23)=0,T23,"")</f>
        <v/>
      </c>
      <c r="V23" s="3" t="str">
        <f t="shared" si="31"/>
        <v>CHEST_ITEM_TYPE_T1_SHARD,CHEST_ITEM_TYPE_T2_SHARD</v>
      </c>
      <c r="W23" s="13" t="str">
        <f t="shared" si="26"/>
        <v/>
      </c>
      <c r="X23" s="3" t="str">
        <f t="shared" si="27"/>
        <v/>
      </c>
      <c r="Y23" s="3" t="str">
        <f t="shared" si="32"/>
        <v>32.5%,29.3%</v>
      </c>
    </row>
    <row r="24" spans="2:25" x14ac:dyDescent="0.3">
      <c r="B24" s="2">
        <f>数据源!K56</f>
        <v>2</v>
      </c>
      <c r="C24" s="2" t="str">
        <f>数据源!L56</f>
        <v>KV-1</v>
      </c>
      <c r="D24" s="2" t="str">
        <f>数据源!M56</f>
        <v>坦克碎片</v>
      </c>
      <c r="E24" s="2">
        <f>数据源!N56</f>
        <v>25</v>
      </c>
      <c r="F24" s="2">
        <f>数据源!O56</f>
        <v>1.5</v>
      </c>
      <c r="G24" s="2">
        <f>数据源!P56</f>
        <v>7.2999999999999995E-2</v>
      </c>
      <c r="H24" s="2">
        <f>数据源!Q56</f>
        <v>9.7333333333333327E-2</v>
      </c>
      <c r="I24" s="2">
        <f>数据源!R56</f>
        <v>973</v>
      </c>
      <c r="J24" s="3">
        <f t="shared" si="22"/>
        <v>1</v>
      </c>
      <c r="K24" s="3">
        <f t="shared" si="23"/>
        <v>2</v>
      </c>
      <c r="L24" s="3" t="str">
        <f t="shared" si="24"/>
        <v>碎片</v>
      </c>
      <c r="M24" s="3">
        <f t="shared" ca="1" si="25"/>
        <v>53211</v>
      </c>
      <c r="N24" s="3" t="str">
        <f t="shared" ca="1" si="28"/>
        <v>51111,52111,53111,51211,52211,53211</v>
      </c>
      <c r="O24" s="3" t="str">
        <f t="shared" si="29"/>
        <v>1081,1081,1081,973,973,973</v>
      </c>
      <c r="P24" s="1" t="str">
        <f t="shared" si="30"/>
        <v>(2,4),(2,4),(2,4),(1,2),(1,2),(1,2)</v>
      </c>
      <c r="Q24" s="3" t="str">
        <f>IF(D24="坦克碎片",VLOOKUP(C24,道具信息!$N$2:$O$291,2,FALSE)&amp;"碎片",VLOOKUP(C24,道具信息!$N$2:$O$291,2,FALSE))</f>
        <v>T2坦克碎片</v>
      </c>
      <c r="R24" s="3">
        <f t="shared" si="20"/>
        <v>2919</v>
      </c>
      <c r="S24" s="11">
        <f t="shared" si="21"/>
        <v>0.29299999999999998</v>
      </c>
      <c r="T24" s="3" t="str">
        <f>VLOOKUP(Q24,道具信息!$Q$3:$S$20,2,FALSE)</f>
        <v>CHEST_ITEM_TYPE_T2_SHARD</v>
      </c>
      <c r="U24" s="3" t="str">
        <f>IF(COUNTIF(U$19:U23,T24)=0,T24,"")</f>
        <v/>
      </c>
      <c r="V24" s="3" t="str">
        <f t="shared" si="31"/>
        <v>CHEST_ITEM_TYPE_T1_SHARD,CHEST_ITEM_TYPE_T2_SHARD</v>
      </c>
      <c r="W24" s="13" t="str">
        <f t="shared" si="26"/>
        <v/>
      </c>
      <c r="X24" s="3" t="str">
        <f t="shared" si="27"/>
        <v/>
      </c>
      <c r="Y24" s="3" t="str">
        <f t="shared" si="32"/>
        <v>32.5%,29.3%</v>
      </c>
    </row>
    <row r="25" spans="2:25" x14ac:dyDescent="0.3">
      <c r="B25" s="2">
        <f>数据源!K57</f>
        <v>2</v>
      </c>
      <c r="C25" s="2" t="str">
        <f>数据源!L57</f>
        <v>T1LP1</v>
      </c>
      <c r="D25" s="2" t="str">
        <f>数据源!M57</f>
        <v>部件</v>
      </c>
      <c r="E25" s="2">
        <f>数据源!N57</f>
        <v>45</v>
      </c>
      <c r="F25" s="2">
        <f>数据源!O57</f>
        <v>1</v>
      </c>
      <c r="G25" s="2">
        <f>数据源!P57</f>
        <v>1.9E-2</v>
      </c>
      <c r="H25" s="2">
        <f>数据源!Q57</f>
        <v>2.1111111111111112E-2</v>
      </c>
      <c r="I25" s="2">
        <f>数据源!R57</f>
        <v>211</v>
      </c>
      <c r="J25" s="3">
        <f t="shared" si="22"/>
        <v>1</v>
      </c>
      <c r="K25" s="3">
        <f t="shared" si="23"/>
        <v>1</v>
      </c>
      <c r="L25" s="3" t="str">
        <f t="shared" si="24"/>
        <v>部件</v>
      </c>
      <c r="M25" s="3">
        <f t="shared" ca="1" si="25"/>
        <v>91001</v>
      </c>
      <c r="N25" s="3" t="str">
        <f t="shared" ca="1" si="28"/>
        <v>51111,52111,53111,51211,52211,53211,91001</v>
      </c>
      <c r="O25" s="3" t="str">
        <f t="shared" si="29"/>
        <v>1081,1081,1081,973,973,973,211</v>
      </c>
      <c r="P25" s="1" t="str">
        <f t="shared" si="30"/>
        <v>(2,4),(2,4),(2,4),(1,2),(1,2),(1,2),(1,1)</v>
      </c>
      <c r="Q25" s="3" t="str">
        <f>IF(D25="坦克碎片",VLOOKUP(C25,道具信息!$N$2:$O$291,2,FALSE)&amp;"碎片",VLOOKUP(C25,道具信息!$N$2:$O$291,2,FALSE))</f>
        <v>T1部件</v>
      </c>
      <c r="R25" s="3">
        <f t="shared" si="20"/>
        <v>3809</v>
      </c>
      <c r="S25" s="11">
        <f t="shared" si="21"/>
        <v>0.38200000000000001</v>
      </c>
      <c r="T25" s="3" t="str">
        <f>VLOOKUP(Q25,道具信息!$Q$3:$S$20,2,FALSE)</f>
        <v>CHEST_ITEM_TYPE_T1_PART</v>
      </c>
      <c r="U25" s="3" t="str">
        <f>IF(COUNTIF(U$19:U24,T25)=0,T25,"")</f>
        <v>CHEST_ITEM_TYPE_T1_PART</v>
      </c>
      <c r="V25" s="3" t="str">
        <f t="shared" si="31"/>
        <v>CHEST_ITEM_TYPE_T1_SHARD,CHEST_ITEM_TYPE_T2_SHARD,CHEST_ITEM_TYPE_T1_PART</v>
      </c>
      <c r="W25" s="13">
        <f t="shared" si="26"/>
        <v>0.38200000000000001</v>
      </c>
      <c r="X25" s="3" t="str">
        <f t="shared" si="27"/>
        <v>38.2%</v>
      </c>
      <c r="Y25" s="3" t="str">
        <f t="shared" si="32"/>
        <v>32.5%,29.3%,38.2%</v>
      </c>
    </row>
    <row r="26" spans="2:25" x14ac:dyDescent="0.3">
      <c r="B26" s="2">
        <f>数据源!K58</f>
        <v>2</v>
      </c>
      <c r="C26" s="2" t="str">
        <f>数据源!L58</f>
        <v>T1LP3</v>
      </c>
      <c r="D26" s="2" t="str">
        <f>数据源!M58</f>
        <v>部件</v>
      </c>
      <c r="E26" s="2">
        <f>数据源!N58</f>
        <v>45</v>
      </c>
      <c r="F26" s="2">
        <f>数据源!O58</f>
        <v>1</v>
      </c>
      <c r="G26" s="2">
        <f>数据源!P58</f>
        <v>1.9E-2</v>
      </c>
      <c r="H26" s="2">
        <f>数据源!Q58</f>
        <v>2.1111111111111112E-2</v>
      </c>
      <c r="I26" s="2">
        <f>数据源!R58</f>
        <v>211</v>
      </c>
      <c r="J26" s="3">
        <f t="shared" si="22"/>
        <v>1</v>
      </c>
      <c r="K26" s="3">
        <f t="shared" si="23"/>
        <v>1</v>
      </c>
      <c r="L26" s="3" t="str">
        <f t="shared" si="24"/>
        <v>部件</v>
      </c>
      <c r="M26" s="3">
        <f t="shared" ca="1" si="25"/>
        <v>91003</v>
      </c>
      <c r="N26" s="3" t="str">
        <f t="shared" ca="1" si="28"/>
        <v>51111,52111,53111,51211,52211,53211,91001,91003</v>
      </c>
      <c r="O26" s="3" t="str">
        <f t="shared" si="29"/>
        <v>1081,1081,1081,973,973,973,211,211</v>
      </c>
      <c r="P26" s="1" t="str">
        <f t="shared" si="30"/>
        <v>(2,4),(2,4),(2,4),(1,2),(1,2),(1,2),(1,1),(1,1)</v>
      </c>
      <c r="Q26" s="3" t="str">
        <f>IF(D26="坦克碎片",VLOOKUP(C26,道具信息!$N$2:$O$291,2,FALSE)&amp;"碎片",VLOOKUP(C26,道具信息!$N$2:$O$291,2,FALSE))</f>
        <v>T1部件</v>
      </c>
      <c r="R26" s="3">
        <f t="shared" si="20"/>
        <v>3809</v>
      </c>
      <c r="S26" s="11">
        <f t="shared" si="21"/>
        <v>0.38200000000000001</v>
      </c>
      <c r="T26" s="3" t="str">
        <f>VLOOKUP(Q26,道具信息!$Q$3:$S$20,2,FALSE)</f>
        <v>CHEST_ITEM_TYPE_T1_PART</v>
      </c>
      <c r="U26" s="3" t="str">
        <f>IF(COUNTIF(U$19:U25,T26)=0,T26,"")</f>
        <v/>
      </c>
      <c r="V26" s="3" t="str">
        <f t="shared" si="31"/>
        <v>CHEST_ITEM_TYPE_T1_SHARD,CHEST_ITEM_TYPE_T2_SHARD,CHEST_ITEM_TYPE_T1_PART</v>
      </c>
      <c r="W26" s="13" t="str">
        <f t="shared" si="26"/>
        <v/>
      </c>
      <c r="X26" s="3" t="str">
        <f t="shared" si="27"/>
        <v/>
      </c>
      <c r="Y26" s="3" t="str">
        <f t="shared" si="32"/>
        <v>32.5%,29.3%,38.2%</v>
      </c>
    </row>
    <row r="27" spans="2:25" x14ac:dyDescent="0.3">
      <c r="B27" s="2">
        <f>数据源!K59</f>
        <v>2</v>
      </c>
      <c r="C27" s="2" t="str">
        <f>数据源!L59</f>
        <v>T1LP5</v>
      </c>
      <c r="D27" s="2" t="str">
        <f>数据源!M59</f>
        <v>部件</v>
      </c>
      <c r="E27" s="2">
        <f>数据源!N59</f>
        <v>45</v>
      </c>
      <c r="F27" s="2">
        <f>数据源!O59</f>
        <v>1</v>
      </c>
      <c r="G27" s="2">
        <f>数据源!P59</f>
        <v>1.9E-2</v>
      </c>
      <c r="H27" s="2">
        <f>数据源!Q59</f>
        <v>2.1111111111111112E-2</v>
      </c>
      <c r="I27" s="2">
        <f>数据源!R59</f>
        <v>211</v>
      </c>
      <c r="J27" s="3">
        <f t="shared" si="22"/>
        <v>1</v>
      </c>
      <c r="K27" s="3">
        <f t="shared" si="23"/>
        <v>1</v>
      </c>
      <c r="L27" s="3" t="str">
        <f t="shared" si="24"/>
        <v>部件</v>
      </c>
      <c r="M27" s="3">
        <f t="shared" ca="1" si="25"/>
        <v>91005</v>
      </c>
      <c r="N27" s="3" t="str">
        <f t="shared" ca="1" si="28"/>
        <v>51111,52111,53111,51211,52211,53211,91001,91003,91005</v>
      </c>
      <c r="O27" s="3" t="str">
        <f t="shared" si="29"/>
        <v>1081,1081,1081,973,973,973,211,211,211</v>
      </c>
      <c r="P27" s="1" t="str">
        <f t="shared" si="30"/>
        <v>(2,4),(2,4),(2,4),(1,2),(1,2),(1,2),(1,1),(1,1),(1,1)</v>
      </c>
      <c r="Q27" s="3" t="str">
        <f>IF(D27="坦克碎片",VLOOKUP(C27,道具信息!$N$2:$O$291,2,FALSE)&amp;"碎片",VLOOKUP(C27,道具信息!$N$2:$O$291,2,FALSE))</f>
        <v>T1部件</v>
      </c>
      <c r="R27" s="3">
        <f t="shared" si="20"/>
        <v>3809</v>
      </c>
      <c r="S27" s="11">
        <f t="shared" si="21"/>
        <v>0.38200000000000001</v>
      </c>
      <c r="T27" s="3" t="str">
        <f>VLOOKUP(Q27,道具信息!$Q$3:$S$20,2,FALSE)</f>
        <v>CHEST_ITEM_TYPE_T1_PART</v>
      </c>
      <c r="U27" s="3" t="str">
        <f>IF(COUNTIF(U$19:U26,T27)=0,T27,"")</f>
        <v/>
      </c>
      <c r="V27" s="3" t="str">
        <f>IF(U27&lt;&gt;"",V26&amp;","&amp;U27,V26)</f>
        <v>CHEST_ITEM_TYPE_T1_SHARD,CHEST_ITEM_TYPE_T2_SHARD,CHEST_ITEM_TYPE_T1_PART</v>
      </c>
      <c r="W27" s="13" t="str">
        <f t="shared" si="26"/>
        <v/>
      </c>
      <c r="X27" s="3" t="str">
        <f t="shared" si="27"/>
        <v/>
      </c>
      <c r="Y27" s="3" t="str">
        <f>IF(X27&lt;&gt;"",Y26&amp;","&amp;X27,Y26)</f>
        <v>32.5%,29.3%,38.2%</v>
      </c>
    </row>
    <row r="28" spans="2:25" x14ac:dyDescent="0.3">
      <c r="B28" s="2">
        <f>数据源!K60</f>
        <v>2</v>
      </c>
      <c r="C28" s="2" t="str">
        <f>数据源!L60</f>
        <v>T1MP1</v>
      </c>
      <c r="D28" s="2" t="str">
        <f>数据源!M60</f>
        <v>部件</v>
      </c>
      <c r="E28" s="2">
        <f>数据源!N60</f>
        <v>45</v>
      </c>
      <c r="F28" s="2">
        <f>数据源!O60</f>
        <v>1</v>
      </c>
      <c r="G28" s="2">
        <f>数据源!P60</f>
        <v>1.9E-2</v>
      </c>
      <c r="H28" s="2">
        <f>数据源!Q60</f>
        <v>2.1111111111111112E-2</v>
      </c>
      <c r="I28" s="2">
        <f>数据源!R60</f>
        <v>211</v>
      </c>
      <c r="J28" s="3">
        <f t="shared" si="22"/>
        <v>1</v>
      </c>
      <c r="K28" s="3">
        <f t="shared" si="23"/>
        <v>1</v>
      </c>
      <c r="L28" s="3" t="str">
        <f t="shared" si="24"/>
        <v>部件</v>
      </c>
      <c r="M28" s="3">
        <f t="shared" ca="1" si="25"/>
        <v>91101</v>
      </c>
      <c r="N28" s="3" t="str">
        <f t="shared" ca="1" si="28"/>
        <v>51111,52111,53111,51211,52211,53211,91001,91003,91005,91101</v>
      </c>
      <c r="O28" s="3" t="str">
        <f t="shared" si="29"/>
        <v>1081,1081,1081,973,973,973,211,211,211,211</v>
      </c>
      <c r="P28" s="1" t="str">
        <f t="shared" si="30"/>
        <v>(2,4),(2,4),(2,4),(1,2),(1,2),(1,2),(1,1),(1,1),(1,1),(1,1)</v>
      </c>
      <c r="Q28" s="3" t="str">
        <f>IF(D28="坦克碎片",VLOOKUP(C28,道具信息!$N$2:$O$291,2,FALSE)&amp;"碎片",VLOOKUP(C28,道具信息!$N$2:$O$291,2,FALSE))</f>
        <v>T1部件</v>
      </c>
      <c r="R28" s="3">
        <f t="shared" si="20"/>
        <v>3809</v>
      </c>
      <c r="S28" s="11">
        <f t="shared" si="21"/>
        <v>0.38200000000000001</v>
      </c>
      <c r="T28" s="3" t="str">
        <f>VLOOKUP(Q28,道具信息!$Q$3:$S$20,2,FALSE)</f>
        <v>CHEST_ITEM_TYPE_T1_PART</v>
      </c>
      <c r="U28" s="3" t="str">
        <f>IF(COUNTIF(U$19:U27,T28)=0,T28,"")</f>
        <v/>
      </c>
      <c r="V28" s="3" t="str">
        <f t="shared" ref="V28:V30" si="33">IF(U28&lt;&gt;"",V27&amp;","&amp;U28,V27)</f>
        <v>CHEST_ITEM_TYPE_T1_SHARD,CHEST_ITEM_TYPE_T2_SHARD,CHEST_ITEM_TYPE_T1_PART</v>
      </c>
      <c r="W28" s="13" t="str">
        <f t="shared" si="26"/>
        <v/>
      </c>
      <c r="X28" s="3" t="str">
        <f t="shared" si="27"/>
        <v/>
      </c>
      <c r="Y28" s="3" t="str">
        <f t="shared" ref="Y28:Y30" si="34">IF(X28&lt;&gt;"",Y27&amp;","&amp;X28,Y27)</f>
        <v>32.5%,29.3%,38.2%</v>
      </c>
    </row>
    <row r="29" spans="2:25" x14ac:dyDescent="0.3">
      <c r="B29" s="2">
        <f>数据源!K61</f>
        <v>2</v>
      </c>
      <c r="C29" s="2" t="str">
        <f>数据源!L61</f>
        <v>T1MP3</v>
      </c>
      <c r="D29" s="2" t="str">
        <f>数据源!M61</f>
        <v>部件</v>
      </c>
      <c r="E29" s="2">
        <f>数据源!N61</f>
        <v>45</v>
      </c>
      <c r="F29" s="2">
        <f>数据源!O61</f>
        <v>1</v>
      </c>
      <c r="G29" s="2">
        <f>数据源!P61</f>
        <v>1.9E-2</v>
      </c>
      <c r="H29" s="2">
        <f>数据源!Q61</f>
        <v>2.1111111111111112E-2</v>
      </c>
      <c r="I29" s="2">
        <f>数据源!R61</f>
        <v>211</v>
      </c>
      <c r="J29" s="3">
        <f t="shared" si="22"/>
        <v>1</v>
      </c>
      <c r="K29" s="3">
        <f t="shared" si="23"/>
        <v>1</v>
      </c>
      <c r="L29" s="3" t="str">
        <f t="shared" si="24"/>
        <v>部件</v>
      </c>
      <c r="M29" s="3">
        <f t="shared" ca="1" si="25"/>
        <v>91103</v>
      </c>
      <c r="N29" s="3" t="str">
        <f t="shared" ca="1" si="28"/>
        <v>51111,52111,53111,51211,52211,53211,91001,91003,91005,91101,91103</v>
      </c>
      <c r="O29" s="3" t="str">
        <f t="shared" si="29"/>
        <v>1081,1081,1081,973,973,973,211,211,211,211,211</v>
      </c>
      <c r="P29" s="1" t="str">
        <f t="shared" si="30"/>
        <v>(2,4),(2,4),(2,4),(1,2),(1,2),(1,2),(1,1),(1,1),(1,1),(1,1),(1,1)</v>
      </c>
      <c r="Q29" s="3" t="str">
        <f>IF(D29="坦克碎片",VLOOKUP(C29,道具信息!$N$2:$O$291,2,FALSE)&amp;"碎片",VLOOKUP(C29,道具信息!$N$2:$O$291,2,FALSE))</f>
        <v>T1部件</v>
      </c>
      <c r="R29" s="3">
        <f t="shared" si="20"/>
        <v>3809</v>
      </c>
      <c r="S29" s="11">
        <f t="shared" si="21"/>
        <v>0.38200000000000001</v>
      </c>
      <c r="T29" s="3" t="str">
        <f>VLOOKUP(Q29,道具信息!$Q$3:$S$20,2,FALSE)</f>
        <v>CHEST_ITEM_TYPE_T1_PART</v>
      </c>
      <c r="U29" s="3" t="str">
        <f>IF(COUNTIF(U$19:U28,T29)=0,T29,"")</f>
        <v/>
      </c>
      <c r="V29" s="3" t="str">
        <f t="shared" si="33"/>
        <v>CHEST_ITEM_TYPE_T1_SHARD,CHEST_ITEM_TYPE_T2_SHARD,CHEST_ITEM_TYPE_T1_PART</v>
      </c>
      <c r="W29" s="13" t="str">
        <f t="shared" si="26"/>
        <v/>
      </c>
      <c r="X29" s="3" t="str">
        <f t="shared" si="27"/>
        <v/>
      </c>
      <c r="Y29" s="3" t="str">
        <f t="shared" si="34"/>
        <v>32.5%,29.3%,38.2%</v>
      </c>
    </row>
    <row r="30" spans="2:25" x14ac:dyDescent="0.3">
      <c r="B30" s="2">
        <f>数据源!K62</f>
        <v>2</v>
      </c>
      <c r="C30" s="2" t="str">
        <f>数据源!L62</f>
        <v>T1MP5</v>
      </c>
      <c r="D30" s="2" t="str">
        <f>数据源!M62</f>
        <v>部件</v>
      </c>
      <c r="E30" s="2">
        <f>数据源!N62</f>
        <v>45</v>
      </c>
      <c r="F30" s="2">
        <f>数据源!O62</f>
        <v>1</v>
      </c>
      <c r="G30" s="2">
        <f>数据源!P62</f>
        <v>1.9E-2</v>
      </c>
      <c r="H30" s="2">
        <f>数据源!Q62</f>
        <v>2.1111111111111112E-2</v>
      </c>
      <c r="I30" s="2">
        <f>数据源!R62</f>
        <v>211</v>
      </c>
      <c r="J30" s="3">
        <f t="shared" si="22"/>
        <v>1</v>
      </c>
      <c r="K30" s="3">
        <f t="shared" si="23"/>
        <v>1</v>
      </c>
      <c r="L30" s="3" t="str">
        <f t="shared" ref="L30:L42" si="35">RIGHT(D30,2)</f>
        <v>部件</v>
      </c>
      <c r="M30" s="3">
        <f t="shared" ref="M30:M42" ca="1" si="36">IF(OR(L30="坦克",L30="碎片"),VLOOKUP(C30,INDIRECT("坦克ID"),MATCH(L30&amp;"ID",INDIRECT("坦克标头"),0),FALSE),VLOOKUP(C30,INDIRECT(L30&amp;"ID"),2,FALSE))</f>
        <v>91105</v>
      </c>
      <c r="N30" s="3" t="str">
        <f t="shared" ref="N30:N42" ca="1" si="37">N29&amp;","&amp;M30</f>
        <v>51111,52111,53111,51211,52211,53211,91001,91003,91005,91101,91103,91105</v>
      </c>
      <c r="O30" s="3" t="str">
        <f t="shared" ref="O30:O42" si="38">O29&amp;","&amp;I30</f>
        <v>1081,1081,1081,973,973,973,211,211,211,211,211,211</v>
      </c>
      <c r="P30" s="1" t="str">
        <f t="shared" ref="P30:P42" si="39">P29&amp;","&amp;"("&amp;J30&amp;","&amp;K30&amp;")"</f>
        <v>(2,4),(2,4),(2,4),(1,2),(1,2),(1,2),(1,1),(1,1),(1,1),(1,1),(1,1),(1,1)</v>
      </c>
      <c r="Q30" s="3" t="str">
        <f>IF(D30="坦克碎片",VLOOKUP(C30,道具信息!$N$2:$O$291,2,FALSE)&amp;"碎片",VLOOKUP(C30,道具信息!$N$2:$O$291,2,FALSE))</f>
        <v>T1部件</v>
      </c>
      <c r="R30" s="3">
        <f t="shared" si="20"/>
        <v>3809</v>
      </c>
      <c r="S30" s="11">
        <f t="shared" si="21"/>
        <v>0.38200000000000001</v>
      </c>
      <c r="T30" s="3" t="str">
        <f>VLOOKUP(Q30,道具信息!$Q$3:$S$20,2,FALSE)</f>
        <v>CHEST_ITEM_TYPE_T1_PART</v>
      </c>
      <c r="U30" s="3" t="str">
        <f>IF(COUNTIF(U$19:U29,T30)=0,T30,"")</f>
        <v/>
      </c>
      <c r="V30" s="3" t="str">
        <f t="shared" si="33"/>
        <v>CHEST_ITEM_TYPE_T1_SHARD,CHEST_ITEM_TYPE_T2_SHARD,CHEST_ITEM_TYPE_T1_PART</v>
      </c>
      <c r="W30" s="13" t="str">
        <f t="shared" si="26"/>
        <v/>
      </c>
      <c r="X30" s="3" t="str">
        <f t="shared" si="27"/>
        <v/>
      </c>
      <c r="Y30" s="3" t="str">
        <f t="shared" si="34"/>
        <v>32.5%,29.3%,38.2%</v>
      </c>
    </row>
    <row r="31" spans="2:25" x14ac:dyDescent="0.3">
      <c r="B31" s="2">
        <f>数据源!K63</f>
        <v>2</v>
      </c>
      <c r="C31" s="2" t="str">
        <f>数据源!L63</f>
        <v>T1HP1</v>
      </c>
      <c r="D31" s="2" t="str">
        <f>数据源!M63</f>
        <v>部件</v>
      </c>
      <c r="E31" s="2">
        <f>数据源!N63</f>
        <v>45</v>
      </c>
      <c r="F31" s="2">
        <f>数据源!O63</f>
        <v>1</v>
      </c>
      <c r="G31" s="2">
        <f>数据源!P63</f>
        <v>1.9E-2</v>
      </c>
      <c r="H31" s="2">
        <f>数据源!Q63</f>
        <v>2.1111111111111112E-2</v>
      </c>
      <c r="I31" s="2">
        <f>数据源!R63</f>
        <v>211</v>
      </c>
      <c r="J31" s="3">
        <f t="shared" si="22"/>
        <v>1</v>
      </c>
      <c r="K31" s="3">
        <f t="shared" si="23"/>
        <v>1</v>
      </c>
      <c r="L31" s="3" t="str">
        <f t="shared" si="35"/>
        <v>部件</v>
      </c>
      <c r="M31" s="3">
        <f t="shared" ca="1" si="36"/>
        <v>91201</v>
      </c>
      <c r="N31" s="3" t="str">
        <f t="shared" ca="1" si="37"/>
        <v>51111,52111,53111,51211,52211,53211,91001,91003,91005,91101,91103,91105,91201</v>
      </c>
      <c r="O31" s="3" t="str">
        <f t="shared" si="38"/>
        <v>1081,1081,1081,973,973,973,211,211,211,211,211,211,211</v>
      </c>
      <c r="P31" s="1" t="str">
        <f t="shared" si="39"/>
        <v>(2,4),(2,4),(2,4),(1,2),(1,2),(1,2),(1,1),(1,1),(1,1),(1,1),(1,1),(1,1),(1,1)</v>
      </c>
      <c r="Q31" s="3" t="str">
        <f>IF(D31="坦克碎片",VLOOKUP(C31,道具信息!$N$2:$O$291,2,FALSE)&amp;"碎片",VLOOKUP(C31,道具信息!$N$2:$O$291,2,FALSE))</f>
        <v>T1部件</v>
      </c>
      <c r="R31" s="3">
        <f t="shared" si="20"/>
        <v>3809</v>
      </c>
      <c r="S31" s="11">
        <f t="shared" si="21"/>
        <v>0.38200000000000001</v>
      </c>
      <c r="T31" s="3" t="str">
        <f>VLOOKUP(Q31,道具信息!$Q$3:$S$20,2,FALSE)</f>
        <v>CHEST_ITEM_TYPE_T1_PART</v>
      </c>
      <c r="U31" s="3" t="str">
        <f>IF(COUNTIF(U$19:U30,T31)=0,T31,"")</f>
        <v/>
      </c>
      <c r="V31" s="3" t="str">
        <f t="shared" ref="V31:V42" si="40">IF(U31&lt;&gt;"",V30&amp;","&amp;U31,V30)</f>
        <v>CHEST_ITEM_TYPE_T1_SHARD,CHEST_ITEM_TYPE_T2_SHARD,CHEST_ITEM_TYPE_T1_PART</v>
      </c>
      <c r="W31" s="13" t="str">
        <f t="shared" ref="W31:W42" si="41">IF(U31&lt;&gt;"",ROUND(S31*100%,3),"")</f>
        <v/>
      </c>
      <c r="X31" s="3" t="str">
        <f t="shared" ref="X31:X42" si="42">TEXT(W31,"0.0%")</f>
        <v/>
      </c>
      <c r="Y31" s="3" t="str">
        <f t="shared" ref="Y31:Y42" si="43">IF(X31&lt;&gt;"",Y30&amp;","&amp;X31,Y30)</f>
        <v>32.5%,29.3%,38.2%</v>
      </c>
    </row>
    <row r="32" spans="2:25" x14ac:dyDescent="0.3">
      <c r="B32" s="2">
        <f>数据源!K64</f>
        <v>2</v>
      </c>
      <c r="C32" s="2" t="str">
        <f>数据源!L64</f>
        <v>T1HP3</v>
      </c>
      <c r="D32" s="2" t="str">
        <f>数据源!M64</f>
        <v>部件</v>
      </c>
      <c r="E32" s="2">
        <f>数据源!N64</f>
        <v>45</v>
      </c>
      <c r="F32" s="2">
        <f>数据源!O64</f>
        <v>1</v>
      </c>
      <c r="G32" s="2">
        <f>数据源!P64</f>
        <v>1.9E-2</v>
      </c>
      <c r="H32" s="2">
        <f>数据源!Q64</f>
        <v>2.1111111111111112E-2</v>
      </c>
      <c r="I32" s="2">
        <f>数据源!R64</f>
        <v>211</v>
      </c>
      <c r="J32" s="3">
        <f t="shared" ref="J32:J42" si="44">ROUNDUP(IF(F32&gt;1,F32-ROUNDDOWN(SQRT(F32),0),F32),0)</f>
        <v>1</v>
      </c>
      <c r="K32" s="3">
        <f t="shared" ref="K32:K42" si="45">F32*2-J32</f>
        <v>1</v>
      </c>
      <c r="L32" s="3" t="str">
        <f t="shared" si="35"/>
        <v>部件</v>
      </c>
      <c r="M32" s="3">
        <f t="shared" ca="1" si="36"/>
        <v>91203</v>
      </c>
      <c r="N32" s="3" t="str">
        <f t="shared" ca="1" si="37"/>
        <v>51111,52111,53111,51211,52211,53211,91001,91003,91005,91101,91103,91105,91201,91203</v>
      </c>
      <c r="O32" s="3" t="str">
        <f t="shared" si="38"/>
        <v>1081,1081,1081,973,973,973,211,211,211,211,211,211,211,211</v>
      </c>
      <c r="P32" s="1" t="str">
        <f t="shared" si="39"/>
        <v>(2,4),(2,4),(2,4),(1,2),(1,2),(1,2),(1,1),(1,1),(1,1),(1,1),(1,1),(1,1),(1,1),(1,1)</v>
      </c>
      <c r="Q32" s="3" t="str">
        <f>IF(D32="坦克碎片",VLOOKUP(C32,道具信息!$N$2:$O$291,2,FALSE)&amp;"碎片",VLOOKUP(C32,道具信息!$N$2:$O$291,2,FALSE))</f>
        <v>T1部件</v>
      </c>
      <c r="R32" s="3">
        <f t="shared" si="20"/>
        <v>3809</v>
      </c>
      <c r="S32" s="11">
        <f t="shared" si="21"/>
        <v>0.38200000000000001</v>
      </c>
      <c r="T32" s="3" t="str">
        <f>VLOOKUP(Q32,道具信息!$Q$3:$S$20,2,FALSE)</f>
        <v>CHEST_ITEM_TYPE_T1_PART</v>
      </c>
      <c r="U32" s="3" t="str">
        <f>IF(COUNTIF(U$19:U31,T32)=0,T32,"")</f>
        <v/>
      </c>
      <c r="V32" s="3" t="str">
        <f t="shared" si="40"/>
        <v>CHEST_ITEM_TYPE_T1_SHARD,CHEST_ITEM_TYPE_T2_SHARD,CHEST_ITEM_TYPE_T1_PART</v>
      </c>
      <c r="W32" s="13" t="str">
        <f t="shared" si="41"/>
        <v/>
      </c>
      <c r="X32" s="3" t="str">
        <f t="shared" si="42"/>
        <v/>
      </c>
      <c r="Y32" s="3" t="str">
        <f t="shared" si="43"/>
        <v>32.5%,29.3%,38.2%</v>
      </c>
    </row>
    <row r="33" spans="2:25" x14ac:dyDescent="0.3">
      <c r="B33" s="2">
        <f>数据源!K65</f>
        <v>2</v>
      </c>
      <c r="C33" s="2" t="str">
        <f>数据源!L65</f>
        <v>T1HP5</v>
      </c>
      <c r="D33" s="2" t="str">
        <f>数据源!M65</f>
        <v>部件</v>
      </c>
      <c r="E33" s="2">
        <f>数据源!N65</f>
        <v>45</v>
      </c>
      <c r="F33" s="2">
        <f>数据源!O65</f>
        <v>1</v>
      </c>
      <c r="G33" s="2">
        <f>数据源!P65</f>
        <v>1.9E-2</v>
      </c>
      <c r="H33" s="2">
        <f>数据源!Q65</f>
        <v>2.1111111111111112E-2</v>
      </c>
      <c r="I33" s="2">
        <f>数据源!R65</f>
        <v>211</v>
      </c>
      <c r="J33" s="3">
        <f t="shared" si="44"/>
        <v>1</v>
      </c>
      <c r="K33" s="3">
        <f t="shared" si="45"/>
        <v>1</v>
      </c>
      <c r="L33" s="3" t="str">
        <f t="shared" si="35"/>
        <v>部件</v>
      </c>
      <c r="M33" s="3">
        <f t="shared" ca="1" si="36"/>
        <v>91205</v>
      </c>
      <c r="N33" s="3" t="str">
        <f t="shared" ca="1" si="37"/>
        <v>51111,52111,53111,51211,52211,53211,91001,91003,91005,91101,91103,91105,91201,91203,91205</v>
      </c>
      <c r="O33" s="3" t="str">
        <f t="shared" si="38"/>
        <v>1081,1081,1081,973,973,973,211,211,211,211,211,211,211,211,211</v>
      </c>
      <c r="P33" s="1" t="str">
        <f t="shared" si="39"/>
        <v>(2,4),(2,4),(2,4),(1,2),(1,2),(1,2),(1,1),(1,1),(1,1),(1,1),(1,1),(1,1),(1,1),(1,1),(1,1)</v>
      </c>
      <c r="Q33" s="3" t="str">
        <f>IF(D33="坦克碎片",VLOOKUP(C33,道具信息!$N$2:$O$291,2,FALSE)&amp;"碎片",VLOOKUP(C33,道具信息!$N$2:$O$291,2,FALSE))</f>
        <v>T1部件</v>
      </c>
      <c r="R33" s="3">
        <f t="shared" si="20"/>
        <v>3809</v>
      </c>
      <c r="S33" s="11">
        <f t="shared" si="21"/>
        <v>0.38200000000000001</v>
      </c>
      <c r="T33" s="3" t="str">
        <f>VLOOKUP(Q33,道具信息!$Q$3:$S$20,2,FALSE)</f>
        <v>CHEST_ITEM_TYPE_T1_PART</v>
      </c>
      <c r="U33" s="3" t="str">
        <f>IF(COUNTIF(U$19:U32,T33)=0,T33,"")</f>
        <v/>
      </c>
      <c r="V33" s="3" t="str">
        <f t="shared" si="40"/>
        <v>CHEST_ITEM_TYPE_T1_SHARD,CHEST_ITEM_TYPE_T2_SHARD,CHEST_ITEM_TYPE_T1_PART</v>
      </c>
      <c r="W33" s="13" t="str">
        <f t="shared" si="41"/>
        <v/>
      </c>
      <c r="X33" s="3" t="str">
        <f t="shared" si="42"/>
        <v/>
      </c>
      <c r="Y33" s="3" t="str">
        <f t="shared" si="43"/>
        <v>32.5%,29.3%,38.2%</v>
      </c>
    </row>
    <row r="34" spans="2:25" x14ac:dyDescent="0.3">
      <c r="B34" s="2">
        <f>数据源!K66</f>
        <v>2</v>
      </c>
      <c r="C34" s="2" t="str">
        <f>数据源!L66</f>
        <v>T1LP2</v>
      </c>
      <c r="D34" s="2" t="str">
        <f>数据源!M66</f>
        <v>部件</v>
      </c>
      <c r="E34" s="2">
        <f>数据源!N66</f>
        <v>45</v>
      </c>
      <c r="F34" s="2">
        <f>数据源!O66</f>
        <v>1</v>
      </c>
      <c r="G34" s="2">
        <f>数据源!P66</f>
        <v>1.9E-2</v>
      </c>
      <c r="H34" s="2">
        <f>数据源!Q66</f>
        <v>2.1111111111111112E-2</v>
      </c>
      <c r="I34" s="2">
        <f>数据源!R66</f>
        <v>211</v>
      </c>
      <c r="J34" s="3">
        <f t="shared" si="44"/>
        <v>1</v>
      </c>
      <c r="K34" s="3">
        <f t="shared" si="45"/>
        <v>1</v>
      </c>
      <c r="L34" s="3" t="str">
        <f t="shared" si="35"/>
        <v>部件</v>
      </c>
      <c r="M34" s="3">
        <f t="shared" ca="1" si="36"/>
        <v>91002</v>
      </c>
      <c r="N34" s="3" t="str">
        <f t="shared" ca="1" si="37"/>
        <v>51111,52111,53111,51211,52211,53211,91001,91003,91005,91101,91103,91105,91201,91203,91205,91002</v>
      </c>
      <c r="O34" s="3" t="str">
        <f t="shared" si="38"/>
        <v>1081,1081,1081,973,973,973,211,211,211,211,211,211,211,211,211,211</v>
      </c>
      <c r="P34" s="1" t="str">
        <f t="shared" si="39"/>
        <v>(2,4),(2,4),(2,4),(1,2),(1,2),(1,2),(1,1),(1,1),(1,1),(1,1),(1,1),(1,1),(1,1),(1,1),(1,1),(1,1)</v>
      </c>
      <c r="Q34" s="3" t="str">
        <f>IF(D34="坦克碎片",VLOOKUP(C34,道具信息!$N$2:$O$291,2,FALSE)&amp;"碎片",VLOOKUP(C34,道具信息!$N$2:$O$291,2,FALSE))</f>
        <v>T1部件</v>
      </c>
      <c r="R34" s="3">
        <f t="shared" si="20"/>
        <v>3809</v>
      </c>
      <c r="S34" s="11">
        <f t="shared" si="21"/>
        <v>0.38200000000000001</v>
      </c>
      <c r="T34" s="3" t="str">
        <f>VLOOKUP(Q34,道具信息!$Q$3:$S$20,2,FALSE)</f>
        <v>CHEST_ITEM_TYPE_T1_PART</v>
      </c>
      <c r="U34" s="3" t="str">
        <f>IF(COUNTIF(U$19:U33,T34)=0,T34,"")</f>
        <v/>
      </c>
      <c r="V34" s="3" t="str">
        <f t="shared" si="40"/>
        <v>CHEST_ITEM_TYPE_T1_SHARD,CHEST_ITEM_TYPE_T2_SHARD,CHEST_ITEM_TYPE_T1_PART</v>
      </c>
      <c r="W34" s="13" t="str">
        <f t="shared" si="41"/>
        <v/>
      </c>
      <c r="X34" s="3" t="str">
        <f t="shared" si="42"/>
        <v/>
      </c>
      <c r="Y34" s="3" t="str">
        <f t="shared" si="43"/>
        <v>32.5%,29.3%,38.2%</v>
      </c>
    </row>
    <row r="35" spans="2:25" x14ac:dyDescent="0.3">
      <c r="B35" s="2">
        <f>数据源!K67</f>
        <v>2</v>
      </c>
      <c r="C35" s="2" t="str">
        <f>数据源!L67</f>
        <v>T1LP4</v>
      </c>
      <c r="D35" s="2" t="str">
        <f>数据源!M67</f>
        <v>部件</v>
      </c>
      <c r="E35" s="2">
        <f>数据源!N67</f>
        <v>45</v>
      </c>
      <c r="F35" s="2">
        <f>数据源!O67</f>
        <v>1</v>
      </c>
      <c r="G35" s="2">
        <f>数据源!P67</f>
        <v>1.9E-2</v>
      </c>
      <c r="H35" s="2">
        <f>数据源!Q67</f>
        <v>2.1111111111111112E-2</v>
      </c>
      <c r="I35" s="2">
        <f>数据源!R67</f>
        <v>211</v>
      </c>
      <c r="J35" s="3">
        <f t="shared" si="44"/>
        <v>1</v>
      </c>
      <c r="K35" s="3">
        <f t="shared" si="45"/>
        <v>1</v>
      </c>
      <c r="L35" s="3" t="str">
        <f t="shared" si="35"/>
        <v>部件</v>
      </c>
      <c r="M35" s="3">
        <f t="shared" ca="1" si="36"/>
        <v>91004</v>
      </c>
      <c r="N35" s="3" t="str">
        <f t="shared" ca="1" si="37"/>
        <v>51111,52111,53111,51211,52211,53211,91001,91003,91005,91101,91103,91105,91201,91203,91205,91002,91004</v>
      </c>
      <c r="O35" s="3" t="str">
        <f t="shared" si="38"/>
        <v>1081,1081,1081,973,973,973,211,211,211,211,211,211,211,211,211,211,211</v>
      </c>
      <c r="P35" s="1" t="str">
        <f t="shared" si="39"/>
        <v>(2,4),(2,4),(2,4),(1,2),(1,2),(1,2),(1,1),(1,1),(1,1),(1,1),(1,1),(1,1),(1,1),(1,1),(1,1),(1,1),(1,1)</v>
      </c>
      <c r="Q35" s="3" t="str">
        <f>IF(D35="坦克碎片",VLOOKUP(C35,道具信息!$N$2:$O$291,2,FALSE)&amp;"碎片",VLOOKUP(C35,道具信息!$N$2:$O$291,2,FALSE))</f>
        <v>T1部件</v>
      </c>
      <c r="R35" s="3">
        <f t="shared" si="20"/>
        <v>3809</v>
      </c>
      <c r="S35" s="11">
        <f t="shared" si="21"/>
        <v>0.38200000000000001</v>
      </c>
      <c r="T35" s="3" t="str">
        <f>VLOOKUP(Q35,道具信息!$Q$3:$S$20,2,FALSE)</f>
        <v>CHEST_ITEM_TYPE_T1_PART</v>
      </c>
      <c r="U35" s="3" t="str">
        <f>IF(COUNTIF(U$19:U34,T35)=0,T35,"")</f>
        <v/>
      </c>
      <c r="V35" s="3" t="str">
        <f t="shared" si="40"/>
        <v>CHEST_ITEM_TYPE_T1_SHARD,CHEST_ITEM_TYPE_T2_SHARD,CHEST_ITEM_TYPE_T1_PART</v>
      </c>
      <c r="W35" s="13" t="str">
        <f t="shared" si="41"/>
        <v/>
      </c>
      <c r="X35" s="3" t="str">
        <f t="shared" si="42"/>
        <v/>
      </c>
      <c r="Y35" s="3" t="str">
        <f t="shared" si="43"/>
        <v>32.5%,29.3%,38.2%</v>
      </c>
    </row>
    <row r="36" spans="2:25" x14ac:dyDescent="0.3">
      <c r="B36" s="2">
        <f>数据源!K68</f>
        <v>2</v>
      </c>
      <c r="C36" s="2" t="str">
        <f>数据源!L68</f>
        <v>T1LP6</v>
      </c>
      <c r="D36" s="2" t="str">
        <f>数据源!M68</f>
        <v>部件</v>
      </c>
      <c r="E36" s="2">
        <f>数据源!N68</f>
        <v>45</v>
      </c>
      <c r="F36" s="2">
        <f>数据源!O68</f>
        <v>1</v>
      </c>
      <c r="G36" s="2">
        <f>数据源!P68</f>
        <v>1.9E-2</v>
      </c>
      <c r="H36" s="2">
        <f>数据源!Q68</f>
        <v>2.1111111111111112E-2</v>
      </c>
      <c r="I36" s="2">
        <f>数据源!R68</f>
        <v>211</v>
      </c>
      <c r="J36" s="3">
        <f t="shared" si="44"/>
        <v>1</v>
      </c>
      <c r="K36" s="3">
        <f t="shared" si="45"/>
        <v>1</v>
      </c>
      <c r="L36" s="3" t="str">
        <f t="shared" si="35"/>
        <v>部件</v>
      </c>
      <c r="M36" s="3">
        <f t="shared" ca="1" si="36"/>
        <v>91006</v>
      </c>
      <c r="N36" s="3" t="str">
        <f t="shared" ca="1" si="37"/>
        <v>51111,52111,53111,51211,52211,53211,91001,91003,91005,91101,91103,91105,91201,91203,91205,91002,91004,91006</v>
      </c>
      <c r="O36" s="3" t="str">
        <f t="shared" si="38"/>
        <v>1081,1081,1081,973,973,973,211,211,211,211,211,211,211,211,211,211,211,211</v>
      </c>
      <c r="P36" s="1" t="str">
        <f t="shared" si="39"/>
        <v>(2,4),(2,4),(2,4),(1,2),(1,2),(1,2),(1,1),(1,1),(1,1),(1,1),(1,1),(1,1),(1,1),(1,1),(1,1),(1,1),(1,1),(1,1)</v>
      </c>
      <c r="Q36" s="3" t="str">
        <f>IF(D36="坦克碎片",VLOOKUP(C36,道具信息!$N$2:$O$291,2,FALSE)&amp;"碎片",VLOOKUP(C36,道具信息!$N$2:$O$291,2,FALSE))</f>
        <v>T1部件</v>
      </c>
      <c r="R36" s="3">
        <f t="shared" si="20"/>
        <v>3809</v>
      </c>
      <c r="S36" s="11">
        <f t="shared" si="21"/>
        <v>0.38200000000000001</v>
      </c>
      <c r="T36" s="3" t="str">
        <f>VLOOKUP(Q36,道具信息!$Q$3:$S$20,2,FALSE)</f>
        <v>CHEST_ITEM_TYPE_T1_PART</v>
      </c>
      <c r="U36" s="3" t="str">
        <f>IF(COUNTIF(U$19:U35,T36)=0,T36,"")</f>
        <v/>
      </c>
      <c r="V36" s="3" t="str">
        <f t="shared" si="40"/>
        <v>CHEST_ITEM_TYPE_T1_SHARD,CHEST_ITEM_TYPE_T2_SHARD,CHEST_ITEM_TYPE_T1_PART</v>
      </c>
      <c r="W36" s="13" t="str">
        <f t="shared" si="41"/>
        <v/>
      </c>
      <c r="X36" s="3" t="str">
        <f t="shared" si="42"/>
        <v/>
      </c>
      <c r="Y36" s="3" t="str">
        <f t="shared" si="43"/>
        <v>32.5%,29.3%,38.2%</v>
      </c>
    </row>
    <row r="37" spans="2:25" x14ac:dyDescent="0.3">
      <c r="B37" s="2">
        <f>数据源!K69</f>
        <v>2</v>
      </c>
      <c r="C37" s="2" t="str">
        <f>数据源!L69</f>
        <v>T1MP2</v>
      </c>
      <c r="D37" s="2" t="str">
        <f>数据源!M69</f>
        <v>部件</v>
      </c>
      <c r="E37" s="2">
        <f>数据源!N69</f>
        <v>45</v>
      </c>
      <c r="F37" s="2">
        <f>数据源!O69</f>
        <v>1</v>
      </c>
      <c r="G37" s="2">
        <f>数据源!P69</f>
        <v>1.9E-2</v>
      </c>
      <c r="H37" s="2">
        <f>数据源!Q69</f>
        <v>2.1111111111111112E-2</v>
      </c>
      <c r="I37" s="2">
        <f>数据源!R69</f>
        <v>211</v>
      </c>
      <c r="J37" s="3">
        <f t="shared" si="44"/>
        <v>1</v>
      </c>
      <c r="K37" s="3">
        <f t="shared" si="45"/>
        <v>1</v>
      </c>
      <c r="L37" s="3" t="str">
        <f t="shared" si="35"/>
        <v>部件</v>
      </c>
      <c r="M37" s="3">
        <f t="shared" ca="1" si="36"/>
        <v>91102</v>
      </c>
      <c r="N37" s="3" t="str">
        <f t="shared" ca="1" si="37"/>
        <v>51111,52111,53111,51211,52211,53211,91001,91003,91005,91101,91103,91105,91201,91203,91205,91002,91004,91006,91102</v>
      </c>
      <c r="O37" s="3" t="str">
        <f t="shared" si="38"/>
        <v>1081,1081,1081,973,973,973,211,211,211,211,211,211,211,211,211,211,211,211,211</v>
      </c>
      <c r="P37" s="1" t="str">
        <f t="shared" si="39"/>
        <v>(2,4),(2,4),(2,4),(1,2),(1,2),(1,2),(1,1),(1,1),(1,1),(1,1),(1,1),(1,1),(1,1),(1,1),(1,1),(1,1),(1,1),(1,1),(1,1)</v>
      </c>
      <c r="Q37" s="3" t="str">
        <f>IF(D37="坦克碎片",VLOOKUP(C37,道具信息!$N$2:$O$291,2,FALSE)&amp;"碎片",VLOOKUP(C37,道具信息!$N$2:$O$291,2,FALSE))</f>
        <v>T1部件</v>
      </c>
      <c r="R37" s="3">
        <f t="shared" si="20"/>
        <v>3809</v>
      </c>
      <c r="S37" s="11">
        <f t="shared" si="21"/>
        <v>0.38200000000000001</v>
      </c>
      <c r="T37" s="3" t="str">
        <f>VLOOKUP(Q37,道具信息!$Q$3:$S$20,2,FALSE)</f>
        <v>CHEST_ITEM_TYPE_T1_PART</v>
      </c>
      <c r="U37" s="3" t="str">
        <f>IF(COUNTIF(U$19:U36,T37)=0,T37,"")</f>
        <v/>
      </c>
      <c r="V37" s="3" t="str">
        <f t="shared" si="40"/>
        <v>CHEST_ITEM_TYPE_T1_SHARD,CHEST_ITEM_TYPE_T2_SHARD,CHEST_ITEM_TYPE_T1_PART</v>
      </c>
      <c r="W37" s="13" t="str">
        <f t="shared" si="41"/>
        <v/>
      </c>
      <c r="X37" s="3" t="str">
        <f t="shared" si="42"/>
        <v/>
      </c>
      <c r="Y37" s="3" t="str">
        <f t="shared" si="43"/>
        <v>32.5%,29.3%,38.2%</v>
      </c>
    </row>
    <row r="38" spans="2:25" x14ac:dyDescent="0.3">
      <c r="B38" s="2">
        <f>数据源!K70</f>
        <v>2</v>
      </c>
      <c r="C38" s="2" t="str">
        <f>数据源!L70</f>
        <v>T1MP4</v>
      </c>
      <c r="D38" s="2" t="str">
        <f>数据源!M70</f>
        <v>部件</v>
      </c>
      <c r="E38" s="2">
        <f>数据源!N70</f>
        <v>45</v>
      </c>
      <c r="F38" s="2">
        <f>数据源!O70</f>
        <v>1</v>
      </c>
      <c r="G38" s="2">
        <f>数据源!P70</f>
        <v>1.9E-2</v>
      </c>
      <c r="H38" s="2">
        <f>数据源!Q70</f>
        <v>2.1111111111111112E-2</v>
      </c>
      <c r="I38" s="2">
        <f>数据源!R70</f>
        <v>211</v>
      </c>
      <c r="J38" s="3">
        <f t="shared" si="44"/>
        <v>1</v>
      </c>
      <c r="K38" s="3">
        <f t="shared" si="45"/>
        <v>1</v>
      </c>
      <c r="L38" s="3" t="str">
        <f t="shared" si="35"/>
        <v>部件</v>
      </c>
      <c r="M38" s="3">
        <f t="shared" ca="1" si="36"/>
        <v>91104</v>
      </c>
      <c r="N38" s="3" t="str">
        <f t="shared" ca="1" si="37"/>
        <v>51111,52111,53111,51211,52211,53211,91001,91003,91005,91101,91103,91105,91201,91203,91205,91002,91004,91006,91102,91104</v>
      </c>
      <c r="O38" s="3" t="str">
        <f t="shared" si="38"/>
        <v>1081,1081,1081,973,973,973,211,211,211,211,211,211,211,211,211,211,211,211,211,211</v>
      </c>
      <c r="P38" s="1" t="str">
        <f t="shared" si="39"/>
        <v>(2,4),(2,4),(2,4),(1,2),(1,2),(1,2),(1,1),(1,1),(1,1),(1,1),(1,1),(1,1),(1,1),(1,1),(1,1),(1,1),(1,1),(1,1),(1,1),(1,1)</v>
      </c>
      <c r="Q38" s="3" t="str">
        <f>IF(D38="坦克碎片",VLOOKUP(C38,道具信息!$N$2:$O$291,2,FALSE)&amp;"碎片",VLOOKUP(C38,道具信息!$N$2:$O$291,2,FALSE))</f>
        <v>T1部件</v>
      </c>
      <c r="R38" s="3">
        <f t="shared" si="20"/>
        <v>3809</v>
      </c>
      <c r="S38" s="11">
        <f t="shared" si="21"/>
        <v>0.38200000000000001</v>
      </c>
      <c r="T38" s="3" t="str">
        <f>VLOOKUP(Q38,道具信息!$Q$3:$S$20,2,FALSE)</f>
        <v>CHEST_ITEM_TYPE_T1_PART</v>
      </c>
      <c r="U38" s="3" t="str">
        <f>IF(COUNTIF(U$19:U37,T38)=0,T38,"")</f>
        <v/>
      </c>
      <c r="V38" s="3" t="str">
        <f t="shared" si="40"/>
        <v>CHEST_ITEM_TYPE_T1_SHARD,CHEST_ITEM_TYPE_T2_SHARD,CHEST_ITEM_TYPE_T1_PART</v>
      </c>
      <c r="W38" s="13" t="str">
        <f t="shared" si="41"/>
        <v/>
      </c>
      <c r="X38" s="3" t="str">
        <f t="shared" si="42"/>
        <v/>
      </c>
      <c r="Y38" s="3" t="str">
        <f t="shared" si="43"/>
        <v>32.5%,29.3%,38.2%</v>
      </c>
    </row>
    <row r="39" spans="2:25" x14ac:dyDescent="0.3">
      <c r="B39" s="2">
        <f>数据源!K71</f>
        <v>2</v>
      </c>
      <c r="C39" s="2" t="str">
        <f>数据源!L71</f>
        <v>T1MP6</v>
      </c>
      <c r="D39" s="2" t="str">
        <f>数据源!M71</f>
        <v>部件</v>
      </c>
      <c r="E39" s="2">
        <f>数据源!N71</f>
        <v>45</v>
      </c>
      <c r="F39" s="2">
        <f>数据源!O71</f>
        <v>1</v>
      </c>
      <c r="G39" s="2">
        <f>数据源!P71</f>
        <v>1.9E-2</v>
      </c>
      <c r="H39" s="2">
        <f>数据源!Q71</f>
        <v>2.1111111111111112E-2</v>
      </c>
      <c r="I39" s="2">
        <f>数据源!R71</f>
        <v>211</v>
      </c>
      <c r="J39" s="3">
        <f t="shared" si="44"/>
        <v>1</v>
      </c>
      <c r="K39" s="3">
        <f t="shared" si="45"/>
        <v>1</v>
      </c>
      <c r="L39" s="3" t="str">
        <f t="shared" si="35"/>
        <v>部件</v>
      </c>
      <c r="M39" s="3">
        <f t="shared" ca="1" si="36"/>
        <v>91106</v>
      </c>
      <c r="N39" s="3" t="str">
        <f t="shared" ca="1" si="37"/>
        <v>51111,52111,53111,51211,52211,53211,91001,91003,91005,91101,91103,91105,91201,91203,91205,91002,91004,91006,91102,91104,91106</v>
      </c>
      <c r="O39" s="3" t="str">
        <f t="shared" si="38"/>
        <v>1081,1081,1081,973,973,973,211,211,211,211,211,211,211,211,211,211,211,211,211,211,211</v>
      </c>
      <c r="P39" s="1" t="str">
        <f t="shared" si="39"/>
        <v>(2,4),(2,4),(2,4),(1,2),(1,2),(1,2),(1,1),(1,1),(1,1),(1,1),(1,1),(1,1),(1,1),(1,1),(1,1),(1,1),(1,1),(1,1),(1,1),(1,1),(1,1)</v>
      </c>
      <c r="Q39" s="3" t="str">
        <f>IF(D39="坦克碎片",VLOOKUP(C39,道具信息!$N$2:$O$291,2,FALSE)&amp;"碎片",VLOOKUP(C39,道具信息!$N$2:$O$291,2,FALSE))</f>
        <v>T1部件</v>
      </c>
      <c r="R39" s="3">
        <f t="shared" si="20"/>
        <v>3809</v>
      </c>
      <c r="S39" s="11">
        <f t="shared" si="21"/>
        <v>0.38200000000000001</v>
      </c>
      <c r="T39" s="3" t="str">
        <f>VLOOKUP(Q39,道具信息!$Q$3:$S$20,2,FALSE)</f>
        <v>CHEST_ITEM_TYPE_T1_PART</v>
      </c>
      <c r="U39" s="3" t="str">
        <f>IF(COUNTIF(U$19:U38,T39)=0,T39,"")</f>
        <v/>
      </c>
      <c r="V39" s="3" t="str">
        <f t="shared" si="40"/>
        <v>CHEST_ITEM_TYPE_T1_SHARD,CHEST_ITEM_TYPE_T2_SHARD,CHEST_ITEM_TYPE_T1_PART</v>
      </c>
      <c r="W39" s="13" t="str">
        <f t="shared" si="41"/>
        <v/>
      </c>
      <c r="X39" s="3" t="str">
        <f t="shared" si="42"/>
        <v/>
      </c>
      <c r="Y39" s="3" t="str">
        <f t="shared" si="43"/>
        <v>32.5%,29.3%,38.2%</v>
      </c>
    </row>
    <row r="40" spans="2:25" x14ac:dyDescent="0.3">
      <c r="B40" s="2">
        <f>数据源!K72</f>
        <v>2</v>
      </c>
      <c r="C40" s="2" t="str">
        <f>数据源!L72</f>
        <v>T1HP2</v>
      </c>
      <c r="D40" s="2" t="str">
        <f>数据源!M72</f>
        <v>部件</v>
      </c>
      <c r="E40" s="2">
        <f>数据源!N72</f>
        <v>45</v>
      </c>
      <c r="F40" s="2">
        <f>数据源!O72</f>
        <v>1</v>
      </c>
      <c r="G40" s="2">
        <f>数据源!P72</f>
        <v>1.9E-2</v>
      </c>
      <c r="H40" s="2">
        <f>数据源!Q72</f>
        <v>2.1111111111111112E-2</v>
      </c>
      <c r="I40" s="2">
        <f>数据源!R72</f>
        <v>211</v>
      </c>
      <c r="J40" s="3">
        <f t="shared" si="44"/>
        <v>1</v>
      </c>
      <c r="K40" s="3">
        <f t="shared" si="45"/>
        <v>1</v>
      </c>
      <c r="L40" s="3" t="str">
        <f t="shared" si="35"/>
        <v>部件</v>
      </c>
      <c r="M40" s="3">
        <f t="shared" ca="1" si="36"/>
        <v>91202</v>
      </c>
      <c r="N40" s="3" t="str">
        <f t="shared" ca="1" si="37"/>
        <v>51111,52111,53111,51211,52211,53211,91001,91003,91005,91101,91103,91105,91201,91203,91205,91002,91004,91006,91102,91104,91106,91202</v>
      </c>
      <c r="O40" s="3" t="str">
        <f t="shared" si="38"/>
        <v>1081,1081,1081,973,973,973,211,211,211,211,211,211,211,211,211,211,211,211,211,211,211,211</v>
      </c>
      <c r="P40" s="1" t="str">
        <f t="shared" si="39"/>
        <v>(2,4),(2,4),(2,4),(1,2),(1,2),(1,2),(1,1),(1,1),(1,1),(1,1),(1,1),(1,1),(1,1),(1,1),(1,1),(1,1),(1,1),(1,1),(1,1),(1,1),(1,1),(1,1)</v>
      </c>
      <c r="Q40" s="3" t="str">
        <f>IF(D40="坦克碎片",VLOOKUP(C40,道具信息!$N$2:$O$291,2,FALSE)&amp;"碎片",VLOOKUP(C40,道具信息!$N$2:$O$291,2,FALSE))</f>
        <v>T1部件</v>
      </c>
      <c r="R40" s="3">
        <f t="shared" si="20"/>
        <v>3809</v>
      </c>
      <c r="S40" s="11">
        <f t="shared" si="21"/>
        <v>0.38200000000000001</v>
      </c>
      <c r="T40" s="3" t="str">
        <f>VLOOKUP(Q40,道具信息!$Q$3:$S$20,2,FALSE)</f>
        <v>CHEST_ITEM_TYPE_T1_PART</v>
      </c>
      <c r="U40" s="3" t="str">
        <f>IF(COUNTIF(U$19:U39,T40)=0,T40,"")</f>
        <v/>
      </c>
      <c r="V40" s="3" t="str">
        <f t="shared" si="40"/>
        <v>CHEST_ITEM_TYPE_T1_SHARD,CHEST_ITEM_TYPE_T2_SHARD,CHEST_ITEM_TYPE_T1_PART</v>
      </c>
      <c r="W40" s="13" t="str">
        <f t="shared" si="41"/>
        <v/>
      </c>
      <c r="X40" s="3" t="str">
        <f t="shared" si="42"/>
        <v/>
      </c>
      <c r="Y40" s="3" t="str">
        <f t="shared" si="43"/>
        <v>32.5%,29.3%,38.2%</v>
      </c>
    </row>
    <row r="41" spans="2:25" x14ac:dyDescent="0.3">
      <c r="B41" s="2">
        <f>数据源!K73</f>
        <v>2</v>
      </c>
      <c r="C41" s="2" t="str">
        <f>数据源!L73</f>
        <v>T1HP4</v>
      </c>
      <c r="D41" s="2" t="str">
        <f>数据源!M73</f>
        <v>部件</v>
      </c>
      <c r="E41" s="2">
        <f>数据源!N73</f>
        <v>45</v>
      </c>
      <c r="F41" s="2">
        <f>数据源!O73</f>
        <v>1</v>
      </c>
      <c r="G41" s="2">
        <f>数据源!P73</f>
        <v>1.9E-2</v>
      </c>
      <c r="H41" s="2">
        <f>数据源!Q73</f>
        <v>2.1111111111111112E-2</v>
      </c>
      <c r="I41" s="2">
        <f>数据源!R73</f>
        <v>211</v>
      </c>
      <c r="J41" s="3">
        <f t="shared" si="44"/>
        <v>1</v>
      </c>
      <c r="K41" s="3">
        <f t="shared" si="45"/>
        <v>1</v>
      </c>
      <c r="L41" s="3" t="str">
        <f t="shared" si="35"/>
        <v>部件</v>
      </c>
      <c r="M41" s="3">
        <f t="shared" ca="1" si="36"/>
        <v>91204</v>
      </c>
      <c r="N41" s="3" t="str">
        <f t="shared" ca="1" si="37"/>
        <v>51111,52111,53111,51211,52211,53211,91001,91003,91005,91101,91103,91105,91201,91203,91205,91002,91004,91006,91102,91104,91106,91202,91204</v>
      </c>
      <c r="O41" s="3" t="str">
        <f t="shared" si="38"/>
        <v>1081,1081,1081,973,973,973,211,211,211,211,211,211,211,211,211,211,211,211,211,211,211,211,211</v>
      </c>
      <c r="P41" s="1" t="str">
        <f t="shared" si="39"/>
        <v>(2,4),(2,4),(2,4),(1,2),(1,2),(1,2),(1,1),(1,1),(1,1),(1,1),(1,1),(1,1),(1,1),(1,1),(1,1),(1,1),(1,1),(1,1),(1,1),(1,1),(1,1),(1,1),(1,1)</v>
      </c>
      <c r="Q41" s="3" t="str">
        <f>IF(D41="坦克碎片",VLOOKUP(C41,道具信息!$N$2:$O$291,2,FALSE)&amp;"碎片",VLOOKUP(C41,道具信息!$N$2:$O$291,2,FALSE))</f>
        <v>T1部件</v>
      </c>
      <c r="R41" s="3">
        <f t="shared" si="20"/>
        <v>3809</v>
      </c>
      <c r="S41" s="11">
        <f t="shared" si="21"/>
        <v>0.38200000000000001</v>
      </c>
      <c r="T41" s="3" t="str">
        <f>VLOOKUP(Q41,道具信息!$Q$3:$S$20,2,FALSE)</f>
        <v>CHEST_ITEM_TYPE_T1_PART</v>
      </c>
      <c r="U41" s="3" t="str">
        <f>IF(COUNTIF(U$19:U40,T41)=0,T41,"")</f>
        <v/>
      </c>
      <c r="V41" s="3" t="str">
        <f t="shared" si="40"/>
        <v>CHEST_ITEM_TYPE_T1_SHARD,CHEST_ITEM_TYPE_T2_SHARD,CHEST_ITEM_TYPE_T1_PART</v>
      </c>
      <c r="W41" s="13" t="str">
        <f t="shared" si="41"/>
        <v/>
      </c>
      <c r="X41" s="3" t="str">
        <f t="shared" si="42"/>
        <v/>
      </c>
      <c r="Y41" s="3" t="str">
        <f t="shared" si="43"/>
        <v>32.5%,29.3%,38.2%</v>
      </c>
    </row>
    <row r="42" spans="2:25" x14ac:dyDescent="0.3">
      <c r="B42" s="2">
        <f>数据源!K74</f>
        <v>2</v>
      </c>
      <c r="C42" s="2" t="str">
        <f>数据源!L74</f>
        <v>T1HP6</v>
      </c>
      <c r="D42" s="2" t="str">
        <f>数据源!M74</f>
        <v>部件</v>
      </c>
      <c r="E42" s="2">
        <f>数据源!N74</f>
        <v>45</v>
      </c>
      <c r="F42" s="2">
        <f>数据源!O74</f>
        <v>1</v>
      </c>
      <c r="G42" s="2">
        <f>数据源!P74</f>
        <v>0.02</v>
      </c>
      <c r="H42" s="2">
        <f>数据源!Q74</f>
        <v>2.2222222222222223E-2</v>
      </c>
      <c r="I42" s="2">
        <f>数据源!R74</f>
        <v>222</v>
      </c>
      <c r="J42" s="3">
        <f t="shared" si="44"/>
        <v>1</v>
      </c>
      <c r="K42" s="3">
        <f t="shared" si="45"/>
        <v>1</v>
      </c>
      <c r="L42" s="3" t="str">
        <f t="shared" si="35"/>
        <v>部件</v>
      </c>
      <c r="M42" s="3">
        <f t="shared" ca="1" si="36"/>
        <v>91206</v>
      </c>
      <c r="N42" s="3" t="str">
        <f t="shared" ca="1" si="37"/>
        <v>51111,52111,53111,51211,52211,53211,91001,91003,91005,91101,91103,91105,91201,91203,91205,91002,91004,91006,91102,91104,91106,91202,91204,91206</v>
      </c>
      <c r="O42" s="3" t="str">
        <f t="shared" si="38"/>
        <v>1081,1081,1081,973,973,973,211,211,211,211,211,211,211,211,211,211,211,211,211,211,211,211,211,222</v>
      </c>
      <c r="P42" s="1" t="str">
        <f t="shared" si="39"/>
        <v>(2,4),(2,4),(2,4),(1,2),(1,2),(1,2),(1,1),(1,1),(1,1),(1,1),(1,1),(1,1),(1,1),(1,1),(1,1),(1,1),(1,1),(1,1),(1,1),(1,1),(1,1),(1,1),(1,1),(1,1)</v>
      </c>
      <c r="Q42" s="3" t="str">
        <f>IF(D42="坦克碎片",VLOOKUP(C42,道具信息!$N$2:$O$291,2,FALSE)&amp;"碎片",VLOOKUP(C42,道具信息!$N$2:$O$291,2,FALSE))</f>
        <v>T1部件</v>
      </c>
      <c r="R42" s="3">
        <f t="shared" si="20"/>
        <v>3809</v>
      </c>
      <c r="S42" s="11">
        <f t="shared" si="21"/>
        <v>0.38200000000000001</v>
      </c>
      <c r="T42" s="3" t="str">
        <f>VLOOKUP(Q42,道具信息!$Q$3:$S$20,2,FALSE)</f>
        <v>CHEST_ITEM_TYPE_T1_PART</v>
      </c>
      <c r="U42" s="3" t="str">
        <f>IF(COUNTIF(U$19:U41,T42)=0,T42,"")</f>
        <v/>
      </c>
      <c r="V42" s="3" t="str">
        <f t="shared" si="40"/>
        <v>CHEST_ITEM_TYPE_T1_SHARD,CHEST_ITEM_TYPE_T2_SHARD,CHEST_ITEM_TYPE_T1_PART</v>
      </c>
      <c r="W42" s="13" t="str">
        <f t="shared" si="41"/>
        <v/>
      </c>
      <c r="X42" s="3" t="str">
        <f t="shared" si="42"/>
        <v/>
      </c>
      <c r="Y42" s="3" t="str">
        <f t="shared" si="43"/>
        <v>32.5%,29.3%,38.2%</v>
      </c>
    </row>
    <row r="43" spans="2:25" x14ac:dyDescent="0.3">
      <c r="N43" s="3" t="str">
        <f ca="1">"["&amp;N42&amp;"]"</f>
        <v>[51111,52111,53111,51211,52211,53211,91001,91003,91005,91101,91103,91105,91201,91203,91205,91002,91004,91006,91102,91104,91106,91202,91204,91206]</v>
      </c>
      <c r="O43" s="3" t="str">
        <f>"["&amp;O42&amp;"]"</f>
        <v>[1081,1081,1081,973,973,973,211,211,211,211,211,211,211,211,211,211,211,211,211,211,211,211,211,222]</v>
      </c>
      <c r="P43" s="3" t="str">
        <f>"["&amp;P42&amp;"]"</f>
        <v>[(2,4),(2,4),(2,4),(1,2),(1,2),(1,2),(1,1),(1,1),(1,1),(1,1),(1,1),(1,1),(1,1),(1,1),(1,1),(1,1),(1,1),(1,1),(1,1),(1,1),(1,1),(1,1),(1,1),(1,1)]</v>
      </c>
      <c r="V43" s="3" t="str">
        <f>"["&amp;V42&amp;"]"</f>
        <v>[CHEST_ITEM_TYPE_T1_SHARD,CHEST_ITEM_TYPE_T2_SHARD,CHEST_ITEM_TYPE_T1_PART]</v>
      </c>
      <c r="Y43" s="3" t="str">
        <f>"["&amp;Y42&amp;"]"</f>
        <v>[32.5%,29.3%,38.2%]</v>
      </c>
    </row>
    <row r="45" spans="2:25" x14ac:dyDescent="0.3">
      <c r="B45" s="2" t="str">
        <f>数据源!K77</f>
        <v>联赛等级</v>
      </c>
      <c r="C45" s="2" t="str">
        <f>数据源!L77</f>
        <v>道具名称</v>
      </c>
      <c r="D45" s="2" t="str">
        <f>数据源!M77</f>
        <v>对应大类</v>
      </c>
      <c r="E45" s="2" t="str">
        <f>数据源!N77</f>
        <v>道具价值</v>
      </c>
      <c r="F45" s="2" t="str">
        <f>数据源!O77</f>
        <v>抽取个数</v>
      </c>
      <c r="G45" s="2" t="str">
        <f>数据源!P77</f>
        <v>价值比例</v>
      </c>
      <c r="H45" s="2" t="str">
        <f>数据源!Q77</f>
        <v>产出概率</v>
      </c>
      <c r="I45" s="2" t="str">
        <f>数据源!R77</f>
        <v>权重值</v>
      </c>
      <c r="J45" s="7" t="s">
        <v>234</v>
      </c>
      <c r="K45" s="7" t="s">
        <v>235</v>
      </c>
      <c r="L45" s="3" t="s">
        <v>222</v>
      </c>
      <c r="M45" s="3" t="s">
        <v>220</v>
      </c>
      <c r="N45" s="3" t="s">
        <v>224</v>
      </c>
      <c r="O45" s="3" t="s">
        <v>225</v>
      </c>
      <c r="P45" s="3" t="s">
        <v>226</v>
      </c>
      <c r="Q45" s="8" t="s">
        <v>244</v>
      </c>
      <c r="R45" s="8" t="s">
        <v>245</v>
      </c>
      <c r="S45" s="8" t="s">
        <v>246</v>
      </c>
    </row>
    <row r="46" spans="2:25" x14ac:dyDescent="0.3">
      <c r="B46" s="2">
        <f>数据源!K78</f>
        <v>3</v>
      </c>
      <c r="C46" s="2" t="str">
        <f>数据源!L78</f>
        <v>雷诺FT</v>
      </c>
      <c r="D46" s="2" t="str">
        <f>数据源!M78</f>
        <v>坦克碎片</v>
      </c>
      <c r="E46" s="2">
        <f>数据源!N78</f>
        <v>20</v>
      </c>
      <c r="F46" s="2">
        <f>数据源!O78</f>
        <v>2.5</v>
      </c>
      <c r="G46" s="2">
        <f>数据源!P78</f>
        <v>7.2999999999999995E-2</v>
      </c>
      <c r="H46" s="2">
        <f>数据源!Q78</f>
        <v>7.2999999999999995E-2</v>
      </c>
      <c r="I46" s="2">
        <f>数据源!R78</f>
        <v>730</v>
      </c>
      <c r="J46" s="3">
        <f>ROUNDUP(IF(F46&gt;1,F46-ROUNDDOWN(SQRT(F46),0),F46),0)</f>
        <v>2</v>
      </c>
      <c r="K46" s="3">
        <f>F46*2-J46</f>
        <v>3</v>
      </c>
      <c r="L46" s="3" t="str">
        <f>RIGHT(D46,2)</f>
        <v>碎片</v>
      </c>
      <c r="M46" s="3">
        <f ca="1">IF(OR(L46="坦克",L46="碎片"),VLOOKUP(C46,INDIRECT("坦克ID"),MATCH(L46&amp;"ID",INDIRECT("坦克标头"),0),FALSE),VLOOKUP(C46,INDIRECT(L46&amp;"ID"),2,FALSE))</f>
        <v>51111</v>
      </c>
      <c r="N46" s="3">
        <f ca="1">M46</f>
        <v>51111</v>
      </c>
      <c r="O46" s="3">
        <f>I46</f>
        <v>730</v>
      </c>
      <c r="P46" s="1" t="str">
        <f>"("&amp;J46&amp;","&amp;K46&amp;")"</f>
        <v>(2,3)</v>
      </c>
      <c r="Q46" s="3" t="str">
        <f>IF(D46="坦克碎片",VLOOKUP(C46,道具信息!$N$2:$O$291,2,FALSE)&amp;"碎片",VLOOKUP(C46,道具信息!$N$2:$O$291,2,FALSE))</f>
        <v>T1坦克碎片</v>
      </c>
      <c r="R46" s="3">
        <f t="shared" ref="R46:R81" si="46">SUMIFS(I:I,Q:Q,Q46,B:B,B46)</f>
        <v>2190</v>
      </c>
      <c r="S46" s="11">
        <f t="shared" ref="S46:S81" si="47">ROUND(R46/SUMIF(B:B,B46,I:I),3)</f>
        <v>0.219</v>
      </c>
      <c r="T46" s="3" t="str">
        <f>VLOOKUP(Q46,道具信息!$Q$3:$S$20,2,FALSE)</f>
        <v>CHEST_ITEM_TYPE_T1_SHARD</v>
      </c>
      <c r="U46" s="3" t="str">
        <f>T46</f>
        <v>CHEST_ITEM_TYPE_T1_SHARD</v>
      </c>
      <c r="V46" s="3" t="str">
        <f>U46</f>
        <v>CHEST_ITEM_TYPE_T1_SHARD</v>
      </c>
      <c r="W46" s="13">
        <f>IF(U46&lt;&gt;"",ROUND(S46*100%,3),"")</f>
        <v>0.219</v>
      </c>
      <c r="X46" s="3" t="str">
        <f>TEXT(W46,"0.0%")</f>
        <v>21.9%</v>
      </c>
      <c r="Y46" s="3" t="str">
        <f>X46</f>
        <v>21.9%</v>
      </c>
    </row>
    <row r="47" spans="2:25" x14ac:dyDescent="0.3">
      <c r="B47" s="2">
        <f>数据源!K79</f>
        <v>3</v>
      </c>
      <c r="C47" s="2" t="str">
        <f>数据源!L79</f>
        <v>Stuart</v>
      </c>
      <c r="D47" s="2" t="str">
        <f>数据源!M79</f>
        <v>坦克碎片</v>
      </c>
      <c r="E47" s="2">
        <f>数据源!N79</f>
        <v>20</v>
      </c>
      <c r="F47" s="2">
        <f>数据源!O79</f>
        <v>2.5</v>
      </c>
      <c r="G47" s="2">
        <f>数据源!P79</f>
        <v>7.2999999999999995E-2</v>
      </c>
      <c r="H47" s="2">
        <f>数据源!Q79</f>
        <v>7.2999999999999995E-2</v>
      </c>
      <c r="I47" s="2">
        <f>数据源!R79</f>
        <v>730</v>
      </c>
      <c r="J47" s="3">
        <f t="shared" ref="J47:J72" si="48">ROUNDUP(IF(F47&gt;1,F47-ROUNDDOWN(SQRT(F47),0),F47),0)</f>
        <v>2</v>
      </c>
      <c r="K47" s="3">
        <f t="shared" ref="K47:K72" si="49">F47*2-J47</f>
        <v>3</v>
      </c>
      <c r="L47" s="3" t="str">
        <f t="shared" ref="L47:L62" si="50">RIGHT(D47,2)</f>
        <v>碎片</v>
      </c>
      <c r="M47" s="3">
        <f t="shared" ref="M47:M62" ca="1" si="51">IF(OR(L47="坦克",L47="碎片"),VLOOKUP(C47,INDIRECT("坦克ID"),MATCH(L47&amp;"ID",INDIRECT("坦克标头"),0),FALSE),VLOOKUP(C47,INDIRECT(L47&amp;"ID"),2,FALSE))</f>
        <v>52111</v>
      </c>
      <c r="N47" s="3" t="str">
        <f ca="1">N46&amp;","&amp;M47</f>
        <v>51111,52111</v>
      </c>
      <c r="O47" s="3" t="str">
        <f>O46&amp;","&amp;I47</f>
        <v>730,730</v>
      </c>
      <c r="P47" s="1" t="str">
        <f>P46&amp;","&amp;"("&amp;J47&amp;","&amp;K47&amp;")"</f>
        <v>(2,3),(2,3)</v>
      </c>
      <c r="Q47" s="3" t="str">
        <f>IF(D47="坦克碎片",VLOOKUP(C47,道具信息!$N$2:$O$291,2,FALSE)&amp;"碎片",VLOOKUP(C47,道具信息!$N$2:$O$291,2,FALSE))</f>
        <v>T1坦克碎片</v>
      </c>
      <c r="R47" s="3">
        <f t="shared" si="46"/>
        <v>2190</v>
      </c>
      <c r="S47" s="11">
        <f t="shared" si="47"/>
        <v>0.219</v>
      </c>
      <c r="T47" s="3" t="str">
        <f>VLOOKUP(Q47,道具信息!$Q$3:$S$20,2,FALSE)</f>
        <v>CHEST_ITEM_TYPE_T1_SHARD</v>
      </c>
      <c r="U47" s="3" t="str">
        <f>IF(COUNTIF(U$46:U46,T47)=0,T47,"")</f>
        <v/>
      </c>
      <c r="V47" s="3" t="str">
        <f>IF(U47&lt;&gt;"",V46&amp;","&amp;U47,V46)</f>
        <v>CHEST_ITEM_TYPE_T1_SHARD</v>
      </c>
      <c r="W47" s="13" t="str">
        <f t="shared" ref="W47:W53" si="52">IF(U47&lt;&gt;"",ROUND(S47*100%,3),"")</f>
        <v/>
      </c>
      <c r="X47" s="3" t="str">
        <f t="shared" ref="X47:X53" si="53">TEXT(W47,"0.0%")</f>
        <v/>
      </c>
      <c r="Y47" s="3" t="str">
        <f>IF(X47&lt;&gt;"",Y46&amp;","&amp;X47,Y46)</f>
        <v>21.9%</v>
      </c>
    </row>
    <row r="48" spans="2:25" x14ac:dyDescent="0.3">
      <c r="B48" s="2">
        <f>数据源!K80</f>
        <v>3</v>
      </c>
      <c r="C48" s="2" t="str">
        <f>数据源!L80</f>
        <v>B-1</v>
      </c>
      <c r="D48" s="2" t="str">
        <f>数据源!M80</f>
        <v>坦克碎片</v>
      </c>
      <c r="E48" s="2">
        <f>数据源!N80</f>
        <v>20</v>
      </c>
      <c r="F48" s="2">
        <f>数据源!O80</f>
        <v>2.5</v>
      </c>
      <c r="G48" s="2">
        <f>数据源!P80</f>
        <v>7.2999999999999995E-2</v>
      </c>
      <c r="H48" s="2">
        <f>数据源!Q80</f>
        <v>7.2999999999999995E-2</v>
      </c>
      <c r="I48" s="2">
        <f>数据源!R80</f>
        <v>730</v>
      </c>
      <c r="J48" s="3">
        <f t="shared" si="48"/>
        <v>2</v>
      </c>
      <c r="K48" s="3">
        <f t="shared" si="49"/>
        <v>3</v>
      </c>
      <c r="L48" s="3" t="str">
        <f t="shared" si="50"/>
        <v>碎片</v>
      </c>
      <c r="M48" s="3">
        <f t="shared" ca="1" si="51"/>
        <v>53111</v>
      </c>
      <c r="N48" s="3" t="str">
        <f t="shared" ref="N48:N62" ca="1" si="54">N47&amp;","&amp;M48</f>
        <v>51111,52111,53111</v>
      </c>
      <c r="O48" s="3" t="str">
        <f t="shared" ref="O48:O62" si="55">O47&amp;","&amp;I48</f>
        <v>730,730,730</v>
      </c>
      <c r="P48" s="1" t="str">
        <f t="shared" ref="P48:P62" si="56">P47&amp;","&amp;"("&amp;J48&amp;","&amp;K48&amp;")"</f>
        <v>(2,3),(2,3),(2,3)</v>
      </c>
      <c r="Q48" s="3" t="str">
        <f>IF(D48="坦克碎片",VLOOKUP(C48,道具信息!$N$2:$O$291,2,FALSE)&amp;"碎片",VLOOKUP(C48,道具信息!$N$2:$O$291,2,FALSE))</f>
        <v>T1坦克碎片</v>
      </c>
      <c r="R48" s="3">
        <f t="shared" si="46"/>
        <v>2190</v>
      </c>
      <c r="S48" s="11">
        <f t="shared" si="47"/>
        <v>0.219</v>
      </c>
      <c r="T48" s="3" t="str">
        <f>VLOOKUP(Q48,道具信息!$Q$3:$S$20,2,FALSE)</f>
        <v>CHEST_ITEM_TYPE_T1_SHARD</v>
      </c>
      <c r="U48" s="3" t="str">
        <f>IF(COUNTIF(U$46:U47,T48)=0,T48,"")</f>
        <v/>
      </c>
      <c r="V48" s="3" t="str">
        <f t="shared" ref="V48:V53" si="57">IF(U48&lt;&gt;"",V47&amp;","&amp;U48,V47)</f>
        <v>CHEST_ITEM_TYPE_T1_SHARD</v>
      </c>
      <c r="W48" s="13" t="str">
        <f t="shared" si="52"/>
        <v/>
      </c>
      <c r="X48" s="3" t="str">
        <f t="shared" si="53"/>
        <v/>
      </c>
      <c r="Y48" s="3" t="str">
        <f t="shared" ref="Y48:Y53" si="58">IF(X48&lt;&gt;"",Y47&amp;","&amp;X48,Y47)</f>
        <v>21.9%</v>
      </c>
    </row>
    <row r="49" spans="2:25" x14ac:dyDescent="0.3">
      <c r="B49" s="2">
        <f>数据源!K81</f>
        <v>3</v>
      </c>
      <c r="C49" s="2" t="str">
        <f>数据源!L81</f>
        <v>二号</v>
      </c>
      <c r="D49" s="2" t="str">
        <f>数据源!M81</f>
        <v>坦克碎片</v>
      </c>
      <c r="E49" s="2">
        <f>数据源!N81</f>
        <v>23</v>
      </c>
      <c r="F49" s="2">
        <f>数据源!O81</f>
        <v>2</v>
      </c>
      <c r="G49" s="2">
        <f>数据源!P81</f>
        <v>7.2999999999999995E-2</v>
      </c>
      <c r="H49" s="2">
        <f>数据源!Q81</f>
        <v>7.9347826086956522E-2</v>
      </c>
      <c r="I49" s="2">
        <f>数据源!R81</f>
        <v>793</v>
      </c>
      <c r="J49" s="3">
        <f t="shared" si="48"/>
        <v>1</v>
      </c>
      <c r="K49" s="3">
        <f t="shared" si="49"/>
        <v>3</v>
      </c>
      <c r="L49" s="3" t="str">
        <f t="shared" si="50"/>
        <v>碎片</v>
      </c>
      <c r="M49" s="3">
        <f t="shared" ca="1" si="51"/>
        <v>51211</v>
      </c>
      <c r="N49" s="3" t="str">
        <f t="shared" ca="1" si="54"/>
        <v>51111,52111,53111,51211</v>
      </c>
      <c r="O49" s="3" t="str">
        <f t="shared" si="55"/>
        <v>730,730,730,793</v>
      </c>
      <c r="P49" s="1" t="str">
        <f t="shared" si="56"/>
        <v>(2,3),(2,3),(2,3),(1,3)</v>
      </c>
      <c r="Q49" s="3" t="str">
        <f>IF(D49="坦克碎片",VLOOKUP(C49,道具信息!$N$2:$O$291,2,FALSE)&amp;"碎片",VLOOKUP(C49,道具信息!$N$2:$O$291,2,FALSE))</f>
        <v>T2坦克碎片</v>
      </c>
      <c r="R49" s="3">
        <f t="shared" si="46"/>
        <v>4569</v>
      </c>
      <c r="S49" s="11">
        <f t="shared" si="47"/>
        <v>0.45800000000000002</v>
      </c>
      <c r="T49" s="3" t="str">
        <f>VLOOKUP(Q49,道具信息!$Q$3:$S$20,2,FALSE)</f>
        <v>CHEST_ITEM_TYPE_T2_SHARD</v>
      </c>
      <c r="U49" s="3" t="str">
        <f>IF(COUNTIF(U$46:U48,T49)=0,T49,"")</f>
        <v>CHEST_ITEM_TYPE_T2_SHARD</v>
      </c>
      <c r="V49" s="3" t="str">
        <f t="shared" si="57"/>
        <v>CHEST_ITEM_TYPE_T1_SHARD,CHEST_ITEM_TYPE_T2_SHARD</v>
      </c>
      <c r="W49" s="13">
        <f t="shared" si="52"/>
        <v>0.45800000000000002</v>
      </c>
      <c r="X49" s="3" t="str">
        <f t="shared" si="53"/>
        <v>45.8%</v>
      </c>
      <c r="Y49" s="3" t="str">
        <f t="shared" si="58"/>
        <v>21.9%,45.8%</v>
      </c>
    </row>
    <row r="50" spans="2:25" x14ac:dyDescent="0.3">
      <c r="B50" s="2">
        <f>数据源!K82</f>
        <v>3</v>
      </c>
      <c r="C50" s="2" t="str">
        <f>数据源!L82</f>
        <v>T-34</v>
      </c>
      <c r="D50" s="2" t="str">
        <f>数据源!M82</f>
        <v>坦克碎片</v>
      </c>
      <c r="E50" s="2">
        <f>数据源!N82</f>
        <v>23</v>
      </c>
      <c r="F50" s="2">
        <f>数据源!O82</f>
        <v>2</v>
      </c>
      <c r="G50" s="2">
        <f>数据源!P82</f>
        <v>7.2999999999999995E-2</v>
      </c>
      <c r="H50" s="2">
        <f>数据源!Q82</f>
        <v>7.9347826086956522E-2</v>
      </c>
      <c r="I50" s="2">
        <f>数据源!R82</f>
        <v>793</v>
      </c>
      <c r="J50" s="3">
        <f t="shared" si="48"/>
        <v>1</v>
      </c>
      <c r="K50" s="3">
        <f t="shared" si="49"/>
        <v>3</v>
      </c>
      <c r="L50" s="3" t="str">
        <f t="shared" si="50"/>
        <v>碎片</v>
      </c>
      <c r="M50" s="3">
        <f t="shared" ca="1" si="51"/>
        <v>52211</v>
      </c>
      <c r="N50" s="3" t="str">
        <f t="shared" ca="1" si="54"/>
        <v>51111,52111,53111,51211,52211</v>
      </c>
      <c r="O50" s="3" t="str">
        <f t="shared" si="55"/>
        <v>730,730,730,793,793</v>
      </c>
      <c r="P50" s="1" t="str">
        <f t="shared" si="56"/>
        <v>(2,3),(2,3),(2,3),(1,3),(1,3)</v>
      </c>
      <c r="Q50" s="3" t="str">
        <f>IF(D50="坦克碎片",VLOOKUP(C50,道具信息!$N$2:$O$291,2,FALSE)&amp;"碎片",VLOOKUP(C50,道具信息!$N$2:$O$291,2,FALSE))</f>
        <v>T2坦克碎片</v>
      </c>
      <c r="R50" s="3">
        <f t="shared" si="46"/>
        <v>4569</v>
      </c>
      <c r="S50" s="11">
        <f t="shared" si="47"/>
        <v>0.45800000000000002</v>
      </c>
      <c r="T50" s="3" t="str">
        <f>VLOOKUP(Q50,道具信息!$Q$3:$S$20,2,FALSE)</f>
        <v>CHEST_ITEM_TYPE_T2_SHARD</v>
      </c>
      <c r="U50" s="3" t="str">
        <f>IF(COUNTIF(U$46:U49,T50)=0,T50,"")</f>
        <v/>
      </c>
      <c r="V50" s="3" t="str">
        <f t="shared" si="57"/>
        <v>CHEST_ITEM_TYPE_T1_SHARD,CHEST_ITEM_TYPE_T2_SHARD</v>
      </c>
      <c r="W50" s="13" t="str">
        <f t="shared" si="52"/>
        <v/>
      </c>
      <c r="X50" s="3" t="str">
        <f t="shared" si="53"/>
        <v/>
      </c>
      <c r="Y50" s="3" t="str">
        <f t="shared" si="58"/>
        <v>21.9%,45.8%</v>
      </c>
    </row>
    <row r="51" spans="2:25" x14ac:dyDescent="0.3">
      <c r="B51" s="2">
        <f>数据源!K83</f>
        <v>3</v>
      </c>
      <c r="C51" s="2" t="str">
        <f>数据源!L83</f>
        <v>KV-1</v>
      </c>
      <c r="D51" s="2" t="str">
        <f>数据源!M83</f>
        <v>坦克碎片</v>
      </c>
      <c r="E51" s="2">
        <f>数据源!N83</f>
        <v>23</v>
      </c>
      <c r="F51" s="2">
        <f>数据源!O83</f>
        <v>2</v>
      </c>
      <c r="G51" s="2">
        <f>数据源!P83</f>
        <v>7.2999999999999995E-2</v>
      </c>
      <c r="H51" s="2">
        <f>数据源!Q83</f>
        <v>7.9347826086956522E-2</v>
      </c>
      <c r="I51" s="2">
        <f>数据源!R83</f>
        <v>793</v>
      </c>
      <c r="J51" s="3">
        <f t="shared" si="48"/>
        <v>1</v>
      </c>
      <c r="K51" s="3">
        <f t="shared" si="49"/>
        <v>3</v>
      </c>
      <c r="L51" s="3" t="str">
        <f t="shared" si="50"/>
        <v>碎片</v>
      </c>
      <c r="M51" s="3">
        <f t="shared" ca="1" si="51"/>
        <v>53211</v>
      </c>
      <c r="N51" s="3" t="str">
        <f t="shared" ca="1" si="54"/>
        <v>51111,52111,53111,51211,52211,53211</v>
      </c>
      <c r="O51" s="3" t="str">
        <f t="shared" si="55"/>
        <v>730,730,730,793,793,793</v>
      </c>
      <c r="P51" s="1" t="str">
        <f t="shared" si="56"/>
        <v>(2,3),(2,3),(2,3),(1,3),(1,3),(1,3)</v>
      </c>
      <c r="Q51" s="3" t="str">
        <f>IF(D51="坦克碎片",VLOOKUP(C51,道具信息!$N$2:$O$291,2,FALSE)&amp;"碎片",VLOOKUP(C51,道具信息!$N$2:$O$291,2,FALSE))</f>
        <v>T2坦克碎片</v>
      </c>
      <c r="R51" s="3">
        <f t="shared" si="46"/>
        <v>4569</v>
      </c>
      <c r="S51" s="11">
        <f t="shared" si="47"/>
        <v>0.45800000000000002</v>
      </c>
      <c r="T51" s="3" t="str">
        <f>VLOOKUP(Q51,道具信息!$Q$3:$S$20,2,FALSE)</f>
        <v>CHEST_ITEM_TYPE_T2_SHARD</v>
      </c>
      <c r="U51" s="3" t="str">
        <f>IF(COUNTIF(U$46:U50,T51)=0,T51,"")</f>
        <v/>
      </c>
      <c r="V51" s="3" t="str">
        <f t="shared" si="57"/>
        <v>CHEST_ITEM_TYPE_T1_SHARD,CHEST_ITEM_TYPE_T2_SHARD</v>
      </c>
      <c r="W51" s="13" t="str">
        <f t="shared" si="52"/>
        <v/>
      </c>
      <c r="X51" s="3" t="str">
        <f t="shared" si="53"/>
        <v/>
      </c>
      <c r="Y51" s="3" t="str">
        <f t="shared" si="58"/>
        <v>21.9%,45.8%</v>
      </c>
    </row>
    <row r="52" spans="2:25" x14ac:dyDescent="0.3">
      <c r="B52" s="2">
        <f>数据源!K84</f>
        <v>3</v>
      </c>
      <c r="C52" s="2" t="str">
        <f>数据源!L84</f>
        <v>Puma</v>
      </c>
      <c r="D52" s="2" t="str">
        <f>数据源!M84</f>
        <v>坦克碎片</v>
      </c>
      <c r="E52" s="2">
        <f>数据源!N84</f>
        <v>50</v>
      </c>
      <c r="F52" s="2">
        <f>数据源!O84</f>
        <v>1</v>
      </c>
      <c r="G52" s="2">
        <f>数据源!P84</f>
        <v>7.2999999999999995E-2</v>
      </c>
      <c r="H52" s="2">
        <f>数据源!Q84</f>
        <v>7.2999999999999995E-2</v>
      </c>
      <c r="I52" s="2">
        <f>数据源!R84</f>
        <v>730</v>
      </c>
      <c r="J52" s="3">
        <f t="shared" si="48"/>
        <v>1</v>
      </c>
      <c r="K52" s="3">
        <f t="shared" si="49"/>
        <v>1</v>
      </c>
      <c r="L52" s="3" t="str">
        <f t="shared" si="50"/>
        <v>碎片</v>
      </c>
      <c r="M52" s="3">
        <f t="shared" ca="1" si="51"/>
        <v>51221</v>
      </c>
      <c r="N52" s="3" t="str">
        <f t="shared" ca="1" si="54"/>
        <v>51111,52111,53111,51211,52211,53211,51221</v>
      </c>
      <c r="O52" s="3" t="str">
        <f t="shared" si="55"/>
        <v>730,730,730,793,793,793,730</v>
      </c>
      <c r="P52" s="1" t="str">
        <f t="shared" si="56"/>
        <v>(2,3),(2,3),(2,3),(1,3),(1,3),(1,3),(1,1)</v>
      </c>
      <c r="Q52" s="3" t="str">
        <f>IF(D52="坦克碎片",VLOOKUP(C52,道具信息!$N$2:$O$291,2,FALSE)&amp;"碎片",VLOOKUP(C52,道具信息!$N$2:$O$291,2,FALSE))</f>
        <v>T2坦克碎片</v>
      </c>
      <c r="R52" s="3">
        <f t="shared" si="46"/>
        <v>4569</v>
      </c>
      <c r="S52" s="11">
        <f t="shared" si="47"/>
        <v>0.45800000000000002</v>
      </c>
      <c r="T52" s="3" t="str">
        <f>VLOOKUP(Q52,道具信息!$Q$3:$S$20,2,FALSE)</f>
        <v>CHEST_ITEM_TYPE_T2_SHARD</v>
      </c>
      <c r="U52" s="3" t="str">
        <f>IF(COUNTIF(U$46:U51,T52)=0,T52,"")</f>
        <v/>
      </c>
      <c r="V52" s="3" t="str">
        <f t="shared" si="57"/>
        <v>CHEST_ITEM_TYPE_T1_SHARD,CHEST_ITEM_TYPE_T2_SHARD</v>
      </c>
      <c r="W52" s="13" t="str">
        <f t="shared" si="52"/>
        <v/>
      </c>
      <c r="X52" s="3" t="str">
        <f t="shared" si="53"/>
        <v/>
      </c>
      <c r="Y52" s="3" t="str">
        <f t="shared" si="58"/>
        <v>21.9%,45.8%</v>
      </c>
    </row>
    <row r="53" spans="2:25" x14ac:dyDescent="0.3">
      <c r="B53" s="2">
        <f>数据源!K85</f>
        <v>3</v>
      </c>
      <c r="C53" s="2" t="str">
        <f>数据源!L85</f>
        <v>四号</v>
      </c>
      <c r="D53" s="2" t="str">
        <f>数据源!M85</f>
        <v>坦克碎片</v>
      </c>
      <c r="E53" s="2">
        <f>数据源!N85</f>
        <v>50</v>
      </c>
      <c r="F53" s="2">
        <f>数据源!O85</f>
        <v>1</v>
      </c>
      <c r="G53" s="2">
        <f>数据源!P85</f>
        <v>7.2999999999999995E-2</v>
      </c>
      <c r="H53" s="2">
        <f>数据源!Q85</f>
        <v>7.2999999999999995E-2</v>
      </c>
      <c r="I53" s="2">
        <f>数据源!R85</f>
        <v>730</v>
      </c>
      <c r="J53" s="3">
        <f t="shared" si="48"/>
        <v>1</v>
      </c>
      <c r="K53" s="3">
        <f t="shared" si="49"/>
        <v>1</v>
      </c>
      <c r="L53" s="3" t="str">
        <f t="shared" si="50"/>
        <v>碎片</v>
      </c>
      <c r="M53" s="3">
        <f t="shared" ca="1" si="51"/>
        <v>52221</v>
      </c>
      <c r="N53" s="3" t="str">
        <f t="shared" ca="1" si="54"/>
        <v>51111,52111,53111,51211,52211,53211,51221,52221</v>
      </c>
      <c r="O53" s="3" t="str">
        <f t="shared" si="55"/>
        <v>730,730,730,793,793,793,730,730</v>
      </c>
      <c r="P53" s="1" t="str">
        <f t="shared" si="56"/>
        <v>(2,3),(2,3),(2,3),(1,3),(1,3),(1,3),(1,1),(1,1)</v>
      </c>
      <c r="Q53" s="3" t="str">
        <f>IF(D53="坦克碎片",VLOOKUP(C53,道具信息!$N$2:$O$291,2,FALSE)&amp;"碎片",VLOOKUP(C53,道具信息!$N$2:$O$291,2,FALSE))</f>
        <v>T2坦克碎片</v>
      </c>
      <c r="R53" s="3">
        <f t="shared" si="46"/>
        <v>4569</v>
      </c>
      <c r="S53" s="11">
        <f t="shared" si="47"/>
        <v>0.45800000000000002</v>
      </c>
      <c r="T53" s="3" t="str">
        <f>VLOOKUP(Q53,道具信息!$Q$3:$S$20,2,FALSE)</f>
        <v>CHEST_ITEM_TYPE_T2_SHARD</v>
      </c>
      <c r="U53" s="3" t="str">
        <f>IF(COUNTIF(U$46:U52,T53)=0,T53,"")</f>
        <v/>
      </c>
      <c r="V53" s="3" t="str">
        <f t="shared" si="57"/>
        <v>CHEST_ITEM_TYPE_T1_SHARD,CHEST_ITEM_TYPE_T2_SHARD</v>
      </c>
      <c r="W53" s="13" t="str">
        <f t="shared" si="52"/>
        <v/>
      </c>
      <c r="X53" s="3" t="str">
        <f t="shared" si="53"/>
        <v/>
      </c>
      <c r="Y53" s="3" t="str">
        <f t="shared" si="58"/>
        <v>21.9%,45.8%</v>
      </c>
    </row>
    <row r="54" spans="2:25" x14ac:dyDescent="0.3">
      <c r="B54" s="2">
        <f>数据源!K86</f>
        <v>3</v>
      </c>
      <c r="C54" s="2" t="str">
        <f>数据源!L86</f>
        <v>丘吉尔</v>
      </c>
      <c r="D54" s="2" t="str">
        <f>数据源!M86</f>
        <v>坦克碎片</v>
      </c>
      <c r="E54" s="2">
        <f>数据源!N86</f>
        <v>50</v>
      </c>
      <c r="F54" s="2">
        <f>数据源!O86</f>
        <v>1</v>
      </c>
      <c r="G54" s="2">
        <f>数据源!P86</f>
        <v>7.2999999999999995E-2</v>
      </c>
      <c r="H54" s="2">
        <f>数据源!Q86</f>
        <v>7.2999999999999995E-2</v>
      </c>
      <c r="I54" s="2">
        <f>数据源!R86</f>
        <v>730</v>
      </c>
      <c r="J54" s="3">
        <f t="shared" si="48"/>
        <v>1</v>
      </c>
      <c r="K54" s="3">
        <f t="shared" si="49"/>
        <v>1</v>
      </c>
      <c r="L54" s="3" t="str">
        <f t="shared" si="50"/>
        <v>碎片</v>
      </c>
      <c r="M54" s="3">
        <f t="shared" ca="1" si="51"/>
        <v>53221</v>
      </c>
      <c r="N54" s="3" t="str">
        <f t="shared" ca="1" si="54"/>
        <v>51111,52111,53111,51211,52211,53211,51221,52221,53221</v>
      </c>
      <c r="O54" s="3" t="str">
        <f t="shared" si="55"/>
        <v>730,730,730,793,793,793,730,730,730</v>
      </c>
      <c r="P54" s="1" t="str">
        <f t="shared" si="56"/>
        <v>(2,3),(2,3),(2,3),(1,3),(1,3),(1,3),(1,1),(1,1),(1,1)</v>
      </c>
      <c r="Q54" s="3" t="str">
        <f>IF(D54="坦克碎片",VLOOKUP(C54,道具信息!$N$2:$O$291,2,FALSE)&amp;"碎片",VLOOKUP(C54,道具信息!$N$2:$O$291,2,FALSE))</f>
        <v>T2坦克碎片</v>
      </c>
      <c r="R54" s="3">
        <f t="shared" si="46"/>
        <v>4569</v>
      </c>
      <c r="S54" s="11">
        <f t="shared" si="47"/>
        <v>0.45800000000000002</v>
      </c>
      <c r="T54" s="3" t="str">
        <f>VLOOKUP(Q54,道具信息!$Q$3:$S$20,2,FALSE)</f>
        <v>CHEST_ITEM_TYPE_T2_SHARD</v>
      </c>
      <c r="U54" s="3" t="str">
        <f>IF(COUNTIF(U$46:U53,T54)=0,T54,"")</f>
        <v/>
      </c>
      <c r="V54" s="3" t="str">
        <f t="shared" ref="V54:V81" si="59">IF(U54&lt;&gt;"",V53&amp;","&amp;U54,V53)</f>
        <v>CHEST_ITEM_TYPE_T1_SHARD,CHEST_ITEM_TYPE_T2_SHARD</v>
      </c>
      <c r="W54" s="13" t="str">
        <f t="shared" ref="W54:W81" si="60">IF(U54&lt;&gt;"",ROUND(S54*100%,3),"")</f>
        <v/>
      </c>
      <c r="X54" s="3" t="str">
        <f t="shared" ref="X54:X81" si="61">TEXT(W54,"0.0%")</f>
        <v/>
      </c>
      <c r="Y54" s="3" t="str">
        <f t="shared" ref="Y54:Y81" si="62">IF(X54&lt;&gt;"",Y53&amp;","&amp;X54,Y53)</f>
        <v>21.9%,45.8%</v>
      </c>
    </row>
    <row r="55" spans="2:25" x14ac:dyDescent="0.3">
      <c r="B55" s="2">
        <f>数据源!K87</f>
        <v>3</v>
      </c>
      <c r="C55" s="2" t="str">
        <f>数据源!L87</f>
        <v>T1LP1</v>
      </c>
      <c r="D55" s="2" t="str">
        <f>数据源!M87</f>
        <v>部件</v>
      </c>
      <c r="E55" s="2">
        <f>数据源!N87</f>
        <v>40</v>
      </c>
      <c r="F55" s="2">
        <f>数据源!O87</f>
        <v>1</v>
      </c>
      <c r="G55" s="2">
        <f>数据源!P87</f>
        <v>1.2500000000000001E-2</v>
      </c>
      <c r="H55" s="2">
        <f>数据源!Q87</f>
        <v>1.5625E-2</v>
      </c>
      <c r="I55" s="2">
        <f>数据源!R87</f>
        <v>156</v>
      </c>
      <c r="J55" s="3">
        <f t="shared" si="48"/>
        <v>1</v>
      </c>
      <c r="K55" s="3">
        <f t="shared" si="49"/>
        <v>1</v>
      </c>
      <c r="L55" s="3" t="str">
        <f t="shared" si="50"/>
        <v>部件</v>
      </c>
      <c r="M55" s="3">
        <f t="shared" ca="1" si="51"/>
        <v>91001</v>
      </c>
      <c r="N55" s="3" t="str">
        <f t="shared" ca="1" si="54"/>
        <v>51111,52111,53111,51211,52211,53211,51221,52221,53221,91001</v>
      </c>
      <c r="O55" s="3" t="str">
        <f t="shared" si="55"/>
        <v>730,730,730,793,793,793,730,730,730,156</v>
      </c>
      <c r="P55" s="1" t="str">
        <f t="shared" si="56"/>
        <v>(2,3),(2,3),(2,3),(1,3),(1,3),(1,3),(1,1),(1,1),(1,1),(1,1)</v>
      </c>
      <c r="Q55" s="3" t="str">
        <f>IF(D55="坦克碎片",VLOOKUP(C55,道具信息!$N$2:$O$291,2,FALSE)&amp;"碎片",VLOOKUP(C55,道具信息!$N$2:$O$291,2,FALSE))</f>
        <v>T1部件</v>
      </c>
      <c r="R55" s="3">
        <f t="shared" si="46"/>
        <v>2808</v>
      </c>
      <c r="S55" s="11">
        <f t="shared" si="47"/>
        <v>0.28100000000000003</v>
      </c>
      <c r="T55" s="3" t="str">
        <f>VLOOKUP(Q55,道具信息!$Q$3:$S$20,2,FALSE)</f>
        <v>CHEST_ITEM_TYPE_T1_PART</v>
      </c>
      <c r="U55" s="3" t="str">
        <f>IF(COUNTIF(U$46:U54,T55)=0,T55,"")</f>
        <v>CHEST_ITEM_TYPE_T1_PART</v>
      </c>
      <c r="V55" s="3" t="str">
        <f t="shared" si="59"/>
        <v>CHEST_ITEM_TYPE_T1_SHARD,CHEST_ITEM_TYPE_T2_SHARD,CHEST_ITEM_TYPE_T1_PART</v>
      </c>
      <c r="W55" s="13">
        <f t="shared" si="60"/>
        <v>0.28100000000000003</v>
      </c>
      <c r="X55" s="3" t="str">
        <f t="shared" si="61"/>
        <v>28.1%</v>
      </c>
      <c r="Y55" s="3" t="str">
        <f t="shared" si="62"/>
        <v>21.9%,45.8%,28.1%</v>
      </c>
    </row>
    <row r="56" spans="2:25" x14ac:dyDescent="0.3">
      <c r="B56" s="2">
        <f>数据源!K88</f>
        <v>3</v>
      </c>
      <c r="C56" s="2" t="str">
        <f>数据源!L88</f>
        <v>T1LP3</v>
      </c>
      <c r="D56" s="2" t="str">
        <f>数据源!M88</f>
        <v>部件</v>
      </c>
      <c r="E56" s="2">
        <f>数据源!N88</f>
        <v>40</v>
      </c>
      <c r="F56" s="2">
        <f>数据源!O88</f>
        <v>1</v>
      </c>
      <c r="G56" s="2">
        <f>数据源!P88</f>
        <v>1.2500000000000001E-2</v>
      </c>
      <c r="H56" s="2">
        <f>数据源!Q88</f>
        <v>1.5625E-2</v>
      </c>
      <c r="I56" s="2">
        <f>数据源!R88</f>
        <v>156</v>
      </c>
      <c r="J56" s="3">
        <f t="shared" si="48"/>
        <v>1</v>
      </c>
      <c r="K56" s="3">
        <f t="shared" si="49"/>
        <v>1</v>
      </c>
      <c r="L56" s="3" t="str">
        <f t="shared" si="50"/>
        <v>部件</v>
      </c>
      <c r="M56" s="3">
        <f t="shared" ca="1" si="51"/>
        <v>91003</v>
      </c>
      <c r="N56" s="3" t="str">
        <f t="shared" ca="1" si="54"/>
        <v>51111,52111,53111,51211,52211,53211,51221,52221,53221,91001,91003</v>
      </c>
      <c r="O56" s="3" t="str">
        <f t="shared" si="55"/>
        <v>730,730,730,793,793,793,730,730,730,156,156</v>
      </c>
      <c r="P56" s="1" t="str">
        <f t="shared" si="56"/>
        <v>(2,3),(2,3),(2,3),(1,3),(1,3),(1,3),(1,1),(1,1),(1,1),(1,1),(1,1)</v>
      </c>
      <c r="Q56" s="3" t="str">
        <f>IF(D56="坦克碎片",VLOOKUP(C56,道具信息!$N$2:$O$291,2,FALSE)&amp;"碎片",VLOOKUP(C56,道具信息!$N$2:$O$291,2,FALSE))</f>
        <v>T1部件</v>
      </c>
      <c r="R56" s="3">
        <f t="shared" si="46"/>
        <v>2808</v>
      </c>
      <c r="S56" s="11">
        <f t="shared" si="47"/>
        <v>0.28100000000000003</v>
      </c>
      <c r="T56" s="3" t="str">
        <f>VLOOKUP(Q56,道具信息!$Q$3:$S$20,2,FALSE)</f>
        <v>CHEST_ITEM_TYPE_T1_PART</v>
      </c>
      <c r="U56" s="3" t="str">
        <f>IF(COUNTIF(U$46:U55,T56)=0,T56,"")</f>
        <v/>
      </c>
      <c r="V56" s="3" t="str">
        <f t="shared" si="59"/>
        <v>CHEST_ITEM_TYPE_T1_SHARD,CHEST_ITEM_TYPE_T2_SHARD,CHEST_ITEM_TYPE_T1_PART</v>
      </c>
      <c r="W56" s="13" t="str">
        <f t="shared" si="60"/>
        <v/>
      </c>
      <c r="X56" s="3" t="str">
        <f t="shared" si="61"/>
        <v/>
      </c>
      <c r="Y56" s="3" t="str">
        <f t="shared" si="62"/>
        <v>21.9%,45.8%,28.1%</v>
      </c>
    </row>
    <row r="57" spans="2:25" x14ac:dyDescent="0.3">
      <c r="B57" s="2">
        <f>数据源!K89</f>
        <v>3</v>
      </c>
      <c r="C57" s="2" t="str">
        <f>数据源!L89</f>
        <v>T1LP5</v>
      </c>
      <c r="D57" s="2" t="str">
        <f>数据源!M89</f>
        <v>部件</v>
      </c>
      <c r="E57" s="2">
        <f>数据源!N89</f>
        <v>40</v>
      </c>
      <c r="F57" s="2">
        <f>数据源!O89</f>
        <v>1</v>
      </c>
      <c r="G57" s="2">
        <f>数据源!P89</f>
        <v>1.2500000000000001E-2</v>
      </c>
      <c r="H57" s="2">
        <f>数据源!Q89</f>
        <v>1.5625E-2</v>
      </c>
      <c r="I57" s="2">
        <f>数据源!R89</f>
        <v>156</v>
      </c>
      <c r="J57" s="3">
        <f t="shared" si="48"/>
        <v>1</v>
      </c>
      <c r="K57" s="3">
        <f t="shared" si="49"/>
        <v>1</v>
      </c>
      <c r="L57" s="3" t="str">
        <f t="shared" si="50"/>
        <v>部件</v>
      </c>
      <c r="M57" s="3">
        <f t="shared" ca="1" si="51"/>
        <v>91005</v>
      </c>
      <c r="N57" s="3" t="str">
        <f t="shared" ca="1" si="54"/>
        <v>51111,52111,53111,51211,52211,53211,51221,52221,53221,91001,91003,91005</v>
      </c>
      <c r="O57" s="3" t="str">
        <f t="shared" si="55"/>
        <v>730,730,730,793,793,793,730,730,730,156,156,156</v>
      </c>
      <c r="P57" s="1" t="str">
        <f t="shared" si="56"/>
        <v>(2,3),(2,3),(2,3),(1,3),(1,3),(1,3),(1,1),(1,1),(1,1),(1,1),(1,1),(1,1)</v>
      </c>
      <c r="Q57" s="3" t="str">
        <f>IF(D57="坦克碎片",VLOOKUP(C57,道具信息!$N$2:$O$291,2,FALSE)&amp;"碎片",VLOOKUP(C57,道具信息!$N$2:$O$291,2,FALSE))</f>
        <v>T1部件</v>
      </c>
      <c r="R57" s="3">
        <f t="shared" si="46"/>
        <v>2808</v>
      </c>
      <c r="S57" s="11">
        <f t="shared" si="47"/>
        <v>0.28100000000000003</v>
      </c>
      <c r="T57" s="3" t="str">
        <f>VLOOKUP(Q57,道具信息!$Q$3:$S$20,2,FALSE)</f>
        <v>CHEST_ITEM_TYPE_T1_PART</v>
      </c>
      <c r="U57" s="3" t="str">
        <f>IF(COUNTIF(U$46:U56,T57)=0,T57,"")</f>
        <v/>
      </c>
      <c r="V57" s="3" t="str">
        <f t="shared" si="59"/>
        <v>CHEST_ITEM_TYPE_T1_SHARD,CHEST_ITEM_TYPE_T2_SHARD,CHEST_ITEM_TYPE_T1_PART</v>
      </c>
      <c r="W57" s="13" t="str">
        <f t="shared" si="60"/>
        <v/>
      </c>
      <c r="X57" s="3" t="str">
        <f t="shared" si="61"/>
        <v/>
      </c>
      <c r="Y57" s="3" t="str">
        <f t="shared" si="62"/>
        <v>21.9%,45.8%,28.1%</v>
      </c>
    </row>
    <row r="58" spans="2:25" x14ac:dyDescent="0.3">
      <c r="B58" s="2">
        <f>数据源!K90</f>
        <v>3</v>
      </c>
      <c r="C58" s="2" t="str">
        <f>数据源!L90</f>
        <v>T1MP1</v>
      </c>
      <c r="D58" s="2" t="str">
        <f>数据源!M90</f>
        <v>部件</v>
      </c>
      <c r="E58" s="2">
        <f>数据源!N90</f>
        <v>40</v>
      </c>
      <c r="F58" s="2">
        <f>数据源!O90</f>
        <v>1</v>
      </c>
      <c r="G58" s="2">
        <f>数据源!P90</f>
        <v>1.2500000000000001E-2</v>
      </c>
      <c r="H58" s="2">
        <f>数据源!Q90</f>
        <v>1.5625E-2</v>
      </c>
      <c r="I58" s="2">
        <f>数据源!R90</f>
        <v>156</v>
      </c>
      <c r="J58" s="3">
        <f t="shared" si="48"/>
        <v>1</v>
      </c>
      <c r="K58" s="3">
        <f t="shared" si="49"/>
        <v>1</v>
      </c>
      <c r="L58" s="3" t="str">
        <f t="shared" si="50"/>
        <v>部件</v>
      </c>
      <c r="M58" s="3">
        <f t="shared" ca="1" si="51"/>
        <v>91101</v>
      </c>
      <c r="N58" s="3" t="str">
        <f t="shared" ca="1" si="54"/>
        <v>51111,52111,53111,51211,52211,53211,51221,52221,53221,91001,91003,91005,91101</v>
      </c>
      <c r="O58" s="3" t="str">
        <f t="shared" si="55"/>
        <v>730,730,730,793,793,793,730,730,730,156,156,156,156</v>
      </c>
      <c r="P58" s="1" t="str">
        <f t="shared" si="56"/>
        <v>(2,3),(2,3),(2,3),(1,3),(1,3),(1,3),(1,1),(1,1),(1,1),(1,1),(1,1),(1,1),(1,1)</v>
      </c>
      <c r="Q58" s="3" t="str">
        <f>IF(D58="坦克碎片",VLOOKUP(C58,道具信息!$N$2:$O$291,2,FALSE)&amp;"碎片",VLOOKUP(C58,道具信息!$N$2:$O$291,2,FALSE))</f>
        <v>T1部件</v>
      </c>
      <c r="R58" s="3">
        <f t="shared" si="46"/>
        <v>2808</v>
      </c>
      <c r="S58" s="11">
        <f t="shared" si="47"/>
        <v>0.28100000000000003</v>
      </c>
      <c r="T58" s="3" t="str">
        <f>VLOOKUP(Q58,道具信息!$Q$3:$S$20,2,FALSE)</f>
        <v>CHEST_ITEM_TYPE_T1_PART</v>
      </c>
      <c r="U58" s="3" t="str">
        <f>IF(COUNTIF(U$46:U57,T58)=0,T58,"")</f>
        <v/>
      </c>
      <c r="V58" s="3" t="str">
        <f t="shared" si="59"/>
        <v>CHEST_ITEM_TYPE_T1_SHARD,CHEST_ITEM_TYPE_T2_SHARD,CHEST_ITEM_TYPE_T1_PART</v>
      </c>
      <c r="W58" s="13" t="str">
        <f t="shared" si="60"/>
        <v/>
      </c>
      <c r="X58" s="3" t="str">
        <f t="shared" si="61"/>
        <v/>
      </c>
      <c r="Y58" s="3" t="str">
        <f t="shared" si="62"/>
        <v>21.9%,45.8%,28.1%</v>
      </c>
    </row>
    <row r="59" spans="2:25" x14ac:dyDescent="0.3">
      <c r="B59" s="2">
        <f>数据源!K91</f>
        <v>3</v>
      </c>
      <c r="C59" s="2" t="str">
        <f>数据源!L91</f>
        <v>T1MP3</v>
      </c>
      <c r="D59" s="2" t="str">
        <f>数据源!M91</f>
        <v>部件</v>
      </c>
      <c r="E59" s="2">
        <f>数据源!N91</f>
        <v>40</v>
      </c>
      <c r="F59" s="2">
        <f>数据源!O91</f>
        <v>1</v>
      </c>
      <c r="G59" s="2">
        <f>数据源!P91</f>
        <v>1.2500000000000001E-2</v>
      </c>
      <c r="H59" s="2">
        <f>数据源!Q91</f>
        <v>1.5625E-2</v>
      </c>
      <c r="I59" s="2">
        <f>数据源!R91</f>
        <v>156</v>
      </c>
      <c r="J59" s="3">
        <f t="shared" si="48"/>
        <v>1</v>
      </c>
      <c r="K59" s="3">
        <f t="shared" si="49"/>
        <v>1</v>
      </c>
      <c r="L59" s="3" t="str">
        <f t="shared" si="50"/>
        <v>部件</v>
      </c>
      <c r="M59" s="3">
        <f t="shared" ca="1" si="51"/>
        <v>91103</v>
      </c>
      <c r="N59" s="3" t="str">
        <f t="shared" ca="1" si="54"/>
        <v>51111,52111,53111,51211,52211,53211,51221,52221,53221,91001,91003,91005,91101,91103</v>
      </c>
      <c r="O59" s="3" t="str">
        <f t="shared" si="55"/>
        <v>730,730,730,793,793,793,730,730,730,156,156,156,156,156</v>
      </c>
      <c r="P59" s="1" t="str">
        <f t="shared" si="56"/>
        <v>(2,3),(2,3),(2,3),(1,3),(1,3),(1,3),(1,1),(1,1),(1,1),(1,1),(1,1),(1,1),(1,1),(1,1)</v>
      </c>
      <c r="Q59" s="3" t="str">
        <f>IF(D59="坦克碎片",VLOOKUP(C59,道具信息!$N$2:$O$291,2,FALSE)&amp;"碎片",VLOOKUP(C59,道具信息!$N$2:$O$291,2,FALSE))</f>
        <v>T1部件</v>
      </c>
      <c r="R59" s="3">
        <f t="shared" si="46"/>
        <v>2808</v>
      </c>
      <c r="S59" s="11">
        <f t="shared" si="47"/>
        <v>0.28100000000000003</v>
      </c>
      <c r="T59" s="3" t="str">
        <f>VLOOKUP(Q59,道具信息!$Q$3:$S$20,2,FALSE)</f>
        <v>CHEST_ITEM_TYPE_T1_PART</v>
      </c>
      <c r="U59" s="3" t="str">
        <f>IF(COUNTIF(U$46:U58,T59)=0,T59,"")</f>
        <v/>
      </c>
      <c r="V59" s="3" t="str">
        <f t="shared" si="59"/>
        <v>CHEST_ITEM_TYPE_T1_SHARD,CHEST_ITEM_TYPE_T2_SHARD,CHEST_ITEM_TYPE_T1_PART</v>
      </c>
      <c r="W59" s="13" t="str">
        <f t="shared" si="60"/>
        <v/>
      </c>
      <c r="X59" s="3" t="str">
        <f t="shared" si="61"/>
        <v/>
      </c>
      <c r="Y59" s="3" t="str">
        <f t="shared" si="62"/>
        <v>21.9%,45.8%,28.1%</v>
      </c>
    </row>
    <row r="60" spans="2:25" x14ac:dyDescent="0.3">
      <c r="B60" s="2">
        <f>数据源!K92</f>
        <v>3</v>
      </c>
      <c r="C60" s="2" t="str">
        <f>数据源!L92</f>
        <v>T1MP5</v>
      </c>
      <c r="D60" s="2" t="str">
        <f>数据源!M92</f>
        <v>部件</v>
      </c>
      <c r="E60" s="2">
        <f>数据源!N92</f>
        <v>40</v>
      </c>
      <c r="F60" s="2">
        <f>数据源!O92</f>
        <v>1</v>
      </c>
      <c r="G60" s="2">
        <f>数据源!P92</f>
        <v>1.2500000000000001E-2</v>
      </c>
      <c r="H60" s="2">
        <f>数据源!Q92</f>
        <v>1.5625E-2</v>
      </c>
      <c r="I60" s="2">
        <f>数据源!R92</f>
        <v>156</v>
      </c>
      <c r="J60" s="3">
        <f t="shared" si="48"/>
        <v>1</v>
      </c>
      <c r="K60" s="3">
        <f t="shared" si="49"/>
        <v>1</v>
      </c>
      <c r="L60" s="3" t="str">
        <f t="shared" si="50"/>
        <v>部件</v>
      </c>
      <c r="M60" s="3">
        <f t="shared" ca="1" si="51"/>
        <v>91105</v>
      </c>
      <c r="N60" s="3" t="str">
        <f t="shared" ca="1" si="54"/>
        <v>51111,52111,53111,51211,52211,53211,51221,52221,53221,91001,91003,91005,91101,91103,91105</v>
      </c>
      <c r="O60" s="3" t="str">
        <f t="shared" si="55"/>
        <v>730,730,730,793,793,793,730,730,730,156,156,156,156,156,156</v>
      </c>
      <c r="P60" s="1" t="str">
        <f t="shared" si="56"/>
        <v>(2,3),(2,3),(2,3),(1,3),(1,3),(1,3),(1,1),(1,1),(1,1),(1,1),(1,1),(1,1),(1,1),(1,1),(1,1)</v>
      </c>
      <c r="Q60" s="3" t="str">
        <f>IF(D60="坦克碎片",VLOOKUP(C60,道具信息!$N$2:$O$291,2,FALSE)&amp;"碎片",VLOOKUP(C60,道具信息!$N$2:$O$291,2,FALSE))</f>
        <v>T1部件</v>
      </c>
      <c r="R60" s="3">
        <f t="shared" si="46"/>
        <v>2808</v>
      </c>
      <c r="S60" s="11">
        <f t="shared" si="47"/>
        <v>0.28100000000000003</v>
      </c>
      <c r="T60" s="3" t="str">
        <f>VLOOKUP(Q60,道具信息!$Q$3:$S$20,2,FALSE)</f>
        <v>CHEST_ITEM_TYPE_T1_PART</v>
      </c>
      <c r="U60" s="3" t="str">
        <f>IF(COUNTIF(U$46:U59,T60)=0,T60,"")</f>
        <v/>
      </c>
      <c r="V60" s="3" t="str">
        <f t="shared" si="59"/>
        <v>CHEST_ITEM_TYPE_T1_SHARD,CHEST_ITEM_TYPE_T2_SHARD,CHEST_ITEM_TYPE_T1_PART</v>
      </c>
      <c r="W60" s="13" t="str">
        <f t="shared" si="60"/>
        <v/>
      </c>
      <c r="X60" s="3" t="str">
        <f t="shared" si="61"/>
        <v/>
      </c>
      <c r="Y60" s="3" t="str">
        <f t="shared" si="62"/>
        <v>21.9%,45.8%,28.1%</v>
      </c>
    </row>
    <row r="61" spans="2:25" x14ac:dyDescent="0.3">
      <c r="B61" s="2">
        <f>数据源!K93</f>
        <v>3</v>
      </c>
      <c r="C61" s="2" t="str">
        <f>数据源!L93</f>
        <v>T1HP1</v>
      </c>
      <c r="D61" s="2" t="str">
        <f>数据源!M93</f>
        <v>部件</v>
      </c>
      <c r="E61" s="2">
        <f>数据源!N93</f>
        <v>40</v>
      </c>
      <c r="F61" s="2">
        <f>数据源!O93</f>
        <v>1</v>
      </c>
      <c r="G61" s="2">
        <f>数据源!P93</f>
        <v>1.2500000000000001E-2</v>
      </c>
      <c r="H61" s="2">
        <f>数据源!Q93</f>
        <v>1.5625E-2</v>
      </c>
      <c r="I61" s="2">
        <f>数据源!R93</f>
        <v>156</v>
      </c>
      <c r="J61" s="3">
        <f t="shared" si="48"/>
        <v>1</v>
      </c>
      <c r="K61" s="3">
        <f t="shared" si="49"/>
        <v>1</v>
      </c>
      <c r="L61" s="3" t="str">
        <f t="shared" si="50"/>
        <v>部件</v>
      </c>
      <c r="M61" s="3">
        <f t="shared" ca="1" si="51"/>
        <v>91201</v>
      </c>
      <c r="N61" s="3" t="str">
        <f t="shared" ca="1" si="54"/>
        <v>51111,52111,53111,51211,52211,53211,51221,52221,53221,91001,91003,91005,91101,91103,91105,91201</v>
      </c>
      <c r="O61" s="3" t="str">
        <f t="shared" si="55"/>
        <v>730,730,730,793,793,793,730,730,730,156,156,156,156,156,156,156</v>
      </c>
      <c r="P61" s="1" t="str">
        <f t="shared" si="56"/>
        <v>(2,3),(2,3),(2,3),(1,3),(1,3),(1,3),(1,1),(1,1),(1,1),(1,1),(1,1),(1,1),(1,1),(1,1),(1,1),(1,1)</v>
      </c>
      <c r="Q61" s="3" t="str">
        <f>IF(D61="坦克碎片",VLOOKUP(C61,道具信息!$N$2:$O$291,2,FALSE)&amp;"碎片",VLOOKUP(C61,道具信息!$N$2:$O$291,2,FALSE))</f>
        <v>T1部件</v>
      </c>
      <c r="R61" s="3">
        <f t="shared" si="46"/>
        <v>2808</v>
      </c>
      <c r="S61" s="11">
        <f t="shared" si="47"/>
        <v>0.28100000000000003</v>
      </c>
      <c r="T61" s="3" t="str">
        <f>VLOOKUP(Q61,道具信息!$Q$3:$S$20,2,FALSE)</f>
        <v>CHEST_ITEM_TYPE_T1_PART</v>
      </c>
      <c r="U61" s="3" t="str">
        <f>IF(COUNTIF(U$46:U60,T61)=0,T61,"")</f>
        <v/>
      </c>
      <c r="V61" s="3" t="str">
        <f t="shared" si="59"/>
        <v>CHEST_ITEM_TYPE_T1_SHARD,CHEST_ITEM_TYPE_T2_SHARD,CHEST_ITEM_TYPE_T1_PART</v>
      </c>
      <c r="W61" s="13" t="str">
        <f t="shared" si="60"/>
        <v/>
      </c>
      <c r="X61" s="3" t="str">
        <f t="shared" si="61"/>
        <v/>
      </c>
      <c r="Y61" s="3" t="str">
        <f t="shared" si="62"/>
        <v>21.9%,45.8%,28.1%</v>
      </c>
    </row>
    <row r="62" spans="2:25" x14ac:dyDescent="0.3">
      <c r="B62" s="2">
        <f>数据源!K94</f>
        <v>3</v>
      </c>
      <c r="C62" s="2" t="str">
        <f>数据源!L94</f>
        <v>T1HP3</v>
      </c>
      <c r="D62" s="2" t="str">
        <f>数据源!M94</f>
        <v>部件</v>
      </c>
      <c r="E62" s="2">
        <f>数据源!N94</f>
        <v>40</v>
      </c>
      <c r="F62" s="2">
        <f>数据源!O94</f>
        <v>1</v>
      </c>
      <c r="G62" s="2">
        <f>数据源!P94</f>
        <v>1.2500000000000001E-2</v>
      </c>
      <c r="H62" s="2">
        <f>数据源!Q94</f>
        <v>1.5625E-2</v>
      </c>
      <c r="I62" s="2">
        <f>数据源!R94</f>
        <v>156</v>
      </c>
      <c r="J62" s="3">
        <f t="shared" si="48"/>
        <v>1</v>
      </c>
      <c r="K62" s="3">
        <f t="shared" si="49"/>
        <v>1</v>
      </c>
      <c r="L62" s="3" t="str">
        <f t="shared" si="50"/>
        <v>部件</v>
      </c>
      <c r="M62" s="3">
        <f t="shared" ca="1" si="51"/>
        <v>91203</v>
      </c>
      <c r="N62" s="3" t="str">
        <f t="shared" ca="1" si="54"/>
        <v>51111,52111,53111,51211,52211,53211,51221,52221,53221,91001,91003,91005,91101,91103,91105,91201,91203</v>
      </c>
      <c r="O62" s="3" t="str">
        <f t="shared" si="55"/>
        <v>730,730,730,793,793,793,730,730,730,156,156,156,156,156,156,156,156</v>
      </c>
      <c r="P62" s="1" t="str">
        <f t="shared" si="56"/>
        <v>(2,3),(2,3),(2,3),(1,3),(1,3),(1,3),(1,1),(1,1),(1,1),(1,1),(1,1),(1,1),(1,1),(1,1),(1,1),(1,1),(1,1)</v>
      </c>
      <c r="Q62" s="3" t="str">
        <f>IF(D62="坦克碎片",VLOOKUP(C62,道具信息!$N$2:$O$291,2,FALSE)&amp;"碎片",VLOOKUP(C62,道具信息!$N$2:$O$291,2,FALSE))</f>
        <v>T1部件</v>
      </c>
      <c r="R62" s="3">
        <f t="shared" si="46"/>
        <v>2808</v>
      </c>
      <c r="S62" s="11">
        <f t="shared" si="47"/>
        <v>0.28100000000000003</v>
      </c>
      <c r="T62" s="3" t="str">
        <f>VLOOKUP(Q62,道具信息!$Q$3:$S$20,2,FALSE)</f>
        <v>CHEST_ITEM_TYPE_T1_PART</v>
      </c>
      <c r="U62" s="3" t="str">
        <f>IF(COUNTIF(U$46:U61,T62)=0,T62,"")</f>
        <v/>
      </c>
      <c r="V62" s="3" t="str">
        <f t="shared" si="59"/>
        <v>CHEST_ITEM_TYPE_T1_SHARD,CHEST_ITEM_TYPE_T2_SHARD,CHEST_ITEM_TYPE_T1_PART</v>
      </c>
      <c r="W62" s="13" t="str">
        <f t="shared" si="60"/>
        <v/>
      </c>
      <c r="X62" s="3" t="str">
        <f t="shared" si="61"/>
        <v/>
      </c>
      <c r="Y62" s="3" t="str">
        <f t="shared" si="62"/>
        <v>21.9%,45.8%,28.1%</v>
      </c>
    </row>
    <row r="63" spans="2:25" x14ac:dyDescent="0.3">
      <c r="B63" s="2">
        <f>数据源!K95</f>
        <v>3</v>
      </c>
      <c r="C63" s="2" t="str">
        <f>数据源!L95</f>
        <v>T1HP5</v>
      </c>
      <c r="D63" s="2" t="str">
        <f>数据源!M95</f>
        <v>部件</v>
      </c>
      <c r="E63" s="2">
        <f>数据源!N95</f>
        <v>40</v>
      </c>
      <c r="F63" s="2">
        <f>数据源!O95</f>
        <v>1</v>
      </c>
      <c r="G63" s="2">
        <f>数据源!P95</f>
        <v>1.2500000000000001E-2</v>
      </c>
      <c r="H63" s="2">
        <f>数据源!Q95</f>
        <v>1.5625E-2</v>
      </c>
      <c r="I63" s="2">
        <f>数据源!R95</f>
        <v>156</v>
      </c>
      <c r="J63" s="3">
        <f t="shared" si="48"/>
        <v>1</v>
      </c>
      <c r="K63" s="3">
        <f t="shared" si="49"/>
        <v>1</v>
      </c>
      <c r="L63" s="3" t="str">
        <f t="shared" ref="L63:L81" si="63">RIGHT(D63,2)</f>
        <v>部件</v>
      </c>
      <c r="M63" s="3">
        <f t="shared" ref="M63:M81" ca="1" si="64">IF(OR(L63="坦克",L63="碎片"),VLOOKUP(C63,INDIRECT("坦克ID"),MATCH(L63&amp;"ID",INDIRECT("坦克标头"),0),FALSE),VLOOKUP(C63,INDIRECT(L63&amp;"ID"),2,FALSE))</f>
        <v>91205</v>
      </c>
      <c r="N63" s="3" t="str">
        <f t="shared" ref="N63:N81" ca="1" si="65">N62&amp;","&amp;M63</f>
        <v>51111,52111,53111,51211,52211,53211,51221,52221,53221,91001,91003,91005,91101,91103,91105,91201,91203,91205</v>
      </c>
      <c r="O63" s="3" t="str">
        <f t="shared" ref="O63:O81" si="66">O62&amp;","&amp;I63</f>
        <v>730,730,730,793,793,793,730,730,730,156,156,156,156,156,156,156,156,156</v>
      </c>
      <c r="P63" s="1" t="str">
        <f t="shared" ref="P63:P81" si="67">P62&amp;","&amp;"("&amp;J63&amp;","&amp;K63&amp;")"</f>
        <v>(2,3),(2,3),(2,3),(1,3),(1,3),(1,3),(1,1),(1,1),(1,1),(1,1),(1,1),(1,1),(1,1),(1,1),(1,1),(1,1),(1,1),(1,1)</v>
      </c>
      <c r="Q63" s="3" t="str">
        <f>IF(D63="坦克碎片",VLOOKUP(C63,道具信息!$N$2:$O$291,2,FALSE)&amp;"碎片",VLOOKUP(C63,道具信息!$N$2:$O$291,2,FALSE))</f>
        <v>T1部件</v>
      </c>
      <c r="R63" s="3">
        <f t="shared" si="46"/>
        <v>2808</v>
      </c>
      <c r="S63" s="11">
        <f t="shared" si="47"/>
        <v>0.28100000000000003</v>
      </c>
      <c r="T63" s="3" t="str">
        <f>VLOOKUP(Q63,道具信息!$Q$3:$S$20,2,FALSE)</f>
        <v>CHEST_ITEM_TYPE_T1_PART</v>
      </c>
      <c r="U63" s="3" t="str">
        <f>IF(COUNTIF(U$46:U62,T63)=0,T63,"")</f>
        <v/>
      </c>
      <c r="V63" s="3" t="str">
        <f t="shared" si="59"/>
        <v>CHEST_ITEM_TYPE_T1_SHARD,CHEST_ITEM_TYPE_T2_SHARD,CHEST_ITEM_TYPE_T1_PART</v>
      </c>
      <c r="W63" s="13" t="str">
        <f t="shared" si="60"/>
        <v/>
      </c>
      <c r="X63" s="3" t="str">
        <f t="shared" si="61"/>
        <v/>
      </c>
      <c r="Y63" s="3" t="str">
        <f t="shared" si="62"/>
        <v>21.9%,45.8%,28.1%</v>
      </c>
    </row>
    <row r="64" spans="2:25" x14ac:dyDescent="0.3">
      <c r="B64" s="2">
        <f>数据源!K96</f>
        <v>3</v>
      </c>
      <c r="C64" s="2" t="str">
        <f>数据源!L96</f>
        <v>T1LP2</v>
      </c>
      <c r="D64" s="2" t="str">
        <f>数据源!M96</f>
        <v>部件</v>
      </c>
      <c r="E64" s="2">
        <f>数据源!N96</f>
        <v>40</v>
      </c>
      <c r="F64" s="2">
        <f>数据源!O96</f>
        <v>1</v>
      </c>
      <c r="G64" s="2">
        <f>数据源!P96</f>
        <v>1.2500000000000001E-2</v>
      </c>
      <c r="H64" s="2">
        <f>数据源!Q96</f>
        <v>1.5625E-2</v>
      </c>
      <c r="I64" s="2">
        <f>数据源!R96</f>
        <v>156</v>
      </c>
      <c r="J64" s="3">
        <f t="shared" si="48"/>
        <v>1</v>
      </c>
      <c r="K64" s="3">
        <f t="shared" si="49"/>
        <v>1</v>
      </c>
      <c r="L64" s="3" t="str">
        <f t="shared" si="63"/>
        <v>部件</v>
      </c>
      <c r="M64" s="3">
        <f t="shared" ca="1" si="64"/>
        <v>91002</v>
      </c>
      <c r="N64" s="3" t="str">
        <f t="shared" ca="1" si="65"/>
        <v>51111,52111,53111,51211,52211,53211,51221,52221,53221,91001,91003,91005,91101,91103,91105,91201,91203,91205,91002</v>
      </c>
      <c r="O64" s="3" t="str">
        <f t="shared" si="66"/>
        <v>730,730,730,793,793,793,730,730,730,156,156,156,156,156,156,156,156,156,156</v>
      </c>
      <c r="P64" s="1" t="str">
        <f t="shared" si="67"/>
        <v>(2,3),(2,3),(2,3),(1,3),(1,3),(1,3),(1,1),(1,1),(1,1),(1,1),(1,1),(1,1),(1,1),(1,1),(1,1),(1,1),(1,1),(1,1),(1,1)</v>
      </c>
      <c r="Q64" s="3" t="str">
        <f>IF(D64="坦克碎片",VLOOKUP(C64,道具信息!$N$2:$O$291,2,FALSE)&amp;"碎片",VLOOKUP(C64,道具信息!$N$2:$O$291,2,FALSE))</f>
        <v>T1部件</v>
      </c>
      <c r="R64" s="3">
        <f t="shared" si="46"/>
        <v>2808</v>
      </c>
      <c r="S64" s="11">
        <f t="shared" si="47"/>
        <v>0.28100000000000003</v>
      </c>
      <c r="T64" s="3" t="str">
        <f>VLOOKUP(Q64,道具信息!$Q$3:$S$20,2,FALSE)</f>
        <v>CHEST_ITEM_TYPE_T1_PART</v>
      </c>
      <c r="U64" s="3" t="str">
        <f>IF(COUNTIF(U$46:U63,T64)=0,T64,"")</f>
        <v/>
      </c>
      <c r="V64" s="3" t="str">
        <f t="shared" si="59"/>
        <v>CHEST_ITEM_TYPE_T1_SHARD,CHEST_ITEM_TYPE_T2_SHARD,CHEST_ITEM_TYPE_T1_PART</v>
      </c>
      <c r="W64" s="13" t="str">
        <f t="shared" si="60"/>
        <v/>
      </c>
      <c r="X64" s="3" t="str">
        <f t="shared" si="61"/>
        <v/>
      </c>
      <c r="Y64" s="3" t="str">
        <f t="shared" si="62"/>
        <v>21.9%,45.8%,28.1%</v>
      </c>
    </row>
    <row r="65" spans="2:25" x14ac:dyDescent="0.3">
      <c r="B65" s="2">
        <f>数据源!K97</f>
        <v>3</v>
      </c>
      <c r="C65" s="2" t="str">
        <f>数据源!L97</f>
        <v>T1LP4</v>
      </c>
      <c r="D65" s="2" t="str">
        <f>数据源!M97</f>
        <v>部件</v>
      </c>
      <c r="E65" s="2">
        <f>数据源!N97</f>
        <v>40</v>
      </c>
      <c r="F65" s="2">
        <f>数据源!O97</f>
        <v>1</v>
      </c>
      <c r="G65" s="2">
        <f>数据源!P97</f>
        <v>1.2500000000000001E-2</v>
      </c>
      <c r="H65" s="2">
        <f>数据源!Q97</f>
        <v>1.5625E-2</v>
      </c>
      <c r="I65" s="2">
        <f>数据源!R97</f>
        <v>156</v>
      </c>
      <c r="J65" s="3">
        <f t="shared" si="48"/>
        <v>1</v>
      </c>
      <c r="K65" s="3">
        <f t="shared" si="49"/>
        <v>1</v>
      </c>
      <c r="L65" s="3" t="str">
        <f t="shared" si="63"/>
        <v>部件</v>
      </c>
      <c r="M65" s="3">
        <f t="shared" ca="1" si="64"/>
        <v>91004</v>
      </c>
      <c r="N65" s="3" t="str">
        <f t="shared" ca="1" si="65"/>
        <v>51111,52111,53111,51211,52211,53211,51221,52221,53221,91001,91003,91005,91101,91103,91105,91201,91203,91205,91002,91004</v>
      </c>
      <c r="O65" s="3" t="str">
        <f t="shared" si="66"/>
        <v>730,730,730,793,793,793,730,730,730,156,156,156,156,156,156,156,156,156,156,156</v>
      </c>
      <c r="P65" s="1" t="str">
        <f t="shared" si="67"/>
        <v>(2,3),(2,3),(2,3),(1,3),(1,3),(1,3),(1,1),(1,1),(1,1),(1,1),(1,1),(1,1),(1,1),(1,1),(1,1),(1,1),(1,1),(1,1),(1,1),(1,1)</v>
      </c>
      <c r="Q65" s="3" t="str">
        <f>IF(D65="坦克碎片",VLOOKUP(C65,道具信息!$N$2:$O$291,2,FALSE)&amp;"碎片",VLOOKUP(C65,道具信息!$N$2:$O$291,2,FALSE))</f>
        <v>T1部件</v>
      </c>
      <c r="R65" s="3">
        <f t="shared" si="46"/>
        <v>2808</v>
      </c>
      <c r="S65" s="11">
        <f t="shared" si="47"/>
        <v>0.28100000000000003</v>
      </c>
      <c r="T65" s="3" t="str">
        <f>VLOOKUP(Q65,道具信息!$Q$3:$S$20,2,FALSE)</f>
        <v>CHEST_ITEM_TYPE_T1_PART</v>
      </c>
      <c r="U65" s="3" t="str">
        <f>IF(COUNTIF(U$46:U64,T65)=0,T65,"")</f>
        <v/>
      </c>
      <c r="V65" s="3" t="str">
        <f t="shared" si="59"/>
        <v>CHEST_ITEM_TYPE_T1_SHARD,CHEST_ITEM_TYPE_T2_SHARD,CHEST_ITEM_TYPE_T1_PART</v>
      </c>
      <c r="W65" s="13" t="str">
        <f t="shared" si="60"/>
        <v/>
      </c>
      <c r="X65" s="3" t="str">
        <f t="shared" si="61"/>
        <v/>
      </c>
      <c r="Y65" s="3" t="str">
        <f t="shared" si="62"/>
        <v>21.9%,45.8%,28.1%</v>
      </c>
    </row>
    <row r="66" spans="2:25" x14ac:dyDescent="0.3">
      <c r="B66" s="2">
        <f>数据源!K98</f>
        <v>3</v>
      </c>
      <c r="C66" s="2" t="str">
        <f>数据源!L98</f>
        <v>T1LP6</v>
      </c>
      <c r="D66" s="2" t="str">
        <f>数据源!M98</f>
        <v>部件</v>
      </c>
      <c r="E66" s="2">
        <f>数据源!N98</f>
        <v>40</v>
      </c>
      <c r="F66" s="2">
        <f>数据源!O98</f>
        <v>1</v>
      </c>
      <c r="G66" s="2">
        <f>数据源!P98</f>
        <v>1.2500000000000001E-2</v>
      </c>
      <c r="H66" s="2">
        <f>数据源!Q98</f>
        <v>1.5625E-2</v>
      </c>
      <c r="I66" s="2">
        <f>数据源!R98</f>
        <v>156</v>
      </c>
      <c r="J66" s="3">
        <f t="shared" si="48"/>
        <v>1</v>
      </c>
      <c r="K66" s="3">
        <f t="shared" si="49"/>
        <v>1</v>
      </c>
      <c r="L66" s="3" t="str">
        <f t="shared" si="63"/>
        <v>部件</v>
      </c>
      <c r="M66" s="3">
        <f t="shared" ca="1" si="64"/>
        <v>91006</v>
      </c>
      <c r="N66" s="3" t="str">
        <f t="shared" ca="1" si="65"/>
        <v>51111,52111,53111,51211,52211,53211,51221,52221,53221,91001,91003,91005,91101,91103,91105,91201,91203,91205,91002,91004,91006</v>
      </c>
      <c r="O66" s="3" t="str">
        <f t="shared" si="66"/>
        <v>730,730,730,793,793,793,730,730,730,156,156,156,156,156,156,156,156,156,156,156,156</v>
      </c>
      <c r="P66" s="1" t="str">
        <f t="shared" si="67"/>
        <v>(2,3),(2,3),(2,3),(1,3),(1,3),(1,3),(1,1),(1,1),(1,1),(1,1),(1,1),(1,1),(1,1),(1,1),(1,1),(1,1),(1,1),(1,1),(1,1),(1,1),(1,1)</v>
      </c>
      <c r="Q66" s="3" t="str">
        <f>IF(D66="坦克碎片",VLOOKUP(C66,道具信息!$N$2:$O$291,2,FALSE)&amp;"碎片",VLOOKUP(C66,道具信息!$N$2:$O$291,2,FALSE))</f>
        <v>T1部件</v>
      </c>
      <c r="R66" s="3">
        <f t="shared" si="46"/>
        <v>2808</v>
      </c>
      <c r="S66" s="11">
        <f t="shared" si="47"/>
        <v>0.28100000000000003</v>
      </c>
      <c r="T66" s="3" t="str">
        <f>VLOOKUP(Q66,道具信息!$Q$3:$S$20,2,FALSE)</f>
        <v>CHEST_ITEM_TYPE_T1_PART</v>
      </c>
      <c r="U66" s="3" t="str">
        <f>IF(COUNTIF(U$46:U65,T66)=0,T66,"")</f>
        <v/>
      </c>
      <c r="V66" s="3" t="str">
        <f t="shared" si="59"/>
        <v>CHEST_ITEM_TYPE_T1_SHARD,CHEST_ITEM_TYPE_T2_SHARD,CHEST_ITEM_TYPE_T1_PART</v>
      </c>
      <c r="W66" s="13" t="str">
        <f t="shared" si="60"/>
        <v/>
      </c>
      <c r="X66" s="3" t="str">
        <f t="shared" si="61"/>
        <v/>
      </c>
      <c r="Y66" s="3" t="str">
        <f t="shared" si="62"/>
        <v>21.9%,45.8%,28.1%</v>
      </c>
    </row>
    <row r="67" spans="2:25" x14ac:dyDescent="0.3">
      <c r="B67" s="2">
        <f>数据源!K99</f>
        <v>3</v>
      </c>
      <c r="C67" s="2" t="str">
        <f>数据源!L99</f>
        <v>T1MP2</v>
      </c>
      <c r="D67" s="2" t="str">
        <f>数据源!M99</f>
        <v>部件</v>
      </c>
      <c r="E67" s="2">
        <f>数据源!N99</f>
        <v>40</v>
      </c>
      <c r="F67" s="2">
        <f>数据源!O99</f>
        <v>1</v>
      </c>
      <c r="G67" s="2">
        <f>数据源!P99</f>
        <v>1.2500000000000001E-2</v>
      </c>
      <c r="H67" s="2">
        <f>数据源!Q99</f>
        <v>1.5625E-2</v>
      </c>
      <c r="I67" s="2">
        <f>数据源!R99</f>
        <v>156</v>
      </c>
      <c r="J67" s="3">
        <f t="shared" si="48"/>
        <v>1</v>
      </c>
      <c r="K67" s="3">
        <f t="shared" si="49"/>
        <v>1</v>
      </c>
      <c r="L67" s="3" t="str">
        <f t="shared" si="63"/>
        <v>部件</v>
      </c>
      <c r="M67" s="3">
        <f t="shared" ca="1" si="64"/>
        <v>91102</v>
      </c>
      <c r="N67" s="3" t="str">
        <f t="shared" ca="1" si="65"/>
        <v>51111,52111,53111,51211,52211,53211,51221,52221,53221,91001,91003,91005,91101,91103,91105,91201,91203,91205,91002,91004,91006,91102</v>
      </c>
      <c r="O67" s="3" t="str">
        <f t="shared" si="66"/>
        <v>730,730,730,793,793,793,730,730,730,156,156,156,156,156,156,156,156,156,156,156,156,156</v>
      </c>
      <c r="P67" s="1" t="str">
        <f t="shared" si="67"/>
        <v>(2,3),(2,3),(2,3),(1,3),(1,3),(1,3),(1,1),(1,1),(1,1),(1,1),(1,1),(1,1),(1,1),(1,1),(1,1),(1,1),(1,1),(1,1),(1,1),(1,1),(1,1),(1,1)</v>
      </c>
      <c r="Q67" s="3" t="str">
        <f>IF(D67="坦克碎片",VLOOKUP(C67,道具信息!$N$2:$O$291,2,FALSE)&amp;"碎片",VLOOKUP(C67,道具信息!$N$2:$O$291,2,FALSE))</f>
        <v>T1部件</v>
      </c>
      <c r="R67" s="3">
        <f t="shared" si="46"/>
        <v>2808</v>
      </c>
      <c r="S67" s="11">
        <f t="shared" si="47"/>
        <v>0.28100000000000003</v>
      </c>
      <c r="T67" s="3" t="str">
        <f>VLOOKUP(Q67,道具信息!$Q$3:$S$20,2,FALSE)</f>
        <v>CHEST_ITEM_TYPE_T1_PART</v>
      </c>
      <c r="U67" s="3" t="str">
        <f>IF(COUNTIF(U$46:U66,T67)=0,T67,"")</f>
        <v/>
      </c>
      <c r="V67" s="3" t="str">
        <f t="shared" si="59"/>
        <v>CHEST_ITEM_TYPE_T1_SHARD,CHEST_ITEM_TYPE_T2_SHARD,CHEST_ITEM_TYPE_T1_PART</v>
      </c>
      <c r="W67" s="13" t="str">
        <f t="shared" si="60"/>
        <v/>
      </c>
      <c r="X67" s="3" t="str">
        <f t="shared" si="61"/>
        <v/>
      </c>
      <c r="Y67" s="3" t="str">
        <f t="shared" si="62"/>
        <v>21.9%,45.8%,28.1%</v>
      </c>
    </row>
    <row r="68" spans="2:25" x14ac:dyDescent="0.3">
      <c r="B68" s="2">
        <f>数据源!K100</f>
        <v>3</v>
      </c>
      <c r="C68" s="2" t="str">
        <f>数据源!L100</f>
        <v>T1MP4</v>
      </c>
      <c r="D68" s="2" t="str">
        <f>数据源!M100</f>
        <v>部件</v>
      </c>
      <c r="E68" s="2">
        <f>数据源!N100</f>
        <v>40</v>
      </c>
      <c r="F68" s="2">
        <f>数据源!O100</f>
        <v>1</v>
      </c>
      <c r="G68" s="2">
        <f>数据源!P100</f>
        <v>1.2500000000000001E-2</v>
      </c>
      <c r="H68" s="2">
        <f>数据源!Q100</f>
        <v>1.5625E-2</v>
      </c>
      <c r="I68" s="2">
        <f>数据源!R100</f>
        <v>156</v>
      </c>
      <c r="J68" s="3">
        <f t="shared" si="48"/>
        <v>1</v>
      </c>
      <c r="K68" s="3">
        <f t="shared" si="49"/>
        <v>1</v>
      </c>
      <c r="L68" s="3" t="str">
        <f t="shared" si="63"/>
        <v>部件</v>
      </c>
      <c r="M68" s="3">
        <f t="shared" ca="1" si="64"/>
        <v>91104</v>
      </c>
      <c r="N68" s="3" t="str">
        <f t="shared" ca="1" si="65"/>
        <v>51111,52111,53111,51211,52211,53211,51221,52221,53221,91001,91003,91005,91101,91103,91105,91201,91203,91205,91002,91004,91006,91102,91104</v>
      </c>
      <c r="O68" s="3" t="str">
        <f t="shared" si="66"/>
        <v>730,730,730,793,793,793,730,730,730,156,156,156,156,156,156,156,156,156,156,156,156,156,156</v>
      </c>
      <c r="P68" s="1" t="str">
        <f t="shared" si="67"/>
        <v>(2,3),(2,3),(2,3),(1,3),(1,3),(1,3),(1,1),(1,1),(1,1),(1,1),(1,1),(1,1),(1,1),(1,1),(1,1),(1,1),(1,1),(1,1),(1,1),(1,1),(1,1),(1,1),(1,1)</v>
      </c>
      <c r="Q68" s="3" t="str">
        <f>IF(D68="坦克碎片",VLOOKUP(C68,道具信息!$N$2:$O$291,2,FALSE)&amp;"碎片",VLOOKUP(C68,道具信息!$N$2:$O$291,2,FALSE))</f>
        <v>T1部件</v>
      </c>
      <c r="R68" s="3">
        <f t="shared" si="46"/>
        <v>2808</v>
      </c>
      <c r="S68" s="11">
        <f t="shared" si="47"/>
        <v>0.28100000000000003</v>
      </c>
      <c r="T68" s="3" t="str">
        <f>VLOOKUP(Q68,道具信息!$Q$3:$S$20,2,FALSE)</f>
        <v>CHEST_ITEM_TYPE_T1_PART</v>
      </c>
      <c r="U68" s="3" t="str">
        <f>IF(COUNTIF(U$46:U67,T68)=0,T68,"")</f>
        <v/>
      </c>
      <c r="V68" s="3" t="str">
        <f t="shared" si="59"/>
        <v>CHEST_ITEM_TYPE_T1_SHARD,CHEST_ITEM_TYPE_T2_SHARD,CHEST_ITEM_TYPE_T1_PART</v>
      </c>
      <c r="W68" s="13" t="str">
        <f t="shared" si="60"/>
        <v/>
      </c>
      <c r="X68" s="3" t="str">
        <f t="shared" si="61"/>
        <v/>
      </c>
      <c r="Y68" s="3" t="str">
        <f t="shared" si="62"/>
        <v>21.9%,45.8%,28.1%</v>
      </c>
    </row>
    <row r="69" spans="2:25" x14ac:dyDescent="0.3">
      <c r="B69" s="2">
        <f>数据源!K101</f>
        <v>3</v>
      </c>
      <c r="C69" s="2" t="str">
        <f>数据源!L101</f>
        <v>T1MP6</v>
      </c>
      <c r="D69" s="2" t="str">
        <f>数据源!M101</f>
        <v>部件</v>
      </c>
      <c r="E69" s="2">
        <f>数据源!N101</f>
        <v>40</v>
      </c>
      <c r="F69" s="2">
        <f>数据源!O101</f>
        <v>1</v>
      </c>
      <c r="G69" s="2">
        <f>数据源!P101</f>
        <v>1.2500000000000001E-2</v>
      </c>
      <c r="H69" s="2">
        <f>数据源!Q101</f>
        <v>1.5625E-2</v>
      </c>
      <c r="I69" s="2">
        <f>数据源!R101</f>
        <v>156</v>
      </c>
      <c r="J69" s="3">
        <f t="shared" si="48"/>
        <v>1</v>
      </c>
      <c r="K69" s="3">
        <f t="shared" si="49"/>
        <v>1</v>
      </c>
      <c r="L69" s="3" t="str">
        <f t="shared" si="63"/>
        <v>部件</v>
      </c>
      <c r="M69" s="3">
        <f t="shared" ca="1" si="64"/>
        <v>91106</v>
      </c>
      <c r="N69" s="3" t="str">
        <f t="shared" ca="1" si="65"/>
        <v>51111,52111,53111,51211,52211,53211,51221,52221,53221,91001,91003,91005,91101,91103,91105,91201,91203,91205,91002,91004,91006,91102,91104,91106</v>
      </c>
      <c r="O69" s="3" t="str">
        <f t="shared" si="66"/>
        <v>730,730,730,793,793,793,730,730,730,156,156,156,156,156,156,156,156,156,156,156,156,156,156,156</v>
      </c>
      <c r="P69" s="1" t="str">
        <f t="shared" si="67"/>
        <v>(2,3),(2,3),(2,3),(1,3),(1,3),(1,3),(1,1),(1,1),(1,1),(1,1),(1,1),(1,1),(1,1),(1,1),(1,1),(1,1),(1,1),(1,1),(1,1),(1,1),(1,1),(1,1),(1,1),(1,1)</v>
      </c>
      <c r="Q69" s="3" t="str">
        <f>IF(D69="坦克碎片",VLOOKUP(C69,道具信息!$N$2:$O$291,2,FALSE)&amp;"碎片",VLOOKUP(C69,道具信息!$N$2:$O$291,2,FALSE))</f>
        <v>T1部件</v>
      </c>
      <c r="R69" s="3">
        <f t="shared" si="46"/>
        <v>2808</v>
      </c>
      <c r="S69" s="11">
        <f t="shared" si="47"/>
        <v>0.28100000000000003</v>
      </c>
      <c r="T69" s="3" t="str">
        <f>VLOOKUP(Q69,道具信息!$Q$3:$S$20,2,FALSE)</f>
        <v>CHEST_ITEM_TYPE_T1_PART</v>
      </c>
      <c r="U69" s="3" t="str">
        <f>IF(COUNTIF(U$46:U68,T69)=0,T69,"")</f>
        <v/>
      </c>
      <c r="V69" s="3" t="str">
        <f t="shared" si="59"/>
        <v>CHEST_ITEM_TYPE_T1_SHARD,CHEST_ITEM_TYPE_T2_SHARD,CHEST_ITEM_TYPE_T1_PART</v>
      </c>
      <c r="W69" s="13" t="str">
        <f t="shared" si="60"/>
        <v/>
      </c>
      <c r="X69" s="3" t="str">
        <f t="shared" si="61"/>
        <v/>
      </c>
      <c r="Y69" s="3" t="str">
        <f t="shared" si="62"/>
        <v>21.9%,45.8%,28.1%</v>
      </c>
    </row>
    <row r="70" spans="2:25" x14ac:dyDescent="0.3">
      <c r="B70" s="2">
        <f>数据源!K102</f>
        <v>3</v>
      </c>
      <c r="C70" s="2" t="str">
        <f>数据源!L102</f>
        <v>T1HP2</v>
      </c>
      <c r="D70" s="2" t="str">
        <f>数据源!M102</f>
        <v>部件</v>
      </c>
      <c r="E70" s="2">
        <f>数据源!N102</f>
        <v>40</v>
      </c>
      <c r="F70" s="2">
        <f>数据源!O102</f>
        <v>1</v>
      </c>
      <c r="G70" s="2">
        <f>数据源!P102</f>
        <v>1.2500000000000001E-2</v>
      </c>
      <c r="H70" s="2">
        <f>数据源!Q102</f>
        <v>1.5625E-2</v>
      </c>
      <c r="I70" s="2">
        <f>数据源!R102</f>
        <v>156</v>
      </c>
      <c r="J70" s="3">
        <f t="shared" si="48"/>
        <v>1</v>
      </c>
      <c r="K70" s="3">
        <f t="shared" si="49"/>
        <v>1</v>
      </c>
      <c r="L70" s="3" t="str">
        <f t="shared" si="63"/>
        <v>部件</v>
      </c>
      <c r="M70" s="3">
        <f t="shared" ca="1" si="64"/>
        <v>91202</v>
      </c>
      <c r="N70" s="3" t="str">
        <f t="shared" ca="1" si="65"/>
        <v>51111,52111,53111,51211,52211,53211,51221,52221,53221,91001,91003,91005,91101,91103,91105,91201,91203,91205,91002,91004,91006,91102,91104,91106,91202</v>
      </c>
      <c r="O70" s="3" t="str">
        <f t="shared" si="66"/>
        <v>730,730,730,793,793,793,730,730,730,156,156,156,156,156,156,156,156,156,156,156,156,156,156,156,156</v>
      </c>
      <c r="P70" s="1" t="str">
        <f t="shared" si="67"/>
        <v>(2,3),(2,3),(2,3),(1,3),(1,3),(1,3),(1,1),(1,1),(1,1),(1,1),(1,1),(1,1),(1,1),(1,1),(1,1),(1,1),(1,1),(1,1),(1,1),(1,1),(1,1),(1,1),(1,1),(1,1),(1,1)</v>
      </c>
      <c r="Q70" s="3" t="str">
        <f>IF(D70="坦克碎片",VLOOKUP(C70,道具信息!$N$2:$O$291,2,FALSE)&amp;"碎片",VLOOKUP(C70,道具信息!$N$2:$O$291,2,FALSE))</f>
        <v>T1部件</v>
      </c>
      <c r="R70" s="3">
        <f t="shared" si="46"/>
        <v>2808</v>
      </c>
      <c r="S70" s="11">
        <f t="shared" si="47"/>
        <v>0.28100000000000003</v>
      </c>
      <c r="T70" s="3" t="str">
        <f>VLOOKUP(Q70,道具信息!$Q$3:$S$20,2,FALSE)</f>
        <v>CHEST_ITEM_TYPE_T1_PART</v>
      </c>
      <c r="U70" s="3" t="str">
        <f>IF(COUNTIF(U$46:U69,T70)=0,T70,"")</f>
        <v/>
      </c>
      <c r="V70" s="3" t="str">
        <f t="shared" si="59"/>
        <v>CHEST_ITEM_TYPE_T1_SHARD,CHEST_ITEM_TYPE_T2_SHARD,CHEST_ITEM_TYPE_T1_PART</v>
      </c>
      <c r="W70" s="13" t="str">
        <f t="shared" si="60"/>
        <v/>
      </c>
      <c r="X70" s="3" t="str">
        <f t="shared" si="61"/>
        <v/>
      </c>
      <c r="Y70" s="3" t="str">
        <f t="shared" si="62"/>
        <v>21.9%,45.8%,28.1%</v>
      </c>
    </row>
    <row r="71" spans="2:25" x14ac:dyDescent="0.3">
      <c r="B71" s="2">
        <f>数据源!K103</f>
        <v>3</v>
      </c>
      <c r="C71" s="2" t="str">
        <f>数据源!L103</f>
        <v>T1HP4</v>
      </c>
      <c r="D71" s="2" t="str">
        <f>数据源!M103</f>
        <v>部件</v>
      </c>
      <c r="E71" s="2">
        <f>数据源!N103</f>
        <v>40</v>
      </c>
      <c r="F71" s="2">
        <f>数据源!O103</f>
        <v>1</v>
      </c>
      <c r="G71" s="2">
        <f>数据源!P103</f>
        <v>1.2500000000000001E-2</v>
      </c>
      <c r="H71" s="2">
        <f>数据源!Q103</f>
        <v>1.5625E-2</v>
      </c>
      <c r="I71" s="2">
        <f>数据源!R103</f>
        <v>156</v>
      </c>
      <c r="J71" s="3">
        <f t="shared" si="48"/>
        <v>1</v>
      </c>
      <c r="K71" s="3">
        <f t="shared" si="49"/>
        <v>1</v>
      </c>
      <c r="L71" s="3" t="str">
        <f t="shared" si="63"/>
        <v>部件</v>
      </c>
      <c r="M71" s="3">
        <f t="shared" ca="1" si="64"/>
        <v>91204</v>
      </c>
      <c r="N71" s="3" t="str">
        <f t="shared" ca="1" si="65"/>
        <v>51111,52111,53111,51211,52211,53211,51221,52221,53221,91001,91003,91005,91101,91103,91105,91201,91203,91205,91002,91004,91006,91102,91104,91106,91202,91204</v>
      </c>
      <c r="O71" s="3" t="str">
        <f t="shared" si="66"/>
        <v>730,730,730,793,793,793,730,730,730,156,156,156,156,156,156,156,156,156,156,156,156,156,156,156,156,156</v>
      </c>
      <c r="P71" s="1" t="str">
        <f t="shared" si="67"/>
        <v>(2,3),(2,3),(2,3),(1,3),(1,3),(1,3),(1,1),(1,1),(1,1),(1,1),(1,1),(1,1),(1,1),(1,1),(1,1),(1,1),(1,1),(1,1),(1,1),(1,1),(1,1),(1,1),(1,1),(1,1),(1,1),(1,1)</v>
      </c>
      <c r="Q71" s="3" t="str">
        <f>IF(D71="坦克碎片",VLOOKUP(C71,道具信息!$N$2:$O$291,2,FALSE)&amp;"碎片",VLOOKUP(C71,道具信息!$N$2:$O$291,2,FALSE))</f>
        <v>T1部件</v>
      </c>
      <c r="R71" s="3">
        <f t="shared" si="46"/>
        <v>2808</v>
      </c>
      <c r="S71" s="11">
        <f t="shared" si="47"/>
        <v>0.28100000000000003</v>
      </c>
      <c r="T71" s="3" t="str">
        <f>VLOOKUP(Q71,道具信息!$Q$3:$S$20,2,FALSE)</f>
        <v>CHEST_ITEM_TYPE_T1_PART</v>
      </c>
      <c r="U71" s="3" t="str">
        <f>IF(COUNTIF(U$46:U70,T71)=0,T71,"")</f>
        <v/>
      </c>
      <c r="V71" s="3" t="str">
        <f t="shared" si="59"/>
        <v>CHEST_ITEM_TYPE_T1_SHARD,CHEST_ITEM_TYPE_T2_SHARD,CHEST_ITEM_TYPE_T1_PART</v>
      </c>
      <c r="W71" s="13" t="str">
        <f t="shared" si="60"/>
        <v/>
      </c>
      <c r="X71" s="3" t="str">
        <f t="shared" si="61"/>
        <v/>
      </c>
      <c r="Y71" s="3" t="str">
        <f t="shared" si="62"/>
        <v>21.9%,45.8%,28.1%</v>
      </c>
    </row>
    <row r="72" spans="2:25" x14ac:dyDescent="0.3">
      <c r="B72" s="2">
        <f>数据源!K104</f>
        <v>3</v>
      </c>
      <c r="C72" s="2" t="str">
        <f>数据源!L104</f>
        <v>T1HP6</v>
      </c>
      <c r="D72" s="2" t="str">
        <f>数据源!M104</f>
        <v>部件</v>
      </c>
      <c r="E72" s="2">
        <f>数据源!N104</f>
        <v>40</v>
      </c>
      <c r="F72" s="2">
        <f>数据源!O104</f>
        <v>1</v>
      </c>
      <c r="G72" s="2">
        <f>数据源!P104</f>
        <v>1.2500000000000001E-2</v>
      </c>
      <c r="H72" s="2">
        <f>数据源!Q104</f>
        <v>1.5625E-2</v>
      </c>
      <c r="I72" s="2">
        <f>数据源!R104</f>
        <v>156</v>
      </c>
      <c r="J72" s="3">
        <f t="shared" si="48"/>
        <v>1</v>
      </c>
      <c r="K72" s="3">
        <f t="shared" si="49"/>
        <v>1</v>
      </c>
      <c r="L72" s="3" t="str">
        <f t="shared" si="63"/>
        <v>部件</v>
      </c>
      <c r="M72" s="3">
        <f t="shared" ca="1" si="64"/>
        <v>91206</v>
      </c>
      <c r="N72" s="3" t="str">
        <f t="shared" ca="1" si="65"/>
        <v>51111,52111,53111,51211,52211,53211,51221,52221,53221,91001,91003,91005,91101,91103,91105,91201,91203,91205,91002,91004,91006,91102,91104,91106,91202,91204,91206</v>
      </c>
      <c r="O72" s="3" t="str">
        <f t="shared" si="66"/>
        <v>730,730,730,793,793,793,730,730,730,156,156,156,156,156,156,156,156,156,156,156,156,156,156,156,156,156,156</v>
      </c>
      <c r="P72" s="1" t="str">
        <f t="shared" si="67"/>
        <v>(2,3),(2,3),(2,3),(1,3),(1,3),(1,3),(1,1),(1,1),(1,1),(1,1),(1,1),(1,1),(1,1),(1,1),(1,1),(1,1),(1,1),(1,1),(1,1),(1,1),(1,1),(1,1),(1,1),(1,1),(1,1),(1,1),(1,1)</v>
      </c>
      <c r="Q72" s="3" t="str">
        <f>IF(D72="坦克碎片",VLOOKUP(C72,道具信息!$N$2:$O$291,2,FALSE)&amp;"碎片",VLOOKUP(C72,道具信息!$N$2:$O$291,2,FALSE))</f>
        <v>T1部件</v>
      </c>
      <c r="R72" s="3">
        <f t="shared" si="46"/>
        <v>2808</v>
      </c>
      <c r="S72" s="11">
        <f t="shared" si="47"/>
        <v>0.28100000000000003</v>
      </c>
      <c r="T72" s="3" t="str">
        <f>VLOOKUP(Q72,道具信息!$Q$3:$S$20,2,FALSE)</f>
        <v>CHEST_ITEM_TYPE_T1_PART</v>
      </c>
      <c r="U72" s="3" t="str">
        <f>IF(COUNTIF(U$46:U71,T72)=0,T72,"")</f>
        <v/>
      </c>
      <c r="V72" s="3" t="str">
        <f t="shared" si="59"/>
        <v>CHEST_ITEM_TYPE_T1_SHARD,CHEST_ITEM_TYPE_T2_SHARD,CHEST_ITEM_TYPE_T1_PART</v>
      </c>
      <c r="W72" s="13" t="str">
        <f t="shared" si="60"/>
        <v/>
      </c>
      <c r="X72" s="3" t="str">
        <f t="shared" si="61"/>
        <v/>
      </c>
      <c r="Y72" s="3" t="str">
        <f t="shared" si="62"/>
        <v>21.9%,45.8%,28.1%</v>
      </c>
    </row>
    <row r="73" spans="2:25" x14ac:dyDescent="0.3">
      <c r="B73" s="2">
        <f>数据源!K105</f>
        <v>3</v>
      </c>
      <c r="C73" s="2" t="str">
        <f>数据源!L105</f>
        <v>T2LP1</v>
      </c>
      <c r="D73" s="2" t="str">
        <f>数据源!M105</f>
        <v>部件</v>
      </c>
      <c r="E73" s="2">
        <f>数据源!N105</f>
        <v>140.00000000000003</v>
      </c>
      <c r="F73" s="2">
        <f>数据源!O105</f>
        <v>1</v>
      </c>
      <c r="G73" s="2">
        <f>数据源!P105</f>
        <v>1.4E-2</v>
      </c>
      <c r="H73" s="2">
        <f>数据源!Q105</f>
        <v>4.9999999999999992E-3</v>
      </c>
      <c r="I73" s="2">
        <f>数据源!R105</f>
        <v>50</v>
      </c>
      <c r="J73" s="3">
        <f>ROUNDUP(IF(F73&gt;1,F73-ROUNDDOWN(SQRT(F73),0),F73),0)</f>
        <v>1</v>
      </c>
      <c r="K73" s="3">
        <f>F73*2-J73</f>
        <v>1</v>
      </c>
      <c r="L73" s="3" t="str">
        <f t="shared" si="63"/>
        <v>部件</v>
      </c>
      <c r="M73" s="3">
        <f t="shared" ca="1" si="64"/>
        <v>92001</v>
      </c>
      <c r="N73" s="3" t="str">
        <f t="shared" ca="1" si="65"/>
        <v>51111,52111,53111,51211,52211,53211,51221,52221,53221,91001,91003,91005,91101,91103,91105,91201,91203,91205,91002,91004,91006,91102,91104,91106,91202,91204,91206,92001</v>
      </c>
      <c r="O73" s="3" t="str">
        <f t="shared" si="66"/>
        <v>730,730,730,793,793,793,730,730,730,156,156,156,156,156,156,156,156,156,156,156,156,156,156,156,156,156,156,50</v>
      </c>
      <c r="P73" s="1" t="str">
        <f t="shared" si="67"/>
        <v>(2,3),(2,3),(2,3),(1,3),(1,3),(1,3),(1,1),(1,1),(1,1),(1,1),(1,1),(1,1),(1,1),(1,1),(1,1),(1,1),(1,1),(1,1),(1,1),(1,1),(1,1),(1,1),(1,1),(1,1),(1,1),(1,1),(1,1),(1,1)</v>
      </c>
      <c r="Q73" s="3" t="str">
        <f>IF(D73="坦克碎片",VLOOKUP(C73,道具信息!$N$2:$O$291,2,FALSE)&amp;"碎片",VLOOKUP(C73,道具信息!$N$2:$O$291,2,FALSE))</f>
        <v>T2部件</v>
      </c>
      <c r="R73" s="3">
        <f t="shared" si="46"/>
        <v>418</v>
      </c>
      <c r="S73" s="11">
        <f t="shared" si="47"/>
        <v>4.2000000000000003E-2</v>
      </c>
      <c r="T73" s="3" t="str">
        <f>VLOOKUP(Q73,道具信息!$Q$3:$S$20,2,FALSE)</f>
        <v>CHEST_ITEM_TYPE_T2_PART</v>
      </c>
      <c r="U73" s="3" t="str">
        <f>IF(COUNTIF(U$46:U72,T73)=0,T73,"")</f>
        <v>CHEST_ITEM_TYPE_T2_PART</v>
      </c>
      <c r="V73" s="3" t="str">
        <f t="shared" si="59"/>
        <v>CHEST_ITEM_TYPE_T1_SHARD,CHEST_ITEM_TYPE_T2_SHARD,CHEST_ITEM_TYPE_T1_PART,CHEST_ITEM_TYPE_T2_PART</v>
      </c>
      <c r="W73" s="13">
        <f t="shared" si="60"/>
        <v>4.2000000000000003E-2</v>
      </c>
      <c r="X73" s="3" t="str">
        <f t="shared" si="61"/>
        <v>4.2%</v>
      </c>
      <c r="Y73" s="3" t="str">
        <f t="shared" si="62"/>
        <v>21.9%,45.8%,28.1%,4.2%</v>
      </c>
    </row>
    <row r="74" spans="2:25" x14ac:dyDescent="0.3">
      <c r="B74" s="2">
        <f>数据源!K106</f>
        <v>3</v>
      </c>
      <c r="C74" s="2" t="str">
        <f>数据源!L106</f>
        <v>T2LP3</v>
      </c>
      <c r="D74" s="2" t="str">
        <f>数据源!M106</f>
        <v>部件</v>
      </c>
      <c r="E74" s="2">
        <f>数据源!N106</f>
        <v>140.00000000000003</v>
      </c>
      <c r="F74" s="2">
        <f>数据源!O106</f>
        <v>1</v>
      </c>
      <c r="G74" s="2">
        <f>数据源!P106</f>
        <v>1.2999999999999999E-2</v>
      </c>
      <c r="H74" s="2">
        <f>数据源!Q106</f>
        <v>4.6428571428571421E-3</v>
      </c>
      <c r="I74" s="2">
        <f>数据源!R106</f>
        <v>46</v>
      </c>
      <c r="J74" s="3">
        <f t="shared" ref="J74:J81" si="68">ROUNDUP(IF(F74&gt;1,F74-ROUNDDOWN(SQRT(F74),0),F74),0)</f>
        <v>1</v>
      </c>
      <c r="K74" s="3">
        <f t="shared" ref="K74:K81" si="69">F74*2-J74</f>
        <v>1</v>
      </c>
      <c r="L74" s="3" t="str">
        <f t="shared" si="63"/>
        <v>部件</v>
      </c>
      <c r="M74" s="3">
        <f t="shared" ca="1" si="64"/>
        <v>92003</v>
      </c>
      <c r="N74" s="3" t="str">
        <f t="shared" ca="1" si="65"/>
        <v>51111,52111,53111,51211,52211,53211,51221,52221,53221,91001,91003,91005,91101,91103,91105,91201,91203,91205,91002,91004,91006,91102,91104,91106,91202,91204,91206,92001,92003</v>
      </c>
      <c r="O74" s="3" t="str">
        <f t="shared" si="66"/>
        <v>730,730,730,793,793,793,730,730,730,156,156,156,156,156,156,156,156,156,156,156,156,156,156,156,156,156,156,50,46</v>
      </c>
      <c r="P74" s="1" t="str">
        <f t="shared" si="67"/>
        <v>(2,3),(2,3),(2,3),(1,3),(1,3),(1,3),(1,1),(1,1),(1,1),(1,1),(1,1),(1,1),(1,1),(1,1),(1,1),(1,1),(1,1),(1,1),(1,1),(1,1),(1,1),(1,1),(1,1),(1,1),(1,1),(1,1),(1,1),(1,1),(1,1)</v>
      </c>
      <c r="Q74" s="3" t="str">
        <f>IF(D74="坦克碎片",VLOOKUP(C74,道具信息!$N$2:$O$291,2,FALSE)&amp;"碎片",VLOOKUP(C74,道具信息!$N$2:$O$291,2,FALSE))</f>
        <v>T2部件</v>
      </c>
      <c r="R74" s="3">
        <f t="shared" si="46"/>
        <v>418</v>
      </c>
      <c r="S74" s="11">
        <f t="shared" si="47"/>
        <v>4.2000000000000003E-2</v>
      </c>
      <c r="T74" s="3" t="str">
        <f>VLOOKUP(Q74,道具信息!$Q$3:$S$20,2,FALSE)</f>
        <v>CHEST_ITEM_TYPE_T2_PART</v>
      </c>
      <c r="U74" s="3" t="str">
        <f>IF(COUNTIF(U$46:U73,T74)=0,T74,"")</f>
        <v/>
      </c>
      <c r="V74" s="3" t="str">
        <f t="shared" si="59"/>
        <v>CHEST_ITEM_TYPE_T1_SHARD,CHEST_ITEM_TYPE_T2_SHARD,CHEST_ITEM_TYPE_T1_PART,CHEST_ITEM_TYPE_T2_PART</v>
      </c>
      <c r="W74" s="13" t="str">
        <f t="shared" si="60"/>
        <v/>
      </c>
      <c r="X74" s="3" t="str">
        <f t="shared" si="61"/>
        <v/>
      </c>
      <c r="Y74" s="3" t="str">
        <f t="shared" si="62"/>
        <v>21.9%,45.8%,28.1%,4.2%</v>
      </c>
    </row>
    <row r="75" spans="2:25" x14ac:dyDescent="0.3">
      <c r="B75" s="2">
        <f>数据源!K107</f>
        <v>3</v>
      </c>
      <c r="C75" s="2" t="str">
        <f>数据源!L107</f>
        <v>T2LP5</v>
      </c>
      <c r="D75" s="2" t="str">
        <f>数据源!M107</f>
        <v>部件</v>
      </c>
      <c r="E75" s="2">
        <f>数据源!N107</f>
        <v>140.00000000000003</v>
      </c>
      <c r="F75" s="2">
        <f>数据源!O107</f>
        <v>1</v>
      </c>
      <c r="G75" s="2">
        <f>数据源!P107</f>
        <v>1.2999999999999999E-2</v>
      </c>
      <c r="H75" s="2">
        <f>数据源!Q107</f>
        <v>4.6428571428571421E-3</v>
      </c>
      <c r="I75" s="2">
        <f>数据源!R107</f>
        <v>46</v>
      </c>
      <c r="J75" s="3">
        <f t="shared" si="68"/>
        <v>1</v>
      </c>
      <c r="K75" s="3">
        <f t="shared" si="69"/>
        <v>1</v>
      </c>
      <c r="L75" s="3" t="str">
        <f t="shared" si="63"/>
        <v>部件</v>
      </c>
      <c r="M75" s="3">
        <f t="shared" ca="1" si="64"/>
        <v>92005</v>
      </c>
      <c r="N75" s="3" t="str">
        <f t="shared" ca="1" si="65"/>
        <v>51111,52111,53111,51211,52211,53211,51221,52221,53221,91001,91003,91005,91101,91103,91105,91201,91203,91205,91002,91004,91006,91102,91104,91106,91202,91204,91206,92001,92003,92005</v>
      </c>
      <c r="O75" s="3" t="str">
        <f t="shared" si="66"/>
        <v>730,730,730,793,793,793,730,730,730,156,156,156,156,156,156,156,156,156,156,156,156,156,156,156,156,156,156,50,46,46</v>
      </c>
      <c r="P75" s="1" t="str">
        <f t="shared" si="67"/>
        <v>(2,3),(2,3),(2,3),(1,3),(1,3),(1,3),(1,1),(1,1),(1,1),(1,1),(1,1),(1,1),(1,1),(1,1),(1,1),(1,1),(1,1),(1,1),(1,1),(1,1),(1,1),(1,1),(1,1),(1,1),(1,1),(1,1),(1,1),(1,1),(1,1),(1,1)</v>
      </c>
      <c r="Q75" s="3" t="str">
        <f>IF(D75="坦克碎片",VLOOKUP(C75,道具信息!$N$2:$O$291,2,FALSE)&amp;"碎片",VLOOKUP(C75,道具信息!$N$2:$O$291,2,FALSE))</f>
        <v>T2部件</v>
      </c>
      <c r="R75" s="3">
        <f t="shared" si="46"/>
        <v>418</v>
      </c>
      <c r="S75" s="11">
        <f t="shared" si="47"/>
        <v>4.2000000000000003E-2</v>
      </c>
      <c r="T75" s="3" t="str">
        <f>VLOOKUP(Q75,道具信息!$Q$3:$S$20,2,FALSE)</f>
        <v>CHEST_ITEM_TYPE_T2_PART</v>
      </c>
      <c r="U75" s="3" t="str">
        <f>IF(COUNTIF(U$46:U74,T75)=0,T75,"")</f>
        <v/>
      </c>
      <c r="V75" s="3" t="str">
        <f t="shared" si="59"/>
        <v>CHEST_ITEM_TYPE_T1_SHARD,CHEST_ITEM_TYPE_T2_SHARD,CHEST_ITEM_TYPE_T1_PART,CHEST_ITEM_TYPE_T2_PART</v>
      </c>
      <c r="W75" s="13" t="str">
        <f t="shared" si="60"/>
        <v/>
      </c>
      <c r="X75" s="3" t="str">
        <f t="shared" si="61"/>
        <v/>
      </c>
      <c r="Y75" s="3" t="str">
        <f t="shared" si="62"/>
        <v>21.9%,45.8%,28.1%,4.2%</v>
      </c>
    </row>
    <row r="76" spans="2:25" x14ac:dyDescent="0.3">
      <c r="B76" s="2">
        <f>数据源!K108</f>
        <v>3</v>
      </c>
      <c r="C76" s="2" t="str">
        <f>数据源!L108</f>
        <v>T2MP1</v>
      </c>
      <c r="D76" s="2" t="str">
        <f>数据源!M108</f>
        <v>部件</v>
      </c>
      <c r="E76" s="2">
        <f>数据源!N108</f>
        <v>140.00000000000003</v>
      </c>
      <c r="F76" s="2">
        <f>数据源!O108</f>
        <v>1</v>
      </c>
      <c r="G76" s="2">
        <f>数据源!P108</f>
        <v>1.2999999999999999E-2</v>
      </c>
      <c r="H76" s="2">
        <f>数据源!Q108</f>
        <v>4.6428571428571421E-3</v>
      </c>
      <c r="I76" s="2">
        <f>数据源!R108</f>
        <v>46</v>
      </c>
      <c r="J76" s="3">
        <f t="shared" si="68"/>
        <v>1</v>
      </c>
      <c r="K76" s="3">
        <f t="shared" si="69"/>
        <v>1</v>
      </c>
      <c r="L76" s="3" t="str">
        <f t="shared" si="63"/>
        <v>部件</v>
      </c>
      <c r="M76" s="3">
        <f t="shared" ca="1" si="64"/>
        <v>92101</v>
      </c>
      <c r="N76" s="3" t="str">
        <f t="shared" ca="1" si="65"/>
        <v>51111,52111,53111,51211,52211,53211,51221,52221,53221,91001,91003,91005,91101,91103,91105,91201,91203,91205,91002,91004,91006,91102,91104,91106,91202,91204,91206,92001,92003,92005,92101</v>
      </c>
      <c r="O76" s="3" t="str">
        <f t="shared" si="66"/>
        <v>730,730,730,793,793,793,730,730,730,156,156,156,156,156,156,156,156,156,156,156,156,156,156,156,156,156,156,50,46,46,46</v>
      </c>
      <c r="P76" s="1" t="str">
        <f t="shared" si="67"/>
        <v>(2,3),(2,3),(2,3),(1,3),(1,3),(1,3),(1,1),(1,1),(1,1),(1,1),(1,1),(1,1),(1,1),(1,1),(1,1),(1,1),(1,1),(1,1),(1,1),(1,1),(1,1),(1,1),(1,1),(1,1),(1,1),(1,1),(1,1),(1,1),(1,1),(1,1),(1,1)</v>
      </c>
      <c r="Q76" s="3" t="str">
        <f>IF(D76="坦克碎片",VLOOKUP(C76,道具信息!$N$2:$O$291,2,FALSE)&amp;"碎片",VLOOKUP(C76,道具信息!$N$2:$O$291,2,FALSE))</f>
        <v>T2部件</v>
      </c>
      <c r="R76" s="3">
        <f t="shared" si="46"/>
        <v>418</v>
      </c>
      <c r="S76" s="11">
        <f t="shared" si="47"/>
        <v>4.2000000000000003E-2</v>
      </c>
      <c r="T76" s="3" t="str">
        <f>VLOOKUP(Q76,道具信息!$Q$3:$S$20,2,FALSE)</f>
        <v>CHEST_ITEM_TYPE_T2_PART</v>
      </c>
      <c r="U76" s="3" t="str">
        <f>IF(COUNTIF(U$46:U75,T76)=0,T76,"")</f>
        <v/>
      </c>
      <c r="V76" s="3" t="str">
        <f t="shared" si="59"/>
        <v>CHEST_ITEM_TYPE_T1_SHARD,CHEST_ITEM_TYPE_T2_SHARD,CHEST_ITEM_TYPE_T1_PART,CHEST_ITEM_TYPE_T2_PART</v>
      </c>
      <c r="W76" s="13" t="str">
        <f t="shared" si="60"/>
        <v/>
      </c>
      <c r="X76" s="3" t="str">
        <f t="shared" si="61"/>
        <v/>
      </c>
      <c r="Y76" s="3" t="str">
        <f t="shared" si="62"/>
        <v>21.9%,45.8%,28.1%,4.2%</v>
      </c>
    </row>
    <row r="77" spans="2:25" x14ac:dyDescent="0.3">
      <c r="B77" s="2">
        <f>数据源!K109</f>
        <v>3</v>
      </c>
      <c r="C77" s="2" t="str">
        <f>数据源!L109</f>
        <v>T2MP3</v>
      </c>
      <c r="D77" s="2" t="str">
        <f>数据源!M109</f>
        <v>部件</v>
      </c>
      <c r="E77" s="2">
        <f>数据源!N109</f>
        <v>140.00000000000003</v>
      </c>
      <c r="F77" s="2">
        <f>数据源!O109</f>
        <v>1</v>
      </c>
      <c r="G77" s="2">
        <f>数据源!P109</f>
        <v>1.2999999999999999E-2</v>
      </c>
      <c r="H77" s="2">
        <f>数据源!Q109</f>
        <v>4.6428571428571421E-3</v>
      </c>
      <c r="I77" s="2">
        <f>数据源!R109</f>
        <v>46</v>
      </c>
      <c r="J77" s="3">
        <f t="shared" si="68"/>
        <v>1</v>
      </c>
      <c r="K77" s="3">
        <f t="shared" si="69"/>
        <v>1</v>
      </c>
      <c r="L77" s="3" t="str">
        <f t="shared" si="63"/>
        <v>部件</v>
      </c>
      <c r="M77" s="3">
        <f t="shared" ca="1" si="64"/>
        <v>92103</v>
      </c>
      <c r="N77" s="3" t="str">
        <f t="shared" ca="1" si="65"/>
        <v>51111,52111,53111,51211,52211,53211,51221,52221,53221,91001,91003,91005,91101,91103,91105,91201,91203,91205,91002,91004,91006,91102,91104,91106,91202,91204,91206,92001,92003,92005,92101,92103</v>
      </c>
      <c r="O77" s="3" t="str">
        <f t="shared" si="66"/>
        <v>730,730,730,793,793,793,730,730,730,156,156,156,156,156,156,156,156,156,156,156,156,156,156,156,156,156,156,50,46,46,46,46</v>
      </c>
      <c r="P77" s="1" t="str">
        <f t="shared" si="67"/>
        <v>(2,3),(2,3),(2,3),(1,3),(1,3),(1,3),(1,1),(1,1),(1,1),(1,1),(1,1),(1,1),(1,1),(1,1),(1,1),(1,1),(1,1),(1,1),(1,1),(1,1),(1,1),(1,1),(1,1),(1,1),(1,1),(1,1),(1,1),(1,1),(1,1),(1,1),(1,1),(1,1)</v>
      </c>
      <c r="Q77" s="3" t="str">
        <f>IF(D77="坦克碎片",VLOOKUP(C77,道具信息!$N$2:$O$291,2,FALSE)&amp;"碎片",VLOOKUP(C77,道具信息!$N$2:$O$291,2,FALSE))</f>
        <v>T2部件</v>
      </c>
      <c r="R77" s="3">
        <f t="shared" si="46"/>
        <v>418</v>
      </c>
      <c r="S77" s="11">
        <f t="shared" si="47"/>
        <v>4.2000000000000003E-2</v>
      </c>
      <c r="T77" s="3" t="str">
        <f>VLOOKUP(Q77,道具信息!$Q$3:$S$20,2,FALSE)</f>
        <v>CHEST_ITEM_TYPE_T2_PART</v>
      </c>
      <c r="U77" s="3" t="str">
        <f>IF(COUNTIF(U$46:U76,T77)=0,T77,"")</f>
        <v/>
      </c>
      <c r="V77" s="3" t="str">
        <f t="shared" si="59"/>
        <v>CHEST_ITEM_TYPE_T1_SHARD,CHEST_ITEM_TYPE_T2_SHARD,CHEST_ITEM_TYPE_T1_PART,CHEST_ITEM_TYPE_T2_PART</v>
      </c>
      <c r="W77" s="13" t="str">
        <f t="shared" si="60"/>
        <v/>
      </c>
      <c r="X77" s="3" t="str">
        <f t="shared" si="61"/>
        <v/>
      </c>
      <c r="Y77" s="3" t="str">
        <f t="shared" si="62"/>
        <v>21.9%,45.8%,28.1%,4.2%</v>
      </c>
    </row>
    <row r="78" spans="2:25" x14ac:dyDescent="0.3">
      <c r="B78" s="2">
        <f>数据源!K110</f>
        <v>3</v>
      </c>
      <c r="C78" s="2" t="str">
        <f>数据源!L110</f>
        <v>T2MP5</v>
      </c>
      <c r="D78" s="2" t="str">
        <f>数据源!M110</f>
        <v>部件</v>
      </c>
      <c r="E78" s="2">
        <f>数据源!N110</f>
        <v>140.00000000000003</v>
      </c>
      <c r="F78" s="2">
        <f>数据源!O110</f>
        <v>1</v>
      </c>
      <c r="G78" s="2">
        <f>数据源!P110</f>
        <v>1.2999999999999999E-2</v>
      </c>
      <c r="H78" s="2">
        <f>数据源!Q110</f>
        <v>4.6428571428571421E-3</v>
      </c>
      <c r="I78" s="2">
        <f>数据源!R110</f>
        <v>46</v>
      </c>
      <c r="J78" s="3">
        <f t="shared" si="68"/>
        <v>1</v>
      </c>
      <c r="K78" s="3">
        <f t="shared" si="69"/>
        <v>1</v>
      </c>
      <c r="L78" s="3" t="str">
        <f t="shared" si="63"/>
        <v>部件</v>
      </c>
      <c r="M78" s="3">
        <f t="shared" ca="1" si="64"/>
        <v>92105</v>
      </c>
      <c r="N78" s="3" t="str">
        <f t="shared" ca="1" si="65"/>
        <v>51111,52111,53111,51211,52211,53211,51221,52221,53221,91001,91003,91005,91101,91103,91105,91201,91203,91205,91002,91004,91006,91102,91104,91106,91202,91204,91206,92001,92003,92005,92101,92103,92105</v>
      </c>
      <c r="O78" s="3" t="str">
        <f t="shared" si="66"/>
        <v>730,730,730,793,793,793,730,730,730,156,156,156,156,156,156,156,156,156,156,156,156,156,156,156,156,156,156,50,46,46,46,46,46</v>
      </c>
      <c r="P78" s="1" t="str">
        <f t="shared" si="67"/>
        <v>(2,3),(2,3),(2,3),(1,3),(1,3),(1,3),(1,1),(1,1),(1,1),(1,1),(1,1),(1,1),(1,1),(1,1),(1,1),(1,1),(1,1),(1,1),(1,1),(1,1),(1,1),(1,1),(1,1),(1,1),(1,1),(1,1),(1,1),(1,1),(1,1),(1,1),(1,1),(1,1),(1,1)</v>
      </c>
      <c r="Q78" s="3" t="str">
        <f>IF(D78="坦克碎片",VLOOKUP(C78,道具信息!$N$2:$O$291,2,FALSE)&amp;"碎片",VLOOKUP(C78,道具信息!$N$2:$O$291,2,FALSE))</f>
        <v>T2部件</v>
      </c>
      <c r="R78" s="3">
        <f t="shared" si="46"/>
        <v>418</v>
      </c>
      <c r="S78" s="11">
        <f t="shared" si="47"/>
        <v>4.2000000000000003E-2</v>
      </c>
      <c r="T78" s="3" t="str">
        <f>VLOOKUP(Q78,道具信息!$Q$3:$S$20,2,FALSE)</f>
        <v>CHEST_ITEM_TYPE_T2_PART</v>
      </c>
      <c r="U78" s="3" t="str">
        <f>IF(COUNTIF(U$46:U77,T78)=0,T78,"")</f>
        <v/>
      </c>
      <c r="V78" s="3" t="str">
        <f t="shared" si="59"/>
        <v>CHEST_ITEM_TYPE_T1_SHARD,CHEST_ITEM_TYPE_T2_SHARD,CHEST_ITEM_TYPE_T1_PART,CHEST_ITEM_TYPE_T2_PART</v>
      </c>
      <c r="W78" s="13" t="str">
        <f t="shared" si="60"/>
        <v/>
      </c>
      <c r="X78" s="3" t="str">
        <f t="shared" si="61"/>
        <v/>
      </c>
      <c r="Y78" s="3" t="str">
        <f t="shared" si="62"/>
        <v>21.9%,45.8%,28.1%,4.2%</v>
      </c>
    </row>
    <row r="79" spans="2:25" x14ac:dyDescent="0.3">
      <c r="B79" s="2">
        <f>数据源!K111</f>
        <v>3</v>
      </c>
      <c r="C79" s="2" t="str">
        <f>数据源!L111</f>
        <v>T2HP1</v>
      </c>
      <c r="D79" s="2" t="str">
        <f>数据源!M111</f>
        <v>部件</v>
      </c>
      <c r="E79" s="2">
        <f>数据源!N111</f>
        <v>140.00000000000003</v>
      </c>
      <c r="F79" s="2">
        <f>数据源!O111</f>
        <v>1</v>
      </c>
      <c r="G79" s="2">
        <f>数据源!P111</f>
        <v>1.2999999999999999E-2</v>
      </c>
      <c r="H79" s="2">
        <f>数据源!Q111</f>
        <v>4.6428571428571421E-3</v>
      </c>
      <c r="I79" s="2">
        <f>数据源!R111</f>
        <v>46</v>
      </c>
      <c r="J79" s="3">
        <f t="shared" si="68"/>
        <v>1</v>
      </c>
      <c r="K79" s="3">
        <f t="shared" si="69"/>
        <v>1</v>
      </c>
      <c r="L79" s="3" t="str">
        <f t="shared" si="63"/>
        <v>部件</v>
      </c>
      <c r="M79" s="3">
        <f t="shared" ca="1" si="64"/>
        <v>92201</v>
      </c>
      <c r="N79" s="3" t="str">
        <f t="shared" ca="1" si="65"/>
        <v>51111,52111,53111,51211,52211,53211,51221,52221,53221,91001,91003,91005,91101,91103,91105,91201,91203,91205,91002,91004,91006,91102,91104,91106,91202,91204,91206,92001,92003,92005,92101,92103,92105,92201</v>
      </c>
      <c r="O79" s="3" t="str">
        <f t="shared" si="66"/>
        <v>730,730,730,793,793,793,730,730,730,156,156,156,156,156,156,156,156,156,156,156,156,156,156,156,156,156,156,50,46,46,46,46,46,46</v>
      </c>
      <c r="P79" s="1" t="str">
        <f t="shared" si="67"/>
        <v>(2,3),(2,3),(2,3),(1,3),(1,3),(1,3),(1,1),(1,1),(1,1),(1,1),(1,1),(1,1),(1,1),(1,1),(1,1),(1,1),(1,1),(1,1),(1,1),(1,1),(1,1),(1,1),(1,1),(1,1),(1,1),(1,1),(1,1),(1,1),(1,1),(1,1),(1,1),(1,1),(1,1),(1,1)</v>
      </c>
      <c r="Q79" s="3" t="str">
        <f>IF(D79="坦克碎片",VLOOKUP(C79,道具信息!$N$2:$O$291,2,FALSE)&amp;"碎片",VLOOKUP(C79,道具信息!$N$2:$O$291,2,FALSE))</f>
        <v>T2部件</v>
      </c>
      <c r="R79" s="3">
        <f t="shared" si="46"/>
        <v>418</v>
      </c>
      <c r="S79" s="11">
        <f t="shared" si="47"/>
        <v>4.2000000000000003E-2</v>
      </c>
      <c r="T79" s="3" t="str">
        <f>VLOOKUP(Q79,道具信息!$Q$3:$S$20,2,FALSE)</f>
        <v>CHEST_ITEM_TYPE_T2_PART</v>
      </c>
      <c r="U79" s="3" t="str">
        <f>IF(COUNTIF(U$46:U78,T79)=0,T79,"")</f>
        <v/>
      </c>
      <c r="V79" s="3" t="str">
        <f t="shared" si="59"/>
        <v>CHEST_ITEM_TYPE_T1_SHARD,CHEST_ITEM_TYPE_T2_SHARD,CHEST_ITEM_TYPE_T1_PART,CHEST_ITEM_TYPE_T2_PART</v>
      </c>
      <c r="W79" s="13" t="str">
        <f t="shared" si="60"/>
        <v/>
      </c>
      <c r="X79" s="3" t="str">
        <f t="shared" si="61"/>
        <v/>
      </c>
      <c r="Y79" s="3" t="str">
        <f t="shared" si="62"/>
        <v>21.9%,45.8%,28.1%,4.2%</v>
      </c>
    </row>
    <row r="80" spans="2:25" x14ac:dyDescent="0.3">
      <c r="B80" s="2">
        <f>数据源!K112</f>
        <v>3</v>
      </c>
      <c r="C80" s="2" t="str">
        <f>数据源!L112</f>
        <v>T2HP3</v>
      </c>
      <c r="D80" s="2" t="str">
        <f>数据源!M112</f>
        <v>部件</v>
      </c>
      <c r="E80" s="2">
        <f>数据源!N112</f>
        <v>140.00000000000003</v>
      </c>
      <c r="F80" s="2">
        <f>数据源!O112</f>
        <v>1</v>
      </c>
      <c r="G80" s="2">
        <f>数据源!P112</f>
        <v>1.2999999999999999E-2</v>
      </c>
      <c r="H80" s="2">
        <f>数据源!Q112</f>
        <v>4.6428571428571421E-3</v>
      </c>
      <c r="I80" s="2">
        <f>数据源!R112</f>
        <v>46</v>
      </c>
      <c r="J80" s="3">
        <f t="shared" si="68"/>
        <v>1</v>
      </c>
      <c r="K80" s="3">
        <f t="shared" si="69"/>
        <v>1</v>
      </c>
      <c r="L80" s="3" t="str">
        <f t="shared" si="63"/>
        <v>部件</v>
      </c>
      <c r="M80" s="3">
        <f t="shared" ca="1" si="64"/>
        <v>92203</v>
      </c>
      <c r="N80" s="3" t="str">
        <f t="shared" ca="1" si="65"/>
        <v>51111,52111,53111,51211,52211,53211,51221,52221,53221,91001,91003,91005,91101,91103,91105,91201,91203,91205,91002,91004,91006,91102,91104,91106,91202,91204,91206,92001,92003,92005,92101,92103,92105,92201,92203</v>
      </c>
      <c r="O80" s="3" t="str">
        <f t="shared" si="66"/>
        <v>730,730,730,793,793,793,730,730,730,156,156,156,156,156,156,156,156,156,156,156,156,156,156,156,156,156,156,50,46,46,46,46,46,46,46</v>
      </c>
      <c r="P80" s="1" t="str">
        <f t="shared" si="67"/>
        <v>(2,3),(2,3),(2,3),(1,3),(1,3),(1,3),(1,1),(1,1),(1,1),(1,1),(1,1),(1,1),(1,1),(1,1),(1,1),(1,1),(1,1),(1,1),(1,1),(1,1),(1,1),(1,1),(1,1),(1,1),(1,1),(1,1),(1,1),(1,1),(1,1),(1,1),(1,1),(1,1),(1,1),(1,1),(1,1)</v>
      </c>
      <c r="Q80" s="3" t="str">
        <f>IF(D80="坦克碎片",VLOOKUP(C80,道具信息!$N$2:$O$291,2,FALSE)&amp;"碎片",VLOOKUP(C80,道具信息!$N$2:$O$291,2,FALSE))</f>
        <v>T2部件</v>
      </c>
      <c r="R80" s="3">
        <f t="shared" si="46"/>
        <v>418</v>
      </c>
      <c r="S80" s="11">
        <f t="shared" si="47"/>
        <v>4.2000000000000003E-2</v>
      </c>
      <c r="T80" s="3" t="str">
        <f>VLOOKUP(Q80,道具信息!$Q$3:$S$20,2,FALSE)</f>
        <v>CHEST_ITEM_TYPE_T2_PART</v>
      </c>
      <c r="U80" s="3" t="str">
        <f>IF(COUNTIF(U$46:U79,T80)=0,T80,"")</f>
        <v/>
      </c>
      <c r="V80" s="3" t="str">
        <f t="shared" si="59"/>
        <v>CHEST_ITEM_TYPE_T1_SHARD,CHEST_ITEM_TYPE_T2_SHARD,CHEST_ITEM_TYPE_T1_PART,CHEST_ITEM_TYPE_T2_PART</v>
      </c>
      <c r="W80" s="13" t="str">
        <f t="shared" si="60"/>
        <v/>
      </c>
      <c r="X80" s="3" t="str">
        <f t="shared" si="61"/>
        <v/>
      </c>
      <c r="Y80" s="3" t="str">
        <f t="shared" si="62"/>
        <v>21.9%,45.8%,28.1%,4.2%</v>
      </c>
    </row>
    <row r="81" spans="2:25" x14ac:dyDescent="0.3">
      <c r="B81" s="2">
        <f>数据源!K113</f>
        <v>3</v>
      </c>
      <c r="C81" s="2" t="str">
        <f>数据源!L113</f>
        <v>T2HP5</v>
      </c>
      <c r="D81" s="2" t="str">
        <f>数据源!M113</f>
        <v>部件</v>
      </c>
      <c r="E81" s="2">
        <f>数据源!N113</f>
        <v>140.00000000000003</v>
      </c>
      <c r="F81" s="2">
        <f>数据源!O113</f>
        <v>1</v>
      </c>
      <c r="G81" s="2">
        <f>数据源!P113</f>
        <v>1.2999999999999999E-2</v>
      </c>
      <c r="H81" s="2">
        <f>数据源!Q113</f>
        <v>4.6428571428571421E-3</v>
      </c>
      <c r="I81" s="2">
        <f>数据源!R113</f>
        <v>46</v>
      </c>
      <c r="J81" s="3">
        <f t="shared" si="68"/>
        <v>1</v>
      </c>
      <c r="K81" s="3">
        <f t="shared" si="69"/>
        <v>1</v>
      </c>
      <c r="L81" s="3" t="str">
        <f t="shared" si="63"/>
        <v>部件</v>
      </c>
      <c r="M81" s="3">
        <f t="shared" ca="1" si="64"/>
        <v>92205</v>
      </c>
      <c r="N81" s="3" t="str">
        <f t="shared" ca="1" si="65"/>
        <v>51111,52111,53111,51211,52211,53211,51221,52221,53221,91001,91003,91005,91101,91103,91105,91201,91203,91205,91002,91004,91006,91102,91104,91106,91202,91204,91206,92001,92003,92005,92101,92103,92105,92201,92203,92205</v>
      </c>
      <c r="O81" s="3" t="str">
        <f t="shared" si="66"/>
        <v>730,730,730,793,793,793,730,730,730,156,156,156,156,156,156,156,156,156,156,156,156,156,156,156,156,156,156,50,46,46,46,46,46,46,46,46</v>
      </c>
      <c r="P81" s="1" t="str">
        <f t="shared" si="67"/>
        <v>(2,3),(2,3),(2,3),(1,3),(1,3),(1,3),(1,1),(1,1),(1,1),(1,1),(1,1),(1,1),(1,1),(1,1),(1,1),(1,1),(1,1),(1,1),(1,1),(1,1),(1,1),(1,1),(1,1),(1,1),(1,1),(1,1),(1,1),(1,1),(1,1),(1,1),(1,1),(1,1),(1,1),(1,1),(1,1),(1,1)</v>
      </c>
      <c r="Q81" s="3" t="str">
        <f>IF(D81="坦克碎片",VLOOKUP(C81,道具信息!$N$2:$O$291,2,FALSE)&amp;"碎片",VLOOKUP(C81,道具信息!$N$2:$O$291,2,FALSE))</f>
        <v>T2部件</v>
      </c>
      <c r="R81" s="3">
        <f t="shared" si="46"/>
        <v>418</v>
      </c>
      <c r="S81" s="11">
        <f t="shared" si="47"/>
        <v>4.2000000000000003E-2</v>
      </c>
      <c r="T81" s="3" t="str">
        <f>VLOOKUP(Q81,道具信息!$Q$3:$S$20,2,FALSE)</f>
        <v>CHEST_ITEM_TYPE_T2_PART</v>
      </c>
      <c r="U81" s="3" t="str">
        <f>IF(COUNTIF(U$46:U80,T81)=0,T81,"")</f>
        <v/>
      </c>
      <c r="V81" s="3" t="str">
        <f t="shared" si="59"/>
        <v>CHEST_ITEM_TYPE_T1_SHARD,CHEST_ITEM_TYPE_T2_SHARD,CHEST_ITEM_TYPE_T1_PART,CHEST_ITEM_TYPE_T2_PART</v>
      </c>
      <c r="W81" s="13" t="str">
        <f t="shared" si="60"/>
        <v/>
      </c>
      <c r="X81" s="3" t="str">
        <f t="shared" si="61"/>
        <v/>
      </c>
      <c r="Y81" s="3" t="str">
        <f t="shared" si="62"/>
        <v>21.9%,45.8%,28.1%,4.2%</v>
      </c>
    </row>
    <row r="82" spans="2:25" x14ac:dyDescent="0.3">
      <c r="N82" s="3" t="str">
        <f ca="1">"["&amp;N81&amp;"]"</f>
        <v>[51111,52111,53111,51211,52211,53211,51221,52221,53221,91001,91003,91005,91101,91103,91105,91201,91203,91205,91002,91004,91006,91102,91104,91106,91202,91204,91206,92001,92003,92005,92101,92103,92105,92201,92203,92205]</v>
      </c>
      <c r="O82" s="3" t="str">
        <f>"["&amp;O81&amp;"]"</f>
        <v>[730,730,730,793,793,793,730,730,730,156,156,156,156,156,156,156,156,156,156,156,156,156,156,156,156,156,156,50,46,46,46,46,46,46,46,46]</v>
      </c>
      <c r="P82" s="3" t="str">
        <f>"["&amp;P81&amp;"]"</f>
        <v>[(2,3),(2,3),(2,3),(1,3),(1,3),(1,3),(1,1),(1,1),(1,1),(1,1),(1,1),(1,1),(1,1),(1,1),(1,1),(1,1),(1,1),(1,1),(1,1),(1,1),(1,1),(1,1),(1,1),(1,1),(1,1),(1,1),(1,1),(1,1),(1,1),(1,1),(1,1),(1,1),(1,1),(1,1),(1,1),(1,1)]</v>
      </c>
      <c r="V82" s="3" t="str">
        <f>"["&amp;V81&amp;"]"</f>
        <v>[CHEST_ITEM_TYPE_T1_SHARD,CHEST_ITEM_TYPE_T2_SHARD,CHEST_ITEM_TYPE_T1_PART,CHEST_ITEM_TYPE_T2_PART]</v>
      </c>
      <c r="Y82" s="3" t="str">
        <f>"["&amp;Y81&amp;"]"</f>
        <v>[21.9%,45.8%,28.1%,4.2%]</v>
      </c>
    </row>
    <row r="84" spans="2:25" x14ac:dyDescent="0.3">
      <c r="B84" s="2" t="str">
        <f>数据源!K116</f>
        <v>联赛等级</v>
      </c>
      <c r="C84" s="2" t="str">
        <f>数据源!L116</f>
        <v>道具名称</v>
      </c>
      <c r="D84" s="2" t="str">
        <f>数据源!M116</f>
        <v>对应大类</v>
      </c>
      <c r="E84" s="2" t="str">
        <f>数据源!N116</f>
        <v>道具价值</v>
      </c>
      <c r="F84" s="2" t="str">
        <f>数据源!O116</f>
        <v>抽取个数</v>
      </c>
      <c r="G84" s="2" t="str">
        <f>数据源!P116</f>
        <v>价值比例</v>
      </c>
      <c r="H84" s="2" t="str">
        <f>数据源!Q116</f>
        <v>产出概率</v>
      </c>
      <c r="I84" s="2" t="str">
        <f>数据源!R116</f>
        <v>权重值</v>
      </c>
      <c r="J84" s="7" t="s">
        <v>234</v>
      </c>
      <c r="K84" s="7" t="s">
        <v>235</v>
      </c>
      <c r="L84" s="3" t="s">
        <v>222</v>
      </c>
      <c r="M84" s="3" t="s">
        <v>220</v>
      </c>
      <c r="N84" s="3" t="s">
        <v>224</v>
      </c>
      <c r="O84" s="3" t="s">
        <v>225</v>
      </c>
      <c r="P84" s="3" t="s">
        <v>226</v>
      </c>
      <c r="Q84" s="8" t="s">
        <v>244</v>
      </c>
      <c r="R84" s="8" t="s">
        <v>245</v>
      </c>
      <c r="S84" s="8" t="s">
        <v>246</v>
      </c>
    </row>
    <row r="85" spans="2:25" x14ac:dyDescent="0.3">
      <c r="B85" s="2">
        <f>数据源!K117</f>
        <v>4</v>
      </c>
      <c r="C85" s="2" t="str">
        <f>数据源!L117</f>
        <v>二号</v>
      </c>
      <c r="D85" s="2" t="str">
        <f>数据源!M117</f>
        <v>坦克碎片</v>
      </c>
      <c r="E85" s="2">
        <f>数据源!N117</f>
        <v>21</v>
      </c>
      <c r="F85" s="2">
        <f>数据源!O117</f>
        <v>2.5</v>
      </c>
      <c r="G85" s="2">
        <f>数据源!P117</f>
        <v>0.13869999999999999</v>
      </c>
      <c r="H85" s="2">
        <f>数据源!Q117</f>
        <v>0.1320952380952381</v>
      </c>
      <c r="I85" s="2">
        <f>数据源!R117</f>
        <v>1321</v>
      </c>
      <c r="J85" s="3">
        <f>ROUNDUP(IF(F85&gt;1,F85-ROUNDDOWN(SQRT(F85),0),F85),0)</f>
        <v>2</v>
      </c>
      <c r="K85" s="3">
        <f>F85*2-J85</f>
        <v>3</v>
      </c>
      <c r="L85" s="3" t="str">
        <f>RIGHT(D85,2)</f>
        <v>碎片</v>
      </c>
      <c r="M85" s="3">
        <f ca="1">IF(OR(L85="坦克",L85="碎片"),VLOOKUP(C85,INDIRECT("坦克ID"),MATCH(L85&amp;"ID",INDIRECT("坦克标头"),0),FALSE),VLOOKUP(C85,INDIRECT(L85&amp;"ID"),2,FALSE))</f>
        <v>51211</v>
      </c>
      <c r="N85" s="3">
        <f ca="1">M85</f>
        <v>51211</v>
      </c>
      <c r="O85" s="3">
        <f>I85</f>
        <v>1321</v>
      </c>
      <c r="P85" s="1" t="str">
        <f>"("&amp;J85&amp;","&amp;K85&amp;")"</f>
        <v>(2,3)</v>
      </c>
      <c r="Q85" s="3" t="str">
        <f>IF(D85="坦克碎片",VLOOKUP(C85,道具信息!$N$2:$O$291,2,FALSE)&amp;"碎片",VLOOKUP(C85,道具信息!$N$2:$O$291,2,FALSE))</f>
        <v>T2坦克碎片</v>
      </c>
      <c r="R85" s="3">
        <f t="shared" ref="R85:R126" si="70">SUMIFS(I:I,Q:Q,Q85,B:B,B85)</f>
        <v>6582</v>
      </c>
      <c r="S85" s="11">
        <f t="shared" ref="S85:S126" si="71">ROUND(R85/SUMIF(B:B,B85,I:I),3)</f>
        <v>0.66</v>
      </c>
      <c r="T85" s="3" t="str">
        <f>VLOOKUP(Q85,道具信息!$Q$3:$S$20,2,FALSE)</f>
        <v>CHEST_ITEM_TYPE_T2_SHARD</v>
      </c>
      <c r="U85" s="3" t="str">
        <f>T85</f>
        <v>CHEST_ITEM_TYPE_T2_SHARD</v>
      </c>
      <c r="V85" s="3" t="str">
        <f>U85</f>
        <v>CHEST_ITEM_TYPE_T2_SHARD</v>
      </c>
      <c r="W85" s="13">
        <f>IF(U85&lt;&gt;"",ROUND(S85*100%,3),"")</f>
        <v>0.66</v>
      </c>
      <c r="X85" s="3" t="str">
        <f>TEXT(W85,"0.0%")</f>
        <v>66.0%</v>
      </c>
      <c r="Y85" s="3" t="str">
        <f>X85</f>
        <v>66.0%</v>
      </c>
    </row>
    <row r="86" spans="2:25" x14ac:dyDescent="0.3">
      <c r="B86" s="2">
        <f>数据源!K118</f>
        <v>4</v>
      </c>
      <c r="C86" s="2" t="str">
        <f>数据源!L118</f>
        <v>T-34</v>
      </c>
      <c r="D86" s="2" t="str">
        <f>数据源!M118</f>
        <v>坦克碎片</v>
      </c>
      <c r="E86" s="2">
        <f>数据源!N118</f>
        <v>21</v>
      </c>
      <c r="F86" s="2">
        <f>数据源!O118</f>
        <v>2.5</v>
      </c>
      <c r="G86" s="2">
        <f>数据源!P118</f>
        <v>0.13869999999999999</v>
      </c>
      <c r="H86" s="2">
        <f>数据源!Q118</f>
        <v>0.1320952380952381</v>
      </c>
      <c r="I86" s="2">
        <f>数据源!R118</f>
        <v>1321</v>
      </c>
      <c r="J86" s="3">
        <f t="shared" ref="J86:J111" si="72">ROUNDUP(IF(F86&gt;1,F86-ROUNDDOWN(SQRT(F86),0),F86),0)</f>
        <v>2</v>
      </c>
      <c r="K86" s="3">
        <f t="shared" ref="K86:K111" si="73">F86*2-J86</f>
        <v>3</v>
      </c>
      <c r="L86" s="3" t="str">
        <f t="shared" ref="L86:L99" si="74">RIGHT(D86,2)</f>
        <v>碎片</v>
      </c>
      <c r="M86" s="3">
        <f t="shared" ref="M86:M99" ca="1" si="75">IF(OR(L86="坦克",L86="碎片"),VLOOKUP(C86,INDIRECT("坦克ID"),MATCH(L86&amp;"ID",INDIRECT("坦克标头"),0),FALSE),VLOOKUP(C86,INDIRECT(L86&amp;"ID"),2,FALSE))</f>
        <v>52211</v>
      </c>
      <c r="N86" s="3" t="str">
        <f ca="1">N85&amp;","&amp;M86</f>
        <v>51211,52211</v>
      </c>
      <c r="O86" s="3" t="str">
        <f>O85&amp;","&amp;I86</f>
        <v>1321,1321</v>
      </c>
      <c r="P86" s="1" t="str">
        <f>P85&amp;","&amp;"("&amp;J86&amp;","&amp;K86&amp;")"</f>
        <v>(2,3),(2,3)</v>
      </c>
      <c r="Q86" s="3" t="str">
        <f>IF(D86="坦克碎片",VLOOKUP(C86,道具信息!$N$2:$O$291,2,FALSE)&amp;"碎片",VLOOKUP(C86,道具信息!$N$2:$O$291,2,FALSE))</f>
        <v>T2坦克碎片</v>
      </c>
      <c r="R86" s="3">
        <f t="shared" si="70"/>
        <v>6582</v>
      </c>
      <c r="S86" s="11">
        <f t="shared" si="71"/>
        <v>0.66</v>
      </c>
      <c r="T86" s="3" t="str">
        <f>VLOOKUP(Q86,道具信息!$Q$3:$S$20,2,FALSE)</f>
        <v>CHEST_ITEM_TYPE_T2_SHARD</v>
      </c>
      <c r="U86" s="3" t="str">
        <f>IF(COUNTIF(U$85:U85,T86)=0,T86,"")</f>
        <v/>
      </c>
      <c r="V86" s="3" t="str">
        <f>IF(U86&lt;&gt;"",V85&amp;","&amp;U86,V85)</f>
        <v>CHEST_ITEM_TYPE_T2_SHARD</v>
      </c>
      <c r="W86" s="13" t="str">
        <f t="shared" ref="W86" si="76">IF(U86&lt;&gt;"",ROUND(S86*100%,3),"")</f>
        <v/>
      </c>
      <c r="X86" s="3" t="str">
        <f t="shared" ref="X86" si="77">TEXT(W86,"0.0%")</f>
        <v/>
      </c>
      <c r="Y86" s="3" t="str">
        <f>IF(X86&lt;&gt;"",Y85&amp;","&amp;X86,Y85)</f>
        <v>66.0%</v>
      </c>
    </row>
    <row r="87" spans="2:25" x14ac:dyDescent="0.3">
      <c r="B87" s="2">
        <f>数据源!K119</f>
        <v>4</v>
      </c>
      <c r="C87" s="2" t="str">
        <f>数据源!L119</f>
        <v>KV-1</v>
      </c>
      <c r="D87" s="2" t="str">
        <f>数据源!M119</f>
        <v>坦克碎片</v>
      </c>
      <c r="E87" s="2">
        <f>数据源!N119</f>
        <v>21</v>
      </c>
      <c r="F87" s="2">
        <f>数据源!O119</f>
        <v>2.5</v>
      </c>
      <c r="G87" s="2">
        <f>数据源!P119</f>
        <v>0.13869999999999999</v>
      </c>
      <c r="H87" s="2">
        <f>数据源!Q119</f>
        <v>0.1320952380952381</v>
      </c>
      <c r="I87" s="2">
        <f>数据源!R119</f>
        <v>1321</v>
      </c>
      <c r="J87" s="3">
        <f t="shared" si="72"/>
        <v>2</v>
      </c>
      <c r="K87" s="3">
        <f t="shared" si="73"/>
        <v>3</v>
      </c>
      <c r="L87" s="3" t="str">
        <f t="shared" si="74"/>
        <v>碎片</v>
      </c>
      <c r="M87" s="3">
        <f t="shared" ca="1" si="75"/>
        <v>53211</v>
      </c>
      <c r="N87" s="3" t="str">
        <f t="shared" ref="N87:N99" ca="1" si="78">N86&amp;","&amp;M87</f>
        <v>51211,52211,53211</v>
      </c>
      <c r="O87" s="3" t="str">
        <f t="shared" ref="O87:O99" si="79">O86&amp;","&amp;I87</f>
        <v>1321,1321,1321</v>
      </c>
      <c r="P87" s="1" t="str">
        <f t="shared" ref="P87:P99" si="80">P86&amp;","&amp;"("&amp;J87&amp;","&amp;K87&amp;")"</f>
        <v>(2,3),(2,3),(2,3)</v>
      </c>
      <c r="Q87" s="3" t="str">
        <f>IF(D87="坦克碎片",VLOOKUP(C87,道具信息!$N$2:$O$291,2,FALSE)&amp;"碎片",VLOOKUP(C87,道具信息!$N$2:$O$291,2,FALSE))</f>
        <v>T2坦克碎片</v>
      </c>
      <c r="R87" s="3">
        <f t="shared" si="70"/>
        <v>6582</v>
      </c>
      <c r="S87" s="11">
        <f t="shared" si="71"/>
        <v>0.66</v>
      </c>
      <c r="T87" s="3" t="str">
        <f>VLOOKUP(Q87,道具信息!$Q$3:$S$20,2,FALSE)</f>
        <v>CHEST_ITEM_TYPE_T2_SHARD</v>
      </c>
      <c r="U87" s="3" t="str">
        <f>IF(COUNTIF(U$85:U86,T87)=0,T87,"")</f>
        <v/>
      </c>
      <c r="V87" s="3" t="str">
        <f t="shared" ref="V87:V126" si="81">IF(U87&lt;&gt;"",V86&amp;","&amp;U87,V86)</f>
        <v>CHEST_ITEM_TYPE_T2_SHARD</v>
      </c>
      <c r="W87" s="13" t="str">
        <f t="shared" ref="W87:W126" si="82">IF(U87&lt;&gt;"",ROUND(S87*100%,3),"")</f>
        <v/>
      </c>
      <c r="X87" s="3" t="str">
        <f t="shared" ref="X87:X126" si="83">TEXT(W87,"0.0%")</f>
        <v/>
      </c>
      <c r="Y87" s="3" t="str">
        <f t="shared" ref="Y87:Y126" si="84">IF(X87&lt;&gt;"",Y86&amp;","&amp;X87,Y86)</f>
        <v>66.0%</v>
      </c>
    </row>
    <row r="88" spans="2:25" x14ac:dyDescent="0.3">
      <c r="B88" s="2">
        <f>数据源!K120</f>
        <v>4</v>
      </c>
      <c r="C88" s="2" t="str">
        <f>数据源!L120</f>
        <v>Puma</v>
      </c>
      <c r="D88" s="2" t="str">
        <f>数据源!M120</f>
        <v>坦克碎片</v>
      </c>
      <c r="E88" s="2">
        <f>数据源!N120</f>
        <v>46</v>
      </c>
      <c r="F88" s="2">
        <f>数据源!O120</f>
        <v>1</v>
      </c>
      <c r="G88" s="2">
        <f>数据源!P120</f>
        <v>8.0299999999999996E-2</v>
      </c>
      <c r="H88" s="2">
        <f>数据源!Q120</f>
        <v>8.7282608695652172E-2</v>
      </c>
      <c r="I88" s="2">
        <f>数据源!R120</f>
        <v>873</v>
      </c>
      <c r="J88" s="3">
        <f t="shared" si="72"/>
        <v>1</v>
      </c>
      <c r="K88" s="3">
        <f t="shared" si="73"/>
        <v>1</v>
      </c>
      <c r="L88" s="3" t="str">
        <f t="shared" si="74"/>
        <v>碎片</v>
      </c>
      <c r="M88" s="3">
        <f t="shared" ca="1" si="75"/>
        <v>51221</v>
      </c>
      <c r="N88" s="3" t="str">
        <f t="shared" ca="1" si="78"/>
        <v>51211,52211,53211,51221</v>
      </c>
      <c r="O88" s="3" t="str">
        <f t="shared" si="79"/>
        <v>1321,1321,1321,873</v>
      </c>
      <c r="P88" s="1" t="str">
        <f t="shared" si="80"/>
        <v>(2,3),(2,3),(2,3),(1,1)</v>
      </c>
      <c r="Q88" s="3" t="str">
        <f>IF(D88="坦克碎片",VLOOKUP(C88,道具信息!$N$2:$O$291,2,FALSE)&amp;"碎片",VLOOKUP(C88,道具信息!$N$2:$O$291,2,FALSE))</f>
        <v>T2坦克碎片</v>
      </c>
      <c r="R88" s="3">
        <f t="shared" si="70"/>
        <v>6582</v>
      </c>
      <c r="S88" s="11">
        <f t="shared" si="71"/>
        <v>0.66</v>
      </c>
      <c r="T88" s="3" t="str">
        <f>VLOOKUP(Q88,道具信息!$Q$3:$S$20,2,FALSE)</f>
        <v>CHEST_ITEM_TYPE_T2_SHARD</v>
      </c>
      <c r="U88" s="3" t="str">
        <f>IF(COUNTIF(U$85:U87,T88)=0,T88,"")</f>
        <v/>
      </c>
      <c r="V88" s="3" t="str">
        <f t="shared" si="81"/>
        <v>CHEST_ITEM_TYPE_T2_SHARD</v>
      </c>
      <c r="W88" s="13" t="str">
        <f t="shared" si="82"/>
        <v/>
      </c>
      <c r="X88" s="3" t="str">
        <f t="shared" si="83"/>
        <v/>
      </c>
      <c r="Y88" s="3" t="str">
        <f t="shared" si="84"/>
        <v>66.0%</v>
      </c>
    </row>
    <row r="89" spans="2:25" x14ac:dyDescent="0.3">
      <c r="B89" s="2">
        <f>数据源!K121</f>
        <v>4</v>
      </c>
      <c r="C89" s="2" t="str">
        <f>数据源!L121</f>
        <v>四号</v>
      </c>
      <c r="D89" s="2" t="str">
        <f>数据源!M121</f>
        <v>坦克碎片</v>
      </c>
      <c r="E89" s="2">
        <f>数据源!N121</f>
        <v>46</v>
      </c>
      <c r="F89" s="2">
        <f>数据源!O121</f>
        <v>1</v>
      </c>
      <c r="G89" s="2">
        <f>数据源!P121</f>
        <v>8.0299999999999996E-2</v>
      </c>
      <c r="H89" s="2">
        <f>数据源!Q121</f>
        <v>8.7282608695652172E-2</v>
      </c>
      <c r="I89" s="2">
        <f>数据源!R121</f>
        <v>873</v>
      </c>
      <c r="J89" s="3">
        <f t="shared" si="72"/>
        <v>1</v>
      </c>
      <c r="K89" s="3">
        <f t="shared" si="73"/>
        <v>1</v>
      </c>
      <c r="L89" s="3" t="str">
        <f t="shared" si="74"/>
        <v>碎片</v>
      </c>
      <c r="M89" s="3">
        <f t="shared" ca="1" si="75"/>
        <v>52221</v>
      </c>
      <c r="N89" s="3" t="str">
        <f t="shared" ca="1" si="78"/>
        <v>51211,52211,53211,51221,52221</v>
      </c>
      <c r="O89" s="3" t="str">
        <f t="shared" si="79"/>
        <v>1321,1321,1321,873,873</v>
      </c>
      <c r="P89" s="1" t="str">
        <f t="shared" si="80"/>
        <v>(2,3),(2,3),(2,3),(1,1),(1,1)</v>
      </c>
      <c r="Q89" s="3" t="str">
        <f>IF(D89="坦克碎片",VLOOKUP(C89,道具信息!$N$2:$O$291,2,FALSE)&amp;"碎片",VLOOKUP(C89,道具信息!$N$2:$O$291,2,FALSE))</f>
        <v>T2坦克碎片</v>
      </c>
      <c r="R89" s="3">
        <f t="shared" si="70"/>
        <v>6582</v>
      </c>
      <c r="S89" s="11">
        <f t="shared" si="71"/>
        <v>0.66</v>
      </c>
      <c r="T89" s="3" t="str">
        <f>VLOOKUP(Q89,道具信息!$Q$3:$S$20,2,FALSE)</f>
        <v>CHEST_ITEM_TYPE_T2_SHARD</v>
      </c>
      <c r="U89" s="3" t="str">
        <f>IF(COUNTIF(U$85:U88,T89)=0,T89,"")</f>
        <v/>
      </c>
      <c r="V89" s="3" t="str">
        <f t="shared" si="81"/>
        <v>CHEST_ITEM_TYPE_T2_SHARD</v>
      </c>
      <c r="W89" s="13" t="str">
        <f t="shared" si="82"/>
        <v/>
      </c>
      <c r="X89" s="3" t="str">
        <f t="shared" si="83"/>
        <v/>
      </c>
      <c r="Y89" s="3" t="str">
        <f t="shared" si="84"/>
        <v>66.0%</v>
      </c>
    </row>
    <row r="90" spans="2:25" x14ac:dyDescent="0.3">
      <c r="B90" s="2">
        <f>数据源!K122</f>
        <v>4</v>
      </c>
      <c r="C90" s="2" t="str">
        <f>数据源!L122</f>
        <v>丘吉尔</v>
      </c>
      <c r="D90" s="2" t="str">
        <f>数据源!M122</f>
        <v>坦克碎片</v>
      </c>
      <c r="E90" s="2">
        <f>数据源!N122</f>
        <v>46</v>
      </c>
      <c r="F90" s="2">
        <f>数据源!O122</f>
        <v>1</v>
      </c>
      <c r="G90" s="2">
        <f>数据源!P122</f>
        <v>8.0299999999999996E-2</v>
      </c>
      <c r="H90" s="2">
        <f>数据源!Q122</f>
        <v>8.7282608695652172E-2</v>
      </c>
      <c r="I90" s="2">
        <f>数据源!R122</f>
        <v>873</v>
      </c>
      <c r="J90" s="3">
        <f t="shared" si="72"/>
        <v>1</v>
      </c>
      <c r="K90" s="3">
        <f t="shared" si="73"/>
        <v>1</v>
      </c>
      <c r="L90" s="3" t="str">
        <f t="shared" si="74"/>
        <v>碎片</v>
      </c>
      <c r="M90" s="3">
        <f t="shared" ca="1" si="75"/>
        <v>53221</v>
      </c>
      <c r="N90" s="3" t="str">
        <f t="shared" ca="1" si="78"/>
        <v>51211,52211,53211,51221,52221,53221</v>
      </c>
      <c r="O90" s="3" t="str">
        <f t="shared" si="79"/>
        <v>1321,1321,1321,873,873,873</v>
      </c>
      <c r="P90" s="1" t="str">
        <f t="shared" si="80"/>
        <v>(2,3),(2,3),(2,3),(1,1),(1,1),(1,1)</v>
      </c>
      <c r="Q90" s="3" t="str">
        <f>IF(D90="坦克碎片",VLOOKUP(C90,道具信息!$N$2:$O$291,2,FALSE)&amp;"碎片",VLOOKUP(C90,道具信息!$N$2:$O$291,2,FALSE))</f>
        <v>T2坦克碎片</v>
      </c>
      <c r="R90" s="3">
        <f t="shared" si="70"/>
        <v>6582</v>
      </c>
      <c r="S90" s="11">
        <f t="shared" si="71"/>
        <v>0.66</v>
      </c>
      <c r="T90" s="3" t="str">
        <f>VLOOKUP(Q90,道具信息!$Q$3:$S$20,2,FALSE)</f>
        <v>CHEST_ITEM_TYPE_T2_SHARD</v>
      </c>
      <c r="U90" s="3" t="str">
        <f>IF(COUNTIF(U$85:U89,T90)=0,T90,"")</f>
        <v/>
      </c>
      <c r="V90" s="3" t="str">
        <f t="shared" si="81"/>
        <v>CHEST_ITEM_TYPE_T2_SHARD</v>
      </c>
      <c r="W90" s="13" t="str">
        <f t="shared" si="82"/>
        <v/>
      </c>
      <c r="X90" s="3" t="str">
        <f t="shared" si="83"/>
        <v/>
      </c>
      <c r="Y90" s="3" t="str">
        <f t="shared" si="84"/>
        <v>66.0%</v>
      </c>
    </row>
    <row r="91" spans="2:25" x14ac:dyDescent="0.3">
      <c r="B91" s="2">
        <f>数据源!K123</f>
        <v>4</v>
      </c>
      <c r="C91" s="2" t="str">
        <f>数据源!L123</f>
        <v>T1LP1</v>
      </c>
      <c r="D91" s="2" t="str">
        <f>数据源!M123</f>
        <v>部件</v>
      </c>
      <c r="E91" s="2">
        <f>数据源!N123</f>
        <v>35</v>
      </c>
      <c r="F91" s="2">
        <f>数据源!O123</f>
        <v>1</v>
      </c>
      <c r="G91" s="2">
        <f>数据源!P123</f>
        <v>1.0999999999999999E-2</v>
      </c>
      <c r="H91" s="2">
        <f>数据源!Q123</f>
        <v>1.5714285714285712E-2</v>
      </c>
      <c r="I91" s="2">
        <f>数据源!R123</f>
        <v>157</v>
      </c>
      <c r="J91" s="3">
        <f t="shared" si="72"/>
        <v>1</v>
      </c>
      <c r="K91" s="3">
        <f t="shared" si="73"/>
        <v>1</v>
      </c>
      <c r="L91" s="3" t="str">
        <f t="shared" si="74"/>
        <v>部件</v>
      </c>
      <c r="M91" s="3">
        <f t="shared" ca="1" si="75"/>
        <v>91001</v>
      </c>
      <c r="N91" s="3" t="str">
        <f t="shared" ca="1" si="78"/>
        <v>51211,52211,53211,51221,52221,53221,91001</v>
      </c>
      <c r="O91" s="3" t="str">
        <f t="shared" si="79"/>
        <v>1321,1321,1321,873,873,873,157</v>
      </c>
      <c r="P91" s="1" t="str">
        <f t="shared" si="80"/>
        <v>(2,3),(2,3),(2,3),(1,1),(1,1),(1,1),(1,1)</v>
      </c>
      <c r="Q91" s="3" t="str">
        <f>IF(D91="坦克碎片",VLOOKUP(C91,道具信息!$N$2:$O$291,2,FALSE)&amp;"碎片",VLOOKUP(C91,道具信息!$N$2:$O$291,2,FALSE))</f>
        <v>T1部件</v>
      </c>
      <c r="R91" s="3">
        <f t="shared" si="70"/>
        <v>2826</v>
      </c>
      <c r="S91" s="11">
        <f t="shared" si="71"/>
        <v>0.28299999999999997</v>
      </c>
      <c r="T91" s="3" t="str">
        <f>VLOOKUP(Q91,道具信息!$Q$3:$S$20,2,FALSE)</f>
        <v>CHEST_ITEM_TYPE_T1_PART</v>
      </c>
      <c r="U91" s="3" t="str">
        <f>IF(COUNTIF(U$85:U90,T91)=0,T91,"")</f>
        <v>CHEST_ITEM_TYPE_T1_PART</v>
      </c>
      <c r="V91" s="3" t="str">
        <f t="shared" si="81"/>
        <v>CHEST_ITEM_TYPE_T2_SHARD,CHEST_ITEM_TYPE_T1_PART</v>
      </c>
      <c r="W91" s="13">
        <f t="shared" si="82"/>
        <v>0.28299999999999997</v>
      </c>
      <c r="X91" s="3" t="str">
        <f t="shared" si="83"/>
        <v>28.3%</v>
      </c>
      <c r="Y91" s="3" t="str">
        <f t="shared" si="84"/>
        <v>66.0%,28.3%</v>
      </c>
    </row>
    <row r="92" spans="2:25" x14ac:dyDescent="0.3">
      <c r="B92" s="2">
        <f>数据源!K124</f>
        <v>4</v>
      </c>
      <c r="C92" s="2" t="str">
        <f>数据源!L124</f>
        <v>T1LP3</v>
      </c>
      <c r="D92" s="2" t="str">
        <f>数据源!M124</f>
        <v>部件</v>
      </c>
      <c r="E92" s="2">
        <f>数据源!N124</f>
        <v>35</v>
      </c>
      <c r="F92" s="2">
        <f>数据源!O124</f>
        <v>1</v>
      </c>
      <c r="G92" s="2">
        <f>数据源!P124</f>
        <v>1.0999999999999999E-2</v>
      </c>
      <c r="H92" s="2">
        <f>数据源!Q124</f>
        <v>1.5714285714285712E-2</v>
      </c>
      <c r="I92" s="2">
        <f>数据源!R124</f>
        <v>157</v>
      </c>
      <c r="J92" s="3">
        <f t="shared" si="72"/>
        <v>1</v>
      </c>
      <c r="K92" s="3">
        <f t="shared" si="73"/>
        <v>1</v>
      </c>
      <c r="L92" s="3" t="str">
        <f t="shared" si="74"/>
        <v>部件</v>
      </c>
      <c r="M92" s="3">
        <f t="shared" ca="1" si="75"/>
        <v>91003</v>
      </c>
      <c r="N92" s="3" t="str">
        <f t="shared" ca="1" si="78"/>
        <v>51211,52211,53211,51221,52221,53221,91001,91003</v>
      </c>
      <c r="O92" s="3" t="str">
        <f t="shared" si="79"/>
        <v>1321,1321,1321,873,873,873,157,157</v>
      </c>
      <c r="P92" s="1" t="str">
        <f t="shared" si="80"/>
        <v>(2,3),(2,3),(2,3),(1,1),(1,1),(1,1),(1,1),(1,1)</v>
      </c>
      <c r="Q92" s="3" t="str">
        <f>IF(D92="坦克碎片",VLOOKUP(C92,道具信息!$N$2:$O$291,2,FALSE)&amp;"碎片",VLOOKUP(C92,道具信息!$N$2:$O$291,2,FALSE))</f>
        <v>T1部件</v>
      </c>
      <c r="R92" s="3">
        <f t="shared" si="70"/>
        <v>2826</v>
      </c>
      <c r="S92" s="11">
        <f t="shared" si="71"/>
        <v>0.28299999999999997</v>
      </c>
      <c r="T92" s="3" t="str">
        <f>VLOOKUP(Q92,道具信息!$Q$3:$S$20,2,FALSE)</f>
        <v>CHEST_ITEM_TYPE_T1_PART</v>
      </c>
      <c r="U92" s="3" t="str">
        <f>IF(COUNTIF(U$85:U91,T92)=0,T92,"")</f>
        <v/>
      </c>
      <c r="V92" s="3" t="str">
        <f t="shared" si="81"/>
        <v>CHEST_ITEM_TYPE_T2_SHARD,CHEST_ITEM_TYPE_T1_PART</v>
      </c>
      <c r="W92" s="13" t="str">
        <f t="shared" si="82"/>
        <v/>
      </c>
      <c r="X92" s="3" t="str">
        <f t="shared" si="83"/>
        <v/>
      </c>
      <c r="Y92" s="3" t="str">
        <f t="shared" si="84"/>
        <v>66.0%,28.3%</v>
      </c>
    </row>
    <row r="93" spans="2:25" x14ac:dyDescent="0.3">
      <c r="B93" s="2">
        <f>数据源!K125</f>
        <v>4</v>
      </c>
      <c r="C93" s="2" t="str">
        <f>数据源!L125</f>
        <v>T1LP5</v>
      </c>
      <c r="D93" s="2" t="str">
        <f>数据源!M125</f>
        <v>部件</v>
      </c>
      <c r="E93" s="2">
        <f>数据源!N125</f>
        <v>35</v>
      </c>
      <c r="F93" s="2">
        <f>数据源!O125</f>
        <v>1</v>
      </c>
      <c r="G93" s="2">
        <f>数据源!P125</f>
        <v>1.0999999999999999E-2</v>
      </c>
      <c r="H93" s="2">
        <f>数据源!Q125</f>
        <v>1.5714285714285712E-2</v>
      </c>
      <c r="I93" s="2">
        <f>数据源!R125</f>
        <v>157</v>
      </c>
      <c r="J93" s="3">
        <f t="shared" si="72"/>
        <v>1</v>
      </c>
      <c r="K93" s="3">
        <f t="shared" si="73"/>
        <v>1</v>
      </c>
      <c r="L93" s="3" t="str">
        <f t="shared" si="74"/>
        <v>部件</v>
      </c>
      <c r="M93" s="3">
        <f t="shared" ca="1" si="75"/>
        <v>91005</v>
      </c>
      <c r="N93" s="3" t="str">
        <f t="shared" ca="1" si="78"/>
        <v>51211,52211,53211,51221,52221,53221,91001,91003,91005</v>
      </c>
      <c r="O93" s="3" t="str">
        <f t="shared" si="79"/>
        <v>1321,1321,1321,873,873,873,157,157,157</v>
      </c>
      <c r="P93" s="1" t="str">
        <f t="shared" si="80"/>
        <v>(2,3),(2,3),(2,3),(1,1),(1,1),(1,1),(1,1),(1,1),(1,1)</v>
      </c>
      <c r="Q93" s="3" t="str">
        <f>IF(D93="坦克碎片",VLOOKUP(C93,道具信息!$N$2:$O$291,2,FALSE)&amp;"碎片",VLOOKUP(C93,道具信息!$N$2:$O$291,2,FALSE))</f>
        <v>T1部件</v>
      </c>
      <c r="R93" s="3">
        <f t="shared" si="70"/>
        <v>2826</v>
      </c>
      <c r="S93" s="11">
        <f t="shared" si="71"/>
        <v>0.28299999999999997</v>
      </c>
      <c r="T93" s="3" t="str">
        <f>VLOOKUP(Q93,道具信息!$Q$3:$S$20,2,FALSE)</f>
        <v>CHEST_ITEM_TYPE_T1_PART</v>
      </c>
      <c r="U93" s="3" t="str">
        <f>IF(COUNTIF(U$85:U92,T93)=0,T93,"")</f>
        <v/>
      </c>
      <c r="V93" s="3" t="str">
        <f t="shared" si="81"/>
        <v>CHEST_ITEM_TYPE_T2_SHARD,CHEST_ITEM_TYPE_T1_PART</v>
      </c>
      <c r="W93" s="13" t="str">
        <f t="shared" si="82"/>
        <v/>
      </c>
      <c r="X93" s="3" t="str">
        <f t="shared" si="83"/>
        <v/>
      </c>
      <c r="Y93" s="3" t="str">
        <f t="shared" si="84"/>
        <v>66.0%,28.3%</v>
      </c>
    </row>
    <row r="94" spans="2:25" x14ac:dyDescent="0.3">
      <c r="B94" s="2">
        <f>数据源!K126</f>
        <v>4</v>
      </c>
      <c r="C94" s="2" t="str">
        <f>数据源!L126</f>
        <v>T1MP1</v>
      </c>
      <c r="D94" s="2" t="str">
        <f>数据源!M126</f>
        <v>部件</v>
      </c>
      <c r="E94" s="2">
        <f>数据源!N126</f>
        <v>35</v>
      </c>
      <c r="F94" s="2">
        <f>数据源!O126</f>
        <v>1</v>
      </c>
      <c r="G94" s="2">
        <f>数据源!P126</f>
        <v>1.0999999999999999E-2</v>
      </c>
      <c r="H94" s="2">
        <f>数据源!Q126</f>
        <v>1.5714285714285712E-2</v>
      </c>
      <c r="I94" s="2">
        <f>数据源!R126</f>
        <v>157</v>
      </c>
      <c r="J94" s="3">
        <f t="shared" si="72"/>
        <v>1</v>
      </c>
      <c r="K94" s="3">
        <f t="shared" si="73"/>
        <v>1</v>
      </c>
      <c r="L94" s="3" t="str">
        <f t="shared" si="74"/>
        <v>部件</v>
      </c>
      <c r="M94" s="3">
        <f t="shared" ca="1" si="75"/>
        <v>91101</v>
      </c>
      <c r="N94" s="3" t="str">
        <f t="shared" ca="1" si="78"/>
        <v>51211,52211,53211,51221,52221,53221,91001,91003,91005,91101</v>
      </c>
      <c r="O94" s="3" t="str">
        <f t="shared" si="79"/>
        <v>1321,1321,1321,873,873,873,157,157,157,157</v>
      </c>
      <c r="P94" s="1" t="str">
        <f t="shared" si="80"/>
        <v>(2,3),(2,3),(2,3),(1,1),(1,1),(1,1),(1,1),(1,1),(1,1),(1,1)</v>
      </c>
      <c r="Q94" s="3" t="str">
        <f>IF(D94="坦克碎片",VLOOKUP(C94,道具信息!$N$2:$O$291,2,FALSE)&amp;"碎片",VLOOKUP(C94,道具信息!$N$2:$O$291,2,FALSE))</f>
        <v>T1部件</v>
      </c>
      <c r="R94" s="3">
        <f t="shared" si="70"/>
        <v>2826</v>
      </c>
      <c r="S94" s="11">
        <f t="shared" si="71"/>
        <v>0.28299999999999997</v>
      </c>
      <c r="T94" s="3" t="str">
        <f>VLOOKUP(Q94,道具信息!$Q$3:$S$20,2,FALSE)</f>
        <v>CHEST_ITEM_TYPE_T1_PART</v>
      </c>
      <c r="U94" s="3" t="str">
        <f>IF(COUNTIF(U$85:U93,T94)=0,T94,"")</f>
        <v/>
      </c>
      <c r="V94" s="3" t="str">
        <f t="shared" si="81"/>
        <v>CHEST_ITEM_TYPE_T2_SHARD,CHEST_ITEM_TYPE_T1_PART</v>
      </c>
      <c r="W94" s="13" t="str">
        <f t="shared" si="82"/>
        <v/>
      </c>
      <c r="X94" s="3" t="str">
        <f t="shared" si="83"/>
        <v/>
      </c>
      <c r="Y94" s="3" t="str">
        <f t="shared" si="84"/>
        <v>66.0%,28.3%</v>
      </c>
    </row>
    <row r="95" spans="2:25" x14ac:dyDescent="0.3">
      <c r="B95" s="2">
        <f>数据源!K127</f>
        <v>4</v>
      </c>
      <c r="C95" s="2" t="str">
        <f>数据源!L127</f>
        <v>T1MP3</v>
      </c>
      <c r="D95" s="2" t="str">
        <f>数据源!M127</f>
        <v>部件</v>
      </c>
      <c r="E95" s="2">
        <f>数据源!N127</f>
        <v>35</v>
      </c>
      <c r="F95" s="2">
        <f>数据源!O127</f>
        <v>1</v>
      </c>
      <c r="G95" s="2">
        <f>数据源!P127</f>
        <v>1.0999999999999999E-2</v>
      </c>
      <c r="H95" s="2">
        <f>数据源!Q127</f>
        <v>1.5714285714285712E-2</v>
      </c>
      <c r="I95" s="2">
        <f>数据源!R127</f>
        <v>157</v>
      </c>
      <c r="J95" s="3">
        <f t="shared" si="72"/>
        <v>1</v>
      </c>
      <c r="K95" s="3">
        <f t="shared" si="73"/>
        <v>1</v>
      </c>
      <c r="L95" s="3" t="str">
        <f t="shared" si="74"/>
        <v>部件</v>
      </c>
      <c r="M95" s="3">
        <f t="shared" ca="1" si="75"/>
        <v>91103</v>
      </c>
      <c r="N95" s="3" t="str">
        <f t="shared" ca="1" si="78"/>
        <v>51211,52211,53211,51221,52221,53221,91001,91003,91005,91101,91103</v>
      </c>
      <c r="O95" s="3" t="str">
        <f t="shared" si="79"/>
        <v>1321,1321,1321,873,873,873,157,157,157,157,157</v>
      </c>
      <c r="P95" s="1" t="str">
        <f t="shared" si="80"/>
        <v>(2,3),(2,3),(2,3),(1,1),(1,1),(1,1),(1,1),(1,1),(1,1),(1,1),(1,1)</v>
      </c>
      <c r="Q95" s="3" t="str">
        <f>IF(D95="坦克碎片",VLOOKUP(C95,道具信息!$N$2:$O$291,2,FALSE)&amp;"碎片",VLOOKUP(C95,道具信息!$N$2:$O$291,2,FALSE))</f>
        <v>T1部件</v>
      </c>
      <c r="R95" s="3">
        <f t="shared" si="70"/>
        <v>2826</v>
      </c>
      <c r="S95" s="11">
        <f t="shared" si="71"/>
        <v>0.28299999999999997</v>
      </c>
      <c r="T95" s="3" t="str">
        <f>VLOOKUP(Q95,道具信息!$Q$3:$S$20,2,FALSE)</f>
        <v>CHEST_ITEM_TYPE_T1_PART</v>
      </c>
      <c r="U95" s="3" t="str">
        <f>IF(COUNTIF(U$85:U94,T95)=0,T95,"")</f>
        <v/>
      </c>
      <c r="V95" s="3" t="str">
        <f t="shared" si="81"/>
        <v>CHEST_ITEM_TYPE_T2_SHARD,CHEST_ITEM_TYPE_T1_PART</v>
      </c>
      <c r="W95" s="13" t="str">
        <f t="shared" si="82"/>
        <v/>
      </c>
      <c r="X95" s="3" t="str">
        <f t="shared" si="83"/>
        <v/>
      </c>
      <c r="Y95" s="3" t="str">
        <f t="shared" si="84"/>
        <v>66.0%,28.3%</v>
      </c>
    </row>
    <row r="96" spans="2:25" x14ac:dyDescent="0.3">
      <c r="B96" s="2">
        <f>数据源!K128</f>
        <v>4</v>
      </c>
      <c r="C96" s="2" t="str">
        <f>数据源!L128</f>
        <v>T1MP5</v>
      </c>
      <c r="D96" s="2" t="str">
        <f>数据源!M128</f>
        <v>部件</v>
      </c>
      <c r="E96" s="2">
        <f>数据源!N128</f>
        <v>35</v>
      </c>
      <c r="F96" s="2">
        <f>数据源!O128</f>
        <v>1</v>
      </c>
      <c r="G96" s="2">
        <f>数据源!P128</f>
        <v>1.0999999999999999E-2</v>
      </c>
      <c r="H96" s="2">
        <f>数据源!Q128</f>
        <v>1.5714285714285712E-2</v>
      </c>
      <c r="I96" s="2">
        <f>数据源!R128</f>
        <v>157</v>
      </c>
      <c r="J96" s="3">
        <f t="shared" si="72"/>
        <v>1</v>
      </c>
      <c r="K96" s="3">
        <f t="shared" si="73"/>
        <v>1</v>
      </c>
      <c r="L96" s="3" t="str">
        <f t="shared" si="74"/>
        <v>部件</v>
      </c>
      <c r="M96" s="3">
        <f t="shared" ca="1" si="75"/>
        <v>91105</v>
      </c>
      <c r="N96" s="3" t="str">
        <f t="shared" ca="1" si="78"/>
        <v>51211,52211,53211,51221,52221,53221,91001,91003,91005,91101,91103,91105</v>
      </c>
      <c r="O96" s="3" t="str">
        <f t="shared" si="79"/>
        <v>1321,1321,1321,873,873,873,157,157,157,157,157,157</v>
      </c>
      <c r="P96" s="1" t="str">
        <f t="shared" si="80"/>
        <v>(2,3),(2,3),(2,3),(1,1),(1,1),(1,1),(1,1),(1,1),(1,1),(1,1),(1,1),(1,1)</v>
      </c>
      <c r="Q96" s="3" t="str">
        <f>IF(D96="坦克碎片",VLOOKUP(C96,道具信息!$N$2:$O$291,2,FALSE)&amp;"碎片",VLOOKUP(C96,道具信息!$N$2:$O$291,2,FALSE))</f>
        <v>T1部件</v>
      </c>
      <c r="R96" s="3">
        <f t="shared" si="70"/>
        <v>2826</v>
      </c>
      <c r="S96" s="11">
        <f t="shared" si="71"/>
        <v>0.28299999999999997</v>
      </c>
      <c r="T96" s="3" t="str">
        <f>VLOOKUP(Q96,道具信息!$Q$3:$S$20,2,FALSE)</f>
        <v>CHEST_ITEM_TYPE_T1_PART</v>
      </c>
      <c r="U96" s="3" t="str">
        <f>IF(COUNTIF(U$85:U95,T96)=0,T96,"")</f>
        <v/>
      </c>
      <c r="V96" s="3" t="str">
        <f t="shared" si="81"/>
        <v>CHEST_ITEM_TYPE_T2_SHARD,CHEST_ITEM_TYPE_T1_PART</v>
      </c>
      <c r="W96" s="13" t="str">
        <f t="shared" si="82"/>
        <v/>
      </c>
      <c r="X96" s="3" t="str">
        <f t="shared" si="83"/>
        <v/>
      </c>
      <c r="Y96" s="3" t="str">
        <f t="shared" si="84"/>
        <v>66.0%,28.3%</v>
      </c>
    </row>
    <row r="97" spans="2:25" x14ac:dyDescent="0.3">
      <c r="B97" s="2">
        <f>数据源!K129</f>
        <v>4</v>
      </c>
      <c r="C97" s="2" t="str">
        <f>数据源!L129</f>
        <v>T1HP1</v>
      </c>
      <c r="D97" s="2" t="str">
        <f>数据源!M129</f>
        <v>部件</v>
      </c>
      <c r="E97" s="2">
        <f>数据源!N129</f>
        <v>35</v>
      </c>
      <c r="F97" s="2">
        <f>数据源!O129</f>
        <v>1</v>
      </c>
      <c r="G97" s="2">
        <f>数据源!P129</f>
        <v>1.0999999999999999E-2</v>
      </c>
      <c r="H97" s="2">
        <f>数据源!Q129</f>
        <v>1.5714285714285712E-2</v>
      </c>
      <c r="I97" s="2">
        <f>数据源!R129</f>
        <v>157</v>
      </c>
      <c r="J97" s="3">
        <f t="shared" si="72"/>
        <v>1</v>
      </c>
      <c r="K97" s="3">
        <f t="shared" si="73"/>
        <v>1</v>
      </c>
      <c r="L97" s="3" t="str">
        <f t="shared" si="74"/>
        <v>部件</v>
      </c>
      <c r="M97" s="3">
        <f t="shared" ca="1" si="75"/>
        <v>91201</v>
      </c>
      <c r="N97" s="3" t="str">
        <f t="shared" ca="1" si="78"/>
        <v>51211,52211,53211,51221,52221,53221,91001,91003,91005,91101,91103,91105,91201</v>
      </c>
      <c r="O97" s="3" t="str">
        <f t="shared" si="79"/>
        <v>1321,1321,1321,873,873,873,157,157,157,157,157,157,157</v>
      </c>
      <c r="P97" s="1" t="str">
        <f t="shared" si="80"/>
        <v>(2,3),(2,3),(2,3),(1,1),(1,1),(1,1),(1,1),(1,1),(1,1),(1,1),(1,1),(1,1),(1,1)</v>
      </c>
      <c r="Q97" s="3" t="str">
        <f>IF(D97="坦克碎片",VLOOKUP(C97,道具信息!$N$2:$O$291,2,FALSE)&amp;"碎片",VLOOKUP(C97,道具信息!$N$2:$O$291,2,FALSE))</f>
        <v>T1部件</v>
      </c>
      <c r="R97" s="3">
        <f t="shared" si="70"/>
        <v>2826</v>
      </c>
      <c r="S97" s="11">
        <f t="shared" si="71"/>
        <v>0.28299999999999997</v>
      </c>
      <c r="T97" s="3" t="str">
        <f>VLOOKUP(Q97,道具信息!$Q$3:$S$20,2,FALSE)</f>
        <v>CHEST_ITEM_TYPE_T1_PART</v>
      </c>
      <c r="U97" s="3" t="str">
        <f>IF(COUNTIF(U$85:U96,T97)=0,T97,"")</f>
        <v/>
      </c>
      <c r="V97" s="3" t="str">
        <f t="shared" si="81"/>
        <v>CHEST_ITEM_TYPE_T2_SHARD,CHEST_ITEM_TYPE_T1_PART</v>
      </c>
      <c r="W97" s="13" t="str">
        <f t="shared" si="82"/>
        <v/>
      </c>
      <c r="X97" s="3" t="str">
        <f t="shared" si="83"/>
        <v/>
      </c>
      <c r="Y97" s="3" t="str">
        <f t="shared" si="84"/>
        <v>66.0%,28.3%</v>
      </c>
    </row>
    <row r="98" spans="2:25" x14ac:dyDescent="0.3">
      <c r="B98" s="2">
        <f>数据源!K130</f>
        <v>4</v>
      </c>
      <c r="C98" s="2" t="str">
        <f>数据源!L130</f>
        <v>T1HP3</v>
      </c>
      <c r="D98" s="2" t="str">
        <f>数据源!M130</f>
        <v>部件</v>
      </c>
      <c r="E98" s="2">
        <f>数据源!N130</f>
        <v>35</v>
      </c>
      <c r="F98" s="2">
        <f>数据源!O130</f>
        <v>1</v>
      </c>
      <c r="G98" s="2">
        <f>数据源!P130</f>
        <v>1.0999999999999999E-2</v>
      </c>
      <c r="H98" s="2">
        <f>数据源!Q130</f>
        <v>1.5714285714285712E-2</v>
      </c>
      <c r="I98" s="2">
        <f>数据源!R130</f>
        <v>157</v>
      </c>
      <c r="J98" s="3">
        <f t="shared" si="72"/>
        <v>1</v>
      </c>
      <c r="K98" s="3">
        <f t="shared" si="73"/>
        <v>1</v>
      </c>
      <c r="L98" s="3" t="str">
        <f t="shared" si="74"/>
        <v>部件</v>
      </c>
      <c r="M98" s="3">
        <f t="shared" ca="1" si="75"/>
        <v>91203</v>
      </c>
      <c r="N98" s="3" t="str">
        <f t="shared" ca="1" si="78"/>
        <v>51211,52211,53211,51221,52221,53221,91001,91003,91005,91101,91103,91105,91201,91203</v>
      </c>
      <c r="O98" s="3" t="str">
        <f t="shared" si="79"/>
        <v>1321,1321,1321,873,873,873,157,157,157,157,157,157,157,157</v>
      </c>
      <c r="P98" s="1" t="str">
        <f t="shared" si="80"/>
        <v>(2,3),(2,3),(2,3),(1,1),(1,1),(1,1),(1,1),(1,1),(1,1),(1,1),(1,1),(1,1),(1,1),(1,1)</v>
      </c>
      <c r="Q98" s="3" t="str">
        <f>IF(D98="坦克碎片",VLOOKUP(C98,道具信息!$N$2:$O$291,2,FALSE)&amp;"碎片",VLOOKUP(C98,道具信息!$N$2:$O$291,2,FALSE))</f>
        <v>T1部件</v>
      </c>
      <c r="R98" s="3">
        <f t="shared" si="70"/>
        <v>2826</v>
      </c>
      <c r="S98" s="11">
        <f t="shared" si="71"/>
        <v>0.28299999999999997</v>
      </c>
      <c r="T98" s="3" t="str">
        <f>VLOOKUP(Q98,道具信息!$Q$3:$S$20,2,FALSE)</f>
        <v>CHEST_ITEM_TYPE_T1_PART</v>
      </c>
      <c r="U98" s="3" t="str">
        <f>IF(COUNTIF(U$85:U97,T98)=0,T98,"")</f>
        <v/>
      </c>
      <c r="V98" s="3" t="str">
        <f t="shared" si="81"/>
        <v>CHEST_ITEM_TYPE_T2_SHARD,CHEST_ITEM_TYPE_T1_PART</v>
      </c>
      <c r="W98" s="13" t="str">
        <f t="shared" si="82"/>
        <v/>
      </c>
      <c r="X98" s="3" t="str">
        <f t="shared" si="83"/>
        <v/>
      </c>
      <c r="Y98" s="3" t="str">
        <f t="shared" si="84"/>
        <v>66.0%,28.3%</v>
      </c>
    </row>
    <row r="99" spans="2:25" x14ac:dyDescent="0.3">
      <c r="B99" s="2">
        <f>数据源!K131</f>
        <v>4</v>
      </c>
      <c r="C99" s="2" t="str">
        <f>数据源!L131</f>
        <v>T1HP5</v>
      </c>
      <c r="D99" s="2" t="str">
        <f>数据源!M131</f>
        <v>部件</v>
      </c>
      <c r="E99" s="2">
        <f>数据源!N131</f>
        <v>35</v>
      </c>
      <c r="F99" s="2">
        <f>数据源!O131</f>
        <v>1</v>
      </c>
      <c r="G99" s="2">
        <f>数据源!P131</f>
        <v>1.0999999999999999E-2</v>
      </c>
      <c r="H99" s="2">
        <f>数据源!Q131</f>
        <v>1.5714285714285712E-2</v>
      </c>
      <c r="I99" s="2">
        <f>数据源!R131</f>
        <v>157</v>
      </c>
      <c r="J99" s="3">
        <f t="shared" si="72"/>
        <v>1</v>
      </c>
      <c r="K99" s="3">
        <f t="shared" si="73"/>
        <v>1</v>
      </c>
      <c r="L99" s="3" t="str">
        <f t="shared" si="74"/>
        <v>部件</v>
      </c>
      <c r="M99" s="3">
        <f t="shared" ca="1" si="75"/>
        <v>91205</v>
      </c>
      <c r="N99" s="3" t="str">
        <f t="shared" ca="1" si="78"/>
        <v>51211,52211,53211,51221,52221,53221,91001,91003,91005,91101,91103,91105,91201,91203,91205</v>
      </c>
      <c r="O99" s="3" t="str">
        <f t="shared" si="79"/>
        <v>1321,1321,1321,873,873,873,157,157,157,157,157,157,157,157,157</v>
      </c>
      <c r="P99" s="1" t="str">
        <f t="shared" si="80"/>
        <v>(2,3),(2,3),(2,3),(1,1),(1,1),(1,1),(1,1),(1,1),(1,1),(1,1),(1,1),(1,1),(1,1),(1,1),(1,1)</v>
      </c>
      <c r="Q99" s="3" t="str">
        <f>IF(D99="坦克碎片",VLOOKUP(C99,道具信息!$N$2:$O$291,2,FALSE)&amp;"碎片",VLOOKUP(C99,道具信息!$N$2:$O$291,2,FALSE))</f>
        <v>T1部件</v>
      </c>
      <c r="R99" s="3">
        <f t="shared" si="70"/>
        <v>2826</v>
      </c>
      <c r="S99" s="11">
        <f t="shared" si="71"/>
        <v>0.28299999999999997</v>
      </c>
      <c r="T99" s="3" t="str">
        <f>VLOOKUP(Q99,道具信息!$Q$3:$S$20,2,FALSE)</f>
        <v>CHEST_ITEM_TYPE_T1_PART</v>
      </c>
      <c r="U99" s="3" t="str">
        <f>IF(COUNTIF(U$85:U98,T99)=0,T99,"")</f>
        <v/>
      </c>
      <c r="V99" s="3" t="str">
        <f t="shared" si="81"/>
        <v>CHEST_ITEM_TYPE_T2_SHARD,CHEST_ITEM_TYPE_T1_PART</v>
      </c>
      <c r="W99" s="13" t="str">
        <f t="shared" si="82"/>
        <v/>
      </c>
      <c r="X99" s="3" t="str">
        <f t="shared" si="83"/>
        <v/>
      </c>
      <c r="Y99" s="3" t="str">
        <f t="shared" si="84"/>
        <v>66.0%,28.3%</v>
      </c>
    </row>
    <row r="100" spans="2:25" x14ac:dyDescent="0.3">
      <c r="B100" s="2">
        <f>数据源!K132</f>
        <v>4</v>
      </c>
      <c r="C100" s="2" t="str">
        <f>数据源!L132</f>
        <v>T1LP2</v>
      </c>
      <c r="D100" s="2" t="str">
        <f>数据源!M132</f>
        <v>部件</v>
      </c>
      <c r="E100" s="2">
        <f>数据源!N132</f>
        <v>35</v>
      </c>
      <c r="F100" s="2">
        <f>数据源!O132</f>
        <v>1</v>
      </c>
      <c r="G100" s="2">
        <f>数据源!P132</f>
        <v>1.0999999999999999E-2</v>
      </c>
      <c r="H100" s="2">
        <f>数据源!Q132</f>
        <v>1.5714285714285712E-2</v>
      </c>
      <c r="I100" s="2">
        <f>数据源!R132</f>
        <v>157</v>
      </c>
      <c r="J100" s="3">
        <f t="shared" si="72"/>
        <v>1</v>
      </c>
      <c r="K100" s="3">
        <f t="shared" si="73"/>
        <v>1</v>
      </c>
      <c r="L100" s="3" t="str">
        <f t="shared" ref="L100:L126" si="85">RIGHT(D100,2)</f>
        <v>部件</v>
      </c>
      <c r="M100" s="3">
        <f t="shared" ref="M100:M126" ca="1" si="86">IF(OR(L100="坦克",L100="碎片"),VLOOKUP(C100,INDIRECT("坦克ID"),MATCH(L100&amp;"ID",INDIRECT("坦克标头"),0),FALSE),VLOOKUP(C100,INDIRECT(L100&amp;"ID"),2,FALSE))</f>
        <v>91002</v>
      </c>
      <c r="N100" s="3" t="str">
        <f t="shared" ref="N100:N126" ca="1" si="87">N99&amp;","&amp;M100</f>
        <v>51211,52211,53211,51221,52221,53221,91001,91003,91005,91101,91103,91105,91201,91203,91205,91002</v>
      </c>
      <c r="O100" s="3" t="str">
        <f t="shared" ref="O100:O126" si="88">O99&amp;","&amp;I100</f>
        <v>1321,1321,1321,873,873,873,157,157,157,157,157,157,157,157,157,157</v>
      </c>
      <c r="P100" s="1" t="str">
        <f t="shared" ref="P100:P126" si="89">P99&amp;","&amp;"("&amp;J100&amp;","&amp;K100&amp;")"</f>
        <v>(2,3),(2,3),(2,3),(1,1),(1,1),(1,1),(1,1),(1,1),(1,1),(1,1),(1,1),(1,1),(1,1),(1,1),(1,1),(1,1)</v>
      </c>
      <c r="Q100" s="3" t="str">
        <f>IF(D100="坦克碎片",VLOOKUP(C100,道具信息!$N$2:$O$291,2,FALSE)&amp;"碎片",VLOOKUP(C100,道具信息!$N$2:$O$291,2,FALSE))</f>
        <v>T1部件</v>
      </c>
      <c r="R100" s="3">
        <f t="shared" si="70"/>
        <v>2826</v>
      </c>
      <c r="S100" s="11">
        <f t="shared" si="71"/>
        <v>0.28299999999999997</v>
      </c>
      <c r="T100" s="3" t="str">
        <f>VLOOKUP(Q100,道具信息!$Q$3:$S$20,2,FALSE)</f>
        <v>CHEST_ITEM_TYPE_T1_PART</v>
      </c>
      <c r="U100" s="3" t="str">
        <f>IF(COUNTIF(U$85:U99,T100)=0,T100,"")</f>
        <v/>
      </c>
      <c r="V100" s="3" t="str">
        <f t="shared" si="81"/>
        <v>CHEST_ITEM_TYPE_T2_SHARD,CHEST_ITEM_TYPE_T1_PART</v>
      </c>
      <c r="W100" s="13" t="str">
        <f t="shared" si="82"/>
        <v/>
      </c>
      <c r="X100" s="3" t="str">
        <f t="shared" si="83"/>
        <v/>
      </c>
      <c r="Y100" s="3" t="str">
        <f t="shared" si="84"/>
        <v>66.0%,28.3%</v>
      </c>
    </row>
    <row r="101" spans="2:25" x14ac:dyDescent="0.3">
      <c r="B101" s="2">
        <f>数据源!K133</f>
        <v>4</v>
      </c>
      <c r="C101" s="2" t="str">
        <f>数据源!L133</f>
        <v>T1LP4</v>
      </c>
      <c r="D101" s="2" t="str">
        <f>数据源!M133</f>
        <v>部件</v>
      </c>
      <c r="E101" s="2">
        <f>数据源!N133</f>
        <v>35</v>
      </c>
      <c r="F101" s="2">
        <f>数据源!O133</f>
        <v>1</v>
      </c>
      <c r="G101" s="2">
        <f>数据源!P133</f>
        <v>1.0999999999999999E-2</v>
      </c>
      <c r="H101" s="2">
        <f>数据源!Q133</f>
        <v>1.5714285714285712E-2</v>
      </c>
      <c r="I101" s="2">
        <f>数据源!R133</f>
        <v>157</v>
      </c>
      <c r="J101" s="3">
        <f t="shared" si="72"/>
        <v>1</v>
      </c>
      <c r="K101" s="3">
        <f t="shared" si="73"/>
        <v>1</v>
      </c>
      <c r="L101" s="3" t="str">
        <f t="shared" si="85"/>
        <v>部件</v>
      </c>
      <c r="M101" s="3">
        <f t="shared" ca="1" si="86"/>
        <v>91004</v>
      </c>
      <c r="N101" s="3" t="str">
        <f t="shared" ca="1" si="87"/>
        <v>51211,52211,53211,51221,52221,53221,91001,91003,91005,91101,91103,91105,91201,91203,91205,91002,91004</v>
      </c>
      <c r="O101" s="3" t="str">
        <f t="shared" si="88"/>
        <v>1321,1321,1321,873,873,873,157,157,157,157,157,157,157,157,157,157,157</v>
      </c>
      <c r="P101" s="1" t="str">
        <f t="shared" si="89"/>
        <v>(2,3),(2,3),(2,3),(1,1),(1,1),(1,1),(1,1),(1,1),(1,1),(1,1),(1,1),(1,1),(1,1),(1,1),(1,1),(1,1),(1,1)</v>
      </c>
      <c r="Q101" s="3" t="str">
        <f>IF(D101="坦克碎片",VLOOKUP(C101,道具信息!$N$2:$O$291,2,FALSE)&amp;"碎片",VLOOKUP(C101,道具信息!$N$2:$O$291,2,FALSE))</f>
        <v>T1部件</v>
      </c>
      <c r="R101" s="3">
        <f t="shared" si="70"/>
        <v>2826</v>
      </c>
      <c r="S101" s="11">
        <f t="shared" si="71"/>
        <v>0.28299999999999997</v>
      </c>
      <c r="T101" s="3" t="str">
        <f>VLOOKUP(Q101,道具信息!$Q$3:$S$20,2,FALSE)</f>
        <v>CHEST_ITEM_TYPE_T1_PART</v>
      </c>
      <c r="U101" s="3" t="str">
        <f>IF(COUNTIF(U$85:U100,T101)=0,T101,"")</f>
        <v/>
      </c>
      <c r="V101" s="3" t="str">
        <f t="shared" si="81"/>
        <v>CHEST_ITEM_TYPE_T2_SHARD,CHEST_ITEM_TYPE_T1_PART</v>
      </c>
      <c r="W101" s="13" t="str">
        <f t="shared" si="82"/>
        <v/>
      </c>
      <c r="X101" s="3" t="str">
        <f t="shared" si="83"/>
        <v/>
      </c>
      <c r="Y101" s="3" t="str">
        <f t="shared" si="84"/>
        <v>66.0%,28.3%</v>
      </c>
    </row>
    <row r="102" spans="2:25" x14ac:dyDescent="0.3">
      <c r="B102" s="2">
        <f>数据源!K134</f>
        <v>4</v>
      </c>
      <c r="C102" s="2" t="str">
        <f>数据源!L134</f>
        <v>T1LP6</v>
      </c>
      <c r="D102" s="2" t="str">
        <f>数据源!M134</f>
        <v>部件</v>
      </c>
      <c r="E102" s="2">
        <f>数据源!N134</f>
        <v>35</v>
      </c>
      <c r="F102" s="2">
        <f>数据源!O134</f>
        <v>1</v>
      </c>
      <c r="G102" s="2">
        <f>数据源!P134</f>
        <v>1.0999999999999999E-2</v>
      </c>
      <c r="H102" s="2">
        <f>数据源!Q134</f>
        <v>1.5714285714285712E-2</v>
      </c>
      <c r="I102" s="2">
        <f>数据源!R134</f>
        <v>157</v>
      </c>
      <c r="J102" s="3">
        <f t="shared" si="72"/>
        <v>1</v>
      </c>
      <c r="K102" s="3">
        <f t="shared" si="73"/>
        <v>1</v>
      </c>
      <c r="L102" s="3" t="str">
        <f t="shared" si="85"/>
        <v>部件</v>
      </c>
      <c r="M102" s="3">
        <f t="shared" ca="1" si="86"/>
        <v>91006</v>
      </c>
      <c r="N102" s="3" t="str">
        <f t="shared" ca="1" si="87"/>
        <v>51211,52211,53211,51221,52221,53221,91001,91003,91005,91101,91103,91105,91201,91203,91205,91002,91004,91006</v>
      </c>
      <c r="O102" s="3" t="str">
        <f t="shared" si="88"/>
        <v>1321,1321,1321,873,873,873,157,157,157,157,157,157,157,157,157,157,157,157</v>
      </c>
      <c r="P102" s="1" t="str">
        <f t="shared" si="89"/>
        <v>(2,3),(2,3),(2,3),(1,1),(1,1),(1,1),(1,1),(1,1),(1,1),(1,1),(1,1),(1,1),(1,1),(1,1),(1,1),(1,1),(1,1),(1,1)</v>
      </c>
      <c r="Q102" s="3" t="str">
        <f>IF(D102="坦克碎片",VLOOKUP(C102,道具信息!$N$2:$O$291,2,FALSE)&amp;"碎片",VLOOKUP(C102,道具信息!$N$2:$O$291,2,FALSE))</f>
        <v>T1部件</v>
      </c>
      <c r="R102" s="3">
        <f t="shared" si="70"/>
        <v>2826</v>
      </c>
      <c r="S102" s="11">
        <f t="shared" si="71"/>
        <v>0.28299999999999997</v>
      </c>
      <c r="T102" s="3" t="str">
        <f>VLOOKUP(Q102,道具信息!$Q$3:$S$20,2,FALSE)</f>
        <v>CHEST_ITEM_TYPE_T1_PART</v>
      </c>
      <c r="U102" s="3" t="str">
        <f>IF(COUNTIF(U$85:U101,T102)=0,T102,"")</f>
        <v/>
      </c>
      <c r="V102" s="3" t="str">
        <f t="shared" si="81"/>
        <v>CHEST_ITEM_TYPE_T2_SHARD,CHEST_ITEM_TYPE_T1_PART</v>
      </c>
      <c r="W102" s="13" t="str">
        <f t="shared" si="82"/>
        <v/>
      </c>
      <c r="X102" s="3" t="str">
        <f t="shared" si="83"/>
        <v/>
      </c>
      <c r="Y102" s="3" t="str">
        <f t="shared" si="84"/>
        <v>66.0%,28.3%</v>
      </c>
    </row>
    <row r="103" spans="2:25" x14ac:dyDescent="0.3">
      <c r="B103" s="2">
        <f>数据源!K135</f>
        <v>4</v>
      </c>
      <c r="C103" s="2" t="str">
        <f>数据源!L135</f>
        <v>T1MP2</v>
      </c>
      <c r="D103" s="2" t="str">
        <f>数据源!M135</f>
        <v>部件</v>
      </c>
      <c r="E103" s="2">
        <f>数据源!N135</f>
        <v>35</v>
      </c>
      <c r="F103" s="2">
        <f>数据源!O135</f>
        <v>1</v>
      </c>
      <c r="G103" s="2">
        <f>数据源!P135</f>
        <v>1.0999999999999999E-2</v>
      </c>
      <c r="H103" s="2">
        <f>数据源!Q135</f>
        <v>1.5714285714285712E-2</v>
      </c>
      <c r="I103" s="2">
        <f>数据源!R135</f>
        <v>157</v>
      </c>
      <c r="J103" s="3">
        <f t="shared" si="72"/>
        <v>1</v>
      </c>
      <c r="K103" s="3">
        <f t="shared" si="73"/>
        <v>1</v>
      </c>
      <c r="L103" s="3" t="str">
        <f t="shared" si="85"/>
        <v>部件</v>
      </c>
      <c r="M103" s="3">
        <f t="shared" ca="1" si="86"/>
        <v>91102</v>
      </c>
      <c r="N103" s="3" t="str">
        <f t="shared" ca="1" si="87"/>
        <v>51211,52211,53211,51221,52221,53221,91001,91003,91005,91101,91103,91105,91201,91203,91205,91002,91004,91006,91102</v>
      </c>
      <c r="O103" s="3" t="str">
        <f t="shared" si="88"/>
        <v>1321,1321,1321,873,873,873,157,157,157,157,157,157,157,157,157,157,157,157,157</v>
      </c>
      <c r="P103" s="1" t="str">
        <f t="shared" si="89"/>
        <v>(2,3),(2,3),(2,3),(1,1),(1,1),(1,1),(1,1),(1,1),(1,1),(1,1),(1,1),(1,1),(1,1),(1,1),(1,1),(1,1),(1,1),(1,1),(1,1)</v>
      </c>
      <c r="Q103" s="3" t="str">
        <f>IF(D103="坦克碎片",VLOOKUP(C103,道具信息!$N$2:$O$291,2,FALSE)&amp;"碎片",VLOOKUP(C103,道具信息!$N$2:$O$291,2,FALSE))</f>
        <v>T1部件</v>
      </c>
      <c r="R103" s="3">
        <f t="shared" si="70"/>
        <v>2826</v>
      </c>
      <c r="S103" s="11">
        <f t="shared" si="71"/>
        <v>0.28299999999999997</v>
      </c>
      <c r="T103" s="3" t="str">
        <f>VLOOKUP(Q103,道具信息!$Q$3:$S$20,2,FALSE)</f>
        <v>CHEST_ITEM_TYPE_T1_PART</v>
      </c>
      <c r="U103" s="3" t="str">
        <f>IF(COUNTIF(U$85:U102,T103)=0,T103,"")</f>
        <v/>
      </c>
      <c r="V103" s="3" t="str">
        <f t="shared" si="81"/>
        <v>CHEST_ITEM_TYPE_T2_SHARD,CHEST_ITEM_TYPE_T1_PART</v>
      </c>
      <c r="W103" s="13" t="str">
        <f t="shared" si="82"/>
        <v/>
      </c>
      <c r="X103" s="3" t="str">
        <f t="shared" si="83"/>
        <v/>
      </c>
      <c r="Y103" s="3" t="str">
        <f t="shared" si="84"/>
        <v>66.0%,28.3%</v>
      </c>
    </row>
    <row r="104" spans="2:25" x14ac:dyDescent="0.3">
      <c r="B104" s="2">
        <f>数据源!K136</f>
        <v>4</v>
      </c>
      <c r="C104" s="2" t="str">
        <f>数据源!L136</f>
        <v>T1MP4</v>
      </c>
      <c r="D104" s="2" t="str">
        <f>数据源!M136</f>
        <v>部件</v>
      </c>
      <c r="E104" s="2">
        <f>数据源!N136</f>
        <v>35</v>
      </c>
      <c r="F104" s="2">
        <f>数据源!O136</f>
        <v>1</v>
      </c>
      <c r="G104" s="2">
        <f>数据源!P136</f>
        <v>1.0999999999999999E-2</v>
      </c>
      <c r="H104" s="2">
        <f>数据源!Q136</f>
        <v>1.5714285714285712E-2</v>
      </c>
      <c r="I104" s="2">
        <f>数据源!R136</f>
        <v>157</v>
      </c>
      <c r="J104" s="3">
        <f t="shared" si="72"/>
        <v>1</v>
      </c>
      <c r="K104" s="3">
        <f t="shared" si="73"/>
        <v>1</v>
      </c>
      <c r="L104" s="3" t="str">
        <f t="shared" si="85"/>
        <v>部件</v>
      </c>
      <c r="M104" s="3">
        <f t="shared" ca="1" si="86"/>
        <v>91104</v>
      </c>
      <c r="N104" s="3" t="str">
        <f t="shared" ca="1" si="87"/>
        <v>51211,52211,53211,51221,52221,53221,91001,91003,91005,91101,91103,91105,91201,91203,91205,91002,91004,91006,91102,91104</v>
      </c>
      <c r="O104" s="3" t="str">
        <f t="shared" si="88"/>
        <v>1321,1321,1321,873,873,873,157,157,157,157,157,157,157,157,157,157,157,157,157,157</v>
      </c>
      <c r="P104" s="1" t="str">
        <f t="shared" si="89"/>
        <v>(2,3),(2,3),(2,3),(1,1),(1,1),(1,1),(1,1),(1,1),(1,1),(1,1),(1,1),(1,1),(1,1),(1,1),(1,1),(1,1),(1,1),(1,1),(1,1),(1,1)</v>
      </c>
      <c r="Q104" s="3" t="str">
        <f>IF(D104="坦克碎片",VLOOKUP(C104,道具信息!$N$2:$O$291,2,FALSE)&amp;"碎片",VLOOKUP(C104,道具信息!$N$2:$O$291,2,FALSE))</f>
        <v>T1部件</v>
      </c>
      <c r="R104" s="3">
        <f t="shared" si="70"/>
        <v>2826</v>
      </c>
      <c r="S104" s="11">
        <f t="shared" si="71"/>
        <v>0.28299999999999997</v>
      </c>
      <c r="T104" s="3" t="str">
        <f>VLOOKUP(Q104,道具信息!$Q$3:$S$20,2,FALSE)</f>
        <v>CHEST_ITEM_TYPE_T1_PART</v>
      </c>
      <c r="U104" s="3" t="str">
        <f>IF(COUNTIF(U$85:U103,T104)=0,T104,"")</f>
        <v/>
      </c>
      <c r="V104" s="3" t="str">
        <f t="shared" si="81"/>
        <v>CHEST_ITEM_TYPE_T2_SHARD,CHEST_ITEM_TYPE_T1_PART</v>
      </c>
      <c r="W104" s="13" t="str">
        <f t="shared" si="82"/>
        <v/>
      </c>
      <c r="X104" s="3" t="str">
        <f t="shared" si="83"/>
        <v/>
      </c>
      <c r="Y104" s="3" t="str">
        <f t="shared" si="84"/>
        <v>66.0%,28.3%</v>
      </c>
    </row>
    <row r="105" spans="2:25" x14ac:dyDescent="0.3">
      <c r="B105" s="2">
        <f>数据源!K137</f>
        <v>4</v>
      </c>
      <c r="C105" s="2" t="str">
        <f>数据源!L137</f>
        <v>T1MP6</v>
      </c>
      <c r="D105" s="2" t="str">
        <f>数据源!M137</f>
        <v>部件</v>
      </c>
      <c r="E105" s="2">
        <f>数据源!N137</f>
        <v>35</v>
      </c>
      <c r="F105" s="2">
        <f>数据源!O137</f>
        <v>1</v>
      </c>
      <c r="G105" s="2">
        <f>数据源!P137</f>
        <v>1.0999999999999999E-2</v>
      </c>
      <c r="H105" s="2">
        <f>数据源!Q137</f>
        <v>1.5714285714285712E-2</v>
      </c>
      <c r="I105" s="2">
        <f>数据源!R137</f>
        <v>157</v>
      </c>
      <c r="J105" s="3">
        <f t="shared" si="72"/>
        <v>1</v>
      </c>
      <c r="K105" s="3">
        <f t="shared" si="73"/>
        <v>1</v>
      </c>
      <c r="L105" s="3" t="str">
        <f t="shared" si="85"/>
        <v>部件</v>
      </c>
      <c r="M105" s="3">
        <f t="shared" ca="1" si="86"/>
        <v>91106</v>
      </c>
      <c r="N105" s="3" t="str">
        <f t="shared" ca="1" si="87"/>
        <v>51211,52211,53211,51221,52221,53221,91001,91003,91005,91101,91103,91105,91201,91203,91205,91002,91004,91006,91102,91104,91106</v>
      </c>
      <c r="O105" s="3" t="str">
        <f t="shared" si="88"/>
        <v>1321,1321,1321,873,873,873,157,157,157,157,157,157,157,157,157,157,157,157,157,157,157</v>
      </c>
      <c r="P105" s="1" t="str">
        <f t="shared" si="89"/>
        <v>(2,3),(2,3),(2,3),(1,1),(1,1),(1,1),(1,1),(1,1),(1,1),(1,1),(1,1),(1,1),(1,1),(1,1),(1,1),(1,1),(1,1),(1,1),(1,1),(1,1),(1,1)</v>
      </c>
      <c r="Q105" s="3" t="str">
        <f>IF(D105="坦克碎片",VLOOKUP(C105,道具信息!$N$2:$O$291,2,FALSE)&amp;"碎片",VLOOKUP(C105,道具信息!$N$2:$O$291,2,FALSE))</f>
        <v>T1部件</v>
      </c>
      <c r="R105" s="3">
        <f t="shared" si="70"/>
        <v>2826</v>
      </c>
      <c r="S105" s="11">
        <f t="shared" si="71"/>
        <v>0.28299999999999997</v>
      </c>
      <c r="T105" s="3" t="str">
        <f>VLOOKUP(Q105,道具信息!$Q$3:$S$20,2,FALSE)</f>
        <v>CHEST_ITEM_TYPE_T1_PART</v>
      </c>
      <c r="U105" s="3" t="str">
        <f>IF(COUNTIF(U$85:U104,T105)=0,T105,"")</f>
        <v/>
      </c>
      <c r="V105" s="3" t="str">
        <f t="shared" si="81"/>
        <v>CHEST_ITEM_TYPE_T2_SHARD,CHEST_ITEM_TYPE_T1_PART</v>
      </c>
      <c r="W105" s="13" t="str">
        <f t="shared" si="82"/>
        <v/>
      </c>
      <c r="X105" s="3" t="str">
        <f t="shared" si="83"/>
        <v/>
      </c>
      <c r="Y105" s="3" t="str">
        <f t="shared" si="84"/>
        <v>66.0%,28.3%</v>
      </c>
    </row>
    <row r="106" spans="2:25" x14ac:dyDescent="0.3">
      <c r="B106" s="2">
        <f>数据源!K138</f>
        <v>4</v>
      </c>
      <c r="C106" s="2" t="str">
        <f>数据源!L138</f>
        <v>T1HP2</v>
      </c>
      <c r="D106" s="2" t="str">
        <f>数据源!M138</f>
        <v>部件</v>
      </c>
      <c r="E106" s="2">
        <f>数据源!N138</f>
        <v>35</v>
      </c>
      <c r="F106" s="2">
        <f>数据源!O138</f>
        <v>1</v>
      </c>
      <c r="G106" s="2">
        <f>数据源!P138</f>
        <v>1.0999999999999999E-2</v>
      </c>
      <c r="H106" s="2">
        <f>数据源!Q138</f>
        <v>1.5714285714285712E-2</v>
      </c>
      <c r="I106" s="2">
        <f>数据源!R138</f>
        <v>157</v>
      </c>
      <c r="J106" s="3">
        <f t="shared" si="72"/>
        <v>1</v>
      </c>
      <c r="K106" s="3">
        <f t="shared" si="73"/>
        <v>1</v>
      </c>
      <c r="L106" s="3" t="str">
        <f t="shared" si="85"/>
        <v>部件</v>
      </c>
      <c r="M106" s="3">
        <f t="shared" ca="1" si="86"/>
        <v>91202</v>
      </c>
      <c r="N106" s="3" t="str">
        <f t="shared" ca="1" si="87"/>
        <v>51211,52211,53211,51221,52221,53221,91001,91003,91005,91101,91103,91105,91201,91203,91205,91002,91004,91006,91102,91104,91106,91202</v>
      </c>
      <c r="O106" s="3" t="str">
        <f t="shared" si="88"/>
        <v>1321,1321,1321,873,873,873,157,157,157,157,157,157,157,157,157,157,157,157,157,157,157,157</v>
      </c>
      <c r="P106" s="1" t="str">
        <f t="shared" si="89"/>
        <v>(2,3),(2,3),(2,3),(1,1),(1,1),(1,1),(1,1),(1,1),(1,1),(1,1),(1,1),(1,1),(1,1),(1,1),(1,1),(1,1),(1,1),(1,1),(1,1),(1,1),(1,1),(1,1)</v>
      </c>
      <c r="Q106" s="3" t="str">
        <f>IF(D106="坦克碎片",VLOOKUP(C106,道具信息!$N$2:$O$291,2,FALSE)&amp;"碎片",VLOOKUP(C106,道具信息!$N$2:$O$291,2,FALSE))</f>
        <v>T1部件</v>
      </c>
      <c r="R106" s="3">
        <f t="shared" si="70"/>
        <v>2826</v>
      </c>
      <c r="S106" s="11">
        <f t="shared" si="71"/>
        <v>0.28299999999999997</v>
      </c>
      <c r="T106" s="3" t="str">
        <f>VLOOKUP(Q106,道具信息!$Q$3:$S$20,2,FALSE)</f>
        <v>CHEST_ITEM_TYPE_T1_PART</v>
      </c>
      <c r="U106" s="3" t="str">
        <f>IF(COUNTIF(U$85:U105,T106)=0,T106,"")</f>
        <v/>
      </c>
      <c r="V106" s="3" t="str">
        <f t="shared" si="81"/>
        <v>CHEST_ITEM_TYPE_T2_SHARD,CHEST_ITEM_TYPE_T1_PART</v>
      </c>
      <c r="W106" s="13" t="str">
        <f t="shared" si="82"/>
        <v/>
      </c>
      <c r="X106" s="3" t="str">
        <f t="shared" si="83"/>
        <v/>
      </c>
      <c r="Y106" s="3" t="str">
        <f t="shared" si="84"/>
        <v>66.0%,28.3%</v>
      </c>
    </row>
    <row r="107" spans="2:25" x14ac:dyDescent="0.3">
      <c r="B107" s="2">
        <f>数据源!K139</f>
        <v>4</v>
      </c>
      <c r="C107" s="2" t="str">
        <f>数据源!L139</f>
        <v>T1HP4</v>
      </c>
      <c r="D107" s="2" t="str">
        <f>数据源!M139</f>
        <v>部件</v>
      </c>
      <c r="E107" s="2">
        <f>数据源!N139</f>
        <v>35</v>
      </c>
      <c r="F107" s="2">
        <f>数据源!O139</f>
        <v>1</v>
      </c>
      <c r="G107" s="2">
        <f>数据源!P139</f>
        <v>1.0999999999999999E-2</v>
      </c>
      <c r="H107" s="2">
        <f>数据源!Q139</f>
        <v>1.5714285714285712E-2</v>
      </c>
      <c r="I107" s="2">
        <f>数据源!R139</f>
        <v>157</v>
      </c>
      <c r="J107" s="3">
        <f t="shared" si="72"/>
        <v>1</v>
      </c>
      <c r="K107" s="3">
        <f t="shared" si="73"/>
        <v>1</v>
      </c>
      <c r="L107" s="3" t="str">
        <f t="shared" si="85"/>
        <v>部件</v>
      </c>
      <c r="M107" s="3">
        <f t="shared" ca="1" si="86"/>
        <v>91204</v>
      </c>
      <c r="N107" s="3" t="str">
        <f t="shared" ca="1" si="87"/>
        <v>51211,52211,53211,51221,52221,53221,91001,91003,91005,91101,91103,91105,91201,91203,91205,91002,91004,91006,91102,91104,91106,91202,91204</v>
      </c>
      <c r="O107" s="3" t="str">
        <f t="shared" si="88"/>
        <v>1321,1321,1321,873,873,873,157,157,157,157,157,157,157,157,157,157,157,157,157,157,157,157,157</v>
      </c>
      <c r="P107" s="1" t="str">
        <f t="shared" si="89"/>
        <v>(2,3),(2,3),(2,3),(1,1),(1,1),(1,1),(1,1),(1,1),(1,1),(1,1),(1,1),(1,1),(1,1),(1,1),(1,1),(1,1),(1,1),(1,1),(1,1),(1,1),(1,1),(1,1),(1,1)</v>
      </c>
      <c r="Q107" s="3" t="str">
        <f>IF(D107="坦克碎片",VLOOKUP(C107,道具信息!$N$2:$O$291,2,FALSE)&amp;"碎片",VLOOKUP(C107,道具信息!$N$2:$O$291,2,FALSE))</f>
        <v>T1部件</v>
      </c>
      <c r="R107" s="3">
        <f t="shared" si="70"/>
        <v>2826</v>
      </c>
      <c r="S107" s="11">
        <f t="shared" si="71"/>
        <v>0.28299999999999997</v>
      </c>
      <c r="T107" s="3" t="str">
        <f>VLOOKUP(Q107,道具信息!$Q$3:$S$20,2,FALSE)</f>
        <v>CHEST_ITEM_TYPE_T1_PART</v>
      </c>
      <c r="U107" s="3" t="str">
        <f>IF(COUNTIF(U$85:U106,T107)=0,T107,"")</f>
        <v/>
      </c>
      <c r="V107" s="3" t="str">
        <f t="shared" si="81"/>
        <v>CHEST_ITEM_TYPE_T2_SHARD,CHEST_ITEM_TYPE_T1_PART</v>
      </c>
      <c r="W107" s="13" t="str">
        <f t="shared" si="82"/>
        <v/>
      </c>
      <c r="X107" s="3" t="str">
        <f t="shared" si="83"/>
        <v/>
      </c>
      <c r="Y107" s="3" t="str">
        <f t="shared" si="84"/>
        <v>66.0%,28.3%</v>
      </c>
    </row>
    <row r="108" spans="2:25" x14ac:dyDescent="0.3">
      <c r="B108" s="2">
        <f>数据源!K140</f>
        <v>4</v>
      </c>
      <c r="C108" s="2" t="str">
        <f>数据源!L140</f>
        <v>T1HP6</v>
      </c>
      <c r="D108" s="2" t="str">
        <f>数据源!M140</f>
        <v>部件</v>
      </c>
      <c r="E108" s="2">
        <f>数据源!N140</f>
        <v>35</v>
      </c>
      <c r="F108" s="2">
        <f>数据源!O140</f>
        <v>1</v>
      </c>
      <c r="G108" s="2">
        <f>数据源!P140</f>
        <v>1.0999999999999999E-2</v>
      </c>
      <c r="H108" s="2">
        <f>数据源!Q140</f>
        <v>1.5714285714285712E-2</v>
      </c>
      <c r="I108" s="2">
        <f>数据源!R140</f>
        <v>157</v>
      </c>
      <c r="J108" s="3">
        <f t="shared" si="72"/>
        <v>1</v>
      </c>
      <c r="K108" s="3">
        <f t="shared" si="73"/>
        <v>1</v>
      </c>
      <c r="L108" s="3" t="str">
        <f t="shared" si="85"/>
        <v>部件</v>
      </c>
      <c r="M108" s="3">
        <f t="shared" ca="1" si="86"/>
        <v>91206</v>
      </c>
      <c r="N108" s="3" t="str">
        <f t="shared" ca="1" si="87"/>
        <v>51211,52211,53211,51221,52221,53221,91001,91003,91005,91101,91103,91105,91201,91203,91205,91002,91004,91006,91102,91104,91106,91202,91204,91206</v>
      </c>
      <c r="O108" s="3" t="str">
        <f t="shared" si="88"/>
        <v>1321,1321,1321,873,873,873,157,157,157,157,157,157,157,157,157,157,157,157,157,157,157,157,157,157</v>
      </c>
      <c r="P108" s="1" t="str">
        <f t="shared" si="89"/>
        <v>(2,3),(2,3),(2,3),(1,1),(1,1),(1,1),(1,1),(1,1),(1,1),(1,1),(1,1),(1,1),(1,1),(1,1),(1,1),(1,1),(1,1),(1,1),(1,1),(1,1),(1,1),(1,1),(1,1),(1,1)</v>
      </c>
      <c r="Q108" s="3" t="str">
        <f>IF(D108="坦克碎片",VLOOKUP(C108,道具信息!$N$2:$O$291,2,FALSE)&amp;"碎片",VLOOKUP(C108,道具信息!$N$2:$O$291,2,FALSE))</f>
        <v>T1部件</v>
      </c>
      <c r="R108" s="3">
        <f t="shared" si="70"/>
        <v>2826</v>
      </c>
      <c r="S108" s="11">
        <f t="shared" si="71"/>
        <v>0.28299999999999997</v>
      </c>
      <c r="T108" s="3" t="str">
        <f>VLOOKUP(Q108,道具信息!$Q$3:$S$20,2,FALSE)</f>
        <v>CHEST_ITEM_TYPE_T1_PART</v>
      </c>
      <c r="U108" s="3" t="str">
        <f>IF(COUNTIF(U$85:U107,T108)=0,T108,"")</f>
        <v/>
      </c>
      <c r="V108" s="3" t="str">
        <f t="shared" si="81"/>
        <v>CHEST_ITEM_TYPE_T2_SHARD,CHEST_ITEM_TYPE_T1_PART</v>
      </c>
      <c r="W108" s="13" t="str">
        <f t="shared" si="82"/>
        <v/>
      </c>
      <c r="X108" s="3" t="str">
        <f t="shared" si="83"/>
        <v/>
      </c>
      <c r="Y108" s="3" t="str">
        <f t="shared" si="84"/>
        <v>66.0%,28.3%</v>
      </c>
    </row>
    <row r="109" spans="2:25" x14ac:dyDescent="0.3">
      <c r="B109" s="2">
        <f>数据源!K141</f>
        <v>4</v>
      </c>
      <c r="C109" s="2" t="str">
        <f>数据源!L141</f>
        <v>T2LP1</v>
      </c>
      <c r="D109" s="2" t="str">
        <f>数据源!M141</f>
        <v>部件</v>
      </c>
      <c r="E109" s="2">
        <f>数据源!N141</f>
        <v>127.40000000000003</v>
      </c>
      <c r="F109" s="2">
        <f>数据源!O141</f>
        <v>1</v>
      </c>
      <c r="G109" s="2">
        <f>数据源!P141</f>
        <v>8.9999999999999993E-3</v>
      </c>
      <c r="H109" s="2">
        <f>数据源!Q141</f>
        <v>3.5321821036106739E-3</v>
      </c>
      <c r="I109" s="2">
        <f>数据源!R141</f>
        <v>35</v>
      </c>
      <c r="J109" s="3">
        <f t="shared" si="72"/>
        <v>1</v>
      </c>
      <c r="K109" s="3">
        <f t="shared" si="73"/>
        <v>1</v>
      </c>
      <c r="L109" s="3" t="str">
        <f t="shared" si="85"/>
        <v>部件</v>
      </c>
      <c r="M109" s="3">
        <f t="shared" ca="1" si="86"/>
        <v>92001</v>
      </c>
      <c r="N109" s="3" t="str">
        <f t="shared" ca="1" si="87"/>
        <v>51211,52211,53211,51221,52221,53221,91001,91003,91005,91101,91103,91105,91201,91203,91205,91002,91004,91006,91102,91104,91106,91202,91204,91206,92001</v>
      </c>
      <c r="O109" s="3" t="str">
        <f t="shared" si="88"/>
        <v>1321,1321,1321,873,873,873,157,157,157,157,157,157,157,157,157,157,157,157,157,157,157,157,157,157,35</v>
      </c>
      <c r="P109" s="1" t="str">
        <f t="shared" si="89"/>
        <v>(2,3),(2,3),(2,3),(1,1),(1,1),(1,1),(1,1),(1,1),(1,1),(1,1),(1,1),(1,1),(1,1),(1,1),(1,1),(1,1),(1,1),(1,1),(1,1),(1,1),(1,1),(1,1),(1,1),(1,1),(1,1)</v>
      </c>
      <c r="Q109" s="3" t="str">
        <f>IF(D109="坦克碎片",VLOOKUP(C109,道具信息!$N$2:$O$291,2,FALSE)&amp;"碎片",VLOOKUP(C109,道具信息!$N$2:$O$291,2,FALSE))</f>
        <v>T2部件</v>
      </c>
      <c r="R109" s="3">
        <f t="shared" si="70"/>
        <v>562</v>
      </c>
      <c r="S109" s="11">
        <f t="shared" si="71"/>
        <v>5.6000000000000001E-2</v>
      </c>
      <c r="T109" s="3" t="str">
        <f>VLOOKUP(Q109,道具信息!$Q$3:$S$20,2,FALSE)</f>
        <v>CHEST_ITEM_TYPE_T2_PART</v>
      </c>
      <c r="U109" s="3" t="str">
        <f>IF(COUNTIF(U$85:U108,T109)=0,T109,"")</f>
        <v>CHEST_ITEM_TYPE_T2_PART</v>
      </c>
      <c r="V109" s="3" t="str">
        <f t="shared" si="81"/>
        <v>CHEST_ITEM_TYPE_T2_SHARD,CHEST_ITEM_TYPE_T1_PART,CHEST_ITEM_TYPE_T2_PART</v>
      </c>
      <c r="W109" s="13">
        <f t="shared" si="82"/>
        <v>5.6000000000000001E-2</v>
      </c>
      <c r="X109" s="3" t="str">
        <f t="shared" si="83"/>
        <v>5.6%</v>
      </c>
      <c r="Y109" s="3" t="str">
        <f t="shared" si="84"/>
        <v>66.0%,28.3%,5.6%</v>
      </c>
    </row>
    <row r="110" spans="2:25" x14ac:dyDescent="0.3">
      <c r="B110" s="2">
        <f>数据源!K142</f>
        <v>4</v>
      </c>
      <c r="C110" s="2" t="str">
        <f>数据源!L142</f>
        <v>T2LP3</v>
      </c>
      <c r="D110" s="2" t="str">
        <f>数据源!M142</f>
        <v>部件</v>
      </c>
      <c r="E110" s="2">
        <f>数据源!N142</f>
        <v>127.40000000000003</v>
      </c>
      <c r="F110" s="2">
        <f>数据源!O142</f>
        <v>1</v>
      </c>
      <c r="G110" s="2">
        <f>数据源!P142</f>
        <v>8.0000000000000002E-3</v>
      </c>
      <c r="H110" s="2">
        <f>数据源!Q142</f>
        <v>3.1397174254317105E-3</v>
      </c>
      <c r="I110" s="2">
        <f>数据源!R142</f>
        <v>31</v>
      </c>
      <c r="J110" s="3">
        <f t="shared" si="72"/>
        <v>1</v>
      </c>
      <c r="K110" s="3">
        <f t="shared" si="73"/>
        <v>1</v>
      </c>
      <c r="L110" s="3" t="str">
        <f t="shared" si="85"/>
        <v>部件</v>
      </c>
      <c r="M110" s="3">
        <f t="shared" ca="1" si="86"/>
        <v>92003</v>
      </c>
      <c r="N110" s="3" t="str">
        <f t="shared" ca="1" si="87"/>
        <v>51211,52211,53211,51221,52221,53221,91001,91003,91005,91101,91103,91105,91201,91203,91205,91002,91004,91006,91102,91104,91106,91202,91204,91206,92001,92003</v>
      </c>
      <c r="O110" s="3" t="str">
        <f t="shared" si="88"/>
        <v>1321,1321,1321,873,873,873,157,157,157,157,157,157,157,157,157,157,157,157,157,157,157,157,157,157,35,31</v>
      </c>
      <c r="P110" s="1" t="str">
        <f t="shared" si="89"/>
        <v>(2,3),(2,3),(2,3),(1,1),(1,1),(1,1),(1,1),(1,1),(1,1),(1,1),(1,1),(1,1),(1,1),(1,1),(1,1),(1,1),(1,1),(1,1),(1,1),(1,1),(1,1),(1,1),(1,1),(1,1),(1,1),(1,1)</v>
      </c>
      <c r="Q110" s="3" t="str">
        <f>IF(D110="坦克碎片",VLOOKUP(C110,道具信息!$N$2:$O$291,2,FALSE)&amp;"碎片",VLOOKUP(C110,道具信息!$N$2:$O$291,2,FALSE))</f>
        <v>T2部件</v>
      </c>
      <c r="R110" s="3">
        <f t="shared" si="70"/>
        <v>562</v>
      </c>
      <c r="S110" s="11">
        <f t="shared" si="71"/>
        <v>5.6000000000000001E-2</v>
      </c>
      <c r="T110" s="3" t="str">
        <f>VLOOKUP(Q110,道具信息!$Q$3:$S$20,2,FALSE)</f>
        <v>CHEST_ITEM_TYPE_T2_PART</v>
      </c>
      <c r="U110" s="3" t="str">
        <f>IF(COUNTIF(U$85:U109,T110)=0,T110,"")</f>
        <v/>
      </c>
      <c r="V110" s="3" t="str">
        <f t="shared" si="81"/>
        <v>CHEST_ITEM_TYPE_T2_SHARD,CHEST_ITEM_TYPE_T1_PART,CHEST_ITEM_TYPE_T2_PART</v>
      </c>
      <c r="W110" s="13" t="str">
        <f t="shared" si="82"/>
        <v/>
      </c>
      <c r="X110" s="3" t="str">
        <f t="shared" si="83"/>
        <v/>
      </c>
      <c r="Y110" s="3" t="str">
        <f t="shared" si="84"/>
        <v>66.0%,28.3%,5.6%</v>
      </c>
    </row>
    <row r="111" spans="2:25" x14ac:dyDescent="0.3">
      <c r="B111" s="2">
        <f>数据源!K143</f>
        <v>4</v>
      </c>
      <c r="C111" s="2" t="str">
        <f>数据源!L143</f>
        <v>T2LP5</v>
      </c>
      <c r="D111" s="2" t="str">
        <f>数据源!M143</f>
        <v>部件</v>
      </c>
      <c r="E111" s="2">
        <f>数据源!N143</f>
        <v>127.40000000000003</v>
      </c>
      <c r="F111" s="2">
        <f>数据源!O143</f>
        <v>1</v>
      </c>
      <c r="G111" s="2">
        <f>数据源!P143</f>
        <v>8.0000000000000002E-3</v>
      </c>
      <c r="H111" s="2">
        <f>数据源!Q143</f>
        <v>3.1397174254317105E-3</v>
      </c>
      <c r="I111" s="2">
        <f>数据源!R143</f>
        <v>31</v>
      </c>
      <c r="J111" s="3">
        <f t="shared" si="72"/>
        <v>1</v>
      </c>
      <c r="K111" s="3">
        <f t="shared" si="73"/>
        <v>1</v>
      </c>
      <c r="L111" s="3" t="str">
        <f t="shared" si="85"/>
        <v>部件</v>
      </c>
      <c r="M111" s="3">
        <f t="shared" ca="1" si="86"/>
        <v>92005</v>
      </c>
      <c r="N111" s="3" t="str">
        <f t="shared" ca="1" si="87"/>
        <v>51211,52211,53211,51221,52221,53221,91001,91003,91005,91101,91103,91105,91201,91203,91205,91002,91004,91006,91102,91104,91106,91202,91204,91206,92001,92003,92005</v>
      </c>
      <c r="O111" s="3" t="str">
        <f t="shared" si="88"/>
        <v>1321,1321,1321,873,873,873,157,157,157,157,157,157,157,157,157,157,157,157,157,157,157,157,157,157,35,31,31</v>
      </c>
      <c r="P111" s="1" t="str">
        <f t="shared" si="89"/>
        <v>(2,3),(2,3),(2,3),(1,1),(1,1),(1,1),(1,1),(1,1),(1,1),(1,1),(1,1),(1,1),(1,1),(1,1),(1,1),(1,1),(1,1),(1,1),(1,1),(1,1),(1,1),(1,1),(1,1),(1,1),(1,1),(1,1),(1,1)</v>
      </c>
      <c r="Q111" s="3" t="str">
        <f>IF(D111="坦克碎片",VLOOKUP(C111,道具信息!$N$2:$O$291,2,FALSE)&amp;"碎片",VLOOKUP(C111,道具信息!$N$2:$O$291,2,FALSE))</f>
        <v>T2部件</v>
      </c>
      <c r="R111" s="3">
        <f t="shared" si="70"/>
        <v>562</v>
      </c>
      <c r="S111" s="11">
        <f t="shared" si="71"/>
        <v>5.6000000000000001E-2</v>
      </c>
      <c r="T111" s="3" t="str">
        <f>VLOOKUP(Q111,道具信息!$Q$3:$S$20,2,FALSE)</f>
        <v>CHEST_ITEM_TYPE_T2_PART</v>
      </c>
      <c r="U111" s="3" t="str">
        <f>IF(COUNTIF(U$85:U110,T111)=0,T111,"")</f>
        <v/>
      </c>
      <c r="V111" s="3" t="str">
        <f t="shared" si="81"/>
        <v>CHEST_ITEM_TYPE_T2_SHARD,CHEST_ITEM_TYPE_T1_PART,CHEST_ITEM_TYPE_T2_PART</v>
      </c>
      <c r="W111" s="13" t="str">
        <f t="shared" si="82"/>
        <v/>
      </c>
      <c r="X111" s="3" t="str">
        <f t="shared" si="83"/>
        <v/>
      </c>
      <c r="Y111" s="3" t="str">
        <f t="shared" si="84"/>
        <v>66.0%,28.3%,5.6%</v>
      </c>
    </row>
    <row r="112" spans="2:25" x14ac:dyDescent="0.3">
      <c r="B112" s="2">
        <f>数据源!K144</f>
        <v>4</v>
      </c>
      <c r="C112" s="2" t="str">
        <f>数据源!L144</f>
        <v>T2MP1</v>
      </c>
      <c r="D112" s="2" t="str">
        <f>数据源!M144</f>
        <v>部件</v>
      </c>
      <c r="E112" s="2">
        <f>数据源!N144</f>
        <v>127.40000000000003</v>
      </c>
      <c r="F112" s="2">
        <f>数据源!O144</f>
        <v>1</v>
      </c>
      <c r="G112" s="2">
        <f>数据源!P144</f>
        <v>8.0000000000000002E-3</v>
      </c>
      <c r="H112" s="2">
        <f>数据源!Q144</f>
        <v>3.1397174254317105E-3</v>
      </c>
      <c r="I112" s="2">
        <f>数据源!R144</f>
        <v>31</v>
      </c>
      <c r="J112" s="3">
        <f>ROUNDUP(IF(F112&gt;1,F112-ROUNDDOWN(SQRT(F112),0),F112),0)</f>
        <v>1</v>
      </c>
      <c r="K112" s="3">
        <f>F112*2-J112</f>
        <v>1</v>
      </c>
      <c r="L112" s="3" t="str">
        <f t="shared" si="85"/>
        <v>部件</v>
      </c>
      <c r="M112" s="3">
        <f t="shared" ca="1" si="86"/>
        <v>92101</v>
      </c>
      <c r="N112" s="3" t="str">
        <f t="shared" ca="1" si="87"/>
        <v>51211,52211,53211,51221,52221,53221,91001,91003,91005,91101,91103,91105,91201,91203,91205,91002,91004,91006,91102,91104,91106,91202,91204,91206,92001,92003,92005,92101</v>
      </c>
      <c r="O112" s="3" t="str">
        <f t="shared" si="88"/>
        <v>1321,1321,1321,873,873,873,157,157,157,157,157,157,157,157,157,157,157,157,157,157,157,157,157,157,35,31,31,31</v>
      </c>
      <c r="P112" s="1" t="str">
        <f t="shared" si="89"/>
        <v>(2,3),(2,3),(2,3),(1,1),(1,1),(1,1),(1,1),(1,1),(1,1),(1,1),(1,1),(1,1),(1,1),(1,1),(1,1),(1,1),(1,1),(1,1),(1,1),(1,1),(1,1),(1,1),(1,1),(1,1),(1,1),(1,1),(1,1),(1,1)</v>
      </c>
      <c r="Q112" s="3" t="str">
        <f>IF(D112="坦克碎片",VLOOKUP(C112,道具信息!$N$2:$O$291,2,FALSE)&amp;"碎片",VLOOKUP(C112,道具信息!$N$2:$O$291,2,FALSE))</f>
        <v>T2部件</v>
      </c>
      <c r="R112" s="3">
        <f t="shared" si="70"/>
        <v>562</v>
      </c>
      <c r="S112" s="11">
        <f t="shared" si="71"/>
        <v>5.6000000000000001E-2</v>
      </c>
      <c r="T112" s="3" t="str">
        <f>VLOOKUP(Q112,道具信息!$Q$3:$S$20,2,FALSE)</f>
        <v>CHEST_ITEM_TYPE_T2_PART</v>
      </c>
      <c r="U112" s="3" t="str">
        <f>IF(COUNTIF(U$85:U111,T112)=0,T112,"")</f>
        <v/>
      </c>
      <c r="V112" s="3" t="str">
        <f t="shared" si="81"/>
        <v>CHEST_ITEM_TYPE_T2_SHARD,CHEST_ITEM_TYPE_T1_PART,CHEST_ITEM_TYPE_T2_PART</v>
      </c>
      <c r="W112" s="13" t="str">
        <f t="shared" si="82"/>
        <v/>
      </c>
      <c r="X112" s="3" t="str">
        <f t="shared" si="83"/>
        <v/>
      </c>
      <c r="Y112" s="3" t="str">
        <f t="shared" si="84"/>
        <v>66.0%,28.3%,5.6%</v>
      </c>
    </row>
    <row r="113" spans="2:25" x14ac:dyDescent="0.3">
      <c r="B113" s="2">
        <f>数据源!K145</f>
        <v>4</v>
      </c>
      <c r="C113" s="2" t="str">
        <f>数据源!L145</f>
        <v>T2MP3</v>
      </c>
      <c r="D113" s="2" t="str">
        <f>数据源!M145</f>
        <v>部件</v>
      </c>
      <c r="E113" s="2">
        <f>数据源!N145</f>
        <v>127.40000000000003</v>
      </c>
      <c r="F113" s="2">
        <f>数据源!O145</f>
        <v>1</v>
      </c>
      <c r="G113" s="2">
        <f>数据源!P145</f>
        <v>8.0000000000000002E-3</v>
      </c>
      <c r="H113" s="2">
        <f>数据源!Q145</f>
        <v>3.1397174254317105E-3</v>
      </c>
      <c r="I113" s="2">
        <f>数据源!R145</f>
        <v>31</v>
      </c>
      <c r="J113" s="3">
        <f t="shared" ref="J113:J126" si="90">ROUNDUP(IF(F113&gt;1,F113-ROUNDDOWN(SQRT(F113),0),F113),0)</f>
        <v>1</v>
      </c>
      <c r="K113" s="3">
        <f t="shared" ref="K113:K126" si="91">F113*2-J113</f>
        <v>1</v>
      </c>
      <c r="L113" s="3" t="str">
        <f t="shared" si="85"/>
        <v>部件</v>
      </c>
      <c r="M113" s="3">
        <f t="shared" ca="1" si="86"/>
        <v>92103</v>
      </c>
      <c r="N113" s="3" t="str">
        <f t="shared" ca="1" si="87"/>
        <v>51211,52211,53211,51221,52221,53221,91001,91003,91005,91101,91103,91105,91201,91203,91205,91002,91004,91006,91102,91104,91106,91202,91204,91206,92001,92003,92005,92101,92103</v>
      </c>
      <c r="O113" s="3" t="str">
        <f t="shared" si="88"/>
        <v>1321,1321,1321,873,873,873,157,157,157,157,157,157,157,157,157,157,157,157,157,157,157,157,157,157,35,31,31,31,31</v>
      </c>
      <c r="P113" s="1" t="str">
        <f t="shared" si="89"/>
        <v>(2,3),(2,3),(2,3),(1,1),(1,1),(1,1),(1,1),(1,1),(1,1),(1,1),(1,1),(1,1),(1,1),(1,1),(1,1),(1,1),(1,1),(1,1),(1,1),(1,1),(1,1),(1,1),(1,1),(1,1),(1,1),(1,1),(1,1),(1,1),(1,1)</v>
      </c>
      <c r="Q113" s="3" t="str">
        <f>IF(D113="坦克碎片",VLOOKUP(C113,道具信息!$N$2:$O$291,2,FALSE)&amp;"碎片",VLOOKUP(C113,道具信息!$N$2:$O$291,2,FALSE))</f>
        <v>T2部件</v>
      </c>
      <c r="R113" s="3">
        <f t="shared" si="70"/>
        <v>562</v>
      </c>
      <c r="S113" s="11">
        <f t="shared" si="71"/>
        <v>5.6000000000000001E-2</v>
      </c>
      <c r="T113" s="3" t="str">
        <f>VLOOKUP(Q113,道具信息!$Q$3:$S$20,2,FALSE)</f>
        <v>CHEST_ITEM_TYPE_T2_PART</v>
      </c>
      <c r="U113" s="3" t="str">
        <f>IF(COUNTIF(U$85:U112,T113)=0,T113,"")</f>
        <v/>
      </c>
      <c r="V113" s="3" t="str">
        <f t="shared" si="81"/>
        <v>CHEST_ITEM_TYPE_T2_SHARD,CHEST_ITEM_TYPE_T1_PART,CHEST_ITEM_TYPE_T2_PART</v>
      </c>
      <c r="W113" s="13" t="str">
        <f t="shared" si="82"/>
        <v/>
      </c>
      <c r="X113" s="3" t="str">
        <f t="shared" si="83"/>
        <v/>
      </c>
      <c r="Y113" s="3" t="str">
        <f t="shared" si="84"/>
        <v>66.0%,28.3%,5.6%</v>
      </c>
    </row>
    <row r="114" spans="2:25" x14ac:dyDescent="0.3">
      <c r="B114" s="2">
        <f>数据源!K146</f>
        <v>4</v>
      </c>
      <c r="C114" s="2" t="str">
        <f>数据源!L146</f>
        <v>T2MP5</v>
      </c>
      <c r="D114" s="2" t="str">
        <f>数据源!M146</f>
        <v>部件</v>
      </c>
      <c r="E114" s="2">
        <f>数据源!N146</f>
        <v>127.40000000000003</v>
      </c>
      <c r="F114" s="2">
        <f>数据源!O146</f>
        <v>1</v>
      </c>
      <c r="G114" s="2">
        <f>数据源!P146</f>
        <v>8.0000000000000002E-3</v>
      </c>
      <c r="H114" s="2">
        <f>数据源!Q146</f>
        <v>3.1397174254317105E-3</v>
      </c>
      <c r="I114" s="2">
        <f>数据源!R146</f>
        <v>31</v>
      </c>
      <c r="J114" s="3">
        <f t="shared" si="90"/>
        <v>1</v>
      </c>
      <c r="K114" s="3">
        <f t="shared" si="91"/>
        <v>1</v>
      </c>
      <c r="L114" s="3" t="str">
        <f t="shared" si="85"/>
        <v>部件</v>
      </c>
      <c r="M114" s="3">
        <f t="shared" ca="1" si="86"/>
        <v>92105</v>
      </c>
      <c r="N114" s="3" t="str">
        <f t="shared" ca="1" si="87"/>
        <v>51211,52211,53211,51221,52221,53221,91001,91003,91005,91101,91103,91105,91201,91203,91205,91002,91004,91006,91102,91104,91106,91202,91204,91206,92001,92003,92005,92101,92103,92105</v>
      </c>
      <c r="O114" s="3" t="str">
        <f t="shared" si="88"/>
        <v>1321,1321,1321,873,873,873,157,157,157,157,157,157,157,157,157,157,157,157,157,157,157,157,157,157,35,31,31,31,31,31</v>
      </c>
      <c r="P114" s="1" t="str">
        <f t="shared" si="89"/>
        <v>(2,3),(2,3),(2,3),(1,1),(1,1),(1,1),(1,1),(1,1),(1,1),(1,1),(1,1),(1,1),(1,1),(1,1),(1,1),(1,1),(1,1),(1,1),(1,1),(1,1),(1,1),(1,1),(1,1),(1,1),(1,1),(1,1),(1,1),(1,1),(1,1),(1,1)</v>
      </c>
      <c r="Q114" s="3" t="str">
        <f>IF(D114="坦克碎片",VLOOKUP(C114,道具信息!$N$2:$O$291,2,FALSE)&amp;"碎片",VLOOKUP(C114,道具信息!$N$2:$O$291,2,FALSE))</f>
        <v>T2部件</v>
      </c>
      <c r="R114" s="3">
        <f t="shared" si="70"/>
        <v>562</v>
      </c>
      <c r="S114" s="11">
        <f t="shared" si="71"/>
        <v>5.6000000000000001E-2</v>
      </c>
      <c r="T114" s="3" t="str">
        <f>VLOOKUP(Q114,道具信息!$Q$3:$S$20,2,FALSE)</f>
        <v>CHEST_ITEM_TYPE_T2_PART</v>
      </c>
      <c r="U114" s="3" t="str">
        <f>IF(COUNTIF(U$85:U113,T114)=0,T114,"")</f>
        <v/>
      </c>
      <c r="V114" s="3" t="str">
        <f t="shared" si="81"/>
        <v>CHEST_ITEM_TYPE_T2_SHARD,CHEST_ITEM_TYPE_T1_PART,CHEST_ITEM_TYPE_T2_PART</v>
      </c>
      <c r="W114" s="13" t="str">
        <f t="shared" si="82"/>
        <v/>
      </c>
      <c r="X114" s="3" t="str">
        <f t="shared" si="83"/>
        <v/>
      </c>
      <c r="Y114" s="3" t="str">
        <f t="shared" si="84"/>
        <v>66.0%,28.3%,5.6%</v>
      </c>
    </row>
    <row r="115" spans="2:25" x14ac:dyDescent="0.3">
      <c r="B115" s="2">
        <f>数据源!K147</f>
        <v>4</v>
      </c>
      <c r="C115" s="2" t="str">
        <f>数据源!L147</f>
        <v>T2HP1</v>
      </c>
      <c r="D115" s="2" t="str">
        <f>数据源!M147</f>
        <v>部件</v>
      </c>
      <c r="E115" s="2">
        <f>数据源!N147</f>
        <v>127.40000000000003</v>
      </c>
      <c r="F115" s="2">
        <f>数据源!O147</f>
        <v>1</v>
      </c>
      <c r="G115" s="2">
        <f>数据源!P147</f>
        <v>8.0000000000000002E-3</v>
      </c>
      <c r="H115" s="2">
        <f>数据源!Q147</f>
        <v>3.1397174254317105E-3</v>
      </c>
      <c r="I115" s="2">
        <f>数据源!R147</f>
        <v>31</v>
      </c>
      <c r="J115" s="3">
        <f t="shared" si="90"/>
        <v>1</v>
      </c>
      <c r="K115" s="3">
        <f t="shared" si="91"/>
        <v>1</v>
      </c>
      <c r="L115" s="3" t="str">
        <f t="shared" si="85"/>
        <v>部件</v>
      </c>
      <c r="M115" s="3">
        <f t="shared" ca="1" si="86"/>
        <v>92201</v>
      </c>
      <c r="N115" s="3" t="str">
        <f t="shared" ca="1" si="87"/>
        <v>51211,52211,53211,51221,52221,53221,91001,91003,91005,91101,91103,91105,91201,91203,91205,91002,91004,91006,91102,91104,91106,91202,91204,91206,92001,92003,92005,92101,92103,92105,92201</v>
      </c>
      <c r="O115" s="3" t="str">
        <f t="shared" si="88"/>
        <v>1321,1321,1321,873,873,873,157,157,157,157,157,157,157,157,157,157,157,157,157,157,157,157,157,157,35,31,31,31,31,31,31</v>
      </c>
      <c r="P115" s="1" t="str">
        <f t="shared" si="89"/>
        <v>(2,3),(2,3),(2,3),(1,1),(1,1),(1,1),(1,1),(1,1),(1,1),(1,1),(1,1),(1,1),(1,1),(1,1),(1,1),(1,1),(1,1),(1,1),(1,1),(1,1),(1,1),(1,1),(1,1),(1,1),(1,1),(1,1),(1,1),(1,1),(1,1),(1,1),(1,1)</v>
      </c>
      <c r="Q115" s="3" t="str">
        <f>IF(D115="坦克碎片",VLOOKUP(C115,道具信息!$N$2:$O$291,2,FALSE)&amp;"碎片",VLOOKUP(C115,道具信息!$N$2:$O$291,2,FALSE))</f>
        <v>T2部件</v>
      </c>
      <c r="R115" s="3">
        <f t="shared" si="70"/>
        <v>562</v>
      </c>
      <c r="S115" s="11">
        <f t="shared" si="71"/>
        <v>5.6000000000000001E-2</v>
      </c>
      <c r="T115" s="3" t="str">
        <f>VLOOKUP(Q115,道具信息!$Q$3:$S$20,2,FALSE)</f>
        <v>CHEST_ITEM_TYPE_T2_PART</v>
      </c>
      <c r="U115" s="3" t="str">
        <f>IF(COUNTIF(U$85:U114,T115)=0,T115,"")</f>
        <v/>
      </c>
      <c r="V115" s="3" t="str">
        <f t="shared" si="81"/>
        <v>CHEST_ITEM_TYPE_T2_SHARD,CHEST_ITEM_TYPE_T1_PART,CHEST_ITEM_TYPE_T2_PART</v>
      </c>
      <c r="W115" s="13" t="str">
        <f t="shared" si="82"/>
        <v/>
      </c>
      <c r="X115" s="3" t="str">
        <f t="shared" si="83"/>
        <v/>
      </c>
      <c r="Y115" s="3" t="str">
        <f t="shared" si="84"/>
        <v>66.0%,28.3%,5.6%</v>
      </c>
    </row>
    <row r="116" spans="2:25" x14ac:dyDescent="0.3">
      <c r="B116" s="2">
        <f>数据源!K148</f>
        <v>4</v>
      </c>
      <c r="C116" s="2" t="str">
        <f>数据源!L148</f>
        <v>T2HP3</v>
      </c>
      <c r="D116" s="2" t="str">
        <f>数据源!M148</f>
        <v>部件</v>
      </c>
      <c r="E116" s="2">
        <f>数据源!N148</f>
        <v>127.40000000000003</v>
      </c>
      <c r="F116" s="2">
        <f>数据源!O148</f>
        <v>1</v>
      </c>
      <c r="G116" s="2">
        <f>数据源!P148</f>
        <v>8.0000000000000002E-3</v>
      </c>
      <c r="H116" s="2">
        <f>数据源!Q148</f>
        <v>3.1397174254317105E-3</v>
      </c>
      <c r="I116" s="2">
        <f>数据源!R148</f>
        <v>31</v>
      </c>
      <c r="J116" s="3">
        <f t="shared" si="90"/>
        <v>1</v>
      </c>
      <c r="K116" s="3">
        <f t="shared" si="91"/>
        <v>1</v>
      </c>
      <c r="L116" s="3" t="str">
        <f t="shared" si="85"/>
        <v>部件</v>
      </c>
      <c r="M116" s="3">
        <f t="shared" ca="1" si="86"/>
        <v>92203</v>
      </c>
      <c r="N116" s="3" t="str">
        <f t="shared" ca="1" si="87"/>
        <v>51211,52211,53211,51221,52221,53221,91001,91003,91005,91101,91103,91105,91201,91203,91205,91002,91004,91006,91102,91104,91106,91202,91204,91206,92001,92003,92005,92101,92103,92105,92201,92203</v>
      </c>
      <c r="O116" s="3" t="str">
        <f t="shared" si="88"/>
        <v>1321,1321,1321,873,873,873,157,157,157,157,157,157,157,157,157,157,157,157,157,157,157,157,157,157,35,31,31,31,31,31,31,31</v>
      </c>
      <c r="P116" s="1" t="str">
        <f t="shared" si="89"/>
        <v>(2,3),(2,3),(2,3),(1,1),(1,1),(1,1),(1,1),(1,1),(1,1),(1,1),(1,1),(1,1),(1,1),(1,1),(1,1),(1,1),(1,1),(1,1),(1,1),(1,1),(1,1),(1,1),(1,1),(1,1),(1,1),(1,1),(1,1),(1,1),(1,1),(1,1),(1,1),(1,1)</v>
      </c>
      <c r="Q116" s="3" t="str">
        <f>IF(D116="坦克碎片",VLOOKUP(C116,道具信息!$N$2:$O$291,2,FALSE)&amp;"碎片",VLOOKUP(C116,道具信息!$N$2:$O$291,2,FALSE))</f>
        <v>T2部件</v>
      </c>
      <c r="R116" s="3">
        <f t="shared" si="70"/>
        <v>562</v>
      </c>
      <c r="S116" s="11">
        <f t="shared" si="71"/>
        <v>5.6000000000000001E-2</v>
      </c>
      <c r="T116" s="3" t="str">
        <f>VLOOKUP(Q116,道具信息!$Q$3:$S$20,2,FALSE)</f>
        <v>CHEST_ITEM_TYPE_T2_PART</v>
      </c>
      <c r="U116" s="3" t="str">
        <f>IF(COUNTIF(U$85:U115,T116)=0,T116,"")</f>
        <v/>
      </c>
      <c r="V116" s="3" t="str">
        <f t="shared" si="81"/>
        <v>CHEST_ITEM_TYPE_T2_SHARD,CHEST_ITEM_TYPE_T1_PART,CHEST_ITEM_TYPE_T2_PART</v>
      </c>
      <c r="W116" s="13" t="str">
        <f t="shared" si="82"/>
        <v/>
      </c>
      <c r="X116" s="3" t="str">
        <f t="shared" si="83"/>
        <v/>
      </c>
      <c r="Y116" s="3" t="str">
        <f t="shared" si="84"/>
        <v>66.0%,28.3%,5.6%</v>
      </c>
    </row>
    <row r="117" spans="2:25" x14ac:dyDescent="0.3">
      <c r="B117" s="2">
        <f>数据源!K149</f>
        <v>4</v>
      </c>
      <c r="C117" s="2" t="str">
        <f>数据源!L149</f>
        <v>T2HP5</v>
      </c>
      <c r="D117" s="2" t="str">
        <f>数据源!M149</f>
        <v>部件</v>
      </c>
      <c r="E117" s="2">
        <f>数据源!N149</f>
        <v>127.40000000000003</v>
      </c>
      <c r="F117" s="2">
        <f>数据源!O149</f>
        <v>1</v>
      </c>
      <c r="G117" s="2">
        <f>数据源!P149</f>
        <v>8.0000000000000002E-3</v>
      </c>
      <c r="H117" s="2">
        <f>数据源!Q149</f>
        <v>3.1397174254317105E-3</v>
      </c>
      <c r="I117" s="2">
        <f>数据源!R149</f>
        <v>31</v>
      </c>
      <c r="J117" s="3">
        <f t="shared" si="90"/>
        <v>1</v>
      </c>
      <c r="K117" s="3">
        <f t="shared" si="91"/>
        <v>1</v>
      </c>
      <c r="L117" s="3" t="str">
        <f t="shared" si="85"/>
        <v>部件</v>
      </c>
      <c r="M117" s="3">
        <f t="shared" ca="1" si="86"/>
        <v>92205</v>
      </c>
      <c r="N117" s="3" t="str">
        <f t="shared" ca="1" si="87"/>
        <v>51211,52211,53211,51221,52221,53221,91001,91003,91005,91101,91103,91105,91201,91203,91205,91002,91004,91006,91102,91104,91106,91202,91204,91206,92001,92003,92005,92101,92103,92105,92201,92203,92205</v>
      </c>
      <c r="O117" s="3" t="str">
        <f t="shared" si="88"/>
        <v>1321,1321,1321,873,873,873,157,157,157,157,157,157,157,157,157,157,157,157,157,157,157,157,157,157,35,31,31,31,31,31,31,31,31</v>
      </c>
      <c r="P117" s="1" t="str">
        <f t="shared" si="89"/>
        <v>(2,3),(2,3),(2,3),(1,1),(1,1),(1,1),(1,1),(1,1),(1,1),(1,1),(1,1),(1,1),(1,1),(1,1),(1,1),(1,1),(1,1),(1,1),(1,1),(1,1),(1,1),(1,1),(1,1),(1,1),(1,1),(1,1),(1,1),(1,1),(1,1),(1,1),(1,1),(1,1),(1,1)</v>
      </c>
      <c r="Q117" s="3" t="str">
        <f>IF(D117="坦克碎片",VLOOKUP(C117,道具信息!$N$2:$O$291,2,FALSE)&amp;"碎片",VLOOKUP(C117,道具信息!$N$2:$O$291,2,FALSE))</f>
        <v>T2部件</v>
      </c>
      <c r="R117" s="3">
        <f t="shared" si="70"/>
        <v>562</v>
      </c>
      <c r="S117" s="11">
        <f t="shared" si="71"/>
        <v>5.6000000000000001E-2</v>
      </c>
      <c r="T117" s="3" t="str">
        <f>VLOOKUP(Q117,道具信息!$Q$3:$S$20,2,FALSE)</f>
        <v>CHEST_ITEM_TYPE_T2_PART</v>
      </c>
      <c r="U117" s="3" t="str">
        <f>IF(COUNTIF(U$85:U116,T117)=0,T117,"")</f>
        <v/>
      </c>
      <c r="V117" s="3" t="str">
        <f t="shared" si="81"/>
        <v>CHEST_ITEM_TYPE_T2_SHARD,CHEST_ITEM_TYPE_T1_PART,CHEST_ITEM_TYPE_T2_PART</v>
      </c>
      <c r="W117" s="13" t="str">
        <f t="shared" si="82"/>
        <v/>
      </c>
      <c r="X117" s="3" t="str">
        <f t="shared" si="83"/>
        <v/>
      </c>
      <c r="Y117" s="3" t="str">
        <f t="shared" si="84"/>
        <v>66.0%,28.3%,5.6%</v>
      </c>
    </row>
    <row r="118" spans="2:25" x14ac:dyDescent="0.3">
      <c r="B118" s="2">
        <f>数据源!K150</f>
        <v>4</v>
      </c>
      <c r="C118" s="2" t="str">
        <f>数据源!L150</f>
        <v>T2LP2</v>
      </c>
      <c r="D118" s="2" t="str">
        <f>数据源!M150</f>
        <v>部件</v>
      </c>
      <c r="E118" s="2">
        <f>数据源!N150</f>
        <v>127.40000000000003</v>
      </c>
      <c r="F118" s="2">
        <f>数据源!O150</f>
        <v>1</v>
      </c>
      <c r="G118" s="2">
        <f>数据源!P150</f>
        <v>8.0000000000000002E-3</v>
      </c>
      <c r="H118" s="2">
        <f>数据源!Q150</f>
        <v>3.1397174254317105E-3</v>
      </c>
      <c r="I118" s="2">
        <f>数据源!R150</f>
        <v>31</v>
      </c>
      <c r="J118" s="3">
        <f t="shared" si="90"/>
        <v>1</v>
      </c>
      <c r="K118" s="3">
        <f t="shared" si="91"/>
        <v>1</v>
      </c>
      <c r="L118" s="3" t="str">
        <f t="shared" si="85"/>
        <v>部件</v>
      </c>
      <c r="M118" s="3">
        <f t="shared" ca="1" si="86"/>
        <v>92002</v>
      </c>
      <c r="N118" s="3" t="str">
        <f t="shared" ca="1" si="87"/>
        <v>51211,52211,53211,51221,52221,53221,91001,91003,91005,91101,91103,91105,91201,91203,91205,91002,91004,91006,91102,91104,91106,91202,91204,91206,92001,92003,92005,92101,92103,92105,92201,92203,92205,92002</v>
      </c>
      <c r="O118" s="3" t="str">
        <f t="shared" si="88"/>
        <v>1321,1321,1321,873,873,873,157,157,157,157,157,157,157,157,157,157,157,157,157,157,157,157,157,157,35,31,31,31,31,31,31,31,31,31</v>
      </c>
      <c r="P118" s="1" t="str">
        <f t="shared" si="89"/>
        <v>(2,3),(2,3),(2,3),(1,1),(1,1),(1,1),(1,1),(1,1),(1,1),(1,1),(1,1),(1,1),(1,1),(1,1),(1,1),(1,1),(1,1),(1,1),(1,1),(1,1),(1,1),(1,1),(1,1),(1,1),(1,1),(1,1),(1,1),(1,1),(1,1),(1,1),(1,1),(1,1),(1,1),(1,1)</v>
      </c>
      <c r="Q118" s="3" t="str">
        <f>IF(D118="坦克碎片",VLOOKUP(C118,道具信息!$N$2:$O$291,2,FALSE)&amp;"碎片",VLOOKUP(C118,道具信息!$N$2:$O$291,2,FALSE))</f>
        <v>T2部件</v>
      </c>
      <c r="R118" s="3">
        <f t="shared" si="70"/>
        <v>562</v>
      </c>
      <c r="S118" s="11">
        <f t="shared" si="71"/>
        <v>5.6000000000000001E-2</v>
      </c>
      <c r="T118" s="3" t="str">
        <f>VLOOKUP(Q118,道具信息!$Q$3:$S$20,2,FALSE)</f>
        <v>CHEST_ITEM_TYPE_T2_PART</v>
      </c>
      <c r="U118" s="3" t="str">
        <f>IF(COUNTIF(U$85:U117,T118)=0,T118,"")</f>
        <v/>
      </c>
      <c r="V118" s="3" t="str">
        <f t="shared" si="81"/>
        <v>CHEST_ITEM_TYPE_T2_SHARD,CHEST_ITEM_TYPE_T1_PART,CHEST_ITEM_TYPE_T2_PART</v>
      </c>
      <c r="W118" s="13" t="str">
        <f t="shared" si="82"/>
        <v/>
      </c>
      <c r="X118" s="3" t="str">
        <f t="shared" si="83"/>
        <v/>
      </c>
      <c r="Y118" s="3" t="str">
        <f t="shared" si="84"/>
        <v>66.0%,28.3%,5.6%</v>
      </c>
    </row>
    <row r="119" spans="2:25" x14ac:dyDescent="0.3">
      <c r="B119" s="2">
        <f>数据源!K151</f>
        <v>4</v>
      </c>
      <c r="C119" s="2" t="str">
        <f>数据源!L151</f>
        <v>T2LP4</v>
      </c>
      <c r="D119" s="2" t="str">
        <f>数据源!M151</f>
        <v>部件</v>
      </c>
      <c r="E119" s="2">
        <f>数据源!N151</f>
        <v>127.40000000000003</v>
      </c>
      <c r="F119" s="2">
        <f>数据源!O151</f>
        <v>1</v>
      </c>
      <c r="G119" s="2">
        <f>数据源!P151</f>
        <v>8.0000000000000002E-3</v>
      </c>
      <c r="H119" s="2">
        <f>数据源!Q151</f>
        <v>3.1397174254317105E-3</v>
      </c>
      <c r="I119" s="2">
        <f>数据源!R151</f>
        <v>31</v>
      </c>
      <c r="J119" s="3">
        <f t="shared" si="90"/>
        <v>1</v>
      </c>
      <c r="K119" s="3">
        <f t="shared" si="91"/>
        <v>1</v>
      </c>
      <c r="L119" s="3" t="str">
        <f t="shared" si="85"/>
        <v>部件</v>
      </c>
      <c r="M119" s="3">
        <f t="shared" ca="1" si="86"/>
        <v>92004</v>
      </c>
      <c r="N119" s="3" t="str">
        <f t="shared" ca="1" si="87"/>
        <v>51211,52211,53211,51221,52221,53221,91001,91003,91005,91101,91103,91105,91201,91203,91205,91002,91004,91006,91102,91104,91106,91202,91204,91206,92001,92003,92005,92101,92103,92105,92201,92203,92205,92002,92004</v>
      </c>
      <c r="O119" s="3" t="str">
        <f t="shared" si="88"/>
        <v>1321,1321,1321,873,873,873,157,157,157,157,157,157,157,157,157,157,157,157,157,157,157,157,157,157,35,31,31,31,31,31,31,31,31,31,31</v>
      </c>
      <c r="P119" s="1" t="str">
        <f t="shared" si="89"/>
        <v>(2,3),(2,3),(2,3),(1,1),(1,1),(1,1),(1,1),(1,1),(1,1),(1,1),(1,1),(1,1),(1,1),(1,1),(1,1),(1,1),(1,1),(1,1),(1,1),(1,1),(1,1),(1,1),(1,1),(1,1),(1,1),(1,1),(1,1),(1,1),(1,1),(1,1),(1,1),(1,1),(1,1),(1,1),(1,1)</v>
      </c>
      <c r="Q119" s="3" t="str">
        <f>IF(D119="坦克碎片",VLOOKUP(C119,道具信息!$N$2:$O$291,2,FALSE)&amp;"碎片",VLOOKUP(C119,道具信息!$N$2:$O$291,2,FALSE))</f>
        <v>T2部件</v>
      </c>
      <c r="R119" s="3">
        <f t="shared" si="70"/>
        <v>562</v>
      </c>
      <c r="S119" s="11">
        <f t="shared" si="71"/>
        <v>5.6000000000000001E-2</v>
      </c>
      <c r="T119" s="3" t="str">
        <f>VLOOKUP(Q119,道具信息!$Q$3:$S$20,2,FALSE)</f>
        <v>CHEST_ITEM_TYPE_T2_PART</v>
      </c>
      <c r="U119" s="3" t="str">
        <f>IF(COUNTIF(U$85:U118,T119)=0,T119,"")</f>
        <v/>
      </c>
      <c r="V119" s="3" t="str">
        <f t="shared" si="81"/>
        <v>CHEST_ITEM_TYPE_T2_SHARD,CHEST_ITEM_TYPE_T1_PART,CHEST_ITEM_TYPE_T2_PART</v>
      </c>
      <c r="W119" s="13" t="str">
        <f t="shared" si="82"/>
        <v/>
      </c>
      <c r="X119" s="3" t="str">
        <f t="shared" si="83"/>
        <v/>
      </c>
      <c r="Y119" s="3" t="str">
        <f t="shared" si="84"/>
        <v>66.0%,28.3%,5.6%</v>
      </c>
    </row>
    <row r="120" spans="2:25" x14ac:dyDescent="0.3">
      <c r="B120" s="2">
        <f>数据源!K152</f>
        <v>4</v>
      </c>
      <c r="C120" s="2" t="str">
        <f>数据源!L152</f>
        <v>T2LP6</v>
      </c>
      <c r="D120" s="2" t="str">
        <f>数据源!M152</f>
        <v>部件</v>
      </c>
      <c r="E120" s="2">
        <f>数据源!N152</f>
        <v>127.40000000000003</v>
      </c>
      <c r="F120" s="2">
        <f>数据源!O152</f>
        <v>1</v>
      </c>
      <c r="G120" s="2">
        <f>数据源!P152</f>
        <v>8.0000000000000002E-3</v>
      </c>
      <c r="H120" s="2">
        <f>数据源!Q152</f>
        <v>3.1397174254317105E-3</v>
      </c>
      <c r="I120" s="2">
        <f>数据源!R152</f>
        <v>31</v>
      </c>
      <c r="J120" s="3">
        <f t="shared" si="90"/>
        <v>1</v>
      </c>
      <c r="K120" s="3">
        <f t="shared" si="91"/>
        <v>1</v>
      </c>
      <c r="L120" s="3" t="str">
        <f t="shared" si="85"/>
        <v>部件</v>
      </c>
      <c r="M120" s="3">
        <f t="shared" ca="1" si="86"/>
        <v>92006</v>
      </c>
      <c r="N120" s="3" t="str">
        <f t="shared" ca="1" si="87"/>
        <v>51211,52211,53211,51221,52221,53221,91001,91003,91005,91101,91103,91105,91201,91203,91205,91002,91004,91006,91102,91104,91106,91202,91204,91206,92001,92003,92005,92101,92103,92105,92201,92203,92205,92002,92004,92006</v>
      </c>
      <c r="O120" s="3" t="str">
        <f t="shared" si="88"/>
        <v>1321,1321,1321,873,873,873,157,157,157,157,157,157,157,157,157,157,157,157,157,157,157,157,157,157,35,31,31,31,31,31,31,31,31,31,31,31</v>
      </c>
      <c r="P120" s="1" t="str">
        <f t="shared" si="89"/>
        <v>(2,3),(2,3),(2,3),(1,1),(1,1),(1,1),(1,1),(1,1),(1,1),(1,1),(1,1),(1,1),(1,1),(1,1),(1,1),(1,1),(1,1),(1,1),(1,1),(1,1),(1,1),(1,1),(1,1),(1,1),(1,1),(1,1),(1,1),(1,1),(1,1),(1,1),(1,1),(1,1),(1,1),(1,1),(1,1),(1,1)</v>
      </c>
      <c r="Q120" s="3" t="str">
        <f>IF(D120="坦克碎片",VLOOKUP(C120,道具信息!$N$2:$O$291,2,FALSE)&amp;"碎片",VLOOKUP(C120,道具信息!$N$2:$O$291,2,FALSE))</f>
        <v>T2部件</v>
      </c>
      <c r="R120" s="3">
        <f t="shared" si="70"/>
        <v>562</v>
      </c>
      <c r="S120" s="11">
        <f t="shared" si="71"/>
        <v>5.6000000000000001E-2</v>
      </c>
      <c r="T120" s="3" t="str">
        <f>VLOOKUP(Q120,道具信息!$Q$3:$S$20,2,FALSE)</f>
        <v>CHEST_ITEM_TYPE_T2_PART</v>
      </c>
      <c r="U120" s="3" t="str">
        <f>IF(COUNTIF(U$85:U119,T120)=0,T120,"")</f>
        <v/>
      </c>
      <c r="V120" s="3" t="str">
        <f t="shared" si="81"/>
        <v>CHEST_ITEM_TYPE_T2_SHARD,CHEST_ITEM_TYPE_T1_PART,CHEST_ITEM_TYPE_T2_PART</v>
      </c>
      <c r="W120" s="13" t="str">
        <f t="shared" si="82"/>
        <v/>
      </c>
      <c r="X120" s="3" t="str">
        <f t="shared" si="83"/>
        <v/>
      </c>
      <c r="Y120" s="3" t="str">
        <f t="shared" si="84"/>
        <v>66.0%,28.3%,5.6%</v>
      </c>
    </row>
    <row r="121" spans="2:25" x14ac:dyDescent="0.3">
      <c r="B121" s="2">
        <f>数据源!K153</f>
        <v>4</v>
      </c>
      <c r="C121" s="2" t="str">
        <f>数据源!L153</f>
        <v>T2MP2</v>
      </c>
      <c r="D121" s="2" t="str">
        <f>数据源!M153</f>
        <v>部件</v>
      </c>
      <c r="E121" s="2">
        <f>数据源!N153</f>
        <v>127.40000000000003</v>
      </c>
      <c r="F121" s="2">
        <f>数据源!O153</f>
        <v>1</v>
      </c>
      <c r="G121" s="2">
        <f>数据源!P153</f>
        <v>8.0000000000000002E-3</v>
      </c>
      <c r="H121" s="2">
        <f>数据源!Q153</f>
        <v>3.1397174254317105E-3</v>
      </c>
      <c r="I121" s="2">
        <f>数据源!R153</f>
        <v>31</v>
      </c>
      <c r="J121" s="3">
        <f t="shared" si="90"/>
        <v>1</v>
      </c>
      <c r="K121" s="3">
        <f t="shared" si="91"/>
        <v>1</v>
      </c>
      <c r="L121" s="3" t="str">
        <f t="shared" si="85"/>
        <v>部件</v>
      </c>
      <c r="M121" s="3">
        <f t="shared" ca="1" si="86"/>
        <v>92102</v>
      </c>
      <c r="N121" s="3" t="str">
        <f t="shared" ca="1" si="87"/>
        <v>51211,52211,53211,51221,52221,53221,91001,91003,91005,91101,91103,91105,91201,91203,91205,91002,91004,91006,91102,91104,91106,91202,91204,91206,92001,92003,92005,92101,92103,92105,92201,92203,92205,92002,92004,92006,92102</v>
      </c>
      <c r="O121" s="3" t="str">
        <f t="shared" si="88"/>
        <v>1321,1321,1321,873,873,873,157,157,157,157,157,157,157,157,157,157,157,157,157,157,157,157,157,157,35,31,31,31,31,31,31,31,31,31,31,31,31</v>
      </c>
      <c r="P121" s="1" t="str">
        <f t="shared" si="89"/>
        <v>(2,3),(2,3),(2,3),(1,1),(1,1),(1,1),(1,1),(1,1),(1,1),(1,1),(1,1),(1,1),(1,1),(1,1),(1,1),(1,1),(1,1),(1,1),(1,1),(1,1),(1,1),(1,1),(1,1),(1,1),(1,1),(1,1),(1,1),(1,1),(1,1),(1,1),(1,1),(1,1),(1,1),(1,1),(1,1),(1,1),(1,1)</v>
      </c>
      <c r="Q121" s="3" t="str">
        <f>IF(D121="坦克碎片",VLOOKUP(C121,道具信息!$N$2:$O$291,2,FALSE)&amp;"碎片",VLOOKUP(C121,道具信息!$N$2:$O$291,2,FALSE))</f>
        <v>T2部件</v>
      </c>
      <c r="R121" s="3">
        <f t="shared" si="70"/>
        <v>562</v>
      </c>
      <c r="S121" s="11">
        <f t="shared" si="71"/>
        <v>5.6000000000000001E-2</v>
      </c>
      <c r="T121" s="3" t="str">
        <f>VLOOKUP(Q121,道具信息!$Q$3:$S$20,2,FALSE)</f>
        <v>CHEST_ITEM_TYPE_T2_PART</v>
      </c>
      <c r="U121" s="3" t="str">
        <f>IF(COUNTIF(U$85:U120,T121)=0,T121,"")</f>
        <v/>
      </c>
      <c r="V121" s="3" t="str">
        <f t="shared" si="81"/>
        <v>CHEST_ITEM_TYPE_T2_SHARD,CHEST_ITEM_TYPE_T1_PART,CHEST_ITEM_TYPE_T2_PART</v>
      </c>
      <c r="W121" s="13" t="str">
        <f t="shared" si="82"/>
        <v/>
      </c>
      <c r="X121" s="3" t="str">
        <f t="shared" si="83"/>
        <v/>
      </c>
      <c r="Y121" s="3" t="str">
        <f t="shared" si="84"/>
        <v>66.0%,28.3%,5.6%</v>
      </c>
    </row>
    <row r="122" spans="2:25" x14ac:dyDescent="0.3">
      <c r="B122" s="2">
        <f>数据源!K154</f>
        <v>4</v>
      </c>
      <c r="C122" s="2" t="str">
        <f>数据源!L154</f>
        <v>T2MP4</v>
      </c>
      <c r="D122" s="2" t="str">
        <f>数据源!M154</f>
        <v>部件</v>
      </c>
      <c r="E122" s="2">
        <f>数据源!N154</f>
        <v>127.40000000000003</v>
      </c>
      <c r="F122" s="2">
        <f>数据源!O154</f>
        <v>1</v>
      </c>
      <c r="G122" s="2">
        <f>数据源!P154</f>
        <v>8.0000000000000002E-3</v>
      </c>
      <c r="H122" s="2">
        <f>数据源!Q154</f>
        <v>3.1397174254317105E-3</v>
      </c>
      <c r="I122" s="2">
        <f>数据源!R154</f>
        <v>31</v>
      </c>
      <c r="J122" s="3">
        <f t="shared" si="90"/>
        <v>1</v>
      </c>
      <c r="K122" s="3">
        <f t="shared" si="91"/>
        <v>1</v>
      </c>
      <c r="L122" s="3" t="str">
        <f t="shared" si="85"/>
        <v>部件</v>
      </c>
      <c r="M122" s="3">
        <f t="shared" ca="1" si="86"/>
        <v>92104</v>
      </c>
      <c r="N122" s="3" t="str">
        <f t="shared" ca="1" si="87"/>
        <v>51211,52211,53211,51221,52221,53221,91001,91003,91005,91101,91103,91105,91201,91203,91205,91002,91004,91006,91102,91104,91106,91202,91204,91206,92001,92003,92005,92101,92103,92105,92201,92203,92205,92002,92004,92006,92102,92104</v>
      </c>
      <c r="O122" s="3" t="str">
        <f t="shared" si="88"/>
        <v>1321,1321,1321,873,873,873,157,157,157,157,157,157,157,157,157,157,157,157,157,157,157,157,157,157,35,31,31,31,31,31,31,31,31,31,31,31,31,31</v>
      </c>
      <c r="P122" s="1" t="str">
        <f t="shared" si="89"/>
        <v>(2,3),(2,3),(2,3),(1,1),(1,1),(1,1),(1,1),(1,1),(1,1),(1,1),(1,1),(1,1),(1,1),(1,1),(1,1),(1,1),(1,1),(1,1),(1,1),(1,1),(1,1),(1,1),(1,1),(1,1),(1,1),(1,1),(1,1),(1,1),(1,1),(1,1),(1,1),(1,1),(1,1),(1,1),(1,1),(1,1),(1,1),(1,1)</v>
      </c>
      <c r="Q122" s="3" t="str">
        <f>IF(D122="坦克碎片",VLOOKUP(C122,道具信息!$N$2:$O$291,2,FALSE)&amp;"碎片",VLOOKUP(C122,道具信息!$N$2:$O$291,2,FALSE))</f>
        <v>T2部件</v>
      </c>
      <c r="R122" s="3">
        <f t="shared" si="70"/>
        <v>562</v>
      </c>
      <c r="S122" s="11">
        <f t="shared" si="71"/>
        <v>5.6000000000000001E-2</v>
      </c>
      <c r="T122" s="3" t="str">
        <f>VLOOKUP(Q122,道具信息!$Q$3:$S$20,2,FALSE)</f>
        <v>CHEST_ITEM_TYPE_T2_PART</v>
      </c>
      <c r="U122" s="3" t="str">
        <f>IF(COUNTIF(U$85:U121,T122)=0,T122,"")</f>
        <v/>
      </c>
      <c r="V122" s="3" t="str">
        <f t="shared" si="81"/>
        <v>CHEST_ITEM_TYPE_T2_SHARD,CHEST_ITEM_TYPE_T1_PART,CHEST_ITEM_TYPE_T2_PART</v>
      </c>
      <c r="W122" s="13" t="str">
        <f t="shared" si="82"/>
        <v/>
      </c>
      <c r="X122" s="3" t="str">
        <f t="shared" si="83"/>
        <v/>
      </c>
      <c r="Y122" s="3" t="str">
        <f t="shared" si="84"/>
        <v>66.0%,28.3%,5.6%</v>
      </c>
    </row>
    <row r="123" spans="2:25" x14ac:dyDescent="0.3">
      <c r="B123" s="2">
        <f>数据源!K155</f>
        <v>4</v>
      </c>
      <c r="C123" s="2" t="str">
        <f>数据源!L155</f>
        <v>T2MP6</v>
      </c>
      <c r="D123" s="2" t="str">
        <f>数据源!M155</f>
        <v>部件</v>
      </c>
      <c r="E123" s="2">
        <f>数据源!N155</f>
        <v>127.40000000000003</v>
      </c>
      <c r="F123" s="2">
        <f>数据源!O155</f>
        <v>1</v>
      </c>
      <c r="G123" s="2">
        <f>数据源!P155</f>
        <v>8.0000000000000002E-3</v>
      </c>
      <c r="H123" s="2">
        <f>数据源!Q155</f>
        <v>3.1397174254317105E-3</v>
      </c>
      <c r="I123" s="2">
        <f>数据源!R155</f>
        <v>31</v>
      </c>
      <c r="J123" s="3">
        <f t="shared" si="90"/>
        <v>1</v>
      </c>
      <c r="K123" s="3">
        <f t="shared" si="91"/>
        <v>1</v>
      </c>
      <c r="L123" s="3" t="str">
        <f t="shared" si="85"/>
        <v>部件</v>
      </c>
      <c r="M123" s="3">
        <f t="shared" ca="1" si="86"/>
        <v>92106</v>
      </c>
      <c r="N123" s="3" t="str">
        <f t="shared" ca="1" si="87"/>
        <v>51211,52211,53211,51221,52221,53221,91001,91003,91005,91101,91103,91105,91201,91203,91205,91002,91004,91006,91102,91104,91106,91202,91204,91206,92001,92003,92005,92101,92103,92105,92201,92203,92205,92002,92004,92006,92102,92104,92106</v>
      </c>
      <c r="O123" s="3" t="str">
        <f t="shared" si="88"/>
        <v>1321,1321,1321,873,873,873,157,157,157,157,157,157,157,157,157,157,157,157,157,157,157,157,157,157,35,31,31,31,31,31,31,31,31,31,31,31,31,31,31</v>
      </c>
      <c r="P123" s="1" t="str">
        <f t="shared" si="89"/>
        <v>(2,3),(2,3),(2,3),(1,1),(1,1),(1,1),(1,1),(1,1),(1,1),(1,1),(1,1),(1,1),(1,1),(1,1),(1,1),(1,1),(1,1),(1,1),(1,1),(1,1),(1,1),(1,1),(1,1),(1,1),(1,1),(1,1),(1,1),(1,1),(1,1),(1,1),(1,1),(1,1),(1,1),(1,1),(1,1),(1,1),(1,1),(1,1),(1,1)</v>
      </c>
      <c r="Q123" s="3" t="str">
        <f>IF(D123="坦克碎片",VLOOKUP(C123,道具信息!$N$2:$O$291,2,FALSE)&amp;"碎片",VLOOKUP(C123,道具信息!$N$2:$O$291,2,FALSE))</f>
        <v>T2部件</v>
      </c>
      <c r="R123" s="3">
        <f t="shared" si="70"/>
        <v>562</v>
      </c>
      <c r="S123" s="11">
        <f t="shared" si="71"/>
        <v>5.6000000000000001E-2</v>
      </c>
      <c r="T123" s="3" t="str">
        <f>VLOOKUP(Q123,道具信息!$Q$3:$S$20,2,FALSE)</f>
        <v>CHEST_ITEM_TYPE_T2_PART</v>
      </c>
      <c r="U123" s="3" t="str">
        <f>IF(COUNTIF(U$85:U122,T123)=0,T123,"")</f>
        <v/>
      </c>
      <c r="V123" s="3" t="str">
        <f t="shared" si="81"/>
        <v>CHEST_ITEM_TYPE_T2_SHARD,CHEST_ITEM_TYPE_T1_PART,CHEST_ITEM_TYPE_T2_PART</v>
      </c>
      <c r="W123" s="13" t="str">
        <f t="shared" si="82"/>
        <v/>
      </c>
      <c r="X123" s="3" t="str">
        <f t="shared" si="83"/>
        <v/>
      </c>
      <c r="Y123" s="3" t="str">
        <f t="shared" si="84"/>
        <v>66.0%,28.3%,5.6%</v>
      </c>
    </row>
    <row r="124" spans="2:25" x14ac:dyDescent="0.3">
      <c r="B124" s="2">
        <f>数据源!K156</f>
        <v>4</v>
      </c>
      <c r="C124" s="2" t="str">
        <f>数据源!L156</f>
        <v>T2HP2</v>
      </c>
      <c r="D124" s="2" t="str">
        <f>数据源!M156</f>
        <v>部件</v>
      </c>
      <c r="E124" s="2">
        <f>数据源!N156</f>
        <v>127.40000000000003</v>
      </c>
      <c r="F124" s="2">
        <f>数据源!O156</f>
        <v>1</v>
      </c>
      <c r="G124" s="2">
        <f>数据源!P156</f>
        <v>8.0000000000000002E-3</v>
      </c>
      <c r="H124" s="2">
        <f>数据源!Q156</f>
        <v>3.1397174254317105E-3</v>
      </c>
      <c r="I124" s="2">
        <f>数据源!R156</f>
        <v>31</v>
      </c>
      <c r="J124" s="3">
        <f t="shared" si="90"/>
        <v>1</v>
      </c>
      <c r="K124" s="3">
        <f t="shared" si="91"/>
        <v>1</v>
      </c>
      <c r="L124" s="3" t="str">
        <f t="shared" si="85"/>
        <v>部件</v>
      </c>
      <c r="M124" s="3">
        <f t="shared" ca="1" si="86"/>
        <v>92202</v>
      </c>
      <c r="N124" s="3" t="str">
        <f t="shared" ca="1" si="87"/>
        <v>51211,52211,53211,51221,52221,53221,91001,91003,91005,91101,91103,91105,91201,91203,91205,91002,91004,91006,91102,91104,91106,91202,91204,91206,92001,92003,92005,92101,92103,92105,92201,92203,92205,92002,92004,92006,92102,92104,92106,92202</v>
      </c>
      <c r="O124" s="3" t="str">
        <f t="shared" si="88"/>
        <v>1321,1321,1321,873,873,873,157,157,157,157,157,157,157,157,157,157,157,157,157,157,157,157,157,157,35,31,31,31,31,31,31,31,31,31,31,31,31,31,31,31</v>
      </c>
      <c r="P124" s="1" t="str">
        <f t="shared" si="89"/>
        <v>(2,3),(2,3),(2,3),(1,1),(1,1),(1,1),(1,1),(1,1),(1,1),(1,1),(1,1),(1,1),(1,1),(1,1),(1,1),(1,1),(1,1),(1,1),(1,1),(1,1),(1,1),(1,1),(1,1),(1,1),(1,1),(1,1),(1,1),(1,1),(1,1),(1,1),(1,1),(1,1),(1,1),(1,1),(1,1),(1,1),(1,1),(1,1),(1,1),(1,1)</v>
      </c>
      <c r="Q124" s="3" t="str">
        <f>IF(D124="坦克碎片",VLOOKUP(C124,道具信息!$N$2:$O$291,2,FALSE)&amp;"碎片",VLOOKUP(C124,道具信息!$N$2:$O$291,2,FALSE))</f>
        <v>T2部件</v>
      </c>
      <c r="R124" s="3">
        <f t="shared" si="70"/>
        <v>562</v>
      </c>
      <c r="S124" s="11">
        <f t="shared" si="71"/>
        <v>5.6000000000000001E-2</v>
      </c>
      <c r="T124" s="3" t="str">
        <f>VLOOKUP(Q124,道具信息!$Q$3:$S$20,2,FALSE)</f>
        <v>CHEST_ITEM_TYPE_T2_PART</v>
      </c>
      <c r="U124" s="3" t="str">
        <f>IF(COUNTIF(U$85:U123,T124)=0,T124,"")</f>
        <v/>
      </c>
      <c r="V124" s="3" t="str">
        <f t="shared" si="81"/>
        <v>CHEST_ITEM_TYPE_T2_SHARD,CHEST_ITEM_TYPE_T1_PART,CHEST_ITEM_TYPE_T2_PART</v>
      </c>
      <c r="W124" s="13" t="str">
        <f t="shared" si="82"/>
        <v/>
      </c>
      <c r="X124" s="3" t="str">
        <f t="shared" si="83"/>
        <v/>
      </c>
      <c r="Y124" s="3" t="str">
        <f t="shared" si="84"/>
        <v>66.0%,28.3%,5.6%</v>
      </c>
    </row>
    <row r="125" spans="2:25" x14ac:dyDescent="0.3">
      <c r="B125" s="2">
        <f>数据源!K157</f>
        <v>4</v>
      </c>
      <c r="C125" s="2" t="str">
        <f>数据源!L157</f>
        <v>T2HP4</v>
      </c>
      <c r="D125" s="2" t="str">
        <f>数据源!M157</f>
        <v>部件</v>
      </c>
      <c r="E125" s="2">
        <f>数据源!N157</f>
        <v>127.40000000000003</v>
      </c>
      <c r="F125" s="2">
        <f>数据源!O157</f>
        <v>1</v>
      </c>
      <c r="G125" s="2">
        <f>数据源!P157</f>
        <v>8.0000000000000002E-3</v>
      </c>
      <c r="H125" s="2">
        <f>数据源!Q157</f>
        <v>3.1397174254317105E-3</v>
      </c>
      <c r="I125" s="2">
        <f>数据源!R157</f>
        <v>31</v>
      </c>
      <c r="J125" s="3">
        <f t="shared" si="90"/>
        <v>1</v>
      </c>
      <c r="K125" s="3">
        <f t="shared" si="91"/>
        <v>1</v>
      </c>
      <c r="L125" s="3" t="str">
        <f t="shared" si="85"/>
        <v>部件</v>
      </c>
      <c r="M125" s="3">
        <f t="shared" ca="1" si="86"/>
        <v>92204</v>
      </c>
      <c r="N125" s="3" t="str">
        <f t="shared" ca="1" si="87"/>
        <v>51211,52211,53211,51221,52221,53221,91001,91003,91005,91101,91103,91105,91201,91203,91205,91002,91004,91006,91102,91104,91106,91202,91204,91206,92001,92003,92005,92101,92103,92105,92201,92203,92205,92002,92004,92006,92102,92104,92106,92202,92204</v>
      </c>
      <c r="O125" s="3" t="str">
        <f t="shared" si="88"/>
        <v>1321,1321,1321,873,873,873,157,157,157,157,157,157,157,157,157,157,157,157,157,157,157,157,157,157,35,31,31,31,31,31,31,31,31,31,31,31,31,31,31,31,31</v>
      </c>
      <c r="P125" s="1" t="str">
        <f t="shared" si="89"/>
        <v>(2,3),(2,3),(2,3),(1,1),(1,1),(1,1),(1,1),(1,1),(1,1),(1,1),(1,1),(1,1),(1,1),(1,1),(1,1),(1,1),(1,1),(1,1),(1,1),(1,1),(1,1),(1,1),(1,1),(1,1),(1,1),(1,1),(1,1),(1,1),(1,1),(1,1),(1,1),(1,1),(1,1),(1,1),(1,1),(1,1),(1,1),(1,1),(1,1),(1,1),(1,1)</v>
      </c>
      <c r="Q125" s="3" t="str">
        <f>IF(D125="坦克碎片",VLOOKUP(C125,道具信息!$N$2:$O$291,2,FALSE)&amp;"碎片",VLOOKUP(C125,道具信息!$N$2:$O$291,2,FALSE))</f>
        <v>T2部件</v>
      </c>
      <c r="R125" s="3">
        <f t="shared" si="70"/>
        <v>562</v>
      </c>
      <c r="S125" s="11">
        <f t="shared" si="71"/>
        <v>5.6000000000000001E-2</v>
      </c>
      <c r="T125" s="3" t="str">
        <f>VLOOKUP(Q125,道具信息!$Q$3:$S$20,2,FALSE)</f>
        <v>CHEST_ITEM_TYPE_T2_PART</v>
      </c>
      <c r="U125" s="3" t="str">
        <f>IF(COUNTIF(U$85:U124,T125)=0,T125,"")</f>
        <v/>
      </c>
      <c r="V125" s="3" t="str">
        <f t="shared" si="81"/>
        <v>CHEST_ITEM_TYPE_T2_SHARD,CHEST_ITEM_TYPE_T1_PART,CHEST_ITEM_TYPE_T2_PART</v>
      </c>
      <c r="W125" s="13" t="str">
        <f t="shared" si="82"/>
        <v/>
      </c>
      <c r="X125" s="3" t="str">
        <f t="shared" si="83"/>
        <v/>
      </c>
      <c r="Y125" s="3" t="str">
        <f t="shared" si="84"/>
        <v>66.0%,28.3%,5.6%</v>
      </c>
    </row>
    <row r="126" spans="2:25" x14ac:dyDescent="0.3">
      <c r="B126" s="2">
        <f>数据源!K158</f>
        <v>4</v>
      </c>
      <c r="C126" s="2" t="str">
        <f>数据源!L158</f>
        <v>T2HP6</v>
      </c>
      <c r="D126" s="2" t="str">
        <f>数据源!M158</f>
        <v>部件</v>
      </c>
      <c r="E126" s="2">
        <f>数据源!N158</f>
        <v>127.40000000000003</v>
      </c>
      <c r="F126" s="2">
        <f>数据源!O158</f>
        <v>1</v>
      </c>
      <c r="G126" s="2">
        <f>数据源!P158</f>
        <v>8.0000000000000002E-3</v>
      </c>
      <c r="H126" s="2">
        <f>数据源!Q158</f>
        <v>3.1397174254317105E-3</v>
      </c>
      <c r="I126" s="2">
        <f>数据源!R158</f>
        <v>31</v>
      </c>
      <c r="J126" s="3">
        <f t="shared" si="90"/>
        <v>1</v>
      </c>
      <c r="K126" s="3">
        <f t="shared" si="91"/>
        <v>1</v>
      </c>
      <c r="L126" s="3" t="str">
        <f t="shared" si="85"/>
        <v>部件</v>
      </c>
      <c r="M126" s="3">
        <f t="shared" ca="1" si="86"/>
        <v>92206</v>
      </c>
      <c r="N126" s="3" t="str">
        <f t="shared" ca="1" si="87"/>
        <v>51211,52211,53211,51221,52221,53221,91001,91003,91005,91101,91103,91105,91201,91203,91205,91002,91004,91006,91102,91104,91106,91202,91204,91206,92001,92003,92005,92101,92103,92105,92201,92203,92205,92002,92004,92006,92102,92104,92106,92202,92204,92206</v>
      </c>
      <c r="O126" s="3" t="str">
        <f t="shared" si="88"/>
        <v>1321,1321,1321,873,873,873,157,157,157,157,157,157,157,157,157,157,157,157,157,157,157,157,157,157,35,31,31,31,31,31,31,31,31,31,31,31,31,31,31,31,31,31</v>
      </c>
      <c r="P126" s="1" t="str">
        <f t="shared" si="89"/>
        <v>(2,3),(2,3),(2,3),(1,1),(1,1),(1,1),(1,1),(1,1),(1,1),(1,1),(1,1),(1,1),(1,1),(1,1),(1,1),(1,1),(1,1),(1,1),(1,1),(1,1),(1,1),(1,1),(1,1),(1,1),(1,1),(1,1),(1,1),(1,1),(1,1),(1,1),(1,1),(1,1),(1,1),(1,1),(1,1),(1,1),(1,1),(1,1),(1,1),(1,1),(1,1),(1,1)</v>
      </c>
      <c r="Q126" s="3" t="str">
        <f>IF(D126="坦克碎片",VLOOKUP(C126,道具信息!$N$2:$O$291,2,FALSE)&amp;"碎片",VLOOKUP(C126,道具信息!$N$2:$O$291,2,FALSE))</f>
        <v>T2部件</v>
      </c>
      <c r="R126" s="3">
        <f t="shared" si="70"/>
        <v>562</v>
      </c>
      <c r="S126" s="11">
        <f t="shared" si="71"/>
        <v>5.6000000000000001E-2</v>
      </c>
      <c r="T126" s="3" t="str">
        <f>VLOOKUP(Q126,道具信息!$Q$3:$S$20,2,FALSE)</f>
        <v>CHEST_ITEM_TYPE_T2_PART</v>
      </c>
      <c r="U126" s="3" t="str">
        <f>IF(COUNTIF(U$85:U125,T126)=0,T126,"")</f>
        <v/>
      </c>
      <c r="V126" s="3" t="str">
        <f t="shared" si="81"/>
        <v>CHEST_ITEM_TYPE_T2_SHARD,CHEST_ITEM_TYPE_T1_PART,CHEST_ITEM_TYPE_T2_PART</v>
      </c>
      <c r="W126" s="13" t="str">
        <f t="shared" si="82"/>
        <v/>
      </c>
      <c r="X126" s="3" t="str">
        <f t="shared" si="83"/>
        <v/>
      </c>
      <c r="Y126" s="3" t="str">
        <f t="shared" si="84"/>
        <v>66.0%,28.3%,5.6%</v>
      </c>
    </row>
    <row r="127" spans="2:25" x14ac:dyDescent="0.3">
      <c r="N127" s="3" t="str">
        <f ca="1">"["&amp;N126&amp;"]"</f>
        <v>[51211,52211,53211,51221,52221,53221,91001,91003,91005,91101,91103,91105,91201,91203,91205,91002,91004,91006,91102,91104,91106,91202,91204,91206,92001,92003,92005,92101,92103,92105,92201,92203,92205,92002,92004,92006,92102,92104,92106,92202,92204,92206]</v>
      </c>
      <c r="O127" s="3" t="str">
        <f>"["&amp;O126&amp;"]"</f>
        <v>[1321,1321,1321,873,873,873,157,157,157,157,157,157,157,157,157,157,157,157,157,157,157,157,157,157,35,31,31,31,31,31,31,31,31,31,31,31,31,31,31,31,31,31]</v>
      </c>
      <c r="P127" s="3" t="str">
        <f>"["&amp;P126&amp;"]"</f>
        <v>[(2,3),(2,3),(2,3),(1,1),(1,1),(1,1),(1,1),(1,1),(1,1),(1,1),(1,1),(1,1),(1,1),(1,1),(1,1),(1,1),(1,1),(1,1),(1,1),(1,1),(1,1),(1,1),(1,1),(1,1),(1,1),(1,1),(1,1),(1,1),(1,1),(1,1),(1,1),(1,1),(1,1),(1,1),(1,1),(1,1),(1,1),(1,1),(1,1),(1,1),(1,1),(1,1)]</v>
      </c>
      <c r="V127" s="3" t="str">
        <f>"["&amp;V126&amp;"]"</f>
        <v>[CHEST_ITEM_TYPE_T2_SHARD,CHEST_ITEM_TYPE_T1_PART,CHEST_ITEM_TYPE_T2_PART]</v>
      </c>
      <c r="Y127" s="3" t="str">
        <f>"["&amp;Y126&amp;"]"</f>
        <v>[66.0%,28.3%,5.6%]</v>
      </c>
    </row>
    <row r="129" spans="2:25" x14ac:dyDescent="0.3">
      <c r="B129" s="2" t="str">
        <f>数据源!K161</f>
        <v>联赛等级</v>
      </c>
      <c r="C129" s="2" t="str">
        <f>数据源!L161</f>
        <v>道具名称</v>
      </c>
      <c r="D129" s="2" t="str">
        <f>数据源!M161</f>
        <v>对应大类</v>
      </c>
      <c r="E129" s="2" t="str">
        <f>数据源!N161</f>
        <v>道具价值</v>
      </c>
      <c r="F129" s="2" t="str">
        <f>数据源!O161</f>
        <v>抽取个数</v>
      </c>
      <c r="G129" s="2" t="str">
        <f>数据源!P161</f>
        <v>价值比例</v>
      </c>
      <c r="H129" s="2" t="str">
        <f>数据源!Q161</f>
        <v>产出概率</v>
      </c>
      <c r="I129" s="2" t="str">
        <f>数据源!R161</f>
        <v>权重值</v>
      </c>
      <c r="J129" s="7" t="s">
        <v>234</v>
      </c>
      <c r="K129" s="7" t="s">
        <v>235</v>
      </c>
      <c r="L129" s="3" t="s">
        <v>222</v>
      </c>
      <c r="M129" s="3" t="s">
        <v>220</v>
      </c>
      <c r="N129" s="3" t="s">
        <v>224</v>
      </c>
      <c r="O129" s="3" t="s">
        <v>225</v>
      </c>
      <c r="P129" s="3" t="s">
        <v>226</v>
      </c>
      <c r="Q129" s="8" t="s">
        <v>244</v>
      </c>
      <c r="R129" s="8" t="s">
        <v>245</v>
      </c>
      <c r="S129" s="8" t="s">
        <v>246</v>
      </c>
    </row>
    <row r="130" spans="2:25" x14ac:dyDescent="0.3">
      <c r="B130" s="2">
        <f>数据源!K162</f>
        <v>5</v>
      </c>
      <c r="C130" s="2" t="str">
        <f>数据源!L162</f>
        <v>Puma</v>
      </c>
      <c r="D130" s="2" t="str">
        <f>数据源!M162</f>
        <v>坦克碎片</v>
      </c>
      <c r="E130" s="2">
        <f>数据源!N162</f>
        <v>42</v>
      </c>
      <c r="F130" s="2">
        <f>数据源!O162</f>
        <v>1.5</v>
      </c>
      <c r="G130" s="2">
        <f>数据源!P162</f>
        <v>8.7599999999999997E-2</v>
      </c>
      <c r="H130" s="2">
        <f>数据源!Q162</f>
        <v>6.9523809523809529E-2</v>
      </c>
      <c r="I130" s="2">
        <f>数据源!R162</f>
        <v>695</v>
      </c>
      <c r="J130" s="3">
        <f>ROUNDUP(IF(F130&gt;1,F130-ROUNDDOWN(SQRT(F130),0),F130),0)</f>
        <v>1</v>
      </c>
      <c r="K130" s="3">
        <f>F130*2-J130</f>
        <v>2</v>
      </c>
      <c r="L130" s="3" t="str">
        <f>RIGHT(D130,2)</f>
        <v>碎片</v>
      </c>
      <c r="M130" s="3">
        <f ca="1">IF(OR(L130="坦克",L130="碎片"),VLOOKUP(C130,INDIRECT("坦克ID"),MATCH(L130&amp;"ID",INDIRECT("坦克标头"),0),FALSE),VLOOKUP(C130,INDIRECT(L130&amp;"ID"),2,FALSE))</f>
        <v>51221</v>
      </c>
      <c r="N130" s="3">
        <f ca="1">M130</f>
        <v>51221</v>
      </c>
      <c r="O130" s="3">
        <f>I130</f>
        <v>695</v>
      </c>
      <c r="P130" s="1" t="str">
        <f>"("&amp;J130&amp;","&amp;K130&amp;")"</f>
        <v>(1,2)</v>
      </c>
      <c r="Q130" s="3" t="str">
        <f>IF(D130="坦克碎片",VLOOKUP(C130,道具信息!$N$2:$O$291,2,FALSE)&amp;"碎片",VLOOKUP(C130,道具信息!$N$2:$O$291,2,FALSE))</f>
        <v>T2坦克碎片</v>
      </c>
      <c r="R130" s="3">
        <f t="shared" ref="R130:R174" si="92">SUMIFS(I:I,Q:Q,Q130,B:B,B130)</f>
        <v>2085</v>
      </c>
      <c r="S130" s="11">
        <f t="shared" ref="S130:S174" si="93">ROUND(R130/SUMIF(B:B,B130,I:I),3)</f>
        <v>0.21</v>
      </c>
      <c r="T130" s="3" t="str">
        <f>VLOOKUP(Q130,道具信息!$Q$3:$S$20,2,FALSE)</f>
        <v>CHEST_ITEM_TYPE_T2_SHARD</v>
      </c>
      <c r="U130" s="3" t="str">
        <f>T130</f>
        <v>CHEST_ITEM_TYPE_T2_SHARD</v>
      </c>
      <c r="V130" s="3" t="str">
        <f>U130</f>
        <v>CHEST_ITEM_TYPE_T2_SHARD</v>
      </c>
      <c r="W130" s="13">
        <f>IF(U130&lt;&gt;"",ROUND(S130*100%,3),"")</f>
        <v>0.21</v>
      </c>
      <c r="X130" s="3" t="str">
        <f>TEXT(W130,"0.0%")</f>
        <v>21.0%</v>
      </c>
      <c r="Y130" s="3" t="str">
        <f>X130</f>
        <v>21.0%</v>
      </c>
    </row>
    <row r="131" spans="2:25" x14ac:dyDescent="0.3">
      <c r="B131" s="2">
        <f>数据源!K163</f>
        <v>5</v>
      </c>
      <c r="C131" s="2" t="str">
        <f>数据源!L163</f>
        <v>四号</v>
      </c>
      <c r="D131" s="2" t="str">
        <f>数据源!M163</f>
        <v>坦克碎片</v>
      </c>
      <c r="E131" s="2">
        <f>数据源!N163</f>
        <v>42</v>
      </c>
      <c r="F131" s="2">
        <f>数据源!O163</f>
        <v>1.5</v>
      </c>
      <c r="G131" s="2">
        <f>数据源!P163</f>
        <v>8.7599999999999997E-2</v>
      </c>
      <c r="H131" s="2">
        <f>数据源!Q163</f>
        <v>6.9523809523809529E-2</v>
      </c>
      <c r="I131" s="2">
        <f>数据源!R163</f>
        <v>695</v>
      </c>
      <c r="J131" s="3">
        <f t="shared" ref="J131:J156" si="94">ROUNDUP(IF(F131&gt;1,F131-ROUNDDOWN(SQRT(F131),0),F131),0)</f>
        <v>1</v>
      </c>
      <c r="K131" s="3">
        <f t="shared" ref="K131:K156" si="95">F131*2-J131</f>
        <v>2</v>
      </c>
      <c r="L131" s="3" t="str">
        <f t="shared" ref="L131:L156" si="96">RIGHT(D131,2)</f>
        <v>碎片</v>
      </c>
      <c r="M131" s="3">
        <f t="shared" ref="M131:M156" ca="1" si="97">IF(OR(L131="坦克",L131="碎片"),VLOOKUP(C131,INDIRECT("坦克ID"),MATCH(L131&amp;"ID",INDIRECT("坦克标头"),0),FALSE),VLOOKUP(C131,INDIRECT(L131&amp;"ID"),2,FALSE))</f>
        <v>52221</v>
      </c>
      <c r="N131" s="3" t="str">
        <f ca="1">N130&amp;","&amp;M131</f>
        <v>51221,52221</v>
      </c>
      <c r="O131" s="3" t="str">
        <f>O130&amp;","&amp;I131</f>
        <v>695,695</v>
      </c>
      <c r="P131" s="1" t="str">
        <f>P130&amp;","&amp;"("&amp;J131&amp;","&amp;K131&amp;")"</f>
        <v>(1,2),(1,2)</v>
      </c>
      <c r="Q131" s="3" t="str">
        <f>IF(D131="坦克碎片",VLOOKUP(C131,道具信息!$N$2:$O$291,2,FALSE)&amp;"碎片",VLOOKUP(C131,道具信息!$N$2:$O$291,2,FALSE))</f>
        <v>T2坦克碎片</v>
      </c>
      <c r="R131" s="3">
        <f t="shared" si="92"/>
        <v>2085</v>
      </c>
      <c r="S131" s="11">
        <f t="shared" si="93"/>
        <v>0.21</v>
      </c>
      <c r="T131" s="3" t="str">
        <f>VLOOKUP(Q131,道具信息!$Q$3:$S$20,2,FALSE)</f>
        <v>CHEST_ITEM_TYPE_T2_SHARD</v>
      </c>
      <c r="U131" s="3" t="str">
        <f>IF(COUNTIF(U$130:U130,T131)=0,T131,"")</f>
        <v/>
      </c>
      <c r="V131" s="3" t="str">
        <f>IF(U131&lt;&gt;"",V130&amp;","&amp;U131,V130)</f>
        <v>CHEST_ITEM_TYPE_T2_SHARD</v>
      </c>
      <c r="W131" s="13" t="str">
        <f t="shared" ref="W131:W134" si="98">IF(U131&lt;&gt;"",ROUND(S131*100%,3),"")</f>
        <v/>
      </c>
      <c r="X131" s="3" t="str">
        <f t="shared" ref="X131:X134" si="99">TEXT(W131,"0.0%")</f>
        <v/>
      </c>
      <c r="Y131" s="3" t="str">
        <f>IF(X131&lt;&gt;"",Y130&amp;","&amp;X131,Y130)</f>
        <v>21.0%</v>
      </c>
    </row>
    <row r="132" spans="2:25" x14ac:dyDescent="0.3">
      <c r="B132" s="2">
        <f>数据源!K164</f>
        <v>5</v>
      </c>
      <c r="C132" s="2" t="str">
        <f>数据源!L164</f>
        <v>丘吉尔</v>
      </c>
      <c r="D132" s="2" t="str">
        <f>数据源!M164</f>
        <v>坦克碎片</v>
      </c>
      <c r="E132" s="2">
        <f>数据源!N164</f>
        <v>42</v>
      </c>
      <c r="F132" s="2">
        <f>数据源!O164</f>
        <v>1.5</v>
      </c>
      <c r="G132" s="2">
        <f>数据源!P164</f>
        <v>8.7599999999999997E-2</v>
      </c>
      <c r="H132" s="2">
        <f>数据源!Q164</f>
        <v>6.9523809523809529E-2</v>
      </c>
      <c r="I132" s="2">
        <f>数据源!R164</f>
        <v>695</v>
      </c>
      <c r="J132" s="3">
        <f t="shared" si="94"/>
        <v>1</v>
      </c>
      <c r="K132" s="3">
        <f t="shared" si="95"/>
        <v>2</v>
      </c>
      <c r="L132" s="3" t="str">
        <f t="shared" si="96"/>
        <v>碎片</v>
      </c>
      <c r="M132" s="3">
        <f t="shared" ca="1" si="97"/>
        <v>53221</v>
      </c>
      <c r="N132" s="3" t="str">
        <f t="shared" ref="N132:N156" ca="1" si="100">N131&amp;","&amp;M132</f>
        <v>51221,52221,53221</v>
      </c>
      <c r="O132" s="3" t="str">
        <f t="shared" ref="O132:O156" si="101">O131&amp;","&amp;I132</f>
        <v>695,695,695</v>
      </c>
      <c r="P132" s="1" t="str">
        <f t="shared" ref="P132:P156" si="102">P131&amp;","&amp;"("&amp;J132&amp;","&amp;K132&amp;")"</f>
        <v>(1,2),(1,2),(1,2)</v>
      </c>
      <c r="Q132" s="3" t="str">
        <f>IF(D132="坦克碎片",VLOOKUP(C132,道具信息!$N$2:$O$291,2,FALSE)&amp;"碎片",VLOOKUP(C132,道具信息!$N$2:$O$291,2,FALSE))</f>
        <v>T2坦克碎片</v>
      </c>
      <c r="R132" s="3">
        <f t="shared" si="92"/>
        <v>2085</v>
      </c>
      <c r="S132" s="11">
        <f t="shared" si="93"/>
        <v>0.21</v>
      </c>
      <c r="T132" s="3" t="str">
        <f>VLOOKUP(Q132,道具信息!$Q$3:$S$20,2,FALSE)</f>
        <v>CHEST_ITEM_TYPE_T2_SHARD</v>
      </c>
      <c r="U132" s="3" t="str">
        <f>IF(COUNTIF(U$130:U131,T132)=0,T132,"")</f>
        <v/>
      </c>
      <c r="V132" s="3" t="str">
        <f t="shared" ref="V132:V134" si="103">IF(U132&lt;&gt;"",V131&amp;","&amp;U132,V131)</f>
        <v>CHEST_ITEM_TYPE_T2_SHARD</v>
      </c>
      <c r="W132" s="13" t="str">
        <f t="shared" si="98"/>
        <v/>
      </c>
      <c r="X132" s="3" t="str">
        <f t="shared" si="99"/>
        <v/>
      </c>
      <c r="Y132" s="3" t="str">
        <f t="shared" ref="Y132:Y134" si="104">IF(X132&lt;&gt;"",Y131&amp;","&amp;X132,Y131)</f>
        <v>21.0%</v>
      </c>
    </row>
    <row r="133" spans="2:25" x14ac:dyDescent="0.3">
      <c r="B133" s="2">
        <f>数据源!K165</f>
        <v>5</v>
      </c>
      <c r="C133" s="2" t="str">
        <f>数据源!L165</f>
        <v>35(t)</v>
      </c>
      <c r="D133" s="2" t="str">
        <f>数据源!M165</f>
        <v>坦克碎片</v>
      </c>
      <c r="E133" s="2">
        <f>数据源!N165</f>
        <v>50</v>
      </c>
      <c r="F133" s="2">
        <f>数据源!O165</f>
        <v>1</v>
      </c>
      <c r="G133" s="2">
        <f>数据源!P165</f>
        <v>5.8400000000000001E-2</v>
      </c>
      <c r="H133" s="2">
        <f>数据源!Q165</f>
        <v>5.8400000000000001E-2</v>
      </c>
      <c r="I133" s="2">
        <f>数据源!R165</f>
        <v>584</v>
      </c>
      <c r="J133" s="3">
        <f t="shared" si="94"/>
        <v>1</v>
      </c>
      <c r="K133" s="3">
        <f t="shared" si="95"/>
        <v>1</v>
      </c>
      <c r="L133" s="3" t="str">
        <f t="shared" si="96"/>
        <v>碎片</v>
      </c>
      <c r="M133" s="3">
        <f t="shared" ca="1" si="97"/>
        <v>51311</v>
      </c>
      <c r="N133" s="3" t="str">
        <f t="shared" ca="1" si="100"/>
        <v>51221,52221,53221,51311</v>
      </c>
      <c r="O133" s="3" t="str">
        <f t="shared" si="101"/>
        <v>695,695,695,584</v>
      </c>
      <c r="P133" s="1" t="str">
        <f t="shared" si="102"/>
        <v>(1,2),(1,2),(1,2),(1,1)</v>
      </c>
      <c r="Q133" s="3" t="str">
        <f>IF(D133="坦克碎片",VLOOKUP(C133,道具信息!$N$2:$O$291,2,FALSE)&amp;"碎片",VLOOKUP(C133,道具信息!$N$2:$O$291,2,FALSE))</f>
        <v>T3坦克碎片</v>
      </c>
      <c r="R133" s="3">
        <f t="shared" si="92"/>
        <v>2574</v>
      </c>
      <c r="S133" s="11">
        <f t="shared" si="93"/>
        <v>0.25900000000000001</v>
      </c>
      <c r="T133" s="3" t="str">
        <f>VLOOKUP(Q133,道具信息!$Q$3:$S$20,2,FALSE)</f>
        <v>CHEST_ITEM_TYPE_T3_SHARD</v>
      </c>
      <c r="U133" s="3" t="str">
        <f>IF(COUNTIF(U$130:U132,T133)=0,T133,"")</f>
        <v>CHEST_ITEM_TYPE_T3_SHARD</v>
      </c>
      <c r="V133" s="3" t="str">
        <f t="shared" si="103"/>
        <v>CHEST_ITEM_TYPE_T2_SHARD,CHEST_ITEM_TYPE_T3_SHARD</v>
      </c>
      <c r="W133" s="13">
        <f t="shared" si="98"/>
        <v>0.25900000000000001</v>
      </c>
      <c r="X133" s="3" t="str">
        <f t="shared" si="99"/>
        <v>25.9%</v>
      </c>
      <c r="Y133" s="3" t="str">
        <f t="shared" si="104"/>
        <v>21.0%,25.9%</v>
      </c>
    </row>
    <row r="134" spans="2:25" x14ac:dyDescent="0.3">
      <c r="B134" s="2">
        <f>数据源!K166</f>
        <v>5</v>
      </c>
      <c r="C134" s="2" t="str">
        <f>数据源!L166</f>
        <v>玛蒂尔达</v>
      </c>
      <c r="D134" s="2" t="str">
        <f>数据源!M166</f>
        <v>坦克碎片</v>
      </c>
      <c r="E134" s="2">
        <f>数据源!N166</f>
        <v>50</v>
      </c>
      <c r="F134" s="2">
        <f>数据源!O166</f>
        <v>1</v>
      </c>
      <c r="G134" s="2">
        <f>数据源!P166</f>
        <v>5.8400000000000001E-2</v>
      </c>
      <c r="H134" s="2">
        <f>数据源!Q166</f>
        <v>5.8400000000000001E-2</v>
      </c>
      <c r="I134" s="2">
        <f>数据源!R166</f>
        <v>584</v>
      </c>
      <c r="J134" s="3">
        <f t="shared" si="94"/>
        <v>1</v>
      </c>
      <c r="K134" s="3">
        <f t="shared" si="95"/>
        <v>1</v>
      </c>
      <c r="L134" s="3" t="str">
        <f t="shared" si="96"/>
        <v>碎片</v>
      </c>
      <c r="M134" s="3">
        <f t="shared" ca="1" si="97"/>
        <v>52311</v>
      </c>
      <c r="N134" s="3" t="str">
        <f t="shared" ca="1" si="100"/>
        <v>51221,52221,53221,51311,52311</v>
      </c>
      <c r="O134" s="3" t="str">
        <f t="shared" si="101"/>
        <v>695,695,695,584,584</v>
      </c>
      <c r="P134" s="1" t="str">
        <f t="shared" si="102"/>
        <v>(1,2),(1,2),(1,2),(1,1),(1,1)</v>
      </c>
      <c r="Q134" s="3" t="str">
        <f>IF(D134="坦克碎片",VLOOKUP(C134,道具信息!$N$2:$O$291,2,FALSE)&amp;"碎片",VLOOKUP(C134,道具信息!$N$2:$O$291,2,FALSE))</f>
        <v>T3坦克碎片</v>
      </c>
      <c r="R134" s="3">
        <f t="shared" si="92"/>
        <v>2574</v>
      </c>
      <c r="S134" s="11">
        <f t="shared" si="93"/>
        <v>0.25900000000000001</v>
      </c>
      <c r="T134" s="3" t="str">
        <f>VLOOKUP(Q134,道具信息!$Q$3:$S$20,2,FALSE)</f>
        <v>CHEST_ITEM_TYPE_T3_SHARD</v>
      </c>
      <c r="U134" s="3" t="str">
        <f>IF(COUNTIF(U$130:U133,T134)=0,T134,"")</f>
        <v/>
      </c>
      <c r="V134" s="3" t="str">
        <f t="shared" si="103"/>
        <v>CHEST_ITEM_TYPE_T2_SHARD,CHEST_ITEM_TYPE_T3_SHARD</v>
      </c>
      <c r="W134" s="13" t="str">
        <f t="shared" si="98"/>
        <v/>
      </c>
      <c r="X134" s="3" t="str">
        <f t="shared" si="99"/>
        <v/>
      </c>
      <c r="Y134" s="3" t="str">
        <f t="shared" si="104"/>
        <v>21.0%,25.9%</v>
      </c>
    </row>
    <row r="135" spans="2:25" x14ac:dyDescent="0.3">
      <c r="B135" s="2">
        <f>数据源!K167</f>
        <v>5</v>
      </c>
      <c r="C135" s="2" t="str">
        <f>数据源!L167</f>
        <v>黑豹</v>
      </c>
      <c r="D135" s="2" t="str">
        <f>数据源!M167</f>
        <v>坦克碎片</v>
      </c>
      <c r="E135" s="2">
        <f>数据源!N167</f>
        <v>50</v>
      </c>
      <c r="F135" s="2">
        <f>数据源!O167</f>
        <v>1</v>
      </c>
      <c r="G135" s="2">
        <f>数据源!P167</f>
        <v>5.8400000000000001E-2</v>
      </c>
      <c r="H135" s="2">
        <f>数据源!Q167</f>
        <v>5.8400000000000001E-2</v>
      </c>
      <c r="I135" s="2">
        <f>数据源!R167</f>
        <v>584</v>
      </c>
      <c r="J135" s="3">
        <f t="shared" si="94"/>
        <v>1</v>
      </c>
      <c r="K135" s="3">
        <f t="shared" si="95"/>
        <v>1</v>
      </c>
      <c r="L135" s="3" t="str">
        <f t="shared" si="96"/>
        <v>碎片</v>
      </c>
      <c r="M135" s="3">
        <f t="shared" ca="1" si="97"/>
        <v>53311</v>
      </c>
      <c r="N135" s="3" t="str">
        <f t="shared" ca="1" si="100"/>
        <v>51221,52221,53221,51311,52311,53311</v>
      </c>
      <c r="O135" s="3" t="str">
        <f t="shared" si="101"/>
        <v>695,695,695,584,584,584</v>
      </c>
      <c r="P135" s="1" t="str">
        <f t="shared" si="102"/>
        <v>(1,2),(1,2),(1,2),(1,1),(1,1),(1,1)</v>
      </c>
      <c r="Q135" s="3" t="str">
        <f>IF(D135="坦克碎片",VLOOKUP(C135,道具信息!$N$2:$O$291,2,FALSE)&amp;"碎片",VLOOKUP(C135,道具信息!$N$2:$O$291,2,FALSE))</f>
        <v>T3坦克碎片</v>
      </c>
      <c r="R135" s="3">
        <f t="shared" si="92"/>
        <v>2574</v>
      </c>
      <c r="S135" s="11">
        <f t="shared" si="93"/>
        <v>0.25900000000000001</v>
      </c>
      <c r="T135" s="3" t="str">
        <f>VLOOKUP(Q135,道具信息!$Q$3:$S$20,2,FALSE)</f>
        <v>CHEST_ITEM_TYPE_T3_SHARD</v>
      </c>
      <c r="U135" s="3" t="str">
        <f>IF(COUNTIF(U$130:U134,T135)=0,T135,"")</f>
        <v/>
      </c>
      <c r="V135" s="3" t="str">
        <f t="shared" ref="V135:V174" si="105">IF(U135&lt;&gt;"",V134&amp;","&amp;U135,V134)</f>
        <v>CHEST_ITEM_TYPE_T2_SHARD,CHEST_ITEM_TYPE_T3_SHARD</v>
      </c>
      <c r="W135" s="13" t="str">
        <f t="shared" ref="W135:W174" si="106">IF(U135&lt;&gt;"",ROUND(S135*100%,3),"")</f>
        <v/>
      </c>
      <c r="X135" s="3" t="str">
        <f t="shared" ref="X135:X174" si="107">TEXT(W135,"0.0%")</f>
        <v/>
      </c>
      <c r="Y135" s="3" t="str">
        <f t="shared" ref="Y135:Y174" si="108">IF(X135&lt;&gt;"",Y134&amp;","&amp;X135,Y134)</f>
        <v>21.0%,25.9%</v>
      </c>
    </row>
    <row r="136" spans="2:25" x14ac:dyDescent="0.3">
      <c r="B136" s="2">
        <f>数据源!K168</f>
        <v>5</v>
      </c>
      <c r="C136" s="2" t="str">
        <f>数据源!L168</f>
        <v>十字军</v>
      </c>
      <c r="D136" s="2" t="str">
        <f>数据源!M168</f>
        <v>坦克碎片</v>
      </c>
      <c r="E136" s="2">
        <f>数据源!N168</f>
        <v>66.666666666666657</v>
      </c>
      <c r="F136" s="2">
        <f>数据源!O168</f>
        <v>1</v>
      </c>
      <c r="G136" s="2">
        <f>数据源!P168</f>
        <v>3.6499999999999998E-2</v>
      </c>
      <c r="H136" s="2">
        <f>数据源!Q168</f>
        <v>2.7375000000000003E-2</v>
      </c>
      <c r="I136" s="2">
        <f>数据源!R168</f>
        <v>274</v>
      </c>
      <c r="J136" s="3">
        <f t="shared" si="94"/>
        <v>1</v>
      </c>
      <c r="K136" s="3">
        <f t="shared" si="95"/>
        <v>1</v>
      </c>
      <c r="L136" s="3" t="str">
        <f t="shared" si="96"/>
        <v>碎片</v>
      </c>
      <c r="M136" s="3">
        <f t="shared" ca="1" si="97"/>
        <v>51321</v>
      </c>
      <c r="N136" s="3" t="str">
        <f t="shared" ca="1" si="100"/>
        <v>51221,52221,53221,51311,52311,53311,51321</v>
      </c>
      <c r="O136" s="3" t="str">
        <f t="shared" si="101"/>
        <v>695,695,695,584,584,584,274</v>
      </c>
      <c r="P136" s="1" t="str">
        <f t="shared" si="102"/>
        <v>(1,2),(1,2),(1,2),(1,1),(1,1),(1,1),(1,1)</v>
      </c>
      <c r="Q136" s="3" t="str">
        <f>IF(D136="坦克碎片",VLOOKUP(C136,道具信息!$N$2:$O$291,2,FALSE)&amp;"碎片",VLOOKUP(C136,道具信息!$N$2:$O$291,2,FALSE))</f>
        <v>T3坦克碎片</v>
      </c>
      <c r="R136" s="3">
        <f t="shared" si="92"/>
        <v>2574</v>
      </c>
      <c r="S136" s="11">
        <f t="shared" si="93"/>
        <v>0.25900000000000001</v>
      </c>
      <c r="T136" s="3" t="str">
        <f>VLOOKUP(Q136,道具信息!$Q$3:$S$20,2,FALSE)</f>
        <v>CHEST_ITEM_TYPE_T3_SHARD</v>
      </c>
      <c r="U136" s="3" t="str">
        <f>IF(COUNTIF(U$130:U135,T136)=0,T136,"")</f>
        <v/>
      </c>
      <c r="V136" s="3" t="str">
        <f t="shared" si="105"/>
        <v>CHEST_ITEM_TYPE_T2_SHARD,CHEST_ITEM_TYPE_T3_SHARD</v>
      </c>
      <c r="W136" s="13" t="str">
        <f t="shared" si="106"/>
        <v/>
      </c>
      <c r="X136" s="3" t="str">
        <f t="shared" si="107"/>
        <v/>
      </c>
      <c r="Y136" s="3" t="str">
        <f t="shared" si="108"/>
        <v>21.0%,25.9%</v>
      </c>
    </row>
    <row r="137" spans="2:25" x14ac:dyDescent="0.3">
      <c r="B137" s="2">
        <f>数据源!K169</f>
        <v>5</v>
      </c>
      <c r="C137" s="2" t="str">
        <f>数据源!L169</f>
        <v>谢尔曼</v>
      </c>
      <c r="D137" s="2" t="str">
        <f>数据源!M169</f>
        <v>坦克碎片</v>
      </c>
      <c r="E137" s="2">
        <f>数据源!N169</f>
        <v>66.666666666666657</v>
      </c>
      <c r="F137" s="2">
        <f>数据源!O169</f>
        <v>1</v>
      </c>
      <c r="G137" s="2">
        <f>数据源!P169</f>
        <v>3.6499999999999998E-2</v>
      </c>
      <c r="H137" s="2">
        <f>数据源!Q169</f>
        <v>2.7375000000000003E-2</v>
      </c>
      <c r="I137" s="2">
        <f>数据源!R169</f>
        <v>274</v>
      </c>
      <c r="J137" s="3">
        <f t="shared" si="94"/>
        <v>1</v>
      </c>
      <c r="K137" s="3">
        <f t="shared" si="95"/>
        <v>1</v>
      </c>
      <c r="L137" s="3" t="str">
        <f t="shared" si="96"/>
        <v>碎片</v>
      </c>
      <c r="M137" s="3">
        <f t="shared" ca="1" si="97"/>
        <v>52321</v>
      </c>
      <c r="N137" s="3" t="str">
        <f t="shared" ca="1" si="100"/>
        <v>51221,52221,53221,51311,52311,53311,51321,52321</v>
      </c>
      <c r="O137" s="3" t="str">
        <f t="shared" si="101"/>
        <v>695,695,695,584,584,584,274,274</v>
      </c>
      <c r="P137" s="1" t="str">
        <f t="shared" si="102"/>
        <v>(1,2),(1,2),(1,2),(1,1),(1,1),(1,1),(1,1),(1,1)</v>
      </c>
      <c r="Q137" s="3" t="str">
        <f>IF(D137="坦克碎片",VLOOKUP(C137,道具信息!$N$2:$O$291,2,FALSE)&amp;"碎片",VLOOKUP(C137,道具信息!$N$2:$O$291,2,FALSE))</f>
        <v>T3坦克碎片</v>
      </c>
      <c r="R137" s="3">
        <f t="shared" si="92"/>
        <v>2574</v>
      </c>
      <c r="S137" s="11">
        <f t="shared" si="93"/>
        <v>0.25900000000000001</v>
      </c>
      <c r="T137" s="3" t="str">
        <f>VLOOKUP(Q137,道具信息!$Q$3:$S$20,2,FALSE)</f>
        <v>CHEST_ITEM_TYPE_T3_SHARD</v>
      </c>
      <c r="U137" s="3" t="str">
        <f>IF(COUNTIF(U$130:U136,T137)=0,T137,"")</f>
        <v/>
      </c>
      <c r="V137" s="3" t="str">
        <f t="shared" si="105"/>
        <v>CHEST_ITEM_TYPE_T2_SHARD,CHEST_ITEM_TYPE_T3_SHARD</v>
      </c>
      <c r="W137" s="13" t="str">
        <f t="shared" si="106"/>
        <v/>
      </c>
      <c r="X137" s="3" t="str">
        <f t="shared" si="107"/>
        <v/>
      </c>
      <c r="Y137" s="3" t="str">
        <f t="shared" si="108"/>
        <v>21.0%,25.9%</v>
      </c>
    </row>
    <row r="138" spans="2:25" x14ac:dyDescent="0.3">
      <c r="B138" s="2">
        <f>数据源!K170</f>
        <v>5</v>
      </c>
      <c r="C138" s="2" t="str">
        <f>数据源!L170</f>
        <v>虎式</v>
      </c>
      <c r="D138" s="2" t="str">
        <f>数据源!M170</f>
        <v>坦克碎片</v>
      </c>
      <c r="E138" s="2">
        <f>数据源!N170</f>
        <v>66.666666666666657</v>
      </c>
      <c r="F138" s="2">
        <f>数据源!O170</f>
        <v>1</v>
      </c>
      <c r="G138" s="2">
        <f>数据源!P170</f>
        <v>3.6499999999999998E-2</v>
      </c>
      <c r="H138" s="2">
        <f>数据源!Q170</f>
        <v>2.7375000000000003E-2</v>
      </c>
      <c r="I138" s="2">
        <f>数据源!R170</f>
        <v>274</v>
      </c>
      <c r="J138" s="3">
        <f t="shared" si="94"/>
        <v>1</v>
      </c>
      <c r="K138" s="3">
        <f t="shared" si="95"/>
        <v>1</v>
      </c>
      <c r="L138" s="3" t="str">
        <f t="shared" si="96"/>
        <v>碎片</v>
      </c>
      <c r="M138" s="3">
        <f t="shared" ca="1" si="97"/>
        <v>53321</v>
      </c>
      <c r="N138" s="3" t="str">
        <f t="shared" ca="1" si="100"/>
        <v>51221,52221,53221,51311,52311,53311,51321,52321,53321</v>
      </c>
      <c r="O138" s="3" t="str">
        <f t="shared" si="101"/>
        <v>695,695,695,584,584,584,274,274,274</v>
      </c>
      <c r="P138" s="1" t="str">
        <f t="shared" si="102"/>
        <v>(1,2),(1,2),(1,2),(1,1),(1,1),(1,1),(1,1),(1,1),(1,1)</v>
      </c>
      <c r="Q138" s="3" t="str">
        <f>IF(D138="坦克碎片",VLOOKUP(C138,道具信息!$N$2:$O$291,2,FALSE)&amp;"碎片",VLOOKUP(C138,道具信息!$N$2:$O$291,2,FALSE))</f>
        <v>T3坦克碎片</v>
      </c>
      <c r="R138" s="3">
        <f t="shared" si="92"/>
        <v>2574</v>
      </c>
      <c r="S138" s="11">
        <f t="shared" si="93"/>
        <v>0.25900000000000001</v>
      </c>
      <c r="T138" s="3" t="str">
        <f>VLOOKUP(Q138,道具信息!$Q$3:$S$20,2,FALSE)</f>
        <v>CHEST_ITEM_TYPE_T3_SHARD</v>
      </c>
      <c r="U138" s="3" t="str">
        <f>IF(COUNTIF(U$130:U137,T138)=0,T138,"")</f>
        <v/>
      </c>
      <c r="V138" s="3" t="str">
        <f t="shared" si="105"/>
        <v>CHEST_ITEM_TYPE_T2_SHARD,CHEST_ITEM_TYPE_T3_SHARD</v>
      </c>
      <c r="W138" s="13" t="str">
        <f t="shared" si="106"/>
        <v/>
      </c>
      <c r="X138" s="3" t="str">
        <f t="shared" si="107"/>
        <v/>
      </c>
      <c r="Y138" s="3" t="str">
        <f t="shared" si="108"/>
        <v>21.0%,25.9%</v>
      </c>
    </row>
    <row r="139" spans="2:25" x14ac:dyDescent="0.3">
      <c r="B139" s="2">
        <f>数据源!K171</f>
        <v>5</v>
      </c>
      <c r="C139" s="2" t="str">
        <f>数据源!L171</f>
        <v>T1LP1</v>
      </c>
      <c r="D139" s="2" t="str">
        <f>数据源!M171</f>
        <v>部件</v>
      </c>
      <c r="E139" s="2">
        <f>数据源!N171</f>
        <v>30</v>
      </c>
      <c r="F139" s="2">
        <f>数据源!O171</f>
        <v>1</v>
      </c>
      <c r="G139" s="2">
        <f>数据源!P171</f>
        <v>1.4999999999999999E-2</v>
      </c>
      <c r="H139" s="2">
        <f>数据源!Q171</f>
        <v>2.5000000000000001E-2</v>
      </c>
      <c r="I139" s="2">
        <f>数据源!R171</f>
        <v>250</v>
      </c>
      <c r="J139" s="3">
        <f t="shared" si="94"/>
        <v>1</v>
      </c>
      <c r="K139" s="3">
        <f t="shared" si="95"/>
        <v>1</v>
      </c>
      <c r="L139" s="3" t="str">
        <f t="shared" si="96"/>
        <v>部件</v>
      </c>
      <c r="M139" s="3">
        <f t="shared" ca="1" si="97"/>
        <v>91001</v>
      </c>
      <c r="N139" s="3" t="str">
        <f t="shared" ca="1" si="100"/>
        <v>51221,52221,53221,51311,52311,53311,51321,52321,53321,91001</v>
      </c>
      <c r="O139" s="3" t="str">
        <f t="shared" si="101"/>
        <v>695,695,695,584,584,584,274,274,274,250</v>
      </c>
      <c r="P139" s="1" t="str">
        <f t="shared" si="102"/>
        <v>(1,2),(1,2),(1,2),(1,1),(1,1),(1,1),(1,1),(1,1),(1,1),(1,1)</v>
      </c>
      <c r="Q139" s="3" t="str">
        <f>IF(D139="坦克碎片",VLOOKUP(C139,道具信息!$N$2:$O$291,2,FALSE)&amp;"碎片",VLOOKUP(C139,道具信息!$N$2:$O$291,2,FALSE))</f>
        <v>T1部件</v>
      </c>
      <c r="R139" s="3">
        <f t="shared" si="92"/>
        <v>4500</v>
      </c>
      <c r="S139" s="11">
        <f t="shared" si="93"/>
        <v>0.45200000000000001</v>
      </c>
      <c r="T139" s="3" t="str">
        <f>VLOOKUP(Q139,道具信息!$Q$3:$S$20,2,FALSE)</f>
        <v>CHEST_ITEM_TYPE_T1_PART</v>
      </c>
      <c r="U139" s="3" t="str">
        <f>IF(COUNTIF(U$130:U138,T139)=0,T139,"")</f>
        <v>CHEST_ITEM_TYPE_T1_PART</v>
      </c>
      <c r="V139" s="3" t="str">
        <f t="shared" si="105"/>
        <v>CHEST_ITEM_TYPE_T2_SHARD,CHEST_ITEM_TYPE_T3_SHARD,CHEST_ITEM_TYPE_T1_PART</v>
      </c>
      <c r="W139" s="13">
        <f t="shared" si="106"/>
        <v>0.45200000000000001</v>
      </c>
      <c r="X139" s="3" t="str">
        <f t="shared" si="107"/>
        <v>45.2%</v>
      </c>
      <c r="Y139" s="3" t="str">
        <f t="shared" si="108"/>
        <v>21.0%,25.9%,45.2%</v>
      </c>
    </row>
    <row r="140" spans="2:25" x14ac:dyDescent="0.3">
      <c r="B140" s="2">
        <f>数据源!K172</f>
        <v>5</v>
      </c>
      <c r="C140" s="2" t="str">
        <f>数据源!L172</f>
        <v>T1LP3</v>
      </c>
      <c r="D140" s="2" t="str">
        <f>数据源!M172</f>
        <v>部件</v>
      </c>
      <c r="E140" s="2">
        <f>数据源!N172</f>
        <v>30</v>
      </c>
      <c r="F140" s="2">
        <f>数据源!O172</f>
        <v>1</v>
      </c>
      <c r="G140" s="2">
        <f>数据源!P172</f>
        <v>1.4999999999999999E-2</v>
      </c>
      <c r="H140" s="2">
        <f>数据源!Q172</f>
        <v>2.5000000000000001E-2</v>
      </c>
      <c r="I140" s="2">
        <f>数据源!R172</f>
        <v>250</v>
      </c>
      <c r="J140" s="3">
        <f t="shared" si="94"/>
        <v>1</v>
      </c>
      <c r="K140" s="3">
        <f t="shared" si="95"/>
        <v>1</v>
      </c>
      <c r="L140" s="3" t="str">
        <f t="shared" si="96"/>
        <v>部件</v>
      </c>
      <c r="M140" s="3">
        <f t="shared" ca="1" si="97"/>
        <v>91003</v>
      </c>
      <c r="N140" s="3" t="str">
        <f t="shared" ca="1" si="100"/>
        <v>51221,52221,53221,51311,52311,53311,51321,52321,53321,91001,91003</v>
      </c>
      <c r="O140" s="3" t="str">
        <f t="shared" si="101"/>
        <v>695,695,695,584,584,584,274,274,274,250,250</v>
      </c>
      <c r="P140" s="1" t="str">
        <f t="shared" si="102"/>
        <v>(1,2),(1,2),(1,2),(1,1),(1,1),(1,1),(1,1),(1,1),(1,1),(1,1),(1,1)</v>
      </c>
      <c r="Q140" s="3" t="str">
        <f>IF(D140="坦克碎片",VLOOKUP(C140,道具信息!$N$2:$O$291,2,FALSE)&amp;"碎片",VLOOKUP(C140,道具信息!$N$2:$O$291,2,FALSE))</f>
        <v>T1部件</v>
      </c>
      <c r="R140" s="3">
        <f t="shared" si="92"/>
        <v>4500</v>
      </c>
      <c r="S140" s="11">
        <f t="shared" si="93"/>
        <v>0.45200000000000001</v>
      </c>
      <c r="T140" s="3" t="str">
        <f>VLOOKUP(Q140,道具信息!$Q$3:$S$20,2,FALSE)</f>
        <v>CHEST_ITEM_TYPE_T1_PART</v>
      </c>
      <c r="U140" s="3" t="str">
        <f>IF(COUNTIF(U$130:U139,T140)=0,T140,"")</f>
        <v/>
      </c>
      <c r="V140" s="3" t="str">
        <f t="shared" si="105"/>
        <v>CHEST_ITEM_TYPE_T2_SHARD,CHEST_ITEM_TYPE_T3_SHARD,CHEST_ITEM_TYPE_T1_PART</v>
      </c>
      <c r="W140" s="13" t="str">
        <f t="shared" si="106"/>
        <v/>
      </c>
      <c r="X140" s="3" t="str">
        <f t="shared" si="107"/>
        <v/>
      </c>
      <c r="Y140" s="3" t="str">
        <f t="shared" si="108"/>
        <v>21.0%,25.9%,45.2%</v>
      </c>
    </row>
    <row r="141" spans="2:25" x14ac:dyDescent="0.3">
      <c r="B141" s="2">
        <f>数据源!K173</f>
        <v>5</v>
      </c>
      <c r="C141" s="2" t="str">
        <f>数据源!L173</f>
        <v>T1LP5</v>
      </c>
      <c r="D141" s="2" t="str">
        <f>数据源!M173</f>
        <v>部件</v>
      </c>
      <c r="E141" s="2">
        <f>数据源!N173</f>
        <v>30</v>
      </c>
      <c r="F141" s="2">
        <f>数据源!O173</f>
        <v>1</v>
      </c>
      <c r="G141" s="2">
        <f>数据源!P173</f>
        <v>1.4999999999999999E-2</v>
      </c>
      <c r="H141" s="2">
        <f>数据源!Q173</f>
        <v>2.5000000000000001E-2</v>
      </c>
      <c r="I141" s="2">
        <f>数据源!R173</f>
        <v>250</v>
      </c>
      <c r="J141" s="3">
        <f t="shared" si="94"/>
        <v>1</v>
      </c>
      <c r="K141" s="3">
        <f t="shared" si="95"/>
        <v>1</v>
      </c>
      <c r="L141" s="3" t="str">
        <f t="shared" si="96"/>
        <v>部件</v>
      </c>
      <c r="M141" s="3">
        <f t="shared" ca="1" si="97"/>
        <v>91005</v>
      </c>
      <c r="N141" s="3" t="str">
        <f t="shared" ca="1" si="100"/>
        <v>51221,52221,53221,51311,52311,53311,51321,52321,53321,91001,91003,91005</v>
      </c>
      <c r="O141" s="3" t="str">
        <f t="shared" si="101"/>
        <v>695,695,695,584,584,584,274,274,274,250,250,250</v>
      </c>
      <c r="P141" s="1" t="str">
        <f t="shared" si="102"/>
        <v>(1,2),(1,2),(1,2),(1,1),(1,1),(1,1),(1,1),(1,1),(1,1),(1,1),(1,1),(1,1)</v>
      </c>
      <c r="Q141" s="3" t="str">
        <f>IF(D141="坦克碎片",VLOOKUP(C141,道具信息!$N$2:$O$291,2,FALSE)&amp;"碎片",VLOOKUP(C141,道具信息!$N$2:$O$291,2,FALSE))</f>
        <v>T1部件</v>
      </c>
      <c r="R141" s="3">
        <f t="shared" si="92"/>
        <v>4500</v>
      </c>
      <c r="S141" s="11">
        <f t="shared" si="93"/>
        <v>0.45200000000000001</v>
      </c>
      <c r="T141" s="3" t="str">
        <f>VLOOKUP(Q141,道具信息!$Q$3:$S$20,2,FALSE)</f>
        <v>CHEST_ITEM_TYPE_T1_PART</v>
      </c>
      <c r="U141" s="3" t="str">
        <f>IF(COUNTIF(U$130:U140,T141)=0,T141,"")</f>
        <v/>
      </c>
      <c r="V141" s="3" t="str">
        <f t="shared" si="105"/>
        <v>CHEST_ITEM_TYPE_T2_SHARD,CHEST_ITEM_TYPE_T3_SHARD,CHEST_ITEM_TYPE_T1_PART</v>
      </c>
      <c r="W141" s="13" t="str">
        <f t="shared" si="106"/>
        <v/>
      </c>
      <c r="X141" s="3" t="str">
        <f t="shared" si="107"/>
        <v/>
      </c>
      <c r="Y141" s="3" t="str">
        <f t="shared" si="108"/>
        <v>21.0%,25.9%,45.2%</v>
      </c>
    </row>
    <row r="142" spans="2:25" x14ac:dyDescent="0.3">
      <c r="B142" s="2">
        <f>数据源!K174</f>
        <v>5</v>
      </c>
      <c r="C142" s="2" t="str">
        <f>数据源!L174</f>
        <v>T1MP1</v>
      </c>
      <c r="D142" s="2" t="str">
        <f>数据源!M174</f>
        <v>部件</v>
      </c>
      <c r="E142" s="2">
        <f>数据源!N174</f>
        <v>30</v>
      </c>
      <c r="F142" s="2">
        <f>数据源!O174</f>
        <v>1</v>
      </c>
      <c r="G142" s="2">
        <f>数据源!P174</f>
        <v>1.4999999999999999E-2</v>
      </c>
      <c r="H142" s="2">
        <f>数据源!Q174</f>
        <v>2.5000000000000001E-2</v>
      </c>
      <c r="I142" s="2">
        <f>数据源!R174</f>
        <v>250</v>
      </c>
      <c r="J142" s="3">
        <f t="shared" si="94"/>
        <v>1</v>
      </c>
      <c r="K142" s="3">
        <f t="shared" si="95"/>
        <v>1</v>
      </c>
      <c r="L142" s="3" t="str">
        <f t="shared" si="96"/>
        <v>部件</v>
      </c>
      <c r="M142" s="3">
        <f t="shared" ca="1" si="97"/>
        <v>91101</v>
      </c>
      <c r="N142" s="3" t="str">
        <f t="shared" ca="1" si="100"/>
        <v>51221,52221,53221,51311,52311,53311,51321,52321,53321,91001,91003,91005,91101</v>
      </c>
      <c r="O142" s="3" t="str">
        <f t="shared" si="101"/>
        <v>695,695,695,584,584,584,274,274,274,250,250,250,250</v>
      </c>
      <c r="P142" s="1" t="str">
        <f t="shared" si="102"/>
        <v>(1,2),(1,2),(1,2),(1,1),(1,1),(1,1),(1,1),(1,1),(1,1),(1,1),(1,1),(1,1),(1,1)</v>
      </c>
      <c r="Q142" s="3" t="str">
        <f>IF(D142="坦克碎片",VLOOKUP(C142,道具信息!$N$2:$O$291,2,FALSE)&amp;"碎片",VLOOKUP(C142,道具信息!$N$2:$O$291,2,FALSE))</f>
        <v>T1部件</v>
      </c>
      <c r="R142" s="3">
        <f t="shared" si="92"/>
        <v>4500</v>
      </c>
      <c r="S142" s="11">
        <f t="shared" si="93"/>
        <v>0.45200000000000001</v>
      </c>
      <c r="T142" s="3" t="str">
        <f>VLOOKUP(Q142,道具信息!$Q$3:$S$20,2,FALSE)</f>
        <v>CHEST_ITEM_TYPE_T1_PART</v>
      </c>
      <c r="U142" s="3" t="str">
        <f>IF(COUNTIF(U$130:U141,T142)=0,T142,"")</f>
        <v/>
      </c>
      <c r="V142" s="3" t="str">
        <f t="shared" si="105"/>
        <v>CHEST_ITEM_TYPE_T2_SHARD,CHEST_ITEM_TYPE_T3_SHARD,CHEST_ITEM_TYPE_T1_PART</v>
      </c>
      <c r="W142" s="13" t="str">
        <f t="shared" si="106"/>
        <v/>
      </c>
      <c r="X142" s="3" t="str">
        <f t="shared" si="107"/>
        <v/>
      </c>
      <c r="Y142" s="3" t="str">
        <f t="shared" si="108"/>
        <v>21.0%,25.9%,45.2%</v>
      </c>
    </row>
    <row r="143" spans="2:25" x14ac:dyDescent="0.3">
      <c r="B143" s="2">
        <f>数据源!K175</f>
        <v>5</v>
      </c>
      <c r="C143" s="2" t="str">
        <f>数据源!L175</f>
        <v>T1MP3</v>
      </c>
      <c r="D143" s="2" t="str">
        <f>数据源!M175</f>
        <v>部件</v>
      </c>
      <c r="E143" s="2">
        <f>数据源!N175</f>
        <v>30</v>
      </c>
      <c r="F143" s="2">
        <f>数据源!O175</f>
        <v>1</v>
      </c>
      <c r="G143" s="2">
        <f>数据源!P175</f>
        <v>1.4999999999999999E-2</v>
      </c>
      <c r="H143" s="2">
        <f>数据源!Q175</f>
        <v>2.5000000000000001E-2</v>
      </c>
      <c r="I143" s="2">
        <f>数据源!R175</f>
        <v>250</v>
      </c>
      <c r="J143" s="3">
        <f t="shared" si="94"/>
        <v>1</v>
      </c>
      <c r="K143" s="3">
        <f t="shared" si="95"/>
        <v>1</v>
      </c>
      <c r="L143" s="3" t="str">
        <f t="shared" si="96"/>
        <v>部件</v>
      </c>
      <c r="M143" s="3">
        <f t="shared" ca="1" si="97"/>
        <v>91103</v>
      </c>
      <c r="N143" s="3" t="str">
        <f t="shared" ca="1" si="100"/>
        <v>51221,52221,53221,51311,52311,53311,51321,52321,53321,91001,91003,91005,91101,91103</v>
      </c>
      <c r="O143" s="3" t="str">
        <f t="shared" si="101"/>
        <v>695,695,695,584,584,584,274,274,274,250,250,250,250,250</v>
      </c>
      <c r="P143" s="1" t="str">
        <f t="shared" si="102"/>
        <v>(1,2),(1,2),(1,2),(1,1),(1,1),(1,1),(1,1),(1,1),(1,1),(1,1),(1,1),(1,1),(1,1),(1,1)</v>
      </c>
      <c r="Q143" s="3" t="str">
        <f>IF(D143="坦克碎片",VLOOKUP(C143,道具信息!$N$2:$O$291,2,FALSE)&amp;"碎片",VLOOKUP(C143,道具信息!$N$2:$O$291,2,FALSE))</f>
        <v>T1部件</v>
      </c>
      <c r="R143" s="3">
        <f t="shared" si="92"/>
        <v>4500</v>
      </c>
      <c r="S143" s="11">
        <f t="shared" si="93"/>
        <v>0.45200000000000001</v>
      </c>
      <c r="T143" s="3" t="str">
        <f>VLOOKUP(Q143,道具信息!$Q$3:$S$20,2,FALSE)</f>
        <v>CHEST_ITEM_TYPE_T1_PART</v>
      </c>
      <c r="U143" s="3" t="str">
        <f>IF(COUNTIF(U$130:U142,T143)=0,T143,"")</f>
        <v/>
      </c>
      <c r="V143" s="3" t="str">
        <f t="shared" si="105"/>
        <v>CHEST_ITEM_TYPE_T2_SHARD,CHEST_ITEM_TYPE_T3_SHARD,CHEST_ITEM_TYPE_T1_PART</v>
      </c>
      <c r="W143" s="13" t="str">
        <f t="shared" si="106"/>
        <v/>
      </c>
      <c r="X143" s="3" t="str">
        <f t="shared" si="107"/>
        <v/>
      </c>
      <c r="Y143" s="3" t="str">
        <f t="shared" si="108"/>
        <v>21.0%,25.9%,45.2%</v>
      </c>
    </row>
    <row r="144" spans="2:25" x14ac:dyDescent="0.3">
      <c r="B144" s="2">
        <f>数据源!K176</f>
        <v>5</v>
      </c>
      <c r="C144" s="2" t="str">
        <f>数据源!L176</f>
        <v>T1MP5</v>
      </c>
      <c r="D144" s="2" t="str">
        <f>数据源!M176</f>
        <v>部件</v>
      </c>
      <c r="E144" s="2">
        <f>数据源!N176</f>
        <v>30</v>
      </c>
      <c r="F144" s="2">
        <f>数据源!O176</f>
        <v>1</v>
      </c>
      <c r="G144" s="2">
        <f>数据源!P176</f>
        <v>1.4999999999999999E-2</v>
      </c>
      <c r="H144" s="2">
        <f>数据源!Q176</f>
        <v>2.5000000000000001E-2</v>
      </c>
      <c r="I144" s="2">
        <f>数据源!R176</f>
        <v>250</v>
      </c>
      <c r="J144" s="3">
        <f t="shared" si="94"/>
        <v>1</v>
      </c>
      <c r="K144" s="3">
        <f t="shared" si="95"/>
        <v>1</v>
      </c>
      <c r="L144" s="3" t="str">
        <f t="shared" si="96"/>
        <v>部件</v>
      </c>
      <c r="M144" s="3">
        <f t="shared" ca="1" si="97"/>
        <v>91105</v>
      </c>
      <c r="N144" s="3" t="str">
        <f t="shared" ca="1" si="100"/>
        <v>51221,52221,53221,51311,52311,53311,51321,52321,53321,91001,91003,91005,91101,91103,91105</v>
      </c>
      <c r="O144" s="3" t="str">
        <f t="shared" si="101"/>
        <v>695,695,695,584,584,584,274,274,274,250,250,250,250,250,250</v>
      </c>
      <c r="P144" s="1" t="str">
        <f t="shared" si="102"/>
        <v>(1,2),(1,2),(1,2),(1,1),(1,1),(1,1),(1,1),(1,1),(1,1),(1,1),(1,1),(1,1),(1,1),(1,1),(1,1)</v>
      </c>
      <c r="Q144" s="3" t="str">
        <f>IF(D144="坦克碎片",VLOOKUP(C144,道具信息!$N$2:$O$291,2,FALSE)&amp;"碎片",VLOOKUP(C144,道具信息!$N$2:$O$291,2,FALSE))</f>
        <v>T1部件</v>
      </c>
      <c r="R144" s="3">
        <f t="shared" si="92"/>
        <v>4500</v>
      </c>
      <c r="S144" s="11">
        <f t="shared" si="93"/>
        <v>0.45200000000000001</v>
      </c>
      <c r="T144" s="3" t="str">
        <f>VLOOKUP(Q144,道具信息!$Q$3:$S$20,2,FALSE)</f>
        <v>CHEST_ITEM_TYPE_T1_PART</v>
      </c>
      <c r="U144" s="3" t="str">
        <f>IF(COUNTIF(U$130:U143,T144)=0,T144,"")</f>
        <v/>
      </c>
      <c r="V144" s="3" t="str">
        <f t="shared" si="105"/>
        <v>CHEST_ITEM_TYPE_T2_SHARD,CHEST_ITEM_TYPE_T3_SHARD,CHEST_ITEM_TYPE_T1_PART</v>
      </c>
      <c r="W144" s="13" t="str">
        <f t="shared" si="106"/>
        <v/>
      </c>
      <c r="X144" s="3" t="str">
        <f t="shared" si="107"/>
        <v/>
      </c>
      <c r="Y144" s="3" t="str">
        <f t="shared" si="108"/>
        <v>21.0%,25.9%,45.2%</v>
      </c>
    </row>
    <row r="145" spans="2:25" x14ac:dyDescent="0.3">
      <c r="B145" s="2">
        <f>数据源!K177</f>
        <v>5</v>
      </c>
      <c r="C145" s="2" t="str">
        <f>数据源!L177</f>
        <v>T1HP1</v>
      </c>
      <c r="D145" s="2" t="str">
        <f>数据源!M177</f>
        <v>部件</v>
      </c>
      <c r="E145" s="2">
        <f>数据源!N177</f>
        <v>30</v>
      </c>
      <c r="F145" s="2">
        <f>数据源!O177</f>
        <v>1</v>
      </c>
      <c r="G145" s="2">
        <f>数据源!P177</f>
        <v>1.4999999999999999E-2</v>
      </c>
      <c r="H145" s="2">
        <f>数据源!Q177</f>
        <v>2.5000000000000001E-2</v>
      </c>
      <c r="I145" s="2">
        <f>数据源!R177</f>
        <v>250</v>
      </c>
      <c r="J145" s="3">
        <f t="shared" si="94"/>
        <v>1</v>
      </c>
      <c r="K145" s="3">
        <f t="shared" si="95"/>
        <v>1</v>
      </c>
      <c r="L145" s="3" t="str">
        <f t="shared" si="96"/>
        <v>部件</v>
      </c>
      <c r="M145" s="3">
        <f t="shared" ca="1" si="97"/>
        <v>91201</v>
      </c>
      <c r="N145" s="3" t="str">
        <f t="shared" ca="1" si="100"/>
        <v>51221,52221,53221,51311,52311,53311,51321,52321,53321,91001,91003,91005,91101,91103,91105,91201</v>
      </c>
      <c r="O145" s="3" t="str">
        <f t="shared" si="101"/>
        <v>695,695,695,584,584,584,274,274,274,250,250,250,250,250,250,250</v>
      </c>
      <c r="P145" s="1" t="str">
        <f t="shared" si="102"/>
        <v>(1,2),(1,2),(1,2),(1,1),(1,1),(1,1),(1,1),(1,1),(1,1),(1,1),(1,1),(1,1),(1,1),(1,1),(1,1),(1,1)</v>
      </c>
      <c r="Q145" s="3" t="str">
        <f>IF(D145="坦克碎片",VLOOKUP(C145,道具信息!$N$2:$O$291,2,FALSE)&amp;"碎片",VLOOKUP(C145,道具信息!$N$2:$O$291,2,FALSE))</f>
        <v>T1部件</v>
      </c>
      <c r="R145" s="3">
        <f t="shared" si="92"/>
        <v>4500</v>
      </c>
      <c r="S145" s="11">
        <f t="shared" si="93"/>
        <v>0.45200000000000001</v>
      </c>
      <c r="T145" s="3" t="str">
        <f>VLOOKUP(Q145,道具信息!$Q$3:$S$20,2,FALSE)</f>
        <v>CHEST_ITEM_TYPE_T1_PART</v>
      </c>
      <c r="U145" s="3" t="str">
        <f>IF(COUNTIF(U$130:U144,T145)=0,T145,"")</f>
        <v/>
      </c>
      <c r="V145" s="3" t="str">
        <f t="shared" si="105"/>
        <v>CHEST_ITEM_TYPE_T2_SHARD,CHEST_ITEM_TYPE_T3_SHARD,CHEST_ITEM_TYPE_T1_PART</v>
      </c>
      <c r="W145" s="13" t="str">
        <f t="shared" si="106"/>
        <v/>
      </c>
      <c r="X145" s="3" t="str">
        <f t="shared" si="107"/>
        <v/>
      </c>
      <c r="Y145" s="3" t="str">
        <f t="shared" si="108"/>
        <v>21.0%,25.9%,45.2%</v>
      </c>
    </row>
    <row r="146" spans="2:25" x14ac:dyDescent="0.3">
      <c r="B146" s="2">
        <f>数据源!K178</f>
        <v>5</v>
      </c>
      <c r="C146" s="2" t="str">
        <f>数据源!L178</f>
        <v>T1HP3</v>
      </c>
      <c r="D146" s="2" t="str">
        <f>数据源!M178</f>
        <v>部件</v>
      </c>
      <c r="E146" s="2">
        <f>数据源!N178</f>
        <v>30</v>
      </c>
      <c r="F146" s="2">
        <f>数据源!O178</f>
        <v>1</v>
      </c>
      <c r="G146" s="2">
        <f>数据源!P178</f>
        <v>1.4999999999999999E-2</v>
      </c>
      <c r="H146" s="2">
        <f>数据源!Q178</f>
        <v>2.5000000000000001E-2</v>
      </c>
      <c r="I146" s="2">
        <f>数据源!R178</f>
        <v>250</v>
      </c>
      <c r="J146" s="3">
        <f t="shared" si="94"/>
        <v>1</v>
      </c>
      <c r="K146" s="3">
        <f t="shared" si="95"/>
        <v>1</v>
      </c>
      <c r="L146" s="3" t="str">
        <f t="shared" si="96"/>
        <v>部件</v>
      </c>
      <c r="M146" s="3">
        <f t="shared" ca="1" si="97"/>
        <v>91203</v>
      </c>
      <c r="N146" s="3" t="str">
        <f t="shared" ca="1" si="100"/>
        <v>51221,52221,53221,51311,52311,53311,51321,52321,53321,91001,91003,91005,91101,91103,91105,91201,91203</v>
      </c>
      <c r="O146" s="3" t="str">
        <f t="shared" si="101"/>
        <v>695,695,695,584,584,584,274,274,274,250,250,250,250,250,250,250,250</v>
      </c>
      <c r="P146" s="1" t="str">
        <f t="shared" si="102"/>
        <v>(1,2),(1,2),(1,2),(1,1),(1,1),(1,1),(1,1),(1,1),(1,1),(1,1),(1,1),(1,1),(1,1),(1,1),(1,1),(1,1),(1,1)</v>
      </c>
      <c r="Q146" s="3" t="str">
        <f>IF(D146="坦克碎片",VLOOKUP(C146,道具信息!$N$2:$O$291,2,FALSE)&amp;"碎片",VLOOKUP(C146,道具信息!$N$2:$O$291,2,FALSE))</f>
        <v>T1部件</v>
      </c>
      <c r="R146" s="3">
        <f t="shared" si="92"/>
        <v>4500</v>
      </c>
      <c r="S146" s="11">
        <f t="shared" si="93"/>
        <v>0.45200000000000001</v>
      </c>
      <c r="T146" s="3" t="str">
        <f>VLOOKUP(Q146,道具信息!$Q$3:$S$20,2,FALSE)</f>
        <v>CHEST_ITEM_TYPE_T1_PART</v>
      </c>
      <c r="U146" s="3" t="str">
        <f>IF(COUNTIF(U$130:U145,T146)=0,T146,"")</f>
        <v/>
      </c>
      <c r="V146" s="3" t="str">
        <f t="shared" si="105"/>
        <v>CHEST_ITEM_TYPE_T2_SHARD,CHEST_ITEM_TYPE_T3_SHARD,CHEST_ITEM_TYPE_T1_PART</v>
      </c>
      <c r="W146" s="13" t="str">
        <f t="shared" si="106"/>
        <v/>
      </c>
      <c r="X146" s="3" t="str">
        <f t="shared" si="107"/>
        <v/>
      </c>
      <c r="Y146" s="3" t="str">
        <f t="shared" si="108"/>
        <v>21.0%,25.9%,45.2%</v>
      </c>
    </row>
    <row r="147" spans="2:25" x14ac:dyDescent="0.3">
      <c r="B147" s="2">
        <f>数据源!K179</f>
        <v>5</v>
      </c>
      <c r="C147" s="2" t="str">
        <f>数据源!L179</f>
        <v>T1HP5</v>
      </c>
      <c r="D147" s="2" t="str">
        <f>数据源!M179</f>
        <v>部件</v>
      </c>
      <c r="E147" s="2">
        <f>数据源!N179</f>
        <v>30</v>
      </c>
      <c r="F147" s="2">
        <f>数据源!O179</f>
        <v>1</v>
      </c>
      <c r="G147" s="2">
        <f>数据源!P179</f>
        <v>1.4999999999999999E-2</v>
      </c>
      <c r="H147" s="2">
        <f>数据源!Q179</f>
        <v>2.5000000000000001E-2</v>
      </c>
      <c r="I147" s="2">
        <f>数据源!R179</f>
        <v>250</v>
      </c>
      <c r="J147" s="3">
        <f t="shared" si="94"/>
        <v>1</v>
      </c>
      <c r="K147" s="3">
        <f t="shared" si="95"/>
        <v>1</v>
      </c>
      <c r="L147" s="3" t="str">
        <f t="shared" si="96"/>
        <v>部件</v>
      </c>
      <c r="M147" s="3">
        <f t="shared" ca="1" si="97"/>
        <v>91205</v>
      </c>
      <c r="N147" s="3" t="str">
        <f t="shared" ca="1" si="100"/>
        <v>51221,52221,53221,51311,52311,53311,51321,52321,53321,91001,91003,91005,91101,91103,91105,91201,91203,91205</v>
      </c>
      <c r="O147" s="3" t="str">
        <f t="shared" si="101"/>
        <v>695,695,695,584,584,584,274,274,274,250,250,250,250,250,250,250,250,250</v>
      </c>
      <c r="P147" s="1" t="str">
        <f t="shared" si="102"/>
        <v>(1,2),(1,2),(1,2),(1,1),(1,1),(1,1),(1,1),(1,1),(1,1),(1,1),(1,1),(1,1),(1,1),(1,1),(1,1),(1,1),(1,1),(1,1)</v>
      </c>
      <c r="Q147" s="3" t="str">
        <f>IF(D147="坦克碎片",VLOOKUP(C147,道具信息!$N$2:$O$291,2,FALSE)&amp;"碎片",VLOOKUP(C147,道具信息!$N$2:$O$291,2,FALSE))</f>
        <v>T1部件</v>
      </c>
      <c r="R147" s="3">
        <f t="shared" si="92"/>
        <v>4500</v>
      </c>
      <c r="S147" s="11">
        <f t="shared" si="93"/>
        <v>0.45200000000000001</v>
      </c>
      <c r="T147" s="3" t="str">
        <f>VLOOKUP(Q147,道具信息!$Q$3:$S$20,2,FALSE)</f>
        <v>CHEST_ITEM_TYPE_T1_PART</v>
      </c>
      <c r="U147" s="3" t="str">
        <f>IF(COUNTIF(U$130:U146,T147)=0,T147,"")</f>
        <v/>
      </c>
      <c r="V147" s="3" t="str">
        <f t="shared" si="105"/>
        <v>CHEST_ITEM_TYPE_T2_SHARD,CHEST_ITEM_TYPE_T3_SHARD,CHEST_ITEM_TYPE_T1_PART</v>
      </c>
      <c r="W147" s="13" t="str">
        <f t="shared" si="106"/>
        <v/>
      </c>
      <c r="X147" s="3" t="str">
        <f t="shared" si="107"/>
        <v/>
      </c>
      <c r="Y147" s="3" t="str">
        <f t="shared" si="108"/>
        <v>21.0%,25.9%,45.2%</v>
      </c>
    </row>
    <row r="148" spans="2:25" x14ac:dyDescent="0.3">
      <c r="B148" s="2">
        <f>数据源!K180</f>
        <v>5</v>
      </c>
      <c r="C148" s="2" t="str">
        <f>数据源!L180</f>
        <v>T1LP2</v>
      </c>
      <c r="D148" s="2" t="str">
        <f>数据源!M180</f>
        <v>部件</v>
      </c>
      <c r="E148" s="2">
        <f>数据源!N180</f>
        <v>30</v>
      </c>
      <c r="F148" s="2">
        <f>数据源!O180</f>
        <v>1</v>
      </c>
      <c r="G148" s="2">
        <f>数据源!P180</f>
        <v>1.4999999999999999E-2</v>
      </c>
      <c r="H148" s="2">
        <f>数据源!Q180</f>
        <v>2.5000000000000001E-2</v>
      </c>
      <c r="I148" s="2">
        <f>数据源!R180</f>
        <v>250</v>
      </c>
      <c r="J148" s="3">
        <f t="shared" si="94"/>
        <v>1</v>
      </c>
      <c r="K148" s="3">
        <f t="shared" si="95"/>
        <v>1</v>
      </c>
      <c r="L148" s="3" t="str">
        <f t="shared" si="96"/>
        <v>部件</v>
      </c>
      <c r="M148" s="3">
        <f t="shared" ca="1" si="97"/>
        <v>91002</v>
      </c>
      <c r="N148" s="3" t="str">
        <f t="shared" ca="1" si="100"/>
        <v>51221,52221,53221,51311,52311,53311,51321,52321,53321,91001,91003,91005,91101,91103,91105,91201,91203,91205,91002</v>
      </c>
      <c r="O148" s="3" t="str">
        <f t="shared" si="101"/>
        <v>695,695,695,584,584,584,274,274,274,250,250,250,250,250,250,250,250,250,250</v>
      </c>
      <c r="P148" s="1" t="str">
        <f t="shared" si="102"/>
        <v>(1,2),(1,2),(1,2),(1,1),(1,1),(1,1),(1,1),(1,1),(1,1),(1,1),(1,1),(1,1),(1,1),(1,1),(1,1),(1,1),(1,1),(1,1),(1,1)</v>
      </c>
      <c r="Q148" s="3" t="str">
        <f>IF(D148="坦克碎片",VLOOKUP(C148,道具信息!$N$2:$O$291,2,FALSE)&amp;"碎片",VLOOKUP(C148,道具信息!$N$2:$O$291,2,FALSE))</f>
        <v>T1部件</v>
      </c>
      <c r="R148" s="3">
        <f t="shared" si="92"/>
        <v>4500</v>
      </c>
      <c r="S148" s="11">
        <f t="shared" si="93"/>
        <v>0.45200000000000001</v>
      </c>
      <c r="T148" s="3" t="str">
        <f>VLOOKUP(Q148,道具信息!$Q$3:$S$20,2,FALSE)</f>
        <v>CHEST_ITEM_TYPE_T1_PART</v>
      </c>
      <c r="U148" s="3" t="str">
        <f>IF(COUNTIF(U$130:U147,T148)=0,T148,"")</f>
        <v/>
      </c>
      <c r="V148" s="3" t="str">
        <f t="shared" si="105"/>
        <v>CHEST_ITEM_TYPE_T2_SHARD,CHEST_ITEM_TYPE_T3_SHARD,CHEST_ITEM_TYPE_T1_PART</v>
      </c>
      <c r="W148" s="13" t="str">
        <f t="shared" si="106"/>
        <v/>
      </c>
      <c r="X148" s="3" t="str">
        <f t="shared" si="107"/>
        <v/>
      </c>
      <c r="Y148" s="3" t="str">
        <f t="shared" si="108"/>
        <v>21.0%,25.9%,45.2%</v>
      </c>
    </row>
    <row r="149" spans="2:25" x14ac:dyDescent="0.3">
      <c r="B149" s="2">
        <f>数据源!K181</f>
        <v>5</v>
      </c>
      <c r="C149" s="2" t="str">
        <f>数据源!L181</f>
        <v>T1LP4</v>
      </c>
      <c r="D149" s="2" t="str">
        <f>数据源!M181</f>
        <v>部件</v>
      </c>
      <c r="E149" s="2">
        <f>数据源!N181</f>
        <v>30</v>
      </c>
      <c r="F149" s="2">
        <f>数据源!O181</f>
        <v>1</v>
      </c>
      <c r="G149" s="2">
        <f>数据源!P181</f>
        <v>1.4999999999999999E-2</v>
      </c>
      <c r="H149" s="2">
        <f>数据源!Q181</f>
        <v>2.5000000000000001E-2</v>
      </c>
      <c r="I149" s="2">
        <f>数据源!R181</f>
        <v>250</v>
      </c>
      <c r="J149" s="3">
        <f t="shared" si="94"/>
        <v>1</v>
      </c>
      <c r="K149" s="3">
        <f t="shared" si="95"/>
        <v>1</v>
      </c>
      <c r="L149" s="3" t="str">
        <f t="shared" si="96"/>
        <v>部件</v>
      </c>
      <c r="M149" s="3">
        <f t="shared" ca="1" si="97"/>
        <v>91004</v>
      </c>
      <c r="N149" s="3" t="str">
        <f t="shared" ca="1" si="100"/>
        <v>51221,52221,53221,51311,52311,53311,51321,52321,53321,91001,91003,91005,91101,91103,91105,91201,91203,91205,91002,91004</v>
      </c>
      <c r="O149" s="3" t="str">
        <f t="shared" si="101"/>
        <v>695,695,695,584,584,584,274,274,274,250,250,250,250,250,250,250,250,250,250,250</v>
      </c>
      <c r="P149" s="1" t="str">
        <f t="shared" si="102"/>
        <v>(1,2),(1,2),(1,2),(1,1),(1,1),(1,1),(1,1),(1,1),(1,1),(1,1),(1,1),(1,1),(1,1),(1,1),(1,1),(1,1),(1,1),(1,1),(1,1),(1,1)</v>
      </c>
      <c r="Q149" s="3" t="str">
        <f>IF(D149="坦克碎片",VLOOKUP(C149,道具信息!$N$2:$O$291,2,FALSE)&amp;"碎片",VLOOKUP(C149,道具信息!$N$2:$O$291,2,FALSE))</f>
        <v>T1部件</v>
      </c>
      <c r="R149" s="3">
        <f t="shared" si="92"/>
        <v>4500</v>
      </c>
      <c r="S149" s="11">
        <f t="shared" si="93"/>
        <v>0.45200000000000001</v>
      </c>
      <c r="T149" s="3" t="str">
        <f>VLOOKUP(Q149,道具信息!$Q$3:$S$20,2,FALSE)</f>
        <v>CHEST_ITEM_TYPE_T1_PART</v>
      </c>
      <c r="U149" s="3" t="str">
        <f>IF(COUNTIF(U$130:U148,T149)=0,T149,"")</f>
        <v/>
      </c>
      <c r="V149" s="3" t="str">
        <f t="shared" si="105"/>
        <v>CHEST_ITEM_TYPE_T2_SHARD,CHEST_ITEM_TYPE_T3_SHARD,CHEST_ITEM_TYPE_T1_PART</v>
      </c>
      <c r="W149" s="13" t="str">
        <f t="shared" si="106"/>
        <v/>
      </c>
      <c r="X149" s="3" t="str">
        <f t="shared" si="107"/>
        <v/>
      </c>
      <c r="Y149" s="3" t="str">
        <f t="shared" si="108"/>
        <v>21.0%,25.9%,45.2%</v>
      </c>
    </row>
    <row r="150" spans="2:25" x14ac:dyDescent="0.3">
      <c r="B150" s="2">
        <f>数据源!K182</f>
        <v>5</v>
      </c>
      <c r="C150" s="2" t="str">
        <f>数据源!L182</f>
        <v>T1LP6</v>
      </c>
      <c r="D150" s="2" t="str">
        <f>数据源!M182</f>
        <v>部件</v>
      </c>
      <c r="E150" s="2">
        <f>数据源!N182</f>
        <v>30</v>
      </c>
      <c r="F150" s="2">
        <f>数据源!O182</f>
        <v>1</v>
      </c>
      <c r="G150" s="2">
        <f>数据源!P182</f>
        <v>1.4999999999999999E-2</v>
      </c>
      <c r="H150" s="2">
        <f>数据源!Q182</f>
        <v>2.5000000000000001E-2</v>
      </c>
      <c r="I150" s="2">
        <f>数据源!R182</f>
        <v>250</v>
      </c>
      <c r="J150" s="3">
        <f t="shared" si="94"/>
        <v>1</v>
      </c>
      <c r="K150" s="3">
        <f t="shared" si="95"/>
        <v>1</v>
      </c>
      <c r="L150" s="3" t="str">
        <f t="shared" si="96"/>
        <v>部件</v>
      </c>
      <c r="M150" s="3">
        <f t="shared" ca="1" si="97"/>
        <v>91006</v>
      </c>
      <c r="N150" s="3" t="str">
        <f t="shared" ca="1" si="100"/>
        <v>51221,52221,53221,51311,52311,53311,51321,52321,53321,91001,91003,91005,91101,91103,91105,91201,91203,91205,91002,91004,91006</v>
      </c>
      <c r="O150" s="3" t="str">
        <f t="shared" si="101"/>
        <v>695,695,695,584,584,584,274,274,274,250,250,250,250,250,250,250,250,250,250,250,250</v>
      </c>
      <c r="P150" s="1" t="str">
        <f t="shared" si="102"/>
        <v>(1,2),(1,2),(1,2),(1,1),(1,1),(1,1),(1,1),(1,1),(1,1),(1,1),(1,1),(1,1),(1,1),(1,1),(1,1),(1,1),(1,1),(1,1),(1,1),(1,1),(1,1)</v>
      </c>
      <c r="Q150" s="3" t="str">
        <f>IF(D150="坦克碎片",VLOOKUP(C150,道具信息!$N$2:$O$291,2,FALSE)&amp;"碎片",VLOOKUP(C150,道具信息!$N$2:$O$291,2,FALSE))</f>
        <v>T1部件</v>
      </c>
      <c r="R150" s="3">
        <f t="shared" si="92"/>
        <v>4500</v>
      </c>
      <c r="S150" s="11">
        <f t="shared" si="93"/>
        <v>0.45200000000000001</v>
      </c>
      <c r="T150" s="3" t="str">
        <f>VLOOKUP(Q150,道具信息!$Q$3:$S$20,2,FALSE)</f>
        <v>CHEST_ITEM_TYPE_T1_PART</v>
      </c>
      <c r="U150" s="3" t="str">
        <f>IF(COUNTIF(U$130:U149,T150)=0,T150,"")</f>
        <v/>
      </c>
      <c r="V150" s="3" t="str">
        <f t="shared" si="105"/>
        <v>CHEST_ITEM_TYPE_T2_SHARD,CHEST_ITEM_TYPE_T3_SHARD,CHEST_ITEM_TYPE_T1_PART</v>
      </c>
      <c r="W150" s="13" t="str">
        <f t="shared" si="106"/>
        <v/>
      </c>
      <c r="X150" s="3" t="str">
        <f t="shared" si="107"/>
        <v/>
      </c>
      <c r="Y150" s="3" t="str">
        <f t="shared" si="108"/>
        <v>21.0%,25.9%,45.2%</v>
      </c>
    </row>
    <row r="151" spans="2:25" x14ac:dyDescent="0.3">
      <c r="B151" s="2">
        <f>数据源!K183</f>
        <v>5</v>
      </c>
      <c r="C151" s="2" t="str">
        <f>数据源!L183</f>
        <v>T1MP2</v>
      </c>
      <c r="D151" s="2" t="str">
        <f>数据源!M183</f>
        <v>部件</v>
      </c>
      <c r="E151" s="2">
        <f>数据源!N183</f>
        <v>30</v>
      </c>
      <c r="F151" s="2">
        <f>数据源!O183</f>
        <v>1</v>
      </c>
      <c r="G151" s="2">
        <f>数据源!P183</f>
        <v>1.4999999999999999E-2</v>
      </c>
      <c r="H151" s="2">
        <f>数据源!Q183</f>
        <v>2.5000000000000001E-2</v>
      </c>
      <c r="I151" s="2">
        <f>数据源!R183</f>
        <v>250</v>
      </c>
      <c r="J151" s="3">
        <f t="shared" si="94"/>
        <v>1</v>
      </c>
      <c r="K151" s="3">
        <f t="shared" si="95"/>
        <v>1</v>
      </c>
      <c r="L151" s="3" t="str">
        <f t="shared" si="96"/>
        <v>部件</v>
      </c>
      <c r="M151" s="3">
        <f t="shared" ca="1" si="97"/>
        <v>91102</v>
      </c>
      <c r="N151" s="3" t="str">
        <f t="shared" ca="1" si="100"/>
        <v>51221,52221,53221,51311,52311,53311,51321,52321,53321,91001,91003,91005,91101,91103,91105,91201,91203,91205,91002,91004,91006,91102</v>
      </c>
      <c r="O151" s="3" t="str">
        <f t="shared" si="101"/>
        <v>695,695,695,584,584,584,274,274,274,250,250,250,250,250,250,250,250,250,250,250,250,250</v>
      </c>
      <c r="P151" s="1" t="str">
        <f t="shared" si="102"/>
        <v>(1,2),(1,2),(1,2),(1,1),(1,1),(1,1),(1,1),(1,1),(1,1),(1,1),(1,1),(1,1),(1,1),(1,1),(1,1),(1,1),(1,1),(1,1),(1,1),(1,1),(1,1),(1,1)</v>
      </c>
      <c r="Q151" s="3" t="str">
        <f>IF(D151="坦克碎片",VLOOKUP(C151,道具信息!$N$2:$O$291,2,FALSE)&amp;"碎片",VLOOKUP(C151,道具信息!$N$2:$O$291,2,FALSE))</f>
        <v>T1部件</v>
      </c>
      <c r="R151" s="3">
        <f t="shared" si="92"/>
        <v>4500</v>
      </c>
      <c r="S151" s="11">
        <f t="shared" si="93"/>
        <v>0.45200000000000001</v>
      </c>
      <c r="T151" s="3" t="str">
        <f>VLOOKUP(Q151,道具信息!$Q$3:$S$20,2,FALSE)</f>
        <v>CHEST_ITEM_TYPE_T1_PART</v>
      </c>
      <c r="U151" s="3" t="str">
        <f>IF(COUNTIF(U$130:U150,T151)=0,T151,"")</f>
        <v/>
      </c>
      <c r="V151" s="3" t="str">
        <f t="shared" si="105"/>
        <v>CHEST_ITEM_TYPE_T2_SHARD,CHEST_ITEM_TYPE_T3_SHARD,CHEST_ITEM_TYPE_T1_PART</v>
      </c>
      <c r="W151" s="13" t="str">
        <f t="shared" si="106"/>
        <v/>
      </c>
      <c r="X151" s="3" t="str">
        <f t="shared" si="107"/>
        <v/>
      </c>
      <c r="Y151" s="3" t="str">
        <f t="shared" si="108"/>
        <v>21.0%,25.9%,45.2%</v>
      </c>
    </row>
    <row r="152" spans="2:25" x14ac:dyDescent="0.3">
      <c r="B152" s="2">
        <f>数据源!K184</f>
        <v>5</v>
      </c>
      <c r="C152" s="2" t="str">
        <f>数据源!L184</f>
        <v>T1MP4</v>
      </c>
      <c r="D152" s="2" t="str">
        <f>数据源!M184</f>
        <v>部件</v>
      </c>
      <c r="E152" s="2">
        <f>数据源!N184</f>
        <v>30</v>
      </c>
      <c r="F152" s="2">
        <f>数据源!O184</f>
        <v>1</v>
      </c>
      <c r="G152" s="2">
        <f>数据源!P184</f>
        <v>1.4999999999999999E-2</v>
      </c>
      <c r="H152" s="2">
        <f>数据源!Q184</f>
        <v>2.5000000000000001E-2</v>
      </c>
      <c r="I152" s="2">
        <f>数据源!R184</f>
        <v>250</v>
      </c>
      <c r="J152" s="3">
        <f t="shared" si="94"/>
        <v>1</v>
      </c>
      <c r="K152" s="3">
        <f t="shared" si="95"/>
        <v>1</v>
      </c>
      <c r="L152" s="3" t="str">
        <f t="shared" si="96"/>
        <v>部件</v>
      </c>
      <c r="M152" s="3">
        <f t="shared" ca="1" si="97"/>
        <v>91104</v>
      </c>
      <c r="N152" s="3" t="str">
        <f t="shared" ca="1" si="100"/>
        <v>51221,52221,53221,51311,52311,53311,51321,52321,53321,91001,91003,91005,91101,91103,91105,91201,91203,91205,91002,91004,91006,91102,91104</v>
      </c>
      <c r="O152" s="3" t="str">
        <f t="shared" si="101"/>
        <v>695,695,695,584,584,584,274,274,274,250,250,250,250,250,250,250,250,250,250,250,250,250,250</v>
      </c>
      <c r="P152" s="1" t="str">
        <f t="shared" si="102"/>
        <v>(1,2),(1,2),(1,2),(1,1),(1,1),(1,1),(1,1),(1,1),(1,1),(1,1),(1,1),(1,1),(1,1),(1,1),(1,1),(1,1),(1,1),(1,1),(1,1),(1,1),(1,1),(1,1),(1,1)</v>
      </c>
      <c r="Q152" s="3" t="str">
        <f>IF(D152="坦克碎片",VLOOKUP(C152,道具信息!$N$2:$O$291,2,FALSE)&amp;"碎片",VLOOKUP(C152,道具信息!$N$2:$O$291,2,FALSE))</f>
        <v>T1部件</v>
      </c>
      <c r="R152" s="3">
        <f t="shared" si="92"/>
        <v>4500</v>
      </c>
      <c r="S152" s="11">
        <f t="shared" si="93"/>
        <v>0.45200000000000001</v>
      </c>
      <c r="T152" s="3" t="str">
        <f>VLOOKUP(Q152,道具信息!$Q$3:$S$20,2,FALSE)</f>
        <v>CHEST_ITEM_TYPE_T1_PART</v>
      </c>
      <c r="U152" s="3" t="str">
        <f>IF(COUNTIF(U$130:U151,T152)=0,T152,"")</f>
        <v/>
      </c>
      <c r="V152" s="3" t="str">
        <f t="shared" si="105"/>
        <v>CHEST_ITEM_TYPE_T2_SHARD,CHEST_ITEM_TYPE_T3_SHARD,CHEST_ITEM_TYPE_T1_PART</v>
      </c>
      <c r="W152" s="13" t="str">
        <f t="shared" si="106"/>
        <v/>
      </c>
      <c r="X152" s="3" t="str">
        <f t="shared" si="107"/>
        <v/>
      </c>
      <c r="Y152" s="3" t="str">
        <f t="shared" si="108"/>
        <v>21.0%,25.9%,45.2%</v>
      </c>
    </row>
    <row r="153" spans="2:25" x14ac:dyDescent="0.3">
      <c r="B153" s="2">
        <f>数据源!K185</f>
        <v>5</v>
      </c>
      <c r="C153" s="2" t="str">
        <f>数据源!L185</f>
        <v>T1MP6</v>
      </c>
      <c r="D153" s="2" t="str">
        <f>数据源!M185</f>
        <v>部件</v>
      </c>
      <c r="E153" s="2">
        <f>数据源!N185</f>
        <v>30</v>
      </c>
      <c r="F153" s="2">
        <f>数据源!O185</f>
        <v>1</v>
      </c>
      <c r="G153" s="2">
        <f>数据源!P185</f>
        <v>1.4999999999999999E-2</v>
      </c>
      <c r="H153" s="2">
        <f>数据源!Q185</f>
        <v>2.5000000000000001E-2</v>
      </c>
      <c r="I153" s="2">
        <f>数据源!R185</f>
        <v>250</v>
      </c>
      <c r="J153" s="3">
        <f t="shared" si="94"/>
        <v>1</v>
      </c>
      <c r="K153" s="3">
        <f t="shared" si="95"/>
        <v>1</v>
      </c>
      <c r="L153" s="3" t="str">
        <f t="shared" si="96"/>
        <v>部件</v>
      </c>
      <c r="M153" s="3">
        <f t="shared" ca="1" si="97"/>
        <v>91106</v>
      </c>
      <c r="N153" s="3" t="str">
        <f t="shared" ca="1" si="100"/>
        <v>51221,52221,53221,51311,52311,53311,51321,52321,53321,91001,91003,91005,91101,91103,91105,91201,91203,91205,91002,91004,91006,91102,91104,91106</v>
      </c>
      <c r="O153" s="3" t="str">
        <f t="shared" si="101"/>
        <v>695,695,695,584,584,584,274,274,274,250,250,250,250,250,250,250,250,250,250,250,250,250,250,250</v>
      </c>
      <c r="P153" s="1" t="str">
        <f t="shared" si="102"/>
        <v>(1,2),(1,2),(1,2),(1,1),(1,1),(1,1),(1,1),(1,1),(1,1),(1,1),(1,1),(1,1),(1,1),(1,1),(1,1),(1,1),(1,1),(1,1),(1,1),(1,1),(1,1),(1,1),(1,1),(1,1)</v>
      </c>
      <c r="Q153" s="3" t="str">
        <f>IF(D153="坦克碎片",VLOOKUP(C153,道具信息!$N$2:$O$291,2,FALSE)&amp;"碎片",VLOOKUP(C153,道具信息!$N$2:$O$291,2,FALSE))</f>
        <v>T1部件</v>
      </c>
      <c r="R153" s="3">
        <f t="shared" si="92"/>
        <v>4500</v>
      </c>
      <c r="S153" s="11">
        <f t="shared" si="93"/>
        <v>0.45200000000000001</v>
      </c>
      <c r="T153" s="3" t="str">
        <f>VLOOKUP(Q153,道具信息!$Q$3:$S$20,2,FALSE)</f>
        <v>CHEST_ITEM_TYPE_T1_PART</v>
      </c>
      <c r="U153" s="3" t="str">
        <f>IF(COUNTIF(U$130:U152,T153)=0,T153,"")</f>
        <v/>
      </c>
      <c r="V153" s="3" t="str">
        <f t="shared" si="105"/>
        <v>CHEST_ITEM_TYPE_T2_SHARD,CHEST_ITEM_TYPE_T3_SHARD,CHEST_ITEM_TYPE_T1_PART</v>
      </c>
      <c r="W153" s="13" t="str">
        <f t="shared" si="106"/>
        <v/>
      </c>
      <c r="X153" s="3" t="str">
        <f t="shared" si="107"/>
        <v/>
      </c>
      <c r="Y153" s="3" t="str">
        <f t="shared" si="108"/>
        <v>21.0%,25.9%,45.2%</v>
      </c>
    </row>
    <row r="154" spans="2:25" x14ac:dyDescent="0.3">
      <c r="B154" s="2">
        <f>数据源!K186</f>
        <v>5</v>
      </c>
      <c r="C154" s="2" t="str">
        <f>数据源!L186</f>
        <v>T1HP2</v>
      </c>
      <c r="D154" s="2" t="str">
        <f>数据源!M186</f>
        <v>部件</v>
      </c>
      <c r="E154" s="2">
        <f>数据源!N186</f>
        <v>30</v>
      </c>
      <c r="F154" s="2">
        <f>数据源!O186</f>
        <v>1</v>
      </c>
      <c r="G154" s="2">
        <f>数据源!P186</f>
        <v>1.4999999999999999E-2</v>
      </c>
      <c r="H154" s="2">
        <f>数据源!Q186</f>
        <v>2.5000000000000001E-2</v>
      </c>
      <c r="I154" s="2">
        <f>数据源!R186</f>
        <v>250</v>
      </c>
      <c r="J154" s="3">
        <f t="shared" si="94"/>
        <v>1</v>
      </c>
      <c r="K154" s="3">
        <f t="shared" si="95"/>
        <v>1</v>
      </c>
      <c r="L154" s="3" t="str">
        <f t="shared" si="96"/>
        <v>部件</v>
      </c>
      <c r="M154" s="3">
        <f t="shared" ca="1" si="97"/>
        <v>91202</v>
      </c>
      <c r="N154" s="3" t="str">
        <f t="shared" ca="1" si="100"/>
        <v>51221,52221,53221,51311,52311,53311,51321,52321,53321,91001,91003,91005,91101,91103,91105,91201,91203,91205,91002,91004,91006,91102,91104,91106,91202</v>
      </c>
      <c r="O154" s="3" t="str">
        <f t="shared" si="101"/>
        <v>695,695,695,584,584,584,274,274,274,250,250,250,250,250,250,250,250,250,250,250,250,250,250,250,250</v>
      </c>
      <c r="P154" s="1" t="str">
        <f t="shared" si="102"/>
        <v>(1,2),(1,2),(1,2),(1,1),(1,1),(1,1),(1,1),(1,1),(1,1),(1,1),(1,1),(1,1),(1,1),(1,1),(1,1),(1,1),(1,1),(1,1),(1,1),(1,1),(1,1),(1,1),(1,1),(1,1),(1,1)</v>
      </c>
      <c r="Q154" s="3" t="str">
        <f>IF(D154="坦克碎片",VLOOKUP(C154,道具信息!$N$2:$O$291,2,FALSE)&amp;"碎片",VLOOKUP(C154,道具信息!$N$2:$O$291,2,FALSE))</f>
        <v>T1部件</v>
      </c>
      <c r="R154" s="3">
        <f t="shared" si="92"/>
        <v>4500</v>
      </c>
      <c r="S154" s="11">
        <f t="shared" si="93"/>
        <v>0.45200000000000001</v>
      </c>
      <c r="T154" s="3" t="str">
        <f>VLOOKUP(Q154,道具信息!$Q$3:$S$20,2,FALSE)</f>
        <v>CHEST_ITEM_TYPE_T1_PART</v>
      </c>
      <c r="U154" s="3" t="str">
        <f>IF(COUNTIF(U$130:U153,T154)=0,T154,"")</f>
        <v/>
      </c>
      <c r="V154" s="3" t="str">
        <f t="shared" si="105"/>
        <v>CHEST_ITEM_TYPE_T2_SHARD,CHEST_ITEM_TYPE_T3_SHARD,CHEST_ITEM_TYPE_T1_PART</v>
      </c>
      <c r="W154" s="13" t="str">
        <f t="shared" si="106"/>
        <v/>
      </c>
      <c r="X154" s="3" t="str">
        <f t="shared" si="107"/>
        <v/>
      </c>
      <c r="Y154" s="3" t="str">
        <f t="shared" si="108"/>
        <v>21.0%,25.9%,45.2%</v>
      </c>
    </row>
    <row r="155" spans="2:25" x14ac:dyDescent="0.3">
      <c r="B155" s="2">
        <f>数据源!K187</f>
        <v>5</v>
      </c>
      <c r="C155" s="2" t="str">
        <f>数据源!L187</f>
        <v>T1HP4</v>
      </c>
      <c r="D155" s="2" t="str">
        <f>数据源!M187</f>
        <v>部件</v>
      </c>
      <c r="E155" s="2">
        <f>数据源!N187</f>
        <v>30</v>
      </c>
      <c r="F155" s="2">
        <f>数据源!O187</f>
        <v>1</v>
      </c>
      <c r="G155" s="2">
        <f>数据源!P187</f>
        <v>1.4999999999999999E-2</v>
      </c>
      <c r="H155" s="2">
        <f>数据源!Q187</f>
        <v>2.5000000000000001E-2</v>
      </c>
      <c r="I155" s="2">
        <f>数据源!R187</f>
        <v>250</v>
      </c>
      <c r="J155" s="3">
        <f t="shared" si="94"/>
        <v>1</v>
      </c>
      <c r="K155" s="3">
        <f t="shared" si="95"/>
        <v>1</v>
      </c>
      <c r="L155" s="3" t="str">
        <f t="shared" si="96"/>
        <v>部件</v>
      </c>
      <c r="M155" s="3">
        <f t="shared" ca="1" si="97"/>
        <v>91204</v>
      </c>
      <c r="N155" s="3" t="str">
        <f t="shared" ca="1" si="100"/>
        <v>51221,52221,53221,51311,52311,53311,51321,52321,53321,91001,91003,91005,91101,91103,91105,91201,91203,91205,91002,91004,91006,91102,91104,91106,91202,91204</v>
      </c>
      <c r="O155" s="3" t="str">
        <f t="shared" si="101"/>
        <v>695,695,695,584,584,584,274,274,274,250,250,250,250,250,250,250,250,250,250,250,250,250,250,250,250,250</v>
      </c>
      <c r="P155" s="1" t="str">
        <f t="shared" si="102"/>
        <v>(1,2),(1,2),(1,2),(1,1),(1,1),(1,1),(1,1),(1,1),(1,1),(1,1),(1,1),(1,1),(1,1),(1,1),(1,1),(1,1),(1,1),(1,1),(1,1),(1,1),(1,1),(1,1),(1,1),(1,1),(1,1),(1,1)</v>
      </c>
      <c r="Q155" s="3" t="str">
        <f>IF(D155="坦克碎片",VLOOKUP(C155,道具信息!$N$2:$O$291,2,FALSE)&amp;"碎片",VLOOKUP(C155,道具信息!$N$2:$O$291,2,FALSE))</f>
        <v>T1部件</v>
      </c>
      <c r="R155" s="3">
        <f t="shared" si="92"/>
        <v>4500</v>
      </c>
      <c r="S155" s="11">
        <f t="shared" si="93"/>
        <v>0.45200000000000001</v>
      </c>
      <c r="T155" s="3" t="str">
        <f>VLOOKUP(Q155,道具信息!$Q$3:$S$20,2,FALSE)</f>
        <v>CHEST_ITEM_TYPE_T1_PART</v>
      </c>
      <c r="U155" s="3" t="str">
        <f>IF(COUNTIF(U$130:U154,T155)=0,T155,"")</f>
        <v/>
      </c>
      <c r="V155" s="3" t="str">
        <f t="shared" si="105"/>
        <v>CHEST_ITEM_TYPE_T2_SHARD,CHEST_ITEM_TYPE_T3_SHARD,CHEST_ITEM_TYPE_T1_PART</v>
      </c>
      <c r="W155" s="13" t="str">
        <f t="shared" si="106"/>
        <v/>
      </c>
      <c r="X155" s="3" t="str">
        <f t="shared" si="107"/>
        <v/>
      </c>
      <c r="Y155" s="3" t="str">
        <f t="shared" si="108"/>
        <v>21.0%,25.9%,45.2%</v>
      </c>
    </row>
    <row r="156" spans="2:25" x14ac:dyDescent="0.3">
      <c r="B156" s="2">
        <f>数据源!K188</f>
        <v>5</v>
      </c>
      <c r="C156" s="2" t="str">
        <f>数据源!L188</f>
        <v>T1HP6</v>
      </c>
      <c r="D156" s="2" t="str">
        <f>数据源!M188</f>
        <v>部件</v>
      </c>
      <c r="E156" s="2">
        <f>数据源!N188</f>
        <v>30</v>
      </c>
      <c r="F156" s="2">
        <f>数据源!O188</f>
        <v>1</v>
      </c>
      <c r="G156" s="2">
        <f>数据源!P188</f>
        <v>1.4999999999999999E-2</v>
      </c>
      <c r="H156" s="2">
        <f>数据源!Q188</f>
        <v>2.5000000000000001E-2</v>
      </c>
      <c r="I156" s="2">
        <f>数据源!R188</f>
        <v>250</v>
      </c>
      <c r="J156" s="3">
        <f t="shared" si="94"/>
        <v>1</v>
      </c>
      <c r="K156" s="3">
        <f t="shared" si="95"/>
        <v>1</v>
      </c>
      <c r="L156" s="3" t="str">
        <f t="shared" si="96"/>
        <v>部件</v>
      </c>
      <c r="M156" s="3">
        <f t="shared" ca="1" si="97"/>
        <v>91206</v>
      </c>
      <c r="N156" s="3" t="str">
        <f t="shared" ca="1" si="100"/>
        <v>51221,52221,53221,51311,52311,53311,51321,52321,53321,91001,91003,91005,91101,91103,91105,91201,91203,91205,91002,91004,91006,91102,91104,91106,91202,91204,91206</v>
      </c>
      <c r="O156" s="3" t="str">
        <f t="shared" si="101"/>
        <v>695,695,695,584,584,584,274,274,274,250,250,250,250,250,250,250,250,250,250,250,250,250,250,250,250,250,250</v>
      </c>
      <c r="P156" s="1" t="str">
        <f t="shared" si="102"/>
        <v>(1,2),(1,2),(1,2),(1,1),(1,1),(1,1),(1,1),(1,1),(1,1),(1,1),(1,1),(1,1),(1,1),(1,1),(1,1),(1,1),(1,1),(1,1),(1,1),(1,1),(1,1),(1,1),(1,1),(1,1),(1,1),(1,1),(1,1)</v>
      </c>
      <c r="Q156" s="3" t="str">
        <f>IF(D156="坦克碎片",VLOOKUP(C156,道具信息!$N$2:$O$291,2,FALSE)&amp;"碎片",VLOOKUP(C156,道具信息!$N$2:$O$291,2,FALSE))</f>
        <v>T1部件</v>
      </c>
      <c r="R156" s="3">
        <f t="shared" si="92"/>
        <v>4500</v>
      </c>
      <c r="S156" s="11">
        <f t="shared" si="93"/>
        <v>0.45200000000000001</v>
      </c>
      <c r="T156" s="3" t="str">
        <f>VLOOKUP(Q156,道具信息!$Q$3:$S$20,2,FALSE)</f>
        <v>CHEST_ITEM_TYPE_T1_PART</v>
      </c>
      <c r="U156" s="3" t="str">
        <f>IF(COUNTIF(U$130:U155,T156)=0,T156,"")</f>
        <v/>
      </c>
      <c r="V156" s="3" t="str">
        <f t="shared" si="105"/>
        <v>CHEST_ITEM_TYPE_T2_SHARD,CHEST_ITEM_TYPE_T3_SHARD,CHEST_ITEM_TYPE_T1_PART</v>
      </c>
      <c r="W156" s="13" t="str">
        <f t="shared" si="106"/>
        <v/>
      </c>
      <c r="X156" s="3" t="str">
        <f t="shared" si="107"/>
        <v/>
      </c>
      <c r="Y156" s="3" t="str">
        <f t="shared" si="108"/>
        <v>21.0%,25.9%,45.2%</v>
      </c>
    </row>
    <row r="157" spans="2:25" x14ac:dyDescent="0.3">
      <c r="B157" s="2">
        <f>数据源!K189</f>
        <v>5</v>
      </c>
      <c r="C157" s="2" t="str">
        <f>数据源!L189</f>
        <v>T2LP1</v>
      </c>
      <c r="D157" s="2" t="str">
        <f>数据源!M189</f>
        <v>部件</v>
      </c>
      <c r="E157" s="2">
        <f>数据源!N189</f>
        <v>114.80000000000001</v>
      </c>
      <c r="F157" s="2">
        <f>数据源!O189</f>
        <v>1</v>
      </c>
      <c r="G157" s="2">
        <f>数据源!P189</f>
        <v>1.0200000000000001E-2</v>
      </c>
      <c r="H157" s="2">
        <f>数据源!Q189</f>
        <v>4.442508710801393E-3</v>
      </c>
      <c r="I157" s="2">
        <f>数据源!R189</f>
        <v>44</v>
      </c>
      <c r="J157" s="3">
        <f>ROUNDUP(IF(F157&gt;1,F157-ROUNDDOWN(SQRT(F157),0),F157),0)</f>
        <v>1</v>
      </c>
      <c r="K157" s="3">
        <f>F157*2-J157</f>
        <v>1</v>
      </c>
      <c r="L157" s="3" t="str">
        <f t="shared" ref="L157:L174" si="109">RIGHT(D157,2)</f>
        <v>部件</v>
      </c>
      <c r="M157" s="3">
        <f t="shared" ref="M157:M174" ca="1" si="110">IF(OR(L157="坦克",L157="碎片"),VLOOKUP(C157,INDIRECT("坦克ID"),MATCH(L157&amp;"ID",INDIRECT("坦克标头"),0),FALSE),VLOOKUP(C157,INDIRECT(L157&amp;"ID"),2,FALSE))</f>
        <v>92001</v>
      </c>
      <c r="N157" s="3" t="str">
        <f t="shared" ref="N157:N174" ca="1" si="111">N156&amp;","&amp;M157</f>
        <v>51221,52221,53221,51311,52311,53311,51321,52321,53321,91001,91003,91005,91101,91103,91105,91201,91203,91205,91002,91004,91006,91102,91104,91106,91202,91204,91206,92001</v>
      </c>
      <c r="O157" s="3" t="str">
        <f t="shared" ref="O157:O174" si="112">O156&amp;","&amp;I157</f>
        <v>695,695,695,584,584,584,274,274,274,250,250,250,250,250,250,250,250,250,250,250,250,250,250,250,250,250,250,44</v>
      </c>
      <c r="P157" s="1" t="str">
        <f t="shared" ref="P157:P174" si="113">P156&amp;","&amp;"("&amp;J157&amp;","&amp;K157&amp;")"</f>
        <v>(1,2),(1,2),(1,2),(1,1),(1,1),(1,1),(1,1),(1,1),(1,1),(1,1),(1,1),(1,1),(1,1),(1,1),(1,1),(1,1),(1,1),(1,1),(1,1),(1,1),(1,1),(1,1),(1,1),(1,1),(1,1),(1,1),(1,1),(1,1)</v>
      </c>
      <c r="Q157" s="3" t="str">
        <f>IF(D157="坦克碎片",VLOOKUP(C157,道具信息!$N$2:$O$291,2,FALSE)&amp;"碎片",VLOOKUP(C157,道具信息!$N$2:$O$291,2,FALSE))</f>
        <v>T2部件</v>
      </c>
      <c r="R157" s="3">
        <f t="shared" si="92"/>
        <v>792</v>
      </c>
      <c r="S157" s="11">
        <f t="shared" si="93"/>
        <v>0.08</v>
      </c>
      <c r="T157" s="3" t="str">
        <f>VLOOKUP(Q157,道具信息!$Q$3:$S$20,2,FALSE)</f>
        <v>CHEST_ITEM_TYPE_T2_PART</v>
      </c>
      <c r="U157" s="3" t="str">
        <f>IF(COUNTIF(U$130:U156,T157)=0,T157,"")</f>
        <v>CHEST_ITEM_TYPE_T2_PART</v>
      </c>
      <c r="V157" s="3" t="str">
        <f t="shared" si="105"/>
        <v>CHEST_ITEM_TYPE_T2_SHARD,CHEST_ITEM_TYPE_T3_SHARD,CHEST_ITEM_TYPE_T1_PART,CHEST_ITEM_TYPE_T2_PART</v>
      </c>
      <c r="W157" s="13">
        <f t="shared" si="106"/>
        <v>0.08</v>
      </c>
      <c r="X157" s="3" t="str">
        <f t="shared" si="107"/>
        <v>8.0%</v>
      </c>
      <c r="Y157" s="3" t="str">
        <f t="shared" si="108"/>
        <v>21.0%,25.9%,45.2%,8.0%</v>
      </c>
    </row>
    <row r="158" spans="2:25" x14ac:dyDescent="0.3">
      <c r="B158" s="2">
        <f>数据源!K190</f>
        <v>5</v>
      </c>
      <c r="C158" s="2" t="str">
        <f>数据源!L190</f>
        <v>T2LP3</v>
      </c>
      <c r="D158" s="2" t="str">
        <f>数据源!M190</f>
        <v>部件</v>
      </c>
      <c r="E158" s="2">
        <f>数据源!N190</f>
        <v>114.80000000000001</v>
      </c>
      <c r="F158" s="2">
        <f>数据源!O190</f>
        <v>1</v>
      </c>
      <c r="G158" s="2">
        <f>数据源!P190</f>
        <v>1.0200000000000001E-2</v>
      </c>
      <c r="H158" s="2">
        <f>数据源!Q190</f>
        <v>4.442508710801393E-3</v>
      </c>
      <c r="I158" s="2">
        <f>数据源!R190</f>
        <v>44</v>
      </c>
      <c r="J158" s="3">
        <f t="shared" ref="J158:J171" si="114">ROUNDUP(IF(F158&gt;1,F158-ROUNDDOWN(SQRT(F158),0),F158),0)</f>
        <v>1</v>
      </c>
      <c r="K158" s="3">
        <f t="shared" ref="K158:K171" si="115">F158*2-J158</f>
        <v>1</v>
      </c>
      <c r="L158" s="3" t="str">
        <f t="shared" si="109"/>
        <v>部件</v>
      </c>
      <c r="M158" s="3">
        <f t="shared" ca="1" si="110"/>
        <v>92003</v>
      </c>
      <c r="N158" s="3" t="str">
        <f t="shared" ca="1" si="111"/>
        <v>51221,52221,53221,51311,52311,53311,51321,52321,53321,91001,91003,91005,91101,91103,91105,91201,91203,91205,91002,91004,91006,91102,91104,91106,91202,91204,91206,92001,92003</v>
      </c>
      <c r="O158" s="3" t="str">
        <f t="shared" si="112"/>
        <v>695,695,695,584,584,584,274,274,274,250,250,250,250,250,250,250,250,250,250,250,250,250,250,250,250,250,250,44,44</v>
      </c>
      <c r="P158" s="1" t="str">
        <f t="shared" si="113"/>
        <v>(1,2),(1,2),(1,2),(1,1),(1,1),(1,1),(1,1),(1,1),(1,1),(1,1),(1,1),(1,1),(1,1),(1,1),(1,1),(1,1),(1,1),(1,1),(1,1),(1,1),(1,1),(1,1),(1,1),(1,1),(1,1),(1,1),(1,1),(1,1),(1,1)</v>
      </c>
      <c r="Q158" s="3" t="str">
        <f>IF(D158="坦克碎片",VLOOKUP(C158,道具信息!$N$2:$O$291,2,FALSE)&amp;"碎片",VLOOKUP(C158,道具信息!$N$2:$O$291,2,FALSE))</f>
        <v>T2部件</v>
      </c>
      <c r="R158" s="3">
        <f t="shared" si="92"/>
        <v>792</v>
      </c>
      <c r="S158" s="11">
        <f t="shared" si="93"/>
        <v>0.08</v>
      </c>
      <c r="T158" s="3" t="str">
        <f>VLOOKUP(Q158,道具信息!$Q$3:$S$20,2,FALSE)</f>
        <v>CHEST_ITEM_TYPE_T2_PART</v>
      </c>
      <c r="U158" s="3" t="str">
        <f>IF(COUNTIF(U$130:U157,T158)=0,T158,"")</f>
        <v/>
      </c>
      <c r="V158" s="3" t="str">
        <f t="shared" si="105"/>
        <v>CHEST_ITEM_TYPE_T2_SHARD,CHEST_ITEM_TYPE_T3_SHARD,CHEST_ITEM_TYPE_T1_PART,CHEST_ITEM_TYPE_T2_PART</v>
      </c>
      <c r="W158" s="13" t="str">
        <f t="shared" si="106"/>
        <v/>
      </c>
      <c r="X158" s="3" t="str">
        <f t="shared" si="107"/>
        <v/>
      </c>
      <c r="Y158" s="3" t="str">
        <f t="shared" si="108"/>
        <v>21.0%,25.9%,45.2%,8.0%</v>
      </c>
    </row>
    <row r="159" spans="2:25" x14ac:dyDescent="0.3">
      <c r="B159" s="2">
        <f>数据源!K191</f>
        <v>5</v>
      </c>
      <c r="C159" s="2" t="str">
        <f>数据源!L191</f>
        <v>T2LP5</v>
      </c>
      <c r="D159" s="2" t="str">
        <f>数据源!M191</f>
        <v>部件</v>
      </c>
      <c r="E159" s="2">
        <f>数据源!N191</f>
        <v>114.80000000000001</v>
      </c>
      <c r="F159" s="2">
        <f>数据源!O191</f>
        <v>1</v>
      </c>
      <c r="G159" s="2">
        <f>数据源!P191</f>
        <v>1.0200000000000001E-2</v>
      </c>
      <c r="H159" s="2">
        <f>数据源!Q191</f>
        <v>4.442508710801393E-3</v>
      </c>
      <c r="I159" s="2">
        <f>数据源!R191</f>
        <v>44</v>
      </c>
      <c r="J159" s="3">
        <f t="shared" si="114"/>
        <v>1</v>
      </c>
      <c r="K159" s="3">
        <f t="shared" si="115"/>
        <v>1</v>
      </c>
      <c r="L159" s="3" t="str">
        <f t="shared" si="109"/>
        <v>部件</v>
      </c>
      <c r="M159" s="3">
        <f t="shared" ca="1" si="110"/>
        <v>92005</v>
      </c>
      <c r="N159" s="3" t="str">
        <f t="shared" ca="1" si="111"/>
        <v>51221,52221,53221,51311,52311,53311,51321,52321,53321,91001,91003,91005,91101,91103,91105,91201,91203,91205,91002,91004,91006,91102,91104,91106,91202,91204,91206,92001,92003,92005</v>
      </c>
      <c r="O159" s="3" t="str">
        <f t="shared" si="112"/>
        <v>695,695,695,584,584,584,274,274,274,250,250,250,250,250,250,250,250,250,250,250,250,250,250,250,250,250,250,44,44,44</v>
      </c>
      <c r="P159" s="1" t="str">
        <f t="shared" si="113"/>
        <v>(1,2),(1,2),(1,2),(1,1),(1,1),(1,1),(1,1),(1,1),(1,1),(1,1),(1,1),(1,1),(1,1),(1,1),(1,1),(1,1),(1,1),(1,1),(1,1),(1,1),(1,1),(1,1),(1,1),(1,1),(1,1),(1,1),(1,1),(1,1),(1,1),(1,1)</v>
      </c>
      <c r="Q159" s="3" t="str">
        <f>IF(D159="坦克碎片",VLOOKUP(C159,道具信息!$N$2:$O$291,2,FALSE)&amp;"碎片",VLOOKUP(C159,道具信息!$N$2:$O$291,2,FALSE))</f>
        <v>T2部件</v>
      </c>
      <c r="R159" s="3">
        <f t="shared" si="92"/>
        <v>792</v>
      </c>
      <c r="S159" s="11">
        <f t="shared" si="93"/>
        <v>0.08</v>
      </c>
      <c r="T159" s="3" t="str">
        <f>VLOOKUP(Q159,道具信息!$Q$3:$S$20,2,FALSE)</f>
        <v>CHEST_ITEM_TYPE_T2_PART</v>
      </c>
      <c r="U159" s="3" t="str">
        <f>IF(COUNTIF(U$130:U158,T159)=0,T159,"")</f>
        <v/>
      </c>
      <c r="V159" s="3" t="str">
        <f t="shared" si="105"/>
        <v>CHEST_ITEM_TYPE_T2_SHARD,CHEST_ITEM_TYPE_T3_SHARD,CHEST_ITEM_TYPE_T1_PART,CHEST_ITEM_TYPE_T2_PART</v>
      </c>
      <c r="W159" s="13" t="str">
        <f t="shared" si="106"/>
        <v/>
      </c>
      <c r="X159" s="3" t="str">
        <f t="shared" si="107"/>
        <v/>
      </c>
      <c r="Y159" s="3" t="str">
        <f t="shared" si="108"/>
        <v>21.0%,25.9%,45.2%,8.0%</v>
      </c>
    </row>
    <row r="160" spans="2:25" x14ac:dyDescent="0.3">
      <c r="B160" s="2">
        <f>数据源!K192</f>
        <v>5</v>
      </c>
      <c r="C160" s="2" t="str">
        <f>数据源!L192</f>
        <v>T2MP1</v>
      </c>
      <c r="D160" s="2" t="str">
        <f>数据源!M192</f>
        <v>部件</v>
      </c>
      <c r="E160" s="2">
        <f>数据源!N192</f>
        <v>114.80000000000001</v>
      </c>
      <c r="F160" s="2">
        <f>数据源!O192</f>
        <v>1</v>
      </c>
      <c r="G160" s="2">
        <f>数据源!P192</f>
        <v>1.0200000000000001E-2</v>
      </c>
      <c r="H160" s="2">
        <f>数据源!Q192</f>
        <v>4.442508710801393E-3</v>
      </c>
      <c r="I160" s="2">
        <f>数据源!R192</f>
        <v>44</v>
      </c>
      <c r="J160" s="3">
        <f t="shared" si="114"/>
        <v>1</v>
      </c>
      <c r="K160" s="3">
        <f t="shared" si="115"/>
        <v>1</v>
      </c>
      <c r="L160" s="3" t="str">
        <f t="shared" si="109"/>
        <v>部件</v>
      </c>
      <c r="M160" s="3">
        <f t="shared" ca="1" si="110"/>
        <v>92101</v>
      </c>
      <c r="N160" s="3" t="str">
        <f t="shared" ca="1" si="111"/>
        <v>51221,52221,53221,51311,52311,53311,51321,52321,53321,91001,91003,91005,91101,91103,91105,91201,91203,91205,91002,91004,91006,91102,91104,91106,91202,91204,91206,92001,92003,92005,92101</v>
      </c>
      <c r="O160" s="3" t="str">
        <f t="shared" si="112"/>
        <v>695,695,695,584,584,584,274,274,274,250,250,250,250,250,250,250,250,250,250,250,250,250,250,250,250,250,250,44,44,44,44</v>
      </c>
      <c r="P160" s="1" t="str">
        <f t="shared" si="113"/>
        <v>(1,2),(1,2),(1,2),(1,1),(1,1),(1,1),(1,1),(1,1),(1,1),(1,1),(1,1),(1,1),(1,1),(1,1),(1,1),(1,1),(1,1),(1,1),(1,1),(1,1),(1,1),(1,1),(1,1),(1,1),(1,1),(1,1),(1,1),(1,1),(1,1),(1,1),(1,1)</v>
      </c>
      <c r="Q160" s="3" t="str">
        <f>IF(D160="坦克碎片",VLOOKUP(C160,道具信息!$N$2:$O$291,2,FALSE)&amp;"碎片",VLOOKUP(C160,道具信息!$N$2:$O$291,2,FALSE))</f>
        <v>T2部件</v>
      </c>
      <c r="R160" s="3">
        <f t="shared" si="92"/>
        <v>792</v>
      </c>
      <c r="S160" s="11">
        <f t="shared" si="93"/>
        <v>0.08</v>
      </c>
      <c r="T160" s="3" t="str">
        <f>VLOOKUP(Q160,道具信息!$Q$3:$S$20,2,FALSE)</f>
        <v>CHEST_ITEM_TYPE_T2_PART</v>
      </c>
      <c r="U160" s="3" t="str">
        <f>IF(COUNTIF(U$130:U159,T160)=0,T160,"")</f>
        <v/>
      </c>
      <c r="V160" s="3" t="str">
        <f t="shared" si="105"/>
        <v>CHEST_ITEM_TYPE_T2_SHARD,CHEST_ITEM_TYPE_T3_SHARD,CHEST_ITEM_TYPE_T1_PART,CHEST_ITEM_TYPE_T2_PART</v>
      </c>
      <c r="W160" s="13" t="str">
        <f t="shared" si="106"/>
        <v/>
      </c>
      <c r="X160" s="3" t="str">
        <f t="shared" si="107"/>
        <v/>
      </c>
      <c r="Y160" s="3" t="str">
        <f t="shared" si="108"/>
        <v>21.0%,25.9%,45.2%,8.0%</v>
      </c>
    </row>
    <row r="161" spans="2:25" x14ac:dyDescent="0.3">
      <c r="B161" s="2">
        <f>数据源!K193</f>
        <v>5</v>
      </c>
      <c r="C161" s="2" t="str">
        <f>数据源!L193</f>
        <v>T2MP3</v>
      </c>
      <c r="D161" s="2" t="str">
        <f>数据源!M193</f>
        <v>部件</v>
      </c>
      <c r="E161" s="2">
        <f>数据源!N193</f>
        <v>114.80000000000001</v>
      </c>
      <c r="F161" s="2">
        <f>数据源!O193</f>
        <v>1</v>
      </c>
      <c r="G161" s="2">
        <f>数据源!P193</f>
        <v>1.0200000000000001E-2</v>
      </c>
      <c r="H161" s="2">
        <f>数据源!Q193</f>
        <v>4.442508710801393E-3</v>
      </c>
      <c r="I161" s="2">
        <f>数据源!R193</f>
        <v>44</v>
      </c>
      <c r="J161" s="3">
        <f t="shared" si="114"/>
        <v>1</v>
      </c>
      <c r="K161" s="3">
        <f t="shared" si="115"/>
        <v>1</v>
      </c>
      <c r="L161" s="3" t="str">
        <f t="shared" si="109"/>
        <v>部件</v>
      </c>
      <c r="M161" s="3">
        <f t="shared" ca="1" si="110"/>
        <v>92103</v>
      </c>
      <c r="N161" s="3" t="str">
        <f t="shared" ca="1" si="111"/>
        <v>51221,52221,53221,51311,52311,53311,51321,52321,53321,91001,91003,91005,91101,91103,91105,91201,91203,91205,91002,91004,91006,91102,91104,91106,91202,91204,91206,92001,92003,92005,92101,92103</v>
      </c>
      <c r="O161" s="3" t="str">
        <f t="shared" si="112"/>
        <v>695,695,695,584,584,584,274,274,274,250,250,250,250,250,250,250,250,250,250,250,250,250,250,250,250,250,250,44,44,44,44,44</v>
      </c>
      <c r="P161" s="1" t="str">
        <f t="shared" si="113"/>
        <v>(1,2),(1,2),(1,2),(1,1),(1,1),(1,1),(1,1),(1,1),(1,1),(1,1),(1,1),(1,1),(1,1),(1,1),(1,1),(1,1),(1,1),(1,1),(1,1),(1,1),(1,1),(1,1),(1,1),(1,1),(1,1),(1,1),(1,1),(1,1),(1,1),(1,1),(1,1),(1,1)</v>
      </c>
      <c r="Q161" s="3" t="str">
        <f>IF(D161="坦克碎片",VLOOKUP(C161,道具信息!$N$2:$O$291,2,FALSE)&amp;"碎片",VLOOKUP(C161,道具信息!$N$2:$O$291,2,FALSE))</f>
        <v>T2部件</v>
      </c>
      <c r="R161" s="3">
        <f t="shared" si="92"/>
        <v>792</v>
      </c>
      <c r="S161" s="11">
        <f t="shared" si="93"/>
        <v>0.08</v>
      </c>
      <c r="T161" s="3" t="str">
        <f>VLOOKUP(Q161,道具信息!$Q$3:$S$20,2,FALSE)</f>
        <v>CHEST_ITEM_TYPE_T2_PART</v>
      </c>
      <c r="U161" s="3" t="str">
        <f>IF(COUNTIF(U$130:U160,T161)=0,T161,"")</f>
        <v/>
      </c>
      <c r="V161" s="3" t="str">
        <f t="shared" si="105"/>
        <v>CHEST_ITEM_TYPE_T2_SHARD,CHEST_ITEM_TYPE_T3_SHARD,CHEST_ITEM_TYPE_T1_PART,CHEST_ITEM_TYPE_T2_PART</v>
      </c>
      <c r="W161" s="13" t="str">
        <f t="shared" si="106"/>
        <v/>
      </c>
      <c r="X161" s="3" t="str">
        <f t="shared" si="107"/>
        <v/>
      </c>
      <c r="Y161" s="3" t="str">
        <f t="shared" si="108"/>
        <v>21.0%,25.9%,45.2%,8.0%</v>
      </c>
    </row>
    <row r="162" spans="2:25" x14ac:dyDescent="0.3">
      <c r="B162" s="2">
        <f>数据源!K194</f>
        <v>5</v>
      </c>
      <c r="C162" s="2" t="str">
        <f>数据源!L194</f>
        <v>T2MP5</v>
      </c>
      <c r="D162" s="2" t="str">
        <f>数据源!M194</f>
        <v>部件</v>
      </c>
      <c r="E162" s="2">
        <f>数据源!N194</f>
        <v>114.80000000000001</v>
      </c>
      <c r="F162" s="2">
        <f>数据源!O194</f>
        <v>1</v>
      </c>
      <c r="G162" s="2">
        <f>数据源!P194</f>
        <v>1.0200000000000001E-2</v>
      </c>
      <c r="H162" s="2">
        <f>数据源!Q194</f>
        <v>4.442508710801393E-3</v>
      </c>
      <c r="I162" s="2">
        <f>数据源!R194</f>
        <v>44</v>
      </c>
      <c r="J162" s="3">
        <f t="shared" si="114"/>
        <v>1</v>
      </c>
      <c r="K162" s="3">
        <f t="shared" si="115"/>
        <v>1</v>
      </c>
      <c r="L162" s="3" t="str">
        <f t="shared" si="109"/>
        <v>部件</v>
      </c>
      <c r="M162" s="3">
        <f t="shared" ca="1" si="110"/>
        <v>92105</v>
      </c>
      <c r="N162" s="3" t="str">
        <f t="shared" ca="1" si="111"/>
        <v>51221,52221,53221,51311,52311,53311,51321,52321,53321,91001,91003,91005,91101,91103,91105,91201,91203,91205,91002,91004,91006,91102,91104,91106,91202,91204,91206,92001,92003,92005,92101,92103,92105</v>
      </c>
      <c r="O162" s="3" t="str">
        <f t="shared" si="112"/>
        <v>695,695,695,584,584,584,274,274,274,250,250,250,250,250,250,250,250,250,250,250,250,250,250,250,250,250,250,44,44,44,44,44,44</v>
      </c>
      <c r="P162" s="1" t="str">
        <f t="shared" si="113"/>
        <v>(1,2),(1,2),(1,2),(1,1),(1,1),(1,1),(1,1),(1,1),(1,1),(1,1),(1,1),(1,1),(1,1),(1,1),(1,1),(1,1),(1,1),(1,1),(1,1),(1,1),(1,1),(1,1),(1,1),(1,1),(1,1),(1,1),(1,1),(1,1),(1,1),(1,1),(1,1),(1,1),(1,1)</v>
      </c>
      <c r="Q162" s="3" t="str">
        <f>IF(D162="坦克碎片",VLOOKUP(C162,道具信息!$N$2:$O$291,2,FALSE)&amp;"碎片",VLOOKUP(C162,道具信息!$N$2:$O$291,2,FALSE))</f>
        <v>T2部件</v>
      </c>
      <c r="R162" s="3">
        <f t="shared" si="92"/>
        <v>792</v>
      </c>
      <c r="S162" s="11">
        <f t="shared" si="93"/>
        <v>0.08</v>
      </c>
      <c r="T162" s="3" t="str">
        <f>VLOOKUP(Q162,道具信息!$Q$3:$S$20,2,FALSE)</f>
        <v>CHEST_ITEM_TYPE_T2_PART</v>
      </c>
      <c r="U162" s="3" t="str">
        <f>IF(COUNTIF(U$130:U161,T162)=0,T162,"")</f>
        <v/>
      </c>
      <c r="V162" s="3" t="str">
        <f t="shared" si="105"/>
        <v>CHEST_ITEM_TYPE_T2_SHARD,CHEST_ITEM_TYPE_T3_SHARD,CHEST_ITEM_TYPE_T1_PART,CHEST_ITEM_TYPE_T2_PART</v>
      </c>
      <c r="W162" s="13" t="str">
        <f t="shared" si="106"/>
        <v/>
      </c>
      <c r="X162" s="3" t="str">
        <f t="shared" si="107"/>
        <v/>
      </c>
      <c r="Y162" s="3" t="str">
        <f t="shared" si="108"/>
        <v>21.0%,25.9%,45.2%,8.0%</v>
      </c>
    </row>
    <row r="163" spans="2:25" x14ac:dyDescent="0.3">
      <c r="B163" s="2">
        <f>数据源!K195</f>
        <v>5</v>
      </c>
      <c r="C163" s="2" t="str">
        <f>数据源!L195</f>
        <v>T2HP1</v>
      </c>
      <c r="D163" s="2" t="str">
        <f>数据源!M195</f>
        <v>部件</v>
      </c>
      <c r="E163" s="2">
        <f>数据源!N195</f>
        <v>114.80000000000001</v>
      </c>
      <c r="F163" s="2">
        <f>数据源!O195</f>
        <v>1</v>
      </c>
      <c r="G163" s="2">
        <f>数据源!P195</f>
        <v>1.0200000000000001E-2</v>
      </c>
      <c r="H163" s="2">
        <f>数据源!Q195</f>
        <v>4.442508710801393E-3</v>
      </c>
      <c r="I163" s="2">
        <f>数据源!R195</f>
        <v>44</v>
      </c>
      <c r="J163" s="3">
        <f t="shared" si="114"/>
        <v>1</v>
      </c>
      <c r="K163" s="3">
        <f t="shared" si="115"/>
        <v>1</v>
      </c>
      <c r="L163" s="3" t="str">
        <f t="shared" si="109"/>
        <v>部件</v>
      </c>
      <c r="M163" s="3">
        <f t="shared" ca="1" si="110"/>
        <v>92201</v>
      </c>
      <c r="N163" s="3" t="str">
        <f t="shared" ca="1" si="111"/>
        <v>51221,52221,53221,51311,52311,53311,51321,52321,53321,91001,91003,91005,91101,91103,91105,91201,91203,91205,91002,91004,91006,91102,91104,91106,91202,91204,91206,92001,92003,92005,92101,92103,92105,92201</v>
      </c>
      <c r="O163" s="3" t="str">
        <f t="shared" si="112"/>
        <v>695,695,695,584,584,584,274,274,274,250,250,250,250,250,250,250,250,250,250,250,250,250,250,250,250,250,250,44,44,44,44,44,44,44</v>
      </c>
      <c r="P163" s="1" t="str">
        <f t="shared" si="113"/>
        <v>(1,2),(1,2),(1,2),(1,1),(1,1),(1,1),(1,1),(1,1),(1,1),(1,1),(1,1),(1,1),(1,1),(1,1),(1,1),(1,1),(1,1),(1,1),(1,1),(1,1),(1,1),(1,1),(1,1),(1,1),(1,1),(1,1),(1,1),(1,1),(1,1),(1,1),(1,1),(1,1),(1,1),(1,1)</v>
      </c>
      <c r="Q163" s="3" t="str">
        <f>IF(D163="坦克碎片",VLOOKUP(C163,道具信息!$N$2:$O$291,2,FALSE)&amp;"碎片",VLOOKUP(C163,道具信息!$N$2:$O$291,2,FALSE))</f>
        <v>T2部件</v>
      </c>
      <c r="R163" s="3">
        <f t="shared" si="92"/>
        <v>792</v>
      </c>
      <c r="S163" s="11">
        <f t="shared" si="93"/>
        <v>0.08</v>
      </c>
      <c r="T163" s="3" t="str">
        <f>VLOOKUP(Q163,道具信息!$Q$3:$S$20,2,FALSE)</f>
        <v>CHEST_ITEM_TYPE_T2_PART</v>
      </c>
      <c r="U163" s="3" t="str">
        <f>IF(COUNTIF(U$130:U162,T163)=0,T163,"")</f>
        <v/>
      </c>
      <c r="V163" s="3" t="str">
        <f t="shared" si="105"/>
        <v>CHEST_ITEM_TYPE_T2_SHARD,CHEST_ITEM_TYPE_T3_SHARD,CHEST_ITEM_TYPE_T1_PART,CHEST_ITEM_TYPE_T2_PART</v>
      </c>
      <c r="W163" s="13" t="str">
        <f t="shared" si="106"/>
        <v/>
      </c>
      <c r="X163" s="3" t="str">
        <f t="shared" si="107"/>
        <v/>
      </c>
      <c r="Y163" s="3" t="str">
        <f t="shared" si="108"/>
        <v>21.0%,25.9%,45.2%,8.0%</v>
      </c>
    </row>
    <row r="164" spans="2:25" x14ac:dyDescent="0.3">
      <c r="B164" s="2">
        <f>数据源!K196</f>
        <v>5</v>
      </c>
      <c r="C164" s="2" t="str">
        <f>数据源!L196</f>
        <v>T2HP3</v>
      </c>
      <c r="D164" s="2" t="str">
        <f>数据源!M196</f>
        <v>部件</v>
      </c>
      <c r="E164" s="2">
        <f>数据源!N196</f>
        <v>114.80000000000001</v>
      </c>
      <c r="F164" s="2">
        <f>数据源!O196</f>
        <v>1</v>
      </c>
      <c r="G164" s="2">
        <f>数据源!P196</f>
        <v>1.01E-2</v>
      </c>
      <c r="H164" s="2">
        <f>数据源!Q196</f>
        <v>4.3989547038327526E-3</v>
      </c>
      <c r="I164" s="2">
        <f>数据源!R196</f>
        <v>44</v>
      </c>
      <c r="J164" s="3">
        <f t="shared" si="114"/>
        <v>1</v>
      </c>
      <c r="K164" s="3">
        <f t="shared" si="115"/>
        <v>1</v>
      </c>
      <c r="L164" s="3" t="str">
        <f t="shared" si="109"/>
        <v>部件</v>
      </c>
      <c r="M164" s="3">
        <f t="shared" ca="1" si="110"/>
        <v>92203</v>
      </c>
      <c r="N164" s="3" t="str">
        <f t="shared" ca="1" si="111"/>
        <v>51221,52221,53221,51311,52311,53311,51321,52321,53321,91001,91003,91005,91101,91103,91105,91201,91203,91205,91002,91004,91006,91102,91104,91106,91202,91204,91206,92001,92003,92005,92101,92103,92105,92201,92203</v>
      </c>
      <c r="O164" s="3" t="str">
        <f t="shared" si="112"/>
        <v>695,695,695,584,584,584,274,274,274,250,250,250,250,250,250,250,250,250,250,250,250,250,250,250,250,250,250,44,44,44,44,44,44,44,44</v>
      </c>
      <c r="P164" s="1" t="str">
        <f t="shared" si="113"/>
        <v>(1,2),(1,2),(1,2),(1,1),(1,1),(1,1),(1,1),(1,1),(1,1),(1,1),(1,1),(1,1),(1,1),(1,1),(1,1),(1,1),(1,1),(1,1),(1,1),(1,1),(1,1),(1,1),(1,1),(1,1),(1,1),(1,1),(1,1),(1,1),(1,1),(1,1),(1,1),(1,1),(1,1),(1,1),(1,1)</v>
      </c>
      <c r="Q164" s="3" t="str">
        <f>IF(D164="坦克碎片",VLOOKUP(C164,道具信息!$N$2:$O$291,2,FALSE)&amp;"碎片",VLOOKUP(C164,道具信息!$N$2:$O$291,2,FALSE))</f>
        <v>T2部件</v>
      </c>
      <c r="R164" s="3">
        <f t="shared" si="92"/>
        <v>792</v>
      </c>
      <c r="S164" s="11">
        <f t="shared" si="93"/>
        <v>0.08</v>
      </c>
      <c r="T164" s="3" t="str">
        <f>VLOOKUP(Q164,道具信息!$Q$3:$S$20,2,FALSE)</f>
        <v>CHEST_ITEM_TYPE_T2_PART</v>
      </c>
      <c r="U164" s="3" t="str">
        <f>IF(COUNTIF(U$130:U163,T164)=0,T164,"")</f>
        <v/>
      </c>
      <c r="V164" s="3" t="str">
        <f t="shared" si="105"/>
        <v>CHEST_ITEM_TYPE_T2_SHARD,CHEST_ITEM_TYPE_T3_SHARD,CHEST_ITEM_TYPE_T1_PART,CHEST_ITEM_TYPE_T2_PART</v>
      </c>
      <c r="W164" s="13" t="str">
        <f t="shared" si="106"/>
        <v/>
      </c>
      <c r="X164" s="3" t="str">
        <f t="shared" si="107"/>
        <v/>
      </c>
      <c r="Y164" s="3" t="str">
        <f t="shared" si="108"/>
        <v>21.0%,25.9%,45.2%,8.0%</v>
      </c>
    </row>
    <row r="165" spans="2:25" x14ac:dyDescent="0.3">
      <c r="B165" s="2">
        <f>数据源!K197</f>
        <v>5</v>
      </c>
      <c r="C165" s="2" t="str">
        <f>数据源!L197</f>
        <v>T2HP5</v>
      </c>
      <c r="D165" s="2" t="str">
        <f>数据源!M197</f>
        <v>部件</v>
      </c>
      <c r="E165" s="2">
        <f>数据源!N197</f>
        <v>114.80000000000001</v>
      </c>
      <c r="F165" s="2">
        <f>数据源!O197</f>
        <v>1</v>
      </c>
      <c r="G165" s="2">
        <f>数据源!P197</f>
        <v>1.01E-2</v>
      </c>
      <c r="H165" s="2">
        <f>数据源!Q197</f>
        <v>4.3989547038327526E-3</v>
      </c>
      <c r="I165" s="2">
        <f>数据源!R197</f>
        <v>44</v>
      </c>
      <c r="J165" s="3">
        <f t="shared" si="114"/>
        <v>1</v>
      </c>
      <c r="K165" s="3">
        <f t="shared" si="115"/>
        <v>1</v>
      </c>
      <c r="L165" s="3" t="str">
        <f t="shared" si="109"/>
        <v>部件</v>
      </c>
      <c r="M165" s="3">
        <f t="shared" ca="1" si="110"/>
        <v>92205</v>
      </c>
      <c r="N165" s="3" t="str">
        <f t="shared" ca="1" si="111"/>
        <v>51221,52221,53221,51311,52311,53311,51321,52321,53321,91001,91003,91005,91101,91103,91105,91201,91203,91205,91002,91004,91006,91102,91104,91106,91202,91204,91206,92001,92003,92005,92101,92103,92105,92201,92203,92205</v>
      </c>
      <c r="O165" s="3" t="str">
        <f t="shared" si="112"/>
        <v>695,695,695,584,584,584,274,274,274,250,250,250,250,250,250,250,250,250,250,250,250,250,250,250,250,250,250,44,44,44,44,44,44,44,44,44</v>
      </c>
      <c r="P165" s="1" t="str">
        <f t="shared" si="113"/>
        <v>(1,2),(1,2),(1,2),(1,1),(1,1),(1,1),(1,1),(1,1),(1,1),(1,1),(1,1),(1,1),(1,1),(1,1),(1,1),(1,1),(1,1),(1,1),(1,1),(1,1),(1,1),(1,1),(1,1),(1,1),(1,1),(1,1),(1,1),(1,1),(1,1),(1,1),(1,1),(1,1),(1,1),(1,1),(1,1),(1,1)</v>
      </c>
      <c r="Q165" s="3" t="str">
        <f>IF(D165="坦克碎片",VLOOKUP(C165,道具信息!$N$2:$O$291,2,FALSE)&amp;"碎片",VLOOKUP(C165,道具信息!$N$2:$O$291,2,FALSE))</f>
        <v>T2部件</v>
      </c>
      <c r="R165" s="3">
        <f t="shared" si="92"/>
        <v>792</v>
      </c>
      <c r="S165" s="11">
        <f t="shared" si="93"/>
        <v>0.08</v>
      </c>
      <c r="T165" s="3" t="str">
        <f>VLOOKUP(Q165,道具信息!$Q$3:$S$20,2,FALSE)</f>
        <v>CHEST_ITEM_TYPE_T2_PART</v>
      </c>
      <c r="U165" s="3" t="str">
        <f>IF(COUNTIF(U$130:U164,T165)=0,T165,"")</f>
        <v/>
      </c>
      <c r="V165" s="3" t="str">
        <f t="shared" si="105"/>
        <v>CHEST_ITEM_TYPE_T2_SHARD,CHEST_ITEM_TYPE_T3_SHARD,CHEST_ITEM_TYPE_T1_PART,CHEST_ITEM_TYPE_T2_PART</v>
      </c>
      <c r="W165" s="13" t="str">
        <f t="shared" si="106"/>
        <v/>
      </c>
      <c r="X165" s="3" t="str">
        <f t="shared" si="107"/>
        <v/>
      </c>
      <c r="Y165" s="3" t="str">
        <f t="shared" si="108"/>
        <v>21.0%,25.9%,45.2%,8.0%</v>
      </c>
    </row>
    <row r="166" spans="2:25" x14ac:dyDescent="0.3">
      <c r="B166" s="2">
        <f>数据源!K198</f>
        <v>5</v>
      </c>
      <c r="C166" s="2" t="str">
        <f>数据源!L198</f>
        <v>T2LP2</v>
      </c>
      <c r="D166" s="2" t="str">
        <f>数据源!M198</f>
        <v>部件</v>
      </c>
      <c r="E166" s="2">
        <f>数据源!N198</f>
        <v>114.80000000000001</v>
      </c>
      <c r="F166" s="2">
        <f>数据源!O198</f>
        <v>1</v>
      </c>
      <c r="G166" s="2">
        <f>数据源!P198</f>
        <v>1.01E-2</v>
      </c>
      <c r="H166" s="2">
        <f>数据源!Q198</f>
        <v>4.3989547038327526E-3</v>
      </c>
      <c r="I166" s="2">
        <f>数据源!R198</f>
        <v>44</v>
      </c>
      <c r="J166" s="3">
        <f t="shared" si="114"/>
        <v>1</v>
      </c>
      <c r="K166" s="3">
        <f t="shared" si="115"/>
        <v>1</v>
      </c>
      <c r="L166" s="3" t="str">
        <f t="shared" si="109"/>
        <v>部件</v>
      </c>
      <c r="M166" s="3">
        <f t="shared" ca="1" si="110"/>
        <v>92002</v>
      </c>
      <c r="N166" s="3" t="str">
        <f t="shared" ca="1" si="111"/>
        <v>51221,52221,53221,51311,52311,53311,51321,52321,53321,91001,91003,91005,91101,91103,91105,91201,91203,91205,91002,91004,91006,91102,91104,91106,91202,91204,91206,92001,92003,92005,92101,92103,92105,92201,92203,92205,92002</v>
      </c>
      <c r="O166" s="3" t="str">
        <f t="shared" si="112"/>
        <v>695,695,695,584,584,584,274,274,274,250,250,250,250,250,250,250,250,250,250,250,250,250,250,250,250,250,250,44,44,44,44,44,44,44,44,44,44</v>
      </c>
      <c r="P166" s="1" t="str">
        <f t="shared" si="113"/>
        <v>(1,2),(1,2),(1,2),(1,1),(1,1),(1,1),(1,1),(1,1),(1,1),(1,1),(1,1),(1,1),(1,1),(1,1),(1,1),(1,1),(1,1),(1,1),(1,1),(1,1),(1,1),(1,1),(1,1),(1,1),(1,1),(1,1),(1,1),(1,1),(1,1),(1,1),(1,1),(1,1),(1,1),(1,1),(1,1),(1,1),(1,1)</v>
      </c>
      <c r="Q166" s="3" t="str">
        <f>IF(D166="坦克碎片",VLOOKUP(C166,道具信息!$N$2:$O$291,2,FALSE)&amp;"碎片",VLOOKUP(C166,道具信息!$N$2:$O$291,2,FALSE))</f>
        <v>T2部件</v>
      </c>
      <c r="R166" s="3">
        <f t="shared" si="92"/>
        <v>792</v>
      </c>
      <c r="S166" s="11">
        <f t="shared" si="93"/>
        <v>0.08</v>
      </c>
      <c r="T166" s="3" t="str">
        <f>VLOOKUP(Q166,道具信息!$Q$3:$S$20,2,FALSE)</f>
        <v>CHEST_ITEM_TYPE_T2_PART</v>
      </c>
      <c r="U166" s="3" t="str">
        <f>IF(COUNTIF(U$130:U165,T166)=0,T166,"")</f>
        <v/>
      </c>
      <c r="V166" s="3" t="str">
        <f t="shared" si="105"/>
        <v>CHEST_ITEM_TYPE_T2_SHARD,CHEST_ITEM_TYPE_T3_SHARD,CHEST_ITEM_TYPE_T1_PART,CHEST_ITEM_TYPE_T2_PART</v>
      </c>
      <c r="W166" s="13" t="str">
        <f t="shared" si="106"/>
        <v/>
      </c>
      <c r="X166" s="3" t="str">
        <f t="shared" si="107"/>
        <v/>
      </c>
      <c r="Y166" s="3" t="str">
        <f t="shared" si="108"/>
        <v>21.0%,25.9%,45.2%,8.0%</v>
      </c>
    </row>
    <row r="167" spans="2:25" x14ac:dyDescent="0.3">
      <c r="B167" s="2">
        <f>数据源!K199</f>
        <v>5</v>
      </c>
      <c r="C167" s="2" t="str">
        <f>数据源!L199</f>
        <v>T2LP4</v>
      </c>
      <c r="D167" s="2" t="str">
        <f>数据源!M199</f>
        <v>部件</v>
      </c>
      <c r="E167" s="2">
        <f>数据源!N199</f>
        <v>114.80000000000001</v>
      </c>
      <c r="F167" s="2">
        <f>数据源!O199</f>
        <v>1</v>
      </c>
      <c r="G167" s="2">
        <f>数据源!P199</f>
        <v>1.01E-2</v>
      </c>
      <c r="H167" s="2">
        <f>数据源!Q199</f>
        <v>4.3989547038327526E-3</v>
      </c>
      <c r="I167" s="2">
        <f>数据源!R199</f>
        <v>44</v>
      </c>
      <c r="J167" s="3">
        <f t="shared" si="114"/>
        <v>1</v>
      </c>
      <c r="K167" s="3">
        <f t="shared" si="115"/>
        <v>1</v>
      </c>
      <c r="L167" s="3" t="str">
        <f t="shared" si="109"/>
        <v>部件</v>
      </c>
      <c r="M167" s="3">
        <f t="shared" ca="1" si="110"/>
        <v>92004</v>
      </c>
      <c r="N167" s="3" t="str">
        <f t="shared" ca="1" si="111"/>
        <v>51221,52221,53221,51311,52311,53311,51321,52321,53321,91001,91003,91005,91101,91103,91105,91201,91203,91205,91002,91004,91006,91102,91104,91106,91202,91204,91206,92001,92003,92005,92101,92103,92105,92201,92203,92205,92002,92004</v>
      </c>
      <c r="O167" s="3" t="str">
        <f t="shared" si="112"/>
        <v>695,695,695,584,584,584,274,274,274,250,250,250,250,250,250,250,250,250,250,250,250,250,250,250,250,250,250,44,44,44,44,44,44,44,44,44,44,44</v>
      </c>
      <c r="P167" s="1" t="str">
        <f t="shared" si="113"/>
        <v>(1,2),(1,2),(1,2),(1,1),(1,1),(1,1),(1,1),(1,1),(1,1),(1,1),(1,1),(1,1),(1,1),(1,1),(1,1),(1,1),(1,1),(1,1),(1,1),(1,1),(1,1),(1,1),(1,1),(1,1),(1,1),(1,1),(1,1),(1,1),(1,1),(1,1),(1,1),(1,1),(1,1),(1,1),(1,1),(1,1),(1,1),(1,1)</v>
      </c>
      <c r="Q167" s="3" t="str">
        <f>IF(D167="坦克碎片",VLOOKUP(C167,道具信息!$N$2:$O$291,2,FALSE)&amp;"碎片",VLOOKUP(C167,道具信息!$N$2:$O$291,2,FALSE))</f>
        <v>T2部件</v>
      </c>
      <c r="R167" s="3">
        <f t="shared" si="92"/>
        <v>792</v>
      </c>
      <c r="S167" s="11">
        <f t="shared" si="93"/>
        <v>0.08</v>
      </c>
      <c r="T167" s="3" t="str">
        <f>VLOOKUP(Q167,道具信息!$Q$3:$S$20,2,FALSE)</f>
        <v>CHEST_ITEM_TYPE_T2_PART</v>
      </c>
      <c r="U167" s="3" t="str">
        <f>IF(COUNTIF(U$130:U166,T167)=0,T167,"")</f>
        <v/>
      </c>
      <c r="V167" s="3" t="str">
        <f t="shared" si="105"/>
        <v>CHEST_ITEM_TYPE_T2_SHARD,CHEST_ITEM_TYPE_T3_SHARD,CHEST_ITEM_TYPE_T1_PART,CHEST_ITEM_TYPE_T2_PART</v>
      </c>
      <c r="W167" s="13" t="str">
        <f t="shared" si="106"/>
        <v/>
      </c>
      <c r="X167" s="3" t="str">
        <f t="shared" si="107"/>
        <v/>
      </c>
      <c r="Y167" s="3" t="str">
        <f t="shared" si="108"/>
        <v>21.0%,25.9%,45.2%,8.0%</v>
      </c>
    </row>
    <row r="168" spans="2:25" x14ac:dyDescent="0.3">
      <c r="B168" s="2">
        <f>数据源!K200</f>
        <v>5</v>
      </c>
      <c r="C168" s="2" t="str">
        <f>数据源!L200</f>
        <v>T2LP6</v>
      </c>
      <c r="D168" s="2" t="str">
        <f>数据源!M200</f>
        <v>部件</v>
      </c>
      <c r="E168" s="2">
        <f>数据源!N200</f>
        <v>114.80000000000001</v>
      </c>
      <c r="F168" s="2">
        <f>数据源!O200</f>
        <v>1</v>
      </c>
      <c r="G168" s="2">
        <f>数据源!P200</f>
        <v>1.01E-2</v>
      </c>
      <c r="H168" s="2">
        <f>数据源!Q200</f>
        <v>4.3989547038327526E-3</v>
      </c>
      <c r="I168" s="2">
        <f>数据源!R200</f>
        <v>44</v>
      </c>
      <c r="J168" s="3">
        <f t="shared" si="114"/>
        <v>1</v>
      </c>
      <c r="K168" s="3">
        <f t="shared" si="115"/>
        <v>1</v>
      </c>
      <c r="L168" s="3" t="str">
        <f t="shared" si="109"/>
        <v>部件</v>
      </c>
      <c r="M168" s="3">
        <f t="shared" ca="1" si="110"/>
        <v>92006</v>
      </c>
      <c r="N168" s="3" t="str">
        <f t="shared" ca="1" si="111"/>
        <v>51221,52221,53221,51311,52311,53311,51321,52321,53321,91001,91003,91005,91101,91103,91105,91201,91203,91205,91002,91004,91006,91102,91104,91106,91202,91204,91206,92001,92003,92005,92101,92103,92105,92201,92203,92205,92002,92004,92006</v>
      </c>
      <c r="O168" s="3" t="str">
        <f t="shared" si="112"/>
        <v>695,695,695,584,584,584,274,274,274,250,250,250,250,250,250,250,250,250,250,250,250,250,250,250,250,250,250,44,44,44,44,44,44,44,44,44,44,44,44</v>
      </c>
      <c r="P168" s="1" t="str">
        <f t="shared" si="113"/>
        <v>(1,2),(1,2),(1,2),(1,1),(1,1),(1,1),(1,1),(1,1),(1,1),(1,1),(1,1),(1,1),(1,1),(1,1),(1,1),(1,1),(1,1),(1,1),(1,1),(1,1),(1,1),(1,1),(1,1),(1,1),(1,1),(1,1),(1,1),(1,1),(1,1),(1,1),(1,1),(1,1),(1,1),(1,1),(1,1),(1,1),(1,1),(1,1),(1,1)</v>
      </c>
      <c r="Q168" s="3" t="str">
        <f>IF(D168="坦克碎片",VLOOKUP(C168,道具信息!$N$2:$O$291,2,FALSE)&amp;"碎片",VLOOKUP(C168,道具信息!$N$2:$O$291,2,FALSE))</f>
        <v>T2部件</v>
      </c>
      <c r="R168" s="3">
        <f t="shared" si="92"/>
        <v>792</v>
      </c>
      <c r="S168" s="11">
        <f t="shared" si="93"/>
        <v>0.08</v>
      </c>
      <c r="T168" s="3" t="str">
        <f>VLOOKUP(Q168,道具信息!$Q$3:$S$20,2,FALSE)</f>
        <v>CHEST_ITEM_TYPE_T2_PART</v>
      </c>
      <c r="U168" s="3" t="str">
        <f>IF(COUNTIF(U$130:U167,T168)=0,T168,"")</f>
        <v/>
      </c>
      <c r="V168" s="3" t="str">
        <f t="shared" si="105"/>
        <v>CHEST_ITEM_TYPE_T2_SHARD,CHEST_ITEM_TYPE_T3_SHARD,CHEST_ITEM_TYPE_T1_PART,CHEST_ITEM_TYPE_T2_PART</v>
      </c>
      <c r="W168" s="13" t="str">
        <f t="shared" si="106"/>
        <v/>
      </c>
      <c r="X168" s="3" t="str">
        <f t="shared" si="107"/>
        <v/>
      </c>
      <c r="Y168" s="3" t="str">
        <f t="shared" si="108"/>
        <v>21.0%,25.9%,45.2%,8.0%</v>
      </c>
    </row>
    <row r="169" spans="2:25" x14ac:dyDescent="0.3">
      <c r="B169" s="2">
        <f>数据源!K201</f>
        <v>5</v>
      </c>
      <c r="C169" s="2" t="str">
        <f>数据源!L201</f>
        <v>T2MP2</v>
      </c>
      <c r="D169" s="2" t="str">
        <f>数据源!M201</f>
        <v>部件</v>
      </c>
      <c r="E169" s="2">
        <f>数据源!N201</f>
        <v>114.80000000000001</v>
      </c>
      <c r="F169" s="2">
        <f>数据源!O201</f>
        <v>1</v>
      </c>
      <c r="G169" s="2">
        <f>数据源!P201</f>
        <v>1.01E-2</v>
      </c>
      <c r="H169" s="2">
        <f>数据源!Q201</f>
        <v>4.3989547038327526E-3</v>
      </c>
      <c r="I169" s="2">
        <f>数据源!R201</f>
        <v>44</v>
      </c>
      <c r="J169" s="3">
        <f t="shared" si="114"/>
        <v>1</v>
      </c>
      <c r="K169" s="3">
        <f t="shared" si="115"/>
        <v>1</v>
      </c>
      <c r="L169" s="3" t="str">
        <f t="shared" si="109"/>
        <v>部件</v>
      </c>
      <c r="M169" s="3">
        <f t="shared" ca="1" si="110"/>
        <v>92102</v>
      </c>
      <c r="N169" s="3" t="str">
        <f t="shared" ca="1" si="111"/>
        <v>51221,52221,53221,51311,52311,53311,51321,52321,53321,91001,91003,91005,91101,91103,91105,91201,91203,91205,91002,91004,91006,91102,91104,91106,91202,91204,91206,92001,92003,92005,92101,92103,92105,92201,92203,92205,92002,92004,92006,92102</v>
      </c>
      <c r="O169" s="3" t="str">
        <f t="shared" si="112"/>
        <v>695,695,695,584,584,584,274,274,274,250,250,250,250,250,250,250,250,250,250,250,250,250,250,250,250,250,250,44,44,44,44,44,44,44,44,44,44,44,44,44</v>
      </c>
      <c r="P169" s="1" t="str">
        <f t="shared" si="113"/>
        <v>(1,2),(1,2),(1,2),(1,1),(1,1),(1,1),(1,1),(1,1),(1,1),(1,1),(1,1),(1,1),(1,1),(1,1),(1,1),(1,1),(1,1),(1,1),(1,1),(1,1),(1,1),(1,1),(1,1),(1,1),(1,1),(1,1),(1,1),(1,1),(1,1),(1,1),(1,1),(1,1),(1,1),(1,1),(1,1),(1,1),(1,1),(1,1),(1,1),(1,1)</v>
      </c>
      <c r="Q169" s="3" t="str">
        <f>IF(D169="坦克碎片",VLOOKUP(C169,道具信息!$N$2:$O$291,2,FALSE)&amp;"碎片",VLOOKUP(C169,道具信息!$N$2:$O$291,2,FALSE))</f>
        <v>T2部件</v>
      </c>
      <c r="R169" s="3">
        <f t="shared" si="92"/>
        <v>792</v>
      </c>
      <c r="S169" s="11">
        <f t="shared" si="93"/>
        <v>0.08</v>
      </c>
      <c r="T169" s="3" t="str">
        <f>VLOOKUP(Q169,道具信息!$Q$3:$S$20,2,FALSE)</f>
        <v>CHEST_ITEM_TYPE_T2_PART</v>
      </c>
      <c r="U169" s="3" t="str">
        <f>IF(COUNTIF(U$130:U168,T169)=0,T169,"")</f>
        <v/>
      </c>
      <c r="V169" s="3" t="str">
        <f t="shared" si="105"/>
        <v>CHEST_ITEM_TYPE_T2_SHARD,CHEST_ITEM_TYPE_T3_SHARD,CHEST_ITEM_TYPE_T1_PART,CHEST_ITEM_TYPE_T2_PART</v>
      </c>
      <c r="W169" s="13" t="str">
        <f t="shared" si="106"/>
        <v/>
      </c>
      <c r="X169" s="3" t="str">
        <f t="shared" si="107"/>
        <v/>
      </c>
      <c r="Y169" s="3" t="str">
        <f t="shared" si="108"/>
        <v>21.0%,25.9%,45.2%,8.0%</v>
      </c>
    </row>
    <row r="170" spans="2:25" x14ac:dyDescent="0.3">
      <c r="B170" s="2">
        <f>数据源!K202</f>
        <v>5</v>
      </c>
      <c r="C170" s="2" t="str">
        <f>数据源!L202</f>
        <v>T2MP4</v>
      </c>
      <c r="D170" s="2" t="str">
        <f>数据源!M202</f>
        <v>部件</v>
      </c>
      <c r="E170" s="2">
        <f>数据源!N202</f>
        <v>114.80000000000001</v>
      </c>
      <c r="F170" s="2">
        <f>数据源!O202</f>
        <v>1</v>
      </c>
      <c r="G170" s="2">
        <f>数据源!P202</f>
        <v>1.01E-2</v>
      </c>
      <c r="H170" s="2">
        <f>数据源!Q202</f>
        <v>4.3989547038327526E-3</v>
      </c>
      <c r="I170" s="2">
        <f>数据源!R202</f>
        <v>44</v>
      </c>
      <c r="J170" s="3">
        <f t="shared" si="114"/>
        <v>1</v>
      </c>
      <c r="K170" s="3">
        <f t="shared" si="115"/>
        <v>1</v>
      </c>
      <c r="L170" s="3" t="str">
        <f t="shared" si="109"/>
        <v>部件</v>
      </c>
      <c r="M170" s="3">
        <f t="shared" ca="1" si="110"/>
        <v>92104</v>
      </c>
      <c r="N170" s="3" t="str">
        <f t="shared" ca="1" si="111"/>
        <v>51221,52221,53221,51311,52311,53311,51321,52321,53321,91001,91003,91005,91101,91103,91105,91201,91203,91205,91002,91004,91006,91102,91104,91106,91202,91204,91206,92001,92003,92005,92101,92103,92105,92201,92203,92205,92002,92004,92006,92102,92104</v>
      </c>
      <c r="O170" s="3" t="str">
        <f t="shared" si="112"/>
        <v>695,695,695,584,584,584,274,274,274,250,250,250,250,250,250,250,250,250,250,250,250,250,250,250,250,250,250,44,44,44,44,44,44,44,44,44,44,44,44,44,44</v>
      </c>
      <c r="P170" s="1" t="str">
        <f t="shared" si="113"/>
        <v>(1,2),(1,2),(1,2),(1,1),(1,1),(1,1),(1,1),(1,1),(1,1),(1,1),(1,1),(1,1),(1,1),(1,1),(1,1),(1,1),(1,1),(1,1),(1,1),(1,1),(1,1),(1,1),(1,1),(1,1),(1,1),(1,1),(1,1),(1,1),(1,1),(1,1),(1,1),(1,1),(1,1),(1,1),(1,1),(1,1),(1,1),(1,1),(1,1),(1,1),(1,1)</v>
      </c>
      <c r="Q170" s="3" t="str">
        <f>IF(D170="坦克碎片",VLOOKUP(C170,道具信息!$N$2:$O$291,2,FALSE)&amp;"碎片",VLOOKUP(C170,道具信息!$N$2:$O$291,2,FALSE))</f>
        <v>T2部件</v>
      </c>
      <c r="R170" s="3">
        <f t="shared" si="92"/>
        <v>792</v>
      </c>
      <c r="S170" s="11">
        <f t="shared" si="93"/>
        <v>0.08</v>
      </c>
      <c r="T170" s="3" t="str">
        <f>VLOOKUP(Q170,道具信息!$Q$3:$S$20,2,FALSE)</f>
        <v>CHEST_ITEM_TYPE_T2_PART</v>
      </c>
      <c r="U170" s="3" t="str">
        <f>IF(COUNTIF(U$130:U169,T170)=0,T170,"")</f>
        <v/>
      </c>
      <c r="V170" s="3" t="str">
        <f t="shared" si="105"/>
        <v>CHEST_ITEM_TYPE_T2_SHARD,CHEST_ITEM_TYPE_T3_SHARD,CHEST_ITEM_TYPE_T1_PART,CHEST_ITEM_TYPE_T2_PART</v>
      </c>
      <c r="W170" s="13" t="str">
        <f t="shared" si="106"/>
        <v/>
      </c>
      <c r="X170" s="3" t="str">
        <f t="shared" si="107"/>
        <v/>
      </c>
      <c r="Y170" s="3" t="str">
        <f t="shared" si="108"/>
        <v>21.0%,25.9%,45.2%,8.0%</v>
      </c>
    </row>
    <row r="171" spans="2:25" x14ac:dyDescent="0.3">
      <c r="B171" s="2">
        <f>数据源!K203</f>
        <v>5</v>
      </c>
      <c r="C171" s="2" t="str">
        <f>数据源!L203</f>
        <v>T2MP6</v>
      </c>
      <c r="D171" s="2" t="str">
        <f>数据源!M203</f>
        <v>部件</v>
      </c>
      <c r="E171" s="2">
        <f>数据源!N203</f>
        <v>114.80000000000001</v>
      </c>
      <c r="F171" s="2">
        <f>数据源!O203</f>
        <v>1</v>
      </c>
      <c r="G171" s="2">
        <f>数据源!P203</f>
        <v>1.01E-2</v>
      </c>
      <c r="H171" s="2">
        <f>数据源!Q203</f>
        <v>4.3989547038327526E-3</v>
      </c>
      <c r="I171" s="2">
        <f>数据源!R203</f>
        <v>44</v>
      </c>
      <c r="J171" s="3">
        <f t="shared" si="114"/>
        <v>1</v>
      </c>
      <c r="K171" s="3">
        <f t="shared" si="115"/>
        <v>1</v>
      </c>
      <c r="L171" s="3" t="str">
        <f t="shared" si="109"/>
        <v>部件</v>
      </c>
      <c r="M171" s="3">
        <f t="shared" ca="1" si="110"/>
        <v>92106</v>
      </c>
      <c r="N171" s="3" t="str">
        <f t="shared" ca="1" si="111"/>
        <v>51221,52221,53221,51311,52311,53311,51321,52321,53321,91001,91003,91005,91101,91103,91105,91201,91203,91205,91002,91004,91006,91102,91104,91106,91202,91204,91206,92001,92003,92005,92101,92103,92105,92201,92203,92205,92002,92004,92006,92102,92104,92106</v>
      </c>
      <c r="O171" s="3" t="str">
        <f t="shared" si="112"/>
        <v>695,695,695,584,584,584,274,274,274,250,250,250,250,250,250,250,250,250,250,250,250,250,250,250,250,250,250,44,44,44,44,44,44,44,44,44,44,44,44,44,44,44</v>
      </c>
      <c r="P171" s="1" t="str">
        <f t="shared" si="113"/>
        <v>(1,2),(1,2),(1,2),(1,1),(1,1),(1,1),(1,1),(1,1),(1,1),(1,1),(1,1),(1,1),(1,1),(1,1),(1,1),(1,1),(1,1),(1,1),(1,1),(1,1),(1,1),(1,1),(1,1),(1,1),(1,1),(1,1),(1,1),(1,1),(1,1),(1,1),(1,1),(1,1),(1,1),(1,1),(1,1),(1,1),(1,1),(1,1),(1,1),(1,1),(1,1),(1,1)</v>
      </c>
      <c r="Q171" s="3" t="str">
        <f>IF(D171="坦克碎片",VLOOKUP(C171,道具信息!$N$2:$O$291,2,FALSE)&amp;"碎片",VLOOKUP(C171,道具信息!$N$2:$O$291,2,FALSE))</f>
        <v>T2部件</v>
      </c>
      <c r="R171" s="3">
        <f t="shared" si="92"/>
        <v>792</v>
      </c>
      <c r="S171" s="11">
        <f t="shared" si="93"/>
        <v>0.08</v>
      </c>
      <c r="T171" s="3" t="str">
        <f>VLOOKUP(Q171,道具信息!$Q$3:$S$20,2,FALSE)</f>
        <v>CHEST_ITEM_TYPE_T2_PART</v>
      </c>
      <c r="U171" s="3" t="str">
        <f>IF(COUNTIF(U$130:U170,T171)=0,T171,"")</f>
        <v/>
      </c>
      <c r="V171" s="3" t="str">
        <f t="shared" si="105"/>
        <v>CHEST_ITEM_TYPE_T2_SHARD,CHEST_ITEM_TYPE_T3_SHARD,CHEST_ITEM_TYPE_T1_PART,CHEST_ITEM_TYPE_T2_PART</v>
      </c>
      <c r="W171" s="13" t="str">
        <f t="shared" si="106"/>
        <v/>
      </c>
      <c r="X171" s="3" t="str">
        <f t="shared" si="107"/>
        <v/>
      </c>
      <c r="Y171" s="3" t="str">
        <f t="shared" si="108"/>
        <v>21.0%,25.9%,45.2%,8.0%</v>
      </c>
    </row>
    <row r="172" spans="2:25" x14ac:dyDescent="0.3">
      <c r="B172" s="2">
        <f>数据源!K204</f>
        <v>5</v>
      </c>
      <c r="C172" s="2" t="str">
        <f>数据源!L204</f>
        <v>T2HP2</v>
      </c>
      <c r="D172" s="2" t="str">
        <f>数据源!M204</f>
        <v>部件</v>
      </c>
      <c r="E172" s="2">
        <f>数据源!N204</f>
        <v>114.80000000000001</v>
      </c>
      <c r="F172" s="2">
        <f>数据源!O204</f>
        <v>1</v>
      </c>
      <c r="G172" s="2">
        <f>数据源!P204</f>
        <v>1.01E-2</v>
      </c>
      <c r="H172" s="2">
        <f>数据源!Q204</f>
        <v>4.3989547038327526E-3</v>
      </c>
      <c r="I172" s="2">
        <f>数据源!R204</f>
        <v>44</v>
      </c>
      <c r="J172" s="3">
        <f>ROUNDUP(IF(F172&gt;1,F172-ROUNDDOWN(SQRT(F172),0),F172),0)</f>
        <v>1</v>
      </c>
      <c r="K172" s="3">
        <f>F172*2-J172</f>
        <v>1</v>
      </c>
      <c r="L172" s="3" t="str">
        <f t="shared" si="109"/>
        <v>部件</v>
      </c>
      <c r="M172" s="3">
        <f t="shared" ca="1" si="110"/>
        <v>92202</v>
      </c>
      <c r="N172" s="3" t="str">
        <f t="shared" ca="1" si="111"/>
        <v>51221,52221,53221,51311,52311,53311,51321,52321,53321,91001,91003,91005,91101,91103,91105,91201,91203,91205,91002,91004,91006,91102,91104,91106,91202,91204,91206,92001,92003,92005,92101,92103,92105,92201,92203,92205,92002,92004,92006,92102,92104,92106,92202</v>
      </c>
      <c r="O172" s="3" t="str">
        <f t="shared" si="112"/>
        <v>695,695,695,584,584,584,274,274,274,250,250,250,250,250,250,250,250,250,250,250,250,250,250,250,250,250,250,44,44,44,44,44,44,44,44,44,44,44,44,44,44,44,44</v>
      </c>
      <c r="P172" s="1" t="str">
        <f t="shared" si="113"/>
        <v>(1,2),(1,2),(1,2),(1,1),(1,1),(1,1),(1,1),(1,1),(1,1),(1,1),(1,1),(1,1),(1,1),(1,1),(1,1),(1,1),(1,1),(1,1),(1,1),(1,1),(1,1),(1,1),(1,1),(1,1),(1,1),(1,1),(1,1),(1,1),(1,1),(1,1),(1,1),(1,1),(1,1),(1,1),(1,1),(1,1),(1,1),(1,1),(1,1),(1,1),(1,1),(1,1),(1,1)</v>
      </c>
      <c r="Q172" s="3" t="str">
        <f>IF(D172="坦克碎片",VLOOKUP(C172,道具信息!$N$2:$O$291,2,FALSE)&amp;"碎片",VLOOKUP(C172,道具信息!$N$2:$O$291,2,FALSE))</f>
        <v>T2部件</v>
      </c>
      <c r="R172" s="3">
        <f t="shared" si="92"/>
        <v>792</v>
      </c>
      <c r="S172" s="11">
        <f t="shared" si="93"/>
        <v>0.08</v>
      </c>
      <c r="T172" s="3" t="str">
        <f>VLOOKUP(Q172,道具信息!$Q$3:$S$20,2,FALSE)</f>
        <v>CHEST_ITEM_TYPE_T2_PART</v>
      </c>
      <c r="U172" s="3" t="str">
        <f>IF(COUNTIF(U$130:U171,T172)=0,T172,"")</f>
        <v/>
      </c>
      <c r="V172" s="3" t="str">
        <f t="shared" si="105"/>
        <v>CHEST_ITEM_TYPE_T2_SHARD,CHEST_ITEM_TYPE_T3_SHARD,CHEST_ITEM_TYPE_T1_PART,CHEST_ITEM_TYPE_T2_PART</v>
      </c>
      <c r="W172" s="13" t="str">
        <f t="shared" si="106"/>
        <v/>
      </c>
      <c r="X172" s="3" t="str">
        <f t="shared" si="107"/>
        <v/>
      </c>
      <c r="Y172" s="3" t="str">
        <f t="shared" si="108"/>
        <v>21.0%,25.9%,45.2%,8.0%</v>
      </c>
    </row>
    <row r="173" spans="2:25" x14ac:dyDescent="0.3">
      <c r="B173" s="2">
        <f>数据源!K205</f>
        <v>5</v>
      </c>
      <c r="C173" s="2" t="str">
        <f>数据源!L205</f>
        <v>T2HP4</v>
      </c>
      <c r="D173" s="2" t="str">
        <f>数据源!M205</f>
        <v>部件</v>
      </c>
      <c r="E173" s="2">
        <f>数据源!N205</f>
        <v>114.80000000000001</v>
      </c>
      <c r="F173" s="2">
        <f>数据源!O205</f>
        <v>1</v>
      </c>
      <c r="G173" s="2">
        <f>数据源!P205</f>
        <v>1.01E-2</v>
      </c>
      <c r="H173" s="2">
        <f>数据源!Q205</f>
        <v>4.3989547038327526E-3</v>
      </c>
      <c r="I173" s="2">
        <f>数据源!R205</f>
        <v>44</v>
      </c>
      <c r="J173" s="3">
        <f t="shared" ref="J173:J174" si="116">ROUNDUP(IF(F173&gt;1,F173-ROUNDDOWN(SQRT(F173),0),F173),0)</f>
        <v>1</v>
      </c>
      <c r="K173" s="3">
        <f t="shared" ref="K173:K174" si="117">F173*2-J173</f>
        <v>1</v>
      </c>
      <c r="L173" s="3" t="str">
        <f t="shared" si="109"/>
        <v>部件</v>
      </c>
      <c r="M173" s="3">
        <f t="shared" ca="1" si="110"/>
        <v>92204</v>
      </c>
      <c r="N173" s="3" t="str">
        <f t="shared" ca="1" si="111"/>
        <v>51221,52221,53221,51311,52311,53311,51321,52321,53321,91001,91003,91005,91101,91103,91105,91201,91203,91205,91002,91004,91006,91102,91104,91106,91202,91204,91206,92001,92003,92005,92101,92103,92105,92201,92203,92205,92002,92004,92006,92102,92104,92106,92202,92204</v>
      </c>
      <c r="O173" s="3" t="str">
        <f t="shared" si="112"/>
        <v>695,695,695,584,584,584,274,274,274,250,250,250,250,250,250,250,250,250,250,250,250,250,250,250,250,250,250,44,44,44,44,44,44,44,44,44,44,44,44,44,44,44,44,44</v>
      </c>
      <c r="P173" s="1" t="str">
        <f t="shared" si="113"/>
        <v>(1,2),(1,2),(1,2),(1,1),(1,1),(1,1),(1,1),(1,1),(1,1),(1,1),(1,1),(1,1),(1,1),(1,1),(1,1),(1,1),(1,1),(1,1),(1,1),(1,1),(1,1),(1,1),(1,1),(1,1),(1,1),(1,1),(1,1),(1,1),(1,1),(1,1),(1,1),(1,1),(1,1),(1,1),(1,1),(1,1),(1,1),(1,1),(1,1),(1,1),(1,1),(1,1),(1,1),(1,1)</v>
      </c>
      <c r="Q173" s="3" t="str">
        <f>IF(D173="坦克碎片",VLOOKUP(C173,道具信息!$N$2:$O$291,2,FALSE)&amp;"碎片",VLOOKUP(C173,道具信息!$N$2:$O$291,2,FALSE))</f>
        <v>T2部件</v>
      </c>
      <c r="R173" s="3">
        <f t="shared" si="92"/>
        <v>792</v>
      </c>
      <c r="S173" s="11">
        <f t="shared" si="93"/>
        <v>0.08</v>
      </c>
      <c r="T173" s="3" t="str">
        <f>VLOOKUP(Q173,道具信息!$Q$3:$S$20,2,FALSE)</f>
        <v>CHEST_ITEM_TYPE_T2_PART</v>
      </c>
      <c r="U173" s="3" t="str">
        <f>IF(COUNTIF(U$130:U172,T173)=0,T173,"")</f>
        <v/>
      </c>
      <c r="V173" s="3" t="str">
        <f t="shared" si="105"/>
        <v>CHEST_ITEM_TYPE_T2_SHARD,CHEST_ITEM_TYPE_T3_SHARD,CHEST_ITEM_TYPE_T1_PART,CHEST_ITEM_TYPE_T2_PART</v>
      </c>
      <c r="W173" s="13" t="str">
        <f t="shared" si="106"/>
        <v/>
      </c>
      <c r="X173" s="3" t="str">
        <f t="shared" si="107"/>
        <v/>
      </c>
      <c r="Y173" s="3" t="str">
        <f t="shared" si="108"/>
        <v>21.0%,25.9%,45.2%,8.0%</v>
      </c>
    </row>
    <row r="174" spans="2:25" x14ac:dyDescent="0.3">
      <c r="B174" s="2">
        <f>数据源!K206</f>
        <v>5</v>
      </c>
      <c r="C174" s="2" t="str">
        <f>数据源!L206</f>
        <v>T2HP6</v>
      </c>
      <c r="D174" s="2" t="str">
        <f>数据源!M206</f>
        <v>部件</v>
      </c>
      <c r="E174" s="2">
        <f>数据源!N206</f>
        <v>114.80000000000001</v>
      </c>
      <c r="F174" s="2">
        <f>数据源!O206</f>
        <v>1</v>
      </c>
      <c r="G174" s="2">
        <f>数据源!P206</f>
        <v>1.01E-2</v>
      </c>
      <c r="H174" s="2">
        <f>数据源!Q206</f>
        <v>4.3989547038327526E-3</v>
      </c>
      <c r="I174" s="2">
        <f>数据源!R206</f>
        <v>44</v>
      </c>
      <c r="J174" s="3">
        <f t="shared" si="116"/>
        <v>1</v>
      </c>
      <c r="K174" s="3">
        <f t="shared" si="117"/>
        <v>1</v>
      </c>
      <c r="L174" s="3" t="str">
        <f t="shared" si="109"/>
        <v>部件</v>
      </c>
      <c r="M174" s="3">
        <f t="shared" ca="1" si="110"/>
        <v>92206</v>
      </c>
      <c r="N174" s="3" t="str">
        <f t="shared" ca="1" si="111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174" s="3" t="str">
        <f t="shared" si="112"/>
        <v>695,695,695,584,584,584,274,274,274,250,250,250,250,250,250,250,250,250,250,250,250,250,250,250,250,250,250,44,44,44,44,44,44,44,44,44,44,44,44,44,44,44,44,44,44</v>
      </c>
      <c r="P174" s="1" t="str">
        <f t="shared" si="113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174" s="3" t="str">
        <f>IF(D174="坦克碎片",VLOOKUP(C174,道具信息!$N$2:$O$291,2,FALSE)&amp;"碎片",VLOOKUP(C174,道具信息!$N$2:$O$291,2,FALSE))</f>
        <v>T2部件</v>
      </c>
      <c r="R174" s="3">
        <f t="shared" si="92"/>
        <v>792</v>
      </c>
      <c r="S174" s="11">
        <f t="shared" si="93"/>
        <v>0.08</v>
      </c>
      <c r="T174" s="3" t="str">
        <f>VLOOKUP(Q174,道具信息!$Q$3:$S$20,2,FALSE)</f>
        <v>CHEST_ITEM_TYPE_T2_PART</v>
      </c>
      <c r="U174" s="3" t="str">
        <f>IF(COUNTIF(U$130:U173,T174)=0,T174,"")</f>
        <v/>
      </c>
      <c r="V174" s="3" t="str">
        <f t="shared" si="105"/>
        <v>CHEST_ITEM_TYPE_T2_SHARD,CHEST_ITEM_TYPE_T3_SHARD,CHEST_ITEM_TYPE_T1_PART,CHEST_ITEM_TYPE_T2_PART</v>
      </c>
      <c r="W174" s="13" t="str">
        <f t="shared" si="106"/>
        <v/>
      </c>
      <c r="X174" s="3" t="str">
        <f t="shared" si="107"/>
        <v/>
      </c>
      <c r="Y174" s="3" t="str">
        <f t="shared" si="108"/>
        <v>21.0%,25.9%,45.2%,8.0%</v>
      </c>
    </row>
    <row r="175" spans="2:25" x14ac:dyDescent="0.3">
      <c r="N175" s="3" t="str">
        <f ca="1">"["&amp;N174&amp;"]"</f>
        <v>[51221,52221,53221,51311,52311,53311,51321,52321,53321,91001,91003,91005,91101,91103,91105,91201,91203,91205,91002,91004,91006,91102,91104,91106,91202,91204,91206,92001,92003,92005,92101,92103,92105,92201,92203,92205,92002,92004,92006,92102,92104,92106,92202,92204,92206]</v>
      </c>
      <c r="O175" s="3" t="str">
        <f>"["&amp;O174&amp;"]"</f>
        <v>[695,695,695,584,584,584,274,274,274,250,250,250,250,250,250,250,250,250,250,250,250,250,250,250,250,250,250,44,44,44,44,44,44,44,44,44,44,44,44,44,44,44,44,44,44]</v>
      </c>
      <c r="P175" s="3" t="str">
        <f>"["&amp;P174&amp;"]"</f>
        <v>[(1,2),(1,2),(1,2),(1,1),(1,1),(1,1),(1,1),(1,1),(1,1),(1,1),(1,1),(1,1),(1,1),(1,1),(1,1),(1,1),(1,1),(1,1),(1,1),(1,1),(1,1),(1,1),(1,1),(1,1),(1,1),(1,1),(1,1),(1,1),(1,1),(1,1),(1,1),(1,1),(1,1),(1,1),(1,1),(1,1),(1,1),(1,1),(1,1),(1,1),(1,1),(1,1),(1,1),(1,1),(1,1)]</v>
      </c>
      <c r="V175" s="3" t="str">
        <f>"["&amp;V174&amp;"]"</f>
        <v>[CHEST_ITEM_TYPE_T2_SHARD,CHEST_ITEM_TYPE_T3_SHARD,CHEST_ITEM_TYPE_T1_PART,CHEST_ITEM_TYPE_T2_PART]</v>
      </c>
      <c r="Y175" s="3" t="str">
        <f>"["&amp;Y174&amp;"]"</f>
        <v>[21.0%,25.9%,45.2%,8.0%]</v>
      </c>
    </row>
    <row r="177" spans="2:25" x14ac:dyDescent="0.3">
      <c r="B177" s="2" t="str">
        <f>数据源!K209</f>
        <v>联赛等级</v>
      </c>
      <c r="C177" s="2" t="str">
        <f>数据源!L209</f>
        <v>道具名称</v>
      </c>
      <c r="D177" s="2" t="str">
        <f>数据源!M209</f>
        <v>对应大类</v>
      </c>
      <c r="E177" s="2" t="str">
        <f>数据源!N209</f>
        <v>道具价值</v>
      </c>
      <c r="F177" s="2" t="str">
        <f>数据源!O209</f>
        <v>抽取个数</v>
      </c>
      <c r="G177" s="2" t="str">
        <f>数据源!P209</f>
        <v>价值比例</v>
      </c>
      <c r="H177" s="2" t="str">
        <f>数据源!Q209</f>
        <v>产出概率</v>
      </c>
      <c r="I177" s="2" t="str">
        <f>数据源!R209</f>
        <v>权重值</v>
      </c>
      <c r="J177" s="7" t="s">
        <v>234</v>
      </c>
      <c r="K177" s="7" t="s">
        <v>235</v>
      </c>
      <c r="L177" s="3" t="s">
        <v>222</v>
      </c>
      <c r="M177" s="3" t="s">
        <v>220</v>
      </c>
      <c r="N177" s="3" t="s">
        <v>224</v>
      </c>
      <c r="O177" s="3" t="s">
        <v>225</v>
      </c>
      <c r="P177" s="3" t="s">
        <v>226</v>
      </c>
      <c r="Q177" s="8" t="s">
        <v>244</v>
      </c>
      <c r="R177" s="8" t="s">
        <v>245</v>
      </c>
      <c r="S177" s="8" t="s">
        <v>246</v>
      </c>
    </row>
    <row r="178" spans="2:25" x14ac:dyDescent="0.3">
      <c r="B178" s="2">
        <f>数据源!K210</f>
        <v>6</v>
      </c>
      <c r="C178" s="2" t="str">
        <f>数据源!L210</f>
        <v>Puma</v>
      </c>
      <c r="D178" s="2" t="str">
        <f>数据源!M210</f>
        <v>坦克碎片</v>
      </c>
      <c r="E178" s="2">
        <f>数据源!N210</f>
        <v>38</v>
      </c>
      <c r="F178" s="2">
        <f>数据源!O210</f>
        <v>1.5</v>
      </c>
      <c r="G178" s="2">
        <f>数据源!P210</f>
        <v>8.7599999999999997E-2</v>
      </c>
      <c r="H178" s="2">
        <f>数据源!Q210</f>
        <v>7.6842105263157892E-2</v>
      </c>
      <c r="I178" s="2">
        <f>数据源!R210</f>
        <v>768</v>
      </c>
      <c r="J178" s="3">
        <f>ROUNDUP(IF(F178&gt;1,F178-ROUNDDOWN(SQRT(F178),0),F178),0)</f>
        <v>1</v>
      </c>
      <c r="K178" s="3">
        <f>F178*2-J178</f>
        <v>2</v>
      </c>
      <c r="L178" s="3" t="str">
        <f>RIGHT(D178,2)</f>
        <v>碎片</v>
      </c>
      <c r="M178" s="3">
        <f ca="1">IF(OR(L178="坦克",L178="碎片"),VLOOKUP(C178,INDIRECT("坦克ID"),MATCH(L178&amp;"ID",INDIRECT("坦克标头"),0),FALSE),VLOOKUP(C178,INDIRECT(L178&amp;"ID"),2,FALSE))</f>
        <v>51221</v>
      </c>
      <c r="N178" s="3">
        <f ca="1">M178</f>
        <v>51221</v>
      </c>
      <c r="O178" s="3">
        <f>I178</f>
        <v>768</v>
      </c>
      <c r="P178" s="1" t="str">
        <f>"("&amp;J178&amp;","&amp;K178&amp;")"</f>
        <v>(1,2)</v>
      </c>
      <c r="Q178" s="3" t="str">
        <f>IF(D178="坦克碎片",VLOOKUP(C178,道具信息!$N$2:$O$291,2,FALSE)&amp;"碎片",VLOOKUP(C178,道具信息!$N$2:$O$291,2,FALSE))</f>
        <v>T2坦克碎片</v>
      </c>
      <c r="R178" s="3">
        <f t="shared" ref="R178:R209" si="118">SUMIFS(I:I,Q:Q,Q178,B:B,B178)</f>
        <v>2304</v>
      </c>
      <c r="S178" s="11">
        <f t="shared" ref="S178:S209" si="119">ROUND(R178/SUMIF(B:B,B178,I:I),3)</f>
        <v>0.23100000000000001</v>
      </c>
      <c r="T178" s="3" t="str">
        <f>VLOOKUP(Q178,道具信息!$Q$3:$S$20,2,FALSE)</f>
        <v>CHEST_ITEM_TYPE_T2_SHARD</v>
      </c>
      <c r="U178" s="3" t="str">
        <f>T178</f>
        <v>CHEST_ITEM_TYPE_T2_SHARD</v>
      </c>
      <c r="V178" s="3" t="str">
        <f>U178</f>
        <v>CHEST_ITEM_TYPE_T2_SHARD</v>
      </c>
      <c r="W178" s="13">
        <f>IF(U178&lt;&gt;"",ROUND(S178*100%,3),"")</f>
        <v>0.23100000000000001</v>
      </c>
      <c r="X178" s="3" t="str">
        <f>TEXT(W178,"0.0%")</f>
        <v>23.1%</v>
      </c>
      <c r="Y178" s="3" t="str">
        <f>X178</f>
        <v>23.1%</v>
      </c>
    </row>
    <row r="179" spans="2:25" x14ac:dyDescent="0.3">
      <c r="B179" s="2">
        <f>数据源!K211</f>
        <v>6</v>
      </c>
      <c r="C179" s="2" t="str">
        <f>数据源!L211</f>
        <v>四号</v>
      </c>
      <c r="D179" s="2" t="str">
        <f>数据源!M211</f>
        <v>坦克碎片</v>
      </c>
      <c r="E179" s="2">
        <f>数据源!N211</f>
        <v>38</v>
      </c>
      <c r="F179" s="2">
        <f>数据源!O211</f>
        <v>1.5</v>
      </c>
      <c r="G179" s="2">
        <f>数据源!P211</f>
        <v>8.7599999999999997E-2</v>
      </c>
      <c r="H179" s="2">
        <f>数据源!Q211</f>
        <v>7.6842105263157892E-2</v>
      </c>
      <c r="I179" s="2">
        <f>数据源!R211</f>
        <v>768</v>
      </c>
      <c r="J179" s="3">
        <f t="shared" ref="J179:J204" si="120">ROUNDUP(IF(F179&gt;1,F179-ROUNDDOWN(SQRT(F179),0),F179),0)</f>
        <v>1</v>
      </c>
      <c r="K179" s="3">
        <f t="shared" ref="K179:K204" si="121">F179*2-J179</f>
        <v>2</v>
      </c>
      <c r="L179" s="3" t="str">
        <f t="shared" ref="L179:L201" si="122">RIGHT(D179,2)</f>
        <v>碎片</v>
      </c>
      <c r="M179" s="3">
        <f t="shared" ref="M179:M201" ca="1" si="123">IF(OR(L179="坦克",L179="碎片"),VLOOKUP(C179,INDIRECT("坦克ID"),MATCH(L179&amp;"ID",INDIRECT("坦克标头"),0),FALSE),VLOOKUP(C179,INDIRECT(L179&amp;"ID"),2,FALSE))</f>
        <v>52221</v>
      </c>
      <c r="N179" s="3" t="str">
        <f ca="1">N178&amp;","&amp;M179</f>
        <v>51221,52221</v>
      </c>
      <c r="O179" s="3" t="str">
        <f>O178&amp;","&amp;I179</f>
        <v>768,768</v>
      </c>
      <c r="P179" s="1" t="str">
        <f>P178&amp;","&amp;"("&amp;J179&amp;","&amp;K179&amp;")"</f>
        <v>(1,2),(1,2)</v>
      </c>
      <c r="Q179" s="3" t="str">
        <f>IF(D179="坦克碎片",VLOOKUP(C179,道具信息!$N$2:$O$291,2,FALSE)&amp;"碎片",VLOOKUP(C179,道具信息!$N$2:$O$291,2,FALSE))</f>
        <v>T2坦克碎片</v>
      </c>
      <c r="R179" s="3">
        <f t="shared" si="118"/>
        <v>2304</v>
      </c>
      <c r="S179" s="11">
        <f t="shared" si="119"/>
        <v>0.23100000000000001</v>
      </c>
      <c r="T179" s="3" t="str">
        <f>VLOOKUP(Q179,道具信息!$Q$3:$S$20,2,FALSE)</f>
        <v>CHEST_ITEM_TYPE_T2_SHARD</v>
      </c>
      <c r="U179" s="3" t="str">
        <f>IF(COUNTIF(U$178:U178,T179)=0,T179,"")</f>
        <v/>
      </c>
      <c r="V179" s="3" t="str">
        <f>IF(U179&lt;&gt;"",V178&amp;","&amp;U179,V178)</f>
        <v>CHEST_ITEM_TYPE_T2_SHARD</v>
      </c>
      <c r="W179" s="13" t="str">
        <f t="shared" ref="W179:W181" si="124">IF(U179&lt;&gt;"",ROUND(S179*100%,3),"")</f>
        <v/>
      </c>
      <c r="X179" s="3" t="str">
        <f t="shared" ref="X179:X181" si="125">TEXT(W179,"0.0%")</f>
        <v/>
      </c>
      <c r="Y179" s="3" t="str">
        <f>IF(X179&lt;&gt;"",Y178&amp;","&amp;X179,Y178)</f>
        <v>23.1%</v>
      </c>
    </row>
    <row r="180" spans="2:25" x14ac:dyDescent="0.3">
      <c r="B180" s="2">
        <f>数据源!K212</f>
        <v>6</v>
      </c>
      <c r="C180" s="2" t="str">
        <f>数据源!L212</f>
        <v>丘吉尔</v>
      </c>
      <c r="D180" s="2" t="str">
        <f>数据源!M212</f>
        <v>坦克碎片</v>
      </c>
      <c r="E180" s="2">
        <f>数据源!N212</f>
        <v>38</v>
      </c>
      <c r="F180" s="2">
        <f>数据源!O212</f>
        <v>1.5</v>
      </c>
      <c r="G180" s="2">
        <f>数据源!P212</f>
        <v>8.7599999999999997E-2</v>
      </c>
      <c r="H180" s="2">
        <f>数据源!Q212</f>
        <v>7.6842105263157892E-2</v>
      </c>
      <c r="I180" s="2">
        <f>数据源!R212</f>
        <v>768</v>
      </c>
      <c r="J180" s="3">
        <f t="shared" si="120"/>
        <v>1</v>
      </c>
      <c r="K180" s="3">
        <f t="shared" si="121"/>
        <v>2</v>
      </c>
      <c r="L180" s="3" t="str">
        <f t="shared" si="122"/>
        <v>碎片</v>
      </c>
      <c r="M180" s="3">
        <f t="shared" ca="1" si="123"/>
        <v>53221</v>
      </c>
      <c r="N180" s="3" t="str">
        <f t="shared" ref="N180:N201" ca="1" si="126">N179&amp;","&amp;M180</f>
        <v>51221,52221,53221</v>
      </c>
      <c r="O180" s="3" t="str">
        <f t="shared" ref="O180:O201" si="127">O179&amp;","&amp;I180</f>
        <v>768,768,768</v>
      </c>
      <c r="P180" s="1" t="str">
        <f t="shared" ref="P180:P201" si="128">P179&amp;","&amp;"("&amp;J180&amp;","&amp;K180&amp;")"</f>
        <v>(1,2),(1,2),(1,2)</v>
      </c>
      <c r="Q180" s="3" t="str">
        <f>IF(D180="坦克碎片",VLOOKUP(C180,道具信息!$N$2:$O$291,2,FALSE)&amp;"碎片",VLOOKUP(C180,道具信息!$N$2:$O$291,2,FALSE))</f>
        <v>T2坦克碎片</v>
      </c>
      <c r="R180" s="3">
        <f t="shared" si="118"/>
        <v>2304</v>
      </c>
      <c r="S180" s="11">
        <f t="shared" si="119"/>
        <v>0.23100000000000001</v>
      </c>
      <c r="T180" s="3" t="str">
        <f>VLOOKUP(Q180,道具信息!$Q$3:$S$20,2,FALSE)</f>
        <v>CHEST_ITEM_TYPE_T2_SHARD</v>
      </c>
      <c r="U180" s="3" t="str">
        <f>IF(COUNTIF(U$178:U179,T180)=0,T180,"")</f>
        <v/>
      </c>
      <c r="V180" s="3" t="str">
        <f t="shared" ref="V180:V181" si="129">IF(U180&lt;&gt;"",V179&amp;","&amp;U180,V179)</f>
        <v>CHEST_ITEM_TYPE_T2_SHARD</v>
      </c>
      <c r="W180" s="13" t="str">
        <f t="shared" si="124"/>
        <v/>
      </c>
      <c r="X180" s="3" t="str">
        <f t="shared" si="125"/>
        <v/>
      </c>
      <c r="Y180" s="3" t="str">
        <f t="shared" ref="Y180:Y181" si="130">IF(X180&lt;&gt;"",Y179&amp;","&amp;X180,Y179)</f>
        <v>23.1%</v>
      </c>
    </row>
    <row r="181" spans="2:25" x14ac:dyDescent="0.3">
      <c r="B181" s="2">
        <f>数据源!K213</f>
        <v>6</v>
      </c>
      <c r="C181" s="2" t="str">
        <f>数据源!L213</f>
        <v>35(t)</v>
      </c>
      <c r="D181" s="2" t="str">
        <f>数据源!M213</f>
        <v>坦克碎片</v>
      </c>
      <c r="E181" s="2">
        <f>数据源!N213</f>
        <v>47</v>
      </c>
      <c r="F181" s="2">
        <f>数据源!O213</f>
        <v>1</v>
      </c>
      <c r="G181" s="2">
        <f>数据源!P213</f>
        <v>7.2999999999999995E-2</v>
      </c>
      <c r="H181" s="2">
        <f>数据源!Q213</f>
        <v>7.7659574468085107E-2</v>
      </c>
      <c r="I181" s="2">
        <f>数据源!R213</f>
        <v>777</v>
      </c>
      <c r="J181" s="3">
        <f t="shared" si="120"/>
        <v>1</v>
      </c>
      <c r="K181" s="3">
        <f t="shared" si="121"/>
        <v>1</v>
      </c>
      <c r="L181" s="3" t="str">
        <f t="shared" si="122"/>
        <v>碎片</v>
      </c>
      <c r="M181" s="3">
        <f t="shared" ca="1" si="123"/>
        <v>51311</v>
      </c>
      <c r="N181" s="3" t="str">
        <f t="shared" ca="1" si="126"/>
        <v>51221,52221,53221,51311</v>
      </c>
      <c r="O181" s="3" t="str">
        <f t="shared" si="127"/>
        <v>768,768,768,777</v>
      </c>
      <c r="P181" s="1" t="str">
        <f t="shared" si="128"/>
        <v>(1,2),(1,2),(1,2),(1,1)</v>
      </c>
      <c r="Q181" s="3" t="str">
        <f>IF(D181="坦克碎片",VLOOKUP(C181,道具信息!$N$2:$O$291,2,FALSE)&amp;"碎片",VLOOKUP(C181,道具信息!$N$2:$O$291,2,FALSE))</f>
        <v>T3坦克碎片</v>
      </c>
      <c r="R181" s="3">
        <f t="shared" si="118"/>
        <v>3729</v>
      </c>
      <c r="S181" s="11">
        <f t="shared" si="119"/>
        <v>0.374</v>
      </c>
      <c r="T181" s="3" t="str">
        <f>VLOOKUP(Q181,道具信息!$Q$3:$S$20,2,FALSE)</f>
        <v>CHEST_ITEM_TYPE_T3_SHARD</v>
      </c>
      <c r="U181" s="3" t="str">
        <f>IF(COUNTIF(U$178:U180,T181)=0,T181,"")</f>
        <v>CHEST_ITEM_TYPE_T3_SHARD</v>
      </c>
      <c r="V181" s="3" t="str">
        <f t="shared" si="129"/>
        <v>CHEST_ITEM_TYPE_T2_SHARD,CHEST_ITEM_TYPE_T3_SHARD</v>
      </c>
      <c r="W181" s="13">
        <f t="shared" si="124"/>
        <v>0.374</v>
      </c>
      <c r="X181" s="3" t="str">
        <f t="shared" si="125"/>
        <v>37.4%</v>
      </c>
      <c r="Y181" s="3" t="str">
        <f t="shared" si="130"/>
        <v>23.1%,37.4%</v>
      </c>
    </row>
    <row r="182" spans="2:25" x14ac:dyDescent="0.3">
      <c r="B182" s="2">
        <f>数据源!K214</f>
        <v>6</v>
      </c>
      <c r="C182" s="2" t="str">
        <f>数据源!L214</f>
        <v>玛蒂尔达</v>
      </c>
      <c r="D182" s="2" t="str">
        <f>数据源!M214</f>
        <v>坦克碎片</v>
      </c>
      <c r="E182" s="2">
        <f>数据源!N214</f>
        <v>47</v>
      </c>
      <c r="F182" s="2">
        <f>数据源!O214</f>
        <v>1</v>
      </c>
      <c r="G182" s="2">
        <f>数据源!P214</f>
        <v>7.2999999999999995E-2</v>
      </c>
      <c r="H182" s="2">
        <f>数据源!Q214</f>
        <v>7.7659574468085107E-2</v>
      </c>
      <c r="I182" s="2">
        <f>数据源!R214</f>
        <v>777</v>
      </c>
      <c r="J182" s="3">
        <f t="shared" si="120"/>
        <v>1</v>
      </c>
      <c r="K182" s="3">
        <f t="shared" si="121"/>
        <v>1</v>
      </c>
      <c r="L182" s="3" t="str">
        <f t="shared" si="122"/>
        <v>碎片</v>
      </c>
      <c r="M182" s="3">
        <f t="shared" ca="1" si="123"/>
        <v>52311</v>
      </c>
      <c r="N182" s="3" t="str">
        <f t="shared" ca="1" si="126"/>
        <v>51221,52221,53221,51311,52311</v>
      </c>
      <c r="O182" s="3" t="str">
        <f t="shared" si="127"/>
        <v>768,768,768,777,777</v>
      </c>
      <c r="P182" s="1" t="str">
        <f t="shared" si="128"/>
        <v>(1,2),(1,2),(1,2),(1,1),(1,1)</v>
      </c>
      <c r="Q182" s="3" t="str">
        <f>IF(D182="坦克碎片",VLOOKUP(C182,道具信息!$N$2:$O$291,2,FALSE)&amp;"碎片",VLOOKUP(C182,道具信息!$N$2:$O$291,2,FALSE))</f>
        <v>T3坦克碎片</v>
      </c>
      <c r="R182" s="3">
        <f t="shared" si="118"/>
        <v>3729</v>
      </c>
      <c r="S182" s="11">
        <f t="shared" si="119"/>
        <v>0.374</v>
      </c>
      <c r="T182" s="3" t="str">
        <f>VLOOKUP(Q182,道具信息!$Q$3:$S$20,2,FALSE)</f>
        <v>CHEST_ITEM_TYPE_T3_SHARD</v>
      </c>
      <c r="U182" s="3" t="str">
        <f>IF(COUNTIF(U$178:U181,T182)=0,T182,"")</f>
        <v/>
      </c>
      <c r="V182" s="3" t="str">
        <f t="shared" ref="V182:V231" si="131">IF(U182&lt;&gt;"",V181&amp;","&amp;U182,V181)</f>
        <v>CHEST_ITEM_TYPE_T2_SHARD,CHEST_ITEM_TYPE_T3_SHARD</v>
      </c>
      <c r="W182" s="13" t="str">
        <f t="shared" ref="W182:W231" si="132">IF(U182&lt;&gt;"",ROUND(S182*100%,3),"")</f>
        <v/>
      </c>
      <c r="X182" s="3" t="str">
        <f t="shared" ref="X182:X231" si="133">TEXT(W182,"0.0%")</f>
        <v/>
      </c>
      <c r="Y182" s="3" t="str">
        <f t="shared" ref="Y182:Y231" si="134">IF(X182&lt;&gt;"",Y181&amp;","&amp;X182,Y181)</f>
        <v>23.1%,37.4%</v>
      </c>
    </row>
    <row r="183" spans="2:25" x14ac:dyDescent="0.3">
      <c r="B183" s="2">
        <f>数据源!K215</f>
        <v>6</v>
      </c>
      <c r="C183" s="2" t="str">
        <f>数据源!L215</f>
        <v>黑豹</v>
      </c>
      <c r="D183" s="2" t="str">
        <f>数据源!M215</f>
        <v>坦克碎片</v>
      </c>
      <c r="E183" s="2">
        <f>数据源!N215</f>
        <v>47</v>
      </c>
      <c r="F183" s="2">
        <f>数据源!O215</f>
        <v>1</v>
      </c>
      <c r="G183" s="2">
        <f>数据源!P215</f>
        <v>7.2999999999999995E-2</v>
      </c>
      <c r="H183" s="2">
        <f>数据源!Q215</f>
        <v>7.7659574468085107E-2</v>
      </c>
      <c r="I183" s="2">
        <f>数据源!R215</f>
        <v>777</v>
      </c>
      <c r="J183" s="3">
        <f t="shared" si="120"/>
        <v>1</v>
      </c>
      <c r="K183" s="3">
        <f t="shared" si="121"/>
        <v>1</v>
      </c>
      <c r="L183" s="3" t="str">
        <f t="shared" si="122"/>
        <v>碎片</v>
      </c>
      <c r="M183" s="3">
        <f t="shared" ca="1" si="123"/>
        <v>53311</v>
      </c>
      <c r="N183" s="3" t="str">
        <f t="shared" ca="1" si="126"/>
        <v>51221,52221,53221,51311,52311,53311</v>
      </c>
      <c r="O183" s="3" t="str">
        <f t="shared" si="127"/>
        <v>768,768,768,777,777,777</v>
      </c>
      <c r="P183" s="1" t="str">
        <f t="shared" si="128"/>
        <v>(1,2),(1,2),(1,2),(1,1),(1,1),(1,1)</v>
      </c>
      <c r="Q183" s="3" t="str">
        <f>IF(D183="坦克碎片",VLOOKUP(C183,道具信息!$N$2:$O$291,2,FALSE)&amp;"碎片",VLOOKUP(C183,道具信息!$N$2:$O$291,2,FALSE))</f>
        <v>T3坦克碎片</v>
      </c>
      <c r="R183" s="3">
        <f t="shared" si="118"/>
        <v>3729</v>
      </c>
      <c r="S183" s="11">
        <f t="shared" si="119"/>
        <v>0.374</v>
      </c>
      <c r="T183" s="3" t="str">
        <f>VLOOKUP(Q183,道具信息!$Q$3:$S$20,2,FALSE)</f>
        <v>CHEST_ITEM_TYPE_T3_SHARD</v>
      </c>
      <c r="U183" s="3" t="str">
        <f>IF(COUNTIF(U$178:U182,T183)=0,T183,"")</f>
        <v/>
      </c>
      <c r="V183" s="3" t="str">
        <f t="shared" si="131"/>
        <v>CHEST_ITEM_TYPE_T2_SHARD,CHEST_ITEM_TYPE_T3_SHARD</v>
      </c>
      <c r="W183" s="13" t="str">
        <f t="shared" si="132"/>
        <v/>
      </c>
      <c r="X183" s="3" t="str">
        <f t="shared" si="133"/>
        <v/>
      </c>
      <c r="Y183" s="3" t="str">
        <f t="shared" si="134"/>
        <v>23.1%,37.4%</v>
      </c>
    </row>
    <row r="184" spans="2:25" x14ac:dyDescent="0.3">
      <c r="B184" s="2">
        <f>数据源!K216</f>
        <v>6</v>
      </c>
      <c r="C184" s="2" t="str">
        <f>数据源!L216</f>
        <v>十字军</v>
      </c>
      <c r="D184" s="2" t="str">
        <f>数据源!M216</f>
        <v>坦克碎片</v>
      </c>
      <c r="E184" s="2">
        <f>数据源!N216</f>
        <v>62.666666666666657</v>
      </c>
      <c r="F184" s="2">
        <f>数据源!O216</f>
        <v>1</v>
      </c>
      <c r="G184" s="2">
        <f>数据源!P216</f>
        <v>5.8400000000000001E-2</v>
      </c>
      <c r="H184" s="2">
        <f>数据源!Q216</f>
        <v>4.6595744680851071E-2</v>
      </c>
      <c r="I184" s="2">
        <f>数据源!R216</f>
        <v>466</v>
      </c>
      <c r="J184" s="3">
        <f t="shared" si="120"/>
        <v>1</v>
      </c>
      <c r="K184" s="3">
        <f t="shared" si="121"/>
        <v>1</v>
      </c>
      <c r="L184" s="3" t="str">
        <f t="shared" si="122"/>
        <v>碎片</v>
      </c>
      <c r="M184" s="3">
        <f t="shared" ca="1" si="123"/>
        <v>51321</v>
      </c>
      <c r="N184" s="3" t="str">
        <f t="shared" ca="1" si="126"/>
        <v>51221,52221,53221,51311,52311,53311,51321</v>
      </c>
      <c r="O184" s="3" t="str">
        <f t="shared" si="127"/>
        <v>768,768,768,777,777,777,466</v>
      </c>
      <c r="P184" s="1" t="str">
        <f t="shared" si="128"/>
        <v>(1,2),(1,2),(1,2),(1,1),(1,1),(1,1),(1,1)</v>
      </c>
      <c r="Q184" s="3" t="str">
        <f>IF(D184="坦克碎片",VLOOKUP(C184,道具信息!$N$2:$O$291,2,FALSE)&amp;"碎片",VLOOKUP(C184,道具信息!$N$2:$O$291,2,FALSE))</f>
        <v>T3坦克碎片</v>
      </c>
      <c r="R184" s="3">
        <f t="shared" si="118"/>
        <v>3729</v>
      </c>
      <c r="S184" s="11">
        <f t="shared" si="119"/>
        <v>0.374</v>
      </c>
      <c r="T184" s="3" t="str">
        <f>VLOOKUP(Q184,道具信息!$Q$3:$S$20,2,FALSE)</f>
        <v>CHEST_ITEM_TYPE_T3_SHARD</v>
      </c>
      <c r="U184" s="3" t="str">
        <f>IF(COUNTIF(U$178:U183,T184)=0,T184,"")</f>
        <v/>
      </c>
      <c r="V184" s="3" t="str">
        <f t="shared" si="131"/>
        <v>CHEST_ITEM_TYPE_T2_SHARD,CHEST_ITEM_TYPE_T3_SHARD</v>
      </c>
      <c r="W184" s="13" t="str">
        <f t="shared" si="132"/>
        <v/>
      </c>
      <c r="X184" s="3" t="str">
        <f t="shared" si="133"/>
        <v/>
      </c>
      <c r="Y184" s="3" t="str">
        <f t="shared" si="134"/>
        <v>23.1%,37.4%</v>
      </c>
    </row>
    <row r="185" spans="2:25" x14ac:dyDescent="0.3">
      <c r="B185" s="2">
        <f>数据源!K217</f>
        <v>6</v>
      </c>
      <c r="C185" s="2" t="str">
        <f>数据源!L217</f>
        <v>谢尔曼</v>
      </c>
      <c r="D185" s="2" t="str">
        <f>数据源!M217</f>
        <v>坦克碎片</v>
      </c>
      <c r="E185" s="2">
        <f>数据源!N217</f>
        <v>62.666666666666657</v>
      </c>
      <c r="F185" s="2">
        <f>数据源!O217</f>
        <v>1</v>
      </c>
      <c r="G185" s="2">
        <f>数据源!P217</f>
        <v>5.8400000000000001E-2</v>
      </c>
      <c r="H185" s="2">
        <f>数据源!Q217</f>
        <v>4.6595744680851071E-2</v>
      </c>
      <c r="I185" s="2">
        <f>数据源!R217</f>
        <v>466</v>
      </c>
      <c r="J185" s="3">
        <f t="shared" si="120"/>
        <v>1</v>
      </c>
      <c r="K185" s="3">
        <f t="shared" si="121"/>
        <v>1</v>
      </c>
      <c r="L185" s="3" t="str">
        <f t="shared" si="122"/>
        <v>碎片</v>
      </c>
      <c r="M185" s="3">
        <f t="shared" ca="1" si="123"/>
        <v>52321</v>
      </c>
      <c r="N185" s="3" t="str">
        <f t="shared" ca="1" si="126"/>
        <v>51221,52221,53221,51311,52311,53311,51321,52321</v>
      </c>
      <c r="O185" s="3" t="str">
        <f t="shared" si="127"/>
        <v>768,768,768,777,777,777,466,466</v>
      </c>
      <c r="P185" s="1" t="str">
        <f t="shared" si="128"/>
        <v>(1,2),(1,2),(1,2),(1,1),(1,1),(1,1),(1,1),(1,1)</v>
      </c>
      <c r="Q185" s="3" t="str">
        <f>IF(D185="坦克碎片",VLOOKUP(C185,道具信息!$N$2:$O$291,2,FALSE)&amp;"碎片",VLOOKUP(C185,道具信息!$N$2:$O$291,2,FALSE))</f>
        <v>T3坦克碎片</v>
      </c>
      <c r="R185" s="3">
        <f t="shared" si="118"/>
        <v>3729</v>
      </c>
      <c r="S185" s="11">
        <f t="shared" si="119"/>
        <v>0.374</v>
      </c>
      <c r="T185" s="3" t="str">
        <f>VLOOKUP(Q185,道具信息!$Q$3:$S$20,2,FALSE)</f>
        <v>CHEST_ITEM_TYPE_T3_SHARD</v>
      </c>
      <c r="U185" s="3" t="str">
        <f>IF(COUNTIF(U$178:U184,T185)=0,T185,"")</f>
        <v/>
      </c>
      <c r="V185" s="3" t="str">
        <f t="shared" si="131"/>
        <v>CHEST_ITEM_TYPE_T2_SHARD,CHEST_ITEM_TYPE_T3_SHARD</v>
      </c>
      <c r="W185" s="13" t="str">
        <f t="shared" si="132"/>
        <v/>
      </c>
      <c r="X185" s="3" t="str">
        <f t="shared" si="133"/>
        <v/>
      </c>
      <c r="Y185" s="3" t="str">
        <f t="shared" si="134"/>
        <v>23.1%,37.4%</v>
      </c>
    </row>
    <row r="186" spans="2:25" x14ac:dyDescent="0.3">
      <c r="B186" s="2">
        <f>数据源!K218</f>
        <v>6</v>
      </c>
      <c r="C186" s="2" t="str">
        <f>数据源!L218</f>
        <v>虎式</v>
      </c>
      <c r="D186" s="2" t="str">
        <f>数据源!M218</f>
        <v>坦克碎片</v>
      </c>
      <c r="E186" s="2">
        <f>数据源!N218</f>
        <v>62.666666666666657</v>
      </c>
      <c r="F186" s="2">
        <f>数据源!O218</f>
        <v>1</v>
      </c>
      <c r="G186" s="2">
        <f>数据源!P218</f>
        <v>5.8400000000000001E-2</v>
      </c>
      <c r="H186" s="2">
        <f>数据源!Q218</f>
        <v>4.6595744680851071E-2</v>
      </c>
      <c r="I186" s="2">
        <f>数据源!R218</f>
        <v>466</v>
      </c>
      <c r="J186" s="3">
        <f t="shared" si="120"/>
        <v>1</v>
      </c>
      <c r="K186" s="3">
        <f t="shared" si="121"/>
        <v>1</v>
      </c>
      <c r="L186" s="3" t="str">
        <f t="shared" si="122"/>
        <v>碎片</v>
      </c>
      <c r="M186" s="3">
        <f t="shared" ca="1" si="123"/>
        <v>53321</v>
      </c>
      <c r="N186" s="3" t="str">
        <f t="shared" ca="1" si="126"/>
        <v>51221,52221,53221,51311,52311,53311,51321,52321,53321</v>
      </c>
      <c r="O186" s="3" t="str">
        <f t="shared" si="127"/>
        <v>768,768,768,777,777,777,466,466,466</v>
      </c>
      <c r="P186" s="1" t="str">
        <f t="shared" si="128"/>
        <v>(1,2),(1,2),(1,2),(1,1),(1,1),(1,1),(1,1),(1,1),(1,1)</v>
      </c>
      <c r="Q186" s="3" t="str">
        <f>IF(D186="坦克碎片",VLOOKUP(C186,道具信息!$N$2:$O$291,2,FALSE)&amp;"碎片",VLOOKUP(C186,道具信息!$N$2:$O$291,2,FALSE))</f>
        <v>T3坦克碎片</v>
      </c>
      <c r="R186" s="3">
        <f t="shared" si="118"/>
        <v>3729</v>
      </c>
      <c r="S186" s="11">
        <f t="shared" si="119"/>
        <v>0.374</v>
      </c>
      <c r="T186" s="3" t="str">
        <f>VLOOKUP(Q186,道具信息!$Q$3:$S$20,2,FALSE)</f>
        <v>CHEST_ITEM_TYPE_T3_SHARD</v>
      </c>
      <c r="U186" s="3" t="str">
        <f>IF(COUNTIF(U$178:U185,T186)=0,T186,"")</f>
        <v/>
      </c>
      <c r="V186" s="3" t="str">
        <f t="shared" si="131"/>
        <v>CHEST_ITEM_TYPE_T2_SHARD,CHEST_ITEM_TYPE_T3_SHARD</v>
      </c>
      <c r="W186" s="13" t="str">
        <f t="shared" si="132"/>
        <v/>
      </c>
      <c r="X186" s="3" t="str">
        <f t="shared" si="133"/>
        <v/>
      </c>
      <c r="Y186" s="3" t="str">
        <f t="shared" si="134"/>
        <v>23.1%,37.4%</v>
      </c>
    </row>
    <row r="187" spans="2:25" x14ac:dyDescent="0.3">
      <c r="B187" s="2">
        <f>数据源!K219</f>
        <v>6</v>
      </c>
      <c r="C187" s="2" t="str">
        <f>数据源!L219</f>
        <v>T1LP1</v>
      </c>
      <c r="D187" s="2" t="str">
        <f>数据源!M219</f>
        <v>部件</v>
      </c>
      <c r="E187" s="2">
        <f>数据源!N219</f>
        <v>25</v>
      </c>
      <c r="F187" s="2">
        <f>数据源!O219</f>
        <v>1</v>
      </c>
      <c r="G187" s="2">
        <f>数据源!P219</f>
        <v>9.1999999999999998E-3</v>
      </c>
      <c r="H187" s="2">
        <f>数据源!Q219</f>
        <v>1.84E-2</v>
      </c>
      <c r="I187" s="2">
        <f>数据源!R219</f>
        <v>184</v>
      </c>
      <c r="J187" s="3">
        <f t="shared" si="120"/>
        <v>1</v>
      </c>
      <c r="K187" s="3">
        <f t="shared" si="121"/>
        <v>1</v>
      </c>
      <c r="L187" s="3" t="str">
        <f t="shared" si="122"/>
        <v>部件</v>
      </c>
      <c r="M187" s="3">
        <f t="shared" ca="1" si="123"/>
        <v>91001</v>
      </c>
      <c r="N187" s="3" t="str">
        <f t="shared" ca="1" si="126"/>
        <v>51221,52221,53221,51311,52311,53311,51321,52321,53321,91001</v>
      </c>
      <c r="O187" s="3" t="str">
        <f t="shared" si="127"/>
        <v>768,768,768,777,777,777,466,466,466,184</v>
      </c>
      <c r="P187" s="1" t="str">
        <f t="shared" si="128"/>
        <v>(1,2),(1,2),(1,2),(1,1),(1,1),(1,1),(1,1),(1,1),(1,1),(1,1)</v>
      </c>
      <c r="Q187" s="3" t="str">
        <f>IF(D187="坦克碎片",VLOOKUP(C187,道具信息!$N$2:$O$291,2,FALSE)&amp;"碎片",VLOOKUP(C187,道具信息!$N$2:$O$291,2,FALSE))</f>
        <v>T1部件</v>
      </c>
      <c r="R187" s="3">
        <f t="shared" si="118"/>
        <v>3312</v>
      </c>
      <c r="S187" s="11">
        <f t="shared" si="119"/>
        <v>0.33200000000000002</v>
      </c>
      <c r="T187" s="3" t="str">
        <f>VLOOKUP(Q187,道具信息!$Q$3:$S$20,2,FALSE)</f>
        <v>CHEST_ITEM_TYPE_T1_PART</v>
      </c>
      <c r="U187" s="3" t="str">
        <f>IF(COUNTIF(U$178:U186,T187)=0,T187,"")</f>
        <v>CHEST_ITEM_TYPE_T1_PART</v>
      </c>
      <c r="V187" s="3" t="str">
        <f t="shared" si="131"/>
        <v>CHEST_ITEM_TYPE_T2_SHARD,CHEST_ITEM_TYPE_T3_SHARD,CHEST_ITEM_TYPE_T1_PART</v>
      </c>
      <c r="W187" s="13">
        <f t="shared" si="132"/>
        <v>0.33200000000000002</v>
      </c>
      <c r="X187" s="3" t="str">
        <f t="shared" si="133"/>
        <v>33.2%</v>
      </c>
      <c r="Y187" s="3" t="str">
        <f t="shared" si="134"/>
        <v>23.1%,37.4%,33.2%</v>
      </c>
    </row>
    <row r="188" spans="2:25" x14ac:dyDescent="0.3">
      <c r="B188" s="2">
        <f>数据源!K220</f>
        <v>6</v>
      </c>
      <c r="C188" s="2" t="str">
        <f>数据源!L220</f>
        <v>T1LP3</v>
      </c>
      <c r="D188" s="2" t="str">
        <f>数据源!M220</f>
        <v>部件</v>
      </c>
      <c r="E188" s="2">
        <f>数据源!N220</f>
        <v>25</v>
      </c>
      <c r="F188" s="2">
        <f>数据源!O220</f>
        <v>1</v>
      </c>
      <c r="G188" s="2">
        <f>数据源!P220</f>
        <v>9.1999999999999998E-3</v>
      </c>
      <c r="H188" s="2">
        <f>数据源!Q220</f>
        <v>1.84E-2</v>
      </c>
      <c r="I188" s="2">
        <f>数据源!R220</f>
        <v>184</v>
      </c>
      <c r="J188" s="3">
        <f t="shared" si="120"/>
        <v>1</v>
      </c>
      <c r="K188" s="3">
        <f t="shared" si="121"/>
        <v>1</v>
      </c>
      <c r="L188" s="3" t="str">
        <f t="shared" si="122"/>
        <v>部件</v>
      </c>
      <c r="M188" s="3">
        <f t="shared" ca="1" si="123"/>
        <v>91003</v>
      </c>
      <c r="N188" s="3" t="str">
        <f t="shared" ca="1" si="126"/>
        <v>51221,52221,53221,51311,52311,53311,51321,52321,53321,91001,91003</v>
      </c>
      <c r="O188" s="3" t="str">
        <f t="shared" si="127"/>
        <v>768,768,768,777,777,777,466,466,466,184,184</v>
      </c>
      <c r="P188" s="1" t="str">
        <f t="shared" si="128"/>
        <v>(1,2),(1,2),(1,2),(1,1),(1,1),(1,1),(1,1),(1,1),(1,1),(1,1),(1,1)</v>
      </c>
      <c r="Q188" s="3" t="str">
        <f>IF(D188="坦克碎片",VLOOKUP(C188,道具信息!$N$2:$O$291,2,FALSE)&amp;"碎片",VLOOKUP(C188,道具信息!$N$2:$O$291,2,FALSE))</f>
        <v>T1部件</v>
      </c>
      <c r="R188" s="3">
        <f t="shared" si="118"/>
        <v>3312</v>
      </c>
      <c r="S188" s="11">
        <f t="shared" si="119"/>
        <v>0.33200000000000002</v>
      </c>
      <c r="T188" s="3" t="str">
        <f>VLOOKUP(Q188,道具信息!$Q$3:$S$20,2,FALSE)</f>
        <v>CHEST_ITEM_TYPE_T1_PART</v>
      </c>
      <c r="U188" s="3" t="str">
        <f>IF(COUNTIF(U$178:U187,T188)=0,T188,"")</f>
        <v/>
      </c>
      <c r="V188" s="3" t="str">
        <f t="shared" si="131"/>
        <v>CHEST_ITEM_TYPE_T2_SHARD,CHEST_ITEM_TYPE_T3_SHARD,CHEST_ITEM_TYPE_T1_PART</v>
      </c>
      <c r="W188" s="13" t="str">
        <f t="shared" si="132"/>
        <v/>
      </c>
      <c r="X188" s="3" t="str">
        <f t="shared" si="133"/>
        <v/>
      </c>
      <c r="Y188" s="3" t="str">
        <f t="shared" si="134"/>
        <v>23.1%,37.4%,33.2%</v>
      </c>
    </row>
    <row r="189" spans="2:25" x14ac:dyDescent="0.3">
      <c r="B189" s="2">
        <f>数据源!K221</f>
        <v>6</v>
      </c>
      <c r="C189" s="2" t="str">
        <f>数据源!L221</f>
        <v>T1LP5</v>
      </c>
      <c r="D189" s="2" t="str">
        <f>数据源!M221</f>
        <v>部件</v>
      </c>
      <c r="E189" s="2">
        <f>数据源!N221</f>
        <v>25</v>
      </c>
      <c r="F189" s="2">
        <f>数据源!O221</f>
        <v>1</v>
      </c>
      <c r="G189" s="2">
        <f>数据源!P221</f>
        <v>9.1999999999999998E-3</v>
      </c>
      <c r="H189" s="2">
        <f>数据源!Q221</f>
        <v>1.84E-2</v>
      </c>
      <c r="I189" s="2">
        <f>数据源!R221</f>
        <v>184</v>
      </c>
      <c r="J189" s="3">
        <f t="shared" si="120"/>
        <v>1</v>
      </c>
      <c r="K189" s="3">
        <f t="shared" si="121"/>
        <v>1</v>
      </c>
      <c r="L189" s="3" t="str">
        <f t="shared" si="122"/>
        <v>部件</v>
      </c>
      <c r="M189" s="3">
        <f t="shared" ca="1" si="123"/>
        <v>91005</v>
      </c>
      <c r="N189" s="3" t="str">
        <f t="shared" ca="1" si="126"/>
        <v>51221,52221,53221,51311,52311,53311,51321,52321,53321,91001,91003,91005</v>
      </c>
      <c r="O189" s="3" t="str">
        <f t="shared" si="127"/>
        <v>768,768,768,777,777,777,466,466,466,184,184,184</v>
      </c>
      <c r="P189" s="1" t="str">
        <f t="shared" si="128"/>
        <v>(1,2),(1,2),(1,2),(1,1),(1,1),(1,1),(1,1),(1,1),(1,1),(1,1),(1,1),(1,1)</v>
      </c>
      <c r="Q189" s="3" t="str">
        <f>IF(D189="坦克碎片",VLOOKUP(C189,道具信息!$N$2:$O$291,2,FALSE)&amp;"碎片",VLOOKUP(C189,道具信息!$N$2:$O$291,2,FALSE))</f>
        <v>T1部件</v>
      </c>
      <c r="R189" s="3">
        <f t="shared" si="118"/>
        <v>3312</v>
      </c>
      <c r="S189" s="11">
        <f t="shared" si="119"/>
        <v>0.33200000000000002</v>
      </c>
      <c r="T189" s="3" t="str">
        <f>VLOOKUP(Q189,道具信息!$Q$3:$S$20,2,FALSE)</f>
        <v>CHEST_ITEM_TYPE_T1_PART</v>
      </c>
      <c r="U189" s="3" t="str">
        <f>IF(COUNTIF(U$178:U188,T189)=0,T189,"")</f>
        <v/>
      </c>
      <c r="V189" s="3" t="str">
        <f t="shared" si="131"/>
        <v>CHEST_ITEM_TYPE_T2_SHARD,CHEST_ITEM_TYPE_T3_SHARD,CHEST_ITEM_TYPE_T1_PART</v>
      </c>
      <c r="W189" s="13" t="str">
        <f t="shared" si="132"/>
        <v/>
      </c>
      <c r="X189" s="3" t="str">
        <f t="shared" si="133"/>
        <v/>
      </c>
      <c r="Y189" s="3" t="str">
        <f t="shared" si="134"/>
        <v>23.1%,37.4%,33.2%</v>
      </c>
    </row>
    <row r="190" spans="2:25" x14ac:dyDescent="0.3">
      <c r="B190" s="2">
        <f>数据源!K222</f>
        <v>6</v>
      </c>
      <c r="C190" s="2" t="str">
        <f>数据源!L222</f>
        <v>T1MP1</v>
      </c>
      <c r="D190" s="2" t="str">
        <f>数据源!M222</f>
        <v>部件</v>
      </c>
      <c r="E190" s="2">
        <f>数据源!N222</f>
        <v>25</v>
      </c>
      <c r="F190" s="2">
        <f>数据源!O222</f>
        <v>1</v>
      </c>
      <c r="G190" s="2">
        <f>数据源!P222</f>
        <v>9.1999999999999998E-3</v>
      </c>
      <c r="H190" s="2">
        <f>数据源!Q222</f>
        <v>1.84E-2</v>
      </c>
      <c r="I190" s="2">
        <f>数据源!R222</f>
        <v>184</v>
      </c>
      <c r="J190" s="3">
        <f t="shared" si="120"/>
        <v>1</v>
      </c>
      <c r="K190" s="3">
        <f t="shared" si="121"/>
        <v>1</v>
      </c>
      <c r="L190" s="3" t="str">
        <f t="shared" si="122"/>
        <v>部件</v>
      </c>
      <c r="M190" s="3">
        <f t="shared" ca="1" si="123"/>
        <v>91101</v>
      </c>
      <c r="N190" s="3" t="str">
        <f t="shared" ca="1" si="126"/>
        <v>51221,52221,53221,51311,52311,53311,51321,52321,53321,91001,91003,91005,91101</v>
      </c>
      <c r="O190" s="3" t="str">
        <f t="shared" si="127"/>
        <v>768,768,768,777,777,777,466,466,466,184,184,184,184</v>
      </c>
      <c r="P190" s="1" t="str">
        <f t="shared" si="128"/>
        <v>(1,2),(1,2),(1,2),(1,1),(1,1),(1,1),(1,1),(1,1),(1,1),(1,1),(1,1),(1,1),(1,1)</v>
      </c>
      <c r="Q190" s="3" t="str">
        <f>IF(D190="坦克碎片",VLOOKUP(C190,道具信息!$N$2:$O$291,2,FALSE)&amp;"碎片",VLOOKUP(C190,道具信息!$N$2:$O$291,2,FALSE))</f>
        <v>T1部件</v>
      </c>
      <c r="R190" s="3">
        <f t="shared" si="118"/>
        <v>3312</v>
      </c>
      <c r="S190" s="11">
        <f t="shared" si="119"/>
        <v>0.33200000000000002</v>
      </c>
      <c r="T190" s="3" t="str">
        <f>VLOOKUP(Q190,道具信息!$Q$3:$S$20,2,FALSE)</f>
        <v>CHEST_ITEM_TYPE_T1_PART</v>
      </c>
      <c r="U190" s="3" t="str">
        <f>IF(COUNTIF(U$178:U189,T190)=0,T190,"")</f>
        <v/>
      </c>
      <c r="V190" s="3" t="str">
        <f t="shared" si="131"/>
        <v>CHEST_ITEM_TYPE_T2_SHARD,CHEST_ITEM_TYPE_T3_SHARD,CHEST_ITEM_TYPE_T1_PART</v>
      </c>
      <c r="W190" s="13" t="str">
        <f t="shared" si="132"/>
        <v/>
      </c>
      <c r="X190" s="3" t="str">
        <f t="shared" si="133"/>
        <v/>
      </c>
      <c r="Y190" s="3" t="str">
        <f t="shared" si="134"/>
        <v>23.1%,37.4%,33.2%</v>
      </c>
    </row>
    <row r="191" spans="2:25" x14ac:dyDescent="0.3">
      <c r="B191" s="2">
        <f>数据源!K223</f>
        <v>6</v>
      </c>
      <c r="C191" s="2" t="str">
        <f>数据源!L223</f>
        <v>T1MP3</v>
      </c>
      <c r="D191" s="2" t="str">
        <f>数据源!M223</f>
        <v>部件</v>
      </c>
      <c r="E191" s="2">
        <f>数据源!N223</f>
        <v>25</v>
      </c>
      <c r="F191" s="2">
        <f>数据源!O223</f>
        <v>1</v>
      </c>
      <c r="G191" s="2">
        <f>数据源!P223</f>
        <v>9.1999999999999998E-3</v>
      </c>
      <c r="H191" s="2">
        <f>数据源!Q223</f>
        <v>1.84E-2</v>
      </c>
      <c r="I191" s="2">
        <f>数据源!R223</f>
        <v>184</v>
      </c>
      <c r="J191" s="3">
        <f t="shared" si="120"/>
        <v>1</v>
      </c>
      <c r="K191" s="3">
        <f t="shared" si="121"/>
        <v>1</v>
      </c>
      <c r="L191" s="3" t="str">
        <f t="shared" si="122"/>
        <v>部件</v>
      </c>
      <c r="M191" s="3">
        <f t="shared" ca="1" si="123"/>
        <v>91103</v>
      </c>
      <c r="N191" s="3" t="str">
        <f t="shared" ca="1" si="126"/>
        <v>51221,52221,53221,51311,52311,53311,51321,52321,53321,91001,91003,91005,91101,91103</v>
      </c>
      <c r="O191" s="3" t="str">
        <f t="shared" si="127"/>
        <v>768,768,768,777,777,777,466,466,466,184,184,184,184,184</v>
      </c>
      <c r="P191" s="1" t="str">
        <f t="shared" si="128"/>
        <v>(1,2),(1,2),(1,2),(1,1),(1,1),(1,1),(1,1),(1,1),(1,1),(1,1),(1,1),(1,1),(1,1),(1,1)</v>
      </c>
      <c r="Q191" s="3" t="str">
        <f>IF(D191="坦克碎片",VLOOKUP(C191,道具信息!$N$2:$O$291,2,FALSE)&amp;"碎片",VLOOKUP(C191,道具信息!$N$2:$O$291,2,FALSE))</f>
        <v>T1部件</v>
      </c>
      <c r="R191" s="3">
        <f t="shared" si="118"/>
        <v>3312</v>
      </c>
      <c r="S191" s="11">
        <f t="shared" si="119"/>
        <v>0.33200000000000002</v>
      </c>
      <c r="T191" s="3" t="str">
        <f>VLOOKUP(Q191,道具信息!$Q$3:$S$20,2,FALSE)</f>
        <v>CHEST_ITEM_TYPE_T1_PART</v>
      </c>
      <c r="U191" s="3" t="str">
        <f>IF(COUNTIF(U$178:U190,T191)=0,T191,"")</f>
        <v/>
      </c>
      <c r="V191" s="3" t="str">
        <f t="shared" si="131"/>
        <v>CHEST_ITEM_TYPE_T2_SHARD,CHEST_ITEM_TYPE_T3_SHARD,CHEST_ITEM_TYPE_T1_PART</v>
      </c>
      <c r="W191" s="13" t="str">
        <f t="shared" si="132"/>
        <v/>
      </c>
      <c r="X191" s="3" t="str">
        <f t="shared" si="133"/>
        <v/>
      </c>
      <c r="Y191" s="3" t="str">
        <f t="shared" si="134"/>
        <v>23.1%,37.4%,33.2%</v>
      </c>
    </row>
    <row r="192" spans="2:25" x14ac:dyDescent="0.3">
      <c r="B192" s="2">
        <f>数据源!K224</f>
        <v>6</v>
      </c>
      <c r="C192" s="2" t="str">
        <f>数据源!L224</f>
        <v>T1MP5</v>
      </c>
      <c r="D192" s="2" t="str">
        <f>数据源!M224</f>
        <v>部件</v>
      </c>
      <c r="E192" s="2">
        <f>数据源!N224</f>
        <v>25</v>
      </c>
      <c r="F192" s="2">
        <f>数据源!O224</f>
        <v>1</v>
      </c>
      <c r="G192" s="2">
        <f>数据源!P224</f>
        <v>9.1999999999999998E-3</v>
      </c>
      <c r="H192" s="2">
        <f>数据源!Q224</f>
        <v>1.84E-2</v>
      </c>
      <c r="I192" s="2">
        <f>数据源!R224</f>
        <v>184</v>
      </c>
      <c r="J192" s="3">
        <f t="shared" si="120"/>
        <v>1</v>
      </c>
      <c r="K192" s="3">
        <f t="shared" si="121"/>
        <v>1</v>
      </c>
      <c r="L192" s="3" t="str">
        <f t="shared" si="122"/>
        <v>部件</v>
      </c>
      <c r="M192" s="3">
        <f t="shared" ca="1" si="123"/>
        <v>91105</v>
      </c>
      <c r="N192" s="3" t="str">
        <f t="shared" ca="1" si="126"/>
        <v>51221,52221,53221,51311,52311,53311,51321,52321,53321,91001,91003,91005,91101,91103,91105</v>
      </c>
      <c r="O192" s="3" t="str">
        <f t="shared" si="127"/>
        <v>768,768,768,777,777,777,466,466,466,184,184,184,184,184,184</v>
      </c>
      <c r="P192" s="1" t="str">
        <f t="shared" si="128"/>
        <v>(1,2),(1,2),(1,2),(1,1),(1,1),(1,1),(1,1),(1,1),(1,1),(1,1),(1,1),(1,1),(1,1),(1,1),(1,1)</v>
      </c>
      <c r="Q192" s="3" t="str">
        <f>IF(D192="坦克碎片",VLOOKUP(C192,道具信息!$N$2:$O$291,2,FALSE)&amp;"碎片",VLOOKUP(C192,道具信息!$N$2:$O$291,2,FALSE))</f>
        <v>T1部件</v>
      </c>
      <c r="R192" s="3">
        <f t="shared" si="118"/>
        <v>3312</v>
      </c>
      <c r="S192" s="11">
        <f t="shared" si="119"/>
        <v>0.33200000000000002</v>
      </c>
      <c r="T192" s="3" t="str">
        <f>VLOOKUP(Q192,道具信息!$Q$3:$S$20,2,FALSE)</f>
        <v>CHEST_ITEM_TYPE_T1_PART</v>
      </c>
      <c r="U192" s="3" t="str">
        <f>IF(COUNTIF(U$178:U191,T192)=0,T192,"")</f>
        <v/>
      </c>
      <c r="V192" s="3" t="str">
        <f t="shared" si="131"/>
        <v>CHEST_ITEM_TYPE_T2_SHARD,CHEST_ITEM_TYPE_T3_SHARD,CHEST_ITEM_TYPE_T1_PART</v>
      </c>
      <c r="W192" s="13" t="str">
        <f t="shared" si="132"/>
        <v/>
      </c>
      <c r="X192" s="3" t="str">
        <f t="shared" si="133"/>
        <v/>
      </c>
      <c r="Y192" s="3" t="str">
        <f t="shared" si="134"/>
        <v>23.1%,37.4%,33.2%</v>
      </c>
    </row>
    <row r="193" spans="2:25" x14ac:dyDescent="0.3">
      <c r="B193" s="2">
        <f>数据源!K225</f>
        <v>6</v>
      </c>
      <c r="C193" s="2" t="str">
        <f>数据源!L225</f>
        <v>T1HP1</v>
      </c>
      <c r="D193" s="2" t="str">
        <f>数据源!M225</f>
        <v>部件</v>
      </c>
      <c r="E193" s="2">
        <f>数据源!N225</f>
        <v>25</v>
      </c>
      <c r="F193" s="2">
        <f>数据源!O225</f>
        <v>1</v>
      </c>
      <c r="G193" s="2">
        <f>数据源!P225</f>
        <v>9.1999999999999998E-3</v>
      </c>
      <c r="H193" s="2">
        <f>数据源!Q225</f>
        <v>1.84E-2</v>
      </c>
      <c r="I193" s="2">
        <f>数据源!R225</f>
        <v>184</v>
      </c>
      <c r="J193" s="3">
        <f t="shared" si="120"/>
        <v>1</v>
      </c>
      <c r="K193" s="3">
        <f t="shared" si="121"/>
        <v>1</v>
      </c>
      <c r="L193" s="3" t="str">
        <f t="shared" si="122"/>
        <v>部件</v>
      </c>
      <c r="M193" s="3">
        <f t="shared" ca="1" si="123"/>
        <v>91201</v>
      </c>
      <c r="N193" s="3" t="str">
        <f t="shared" ca="1" si="126"/>
        <v>51221,52221,53221,51311,52311,53311,51321,52321,53321,91001,91003,91005,91101,91103,91105,91201</v>
      </c>
      <c r="O193" s="3" t="str">
        <f t="shared" si="127"/>
        <v>768,768,768,777,777,777,466,466,466,184,184,184,184,184,184,184</v>
      </c>
      <c r="P193" s="1" t="str">
        <f t="shared" si="128"/>
        <v>(1,2),(1,2),(1,2),(1,1),(1,1),(1,1),(1,1),(1,1),(1,1),(1,1),(1,1),(1,1),(1,1),(1,1),(1,1),(1,1)</v>
      </c>
      <c r="Q193" s="3" t="str">
        <f>IF(D193="坦克碎片",VLOOKUP(C193,道具信息!$N$2:$O$291,2,FALSE)&amp;"碎片",VLOOKUP(C193,道具信息!$N$2:$O$291,2,FALSE))</f>
        <v>T1部件</v>
      </c>
      <c r="R193" s="3">
        <f t="shared" si="118"/>
        <v>3312</v>
      </c>
      <c r="S193" s="11">
        <f t="shared" si="119"/>
        <v>0.33200000000000002</v>
      </c>
      <c r="T193" s="3" t="str">
        <f>VLOOKUP(Q193,道具信息!$Q$3:$S$20,2,FALSE)</f>
        <v>CHEST_ITEM_TYPE_T1_PART</v>
      </c>
      <c r="U193" s="3" t="str">
        <f>IF(COUNTIF(U$178:U192,T193)=0,T193,"")</f>
        <v/>
      </c>
      <c r="V193" s="3" t="str">
        <f t="shared" si="131"/>
        <v>CHEST_ITEM_TYPE_T2_SHARD,CHEST_ITEM_TYPE_T3_SHARD,CHEST_ITEM_TYPE_T1_PART</v>
      </c>
      <c r="W193" s="13" t="str">
        <f t="shared" si="132"/>
        <v/>
      </c>
      <c r="X193" s="3" t="str">
        <f t="shared" si="133"/>
        <v/>
      </c>
      <c r="Y193" s="3" t="str">
        <f t="shared" si="134"/>
        <v>23.1%,37.4%,33.2%</v>
      </c>
    </row>
    <row r="194" spans="2:25" x14ac:dyDescent="0.3">
      <c r="B194" s="2">
        <f>数据源!K226</f>
        <v>6</v>
      </c>
      <c r="C194" s="2" t="str">
        <f>数据源!L226</f>
        <v>T1HP3</v>
      </c>
      <c r="D194" s="2" t="str">
        <f>数据源!M226</f>
        <v>部件</v>
      </c>
      <c r="E194" s="2">
        <f>数据源!N226</f>
        <v>25</v>
      </c>
      <c r="F194" s="2">
        <f>数据源!O226</f>
        <v>1</v>
      </c>
      <c r="G194" s="2">
        <f>数据源!P226</f>
        <v>9.1999999999999998E-3</v>
      </c>
      <c r="H194" s="2">
        <f>数据源!Q226</f>
        <v>1.84E-2</v>
      </c>
      <c r="I194" s="2">
        <f>数据源!R226</f>
        <v>184</v>
      </c>
      <c r="J194" s="3">
        <f t="shared" si="120"/>
        <v>1</v>
      </c>
      <c r="K194" s="3">
        <f t="shared" si="121"/>
        <v>1</v>
      </c>
      <c r="L194" s="3" t="str">
        <f t="shared" si="122"/>
        <v>部件</v>
      </c>
      <c r="M194" s="3">
        <f t="shared" ca="1" si="123"/>
        <v>91203</v>
      </c>
      <c r="N194" s="3" t="str">
        <f t="shared" ca="1" si="126"/>
        <v>51221,52221,53221,51311,52311,53311,51321,52321,53321,91001,91003,91005,91101,91103,91105,91201,91203</v>
      </c>
      <c r="O194" s="3" t="str">
        <f t="shared" si="127"/>
        <v>768,768,768,777,777,777,466,466,466,184,184,184,184,184,184,184,184</v>
      </c>
      <c r="P194" s="1" t="str">
        <f t="shared" si="128"/>
        <v>(1,2),(1,2),(1,2),(1,1),(1,1),(1,1),(1,1),(1,1),(1,1),(1,1),(1,1),(1,1),(1,1),(1,1),(1,1),(1,1),(1,1)</v>
      </c>
      <c r="Q194" s="3" t="str">
        <f>IF(D194="坦克碎片",VLOOKUP(C194,道具信息!$N$2:$O$291,2,FALSE)&amp;"碎片",VLOOKUP(C194,道具信息!$N$2:$O$291,2,FALSE))</f>
        <v>T1部件</v>
      </c>
      <c r="R194" s="3">
        <f t="shared" si="118"/>
        <v>3312</v>
      </c>
      <c r="S194" s="11">
        <f t="shared" si="119"/>
        <v>0.33200000000000002</v>
      </c>
      <c r="T194" s="3" t="str">
        <f>VLOOKUP(Q194,道具信息!$Q$3:$S$20,2,FALSE)</f>
        <v>CHEST_ITEM_TYPE_T1_PART</v>
      </c>
      <c r="U194" s="3" t="str">
        <f>IF(COUNTIF(U$178:U193,T194)=0,T194,"")</f>
        <v/>
      </c>
      <c r="V194" s="3" t="str">
        <f t="shared" si="131"/>
        <v>CHEST_ITEM_TYPE_T2_SHARD,CHEST_ITEM_TYPE_T3_SHARD,CHEST_ITEM_TYPE_T1_PART</v>
      </c>
      <c r="W194" s="13" t="str">
        <f t="shared" si="132"/>
        <v/>
      </c>
      <c r="X194" s="3" t="str">
        <f t="shared" si="133"/>
        <v/>
      </c>
      <c r="Y194" s="3" t="str">
        <f t="shared" si="134"/>
        <v>23.1%,37.4%,33.2%</v>
      </c>
    </row>
    <row r="195" spans="2:25" x14ac:dyDescent="0.3">
      <c r="B195" s="2">
        <f>数据源!K227</f>
        <v>6</v>
      </c>
      <c r="C195" s="2" t="str">
        <f>数据源!L227</f>
        <v>T1HP5</v>
      </c>
      <c r="D195" s="2" t="str">
        <f>数据源!M227</f>
        <v>部件</v>
      </c>
      <c r="E195" s="2">
        <f>数据源!N227</f>
        <v>25</v>
      </c>
      <c r="F195" s="2">
        <f>数据源!O227</f>
        <v>1</v>
      </c>
      <c r="G195" s="2">
        <f>数据源!P227</f>
        <v>9.1999999999999998E-3</v>
      </c>
      <c r="H195" s="2">
        <f>数据源!Q227</f>
        <v>1.84E-2</v>
      </c>
      <c r="I195" s="2">
        <f>数据源!R227</f>
        <v>184</v>
      </c>
      <c r="J195" s="3">
        <f t="shared" si="120"/>
        <v>1</v>
      </c>
      <c r="K195" s="3">
        <f t="shared" si="121"/>
        <v>1</v>
      </c>
      <c r="L195" s="3" t="str">
        <f t="shared" si="122"/>
        <v>部件</v>
      </c>
      <c r="M195" s="3">
        <f t="shared" ca="1" si="123"/>
        <v>91205</v>
      </c>
      <c r="N195" s="3" t="str">
        <f t="shared" ca="1" si="126"/>
        <v>51221,52221,53221,51311,52311,53311,51321,52321,53321,91001,91003,91005,91101,91103,91105,91201,91203,91205</v>
      </c>
      <c r="O195" s="3" t="str">
        <f t="shared" si="127"/>
        <v>768,768,768,777,777,777,466,466,466,184,184,184,184,184,184,184,184,184</v>
      </c>
      <c r="P195" s="1" t="str">
        <f t="shared" si="128"/>
        <v>(1,2),(1,2),(1,2),(1,1),(1,1),(1,1),(1,1),(1,1),(1,1),(1,1),(1,1),(1,1),(1,1),(1,1),(1,1),(1,1),(1,1),(1,1)</v>
      </c>
      <c r="Q195" s="3" t="str">
        <f>IF(D195="坦克碎片",VLOOKUP(C195,道具信息!$N$2:$O$291,2,FALSE)&amp;"碎片",VLOOKUP(C195,道具信息!$N$2:$O$291,2,FALSE))</f>
        <v>T1部件</v>
      </c>
      <c r="R195" s="3">
        <f t="shared" si="118"/>
        <v>3312</v>
      </c>
      <c r="S195" s="11">
        <f t="shared" si="119"/>
        <v>0.33200000000000002</v>
      </c>
      <c r="T195" s="3" t="str">
        <f>VLOOKUP(Q195,道具信息!$Q$3:$S$20,2,FALSE)</f>
        <v>CHEST_ITEM_TYPE_T1_PART</v>
      </c>
      <c r="U195" s="3" t="str">
        <f>IF(COUNTIF(U$178:U194,T195)=0,T195,"")</f>
        <v/>
      </c>
      <c r="V195" s="3" t="str">
        <f t="shared" si="131"/>
        <v>CHEST_ITEM_TYPE_T2_SHARD,CHEST_ITEM_TYPE_T3_SHARD,CHEST_ITEM_TYPE_T1_PART</v>
      </c>
      <c r="W195" s="13" t="str">
        <f t="shared" si="132"/>
        <v/>
      </c>
      <c r="X195" s="3" t="str">
        <f t="shared" si="133"/>
        <v/>
      </c>
      <c r="Y195" s="3" t="str">
        <f t="shared" si="134"/>
        <v>23.1%,37.4%,33.2%</v>
      </c>
    </row>
    <row r="196" spans="2:25" x14ac:dyDescent="0.3">
      <c r="B196" s="2">
        <f>数据源!K228</f>
        <v>6</v>
      </c>
      <c r="C196" s="2" t="str">
        <f>数据源!L228</f>
        <v>T1LP2</v>
      </c>
      <c r="D196" s="2" t="str">
        <f>数据源!M228</f>
        <v>部件</v>
      </c>
      <c r="E196" s="2">
        <f>数据源!N228</f>
        <v>25</v>
      </c>
      <c r="F196" s="2">
        <f>数据源!O228</f>
        <v>1</v>
      </c>
      <c r="G196" s="2">
        <f>数据源!P228</f>
        <v>9.1999999999999998E-3</v>
      </c>
      <c r="H196" s="2">
        <f>数据源!Q228</f>
        <v>1.84E-2</v>
      </c>
      <c r="I196" s="2">
        <f>数据源!R228</f>
        <v>184</v>
      </c>
      <c r="J196" s="3">
        <f t="shared" si="120"/>
        <v>1</v>
      </c>
      <c r="K196" s="3">
        <f t="shared" si="121"/>
        <v>1</v>
      </c>
      <c r="L196" s="3" t="str">
        <f t="shared" si="122"/>
        <v>部件</v>
      </c>
      <c r="M196" s="3">
        <f t="shared" ca="1" si="123"/>
        <v>91002</v>
      </c>
      <c r="N196" s="3" t="str">
        <f t="shared" ca="1" si="126"/>
        <v>51221,52221,53221,51311,52311,53311,51321,52321,53321,91001,91003,91005,91101,91103,91105,91201,91203,91205,91002</v>
      </c>
      <c r="O196" s="3" t="str">
        <f t="shared" si="127"/>
        <v>768,768,768,777,777,777,466,466,466,184,184,184,184,184,184,184,184,184,184</v>
      </c>
      <c r="P196" s="1" t="str">
        <f t="shared" si="128"/>
        <v>(1,2),(1,2),(1,2),(1,1),(1,1),(1,1),(1,1),(1,1),(1,1),(1,1),(1,1),(1,1),(1,1),(1,1),(1,1),(1,1),(1,1),(1,1),(1,1)</v>
      </c>
      <c r="Q196" s="3" t="str">
        <f>IF(D196="坦克碎片",VLOOKUP(C196,道具信息!$N$2:$O$291,2,FALSE)&amp;"碎片",VLOOKUP(C196,道具信息!$N$2:$O$291,2,FALSE))</f>
        <v>T1部件</v>
      </c>
      <c r="R196" s="3">
        <f t="shared" si="118"/>
        <v>3312</v>
      </c>
      <c r="S196" s="11">
        <f t="shared" si="119"/>
        <v>0.33200000000000002</v>
      </c>
      <c r="T196" s="3" t="str">
        <f>VLOOKUP(Q196,道具信息!$Q$3:$S$20,2,FALSE)</f>
        <v>CHEST_ITEM_TYPE_T1_PART</v>
      </c>
      <c r="U196" s="3" t="str">
        <f>IF(COUNTIF(U$178:U195,T196)=0,T196,"")</f>
        <v/>
      </c>
      <c r="V196" s="3" t="str">
        <f t="shared" si="131"/>
        <v>CHEST_ITEM_TYPE_T2_SHARD,CHEST_ITEM_TYPE_T3_SHARD,CHEST_ITEM_TYPE_T1_PART</v>
      </c>
      <c r="W196" s="13" t="str">
        <f t="shared" si="132"/>
        <v/>
      </c>
      <c r="X196" s="3" t="str">
        <f t="shared" si="133"/>
        <v/>
      </c>
      <c r="Y196" s="3" t="str">
        <f t="shared" si="134"/>
        <v>23.1%,37.4%,33.2%</v>
      </c>
    </row>
    <row r="197" spans="2:25" x14ac:dyDescent="0.3">
      <c r="B197" s="2">
        <f>数据源!K229</f>
        <v>6</v>
      </c>
      <c r="C197" s="2" t="str">
        <f>数据源!L229</f>
        <v>T1LP4</v>
      </c>
      <c r="D197" s="2" t="str">
        <f>数据源!M229</f>
        <v>部件</v>
      </c>
      <c r="E197" s="2">
        <f>数据源!N229</f>
        <v>25</v>
      </c>
      <c r="F197" s="2">
        <f>数据源!O229</f>
        <v>1</v>
      </c>
      <c r="G197" s="2">
        <f>数据源!P229</f>
        <v>9.1999999999999998E-3</v>
      </c>
      <c r="H197" s="2">
        <f>数据源!Q229</f>
        <v>1.84E-2</v>
      </c>
      <c r="I197" s="2">
        <f>数据源!R229</f>
        <v>184</v>
      </c>
      <c r="J197" s="3">
        <f t="shared" si="120"/>
        <v>1</v>
      </c>
      <c r="K197" s="3">
        <f t="shared" si="121"/>
        <v>1</v>
      </c>
      <c r="L197" s="3" t="str">
        <f t="shared" si="122"/>
        <v>部件</v>
      </c>
      <c r="M197" s="3">
        <f t="shared" ca="1" si="123"/>
        <v>91004</v>
      </c>
      <c r="N197" s="3" t="str">
        <f t="shared" ca="1" si="126"/>
        <v>51221,52221,53221,51311,52311,53311,51321,52321,53321,91001,91003,91005,91101,91103,91105,91201,91203,91205,91002,91004</v>
      </c>
      <c r="O197" s="3" t="str">
        <f t="shared" si="127"/>
        <v>768,768,768,777,777,777,466,466,466,184,184,184,184,184,184,184,184,184,184,184</v>
      </c>
      <c r="P197" s="1" t="str">
        <f t="shared" si="128"/>
        <v>(1,2),(1,2),(1,2),(1,1),(1,1),(1,1),(1,1),(1,1),(1,1),(1,1),(1,1),(1,1),(1,1),(1,1),(1,1),(1,1),(1,1),(1,1),(1,1),(1,1)</v>
      </c>
      <c r="Q197" s="3" t="str">
        <f>IF(D197="坦克碎片",VLOOKUP(C197,道具信息!$N$2:$O$291,2,FALSE)&amp;"碎片",VLOOKUP(C197,道具信息!$N$2:$O$291,2,FALSE))</f>
        <v>T1部件</v>
      </c>
      <c r="R197" s="3">
        <f t="shared" si="118"/>
        <v>3312</v>
      </c>
      <c r="S197" s="11">
        <f t="shared" si="119"/>
        <v>0.33200000000000002</v>
      </c>
      <c r="T197" s="3" t="str">
        <f>VLOOKUP(Q197,道具信息!$Q$3:$S$20,2,FALSE)</f>
        <v>CHEST_ITEM_TYPE_T1_PART</v>
      </c>
      <c r="U197" s="3" t="str">
        <f>IF(COUNTIF(U$178:U196,T197)=0,T197,"")</f>
        <v/>
      </c>
      <c r="V197" s="3" t="str">
        <f t="shared" si="131"/>
        <v>CHEST_ITEM_TYPE_T2_SHARD,CHEST_ITEM_TYPE_T3_SHARD,CHEST_ITEM_TYPE_T1_PART</v>
      </c>
      <c r="W197" s="13" t="str">
        <f t="shared" si="132"/>
        <v/>
      </c>
      <c r="X197" s="3" t="str">
        <f t="shared" si="133"/>
        <v/>
      </c>
      <c r="Y197" s="3" t="str">
        <f t="shared" si="134"/>
        <v>23.1%,37.4%,33.2%</v>
      </c>
    </row>
    <row r="198" spans="2:25" x14ac:dyDescent="0.3">
      <c r="B198" s="2">
        <f>数据源!K230</f>
        <v>6</v>
      </c>
      <c r="C198" s="2" t="str">
        <f>数据源!L230</f>
        <v>T1LP6</v>
      </c>
      <c r="D198" s="2" t="str">
        <f>数据源!M230</f>
        <v>部件</v>
      </c>
      <c r="E198" s="2">
        <f>数据源!N230</f>
        <v>25</v>
      </c>
      <c r="F198" s="2">
        <f>数据源!O230</f>
        <v>1</v>
      </c>
      <c r="G198" s="2">
        <f>数据源!P230</f>
        <v>9.1999999999999998E-3</v>
      </c>
      <c r="H198" s="2">
        <f>数据源!Q230</f>
        <v>1.84E-2</v>
      </c>
      <c r="I198" s="2">
        <f>数据源!R230</f>
        <v>184</v>
      </c>
      <c r="J198" s="3">
        <f t="shared" si="120"/>
        <v>1</v>
      </c>
      <c r="K198" s="3">
        <f t="shared" si="121"/>
        <v>1</v>
      </c>
      <c r="L198" s="3" t="str">
        <f t="shared" si="122"/>
        <v>部件</v>
      </c>
      <c r="M198" s="3">
        <f t="shared" ca="1" si="123"/>
        <v>91006</v>
      </c>
      <c r="N198" s="3" t="str">
        <f t="shared" ca="1" si="126"/>
        <v>51221,52221,53221,51311,52311,53311,51321,52321,53321,91001,91003,91005,91101,91103,91105,91201,91203,91205,91002,91004,91006</v>
      </c>
      <c r="O198" s="3" t="str">
        <f t="shared" si="127"/>
        <v>768,768,768,777,777,777,466,466,466,184,184,184,184,184,184,184,184,184,184,184,184</v>
      </c>
      <c r="P198" s="1" t="str">
        <f t="shared" si="128"/>
        <v>(1,2),(1,2),(1,2),(1,1),(1,1),(1,1),(1,1),(1,1),(1,1),(1,1),(1,1),(1,1),(1,1),(1,1),(1,1),(1,1),(1,1),(1,1),(1,1),(1,1),(1,1)</v>
      </c>
      <c r="Q198" s="3" t="str">
        <f>IF(D198="坦克碎片",VLOOKUP(C198,道具信息!$N$2:$O$291,2,FALSE)&amp;"碎片",VLOOKUP(C198,道具信息!$N$2:$O$291,2,FALSE))</f>
        <v>T1部件</v>
      </c>
      <c r="R198" s="3">
        <f t="shared" si="118"/>
        <v>3312</v>
      </c>
      <c r="S198" s="11">
        <f t="shared" si="119"/>
        <v>0.33200000000000002</v>
      </c>
      <c r="T198" s="3" t="str">
        <f>VLOOKUP(Q198,道具信息!$Q$3:$S$20,2,FALSE)</f>
        <v>CHEST_ITEM_TYPE_T1_PART</v>
      </c>
      <c r="U198" s="3" t="str">
        <f>IF(COUNTIF(U$178:U197,T198)=0,T198,"")</f>
        <v/>
      </c>
      <c r="V198" s="3" t="str">
        <f t="shared" si="131"/>
        <v>CHEST_ITEM_TYPE_T2_SHARD,CHEST_ITEM_TYPE_T3_SHARD,CHEST_ITEM_TYPE_T1_PART</v>
      </c>
      <c r="W198" s="13" t="str">
        <f t="shared" si="132"/>
        <v/>
      </c>
      <c r="X198" s="3" t="str">
        <f t="shared" si="133"/>
        <v/>
      </c>
      <c r="Y198" s="3" t="str">
        <f t="shared" si="134"/>
        <v>23.1%,37.4%,33.2%</v>
      </c>
    </row>
    <row r="199" spans="2:25" x14ac:dyDescent="0.3">
      <c r="B199" s="2">
        <f>数据源!K231</f>
        <v>6</v>
      </c>
      <c r="C199" s="2" t="str">
        <f>数据源!L231</f>
        <v>T1MP2</v>
      </c>
      <c r="D199" s="2" t="str">
        <f>数据源!M231</f>
        <v>部件</v>
      </c>
      <c r="E199" s="2">
        <f>数据源!N231</f>
        <v>25</v>
      </c>
      <c r="F199" s="2">
        <f>数据源!O231</f>
        <v>1</v>
      </c>
      <c r="G199" s="2">
        <f>数据源!P231</f>
        <v>9.1999999999999998E-3</v>
      </c>
      <c r="H199" s="2">
        <f>数据源!Q231</f>
        <v>1.84E-2</v>
      </c>
      <c r="I199" s="2">
        <f>数据源!R231</f>
        <v>184</v>
      </c>
      <c r="J199" s="3">
        <f t="shared" si="120"/>
        <v>1</v>
      </c>
      <c r="K199" s="3">
        <f t="shared" si="121"/>
        <v>1</v>
      </c>
      <c r="L199" s="3" t="str">
        <f t="shared" si="122"/>
        <v>部件</v>
      </c>
      <c r="M199" s="3">
        <f t="shared" ca="1" si="123"/>
        <v>91102</v>
      </c>
      <c r="N199" s="3" t="str">
        <f t="shared" ca="1" si="126"/>
        <v>51221,52221,53221,51311,52311,53311,51321,52321,53321,91001,91003,91005,91101,91103,91105,91201,91203,91205,91002,91004,91006,91102</v>
      </c>
      <c r="O199" s="3" t="str">
        <f t="shared" si="127"/>
        <v>768,768,768,777,777,777,466,466,466,184,184,184,184,184,184,184,184,184,184,184,184,184</v>
      </c>
      <c r="P199" s="1" t="str">
        <f t="shared" si="128"/>
        <v>(1,2),(1,2),(1,2),(1,1),(1,1),(1,1),(1,1),(1,1),(1,1),(1,1),(1,1),(1,1),(1,1),(1,1),(1,1),(1,1),(1,1),(1,1),(1,1),(1,1),(1,1),(1,1)</v>
      </c>
      <c r="Q199" s="3" t="str">
        <f>IF(D199="坦克碎片",VLOOKUP(C199,道具信息!$N$2:$O$291,2,FALSE)&amp;"碎片",VLOOKUP(C199,道具信息!$N$2:$O$291,2,FALSE))</f>
        <v>T1部件</v>
      </c>
      <c r="R199" s="3">
        <f t="shared" si="118"/>
        <v>3312</v>
      </c>
      <c r="S199" s="11">
        <f t="shared" si="119"/>
        <v>0.33200000000000002</v>
      </c>
      <c r="T199" s="3" t="str">
        <f>VLOOKUP(Q199,道具信息!$Q$3:$S$20,2,FALSE)</f>
        <v>CHEST_ITEM_TYPE_T1_PART</v>
      </c>
      <c r="U199" s="3" t="str">
        <f>IF(COUNTIF(U$178:U198,T199)=0,T199,"")</f>
        <v/>
      </c>
      <c r="V199" s="3" t="str">
        <f t="shared" si="131"/>
        <v>CHEST_ITEM_TYPE_T2_SHARD,CHEST_ITEM_TYPE_T3_SHARD,CHEST_ITEM_TYPE_T1_PART</v>
      </c>
      <c r="W199" s="13" t="str">
        <f t="shared" si="132"/>
        <v/>
      </c>
      <c r="X199" s="3" t="str">
        <f t="shared" si="133"/>
        <v/>
      </c>
      <c r="Y199" s="3" t="str">
        <f t="shared" si="134"/>
        <v>23.1%,37.4%,33.2%</v>
      </c>
    </row>
    <row r="200" spans="2:25" x14ac:dyDescent="0.3">
      <c r="B200" s="2">
        <f>数据源!K232</f>
        <v>6</v>
      </c>
      <c r="C200" s="2" t="str">
        <f>数据源!L232</f>
        <v>T1MP4</v>
      </c>
      <c r="D200" s="2" t="str">
        <f>数据源!M232</f>
        <v>部件</v>
      </c>
      <c r="E200" s="2">
        <f>数据源!N232</f>
        <v>25</v>
      </c>
      <c r="F200" s="2">
        <f>数据源!O232</f>
        <v>1</v>
      </c>
      <c r="G200" s="2">
        <f>数据源!P232</f>
        <v>9.1999999999999998E-3</v>
      </c>
      <c r="H200" s="2">
        <f>数据源!Q232</f>
        <v>1.84E-2</v>
      </c>
      <c r="I200" s="2">
        <f>数据源!R232</f>
        <v>184</v>
      </c>
      <c r="J200" s="3">
        <f t="shared" si="120"/>
        <v>1</v>
      </c>
      <c r="K200" s="3">
        <f t="shared" si="121"/>
        <v>1</v>
      </c>
      <c r="L200" s="3" t="str">
        <f t="shared" si="122"/>
        <v>部件</v>
      </c>
      <c r="M200" s="3">
        <f t="shared" ca="1" si="123"/>
        <v>91104</v>
      </c>
      <c r="N200" s="3" t="str">
        <f t="shared" ca="1" si="126"/>
        <v>51221,52221,53221,51311,52311,53311,51321,52321,53321,91001,91003,91005,91101,91103,91105,91201,91203,91205,91002,91004,91006,91102,91104</v>
      </c>
      <c r="O200" s="3" t="str">
        <f t="shared" si="127"/>
        <v>768,768,768,777,777,777,466,466,466,184,184,184,184,184,184,184,184,184,184,184,184,184,184</v>
      </c>
      <c r="P200" s="1" t="str">
        <f t="shared" si="128"/>
        <v>(1,2),(1,2),(1,2),(1,1),(1,1),(1,1),(1,1),(1,1),(1,1),(1,1),(1,1),(1,1),(1,1),(1,1),(1,1),(1,1),(1,1),(1,1),(1,1),(1,1),(1,1),(1,1),(1,1)</v>
      </c>
      <c r="Q200" s="3" t="str">
        <f>IF(D200="坦克碎片",VLOOKUP(C200,道具信息!$N$2:$O$291,2,FALSE)&amp;"碎片",VLOOKUP(C200,道具信息!$N$2:$O$291,2,FALSE))</f>
        <v>T1部件</v>
      </c>
      <c r="R200" s="3">
        <f t="shared" si="118"/>
        <v>3312</v>
      </c>
      <c r="S200" s="11">
        <f t="shared" si="119"/>
        <v>0.33200000000000002</v>
      </c>
      <c r="T200" s="3" t="str">
        <f>VLOOKUP(Q200,道具信息!$Q$3:$S$20,2,FALSE)</f>
        <v>CHEST_ITEM_TYPE_T1_PART</v>
      </c>
      <c r="U200" s="3" t="str">
        <f>IF(COUNTIF(U$178:U199,T200)=0,T200,"")</f>
        <v/>
      </c>
      <c r="V200" s="3" t="str">
        <f t="shared" si="131"/>
        <v>CHEST_ITEM_TYPE_T2_SHARD,CHEST_ITEM_TYPE_T3_SHARD,CHEST_ITEM_TYPE_T1_PART</v>
      </c>
      <c r="W200" s="13" t="str">
        <f t="shared" si="132"/>
        <v/>
      </c>
      <c r="X200" s="3" t="str">
        <f t="shared" si="133"/>
        <v/>
      </c>
      <c r="Y200" s="3" t="str">
        <f t="shared" si="134"/>
        <v>23.1%,37.4%,33.2%</v>
      </c>
    </row>
    <row r="201" spans="2:25" x14ac:dyDescent="0.3">
      <c r="B201" s="2">
        <f>数据源!K233</f>
        <v>6</v>
      </c>
      <c r="C201" s="2" t="str">
        <f>数据源!L233</f>
        <v>T1MP6</v>
      </c>
      <c r="D201" s="2" t="str">
        <f>数据源!M233</f>
        <v>部件</v>
      </c>
      <c r="E201" s="2">
        <f>数据源!N233</f>
        <v>25</v>
      </c>
      <c r="F201" s="2">
        <f>数据源!O233</f>
        <v>1</v>
      </c>
      <c r="G201" s="2">
        <f>数据源!P233</f>
        <v>9.1999999999999998E-3</v>
      </c>
      <c r="H201" s="2">
        <f>数据源!Q233</f>
        <v>1.84E-2</v>
      </c>
      <c r="I201" s="2">
        <f>数据源!R233</f>
        <v>184</v>
      </c>
      <c r="J201" s="3">
        <f t="shared" si="120"/>
        <v>1</v>
      </c>
      <c r="K201" s="3">
        <f t="shared" si="121"/>
        <v>1</v>
      </c>
      <c r="L201" s="3" t="str">
        <f t="shared" si="122"/>
        <v>部件</v>
      </c>
      <c r="M201" s="3">
        <f t="shared" ca="1" si="123"/>
        <v>91106</v>
      </c>
      <c r="N201" s="3" t="str">
        <f t="shared" ca="1" si="126"/>
        <v>51221,52221,53221,51311,52311,53311,51321,52321,53321,91001,91003,91005,91101,91103,91105,91201,91203,91205,91002,91004,91006,91102,91104,91106</v>
      </c>
      <c r="O201" s="3" t="str">
        <f t="shared" si="127"/>
        <v>768,768,768,777,777,777,466,466,466,184,184,184,184,184,184,184,184,184,184,184,184,184,184,184</v>
      </c>
      <c r="P201" s="1" t="str">
        <f t="shared" si="128"/>
        <v>(1,2),(1,2),(1,2),(1,1),(1,1),(1,1),(1,1),(1,1),(1,1),(1,1),(1,1),(1,1),(1,1),(1,1),(1,1),(1,1),(1,1),(1,1),(1,1),(1,1),(1,1),(1,1),(1,1),(1,1)</v>
      </c>
      <c r="Q201" s="3" t="str">
        <f>IF(D201="坦克碎片",VLOOKUP(C201,道具信息!$N$2:$O$291,2,FALSE)&amp;"碎片",VLOOKUP(C201,道具信息!$N$2:$O$291,2,FALSE))</f>
        <v>T1部件</v>
      </c>
      <c r="R201" s="3">
        <f t="shared" si="118"/>
        <v>3312</v>
      </c>
      <c r="S201" s="11">
        <f t="shared" si="119"/>
        <v>0.33200000000000002</v>
      </c>
      <c r="T201" s="3" t="str">
        <f>VLOOKUP(Q201,道具信息!$Q$3:$S$20,2,FALSE)</f>
        <v>CHEST_ITEM_TYPE_T1_PART</v>
      </c>
      <c r="U201" s="3" t="str">
        <f>IF(COUNTIF(U$178:U200,T201)=0,T201,"")</f>
        <v/>
      </c>
      <c r="V201" s="3" t="str">
        <f t="shared" si="131"/>
        <v>CHEST_ITEM_TYPE_T2_SHARD,CHEST_ITEM_TYPE_T3_SHARD,CHEST_ITEM_TYPE_T1_PART</v>
      </c>
      <c r="W201" s="13" t="str">
        <f t="shared" si="132"/>
        <v/>
      </c>
      <c r="X201" s="3" t="str">
        <f t="shared" si="133"/>
        <v/>
      </c>
      <c r="Y201" s="3" t="str">
        <f t="shared" si="134"/>
        <v>23.1%,37.4%,33.2%</v>
      </c>
    </row>
    <row r="202" spans="2:25" x14ac:dyDescent="0.3">
      <c r="B202" s="2">
        <f>数据源!K234</f>
        <v>6</v>
      </c>
      <c r="C202" s="2" t="str">
        <f>数据源!L234</f>
        <v>T1HP2</v>
      </c>
      <c r="D202" s="2" t="str">
        <f>数据源!M234</f>
        <v>部件</v>
      </c>
      <c r="E202" s="2">
        <f>数据源!N234</f>
        <v>25</v>
      </c>
      <c r="F202" s="2">
        <f>数据源!O234</f>
        <v>1</v>
      </c>
      <c r="G202" s="2">
        <f>数据源!P234</f>
        <v>9.1999999999999998E-3</v>
      </c>
      <c r="H202" s="2">
        <f>数据源!Q234</f>
        <v>1.84E-2</v>
      </c>
      <c r="I202" s="2">
        <f>数据源!R234</f>
        <v>184</v>
      </c>
      <c r="J202" s="3">
        <f t="shared" si="120"/>
        <v>1</v>
      </c>
      <c r="K202" s="3">
        <f t="shared" si="121"/>
        <v>1</v>
      </c>
      <c r="L202" s="3" t="str">
        <f t="shared" ref="L202:L204" si="135">RIGHT(D202,2)</f>
        <v>部件</v>
      </c>
      <c r="M202" s="3">
        <f t="shared" ref="M202:M204" ca="1" si="136">IF(OR(L202="坦克",L202="碎片"),VLOOKUP(C202,INDIRECT("坦克ID"),MATCH(L202&amp;"ID",INDIRECT("坦克标头"),0),FALSE),VLOOKUP(C202,INDIRECT(L202&amp;"ID"),2,FALSE))</f>
        <v>91202</v>
      </c>
      <c r="N202" s="3" t="str">
        <f t="shared" ref="N202:N204" ca="1" si="137">N201&amp;","&amp;M202</f>
        <v>51221,52221,53221,51311,52311,53311,51321,52321,53321,91001,91003,91005,91101,91103,91105,91201,91203,91205,91002,91004,91006,91102,91104,91106,91202</v>
      </c>
      <c r="O202" s="3" t="str">
        <f t="shared" ref="O202:O204" si="138">O201&amp;","&amp;I202</f>
        <v>768,768,768,777,777,777,466,466,466,184,184,184,184,184,184,184,184,184,184,184,184,184,184,184,184</v>
      </c>
      <c r="P202" s="1" t="str">
        <f t="shared" ref="P202:P204" si="139">P201&amp;","&amp;"("&amp;J202&amp;","&amp;K202&amp;")"</f>
        <v>(1,2),(1,2),(1,2),(1,1),(1,1),(1,1),(1,1),(1,1),(1,1),(1,1),(1,1),(1,1),(1,1),(1,1),(1,1),(1,1),(1,1),(1,1),(1,1),(1,1),(1,1),(1,1),(1,1),(1,1),(1,1)</v>
      </c>
      <c r="Q202" s="3" t="str">
        <f>IF(D202="坦克碎片",VLOOKUP(C202,道具信息!$N$2:$O$291,2,FALSE)&amp;"碎片",VLOOKUP(C202,道具信息!$N$2:$O$291,2,FALSE))</f>
        <v>T1部件</v>
      </c>
      <c r="R202" s="3">
        <f t="shared" si="118"/>
        <v>3312</v>
      </c>
      <c r="S202" s="11">
        <f t="shared" si="119"/>
        <v>0.33200000000000002</v>
      </c>
      <c r="T202" s="3" t="str">
        <f>VLOOKUP(Q202,道具信息!$Q$3:$S$20,2,FALSE)</f>
        <v>CHEST_ITEM_TYPE_T1_PART</v>
      </c>
      <c r="U202" s="3" t="str">
        <f>IF(COUNTIF(U$178:U201,T202)=0,T202,"")</f>
        <v/>
      </c>
      <c r="V202" s="3" t="str">
        <f t="shared" si="131"/>
        <v>CHEST_ITEM_TYPE_T2_SHARD,CHEST_ITEM_TYPE_T3_SHARD,CHEST_ITEM_TYPE_T1_PART</v>
      </c>
      <c r="W202" s="13" t="str">
        <f t="shared" si="132"/>
        <v/>
      </c>
      <c r="X202" s="3" t="str">
        <f t="shared" si="133"/>
        <v/>
      </c>
      <c r="Y202" s="3" t="str">
        <f t="shared" si="134"/>
        <v>23.1%,37.4%,33.2%</v>
      </c>
    </row>
    <row r="203" spans="2:25" x14ac:dyDescent="0.3">
      <c r="B203" s="2">
        <f>数据源!K235</f>
        <v>6</v>
      </c>
      <c r="C203" s="2" t="str">
        <f>数据源!L235</f>
        <v>T1HP4</v>
      </c>
      <c r="D203" s="2" t="str">
        <f>数据源!M235</f>
        <v>部件</v>
      </c>
      <c r="E203" s="2">
        <f>数据源!N235</f>
        <v>25</v>
      </c>
      <c r="F203" s="2">
        <f>数据源!O235</f>
        <v>1</v>
      </c>
      <c r="G203" s="2">
        <f>数据源!P235</f>
        <v>9.1999999999999998E-3</v>
      </c>
      <c r="H203" s="2">
        <f>数据源!Q235</f>
        <v>1.84E-2</v>
      </c>
      <c r="I203" s="2">
        <f>数据源!R235</f>
        <v>184</v>
      </c>
      <c r="J203" s="3">
        <f t="shared" si="120"/>
        <v>1</v>
      </c>
      <c r="K203" s="3">
        <f t="shared" si="121"/>
        <v>1</v>
      </c>
      <c r="L203" s="3" t="str">
        <f t="shared" si="135"/>
        <v>部件</v>
      </c>
      <c r="M203" s="3">
        <f t="shared" ca="1" si="136"/>
        <v>91204</v>
      </c>
      <c r="N203" s="3" t="str">
        <f t="shared" ca="1" si="137"/>
        <v>51221,52221,53221,51311,52311,53311,51321,52321,53321,91001,91003,91005,91101,91103,91105,91201,91203,91205,91002,91004,91006,91102,91104,91106,91202,91204</v>
      </c>
      <c r="O203" s="3" t="str">
        <f t="shared" si="138"/>
        <v>768,768,768,777,777,777,466,466,466,184,184,184,184,184,184,184,184,184,184,184,184,184,184,184,184,184</v>
      </c>
      <c r="P203" s="1" t="str">
        <f t="shared" si="139"/>
        <v>(1,2),(1,2),(1,2),(1,1),(1,1),(1,1),(1,1),(1,1),(1,1),(1,1),(1,1),(1,1),(1,1),(1,1),(1,1),(1,1),(1,1),(1,1),(1,1),(1,1),(1,1),(1,1),(1,1),(1,1),(1,1),(1,1)</v>
      </c>
      <c r="Q203" s="3" t="str">
        <f>IF(D203="坦克碎片",VLOOKUP(C203,道具信息!$N$2:$O$291,2,FALSE)&amp;"碎片",VLOOKUP(C203,道具信息!$N$2:$O$291,2,FALSE))</f>
        <v>T1部件</v>
      </c>
      <c r="R203" s="3">
        <f t="shared" si="118"/>
        <v>3312</v>
      </c>
      <c r="S203" s="11">
        <f t="shared" si="119"/>
        <v>0.33200000000000002</v>
      </c>
      <c r="T203" s="3" t="str">
        <f>VLOOKUP(Q203,道具信息!$Q$3:$S$20,2,FALSE)</f>
        <v>CHEST_ITEM_TYPE_T1_PART</v>
      </c>
      <c r="U203" s="3" t="str">
        <f>IF(COUNTIF(U$178:U202,T203)=0,T203,"")</f>
        <v/>
      </c>
      <c r="V203" s="3" t="str">
        <f t="shared" si="131"/>
        <v>CHEST_ITEM_TYPE_T2_SHARD,CHEST_ITEM_TYPE_T3_SHARD,CHEST_ITEM_TYPE_T1_PART</v>
      </c>
      <c r="W203" s="13" t="str">
        <f t="shared" si="132"/>
        <v/>
      </c>
      <c r="X203" s="3" t="str">
        <f t="shared" si="133"/>
        <v/>
      </c>
      <c r="Y203" s="3" t="str">
        <f t="shared" si="134"/>
        <v>23.1%,37.4%,33.2%</v>
      </c>
    </row>
    <row r="204" spans="2:25" x14ac:dyDescent="0.3">
      <c r="B204" s="2">
        <f>数据源!K236</f>
        <v>6</v>
      </c>
      <c r="C204" s="2" t="str">
        <f>数据源!L236</f>
        <v>T1HP6</v>
      </c>
      <c r="D204" s="2" t="str">
        <f>数据源!M236</f>
        <v>部件</v>
      </c>
      <c r="E204" s="2">
        <f>数据源!N236</f>
        <v>25</v>
      </c>
      <c r="F204" s="2">
        <f>数据源!O236</f>
        <v>1</v>
      </c>
      <c r="G204" s="2">
        <f>数据源!P236</f>
        <v>9.1999999999999998E-3</v>
      </c>
      <c r="H204" s="2">
        <f>数据源!Q236</f>
        <v>1.84E-2</v>
      </c>
      <c r="I204" s="2">
        <f>数据源!R236</f>
        <v>184</v>
      </c>
      <c r="J204" s="3">
        <f t="shared" si="120"/>
        <v>1</v>
      </c>
      <c r="K204" s="3">
        <f t="shared" si="121"/>
        <v>1</v>
      </c>
      <c r="L204" s="3" t="str">
        <f t="shared" si="135"/>
        <v>部件</v>
      </c>
      <c r="M204" s="3">
        <f t="shared" ca="1" si="136"/>
        <v>91206</v>
      </c>
      <c r="N204" s="3" t="str">
        <f t="shared" ca="1" si="137"/>
        <v>51221,52221,53221,51311,52311,53311,51321,52321,53321,91001,91003,91005,91101,91103,91105,91201,91203,91205,91002,91004,91006,91102,91104,91106,91202,91204,91206</v>
      </c>
      <c r="O204" s="3" t="str">
        <f t="shared" si="138"/>
        <v>768,768,768,777,777,777,466,466,466,184,184,184,184,184,184,184,184,184,184,184,184,184,184,184,184,184,184</v>
      </c>
      <c r="P204" s="1" t="str">
        <f t="shared" si="139"/>
        <v>(1,2),(1,2),(1,2),(1,1),(1,1),(1,1),(1,1),(1,1),(1,1),(1,1),(1,1),(1,1),(1,1),(1,1),(1,1),(1,1),(1,1),(1,1),(1,1),(1,1),(1,1),(1,1),(1,1),(1,1),(1,1),(1,1),(1,1)</v>
      </c>
      <c r="Q204" s="3" t="str">
        <f>IF(D204="坦克碎片",VLOOKUP(C204,道具信息!$N$2:$O$291,2,FALSE)&amp;"碎片",VLOOKUP(C204,道具信息!$N$2:$O$291,2,FALSE))</f>
        <v>T1部件</v>
      </c>
      <c r="R204" s="3">
        <f t="shared" si="118"/>
        <v>3312</v>
      </c>
      <c r="S204" s="11">
        <f t="shared" si="119"/>
        <v>0.33200000000000002</v>
      </c>
      <c r="T204" s="3" t="str">
        <f>VLOOKUP(Q204,道具信息!$Q$3:$S$20,2,FALSE)</f>
        <v>CHEST_ITEM_TYPE_T1_PART</v>
      </c>
      <c r="U204" s="3" t="str">
        <f>IF(COUNTIF(U$178:U203,T204)=0,T204,"")</f>
        <v/>
      </c>
      <c r="V204" s="3" t="str">
        <f t="shared" si="131"/>
        <v>CHEST_ITEM_TYPE_T2_SHARD,CHEST_ITEM_TYPE_T3_SHARD,CHEST_ITEM_TYPE_T1_PART</v>
      </c>
      <c r="W204" s="13" t="str">
        <f t="shared" si="132"/>
        <v/>
      </c>
      <c r="X204" s="3" t="str">
        <f t="shared" si="133"/>
        <v/>
      </c>
      <c r="Y204" s="3" t="str">
        <f t="shared" si="134"/>
        <v>23.1%,37.4%,33.2%</v>
      </c>
    </row>
    <row r="205" spans="2:25" x14ac:dyDescent="0.3">
      <c r="B205" s="2">
        <f>数据源!K237</f>
        <v>6</v>
      </c>
      <c r="C205" s="2" t="str">
        <f>数据源!L237</f>
        <v>T2LP1</v>
      </c>
      <c r="D205" s="2" t="str">
        <f>数据源!M237</f>
        <v>部件</v>
      </c>
      <c r="E205" s="2">
        <f>数据源!N237</f>
        <v>102.20000000000002</v>
      </c>
      <c r="F205" s="2">
        <f>数据源!O237</f>
        <v>1</v>
      </c>
      <c r="G205" s="2">
        <f>数据源!P237</f>
        <v>6.4000000000000003E-3</v>
      </c>
      <c r="H205" s="2">
        <f>数据源!Q237</f>
        <v>3.1311154598825828E-3</v>
      </c>
      <c r="I205" s="2">
        <f>数据源!R237</f>
        <v>31</v>
      </c>
      <c r="J205" s="3">
        <f>ROUNDUP(IF(F205&gt;1,F205-ROUNDDOWN(SQRT(F205),0),F205),0)</f>
        <v>1</v>
      </c>
      <c r="K205" s="3">
        <f>F205*2-J205</f>
        <v>1</v>
      </c>
      <c r="L205" s="3" t="str">
        <f t="shared" ref="L205:L231" si="140">RIGHT(D205,2)</f>
        <v>部件</v>
      </c>
      <c r="M205" s="3">
        <f t="shared" ref="M205:M231" ca="1" si="141">IF(OR(L205="坦克",L205="碎片"),VLOOKUP(C205,INDIRECT("坦克ID"),MATCH(L205&amp;"ID",INDIRECT("坦克标头"),0),FALSE),VLOOKUP(C205,INDIRECT(L205&amp;"ID"),2,FALSE))</f>
        <v>92001</v>
      </c>
      <c r="N205" s="3" t="str">
        <f t="shared" ref="N205:N231" ca="1" si="142">N204&amp;","&amp;M205</f>
        <v>51221,52221,53221,51311,52311,53311,51321,52321,53321,91001,91003,91005,91101,91103,91105,91201,91203,91205,91002,91004,91006,91102,91104,91106,91202,91204,91206,92001</v>
      </c>
      <c r="O205" s="3" t="str">
        <f t="shared" ref="O205:O231" si="143">O204&amp;","&amp;I205</f>
        <v>768,768,768,777,777,777,466,466,466,184,184,184,184,184,184,184,184,184,184,184,184,184,184,184,184,184,184,31</v>
      </c>
      <c r="P205" s="1" t="str">
        <f t="shared" ref="P205:P231" si="144">P204&amp;","&amp;"("&amp;J205&amp;","&amp;K205&amp;")"</f>
        <v>(1,2),(1,2),(1,2),(1,1),(1,1),(1,1),(1,1),(1,1),(1,1),(1,1),(1,1),(1,1),(1,1),(1,1),(1,1),(1,1),(1,1),(1,1),(1,1),(1,1),(1,1),(1,1),(1,1),(1,1),(1,1),(1,1),(1,1),(1,1)</v>
      </c>
      <c r="Q205" s="3" t="str">
        <f>IF(D205="坦克碎片",VLOOKUP(C205,道具信息!$N$2:$O$291,2,FALSE)&amp;"碎片",VLOOKUP(C205,道具信息!$N$2:$O$291,2,FALSE))</f>
        <v>T2部件</v>
      </c>
      <c r="R205" s="3">
        <f t="shared" si="118"/>
        <v>558</v>
      </c>
      <c r="S205" s="11">
        <f t="shared" si="119"/>
        <v>5.6000000000000001E-2</v>
      </c>
      <c r="T205" s="3" t="str">
        <f>VLOOKUP(Q205,道具信息!$Q$3:$S$20,2,FALSE)</f>
        <v>CHEST_ITEM_TYPE_T2_PART</v>
      </c>
      <c r="U205" s="3" t="str">
        <f>IF(COUNTIF(U$178:U204,T205)=0,T205,"")</f>
        <v>CHEST_ITEM_TYPE_T2_PART</v>
      </c>
      <c r="V205" s="3" t="str">
        <f t="shared" si="131"/>
        <v>CHEST_ITEM_TYPE_T2_SHARD,CHEST_ITEM_TYPE_T3_SHARD,CHEST_ITEM_TYPE_T1_PART,CHEST_ITEM_TYPE_T2_PART</v>
      </c>
      <c r="W205" s="13">
        <f t="shared" si="132"/>
        <v>5.6000000000000001E-2</v>
      </c>
      <c r="X205" s="3" t="str">
        <f t="shared" si="133"/>
        <v>5.6%</v>
      </c>
      <c r="Y205" s="3" t="str">
        <f t="shared" si="134"/>
        <v>23.1%,37.4%,33.2%,5.6%</v>
      </c>
    </row>
    <row r="206" spans="2:25" x14ac:dyDescent="0.3">
      <c r="B206" s="2">
        <f>数据源!K238</f>
        <v>6</v>
      </c>
      <c r="C206" s="2" t="str">
        <f>数据源!L238</f>
        <v>T2LP3</v>
      </c>
      <c r="D206" s="2" t="str">
        <f>数据源!M238</f>
        <v>部件</v>
      </c>
      <c r="E206" s="2">
        <f>数据源!N238</f>
        <v>102.20000000000002</v>
      </c>
      <c r="F206" s="2">
        <f>数据源!O238</f>
        <v>1</v>
      </c>
      <c r="G206" s="2">
        <f>数据源!P238</f>
        <v>6.4000000000000003E-3</v>
      </c>
      <c r="H206" s="2">
        <f>数据源!Q238</f>
        <v>3.1311154598825828E-3</v>
      </c>
      <c r="I206" s="2">
        <f>数据源!R238</f>
        <v>31</v>
      </c>
      <c r="J206" s="3">
        <f t="shared" ref="J206:J219" si="145">ROUNDUP(IF(F206&gt;1,F206-ROUNDDOWN(SQRT(F206),0),F206),0)</f>
        <v>1</v>
      </c>
      <c r="K206" s="3">
        <f t="shared" ref="K206:K219" si="146">F206*2-J206</f>
        <v>1</v>
      </c>
      <c r="L206" s="3" t="str">
        <f t="shared" si="140"/>
        <v>部件</v>
      </c>
      <c r="M206" s="3">
        <f t="shared" ca="1" si="141"/>
        <v>92003</v>
      </c>
      <c r="N206" s="3" t="str">
        <f t="shared" ca="1" si="142"/>
        <v>51221,52221,53221,51311,52311,53311,51321,52321,53321,91001,91003,91005,91101,91103,91105,91201,91203,91205,91002,91004,91006,91102,91104,91106,91202,91204,91206,92001,92003</v>
      </c>
      <c r="O206" s="3" t="str">
        <f t="shared" si="143"/>
        <v>768,768,768,777,777,777,466,466,466,184,184,184,184,184,184,184,184,184,184,184,184,184,184,184,184,184,184,31,31</v>
      </c>
      <c r="P206" s="1" t="str">
        <f t="shared" si="144"/>
        <v>(1,2),(1,2),(1,2),(1,1),(1,1),(1,1),(1,1),(1,1),(1,1),(1,1),(1,1),(1,1),(1,1),(1,1),(1,1),(1,1),(1,1),(1,1),(1,1),(1,1),(1,1),(1,1),(1,1),(1,1),(1,1),(1,1),(1,1),(1,1),(1,1)</v>
      </c>
      <c r="Q206" s="3" t="str">
        <f>IF(D206="坦克碎片",VLOOKUP(C206,道具信息!$N$2:$O$291,2,FALSE)&amp;"碎片",VLOOKUP(C206,道具信息!$N$2:$O$291,2,FALSE))</f>
        <v>T2部件</v>
      </c>
      <c r="R206" s="3">
        <f t="shared" si="118"/>
        <v>558</v>
      </c>
      <c r="S206" s="11">
        <f t="shared" si="119"/>
        <v>5.6000000000000001E-2</v>
      </c>
      <c r="T206" s="3" t="str">
        <f>VLOOKUP(Q206,道具信息!$Q$3:$S$20,2,FALSE)</f>
        <v>CHEST_ITEM_TYPE_T2_PART</v>
      </c>
      <c r="U206" s="3" t="str">
        <f>IF(COUNTIF(U$178:U205,T206)=0,T206,"")</f>
        <v/>
      </c>
      <c r="V206" s="3" t="str">
        <f t="shared" si="131"/>
        <v>CHEST_ITEM_TYPE_T2_SHARD,CHEST_ITEM_TYPE_T3_SHARD,CHEST_ITEM_TYPE_T1_PART,CHEST_ITEM_TYPE_T2_PART</v>
      </c>
      <c r="W206" s="13" t="str">
        <f t="shared" si="132"/>
        <v/>
      </c>
      <c r="X206" s="3" t="str">
        <f t="shared" si="133"/>
        <v/>
      </c>
      <c r="Y206" s="3" t="str">
        <f t="shared" si="134"/>
        <v>23.1%,37.4%,33.2%,5.6%</v>
      </c>
    </row>
    <row r="207" spans="2:25" x14ac:dyDescent="0.3">
      <c r="B207" s="2">
        <f>数据源!K239</f>
        <v>6</v>
      </c>
      <c r="C207" s="2" t="str">
        <f>数据源!L239</f>
        <v>T2LP5</v>
      </c>
      <c r="D207" s="2" t="str">
        <f>数据源!M239</f>
        <v>部件</v>
      </c>
      <c r="E207" s="2">
        <f>数据源!N239</f>
        <v>102.20000000000002</v>
      </c>
      <c r="F207" s="2">
        <f>数据源!O239</f>
        <v>1</v>
      </c>
      <c r="G207" s="2">
        <f>数据源!P239</f>
        <v>6.4000000000000003E-3</v>
      </c>
      <c r="H207" s="2">
        <f>数据源!Q239</f>
        <v>3.1311154598825828E-3</v>
      </c>
      <c r="I207" s="2">
        <f>数据源!R239</f>
        <v>31</v>
      </c>
      <c r="J207" s="3">
        <f t="shared" si="145"/>
        <v>1</v>
      </c>
      <c r="K207" s="3">
        <f t="shared" si="146"/>
        <v>1</v>
      </c>
      <c r="L207" s="3" t="str">
        <f t="shared" si="140"/>
        <v>部件</v>
      </c>
      <c r="M207" s="3">
        <f t="shared" ca="1" si="141"/>
        <v>92005</v>
      </c>
      <c r="N207" s="3" t="str">
        <f t="shared" ca="1" si="142"/>
        <v>51221,52221,53221,51311,52311,53311,51321,52321,53321,91001,91003,91005,91101,91103,91105,91201,91203,91205,91002,91004,91006,91102,91104,91106,91202,91204,91206,92001,92003,92005</v>
      </c>
      <c r="O207" s="3" t="str">
        <f t="shared" si="143"/>
        <v>768,768,768,777,777,777,466,466,466,184,184,184,184,184,184,184,184,184,184,184,184,184,184,184,184,184,184,31,31,31</v>
      </c>
      <c r="P207" s="1" t="str">
        <f t="shared" si="144"/>
        <v>(1,2),(1,2),(1,2),(1,1),(1,1),(1,1),(1,1),(1,1),(1,1),(1,1),(1,1),(1,1),(1,1),(1,1),(1,1),(1,1),(1,1),(1,1),(1,1),(1,1),(1,1),(1,1),(1,1),(1,1),(1,1),(1,1),(1,1),(1,1),(1,1),(1,1)</v>
      </c>
      <c r="Q207" s="3" t="str">
        <f>IF(D207="坦克碎片",VLOOKUP(C207,道具信息!$N$2:$O$291,2,FALSE)&amp;"碎片",VLOOKUP(C207,道具信息!$N$2:$O$291,2,FALSE))</f>
        <v>T2部件</v>
      </c>
      <c r="R207" s="3">
        <f t="shared" si="118"/>
        <v>558</v>
      </c>
      <c r="S207" s="11">
        <f t="shared" si="119"/>
        <v>5.6000000000000001E-2</v>
      </c>
      <c r="T207" s="3" t="str">
        <f>VLOOKUP(Q207,道具信息!$Q$3:$S$20,2,FALSE)</f>
        <v>CHEST_ITEM_TYPE_T2_PART</v>
      </c>
      <c r="U207" s="3" t="str">
        <f>IF(COUNTIF(U$178:U206,T207)=0,T207,"")</f>
        <v/>
      </c>
      <c r="V207" s="3" t="str">
        <f t="shared" si="131"/>
        <v>CHEST_ITEM_TYPE_T2_SHARD,CHEST_ITEM_TYPE_T3_SHARD,CHEST_ITEM_TYPE_T1_PART,CHEST_ITEM_TYPE_T2_PART</v>
      </c>
      <c r="W207" s="13" t="str">
        <f t="shared" si="132"/>
        <v/>
      </c>
      <c r="X207" s="3" t="str">
        <f t="shared" si="133"/>
        <v/>
      </c>
      <c r="Y207" s="3" t="str">
        <f t="shared" si="134"/>
        <v>23.1%,37.4%,33.2%,5.6%</v>
      </c>
    </row>
    <row r="208" spans="2:25" x14ac:dyDescent="0.3">
      <c r="B208" s="2">
        <f>数据源!K240</f>
        <v>6</v>
      </c>
      <c r="C208" s="2" t="str">
        <f>数据源!L240</f>
        <v>T2MP1</v>
      </c>
      <c r="D208" s="2" t="str">
        <f>数据源!M240</f>
        <v>部件</v>
      </c>
      <c r="E208" s="2">
        <f>数据源!N240</f>
        <v>102.20000000000002</v>
      </c>
      <c r="F208" s="2">
        <f>数据源!O240</f>
        <v>1</v>
      </c>
      <c r="G208" s="2">
        <f>数据源!P240</f>
        <v>6.4000000000000003E-3</v>
      </c>
      <c r="H208" s="2">
        <f>数据源!Q240</f>
        <v>3.1311154598825828E-3</v>
      </c>
      <c r="I208" s="2">
        <f>数据源!R240</f>
        <v>31</v>
      </c>
      <c r="J208" s="3">
        <f t="shared" si="145"/>
        <v>1</v>
      </c>
      <c r="K208" s="3">
        <f t="shared" si="146"/>
        <v>1</v>
      </c>
      <c r="L208" s="3" t="str">
        <f t="shared" si="140"/>
        <v>部件</v>
      </c>
      <c r="M208" s="3">
        <f t="shared" ca="1" si="141"/>
        <v>92101</v>
      </c>
      <c r="N208" s="3" t="str">
        <f t="shared" ca="1" si="142"/>
        <v>51221,52221,53221,51311,52311,53311,51321,52321,53321,91001,91003,91005,91101,91103,91105,91201,91203,91205,91002,91004,91006,91102,91104,91106,91202,91204,91206,92001,92003,92005,92101</v>
      </c>
      <c r="O208" s="3" t="str">
        <f t="shared" si="143"/>
        <v>768,768,768,777,777,777,466,466,466,184,184,184,184,184,184,184,184,184,184,184,184,184,184,184,184,184,184,31,31,31,31</v>
      </c>
      <c r="P208" s="1" t="str">
        <f t="shared" si="144"/>
        <v>(1,2),(1,2),(1,2),(1,1),(1,1),(1,1),(1,1),(1,1),(1,1),(1,1),(1,1),(1,1),(1,1),(1,1),(1,1),(1,1),(1,1),(1,1),(1,1),(1,1),(1,1),(1,1),(1,1),(1,1),(1,1),(1,1),(1,1),(1,1),(1,1),(1,1),(1,1)</v>
      </c>
      <c r="Q208" s="3" t="str">
        <f>IF(D208="坦克碎片",VLOOKUP(C208,道具信息!$N$2:$O$291,2,FALSE)&amp;"碎片",VLOOKUP(C208,道具信息!$N$2:$O$291,2,FALSE))</f>
        <v>T2部件</v>
      </c>
      <c r="R208" s="3">
        <f t="shared" si="118"/>
        <v>558</v>
      </c>
      <c r="S208" s="11">
        <f t="shared" si="119"/>
        <v>5.6000000000000001E-2</v>
      </c>
      <c r="T208" s="3" t="str">
        <f>VLOOKUP(Q208,道具信息!$Q$3:$S$20,2,FALSE)</f>
        <v>CHEST_ITEM_TYPE_T2_PART</v>
      </c>
      <c r="U208" s="3" t="str">
        <f>IF(COUNTIF(U$178:U207,T208)=0,T208,"")</f>
        <v/>
      </c>
      <c r="V208" s="3" t="str">
        <f t="shared" si="131"/>
        <v>CHEST_ITEM_TYPE_T2_SHARD,CHEST_ITEM_TYPE_T3_SHARD,CHEST_ITEM_TYPE_T1_PART,CHEST_ITEM_TYPE_T2_PART</v>
      </c>
      <c r="W208" s="13" t="str">
        <f t="shared" si="132"/>
        <v/>
      </c>
      <c r="X208" s="3" t="str">
        <f t="shared" si="133"/>
        <v/>
      </c>
      <c r="Y208" s="3" t="str">
        <f t="shared" si="134"/>
        <v>23.1%,37.4%,33.2%,5.6%</v>
      </c>
    </row>
    <row r="209" spans="2:25" x14ac:dyDescent="0.3">
      <c r="B209" s="2">
        <f>数据源!K241</f>
        <v>6</v>
      </c>
      <c r="C209" s="2" t="str">
        <f>数据源!L241</f>
        <v>T2MP3</v>
      </c>
      <c r="D209" s="2" t="str">
        <f>数据源!M241</f>
        <v>部件</v>
      </c>
      <c r="E209" s="2">
        <f>数据源!N241</f>
        <v>102.20000000000002</v>
      </c>
      <c r="F209" s="2">
        <f>数据源!O241</f>
        <v>1</v>
      </c>
      <c r="G209" s="2">
        <f>数据源!P241</f>
        <v>6.4000000000000003E-3</v>
      </c>
      <c r="H209" s="2">
        <f>数据源!Q241</f>
        <v>3.1311154598825828E-3</v>
      </c>
      <c r="I209" s="2">
        <f>数据源!R241</f>
        <v>31</v>
      </c>
      <c r="J209" s="3">
        <f t="shared" si="145"/>
        <v>1</v>
      </c>
      <c r="K209" s="3">
        <f t="shared" si="146"/>
        <v>1</v>
      </c>
      <c r="L209" s="3" t="str">
        <f t="shared" si="140"/>
        <v>部件</v>
      </c>
      <c r="M209" s="3">
        <f t="shared" ca="1" si="141"/>
        <v>92103</v>
      </c>
      <c r="N209" s="3" t="str">
        <f t="shared" ca="1" si="142"/>
        <v>51221,52221,53221,51311,52311,53311,51321,52321,53321,91001,91003,91005,91101,91103,91105,91201,91203,91205,91002,91004,91006,91102,91104,91106,91202,91204,91206,92001,92003,92005,92101,92103</v>
      </c>
      <c r="O209" s="3" t="str">
        <f t="shared" si="143"/>
        <v>768,768,768,777,777,777,466,466,466,184,184,184,184,184,184,184,184,184,184,184,184,184,184,184,184,184,184,31,31,31,31,31</v>
      </c>
      <c r="P209" s="1" t="str">
        <f t="shared" si="144"/>
        <v>(1,2),(1,2),(1,2),(1,1),(1,1),(1,1),(1,1),(1,1),(1,1),(1,1),(1,1),(1,1),(1,1),(1,1),(1,1),(1,1),(1,1),(1,1),(1,1),(1,1),(1,1),(1,1),(1,1),(1,1),(1,1),(1,1),(1,1),(1,1),(1,1),(1,1),(1,1),(1,1)</v>
      </c>
      <c r="Q209" s="3" t="str">
        <f>IF(D209="坦克碎片",VLOOKUP(C209,道具信息!$N$2:$O$291,2,FALSE)&amp;"碎片",VLOOKUP(C209,道具信息!$N$2:$O$291,2,FALSE))</f>
        <v>T2部件</v>
      </c>
      <c r="R209" s="3">
        <f t="shared" si="118"/>
        <v>558</v>
      </c>
      <c r="S209" s="11">
        <f t="shared" si="119"/>
        <v>5.6000000000000001E-2</v>
      </c>
      <c r="T209" s="3" t="str">
        <f>VLOOKUP(Q209,道具信息!$Q$3:$S$20,2,FALSE)</f>
        <v>CHEST_ITEM_TYPE_T2_PART</v>
      </c>
      <c r="U209" s="3" t="str">
        <f>IF(COUNTIF(U$178:U208,T209)=0,T209,"")</f>
        <v/>
      </c>
      <c r="V209" s="3" t="str">
        <f t="shared" si="131"/>
        <v>CHEST_ITEM_TYPE_T2_SHARD,CHEST_ITEM_TYPE_T3_SHARD,CHEST_ITEM_TYPE_T1_PART,CHEST_ITEM_TYPE_T2_PART</v>
      </c>
      <c r="W209" s="13" t="str">
        <f t="shared" si="132"/>
        <v/>
      </c>
      <c r="X209" s="3" t="str">
        <f t="shared" si="133"/>
        <v/>
      </c>
      <c r="Y209" s="3" t="str">
        <f t="shared" si="134"/>
        <v>23.1%,37.4%,33.2%,5.6%</v>
      </c>
    </row>
    <row r="210" spans="2:25" x14ac:dyDescent="0.3">
      <c r="B210" s="2">
        <f>数据源!K242</f>
        <v>6</v>
      </c>
      <c r="C210" s="2" t="str">
        <f>数据源!L242</f>
        <v>T2MP5</v>
      </c>
      <c r="D210" s="2" t="str">
        <f>数据源!M242</f>
        <v>部件</v>
      </c>
      <c r="E210" s="2">
        <f>数据源!N242</f>
        <v>102.20000000000002</v>
      </c>
      <c r="F210" s="2">
        <f>数据源!O242</f>
        <v>1</v>
      </c>
      <c r="G210" s="2">
        <f>数据源!P242</f>
        <v>6.4000000000000003E-3</v>
      </c>
      <c r="H210" s="2">
        <f>数据源!Q242</f>
        <v>3.1311154598825828E-3</v>
      </c>
      <c r="I210" s="2">
        <f>数据源!R242</f>
        <v>31</v>
      </c>
      <c r="J210" s="3">
        <f t="shared" si="145"/>
        <v>1</v>
      </c>
      <c r="K210" s="3">
        <f t="shared" si="146"/>
        <v>1</v>
      </c>
      <c r="L210" s="3" t="str">
        <f t="shared" si="140"/>
        <v>部件</v>
      </c>
      <c r="M210" s="3">
        <f t="shared" ca="1" si="141"/>
        <v>92105</v>
      </c>
      <c r="N210" s="3" t="str">
        <f t="shared" ca="1" si="142"/>
        <v>51221,52221,53221,51311,52311,53311,51321,52321,53321,91001,91003,91005,91101,91103,91105,91201,91203,91205,91002,91004,91006,91102,91104,91106,91202,91204,91206,92001,92003,92005,92101,92103,92105</v>
      </c>
      <c r="O210" s="3" t="str">
        <f t="shared" si="143"/>
        <v>768,768,768,777,777,777,466,466,466,184,184,184,184,184,184,184,184,184,184,184,184,184,184,184,184,184,184,31,31,31,31,31,31</v>
      </c>
      <c r="P210" s="1" t="str">
        <f t="shared" si="144"/>
        <v>(1,2),(1,2),(1,2),(1,1),(1,1),(1,1),(1,1),(1,1),(1,1),(1,1),(1,1),(1,1),(1,1),(1,1),(1,1),(1,1),(1,1),(1,1),(1,1),(1,1),(1,1),(1,1),(1,1),(1,1),(1,1),(1,1),(1,1),(1,1),(1,1),(1,1),(1,1),(1,1),(1,1)</v>
      </c>
      <c r="Q210" s="3" t="str">
        <f>IF(D210="坦克碎片",VLOOKUP(C210,道具信息!$N$2:$O$291,2,FALSE)&amp;"碎片",VLOOKUP(C210,道具信息!$N$2:$O$291,2,FALSE))</f>
        <v>T2部件</v>
      </c>
      <c r="R210" s="3">
        <f t="shared" ref="R210:R231" si="147">SUMIFS(I:I,Q:Q,Q210,B:B,B210)</f>
        <v>558</v>
      </c>
      <c r="S210" s="11">
        <f t="shared" ref="S210:S231" si="148">ROUND(R210/SUMIF(B:B,B210,I:I),3)</f>
        <v>5.6000000000000001E-2</v>
      </c>
      <c r="T210" s="3" t="str">
        <f>VLOOKUP(Q210,道具信息!$Q$3:$S$20,2,FALSE)</f>
        <v>CHEST_ITEM_TYPE_T2_PART</v>
      </c>
      <c r="U210" s="3" t="str">
        <f>IF(COUNTIF(U$178:U209,T210)=0,T210,"")</f>
        <v/>
      </c>
      <c r="V210" s="3" t="str">
        <f t="shared" si="131"/>
        <v>CHEST_ITEM_TYPE_T2_SHARD,CHEST_ITEM_TYPE_T3_SHARD,CHEST_ITEM_TYPE_T1_PART,CHEST_ITEM_TYPE_T2_PART</v>
      </c>
      <c r="W210" s="13" t="str">
        <f t="shared" si="132"/>
        <v/>
      </c>
      <c r="X210" s="3" t="str">
        <f t="shared" si="133"/>
        <v/>
      </c>
      <c r="Y210" s="3" t="str">
        <f t="shared" si="134"/>
        <v>23.1%,37.4%,33.2%,5.6%</v>
      </c>
    </row>
    <row r="211" spans="2:25" x14ac:dyDescent="0.3">
      <c r="B211" s="2">
        <f>数据源!K243</f>
        <v>6</v>
      </c>
      <c r="C211" s="2" t="str">
        <f>数据源!L243</f>
        <v>T2HP1</v>
      </c>
      <c r="D211" s="2" t="str">
        <f>数据源!M243</f>
        <v>部件</v>
      </c>
      <c r="E211" s="2">
        <f>数据源!N243</f>
        <v>102.20000000000002</v>
      </c>
      <c r="F211" s="2">
        <f>数据源!O243</f>
        <v>1</v>
      </c>
      <c r="G211" s="2">
        <f>数据源!P243</f>
        <v>6.4000000000000003E-3</v>
      </c>
      <c r="H211" s="2">
        <f>数据源!Q243</f>
        <v>3.1311154598825828E-3</v>
      </c>
      <c r="I211" s="2">
        <f>数据源!R243</f>
        <v>31</v>
      </c>
      <c r="J211" s="3">
        <f t="shared" si="145"/>
        <v>1</v>
      </c>
      <c r="K211" s="3">
        <f t="shared" si="146"/>
        <v>1</v>
      </c>
      <c r="L211" s="3" t="str">
        <f t="shared" si="140"/>
        <v>部件</v>
      </c>
      <c r="M211" s="3">
        <f t="shared" ca="1" si="141"/>
        <v>92201</v>
      </c>
      <c r="N211" s="3" t="str">
        <f t="shared" ca="1" si="142"/>
        <v>51221,52221,53221,51311,52311,53311,51321,52321,53321,91001,91003,91005,91101,91103,91105,91201,91203,91205,91002,91004,91006,91102,91104,91106,91202,91204,91206,92001,92003,92005,92101,92103,92105,92201</v>
      </c>
      <c r="O211" s="3" t="str">
        <f t="shared" si="143"/>
        <v>768,768,768,777,777,777,466,466,466,184,184,184,184,184,184,184,184,184,184,184,184,184,184,184,184,184,184,31,31,31,31,31,31,31</v>
      </c>
      <c r="P211" s="1" t="str">
        <f t="shared" si="144"/>
        <v>(1,2),(1,2),(1,2),(1,1),(1,1),(1,1),(1,1),(1,1),(1,1),(1,1),(1,1),(1,1),(1,1),(1,1),(1,1),(1,1),(1,1),(1,1),(1,1),(1,1),(1,1),(1,1),(1,1),(1,1),(1,1),(1,1),(1,1),(1,1),(1,1),(1,1),(1,1),(1,1),(1,1),(1,1)</v>
      </c>
      <c r="Q211" s="3" t="str">
        <f>IF(D211="坦克碎片",VLOOKUP(C211,道具信息!$N$2:$O$291,2,FALSE)&amp;"碎片",VLOOKUP(C211,道具信息!$N$2:$O$291,2,FALSE))</f>
        <v>T2部件</v>
      </c>
      <c r="R211" s="3">
        <f t="shared" si="147"/>
        <v>558</v>
      </c>
      <c r="S211" s="11">
        <f t="shared" si="148"/>
        <v>5.6000000000000001E-2</v>
      </c>
      <c r="T211" s="3" t="str">
        <f>VLOOKUP(Q211,道具信息!$Q$3:$S$20,2,FALSE)</f>
        <v>CHEST_ITEM_TYPE_T2_PART</v>
      </c>
      <c r="U211" s="3" t="str">
        <f>IF(COUNTIF(U$178:U210,T211)=0,T211,"")</f>
        <v/>
      </c>
      <c r="V211" s="3" t="str">
        <f t="shared" si="131"/>
        <v>CHEST_ITEM_TYPE_T2_SHARD,CHEST_ITEM_TYPE_T3_SHARD,CHEST_ITEM_TYPE_T1_PART,CHEST_ITEM_TYPE_T2_PART</v>
      </c>
      <c r="W211" s="13" t="str">
        <f t="shared" si="132"/>
        <v/>
      </c>
      <c r="X211" s="3" t="str">
        <f t="shared" si="133"/>
        <v/>
      </c>
      <c r="Y211" s="3" t="str">
        <f t="shared" si="134"/>
        <v>23.1%,37.4%,33.2%,5.6%</v>
      </c>
    </row>
    <row r="212" spans="2:25" x14ac:dyDescent="0.3">
      <c r="B212" s="2">
        <f>数据源!K244</f>
        <v>6</v>
      </c>
      <c r="C212" s="2" t="str">
        <f>数据源!L244</f>
        <v>T2HP3</v>
      </c>
      <c r="D212" s="2" t="str">
        <f>数据源!M244</f>
        <v>部件</v>
      </c>
      <c r="E212" s="2">
        <f>数据源!N244</f>
        <v>102.20000000000002</v>
      </c>
      <c r="F212" s="2">
        <f>数据源!O244</f>
        <v>1</v>
      </c>
      <c r="G212" s="2">
        <f>数据源!P244</f>
        <v>6.4000000000000003E-3</v>
      </c>
      <c r="H212" s="2">
        <f>数据源!Q244</f>
        <v>3.1311154598825828E-3</v>
      </c>
      <c r="I212" s="2">
        <f>数据源!R244</f>
        <v>31</v>
      </c>
      <c r="J212" s="3">
        <f t="shared" si="145"/>
        <v>1</v>
      </c>
      <c r="K212" s="3">
        <f t="shared" si="146"/>
        <v>1</v>
      </c>
      <c r="L212" s="3" t="str">
        <f t="shared" si="140"/>
        <v>部件</v>
      </c>
      <c r="M212" s="3">
        <f t="shared" ca="1" si="141"/>
        <v>92203</v>
      </c>
      <c r="N212" s="3" t="str">
        <f t="shared" ca="1" si="142"/>
        <v>51221,52221,53221,51311,52311,53311,51321,52321,53321,91001,91003,91005,91101,91103,91105,91201,91203,91205,91002,91004,91006,91102,91104,91106,91202,91204,91206,92001,92003,92005,92101,92103,92105,92201,92203</v>
      </c>
      <c r="O212" s="3" t="str">
        <f t="shared" si="143"/>
        <v>768,768,768,777,777,777,466,466,466,184,184,184,184,184,184,184,184,184,184,184,184,184,184,184,184,184,184,31,31,31,31,31,31,31,31</v>
      </c>
      <c r="P212" s="1" t="str">
        <f t="shared" si="144"/>
        <v>(1,2),(1,2),(1,2),(1,1),(1,1),(1,1),(1,1),(1,1),(1,1),(1,1),(1,1),(1,1),(1,1),(1,1),(1,1),(1,1),(1,1),(1,1),(1,1),(1,1),(1,1),(1,1),(1,1),(1,1),(1,1),(1,1),(1,1),(1,1),(1,1),(1,1),(1,1),(1,1),(1,1),(1,1),(1,1)</v>
      </c>
      <c r="Q212" s="3" t="str">
        <f>IF(D212="坦克碎片",VLOOKUP(C212,道具信息!$N$2:$O$291,2,FALSE)&amp;"碎片",VLOOKUP(C212,道具信息!$N$2:$O$291,2,FALSE))</f>
        <v>T2部件</v>
      </c>
      <c r="R212" s="3">
        <f t="shared" si="147"/>
        <v>558</v>
      </c>
      <c r="S212" s="11">
        <f t="shared" si="148"/>
        <v>5.6000000000000001E-2</v>
      </c>
      <c r="T212" s="3" t="str">
        <f>VLOOKUP(Q212,道具信息!$Q$3:$S$20,2,FALSE)</f>
        <v>CHEST_ITEM_TYPE_T2_PART</v>
      </c>
      <c r="U212" s="3" t="str">
        <f>IF(COUNTIF(U$178:U211,T212)=0,T212,"")</f>
        <v/>
      </c>
      <c r="V212" s="3" t="str">
        <f t="shared" si="131"/>
        <v>CHEST_ITEM_TYPE_T2_SHARD,CHEST_ITEM_TYPE_T3_SHARD,CHEST_ITEM_TYPE_T1_PART,CHEST_ITEM_TYPE_T2_PART</v>
      </c>
      <c r="W212" s="13" t="str">
        <f t="shared" si="132"/>
        <v/>
      </c>
      <c r="X212" s="3" t="str">
        <f t="shared" si="133"/>
        <v/>
      </c>
      <c r="Y212" s="3" t="str">
        <f t="shared" si="134"/>
        <v>23.1%,37.4%,33.2%,5.6%</v>
      </c>
    </row>
    <row r="213" spans="2:25" x14ac:dyDescent="0.3">
      <c r="B213" s="2">
        <f>数据源!K245</f>
        <v>6</v>
      </c>
      <c r="C213" s="2" t="str">
        <f>数据源!L245</f>
        <v>T2HP5</v>
      </c>
      <c r="D213" s="2" t="str">
        <f>数据源!M245</f>
        <v>部件</v>
      </c>
      <c r="E213" s="2">
        <f>数据源!N245</f>
        <v>102.20000000000002</v>
      </c>
      <c r="F213" s="2">
        <f>数据源!O245</f>
        <v>1</v>
      </c>
      <c r="G213" s="2">
        <f>数据源!P245</f>
        <v>6.4000000000000003E-3</v>
      </c>
      <c r="H213" s="2">
        <f>数据源!Q245</f>
        <v>3.1311154598825828E-3</v>
      </c>
      <c r="I213" s="2">
        <f>数据源!R245</f>
        <v>31</v>
      </c>
      <c r="J213" s="3">
        <f t="shared" si="145"/>
        <v>1</v>
      </c>
      <c r="K213" s="3">
        <f t="shared" si="146"/>
        <v>1</v>
      </c>
      <c r="L213" s="3" t="str">
        <f t="shared" si="140"/>
        <v>部件</v>
      </c>
      <c r="M213" s="3">
        <f t="shared" ca="1" si="141"/>
        <v>92205</v>
      </c>
      <c r="N213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</v>
      </c>
      <c r="O213" s="3" t="str">
        <f t="shared" si="143"/>
        <v>768,768,768,777,777,777,466,466,466,184,184,184,184,184,184,184,184,184,184,184,184,184,184,184,184,184,184,31,31,31,31,31,31,31,31,31</v>
      </c>
      <c r="P213" s="1" t="str">
        <f t="shared" si="144"/>
        <v>(1,2),(1,2),(1,2),(1,1),(1,1),(1,1),(1,1),(1,1),(1,1),(1,1),(1,1),(1,1),(1,1),(1,1),(1,1),(1,1),(1,1),(1,1),(1,1),(1,1),(1,1),(1,1),(1,1),(1,1),(1,1),(1,1),(1,1),(1,1),(1,1),(1,1),(1,1),(1,1),(1,1),(1,1),(1,1),(1,1)</v>
      </c>
      <c r="Q213" s="3" t="str">
        <f>IF(D213="坦克碎片",VLOOKUP(C213,道具信息!$N$2:$O$291,2,FALSE)&amp;"碎片",VLOOKUP(C213,道具信息!$N$2:$O$291,2,FALSE))</f>
        <v>T2部件</v>
      </c>
      <c r="R213" s="3">
        <f t="shared" si="147"/>
        <v>558</v>
      </c>
      <c r="S213" s="11">
        <f t="shared" si="148"/>
        <v>5.6000000000000001E-2</v>
      </c>
      <c r="T213" s="3" t="str">
        <f>VLOOKUP(Q213,道具信息!$Q$3:$S$20,2,FALSE)</f>
        <v>CHEST_ITEM_TYPE_T2_PART</v>
      </c>
      <c r="U213" s="3" t="str">
        <f>IF(COUNTIF(U$178:U212,T213)=0,T213,"")</f>
        <v/>
      </c>
      <c r="V213" s="3" t="str">
        <f t="shared" si="131"/>
        <v>CHEST_ITEM_TYPE_T2_SHARD,CHEST_ITEM_TYPE_T3_SHARD,CHEST_ITEM_TYPE_T1_PART,CHEST_ITEM_TYPE_T2_PART</v>
      </c>
      <c r="W213" s="13" t="str">
        <f t="shared" si="132"/>
        <v/>
      </c>
      <c r="X213" s="3" t="str">
        <f t="shared" si="133"/>
        <v/>
      </c>
      <c r="Y213" s="3" t="str">
        <f t="shared" si="134"/>
        <v>23.1%,37.4%,33.2%,5.6%</v>
      </c>
    </row>
    <row r="214" spans="2:25" x14ac:dyDescent="0.3">
      <c r="B214" s="2">
        <f>数据源!K246</f>
        <v>6</v>
      </c>
      <c r="C214" s="2" t="str">
        <f>数据源!L246</f>
        <v>T2LP2</v>
      </c>
      <c r="D214" s="2" t="str">
        <f>数据源!M246</f>
        <v>部件</v>
      </c>
      <c r="E214" s="2">
        <f>数据源!N246</f>
        <v>102.20000000000002</v>
      </c>
      <c r="F214" s="2">
        <f>数据源!O246</f>
        <v>1</v>
      </c>
      <c r="G214" s="2">
        <f>数据源!P246</f>
        <v>6.4000000000000003E-3</v>
      </c>
      <c r="H214" s="2">
        <f>数据源!Q246</f>
        <v>3.1311154598825828E-3</v>
      </c>
      <c r="I214" s="2">
        <f>数据源!R246</f>
        <v>31</v>
      </c>
      <c r="J214" s="3">
        <f t="shared" si="145"/>
        <v>1</v>
      </c>
      <c r="K214" s="3">
        <f t="shared" si="146"/>
        <v>1</v>
      </c>
      <c r="L214" s="3" t="str">
        <f t="shared" si="140"/>
        <v>部件</v>
      </c>
      <c r="M214" s="3">
        <f t="shared" ca="1" si="141"/>
        <v>92002</v>
      </c>
      <c r="N214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</v>
      </c>
      <c r="O214" s="3" t="str">
        <f t="shared" si="143"/>
        <v>768,768,768,777,777,777,466,466,466,184,184,184,184,184,184,184,184,184,184,184,184,184,184,184,184,184,184,31,31,31,31,31,31,31,31,31,31</v>
      </c>
      <c r="P214" s="1" t="str">
        <f t="shared" si="144"/>
        <v>(1,2),(1,2),(1,2),(1,1),(1,1),(1,1),(1,1),(1,1),(1,1),(1,1),(1,1),(1,1),(1,1),(1,1),(1,1),(1,1),(1,1),(1,1),(1,1),(1,1),(1,1),(1,1),(1,1),(1,1),(1,1),(1,1),(1,1),(1,1),(1,1),(1,1),(1,1),(1,1),(1,1),(1,1),(1,1),(1,1),(1,1)</v>
      </c>
      <c r="Q214" s="3" t="str">
        <f>IF(D214="坦克碎片",VLOOKUP(C214,道具信息!$N$2:$O$291,2,FALSE)&amp;"碎片",VLOOKUP(C214,道具信息!$N$2:$O$291,2,FALSE))</f>
        <v>T2部件</v>
      </c>
      <c r="R214" s="3">
        <f t="shared" si="147"/>
        <v>558</v>
      </c>
      <c r="S214" s="11">
        <f t="shared" si="148"/>
        <v>5.6000000000000001E-2</v>
      </c>
      <c r="T214" s="3" t="str">
        <f>VLOOKUP(Q214,道具信息!$Q$3:$S$20,2,FALSE)</f>
        <v>CHEST_ITEM_TYPE_T2_PART</v>
      </c>
      <c r="U214" s="3" t="str">
        <f>IF(COUNTIF(U$178:U213,T214)=0,T214,"")</f>
        <v/>
      </c>
      <c r="V214" s="3" t="str">
        <f t="shared" si="131"/>
        <v>CHEST_ITEM_TYPE_T2_SHARD,CHEST_ITEM_TYPE_T3_SHARD,CHEST_ITEM_TYPE_T1_PART,CHEST_ITEM_TYPE_T2_PART</v>
      </c>
      <c r="W214" s="13" t="str">
        <f t="shared" si="132"/>
        <v/>
      </c>
      <c r="X214" s="3" t="str">
        <f t="shared" si="133"/>
        <v/>
      </c>
      <c r="Y214" s="3" t="str">
        <f t="shared" si="134"/>
        <v>23.1%,37.4%,33.2%,5.6%</v>
      </c>
    </row>
    <row r="215" spans="2:25" x14ac:dyDescent="0.3">
      <c r="B215" s="2">
        <f>数据源!K247</f>
        <v>6</v>
      </c>
      <c r="C215" s="2" t="str">
        <f>数据源!L247</f>
        <v>T2LP4</v>
      </c>
      <c r="D215" s="2" t="str">
        <f>数据源!M247</f>
        <v>部件</v>
      </c>
      <c r="E215" s="2">
        <f>数据源!N247</f>
        <v>102.20000000000002</v>
      </c>
      <c r="F215" s="2">
        <f>数据源!O247</f>
        <v>1</v>
      </c>
      <c r="G215" s="2">
        <f>数据源!P247</f>
        <v>6.3E-3</v>
      </c>
      <c r="H215" s="2">
        <f>数据源!Q247</f>
        <v>3.0821917808219173E-3</v>
      </c>
      <c r="I215" s="2">
        <f>数据源!R247</f>
        <v>31</v>
      </c>
      <c r="J215" s="3">
        <f t="shared" si="145"/>
        <v>1</v>
      </c>
      <c r="K215" s="3">
        <f t="shared" si="146"/>
        <v>1</v>
      </c>
      <c r="L215" s="3" t="str">
        <f t="shared" si="140"/>
        <v>部件</v>
      </c>
      <c r="M215" s="3">
        <f t="shared" ca="1" si="141"/>
        <v>92004</v>
      </c>
      <c r="N215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</v>
      </c>
      <c r="O215" s="3" t="str">
        <f t="shared" si="143"/>
        <v>768,768,768,777,777,777,466,466,466,184,184,184,184,184,184,184,184,184,184,184,184,184,184,184,184,184,184,31,31,31,31,31,31,31,31,31,31,31</v>
      </c>
      <c r="P215" s="1" t="str">
        <f t="shared" si="144"/>
        <v>(1,2),(1,2),(1,2),(1,1),(1,1),(1,1),(1,1),(1,1),(1,1),(1,1),(1,1),(1,1),(1,1),(1,1),(1,1),(1,1),(1,1),(1,1),(1,1),(1,1),(1,1),(1,1),(1,1),(1,1),(1,1),(1,1),(1,1),(1,1),(1,1),(1,1),(1,1),(1,1),(1,1),(1,1),(1,1),(1,1),(1,1),(1,1)</v>
      </c>
      <c r="Q215" s="3" t="str">
        <f>IF(D215="坦克碎片",VLOOKUP(C215,道具信息!$N$2:$O$291,2,FALSE)&amp;"碎片",VLOOKUP(C215,道具信息!$N$2:$O$291,2,FALSE))</f>
        <v>T2部件</v>
      </c>
      <c r="R215" s="3">
        <f t="shared" si="147"/>
        <v>558</v>
      </c>
      <c r="S215" s="11">
        <f t="shared" si="148"/>
        <v>5.6000000000000001E-2</v>
      </c>
      <c r="T215" s="3" t="str">
        <f>VLOOKUP(Q215,道具信息!$Q$3:$S$20,2,FALSE)</f>
        <v>CHEST_ITEM_TYPE_T2_PART</v>
      </c>
      <c r="U215" s="3" t="str">
        <f>IF(COUNTIF(U$178:U214,T215)=0,T215,"")</f>
        <v/>
      </c>
      <c r="V215" s="3" t="str">
        <f t="shared" si="131"/>
        <v>CHEST_ITEM_TYPE_T2_SHARD,CHEST_ITEM_TYPE_T3_SHARD,CHEST_ITEM_TYPE_T1_PART,CHEST_ITEM_TYPE_T2_PART</v>
      </c>
      <c r="W215" s="13" t="str">
        <f t="shared" si="132"/>
        <v/>
      </c>
      <c r="X215" s="3" t="str">
        <f t="shared" si="133"/>
        <v/>
      </c>
      <c r="Y215" s="3" t="str">
        <f t="shared" si="134"/>
        <v>23.1%,37.4%,33.2%,5.6%</v>
      </c>
    </row>
    <row r="216" spans="2:25" x14ac:dyDescent="0.3">
      <c r="B216" s="2">
        <f>数据源!K248</f>
        <v>6</v>
      </c>
      <c r="C216" s="2" t="str">
        <f>数据源!L248</f>
        <v>T2LP6</v>
      </c>
      <c r="D216" s="2" t="str">
        <f>数据源!M248</f>
        <v>部件</v>
      </c>
      <c r="E216" s="2">
        <f>数据源!N248</f>
        <v>102.20000000000002</v>
      </c>
      <c r="F216" s="2">
        <f>数据源!O248</f>
        <v>1</v>
      </c>
      <c r="G216" s="2">
        <f>数据源!P248</f>
        <v>6.3E-3</v>
      </c>
      <c r="H216" s="2">
        <f>数据源!Q248</f>
        <v>3.0821917808219173E-3</v>
      </c>
      <c r="I216" s="2">
        <f>数据源!R248</f>
        <v>31</v>
      </c>
      <c r="J216" s="3">
        <f t="shared" si="145"/>
        <v>1</v>
      </c>
      <c r="K216" s="3">
        <f t="shared" si="146"/>
        <v>1</v>
      </c>
      <c r="L216" s="3" t="str">
        <f t="shared" si="140"/>
        <v>部件</v>
      </c>
      <c r="M216" s="3">
        <f t="shared" ca="1" si="141"/>
        <v>92006</v>
      </c>
      <c r="N216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</v>
      </c>
      <c r="O216" s="3" t="str">
        <f t="shared" si="143"/>
        <v>768,768,768,777,777,777,466,466,466,184,184,184,184,184,184,184,184,184,184,184,184,184,184,184,184,184,184,31,31,31,31,31,31,31,31,31,31,31,31</v>
      </c>
      <c r="P216" s="1" t="str">
        <f t="shared" si="144"/>
        <v>(1,2),(1,2),(1,2),(1,1),(1,1),(1,1),(1,1),(1,1),(1,1),(1,1),(1,1),(1,1),(1,1),(1,1),(1,1),(1,1),(1,1),(1,1),(1,1),(1,1),(1,1),(1,1),(1,1),(1,1),(1,1),(1,1),(1,1),(1,1),(1,1),(1,1),(1,1),(1,1),(1,1),(1,1),(1,1),(1,1),(1,1),(1,1),(1,1)</v>
      </c>
      <c r="Q216" s="3" t="str">
        <f>IF(D216="坦克碎片",VLOOKUP(C216,道具信息!$N$2:$O$291,2,FALSE)&amp;"碎片",VLOOKUP(C216,道具信息!$N$2:$O$291,2,FALSE))</f>
        <v>T2部件</v>
      </c>
      <c r="R216" s="3">
        <f t="shared" si="147"/>
        <v>558</v>
      </c>
      <c r="S216" s="11">
        <f t="shared" si="148"/>
        <v>5.6000000000000001E-2</v>
      </c>
      <c r="T216" s="3" t="str">
        <f>VLOOKUP(Q216,道具信息!$Q$3:$S$20,2,FALSE)</f>
        <v>CHEST_ITEM_TYPE_T2_PART</v>
      </c>
      <c r="U216" s="3" t="str">
        <f>IF(COUNTIF(U$178:U215,T216)=0,T216,"")</f>
        <v/>
      </c>
      <c r="V216" s="3" t="str">
        <f t="shared" si="131"/>
        <v>CHEST_ITEM_TYPE_T2_SHARD,CHEST_ITEM_TYPE_T3_SHARD,CHEST_ITEM_TYPE_T1_PART,CHEST_ITEM_TYPE_T2_PART</v>
      </c>
      <c r="W216" s="13" t="str">
        <f t="shared" si="132"/>
        <v/>
      </c>
      <c r="X216" s="3" t="str">
        <f t="shared" si="133"/>
        <v/>
      </c>
      <c r="Y216" s="3" t="str">
        <f t="shared" si="134"/>
        <v>23.1%,37.4%,33.2%,5.6%</v>
      </c>
    </row>
    <row r="217" spans="2:25" x14ac:dyDescent="0.3">
      <c r="B217" s="2">
        <f>数据源!K249</f>
        <v>6</v>
      </c>
      <c r="C217" s="2" t="str">
        <f>数据源!L249</f>
        <v>T2MP2</v>
      </c>
      <c r="D217" s="2" t="str">
        <f>数据源!M249</f>
        <v>部件</v>
      </c>
      <c r="E217" s="2">
        <f>数据源!N249</f>
        <v>102.20000000000002</v>
      </c>
      <c r="F217" s="2">
        <f>数据源!O249</f>
        <v>1</v>
      </c>
      <c r="G217" s="2">
        <f>数据源!P249</f>
        <v>6.3E-3</v>
      </c>
      <c r="H217" s="2">
        <f>数据源!Q249</f>
        <v>3.0821917808219173E-3</v>
      </c>
      <c r="I217" s="2">
        <f>数据源!R249</f>
        <v>31</v>
      </c>
      <c r="J217" s="3">
        <f t="shared" si="145"/>
        <v>1</v>
      </c>
      <c r="K217" s="3">
        <f t="shared" si="146"/>
        <v>1</v>
      </c>
      <c r="L217" s="3" t="str">
        <f t="shared" si="140"/>
        <v>部件</v>
      </c>
      <c r="M217" s="3">
        <f t="shared" ca="1" si="141"/>
        <v>92102</v>
      </c>
      <c r="N217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</v>
      </c>
      <c r="O217" s="3" t="str">
        <f t="shared" si="143"/>
        <v>768,768,768,777,777,777,466,466,466,184,184,184,184,184,184,184,184,184,184,184,184,184,184,184,184,184,184,31,31,31,31,31,31,31,31,31,31,31,31,31</v>
      </c>
      <c r="P217" s="1" t="str">
        <f t="shared" si="144"/>
        <v>(1,2),(1,2),(1,2),(1,1),(1,1),(1,1),(1,1),(1,1),(1,1),(1,1),(1,1),(1,1),(1,1),(1,1),(1,1),(1,1),(1,1),(1,1),(1,1),(1,1),(1,1),(1,1),(1,1),(1,1),(1,1),(1,1),(1,1),(1,1),(1,1),(1,1),(1,1),(1,1),(1,1),(1,1),(1,1),(1,1),(1,1),(1,1),(1,1),(1,1)</v>
      </c>
      <c r="Q217" s="3" t="str">
        <f>IF(D217="坦克碎片",VLOOKUP(C217,道具信息!$N$2:$O$291,2,FALSE)&amp;"碎片",VLOOKUP(C217,道具信息!$N$2:$O$291,2,FALSE))</f>
        <v>T2部件</v>
      </c>
      <c r="R217" s="3">
        <f t="shared" si="147"/>
        <v>558</v>
      </c>
      <c r="S217" s="11">
        <f t="shared" si="148"/>
        <v>5.6000000000000001E-2</v>
      </c>
      <c r="T217" s="3" t="str">
        <f>VLOOKUP(Q217,道具信息!$Q$3:$S$20,2,FALSE)</f>
        <v>CHEST_ITEM_TYPE_T2_PART</v>
      </c>
      <c r="U217" s="3" t="str">
        <f>IF(COUNTIF(U$178:U216,T217)=0,T217,"")</f>
        <v/>
      </c>
      <c r="V217" s="3" t="str">
        <f t="shared" si="131"/>
        <v>CHEST_ITEM_TYPE_T2_SHARD,CHEST_ITEM_TYPE_T3_SHARD,CHEST_ITEM_TYPE_T1_PART,CHEST_ITEM_TYPE_T2_PART</v>
      </c>
      <c r="W217" s="13" t="str">
        <f t="shared" si="132"/>
        <v/>
      </c>
      <c r="X217" s="3" t="str">
        <f t="shared" si="133"/>
        <v/>
      </c>
      <c r="Y217" s="3" t="str">
        <f t="shared" si="134"/>
        <v>23.1%,37.4%,33.2%,5.6%</v>
      </c>
    </row>
    <row r="218" spans="2:25" x14ac:dyDescent="0.3">
      <c r="B218" s="2">
        <f>数据源!K250</f>
        <v>6</v>
      </c>
      <c r="C218" s="2" t="str">
        <f>数据源!L250</f>
        <v>T2MP4</v>
      </c>
      <c r="D218" s="2" t="str">
        <f>数据源!M250</f>
        <v>部件</v>
      </c>
      <c r="E218" s="2">
        <f>数据源!N250</f>
        <v>102.20000000000002</v>
      </c>
      <c r="F218" s="2">
        <f>数据源!O250</f>
        <v>1</v>
      </c>
      <c r="G218" s="2">
        <f>数据源!P250</f>
        <v>6.3E-3</v>
      </c>
      <c r="H218" s="2">
        <f>数据源!Q250</f>
        <v>3.0821917808219173E-3</v>
      </c>
      <c r="I218" s="2">
        <f>数据源!R250</f>
        <v>31</v>
      </c>
      <c r="J218" s="3">
        <f t="shared" si="145"/>
        <v>1</v>
      </c>
      <c r="K218" s="3">
        <f t="shared" si="146"/>
        <v>1</v>
      </c>
      <c r="L218" s="3" t="str">
        <f t="shared" si="140"/>
        <v>部件</v>
      </c>
      <c r="M218" s="3">
        <f t="shared" ca="1" si="141"/>
        <v>92104</v>
      </c>
      <c r="N218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</v>
      </c>
      <c r="O218" s="3" t="str">
        <f t="shared" si="143"/>
        <v>768,768,768,777,777,777,466,466,466,184,184,184,184,184,184,184,184,184,184,184,184,184,184,184,184,184,184,31,31,31,31,31,31,31,31,31,31,31,31,31,31</v>
      </c>
      <c r="P218" s="1" t="str">
        <f t="shared" si="144"/>
        <v>(1,2),(1,2),(1,2),(1,1),(1,1),(1,1),(1,1),(1,1),(1,1),(1,1),(1,1),(1,1),(1,1),(1,1),(1,1),(1,1),(1,1),(1,1),(1,1),(1,1),(1,1),(1,1),(1,1),(1,1),(1,1),(1,1),(1,1),(1,1),(1,1),(1,1),(1,1),(1,1),(1,1),(1,1),(1,1),(1,1),(1,1),(1,1),(1,1),(1,1),(1,1)</v>
      </c>
      <c r="Q218" s="3" t="str">
        <f>IF(D218="坦克碎片",VLOOKUP(C218,道具信息!$N$2:$O$291,2,FALSE)&amp;"碎片",VLOOKUP(C218,道具信息!$N$2:$O$291,2,FALSE))</f>
        <v>T2部件</v>
      </c>
      <c r="R218" s="3">
        <f t="shared" si="147"/>
        <v>558</v>
      </c>
      <c r="S218" s="11">
        <f t="shared" si="148"/>
        <v>5.6000000000000001E-2</v>
      </c>
      <c r="T218" s="3" t="str">
        <f>VLOOKUP(Q218,道具信息!$Q$3:$S$20,2,FALSE)</f>
        <v>CHEST_ITEM_TYPE_T2_PART</v>
      </c>
      <c r="U218" s="3" t="str">
        <f>IF(COUNTIF(U$178:U217,T218)=0,T218,"")</f>
        <v/>
      </c>
      <c r="V218" s="3" t="str">
        <f t="shared" si="131"/>
        <v>CHEST_ITEM_TYPE_T2_SHARD,CHEST_ITEM_TYPE_T3_SHARD,CHEST_ITEM_TYPE_T1_PART,CHEST_ITEM_TYPE_T2_PART</v>
      </c>
      <c r="W218" s="13" t="str">
        <f t="shared" si="132"/>
        <v/>
      </c>
      <c r="X218" s="3" t="str">
        <f t="shared" si="133"/>
        <v/>
      </c>
      <c r="Y218" s="3" t="str">
        <f t="shared" si="134"/>
        <v>23.1%,37.4%,33.2%,5.6%</v>
      </c>
    </row>
    <row r="219" spans="2:25" x14ac:dyDescent="0.3">
      <c r="B219" s="2">
        <f>数据源!K251</f>
        <v>6</v>
      </c>
      <c r="C219" s="2" t="str">
        <f>数据源!L251</f>
        <v>T2MP6</v>
      </c>
      <c r="D219" s="2" t="str">
        <f>数据源!M251</f>
        <v>部件</v>
      </c>
      <c r="E219" s="2">
        <f>数据源!N251</f>
        <v>102.20000000000002</v>
      </c>
      <c r="F219" s="2">
        <f>数据源!O251</f>
        <v>1</v>
      </c>
      <c r="G219" s="2">
        <f>数据源!P251</f>
        <v>6.3E-3</v>
      </c>
      <c r="H219" s="2">
        <f>数据源!Q251</f>
        <v>3.0821917808219173E-3</v>
      </c>
      <c r="I219" s="2">
        <f>数据源!R251</f>
        <v>31</v>
      </c>
      <c r="J219" s="3">
        <f t="shared" si="145"/>
        <v>1</v>
      </c>
      <c r="K219" s="3">
        <f t="shared" si="146"/>
        <v>1</v>
      </c>
      <c r="L219" s="3" t="str">
        <f t="shared" si="140"/>
        <v>部件</v>
      </c>
      <c r="M219" s="3">
        <f t="shared" ca="1" si="141"/>
        <v>92106</v>
      </c>
      <c r="N219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</v>
      </c>
      <c r="O219" s="3" t="str">
        <f t="shared" si="143"/>
        <v>768,768,768,777,777,777,466,466,466,184,184,184,184,184,184,184,184,184,184,184,184,184,184,184,184,184,184,31,31,31,31,31,31,31,31,31,31,31,31,31,31,31</v>
      </c>
      <c r="P219" s="1" t="str">
        <f t="shared" si="144"/>
        <v>(1,2),(1,2),(1,2),(1,1),(1,1),(1,1),(1,1),(1,1),(1,1),(1,1),(1,1),(1,1),(1,1),(1,1),(1,1),(1,1),(1,1),(1,1),(1,1),(1,1),(1,1),(1,1),(1,1),(1,1),(1,1),(1,1),(1,1),(1,1),(1,1),(1,1),(1,1),(1,1),(1,1),(1,1),(1,1),(1,1),(1,1),(1,1),(1,1),(1,1),(1,1),(1,1)</v>
      </c>
      <c r="Q219" s="3" t="str">
        <f>IF(D219="坦克碎片",VLOOKUP(C219,道具信息!$N$2:$O$291,2,FALSE)&amp;"碎片",VLOOKUP(C219,道具信息!$N$2:$O$291,2,FALSE))</f>
        <v>T2部件</v>
      </c>
      <c r="R219" s="3">
        <f t="shared" si="147"/>
        <v>558</v>
      </c>
      <c r="S219" s="11">
        <f t="shared" si="148"/>
        <v>5.6000000000000001E-2</v>
      </c>
      <c r="T219" s="3" t="str">
        <f>VLOOKUP(Q219,道具信息!$Q$3:$S$20,2,FALSE)</f>
        <v>CHEST_ITEM_TYPE_T2_PART</v>
      </c>
      <c r="U219" s="3" t="str">
        <f>IF(COUNTIF(U$178:U218,T219)=0,T219,"")</f>
        <v/>
      </c>
      <c r="V219" s="3" t="str">
        <f t="shared" si="131"/>
        <v>CHEST_ITEM_TYPE_T2_SHARD,CHEST_ITEM_TYPE_T3_SHARD,CHEST_ITEM_TYPE_T1_PART,CHEST_ITEM_TYPE_T2_PART</v>
      </c>
      <c r="W219" s="13" t="str">
        <f t="shared" si="132"/>
        <v/>
      </c>
      <c r="X219" s="3" t="str">
        <f t="shared" si="133"/>
        <v/>
      </c>
      <c r="Y219" s="3" t="str">
        <f t="shared" si="134"/>
        <v>23.1%,37.4%,33.2%,5.6%</v>
      </c>
    </row>
    <row r="220" spans="2:25" x14ac:dyDescent="0.3">
      <c r="B220" s="2">
        <f>数据源!K252</f>
        <v>6</v>
      </c>
      <c r="C220" s="2" t="str">
        <f>数据源!L252</f>
        <v>T2HP2</v>
      </c>
      <c r="D220" s="2" t="str">
        <f>数据源!M252</f>
        <v>部件</v>
      </c>
      <c r="E220" s="2">
        <f>数据源!N252</f>
        <v>102.20000000000002</v>
      </c>
      <c r="F220" s="2">
        <f>数据源!O252</f>
        <v>1</v>
      </c>
      <c r="G220" s="2">
        <f>数据源!P252</f>
        <v>6.3E-3</v>
      </c>
      <c r="H220" s="2">
        <f>数据源!Q252</f>
        <v>3.0821917808219173E-3</v>
      </c>
      <c r="I220" s="2">
        <f>数据源!R252</f>
        <v>31</v>
      </c>
      <c r="J220" s="3">
        <f>ROUNDUP(IF(F220&gt;1,F220-ROUNDDOWN(SQRT(F220),0),F220),0)</f>
        <v>1</v>
      </c>
      <c r="K220" s="3">
        <f>F220*2-J220</f>
        <v>1</v>
      </c>
      <c r="L220" s="3" t="str">
        <f t="shared" si="140"/>
        <v>部件</v>
      </c>
      <c r="M220" s="3">
        <f t="shared" ca="1" si="141"/>
        <v>92202</v>
      </c>
      <c r="N220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</v>
      </c>
      <c r="O220" s="3" t="str">
        <f t="shared" si="143"/>
        <v>768,768,768,777,777,777,466,466,466,184,184,184,184,184,184,184,184,184,184,184,184,184,184,184,184,184,184,31,31,31,31,31,31,31,31,31,31,31,31,31,31,31,31</v>
      </c>
      <c r="P220" s="1" t="str">
        <f t="shared" si="144"/>
        <v>(1,2),(1,2),(1,2),(1,1),(1,1),(1,1),(1,1),(1,1),(1,1),(1,1),(1,1),(1,1),(1,1),(1,1),(1,1),(1,1),(1,1),(1,1),(1,1),(1,1),(1,1),(1,1),(1,1),(1,1),(1,1),(1,1),(1,1),(1,1),(1,1),(1,1),(1,1),(1,1),(1,1),(1,1),(1,1),(1,1),(1,1),(1,1),(1,1),(1,1),(1,1),(1,1),(1,1)</v>
      </c>
      <c r="Q220" s="3" t="str">
        <f>IF(D220="坦克碎片",VLOOKUP(C220,道具信息!$N$2:$O$291,2,FALSE)&amp;"碎片",VLOOKUP(C220,道具信息!$N$2:$O$291,2,FALSE))</f>
        <v>T2部件</v>
      </c>
      <c r="R220" s="3">
        <f t="shared" si="147"/>
        <v>558</v>
      </c>
      <c r="S220" s="11">
        <f t="shared" si="148"/>
        <v>5.6000000000000001E-2</v>
      </c>
      <c r="T220" s="3" t="str">
        <f>VLOOKUP(Q220,道具信息!$Q$3:$S$20,2,FALSE)</f>
        <v>CHEST_ITEM_TYPE_T2_PART</v>
      </c>
      <c r="U220" s="3" t="str">
        <f>IF(COUNTIF(U$178:U219,T220)=0,T220,"")</f>
        <v/>
      </c>
      <c r="V220" s="3" t="str">
        <f t="shared" si="131"/>
        <v>CHEST_ITEM_TYPE_T2_SHARD,CHEST_ITEM_TYPE_T3_SHARD,CHEST_ITEM_TYPE_T1_PART,CHEST_ITEM_TYPE_T2_PART</v>
      </c>
      <c r="W220" s="13" t="str">
        <f t="shared" si="132"/>
        <v/>
      </c>
      <c r="X220" s="3" t="str">
        <f t="shared" si="133"/>
        <v/>
      </c>
      <c r="Y220" s="3" t="str">
        <f t="shared" si="134"/>
        <v>23.1%,37.4%,33.2%,5.6%</v>
      </c>
    </row>
    <row r="221" spans="2:25" x14ac:dyDescent="0.3">
      <c r="B221" s="2">
        <f>数据源!K253</f>
        <v>6</v>
      </c>
      <c r="C221" s="2" t="str">
        <f>数据源!L253</f>
        <v>T2HP4</v>
      </c>
      <c r="D221" s="2" t="str">
        <f>数据源!M253</f>
        <v>部件</v>
      </c>
      <c r="E221" s="2">
        <f>数据源!N253</f>
        <v>102.20000000000002</v>
      </c>
      <c r="F221" s="2">
        <f>数据源!O253</f>
        <v>1</v>
      </c>
      <c r="G221" s="2">
        <f>数据源!P253</f>
        <v>6.3E-3</v>
      </c>
      <c r="H221" s="2">
        <f>数据源!Q253</f>
        <v>3.0821917808219173E-3</v>
      </c>
      <c r="I221" s="2">
        <f>数据源!R253</f>
        <v>31</v>
      </c>
      <c r="J221" s="3">
        <f t="shared" ref="J221:J225" si="149">ROUNDUP(IF(F221&gt;1,F221-ROUNDDOWN(SQRT(F221),0),F221),0)</f>
        <v>1</v>
      </c>
      <c r="K221" s="3">
        <f t="shared" ref="K221:K225" si="150">F221*2-J221</f>
        <v>1</v>
      </c>
      <c r="L221" s="3" t="str">
        <f t="shared" si="140"/>
        <v>部件</v>
      </c>
      <c r="M221" s="3">
        <f t="shared" ca="1" si="141"/>
        <v>92204</v>
      </c>
      <c r="N221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</v>
      </c>
      <c r="O221" s="3" t="str">
        <f t="shared" si="143"/>
        <v>768,768,768,777,777,777,466,466,466,184,184,184,184,184,184,184,184,184,184,184,184,184,184,184,184,184,184,31,31,31,31,31,31,31,31,31,31,31,31,31,31,31,31,31</v>
      </c>
      <c r="P221" s="1" t="str">
        <f t="shared" si="144"/>
        <v>(1,2),(1,2),(1,2),(1,1),(1,1),(1,1),(1,1),(1,1),(1,1),(1,1),(1,1),(1,1),(1,1),(1,1),(1,1),(1,1),(1,1),(1,1),(1,1),(1,1),(1,1),(1,1),(1,1),(1,1),(1,1),(1,1),(1,1),(1,1),(1,1),(1,1),(1,1),(1,1),(1,1),(1,1),(1,1),(1,1),(1,1),(1,1),(1,1),(1,1),(1,1),(1,1),(1,1),(1,1)</v>
      </c>
      <c r="Q221" s="3" t="str">
        <f>IF(D221="坦克碎片",VLOOKUP(C221,道具信息!$N$2:$O$291,2,FALSE)&amp;"碎片",VLOOKUP(C221,道具信息!$N$2:$O$291,2,FALSE))</f>
        <v>T2部件</v>
      </c>
      <c r="R221" s="3">
        <f t="shared" si="147"/>
        <v>558</v>
      </c>
      <c r="S221" s="11">
        <f t="shared" si="148"/>
        <v>5.6000000000000001E-2</v>
      </c>
      <c r="T221" s="3" t="str">
        <f>VLOOKUP(Q221,道具信息!$Q$3:$S$20,2,FALSE)</f>
        <v>CHEST_ITEM_TYPE_T2_PART</v>
      </c>
      <c r="U221" s="3" t="str">
        <f>IF(COUNTIF(U$178:U220,T221)=0,T221,"")</f>
        <v/>
      </c>
      <c r="V221" s="3" t="str">
        <f t="shared" si="131"/>
        <v>CHEST_ITEM_TYPE_T2_SHARD,CHEST_ITEM_TYPE_T3_SHARD,CHEST_ITEM_TYPE_T1_PART,CHEST_ITEM_TYPE_T2_PART</v>
      </c>
      <c r="W221" s="13" t="str">
        <f t="shared" si="132"/>
        <v/>
      </c>
      <c r="X221" s="3" t="str">
        <f t="shared" si="133"/>
        <v/>
      </c>
      <c r="Y221" s="3" t="str">
        <f t="shared" si="134"/>
        <v>23.1%,37.4%,33.2%,5.6%</v>
      </c>
    </row>
    <row r="222" spans="2:25" x14ac:dyDescent="0.3">
      <c r="B222" s="2">
        <f>数据源!K254</f>
        <v>6</v>
      </c>
      <c r="C222" s="2" t="str">
        <f>数据源!L254</f>
        <v>T2HP6</v>
      </c>
      <c r="D222" s="2" t="str">
        <f>数据源!M254</f>
        <v>部件</v>
      </c>
      <c r="E222" s="2">
        <f>数据源!N254</f>
        <v>102.20000000000002</v>
      </c>
      <c r="F222" s="2">
        <f>数据源!O254</f>
        <v>1</v>
      </c>
      <c r="G222" s="2">
        <f>数据源!P254</f>
        <v>6.3E-3</v>
      </c>
      <c r="H222" s="2">
        <f>数据源!Q254</f>
        <v>3.0821917808219173E-3</v>
      </c>
      <c r="I222" s="2">
        <f>数据源!R254</f>
        <v>31</v>
      </c>
      <c r="J222" s="3">
        <f t="shared" si="149"/>
        <v>1</v>
      </c>
      <c r="K222" s="3">
        <f t="shared" si="150"/>
        <v>1</v>
      </c>
      <c r="L222" s="3" t="str">
        <f t="shared" si="140"/>
        <v>部件</v>
      </c>
      <c r="M222" s="3">
        <f t="shared" ca="1" si="141"/>
        <v>92206</v>
      </c>
      <c r="N222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222" s="3" t="str">
        <f t="shared" si="143"/>
        <v>768,768,768,777,777,777,466,466,466,184,184,184,184,184,184,184,184,184,184,184,184,184,184,184,184,184,184,31,31,31,31,31,31,31,31,31,31,31,31,31,31,31,31,31,31</v>
      </c>
      <c r="P222" s="1" t="str">
        <f t="shared" si="144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22" s="3" t="str">
        <f>IF(D222="坦克碎片",VLOOKUP(C222,道具信息!$N$2:$O$291,2,FALSE)&amp;"碎片",VLOOKUP(C222,道具信息!$N$2:$O$291,2,FALSE))</f>
        <v>T2部件</v>
      </c>
      <c r="R222" s="3">
        <f t="shared" si="147"/>
        <v>558</v>
      </c>
      <c r="S222" s="11">
        <f t="shared" si="148"/>
        <v>5.6000000000000001E-2</v>
      </c>
      <c r="T222" s="3" t="str">
        <f>VLOOKUP(Q222,道具信息!$Q$3:$S$20,2,FALSE)</f>
        <v>CHEST_ITEM_TYPE_T2_PART</v>
      </c>
      <c r="U222" s="3" t="str">
        <f>IF(COUNTIF(U$178:U221,T222)=0,T222,"")</f>
        <v/>
      </c>
      <c r="V222" s="3" t="str">
        <f t="shared" si="131"/>
        <v>CHEST_ITEM_TYPE_T2_SHARD,CHEST_ITEM_TYPE_T3_SHARD,CHEST_ITEM_TYPE_T1_PART,CHEST_ITEM_TYPE_T2_PART</v>
      </c>
      <c r="W222" s="13" t="str">
        <f t="shared" si="132"/>
        <v/>
      </c>
      <c r="X222" s="3" t="str">
        <f t="shared" si="133"/>
        <v/>
      </c>
      <c r="Y222" s="3" t="str">
        <f t="shared" si="134"/>
        <v>23.1%,37.4%,33.2%,5.6%</v>
      </c>
    </row>
    <row r="223" spans="2:25" x14ac:dyDescent="0.3">
      <c r="B223" s="2">
        <f>数据源!K255</f>
        <v>6</v>
      </c>
      <c r="C223" s="2" t="str">
        <f>数据源!L255</f>
        <v>T3LP1</v>
      </c>
      <c r="D223" s="2" t="str">
        <f>数据源!M255</f>
        <v>部件</v>
      </c>
      <c r="E223" s="2">
        <f>数据源!N255</f>
        <v>524.4</v>
      </c>
      <c r="F223" s="2">
        <f>数据源!O255</f>
        <v>1</v>
      </c>
      <c r="G223" s="2">
        <f>数据源!P255</f>
        <v>7.0000000000000001E-3</v>
      </c>
      <c r="H223" s="2">
        <f>数据源!Q255</f>
        <v>6.6742944317315039E-4</v>
      </c>
      <c r="I223" s="2">
        <f>数据源!R255</f>
        <v>7</v>
      </c>
      <c r="J223" s="3">
        <f t="shared" si="149"/>
        <v>1</v>
      </c>
      <c r="K223" s="3">
        <f t="shared" si="150"/>
        <v>1</v>
      </c>
      <c r="L223" s="3" t="str">
        <f t="shared" si="140"/>
        <v>部件</v>
      </c>
      <c r="M223" s="3">
        <f t="shared" ca="1" si="141"/>
        <v>93001</v>
      </c>
      <c r="N223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</v>
      </c>
      <c r="O223" s="3" t="str">
        <f t="shared" si="143"/>
        <v>768,768,768,777,777,777,466,466,466,184,184,184,184,184,184,184,184,184,184,184,184,184,184,184,184,184,184,31,31,31,31,31,31,31,31,31,31,31,31,31,31,31,31,31,31,7</v>
      </c>
      <c r="P223" s="1" t="str">
        <f t="shared" si="144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23" s="3" t="str">
        <f>IF(D223="坦克碎片",VLOOKUP(C223,道具信息!$N$2:$O$291,2,FALSE)&amp;"碎片",VLOOKUP(C223,道具信息!$N$2:$O$291,2,FALSE))</f>
        <v>T3部件</v>
      </c>
      <c r="R223" s="3">
        <f t="shared" si="147"/>
        <v>63</v>
      </c>
      <c r="S223" s="11">
        <f t="shared" si="148"/>
        <v>6.0000000000000001E-3</v>
      </c>
      <c r="T223" s="3" t="str">
        <f>VLOOKUP(Q223,道具信息!$Q$3:$S$20,2,FALSE)</f>
        <v>CHEST_ITEM_TYPE_T3_PART</v>
      </c>
      <c r="U223" s="3" t="str">
        <f>IF(COUNTIF(U$178:U222,T223)=0,T223,"")</f>
        <v>CHEST_ITEM_TYPE_T3_PART</v>
      </c>
      <c r="V223" s="3" t="str">
        <f t="shared" si="131"/>
        <v>CHEST_ITEM_TYPE_T2_SHARD,CHEST_ITEM_TYPE_T3_SHARD,CHEST_ITEM_TYPE_T1_PART,CHEST_ITEM_TYPE_T2_PART,CHEST_ITEM_TYPE_T3_PART</v>
      </c>
      <c r="W223" s="13">
        <f t="shared" si="132"/>
        <v>6.0000000000000001E-3</v>
      </c>
      <c r="X223" s="3" t="str">
        <f t="shared" si="133"/>
        <v>0.6%</v>
      </c>
      <c r="Y223" s="3" t="str">
        <f t="shared" si="134"/>
        <v>23.1%,37.4%,33.2%,5.6%,0.6%</v>
      </c>
    </row>
    <row r="224" spans="2:25" x14ac:dyDescent="0.3">
      <c r="B224" s="2">
        <f>数据源!K256</f>
        <v>6</v>
      </c>
      <c r="C224" s="2" t="str">
        <f>数据源!L256</f>
        <v>T3LP3</v>
      </c>
      <c r="D224" s="2" t="str">
        <f>数据源!M256</f>
        <v>部件</v>
      </c>
      <c r="E224" s="2">
        <f>数据源!N256</f>
        <v>524.4</v>
      </c>
      <c r="F224" s="2">
        <f>数据源!O256</f>
        <v>1</v>
      </c>
      <c r="G224" s="2">
        <f>数据源!P256</f>
        <v>7.0000000000000001E-3</v>
      </c>
      <c r="H224" s="2">
        <f>数据源!Q256</f>
        <v>6.6742944317315039E-4</v>
      </c>
      <c r="I224" s="2">
        <f>数据源!R256</f>
        <v>7</v>
      </c>
      <c r="J224" s="3">
        <f t="shared" si="149"/>
        <v>1</v>
      </c>
      <c r="K224" s="3">
        <f t="shared" si="150"/>
        <v>1</v>
      </c>
      <c r="L224" s="3" t="str">
        <f t="shared" si="140"/>
        <v>部件</v>
      </c>
      <c r="M224" s="3">
        <f t="shared" ca="1" si="141"/>
        <v>93003</v>
      </c>
      <c r="N224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</v>
      </c>
      <c r="O224" s="3" t="str">
        <f t="shared" si="143"/>
        <v>768,768,768,777,777,777,466,466,466,184,184,184,184,184,184,184,184,184,184,184,184,184,184,184,184,184,184,31,31,31,31,31,31,31,31,31,31,31,31,31,31,31,31,31,31,7,7</v>
      </c>
      <c r="P224" s="1" t="str">
        <f t="shared" si="144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24" s="3" t="str">
        <f>IF(D224="坦克碎片",VLOOKUP(C224,道具信息!$N$2:$O$291,2,FALSE)&amp;"碎片",VLOOKUP(C224,道具信息!$N$2:$O$291,2,FALSE))</f>
        <v>T3部件</v>
      </c>
      <c r="R224" s="3">
        <f t="shared" si="147"/>
        <v>63</v>
      </c>
      <c r="S224" s="11">
        <f t="shared" si="148"/>
        <v>6.0000000000000001E-3</v>
      </c>
      <c r="T224" s="3" t="str">
        <f>VLOOKUP(Q224,道具信息!$Q$3:$S$20,2,FALSE)</f>
        <v>CHEST_ITEM_TYPE_T3_PART</v>
      </c>
      <c r="U224" s="3" t="str">
        <f>IF(COUNTIF(U$178:U223,T224)=0,T224,"")</f>
        <v/>
      </c>
      <c r="V224" s="3" t="str">
        <f t="shared" si="131"/>
        <v>CHEST_ITEM_TYPE_T2_SHARD,CHEST_ITEM_TYPE_T3_SHARD,CHEST_ITEM_TYPE_T1_PART,CHEST_ITEM_TYPE_T2_PART,CHEST_ITEM_TYPE_T3_PART</v>
      </c>
      <c r="W224" s="13" t="str">
        <f t="shared" si="132"/>
        <v/>
      </c>
      <c r="X224" s="3" t="str">
        <f t="shared" si="133"/>
        <v/>
      </c>
      <c r="Y224" s="3" t="str">
        <f t="shared" si="134"/>
        <v>23.1%,37.4%,33.2%,5.6%,0.6%</v>
      </c>
    </row>
    <row r="225" spans="2:25" x14ac:dyDescent="0.3">
      <c r="B225" s="2">
        <f>数据源!K257</f>
        <v>6</v>
      </c>
      <c r="C225" s="2" t="str">
        <f>数据源!L257</f>
        <v>T3LP5</v>
      </c>
      <c r="D225" s="2" t="str">
        <f>数据源!M257</f>
        <v>部件</v>
      </c>
      <c r="E225" s="2">
        <f>数据源!N257</f>
        <v>524.4</v>
      </c>
      <c r="F225" s="2">
        <f>数据源!O257</f>
        <v>1</v>
      </c>
      <c r="G225" s="2">
        <f>数据源!P257</f>
        <v>7.0000000000000001E-3</v>
      </c>
      <c r="H225" s="2">
        <f>数据源!Q257</f>
        <v>6.6742944317315039E-4</v>
      </c>
      <c r="I225" s="2">
        <f>数据源!R257</f>
        <v>7</v>
      </c>
      <c r="J225" s="3">
        <f t="shared" si="149"/>
        <v>1</v>
      </c>
      <c r="K225" s="3">
        <f t="shared" si="150"/>
        <v>1</v>
      </c>
      <c r="L225" s="3" t="str">
        <f t="shared" si="140"/>
        <v>部件</v>
      </c>
      <c r="M225" s="3">
        <f t="shared" ca="1" si="141"/>
        <v>93005</v>
      </c>
      <c r="N225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</v>
      </c>
      <c r="O225" s="3" t="str">
        <f t="shared" si="143"/>
        <v>768,768,768,777,777,777,466,466,466,184,184,184,184,184,184,184,184,184,184,184,184,184,184,184,184,184,184,31,31,31,31,31,31,31,31,31,31,31,31,31,31,31,31,31,31,7,7,7</v>
      </c>
      <c r="P225" s="1" t="str">
        <f t="shared" si="144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25" s="3" t="str">
        <f>IF(D225="坦克碎片",VLOOKUP(C225,道具信息!$N$2:$O$291,2,FALSE)&amp;"碎片",VLOOKUP(C225,道具信息!$N$2:$O$291,2,FALSE))</f>
        <v>T3部件</v>
      </c>
      <c r="R225" s="3">
        <f t="shared" si="147"/>
        <v>63</v>
      </c>
      <c r="S225" s="11">
        <f t="shared" si="148"/>
        <v>6.0000000000000001E-3</v>
      </c>
      <c r="T225" s="3" t="str">
        <f>VLOOKUP(Q225,道具信息!$Q$3:$S$20,2,FALSE)</f>
        <v>CHEST_ITEM_TYPE_T3_PART</v>
      </c>
      <c r="U225" s="3" t="str">
        <f>IF(COUNTIF(U$178:U224,T225)=0,T225,"")</f>
        <v/>
      </c>
      <c r="V225" s="3" t="str">
        <f t="shared" si="131"/>
        <v>CHEST_ITEM_TYPE_T2_SHARD,CHEST_ITEM_TYPE_T3_SHARD,CHEST_ITEM_TYPE_T1_PART,CHEST_ITEM_TYPE_T2_PART,CHEST_ITEM_TYPE_T3_PART</v>
      </c>
      <c r="W225" s="13" t="str">
        <f t="shared" si="132"/>
        <v/>
      </c>
      <c r="X225" s="3" t="str">
        <f t="shared" si="133"/>
        <v/>
      </c>
      <c r="Y225" s="3" t="str">
        <f t="shared" si="134"/>
        <v>23.1%,37.4%,33.2%,5.6%,0.6%</v>
      </c>
    </row>
    <row r="226" spans="2:25" x14ac:dyDescent="0.3">
      <c r="B226" s="2">
        <f>数据源!K258</f>
        <v>6</v>
      </c>
      <c r="C226" s="2" t="str">
        <f>数据源!L258</f>
        <v>T3MP1</v>
      </c>
      <c r="D226" s="2" t="str">
        <f>数据源!M258</f>
        <v>部件</v>
      </c>
      <c r="E226" s="2">
        <f>数据源!N258</f>
        <v>524.4</v>
      </c>
      <c r="F226" s="2">
        <f>数据源!O258</f>
        <v>1</v>
      </c>
      <c r="G226" s="2">
        <f>数据源!P258</f>
        <v>7.0000000000000001E-3</v>
      </c>
      <c r="H226" s="2">
        <f>数据源!Q258</f>
        <v>6.6742944317315039E-4</v>
      </c>
      <c r="I226" s="2">
        <f>数据源!R258</f>
        <v>7</v>
      </c>
      <c r="J226" s="3">
        <f>ROUNDUP(IF(F226&gt;1,F226-ROUNDDOWN(SQRT(F226),0),F226),0)</f>
        <v>1</v>
      </c>
      <c r="K226" s="3">
        <f>F226*2-J226</f>
        <v>1</v>
      </c>
      <c r="L226" s="3" t="str">
        <f t="shared" si="140"/>
        <v>部件</v>
      </c>
      <c r="M226" s="3">
        <f t="shared" ca="1" si="141"/>
        <v>93101</v>
      </c>
      <c r="N226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</v>
      </c>
      <c r="O226" s="3" t="str">
        <f t="shared" si="143"/>
        <v>768,768,768,777,777,777,466,466,466,184,184,184,184,184,184,184,184,184,184,184,184,184,184,184,184,184,184,31,31,31,31,31,31,31,31,31,31,31,31,31,31,31,31,31,31,7,7,7,7</v>
      </c>
      <c r="P226" s="1" t="str">
        <f t="shared" si="144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26" s="3" t="str">
        <f>IF(D226="坦克碎片",VLOOKUP(C226,道具信息!$N$2:$O$291,2,FALSE)&amp;"碎片",VLOOKUP(C226,道具信息!$N$2:$O$291,2,FALSE))</f>
        <v>T3部件</v>
      </c>
      <c r="R226" s="3">
        <f t="shared" si="147"/>
        <v>63</v>
      </c>
      <c r="S226" s="11">
        <f t="shared" si="148"/>
        <v>6.0000000000000001E-3</v>
      </c>
      <c r="T226" s="3" t="str">
        <f>VLOOKUP(Q226,道具信息!$Q$3:$S$20,2,FALSE)</f>
        <v>CHEST_ITEM_TYPE_T3_PART</v>
      </c>
      <c r="U226" s="3" t="str">
        <f>IF(COUNTIF(U$178:U225,T226)=0,T226,"")</f>
        <v/>
      </c>
      <c r="V226" s="3" t="str">
        <f t="shared" si="131"/>
        <v>CHEST_ITEM_TYPE_T2_SHARD,CHEST_ITEM_TYPE_T3_SHARD,CHEST_ITEM_TYPE_T1_PART,CHEST_ITEM_TYPE_T2_PART,CHEST_ITEM_TYPE_T3_PART</v>
      </c>
      <c r="W226" s="13" t="str">
        <f t="shared" si="132"/>
        <v/>
      </c>
      <c r="X226" s="3" t="str">
        <f t="shared" si="133"/>
        <v/>
      </c>
      <c r="Y226" s="3" t="str">
        <f t="shared" si="134"/>
        <v>23.1%,37.4%,33.2%,5.6%,0.6%</v>
      </c>
    </row>
    <row r="227" spans="2:25" x14ac:dyDescent="0.3">
      <c r="B227" s="2">
        <f>数据源!K259</f>
        <v>6</v>
      </c>
      <c r="C227" s="2" t="str">
        <f>数据源!L259</f>
        <v>T3MP3</v>
      </c>
      <c r="D227" s="2" t="str">
        <f>数据源!M259</f>
        <v>部件</v>
      </c>
      <c r="E227" s="2">
        <f>数据源!N259</f>
        <v>524.4</v>
      </c>
      <c r="F227" s="2">
        <f>数据源!O259</f>
        <v>1</v>
      </c>
      <c r="G227" s="2">
        <f>数据源!P259</f>
        <v>7.0000000000000001E-3</v>
      </c>
      <c r="H227" s="2">
        <f>数据源!Q259</f>
        <v>6.6742944317315039E-4</v>
      </c>
      <c r="I227" s="2">
        <f>数据源!R259</f>
        <v>7</v>
      </c>
      <c r="J227" s="3">
        <f t="shared" ref="J227:J231" si="151">ROUNDUP(IF(F227&gt;1,F227-ROUNDDOWN(SQRT(F227),0),F227),0)</f>
        <v>1</v>
      </c>
      <c r="K227" s="3">
        <f t="shared" ref="K227:K231" si="152">F227*2-J227</f>
        <v>1</v>
      </c>
      <c r="L227" s="3" t="str">
        <f t="shared" si="140"/>
        <v>部件</v>
      </c>
      <c r="M227" s="3">
        <f t="shared" ca="1" si="141"/>
        <v>93103</v>
      </c>
      <c r="N227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</v>
      </c>
      <c r="O227" s="3" t="str">
        <f t="shared" si="143"/>
        <v>768,768,768,777,777,777,466,466,466,184,184,184,184,184,184,184,184,184,184,184,184,184,184,184,184,184,184,31,31,31,31,31,31,31,31,31,31,31,31,31,31,31,31,31,31,7,7,7,7,7</v>
      </c>
      <c r="P227" s="1" t="str">
        <f t="shared" si="144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27" s="3" t="str">
        <f>IF(D227="坦克碎片",VLOOKUP(C227,道具信息!$N$2:$O$291,2,FALSE)&amp;"碎片",VLOOKUP(C227,道具信息!$N$2:$O$291,2,FALSE))</f>
        <v>T3部件</v>
      </c>
      <c r="R227" s="3">
        <f t="shared" si="147"/>
        <v>63</v>
      </c>
      <c r="S227" s="11">
        <f t="shared" si="148"/>
        <v>6.0000000000000001E-3</v>
      </c>
      <c r="T227" s="3" t="str">
        <f>VLOOKUP(Q227,道具信息!$Q$3:$S$20,2,FALSE)</f>
        <v>CHEST_ITEM_TYPE_T3_PART</v>
      </c>
      <c r="U227" s="3" t="str">
        <f>IF(COUNTIF(U$178:U226,T227)=0,T227,"")</f>
        <v/>
      </c>
      <c r="V227" s="3" t="str">
        <f t="shared" si="131"/>
        <v>CHEST_ITEM_TYPE_T2_SHARD,CHEST_ITEM_TYPE_T3_SHARD,CHEST_ITEM_TYPE_T1_PART,CHEST_ITEM_TYPE_T2_PART,CHEST_ITEM_TYPE_T3_PART</v>
      </c>
      <c r="W227" s="13" t="str">
        <f t="shared" si="132"/>
        <v/>
      </c>
      <c r="X227" s="3" t="str">
        <f t="shared" si="133"/>
        <v/>
      </c>
      <c r="Y227" s="3" t="str">
        <f t="shared" si="134"/>
        <v>23.1%,37.4%,33.2%,5.6%,0.6%</v>
      </c>
    </row>
    <row r="228" spans="2:25" x14ac:dyDescent="0.3">
      <c r="B228" s="2">
        <f>数据源!K260</f>
        <v>6</v>
      </c>
      <c r="C228" s="2" t="str">
        <f>数据源!L260</f>
        <v>T3MP5</v>
      </c>
      <c r="D228" s="2" t="str">
        <f>数据源!M260</f>
        <v>部件</v>
      </c>
      <c r="E228" s="2">
        <f>数据源!N260</f>
        <v>524.4</v>
      </c>
      <c r="F228" s="2">
        <f>数据源!O260</f>
        <v>1</v>
      </c>
      <c r="G228" s="2">
        <f>数据源!P260</f>
        <v>7.0000000000000001E-3</v>
      </c>
      <c r="H228" s="2">
        <f>数据源!Q260</f>
        <v>6.6742944317315039E-4</v>
      </c>
      <c r="I228" s="2">
        <f>数据源!R260</f>
        <v>7</v>
      </c>
      <c r="J228" s="3">
        <f t="shared" si="151"/>
        <v>1</v>
      </c>
      <c r="K228" s="3">
        <f t="shared" si="152"/>
        <v>1</v>
      </c>
      <c r="L228" s="3" t="str">
        <f t="shared" si="140"/>
        <v>部件</v>
      </c>
      <c r="M228" s="3">
        <f t="shared" ca="1" si="141"/>
        <v>93105</v>
      </c>
      <c r="N228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228" s="3" t="str">
        <f t="shared" si="143"/>
        <v>768,768,768,777,777,777,466,466,466,184,184,184,184,184,184,184,184,184,184,184,184,184,184,184,184,184,184,31,31,31,31,31,31,31,31,31,31,31,31,31,31,31,31,31,31,7,7,7,7,7,7</v>
      </c>
      <c r="P228" s="1" t="str">
        <f t="shared" si="144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28" s="3" t="str">
        <f>IF(D228="坦克碎片",VLOOKUP(C228,道具信息!$N$2:$O$291,2,FALSE)&amp;"碎片",VLOOKUP(C228,道具信息!$N$2:$O$291,2,FALSE))</f>
        <v>T3部件</v>
      </c>
      <c r="R228" s="3">
        <f t="shared" si="147"/>
        <v>63</v>
      </c>
      <c r="S228" s="11">
        <f t="shared" si="148"/>
        <v>6.0000000000000001E-3</v>
      </c>
      <c r="T228" s="3" t="str">
        <f>VLOOKUP(Q228,道具信息!$Q$3:$S$20,2,FALSE)</f>
        <v>CHEST_ITEM_TYPE_T3_PART</v>
      </c>
      <c r="U228" s="3" t="str">
        <f>IF(COUNTIF(U$178:U227,T228)=0,T228,"")</f>
        <v/>
      </c>
      <c r="V228" s="3" t="str">
        <f t="shared" si="131"/>
        <v>CHEST_ITEM_TYPE_T2_SHARD,CHEST_ITEM_TYPE_T3_SHARD,CHEST_ITEM_TYPE_T1_PART,CHEST_ITEM_TYPE_T2_PART,CHEST_ITEM_TYPE_T3_PART</v>
      </c>
      <c r="W228" s="13" t="str">
        <f t="shared" si="132"/>
        <v/>
      </c>
      <c r="X228" s="3" t="str">
        <f t="shared" si="133"/>
        <v/>
      </c>
      <c r="Y228" s="3" t="str">
        <f t="shared" si="134"/>
        <v>23.1%,37.4%,33.2%,5.6%,0.6%</v>
      </c>
    </row>
    <row r="229" spans="2:25" x14ac:dyDescent="0.3">
      <c r="B229" s="2">
        <f>数据源!K261</f>
        <v>6</v>
      </c>
      <c r="C229" s="2" t="str">
        <f>数据源!L261</f>
        <v>T3HP1</v>
      </c>
      <c r="D229" s="2" t="str">
        <f>数据源!M261</f>
        <v>部件</v>
      </c>
      <c r="E229" s="2">
        <f>数据源!N261</f>
        <v>524.4</v>
      </c>
      <c r="F229" s="2">
        <f>数据源!O261</f>
        <v>1</v>
      </c>
      <c r="G229" s="2">
        <f>数据源!P261</f>
        <v>7.0000000000000001E-3</v>
      </c>
      <c r="H229" s="2">
        <f>数据源!Q261</f>
        <v>6.6742944317315039E-4</v>
      </c>
      <c r="I229" s="2">
        <f>数据源!R261</f>
        <v>7</v>
      </c>
      <c r="J229" s="3">
        <f t="shared" si="151"/>
        <v>1</v>
      </c>
      <c r="K229" s="3">
        <f t="shared" si="152"/>
        <v>1</v>
      </c>
      <c r="L229" s="3" t="str">
        <f t="shared" si="140"/>
        <v>部件</v>
      </c>
      <c r="M229" s="3">
        <f t="shared" ca="1" si="141"/>
        <v>93201</v>
      </c>
      <c r="N229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229" s="3" t="str">
        <f t="shared" si="143"/>
        <v>768,768,768,777,777,777,466,466,466,184,184,184,184,184,184,184,184,184,184,184,184,184,184,184,184,184,184,31,31,31,31,31,31,31,31,31,31,31,31,31,31,31,31,31,31,7,7,7,7,7,7,7</v>
      </c>
      <c r="P229" s="1" t="str">
        <f t="shared" si="144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29" s="3" t="str">
        <f>IF(D229="坦克碎片",VLOOKUP(C229,道具信息!$N$2:$O$291,2,FALSE)&amp;"碎片",VLOOKUP(C229,道具信息!$N$2:$O$291,2,FALSE))</f>
        <v>T3部件</v>
      </c>
      <c r="R229" s="3">
        <f t="shared" si="147"/>
        <v>63</v>
      </c>
      <c r="S229" s="11">
        <f t="shared" si="148"/>
        <v>6.0000000000000001E-3</v>
      </c>
      <c r="T229" s="3" t="str">
        <f>VLOOKUP(Q229,道具信息!$Q$3:$S$20,2,FALSE)</f>
        <v>CHEST_ITEM_TYPE_T3_PART</v>
      </c>
      <c r="U229" s="3" t="str">
        <f>IF(COUNTIF(U$178:U228,T229)=0,T229,"")</f>
        <v/>
      </c>
      <c r="V229" s="3" t="str">
        <f t="shared" si="131"/>
        <v>CHEST_ITEM_TYPE_T2_SHARD,CHEST_ITEM_TYPE_T3_SHARD,CHEST_ITEM_TYPE_T1_PART,CHEST_ITEM_TYPE_T2_PART,CHEST_ITEM_TYPE_T3_PART</v>
      </c>
      <c r="W229" s="13" t="str">
        <f t="shared" si="132"/>
        <v/>
      </c>
      <c r="X229" s="3" t="str">
        <f t="shared" si="133"/>
        <v/>
      </c>
      <c r="Y229" s="3" t="str">
        <f t="shared" si="134"/>
        <v>23.1%,37.4%,33.2%,5.6%,0.6%</v>
      </c>
    </row>
    <row r="230" spans="2:25" x14ac:dyDescent="0.3">
      <c r="B230" s="2">
        <f>数据源!K262</f>
        <v>6</v>
      </c>
      <c r="C230" s="2" t="str">
        <f>数据源!L262</f>
        <v>T3HP3</v>
      </c>
      <c r="D230" s="2" t="str">
        <f>数据源!M262</f>
        <v>部件</v>
      </c>
      <c r="E230" s="2">
        <f>数据源!N262</f>
        <v>524.4</v>
      </c>
      <c r="F230" s="2">
        <f>数据源!O262</f>
        <v>1</v>
      </c>
      <c r="G230" s="2">
        <f>数据源!P262</f>
        <v>7.0000000000000001E-3</v>
      </c>
      <c r="H230" s="2">
        <f>数据源!Q262</f>
        <v>6.6742944317315039E-4</v>
      </c>
      <c r="I230" s="2">
        <f>数据源!R262</f>
        <v>7</v>
      </c>
      <c r="J230" s="3">
        <f t="shared" si="151"/>
        <v>1</v>
      </c>
      <c r="K230" s="3">
        <f t="shared" si="152"/>
        <v>1</v>
      </c>
      <c r="L230" s="3" t="str">
        <f t="shared" si="140"/>
        <v>部件</v>
      </c>
      <c r="M230" s="3">
        <f t="shared" ca="1" si="141"/>
        <v>93203</v>
      </c>
      <c r="N230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230" s="3" t="str">
        <f t="shared" si="143"/>
        <v>768,768,768,777,777,777,466,466,466,184,184,184,184,184,184,184,184,184,184,184,184,184,184,184,184,184,184,31,31,31,31,31,31,31,31,31,31,31,31,31,31,31,31,31,31,7,7,7,7,7,7,7,7</v>
      </c>
      <c r="P230" s="1" t="str">
        <f t="shared" si="144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30" s="3" t="str">
        <f>IF(D230="坦克碎片",VLOOKUP(C230,道具信息!$N$2:$O$291,2,FALSE)&amp;"碎片",VLOOKUP(C230,道具信息!$N$2:$O$291,2,FALSE))</f>
        <v>T3部件</v>
      </c>
      <c r="R230" s="3">
        <f t="shared" si="147"/>
        <v>63</v>
      </c>
      <c r="S230" s="11">
        <f t="shared" si="148"/>
        <v>6.0000000000000001E-3</v>
      </c>
      <c r="T230" s="3" t="str">
        <f>VLOOKUP(Q230,道具信息!$Q$3:$S$20,2,FALSE)</f>
        <v>CHEST_ITEM_TYPE_T3_PART</v>
      </c>
      <c r="U230" s="3" t="str">
        <f>IF(COUNTIF(U$178:U229,T230)=0,T230,"")</f>
        <v/>
      </c>
      <c r="V230" s="3" t="str">
        <f t="shared" si="131"/>
        <v>CHEST_ITEM_TYPE_T2_SHARD,CHEST_ITEM_TYPE_T3_SHARD,CHEST_ITEM_TYPE_T1_PART,CHEST_ITEM_TYPE_T2_PART,CHEST_ITEM_TYPE_T3_PART</v>
      </c>
      <c r="W230" s="13" t="str">
        <f t="shared" si="132"/>
        <v/>
      </c>
      <c r="X230" s="3" t="str">
        <f t="shared" si="133"/>
        <v/>
      </c>
      <c r="Y230" s="3" t="str">
        <f t="shared" si="134"/>
        <v>23.1%,37.4%,33.2%,5.6%,0.6%</v>
      </c>
    </row>
    <row r="231" spans="2:25" x14ac:dyDescent="0.3">
      <c r="B231" s="2">
        <f>数据源!K263</f>
        <v>6</v>
      </c>
      <c r="C231" s="2" t="str">
        <f>数据源!L263</f>
        <v>T3HP5</v>
      </c>
      <c r="D231" s="2" t="str">
        <f>数据源!M263</f>
        <v>部件</v>
      </c>
      <c r="E231" s="2">
        <f>数据源!N263</f>
        <v>524.4</v>
      </c>
      <c r="F231" s="2">
        <f>数据源!O263</f>
        <v>1</v>
      </c>
      <c r="G231" s="2">
        <f>数据源!P263</f>
        <v>7.0000000000000001E-3</v>
      </c>
      <c r="H231" s="2">
        <f>数据源!Q263</f>
        <v>6.6742944317315039E-4</v>
      </c>
      <c r="I231" s="2">
        <f>数据源!R263</f>
        <v>7</v>
      </c>
      <c r="J231" s="3">
        <f t="shared" si="151"/>
        <v>1</v>
      </c>
      <c r="K231" s="3">
        <f t="shared" si="152"/>
        <v>1</v>
      </c>
      <c r="L231" s="3" t="str">
        <f t="shared" si="140"/>
        <v>部件</v>
      </c>
      <c r="M231" s="3">
        <f t="shared" ca="1" si="141"/>
        <v>93205</v>
      </c>
      <c r="N231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231" s="3" t="str">
        <f t="shared" si="143"/>
        <v>768,768,768,777,777,777,466,466,466,184,184,184,184,184,184,184,184,184,184,184,184,184,184,184,184,184,184,31,31,31,31,31,31,31,31,31,31,31,31,31,31,31,31,31,31,7,7,7,7,7,7,7,7,7</v>
      </c>
      <c r="P231" s="1" t="str">
        <f t="shared" si="144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31" s="3" t="str">
        <f>IF(D231="坦克碎片",VLOOKUP(C231,道具信息!$N$2:$O$291,2,FALSE)&amp;"碎片",VLOOKUP(C231,道具信息!$N$2:$O$291,2,FALSE))</f>
        <v>T3部件</v>
      </c>
      <c r="R231" s="3">
        <f t="shared" si="147"/>
        <v>63</v>
      </c>
      <c r="S231" s="11">
        <f t="shared" si="148"/>
        <v>6.0000000000000001E-3</v>
      </c>
      <c r="T231" s="3" t="str">
        <f>VLOOKUP(Q231,道具信息!$Q$3:$S$20,2,FALSE)</f>
        <v>CHEST_ITEM_TYPE_T3_PART</v>
      </c>
      <c r="U231" s="3" t="str">
        <f>IF(COUNTIF(U$178:U230,T231)=0,T231,"")</f>
        <v/>
      </c>
      <c r="V231" s="3" t="str">
        <f t="shared" si="131"/>
        <v>CHEST_ITEM_TYPE_T2_SHARD,CHEST_ITEM_TYPE_T3_SHARD,CHEST_ITEM_TYPE_T1_PART,CHEST_ITEM_TYPE_T2_PART,CHEST_ITEM_TYPE_T3_PART</v>
      </c>
      <c r="W231" s="13" t="str">
        <f t="shared" si="132"/>
        <v/>
      </c>
      <c r="X231" s="3" t="str">
        <f t="shared" si="133"/>
        <v/>
      </c>
      <c r="Y231" s="3" t="str">
        <f t="shared" si="134"/>
        <v>23.1%,37.4%,33.2%,5.6%,0.6%</v>
      </c>
    </row>
    <row r="232" spans="2:25" x14ac:dyDescent="0.3">
      <c r="N232" s="3" t="str">
        <f ca="1">"["&amp;N231&amp;"]"</f>
        <v>[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]</v>
      </c>
      <c r="O232" s="3" t="str">
        <f>"["&amp;O231&amp;"]"</f>
        <v>[768,768,768,777,777,777,466,466,466,184,184,184,184,184,184,184,184,184,184,184,184,184,184,184,184,184,184,31,31,31,31,31,31,31,31,31,31,31,31,31,31,31,31,31,31,7,7,7,7,7,7,7,7,7]</v>
      </c>
      <c r="P232" s="3" t="str">
        <f>"["&amp;P231&amp;"]"</f>
        <v>[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]</v>
      </c>
      <c r="V232" s="3" t="str">
        <f>"["&amp;V231&amp;"]"</f>
        <v>[CHEST_ITEM_TYPE_T2_SHARD,CHEST_ITEM_TYPE_T3_SHARD,CHEST_ITEM_TYPE_T1_PART,CHEST_ITEM_TYPE_T2_PART,CHEST_ITEM_TYPE_T3_PART]</v>
      </c>
      <c r="Y232" s="3" t="str">
        <f>"["&amp;Y231&amp;"]"</f>
        <v>[23.1%,37.4%,33.2%,5.6%,0.6%]</v>
      </c>
    </row>
    <row r="234" spans="2:25" x14ac:dyDescent="0.3">
      <c r="B234" s="2" t="str">
        <f>数据源!K266</f>
        <v>联赛等级</v>
      </c>
      <c r="C234" s="2" t="str">
        <f>数据源!L266</f>
        <v>道具名称</v>
      </c>
      <c r="D234" s="2" t="str">
        <f>数据源!M266</f>
        <v>对应大类</v>
      </c>
      <c r="E234" s="2" t="str">
        <f>数据源!N266</f>
        <v>道具价值</v>
      </c>
      <c r="F234" s="2" t="str">
        <f>数据源!O266</f>
        <v>抽取个数</v>
      </c>
      <c r="G234" s="2" t="str">
        <f>数据源!P266</f>
        <v>价值比例</v>
      </c>
      <c r="H234" s="2" t="str">
        <f>数据源!Q266</f>
        <v>产出概率</v>
      </c>
      <c r="I234" s="2" t="str">
        <f>数据源!R266</f>
        <v>权重值</v>
      </c>
      <c r="J234" s="7" t="s">
        <v>234</v>
      </c>
      <c r="K234" s="7" t="s">
        <v>235</v>
      </c>
      <c r="L234" s="3" t="s">
        <v>222</v>
      </c>
      <c r="M234" s="3" t="s">
        <v>220</v>
      </c>
      <c r="N234" s="3" t="s">
        <v>224</v>
      </c>
      <c r="O234" s="3" t="s">
        <v>225</v>
      </c>
      <c r="P234" s="3" t="s">
        <v>226</v>
      </c>
      <c r="Q234" s="8" t="s">
        <v>244</v>
      </c>
      <c r="R234" s="8" t="s">
        <v>245</v>
      </c>
      <c r="S234" s="8" t="s">
        <v>246</v>
      </c>
    </row>
    <row r="235" spans="2:25" x14ac:dyDescent="0.3">
      <c r="B235" s="2">
        <f>数据源!K267</f>
        <v>7</v>
      </c>
      <c r="C235" s="2" t="str">
        <f>数据源!L267</f>
        <v>35(t)</v>
      </c>
      <c r="D235" s="2" t="str">
        <f>数据源!M267</f>
        <v>坦克碎片</v>
      </c>
      <c r="E235" s="2">
        <f>数据源!N267</f>
        <v>44</v>
      </c>
      <c r="F235" s="2">
        <f>数据源!O267</f>
        <v>1.5</v>
      </c>
      <c r="G235" s="2">
        <f>数据源!P267</f>
        <v>0.13139999999999999</v>
      </c>
      <c r="H235" s="2">
        <f>数据源!Q267</f>
        <v>9.9545454545454534E-2</v>
      </c>
      <c r="I235" s="2">
        <f>数据源!R267</f>
        <v>995</v>
      </c>
      <c r="J235" s="3">
        <f>ROUNDUP(IF(F235&gt;1,F235-ROUNDDOWN(SQRT(F235),0),F235),0)</f>
        <v>1</v>
      </c>
      <c r="K235" s="3">
        <f>F235*2-J235</f>
        <v>2</v>
      </c>
      <c r="L235" s="3" t="str">
        <f>RIGHT(D235,2)</f>
        <v>碎片</v>
      </c>
      <c r="M235" s="3">
        <f ca="1">IF(OR(L235="坦克",L235="碎片"),VLOOKUP(C235,INDIRECT("坦克ID"),MATCH(L235&amp;"ID",INDIRECT("坦克标头"),0),FALSE),VLOOKUP(C235,INDIRECT(L235&amp;"ID"),2,FALSE))</f>
        <v>51311</v>
      </c>
      <c r="N235" s="3">
        <f ca="1">M235</f>
        <v>51311</v>
      </c>
      <c r="O235" s="3">
        <f>I235</f>
        <v>995</v>
      </c>
      <c r="P235" s="1" t="str">
        <f>"("&amp;J235&amp;","&amp;K235&amp;")"</f>
        <v>(1,2)</v>
      </c>
      <c r="Q235" s="3" t="str">
        <f>IF(D235="坦克碎片",VLOOKUP(C235,道具信息!$N$2:$O$291,2,FALSE)&amp;"碎片",VLOOKUP(C235,道具信息!$N$2:$O$291,2,FALSE))</f>
        <v>T3坦克碎片</v>
      </c>
      <c r="R235" s="3">
        <f t="shared" ref="R235:R266" si="153">SUMIFS(I:I,Q:Q,Q235,B:B,B235)</f>
        <v>5226</v>
      </c>
      <c r="S235" s="11">
        <f t="shared" ref="S235:S266" si="154">ROUND(R235/SUMIF(B:B,B235,I:I),3)</f>
        <v>0.52900000000000003</v>
      </c>
      <c r="T235" s="3" t="str">
        <f>VLOOKUP(Q235,道具信息!$Q$3:$S$20,2,FALSE)</f>
        <v>CHEST_ITEM_TYPE_T3_SHARD</v>
      </c>
      <c r="U235" s="3" t="str">
        <f>T235</f>
        <v>CHEST_ITEM_TYPE_T3_SHARD</v>
      </c>
      <c r="V235" s="3" t="str">
        <f>U235</f>
        <v>CHEST_ITEM_TYPE_T3_SHARD</v>
      </c>
      <c r="W235" s="13">
        <f>IF(U235&lt;&gt;"",ROUND(S235*100%,3),"")</f>
        <v>0.52900000000000003</v>
      </c>
      <c r="X235" s="3" t="str">
        <f>TEXT(W235,"0.0%")</f>
        <v>52.9%</v>
      </c>
      <c r="Y235" s="3" t="str">
        <f>X235</f>
        <v>52.9%</v>
      </c>
    </row>
    <row r="236" spans="2:25" x14ac:dyDescent="0.3">
      <c r="B236" s="2">
        <f>数据源!K268</f>
        <v>7</v>
      </c>
      <c r="C236" s="2" t="str">
        <f>数据源!L268</f>
        <v>玛蒂尔达</v>
      </c>
      <c r="D236" s="2" t="str">
        <f>数据源!M268</f>
        <v>坦克碎片</v>
      </c>
      <c r="E236" s="2">
        <f>数据源!N268</f>
        <v>44</v>
      </c>
      <c r="F236" s="2">
        <f>数据源!O268</f>
        <v>1.5</v>
      </c>
      <c r="G236" s="2">
        <f>数据源!P268</f>
        <v>0.13139999999999999</v>
      </c>
      <c r="H236" s="2">
        <f>数据源!Q268</f>
        <v>9.9545454545454534E-2</v>
      </c>
      <c r="I236" s="2">
        <f>数据源!R268</f>
        <v>995</v>
      </c>
      <c r="J236" s="3">
        <f t="shared" ref="J236:J261" si="155">ROUNDUP(IF(F236&gt;1,F236-ROUNDDOWN(SQRT(F236),0),F236),0)</f>
        <v>1</v>
      </c>
      <c r="K236" s="3">
        <f t="shared" ref="K236:K261" si="156">F236*2-J236</f>
        <v>2</v>
      </c>
      <c r="L236" s="3" t="str">
        <f t="shared" ref="L236:L252" si="157">RIGHT(D236,2)</f>
        <v>碎片</v>
      </c>
      <c r="M236" s="3">
        <f t="shared" ref="M236:M252" ca="1" si="158">IF(OR(L236="坦克",L236="碎片"),VLOOKUP(C236,INDIRECT("坦克ID"),MATCH(L236&amp;"ID",INDIRECT("坦克标头"),0),FALSE),VLOOKUP(C236,INDIRECT(L236&amp;"ID"),2,FALSE))</f>
        <v>52311</v>
      </c>
      <c r="N236" s="3" t="str">
        <f ca="1">N235&amp;","&amp;M236</f>
        <v>51311,52311</v>
      </c>
      <c r="O236" s="3" t="str">
        <f>O235&amp;","&amp;I236</f>
        <v>995,995</v>
      </c>
      <c r="P236" s="1" t="str">
        <f>P235&amp;","&amp;"("&amp;J236&amp;","&amp;K236&amp;")"</f>
        <v>(1,2),(1,2)</v>
      </c>
      <c r="Q236" s="3" t="str">
        <f>IF(D236="坦克碎片",VLOOKUP(C236,道具信息!$N$2:$O$291,2,FALSE)&amp;"碎片",VLOOKUP(C236,道具信息!$N$2:$O$291,2,FALSE))</f>
        <v>T3坦克碎片</v>
      </c>
      <c r="R236" s="3">
        <f t="shared" si="153"/>
        <v>5226</v>
      </c>
      <c r="S236" s="11">
        <f t="shared" si="154"/>
        <v>0.52900000000000003</v>
      </c>
      <c r="T236" s="3" t="str">
        <f>VLOOKUP(Q236,道具信息!$Q$3:$S$20,2,FALSE)</f>
        <v>CHEST_ITEM_TYPE_T3_SHARD</v>
      </c>
      <c r="U236" s="3" t="str">
        <f>IF(COUNTIF(U$235:U235,T236)=0,T236,"")</f>
        <v/>
      </c>
      <c r="V236" s="3" t="str">
        <f>IF(U236&lt;&gt;"",V235&amp;","&amp;U236,V235)</f>
        <v>CHEST_ITEM_TYPE_T3_SHARD</v>
      </c>
      <c r="W236" s="13" t="str">
        <f t="shared" ref="W236:W239" si="159">IF(U236&lt;&gt;"",ROUND(S236*100%,3),"")</f>
        <v/>
      </c>
      <c r="X236" s="3" t="str">
        <f t="shared" ref="X236:X239" si="160">TEXT(W236,"0.0%")</f>
        <v/>
      </c>
      <c r="Y236" s="3" t="str">
        <f>IF(X236&lt;&gt;"",Y235&amp;","&amp;X236,Y235)</f>
        <v>52.9%</v>
      </c>
    </row>
    <row r="237" spans="2:25" x14ac:dyDescent="0.3">
      <c r="B237" s="2">
        <f>数据源!K269</f>
        <v>7</v>
      </c>
      <c r="C237" s="2" t="str">
        <f>数据源!L269</f>
        <v>黑豹</v>
      </c>
      <c r="D237" s="2" t="str">
        <f>数据源!M269</f>
        <v>坦克碎片</v>
      </c>
      <c r="E237" s="2">
        <f>数据源!N269</f>
        <v>44</v>
      </c>
      <c r="F237" s="2">
        <f>数据源!O269</f>
        <v>1.5</v>
      </c>
      <c r="G237" s="2">
        <f>数据源!P269</f>
        <v>0.13139999999999999</v>
      </c>
      <c r="H237" s="2">
        <f>数据源!Q269</f>
        <v>9.9545454545454534E-2</v>
      </c>
      <c r="I237" s="2">
        <f>数据源!R269</f>
        <v>995</v>
      </c>
      <c r="J237" s="3">
        <f t="shared" si="155"/>
        <v>1</v>
      </c>
      <c r="K237" s="3">
        <f t="shared" si="156"/>
        <v>2</v>
      </c>
      <c r="L237" s="3" t="str">
        <f t="shared" si="157"/>
        <v>碎片</v>
      </c>
      <c r="M237" s="3">
        <f t="shared" ca="1" si="158"/>
        <v>53311</v>
      </c>
      <c r="N237" s="3" t="str">
        <f t="shared" ref="N237:N252" ca="1" si="161">N236&amp;","&amp;M237</f>
        <v>51311,52311,53311</v>
      </c>
      <c r="O237" s="3" t="str">
        <f t="shared" ref="O237:O252" si="162">O236&amp;","&amp;I237</f>
        <v>995,995,995</v>
      </c>
      <c r="P237" s="1" t="str">
        <f t="shared" ref="P237:P252" si="163">P236&amp;","&amp;"("&amp;J237&amp;","&amp;K237&amp;")"</f>
        <v>(1,2),(1,2),(1,2)</v>
      </c>
      <c r="Q237" s="3" t="str">
        <f>IF(D237="坦克碎片",VLOOKUP(C237,道具信息!$N$2:$O$291,2,FALSE)&amp;"碎片",VLOOKUP(C237,道具信息!$N$2:$O$291,2,FALSE))</f>
        <v>T3坦克碎片</v>
      </c>
      <c r="R237" s="3">
        <f t="shared" si="153"/>
        <v>5226</v>
      </c>
      <c r="S237" s="11">
        <f t="shared" si="154"/>
        <v>0.52900000000000003</v>
      </c>
      <c r="T237" s="3" t="str">
        <f>VLOOKUP(Q237,道具信息!$Q$3:$S$20,2,FALSE)</f>
        <v>CHEST_ITEM_TYPE_T3_SHARD</v>
      </c>
      <c r="U237" s="3" t="str">
        <f>IF(COUNTIF(U$235:U236,T237)=0,T237,"")</f>
        <v/>
      </c>
      <c r="V237" s="3" t="str">
        <f t="shared" ref="V237:V239" si="164">IF(U237&lt;&gt;"",V236&amp;","&amp;U237,V236)</f>
        <v>CHEST_ITEM_TYPE_T3_SHARD</v>
      </c>
      <c r="W237" s="13" t="str">
        <f t="shared" si="159"/>
        <v/>
      </c>
      <c r="X237" s="3" t="str">
        <f t="shared" si="160"/>
        <v/>
      </c>
      <c r="Y237" s="3" t="str">
        <f t="shared" ref="Y237:Y239" si="165">IF(X237&lt;&gt;"",Y236&amp;","&amp;X237,Y236)</f>
        <v>52.9%</v>
      </c>
    </row>
    <row r="238" spans="2:25" x14ac:dyDescent="0.3">
      <c r="B238" s="2">
        <f>数据源!K270</f>
        <v>7</v>
      </c>
      <c r="C238" s="2" t="str">
        <f>数据源!L270</f>
        <v>十字军</v>
      </c>
      <c r="D238" s="2" t="str">
        <f>数据源!M270</f>
        <v>坦克碎片</v>
      </c>
      <c r="E238" s="2">
        <f>数据源!N270</f>
        <v>58.666666666666657</v>
      </c>
      <c r="F238" s="2">
        <f>数据源!O270</f>
        <v>1</v>
      </c>
      <c r="G238" s="2">
        <f>数据源!P270</f>
        <v>8.7599999999999997E-2</v>
      </c>
      <c r="H238" s="2">
        <f>数据源!Q270</f>
        <v>7.4659090909090925E-2</v>
      </c>
      <c r="I238" s="2">
        <f>数据源!R270</f>
        <v>747</v>
      </c>
      <c r="J238" s="3">
        <f t="shared" si="155"/>
        <v>1</v>
      </c>
      <c r="K238" s="3">
        <f t="shared" si="156"/>
        <v>1</v>
      </c>
      <c r="L238" s="3" t="str">
        <f t="shared" si="157"/>
        <v>碎片</v>
      </c>
      <c r="M238" s="3">
        <f t="shared" ca="1" si="158"/>
        <v>51321</v>
      </c>
      <c r="N238" s="3" t="str">
        <f t="shared" ca="1" si="161"/>
        <v>51311,52311,53311,51321</v>
      </c>
      <c r="O238" s="3" t="str">
        <f t="shared" si="162"/>
        <v>995,995,995,747</v>
      </c>
      <c r="P238" s="1" t="str">
        <f t="shared" si="163"/>
        <v>(1,2),(1,2),(1,2),(1,1)</v>
      </c>
      <c r="Q238" s="3" t="str">
        <f>IF(D238="坦克碎片",VLOOKUP(C238,道具信息!$N$2:$O$291,2,FALSE)&amp;"碎片",VLOOKUP(C238,道具信息!$N$2:$O$291,2,FALSE))</f>
        <v>T3坦克碎片</v>
      </c>
      <c r="R238" s="3">
        <f t="shared" si="153"/>
        <v>5226</v>
      </c>
      <c r="S238" s="11">
        <f t="shared" si="154"/>
        <v>0.52900000000000003</v>
      </c>
      <c r="T238" s="3" t="str">
        <f>VLOOKUP(Q238,道具信息!$Q$3:$S$20,2,FALSE)</f>
        <v>CHEST_ITEM_TYPE_T3_SHARD</v>
      </c>
      <c r="U238" s="3" t="str">
        <f>IF(COUNTIF(U$235:U237,T238)=0,T238,"")</f>
        <v/>
      </c>
      <c r="V238" s="3" t="str">
        <f t="shared" si="164"/>
        <v>CHEST_ITEM_TYPE_T3_SHARD</v>
      </c>
      <c r="W238" s="13" t="str">
        <f t="shared" si="159"/>
        <v/>
      </c>
      <c r="X238" s="3" t="str">
        <f t="shared" si="160"/>
        <v/>
      </c>
      <c r="Y238" s="3" t="str">
        <f t="shared" si="165"/>
        <v>52.9%</v>
      </c>
    </row>
    <row r="239" spans="2:25" x14ac:dyDescent="0.3">
      <c r="B239" s="2">
        <f>数据源!K271</f>
        <v>7</v>
      </c>
      <c r="C239" s="2" t="str">
        <f>数据源!L271</f>
        <v>谢尔曼</v>
      </c>
      <c r="D239" s="2" t="str">
        <f>数据源!M271</f>
        <v>坦克碎片</v>
      </c>
      <c r="E239" s="2">
        <f>数据源!N271</f>
        <v>58.666666666666657</v>
      </c>
      <c r="F239" s="2">
        <f>数据源!O271</f>
        <v>1</v>
      </c>
      <c r="G239" s="2">
        <f>数据源!P271</f>
        <v>8.7599999999999997E-2</v>
      </c>
      <c r="H239" s="2">
        <f>数据源!Q271</f>
        <v>7.4659090909090925E-2</v>
      </c>
      <c r="I239" s="2">
        <f>数据源!R271</f>
        <v>747</v>
      </c>
      <c r="J239" s="3">
        <f t="shared" si="155"/>
        <v>1</v>
      </c>
      <c r="K239" s="3">
        <f t="shared" si="156"/>
        <v>1</v>
      </c>
      <c r="L239" s="3" t="str">
        <f t="shared" si="157"/>
        <v>碎片</v>
      </c>
      <c r="M239" s="3">
        <f t="shared" ca="1" si="158"/>
        <v>52321</v>
      </c>
      <c r="N239" s="3" t="str">
        <f t="shared" ca="1" si="161"/>
        <v>51311,52311,53311,51321,52321</v>
      </c>
      <c r="O239" s="3" t="str">
        <f t="shared" si="162"/>
        <v>995,995,995,747,747</v>
      </c>
      <c r="P239" s="1" t="str">
        <f t="shared" si="163"/>
        <v>(1,2),(1,2),(1,2),(1,1),(1,1)</v>
      </c>
      <c r="Q239" s="3" t="str">
        <f>IF(D239="坦克碎片",VLOOKUP(C239,道具信息!$N$2:$O$291,2,FALSE)&amp;"碎片",VLOOKUP(C239,道具信息!$N$2:$O$291,2,FALSE))</f>
        <v>T3坦克碎片</v>
      </c>
      <c r="R239" s="3">
        <f t="shared" si="153"/>
        <v>5226</v>
      </c>
      <c r="S239" s="11">
        <f t="shared" si="154"/>
        <v>0.52900000000000003</v>
      </c>
      <c r="T239" s="3" t="str">
        <f>VLOOKUP(Q239,道具信息!$Q$3:$S$20,2,FALSE)</f>
        <v>CHEST_ITEM_TYPE_T3_SHARD</v>
      </c>
      <c r="U239" s="3" t="str">
        <f>IF(COUNTIF(U$235:U238,T239)=0,T239,"")</f>
        <v/>
      </c>
      <c r="V239" s="3" t="str">
        <f t="shared" si="164"/>
        <v>CHEST_ITEM_TYPE_T3_SHARD</v>
      </c>
      <c r="W239" s="13" t="str">
        <f t="shared" si="159"/>
        <v/>
      </c>
      <c r="X239" s="3" t="str">
        <f t="shared" si="160"/>
        <v/>
      </c>
      <c r="Y239" s="3" t="str">
        <f t="shared" si="165"/>
        <v>52.9%</v>
      </c>
    </row>
    <row r="240" spans="2:25" x14ac:dyDescent="0.3">
      <c r="B240" s="2">
        <f>数据源!K272</f>
        <v>7</v>
      </c>
      <c r="C240" s="2" t="str">
        <f>数据源!L272</f>
        <v>虎式</v>
      </c>
      <c r="D240" s="2" t="str">
        <f>数据源!M272</f>
        <v>坦克碎片</v>
      </c>
      <c r="E240" s="2">
        <f>数据源!N272</f>
        <v>58.666666666666657</v>
      </c>
      <c r="F240" s="2">
        <f>数据源!O272</f>
        <v>1</v>
      </c>
      <c r="G240" s="2">
        <f>数据源!P272</f>
        <v>8.7599999999999997E-2</v>
      </c>
      <c r="H240" s="2">
        <f>数据源!Q272</f>
        <v>7.4659090909090925E-2</v>
      </c>
      <c r="I240" s="2">
        <f>数据源!R272</f>
        <v>747</v>
      </c>
      <c r="J240" s="3">
        <f t="shared" si="155"/>
        <v>1</v>
      </c>
      <c r="K240" s="3">
        <f t="shared" si="156"/>
        <v>1</v>
      </c>
      <c r="L240" s="3" t="str">
        <f t="shared" si="157"/>
        <v>碎片</v>
      </c>
      <c r="M240" s="3">
        <f t="shared" ca="1" si="158"/>
        <v>53321</v>
      </c>
      <c r="N240" s="3" t="str">
        <f t="shared" ca="1" si="161"/>
        <v>51311,52311,53311,51321,52321,53321</v>
      </c>
      <c r="O240" s="3" t="str">
        <f t="shared" si="162"/>
        <v>995,995,995,747,747,747</v>
      </c>
      <c r="P240" s="1" t="str">
        <f t="shared" si="163"/>
        <v>(1,2),(1,2),(1,2),(1,1),(1,1),(1,1)</v>
      </c>
      <c r="Q240" s="3" t="str">
        <f>IF(D240="坦克碎片",VLOOKUP(C240,道具信息!$N$2:$O$291,2,FALSE)&amp;"碎片",VLOOKUP(C240,道具信息!$N$2:$O$291,2,FALSE))</f>
        <v>T3坦克碎片</v>
      </c>
      <c r="R240" s="3">
        <f t="shared" si="153"/>
        <v>5226</v>
      </c>
      <c r="S240" s="11">
        <f t="shared" si="154"/>
        <v>0.52900000000000003</v>
      </c>
      <c r="T240" s="3" t="str">
        <f>VLOOKUP(Q240,道具信息!$Q$3:$S$20,2,FALSE)</f>
        <v>CHEST_ITEM_TYPE_T3_SHARD</v>
      </c>
      <c r="U240" s="3" t="str">
        <f>IF(COUNTIF(U$235:U239,T240)=0,T240,"")</f>
        <v/>
      </c>
      <c r="V240" s="3" t="str">
        <f t="shared" ref="V240:V294" si="166">IF(U240&lt;&gt;"",V239&amp;","&amp;U240,V239)</f>
        <v>CHEST_ITEM_TYPE_T3_SHARD</v>
      </c>
      <c r="W240" s="13" t="str">
        <f t="shared" ref="W240:W294" si="167">IF(U240&lt;&gt;"",ROUND(S240*100%,3),"")</f>
        <v/>
      </c>
      <c r="X240" s="3" t="str">
        <f t="shared" ref="X240:X294" si="168">TEXT(W240,"0.0%")</f>
        <v/>
      </c>
      <c r="Y240" s="3" t="str">
        <f t="shared" ref="Y240:Y294" si="169">IF(X240&lt;&gt;"",Y239&amp;","&amp;X240,Y239)</f>
        <v>52.9%</v>
      </c>
    </row>
    <row r="241" spans="2:25" x14ac:dyDescent="0.3">
      <c r="B241" s="2">
        <f>数据源!K273</f>
        <v>7</v>
      </c>
      <c r="C241" s="2" t="str">
        <f>数据源!L273</f>
        <v>T1LP1</v>
      </c>
      <c r="D241" s="2" t="str">
        <f>数据源!M273</f>
        <v>部件</v>
      </c>
      <c r="E241" s="2">
        <f>数据源!N273</f>
        <v>21</v>
      </c>
      <c r="F241" s="2">
        <f>数据源!O273</f>
        <v>1</v>
      </c>
      <c r="G241" s="2">
        <f>数据源!P273</f>
        <v>9.4999999999999998E-3</v>
      </c>
      <c r="H241" s="2">
        <f>数据源!Q273</f>
        <v>2.2619047619047618E-2</v>
      </c>
      <c r="I241" s="2">
        <f>数据源!R273</f>
        <v>226</v>
      </c>
      <c r="J241" s="3">
        <f t="shared" si="155"/>
        <v>1</v>
      </c>
      <c r="K241" s="3">
        <f t="shared" si="156"/>
        <v>1</v>
      </c>
      <c r="L241" s="3" t="str">
        <f t="shared" si="157"/>
        <v>部件</v>
      </c>
      <c r="M241" s="3">
        <f t="shared" ca="1" si="158"/>
        <v>91001</v>
      </c>
      <c r="N241" s="3" t="str">
        <f t="shared" ca="1" si="161"/>
        <v>51311,52311,53311,51321,52321,53321,91001</v>
      </c>
      <c r="O241" s="3" t="str">
        <f t="shared" si="162"/>
        <v>995,995,995,747,747,747,226</v>
      </c>
      <c r="P241" s="1" t="str">
        <f t="shared" si="163"/>
        <v>(1,2),(1,2),(1,2),(1,1),(1,1),(1,1),(1,1)</v>
      </c>
      <c r="Q241" s="3" t="str">
        <f>IF(D241="坦克碎片",VLOOKUP(C241,道具信息!$N$2:$O$291,2,FALSE)&amp;"碎片",VLOOKUP(C241,道具信息!$N$2:$O$291,2,FALSE))</f>
        <v>T1部件</v>
      </c>
      <c r="R241" s="3">
        <f t="shared" si="153"/>
        <v>4052</v>
      </c>
      <c r="S241" s="11">
        <f t="shared" si="154"/>
        <v>0.41</v>
      </c>
      <c r="T241" s="3" t="str">
        <f>VLOOKUP(Q241,道具信息!$Q$3:$S$20,2,FALSE)</f>
        <v>CHEST_ITEM_TYPE_T1_PART</v>
      </c>
      <c r="U241" s="3" t="str">
        <f>IF(COUNTIF(U$235:U240,T241)=0,T241,"")</f>
        <v>CHEST_ITEM_TYPE_T1_PART</v>
      </c>
      <c r="V241" s="3" t="str">
        <f t="shared" si="166"/>
        <v>CHEST_ITEM_TYPE_T3_SHARD,CHEST_ITEM_TYPE_T1_PART</v>
      </c>
      <c r="W241" s="13">
        <f t="shared" si="167"/>
        <v>0.41</v>
      </c>
      <c r="X241" s="3" t="str">
        <f t="shared" si="168"/>
        <v>41.0%</v>
      </c>
      <c r="Y241" s="3" t="str">
        <f t="shared" si="169"/>
        <v>52.9%,41.0%</v>
      </c>
    </row>
    <row r="242" spans="2:25" x14ac:dyDescent="0.3">
      <c r="B242" s="2">
        <f>数据源!K274</f>
        <v>7</v>
      </c>
      <c r="C242" s="2" t="str">
        <f>数据源!L274</f>
        <v>T1LP3</v>
      </c>
      <c r="D242" s="2" t="str">
        <f>数据源!M274</f>
        <v>部件</v>
      </c>
      <c r="E242" s="2">
        <f>数据源!N274</f>
        <v>21</v>
      </c>
      <c r="F242" s="2">
        <f>数据源!O274</f>
        <v>1</v>
      </c>
      <c r="G242" s="2">
        <f>数据源!P274</f>
        <v>9.4999999999999998E-3</v>
      </c>
      <c r="H242" s="2">
        <f>数据源!Q274</f>
        <v>2.2619047619047618E-2</v>
      </c>
      <c r="I242" s="2">
        <f>数据源!R274</f>
        <v>226</v>
      </c>
      <c r="J242" s="3">
        <f t="shared" si="155"/>
        <v>1</v>
      </c>
      <c r="K242" s="3">
        <f t="shared" si="156"/>
        <v>1</v>
      </c>
      <c r="L242" s="3" t="str">
        <f t="shared" si="157"/>
        <v>部件</v>
      </c>
      <c r="M242" s="3">
        <f t="shared" ca="1" si="158"/>
        <v>91003</v>
      </c>
      <c r="N242" s="3" t="str">
        <f t="shared" ca="1" si="161"/>
        <v>51311,52311,53311,51321,52321,53321,91001,91003</v>
      </c>
      <c r="O242" s="3" t="str">
        <f t="shared" si="162"/>
        <v>995,995,995,747,747,747,226,226</v>
      </c>
      <c r="P242" s="1" t="str">
        <f t="shared" si="163"/>
        <v>(1,2),(1,2),(1,2),(1,1),(1,1),(1,1),(1,1),(1,1)</v>
      </c>
      <c r="Q242" s="3" t="str">
        <f>IF(D242="坦克碎片",VLOOKUP(C242,道具信息!$N$2:$O$291,2,FALSE)&amp;"碎片",VLOOKUP(C242,道具信息!$N$2:$O$291,2,FALSE))</f>
        <v>T1部件</v>
      </c>
      <c r="R242" s="3">
        <f t="shared" si="153"/>
        <v>4052</v>
      </c>
      <c r="S242" s="11">
        <f t="shared" si="154"/>
        <v>0.41</v>
      </c>
      <c r="T242" s="3" t="str">
        <f>VLOOKUP(Q242,道具信息!$Q$3:$S$20,2,FALSE)</f>
        <v>CHEST_ITEM_TYPE_T1_PART</v>
      </c>
      <c r="U242" s="3" t="str">
        <f>IF(COUNTIF(U$235:U241,T242)=0,T242,"")</f>
        <v/>
      </c>
      <c r="V242" s="3" t="str">
        <f t="shared" si="166"/>
        <v>CHEST_ITEM_TYPE_T3_SHARD,CHEST_ITEM_TYPE_T1_PART</v>
      </c>
      <c r="W242" s="13" t="str">
        <f t="shared" si="167"/>
        <v/>
      </c>
      <c r="X242" s="3" t="str">
        <f t="shared" si="168"/>
        <v/>
      </c>
      <c r="Y242" s="3" t="str">
        <f t="shared" si="169"/>
        <v>52.9%,41.0%</v>
      </c>
    </row>
    <row r="243" spans="2:25" x14ac:dyDescent="0.3">
      <c r="B243" s="2">
        <f>数据源!K275</f>
        <v>7</v>
      </c>
      <c r="C243" s="2" t="str">
        <f>数据源!L275</f>
        <v>T1LP5</v>
      </c>
      <c r="D243" s="2" t="str">
        <f>数据源!M275</f>
        <v>部件</v>
      </c>
      <c r="E243" s="2">
        <f>数据源!N275</f>
        <v>21</v>
      </c>
      <c r="F243" s="2">
        <f>数据源!O275</f>
        <v>1</v>
      </c>
      <c r="G243" s="2">
        <f>数据源!P275</f>
        <v>9.4999999999999998E-3</v>
      </c>
      <c r="H243" s="2">
        <f>数据源!Q275</f>
        <v>2.2619047619047618E-2</v>
      </c>
      <c r="I243" s="2">
        <f>数据源!R275</f>
        <v>226</v>
      </c>
      <c r="J243" s="3">
        <f t="shared" si="155"/>
        <v>1</v>
      </c>
      <c r="K243" s="3">
        <f t="shared" si="156"/>
        <v>1</v>
      </c>
      <c r="L243" s="3" t="str">
        <f t="shared" si="157"/>
        <v>部件</v>
      </c>
      <c r="M243" s="3">
        <f t="shared" ca="1" si="158"/>
        <v>91005</v>
      </c>
      <c r="N243" s="3" t="str">
        <f t="shared" ca="1" si="161"/>
        <v>51311,52311,53311,51321,52321,53321,91001,91003,91005</v>
      </c>
      <c r="O243" s="3" t="str">
        <f t="shared" si="162"/>
        <v>995,995,995,747,747,747,226,226,226</v>
      </c>
      <c r="P243" s="1" t="str">
        <f t="shared" si="163"/>
        <v>(1,2),(1,2),(1,2),(1,1),(1,1),(1,1),(1,1),(1,1),(1,1)</v>
      </c>
      <c r="Q243" s="3" t="str">
        <f>IF(D243="坦克碎片",VLOOKUP(C243,道具信息!$N$2:$O$291,2,FALSE)&amp;"碎片",VLOOKUP(C243,道具信息!$N$2:$O$291,2,FALSE))</f>
        <v>T1部件</v>
      </c>
      <c r="R243" s="3">
        <f t="shared" si="153"/>
        <v>4052</v>
      </c>
      <c r="S243" s="11">
        <f t="shared" si="154"/>
        <v>0.41</v>
      </c>
      <c r="T243" s="3" t="str">
        <f>VLOOKUP(Q243,道具信息!$Q$3:$S$20,2,FALSE)</f>
        <v>CHEST_ITEM_TYPE_T1_PART</v>
      </c>
      <c r="U243" s="3" t="str">
        <f>IF(COUNTIF(U$235:U242,T243)=0,T243,"")</f>
        <v/>
      </c>
      <c r="V243" s="3" t="str">
        <f t="shared" si="166"/>
        <v>CHEST_ITEM_TYPE_T3_SHARD,CHEST_ITEM_TYPE_T1_PART</v>
      </c>
      <c r="W243" s="13" t="str">
        <f t="shared" si="167"/>
        <v/>
      </c>
      <c r="X243" s="3" t="str">
        <f t="shared" si="168"/>
        <v/>
      </c>
      <c r="Y243" s="3" t="str">
        <f t="shared" si="169"/>
        <v>52.9%,41.0%</v>
      </c>
    </row>
    <row r="244" spans="2:25" x14ac:dyDescent="0.3">
      <c r="B244" s="2">
        <f>数据源!K276</f>
        <v>7</v>
      </c>
      <c r="C244" s="2" t="str">
        <f>数据源!L276</f>
        <v>T1MP1</v>
      </c>
      <c r="D244" s="2" t="str">
        <f>数据源!M276</f>
        <v>部件</v>
      </c>
      <c r="E244" s="2">
        <f>数据源!N276</f>
        <v>21</v>
      </c>
      <c r="F244" s="2">
        <f>数据源!O276</f>
        <v>1</v>
      </c>
      <c r="G244" s="2">
        <f>数据源!P276</f>
        <v>9.4999999999999998E-3</v>
      </c>
      <c r="H244" s="2">
        <f>数据源!Q276</f>
        <v>2.2619047619047618E-2</v>
      </c>
      <c r="I244" s="2">
        <f>数据源!R276</f>
        <v>226</v>
      </c>
      <c r="J244" s="3">
        <f t="shared" si="155"/>
        <v>1</v>
      </c>
      <c r="K244" s="3">
        <f t="shared" si="156"/>
        <v>1</v>
      </c>
      <c r="L244" s="3" t="str">
        <f t="shared" si="157"/>
        <v>部件</v>
      </c>
      <c r="M244" s="3">
        <f t="shared" ca="1" si="158"/>
        <v>91101</v>
      </c>
      <c r="N244" s="3" t="str">
        <f t="shared" ca="1" si="161"/>
        <v>51311,52311,53311,51321,52321,53321,91001,91003,91005,91101</v>
      </c>
      <c r="O244" s="3" t="str">
        <f t="shared" si="162"/>
        <v>995,995,995,747,747,747,226,226,226,226</v>
      </c>
      <c r="P244" s="1" t="str">
        <f t="shared" si="163"/>
        <v>(1,2),(1,2),(1,2),(1,1),(1,1),(1,1),(1,1),(1,1),(1,1),(1,1)</v>
      </c>
      <c r="Q244" s="3" t="str">
        <f>IF(D244="坦克碎片",VLOOKUP(C244,道具信息!$N$2:$O$291,2,FALSE)&amp;"碎片",VLOOKUP(C244,道具信息!$N$2:$O$291,2,FALSE))</f>
        <v>T1部件</v>
      </c>
      <c r="R244" s="3">
        <f t="shared" si="153"/>
        <v>4052</v>
      </c>
      <c r="S244" s="11">
        <f t="shared" si="154"/>
        <v>0.41</v>
      </c>
      <c r="T244" s="3" t="str">
        <f>VLOOKUP(Q244,道具信息!$Q$3:$S$20,2,FALSE)</f>
        <v>CHEST_ITEM_TYPE_T1_PART</v>
      </c>
      <c r="U244" s="3" t="str">
        <f>IF(COUNTIF(U$235:U243,T244)=0,T244,"")</f>
        <v/>
      </c>
      <c r="V244" s="3" t="str">
        <f t="shared" si="166"/>
        <v>CHEST_ITEM_TYPE_T3_SHARD,CHEST_ITEM_TYPE_T1_PART</v>
      </c>
      <c r="W244" s="13" t="str">
        <f t="shared" si="167"/>
        <v/>
      </c>
      <c r="X244" s="3" t="str">
        <f t="shared" si="168"/>
        <v/>
      </c>
      <c r="Y244" s="3" t="str">
        <f t="shared" si="169"/>
        <v>52.9%,41.0%</v>
      </c>
    </row>
    <row r="245" spans="2:25" x14ac:dyDescent="0.3">
      <c r="B245" s="2">
        <f>数据源!K277</f>
        <v>7</v>
      </c>
      <c r="C245" s="2" t="str">
        <f>数据源!L277</f>
        <v>T1MP3</v>
      </c>
      <c r="D245" s="2" t="str">
        <f>数据源!M277</f>
        <v>部件</v>
      </c>
      <c r="E245" s="2">
        <f>数据源!N277</f>
        <v>21</v>
      </c>
      <c r="F245" s="2">
        <f>数据源!O277</f>
        <v>1</v>
      </c>
      <c r="G245" s="2">
        <f>数据源!P277</f>
        <v>9.4999999999999998E-3</v>
      </c>
      <c r="H245" s="2">
        <f>数据源!Q277</f>
        <v>2.2619047619047618E-2</v>
      </c>
      <c r="I245" s="2">
        <f>数据源!R277</f>
        <v>226</v>
      </c>
      <c r="J245" s="3">
        <f t="shared" si="155"/>
        <v>1</v>
      </c>
      <c r="K245" s="3">
        <f t="shared" si="156"/>
        <v>1</v>
      </c>
      <c r="L245" s="3" t="str">
        <f t="shared" si="157"/>
        <v>部件</v>
      </c>
      <c r="M245" s="3">
        <f t="shared" ca="1" si="158"/>
        <v>91103</v>
      </c>
      <c r="N245" s="3" t="str">
        <f t="shared" ca="1" si="161"/>
        <v>51311,52311,53311,51321,52321,53321,91001,91003,91005,91101,91103</v>
      </c>
      <c r="O245" s="3" t="str">
        <f t="shared" si="162"/>
        <v>995,995,995,747,747,747,226,226,226,226,226</v>
      </c>
      <c r="P245" s="1" t="str">
        <f t="shared" si="163"/>
        <v>(1,2),(1,2),(1,2),(1,1),(1,1),(1,1),(1,1),(1,1),(1,1),(1,1),(1,1)</v>
      </c>
      <c r="Q245" s="3" t="str">
        <f>IF(D245="坦克碎片",VLOOKUP(C245,道具信息!$N$2:$O$291,2,FALSE)&amp;"碎片",VLOOKUP(C245,道具信息!$N$2:$O$291,2,FALSE))</f>
        <v>T1部件</v>
      </c>
      <c r="R245" s="3">
        <f t="shared" si="153"/>
        <v>4052</v>
      </c>
      <c r="S245" s="11">
        <f t="shared" si="154"/>
        <v>0.41</v>
      </c>
      <c r="T245" s="3" t="str">
        <f>VLOOKUP(Q245,道具信息!$Q$3:$S$20,2,FALSE)</f>
        <v>CHEST_ITEM_TYPE_T1_PART</v>
      </c>
      <c r="U245" s="3" t="str">
        <f>IF(COUNTIF(U$235:U244,T245)=0,T245,"")</f>
        <v/>
      </c>
      <c r="V245" s="3" t="str">
        <f t="shared" si="166"/>
        <v>CHEST_ITEM_TYPE_T3_SHARD,CHEST_ITEM_TYPE_T1_PART</v>
      </c>
      <c r="W245" s="13" t="str">
        <f t="shared" si="167"/>
        <v/>
      </c>
      <c r="X245" s="3" t="str">
        <f t="shared" si="168"/>
        <v/>
      </c>
      <c r="Y245" s="3" t="str">
        <f t="shared" si="169"/>
        <v>52.9%,41.0%</v>
      </c>
    </row>
    <row r="246" spans="2:25" x14ac:dyDescent="0.3">
      <c r="B246" s="2">
        <f>数据源!K278</f>
        <v>7</v>
      </c>
      <c r="C246" s="2" t="str">
        <f>数据源!L278</f>
        <v>T1MP5</v>
      </c>
      <c r="D246" s="2" t="str">
        <f>数据源!M278</f>
        <v>部件</v>
      </c>
      <c r="E246" s="2">
        <f>数据源!N278</f>
        <v>21</v>
      </c>
      <c r="F246" s="2">
        <f>数据源!O278</f>
        <v>1</v>
      </c>
      <c r="G246" s="2">
        <f>数据源!P278</f>
        <v>9.4999999999999998E-3</v>
      </c>
      <c r="H246" s="2">
        <f>数据源!Q278</f>
        <v>2.2619047619047618E-2</v>
      </c>
      <c r="I246" s="2">
        <f>数据源!R278</f>
        <v>226</v>
      </c>
      <c r="J246" s="3">
        <f t="shared" si="155"/>
        <v>1</v>
      </c>
      <c r="K246" s="3">
        <f t="shared" si="156"/>
        <v>1</v>
      </c>
      <c r="L246" s="3" t="str">
        <f t="shared" si="157"/>
        <v>部件</v>
      </c>
      <c r="M246" s="3">
        <f t="shared" ca="1" si="158"/>
        <v>91105</v>
      </c>
      <c r="N246" s="3" t="str">
        <f t="shared" ca="1" si="161"/>
        <v>51311,52311,53311,51321,52321,53321,91001,91003,91005,91101,91103,91105</v>
      </c>
      <c r="O246" s="3" t="str">
        <f t="shared" si="162"/>
        <v>995,995,995,747,747,747,226,226,226,226,226,226</v>
      </c>
      <c r="P246" s="1" t="str">
        <f t="shared" si="163"/>
        <v>(1,2),(1,2),(1,2),(1,1),(1,1),(1,1),(1,1),(1,1),(1,1),(1,1),(1,1),(1,1)</v>
      </c>
      <c r="Q246" s="3" t="str">
        <f>IF(D246="坦克碎片",VLOOKUP(C246,道具信息!$N$2:$O$291,2,FALSE)&amp;"碎片",VLOOKUP(C246,道具信息!$N$2:$O$291,2,FALSE))</f>
        <v>T1部件</v>
      </c>
      <c r="R246" s="3">
        <f t="shared" si="153"/>
        <v>4052</v>
      </c>
      <c r="S246" s="11">
        <f t="shared" si="154"/>
        <v>0.41</v>
      </c>
      <c r="T246" s="3" t="str">
        <f>VLOOKUP(Q246,道具信息!$Q$3:$S$20,2,FALSE)</f>
        <v>CHEST_ITEM_TYPE_T1_PART</v>
      </c>
      <c r="U246" s="3" t="str">
        <f>IF(COUNTIF(U$235:U245,T246)=0,T246,"")</f>
        <v/>
      </c>
      <c r="V246" s="3" t="str">
        <f t="shared" si="166"/>
        <v>CHEST_ITEM_TYPE_T3_SHARD,CHEST_ITEM_TYPE_T1_PART</v>
      </c>
      <c r="W246" s="13" t="str">
        <f t="shared" si="167"/>
        <v/>
      </c>
      <c r="X246" s="3" t="str">
        <f t="shared" si="168"/>
        <v/>
      </c>
      <c r="Y246" s="3" t="str">
        <f t="shared" si="169"/>
        <v>52.9%,41.0%</v>
      </c>
    </row>
    <row r="247" spans="2:25" x14ac:dyDescent="0.3">
      <c r="B247" s="2">
        <f>数据源!K279</f>
        <v>7</v>
      </c>
      <c r="C247" s="2" t="str">
        <f>数据源!L279</f>
        <v>T1HP1</v>
      </c>
      <c r="D247" s="2" t="str">
        <f>数据源!M279</f>
        <v>部件</v>
      </c>
      <c r="E247" s="2">
        <f>数据源!N279</f>
        <v>21</v>
      </c>
      <c r="F247" s="2">
        <f>数据源!O279</f>
        <v>1</v>
      </c>
      <c r="G247" s="2">
        <f>数据源!P279</f>
        <v>9.4999999999999998E-3</v>
      </c>
      <c r="H247" s="2">
        <f>数据源!Q279</f>
        <v>2.2619047619047618E-2</v>
      </c>
      <c r="I247" s="2">
        <f>数据源!R279</f>
        <v>226</v>
      </c>
      <c r="J247" s="3">
        <f t="shared" si="155"/>
        <v>1</v>
      </c>
      <c r="K247" s="3">
        <f t="shared" si="156"/>
        <v>1</v>
      </c>
      <c r="L247" s="3" t="str">
        <f t="shared" si="157"/>
        <v>部件</v>
      </c>
      <c r="M247" s="3">
        <f t="shared" ca="1" si="158"/>
        <v>91201</v>
      </c>
      <c r="N247" s="3" t="str">
        <f t="shared" ca="1" si="161"/>
        <v>51311,52311,53311,51321,52321,53321,91001,91003,91005,91101,91103,91105,91201</v>
      </c>
      <c r="O247" s="3" t="str">
        <f t="shared" si="162"/>
        <v>995,995,995,747,747,747,226,226,226,226,226,226,226</v>
      </c>
      <c r="P247" s="1" t="str">
        <f t="shared" si="163"/>
        <v>(1,2),(1,2),(1,2),(1,1),(1,1),(1,1),(1,1),(1,1),(1,1),(1,1),(1,1),(1,1),(1,1)</v>
      </c>
      <c r="Q247" s="3" t="str">
        <f>IF(D247="坦克碎片",VLOOKUP(C247,道具信息!$N$2:$O$291,2,FALSE)&amp;"碎片",VLOOKUP(C247,道具信息!$N$2:$O$291,2,FALSE))</f>
        <v>T1部件</v>
      </c>
      <c r="R247" s="3">
        <f t="shared" si="153"/>
        <v>4052</v>
      </c>
      <c r="S247" s="11">
        <f t="shared" si="154"/>
        <v>0.41</v>
      </c>
      <c r="T247" s="3" t="str">
        <f>VLOOKUP(Q247,道具信息!$Q$3:$S$20,2,FALSE)</f>
        <v>CHEST_ITEM_TYPE_T1_PART</v>
      </c>
      <c r="U247" s="3" t="str">
        <f>IF(COUNTIF(U$235:U246,T247)=0,T247,"")</f>
        <v/>
      </c>
      <c r="V247" s="3" t="str">
        <f t="shared" si="166"/>
        <v>CHEST_ITEM_TYPE_T3_SHARD,CHEST_ITEM_TYPE_T1_PART</v>
      </c>
      <c r="W247" s="13" t="str">
        <f t="shared" si="167"/>
        <v/>
      </c>
      <c r="X247" s="3" t="str">
        <f t="shared" si="168"/>
        <v/>
      </c>
      <c r="Y247" s="3" t="str">
        <f t="shared" si="169"/>
        <v>52.9%,41.0%</v>
      </c>
    </row>
    <row r="248" spans="2:25" x14ac:dyDescent="0.3">
      <c r="B248" s="2">
        <f>数据源!K280</f>
        <v>7</v>
      </c>
      <c r="C248" s="2" t="str">
        <f>数据源!L280</f>
        <v>T1HP3</v>
      </c>
      <c r="D248" s="2" t="str">
        <f>数据源!M280</f>
        <v>部件</v>
      </c>
      <c r="E248" s="2">
        <f>数据源!N280</f>
        <v>21</v>
      </c>
      <c r="F248" s="2">
        <f>数据源!O280</f>
        <v>1</v>
      </c>
      <c r="G248" s="2">
        <f>数据源!P280</f>
        <v>9.4999999999999998E-3</v>
      </c>
      <c r="H248" s="2">
        <f>数据源!Q280</f>
        <v>2.2619047619047618E-2</v>
      </c>
      <c r="I248" s="2">
        <f>数据源!R280</f>
        <v>226</v>
      </c>
      <c r="J248" s="3">
        <f t="shared" si="155"/>
        <v>1</v>
      </c>
      <c r="K248" s="3">
        <f t="shared" si="156"/>
        <v>1</v>
      </c>
      <c r="L248" s="3" t="str">
        <f t="shared" si="157"/>
        <v>部件</v>
      </c>
      <c r="M248" s="3">
        <f t="shared" ca="1" si="158"/>
        <v>91203</v>
      </c>
      <c r="N248" s="3" t="str">
        <f t="shared" ca="1" si="161"/>
        <v>51311,52311,53311,51321,52321,53321,91001,91003,91005,91101,91103,91105,91201,91203</v>
      </c>
      <c r="O248" s="3" t="str">
        <f t="shared" si="162"/>
        <v>995,995,995,747,747,747,226,226,226,226,226,226,226,226</v>
      </c>
      <c r="P248" s="1" t="str">
        <f t="shared" si="163"/>
        <v>(1,2),(1,2),(1,2),(1,1),(1,1),(1,1),(1,1),(1,1),(1,1),(1,1),(1,1),(1,1),(1,1),(1,1)</v>
      </c>
      <c r="Q248" s="3" t="str">
        <f>IF(D248="坦克碎片",VLOOKUP(C248,道具信息!$N$2:$O$291,2,FALSE)&amp;"碎片",VLOOKUP(C248,道具信息!$N$2:$O$291,2,FALSE))</f>
        <v>T1部件</v>
      </c>
      <c r="R248" s="3">
        <f t="shared" si="153"/>
        <v>4052</v>
      </c>
      <c r="S248" s="11">
        <f t="shared" si="154"/>
        <v>0.41</v>
      </c>
      <c r="T248" s="3" t="str">
        <f>VLOOKUP(Q248,道具信息!$Q$3:$S$20,2,FALSE)</f>
        <v>CHEST_ITEM_TYPE_T1_PART</v>
      </c>
      <c r="U248" s="3" t="str">
        <f>IF(COUNTIF(U$235:U247,T248)=0,T248,"")</f>
        <v/>
      </c>
      <c r="V248" s="3" t="str">
        <f t="shared" si="166"/>
        <v>CHEST_ITEM_TYPE_T3_SHARD,CHEST_ITEM_TYPE_T1_PART</v>
      </c>
      <c r="W248" s="13" t="str">
        <f t="shared" si="167"/>
        <v/>
      </c>
      <c r="X248" s="3" t="str">
        <f t="shared" si="168"/>
        <v/>
      </c>
      <c r="Y248" s="3" t="str">
        <f t="shared" si="169"/>
        <v>52.9%,41.0%</v>
      </c>
    </row>
    <row r="249" spans="2:25" x14ac:dyDescent="0.3">
      <c r="B249" s="2">
        <f>数据源!K281</f>
        <v>7</v>
      </c>
      <c r="C249" s="2" t="str">
        <f>数据源!L281</f>
        <v>T1HP5</v>
      </c>
      <c r="D249" s="2" t="str">
        <f>数据源!M281</f>
        <v>部件</v>
      </c>
      <c r="E249" s="2">
        <f>数据源!N281</f>
        <v>21</v>
      </c>
      <c r="F249" s="2">
        <f>数据源!O281</f>
        <v>1</v>
      </c>
      <c r="G249" s="2">
        <f>数据源!P281</f>
        <v>9.4999999999999998E-3</v>
      </c>
      <c r="H249" s="2">
        <f>数据源!Q281</f>
        <v>2.2619047619047618E-2</v>
      </c>
      <c r="I249" s="2">
        <f>数据源!R281</f>
        <v>226</v>
      </c>
      <c r="J249" s="3">
        <f t="shared" si="155"/>
        <v>1</v>
      </c>
      <c r="K249" s="3">
        <f t="shared" si="156"/>
        <v>1</v>
      </c>
      <c r="L249" s="3" t="str">
        <f t="shared" si="157"/>
        <v>部件</v>
      </c>
      <c r="M249" s="3">
        <f t="shared" ca="1" si="158"/>
        <v>91205</v>
      </c>
      <c r="N249" s="3" t="str">
        <f t="shared" ca="1" si="161"/>
        <v>51311,52311,53311,51321,52321,53321,91001,91003,91005,91101,91103,91105,91201,91203,91205</v>
      </c>
      <c r="O249" s="3" t="str">
        <f t="shared" si="162"/>
        <v>995,995,995,747,747,747,226,226,226,226,226,226,226,226,226</v>
      </c>
      <c r="P249" s="1" t="str">
        <f t="shared" si="163"/>
        <v>(1,2),(1,2),(1,2),(1,1),(1,1),(1,1),(1,1),(1,1),(1,1),(1,1),(1,1),(1,1),(1,1),(1,1),(1,1)</v>
      </c>
      <c r="Q249" s="3" t="str">
        <f>IF(D249="坦克碎片",VLOOKUP(C249,道具信息!$N$2:$O$291,2,FALSE)&amp;"碎片",VLOOKUP(C249,道具信息!$N$2:$O$291,2,FALSE))</f>
        <v>T1部件</v>
      </c>
      <c r="R249" s="3">
        <f t="shared" si="153"/>
        <v>4052</v>
      </c>
      <c r="S249" s="11">
        <f t="shared" si="154"/>
        <v>0.41</v>
      </c>
      <c r="T249" s="3" t="str">
        <f>VLOOKUP(Q249,道具信息!$Q$3:$S$20,2,FALSE)</f>
        <v>CHEST_ITEM_TYPE_T1_PART</v>
      </c>
      <c r="U249" s="3" t="str">
        <f>IF(COUNTIF(U$235:U248,T249)=0,T249,"")</f>
        <v/>
      </c>
      <c r="V249" s="3" t="str">
        <f t="shared" si="166"/>
        <v>CHEST_ITEM_TYPE_T3_SHARD,CHEST_ITEM_TYPE_T1_PART</v>
      </c>
      <c r="W249" s="13" t="str">
        <f t="shared" si="167"/>
        <v/>
      </c>
      <c r="X249" s="3" t="str">
        <f t="shared" si="168"/>
        <v/>
      </c>
      <c r="Y249" s="3" t="str">
        <f t="shared" si="169"/>
        <v>52.9%,41.0%</v>
      </c>
    </row>
    <row r="250" spans="2:25" x14ac:dyDescent="0.3">
      <c r="B250" s="2">
        <f>数据源!K282</f>
        <v>7</v>
      </c>
      <c r="C250" s="2" t="str">
        <f>数据源!L282</f>
        <v>T1LP2</v>
      </c>
      <c r="D250" s="2" t="str">
        <f>数据源!M282</f>
        <v>部件</v>
      </c>
      <c r="E250" s="2">
        <f>数据源!N282</f>
        <v>21</v>
      </c>
      <c r="F250" s="2">
        <f>数据源!O282</f>
        <v>1</v>
      </c>
      <c r="G250" s="2">
        <f>数据源!P282</f>
        <v>9.4999999999999998E-3</v>
      </c>
      <c r="H250" s="2">
        <f>数据源!Q282</f>
        <v>2.2619047619047618E-2</v>
      </c>
      <c r="I250" s="2">
        <f>数据源!R282</f>
        <v>226</v>
      </c>
      <c r="J250" s="3">
        <f t="shared" si="155"/>
        <v>1</v>
      </c>
      <c r="K250" s="3">
        <f t="shared" si="156"/>
        <v>1</v>
      </c>
      <c r="L250" s="3" t="str">
        <f t="shared" si="157"/>
        <v>部件</v>
      </c>
      <c r="M250" s="3">
        <f t="shared" ca="1" si="158"/>
        <v>91002</v>
      </c>
      <c r="N250" s="3" t="str">
        <f t="shared" ca="1" si="161"/>
        <v>51311,52311,53311,51321,52321,53321,91001,91003,91005,91101,91103,91105,91201,91203,91205,91002</v>
      </c>
      <c r="O250" s="3" t="str">
        <f t="shared" si="162"/>
        <v>995,995,995,747,747,747,226,226,226,226,226,226,226,226,226,226</v>
      </c>
      <c r="P250" s="1" t="str">
        <f t="shared" si="163"/>
        <v>(1,2),(1,2),(1,2),(1,1),(1,1),(1,1),(1,1),(1,1),(1,1),(1,1),(1,1),(1,1),(1,1),(1,1),(1,1),(1,1)</v>
      </c>
      <c r="Q250" s="3" t="str">
        <f>IF(D250="坦克碎片",VLOOKUP(C250,道具信息!$N$2:$O$291,2,FALSE)&amp;"碎片",VLOOKUP(C250,道具信息!$N$2:$O$291,2,FALSE))</f>
        <v>T1部件</v>
      </c>
      <c r="R250" s="3">
        <f t="shared" si="153"/>
        <v>4052</v>
      </c>
      <c r="S250" s="11">
        <f t="shared" si="154"/>
        <v>0.41</v>
      </c>
      <c r="T250" s="3" t="str">
        <f>VLOOKUP(Q250,道具信息!$Q$3:$S$20,2,FALSE)</f>
        <v>CHEST_ITEM_TYPE_T1_PART</v>
      </c>
      <c r="U250" s="3" t="str">
        <f>IF(COUNTIF(U$235:U249,T250)=0,T250,"")</f>
        <v/>
      </c>
      <c r="V250" s="3" t="str">
        <f t="shared" si="166"/>
        <v>CHEST_ITEM_TYPE_T3_SHARD,CHEST_ITEM_TYPE_T1_PART</v>
      </c>
      <c r="W250" s="13" t="str">
        <f t="shared" si="167"/>
        <v/>
      </c>
      <c r="X250" s="3" t="str">
        <f t="shared" si="168"/>
        <v/>
      </c>
      <c r="Y250" s="3" t="str">
        <f t="shared" si="169"/>
        <v>52.9%,41.0%</v>
      </c>
    </row>
    <row r="251" spans="2:25" x14ac:dyDescent="0.3">
      <c r="B251" s="2">
        <f>数据源!K283</f>
        <v>7</v>
      </c>
      <c r="C251" s="2" t="str">
        <f>数据源!L283</f>
        <v>T1LP4</v>
      </c>
      <c r="D251" s="2" t="str">
        <f>数据源!M283</f>
        <v>部件</v>
      </c>
      <c r="E251" s="2">
        <f>数据源!N283</f>
        <v>21</v>
      </c>
      <c r="F251" s="2">
        <f>数据源!O283</f>
        <v>1</v>
      </c>
      <c r="G251" s="2">
        <f>数据源!P283</f>
        <v>9.4000000000000004E-3</v>
      </c>
      <c r="H251" s="2">
        <f>数据源!Q283</f>
        <v>2.2380952380952383E-2</v>
      </c>
      <c r="I251" s="2">
        <f>数据源!R283</f>
        <v>224</v>
      </c>
      <c r="J251" s="3">
        <f t="shared" si="155"/>
        <v>1</v>
      </c>
      <c r="K251" s="3">
        <f t="shared" si="156"/>
        <v>1</v>
      </c>
      <c r="L251" s="3" t="str">
        <f t="shared" si="157"/>
        <v>部件</v>
      </c>
      <c r="M251" s="3">
        <f t="shared" ca="1" si="158"/>
        <v>91004</v>
      </c>
      <c r="N251" s="3" t="str">
        <f t="shared" ca="1" si="161"/>
        <v>51311,52311,53311,51321,52321,53321,91001,91003,91005,91101,91103,91105,91201,91203,91205,91002,91004</v>
      </c>
      <c r="O251" s="3" t="str">
        <f t="shared" si="162"/>
        <v>995,995,995,747,747,747,226,226,226,226,226,226,226,226,226,226,224</v>
      </c>
      <c r="P251" s="1" t="str">
        <f t="shared" si="163"/>
        <v>(1,2),(1,2),(1,2),(1,1),(1,1),(1,1),(1,1),(1,1),(1,1),(1,1),(1,1),(1,1),(1,1),(1,1),(1,1),(1,1),(1,1)</v>
      </c>
      <c r="Q251" s="3" t="str">
        <f>IF(D251="坦克碎片",VLOOKUP(C251,道具信息!$N$2:$O$291,2,FALSE)&amp;"碎片",VLOOKUP(C251,道具信息!$N$2:$O$291,2,FALSE))</f>
        <v>T1部件</v>
      </c>
      <c r="R251" s="3">
        <f t="shared" si="153"/>
        <v>4052</v>
      </c>
      <c r="S251" s="11">
        <f t="shared" si="154"/>
        <v>0.41</v>
      </c>
      <c r="T251" s="3" t="str">
        <f>VLOOKUP(Q251,道具信息!$Q$3:$S$20,2,FALSE)</f>
        <v>CHEST_ITEM_TYPE_T1_PART</v>
      </c>
      <c r="U251" s="3" t="str">
        <f>IF(COUNTIF(U$235:U250,T251)=0,T251,"")</f>
        <v/>
      </c>
      <c r="V251" s="3" t="str">
        <f t="shared" si="166"/>
        <v>CHEST_ITEM_TYPE_T3_SHARD,CHEST_ITEM_TYPE_T1_PART</v>
      </c>
      <c r="W251" s="13" t="str">
        <f t="shared" si="167"/>
        <v/>
      </c>
      <c r="X251" s="3" t="str">
        <f t="shared" si="168"/>
        <v/>
      </c>
      <c r="Y251" s="3" t="str">
        <f t="shared" si="169"/>
        <v>52.9%,41.0%</v>
      </c>
    </row>
    <row r="252" spans="2:25" x14ac:dyDescent="0.3">
      <c r="B252" s="2">
        <f>数据源!K284</f>
        <v>7</v>
      </c>
      <c r="C252" s="2" t="str">
        <f>数据源!L284</f>
        <v>T1LP6</v>
      </c>
      <c r="D252" s="2" t="str">
        <f>数据源!M284</f>
        <v>部件</v>
      </c>
      <c r="E252" s="2">
        <f>数据源!N284</f>
        <v>21</v>
      </c>
      <c r="F252" s="2">
        <f>数据源!O284</f>
        <v>1</v>
      </c>
      <c r="G252" s="2">
        <f>数据源!P284</f>
        <v>9.4000000000000004E-3</v>
      </c>
      <c r="H252" s="2">
        <f>数据源!Q284</f>
        <v>2.2380952380952383E-2</v>
      </c>
      <c r="I252" s="2">
        <f>数据源!R284</f>
        <v>224</v>
      </c>
      <c r="J252" s="3">
        <f t="shared" si="155"/>
        <v>1</v>
      </c>
      <c r="K252" s="3">
        <f t="shared" si="156"/>
        <v>1</v>
      </c>
      <c r="L252" s="3" t="str">
        <f t="shared" si="157"/>
        <v>部件</v>
      </c>
      <c r="M252" s="3">
        <f t="shared" ca="1" si="158"/>
        <v>91006</v>
      </c>
      <c r="N252" s="3" t="str">
        <f t="shared" ca="1" si="161"/>
        <v>51311,52311,53311,51321,52321,53321,91001,91003,91005,91101,91103,91105,91201,91203,91205,91002,91004,91006</v>
      </c>
      <c r="O252" s="3" t="str">
        <f t="shared" si="162"/>
        <v>995,995,995,747,747,747,226,226,226,226,226,226,226,226,226,226,224,224</v>
      </c>
      <c r="P252" s="1" t="str">
        <f t="shared" si="163"/>
        <v>(1,2),(1,2),(1,2),(1,1),(1,1),(1,1),(1,1),(1,1),(1,1),(1,1),(1,1),(1,1),(1,1),(1,1),(1,1),(1,1),(1,1),(1,1)</v>
      </c>
      <c r="Q252" s="3" t="str">
        <f>IF(D252="坦克碎片",VLOOKUP(C252,道具信息!$N$2:$O$291,2,FALSE)&amp;"碎片",VLOOKUP(C252,道具信息!$N$2:$O$291,2,FALSE))</f>
        <v>T1部件</v>
      </c>
      <c r="R252" s="3">
        <f t="shared" si="153"/>
        <v>4052</v>
      </c>
      <c r="S252" s="11">
        <f t="shared" si="154"/>
        <v>0.41</v>
      </c>
      <c r="T252" s="3" t="str">
        <f>VLOOKUP(Q252,道具信息!$Q$3:$S$20,2,FALSE)</f>
        <v>CHEST_ITEM_TYPE_T1_PART</v>
      </c>
      <c r="U252" s="3" t="str">
        <f>IF(COUNTIF(U$235:U251,T252)=0,T252,"")</f>
        <v/>
      </c>
      <c r="V252" s="3" t="str">
        <f t="shared" si="166"/>
        <v>CHEST_ITEM_TYPE_T3_SHARD,CHEST_ITEM_TYPE_T1_PART</v>
      </c>
      <c r="W252" s="13" t="str">
        <f t="shared" si="167"/>
        <v/>
      </c>
      <c r="X252" s="3" t="str">
        <f t="shared" si="168"/>
        <v/>
      </c>
      <c r="Y252" s="3" t="str">
        <f t="shared" si="169"/>
        <v>52.9%,41.0%</v>
      </c>
    </row>
    <row r="253" spans="2:25" x14ac:dyDescent="0.3">
      <c r="B253" s="2">
        <f>数据源!K285</f>
        <v>7</v>
      </c>
      <c r="C253" s="2" t="str">
        <f>数据源!L285</f>
        <v>T1MP2</v>
      </c>
      <c r="D253" s="2" t="str">
        <f>数据源!M285</f>
        <v>部件</v>
      </c>
      <c r="E253" s="2">
        <f>数据源!N285</f>
        <v>21</v>
      </c>
      <c r="F253" s="2">
        <f>数据源!O285</f>
        <v>1</v>
      </c>
      <c r="G253" s="2">
        <f>数据源!P285</f>
        <v>9.4000000000000004E-3</v>
      </c>
      <c r="H253" s="2">
        <f>数据源!Q285</f>
        <v>2.2380952380952383E-2</v>
      </c>
      <c r="I253" s="2">
        <f>数据源!R285</f>
        <v>224</v>
      </c>
      <c r="J253" s="3">
        <f t="shared" si="155"/>
        <v>1</v>
      </c>
      <c r="K253" s="3">
        <f t="shared" si="156"/>
        <v>1</v>
      </c>
      <c r="L253" s="3" t="str">
        <f t="shared" ref="L253:L255" si="170">RIGHT(D253,2)</f>
        <v>部件</v>
      </c>
      <c r="M253" s="3">
        <f t="shared" ref="M253:M255" ca="1" si="171">IF(OR(L253="坦克",L253="碎片"),VLOOKUP(C253,INDIRECT("坦克ID"),MATCH(L253&amp;"ID",INDIRECT("坦克标头"),0),FALSE),VLOOKUP(C253,INDIRECT(L253&amp;"ID"),2,FALSE))</f>
        <v>91102</v>
      </c>
      <c r="N253" s="3" t="str">
        <f t="shared" ref="N253:N255" ca="1" si="172">N252&amp;","&amp;M253</f>
        <v>51311,52311,53311,51321,52321,53321,91001,91003,91005,91101,91103,91105,91201,91203,91205,91002,91004,91006,91102</v>
      </c>
      <c r="O253" s="3" t="str">
        <f t="shared" ref="O253:O255" si="173">O252&amp;","&amp;I253</f>
        <v>995,995,995,747,747,747,226,226,226,226,226,226,226,226,226,226,224,224,224</v>
      </c>
      <c r="P253" s="1" t="str">
        <f t="shared" ref="P253:P255" si="174">P252&amp;","&amp;"("&amp;J253&amp;","&amp;K253&amp;")"</f>
        <v>(1,2),(1,2),(1,2),(1,1),(1,1),(1,1),(1,1),(1,1),(1,1),(1,1),(1,1),(1,1),(1,1),(1,1),(1,1),(1,1),(1,1),(1,1),(1,1)</v>
      </c>
      <c r="Q253" s="3" t="str">
        <f>IF(D253="坦克碎片",VLOOKUP(C253,道具信息!$N$2:$O$291,2,FALSE)&amp;"碎片",VLOOKUP(C253,道具信息!$N$2:$O$291,2,FALSE))</f>
        <v>T1部件</v>
      </c>
      <c r="R253" s="3">
        <f t="shared" si="153"/>
        <v>4052</v>
      </c>
      <c r="S253" s="11">
        <f t="shared" si="154"/>
        <v>0.41</v>
      </c>
      <c r="T253" s="3" t="str">
        <f>VLOOKUP(Q253,道具信息!$Q$3:$S$20,2,FALSE)</f>
        <v>CHEST_ITEM_TYPE_T1_PART</v>
      </c>
      <c r="U253" s="3" t="str">
        <f>IF(COUNTIF(U$235:U252,T253)=0,T253,"")</f>
        <v/>
      </c>
      <c r="V253" s="3" t="str">
        <f t="shared" si="166"/>
        <v>CHEST_ITEM_TYPE_T3_SHARD,CHEST_ITEM_TYPE_T1_PART</v>
      </c>
      <c r="W253" s="13" t="str">
        <f t="shared" si="167"/>
        <v/>
      </c>
      <c r="X253" s="3" t="str">
        <f t="shared" si="168"/>
        <v/>
      </c>
      <c r="Y253" s="3" t="str">
        <f t="shared" si="169"/>
        <v>52.9%,41.0%</v>
      </c>
    </row>
    <row r="254" spans="2:25" x14ac:dyDescent="0.3">
      <c r="B254" s="2">
        <f>数据源!K286</f>
        <v>7</v>
      </c>
      <c r="C254" s="2" t="str">
        <f>数据源!L286</f>
        <v>T1MP4</v>
      </c>
      <c r="D254" s="2" t="str">
        <f>数据源!M286</f>
        <v>部件</v>
      </c>
      <c r="E254" s="2">
        <f>数据源!N286</f>
        <v>21</v>
      </c>
      <c r="F254" s="2">
        <f>数据源!O286</f>
        <v>1</v>
      </c>
      <c r="G254" s="2">
        <f>数据源!P286</f>
        <v>9.4000000000000004E-3</v>
      </c>
      <c r="H254" s="2">
        <f>数据源!Q286</f>
        <v>2.2380952380952383E-2</v>
      </c>
      <c r="I254" s="2">
        <f>数据源!R286</f>
        <v>224</v>
      </c>
      <c r="J254" s="3">
        <f t="shared" si="155"/>
        <v>1</v>
      </c>
      <c r="K254" s="3">
        <f t="shared" si="156"/>
        <v>1</v>
      </c>
      <c r="L254" s="3" t="str">
        <f t="shared" si="170"/>
        <v>部件</v>
      </c>
      <c r="M254" s="3">
        <f t="shared" ca="1" si="171"/>
        <v>91104</v>
      </c>
      <c r="N254" s="3" t="str">
        <f t="shared" ca="1" si="172"/>
        <v>51311,52311,53311,51321,52321,53321,91001,91003,91005,91101,91103,91105,91201,91203,91205,91002,91004,91006,91102,91104</v>
      </c>
      <c r="O254" s="3" t="str">
        <f t="shared" si="173"/>
        <v>995,995,995,747,747,747,226,226,226,226,226,226,226,226,226,226,224,224,224,224</v>
      </c>
      <c r="P254" s="1" t="str">
        <f t="shared" si="174"/>
        <v>(1,2),(1,2),(1,2),(1,1),(1,1),(1,1),(1,1),(1,1),(1,1),(1,1),(1,1),(1,1),(1,1),(1,1),(1,1),(1,1),(1,1),(1,1),(1,1),(1,1)</v>
      </c>
      <c r="Q254" s="3" t="str">
        <f>IF(D254="坦克碎片",VLOOKUP(C254,道具信息!$N$2:$O$291,2,FALSE)&amp;"碎片",VLOOKUP(C254,道具信息!$N$2:$O$291,2,FALSE))</f>
        <v>T1部件</v>
      </c>
      <c r="R254" s="3">
        <f t="shared" si="153"/>
        <v>4052</v>
      </c>
      <c r="S254" s="11">
        <f t="shared" si="154"/>
        <v>0.41</v>
      </c>
      <c r="T254" s="3" t="str">
        <f>VLOOKUP(Q254,道具信息!$Q$3:$S$20,2,FALSE)</f>
        <v>CHEST_ITEM_TYPE_T1_PART</v>
      </c>
      <c r="U254" s="3" t="str">
        <f>IF(COUNTIF(U$235:U253,T254)=0,T254,"")</f>
        <v/>
      </c>
      <c r="V254" s="3" t="str">
        <f t="shared" si="166"/>
        <v>CHEST_ITEM_TYPE_T3_SHARD,CHEST_ITEM_TYPE_T1_PART</v>
      </c>
      <c r="W254" s="13" t="str">
        <f t="shared" si="167"/>
        <v/>
      </c>
      <c r="X254" s="3" t="str">
        <f t="shared" si="168"/>
        <v/>
      </c>
      <c r="Y254" s="3" t="str">
        <f t="shared" si="169"/>
        <v>52.9%,41.0%</v>
      </c>
    </row>
    <row r="255" spans="2:25" x14ac:dyDescent="0.3">
      <c r="B255" s="2">
        <f>数据源!K287</f>
        <v>7</v>
      </c>
      <c r="C255" s="2" t="str">
        <f>数据源!L287</f>
        <v>T1MP6</v>
      </c>
      <c r="D255" s="2" t="str">
        <f>数据源!M287</f>
        <v>部件</v>
      </c>
      <c r="E255" s="2">
        <f>数据源!N287</f>
        <v>21</v>
      </c>
      <c r="F255" s="2">
        <f>数据源!O287</f>
        <v>1</v>
      </c>
      <c r="G255" s="2">
        <f>数据源!P287</f>
        <v>9.4000000000000004E-3</v>
      </c>
      <c r="H255" s="2">
        <f>数据源!Q287</f>
        <v>2.2380952380952383E-2</v>
      </c>
      <c r="I255" s="2">
        <f>数据源!R287</f>
        <v>224</v>
      </c>
      <c r="J255" s="3">
        <f t="shared" si="155"/>
        <v>1</v>
      </c>
      <c r="K255" s="3">
        <f t="shared" si="156"/>
        <v>1</v>
      </c>
      <c r="L255" s="3" t="str">
        <f t="shared" si="170"/>
        <v>部件</v>
      </c>
      <c r="M255" s="3">
        <f t="shared" ca="1" si="171"/>
        <v>91106</v>
      </c>
      <c r="N255" s="3" t="str">
        <f t="shared" ca="1" si="172"/>
        <v>51311,52311,53311,51321,52321,53321,91001,91003,91005,91101,91103,91105,91201,91203,91205,91002,91004,91006,91102,91104,91106</v>
      </c>
      <c r="O255" s="3" t="str">
        <f t="shared" si="173"/>
        <v>995,995,995,747,747,747,226,226,226,226,226,226,226,226,226,226,224,224,224,224,224</v>
      </c>
      <c r="P255" s="1" t="str">
        <f t="shared" si="174"/>
        <v>(1,2),(1,2),(1,2),(1,1),(1,1),(1,1),(1,1),(1,1),(1,1),(1,1),(1,1),(1,1),(1,1),(1,1),(1,1),(1,1),(1,1),(1,1),(1,1),(1,1),(1,1)</v>
      </c>
      <c r="Q255" s="3" t="str">
        <f>IF(D255="坦克碎片",VLOOKUP(C255,道具信息!$N$2:$O$291,2,FALSE)&amp;"碎片",VLOOKUP(C255,道具信息!$N$2:$O$291,2,FALSE))</f>
        <v>T1部件</v>
      </c>
      <c r="R255" s="3">
        <f t="shared" si="153"/>
        <v>4052</v>
      </c>
      <c r="S255" s="11">
        <f t="shared" si="154"/>
        <v>0.41</v>
      </c>
      <c r="T255" s="3" t="str">
        <f>VLOOKUP(Q255,道具信息!$Q$3:$S$20,2,FALSE)</f>
        <v>CHEST_ITEM_TYPE_T1_PART</v>
      </c>
      <c r="U255" s="3" t="str">
        <f>IF(COUNTIF(U$235:U254,T255)=0,T255,"")</f>
        <v/>
      </c>
      <c r="V255" s="3" t="str">
        <f t="shared" si="166"/>
        <v>CHEST_ITEM_TYPE_T3_SHARD,CHEST_ITEM_TYPE_T1_PART</v>
      </c>
      <c r="W255" s="13" t="str">
        <f t="shared" si="167"/>
        <v/>
      </c>
      <c r="X255" s="3" t="str">
        <f t="shared" si="168"/>
        <v/>
      </c>
      <c r="Y255" s="3" t="str">
        <f t="shared" si="169"/>
        <v>52.9%,41.0%</v>
      </c>
    </row>
    <row r="256" spans="2:25" x14ac:dyDescent="0.3">
      <c r="B256" s="2">
        <f>数据源!K288</f>
        <v>7</v>
      </c>
      <c r="C256" s="2" t="str">
        <f>数据源!L288</f>
        <v>T1HP2</v>
      </c>
      <c r="D256" s="2" t="str">
        <f>数据源!M288</f>
        <v>部件</v>
      </c>
      <c r="E256" s="2">
        <f>数据源!N288</f>
        <v>21</v>
      </c>
      <c r="F256" s="2">
        <f>数据源!O288</f>
        <v>1</v>
      </c>
      <c r="G256" s="2">
        <f>数据源!P288</f>
        <v>9.4000000000000004E-3</v>
      </c>
      <c r="H256" s="2">
        <f>数据源!Q288</f>
        <v>2.2380952380952383E-2</v>
      </c>
      <c r="I256" s="2">
        <f>数据源!R288</f>
        <v>224</v>
      </c>
      <c r="J256" s="3">
        <f t="shared" si="155"/>
        <v>1</v>
      </c>
      <c r="K256" s="3">
        <f t="shared" si="156"/>
        <v>1</v>
      </c>
      <c r="L256" s="3" t="str">
        <f t="shared" ref="L256:L289" si="175">RIGHT(D256,2)</f>
        <v>部件</v>
      </c>
      <c r="M256" s="3">
        <f t="shared" ref="M256:M289" ca="1" si="176">IF(OR(L256="坦克",L256="碎片"),VLOOKUP(C256,INDIRECT("坦克ID"),MATCH(L256&amp;"ID",INDIRECT("坦克标头"),0),FALSE),VLOOKUP(C256,INDIRECT(L256&amp;"ID"),2,FALSE))</f>
        <v>91202</v>
      </c>
      <c r="N256" s="3" t="str">
        <f t="shared" ref="N256:N289" ca="1" si="177">N255&amp;","&amp;M256</f>
        <v>51311,52311,53311,51321,52321,53321,91001,91003,91005,91101,91103,91105,91201,91203,91205,91002,91004,91006,91102,91104,91106,91202</v>
      </c>
      <c r="O256" s="3" t="str">
        <f t="shared" ref="O256:O289" si="178">O255&amp;","&amp;I256</f>
        <v>995,995,995,747,747,747,226,226,226,226,226,226,226,226,226,226,224,224,224,224,224,224</v>
      </c>
      <c r="P256" s="1" t="str">
        <f t="shared" ref="P256:P289" si="179">P255&amp;","&amp;"("&amp;J256&amp;","&amp;K256&amp;")"</f>
        <v>(1,2),(1,2),(1,2),(1,1),(1,1),(1,1),(1,1),(1,1),(1,1),(1,1),(1,1),(1,1),(1,1),(1,1),(1,1),(1,1),(1,1),(1,1),(1,1),(1,1),(1,1),(1,1)</v>
      </c>
      <c r="Q256" s="3" t="str">
        <f>IF(D256="坦克碎片",VLOOKUP(C256,道具信息!$N$2:$O$291,2,FALSE)&amp;"碎片",VLOOKUP(C256,道具信息!$N$2:$O$291,2,FALSE))</f>
        <v>T1部件</v>
      </c>
      <c r="R256" s="3">
        <f t="shared" si="153"/>
        <v>4052</v>
      </c>
      <c r="S256" s="11">
        <f t="shared" si="154"/>
        <v>0.41</v>
      </c>
      <c r="T256" s="3" t="str">
        <f>VLOOKUP(Q256,道具信息!$Q$3:$S$20,2,FALSE)</f>
        <v>CHEST_ITEM_TYPE_T1_PART</v>
      </c>
      <c r="U256" s="3" t="str">
        <f>IF(COUNTIF(U$235:U255,T256)=0,T256,"")</f>
        <v/>
      </c>
      <c r="V256" s="3" t="str">
        <f t="shared" si="166"/>
        <v>CHEST_ITEM_TYPE_T3_SHARD,CHEST_ITEM_TYPE_T1_PART</v>
      </c>
      <c r="W256" s="13" t="str">
        <f t="shared" si="167"/>
        <v/>
      </c>
      <c r="X256" s="3" t="str">
        <f t="shared" si="168"/>
        <v/>
      </c>
      <c r="Y256" s="3" t="str">
        <f t="shared" si="169"/>
        <v>52.9%,41.0%</v>
      </c>
    </row>
    <row r="257" spans="2:25" x14ac:dyDescent="0.3">
      <c r="B257" s="2">
        <f>数据源!K289</f>
        <v>7</v>
      </c>
      <c r="C257" s="2" t="str">
        <f>数据源!L289</f>
        <v>T1HP4</v>
      </c>
      <c r="D257" s="2" t="str">
        <f>数据源!M289</f>
        <v>部件</v>
      </c>
      <c r="E257" s="2">
        <f>数据源!N289</f>
        <v>21</v>
      </c>
      <c r="F257" s="2">
        <f>数据源!O289</f>
        <v>1</v>
      </c>
      <c r="G257" s="2">
        <f>数据源!P289</f>
        <v>9.4000000000000004E-3</v>
      </c>
      <c r="H257" s="2">
        <f>数据源!Q289</f>
        <v>2.2380952380952383E-2</v>
      </c>
      <c r="I257" s="2">
        <f>数据源!R289</f>
        <v>224</v>
      </c>
      <c r="J257" s="3">
        <f t="shared" si="155"/>
        <v>1</v>
      </c>
      <c r="K257" s="3">
        <f t="shared" si="156"/>
        <v>1</v>
      </c>
      <c r="L257" s="3" t="str">
        <f t="shared" si="175"/>
        <v>部件</v>
      </c>
      <c r="M257" s="3">
        <f t="shared" ca="1" si="176"/>
        <v>91204</v>
      </c>
      <c r="N257" s="3" t="str">
        <f t="shared" ca="1" si="177"/>
        <v>51311,52311,53311,51321,52321,53321,91001,91003,91005,91101,91103,91105,91201,91203,91205,91002,91004,91006,91102,91104,91106,91202,91204</v>
      </c>
      <c r="O257" s="3" t="str">
        <f t="shared" si="178"/>
        <v>995,995,995,747,747,747,226,226,226,226,226,226,226,226,226,226,224,224,224,224,224,224,224</v>
      </c>
      <c r="P257" s="1" t="str">
        <f t="shared" si="179"/>
        <v>(1,2),(1,2),(1,2),(1,1),(1,1),(1,1),(1,1),(1,1),(1,1),(1,1),(1,1),(1,1),(1,1),(1,1),(1,1),(1,1),(1,1),(1,1),(1,1),(1,1),(1,1),(1,1),(1,1)</v>
      </c>
      <c r="Q257" s="3" t="str">
        <f>IF(D257="坦克碎片",VLOOKUP(C257,道具信息!$N$2:$O$291,2,FALSE)&amp;"碎片",VLOOKUP(C257,道具信息!$N$2:$O$291,2,FALSE))</f>
        <v>T1部件</v>
      </c>
      <c r="R257" s="3">
        <f t="shared" si="153"/>
        <v>4052</v>
      </c>
      <c r="S257" s="11">
        <f t="shared" si="154"/>
        <v>0.41</v>
      </c>
      <c r="T257" s="3" t="str">
        <f>VLOOKUP(Q257,道具信息!$Q$3:$S$20,2,FALSE)</f>
        <v>CHEST_ITEM_TYPE_T1_PART</v>
      </c>
      <c r="U257" s="3" t="str">
        <f>IF(COUNTIF(U$235:U256,T257)=0,T257,"")</f>
        <v/>
      </c>
      <c r="V257" s="3" t="str">
        <f t="shared" si="166"/>
        <v>CHEST_ITEM_TYPE_T3_SHARD,CHEST_ITEM_TYPE_T1_PART</v>
      </c>
      <c r="W257" s="13" t="str">
        <f t="shared" si="167"/>
        <v/>
      </c>
      <c r="X257" s="3" t="str">
        <f t="shared" si="168"/>
        <v/>
      </c>
      <c r="Y257" s="3" t="str">
        <f t="shared" si="169"/>
        <v>52.9%,41.0%</v>
      </c>
    </row>
    <row r="258" spans="2:25" x14ac:dyDescent="0.3">
      <c r="B258" s="2">
        <f>数据源!K290</f>
        <v>7</v>
      </c>
      <c r="C258" s="2" t="str">
        <f>数据源!L290</f>
        <v>T1HP6</v>
      </c>
      <c r="D258" s="2" t="str">
        <f>数据源!M290</f>
        <v>部件</v>
      </c>
      <c r="E258" s="2">
        <f>数据源!N290</f>
        <v>21</v>
      </c>
      <c r="F258" s="2">
        <f>数据源!O290</f>
        <v>1</v>
      </c>
      <c r="G258" s="2">
        <f>数据源!P290</f>
        <v>9.4000000000000004E-3</v>
      </c>
      <c r="H258" s="2">
        <f>数据源!Q290</f>
        <v>2.2380952380952383E-2</v>
      </c>
      <c r="I258" s="2">
        <f>数据源!R290</f>
        <v>224</v>
      </c>
      <c r="J258" s="3">
        <f t="shared" si="155"/>
        <v>1</v>
      </c>
      <c r="K258" s="3">
        <f t="shared" si="156"/>
        <v>1</v>
      </c>
      <c r="L258" s="3" t="str">
        <f t="shared" si="175"/>
        <v>部件</v>
      </c>
      <c r="M258" s="3">
        <f t="shared" ca="1" si="176"/>
        <v>91206</v>
      </c>
      <c r="N258" s="3" t="str">
        <f t="shared" ca="1" si="177"/>
        <v>51311,52311,53311,51321,52321,53321,91001,91003,91005,91101,91103,91105,91201,91203,91205,91002,91004,91006,91102,91104,91106,91202,91204,91206</v>
      </c>
      <c r="O258" s="3" t="str">
        <f t="shared" si="178"/>
        <v>995,995,995,747,747,747,226,226,226,226,226,226,226,226,226,226,224,224,224,224,224,224,224,224</v>
      </c>
      <c r="P258" s="1" t="str">
        <f t="shared" si="179"/>
        <v>(1,2),(1,2),(1,2),(1,1),(1,1),(1,1),(1,1),(1,1),(1,1),(1,1),(1,1),(1,1),(1,1),(1,1),(1,1),(1,1),(1,1),(1,1),(1,1),(1,1),(1,1),(1,1),(1,1),(1,1)</v>
      </c>
      <c r="Q258" s="3" t="str">
        <f>IF(D258="坦克碎片",VLOOKUP(C258,道具信息!$N$2:$O$291,2,FALSE)&amp;"碎片",VLOOKUP(C258,道具信息!$N$2:$O$291,2,FALSE))</f>
        <v>T1部件</v>
      </c>
      <c r="R258" s="3">
        <f t="shared" si="153"/>
        <v>4052</v>
      </c>
      <c r="S258" s="11">
        <f t="shared" si="154"/>
        <v>0.41</v>
      </c>
      <c r="T258" s="3" t="str">
        <f>VLOOKUP(Q258,道具信息!$Q$3:$S$20,2,FALSE)</f>
        <v>CHEST_ITEM_TYPE_T1_PART</v>
      </c>
      <c r="U258" s="3" t="str">
        <f>IF(COUNTIF(U$235:U257,T258)=0,T258,"")</f>
        <v/>
      </c>
      <c r="V258" s="3" t="str">
        <f t="shared" si="166"/>
        <v>CHEST_ITEM_TYPE_T3_SHARD,CHEST_ITEM_TYPE_T1_PART</v>
      </c>
      <c r="W258" s="13" t="str">
        <f t="shared" si="167"/>
        <v/>
      </c>
      <c r="X258" s="3" t="str">
        <f t="shared" si="168"/>
        <v/>
      </c>
      <c r="Y258" s="3" t="str">
        <f t="shared" si="169"/>
        <v>52.9%,41.0%</v>
      </c>
    </row>
    <row r="259" spans="2:25" x14ac:dyDescent="0.3">
      <c r="B259" s="2">
        <f>数据源!K291</f>
        <v>7</v>
      </c>
      <c r="C259" s="2" t="str">
        <f>数据源!L291</f>
        <v>T2LP1</v>
      </c>
      <c r="D259" s="2" t="str">
        <f>数据源!M291</f>
        <v>部件</v>
      </c>
      <c r="E259" s="2">
        <f>数据源!N291</f>
        <v>89.600000000000023</v>
      </c>
      <c r="F259" s="2">
        <f>数据源!O291</f>
        <v>1</v>
      </c>
      <c r="G259" s="2">
        <f>数据源!P291</f>
        <v>5.0000000000000001E-3</v>
      </c>
      <c r="H259" s="2">
        <f>数据源!Q291</f>
        <v>2.7901785714285706E-3</v>
      </c>
      <c r="I259" s="2">
        <f>数据源!R291</f>
        <v>28</v>
      </c>
      <c r="J259" s="3">
        <f t="shared" si="155"/>
        <v>1</v>
      </c>
      <c r="K259" s="3">
        <f t="shared" si="156"/>
        <v>1</v>
      </c>
      <c r="L259" s="3" t="str">
        <f t="shared" si="175"/>
        <v>部件</v>
      </c>
      <c r="M259" s="3">
        <f t="shared" ca="1" si="176"/>
        <v>92001</v>
      </c>
      <c r="N259" s="3" t="str">
        <f t="shared" ca="1" si="177"/>
        <v>51311,52311,53311,51321,52321,53321,91001,91003,91005,91101,91103,91105,91201,91203,91205,91002,91004,91006,91102,91104,91106,91202,91204,91206,92001</v>
      </c>
      <c r="O259" s="3" t="str">
        <f t="shared" si="178"/>
        <v>995,995,995,747,747,747,226,226,226,226,226,226,226,226,226,226,224,224,224,224,224,224,224,224,28</v>
      </c>
      <c r="P259" s="1" t="str">
        <f t="shared" si="179"/>
        <v>(1,2),(1,2),(1,2),(1,1),(1,1),(1,1),(1,1),(1,1),(1,1),(1,1),(1,1),(1,1),(1,1),(1,1),(1,1),(1,1),(1,1),(1,1),(1,1),(1,1),(1,1),(1,1),(1,1),(1,1),(1,1)</v>
      </c>
      <c r="Q259" s="3" t="str">
        <f>IF(D259="坦克碎片",VLOOKUP(C259,道具信息!$N$2:$O$291,2,FALSE)&amp;"碎片",VLOOKUP(C259,道具信息!$N$2:$O$291,2,FALSE))</f>
        <v>T2部件</v>
      </c>
      <c r="R259" s="3">
        <f t="shared" si="153"/>
        <v>504</v>
      </c>
      <c r="S259" s="11">
        <f t="shared" si="154"/>
        <v>5.0999999999999997E-2</v>
      </c>
      <c r="T259" s="3" t="str">
        <f>VLOOKUP(Q259,道具信息!$Q$3:$S$20,2,FALSE)</f>
        <v>CHEST_ITEM_TYPE_T2_PART</v>
      </c>
      <c r="U259" s="3" t="str">
        <f>IF(COUNTIF(U$235:U258,T259)=0,T259,"")</f>
        <v>CHEST_ITEM_TYPE_T2_PART</v>
      </c>
      <c r="V259" s="3" t="str">
        <f t="shared" si="166"/>
        <v>CHEST_ITEM_TYPE_T3_SHARD,CHEST_ITEM_TYPE_T1_PART,CHEST_ITEM_TYPE_T2_PART</v>
      </c>
      <c r="W259" s="13">
        <f t="shared" si="167"/>
        <v>5.0999999999999997E-2</v>
      </c>
      <c r="X259" s="3" t="str">
        <f t="shared" si="168"/>
        <v>5.1%</v>
      </c>
      <c r="Y259" s="3" t="str">
        <f t="shared" si="169"/>
        <v>52.9%,41.0%,5.1%</v>
      </c>
    </row>
    <row r="260" spans="2:25" x14ac:dyDescent="0.3">
      <c r="B260" s="2">
        <f>数据源!K292</f>
        <v>7</v>
      </c>
      <c r="C260" s="2" t="str">
        <f>数据源!L292</f>
        <v>T2LP3</v>
      </c>
      <c r="D260" s="2" t="str">
        <f>数据源!M292</f>
        <v>部件</v>
      </c>
      <c r="E260" s="2">
        <f>数据源!N292</f>
        <v>89.600000000000023</v>
      </c>
      <c r="F260" s="2">
        <f>数据源!O292</f>
        <v>1</v>
      </c>
      <c r="G260" s="2">
        <f>数据源!P292</f>
        <v>5.0000000000000001E-3</v>
      </c>
      <c r="H260" s="2">
        <f>数据源!Q292</f>
        <v>2.7901785714285706E-3</v>
      </c>
      <c r="I260" s="2">
        <f>数据源!R292</f>
        <v>28</v>
      </c>
      <c r="J260" s="3">
        <f t="shared" si="155"/>
        <v>1</v>
      </c>
      <c r="K260" s="3">
        <f t="shared" si="156"/>
        <v>1</v>
      </c>
      <c r="L260" s="3" t="str">
        <f t="shared" si="175"/>
        <v>部件</v>
      </c>
      <c r="M260" s="3">
        <f t="shared" ca="1" si="176"/>
        <v>92003</v>
      </c>
      <c r="N260" s="3" t="str">
        <f t="shared" ca="1" si="177"/>
        <v>51311,52311,53311,51321,52321,53321,91001,91003,91005,91101,91103,91105,91201,91203,91205,91002,91004,91006,91102,91104,91106,91202,91204,91206,92001,92003</v>
      </c>
      <c r="O260" s="3" t="str">
        <f t="shared" si="178"/>
        <v>995,995,995,747,747,747,226,226,226,226,226,226,226,226,226,226,224,224,224,224,224,224,224,224,28,28</v>
      </c>
      <c r="P260" s="1" t="str">
        <f t="shared" si="179"/>
        <v>(1,2),(1,2),(1,2),(1,1),(1,1),(1,1),(1,1),(1,1),(1,1),(1,1),(1,1),(1,1),(1,1),(1,1),(1,1),(1,1),(1,1),(1,1),(1,1),(1,1),(1,1),(1,1),(1,1),(1,1),(1,1),(1,1)</v>
      </c>
      <c r="Q260" s="3" t="str">
        <f>IF(D260="坦克碎片",VLOOKUP(C260,道具信息!$N$2:$O$291,2,FALSE)&amp;"碎片",VLOOKUP(C260,道具信息!$N$2:$O$291,2,FALSE))</f>
        <v>T2部件</v>
      </c>
      <c r="R260" s="3">
        <f t="shared" si="153"/>
        <v>504</v>
      </c>
      <c r="S260" s="11">
        <f t="shared" si="154"/>
        <v>5.0999999999999997E-2</v>
      </c>
      <c r="T260" s="3" t="str">
        <f>VLOOKUP(Q260,道具信息!$Q$3:$S$20,2,FALSE)</f>
        <v>CHEST_ITEM_TYPE_T2_PART</v>
      </c>
      <c r="U260" s="3" t="str">
        <f>IF(COUNTIF(U$235:U259,T260)=0,T260,"")</f>
        <v/>
      </c>
      <c r="V260" s="3" t="str">
        <f t="shared" si="166"/>
        <v>CHEST_ITEM_TYPE_T3_SHARD,CHEST_ITEM_TYPE_T1_PART,CHEST_ITEM_TYPE_T2_PART</v>
      </c>
      <c r="W260" s="13" t="str">
        <f t="shared" si="167"/>
        <v/>
      </c>
      <c r="X260" s="3" t="str">
        <f t="shared" si="168"/>
        <v/>
      </c>
      <c r="Y260" s="3" t="str">
        <f t="shared" si="169"/>
        <v>52.9%,41.0%,5.1%</v>
      </c>
    </row>
    <row r="261" spans="2:25" x14ac:dyDescent="0.3">
      <c r="B261" s="2">
        <f>数据源!K293</f>
        <v>7</v>
      </c>
      <c r="C261" s="2" t="str">
        <f>数据源!L293</f>
        <v>T2LP5</v>
      </c>
      <c r="D261" s="2" t="str">
        <f>数据源!M293</f>
        <v>部件</v>
      </c>
      <c r="E261" s="2">
        <f>数据源!N293</f>
        <v>89.600000000000023</v>
      </c>
      <c r="F261" s="2">
        <f>数据源!O293</f>
        <v>1</v>
      </c>
      <c r="G261" s="2">
        <f>数据源!P293</f>
        <v>5.0000000000000001E-3</v>
      </c>
      <c r="H261" s="2">
        <f>数据源!Q293</f>
        <v>2.7901785714285706E-3</v>
      </c>
      <c r="I261" s="2">
        <f>数据源!R293</f>
        <v>28</v>
      </c>
      <c r="J261" s="3">
        <f t="shared" si="155"/>
        <v>1</v>
      </c>
      <c r="K261" s="3">
        <f t="shared" si="156"/>
        <v>1</v>
      </c>
      <c r="L261" s="3" t="str">
        <f t="shared" si="175"/>
        <v>部件</v>
      </c>
      <c r="M261" s="3">
        <f t="shared" ca="1" si="176"/>
        <v>92005</v>
      </c>
      <c r="N261" s="3" t="str">
        <f t="shared" ca="1" si="177"/>
        <v>51311,52311,53311,51321,52321,53321,91001,91003,91005,91101,91103,91105,91201,91203,91205,91002,91004,91006,91102,91104,91106,91202,91204,91206,92001,92003,92005</v>
      </c>
      <c r="O261" s="3" t="str">
        <f t="shared" si="178"/>
        <v>995,995,995,747,747,747,226,226,226,226,226,226,226,226,226,226,224,224,224,224,224,224,224,224,28,28,28</v>
      </c>
      <c r="P261" s="1" t="str">
        <f t="shared" si="179"/>
        <v>(1,2),(1,2),(1,2),(1,1),(1,1),(1,1),(1,1),(1,1),(1,1),(1,1),(1,1),(1,1),(1,1),(1,1),(1,1),(1,1),(1,1),(1,1),(1,1),(1,1),(1,1),(1,1),(1,1),(1,1),(1,1),(1,1),(1,1)</v>
      </c>
      <c r="Q261" s="3" t="str">
        <f>IF(D261="坦克碎片",VLOOKUP(C261,道具信息!$N$2:$O$291,2,FALSE)&amp;"碎片",VLOOKUP(C261,道具信息!$N$2:$O$291,2,FALSE))</f>
        <v>T2部件</v>
      </c>
      <c r="R261" s="3">
        <f t="shared" si="153"/>
        <v>504</v>
      </c>
      <c r="S261" s="11">
        <f t="shared" si="154"/>
        <v>5.0999999999999997E-2</v>
      </c>
      <c r="T261" s="3" t="str">
        <f>VLOOKUP(Q261,道具信息!$Q$3:$S$20,2,FALSE)</f>
        <v>CHEST_ITEM_TYPE_T2_PART</v>
      </c>
      <c r="U261" s="3" t="str">
        <f>IF(COUNTIF(U$235:U260,T261)=0,T261,"")</f>
        <v/>
      </c>
      <c r="V261" s="3" t="str">
        <f t="shared" si="166"/>
        <v>CHEST_ITEM_TYPE_T3_SHARD,CHEST_ITEM_TYPE_T1_PART,CHEST_ITEM_TYPE_T2_PART</v>
      </c>
      <c r="W261" s="13" t="str">
        <f t="shared" si="167"/>
        <v/>
      </c>
      <c r="X261" s="3" t="str">
        <f t="shared" si="168"/>
        <v/>
      </c>
      <c r="Y261" s="3" t="str">
        <f t="shared" si="169"/>
        <v>52.9%,41.0%,5.1%</v>
      </c>
    </row>
    <row r="262" spans="2:25" x14ac:dyDescent="0.3">
      <c r="B262" s="2">
        <f>数据源!K294</f>
        <v>7</v>
      </c>
      <c r="C262" s="2" t="str">
        <f>数据源!L294</f>
        <v>T2MP1</v>
      </c>
      <c r="D262" s="2" t="str">
        <f>数据源!M294</f>
        <v>部件</v>
      </c>
      <c r="E262" s="2">
        <f>数据源!N294</f>
        <v>89.600000000000023</v>
      </c>
      <c r="F262" s="2">
        <f>数据源!O294</f>
        <v>1</v>
      </c>
      <c r="G262" s="2">
        <f>数据源!P294</f>
        <v>5.0000000000000001E-3</v>
      </c>
      <c r="H262" s="2">
        <f>数据源!Q294</f>
        <v>2.7901785714285706E-3</v>
      </c>
      <c r="I262" s="2">
        <f>数据源!R294</f>
        <v>28</v>
      </c>
      <c r="J262" s="3">
        <f>ROUNDUP(IF(F262&gt;1,F262-ROUNDDOWN(SQRT(F262),0),F262),0)</f>
        <v>1</v>
      </c>
      <c r="K262" s="3">
        <f>F262*2-J262</f>
        <v>1</v>
      </c>
      <c r="L262" s="3" t="str">
        <f t="shared" si="175"/>
        <v>部件</v>
      </c>
      <c r="M262" s="3">
        <f t="shared" ca="1" si="176"/>
        <v>92101</v>
      </c>
      <c r="N262" s="3" t="str">
        <f t="shared" ca="1" si="177"/>
        <v>51311,52311,53311,51321,52321,53321,91001,91003,91005,91101,91103,91105,91201,91203,91205,91002,91004,91006,91102,91104,91106,91202,91204,91206,92001,92003,92005,92101</v>
      </c>
      <c r="O262" s="3" t="str">
        <f t="shared" si="178"/>
        <v>995,995,995,747,747,747,226,226,226,226,226,226,226,226,226,226,224,224,224,224,224,224,224,224,28,28,28,28</v>
      </c>
      <c r="P262" s="1" t="str">
        <f t="shared" si="179"/>
        <v>(1,2),(1,2),(1,2),(1,1),(1,1),(1,1),(1,1),(1,1),(1,1),(1,1),(1,1),(1,1),(1,1),(1,1),(1,1),(1,1),(1,1),(1,1),(1,1),(1,1),(1,1),(1,1),(1,1),(1,1),(1,1),(1,1),(1,1),(1,1)</v>
      </c>
      <c r="Q262" s="3" t="str">
        <f>IF(D262="坦克碎片",VLOOKUP(C262,道具信息!$N$2:$O$291,2,FALSE)&amp;"碎片",VLOOKUP(C262,道具信息!$N$2:$O$291,2,FALSE))</f>
        <v>T2部件</v>
      </c>
      <c r="R262" s="3">
        <f t="shared" si="153"/>
        <v>504</v>
      </c>
      <c r="S262" s="11">
        <f t="shared" si="154"/>
        <v>5.0999999999999997E-2</v>
      </c>
      <c r="T262" s="3" t="str">
        <f>VLOOKUP(Q262,道具信息!$Q$3:$S$20,2,FALSE)</f>
        <v>CHEST_ITEM_TYPE_T2_PART</v>
      </c>
      <c r="U262" s="3" t="str">
        <f>IF(COUNTIF(U$235:U261,T262)=0,T262,"")</f>
        <v/>
      </c>
      <c r="V262" s="3" t="str">
        <f t="shared" si="166"/>
        <v>CHEST_ITEM_TYPE_T3_SHARD,CHEST_ITEM_TYPE_T1_PART,CHEST_ITEM_TYPE_T2_PART</v>
      </c>
      <c r="W262" s="13" t="str">
        <f t="shared" si="167"/>
        <v/>
      </c>
      <c r="X262" s="3" t="str">
        <f t="shared" si="168"/>
        <v/>
      </c>
      <c r="Y262" s="3" t="str">
        <f t="shared" si="169"/>
        <v>52.9%,41.0%,5.1%</v>
      </c>
    </row>
    <row r="263" spans="2:25" x14ac:dyDescent="0.3">
      <c r="B263" s="2">
        <f>数据源!K295</f>
        <v>7</v>
      </c>
      <c r="C263" s="2" t="str">
        <f>数据源!L295</f>
        <v>T2MP3</v>
      </c>
      <c r="D263" s="2" t="str">
        <f>数据源!M295</f>
        <v>部件</v>
      </c>
      <c r="E263" s="2">
        <f>数据源!N295</f>
        <v>89.600000000000023</v>
      </c>
      <c r="F263" s="2">
        <f>数据源!O295</f>
        <v>1</v>
      </c>
      <c r="G263" s="2">
        <f>数据源!P295</f>
        <v>5.0000000000000001E-3</v>
      </c>
      <c r="H263" s="2">
        <f>数据源!Q295</f>
        <v>2.7901785714285706E-3</v>
      </c>
      <c r="I263" s="2">
        <f>数据源!R295</f>
        <v>28</v>
      </c>
      <c r="J263" s="3">
        <f t="shared" ref="J263:J276" si="180">ROUNDUP(IF(F263&gt;1,F263-ROUNDDOWN(SQRT(F263),0),F263),0)</f>
        <v>1</v>
      </c>
      <c r="K263" s="3">
        <f t="shared" ref="K263:K276" si="181">F263*2-J263</f>
        <v>1</v>
      </c>
      <c r="L263" s="3" t="str">
        <f t="shared" si="175"/>
        <v>部件</v>
      </c>
      <c r="M263" s="3">
        <f t="shared" ca="1" si="176"/>
        <v>92103</v>
      </c>
      <c r="N263" s="3" t="str">
        <f t="shared" ca="1" si="177"/>
        <v>51311,52311,53311,51321,52321,53321,91001,91003,91005,91101,91103,91105,91201,91203,91205,91002,91004,91006,91102,91104,91106,91202,91204,91206,92001,92003,92005,92101,92103</v>
      </c>
      <c r="O263" s="3" t="str">
        <f t="shared" si="178"/>
        <v>995,995,995,747,747,747,226,226,226,226,226,226,226,226,226,226,224,224,224,224,224,224,224,224,28,28,28,28,28</v>
      </c>
      <c r="P263" s="1" t="str">
        <f t="shared" si="179"/>
        <v>(1,2),(1,2),(1,2),(1,1),(1,1),(1,1),(1,1),(1,1),(1,1),(1,1),(1,1),(1,1),(1,1),(1,1),(1,1),(1,1),(1,1),(1,1),(1,1),(1,1),(1,1),(1,1),(1,1),(1,1),(1,1),(1,1),(1,1),(1,1),(1,1)</v>
      </c>
      <c r="Q263" s="3" t="str">
        <f>IF(D263="坦克碎片",VLOOKUP(C263,道具信息!$N$2:$O$291,2,FALSE)&amp;"碎片",VLOOKUP(C263,道具信息!$N$2:$O$291,2,FALSE))</f>
        <v>T2部件</v>
      </c>
      <c r="R263" s="3">
        <f t="shared" si="153"/>
        <v>504</v>
      </c>
      <c r="S263" s="11">
        <f t="shared" si="154"/>
        <v>5.0999999999999997E-2</v>
      </c>
      <c r="T263" s="3" t="str">
        <f>VLOOKUP(Q263,道具信息!$Q$3:$S$20,2,FALSE)</f>
        <v>CHEST_ITEM_TYPE_T2_PART</v>
      </c>
      <c r="U263" s="3" t="str">
        <f>IF(COUNTIF(U$235:U262,T263)=0,T263,"")</f>
        <v/>
      </c>
      <c r="V263" s="3" t="str">
        <f t="shared" si="166"/>
        <v>CHEST_ITEM_TYPE_T3_SHARD,CHEST_ITEM_TYPE_T1_PART,CHEST_ITEM_TYPE_T2_PART</v>
      </c>
      <c r="W263" s="13" t="str">
        <f t="shared" si="167"/>
        <v/>
      </c>
      <c r="X263" s="3" t="str">
        <f t="shared" si="168"/>
        <v/>
      </c>
      <c r="Y263" s="3" t="str">
        <f t="shared" si="169"/>
        <v>52.9%,41.0%,5.1%</v>
      </c>
    </row>
    <row r="264" spans="2:25" x14ac:dyDescent="0.3">
      <c r="B264" s="2">
        <f>数据源!K296</f>
        <v>7</v>
      </c>
      <c r="C264" s="2" t="str">
        <f>数据源!L296</f>
        <v>T2MP5</v>
      </c>
      <c r="D264" s="2" t="str">
        <f>数据源!M296</f>
        <v>部件</v>
      </c>
      <c r="E264" s="2">
        <f>数据源!N296</f>
        <v>89.600000000000023</v>
      </c>
      <c r="F264" s="2">
        <f>数据源!O296</f>
        <v>1</v>
      </c>
      <c r="G264" s="2">
        <f>数据源!P296</f>
        <v>5.0000000000000001E-3</v>
      </c>
      <c r="H264" s="2">
        <f>数据源!Q296</f>
        <v>2.7901785714285706E-3</v>
      </c>
      <c r="I264" s="2">
        <f>数据源!R296</f>
        <v>28</v>
      </c>
      <c r="J264" s="3">
        <f t="shared" si="180"/>
        <v>1</v>
      </c>
      <c r="K264" s="3">
        <f t="shared" si="181"/>
        <v>1</v>
      </c>
      <c r="L264" s="3" t="str">
        <f t="shared" si="175"/>
        <v>部件</v>
      </c>
      <c r="M264" s="3">
        <f t="shared" ca="1" si="176"/>
        <v>92105</v>
      </c>
      <c r="N264" s="3" t="str">
        <f t="shared" ca="1" si="177"/>
        <v>51311,52311,53311,51321,52321,53321,91001,91003,91005,91101,91103,91105,91201,91203,91205,91002,91004,91006,91102,91104,91106,91202,91204,91206,92001,92003,92005,92101,92103,92105</v>
      </c>
      <c r="O264" s="3" t="str">
        <f t="shared" si="178"/>
        <v>995,995,995,747,747,747,226,226,226,226,226,226,226,226,226,226,224,224,224,224,224,224,224,224,28,28,28,28,28,28</v>
      </c>
      <c r="P264" s="1" t="str">
        <f t="shared" si="179"/>
        <v>(1,2),(1,2),(1,2),(1,1),(1,1),(1,1),(1,1),(1,1),(1,1),(1,1),(1,1),(1,1),(1,1),(1,1),(1,1),(1,1),(1,1),(1,1),(1,1),(1,1),(1,1),(1,1),(1,1),(1,1),(1,1),(1,1),(1,1),(1,1),(1,1),(1,1)</v>
      </c>
      <c r="Q264" s="3" t="str">
        <f>IF(D264="坦克碎片",VLOOKUP(C264,道具信息!$N$2:$O$291,2,FALSE)&amp;"碎片",VLOOKUP(C264,道具信息!$N$2:$O$291,2,FALSE))</f>
        <v>T2部件</v>
      </c>
      <c r="R264" s="3">
        <f t="shared" si="153"/>
        <v>504</v>
      </c>
      <c r="S264" s="11">
        <f t="shared" si="154"/>
        <v>5.0999999999999997E-2</v>
      </c>
      <c r="T264" s="3" t="str">
        <f>VLOOKUP(Q264,道具信息!$Q$3:$S$20,2,FALSE)</f>
        <v>CHEST_ITEM_TYPE_T2_PART</v>
      </c>
      <c r="U264" s="3" t="str">
        <f>IF(COUNTIF(U$235:U263,T264)=0,T264,"")</f>
        <v/>
      </c>
      <c r="V264" s="3" t="str">
        <f t="shared" si="166"/>
        <v>CHEST_ITEM_TYPE_T3_SHARD,CHEST_ITEM_TYPE_T1_PART,CHEST_ITEM_TYPE_T2_PART</v>
      </c>
      <c r="W264" s="13" t="str">
        <f t="shared" si="167"/>
        <v/>
      </c>
      <c r="X264" s="3" t="str">
        <f t="shared" si="168"/>
        <v/>
      </c>
      <c r="Y264" s="3" t="str">
        <f t="shared" si="169"/>
        <v>52.9%,41.0%,5.1%</v>
      </c>
    </row>
    <row r="265" spans="2:25" x14ac:dyDescent="0.3">
      <c r="B265" s="2">
        <f>数据源!K297</f>
        <v>7</v>
      </c>
      <c r="C265" s="2" t="str">
        <f>数据源!L297</f>
        <v>T2HP1</v>
      </c>
      <c r="D265" s="2" t="str">
        <f>数据源!M297</f>
        <v>部件</v>
      </c>
      <c r="E265" s="2">
        <f>数据源!N297</f>
        <v>89.600000000000023</v>
      </c>
      <c r="F265" s="2">
        <f>数据源!O297</f>
        <v>1</v>
      </c>
      <c r="G265" s="2">
        <f>数据源!P297</f>
        <v>5.0000000000000001E-3</v>
      </c>
      <c r="H265" s="2">
        <f>数据源!Q297</f>
        <v>2.7901785714285706E-3</v>
      </c>
      <c r="I265" s="2">
        <f>数据源!R297</f>
        <v>28</v>
      </c>
      <c r="J265" s="3">
        <f t="shared" si="180"/>
        <v>1</v>
      </c>
      <c r="K265" s="3">
        <f t="shared" si="181"/>
        <v>1</v>
      </c>
      <c r="L265" s="3" t="str">
        <f t="shared" si="175"/>
        <v>部件</v>
      </c>
      <c r="M265" s="3">
        <f t="shared" ca="1" si="176"/>
        <v>92201</v>
      </c>
      <c r="N265" s="3" t="str">
        <f t="shared" ca="1" si="177"/>
        <v>51311,52311,53311,51321,52321,53321,91001,91003,91005,91101,91103,91105,91201,91203,91205,91002,91004,91006,91102,91104,91106,91202,91204,91206,92001,92003,92005,92101,92103,92105,92201</v>
      </c>
      <c r="O265" s="3" t="str">
        <f t="shared" si="178"/>
        <v>995,995,995,747,747,747,226,226,226,226,226,226,226,226,226,226,224,224,224,224,224,224,224,224,28,28,28,28,28,28,28</v>
      </c>
      <c r="P265" s="1" t="str">
        <f t="shared" si="179"/>
        <v>(1,2),(1,2),(1,2),(1,1),(1,1),(1,1),(1,1),(1,1),(1,1),(1,1),(1,1),(1,1),(1,1),(1,1),(1,1),(1,1),(1,1),(1,1),(1,1),(1,1),(1,1),(1,1),(1,1),(1,1),(1,1),(1,1),(1,1),(1,1),(1,1),(1,1),(1,1)</v>
      </c>
      <c r="Q265" s="3" t="str">
        <f>IF(D265="坦克碎片",VLOOKUP(C265,道具信息!$N$2:$O$291,2,FALSE)&amp;"碎片",VLOOKUP(C265,道具信息!$N$2:$O$291,2,FALSE))</f>
        <v>T2部件</v>
      </c>
      <c r="R265" s="3">
        <f t="shared" si="153"/>
        <v>504</v>
      </c>
      <c r="S265" s="11">
        <f t="shared" si="154"/>
        <v>5.0999999999999997E-2</v>
      </c>
      <c r="T265" s="3" t="str">
        <f>VLOOKUP(Q265,道具信息!$Q$3:$S$20,2,FALSE)</f>
        <v>CHEST_ITEM_TYPE_T2_PART</v>
      </c>
      <c r="U265" s="3" t="str">
        <f>IF(COUNTIF(U$235:U264,T265)=0,T265,"")</f>
        <v/>
      </c>
      <c r="V265" s="3" t="str">
        <f t="shared" si="166"/>
        <v>CHEST_ITEM_TYPE_T3_SHARD,CHEST_ITEM_TYPE_T1_PART,CHEST_ITEM_TYPE_T2_PART</v>
      </c>
      <c r="W265" s="13" t="str">
        <f t="shared" si="167"/>
        <v/>
      </c>
      <c r="X265" s="3" t="str">
        <f t="shared" si="168"/>
        <v/>
      </c>
      <c r="Y265" s="3" t="str">
        <f t="shared" si="169"/>
        <v>52.9%,41.0%,5.1%</v>
      </c>
    </row>
    <row r="266" spans="2:25" x14ac:dyDescent="0.3">
      <c r="B266" s="2">
        <f>数据源!K298</f>
        <v>7</v>
      </c>
      <c r="C266" s="2" t="str">
        <f>数据源!L298</f>
        <v>T2HP3</v>
      </c>
      <c r="D266" s="2" t="str">
        <f>数据源!M298</f>
        <v>部件</v>
      </c>
      <c r="E266" s="2">
        <f>数据源!N298</f>
        <v>89.600000000000023</v>
      </c>
      <c r="F266" s="2">
        <f>数据源!O298</f>
        <v>1</v>
      </c>
      <c r="G266" s="2">
        <f>数据源!P298</f>
        <v>5.0000000000000001E-3</v>
      </c>
      <c r="H266" s="2">
        <f>数据源!Q298</f>
        <v>2.7901785714285706E-3</v>
      </c>
      <c r="I266" s="2">
        <f>数据源!R298</f>
        <v>28</v>
      </c>
      <c r="J266" s="3">
        <f t="shared" si="180"/>
        <v>1</v>
      </c>
      <c r="K266" s="3">
        <f t="shared" si="181"/>
        <v>1</v>
      </c>
      <c r="L266" s="3" t="str">
        <f t="shared" si="175"/>
        <v>部件</v>
      </c>
      <c r="M266" s="3">
        <f t="shared" ca="1" si="176"/>
        <v>92203</v>
      </c>
      <c r="N266" s="3" t="str">
        <f t="shared" ca="1" si="177"/>
        <v>51311,52311,53311,51321,52321,53321,91001,91003,91005,91101,91103,91105,91201,91203,91205,91002,91004,91006,91102,91104,91106,91202,91204,91206,92001,92003,92005,92101,92103,92105,92201,92203</v>
      </c>
      <c r="O266" s="3" t="str">
        <f t="shared" si="178"/>
        <v>995,995,995,747,747,747,226,226,226,226,226,226,226,226,226,226,224,224,224,224,224,224,224,224,28,28,28,28,28,28,28,28</v>
      </c>
      <c r="P266" s="1" t="str">
        <f t="shared" si="179"/>
        <v>(1,2),(1,2),(1,2),(1,1),(1,1),(1,1),(1,1),(1,1),(1,1),(1,1),(1,1),(1,1),(1,1),(1,1),(1,1),(1,1),(1,1),(1,1),(1,1),(1,1),(1,1),(1,1),(1,1),(1,1),(1,1),(1,1),(1,1),(1,1),(1,1),(1,1),(1,1),(1,1)</v>
      </c>
      <c r="Q266" s="3" t="str">
        <f>IF(D266="坦克碎片",VLOOKUP(C266,道具信息!$N$2:$O$291,2,FALSE)&amp;"碎片",VLOOKUP(C266,道具信息!$N$2:$O$291,2,FALSE))</f>
        <v>T2部件</v>
      </c>
      <c r="R266" s="3">
        <f t="shared" si="153"/>
        <v>504</v>
      </c>
      <c r="S266" s="11">
        <f t="shared" si="154"/>
        <v>5.0999999999999997E-2</v>
      </c>
      <c r="T266" s="3" t="str">
        <f>VLOOKUP(Q266,道具信息!$Q$3:$S$20,2,FALSE)</f>
        <v>CHEST_ITEM_TYPE_T2_PART</v>
      </c>
      <c r="U266" s="3" t="str">
        <f>IF(COUNTIF(U$235:U265,T266)=0,T266,"")</f>
        <v/>
      </c>
      <c r="V266" s="3" t="str">
        <f t="shared" si="166"/>
        <v>CHEST_ITEM_TYPE_T3_SHARD,CHEST_ITEM_TYPE_T1_PART,CHEST_ITEM_TYPE_T2_PART</v>
      </c>
      <c r="W266" s="13" t="str">
        <f t="shared" si="167"/>
        <v/>
      </c>
      <c r="X266" s="3" t="str">
        <f t="shared" si="168"/>
        <v/>
      </c>
      <c r="Y266" s="3" t="str">
        <f t="shared" si="169"/>
        <v>52.9%,41.0%,5.1%</v>
      </c>
    </row>
    <row r="267" spans="2:25" x14ac:dyDescent="0.3">
      <c r="B267" s="2">
        <f>数据源!K299</f>
        <v>7</v>
      </c>
      <c r="C267" s="2" t="str">
        <f>数据源!L299</f>
        <v>T2HP5</v>
      </c>
      <c r="D267" s="2" t="str">
        <f>数据源!M299</f>
        <v>部件</v>
      </c>
      <c r="E267" s="2">
        <f>数据源!N299</f>
        <v>89.600000000000023</v>
      </c>
      <c r="F267" s="2">
        <f>数据源!O299</f>
        <v>1</v>
      </c>
      <c r="G267" s="2">
        <f>数据源!P299</f>
        <v>5.0000000000000001E-3</v>
      </c>
      <c r="H267" s="2">
        <f>数据源!Q299</f>
        <v>2.7901785714285706E-3</v>
      </c>
      <c r="I267" s="2">
        <f>数据源!R299</f>
        <v>28</v>
      </c>
      <c r="J267" s="3">
        <f t="shared" si="180"/>
        <v>1</v>
      </c>
      <c r="K267" s="3">
        <f t="shared" si="181"/>
        <v>1</v>
      </c>
      <c r="L267" s="3" t="str">
        <f t="shared" si="175"/>
        <v>部件</v>
      </c>
      <c r="M267" s="3">
        <f t="shared" ca="1" si="176"/>
        <v>92205</v>
      </c>
      <c r="N267" s="3" t="str">
        <f t="shared" ca="1" si="177"/>
        <v>51311,52311,53311,51321,52321,53321,91001,91003,91005,91101,91103,91105,91201,91203,91205,91002,91004,91006,91102,91104,91106,91202,91204,91206,92001,92003,92005,92101,92103,92105,92201,92203,92205</v>
      </c>
      <c r="O267" s="3" t="str">
        <f t="shared" si="178"/>
        <v>995,995,995,747,747,747,226,226,226,226,226,226,226,226,226,226,224,224,224,224,224,224,224,224,28,28,28,28,28,28,28,28,28</v>
      </c>
      <c r="P267" s="1" t="str">
        <f t="shared" si="179"/>
        <v>(1,2),(1,2),(1,2),(1,1),(1,1),(1,1),(1,1),(1,1),(1,1),(1,1),(1,1),(1,1),(1,1),(1,1),(1,1),(1,1),(1,1),(1,1),(1,1),(1,1),(1,1),(1,1),(1,1),(1,1),(1,1),(1,1),(1,1),(1,1),(1,1),(1,1),(1,1),(1,1),(1,1)</v>
      </c>
      <c r="Q267" s="3" t="str">
        <f>IF(D267="坦克碎片",VLOOKUP(C267,道具信息!$N$2:$O$291,2,FALSE)&amp;"碎片",VLOOKUP(C267,道具信息!$N$2:$O$291,2,FALSE))</f>
        <v>T2部件</v>
      </c>
      <c r="R267" s="3">
        <f t="shared" ref="R267:R294" si="182">SUMIFS(I:I,Q:Q,Q267,B:B,B267)</f>
        <v>504</v>
      </c>
      <c r="S267" s="11">
        <f t="shared" ref="S267:S294" si="183">ROUND(R267/SUMIF(B:B,B267,I:I),3)</f>
        <v>5.0999999999999997E-2</v>
      </c>
      <c r="T267" s="3" t="str">
        <f>VLOOKUP(Q267,道具信息!$Q$3:$S$20,2,FALSE)</f>
        <v>CHEST_ITEM_TYPE_T2_PART</v>
      </c>
      <c r="U267" s="3" t="str">
        <f>IF(COUNTIF(U$235:U266,T267)=0,T267,"")</f>
        <v/>
      </c>
      <c r="V267" s="3" t="str">
        <f t="shared" si="166"/>
        <v>CHEST_ITEM_TYPE_T3_SHARD,CHEST_ITEM_TYPE_T1_PART,CHEST_ITEM_TYPE_T2_PART</v>
      </c>
      <c r="W267" s="13" t="str">
        <f t="shared" si="167"/>
        <v/>
      </c>
      <c r="X267" s="3" t="str">
        <f t="shared" si="168"/>
        <v/>
      </c>
      <c r="Y267" s="3" t="str">
        <f t="shared" si="169"/>
        <v>52.9%,41.0%,5.1%</v>
      </c>
    </row>
    <row r="268" spans="2:25" x14ac:dyDescent="0.3">
      <c r="B268" s="2">
        <f>数据源!K300</f>
        <v>7</v>
      </c>
      <c r="C268" s="2" t="str">
        <f>数据源!L300</f>
        <v>T2LP2</v>
      </c>
      <c r="D268" s="2" t="str">
        <f>数据源!M300</f>
        <v>部件</v>
      </c>
      <c r="E268" s="2">
        <f>数据源!N300</f>
        <v>89.600000000000023</v>
      </c>
      <c r="F268" s="2">
        <f>数据源!O300</f>
        <v>1</v>
      </c>
      <c r="G268" s="2">
        <f>数据源!P300</f>
        <v>5.0000000000000001E-3</v>
      </c>
      <c r="H268" s="2">
        <f>数据源!Q300</f>
        <v>2.7901785714285706E-3</v>
      </c>
      <c r="I268" s="2">
        <f>数据源!R300</f>
        <v>28</v>
      </c>
      <c r="J268" s="3">
        <f t="shared" si="180"/>
        <v>1</v>
      </c>
      <c r="K268" s="3">
        <f t="shared" si="181"/>
        <v>1</v>
      </c>
      <c r="L268" s="3" t="str">
        <f t="shared" si="175"/>
        <v>部件</v>
      </c>
      <c r="M268" s="3">
        <f t="shared" ca="1" si="176"/>
        <v>92002</v>
      </c>
      <c r="N268" s="3" t="str">
        <f t="shared" ca="1" si="177"/>
        <v>51311,52311,53311,51321,52321,53321,91001,91003,91005,91101,91103,91105,91201,91203,91205,91002,91004,91006,91102,91104,91106,91202,91204,91206,92001,92003,92005,92101,92103,92105,92201,92203,92205,92002</v>
      </c>
      <c r="O268" s="3" t="str">
        <f t="shared" si="178"/>
        <v>995,995,995,747,747,747,226,226,226,226,226,226,226,226,226,226,224,224,224,224,224,224,224,224,28,28,28,28,28,28,28,28,28,28</v>
      </c>
      <c r="P268" s="1" t="str">
        <f t="shared" si="179"/>
        <v>(1,2),(1,2),(1,2),(1,1),(1,1),(1,1),(1,1),(1,1),(1,1),(1,1),(1,1),(1,1),(1,1),(1,1),(1,1),(1,1),(1,1),(1,1),(1,1),(1,1),(1,1),(1,1),(1,1),(1,1),(1,1),(1,1),(1,1),(1,1),(1,1),(1,1),(1,1),(1,1),(1,1),(1,1)</v>
      </c>
      <c r="Q268" s="3" t="str">
        <f>IF(D268="坦克碎片",VLOOKUP(C268,道具信息!$N$2:$O$291,2,FALSE)&amp;"碎片",VLOOKUP(C268,道具信息!$N$2:$O$291,2,FALSE))</f>
        <v>T2部件</v>
      </c>
      <c r="R268" s="3">
        <f t="shared" si="182"/>
        <v>504</v>
      </c>
      <c r="S268" s="11">
        <f t="shared" si="183"/>
        <v>5.0999999999999997E-2</v>
      </c>
      <c r="T268" s="3" t="str">
        <f>VLOOKUP(Q268,道具信息!$Q$3:$S$20,2,FALSE)</f>
        <v>CHEST_ITEM_TYPE_T2_PART</v>
      </c>
      <c r="U268" s="3" t="str">
        <f>IF(COUNTIF(U$235:U267,T268)=0,T268,"")</f>
        <v/>
      </c>
      <c r="V268" s="3" t="str">
        <f t="shared" si="166"/>
        <v>CHEST_ITEM_TYPE_T3_SHARD,CHEST_ITEM_TYPE_T1_PART,CHEST_ITEM_TYPE_T2_PART</v>
      </c>
      <c r="W268" s="13" t="str">
        <f t="shared" si="167"/>
        <v/>
      </c>
      <c r="X268" s="3" t="str">
        <f t="shared" si="168"/>
        <v/>
      </c>
      <c r="Y268" s="3" t="str">
        <f t="shared" si="169"/>
        <v>52.9%,41.0%,5.1%</v>
      </c>
    </row>
    <row r="269" spans="2:25" x14ac:dyDescent="0.3">
      <c r="B269" s="2">
        <f>数据源!K301</f>
        <v>7</v>
      </c>
      <c r="C269" s="2" t="str">
        <f>数据源!L301</f>
        <v>T2LP4</v>
      </c>
      <c r="D269" s="2" t="str">
        <f>数据源!M301</f>
        <v>部件</v>
      </c>
      <c r="E269" s="2">
        <f>数据源!N301</f>
        <v>89.600000000000023</v>
      </c>
      <c r="F269" s="2">
        <f>数据源!O301</f>
        <v>1</v>
      </c>
      <c r="G269" s="2">
        <f>数据源!P301</f>
        <v>5.0000000000000001E-3</v>
      </c>
      <c r="H269" s="2">
        <f>数据源!Q301</f>
        <v>2.7901785714285706E-3</v>
      </c>
      <c r="I269" s="2">
        <f>数据源!R301</f>
        <v>28</v>
      </c>
      <c r="J269" s="3">
        <f t="shared" si="180"/>
        <v>1</v>
      </c>
      <c r="K269" s="3">
        <f t="shared" si="181"/>
        <v>1</v>
      </c>
      <c r="L269" s="3" t="str">
        <f t="shared" si="175"/>
        <v>部件</v>
      </c>
      <c r="M269" s="3">
        <f t="shared" ca="1" si="176"/>
        <v>92004</v>
      </c>
      <c r="N269" s="3" t="str">
        <f t="shared" ca="1" si="177"/>
        <v>51311,52311,53311,51321,52321,53321,91001,91003,91005,91101,91103,91105,91201,91203,91205,91002,91004,91006,91102,91104,91106,91202,91204,91206,92001,92003,92005,92101,92103,92105,92201,92203,92205,92002,92004</v>
      </c>
      <c r="O269" s="3" t="str">
        <f t="shared" si="178"/>
        <v>995,995,995,747,747,747,226,226,226,226,226,226,226,226,226,226,224,224,224,224,224,224,224,224,28,28,28,28,28,28,28,28,28,28,28</v>
      </c>
      <c r="P269" s="1" t="str">
        <f t="shared" si="179"/>
        <v>(1,2),(1,2),(1,2),(1,1),(1,1),(1,1),(1,1),(1,1),(1,1),(1,1),(1,1),(1,1),(1,1),(1,1),(1,1),(1,1),(1,1),(1,1),(1,1),(1,1),(1,1),(1,1),(1,1),(1,1),(1,1),(1,1),(1,1),(1,1),(1,1),(1,1),(1,1),(1,1),(1,1),(1,1),(1,1)</v>
      </c>
      <c r="Q269" s="3" t="str">
        <f>IF(D269="坦克碎片",VLOOKUP(C269,道具信息!$N$2:$O$291,2,FALSE)&amp;"碎片",VLOOKUP(C269,道具信息!$N$2:$O$291,2,FALSE))</f>
        <v>T2部件</v>
      </c>
      <c r="R269" s="3">
        <f t="shared" si="182"/>
        <v>504</v>
      </c>
      <c r="S269" s="11">
        <f t="shared" si="183"/>
        <v>5.0999999999999997E-2</v>
      </c>
      <c r="T269" s="3" t="str">
        <f>VLOOKUP(Q269,道具信息!$Q$3:$S$20,2,FALSE)</f>
        <v>CHEST_ITEM_TYPE_T2_PART</v>
      </c>
      <c r="U269" s="3" t="str">
        <f>IF(COUNTIF(U$235:U268,T269)=0,T269,"")</f>
        <v/>
      </c>
      <c r="V269" s="3" t="str">
        <f t="shared" si="166"/>
        <v>CHEST_ITEM_TYPE_T3_SHARD,CHEST_ITEM_TYPE_T1_PART,CHEST_ITEM_TYPE_T2_PART</v>
      </c>
      <c r="W269" s="13" t="str">
        <f t="shared" si="167"/>
        <v/>
      </c>
      <c r="X269" s="3" t="str">
        <f t="shared" si="168"/>
        <v/>
      </c>
      <c r="Y269" s="3" t="str">
        <f t="shared" si="169"/>
        <v>52.9%,41.0%,5.1%</v>
      </c>
    </row>
    <row r="270" spans="2:25" x14ac:dyDescent="0.3">
      <c r="B270" s="2">
        <f>数据源!K302</f>
        <v>7</v>
      </c>
      <c r="C270" s="2" t="str">
        <f>数据源!L302</f>
        <v>T2LP6</v>
      </c>
      <c r="D270" s="2" t="str">
        <f>数据源!M302</f>
        <v>部件</v>
      </c>
      <c r="E270" s="2">
        <f>数据源!N302</f>
        <v>89.600000000000023</v>
      </c>
      <c r="F270" s="2">
        <f>数据源!O302</f>
        <v>1</v>
      </c>
      <c r="G270" s="2">
        <f>数据源!P302</f>
        <v>5.0000000000000001E-3</v>
      </c>
      <c r="H270" s="2">
        <f>数据源!Q302</f>
        <v>2.7901785714285706E-3</v>
      </c>
      <c r="I270" s="2">
        <f>数据源!R302</f>
        <v>28</v>
      </c>
      <c r="J270" s="3">
        <f t="shared" si="180"/>
        <v>1</v>
      </c>
      <c r="K270" s="3">
        <f t="shared" si="181"/>
        <v>1</v>
      </c>
      <c r="L270" s="3" t="str">
        <f t="shared" si="175"/>
        <v>部件</v>
      </c>
      <c r="M270" s="3">
        <f t="shared" ca="1" si="176"/>
        <v>92006</v>
      </c>
      <c r="N270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</v>
      </c>
      <c r="O270" s="3" t="str">
        <f t="shared" si="178"/>
        <v>995,995,995,747,747,747,226,226,226,226,226,226,226,226,226,226,224,224,224,224,224,224,224,224,28,28,28,28,28,28,28,28,28,28,28,28</v>
      </c>
      <c r="P270" s="1" t="str">
        <f t="shared" si="179"/>
        <v>(1,2),(1,2),(1,2),(1,1),(1,1),(1,1),(1,1),(1,1),(1,1),(1,1),(1,1),(1,1),(1,1),(1,1),(1,1),(1,1),(1,1),(1,1),(1,1),(1,1),(1,1),(1,1),(1,1),(1,1),(1,1),(1,1),(1,1),(1,1),(1,1),(1,1),(1,1),(1,1),(1,1),(1,1),(1,1),(1,1)</v>
      </c>
      <c r="Q270" s="3" t="str">
        <f>IF(D270="坦克碎片",VLOOKUP(C270,道具信息!$N$2:$O$291,2,FALSE)&amp;"碎片",VLOOKUP(C270,道具信息!$N$2:$O$291,2,FALSE))</f>
        <v>T2部件</v>
      </c>
      <c r="R270" s="3">
        <f t="shared" si="182"/>
        <v>504</v>
      </c>
      <c r="S270" s="11">
        <f t="shared" si="183"/>
        <v>5.0999999999999997E-2</v>
      </c>
      <c r="T270" s="3" t="str">
        <f>VLOOKUP(Q270,道具信息!$Q$3:$S$20,2,FALSE)</f>
        <v>CHEST_ITEM_TYPE_T2_PART</v>
      </c>
      <c r="U270" s="3" t="str">
        <f>IF(COUNTIF(U$235:U269,T270)=0,T270,"")</f>
        <v/>
      </c>
      <c r="V270" s="3" t="str">
        <f t="shared" si="166"/>
        <v>CHEST_ITEM_TYPE_T3_SHARD,CHEST_ITEM_TYPE_T1_PART,CHEST_ITEM_TYPE_T2_PART</v>
      </c>
      <c r="W270" s="13" t="str">
        <f t="shared" si="167"/>
        <v/>
      </c>
      <c r="X270" s="3" t="str">
        <f t="shared" si="168"/>
        <v/>
      </c>
      <c r="Y270" s="3" t="str">
        <f t="shared" si="169"/>
        <v>52.9%,41.0%,5.1%</v>
      </c>
    </row>
    <row r="271" spans="2:25" x14ac:dyDescent="0.3">
      <c r="B271" s="2">
        <f>数据源!K303</f>
        <v>7</v>
      </c>
      <c r="C271" s="2" t="str">
        <f>数据源!L303</f>
        <v>T2MP2</v>
      </c>
      <c r="D271" s="2" t="str">
        <f>数据源!M303</f>
        <v>部件</v>
      </c>
      <c r="E271" s="2">
        <f>数据源!N303</f>
        <v>89.600000000000023</v>
      </c>
      <c r="F271" s="2">
        <f>数据源!O303</f>
        <v>1</v>
      </c>
      <c r="G271" s="2">
        <f>数据源!P303</f>
        <v>5.0000000000000001E-3</v>
      </c>
      <c r="H271" s="2">
        <f>数据源!Q303</f>
        <v>2.7901785714285706E-3</v>
      </c>
      <c r="I271" s="2">
        <f>数据源!R303</f>
        <v>28</v>
      </c>
      <c r="J271" s="3">
        <f t="shared" si="180"/>
        <v>1</v>
      </c>
      <c r="K271" s="3">
        <f t="shared" si="181"/>
        <v>1</v>
      </c>
      <c r="L271" s="3" t="str">
        <f t="shared" si="175"/>
        <v>部件</v>
      </c>
      <c r="M271" s="3">
        <f t="shared" ca="1" si="176"/>
        <v>92102</v>
      </c>
      <c r="N271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</v>
      </c>
      <c r="O271" s="3" t="str">
        <f t="shared" si="178"/>
        <v>995,995,995,747,747,747,226,226,226,226,226,226,226,226,226,226,224,224,224,224,224,224,224,224,28,28,28,28,28,28,28,28,28,28,28,28,28</v>
      </c>
      <c r="P271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</v>
      </c>
      <c r="Q271" s="3" t="str">
        <f>IF(D271="坦克碎片",VLOOKUP(C271,道具信息!$N$2:$O$291,2,FALSE)&amp;"碎片",VLOOKUP(C271,道具信息!$N$2:$O$291,2,FALSE))</f>
        <v>T2部件</v>
      </c>
      <c r="R271" s="3">
        <f t="shared" si="182"/>
        <v>504</v>
      </c>
      <c r="S271" s="11">
        <f t="shared" si="183"/>
        <v>5.0999999999999997E-2</v>
      </c>
      <c r="T271" s="3" t="str">
        <f>VLOOKUP(Q271,道具信息!$Q$3:$S$20,2,FALSE)</f>
        <v>CHEST_ITEM_TYPE_T2_PART</v>
      </c>
      <c r="U271" s="3" t="str">
        <f>IF(COUNTIF(U$235:U270,T271)=0,T271,"")</f>
        <v/>
      </c>
      <c r="V271" s="3" t="str">
        <f t="shared" si="166"/>
        <v>CHEST_ITEM_TYPE_T3_SHARD,CHEST_ITEM_TYPE_T1_PART,CHEST_ITEM_TYPE_T2_PART</v>
      </c>
      <c r="W271" s="13" t="str">
        <f t="shared" si="167"/>
        <v/>
      </c>
      <c r="X271" s="3" t="str">
        <f t="shared" si="168"/>
        <v/>
      </c>
      <c r="Y271" s="3" t="str">
        <f t="shared" si="169"/>
        <v>52.9%,41.0%,5.1%</v>
      </c>
    </row>
    <row r="272" spans="2:25" x14ac:dyDescent="0.3">
      <c r="B272" s="2">
        <f>数据源!K304</f>
        <v>7</v>
      </c>
      <c r="C272" s="2" t="str">
        <f>数据源!L304</f>
        <v>T2MP4</v>
      </c>
      <c r="D272" s="2" t="str">
        <f>数据源!M304</f>
        <v>部件</v>
      </c>
      <c r="E272" s="2">
        <f>数据源!N304</f>
        <v>89.600000000000023</v>
      </c>
      <c r="F272" s="2">
        <f>数据源!O304</f>
        <v>1</v>
      </c>
      <c r="G272" s="2">
        <f>数据源!P304</f>
        <v>5.0000000000000001E-3</v>
      </c>
      <c r="H272" s="2">
        <f>数据源!Q304</f>
        <v>2.7901785714285706E-3</v>
      </c>
      <c r="I272" s="2">
        <f>数据源!R304</f>
        <v>28</v>
      </c>
      <c r="J272" s="3">
        <f t="shared" si="180"/>
        <v>1</v>
      </c>
      <c r="K272" s="3">
        <f t="shared" si="181"/>
        <v>1</v>
      </c>
      <c r="L272" s="3" t="str">
        <f t="shared" si="175"/>
        <v>部件</v>
      </c>
      <c r="M272" s="3">
        <f t="shared" ca="1" si="176"/>
        <v>92104</v>
      </c>
      <c r="N272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</v>
      </c>
      <c r="O272" s="3" t="str">
        <f t="shared" si="178"/>
        <v>995,995,995,747,747,747,226,226,226,226,226,226,226,226,226,226,224,224,224,224,224,224,224,224,28,28,28,28,28,28,28,28,28,28,28,28,28,28</v>
      </c>
      <c r="P272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</v>
      </c>
      <c r="Q272" s="3" t="str">
        <f>IF(D272="坦克碎片",VLOOKUP(C272,道具信息!$N$2:$O$291,2,FALSE)&amp;"碎片",VLOOKUP(C272,道具信息!$N$2:$O$291,2,FALSE))</f>
        <v>T2部件</v>
      </c>
      <c r="R272" s="3">
        <f t="shared" si="182"/>
        <v>504</v>
      </c>
      <c r="S272" s="11">
        <f t="shared" si="183"/>
        <v>5.0999999999999997E-2</v>
      </c>
      <c r="T272" s="3" t="str">
        <f>VLOOKUP(Q272,道具信息!$Q$3:$S$20,2,FALSE)</f>
        <v>CHEST_ITEM_TYPE_T2_PART</v>
      </c>
      <c r="U272" s="3" t="str">
        <f>IF(COUNTIF(U$235:U271,T272)=0,T272,"")</f>
        <v/>
      </c>
      <c r="V272" s="3" t="str">
        <f t="shared" si="166"/>
        <v>CHEST_ITEM_TYPE_T3_SHARD,CHEST_ITEM_TYPE_T1_PART,CHEST_ITEM_TYPE_T2_PART</v>
      </c>
      <c r="W272" s="13" t="str">
        <f t="shared" si="167"/>
        <v/>
      </c>
      <c r="X272" s="3" t="str">
        <f t="shared" si="168"/>
        <v/>
      </c>
      <c r="Y272" s="3" t="str">
        <f t="shared" si="169"/>
        <v>52.9%,41.0%,5.1%</v>
      </c>
    </row>
    <row r="273" spans="2:25" x14ac:dyDescent="0.3">
      <c r="B273" s="2">
        <f>数据源!K305</f>
        <v>7</v>
      </c>
      <c r="C273" s="2" t="str">
        <f>数据源!L305</f>
        <v>T2MP6</v>
      </c>
      <c r="D273" s="2" t="str">
        <f>数据源!M305</f>
        <v>部件</v>
      </c>
      <c r="E273" s="2">
        <f>数据源!N305</f>
        <v>89.600000000000023</v>
      </c>
      <c r="F273" s="2">
        <f>数据源!O305</f>
        <v>1</v>
      </c>
      <c r="G273" s="2">
        <f>数据源!P305</f>
        <v>5.0000000000000001E-3</v>
      </c>
      <c r="H273" s="2">
        <f>数据源!Q305</f>
        <v>2.7901785714285706E-3</v>
      </c>
      <c r="I273" s="2">
        <f>数据源!R305</f>
        <v>28</v>
      </c>
      <c r="J273" s="3">
        <f t="shared" si="180"/>
        <v>1</v>
      </c>
      <c r="K273" s="3">
        <f t="shared" si="181"/>
        <v>1</v>
      </c>
      <c r="L273" s="3" t="str">
        <f t="shared" si="175"/>
        <v>部件</v>
      </c>
      <c r="M273" s="3">
        <f t="shared" ca="1" si="176"/>
        <v>92106</v>
      </c>
      <c r="N273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</v>
      </c>
      <c r="O273" s="3" t="str">
        <f t="shared" si="178"/>
        <v>995,995,995,747,747,747,226,226,226,226,226,226,226,226,226,226,224,224,224,224,224,224,224,224,28,28,28,28,28,28,28,28,28,28,28,28,28,28,28</v>
      </c>
      <c r="P273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</v>
      </c>
      <c r="Q273" s="3" t="str">
        <f>IF(D273="坦克碎片",VLOOKUP(C273,道具信息!$N$2:$O$291,2,FALSE)&amp;"碎片",VLOOKUP(C273,道具信息!$N$2:$O$291,2,FALSE))</f>
        <v>T2部件</v>
      </c>
      <c r="R273" s="3">
        <f t="shared" si="182"/>
        <v>504</v>
      </c>
      <c r="S273" s="11">
        <f t="shared" si="183"/>
        <v>5.0999999999999997E-2</v>
      </c>
      <c r="T273" s="3" t="str">
        <f>VLOOKUP(Q273,道具信息!$Q$3:$S$20,2,FALSE)</f>
        <v>CHEST_ITEM_TYPE_T2_PART</v>
      </c>
      <c r="U273" s="3" t="str">
        <f>IF(COUNTIF(U$235:U272,T273)=0,T273,"")</f>
        <v/>
      </c>
      <c r="V273" s="3" t="str">
        <f t="shared" si="166"/>
        <v>CHEST_ITEM_TYPE_T3_SHARD,CHEST_ITEM_TYPE_T1_PART,CHEST_ITEM_TYPE_T2_PART</v>
      </c>
      <c r="W273" s="13" t="str">
        <f t="shared" si="167"/>
        <v/>
      </c>
      <c r="X273" s="3" t="str">
        <f t="shared" si="168"/>
        <v/>
      </c>
      <c r="Y273" s="3" t="str">
        <f t="shared" si="169"/>
        <v>52.9%,41.0%,5.1%</v>
      </c>
    </row>
    <row r="274" spans="2:25" x14ac:dyDescent="0.3">
      <c r="B274" s="2">
        <f>数据源!K306</f>
        <v>7</v>
      </c>
      <c r="C274" s="2" t="str">
        <f>数据源!L306</f>
        <v>T2HP2</v>
      </c>
      <c r="D274" s="2" t="str">
        <f>数据源!M306</f>
        <v>部件</v>
      </c>
      <c r="E274" s="2">
        <f>数据源!N306</f>
        <v>89.600000000000023</v>
      </c>
      <c r="F274" s="2">
        <f>数据源!O306</f>
        <v>1</v>
      </c>
      <c r="G274" s="2">
        <f>数据源!P306</f>
        <v>5.0000000000000001E-3</v>
      </c>
      <c r="H274" s="2">
        <f>数据源!Q306</f>
        <v>2.7901785714285706E-3</v>
      </c>
      <c r="I274" s="2">
        <f>数据源!R306</f>
        <v>28</v>
      </c>
      <c r="J274" s="3">
        <f t="shared" si="180"/>
        <v>1</v>
      </c>
      <c r="K274" s="3">
        <f t="shared" si="181"/>
        <v>1</v>
      </c>
      <c r="L274" s="3" t="str">
        <f t="shared" si="175"/>
        <v>部件</v>
      </c>
      <c r="M274" s="3">
        <f t="shared" ca="1" si="176"/>
        <v>92202</v>
      </c>
      <c r="N274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</v>
      </c>
      <c r="O274" s="3" t="str">
        <f t="shared" si="178"/>
        <v>995,995,995,747,747,747,226,226,226,226,226,226,226,226,226,226,224,224,224,224,224,224,224,224,28,28,28,28,28,28,28,28,28,28,28,28,28,28,28,28</v>
      </c>
      <c r="P274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</v>
      </c>
      <c r="Q274" s="3" t="str">
        <f>IF(D274="坦克碎片",VLOOKUP(C274,道具信息!$N$2:$O$291,2,FALSE)&amp;"碎片",VLOOKUP(C274,道具信息!$N$2:$O$291,2,FALSE))</f>
        <v>T2部件</v>
      </c>
      <c r="R274" s="3">
        <f t="shared" si="182"/>
        <v>504</v>
      </c>
      <c r="S274" s="11">
        <f t="shared" si="183"/>
        <v>5.0999999999999997E-2</v>
      </c>
      <c r="T274" s="3" t="str">
        <f>VLOOKUP(Q274,道具信息!$Q$3:$S$20,2,FALSE)</f>
        <v>CHEST_ITEM_TYPE_T2_PART</v>
      </c>
      <c r="U274" s="3" t="str">
        <f>IF(COUNTIF(U$235:U273,T274)=0,T274,"")</f>
        <v/>
      </c>
      <c r="V274" s="3" t="str">
        <f t="shared" si="166"/>
        <v>CHEST_ITEM_TYPE_T3_SHARD,CHEST_ITEM_TYPE_T1_PART,CHEST_ITEM_TYPE_T2_PART</v>
      </c>
      <c r="W274" s="13" t="str">
        <f t="shared" si="167"/>
        <v/>
      </c>
      <c r="X274" s="3" t="str">
        <f t="shared" si="168"/>
        <v/>
      </c>
      <c r="Y274" s="3" t="str">
        <f t="shared" si="169"/>
        <v>52.9%,41.0%,5.1%</v>
      </c>
    </row>
    <row r="275" spans="2:25" x14ac:dyDescent="0.3">
      <c r="B275" s="2">
        <f>数据源!K307</f>
        <v>7</v>
      </c>
      <c r="C275" s="2" t="str">
        <f>数据源!L307</f>
        <v>T2HP4</v>
      </c>
      <c r="D275" s="2" t="str">
        <f>数据源!M307</f>
        <v>部件</v>
      </c>
      <c r="E275" s="2">
        <f>数据源!N307</f>
        <v>89.600000000000023</v>
      </c>
      <c r="F275" s="2">
        <f>数据源!O307</f>
        <v>1</v>
      </c>
      <c r="G275" s="2">
        <f>数据源!P307</f>
        <v>5.0000000000000001E-3</v>
      </c>
      <c r="H275" s="2">
        <f>数据源!Q307</f>
        <v>2.7901785714285706E-3</v>
      </c>
      <c r="I275" s="2">
        <f>数据源!R307</f>
        <v>28</v>
      </c>
      <c r="J275" s="3">
        <f t="shared" si="180"/>
        <v>1</v>
      </c>
      <c r="K275" s="3">
        <f t="shared" si="181"/>
        <v>1</v>
      </c>
      <c r="L275" s="3" t="str">
        <f t="shared" si="175"/>
        <v>部件</v>
      </c>
      <c r="M275" s="3">
        <f t="shared" ca="1" si="176"/>
        <v>92204</v>
      </c>
      <c r="N275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</v>
      </c>
      <c r="O275" s="3" t="str">
        <f t="shared" si="178"/>
        <v>995,995,995,747,747,747,226,226,226,226,226,226,226,226,226,226,224,224,224,224,224,224,224,224,28,28,28,28,28,28,28,28,28,28,28,28,28,28,28,28,28</v>
      </c>
      <c r="P275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</v>
      </c>
      <c r="Q275" s="3" t="str">
        <f>IF(D275="坦克碎片",VLOOKUP(C275,道具信息!$N$2:$O$291,2,FALSE)&amp;"碎片",VLOOKUP(C275,道具信息!$N$2:$O$291,2,FALSE))</f>
        <v>T2部件</v>
      </c>
      <c r="R275" s="3">
        <f t="shared" si="182"/>
        <v>504</v>
      </c>
      <c r="S275" s="11">
        <f t="shared" si="183"/>
        <v>5.0999999999999997E-2</v>
      </c>
      <c r="T275" s="3" t="str">
        <f>VLOOKUP(Q275,道具信息!$Q$3:$S$20,2,FALSE)</f>
        <v>CHEST_ITEM_TYPE_T2_PART</v>
      </c>
      <c r="U275" s="3" t="str">
        <f>IF(COUNTIF(U$235:U274,T275)=0,T275,"")</f>
        <v/>
      </c>
      <c r="V275" s="3" t="str">
        <f t="shared" si="166"/>
        <v>CHEST_ITEM_TYPE_T3_SHARD,CHEST_ITEM_TYPE_T1_PART,CHEST_ITEM_TYPE_T2_PART</v>
      </c>
      <c r="W275" s="13" t="str">
        <f t="shared" si="167"/>
        <v/>
      </c>
      <c r="X275" s="3" t="str">
        <f t="shared" si="168"/>
        <v/>
      </c>
      <c r="Y275" s="3" t="str">
        <f t="shared" si="169"/>
        <v>52.9%,41.0%,5.1%</v>
      </c>
    </row>
    <row r="276" spans="2:25" x14ac:dyDescent="0.3">
      <c r="B276" s="2">
        <f>数据源!K308</f>
        <v>7</v>
      </c>
      <c r="C276" s="2" t="str">
        <f>数据源!L308</f>
        <v>T2HP6</v>
      </c>
      <c r="D276" s="2" t="str">
        <f>数据源!M308</f>
        <v>部件</v>
      </c>
      <c r="E276" s="2">
        <f>数据源!N308</f>
        <v>89.600000000000023</v>
      </c>
      <c r="F276" s="2">
        <f>数据源!O308</f>
        <v>1</v>
      </c>
      <c r="G276" s="2">
        <f>数据源!P308</f>
        <v>5.0000000000000001E-3</v>
      </c>
      <c r="H276" s="2">
        <f>数据源!Q308</f>
        <v>2.7901785714285706E-3</v>
      </c>
      <c r="I276" s="2">
        <f>数据源!R308</f>
        <v>28</v>
      </c>
      <c r="J276" s="3">
        <f t="shared" si="180"/>
        <v>1</v>
      </c>
      <c r="K276" s="3">
        <f t="shared" si="181"/>
        <v>1</v>
      </c>
      <c r="L276" s="3" t="str">
        <f t="shared" si="175"/>
        <v>部件</v>
      </c>
      <c r="M276" s="3">
        <f t="shared" ca="1" si="176"/>
        <v>92206</v>
      </c>
      <c r="N276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276" s="3" t="str">
        <f t="shared" si="178"/>
        <v>995,995,995,747,747,747,226,226,226,226,226,226,226,226,226,226,224,224,224,224,224,224,224,224,28,28,28,28,28,28,28,28,28,28,28,28,28,28,28,28,28,28</v>
      </c>
      <c r="P276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</v>
      </c>
      <c r="Q276" s="3" t="str">
        <f>IF(D276="坦克碎片",VLOOKUP(C276,道具信息!$N$2:$O$291,2,FALSE)&amp;"碎片",VLOOKUP(C276,道具信息!$N$2:$O$291,2,FALSE))</f>
        <v>T2部件</v>
      </c>
      <c r="R276" s="3">
        <f t="shared" si="182"/>
        <v>504</v>
      </c>
      <c r="S276" s="11">
        <f t="shared" si="183"/>
        <v>5.0999999999999997E-2</v>
      </c>
      <c r="T276" s="3" t="str">
        <f>VLOOKUP(Q276,道具信息!$Q$3:$S$20,2,FALSE)</f>
        <v>CHEST_ITEM_TYPE_T2_PART</v>
      </c>
      <c r="U276" s="3" t="str">
        <f>IF(COUNTIF(U$235:U275,T276)=0,T276,"")</f>
        <v/>
      </c>
      <c r="V276" s="3" t="str">
        <f t="shared" si="166"/>
        <v>CHEST_ITEM_TYPE_T3_SHARD,CHEST_ITEM_TYPE_T1_PART,CHEST_ITEM_TYPE_T2_PART</v>
      </c>
      <c r="W276" s="13" t="str">
        <f t="shared" si="167"/>
        <v/>
      </c>
      <c r="X276" s="3" t="str">
        <f t="shared" si="168"/>
        <v/>
      </c>
      <c r="Y276" s="3" t="str">
        <f t="shared" si="169"/>
        <v>52.9%,41.0%,5.1%</v>
      </c>
    </row>
    <row r="277" spans="2:25" x14ac:dyDescent="0.3">
      <c r="B277" s="2">
        <f>数据源!K309</f>
        <v>7</v>
      </c>
      <c r="C277" s="2" t="str">
        <f>数据源!L309</f>
        <v>T3LP1</v>
      </c>
      <c r="D277" s="2" t="str">
        <f>数据源!M309</f>
        <v>部件</v>
      </c>
      <c r="E277" s="2">
        <f>数据源!N309</f>
        <v>478.79999999999995</v>
      </c>
      <c r="F277" s="2">
        <f>数据源!O309</f>
        <v>1</v>
      </c>
      <c r="G277" s="2">
        <f>数据源!P309</f>
        <v>4.5999999999999999E-3</v>
      </c>
      <c r="H277" s="2">
        <f>数据源!Q309</f>
        <v>4.8036758563074354E-4</v>
      </c>
      <c r="I277" s="2">
        <f>数据源!R309</f>
        <v>5</v>
      </c>
      <c r="J277" s="3">
        <f>ROUNDUP(IF(F277&gt;1,F277-ROUNDDOWN(SQRT(F277),0),F277),0)</f>
        <v>1</v>
      </c>
      <c r="K277" s="3">
        <f>F277*2-J277</f>
        <v>1</v>
      </c>
      <c r="L277" s="3" t="str">
        <f t="shared" si="175"/>
        <v>部件</v>
      </c>
      <c r="M277" s="3">
        <f t="shared" ca="1" si="176"/>
        <v>93001</v>
      </c>
      <c r="N277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</v>
      </c>
      <c r="O277" s="3" t="str">
        <f t="shared" si="178"/>
        <v>995,995,995,747,747,747,226,226,226,226,226,226,226,226,226,226,224,224,224,224,224,224,224,224,28,28,28,28,28,28,28,28,28,28,28,28,28,28,28,28,28,28,5</v>
      </c>
      <c r="P277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</v>
      </c>
      <c r="Q277" s="3" t="str">
        <f>IF(D277="坦克碎片",VLOOKUP(C277,道具信息!$N$2:$O$291,2,FALSE)&amp;"碎片",VLOOKUP(C277,道具信息!$N$2:$O$291,2,FALSE))</f>
        <v>T3部件</v>
      </c>
      <c r="R277" s="3">
        <f t="shared" si="182"/>
        <v>90</v>
      </c>
      <c r="S277" s="11">
        <f t="shared" si="183"/>
        <v>8.9999999999999993E-3</v>
      </c>
      <c r="T277" s="3" t="str">
        <f>VLOOKUP(Q277,道具信息!$Q$3:$S$20,2,FALSE)</f>
        <v>CHEST_ITEM_TYPE_T3_PART</v>
      </c>
      <c r="U277" s="3" t="str">
        <f>IF(COUNTIF(U$235:U276,T277)=0,T277,"")</f>
        <v>CHEST_ITEM_TYPE_T3_PART</v>
      </c>
      <c r="V277" s="3" t="str">
        <f t="shared" si="166"/>
        <v>CHEST_ITEM_TYPE_T3_SHARD,CHEST_ITEM_TYPE_T1_PART,CHEST_ITEM_TYPE_T2_PART,CHEST_ITEM_TYPE_T3_PART</v>
      </c>
      <c r="W277" s="13">
        <f t="shared" si="167"/>
        <v>8.9999999999999993E-3</v>
      </c>
      <c r="X277" s="3" t="str">
        <f t="shared" si="168"/>
        <v>0.9%</v>
      </c>
      <c r="Y277" s="3" t="str">
        <f t="shared" si="169"/>
        <v>52.9%,41.0%,5.1%,0.9%</v>
      </c>
    </row>
    <row r="278" spans="2:25" x14ac:dyDescent="0.3">
      <c r="B278" s="2">
        <f>数据源!K310</f>
        <v>7</v>
      </c>
      <c r="C278" s="2" t="str">
        <f>数据源!L310</f>
        <v>T3LP3</v>
      </c>
      <c r="D278" s="2" t="str">
        <f>数据源!M310</f>
        <v>部件</v>
      </c>
      <c r="E278" s="2">
        <f>数据源!N310</f>
        <v>478.79999999999995</v>
      </c>
      <c r="F278" s="2">
        <f>数据源!O310</f>
        <v>1</v>
      </c>
      <c r="G278" s="2">
        <f>数据源!P310</f>
        <v>4.5999999999999999E-3</v>
      </c>
      <c r="H278" s="2">
        <f>数据源!Q310</f>
        <v>4.8036758563074354E-4</v>
      </c>
      <c r="I278" s="2">
        <f>数据源!R310</f>
        <v>5</v>
      </c>
      <c r="J278" s="3">
        <f t="shared" ref="J278:J282" si="184">ROUNDUP(IF(F278&gt;1,F278-ROUNDDOWN(SQRT(F278),0),F278),0)</f>
        <v>1</v>
      </c>
      <c r="K278" s="3">
        <f t="shared" ref="K278:K282" si="185">F278*2-J278</f>
        <v>1</v>
      </c>
      <c r="L278" s="3" t="str">
        <f t="shared" si="175"/>
        <v>部件</v>
      </c>
      <c r="M278" s="3">
        <f t="shared" ca="1" si="176"/>
        <v>93003</v>
      </c>
      <c r="N278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</v>
      </c>
      <c r="O278" s="3" t="str">
        <f t="shared" si="178"/>
        <v>995,995,995,747,747,747,226,226,226,226,226,226,226,226,226,226,224,224,224,224,224,224,224,224,28,28,28,28,28,28,28,28,28,28,28,28,28,28,28,28,28,28,5,5</v>
      </c>
      <c r="P278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</v>
      </c>
      <c r="Q278" s="3" t="str">
        <f>IF(D278="坦克碎片",VLOOKUP(C278,道具信息!$N$2:$O$291,2,FALSE)&amp;"碎片",VLOOKUP(C278,道具信息!$N$2:$O$291,2,FALSE))</f>
        <v>T3部件</v>
      </c>
      <c r="R278" s="3">
        <f t="shared" si="182"/>
        <v>90</v>
      </c>
      <c r="S278" s="11">
        <f t="shared" si="183"/>
        <v>8.9999999999999993E-3</v>
      </c>
      <c r="T278" s="3" t="str">
        <f>VLOOKUP(Q278,道具信息!$Q$3:$S$20,2,FALSE)</f>
        <v>CHEST_ITEM_TYPE_T3_PART</v>
      </c>
      <c r="U278" s="3" t="str">
        <f>IF(COUNTIF(U$235:U277,T278)=0,T278,"")</f>
        <v/>
      </c>
      <c r="V278" s="3" t="str">
        <f t="shared" si="166"/>
        <v>CHEST_ITEM_TYPE_T3_SHARD,CHEST_ITEM_TYPE_T1_PART,CHEST_ITEM_TYPE_T2_PART,CHEST_ITEM_TYPE_T3_PART</v>
      </c>
      <c r="W278" s="13" t="str">
        <f t="shared" si="167"/>
        <v/>
      </c>
      <c r="X278" s="3" t="str">
        <f t="shared" si="168"/>
        <v/>
      </c>
      <c r="Y278" s="3" t="str">
        <f t="shared" si="169"/>
        <v>52.9%,41.0%,5.1%,0.9%</v>
      </c>
    </row>
    <row r="279" spans="2:25" x14ac:dyDescent="0.3">
      <c r="B279" s="2">
        <f>数据源!K311</f>
        <v>7</v>
      </c>
      <c r="C279" s="2" t="str">
        <f>数据源!L311</f>
        <v>T3LP5</v>
      </c>
      <c r="D279" s="2" t="str">
        <f>数据源!M311</f>
        <v>部件</v>
      </c>
      <c r="E279" s="2">
        <f>数据源!N311</f>
        <v>478.79999999999995</v>
      </c>
      <c r="F279" s="2">
        <f>数据源!O311</f>
        <v>1</v>
      </c>
      <c r="G279" s="2">
        <f>数据源!P311</f>
        <v>4.5999999999999999E-3</v>
      </c>
      <c r="H279" s="2">
        <f>数据源!Q311</f>
        <v>4.8036758563074354E-4</v>
      </c>
      <c r="I279" s="2">
        <f>数据源!R311</f>
        <v>5</v>
      </c>
      <c r="J279" s="3">
        <f t="shared" si="184"/>
        <v>1</v>
      </c>
      <c r="K279" s="3">
        <f t="shared" si="185"/>
        <v>1</v>
      </c>
      <c r="L279" s="3" t="str">
        <f t="shared" si="175"/>
        <v>部件</v>
      </c>
      <c r="M279" s="3">
        <f t="shared" ca="1" si="176"/>
        <v>93005</v>
      </c>
      <c r="N279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</v>
      </c>
      <c r="O279" s="3" t="str">
        <f t="shared" si="178"/>
        <v>995,995,995,747,747,747,226,226,226,226,226,226,226,226,226,226,224,224,224,224,224,224,224,224,28,28,28,28,28,28,28,28,28,28,28,28,28,28,28,28,28,28,5,5,5</v>
      </c>
      <c r="P279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79" s="3" t="str">
        <f>IF(D279="坦克碎片",VLOOKUP(C279,道具信息!$N$2:$O$291,2,FALSE)&amp;"碎片",VLOOKUP(C279,道具信息!$N$2:$O$291,2,FALSE))</f>
        <v>T3部件</v>
      </c>
      <c r="R279" s="3">
        <f t="shared" si="182"/>
        <v>90</v>
      </c>
      <c r="S279" s="11">
        <f t="shared" si="183"/>
        <v>8.9999999999999993E-3</v>
      </c>
      <c r="T279" s="3" t="str">
        <f>VLOOKUP(Q279,道具信息!$Q$3:$S$20,2,FALSE)</f>
        <v>CHEST_ITEM_TYPE_T3_PART</v>
      </c>
      <c r="U279" s="3" t="str">
        <f>IF(COUNTIF(U$235:U278,T279)=0,T279,"")</f>
        <v/>
      </c>
      <c r="V279" s="3" t="str">
        <f t="shared" si="166"/>
        <v>CHEST_ITEM_TYPE_T3_SHARD,CHEST_ITEM_TYPE_T1_PART,CHEST_ITEM_TYPE_T2_PART,CHEST_ITEM_TYPE_T3_PART</v>
      </c>
      <c r="W279" s="13" t="str">
        <f t="shared" si="167"/>
        <v/>
      </c>
      <c r="X279" s="3" t="str">
        <f t="shared" si="168"/>
        <v/>
      </c>
      <c r="Y279" s="3" t="str">
        <f t="shared" si="169"/>
        <v>52.9%,41.0%,5.1%,0.9%</v>
      </c>
    </row>
    <row r="280" spans="2:25" x14ac:dyDescent="0.3">
      <c r="B280" s="2">
        <f>数据源!K312</f>
        <v>7</v>
      </c>
      <c r="C280" s="2" t="str">
        <f>数据源!L312</f>
        <v>T3MP1</v>
      </c>
      <c r="D280" s="2" t="str">
        <f>数据源!M312</f>
        <v>部件</v>
      </c>
      <c r="E280" s="2">
        <f>数据源!N312</f>
        <v>478.79999999999995</v>
      </c>
      <c r="F280" s="2">
        <f>数据源!O312</f>
        <v>1</v>
      </c>
      <c r="G280" s="2">
        <f>数据源!P312</f>
        <v>4.5999999999999999E-3</v>
      </c>
      <c r="H280" s="2">
        <f>数据源!Q312</f>
        <v>4.8036758563074354E-4</v>
      </c>
      <c r="I280" s="2">
        <f>数据源!R312</f>
        <v>5</v>
      </c>
      <c r="J280" s="3">
        <f t="shared" si="184"/>
        <v>1</v>
      </c>
      <c r="K280" s="3">
        <f t="shared" si="185"/>
        <v>1</v>
      </c>
      <c r="L280" s="3" t="str">
        <f t="shared" si="175"/>
        <v>部件</v>
      </c>
      <c r="M280" s="3">
        <f t="shared" ca="1" si="176"/>
        <v>93101</v>
      </c>
      <c r="N280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</v>
      </c>
      <c r="O280" s="3" t="str">
        <f t="shared" si="178"/>
        <v>995,995,995,747,747,747,226,226,226,226,226,226,226,226,226,226,224,224,224,224,224,224,224,224,28,28,28,28,28,28,28,28,28,28,28,28,28,28,28,28,28,28,5,5,5,5</v>
      </c>
      <c r="P280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80" s="3" t="str">
        <f>IF(D280="坦克碎片",VLOOKUP(C280,道具信息!$N$2:$O$291,2,FALSE)&amp;"碎片",VLOOKUP(C280,道具信息!$N$2:$O$291,2,FALSE))</f>
        <v>T3部件</v>
      </c>
      <c r="R280" s="3">
        <f t="shared" si="182"/>
        <v>90</v>
      </c>
      <c r="S280" s="11">
        <f t="shared" si="183"/>
        <v>8.9999999999999993E-3</v>
      </c>
      <c r="T280" s="3" t="str">
        <f>VLOOKUP(Q280,道具信息!$Q$3:$S$20,2,FALSE)</f>
        <v>CHEST_ITEM_TYPE_T3_PART</v>
      </c>
      <c r="U280" s="3" t="str">
        <f>IF(COUNTIF(U$235:U279,T280)=0,T280,"")</f>
        <v/>
      </c>
      <c r="V280" s="3" t="str">
        <f t="shared" si="166"/>
        <v>CHEST_ITEM_TYPE_T3_SHARD,CHEST_ITEM_TYPE_T1_PART,CHEST_ITEM_TYPE_T2_PART,CHEST_ITEM_TYPE_T3_PART</v>
      </c>
      <c r="W280" s="13" t="str">
        <f t="shared" si="167"/>
        <v/>
      </c>
      <c r="X280" s="3" t="str">
        <f t="shared" si="168"/>
        <v/>
      </c>
      <c r="Y280" s="3" t="str">
        <f t="shared" si="169"/>
        <v>52.9%,41.0%,5.1%,0.9%</v>
      </c>
    </row>
    <row r="281" spans="2:25" x14ac:dyDescent="0.3">
      <c r="B281" s="2">
        <f>数据源!K313</f>
        <v>7</v>
      </c>
      <c r="C281" s="2" t="str">
        <f>数据源!L313</f>
        <v>T3MP3</v>
      </c>
      <c r="D281" s="2" t="str">
        <f>数据源!M313</f>
        <v>部件</v>
      </c>
      <c r="E281" s="2">
        <f>数据源!N313</f>
        <v>478.79999999999995</v>
      </c>
      <c r="F281" s="2">
        <f>数据源!O313</f>
        <v>1</v>
      </c>
      <c r="G281" s="2">
        <f>数据源!P313</f>
        <v>4.5999999999999999E-3</v>
      </c>
      <c r="H281" s="2">
        <f>数据源!Q313</f>
        <v>4.8036758563074354E-4</v>
      </c>
      <c r="I281" s="2">
        <f>数据源!R313</f>
        <v>5</v>
      </c>
      <c r="J281" s="3">
        <f t="shared" si="184"/>
        <v>1</v>
      </c>
      <c r="K281" s="3">
        <f t="shared" si="185"/>
        <v>1</v>
      </c>
      <c r="L281" s="3" t="str">
        <f t="shared" si="175"/>
        <v>部件</v>
      </c>
      <c r="M281" s="3">
        <f t="shared" ca="1" si="176"/>
        <v>93103</v>
      </c>
      <c r="N281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</v>
      </c>
      <c r="O281" s="3" t="str">
        <f t="shared" si="178"/>
        <v>995,995,995,747,747,747,226,226,226,226,226,226,226,226,226,226,224,224,224,224,224,224,224,224,28,28,28,28,28,28,28,28,28,28,28,28,28,28,28,28,28,28,5,5,5,5,5</v>
      </c>
      <c r="P281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81" s="3" t="str">
        <f>IF(D281="坦克碎片",VLOOKUP(C281,道具信息!$N$2:$O$291,2,FALSE)&amp;"碎片",VLOOKUP(C281,道具信息!$N$2:$O$291,2,FALSE))</f>
        <v>T3部件</v>
      </c>
      <c r="R281" s="3">
        <f t="shared" si="182"/>
        <v>90</v>
      </c>
      <c r="S281" s="11">
        <f t="shared" si="183"/>
        <v>8.9999999999999993E-3</v>
      </c>
      <c r="T281" s="3" t="str">
        <f>VLOOKUP(Q281,道具信息!$Q$3:$S$20,2,FALSE)</f>
        <v>CHEST_ITEM_TYPE_T3_PART</v>
      </c>
      <c r="U281" s="3" t="str">
        <f>IF(COUNTIF(U$235:U280,T281)=0,T281,"")</f>
        <v/>
      </c>
      <c r="V281" s="3" t="str">
        <f t="shared" si="166"/>
        <v>CHEST_ITEM_TYPE_T3_SHARD,CHEST_ITEM_TYPE_T1_PART,CHEST_ITEM_TYPE_T2_PART,CHEST_ITEM_TYPE_T3_PART</v>
      </c>
      <c r="W281" s="13" t="str">
        <f t="shared" si="167"/>
        <v/>
      </c>
      <c r="X281" s="3" t="str">
        <f t="shared" si="168"/>
        <v/>
      </c>
      <c r="Y281" s="3" t="str">
        <f t="shared" si="169"/>
        <v>52.9%,41.0%,5.1%,0.9%</v>
      </c>
    </row>
    <row r="282" spans="2:25" x14ac:dyDescent="0.3">
      <c r="B282" s="2">
        <f>数据源!K314</f>
        <v>7</v>
      </c>
      <c r="C282" s="2" t="str">
        <f>数据源!L314</f>
        <v>T3MP5</v>
      </c>
      <c r="D282" s="2" t="str">
        <f>数据源!M314</f>
        <v>部件</v>
      </c>
      <c r="E282" s="2">
        <f>数据源!N314</f>
        <v>478.79999999999995</v>
      </c>
      <c r="F282" s="2">
        <f>数据源!O314</f>
        <v>1</v>
      </c>
      <c r="G282" s="2">
        <f>数据源!P314</f>
        <v>4.5999999999999999E-3</v>
      </c>
      <c r="H282" s="2">
        <f>数据源!Q314</f>
        <v>4.8036758563074354E-4</v>
      </c>
      <c r="I282" s="2">
        <f>数据源!R314</f>
        <v>5</v>
      </c>
      <c r="J282" s="3">
        <f t="shared" si="184"/>
        <v>1</v>
      </c>
      <c r="K282" s="3">
        <f t="shared" si="185"/>
        <v>1</v>
      </c>
      <c r="L282" s="3" t="str">
        <f t="shared" si="175"/>
        <v>部件</v>
      </c>
      <c r="M282" s="3">
        <f t="shared" ca="1" si="176"/>
        <v>93105</v>
      </c>
      <c r="N282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282" s="3" t="str">
        <f t="shared" si="178"/>
        <v>995,995,995,747,747,747,226,226,226,226,226,226,226,226,226,226,224,224,224,224,224,224,224,224,28,28,28,28,28,28,28,28,28,28,28,28,28,28,28,28,28,28,5,5,5,5,5,5</v>
      </c>
      <c r="P282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82" s="3" t="str">
        <f>IF(D282="坦克碎片",VLOOKUP(C282,道具信息!$N$2:$O$291,2,FALSE)&amp;"碎片",VLOOKUP(C282,道具信息!$N$2:$O$291,2,FALSE))</f>
        <v>T3部件</v>
      </c>
      <c r="R282" s="3">
        <f t="shared" si="182"/>
        <v>90</v>
      </c>
      <c r="S282" s="11">
        <f t="shared" si="183"/>
        <v>8.9999999999999993E-3</v>
      </c>
      <c r="T282" s="3" t="str">
        <f>VLOOKUP(Q282,道具信息!$Q$3:$S$20,2,FALSE)</f>
        <v>CHEST_ITEM_TYPE_T3_PART</v>
      </c>
      <c r="U282" s="3" t="str">
        <f>IF(COUNTIF(U$235:U281,T282)=0,T282,"")</f>
        <v/>
      </c>
      <c r="V282" s="3" t="str">
        <f t="shared" si="166"/>
        <v>CHEST_ITEM_TYPE_T3_SHARD,CHEST_ITEM_TYPE_T1_PART,CHEST_ITEM_TYPE_T2_PART,CHEST_ITEM_TYPE_T3_PART</v>
      </c>
      <c r="W282" s="13" t="str">
        <f t="shared" si="167"/>
        <v/>
      </c>
      <c r="X282" s="3" t="str">
        <f t="shared" si="168"/>
        <v/>
      </c>
      <c r="Y282" s="3" t="str">
        <f t="shared" si="169"/>
        <v>52.9%,41.0%,5.1%,0.9%</v>
      </c>
    </row>
    <row r="283" spans="2:25" x14ac:dyDescent="0.3">
      <c r="B283" s="2">
        <f>数据源!K315</f>
        <v>7</v>
      </c>
      <c r="C283" s="2" t="str">
        <f>数据源!L315</f>
        <v>T3HP1</v>
      </c>
      <c r="D283" s="2" t="str">
        <f>数据源!M315</f>
        <v>部件</v>
      </c>
      <c r="E283" s="2">
        <f>数据源!N315</f>
        <v>478.79999999999995</v>
      </c>
      <c r="F283" s="2">
        <f>数据源!O315</f>
        <v>1</v>
      </c>
      <c r="G283" s="2">
        <f>数据源!P315</f>
        <v>4.5999999999999999E-3</v>
      </c>
      <c r="H283" s="2">
        <f>数据源!Q315</f>
        <v>4.8036758563074354E-4</v>
      </c>
      <c r="I283" s="2">
        <f>数据源!R315</f>
        <v>5</v>
      </c>
      <c r="J283" s="3">
        <f>ROUNDUP(IF(F283&gt;1,F283-ROUNDDOWN(SQRT(F283),0),F283),0)</f>
        <v>1</v>
      </c>
      <c r="K283" s="3">
        <f>F283*2-J283</f>
        <v>1</v>
      </c>
      <c r="L283" s="3" t="str">
        <f t="shared" si="175"/>
        <v>部件</v>
      </c>
      <c r="M283" s="3">
        <f t="shared" ca="1" si="176"/>
        <v>93201</v>
      </c>
      <c r="N283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283" s="3" t="str">
        <f t="shared" si="178"/>
        <v>995,995,995,747,747,747,226,226,226,226,226,226,226,226,226,226,224,224,224,224,224,224,224,224,28,28,28,28,28,28,28,28,28,28,28,28,28,28,28,28,28,28,5,5,5,5,5,5,5</v>
      </c>
      <c r="P283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83" s="3" t="str">
        <f>IF(D283="坦克碎片",VLOOKUP(C283,道具信息!$N$2:$O$291,2,FALSE)&amp;"碎片",VLOOKUP(C283,道具信息!$N$2:$O$291,2,FALSE))</f>
        <v>T3部件</v>
      </c>
      <c r="R283" s="3">
        <f t="shared" si="182"/>
        <v>90</v>
      </c>
      <c r="S283" s="11">
        <f t="shared" si="183"/>
        <v>8.9999999999999993E-3</v>
      </c>
      <c r="T283" s="3" t="str">
        <f>VLOOKUP(Q283,道具信息!$Q$3:$S$20,2,FALSE)</f>
        <v>CHEST_ITEM_TYPE_T3_PART</v>
      </c>
      <c r="U283" s="3" t="str">
        <f>IF(COUNTIF(U$235:U282,T283)=0,T283,"")</f>
        <v/>
      </c>
      <c r="V283" s="3" t="str">
        <f t="shared" si="166"/>
        <v>CHEST_ITEM_TYPE_T3_SHARD,CHEST_ITEM_TYPE_T1_PART,CHEST_ITEM_TYPE_T2_PART,CHEST_ITEM_TYPE_T3_PART</v>
      </c>
      <c r="W283" s="13" t="str">
        <f t="shared" si="167"/>
        <v/>
      </c>
      <c r="X283" s="3" t="str">
        <f t="shared" si="168"/>
        <v/>
      </c>
      <c r="Y283" s="3" t="str">
        <f t="shared" si="169"/>
        <v>52.9%,41.0%,5.1%,0.9%</v>
      </c>
    </row>
    <row r="284" spans="2:25" x14ac:dyDescent="0.3">
      <c r="B284" s="2">
        <f>数据源!K316</f>
        <v>7</v>
      </c>
      <c r="C284" s="2" t="str">
        <f>数据源!L316</f>
        <v>T3HP3</v>
      </c>
      <c r="D284" s="2" t="str">
        <f>数据源!M316</f>
        <v>部件</v>
      </c>
      <c r="E284" s="2">
        <f>数据源!N316</f>
        <v>478.79999999999995</v>
      </c>
      <c r="F284" s="2">
        <f>数据源!O316</f>
        <v>1</v>
      </c>
      <c r="G284" s="2">
        <f>数据源!P316</f>
        <v>4.5999999999999999E-3</v>
      </c>
      <c r="H284" s="2">
        <f>数据源!Q316</f>
        <v>4.8036758563074354E-4</v>
      </c>
      <c r="I284" s="2">
        <f>数据源!R316</f>
        <v>5</v>
      </c>
      <c r="J284" s="3">
        <f t="shared" ref="J284:J294" si="186">ROUNDUP(IF(F284&gt;1,F284-ROUNDDOWN(SQRT(F284),0),F284),0)</f>
        <v>1</v>
      </c>
      <c r="K284" s="3">
        <f t="shared" ref="K284:K294" si="187">F284*2-J284</f>
        <v>1</v>
      </c>
      <c r="L284" s="3" t="str">
        <f t="shared" si="175"/>
        <v>部件</v>
      </c>
      <c r="M284" s="3">
        <f t="shared" ca="1" si="176"/>
        <v>93203</v>
      </c>
      <c r="N284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284" s="3" t="str">
        <f t="shared" si="178"/>
        <v>995,995,995,747,747,747,226,226,226,226,226,226,226,226,226,226,224,224,224,224,224,224,224,224,28,28,28,28,28,28,28,28,28,28,28,28,28,28,28,28,28,28,5,5,5,5,5,5,5,5</v>
      </c>
      <c r="P284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84" s="3" t="str">
        <f>IF(D284="坦克碎片",VLOOKUP(C284,道具信息!$N$2:$O$291,2,FALSE)&amp;"碎片",VLOOKUP(C284,道具信息!$N$2:$O$291,2,FALSE))</f>
        <v>T3部件</v>
      </c>
      <c r="R284" s="3">
        <f t="shared" si="182"/>
        <v>90</v>
      </c>
      <c r="S284" s="11">
        <f t="shared" si="183"/>
        <v>8.9999999999999993E-3</v>
      </c>
      <c r="T284" s="3" t="str">
        <f>VLOOKUP(Q284,道具信息!$Q$3:$S$20,2,FALSE)</f>
        <v>CHEST_ITEM_TYPE_T3_PART</v>
      </c>
      <c r="U284" s="3" t="str">
        <f>IF(COUNTIF(U$235:U283,T284)=0,T284,"")</f>
        <v/>
      </c>
      <c r="V284" s="3" t="str">
        <f t="shared" si="166"/>
        <v>CHEST_ITEM_TYPE_T3_SHARD,CHEST_ITEM_TYPE_T1_PART,CHEST_ITEM_TYPE_T2_PART,CHEST_ITEM_TYPE_T3_PART</v>
      </c>
      <c r="W284" s="13" t="str">
        <f t="shared" si="167"/>
        <v/>
      </c>
      <c r="X284" s="3" t="str">
        <f t="shared" si="168"/>
        <v/>
      </c>
      <c r="Y284" s="3" t="str">
        <f t="shared" si="169"/>
        <v>52.9%,41.0%,5.1%,0.9%</v>
      </c>
    </row>
    <row r="285" spans="2:25" x14ac:dyDescent="0.3">
      <c r="B285" s="2">
        <f>数据源!K317</f>
        <v>7</v>
      </c>
      <c r="C285" s="2" t="str">
        <f>数据源!L317</f>
        <v>T3HP5</v>
      </c>
      <c r="D285" s="2" t="str">
        <f>数据源!M317</f>
        <v>部件</v>
      </c>
      <c r="E285" s="2">
        <f>数据源!N317</f>
        <v>478.79999999999995</v>
      </c>
      <c r="F285" s="2">
        <f>数据源!O317</f>
        <v>1</v>
      </c>
      <c r="G285" s="2">
        <f>数据源!P317</f>
        <v>4.5999999999999999E-3</v>
      </c>
      <c r="H285" s="2">
        <f>数据源!Q317</f>
        <v>4.8036758563074354E-4</v>
      </c>
      <c r="I285" s="2">
        <f>数据源!R317</f>
        <v>5</v>
      </c>
      <c r="J285" s="3">
        <f t="shared" si="186"/>
        <v>1</v>
      </c>
      <c r="K285" s="3">
        <f t="shared" si="187"/>
        <v>1</v>
      </c>
      <c r="L285" s="3" t="str">
        <f t="shared" si="175"/>
        <v>部件</v>
      </c>
      <c r="M285" s="3">
        <f t="shared" ca="1" si="176"/>
        <v>93205</v>
      </c>
      <c r="N285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285" s="3" t="str">
        <f t="shared" si="178"/>
        <v>995,995,995,747,747,747,226,226,226,226,226,226,226,226,226,226,224,224,224,224,224,224,224,224,28,28,28,28,28,28,28,28,28,28,28,28,28,28,28,28,28,28,5,5,5,5,5,5,5,5,5</v>
      </c>
      <c r="P285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85" s="3" t="str">
        <f>IF(D285="坦克碎片",VLOOKUP(C285,道具信息!$N$2:$O$291,2,FALSE)&amp;"碎片",VLOOKUP(C285,道具信息!$N$2:$O$291,2,FALSE))</f>
        <v>T3部件</v>
      </c>
      <c r="R285" s="3">
        <f t="shared" si="182"/>
        <v>90</v>
      </c>
      <c r="S285" s="11">
        <f t="shared" si="183"/>
        <v>8.9999999999999993E-3</v>
      </c>
      <c r="T285" s="3" t="str">
        <f>VLOOKUP(Q285,道具信息!$Q$3:$S$20,2,FALSE)</f>
        <v>CHEST_ITEM_TYPE_T3_PART</v>
      </c>
      <c r="U285" s="3" t="str">
        <f>IF(COUNTIF(U$235:U284,T285)=0,T285,"")</f>
        <v/>
      </c>
      <c r="V285" s="3" t="str">
        <f t="shared" si="166"/>
        <v>CHEST_ITEM_TYPE_T3_SHARD,CHEST_ITEM_TYPE_T1_PART,CHEST_ITEM_TYPE_T2_PART,CHEST_ITEM_TYPE_T3_PART</v>
      </c>
      <c r="W285" s="13" t="str">
        <f t="shared" si="167"/>
        <v/>
      </c>
      <c r="X285" s="3" t="str">
        <f t="shared" si="168"/>
        <v/>
      </c>
      <c r="Y285" s="3" t="str">
        <f t="shared" si="169"/>
        <v>52.9%,41.0%,5.1%,0.9%</v>
      </c>
    </row>
    <row r="286" spans="2:25" x14ac:dyDescent="0.3">
      <c r="B286" s="2">
        <f>数据源!K318</f>
        <v>7</v>
      </c>
      <c r="C286" s="2" t="str">
        <f>数据源!L318</f>
        <v>T3LP2</v>
      </c>
      <c r="D286" s="2" t="str">
        <f>数据源!M318</f>
        <v>部件</v>
      </c>
      <c r="E286" s="2">
        <f>数据源!N318</f>
        <v>478.79999999999995</v>
      </c>
      <c r="F286" s="2">
        <f>数据源!O318</f>
        <v>1</v>
      </c>
      <c r="G286" s="2">
        <f>数据源!P318</f>
        <v>4.5999999999999999E-3</v>
      </c>
      <c r="H286" s="2">
        <f>数据源!Q318</f>
        <v>4.8036758563074354E-4</v>
      </c>
      <c r="I286" s="2">
        <f>数据源!R318</f>
        <v>5</v>
      </c>
      <c r="J286" s="3">
        <f t="shared" si="186"/>
        <v>1</v>
      </c>
      <c r="K286" s="3">
        <f t="shared" si="187"/>
        <v>1</v>
      </c>
      <c r="L286" s="3" t="str">
        <f t="shared" si="175"/>
        <v>部件</v>
      </c>
      <c r="M286" s="3">
        <f t="shared" ca="1" si="176"/>
        <v>93002</v>
      </c>
      <c r="N286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286" s="3" t="str">
        <f t="shared" si="178"/>
        <v>995,995,995,747,747,747,226,226,226,226,226,226,226,226,226,226,224,224,224,224,224,224,224,224,28,28,28,28,28,28,28,28,28,28,28,28,28,28,28,28,28,28,5,5,5,5,5,5,5,5,5,5</v>
      </c>
      <c r="P286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86" s="3" t="str">
        <f>IF(D286="坦克碎片",VLOOKUP(C286,道具信息!$N$2:$O$291,2,FALSE)&amp;"碎片",VLOOKUP(C286,道具信息!$N$2:$O$291,2,FALSE))</f>
        <v>T3部件</v>
      </c>
      <c r="R286" s="3">
        <f t="shared" si="182"/>
        <v>90</v>
      </c>
      <c r="S286" s="11">
        <f t="shared" si="183"/>
        <v>8.9999999999999993E-3</v>
      </c>
      <c r="T286" s="3" t="str">
        <f>VLOOKUP(Q286,道具信息!$Q$3:$S$20,2,FALSE)</f>
        <v>CHEST_ITEM_TYPE_T3_PART</v>
      </c>
      <c r="U286" s="3" t="str">
        <f>IF(COUNTIF(U$235:U285,T286)=0,T286,"")</f>
        <v/>
      </c>
      <c r="V286" s="3" t="str">
        <f t="shared" si="166"/>
        <v>CHEST_ITEM_TYPE_T3_SHARD,CHEST_ITEM_TYPE_T1_PART,CHEST_ITEM_TYPE_T2_PART,CHEST_ITEM_TYPE_T3_PART</v>
      </c>
      <c r="W286" s="13" t="str">
        <f t="shared" si="167"/>
        <v/>
      </c>
      <c r="X286" s="3" t="str">
        <f t="shared" si="168"/>
        <v/>
      </c>
      <c r="Y286" s="3" t="str">
        <f t="shared" si="169"/>
        <v>52.9%,41.0%,5.1%,0.9%</v>
      </c>
    </row>
    <row r="287" spans="2:25" x14ac:dyDescent="0.3">
      <c r="B287" s="2">
        <f>数据源!K319</f>
        <v>7</v>
      </c>
      <c r="C287" s="2" t="str">
        <f>数据源!L319</f>
        <v>T3LP4</v>
      </c>
      <c r="D287" s="2" t="str">
        <f>数据源!M319</f>
        <v>部件</v>
      </c>
      <c r="E287" s="2">
        <f>数据源!N319</f>
        <v>478.79999999999995</v>
      </c>
      <c r="F287" s="2">
        <f>数据源!O319</f>
        <v>1</v>
      </c>
      <c r="G287" s="2">
        <f>数据源!P319</f>
        <v>4.5999999999999999E-3</v>
      </c>
      <c r="H287" s="2">
        <f>数据源!Q319</f>
        <v>4.8036758563074354E-4</v>
      </c>
      <c r="I287" s="2">
        <f>数据源!R319</f>
        <v>5</v>
      </c>
      <c r="J287" s="3">
        <f t="shared" si="186"/>
        <v>1</v>
      </c>
      <c r="K287" s="3">
        <f t="shared" si="187"/>
        <v>1</v>
      </c>
      <c r="L287" s="3" t="str">
        <f t="shared" si="175"/>
        <v>部件</v>
      </c>
      <c r="M287" s="3">
        <f t="shared" ca="1" si="176"/>
        <v>93004</v>
      </c>
      <c r="N287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287" s="3" t="str">
        <f t="shared" si="178"/>
        <v>995,995,995,747,747,747,226,226,226,226,226,226,226,226,226,226,224,224,224,224,224,224,224,224,28,28,28,28,28,28,28,28,28,28,28,28,28,28,28,28,28,28,5,5,5,5,5,5,5,5,5,5,5</v>
      </c>
      <c r="P287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87" s="3" t="str">
        <f>IF(D287="坦克碎片",VLOOKUP(C287,道具信息!$N$2:$O$291,2,FALSE)&amp;"碎片",VLOOKUP(C287,道具信息!$N$2:$O$291,2,FALSE))</f>
        <v>T3部件</v>
      </c>
      <c r="R287" s="3">
        <f t="shared" si="182"/>
        <v>90</v>
      </c>
      <c r="S287" s="11">
        <f t="shared" si="183"/>
        <v>8.9999999999999993E-3</v>
      </c>
      <c r="T287" s="3" t="str">
        <f>VLOOKUP(Q287,道具信息!$Q$3:$S$20,2,FALSE)</f>
        <v>CHEST_ITEM_TYPE_T3_PART</v>
      </c>
      <c r="U287" s="3" t="str">
        <f>IF(COUNTIF(U$235:U286,T287)=0,T287,"")</f>
        <v/>
      </c>
      <c r="V287" s="3" t="str">
        <f t="shared" si="166"/>
        <v>CHEST_ITEM_TYPE_T3_SHARD,CHEST_ITEM_TYPE_T1_PART,CHEST_ITEM_TYPE_T2_PART,CHEST_ITEM_TYPE_T3_PART</v>
      </c>
      <c r="W287" s="13" t="str">
        <f t="shared" si="167"/>
        <v/>
      </c>
      <c r="X287" s="3" t="str">
        <f t="shared" si="168"/>
        <v/>
      </c>
      <c r="Y287" s="3" t="str">
        <f t="shared" si="169"/>
        <v>52.9%,41.0%,5.1%,0.9%</v>
      </c>
    </row>
    <row r="288" spans="2:25" x14ac:dyDescent="0.3">
      <c r="B288" s="2">
        <f>数据源!K320</f>
        <v>7</v>
      </c>
      <c r="C288" s="2" t="str">
        <f>数据源!L320</f>
        <v>T3LP6</v>
      </c>
      <c r="D288" s="2" t="str">
        <f>数据源!M320</f>
        <v>部件</v>
      </c>
      <c r="E288" s="2">
        <f>数据源!N320</f>
        <v>478.79999999999995</v>
      </c>
      <c r="F288" s="2">
        <f>数据源!O320</f>
        <v>1</v>
      </c>
      <c r="G288" s="2">
        <f>数据源!P320</f>
        <v>4.5999999999999999E-3</v>
      </c>
      <c r="H288" s="2">
        <f>数据源!Q320</f>
        <v>4.8036758563074354E-4</v>
      </c>
      <c r="I288" s="2">
        <f>数据源!R320</f>
        <v>5</v>
      </c>
      <c r="J288" s="3">
        <f t="shared" si="186"/>
        <v>1</v>
      </c>
      <c r="K288" s="3">
        <f t="shared" si="187"/>
        <v>1</v>
      </c>
      <c r="L288" s="3" t="str">
        <f t="shared" si="175"/>
        <v>部件</v>
      </c>
      <c r="M288" s="3">
        <f t="shared" ca="1" si="176"/>
        <v>93006</v>
      </c>
      <c r="N288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288" s="3" t="str">
        <f t="shared" si="178"/>
        <v>995,995,995,747,747,747,226,226,226,226,226,226,226,226,226,226,224,224,224,224,224,224,224,224,28,28,28,28,28,28,28,28,28,28,28,28,28,28,28,28,28,28,5,5,5,5,5,5,5,5,5,5,5,5</v>
      </c>
      <c r="P288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88" s="3" t="str">
        <f>IF(D288="坦克碎片",VLOOKUP(C288,道具信息!$N$2:$O$291,2,FALSE)&amp;"碎片",VLOOKUP(C288,道具信息!$N$2:$O$291,2,FALSE))</f>
        <v>T3部件</v>
      </c>
      <c r="R288" s="3">
        <f t="shared" si="182"/>
        <v>90</v>
      </c>
      <c r="S288" s="11">
        <f t="shared" si="183"/>
        <v>8.9999999999999993E-3</v>
      </c>
      <c r="T288" s="3" t="str">
        <f>VLOOKUP(Q288,道具信息!$Q$3:$S$20,2,FALSE)</f>
        <v>CHEST_ITEM_TYPE_T3_PART</v>
      </c>
      <c r="U288" s="3" t="str">
        <f>IF(COUNTIF(U$235:U287,T288)=0,T288,"")</f>
        <v/>
      </c>
      <c r="V288" s="3" t="str">
        <f t="shared" si="166"/>
        <v>CHEST_ITEM_TYPE_T3_SHARD,CHEST_ITEM_TYPE_T1_PART,CHEST_ITEM_TYPE_T2_PART,CHEST_ITEM_TYPE_T3_PART</v>
      </c>
      <c r="W288" s="13" t="str">
        <f t="shared" si="167"/>
        <v/>
      </c>
      <c r="X288" s="3" t="str">
        <f t="shared" si="168"/>
        <v/>
      </c>
      <c r="Y288" s="3" t="str">
        <f t="shared" si="169"/>
        <v>52.9%,41.0%,5.1%,0.9%</v>
      </c>
    </row>
    <row r="289" spans="2:25" x14ac:dyDescent="0.3">
      <c r="B289" s="2">
        <f>数据源!K321</f>
        <v>7</v>
      </c>
      <c r="C289" s="2" t="str">
        <f>数据源!L321</f>
        <v>T3MP2</v>
      </c>
      <c r="D289" s="2" t="str">
        <f>数据源!M321</f>
        <v>部件</v>
      </c>
      <c r="E289" s="2">
        <f>数据源!N321</f>
        <v>478.79999999999995</v>
      </c>
      <c r="F289" s="2">
        <f>数据源!O321</f>
        <v>1</v>
      </c>
      <c r="G289" s="2">
        <f>数据源!P321</f>
        <v>4.5999999999999999E-3</v>
      </c>
      <c r="H289" s="2">
        <f>数据源!Q321</f>
        <v>4.8036758563074354E-4</v>
      </c>
      <c r="I289" s="2">
        <f>数据源!R321</f>
        <v>5</v>
      </c>
      <c r="J289" s="3">
        <f t="shared" si="186"/>
        <v>1</v>
      </c>
      <c r="K289" s="3">
        <f t="shared" si="187"/>
        <v>1</v>
      </c>
      <c r="L289" s="3" t="str">
        <f t="shared" si="175"/>
        <v>部件</v>
      </c>
      <c r="M289" s="3">
        <f t="shared" ca="1" si="176"/>
        <v>93102</v>
      </c>
      <c r="N289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289" s="3" t="str">
        <f t="shared" si="178"/>
        <v>995,995,995,747,747,747,226,226,226,226,226,226,226,226,226,226,224,224,224,224,224,224,224,224,28,28,28,28,28,28,28,28,28,28,28,28,28,28,28,28,28,28,5,5,5,5,5,5,5,5,5,5,5,5,5</v>
      </c>
      <c r="P289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89" s="3" t="str">
        <f>IF(D289="坦克碎片",VLOOKUP(C289,道具信息!$N$2:$O$291,2,FALSE)&amp;"碎片",VLOOKUP(C289,道具信息!$N$2:$O$291,2,FALSE))</f>
        <v>T3部件</v>
      </c>
      <c r="R289" s="3">
        <f t="shared" si="182"/>
        <v>90</v>
      </c>
      <c r="S289" s="11">
        <f t="shared" si="183"/>
        <v>8.9999999999999993E-3</v>
      </c>
      <c r="T289" s="3" t="str">
        <f>VLOOKUP(Q289,道具信息!$Q$3:$S$20,2,FALSE)</f>
        <v>CHEST_ITEM_TYPE_T3_PART</v>
      </c>
      <c r="U289" s="3" t="str">
        <f>IF(COUNTIF(U$235:U288,T289)=0,T289,"")</f>
        <v/>
      </c>
      <c r="V289" s="3" t="str">
        <f t="shared" si="166"/>
        <v>CHEST_ITEM_TYPE_T3_SHARD,CHEST_ITEM_TYPE_T1_PART,CHEST_ITEM_TYPE_T2_PART,CHEST_ITEM_TYPE_T3_PART</v>
      </c>
      <c r="W289" s="13" t="str">
        <f t="shared" si="167"/>
        <v/>
      </c>
      <c r="X289" s="3" t="str">
        <f t="shared" si="168"/>
        <v/>
      </c>
      <c r="Y289" s="3" t="str">
        <f t="shared" si="169"/>
        <v>52.9%,41.0%,5.1%,0.9%</v>
      </c>
    </row>
    <row r="290" spans="2:25" x14ac:dyDescent="0.3">
      <c r="B290" s="2">
        <f>数据源!K322</f>
        <v>7</v>
      </c>
      <c r="C290" s="2" t="str">
        <f>数据源!L322</f>
        <v>T3MP4</v>
      </c>
      <c r="D290" s="2" t="str">
        <f>数据源!M322</f>
        <v>部件</v>
      </c>
      <c r="E290" s="2">
        <f>数据源!N322</f>
        <v>478.79999999999995</v>
      </c>
      <c r="F290" s="2">
        <f>数据源!O322</f>
        <v>1</v>
      </c>
      <c r="G290" s="2">
        <f>数据源!P322</f>
        <v>4.5999999999999999E-3</v>
      </c>
      <c r="H290" s="2">
        <f>数据源!Q322</f>
        <v>4.8036758563074354E-4</v>
      </c>
      <c r="I290" s="2">
        <f>数据源!R322</f>
        <v>5</v>
      </c>
      <c r="J290" s="3">
        <f t="shared" si="186"/>
        <v>1</v>
      </c>
      <c r="K290" s="3">
        <f t="shared" si="187"/>
        <v>1</v>
      </c>
      <c r="L290" s="3" t="str">
        <f t="shared" ref="L290:L294" si="188">RIGHT(D290,2)</f>
        <v>部件</v>
      </c>
      <c r="M290" s="3">
        <f t="shared" ref="M290:M294" ca="1" si="189">IF(OR(L290="坦克",L290="碎片"),VLOOKUP(C290,INDIRECT("坦克ID"),MATCH(L290&amp;"ID",INDIRECT("坦克标头"),0),FALSE),VLOOKUP(C290,INDIRECT(L290&amp;"ID"),2,FALSE))</f>
        <v>93104</v>
      </c>
      <c r="N290" s="3" t="str">
        <f t="shared" ref="N290:N294" ca="1" si="190">N289&amp;","&amp;M290</f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290" s="3" t="str">
        <f t="shared" ref="O290:O294" si="191">O289&amp;","&amp;I290</f>
        <v>995,995,995,747,747,747,226,226,226,226,226,226,226,226,226,226,224,224,224,224,224,224,224,224,28,28,28,28,28,28,28,28,28,28,28,28,28,28,28,28,28,28,5,5,5,5,5,5,5,5,5,5,5,5,5,5</v>
      </c>
      <c r="P290" s="1" t="str">
        <f t="shared" ref="P290:P294" si="192">P289&amp;","&amp;"("&amp;J290&amp;","&amp;K290&amp;")"</f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90" s="3" t="str">
        <f>IF(D290="坦克碎片",VLOOKUP(C290,道具信息!$N$2:$O$291,2,FALSE)&amp;"碎片",VLOOKUP(C290,道具信息!$N$2:$O$291,2,FALSE))</f>
        <v>T3部件</v>
      </c>
      <c r="R290" s="3">
        <f t="shared" si="182"/>
        <v>90</v>
      </c>
      <c r="S290" s="11">
        <f t="shared" si="183"/>
        <v>8.9999999999999993E-3</v>
      </c>
      <c r="T290" s="3" t="str">
        <f>VLOOKUP(Q290,道具信息!$Q$3:$S$20,2,FALSE)</f>
        <v>CHEST_ITEM_TYPE_T3_PART</v>
      </c>
      <c r="U290" s="3" t="str">
        <f>IF(COUNTIF(U$235:U289,T290)=0,T290,"")</f>
        <v/>
      </c>
      <c r="V290" s="3" t="str">
        <f t="shared" si="166"/>
        <v>CHEST_ITEM_TYPE_T3_SHARD,CHEST_ITEM_TYPE_T1_PART,CHEST_ITEM_TYPE_T2_PART,CHEST_ITEM_TYPE_T3_PART</v>
      </c>
      <c r="W290" s="13" t="str">
        <f t="shared" si="167"/>
        <v/>
      </c>
      <c r="X290" s="3" t="str">
        <f t="shared" si="168"/>
        <v/>
      </c>
      <c r="Y290" s="3" t="str">
        <f t="shared" si="169"/>
        <v>52.9%,41.0%,5.1%,0.9%</v>
      </c>
    </row>
    <row r="291" spans="2:25" x14ac:dyDescent="0.3">
      <c r="B291" s="2">
        <f>数据源!K323</f>
        <v>7</v>
      </c>
      <c r="C291" s="2" t="str">
        <f>数据源!L323</f>
        <v>T3MP6</v>
      </c>
      <c r="D291" s="2" t="str">
        <f>数据源!M323</f>
        <v>部件</v>
      </c>
      <c r="E291" s="2">
        <f>数据源!N323</f>
        <v>478.79999999999995</v>
      </c>
      <c r="F291" s="2">
        <f>数据源!O323</f>
        <v>1</v>
      </c>
      <c r="G291" s="2">
        <f>数据源!P323</f>
        <v>4.5999999999999999E-3</v>
      </c>
      <c r="H291" s="2">
        <f>数据源!Q323</f>
        <v>4.8036758563074354E-4</v>
      </c>
      <c r="I291" s="2">
        <f>数据源!R323</f>
        <v>5</v>
      </c>
      <c r="J291" s="3">
        <f t="shared" si="186"/>
        <v>1</v>
      </c>
      <c r="K291" s="3">
        <f t="shared" si="187"/>
        <v>1</v>
      </c>
      <c r="L291" s="3" t="str">
        <f t="shared" si="188"/>
        <v>部件</v>
      </c>
      <c r="M291" s="3">
        <f t="shared" ca="1" si="189"/>
        <v>93106</v>
      </c>
      <c r="N291" s="3" t="str">
        <f t="shared" ca="1" si="190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291" s="3" t="str">
        <f t="shared" si="191"/>
        <v>995,995,995,747,747,747,226,226,226,226,226,226,226,226,226,226,224,224,224,224,224,224,224,224,28,28,28,28,28,28,28,28,28,28,28,28,28,28,28,28,28,28,5,5,5,5,5,5,5,5,5,5,5,5,5,5,5</v>
      </c>
      <c r="P291" s="1" t="str">
        <f t="shared" si="192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91" s="3" t="str">
        <f>IF(D291="坦克碎片",VLOOKUP(C291,道具信息!$N$2:$O$291,2,FALSE)&amp;"碎片",VLOOKUP(C291,道具信息!$N$2:$O$291,2,FALSE))</f>
        <v>T3部件</v>
      </c>
      <c r="R291" s="3">
        <f t="shared" si="182"/>
        <v>90</v>
      </c>
      <c r="S291" s="11">
        <f t="shared" si="183"/>
        <v>8.9999999999999993E-3</v>
      </c>
      <c r="T291" s="3" t="str">
        <f>VLOOKUP(Q291,道具信息!$Q$3:$S$20,2,FALSE)</f>
        <v>CHEST_ITEM_TYPE_T3_PART</v>
      </c>
      <c r="U291" s="3" t="str">
        <f>IF(COUNTIF(U$235:U290,T291)=0,T291,"")</f>
        <v/>
      </c>
      <c r="V291" s="3" t="str">
        <f t="shared" si="166"/>
        <v>CHEST_ITEM_TYPE_T3_SHARD,CHEST_ITEM_TYPE_T1_PART,CHEST_ITEM_TYPE_T2_PART,CHEST_ITEM_TYPE_T3_PART</v>
      </c>
      <c r="W291" s="13" t="str">
        <f t="shared" si="167"/>
        <v/>
      </c>
      <c r="X291" s="3" t="str">
        <f t="shared" si="168"/>
        <v/>
      </c>
      <c r="Y291" s="3" t="str">
        <f t="shared" si="169"/>
        <v>52.9%,41.0%,5.1%,0.9%</v>
      </c>
    </row>
    <row r="292" spans="2:25" x14ac:dyDescent="0.3">
      <c r="B292" s="2">
        <f>数据源!K324</f>
        <v>7</v>
      </c>
      <c r="C292" s="2" t="str">
        <f>数据源!L324</f>
        <v>T3HP2</v>
      </c>
      <c r="D292" s="2" t="str">
        <f>数据源!M324</f>
        <v>部件</v>
      </c>
      <c r="E292" s="2">
        <f>数据源!N324</f>
        <v>478.79999999999995</v>
      </c>
      <c r="F292" s="2">
        <f>数据源!O324</f>
        <v>1</v>
      </c>
      <c r="G292" s="2">
        <f>数据源!P324</f>
        <v>4.5999999999999999E-3</v>
      </c>
      <c r="H292" s="2">
        <f>数据源!Q324</f>
        <v>4.8036758563074354E-4</v>
      </c>
      <c r="I292" s="2">
        <f>数据源!R324</f>
        <v>5</v>
      </c>
      <c r="J292" s="3">
        <f t="shared" si="186"/>
        <v>1</v>
      </c>
      <c r="K292" s="3">
        <f t="shared" si="187"/>
        <v>1</v>
      </c>
      <c r="L292" s="3" t="str">
        <f t="shared" si="188"/>
        <v>部件</v>
      </c>
      <c r="M292" s="3">
        <f t="shared" ca="1" si="189"/>
        <v>93202</v>
      </c>
      <c r="N292" s="3" t="str">
        <f t="shared" ca="1" si="190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292" s="3" t="str">
        <f t="shared" si="191"/>
        <v>995,995,995,747,747,747,226,226,226,226,226,226,226,226,226,226,224,224,224,224,224,224,224,224,28,28,28,28,28,28,28,28,28,28,28,28,28,28,28,28,28,28,5,5,5,5,5,5,5,5,5,5,5,5,5,5,5,5</v>
      </c>
      <c r="P292" s="1" t="str">
        <f t="shared" si="192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92" s="3" t="str">
        <f>IF(D292="坦克碎片",VLOOKUP(C292,道具信息!$N$2:$O$291,2,FALSE)&amp;"碎片",VLOOKUP(C292,道具信息!$N$2:$O$291,2,FALSE))</f>
        <v>T3部件</v>
      </c>
      <c r="R292" s="3">
        <f t="shared" si="182"/>
        <v>90</v>
      </c>
      <c r="S292" s="11">
        <f t="shared" si="183"/>
        <v>8.9999999999999993E-3</v>
      </c>
      <c r="T292" s="3" t="str">
        <f>VLOOKUP(Q292,道具信息!$Q$3:$S$20,2,FALSE)</f>
        <v>CHEST_ITEM_TYPE_T3_PART</v>
      </c>
      <c r="U292" s="3" t="str">
        <f>IF(COUNTIF(U$235:U291,T292)=0,T292,"")</f>
        <v/>
      </c>
      <c r="V292" s="3" t="str">
        <f t="shared" si="166"/>
        <v>CHEST_ITEM_TYPE_T3_SHARD,CHEST_ITEM_TYPE_T1_PART,CHEST_ITEM_TYPE_T2_PART,CHEST_ITEM_TYPE_T3_PART</v>
      </c>
      <c r="W292" s="13" t="str">
        <f t="shared" si="167"/>
        <v/>
      </c>
      <c r="X292" s="3" t="str">
        <f t="shared" si="168"/>
        <v/>
      </c>
      <c r="Y292" s="3" t="str">
        <f t="shared" si="169"/>
        <v>52.9%,41.0%,5.1%,0.9%</v>
      </c>
    </row>
    <row r="293" spans="2:25" x14ac:dyDescent="0.3">
      <c r="B293" s="2">
        <f>数据源!K325</f>
        <v>7</v>
      </c>
      <c r="C293" s="2" t="str">
        <f>数据源!L325</f>
        <v>T3HP4</v>
      </c>
      <c r="D293" s="2" t="str">
        <f>数据源!M325</f>
        <v>部件</v>
      </c>
      <c r="E293" s="2">
        <f>数据源!N325</f>
        <v>478.79999999999995</v>
      </c>
      <c r="F293" s="2">
        <f>数据源!O325</f>
        <v>1</v>
      </c>
      <c r="G293" s="2">
        <f>数据源!P325</f>
        <v>4.5999999999999999E-3</v>
      </c>
      <c r="H293" s="2">
        <f>数据源!Q325</f>
        <v>4.8036758563074354E-4</v>
      </c>
      <c r="I293" s="2">
        <f>数据源!R325</f>
        <v>5</v>
      </c>
      <c r="J293" s="3">
        <f t="shared" si="186"/>
        <v>1</v>
      </c>
      <c r="K293" s="3">
        <f t="shared" si="187"/>
        <v>1</v>
      </c>
      <c r="L293" s="3" t="str">
        <f t="shared" si="188"/>
        <v>部件</v>
      </c>
      <c r="M293" s="3">
        <f t="shared" ca="1" si="189"/>
        <v>93204</v>
      </c>
      <c r="N293" s="3" t="str">
        <f t="shared" ca="1" si="190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293" s="3" t="str">
        <f t="shared" si="191"/>
        <v>995,995,995,747,747,747,226,226,226,226,226,226,226,226,226,226,224,224,224,224,224,224,224,224,28,28,28,28,28,28,28,28,28,28,28,28,28,28,28,28,28,28,5,5,5,5,5,5,5,5,5,5,5,5,5,5,5,5,5</v>
      </c>
      <c r="P293" s="1" t="str">
        <f t="shared" si="192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93" s="3" t="str">
        <f>IF(D293="坦克碎片",VLOOKUP(C293,道具信息!$N$2:$O$291,2,FALSE)&amp;"碎片",VLOOKUP(C293,道具信息!$N$2:$O$291,2,FALSE))</f>
        <v>T3部件</v>
      </c>
      <c r="R293" s="3">
        <f t="shared" si="182"/>
        <v>90</v>
      </c>
      <c r="S293" s="11">
        <f t="shared" si="183"/>
        <v>8.9999999999999993E-3</v>
      </c>
      <c r="T293" s="3" t="str">
        <f>VLOOKUP(Q293,道具信息!$Q$3:$S$20,2,FALSE)</f>
        <v>CHEST_ITEM_TYPE_T3_PART</v>
      </c>
      <c r="U293" s="3" t="str">
        <f>IF(COUNTIF(U$235:U292,T293)=0,T293,"")</f>
        <v/>
      </c>
      <c r="V293" s="3" t="str">
        <f t="shared" si="166"/>
        <v>CHEST_ITEM_TYPE_T3_SHARD,CHEST_ITEM_TYPE_T1_PART,CHEST_ITEM_TYPE_T2_PART,CHEST_ITEM_TYPE_T3_PART</v>
      </c>
      <c r="W293" s="13" t="str">
        <f t="shared" si="167"/>
        <v/>
      </c>
      <c r="X293" s="3" t="str">
        <f t="shared" si="168"/>
        <v/>
      </c>
      <c r="Y293" s="3" t="str">
        <f t="shared" si="169"/>
        <v>52.9%,41.0%,5.1%,0.9%</v>
      </c>
    </row>
    <row r="294" spans="2:25" x14ac:dyDescent="0.3">
      <c r="B294" s="2">
        <f>数据源!K326</f>
        <v>7</v>
      </c>
      <c r="C294" s="2" t="str">
        <f>数据源!L326</f>
        <v>T3HP6</v>
      </c>
      <c r="D294" s="2" t="str">
        <f>数据源!M326</f>
        <v>部件</v>
      </c>
      <c r="E294" s="2">
        <f>数据源!N326</f>
        <v>478.79999999999995</v>
      </c>
      <c r="F294" s="2">
        <f>数据源!O326</f>
        <v>1</v>
      </c>
      <c r="G294" s="2">
        <f>数据源!P326</f>
        <v>4.5999999999999999E-3</v>
      </c>
      <c r="H294" s="2">
        <f>数据源!Q326</f>
        <v>4.8036758563074354E-4</v>
      </c>
      <c r="I294" s="2">
        <f>数据源!R326</f>
        <v>5</v>
      </c>
      <c r="J294" s="3">
        <f t="shared" si="186"/>
        <v>1</v>
      </c>
      <c r="K294" s="3">
        <f t="shared" si="187"/>
        <v>1</v>
      </c>
      <c r="L294" s="3" t="str">
        <f t="shared" si="188"/>
        <v>部件</v>
      </c>
      <c r="M294" s="3">
        <f t="shared" ca="1" si="189"/>
        <v>93206</v>
      </c>
      <c r="N294" s="3" t="str">
        <f t="shared" ca="1" si="190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294" s="3" t="str">
        <f t="shared" si="191"/>
        <v>995,995,995,747,747,747,226,226,226,226,226,226,226,226,226,226,224,224,224,224,224,224,224,224,28,28,28,28,28,28,28,28,28,28,28,28,28,28,28,28,28,28,5,5,5,5,5,5,5,5,5,5,5,5,5,5,5,5,5,5</v>
      </c>
      <c r="P294" s="1" t="str">
        <f t="shared" si="192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94" s="3" t="str">
        <f>IF(D294="坦克碎片",VLOOKUP(C294,道具信息!$N$2:$O$291,2,FALSE)&amp;"碎片",VLOOKUP(C294,道具信息!$N$2:$O$291,2,FALSE))</f>
        <v>T3部件</v>
      </c>
      <c r="R294" s="3">
        <f t="shared" si="182"/>
        <v>90</v>
      </c>
      <c r="S294" s="11">
        <f t="shared" si="183"/>
        <v>8.9999999999999993E-3</v>
      </c>
      <c r="T294" s="3" t="str">
        <f>VLOOKUP(Q294,道具信息!$Q$3:$S$20,2,FALSE)</f>
        <v>CHEST_ITEM_TYPE_T3_PART</v>
      </c>
      <c r="U294" s="3" t="str">
        <f>IF(COUNTIF(U$235:U293,T294)=0,T294,"")</f>
        <v/>
      </c>
      <c r="V294" s="3" t="str">
        <f t="shared" si="166"/>
        <v>CHEST_ITEM_TYPE_T3_SHARD,CHEST_ITEM_TYPE_T1_PART,CHEST_ITEM_TYPE_T2_PART,CHEST_ITEM_TYPE_T3_PART</v>
      </c>
      <c r="W294" s="13" t="str">
        <f t="shared" si="167"/>
        <v/>
      </c>
      <c r="X294" s="3" t="str">
        <f t="shared" si="168"/>
        <v/>
      </c>
      <c r="Y294" s="3" t="str">
        <f t="shared" si="169"/>
        <v>52.9%,41.0%,5.1%,0.9%</v>
      </c>
    </row>
    <row r="295" spans="2:25" x14ac:dyDescent="0.3">
      <c r="N295" s="3" t="str">
        <f ca="1">"["&amp;N294&amp;"]"</f>
        <v>[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]</v>
      </c>
      <c r="O295" s="3" t="str">
        <f>"["&amp;O294&amp;"]"</f>
        <v>[995,995,995,747,747,747,226,226,226,226,226,226,226,226,226,226,224,224,224,224,224,224,224,224,28,28,28,28,28,28,28,28,28,28,28,28,28,28,28,28,28,28,5,5,5,5,5,5,5,5,5,5,5,5,5,5,5,5,5,5]</v>
      </c>
      <c r="P295" s="3" t="str">
        <f>"["&amp;P294&amp;"]"</f>
        <v>[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]</v>
      </c>
      <c r="V295" s="3" t="str">
        <f>"["&amp;V294&amp;"]"</f>
        <v>[CHEST_ITEM_TYPE_T3_SHARD,CHEST_ITEM_TYPE_T1_PART,CHEST_ITEM_TYPE_T2_PART,CHEST_ITEM_TYPE_T3_PART]</v>
      </c>
      <c r="Y295" s="3" t="str">
        <f>"["&amp;Y294&amp;"]"</f>
        <v>[52.9%,41.0%,5.1%,0.9%]</v>
      </c>
    </row>
    <row r="297" spans="2:25" x14ac:dyDescent="0.3">
      <c r="B297" s="2" t="str">
        <f>数据源!K329</f>
        <v>联赛等级</v>
      </c>
      <c r="C297" s="2" t="str">
        <f>数据源!L329</f>
        <v>道具名称</v>
      </c>
      <c r="D297" s="2" t="str">
        <f>数据源!M329</f>
        <v>对应大类</v>
      </c>
      <c r="E297" s="2" t="str">
        <f>数据源!N329</f>
        <v>道具价值</v>
      </c>
      <c r="F297" s="2" t="str">
        <f>数据源!O329</f>
        <v>抽取个数</v>
      </c>
      <c r="G297" s="2" t="str">
        <f>数据源!P329</f>
        <v>价值比例</v>
      </c>
      <c r="H297" s="2" t="str">
        <f>数据源!Q329</f>
        <v>产出概率</v>
      </c>
      <c r="I297" s="2" t="str">
        <f>数据源!R329</f>
        <v>权重值</v>
      </c>
      <c r="J297" s="7" t="s">
        <v>234</v>
      </c>
      <c r="K297" s="7" t="s">
        <v>235</v>
      </c>
      <c r="L297" s="3" t="s">
        <v>222</v>
      </c>
      <c r="M297" s="3" t="s">
        <v>220</v>
      </c>
      <c r="N297" s="3" t="s">
        <v>224</v>
      </c>
      <c r="O297" s="3" t="s">
        <v>225</v>
      </c>
      <c r="P297" s="3" t="s">
        <v>226</v>
      </c>
      <c r="Q297" s="8" t="s">
        <v>244</v>
      </c>
      <c r="R297" s="8" t="s">
        <v>245</v>
      </c>
      <c r="S297" s="8" t="s">
        <v>246</v>
      </c>
    </row>
    <row r="298" spans="2:25" x14ac:dyDescent="0.3">
      <c r="B298" s="2">
        <f>数据源!K330</f>
        <v>8</v>
      </c>
      <c r="C298" s="2" t="str">
        <f>数据源!L330</f>
        <v>十字军</v>
      </c>
      <c r="D298" s="2" t="str">
        <f>数据源!M330</f>
        <v>坦克碎片</v>
      </c>
      <c r="E298" s="2">
        <f>数据源!N330</f>
        <v>54.666666666666657</v>
      </c>
      <c r="F298" s="2">
        <f>数据源!O330</f>
        <v>1.5</v>
      </c>
      <c r="G298" s="2">
        <f>数据源!P330</f>
        <v>0.10219999999999999</v>
      </c>
      <c r="H298" s="2">
        <f>数据源!Q330</f>
        <v>6.2317073170731707E-2</v>
      </c>
      <c r="I298" s="2">
        <f>数据源!R330</f>
        <v>623</v>
      </c>
      <c r="J298" s="3">
        <f>ROUNDUP(IF(F298&gt;1,F298-ROUNDDOWN(SQRT(F298),0),F298),0)</f>
        <v>1</v>
      </c>
      <c r="K298" s="3">
        <f>F298*2-J298</f>
        <v>2</v>
      </c>
      <c r="L298" s="3" t="str">
        <f>RIGHT(D298,2)</f>
        <v>碎片</v>
      </c>
      <c r="M298" s="3">
        <f ca="1">IF(OR(L298="坦克",L298="碎片"),VLOOKUP(C298,INDIRECT("坦克ID"),MATCH(L298&amp;"ID",INDIRECT("坦克标头"),0),FALSE),VLOOKUP(C298,INDIRECT(L298&amp;"ID"),2,FALSE))</f>
        <v>51321</v>
      </c>
      <c r="N298" s="3">
        <f ca="1">M298</f>
        <v>51321</v>
      </c>
      <c r="O298" s="3">
        <f>I298</f>
        <v>623</v>
      </c>
      <c r="P298" s="1" t="str">
        <f>"("&amp;J298&amp;","&amp;K298&amp;")"</f>
        <v>(1,2)</v>
      </c>
      <c r="Q298" s="3" t="str">
        <f>IF(D298="坦克碎片",VLOOKUP(C298,道具信息!$N$2:$O$291,2,FALSE)&amp;"碎片",VLOOKUP(C298,道具信息!$N$2:$O$291,2,FALSE))</f>
        <v>T3坦克碎片</v>
      </c>
      <c r="R298" s="3">
        <f t="shared" ref="R298:R329" si="193">SUMIFS(I:I,Q:Q,Q298,B:B,B298)</f>
        <v>1869</v>
      </c>
      <c r="S298" s="11">
        <f t="shared" ref="S298:S329" si="194">ROUND(R298/SUMIF(B:B,B298,I:I),3)</f>
        <v>0.188</v>
      </c>
      <c r="T298" s="3" t="str">
        <f>VLOOKUP(Q298,道具信息!$Q$3:$S$20,2,FALSE)</f>
        <v>CHEST_ITEM_TYPE_T3_SHARD</v>
      </c>
      <c r="U298" s="3" t="str">
        <f>T298</f>
        <v>CHEST_ITEM_TYPE_T3_SHARD</v>
      </c>
      <c r="V298" s="3" t="str">
        <f>U298</f>
        <v>CHEST_ITEM_TYPE_T3_SHARD</v>
      </c>
      <c r="W298" s="13">
        <f>IF(U298&lt;&gt;"",ROUND(S298*100%,3),"")</f>
        <v>0.188</v>
      </c>
      <c r="X298" s="3" t="str">
        <f>TEXT(W298,"0.0%")</f>
        <v>18.8%</v>
      </c>
      <c r="Y298" s="3" t="str">
        <f>X298</f>
        <v>18.8%</v>
      </c>
    </row>
    <row r="299" spans="2:25" x14ac:dyDescent="0.3">
      <c r="B299" s="2">
        <f>数据源!K331</f>
        <v>8</v>
      </c>
      <c r="C299" s="2" t="str">
        <f>数据源!L331</f>
        <v>谢尔曼</v>
      </c>
      <c r="D299" s="2" t="str">
        <f>数据源!M331</f>
        <v>坦克碎片</v>
      </c>
      <c r="E299" s="2">
        <f>数据源!N331</f>
        <v>54.666666666666657</v>
      </c>
      <c r="F299" s="2">
        <f>数据源!O331</f>
        <v>1.5</v>
      </c>
      <c r="G299" s="2">
        <f>数据源!P331</f>
        <v>0.10219999999999999</v>
      </c>
      <c r="H299" s="2">
        <f>数据源!Q331</f>
        <v>6.2317073170731707E-2</v>
      </c>
      <c r="I299" s="2">
        <f>数据源!R331</f>
        <v>623</v>
      </c>
      <c r="J299" s="3">
        <f t="shared" ref="J299:J324" si="195">ROUNDUP(IF(F299&gt;1,F299-ROUNDDOWN(SQRT(F299),0),F299),0)</f>
        <v>1</v>
      </c>
      <c r="K299" s="3">
        <f t="shared" ref="K299:K324" si="196">F299*2-J299</f>
        <v>2</v>
      </c>
      <c r="L299" s="3" t="str">
        <f t="shared" ref="L299:L321" si="197">RIGHT(D299,2)</f>
        <v>碎片</v>
      </c>
      <c r="M299" s="3">
        <f t="shared" ref="M299:M321" ca="1" si="198">IF(OR(L299="坦克",L299="碎片"),VLOOKUP(C299,INDIRECT("坦克ID"),MATCH(L299&amp;"ID",INDIRECT("坦克标头"),0),FALSE),VLOOKUP(C299,INDIRECT(L299&amp;"ID"),2,FALSE))</f>
        <v>52321</v>
      </c>
      <c r="N299" s="3" t="str">
        <f ca="1">N298&amp;","&amp;M299</f>
        <v>51321,52321</v>
      </c>
      <c r="O299" s="3" t="str">
        <f>O298&amp;","&amp;I299</f>
        <v>623,623</v>
      </c>
      <c r="P299" s="1" t="str">
        <f>P298&amp;","&amp;"("&amp;J299&amp;","&amp;K299&amp;")"</f>
        <v>(1,2),(1,2)</v>
      </c>
      <c r="Q299" s="3" t="str">
        <f>IF(D299="坦克碎片",VLOOKUP(C299,道具信息!$N$2:$O$291,2,FALSE)&amp;"碎片",VLOOKUP(C299,道具信息!$N$2:$O$291,2,FALSE))</f>
        <v>T3坦克碎片</v>
      </c>
      <c r="R299" s="3">
        <f t="shared" si="193"/>
        <v>1869</v>
      </c>
      <c r="S299" s="11">
        <f t="shared" si="194"/>
        <v>0.188</v>
      </c>
      <c r="T299" s="3" t="str">
        <f>VLOOKUP(Q299,道具信息!$Q$3:$S$20,2,FALSE)</f>
        <v>CHEST_ITEM_TYPE_T3_SHARD</v>
      </c>
      <c r="U299" s="3" t="str">
        <f>IF(COUNTIF(U$298:U298,T299)=0,T299,"")</f>
        <v/>
      </c>
      <c r="V299" s="3" t="str">
        <f>IF(U299&lt;&gt;"",V298&amp;","&amp;U299,V298)</f>
        <v>CHEST_ITEM_TYPE_T3_SHARD</v>
      </c>
      <c r="W299" s="13" t="str">
        <f t="shared" ref="W299:W303" si="199">IF(U299&lt;&gt;"",ROUND(S299*100%,3),"")</f>
        <v/>
      </c>
      <c r="X299" s="3" t="str">
        <f t="shared" ref="X299:X303" si="200">TEXT(W299,"0.0%")</f>
        <v/>
      </c>
      <c r="Y299" s="3" t="str">
        <f>IF(X299&lt;&gt;"",Y298&amp;","&amp;X299,Y298)</f>
        <v>18.8%</v>
      </c>
    </row>
    <row r="300" spans="2:25" x14ac:dyDescent="0.3">
      <c r="B300" s="2">
        <f>数据源!K332</f>
        <v>8</v>
      </c>
      <c r="C300" s="2" t="str">
        <f>数据源!L332</f>
        <v>虎式</v>
      </c>
      <c r="D300" s="2" t="str">
        <f>数据源!M332</f>
        <v>坦克碎片</v>
      </c>
      <c r="E300" s="2">
        <f>数据源!N332</f>
        <v>54.666666666666657</v>
      </c>
      <c r="F300" s="2">
        <f>数据源!O332</f>
        <v>1.5</v>
      </c>
      <c r="G300" s="2">
        <f>数据源!P332</f>
        <v>0.10219999999999999</v>
      </c>
      <c r="H300" s="2">
        <f>数据源!Q332</f>
        <v>6.2317073170731707E-2</v>
      </c>
      <c r="I300" s="2">
        <f>数据源!R332</f>
        <v>623</v>
      </c>
      <c r="J300" s="3">
        <f t="shared" si="195"/>
        <v>1</v>
      </c>
      <c r="K300" s="3">
        <f t="shared" si="196"/>
        <v>2</v>
      </c>
      <c r="L300" s="3" t="str">
        <f t="shared" si="197"/>
        <v>碎片</v>
      </c>
      <c r="M300" s="3">
        <f t="shared" ca="1" si="198"/>
        <v>53321</v>
      </c>
      <c r="N300" s="3" t="str">
        <f t="shared" ref="N300:N321" ca="1" si="201">N299&amp;","&amp;M300</f>
        <v>51321,52321,53321</v>
      </c>
      <c r="O300" s="3" t="str">
        <f t="shared" ref="O300:O321" si="202">O299&amp;","&amp;I300</f>
        <v>623,623,623</v>
      </c>
      <c r="P300" s="1" t="str">
        <f t="shared" ref="P300:P321" si="203">P299&amp;","&amp;"("&amp;J300&amp;","&amp;K300&amp;")"</f>
        <v>(1,2),(1,2),(1,2)</v>
      </c>
      <c r="Q300" s="3" t="str">
        <f>IF(D300="坦克碎片",VLOOKUP(C300,道具信息!$N$2:$O$291,2,FALSE)&amp;"碎片",VLOOKUP(C300,道具信息!$N$2:$O$291,2,FALSE))</f>
        <v>T3坦克碎片</v>
      </c>
      <c r="R300" s="3">
        <f t="shared" si="193"/>
        <v>1869</v>
      </c>
      <c r="S300" s="11">
        <f t="shared" si="194"/>
        <v>0.188</v>
      </c>
      <c r="T300" s="3" t="str">
        <f>VLOOKUP(Q300,道具信息!$Q$3:$S$20,2,FALSE)</f>
        <v>CHEST_ITEM_TYPE_T3_SHARD</v>
      </c>
      <c r="U300" s="3" t="str">
        <f>IF(COUNTIF(U$298:U299,T300)=0,T300,"")</f>
        <v/>
      </c>
      <c r="V300" s="3" t="str">
        <f t="shared" ref="V300:V303" si="204">IF(U300&lt;&gt;"",V299&amp;","&amp;U300,V299)</f>
        <v>CHEST_ITEM_TYPE_T3_SHARD</v>
      </c>
      <c r="W300" s="13" t="str">
        <f t="shared" si="199"/>
        <v/>
      </c>
      <c r="X300" s="3" t="str">
        <f t="shared" si="200"/>
        <v/>
      </c>
      <c r="Y300" s="3" t="str">
        <f t="shared" ref="Y300:Y303" si="205">IF(X300&lt;&gt;"",Y299&amp;","&amp;X300,Y299)</f>
        <v>18.8%</v>
      </c>
    </row>
    <row r="301" spans="2:25" x14ac:dyDescent="0.3">
      <c r="B301" s="2">
        <f>数据源!K333</f>
        <v>8</v>
      </c>
      <c r="C301" s="2" t="str">
        <f>数据源!L333</f>
        <v>霞飞</v>
      </c>
      <c r="D301" s="2" t="str">
        <f>数据源!M333</f>
        <v>坦克碎片</v>
      </c>
      <c r="E301" s="2">
        <f>数据源!N333</f>
        <v>100</v>
      </c>
      <c r="F301" s="2">
        <f>数据源!O333</f>
        <v>1</v>
      </c>
      <c r="G301" s="2">
        <f>数据源!P333</f>
        <v>7.007999999999999E-2</v>
      </c>
      <c r="H301" s="2">
        <f>数据源!Q333</f>
        <v>3.5039999999999995E-2</v>
      </c>
      <c r="I301" s="2">
        <f>数据源!R333</f>
        <v>350</v>
      </c>
      <c r="J301" s="3">
        <f t="shared" si="195"/>
        <v>1</v>
      </c>
      <c r="K301" s="3">
        <f t="shared" si="196"/>
        <v>1</v>
      </c>
      <c r="L301" s="3" t="str">
        <f t="shared" si="197"/>
        <v>碎片</v>
      </c>
      <c r="M301" s="3">
        <f t="shared" ca="1" si="198"/>
        <v>51411</v>
      </c>
      <c r="N301" s="3" t="str">
        <f t="shared" ca="1" si="201"/>
        <v>51321,52321,53321,51411</v>
      </c>
      <c r="O301" s="3" t="str">
        <f t="shared" si="202"/>
        <v>623,623,623,350</v>
      </c>
      <c r="P301" s="1" t="str">
        <f t="shared" si="203"/>
        <v>(1,2),(1,2),(1,2),(1,1)</v>
      </c>
      <c r="Q301" s="3" t="str">
        <f>IF(D301="坦克碎片",VLOOKUP(C301,道具信息!$N$2:$O$291,2,FALSE)&amp;"碎片",VLOOKUP(C301,道具信息!$N$2:$O$291,2,FALSE))</f>
        <v>T4坦克碎片</v>
      </c>
      <c r="R301" s="3">
        <f t="shared" si="193"/>
        <v>1479</v>
      </c>
      <c r="S301" s="11">
        <f t="shared" si="194"/>
        <v>0.14899999999999999</v>
      </c>
      <c r="T301" s="3" t="str">
        <f>VLOOKUP(Q301,道具信息!$Q$3:$S$20,2,FALSE)</f>
        <v>CHEST_ITEM_TYPE_T4_SHARD</v>
      </c>
      <c r="U301" s="3" t="str">
        <f>IF(COUNTIF(U$298:U300,T301)=0,T301,"")</f>
        <v>CHEST_ITEM_TYPE_T4_SHARD</v>
      </c>
      <c r="V301" s="3" t="str">
        <f t="shared" si="204"/>
        <v>CHEST_ITEM_TYPE_T3_SHARD,CHEST_ITEM_TYPE_T4_SHARD</v>
      </c>
      <c r="W301" s="13">
        <f t="shared" si="199"/>
        <v>0.14899999999999999</v>
      </c>
      <c r="X301" s="3" t="str">
        <f t="shared" si="200"/>
        <v>14.9%</v>
      </c>
      <c r="Y301" s="3" t="str">
        <f t="shared" si="205"/>
        <v>18.8%,14.9%</v>
      </c>
    </row>
    <row r="302" spans="2:25" x14ac:dyDescent="0.3">
      <c r="B302" s="2">
        <f>数据源!K334</f>
        <v>8</v>
      </c>
      <c r="C302" s="2" t="str">
        <f>数据源!L334</f>
        <v>M-48</v>
      </c>
      <c r="D302" s="2" t="str">
        <f>数据源!M334</f>
        <v>坦克碎片</v>
      </c>
      <c r="E302" s="2">
        <f>数据源!N334</f>
        <v>100</v>
      </c>
      <c r="F302" s="2">
        <f>数据源!O334</f>
        <v>1</v>
      </c>
      <c r="G302" s="2">
        <f>数据源!P334</f>
        <v>7.007999999999999E-2</v>
      </c>
      <c r="H302" s="2">
        <f>数据源!Q334</f>
        <v>3.5039999999999995E-2</v>
      </c>
      <c r="I302" s="2">
        <f>数据源!R334</f>
        <v>350</v>
      </c>
      <c r="J302" s="3">
        <f t="shared" si="195"/>
        <v>1</v>
      </c>
      <c r="K302" s="3">
        <f t="shared" si="196"/>
        <v>1</v>
      </c>
      <c r="L302" s="3" t="str">
        <f t="shared" si="197"/>
        <v>碎片</v>
      </c>
      <c r="M302" s="3">
        <f t="shared" ca="1" si="198"/>
        <v>52411</v>
      </c>
      <c r="N302" s="3" t="str">
        <f t="shared" ca="1" si="201"/>
        <v>51321,52321,53321,51411,52411</v>
      </c>
      <c r="O302" s="3" t="str">
        <f t="shared" si="202"/>
        <v>623,623,623,350,350</v>
      </c>
      <c r="P302" s="1" t="str">
        <f t="shared" si="203"/>
        <v>(1,2),(1,2),(1,2),(1,1),(1,1)</v>
      </c>
      <c r="Q302" s="3" t="str">
        <f>IF(D302="坦克碎片",VLOOKUP(C302,道具信息!$N$2:$O$291,2,FALSE)&amp;"碎片",VLOOKUP(C302,道具信息!$N$2:$O$291,2,FALSE))</f>
        <v>T4坦克碎片</v>
      </c>
      <c r="R302" s="3">
        <f t="shared" si="193"/>
        <v>1479</v>
      </c>
      <c r="S302" s="11">
        <f t="shared" si="194"/>
        <v>0.14899999999999999</v>
      </c>
      <c r="T302" s="3" t="str">
        <f>VLOOKUP(Q302,道具信息!$Q$3:$S$20,2,FALSE)</f>
        <v>CHEST_ITEM_TYPE_T4_SHARD</v>
      </c>
      <c r="U302" s="3" t="str">
        <f>IF(COUNTIF(U$298:U301,T302)=0,T302,"")</f>
        <v/>
      </c>
      <c r="V302" s="3" t="str">
        <f t="shared" si="204"/>
        <v>CHEST_ITEM_TYPE_T3_SHARD,CHEST_ITEM_TYPE_T4_SHARD</v>
      </c>
      <c r="W302" s="13" t="str">
        <f t="shared" si="199"/>
        <v/>
      </c>
      <c r="X302" s="3" t="str">
        <f t="shared" si="200"/>
        <v/>
      </c>
      <c r="Y302" s="3" t="str">
        <f t="shared" si="205"/>
        <v>18.8%,14.9%</v>
      </c>
    </row>
    <row r="303" spans="2:25" x14ac:dyDescent="0.3">
      <c r="B303" s="2">
        <f>数据源!K335</f>
        <v>8</v>
      </c>
      <c r="C303" s="2" t="str">
        <f>数据源!L335</f>
        <v>征服者</v>
      </c>
      <c r="D303" s="2" t="str">
        <f>数据源!M335</f>
        <v>坦克碎片</v>
      </c>
      <c r="E303" s="2">
        <f>数据源!N335</f>
        <v>100</v>
      </c>
      <c r="F303" s="2">
        <f>数据源!O335</f>
        <v>1</v>
      </c>
      <c r="G303" s="2">
        <f>数据源!P335</f>
        <v>7.007999999999999E-2</v>
      </c>
      <c r="H303" s="2">
        <f>数据源!Q335</f>
        <v>3.5039999999999995E-2</v>
      </c>
      <c r="I303" s="2">
        <f>数据源!R335</f>
        <v>350</v>
      </c>
      <c r="J303" s="3">
        <f t="shared" si="195"/>
        <v>1</v>
      </c>
      <c r="K303" s="3">
        <f t="shared" si="196"/>
        <v>1</v>
      </c>
      <c r="L303" s="3" t="str">
        <f t="shared" si="197"/>
        <v>碎片</v>
      </c>
      <c r="M303" s="3">
        <f t="shared" ca="1" si="198"/>
        <v>53411</v>
      </c>
      <c r="N303" s="3" t="str">
        <f t="shared" ca="1" si="201"/>
        <v>51321,52321,53321,51411,52411,53411</v>
      </c>
      <c r="O303" s="3" t="str">
        <f t="shared" si="202"/>
        <v>623,623,623,350,350,350</v>
      </c>
      <c r="P303" s="1" t="str">
        <f t="shared" si="203"/>
        <v>(1,2),(1,2),(1,2),(1,1),(1,1),(1,1)</v>
      </c>
      <c r="Q303" s="3" t="str">
        <f>IF(D303="坦克碎片",VLOOKUP(C303,道具信息!$N$2:$O$291,2,FALSE)&amp;"碎片",VLOOKUP(C303,道具信息!$N$2:$O$291,2,FALSE))</f>
        <v>T4坦克碎片</v>
      </c>
      <c r="R303" s="3">
        <f t="shared" si="193"/>
        <v>1479</v>
      </c>
      <c r="S303" s="11">
        <f t="shared" si="194"/>
        <v>0.14899999999999999</v>
      </c>
      <c r="T303" s="3" t="str">
        <f>VLOOKUP(Q303,道具信息!$Q$3:$S$20,2,FALSE)</f>
        <v>CHEST_ITEM_TYPE_T4_SHARD</v>
      </c>
      <c r="U303" s="3" t="str">
        <f>IF(COUNTIF(U$298:U302,T303)=0,T303,"")</f>
        <v/>
      </c>
      <c r="V303" s="3" t="str">
        <f t="shared" si="204"/>
        <v>CHEST_ITEM_TYPE_T3_SHARD,CHEST_ITEM_TYPE_T4_SHARD</v>
      </c>
      <c r="W303" s="13" t="str">
        <f t="shared" si="199"/>
        <v/>
      </c>
      <c r="X303" s="3" t="str">
        <f t="shared" si="200"/>
        <v/>
      </c>
      <c r="Y303" s="3" t="str">
        <f t="shared" si="205"/>
        <v>18.8%,14.9%</v>
      </c>
    </row>
    <row r="304" spans="2:25" x14ac:dyDescent="0.3">
      <c r="B304" s="2">
        <f>数据源!K336</f>
        <v>8</v>
      </c>
      <c r="C304" s="2" t="str">
        <f>数据源!L336</f>
        <v>M-41</v>
      </c>
      <c r="D304" s="2" t="str">
        <f>数据源!M336</f>
        <v>坦克碎片</v>
      </c>
      <c r="E304" s="2">
        <f>数据源!N336</f>
        <v>150</v>
      </c>
      <c r="F304" s="2">
        <f>数据源!O336</f>
        <v>1</v>
      </c>
      <c r="G304" s="2">
        <f>数据源!P336</f>
        <v>7.007999999999999E-2</v>
      </c>
      <c r="H304" s="2">
        <f>数据源!Q336</f>
        <v>2.3359999999999995E-2</v>
      </c>
      <c r="I304" s="2">
        <f>数据源!R336</f>
        <v>234</v>
      </c>
      <c r="J304" s="3">
        <f t="shared" si="195"/>
        <v>1</v>
      </c>
      <c r="K304" s="3">
        <f t="shared" si="196"/>
        <v>1</v>
      </c>
      <c r="L304" s="3" t="str">
        <f t="shared" si="197"/>
        <v>碎片</v>
      </c>
      <c r="M304" s="3">
        <f t="shared" ca="1" si="198"/>
        <v>51421</v>
      </c>
      <c r="N304" s="3" t="str">
        <f t="shared" ca="1" si="201"/>
        <v>51321,52321,53321,51411,52411,53411,51421</v>
      </c>
      <c r="O304" s="3" t="str">
        <f t="shared" si="202"/>
        <v>623,623,623,350,350,350,234</v>
      </c>
      <c r="P304" s="1" t="str">
        <f t="shared" si="203"/>
        <v>(1,2),(1,2),(1,2),(1,1),(1,1),(1,1),(1,1)</v>
      </c>
      <c r="Q304" s="3" t="str">
        <f>IF(D304="坦克碎片",VLOOKUP(C304,道具信息!$N$2:$O$291,2,FALSE)&amp;"碎片",VLOOKUP(C304,道具信息!$N$2:$O$291,2,FALSE))</f>
        <v>T4坦克碎片</v>
      </c>
      <c r="R304" s="3">
        <f t="shared" si="193"/>
        <v>1479</v>
      </c>
      <c r="S304" s="11">
        <f t="shared" si="194"/>
        <v>0.14899999999999999</v>
      </c>
      <c r="T304" s="3" t="str">
        <f>VLOOKUP(Q304,道具信息!$Q$3:$S$20,2,FALSE)</f>
        <v>CHEST_ITEM_TYPE_T4_SHARD</v>
      </c>
      <c r="U304" s="3" t="str">
        <f>IF(COUNTIF(U$298:U303,T304)=0,T304,"")</f>
        <v/>
      </c>
      <c r="V304" s="3" t="str">
        <f t="shared" ref="V304:V359" si="206">IF(U304&lt;&gt;"",V303&amp;","&amp;U304,V303)</f>
        <v>CHEST_ITEM_TYPE_T3_SHARD,CHEST_ITEM_TYPE_T4_SHARD</v>
      </c>
      <c r="W304" s="13" t="str">
        <f t="shared" ref="W304:W359" si="207">IF(U304&lt;&gt;"",ROUND(S304*100%,3),"")</f>
        <v/>
      </c>
      <c r="X304" s="3" t="str">
        <f t="shared" ref="X304:X359" si="208">TEXT(W304,"0.0%")</f>
        <v/>
      </c>
      <c r="Y304" s="3" t="str">
        <f t="shared" ref="Y304:Y359" si="209">IF(X304&lt;&gt;"",Y303&amp;","&amp;X304,Y303)</f>
        <v>18.8%,14.9%</v>
      </c>
    </row>
    <row r="305" spans="2:25" x14ac:dyDescent="0.3">
      <c r="B305" s="2">
        <f>数据源!K337</f>
        <v>8</v>
      </c>
      <c r="C305" s="2" t="str">
        <f>数据源!L337</f>
        <v>BMP-3</v>
      </c>
      <c r="D305" s="2" t="str">
        <f>数据源!M337</f>
        <v>坦克碎片</v>
      </c>
      <c r="E305" s="2">
        <f>数据源!N337</f>
        <v>180</v>
      </c>
      <c r="F305" s="2">
        <f>数据源!O337</f>
        <v>1</v>
      </c>
      <c r="G305" s="2">
        <f>数据源!P337</f>
        <v>7.007999999999999E-2</v>
      </c>
      <c r="H305" s="2">
        <f>数据源!Q337</f>
        <v>1.9466666666666663E-2</v>
      </c>
      <c r="I305" s="2">
        <f>数据源!R337</f>
        <v>195</v>
      </c>
      <c r="J305" s="3">
        <f t="shared" si="195"/>
        <v>1</v>
      </c>
      <c r="K305" s="3">
        <f t="shared" si="196"/>
        <v>1</v>
      </c>
      <c r="L305" s="3" t="str">
        <f t="shared" si="197"/>
        <v>碎片</v>
      </c>
      <c r="M305" s="3">
        <f t="shared" ca="1" si="198"/>
        <v>51431</v>
      </c>
      <c r="N305" s="3" t="str">
        <f t="shared" ca="1" si="201"/>
        <v>51321,52321,53321,51411,52411,53411,51421,51431</v>
      </c>
      <c r="O305" s="3" t="str">
        <f t="shared" si="202"/>
        <v>623,623,623,350,350,350,234,195</v>
      </c>
      <c r="P305" s="1" t="str">
        <f t="shared" si="203"/>
        <v>(1,2),(1,2),(1,2),(1,1),(1,1),(1,1),(1,1),(1,1)</v>
      </c>
      <c r="Q305" s="3" t="str">
        <f>IF(D305="坦克碎片",VLOOKUP(C305,道具信息!$N$2:$O$291,2,FALSE)&amp;"碎片",VLOOKUP(C305,道具信息!$N$2:$O$291,2,FALSE))</f>
        <v>T4坦克碎片</v>
      </c>
      <c r="R305" s="3">
        <f t="shared" si="193"/>
        <v>1479</v>
      </c>
      <c r="S305" s="11">
        <f t="shared" si="194"/>
        <v>0.14899999999999999</v>
      </c>
      <c r="T305" s="3" t="str">
        <f>VLOOKUP(Q305,道具信息!$Q$3:$S$20,2,FALSE)</f>
        <v>CHEST_ITEM_TYPE_T4_SHARD</v>
      </c>
      <c r="U305" s="3" t="str">
        <f>IF(COUNTIF(U$298:U304,T305)=0,T305,"")</f>
        <v/>
      </c>
      <c r="V305" s="3" t="str">
        <f t="shared" si="206"/>
        <v>CHEST_ITEM_TYPE_T3_SHARD,CHEST_ITEM_TYPE_T4_SHARD</v>
      </c>
      <c r="W305" s="13" t="str">
        <f t="shared" si="207"/>
        <v/>
      </c>
      <c r="X305" s="3" t="str">
        <f t="shared" si="208"/>
        <v/>
      </c>
      <c r="Y305" s="3" t="str">
        <f t="shared" si="209"/>
        <v>18.8%,14.9%</v>
      </c>
    </row>
    <row r="306" spans="2:25" x14ac:dyDescent="0.3">
      <c r="B306" s="2">
        <f>数据源!K338</f>
        <v>8</v>
      </c>
      <c r="C306" s="2" t="str">
        <f>数据源!L338</f>
        <v>T1LP1</v>
      </c>
      <c r="D306" s="2" t="str">
        <f>数据源!M338</f>
        <v>部件</v>
      </c>
      <c r="E306" s="2">
        <f>数据源!N338</f>
        <v>17</v>
      </c>
      <c r="F306" s="2">
        <f>数据源!O338</f>
        <v>1</v>
      </c>
      <c r="G306" s="2">
        <f>数据源!P338</f>
        <v>1.0999999999999999E-2</v>
      </c>
      <c r="H306" s="2">
        <f>数据源!Q338</f>
        <v>3.2352941176470584E-2</v>
      </c>
      <c r="I306" s="2">
        <f>数据源!R338</f>
        <v>324</v>
      </c>
      <c r="J306" s="3">
        <f t="shared" si="195"/>
        <v>1</v>
      </c>
      <c r="K306" s="3">
        <f t="shared" si="196"/>
        <v>1</v>
      </c>
      <c r="L306" s="3" t="str">
        <f t="shared" si="197"/>
        <v>部件</v>
      </c>
      <c r="M306" s="3">
        <f t="shared" ca="1" si="198"/>
        <v>91001</v>
      </c>
      <c r="N306" s="3" t="str">
        <f t="shared" ca="1" si="201"/>
        <v>51321,52321,53321,51411,52411,53411,51421,51431,91001</v>
      </c>
      <c r="O306" s="3" t="str">
        <f t="shared" si="202"/>
        <v>623,623,623,350,350,350,234,195,324</v>
      </c>
      <c r="P306" s="1" t="str">
        <f t="shared" si="203"/>
        <v>(1,2),(1,2),(1,2),(1,1),(1,1),(1,1),(1,1),(1,1),(1,1)</v>
      </c>
      <c r="Q306" s="3" t="str">
        <f>IF(D306="坦克碎片",VLOOKUP(C306,道具信息!$N$2:$O$291,2,FALSE)&amp;"碎片",VLOOKUP(C306,道具信息!$N$2:$O$291,2,FALSE))</f>
        <v>T1部件</v>
      </c>
      <c r="R306" s="3">
        <f t="shared" si="193"/>
        <v>5832</v>
      </c>
      <c r="S306" s="11">
        <f t="shared" si="194"/>
        <v>0.58799999999999997</v>
      </c>
      <c r="T306" s="3" t="str">
        <f>VLOOKUP(Q306,道具信息!$Q$3:$S$20,2,FALSE)</f>
        <v>CHEST_ITEM_TYPE_T1_PART</v>
      </c>
      <c r="U306" s="3" t="str">
        <f>IF(COUNTIF(U$298:U305,T306)=0,T306,"")</f>
        <v>CHEST_ITEM_TYPE_T1_PART</v>
      </c>
      <c r="V306" s="3" t="str">
        <f t="shared" si="206"/>
        <v>CHEST_ITEM_TYPE_T3_SHARD,CHEST_ITEM_TYPE_T4_SHARD,CHEST_ITEM_TYPE_T1_PART</v>
      </c>
      <c r="W306" s="13">
        <f t="shared" si="207"/>
        <v>0.58799999999999997</v>
      </c>
      <c r="X306" s="3" t="str">
        <f t="shared" si="208"/>
        <v>58.8%</v>
      </c>
      <c r="Y306" s="3" t="str">
        <f t="shared" si="209"/>
        <v>18.8%,14.9%,58.8%</v>
      </c>
    </row>
    <row r="307" spans="2:25" x14ac:dyDescent="0.3">
      <c r="B307" s="2">
        <f>数据源!K339</f>
        <v>8</v>
      </c>
      <c r="C307" s="2" t="str">
        <f>数据源!L339</f>
        <v>T1LP3</v>
      </c>
      <c r="D307" s="2" t="str">
        <f>数据源!M339</f>
        <v>部件</v>
      </c>
      <c r="E307" s="2">
        <f>数据源!N339</f>
        <v>17</v>
      </c>
      <c r="F307" s="2">
        <f>数据源!O339</f>
        <v>1</v>
      </c>
      <c r="G307" s="2">
        <f>数据源!P339</f>
        <v>1.0999999999999999E-2</v>
      </c>
      <c r="H307" s="2">
        <f>数据源!Q339</f>
        <v>3.2352941176470584E-2</v>
      </c>
      <c r="I307" s="2">
        <f>数据源!R339</f>
        <v>324</v>
      </c>
      <c r="J307" s="3">
        <f t="shared" si="195"/>
        <v>1</v>
      </c>
      <c r="K307" s="3">
        <f t="shared" si="196"/>
        <v>1</v>
      </c>
      <c r="L307" s="3" t="str">
        <f t="shared" si="197"/>
        <v>部件</v>
      </c>
      <c r="M307" s="3">
        <f t="shared" ca="1" si="198"/>
        <v>91003</v>
      </c>
      <c r="N307" s="3" t="str">
        <f t="shared" ca="1" si="201"/>
        <v>51321,52321,53321,51411,52411,53411,51421,51431,91001,91003</v>
      </c>
      <c r="O307" s="3" t="str">
        <f t="shared" si="202"/>
        <v>623,623,623,350,350,350,234,195,324,324</v>
      </c>
      <c r="P307" s="1" t="str">
        <f t="shared" si="203"/>
        <v>(1,2),(1,2),(1,2),(1,1),(1,1),(1,1),(1,1),(1,1),(1,1),(1,1)</v>
      </c>
      <c r="Q307" s="3" t="str">
        <f>IF(D307="坦克碎片",VLOOKUP(C307,道具信息!$N$2:$O$291,2,FALSE)&amp;"碎片",VLOOKUP(C307,道具信息!$N$2:$O$291,2,FALSE))</f>
        <v>T1部件</v>
      </c>
      <c r="R307" s="3">
        <f t="shared" si="193"/>
        <v>5832</v>
      </c>
      <c r="S307" s="11">
        <f t="shared" si="194"/>
        <v>0.58799999999999997</v>
      </c>
      <c r="T307" s="3" t="str">
        <f>VLOOKUP(Q307,道具信息!$Q$3:$S$20,2,FALSE)</f>
        <v>CHEST_ITEM_TYPE_T1_PART</v>
      </c>
      <c r="U307" s="3" t="str">
        <f>IF(COUNTIF(U$298:U306,T307)=0,T307,"")</f>
        <v/>
      </c>
      <c r="V307" s="3" t="str">
        <f t="shared" si="206"/>
        <v>CHEST_ITEM_TYPE_T3_SHARD,CHEST_ITEM_TYPE_T4_SHARD,CHEST_ITEM_TYPE_T1_PART</v>
      </c>
      <c r="W307" s="13" t="str">
        <f t="shared" si="207"/>
        <v/>
      </c>
      <c r="X307" s="3" t="str">
        <f t="shared" si="208"/>
        <v/>
      </c>
      <c r="Y307" s="3" t="str">
        <f t="shared" si="209"/>
        <v>18.8%,14.9%,58.8%</v>
      </c>
    </row>
    <row r="308" spans="2:25" x14ac:dyDescent="0.3">
      <c r="B308" s="2">
        <f>数据源!K340</f>
        <v>8</v>
      </c>
      <c r="C308" s="2" t="str">
        <f>数据源!L340</f>
        <v>T1LP5</v>
      </c>
      <c r="D308" s="2" t="str">
        <f>数据源!M340</f>
        <v>部件</v>
      </c>
      <c r="E308" s="2">
        <f>数据源!N340</f>
        <v>17</v>
      </c>
      <c r="F308" s="2">
        <f>数据源!O340</f>
        <v>1</v>
      </c>
      <c r="G308" s="2">
        <f>数据源!P340</f>
        <v>1.0999999999999999E-2</v>
      </c>
      <c r="H308" s="2">
        <f>数据源!Q340</f>
        <v>3.2352941176470584E-2</v>
      </c>
      <c r="I308" s="2">
        <f>数据源!R340</f>
        <v>324</v>
      </c>
      <c r="J308" s="3">
        <f t="shared" si="195"/>
        <v>1</v>
      </c>
      <c r="K308" s="3">
        <f t="shared" si="196"/>
        <v>1</v>
      </c>
      <c r="L308" s="3" t="str">
        <f t="shared" si="197"/>
        <v>部件</v>
      </c>
      <c r="M308" s="3">
        <f t="shared" ca="1" si="198"/>
        <v>91005</v>
      </c>
      <c r="N308" s="3" t="str">
        <f t="shared" ca="1" si="201"/>
        <v>51321,52321,53321,51411,52411,53411,51421,51431,91001,91003,91005</v>
      </c>
      <c r="O308" s="3" t="str">
        <f t="shared" si="202"/>
        <v>623,623,623,350,350,350,234,195,324,324,324</v>
      </c>
      <c r="P308" s="1" t="str">
        <f t="shared" si="203"/>
        <v>(1,2),(1,2),(1,2),(1,1),(1,1),(1,1),(1,1),(1,1),(1,1),(1,1),(1,1)</v>
      </c>
      <c r="Q308" s="3" t="str">
        <f>IF(D308="坦克碎片",VLOOKUP(C308,道具信息!$N$2:$O$291,2,FALSE)&amp;"碎片",VLOOKUP(C308,道具信息!$N$2:$O$291,2,FALSE))</f>
        <v>T1部件</v>
      </c>
      <c r="R308" s="3">
        <f t="shared" si="193"/>
        <v>5832</v>
      </c>
      <c r="S308" s="11">
        <f t="shared" si="194"/>
        <v>0.58799999999999997</v>
      </c>
      <c r="T308" s="3" t="str">
        <f>VLOOKUP(Q308,道具信息!$Q$3:$S$20,2,FALSE)</f>
        <v>CHEST_ITEM_TYPE_T1_PART</v>
      </c>
      <c r="U308" s="3" t="str">
        <f>IF(COUNTIF(U$298:U307,T308)=0,T308,"")</f>
        <v/>
      </c>
      <c r="V308" s="3" t="str">
        <f t="shared" si="206"/>
        <v>CHEST_ITEM_TYPE_T3_SHARD,CHEST_ITEM_TYPE_T4_SHARD,CHEST_ITEM_TYPE_T1_PART</v>
      </c>
      <c r="W308" s="13" t="str">
        <f t="shared" si="207"/>
        <v/>
      </c>
      <c r="X308" s="3" t="str">
        <f t="shared" si="208"/>
        <v/>
      </c>
      <c r="Y308" s="3" t="str">
        <f t="shared" si="209"/>
        <v>18.8%,14.9%,58.8%</v>
      </c>
    </row>
    <row r="309" spans="2:25" x14ac:dyDescent="0.3">
      <c r="B309" s="2">
        <f>数据源!K341</f>
        <v>8</v>
      </c>
      <c r="C309" s="2" t="str">
        <f>数据源!L341</f>
        <v>T1MP1</v>
      </c>
      <c r="D309" s="2" t="str">
        <f>数据源!M341</f>
        <v>部件</v>
      </c>
      <c r="E309" s="2">
        <f>数据源!N341</f>
        <v>17</v>
      </c>
      <c r="F309" s="2">
        <f>数据源!O341</f>
        <v>1</v>
      </c>
      <c r="G309" s="2">
        <f>数据源!P341</f>
        <v>1.0999999999999999E-2</v>
      </c>
      <c r="H309" s="2">
        <f>数据源!Q341</f>
        <v>3.2352941176470584E-2</v>
      </c>
      <c r="I309" s="2">
        <f>数据源!R341</f>
        <v>324</v>
      </c>
      <c r="J309" s="3">
        <f t="shared" si="195"/>
        <v>1</v>
      </c>
      <c r="K309" s="3">
        <f t="shared" si="196"/>
        <v>1</v>
      </c>
      <c r="L309" s="3" t="str">
        <f t="shared" si="197"/>
        <v>部件</v>
      </c>
      <c r="M309" s="3">
        <f t="shared" ca="1" si="198"/>
        <v>91101</v>
      </c>
      <c r="N309" s="3" t="str">
        <f t="shared" ca="1" si="201"/>
        <v>51321,52321,53321,51411,52411,53411,51421,51431,91001,91003,91005,91101</v>
      </c>
      <c r="O309" s="3" t="str">
        <f t="shared" si="202"/>
        <v>623,623,623,350,350,350,234,195,324,324,324,324</v>
      </c>
      <c r="P309" s="1" t="str">
        <f t="shared" si="203"/>
        <v>(1,2),(1,2),(1,2),(1,1),(1,1),(1,1),(1,1),(1,1),(1,1),(1,1),(1,1),(1,1)</v>
      </c>
      <c r="Q309" s="3" t="str">
        <f>IF(D309="坦克碎片",VLOOKUP(C309,道具信息!$N$2:$O$291,2,FALSE)&amp;"碎片",VLOOKUP(C309,道具信息!$N$2:$O$291,2,FALSE))</f>
        <v>T1部件</v>
      </c>
      <c r="R309" s="3">
        <f t="shared" si="193"/>
        <v>5832</v>
      </c>
      <c r="S309" s="11">
        <f t="shared" si="194"/>
        <v>0.58799999999999997</v>
      </c>
      <c r="T309" s="3" t="str">
        <f>VLOOKUP(Q309,道具信息!$Q$3:$S$20,2,FALSE)</f>
        <v>CHEST_ITEM_TYPE_T1_PART</v>
      </c>
      <c r="U309" s="3" t="str">
        <f>IF(COUNTIF(U$298:U308,T309)=0,T309,"")</f>
        <v/>
      </c>
      <c r="V309" s="3" t="str">
        <f t="shared" si="206"/>
        <v>CHEST_ITEM_TYPE_T3_SHARD,CHEST_ITEM_TYPE_T4_SHARD,CHEST_ITEM_TYPE_T1_PART</v>
      </c>
      <c r="W309" s="13" t="str">
        <f t="shared" si="207"/>
        <v/>
      </c>
      <c r="X309" s="3" t="str">
        <f t="shared" si="208"/>
        <v/>
      </c>
      <c r="Y309" s="3" t="str">
        <f t="shared" si="209"/>
        <v>18.8%,14.9%,58.8%</v>
      </c>
    </row>
    <row r="310" spans="2:25" x14ac:dyDescent="0.3">
      <c r="B310" s="2">
        <f>数据源!K342</f>
        <v>8</v>
      </c>
      <c r="C310" s="2" t="str">
        <f>数据源!L342</f>
        <v>T1MP3</v>
      </c>
      <c r="D310" s="2" t="str">
        <f>数据源!M342</f>
        <v>部件</v>
      </c>
      <c r="E310" s="2">
        <f>数据源!N342</f>
        <v>17</v>
      </c>
      <c r="F310" s="2">
        <f>数据源!O342</f>
        <v>1</v>
      </c>
      <c r="G310" s="2">
        <f>数据源!P342</f>
        <v>1.0999999999999999E-2</v>
      </c>
      <c r="H310" s="2">
        <f>数据源!Q342</f>
        <v>3.2352941176470584E-2</v>
      </c>
      <c r="I310" s="2">
        <f>数据源!R342</f>
        <v>324</v>
      </c>
      <c r="J310" s="3">
        <f t="shared" si="195"/>
        <v>1</v>
      </c>
      <c r="K310" s="3">
        <f t="shared" si="196"/>
        <v>1</v>
      </c>
      <c r="L310" s="3" t="str">
        <f t="shared" si="197"/>
        <v>部件</v>
      </c>
      <c r="M310" s="3">
        <f t="shared" ca="1" si="198"/>
        <v>91103</v>
      </c>
      <c r="N310" s="3" t="str">
        <f t="shared" ca="1" si="201"/>
        <v>51321,52321,53321,51411,52411,53411,51421,51431,91001,91003,91005,91101,91103</v>
      </c>
      <c r="O310" s="3" t="str">
        <f t="shared" si="202"/>
        <v>623,623,623,350,350,350,234,195,324,324,324,324,324</v>
      </c>
      <c r="P310" s="1" t="str">
        <f t="shared" si="203"/>
        <v>(1,2),(1,2),(1,2),(1,1),(1,1),(1,1),(1,1),(1,1),(1,1),(1,1),(1,1),(1,1),(1,1)</v>
      </c>
      <c r="Q310" s="3" t="str">
        <f>IF(D310="坦克碎片",VLOOKUP(C310,道具信息!$N$2:$O$291,2,FALSE)&amp;"碎片",VLOOKUP(C310,道具信息!$N$2:$O$291,2,FALSE))</f>
        <v>T1部件</v>
      </c>
      <c r="R310" s="3">
        <f t="shared" si="193"/>
        <v>5832</v>
      </c>
      <c r="S310" s="11">
        <f t="shared" si="194"/>
        <v>0.58799999999999997</v>
      </c>
      <c r="T310" s="3" t="str">
        <f>VLOOKUP(Q310,道具信息!$Q$3:$S$20,2,FALSE)</f>
        <v>CHEST_ITEM_TYPE_T1_PART</v>
      </c>
      <c r="U310" s="3" t="str">
        <f>IF(COUNTIF(U$298:U309,T310)=0,T310,"")</f>
        <v/>
      </c>
      <c r="V310" s="3" t="str">
        <f t="shared" si="206"/>
        <v>CHEST_ITEM_TYPE_T3_SHARD,CHEST_ITEM_TYPE_T4_SHARD,CHEST_ITEM_TYPE_T1_PART</v>
      </c>
      <c r="W310" s="13" t="str">
        <f t="shared" si="207"/>
        <v/>
      </c>
      <c r="X310" s="3" t="str">
        <f t="shared" si="208"/>
        <v/>
      </c>
      <c r="Y310" s="3" t="str">
        <f t="shared" si="209"/>
        <v>18.8%,14.9%,58.8%</v>
      </c>
    </row>
    <row r="311" spans="2:25" x14ac:dyDescent="0.3">
      <c r="B311" s="2">
        <f>数据源!K343</f>
        <v>8</v>
      </c>
      <c r="C311" s="2" t="str">
        <f>数据源!L343</f>
        <v>T1MP5</v>
      </c>
      <c r="D311" s="2" t="str">
        <f>数据源!M343</f>
        <v>部件</v>
      </c>
      <c r="E311" s="2">
        <f>数据源!N343</f>
        <v>17</v>
      </c>
      <c r="F311" s="2">
        <f>数据源!O343</f>
        <v>1</v>
      </c>
      <c r="G311" s="2">
        <f>数据源!P343</f>
        <v>1.0999999999999999E-2</v>
      </c>
      <c r="H311" s="2">
        <f>数据源!Q343</f>
        <v>3.2352941176470584E-2</v>
      </c>
      <c r="I311" s="2">
        <f>数据源!R343</f>
        <v>324</v>
      </c>
      <c r="J311" s="3">
        <f t="shared" si="195"/>
        <v>1</v>
      </c>
      <c r="K311" s="3">
        <f t="shared" si="196"/>
        <v>1</v>
      </c>
      <c r="L311" s="3" t="str">
        <f t="shared" si="197"/>
        <v>部件</v>
      </c>
      <c r="M311" s="3">
        <f t="shared" ca="1" si="198"/>
        <v>91105</v>
      </c>
      <c r="N311" s="3" t="str">
        <f t="shared" ca="1" si="201"/>
        <v>51321,52321,53321,51411,52411,53411,51421,51431,91001,91003,91005,91101,91103,91105</v>
      </c>
      <c r="O311" s="3" t="str">
        <f t="shared" si="202"/>
        <v>623,623,623,350,350,350,234,195,324,324,324,324,324,324</v>
      </c>
      <c r="P311" s="1" t="str">
        <f t="shared" si="203"/>
        <v>(1,2),(1,2),(1,2),(1,1),(1,1),(1,1),(1,1),(1,1),(1,1),(1,1),(1,1),(1,1),(1,1),(1,1)</v>
      </c>
      <c r="Q311" s="3" t="str">
        <f>IF(D311="坦克碎片",VLOOKUP(C311,道具信息!$N$2:$O$291,2,FALSE)&amp;"碎片",VLOOKUP(C311,道具信息!$N$2:$O$291,2,FALSE))</f>
        <v>T1部件</v>
      </c>
      <c r="R311" s="3">
        <f t="shared" si="193"/>
        <v>5832</v>
      </c>
      <c r="S311" s="11">
        <f t="shared" si="194"/>
        <v>0.58799999999999997</v>
      </c>
      <c r="T311" s="3" t="str">
        <f>VLOOKUP(Q311,道具信息!$Q$3:$S$20,2,FALSE)</f>
        <v>CHEST_ITEM_TYPE_T1_PART</v>
      </c>
      <c r="U311" s="3" t="str">
        <f>IF(COUNTIF(U$298:U310,T311)=0,T311,"")</f>
        <v/>
      </c>
      <c r="V311" s="3" t="str">
        <f t="shared" si="206"/>
        <v>CHEST_ITEM_TYPE_T3_SHARD,CHEST_ITEM_TYPE_T4_SHARD,CHEST_ITEM_TYPE_T1_PART</v>
      </c>
      <c r="W311" s="13" t="str">
        <f t="shared" si="207"/>
        <v/>
      </c>
      <c r="X311" s="3" t="str">
        <f t="shared" si="208"/>
        <v/>
      </c>
      <c r="Y311" s="3" t="str">
        <f t="shared" si="209"/>
        <v>18.8%,14.9%,58.8%</v>
      </c>
    </row>
    <row r="312" spans="2:25" x14ac:dyDescent="0.3">
      <c r="B312" s="2">
        <f>数据源!K344</f>
        <v>8</v>
      </c>
      <c r="C312" s="2" t="str">
        <f>数据源!L344</f>
        <v>T1HP1</v>
      </c>
      <c r="D312" s="2" t="str">
        <f>数据源!M344</f>
        <v>部件</v>
      </c>
      <c r="E312" s="2">
        <f>数据源!N344</f>
        <v>17</v>
      </c>
      <c r="F312" s="2">
        <f>数据源!O344</f>
        <v>1</v>
      </c>
      <c r="G312" s="2">
        <f>数据源!P344</f>
        <v>1.0999999999999999E-2</v>
      </c>
      <c r="H312" s="2">
        <f>数据源!Q344</f>
        <v>3.2352941176470584E-2</v>
      </c>
      <c r="I312" s="2">
        <f>数据源!R344</f>
        <v>324</v>
      </c>
      <c r="J312" s="3">
        <f t="shared" si="195"/>
        <v>1</v>
      </c>
      <c r="K312" s="3">
        <f t="shared" si="196"/>
        <v>1</v>
      </c>
      <c r="L312" s="3" t="str">
        <f t="shared" si="197"/>
        <v>部件</v>
      </c>
      <c r="M312" s="3">
        <f t="shared" ca="1" si="198"/>
        <v>91201</v>
      </c>
      <c r="N312" s="3" t="str">
        <f t="shared" ca="1" si="201"/>
        <v>51321,52321,53321,51411,52411,53411,51421,51431,91001,91003,91005,91101,91103,91105,91201</v>
      </c>
      <c r="O312" s="3" t="str">
        <f t="shared" si="202"/>
        <v>623,623,623,350,350,350,234,195,324,324,324,324,324,324,324</v>
      </c>
      <c r="P312" s="1" t="str">
        <f t="shared" si="203"/>
        <v>(1,2),(1,2),(1,2),(1,1),(1,1),(1,1),(1,1),(1,1),(1,1),(1,1),(1,1),(1,1),(1,1),(1,1),(1,1)</v>
      </c>
      <c r="Q312" s="3" t="str">
        <f>IF(D312="坦克碎片",VLOOKUP(C312,道具信息!$N$2:$O$291,2,FALSE)&amp;"碎片",VLOOKUP(C312,道具信息!$N$2:$O$291,2,FALSE))</f>
        <v>T1部件</v>
      </c>
      <c r="R312" s="3">
        <f t="shared" si="193"/>
        <v>5832</v>
      </c>
      <c r="S312" s="11">
        <f t="shared" si="194"/>
        <v>0.58799999999999997</v>
      </c>
      <c r="T312" s="3" t="str">
        <f>VLOOKUP(Q312,道具信息!$Q$3:$S$20,2,FALSE)</f>
        <v>CHEST_ITEM_TYPE_T1_PART</v>
      </c>
      <c r="U312" s="3" t="str">
        <f>IF(COUNTIF(U$298:U311,T312)=0,T312,"")</f>
        <v/>
      </c>
      <c r="V312" s="3" t="str">
        <f t="shared" si="206"/>
        <v>CHEST_ITEM_TYPE_T3_SHARD,CHEST_ITEM_TYPE_T4_SHARD,CHEST_ITEM_TYPE_T1_PART</v>
      </c>
      <c r="W312" s="13" t="str">
        <f t="shared" si="207"/>
        <v/>
      </c>
      <c r="X312" s="3" t="str">
        <f t="shared" si="208"/>
        <v/>
      </c>
      <c r="Y312" s="3" t="str">
        <f t="shared" si="209"/>
        <v>18.8%,14.9%,58.8%</v>
      </c>
    </row>
    <row r="313" spans="2:25" x14ac:dyDescent="0.3">
      <c r="B313" s="2">
        <f>数据源!K345</f>
        <v>8</v>
      </c>
      <c r="C313" s="2" t="str">
        <f>数据源!L345</f>
        <v>T1HP3</v>
      </c>
      <c r="D313" s="2" t="str">
        <f>数据源!M345</f>
        <v>部件</v>
      </c>
      <c r="E313" s="2">
        <f>数据源!N345</f>
        <v>17</v>
      </c>
      <c r="F313" s="2">
        <f>数据源!O345</f>
        <v>1</v>
      </c>
      <c r="G313" s="2">
        <f>数据源!P345</f>
        <v>1.0999999999999999E-2</v>
      </c>
      <c r="H313" s="2">
        <f>数据源!Q345</f>
        <v>3.2352941176470584E-2</v>
      </c>
      <c r="I313" s="2">
        <f>数据源!R345</f>
        <v>324</v>
      </c>
      <c r="J313" s="3">
        <f t="shared" si="195"/>
        <v>1</v>
      </c>
      <c r="K313" s="3">
        <f t="shared" si="196"/>
        <v>1</v>
      </c>
      <c r="L313" s="3" t="str">
        <f t="shared" si="197"/>
        <v>部件</v>
      </c>
      <c r="M313" s="3">
        <f t="shared" ca="1" si="198"/>
        <v>91203</v>
      </c>
      <c r="N313" s="3" t="str">
        <f t="shared" ca="1" si="201"/>
        <v>51321,52321,53321,51411,52411,53411,51421,51431,91001,91003,91005,91101,91103,91105,91201,91203</v>
      </c>
      <c r="O313" s="3" t="str">
        <f t="shared" si="202"/>
        <v>623,623,623,350,350,350,234,195,324,324,324,324,324,324,324,324</v>
      </c>
      <c r="P313" s="1" t="str">
        <f t="shared" si="203"/>
        <v>(1,2),(1,2),(1,2),(1,1),(1,1),(1,1),(1,1),(1,1),(1,1),(1,1),(1,1),(1,1),(1,1),(1,1),(1,1),(1,1)</v>
      </c>
      <c r="Q313" s="3" t="str">
        <f>IF(D313="坦克碎片",VLOOKUP(C313,道具信息!$N$2:$O$291,2,FALSE)&amp;"碎片",VLOOKUP(C313,道具信息!$N$2:$O$291,2,FALSE))</f>
        <v>T1部件</v>
      </c>
      <c r="R313" s="3">
        <f t="shared" si="193"/>
        <v>5832</v>
      </c>
      <c r="S313" s="11">
        <f t="shared" si="194"/>
        <v>0.58799999999999997</v>
      </c>
      <c r="T313" s="3" t="str">
        <f>VLOOKUP(Q313,道具信息!$Q$3:$S$20,2,FALSE)</f>
        <v>CHEST_ITEM_TYPE_T1_PART</v>
      </c>
      <c r="U313" s="3" t="str">
        <f>IF(COUNTIF(U$298:U312,T313)=0,T313,"")</f>
        <v/>
      </c>
      <c r="V313" s="3" t="str">
        <f t="shared" si="206"/>
        <v>CHEST_ITEM_TYPE_T3_SHARD,CHEST_ITEM_TYPE_T4_SHARD,CHEST_ITEM_TYPE_T1_PART</v>
      </c>
      <c r="W313" s="13" t="str">
        <f t="shared" si="207"/>
        <v/>
      </c>
      <c r="X313" s="3" t="str">
        <f t="shared" si="208"/>
        <v/>
      </c>
      <c r="Y313" s="3" t="str">
        <f t="shared" si="209"/>
        <v>18.8%,14.9%,58.8%</v>
      </c>
    </row>
    <row r="314" spans="2:25" x14ac:dyDescent="0.3">
      <c r="B314" s="2">
        <f>数据源!K346</f>
        <v>8</v>
      </c>
      <c r="C314" s="2" t="str">
        <f>数据源!L346</f>
        <v>T1HP5</v>
      </c>
      <c r="D314" s="2" t="str">
        <f>数据源!M346</f>
        <v>部件</v>
      </c>
      <c r="E314" s="2">
        <f>数据源!N346</f>
        <v>17</v>
      </c>
      <c r="F314" s="2">
        <f>数据源!O346</f>
        <v>1</v>
      </c>
      <c r="G314" s="2">
        <f>数据源!P346</f>
        <v>1.0999999999999999E-2</v>
      </c>
      <c r="H314" s="2">
        <f>数据源!Q346</f>
        <v>3.2352941176470584E-2</v>
      </c>
      <c r="I314" s="2">
        <f>数据源!R346</f>
        <v>324</v>
      </c>
      <c r="J314" s="3">
        <f t="shared" si="195"/>
        <v>1</v>
      </c>
      <c r="K314" s="3">
        <f t="shared" si="196"/>
        <v>1</v>
      </c>
      <c r="L314" s="3" t="str">
        <f t="shared" si="197"/>
        <v>部件</v>
      </c>
      <c r="M314" s="3">
        <f t="shared" ca="1" si="198"/>
        <v>91205</v>
      </c>
      <c r="N314" s="3" t="str">
        <f t="shared" ca="1" si="201"/>
        <v>51321,52321,53321,51411,52411,53411,51421,51431,91001,91003,91005,91101,91103,91105,91201,91203,91205</v>
      </c>
      <c r="O314" s="3" t="str">
        <f t="shared" si="202"/>
        <v>623,623,623,350,350,350,234,195,324,324,324,324,324,324,324,324,324</v>
      </c>
      <c r="P314" s="1" t="str">
        <f t="shared" si="203"/>
        <v>(1,2),(1,2),(1,2),(1,1),(1,1),(1,1),(1,1),(1,1),(1,1),(1,1),(1,1),(1,1),(1,1),(1,1),(1,1),(1,1),(1,1)</v>
      </c>
      <c r="Q314" s="3" t="str">
        <f>IF(D314="坦克碎片",VLOOKUP(C314,道具信息!$N$2:$O$291,2,FALSE)&amp;"碎片",VLOOKUP(C314,道具信息!$N$2:$O$291,2,FALSE))</f>
        <v>T1部件</v>
      </c>
      <c r="R314" s="3">
        <f t="shared" si="193"/>
        <v>5832</v>
      </c>
      <c r="S314" s="11">
        <f t="shared" si="194"/>
        <v>0.58799999999999997</v>
      </c>
      <c r="T314" s="3" t="str">
        <f>VLOOKUP(Q314,道具信息!$Q$3:$S$20,2,FALSE)</f>
        <v>CHEST_ITEM_TYPE_T1_PART</v>
      </c>
      <c r="U314" s="3" t="str">
        <f>IF(COUNTIF(U$298:U313,T314)=0,T314,"")</f>
        <v/>
      </c>
      <c r="V314" s="3" t="str">
        <f t="shared" si="206"/>
        <v>CHEST_ITEM_TYPE_T3_SHARD,CHEST_ITEM_TYPE_T4_SHARD,CHEST_ITEM_TYPE_T1_PART</v>
      </c>
      <c r="W314" s="13" t="str">
        <f t="shared" si="207"/>
        <v/>
      </c>
      <c r="X314" s="3" t="str">
        <f t="shared" si="208"/>
        <v/>
      </c>
      <c r="Y314" s="3" t="str">
        <f t="shared" si="209"/>
        <v>18.8%,14.9%,58.8%</v>
      </c>
    </row>
    <row r="315" spans="2:25" x14ac:dyDescent="0.3">
      <c r="B315" s="2">
        <f>数据源!K347</f>
        <v>8</v>
      </c>
      <c r="C315" s="2" t="str">
        <f>数据源!L347</f>
        <v>T1LP2</v>
      </c>
      <c r="D315" s="2" t="str">
        <f>数据源!M347</f>
        <v>部件</v>
      </c>
      <c r="E315" s="2">
        <f>数据源!N347</f>
        <v>17</v>
      </c>
      <c r="F315" s="2">
        <f>数据源!O347</f>
        <v>1</v>
      </c>
      <c r="G315" s="2">
        <f>数据源!P347</f>
        <v>1.0999999999999999E-2</v>
      </c>
      <c r="H315" s="2">
        <f>数据源!Q347</f>
        <v>3.2352941176470584E-2</v>
      </c>
      <c r="I315" s="2">
        <f>数据源!R347</f>
        <v>324</v>
      </c>
      <c r="J315" s="3">
        <f t="shared" si="195"/>
        <v>1</v>
      </c>
      <c r="K315" s="3">
        <f t="shared" si="196"/>
        <v>1</v>
      </c>
      <c r="L315" s="3" t="str">
        <f t="shared" si="197"/>
        <v>部件</v>
      </c>
      <c r="M315" s="3">
        <f t="shared" ca="1" si="198"/>
        <v>91002</v>
      </c>
      <c r="N315" s="3" t="str">
        <f t="shared" ca="1" si="201"/>
        <v>51321,52321,53321,51411,52411,53411,51421,51431,91001,91003,91005,91101,91103,91105,91201,91203,91205,91002</v>
      </c>
      <c r="O315" s="3" t="str">
        <f t="shared" si="202"/>
        <v>623,623,623,350,350,350,234,195,324,324,324,324,324,324,324,324,324,324</v>
      </c>
      <c r="P315" s="1" t="str">
        <f t="shared" si="203"/>
        <v>(1,2),(1,2),(1,2),(1,1),(1,1),(1,1),(1,1),(1,1),(1,1),(1,1),(1,1),(1,1),(1,1),(1,1),(1,1),(1,1),(1,1),(1,1)</v>
      </c>
      <c r="Q315" s="3" t="str">
        <f>IF(D315="坦克碎片",VLOOKUP(C315,道具信息!$N$2:$O$291,2,FALSE)&amp;"碎片",VLOOKUP(C315,道具信息!$N$2:$O$291,2,FALSE))</f>
        <v>T1部件</v>
      </c>
      <c r="R315" s="3">
        <f t="shared" si="193"/>
        <v>5832</v>
      </c>
      <c r="S315" s="11">
        <f t="shared" si="194"/>
        <v>0.58799999999999997</v>
      </c>
      <c r="T315" s="3" t="str">
        <f>VLOOKUP(Q315,道具信息!$Q$3:$S$20,2,FALSE)</f>
        <v>CHEST_ITEM_TYPE_T1_PART</v>
      </c>
      <c r="U315" s="3" t="str">
        <f>IF(COUNTIF(U$298:U314,T315)=0,T315,"")</f>
        <v/>
      </c>
      <c r="V315" s="3" t="str">
        <f t="shared" si="206"/>
        <v>CHEST_ITEM_TYPE_T3_SHARD,CHEST_ITEM_TYPE_T4_SHARD,CHEST_ITEM_TYPE_T1_PART</v>
      </c>
      <c r="W315" s="13" t="str">
        <f t="shared" si="207"/>
        <v/>
      </c>
      <c r="X315" s="3" t="str">
        <f t="shared" si="208"/>
        <v/>
      </c>
      <c r="Y315" s="3" t="str">
        <f t="shared" si="209"/>
        <v>18.8%,14.9%,58.8%</v>
      </c>
    </row>
    <row r="316" spans="2:25" x14ac:dyDescent="0.3">
      <c r="B316" s="2">
        <f>数据源!K348</f>
        <v>8</v>
      </c>
      <c r="C316" s="2" t="str">
        <f>数据源!L348</f>
        <v>T1LP4</v>
      </c>
      <c r="D316" s="2" t="str">
        <f>数据源!M348</f>
        <v>部件</v>
      </c>
      <c r="E316" s="2">
        <f>数据源!N348</f>
        <v>17</v>
      </c>
      <c r="F316" s="2">
        <f>数据源!O348</f>
        <v>1</v>
      </c>
      <c r="G316" s="2">
        <f>数据源!P348</f>
        <v>1.0999999999999999E-2</v>
      </c>
      <c r="H316" s="2">
        <f>数据源!Q348</f>
        <v>3.2352941176470584E-2</v>
      </c>
      <c r="I316" s="2">
        <f>数据源!R348</f>
        <v>324</v>
      </c>
      <c r="J316" s="3">
        <f t="shared" si="195"/>
        <v>1</v>
      </c>
      <c r="K316" s="3">
        <f t="shared" si="196"/>
        <v>1</v>
      </c>
      <c r="L316" s="3" t="str">
        <f t="shared" si="197"/>
        <v>部件</v>
      </c>
      <c r="M316" s="3">
        <f t="shared" ca="1" si="198"/>
        <v>91004</v>
      </c>
      <c r="N316" s="3" t="str">
        <f t="shared" ca="1" si="201"/>
        <v>51321,52321,53321,51411,52411,53411,51421,51431,91001,91003,91005,91101,91103,91105,91201,91203,91205,91002,91004</v>
      </c>
      <c r="O316" s="3" t="str">
        <f t="shared" si="202"/>
        <v>623,623,623,350,350,350,234,195,324,324,324,324,324,324,324,324,324,324,324</v>
      </c>
      <c r="P316" s="1" t="str">
        <f t="shared" si="203"/>
        <v>(1,2),(1,2),(1,2),(1,1),(1,1),(1,1),(1,1),(1,1),(1,1),(1,1),(1,1),(1,1),(1,1),(1,1),(1,1),(1,1),(1,1),(1,1),(1,1)</v>
      </c>
      <c r="Q316" s="3" t="str">
        <f>IF(D316="坦克碎片",VLOOKUP(C316,道具信息!$N$2:$O$291,2,FALSE)&amp;"碎片",VLOOKUP(C316,道具信息!$N$2:$O$291,2,FALSE))</f>
        <v>T1部件</v>
      </c>
      <c r="R316" s="3">
        <f t="shared" si="193"/>
        <v>5832</v>
      </c>
      <c r="S316" s="11">
        <f t="shared" si="194"/>
        <v>0.58799999999999997</v>
      </c>
      <c r="T316" s="3" t="str">
        <f>VLOOKUP(Q316,道具信息!$Q$3:$S$20,2,FALSE)</f>
        <v>CHEST_ITEM_TYPE_T1_PART</v>
      </c>
      <c r="U316" s="3" t="str">
        <f>IF(COUNTIF(U$298:U315,T316)=0,T316,"")</f>
        <v/>
      </c>
      <c r="V316" s="3" t="str">
        <f t="shared" si="206"/>
        <v>CHEST_ITEM_TYPE_T3_SHARD,CHEST_ITEM_TYPE_T4_SHARD,CHEST_ITEM_TYPE_T1_PART</v>
      </c>
      <c r="W316" s="13" t="str">
        <f t="shared" si="207"/>
        <v/>
      </c>
      <c r="X316" s="3" t="str">
        <f t="shared" si="208"/>
        <v/>
      </c>
      <c r="Y316" s="3" t="str">
        <f t="shared" si="209"/>
        <v>18.8%,14.9%,58.8%</v>
      </c>
    </row>
    <row r="317" spans="2:25" x14ac:dyDescent="0.3">
      <c r="B317" s="2">
        <f>数据源!K349</f>
        <v>8</v>
      </c>
      <c r="C317" s="2" t="str">
        <f>数据源!L349</f>
        <v>T1LP6</v>
      </c>
      <c r="D317" s="2" t="str">
        <f>数据源!M349</f>
        <v>部件</v>
      </c>
      <c r="E317" s="2">
        <f>数据源!N349</f>
        <v>17</v>
      </c>
      <c r="F317" s="2">
        <f>数据源!O349</f>
        <v>1</v>
      </c>
      <c r="G317" s="2">
        <f>数据源!P349</f>
        <v>1.0999999999999999E-2</v>
      </c>
      <c r="H317" s="2">
        <f>数据源!Q349</f>
        <v>3.2352941176470584E-2</v>
      </c>
      <c r="I317" s="2">
        <f>数据源!R349</f>
        <v>324</v>
      </c>
      <c r="J317" s="3">
        <f t="shared" si="195"/>
        <v>1</v>
      </c>
      <c r="K317" s="3">
        <f t="shared" si="196"/>
        <v>1</v>
      </c>
      <c r="L317" s="3" t="str">
        <f t="shared" si="197"/>
        <v>部件</v>
      </c>
      <c r="M317" s="3">
        <f t="shared" ca="1" si="198"/>
        <v>91006</v>
      </c>
      <c r="N317" s="3" t="str">
        <f t="shared" ca="1" si="201"/>
        <v>51321,52321,53321,51411,52411,53411,51421,51431,91001,91003,91005,91101,91103,91105,91201,91203,91205,91002,91004,91006</v>
      </c>
      <c r="O317" s="3" t="str">
        <f t="shared" si="202"/>
        <v>623,623,623,350,350,350,234,195,324,324,324,324,324,324,324,324,324,324,324,324</v>
      </c>
      <c r="P317" s="1" t="str">
        <f t="shared" si="203"/>
        <v>(1,2),(1,2),(1,2),(1,1),(1,1),(1,1),(1,1),(1,1),(1,1),(1,1),(1,1),(1,1),(1,1),(1,1),(1,1),(1,1),(1,1),(1,1),(1,1),(1,1)</v>
      </c>
      <c r="Q317" s="3" t="str">
        <f>IF(D317="坦克碎片",VLOOKUP(C317,道具信息!$N$2:$O$291,2,FALSE)&amp;"碎片",VLOOKUP(C317,道具信息!$N$2:$O$291,2,FALSE))</f>
        <v>T1部件</v>
      </c>
      <c r="R317" s="3">
        <f t="shared" si="193"/>
        <v>5832</v>
      </c>
      <c r="S317" s="11">
        <f t="shared" si="194"/>
        <v>0.58799999999999997</v>
      </c>
      <c r="T317" s="3" t="str">
        <f>VLOOKUP(Q317,道具信息!$Q$3:$S$20,2,FALSE)</f>
        <v>CHEST_ITEM_TYPE_T1_PART</v>
      </c>
      <c r="U317" s="3" t="str">
        <f>IF(COUNTIF(U$298:U316,T317)=0,T317,"")</f>
        <v/>
      </c>
      <c r="V317" s="3" t="str">
        <f t="shared" si="206"/>
        <v>CHEST_ITEM_TYPE_T3_SHARD,CHEST_ITEM_TYPE_T4_SHARD,CHEST_ITEM_TYPE_T1_PART</v>
      </c>
      <c r="W317" s="13" t="str">
        <f t="shared" si="207"/>
        <v/>
      </c>
      <c r="X317" s="3" t="str">
        <f t="shared" si="208"/>
        <v/>
      </c>
      <c r="Y317" s="3" t="str">
        <f t="shared" si="209"/>
        <v>18.8%,14.9%,58.8%</v>
      </c>
    </row>
    <row r="318" spans="2:25" x14ac:dyDescent="0.3">
      <c r="B318" s="2">
        <f>数据源!K350</f>
        <v>8</v>
      </c>
      <c r="C318" s="2" t="str">
        <f>数据源!L350</f>
        <v>T1MP2</v>
      </c>
      <c r="D318" s="2" t="str">
        <f>数据源!M350</f>
        <v>部件</v>
      </c>
      <c r="E318" s="2">
        <f>数据源!N350</f>
        <v>17</v>
      </c>
      <c r="F318" s="2">
        <f>数据源!O350</f>
        <v>1</v>
      </c>
      <c r="G318" s="2">
        <f>数据源!P350</f>
        <v>1.0999999999999999E-2</v>
      </c>
      <c r="H318" s="2">
        <f>数据源!Q350</f>
        <v>3.2352941176470584E-2</v>
      </c>
      <c r="I318" s="2">
        <f>数据源!R350</f>
        <v>324</v>
      </c>
      <c r="J318" s="3">
        <f t="shared" si="195"/>
        <v>1</v>
      </c>
      <c r="K318" s="3">
        <f t="shared" si="196"/>
        <v>1</v>
      </c>
      <c r="L318" s="3" t="str">
        <f t="shared" si="197"/>
        <v>部件</v>
      </c>
      <c r="M318" s="3">
        <f t="shared" ca="1" si="198"/>
        <v>91102</v>
      </c>
      <c r="N318" s="3" t="str">
        <f t="shared" ca="1" si="201"/>
        <v>51321,52321,53321,51411,52411,53411,51421,51431,91001,91003,91005,91101,91103,91105,91201,91203,91205,91002,91004,91006,91102</v>
      </c>
      <c r="O318" s="3" t="str">
        <f t="shared" si="202"/>
        <v>623,623,623,350,350,350,234,195,324,324,324,324,324,324,324,324,324,324,324,324,324</v>
      </c>
      <c r="P318" s="1" t="str">
        <f t="shared" si="203"/>
        <v>(1,2),(1,2),(1,2),(1,1),(1,1),(1,1),(1,1),(1,1),(1,1),(1,1),(1,1),(1,1),(1,1),(1,1),(1,1),(1,1),(1,1),(1,1),(1,1),(1,1),(1,1)</v>
      </c>
      <c r="Q318" s="3" t="str">
        <f>IF(D318="坦克碎片",VLOOKUP(C318,道具信息!$N$2:$O$291,2,FALSE)&amp;"碎片",VLOOKUP(C318,道具信息!$N$2:$O$291,2,FALSE))</f>
        <v>T1部件</v>
      </c>
      <c r="R318" s="3">
        <f t="shared" si="193"/>
        <v>5832</v>
      </c>
      <c r="S318" s="11">
        <f t="shared" si="194"/>
        <v>0.58799999999999997</v>
      </c>
      <c r="T318" s="3" t="str">
        <f>VLOOKUP(Q318,道具信息!$Q$3:$S$20,2,FALSE)</f>
        <v>CHEST_ITEM_TYPE_T1_PART</v>
      </c>
      <c r="U318" s="3" t="str">
        <f>IF(COUNTIF(U$298:U317,T318)=0,T318,"")</f>
        <v/>
      </c>
      <c r="V318" s="3" t="str">
        <f t="shared" si="206"/>
        <v>CHEST_ITEM_TYPE_T3_SHARD,CHEST_ITEM_TYPE_T4_SHARD,CHEST_ITEM_TYPE_T1_PART</v>
      </c>
      <c r="W318" s="13" t="str">
        <f t="shared" si="207"/>
        <v/>
      </c>
      <c r="X318" s="3" t="str">
        <f t="shared" si="208"/>
        <v/>
      </c>
      <c r="Y318" s="3" t="str">
        <f t="shared" si="209"/>
        <v>18.8%,14.9%,58.8%</v>
      </c>
    </row>
    <row r="319" spans="2:25" x14ac:dyDescent="0.3">
      <c r="B319" s="2">
        <f>数据源!K351</f>
        <v>8</v>
      </c>
      <c r="C319" s="2" t="str">
        <f>数据源!L351</f>
        <v>T1MP4</v>
      </c>
      <c r="D319" s="2" t="str">
        <f>数据源!M351</f>
        <v>部件</v>
      </c>
      <c r="E319" s="2">
        <f>数据源!N351</f>
        <v>17</v>
      </c>
      <c r="F319" s="2">
        <f>数据源!O351</f>
        <v>1</v>
      </c>
      <c r="G319" s="2">
        <f>数据源!P351</f>
        <v>1.0999999999999999E-2</v>
      </c>
      <c r="H319" s="2">
        <f>数据源!Q351</f>
        <v>3.2352941176470584E-2</v>
      </c>
      <c r="I319" s="2">
        <f>数据源!R351</f>
        <v>324</v>
      </c>
      <c r="J319" s="3">
        <f t="shared" si="195"/>
        <v>1</v>
      </c>
      <c r="K319" s="3">
        <f t="shared" si="196"/>
        <v>1</v>
      </c>
      <c r="L319" s="3" t="str">
        <f t="shared" si="197"/>
        <v>部件</v>
      </c>
      <c r="M319" s="3">
        <f t="shared" ca="1" si="198"/>
        <v>91104</v>
      </c>
      <c r="N319" s="3" t="str">
        <f t="shared" ca="1" si="201"/>
        <v>51321,52321,53321,51411,52411,53411,51421,51431,91001,91003,91005,91101,91103,91105,91201,91203,91205,91002,91004,91006,91102,91104</v>
      </c>
      <c r="O319" s="3" t="str">
        <f t="shared" si="202"/>
        <v>623,623,623,350,350,350,234,195,324,324,324,324,324,324,324,324,324,324,324,324,324,324</v>
      </c>
      <c r="P319" s="1" t="str">
        <f t="shared" si="203"/>
        <v>(1,2),(1,2),(1,2),(1,1),(1,1),(1,1),(1,1),(1,1),(1,1),(1,1),(1,1),(1,1),(1,1),(1,1),(1,1),(1,1),(1,1),(1,1),(1,1),(1,1),(1,1),(1,1)</v>
      </c>
      <c r="Q319" s="3" t="str">
        <f>IF(D319="坦克碎片",VLOOKUP(C319,道具信息!$N$2:$O$291,2,FALSE)&amp;"碎片",VLOOKUP(C319,道具信息!$N$2:$O$291,2,FALSE))</f>
        <v>T1部件</v>
      </c>
      <c r="R319" s="3">
        <f t="shared" si="193"/>
        <v>5832</v>
      </c>
      <c r="S319" s="11">
        <f t="shared" si="194"/>
        <v>0.58799999999999997</v>
      </c>
      <c r="T319" s="3" t="str">
        <f>VLOOKUP(Q319,道具信息!$Q$3:$S$20,2,FALSE)</f>
        <v>CHEST_ITEM_TYPE_T1_PART</v>
      </c>
      <c r="U319" s="3" t="str">
        <f>IF(COUNTIF(U$298:U318,T319)=0,T319,"")</f>
        <v/>
      </c>
      <c r="V319" s="3" t="str">
        <f t="shared" si="206"/>
        <v>CHEST_ITEM_TYPE_T3_SHARD,CHEST_ITEM_TYPE_T4_SHARD,CHEST_ITEM_TYPE_T1_PART</v>
      </c>
      <c r="W319" s="13" t="str">
        <f t="shared" si="207"/>
        <v/>
      </c>
      <c r="X319" s="3" t="str">
        <f t="shared" si="208"/>
        <v/>
      </c>
      <c r="Y319" s="3" t="str">
        <f t="shared" si="209"/>
        <v>18.8%,14.9%,58.8%</v>
      </c>
    </row>
    <row r="320" spans="2:25" x14ac:dyDescent="0.3">
      <c r="B320" s="2">
        <f>数据源!K352</f>
        <v>8</v>
      </c>
      <c r="C320" s="2" t="str">
        <f>数据源!L352</f>
        <v>T1MP6</v>
      </c>
      <c r="D320" s="2" t="str">
        <f>数据源!M352</f>
        <v>部件</v>
      </c>
      <c r="E320" s="2">
        <f>数据源!N352</f>
        <v>17</v>
      </c>
      <c r="F320" s="2">
        <f>数据源!O352</f>
        <v>1</v>
      </c>
      <c r="G320" s="2">
        <f>数据源!P352</f>
        <v>1.0999999999999999E-2</v>
      </c>
      <c r="H320" s="2">
        <f>数据源!Q352</f>
        <v>3.2352941176470584E-2</v>
      </c>
      <c r="I320" s="2">
        <f>数据源!R352</f>
        <v>324</v>
      </c>
      <c r="J320" s="3">
        <f t="shared" si="195"/>
        <v>1</v>
      </c>
      <c r="K320" s="3">
        <f t="shared" si="196"/>
        <v>1</v>
      </c>
      <c r="L320" s="3" t="str">
        <f t="shared" si="197"/>
        <v>部件</v>
      </c>
      <c r="M320" s="3">
        <f t="shared" ca="1" si="198"/>
        <v>91106</v>
      </c>
      <c r="N320" s="3" t="str">
        <f t="shared" ca="1" si="201"/>
        <v>51321,52321,53321,51411,52411,53411,51421,51431,91001,91003,91005,91101,91103,91105,91201,91203,91205,91002,91004,91006,91102,91104,91106</v>
      </c>
      <c r="O320" s="3" t="str">
        <f t="shared" si="202"/>
        <v>623,623,623,350,350,350,234,195,324,324,324,324,324,324,324,324,324,324,324,324,324,324,324</v>
      </c>
      <c r="P320" s="1" t="str">
        <f t="shared" si="203"/>
        <v>(1,2),(1,2),(1,2),(1,1),(1,1),(1,1),(1,1),(1,1),(1,1),(1,1),(1,1),(1,1),(1,1),(1,1),(1,1),(1,1),(1,1),(1,1),(1,1),(1,1),(1,1),(1,1),(1,1)</v>
      </c>
      <c r="Q320" s="3" t="str">
        <f>IF(D320="坦克碎片",VLOOKUP(C320,道具信息!$N$2:$O$291,2,FALSE)&amp;"碎片",VLOOKUP(C320,道具信息!$N$2:$O$291,2,FALSE))</f>
        <v>T1部件</v>
      </c>
      <c r="R320" s="3">
        <f t="shared" si="193"/>
        <v>5832</v>
      </c>
      <c r="S320" s="11">
        <f t="shared" si="194"/>
        <v>0.58799999999999997</v>
      </c>
      <c r="T320" s="3" t="str">
        <f>VLOOKUP(Q320,道具信息!$Q$3:$S$20,2,FALSE)</f>
        <v>CHEST_ITEM_TYPE_T1_PART</v>
      </c>
      <c r="U320" s="3" t="str">
        <f>IF(COUNTIF(U$298:U319,T320)=0,T320,"")</f>
        <v/>
      </c>
      <c r="V320" s="3" t="str">
        <f t="shared" si="206"/>
        <v>CHEST_ITEM_TYPE_T3_SHARD,CHEST_ITEM_TYPE_T4_SHARD,CHEST_ITEM_TYPE_T1_PART</v>
      </c>
      <c r="W320" s="13" t="str">
        <f t="shared" si="207"/>
        <v/>
      </c>
      <c r="X320" s="3" t="str">
        <f t="shared" si="208"/>
        <v/>
      </c>
      <c r="Y320" s="3" t="str">
        <f t="shared" si="209"/>
        <v>18.8%,14.9%,58.8%</v>
      </c>
    </row>
    <row r="321" spans="2:25" x14ac:dyDescent="0.3">
      <c r="B321" s="2">
        <f>数据源!K353</f>
        <v>8</v>
      </c>
      <c r="C321" s="2" t="str">
        <f>数据源!L353</f>
        <v>T1HP2</v>
      </c>
      <c r="D321" s="2" t="str">
        <f>数据源!M353</f>
        <v>部件</v>
      </c>
      <c r="E321" s="2">
        <f>数据源!N353</f>
        <v>17</v>
      </c>
      <c r="F321" s="2">
        <f>数据源!O353</f>
        <v>1</v>
      </c>
      <c r="G321" s="2">
        <f>数据源!P353</f>
        <v>1.0999999999999999E-2</v>
      </c>
      <c r="H321" s="2">
        <f>数据源!Q353</f>
        <v>3.2352941176470584E-2</v>
      </c>
      <c r="I321" s="2">
        <f>数据源!R353</f>
        <v>324</v>
      </c>
      <c r="J321" s="3">
        <f t="shared" si="195"/>
        <v>1</v>
      </c>
      <c r="K321" s="3">
        <f t="shared" si="196"/>
        <v>1</v>
      </c>
      <c r="L321" s="3" t="str">
        <f t="shared" si="197"/>
        <v>部件</v>
      </c>
      <c r="M321" s="3">
        <f t="shared" ca="1" si="198"/>
        <v>91202</v>
      </c>
      <c r="N321" s="3" t="str">
        <f t="shared" ca="1" si="201"/>
        <v>51321,52321,53321,51411,52411,53411,51421,51431,91001,91003,91005,91101,91103,91105,91201,91203,91205,91002,91004,91006,91102,91104,91106,91202</v>
      </c>
      <c r="O321" s="3" t="str">
        <f t="shared" si="202"/>
        <v>623,623,623,350,350,350,234,195,324,324,324,324,324,324,324,324,324,324,324,324,324,324,324,324</v>
      </c>
      <c r="P321" s="1" t="str">
        <f t="shared" si="203"/>
        <v>(1,2),(1,2),(1,2),(1,1),(1,1),(1,1),(1,1),(1,1),(1,1),(1,1),(1,1),(1,1),(1,1),(1,1),(1,1),(1,1),(1,1),(1,1),(1,1),(1,1),(1,1),(1,1),(1,1),(1,1)</v>
      </c>
      <c r="Q321" s="3" t="str">
        <f>IF(D321="坦克碎片",VLOOKUP(C321,道具信息!$N$2:$O$291,2,FALSE)&amp;"碎片",VLOOKUP(C321,道具信息!$N$2:$O$291,2,FALSE))</f>
        <v>T1部件</v>
      </c>
      <c r="R321" s="3">
        <f t="shared" si="193"/>
        <v>5832</v>
      </c>
      <c r="S321" s="11">
        <f t="shared" si="194"/>
        <v>0.58799999999999997</v>
      </c>
      <c r="T321" s="3" t="str">
        <f>VLOOKUP(Q321,道具信息!$Q$3:$S$20,2,FALSE)</f>
        <v>CHEST_ITEM_TYPE_T1_PART</v>
      </c>
      <c r="U321" s="3" t="str">
        <f>IF(COUNTIF(U$298:U320,T321)=0,T321,"")</f>
        <v/>
      </c>
      <c r="V321" s="3" t="str">
        <f t="shared" si="206"/>
        <v>CHEST_ITEM_TYPE_T3_SHARD,CHEST_ITEM_TYPE_T4_SHARD,CHEST_ITEM_TYPE_T1_PART</v>
      </c>
      <c r="W321" s="13" t="str">
        <f t="shared" si="207"/>
        <v/>
      </c>
      <c r="X321" s="3" t="str">
        <f t="shared" si="208"/>
        <v/>
      </c>
      <c r="Y321" s="3" t="str">
        <f t="shared" si="209"/>
        <v>18.8%,14.9%,58.8%</v>
      </c>
    </row>
    <row r="322" spans="2:25" x14ac:dyDescent="0.3">
      <c r="B322" s="2">
        <f>数据源!K354</f>
        <v>8</v>
      </c>
      <c r="C322" s="2" t="str">
        <f>数据源!L354</f>
        <v>T1HP4</v>
      </c>
      <c r="D322" s="2" t="str">
        <f>数据源!M354</f>
        <v>部件</v>
      </c>
      <c r="E322" s="2">
        <f>数据源!N354</f>
        <v>17</v>
      </c>
      <c r="F322" s="2">
        <f>数据源!O354</f>
        <v>1</v>
      </c>
      <c r="G322" s="2">
        <f>数据源!P354</f>
        <v>1.0999999999999999E-2</v>
      </c>
      <c r="H322" s="2">
        <f>数据源!Q354</f>
        <v>3.2352941176470584E-2</v>
      </c>
      <c r="I322" s="2">
        <f>数据源!R354</f>
        <v>324</v>
      </c>
      <c r="J322" s="3">
        <f t="shared" si="195"/>
        <v>1</v>
      </c>
      <c r="K322" s="3">
        <f t="shared" si="196"/>
        <v>1</v>
      </c>
      <c r="L322" s="3" t="str">
        <f t="shared" ref="L322:L324" si="210">RIGHT(D322,2)</f>
        <v>部件</v>
      </c>
      <c r="M322" s="3">
        <f t="shared" ref="M322:M324" ca="1" si="211">IF(OR(L322="坦克",L322="碎片"),VLOOKUP(C322,INDIRECT("坦克ID"),MATCH(L322&amp;"ID",INDIRECT("坦克标头"),0),FALSE),VLOOKUP(C322,INDIRECT(L322&amp;"ID"),2,FALSE))</f>
        <v>91204</v>
      </c>
      <c r="N322" s="3" t="str">
        <f t="shared" ref="N322:N324" ca="1" si="212">N321&amp;","&amp;M322</f>
        <v>51321,52321,53321,51411,52411,53411,51421,51431,91001,91003,91005,91101,91103,91105,91201,91203,91205,91002,91004,91006,91102,91104,91106,91202,91204</v>
      </c>
      <c r="O322" s="3" t="str">
        <f t="shared" ref="O322:O324" si="213">O321&amp;","&amp;I322</f>
        <v>623,623,623,350,350,350,234,195,324,324,324,324,324,324,324,324,324,324,324,324,324,324,324,324,324</v>
      </c>
      <c r="P322" s="1" t="str">
        <f t="shared" ref="P322:P324" si="214">P321&amp;","&amp;"("&amp;J322&amp;","&amp;K322&amp;")"</f>
        <v>(1,2),(1,2),(1,2),(1,1),(1,1),(1,1),(1,1),(1,1),(1,1),(1,1),(1,1),(1,1),(1,1),(1,1),(1,1),(1,1),(1,1),(1,1),(1,1),(1,1),(1,1),(1,1),(1,1),(1,1),(1,1)</v>
      </c>
      <c r="Q322" s="3" t="str">
        <f>IF(D322="坦克碎片",VLOOKUP(C322,道具信息!$N$2:$O$291,2,FALSE)&amp;"碎片",VLOOKUP(C322,道具信息!$N$2:$O$291,2,FALSE))</f>
        <v>T1部件</v>
      </c>
      <c r="R322" s="3">
        <f t="shared" si="193"/>
        <v>5832</v>
      </c>
      <c r="S322" s="11">
        <f t="shared" si="194"/>
        <v>0.58799999999999997</v>
      </c>
      <c r="T322" s="3" t="str">
        <f>VLOOKUP(Q322,道具信息!$Q$3:$S$20,2,FALSE)</f>
        <v>CHEST_ITEM_TYPE_T1_PART</v>
      </c>
      <c r="U322" s="3" t="str">
        <f>IF(COUNTIF(U$298:U321,T322)=0,T322,"")</f>
        <v/>
      </c>
      <c r="V322" s="3" t="str">
        <f t="shared" si="206"/>
        <v>CHEST_ITEM_TYPE_T3_SHARD,CHEST_ITEM_TYPE_T4_SHARD,CHEST_ITEM_TYPE_T1_PART</v>
      </c>
      <c r="W322" s="13" t="str">
        <f t="shared" si="207"/>
        <v/>
      </c>
      <c r="X322" s="3" t="str">
        <f t="shared" si="208"/>
        <v/>
      </c>
      <c r="Y322" s="3" t="str">
        <f t="shared" si="209"/>
        <v>18.8%,14.9%,58.8%</v>
      </c>
    </row>
    <row r="323" spans="2:25" x14ac:dyDescent="0.3">
      <c r="B323" s="2">
        <f>数据源!K355</f>
        <v>8</v>
      </c>
      <c r="C323" s="2" t="str">
        <f>数据源!L355</f>
        <v>T1HP6</v>
      </c>
      <c r="D323" s="2" t="str">
        <f>数据源!M355</f>
        <v>部件</v>
      </c>
      <c r="E323" s="2">
        <f>数据源!N355</f>
        <v>17</v>
      </c>
      <c r="F323" s="2">
        <f>数据源!O355</f>
        <v>1</v>
      </c>
      <c r="G323" s="2">
        <f>数据源!P355</f>
        <v>1.0999999999999999E-2</v>
      </c>
      <c r="H323" s="2">
        <f>数据源!Q355</f>
        <v>3.2352941176470584E-2</v>
      </c>
      <c r="I323" s="2">
        <f>数据源!R355</f>
        <v>324</v>
      </c>
      <c r="J323" s="3">
        <f t="shared" si="195"/>
        <v>1</v>
      </c>
      <c r="K323" s="3">
        <f t="shared" si="196"/>
        <v>1</v>
      </c>
      <c r="L323" s="3" t="str">
        <f t="shared" si="210"/>
        <v>部件</v>
      </c>
      <c r="M323" s="3">
        <f t="shared" ca="1" si="211"/>
        <v>91206</v>
      </c>
      <c r="N323" s="3" t="str">
        <f t="shared" ca="1" si="212"/>
        <v>51321,52321,53321,51411,52411,53411,51421,51431,91001,91003,91005,91101,91103,91105,91201,91203,91205,91002,91004,91006,91102,91104,91106,91202,91204,91206</v>
      </c>
      <c r="O323" s="3" t="str">
        <f t="shared" si="213"/>
        <v>623,623,623,350,350,350,234,195,324,324,324,324,324,324,324,324,324,324,324,324,324,324,324,324,324,324</v>
      </c>
      <c r="P323" s="1" t="str">
        <f t="shared" si="214"/>
        <v>(1,2),(1,2),(1,2),(1,1),(1,1),(1,1),(1,1),(1,1),(1,1),(1,1),(1,1),(1,1),(1,1),(1,1),(1,1),(1,1),(1,1),(1,1),(1,1),(1,1),(1,1),(1,1),(1,1),(1,1),(1,1),(1,1)</v>
      </c>
      <c r="Q323" s="3" t="str">
        <f>IF(D323="坦克碎片",VLOOKUP(C323,道具信息!$N$2:$O$291,2,FALSE)&amp;"碎片",VLOOKUP(C323,道具信息!$N$2:$O$291,2,FALSE))</f>
        <v>T1部件</v>
      </c>
      <c r="R323" s="3">
        <f t="shared" si="193"/>
        <v>5832</v>
      </c>
      <c r="S323" s="11">
        <f t="shared" si="194"/>
        <v>0.58799999999999997</v>
      </c>
      <c r="T323" s="3" t="str">
        <f>VLOOKUP(Q323,道具信息!$Q$3:$S$20,2,FALSE)</f>
        <v>CHEST_ITEM_TYPE_T1_PART</v>
      </c>
      <c r="U323" s="3" t="str">
        <f>IF(COUNTIF(U$298:U322,T323)=0,T323,"")</f>
        <v/>
      </c>
      <c r="V323" s="3" t="str">
        <f t="shared" si="206"/>
        <v>CHEST_ITEM_TYPE_T3_SHARD,CHEST_ITEM_TYPE_T4_SHARD,CHEST_ITEM_TYPE_T1_PART</v>
      </c>
      <c r="W323" s="13" t="str">
        <f t="shared" si="207"/>
        <v/>
      </c>
      <c r="X323" s="3" t="str">
        <f t="shared" si="208"/>
        <v/>
      </c>
      <c r="Y323" s="3" t="str">
        <f t="shared" si="209"/>
        <v>18.8%,14.9%,58.8%</v>
      </c>
    </row>
    <row r="324" spans="2:25" x14ac:dyDescent="0.3">
      <c r="B324" s="2">
        <f>数据源!K356</f>
        <v>8</v>
      </c>
      <c r="C324" s="2" t="str">
        <f>数据源!L356</f>
        <v>T2LP1</v>
      </c>
      <c r="D324" s="2" t="str">
        <f>数据源!M356</f>
        <v>部件</v>
      </c>
      <c r="E324" s="2">
        <f>数据源!N356</f>
        <v>77.000000000000028</v>
      </c>
      <c r="F324" s="2">
        <f>数据源!O356</f>
        <v>1</v>
      </c>
      <c r="G324" s="2">
        <f>数据源!P356</f>
        <v>7.0000000000000001E-3</v>
      </c>
      <c r="H324" s="2">
        <f>数据源!Q356</f>
        <v>4.5454545454545444E-3</v>
      </c>
      <c r="I324" s="2">
        <f>数据源!R356</f>
        <v>45</v>
      </c>
      <c r="J324" s="3">
        <f t="shared" si="195"/>
        <v>1</v>
      </c>
      <c r="K324" s="3">
        <f t="shared" si="196"/>
        <v>1</v>
      </c>
      <c r="L324" s="3" t="str">
        <f t="shared" si="210"/>
        <v>部件</v>
      </c>
      <c r="M324" s="3">
        <f t="shared" ca="1" si="211"/>
        <v>92001</v>
      </c>
      <c r="N324" s="3" t="str">
        <f t="shared" ca="1" si="212"/>
        <v>51321,52321,53321,51411,52411,53411,51421,51431,91001,91003,91005,91101,91103,91105,91201,91203,91205,91002,91004,91006,91102,91104,91106,91202,91204,91206,92001</v>
      </c>
      <c r="O324" s="3" t="str">
        <f t="shared" si="213"/>
        <v>623,623,623,350,350,350,234,195,324,324,324,324,324,324,324,324,324,324,324,324,324,324,324,324,324,324,45</v>
      </c>
      <c r="P324" s="1" t="str">
        <f t="shared" si="214"/>
        <v>(1,2),(1,2),(1,2),(1,1),(1,1),(1,1),(1,1),(1,1),(1,1),(1,1),(1,1),(1,1),(1,1),(1,1),(1,1),(1,1),(1,1),(1,1),(1,1),(1,1),(1,1),(1,1),(1,1),(1,1),(1,1),(1,1),(1,1)</v>
      </c>
      <c r="Q324" s="3" t="str">
        <f>IF(D324="坦克碎片",VLOOKUP(C324,道具信息!$N$2:$O$291,2,FALSE)&amp;"碎片",VLOOKUP(C324,道具信息!$N$2:$O$291,2,FALSE))</f>
        <v>T2部件</v>
      </c>
      <c r="R324" s="3">
        <f t="shared" si="193"/>
        <v>708</v>
      </c>
      <c r="S324" s="11">
        <f t="shared" si="194"/>
        <v>7.0999999999999994E-2</v>
      </c>
      <c r="T324" s="3" t="str">
        <f>VLOOKUP(Q324,道具信息!$Q$3:$S$20,2,FALSE)</f>
        <v>CHEST_ITEM_TYPE_T2_PART</v>
      </c>
      <c r="U324" s="3" t="str">
        <f>IF(COUNTIF(U$298:U323,T324)=0,T324,"")</f>
        <v>CHEST_ITEM_TYPE_T2_PART</v>
      </c>
      <c r="V324" s="3" t="str">
        <f t="shared" si="206"/>
        <v>CHEST_ITEM_TYPE_T3_SHARD,CHEST_ITEM_TYPE_T4_SHARD,CHEST_ITEM_TYPE_T1_PART,CHEST_ITEM_TYPE_T2_PART</v>
      </c>
      <c r="W324" s="13">
        <f t="shared" si="207"/>
        <v>7.0999999999999994E-2</v>
      </c>
      <c r="X324" s="3" t="str">
        <f t="shared" si="208"/>
        <v>7.1%</v>
      </c>
      <c r="Y324" s="3" t="str">
        <f t="shared" si="209"/>
        <v>18.8%,14.9%,58.8%,7.1%</v>
      </c>
    </row>
    <row r="325" spans="2:25" x14ac:dyDescent="0.3">
      <c r="B325" s="2">
        <f>数据源!K357</f>
        <v>8</v>
      </c>
      <c r="C325" s="2" t="str">
        <f>数据源!L357</f>
        <v>T2LP3</v>
      </c>
      <c r="D325" s="2" t="str">
        <f>数据源!M357</f>
        <v>部件</v>
      </c>
      <c r="E325" s="2">
        <f>数据源!N357</f>
        <v>77.000000000000028</v>
      </c>
      <c r="F325" s="2">
        <f>数据源!O357</f>
        <v>1</v>
      </c>
      <c r="G325" s="2">
        <f>数据源!P357</f>
        <v>6.0000000000000001E-3</v>
      </c>
      <c r="H325" s="2">
        <f>数据源!Q357</f>
        <v>3.8961038961038944E-3</v>
      </c>
      <c r="I325" s="2">
        <f>数据源!R357</f>
        <v>39</v>
      </c>
      <c r="J325" s="3">
        <f>ROUNDUP(IF(F325&gt;1,F325-ROUNDDOWN(SQRT(F325),0),F325),0)</f>
        <v>1</v>
      </c>
      <c r="K325" s="3">
        <f>F325*2-J325</f>
        <v>1</v>
      </c>
      <c r="L325" s="3" t="str">
        <f t="shared" ref="L325:L359" si="215">RIGHT(D325,2)</f>
        <v>部件</v>
      </c>
      <c r="M325" s="3">
        <f t="shared" ref="M325:M359" ca="1" si="216">IF(OR(L325="坦克",L325="碎片"),VLOOKUP(C325,INDIRECT("坦克ID"),MATCH(L325&amp;"ID",INDIRECT("坦克标头"),0),FALSE),VLOOKUP(C325,INDIRECT(L325&amp;"ID"),2,FALSE))</f>
        <v>92003</v>
      </c>
      <c r="N325" s="3" t="str">
        <f t="shared" ref="N325:N359" ca="1" si="217">N324&amp;","&amp;M325</f>
        <v>51321,52321,53321,51411,52411,53411,51421,51431,91001,91003,91005,91101,91103,91105,91201,91203,91205,91002,91004,91006,91102,91104,91106,91202,91204,91206,92001,92003</v>
      </c>
      <c r="O325" s="3" t="str">
        <f t="shared" ref="O325:O359" si="218">O324&amp;","&amp;I325</f>
        <v>623,623,623,350,350,350,234,195,324,324,324,324,324,324,324,324,324,324,324,324,324,324,324,324,324,324,45,39</v>
      </c>
      <c r="P325" s="1" t="str">
        <f t="shared" ref="P325:P359" si="219">P324&amp;","&amp;"("&amp;J325&amp;","&amp;K325&amp;")"</f>
        <v>(1,2),(1,2),(1,2),(1,1),(1,1),(1,1),(1,1),(1,1),(1,1),(1,1),(1,1),(1,1),(1,1),(1,1),(1,1),(1,1),(1,1),(1,1),(1,1),(1,1),(1,1),(1,1),(1,1),(1,1),(1,1),(1,1),(1,1),(1,1)</v>
      </c>
      <c r="Q325" s="3" t="str">
        <f>IF(D325="坦克碎片",VLOOKUP(C325,道具信息!$N$2:$O$291,2,FALSE)&amp;"碎片",VLOOKUP(C325,道具信息!$N$2:$O$291,2,FALSE))</f>
        <v>T2部件</v>
      </c>
      <c r="R325" s="3">
        <f t="shared" si="193"/>
        <v>708</v>
      </c>
      <c r="S325" s="11">
        <f t="shared" si="194"/>
        <v>7.0999999999999994E-2</v>
      </c>
      <c r="T325" s="3" t="str">
        <f>VLOOKUP(Q325,道具信息!$Q$3:$S$20,2,FALSE)</f>
        <v>CHEST_ITEM_TYPE_T2_PART</v>
      </c>
      <c r="U325" s="3" t="str">
        <f>IF(COUNTIF(U$298:U324,T325)=0,T325,"")</f>
        <v/>
      </c>
      <c r="V325" s="3" t="str">
        <f t="shared" si="206"/>
        <v>CHEST_ITEM_TYPE_T3_SHARD,CHEST_ITEM_TYPE_T4_SHARD,CHEST_ITEM_TYPE_T1_PART,CHEST_ITEM_TYPE_T2_PART</v>
      </c>
      <c r="W325" s="13" t="str">
        <f t="shared" si="207"/>
        <v/>
      </c>
      <c r="X325" s="3" t="str">
        <f t="shared" si="208"/>
        <v/>
      </c>
      <c r="Y325" s="3" t="str">
        <f t="shared" si="209"/>
        <v>18.8%,14.9%,58.8%,7.1%</v>
      </c>
    </row>
    <row r="326" spans="2:25" x14ac:dyDescent="0.3">
      <c r="B326" s="2">
        <f>数据源!K358</f>
        <v>8</v>
      </c>
      <c r="C326" s="2" t="str">
        <f>数据源!L358</f>
        <v>T2LP5</v>
      </c>
      <c r="D326" s="2" t="str">
        <f>数据源!M358</f>
        <v>部件</v>
      </c>
      <c r="E326" s="2">
        <f>数据源!N358</f>
        <v>77.000000000000028</v>
      </c>
      <c r="F326" s="2">
        <f>数据源!O358</f>
        <v>1</v>
      </c>
      <c r="G326" s="2">
        <f>数据源!P358</f>
        <v>6.0000000000000001E-3</v>
      </c>
      <c r="H326" s="2">
        <f>数据源!Q358</f>
        <v>3.8961038961038944E-3</v>
      </c>
      <c r="I326" s="2">
        <f>数据源!R358</f>
        <v>39</v>
      </c>
      <c r="J326" s="3">
        <f t="shared" ref="J326:J339" si="220">ROUNDUP(IF(F326&gt;1,F326-ROUNDDOWN(SQRT(F326),0),F326),0)</f>
        <v>1</v>
      </c>
      <c r="K326" s="3">
        <f t="shared" ref="K326:K339" si="221">F326*2-J326</f>
        <v>1</v>
      </c>
      <c r="L326" s="3" t="str">
        <f t="shared" si="215"/>
        <v>部件</v>
      </c>
      <c r="M326" s="3">
        <f t="shared" ca="1" si="216"/>
        <v>92005</v>
      </c>
      <c r="N326" s="3" t="str">
        <f t="shared" ca="1" si="217"/>
        <v>51321,52321,53321,51411,52411,53411,51421,51431,91001,91003,91005,91101,91103,91105,91201,91203,91205,91002,91004,91006,91102,91104,91106,91202,91204,91206,92001,92003,92005</v>
      </c>
      <c r="O326" s="3" t="str">
        <f t="shared" si="218"/>
        <v>623,623,623,350,350,350,234,195,324,324,324,324,324,324,324,324,324,324,324,324,324,324,324,324,324,324,45,39,39</v>
      </c>
      <c r="P326" s="1" t="str">
        <f t="shared" si="219"/>
        <v>(1,2),(1,2),(1,2),(1,1),(1,1),(1,1),(1,1),(1,1),(1,1),(1,1),(1,1),(1,1),(1,1),(1,1),(1,1),(1,1),(1,1),(1,1),(1,1),(1,1),(1,1),(1,1),(1,1),(1,1),(1,1),(1,1),(1,1),(1,1),(1,1)</v>
      </c>
      <c r="Q326" s="3" t="str">
        <f>IF(D326="坦克碎片",VLOOKUP(C326,道具信息!$N$2:$O$291,2,FALSE)&amp;"碎片",VLOOKUP(C326,道具信息!$N$2:$O$291,2,FALSE))</f>
        <v>T2部件</v>
      </c>
      <c r="R326" s="3">
        <f t="shared" si="193"/>
        <v>708</v>
      </c>
      <c r="S326" s="11">
        <f t="shared" si="194"/>
        <v>7.0999999999999994E-2</v>
      </c>
      <c r="T326" s="3" t="str">
        <f>VLOOKUP(Q326,道具信息!$Q$3:$S$20,2,FALSE)</f>
        <v>CHEST_ITEM_TYPE_T2_PART</v>
      </c>
      <c r="U326" s="3" t="str">
        <f>IF(COUNTIF(U$298:U325,T326)=0,T326,"")</f>
        <v/>
      </c>
      <c r="V326" s="3" t="str">
        <f t="shared" si="206"/>
        <v>CHEST_ITEM_TYPE_T3_SHARD,CHEST_ITEM_TYPE_T4_SHARD,CHEST_ITEM_TYPE_T1_PART,CHEST_ITEM_TYPE_T2_PART</v>
      </c>
      <c r="W326" s="13" t="str">
        <f t="shared" si="207"/>
        <v/>
      </c>
      <c r="X326" s="3" t="str">
        <f t="shared" si="208"/>
        <v/>
      </c>
      <c r="Y326" s="3" t="str">
        <f t="shared" si="209"/>
        <v>18.8%,14.9%,58.8%,7.1%</v>
      </c>
    </row>
    <row r="327" spans="2:25" x14ac:dyDescent="0.3">
      <c r="B327" s="2">
        <f>数据源!K359</f>
        <v>8</v>
      </c>
      <c r="C327" s="2" t="str">
        <f>数据源!L359</f>
        <v>T2MP1</v>
      </c>
      <c r="D327" s="2" t="str">
        <f>数据源!M359</f>
        <v>部件</v>
      </c>
      <c r="E327" s="2">
        <f>数据源!N359</f>
        <v>77.000000000000028</v>
      </c>
      <c r="F327" s="2">
        <f>数据源!O359</f>
        <v>1</v>
      </c>
      <c r="G327" s="2">
        <f>数据源!P359</f>
        <v>6.0000000000000001E-3</v>
      </c>
      <c r="H327" s="2">
        <f>数据源!Q359</f>
        <v>3.8961038961038944E-3</v>
      </c>
      <c r="I327" s="2">
        <f>数据源!R359</f>
        <v>39</v>
      </c>
      <c r="J327" s="3">
        <f t="shared" si="220"/>
        <v>1</v>
      </c>
      <c r="K327" s="3">
        <f t="shared" si="221"/>
        <v>1</v>
      </c>
      <c r="L327" s="3" t="str">
        <f t="shared" si="215"/>
        <v>部件</v>
      </c>
      <c r="M327" s="3">
        <f t="shared" ca="1" si="216"/>
        <v>92101</v>
      </c>
      <c r="N327" s="3" t="str">
        <f t="shared" ca="1" si="217"/>
        <v>51321,52321,53321,51411,52411,53411,51421,51431,91001,91003,91005,91101,91103,91105,91201,91203,91205,91002,91004,91006,91102,91104,91106,91202,91204,91206,92001,92003,92005,92101</v>
      </c>
      <c r="O327" s="3" t="str">
        <f t="shared" si="218"/>
        <v>623,623,623,350,350,350,234,195,324,324,324,324,324,324,324,324,324,324,324,324,324,324,324,324,324,324,45,39,39,39</v>
      </c>
      <c r="P327" s="1" t="str">
        <f t="shared" si="219"/>
        <v>(1,2),(1,2),(1,2),(1,1),(1,1),(1,1),(1,1),(1,1),(1,1),(1,1),(1,1),(1,1),(1,1),(1,1),(1,1),(1,1),(1,1),(1,1),(1,1),(1,1),(1,1),(1,1),(1,1),(1,1),(1,1),(1,1),(1,1),(1,1),(1,1),(1,1)</v>
      </c>
      <c r="Q327" s="3" t="str">
        <f>IF(D327="坦克碎片",VLOOKUP(C327,道具信息!$N$2:$O$291,2,FALSE)&amp;"碎片",VLOOKUP(C327,道具信息!$N$2:$O$291,2,FALSE))</f>
        <v>T2部件</v>
      </c>
      <c r="R327" s="3">
        <f t="shared" si="193"/>
        <v>708</v>
      </c>
      <c r="S327" s="11">
        <f t="shared" si="194"/>
        <v>7.0999999999999994E-2</v>
      </c>
      <c r="T327" s="3" t="str">
        <f>VLOOKUP(Q327,道具信息!$Q$3:$S$20,2,FALSE)</f>
        <v>CHEST_ITEM_TYPE_T2_PART</v>
      </c>
      <c r="U327" s="3" t="str">
        <f>IF(COUNTIF(U$298:U326,T327)=0,T327,"")</f>
        <v/>
      </c>
      <c r="V327" s="3" t="str">
        <f t="shared" si="206"/>
        <v>CHEST_ITEM_TYPE_T3_SHARD,CHEST_ITEM_TYPE_T4_SHARD,CHEST_ITEM_TYPE_T1_PART,CHEST_ITEM_TYPE_T2_PART</v>
      </c>
      <c r="W327" s="13" t="str">
        <f t="shared" si="207"/>
        <v/>
      </c>
      <c r="X327" s="3" t="str">
        <f t="shared" si="208"/>
        <v/>
      </c>
      <c r="Y327" s="3" t="str">
        <f t="shared" si="209"/>
        <v>18.8%,14.9%,58.8%,7.1%</v>
      </c>
    </row>
    <row r="328" spans="2:25" x14ac:dyDescent="0.3">
      <c r="B328" s="2">
        <f>数据源!K360</f>
        <v>8</v>
      </c>
      <c r="C328" s="2" t="str">
        <f>数据源!L360</f>
        <v>T2MP3</v>
      </c>
      <c r="D328" s="2" t="str">
        <f>数据源!M360</f>
        <v>部件</v>
      </c>
      <c r="E328" s="2">
        <f>数据源!N360</f>
        <v>77.000000000000028</v>
      </c>
      <c r="F328" s="2">
        <f>数据源!O360</f>
        <v>1</v>
      </c>
      <c r="G328" s="2">
        <f>数据源!P360</f>
        <v>6.0000000000000001E-3</v>
      </c>
      <c r="H328" s="2">
        <f>数据源!Q360</f>
        <v>3.8961038961038944E-3</v>
      </c>
      <c r="I328" s="2">
        <f>数据源!R360</f>
        <v>39</v>
      </c>
      <c r="J328" s="3">
        <f t="shared" si="220"/>
        <v>1</v>
      </c>
      <c r="K328" s="3">
        <f t="shared" si="221"/>
        <v>1</v>
      </c>
      <c r="L328" s="3" t="str">
        <f t="shared" si="215"/>
        <v>部件</v>
      </c>
      <c r="M328" s="3">
        <f t="shared" ca="1" si="216"/>
        <v>92103</v>
      </c>
      <c r="N328" s="3" t="str">
        <f t="shared" ca="1" si="217"/>
        <v>51321,52321,53321,51411,52411,53411,51421,51431,91001,91003,91005,91101,91103,91105,91201,91203,91205,91002,91004,91006,91102,91104,91106,91202,91204,91206,92001,92003,92005,92101,92103</v>
      </c>
      <c r="O328" s="3" t="str">
        <f t="shared" si="218"/>
        <v>623,623,623,350,350,350,234,195,324,324,324,324,324,324,324,324,324,324,324,324,324,324,324,324,324,324,45,39,39,39,39</v>
      </c>
      <c r="P328" s="1" t="str">
        <f t="shared" si="219"/>
        <v>(1,2),(1,2),(1,2),(1,1),(1,1),(1,1),(1,1),(1,1),(1,1),(1,1),(1,1),(1,1),(1,1),(1,1),(1,1),(1,1),(1,1),(1,1),(1,1),(1,1),(1,1),(1,1),(1,1),(1,1),(1,1),(1,1),(1,1),(1,1),(1,1),(1,1),(1,1)</v>
      </c>
      <c r="Q328" s="3" t="str">
        <f>IF(D328="坦克碎片",VLOOKUP(C328,道具信息!$N$2:$O$291,2,FALSE)&amp;"碎片",VLOOKUP(C328,道具信息!$N$2:$O$291,2,FALSE))</f>
        <v>T2部件</v>
      </c>
      <c r="R328" s="3">
        <f t="shared" si="193"/>
        <v>708</v>
      </c>
      <c r="S328" s="11">
        <f t="shared" si="194"/>
        <v>7.0999999999999994E-2</v>
      </c>
      <c r="T328" s="3" t="str">
        <f>VLOOKUP(Q328,道具信息!$Q$3:$S$20,2,FALSE)</f>
        <v>CHEST_ITEM_TYPE_T2_PART</v>
      </c>
      <c r="U328" s="3" t="str">
        <f>IF(COUNTIF(U$298:U327,T328)=0,T328,"")</f>
        <v/>
      </c>
      <c r="V328" s="3" t="str">
        <f t="shared" si="206"/>
        <v>CHEST_ITEM_TYPE_T3_SHARD,CHEST_ITEM_TYPE_T4_SHARD,CHEST_ITEM_TYPE_T1_PART,CHEST_ITEM_TYPE_T2_PART</v>
      </c>
      <c r="W328" s="13" t="str">
        <f t="shared" si="207"/>
        <v/>
      </c>
      <c r="X328" s="3" t="str">
        <f t="shared" si="208"/>
        <v/>
      </c>
      <c r="Y328" s="3" t="str">
        <f t="shared" si="209"/>
        <v>18.8%,14.9%,58.8%,7.1%</v>
      </c>
    </row>
    <row r="329" spans="2:25" x14ac:dyDescent="0.3">
      <c r="B329" s="2">
        <f>数据源!K361</f>
        <v>8</v>
      </c>
      <c r="C329" s="2" t="str">
        <f>数据源!L361</f>
        <v>T2MP5</v>
      </c>
      <c r="D329" s="2" t="str">
        <f>数据源!M361</f>
        <v>部件</v>
      </c>
      <c r="E329" s="2">
        <f>数据源!N361</f>
        <v>77.000000000000028</v>
      </c>
      <c r="F329" s="2">
        <f>数据源!O361</f>
        <v>1</v>
      </c>
      <c r="G329" s="2">
        <f>数据源!P361</f>
        <v>6.0000000000000001E-3</v>
      </c>
      <c r="H329" s="2">
        <f>数据源!Q361</f>
        <v>3.8961038961038944E-3</v>
      </c>
      <c r="I329" s="2">
        <f>数据源!R361</f>
        <v>39</v>
      </c>
      <c r="J329" s="3">
        <f t="shared" si="220"/>
        <v>1</v>
      </c>
      <c r="K329" s="3">
        <f t="shared" si="221"/>
        <v>1</v>
      </c>
      <c r="L329" s="3" t="str">
        <f t="shared" si="215"/>
        <v>部件</v>
      </c>
      <c r="M329" s="3">
        <f t="shared" ca="1" si="216"/>
        <v>92105</v>
      </c>
      <c r="N329" s="3" t="str">
        <f t="shared" ca="1" si="217"/>
        <v>51321,52321,53321,51411,52411,53411,51421,51431,91001,91003,91005,91101,91103,91105,91201,91203,91205,91002,91004,91006,91102,91104,91106,91202,91204,91206,92001,92003,92005,92101,92103,92105</v>
      </c>
      <c r="O329" s="3" t="str">
        <f t="shared" si="218"/>
        <v>623,623,623,350,350,350,234,195,324,324,324,324,324,324,324,324,324,324,324,324,324,324,324,324,324,324,45,39,39,39,39,39</v>
      </c>
      <c r="P329" s="1" t="str">
        <f t="shared" si="219"/>
        <v>(1,2),(1,2),(1,2),(1,1),(1,1),(1,1),(1,1),(1,1),(1,1),(1,1),(1,1),(1,1),(1,1),(1,1),(1,1),(1,1),(1,1),(1,1),(1,1),(1,1),(1,1),(1,1),(1,1),(1,1),(1,1),(1,1),(1,1),(1,1),(1,1),(1,1),(1,1),(1,1)</v>
      </c>
      <c r="Q329" s="3" t="str">
        <f>IF(D329="坦克碎片",VLOOKUP(C329,道具信息!$N$2:$O$291,2,FALSE)&amp;"碎片",VLOOKUP(C329,道具信息!$N$2:$O$291,2,FALSE))</f>
        <v>T2部件</v>
      </c>
      <c r="R329" s="3">
        <f t="shared" si="193"/>
        <v>708</v>
      </c>
      <c r="S329" s="11">
        <f t="shared" si="194"/>
        <v>7.0999999999999994E-2</v>
      </c>
      <c r="T329" s="3" t="str">
        <f>VLOOKUP(Q329,道具信息!$Q$3:$S$20,2,FALSE)</f>
        <v>CHEST_ITEM_TYPE_T2_PART</v>
      </c>
      <c r="U329" s="3" t="str">
        <f>IF(COUNTIF(U$298:U328,T329)=0,T329,"")</f>
        <v/>
      </c>
      <c r="V329" s="3" t="str">
        <f t="shared" si="206"/>
        <v>CHEST_ITEM_TYPE_T3_SHARD,CHEST_ITEM_TYPE_T4_SHARD,CHEST_ITEM_TYPE_T1_PART,CHEST_ITEM_TYPE_T2_PART</v>
      </c>
      <c r="W329" s="13" t="str">
        <f t="shared" si="207"/>
        <v/>
      </c>
      <c r="X329" s="3" t="str">
        <f t="shared" si="208"/>
        <v/>
      </c>
      <c r="Y329" s="3" t="str">
        <f t="shared" si="209"/>
        <v>18.8%,14.9%,58.8%,7.1%</v>
      </c>
    </row>
    <row r="330" spans="2:25" x14ac:dyDescent="0.3">
      <c r="B330" s="2">
        <f>数据源!K362</f>
        <v>8</v>
      </c>
      <c r="C330" s="2" t="str">
        <f>数据源!L362</f>
        <v>T2HP1</v>
      </c>
      <c r="D330" s="2" t="str">
        <f>数据源!M362</f>
        <v>部件</v>
      </c>
      <c r="E330" s="2">
        <f>数据源!N362</f>
        <v>77.000000000000028</v>
      </c>
      <c r="F330" s="2">
        <f>数据源!O362</f>
        <v>1</v>
      </c>
      <c r="G330" s="2">
        <f>数据源!P362</f>
        <v>6.0000000000000001E-3</v>
      </c>
      <c r="H330" s="2">
        <f>数据源!Q362</f>
        <v>3.8961038961038944E-3</v>
      </c>
      <c r="I330" s="2">
        <f>数据源!R362</f>
        <v>39</v>
      </c>
      <c r="J330" s="3">
        <f t="shared" si="220"/>
        <v>1</v>
      </c>
      <c r="K330" s="3">
        <f t="shared" si="221"/>
        <v>1</v>
      </c>
      <c r="L330" s="3" t="str">
        <f t="shared" si="215"/>
        <v>部件</v>
      </c>
      <c r="M330" s="3">
        <f t="shared" ca="1" si="216"/>
        <v>92201</v>
      </c>
      <c r="N330" s="3" t="str">
        <f t="shared" ca="1" si="217"/>
        <v>51321,52321,53321,51411,52411,53411,51421,51431,91001,91003,91005,91101,91103,91105,91201,91203,91205,91002,91004,91006,91102,91104,91106,91202,91204,91206,92001,92003,92005,92101,92103,92105,92201</v>
      </c>
      <c r="O330" s="3" t="str">
        <f t="shared" si="218"/>
        <v>623,623,623,350,350,350,234,195,324,324,324,324,324,324,324,324,324,324,324,324,324,324,324,324,324,324,45,39,39,39,39,39,39</v>
      </c>
      <c r="P330" s="1" t="str">
        <f t="shared" si="219"/>
        <v>(1,2),(1,2),(1,2),(1,1),(1,1),(1,1),(1,1),(1,1),(1,1),(1,1),(1,1),(1,1),(1,1),(1,1),(1,1),(1,1),(1,1),(1,1),(1,1),(1,1),(1,1),(1,1),(1,1),(1,1),(1,1),(1,1),(1,1),(1,1),(1,1),(1,1),(1,1),(1,1),(1,1)</v>
      </c>
      <c r="Q330" s="3" t="str">
        <f>IF(D330="坦克碎片",VLOOKUP(C330,道具信息!$N$2:$O$291,2,FALSE)&amp;"碎片",VLOOKUP(C330,道具信息!$N$2:$O$291,2,FALSE))</f>
        <v>T2部件</v>
      </c>
      <c r="R330" s="3">
        <f t="shared" ref="R330:R359" si="222">SUMIFS(I:I,Q:Q,Q330,B:B,B330)</f>
        <v>708</v>
      </c>
      <c r="S330" s="11">
        <f t="shared" ref="S330:S359" si="223">ROUND(R330/SUMIF(B:B,B330,I:I),3)</f>
        <v>7.0999999999999994E-2</v>
      </c>
      <c r="T330" s="3" t="str">
        <f>VLOOKUP(Q330,道具信息!$Q$3:$S$20,2,FALSE)</f>
        <v>CHEST_ITEM_TYPE_T2_PART</v>
      </c>
      <c r="U330" s="3" t="str">
        <f>IF(COUNTIF(U$298:U329,T330)=0,T330,"")</f>
        <v/>
      </c>
      <c r="V330" s="3" t="str">
        <f t="shared" si="206"/>
        <v>CHEST_ITEM_TYPE_T3_SHARD,CHEST_ITEM_TYPE_T4_SHARD,CHEST_ITEM_TYPE_T1_PART,CHEST_ITEM_TYPE_T2_PART</v>
      </c>
      <c r="W330" s="13" t="str">
        <f t="shared" si="207"/>
        <v/>
      </c>
      <c r="X330" s="3" t="str">
        <f t="shared" si="208"/>
        <v/>
      </c>
      <c r="Y330" s="3" t="str">
        <f t="shared" si="209"/>
        <v>18.8%,14.9%,58.8%,7.1%</v>
      </c>
    </row>
    <row r="331" spans="2:25" x14ac:dyDescent="0.3">
      <c r="B331" s="2">
        <f>数据源!K363</f>
        <v>8</v>
      </c>
      <c r="C331" s="2" t="str">
        <f>数据源!L363</f>
        <v>T2HP3</v>
      </c>
      <c r="D331" s="2" t="str">
        <f>数据源!M363</f>
        <v>部件</v>
      </c>
      <c r="E331" s="2">
        <f>数据源!N363</f>
        <v>77.000000000000028</v>
      </c>
      <c r="F331" s="2">
        <f>数据源!O363</f>
        <v>1</v>
      </c>
      <c r="G331" s="2">
        <f>数据源!P363</f>
        <v>6.0000000000000001E-3</v>
      </c>
      <c r="H331" s="2">
        <f>数据源!Q363</f>
        <v>3.8961038961038944E-3</v>
      </c>
      <c r="I331" s="2">
        <f>数据源!R363</f>
        <v>39</v>
      </c>
      <c r="J331" s="3">
        <f t="shared" si="220"/>
        <v>1</v>
      </c>
      <c r="K331" s="3">
        <f t="shared" si="221"/>
        <v>1</v>
      </c>
      <c r="L331" s="3" t="str">
        <f t="shared" si="215"/>
        <v>部件</v>
      </c>
      <c r="M331" s="3">
        <f t="shared" ca="1" si="216"/>
        <v>92203</v>
      </c>
      <c r="N331" s="3" t="str">
        <f t="shared" ca="1" si="217"/>
        <v>51321,52321,53321,51411,52411,53411,51421,51431,91001,91003,91005,91101,91103,91105,91201,91203,91205,91002,91004,91006,91102,91104,91106,91202,91204,91206,92001,92003,92005,92101,92103,92105,92201,92203</v>
      </c>
      <c r="O331" s="3" t="str">
        <f t="shared" si="218"/>
        <v>623,623,623,350,350,350,234,195,324,324,324,324,324,324,324,324,324,324,324,324,324,324,324,324,324,324,45,39,39,39,39,39,39,39</v>
      </c>
      <c r="P331" s="1" t="str">
        <f t="shared" si="219"/>
        <v>(1,2),(1,2),(1,2),(1,1),(1,1),(1,1),(1,1),(1,1),(1,1),(1,1),(1,1),(1,1),(1,1),(1,1),(1,1),(1,1),(1,1),(1,1),(1,1),(1,1),(1,1),(1,1),(1,1),(1,1),(1,1),(1,1),(1,1),(1,1),(1,1),(1,1),(1,1),(1,1),(1,1),(1,1)</v>
      </c>
      <c r="Q331" s="3" t="str">
        <f>IF(D331="坦克碎片",VLOOKUP(C331,道具信息!$N$2:$O$291,2,FALSE)&amp;"碎片",VLOOKUP(C331,道具信息!$N$2:$O$291,2,FALSE))</f>
        <v>T2部件</v>
      </c>
      <c r="R331" s="3">
        <f t="shared" si="222"/>
        <v>708</v>
      </c>
      <c r="S331" s="11">
        <f t="shared" si="223"/>
        <v>7.0999999999999994E-2</v>
      </c>
      <c r="T331" s="3" t="str">
        <f>VLOOKUP(Q331,道具信息!$Q$3:$S$20,2,FALSE)</f>
        <v>CHEST_ITEM_TYPE_T2_PART</v>
      </c>
      <c r="U331" s="3" t="str">
        <f>IF(COUNTIF(U$298:U330,T331)=0,T331,"")</f>
        <v/>
      </c>
      <c r="V331" s="3" t="str">
        <f t="shared" si="206"/>
        <v>CHEST_ITEM_TYPE_T3_SHARD,CHEST_ITEM_TYPE_T4_SHARD,CHEST_ITEM_TYPE_T1_PART,CHEST_ITEM_TYPE_T2_PART</v>
      </c>
      <c r="W331" s="13" t="str">
        <f t="shared" si="207"/>
        <v/>
      </c>
      <c r="X331" s="3" t="str">
        <f t="shared" si="208"/>
        <v/>
      </c>
      <c r="Y331" s="3" t="str">
        <f t="shared" si="209"/>
        <v>18.8%,14.9%,58.8%,7.1%</v>
      </c>
    </row>
    <row r="332" spans="2:25" x14ac:dyDescent="0.3">
      <c r="B332" s="2">
        <f>数据源!K364</f>
        <v>8</v>
      </c>
      <c r="C332" s="2" t="str">
        <f>数据源!L364</f>
        <v>T2HP5</v>
      </c>
      <c r="D332" s="2" t="str">
        <f>数据源!M364</f>
        <v>部件</v>
      </c>
      <c r="E332" s="2">
        <f>数据源!N364</f>
        <v>77.000000000000028</v>
      </c>
      <c r="F332" s="2">
        <f>数据源!O364</f>
        <v>1</v>
      </c>
      <c r="G332" s="2">
        <f>数据源!P364</f>
        <v>6.0000000000000001E-3</v>
      </c>
      <c r="H332" s="2">
        <f>数据源!Q364</f>
        <v>3.8961038961038944E-3</v>
      </c>
      <c r="I332" s="2">
        <f>数据源!R364</f>
        <v>39</v>
      </c>
      <c r="J332" s="3">
        <f t="shared" si="220"/>
        <v>1</v>
      </c>
      <c r="K332" s="3">
        <f t="shared" si="221"/>
        <v>1</v>
      </c>
      <c r="L332" s="3" t="str">
        <f t="shared" si="215"/>
        <v>部件</v>
      </c>
      <c r="M332" s="3">
        <f t="shared" ca="1" si="216"/>
        <v>92205</v>
      </c>
      <c r="N332" s="3" t="str">
        <f t="shared" ca="1" si="217"/>
        <v>51321,52321,53321,51411,52411,53411,51421,51431,91001,91003,91005,91101,91103,91105,91201,91203,91205,91002,91004,91006,91102,91104,91106,91202,91204,91206,92001,92003,92005,92101,92103,92105,92201,92203,92205</v>
      </c>
      <c r="O332" s="3" t="str">
        <f t="shared" si="218"/>
        <v>623,623,623,350,350,350,234,195,324,324,324,324,324,324,324,324,324,324,324,324,324,324,324,324,324,324,45,39,39,39,39,39,39,39,39</v>
      </c>
      <c r="P332" s="1" t="str">
        <f t="shared" si="219"/>
        <v>(1,2),(1,2),(1,2),(1,1),(1,1),(1,1),(1,1),(1,1),(1,1),(1,1),(1,1),(1,1),(1,1),(1,1),(1,1),(1,1),(1,1),(1,1),(1,1),(1,1),(1,1),(1,1),(1,1),(1,1),(1,1),(1,1),(1,1),(1,1),(1,1),(1,1),(1,1),(1,1),(1,1),(1,1),(1,1)</v>
      </c>
      <c r="Q332" s="3" t="str">
        <f>IF(D332="坦克碎片",VLOOKUP(C332,道具信息!$N$2:$O$291,2,FALSE)&amp;"碎片",VLOOKUP(C332,道具信息!$N$2:$O$291,2,FALSE))</f>
        <v>T2部件</v>
      </c>
      <c r="R332" s="3">
        <f t="shared" si="222"/>
        <v>708</v>
      </c>
      <c r="S332" s="11">
        <f t="shared" si="223"/>
        <v>7.0999999999999994E-2</v>
      </c>
      <c r="T332" s="3" t="str">
        <f>VLOOKUP(Q332,道具信息!$Q$3:$S$20,2,FALSE)</f>
        <v>CHEST_ITEM_TYPE_T2_PART</v>
      </c>
      <c r="U332" s="3" t="str">
        <f>IF(COUNTIF(U$298:U331,T332)=0,T332,"")</f>
        <v/>
      </c>
      <c r="V332" s="3" t="str">
        <f t="shared" si="206"/>
        <v>CHEST_ITEM_TYPE_T3_SHARD,CHEST_ITEM_TYPE_T4_SHARD,CHEST_ITEM_TYPE_T1_PART,CHEST_ITEM_TYPE_T2_PART</v>
      </c>
      <c r="W332" s="13" t="str">
        <f t="shared" si="207"/>
        <v/>
      </c>
      <c r="X332" s="3" t="str">
        <f t="shared" si="208"/>
        <v/>
      </c>
      <c r="Y332" s="3" t="str">
        <f t="shared" si="209"/>
        <v>18.8%,14.9%,58.8%,7.1%</v>
      </c>
    </row>
    <row r="333" spans="2:25" x14ac:dyDescent="0.3">
      <c r="B333" s="2">
        <f>数据源!K365</f>
        <v>8</v>
      </c>
      <c r="C333" s="2" t="str">
        <f>数据源!L365</f>
        <v>T2LP2</v>
      </c>
      <c r="D333" s="2" t="str">
        <f>数据源!M365</f>
        <v>部件</v>
      </c>
      <c r="E333" s="2">
        <f>数据源!N365</f>
        <v>77.000000000000028</v>
      </c>
      <c r="F333" s="2">
        <f>数据源!O365</f>
        <v>1</v>
      </c>
      <c r="G333" s="2">
        <f>数据源!P365</f>
        <v>6.0000000000000001E-3</v>
      </c>
      <c r="H333" s="2">
        <f>数据源!Q365</f>
        <v>3.8961038961038944E-3</v>
      </c>
      <c r="I333" s="2">
        <f>数据源!R365</f>
        <v>39</v>
      </c>
      <c r="J333" s="3">
        <f t="shared" si="220"/>
        <v>1</v>
      </c>
      <c r="K333" s="3">
        <f t="shared" si="221"/>
        <v>1</v>
      </c>
      <c r="L333" s="3" t="str">
        <f t="shared" si="215"/>
        <v>部件</v>
      </c>
      <c r="M333" s="3">
        <f t="shared" ca="1" si="216"/>
        <v>92002</v>
      </c>
      <c r="N333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</v>
      </c>
      <c r="O333" s="3" t="str">
        <f t="shared" si="218"/>
        <v>623,623,623,350,350,350,234,195,324,324,324,324,324,324,324,324,324,324,324,324,324,324,324,324,324,324,45,39,39,39,39,39,39,39,39,39</v>
      </c>
      <c r="P333" s="1" t="str">
        <f t="shared" si="219"/>
        <v>(1,2),(1,2),(1,2),(1,1),(1,1),(1,1),(1,1),(1,1),(1,1),(1,1),(1,1),(1,1),(1,1),(1,1),(1,1),(1,1),(1,1),(1,1),(1,1),(1,1),(1,1),(1,1),(1,1),(1,1),(1,1),(1,1),(1,1),(1,1),(1,1),(1,1),(1,1),(1,1),(1,1),(1,1),(1,1),(1,1)</v>
      </c>
      <c r="Q333" s="3" t="str">
        <f>IF(D333="坦克碎片",VLOOKUP(C333,道具信息!$N$2:$O$291,2,FALSE)&amp;"碎片",VLOOKUP(C333,道具信息!$N$2:$O$291,2,FALSE))</f>
        <v>T2部件</v>
      </c>
      <c r="R333" s="3">
        <f t="shared" si="222"/>
        <v>708</v>
      </c>
      <c r="S333" s="11">
        <f t="shared" si="223"/>
        <v>7.0999999999999994E-2</v>
      </c>
      <c r="T333" s="3" t="str">
        <f>VLOOKUP(Q333,道具信息!$Q$3:$S$20,2,FALSE)</f>
        <v>CHEST_ITEM_TYPE_T2_PART</v>
      </c>
      <c r="U333" s="3" t="str">
        <f>IF(COUNTIF(U$298:U332,T333)=0,T333,"")</f>
        <v/>
      </c>
      <c r="V333" s="3" t="str">
        <f t="shared" si="206"/>
        <v>CHEST_ITEM_TYPE_T3_SHARD,CHEST_ITEM_TYPE_T4_SHARD,CHEST_ITEM_TYPE_T1_PART,CHEST_ITEM_TYPE_T2_PART</v>
      </c>
      <c r="W333" s="13" t="str">
        <f t="shared" si="207"/>
        <v/>
      </c>
      <c r="X333" s="3" t="str">
        <f t="shared" si="208"/>
        <v/>
      </c>
      <c r="Y333" s="3" t="str">
        <f t="shared" si="209"/>
        <v>18.8%,14.9%,58.8%,7.1%</v>
      </c>
    </row>
    <row r="334" spans="2:25" x14ac:dyDescent="0.3">
      <c r="B334" s="2">
        <f>数据源!K366</f>
        <v>8</v>
      </c>
      <c r="C334" s="2" t="str">
        <f>数据源!L366</f>
        <v>T2LP4</v>
      </c>
      <c r="D334" s="2" t="str">
        <f>数据源!M366</f>
        <v>部件</v>
      </c>
      <c r="E334" s="2">
        <f>数据源!N366</f>
        <v>77.000000000000028</v>
      </c>
      <c r="F334" s="2">
        <f>数据源!O366</f>
        <v>1</v>
      </c>
      <c r="G334" s="2">
        <f>数据源!P366</f>
        <v>6.0000000000000001E-3</v>
      </c>
      <c r="H334" s="2">
        <f>数据源!Q366</f>
        <v>3.8961038961038944E-3</v>
      </c>
      <c r="I334" s="2">
        <f>数据源!R366</f>
        <v>39</v>
      </c>
      <c r="J334" s="3">
        <f t="shared" si="220"/>
        <v>1</v>
      </c>
      <c r="K334" s="3">
        <f t="shared" si="221"/>
        <v>1</v>
      </c>
      <c r="L334" s="3" t="str">
        <f t="shared" si="215"/>
        <v>部件</v>
      </c>
      <c r="M334" s="3">
        <f t="shared" ca="1" si="216"/>
        <v>92004</v>
      </c>
      <c r="N334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</v>
      </c>
      <c r="O334" s="3" t="str">
        <f t="shared" si="218"/>
        <v>623,623,623,350,350,350,234,195,324,324,324,324,324,324,324,324,324,324,324,324,324,324,324,324,324,324,45,39,39,39,39,39,39,39,39,39,39</v>
      </c>
      <c r="P334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</v>
      </c>
      <c r="Q334" s="3" t="str">
        <f>IF(D334="坦克碎片",VLOOKUP(C334,道具信息!$N$2:$O$291,2,FALSE)&amp;"碎片",VLOOKUP(C334,道具信息!$N$2:$O$291,2,FALSE))</f>
        <v>T2部件</v>
      </c>
      <c r="R334" s="3">
        <f t="shared" si="222"/>
        <v>708</v>
      </c>
      <c r="S334" s="11">
        <f t="shared" si="223"/>
        <v>7.0999999999999994E-2</v>
      </c>
      <c r="T334" s="3" t="str">
        <f>VLOOKUP(Q334,道具信息!$Q$3:$S$20,2,FALSE)</f>
        <v>CHEST_ITEM_TYPE_T2_PART</v>
      </c>
      <c r="U334" s="3" t="str">
        <f>IF(COUNTIF(U$298:U333,T334)=0,T334,"")</f>
        <v/>
      </c>
      <c r="V334" s="3" t="str">
        <f t="shared" si="206"/>
        <v>CHEST_ITEM_TYPE_T3_SHARD,CHEST_ITEM_TYPE_T4_SHARD,CHEST_ITEM_TYPE_T1_PART,CHEST_ITEM_TYPE_T2_PART</v>
      </c>
      <c r="W334" s="13" t="str">
        <f t="shared" si="207"/>
        <v/>
      </c>
      <c r="X334" s="3" t="str">
        <f t="shared" si="208"/>
        <v/>
      </c>
      <c r="Y334" s="3" t="str">
        <f t="shared" si="209"/>
        <v>18.8%,14.9%,58.8%,7.1%</v>
      </c>
    </row>
    <row r="335" spans="2:25" x14ac:dyDescent="0.3">
      <c r="B335" s="2">
        <f>数据源!K367</f>
        <v>8</v>
      </c>
      <c r="C335" s="2" t="str">
        <f>数据源!L367</f>
        <v>T2LP6</v>
      </c>
      <c r="D335" s="2" t="str">
        <f>数据源!M367</f>
        <v>部件</v>
      </c>
      <c r="E335" s="2">
        <f>数据源!N367</f>
        <v>77.000000000000028</v>
      </c>
      <c r="F335" s="2">
        <f>数据源!O367</f>
        <v>1</v>
      </c>
      <c r="G335" s="2">
        <f>数据源!P367</f>
        <v>6.0000000000000001E-3</v>
      </c>
      <c r="H335" s="2">
        <f>数据源!Q367</f>
        <v>3.8961038961038944E-3</v>
      </c>
      <c r="I335" s="2">
        <f>数据源!R367</f>
        <v>39</v>
      </c>
      <c r="J335" s="3">
        <f t="shared" si="220"/>
        <v>1</v>
      </c>
      <c r="K335" s="3">
        <f t="shared" si="221"/>
        <v>1</v>
      </c>
      <c r="L335" s="3" t="str">
        <f t="shared" si="215"/>
        <v>部件</v>
      </c>
      <c r="M335" s="3">
        <f t="shared" ca="1" si="216"/>
        <v>92006</v>
      </c>
      <c r="N335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</v>
      </c>
      <c r="O335" s="3" t="str">
        <f t="shared" si="218"/>
        <v>623,623,623,350,350,350,234,195,324,324,324,324,324,324,324,324,324,324,324,324,324,324,324,324,324,324,45,39,39,39,39,39,39,39,39,39,39,39</v>
      </c>
      <c r="P335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</v>
      </c>
      <c r="Q335" s="3" t="str">
        <f>IF(D335="坦克碎片",VLOOKUP(C335,道具信息!$N$2:$O$291,2,FALSE)&amp;"碎片",VLOOKUP(C335,道具信息!$N$2:$O$291,2,FALSE))</f>
        <v>T2部件</v>
      </c>
      <c r="R335" s="3">
        <f t="shared" si="222"/>
        <v>708</v>
      </c>
      <c r="S335" s="11">
        <f t="shared" si="223"/>
        <v>7.0999999999999994E-2</v>
      </c>
      <c r="T335" s="3" t="str">
        <f>VLOOKUP(Q335,道具信息!$Q$3:$S$20,2,FALSE)</f>
        <v>CHEST_ITEM_TYPE_T2_PART</v>
      </c>
      <c r="U335" s="3" t="str">
        <f>IF(COUNTIF(U$298:U334,T335)=0,T335,"")</f>
        <v/>
      </c>
      <c r="V335" s="3" t="str">
        <f t="shared" si="206"/>
        <v>CHEST_ITEM_TYPE_T3_SHARD,CHEST_ITEM_TYPE_T4_SHARD,CHEST_ITEM_TYPE_T1_PART,CHEST_ITEM_TYPE_T2_PART</v>
      </c>
      <c r="W335" s="13" t="str">
        <f t="shared" si="207"/>
        <v/>
      </c>
      <c r="X335" s="3" t="str">
        <f t="shared" si="208"/>
        <v/>
      </c>
      <c r="Y335" s="3" t="str">
        <f t="shared" si="209"/>
        <v>18.8%,14.9%,58.8%,7.1%</v>
      </c>
    </row>
    <row r="336" spans="2:25" x14ac:dyDescent="0.3">
      <c r="B336" s="2">
        <f>数据源!K368</f>
        <v>8</v>
      </c>
      <c r="C336" s="2" t="str">
        <f>数据源!L368</f>
        <v>T2MP2</v>
      </c>
      <c r="D336" s="2" t="str">
        <f>数据源!M368</f>
        <v>部件</v>
      </c>
      <c r="E336" s="2">
        <f>数据源!N368</f>
        <v>77.000000000000028</v>
      </c>
      <c r="F336" s="2">
        <f>数据源!O368</f>
        <v>1</v>
      </c>
      <c r="G336" s="2">
        <f>数据源!P368</f>
        <v>6.0000000000000001E-3</v>
      </c>
      <c r="H336" s="2">
        <f>数据源!Q368</f>
        <v>3.8961038961038944E-3</v>
      </c>
      <c r="I336" s="2">
        <f>数据源!R368</f>
        <v>39</v>
      </c>
      <c r="J336" s="3">
        <f t="shared" si="220"/>
        <v>1</v>
      </c>
      <c r="K336" s="3">
        <f t="shared" si="221"/>
        <v>1</v>
      </c>
      <c r="L336" s="3" t="str">
        <f t="shared" si="215"/>
        <v>部件</v>
      </c>
      <c r="M336" s="3">
        <f t="shared" ca="1" si="216"/>
        <v>92102</v>
      </c>
      <c r="N336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</v>
      </c>
      <c r="O336" s="3" t="str">
        <f t="shared" si="218"/>
        <v>623,623,623,350,350,350,234,195,324,324,324,324,324,324,324,324,324,324,324,324,324,324,324,324,324,324,45,39,39,39,39,39,39,39,39,39,39,39,39</v>
      </c>
      <c r="P336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</v>
      </c>
      <c r="Q336" s="3" t="str">
        <f>IF(D336="坦克碎片",VLOOKUP(C336,道具信息!$N$2:$O$291,2,FALSE)&amp;"碎片",VLOOKUP(C336,道具信息!$N$2:$O$291,2,FALSE))</f>
        <v>T2部件</v>
      </c>
      <c r="R336" s="3">
        <f t="shared" si="222"/>
        <v>708</v>
      </c>
      <c r="S336" s="11">
        <f t="shared" si="223"/>
        <v>7.0999999999999994E-2</v>
      </c>
      <c r="T336" s="3" t="str">
        <f>VLOOKUP(Q336,道具信息!$Q$3:$S$20,2,FALSE)</f>
        <v>CHEST_ITEM_TYPE_T2_PART</v>
      </c>
      <c r="U336" s="3" t="str">
        <f>IF(COUNTIF(U$298:U335,T336)=0,T336,"")</f>
        <v/>
      </c>
      <c r="V336" s="3" t="str">
        <f t="shared" si="206"/>
        <v>CHEST_ITEM_TYPE_T3_SHARD,CHEST_ITEM_TYPE_T4_SHARD,CHEST_ITEM_TYPE_T1_PART,CHEST_ITEM_TYPE_T2_PART</v>
      </c>
      <c r="W336" s="13" t="str">
        <f t="shared" si="207"/>
        <v/>
      </c>
      <c r="X336" s="3" t="str">
        <f t="shared" si="208"/>
        <v/>
      </c>
      <c r="Y336" s="3" t="str">
        <f t="shared" si="209"/>
        <v>18.8%,14.9%,58.8%,7.1%</v>
      </c>
    </row>
    <row r="337" spans="2:25" x14ac:dyDescent="0.3">
      <c r="B337" s="2">
        <f>数据源!K369</f>
        <v>8</v>
      </c>
      <c r="C337" s="2" t="str">
        <f>数据源!L369</f>
        <v>T2MP4</v>
      </c>
      <c r="D337" s="2" t="str">
        <f>数据源!M369</f>
        <v>部件</v>
      </c>
      <c r="E337" s="2">
        <f>数据源!N369</f>
        <v>77.000000000000028</v>
      </c>
      <c r="F337" s="2">
        <f>数据源!O369</f>
        <v>1</v>
      </c>
      <c r="G337" s="2">
        <f>数据源!P369</f>
        <v>6.0000000000000001E-3</v>
      </c>
      <c r="H337" s="2">
        <f>数据源!Q369</f>
        <v>3.8961038961038944E-3</v>
      </c>
      <c r="I337" s="2">
        <f>数据源!R369</f>
        <v>39</v>
      </c>
      <c r="J337" s="3">
        <f t="shared" si="220"/>
        <v>1</v>
      </c>
      <c r="K337" s="3">
        <f t="shared" si="221"/>
        <v>1</v>
      </c>
      <c r="L337" s="3" t="str">
        <f t="shared" si="215"/>
        <v>部件</v>
      </c>
      <c r="M337" s="3">
        <f t="shared" ca="1" si="216"/>
        <v>92104</v>
      </c>
      <c r="N337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51321,52321,53321,51411,52411,53411,51421,51431,91001,91003,91005,91101,91103,91105,91201,91203,91205,91002,91004,91006,91102,91104,91106,91202,91204,91206,92001,92003,92005,92101,92103,92105,92201,92203,92205,92002,92004,92006,92102,92104</v>
      </c>
      <c r="O337" s="3" t="str">
        <f t="shared" si="218"/>
        <v>623,623,623,350,350,350,234,195,324,324,324,324,324,324,324,324,324,324,324,324,324,324,324,324,324,324,45,39,39,39,39,39,39,39,39,39,39,39,39,39</v>
      </c>
      <c r="P337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(1,2),(1,2),(1,2),(1,1),(1,1),(1,1),(1,1),(1,1),(1,1),(1,1),(1,1),(1,1),(1,1),(1,1),(1,1),(1,1),(1,1),(1,1),(1,1),(1,1),(1,1),(1,1),(1,1),(1,1),(1,1),(1,1),(1,1),(1,1),(1,1),(1,1),(1,1),(1,1),(1,1),(1,1),(1,1),(1,1),(1,1),(1,1),(1,1),(1,1)</v>
      </c>
      <c r="Q337" s="3" t="str">
        <f>IF(D337="坦克碎片",VLOOKUP(C337,道具信息!$N$2:$O$291,2,FALSE)&amp;"碎片",VLOOKUP(C337,道具信息!$N$2:$O$291,2,FALSE))</f>
        <v>T2部件</v>
      </c>
      <c r="R337" s="3">
        <f t="shared" si="222"/>
        <v>708</v>
      </c>
      <c r="S337" s="11">
        <f t="shared" si="223"/>
        <v>7.0999999999999994E-2</v>
      </c>
      <c r="T337" s="3" t="str">
        <f>VLOOKUP(Q337,道具信息!$Q$3:$S$20,2,FALSE)</f>
        <v>CHEST_ITEM_TYPE_T2_PART</v>
      </c>
      <c r="U337" s="3" t="str">
        <f>IF(COUNTIF(U$298:U336,T337)=0,T337,"")</f>
        <v/>
      </c>
      <c r="V337" s="3" t="str">
        <f t="shared" si="206"/>
        <v>CHEST_ITEM_TYPE_T3_SHARD,CHEST_ITEM_TYPE_T4_SHARD,CHEST_ITEM_TYPE_T1_PART,CHEST_ITEM_TYPE_T2_PART</v>
      </c>
      <c r="W337" s="13" t="str">
        <f t="shared" si="207"/>
        <v/>
      </c>
      <c r="X337" s="3" t="str">
        <f t="shared" si="208"/>
        <v/>
      </c>
      <c r="Y337" s="3" t="str">
        <f t="shared" si="209"/>
        <v>18.8%,14.9%,58.8%,7.1%</v>
      </c>
    </row>
    <row r="338" spans="2:25" x14ac:dyDescent="0.3">
      <c r="B338" s="2">
        <f>数据源!K370</f>
        <v>8</v>
      </c>
      <c r="C338" s="2" t="str">
        <f>数据源!L370</f>
        <v>T2MP6</v>
      </c>
      <c r="D338" s="2" t="str">
        <f>数据源!M370</f>
        <v>部件</v>
      </c>
      <c r="E338" s="2">
        <f>数据源!N370</f>
        <v>77.000000000000028</v>
      </c>
      <c r="F338" s="2">
        <f>数据源!O370</f>
        <v>1</v>
      </c>
      <c r="G338" s="2">
        <f>数据源!P370</f>
        <v>6.0000000000000001E-3</v>
      </c>
      <c r="H338" s="2">
        <f>数据源!Q370</f>
        <v>3.8961038961038944E-3</v>
      </c>
      <c r="I338" s="2">
        <f>数据源!R370</f>
        <v>39</v>
      </c>
      <c r="J338" s="3">
        <f t="shared" si="220"/>
        <v>1</v>
      </c>
      <c r="K338" s="3">
        <f t="shared" si="221"/>
        <v>1</v>
      </c>
      <c r="L338" s="3" t="str">
        <f t="shared" si="215"/>
        <v>部件</v>
      </c>
      <c r="M338" s="3">
        <f t="shared" ca="1" si="216"/>
        <v>92106</v>
      </c>
      <c r="N338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51321,52321,53321,51411,52411,53411,51421,51431,91001,91003,91005,91101,91103,91105,91201,91203,91205,91002,91004,91006,91102,91104,91106,91202,91204,91206,92001,92003,92005,92101,92103,92105,92201,92203,92205,92002,92004,92006,92102,92104,92106</v>
      </c>
      <c r="O338" s="3" t="str">
        <f t="shared" si="218"/>
        <v>623,623,623,350,350,350,234,195,324,324,324,324,324,324,324,324,324,324,324,324,324,324,324,324,324,324,45,39,39,39,39,39,39,39,39,39,39,39,39,39,39</v>
      </c>
      <c r="P338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(1,2),(1,2),(1,2),(1,1),(1,1),(1,1),(1,1),(1,1),(1,1),(1,1),(1,1),(1,1),(1,1),(1,1),(1,1),(1,1),(1,1),(1,1),(1,1),(1,1),(1,1),(1,1),(1,1),(1,1),(1,1),(1,1),(1,1),(1,1),(1,1),(1,1),(1,1),(1,1),(1,1),(1,1),(1,1),(1,1),(1,1),(1,1),(1,1),(1,1),(1,1)</v>
      </c>
      <c r="Q338" s="3" t="str">
        <f>IF(D338="坦克碎片",VLOOKUP(C338,道具信息!$N$2:$O$291,2,FALSE)&amp;"碎片",VLOOKUP(C338,道具信息!$N$2:$O$291,2,FALSE))</f>
        <v>T2部件</v>
      </c>
      <c r="R338" s="3">
        <f t="shared" si="222"/>
        <v>708</v>
      </c>
      <c r="S338" s="11">
        <f t="shared" si="223"/>
        <v>7.0999999999999994E-2</v>
      </c>
      <c r="T338" s="3" t="str">
        <f>VLOOKUP(Q338,道具信息!$Q$3:$S$20,2,FALSE)</f>
        <v>CHEST_ITEM_TYPE_T2_PART</v>
      </c>
      <c r="U338" s="3" t="str">
        <f>IF(COUNTIF(U$298:U337,T338)=0,T338,"")</f>
        <v/>
      </c>
      <c r="V338" s="3" t="str">
        <f t="shared" si="206"/>
        <v>CHEST_ITEM_TYPE_T3_SHARD,CHEST_ITEM_TYPE_T4_SHARD,CHEST_ITEM_TYPE_T1_PART,CHEST_ITEM_TYPE_T2_PART</v>
      </c>
      <c r="W338" s="13" t="str">
        <f t="shared" si="207"/>
        <v/>
      </c>
      <c r="X338" s="3" t="str">
        <f t="shared" si="208"/>
        <v/>
      </c>
      <c r="Y338" s="3" t="str">
        <f t="shared" si="209"/>
        <v>18.8%,14.9%,58.8%,7.1%</v>
      </c>
    </row>
    <row r="339" spans="2:25" x14ac:dyDescent="0.3">
      <c r="B339" s="2">
        <f>数据源!K371</f>
        <v>8</v>
      </c>
      <c r="C339" s="2" t="str">
        <f>数据源!L371</f>
        <v>T2HP2</v>
      </c>
      <c r="D339" s="2" t="str">
        <f>数据源!M371</f>
        <v>部件</v>
      </c>
      <c r="E339" s="2">
        <f>数据源!N371</f>
        <v>77.000000000000028</v>
      </c>
      <c r="F339" s="2">
        <f>数据源!O371</f>
        <v>1</v>
      </c>
      <c r="G339" s="2">
        <f>数据源!P371</f>
        <v>6.0000000000000001E-3</v>
      </c>
      <c r="H339" s="2">
        <f>数据源!Q371</f>
        <v>3.8961038961038944E-3</v>
      </c>
      <c r="I339" s="2">
        <f>数据源!R371</f>
        <v>39</v>
      </c>
      <c r="J339" s="3">
        <f t="shared" si="220"/>
        <v>1</v>
      </c>
      <c r="K339" s="3">
        <f t="shared" si="221"/>
        <v>1</v>
      </c>
      <c r="L339" s="3" t="str">
        <f t="shared" si="215"/>
        <v>部件</v>
      </c>
      <c r="M339" s="3">
        <f t="shared" ca="1" si="216"/>
        <v>92202</v>
      </c>
      <c r="N339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51321,52321,53321,51411,52411,53411,51421,51431,91001,91003,91005,91101,91103,91105,91201,91203,91205,91002,91004,91006,91102,91104,91106,91202,91204,91206,92001,92003,92005,92101,92103,92105,92201,92203,92205,92002,92004,92006,92102,92104,92106,92202</v>
      </c>
      <c r="O339" s="3" t="str">
        <f t="shared" si="218"/>
        <v>623,623,623,350,350,350,234,195,324,324,324,324,324,324,324,324,324,324,324,324,324,324,324,324,324,324,45,39,39,39,39,39,39,39,39,39,39,39,39,39,39,39</v>
      </c>
      <c r="P339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(1,2),(1,2),(1,2),(1,1),(1,1),(1,1),(1,1),(1,1),(1,1),(1,1),(1,1),(1,1),(1,1),(1,1),(1,1),(1,1),(1,1),(1,1),(1,1),(1,1),(1,1),(1,1),(1,1),(1,1),(1,1),(1,1),(1,1),(1,1),(1,1),(1,1),(1,1),(1,1),(1,1),(1,1),(1,1),(1,1),(1,1),(1,1),(1,1),(1,1),(1,1),(1,1)</v>
      </c>
      <c r="Q339" s="3" t="str">
        <f>IF(D339="坦克碎片",VLOOKUP(C339,道具信息!$N$2:$O$291,2,FALSE)&amp;"碎片",VLOOKUP(C339,道具信息!$N$2:$O$291,2,FALSE))</f>
        <v>T2部件</v>
      </c>
      <c r="R339" s="3">
        <f t="shared" si="222"/>
        <v>708</v>
      </c>
      <c r="S339" s="11">
        <f t="shared" si="223"/>
        <v>7.0999999999999994E-2</v>
      </c>
      <c r="T339" s="3" t="str">
        <f>VLOOKUP(Q339,道具信息!$Q$3:$S$20,2,FALSE)</f>
        <v>CHEST_ITEM_TYPE_T2_PART</v>
      </c>
      <c r="U339" s="3" t="str">
        <f>IF(COUNTIF(U$298:U338,T339)=0,T339,"")</f>
        <v/>
      </c>
      <c r="V339" s="3" t="str">
        <f t="shared" si="206"/>
        <v>CHEST_ITEM_TYPE_T3_SHARD,CHEST_ITEM_TYPE_T4_SHARD,CHEST_ITEM_TYPE_T1_PART,CHEST_ITEM_TYPE_T2_PART</v>
      </c>
      <c r="W339" s="13" t="str">
        <f t="shared" si="207"/>
        <v/>
      </c>
      <c r="X339" s="3" t="str">
        <f t="shared" si="208"/>
        <v/>
      </c>
      <c r="Y339" s="3" t="str">
        <f t="shared" si="209"/>
        <v>18.8%,14.9%,58.8%,7.1%</v>
      </c>
    </row>
    <row r="340" spans="2:25" x14ac:dyDescent="0.3">
      <c r="B340" s="2">
        <f>数据源!K372</f>
        <v>8</v>
      </c>
      <c r="C340" s="2" t="str">
        <f>数据源!L372</f>
        <v>T2HP4</v>
      </c>
      <c r="D340" s="2" t="str">
        <f>数据源!M372</f>
        <v>部件</v>
      </c>
      <c r="E340" s="2">
        <f>数据源!N372</f>
        <v>77.000000000000028</v>
      </c>
      <c r="F340" s="2">
        <f>数据源!O372</f>
        <v>1</v>
      </c>
      <c r="G340" s="2">
        <f>数据源!P372</f>
        <v>6.0000000000000001E-3</v>
      </c>
      <c r="H340" s="2">
        <f>数据源!Q372</f>
        <v>3.8961038961038944E-3</v>
      </c>
      <c r="I340" s="2">
        <f>数据源!R372</f>
        <v>39</v>
      </c>
      <c r="J340" s="3">
        <f>ROUNDUP(IF(F340&gt;1,F340-ROUNDDOWN(SQRT(F340),0),F340),0)</f>
        <v>1</v>
      </c>
      <c r="K340" s="3">
        <f>F340*2-J340</f>
        <v>1</v>
      </c>
      <c r="L340" s="3" t="str">
        <f t="shared" si="215"/>
        <v>部件</v>
      </c>
      <c r="M340" s="3">
        <f t="shared" ca="1" si="216"/>
        <v>92204</v>
      </c>
      <c r="N340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51321,52321,53321,51411,52411,53411,51421,51431,91001,91003,91005,91101,91103,91105,91201,91203,91205,91002,91004,91006,91102,91104,91106,91202,91204,91206,92001,92003,92005,92101,92103,92105,92201,92203,92205,92002,92004,92006,92102,92104,92106,92202,92204</v>
      </c>
      <c r="O340" s="3" t="str">
        <f t="shared" si="218"/>
        <v>623,623,623,350,350,350,234,195,324,324,324,324,324,324,324,324,324,324,324,324,324,324,324,324,324,324,45,39,39,39,39,39,39,39,39,39,39,39,39,39,39,39,39</v>
      </c>
      <c r="P340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(1,2),(1,2),(1,2),(1,1),(1,1),(1,1),(1,1),(1,1),(1,1),(1,1),(1,1),(1,1),(1,1),(1,1),(1,1),(1,1),(1,1),(1,1),(1,1),(1,1),(1,1),(1,1),(1,1),(1,1),(1,1),(1,1),(1,1),(1,1),(1,1),(1,1),(1,1),(1,1),(1,1),(1,1),(1,1),(1,1),(1,1),(1,1),(1,1),(1,1),(1,1),(1,1),(1,1)</v>
      </c>
      <c r="Q340" s="3" t="str">
        <f>IF(D340="坦克碎片",VLOOKUP(C340,道具信息!$N$2:$O$291,2,FALSE)&amp;"碎片",VLOOKUP(C340,道具信息!$N$2:$O$291,2,FALSE))</f>
        <v>T2部件</v>
      </c>
      <c r="R340" s="3">
        <f t="shared" si="222"/>
        <v>708</v>
      </c>
      <c r="S340" s="11">
        <f t="shared" si="223"/>
        <v>7.0999999999999994E-2</v>
      </c>
      <c r="T340" s="3" t="str">
        <f>VLOOKUP(Q340,道具信息!$Q$3:$S$20,2,FALSE)</f>
        <v>CHEST_ITEM_TYPE_T2_PART</v>
      </c>
      <c r="U340" s="3" t="str">
        <f>IF(COUNTIF(U$298:U339,T340)=0,T340,"")</f>
        <v/>
      </c>
      <c r="V340" s="3" t="str">
        <f t="shared" si="206"/>
        <v>CHEST_ITEM_TYPE_T3_SHARD,CHEST_ITEM_TYPE_T4_SHARD,CHEST_ITEM_TYPE_T1_PART,CHEST_ITEM_TYPE_T2_PART</v>
      </c>
      <c r="W340" s="13" t="str">
        <f t="shared" si="207"/>
        <v/>
      </c>
      <c r="X340" s="3" t="str">
        <f t="shared" si="208"/>
        <v/>
      </c>
      <c r="Y340" s="3" t="str">
        <f t="shared" si="209"/>
        <v>18.8%,14.9%,58.8%,7.1%</v>
      </c>
    </row>
    <row r="341" spans="2:25" x14ac:dyDescent="0.3">
      <c r="B341" s="2">
        <f>数据源!K373</f>
        <v>8</v>
      </c>
      <c r="C341" s="2" t="str">
        <f>数据源!L373</f>
        <v>T2HP6</v>
      </c>
      <c r="D341" s="2" t="str">
        <f>数据源!M373</f>
        <v>部件</v>
      </c>
      <c r="E341" s="2">
        <f>数据源!N373</f>
        <v>77.000000000000028</v>
      </c>
      <c r="F341" s="2">
        <f>数据源!O373</f>
        <v>1</v>
      </c>
      <c r="G341" s="2">
        <f>数据源!P373</f>
        <v>6.0000000000000001E-3</v>
      </c>
      <c r="H341" s="2">
        <f>数据源!Q373</f>
        <v>3.8961038961038944E-3</v>
      </c>
      <c r="I341" s="2">
        <f>数据源!R373</f>
        <v>39</v>
      </c>
      <c r="J341" s="3">
        <f t="shared" ref="J341:J345" si="224">ROUNDUP(IF(F341&gt;1,F341-ROUNDDOWN(SQRT(F341),0),F341),0)</f>
        <v>1</v>
      </c>
      <c r="K341" s="3">
        <f t="shared" ref="K341:K345" si="225">F341*2-J341</f>
        <v>1</v>
      </c>
      <c r="L341" s="3" t="str">
        <f t="shared" si="215"/>
        <v>部件</v>
      </c>
      <c r="M341" s="3">
        <f t="shared" ca="1" si="216"/>
        <v>92206</v>
      </c>
      <c r="N341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51321,52321,53321,51411,52411,53411,51421,51431,91001,91003,91005,91101,91103,91105,91201,91203,91205,91002,91004,91006,91102,91104,91106,91202,91204,91206,92001,92003,92005,92101,92103,92105,92201,92203,92205,92002,92004,92006,92102,92104,92106,92202,92204,92206</v>
      </c>
      <c r="O341" s="3" t="str">
        <f t="shared" si="218"/>
        <v>623,623,623,350,350,350,234,195,324,324,324,324,324,324,324,324,324,324,324,324,324,324,324,324,324,324,45,39,39,39,39,39,39,39,39,39,39,39,39,39,39,39,39,39</v>
      </c>
      <c r="P341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(1,2),(1,2),(1,2),(1,1),(1,1),(1,1),(1,1),(1,1),(1,1),(1,1),(1,1),(1,1),(1,1),(1,1),(1,1),(1,1),(1,1),(1,1),(1,1),(1,1),(1,1),(1,1),(1,1),(1,1),(1,1),(1,1),(1,1),(1,1),(1,1),(1,1),(1,1),(1,1),(1,1),(1,1),(1,1),(1,1),(1,1),(1,1),(1,1),(1,1),(1,1),(1,1),(1,1),(1,1)</v>
      </c>
      <c r="Q341" s="3" t="str">
        <f>IF(D341="坦克碎片",VLOOKUP(C341,道具信息!$N$2:$O$291,2,FALSE)&amp;"碎片",VLOOKUP(C341,道具信息!$N$2:$O$291,2,FALSE))</f>
        <v>T2部件</v>
      </c>
      <c r="R341" s="3">
        <f t="shared" si="222"/>
        <v>708</v>
      </c>
      <c r="S341" s="11">
        <f t="shared" si="223"/>
        <v>7.0999999999999994E-2</v>
      </c>
      <c r="T341" s="3" t="str">
        <f>VLOOKUP(Q341,道具信息!$Q$3:$S$20,2,FALSE)</f>
        <v>CHEST_ITEM_TYPE_T2_PART</v>
      </c>
      <c r="U341" s="3" t="str">
        <f>IF(COUNTIF(U$298:U340,T341)=0,T341,"")</f>
        <v/>
      </c>
      <c r="V341" s="3" t="str">
        <f t="shared" si="206"/>
        <v>CHEST_ITEM_TYPE_T3_SHARD,CHEST_ITEM_TYPE_T4_SHARD,CHEST_ITEM_TYPE_T1_PART,CHEST_ITEM_TYPE_T2_PART</v>
      </c>
      <c r="W341" s="13" t="str">
        <f t="shared" si="207"/>
        <v/>
      </c>
      <c r="X341" s="3" t="str">
        <f t="shared" si="208"/>
        <v/>
      </c>
      <c r="Y341" s="3" t="str">
        <f t="shared" si="209"/>
        <v>18.8%,14.9%,58.8%,7.1%</v>
      </c>
    </row>
    <row r="342" spans="2:25" x14ac:dyDescent="0.3">
      <c r="B342" s="2">
        <f>数据源!K374</f>
        <v>8</v>
      </c>
      <c r="C342" s="2" t="str">
        <f>数据源!L374</f>
        <v>T3LP1</v>
      </c>
      <c r="D342" s="2" t="str">
        <f>数据源!M374</f>
        <v>部件</v>
      </c>
      <c r="E342" s="2">
        <f>数据源!N374</f>
        <v>433.2</v>
      </c>
      <c r="F342" s="2">
        <f>数据源!O374</f>
        <v>1</v>
      </c>
      <c r="G342" s="2">
        <f>数据源!P374</f>
        <v>2E-3</v>
      </c>
      <c r="H342" s="2">
        <f>数据源!Q374</f>
        <v>2.3084025854108958E-4</v>
      </c>
      <c r="I342" s="2">
        <f>数据源!R374</f>
        <v>2</v>
      </c>
      <c r="J342" s="3">
        <f t="shared" si="224"/>
        <v>1</v>
      </c>
      <c r="K342" s="3">
        <f t="shared" si="225"/>
        <v>1</v>
      </c>
      <c r="L342" s="3" t="str">
        <f t="shared" si="215"/>
        <v>部件</v>
      </c>
      <c r="M342" s="3">
        <f t="shared" ca="1" si="216"/>
        <v>93001</v>
      </c>
      <c r="N342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</v>
      </c>
      <c r="O342" s="3" t="str">
        <f t="shared" si="218"/>
        <v>623,623,623,350,350,350,234,195,324,324,324,324,324,324,324,324,324,324,324,324,324,324,324,324,324,324,45,39,39,39,39,39,39,39,39,39,39,39,39,39,39,39,39,39,2</v>
      </c>
      <c r="P342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42" s="3" t="str">
        <f>IF(D342="坦克碎片",VLOOKUP(C342,道具信息!$N$2:$O$291,2,FALSE)&amp;"碎片",VLOOKUP(C342,道具信息!$N$2:$O$291,2,FALSE))</f>
        <v>T3部件</v>
      </c>
      <c r="R342" s="3">
        <f t="shared" si="222"/>
        <v>36</v>
      </c>
      <c r="S342" s="11">
        <f t="shared" si="223"/>
        <v>4.0000000000000001E-3</v>
      </c>
      <c r="T342" s="3" t="str">
        <f>VLOOKUP(Q342,道具信息!$Q$3:$S$20,2,FALSE)</f>
        <v>CHEST_ITEM_TYPE_T3_PART</v>
      </c>
      <c r="U342" s="3" t="str">
        <f>IF(COUNTIF(U$298:U341,T342)=0,T342,"")</f>
        <v>CHEST_ITEM_TYPE_T3_PART</v>
      </c>
      <c r="V342" s="3" t="str">
        <f t="shared" si="206"/>
        <v>CHEST_ITEM_TYPE_T3_SHARD,CHEST_ITEM_TYPE_T4_SHARD,CHEST_ITEM_TYPE_T1_PART,CHEST_ITEM_TYPE_T2_PART,CHEST_ITEM_TYPE_T3_PART</v>
      </c>
      <c r="W342" s="13">
        <f t="shared" si="207"/>
        <v>4.0000000000000001E-3</v>
      </c>
      <c r="X342" s="3" t="str">
        <f t="shared" si="208"/>
        <v>0.4%</v>
      </c>
      <c r="Y342" s="3" t="str">
        <f t="shared" si="209"/>
        <v>18.8%,14.9%,58.8%,7.1%,0.4%</v>
      </c>
    </row>
    <row r="343" spans="2:25" x14ac:dyDescent="0.3">
      <c r="B343" s="2">
        <f>数据源!K375</f>
        <v>8</v>
      </c>
      <c r="C343" s="2" t="str">
        <f>数据源!L375</f>
        <v>T3LP3</v>
      </c>
      <c r="D343" s="2" t="str">
        <f>数据源!M375</f>
        <v>部件</v>
      </c>
      <c r="E343" s="2">
        <f>数据源!N375</f>
        <v>433.2</v>
      </c>
      <c r="F343" s="2">
        <f>数据源!O375</f>
        <v>1</v>
      </c>
      <c r="G343" s="2">
        <f>数据源!P375</f>
        <v>2E-3</v>
      </c>
      <c r="H343" s="2">
        <f>数据源!Q375</f>
        <v>2.3084025854108958E-4</v>
      </c>
      <c r="I343" s="2">
        <f>数据源!R375</f>
        <v>2</v>
      </c>
      <c r="J343" s="3">
        <f t="shared" si="224"/>
        <v>1</v>
      </c>
      <c r="K343" s="3">
        <f t="shared" si="225"/>
        <v>1</v>
      </c>
      <c r="L343" s="3" t="str">
        <f t="shared" si="215"/>
        <v>部件</v>
      </c>
      <c r="M343" s="3">
        <f t="shared" ca="1" si="216"/>
        <v>93003</v>
      </c>
      <c r="N343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</v>
      </c>
      <c r="O343" s="3" t="str">
        <f t="shared" si="218"/>
        <v>623,623,623,350,350,350,234,195,324,324,324,324,324,324,324,324,324,324,324,324,324,324,324,324,324,324,45,39,39,39,39,39,39,39,39,39,39,39,39,39,39,39,39,39,2,2</v>
      </c>
      <c r="P343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43" s="3" t="str">
        <f>IF(D343="坦克碎片",VLOOKUP(C343,道具信息!$N$2:$O$291,2,FALSE)&amp;"碎片",VLOOKUP(C343,道具信息!$N$2:$O$291,2,FALSE))</f>
        <v>T3部件</v>
      </c>
      <c r="R343" s="3">
        <f t="shared" si="222"/>
        <v>36</v>
      </c>
      <c r="S343" s="11">
        <f t="shared" si="223"/>
        <v>4.0000000000000001E-3</v>
      </c>
      <c r="T343" s="3" t="str">
        <f>VLOOKUP(Q343,道具信息!$Q$3:$S$20,2,FALSE)</f>
        <v>CHEST_ITEM_TYPE_T3_PART</v>
      </c>
      <c r="U343" s="3" t="str">
        <f>IF(COUNTIF(U$298:U342,T343)=0,T343,"")</f>
        <v/>
      </c>
      <c r="V343" s="3" t="str">
        <f t="shared" si="206"/>
        <v>CHEST_ITEM_TYPE_T3_SHARD,CHEST_ITEM_TYPE_T4_SHARD,CHEST_ITEM_TYPE_T1_PART,CHEST_ITEM_TYPE_T2_PART,CHEST_ITEM_TYPE_T3_PART</v>
      </c>
      <c r="W343" s="13" t="str">
        <f t="shared" si="207"/>
        <v/>
      </c>
      <c r="X343" s="3" t="str">
        <f t="shared" si="208"/>
        <v/>
      </c>
      <c r="Y343" s="3" t="str">
        <f t="shared" si="209"/>
        <v>18.8%,14.9%,58.8%,7.1%,0.4%</v>
      </c>
    </row>
    <row r="344" spans="2:25" x14ac:dyDescent="0.3">
      <c r="B344" s="2">
        <f>数据源!K376</f>
        <v>8</v>
      </c>
      <c r="C344" s="2" t="str">
        <f>数据源!L376</f>
        <v>T3LP5</v>
      </c>
      <c r="D344" s="2" t="str">
        <f>数据源!M376</f>
        <v>部件</v>
      </c>
      <c r="E344" s="2">
        <f>数据源!N376</f>
        <v>433.2</v>
      </c>
      <c r="F344" s="2">
        <f>数据源!O376</f>
        <v>1</v>
      </c>
      <c r="G344" s="2">
        <f>数据源!P376</f>
        <v>2E-3</v>
      </c>
      <c r="H344" s="2">
        <f>数据源!Q376</f>
        <v>2.3084025854108958E-4</v>
      </c>
      <c r="I344" s="2">
        <f>数据源!R376</f>
        <v>2</v>
      </c>
      <c r="J344" s="3">
        <f t="shared" si="224"/>
        <v>1</v>
      </c>
      <c r="K344" s="3">
        <f t="shared" si="225"/>
        <v>1</v>
      </c>
      <c r="L344" s="3" t="str">
        <f t="shared" si="215"/>
        <v>部件</v>
      </c>
      <c r="M344" s="3">
        <f t="shared" ca="1" si="216"/>
        <v>93005</v>
      </c>
      <c r="N344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</v>
      </c>
      <c r="O344" s="3" t="str">
        <f t="shared" si="218"/>
        <v>623,623,623,350,350,350,234,195,324,324,324,324,324,324,324,324,324,324,324,324,324,324,324,324,324,324,45,39,39,39,39,39,39,39,39,39,39,39,39,39,39,39,39,39,2,2,2</v>
      </c>
      <c r="P344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44" s="3" t="str">
        <f>IF(D344="坦克碎片",VLOOKUP(C344,道具信息!$N$2:$O$291,2,FALSE)&amp;"碎片",VLOOKUP(C344,道具信息!$N$2:$O$291,2,FALSE))</f>
        <v>T3部件</v>
      </c>
      <c r="R344" s="3">
        <f t="shared" si="222"/>
        <v>36</v>
      </c>
      <c r="S344" s="11">
        <f t="shared" si="223"/>
        <v>4.0000000000000001E-3</v>
      </c>
      <c r="T344" s="3" t="str">
        <f>VLOOKUP(Q344,道具信息!$Q$3:$S$20,2,FALSE)</f>
        <v>CHEST_ITEM_TYPE_T3_PART</v>
      </c>
      <c r="U344" s="3" t="str">
        <f>IF(COUNTIF(U$298:U343,T344)=0,T344,"")</f>
        <v/>
      </c>
      <c r="V344" s="3" t="str">
        <f t="shared" si="206"/>
        <v>CHEST_ITEM_TYPE_T3_SHARD,CHEST_ITEM_TYPE_T4_SHARD,CHEST_ITEM_TYPE_T1_PART,CHEST_ITEM_TYPE_T2_PART,CHEST_ITEM_TYPE_T3_PART</v>
      </c>
      <c r="W344" s="13" t="str">
        <f t="shared" si="207"/>
        <v/>
      </c>
      <c r="X344" s="3" t="str">
        <f t="shared" si="208"/>
        <v/>
      </c>
      <c r="Y344" s="3" t="str">
        <f t="shared" si="209"/>
        <v>18.8%,14.9%,58.8%,7.1%,0.4%</v>
      </c>
    </row>
    <row r="345" spans="2:25" x14ac:dyDescent="0.3">
      <c r="B345" s="2">
        <f>数据源!K377</f>
        <v>8</v>
      </c>
      <c r="C345" s="2" t="str">
        <f>数据源!L377</f>
        <v>T3MP1</v>
      </c>
      <c r="D345" s="2" t="str">
        <f>数据源!M377</f>
        <v>部件</v>
      </c>
      <c r="E345" s="2">
        <f>数据源!N377</f>
        <v>433.2</v>
      </c>
      <c r="F345" s="2">
        <f>数据源!O377</f>
        <v>1</v>
      </c>
      <c r="G345" s="2">
        <f>数据源!P377</f>
        <v>2E-3</v>
      </c>
      <c r="H345" s="2">
        <f>数据源!Q377</f>
        <v>2.3084025854108958E-4</v>
      </c>
      <c r="I345" s="2">
        <f>数据源!R377</f>
        <v>2</v>
      </c>
      <c r="J345" s="3">
        <f t="shared" si="224"/>
        <v>1</v>
      </c>
      <c r="K345" s="3">
        <f t="shared" si="225"/>
        <v>1</v>
      </c>
      <c r="L345" s="3" t="str">
        <f t="shared" si="215"/>
        <v>部件</v>
      </c>
      <c r="M345" s="3">
        <f t="shared" ca="1" si="216"/>
        <v>93101</v>
      </c>
      <c r="N345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</v>
      </c>
      <c r="O345" s="3" t="str">
        <f t="shared" si="218"/>
        <v>623,623,623,350,350,350,234,195,324,324,324,324,324,324,324,324,324,324,324,324,324,324,324,324,324,324,45,39,39,39,39,39,39,39,39,39,39,39,39,39,39,39,39,39,2,2,2,2</v>
      </c>
      <c r="P345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45" s="3" t="str">
        <f>IF(D345="坦克碎片",VLOOKUP(C345,道具信息!$N$2:$O$291,2,FALSE)&amp;"碎片",VLOOKUP(C345,道具信息!$N$2:$O$291,2,FALSE))</f>
        <v>T3部件</v>
      </c>
      <c r="R345" s="3">
        <f t="shared" si="222"/>
        <v>36</v>
      </c>
      <c r="S345" s="11">
        <f t="shared" si="223"/>
        <v>4.0000000000000001E-3</v>
      </c>
      <c r="T345" s="3" t="str">
        <f>VLOOKUP(Q345,道具信息!$Q$3:$S$20,2,FALSE)</f>
        <v>CHEST_ITEM_TYPE_T3_PART</v>
      </c>
      <c r="U345" s="3" t="str">
        <f>IF(COUNTIF(U$298:U344,T345)=0,T345,"")</f>
        <v/>
      </c>
      <c r="V345" s="3" t="str">
        <f t="shared" si="206"/>
        <v>CHEST_ITEM_TYPE_T3_SHARD,CHEST_ITEM_TYPE_T4_SHARD,CHEST_ITEM_TYPE_T1_PART,CHEST_ITEM_TYPE_T2_PART,CHEST_ITEM_TYPE_T3_PART</v>
      </c>
      <c r="W345" s="13" t="str">
        <f t="shared" si="207"/>
        <v/>
      </c>
      <c r="X345" s="3" t="str">
        <f t="shared" si="208"/>
        <v/>
      </c>
      <c r="Y345" s="3" t="str">
        <f t="shared" si="209"/>
        <v>18.8%,14.9%,58.8%,7.1%,0.4%</v>
      </c>
    </row>
    <row r="346" spans="2:25" x14ac:dyDescent="0.3">
      <c r="B346" s="2">
        <f>数据源!K378</f>
        <v>8</v>
      </c>
      <c r="C346" s="2" t="str">
        <f>数据源!L378</f>
        <v>T3MP3</v>
      </c>
      <c r="D346" s="2" t="str">
        <f>数据源!M378</f>
        <v>部件</v>
      </c>
      <c r="E346" s="2">
        <f>数据源!N378</f>
        <v>433.2</v>
      </c>
      <c r="F346" s="2">
        <f>数据源!O378</f>
        <v>1</v>
      </c>
      <c r="G346" s="2">
        <f>数据源!P378</f>
        <v>2E-3</v>
      </c>
      <c r="H346" s="2">
        <f>数据源!Q378</f>
        <v>2.3084025854108958E-4</v>
      </c>
      <c r="I346" s="2">
        <f>数据源!R378</f>
        <v>2</v>
      </c>
      <c r="J346" s="3">
        <f>ROUNDUP(IF(F346&gt;1,F346-ROUNDDOWN(SQRT(F346),0),F346),0)</f>
        <v>1</v>
      </c>
      <c r="K346" s="3">
        <f>F346*2-J346</f>
        <v>1</v>
      </c>
      <c r="L346" s="3" t="str">
        <f t="shared" si="215"/>
        <v>部件</v>
      </c>
      <c r="M346" s="3">
        <f t="shared" ca="1" si="216"/>
        <v>93103</v>
      </c>
      <c r="N346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</v>
      </c>
      <c r="O346" s="3" t="str">
        <f t="shared" si="218"/>
        <v>623,623,623,350,350,350,234,195,324,324,324,324,324,324,324,324,324,324,324,324,324,324,324,324,324,324,45,39,39,39,39,39,39,39,39,39,39,39,39,39,39,39,39,39,2,2,2,2,2</v>
      </c>
      <c r="P346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46" s="3" t="str">
        <f>IF(D346="坦克碎片",VLOOKUP(C346,道具信息!$N$2:$O$291,2,FALSE)&amp;"碎片",VLOOKUP(C346,道具信息!$N$2:$O$291,2,FALSE))</f>
        <v>T3部件</v>
      </c>
      <c r="R346" s="3">
        <f t="shared" si="222"/>
        <v>36</v>
      </c>
      <c r="S346" s="11">
        <f t="shared" si="223"/>
        <v>4.0000000000000001E-3</v>
      </c>
      <c r="T346" s="3" t="str">
        <f>VLOOKUP(Q346,道具信息!$Q$3:$S$20,2,FALSE)</f>
        <v>CHEST_ITEM_TYPE_T3_PART</v>
      </c>
      <c r="U346" s="3" t="str">
        <f>IF(COUNTIF(U$298:U345,T346)=0,T346,"")</f>
        <v/>
      </c>
      <c r="V346" s="3" t="str">
        <f t="shared" si="206"/>
        <v>CHEST_ITEM_TYPE_T3_SHARD,CHEST_ITEM_TYPE_T4_SHARD,CHEST_ITEM_TYPE_T1_PART,CHEST_ITEM_TYPE_T2_PART,CHEST_ITEM_TYPE_T3_PART</v>
      </c>
      <c r="W346" s="13" t="str">
        <f t="shared" si="207"/>
        <v/>
      </c>
      <c r="X346" s="3" t="str">
        <f t="shared" si="208"/>
        <v/>
      </c>
      <c r="Y346" s="3" t="str">
        <f t="shared" si="209"/>
        <v>18.8%,14.9%,58.8%,7.1%,0.4%</v>
      </c>
    </row>
    <row r="347" spans="2:25" x14ac:dyDescent="0.3">
      <c r="B347" s="2">
        <f>数据源!K379</f>
        <v>8</v>
      </c>
      <c r="C347" s="2" t="str">
        <f>数据源!L379</f>
        <v>T3MP5</v>
      </c>
      <c r="D347" s="2" t="str">
        <f>数据源!M379</f>
        <v>部件</v>
      </c>
      <c r="E347" s="2">
        <f>数据源!N379</f>
        <v>433.2</v>
      </c>
      <c r="F347" s="2">
        <f>数据源!O379</f>
        <v>1</v>
      </c>
      <c r="G347" s="2">
        <f>数据源!P379</f>
        <v>2E-3</v>
      </c>
      <c r="H347" s="2">
        <f>数据源!Q379</f>
        <v>2.3084025854108958E-4</v>
      </c>
      <c r="I347" s="2">
        <f>数据源!R379</f>
        <v>2</v>
      </c>
      <c r="J347" s="3">
        <f t="shared" ref="J347:J357" si="226">ROUNDUP(IF(F347&gt;1,F347-ROUNDDOWN(SQRT(F347),0),F347),0)</f>
        <v>1</v>
      </c>
      <c r="K347" s="3">
        <f t="shared" ref="K347:K357" si="227">F347*2-J347</f>
        <v>1</v>
      </c>
      <c r="L347" s="3" t="str">
        <f t="shared" si="215"/>
        <v>部件</v>
      </c>
      <c r="M347" s="3">
        <f t="shared" ca="1" si="216"/>
        <v>93105</v>
      </c>
      <c r="N347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347" s="3" t="str">
        <f t="shared" si="218"/>
        <v>623,623,623,350,350,350,234,195,324,324,324,324,324,324,324,324,324,324,324,324,324,324,324,324,324,324,45,39,39,39,39,39,39,39,39,39,39,39,39,39,39,39,39,39,2,2,2,2,2,2</v>
      </c>
      <c r="P347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47" s="3" t="str">
        <f>IF(D347="坦克碎片",VLOOKUP(C347,道具信息!$N$2:$O$291,2,FALSE)&amp;"碎片",VLOOKUP(C347,道具信息!$N$2:$O$291,2,FALSE))</f>
        <v>T3部件</v>
      </c>
      <c r="R347" s="3">
        <f t="shared" si="222"/>
        <v>36</v>
      </c>
      <c r="S347" s="11">
        <f t="shared" si="223"/>
        <v>4.0000000000000001E-3</v>
      </c>
      <c r="T347" s="3" t="str">
        <f>VLOOKUP(Q347,道具信息!$Q$3:$S$20,2,FALSE)</f>
        <v>CHEST_ITEM_TYPE_T3_PART</v>
      </c>
      <c r="U347" s="3" t="str">
        <f>IF(COUNTIF(U$298:U346,T347)=0,T347,"")</f>
        <v/>
      </c>
      <c r="V347" s="3" t="str">
        <f t="shared" si="206"/>
        <v>CHEST_ITEM_TYPE_T3_SHARD,CHEST_ITEM_TYPE_T4_SHARD,CHEST_ITEM_TYPE_T1_PART,CHEST_ITEM_TYPE_T2_PART,CHEST_ITEM_TYPE_T3_PART</v>
      </c>
      <c r="W347" s="13" t="str">
        <f t="shared" si="207"/>
        <v/>
      </c>
      <c r="X347" s="3" t="str">
        <f t="shared" si="208"/>
        <v/>
      </c>
      <c r="Y347" s="3" t="str">
        <f t="shared" si="209"/>
        <v>18.8%,14.9%,58.8%,7.1%,0.4%</v>
      </c>
    </row>
    <row r="348" spans="2:25" x14ac:dyDescent="0.3">
      <c r="B348" s="2">
        <f>数据源!K380</f>
        <v>8</v>
      </c>
      <c r="C348" s="2" t="str">
        <f>数据源!L380</f>
        <v>T3HP1</v>
      </c>
      <c r="D348" s="2" t="str">
        <f>数据源!M380</f>
        <v>部件</v>
      </c>
      <c r="E348" s="2">
        <f>数据源!N380</f>
        <v>433.2</v>
      </c>
      <c r="F348" s="2">
        <f>数据源!O380</f>
        <v>1</v>
      </c>
      <c r="G348" s="2">
        <f>数据源!P380</f>
        <v>2E-3</v>
      </c>
      <c r="H348" s="2">
        <f>数据源!Q380</f>
        <v>2.3084025854108958E-4</v>
      </c>
      <c r="I348" s="2">
        <f>数据源!R380</f>
        <v>2</v>
      </c>
      <c r="J348" s="3">
        <f t="shared" si="226"/>
        <v>1</v>
      </c>
      <c r="K348" s="3">
        <f t="shared" si="227"/>
        <v>1</v>
      </c>
      <c r="L348" s="3" t="str">
        <f t="shared" si="215"/>
        <v>部件</v>
      </c>
      <c r="M348" s="3">
        <f t="shared" ca="1" si="216"/>
        <v>93201</v>
      </c>
      <c r="N348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348" s="3" t="str">
        <f t="shared" si="218"/>
        <v>623,623,623,350,350,350,234,195,324,324,324,324,324,324,324,324,324,324,324,324,324,324,324,324,324,324,45,39,39,39,39,39,39,39,39,39,39,39,39,39,39,39,39,39,2,2,2,2,2,2,2</v>
      </c>
      <c r="P348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48" s="3" t="str">
        <f>IF(D348="坦克碎片",VLOOKUP(C348,道具信息!$N$2:$O$291,2,FALSE)&amp;"碎片",VLOOKUP(C348,道具信息!$N$2:$O$291,2,FALSE))</f>
        <v>T3部件</v>
      </c>
      <c r="R348" s="3">
        <f t="shared" si="222"/>
        <v>36</v>
      </c>
      <c r="S348" s="11">
        <f t="shared" si="223"/>
        <v>4.0000000000000001E-3</v>
      </c>
      <c r="T348" s="3" t="str">
        <f>VLOOKUP(Q348,道具信息!$Q$3:$S$20,2,FALSE)</f>
        <v>CHEST_ITEM_TYPE_T3_PART</v>
      </c>
      <c r="U348" s="3" t="str">
        <f>IF(COUNTIF(U$298:U347,T348)=0,T348,"")</f>
        <v/>
      </c>
      <c r="V348" s="3" t="str">
        <f t="shared" si="206"/>
        <v>CHEST_ITEM_TYPE_T3_SHARD,CHEST_ITEM_TYPE_T4_SHARD,CHEST_ITEM_TYPE_T1_PART,CHEST_ITEM_TYPE_T2_PART,CHEST_ITEM_TYPE_T3_PART</v>
      </c>
      <c r="W348" s="13" t="str">
        <f t="shared" si="207"/>
        <v/>
      </c>
      <c r="X348" s="3" t="str">
        <f t="shared" si="208"/>
        <v/>
      </c>
      <c r="Y348" s="3" t="str">
        <f t="shared" si="209"/>
        <v>18.8%,14.9%,58.8%,7.1%,0.4%</v>
      </c>
    </row>
    <row r="349" spans="2:25" x14ac:dyDescent="0.3">
      <c r="B349" s="2">
        <f>数据源!K381</f>
        <v>8</v>
      </c>
      <c r="C349" s="2" t="str">
        <f>数据源!L381</f>
        <v>T3HP3</v>
      </c>
      <c r="D349" s="2" t="str">
        <f>数据源!M381</f>
        <v>部件</v>
      </c>
      <c r="E349" s="2">
        <f>数据源!N381</f>
        <v>433.2</v>
      </c>
      <c r="F349" s="2">
        <f>数据源!O381</f>
        <v>1</v>
      </c>
      <c r="G349" s="2">
        <f>数据源!P381</f>
        <v>2E-3</v>
      </c>
      <c r="H349" s="2">
        <f>数据源!Q381</f>
        <v>2.3084025854108958E-4</v>
      </c>
      <c r="I349" s="2">
        <f>数据源!R381</f>
        <v>2</v>
      </c>
      <c r="J349" s="3">
        <f t="shared" si="226"/>
        <v>1</v>
      </c>
      <c r="K349" s="3">
        <f t="shared" si="227"/>
        <v>1</v>
      </c>
      <c r="L349" s="3" t="str">
        <f t="shared" si="215"/>
        <v>部件</v>
      </c>
      <c r="M349" s="3">
        <f t="shared" ca="1" si="216"/>
        <v>93203</v>
      </c>
      <c r="N349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349" s="3" t="str">
        <f t="shared" si="218"/>
        <v>623,623,623,350,350,350,234,195,324,324,324,324,324,324,324,324,324,324,324,324,324,324,324,324,324,324,45,39,39,39,39,39,39,39,39,39,39,39,39,39,39,39,39,39,2,2,2,2,2,2,2,2</v>
      </c>
      <c r="P349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49" s="3" t="str">
        <f>IF(D349="坦克碎片",VLOOKUP(C349,道具信息!$N$2:$O$291,2,FALSE)&amp;"碎片",VLOOKUP(C349,道具信息!$N$2:$O$291,2,FALSE))</f>
        <v>T3部件</v>
      </c>
      <c r="R349" s="3">
        <f t="shared" si="222"/>
        <v>36</v>
      </c>
      <c r="S349" s="11">
        <f t="shared" si="223"/>
        <v>4.0000000000000001E-3</v>
      </c>
      <c r="T349" s="3" t="str">
        <f>VLOOKUP(Q349,道具信息!$Q$3:$S$20,2,FALSE)</f>
        <v>CHEST_ITEM_TYPE_T3_PART</v>
      </c>
      <c r="U349" s="3" t="str">
        <f>IF(COUNTIF(U$298:U348,T349)=0,T349,"")</f>
        <v/>
      </c>
      <c r="V349" s="3" t="str">
        <f t="shared" si="206"/>
        <v>CHEST_ITEM_TYPE_T3_SHARD,CHEST_ITEM_TYPE_T4_SHARD,CHEST_ITEM_TYPE_T1_PART,CHEST_ITEM_TYPE_T2_PART,CHEST_ITEM_TYPE_T3_PART</v>
      </c>
      <c r="W349" s="13" t="str">
        <f t="shared" si="207"/>
        <v/>
      </c>
      <c r="X349" s="3" t="str">
        <f t="shared" si="208"/>
        <v/>
      </c>
      <c r="Y349" s="3" t="str">
        <f t="shared" si="209"/>
        <v>18.8%,14.9%,58.8%,7.1%,0.4%</v>
      </c>
    </row>
    <row r="350" spans="2:25" x14ac:dyDescent="0.3">
      <c r="B350" s="2">
        <f>数据源!K382</f>
        <v>8</v>
      </c>
      <c r="C350" s="2" t="str">
        <f>数据源!L382</f>
        <v>T3HP5</v>
      </c>
      <c r="D350" s="2" t="str">
        <f>数据源!M382</f>
        <v>部件</v>
      </c>
      <c r="E350" s="2">
        <f>数据源!N382</f>
        <v>433.2</v>
      </c>
      <c r="F350" s="2">
        <f>数据源!O382</f>
        <v>1</v>
      </c>
      <c r="G350" s="2">
        <f>数据源!P382</f>
        <v>2E-3</v>
      </c>
      <c r="H350" s="2">
        <f>数据源!Q382</f>
        <v>2.3084025854108958E-4</v>
      </c>
      <c r="I350" s="2">
        <f>数据源!R382</f>
        <v>2</v>
      </c>
      <c r="J350" s="3">
        <f t="shared" si="226"/>
        <v>1</v>
      </c>
      <c r="K350" s="3">
        <f t="shared" si="227"/>
        <v>1</v>
      </c>
      <c r="L350" s="3" t="str">
        <f t="shared" si="215"/>
        <v>部件</v>
      </c>
      <c r="M350" s="3">
        <f t="shared" ca="1" si="216"/>
        <v>93205</v>
      </c>
      <c r="N350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350" s="3" t="str">
        <f t="shared" si="218"/>
        <v>623,623,623,350,350,350,234,195,324,324,324,324,324,324,324,324,324,324,324,324,324,324,324,324,324,324,45,39,39,39,39,39,39,39,39,39,39,39,39,39,39,39,39,39,2,2,2,2,2,2,2,2,2</v>
      </c>
      <c r="P350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0" s="3" t="str">
        <f>IF(D350="坦克碎片",VLOOKUP(C350,道具信息!$N$2:$O$291,2,FALSE)&amp;"碎片",VLOOKUP(C350,道具信息!$N$2:$O$291,2,FALSE))</f>
        <v>T3部件</v>
      </c>
      <c r="R350" s="3">
        <f t="shared" si="222"/>
        <v>36</v>
      </c>
      <c r="S350" s="11">
        <f t="shared" si="223"/>
        <v>4.0000000000000001E-3</v>
      </c>
      <c r="T350" s="3" t="str">
        <f>VLOOKUP(Q350,道具信息!$Q$3:$S$20,2,FALSE)</f>
        <v>CHEST_ITEM_TYPE_T3_PART</v>
      </c>
      <c r="U350" s="3" t="str">
        <f>IF(COUNTIF(U$298:U349,T350)=0,T350,"")</f>
        <v/>
      </c>
      <c r="V350" s="3" t="str">
        <f t="shared" si="206"/>
        <v>CHEST_ITEM_TYPE_T3_SHARD,CHEST_ITEM_TYPE_T4_SHARD,CHEST_ITEM_TYPE_T1_PART,CHEST_ITEM_TYPE_T2_PART,CHEST_ITEM_TYPE_T3_PART</v>
      </c>
      <c r="W350" s="13" t="str">
        <f t="shared" si="207"/>
        <v/>
      </c>
      <c r="X350" s="3" t="str">
        <f t="shared" si="208"/>
        <v/>
      </c>
      <c r="Y350" s="3" t="str">
        <f t="shared" si="209"/>
        <v>18.8%,14.9%,58.8%,7.1%,0.4%</v>
      </c>
    </row>
    <row r="351" spans="2:25" x14ac:dyDescent="0.3">
      <c r="B351" s="2">
        <f>数据源!K383</f>
        <v>8</v>
      </c>
      <c r="C351" s="2" t="str">
        <f>数据源!L383</f>
        <v>T3LP2</v>
      </c>
      <c r="D351" s="2" t="str">
        <f>数据源!M383</f>
        <v>部件</v>
      </c>
      <c r="E351" s="2">
        <f>数据源!N383</f>
        <v>433.2</v>
      </c>
      <c r="F351" s="2">
        <f>数据源!O383</f>
        <v>1</v>
      </c>
      <c r="G351" s="2">
        <f>数据源!P383</f>
        <v>2E-3</v>
      </c>
      <c r="H351" s="2">
        <f>数据源!Q383</f>
        <v>2.3084025854108958E-4</v>
      </c>
      <c r="I351" s="2">
        <f>数据源!R383</f>
        <v>2</v>
      </c>
      <c r="J351" s="3">
        <f t="shared" si="226"/>
        <v>1</v>
      </c>
      <c r="K351" s="3">
        <f t="shared" si="227"/>
        <v>1</v>
      </c>
      <c r="L351" s="3" t="str">
        <f t="shared" si="215"/>
        <v>部件</v>
      </c>
      <c r="M351" s="3">
        <f t="shared" ca="1" si="216"/>
        <v>93002</v>
      </c>
      <c r="N351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351" s="3" t="str">
        <f t="shared" si="218"/>
        <v>623,623,623,350,350,350,234,195,324,324,324,324,324,324,324,324,324,324,324,324,324,324,324,324,324,324,45,39,39,39,39,39,39,39,39,39,39,39,39,39,39,39,39,39,2,2,2,2,2,2,2,2,2,2</v>
      </c>
      <c r="P351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1" s="3" t="str">
        <f>IF(D351="坦克碎片",VLOOKUP(C351,道具信息!$N$2:$O$291,2,FALSE)&amp;"碎片",VLOOKUP(C351,道具信息!$N$2:$O$291,2,FALSE))</f>
        <v>T3部件</v>
      </c>
      <c r="R351" s="3">
        <f t="shared" si="222"/>
        <v>36</v>
      </c>
      <c r="S351" s="11">
        <f t="shared" si="223"/>
        <v>4.0000000000000001E-3</v>
      </c>
      <c r="T351" s="3" t="str">
        <f>VLOOKUP(Q351,道具信息!$Q$3:$S$20,2,FALSE)</f>
        <v>CHEST_ITEM_TYPE_T3_PART</v>
      </c>
      <c r="U351" s="3" t="str">
        <f>IF(COUNTIF(U$298:U350,T351)=0,T351,"")</f>
        <v/>
      </c>
      <c r="V351" s="3" t="str">
        <f t="shared" si="206"/>
        <v>CHEST_ITEM_TYPE_T3_SHARD,CHEST_ITEM_TYPE_T4_SHARD,CHEST_ITEM_TYPE_T1_PART,CHEST_ITEM_TYPE_T2_PART,CHEST_ITEM_TYPE_T3_PART</v>
      </c>
      <c r="W351" s="13" t="str">
        <f t="shared" si="207"/>
        <v/>
      </c>
      <c r="X351" s="3" t="str">
        <f t="shared" si="208"/>
        <v/>
      </c>
      <c r="Y351" s="3" t="str">
        <f t="shared" si="209"/>
        <v>18.8%,14.9%,58.8%,7.1%,0.4%</v>
      </c>
    </row>
    <row r="352" spans="2:25" x14ac:dyDescent="0.3">
      <c r="B352" s="2">
        <f>数据源!K384</f>
        <v>8</v>
      </c>
      <c r="C352" s="2" t="str">
        <f>数据源!L384</f>
        <v>T3LP4</v>
      </c>
      <c r="D352" s="2" t="str">
        <f>数据源!M384</f>
        <v>部件</v>
      </c>
      <c r="E352" s="2">
        <f>数据源!N384</f>
        <v>433.2</v>
      </c>
      <c r="F352" s="2">
        <f>数据源!O384</f>
        <v>1</v>
      </c>
      <c r="G352" s="2">
        <f>数据源!P384</f>
        <v>2E-3</v>
      </c>
      <c r="H352" s="2">
        <f>数据源!Q384</f>
        <v>2.3084025854108958E-4</v>
      </c>
      <c r="I352" s="2">
        <f>数据源!R384</f>
        <v>2</v>
      </c>
      <c r="J352" s="3">
        <f t="shared" si="226"/>
        <v>1</v>
      </c>
      <c r="K352" s="3">
        <f t="shared" si="227"/>
        <v>1</v>
      </c>
      <c r="L352" s="3" t="str">
        <f t="shared" si="215"/>
        <v>部件</v>
      </c>
      <c r="M352" s="3">
        <f t="shared" ca="1" si="216"/>
        <v>93004</v>
      </c>
      <c r="N352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352" s="3" t="str">
        <f t="shared" si="218"/>
        <v>623,623,623,350,350,350,234,195,324,324,324,324,324,324,324,324,324,324,324,324,324,324,324,324,324,324,45,39,39,39,39,39,39,39,39,39,39,39,39,39,39,39,39,39,2,2,2,2,2,2,2,2,2,2,2</v>
      </c>
      <c r="P352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2" s="3" t="str">
        <f>IF(D352="坦克碎片",VLOOKUP(C352,道具信息!$N$2:$O$291,2,FALSE)&amp;"碎片",VLOOKUP(C352,道具信息!$N$2:$O$291,2,FALSE))</f>
        <v>T3部件</v>
      </c>
      <c r="R352" s="3">
        <f t="shared" si="222"/>
        <v>36</v>
      </c>
      <c r="S352" s="11">
        <f t="shared" si="223"/>
        <v>4.0000000000000001E-3</v>
      </c>
      <c r="T352" s="3" t="str">
        <f>VLOOKUP(Q352,道具信息!$Q$3:$S$20,2,FALSE)</f>
        <v>CHEST_ITEM_TYPE_T3_PART</v>
      </c>
      <c r="U352" s="3" t="str">
        <f>IF(COUNTIF(U$298:U351,T352)=0,T352,"")</f>
        <v/>
      </c>
      <c r="V352" s="3" t="str">
        <f t="shared" si="206"/>
        <v>CHEST_ITEM_TYPE_T3_SHARD,CHEST_ITEM_TYPE_T4_SHARD,CHEST_ITEM_TYPE_T1_PART,CHEST_ITEM_TYPE_T2_PART,CHEST_ITEM_TYPE_T3_PART</v>
      </c>
      <c r="W352" s="13" t="str">
        <f t="shared" si="207"/>
        <v/>
      </c>
      <c r="X352" s="3" t="str">
        <f t="shared" si="208"/>
        <v/>
      </c>
      <c r="Y352" s="3" t="str">
        <f t="shared" si="209"/>
        <v>18.8%,14.9%,58.8%,7.1%,0.4%</v>
      </c>
    </row>
    <row r="353" spans="2:25" x14ac:dyDescent="0.3">
      <c r="B353" s="2">
        <f>数据源!K385</f>
        <v>8</v>
      </c>
      <c r="C353" s="2" t="str">
        <f>数据源!L385</f>
        <v>T3LP6</v>
      </c>
      <c r="D353" s="2" t="str">
        <f>数据源!M385</f>
        <v>部件</v>
      </c>
      <c r="E353" s="2">
        <f>数据源!N385</f>
        <v>433.2</v>
      </c>
      <c r="F353" s="2">
        <f>数据源!O385</f>
        <v>1</v>
      </c>
      <c r="G353" s="2">
        <f>数据源!P385</f>
        <v>2E-3</v>
      </c>
      <c r="H353" s="2">
        <f>数据源!Q385</f>
        <v>2.3084025854108958E-4</v>
      </c>
      <c r="I353" s="2">
        <f>数据源!R385</f>
        <v>2</v>
      </c>
      <c r="J353" s="3">
        <f t="shared" si="226"/>
        <v>1</v>
      </c>
      <c r="K353" s="3">
        <f t="shared" si="227"/>
        <v>1</v>
      </c>
      <c r="L353" s="3" t="str">
        <f t="shared" si="215"/>
        <v>部件</v>
      </c>
      <c r="M353" s="3">
        <f t="shared" ca="1" si="216"/>
        <v>93006</v>
      </c>
      <c r="N353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353" s="3" t="str">
        <f t="shared" si="218"/>
        <v>623,623,623,350,350,350,234,195,324,324,324,324,324,324,324,324,324,324,324,324,324,324,324,324,324,324,45,39,39,39,39,39,39,39,39,39,39,39,39,39,39,39,39,39,2,2,2,2,2,2,2,2,2,2,2,2</v>
      </c>
      <c r="P353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3" s="3" t="str">
        <f>IF(D353="坦克碎片",VLOOKUP(C353,道具信息!$N$2:$O$291,2,FALSE)&amp;"碎片",VLOOKUP(C353,道具信息!$N$2:$O$291,2,FALSE))</f>
        <v>T3部件</v>
      </c>
      <c r="R353" s="3">
        <f t="shared" si="222"/>
        <v>36</v>
      </c>
      <c r="S353" s="11">
        <f t="shared" si="223"/>
        <v>4.0000000000000001E-3</v>
      </c>
      <c r="T353" s="3" t="str">
        <f>VLOOKUP(Q353,道具信息!$Q$3:$S$20,2,FALSE)</f>
        <v>CHEST_ITEM_TYPE_T3_PART</v>
      </c>
      <c r="U353" s="3" t="str">
        <f>IF(COUNTIF(U$298:U352,T353)=0,T353,"")</f>
        <v/>
      </c>
      <c r="V353" s="3" t="str">
        <f t="shared" si="206"/>
        <v>CHEST_ITEM_TYPE_T3_SHARD,CHEST_ITEM_TYPE_T4_SHARD,CHEST_ITEM_TYPE_T1_PART,CHEST_ITEM_TYPE_T2_PART,CHEST_ITEM_TYPE_T3_PART</v>
      </c>
      <c r="W353" s="13" t="str">
        <f t="shared" si="207"/>
        <v/>
      </c>
      <c r="X353" s="3" t="str">
        <f t="shared" si="208"/>
        <v/>
      </c>
      <c r="Y353" s="3" t="str">
        <f t="shared" si="209"/>
        <v>18.8%,14.9%,58.8%,7.1%,0.4%</v>
      </c>
    </row>
    <row r="354" spans="2:25" x14ac:dyDescent="0.3">
      <c r="B354" s="2">
        <f>数据源!K386</f>
        <v>8</v>
      </c>
      <c r="C354" s="2" t="str">
        <f>数据源!L386</f>
        <v>T3MP2</v>
      </c>
      <c r="D354" s="2" t="str">
        <f>数据源!M386</f>
        <v>部件</v>
      </c>
      <c r="E354" s="2">
        <f>数据源!N386</f>
        <v>433.2</v>
      </c>
      <c r="F354" s="2">
        <f>数据源!O386</f>
        <v>1</v>
      </c>
      <c r="G354" s="2">
        <f>数据源!P386</f>
        <v>2E-3</v>
      </c>
      <c r="H354" s="2">
        <f>数据源!Q386</f>
        <v>2.3084025854108958E-4</v>
      </c>
      <c r="I354" s="2">
        <f>数据源!R386</f>
        <v>2</v>
      </c>
      <c r="J354" s="3">
        <f t="shared" si="226"/>
        <v>1</v>
      </c>
      <c r="K354" s="3">
        <f t="shared" si="227"/>
        <v>1</v>
      </c>
      <c r="L354" s="3" t="str">
        <f t="shared" si="215"/>
        <v>部件</v>
      </c>
      <c r="M354" s="3">
        <f t="shared" ca="1" si="216"/>
        <v>93102</v>
      </c>
      <c r="N354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354" s="3" t="str">
        <f t="shared" si="218"/>
        <v>623,623,623,350,350,350,234,195,324,324,324,324,324,324,324,324,324,324,324,324,324,324,324,324,324,324,45,39,39,39,39,39,39,39,39,39,39,39,39,39,39,39,39,39,2,2,2,2,2,2,2,2,2,2,2,2,2</v>
      </c>
      <c r="P354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4" s="3" t="str">
        <f>IF(D354="坦克碎片",VLOOKUP(C354,道具信息!$N$2:$O$291,2,FALSE)&amp;"碎片",VLOOKUP(C354,道具信息!$N$2:$O$291,2,FALSE))</f>
        <v>T3部件</v>
      </c>
      <c r="R354" s="3">
        <f t="shared" si="222"/>
        <v>36</v>
      </c>
      <c r="S354" s="11">
        <f t="shared" si="223"/>
        <v>4.0000000000000001E-3</v>
      </c>
      <c r="T354" s="3" t="str">
        <f>VLOOKUP(Q354,道具信息!$Q$3:$S$20,2,FALSE)</f>
        <v>CHEST_ITEM_TYPE_T3_PART</v>
      </c>
      <c r="U354" s="3" t="str">
        <f>IF(COUNTIF(U$298:U353,T354)=0,T354,"")</f>
        <v/>
      </c>
      <c r="V354" s="3" t="str">
        <f t="shared" si="206"/>
        <v>CHEST_ITEM_TYPE_T3_SHARD,CHEST_ITEM_TYPE_T4_SHARD,CHEST_ITEM_TYPE_T1_PART,CHEST_ITEM_TYPE_T2_PART,CHEST_ITEM_TYPE_T3_PART</v>
      </c>
      <c r="W354" s="13" t="str">
        <f t="shared" si="207"/>
        <v/>
      </c>
      <c r="X354" s="3" t="str">
        <f t="shared" si="208"/>
        <v/>
      </c>
      <c r="Y354" s="3" t="str">
        <f t="shared" si="209"/>
        <v>18.8%,14.9%,58.8%,7.1%,0.4%</v>
      </c>
    </row>
    <row r="355" spans="2:25" x14ac:dyDescent="0.3">
      <c r="B355" s="2">
        <f>数据源!K387</f>
        <v>8</v>
      </c>
      <c r="C355" s="2" t="str">
        <f>数据源!L387</f>
        <v>T3MP4</v>
      </c>
      <c r="D355" s="2" t="str">
        <f>数据源!M387</f>
        <v>部件</v>
      </c>
      <c r="E355" s="2">
        <f>数据源!N387</f>
        <v>433.2</v>
      </c>
      <c r="F355" s="2">
        <f>数据源!O387</f>
        <v>1</v>
      </c>
      <c r="G355" s="2">
        <f>数据源!P387</f>
        <v>2E-3</v>
      </c>
      <c r="H355" s="2">
        <f>数据源!Q387</f>
        <v>2.3084025854108958E-4</v>
      </c>
      <c r="I355" s="2">
        <f>数据源!R387</f>
        <v>2</v>
      </c>
      <c r="J355" s="3">
        <f t="shared" si="226"/>
        <v>1</v>
      </c>
      <c r="K355" s="3">
        <f t="shared" si="227"/>
        <v>1</v>
      </c>
      <c r="L355" s="3" t="str">
        <f t="shared" si="215"/>
        <v>部件</v>
      </c>
      <c r="M355" s="3">
        <f t="shared" ca="1" si="216"/>
        <v>93104</v>
      </c>
      <c r="N355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355" s="3" t="str">
        <f t="shared" si="218"/>
        <v>623,623,623,350,350,350,234,195,324,324,324,324,324,324,324,324,324,324,324,324,324,324,324,324,324,324,45,39,39,39,39,39,39,39,39,39,39,39,39,39,39,39,39,39,2,2,2,2,2,2,2,2,2,2,2,2,2,2</v>
      </c>
      <c r="P355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5" s="3" t="str">
        <f>IF(D355="坦克碎片",VLOOKUP(C355,道具信息!$N$2:$O$291,2,FALSE)&amp;"碎片",VLOOKUP(C355,道具信息!$N$2:$O$291,2,FALSE))</f>
        <v>T3部件</v>
      </c>
      <c r="R355" s="3">
        <f t="shared" si="222"/>
        <v>36</v>
      </c>
      <c r="S355" s="11">
        <f t="shared" si="223"/>
        <v>4.0000000000000001E-3</v>
      </c>
      <c r="T355" s="3" t="str">
        <f>VLOOKUP(Q355,道具信息!$Q$3:$S$20,2,FALSE)</f>
        <v>CHEST_ITEM_TYPE_T3_PART</v>
      </c>
      <c r="U355" s="3" t="str">
        <f>IF(COUNTIF(U$298:U354,T355)=0,T355,"")</f>
        <v/>
      </c>
      <c r="V355" s="3" t="str">
        <f t="shared" si="206"/>
        <v>CHEST_ITEM_TYPE_T3_SHARD,CHEST_ITEM_TYPE_T4_SHARD,CHEST_ITEM_TYPE_T1_PART,CHEST_ITEM_TYPE_T2_PART,CHEST_ITEM_TYPE_T3_PART</v>
      </c>
      <c r="W355" s="13" t="str">
        <f t="shared" si="207"/>
        <v/>
      </c>
      <c r="X355" s="3" t="str">
        <f t="shared" si="208"/>
        <v/>
      </c>
      <c r="Y355" s="3" t="str">
        <f t="shared" si="209"/>
        <v>18.8%,14.9%,58.8%,7.1%,0.4%</v>
      </c>
    </row>
    <row r="356" spans="2:25" x14ac:dyDescent="0.3">
      <c r="B356" s="2">
        <f>数据源!K388</f>
        <v>8</v>
      </c>
      <c r="C356" s="2" t="str">
        <f>数据源!L388</f>
        <v>T3MP6</v>
      </c>
      <c r="D356" s="2" t="str">
        <f>数据源!M388</f>
        <v>部件</v>
      </c>
      <c r="E356" s="2">
        <f>数据源!N388</f>
        <v>433.2</v>
      </c>
      <c r="F356" s="2">
        <f>数据源!O388</f>
        <v>1</v>
      </c>
      <c r="G356" s="2">
        <f>数据源!P388</f>
        <v>2E-3</v>
      </c>
      <c r="H356" s="2">
        <f>数据源!Q388</f>
        <v>2.3084025854108958E-4</v>
      </c>
      <c r="I356" s="2">
        <f>数据源!R388</f>
        <v>2</v>
      </c>
      <c r="J356" s="3">
        <f t="shared" si="226"/>
        <v>1</v>
      </c>
      <c r="K356" s="3">
        <f t="shared" si="227"/>
        <v>1</v>
      </c>
      <c r="L356" s="3" t="str">
        <f t="shared" si="215"/>
        <v>部件</v>
      </c>
      <c r="M356" s="3">
        <f t="shared" ca="1" si="216"/>
        <v>93106</v>
      </c>
      <c r="N356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356" s="3" t="str">
        <f t="shared" si="218"/>
        <v>623,623,623,350,350,350,234,195,324,324,324,324,324,324,324,324,324,324,324,324,324,324,324,324,324,324,45,39,39,39,39,39,39,39,39,39,39,39,39,39,39,39,39,39,2,2,2,2,2,2,2,2,2,2,2,2,2,2,2</v>
      </c>
      <c r="P356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6" s="3" t="str">
        <f>IF(D356="坦克碎片",VLOOKUP(C356,道具信息!$N$2:$O$291,2,FALSE)&amp;"碎片",VLOOKUP(C356,道具信息!$N$2:$O$291,2,FALSE))</f>
        <v>T3部件</v>
      </c>
      <c r="R356" s="3">
        <f t="shared" si="222"/>
        <v>36</v>
      </c>
      <c r="S356" s="11">
        <f t="shared" si="223"/>
        <v>4.0000000000000001E-3</v>
      </c>
      <c r="T356" s="3" t="str">
        <f>VLOOKUP(Q356,道具信息!$Q$3:$S$20,2,FALSE)</f>
        <v>CHEST_ITEM_TYPE_T3_PART</v>
      </c>
      <c r="U356" s="3" t="str">
        <f>IF(COUNTIF(U$298:U355,T356)=0,T356,"")</f>
        <v/>
      </c>
      <c r="V356" s="3" t="str">
        <f t="shared" si="206"/>
        <v>CHEST_ITEM_TYPE_T3_SHARD,CHEST_ITEM_TYPE_T4_SHARD,CHEST_ITEM_TYPE_T1_PART,CHEST_ITEM_TYPE_T2_PART,CHEST_ITEM_TYPE_T3_PART</v>
      </c>
      <c r="W356" s="13" t="str">
        <f t="shared" si="207"/>
        <v/>
      </c>
      <c r="X356" s="3" t="str">
        <f t="shared" si="208"/>
        <v/>
      </c>
      <c r="Y356" s="3" t="str">
        <f t="shared" si="209"/>
        <v>18.8%,14.9%,58.8%,7.1%,0.4%</v>
      </c>
    </row>
    <row r="357" spans="2:25" x14ac:dyDescent="0.3">
      <c r="B357" s="2">
        <f>数据源!K389</f>
        <v>8</v>
      </c>
      <c r="C357" s="2" t="str">
        <f>数据源!L389</f>
        <v>T3HP2</v>
      </c>
      <c r="D357" s="2" t="str">
        <f>数据源!M389</f>
        <v>部件</v>
      </c>
      <c r="E357" s="2">
        <f>数据源!N389</f>
        <v>433.2</v>
      </c>
      <c r="F357" s="2">
        <f>数据源!O389</f>
        <v>1</v>
      </c>
      <c r="G357" s="2">
        <f>数据源!P389</f>
        <v>2E-3</v>
      </c>
      <c r="H357" s="2">
        <f>数据源!Q389</f>
        <v>2.3084025854108958E-4</v>
      </c>
      <c r="I357" s="2">
        <f>数据源!R389</f>
        <v>2</v>
      </c>
      <c r="J357" s="3">
        <f t="shared" si="226"/>
        <v>1</v>
      </c>
      <c r="K357" s="3">
        <f t="shared" si="227"/>
        <v>1</v>
      </c>
      <c r="L357" s="3" t="str">
        <f t="shared" si="215"/>
        <v>部件</v>
      </c>
      <c r="M357" s="3">
        <f t="shared" ca="1" si="216"/>
        <v>93202</v>
      </c>
      <c r="N357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357" s="3" t="str">
        <f t="shared" si="218"/>
        <v>623,623,623,350,350,350,234,195,324,324,324,324,324,324,324,324,324,324,324,324,324,324,324,324,324,324,45,39,39,39,39,39,39,39,39,39,39,39,39,39,39,39,39,39,2,2,2,2,2,2,2,2,2,2,2,2,2,2,2,2</v>
      </c>
      <c r="P357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7" s="3" t="str">
        <f>IF(D357="坦克碎片",VLOOKUP(C357,道具信息!$N$2:$O$291,2,FALSE)&amp;"碎片",VLOOKUP(C357,道具信息!$N$2:$O$291,2,FALSE))</f>
        <v>T3部件</v>
      </c>
      <c r="R357" s="3">
        <f t="shared" si="222"/>
        <v>36</v>
      </c>
      <c r="S357" s="11">
        <f t="shared" si="223"/>
        <v>4.0000000000000001E-3</v>
      </c>
      <c r="T357" s="3" t="str">
        <f>VLOOKUP(Q357,道具信息!$Q$3:$S$20,2,FALSE)</f>
        <v>CHEST_ITEM_TYPE_T3_PART</v>
      </c>
      <c r="U357" s="3" t="str">
        <f>IF(COUNTIF(U$298:U356,T357)=0,T357,"")</f>
        <v/>
      </c>
      <c r="V357" s="3" t="str">
        <f t="shared" si="206"/>
        <v>CHEST_ITEM_TYPE_T3_SHARD,CHEST_ITEM_TYPE_T4_SHARD,CHEST_ITEM_TYPE_T1_PART,CHEST_ITEM_TYPE_T2_PART,CHEST_ITEM_TYPE_T3_PART</v>
      </c>
      <c r="W357" s="13" t="str">
        <f t="shared" si="207"/>
        <v/>
      </c>
      <c r="X357" s="3" t="str">
        <f t="shared" si="208"/>
        <v/>
      </c>
      <c r="Y357" s="3" t="str">
        <f t="shared" si="209"/>
        <v>18.8%,14.9%,58.8%,7.1%,0.4%</v>
      </c>
    </row>
    <row r="358" spans="2:25" x14ac:dyDescent="0.3">
      <c r="B358" s="2">
        <f>数据源!K390</f>
        <v>8</v>
      </c>
      <c r="C358" s="2" t="str">
        <f>数据源!L390</f>
        <v>T3HP4</v>
      </c>
      <c r="D358" s="2" t="str">
        <f>数据源!M390</f>
        <v>部件</v>
      </c>
      <c r="E358" s="2">
        <f>数据源!N390</f>
        <v>433.2</v>
      </c>
      <c r="F358" s="2">
        <f>数据源!O390</f>
        <v>1</v>
      </c>
      <c r="G358" s="2">
        <f>数据源!P390</f>
        <v>2E-3</v>
      </c>
      <c r="H358" s="2">
        <f>数据源!Q390</f>
        <v>2.3084025854108958E-4</v>
      </c>
      <c r="I358" s="2">
        <f>数据源!R390</f>
        <v>2</v>
      </c>
      <c r="J358" s="3">
        <f>ROUNDUP(IF(F358&gt;1,F358-ROUNDDOWN(SQRT(F358),0),F358),0)</f>
        <v>1</v>
      </c>
      <c r="K358" s="3">
        <f>F358*2-J358</f>
        <v>1</v>
      </c>
      <c r="L358" s="3" t="str">
        <f t="shared" si="215"/>
        <v>部件</v>
      </c>
      <c r="M358" s="3">
        <f t="shared" ca="1" si="216"/>
        <v>93204</v>
      </c>
      <c r="N358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358" s="3" t="str">
        <f t="shared" si="218"/>
        <v>623,623,623,350,350,350,234,195,324,324,324,324,324,324,324,324,324,324,324,324,324,324,324,324,324,324,45,39,39,39,39,39,39,39,39,39,39,39,39,39,39,39,39,39,2,2,2,2,2,2,2,2,2,2,2,2,2,2,2,2,2</v>
      </c>
      <c r="P358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8" s="3" t="str">
        <f>IF(D358="坦克碎片",VLOOKUP(C358,道具信息!$N$2:$O$291,2,FALSE)&amp;"碎片",VLOOKUP(C358,道具信息!$N$2:$O$291,2,FALSE))</f>
        <v>T3部件</v>
      </c>
      <c r="R358" s="3">
        <f t="shared" si="222"/>
        <v>36</v>
      </c>
      <c r="S358" s="11">
        <f t="shared" si="223"/>
        <v>4.0000000000000001E-3</v>
      </c>
      <c r="T358" s="3" t="str">
        <f>VLOOKUP(Q358,道具信息!$Q$3:$S$20,2,FALSE)</f>
        <v>CHEST_ITEM_TYPE_T3_PART</v>
      </c>
      <c r="U358" s="3" t="str">
        <f>IF(COUNTIF(U$298:U357,T358)=0,T358,"")</f>
        <v/>
      </c>
      <c r="V358" s="3" t="str">
        <f t="shared" si="206"/>
        <v>CHEST_ITEM_TYPE_T3_SHARD,CHEST_ITEM_TYPE_T4_SHARD,CHEST_ITEM_TYPE_T1_PART,CHEST_ITEM_TYPE_T2_PART,CHEST_ITEM_TYPE_T3_PART</v>
      </c>
      <c r="W358" s="13" t="str">
        <f t="shared" si="207"/>
        <v/>
      </c>
      <c r="X358" s="3" t="str">
        <f t="shared" si="208"/>
        <v/>
      </c>
      <c r="Y358" s="3" t="str">
        <f t="shared" si="209"/>
        <v>18.8%,14.9%,58.8%,7.1%,0.4%</v>
      </c>
    </row>
    <row r="359" spans="2:25" x14ac:dyDescent="0.3">
      <c r="B359" s="2">
        <f>数据源!K391</f>
        <v>8</v>
      </c>
      <c r="C359" s="2" t="str">
        <f>数据源!L391</f>
        <v>T3HP6</v>
      </c>
      <c r="D359" s="2" t="str">
        <f>数据源!M391</f>
        <v>部件</v>
      </c>
      <c r="E359" s="2">
        <f>数据源!N391</f>
        <v>433.2</v>
      </c>
      <c r="F359" s="2">
        <f>数据源!O391</f>
        <v>1</v>
      </c>
      <c r="G359" s="2">
        <f>数据源!P391</f>
        <v>2E-3</v>
      </c>
      <c r="H359" s="2">
        <f>数据源!Q391</f>
        <v>2.3084025854108958E-4</v>
      </c>
      <c r="I359" s="2">
        <f>数据源!R391</f>
        <v>2</v>
      </c>
      <c r="J359" s="3">
        <f t="shared" ref="J359" si="228">ROUNDUP(IF(F359&gt;1,F359-ROUNDDOWN(SQRT(F359),0),F359),0)</f>
        <v>1</v>
      </c>
      <c r="K359" s="3">
        <f t="shared" ref="K359" si="229">F359*2-J359</f>
        <v>1</v>
      </c>
      <c r="L359" s="3" t="str">
        <f t="shared" si="215"/>
        <v>部件</v>
      </c>
      <c r="M359" s="3">
        <f t="shared" ca="1" si="216"/>
        <v>93206</v>
      </c>
      <c r="N359" s="3" t="str">
        <f t="shared" ca="1" si="217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359" s="3" t="str">
        <f t="shared" si="218"/>
        <v>623,623,623,350,350,350,234,195,324,324,324,324,324,324,324,324,324,324,324,324,324,324,324,324,324,324,45,39,39,39,39,39,39,39,39,39,39,39,39,39,39,39,39,39,2,2,2,2,2,2,2,2,2,2,2,2,2,2,2,2,2,2</v>
      </c>
      <c r="P359" s="1" t="str">
        <f t="shared" si="21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9" s="3" t="str">
        <f>IF(D359="坦克碎片",VLOOKUP(C359,道具信息!$N$2:$O$291,2,FALSE)&amp;"碎片",VLOOKUP(C359,道具信息!$N$2:$O$291,2,FALSE))</f>
        <v>T3部件</v>
      </c>
      <c r="R359" s="3">
        <f t="shared" si="222"/>
        <v>36</v>
      </c>
      <c r="S359" s="11">
        <f t="shared" si="223"/>
        <v>4.0000000000000001E-3</v>
      </c>
      <c r="T359" s="3" t="str">
        <f>VLOOKUP(Q359,道具信息!$Q$3:$S$20,2,FALSE)</f>
        <v>CHEST_ITEM_TYPE_T3_PART</v>
      </c>
      <c r="U359" s="3" t="str">
        <f>IF(COUNTIF(U$298:U358,T359)=0,T359,"")</f>
        <v/>
      </c>
      <c r="V359" s="3" t="str">
        <f t="shared" si="206"/>
        <v>CHEST_ITEM_TYPE_T3_SHARD,CHEST_ITEM_TYPE_T4_SHARD,CHEST_ITEM_TYPE_T1_PART,CHEST_ITEM_TYPE_T2_PART,CHEST_ITEM_TYPE_T3_PART</v>
      </c>
      <c r="W359" s="13" t="str">
        <f t="shared" si="207"/>
        <v/>
      </c>
      <c r="X359" s="3" t="str">
        <f t="shared" si="208"/>
        <v/>
      </c>
      <c r="Y359" s="3" t="str">
        <f t="shared" si="209"/>
        <v>18.8%,14.9%,58.8%,7.1%,0.4%</v>
      </c>
    </row>
    <row r="360" spans="2:25" x14ac:dyDescent="0.3">
      <c r="N360" s="3" t="str">
        <f ca="1">"["&amp;N359&amp;"]"</f>
        <v>[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]</v>
      </c>
      <c r="O360" s="3" t="str">
        <f>"["&amp;O359&amp;"]"</f>
        <v>[623,623,623,350,350,350,234,195,324,324,324,324,324,324,324,324,324,324,324,324,324,324,324,324,324,324,45,39,39,39,39,39,39,39,39,39,39,39,39,39,39,39,39,39,2,2,2,2,2,2,2,2,2,2,2,2,2,2,2,2,2,2]</v>
      </c>
      <c r="P360" s="3" t="str">
        <f>"["&amp;P359&amp;"]"</f>
        <v>[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]</v>
      </c>
      <c r="S360" s="11"/>
      <c r="V360" s="3" t="str">
        <f>"["&amp;V359&amp;"]"</f>
        <v>[CHEST_ITEM_TYPE_T3_SHARD,CHEST_ITEM_TYPE_T4_SHARD,CHEST_ITEM_TYPE_T1_PART,CHEST_ITEM_TYPE_T2_PART,CHEST_ITEM_TYPE_T3_PART]</v>
      </c>
      <c r="Y360" s="3" t="str">
        <f>"["&amp;Y359&amp;"]"</f>
        <v>[18.8%,14.9%,58.8%,7.1%,0.4%]</v>
      </c>
    </row>
    <row r="362" spans="2:25" x14ac:dyDescent="0.3">
      <c r="B362" s="2" t="str">
        <f>数据源!K394</f>
        <v>联赛等级</v>
      </c>
      <c r="C362" s="2" t="str">
        <f>数据源!L394</f>
        <v>道具名称</v>
      </c>
      <c r="D362" s="2" t="str">
        <f>数据源!M394</f>
        <v>对应大类</v>
      </c>
      <c r="E362" s="2" t="str">
        <f>数据源!N394</f>
        <v>道具价值</v>
      </c>
      <c r="F362" s="2" t="str">
        <f>数据源!O394</f>
        <v>抽取个数</v>
      </c>
      <c r="G362" s="2" t="str">
        <f>数据源!P394</f>
        <v>价值比例</v>
      </c>
      <c r="H362" s="2" t="str">
        <f>数据源!Q394</f>
        <v>产出概率</v>
      </c>
      <c r="I362" s="2" t="str">
        <f>数据源!R394</f>
        <v>权重值</v>
      </c>
      <c r="J362" s="7" t="s">
        <v>234</v>
      </c>
      <c r="K362" s="7" t="s">
        <v>235</v>
      </c>
      <c r="L362" s="3" t="s">
        <v>222</v>
      </c>
      <c r="M362" s="3" t="s">
        <v>220</v>
      </c>
      <c r="N362" s="3" t="s">
        <v>224</v>
      </c>
      <c r="O362" s="3" t="s">
        <v>225</v>
      </c>
      <c r="P362" s="3" t="s">
        <v>226</v>
      </c>
      <c r="Q362" s="8" t="s">
        <v>244</v>
      </c>
      <c r="R362" s="8" t="s">
        <v>245</v>
      </c>
      <c r="S362" s="8" t="s">
        <v>246</v>
      </c>
    </row>
    <row r="363" spans="2:25" x14ac:dyDescent="0.3">
      <c r="B363" s="2">
        <f>数据源!K395</f>
        <v>9</v>
      </c>
      <c r="C363" s="2" t="str">
        <f>数据源!L395</f>
        <v>霞飞</v>
      </c>
      <c r="D363" s="2" t="str">
        <f>数据源!M395</f>
        <v>坦克碎片</v>
      </c>
      <c r="E363" s="2">
        <f>数据源!N395</f>
        <v>96</v>
      </c>
      <c r="F363" s="2">
        <f>数据源!O395</f>
        <v>1</v>
      </c>
      <c r="G363" s="2">
        <f>数据源!P395</f>
        <v>7.2999999999999995E-2</v>
      </c>
      <c r="H363" s="2">
        <f>数据源!Q395</f>
        <v>3.802083333333333E-2</v>
      </c>
      <c r="I363" s="2">
        <f>数据源!R395</f>
        <v>380</v>
      </c>
      <c r="J363" s="3">
        <f>ROUNDUP(IF(F363&gt;1,F363-ROUNDDOWN(SQRT(F363),0),F363),0)</f>
        <v>1</v>
      </c>
      <c r="K363" s="3">
        <f>F363*2-J363</f>
        <v>1</v>
      </c>
      <c r="L363" s="3" t="str">
        <f>RIGHT(D363,2)</f>
        <v>碎片</v>
      </c>
      <c r="M363" s="3">
        <f ca="1">IF(OR(L363="坦克",L363="碎片"),VLOOKUP(C363,INDIRECT("坦克ID"),MATCH(L363&amp;"ID",INDIRECT("坦克标头"),0),FALSE),VLOOKUP(C363,INDIRECT(L363&amp;"ID"),2,FALSE))</f>
        <v>51411</v>
      </c>
      <c r="N363" s="3">
        <f ca="1">M363</f>
        <v>51411</v>
      </c>
      <c r="O363" s="3">
        <f>I363</f>
        <v>380</v>
      </c>
      <c r="P363" s="1" t="str">
        <f>"("&amp;J363&amp;","&amp;K363&amp;")"</f>
        <v>(1,1)</v>
      </c>
      <c r="Q363" s="3" t="str">
        <f>IF(D363="坦克碎片",VLOOKUP(C363,道具信息!$N$2:$O$291,2,FALSE)&amp;"碎片",VLOOKUP(C363,道具信息!$N$2:$O$291,2,FALSE))</f>
        <v>T4坦克碎片</v>
      </c>
      <c r="R363" s="3">
        <f t="shared" ref="R363:R394" si="230">SUMIFS(I:I,Q:Q,Q363,B:B,B363)</f>
        <v>2068</v>
      </c>
      <c r="S363" s="11">
        <f t="shared" ref="S363:S394" si="231">ROUND(R363/SUMIF(B:B,B363,I:I),3)</f>
        <v>0.20599999999999999</v>
      </c>
      <c r="T363" s="3" t="str">
        <f>VLOOKUP(Q363,道具信息!$Q$3:$S$20,2,FALSE)</f>
        <v>CHEST_ITEM_TYPE_T4_SHARD</v>
      </c>
      <c r="U363" s="3" t="str">
        <f>T363</f>
        <v>CHEST_ITEM_TYPE_T4_SHARD</v>
      </c>
      <c r="V363" s="3" t="str">
        <f>U363</f>
        <v>CHEST_ITEM_TYPE_T4_SHARD</v>
      </c>
      <c r="W363" s="13">
        <f>IF(U363&lt;&gt;"",ROUND(S363*100%,3),"")</f>
        <v>0.20599999999999999</v>
      </c>
      <c r="X363" s="3" t="str">
        <f>TEXT(W363,"0.0%")</f>
        <v>20.6%</v>
      </c>
      <c r="Y363" s="3" t="str">
        <f>X363</f>
        <v>20.6%</v>
      </c>
    </row>
    <row r="364" spans="2:25" x14ac:dyDescent="0.3">
      <c r="B364" s="2">
        <f>数据源!K396</f>
        <v>9</v>
      </c>
      <c r="C364" s="2" t="str">
        <f>数据源!L396</f>
        <v>M-48</v>
      </c>
      <c r="D364" s="2" t="str">
        <f>数据源!M396</f>
        <v>坦克碎片</v>
      </c>
      <c r="E364" s="2">
        <f>数据源!N396</f>
        <v>96</v>
      </c>
      <c r="F364" s="2">
        <f>数据源!O396</f>
        <v>1</v>
      </c>
      <c r="G364" s="2">
        <f>数据源!P396</f>
        <v>7.2999999999999995E-2</v>
      </c>
      <c r="H364" s="2">
        <f>数据源!Q396</f>
        <v>3.802083333333333E-2</v>
      </c>
      <c r="I364" s="2">
        <f>数据源!R396</f>
        <v>380</v>
      </c>
      <c r="J364" s="3">
        <f t="shared" ref="J364:J389" si="232">ROUNDUP(IF(F364&gt;1,F364-ROUNDDOWN(SQRT(F364),0),F364),0)</f>
        <v>1</v>
      </c>
      <c r="K364" s="3">
        <f t="shared" ref="K364:K389" si="233">F364*2-J364</f>
        <v>1</v>
      </c>
      <c r="L364" s="3" t="str">
        <f t="shared" ref="L364:L386" si="234">RIGHT(D364,2)</f>
        <v>碎片</v>
      </c>
      <c r="M364" s="3">
        <f t="shared" ref="M364:M386" ca="1" si="235">IF(OR(L364="坦克",L364="碎片"),VLOOKUP(C364,INDIRECT("坦克ID"),MATCH(L364&amp;"ID",INDIRECT("坦克标头"),0),FALSE),VLOOKUP(C364,INDIRECT(L364&amp;"ID"),2,FALSE))</f>
        <v>52411</v>
      </c>
      <c r="N364" s="3" t="str">
        <f ca="1">N363&amp;","&amp;M364</f>
        <v>51411,52411</v>
      </c>
      <c r="O364" s="3" t="str">
        <f>O363&amp;","&amp;I364</f>
        <v>380,380</v>
      </c>
      <c r="P364" s="1" t="str">
        <f>P363&amp;","&amp;"("&amp;J364&amp;","&amp;K364&amp;")"</f>
        <v>(1,1),(1,1)</v>
      </c>
      <c r="Q364" s="3" t="str">
        <f>IF(D364="坦克碎片",VLOOKUP(C364,道具信息!$N$2:$O$291,2,FALSE)&amp;"碎片",VLOOKUP(C364,道具信息!$N$2:$O$291,2,FALSE))</f>
        <v>T4坦克碎片</v>
      </c>
      <c r="R364" s="3">
        <f t="shared" si="230"/>
        <v>2068</v>
      </c>
      <c r="S364" s="11">
        <f t="shared" si="231"/>
        <v>0.20599999999999999</v>
      </c>
      <c r="T364" s="3" t="str">
        <f>VLOOKUP(Q364,道具信息!$Q$3:$S$20,2,FALSE)</f>
        <v>CHEST_ITEM_TYPE_T4_SHARD</v>
      </c>
      <c r="U364" s="3" t="str">
        <f>IF(COUNTIF(U$363:U363,T364)=0,T364,"")</f>
        <v/>
      </c>
      <c r="V364" s="3" t="str">
        <f>IF(U364&lt;&gt;"",V363&amp;","&amp;U364,V363)</f>
        <v>CHEST_ITEM_TYPE_T4_SHARD</v>
      </c>
      <c r="W364" s="13" t="str">
        <f t="shared" ref="W364:W366" si="236">IF(U364&lt;&gt;"",ROUND(S364*100%,3),"")</f>
        <v/>
      </c>
      <c r="X364" s="3" t="str">
        <f t="shared" ref="X364:X366" si="237">TEXT(W364,"0.0%")</f>
        <v/>
      </c>
      <c r="Y364" s="3" t="str">
        <f>IF(X364&lt;&gt;"",Y363&amp;","&amp;X364,Y363)</f>
        <v>20.6%</v>
      </c>
    </row>
    <row r="365" spans="2:25" x14ac:dyDescent="0.3">
      <c r="B365" s="2">
        <f>数据源!K397</f>
        <v>9</v>
      </c>
      <c r="C365" s="2" t="str">
        <f>数据源!L397</f>
        <v>征服者</v>
      </c>
      <c r="D365" s="2" t="str">
        <f>数据源!M397</f>
        <v>坦克碎片</v>
      </c>
      <c r="E365" s="2">
        <f>数据源!N397</f>
        <v>96</v>
      </c>
      <c r="F365" s="2">
        <f>数据源!O397</f>
        <v>1</v>
      </c>
      <c r="G365" s="2">
        <f>数据源!P397</f>
        <v>7.2999999999999995E-2</v>
      </c>
      <c r="H365" s="2">
        <f>数据源!Q397</f>
        <v>3.802083333333333E-2</v>
      </c>
      <c r="I365" s="2">
        <f>数据源!R397</f>
        <v>380</v>
      </c>
      <c r="J365" s="3">
        <f t="shared" si="232"/>
        <v>1</v>
      </c>
      <c r="K365" s="3">
        <f t="shared" si="233"/>
        <v>1</v>
      </c>
      <c r="L365" s="3" t="str">
        <f t="shared" si="234"/>
        <v>碎片</v>
      </c>
      <c r="M365" s="3">
        <f t="shared" ca="1" si="235"/>
        <v>53411</v>
      </c>
      <c r="N365" s="3" t="str">
        <f t="shared" ref="N365:N386" ca="1" si="238">N364&amp;","&amp;M365</f>
        <v>51411,52411,53411</v>
      </c>
      <c r="O365" s="3" t="str">
        <f t="shared" ref="O365:O386" si="239">O364&amp;","&amp;I365</f>
        <v>380,380,380</v>
      </c>
      <c r="P365" s="1" t="str">
        <f t="shared" ref="P365:P386" si="240">P364&amp;","&amp;"("&amp;J365&amp;","&amp;K365&amp;")"</f>
        <v>(1,1),(1,1),(1,1)</v>
      </c>
      <c r="Q365" s="3" t="str">
        <f>IF(D365="坦克碎片",VLOOKUP(C365,道具信息!$N$2:$O$291,2,FALSE)&amp;"碎片",VLOOKUP(C365,道具信息!$N$2:$O$291,2,FALSE))</f>
        <v>T4坦克碎片</v>
      </c>
      <c r="R365" s="3">
        <f t="shared" si="230"/>
        <v>2068</v>
      </c>
      <c r="S365" s="11">
        <f t="shared" si="231"/>
        <v>0.20599999999999999</v>
      </c>
      <c r="T365" s="3" t="str">
        <f>VLOOKUP(Q365,道具信息!$Q$3:$S$20,2,FALSE)</f>
        <v>CHEST_ITEM_TYPE_T4_SHARD</v>
      </c>
      <c r="U365" s="3" t="str">
        <f>IF(COUNTIF(U$363:U364,T365)=0,T365,"")</f>
        <v/>
      </c>
      <c r="V365" s="3" t="str">
        <f t="shared" ref="V365:V366" si="241">IF(U365&lt;&gt;"",V364&amp;","&amp;U365,V364)</f>
        <v>CHEST_ITEM_TYPE_T4_SHARD</v>
      </c>
      <c r="W365" s="13" t="str">
        <f t="shared" si="236"/>
        <v/>
      </c>
      <c r="X365" s="3" t="str">
        <f t="shared" si="237"/>
        <v/>
      </c>
      <c r="Y365" s="3" t="str">
        <f t="shared" ref="Y365:Y366" si="242">IF(X365&lt;&gt;"",Y364&amp;","&amp;X365,Y364)</f>
        <v>20.6%</v>
      </c>
    </row>
    <row r="366" spans="2:25" x14ac:dyDescent="0.3">
      <c r="B366" s="2">
        <f>数据源!K398</f>
        <v>9</v>
      </c>
      <c r="C366" s="2" t="str">
        <f>数据源!L398</f>
        <v>M-41</v>
      </c>
      <c r="D366" s="2" t="str">
        <f>数据源!M398</f>
        <v>坦克碎片</v>
      </c>
      <c r="E366" s="2">
        <f>数据源!N398</f>
        <v>144</v>
      </c>
      <c r="F366" s="2">
        <f>数据源!O398</f>
        <v>1</v>
      </c>
      <c r="G366" s="2">
        <f>数据源!P398</f>
        <v>7.2999999999999995E-2</v>
      </c>
      <c r="H366" s="2">
        <f>数据源!Q398</f>
        <v>2.5347222222222222E-2</v>
      </c>
      <c r="I366" s="2">
        <f>数据源!R398</f>
        <v>253</v>
      </c>
      <c r="J366" s="3">
        <f t="shared" si="232"/>
        <v>1</v>
      </c>
      <c r="K366" s="3">
        <f t="shared" si="233"/>
        <v>1</v>
      </c>
      <c r="L366" s="3" t="str">
        <f t="shared" si="234"/>
        <v>碎片</v>
      </c>
      <c r="M366" s="3">
        <f t="shared" ca="1" si="235"/>
        <v>51421</v>
      </c>
      <c r="N366" s="3" t="str">
        <f t="shared" ca="1" si="238"/>
        <v>51411,52411,53411,51421</v>
      </c>
      <c r="O366" s="3" t="str">
        <f t="shared" si="239"/>
        <v>380,380,380,253</v>
      </c>
      <c r="P366" s="1" t="str">
        <f t="shared" si="240"/>
        <v>(1,1),(1,1),(1,1),(1,1)</v>
      </c>
      <c r="Q366" s="3" t="str">
        <f>IF(D366="坦克碎片",VLOOKUP(C366,道具信息!$N$2:$O$291,2,FALSE)&amp;"碎片",VLOOKUP(C366,道具信息!$N$2:$O$291,2,FALSE))</f>
        <v>T4坦克碎片</v>
      </c>
      <c r="R366" s="3">
        <f t="shared" si="230"/>
        <v>2068</v>
      </c>
      <c r="S366" s="11">
        <f t="shared" si="231"/>
        <v>0.20599999999999999</v>
      </c>
      <c r="T366" s="3" t="str">
        <f>VLOOKUP(Q366,道具信息!$Q$3:$S$20,2,FALSE)</f>
        <v>CHEST_ITEM_TYPE_T4_SHARD</v>
      </c>
      <c r="U366" s="3" t="str">
        <f>IF(COUNTIF(U$363:U365,T366)=0,T366,"")</f>
        <v/>
      </c>
      <c r="V366" s="3" t="str">
        <f t="shared" si="241"/>
        <v>CHEST_ITEM_TYPE_T4_SHARD</v>
      </c>
      <c r="W366" s="13" t="str">
        <f t="shared" si="236"/>
        <v/>
      </c>
      <c r="X366" s="3" t="str">
        <f t="shared" si="237"/>
        <v/>
      </c>
      <c r="Y366" s="3" t="str">
        <f t="shared" si="242"/>
        <v>20.6%</v>
      </c>
    </row>
    <row r="367" spans="2:25" x14ac:dyDescent="0.3">
      <c r="B367" s="2">
        <f>数据源!K399</f>
        <v>9</v>
      </c>
      <c r="C367" s="2" t="str">
        <f>数据源!L399</f>
        <v>潘兴</v>
      </c>
      <c r="D367" s="2" t="str">
        <f>数据源!M399</f>
        <v>坦克碎片</v>
      </c>
      <c r="E367" s="2">
        <f>数据源!N399</f>
        <v>144</v>
      </c>
      <c r="F367" s="2">
        <f>数据源!O399</f>
        <v>1</v>
      </c>
      <c r="G367" s="2">
        <f>数据源!P399</f>
        <v>7.2999999999999995E-2</v>
      </c>
      <c r="H367" s="2">
        <f>数据源!Q399</f>
        <v>2.5347222222222222E-2</v>
      </c>
      <c r="I367" s="2">
        <f>数据源!R399</f>
        <v>253</v>
      </c>
      <c r="J367" s="3">
        <f t="shared" si="232"/>
        <v>1</v>
      </c>
      <c r="K367" s="3">
        <f t="shared" si="233"/>
        <v>1</v>
      </c>
      <c r="L367" s="3" t="str">
        <f t="shared" si="234"/>
        <v>碎片</v>
      </c>
      <c r="M367" s="3">
        <f t="shared" ca="1" si="235"/>
        <v>52421</v>
      </c>
      <c r="N367" s="3" t="str">
        <f t="shared" ca="1" si="238"/>
        <v>51411,52411,53411,51421,52421</v>
      </c>
      <c r="O367" s="3" t="str">
        <f t="shared" si="239"/>
        <v>380,380,380,253,253</v>
      </c>
      <c r="P367" s="1" t="str">
        <f t="shared" si="240"/>
        <v>(1,1),(1,1),(1,1),(1,1),(1,1)</v>
      </c>
      <c r="Q367" s="3" t="str">
        <f>IF(D367="坦克碎片",VLOOKUP(C367,道具信息!$N$2:$O$291,2,FALSE)&amp;"碎片",VLOOKUP(C367,道具信息!$N$2:$O$291,2,FALSE))</f>
        <v>T4坦克碎片</v>
      </c>
      <c r="R367" s="3">
        <f t="shared" si="230"/>
        <v>2068</v>
      </c>
      <c r="S367" s="11">
        <f t="shared" si="231"/>
        <v>0.20599999999999999</v>
      </c>
      <c r="T367" s="3" t="str">
        <f>VLOOKUP(Q367,道具信息!$Q$3:$S$20,2,FALSE)</f>
        <v>CHEST_ITEM_TYPE_T4_SHARD</v>
      </c>
      <c r="U367" s="3" t="str">
        <f>IF(COUNTIF(U$363:U366,T367)=0,T367,"")</f>
        <v/>
      </c>
      <c r="V367" s="3" t="str">
        <f t="shared" ref="V367:V430" si="243">IF(U367&lt;&gt;"",V366&amp;","&amp;U367,V366)</f>
        <v>CHEST_ITEM_TYPE_T4_SHARD</v>
      </c>
      <c r="W367" s="13" t="str">
        <f t="shared" ref="W367:W430" si="244">IF(U367&lt;&gt;"",ROUND(S367*100%,3),"")</f>
        <v/>
      </c>
      <c r="X367" s="3" t="str">
        <f t="shared" ref="X367:X430" si="245">TEXT(W367,"0.0%")</f>
        <v/>
      </c>
      <c r="Y367" s="3" t="str">
        <f t="shared" ref="Y367:Y430" si="246">IF(X367&lt;&gt;"",Y366&amp;","&amp;X367,Y366)</f>
        <v>20.6%</v>
      </c>
    </row>
    <row r="368" spans="2:25" x14ac:dyDescent="0.3">
      <c r="B368" s="2">
        <f>数据源!K400</f>
        <v>9</v>
      </c>
      <c r="C368" s="2" t="str">
        <f>数据源!L400</f>
        <v>BMP-3</v>
      </c>
      <c r="D368" s="2" t="str">
        <f>数据源!M400</f>
        <v>坦克碎片</v>
      </c>
      <c r="E368" s="2">
        <f>数据源!N400</f>
        <v>172.79999999999998</v>
      </c>
      <c r="F368" s="2">
        <f>数据源!O400</f>
        <v>1</v>
      </c>
      <c r="G368" s="2">
        <f>数据源!P400</f>
        <v>7.2999999999999995E-2</v>
      </c>
      <c r="H368" s="2">
        <f>数据源!Q400</f>
        <v>2.1122685185185185E-2</v>
      </c>
      <c r="I368" s="2">
        <f>数据源!R400</f>
        <v>211</v>
      </c>
      <c r="J368" s="3">
        <f t="shared" si="232"/>
        <v>1</v>
      </c>
      <c r="K368" s="3">
        <f t="shared" si="233"/>
        <v>1</v>
      </c>
      <c r="L368" s="3" t="str">
        <f t="shared" si="234"/>
        <v>碎片</v>
      </c>
      <c r="M368" s="3">
        <f t="shared" ca="1" si="235"/>
        <v>51431</v>
      </c>
      <c r="N368" s="3" t="str">
        <f t="shared" ca="1" si="238"/>
        <v>51411,52411,53411,51421,52421,51431</v>
      </c>
      <c r="O368" s="3" t="str">
        <f t="shared" si="239"/>
        <v>380,380,380,253,253,211</v>
      </c>
      <c r="P368" s="1" t="str">
        <f t="shared" si="240"/>
        <v>(1,1),(1,1),(1,1),(1,1),(1,1),(1,1)</v>
      </c>
      <c r="Q368" s="3" t="str">
        <f>IF(D368="坦克碎片",VLOOKUP(C368,道具信息!$N$2:$O$291,2,FALSE)&amp;"碎片",VLOOKUP(C368,道具信息!$N$2:$O$291,2,FALSE))</f>
        <v>T4坦克碎片</v>
      </c>
      <c r="R368" s="3">
        <f t="shared" si="230"/>
        <v>2068</v>
      </c>
      <c r="S368" s="11">
        <f t="shared" si="231"/>
        <v>0.20599999999999999</v>
      </c>
      <c r="T368" s="3" t="str">
        <f>VLOOKUP(Q368,道具信息!$Q$3:$S$20,2,FALSE)</f>
        <v>CHEST_ITEM_TYPE_T4_SHARD</v>
      </c>
      <c r="U368" s="3" t="str">
        <f>IF(COUNTIF(U$363:U367,T368)=0,T368,"")</f>
        <v/>
      </c>
      <c r="V368" s="3" t="str">
        <f t="shared" si="243"/>
        <v>CHEST_ITEM_TYPE_T4_SHARD</v>
      </c>
      <c r="W368" s="13" t="str">
        <f t="shared" si="244"/>
        <v/>
      </c>
      <c r="X368" s="3" t="str">
        <f t="shared" si="245"/>
        <v/>
      </c>
      <c r="Y368" s="3" t="str">
        <f t="shared" si="246"/>
        <v>20.6%</v>
      </c>
    </row>
    <row r="369" spans="2:25" x14ac:dyDescent="0.3">
      <c r="B369" s="2">
        <f>数据源!K401</f>
        <v>9</v>
      </c>
      <c r="C369" s="2" t="str">
        <f>数据源!L401</f>
        <v>百夫长</v>
      </c>
      <c r="D369" s="2" t="str">
        <f>数据源!M401</f>
        <v>坦克碎片</v>
      </c>
      <c r="E369" s="2">
        <f>数据源!N401</f>
        <v>172.79999999999998</v>
      </c>
      <c r="F369" s="2">
        <f>数据源!O401</f>
        <v>1</v>
      </c>
      <c r="G369" s="2">
        <f>数据源!P401</f>
        <v>7.2999999999999995E-2</v>
      </c>
      <c r="H369" s="2">
        <f>数据源!Q401</f>
        <v>2.1122685185185185E-2</v>
      </c>
      <c r="I369" s="2">
        <f>数据源!R401</f>
        <v>211</v>
      </c>
      <c r="J369" s="3">
        <f t="shared" si="232"/>
        <v>1</v>
      </c>
      <c r="K369" s="3">
        <f t="shared" si="233"/>
        <v>1</v>
      </c>
      <c r="L369" s="3" t="str">
        <f t="shared" si="234"/>
        <v>碎片</v>
      </c>
      <c r="M369" s="3">
        <f t="shared" ca="1" si="235"/>
        <v>52431</v>
      </c>
      <c r="N369" s="3" t="str">
        <f t="shared" ca="1" si="238"/>
        <v>51411,52411,53411,51421,52421,51431,52431</v>
      </c>
      <c r="O369" s="3" t="str">
        <f t="shared" si="239"/>
        <v>380,380,380,253,253,211,211</v>
      </c>
      <c r="P369" s="1" t="str">
        <f t="shared" si="240"/>
        <v>(1,1),(1,1),(1,1),(1,1),(1,1),(1,1),(1,1)</v>
      </c>
      <c r="Q369" s="3" t="str">
        <f>IF(D369="坦克碎片",VLOOKUP(C369,道具信息!$N$2:$O$291,2,FALSE)&amp;"碎片",VLOOKUP(C369,道具信息!$N$2:$O$291,2,FALSE))</f>
        <v>T4坦克碎片</v>
      </c>
      <c r="R369" s="3">
        <f t="shared" si="230"/>
        <v>2068</v>
      </c>
      <c r="S369" s="11">
        <f t="shared" si="231"/>
        <v>0.20599999999999999</v>
      </c>
      <c r="T369" s="3" t="str">
        <f>VLOOKUP(Q369,道具信息!$Q$3:$S$20,2,FALSE)</f>
        <v>CHEST_ITEM_TYPE_T4_SHARD</v>
      </c>
      <c r="U369" s="3" t="str">
        <f>IF(COUNTIF(U$363:U368,T369)=0,T369,"")</f>
        <v/>
      </c>
      <c r="V369" s="3" t="str">
        <f t="shared" si="243"/>
        <v>CHEST_ITEM_TYPE_T4_SHARD</v>
      </c>
      <c r="W369" s="13" t="str">
        <f t="shared" si="244"/>
        <v/>
      </c>
      <c r="X369" s="3" t="str">
        <f t="shared" si="245"/>
        <v/>
      </c>
      <c r="Y369" s="3" t="str">
        <f t="shared" si="246"/>
        <v>20.6%</v>
      </c>
    </row>
    <row r="370" spans="2:25" x14ac:dyDescent="0.3">
      <c r="B370" s="2">
        <f>数据源!K402</f>
        <v>9</v>
      </c>
      <c r="C370" s="2" t="str">
        <f>数据源!L402</f>
        <v>T1LP1</v>
      </c>
      <c r="D370" s="2" t="str">
        <f>数据源!M402</f>
        <v>部件</v>
      </c>
      <c r="E370" s="2">
        <f>数据源!N402</f>
        <v>13</v>
      </c>
      <c r="F370" s="2">
        <f>数据源!O402</f>
        <v>1</v>
      </c>
      <c r="G370" s="2">
        <f>数据源!P402</f>
        <v>9.5999999999999992E-3</v>
      </c>
      <c r="H370" s="2">
        <f>数据源!Q402</f>
        <v>3.692307692307692E-2</v>
      </c>
      <c r="I370" s="2">
        <f>数据源!R402</f>
        <v>369</v>
      </c>
      <c r="J370" s="3">
        <f t="shared" si="232"/>
        <v>1</v>
      </c>
      <c r="K370" s="3">
        <f t="shared" si="233"/>
        <v>1</v>
      </c>
      <c r="L370" s="3" t="str">
        <f t="shared" si="234"/>
        <v>部件</v>
      </c>
      <c r="M370" s="3">
        <f t="shared" ca="1" si="235"/>
        <v>91001</v>
      </c>
      <c r="N370" s="3" t="str">
        <f t="shared" ca="1" si="238"/>
        <v>51411,52411,53411,51421,52421,51431,52431,91001</v>
      </c>
      <c r="O370" s="3" t="str">
        <f t="shared" si="239"/>
        <v>380,380,380,253,253,211,211,369</v>
      </c>
      <c r="P370" s="1" t="str">
        <f t="shared" si="240"/>
        <v>(1,1),(1,1),(1,1),(1,1),(1,1),(1,1),(1,1),(1,1)</v>
      </c>
      <c r="Q370" s="3" t="str">
        <f>IF(D370="坦克碎片",VLOOKUP(C370,道具信息!$N$2:$O$291,2,FALSE)&amp;"碎片",VLOOKUP(C370,道具信息!$N$2:$O$291,2,FALSE))</f>
        <v>T1部件</v>
      </c>
      <c r="R370" s="3">
        <f t="shared" si="230"/>
        <v>6650</v>
      </c>
      <c r="S370" s="11">
        <f t="shared" si="231"/>
        <v>0.66200000000000003</v>
      </c>
      <c r="T370" s="3" t="str">
        <f>VLOOKUP(Q370,道具信息!$Q$3:$S$20,2,FALSE)</f>
        <v>CHEST_ITEM_TYPE_T1_PART</v>
      </c>
      <c r="U370" s="3" t="str">
        <f>IF(COUNTIF(U$363:U369,T370)=0,T370,"")</f>
        <v>CHEST_ITEM_TYPE_T1_PART</v>
      </c>
      <c r="V370" s="3" t="str">
        <f t="shared" si="243"/>
        <v>CHEST_ITEM_TYPE_T4_SHARD,CHEST_ITEM_TYPE_T1_PART</v>
      </c>
      <c r="W370" s="13">
        <f t="shared" si="244"/>
        <v>0.66200000000000003</v>
      </c>
      <c r="X370" s="3" t="str">
        <f t="shared" si="245"/>
        <v>66.2%</v>
      </c>
      <c r="Y370" s="3" t="str">
        <f t="shared" si="246"/>
        <v>20.6%,66.2%</v>
      </c>
    </row>
    <row r="371" spans="2:25" x14ac:dyDescent="0.3">
      <c r="B371" s="2">
        <f>数据源!K403</f>
        <v>9</v>
      </c>
      <c r="C371" s="2" t="str">
        <f>数据源!L403</f>
        <v>T1LP3</v>
      </c>
      <c r="D371" s="2" t="str">
        <f>数据源!M403</f>
        <v>部件</v>
      </c>
      <c r="E371" s="2">
        <f>数据源!N403</f>
        <v>13</v>
      </c>
      <c r="F371" s="2">
        <f>数据源!O403</f>
        <v>1</v>
      </c>
      <c r="G371" s="2">
        <f>数据源!P403</f>
        <v>9.5999999999999992E-3</v>
      </c>
      <c r="H371" s="2">
        <f>数据源!Q403</f>
        <v>3.692307692307692E-2</v>
      </c>
      <c r="I371" s="2">
        <f>数据源!R403</f>
        <v>369</v>
      </c>
      <c r="J371" s="3">
        <f t="shared" si="232"/>
        <v>1</v>
      </c>
      <c r="K371" s="3">
        <f t="shared" si="233"/>
        <v>1</v>
      </c>
      <c r="L371" s="3" t="str">
        <f t="shared" si="234"/>
        <v>部件</v>
      </c>
      <c r="M371" s="3">
        <f t="shared" ca="1" si="235"/>
        <v>91003</v>
      </c>
      <c r="N371" s="3" t="str">
        <f t="shared" ca="1" si="238"/>
        <v>51411,52411,53411,51421,52421,51431,52431,91001,91003</v>
      </c>
      <c r="O371" s="3" t="str">
        <f t="shared" si="239"/>
        <v>380,380,380,253,253,211,211,369,369</v>
      </c>
      <c r="P371" s="1" t="str">
        <f t="shared" si="240"/>
        <v>(1,1),(1,1),(1,1),(1,1),(1,1),(1,1),(1,1),(1,1),(1,1)</v>
      </c>
      <c r="Q371" s="3" t="str">
        <f>IF(D371="坦克碎片",VLOOKUP(C371,道具信息!$N$2:$O$291,2,FALSE)&amp;"碎片",VLOOKUP(C371,道具信息!$N$2:$O$291,2,FALSE))</f>
        <v>T1部件</v>
      </c>
      <c r="R371" s="3">
        <f t="shared" si="230"/>
        <v>6650</v>
      </c>
      <c r="S371" s="11">
        <f t="shared" si="231"/>
        <v>0.66200000000000003</v>
      </c>
      <c r="T371" s="3" t="str">
        <f>VLOOKUP(Q371,道具信息!$Q$3:$S$20,2,FALSE)</f>
        <v>CHEST_ITEM_TYPE_T1_PART</v>
      </c>
      <c r="U371" s="3" t="str">
        <f>IF(COUNTIF(U$363:U370,T371)=0,T371,"")</f>
        <v/>
      </c>
      <c r="V371" s="3" t="str">
        <f t="shared" si="243"/>
        <v>CHEST_ITEM_TYPE_T4_SHARD,CHEST_ITEM_TYPE_T1_PART</v>
      </c>
      <c r="W371" s="13" t="str">
        <f t="shared" si="244"/>
        <v/>
      </c>
      <c r="X371" s="3" t="str">
        <f t="shared" si="245"/>
        <v/>
      </c>
      <c r="Y371" s="3" t="str">
        <f t="shared" si="246"/>
        <v>20.6%,66.2%</v>
      </c>
    </row>
    <row r="372" spans="2:25" x14ac:dyDescent="0.3">
      <c r="B372" s="2">
        <f>数据源!K404</f>
        <v>9</v>
      </c>
      <c r="C372" s="2" t="str">
        <f>数据源!L404</f>
        <v>T1LP5</v>
      </c>
      <c r="D372" s="2" t="str">
        <f>数据源!M404</f>
        <v>部件</v>
      </c>
      <c r="E372" s="2">
        <f>数据源!N404</f>
        <v>13</v>
      </c>
      <c r="F372" s="2">
        <f>数据源!O404</f>
        <v>1</v>
      </c>
      <c r="G372" s="2">
        <f>数据源!P404</f>
        <v>9.5999999999999992E-3</v>
      </c>
      <c r="H372" s="2">
        <f>数据源!Q404</f>
        <v>3.692307692307692E-2</v>
      </c>
      <c r="I372" s="2">
        <f>数据源!R404</f>
        <v>369</v>
      </c>
      <c r="J372" s="3">
        <f t="shared" si="232"/>
        <v>1</v>
      </c>
      <c r="K372" s="3">
        <f t="shared" si="233"/>
        <v>1</v>
      </c>
      <c r="L372" s="3" t="str">
        <f t="shared" si="234"/>
        <v>部件</v>
      </c>
      <c r="M372" s="3">
        <f t="shared" ca="1" si="235"/>
        <v>91005</v>
      </c>
      <c r="N372" s="3" t="str">
        <f t="shared" ca="1" si="238"/>
        <v>51411,52411,53411,51421,52421,51431,52431,91001,91003,91005</v>
      </c>
      <c r="O372" s="3" t="str">
        <f t="shared" si="239"/>
        <v>380,380,380,253,253,211,211,369,369,369</v>
      </c>
      <c r="P372" s="1" t="str">
        <f t="shared" si="240"/>
        <v>(1,1),(1,1),(1,1),(1,1),(1,1),(1,1),(1,1),(1,1),(1,1),(1,1)</v>
      </c>
      <c r="Q372" s="3" t="str">
        <f>IF(D372="坦克碎片",VLOOKUP(C372,道具信息!$N$2:$O$291,2,FALSE)&amp;"碎片",VLOOKUP(C372,道具信息!$N$2:$O$291,2,FALSE))</f>
        <v>T1部件</v>
      </c>
      <c r="R372" s="3">
        <f t="shared" si="230"/>
        <v>6650</v>
      </c>
      <c r="S372" s="11">
        <f t="shared" si="231"/>
        <v>0.66200000000000003</v>
      </c>
      <c r="T372" s="3" t="str">
        <f>VLOOKUP(Q372,道具信息!$Q$3:$S$20,2,FALSE)</f>
        <v>CHEST_ITEM_TYPE_T1_PART</v>
      </c>
      <c r="U372" s="3" t="str">
        <f>IF(COUNTIF(U$363:U371,T372)=0,T372,"")</f>
        <v/>
      </c>
      <c r="V372" s="3" t="str">
        <f t="shared" si="243"/>
        <v>CHEST_ITEM_TYPE_T4_SHARD,CHEST_ITEM_TYPE_T1_PART</v>
      </c>
      <c r="W372" s="13" t="str">
        <f t="shared" si="244"/>
        <v/>
      </c>
      <c r="X372" s="3" t="str">
        <f t="shared" si="245"/>
        <v/>
      </c>
      <c r="Y372" s="3" t="str">
        <f t="shared" si="246"/>
        <v>20.6%,66.2%</v>
      </c>
    </row>
    <row r="373" spans="2:25" x14ac:dyDescent="0.3">
      <c r="B373" s="2">
        <f>数据源!K405</f>
        <v>9</v>
      </c>
      <c r="C373" s="2" t="str">
        <f>数据源!L405</f>
        <v>T1MP1</v>
      </c>
      <c r="D373" s="2" t="str">
        <f>数据源!M405</f>
        <v>部件</v>
      </c>
      <c r="E373" s="2">
        <f>数据源!N405</f>
        <v>13</v>
      </c>
      <c r="F373" s="2">
        <f>数据源!O405</f>
        <v>1</v>
      </c>
      <c r="G373" s="2">
        <f>数据源!P405</f>
        <v>9.5999999999999992E-3</v>
      </c>
      <c r="H373" s="2">
        <f>数据源!Q405</f>
        <v>3.692307692307692E-2</v>
      </c>
      <c r="I373" s="2">
        <f>数据源!R405</f>
        <v>369</v>
      </c>
      <c r="J373" s="3">
        <f t="shared" si="232"/>
        <v>1</v>
      </c>
      <c r="K373" s="3">
        <f t="shared" si="233"/>
        <v>1</v>
      </c>
      <c r="L373" s="3" t="str">
        <f t="shared" si="234"/>
        <v>部件</v>
      </c>
      <c r="M373" s="3">
        <f t="shared" ca="1" si="235"/>
        <v>91101</v>
      </c>
      <c r="N373" s="3" t="str">
        <f t="shared" ca="1" si="238"/>
        <v>51411,52411,53411,51421,52421,51431,52431,91001,91003,91005,91101</v>
      </c>
      <c r="O373" s="3" t="str">
        <f t="shared" si="239"/>
        <v>380,380,380,253,253,211,211,369,369,369,369</v>
      </c>
      <c r="P373" s="1" t="str">
        <f t="shared" si="240"/>
        <v>(1,1),(1,1),(1,1),(1,1),(1,1),(1,1),(1,1),(1,1),(1,1),(1,1),(1,1)</v>
      </c>
      <c r="Q373" s="3" t="str">
        <f>IF(D373="坦克碎片",VLOOKUP(C373,道具信息!$N$2:$O$291,2,FALSE)&amp;"碎片",VLOOKUP(C373,道具信息!$N$2:$O$291,2,FALSE))</f>
        <v>T1部件</v>
      </c>
      <c r="R373" s="3">
        <f t="shared" si="230"/>
        <v>6650</v>
      </c>
      <c r="S373" s="11">
        <f t="shared" si="231"/>
        <v>0.66200000000000003</v>
      </c>
      <c r="T373" s="3" t="str">
        <f>VLOOKUP(Q373,道具信息!$Q$3:$S$20,2,FALSE)</f>
        <v>CHEST_ITEM_TYPE_T1_PART</v>
      </c>
      <c r="U373" s="3" t="str">
        <f>IF(COUNTIF(U$363:U372,T373)=0,T373,"")</f>
        <v/>
      </c>
      <c r="V373" s="3" t="str">
        <f t="shared" si="243"/>
        <v>CHEST_ITEM_TYPE_T4_SHARD,CHEST_ITEM_TYPE_T1_PART</v>
      </c>
      <c r="W373" s="13" t="str">
        <f t="shared" si="244"/>
        <v/>
      </c>
      <c r="X373" s="3" t="str">
        <f t="shared" si="245"/>
        <v/>
      </c>
      <c r="Y373" s="3" t="str">
        <f t="shared" si="246"/>
        <v>20.6%,66.2%</v>
      </c>
    </row>
    <row r="374" spans="2:25" x14ac:dyDescent="0.3">
      <c r="B374" s="2">
        <f>数据源!K406</f>
        <v>9</v>
      </c>
      <c r="C374" s="2" t="str">
        <f>数据源!L406</f>
        <v>T1MP3</v>
      </c>
      <c r="D374" s="2" t="str">
        <f>数据源!M406</f>
        <v>部件</v>
      </c>
      <c r="E374" s="2">
        <f>数据源!N406</f>
        <v>13</v>
      </c>
      <c r="F374" s="2">
        <f>数据源!O406</f>
        <v>1</v>
      </c>
      <c r="G374" s="2">
        <f>数据源!P406</f>
        <v>9.5999999999999992E-3</v>
      </c>
      <c r="H374" s="2">
        <f>数据源!Q406</f>
        <v>3.692307692307692E-2</v>
      </c>
      <c r="I374" s="2">
        <f>数据源!R406</f>
        <v>369</v>
      </c>
      <c r="J374" s="3">
        <f t="shared" si="232"/>
        <v>1</v>
      </c>
      <c r="K374" s="3">
        <f t="shared" si="233"/>
        <v>1</v>
      </c>
      <c r="L374" s="3" t="str">
        <f t="shared" si="234"/>
        <v>部件</v>
      </c>
      <c r="M374" s="3">
        <f t="shared" ca="1" si="235"/>
        <v>91103</v>
      </c>
      <c r="N374" s="3" t="str">
        <f t="shared" ca="1" si="238"/>
        <v>51411,52411,53411,51421,52421,51431,52431,91001,91003,91005,91101,91103</v>
      </c>
      <c r="O374" s="3" t="str">
        <f t="shared" si="239"/>
        <v>380,380,380,253,253,211,211,369,369,369,369,369</v>
      </c>
      <c r="P374" s="1" t="str">
        <f t="shared" si="240"/>
        <v>(1,1),(1,1),(1,1),(1,1),(1,1),(1,1),(1,1),(1,1),(1,1),(1,1),(1,1),(1,1)</v>
      </c>
      <c r="Q374" s="3" t="str">
        <f>IF(D374="坦克碎片",VLOOKUP(C374,道具信息!$N$2:$O$291,2,FALSE)&amp;"碎片",VLOOKUP(C374,道具信息!$N$2:$O$291,2,FALSE))</f>
        <v>T1部件</v>
      </c>
      <c r="R374" s="3">
        <f t="shared" si="230"/>
        <v>6650</v>
      </c>
      <c r="S374" s="11">
        <f t="shared" si="231"/>
        <v>0.66200000000000003</v>
      </c>
      <c r="T374" s="3" t="str">
        <f>VLOOKUP(Q374,道具信息!$Q$3:$S$20,2,FALSE)</f>
        <v>CHEST_ITEM_TYPE_T1_PART</v>
      </c>
      <c r="U374" s="3" t="str">
        <f>IF(COUNTIF(U$363:U373,T374)=0,T374,"")</f>
        <v/>
      </c>
      <c r="V374" s="3" t="str">
        <f t="shared" si="243"/>
        <v>CHEST_ITEM_TYPE_T4_SHARD,CHEST_ITEM_TYPE_T1_PART</v>
      </c>
      <c r="W374" s="13" t="str">
        <f t="shared" si="244"/>
        <v/>
      </c>
      <c r="X374" s="3" t="str">
        <f t="shared" si="245"/>
        <v/>
      </c>
      <c r="Y374" s="3" t="str">
        <f t="shared" si="246"/>
        <v>20.6%,66.2%</v>
      </c>
    </row>
    <row r="375" spans="2:25" x14ac:dyDescent="0.3">
      <c r="B375" s="2">
        <f>数据源!K407</f>
        <v>9</v>
      </c>
      <c r="C375" s="2" t="str">
        <f>数据源!L407</f>
        <v>T1MP5</v>
      </c>
      <c r="D375" s="2" t="str">
        <f>数据源!M407</f>
        <v>部件</v>
      </c>
      <c r="E375" s="2">
        <f>数据源!N407</f>
        <v>13</v>
      </c>
      <c r="F375" s="2">
        <f>数据源!O407</f>
        <v>1</v>
      </c>
      <c r="G375" s="2">
        <f>数据源!P407</f>
        <v>9.5999999999999992E-3</v>
      </c>
      <c r="H375" s="2">
        <f>数据源!Q407</f>
        <v>3.692307692307692E-2</v>
      </c>
      <c r="I375" s="2">
        <f>数据源!R407</f>
        <v>369</v>
      </c>
      <c r="J375" s="3">
        <f t="shared" si="232"/>
        <v>1</v>
      </c>
      <c r="K375" s="3">
        <f t="shared" si="233"/>
        <v>1</v>
      </c>
      <c r="L375" s="3" t="str">
        <f t="shared" si="234"/>
        <v>部件</v>
      </c>
      <c r="M375" s="3">
        <f t="shared" ca="1" si="235"/>
        <v>91105</v>
      </c>
      <c r="N375" s="3" t="str">
        <f t="shared" ca="1" si="238"/>
        <v>51411,52411,53411,51421,52421,51431,52431,91001,91003,91005,91101,91103,91105</v>
      </c>
      <c r="O375" s="3" t="str">
        <f t="shared" si="239"/>
        <v>380,380,380,253,253,211,211,369,369,369,369,369,369</v>
      </c>
      <c r="P375" s="1" t="str">
        <f t="shared" si="240"/>
        <v>(1,1),(1,1),(1,1),(1,1),(1,1),(1,1),(1,1),(1,1),(1,1),(1,1),(1,1),(1,1),(1,1)</v>
      </c>
      <c r="Q375" s="3" t="str">
        <f>IF(D375="坦克碎片",VLOOKUP(C375,道具信息!$N$2:$O$291,2,FALSE)&amp;"碎片",VLOOKUP(C375,道具信息!$N$2:$O$291,2,FALSE))</f>
        <v>T1部件</v>
      </c>
      <c r="R375" s="3">
        <f t="shared" si="230"/>
        <v>6650</v>
      </c>
      <c r="S375" s="11">
        <f t="shared" si="231"/>
        <v>0.66200000000000003</v>
      </c>
      <c r="T375" s="3" t="str">
        <f>VLOOKUP(Q375,道具信息!$Q$3:$S$20,2,FALSE)</f>
        <v>CHEST_ITEM_TYPE_T1_PART</v>
      </c>
      <c r="U375" s="3" t="str">
        <f>IF(COUNTIF(U$363:U374,T375)=0,T375,"")</f>
        <v/>
      </c>
      <c r="V375" s="3" t="str">
        <f t="shared" si="243"/>
        <v>CHEST_ITEM_TYPE_T4_SHARD,CHEST_ITEM_TYPE_T1_PART</v>
      </c>
      <c r="W375" s="13" t="str">
        <f t="shared" si="244"/>
        <v/>
      </c>
      <c r="X375" s="3" t="str">
        <f t="shared" si="245"/>
        <v/>
      </c>
      <c r="Y375" s="3" t="str">
        <f t="shared" si="246"/>
        <v>20.6%,66.2%</v>
      </c>
    </row>
    <row r="376" spans="2:25" x14ac:dyDescent="0.3">
      <c r="B376" s="2">
        <f>数据源!K408</f>
        <v>9</v>
      </c>
      <c r="C376" s="2" t="str">
        <f>数据源!L408</f>
        <v>T1HP1</v>
      </c>
      <c r="D376" s="2" t="str">
        <f>数据源!M408</f>
        <v>部件</v>
      </c>
      <c r="E376" s="2">
        <f>数据源!N408</f>
        <v>13</v>
      </c>
      <c r="F376" s="2">
        <f>数据源!O408</f>
        <v>1</v>
      </c>
      <c r="G376" s="2">
        <f>数据源!P408</f>
        <v>9.5999999999999992E-3</v>
      </c>
      <c r="H376" s="2">
        <f>数据源!Q408</f>
        <v>3.692307692307692E-2</v>
      </c>
      <c r="I376" s="2">
        <f>数据源!R408</f>
        <v>369</v>
      </c>
      <c r="J376" s="3">
        <f t="shared" si="232"/>
        <v>1</v>
      </c>
      <c r="K376" s="3">
        <f t="shared" si="233"/>
        <v>1</v>
      </c>
      <c r="L376" s="3" t="str">
        <f t="shared" si="234"/>
        <v>部件</v>
      </c>
      <c r="M376" s="3">
        <f t="shared" ca="1" si="235"/>
        <v>91201</v>
      </c>
      <c r="N376" s="3" t="str">
        <f t="shared" ca="1" si="238"/>
        <v>51411,52411,53411,51421,52421,51431,52431,91001,91003,91005,91101,91103,91105,91201</v>
      </c>
      <c r="O376" s="3" t="str">
        <f t="shared" si="239"/>
        <v>380,380,380,253,253,211,211,369,369,369,369,369,369,369</v>
      </c>
      <c r="P376" s="1" t="str">
        <f t="shared" si="240"/>
        <v>(1,1),(1,1),(1,1),(1,1),(1,1),(1,1),(1,1),(1,1),(1,1),(1,1),(1,1),(1,1),(1,1),(1,1)</v>
      </c>
      <c r="Q376" s="3" t="str">
        <f>IF(D376="坦克碎片",VLOOKUP(C376,道具信息!$N$2:$O$291,2,FALSE)&amp;"碎片",VLOOKUP(C376,道具信息!$N$2:$O$291,2,FALSE))</f>
        <v>T1部件</v>
      </c>
      <c r="R376" s="3">
        <f t="shared" si="230"/>
        <v>6650</v>
      </c>
      <c r="S376" s="11">
        <f t="shared" si="231"/>
        <v>0.66200000000000003</v>
      </c>
      <c r="T376" s="3" t="str">
        <f>VLOOKUP(Q376,道具信息!$Q$3:$S$20,2,FALSE)</f>
        <v>CHEST_ITEM_TYPE_T1_PART</v>
      </c>
      <c r="U376" s="3" t="str">
        <f>IF(COUNTIF(U$363:U375,T376)=0,T376,"")</f>
        <v/>
      </c>
      <c r="V376" s="3" t="str">
        <f t="shared" si="243"/>
        <v>CHEST_ITEM_TYPE_T4_SHARD,CHEST_ITEM_TYPE_T1_PART</v>
      </c>
      <c r="W376" s="13" t="str">
        <f t="shared" si="244"/>
        <v/>
      </c>
      <c r="X376" s="3" t="str">
        <f t="shared" si="245"/>
        <v/>
      </c>
      <c r="Y376" s="3" t="str">
        <f t="shared" si="246"/>
        <v>20.6%,66.2%</v>
      </c>
    </row>
    <row r="377" spans="2:25" x14ac:dyDescent="0.3">
      <c r="B377" s="2">
        <f>数据源!K409</f>
        <v>9</v>
      </c>
      <c r="C377" s="2" t="str">
        <f>数据源!L409</f>
        <v>T1HP3</v>
      </c>
      <c r="D377" s="2" t="str">
        <f>数据源!M409</f>
        <v>部件</v>
      </c>
      <c r="E377" s="2">
        <f>数据源!N409</f>
        <v>13</v>
      </c>
      <c r="F377" s="2">
        <f>数据源!O409</f>
        <v>1</v>
      </c>
      <c r="G377" s="2">
        <f>数据源!P409</f>
        <v>9.5999999999999992E-3</v>
      </c>
      <c r="H377" s="2">
        <f>数据源!Q409</f>
        <v>3.692307692307692E-2</v>
      </c>
      <c r="I377" s="2">
        <f>数据源!R409</f>
        <v>369</v>
      </c>
      <c r="J377" s="3">
        <f t="shared" si="232"/>
        <v>1</v>
      </c>
      <c r="K377" s="3">
        <f t="shared" si="233"/>
        <v>1</v>
      </c>
      <c r="L377" s="3" t="str">
        <f t="shared" si="234"/>
        <v>部件</v>
      </c>
      <c r="M377" s="3">
        <f t="shared" ca="1" si="235"/>
        <v>91203</v>
      </c>
      <c r="N377" s="3" t="str">
        <f t="shared" ca="1" si="238"/>
        <v>51411,52411,53411,51421,52421,51431,52431,91001,91003,91005,91101,91103,91105,91201,91203</v>
      </c>
      <c r="O377" s="3" t="str">
        <f t="shared" si="239"/>
        <v>380,380,380,253,253,211,211,369,369,369,369,369,369,369,369</v>
      </c>
      <c r="P377" s="1" t="str">
        <f t="shared" si="240"/>
        <v>(1,1),(1,1),(1,1),(1,1),(1,1),(1,1),(1,1),(1,1),(1,1),(1,1),(1,1),(1,1),(1,1),(1,1),(1,1)</v>
      </c>
      <c r="Q377" s="3" t="str">
        <f>IF(D377="坦克碎片",VLOOKUP(C377,道具信息!$N$2:$O$291,2,FALSE)&amp;"碎片",VLOOKUP(C377,道具信息!$N$2:$O$291,2,FALSE))</f>
        <v>T1部件</v>
      </c>
      <c r="R377" s="3">
        <f t="shared" si="230"/>
        <v>6650</v>
      </c>
      <c r="S377" s="11">
        <f t="shared" si="231"/>
        <v>0.66200000000000003</v>
      </c>
      <c r="T377" s="3" t="str">
        <f>VLOOKUP(Q377,道具信息!$Q$3:$S$20,2,FALSE)</f>
        <v>CHEST_ITEM_TYPE_T1_PART</v>
      </c>
      <c r="U377" s="3" t="str">
        <f>IF(COUNTIF(U$363:U376,T377)=0,T377,"")</f>
        <v/>
      </c>
      <c r="V377" s="3" t="str">
        <f t="shared" si="243"/>
        <v>CHEST_ITEM_TYPE_T4_SHARD,CHEST_ITEM_TYPE_T1_PART</v>
      </c>
      <c r="W377" s="13" t="str">
        <f t="shared" si="244"/>
        <v/>
      </c>
      <c r="X377" s="3" t="str">
        <f t="shared" si="245"/>
        <v/>
      </c>
      <c r="Y377" s="3" t="str">
        <f t="shared" si="246"/>
        <v>20.6%,66.2%</v>
      </c>
    </row>
    <row r="378" spans="2:25" x14ac:dyDescent="0.3">
      <c r="B378" s="2">
        <f>数据源!K410</f>
        <v>9</v>
      </c>
      <c r="C378" s="2" t="str">
        <f>数据源!L410</f>
        <v>T1HP5</v>
      </c>
      <c r="D378" s="2" t="str">
        <f>数据源!M410</f>
        <v>部件</v>
      </c>
      <c r="E378" s="2">
        <f>数据源!N410</f>
        <v>13</v>
      </c>
      <c r="F378" s="2">
        <f>数据源!O410</f>
        <v>1</v>
      </c>
      <c r="G378" s="2">
        <f>数据源!P410</f>
        <v>9.5999999999999992E-3</v>
      </c>
      <c r="H378" s="2">
        <f>数据源!Q410</f>
        <v>3.692307692307692E-2</v>
      </c>
      <c r="I378" s="2">
        <f>数据源!R410</f>
        <v>369</v>
      </c>
      <c r="J378" s="3">
        <f t="shared" si="232"/>
        <v>1</v>
      </c>
      <c r="K378" s="3">
        <f t="shared" si="233"/>
        <v>1</v>
      </c>
      <c r="L378" s="3" t="str">
        <f t="shared" si="234"/>
        <v>部件</v>
      </c>
      <c r="M378" s="3">
        <f t="shared" ca="1" si="235"/>
        <v>91205</v>
      </c>
      <c r="N378" s="3" t="str">
        <f t="shared" ca="1" si="238"/>
        <v>51411,52411,53411,51421,52421,51431,52431,91001,91003,91005,91101,91103,91105,91201,91203,91205</v>
      </c>
      <c r="O378" s="3" t="str">
        <f t="shared" si="239"/>
        <v>380,380,380,253,253,211,211,369,369,369,369,369,369,369,369,369</v>
      </c>
      <c r="P378" s="1" t="str">
        <f t="shared" si="240"/>
        <v>(1,1),(1,1),(1,1),(1,1),(1,1),(1,1),(1,1),(1,1),(1,1),(1,1),(1,1),(1,1),(1,1),(1,1),(1,1),(1,1)</v>
      </c>
      <c r="Q378" s="3" t="str">
        <f>IF(D378="坦克碎片",VLOOKUP(C378,道具信息!$N$2:$O$291,2,FALSE)&amp;"碎片",VLOOKUP(C378,道具信息!$N$2:$O$291,2,FALSE))</f>
        <v>T1部件</v>
      </c>
      <c r="R378" s="3">
        <f t="shared" si="230"/>
        <v>6650</v>
      </c>
      <c r="S378" s="11">
        <f t="shared" si="231"/>
        <v>0.66200000000000003</v>
      </c>
      <c r="T378" s="3" t="str">
        <f>VLOOKUP(Q378,道具信息!$Q$3:$S$20,2,FALSE)</f>
        <v>CHEST_ITEM_TYPE_T1_PART</v>
      </c>
      <c r="U378" s="3" t="str">
        <f>IF(COUNTIF(U$363:U377,T378)=0,T378,"")</f>
        <v/>
      </c>
      <c r="V378" s="3" t="str">
        <f t="shared" si="243"/>
        <v>CHEST_ITEM_TYPE_T4_SHARD,CHEST_ITEM_TYPE_T1_PART</v>
      </c>
      <c r="W378" s="13" t="str">
        <f t="shared" si="244"/>
        <v/>
      </c>
      <c r="X378" s="3" t="str">
        <f t="shared" si="245"/>
        <v/>
      </c>
      <c r="Y378" s="3" t="str">
        <f t="shared" si="246"/>
        <v>20.6%,66.2%</v>
      </c>
    </row>
    <row r="379" spans="2:25" x14ac:dyDescent="0.3">
      <c r="B379" s="2">
        <f>数据源!K411</f>
        <v>9</v>
      </c>
      <c r="C379" s="2" t="str">
        <f>数据源!L411</f>
        <v>T1LP2</v>
      </c>
      <c r="D379" s="2" t="str">
        <f>数据源!M411</f>
        <v>部件</v>
      </c>
      <c r="E379" s="2">
        <f>数据源!N411</f>
        <v>13</v>
      </c>
      <c r="F379" s="2">
        <f>数据源!O411</f>
        <v>1</v>
      </c>
      <c r="G379" s="2">
        <f>数据源!P411</f>
        <v>9.5999999999999992E-3</v>
      </c>
      <c r="H379" s="2">
        <f>数据源!Q411</f>
        <v>3.692307692307692E-2</v>
      </c>
      <c r="I379" s="2">
        <f>数据源!R411</f>
        <v>369</v>
      </c>
      <c r="J379" s="3">
        <f t="shared" si="232"/>
        <v>1</v>
      </c>
      <c r="K379" s="3">
        <f t="shared" si="233"/>
        <v>1</v>
      </c>
      <c r="L379" s="3" t="str">
        <f t="shared" si="234"/>
        <v>部件</v>
      </c>
      <c r="M379" s="3">
        <f t="shared" ca="1" si="235"/>
        <v>91002</v>
      </c>
      <c r="N379" s="3" t="str">
        <f t="shared" ca="1" si="238"/>
        <v>51411,52411,53411,51421,52421,51431,52431,91001,91003,91005,91101,91103,91105,91201,91203,91205,91002</v>
      </c>
      <c r="O379" s="3" t="str">
        <f t="shared" si="239"/>
        <v>380,380,380,253,253,211,211,369,369,369,369,369,369,369,369,369,369</v>
      </c>
      <c r="P379" s="1" t="str">
        <f t="shared" si="240"/>
        <v>(1,1),(1,1),(1,1),(1,1),(1,1),(1,1),(1,1),(1,1),(1,1),(1,1),(1,1),(1,1),(1,1),(1,1),(1,1),(1,1),(1,1)</v>
      </c>
      <c r="Q379" s="3" t="str">
        <f>IF(D379="坦克碎片",VLOOKUP(C379,道具信息!$N$2:$O$291,2,FALSE)&amp;"碎片",VLOOKUP(C379,道具信息!$N$2:$O$291,2,FALSE))</f>
        <v>T1部件</v>
      </c>
      <c r="R379" s="3">
        <f t="shared" si="230"/>
        <v>6650</v>
      </c>
      <c r="S379" s="11">
        <f t="shared" si="231"/>
        <v>0.66200000000000003</v>
      </c>
      <c r="T379" s="3" t="str">
        <f>VLOOKUP(Q379,道具信息!$Q$3:$S$20,2,FALSE)</f>
        <v>CHEST_ITEM_TYPE_T1_PART</v>
      </c>
      <c r="U379" s="3" t="str">
        <f>IF(COUNTIF(U$363:U378,T379)=0,T379,"")</f>
        <v/>
      </c>
      <c r="V379" s="3" t="str">
        <f t="shared" si="243"/>
        <v>CHEST_ITEM_TYPE_T4_SHARD,CHEST_ITEM_TYPE_T1_PART</v>
      </c>
      <c r="W379" s="13" t="str">
        <f t="shared" si="244"/>
        <v/>
      </c>
      <c r="X379" s="3" t="str">
        <f t="shared" si="245"/>
        <v/>
      </c>
      <c r="Y379" s="3" t="str">
        <f t="shared" si="246"/>
        <v>20.6%,66.2%</v>
      </c>
    </row>
    <row r="380" spans="2:25" x14ac:dyDescent="0.3">
      <c r="B380" s="2">
        <f>数据源!K412</f>
        <v>9</v>
      </c>
      <c r="C380" s="2" t="str">
        <f>数据源!L412</f>
        <v>T1LP4</v>
      </c>
      <c r="D380" s="2" t="str">
        <f>数据源!M412</f>
        <v>部件</v>
      </c>
      <c r="E380" s="2">
        <f>数据源!N412</f>
        <v>13</v>
      </c>
      <c r="F380" s="2">
        <f>数据源!O412</f>
        <v>1</v>
      </c>
      <c r="G380" s="2">
        <f>数据源!P412</f>
        <v>9.5999999999999992E-3</v>
      </c>
      <c r="H380" s="2">
        <f>数据源!Q412</f>
        <v>3.692307692307692E-2</v>
      </c>
      <c r="I380" s="2">
        <f>数据源!R412</f>
        <v>369</v>
      </c>
      <c r="J380" s="3">
        <f t="shared" si="232"/>
        <v>1</v>
      </c>
      <c r="K380" s="3">
        <f t="shared" si="233"/>
        <v>1</v>
      </c>
      <c r="L380" s="3" t="str">
        <f t="shared" si="234"/>
        <v>部件</v>
      </c>
      <c r="M380" s="3">
        <f t="shared" ca="1" si="235"/>
        <v>91004</v>
      </c>
      <c r="N380" s="3" t="str">
        <f t="shared" ca="1" si="238"/>
        <v>51411,52411,53411,51421,52421,51431,52431,91001,91003,91005,91101,91103,91105,91201,91203,91205,91002,91004</v>
      </c>
      <c r="O380" s="3" t="str">
        <f t="shared" si="239"/>
        <v>380,380,380,253,253,211,211,369,369,369,369,369,369,369,369,369,369,369</v>
      </c>
      <c r="P380" s="1" t="str">
        <f t="shared" si="240"/>
        <v>(1,1),(1,1),(1,1),(1,1),(1,1),(1,1),(1,1),(1,1),(1,1),(1,1),(1,1),(1,1),(1,1),(1,1),(1,1),(1,1),(1,1),(1,1)</v>
      </c>
      <c r="Q380" s="3" t="str">
        <f>IF(D380="坦克碎片",VLOOKUP(C380,道具信息!$N$2:$O$291,2,FALSE)&amp;"碎片",VLOOKUP(C380,道具信息!$N$2:$O$291,2,FALSE))</f>
        <v>T1部件</v>
      </c>
      <c r="R380" s="3">
        <f t="shared" si="230"/>
        <v>6650</v>
      </c>
      <c r="S380" s="11">
        <f t="shared" si="231"/>
        <v>0.66200000000000003</v>
      </c>
      <c r="T380" s="3" t="str">
        <f>VLOOKUP(Q380,道具信息!$Q$3:$S$20,2,FALSE)</f>
        <v>CHEST_ITEM_TYPE_T1_PART</v>
      </c>
      <c r="U380" s="3" t="str">
        <f>IF(COUNTIF(U$363:U379,T380)=0,T380,"")</f>
        <v/>
      </c>
      <c r="V380" s="3" t="str">
        <f t="shared" si="243"/>
        <v>CHEST_ITEM_TYPE_T4_SHARD,CHEST_ITEM_TYPE_T1_PART</v>
      </c>
      <c r="W380" s="13" t="str">
        <f t="shared" si="244"/>
        <v/>
      </c>
      <c r="X380" s="3" t="str">
        <f t="shared" si="245"/>
        <v/>
      </c>
      <c r="Y380" s="3" t="str">
        <f t="shared" si="246"/>
        <v>20.6%,66.2%</v>
      </c>
    </row>
    <row r="381" spans="2:25" x14ac:dyDescent="0.3">
      <c r="B381" s="2">
        <f>数据源!K413</f>
        <v>9</v>
      </c>
      <c r="C381" s="2" t="str">
        <f>数据源!L413</f>
        <v>T1LP6</v>
      </c>
      <c r="D381" s="2" t="str">
        <f>数据源!M413</f>
        <v>部件</v>
      </c>
      <c r="E381" s="2">
        <f>数据源!N413</f>
        <v>13</v>
      </c>
      <c r="F381" s="2">
        <f>数据源!O413</f>
        <v>1</v>
      </c>
      <c r="G381" s="2">
        <f>数据源!P413</f>
        <v>9.5999999999999992E-3</v>
      </c>
      <c r="H381" s="2">
        <f>数据源!Q413</f>
        <v>3.692307692307692E-2</v>
      </c>
      <c r="I381" s="2">
        <f>数据源!R413</f>
        <v>369</v>
      </c>
      <c r="J381" s="3">
        <f t="shared" si="232"/>
        <v>1</v>
      </c>
      <c r="K381" s="3">
        <f t="shared" si="233"/>
        <v>1</v>
      </c>
      <c r="L381" s="3" t="str">
        <f t="shared" si="234"/>
        <v>部件</v>
      </c>
      <c r="M381" s="3">
        <f t="shared" ca="1" si="235"/>
        <v>91006</v>
      </c>
      <c r="N381" s="3" t="str">
        <f t="shared" ca="1" si="238"/>
        <v>51411,52411,53411,51421,52421,51431,52431,91001,91003,91005,91101,91103,91105,91201,91203,91205,91002,91004,91006</v>
      </c>
      <c r="O381" s="3" t="str">
        <f t="shared" si="239"/>
        <v>380,380,380,253,253,211,211,369,369,369,369,369,369,369,369,369,369,369,369</v>
      </c>
      <c r="P381" s="1" t="str">
        <f t="shared" si="240"/>
        <v>(1,1),(1,1),(1,1),(1,1),(1,1),(1,1),(1,1),(1,1),(1,1),(1,1),(1,1),(1,1),(1,1),(1,1),(1,1),(1,1),(1,1),(1,1),(1,1)</v>
      </c>
      <c r="Q381" s="3" t="str">
        <f>IF(D381="坦克碎片",VLOOKUP(C381,道具信息!$N$2:$O$291,2,FALSE)&amp;"碎片",VLOOKUP(C381,道具信息!$N$2:$O$291,2,FALSE))</f>
        <v>T1部件</v>
      </c>
      <c r="R381" s="3">
        <f t="shared" si="230"/>
        <v>6650</v>
      </c>
      <c r="S381" s="11">
        <f t="shared" si="231"/>
        <v>0.66200000000000003</v>
      </c>
      <c r="T381" s="3" t="str">
        <f>VLOOKUP(Q381,道具信息!$Q$3:$S$20,2,FALSE)</f>
        <v>CHEST_ITEM_TYPE_T1_PART</v>
      </c>
      <c r="U381" s="3" t="str">
        <f>IF(COUNTIF(U$363:U380,T381)=0,T381,"")</f>
        <v/>
      </c>
      <c r="V381" s="3" t="str">
        <f t="shared" si="243"/>
        <v>CHEST_ITEM_TYPE_T4_SHARD,CHEST_ITEM_TYPE_T1_PART</v>
      </c>
      <c r="W381" s="13" t="str">
        <f t="shared" si="244"/>
        <v/>
      </c>
      <c r="X381" s="3" t="str">
        <f t="shared" si="245"/>
        <v/>
      </c>
      <c r="Y381" s="3" t="str">
        <f t="shared" si="246"/>
        <v>20.6%,66.2%</v>
      </c>
    </row>
    <row r="382" spans="2:25" x14ac:dyDescent="0.3">
      <c r="B382" s="2">
        <f>数据源!K414</f>
        <v>9</v>
      </c>
      <c r="C382" s="2" t="str">
        <f>数据源!L414</f>
        <v>T1MP2</v>
      </c>
      <c r="D382" s="2" t="str">
        <f>数据源!M414</f>
        <v>部件</v>
      </c>
      <c r="E382" s="2">
        <f>数据源!N414</f>
        <v>13</v>
      </c>
      <c r="F382" s="2">
        <f>数据源!O414</f>
        <v>1</v>
      </c>
      <c r="G382" s="2">
        <f>数据源!P414</f>
        <v>9.5999999999999992E-3</v>
      </c>
      <c r="H382" s="2">
        <f>数据源!Q414</f>
        <v>3.692307692307692E-2</v>
      </c>
      <c r="I382" s="2">
        <f>数据源!R414</f>
        <v>369</v>
      </c>
      <c r="J382" s="3">
        <f t="shared" si="232"/>
        <v>1</v>
      </c>
      <c r="K382" s="3">
        <f t="shared" si="233"/>
        <v>1</v>
      </c>
      <c r="L382" s="3" t="str">
        <f t="shared" si="234"/>
        <v>部件</v>
      </c>
      <c r="M382" s="3">
        <f t="shared" ca="1" si="235"/>
        <v>91102</v>
      </c>
      <c r="N382" s="3" t="str">
        <f t="shared" ca="1" si="238"/>
        <v>51411,52411,53411,51421,52421,51431,52431,91001,91003,91005,91101,91103,91105,91201,91203,91205,91002,91004,91006,91102</v>
      </c>
      <c r="O382" s="3" t="str">
        <f t="shared" si="239"/>
        <v>380,380,380,253,253,211,211,369,369,369,369,369,369,369,369,369,369,369,369,369</v>
      </c>
      <c r="P382" s="1" t="str">
        <f t="shared" si="240"/>
        <v>(1,1),(1,1),(1,1),(1,1),(1,1),(1,1),(1,1),(1,1),(1,1),(1,1),(1,1),(1,1),(1,1),(1,1),(1,1),(1,1),(1,1),(1,1),(1,1),(1,1)</v>
      </c>
      <c r="Q382" s="3" t="str">
        <f>IF(D382="坦克碎片",VLOOKUP(C382,道具信息!$N$2:$O$291,2,FALSE)&amp;"碎片",VLOOKUP(C382,道具信息!$N$2:$O$291,2,FALSE))</f>
        <v>T1部件</v>
      </c>
      <c r="R382" s="3">
        <f t="shared" si="230"/>
        <v>6650</v>
      </c>
      <c r="S382" s="11">
        <f t="shared" si="231"/>
        <v>0.66200000000000003</v>
      </c>
      <c r="T382" s="3" t="str">
        <f>VLOOKUP(Q382,道具信息!$Q$3:$S$20,2,FALSE)</f>
        <v>CHEST_ITEM_TYPE_T1_PART</v>
      </c>
      <c r="U382" s="3" t="str">
        <f>IF(COUNTIF(U$363:U381,T382)=0,T382,"")</f>
        <v/>
      </c>
      <c r="V382" s="3" t="str">
        <f t="shared" si="243"/>
        <v>CHEST_ITEM_TYPE_T4_SHARD,CHEST_ITEM_TYPE_T1_PART</v>
      </c>
      <c r="W382" s="13" t="str">
        <f t="shared" si="244"/>
        <v/>
      </c>
      <c r="X382" s="3" t="str">
        <f t="shared" si="245"/>
        <v/>
      </c>
      <c r="Y382" s="3" t="str">
        <f t="shared" si="246"/>
        <v>20.6%,66.2%</v>
      </c>
    </row>
    <row r="383" spans="2:25" x14ac:dyDescent="0.3">
      <c r="B383" s="2">
        <f>数据源!K415</f>
        <v>9</v>
      </c>
      <c r="C383" s="2" t="str">
        <f>数据源!L415</f>
        <v>T1MP4</v>
      </c>
      <c r="D383" s="2" t="str">
        <f>数据源!M415</f>
        <v>部件</v>
      </c>
      <c r="E383" s="2">
        <f>数据源!N415</f>
        <v>13</v>
      </c>
      <c r="F383" s="2">
        <f>数据源!O415</f>
        <v>1</v>
      </c>
      <c r="G383" s="2">
        <f>数据源!P415</f>
        <v>9.5999999999999992E-3</v>
      </c>
      <c r="H383" s="2">
        <f>数据源!Q415</f>
        <v>3.692307692307692E-2</v>
      </c>
      <c r="I383" s="2">
        <f>数据源!R415</f>
        <v>369</v>
      </c>
      <c r="J383" s="3">
        <f t="shared" si="232"/>
        <v>1</v>
      </c>
      <c r="K383" s="3">
        <f t="shared" si="233"/>
        <v>1</v>
      </c>
      <c r="L383" s="3" t="str">
        <f t="shared" si="234"/>
        <v>部件</v>
      </c>
      <c r="M383" s="3">
        <f t="shared" ca="1" si="235"/>
        <v>91104</v>
      </c>
      <c r="N383" s="3" t="str">
        <f t="shared" ca="1" si="238"/>
        <v>51411,52411,53411,51421,52421,51431,52431,91001,91003,91005,91101,91103,91105,91201,91203,91205,91002,91004,91006,91102,91104</v>
      </c>
      <c r="O383" s="3" t="str">
        <f t="shared" si="239"/>
        <v>380,380,380,253,253,211,211,369,369,369,369,369,369,369,369,369,369,369,369,369,369</v>
      </c>
      <c r="P383" s="1" t="str">
        <f t="shared" si="240"/>
        <v>(1,1),(1,1),(1,1),(1,1),(1,1),(1,1),(1,1),(1,1),(1,1),(1,1),(1,1),(1,1),(1,1),(1,1),(1,1),(1,1),(1,1),(1,1),(1,1),(1,1),(1,1)</v>
      </c>
      <c r="Q383" s="3" t="str">
        <f>IF(D383="坦克碎片",VLOOKUP(C383,道具信息!$N$2:$O$291,2,FALSE)&amp;"碎片",VLOOKUP(C383,道具信息!$N$2:$O$291,2,FALSE))</f>
        <v>T1部件</v>
      </c>
      <c r="R383" s="3">
        <f t="shared" si="230"/>
        <v>6650</v>
      </c>
      <c r="S383" s="11">
        <f t="shared" si="231"/>
        <v>0.66200000000000003</v>
      </c>
      <c r="T383" s="3" t="str">
        <f>VLOOKUP(Q383,道具信息!$Q$3:$S$20,2,FALSE)</f>
        <v>CHEST_ITEM_TYPE_T1_PART</v>
      </c>
      <c r="U383" s="3" t="str">
        <f>IF(COUNTIF(U$363:U382,T383)=0,T383,"")</f>
        <v/>
      </c>
      <c r="V383" s="3" t="str">
        <f t="shared" si="243"/>
        <v>CHEST_ITEM_TYPE_T4_SHARD,CHEST_ITEM_TYPE_T1_PART</v>
      </c>
      <c r="W383" s="13" t="str">
        <f t="shared" si="244"/>
        <v/>
      </c>
      <c r="X383" s="3" t="str">
        <f t="shared" si="245"/>
        <v/>
      </c>
      <c r="Y383" s="3" t="str">
        <f t="shared" si="246"/>
        <v>20.6%,66.2%</v>
      </c>
    </row>
    <row r="384" spans="2:25" x14ac:dyDescent="0.3">
      <c r="B384" s="2">
        <f>数据源!K416</f>
        <v>9</v>
      </c>
      <c r="C384" s="2" t="str">
        <f>数据源!L416</f>
        <v>T1MP6</v>
      </c>
      <c r="D384" s="2" t="str">
        <f>数据源!M416</f>
        <v>部件</v>
      </c>
      <c r="E384" s="2">
        <f>数据源!N416</f>
        <v>13</v>
      </c>
      <c r="F384" s="2">
        <f>数据源!O416</f>
        <v>1</v>
      </c>
      <c r="G384" s="2">
        <f>数据源!P416</f>
        <v>9.5999999999999992E-3</v>
      </c>
      <c r="H384" s="2">
        <f>数据源!Q416</f>
        <v>3.692307692307692E-2</v>
      </c>
      <c r="I384" s="2">
        <f>数据源!R416</f>
        <v>369</v>
      </c>
      <c r="J384" s="3">
        <f t="shared" si="232"/>
        <v>1</v>
      </c>
      <c r="K384" s="3">
        <f t="shared" si="233"/>
        <v>1</v>
      </c>
      <c r="L384" s="3" t="str">
        <f t="shared" si="234"/>
        <v>部件</v>
      </c>
      <c r="M384" s="3">
        <f t="shared" ca="1" si="235"/>
        <v>91106</v>
      </c>
      <c r="N384" s="3" t="str">
        <f t="shared" ca="1" si="238"/>
        <v>51411,52411,53411,51421,52421,51431,52431,91001,91003,91005,91101,91103,91105,91201,91203,91205,91002,91004,91006,91102,91104,91106</v>
      </c>
      <c r="O384" s="3" t="str">
        <f t="shared" si="239"/>
        <v>380,380,380,253,253,211,211,369,369,369,369,369,369,369,369,369,369,369,369,369,369,369</v>
      </c>
      <c r="P384" s="1" t="str">
        <f t="shared" si="240"/>
        <v>(1,1),(1,1),(1,1),(1,1),(1,1),(1,1),(1,1),(1,1),(1,1),(1,1),(1,1),(1,1),(1,1),(1,1),(1,1),(1,1),(1,1),(1,1),(1,1),(1,1),(1,1),(1,1)</v>
      </c>
      <c r="Q384" s="3" t="str">
        <f>IF(D384="坦克碎片",VLOOKUP(C384,道具信息!$N$2:$O$291,2,FALSE)&amp;"碎片",VLOOKUP(C384,道具信息!$N$2:$O$291,2,FALSE))</f>
        <v>T1部件</v>
      </c>
      <c r="R384" s="3">
        <f t="shared" si="230"/>
        <v>6650</v>
      </c>
      <c r="S384" s="11">
        <f t="shared" si="231"/>
        <v>0.66200000000000003</v>
      </c>
      <c r="T384" s="3" t="str">
        <f>VLOOKUP(Q384,道具信息!$Q$3:$S$20,2,FALSE)</f>
        <v>CHEST_ITEM_TYPE_T1_PART</v>
      </c>
      <c r="U384" s="3" t="str">
        <f>IF(COUNTIF(U$363:U383,T384)=0,T384,"")</f>
        <v/>
      </c>
      <c r="V384" s="3" t="str">
        <f t="shared" si="243"/>
        <v>CHEST_ITEM_TYPE_T4_SHARD,CHEST_ITEM_TYPE_T1_PART</v>
      </c>
      <c r="W384" s="13" t="str">
        <f t="shared" si="244"/>
        <v/>
      </c>
      <c r="X384" s="3" t="str">
        <f t="shared" si="245"/>
        <v/>
      </c>
      <c r="Y384" s="3" t="str">
        <f t="shared" si="246"/>
        <v>20.6%,66.2%</v>
      </c>
    </row>
    <row r="385" spans="2:25" x14ac:dyDescent="0.3">
      <c r="B385" s="2">
        <f>数据源!K417</f>
        <v>9</v>
      </c>
      <c r="C385" s="2" t="str">
        <f>数据源!L417</f>
        <v>T1HP2</v>
      </c>
      <c r="D385" s="2" t="str">
        <f>数据源!M417</f>
        <v>部件</v>
      </c>
      <c r="E385" s="2">
        <f>数据源!N417</f>
        <v>13</v>
      </c>
      <c r="F385" s="2">
        <f>数据源!O417</f>
        <v>1</v>
      </c>
      <c r="G385" s="2">
        <f>数据源!P417</f>
        <v>9.5999999999999992E-3</v>
      </c>
      <c r="H385" s="2">
        <f>数据源!Q417</f>
        <v>3.692307692307692E-2</v>
      </c>
      <c r="I385" s="2">
        <f>数据源!R417</f>
        <v>369</v>
      </c>
      <c r="J385" s="3">
        <f t="shared" si="232"/>
        <v>1</v>
      </c>
      <c r="K385" s="3">
        <f t="shared" si="233"/>
        <v>1</v>
      </c>
      <c r="L385" s="3" t="str">
        <f t="shared" si="234"/>
        <v>部件</v>
      </c>
      <c r="M385" s="3">
        <f t="shared" ca="1" si="235"/>
        <v>91202</v>
      </c>
      <c r="N385" s="3" t="str">
        <f t="shared" ca="1" si="238"/>
        <v>51411,52411,53411,51421,52421,51431,52431,91001,91003,91005,91101,91103,91105,91201,91203,91205,91002,91004,91006,91102,91104,91106,91202</v>
      </c>
      <c r="O385" s="3" t="str">
        <f t="shared" si="239"/>
        <v>380,380,380,253,253,211,211,369,369,369,369,369,369,369,369,369,369,369,369,369,369,369,369</v>
      </c>
      <c r="P385" s="1" t="str">
        <f t="shared" si="240"/>
        <v>(1,1),(1,1),(1,1),(1,1),(1,1),(1,1),(1,1),(1,1),(1,1),(1,1),(1,1),(1,1),(1,1),(1,1),(1,1),(1,1),(1,1),(1,1),(1,1),(1,1),(1,1),(1,1),(1,1)</v>
      </c>
      <c r="Q385" s="3" t="str">
        <f>IF(D385="坦克碎片",VLOOKUP(C385,道具信息!$N$2:$O$291,2,FALSE)&amp;"碎片",VLOOKUP(C385,道具信息!$N$2:$O$291,2,FALSE))</f>
        <v>T1部件</v>
      </c>
      <c r="R385" s="3">
        <f t="shared" si="230"/>
        <v>6650</v>
      </c>
      <c r="S385" s="11">
        <f t="shared" si="231"/>
        <v>0.66200000000000003</v>
      </c>
      <c r="T385" s="3" t="str">
        <f>VLOOKUP(Q385,道具信息!$Q$3:$S$20,2,FALSE)</f>
        <v>CHEST_ITEM_TYPE_T1_PART</v>
      </c>
      <c r="U385" s="3" t="str">
        <f>IF(COUNTIF(U$363:U384,T385)=0,T385,"")</f>
        <v/>
      </c>
      <c r="V385" s="3" t="str">
        <f t="shared" si="243"/>
        <v>CHEST_ITEM_TYPE_T4_SHARD,CHEST_ITEM_TYPE_T1_PART</v>
      </c>
      <c r="W385" s="13" t="str">
        <f t="shared" si="244"/>
        <v/>
      </c>
      <c r="X385" s="3" t="str">
        <f t="shared" si="245"/>
        <v/>
      </c>
      <c r="Y385" s="3" t="str">
        <f t="shared" si="246"/>
        <v>20.6%,66.2%</v>
      </c>
    </row>
    <row r="386" spans="2:25" x14ac:dyDescent="0.3">
      <c r="B386" s="2">
        <f>数据源!K418</f>
        <v>9</v>
      </c>
      <c r="C386" s="2" t="str">
        <f>数据源!L418</f>
        <v>T1HP4</v>
      </c>
      <c r="D386" s="2" t="str">
        <f>数据源!M418</f>
        <v>部件</v>
      </c>
      <c r="E386" s="2">
        <f>数据源!N418</f>
        <v>13</v>
      </c>
      <c r="F386" s="2">
        <f>数据源!O418</f>
        <v>1</v>
      </c>
      <c r="G386" s="2">
        <f>数据源!P418</f>
        <v>9.7000000000000003E-3</v>
      </c>
      <c r="H386" s="2">
        <f>数据源!Q418</f>
        <v>3.7307692307692306E-2</v>
      </c>
      <c r="I386" s="2">
        <f>数据源!R418</f>
        <v>373</v>
      </c>
      <c r="J386" s="3">
        <f t="shared" si="232"/>
        <v>1</v>
      </c>
      <c r="K386" s="3">
        <f t="shared" si="233"/>
        <v>1</v>
      </c>
      <c r="L386" s="3" t="str">
        <f t="shared" si="234"/>
        <v>部件</v>
      </c>
      <c r="M386" s="3">
        <f t="shared" ca="1" si="235"/>
        <v>91204</v>
      </c>
      <c r="N386" s="3" t="str">
        <f t="shared" ca="1" si="238"/>
        <v>51411,52411,53411,51421,52421,51431,52431,91001,91003,91005,91101,91103,91105,91201,91203,91205,91002,91004,91006,91102,91104,91106,91202,91204</v>
      </c>
      <c r="O386" s="3" t="str">
        <f t="shared" si="239"/>
        <v>380,380,380,253,253,211,211,369,369,369,369,369,369,369,369,369,369,369,369,369,369,369,369,373</v>
      </c>
      <c r="P386" s="1" t="str">
        <f t="shared" si="240"/>
        <v>(1,1),(1,1),(1,1),(1,1),(1,1),(1,1),(1,1),(1,1),(1,1),(1,1),(1,1),(1,1),(1,1),(1,1),(1,1),(1,1),(1,1),(1,1),(1,1),(1,1),(1,1),(1,1),(1,1),(1,1)</v>
      </c>
      <c r="Q386" s="3" t="str">
        <f>IF(D386="坦克碎片",VLOOKUP(C386,道具信息!$N$2:$O$291,2,FALSE)&amp;"碎片",VLOOKUP(C386,道具信息!$N$2:$O$291,2,FALSE))</f>
        <v>T1部件</v>
      </c>
      <c r="R386" s="3">
        <f t="shared" si="230"/>
        <v>6650</v>
      </c>
      <c r="S386" s="11">
        <f t="shared" si="231"/>
        <v>0.66200000000000003</v>
      </c>
      <c r="T386" s="3" t="str">
        <f>VLOOKUP(Q386,道具信息!$Q$3:$S$20,2,FALSE)</f>
        <v>CHEST_ITEM_TYPE_T1_PART</v>
      </c>
      <c r="U386" s="3" t="str">
        <f>IF(COUNTIF(U$363:U385,T386)=0,T386,"")</f>
        <v/>
      </c>
      <c r="V386" s="3" t="str">
        <f t="shared" si="243"/>
        <v>CHEST_ITEM_TYPE_T4_SHARD,CHEST_ITEM_TYPE_T1_PART</v>
      </c>
      <c r="W386" s="13" t="str">
        <f t="shared" si="244"/>
        <v/>
      </c>
      <c r="X386" s="3" t="str">
        <f t="shared" si="245"/>
        <v/>
      </c>
      <c r="Y386" s="3" t="str">
        <f t="shared" si="246"/>
        <v>20.6%,66.2%</v>
      </c>
    </row>
    <row r="387" spans="2:25" x14ac:dyDescent="0.3">
      <c r="B387" s="2">
        <f>数据源!K419</f>
        <v>9</v>
      </c>
      <c r="C387" s="2" t="str">
        <f>数据源!L419</f>
        <v>T1HP6</v>
      </c>
      <c r="D387" s="2" t="str">
        <f>数据源!M419</f>
        <v>部件</v>
      </c>
      <c r="E387" s="2">
        <f>数据源!N419</f>
        <v>13</v>
      </c>
      <c r="F387" s="2">
        <f>数据源!O419</f>
        <v>1</v>
      </c>
      <c r="G387" s="2">
        <f>数据源!P419</f>
        <v>9.7000000000000003E-3</v>
      </c>
      <c r="H387" s="2">
        <f>数据源!Q419</f>
        <v>3.7307692307692306E-2</v>
      </c>
      <c r="I387" s="2">
        <f>数据源!R419</f>
        <v>373</v>
      </c>
      <c r="J387" s="3">
        <f t="shared" si="232"/>
        <v>1</v>
      </c>
      <c r="K387" s="3">
        <f t="shared" si="233"/>
        <v>1</v>
      </c>
      <c r="L387" s="3" t="str">
        <f t="shared" ref="L387:L389" si="247">RIGHT(D387,2)</f>
        <v>部件</v>
      </c>
      <c r="M387" s="3">
        <f t="shared" ref="M387:M389" ca="1" si="248">IF(OR(L387="坦克",L387="碎片"),VLOOKUP(C387,INDIRECT("坦克ID"),MATCH(L387&amp;"ID",INDIRECT("坦克标头"),0),FALSE),VLOOKUP(C387,INDIRECT(L387&amp;"ID"),2,FALSE))</f>
        <v>91206</v>
      </c>
      <c r="N387" s="3" t="str">
        <f t="shared" ref="N387:N389" ca="1" si="249">N386&amp;","&amp;M387</f>
        <v>51411,52411,53411,51421,52421,51431,52431,91001,91003,91005,91101,91103,91105,91201,91203,91205,91002,91004,91006,91102,91104,91106,91202,91204,91206</v>
      </c>
      <c r="O387" s="3" t="str">
        <f t="shared" ref="O387:O389" si="250">O386&amp;","&amp;I387</f>
        <v>380,380,380,253,253,211,211,369,369,369,369,369,369,369,369,369,369,369,369,369,369,369,369,373,373</v>
      </c>
      <c r="P387" s="1" t="str">
        <f t="shared" ref="P387:P389" si="251">P386&amp;","&amp;"("&amp;J387&amp;","&amp;K387&amp;")"</f>
        <v>(1,1),(1,1),(1,1),(1,1),(1,1),(1,1),(1,1),(1,1),(1,1),(1,1),(1,1),(1,1),(1,1),(1,1),(1,1),(1,1),(1,1),(1,1),(1,1),(1,1),(1,1),(1,1),(1,1),(1,1),(1,1)</v>
      </c>
      <c r="Q387" s="3" t="str">
        <f>IF(D387="坦克碎片",VLOOKUP(C387,道具信息!$N$2:$O$291,2,FALSE)&amp;"碎片",VLOOKUP(C387,道具信息!$N$2:$O$291,2,FALSE))</f>
        <v>T1部件</v>
      </c>
      <c r="R387" s="3">
        <f t="shared" si="230"/>
        <v>6650</v>
      </c>
      <c r="S387" s="11">
        <f t="shared" si="231"/>
        <v>0.66200000000000003</v>
      </c>
      <c r="T387" s="3" t="str">
        <f>VLOOKUP(Q387,道具信息!$Q$3:$S$20,2,FALSE)</f>
        <v>CHEST_ITEM_TYPE_T1_PART</v>
      </c>
      <c r="U387" s="3" t="str">
        <f>IF(COUNTIF(U$363:U386,T387)=0,T387,"")</f>
        <v/>
      </c>
      <c r="V387" s="3" t="str">
        <f t="shared" si="243"/>
        <v>CHEST_ITEM_TYPE_T4_SHARD,CHEST_ITEM_TYPE_T1_PART</v>
      </c>
      <c r="W387" s="13" t="str">
        <f t="shared" si="244"/>
        <v/>
      </c>
      <c r="X387" s="3" t="str">
        <f t="shared" si="245"/>
        <v/>
      </c>
      <c r="Y387" s="3" t="str">
        <f t="shared" si="246"/>
        <v>20.6%,66.2%</v>
      </c>
    </row>
    <row r="388" spans="2:25" x14ac:dyDescent="0.3">
      <c r="B388" s="2">
        <f>数据源!K420</f>
        <v>9</v>
      </c>
      <c r="C388" s="2" t="str">
        <f>数据源!L420</f>
        <v>T2LP1</v>
      </c>
      <c r="D388" s="2" t="str">
        <f>数据源!M420</f>
        <v>部件</v>
      </c>
      <c r="E388" s="2">
        <f>数据源!N420</f>
        <v>64.40000000000002</v>
      </c>
      <c r="F388" s="2">
        <f>数据源!O420</f>
        <v>1</v>
      </c>
      <c r="G388" s="2">
        <f>数据源!P420</f>
        <v>8.5000000000000006E-3</v>
      </c>
      <c r="H388" s="2">
        <f>数据源!Q420</f>
        <v>6.5993788819875762E-3</v>
      </c>
      <c r="I388" s="2">
        <f>数据源!R420</f>
        <v>66</v>
      </c>
      <c r="J388" s="3">
        <f t="shared" si="232"/>
        <v>1</v>
      </c>
      <c r="K388" s="3">
        <f t="shared" si="233"/>
        <v>1</v>
      </c>
      <c r="L388" s="3" t="str">
        <f t="shared" si="247"/>
        <v>部件</v>
      </c>
      <c r="M388" s="3">
        <f t="shared" ca="1" si="248"/>
        <v>92001</v>
      </c>
      <c r="N388" s="3" t="str">
        <f t="shared" ca="1" si="249"/>
        <v>51411,52411,53411,51421,52421,51431,52431,91001,91003,91005,91101,91103,91105,91201,91203,91205,91002,91004,91006,91102,91104,91106,91202,91204,91206,92001</v>
      </c>
      <c r="O388" s="3" t="str">
        <f t="shared" si="250"/>
        <v>380,380,380,253,253,211,211,369,369,369,369,369,369,369,369,369,369,369,369,369,369,369,369,373,373,66</v>
      </c>
      <c r="P388" s="1" t="str">
        <f t="shared" si="251"/>
        <v>(1,1),(1,1),(1,1),(1,1),(1,1),(1,1),(1,1),(1,1),(1,1),(1,1),(1,1),(1,1),(1,1),(1,1),(1,1),(1,1),(1,1),(1,1),(1,1),(1,1),(1,1),(1,1),(1,1),(1,1),(1,1),(1,1)</v>
      </c>
      <c r="Q388" s="3" t="str">
        <f>IF(D388="坦克碎片",VLOOKUP(C388,道具信息!$N$2:$O$291,2,FALSE)&amp;"碎片",VLOOKUP(C388,道具信息!$N$2:$O$291,2,FALSE))</f>
        <v>T2部件</v>
      </c>
      <c r="R388" s="3">
        <f t="shared" si="230"/>
        <v>1188</v>
      </c>
      <c r="S388" s="11">
        <f t="shared" si="231"/>
        <v>0.11799999999999999</v>
      </c>
      <c r="T388" s="3" t="str">
        <f>VLOOKUP(Q388,道具信息!$Q$3:$S$20,2,FALSE)</f>
        <v>CHEST_ITEM_TYPE_T2_PART</v>
      </c>
      <c r="U388" s="3" t="str">
        <f>IF(COUNTIF(U$363:U387,T388)=0,T388,"")</f>
        <v>CHEST_ITEM_TYPE_T2_PART</v>
      </c>
      <c r="V388" s="3" t="str">
        <f t="shared" si="243"/>
        <v>CHEST_ITEM_TYPE_T4_SHARD,CHEST_ITEM_TYPE_T1_PART,CHEST_ITEM_TYPE_T2_PART</v>
      </c>
      <c r="W388" s="13">
        <f t="shared" si="244"/>
        <v>0.11799999999999999</v>
      </c>
      <c r="X388" s="3" t="str">
        <f t="shared" si="245"/>
        <v>11.8%</v>
      </c>
      <c r="Y388" s="3" t="str">
        <f t="shared" si="246"/>
        <v>20.6%,66.2%,11.8%</v>
      </c>
    </row>
    <row r="389" spans="2:25" x14ac:dyDescent="0.3">
      <c r="B389" s="2">
        <f>数据源!K421</f>
        <v>9</v>
      </c>
      <c r="C389" s="2" t="str">
        <f>数据源!L421</f>
        <v>T2LP3</v>
      </c>
      <c r="D389" s="2" t="str">
        <f>数据源!M421</f>
        <v>部件</v>
      </c>
      <c r="E389" s="2">
        <f>数据源!N421</f>
        <v>64.40000000000002</v>
      </c>
      <c r="F389" s="2">
        <f>数据源!O421</f>
        <v>1</v>
      </c>
      <c r="G389" s="2">
        <f>数据源!P421</f>
        <v>8.5000000000000006E-3</v>
      </c>
      <c r="H389" s="2">
        <f>数据源!Q421</f>
        <v>6.5993788819875762E-3</v>
      </c>
      <c r="I389" s="2">
        <f>数据源!R421</f>
        <v>66</v>
      </c>
      <c r="J389" s="3">
        <f t="shared" si="232"/>
        <v>1</v>
      </c>
      <c r="K389" s="3">
        <f t="shared" si="233"/>
        <v>1</v>
      </c>
      <c r="L389" s="3" t="str">
        <f t="shared" si="247"/>
        <v>部件</v>
      </c>
      <c r="M389" s="3">
        <f t="shared" ca="1" si="248"/>
        <v>92003</v>
      </c>
      <c r="N389" s="3" t="str">
        <f t="shared" ca="1" si="249"/>
        <v>51411,52411,53411,51421,52421,51431,52431,91001,91003,91005,91101,91103,91105,91201,91203,91205,91002,91004,91006,91102,91104,91106,91202,91204,91206,92001,92003</v>
      </c>
      <c r="O389" s="3" t="str">
        <f t="shared" si="250"/>
        <v>380,380,380,253,253,211,211,369,369,369,369,369,369,369,369,369,369,369,369,369,369,369,369,373,373,66,66</v>
      </c>
      <c r="P389" s="1" t="str">
        <f t="shared" si="251"/>
        <v>(1,1),(1,1),(1,1),(1,1),(1,1),(1,1),(1,1),(1,1),(1,1),(1,1),(1,1),(1,1),(1,1),(1,1),(1,1),(1,1),(1,1),(1,1),(1,1),(1,1),(1,1),(1,1),(1,1),(1,1),(1,1),(1,1),(1,1)</v>
      </c>
      <c r="Q389" s="3" t="str">
        <f>IF(D389="坦克碎片",VLOOKUP(C389,道具信息!$N$2:$O$291,2,FALSE)&amp;"碎片",VLOOKUP(C389,道具信息!$N$2:$O$291,2,FALSE))</f>
        <v>T2部件</v>
      </c>
      <c r="R389" s="3">
        <f t="shared" si="230"/>
        <v>1188</v>
      </c>
      <c r="S389" s="11">
        <f t="shared" si="231"/>
        <v>0.11799999999999999</v>
      </c>
      <c r="T389" s="3" t="str">
        <f>VLOOKUP(Q389,道具信息!$Q$3:$S$20,2,FALSE)</f>
        <v>CHEST_ITEM_TYPE_T2_PART</v>
      </c>
      <c r="U389" s="3" t="str">
        <f>IF(COUNTIF(U$363:U388,T389)=0,T389,"")</f>
        <v/>
      </c>
      <c r="V389" s="3" t="str">
        <f t="shared" si="243"/>
        <v>CHEST_ITEM_TYPE_T4_SHARD,CHEST_ITEM_TYPE_T1_PART,CHEST_ITEM_TYPE_T2_PART</v>
      </c>
      <c r="W389" s="13" t="str">
        <f t="shared" si="244"/>
        <v/>
      </c>
      <c r="X389" s="3" t="str">
        <f t="shared" si="245"/>
        <v/>
      </c>
      <c r="Y389" s="3" t="str">
        <f t="shared" si="246"/>
        <v>20.6%,66.2%,11.8%</v>
      </c>
    </row>
    <row r="390" spans="2:25" x14ac:dyDescent="0.3">
      <c r="B390" s="2">
        <f>数据源!K422</f>
        <v>9</v>
      </c>
      <c r="C390" s="2" t="str">
        <f>数据源!L422</f>
        <v>T2LP5</v>
      </c>
      <c r="D390" s="2" t="str">
        <f>数据源!M422</f>
        <v>部件</v>
      </c>
      <c r="E390" s="2">
        <f>数据源!N422</f>
        <v>64.40000000000002</v>
      </c>
      <c r="F390" s="2">
        <f>数据源!O422</f>
        <v>1</v>
      </c>
      <c r="G390" s="2">
        <f>数据源!P422</f>
        <v>8.5000000000000006E-3</v>
      </c>
      <c r="H390" s="2">
        <f>数据源!Q422</f>
        <v>6.5993788819875762E-3</v>
      </c>
      <c r="I390" s="2">
        <f>数据源!R422</f>
        <v>66</v>
      </c>
      <c r="J390" s="3">
        <f>ROUNDUP(IF(F390&gt;1,F390-ROUNDDOWN(SQRT(F390),0),F390),0)</f>
        <v>1</v>
      </c>
      <c r="K390" s="3">
        <f>F390*2-J390</f>
        <v>1</v>
      </c>
      <c r="L390" s="3" t="str">
        <f t="shared" ref="L390:L392" si="252">RIGHT(D390,2)</f>
        <v>部件</v>
      </c>
      <c r="M390" s="3">
        <f t="shared" ref="M390:M392" ca="1" si="253">IF(OR(L390="坦克",L390="碎片"),VLOOKUP(C390,INDIRECT("坦克ID"),MATCH(L390&amp;"ID",INDIRECT("坦克标头"),0),FALSE),VLOOKUP(C390,INDIRECT(L390&amp;"ID"),2,FALSE))</f>
        <v>92005</v>
      </c>
      <c r="N390" s="3" t="str">
        <f t="shared" ref="N390:N392" ca="1" si="254">N389&amp;","&amp;M390</f>
        <v>51411,52411,53411,51421,52421,51431,52431,91001,91003,91005,91101,91103,91105,91201,91203,91205,91002,91004,91006,91102,91104,91106,91202,91204,91206,92001,92003,92005</v>
      </c>
      <c r="O390" s="3" t="str">
        <f t="shared" ref="O390:O392" si="255">O389&amp;","&amp;I390</f>
        <v>380,380,380,253,253,211,211,369,369,369,369,369,369,369,369,369,369,369,369,369,369,369,369,373,373,66,66,66</v>
      </c>
      <c r="P390" s="1" t="str">
        <f t="shared" ref="P390:P392" si="256">P389&amp;","&amp;"("&amp;J390&amp;","&amp;K390&amp;")"</f>
        <v>(1,1),(1,1),(1,1),(1,1),(1,1),(1,1),(1,1),(1,1),(1,1),(1,1),(1,1),(1,1),(1,1),(1,1),(1,1),(1,1),(1,1),(1,1),(1,1),(1,1),(1,1),(1,1),(1,1),(1,1),(1,1),(1,1),(1,1),(1,1)</v>
      </c>
      <c r="Q390" s="3" t="str">
        <f>IF(D390="坦克碎片",VLOOKUP(C390,道具信息!$N$2:$O$291,2,FALSE)&amp;"碎片",VLOOKUP(C390,道具信息!$N$2:$O$291,2,FALSE))</f>
        <v>T2部件</v>
      </c>
      <c r="R390" s="3">
        <f t="shared" si="230"/>
        <v>1188</v>
      </c>
      <c r="S390" s="11">
        <f t="shared" si="231"/>
        <v>0.11799999999999999</v>
      </c>
      <c r="T390" s="3" t="str">
        <f>VLOOKUP(Q390,道具信息!$Q$3:$S$20,2,FALSE)</f>
        <v>CHEST_ITEM_TYPE_T2_PART</v>
      </c>
      <c r="U390" s="3" t="str">
        <f>IF(COUNTIF(U$363:U389,T390)=0,T390,"")</f>
        <v/>
      </c>
      <c r="V390" s="3" t="str">
        <f t="shared" si="243"/>
        <v>CHEST_ITEM_TYPE_T4_SHARD,CHEST_ITEM_TYPE_T1_PART,CHEST_ITEM_TYPE_T2_PART</v>
      </c>
      <c r="W390" s="13" t="str">
        <f t="shared" si="244"/>
        <v/>
      </c>
      <c r="X390" s="3" t="str">
        <f t="shared" si="245"/>
        <v/>
      </c>
      <c r="Y390" s="3" t="str">
        <f t="shared" si="246"/>
        <v>20.6%,66.2%,11.8%</v>
      </c>
    </row>
    <row r="391" spans="2:25" x14ac:dyDescent="0.3">
      <c r="B391" s="2">
        <f>数据源!K423</f>
        <v>9</v>
      </c>
      <c r="C391" s="2" t="str">
        <f>数据源!L423</f>
        <v>T2MP1</v>
      </c>
      <c r="D391" s="2" t="str">
        <f>数据源!M423</f>
        <v>部件</v>
      </c>
      <c r="E391" s="2">
        <f>数据源!N423</f>
        <v>64.40000000000002</v>
      </c>
      <c r="F391" s="2">
        <f>数据源!O423</f>
        <v>1</v>
      </c>
      <c r="G391" s="2">
        <f>数据源!P423</f>
        <v>8.5000000000000006E-3</v>
      </c>
      <c r="H391" s="2">
        <f>数据源!Q423</f>
        <v>6.5993788819875762E-3</v>
      </c>
      <c r="I391" s="2">
        <f>数据源!R423</f>
        <v>66</v>
      </c>
      <c r="J391" s="3">
        <f t="shared" ref="J391:J404" si="257">ROUNDUP(IF(F391&gt;1,F391-ROUNDDOWN(SQRT(F391),0),F391),0)</f>
        <v>1</v>
      </c>
      <c r="K391" s="3">
        <f t="shared" ref="K391:K404" si="258">F391*2-J391</f>
        <v>1</v>
      </c>
      <c r="L391" s="3" t="str">
        <f t="shared" si="252"/>
        <v>部件</v>
      </c>
      <c r="M391" s="3">
        <f t="shared" ca="1" si="253"/>
        <v>92101</v>
      </c>
      <c r="N391" s="3" t="str">
        <f t="shared" ca="1" si="254"/>
        <v>51411,52411,53411,51421,52421,51431,52431,91001,91003,91005,91101,91103,91105,91201,91203,91205,91002,91004,91006,91102,91104,91106,91202,91204,91206,92001,92003,92005,92101</v>
      </c>
      <c r="O391" s="3" t="str">
        <f t="shared" si="255"/>
        <v>380,380,380,253,253,211,211,369,369,369,369,369,369,369,369,369,369,369,369,369,369,369,369,373,373,66,66,66,66</v>
      </c>
      <c r="P391" s="1" t="str">
        <f t="shared" si="256"/>
        <v>(1,1),(1,1),(1,1),(1,1),(1,1),(1,1),(1,1),(1,1),(1,1),(1,1),(1,1),(1,1),(1,1),(1,1),(1,1),(1,1),(1,1),(1,1),(1,1),(1,1),(1,1),(1,1),(1,1),(1,1),(1,1),(1,1),(1,1),(1,1),(1,1)</v>
      </c>
      <c r="Q391" s="3" t="str">
        <f>IF(D391="坦克碎片",VLOOKUP(C391,道具信息!$N$2:$O$291,2,FALSE)&amp;"碎片",VLOOKUP(C391,道具信息!$N$2:$O$291,2,FALSE))</f>
        <v>T2部件</v>
      </c>
      <c r="R391" s="3">
        <f t="shared" si="230"/>
        <v>1188</v>
      </c>
      <c r="S391" s="11">
        <f t="shared" si="231"/>
        <v>0.11799999999999999</v>
      </c>
      <c r="T391" s="3" t="str">
        <f>VLOOKUP(Q391,道具信息!$Q$3:$S$20,2,FALSE)</f>
        <v>CHEST_ITEM_TYPE_T2_PART</v>
      </c>
      <c r="U391" s="3" t="str">
        <f>IF(COUNTIF(U$363:U390,T391)=0,T391,"")</f>
        <v/>
      </c>
      <c r="V391" s="3" t="str">
        <f t="shared" si="243"/>
        <v>CHEST_ITEM_TYPE_T4_SHARD,CHEST_ITEM_TYPE_T1_PART,CHEST_ITEM_TYPE_T2_PART</v>
      </c>
      <c r="W391" s="13" t="str">
        <f t="shared" si="244"/>
        <v/>
      </c>
      <c r="X391" s="3" t="str">
        <f t="shared" si="245"/>
        <v/>
      </c>
      <c r="Y391" s="3" t="str">
        <f t="shared" si="246"/>
        <v>20.6%,66.2%,11.8%</v>
      </c>
    </row>
    <row r="392" spans="2:25" x14ac:dyDescent="0.3">
      <c r="B392" s="2">
        <f>数据源!K424</f>
        <v>9</v>
      </c>
      <c r="C392" s="2" t="str">
        <f>数据源!L424</f>
        <v>T2MP3</v>
      </c>
      <c r="D392" s="2" t="str">
        <f>数据源!M424</f>
        <v>部件</v>
      </c>
      <c r="E392" s="2">
        <f>数据源!N424</f>
        <v>64.40000000000002</v>
      </c>
      <c r="F392" s="2">
        <f>数据源!O424</f>
        <v>1</v>
      </c>
      <c r="G392" s="2">
        <f>数据源!P424</f>
        <v>8.5000000000000006E-3</v>
      </c>
      <c r="H392" s="2">
        <f>数据源!Q424</f>
        <v>6.5993788819875762E-3</v>
      </c>
      <c r="I392" s="2">
        <f>数据源!R424</f>
        <v>66</v>
      </c>
      <c r="J392" s="3">
        <f t="shared" si="257"/>
        <v>1</v>
      </c>
      <c r="K392" s="3">
        <f t="shared" si="258"/>
        <v>1</v>
      </c>
      <c r="L392" s="3" t="str">
        <f t="shared" si="252"/>
        <v>部件</v>
      </c>
      <c r="M392" s="3">
        <f t="shared" ca="1" si="253"/>
        <v>92103</v>
      </c>
      <c r="N392" s="3" t="str">
        <f t="shared" ca="1" si="254"/>
        <v>51411,52411,53411,51421,52421,51431,52431,91001,91003,91005,91101,91103,91105,91201,91203,91205,91002,91004,91006,91102,91104,91106,91202,91204,91206,92001,92003,92005,92101,92103</v>
      </c>
      <c r="O392" s="3" t="str">
        <f t="shared" si="255"/>
        <v>380,380,380,253,253,211,211,369,369,369,369,369,369,369,369,369,369,369,369,369,369,369,369,373,373,66,66,66,66,66</v>
      </c>
      <c r="P392" s="1" t="str">
        <f t="shared" si="256"/>
        <v>(1,1),(1,1),(1,1),(1,1),(1,1),(1,1),(1,1),(1,1),(1,1),(1,1),(1,1),(1,1),(1,1),(1,1),(1,1),(1,1),(1,1),(1,1),(1,1),(1,1),(1,1),(1,1),(1,1),(1,1),(1,1),(1,1),(1,1),(1,1),(1,1),(1,1)</v>
      </c>
      <c r="Q392" s="3" t="str">
        <f>IF(D392="坦克碎片",VLOOKUP(C392,道具信息!$N$2:$O$291,2,FALSE)&amp;"碎片",VLOOKUP(C392,道具信息!$N$2:$O$291,2,FALSE))</f>
        <v>T2部件</v>
      </c>
      <c r="R392" s="3">
        <f t="shared" si="230"/>
        <v>1188</v>
      </c>
      <c r="S392" s="11">
        <f t="shared" si="231"/>
        <v>0.11799999999999999</v>
      </c>
      <c r="T392" s="3" t="str">
        <f>VLOOKUP(Q392,道具信息!$Q$3:$S$20,2,FALSE)</f>
        <v>CHEST_ITEM_TYPE_T2_PART</v>
      </c>
      <c r="U392" s="3" t="str">
        <f>IF(COUNTIF(U$363:U391,T392)=0,T392,"")</f>
        <v/>
      </c>
      <c r="V392" s="3" t="str">
        <f t="shared" si="243"/>
        <v>CHEST_ITEM_TYPE_T4_SHARD,CHEST_ITEM_TYPE_T1_PART,CHEST_ITEM_TYPE_T2_PART</v>
      </c>
      <c r="W392" s="13" t="str">
        <f t="shared" si="244"/>
        <v/>
      </c>
      <c r="X392" s="3" t="str">
        <f t="shared" si="245"/>
        <v/>
      </c>
      <c r="Y392" s="3" t="str">
        <f t="shared" si="246"/>
        <v>20.6%,66.2%,11.8%</v>
      </c>
    </row>
    <row r="393" spans="2:25" x14ac:dyDescent="0.3">
      <c r="B393" s="2">
        <f>数据源!K425</f>
        <v>9</v>
      </c>
      <c r="C393" s="2" t="str">
        <f>数据源!L425</f>
        <v>T2MP5</v>
      </c>
      <c r="D393" s="2" t="str">
        <f>数据源!M425</f>
        <v>部件</v>
      </c>
      <c r="E393" s="2">
        <f>数据源!N425</f>
        <v>64.40000000000002</v>
      </c>
      <c r="F393" s="2">
        <f>数据源!O425</f>
        <v>1</v>
      </c>
      <c r="G393" s="2">
        <f>数据源!P425</f>
        <v>8.5000000000000006E-3</v>
      </c>
      <c r="H393" s="2">
        <f>数据源!Q425</f>
        <v>6.5993788819875762E-3</v>
      </c>
      <c r="I393" s="2">
        <f>数据源!R425</f>
        <v>66</v>
      </c>
      <c r="J393" s="3">
        <f t="shared" si="257"/>
        <v>1</v>
      </c>
      <c r="K393" s="3">
        <f t="shared" si="258"/>
        <v>1</v>
      </c>
      <c r="L393" s="3" t="str">
        <f t="shared" ref="L393:L421" si="259">RIGHT(D393,2)</f>
        <v>部件</v>
      </c>
      <c r="M393" s="3">
        <f t="shared" ref="M393:M421" ca="1" si="260">IF(OR(L393="坦克",L393="碎片"),VLOOKUP(C393,INDIRECT("坦克ID"),MATCH(L393&amp;"ID",INDIRECT("坦克标头"),0),FALSE),VLOOKUP(C393,INDIRECT(L393&amp;"ID"),2,FALSE))</f>
        <v>92105</v>
      </c>
      <c r="N393" s="3" t="str">
        <f t="shared" ref="N393:N421" ca="1" si="261">N392&amp;","&amp;M393</f>
        <v>51411,52411,53411,51421,52421,51431,52431,91001,91003,91005,91101,91103,91105,91201,91203,91205,91002,91004,91006,91102,91104,91106,91202,91204,91206,92001,92003,92005,92101,92103,92105</v>
      </c>
      <c r="O393" s="3" t="str">
        <f t="shared" ref="O393:O421" si="262">O392&amp;","&amp;I393</f>
        <v>380,380,380,253,253,211,211,369,369,369,369,369,369,369,369,369,369,369,369,369,369,369,369,373,373,66,66,66,66,66,66</v>
      </c>
      <c r="P393" s="1" t="str">
        <f t="shared" ref="P393:P421" si="263">P392&amp;","&amp;"("&amp;J393&amp;","&amp;K393&amp;")"</f>
        <v>(1,1),(1,1),(1,1),(1,1),(1,1),(1,1),(1,1),(1,1),(1,1),(1,1),(1,1),(1,1),(1,1),(1,1),(1,1),(1,1),(1,1),(1,1),(1,1),(1,1),(1,1),(1,1),(1,1),(1,1),(1,1),(1,1),(1,1),(1,1),(1,1),(1,1),(1,1)</v>
      </c>
      <c r="Q393" s="3" t="str">
        <f>IF(D393="坦克碎片",VLOOKUP(C393,道具信息!$N$2:$O$291,2,FALSE)&amp;"碎片",VLOOKUP(C393,道具信息!$N$2:$O$291,2,FALSE))</f>
        <v>T2部件</v>
      </c>
      <c r="R393" s="3">
        <f t="shared" si="230"/>
        <v>1188</v>
      </c>
      <c r="S393" s="11">
        <f t="shared" si="231"/>
        <v>0.11799999999999999</v>
      </c>
      <c r="T393" s="3" t="str">
        <f>VLOOKUP(Q393,道具信息!$Q$3:$S$20,2,FALSE)</f>
        <v>CHEST_ITEM_TYPE_T2_PART</v>
      </c>
      <c r="U393" s="3" t="str">
        <f>IF(COUNTIF(U$363:U392,T393)=0,T393,"")</f>
        <v/>
      </c>
      <c r="V393" s="3" t="str">
        <f t="shared" si="243"/>
        <v>CHEST_ITEM_TYPE_T4_SHARD,CHEST_ITEM_TYPE_T1_PART,CHEST_ITEM_TYPE_T2_PART</v>
      </c>
      <c r="W393" s="13" t="str">
        <f t="shared" si="244"/>
        <v/>
      </c>
      <c r="X393" s="3" t="str">
        <f t="shared" si="245"/>
        <v/>
      </c>
      <c r="Y393" s="3" t="str">
        <f t="shared" si="246"/>
        <v>20.6%,66.2%,11.8%</v>
      </c>
    </row>
    <row r="394" spans="2:25" x14ac:dyDescent="0.3">
      <c r="B394" s="2">
        <f>数据源!K426</f>
        <v>9</v>
      </c>
      <c r="C394" s="2" t="str">
        <f>数据源!L426</f>
        <v>T2HP1</v>
      </c>
      <c r="D394" s="2" t="str">
        <f>数据源!M426</f>
        <v>部件</v>
      </c>
      <c r="E394" s="2">
        <f>数据源!N426</f>
        <v>64.40000000000002</v>
      </c>
      <c r="F394" s="2">
        <f>数据源!O426</f>
        <v>1</v>
      </c>
      <c r="G394" s="2">
        <f>数据源!P426</f>
        <v>8.5000000000000006E-3</v>
      </c>
      <c r="H394" s="2">
        <f>数据源!Q426</f>
        <v>6.5993788819875762E-3</v>
      </c>
      <c r="I394" s="2">
        <f>数据源!R426</f>
        <v>66</v>
      </c>
      <c r="J394" s="3">
        <f t="shared" si="257"/>
        <v>1</v>
      </c>
      <c r="K394" s="3">
        <f t="shared" si="258"/>
        <v>1</v>
      </c>
      <c r="L394" s="3" t="str">
        <f t="shared" si="259"/>
        <v>部件</v>
      </c>
      <c r="M394" s="3">
        <f t="shared" ca="1" si="260"/>
        <v>92201</v>
      </c>
      <c r="N394" s="3" t="str">
        <f t="shared" ca="1" si="261"/>
        <v>51411,52411,53411,51421,52421,51431,52431,91001,91003,91005,91101,91103,91105,91201,91203,91205,91002,91004,91006,91102,91104,91106,91202,91204,91206,92001,92003,92005,92101,92103,92105,92201</v>
      </c>
      <c r="O394" s="3" t="str">
        <f t="shared" si="262"/>
        <v>380,380,380,253,253,211,211,369,369,369,369,369,369,369,369,369,369,369,369,369,369,369,369,373,373,66,66,66,66,66,66,66</v>
      </c>
      <c r="P394" s="1" t="str">
        <f t="shared" si="263"/>
        <v>(1,1),(1,1),(1,1),(1,1),(1,1),(1,1),(1,1),(1,1),(1,1),(1,1),(1,1),(1,1),(1,1),(1,1),(1,1),(1,1),(1,1),(1,1),(1,1),(1,1),(1,1),(1,1),(1,1),(1,1),(1,1),(1,1),(1,1),(1,1),(1,1),(1,1),(1,1),(1,1)</v>
      </c>
      <c r="Q394" s="3" t="str">
        <f>IF(D394="坦克碎片",VLOOKUP(C394,道具信息!$N$2:$O$291,2,FALSE)&amp;"碎片",VLOOKUP(C394,道具信息!$N$2:$O$291,2,FALSE))</f>
        <v>T2部件</v>
      </c>
      <c r="R394" s="3">
        <f t="shared" si="230"/>
        <v>1188</v>
      </c>
      <c r="S394" s="11">
        <f t="shared" si="231"/>
        <v>0.11799999999999999</v>
      </c>
      <c r="T394" s="3" t="str">
        <f>VLOOKUP(Q394,道具信息!$Q$3:$S$20,2,FALSE)</f>
        <v>CHEST_ITEM_TYPE_T2_PART</v>
      </c>
      <c r="U394" s="3" t="str">
        <f>IF(COUNTIF(U$363:U393,T394)=0,T394,"")</f>
        <v/>
      </c>
      <c r="V394" s="3" t="str">
        <f t="shared" si="243"/>
        <v>CHEST_ITEM_TYPE_T4_SHARD,CHEST_ITEM_TYPE_T1_PART,CHEST_ITEM_TYPE_T2_PART</v>
      </c>
      <c r="W394" s="13" t="str">
        <f t="shared" si="244"/>
        <v/>
      </c>
      <c r="X394" s="3" t="str">
        <f t="shared" si="245"/>
        <v/>
      </c>
      <c r="Y394" s="3" t="str">
        <f t="shared" si="246"/>
        <v>20.6%,66.2%,11.8%</v>
      </c>
    </row>
    <row r="395" spans="2:25" x14ac:dyDescent="0.3">
      <c r="B395" s="2">
        <f>数据源!K427</f>
        <v>9</v>
      </c>
      <c r="C395" s="2" t="str">
        <f>数据源!L427</f>
        <v>T2HP3</v>
      </c>
      <c r="D395" s="2" t="str">
        <f>数据源!M427</f>
        <v>部件</v>
      </c>
      <c r="E395" s="2">
        <f>数据源!N427</f>
        <v>64.40000000000002</v>
      </c>
      <c r="F395" s="2">
        <f>数据源!O427</f>
        <v>1</v>
      </c>
      <c r="G395" s="2">
        <f>数据源!P427</f>
        <v>8.5000000000000006E-3</v>
      </c>
      <c r="H395" s="2">
        <f>数据源!Q427</f>
        <v>6.5993788819875762E-3</v>
      </c>
      <c r="I395" s="2">
        <f>数据源!R427</f>
        <v>66</v>
      </c>
      <c r="J395" s="3">
        <f t="shared" si="257"/>
        <v>1</v>
      </c>
      <c r="K395" s="3">
        <f t="shared" si="258"/>
        <v>1</v>
      </c>
      <c r="L395" s="3" t="str">
        <f t="shared" si="259"/>
        <v>部件</v>
      </c>
      <c r="M395" s="3">
        <f t="shared" ca="1" si="260"/>
        <v>92203</v>
      </c>
      <c r="N395" s="3" t="str">
        <f t="shared" ca="1" si="261"/>
        <v>51411,52411,53411,51421,52421,51431,52431,91001,91003,91005,91101,91103,91105,91201,91203,91205,91002,91004,91006,91102,91104,91106,91202,91204,91206,92001,92003,92005,92101,92103,92105,92201,92203</v>
      </c>
      <c r="O395" s="3" t="str">
        <f t="shared" si="262"/>
        <v>380,380,380,253,253,211,211,369,369,369,369,369,369,369,369,369,369,369,369,369,369,369,369,373,373,66,66,66,66,66,66,66,66</v>
      </c>
      <c r="P395" s="1" t="str">
        <f t="shared" si="263"/>
        <v>(1,1),(1,1),(1,1),(1,1),(1,1),(1,1),(1,1),(1,1),(1,1),(1,1),(1,1),(1,1),(1,1),(1,1),(1,1),(1,1),(1,1),(1,1),(1,1),(1,1),(1,1),(1,1),(1,1),(1,1),(1,1),(1,1),(1,1),(1,1),(1,1),(1,1),(1,1),(1,1),(1,1)</v>
      </c>
      <c r="Q395" s="3" t="str">
        <f>IF(D395="坦克碎片",VLOOKUP(C395,道具信息!$N$2:$O$291,2,FALSE)&amp;"碎片",VLOOKUP(C395,道具信息!$N$2:$O$291,2,FALSE))</f>
        <v>T2部件</v>
      </c>
      <c r="R395" s="3">
        <f t="shared" ref="R395:R426" si="264">SUMIFS(I:I,Q:Q,Q395,B:B,B395)</f>
        <v>1188</v>
      </c>
      <c r="S395" s="11">
        <f t="shared" ref="S395:S426" si="265">ROUND(R395/SUMIF(B:B,B395,I:I),3)</f>
        <v>0.11799999999999999</v>
      </c>
      <c r="T395" s="3" t="str">
        <f>VLOOKUP(Q395,道具信息!$Q$3:$S$20,2,FALSE)</f>
        <v>CHEST_ITEM_TYPE_T2_PART</v>
      </c>
      <c r="U395" s="3" t="str">
        <f>IF(COUNTIF(U$363:U394,T395)=0,T395,"")</f>
        <v/>
      </c>
      <c r="V395" s="3" t="str">
        <f t="shared" si="243"/>
        <v>CHEST_ITEM_TYPE_T4_SHARD,CHEST_ITEM_TYPE_T1_PART,CHEST_ITEM_TYPE_T2_PART</v>
      </c>
      <c r="W395" s="13" t="str">
        <f t="shared" si="244"/>
        <v/>
      </c>
      <c r="X395" s="3" t="str">
        <f t="shared" si="245"/>
        <v/>
      </c>
      <c r="Y395" s="3" t="str">
        <f t="shared" si="246"/>
        <v>20.6%,66.2%,11.8%</v>
      </c>
    </row>
    <row r="396" spans="2:25" x14ac:dyDescent="0.3">
      <c r="B396" s="2">
        <f>数据源!K428</f>
        <v>9</v>
      </c>
      <c r="C396" s="2" t="str">
        <f>数据源!L428</f>
        <v>T2HP5</v>
      </c>
      <c r="D396" s="2" t="str">
        <f>数据源!M428</f>
        <v>部件</v>
      </c>
      <c r="E396" s="2">
        <f>数据源!N428</f>
        <v>64.40000000000002</v>
      </c>
      <c r="F396" s="2">
        <f>数据源!O428</f>
        <v>1</v>
      </c>
      <c r="G396" s="2">
        <f>数据源!P428</f>
        <v>8.5000000000000006E-3</v>
      </c>
      <c r="H396" s="2">
        <f>数据源!Q428</f>
        <v>6.5993788819875762E-3</v>
      </c>
      <c r="I396" s="2">
        <f>数据源!R428</f>
        <v>66</v>
      </c>
      <c r="J396" s="3">
        <f t="shared" si="257"/>
        <v>1</v>
      </c>
      <c r="K396" s="3">
        <f t="shared" si="258"/>
        <v>1</v>
      </c>
      <c r="L396" s="3" t="str">
        <f t="shared" si="259"/>
        <v>部件</v>
      </c>
      <c r="M396" s="3">
        <f t="shared" ca="1" si="260"/>
        <v>92205</v>
      </c>
      <c r="N396" s="3" t="str">
        <f t="shared" ca="1" si="261"/>
        <v>51411,52411,53411,51421,52421,51431,52431,91001,91003,91005,91101,91103,91105,91201,91203,91205,91002,91004,91006,91102,91104,91106,91202,91204,91206,92001,92003,92005,92101,92103,92105,92201,92203,92205</v>
      </c>
      <c r="O396" s="3" t="str">
        <f t="shared" si="262"/>
        <v>380,380,380,253,253,211,211,369,369,369,369,369,369,369,369,369,369,369,369,369,369,369,369,373,373,66,66,66,66,66,66,66,66,66</v>
      </c>
      <c r="P396" s="1" t="str">
        <f t="shared" si="263"/>
        <v>(1,1),(1,1),(1,1),(1,1),(1,1),(1,1),(1,1),(1,1),(1,1),(1,1),(1,1),(1,1),(1,1),(1,1),(1,1),(1,1),(1,1),(1,1),(1,1),(1,1),(1,1),(1,1),(1,1),(1,1),(1,1),(1,1),(1,1),(1,1),(1,1),(1,1),(1,1),(1,1),(1,1),(1,1)</v>
      </c>
      <c r="Q396" s="3" t="str">
        <f>IF(D396="坦克碎片",VLOOKUP(C396,道具信息!$N$2:$O$291,2,FALSE)&amp;"碎片",VLOOKUP(C396,道具信息!$N$2:$O$291,2,FALSE))</f>
        <v>T2部件</v>
      </c>
      <c r="R396" s="3">
        <f t="shared" si="264"/>
        <v>1188</v>
      </c>
      <c r="S396" s="11">
        <f t="shared" si="265"/>
        <v>0.11799999999999999</v>
      </c>
      <c r="T396" s="3" t="str">
        <f>VLOOKUP(Q396,道具信息!$Q$3:$S$20,2,FALSE)</f>
        <v>CHEST_ITEM_TYPE_T2_PART</v>
      </c>
      <c r="U396" s="3" t="str">
        <f>IF(COUNTIF(U$363:U395,T396)=0,T396,"")</f>
        <v/>
      </c>
      <c r="V396" s="3" t="str">
        <f t="shared" si="243"/>
        <v>CHEST_ITEM_TYPE_T4_SHARD,CHEST_ITEM_TYPE_T1_PART,CHEST_ITEM_TYPE_T2_PART</v>
      </c>
      <c r="W396" s="13" t="str">
        <f t="shared" si="244"/>
        <v/>
      </c>
      <c r="X396" s="3" t="str">
        <f t="shared" si="245"/>
        <v/>
      </c>
      <c r="Y396" s="3" t="str">
        <f t="shared" si="246"/>
        <v>20.6%,66.2%,11.8%</v>
      </c>
    </row>
    <row r="397" spans="2:25" x14ac:dyDescent="0.3">
      <c r="B397" s="2">
        <f>数据源!K429</f>
        <v>9</v>
      </c>
      <c r="C397" s="2" t="str">
        <f>数据源!L429</f>
        <v>T2LP2</v>
      </c>
      <c r="D397" s="2" t="str">
        <f>数据源!M429</f>
        <v>部件</v>
      </c>
      <c r="E397" s="2">
        <f>数据源!N429</f>
        <v>64.40000000000002</v>
      </c>
      <c r="F397" s="2">
        <f>数据源!O429</f>
        <v>1</v>
      </c>
      <c r="G397" s="2">
        <f>数据源!P429</f>
        <v>8.5000000000000006E-3</v>
      </c>
      <c r="H397" s="2">
        <f>数据源!Q429</f>
        <v>6.5993788819875762E-3</v>
      </c>
      <c r="I397" s="2">
        <f>数据源!R429</f>
        <v>66</v>
      </c>
      <c r="J397" s="3">
        <f t="shared" si="257"/>
        <v>1</v>
      </c>
      <c r="K397" s="3">
        <f t="shared" si="258"/>
        <v>1</v>
      </c>
      <c r="L397" s="3" t="str">
        <f t="shared" si="259"/>
        <v>部件</v>
      </c>
      <c r="M397" s="3">
        <f t="shared" ca="1" si="260"/>
        <v>92002</v>
      </c>
      <c r="N397" s="3" t="str">
        <f t="shared" ca="1" si="261"/>
        <v>51411,52411,53411,51421,52421,51431,52431,91001,91003,91005,91101,91103,91105,91201,91203,91205,91002,91004,91006,91102,91104,91106,91202,91204,91206,92001,92003,92005,92101,92103,92105,92201,92203,92205,92002</v>
      </c>
      <c r="O397" s="3" t="str">
        <f t="shared" si="262"/>
        <v>380,380,380,253,253,211,211,369,369,369,369,369,369,369,369,369,369,369,369,369,369,369,369,373,373,66,66,66,66,66,66,66,66,66,66</v>
      </c>
      <c r="P397" s="1" t="str">
        <f t="shared" si="263"/>
        <v>(1,1),(1,1),(1,1),(1,1),(1,1),(1,1),(1,1),(1,1),(1,1),(1,1),(1,1),(1,1),(1,1),(1,1),(1,1),(1,1),(1,1),(1,1),(1,1),(1,1),(1,1),(1,1),(1,1),(1,1),(1,1),(1,1),(1,1),(1,1),(1,1),(1,1),(1,1),(1,1),(1,1),(1,1),(1,1)</v>
      </c>
      <c r="Q397" s="3" t="str">
        <f>IF(D397="坦克碎片",VLOOKUP(C397,道具信息!$N$2:$O$291,2,FALSE)&amp;"碎片",VLOOKUP(C397,道具信息!$N$2:$O$291,2,FALSE))</f>
        <v>T2部件</v>
      </c>
      <c r="R397" s="3">
        <f t="shared" si="264"/>
        <v>1188</v>
      </c>
      <c r="S397" s="11">
        <f t="shared" si="265"/>
        <v>0.11799999999999999</v>
      </c>
      <c r="T397" s="3" t="str">
        <f>VLOOKUP(Q397,道具信息!$Q$3:$S$20,2,FALSE)</f>
        <v>CHEST_ITEM_TYPE_T2_PART</v>
      </c>
      <c r="U397" s="3" t="str">
        <f>IF(COUNTIF(U$363:U396,T397)=0,T397,"")</f>
        <v/>
      </c>
      <c r="V397" s="3" t="str">
        <f t="shared" si="243"/>
        <v>CHEST_ITEM_TYPE_T4_SHARD,CHEST_ITEM_TYPE_T1_PART,CHEST_ITEM_TYPE_T2_PART</v>
      </c>
      <c r="W397" s="13" t="str">
        <f t="shared" si="244"/>
        <v/>
      </c>
      <c r="X397" s="3" t="str">
        <f t="shared" si="245"/>
        <v/>
      </c>
      <c r="Y397" s="3" t="str">
        <f t="shared" si="246"/>
        <v>20.6%,66.2%,11.8%</v>
      </c>
    </row>
    <row r="398" spans="2:25" x14ac:dyDescent="0.3">
      <c r="B398" s="2">
        <f>数据源!K430</f>
        <v>9</v>
      </c>
      <c r="C398" s="2" t="str">
        <f>数据源!L430</f>
        <v>T2LP4</v>
      </c>
      <c r="D398" s="2" t="str">
        <f>数据源!M430</f>
        <v>部件</v>
      </c>
      <c r="E398" s="2">
        <f>数据源!N430</f>
        <v>64.40000000000002</v>
      </c>
      <c r="F398" s="2">
        <f>数据源!O430</f>
        <v>1</v>
      </c>
      <c r="G398" s="2">
        <f>数据源!P430</f>
        <v>8.5000000000000006E-3</v>
      </c>
      <c r="H398" s="2">
        <f>数据源!Q430</f>
        <v>6.5993788819875762E-3</v>
      </c>
      <c r="I398" s="2">
        <f>数据源!R430</f>
        <v>66</v>
      </c>
      <c r="J398" s="3">
        <f t="shared" si="257"/>
        <v>1</v>
      </c>
      <c r="K398" s="3">
        <f t="shared" si="258"/>
        <v>1</v>
      </c>
      <c r="L398" s="3" t="str">
        <f t="shared" si="259"/>
        <v>部件</v>
      </c>
      <c r="M398" s="3">
        <f t="shared" ca="1" si="260"/>
        <v>92004</v>
      </c>
      <c r="N398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</v>
      </c>
      <c r="O398" s="3" t="str">
        <f t="shared" si="262"/>
        <v>380,380,380,253,253,211,211,369,369,369,369,369,369,369,369,369,369,369,369,369,369,369,369,373,373,66,66,66,66,66,66,66,66,66,66,66</v>
      </c>
      <c r="P398" s="1" t="str">
        <f t="shared" si="263"/>
        <v>(1,1),(1,1),(1,1),(1,1),(1,1),(1,1),(1,1),(1,1),(1,1),(1,1),(1,1),(1,1),(1,1),(1,1),(1,1),(1,1),(1,1),(1,1),(1,1),(1,1),(1,1),(1,1),(1,1),(1,1),(1,1),(1,1),(1,1),(1,1),(1,1),(1,1),(1,1),(1,1),(1,1),(1,1),(1,1),(1,1)</v>
      </c>
      <c r="Q398" s="3" t="str">
        <f>IF(D398="坦克碎片",VLOOKUP(C398,道具信息!$N$2:$O$291,2,FALSE)&amp;"碎片",VLOOKUP(C398,道具信息!$N$2:$O$291,2,FALSE))</f>
        <v>T2部件</v>
      </c>
      <c r="R398" s="3">
        <f t="shared" si="264"/>
        <v>1188</v>
      </c>
      <c r="S398" s="11">
        <f t="shared" si="265"/>
        <v>0.11799999999999999</v>
      </c>
      <c r="T398" s="3" t="str">
        <f>VLOOKUP(Q398,道具信息!$Q$3:$S$20,2,FALSE)</f>
        <v>CHEST_ITEM_TYPE_T2_PART</v>
      </c>
      <c r="U398" s="3" t="str">
        <f>IF(COUNTIF(U$363:U397,T398)=0,T398,"")</f>
        <v/>
      </c>
      <c r="V398" s="3" t="str">
        <f t="shared" si="243"/>
        <v>CHEST_ITEM_TYPE_T4_SHARD,CHEST_ITEM_TYPE_T1_PART,CHEST_ITEM_TYPE_T2_PART</v>
      </c>
      <c r="W398" s="13" t="str">
        <f t="shared" si="244"/>
        <v/>
      </c>
      <c r="X398" s="3" t="str">
        <f t="shared" si="245"/>
        <v/>
      </c>
      <c r="Y398" s="3" t="str">
        <f t="shared" si="246"/>
        <v>20.6%,66.2%,11.8%</v>
      </c>
    </row>
    <row r="399" spans="2:25" x14ac:dyDescent="0.3">
      <c r="B399" s="2">
        <f>数据源!K431</f>
        <v>9</v>
      </c>
      <c r="C399" s="2" t="str">
        <f>数据源!L431</f>
        <v>T2LP6</v>
      </c>
      <c r="D399" s="2" t="str">
        <f>数据源!M431</f>
        <v>部件</v>
      </c>
      <c r="E399" s="2">
        <f>数据源!N431</f>
        <v>64.40000000000002</v>
      </c>
      <c r="F399" s="2">
        <f>数据源!O431</f>
        <v>1</v>
      </c>
      <c r="G399" s="2">
        <f>数据源!P431</f>
        <v>8.5000000000000006E-3</v>
      </c>
      <c r="H399" s="2">
        <f>数据源!Q431</f>
        <v>6.5993788819875762E-3</v>
      </c>
      <c r="I399" s="2">
        <f>数据源!R431</f>
        <v>66</v>
      </c>
      <c r="J399" s="3">
        <f t="shared" si="257"/>
        <v>1</v>
      </c>
      <c r="K399" s="3">
        <f t="shared" si="258"/>
        <v>1</v>
      </c>
      <c r="L399" s="3" t="str">
        <f t="shared" si="259"/>
        <v>部件</v>
      </c>
      <c r="M399" s="3">
        <f t="shared" ca="1" si="260"/>
        <v>92006</v>
      </c>
      <c r="N399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51411,52411,53411,51421,52421,51431,52431,91001,91003,91005,91101,91103,91105,91201,91203,91205,91002,91004,91006,91102,91104,91106,91202,91204,91206,92001,92003,92005,92101,92103,92105,92201,92203,92205,92002,92004,92006</v>
      </c>
      <c r="O399" s="3" t="str">
        <f t="shared" si="262"/>
        <v>380,380,380,253,253,211,211,369,369,369,369,369,369,369,369,369,369,369,369,369,369,369,369,373,373,66,66,66,66,66,66,66,66,66,66,66,66</v>
      </c>
      <c r="P399" s="1" t="str">
        <f t="shared" si="263"/>
        <v>(1,1),(1,1),(1,1),(1,1),(1,1),(1,1),(1,1),(1,1),(1,1),(1,1),(1,1),(1,1),(1,1),(1,1),(1,1),(1,1),(1,1),(1,1),(1,1),(1,1),(1,1),(1,1),(1,1),(1,1),(1,1),(1,1),(1,1),(1,1),(1,1),(1,1),(1,1),(1,1),(1,1),(1,1),(1,1),(1,1),(1,1)</v>
      </c>
      <c r="Q399" s="3" t="str">
        <f>IF(D399="坦克碎片",VLOOKUP(C399,道具信息!$N$2:$O$291,2,FALSE)&amp;"碎片",VLOOKUP(C399,道具信息!$N$2:$O$291,2,FALSE))</f>
        <v>T2部件</v>
      </c>
      <c r="R399" s="3">
        <f t="shared" si="264"/>
        <v>1188</v>
      </c>
      <c r="S399" s="11">
        <f t="shared" si="265"/>
        <v>0.11799999999999999</v>
      </c>
      <c r="T399" s="3" t="str">
        <f>VLOOKUP(Q399,道具信息!$Q$3:$S$20,2,FALSE)</f>
        <v>CHEST_ITEM_TYPE_T2_PART</v>
      </c>
      <c r="U399" s="3" t="str">
        <f>IF(COUNTIF(U$363:U398,T399)=0,T399,"")</f>
        <v/>
      </c>
      <c r="V399" s="3" t="str">
        <f t="shared" si="243"/>
        <v>CHEST_ITEM_TYPE_T4_SHARD,CHEST_ITEM_TYPE_T1_PART,CHEST_ITEM_TYPE_T2_PART</v>
      </c>
      <c r="W399" s="13" t="str">
        <f t="shared" si="244"/>
        <v/>
      </c>
      <c r="X399" s="3" t="str">
        <f t="shared" si="245"/>
        <v/>
      </c>
      <c r="Y399" s="3" t="str">
        <f t="shared" si="246"/>
        <v>20.6%,66.2%,11.8%</v>
      </c>
    </row>
    <row r="400" spans="2:25" x14ac:dyDescent="0.3">
      <c r="B400" s="2">
        <f>数据源!K432</f>
        <v>9</v>
      </c>
      <c r="C400" s="2" t="str">
        <f>数据源!L432</f>
        <v>T2MP2</v>
      </c>
      <c r="D400" s="2" t="str">
        <f>数据源!M432</f>
        <v>部件</v>
      </c>
      <c r="E400" s="2">
        <f>数据源!N432</f>
        <v>64.40000000000002</v>
      </c>
      <c r="F400" s="2">
        <f>数据源!O432</f>
        <v>1</v>
      </c>
      <c r="G400" s="2">
        <f>数据源!P432</f>
        <v>8.5000000000000006E-3</v>
      </c>
      <c r="H400" s="2">
        <f>数据源!Q432</f>
        <v>6.5993788819875762E-3</v>
      </c>
      <c r="I400" s="2">
        <f>数据源!R432</f>
        <v>66</v>
      </c>
      <c r="J400" s="3">
        <f t="shared" si="257"/>
        <v>1</v>
      </c>
      <c r="K400" s="3">
        <f t="shared" si="258"/>
        <v>1</v>
      </c>
      <c r="L400" s="3" t="str">
        <f t="shared" si="259"/>
        <v>部件</v>
      </c>
      <c r="M400" s="3">
        <f t="shared" ca="1" si="260"/>
        <v>92102</v>
      </c>
      <c r="N400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51411,52411,53411,51421,52421,51431,52431,91001,91003,91005,91101,91103,91105,91201,91203,91205,91002,91004,91006,91102,91104,91106,91202,91204,91206,92001,92003,92005,92101,92103,92105,92201,92203,92205,92002,92004,92006,92102</v>
      </c>
      <c r="O400" s="3" t="str">
        <f t="shared" si="262"/>
        <v>380,380,380,253,253,211,211,369,369,369,369,369,369,369,369,369,369,369,369,369,369,369,369,373,373,66,66,66,66,66,66,66,66,66,66,66,66,66</v>
      </c>
      <c r="P400" s="1" t="str">
        <f t="shared" si="263"/>
        <v>(1,1),(1,1),(1,1),(1,1),(1,1),(1,1),(1,1),(1,1),(1,1),(1,1),(1,1),(1,1),(1,1),(1,1),(1,1),(1,1),(1,1),(1,1),(1,1),(1,1),(1,1),(1,1),(1,1),(1,1),(1,1),(1,1),(1,1),(1,1),(1,1),(1,1),(1,1),(1,1),(1,1),(1,1),(1,1),(1,1),(1,1),(1,1)</v>
      </c>
      <c r="Q400" s="3" t="str">
        <f>IF(D400="坦克碎片",VLOOKUP(C400,道具信息!$N$2:$O$291,2,FALSE)&amp;"碎片",VLOOKUP(C400,道具信息!$N$2:$O$291,2,FALSE))</f>
        <v>T2部件</v>
      </c>
      <c r="R400" s="3">
        <f t="shared" si="264"/>
        <v>1188</v>
      </c>
      <c r="S400" s="11">
        <f t="shared" si="265"/>
        <v>0.11799999999999999</v>
      </c>
      <c r="T400" s="3" t="str">
        <f>VLOOKUP(Q400,道具信息!$Q$3:$S$20,2,FALSE)</f>
        <v>CHEST_ITEM_TYPE_T2_PART</v>
      </c>
      <c r="U400" s="3" t="str">
        <f>IF(COUNTIF(U$363:U399,T400)=0,T400,"")</f>
        <v/>
      </c>
      <c r="V400" s="3" t="str">
        <f t="shared" si="243"/>
        <v>CHEST_ITEM_TYPE_T4_SHARD,CHEST_ITEM_TYPE_T1_PART,CHEST_ITEM_TYPE_T2_PART</v>
      </c>
      <c r="W400" s="13" t="str">
        <f t="shared" si="244"/>
        <v/>
      </c>
      <c r="X400" s="3" t="str">
        <f t="shared" si="245"/>
        <v/>
      </c>
      <c r="Y400" s="3" t="str">
        <f t="shared" si="246"/>
        <v>20.6%,66.2%,11.8%</v>
      </c>
    </row>
    <row r="401" spans="2:25" x14ac:dyDescent="0.3">
      <c r="B401" s="2">
        <f>数据源!K433</f>
        <v>9</v>
      </c>
      <c r="C401" s="2" t="str">
        <f>数据源!L433</f>
        <v>T2MP4</v>
      </c>
      <c r="D401" s="2" t="str">
        <f>数据源!M433</f>
        <v>部件</v>
      </c>
      <c r="E401" s="2">
        <f>数据源!N433</f>
        <v>64.40000000000002</v>
      </c>
      <c r="F401" s="2">
        <f>数据源!O433</f>
        <v>1</v>
      </c>
      <c r="G401" s="2">
        <f>数据源!P433</f>
        <v>8.5000000000000006E-3</v>
      </c>
      <c r="H401" s="2">
        <f>数据源!Q433</f>
        <v>6.5993788819875762E-3</v>
      </c>
      <c r="I401" s="2">
        <f>数据源!R433</f>
        <v>66</v>
      </c>
      <c r="J401" s="3">
        <f t="shared" si="257"/>
        <v>1</v>
      </c>
      <c r="K401" s="3">
        <f t="shared" si="258"/>
        <v>1</v>
      </c>
      <c r="L401" s="3" t="str">
        <f t="shared" si="259"/>
        <v>部件</v>
      </c>
      <c r="M401" s="3">
        <f t="shared" ca="1" si="260"/>
        <v>92104</v>
      </c>
      <c r="N401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51411,52411,53411,51421,52421,51431,52431,91001,91003,91005,91101,91103,91105,91201,91203,91205,91002,91004,91006,91102,91104,91106,91202,91204,91206,92001,92003,92005,92101,92103,92105,92201,92203,92205,92002,92004,92006,92102,92104</v>
      </c>
      <c r="O401" s="3" t="str">
        <f t="shared" si="262"/>
        <v>380,380,380,253,253,211,211,369,369,369,369,369,369,369,369,369,369,369,369,369,369,369,369,373,373,66,66,66,66,66,66,66,66,66,66,66,66,66,66</v>
      </c>
      <c r="P401" s="1" t="str">
        <f t="shared" si="263"/>
        <v>(1,1),(1,1),(1,1),(1,1),(1,1),(1,1),(1,1),(1,1),(1,1),(1,1),(1,1),(1,1),(1,1),(1,1),(1,1),(1,1),(1,1),(1,1),(1,1),(1,1),(1,1),(1,1),(1,1),(1,1),(1,1),(1,1),(1,1),(1,1),(1,1),(1,1),(1,1),(1,1),(1,1),(1,1),(1,1),(1,1),(1,1),(1,1),(1,1)</v>
      </c>
      <c r="Q401" s="3" t="str">
        <f>IF(D401="坦克碎片",VLOOKUP(C401,道具信息!$N$2:$O$291,2,FALSE)&amp;"碎片",VLOOKUP(C401,道具信息!$N$2:$O$291,2,FALSE))</f>
        <v>T2部件</v>
      </c>
      <c r="R401" s="3">
        <f t="shared" si="264"/>
        <v>1188</v>
      </c>
      <c r="S401" s="11">
        <f t="shared" si="265"/>
        <v>0.11799999999999999</v>
      </c>
      <c r="T401" s="3" t="str">
        <f>VLOOKUP(Q401,道具信息!$Q$3:$S$20,2,FALSE)</f>
        <v>CHEST_ITEM_TYPE_T2_PART</v>
      </c>
      <c r="U401" s="3" t="str">
        <f>IF(COUNTIF(U$363:U400,T401)=0,T401,"")</f>
        <v/>
      </c>
      <c r="V401" s="3" t="str">
        <f t="shared" si="243"/>
        <v>CHEST_ITEM_TYPE_T4_SHARD,CHEST_ITEM_TYPE_T1_PART,CHEST_ITEM_TYPE_T2_PART</v>
      </c>
      <c r="W401" s="13" t="str">
        <f t="shared" si="244"/>
        <v/>
      </c>
      <c r="X401" s="3" t="str">
        <f t="shared" si="245"/>
        <v/>
      </c>
      <c r="Y401" s="3" t="str">
        <f t="shared" si="246"/>
        <v>20.6%,66.2%,11.8%</v>
      </c>
    </row>
    <row r="402" spans="2:25" x14ac:dyDescent="0.3">
      <c r="B402" s="2">
        <f>数据源!K434</f>
        <v>9</v>
      </c>
      <c r="C402" s="2" t="str">
        <f>数据源!L434</f>
        <v>T2MP6</v>
      </c>
      <c r="D402" s="2" t="str">
        <f>数据源!M434</f>
        <v>部件</v>
      </c>
      <c r="E402" s="2">
        <f>数据源!N434</f>
        <v>64.40000000000002</v>
      </c>
      <c r="F402" s="2">
        <f>数据源!O434</f>
        <v>1</v>
      </c>
      <c r="G402" s="2">
        <f>数据源!P434</f>
        <v>8.5000000000000006E-3</v>
      </c>
      <c r="H402" s="2">
        <f>数据源!Q434</f>
        <v>6.5993788819875762E-3</v>
      </c>
      <c r="I402" s="2">
        <f>数据源!R434</f>
        <v>66</v>
      </c>
      <c r="J402" s="3">
        <f t="shared" si="257"/>
        <v>1</v>
      </c>
      <c r="K402" s="3">
        <f t="shared" si="258"/>
        <v>1</v>
      </c>
      <c r="L402" s="3" t="str">
        <f t="shared" si="259"/>
        <v>部件</v>
      </c>
      <c r="M402" s="3">
        <f t="shared" ca="1" si="260"/>
        <v>92106</v>
      </c>
      <c r="N402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51411,52411,53411,51421,52421,51431,52431,91001,91003,91005,91101,91103,91105,91201,91203,91205,91002,91004,91006,91102,91104,91106,91202,91204,91206,92001,92003,92005,92101,92103,92105,92201,92203,92205,92002,92004,92006,92102,92104,92106</v>
      </c>
      <c r="O402" s="3" t="str">
        <f t="shared" si="262"/>
        <v>380,380,380,253,253,211,211,369,369,369,369,369,369,369,369,369,369,369,369,369,369,369,369,373,373,66,66,66,66,66,66,66,66,66,66,66,66,66,66,66</v>
      </c>
      <c r="P402" s="1" t="str">
        <f t="shared" si="263"/>
        <v>(1,1),(1,1),(1,1),(1,1),(1,1),(1,1),(1,1),(1,1),(1,1),(1,1),(1,1),(1,1),(1,1),(1,1),(1,1),(1,1),(1,1),(1,1),(1,1),(1,1),(1,1),(1,1),(1,1),(1,1),(1,1),(1,1),(1,1),(1,1),(1,1),(1,1),(1,1),(1,1),(1,1),(1,1),(1,1),(1,1),(1,1),(1,1),(1,1),(1,1)</v>
      </c>
      <c r="Q402" s="3" t="str">
        <f>IF(D402="坦克碎片",VLOOKUP(C402,道具信息!$N$2:$O$291,2,FALSE)&amp;"碎片",VLOOKUP(C402,道具信息!$N$2:$O$291,2,FALSE))</f>
        <v>T2部件</v>
      </c>
      <c r="R402" s="3">
        <f t="shared" si="264"/>
        <v>1188</v>
      </c>
      <c r="S402" s="11">
        <f t="shared" si="265"/>
        <v>0.11799999999999999</v>
      </c>
      <c r="T402" s="3" t="str">
        <f>VLOOKUP(Q402,道具信息!$Q$3:$S$20,2,FALSE)</f>
        <v>CHEST_ITEM_TYPE_T2_PART</v>
      </c>
      <c r="U402" s="3" t="str">
        <f>IF(COUNTIF(U$363:U401,T402)=0,T402,"")</f>
        <v/>
      </c>
      <c r="V402" s="3" t="str">
        <f t="shared" si="243"/>
        <v>CHEST_ITEM_TYPE_T4_SHARD,CHEST_ITEM_TYPE_T1_PART,CHEST_ITEM_TYPE_T2_PART</v>
      </c>
      <c r="W402" s="13" t="str">
        <f t="shared" si="244"/>
        <v/>
      </c>
      <c r="X402" s="3" t="str">
        <f t="shared" si="245"/>
        <v/>
      </c>
      <c r="Y402" s="3" t="str">
        <f t="shared" si="246"/>
        <v>20.6%,66.2%,11.8%</v>
      </c>
    </row>
    <row r="403" spans="2:25" x14ac:dyDescent="0.3">
      <c r="B403" s="2">
        <f>数据源!K435</f>
        <v>9</v>
      </c>
      <c r="C403" s="2" t="str">
        <f>数据源!L435</f>
        <v>T2HP2</v>
      </c>
      <c r="D403" s="2" t="str">
        <f>数据源!M435</f>
        <v>部件</v>
      </c>
      <c r="E403" s="2">
        <f>数据源!N435</f>
        <v>64.40000000000002</v>
      </c>
      <c r="F403" s="2">
        <f>数据源!O435</f>
        <v>1</v>
      </c>
      <c r="G403" s="2">
        <f>数据源!P435</f>
        <v>8.5000000000000006E-3</v>
      </c>
      <c r="H403" s="2">
        <f>数据源!Q435</f>
        <v>6.5993788819875762E-3</v>
      </c>
      <c r="I403" s="2">
        <f>数据源!R435</f>
        <v>66</v>
      </c>
      <c r="J403" s="3">
        <f t="shared" si="257"/>
        <v>1</v>
      </c>
      <c r="K403" s="3">
        <f t="shared" si="258"/>
        <v>1</v>
      </c>
      <c r="L403" s="3" t="str">
        <f t="shared" si="259"/>
        <v>部件</v>
      </c>
      <c r="M403" s="3">
        <f t="shared" ca="1" si="260"/>
        <v>92202</v>
      </c>
      <c r="N403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51411,52411,53411,51421,52421,51431,52431,91001,91003,91005,91101,91103,91105,91201,91203,91205,91002,91004,91006,91102,91104,91106,91202,91204,91206,92001,92003,92005,92101,92103,92105,92201,92203,92205,92002,92004,92006,92102,92104,92106,92202</v>
      </c>
      <c r="O403" s="3" t="str">
        <f t="shared" si="262"/>
        <v>380,380,380,253,253,211,211,369,369,369,369,369,369,369,369,369,369,369,369,369,369,369,369,373,373,66,66,66,66,66,66,66,66,66,66,66,66,66,66,66,66</v>
      </c>
      <c r="P403" s="1" t="str">
        <f t="shared" si="263"/>
        <v>(1,1),(1,1),(1,1),(1,1),(1,1),(1,1),(1,1),(1,1),(1,1),(1,1),(1,1),(1,1),(1,1),(1,1),(1,1),(1,1),(1,1),(1,1),(1,1),(1,1),(1,1),(1,1),(1,1),(1,1),(1,1),(1,1),(1,1),(1,1),(1,1),(1,1),(1,1),(1,1),(1,1),(1,1),(1,1),(1,1),(1,1),(1,1),(1,1),(1,1),(1,1)</v>
      </c>
      <c r="Q403" s="3" t="str">
        <f>IF(D403="坦克碎片",VLOOKUP(C403,道具信息!$N$2:$O$291,2,FALSE)&amp;"碎片",VLOOKUP(C403,道具信息!$N$2:$O$291,2,FALSE))</f>
        <v>T2部件</v>
      </c>
      <c r="R403" s="3">
        <f t="shared" si="264"/>
        <v>1188</v>
      </c>
      <c r="S403" s="11">
        <f t="shared" si="265"/>
        <v>0.11799999999999999</v>
      </c>
      <c r="T403" s="3" t="str">
        <f>VLOOKUP(Q403,道具信息!$Q$3:$S$20,2,FALSE)</f>
        <v>CHEST_ITEM_TYPE_T2_PART</v>
      </c>
      <c r="U403" s="3" t="str">
        <f>IF(COUNTIF(U$363:U402,T403)=0,T403,"")</f>
        <v/>
      </c>
      <c r="V403" s="3" t="str">
        <f t="shared" si="243"/>
        <v>CHEST_ITEM_TYPE_T4_SHARD,CHEST_ITEM_TYPE_T1_PART,CHEST_ITEM_TYPE_T2_PART</v>
      </c>
      <c r="W403" s="13" t="str">
        <f t="shared" si="244"/>
        <v/>
      </c>
      <c r="X403" s="3" t="str">
        <f t="shared" si="245"/>
        <v/>
      </c>
      <c r="Y403" s="3" t="str">
        <f t="shared" si="246"/>
        <v>20.6%,66.2%,11.8%</v>
      </c>
    </row>
    <row r="404" spans="2:25" x14ac:dyDescent="0.3">
      <c r="B404" s="2">
        <f>数据源!K436</f>
        <v>9</v>
      </c>
      <c r="C404" s="2" t="str">
        <f>数据源!L436</f>
        <v>T2HP4</v>
      </c>
      <c r="D404" s="2" t="str">
        <f>数据源!M436</f>
        <v>部件</v>
      </c>
      <c r="E404" s="2">
        <f>数据源!N436</f>
        <v>64.40000000000002</v>
      </c>
      <c r="F404" s="2">
        <f>数据源!O436</f>
        <v>1</v>
      </c>
      <c r="G404" s="2">
        <f>数据源!P436</f>
        <v>8.5000000000000006E-3</v>
      </c>
      <c r="H404" s="2">
        <f>数据源!Q436</f>
        <v>6.5993788819875762E-3</v>
      </c>
      <c r="I404" s="2">
        <f>数据源!R436</f>
        <v>66</v>
      </c>
      <c r="J404" s="3">
        <f t="shared" si="257"/>
        <v>1</v>
      </c>
      <c r="K404" s="3">
        <f t="shared" si="258"/>
        <v>1</v>
      </c>
      <c r="L404" s="3" t="str">
        <f t="shared" si="259"/>
        <v>部件</v>
      </c>
      <c r="M404" s="3">
        <f t="shared" ca="1" si="260"/>
        <v>92204</v>
      </c>
      <c r="N404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51411,52411,53411,51421,52421,51431,52431,91001,91003,91005,91101,91103,91105,91201,91203,91205,91002,91004,91006,91102,91104,91106,91202,91204,91206,92001,92003,92005,92101,92103,92105,92201,92203,92205,92002,92004,92006,92102,92104,92106,92202,92204</v>
      </c>
      <c r="O404" s="3" t="str">
        <f t="shared" si="262"/>
        <v>380,380,380,253,253,211,211,369,369,369,369,369,369,369,369,369,369,369,369,369,369,369,369,373,373,66,66,66,66,66,66,66,66,66,66,66,66,66,66,66,66,66</v>
      </c>
      <c r="P404" s="1" t="str">
        <f t="shared" si="263"/>
        <v>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04" s="3" t="str">
        <f>IF(D404="坦克碎片",VLOOKUP(C404,道具信息!$N$2:$O$291,2,FALSE)&amp;"碎片",VLOOKUP(C404,道具信息!$N$2:$O$291,2,FALSE))</f>
        <v>T2部件</v>
      </c>
      <c r="R404" s="3">
        <f t="shared" si="264"/>
        <v>1188</v>
      </c>
      <c r="S404" s="11">
        <f t="shared" si="265"/>
        <v>0.11799999999999999</v>
      </c>
      <c r="T404" s="3" t="str">
        <f>VLOOKUP(Q404,道具信息!$Q$3:$S$20,2,FALSE)</f>
        <v>CHEST_ITEM_TYPE_T2_PART</v>
      </c>
      <c r="U404" s="3" t="str">
        <f>IF(COUNTIF(U$363:U403,T404)=0,T404,"")</f>
        <v/>
      </c>
      <c r="V404" s="3" t="str">
        <f t="shared" si="243"/>
        <v>CHEST_ITEM_TYPE_T4_SHARD,CHEST_ITEM_TYPE_T1_PART,CHEST_ITEM_TYPE_T2_PART</v>
      </c>
      <c r="W404" s="13" t="str">
        <f t="shared" si="244"/>
        <v/>
      </c>
      <c r="X404" s="3" t="str">
        <f t="shared" si="245"/>
        <v/>
      </c>
      <c r="Y404" s="3" t="str">
        <f t="shared" si="246"/>
        <v>20.6%,66.2%,11.8%</v>
      </c>
    </row>
    <row r="405" spans="2:25" x14ac:dyDescent="0.3">
      <c r="B405" s="2">
        <f>数据源!K437</f>
        <v>9</v>
      </c>
      <c r="C405" s="2" t="str">
        <f>数据源!L437</f>
        <v>T2HP6</v>
      </c>
      <c r="D405" s="2" t="str">
        <f>数据源!M437</f>
        <v>部件</v>
      </c>
      <c r="E405" s="2">
        <f>数据源!N437</f>
        <v>64.40000000000002</v>
      </c>
      <c r="F405" s="2">
        <f>数据源!O437</f>
        <v>1</v>
      </c>
      <c r="G405" s="2">
        <f>数据源!P437</f>
        <v>8.5000000000000006E-3</v>
      </c>
      <c r="H405" s="2">
        <f>数据源!Q437</f>
        <v>6.5993788819875762E-3</v>
      </c>
      <c r="I405" s="2">
        <f>数据源!R437</f>
        <v>66</v>
      </c>
      <c r="J405" s="3">
        <f>ROUNDUP(IF(F405&gt;1,F405-ROUNDDOWN(SQRT(F405),0),F405),0)</f>
        <v>1</v>
      </c>
      <c r="K405" s="3">
        <f>F405*2-J405</f>
        <v>1</v>
      </c>
      <c r="L405" s="3" t="str">
        <f t="shared" si="259"/>
        <v>部件</v>
      </c>
      <c r="M405" s="3">
        <f t="shared" ca="1" si="260"/>
        <v>92206</v>
      </c>
      <c r="N405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51411,52411,53411,51421,52421,51431,52431,91001,91003,91005,91101,91103,91105,91201,91203,91205,91002,91004,91006,91102,91104,91106,91202,91204,91206,92001,92003,92005,92101,92103,92105,92201,92203,92205,92002,92004,92006,92102,92104,92106,92202,92204,92206</v>
      </c>
      <c r="O405" s="3" t="str">
        <f t="shared" si="262"/>
        <v>380,380,380,253,253,211,211,369,369,369,369,369,369,369,369,369,369,369,369,369,369,369,369,373,373,66,66,66,66,66,66,66,66,66,66,66,66,66,66,66,66,66,66</v>
      </c>
      <c r="P405" s="1" t="str">
        <f t="shared" si="263"/>
        <v>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05" s="3" t="str">
        <f>IF(D405="坦克碎片",VLOOKUP(C405,道具信息!$N$2:$O$291,2,FALSE)&amp;"碎片",VLOOKUP(C405,道具信息!$N$2:$O$291,2,FALSE))</f>
        <v>T2部件</v>
      </c>
      <c r="R405" s="3">
        <f t="shared" si="264"/>
        <v>1188</v>
      </c>
      <c r="S405" s="11">
        <f t="shared" si="265"/>
        <v>0.11799999999999999</v>
      </c>
      <c r="T405" s="3" t="str">
        <f>VLOOKUP(Q405,道具信息!$Q$3:$S$20,2,FALSE)</f>
        <v>CHEST_ITEM_TYPE_T2_PART</v>
      </c>
      <c r="U405" s="3" t="str">
        <f>IF(COUNTIF(U$363:U404,T405)=0,T405,"")</f>
        <v/>
      </c>
      <c r="V405" s="3" t="str">
        <f t="shared" si="243"/>
        <v>CHEST_ITEM_TYPE_T4_SHARD,CHEST_ITEM_TYPE_T1_PART,CHEST_ITEM_TYPE_T2_PART</v>
      </c>
      <c r="W405" s="13" t="str">
        <f t="shared" si="244"/>
        <v/>
      </c>
      <c r="X405" s="3" t="str">
        <f t="shared" si="245"/>
        <v/>
      </c>
      <c r="Y405" s="3" t="str">
        <f t="shared" si="246"/>
        <v>20.6%,66.2%,11.8%</v>
      </c>
    </row>
    <row r="406" spans="2:25" x14ac:dyDescent="0.3">
      <c r="B406" s="2">
        <f>数据源!K438</f>
        <v>9</v>
      </c>
      <c r="C406" s="2" t="str">
        <f>数据源!L438</f>
        <v>T3LP1</v>
      </c>
      <c r="D406" s="2" t="str">
        <f>数据源!M438</f>
        <v>部件</v>
      </c>
      <c r="E406" s="2">
        <f>数据源!N438</f>
        <v>387.6</v>
      </c>
      <c r="F406" s="2">
        <f>数据源!O438</f>
        <v>1</v>
      </c>
      <c r="G406" s="2">
        <f>数据源!P438</f>
        <v>5.5999999999999999E-3</v>
      </c>
      <c r="H406" s="2">
        <f>数据源!Q438</f>
        <v>7.2239422084623313E-4</v>
      </c>
      <c r="I406" s="2">
        <f>数据源!R438</f>
        <v>7</v>
      </c>
      <c r="J406" s="3">
        <f t="shared" ref="J406:J410" si="266">ROUNDUP(IF(F406&gt;1,F406-ROUNDDOWN(SQRT(F406),0),F406),0)</f>
        <v>1</v>
      </c>
      <c r="K406" s="3">
        <f t="shared" ref="K406:K410" si="267">F406*2-J406</f>
        <v>1</v>
      </c>
      <c r="L406" s="3" t="str">
        <f t="shared" si="259"/>
        <v>部件</v>
      </c>
      <c r="M406" s="3">
        <f t="shared" ca="1" si="260"/>
        <v>93001</v>
      </c>
      <c r="N406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51411,52411,53411,51421,52421,51431,52431,91001,91003,91005,91101,91103,91105,91201,91203,91205,91002,91004,91006,91102,91104,91106,91202,91204,91206,92001,92003,92005,92101,92103,92105,92201,92203,92205,92002,92004,92006,92102,92104,92106,92202,92204,92206,93001</v>
      </c>
      <c r="O406" s="3" t="str">
        <f t="shared" si="262"/>
        <v>380,380,380,253,253,211,211,369,369,369,369,369,369,369,369,369,369,369,369,369,369,369,369,373,373,66,66,66,66,66,66,66,66,66,66,66,66,66,66,66,66,66,66,7</v>
      </c>
      <c r="P406" s="1" t="str">
        <f t="shared" si="263"/>
        <v>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06" s="3" t="str">
        <f>IF(D406="坦克碎片",VLOOKUP(C406,道具信息!$N$2:$O$291,2,FALSE)&amp;"碎片",VLOOKUP(C406,道具信息!$N$2:$O$291,2,FALSE))</f>
        <v>T3部件</v>
      </c>
      <c r="R406" s="3">
        <f t="shared" si="264"/>
        <v>126</v>
      </c>
      <c r="S406" s="11">
        <f t="shared" si="265"/>
        <v>1.2999999999999999E-2</v>
      </c>
      <c r="T406" s="3" t="str">
        <f>VLOOKUP(Q406,道具信息!$Q$3:$S$20,2,FALSE)</f>
        <v>CHEST_ITEM_TYPE_T3_PART</v>
      </c>
      <c r="U406" s="3" t="str">
        <f>IF(COUNTIF(U$363:U405,T406)=0,T406,"")</f>
        <v>CHEST_ITEM_TYPE_T3_PART</v>
      </c>
      <c r="V406" s="3" t="str">
        <f t="shared" si="243"/>
        <v>CHEST_ITEM_TYPE_T4_SHARD,CHEST_ITEM_TYPE_T1_PART,CHEST_ITEM_TYPE_T2_PART,CHEST_ITEM_TYPE_T3_PART</v>
      </c>
      <c r="W406" s="13">
        <f t="shared" si="244"/>
        <v>1.2999999999999999E-2</v>
      </c>
      <c r="X406" s="3" t="str">
        <f t="shared" si="245"/>
        <v>1.3%</v>
      </c>
      <c r="Y406" s="3" t="str">
        <f t="shared" si="246"/>
        <v>20.6%,66.2%,11.8%,1.3%</v>
      </c>
    </row>
    <row r="407" spans="2:25" x14ac:dyDescent="0.3">
      <c r="B407" s="2">
        <f>数据源!K439</f>
        <v>9</v>
      </c>
      <c r="C407" s="2" t="str">
        <f>数据源!L439</f>
        <v>T3LP3</v>
      </c>
      <c r="D407" s="2" t="str">
        <f>数据源!M439</f>
        <v>部件</v>
      </c>
      <c r="E407" s="2">
        <f>数据源!N439</f>
        <v>387.6</v>
      </c>
      <c r="F407" s="2">
        <f>数据源!O439</f>
        <v>1</v>
      </c>
      <c r="G407" s="2">
        <f>数据源!P439</f>
        <v>5.5999999999999999E-3</v>
      </c>
      <c r="H407" s="2">
        <f>数据源!Q439</f>
        <v>7.2239422084623313E-4</v>
      </c>
      <c r="I407" s="2">
        <f>数据源!R439</f>
        <v>7</v>
      </c>
      <c r="J407" s="3">
        <f t="shared" si="266"/>
        <v>1</v>
      </c>
      <c r="K407" s="3">
        <f t="shared" si="267"/>
        <v>1</v>
      </c>
      <c r="L407" s="3" t="str">
        <f t="shared" si="259"/>
        <v>部件</v>
      </c>
      <c r="M407" s="3">
        <f t="shared" ca="1" si="260"/>
        <v>93003</v>
      </c>
      <c r="N407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</v>
      </c>
      <c r="O407" s="3" t="str">
        <f t="shared" si="262"/>
        <v>380,380,380,253,253,211,211,369,369,369,369,369,369,369,369,369,369,369,369,369,369,369,369,373,373,66,66,66,66,66,66,66,66,66,66,66,66,66,66,66,66,66,66,7,7</v>
      </c>
      <c r="P407" s="1" t="str">
        <f t="shared" si="26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07" s="3" t="str">
        <f>IF(D407="坦克碎片",VLOOKUP(C407,道具信息!$N$2:$O$291,2,FALSE)&amp;"碎片",VLOOKUP(C407,道具信息!$N$2:$O$291,2,FALSE))</f>
        <v>T3部件</v>
      </c>
      <c r="R407" s="3">
        <f t="shared" si="264"/>
        <v>126</v>
      </c>
      <c r="S407" s="11">
        <f t="shared" si="265"/>
        <v>1.2999999999999999E-2</v>
      </c>
      <c r="T407" s="3" t="str">
        <f>VLOOKUP(Q407,道具信息!$Q$3:$S$20,2,FALSE)</f>
        <v>CHEST_ITEM_TYPE_T3_PART</v>
      </c>
      <c r="U407" s="3" t="str">
        <f>IF(COUNTIF(U$363:U406,T407)=0,T407,"")</f>
        <v/>
      </c>
      <c r="V407" s="3" t="str">
        <f t="shared" si="243"/>
        <v>CHEST_ITEM_TYPE_T4_SHARD,CHEST_ITEM_TYPE_T1_PART,CHEST_ITEM_TYPE_T2_PART,CHEST_ITEM_TYPE_T3_PART</v>
      </c>
      <c r="W407" s="13" t="str">
        <f t="shared" si="244"/>
        <v/>
      </c>
      <c r="X407" s="3" t="str">
        <f t="shared" si="245"/>
        <v/>
      </c>
      <c r="Y407" s="3" t="str">
        <f t="shared" si="246"/>
        <v>20.6%,66.2%,11.8%,1.3%</v>
      </c>
    </row>
    <row r="408" spans="2:25" x14ac:dyDescent="0.3">
      <c r="B408" s="2">
        <f>数据源!K440</f>
        <v>9</v>
      </c>
      <c r="C408" s="2" t="str">
        <f>数据源!L440</f>
        <v>T3LP5</v>
      </c>
      <c r="D408" s="2" t="str">
        <f>数据源!M440</f>
        <v>部件</v>
      </c>
      <c r="E408" s="2">
        <f>数据源!N440</f>
        <v>387.6</v>
      </c>
      <c r="F408" s="2">
        <f>数据源!O440</f>
        <v>1</v>
      </c>
      <c r="G408" s="2">
        <f>数据源!P440</f>
        <v>5.5999999999999999E-3</v>
      </c>
      <c r="H408" s="2">
        <f>数据源!Q440</f>
        <v>7.2239422084623313E-4</v>
      </c>
      <c r="I408" s="2">
        <f>数据源!R440</f>
        <v>7</v>
      </c>
      <c r="J408" s="3">
        <f t="shared" si="266"/>
        <v>1</v>
      </c>
      <c r="K408" s="3">
        <f t="shared" si="267"/>
        <v>1</v>
      </c>
      <c r="L408" s="3" t="str">
        <f t="shared" si="259"/>
        <v>部件</v>
      </c>
      <c r="M408" s="3">
        <f t="shared" ca="1" si="260"/>
        <v>93005</v>
      </c>
      <c r="N408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</v>
      </c>
      <c r="O408" s="3" t="str">
        <f t="shared" si="262"/>
        <v>380,380,380,253,253,211,211,369,369,369,369,369,369,369,369,369,369,369,369,369,369,369,369,373,373,66,66,66,66,66,66,66,66,66,66,66,66,66,66,66,66,66,66,7,7,7</v>
      </c>
      <c r="P408" s="1" t="str">
        <f t="shared" si="26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08" s="3" t="str">
        <f>IF(D408="坦克碎片",VLOOKUP(C408,道具信息!$N$2:$O$291,2,FALSE)&amp;"碎片",VLOOKUP(C408,道具信息!$N$2:$O$291,2,FALSE))</f>
        <v>T3部件</v>
      </c>
      <c r="R408" s="3">
        <f t="shared" si="264"/>
        <v>126</v>
      </c>
      <c r="S408" s="11">
        <f t="shared" si="265"/>
        <v>1.2999999999999999E-2</v>
      </c>
      <c r="T408" s="3" t="str">
        <f>VLOOKUP(Q408,道具信息!$Q$3:$S$20,2,FALSE)</f>
        <v>CHEST_ITEM_TYPE_T3_PART</v>
      </c>
      <c r="U408" s="3" t="str">
        <f>IF(COUNTIF(U$363:U407,T408)=0,T408,"")</f>
        <v/>
      </c>
      <c r="V408" s="3" t="str">
        <f t="shared" si="243"/>
        <v>CHEST_ITEM_TYPE_T4_SHARD,CHEST_ITEM_TYPE_T1_PART,CHEST_ITEM_TYPE_T2_PART,CHEST_ITEM_TYPE_T3_PART</v>
      </c>
      <c r="W408" s="13" t="str">
        <f t="shared" si="244"/>
        <v/>
      </c>
      <c r="X408" s="3" t="str">
        <f t="shared" si="245"/>
        <v/>
      </c>
      <c r="Y408" s="3" t="str">
        <f t="shared" si="246"/>
        <v>20.6%,66.2%,11.8%,1.3%</v>
      </c>
    </row>
    <row r="409" spans="2:25" x14ac:dyDescent="0.3">
      <c r="B409" s="2">
        <f>数据源!K441</f>
        <v>9</v>
      </c>
      <c r="C409" s="2" t="str">
        <f>数据源!L441</f>
        <v>T3MP1</v>
      </c>
      <c r="D409" s="2" t="str">
        <f>数据源!M441</f>
        <v>部件</v>
      </c>
      <c r="E409" s="2">
        <f>数据源!N441</f>
        <v>387.6</v>
      </c>
      <c r="F409" s="2">
        <f>数据源!O441</f>
        <v>1</v>
      </c>
      <c r="G409" s="2">
        <f>数据源!P441</f>
        <v>5.5999999999999999E-3</v>
      </c>
      <c r="H409" s="2">
        <f>数据源!Q441</f>
        <v>7.2239422084623313E-4</v>
      </c>
      <c r="I409" s="2">
        <f>数据源!R441</f>
        <v>7</v>
      </c>
      <c r="J409" s="3">
        <f t="shared" si="266"/>
        <v>1</v>
      </c>
      <c r="K409" s="3">
        <f t="shared" si="267"/>
        <v>1</v>
      </c>
      <c r="L409" s="3" t="str">
        <f t="shared" si="259"/>
        <v>部件</v>
      </c>
      <c r="M409" s="3">
        <f t="shared" ca="1" si="260"/>
        <v>93101</v>
      </c>
      <c r="N409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</v>
      </c>
      <c r="O409" s="3" t="str">
        <f t="shared" si="262"/>
        <v>380,380,380,253,253,211,211,369,369,369,369,369,369,369,369,369,369,369,369,369,369,369,369,373,373,66,66,66,66,66,66,66,66,66,66,66,66,66,66,66,66,66,66,7,7,7,7</v>
      </c>
      <c r="P409" s="1" t="str">
        <f t="shared" si="26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09" s="3" t="str">
        <f>IF(D409="坦克碎片",VLOOKUP(C409,道具信息!$N$2:$O$291,2,FALSE)&amp;"碎片",VLOOKUP(C409,道具信息!$N$2:$O$291,2,FALSE))</f>
        <v>T3部件</v>
      </c>
      <c r="R409" s="3">
        <f t="shared" si="264"/>
        <v>126</v>
      </c>
      <c r="S409" s="11">
        <f t="shared" si="265"/>
        <v>1.2999999999999999E-2</v>
      </c>
      <c r="T409" s="3" t="str">
        <f>VLOOKUP(Q409,道具信息!$Q$3:$S$20,2,FALSE)</f>
        <v>CHEST_ITEM_TYPE_T3_PART</v>
      </c>
      <c r="U409" s="3" t="str">
        <f>IF(COUNTIF(U$363:U408,T409)=0,T409,"")</f>
        <v/>
      </c>
      <c r="V409" s="3" t="str">
        <f t="shared" si="243"/>
        <v>CHEST_ITEM_TYPE_T4_SHARD,CHEST_ITEM_TYPE_T1_PART,CHEST_ITEM_TYPE_T2_PART,CHEST_ITEM_TYPE_T3_PART</v>
      </c>
      <c r="W409" s="13" t="str">
        <f t="shared" si="244"/>
        <v/>
      </c>
      <c r="X409" s="3" t="str">
        <f t="shared" si="245"/>
        <v/>
      </c>
      <c r="Y409" s="3" t="str">
        <f t="shared" si="246"/>
        <v>20.6%,66.2%,11.8%,1.3%</v>
      </c>
    </row>
    <row r="410" spans="2:25" x14ac:dyDescent="0.3">
      <c r="B410" s="2">
        <f>数据源!K442</f>
        <v>9</v>
      </c>
      <c r="C410" s="2" t="str">
        <f>数据源!L442</f>
        <v>T3MP3</v>
      </c>
      <c r="D410" s="2" t="str">
        <f>数据源!M442</f>
        <v>部件</v>
      </c>
      <c r="E410" s="2">
        <f>数据源!N442</f>
        <v>387.6</v>
      </c>
      <c r="F410" s="2">
        <f>数据源!O442</f>
        <v>1</v>
      </c>
      <c r="G410" s="2">
        <f>数据源!P442</f>
        <v>5.5999999999999999E-3</v>
      </c>
      <c r="H410" s="2">
        <f>数据源!Q442</f>
        <v>7.2239422084623313E-4</v>
      </c>
      <c r="I410" s="2">
        <f>数据源!R442</f>
        <v>7</v>
      </c>
      <c r="J410" s="3">
        <f t="shared" si="266"/>
        <v>1</v>
      </c>
      <c r="K410" s="3">
        <f t="shared" si="267"/>
        <v>1</v>
      </c>
      <c r="L410" s="3" t="str">
        <f t="shared" si="259"/>
        <v>部件</v>
      </c>
      <c r="M410" s="3">
        <f t="shared" ca="1" si="260"/>
        <v>93103</v>
      </c>
      <c r="N410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</v>
      </c>
      <c r="O410" s="3" t="str">
        <f t="shared" si="262"/>
        <v>380,380,380,253,253,211,211,369,369,369,369,369,369,369,369,369,369,369,369,369,369,369,369,373,373,66,66,66,66,66,66,66,66,66,66,66,66,66,66,66,66,66,66,7,7,7,7,7</v>
      </c>
      <c r="P410" s="1" t="str">
        <f t="shared" si="26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0" s="3" t="str">
        <f>IF(D410="坦克碎片",VLOOKUP(C410,道具信息!$N$2:$O$291,2,FALSE)&amp;"碎片",VLOOKUP(C410,道具信息!$N$2:$O$291,2,FALSE))</f>
        <v>T3部件</v>
      </c>
      <c r="R410" s="3">
        <f t="shared" si="264"/>
        <v>126</v>
      </c>
      <c r="S410" s="11">
        <f t="shared" si="265"/>
        <v>1.2999999999999999E-2</v>
      </c>
      <c r="T410" s="3" t="str">
        <f>VLOOKUP(Q410,道具信息!$Q$3:$S$20,2,FALSE)</f>
        <v>CHEST_ITEM_TYPE_T3_PART</v>
      </c>
      <c r="U410" s="3" t="str">
        <f>IF(COUNTIF(U$363:U409,T410)=0,T410,"")</f>
        <v/>
      </c>
      <c r="V410" s="3" t="str">
        <f t="shared" si="243"/>
        <v>CHEST_ITEM_TYPE_T4_SHARD,CHEST_ITEM_TYPE_T1_PART,CHEST_ITEM_TYPE_T2_PART,CHEST_ITEM_TYPE_T3_PART</v>
      </c>
      <c r="W410" s="13" t="str">
        <f t="shared" si="244"/>
        <v/>
      </c>
      <c r="X410" s="3" t="str">
        <f t="shared" si="245"/>
        <v/>
      </c>
      <c r="Y410" s="3" t="str">
        <f t="shared" si="246"/>
        <v>20.6%,66.2%,11.8%,1.3%</v>
      </c>
    </row>
    <row r="411" spans="2:25" x14ac:dyDescent="0.3">
      <c r="B411" s="2">
        <f>数据源!K443</f>
        <v>9</v>
      </c>
      <c r="C411" s="2" t="str">
        <f>数据源!L443</f>
        <v>T3MP5</v>
      </c>
      <c r="D411" s="2" t="str">
        <f>数据源!M443</f>
        <v>部件</v>
      </c>
      <c r="E411" s="2">
        <f>数据源!N443</f>
        <v>387.6</v>
      </c>
      <c r="F411" s="2">
        <f>数据源!O443</f>
        <v>1</v>
      </c>
      <c r="G411" s="2">
        <f>数据源!P443</f>
        <v>5.5999999999999999E-3</v>
      </c>
      <c r="H411" s="2">
        <f>数据源!Q443</f>
        <v>7.2239422084623313E-4</v>
      </c>
      <c r="I411" s="2">
        <f>数据源!R443</f>
        <v>7</v>
      </c>
      <c r="J411" s="3">
        <f>ROUNDUP(IF(F411&gt;1,F411-ROUNDDOWN(SQRT(F411),0),F411),0)</f>
        <v>1</v>
      </c>
      <c r="K411" s="3">
        <f>F411*2-J411</f>
        <v>1</v>
      </c>
      <c r="L411" s="3" t="str">
        <f t="shared" si="259"/>
        <v>部件</v>
      </c>
      <c r="M411" s="3">
        <f t="shared" ca="1" si="260"/>
        <v>93105</v>
      </c>
      <c r="N411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411" s="3" t="str">
        <f t="shared" si="262"/>
        <v>380,380,380,253,253,211,211,369,369,369,369,369,369,369,369,369,369,369,369,369,369,369,369,373,373,66,66,66,66,66,66,66,66,66,66,66,66,66,66,66,66,66,66,7,7,7,7,7,7</v>
      </c>
      <c r="P411" s="1" t="str">
        <f t="shared" si="26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1" s="3" t="str">
        <f>IF(D411="坦克碎片",VLOOKUP(C411,道具信息!$N$2:$O$291,2,FALSE)&amp;"碎片",VLOOKUP(C411,道具信息!$N$2:$O$291,2,FALSE))</f>
        <v>T3部件</v>
      </c>
      <c r="R411" s="3">
        <f t="shared" si="264"/>
        <v>126</v>
      </c>
      <c r="S411" s="11">
        <f t="shared" si="265"/>
        <v>1.2999999999999999E-2</v>
      </c>
      <c r="T411" s="3" t="str">
        <f>VLOOKUP(Q411,道具信息!$Q$3:$S$20,2,FALSE)</f>
        <v>CHEST_ITEM_TYPE_T3_PART</v>
      </c>
      <c r="U411" s="3" t="str">
        <f>IF(COUNTIF(U$363:U410,T411)=0,T411,"")</f>
        <v/>
      </c>
      <c r="V411" s="3" t="str">
        <f t="shared" si="243"/>
        <v>CHEST_ITEM_TYPE_T4_SHARD,CHEST_ITEM_TYPE_T1_PART,CHEST_ITEM_TYPE_T2_PART,CHEST_ITEM_TYPE_T3_PART</v>
      </c>
      <c r="W411" s="13" t="str">
        <f t="shared" si="244"/>
        <v/>
      </c>
      <c r="X411" s="3" t="str">
        <f t="shared" si="245"/>
        <v/>
      </c>
      <c r="Y411" s="3" t="str">
        <f t="shared" si="246"/>
        <v>20.6%,66.2%,11.8%,1.3%</v>
      </c>
    </row>
    <row r="412" spans="2:25" x14ac:dyDescent="0.3">
      <c r="B412" s="2">
        <f>数据源!K444</f>
        <v>9</v>
      </c>
      <c r="C412" s="2" t="str">
        <f>数据源!L444</f>
        <v>T3HP1</v>
      </c>
      <c r="D412" s="2" t="str">
        <f>数据源!M444</f>
        <v>部件</v>
      </c>
      <c r="E412" s="2">
        <f>数据源!N444</f>
        <v>387.6</v>
      </c>
      <c r="F412" s="2">
        <f>数据源!O444</f>
        <v>1</v>
      </c>
      <c r="G412" s="2">
        <f>数据源!P444</f>
        <v>5.5999999999999999E-3</v>
      </c>
      <c r="H412" s="2">
        <f>数据源!Q444</f>
        <v>7.2239422084623313E-4</v>
      </c>
      <c r="I412" s="2">
        <f>数据源!R444</f>
        <v>7</v>
      </c>
      <c r="J412" s="3">
        <f t="shared" ref="J412:J422" si="268">ROUNDUP(IF(F412&gt;1,F412-ROUNDDOWN(SQRT(F412),0),F412),0)</f>
        <v>1</v>
      </c>
      <c r="K412" s="3">
        <f t="shared" ref="K412:K422" si="269">F412*2-J412</f>
        <v>1</v>
      </c>
      <c r="L412" s="3" t="str">
        <f t="shared" si="259"/>
        <v>部件</v>
      </c>
      <c r="M412" s="3">
        <f t="shared" ca="1" si="260"/>
        <v>93201</v>
      </c>
      <c r="N412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412" s="3" t="str">
        <f t="shared" si="262"/>
        <v>380,380,380,253,253,211,211,369,369,369,369,369,369,369,369,369,369,369,369,369,369,369,369,373,373,66,66,66,66,66,66,66,66,66,66,66,66,66,66,66,66,66,66,7,7,7,7,7,7,7</v>
      </c>
      <c r="P412" s="1" t="str">
        <f t="shared" si="26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2" s="3" t="str">
        <f>IF(D412="坦克碎片",VLOOKUP(C412,道具信息!$N$2:$O$291,2,FALSE)&amp;"碎片",VLOOKUP(C412,道具信息!$N$2:$O$291,2,FALSE))</f>
        <v>T3部件</v>
      </c>
      <c r="R412" s="3">
        <f t="shared" si="264"/>
        <v>126</v>
      </c>
      <c r="S412" s="11">
        <f t="shared" si="265"/>
        <v>1.2999999999999999E-2</v>
      </c>
      <c r="T412" s="3" t="str">
        <f>VLOOKUP(Q412,道具信息!$Q$3:$S$20,2,FALSE)</f>
        <v>CHEST_ITEM_TYPE_T3_PART</v>
      </c>
      <c r="U412" s="3" t="str">
        <f>IF(COUNTIF(U$363:U411,T412)=0,T412,"")</f>
        <v/>
      </c>
      <c r="V412" s="3" t="str">
        <f t="shared" si="243"/>
        <v>CHEST_ITEM_TYPE_T4_SHARD,CHEST_ITEM_TYPE_T1_PART,CHEST_ITEM_TYPE_T2_PART,CHEST_ITEM_TYPE_T3_PART</v>
      </c>
      <c r="W412" s="13" t="str">
        <f t="shared" si="244"/>
        <v/>
      </c>
      <c r="X412" s="3" t="str">
        <f t="shared" si="245"/>
        <v/>
      </c>
      <c r="Y412" s="3" t="str">
        <f t="shared" si="246"/>
        <v>20.6%,66.2%,11.8%,1.3%</v>
      </c>
    </row>
    <row r="413" spans="2:25" x14ac:dyDescent="0.3">
      <c r="B413" s="2">
        <f>数据源!K445</f>
        <v>9</v>
      </c>
      <c r="C413" s="2" t="str">
        <f>数据源!L445</f>
        <v>T3HP3</v>
      </c>
      <c r="D413" s="2" t="str">
        <f>数据源!M445</f>
        <v>部件</v>
      </c>
      <c r="E413" s="2">
        <f>数据源!N445</f>
        <v>387.6</v>
      </c>
      <c r="F413" s="2">
        <f>数据源!O445</f>
        <v>1</v>
      </c>
      <c r="G413" s="2">
        <f>数据源!P445</f>
        <v>5.5999999999999999E-3</v>
      </c>
      <c r="H413" s="2">
        <f>数据源!Q445</f>
        <v>7.2239422084623313E-4</v>
      </c>
      <c r="I413" s="2">
        <f>数据源!R445</f>
        <v>7</v>
      </c>
      <c r="J413" s="3">
        <f t="shared" si="268"/>
        <v>1</v>
      </c>
      <c r="K413" s="3">
        <f t="shared" si="269"/>
        <v>1</v>
      </c>
      <c r="L413" s="3" t="str">
        <f t="shared" si="259"/>
        <v>部件</v>
      </c>
      <c r="M413" s="3">
        <f t="shared" ca="1" si="260"/>
        <v>93203</v>
      </c>
      <c r="N413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413" s="3" t="str">
        <f t="shared" si="262"/>
        <v>380,380,380,253,253,211,211,369,369,369,369,369,369,369,369,369,369,369,369,369,369,369,369,373,373,66,66,66,66,66,66,66,66,66,66,66,66,66,66,66,66,66,66,7,7,7,7,7,7,7,7</v>
      </c>
      <c r="P413" s="1" t="str">
        <f t="shared" si="26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3" s="3" t="str">
        <f>IF(D413="坦克碎片",VLOOKUP(C413,道具信息!$N$2:$O$291,2,FALSE)&amp;"碎片",VLOOKUP(C413,道具信息!$N$2:$O$291,2,FALSE))</f>
        <v>T3部件</v>
      </c>
      <c r="R413" s="3">
        <f t="shared" si="264"/>
        <v>126</v>
      </c>
      <c r="S413" s="11">
        <f t="shared" si="265"/>
        <v>1.2999999999999999E-2</v>
      </c>
      <c r="T413" s="3" t="str">
        <f>VLOOKUP(Q413,道具信息!$Q$3:$S$20,2,FALSE)</f>
        <v>CHEST_ITEM_TYPE_T3_PART</v>
      </c>
      <c r="U413" s="3" t="str">
        <f>IF(COUNTIF(U$363:U412,T413)=0,T413,"")</f>
        <v/>
      </c>
      <c r="V413" s="3" t="str">
        <f t="shared" si="243"/>
        <v>CHEST_ITEM_TYPE_T4_SHARD,CHEST_ITEM_TYPE_T1_PART,CHEST_ITEM_TYPE_T2_PART,CHEST_ITEM_TYPE_T3_PART</v>
      </c>
      <c r="W413" s="13" t="str">
        <f t="shared" si="244"/>
        <v/>
      </c>
      <c r="X413" s="3" t="str">
        <f t="shared" si="245"/>
        <v/>
      </c>
      <c r="Y413" s="3" t="str">
        <f t="shared" si="246"/>
        <v>20.6%,66.2%,11.8%,1.3%</v>
      </c>
    </row>
    <row r="414" spans="2:25" x14ac:dyDescent="0.3">
      <c r="B414" s="2">
        <f>数据源!K446</f>
        <v>9</v>
      </c>
      <c r="C414" s="2" t="str">
        <f>数据源!L446</f>
        <v>T3HP5</v>
      </c>
      <c r="D414" s="2" t="str">
        <f>数据源!M446</f>
        <v>部件</v>
      </c>
      <c r="E414" s="2">
        <f>数据源!N446</f>
        <v>387.6</v>
      </c>
      <c r="F414" s="2">
        <f>数据源!O446</f>
        <v>1</v>
      </c>
      <c r="G414" s="2">
        <f>数据源!P446</f>
        <v>5.5999999999999999E-3</v>
      </c>
      <c r="H414" s="2">
        <f>数据源!Q446</f>
        <v>7.2239422084623313E-4</v>
      </c>
      <c r="I414" s="2">
        <f>数据源!R446</f>
        <v>7</v>
      </c>
      <c r="J414" s="3">
        <f t="shared" si="268"/>
        <v>1</v>
      </c>
      <c r="K414" s="3">
        <f t="shared" si="269"/>
        <v>1</v>
      </c>
      <c r="L414" s="3" t="str">
        <f t="shared" si="259"/>
        <v>部件</v>
      </c>
      <c r="M414" s="3">
        <f t="shared" ca="1" si="260"/>
        <v>93205</v>
      </c>
      <c r="N414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414" s="3" t="str">
        <f t="shared" si="262"/>
        <v>380,380,380,253,253,211,211,369,369,369,369,369,369,369,369,369,369,369,369,369,369,369,369,373,373,66,66,66,66,66,66,66,66,66,66,66,66,66,66,66,66,66,66,7,7,7,7,7,7,7,7,7</v>
      </c>
      <c r="P414" s="1" t="str">
        <f t="shared" si="26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4" s="3" t="str">
        <f>IF(D414="坦克碎片",VLOOKUP(C414,道具信息!$N$2:$O$291,2,FALSE)&amp;"碎片",VLOOKUP(C414,道具信息!$N$2:$O$291,2,FALSE))</f>
        <v>T3部件</v>
      </c>
      <c r="R414" s="3">
        <f t="shared" si="264"/>
        <v>126</v>
      </c>
      <c r="S414" s="11">
        <f t="shared" si="265"/>
        <v>1.2999999999999999E-2</v>
      </c>
      <c r="T414" s="3" t="str">
        <f>VLOOKUP(Q414,道具信息!$Q$3:$S$20,2,FALSE)</f>
        <v>CHEST_ITEM_TYPE_T3_PART</v>
      </c>
      <c r="U414" s="3" t="str">
        <f>IF(COUNTIF(U$363:U413,T414)=0,T414,"")</f>
        <v/>
      </c>
      <c r="V414" s="3" t="str">
        <f t="shared" si="243"/>
        <v>CHEST_ITEM_TYPE_T4_SHARD,CHEST_ITEM_TYPE_T1_PART,CHEST_ITEM_TYPE_T2_PART,CHEST_ITEM_TYPE_T3_PART</v>
      </c>
      <c r="W414" s="13" t="str">
        <f t="shared" si="244"/>
        <v/>
      </c>
      <c r="X414" s="3" t="str">
        <f t="shared" si="245"/>
        <v/>
      </c>
      <c r="Y414" s="3" t="str">
        <f t="shared" si="246"/>
        <v>20.6%,66.2%,11.8%,1.3%</v>
      </c>
    </row>
    <row r="415" spans="2:25" x14ac:dyDescent="0.3">
      <c r="B415" s="2">
        <f>数据源!K447</f>
        <v>9</v>
      </c>
      <c r="C415" s="2" t="str">
        <f>数据源!L447</f>
        <v>T3LP2</v>
      </c>
      <c r="D415" s="2" t="str">
        <f>数据源!M447</f>
        <v>部件</v>
      </c>
      <c r="E415" s="2">
        <f>数据源!N447</f>
        <v>387.6</v>
      </c>
      <c r="F415" s="2">
        <f>数据源!O447</f>
        <v>1</v>
      </c>
      <c r="G415" s="2">
        <f>数据源!P447</f>
        <v>5.5999999999999999E-3</v>
      </c>
      <c r="H415" s="2">
        <f>数据源!Q447</f>
        <v>7.2239422084623313E-4</v>
      </c>
      <c r="I415" s="2">
        <f>数据源!R447</f>
        <v>7</v>
      </c>
      <c r="J415" s="3">
        <f t="shared" si="268"/>
        <v>1</v>
      </c>
      <c r="K415" s="3">
        <f t="shared" si="269"/>
        <v>1</v>
      </c>
      <c r="L415" s="3" t="str">
        <f t="shared" si="259"/>
        <v>部件</v>
      </c>
      <c r="M415" s="3">
        <f t="shared" ca="1" si="260"/>
        <v>93002</v>
      </c>
      <c r="N415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415" s="3" t="str">
        <f t="shared" si="262"/>
        <v>380,380,380,253,253,211,211,369,369,369,369,369,369,369,369,369,369,369,369,369,369,369,369,373,373,66,66,66,66,66,66,66,66,66,66,66,66,66,66,66,66,66,66,7,7,7,7,7,7,7,7,7,7</v>
      </c>
      <c r="P415" s="1" t="str">
        <f t="shared" si="26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5" s="3" t="str">
        <f>IF(D415="坦克碎片",VLOOKUP(C415,道具信息!$N$2:$O$291,2,FALSE)&amp;"碎片",VLOOKUP(C415,道具信息!$N$2:$O$291,2,FALSE))</f>
        <v>T3部件</v>
      </c>
      <c r="R415" s="3">
        <f t="shared" si="264"/>
        <v>126</v>
      </c>
      <c r="S415" s="11">
        <f t="shared" si="265"/>
        <v>1.2999999999999999E-2</v>
      </c>
      <c r="T415" s="3" t="str">
        <f>VLOOKUP(Q415,道具信息!$Q$3:$S$20,2,FALSE)</f>
        <v>CHEST_ITEM_TYPE_T3_PART</v>
      </c>
      <c r="U415" s="3" t="str">
        <f>IF(COUNTIF(U$363:U414,T415)=0,T415,"")</f>
        <v/>
      </c>
      <c r="V415" s="3" t="str">
        <f t="shared" si="243"/>
        <v>CHEST_ITEM_TYPE_T4_SHARD,CHEST_ITEM_TYPE_T1_PART,CHEST_ITEM_TYPE_T2_PART,CHEST_ITEM_TYPE_T3_PART</v>
      </c>
      <c r="W415" s="13" t="str">
        <f t="shared" si="244"/>
        <v/>
      </c>
      <c r="X415" s="3" t="str">
        <f t="shared" si="245"/>
        <v/>
      </c>
      <c r="Y415" s="3" t="str">
        <f t="shared" si="246"/>
        <v>20.6%,66.2%,11.8%,1.3%</v>
      </c>
    </row>
    <row r="416" spans="2:25" x14ac:dyDescent="0.3">
      <c r="B416" s="2">
        <f>数据源!K448</f>
        <v>9</v>
      </c>
      <c r="C416" s="2" t="str">
        <f>数据源!L448</f>
        <v>T3LP4</v>
      </c>
      <c r="D416" s="2" t="str">
        <f>数据源!M448</f>
        <v>部件</v>
      </c>
      <c r="E416" s="2">
        <f>数据源!N448</f>
        <v>387.6</v>
      </c>
      <c r="F416" s="2">
        <f>数据源!O448</f>
        <v>1</v>
      </c>
      <c r="G416" s="2">
        <f>数据源!P448</f>
        <v>5.4999999999999997E-3</v>
      </c>
      <c r="H416" s="2">
        <f>数据源!Q448</f>
        <v>7.0949432404540755E-4</v>
      </c>
      <c r="I416" s="2">
        <f>数据源!R448</f>
        <v>7</v>
      </c>
      <c r="J416" s="3">
        <f t="shared" si="268"/>
        <v>1</v>
      </c>
      <c r="K416" s="3">
        <f t="shared" si="269"/>
        <v>1</v>
      </c>
      <c r="L416" s="3" t="str">
        <f t="shared" si="259"/>
        <v>部件</v>
      </c>
      <c r="M416" s="3">
        <f t="shared" ca="1" si="260"/>
        <v>93004</v>
      </c>
      <c r="N416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416" s="3" t="str">
        <f t="shared" si="262"/>
        <v>380,380,380,253,253,211,211,369,369,369,369,369,369,369,369,369,369,369,369,369,369,369,369,373,373,66,66,66,66,66,66,66,66,66,66,66,66,66,66,66,66,66,66,7,7,7,7,7,7,7,7,7,7,7</v>
      </c>
      <c r="P416" s="1" t="str">
        <f t="shared" si="26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6" s="3" t="str">
        <f>IF(D416="坦克碎片",VLOOKUP(C416,道具信息!$N$2:$O$291,2,FALSE)&amp;"碎片",VLOOKUP(C416,道具信息!$N$2:$O$291,2,FALSE))</f>
        <v>T3部件</v>
      </c>
      <c r="R416" s="3">
        <f t="shared" si="264"/>
        <v>126</v>
      </c>
      <c r="S416" s="11">
        <f t="shared" si="265"/>
        <v>1.2999999999999999E-2</v>
      </c>
      <c r="T416" s="3" t="str">
        <f>VLOOKUP(Q416,道具信息!$Q$3:$S$20,2,FALSE)</f>
        <v>CHEST_ITEM_TYPE_T3_PART</v>
      </c>
      <c r="U416" s="3" t="str">
        <f>IF(COUNTIF(U$363:U415,T416)=0,T416,"")</f>
        <v/>
      </c>
      <c r="V416" s="3" t="str">
        <f t="shared" si="243"/>
        <v>CHEST_ITEM_TYPE_T4_SHARD,CHEST_ITEM_TYPE_T1_PART,CHEST_ITEM_TYPE_T2_PART,CHEST_ITEM_TYPE_T3_PART</v>
      </c>
      <c r="W416" s="13" t="str">
        <f t="shared" si="244"/>
        <v/>
      </c>
      <c r="X416" s="3" t="str">
        <f t="shared" si="245"/>
        <v/>
      </c>
      <c r="Y416" s="3" t="str">
        <f t="shared" si="246"/>
        <v>20.6%,66.2%,11.8%,1.3%</v>
      </c>
    </row>
    <row r="417" spans="2:25" x14ac:dyDescent="0.3">
      <c r="B417" s="2">
        <f>数据源!K449</f>
        <v>9</v>
      </c>
      <c r="C417" s="2" t="str">
        <f>数据源!L449</f>
        <v>T3LP6</v>
      </c>
      <c r="D417" s="2" t="str">
        <f>数据源!M449</f>
        <v>部件</v>
      </c>
      <c r="E417" s="2">
        <f>数据源!N449</f>
        <v>387.6</v>
      </c>
      <c r="F417" s="2">
        <f>数据源!O449</f>
        <v>1</v>
      </c>
      <c r="G417" s="2">
        <f>数据源!P449</f>
        <v>5.4999999999999997E-3</v>
      </c>
      <c r="H417" s="2">
        <f>数据源!Q449</f>
        <v>7.0949432404540755E-4</v>
      </c>
      <c r="I417" s="2">
        <f>数据源!R449</f>
        <v>7</v>
      </c>
      <c r="J417" s="3">
        <f t="shared" si="268"/>
        <v>1</v>
      </c>
      <c r="K417" s="3">
        <f t="shared" si="269"/>
        <v>1</v>
      </c>
      <c r="L417" s="3" t="str">
        <f t="shared" si="259"/>
        <v>部件</v>
      </c>
      <c r="M417" s="3">
        <f t="shared" ca="1" si="260"/>
        <v>93006</v>
      </c>
      <c r="N417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417" s="3" t="str">
        <f t="shared" si="262"/>
        <v>380,380,380,253,253,211,211,369,369,369,369,369,369,369,369,369,369,369,369,369,369,369,369,373,373,66,66,66,66,66,66,66,66,66,66,66,66,66,66,66,66,66,66,7,7,7,7,7,7,7,7,7,7,7,7</v>
      </c>
      <c r="P417" s="1" t="str">
        <f t="shared" si="26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7" s="3" t="str">
        <f>IF(D417="坦克碎片",VLOOKUP(C417,道具信息!$N$2:$O$291,2,FALSE)&amp;"碎片",VLOOKUP(C417,道具信息!$N$2:$O$291,2,FALSE))</f>
        <v>T3部件</v>
      </c>
      <c r="R417" s="3">
        <f t="shared" si="264"/>
        <v>126</v>
      </c>
      <c r="S417" s="11">
        <f t="shared" si="265"/>
        <v>1.2999999999999999E-2</v>
      </c>
      <c r="T417" s="3" t="str">
        <f>VLOOKUP(Q417,道具信息!$Q$3:$S$20,2,FALSE)</f>
        <v>CHEST_ITEM_TYPE_T3_PART</v>
      </c>
      <c r="U417" s="3" t="str">
        <f>IF(COUNTIF(U$363:U416,T417)=0,T417,"")</f>
        <v/>
      </c>
      <c r="V417" s="3" t="str">
        <f t="shared" si="243"/>
        <v>CHEST_ITEM_TYPE_T4_SHARD,CHEST_ITEM_TYPE_T1_PART,CHEST_ITEM_TYPE_T2_PART,CHEST_ITEM_TYPE_T3_PART</v>
      </c>
      <c r="W417" s="13" t="str">
        <f t="shared" si="244"/>
        <v/>
      </c>
      <c r="X417" s="3" t="str">
        <f t="shared" si="245"/>
        <v/>
      </c>
      <c r="Y417" s="3" t="str">
        <f t="shared" si="246"/>
        <v>20.6%,66.2%,11.8%,1.3%</v>
      </c>
    </row>
    <row r="418" spans="2:25" x14ac:dyDescent="0.3">
      <c r="B418" s="2">
        <f>数据源!K450</f>
        <v>9</v>
      </c>
      <c r="C418" s="2" t="str">
        <f>数据源!L450</f>
        <v>T3MP2</v>
      </c>
      <c r="D418" s="2" t="str">
        <f>数据源!M450</f>
        <v>部件</v>
      </c>
      <c r="E418" s="2">
        <f>数据源!N450</f>
        <v>387.6</v>
      </c>
      <c r="F418" s="2">
        <f>数据源!O450</f>
        <v>1</v>
      </c>
      <c r="G418" s="2">
        <f>数据源!P450</f>
        <v>5.4999999999999997E-3</v>
      </c>
      <c r="H418" s="2">
        <f>数据源!Q450</f>
        <v>7.0949432404540755E-4</v>
      </c>
      <c r="I418" s="2">
        <f>数据源!R450</f>
        <v>7</v>
      </c>
      <c r="J418" s="3">
        <f t="shared" si="268"/>
        <v>1</v>
      </c>
      <c r="K418" s="3">
        <f t="shared" si="269"/>
        <v>1</v>
      </c>
      <c r="L418" s="3" t="str">
        <f t="shared" si="259"/>
        <v>部件</v>
      </c>
      <c r="M418" s="3">
        <f t="shared" ca="1" si="260"/>
        <v>93102</v>
      </c>
      <c r="N418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418" s="3" t="str">
        <f t="shared" si="262"/>
        <v>380,380,380,253,253,211,211,369,369,369,369,369,369,369,369,369,369,369,369,369,369,369,369,373,373,66,66,66,66,66,66,66,66,66,66,66,66,66,66,66,66,66,66,7,7,7,7,7,7,7,7,7,7,7,7,7</v>
      </c>
      <c r="P418" s="1" t="str">
        <f t="shared" si="26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8" s="3" t="str">
        <f>IF(D418="坦克碎片",VLOOKUP(C418,道具信息!$N$2:$O$291,2,FALSE)&amp;"碎片",VLOOKUP(C418,道具信息!$N$2:$O$291,2,FALSE))</f>
        <v>T3部件</v>
      </c>
      <c r="R418" s="3">
        <f t="shared" si="264"/>
        <v>126</v>
      </c>
      <c r="S418" s="11">
        <f t="shared" si="265"/>
        <v>1.2999999999999999E-2</v>
      </c>
      <c r="T418" s="3" t="str">
        <f>VLOOKUP(Q418,道具信息!$Q$3:$S$20,2,FALSE)</f>
        <v>CHEST_ITEM_TYPE_T3_PART</v>
      </c>
      <c r="U418" s="3" t="str">
        <f>IF(COUNTIF(U$363:U417,T418)=0,T418,"")</f>
        <v/>
      </c>
      <c r="V418" s="3" t="str">
        <f t="shared" si="243"/>
        <v>CHEST_ITEM_TYPE_T4_SHARD,CHEST_ITEM_TYPE_T1_PART,CHEST_ITEM_TYPE_T2_PART,CHEST_ITEM_TYPE_T3_PART</v>
      </c>
      <c r="W418" s="13" t="str">
        <f t="shared" si="244"/>
        <v/>
      </c>
      <c r="X418" s="3" t="str">
        <f t="shared" si="245"/>
        <v/>
      </c>
      <c r="Y418" s="3" t="str">
        <f t="shared" si="246"/>
        <v>20.6%,66.2%,11.8%,1.3%</v>
      </c>
    </row>
    <row r="419" spans="2:25" x14ac:dyDescent="0.3">
      <c r="B419" s="2">
        <f>数据源!K451</f>
        <v>9</v>
      </c>
      <c r="C419" s="2" t="str">
        <f>数据源!L451</f>
        <v>T3MP4</v>
      </c>
      <c r="D419" s="2" t="str">
        <f>数据源!M451</f>
        <v>部件</v>
      </c>
      <c r="E419" s="2">
        <f>数据源!N451</f>
        <v>387.6</v>
      </c>
      <c r="F419" s="2">
        <f>数据源!O451</f>
        <v>1</v>
      </c>
      <c r="G419" s="2">
        <f>数据源!P451</f>
        <v>5.4999999999999997E-3</v>
      </c>
      <c r="H419" s="2">
        <f>数据源!Q451</f>
        <v>7.0949432404540755E-4</v>
      </c>
      <c r="I419" s="2">
        <f>数据源!R451</f>
        <v>7</v>
      </c>
      <c r="J419" s="3">
        <f t="shared" si="268"/>
        <v>1</v>
      </c>
      <c r="K419" s="3">
        <f t="shared" si="269"/>
        <v>1</v>
      </c>
      <c r="L419" s="3" t="str">
        <f t="shared" si="259"/>
        <v>部件</v>
      </c>
      <c r="M419" s="3">
        <f t="shared" ca="1" si="260"/>
        <v>93104</v>
      </c>
      <c r="N419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419" s="3" t="str">
        <f t="shared" si="262"/>
        <v>380,380,380,253,253,211,211,369,369,369,369,369,369,369,369,369,369,369,369,369,369,369,369,373,373,66,66,66,66,66,66,66,66,66,66,66,66,66,66,66,66,66,66,7,7,7,7,7,7,7,7,7,7,7,7,7,7</v>
      </c>
      <c r="P419" s="1" t="str">
        <f t="shared" si="26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9" s="3" t="str">
        <f>IF(D419="坦克碎片",VLOOKUP(C419,道具信息!$N$2:$O$291,2,FALSE)&amp;"碎片",VLOOKUP(C419,道具信息!$N$2:$O$291,2,FALSE))</f>
        <v>T3部件</v>
      </c>
      <c r="R419" s="3">
        <f t="shared" si="264"/>
        <v>126</v>
      </c>
      <c r="S419" s="11">
        <f t="shared" si="265"/>
        <v>1.2999999999999999E-2</v>
      </c>
      <c r="T419" s="3" t="str">
        <f>VLOOKUP(Q419,道具信息!$Q$3:$S$20,2,FALSE)</f>
        <v>CHEST_ITEM_TYPE_T3_PART</v>
      </c>
      <c r="U419" s="3" t="str">
        <f>IF(COUNTIF(U$363:U418,T419)=0,T419,"")</f>
        <v/>
      </c>
      <c r="V419" s="3" t="str">
        <f t="shared" si="243"/>
        <v>CHEST_ITEM_TYPE_T4_SHARD,CHEST_ITEM_TYPE_T1_PART,CHEST_ITEM_TYPE_T2_PART,CHEST_ITEM_TYPE_T3_PART</v>
      </c>
      <c r="W419" s="13" t="str">
        <f t="shared" si="244"/>
        <v/>
      </c>
      <c r="X419" s="3" t="str">
        <f t="shared" si="245"/>
        <v/>
      </c>
      <c r="Y419" s="3" t="str">
        <f t="shared" si="246"/>
        <v>20.6%,66.2%,11.8%,1.3%</v>
      </c>
    </row>
    <row r="420" spans="2:25" x14ac:dyDescent="0.3">
      <c r="B420" s="2">
        <f>数据源!K452</f>
        <v>9</v>
      </c>
      <c r="C420" s="2" t="str">
        <f>数据源!L452</f>
        <v>T3MP6</v>
      </c>
      <c r="D420" s="2" t="str">
        <f>数据源!M452</f>
        <v>部件</v>
      </c>
      <c r="E420" s="2">
        <f>数据源!N452</f>
        <v>387.6</v>
      </c>
      <c r="F420" s="2">
        <f>数据源!O452</f>
        <v>1</v>
      </c>
      <c r="G420" s="2">
        <f>数据源!P452</f>
        <v>5.4999999999999997E-3</v>
      </c>
      <c r="H420" s="2">
        <f>数据源!Q452</f>
        <v>7.0949432404540755E-4</v>
      </c>
      <c r="I420" s="2">
        <f>数据源!R452</f>
        <v>7</v>
      </c>
      <c r="J420" s="3">
        <f t="shared" si="268"/>
        <v>1</v>
      </c>
      <c r="K420" s="3">
        <f t="shared" si="269"/>
        <v>1</v>
      </c>
      <c r="L420" s="3" t="str">
        <f t="shared" si="259"/>
        <v>部件</v>
      </c>
      <c r="M420" s="3">
        <f t="shared" ca="1" si="260"/>
        <v>93106</v>
      </c>
      <c r="N420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420" s="3" t="str">
        <f t="shared" si="262"/>
        <v>380,380,380,253,253,211,211,369,369,369,369,369,369,369,369,369,369,369,369,369,369,369,369,373,373,66,66,66,66,66,66,66,66,66,66,66,66,66,66,66,66,66,66,7,7,7,7,7,7,7,7,7,7,7,7,7,7,7</v>
      </c>
      <c r="P420" s="1" t="str">
        <f t="shared" si="26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0" s="3" t="str">
        <f>IF(D420="坦克碎片",VLOOKUP(C420,道具信息!$N$2:$O$291,2,FALSE)&amp;"碎片",VLOOKUP(C420,道具信息!$N$2:$O$291,2,FALSE))</f>
        <v>T3部件</v>
      </c>
      <c r="R420" s="3">
        <f t="shared" si="264"/>
        <v>126</v>
      </c>
      <c r="S420" s="11">
        <f t="shared" si="265"/>
        <v>1.2999999999999999E-2</v>
      </c>
      <c r="T420" s="3" t="str">
        <f>VLOOKUP(Q420,道具信息!$Q$3:$S$20,2,FALSE)</f>
        <v>CHEST_ITEM_TYPE_T3_PART</v>
      </c>
      <c r="U420" s="3" t="str">
        <f>IF(COUNTIF(U$363:U419,T420)=0,T420,"")</f>
        <v/>
      </c>
      <c r="V420" s="3" t="str">
        <f t="shared" si="243"/>
        <v>CHEST_ITEM_TYPE_T4_SHARD,CHEST_ITEM_TYPE_T1_PART,CHEST_ITEM_TYPE_T2_PART,CHEST_ITEM_TYPE_T3_PART</v>
      </c>
      <c r="W420" s="13" t="str">
        <f t="shared" si="244"/>
        <v/>
      </c>
      <c r="X420" s="3" t="str">
        <f t="shared" si="245"/>
        <v/>
      </c>
      <c r="Y420" s="3" t="str">
        <f t="shared" si="246"/>
        <v>20.6%,66.2%,11.8%,1.3%</v>
      </c>
    </row>
    <row r="421" spans="2:25" x14ac:dyDescent="0.3">
      <c r="B421" s="2">
        <f>数据源!K453</f>
        <v>9</v>
      </c>
      <c r="C421" s="2" t="str">
        <f>数据源!L453</f>
        <v>T3HP2</v>
      </c>
      <c r="D421" s="2" t="str">
        <f>数据源!M453</f>
        <v>部件</v>
      </c>
      <c r="E421" s="2">
        <f>数据源!N453</f>
        <v>387.6</v>
      </c>
      <c r="F421" s="2">
        <f>数据源!O453</f>
        <v>1</v>
      </c>
      <c r="G421" s="2">
        <f>数据源!P453</f>
        <v>5.4999999999999997E-3</v>
      </c>
      <c r="H421" s="2">
        <f>数据源!Q453</f>
        <v>7.0949432404540755E-4</v>
      </c>
      <c r="I421" s="2">
        <f>数据源!R453</f>
        <v>7</v>
      </c>
      <c r="J421" s="3">
        <f t="shared" si="268"/>
        <v>1</v>
      </c>
      <c r="K421" s="3">
        <f t="shared" si="269"/>
        <v>1</v>
      </c>
      <c r="L421" s="3" t="str">
        <f t="shared" si="259"/>
        <v>部件</v>
      </c>
      <c r="M421" s="3">
        <f t="shared" ca="1" si="260"/>
        <v>93202</v>
      </c>
      <c r="N421" s="3" t="str">
        <f t="shared" ca="1" si="261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421" s="3" t="str">
        <f t="shared" si="262"/>
        <v>380,380,380,253,253,211,211,369,369,369,369,369,369,369,369,369,369,369,369,369,369,369,369,373,373,66,66,66,66,66,66,66,66,66,66,66,66,66,66,66,66,66,66,7,7,7,7,7,7,7,7,7,7,7,7,7,7,7,7</v>
      </c>
      <c r="P421" s="1" t="str">
        <f t="shared" si="26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1" s="3" t="str">
        <f>IF(D421="坦克碎片",VLOOKUP(C421,道具信息!$N$2:$O$291,2,FALSE)&amp;"碎片",VLOOKUP(C421,道具信息!$N$2:$O$291,2,FALSE))</f>
        <v>T3部件</v>
      </c>
      <c r="R421" s="3">
        <f t="shared" si="264"/>
        <v>126</v>
      </c>
      <c r="S421" s="11">
        <f t="shared" si="265"/>
        <v>1.2999999999999999E-2</v>
      </c>
      <c r="T421" s="3" t="str">
        <f>VLOOKUP(Q421,道具信息!$Q$3:$S$20,2,FALSE)</f>
        <v>CHEST_ITEM_TYPE_T3_PART</v>
      </c>
      <c r="U421" s="3" t="str">
        <f>IF(COUNTIF(U$363:U420,T421)=0,T421,"")</f>
        <v/>
      </c>
      <c r="V421" s="3" t="str">
        <f t="shared" si="243"/>
        <v>CHEST_ITEM_TYPE_T4_SHARD,CHEST_ITEM_TYPE_T1_PART,CHEST_ITEM_TYPE_T2_PART,CHEST_ITEM_TYPE_T3_PART</v>
      </c>
      <c r="W421" s="13" t="str">
        <f t="shared" si="244"/>
        <v/>
      </c>
      <c r="X421" s="3" t="str">
        <f t="shared" si="245"/>
        <v/>
      </c>
      <c r="Y421" s="3" t="str">
        <f t="shared" si="246"/>
        <v>20.6%,66.2%,11.8%,1.3%</v>
      </c>
    </row>
    <row r="422" spans="2:25" x14ac:dyDescent="0.3">
      <c r="B422" s="2">
        <f>数据源!K454</f>
        <v>9</v>
      </c>
      <c r="C422" s="2" t="str">
        <f>数据源!L454</f>
        <v>T3HP4</v>
      </c>
      <c r="D422" s="2" t="str">
        <f>数据源!M454</f>
        <v>部件</v>
      </c>
      <c r="E422" s="2">
        <f>数据源!N454</f>
        <v>387.6</v>
      </c>
      <c r="F422" s="2">
        <f>数据源!O454</f>
        <v>1</v>
      </c>
      <c r="G422" s="2">
        <f>数据源!P454</f>
        <v>5.4999999999999997E-3</v>
      </c>
      <c r="H422" s="2">
        <f>数据源!Q454</f>
        <v>7.0949432404540755E-4</v>
      </c>
      <c r="I422" s="2">
        <f>数据源!R454</f>
        <v>7</v>
      </c>
      <c r="J422" s="3">
        <f t="shared" si="268"/>
        <v>1</v>
      </c>
      <c r="K422" s="3">
        <f t="shared" si="269"/>
        <v>1</v>
      </c>
      <c r="L422" s="3" t="str">
        <f t="shared" ref="L422:L432" si="270">RIGHT(D422,2)</f>
        <v>部件</v>
      </c>
      <c r="M422" s="3">
        <f t="shared" ref="M422:M432" ca="1" si="271">IF(OR(L422="坦克",L422="碎片"),VLOOKUP(C422,INDIRECT("坦克ID"),MATCH(L422&amp;"ID",INDIRECT("坦克标头"),0),FALSE),VLOOKUP(C422,INDIRECT(L422&amp;"ID"),2,FALSE))</f>
        <v>93204</v>
      </c>
      <c r="N422" s="3" t="str">
        <f t="shared" ref="N422:N432" ca="1" si="272">N421&amp;","&amp;M422</f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422" s="3" t="str">
        <f t="shared" ref="O422:O432" si="273">O421&amp;","&amp;I422</f>
        <v>380,380,380,253,253,211,211,369,369,369,369,369,369,369,369,369,369,369,369,369,369,369,369,373,373,66,66,66,66,66,66,66,66,66,66,66,66,66,66,66,66,66,66,7,7,7,7,7,7,7,7,7,7,7,7,7,7,7,7,7</v>
      </c>
      <c r="P422" s="1" t="str">
        <f t="shared" ref="P422:P432" si="274">P421&amp;","&amp;"("&amp;J422&amp;","&amp;K422&amp;")"</f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2" s="3" t="str">
        <f>IF(D422="坦克碎片",VLOOKUP(C422,道具信息!$N$2:$O$291,2,FALSE)&amp;"碎片",VLOOKUP(C422,道具信息!$N$2:$O$291,2,FALSE))</f>
        <v>T3部件</v>
      </c>
      <c r="R422" s="3">
        <f t="shared" si="264"/>
        <v>126</v>
      </c>
      <c r="S422" s="11">
        <f t="shared" si="265"/>
        <v>1.2999999999999999E-2</v>
      </c>
      <c r="T422" s="3" t="str">
        <f>VLOOKUP(Q422,道具信息!$Q$3:$S$20,2,FALSE)</f>
        <v>CHEST_ITEM_TYPE_T3_PART</v>
      </c>
      <c r="U422" s="3" t="str">
        <f>IF(COUNTIF(U$363:U421,T422)=0,T422,"")</f>
        <v/>
      </c>
      <c r="V422" s="3" t="str">
        <f t="shared" si="243"/>
        <v>CHEST_ITEM_TYPE_T4_SHARD,CHEST_ITEM_TYPE_T1_PART,CHEST_ITEM_TYPE_T2_PART,CHEST_ITEM_TYPE_T3_PART</v>
      </c>
      <c r="W422" s="13" t="str">
        <f t="shared" si="244"/>
        <v/>
      </c>
      <c r="X422" s="3" t="str">
        <f t="shared" si="245"/>
        <v/>
      </c>
      <c r="Y422" s="3" t="str">
        <f t="shared" si="246"/>
        <v>20.6%,66.2%,11.8%,1.3%</v>
      </c>
    </row>
    <row r="423" spans="2:25" x14ac:dyDescent="0.3">
      <c r="B423" s="2">
        <f>数据源!K455</f>
        <v>9</v>
      </c>
      <c r="C423" s="2" t="str">
        <f>数据源!L455</f>
        <v>T3HP6</v>
      </c>
      <c r="D423" s="2" t="str">
        <f>数据源!M455</f>
        <v>部件</v>
      </c>
      <c r="E423" s="2">
        <f>数据源!N455</f>
        <v>387.6</v>
      </c>
      <c r="F423" s="2">
        <f>数据源!O455</f>
        <v>1</v>
      </c>
      <c r="G423" s="2">
        <f>数据源!P455</f>
        <v>5.4999999999999997E-3</v>
      </c>
      <c r="H423" s="2">
        <f>数据源!Q455</f>
        <v>7.0949432404540755E-4</v>
      </c>
      <c r="I423" s="2">
        <f>数据源!R455</f>
        <v>7</v>
      </c>
      <c r="J423" s="3">
        <f>ROUNDUP(IF(F423&gt;1,F423-ROUNDDOWN(SQRT(F423),0),F423),0)</f>
        <v>1</v>
      </c>
      <c r="K423" s="3">
        <f>F423*2-J423</f>
        <v>1</v>
      </c>
      <c r="L423" s="3" t="str">
        <f t="shared" si="270"/>
        <v>部件</v>
      </c>
      <c r="M423" s="3">
        <f t="shared" ca="1" si="271"/>
        <v>93206</v>
      </c>
      <c r="N423" s="3" t="str">
        <f t="shared" ca="1" si="27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423" s="3" t="str">
        <f t="shared" si="273"/>
        <v>380,380,380,253,253,211,211,369,369,369,369,369,369,369,369,369,369,369,369,369,369,369,369,373,373,66,66,66,66,66,66,66,66,66,66,66,66,66,66,66,66,66,66,7,7,7,7,7,7,7,7,7,7,7,7,7,7,7,7,7,7</v>
      </c>
      <c r="P423" s="1" t="str">
        <f t="shared" si="274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3" s="3" t="str">
        <f>IF(D423="坦克碎片",VLOOKUP(C423,道具信息!$N$2:$O$291,2,FALSE)&amp;"碎片",VLOOKUP(C423,道具信息!$N$2:$O$291,2,FALSE))</f>
        <v>T3部件</v>
      </c>
      <c r="R423" s="3">
        <f t="shared" si="264"/>
        <v>126</v>
      </c>
      <c r="S423" s="11">
        <f t="shared" si="265"/>
        <v>1.2999999999999999E-2</v>
      </c>
      <c r="T423" s="3" t="str">
        <f>VLOOKUP(Q423,道具信息!$Q$3:$S$20,2,FALSE)</f>
        <v>CHEST_ITEM_TYPE_T3_PART</v>
      </c>
      <c r="U423" s="3" t="str">
        <f>IF(COUNTIF(U$363:U422,T423)=0,T423,"")</f>
        <v/>
      </c>
      <c r="V423" s="3" t="str">
        <f t="shared" si="243"/>
        <v>CHEST_ITEM_TYPE_T4_SHARD,CHEST_ITEM_TYPE_T1_PART,CHEST_ITEM_TYPE_T2_PART,CHEST_ITEM_TYPE_T3_PART</v>
      </c>
      <c r="W423" s="13" t="str">
        <f t="shared" si="244"/>
        <v/>
      </c>
      <c r="X423" s="3" t="str">
        <f t="shared" si="245"/>
        <v/>
      </c>
      <c r="Y423" s="3" t="str">
        <f t="shared" si="246"/>
        <v>20.6%,66.2%,11.8%,1.3%</v>
      </c>
    </row>
    <row r="424" spans="2:25" x14ac:dyDescent="0.3">
      <c r="B424" s="2">
        <f>数据源!K456</f>
        <v>9</v>
      </c>
      <c r="C424" s="2" t="str">
        <f>数据源!L456</f>
        <v>T4LP1</v>
      </c>
      <c r="D424" s="2" t="str">
        <f>数据源!M456</f>
        <v>部件</v>
      </c>
      <c r="E424" s="2">
        <f>数据源!N456</f>
        <v>2325</v>
      </c>
      <c r="F424" s="2">
        <f>数据源!O456</f>
        <v>1</v>
      </c>
      <c r="G424" s="2">
        <f>数据源!P456</f>
        <v>7.0000000000000001E-3</v>
      </c>
      <c r="H424" s="2">
        <f>数据源!Q456</f>
        <v>1.5053763440860216E-4</v>
      </c>
      <c r="I424" s="2">
        <f>数据源!R456</f>
        <v>2</v>
      </c>
      <c r="J424" s="3">
        <f t="shared" ref="J424:J428" si="275">ROUNDUP(IF(F424&gt;1,F424-ROUNDDOWN(SQRT(F424),0),F424),0)</f>
        <v>1</v>
      </c>
      <c r="K424" s="3">
        <f t="shared" ref="K424:K428" si="276">F424*2-J424</f>
        <v>1</v>
      </c>
      <c r="L424" s="3" t="str">
        <f t="shared" si="270"/>
        <v>部件</v>
      </c>
      <c r="M424" s="3">
        <f t="shared" ca="1" si="271"/>
        <v>94001</v>
      </c>
      <c r="N424" s="3" t="str">
        <f t="shared" ca="1" si="27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</v>
      </c>
      <c r="O424" s="3" t="str">
        <f t="shared" si="273"/>
        <v>380,380,380,253,253,211,211,369,369,369,369,369,369,369,369,369,369,369,369,369,369,369,369,373,373,66,66,66,66,66,66,66,66,66,66,66,66,66,66,66,66,66,66,7,7,7,7,7,7,7,7,7,7,7,7,7,7,7,7,7,7,2</v>
      </c>
      <c r="P424" s="1" t="str">
        <f t="shared" si="274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4" s="3" t="str">
        <f>IF(D424="坦克碎片",VLOOKUP(C424,道具信息!$N$2:$O$291,2,FALSE)&amp;"碎片",VLOOKUP(C424,道具信息!$N$2:$O$291,2,FALSE))</f>
        <v>T4部件</v>
      </c>
      <c r="R424" s="3">
        <f t="shared" si="264"/>
        <v>18</v>
      </c>
      <c r="S424" s="11">
        <f t="shared" si="265"/>
        <v>2E-3</v>
      </c>
      <c r="T424" s="3" t="str">
        <f>VLOOKUP(Q424,道具信息!$Q$3:$S$20,2,FALSE)</f>
        <v>CHEST_ITEM_TYPE_T4_PART</v>
      </c>
      <c r="U424" s="3" t="str">
        <f>IF(COUNTIF(U$363:U423,T424)=0,T424,"")</f>
        <v>CHEST_ITEM_TYPE_T4_PART</v>
      </c>
      <c r="V424" s="3" t="str">
        <f t="shared" si="243"/>
        <v>CHEST_ITEM_TYPE_T4_SHARD,CHEST_ITEM_TYPE_T1_PART,CHEST_ITEM_TYPE_T2_PART,CHEST_ITEM_TYPE_T3_PART,CHEST_ITEM_TYPE_T4_PART</v>
      </c>
      <c r="W424" s="13">
        <f t="shared" si="244"/>
        <v>2E-3</v>
      </c>
      <c r="X424" s="3" t="str">
        <f t="shared" si="245"/>
        <v>0.2%</v>
      </c>
      <c r="Y424" s="3" t="str">
        <f t="shared" si="246"/>
        <v>20.6%,66.2%,11.8%,1.3%,0.2%</v>
      </c>
    </row>
    <row r="425" spans="2:25" x14ac:dyDescent="0.3">
      <c r="B425" s="2">
        <f>数据源!K457</f>
        <v>9</v>
      </c>
      <c r="C425" s="2" t="str">
        <f>数据源!L457</f>
        <v>T4LP3</v>
      </c>
      <c r="D425" s="2" t="str">
        <f>数据源!M457</f>
        <v>部件</v>
      </c>
      <c r="E425" s="2">
        <f>数据源!N457</f>
        <v>2325</v>
      </c>
      <c r="F425" s="2">
        <f>数据源!O457</f>
        <v>1</v>
      </c>
      <c r="G425" s="2">
        <f>数据源!P457</f>
        <v>7.0000000000000001E-3</v>
      </c>
      <c r="H425" s="2">
        <f>数据源!Q457</f>
        <v>1.5053763440860216E-4</v>
      </c>
      <c r="I425" s="2">
        <f>数据源!R457</f>
        <v>2</v>
      </c>
      <c r="J425" s="3">
        <f t="shared" si="275"/>
        <v>1</v>
      </c>
      <c r="K425" s="3">
        <f t="shared" si="276"/>
        <v>1</v>
      </c>
      <c r="L425" s="3" t="str">
        <f t="shared" si="270"/>
        <v>部件</v>
      </c>
      <c r="M425" s="3">
        <f t="shared" ca="1" si="271"/>
        <v>94003</v>
      </c>
      <c r="N425" s="3" t="str">
        <f t="shared" ca="1" si="27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</v>
      </c>
      <c r="O425" s="3" t="str">
        <f t="shared" si="273"/>
        <v>380,380,380,253,253,211,211,369,369,369,369,369,369,369,369,369,369,369,369,369,369,369,369,373,373,66,66,66,66,66,66,66,66,66,66,66,66,66,66,66,66,66,66,7,7,7,7,7,7,7,7,7,7,7,7,7,7,7,7,7,7,2,2</v>
      </c>
      <c r="P425" s="1" t="str">
        <f t="shared" si="274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5" s="3" t="str">
        <f>IF(D425="坦克碎片",VLOOKUP(C425,道具信息!$N$2:$O$291,2,FALSE)&amp;"碎片",VLOOKUP(C425,道具信息!$N$2:$O$291,2,FALSE))</f>
        <v>T4部件</v>
      </c>
      <c r="R425" s="3">
        <f t="shared" si="264"/>
        <v>18</v>
      </c>
      <c r="S425" s="11">
        <f t="shared" si="265"/>
        <v>2E-3</v>
      </c>
      <c r="T425" s="3" t="str">
        <f>VLOOKUP(Q425,道具信息!$Q$3:$S$20,2,FALSE)</f>
        <v>CHEST_ITEM_TYPE_T4_PART</v>
      </c>
      <c r="U425" s="3" t="str">
        <f>IF(COUNTIF(U$363:U424,T425)=0,T425,"")</f>
        <v/>
      </c>
      <c r="V425" s="3" t="str">
        <f t="shared" si="243"/>
        <v>CHEST_ITEM_TYPE_T4_SHARD,CHEST_ITEM_TYPE_T1_PART,CHEST_ITEM_TYPE_T2_PART,CHEST_ITEM_TYPE_T3_PART,CHEST_ITEM_TYPE_T4_PART</v>
      </c>
      <c r="W425" s="13" t="str">
        <f t="shared" si="244"/>
        <v/>
      </c>
      <c r="X425" s="3" t="str">
        <f t="shared" si="245"/>
        <v/>
      </c>
      <c r="Y425" s="3" t="str">
        <f t="shared" si="246"/>
        <v>20.6%,66.2%,11.8%,1.3%,0.2%</v>
      </c>
    </row>
    <row r="426" spans="2:25" x14ac:dyDescent="0.3">
      <c r="B426" s="2">
        <f>数据源!K458</f>
        <v>9</v>
      </c>
      <c r="C426" s="2" t="str">
        <f>数据源!L458</f>
        <v>T4LP5</v>
      </c>
      <c r="D426" s="2" t="str">
        <f>数据源!M458</f>
        <v>部件</v>
      </c>
      <c r="E426" s="2">
        <f>数据源!N458</f>
        <v>2325</v>
      </c>
      <c r="F426" s="2">
        <f>数据源!O458</f>
        <v>1</v>
      </c>
      <c r="G426" s="2">
        <f>数据源!P458</f>
        <v>7.0000000000000001E-3</v>
      </c>
      <c r="H426" s="2">
        <f>数据源!Q458</f>
        <v>1.5053763440860216E-4</v>
      </c>
      <c r="I426" s="2">
        <f>数据源!R458</f>
        <v>2</v>
      </c>
      <c r="J426" s="3">
        <f t="shared" si="275"/>
        <v>1</v>
      </c>
      <c r="K426" s="3">
        <f t="shared" si="276"/>
        <v>1</v>
      </c>
      <c r="L426" s="3" t="str">
        <f t="shared" si="270"/>
        <v>部件</v>
      </c>
      <c r="M426" s="3">
        <f t="shared" ca="1" si="271"/>
        <v>94005</v>
      </c>
      <c r="N426" s="3" t="str">
        <f t="shared" ca="1" si="27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</v>
      </c>
      <c r="O426" s="3" t="str">
        <f t="shared" si="273"/>
        <v>380,380,380,253,253,211,211,369,369,369,369,369,369,369,369,369,369,369,369,369,369,369,369,373,373,66,66,66,66,66,66,66,66,66,66,66,66,66,66,66,66,66,66,7,7,7,7,7,7,7,7,7,7,7,7,7,7,7,7,7,7,2,2,2</v>
      </c>
      <c r="P426" s="1" t="str">
        <f t="shared" si="274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6" s="3" t="str">
        <f>IF(D426="坦克碎片",VLOOKUP(C426,道具信息!$N$2:$O$291,2,FALSE)&amp;"碎片",VLOOKUP(C426,道具信息!$N$2:$O$291,2,FALSE))</f>
        <v>T4部件</v>
      </c>
      <c r="R426" s="3">
        <f t="shared" si="264"/>
        <v>18</v>
      </c>
      <c r="S426" s="11">
        <f t="shared" si="265"/>
        <v>2E-3</v>
      </c>
      <c r="T426" s="3" t="str">
        <f>VLOOKUP(Q426,道具信息!$Q$3:$S$20,2,FALSE)</f>
        <v>CHEST_ITEM_TYPE_T4_PART</v>
      </c>
      <c r="U426" s="3" t="str">
        <f>IF(COUNTIF(U$363:U425,T426)=0,T426,"")</f>
        <v/>
      </c>
      <c r="V426" s="3" t="str">
        <f t="shared" si="243"/>
        <v>CHEST_ITEM_TYPE_T4_SHARD,CHEST_ITEM_TYPE_T1_PART,CHEST_ITEM_TYPE_T2_PART,CHEST_ITEM_TYPE_T3_PART,CHEST_ITEM_TYPE_T4_PART</v>
      </c>
      <c r="W426" s="13" t="str">
        <f t="shared" si="244"/>
        <v/>
      </c>
      <c r="X426" s="3" t="str">
        <f t="shared" si="245"/>
        <v/>
      </c>
      <c r="Y426" s="3" t="str">
        <f t="shared" si="246"/>
        <v>20.6%,66.2%,11.8%,1.3%,0.2%</v>
      </c>
    </row>
    <row r="427" spans="2:25" x14ac:dyDescent="0.3">
      <c r="B427" s="2">
        <f>数据源!K459</f>
        <v>9</v>
      </c>
      <c r="C427" s="2" t="str">
        <f>数据源!L459</f>
        <v>T4MP1</v>
      </c>
      <c r="D427" s="2" t="str">
        <f>数据源!M459</f>
        <v>部件</v>
      </c>
      <c r="E427" s="2">
        <f>数据源!N459</f>
        <v>2325</v>
      </c>
      <c r="F427" s="2">
        <f>数据源!O459</f>
        <v>1</v>
      </c>
      <c r="G427" s="2">
        <f>数据源!P459</f>
        <v>7.0000000000000001E-3</v>
      </c>
      <c r="H427" s="2">
        <f>数据源!Q459</f>
        <v>1.5053763440860216E-4</v>
      </c>
      <c r="I427" s="2">
        <f>数据源!R459</f>
        <v>2</v>
      </c>
      <c r="J427" s="3">
        <f t="shared" si="275"/>
        <v>1</v>
      </c>
      <c r="K427" s="3">
        <f t="shared" si="276"/>
        <v>1</v>
      </c>
      <c r="L427" s="3" t="str">
        <f t="shared" si="270"/>
        <v>部件</v>
      </c>
      <c r="M427" s="3">
        <f t="shared" ca="1" si="271"/>
        <v>94101</v>
      </c>
      <c r="N427" s="3" t="str">
        <f t="shared" ca="1" si="27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</v>
      </c>
      <c r="O427" s="3" t="str">
        <f t="shared" si="273"/>
        <v>380,380,380,253,253,211,211,369,369,369,369,369,369,369,369,369,369,369,369,369,369,369,369,373,373,66,66,66,66,66,66,66,66,66,66,66,66,66,66,66,66,66,66,7,7,7,7,7,7,7,7,7,7,7,7,7,7,7,7,7,7,2,2,2,2</v>
      </c>
      <c r="P427" s="1" t="str">
        <f t="shared" si="274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7" s="3" t="str">
        <f>IF(D427="坦克碎片",VLOOKUP(C427,道具信息!$N$2:$O$291,2,FALSE)&amp;"碎片",VLOOKUP(C427,道具信息!$N$2:$O$291,2,FALSE))</f>
        <v>T4部件</v>
      </c>
      <c r="R427" s="3">
        <f t="shared" ref="R427:R432" si="277">SUMIFS(I:I,Q:Q,Q427,B:B,B427)</f>
        <v>18</v>
      </c>
      <c r="S427" s="11">
        <f t="shared" ref="S427:S432" si="278">ROUND(R427/SUMIF(B:B,B427,I:I),3)</f>
        <v>2E-3</v>
      </c>
      <c r="T427" s="3" t="str">
        <f>VLOOKUP(Q427,道具信息!$Q$3:$S$20,2,FALSE)</f>
        <v>CHEST_ITEM_TYPE_T4_PART</v>
      </c>
      <c r="U427" s="3" t="str">
        <f>IF(COUNTIF(U$363:U426,T427)=0,T427,"")</f>
        <v/>
      </c>
      <c r="V427" s="3" t="str">
        <f t="shared" si="243"/>
        <v>CHEST_ITEM_TYPE_T4_SHARD,CHEST_ITEM_TYPE_T1_PART,CHEST_ITEM_TYPE_T2_PART,CHEST_ITEM_TYPE_T3_PART,CHEST_ITEM_TYPE_T4_PART</v>
      </c>
      <c r="W427" s="13" t="str">
        <f t="shared" si="244"/>
        <v/>
      </c>
      <c r="X427" s="3" t="str">
        <f t="shared" si="245"/>
        <v/>
      </c>
      <c r="Y427" s="3" t="str">
        <f t="shared" si="246"/>
        <v>20.6%,66.2%,11.8%,1.3%,0.2%</v>
      </c>
    </row>
    <row r="428" spans="2:25" x14ac:dyDescent="0.3">
      <c r="B428" s="2">
        <f>数据源!K460</f>
        <v>9</v>
      </c>
      <c r="C428" s="2" t="str">
        <f>数据源!L460</f>
        <v>T4MP3</v>
      </c>
      <c r="D428" s="2" t="str">
        <f>数据源!M460</f>
        <v>部件</v>
      </c>
      <c r="E428" s="2">
        <f>数据源!N460</f>
        <v>2325</v>
      </c>
      <c r="F428" s="2">
        <f>数据源!O460</f>
        <v>1</v>
      </c>
      <c r="G428" s="2">
        <f>数据源!P460</f>
        <v>7.0000000000000001E-3</v>
      </c>
      <c r="H428" s="2">
        <f>数据源!Q460</f>
        <v>1.5053763440860216E-4</v>
      </c>
      <c r="I428" s="2">
        <f>数据源!R460</f>
        <v>2</v>
      </c>
      <c r="J428" s="3">
        <f t="shared" si="275"/>
        <v>1</v>
      </c>
      <c r="K428" s="3">
        <f t="shared" si="276"/>
        <v>1</v>
      </c>
      <c r="L428" s="3" t="str">
        <f t="shared" si="270"/>
        <v>部件</v>
      </c>
      <c r="M428" s="3">
        <f t="shared" ca="1" si="271"/>
        <v>94103</v>
      </c>
      <c r="N428" s="3" t="str">
        <f t="shared" ca="1" si="27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</v>
      </c>
      <c r="O428" s="3" t="str">
        <f t="shared" si="273"/>
        <v>380,380,380,253,253,211,211,369,369,369,369,369,369,369,369,369,369,369,369,369,369,369,369,373,373,66,66,66,66,66,66,66,66,66,66,66,66,66,66,66,66,66,66,7,7,7,7,7,7,7,7,7,7,7,7,7,7,7,7,7,7,2,2,2,2,2</v>
      </c>
      <c r="P428" s="1" t="str">
        <f t="shared" si="274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8" s="3" t="str">
        <f>IF(D428="坦克碎片",VLOOKUP(C428,道具信息!$N$2:$O$291,2,FALSE)&amp;"碎片",VLOOKUP(C428,道具信息!$N$2:$O$291,2,FALSE))</f>
        <v>T4部件</v>
      </c>
      <c r="R428" s="3">
        <f t="shared" si="277"/>
        <v>18</v>
      </c>
      <c r="S428" s="11">
        <f t="shared" si="278"/>
        <v>2E-3</v>
      </c>
      <c r="T428" s="3" t="str">
        <f>VLOOKUP(Q428,道具信息!$Q$3:$S$20,2,FALSE)</f>
        <v>CHEST_ITEM_TYPE_T4_PART</v>
      </c>
      <c r="U428" s="3" t="str">
        <f>IF(COUNTIF(U$363:U427,T428)=0,T428,"")</f>
        <v/>
      </c>
      <c r="V428" s="3" t="str">
        <f t="shared" si="243"/>
        <v>CHEST_ITEM_TYPE_T4_SHARD,CHEST_ITEM_TYPE_T1_PART,CHEST_ITEM_TYPE_T2_PART,CHEST_ITEM_TYPE_T3_PART,CHEST_ITEM_TYPE_T4_PART</v>
      </c>
      <c r="W428" s="13" t="str">
        <f t="shared" si="244"/>
        <v/>
      </c>
      <c r="X428" s="3" t="str">
        <f t="shared" si="245"/>
        <v/>
      </c>
      <c r="Y428" s="3" t="str">
        <f t="shared" si="246"/>
        <v>20.6%,66.2%,11.8%,1.3%,0.2%</v>
      </c>
    </row>
    <row r="429" spans="2:25" x14ac:dyDescent="0.3">
      <c r="B429" s="2">
        <f>数据源!K461</f>
        <v>9</v>
      </c>
      <c r="C429" s="2" t="str">
        <f>数据源!L461</f>
        <v>T4MP5</v>
      </c>
      <c r="D429" s="2" t="str">
        <f>数据源!M461</f>
        <v>部件</v>
      </c>
      <c r="E429" s="2">
        <f>数据源!N461</f>
        <v>2325</v>
      </c>
      <c r="F429" s="2">
        <f>数据源!O461</f>
        <v>1</v>
      </c>
      <c r="G429" s="2">
        <f>数据源!P461</f>
        <v>7.0000000000000001E-3</v>
      </c>
      <c r="H429" s="2">
        <f>数据源!Q461</f>
        <v>1.5053763440860216E-4</v>
      </c>
      <c r="I429" s="2">
        <f>数据源!R461</f>
        <v>2</v>
      </c>
      <c r="J429" s="3">
        <f>ROUNDUP(IF(F429&gt;1,F429-ROUNDDOWN(SQRT(F429),0),F429),0)</f>
        <v>1</v>
      </c>
      <c r="K429" s="3">
        <f>F429*2-J429</f>
        <v>1</v>
      </c>
      <c r="L429" s="3" t="str">
        <f t="shared" si="270"/>
        <v>部件</v>
      </c>
      <c r="M429" s="3">
        <f t="shared" ca="1" si="271"/>
        <v>94105</v>
      </c>
      <c r="N429" s="3" t="str">
        <f t="shared" ca="1" si="27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</v>
      </c>
      <c r="O429" s="3" t="str">
        <f t="shared" si="273"/>
        <v>380,380,380,253,253,211,211,369,369,369,369,369,369,369,369,369,369,369,369,369,369,369,369,373,373,66,66,66,66,66,66,66,66,66,66,66,66,66,66,66,66,66,66,7,7,7,7,7,7,7,7,7,7,7,7,7,7,7,7,7,7,2,2,2,2,2,2</v>
      </c>
      <c r="P429" s="1" t="str">
        <f t="shared" si="274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9" s="3" t="str">
        <f>IF(D429="坦克碎片",VLOOKUP(C429,道具信息!$N$2:$O$291,2,FALSE)&amp;"碎片",VLOOKUP(C429,道具信息!$N$2:$O$291,2,FALSE))</f>
        <v>T4部件</v>
      </c>
      <c r="R429" s="3">
        <f t="shared" si="277"/>
        <v>18</v>
      </c>
      <c r="S429" s="11">
        <f t="shared" si="278"/>
        <v>2E-3</v>
      </c>
      <c r="T429" s="3" t="str">
        <f>VLOOKUP(Q429,道具信息!$Q$3:$S$20,2,FALSE)</f>
        <v>CHEST_ITEM_TYPE_T4_PART</v>
      </c>
      <c r="U429" s="3" t="str">
        <f>IF(COUNTIF(U$363:U428,T429)=0,T429,"")</f>
        <v/>
      </c>
      <c r="V429" s="3" t="str">
        <f t="shared" si="243"/>
        <v>CHEST_ITEM_TYPE_T4_SHARD,CHEST_ITEM_TYPE_T1_PART,CHEST_ITEM_TYPE_T2_PART,CHEST_ITEM_TYPE_T3_PART,CHEST_ITEM_TYPE_T4_PART</v>
      </c>
      <c r="W429" s="13" t="str">
        <f t="shared" si="244"/>
        <v/>
      </c>
      <c r="X429" s="3" t="str">
        <f t="shared" si="245"/>
        <v/>
      </c>
      <c r="Y429" s="3" t="str">
        <f t="shared" si="246"/>
        <v>20.6%,66.2%,11.8%,1.3%,0.2%</v>
      </c>
    </row>
    <row r="430" spans="2:25" x14ac:dyDescent="0.3">
      <c r="B430" s="2">
        <f>数据源!K462</f>
        <v>9</v>
      </c>
      <c r="C430" s="2" t="str">
        <f>数据源!L462</f>
        <v>T4HP1</v>
      </c>
      <c r="D430" s="2" t="str">
        <f>数据源!M462</f>
        <v>部件</v>
      </c>
      <c r="E430" s="2">
        <f>数据源!N462</f>
        <v>2325</v>
      </c>
      <c r="F430" s="2">
        <f>数据源!O462</f>
        <v>1</v>
      </c>
      <c r="G430" s="2">
        <f>数据源!P462</f>
        <v>7.0000000000000001E-3</v>
      </c>
      <c r="H430" s="2">
        <f>数据源!Q462</f>
        <v>1.5053763440860216E-4</v>
      </c>
      <c r="I430" s="2">
        <f>数据源!R462</f>
        <v>2</v>
      </c>
      <c r="J430" s="3">
        <f t="shared" ref="J430:J432" si="279">ROUNDUP(IF(F430&gt;1,F430-ROUNDDOWN(SQRT(F430),0),F430),0)</f>
        <v>1</v>
      </c>
      <c r="K430" s="3">
        <f t="shared" ref="K430:K432" si="280">F430*2-J430</f>
        <v>1</v>
      </c>
      <c r="L430" s="3" t="str">
        <f t="shared" si="270"/>
        <v>部件</v>
      </c>
      <c r="M430" s="3">
        <f t="shared" ca="1" si="271"/>
        <v>94201</v>
      </c>
      <c r="N430" s="3" t="str">
        <f t="shared" ca="1" si="27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</v>
      </c>
      <c r="O430" s="3" t="str">
        <f t="shared" si="273"/>
        <v>380,380,380,253,253,211,211,369,369,369,369,369,369,369,369,369,369,369,369,369,369,369,369,373,373,66,66,66,66,66,66,66,66,66,66,66,66,66,66,66,66,66,66,7,7,7,7,7,7,7,7,7,7,7,7,7,7,7,7,7,7,2,2,2,2,2,2,2</v>
      </c>
      <c r="P430" s="1" t="str">
        <f t="shared" si="274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0" s="3" t="str">
        <f>IF(D430="坦克碎片",VLOOKUP(C430,道具信息!$N$2:$O$291,2,FALSE)&amp;"碎片",VLOOKUP(C430,道具信息!$N$2:$O$291,2,FALSE))</f>
        <v>T4部件</v>
      </c>
      <c r="R430" s="3">
        <f t="shared" si="277"/>
        <v>18</v>
      </c>
      <c r="S430" s="11">
        <f t="shared" si="278"/>
        <v>2E-3</v>
      </c>
      <c r="T430" s="3" t="str">
        <f>VLOOKUP(Q430,道具信息!$Q$3:$S$20,2,FALSE)</f>
        <v>CHEST_ITEM_TYPE_T4_PART</v>
      </c>
      <c r="U430" s="3" t="str">
        <f>IF(COUNTIF(U$363:U429,T430)=0,T430,"")</f>
        <v/>
      </c>
      <c r="V430" s="3" t="str">
        <f t="shared" si="243"/>
        <v>CHEST_ITEM_TYPE_T4_SHARD,CHEST_ITEM_TYPE_T1_PART,CHEST_ITEM_TYPE_T2_PART,CHEST_ITEM_TYPE_T3_PART,CHEST_ITEM_TYPE_T4_PART</v>
      </c>
      <c r="W430" s="13" t="str">
        <f t="shared" si="244"/>
        <v/>
      </c>
      <c r="X430" s="3" t="str">
        <f t="shared" si="245"/>
        <v/>
      </c>
      <c r="Y430" s="3" t="str">
        <f t="shared" si="246"/>
        <v>20.6%,66.2%,11.8%,1.3%,0.2%</v>
      </c>
    </row>
    <row r="431" spans="2:25" x14ac:dyDescent="0.3">
      <c r="B431" s="2">
        <f>数据源!K463</f>
        <v>9</v>
      </c>
      <c r="C431" s="2" t="str">
        <f>数据源!L463</f>
        <v>T4HP3</v>
      </c>
      <c r="D431" s="2" t="str">
        <f>数据源!M463</f>
        <v>部件</v>
      </c>
      <c r="E431" s="2">
        <f>数据源!N463</f>
        <v>2325</v>
      </c>
      <c r="F431" s="2">
        <f>数据源!O463</f>
        <v>1</v>
      </c>
      <c r="G431" s="2">
        <f>数据源!P463</f>
        <v>7.0000000000000001E-3</v>
      </c>
      <c r="H431" s="2">
        <f>数据源!Q463</f>
        <v>1.5053763440860216E-4</v>
      </c>
      <c r="I431" s="2">
        <f>数据源!R463</f>
        <v>2</v>
      </c>
      <c r="J431" s="3">
        <f t="shared" si="279"/>
        <v>1</v>
      </c>
      <c r="K431" s="3">
        <f t="shared" si="280"/>
        <v>1</v>
      </c>
      <c r="L431" s="3" t="str">
        <f t="shared" si="270"/>
        <v>部件</v>
      </c>
      <c r="M431" s="3">
        <f t="shared" ca="1" si="271"/>
        <v>94203</v>
      </c>
      <c r="N431" s="3" t="str">
        <f t="shared" ca="1" si="27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</v>
      </c>
      <c r="O431" s="3" t="str">
        <f t="shared" si="273"/>
        <v>380,380,380,253,253,211,211,369,369,369,369,369,369,369,369,369,369,369,369,369,369,369,369,373,373,66,66,66,66,66,66,66,66,66,66,66,66,66,66,66,66,66,66,7,7,7,7,7,7,7,7,7,7,7,7,7,7,7,7,7,7,2,2,2,2,2,2,2,2</v>
      </c>
      <c r="P431" s="1" t="str">
        <f t="shared" si="274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1" s="3" t="str">
        <f>IF(D431="坦克碎片",VLOOKUP(C431,道具信息!$N$2:$O$291,2,FALSE)&amp;"碎片",VLOOKUP(C431,道具信息!$N$2:$O$291,2,FALSE))</f>
        <v>T4部件</v>
      </c>
      <c r="R431" s="3">
        <f t="shared" si="277"/>
        <v>18</v>
      </c>
      <c r="S431" s="11">
        <f t="shared" si="278"/>
        <v>2E-3</v>
      </c>
      <c r="T431" s="3" t="str">
        <f>VLOOKUP(Q431,道具信息!$Q$3:$S$20,2,FALSE)</f>
        <v>CHEST_ITEM_TYPE_T4_PART</v>
      </c>
      <c r="U431" s="3" t="str">
        <f>IF(COUNTIF(U$363:U430,T431)=0,T431,"")</f>
        <v/>
      </c>
      <c r="V431" s="3" t="str">
        <f t="shared" ref="V431:V432" si="281">IF(U431&lt;&gt;"",V430&amp;","&amp;U431,V430)</f>
        <v>CHEST_ITEM_TYPE_T4_SHARD,CHEST_ITEM_TYPE_T1_PART,CHEST_ITEM_TYPE_T2_PART,CHEST_ITEM_TYPE_T3_PART,CHEST_ITEM_TYPE_T4_PART</v>
      </c>
      <c r="W431" s="13" t="str">
        <f t="shared" ref="W431:W432" si="282">IF(U431&lt;&gt;"",ROUND(S431*100%,3),"")</f>
        <v/>
      </c>
      <c r="X431" s="3" t="str">
        <f t="shared" ref="X431:X432" si="283">TEXT(W431,"0.0%")</f>
        <v/>
      </c>
      <c r="Y431" s="3" t="str">
        <f t="shared" ref="Y431:Y432" si="284">IF(X431&lt;&gt;"",Y430&amp;","&amp;X431,Y430)</f>
        <v>20.6%,66.2%,11.8%,1.3%,0.2%</v>
      </c>
    </row>
    <row r="432" spans="2:25" x14ac:dyDescent="0.3">
      <c r="B432" s="2">
        <f>数据源!K464</f>
        <v>9</v>
      </c>
      <c r="C432" s="2" t="str">
        <f>数据源!L464</f>
        <v>T4HP5</v>
      </c>
      <c r="D432" s="2" t="str">
        <f>数据源!M464</f>
        <v>部件</v>
      </c>
      <c r="E432" s="2">
        <f>数据源!N464</f>
        <v>2325</v>
      </c>
      <c r="F432" s="2">
        <f>数据源!O464</f>
        <v>1</v>
      </c>
      <c r="G432" s="2">
        <f>数据源!P464</f>
        <v>7.0000000000000001E-3</v>
      </c>
      <c r="H432" s="2">
        <f>数据源!Q464</f>
        <v>1.5053763440860216E-4</v>
      </c>
      <c r="I432" s="2">
        <f>数据源!R464</f>
        <v>2</v>
      </c>
      <c r="J432" s="3">
        <f t="shared" si="279"/>
        <v>1</v>
      </c>
      <c r="K432" s="3">
        <f t="shared" si="280"/>
        <v>1</v>
      </c>
      <c r="L432" s="3" t="str">
        <f t="shared" si="270"/>
        <v>部件</v>
      </c>
      <c r="M432" s="3">
        <f t="shared" ca="1" si="271"/>
        <v>94205</v>
      </c>
      <c r="N432" s="3" t="str">
        <f t="shared" ca="1" si="272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</v>
      </c>
      <c r="O432" s="3" t="str">
        <f t="shared" si="273"/>
        <v>380,380,380,253,253,211,211,369,369,369,369,369,369,369,369,369,369,369,369,369,369,369,369,373,373,66,66,66,66,66,66,66,66,66,66,66,66,66,66,66,66,66,66,7,7,7,7,7,7,7,7,7,7,7,7,7,7,7,7,7,7,2,2,2,2,2,2,2,2,2</v>
      </c>
      <c r="P432" s="1" t="str">
        <f t="shared" si="274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2" s="3" t="str">
        <f>IF(D432="坦克碎片",VLOOKUP(C432,道具信息!$N$2:$O$291,2,FALSE)&amp;"碎片",VLOOKUP(C432,道具信息!$N$2:$O$291,2,FALSE))</f>
        <v>T4部件</v>
      </c>
      <c r="R432" s="3">
        <f t="shared" si="277"/>
        <v>18</v>
      </c>
      <c r="S432" s="11">
        <f t="shared" si="278"/>
        <v>2E-3</v>
      </c>
      <c r="T432" s="3" t="str">
        <f>VLOOKUP(Q432,道具信息!$Q$3:$S$20,2,FALSE)</f>
        <v>CHEST_ITEM_TYPE_T4_PART</v>
      </c>
      <c r="U432" s="3" t="str">
        <f>IF(COUNTIF(U$363:U431,T432)=0,T432,"")</f>
        <v/>
      </c>
      <c r="V432" s="3" t="str">
        <f t="shared" si="281"/>
        <v>CHEST_ITEM_TYPE_T4_SHARD,CHEST_ITEM_TYPE_T1_PART,CHEST_ITEM_TYPE_T2_PART,CHEST_ITEM_TYPE_T3_PART,CHEST_ITEM_TYPE_T4_PART</v>
      </c>
      <c r="W432" s="13" t="str">
        <f t="shared" si="282"/>
        <v/>
      </c>
      <c r="X432" s="3" t="str">
        <f t="shared" si="283"/>
        <v/>
      </c>
      <c r="Y432" s="3" t="str">
        <f t="shared" si="284"/>
        <v>20.6%,66.2%,11.8%,1.3%,0.2%</v>
      </c>
    </row>
    <row r="433" spans="2:25" x14ac:dyDescent="0.3">
      <c r="B433" s="4"/>
      <c r="N433" s="3" t="str">
        <f ca="1">"["&amp;N432&amp;"]"</f>
        <v>[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]</v>
      </c>
      <c r="O433" s="3" t="str">
        <f>"["&amp;O432&amp;"]"</f>
        <v>[380,380,380,253,253,211,211,369,369,369,369,369,369,369,369,369,369,369,369,369,369,369,369,373,373,66,66,66,66,66,66,66,66,66,66,66,66,66,66,66,66,66,66,7,7,7,7,7,7,7,7,7,7,7,7,7,7,7,7,7,7,2,2,2,2,2,2,2,2,2]</v>
      </c>
      <c r="P433" s="3" t="str">
        <f>"["&amp;P432&amp;"]"</f>
        <v>[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]</v>
      </c>
      <c r="S433" s="11"/>
      <c r="V433" s="3" t="str">
        <f>"["&amp;V432&amp;"]"</f>
        <v>[CHEST_ITEM_TYPE_T4_SHARD,CHEST_ITEM_TYPE_T1_PART,CHEST_ITEM_TYPE_T2_PART,CHEST_ITEM_TYPE_T3_PART,CHEST_ITEM_TYPE_T4_PART]</v>
      </c>
      <c r="Y433" s="3" t="str">
        <f>"["&amp;Y432&amp;"]"</f>
        <v>[20.6%,66.2%,11.8%,1.3%,0.2%]</v>
      </c>
    </row>
    <row r="435" spans="2:25" x14ac:dyDescent="0.3">
      <c r="B435" s="2" t="str">
        <f>数据源!K467</f>
        <v>联赛等级</v>
      </c>
      <c r="C435" s="2" t="str">
        <f>数据源!L467</f>
        <v>道具名称</v>
      </c>
      <c r="D435" s="2" t="str">
        <f>数据源!M467</f>
        <v>对应大类</v>
      </c>
      <c r="E435" s="2" t="str">
        <f>数据源!N467</f>
        <v>道具价值</v>
      </c>
      <c r="F435" s="2" t="str">
        <f>数据源!O467</f>
        <v>抽取个数</v>
      </c>
      <c r="G435" s="2" t="str">
        <f>数据源!P467</f>
        <v>价值比例</v>
      </c>
      <c r="H435" s="2" t="str">
        <f>数据源!Q467</f>
        <v>产出概率</v>
      </c>
      <c r="I435" s="2" t="str">
        <f>数据源!R467</f>
        <v>权重值</v>
      </c>
      <c r="J435" s="7" t="s">
        <v>234</v>
      </c>
      <c r="K435" s="7" t="s">
        <v>235</v>
      </c>
      <c r="L435" s="3" t="s">
        <v>222</v>
      </c>
      <c r="M435" s="3" t="s">
        <v>220</v>
      </c>
      <c r="N435" s="3" t="s">
        <v>224</v>
      </c>
      <c r="O435" s="3" t="s">
        <v>225</v>
      </c>
      <c r="P435" s="3" t="s">
        <v>226</v>
      </c>
      <c r="Q435" s="8" t="s">
        <v>244</v>
      </c>
      <c r="R435" s="8" t="s">
        <v>245</v>
      </c>
      <c r="S435" s="8" t="s">
        <v>246</v>
      </c>
    </row>
    <row r="436" spans="2:25" x14ac:dyDescent="0.3">
      <c r="B436" s="2">
        <f>数据源!K468</f>
        <v>10</v>
      </c>
      <c r="C436" s="2" t="str">
        <f>数据源!L468</f>
        <v>霞飞</v>
      </c>
      <c r="D436" s="2" t="str">
        <f>数据源!M468</f>
        <v>坦克碎片</v>
      </c>
      <c r="E436" s="2">
        <f>数据源!N468</f>
        <v>92</v>
      </c>
      <c r="F436" s="2">
        <f>数据源!O468</f>
        <v>1</v>
      </c>
      <c r="G436" s="2">
        <f>数据源!P468</f>
        <v>7.2999999999999995E-2</v>
      </c>
      <c r="H436" s="2">
        <f>数据源!Q468</f>
        <v>3.9673913043478261E-2</v>
      </c>
      <c r="I436" s="2">
        <f>数据源!R468</f>
        <v>397</v>
      </c>
      <c r="J436" s="3">
        <f t="shared" ref="J436:J444" si="285">ROUNDUP(IF(F436&gt;1,F436-ROUNDDOWN(SQRT(F436),0),F436),0)</f>
        <v>1</v>
      </c>
      <c r="K436" s="3">
        <f t="shared" ref="K436:K444" si="286">F436*2-J436</f>
        <v>1</v>
      </c>
      <c r="L436" s="3" t="str">
        <f>RIGHT(D436,2)</f>
        <v>碎片</v>
      </c>
      <c r="M436" s="3">
        <f ca="1">IF(OR(L436="坦克",L436="碎片"),VLOOKUP(C436,INDIRECT("坦克ID"),MATCH(L436&amp;"ID",INDIRECT("坦克标头"),0),FALSE),VLOOKUP(C436,INDIRECT(L436&amp;"ID"),2,FALSE))</f>
        <v>51411</v>
      </c>
      <c r="N436" s="3">
        <f ca="1">M436</f>
        <v>51411</v>
      </c>
      <c r="O436" s="3">
        <f>I436</f>
        <v>397</v>
      </c>
      <c r="P436" s="1" t="str">
        <f>"("&amp;J436&amp;","&amp;K436&amp;")"</f>
        <v>(1,1)</v>
      </c>
      <c r="Q436" s="3" t="str">
        <f>IF(D436="坦克碎片",VLOOKUP(C436,道具信息!$N$2:$O$291,2,FALSE)&amp;"碎片",VLOOKUP(C436,道具信息!$N$2:$O$291,2,FALSE))</f>
        <v>T4坦克碎片</v>
      </c>
      <c r="R436" s="3">
        <f t="shared" ref="R436:R467" si="287">SUMIFS(I:I,Q:Q,Q436,B:B,B436)</f>
        <v>2643</v>
      </c>
      <c r="S436" s="11">
        <f t="shared" ref="S436:S467" si="288">ROUND(R436/SUMIF(B:B,B436,I:I),3)</f>
        <v>0.26500000000000001</v>
      </c>
      <c r="T436" s="3" t="str">
        <f>VLOOKUP(Q436,道具信息!$Q$3:$S$20,2,FALSE)</f>
        <v>CHEST_ITEM_TYPE_T4_SHARD</v>
      </c>
      <c r="U436" s="3" t="str">
        <f>T436</f>
        <v>CHEST_ITEM_TYPE_T4_SHARD</v>
      </c>
      <c r="V436" s="3" t="str">
        <f>U436</f>
        <v>CHEST_ITEM_TYPE_T4_SHARD</v>
      </c>
      <c r="W436" s="13">
        <f>IF(U436&lt;&gt;"",ROUND(S436*100%,3),"")</f>
        <v>0.26500000000000001</v>
      </c>
      <c r="X436" s="3" t="str">
        <f>TEXT(W436,"0.0%")</f>
        <v>26.5%</v>
      </c>
      <c r="Y436" s="3" t="str">
        <f>X436</f>
        <v>26.5%</v>
      </c>
    </row>
    <row r="437" spans="2:25" x14ac:dyDescent="0.3">
      <c r="B437" s="2">
        <f>数据源!K469</f>
        <v>10</v>
      </c>
      <c r="C437" s="2" t="str">
        <f>数据源!L469</f>
        <v>M-48</v>
      </c>
      <c r="D437" s="2" t="str">
        <f>数据源!M469</f>
        <v>坦克碎片</v>
      </c>
      <c r="E437" s="2">
        <f>数据源!N469</f>
        <v>92</v>
      </c>
      <c r="F437" s="2">
        <f>数据源!O469</f>
        <v>1</v>
      </c>
      <c r="G437" s="2">
        <f>数据源!P469</f>
        <v>7.2999999999999995E-2</v>
      </c>
      <c r="H437" s="2">
        <f>数据源!Q469</f>
        <v>3.9673913043478261E-2</v>
      </c>
      <c r="I437" s="2">
        <f>数据源!R469</f>
        <v>397</v>
      </c>
      <c r="J437" s="3">
        <f t="shared" si="285"/>
        <v>1</v>
      </c>
      <c r="K437" s="3">
        <f t="shared" si="286"/>
        <v>1</v>
      </c>
      <c r="L437" s="3" t="str">
        <f t="shared" ref="L437:L456" si="289">RIGHT(D437,2)</f>
        <v>碎片</v>
      </c>
      <c r="M437" s="3">
        <f t="shared" ref="M437:M456" ca="1" si="290">IF(OR(L437="坦克",L437="碎片"),VLOOKUP(C437,INDIRECT("坦克ID"),MATCH(L437&amp;"ID",INDIRECT("坦克标头"),0),FALSE),VLOOKUP(C437,INDIRECT(L437&amp;"ID"),2,FALSE))</f>
        <v>52411</v>
      </c>
      <c r="N437" s="3" t="str">
        <f ca="1">N436&amp;","&amp;M437</f>
        <v>51411,52411</v>
      </c>
      <c r="O437" s="3" t="str">
        <f>O436&amp;","&amp;I437</f>
        <v>397,397</v>
      </c>
      <c r="P437" s="1" t="str">
        <f>P436&amp;","&amp;"("&amp;J437&amp;","&amp;K437&amp;")"</f>
        <v>(1,1),(1,1)</v>
      </c>
      <c r="Q437" s="3" t="str">
        <f>IF(D437="坦克碎片",VLOOKUP(C437,道具信息!$N$2:$O$291,2,FALSE)&amp;"碎片",VLOOKUP(C437,道具信息!$N$2:$O$291,2,FALSE))</f>
        <v>T4坦克碎片</v>
      </c>
      <c r="R437" s="3">
        <f t="shared" si="287"/>
        <v>2643</v>
      </c>
      <c r="S437" s="11">
        <f t="shared" si="288"/>
        <v>0.26500000000000001</v>
      </c>
      <c r="T437" s="3" t="str">
        <f>VLOOKUP(Q437,道具信息!$Q$3:$S$20,2,FALSE)</f>
        <v>CHEST_ITEM_TYPE_T4_SHARD</v>
      </c>
      <c r="U437" s="3" t="str">
        <f>IF(COUNTIF(U$436:U436,T437)=0,T437,"")</f>
        <v/>
      </c>
      <c r="V437" s="3" t="str">
        <f>IF(U437&lt;&gt;"",V436&amp;","&amp;U437,V436)</f>
        <v>CHEST_ITEM_TYPE_T4_SHARD</v>
      </c>
      <c r="W437" s="13" t="str">
        <f t="shared" ref="W437:W441" si="291">IF(U437&lt;&gt;"",ROUND(S437*100%,3),"")</f>
        <v/>
      </c>
      <c r="X437" s="3" t="str">
        <f t="shared" ref="X437:X441" si="292">TEXT(W437,"0.0%")</f>
        <v/>
      </c>
      <c r="Y437" s="3" t="str">
        <f>IF(X437&lt;&gt;"",Y436&amp;","&amp;X437,Y436)</f>
        <v>26.5%</v>
      </c>
    </row>
    <row r="438" spans="2:25" x14ac:dyDescent="0.3">
      <c r="B438" s="2">
        <f>数据源!K470</f>
        <v>10</v>
      </c>
      <c r="C438" s="2" t="str">
        <f>数据源!L470</f>
        <v>征服者</v>
      </c>
      <c r="D438" s="2" t="str">
        <f>数据源!M470</f>
        <v>坦克碎片</v>
      </c>
      <c r="E438" s="2">
        <f>数据源!N470</f>
        <v>92</v>
      </c>
      <c r="F438" s="2">
        <f>数据源!O470</f>
        <v>1</v>
      </c>
      <c r="G438" s="2">
        <f>数据源!P470</f>
        <v>7.2999999999999995E-2</v>
      </c>
      <c r="H438" s="2">
        <f>数据源!Q470</f>
        <v>3.9673913043478261E-2</v>
      </c>
      <c r="I438" s="2">
        <f>数据源!R470</f>
        <v>397</v>
      </c>
      <c r="J438" s="3">
        <f t="shared" si="285"/>
        <v>1</v>
      </c>
      <c r="K438" s="3">
        <f t="shared" si="286"/>
        <v>1</v>
      </c>
      <c r="L438" s="3" t="str">
        <f t="shared" si="289"/>
        <v>碎片</v>
      </c>
      <c r="M438" s="3">
        <f t="shared" ca="1" si="290"/>
        <v>53411</v>
      </c>
      <c r="N438" s="3" t="str">
        <f t="shared" ref="N438:N456" ca="1" si="293">N437&amp;","&amp;M438</f>
        <v>51411,52411,53411</v>
      </c>
      <c r="O438" s="3" t="str">
        <f t="shared" ref="O438:O456" si="294">O437&amp;","&amp;I438</f>
        <v>397,397,397</v>
      </c>
      <c r="P438" s="1" t="str">
        <f t="shared" ref="P438:P456" si="295">P437&amp;","&amp;"("&amp;J438&amp;","&amp;K438&amp;")"</f>
        <v>(1,1),(1,1),(1,1)</v>
      </c>
      <c r="Q438" s="3" t="str">
        <f>IF(D438="坦克碎片",VLOOKUP(C438,道具信息!$N$2:$O$291,2,FALSE)&amp;"碎片",VLOOKUP(C438,道具信息!$N$2:$O$291,2,FALSE))</f>
        <v>T4坦克碎片</v>
      </c>
      <c r="R438" s="3">
        <f t="shared" si="287"/>
        <v>2643</v>
      </c>
      <c r="S438" s="11">
        <f t="shared" si="288"/>
        <v>0.26500000000000001</v>
      </c>
      <c r="T438" s="3" t="str">
        <f>VLOOKUP(Q438,道具信息!$Q$3:$S$20,2,FALSE)</f>
        <v>CHEST_ITEM_TYPE_T4_SHARD</v>
      </c>
      <c r="U438" s="3" t="str">
        <f>IF(COUNTIF(U$436:U437,T438)=0,T438,"")</f>
        <v/>
      </c>
      <c r="V438" s="3" t="str">
        <f t="shared" ref="V438:V441" si="296">IF(U438&lt;&gt;"",V437&amp;","&amp;U438,V437)</f>
        <v>CHEST_ITEM_TYPE_T4_SHARD</v>
      </c>
      <c r="W438" s="13" t="str">
        <f t="shared" si="291"/>
        <v/>
      </c>
      <c r="X438" s="3" t="str">
        <f t="shared" si="292"/>
        <v/>
      </c>
      <c r="Y438" s="3" t="str">
        <f t="shared" ref="Y438:Y441" si="297">IF(X438&lt;&gt;"",Y437&amp;","&amp;X438,Y437)</f>
        <v>26.5%</v>
      </c>
    </row>
    <row r="439" spans="2:25" x14ac:dyDescent="0.3">
      <c r="B439" s="2">
        <f>数据源!K471</f>
        <v>10</v>
      </c>
      <c r="C439" s="2" t="str">
        <f>数据源!L471</f>
        <v>M-41</v>
      </c>
      <c r="D439" s="2" t="str">
        <f>数据源!M471</f>
        <v>坦克碎片</v>
      </c>
      <c r="E439" s="2">
        <f>数据源!N471</f>
        <v>138</v>
      </c>
      <c r="F439" s="2">
        <f>数据源!O471</f>
        <v>1</v>
      </c>
      <c r="G439" s="2">
        <f>数据源!P471</f>
        <v>7.2999999999999995E-2</v>
      </c>
      <c r="H439" s="2">
        <f>数据源!Q471</f>
        <v>2.6449275362318839E-2</v>
      </c>
      <c r="I439" s="2">
        <f>数据源!R471</f>
        <v>264</v>
      </c>
      <c r="J439" s="3">
        <f t="shared" si="285"/>
        <v>1</v>
      </c>
      <c r="K439" s="3">
        <f t="shared" si="286"/>
        <v>1</v>
      </c>
      <c r="L439" s="3" t="str">
        <f t="shared" si="289"/>
        <v>碎片</v>
      </c>
      <c r="M439" s="3">
        <f t="shared" ca="1" si="290"/>
        <v>51421</v>
      </c>
      <c r="N439" s="3" t="str">
        <f t="shared" ca="1" si="293"/>
        <v>51411,52411,53411,51421</v>
      </c>
      <c r="O439" s="3" t="str">
        <f t="shared" si="294"/>
        <v>397,397,397,264</v>
      </c>
      <c r="P439" s="1" t="str">
        <f t="shared" si="295"/>
        <v>(1,1),(1,1),(1,1),(1,1)</v>
      </c>
      <c r="Q439" s="3" t="str">
        <f>IF(D439="坦克碎片",VLOOKUP(C439,道具信息!$N$2:$O$291,2,FALSE)&amp;"碎片",VLOOKUP(C439,道具信息!$N$2:$O$291,2,FALSE))</f>
        <v>T4坦克碎片</v>
      </c>
      <c r="R439" s="3">
        <f t="shared" si="287"/>
        <v>2643</v>
      </c>
      <c r="S439" s="11">
        <f t="shared" si="288"/>
        <v>0.26500000000000001</v>
      </c>
      <c r="T439" s="3" t="str">
        <f>VLOOKUP(Q439,道具信息!$Q$3:$S$20,2,FALSE)</f>
        <v>CHEST_ITEM_TYPE_T4_SHARD</v>
      </c>
      <c r="U439" s="3" t="str">
        <f>IF(COUNTIF(U$436:U438,T439)=0,T439,"")</f>
        <v/>
      </c>
      <c r="V439" s="3" t="str">
        <f t="shared" si="296"/>
        <v>CHEST_ITEM_TYPE_T4_SHARD</v>
      </c>
      <c r="W439" s="13" t="str">
        <f t="shared" si="291"/>
        <v/>
      </c>
      <c r="X439" s="3" t="str">
        <f t="shared" si="292"/>
        <v/>
      </c>
      <c r="Y439" s="3" t="str">
        <f t="shared" si="297"/>
        <v>26.5%</v>
      </c>
    </row>
    <row r="440" spans="2:25" x14ac:dyDescent="0.3">
      <c r="B440" s="2">
        <f>数据源!K472</f>
        <v>10</v>
      </c>
      <c r="C440" s="2" t="str">
        <f>数据源!L472</f>
        <v>潘兴</v>
      </c>
      <c r="D440" s="2" t="str">
        <f>数据源!M472</f>
        <v>坦克碎片</v>
      </c>
      <c r="E440" s="2">
        <f>数据源!N472</f>
        <v>138</v>
      </c>
      <c r="F440" s="2">
        <f>数据源!O472</f>
        <v>1</v>
      </c>
      <c r="G440" s="2">
        <f>数据源!P472</f>
        <v>7.2999999999999995E-2</v>
      </c>
      <c r="H440" s="2">
        <f>数据源!Q472</f>
        <v>2.6449275362318839E-2</v>
      </c>
      <c r="I440" s="2">
        <f>数据源!R472</f>
        <v>264</v>
      </c>
      <c r="J440" s="3">
        <f t="shared" si="285"/>
        <v>1</v>
      </c>
      <c r="K440" s="3">
        <f t="shared" si="286"/>
        <v>1</v>
      </c>
      <c r="L440" s="3" t="str">
        <f t="shared" si="289"/>
        <v>碎片</v>
      </c>
      <c r="M440" s="3">
        <f t="shared" ca="1" si="290"/>
        <v>52421</v>
      </c>
      <c r="N440" s="3" t="str">
        <f t="shared" ca="1" si="293"/>
        <v>51411,52411,53411,51421,52421</v>
      </c>
      <c r="O440" s="3" t="str">
        <f t="shared" si="294"/>
        <v>397,397,397,264,264</v>
      </c>
      <c r="P440" s="1" t="str">
        <f t="shared" si="295"/>
        <v>(1,1),(1,1),(1,1),(1,1),(1,1)</v>
      </c>
      <c r="Q440" s="3" t="str">
        <f>IF(D440="坦克碎片",VLOOKUP(C440,道具信息!$N$2:$O$291,2,FALSE)&amp;"碎片",VLOOKUP(C440,道具信息!$N$2:$O$291,2,FALSE))</f>
        <v>T4坦克碎片</v>
      </c>
      <c r="R440" s="3">
        <f t="shared" si="287"/>
        <v>2643</v>
      </c>
      <c r="S440" s="11">
        <f t="shared" si="288"/>
        <v>0.26500000000000001</v>
      </c>
      <c r="T440" s="3" t="str">
        <f>VLOOKUP(Q440,道具信息!$Q$3:$S$20,2,FALSE)</f>
        <v>CHEST_ITEM_TYPE_T4_SHARD</v>
      </c>
      <c r="U440" s="3" t="str">
        <f>IF(COUNTIF(U$436:U439,T440)=0,T440,"")</f>
        <v/>
      </c>
      <c r="V440" s="3" t="str">
        <f t="shared" si="296"/>
        <v>CHEST_ITEM_TYPE_T4_SHARD</v>
      </c>
      <c r="W440" s="13" t="str">
        <f t="shared" si="291"/>
        <v/>
      </c>
      <c r="X440" s="3" t="str">
        <f t="shared" si="292"/>
        <v/>
      </c>
      <c r="Y440" s="3" t="str">
        <f t="shared" si="297"/>
        <v>26.5%</v>
      </c>
    </row>
    <row r="441" spans="2:25" x14ac:dyDescent="0.3">
      <c r="B441" s="2">
        <f>数据源!K473</f>
        <v>10</v>
      </c>
      <c r="C441" s="2" t="str">
        <f>数据源!L473</f>
        <v>IS-4</v>
      </c>
      <c r="D441" s="2" t="str">
        <f>数据源!M473</f>
        <v>坦克碎片</v>
      </c>
      <c r="E441" s="2">
        <f>数据源!N473</f>
        <v>138</v>
      </c>
      <c r="F441" s="2">
        <f>数据源!O473</f>
        <v>1</v>
      </c>
      <c r="G441" s="2">
        <f>数据源!P473</f>
        <v>7.2999999999999995E-2</v>
      </c>
      <c r="H441" s="2">
        <f>数据源!Q473</f>
        <v>2.6449275362318839E-2</v>
      </c>
      <c r="I441" s="2">
        <f>数据源!R473</f>
        <v>264</v>
      </c>
      <c r="J441" s="3">
        <f t="shared" si="285"/>
        <v>1</v>
      </c>
      <c r="K441" s="3">
        <f t="shared" si="286"/>
        <v>1</v>
      </c>
      <c r="L441" s="3" t="str">
        <f t="shared" si="289"/>
        <v>碎片</v>
      </c>
      <c r="M441" s="3">
        <f t="shared" ca="1" si="290"/>
        <v>53421</v>
      </c>
      <c r="N441" s="3" t="str">
        <f t="shared" ca="1" si="293"/>
        <v>51411,52411,53411,51421,52421,53421</v>
      </c>
      <c r="O441" s="3" t="str">
        <f t="shared" si="294"/>
        <v>397,397,397,264,264,264</v>
      </c>
      <c r="P441" s="1" t="str">
        <f t="shared" si="295"/>
        <v>(1,1),(1,1),(1,1),(1,1),(1,1),(1,1)</v>
      </c>
      <c r="Q441" s="3" t="str">
        <f>IF(D441="坦克碎片",VLOOKUP(C441,道具信息!$N$2:$O$291,2,FALSE)&amp;"碎片",VLOOKUP(C441,道具信息!$N$2:$O$291,2,FALSE))</f>
        <v>T4坦克碎片</v>
      </c>
      <c r="R441" s="3">
        <f t="shared" si="287"/>
        <v>2643</v>
      </c>
      <c r="S441" s="11">
        <f t="shared" si="288"/>
        <v>0.26500000000000001</v>
      </c>
      <c r="T441" s="3" t="str">
        <f>VLOOKUP(Q441,道具信息!$Q$3:$S$20,2,FALSE)</f>
        <v>CHEST_ITEM_TYPE_T4_SHARD</v>
      </c>
      <c r="U441" s="3" t="str">
        <f>IF(COUNTIF(U$436:U440,T441)=0,T441,"")</f>
        <v/>
      </c>
      <c r="V441" s="3" t="str">
        <f t="shared" si="296"/>
        <v>CHEST_ITEM_TYPE_T4_SHARD</v>
      </c>
      <c r="W441" s="13" t="str">
        <f t="shared" si="291"/>
        <v/>
      </c>
      <c r="X441" s="3" t="str">
        <f t="shared" si="292"/>
        <v/>
      </c>
      <c r="Y441" s="3" t="str">
        <f t="shared" si="297"/>
        <v>26.5%</v>
      </c>
    </row>
    <row r="442" spans="2:25" x14ac:dyDescent="0.3">
      <c r="B442" s="2">
        <f>数据源!K474</f>
        <v>10</v>
      </c>
      <c r="C442" s="2" t="str">
        <f>数据源!L474</f>
        <v>BMP-3</v>
      </c>
      <c r="D442" s="2" t="str">
        <f>数据源!M474</f>
        <v>坦克碎片</v>
      </c>
      <c r="E442" s="2">
        <f>数据源!N474</f>
        <v>165.6</v>
      </c>
      <c r="F442" s="2">
        <f>数据源!O474</f>
        <v>1</v>
      </c>
      <c r="G442" s="2">
        <f>数据源!P474</f>
        <v>7.2999999999999995E-2</v>
      </c>
      <c r="H442" s="2">
        <f>数据源!Q474</f>
        <v>2.2041062801932368E-2</v>
      </c>
      <c r="I442" s="2">
        <f>数据源!R474</f>
        <v>220</v>
      </c>
      <c r="J442" s="3">
        <f t="shared" si="285"/>
        <v>1</v>
      </c>
      <c r="K442" s="3">
        <f t="shared" si="286"/>
        <v>1</v>
      </c>
      <c r="L442" s="3" t="str">
        <f t="shared" si="289"/>
        <v>碎片</v>
      </c>
      <c r="M442" s="3">
        <f t="shared" ca="1" si="290"/>
        <v>51431</v>
      </c>
      <c r="N442" s="3" t="str">
        <f t="shared" ca="1" si="293"/>
        <v>51411,52411,53411,51421,52421,53421,51431</v>
      </c>
      <c r="O442" s="3" t="str">
        <f t="shared" si="294"/>
        <v>397,397,397,264,264,264,220</v>
      </c>
      <c r="P442" s="1" t="str">
        <f t="shared" si="295"/>
        <v>(1,1),(1,1),(1,1),(1,1),(1,1),(1,1),(1,1)</v>
      </c>
      <c r="Q442" s="3" t="str">
        <f>IF(D442="坦克碎片",VLOOKUP(C442,道具信息!$N$2:$O$291,2,FALSE)&amp;"碎片",VLOOKUP(C442,道具信息!$N$2:$O$291,2,FALSE))</f>
        <v>T4坦克碎片</v>
      </c>
      <c r="R442" s="3">
        <f t="shared" si="287"/>
        <v>2643</v>
      </c>
      <c r="S442" s="11">
        <f t="shared" si="288"/>
        <v>0.26500000000000001</v>
      </c>
      <c r="T442" s="3" t="str">
        <f>VLOOKUP(Q442,道具信息!$Q$3:$S$20,2,FALSE)</f>
        <v>CHEST_ITEM_TYPE_T4_SHARD</v>
      </c>
      <c r="U442" s="3" t="str">
        <f>IF(COUNTIF(U$436:U441,T442)=0,T442,"")</f>
        <v/>
      </c>
      <c r="V442" s="3" t="str">
        <f t="shared" ref="V442:V505" si="298">IF(U442&lt;&gt;"",V441&amp;","&amp;U442,V441)</f>
        <v>CHEST_ITEM_TYPE_T4_SHARD</v>
      </c>
      <c r="W442" s="13" t="str">
        <f t="shared" ref="W442:W505" si="299">IF(U442&lt;&gt;"",ROUND(S442*100%,3),"")</f>
        <v/>
      </c>
      <c r="X442" s="3" t="str">
        <f t="shared" ref="X442:X505" si="300">TEXT(W442,"0.0%")</f>
        <v/>
      </c>
      <c r="Y442" s="3" t="str">
        <f t="shared" ref="Y442:Y505" si="301">IF(X442&lt;&gt;"",Y441&amp;","&amp;X442,Y441)</f>
        <v>26.5%</v>
      </c>
    </row>
    <row r="443" spans="2:25" x14ac:dyDescent="0.3">
      <c r="B443" s="2">
        <f>数据源!K475</f>
        <v>10</v>
      </c>
      <c r="C443" s="2" t="str">
        <f>数据源!L475</f>
        <v>百夫长</v>
      </c>
      <c r="D443" s="2" t="str">
        <f>数据源!M475</f>
        <v>坦克碎片</v>
      </c>
      <c r="E443" s="2">
        <f>数据源!N475</f>
        <v>165.6</v>
      </c>
      <c r="F443" s="2">
        <f>数据源!O475</f>
        <v>1</v>
      </c>
      <c r="G443" s="2">
        <f>数据源!P475</f>
        <v>7.2999999999999995E-2</v>
      </c>
      <c r="H443" s="2">
        <f>数据源!Q475</f>
        <v>2.2041062801932368E-2</v>
      </c>
      <c r="I443" s="2">
        <f>数据源!R475</f>
        <v>220</v>
      </c>
      <c r="J443" s="3">
        <f t="shared" si="285"/>
        <v>1</v>
      </c>
      <c r="K443" s="3">
        <f t="shared" si="286"/>
        <v>1</v>
      </c>
      <c r="L443" s="3" t="str">
        <f t="shared" si="289"/>
        <v>碎片</v>
      </c>
      <c r="M443" s="3">
        <f t="shared" ca="1" si="290"/>
        <v>52431</v>
      </c>
      <c r="N443" s="3" t="str">
        <f t="shared" ca="1" si="293"/>
        <v>51411,52411,53411,51421,52421,53421,51431,52431</v>
      </c>
      <c r="O443" s="3" t="str">
        <f t="shared" si="294"/>
        <v>397,397,397,264,264,264,220,220</v>
      </c>
      <c r="P443" s="1" t="str">
        <f t="shared" si="295"/>
        <v>(1,1),(1,1),(1,1),(1,1),(1,1),(1,1),(1,1),(1,1)</v>
      </c>
      <c r="Q443" s="3" t="str">
        <f>IF(D443="坦克碎片",VLOOKUP(C443,道具信息!$N$2:$O$291,2,FALSE)&amp;"碎片",VLOOKUP(C443,道具信息!$N$2:$O$291,2,FALSE))</f>
        <v>T4坦克碎片</v>
      </c>
      <c r="R443" s="3">
        <f t="shared" si="287"/>
        <v>2643</v>
      </c>
      <c r="S443" s="11">
        <f t="shared" si="288"/>
        <v>0.26500000000000001</v>
      </c>
      <c r="T443" s="3" t="str">
        <f>VLOOKUP(Q443,道具信息!$Q$3:$S$20,2,FALSE)</f>
        <v>CHEST_ITEM_TYPE_T4_SHARD</v>
      </c>
      <c r="U443" s="3" t="str">
        <f>IF(COUNTIF(U$436:U442,T443)=0,T443,"")</f>
        <v/>
      </c>
      <c r="V443" s="3" t="str">
        <f t="shared" si="298"/>
        <v>CHEST_ITEM_TYPE_T4_SHARD</v>
      </c>
      <c r="W443" s="13" t="str">
        <f t="shared" si="299"/>
        <v/>
      </c>
      <c r="X443" s="3" t="str">
        <f t="shared" si="300"/>
        <v/>
      </c>
      <c r="Y443" s="3" t="str">
        <f t="shared" si="301"/>
        <v>26.5%</v>
      </c>
    </row>
    <row r="444" spans="2:25" x14ac:dyDescent="0.3">
      <c r="B444" s="2">
        <f>数据源!K476</f>
        <v>10</v>
      </c>
      <c r="C444" s="2" t="str">
        <f>数据源!L476</f>
        <v>T-32</v>
      </c>
      <c r="D444" s="2" t="str">
        <f>数据源!M476</f>
        <v>坦克碎片</v>
      </c>
      <c r="E444" s="2">
        <f>数据源!N476</f>
        <v>165.6</v>
      </c>
      <c r="F444" s="2">
        <f>数据源!O476</f>
        <v>1</v>
      </c>
      <c r="G444" s="2">
        <f>数据源!P476</f>
        <v>7.2999999999999995E-2</v>
      </c>
      <c r="H444" s="2">
        <f>数据源!Q476</f>
        <v>2.2041062801932368E-2</v>
      </c>
      <c r="I444" s="2">
        <f>数据源!R476</f>
        <v>220</v>
      </c>
      <c r="J444" s="3">
        <f t="shared" si="285"/>
        <v>1</v>
      </c>
      <c r="K444" s="3">
        <f t="shared" si="286"/>
        <v>1</v>
      </c>
      <c r="L444" s="3" t="str">
        <f t="shared" si="289"/>
        <v>碎片</v>
      </c>
      <c r="M444" s="3">
        <f t="shared" ca="1" si="290"/>
        <v>53431</v>
      </c>
      <c r="N444" s="3" t="str">
        <f t="shared" ca="1" si="293"/>
        <v>51411,52411,53411,51421,52421,53421,51431,52431,53431</v>
      </c>
      <c r="O444" s="3" t="str">
        <f t="shared" si="294"/>
        <v>397,397,397,264,264,264,220,220,220</v>
      </c>
      <c r="P444" s="1" t="str">
        <f t="shared" si="295"/>
        <v>(1,1),(1,1),(1,1),(1,1),(1,1),(1,1),(1,1),(1,1),(1,1)</v>
      </c>
      <c r="Q444" s="3" t="str">
        <f>IF(D444="坦克碎片",VLOOKUP(C444,道具信息!$N$2:$O$291,2,FALSE)&amp;"碎片",VLOOKUP(C444,道具信息!$N$2:$O$291,2,FALSE))</f>
        <v>T4坦克碎片</v>
      </c>
      <c r="R444" s="3">
        <f t="shared" si="287"/>
        <v>2643</v>
      </c>
      <c r="S444" s="11">
        <f t="shared" si="288"/>
        <v>0.26500000000000001</v>
      </c>
      <c r="T444" s="3" t="str">
        <f>VLOOKUP(Q444,道具信息!$Q$3:$S$20,2,FALSE)</f>
        <v>CHEST_ITEM_TYPE_T4_SHARD</v>
      </c>
      <c r="U444" s="3" t="str">
        <f>IF(COUNTIF(U$436:U443,T444)=0,T444,"")</f>
        <v/>
      </c>
      <c r="V444" s="3" t="str">
        <f t="shared" si="298"/>
        <v>CHEST_ITEM_TYPE_T4_SHARD</v>
      </c>
      <c r="W444" s="13" t="str">
        <f t="shared" si="299"/>
        <v/>
      </c>
      <c r="X444" s="3" t="str">
        <f t="shared" si="300"/>
        <v/>
      </c>
      <c r="Y444" s="3" t="str">
        <f t="shared" si="301"/>
        <v>26.5%</v>
      </c>
    </row>
    <row r="445" spans="2:25" x14ac:dyDescent="0.3">
      <c r="B445" s="2">
        <f>数据源!K477</f>
        <v>10</v>
      </c>
      <c r="C445" s="2" t="str">
        <f>数据源!L477</f>
        <v>T1LP1</v>
      </c>
      <c r="D445" s="2" t="str">
        <f>数据源!M477</f>
        <v>部件</v>
      </c>
      <c r="E445" s="2">
        <f>数据源!N477</f>
        <v>9</v>
      </c>
      <c r="F445" s="2">
        <f>数据源!O477</f>
        <v>1</v>
      </c>
      <c r="G445" s="2">
        <f>数据源!P477</f>
        <v>6.1000000000000004E-3</v>
      </c>
      <c r="H445" s="2">
        <f>数据源!Q477</f>
        <v>3.3888888888888885E-2</v>
      </c>
      <c r="I445" s="2">
        <f>数据源!R477</f>
        <v>339</v>
      </c>
      <c r="J445" s="3">
        <f t="shared" ref="J445:J508" si="302">ROUNDUP(IF(F445&gt;1,F445-ROUNDDOWN(SQRT(F445),0),F445),0)</f>
        <v>1</v>
      </c>
      <c r="K445" s="3">
        <f t="shared" ref="K445:K508" si="303">F445*2-J445</f>
        <v>1</v>
      </c>
      <c r="L445" s="3" t="str">
        <f t="shared" si="289"/>
        <v>部件</v>
      </c>
      <c r="M445" s="3">
        <f t="shared" ca="1" si="290"/>
        <v>91001</v>
      </c>
      <c r="N445" s="3" t="str">
        <f t="shared" ca="1" si="293"/>
        <v>51411,52411,53411,51421,52421,53421,51431,52431,53431,91001</v>
      </c>
      <c r="O445" s="3" t="str">
        <f t="shared" si="294"/>
        <v>397,397,397,264,264,264,220,220,220,339</v>
      </c>
      <c r="P445" s="1" t="str">
        <f t="shared" si="295"/>
        <v>(1,1),(1,1),(1,1),(1,1),(1,1),(1,1),(1,1),(1,1),(1,1),(1,1)</v>
      </c>
      <c r="Q445" s="3" t="str">
        <f>IF(D445="坦克碎片",VLOOKUP(C445,道具信息!$N$2:$O$291,2,FALSE)&amp;"碎片",VLOOKUP(C445,道具信息!$N$2:$O$291,2,FALSE))</f>
        <v>T1部件</v>
      </c>
      <c r="R445" s="3">
        <f t="shared" si="287"/>
        <v>6102</v>
      </c>
      <c r="S445" s="11">
        <f t="shared" si="288"/>
        <v>0.61299999999999999</v>
      </c>
      <c r="T445" s="3" t="str">
        <f>VLOOKUP(Q445,道具信息!$Q$3:$S$20,2,FALSE)</f>
        <v>CHEST_ITEM_TYPE_T1_PART</v>
      </c>
      <c r="U445" s="3" t="str">
        <f>IF(COUNTIF(U$436:U444,T445)=0,T445,"")</f>
        <v>CHEST_ITEM_TYPE_T1_PART</v>
      </c>
      <c r="V445" s="3" t="str">
        <f t="shared" si="298"/>
        <v>CHEST_ITEM_TYPE_T4_SHARD,CHEST_ITEM_TYPE_T1_PART</v>
      </c>
      <c r="W445" s="13">
        <f t="shared" si="299"/>
        <v>0.61299999999999999</v>
      </c>
      <c r="X445" s="3" t="str">
        <f t="shared" si="300"/>
        <v>61.3%</v>
      </c>
      <c r="Y445" s="3" t="str">
        <f t="shared" si="301"/>
        <v>26.5%,61.3%</v>
      </c>
    </row>
    <row r="446" spans="2:25" x14ac:dyDescent="0.3">
      <c r="B446" s="2">
        <f>数据源!K478</f>
        <v>10</v>
      </c>
      <c r="C446" s="2" t="str">
        <f>数据源!L478</f>
        <v>T1LP3</v>
      </c>
      <c r="D446" s="2" t="str">
        <f>数据源!M478</f>
        <v>部件</v>
      </c>
      <c r="E446" s="2">
        <f>数据源!N478</f>
        <v>9</v>
      </c>
      <c r="F446" s="2">
        <f>数据源!O478</f>
        <v>1</v>
      </c>
      <c r="G446" s="2">
        <f>数据源!P478</f>
        <v>6.1000000000000004E-3</v>
      </c>
      <c r="H446" s="2">
        <f>数据源!Q478</f>
        <v>3.3888888888888885E-2</v>
      </c>
      <c r="I446" s="2">
        <f>数据源!R478</f>
        <v>339</v>
      </c>
      <c r="J446" s="3">
        <f t="shared" si="302"/>
        <v>1</v>
      </c>
      <c r="K446" s="3">
        <f t="shared" si="303"/>
        <v>1</v>
      </c>
      <c r="L446" s="3" t="str">
        <f t="shared" si="289"/>
        <v>部件</v>
      </c>
      <c r="M446" s="3">
        <f t="shared" ca="1" si="290"/>
        <v>91003</v>
      </c>
      <c r="N446" s="3" t="str">
        <f t="shared" ca="1" si="293"/>
        <v>51411,52411,53411,51421,52421,53421,51431,52431,53431,91001,91003</v>
      </c>
      <c r="O446" s="3" t="str">
        <f t="shared" si="294"/>
        <v>397,397,397,264,264,264,220,220,220,339,339</v>
      </c>
      <c r="P446" s="1" t="str">
        <f t="shared" si="295"/>
        <v>(1,1),(1,1),(1,1),(1,1),(1,1),(1,1),(1,1),(1,1),(1,1),(1,1),(1,1)</v>
      </c>
      <c r="Q446" s="3" t="str">
        <f>IF(D446="坦克碎片",VLOOKUP(C446,道具信息!$N$2:$O$291,2,FALSE)&amp;"碎片",VLOOKUP(C446,道具信息!$N$2:$O$291,2,FALSE))</f>
        <v>T1部件</v>
      </c>
      <c r="R446" s="3">
        <f t="shared" si="287"/>
        <v>6102</v>
      </c>
      <c r="S446" s="11">
        <f t="shared" si="288"/>
        <v>0.61299999999999999</v>
      </c>
      <c r="T446" s="3" t="str">
        <f>VLOOKUP(Q446,道具信息!$Q$3:$S$20,2,FALSE)</f>
        <v>CHEST_ITEM_TYPE_T1_PART</v>
      </c>
      <c r="U446" s="3" t="str">
        <f>IF(COUNTIF(U$436:U445,T446)=0,T446,"")</f>
        <v/>
      </c>
      <c r="V446" s="3" t="str">
        <f t="shared" si="298"/>
        <v>CHEST_ITEM_TYPE_T4_SHARD,CHEST_ITEM_TYPE_T1_PART</v>
      </c>
      <c r="W446" s="13" t="str">
        <f t="shared" si="299"/>
        <v/>
      </c>
      <c r="X446" s="3" t="str">
        <f t="shared" si="300"/>
        <v/>
      </c>
      <c r="Y446" s="3" t="str">
        <f t="shared" si="301"/>
        <v>26.5%,61.3%</v>
      </c>
    </row>
    <row r="447" spans="2:25" x14ac:dyDescent="0.3">
      <c r="B447" s="2">
        <f>数据源!K479</f>
        <v>10</v>
      </c>
      <c r="C447" s="2" t="str">
        <f>数据源!L479</f>
        <v>T1LP5</v>
      </c>
      <c r="D447" s="2" t="str">
        <f>数据源!M479</f>
        <v>部件</v>
      </c>
      <c r="E447" s="2">
        <f>数据源!N479</f>
        <v>9</v>
      </c>
      <c r="F447" s="2">
        <f>数据源!O479</f>
        <v>1</v>
      </c>
      <c r="G447" s="2">
        <f>数据源!P479</f>
        <v>6.1000000000000004E-3</v>
      </c>
      <c r="H447" s="2">
        <f>数据源!Q479</f>
        <v>3.3888888888888885E-2</v>
      </c>
      <c r="I447" s="2">
        <f>数据源!R479</f>
        <v>339</v>
      </c>
      <c r="J447" s="3">
        <f t="shared" si="302"/>
        <v>1</v>
      </c>
      <c r="K447" s="3">
        <f t="shared" si="303"/>
        <v>1</v>
      </c>
      <c r="L447" s="3" t="str">
        <f t="shared" si="289"/>
        <v>部件</v>
      </c>
      <c r="M447" s="3">
        <f t="shared" ca="1" si="290"/>
        <v>91005</v>
      </c>
      <c r="N447" s="3" t="str">
        <f t="shared" ca="1" si="293"/>
        <v>51411,52411,53411,51421,52421,53421,51431,52431,53431,91001,91003,91005</v>
      </c>
      <c r="O447" s="3" t="str">
        <f t="shared" si="294"/>
        <v>397,397,397,264,264,264,220,220,220,339,339,339</v>
      </c>
      <c r="P447" s="1" t="str">
        <f t="shared" si="295"/>
        <v>(1,1),(1,1),(1,1),(1,1),(1,1),(1,1),(1,1),(1,1),(1,1),(1,1),(1,1),(1,1)</v>
      </c>
      <c r="Q447" s="3" t="str">
        <f>IF(D447="坦克碎片",VLOOKUP(C447,道具信息!$N$2:$O$291,2,FALSE)&amp;"碎片",VLOOKUP(C447,道具信息!$N$2:$O$291,2,FALSE))</f>
        <v>T1部件</v>
      </c>
      <c r="R447" s="3">
        <f t="shared" si="287"/>
        <v>6102</v>
      </c>
      <c r="S447" s="11">
        <f t="shared" si="288"/>
        <v>0.61299999999999999</v>
      </c>
      <c r="T447" s="3" t="str">
        <f>VLOOKUP(Q447,道具信息!$Q$3:$S$20,2,FALSE)</f>
        <v>CHEST_ITEM_TYPE_T1_PART</v>
      </c>
      <c r="U447" s="3" t="str">
        <f>IF(COUNTIF(U$436:U446,T447)=0,T447,"")</f>
        <v/>
      </c>
      <c r="V447" s="3" t="str">
        <f t="shared" si="298"/>
        <v>CHEST_ITEM_TYPE_T4_SHARD,CHEST_ITEM_TYPE_T1_PART</v>
      </c>
      <c r="W447" s="13" t="str">
        <f t="shared" si="299"/>
        <v/>
      </c>
      <c r="X447" s="3" t="str">
        <f t="shared" si="300"/>
        <v/>
      </c>
      <c r="Y447" s="3" t="str">
        <f t="shared" si="301"/>
        <v>26.5%,61.3%</v>
      </c>
    </row>
    <row r="448" spans="2:25" x14ac:dyDescent="0.3">
      <c r="B448" s="2">
        <f>数据源!K480</f>
        <v>10</v>
      </c>
      <c r="C448" s="2" t="str">
        <f>数据源!L480</f>
        <v>T1MP1</v>
      </c>
      <c r="D448" s="2" t="str">
        <f>数据源!M480</f>
        <v>部件</v>
      </c>
      <c r="E448" s="2">
        <f>数据源!N480</f>
        <v>9</v>
      </c>
      <c r="F448" s="2">
        <f>数据源!O480</f>
        <v>1</v>
      </c>
      <c r="G448" s="2">
        <f>数据源!P480</f>
        <v>6.1000000000000004E-3</v>
      </c>
      <c r="H448" s="2">
        <f>数据源!Q480</f>
        <v>3.3888888888888885E-2</v>
      </c>
      <c r="I448" s="2">
        <f>数据源!R480</f>
        <v>339</v>
      </c>
      <c r="J448" s="3">
        <f t="shared" si="302"/>
        <v>1</v>
      </c>
      <c r="K448" s="3">
        <f t="shared" si="303"/>
        <v>1</v>
      </c>
      <c r="L448" s="3" t="str">
        <f t="shared" si="289"/>
        <v>部件</v>
      </c>
      <c r="M448" s="3">
        <f t="shared" ca="1" si="290"/>
        <v>91101</v>
      </c>
      <c r="N448" s="3" t="str">
        <f t="shared" ca="1" si="293"/>
        <v>51411,52411,53411,51421,52421,53421,51431,52431,53431,91001,91003,91005,91101</v>
      </c>
      <c r="O448" s="3" t="str">
        <f t="shared" si="294"/>
        <v>397,397,397,264,264,264,220,220,220,339,339,339,339</v>
      </c>
      <c r="P448" s="1" t="str">
        <f t="shared" si="295"/>
        <v>(1,1),(1,1),(1,1),(1,1),(1,1),(1,1),(1,1),(1,1),(1,1),(1,1),(1,1),(1,1),(1,1)</v>
      </c>
      <c r="Q448" s="3" t="str">
        <f>IF(D448="坦克碎片",VLOOKUP(C448,道具信息!$N$2:$O$291,2,FALSE)&amp;"碎片",VLOOKUP(C448,道具信息!$N$2:$O$291,2,FALSE))</f>
        <v>T1部件</v>
      </c>
      <c r="R448" s="3">
        <f t="shared" si="287"/>
        <v>6102</v>
      </c>
      <c r="S448" s="11">
        <f t="shared" si="288"/>
        <v>0.61299999999999999</v>
      </c>
      <c r="T448" s="3" t="str">
        <f>VLOOKUP(Q448,道具信息!$Q$3:$S$20,2,FALSE)</f>
        <v>CHEST_ITEM_TYPE_T1_PART</v>
      </c>
      <c r="U448" s="3" t="str">
        <f>IF(COUNTIF(U$436:U447,T448)=0,T448,"")</f>
        <v/>
      </c>
      <c r="V448" s="3" t="str">
        <f t="shared" si="298"/>
        <v>CHEST_ITEM_TYPE_T4_SHARD,CHEST_ITEM_TYPE_T1_PART</v>
      </c>
      <c r="W448" s="13" t="str">
        <f t="shared" si="299"/>
        <v/>
      </c>
      <c r="X448" s="3" t="str">
        <f t="shared" si="300"/>
        <v/>
      </c>
      <c r="Y448" s="3" t="str">
        <f t="shared" si="301"/>
        <v>26.5%,61.3%</v>
      </c>
    </row>
    <row r="449" spans="2:25" x14ac:dyDescent="0.3">
      <c r="B449" s="2">
        <f>数据源!K481</f>
        <v>10</v>
      </c>
      <c r="C449" s="2" t="str">
        <f>数据源!L481</f>
        <v>T1MP3</v>
      </c>
      <c r="D449" s="2" t="str">
        <f>数据源!M481</f>
        <v>部件</v>
      </c>
      <c r="E449" s="2">
        <f>数据源!N481</f>
        <v>9</v>
      </c>
      <c r="F449" s="2">
        <f>数据源!O481</f>
        <v>1</v>
      </c>
      <c r="G449" s="2">
        <f>数据源!P481</f>
        <v>6.1000000000000004E-3</v>
      </c>
      <c r="H449" s="2">
        <f>数据源!Q481</f>
        <v>3.3888888888888885E-2</v>
      </c>
      <c r="I449" s="2">
        <f>数据源!R481</f>
        <v>339</v>
      </c>
      <c r="J449" s="3">
        <f t="shared" si="302"/>
        <v>1</v>
      </c>
      <c r="K449" s="3">
        <f t="shared" si="303"/>
        <v>1</v>
      </c>
      <c r="L449" s="3" t="str">
        <f t="shared" si="289"/>
        <v>部件</v>
      </c>
      <c r="M449" s="3">
        <f t="shared" ca="1" si="290"/>
        <v>91103</v>
      </c>
      <c r="N449" s="3" t="str">
        <f t="shared" ca="1" si="293"/>
        <v>51411,52411,53411,51421,52421,53421,51431,52431,53431,91001,91003,91005,91101,91103</v>
      </c>
      <c r="O449" s="3" t="str">
        <f t="shared" si="294"/>
        <v>397,397,397,264,264,264,220,220,220,339,339,339,339,339</v>
      </c>
      <c r="P449" s="1" t="str">
        <f t="shared" si="295"/>
        <v>(1,1),(1,1),(1,1),(1,1),(1,1),(1,1),(1,1),(1,1),(1,1),(1,1),(1,1),(1,1),(1,1),(1,1)</v>
      </c>
      <c r="Q449" s="3" t="str">
        <f>IF(D449="坦克碎片",VLOOKUP(C449,道具信息!$N$2:$O$291,2,FALSE)&amp;"碎片",VLOOKUP(C449,道具信息!$N$2:$O$291,2,FALSE))</f>
        <v>T1部件</v>
      </c>
      <c r="R449" s="3">
        <f t="shared" si="287"/>
        <v>6102</v>
      </c>
      <c r="S449" s="11">
        <f t="shared" si="288"/>
        <v>0.61299999999999999</v>
      </c>
      <c r="T449" s="3" t="str">
        <f>VLOOKUP(Q449,道具信息!$Q$3:$S$20,2,FALSE)</f>
        <v>CHEST_ITEM_TYPE_T1_PART</v>
      </c>
      <c r="U449" s="3" t="str">
        <f>IF(COUNTIF(U$436:U448,T449)=0,T449,"")</f>
        <v/>
      </c>
      <c r="V449" s="3" t="str">
        <f t="shared" si="298"/>
        <v>CHEST_ITEM_TYPE_T4_SHARD,CHEST_ITEM_TYPE_T1_PART</v>
      </c>
      <c r="W449" s="13" t="str">
        <f t="shared" si="299"/>
        <v/>
      </c>
      <c r="X449" s="3" t="str">
        <f t="shared" si="300"/>
        <v/>
      </c>
      <c r="Y449" s="3" t="str">
        <f t="shared" si="301"/>
        <v>26.5%,61.3%</v>
      </c>
    </row>
    <row r="450" spans="2:25" x14ac:dyDescent="0.3">
      <c r="B450" s="2">
        <f>数据源!K482</f>
        <v>10</v>
      </c>
      <c r="C450" s="2" t="str">
        <f>数据源!L482</f>
        <v>T1MP5</v>
      </c>
      <c r="D450" s="2" t="str">
        <f>数据源!M482</f>
        <v>部件</v>
      </c>
      <c r="E450" s="2">
        <f>数据源!N482</f>
        <v>9</v>
      </c>
      <c r="F450" s="2">
        <f>数据源!O482</f>
        <v>1</v>
      </c>
      <c r="G450" s="2">
        <f>数据源!P482</f>
        <v>6.1000000000000004E-3</v>
      </c>
      <c r="H450" s="2">
        <f>数据源!Q482</f>
        <v>3.3888888888888885E-2</v>
      </c>
      <c r="I450" s="2">
        <f>数据源!R482</f>
        <v>339</v>
      </c>
      <c r="J450" s="3">
        <f t="shared" si="302"/>
        <v>1</v>
      </c>
      <c r="K450" s="3">
        <f t="shared" si="303"/>
        <v>1</v>
      </c>
      <c r="L450" s="3" t="str">
        <f t="shared" si="289"/>
        <v>部件</v>
      </c>
      <c r="M450" s="3">
        <f t="shared" ca="1" si="290"/>
        <v>91105</v>
      </c>
      <c r="N450" s="3" t="str">
        <f t="shared" ca="1" si="293"/>
        <v>51411,52411,53411,51421,52421,53421,51431,52431,53431,91001,91003,91005,91101,91103,91105</v>
      </c>
      <c r="O450" s="3" t="str">
        <f t="shared" si="294"/>
        <v>397,397,397,264,264,264,220,220,220,339,339,339,339,339,339</v>
      </c>
      <c r="P450" s="1" t="str">
        <f t="shared" si="295"/>
        <v>(1,1),(1,1),(1,1),(1,1),(1,1),(1,1),(1,1),(1,1),(1,1),(1,1),(1,1),(1,1),(1,1),(1,1),(1,1)</v>
      </c>
      <c r="Q450" s="3" t="str">
        <f>IF(D450="坦克碎片",VLOOKUP(C450,道具信息!$N$2:$O$291,2,FALSE)&amp;"碎片",VLOOKUP(C450,道具信息!$N$2:$O$291,2,FALSE))</f>
        <v>T1部件</v>
      </c>
      <c r="R450" s="3">
        <f t="shared" si="287"/>
        <v>6102</v>
      </c>
      <c r="S450" s="11">
        <f t="shared" si="288"/>
        <v>0.61299999999999999</v>
      </c>
      <c r="T450" s="3" t="str">
        <f>VLOOKUP(Q450,道具信息!$Q$3:$S$20,2,FALSE)</f>
        <v>CHEST_ITEM_TYPE_T1_PART</v>
      </c>
      <c r="U450" s="3" t="str">
        <f>IF(COUNTIF(U$436:U449,T450)=0,T450,"")</f>
        <v/>
      </c>
      <c r="V450" s="3" t="str">
        <f t="shared" si="298"/>
        <v>CHEST_ITEM_TYPE_T4_SHARD,CHEST_ITEM_TYPE_T1_PART</v>
      </c>
      <c r="W450" s="13" t="str">
        <f t="shared" si="299"/>
        <v/>
      </c>
      <c r="X450" s="3" t="str">
        <f t="shared" si="300"/>
        <v/>
      </c>
      <c r="Y450" s="3" t="str">
        <f t="shared" si="301"/>
        <v>26.5%,61.3%</v>
      </c>
    </row>
    <row r="451" spans="2:25" x14ac:dyDescent="0.3">
      <c r="B451" s="2">
        <f>数据源!K483</f>
        <v>10</v>
      </c>
      <c r="C451" s="2" t="str">
        <f>数据源!L483</f>
        <v>T1HP1</v>
      </c>
      <c r="D451" s="2" t="str">
        <f>数据源!M483</f>
        <v>部件</v>
      </c>
      <c r="E451" s="2">
        <f>数据源!N483</f>
        <v>9</v>
      </c>
      <c r="F451" s="2">
        <f>数据源!O483</f>
        <v>1</v>
      </c>
      <c r="G451" s="2">
        <f>数据源!P483</f>
        <v>6.1000000000000004E-3</v>
      </c>
      <c r="H451" s="2">
        <f>数据源!Q483</f>
        <v>3.3888888888888885E-2</v>
      </c>
      <c r="I451" s="2">
        <f>数据源!R483</f>
        <v>339</v>
      </c>
      <c r="J451" s="3">
        <f t="shared" si="302"/>
        <v>1</v>
      </c>
      <c r="K451" s="3">
        <f t="shared" si="303"/>
        <v>1</v>
      </c>
      <c r="L451" s="3" t="str">
        <f t="shared" si="289"/>
        <v>部件</v>
      </c>
      <c r="M451" s="3">
        <f t="shared" ca="1" si="290"/>
        <v>91201</v>
      </c>
      <c r="N451" s="3" t="str">
        <f t="shared" ca="1" si="293"/>
        <v>51411,52411,53411,51421,52421,53421,51431,52431,53431,91001,91003,91005,91101,91103,91105,91201</v>
      </c>
      <c r="O451" s="3" t="str">
        <f t="shared" si="294"/>
        <v>397,397,397,264,264,264,220,220,220,339,339,339,339,339,339,339</v>
      </c>
      <c r="P451" s="1" t="str">
        <f t="shared" si="295"/>
        <v>(1,1),(1,1),(1,1),(1,1),(1,1),(1,1),(1,1),(1,1),(1,1),(1,1),(1,1),(1,1),(1,1),(1,1),(1,1),(1,1)</v>
      </c>
      <c r="Q451" s="3" t="str">
        <f>IF(D451="坦克碎片",VLOOKUP(C451,道具信息!$N$2:$O$291,2,FALSE)&amp;"碎片",VLOOKUP(C451,道具信息!$N$2:$O$291,2,FALSE))</f>
        <v>T1部件</v>
      </c>
      <c r="R451" s="3">
        <f t="shared" si="287"/>
        <v>6102</v>
      </c>
      <c r="S451" s="11">
        <f t="shared" si="288"/>
        <v>0.61299999999999999</v>
      </c>
      <c r="T451" s="3" t="str">
        <f>VLOOKUP(Q451,道具信息!$Q$3:$S$20,2,FALSE)</f>
        <v>CHEST_ITEM_TYPE_T1_PART</v>
      </c>
      <c r="U451" s="3" t="str">
        <f>IF(COUNTIF(U$436:U450,T451)=0,T451,"")</f>
        <v/>
      </c>
      <c r="V451" s="3" t="str">
        <f t="shared" si="298"/>
        <v>CHEST_ITEM_TYPE_T4_SHARD,CHEST_ITEM_TYPE_T1_PART</v>
      </c>
      <c r="W451" s="13" t="str">
        <f t="shared" si="299"/>
        <v/>
      </c>
      <c r="X451" s="3" t="str">
        <f t="shared" si="300"/>
        <v/>
      </c>
      <c r="Y451" s="3" t="str">
        <f t="shared" si="301"/>
        <v>26.5%,61.3%</v>
      </c>
    </row>
    <row r="452" spans="2:25" x14ac:dyDescent="0.3">
      <c r="B452" s="2">
        <f>数据源!K484</f>
        <v>10</v>
      </c>
      <c r="C452" s="2" t="str">
        <f>数据源!L484</f>
        <v>T1HP3</v>
      </c>
      <c r="D452" s="2" t="str">
        <f>数据源!M484</f>
        <v>部件</v>
      </c>
      <c r="E452" s="2">
        <f>数据源!N484</f>
        <v>9</v>
      </c>
      <c r="F452" s="2">
        <f>数据源!O484</f>
        <v>1</v>
      </c>
      <c r="G452" s="2">
        <f>数据源!P484</f>
        <v>6.1000000000000004E-3</v>
      </c>
      <c r="H452" s="2">
        <f>数据源!Q484</f>
        <v>3.3888888888888885E-2</v>
      </c>
      <c r="I452" s="2">
        <f>数据源!R484</f>
        <v>339</v>
      </c>
      <c r="J452" s="3">
        <f t="shared" si="302"/>
        <v>1</v>
      </c>
      <c r="K452" s="3">
        <f t="shared" si="303"/>
        <v>1</v>
      </c>
      <c r="L452" s="3" t="str">
        <f t="shared" si="289"/>
        <v>部件</v>
      </c>
      <c r="M452" s="3">
        <f t="shared" ca="1" si="290"/>
        <v>91203</v>
      </c>
      <c r="N452" s="3" t="str">
        <f t="shared" ca="1" si="293"/>
        <v>51411,52411,53411,51421,52421,53421,51431,52431,53431,91001,91003,91005,91101,91103,91105,91201,91203</v>
      </c>
      <c r="O452" s="3" t="str">
        <f t="shared" si="294"/>
        <v>397,397,397,264,264,264,220,220,220,339,339,339,339,339,339,339,339</v>
      </c>
      <c r="P452" s="1" t="str">
        <f t="shared" si="295"/>
        <v>(1,1),(1,1),(1,1),(1,1),(1,1),(1,1),(1,1),(1,1),(1,1),(1,1),(1,1),(1,1),(1,1),(1,1),(1,1),(1,1),(1,1)</v>
      </c>
      <c r="Q452" s="3" t="str">
        <f>IF(D452="坦克碎片",VLOOKUP(C452,道具信息!$N$2:$O$291,2,FALSE)&amp;"碎片",VLOOKUP(C452,道具信息!$N$2:$O$291,2,FALSE))</f>
        <v>T1部件</v>
      </c>
      <c r="R452" s="3">
        <f t="shared" si="287"/>
        <v>6102</v>
      </c>
      <c r="S452" s="11">
        <f t="shared" si="288"/>
        <v>0.61299999999999999</v>
      </c>
      <c r="T452" s="3" t="str">
        <f>VLOOKUP(Q452,道具信息!$Q$3:$S$20,2,FALSE)</f>
        <v>CHEST_ITEM_TYPE_T1_PART</v>
      </c>
      <c r="U452" s="3" t="str">
        <f>IF(COUNTIF(U$436:U451,T452)=0,T452,"")</f>
        <v/>
      </c>
      <c r="V452" s="3" t="str">
        <f t="shared" si="298"/>
        <v>CHEST_ITEM_TYPE_T4_SHARD,CHEST_ITEM_TYPE_T1_PART</v>
      </c>
      <c r="W452" s="13" t="str">
        <f t="shared" si="299"/>
        <v/>
      </c>
      <c r="X452" s="3" t="str">
        <f t="shared" si="300"/>
        <v/>
      </c>
      <c r="Y452" s="3" t="str">
        <f t="shared" si="301"/>
        <v>26.5%,61.3%</v>
      </c>
    </row>
    <row r="453" spans="2:25" x14ac:dyDescent="0.3">
      <c r="B453" s="2">
        <f>数据源!K485</f>
        <v>10</v>
      </c>
      <c r="C453" s="2" t="str">
        <f>数据源!L485</f>
        <v>T1HP5</v>
      </c>
      <c r="D453" s="2" t="str">
        <f>数据源!M485</f>
        <v>部件</v>
      </c>
      <c r="E453" s="2">
        <f>数据源!N485</f>
        <v>9</v>
      </c>
      <c r="F453" s="2">
        <f>数据源!O485</f>
        <v>1</v>
      </c>
      <c r="G453" s="2">
        <f>数据源!P485</f>
        <v>6.1000000000000004E-3</v>
      </c>
      <c r="H453" s="2">
        <f>数据源!Q485</f>
        <v>3.3888888888888885E-2</v>
      </c>
      <c r="I453" s="2">
        <f>数据源!R485</f>
        <v>339</v>
      </c>
      <c r="J453" s="3">
        <f t="shared" si="302"/>
        <v>1</v>
      </c>
      <c r="K453" s="3">
        <f t="shared" si="303"/>
        <v>1</v>
      </c>
      <c r="L453" s="3" t="str">
        <f t="shared" si="289"/>
        <v>部件</v>
      </c>
      <c r="M453" s="3">
        <f t="shared" ca="1" si="290"/>
        <v>91205</v>
      </c>
      <c r="N453" s="3" t="str">
        <f t="shared" ca="1" si="293"/>
        <v>51411,52411,53411,51421,52421,53421,51431,52431,53431,91001,91003,91005,91101,91103,91105,91201,91203,91205</v>
      </c>
      <c r="O453" s="3" t="str">
        <f t="shared" si="294"/>
        <v>397,397,397,264,264,264,220,220,220,339,339,339,339,339,339,339,339,339</v>
      </c>
      <c r="P453" s="1" t="str">
        <f t="shared" si="295"/>
        <v>(1,1),(1,1),(1,1),(1,1),(1,1),(1,1),(1,1),(1,1),(1,1),(1,1),(1,1),(1,1),(1,1),(1,1),(1,1),(1,1),(1,1),(1,1)</v>
      </c>
      <c r="Q453" s="3" t="str">
        <f>IF(D453="坦克碎片",VLOOKUP(C453,道具信息!$N$2:$O$291,2,FALSE)&amp;"碎片",VLOOKUP(C453,道具信息!$N$2:$O$291,2,FALSE))</f>
        <v>T1部件</v>
      </c>
      <c r="R453" s="3">
        <f t="shared" si="287"/>
        <v>6102</v>
      </c>
      <c r="S453" s="11">
        <f t="shared" si="288"/>
        <v>0.61299999999999999</v>
      </c>
      <c r="T453" s="3" t="str">
        <f>VLOOKUP(Q453,道具信息!$Q$3:$S$20,2,FALSE)</f>
        <v>CHEST_ITEM_TYPE_T1_PART</v>
      </c>
      <c r="U453" s="3" t="str">
        <f>IF(COUNTIF(U$436:U452,T453)=0,T453,"")</f>
        <v/>
      </c>
      <c r="V453" s="3" t="str">
        <f t="shared" si="298"/>
        <v>CHEST_ITEM_TYPE_T4_SHARD,CHEST_ITEM_TYPE_T1_PART</v>
      </c>
      <c r="W453" s="13" t="str">
        <f t="shared" si="299"/>
        <v/>
      </c>
      <c r="X453" s="3" t="str">
        <f t="shared" si="300"/>
        <v/>
      </c>
      <c r="Y453" s="3" t="str">
        <f t="shared" si="301"/>
        <v>26.5%,61.3%</v>
      </c>
    </row>
    <row r="454" spans="2:25" x14ac:dyDescent="0.3">
      <c r="B454" s="2">
        <f>数据源!K486</f>
        <v>10</v>
      </c>
      <c r="C454" s="2" t="str">
        <f>数据源!L486</f>
        <v>T1LP2</v>
      </c>
      <c r="D454" s="2" t="str">
        <f>数据源!M486</f>
        <v>部件</v>
      </c>
      <c r="E454" s="2">
        <f>数据源!N486</f>
        <v>9</v>
      </c>
      <c r="F454" s="2">
        <f>数据源!O486</f>
        <v>1</v>
      </c>
      <c r="G454" s="2">
        <f>数据源!P486</f>
        <v>6.1000000000000004E-3</v>
      </c>
      <c r="H454" s="2">
        <f>数据源!Q486</f>
        <v>3.3888888888888885E-2</v>
      </c>
      <c r="I454" s="2">
        <f>数据源!R486</f>
        <v>339</v>
      </c>
      <c r="J454" s="3">
        <f t="shared" si="302"/>
        <v>1</v>
      </c>
      <c r="K454" s="3">
        <f t="shared" si="303"/>
        <v>1</v>
      </c>
      <c r="L454" s="3" t="str">
        <f t="shared" si="289"/>
        <v>部件</v>
      </c>
      <c r="M454" s="3">
        <f t="shared" ca="1" si="290"/>
        <v>91002</v>
      </c>
      <c r="N454" s="3" t="str">
        <f t="shared" ca="1" si="293"/>
        <v>51411,52411,53411,51421,52421,53421,51431,52431,53431,91001,91003,91005,91101,91103,91105,91201,91203,91205,91002</v>
      </c>
      <c r="O454" s="3" t="str">
        <f t="shared" si="294"/>
        <v>397,397,397,264,264,264,220,220,220,339,339,339,339,339,339,339,339,339,339</v>
      </c>
      <c r="P454" s="1" t="str">
        <f t="shared" si="295"/>
        <v>(1,1),(1,1),(1,1),(1,1),(1,1),(1,1),(1,1),(1,1),(1,1),(1,1),(1,1),(1,1),(1,1),(1,1),(1,1),(1,1),(1,1),(1,1),(1,1)</v>
      </c>
      <c r="Q454" s="3" t="str">
        <f>IF(D454="坦克碎片",VLOOKUP(C454,道具信息!$N$2:$O$291,2,FALSE)&amp;"碎片",VLOOKUP(C454,道具信息!$N$2:$O$291,2,FALSE))</f>
        <v>T1部件</v>
      </c>
      <c r="R454" s="3">
        <f t="shared" si="287"/>
        <v>6102</v>
      </c>
      <c r="S454" s="11">
        <f t="shared" si="288"/>
        <v>0.61299999999999999</v>
      </c>
      <c r="T454" s="3" t="str">
        <f>VLOOKUP(Q454,道具信息!$Q$3:$S$20,2,FALSE)</f>
        <v>CHEST_ITEM_TYPE_T1_PART</v>
      </c>
      <c r="U454" s="3" t="str">
        <f>IF(COUNTIF(U$436:U453,T454)=0,T454,"")</f>
        <v/>
      </c>
      <c r="V454" s="3" t="str">
        <f t="shared" si="298"/>
        <v>CHEST_ITEM_TYPE_T4_SHARD,CHEST_ITEM_TYPE_T1_PART</v>
      </c>
      <c r="W454" s="13" t="str">
        <f t="shared" si="299"/>
        <v/>
      </c>
      <c r="X454" s="3" t="str">
        <f t="shared" si="300"/>
        <v/>
      </c>
      <c r="Y454" s="3" t="str">
        <f t="shared" si="301"/>
        <v>26.5%,61.3%</v>
      </c>
    </row>
    <row r="455" spans="2:25" x14ac:dyDescent="0.3">
      <c r="B455" s="2">
        <f>数据源!K487</f>
        <v>10</v>
      </c>
      <c r="C455" s="2" t="str">
        <f>数据源!L487</f>
        <v>T1LP4</v>
      </c>
      <c r="D455" s="2" t="str">
        <f>数据源!M487</f>
        <v>部件</v>
      </c>
      <c r="E455" s="2">
        <f>数据源!N487</f>
        <v>9</v>
      </c>
      <c r="F455" s="2">
        <f>数据源!O487</f>
        <v>1</v>
      </c>
      <c r="G455" s="2">
        <f>数据源!P487</f>
        <v>6.1000000000000004E-3</v>
      </c>
      <c r="H455" s="2">
        <f>数据源!Q487</f>
        <v>3.3888888888888885E-2</v>
      </c>
      <c r="I455" s="2">
        <f>数据源!R487</f>
        <v>339</v>
      </c>
      <c r="J455" s="3">
        <f t="shared" si="302"/>
        <v>1</v>
      </c>
      <c r="K455" s="3">
        <f t="shared" si="303"/>
        <v>1</v>
      </c>
      <c r="L455" s="3" t="str">
        <f t="shared" si="289"/>
        <v>部件</v>
      </c>
      <c r="M455" s="3">
        <f t="shared" ca="1" si="290"/>
        <v>91004</v>
      </c>
      <c r="N455" s="3" t="str">
        <f t="shared" ca="1" si="293"/>
        <v>51411,52411,53411,51421,52421,53421,51431,52431,53431,91001,91003,91005,91101,91103,91105,91201,91203,91205,91002,91004</v>
      </c>
      <c r="O455" s="3" t="str">
        <f t="shared" si="294"/>
        <v>397,397,397,264,264,264,220,220,220,339,339,339,339,339,339,339,339,339,339,339</v>
      </c>
      <c r="P455" s="1" t="str">
        <f t="shared" si="295"/>
        <v>(1,1),(1,1),(1,1),(1,1),(1,1),(1,1),(1,1),(1,1),(1,1),(1,1),(1,1),(1,1),(1,1),(1,1),(1,1),(1,1),(1,1),(1,1),(1,1),(1,1)</v>
      </c>
      <c r="Q455" s="3" t="str">
        <f>IF(D455="坦克碎片",VLOOKUP(C455,道具信息!$N$2:$O$291,2,FALSE)&amp;"碎片",VLOOKUP(C455,道具信息!$N$2:$O$291,2,FALSE))</f>
        <v>T1部件</v>
      </c>
      <c r="R455" s="3">
        <f t="shared" si="287"/>
        <v>6102</v>
      </c>
      <c r="S455" s="11">
        <f t="shared" si="288"/>
        <v>0.61299999999999999</v>
      </c>
      <c r="T455" s="3" t="str">
        <f>VLOOKUP(Q455,道具信息!$Q$3:$S$20,2,FALSE)</f>
        <v>CHEST_ITEM_TYPE_T1_PART</v>
      </c>
      <c r="U455" s="3" t="str">
        <f>IF(COUNTIF(U$436:U454,T455)=0,T455,"")</f>
        <v/>
      </c>
      <c r="V455" s="3" t="str">
        <f t="shared" si="298"/>
        <v>CHEST_ITEM_TYPE_T4_SHARD,CHEST_ITEM_TYPE_T1_PART</v>
      </c>
      <c r="W455" s="13" t="str">
        <f t="shared" si="299"/>
        <v/>
      </c>
      <c r="X455" s="3" t="str">
        <f t="shared" si="300"/>
        <v/>
      </c>
      <c r="Y455" s="3" t="str">
        <f t="shared" si="301"/>
        <v>26.5%,61.3%</v>
      </c>
    </row>
    <row r="456" spans="2:25" x14ac:dyDescent="0.3">
      <c r="B456" s="2">
        <f>数据源!K488</f>
        <v>10</v>
      </c>
      <c r="C456" s="2" t="str">
        <f>数据源!L488</f>
        <v>T1LP6</v>
      </c>
      <c r="D456" s="2" t="str">
        <f>数据源!M488</f>
        <v>部件</v>
      </c>
      <c r="E456" s="2">
        <f>数据源!N488</f>
        <v>9</v>
      </c>
      <c r="F456" s="2">
        <f>数据源!O488</f>
        <v>1</v>
      </c>
      <c r="G456" s="2">
        <f>数据源!P488</f>
        <v>6.1000000000000004E-3</v>
      </c>
      <c r="H456" s="2">
        <f>数据源!Q488</f>
        <v>3.3888888888888885E-2</v>
      </c>
      <c r="I456" s="2">
        <f>数据源!R488</f>
        <v>339</v>
      </c>
      <c r="J456" s="3">
        <f t="shared" si="302"/>
        <v>1</v>
      </c>
      <c r="K456" s="3">
        <f t="shared" si="303"/>
        <v>1</v>
      </c>
      <c r="L456" s="3" t="str">
        <f t="shared" si="289"/>
        <v>部件</v>
      </c>
      <c r="M456" s="3">
        <f t="shared" ca="1" si="290"/>
        <v>91006</v>
      </c>
      <c r="N456" s="3" t="str">
        <f t="shared" ca="1" si="293"/>
        <v>51411,52411,53411,51421,52421,53421,51431,52431,53431,91001,91003,91005,91101,91103,91105,91201,91203,91205,91002,91004,91006</v>
      </c>
      <c r="O456" s="3" t="str">
        <f t="shared" si="294"/>
        <v>397,397,397,264,264,264,220,220,220,339,339,339,339,339,339,339,339,339,339,339,339</v>
      </c>
      <c r="P456" s="1" t="str">
        <f t="shared" si="295"/>
        <v>(1,1),(1,1),(1,1),(1,1),(1,1),(1,1),(1,1),(1,1),(1,1),(1,1),(1,1),(1,1),(1,1),(1,1),(1,1),(1,1),(1,1),(1,1),(1,1),(1,1),(1,1)</v>
      </c>
      <c r="Q456" s="3" t="str">
        <f>IF(D456="坦克碎片",VLOOKUP(C456,道具信息!$N$2:$O$291,2,FALSE)&amp;"碎片",VLOOKUP(C456,道具信息!$N$2:$O$291,2,FALSE))</f>
        <v>T1部件</v>
      </c>
      <c r="R456" s="3">
        <f t="shared" si="287"/>
        <v>6102</v>
      </c>
      <c r="S456" s="11">
        <f t="shared" si="288"/>
        <v>0.61299999999999999</v>
      </c>
      <c r="T456" s="3" t="str">
        <f>VLOOKUP(Q456,道具信息!$Q$3:$S$20,2,FALSE)</f>
        <v>CHEST_ITEM_TYPE_T1_PART</v>
      </c>
      <c r="U456" s="3" t="str">
        <f>IF(COUNTIF(U$436:U455,T456)=0,T456,"")</f>
        <v/>
      </c>
      <c r="V456" s="3" t="str">
        <f t="shared" si="298"/>
        <v>CHEST_ITEM_TYPE_T4_SHARD,CHEST_ITEM_TYPE_T1_PART</v>
      </c>
      <c r="W456" s="13" t="str">
        <f t="shared" si="299"/>
        <v/>
      </c>
      <c r="X456" s="3" t="str">
        <f t="shared" si="300"/>
        <v/>
      </c>
      <c r="Y456" s="3" t="str">
        <f t="shared" si="301"/>
        <v>26.5%,61.3%</v>
      </c>
    </row>
    <row r="457" spans="2:25" x14ac:dyDescent="0.3">
      <c r="B457" s="2">
        <f>数据源!K489</f>
        <v>10</v>
      </c>
      <c r="C457" s="2" t="str">
        <f>数据源!L489</f>
        <v>T1MP2</v>
      </c>
      <c r="D457" s="2" t="str">
        <f>数据源!M489</f>
        <v>部件</v>
      </c>
      <c r="E457" s="2">
        <f>数据源!N489</f>
        <v>9</v>
      </c>
      <c r="F457" s="2">
        <f>数据源!O489</f>
        <v>1</v>
      </c>
      <c r="G457" s="2">
        <f>数据源!P489</f>
        <v>6.1000000000000004E-3</v>
      </c>
      <c r="H457" s="2">
        <f>数据源!Q489</f>
        <v>3.3888888888888885E-2</v>
      </c>
      <c r="I457" s="2">
        <f>数据源!R489</f>
        <v>339</v>
      </c>
      <c r="J457" s="3">
        <f t="shared" si="302"/>
        <v>1</v>
      </c>
      <c r="K457" s="3">
        <f t="shared" si="303"/>
        <v>1</v>
      </c>
      <c r="L457" s="3" t="str">
        <f t="shared" ref="L457:L462" si="304">RIGHT(D457,2)</f>
        <v>部件</v>
      </c>
      <c r="M457" s="3">
        <f t="shared" ref="M457:M462" ca="1" si="305">IF(OR(L457="坦克",L457="碎片"),VLOOKUP(C457,INDIRECT("坦克ID"),MATCH(L457&amp;"ID",INDIRECT("坦克标头"),0),FALSE),VLOOKUP(C457,INDIRECT(L457&amp;"ID"),2,FALSE))</f>
        <v>91102</v>
      </c>
      <c r="N457" s="3" t="str">
        <f t="shared" ref="N457:N462" ca="1" si="306">N456&amp;","&amp;M457</f>
        <v>51411,52411,53411,51421,52421,53421,51431,52431,53431,91001,91003,91005,91101,91103,91105,91201,91203,91205,91002,91004,91006,91102</v>
      </c>
      <c r="O457" s="3" t="str">
        <f t="shared" ref="O457:O462" si="307">O456&amp;","&amp;I457</f>
        <v>397,397,397,264,264,264,220,220,220,339,339,339,339,339,339,339,339,339,339,339,339,339</v>
      </c>
      <c r="P457" s="1" t="str">
        <f t="shared" ref="P457:P462" si="308">P456&amp;","&amp;"("&amp;J457&amp;","&amp;K457&amp;")"</f>
        <v>(1,1),(1,1),(1,1),(1,1),(1,1),(1,1),(1,1),(1,1),(1,1),(1,1),(1,1),(1,1),(1,1),(1,1),(1,1),(1,1),(1,1),(1,1),(1,1),(1,1),(1,1),(1,1)</v>
      </c>
      <c r="Q457" s="3" t="str">
        <f>IF(D457="坦克碎片",VLOOKUP(C457,道具信息!$N$2:$O$291,2,FALSE)&amp;"碎片",VLOOKUP(C457,道具信息!$N$2:$O$291,2,FALSE))</f>
        <v>T1部件</v>
      </c>
      <c r="R457" s="3">
        <f t="shared" si="287"/>
        <v>6102</v>
      </c>
      <c r="S457" s="11">
        <f t="shared" si="288"/>
        <v>0.61299999999999999</v>
      </c>
      <c r="T457" s="3" t="str">
        <f>VLOOKUP(Q457,道具信息!$Q$3:$S$20,2,FALSE)</f>
        <v>CHEST_ITEM_TYPE_T1_PART</v>
      </c>
      <c r="U457" s="3" t="str">
        <f>IF(COUNTIF(U$436:U456,T457)=0,T457,"")</f>
        <v/>
      </c>
      <c r="V457" s="3" t="str">
        <f t="shared" si="298"/>
        <v>CHEST_ITEM_TYPE_T4_SHARD,CHEST_ITEM_TYPE_T1_PART</v>
      </c>
      <c r="W457" s="13" t="str">
        <f t="shared" si="299"/>
        <v/>
      </c>
      <c r="X457" s="3" t="str">
        <f t="shared" si="300"/>
        <v/>
      </c>
      <c r="Y457" s="3" t="str">
        <f t="shared" si="301"/>
        <v>26.5%,61.3%</v>
      </c>
    </row>
    <row r="458" spans="2:25" x14ac:dyDescent="0.3">
      <c r="B458" s="2">
        <f>数据源!K490</f>
        <v>10</v>
      </c>
      <c r="C458" s="2" t="str">
        <f>数据源!L490</f>
        <v>T1MP4</v>
      </c>
      <c r="D458" s="2" t="str">
        <f>数据源!M490</f>
        <v>部件</v>
      </c>
      <c r="E458" s="2">
        <f>数据源!N490</f>
        <v>9</v>
      </c>
      <c r="F458" s="2">
        <f>数据源!O490</f>
        <v>1</v>
      </c>
      <c r="G458" s="2">
        <f>数据源!P490</f>
        <v>6.1000000000000004E-3</v>
      </c>
      <c r="H458" s="2">
        <f>数据源!Q490</f>
        <v>3.3888888888888885E-2</v>
      </c>
      <c r="I458" s="2">
        <f>数据源!R490</f>
        <v>339</v>
      </c>
      <c r="J458" s="3">
        <f t="shared" si="302"/>
        <v>1</v>
      </c>
      <c r="K458" s="3">
        <f t="shared" si="303"/>
        <v>1</v>
      </c>
      <c r="L458" s="3" t="str">
        <f t="shared" si="304"/>
        <v>部件</v>
      </c>
      <c r="M458" s="3">
        <f t="shared" ca="1" si="305"/>
        <v>91104</v>
      </c>
      <c r="N458" s="3" t="str">
        <f t="shared" ca="1" si="306"/>
        <v>51411,52411,53411,51421,52421,53421,51431,52431,53431,91001,91003,91005,91101,91103,91105,91201,91203,91205,91002,91004,91006,91102,91104</v>
      </c>
      <c r="O458" s="3" t="str">
        <f t="shared" si="307"/>
        <v>397,397,397,264,264,264,220,220,220,339,339,339,339,339,339,339,339,339,339,339,339,339,339</v>
      </c>
      <c r="P458" s="1" t="str">
        <f t="shared" si="308"/>
        <v>(1,1),(1,1),(1,1),(1,1),(1,1),(1,1),(1,1),(1,1),(1,1),(1,1),(1,1),(1,1),(1,1),(1,1),(1,1),(1,1),(1,1),(1,1),(1,1),(1,1),(1,1),(1,1),(1,1)</v>
      </c>
      <c r="Q458" s="3" t="str">
        <f>IF(D458="坦克碎片",VLOOKUP(C458,道具信息!$N$2:$O$291,2,FALSE)&amp;"碎片",VLOOKUP(C458,道具信息!$N$2:$O$291,2,FALSE))</f>
        <v>T1部件</v>
      </c>
      <c r="R458" s="3">
        <f t="shared" si="287"/>
        <v>6102</v>
      </c>
      <c r="S458" s="11">
        <f t="shared" si="288"/>
        <v>0.61299999999999999</v>
      </c>
      <c r="T458" s="3" t="str">
        <f>VLOOKUP(Q458,道具信息!$Q$3:$S$20,2,FALSE)</f>
        <v>CHEST_ITEM_TYPE_T1_PART</v>
      </c>
      <c r="U458" s="3" t="str">
        <f>IF(COUNTIF(U$436:U457,T458)=0,T458,"")</f>
        <v/>
      </c>
      <c r="V458" s="3" t="str">
        <f t="shared" si="298"/>
        <v>CHEST_ITEM_TYPE_T4_SHARD,CHEST_ITEM_TYPE_T1_PART</v>
      </c>
      <c r="W458" s="13" t="str">
        <f t="shared" si="299"/>
        <v/>
      </c>
      <c r="X458" s="3" t="str">
        <f t="shared" si="300"/>
        <v/>
      </c>
      <c r="Y458" s="3" t="str">
        <f t="shared" si="301"/>
        <v>26.5%,61.3%</v>
      </c>
    </row>
    <row r="459" spans="2:25" x14ac:dyDescent="0.3">
      <c r="B459" s="2">
        <f>数据源!K491</f>
        <v>10</v>
      </c>
      <c r="C459" s="2" t="str">
        <f>数据源!L491</f>
        <v>T1MP6</v>
      </c>
      <c r="D459" s="2" t="str">
        <f>数据源!M491</f>
        <v>部件</v>
      </c>
      <c r="E459" s="2">
        <f>数据源!N491</f>
        <v>9</v>
      </c>
      <c r="F459" s="2">
        <f>数据源!O491</f>
        <v>1</v>
      </c>
      <c r="G459" s="2">
        <f>数据源!P491</f>
        <v>6.1000000000000004E-3</v>
      </c>
      <c r="H459" s="2">
        <f>数据源!Q491</f>
        <v>3.3888888888888885E-2</v>
      </c>
      <c r="I459" s="2">
        <f>数据源!R491</f>
        <v>339</v>
      </c>
      <c r="J459" s="3">
        <f t="shared" si="302"/>
        <v>1</v>
      </c>
      <c r="K459" s="3">
        <f t="shared" si="303"/>
        <v>1</v>
      </c>
      <c r="L459" s="3" t="str">
        <f t="shared" si="304"/>
        <v>部件</v>
      </c>
      <c r="M459" s="3">
        <f t="shared" ca="1" si="305"/>
        <v>91106</v>
      </c>
      <c r="N459" s="3" t="str">
        <f t="shared" ca="1" si="306"/>
        <v>51411,52411,53411,51421,52421,53421,51431,52431,53431,91001,91003,91005,91101,91103,91105,91201,91203,91205,91002,91004,91006,91102,91104,91106</v>
      </c>
      <c r="O459" s="3" t="str">
        <f t="shared" si="307"/>
        <v>397,397,397,264,264,264,220,220,220,339,339,339,339,339,339,339,339,339,339,339,339,339,339,339</v>
      </c>
      <c r="P459" s="1" t="str">
        <f t="shared" si="308"/>
        <v>(1,1),(1,1),(1,1),(1,1),(1,1),(1,1),(1,1),(1,1),(1,1),(1,1),(1,1),(1,1),(1,1),(1,1),(1,1),(1,1),(1,1),(1,1),(1,1),(1,1),(1,1),(1,1),(1,1),(1,1)</v>
      </c>
      <c r="Q459" s="3" t="str">
        <f>IF(D459="坦克碎片",VLOOKUP(C459,道具信息!$N$2:$O$291,2,FALSE)&amp;"碎片",VLOOKUP(C459,道具信息!$N$2:$O$291,2,FALSE))</f>
        <v>T1部件</v>
      </c>
      <c r="R459" s="3">
        <f t="shared" si="287"/>
        <v>6102</v>
      </c>
      <c r="S459" s="11">
        <f t="shared" si="288"/>
        <v>0.61299999999999999</v>
      </c>
      <c r="T459" s="3" t="str">
        <f>VLOOKUP(Q459,道具信息!$Q$3:$S$20,2,FALSE)</f>
        <v>CHEST_ITEM_TYPE_T1_PART</v>
      </c>
      <c r="U459" s="3" t="str">
        <f>IF(COUNTIF(U$436:U458,T459)=0,T459,"")</f>
        <v/>
      </c>
      <c r="V459" s="3" t="str">
        <f t="shared" si="298"/>
        <v>CHEST_ITEM_TYPE_T4_SHARD,CHEST_ITEM_TYPE_T1_PART</v>
      </c>
      <c r="W459" s="13" t="str">
        <f t="shared" si="299"/>
        <v/>
      </c>
      <c r="X459" s="3" t="str">
        <f t="shared" si="300"/>
        <v/>
      </c>
      <c r="Y459" s="3" t="str">
        <f t="shared" si="301"/>
        <v>26.5%,61.3%</v>
      </c>
    </row>
    <row r="460" spans="2:25" x14ac:dyDescent="0.3">
      <c r="B460" s="2">
        <f>数据源!K492</f>
        <v>10</v>
      </c>
      <c r="C460" s="2" t="str">
        <f>数据源!L492</f>
        <v>T1HP2</v>
      </c>
      <c r="D460" s="2" t="str">
        <f>数据源!M492</f>
        <v>部件</v>
      </c>
      <c r="E460" s="2">
        <f>数据源!N492</f>
        <v>9</v>
      </c>
      <c r="F460" s="2">
        <f>数据源!O492</f>
        <v>1</v>
      </c>
      <c r="G460" s="2">
        <f>数据源!P492</f>
        <v>6.1000000000000004E-3</v>
      </c>
      <c r="H460" s="2">
        <f>数据源!Q492</f>
        <v>3.3888888888888885E-2</v>
      </c>
      <c r="I460" s="2">
        <f>数据源!R492</f>
        <v>339</v>
      </c>
      <c r="J460" s="3">
        <f t="shared" si="302"/>
        <v>1</v>
      </c>
      <c r="K460" s="3">
        <f t="shared" si="303"/>
        <v>1</v>
      </c>
      <c r="L460" s="3" t="str">
        <f t="shared" si="304"/>
        <v>部件</v>
      </c>
      <c r="M460" s="3">
        <f t="shared" ca="1" si="305"/>
        <v>91202</v>
      </c>
      <c r="N460" s="3" t="str">
        <f t="shared" ca="1" si="306"/>
        <v>51411,52411,53411,51421,52421,53421,51431,52431,53431,91001,91003,91005,91101,91103,91105,91201,91203,91205,91002,91004,91006,91102,91104,91106,91202</v>
      </c>
      <c r="O460" s="3" t="str">
        <f t="shared" si="307"/>
        <v>397,397,397,264,264,264,220,220,220,339,339,339,339,339,339,339,339,339,339,339,339,339,339,339,339</v>
      </c>
      <c r="P460" s="1" t="str">
        <f t="shared" si="308"/>
        <v>(1,1),(1,1),(1,1),(1,1),(1,1),(1,1),(1,1),(1,1),(1,1),(1,1),(1,1),(1,1),(1,1),(1,1),(1,1),(1,1),(1,1),(1,1),(1,1),(1,1),(1,1),(1,1),(1,1),(1,1),(1,1)</v>
      </c>
      <c r="Q460" s="3" t="str">
        <f>IF(D460="坦克碎片",VLOOKUP(C460,道具信息!$N$2:$O$291,2,FALSE)&amp;"碎片",VLOOKUP(C460,道具信息!$N$2:$O$291,2,FALSE))</f>
        <v>T1部件</v>
      </c>
      <c r="R460" s="3">
        <f t="shared" si="287"/>
        <v>6102</v>
      </c>
      <c r="S460" s="11">
        <f t="shared" si="288"/>
        <v>0.61299999999999999</v>
      </c>
      <c r="T460" s="3" t="str">
        <f>VLOOKUP(Q460,道具信息!$Q$3:$S$20,2,FALSE)</f>
        <v>CHEST_ITEM_TYPE_T1_PART</v>
      </c>
      <c r="U460" s="3" t="str">
        <f>IF(COUNTIF(U$436:U459,T460)=0,T460,"")</f>
        <v/>
      </c>
      <c r="V460" s="3" t="str">
        <f t="shared" si="298"/>
        <v>CHEST_ITEM_TYPE_T4_SHARD,CHEST_ITEM_TYPE_T1_PART</v>
      </c>
      <c r="W460" s="13" t="str">
        <f t="shared" si="299"/>
        <v/>
      </c>
      <c r="X460" s="3" t="str">
        <f t="shared" si="300"/>
        <v/>
      </c>
      <c r="Y460" s="3" t="str">
        <f t="shared" si="301"/>
        <v>26.5%,61.3%</v>
      </c>
    </row>
    <row r="461" spans="2:25" x14ac:dyDescent="0.3">
      <c r="B461" s="2">
        <f>数据源!K493</f>
        <v>10</v>
      </c>
      <c r="C461" s="2" t="str">
        <f>数据源!L493</f>
        <v>T1HP4</v>
      </c>
      <c r="D461" s="2" t="str">
        <f>数据源!M493</f>
        <v>部件</v>
      </c>
      <c r="E461" s="2">
        <f>数据源!N493</f>
        <v>9</v>
      </c>
      <c r="F461" s="2">
        <f>数据源!O493</f>
        <v>1</v>
      </c>
      <c r="G461" s="2">
        <f>数据源!P493</f>
        <v>6.1000000000000004E-3</v>
      </c>
      <c r="H461" s="2">
        <f>数据源!Q493</f>
        <v>3.3888888888888885E-2</v>
      </c>
      <c r="I461" s="2">
        <f>数据源!R493</f>
        <v>339</v>
      </c>
      <c r="J461" s="3">
        <f t="shared" si="302"/>
        <v>1</v>
      </c>
      <c r="K461" s="3">
        <f t="shared" si="303"/>
        <v>1</v>
      </c>
      <c r="L461" s="3" t="str">
        <f t="shared" si="304"/>
        <v>部件</v>
      </c>
      <c r="M461" s="3">
        <f t="shared" ca="1" si="305"/>
        <v>91204</v>
      </c>
      <c r="N461" s="3" t="str">
        <f t="shared" ca="1" si="306"/>
        <v>51411,52411,53411,51421,52421,53421,51431,52431,53431,91001,91003,91005,91101,91103,91105,91201,91203,91205,91002,91004,91006,91102,91104,91106,91202,91204</v>
      </c>
      <c r="O461" s="3" t="str">
        <f t="shared" si="307"/>
        <v>397,397,397,264,264,264,220,220,220,339,339,339,339,339,339,339,339,339,339,339,339,339,339,339,339,339</v>
      </c>
      <c r="P461" s="1" t="str">
        <f t="shared" si="308"/>
        <v>(1,1),(1,1),(1,1),(1,1),(1,1),(1,1),(1,1),(1,1),(1,1),(1,1),(1,1),(1,1),(1,1),(1,1),(1,1),(1,1),(1,1),(1,1),(1,1),(1,1),(1,1),(1,1),(1,1),(1,1),(1,1),(1,1)</v>
      </c>
      <c r="Q461" s="3" t="str">
        <f>IF(D461="坦克碎片",VLOOKUP(C461,道具信息!$N$2:$O$291,2,FALSE)&amp;"碎片",VLOOKUP(C461,道具信息!$N$2:$O$291,2,FALSE))</f>
        <v>T1部件</v>
      </c>
      <c r="R461" s="3">
        <f t="shared" si="287"/>
        <v>6102</v>
      </c>
      <c r="S461" s="11">
        <f t="shared" si="288"/>
        <v>0.61299999999999999</v>
      </c>
      <c r="T461" s="3" t="str">
        <f>VLOOKUP(Q461,道具信息!$Q$3:$S$20,2,FALSE)</f>
        <v>CHEST_ITEM_TYPE_T1_PART</v>
      </c>
      <c r="U461" s="3" t="str">
        <f>IF(COUNTIF(U$436:U460,T461)=0,T461,"")</f>
        <v/>
      </c>
      <c r="V461" s="3" t="str">
        <f t="shared" si="298"/>
        <v>CHEST_ITEM_TYPE_T4_SHARD,CHEST_ITEM_TYPE_T1_PART</v>
      </c>
      <c r="W461" s="13" t="str">
        <f t="shared" si="299"/>
        <v/>
      </c>
      <c r="X461" s="3" t="str">
        <f t="shared" si="300"/>
        <v/>
      </c>
      <c r="Y461" s="3" t="str">
        <f t="shared" si="301"/>
        <v>26.5%,61.3%</v>
      </c>
    </row>
    <row r="462" spans="2:25" x14ac:dyDescent="0.3">
      <c r="B462" s="2">
        <f>数据源!K494</f>
        <v>10</v>
      </c>
      <c r="C462" s="2" t="str">
        <f>数据源!L494</f>
        <v>T1HP6</v>
      </c>
      <c r="D462" s="2" t="str">
        <f>数据源!M494</f>
        <v>部件</v>
      </c>
      <c r="E462" s="2">
        <f>数据源!N494</f>
        <v>9</v>
      </c>
      <c r="F462" s="2">
        <f>数据源!O494</f>
        <v>1</v>
      </c>
      <c r="G462" s="2">
        <f>数据源!P494</f>
        <v>6.1000000000000004E-3</v>
      </c>
      <c r="H462" s="2">
        <f>数据源!Q494</f>
        <v>3.3888888888888885E-2</v>
      </c>
      <c r="I462" s="2">
        <f>数据源!R494</f>
        <v>339</v>
      </c>
      <c r="J462" s="3">
        <f t="shared" si="302"/>
        <v>1</v>
      </c>
      <c r="K462" s="3">
        <f t="shared" si="303"/>
        <v>1</v>
      </c>
      <c r="L462" s="3" t="str">
        <f t="shared" si="304"/>
        <v>部件</v>
      </c>
      <c r="M462" s="3">
        <f t="shared" ca="1" si="305"/>
        <v>91206</v>
      </c>
      <c r="N462" s="3" t="str">
        <f t="shared" ca="1" si="306"/>
        <v>51411,52411,53411,51421,52421,53421,51431,52431,53431,91001,91003,91005,91101,91103,91105,91201,91203,91205,91002,91004,91006,91102,91104,91106,91202,91204,91206</v>
      </c>
      <c r="O462" s="3" t="str">
        <f t="shared" si="307"/>
        <v>397,397,397,264,264,264,220,220,220,339,339,339,339,339,339,339,339,339,339,339,339,339,339,339,339,339,339</v>
      </c>
      <c r="P462" s="1" t="str">
        <f t="shared" si="308"/>
        <v>(1,1),(1,1),(1,1),(1,1),(1,1),(1,1),(1,1),(1,1),(1,1),(1,1),(1,1),(1,1),(1,1),(1,1),(1,1),(1,1),(1,1),(1,1),(1,1),(1,1),(1,1),(1,1),(1,1),(1,1),(1,1),(1,1),(1,1)</v>
      </c>
      <c r="Q462" s="3" t="str">
        <f>IF(D462="坦克碎片",VLOOKUP(C462,道具信息!$N$2:$O$291,2,FALSE)&amp;"碎片",VLOOKUP(C462,道具信息!$N$2:$O$291,2,FALSE))</f>
        <v>T1部件</v>
      </c>
      <c r="R462" s="3">
        <f t="shared" si="287"/>
        <v>6102</v>
      </c>
      <c r="S462" s="11">
        <f t="shared" si="288"/>
        <v>0.61299999999999999</v>
      </c>
      <c r="T462" s="3" t="str">
        <f>VLOOKUP(Q462,道具信息!$Q$3:$S$20,2,FALSE)</f>
        <v>CHEST_ITEM_TYPE_T1_PART</v>
      </c>
      <c r="U462" s="3" t="str">
        <f>IF(COUNTIF(U$436:U461,T462)=0,T462,"")</f>
        <v/>
      </c>
      <c r="V462" s="3" t="str">
        <f t="shared" si="298"/>
        <v>CHEST_ITEM_TYPE_T4_SHARD,CHEST_ITEM_TYPE_T1_PART</v>
      </c>
      <c r="W462" s="13" t="str">
        <f t="shared" si="299"/>
        <v/>
      </c>
      <c r="X462" s="3" t="str">
        <f t="shared" si="300"/>
        <v/>
      </c>
      <c r="Y462" s="3" t="str">
        <f t="shared" si="301"/>
        <v>26.5%,61.3%</v>
      </c>
    </row>
    <row r="463" spans="2:25" x14ac:dyDescent="0.3">
      <c r="B463" s="2">
        <f>数据源!K495</f>
        <v>10</v>
      </c>
      <c r="C463" s="2" t="str">
        <f>数据源!L495</f>
        <v>T2LP1</v>
      </c>
      <c r="D463" s="2" t="str">
        <f>数据源!M495</f>
        <v>部件</v>
      </c>
      <c r="E463" s="2">
        <f>数据源!N495</f>
        <v>51.800000000000011</v>
      </c>
      <c r="F463" s="2">
        <f>数据源!O495</f>
        <v>1</v>
      </c>
      <c r="G463" s="2">
        <f>数据源!P495</f>
        <v>6.3999999999999994E-3</v>
      </c>
      <c r="H463" s="2">
        <f>数据源!Q495</f>
        <v>6.177606177606175E-3</v>
      </c>
      <c r="I463" s="2">
        <f>数据源!R495</f>
        <v>62</v>
      </c>
      <c r="J463" s="3">
        <f t="shared" si="302"/>
        <v>1</v>
      </c>
      <c r="K463" s="3">
        <f t="shared" si="303"/>
        <v>1</v>
      </c>
      <c r="L463" s="3" t="str">
        <f t="shared" ref="L463:L516" si="309">RIGHT(D463,2)</f>
        <v>部件</v>
      </c>
      <c r="M463" s="3">
        <f t="shared" ref="M463:M516" ca="1" si="310">IF(OR(L463="坦克",L463="碎片"),VLOOKUP(C463,INDIRECT("坦克ID"),MATCH(L463&amp;"ID",INDIRECT("坦克标头"),0),FALSE),VLOOKUP(C463,INDIRECT(L463&amp;"ID"),2,FALSE))</f>
        <v>92001</v>
      </c>
      <c r="N463" s="3" t="str">
        <f t="shared" ref="N463:N516" ca="1" si="311">N462&amp;","&amp;M463</f>
        <v>51411,52411,53411,51421,52421,53421,51431,52431,53431,91001,91003,91005,91101,91103,91105,91201,91203,91205,91002,91004,91006,91102,91104,91106,91202,91204,91206,92001</v>
      </c>
      <c r="O463" s="3" t="str">
        <f t="shared" ref="O463:O516" si="312">O462&amp;","&amp;I463</f>
        <v>397,397,397,264,264,264,220,220,220,339,339,339,339,339,339,339,339,339,339,339,339,339,339,339,339,339,339,62</v>
      </c>
      <c r="P463" s="1" t="str">
        <f t="shared" ref="P463:P516" si="313">P462&amp;","&amp;"("&amp;J463&amp;","&amp;K463&amp;")"</f>
        <v>(1,1),(1,1),(1,1),(1,1),(1,1),(1,1),(1,1),(1,1),(1,1),(1,1),(1,1),(1,1),(1,1),(1,1),(1,1),(1,1),(1,1),(1,1),(1,1),(1,1),(1,1),(1,1),(1,1),(1,1),(1,1),(1,1),(1,1),(1,1)</v>
      </c>
      <c r="Q463" s="3" t="str">
        <f>IF(D463="坦克碎片",VLOOKUP(C463,道具信息!$N$2:$O$291,2,FALSE)&amp;"碎片",VLOOKUP(C463,道具信息!$N$2:$O$291,2,FALSE))</f>
        <v>T2部件</v>
      </c>
      <c r="R463" s="3">
        <f t="shared" si="287"/>
        <v>1108</v>
      </c>
      <c r="S463" s="11">
        <f t="shared" si="288"/>
        <v>0.111</v>
      </c>
      <c r="T463" s="3" t="str">
        <f>VLOOKUP(Q463,道具信息!$Q$3:$S$20,2,FALSE)</f>
        <v>CHEST_ITEM_TYPE_T2_PART</v>
      </c>
      <c r="U463" s="3" t="str">
        <f>IF(COUNTIF(U$436:U462,T463)=0,T463,"")</f>
        <v>CHEST_ITEM_TYPE_T2_PART</v>
      </c>
      <c r="V463" s="3" t="str">
        <f t="shared" si="298"/>
        <v>CHEST_ITEM_TYPE_T4_SHARD,CHEST_ITEM_TYPE_T1_PART,CHEST_ITEM_TYPE_T2_PART</v>
      </c>
      <c r="W463" s="13">
        <f t="shared" si="299"/>
        <v>0.111</v>
      </c>
      <c r="X463" s="3" t="str">
        <f t="shared" si="300"/>
        <v>11.1%</v>
      </c>
      <c r="Y463" s="3" t="str">
        <f t="shared" si="301"/>
        <v>26.5%,61.3%,11.1%</v>
      </c>
    </row>
    <row r="464" spans="2:25" x14ac:dyDescent="0.3">
      <c r="B464" s="2">
        <f>数据源!K496</f>
        <v>10</v>
      </c>
      <c r="C464" s="2" t="str">
        <f>数据源!L496</f>
        <v>T2LP3</v>
      </c>
      <c r="D464" s="2" t="str">
        <f>数据源!M496</f>
        <v>部件</v>
      </c>
      <c r="E464" s="2">
        <f>数据源!N496</f>
        <v>51.800000000000011</v>
      </c>
      <c r="F464" s="2">
        <f>数据源!O496</f>
        <v>1</v>
      </c>
      <c r="G464" s="2">
        <f>数据源!P496</f>
        <v>6.3999999999999994E-3</v>
      </c>
      <c r="H464" s="2">
        <f>数据源!Q496</f>
        <v>6.177606177606175E-3</v>
      </c>
      <c r="I464" s="2">
        <f>数据源!R496</f>
        <v>62</v>
      </c>
      <c r="J464" s="3">
        <f t="shared" si="302"/>
        <v>1</v>
      </c>
      <c r="K464" s="3">
        <f t="shared" si="303"/>
        <v>1</v>
      </c>
      <c r="L464" s="3" t="str">
        <f t="shared" si="309"/>
        <v>部件</v>
      </c>
      <c r="M464" s="3">
        <f t="shared" ca="1" si="310"/>
        <v>92003</v>
      </c>
      <c r="N464" s="3" t="str">
        <f t="shared" ca="1" si="311"/>
        <v>51411,52411,53411,51421,52421,53421,51431,52431,53431,91001,91003,91005,91101,91103,91105,91201,91203,91205,91002,91004,91006,91102,91104,91106,91202,91204,91206,92001,92003</v>
      </c>
      <c r="O464" s="3" t="str">
        <f t="shared" si="312"/>
        <v>397,397,397,264,264,264,220,220,220,339,339,339,339,339,339,339,339,339,339,339,339,339,339,339,339,339,339,62,62</v>
      </c>
      <c r="P464" s="1" t="str">
        <f t="shared" si="313"/>
        <v>(1,1),(1,1),(1,1),(1,1),(1,1),(1,1),(1,1),(1,1),(1,1),(1,1),(1,1),(1,1),(1,1),(1,1),(1,1),(1,1),(1,1),(1,1),(1,1),(1,1),(1,1),(1,1),(1,1),(1,1),(1,1),(1,1),(1,1),(1,1),(1,1)</v>
      </c>
      <c r="Q464" s="3" t="str">
        <f>IF(D464="坦克碎片",VLOOKUP(C464,道具信息!$N$2:$O$291,2,FALSE)&amp;"碎片",VLOOKUP(C464,道具信息!$N$2:$O$291,2,FALSE))</f>
        <v>T2部件</v>
      </c>
      <c r="R464" s="3">
        <f t="shared" si="287"/>
        <v>1108</v>
      </c>
      <c r="S464" s="11">
        <f t="shared" si="288"/>
        <v>0.111</v>
      </c>
      <c r="T464" s="3" t="str">
        <f>VLOOKUP(Q464,道具信息!$Q$3:$S$20,2,FALSE)</f>
        <v>CHEST_ITEM_TYPE_T2_PART</v>
      </c>
      <c r="U464" s="3" t="str">
        <f>IF(COUNTIF(U$436:U463,T464)=0,T464,"")</f>
        <v/>
      </c>
      <c r="V464" s="3" t="str">
        <f t="shared" si="298"/>
        <v>CHEST_ITEM_TYPE_T4_SHARD,CHEST_ITEM_TYPE_T1_PART,CHEST_ITEM_TYPE_T2_PART</v>
      </c>
      <c r="W464" s="13" t="str">
        <f t="shared" si="299"/>
        <v/>
      </c>
      <c r="X464" s="3" t="str">
        <f t="shared" si="300"/>
        <v/>
      </c>
      <c r="Y464" s="3" t="str">
        <f t="shared" si="301"/>
        <v>26.5%,61.3%,11.1%</v>
      </c>
    </row>
    <row r="465" spans="2:25" x14ac:dyDescent="0.3">
      <c r="B465" s="2">
        <f>数据源!K497</f>
        <v>10</v>
      </c>
      <c r="C465" s="2" t="str">
        <f>数据源!L497</f>
        <v>T2LP5</v>
      </c>
      <c r="D465" s="2" t="str">
        <f>数据源!M497</f>
        <v>部件</v>
      </c>
      <c r="E465" s="2">
        <f>数据源!N497</f>
        <v>51.800000000000011</v>
      </c>
      <c r="F465" s="2">
        <f>数据源!O497</f>
        <v>1</v>
      </c>
      <c r="G465" s="2">
        <f>数据源!P497</f>
        <v>6.3999999999999994E-3</v>
      </c>
      <c r="H465" s="2">
        <f>数据源!Q497</f>
        <v>6.177606177606175E-3</v>
      </c>
      <c r="I465" s="2">
        <f>数据源!R497</f>
        <v>62</v>
      </c>
      <c r="J465" s="3">
        <f t="shared" si="302"/>
        <v>1</v>
      </c>
      <c r="K465" s="3">
        <f t="shared" si="303"/>
        <v>1</v>
      </c>
      <c r="L465" s="3" t="str">
        <f t="shared" si="309"/>
        <v>部件</v>
      </c>
      <c r="M465" s="3">
        <f t="shared" ca="1" si="310"/>
        <v>92005</v>
      </c>
      <c r="N465" s="3" t="str">
        <f t="shared" ca="1" si="311"/>
        <v>51411,52411,53411,51421,52421,53421,51431,52431,53431,91001,91003,91005,91101,91103,91105,91201,91203,91205,91002,91004,91006,91102,91104,91106,91202,91204,91206,92001,92003,92005</v>
      </c>
      <c r="O465" s="3" t="str">
        <f t="shared" si="312"/>
        <v>397,397,397,264,264,264,220,220,220,339,339,339,339,339,339,339,339,339,339,339,339,339,339,339,339,339,339,62,62,62</v>
      </c>
      <c r="P465" s="1" t="str">
        <f t="shared" si="313"/>
        <v>(1,1),(1,1),(1,1),(1,1),(1,1),(1,1),(1,1),(1,1),(1,1),(1,1),(1,1),(1,1),(1,1),(1,1),(1,1),(1,1),(1,1),(1,1),(1,1),(1,1),(1,1),(1,1),(1,1),(1,1),(1,1),(1,1),(1,1),(1,1),(1,1),(1,1)</v>
      </c>
      <c r="Q465" s="3" t="str">
        <f>IF(D465="坦克碎片",VLOOKUP(C465,道具信息!$N$2:$O$291,2,FALSE)&amp;"碎片",VLOOKUP(C465,道具信息!$N$2:$O$291,2,FALSE))</f>
        <v>T2部件</v>
      </c>
      <c r="R465" s="3">
        <f t="shared" si="287"/>
        <v>1108</v>
      </c>
      <c r="S465" s="11">
        <f t="shared" si="288"/>
        <v>0.111</v>
      </c>
      <c r="T465" s="3" t="str">
        <f>VLOOKUP(Q465,道具信息!$Q$3:$S$20,2,FALSE)</f>
        <v>CHEST_ITEM_TYPE_T2_PART</v>
      </c>
      <c r="U465" s="3" t="str">
        <f>IF(COUNTIF(U$436:U464,T465)=0,T465,"")</f>
        <v/>
      </c>
      <c r="V465" s="3" t="str">
        <f t="shared" si="298"/>
        <v>CHEST_ITEM_TYPE_T4_SHARD,CHEST_ITEM_TYPE_T1_PART,CHEST_ITEM_TYPE_T2_PART</v>
      </c>
      <c r="W465" s="13" t="str">
        <f t="shared" si="299"/>
        <v/>
      </c>
      <c r="X465" s="3" t="str">
        <f t="shared" si="300"/>
        <v/>
      </c>
      <c r="Y465" s="3" t="str">
        <f t="shared" si="301"/>
        <v>26.5%,61.3%,11.1%</v>
      </c>
    </row>
    <row r="466" spans="2:25" x14ac:dyDescent="0.3">
      <c r="B466" s="2">
        <f>数据源!K498</f>
        <v>10</v>
      </c>
      <c r="C466" s="2" t="str">
        <f>数据源!L498</f>
        <v>T2MP1</v>
      </c>
      <c r="D466" s="2" t="str">
        <f>数据源!M498</f>
        <v>部件</v>
      </c>
      <c r="E466" s="2">
        <f>数据源!N498</f>
        <v>51.800000000000011</v>
      </c>
      <c r="F466" s="2">
        <f>数据源!O498</f>
        <v>1</v>
      </c>
      <c r="G466" s="2">
        <f>数据源!P498</f>
        <v>6.3999999999999994E-3</v>
      </c>
      <c r="H466" s="2">
        <f>数据源!Q498</f>
        <v>6.177606177606175E-3</v>
      </c>
      <c r="I466" s="2">
        <f>数据源!R498</f>
        <v>62</v>
      </c>
      <c r="J466" s="3">
        <f t="shared" si="302"/>
        <v>1</v>
      </c>
      <c r="K466" s="3">
        <f t="shared" si="303"/>
        <v>1</v>
      </c>
      <c r="L466" s="3" t="str">
        <f t="shared" si="309"/>
        <v>部件</v>
      </c>
      <c r="M466" s="3">
        <f t="shared" ca="1" si="310"/>
        <v>92101</v>
      </c>
      <c r="N466" s="3" t="str">
        <f t="shared" ca="1" si="311"/>
        <v>51411,52411,53411,51421,52421,53421,51431,52431,53431,91001,91003,91005,91101,91103,91105,91201,91203,91205,91002,91004,91006,91102,91104,91106,91202,91204,91206,92001,92003,92005,92101</v>
      </c>
      <c r="O466" s="3" t="str">
        <f t="shared" si="312"/>
        <v>397,397,397,264,264,264,220,220,220,339,339,339,339,339,339,339,339,339,339,339,339,339,339,339,339,339,339,62,62,62,62</v>
      </c>
      <c r="P466" s="1" t="str">
        <f t="shared" si="313"/>
        <v>(1,1),(1,1),(1,1),(1,1),(1,1),(1,1),(1,1),(1,1),(1,1),(1,1),(1,1),(1,1),(1,1),(1,1),(1,1),(1,1),(1,1),(1,1),(1,1),(1,1),(1,1),(1,1),(1,1),(1,1),(1,1),(1,1),(1,1),(1,1),(1,1),(1,1),(1,1)</v>
      </c>
      <c r="Q466" s="3" t="str">
        <f>IF(D466="坦克碎片",VLOOKUP(C466,道具信息!$N$2:$O$291,2,FALSE)&amp;"碎片",VLOOKUP(C466,道具信息!$N$2:$O$291,2,FALSE))</f>
        <v>T2部件</v>
      </c>
      <c r="R466" s="3">
        <f t="shared" si="287"/>
        <v>1108</v>
      </c>
      <c r="S466" s="11">
        <f t="shared" si="288"/>
        <v>0.111</v>
      </c>
      <c r="T466" s="3" t="str">
        <f>VLOOKUP(Q466,道具信息!$Q$3:$S$20,2,FALSE)</f>
        <v>CHEST_ITEM_TYPE_T2_PART</v>
      </c>
      <c r="U466" s="3" t="str">
        <f>IF(COUNTIF(U$436:U465,T466)=0,T466,"")</f>
        <v/>
      </c>
      <c r="V466" s="3" t="str">
        <f t="shared" si="298"/>
        <v>CHEST_ITEM_TYPE_T4_SHARD,CHEST_ITEM_TYPE_T1_PART,CHEST_ITEM_TYPE_T2_PART</v>
      </c>
      <c r="W466" s="13" t="str">
        <f t="shared" si="299"/>
        <v/>
      </c>
      <c r="X466" s="3" t="str">
        <f t="shared" si="300"/>
        <v/>
      </c>
      <c r="Y466" s="3" t="str">
        <f t="shared" si="301"/>
        <v>26.5%,61.3%,11.1%</v>
      </c>
    </row>
    <row r="467" spans="2:25" x14ac:dyDescent="0.3">
      <c r="B467" s="2">
        <f>数据源!K499</f>
        <v>10</v>
      </c>
      <c r="C467" s="2" t="str">
        <f>数据源!L499</f>
        <v>T2MP3</v>
      </c>
      <c r="D467" s="2" t="str">
        <f>数据源!M499</f>
        <v>部件</v>
      </c>
      <c r="E467" s="2">
        <f>数据源!N499</f>
        <v>51.800000000000011</v>
      </c>
      <c r="F467" s="2">
        <f>数据源!O499</f>
        <v>1</v>
      </c>
      <c r="G467" s="2">
        <f>数据源!P499</f>
        <v>6.3999999999999994E-3</v>
      </c>
      <c r="H467" s="2">
        <f>数据源!Q499</f>
        <v>6.177606177606175E-3</v>
      </c>
      <c r="I467" s="2">
        <f>数据源!R499</f>
        <v>62</v>
      </c>
      <c r="J467" s="3">
        <f t="shared" si="302"/>
        <v>1</v>
      </c>
      <c r="K467" s="3">
        <f t="shared" si="303"/>
        <v>1</v>
      </c>
      <c r="L467" s="3" t="str">
        <f t="shared" si="309"/>
        <v>部件</v>
      </c>
      <c r="M467" s="3">
        <f t="shared" ca="1" si="310"/>
        <v>92103</v>
      </c>
      <c r="N467" s="3" t="str">
        <f t="shared" ca="1" si="311"/>
        <v>51411,52411,53411,51421,52421,53421,51431,52431,53431,91001,91003,91005,91101,91103,91105,91201,91203,91205,91002,91004,91006,91102,91104,91106,91202,91204,91206,92001,92003,92005,92101,92103</v>
      </c>
      <c r="O467" s="3" t="str">
        <f t="shared" si="312"/>
        <v>397,397,397,264,264,264,220,220,220,339,339,339,339,339,339,339,339,339,339,339,339,339,339,339,339,339,339,62,62,62,62,62</v>
      </c>
      <c r="P467" s="1" t="str">
        <f t="shared" si="313"/>
        <v>(1,1),(1,1),(1,1),(1,1),(1,1),(1,1),(1,1),(1,1),(1,1),(1,1),(1,1),(1,1),(1,1),(1,1),(1,1),(1,1),(1,1),(1,1),(1,1),(1,1),(1,1),(1,1),(1,1),(1,1),(1,1),(1,1),(1,1),(1,1),(1,1),(1,1),(1,1),(1,1)</v>
      </c>
      <c r="Q467" s="3" t="str">
        <f>IF(D467="坦克碎片",VLOOKUP(C467,道具信息!$N$2:$O$291,2,FALSE)&amp;"碎片",VLOOKUP(C467,道具信息!$N$2:$O$291,2,FALSE))</f>
        <v>T2部件</v>
      </c>
      <c r="R467" s="3">
        <f t="shared" si="287"/>
        <v>1108</v>
      </c>
      <c r="S467" s="11">
        <f t="shared" si="288"/>
        <v>0.111</v>
      </c>
      <c r="T467" s="3" t="str">
        <f>VLOOKUP(Q467,道具信息!$Q$3:$S$20,2,FALSE)</f>
        <v>CHEST_ITEM_TYPE_T2_PART</v>
      </c>
      <c r="U467" s="3" t="str">
        <f>IF(COUNTIF(U$436:U466,T467)=0,T467,"")</f>
        <v/>
      </c>
      <c r="V467" s="3" t="str">
        <f t="shared" si="298"/>
        <v>CHEST_ITEM_TYPE_T4_SHARD,CHEST_ITEM_TYPE_T1_PART,CHEST_ITEM_TYPE_T2_PART</v>
      </c>
      <c r="W467" s="13" t="str">
        <f t="shared" si="299"/>
        <v/>
      </c>
      <c r="X467" s="3" t="str">
        <f t="shared" si="300"/>
        <v/>
      </c>
      <c r="Y467" s="3" t="str">
        <f t="shared" si="301"/>
        <v>26.5%,61.3%,11.1%</v>
      </c>
    </row>
    <row r="468" spans="2:25" x14ac:dyDescent="0.3">
      <c r="B468" s="2">
        <f>数据源!K500</f>
        <v>10</v>
      </c>
      <c r="C468" s="2" t="str">
        <f>数据源!L500</f>
        <v>T2MP5</v>
      </c>
      <c r="D468" s="2" t="str">
        <f>数据源!M500</f>
        <v>部件</v>
      </c>
      <c r="E468" s="2">
        <f>数据源!N500</f>
        <v>51.800000000000011</v>
      </c>
      <c r="F468" s="2">
        <f>数据源!O500</f>
        <v>1</v>
      </c>
      <c r="G468" s="2">
        <f>数据源!P500</f>
        <v>6.3999999999999994E-3</v>
      </c>
      <c r="H468" s="2">
        <f>数据源!Q500</f>
        <v>6.177606177606175E-3</v>
      </c>
      <c r="I468" s="2">
        <f>数据源!R500</f>
        <v>62</v>
      </c>
      <c r="J468" s="3">
        <f t="shared" si="302"/>
        <v>1</v>
      </c>
      <c r="K468" s="3">
        <f t="shared" si="303"/>
        <v>1</v>
      </c>
      <c r="L468" s="3" t="str">
        <f t="shared" si="309"/>
        <v>部件</v>
      </c>
      <c r="M468" s="3">
        <f t="shared" ca="1" si="310"/>
        <v>92105</v>
      </c>
      <c r="N468" s="3" t="str">
        <f t="shared" ca="1" si="311"/>
        <v>51411,52411,53411,51421,52421,53421,51431,52431,53431,91001,91003,91005,91101,91103,91105,91201,91203,91205,91002,91004,91006,91102,91104,91106,91202,91204,91206,92001,92003,92005,92101,92103,92105</v>
      </c>
      <c r="O468" s="3" t="str">
        <f t="shared" si="312"/>
        <v>397,397,397,264,264,264,220,220,220,339,339,339,339,339,339,339,339,339,339,339,339,339,339,339,339,339,339,62,62,62,62,62,62</v>
      </c>
      <c r="P468" s="1" t="str">
        <f t="shared" si="313"/>
        <v>(1,1),(1,1),(1,1),(1,1),(1,1),(1,1),(1,1),(1,1),(1,1),(1,1),(1,1),(1,1),(1,1),(1,1),(1,1),(1,1),(1,1),(1,1),(1,1),(1,1),(1,1),(1,1),(1,1),(1,1),(1,1),(1,1),(1,1),(1,1),(1,1),(1,1),(1,1),(1,1),(1,1)</v>
      </c>
      <c r="Q468" s="3" t="str">
        <f>IF(D468="坦克碎片",VLOOKUP(C468,道具信息!$N$2:$O$291,2,FALSE)&amp;"碎片",VLOOKUP(C468,道具信息!$N$2:$O$291,2,FALSE))</f>
        <v>T2部件</v>
      </c>
      <c r="R468" s="3">
        <f t="shared" ref="R468:R499" si="314">SUMIFS(I:I,Q:Q,Q468,B:B,B468)</f>
        <v>1108</v>
      </c>
      <c r="S468" s="11">
        <f t="shared" ref="S468:S499" si="315">ROUND(R468/SUMIF(B:B,B468,I:I),3)</f>
        <v>0.111</v>
      </c>
      <c r="T468" s="3" t="str">
        <f>VLOOKUP(Q468,道具信息!$Q$3:$S$20,2,FALSE)</f>
        <v>CHEST_ITEM_TYPE_T2_PART</v>
      </c>
      <c r="U468" s="3" t="str">
        <f>IF(COUNTIF(U$436:U467,T468)=0,T468,"")</f>
        <v/>
      </c>
      <c r="V468" s="3" t="str">
        <f t="shared" si="298"/>
        <v>CHEST_ITEM_TYPE_T4_SHARD,CHEST_ITEM_TYPE_T1_PART,CHEST_ITEM_TYPE_T2_PART</v>
      </c>
      <c r="W468" s="13" t="str">
        <f t="shared" si="299"/>
        <v/>
      </c>
      <c r="X468" s="3" t="str">
        <f t="shared" si="300"/>
        <v/>
      </c>
      <c r="Y468" s="3" t="str">
        <f t="shared" si="301"/>
        <v>26.5%,61.3%,11.1%</v>
      </c>
    </row>
    <row r="469" spans="2:25" x14ac:dyDescent="0.3">
      <c r="B469" s="2">
        <f>数据源!K501</f>
        <v>10</v>
      </c>
      <c r="C469" s="2" t="str">
        <f>数据源!L501</f>
        <v>T2HP1</v>
      </c>
      <c r="D469" s="2" t="str">
        <f>数据源!M501</f>
        <v>部件</v>
      </c>
      <c r="E469" s="2">
        <f>数据源!N501</f>
        <v>51.800000000000011</v>
      </c>
      <c r="F469" s="2">
        <f>数据源!O501</f>
        <v>1</v>
      </c>
      <c r="G469" s="2">
        <f>数据源!P501</f>
        <v>6.3999999999999994E-3</v>
      </c>
      <c r="H469" s="2">
        <f>数据源!Q501</f>
        <v>6.177606177606175E-3</v>
      </c>
      <c r="I469" s="2">
        <f>数据源!R501</f>
        <v>62</v>
      </c>
      <c r="J469" s="3">
        <f t="shared" si="302"/>
        <v>1</v>
      </c>
      <c r="K469" s="3">
        <f t="shared" si="303"/>
        <v>1</v>
      </c>
      <c r="L469" s="3" t="str">
        <f t="shared" si="309"/>
        <v>部件</v>
      </c>
      <c r="M469" s="3">
        <f t="shared" ca="1" si="310"/>
        <v>92201</v>
      </c>
      <c r="N469" s="3" t="str">
        <f t="shared" ca="1" si="311"/>
        <v>51411,52411,53411,51421,52421,53421,51431,52431,53431,91001,91003,91005,91101,91103,91105,91201,91203,91205,91002,91004,91006,91102,91104,91106,91202,91204,91206,92001,92003,92005,92101,92103,92105,92201</v>
      </c>
      <c r="O469" s="3" t="str">
        <f t="shared" si="312"/>
        <v>397,397,397,264,264,264,220,220,220,339,339,339,339,339,339,339,339,339,339,339,339,339,339,339,339,339,339,62,62,62,62,62,62,62</v>
      </c>
      <c r="P469" s="1" t="str">
        <f t="shared" si="313"/>
        <v>(1,1),(1,1),(1,1),(1,1),(1,1),(1,1),(1,1),(1,1),(1,1),(1,1),(1,1),(1,1),(1,1),(1,1),(1,1),(1,1),(1,1),(1,1),(1,1),(1,1),(1,1),(1,1),(1,1),(1,1),(1,1),(1,1),(1,1),(1,1),(1,1),(1,1),(1,1),(1,1),(1,1),(1,1)</v>
      </c>
      <c r="Q469" s="3" t="str">
        <f>IF(D469="坦克碎片",VLOOKUP(C469,道具信息!$N$2:$O$291,2,FALSE)&amp;"碎片",VLOOKUP(C469,道具信息!$N$2:$O$291,2,FALSE))</f>
        <v>T2部件</v>
      </c>
      <c r="R469" s="3">
        <f t="shared" si="314"/>
        <v>1108</v>
      </c>
      <c r="S469" s="11">
        <f t="shared" si="315"/>
        <v>0.111</v>
      </c>
      <c r="T469" s="3" t="str">
        <f>VLOOKUP(Q469,道具信息!$Q$3:$S$20,2,FALSE)</f>
        <v>CHEST_ITEM_TYPE_T2_PART</v>
      </c>
      <c r="U469" s="3" t="str">
        <f>IF(COUNTIF(U$436:U468,T469)=0,T469,"")</f>
        <v/>
      </c>
      <c r="V469" s="3" t="str">
        <f t="shared" si="298"/>
        <v>CHEST_ITEM_TYPE_T4_SHARD,CHEST_ITEM_TYPE_T1_PART,CHEST_ITEM_TYPE_T2_PART</v>
      </c>
      <c r="W469" s="13" t="str">
        <f t="shared" si="299"/>
        <v/>
      </c>
      <c r="X469" s="3" t="str">
        <f t="shared" si="300"/>
        <v/>
      </c>
      <c r="Y469" s="3" t="str">
        <f t="shared" si="301"/>
        <v>26.5%,61.3%,11.1%</v>
      </c>
    </row>
    <row r="470" spans="2:25" x14ac:dyDescent="0.3">
      <c r="B470" s="2">
        <f>数据源!K502</f>
        <v>10</v>
      </c>
      <c r="C470" s="2" t="str">
        <f>数据源!L502</f>
        <v>T2HP3</v>
      </c>
      <c r="D470" s="2" t="str">
        <f>数据源!M502</f>
        <v>部件</v>
      </c>
      <c r="E470" s="2">
        <f>数据源!N502</f>
        <v>51.800000000000011</v>
      </c>
      <c r="F470" s="2">
        <f>数据源!O502</f>
        <v>1</v>
      </c>
      <c r="G470" s="2">
        <f>数据源!P502</f>
        <v>6.3999999999999994E-3</v>
      </c>
      <c r="H470" s="2">
        <f>数据源!Q502</f>
        <v>6.177606177606175E-3</v>
      </c>
      <c r="I470" s="2">
        <f>数据源!R502</f>
        <v>62</v>
      </c>
      <c r="J470" s="3">
        <f t="shared" si="302"/>
        <v>1</v>
      </c>
      <c r="K470" s="3">
        <f t="shared" si="303"/>
        <v>1</v>
      </c>
      <c r="L470" s="3" t="str">
        <f t="shared" si="309"/>
        <v>部件</v>
      </c>
      <c r="M470" s="3">
        <f t="shared" ca="1" si="310"/>
        <v>92203</v>
      </c>
      <c r="N470" s="3" t="str">
        <f t="shared" ca="1" si="311"/>
        <v>51411,52411,53411,51421,52421,53421,51431,52431,53431,91001,91003,91005,91101,91103,91105,91201,91203,91205,91002,91004,91006,91102,91104,91106,91202,91204,91206,92001,92003,92005,92101,92103,92105,92201,92203</v>
      </c>
      <c r="O470" s="3" t="str">
        <f t="shared" si="312"/>
        <v>397,397,397,264,264,264,220,220,220,339,339,339,339,339,339,339,339,339,339,339,339,339,339,339,339,339,339,62,62,62,62,62,62,62,62</v>
      </c>
      <c r="P470" s="1" t="str">
        <f t="shared" si="313"/>
        <v>(1,1),(1,1),(1,1),(1,1),(1,1),(1,1),(1,1),(1,1),(1,1),(1,1),(1,1),(1,1),(1,1),(1,1),(1,1),(1,1),(1,1),(1,1),(1,1),(1,1),(1,1),(1,1),(1,1),(1,1),(1,1),(1,1),(1,1),(1,1),(1,1),(1,1),(1,1),(1,1),(1,1),(1,1),(1,1)</v>
      </c>
      <c r="Q470" s="3" t="str">
        <f>IF(D470="坦克碎片",VLOOKUP(C470,道具信息!$N$2:$O$291,2,FALSE)&amp;"碎片",VLOOKUP(C470,道具信息!$N$2:$O$291,2,FALSE))</f>
        <v>T2部件</v>
      </c>
      <c r="R470" s="3">
        <f t="shared" si="314"/>
        <v>1108</v>
      </c>
      <c r="S470" s="11">
        <f t="shared" si="315"/>
        <v>0.111</v>
      </c>
      <c r="T470" s="3" t="str">
        <f>VLOOKUP(Q470,道具信息!$Q$3:$S$20,2,FALSE)</f>
        <v>CHEST_ITEM_TYPE_T2_PART</v>
      </c>
      <c r="U470" s="3" t="str">
        <f>IF(COUNTIF(U$436:U469,T470)=0,T470,"")</f>
        <v/>
      </c>
      <c r="V470" s="3" t="str">
        <f t="shared" si="298"/>
        <v>CHEST_ITEM_TYPE_T4_SHARD,CHEST_ITEM_TYPE_T1_PART,CHEST_ITEM_TYPE_T2_PART</v>
      </c>
      <c r="W470" s="13" t="str">
        <f t="shared" si="299"/>
        <v/>
      </c>
      <c r="X470" s="3" t="str">
        <f t="shared" si="300"/>
        <v/>
      </c>
      <c r="Y470" s="3" t="str">
        <f t="shared" si="301"/>
        <v>26.5%,61.3%,11.1%</v>
      </c>
    </row>
    <row r="471" spans="2:25" x14ac:dyDescent="0.3">
      <c r="B471" s="2">
        <f>数据源!K503</f>
        <v>10</v>
      </c>
      <c r="C471" s="2" t="str">
        <f>数据源!L503</f>
        <v>T2HP5</v>
      </c>
      <c r="D471" s="2" t="str">
        <f>数据源!M503</f>
        <v>部件</v>
      </c>
      <c r="E471" s="2">
        <f>数据源!N503</f>
        <v>51.800000000000011</v>
      </c>
      <c r="F471" s="2">
        <f>数据源!O503</f>
        <v>1</v>
      </c>
      <c r="G471" s="2">
        <f>数据源!P503</f>
        <v>6.3999999999999994E-3</v>
      </c>
      <c r="H471" s="2">
        <f>数据源!Q503</f>
        <v>6.177606177606175E-3</v>
      </c>
      <c r="I471" s="2">
        <f>数据源!R503</f>
        <v>62</v>
      </c>
      <c r="J471" s="3">
        <f t="shared" si="302"/>
        <v>1</v>
      </c>
      <c r="K471" s="3">
        <f t="shared" si="303"/>
        <v>1</v>
      </c>
      <c r="L471" s="3" t="str">
        <f t="shared" si="309"/>
        <v>部件</v>
      </c>
      <c r="M471" s="3">
        <f t="shared" ca="1" si="310"/>
        <v>92205</v>
      </c>
      <c r="N471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</v>
      </c>
      <c r="O471" s="3" t="str">
        <f t="shared" si="312"/>
        <v>397,397,397,264,264,264,220,220,220,339,339,339,339,339,339,339,339,339,339,339,339,339,339,339,339,339,339,62,62,62,62,62,62,62,62,62</v>
      </c>
      <c r="P471" s="1" t="str">
        <f t="shared" si="313"/>
        <v>(1,1),(1,1),(1,1),(1,1),(1,1),(1,1),(1,1),(1,1),(1,1),(1,1),(1,1),(1,1),(1,1),(1,1),(1,1),(1,1),(1,1),(1,1),(1,1),(1,1),(1,1),(1,1),(1,1),(1,1),(1,1),(1,1),(1,1),(1,1),(1,1),(1,1),(1,1),(1,1),(1,1),(1,1),(1,1),(1,1)</v>
      </c>
      <c r="Q471" s="3" t="str">
        <f>IF(D471="坦克碎片",VLOOKUP(C471,道具信息!$N$2:$O$291,2,FALSE)&amp;"碎片",VLOOKUP(C471,道具信息!$N$2:$O$291,2,FALSE))</f>
        <v>T2部件</v>
      </c>
      <c r="R471" s="3">
        <f t="shared" si="314"/>
        <v>1108</v>
      </c>
      <c r="S471" s="11">
        <f t="shared" si="315"/>
        <v>0.111</v>
      </c>
      <c r="T471" s="3" t="str">
        <f>VLOOKUP(Q471,道具信息!$Q$3:$S$20,2,FALSE)</f>
        <v>CHEST_ITEM_TYPE_T2_PART</v>
      </c>
      <c r="U471" s="3" t="str">
        <f>IF(COUNTIF(U$436:U470,T471)=0,T471,"")</f>
        <v/>
      </c>
      <c r="V471" s="3" t="str">
        <f t="shared" si="298"/>
        <v>CHEST_ITEM_TYPE_T4_SHARD,CHEST_ITEM_TYPE_T1_PART,CHEST_ITEM_TYPE_T2_PART</v>
      </c>
      <c r="W471" s="13" t="str">
        <f t="shared" si="299"/>
        <v/>
      </c>
      <c r="X471" s="3" t="str">
        <f t="shared" si="300"/>
        <v/>
      </c>
      <c r="Y471" s="3" t="str">
        <f t="shared" si="301"/>
        <v>26.5%,61.3%,11.1%</v>
      </c>
    </row>
    <row r="472" spans="2:25" x14ac:dyDescent="0.3">
      <c r="B472" s="2">
        <f>数据源!K504</f>
        <v>10</v>
      </c>
      <c r="C472" s="2" t="str">
        <f>数据源!L504</f>
        <v>T2LP2</v>
      </c>
      <c r="D472" s="2" t="str">
        <f>数据源!M504</f>
        <v>部件</v>
      </c>
      <c r="E472" s="2">
        <f>数据源!N504</f>
        <v>51.800000000000011</v>
      </c>
      <c r="F472" s="2">
        <f>数据源!O504</f>
        <v>1</v>
      </c>
      <c r="G472" s="2">
        <f>数据源!P504</f>
        <v>6.3999999999999994E-3</v>
      </c>
      <c r="H472" s="2">
        <f>数据源!Q504</f>
        <v>6.177606177606175E-3</v>
      </c>
      <c r="I472" s="2">
        <f>数据源!R504</f>
        <v>62</v>
      </c>
      <c r="J472" s="3">
        <f t="shared" si="302"/>
        <v>1</v>
      </c>
      <c r="K472" s="3">
        <f t="shared" si="303"/>
        <v>1</v>
      </c>
      <c r="L472" s="3" t="str">
        <f t="shared" si="309"/>
        <v>部件</v>
      </c>
      <c r="M472" s="3">
        <f t="shared" ca="1" si="310"/>
        <v>92002</v>
      </c>
      <c r="N472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</v>
      </c>
      <c r="O472" s="3" t="str">
        <f t="shared" si="312"/>
        <v>397,397,397,264,264,264,220,220,220,339,339,339,339,339,339,339,339,339,339,339,339,339,339,339,339,339,339,62,62,62,62,62,62,62,62,62,62</v>
      </c>
      <c r="P472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</v>
      </c>
      <c r="Q472" s="3" t="str">
        <f>IF(D472="坦克碎片",VLOOKUP(C472,道具信息!$N$2:$O$291,2,FALSE)&amp;"碎片",VLOOKUP(C472,道具信息!$N$2:$O$291,2,FALSE))</f>
        <v>T2部件</v>
      </c>
      <c r="R472" s="3">
        <f t="shared" si="314"/>
        <v>1108</v>
      </c>
      <c r="S472" s="11">
        <f t="shared" si="315"/>
        <v>0.111</v>
      </c>
      <c r="T472" s="3" t="str">
        <f>VLOOKUP(Q472,道具信息!$Q$3:$S$20,2,FALSE)</f>
        <v>CHEST_ITEM_TYPE_T2_PART</v>
      </c>
      <c r="U472" s="3" t="str">
        <f>IF(COUNTIF(U$436:U471,T472)=0,T472,"")</f>
        <v/>
      </c>
      <c r="V472" s="3" t="str">
        <f t="shared" si="298"/>
        <v>CHEST_ITEM_TYPE_T4_SHARD,CHEST_ITEM_TYPE_T1_PART,CHEST_ITEM_TYPE_T2_PART</v>
      </c>
      <c r="W472" s="13" t="str">
        <f t="shared" si="299"/>
        <v/>
      </c>
      <c r="X472" s="3" t="str">
        <f t="shared" si="300"/>
        <v/>
      </c>
      <c r="Y472" s="3" t="str">
        <f t="shared" si="301"/>
        <v>26.5%,61.3%,11.1%</v>
      </c>
    </row>
    <row r="473" spans="2:25" x14ac:dyDescent="0.3">
      <c r="B473" s="2">
        <f>数据源!K505</f>
        <v>10</v>
      </c>
      <c r="C473" s="2" t="str">
        <f>数据源!L505</f>
        <v>T2LP4</v>
      </c>
      <c r="D473" s="2" t="str">
        <f>数据源!M505</f>
        <v>部件</v>
      </c>
      <c r="E473" s="2">
        <f>数据源!N505</f>
        <v>51.800000000000011</v>
      </c>
      <c r="F473" s="2">
        <f>数据源!O505</f>
        <v>1</v>
      </c>
      <c r="G473" s="2">
        <f>数据源!P505</f>
        <v>6.3E-3</v>
      </c>
      <c r="H473" s="2">
        <f>数据源!Q505</f>
        <v>6.0810810810810797E-3</v>
      </c>
      <c r="I473" s="2">
        <f>数据源!R505</f>
        <v>61</v>
      </c>
      <c r="J473" s="3">
        <f t="shared" si="302"/>
        <v>1</v>
      </c>
      <c r="K473" s="3">
        <f t="shared" si="303"/>
        <v>1</v>
      </c>
      <c r="L473" s="3" t="str">
        <f t="shared" si="309"/>
        <v>部件</v>
      </c>
      <c r="M473" s="3">
        <f t="shared" ca="1" si="310"/>
        <v>92004</v>
      </c>
      <c r="N473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</v>
      </c>
      <c r="O473" s="3" t="str">
        <f t="shared" si="312"/>
        <v>397,397,397,264,264,264,220,220,220,339,339,339,339,339,339,339,339,339,339,339,339,339,339,339,339,339,339,62,62,62,62,62,62,62,62,62,62,61</v>
      </c>
      <c r="P473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</v>
      </c>
      <c r="Q473" s="3" t="str">
        <f>IF(D473="坦克碎片",VLOOKUP(C473,道具信息!$N$2:$O$291,2,FALSE)&amp;"碎片",VLOOKUP(C473,道具信息!$N$2:$O$291,2,FALSE))</f>
        <v>T2部件</v>
      </c>
      <c r="R473" s="3">
        <f t="shared" si="314"/>
        <v>1108</v>
      </c>
      <c r="S473" s="11">
        <f t="shared" si="315"/>
        <v>0.111</v>
      </c>
      <c r="T473" s="3" t="str">
        <f>VLOOKUP(Q473,道具信息!$Q$3:$S$20,2,FALSE)</f>
        <v>CHEST_ITEM_TYPE_T2_PART</v>
      </c>
      <c r="U473" s="3" t="str">
        <f>IF(COUNTIF(U$436:U472,T473)=0,T473,"")</f>
        <v/>
      </c>
      <c r="V473" s="3" t="str">
        <f t="shared" si="298"/>
        <v>CHEST_ITEM_TYPE_T4_SHARD,CHEST_ITEM_TYPE_T1_PART,CHEST_ITEM_TYPE_T2_PART</v>
      </c>
      <c r="W473" s="13" t="str">
        <f t="shared" si="299"/>
        <v/>
      </c>
      <c r="X473" s="3" t="str">
        <f t="shared" si="300"/>
        <v/>
      </c>
      <c r="Y473" s="3" t="str">
        <f t="shared" si="301"/>
        <v>26.5%,61.3%,11.1%</v>
      </c>
    </row>
    <row r="474" spans="2:25" x14ac:dyDescent="0.3">
      <c r="B474" s="2">
        <f>数据源!K506</f>
        <v>10</v>
      </c>
      <c r="C474" s="2" t="str">
        <f>数据源!L506</f>
        <v>T2LP6</v>
      </c>
      <c r="D474" s="2" t="str">
        <f>数据源!M506</f>
        <v>部件</v>
      </c>
      <c r="E474" s="2">
        <f>数据源!N506</f>
        <v>51.800000000000011</v>
      </c>
      <c r="F474" s="2">
        <f>数据源!O506</f>
        <v>1</v>
      </c>
      <c r="G474" s="2">
        <f>数据源!P506</f>
        <v>6.3E-3</v>
      </c>
      <c r="H474" s="2">
        <f>数据源!Q506</f>
        <v>6.0810810810810797E-3</v>
      </c>
      <c r="I474" s="2">
        <f>数据源!R506</f>
        <v>61</v>
      </c>
      <c r="J474" s="3">
        <f t="shared" si="302"/>
        <v>1</v>
      </c>
      <c r="K474" s="3">
        <f t="shared" si="303"/>
        <v>1</v>
      </c>
      <c r="L474" s="3" t="str">
        <f t="shared" si="309"/>
        <v>部件</v>
      </c>
      <c r="M474" s="3">
        <f t="shared" ca="1" si="310"/>
        <v>92006</v>
      </c>
      <c r="N474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</v>
      </c>
      <c r="O474" s="3" t="str">
        <f t="shared" si="312"/>
        <v>397,397,397,264,264,264,220,220,220,339,339,339,339,339,339,339,339,339,339,339,339,339,339,339,339,339,339,62,62,62,62,62,62,62,62,62,62,61,61</v>
      </c>
      <c r="P474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</v>
      </c>
      <c r="Q474" s="3" t="str">
        <f>IF(D474="坦克碎片",VLOOKUP(C474,道具信息!$N$2:$O$291,2,FALSE)&amp;"碎片",VLOOKUP(C474,道具信息!$N$2:$O$291,2,FALSE))</f>
        <v>T2部件</v>
      </c>
      <c r="R474" s="3">
        <f t="shared" si="314"/>
        <v>1108</v>
      </c>
      <c r="S474" s="11">
        <f t="shared" si="315"/>
        <v>0.111</v>
      </c>
      <c r="T474" s="3" t="str">
        <f>VLOOKUP(Q474,道具信息!$Q$3:$S$20,2,FALSE)</f>
        <v>CHEST_ITEM_TYPE_T2_PART</v>
      </c>
      <c r="U474" s="3" t="str">
        <f>IF(COUNTIF(U$436:U473,T474)=0,T474,"")</f>
        <v/>
      </c>
      <c r="V474" s="3" t="str">
        <f t="shared" si="298"/>
        <v>CHEST_ITEM_TYPE_T4_SHARD,CHEST_ITEM_TYPE_T1_PART,CHEST_ITEM_TYPE_T2_PART</v>
      </c>
      <c r="W474" s="13" t="str">
        <f t="shared" si="299"/>
        <v/>
      </c>
      <c r="X474" s="3" t="str">
        <f t="shared" si="300"/>
        <v/>
      </c>
      <c r="Y474" s="3" t="str">
        <f t="shared" si="301"/>
        <v>26.5%,61.3%,11.1%</v>
      </c>
    </row>
    <row r="475" spans="2:25" x14ac:dyDescent="0.3">
      <c r="B475" s="2">
        <f>数据源!K507</f>
        <v>10</v>
      </c>
      <c r="C475" s="2" t="str">
        <f>数据源!L507</f>
        <v>T2MP2</v>
      </c>
      <c r="D475" s="2" t="str">
        <f>数据源!M507</f>
        <v>部件</v>
      </c>
      <c r="E475" s="2">
        <f>数据源!N507</f>
        <v>51.800000000000011</v>
      </c>
      <c r="F475" s="2">
        <f>数据源!O507</f>
        <v>1</v>
      </c>
      <c r="G475" s="2">
        <f>数据源!P507</f>
        <v>6.3E-3</v>
      </c>
      <c r="H475" s="2">
        <f>数据源!Q507</f>
        <v>6.0810810810810797E-3</v>
      </c>
      <c r="I475" s="2">
        <f>数据源!R507</f>
        <v>61</v>
      </c>
      <c r="J475" s="3">
        <f t="shared" si="302"/>
        <v>1</v>
      </c>
      <c r="K475" s="3">
        <f t="shared" si="303"/>
        <v>1</v>
      </c>
      <c r="L475" s="3" t="str">
        <f t="shared" si="309"/>
        <v>部件</v>
      </c>
      <c r="M475" s="3">
        <f t="shared" ca="1" si="310"/>
        <v>92102</v>
      </c>
      <c r="N475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</v>
      </c>
      <c r="O475" s="3" t="str">
        <f t="shared" si="312"/>
        <v>397,397,397,264,264,264,220,220,220,339,339,339,339,339,339,339,339,339,339,339,339,339,339,339,339,339,339,62,62,62,62,62,62,62,62,62,62,61,61,61</v>
      </c>
      <c r="P475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</v>
      </c>
      <c r="Q475" s="3" t="str">
        <f>IF(D475="坦克碎片",VLOOKUP(C475,道具信息!$N$2:$O$291,2,FALSE)&amp;"碎片",VLOOKUP(C475,道具信息!$N$2:$O$291,2,FALSE))</f>
        <v>T2部件</v>
      </c>
      <c r="R475" s="3">
        <f t="shared" si="314"/>
        <v>1108</v>
      </c>
      <c r="S475" s="11">
        <f t="shared" si="315"/>
        <v>0.111</v>
      </c>
      <c r="T475" s="3" t="str">
        <f>VLOOKUP(Q475,道具信息!$Q$3:$S$20,2,FALSE)</f>
        <v>CHEST_ITEM_TYPE_T2_PART</v>
      </c>
      <c r="U475" s="3" t="str">
        <f>IF(COUNTIF(U$436:U474,T475)=0,T475,"")</f>
        <v/>
      </c>
      <c r="V475" s="3" t="str">
        <f t="shared" si="298"/>
        <v>CHEST_ITEM_TYPE_T4_SHARD,CHEST_ITEM_TYPE_T1_PART,CHEST_ITEM_TYPE_T2_PART</v>
      </c>
      <c r="W475" s="13" t="str">
        <f t="shared" si="299"/>
        <v/>
      </c>
      <c r="X475" s="3" t="str">
        <f t="shared" si="300"/>
        <v/>
      </c>
      <c r="Y475" s="3" t="str">
        <f t="shared" si="301"/>
        <v>26.5%,61.3%,11.1%</v>
      </c>
    </row>
    <row r="476" spans="2:25" x14ac:dyDescent="0.3">
      <c r="B476" s="2">
        <f>数据源!K508</f>
        <v>10</v>
      </c>
      <c r="C476" s="2" t="str">
        <f>数据源!L508</f>
        <v>T2MP4</v>
      </c>
      <c r="D476" s="2" t="str">
        <f>数据源!M508</f>
        <v>部件</v>
      </c>
      <c r="E476" s="2">
        <f>数据源!N508</f>
        <v>51.800000000000011</v>
      </c>
      <c r="F476" s="2">
        <f>数据源!O508</f>
        <v>1</v>
      </c>
      <c r="G476" s="2">
        <f>数据源!P508</f>
        <v>6.3E-3</v>
      </c>
      <c r="H476" s="2">
        <f>数据源!Q508</f>
        <v>6.0810810810810797E-3</v>
      </c>
      <c r="I476" s="2">
        <f>数据源!R508</f>
        <v>61</v>
      </c>
      <c r="J476" s="3">
        <f t="shared" si="302"/>
        <v>1</v>
      </c>
      <c r="K476" s="3">
        <f t="shared" si="303"/>
        <v>1</v>
      </c>
      <c r="L476" s="3" t="str">
        <f t="shared" si="309"/>
        <v>部件</v>
      </c>
      <c r="M476" s="3">
        <f t="shared" ca="1" si="310"/>
        <v>92104</v>
      </c>
      <c r="N476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</v>
      </c>
      <c r="O476" s="3" t="str">
        <f t="shared" si="312"/>
        <v>397,397,397,264,264,264,220,220,220,339,339,339,339,339,339,339,339,339,339,339,339,339,339,339,339,339,339,62,62,62,62,62,62,62,62,62,62,61,61,61,61</v>
      </c>
      <c r="P476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</v>
      </c>
      <c r="Q476" s="3" t="str">
        <f>IF(D476="坦克碎片",VLOOKUP(C476,道具信息!$N$2:$O$291,2,FALSE)&amp;"碎片",VLOOKUP(C476,道具信息!$N$2:$O$291,2,FALSE))</f>
        <v>T2部件</v>
      </c>
      <c r="R476" s="3">
        <f t="shared" si="314"/>
        <v>1108</v>
      </c>
      <c r="S476" s="11">
        <f t="shared" si="315"/>
        <v>0.111</v>
      </c>
      <c r="T476" s="3" t="str">
        <f>VLOOKUP(Q476,道具信息!$Q$3:$S$20,2,FALSE)</f>
        <v>CHEST_ITEM_TYPE_T2_PART</v>
      </c>
      <c r="U476" s="3" t="str">
        <f>IF(COUNTIF(U$436:U475,T476)=0,T476,"")</f>
        <v/>
      </c>
      <c r="V476" s="3" t="str">
        <f t="shared" si="298"/>
        <v>CHEST_ITEM_TYPE_T4_SHARD,CHEST_ITEM_TYPE_T1_PART,CHEST_ITEM_TYPE_T2_PART</v>
      </c>
      <c r="W476" s="13" t="str">
        <f t="shared" si="299"/>
        <v/>
      </c>
      <c r="X476" s="3" t="str">
        <f t="shared" si="300"/>
        <v/>
      </c>
      <c r="Y476" s="3" t="str">
        <f t="shared" si="301"/>
        <v>26.5%,61.3%,11.1%</v>
      </c>
    </row>
    <row r="477" spans="2:25" x14ac:dyDescent="0.3">
      <c r="B477" s="2">
        <f>数据源!K509</f>
        <v>10</v>
      </c>
      <c r="C477" s="2" t="str">
        <f>数据源!L509</f>
        <v>T2MP6</v>
      </c>
      <c r="D477" s="2" t="str">
        <f>数据源!M509</f>
        <v>部件</v>
      </c>
      <c r="E477" s="2">
        <f>数据源!N509</f>
        <v>51.800000000000011</v>
      </c>
      <c r="F477" s="2">
        <f>数据源!O509</f>
        <v>1</v>
      </c>
      <c r="G477" s="2">
        <f>数据源!P509</f>
        <v>6.3E-3</v>
      </c>
      <c r="H477" s="2">
        <f>数据源!Q509</f>
        <v>6.0810810810810797E-3</v>
      </c>
      <c r="I477" s="2">
        <f>数据源!R509</f>
        <v>61</v>
      </c>
      <c r="J477" s="3">
        <f t="shared" si="302"/>
        <v>1</v>
      </c>
      <c r="K477" s="3">
        <f t="shared" si="303"/>
        <v>1</v>
      </c>
      <c r="L477" s="3" t="str">
        <f t="shared" si="309"/>
        <v>部件</v>
      </c>
      <c r="M477" s="3">
        <f t="shared" ca="1" si="310"/>
        <v>92106</v>
      </c>
      <c r="N477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</v>
      </c>
      <c r="O477" s="3" t="str">
        <f t="shared" si="312"/>
        <v>397,397,397,264,264,264,220,220,220,339,339,339,339,339,339,339,339,339,339,339,339,339,339,339,339,339,339,62,62,62,62,62,62,62,62,62,62,61,61,61,61,61</v>
      </c>
      <c r="P477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77" s="3" t="str">
        <f>IF(D477="坦克碎片",VLOOKUP(C477,道具信息!$N$2:$O$291,2,FALSE)&amp;"碎片",VLOOKUP(C477,道具信息!$N$2:$O$291,2,FALSE))</f>
        <v>T2部件</v>
      </c>
      <c r="R477" s="3">
        <f t="shared" si="314"/>
        <v>1108</v>
      </c>
      <c r="S477" s="11">
        <f t="shared" si="315"/>
        <v>0.111</v>
      </c>
      <c r="T477" s="3" t="str">
        <f>VLOOKUP(Q477,道具信息!$Q$3:$S$20,2,FALSE)</f>
        <v>CHEST_ITEM_TYPE_T2_PART</v>
      </c>
      <c r="U477" s="3" t="str">
        <f>IF(COUNTIF(U$436:U476,T477)=0,T477,"")</f>
        <v/>
      </c>
      <c r="V477" s="3" t="str">
        <f t="shared" si="298"/>
        <v>CHEST_ITEM_TYPE_T4_SHARD,CHEST_ITEM_TYPE_T1_PART,CHEST_ITEM_TYPE_T2_PART</v>
      </c>
      <c r="W477" s="13" t="str">
        <f t="shared" si="299"/>
        <v/>
      </c>
      <c r="X477" s="3" t="str">
        <f t="shared" si="300"/>
        <v/>
      </c>
      <c r="Y477" s="3" t="str">
        <f t="shared" si="301"/>
        <v>26.5%,61.3%,11.1%</v>
      </c>
    </row>
    <row r="478" spans="2:25" x14ac:dyDescent="0.3">
      <c r="B478" s="2">
        <f>数据源!K510</f>
        <v>10</v>
      </c>
      <c r="C478" s="2" t="str">
        <f>数据源!L510</f>
        <v>T2HP2</v>
      </c>
      <c r="D478" s="2" t="str">
        <f>数据源!M510</f>
        <v>部件</v>
      </c>
      <c r="E478" s="2">
        <f>数据源!N510</f>
        <v>51.800000000000011</v>
      </c>
      <c r="F478" s="2">
        <f>数据源!O510</f>
        <v>1</v>
      </c>
      <c r="G478" s="2">
        <f>数据源!P510</f>
        <v>6.3E-3</v>
      </c>
      <c r="H478" s="2">
        <f>数据源!Q510</f>
        <v>6.0810810810810797E-3</v>
      </c>
      <c r="I478" s="2">
        <f>数据源!R510</f>
        <v>61</v>
      </c>
      <c r="J478" s="3">
        <f t="shared" si="302"/>
        <v>1</v>
      </c>
      <c r="K478" s="3">
        <f t="shared" si="303"/>
        <v>1</v>
      </c>
      <c r="L478" s="3" t="str">
        <f t="shared" si="309"/>
        <v>部件</v>
      </c>
      <c r="M478" s="3">
        <f t="shared" ca="1" si="310"/>
        <v>92202</v>
      </c>
      <c r="N478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</v>
      </c>
      <c r="O478" s="3" t="str">
        <f t="shared" si="312"/>
        <v>397,397,397,264,264,264,220,220,220,339,339,339,339,339,339,339,339,339,339,339,339,339,339,339,339,339,339,62,62,62,62,62,62,62,62,62,62,61,61,61,61,61,61</v>
      </c>
      <c r="P478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78" s="3" t="str">
        <f>IF(D478="坦克碎片",VLOOKUP(C478,道具信息!$N$2:$O$291,2,FALSE)&amp;"碎片",VLOOKUP(C478,道具信息!$N$2:$O$291,2,FALSE))</f>
        <v>T2部件</v>
      </c>
      <c r="R478" s="3">
        <f t="shared" si="314"/>
        <v>1108</v>
      </c>
      <c r="S478" s="11">
        <f t="shared" si="315"/>
        <v>0.111</v>
      </c>
      <c r="T478" s="3" t="str">
        <f>VLOOKUP(Q478,道具信息!$Q$3:$S$20,2,FALSE)</f>
        <v>CHEST_ITEM_TYPE_T2_PART</v>
      </c>
      <c r="U478" s="3" t="str">
        <f>IF(COUNTIF(U$436:U477,T478)=0,T478,"")</f>
        <v/>
      </c>
      <c r="V478" s="3" t="str">
        <f t="shared" si="298"/>
        <v>CHEST_ITEM_TYPE_T4_SHARD,CHEST_ITEM_TYPE_T1_PART,CHEST_ITEM_TYPE_T2_PART</v>
      </c>
      <c r="W478" s="13" t="str">
        <f t="shared" si="299"/>
        <v/>
      </c>
      <c r="X478" s="3" t="str">
        <f t="shared" si="300"/>
        <v/>
      </c>
      <c r="Y478" s="3" t="str">
        <f t="shared" si="301"/>
        <v>26.5%,61.3%,11.1%</v>
      </c>
    </row>
    <row r="479" spans="2:25" x14ac:dyDescent="0.3">
      <c r="B479" s="2">
        <f>数据源!K511</f>
        <v>10</v>
      </c>
      <c r="C479" s="2" t="str">
        <f>数据源!L511</f>
        <v>T2HP4</v>
      </c>
      <c r="D479" s="2" t="str">
        <f>数据源!M511</f>
        <v>部件</v>
      </c>
      <c r="E479" s="2">
        <f>数据源!N511</f>
        <v>51.800000000000011</v>
      </c>
      <c r="F479" s="2">
        <f>数据源!O511</f>
        <v>1</v>
      </c>
      <c r="G479" s="2">
        <f>数据源!P511</f>
        <v>6.3E-3</v>
      </c>
      <c r="H479" s="2">
        <f>数据源!Q511</f>
        <v>6.0810810810810797E-3</v>
      </c>
      <c r="I479" s="2">
        <f>数据源!R511</f>
        <v>61</v>
      </c>
      <c r="J479" s="3">
        <f t="shared" si="302"/>
        <v>1</v>
      </c>
      <c r="K479" s="3">
        <f t="shared" si="303"/>
        <v>1</v>
      </c>
      <c r="L479" s="3" t="str">
        <f t="shared" si="309"/>
        <v>部件</v>
      </c>
      <c r="M479" s="3">
        <f t="shared" ca="1" si="310"/>
        <v>92204</v>
      </c>
      <c r="N479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</v>
      </c>
      <c r="O479" s="3" t="str">
        <f t="shared" si="312"/>
        <v>397,397,397,264,264,264,220,220,220,339,339,339,339,339,339,339,339,339,339,339,339,339,339,339,339,339,339,62,62,62,62,62,62,62,62,62,62,61,61,61,61,61,61,61</v>
      </c>
      <c r="P479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79" s="3" t="str">
        <f>IF(D479="坦克碎片",VLOOKUP(C479,道具信息!$N$2:$O$291,2,FALSE)&amp;"碎片",VLOOKUP(C479,道具信息!$N$2:$O$291,2,FALSE))</f>
        <v>T2部件</v>
      </c>
      <c r="R479" s="3">
        <f t="shared" si="314"/>
        <v>1108</v>
      </c>
      <c r="S479" s="11">
        <f t="shared" si="315"/>
        <v>0.111</v>
      </c>
      <c r="T479" s="3" t="str">
        <f>VLOOKUP(Q479,道具信息!$Q$3:$S$20,2,FALSE)</f>
        <v>CHEST_ITEM_TYPE_T2_PART</v>
      </c>
      <c r="U479" s="3" t="str">
        <f>IF(COUNTIF(U$436:U478,T479)=0,T479,"")</f>
        <v/>
      </c>
      <c r="V479" s="3" t="str">
        <f t="shared" si="298"/>
        <v>CHEST_ITEM_TYPE_T4_SHARD,CHEST_ITEM_TYPE_T1_PART,CHEST_ITEM_TYPE_T2_PART</v>
      </c>
      <c r="W479" s="13" t="str">
        <f t="shared" si="299"/>
        <v/>
      </c>
      <c r="X479" s="3" t="str">
        <f t="shared" si="300"/>
        <v/>
      </c>
      <c r="Y479" s="3" t="str">
        <f t="shared" si="301"/>
        <v>26.5%,61.3%,11.1%</v>
      </c>
    </row>
    <row r="480" spans="2:25" x14ac:dyDescent="0.3">
      <c r="B480" s="2">
        <f>数据源!K512</f>
        <v>10</v>
      </c>
      <c r="C480" s="2" t="str">
        <f>数据源!L512</f>
        <v>T2HP6</v>
      </c>
      <c r="D480" s="2" t="str">
        <f>数据源!M512</f>
        <v>部件</v>
      </c>
      <c r="E480" s="2">
        <f>数据源!N512</f>
        <v>51.800000000000011</v>
      </c>
      <c r="F480" s="2">
        <f>数据源!O512</f>
        <v>1</v>
      </c>
      <c r="G480" s="2">
        <f>数据源!P512</f>
        <v>6.3E-3</v>
      </c>
      <c r="H480" s="2">
        <f>数据源!Q512</f>
        <v>6.0810810810810797E-3</v>
      </c>
      <c r="I480" s="2">
        <f>数据源!R512</f>
        <v>61</v>
      </c>
      <c r="J480" s="3">
        <f t="shared" si="302"/>
        <v>1</v>
      </c>
      <c r="K480" s="3">
        <f t="shared" si="303"/>
        <v>1</v>
      </c>
      <c r="L480" s="3" t="str">
        <f t="shared" si="309"/>
        <v>部件</v>
      </c>
      <c r="M480" s="3">
        <f t="shared" ca="1" si="310"/>
        <v>92206</v>
      </c>
      <c r="N480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</v>
      </c>
      <c r="O480" s="3" t="str">
        <f t="shared" si="312"/>
        <v>397,397,397,264,264,264,220,220,220,339,339,339,339,339,339,339,339,339,339,339,339,339,339,339,339,339,339,62,62,62,62,62,62,62,62,62,62,61,61,61,61,61,61,61,61</v>
      </c>
      <c r="P480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80" s="3" t="str">
        <f>IF(D480="坦克碎片",VLOOKUP(C480,道具信息!$N$2:$O$291,2,FALSE)&amp;"碎片",VLOOKUP(C480,道具信息!$N$2:$O$291,2,FALSE))</f>
        <v>T2部件</v>
      </c>
      <c r="R480" s="3">
        <f t="shared" si="314"/>
        <v>1108</v>
      </c>
      <c r="S480" s="11">
        <f t="shared" si="315"/>
        <v>0.111</v>
      </c>
      <c r="T480" s="3" t="str">
        <f>VLOOKUP(Q480,道具信息!$Q$3:$S$20,2,FALSE)</f>
        <v>CHEST_ITEM_TYPE_T2_PART</v>
      </c>
      <c r="U480" s="3" t="str">
        <f>IF(COUNTIF(U$436:U479,T480)=0,T480,"")</f>
        <v/>
      </c>
      <c r="V480" s="3" t="str">
        <f t="shared" si="298"/>
        <v>CHEST_ITEM_TYPE_T4_SHARD,CHEST_ITEM_TYPE_T1_PART,CHEST_ITEM_TYPE_T2_PART</v>
      </c>
      <c r="W480" s="13" t="str">
        <f t="shared" si="299"/>
        <v/>
      </c>
      <c r="X480" s="3" t="str">
        <f t="shared" si="300"/>
        <v/>
      </c>
      <c r="Y480" s="3" t="str">
        <f t="shared" si="301"/>
        <v>26.5%,61.3%,11.1%</v>
      </c>
    </row>
    <row r="481" spans="2:25" x14ac:dyDescent="0.3">
      <c r="B481" s="2">
        <f>数据源!K513</f>
        <v>10</v>
      </c>
      <c r="C481" s="2" t="str">
        <f>数据源!L513</f>
        <v>T3LP1</v>
      </c>
      <c r="D481" s="2" t="str">
        <f>数据源!M513</f>
        <v>部件</v>
      </c>
      <c r="E481" s="2">
        <f>数据源!N513</f>
        <v>342</v>
      </c>
      <c r="F481" s="2">
        <f>数据源!O513</f>
        <v>1</v>
      </c>
      <c r="G481" s="2">
        <f>数据源!P513</f>
        <v>3.0999999999999999E-3</v>
      </c>
      <c r="H481" s="2">
        <f>数据源!Q513</f>
        <v>4.5321637426900586E-4</v>
      </c>
      <c r="I481" s="2">
        <f>数据源!R513</f>
        <v>5</v>
      </c>
      <c r="J481" s="3">
        <f t="shared" si="302"/>
        <v>1</v>
      </c>
      <c r="K481" s="3">
        <f t="shared" si="303"/>
        <v>1</v>
      </c>
      <c r="L481" s="3" t="str">
        <f t="shared" si="309"/>
        <v>部件</v>
      </c>
      <c r="M481" s="3">
        <f t="shared" ca="1" si="310"/>
        <v>93001</v>
      </c>
      <c r="N481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</v>
      </c>
      <c r="O481" s="3" t="str">
        <f t="shared" si="312"/>
        <v>397,397,397,264,264,264,220,220,220,339,339,339,339,339,339,339,339,339,339,339,339,339,339,339,339,339,339,62,62,62,62,62,62,62,62,62,62,61,61,61,61,61,61,61,61,5</v>
      </c>
      <c r="P481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81" s="3" t="str">
        <f>IF(D481="坦克碎片",VLOOKUP(C481,道具信息!$N$2:$O$291,2,FALSE)&amp;"碎片",VLOOKUP(C481,道具信息!$N$2:$O$291,2,FALSE))</f>
        <v>T3部件</v>
      </c>
      <c r="R481" s="3">
        <f t="shared" si="314"/>
        <v>90</v>
      </c>
      <c r="S481" s="11">
        <f t="shared" si="315"/>
        <v>8.9999999999999993E-3</v>
      </c>
      <c r="T481" s="3" t="str">
        <f>VLOOKUP(Q481,道具信息!$Q$3:$S$20,2,FALSE)</f>
        <v>CHEST_ITEM_TYPE_T3_PART</v>
      </c>
      <c r="U481" s="3" t="str">
        <f>IF(COUNTIF(U$436:U480,T481)=0,T481,"")</f>
        <v>CHEST_ITEM_TYPE_T3_PART</v>
      </c>
      <c r="V481" s="3" t="str">
        <f t="shared" si="298"/>
        <v>CHEST_ITEM_TYPE_T4_SHARD,CHEST_ITEM_TYPE_T1_PART,CHEST_ITEM_TYPE_T2_PART,CHEST_ITEM_TYPE_T3_PART</v>
      </c>
      <c r="W481" s="13">
        <f t="shared" si="299"/>
        <v>8.9999999999999993E-3</v>
      </c>
      <c r="X481" s="3" t="str">
        <f t="shared" si="300"/>
        <v>0.9%</v>
      </c>
      <c r="Y481" s="3" t="str">
        <f t="shared" si="301"/>
        <v>26.5%,61.3%,11.1%,0.9%</v>
      </c>
    </row>
    <row r="482" spans="2:25" x14ac:dyDescent="0.3">
      <c r="B482" s="2">
        <f>数据源!K514</f>
        <v>10</v>
      </c>
      <c r="C482" s="2" t="str">
        <f>数据源!L514</f>
        <v>T3LP3</v>
      </c>
      <c r="D482" s="2" t="str">
        <f>数据源!M514</f>
        <v>部件</v>
      </c>
      <c r="E482" s="2">
        <f>数据源!N514</f>
        <v>342</v>
      </c>
      <c r="F482" s="2">
        <f>数据源!O514</f>
        <v>1</v>
      </c>
      <c r="G482" s="2">
        <f>数据源!P514</f>
        <v>3.0999999999999999E-3</v>
      </c>
      <c r="H482" s="2">
        <f>数据源!Q514</f>
        <v>4.5321637426900586E-4</v>
      </c>
      <c r="I482" s="2">
        <f>数据源!R514</f>
        <v>5</v>
      </c>
      <c r="J482" s="3">
        <f t="shared" si="302"/>
        <v>1</v>
      </c>
      <c r="K482" s="3">
        <f t="shared" si="303"/>
        <v>1</v>
      </c>
      <c r="L482" s="3" t="str">
        <f t="shared" si="309"/>
        <v>部件</v>
      </c>
      <c r="M482" s="3">
        <f t="shared" ca="1" si="310"/>
        <v>93003</v>
      </c>
      <c r="N482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</v>
      </c>
      <c r="O482" s="3" t="str">
        <f t="shared" si="312"/>
        <v>397,397,397,264,264,264,220,220,220,339,339,339,339,339,339,339,339,339,339,339,339,339,339,339,339,339,339,62,62,62,62,62,62,62,62,62,62,61,61,61,61,61,61,61,61,5,5</v>
      </c>
      <c r="P482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82" s="3" t="str">
        <f>IF(D482="坦克碎片",VLOOKUP(C482,道具信息!$N$2:$O$291,2,FALSE)&amp;"碎片",VLOOKUP(C482,道具信息!$N$2:$O$291,2,FALSE))</f>
        <v>T3部件</v>
      </c>
      <c r="R482" s="3">
        <f t="shared" si="314"/>
        <v>90</v>
      </c>
      <c r="S482" s="11">
        <f t="shared" si="315"/>
        <v>8.9999999999999993E-3</v>
      </c>
      <c r="T482" s="3" t="str">
        <f>VLOOKUP(Q482,道具信息!$Q$3:$S$20,2,FALSE)</f>
        <v>CHEST_ITEM_TYPE_T3_PART</v>
      </c>
      <c r="U482" s="3" t="str">
        <f>IF(COUNTIF(U$436:U481,T482)=0,T482,"")</f>
        <v/>
      </c>
      <c r="V482" s="3" t="str">
        <f t="shared" si="298"/>
        <v>CHEST_ITEM_TYPE_T4_SHARD,CHEST_ITEM_TYPE_T1_PART,CHEST_ITEM_TYPE_T2_PART,CHEST_ITEM_TYPE_T3_PART</v>
      </c>
      <c r="W482" s="13" t="str">
        <f t="shared" si="299"/>
        <v/>
      </c>
      <c r="X482" s="3" t="str">
        <f t="shared" si="300"/>
        <v/>
      </c>
      <c r="Y482" s="3" t="str">
        <f t="shared" si="301"/>
        <v>26.5%,61.3%,11.1%,0.9%</v>
      </c>
    </row>
    <row r="483" spans="2:25" x14ac:dyDescent="0.3">
      <c r="B483" s="2">
        <f>数据源!K515</f>
        <v>10</v>
      </c>
      <c r="C483" s="2" t="str">
        <f>数据源!L515</f>
        <v>T3LP5</v>
      </c>
      <c r="D483" s="2" t="str">
        <f>数据源!M515</f>
        <v>部件</v>
      </c>
      <c r="E483" s="2">
        <f>数据源!N515</f>
        <v>342</v>
      </c>
      <c r="F483" s="2">
        <f>数据源!O515</f>
        <v>1</v>
      </c>
      <c r="G483" s="2">
        <f>数据源!P515</f>
        <v>3.0999999999999999E-3</v>
      </c>
      <c r="H483" s="2">
        <f>数据源!Q515</f>
        <v>4.5321637426900586E-4</v>
      </c>
      <c r="I483" s="2">
        <f>数据源!R515</f>
        <v>5</v>
      </c>
      <c r="J483" s="3">
        <f t="shared" si="302"/>
        <v>1</v>
      </c>
      <c r="K483" s="3">
        <f t="shared" si="303"/>
        <v>1</v>
      </c>
      <c r="L483" s="3" t="str">
        <f t="shared" si="309"/>
        <v>部件</v>
      </c>
      <c r="M483" s="3">
        <f t="shared" ca="1" si="310"/>
        <v>93005</v>
      </c>
      <c r="N483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</v>
      </c>
      <c r="O483" s="3" t="str">
        <f t="shared" si="312"/>
        <v>397,397,397,264,264,264,220,220,220,339,339,339,339,339,339,339,339,339,339,339,339,339,339,339,339,339,339,62,62,62,62,62,62,62,62,62,62,61,61,61,61,61,61,61,61,5,5,5</v>
      </c>
      <c r="P483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83" s="3" t="str">
        <f>IF(D483="坦克碎片",VLOOKUP(C483,道具信息!$N$2:$O$291,2,FALSE)&amp;"碎片",VLOOKUP(C483,道具信息!$N$2:$O$291,2,FALSE))</f>
        <v>T3部件</v>
      </c>
      <c r="R483" s="3">
        <f t="shared" si="314"/>
        <v>90</v>
      </c>
      <c r="S483" s="11">
        <f t="shared" si="315"/>
        <v>8.9999999999999993E-3</v>
      </c>
      <c r="T483" s="3" t="str">
        <f>VLOOKUP(Q483,道具信息!$Q$3:$S$20,2,FALSE)</f>
        <v>CHEST_ITEM_TYPE_T3_PART</v>
      </c>
      <c r="U483" s="3" t="str">
        <f>IF(COUNTIF(U$436:U482,T483)=0,T483,"")</f>
        <v/>
      </c>
      <c r="V483" s="3" t="str">
        <f t="shared" si="298"/>
        <v>CHEST_ITEM_TYPE_T4_SHARD,CHEST_ITEM_TYPE_T1_PART,CHEST_ITEM_TYPE_T2_PART,CHEST_ITEM_TYPE_T3_PART</v>
      </c>
      <c r="W483" s="13" t="str">
        <f t="shared" si="299"/>
        <v/>
      </c>
      <c r="X483" s="3" t="str">
        <f t="shared" si="300"/>
        <v/>
      </c>
      <c r="Y483" s="3" t="str">
        <f t="shared" si="301"/>
        <v>26.5%,61.3%,11.1%,0.9%</v>
      </c>
    </row>
    <row r="484" spans="2:25" x14ac:dyDescent="0.3">
      <c r="B484" s="2">
        <f>数据源!K516</f>
        <v>10</v>
      </c>
      <c r="C484" s="2" t="str">
        <f>数据源!L516</f>
        <v>T3MP1</v>
      </c>
      <c r="D484" s="2" t="str">
        <f>数据源!M516</f>
        <v>部件</v>
      </c>
      <c r="E484" s="2">
        <f>数据源!N516</f>
        <v>342</v>
      </c>
      <c r="F484" s="2">
        <f>数据源!O516</f>
        <v>1</v>
      </c>
      <c r="G484" s="2">
        <f>数据源!P516</f>
        <v>3.0999999999999999E-3</v>
      </c>
      <c r="H484" s="2">
        <f>数据源!Q516</f>
        <v>4.5321637426900586E-4</v>
      </c>
      <c r="I484" s="2">
        <f>数据源!R516</f>
        <v>5</v>
      </c>
      <c r="J484" s="3">
        <f t="shared" si="302"/>
        <v>1</v>
      </c>
      <c r="K484" s="3">
        <f t="shared" si="303"/>
        <v>1</v>
      </c>
      <c r="L484" s="3" t="str">
        <f t="shared" si="309"/>
        <v>部件</v>
      </c>
      <c r="M484" s="3">
        <f t="shared" ca="1" si="310"/>
        <v>93101</v>
      </c>
      <c r="N484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</v>
      </c>
      <c r="O484" s="3" t="str">
        <f t="shared" si="312"/>
        <v>397,397,397,264,264,264,220,220,220,339,339,339,339,339,339,339,339,339,339,339,339,339,339,339,339,339,339,62,62,62,62,62,62,62,62,62,62,61,61,61,61,61,61,61,61,5,5,5,5</v>
      </c>
      <c r="P484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84" s="3" t="str">
        <f>IF(D484="坦克碎片",VLOOKUP(C484,道具信息!$N$2:$O$291,2,FALSE)&amp;"碎片",VLOOKUP(C484,道具信息!$N$2:$O$291,2,FALSE))</f>
        <v>T3部件</v>
      </c>
      <c r="R484" s="3">
        <f t="shared" si="314"/>
        <v>90</v>
      </c>
      <c r="S484" s="11">
        <f t="shared" si="315"/>
        <v>8.9999999999999993E-3</v>
      </c>
      <c r="T484" s="3" t="str">
        <f>VLOOKUP(Q484,道具信息!$Q$3:$S$20,2,FALSE)</f>
        <v>CHEST_ITEM_TYPE_T3_PART</v>
      </c>
      <c r="U484" s="3" t="str">
        <f>IF(COUNTIF(U$436:U483,T484)=0,T484,"")</f>
        <v/>
      </c>
      <c r="V484" s="3" t="str">
        <f t="shared" si="298"/>
        <v>CHEST_ITEM_TYPE_T4_SHARD,CHEST_ITEM_TYPE_T1_PART,CHEST_ITEM_TYPE_T2_PART,CHEST_ITEM_TYPE_T3_PART</v>
      </c>
      <c r="W484" s="13" t="str">
        <f t="shared" si="299"/>
        <v/>
      </c>
      <c r="X484" s="3" t="str">
        <f t="shared" si="300"/>
        <v/>
      </c>
      <c r="Y484" s="3" t="str">
        <f t="shared" si="301"/>
        <v>26.5%,61.3%,11.1%,0.9%</v>
      </c>
    </row>
    <row r="485" spans="2:25" x14ac:dyDescent="0.3">
      <c r="B485" s="2">
        <f>数据源!K517</f>
        <v>10</v>
      </c>
      <c r="C485" s="2" t="str">
        <f>数据源!L517</f>
        <v>T3MP3</v>
      </c>
      <c r="D485" s="2" t="str">
        <f>数据源!M517</f>
        <v>部件</v>
      </c>
      <c r="E485" s="2">
        <f>数据源!N517</f>
        <v>342</v>
      </c>
      <c r="F485" s="2">
        <f>数据源!O517</f>
        <v>1</v>
      </c>
      <c r="G485" s="2">
        <f>数据源!P517</f>
        <v>3.0999999999999999E-3</v>
      </c>
      <c r="H485" s="2">
        <f>数据源!Q517</f>
        <v>4.5321637426900586E-4</v>
      </c>
      <c r="I485" s="2">
        <f>数据源!R517</f>
        <v>5</v>
      </c>
      <c r="J485" s="3">
        <f t="shared" si="302"/>
        <v>1</v>
      </c>
      <c r="K485" s="3">
        <f t="shared" si="303"/>
        <v>1</v>
      </c>
      <c r="L485" s="3" t="str">
        <f t="shared" si="309"/>
        <v>部件</v>
      </c>
      <c r="M485" s="3">
        <f t="shared" ca="1" si="310"/>
        <v>93103</v>
      </c>
      <c r="N485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</v>
      </c>
      <c r="O485" s="3" t="str">
        <f t="shared" si="312"/>
        <v>397,397,397,264,264,264,220,220,220,339,339,339,339,339,339,339,339,339,339,339,339,339,339,339,339,339,339,62,62,62,62,62,62,62,62,62,62,61,61,61,61,61,61,61,61,5,5,5,5,5</v>
      </c>
      <c r="P485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85" s="3" t="str">
        <f>IF(D485="坦克碎片",VLOOKUP(C485,道具信息!$N$2:$O$291,2,FALSE)&amp;"碎片",VLOOKUP(C485,道具信息!$N$2:$O$291,2,FALSE))</f>
        <v>T3部件</v>
      </c>
      <c r="R485" s="3">
        <f t="shared" si="314"/>
        <v>90</v>
      </c>
      <c r="S485" s="11">
        <f t="shared" si="315"/>
        <v>8.9999999999999993E-3</v>
      </c>
      <c r="T485" s="3" t="str">
        <f>VLOOKUP(Q485,道具信息!$Q$3:$S$20,2,FALSE)</f>
        <v>CHEST_ITEM_TYPE_T3_PART</v>
      </c>
      <c r="U485" s="3" t="str">
        <f>IF(COUNTIF(U$436:U484,T485)=0,T485,"")</f>
        <v/>
      </c>
      <c r="V485" s="3" t="str">
        <f t="shared" si="298"/>
        <v>CHEST_ITEM_TYPE_T4_SHARD,CHEST_ITEM_TYPE_T1_PART,CHEST_ITEM_TYPE_T2_PART,CHEST_ITEM_TYPE_T3_PART</v>
      </c>
      <c r="W485" s="13" t="str">
        <f t="shared" si="299"/>
        <v/>
      </c>
      <c r="X485" s="3" t="str">
        <f t="shared" si="300"/>
        <v/>
      </c>
      <c r="Y485" s="3" t="str">
        <f t="shared" si="301"/>
        <v>26.5%,61.3%,11.1%,0.9%</v>
      </c>
    </row>
    <row r="486" spans="2:25" x14ac:dyDescent="0.3">
      <c r="B486" s="2">
        <f>数据源!K518</f>
        <v>10</v>
      </c>
      <c r="C486" s="2" t="str">
        <f>数据源!L518</f>
        <v>T3MP5</v>
      </c>
      <c r="D486" s="2" t="str">
        <f>数据源!M518</f>
        <v>部件</v>
      </c>
      <c r="E486" s="2">
        <f>数据源!N518</f>
        <v>342</v>
      </c>
      <c r="F486" s="2">
        <f>数据源!O518</f>
        <v>1</v>
      </c>
      <c r="G486" s="2">
        <f>数据源!P518</f>
        <v>3.0999999999999999E-3</v>
      </c>
      <c r="H486" s="2">
        <f>数据源!Q518</f>
        <v>4.5321637426900586E-4</v>
      </c>
      <c r="I486" s="2">
        <f>数据源!R518</f>
        <v>5</v>
      </c>
      <c r="J486" s="3">
        <f t="shared" si="302"/>
        <v>1</v>
      </c>
      <c r="K486" s="3">
        <f t="shared" si="303"/>
        <v>1</v>
      </c>
      <c r="L486" s="3" t="str">
        <f t="shared" si="309"/>
        <v>部件</v>
      </c>
      <c r="M486" s="3">
        <f t="shared" ca="1" si="310"/>
        <v>93105</v>
      </c>
      <c r="N486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486" s="3" t="str">
        <f t="shared" si="312"/>
        <v>397,397,397,264,264,264,220,220,220,339,339,339,339,339,339,339,339,339,339,339,339,339,339,339,339,339,339,62,62,62,62,62,62,62,62,62,62,61,61,61,61,61,61,61,61,5,5,5,5,5,5</v>
      </c>
      <c r="P486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86" s="3" t="str">
        <f>IF(D486="坦克碎片",VLOOKUP(C486,道具信息!$N$2:$O$291,2,FALSE)&amp;"碎片",VLOOKUP(C486,道具信息!$N$2:$O$291,2,FALSE))</f>
        <v>T3部件</v>
      </c>
      <c r="R486" s="3">
        <f t="shared" si="314"/>
        <v>90</v>
      </c>
      <c r="S486" s="11">
        <f t="shared" si="315"/>
        <v>8.9999999999999993E-3</v>
      </c>
      <c r="T486" s="3" t="str">
        <f>VLOOKUP(Q486,道具信息!$Q$3:$S$20,2,FALSE)</f>
        <v>CHEST_ITEM_TYPE_T3_PART</v>
      </c>
      <c r="U486" s="3" t="str">
        <f>IF(COUNTIF(U$436:U485,T486)=0,T486,"")</f>
        <v/>
      </c>
      <c r="V486" s="3" t="str">
        <f t="shared" si="298"/>
        <v>CHEST_ITEM_TYPE_T4_SHARD,CHEST_ITEM_TYPE_T1_PART,CHEST_ITEM_TYPE_T2_PART,CHEST_ITEM_TYPE_T3_PART</v>
      </c>
      <c r="W486" s="13" t="str">
        <f t="shared" si="299"/>
        <v/>
      </c>
      <c r="X486" s="3" t="str">
        <f t="shared" si="300"/>
        <v/>
      </c>
      <c r="Y486" s="3" t="str">
        <f t="shared" si="301"/>
        <v>26.5%,61.3%,11.1%,0.9%</v>
      </c>
    </row>
    <row r="487" spans="2:25" x14ac:dyDescent="0.3">
      <c r="B487" s="2">
        <f>数据源!K519</f>
        <v>10</v>
      </c>
      <c r="C487" s="2" t="str">
        <f>数据源!L519</f>
        <v>T3HP1</v>
      </c>
      <c r="D487" s="2" t="str">
        <f>数据源!M519</f>
        <v>部件</v>
      </c>
      <c r="E487" s="2">
        <f>数据源!N519</f>
        <v>342</v>
      </c>
      <c r="F487" s="2">
        <f>数据源!O519</f>
        <v>1</v>
      </c>
      <c r="G487" s="2">
        <f>数据源!P519</f>
        <v>3.0999999999999999E-3</v>
      </c>
      <c r="H487" s="2">
        <f>数据源!Q519</f>
        <v>4.5321637426900586E-4</v>
      </c>
      <c r="I487" s="2">
        <f>数据源!R519</f>
        <v>5</v>
      </c>
      <c r="J487" s="3">
        <f t="shared" si="302"/>
        <v>1</v>
      </c>
      <c r="K487" s="3">
        <f t="shared" si="303"/>
        <v>1</v>
      </c>
      <c r="L487" s="3" t="str">
        <f t="shared" si="309"/>
        <v>部件</v>
      </c>
      <c r="M487" s="3">
        <f t="shared" ca="1" si="310"/>
        <v>93201</v>
      </c>
      <c r="N487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487" s="3" t="str">
        <f t="shared" si="312"/>
        <v>397,397,397,264,264,264,220,220,220,339,339,339,339,339,339,339,339,339,339,339,339,339,339,339,339,339,339,62,62,62,62,62,62,62,62,62,62,61,61,61,61,61,61,61,61,5,5,5,5,5,5,5</v>
      </c>
      <c r="P487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87" s="3" t="str">
        <f>IF(D487="坦克碎片",VLOOKUP(C487,道具信息!$N$2:$O$291,2,FALSE)&amp;"碎片",VLOOKUP(C487,道具信息!$N$2:$O$291,2,FALSE))</f>
        <v>T3部件</v>
      </c>
      <c r="R487" s="3">
        <f t="shared" si="314"/>
        <v>90</v>
      </c>
      <c r="S487" s="11">
        <f t="shared" si="315"/>
        <v>8.9999999999999993E-3</v>
      </c>
      <c r="T487" s="3" t="str">
        <f>VLOOKUP(Q487,道具信息!$Q$3:$S$20,2,FALSE)</f>
        <v>CHEST_ITEM_TYPE_T3_PART</v>
      </c>
      <c r="U487" s="3" t="str">
        <f>IF(COUNTIF(U$436:U486,T487)=0,T487,"")</f>
        <v/>
      </c>
      <c r="V487" s="3" t="str">
        <f t="shared" si="298"/>
        <v>CHEST_ITEM_TYPE_T4_SHARD,CHEST_ITEM_TYPE_T1_PART,CHEST_ITEM_TYPE_T2_PART,CHEST_ITEM_TYPE_T3_PART</v>
      </c>
      <c r="W487" s="13" t="str">
        <f t="shared" si="299"/>
        <v/>
      </c>
      <c r="X487" s="3" t="str">
        <f t="shared" si="300"/>
        <v/>
      </c>
      <c r="Y487" s="3" t="str">
        <f t="shared" si="301"/>
        <v>26.5%,61.3%,11.1%,0.9%</v>
      </c>
    </row>
    <row r="488" spans="2:25" x14ac:dyDescent="0.3">
      <c r="B488" s="2">
        <f>数据源!K520</f>
        <v>10</v>
      </c>
      <c r="C488" s="2" t="str">
        <f>数据源!L520</f>
        <v>T3HP3</v>
      </c>
      <c r="D488" s="2" t="str">
        <f>数据源!M520</f>
        <v>部件</v>
      </c>
      <c r="E488" s="2">
        <f>数据源!N520</f>
        <v>342</v>
      </c>
      <c r="F488" s="2">
        <f>数据源!O520</f>
        <v>1</v>
      </c>
      <c r="G488" s="2">
        <f>数据源!P520</f>
        <v>3.0999999999999999E-3</v>
      </c>
      <c r="H488" s="2">
        <f>数据源!Q520</f>
        <v>4.5321637426900586E-4</v>
      </c>
      <c r="I488" s="2">
        <f>数据源!R520</f>
        <v>5</v>
      </c>
      <c r="J488" s="3">
        <f t="shared" si="302"/>
        <v>1</v>
      </c>
      <c r="K488" s="3">
        <f t="shared" si="303"/>
        <v>1</v>
      </c>
      <c r="L488" s="3" t="str">
        <f t="shared" si="309"/>
        <v>部件</v>
      </c>
      <c r="M488" s="3">
        <f t="shared" ca="1" si="310"/>
        <v>93203</v>
      </c>
      <c r="N488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488" s="3" t="str">
        <f t="shared" si="312"/>
        <v>397,397,397,264,264,264,220,220,220,339,339,339,339,339,339,339,339,339,339,339,339,339,339,339,339,339,339,62,62,62,62,62,62,62,62,62,62,61,61,61,61,61,61,61,61,5,5,5,5,5,5,5,5</v>
      </c>
      <c r="P488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88" s="3" t="str">
        <f>IF(D488="坦克碎片",VLOOKUP(C488,道具信息!$N$2:$O$291,2,FALSE)&amp;"碎片",VLOOKUP(C488,道具信息!$N$2:$O$291,2,FALSE))</f>
        <v>T3部件</v>
      </c>
      <c r="R488" s="3">
        <f t="shared" si="314"/>
        <v>90</v>
      </c>
      <c r="S488" s="11">
        <f t="shared" si="315"/>
        <v>8.9999999999999993E-3</v>
      </c>
      <c r="T488" s="3" t="str">
        <f>VLOOKUP(Q488,道具信息!$Q$3:$S$20,2,FALSE)</f>
        <v>CHEST_ITEM_TYPE_T3_PART</v>
      </c>
      <c r="U488" s="3" t="str">
        <f>IF(COUNTIF(U$436:U487,T488)=0,T488,"")</f>
        <v/>
      </c>
      <c r="V488" s="3" t="str">
        <f t="shared" si="298"/>
        <v>CHEST_ITEM_TYPE_T4_SHARD,CHEST_ITEM_TYPE_T1_PART,CHEST_ITEM_TYPE_T2_PART,CHEST_ITEM_TYPE_T3_PART</v>
      </c>
      <c r="W488" s="13" t="str">
        <f t="shared" si="299"/>
        <v/>
      </c>
      <c r="X488" s="3" t="str">
        <f t="shared" si="300"/>
        <v/>
      </c>
      <c r="Y488" s="3" t="str">
        <f t="shared" si="301"/>
        <v>26.5%,61.3%,11.1%,0.9%</v>
      </c>
    </row>
    <row r="489" spans="2:25" x14ac:dyDescent="0.3">
      <c r="B489" s="2">
        <f>数据源!K521</f>
        <v>10</v>
      </c>
      <c r="C489" s="2" t="str">
        <f>数据源!L521</f>
        <v>T3HP5</v>
      </c>
      <c r="D489" s="2" t="str">
        <f>数据源!M521</f>
        <v>部件</v>
      </c>
      <c r="E489" s="2">
        <f>数据源!N521</f>
        <v>342</v>
      </c>
      <c r="F489" s="2">
        <f>数据源!O521</f>
        <v>1</v>
      </c>
      <c r="G489" s="2">
        <f>数据源!P521</f>
        <v>3.0999999999999999E-3</v>
      </c>
      <c r="H489" s="2">
        <f>数据源!Q521</f>
        <v>4.5321637426900586E-4</v>
      </c>
      <c r="I489" s="2">
        <f>数据源!R521</f>
        <v>5</v>
      </c>
      <c r="J489" s="3">
        <f t="shared" si="302"/>
        <v>1</v>
      </c>
      <c r="K489" s="3">
        <f t="shared" si="303"/>
        <v>1</v>
      </c>
      <c r="L489" s="3" t="str">
        <f t="shared" si="309"/>
        <v>部件</v>
      </c>
      <c r="M489" s="3">
        <f t="shared" ca="1" si="310"/>
        <v>93205</v>
      </c>
      <c r="N489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489" s="3" t="str">
        <f t="shared" si="312"/>
        <v>397,397,397,264,264,264,220,220,220,339,339,339,339,339,339,339,339,339,339,339,339,339,339,339,339,339,339,62,62,62,62,62,62,62,62,62,62,61,61,61,61,61,61,61,61,5,5,5,5,5,5,5,5,5</v>
      </c>
      <c r="P489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89" s="3" t="str">
        <f>IF(D489="坦克碎片",VLOOKUP(C489,道具信息!$N$2:$O$291,2,FALSE)&amp;"碎片",VLOOKUP(C489,道具信息!$N$2:$O$291,2,FALSE))</f>
        <v>T3部件</v>
      </c>
      <c r="R489" s="3">
        <f t="shared" si="314"/>
        <v>90</v>
      </c>
      <c r="S489" s="11">
        <f t="shared" si="315"/>
        <v>8.9999999999999993E-3</v>
      </c>
      <c r="T489" s="3" t="str">
        <f>VLOOKUP(Q489,道具信息!$Q$3:$S$20,2,FALSE)</f>
        <v>CHEST_ITEM_TYPE_T3_PART</v>
      </c>
      <c r="U489" s="3" t="str">
        <f>IF(COUNTIF(U$436:U488,T489)=0,T489,"")</f>
        <v/>
      </c>
      <c r="V489" s="3" t="str">
        <f t="shared" si="298"/>
        <v>CHEST_ITEM_TYPE_T4_SHARD,CHEST_ITEM_TYPE_T1_PART,CHEST_ITEM_TYPE_T2_PART,CHEST_ITEM_TYPE_T3_PART</v>
      </c>
      <c r="W489" s="13" t="str">
        <f t="shared" si="299"/>
        <v/>
      </c>
      <c r="X489" s="3" t="str">
        <f t="shared" si="300"/>
        <v/>
      </c>
      <c r="Y489" s="3" t="str">
        <f t="shared" si="301"/>
        <v>26.5%,61.3%,11.1%,0.9%</v>
      </c>
    </row>
    <row r="490" spans="2:25" x14ac:dyDescent="0.3">
      <c r="B490" s="2">
        <f>数据源!K522</f>
        <v>10</v>
      </c>
      <c r="C490" s="2" t="str">
        <f>数据源!L522</f>
        <v>T3LP2</v>
      </c>
      <c r="D490" s="2" t="str">
        <f>数据源!M522</f>
        <v>部件</v>
      </c>
      <c r="E490" s="2">
        <f>数据源!N522</f>
        <v>342</v>
      </c>
      <c r="F490" s="2">
        <f>数据源!O522</f>
        <v>1</v>
      </c>
      <c r="G490" s="2">
        <f>数据源!P522</f>
        <v>3.0999999999999999E-3</v>
      </c>
      <c r="H490" s="2">
        <f>数据源!Q522</f>
        <v>4.5321637426900586E-4</v>
      </c>
      <c r="I490" s="2">
        <f>数据源!R522</f>
        <v>5</v>
      </c>
      <c r="J490" s="3">
        <f t="shared" si="302"/>
        <v>1</v>
      </c>
      <c r="K490" s="3">
        <f t="shared" si="303"/>
        <v>1</v>
      </c>
      <c r="L490" s="3" t="str">
        <f t="shared" si="309"/>
        <v>部件</v>
      </c>
      <c r="M490" s="3">
        <f t="shared" ca="1" si="310"/>
        <v>93002</v>
      </c>
      <c r="N490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490" s="3" t="str">
        <f t="shared" si="312"/>
        <v>397,397,397,264,264,264,220,220,220,339,339,339,339,339,339,339,339,339,339,339,339,339,339,339,339,339,339,62,62,62,62,62,62,62,62,62,62,61,61,61,61,61,61,61,61,5,5,5,5,5,5,5,5,5,5</v>
      </c>
      <c r="P490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0" s="3" t="str">
        <f>IF(D490="坦克碎片",VLOOKUP(C490,道具信息!$N$2:$O$291,2,FALSE)&amp;"碎片",VLOOKUP(C490,道具信息!$N$2:$O$291,2,FALSE))</f>
        <v>T3部件</v>
      </c>
      <c r="R490" s="3">
        <f t="shared" si="314"/>
        <v>90</v>
      </c>
      <c r="S490" s="11">
        <f t="shared" si="315"/>
        <v>8.9999999999999993E-3</v>
      </c>
      <c r="T490" s="3" t="str">
        <f>VLOOKUP(Q490,道具信息!$Q$3:$S$20,2,FALSE)</f>
        <v>CHEST_ITEM_TYPE_T3_PART</v>
      </c>
      <c r="U490" s="3" t="str">
        <f>IF(COUNTIF(U$436:U489,T490)=0,T490,"")</f>
        <v/>
      </c>
      <c r="V490" s="3" t="str">
        <f t="shared" si="298"/>
        <v>CHEST_ITEM_TYPE_T4_SHARD,CHEST_ITEM_TYPE_T1_PART,CHEST_ITEM_TYPE_T2_PART,CHEST_ITEM_TYPE_T3_PART</v>
      </c>
      <c r="W490" s="13" t="str">
        <f t="shared" si="299"/>
        <v/>
      </c>
      <c r="X490" s="3" t="str">
        <f t="shared" si="300"/>
        <v/>
      </c>
      <c r="Y490" s="3" t="str">
        <f t="shared" si="301"/>
        <v>26.5%,61.3%,11.1%,0.9%</v>
      </c>
    </row>
    <row r="491" spans="2:25" x14ac:dyDescent="0.3">
      <c r="B491" s="2">
        <f>数据源!K523</f>
        <v>10</v>
      </c>
      <c r="C491" s="2" t="str">
        <f>数据源!L523</f>
        <v>T3LP4</v>
      </c>
      <c r="D491" s="2" t="str">
        <f>数据源!M523</f>
        <v>部件</v>
      </c>
      <c r="E491" s="2">
        <f>数据源!N523</f>
        <v>342</v>
      </c>
      <c r="F491" s="2">
        <f>数据源!O523</f>
        <v>1</v>
      </c>
      <c r="G491" s="2">
        <f>数据源!P523</f>
        <v>3.0999999999999999E-3</v>
      </c>
      <c r="H491" s="2">
        <f>数据源!Q523</f>
        <v>4.5321637426900586E-4</v>
      </c>
      <c r="I491" s="2">
        <f>数据源!R523</f>
        <v>5</v>
      </c>
      <c r="J491" s="3">
        <f t="shared" si="302"/>
        <v>1</v>
      </c>
      <c r="K491" s="3">
        <f t="shared" si="303"/>
        <v>1</v>
      </c>
      <c r="L491" s="3" t="str">
        <f t="shared" si="309"/>
        <v>部件</v>
      </c>
      <c r="M491" s="3">
        <f t="shared" ca="1" si="310"/>
        <v>93004</v>
      </c>
      <c r="N491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491" s="3" t="str">
        <f t="shared" si="312"/>
        <v>397,397,397,264,264,264,220,220,220,339,339,339,339,339,339,339,339,339,339,339,339,339,339,339,339,339,339,62,62,62,62,62,62,62,62,62,62,61,61,61,61,61,61,61,61,5,5,5,5,5,5,5,5,5,5,5</v>
      </c>
      <c r="P491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1" s="3" t="str">
        <f>IF(D491="坦克碎片",VLOOKUP(C491,道具信息!$N$2:$O$291,2,FALSE)&amp;"碎片",VLOOKUP(C491,道具信息!$N$2:$O$291,2,FALSE))</f>
        <v>T3部件</v>
      </c>
      <c r="R491" s="3">
        <f t="shared" si="314"/>
        <v>90</v>
      </c>
      <c r="S491" s="11">
        <f t="shared" si="315"/>
        <v>8.9999999999999993E-3</v>
      </c>
      <c r="T491" s="3" t="str">
        <f>VLOOKUP(Q491,道具信息!$Q$3:$S$20,2,FALSE)</f>
        <v>CHEST_ITEM_TYPE_T3_PART</v>
      </c>
      <c r="U491" s="3" t="str">
        <f>IF(COUNTIF(U$436:U490,T491)=0,T491,"")</f>
        <v/>
      </c>
      <c r="V491" s="3" t="str">
        <f t="shared" si="298"/>
        <v>CHEST_ITEM_TYPE_T4_SHARD,CHEST_ITEM_TYPE_T1_PART,CHEST_ITEM_TYPE_T2_PART,CHEST_ITEM_TYPE_T3_PART</v>
      </c>
      <c r="W491" s="13" t="str">
        <f t="shared" si="299"/>
        <v/>
      </c>
      <c r="X491" s="3" t="str">
        <f t="shared" si="300"/>
        <v/>
      </c>
      <c r="Y491" s="3" t="str">
        <f t="shared" si="301"/>
        <v>26.5%,61.3%,11.1%,0.9%</v>
      </c>
    </row>
    <row r="492" spans="2:25" x14ac:dyDescent="0.3">
      <c r="B492" s="2">
        <f>数据源!K524</f>
        <v>10</v>
      </c>
      <c r="C492" s="2" t="str">
        <f>数据源!L524</f>
        <v>T3LP6</v>
      </c>
      <c r="D492" s="2" t="str">
        <f>数据源!M524</f>
        <v>部件</v>
      </c>
      <c r="E492" s="2">
        <f>数据源!N524</f>
        <v>342</v>
      </c>
      <c r="F492" s="2">
        <f>数据源!O524</f>
        <v>1</v>
      </c>
      <c r="G492" s="2">
        <f>数据源!P524</f>
        <v>3.0999999999999999E-3</v>
      </c>
      <c r="H492" s="2">
        <f>数据源!Q524</f>
        <v>4.5321637426900586E-4</v>
      </c>
      <c r="I492" s="2">
        <f>数据源!R524</f>
        <v>5</v>
      </c>
      <c r="J492" s="3">
        <f t="shared" si="302"/>
        <v>1</v>
      </c>
      <c r="K492" s="3">
        <f t="shared" si="303"/>
        <v>1</v>
      </c>
      <c r="L492" s="3" t="str">
        <f t="shared" si="309"/>
        <v>部件</v>
      </c>
      <c r="M492" s="3">
        <f t="shared" ca="1" si="310"/>
        <v>93006</v>
      </c>
      <c r="N492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492" s="3" t="str">
        <f t="shared" si="312"/>
        <v>397,397,397,264,264,264,220,220,220,339,339,339,339,339,339,339,339,339,339,339,339,339,339,339,339,339,339,62,62,62,62,62,62,62,62,62,62,61,61,61,61,61,61,61,61,5,5,5,5,5,5,5,5,5,5,5,5</v>
      </c>
      <c r="P492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2" s="3" t="str">
        <f>IF(D492="坦克碎片",VLOOKUP(C492,道具信息!$N$2:$O$291,2,FALSE)&amp;"碎片",VLOOKUP(C492,道具信息!$N$2:$O$291,2,FALSE))</f>
        <v>T3部件</v>
      </c>
      <c r="R492" s="3">
        <f t="shared" si="314"/>
        <v>90</v>
      </c>
      <c r="S492" s="11">
        <f t="shared" si="315"/>
        <v>8.9999999999999993E-3</v>
      </c>
      <c r="T492" s="3" t="str">
        <f>VLOOKUP(Q492,道具信息!$Q$3:$S$20,2,FALSE)</f>
        <v>CHEST_ITEM_TYPE_T3_PART</v>
      </c>
      <c r="U492" s="3" t="str">
        <f>IF(COUNTIF(U$436:U491,T492)=0,T492,"")</f>
        <v/>
      </c>
      <c r="V492" s="3" t="str">
        <f t="shared" si="298"/>
        <v>CHEST_ITEM_TYPE_T4_SHARD,CHEST_ITEM_TYPE_T1_PART,CHEST_ITEM_TYPE_T2_PART,CHEST_ITEM_TYPE_T3_PART</v>
      </c>
      <c r="W492" s="13" t="str">
        <f t="shared" si="299"/>
        <v/>
      </c>
      <c r="X492" s="3" t="str">
        <f t="shared" si="300"/>
        <v/>
      </c>
      <c r="Y492" s="3" t="str">
        <f t="shared" si="301"/>
        <v>26.5%,61.3%,11.1%,0.9%</v>
      </c>
    </row>
    <row r="493" spans="2:25" x14ac:dyDescent="0.3">
      <c r="B493" s="2">
        <f>数据源!K525</f>
        <v>10</v>
      </c>
      <c r="C493" s="2" t="str">
        <f>数据源!L525</f>
        <v>T3MP2</v>
      </c>
      <c r="D493" s="2" t="str">
        <f>数据源!M525</f>
        <v>部件</v>
      </c>
      <c r="E493" s="2">
        <f>数据源!N525</f>
        <v>342</v>
      </c>
      <c r="F493" s="2">
        <f>数据源!O525</f>
        <v>1</v>
      </c>
      <c r="G493" s="2">
        <f>数据源!P525</f>
        <v>3.0999999999999999E-3</v>
      </c>
      <c r="H493" s="2">
        <f>数据源!Q525</f>
        <v>4.5321637426900586E-4</v>
      </c>
      <c r="I493" s="2">
        <f>数据源!R525</f>
        <v>5</v>
      </c>
      <c r="J493" s="3">
        <f t="shared" si="302"/>
        <v>1</v>
      </c>
      <c r="K493" s="3">
        <f t="shared" si="303"/>
        <v>1</v>
      </c>
      <c r="L493" s="3" t="str">
        <f t="shared" si="309"/>
        <v>部件</v>
      </c>
      <c r="M493" s="3">
        <f t="shared" ca="1" si="310"/>
        <v>93102</v>
      </c>
      <c r="N493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493" s="3" t="str">
        <f t="shared" si="312"/>
        <v>397,397,397,264,264,264,220,220,220,339,339,339,339,339,339,339,339,339,339,339,339,339,339,339,339,339,339,62,62,62,62,62,62,62,62,62,62,61,61,61,61,61,61,61,61,5,5,5,5,5,5,5,5,5,5,5,5,5</v>
      </c>
      <c r="P493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3" s="3" t="str">
        <f>IF(D493="坦克碎片",VLOOKUP(C493,道具信息!$N$2:$O$291,2,FALSE)&amp;"碎片",VLOOKUP(C493,道具信息!$N$2:$O$291,2,FALSE))</f>
        <v>T3部件</v>
      </c>
      <c r="R493" s="3">
        <f t="shared" si="314"/>
        <v>90</v>
      </c>
      <c r="S493" s="11">
        <f t="shared" si="315"/>
        <v>8.9999999999999993E-3</v>
      </c>
      <c r="T493" s="3" t="str">
        <f>VLOOKUP(Q493,道具信息!$Q$3:$S$20,2,FALSE)</f>
        <v>CHEST_ITEM_TYPE_T3_PART</v>
      </c>
      <c r="U493" s="3" t="str">
        <f>IF(COUNTIF(U$436:U492,T493)=0,T493,"")</f>
        <v/>
      </c>
      <c r="V493" s="3" t="str">
        <f t="shared" si="298"/>
        <v>CHEST_ITEM_TYPE_T4_SHARD,CHEST_ITEM_TYPE_T1_PART,CHEST_ITEM_TYPE_T2_PART,CHEST_ITEM_TYPE_T3_PART</v>
      </c>
      <c r="W493" s="13" t="str">
        <f t="shared" si="299"/>
        <v/>
      </c>
      <c r="X493" s="3" t="str">
        <f t="shared" si="300"/>
        <v/>
      </c>
      <c r="Y493" s="3" t="str">
        <f t="shared" si="301"/>
        <v>26.5%,61.3%,11.1%,0.9%</v>
      </c>
    </row>
    <row r="494" spans="2:25" x14ac:dyDescent="0.3">
      <c r="B494" s="2">
        <f>数据源!K526</f>
        <v>10</v>
      </c>
      <c r="C494" s="2" t="str">
        <f>数据源!L526</f>
        <v>T3MP4</v>
      </c>
      <c r="D494" s="2" t="str">
        <f>数据源!M526</f>
        <v>部件</v>
      </c>
      <c r="E494" s="2">
        <f>数据源!N526</f>
        <v>342</v>
      </c>
      <c r="F494" s="2">
        <f>数据源!O526</f>
        <v>1</v>
      </c>
      <c r="G494" s="2">
        <f>数据源!P526</f>
        <v>3.0999999999999999E-3</v>
      </c>
      <c r="H494" s="2">
        <f>数据源!Q526</f>
        <v>4.5321637426900586E-4</v>
      </c>
      <c r="I494" s="2">
        <f>数据源!R526</f>
        <v>5</v>
      </c>
      <c r="J494" s="3">
        <f t="shared" si="302"/>
        <v>1</v>
      </c>
      <c r="K494" s="3">
        <f t="shared" si="303"/>
        <v>1</v>
      </c>
      <c r="L494" s="3" t="str">
        <f t="shared" si="309"/>
        <v>部件</v>
      </c>
      <c r="M494" s="3">
        <f t="shared" ca="1" si="310"/>
        <v>93104</v>
      </c>
      <c r="N494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494" s="3" t="str">
        <f t="shared" si="312"/>
        <v>397,397,397,264,264,264,220,220,220,339,339,339,339,339,339,339,339,339,339,339,339,339,339,339,339,339,339,62,62,62,62,62,62,62,62,62,62,61,61,61,61,61,61,61,61,5,5,5,5,5,5,5,5,5,5,5,5,5,5</v>
      </c>
      <c r="P494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4" s="3" t="str">
        <f>IF(D494="坦克碎片",VLOOKUP(C494,道具信息!$N$2:$O$291,2,FALSE)&amp;"碎片",VLOOKUP(C494,道具信息!$N$2:$O$291,2,FALSE))</f>
        <v>T3部件</v>
      </c>
      <c r="R494" s="3">
        <f t="shared" si="314"/>
        <v>90</v>
      </c>
      <c r="S494" s="11">
        <f t="shared" si="315"/>
        <v>8.9999999999999993E-3</v>
      </c>
      <c r="T494" s="3" t="str">
        <f>VLOOKUP(Q494,道具信息!$Q$3:$S$20,2,FALSE)</f>
        <v>CHEST_ITEM_TYPE_T3_PART</v>
      </c>
      <c r="U494" s="3" t="str">
        <f>IF(COUNTIF(U$436:U493,T494)=0,T494,"")</f>
        <v/>
      </c>
      <c r="V494" s="3" t="str">
        <f t="shared" si="298"/>
        <v>CHEST_ITEM_TYPE_T4_SHARD,CHEST_ITEM_TYPE_T1_PART,CHEST_ITEM_TYPE_T2_PART,CHEST_ITEM_TYPE_T3_PART</v>
      </c>
      <c r="W494" s="13" t="str">
        <f t="shared" si="299"/>
        <v/>
      </c>
      <c r="X494" s="3" t="str">
        <f t="shared" si="300"/>
        <v/>
      </c>
      <c r="Y494" s="3" t="str">
        <f t="shared" si="301"/>
        <v>26.5%,61.3%,11.1%,0.9%</v>
      </c>
    </row>
    <row r="495" spans="2:25" x14ac:dyDescent="0.3">
      <c r="B495" s="2">
        <f>数据源!K527</f>
        <v>10</v>
      </c>
      <c r="C495" s="2" t="str">
        <f>数据源!L527</f>
        <v>T3MP6</v>
      </c>
      <c r="D495" s="2" t="str">
        <f>数据源!M527</f>
        <v>部件</v>
      </c>
      <c r="E495" s="2">
        <f>数据源!N527</f>
        <v>342</v>
      </c>
      <c r="F495" s="2">
        <f>数据源!O527</f>
        <v>1</v>
      </c>
      <c r="G495" s="2">
        <f>数据源!P527</f>
        <v>3.0999999999999999E-3</v>
      </c>
      <c r="H495" s="2">
        <f>数据源!Q527</f>
        <v>4.5321637426900586E-4</v>
      </c>
      <c r="I495" s="2">
        <f>数据源!R527</f>
        <v>5</v>
      </c>
      <c r="J495" s="3">
        <f t="shared" si="302"/>
        <v>1</v>
      </c>
      <c r="K495" s="3">
        <f t="shared" si="303"/>
        <v>1</v>
      </c>
      <c r="L495" s="3" t="str">
        <f t="shared" si="309"/>
        <v>部件</v>
      </c>
      <c r="M495" s="3">
        <f t="shared" ca="1" si="310"/>
        <v>93106</v>
      </c>
      <c r="N495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495" s="3" t="str">
        <f t="shared" si="312"/>
        <v>397,397,397,264,264,264,220,220,220,339,339,339,339,339,339,339,339,339,339,339,339,339,339,339,339,339,339,62,62,62,62,62,62,62,62,62,62,61,61,61,61,61,61,61,61,5,5,5,5,5,5,5,5,5,5,5,5,5,5,5</v>
      </c>
      <c r="P495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5" s="3" t="str">
        <f>IF(D495="坦克碎片",VLOOKUP(C495,道具信息!$N$2:$O$291,2,FALSE)&amp;"碎片",VLOOKUP(C495,道具信息!$N$2:$O$291,2,FALSE))</f>
        <v>T3部件</v>
      </c>
      <c r="R495" s="3">
        <f t="shared" si="314"/>
        <v>90</v>
      </c>
      <c r="S495" s="11">
        <f t="shared" si="315"/>
        <v>8.9999999999999993E-3</v>
      </c>
      <c r="T495" s="3" t="str">
        <f>VLOOKUP(Q495,道具信息!$Q$3:$S$20,2,FALSE)</f>
        <v>CHEST_ITEM_TYPE_T3_PART</v>
      </c>
      <c r="U495" s="3" t="str">
        <f>IF(COUNTIF(U$436:U494,T495)=0,T495,"")</f>
        <v/>
      </c>
      <c r="V495" s="3" t="str">
        <f t="shared" si="298"/>
        <v>CHEST_ITEM_TYPE_T4_SHARD,CHEST_ITEM_TYPE_T1_PART,CHEST_ITEM_TYPE_T2_PART,CHEST_ITEM_TYPE_T3_PART</v>
      </c>
      <c r="W495" s="13" t="str">
        <f t="shared" si="299"/>
        <v/>
      </c>
      <c r="X495" s="3" t="str">
        <f t="shared" si="300"/>
        <v/>
      </c>
      <c r="Y495" s="3" t="str">
        <f t="shared" si="301"/>
        <v>26.5%,61.3%,11.1%,0.9%</v>
      </c>
    </row>
    <row r="496" spans="2:25" x14ac:dyDescent="0.3">
      <c r="B496" s="2">
        <f>数据源!K528</f>
        <v>10</v>
      </c>
      <c r="C496" s="2" t="str">
        <f>数据源!L528</f>
        <v>T3HP2</v>
      </c>
      <c r="D496" s="2" t="str">
        <f>数据源!M528</f>
        <v>部件</v>
      </c>
      <c r="E496" s="2">
        <f>数据源!N528</f>
        <v>342</v>
      </c>
      <c r="F496" s="2">
        <f>数据源!O528</f>
        <v>1</v>
      </c>
      <c r="G496" s="2">
        <f>数据源!P528</f>
        <v>3.0999999999999999E-3</v>
      </c>
      <c r="H496" s="2">
        <f>数据源!Q528</f>
        <v>4.5321637426900586E-4</v>
      </c>
      <c r="I496" s="2">
        <f>数据源!R528</f>
        <v>5</v>
      </c>
      <c r="J496" s="3">
        <f t="shared" si="302"/>
        <v>1</v>
      </c>
      <c r="K496" s="3">
        <f t="shared" si="303"/>
        <v>1</v>
      </c>
      <c r="L496" s="3" t="str">
        <f t="shared" si="309"/>
        <v>部件</v>
      </c>
      <c r="M496" s="3">
        <f t="shared" ca="1" si="310"/>
        <v>93202</v>
      </c>
      <c r="N496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496" s="3" t="str">
        <f t="shared" si="312"/>
        <v>397,397,397,264,264,264,220,220,220,339,339,339,339,339,339,339,339,339,339,339,339,339,339,339,339,339,339,62,62,62,62,62,62,62,62,62,62,61,61,61,61,61,61,61,61,5,5,5,5,5,5,5,5,5,5,5,5,5,5,5,5</v>
      </c>
      <c r="P496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6" s="3" t="str">
        <f>IF(D496="坦克碎片",VLOOKUP(C496,道具信息!$N$2:$O$291,2,FALSE)&amp;"碎片",VLOOKUP(C496,道具信息!$N$2:$O$291,2,FALSE))</f>
        <v>T3部件</v>
      </c>
      <c r="R496" s="3">
        <f t="shared" si="314"/>
        <v>90</v>
      </c>
      <c r="S496" s="11">
        <f t="shared" si="315"/>
        <v>8.9999999999999993E-3</v>
      </c>
      <c r="T496" s="3" t="str">
        <f>VLOOKUP(Q496,道具信息!$Q$3:$S$20,2,FALSE)</f>
        <v>CHEST_ITEM_TYPE_T3_PART</v>
      </c>
      <c r="U496" s="3" t="str">
        <f>IF(COUNTIF(U$436:U495,T496)=0,T496,"")</f>
        <v/>
      </c>
      <c r="V496" s="3" t="str">
        <f t="shared" si="298"/>
        <v>CHEST_ITEM_TYPE_T4_SHARD,CHEST_ITEM_TYPE_T1_PART,CHEST_ITEM_TYPE_T2_PART,CHEST_ITEM_TYPE_T3_PART</v>
      </c>
      <c r="W496" s="13" t="str">
        <f t="shared" si="299"/>
        <v/>
      </c>
      <c r="X496" s="3" t="str">
        <f t="shared" si="300"/>
        <v/>
      </c>
      <c r="Y496" s="3" t="str">
        <f t="shared" si="301"/>
        <v>26.5%,61.3%,11.1%,0.9%</v>
      </c>
    </row>
    <row r="497" spans="2:25" x14ac:dyDescent="0.3">
      <c r="B497" s="2">
        <f>数据源!K529</f>
        <v>10</v>
      </c>
      <c r="C497" s="2" t="str">
        <f>数据源!L529</f>
        <v>T3HP4</v>
      </c>
      <c r="D497" s="2" t="str">
        <f>数据源!M529</f>
        <v>部件</v>
      </c>
      <c r="E497" s="2">
        <f>数据源!N529</f>
        <v>342</v>
      </c>
      <c r="F497" s="2">
        <f>数据源!O529</f>
        <v>1</v>
      </c>
      <c r="G497" s="2">
        <f>数据源!P529</f>
        <v>3.0999999999999999E-3</v>
      </c>
      <c r="H497" s="2">
        <f>数据源!Q529</f>
        <v>4.5321637426900586E-4</v>
      </c>
      <c r="I497" s="2">
        <f>数据源!R529</f>
        <v>5</v>
      </c>
      <c r="J497" s="3">
        <f t="shared" si="302"/>
        <v>1</v>
      </c>
      <c r="K497" s="3">
        <f t="shared" si="303"/>
        <v>1</v>
      </c>
      <c r="L497" s="3" t="str">
        <f t="shared" si="309"/>
        <v>部件</v>
      </c>
      <c r="M497" s="3">
        <f t="shared" ca="1" si="310"/>
        <v>93204</v>
      </c>
      <c r="N497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497" s="3" t="str">
        <f t="shared" si="312"/>
        <v>397,397,397,264,264,264,220,220,220,339,339,339,339,339,339,339,339,339,339,339,339,339,339,339,339,339,339,62,62,62,62,62,62,62,62,62,62,61,61,61,61,61,61,61,61,5,5,5,5,5,5,5,5,5,5,5,5,5,5,5,5,5</v>
      </c>
      <c r="P497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7" s="3" t="str">
        <f>IF(D497="坦克碎片",VLOOKUP(C497,道具信息!$N$2:$O$291,2,FALSE)&amp;"碎片",VLOOKUP(C497,道具信息!$N$2:$O$291,2,FALSE))</f>
        <v>T3部件</v>
      </c>
      <c r="R497" s="3">
        <f t="shared" si="314"/>
        <v>90</v>
      </c>
      <c r="S497" s="11">
        <f t="shared" si="315"/>
        <v>8.9999999999999993E-3</v>
      </c>
      <c r="T497" s="3" t="str">
        <f>VLOOKUP(Q497,道具信息!$Q$3:$S$20,2,FALSE)</f>
        <v>CHEST_ITEM_TYPE_T3_PART</v>
      </c>
      <c r="U497" s="3" t="str">
        <f>IF(COUNTIF(U$436:U496,T497)=0,T497,"")</f>
        <v/>
      </c>
      <c r="V497" s="3" t="str">
        <f t="shared" si="298"/>
        <v>CHEST_ITEM_TYPE_T4_SHARD,CHEST_ITEM_TYPE_T1_PART,CHEST_ITEM_TYPE_T2_PART,CHEST_ITEM_TYPE_T3_PART</v>
      </c>
      <c r="W497" s="13" t="str">
        <f t="shared" si="299"/>
        <v/>
      </c>
      <c r="X497" s="3" t="str">
        <f t="shared" si="300"/>
        <v/>
      </c>
      <c r="Y497" s="3" t="str">
        <f t="shared" si="301"/>
        <v>26.5%,61.3%,11.1%,0.9%</v>
      </c>
    </row>
    <row r="498" spans="2:25" x14ac:dyDescent="0.3">
      <c r="B498" s="2">
        <f>数据源!K530</f>
        <v>10</v>
      </c>
      <c r="C498" s="2" t="str">
        <f>数据源!L530</f>
        <v>T3HP6</v>
      </c>
      <c r="D498" s="2" t="str">
        <f>数据源!M530</f>
        <v>部件</v>
      </c>
      <c r="E498" s="2">
        <f>数据源!N530</f>
        <v>342</v>
      </c>
      <c r="F498" s="2">
        <f>数据源!O530</f>
        <v>1</v>
      </c>
      <c r="G498" s="2">
        <f>数据源!P530</f>
        <v>3.0999999999999999E-3</v>
      </c>
      <c r="H498" s="2">
        <f>数据源!Q530</f>
        <v>4.5321637426900586E-4</v>
      </c>
      <c r="I498" s="2">
        <f>数据源!R530</f>
        <v>5</v>
      </c>
      <c r="J498" s="3">
        <f t="shared" si="302"/>
        <v>1</v>
      </c>
      <c r="K498" s="3">
        <f t="shared" si="303"/>
        <v>1</v>
      </c>
      <c r="L498" s="3" t="str">
        <f t="shared" si="309"/>
        <v>部件</v>
      </c>
      <c r="M498" s="3">
        <f t="shared" ca="1" si="310"/>
        <v>93206</v>
      </c>
      <c r="N498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498" s="3" t="str">
        <f t="shared" si="312"/>
        <v>397,397,397,264,264,264,220,220,220,339,339,339,339,339,339,339,339,339,339,339,339,339,339,339,339,339,339,62,62,62,62,62,62,62,62,62,62,61,61,61,61,61,61,61,61,5,5,5,5,5,5,5,5,5,5,5,5,5,5,5,5,5,5</v>
      </c>
      <c r="P498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8" s="3" t="str">
        <f>IF(D498="坦克碎片",VLOOKUP(C498,道具信息!$N$2:$O$291,2,FALSE)&amp;"碎片",VLOOKUP(C498,道具信息!$N$2:$O$291,2,FALSE))</f>
        <v>T3部件</v>
      </c>
      <c r="R498" s="3">
        <f t="shared" si="314"/>
        <v>90</v>
      </c>
      <c r="S498" s="11">
        <f t="shared" si="315"/>
        <v>8.9999999999999993E-3</v>
      </c>
      <c r="T498" s="3" t="str">
        <f>VLOOKUP(Q498,道具信息!$Q$3:$S$20,2,FALSE)</f>
        <v>CHEST_ITEM_TYPE_T3_PART</v>
      </c>
      <c r="U498" s="3" t="str">
        <f>IF(COUNTIF(U$436:U497,T498)=0,T498,"")</f>
        <v/>
      </c>
      <c r="V498" s="3" t="str">
        <f t="shared" si="298"/>
        <v>CHEST_ITEM_TYPE_T4_SHARD,CHEST_ITEM_TYPE_T1_PART,CHEST_ITEM_TYPE_T2_PART,CHEST_ITEM_TYPE_T3_PART</v>
      </c>
      <c r="W498" s="13" t="str">
        <f t="shared" si="299"/>
        <v/>
      </c>
      <c r="X498" s="3" t="str">
        <f t="shared" si="300"/>
        <v/>
      </c>
      <c r="Y498" s="3" t="str">
        <f t="shared" si="301"/>
        <v>26.5%,61.3%,11.1%,0.9%</v>
      </c>
    </row>
    <row r="499" spans="2:25" x14ac:dyDescent="0.3">
      <c r="B499" s="2">
        <f>数据源!K531</f>
        <v>10</v>
      </c>
      <c r="C499" s="2" t="str">
        <f>数据源!L531</f>
        <v>T4LP1</v>
      </c>
      <c r="D499" s="2" t="str">
        <f>数据源!M531</f>
        <v>部件</v>
      </c>
      <c r="E499" s="2">
        <f>数据源!N531</f>
        <v>2150</v>
      </c>
      <c r="F499" s="2">
        <f>数据源!O531</f>
        <v>1</v>
      </c>
      <c r="G499" s="2">
        <f>数据源!P531</f>
        <v>3.5000000000000001E-3</v>
      </c>
      <c r="H499" s="2">
        <f>数据源!Q531</f>
        <v>8.1395348837209311E-5</v>
      </c>
      <c r="I499" s="2">
        <f>数据源!R531</f>
        <v>1</v>
      </c>
      <c r="J499" s="3">
        <f t="shared" si="302"/>
        <v>1</v>
      </c>
      <c r="K499" s="3">
        <f t="shared" si="303"/>
        <v>1</v>
      </c>
      <c r="L499" s="3" t="str">
        <f t="shared" si="309"/>
        <v>部件</v>
      </c>
      <c r="M499" s="3">
        <f t="shared" ca="1" si="310"/>
        <v>94001</v>
      </c>
      <c r="N499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</v>
      </c>
      <c r="O499" s="3" t="str">
        <f t="shared" si="312"/>
        <v>397,397,397,264,264,264,220,220,220,339,339,339,339,339,339,339,339,339,339,339,339,339,339,339,339,339,339,62,62,62,62,62,62,62,62,62,62,61,61,61,61,61,61,61,61,5,5,5,5,5,5,5,5,5,5,5,5,5,5,5,5,5,5,1</v>
      </c>
      <c r="P499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9" s="3" t="str">
        <f>IF(D499="坦克碎片",VLOOKUP(C499,道具信息!$N$2:$O$291,2,FALSE)&amp;"碎片",VLOOKUP(C499,道具信息!$N$2:$O$291,2,FALSE))</f>
        <v>T4部件</v>
      </c>
      <c r="R499" s="3">
        <f t="shared" si="314"/>
        <v>18</v>
      </c>
      <c r="S499" s="11">
        <f t="shared" si="315"/>
        <v>2E-3</v>
      </c>
      <c r="T499" s="3" t="str">
        <f>VLOOKUP(Q499,道具信息!$Q$3:$S$20,2,FALSE)</f>
        <v>CHEST_ITEM_TYPE_T4_PART</v>
      </c>
      <c r="U499" s="3" t="str">
        <f>IF(COUNTIF(U$436:U498,T499)=0,T499,"")</f>
        <v>CHEST_ITEM_TYPE_T4_PART</v>
      </c>
      <c r="V499" s="3" t="str">
        <f t="shared" si="298"/>
        <v>CHEST_ITEM_TYPE_T4_SHARD,CHEST_ITEM_TYPE_T1_PART,CHEST_ITEM_TYPE_T2_PART,CHEST_ITEM_TYPE_T3_PART,CHEST_ITEM_TYPE_T4_PART</v>
      </c>
      <c r="W499" s="13">
        <f t="shared" si="299"/>
        <v>2E-3</v>
      </c>
      <c r="X499" s="3" t="str">
        <f t="shared" si="300"/>
        <v>0.2%</v>
      </c>
      <c r="Y499" s="3" t="str">
        <f t="shared" si="301"/>
        <v>26.5%,61.3%,11.1%,0.9%,0.2%</v>
      </c>
    </row>
    <row r="500" spans="2:25" x14ac:dyDescent="0.3">
      <c r="B500" s="2">
        <f>数据源!K532</f>
        <v>10</v>
      </c>
      <c r="C500" s="2" t="str">
        <f>数据源!L532</f>
        <v>T4LP3</v>
      </c>
      <c r="D500" s="2" t="str">
        <f>数据源!M532</f>
        <v>部件</v>
      </c>
      <c r="E500" s="2">
        <f>数据源!N532</f>
        <v>2150</v>
      </c>
      <c r="F500" s="2">
        <f>数据源!O532</f>
        <v>1</v>
      </c>
      <c r="G500" s="2">
        <f>数据源!P532</f>
        <v>3.5000000000000001E-3</v>
      </c>
      <c r="H500" s="2">
        <f>数据源!Q532</f>
        <v>8.1395348837209311E-5</v>
      </c>
      <c r="I500" s="2">
        <f>数据源!R532</f>
        <v>1</v>
      </c>
      <c r="J500" s="3">
        <f t="shared" si="302"/>
        <v>1</v>
      </c>
      <c r="K500" s="3">
        <f t="shared" si="303"/>
        <v>1</v>
      </c>
      <c r="L500" s="3" t="str">
        <f t="shared" si="309"/>
        <v>部件</v>
      </c>
      <c r="M500" s="3">
        <f t="shared" ca="1" si="310"/>
        <v>94003</v>
      </c>
      <c r="N500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</v>
      </c>
      <c r="O500" s="3" t="str">
        <f t="shared" si="312"/>
        <v>397,397,397,264,264,264,220,220,220,339,339,339,339,339,339,339,339,339,339,339,339,339,339,339,339,339,339,62,62,62,62,62,62,62,62,62,62,61,61,61,61,61,61,61,61,5,5,5,5,5,5,5,5,5,5,5,5,5,5,5,5,5,5,1,1</v>
      </c>
      <c r="P500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0" s="3" t="str">
        <f>IF(D500="坦克碎片",VLOOKUP(C500,道具信息!$N$2:$O$291,2,FALSE)&amp;"碎片",VLOOKUP(C500,道具信息!$N$2:$O$291,2,FALSE))</f>
        <v>T4部件</v>
      </c>
      <c r="R500" s="3">
        <f t="shared" ref="R500:R516" si="316">SUMIFS(I:I,Q:Q,Q500,B:B,B500)</f>
        <v>18</v>
      </c>
      <c r="S500" s="11">
        <f t="shared" ref="S500:S516" si="317">ROUND(R500/SUMIF(B:B,B500,I:I),3)</f>
        <v>2E-3</v>
      </c>
      <c r="T500" s="3" t="str">
        <f>VLOOKUP(Q500,道具信息!$Q$3:$S$20,2,FALSE)</f>
        <v>CHEST_ITEM_TYPE_T4_PART</v>
      </c>
      <c r="U500" s="3" t="str">
        <f>IF(COUNTIF(U$436:U499,T500)=0,T500,"")</f>
        <v/>
      </c>
      <c r="V500" s="3" t="str">
        <f t="shared" si="298"/>
        <v>CHEST_ITEM_TYPE_T4_SHARD,CHEST_ITEM_TYPE_T1_PART,CHEST_ITEM_TYPE_T2_PART,CHEST_ITEM_TYPE_T3_PART,CHEST_ITEM_TYPE_T4_PART</v>
      </c>
      <c r="W500" s="13" t="str">
        <f t="shared" si="299"/>
        <v/>
      </c>
      <c r="X500" s="3" t="str">
        <f t="shared" si="300"/>
        <v/>
      </c>
      <c r="Y500" s="3" t="str">
        <f t="shared" si="301"/>
        <v>26.5%,61.3%,11.1%,0.9%,0.2%</v>
      </c>
    </row>
    <row r="501" spans="2:25" x14ac:dyDescent="0.3">
      <c r="B501" s="2">
        <f>数据源!K533</f>
        <v>10</v>
      </c>
      <c r="C501" s="2" t="str">
        <f>数据源!L533</f>
        <v>T4LP5</v>
      </c>
      <c r="D501" s="2" t="str">
        <f>数据源!M533</f>
        <v>部件</v>
      </c>
      <c r="E501" s="2">
        <f>数据源!N533</f>
        <v>2150</v>
      </c>
      <c r="F501" s="2">
        <f>数据源!O533</f>
        <v>1</v>
      </c>
      <c r="G501" s="2">
        <f>数据源!P533</f>
        <v>3.5000000000000001E-3</v>
      </c>
      <c r="H501" s="2">
        <f>数据源!Q533</f>
        <v>8.1395348837209311E-5</v>
      </c>
      <c r="I501" s="2">
        <f>数据源!R533</f>
        <v>1</v>
      </c>
      <c r="J501" s="3">
        <f t="shared" si="302"/>
        <v>1</v>
      </c>
      <c r="K501" s="3">
        <f t="shared" si="303"/>
        <v>1</v>
      </c>
      <c r="L501" s="3" t="str">
        <f t="shared" si="309"/>
        <v>部件</v>
      </c>
      <c r="M501" s="3">
        <f t="shared" ca="1" si="310"/>
        <v>94005</v>
      </c>
      <c r="N501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</v>
      </c>
      <c r="O501" s="3" t="str">
        <f t="shared" si="312"/>
        <v>397,397,397,264,264,264,220,220,220,339,339,339,339,339,339,339,339,339,339,339,339,339,339,339,339,339,339,62,62,62,62,62,62,62,62,62,62,61,61,61,61,61,61,61,61,5,5,5,5,5,5,5,5,5,5,5,5,5,5,5,5,5,5,1,1,1</v>
      </c>
      <c r="P501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1" s="3" t="str">
        <f>IF(D501="坦克碎片",VLOOKUP(C501,道具信息!$N$2:$O$291,2,FALSE)&amp;"碎片",VLOOKUP(C501,道具信息!$N$2:$O$291,2,FALSE))</f>
        <v>T4部件</v>
      </c>
      <c r="R501" s="3">
        <f t="shared" si="316"/>
        <v>18</v>
      </c>
      <c r="S501" s="11">
        <f t="shared" si="317"/>
        <v>2E-3</v>
      </c>
      <c r="T501" s="3" t="str">
        <f>VLOOKUP(Q501,道具信息!$Q$3:$S$20,2,FALSE)</f>
        <v>CHEST_ITEM_TYPE_T4_PART</v>
      </c>
      <c r="U501" s="3" t="str">
        <f>IF(COUNTIF(U$436:U500,T501)=0,T501,"")</f>
        <v/>
      </c>
      <c r="V501" s="3" t="str">
        <f t="shared" si="298"/>
        <v>CHEST_ITEM_TYPE_T4_SHARD,CHEST_ITEM_TYPE_T1_PART,CHEST_ITEM_TYPE_T2_PART,CHEST_ITEM_TYPE_T3_PART,CHEST_ITEM_TYPE_T4_PART</v>
      </c>
      <c r="W501" s="13" t="str">
        <f t="shared" si="299"/>
        <v/>
      </c>
      <c r="X501" s="3" t="str">
        <f t="shared" si="300"/>
        <v/>
      </c>
      <c r="Y501" s="3" t="str">
        <f t="shared" si="301"/>
        <v>26.5%,61.3%,11.1%,0.9%,0.2%</v>
      </c>
    </row>
    <row r="502" spans="2:25" x14ac:dyDescent="0.3">
      <c r="B502" s="2">
        <f>数据源!K534</f>
        <v>10</v>
      </c>
      <c r="C502" s="2" t="str">
        <f>数据源!L534</f>
        <v>T4MP1</v>
      </c>
      <c r="D502" s="2" t="str">
        <f>数据源!M534</f>
        <v>部件</v>
      </c>
      <c r="E502" s="2">
        <f>数据源!N534</f>
        <v>2150</v>
      </c>
      <c r="F502" s="2">
        <f>数据源!O534</f>
        <v>1</v>
      </c>
      <c r="G502" s="2">
        <f>数据源!P534</f>
        <v>3.5000000000000001E-3</v>
      </c>
      <c r="H502" s="2">
        <f>数据源!Q534</f>
        <v>8.1395348837209311E-5</v>
      </c>
      <c r="I502" s="2">
        <f>数据源!R534</f>
        <v>1</v>
      </c>
      <c r="J502" s="3">
        <f t="shared" si="302"/>
        <v>1</v>
      </c>
      <c r="K502" s="3">
        <f t="shared" si="303"/>
        <v>1</v>
      </c>
      <c r="L502" s="3" t="str">
        <f t="shared" si="309"/>
        <v>部件</v>
      </c>
      <c r="M502" s="3">
        <f t="shared" ca="1" si="310"/>
        <v>94101</v>
      </c>
      <c r="N502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</v>
      </c>
      <c r="O502" s="3" t="str">
        <f t="shared" si="312"/>
        <v>397,397,397,264,264,264,220,220,220,339,339,339,339,339,339,339,339,339,339,339,339,339,339,339,339,339,339,62,62,62,62,62,62,62,62,62,62,61,61,61,61,61,61,61,61,5,5,5,5,5,5,5,5,5,5,5,5,5,5,5,5,5,5,1,1,1,1</v>
      </c>
      <c r="P502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2" s="3" t="str">
        <f>IF(D502="坦克碎片",VLOOKUP(C502,道具信息!$N$2:$O$291,2,FALSE)&amp;"碎片",VLOOKUP(C502,道具信息!$N$2:$O$291,2,FALSE))</f>
        <v>T4部件</v>
      </c>
      <c r="R502" s="3">
        <f t="shared" si="316"/>
        <v>18</v>
      </c>
      <c r="S502" s="11">
        <f t="shared" si="317"/>
        <v>2E-3</v>
      </c>
      <c r="T502" s="3" t="str">
        <f>VLOOKUP(Q502,道具信息!$Q$3:$S$20,2,FALSE)</f>
        <v>CHEST_ITEM_TYPE_T4_PART</v>
      </c>
      <c r="U502" s="3" t="str">
        <f>IF(COUNTIF(U$436:U501,T502)=0,T502,"")</f>
        <v/>
      </c>
      <c r="V502" s="3" t="str">
        <f t="shared" si="298"/>
        <v>CHEST_ITEM_TYPE_T4_SHARD,CHEST_ITEM_TYPE_T1_PART,CHEST_ITEM_TYPE_T2_PART,CHEST_ITEM_TYPE_T3_PART,CHEST_ITEM_TYPE_T4_PART</v>
      </c>
      <c r="W502" s="13" t="str">
        <f t="shared" si="299"/>
        <v/>
      </c>
      <c r="X502" s="3" t="str">
        <f t="shared" si="300"/>
        <v/>
      </c>
      <c r="Y502" s="3" t="str">
        <f t="shared" si="301"/>
        <v>26.5%,61.3%,11.1%,0.9%,0.2%</v>
      </c>
    </row>
    <row r="503" spans="2:25" x14ac:dyDescent="0.3">
      <c r="B503" s="2">
        <f>数据源!K535</f>
        <v>10</v>
      </c>
      <c r="C503" s="2" t="str">
        <f>数据源!L535</f>
        <v>T4MP3</v>
      </c>
      <c r="D503" s="2" t="str">
        <f>数据源!M535</f>
        <v>部件</v>
      </c>
      <c r="E503" s="2">
        <f>数据源!N535</f>
        <v>2150</v>
      </c>
      <c r="F503" s="2">
        <f>数据源!O535</f>
        <v>1</v>
      </c>
      <c r="G503" s="2">
        <f>数据源!P535</f>
        <v>3.5000000000000001E-3</v>
      </c>
      <c r="H503" s="2">
        <f>数据源!Q535</f>
        <v>8.1395348837209311E-5</v>
      </c>
      <c r="I503" s="2">
        <f>数据源!R535</f>
        <v>1</v>
      </c>
      <c r="J503" s="3">
        <f t="shared" si="302"/>
        <v>1</v>
      </c>
      <c r="K503" s="3">
        <f t="shared" si="303"/>
        <v>1</v>
      </c>
      <c r="L503" s="3" t="str">
        <f t="shared" si="309"/>
        <v>部件</v>
      </c>
      <c r="M503" s="3">
        <f t="shared" ca="1" si="310"/>
        <v>94103</v>
      </c>
      <c r="N503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</v>
      </c>
      <c r="O503" s="3" t="str">
        <f t="shared" si="312"/>
        <v>397,397,397,264,264,264,220,220,220,339,339,339,339,339,339,339,339,339,339,339,339,339,339,339,339,339,339,62,62,62,62,62,62,62,62,62,62,61,61,61,61,61,61,61,61,5,5,5,5,5,5,5,5,5,5,5,5,5,5,5,5,5,5,1,1,1,1,1</v>
      </c>
      <c r="P503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3" s="3" t="str">
        <f>IF(D503="坦克碎片",VLOOKUP(C503,道具信息!$N$2:$O$291,2,FALSE)&amp;"碎片",VLOOKUP(C503,道具信息!$N$2:$O$291,2,FALSE))</f>
        <v>T4部件</v>
      </c>
      <c r="R503" s="3">
        <f t="shared" si="316"/>
        <v>18</v>
      </c>
      <c r="S503" s="11">
        <f t="shared" si="317"/>
        <v>2E-3</v>
      </c>
      <c r="T503" s="3" t="str">
        <f>VLOOKUP(Q503,道具信息!$Q$3:$S$20,2,FALSE)</f>
        <v>CHEST_ITEM_TYPE_T4_PART</v>
      </c>
      <c r="U503" s="3" t="str">
        <f>IF(COUNTIF(U$436:U502,T503)=0,T503,"")</f>
        <v/>
      </c>
      <c r="V503" s="3" t="str">
        <f t="shared" si="298"/>
        <v>CHEST_ITEM_TYPE_T4_SHARD,CHEST_ITEM_TYPE_T1_PART,CHEST_ITEM_TYPE_T2_PART,CHEST_ITEM_TYPE_T3_PART,CHEST_ITEM_TYPE_T4_PART</v>
      </c>
      <c r="W503" s="13" t="str">
        <f t="shared" si="299"/>
        <v/>
      </c>
      <c r="X503" s="3" t="str">
        <f t="shared" si="300"/>
        <v/>
      </c>
      <c r="Y503" s="3" t="str">
        <f t="shared" si="301"/>
        <v>26.5%,61.3%,11.1%,0.9%,0.2%</v>
      </c>
    </row>
    <row r="504" spans="2:25" x14ac:dyDescent="0.3">
      <c r="B504" s="2">
        <f>数据源!K536</f>
        <v>10</v>
      </c>
      <c r="C504" s="2" t="str">
        <f>数据源!L536</f>
        <v>T4MP5</v>
      </c>
      <c r="D504" s="2" t="str">
        <f>数据源!M536</f>
        <v>部件</v>
      </c>
      <c r="E504" s="2">
        <f>数据源!N536</f>
        <v>2150</v>
      </c>
      <c r="F504" s="2">
        <f>数据源!O536</f>
        <v>1</v>
      </c>
      <c r="G504" s="2">
        <f>数据源!P536</f>
        <v>3.5000000000000001E-3</v>
      </c>
      <c r="H504" s="2">
        <f>数据源!Q536</f>
        <v>8.1395348837209311E-5</v>
      </c>
      <c r="I504" s="2">
        <f>数据源!R536</f>
        <v>1</v>
      </c>
      <c r="J504" s="3">
        <f t="shared" si="302"/>
        <v>1</v>
      </c>
      <c r="K504" s="3">
        <f t="shared" si="303"/>
        <v>1</v>
      </c>
      <c r="L504" s="3" t="str">
        <f t="shared" si="309"/>
        <v>部件</v>
      </c>
      <c r="M504" s="3">
        <f t="shared" ca="1" si="310"/>
        <v>94105</v>
      </c>
      <c r="N504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</v>
      </c>
      <c r="O504" s="3" t="str">
        <f t="shared" si="312"/>
        <v>397,397,397,264,264,264,220,220,220,339,339,339,339,339,339,339,339,339,339,339,339,339,339,339,339,339,339,62,62,62,62,62,62,62,62,62,62,61,61,61,61,61,61,61,61,5,5,5,5,5,5,5,5,5,5,5,5,5,5,5,5,5,5,1,1,1,1,1,1</v>
      </c>
      <c r="P504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4" s="3" t="str">
        <f>IF(D504="坦克碎片",VLOOKUP(C504,道具信息!$N$2:$O$291,2,FALSE)&amp;"碎片",VLOOKUP(C504,道具信息!$N$2:$O$291,2,FALSE))</f>
        <v>T4部件</v>
      </c>
      <c r="R504" s="3">
        <f t="shared" si="316"/>
        <v>18</v>
      </c>
      <c r="S504" s="11">
        <f t="shared" si="317"/>
        <v>2E-3</v>
      </c>
      <c r="T504" s="3" t="str">
        <f>VLOOKUP(Q504,道具信息!$Q$3:$S$20,2,FALSE)</f>
        <v>CHEST_ITEM_TYPE_T4_PART</v>
      </c>
      <c r="U504" s="3" t="str">
        <f>IF(COUNTIF(U$436:U503,T504)=0,T504,"")</f>
        <v/>
      </c>
      <c r="V504" s="3" t="str">
        <f t="shared" si="298"/>
        <v>CHEST_ITEM_TYPE_T4_SHARD,CHEST_ITEM_TYPE_T1_PART,CHEST_ITEM_TYPE_T2_PART,CHEST_ITEM_TYPE_T3_PART,CHEST_ITEM_TYPE_T4_PART</v>
      </c>
      <c r="W504" s="13" t="str">
        <f t="shared" si="299"/>
        <v/>
      </c>
      <c r="X504" s="3" t="str">
        <f t="shared" si="300"/>
        <v/>
      </c>
      <c r="Y504" s="3" t="str">
        <f t="shared" si="301"/>
        <v>26.5%,61.3%,11.1%,0.9%,0.2%</v>
      </c>
    </row>
    <row r="505" spans="2:25" x14ac:dyDescent="0.3">
      <c r="B505" s="2">
        <f>数据源!K537</f>
        <v>10</v>
      </c>
      <c r="C505" s="2" t="str">
        <f>数据源!L537</f>
        <v>T4HP1</v>
      </c>
      <c r="D505" s="2" t="str">
        <f>数据源!M537</f>
        <v>部件</v>
      </c>
      <c r="E505" s="2">
        <f>数据源!N537</f>
        <v>2150</v>
      </c>
      <c r="F505" s="2">
        <f>数据源!O537</f>
        <v>1</v>
      </c>
      <c r="G505" s="2">
        <f>数据源!P537</f>
        <v>3.5000000000000001E-3</v>
      </c>
      <c r="H505" s="2">
        <f>数据源!Q537</f>
        <v>8.1395348837209311E-5</v>
      </c>
      <c r="I505" s="2">
        <f>数据源!R537</f>
        <v>1</v>
      </c>
      <c r="J505" s="3">
        <f t="shared" si="302"/>
        <v>1</v>
      </c>
      <c r="K505" s="3">
        <f t="shared" si="303"/>
        <v>1</v>
      </c>
      <c r="L505" s="3" t="str">
        <f t="shared" si="309"/>
        <v>部件</v>
      </c>
      <c r="M505" s="3">
        <f t="shared" ca="1" si="310"/>
        <v>94201</v>
      </c>
      <c r="N505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</v>
      </c>
      <c r="O505" s="3" t="str">
        <f t="shared" si="312"/>
        <v>397,397,397,264,264,264,220,220,220,339,339,339,339,339,339,339,339,339,339,339,339,339,339,339,339,339,339,62,62,62,62,62,62,62,62,62,62,61,61,61,61,61,61,61,61,5,5,5,5,5,5,5,5,5,5,5,5,5,5,5,5,5,5,1,1,1,1,1,1,1</v>
      </c>
      <c r="P505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5" s="3" t="str">
        <f>IF(D505="坦克碎片",VLOOKUP(C505,道具信息!$N$2:$O$291,2,FALSE)&amp;"碎片",VLOOKUP(C505,道具信息!$N$2:$O$291,2,FALSE))</f>
        <v>T4部件</v>
      </c>
      <c r="R505" s="3">
        <f t="shared" si="316"/>
        <v>18</v>
      </c>
      <c r="S505" s="11">
        <f t="shared" si="317"/>
        <v>2E-3</v>
      </c>
      <c r="T505" s="3" t="str">
        <f>VLOOKUP(Q505,道具信息!$Q$3:$S$20,2,FALSE)</f>
        <v>CHEST_ITEM_TYPE_T4_PART</v>
      </c>
      <c r="U505" s="3" t="str">
        <f>IF(COUNTIF(U$436:U504,T505)=0,T505,"")</f>
        <v/>
      </c>
      <c r="V505" s="3" t="str">
        <f t="shared" si="298"/>
        <v>CHEST_ITEM_TYPE_T4_SHARD,CHEST_ITEM_TYPE_T1_PART,CHEST_ITEM_TYPE_T2_PART,CHEST_ITEM_TYPE_T3_PART,CHEST_ITEM_TYPE_T4_PART</v>
      </c>
      <c r="W505" s="13" t="str">
        <f t="shared" si="299"/>
        <v/>
      </c>
      <c r="X505" s="3" t="str">
        <f t="shared" si="300"/>
        <v/>
      </c>
      <c r="Y505" s="3" t="str">
        <f t="shared" si="301"/>
        <v>26.5%,61.3%,11.1%,0.9%,0.2%</v>
      </c>
    </row>
    <row r="506" spans="2:25" x14ac:dyDescent="0.3">
      <c r="B506" s="2">
        <f>数据源!K538</f>
        <v>10</v>
      </c>
      <c r="C506" s="2" t="str">
        <f>数据源!L538</f>
        <v>T4HP3</v>
      </c>
      <c r="D506" s="2" t="str">
        <f>数据源!M538</f>
        <v>部件</v>
      </c>
      <c r="E506" s="2">
        <f>数据源!N538</f>
        <v>2150</v>
      </c>
      <c r="F506" s="2">
        <f>数据源!O538</f>
        <v>1</v>
      </c>
      <c r="G506" s="2">
        <f>数据源!P538</f>
        <v>3.5000000000000001E-3</v>
      </c>
      <c r="H506" s="2">
        <f>数据源!Q538</f>
        <v>8.1395348837209311E-5</v>
      </c>
      <c r="I506" s="2">
        <f>数据源!R538</f>
        <v>1</v>
      </c>
      <c r="J506" s="3">
        <f t="shared" si="302"/>
        <v>1</v>
      </c>
      <c r="K506" s="3">
        <f t="shared" si="303"/>
        <v>1</v>
      </c>
      <c r="L506" s="3" t="str">
        <f t="shared" si="309"/>
        <v>部件</v>
      </c>
      <c r="M506" s="3">
        <f t="shared" ca="1" si="310"/>
        <v>94203</v>
      </c>
      <c r="N506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</v>
      </c>
      <c r="O506" s="3" t="str">
        <f t="shared" si="312"/>
        <v>397,397,397,264,264,264,220,220,220,339,339,339,339,339,339,339,339,339,339,339,339,339,339,339,339,339,339,62,62,62,62,62,62,62,62,62,62,61,61,61,61,61,61,61,61,5,5,5,5,5,5,5,5,5,5,5,5,5,5,5,5,5,5,1,1,1,1,1,1,1,1</v>
      </c>
      <c r="P506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6" s="3" t="str">
        <f>IF(D506="坦克碎片",VLOOKUP(C506,道具信息!$N$2:$O$291,2,FALSE)&amp;"碎片",VLOOKUP(C506,道具信息!$N$2:$O$291,2,FALSE))</f>
        <v>T4部件</v>
      </c>
      <c r="R506" s="3">
        <f t="shared" si="316"/>
        <v>18</v>
      </c>
      <c r="S506" s="11">
        <f t="shared" si="317"/>
        <v>2E-3</v>
      </c>
      <c r="T506" s="3" t="str">
        <f>VLOOKUP(Q506,道具信息!$Q$3:$S$20,2,FALSE)</f>
        <v>CHEST_ITEM_TYPE_T4_PART</v>
      </c>
      <c r="U506" s="3" t="str">
        <f>IF(COUNTIF(U$436:U505,T506)=0,T506,"")</f>
        <v/>
      </c>
      <c r="V506" s="3" t="str">
        <f t="shared" ref="V506:V516" si="318">IF(U506&lt;&gt;"",V505&amp;","&amp;U506,V505)</f>
        <v>CHEST_ITEM_TYPE_T4_SHARD,CHEST_ITEM_TYPE_T1_PART,CHEST_ITEM_TYPE_T2_PART,CHEST_ITEM_TYPE_T3_PART,CHEST_ITEM_TYPE_T4_PART</v>
      </c>
      <c r="W506" s="13" t="str">
        <f t="shared" ref="W506:W516" si="319">IF(U506&lt;&gt;"",ROUND(S506*100%,3),"")</f>
        <v/>
      </c>
      <c r="X506" s="3" t="str">
        <f t="shared" ref="X506:X516" si="320">TEXT(W506,"0.0%")</f>
        <v/>
      </c>
      <c r="Y506" s="3" t="str">
        <f t="shared" ref="Y506:Y516" si="321">IF(X506&lt;&gt;"",Y505&amp;","&amp;X506,Y505)</f>
        <v>26.5%,61.3%,11.1%,0.9%,0.2%</v>
      </c>
    </row>
    <row r="507" spans="2:25" x14ac:dyDescent="0.3">
      <c r="B507" s="2">
        <f>数据源!K539</f>
        <v>10</v>
      </c>
      <c r="C507" s="2" t="str">
        <f>数据源!L539</f>
        <v>T4HP5</v>
      </c>
      <c r="D507" s="2" t="str">
        <f>数据源!M539</f>
        <v>部件</v>
      </c>
      <c r="E507" s="2">
        <f>数据源!N539</f>
        <v>2150</v>
      </c>
      <c r="F507" s="2">
        <f>数据源!O539</f>
        <v>1</v>
      </c>
      <c r="G507" s="2">
        <f>数据源!P539</f>
        <v>3.5000000000000001E-3</v>
      </c>
      <c r="H507" s="2">
        <f>数据源!Q539</f>
        <v>8.1395348837209311E-5</v>
      </c>
      <c r="I507" s="2">
        <f>数据源!R539</f>
        <v>1</v>
      </c>
      <c r="J507" s="3">
        <f t="shared" si="302"/>
        <v>1</v>
      </c>
      <c r="K507" s="3">
        <f t="shared" si="303"/>
        <v>1</v>
      </c>
      <c r="L507" s="3" t="str">
        <f t="shared" si="309"/>
        <v>部件</v>
      </c>
      <c r="M507" s="3">
        <f t="shared" ca="1" si="310"/>
        <v>94205</v>
      </c>
      <c r="N507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</v>
      </c>
      <c r="O507" s="3" t="str">
        <f t="shared" si="312"/>
        <v>397,397,397,264,264,264,220,220,220,339,339,339,339,339,339,339,339,339,339,339,339,339,339,339,339,339,339,62,62,62,62,62,62,62,62,62,62,61,61,61,61,61,61,61,61,5,5,5,5,5,5,5,5,5,5,5,5,5,5,5,5,5,5,1,1,1,1,1,1,1,1,1</v>
      </c>
      <c r="P507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7" s="3" t="str">
        <f>IF(D507="坦克碎片",VLOOKUP(C507,道具信息!$N$2:$O$291,2,FALSE)&amp;"碎片",VLOOKUP(C507,道具信息!$N$2:$O$291,2,FALSE))</f>
        <v>T4部件</v>
      </c>
      <c r="R507" s="3">
        <f t="shared" si="316"/>
        <v>18</v>
      </c>
      <c r="S507" s="11">
        <f t="shared" si="317"/>
        <v>2E-3</v>
      </c>
      <c r="T507" s="3" t="str">
        <f>VLOOKUP(Q507,道具信息!$Q$3:$S$20,2,FALSE)</f>
        <v>CHEST_ITEM_TYPE_T4_PART</v>
      </c>
      <c r="U507" s="3" t="str">
        <f>IF(COUNTIF(U$436:U506,T507)=0,T507,"")</f>
        <v/>
      </c>
      <c r="V507" s="3" t="str">
        <f t="shared" si="318"/>
        <v>CHEST_ITEM_TYPE_T4_SHARD,CHEST_ITEM_TYPE_T1_PART,CHEST_ITEM_TYPE_T2_PART,CHEST_ITEM_TYPE_T3_PART,CHEST_ITEM_TYPE_T4_PART</v>
      </c>
      <c r="W507" s="13" t="str">
        <f t="shared" si="319"/>
        <v/>
      </c>
      <c r="X507" s="3" t="str">
        <f t="shared" si="320"/>
        <v/>
      </c>
      <c r="Y507" s="3" t="str">
        <f t="shared" si="321"/>
        <v>26.5%,61.3%,11.1%,0.9%,0.2%</v>
      </c>
    </row>
    <row r="508" spans="2:25" x14ac:dyDescent="0.3">
      <c r="B508" s="2">
        <f>数据源!K540</f>
        <v>10</v>
      </c>
      <c r="C508" s="2" t="str">
        <f>数据源!L540</f>
        <v>T4LP2</v>
      </c>
      <c r="D508" s="2" t="str">
        <f>数据源!M540</f>
        <v>部件</v>
      </c>
      <c r="E508" s="2">
        <f>数据源!N540</f>
        <v>2150</v>
      </c>
      <c r="F508" s="2">
        <f>数据源!O540</f>
        <v>1</v>
      </c>
      <c r="G508" s="2">
        <f>数据源!P540</f>
        <v>3.5000000000000001E-3</v>
      </c>
      <c r="H508" s="2">
        <f>数据源!Q540</f>
        <v>8.1395348837209311E-5</v>
      </c>
      <c r="I508" s="2">
        <f>数据源!R540</f>
        <v>1</v>
      </c>
      <c r="J508" s="3">
        <f t="shared" si="302"/>
        <v>1</v>
      </c>
      <c r="K508" s="3">
        <f t="shared" si="303"/>
        <v>1</v>
      </c>
      <c r="L508" s="3" t="str">
        <f t="shared" si="309"/>
        <v>部件</v>
      </c>
      <c r="M508" s="3">
        <f t="shared" ca="1" si="310"/>
        <v>94002</v>
      </c>
      <c r="N508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</v>
      </c>
      <c r="O508" s="3" t="str">
        <f t="shared" si="312"/>
        <v>397,397,397,264,264,264,220,220,220,339,339,339,339,339,339,339,339,339,339,339,339,339,339,339,339,339,339,62,62,62,62,62,62,62,62,62,62,61,61,61,61,61,61,61,61,5,5,5,5,5,5,5,5,5,5,5,5,5,5,5,5,5,5,1,1,1,1,1,1,1,1,1,1</v>
      </c>
      <c r="P508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8" s="3" t="str">
        <f>IF(D508="坦克碎片",VLOOKUP(C508,道具信息!$N$2:$O$291,2,FALSE)&amp;"碎片",VLOOKUP(C508,道具信息!$N$2:$O$291,2,FALSE))</f>
        <v>T4部件</v>
      </c>
      <c r="R508" s="3">
        <f t="shared" si="316"/>
        <v>18</v>
      </c>
      <c r="S508" s="11">
        <f t="shared" si="317"/>
        <v>2E-3</v>
      </c>
      <c r="T508" s="3" t="str">
        <f>VLOOKUP(Q508,道具信息!$Q$3:$S$20,2,FALSE)</f>
        <v>CHEST_ITEM_TYPE_T4_PART</v>
      </c>
      <c r="U508" s="3" t="str">
        <f>IF(COUNTIF(U$436:U507,T508)=0,T508,"")</f>
        <v/>
      </c>
      <c r="V508" s="3" t="str">
        <f t="shared" si="318"/>
        <v>CHEST_ITEM_TYPE_T4_SHARD,CHEST_ITEM_TYPE_T1_PART,CHEST_ITEM_TYPE_T2_PART,CHEST_ITEM_TYPE_T3_PART,CHEST_ITEM_TYPE_T4_PART</v>
      </c>
      <c r="W508" s="13" t="str">
        <f t="shared" si="319"/>
        <v/>
      </c>
      <c r="X508" s="3" t="str">
        <f t="shared" si="320"/>
        <v/>
      </c>
      <c r="Y508" s="3" t="str">
        <f t="shared" si="321"/>
        <v>26.5%,61.3%,11.1%,0.9%,0.2%</v>
      </c>
    </row>
    <row r="509" spans="2:25" x14ac:dyDescent="0.3">
      <c r="B509" s="2">
        <f>数据源!K541</f>
        <v>10</v>
      </c>
      <c r="C509" s="2" t="str">
        <f>数据源!L541</f>
        <v>T4LP4</v>
      </c>
      <c r="D509" s="2" t="str">
        <f>数据源!M541</f>
        <v>部件</v>
      </c>
      <c r="E509" s="2">
        <f>数据源!N541</f>
        <v>2150</v>
      </c>
      <c r="F509" s="2">
        <f>数据源!O541</f>
        <v>1</v>
      </c>
      <c r="G509" s="2">
        <f>数据源!P541</f>
        <v>3.5000000000000001E-3</v>
      </c>
      <c r="H509" s="2">
        <f>数据源!Q541</f>
        <v>8.1395348837209311E-5</v>
      </c>
      <c r="I509" s="2">
        <f>数据源!R541</f>
        <v>1</v>
      </c>
      <c r="J509" s="3">
        <f t="shared" ref="J509:J516" si="322">ROUNDUP(IF(F509&gt;1,F509-ROUNDDOWN(SQRT(F509),0),F509),0)</f>
        <v>1</v>
      </c>
      <c r="K509" s="3">
        <f t="shared" ref="K509:K516" si="323">F509*2-J509</f>
        <v>1</v>
      </c>
      <c r="L509" s="3" t="str">
        <f t="shared" si="309"/>
        <v>部件</v>
      </c>
      <c r="M509" s="3">
        <f t="shared" ca="1" si="310"/>
        <v>94004</v>
      </c>
      <c r="N509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</v>
      </c>
      <c r="O509" s="3" t="str">
        <f t="shared" si="312"/>
        <v>397,397,397,264,264,264,220,220,220,339,339,339,339,339,339,339,339,339,339,339,339,339,339,339,339,339,339,62,62,62,62,62,62,62,62,62,62,61,61,61,61,61,61,61,61,5,5,5,5,5,5,5,5,5,5,5,5,5,5,5,5,5,5,1,1,1,1,1,1,1,1,1,1,1</v>
      </c>
      <c r="P509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9" s="3" t="str">
        <f>IF(D509="坦克碎片",VLOOKUP(C509,道具信息!$N$2:$O$291,2,FALSE)&amp;"碎片",VLOOKUP(C509,道具信息!$N$2:$O$291,2,FALSE))</f>
        <v>T4部件</v>
      </c>
      <c r="R509" s="3">
        <f t="shared" si="316"/>
        <v>18</v>
      </c>
      <c r="S509" s="11">
        <f t="shared" si="317"/>
        <v>2E-3</v>
      </c>
      <c r="T509" s="3" t="str">
        <f>VLOOKUP(Q509,道具信息!$Q$3:$S$20,2,FALSE)</f>
        <v>CHEST_ITEM_TYPE_T4_PART</v>
      </c>
      <c r="U509" s="3" t="str">
        <f>IF(COUNTIF(U$436:U508,T509)=0,T509,"")</f>
        <v/>
      </c>
      <c r="V509" s="3" t="str">
        <f t="shared" si="318"/>
        <v>CHEST_ITEM_TYPE_T4_SHARD,CHEST_ITEM_TYPE_T1_PART,CHEST_ITEM_TYPE_T2_PART,CHEST_ITEM_TYPE_T3_PART,CHEST_ITEM_TYPE_T4_PART</v>
      </c>
      <c r="W509" s="13" t="str">
        <f t="shared" si="319"/>
        <v/>
      </c>
      <c r="X509" s="3" t="str">
        <f t="shared" si="320"/>
        <v/>
      </c>
      <c r="Y509" s="3" t="str">
        <f t="shared" si="321"/>
        <v>26.5%,61.3%,11.1%,0.9%,0.2%</v>
      </c>
    </row>
    <row r="510" spans="2:25" x14ac:dyDescent="0.3">
      <c r="B510" s="2">
        <f>数据源!K542</f>
        <v>10</v>
      </c>
      <c r="C510" s="2" t="str">
        <f>数据源!L542</f>
        <v>T4LP6</v>
      </c>
      <c r="D510" s="2" t="str">
        <f>数据源!M542</f>
        <v>部件</v>
      </c>
      <c r="E510" s="2">
        <f>数据源!N542</f>
        <v>2150</v>
      </c>
      <c r="F510" s="2">
        <f>数据源!O542</f>
        <v>1</v>
      </c>
      <c r="G510" s="2">
        <f>数据源!P542</f>
        <v>3.5000000000000001E-3</v>
      </c>
      <c r="H510" s="2">
        <f>数据源!Q542</f>
        <v>8.1395348837209311E-5</v>
      </c>
      <c r="I510" s="2">
        <f>数据源!R542</f>
        <v>1</v>
      </c>
      <c r="J510" s="3">
        <f t="shared" si="322"/>
        <v>1</v>
      </c>
      <c r="K510" s="3">
        <f t="shared" si="323"/>
        <v>1</v>
      </c>
      <c r="L510" s="3" t="str">
        <f t="shared" si="309"/>
        <v>部件</v>
      </c>
      <c r="M510" s="3">
        <f t="shared" ca="1" si="310"/>
        <v>94006</v>
      </c>
      <c r="N510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</v>
      </c>
      <c r="O510" s="3" t="str">
        <f t="shared" si="312"/>
        <v>397,397,397,264,264,264,220,220,220,339,339,339,339,339,339,339,339,339,339,339,339,339,339,339,339,339,339,62,62,62,62,62,62,62,62,62,62,61,61,61,61,61,61,61,61,5,5,5,5,5,5,5,5,5,5,5,5,5,5,5,5,5,5,1,1,1,1,1,1,1,1,1,1,1,1</v>
      </c>
      <c r="P510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0" s="3" t="str">
        <f>IF(D510="坦克碎片",VLOOKUP(C510,道具信息!$N$2:$O$291,2,FALSE)&amp;"碎片",VLOOKUP(C510,道具信息!$N$2:$O$291,2,FALSE))</f>
        <v>T4部件</v>
      </c>
      <c r="R510" s="3">
        <f t="shared" si="316"/>
        <v>18</v>
      </c>
      <c r="S510" s="11">
        <f t="shared" si="317"/>
        <v>2E-3</v>
      </c>
      <c r="T510" s="3" t="str">
        <f>VLOOKUP(Q510,道具信息!$Q$3:$S$20,2,FALSE)</f>
        <v>CHEST_ITEM_TYPE_T4_PART</v>
      </c>
      <c r="U510" s="3" t="str">
        <f>IF(COUNTIF(U$436:U509,T510)=0,T510,"")</f>
        <v/>
      </c>
      <c r="V510" s="3" t="str">
        <f t="shared" si="318"/>
        <v>CHEST_ITEM_TYPE_T4_SHARD,CHEST_ITEM_TYPE_T1_PART,CHEST_ITEM_TYPE_T2_PART,CHEST_ITEM_TYPE_T3_PART,CHEST_ITEM_TYPE_T4_PART</v>
      </c>
      <c r="W510" s="13" t="str">
        <f t="shared" si="319"/>
        <v/>
      </c>
      <c r="X510" s="3" t="str">
        <f t="shared" si="320"/>
        <v/>
      </c>
      <c r="Y510" s="3" t="str">
        <f t="shared" si="321"/>
        <v>26.5%,61.3%,11.1%,0.9%,0.2%</v>
      </c>
    </row>
    <row r="511" spans="2:25" x14ac:dyDescent="0.3">
      <c r="B511" s="2">
        <f>数据源!K543</f>
        <v>10</v>
      </c>
      <c r="C511" s="2" t="str">
        <f>数据源!L543</f>
        <v>T4MP2</v>
      </c>
      <c r="D511" s="2" t="str">
        <f>数据源!M543</f>
        <v>部件</v>
      </c>
      <c r="E511" s="2">
        <f>数据源!N543</f>
        <v>2150</v>
      </c>
      <c r="F511" s="2">
        <f>数据源!O543</f>
        <v>1</v>
      </c>
      <c r="G511" s="2">
        <f>数据源!P543</f>
        <v>3.5000000000000001E-3</v>
      </c>
      <c r="H511" s="2">
        <f>数据源!Q543</f>
        <v>8.1395348837209311E-5</v>
      </c>
      <c r="I511" s="2">
        <f>数据源!R543</f>
        <v>1</v>
      </c>
      <c r="J511" s="3">
        <f t="shared" si="322"/>
        <v>1</v>
      </c>
      <c r="K511" s="3">
        <f t="shared" si="323"/>
        <v>1</v>
      </c>
      <c r="L511" s="3" t="str">
        <f t="shared" si="309"/>
        <v>部件</v>
      </c>
      <c r="M511" s="3">
        <f t="shared" ca="1" si="310"/>
        <v>94102</v>
      </c>
      <c r="N511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</v>
      </c>
      <c r="O511" s="3" t="str">
        <f t="shared" si="312"/>
        <v>397,397,397,264,264,264,220,220,220,339,339,339,339,339,339,339,339,339,339,339,339,339,339,339,339,339,339,62,62,62,62,62,62,62,62,62,62,61,61,61,61,61,61,61,61,5,5,5,5,5,5,5,5,5,5,5,5,5,5,5,5,5,5,1,1,1,1,1,1,1,1,1,1,1,1,1</v>
      </c>
      <c r="P511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1" s="3" t="str">
        <f>IF(D511="坦克碎片",VLOOKUP(C511,道具信息!$N$2:$O$291,2,FALSE)&amp;"碎片",VLOOKUP(C511,道具信息!$N$2:$O$291,2,FALSE))</f>
        <v>T4部件</v>
      </c>
      <c r="R511" s="3">
        <f t="shared" si="316"/>
        <v>18</v>
      </c>
      <c r="S511" s="11">
        <f t="shared" si="317"/>
        <v>2E-3</v>
      </c>
      <c r="T511" s="3" t="str">
        <f>VLOOKUP(Q511,道具信息!$Q$3:$S$20,2,FALSE)</f>
        <v>CHEST_ITEM_TYPE_T4_PART</v>
      </c>
      <c r="U511" s="3" t="str">
        <f>IF(COUNTIF(U$436:U510,T511)=0,T511,"")</f>
        <v/>
      </c>
      <c r="V511" s="3" t="str">
        <f t="shared" si="318"/>
        <v>CHEST_ITEM_TYPE_T4_SHARD,CHEST_ITEM_TYPE_T1_PART,CHEST_ITEM_TYPE_T2_PART,CHEST_ITEM_TYPE_T3_PART,CHEST_ITEM_TYPE_T4_PART</v>
      </c>
      <c r="W511" s="13" t="str">
        <f t="shared" si="319"/>
        <v/>
      </c>
      <c r="X511" s="3" t="str">
        <f t="shared" si="320"/>
        <v/>
      </c>
      <c r="Y511" s="3" t="str">
        <f t="shared" si="321"/>
        <v>26.5%,61.3%,11.1%,0.9%,0.2%</v>
      </c>
    </row>
    <row r="512" spans="2:25" x14ac:dyDescent="0.3">
      <c r="B512" s="2">
        <f>数据源!K544</f>
        <v>10</v>
      </c>
      <c r="C512" s="2" t="str">
        <f>数据源!L544</f>
        <v>T4MP4</v>
      </c>
      <c r="D512" s="2" t="str">
        <f>数据源!M544</f>
        <v>部件</v>
      </c>
      <c r="E512" s="2">
        <f>数据源!N544</f>
        <v>2150</v>
      </c>
      <c r="F512" s="2">
        <f>数据源!O544</f>
        <v>1</v>
      </c>
      <c r="G512" s="2">
        <f>数据源!P544</f>
        <v>3.5000000000000001E-3</v>
      </c>
      <c r="H512" s="2">
        <f>数据源!Q544</f>
        <v>8.1395348837209311E-5</v>
      </c>
      <c r="I512" s="2">
        <f>数据源!R544</f>
        <v>1</v>
      </c>
      <c r="J512" s="3">
        <f t="shared" si="322"/>
        <v>1</v>
      </c>
      <c r="K512" s="3">
        <f t="shared" si="323"/>
        <v>1</v>
      </c>
      <c r="L512" s="3" t="str">
        <f t="shared" si="309"/>
        <v>部件</v>
      </c>
      <c r="M512" s="3">
        <f t="shared" ca="1" si="310"/>
        <v>94104</v>
      </c>
      <c r="N512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</v>
      </c>
      <c r="O512" s="3" t="str">
        <f t="shared" si="312"/>
        <v>397,397,397,264,264,264,220,220,220,339,339,339,339,339,339,339,339,339,339,339,339,339,339,339,339,339,339,62,62,62,62,62,62,62,62,62,62,61,61,61,61,61,61,61,61,5,5,5,5,5,5,5,5,5,5,5,5,5,5,5,5,5,5,1,1,1,1,1,1,1,1,1,1,1,1,1,1</v>
      </c>
      <c r="P512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2" s="3" t="str">
        <f>IF(D512="坦克碎片",VLOOKUP(C512,道具信息!$N$2:$O$291,2,FALSE)&amp;"碎片",VLOOKUP(C512,道具信息!$N$2:$O$291,2,FALSE))</f>
        <v>T4部件</v>
      </c>
      <c r="R512" s="3">
        <f t="shared" si="316"/>
        <v>18</v>
      </c>
      <c r="S512" s="11">
        <f t="shared" si="317"/>
        <v>2E-3</v>
      </c>
      <c r="T512" s="3" t="str">
        <f>VLOOKUP(Q512,道具信息!$Q$3:$S$20,2,FALSE)</f>
        <v>CHEST_ITEM_TYPE_T4_PART</v>
      </c>
      <c r="U512" s="3" t="str">
        <f>IF(COUNTIF(U$436:U511,T512)=0,T512,"")</f>
        <v/>
      </c>
      <c r="V512" s="3" t="str">
        <f t="shared" si="318"/>
        <v>CHEST_ITEM_TYPE_T4_SHARD,CHEST_ITEM_TYPE_T1_PART,CHEST_ITEM_TYPE_T2_PART,CHEST_ITEM_TYPE_T3_PART,CHEST_ITEM_TYPE_T4_PART</v>
      </c>
      <c r="W512" s="13" t="str">
        <f t="shared" si="319"/>
        <v/>
      </c>
      <c r="X512" s="3" t="str">
        <f t="shared" si="320"/>
        <v/>
      </c>
      <c r="Y512" s="3" t="str">
        <f t="shared" si="321"/>
        <v>26.5%,61.3%,11.1%,0.9%,0.2%</v>
      </c>
    </row>
    <row r="513" spans="2:25" x14ac:dyDescent="0.3">
      <c r="B513" s="2">
        <f>数据源!K545</f>
        <v>10</v>
      </c>
      <c r="C513" s="2" t="str">
        <f>数据源!L545</f>
        <v>T4MP6</v>
      </c>
      <c r="D513" s="2" t="str">
        <f>数据源!M545</f>
        <v>部件</v>
      </c>
      <c r="E513" s="2">
        <f>数据源!N545</f>
        <v>2150</v>
      </c>
      <c r="F513" s="2">
        <f>数据源!O545</f>
        <v>1</v>
      </c>
      <c r="G513" s="2">
        <f>数据源!P545</f>
        <v>3.5000000000000001E-3</v>
      </c>
      <c r="H513" s="2">
        <f>数据源!Q545</f>
        <v>8.1395348837209311E-5</v>
      </c>
      <c r="I513" s="2">
        <f>数据源!R545</f>
        <v>1</v>
      </c>
      <c r="J513" s="3">
        <f t="shared" si="322"/>
        <v>1</v>
      </c>
      <c r="K513" s="3">
        <f t="shared" si="323"/>
        <v>1</v>
      </c>
      <c r="L513" s="3" t="str">
        <f t="shared" si="309"/>
        <v>部件</v>
      </c>
      <c r="M513" s="3">
        <f t="shared" ca="1" si="310"/>
        <v>94106</v>
      </c>
      <c r="N513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</v>
      </c>
      <c r="O513" s="3" t="str">
        <f t="shared" si="312"/>
        <v>397,397,397,264,264,264,220,220,220,339,339,339,339,339,339,339,339,339,339,339,339,339,339,339,339,339,339,62,62,62,62,62,62,62,62,62,62,61,61,61,61,61,61,61,61,5,5,5,5,5,5,5,5,5,5,5,5,5,5,5,5,5,5,1,1,1,1,1,1,1,1,1,1,1,1,1,1,1</v>
      </c>
      <c r="P513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3" s="3" t="str">
        <f>IF(D513="坦克碎片",VLOOKUP(C513,道具信息!$N$2:$O$291,2,FALSE)&amp;"碎片",VLOOKUP(C513,道具信息!$N$2:$O$291,2,FALSE))</f>
        <v>T4部件</v>
      </c>
      <c r="R513" s="3">
        <f t="shared" si="316"/>
        <v>18</v>
      </c>
      <c r="S513" s="11">
        <f t="shared" si="317"/>
        <v>2E-3</v>
      </c>
      <c r="T513" s="3" t="str">
        <f>VLOOKUP(Q513,道具信息!$Q$3:$S$20,2,FALSE)</f>
        <v>CHEST_ITEM_TYPE_T4_PART</v>
      </c>
      <c r="U513" s="3" t="str">
        <f>IF(COUNTIF(U$436:U512,T513)=0,T513,"")</f>
        <v/>
      </c>
      <c r="V513" s="3" t="str">
        <f t="shared" si="318"/>
        <v>CHEST_ITEM_TYPE_T4_SHARD,CHEST_ITEM_TYPE_T1_PART,CHEST_ITEM_TYPE_T2_PART,CHEST_ITEM_TYPE_T3_PART,CHEST_ITEM_TYPE_T4_PART</v>
      </c>
      <c r="W513" s="13" t="str">
        <f t="shared" si="319"/>
        <v/>
      </c>
      <c r="X513" s="3" t="str">
        <f t="shared" si="320"/>
        <v/>
      </c>
      <c r="Y513" s="3" t="str">
        <f t="shared" si="321"/>
        <v>26.5%,61.3%,11.1%,0.9%,0.2%</v>
      </c>
    </row>
    <row r="514" spans="2:25" x14ac:dyDescent="0.3">
      <c r="B514" s="2">
        <f>数据源!K546</f>
        <v>10</v>
      </c>
      <c r="C514" s="2" t="str">
        <f>数据源!L546</f>
        <v>T4HP2</v>
      </c>
      <c r="D514" s="2" t="str">
        <f>数据源!M546</f>
        <v>部件</v>
      </c>
      <c r="E514" s="2">
        <f>数据源!N546</f>
        <v>2150</v>
      </c>
      <c r="F514" s="2">
        <f>数据源!O546</f>
        <v>1</v>
      </c>
      <c r="G514" s="2">
        <f>数据源!P546</f>
        <v>3.5000000000000001E-3</v>
      </c>
      <c r="H514" s="2">
        <f>数据源!Q546</f>
        <v>8.1395348837209311E-5</v>
      </c>
      <c r="I514" s="2">
        <f>数据源!R546</f>
        <v>1</v>
      </c>
      <c r="J514" s="3">
        <f t="shared" si="322"/>
        <v>1</v>
      </c>
      <c r="K514" s="3">
        <f t="shared" si="323"/>
        <v>1</v>
      </c>
      <c r="L514" s="3" t="str">
        <f t="shared" si="309"/>
        <v>部件</v>
      </c>
      <c r="M514" s="3">
        <f t="shared" ca="1" si="310"/>
        <v>94202</v>
      </c>
      <c r="N514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</v>
      </c>
      <c r="O514" s="3" t="str">
        <f t="shared" si="312"/>
        <v>397,397,397,264,264,264,220,220,220,339,339,339,339,339,339,339,339,339,339,339,339,339,339,339,339,339,339,62,62,62,62,62,62,62,62,62,62,61,61,61,61,61,61,61,61,5,5,5,5,5,5,5,5,5,5,5,5,5,5,5,5,5,5,1,1,1,1,1,1,1,1,1,1,1,1,1,1,1,1</v>
      </c>
      <c r="P514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4" s="3" t="str">
        <f>IF(D514="坦克碎片",VLOOKUP(C514,道具信息!$N$2:$O$291,2,FALSE)&amp;"碎片",VLOOKUP(C514,道具信息!$N$2:$O$291,2,FALSE))</f>
        <v>T4部件</v>
      </c>
      <c r="R514" s="3">
        <f t="shared" si="316"/>
        <v>18</v>
      </c>
      <c r="S514" s="11">
        <f t="shared" si="317"/>
        <v>2E-3</v>
      </c>
      <c r="T514" s="3" t="str">
        <f>VLOOKUP(Q514,道具信息!$Q$3:$S$20,2,FALSE)</f>
        <v>CHEST_ITEM_TYPE_T4_PART</v>
      </c>
      <c r="U514" s="3" t="str">
        <f>IF(COUNTIF(U$436:U513,T514)=0,T514,"")</f>
        <v/>
      </c>
      <c r="V514" s="3" t="str">
        <f t="shared" si="318"/>
        <v>CHEST_ITEM_TYPE_T4_SHARD,CHEST_ITEM_TYPE_T1_PART,CHEST_ITEM_TYPE_T2_PART,CHEST_ITEM_TYPE_T3_PART,CHEST_ITEM_TYPE_T4_PART</v>
      </c>
      <c r="W514" s="13" t="str">
        <f t="shared" si="319"/>
        <v/>
      </c>
      <c r="X514" s="3" t="str">
        <f t="shared" si="320"/>
        <v/>
      </c>
      <c r="Y514" s="3" t="str">
        <f t="shared" si="321"/>
        <v>26.5%,61.3%,11.1%,0.9%,0.2%</v>
      </c>
    </row>
    <row r="515" spans="2:25" x14ac:dyDescent="0.3">
      <c r="B515" s="2">
        <f>数据源!K547</f>
        <v>10</v>
      </c>
      <c r="C515" s="2" t="str">
        <f>数据源!L547</f>
        <v>T4HP4</v>
      </c>
      <c r="D515" s="2" t="str">
        <f>数据源!M547</f>
        <v>部件</v>
      </c>
      <c r="E515" s="2">
        <f>数据源!N547</f>
        <v>2150</v>
      </c>
      <c r="F515" s="2">
        <f>数据源!O547</f>
        <v>1</v>
      </c>
      <c r="G515" s="2">
        <f>数据源!P547</f>
        <v>3.5000000000000001E-3</v>
      </c>
      <c r="H515" s="2">
        <f>数据源!Q547</f>
        <v>8.1395348837209311E-5</v>
      </c>
      <c r="I515" s="2">
        <f>数据源!R547</f>
        <v>1</v>
      </c>
      <c r="J515" s="3">
        <f t="shared" si="322"/>
        <v>1</v>
      </c>
      <c r="K515" s="3">
        <f t="shared" si="323"/>
        <v>1</v>
      </c>
      <c r="L515" s="3" t="str">
        <f t="shared" si="309"/>
        <v>部件</v>
      </c>
      <c r="M515" s="3">
        <f t="shared" ca="1" si="310"/>
        <v>94204</v>
      </c>
      <c r="N515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</v>
      </c>
      <c r="O515" s="3" t="str">
        <f t="shared" si="312"/>
        <v>397,397,397,264,264,264,220,220,220,339,339,339,339,339,339,339,339,339,339,339,339,339,339,339,339,339,339,62,62,62,62,62,62,62,62,62,62,61,61,61,61,61,61,61,61,5,5,5,5,5,5,5,5,5,5,5,5,5,5,5,5,5,5,1,1,1,1,1,1,1,1,1,1,1,1,1,1,1,1,1</v>
      </c>
      <c r="P515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5" s="3" t="str">
        <f>IF(D515="坦克碎片",VLOOKUP(C515,道具信息!$N$2:$O$291,2,FALSE)&amp;"碎片",VLOOKUP(C515,道具信息!$N$2:$O$291,2,FALSE))</f>
        <v>T4部件</v>
      </c>
      <c r="R515" s="3">
        <f t="shared" si="316"/>
        <v>18</v>
      </c>
      <c r="S515" s="11">
        <f t="shared" si="317"/>
        <v>2E-3</v>
      </c>
      <c r="T515" s="3" t="str">
        <f>VLOOKUP(Q515,道具信息!$Q$3:$S$20,2,FALSE)</f>
        <v>CHEST_ITEM_TYPE_T4_PART</v>
      </c>
      <c r="U515" s="3" t="str">
        <f>IF(COUNTIF(U$436:U514,T515)=0,T515,"")</f>
        <v/>
      </c>
      <c r="V515" s="3" t="str">
        <f t="shared" si="318"/>
        <v>CHEST_ITEM_TYPE_T4_SHARD,CHEST_ITEM_TYPE_T1_PART,CHEST_ITEM_TYPE_T2_PART,CHEST_ITEM_TYPE_T3_PART,CHEST_ITEM_TYPE_T4_PART</v>
      </c>
      <c r="W515" s="13" t="str">
        <f t="shared" si="319"/>
        <v/>
      </c>
      <c r="X515" s="3" t="str">
        <f t="shared" si="320"/>
        <v/>
      </c>
      <c r="Y515" s="3" t="str">
        <f t="shared" si="321"/>
        <v>26.5%,61.3%,11.1%,0.9%,0.2%</v>
      </c>
    </row>
    <row r="516" spans="2:25" x14ac:dyDescent="0.3">
      <c r="B516" s="2">
        <f>数据源!K548</f>
        <v>10</v>
      </c>
      <c r="C516" s="2" t="str">
        <f>数据源!L548</f>
        <v>T4HP6</v>
      </c>
      <c r="D516" s="2" t="str">
        <f>数据源!M548</f>
        <v>部件</v>
      </c>
      <c r="E516" s="2">
        <f>数据源!N548</f>
        <v>2150</v>
      </c>
      <c r="F516" s="2">
        <f>数据源!O548</f>
        <v>1</v>
      </c>
      <c r="G516" s="2">
        <f>数据源!P548</f>
        <v>3.5000000000000001E-3</v>
      </c>
      <c r="H516" s="2">
        <f>数据源!Q548</f>
        <v>8.1395348837209311E-5</v>
      </c>
      <c r="I516" s="2">
        <f>数据源!R548</f>
        <v>1</v>
      </c>
      <c r="J516" s="3">
        <f t="shared" si="322"/>
        <v>1</v>
      </c>
      <c r="K516" s="3">
        <f t="shared" si="323"/>
        <v>1</v>
      </c>
      <c r="L516" s="3" t="str">
        <f t="shared" si="309"/>
        <v>部件</v>
      </c>
      <c r="M516" s="3">
        <f t="shared" ca="1" si="310"/>
        <v>94206</v>
      </c>
      <c r="N516" s="3" t="str">
        <f t="shared" ca="1" si="31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</v>
      </c>
      <c r="O516" s="3" t="str">
        <f t="shared" si="312"/>
        <v>397,397,397,264,264,264,220,220,220,339,339,339,339,339,339,339,339,339,339,339,339,339,339,339,339,339,339,62,62,62,62,62,62,62,62,62,62,61,61,61,61,61,61,61,61,5,5,5,5,5,5,5,5,5,5,5,5,5,5,5,5,5,5,1,1,1,1,1,1,1,1,1,1,1,1,1,1,1,1,1,1</v>
      </c>
      <c r="P516" s="1" t="str">
        <f t="shared" si="313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6" s="3" t="str">
        <f>IF(D516="坦克碎片",VLOOKUP(C516,道具信息!$N$2:$O$291,2,FALSE)&amp;"碎片",VLOOKUP(C516,道具信息!$N$2:$O$291,2,FALSE))</f>
        <v>T4部件</v>
      </c>
      <c r="R516" s="3">
        <f t="shared" si="316"/>
        <v>18</v>
      </c>
      <c r="S516" s="11">
        <f t="shared" si="317"/>
        <v>2E-3</v>
      </c>
      <c r="T516" s="3" t="str">
        <f>VLOOKUP(Q516,道具信息!$Q$3:$S$20,2,FALSE)</f>
        <v>CHEST_ITEM_TYPE_T4_PART</v>
      </c>
      <c r="U516" s="3" t="str">
        <f>IF(COUNTIF(U$436:U515,T516)=0,T516,"")</f>
        <v/>
      </c>
      <c r="V516" s="3" t="str">
        <f t="shared" si="318"/>
        <v>CHEST_ITEM_TYPE_T4_SHARD,CHEST_ITEM_TYPE_T1_PART,CHEST_ITEM_TYPE_T2_PART,CHEST_ITEM_TYPE_T3_PART,CHEST_ITEM_TYPE_T4_PART</v>
      </c>
      <c r="W516" s="13" t="str">
        <f t="shared" si="319"/>
        <v/>
      </c>
      <c r="X516" s="3" t="str">
        <f t="shared" si="320"/>
        <v/>
      </c>
      <c r="Y516" s="3" t="str">
        <f t="shared" si="321"/>
        <v>26.5%,61.3%,11.1%,0.9%,0.2%</v>
      </c>
    </row>
    <row r="517" spans="2:25" x14ac:dyDescent="0.3">
      <c r="N517" s="3" t="str">
        <f ca="1">"["&amp;N516&amp;"]"</f>
        <v>[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]</v>
      </c>
      <c r="O517" s="3" t="str">
        <f>"["&amp;O516&amp;"]"</f>
        <v>[397,397,397,264,264,264,220,220,220,339,339,339,339,339,339,339,339,339,339,339,339,339,339,339,339,339,339,62,62,62,62,62,62,62,62,62,62,61,61,61,61,61,61,61,61,5,5,5,5,5,5,5,5,5,5,5,5,5,5,5,5,5,5,1,1,1,1,1,1,1,1,1,1,1,1,1,1,1,1,1,1]</v>
      </c>
      <c r="P517" s="3" t="str">
        <f>"["&amp;P516&amp;"]"</f>
        <v>[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]</v>
      </c>
      <c r="S517" s="11"/>
      <c r="V517" s="3" t="str">
        <f>"["&amp;V516&amp;"]"</f>
        <v>[CHEST_ITEM_TYPE_T4_SHARD,CHEST_ITEM_TYPE_T1_PART,CHEST_ITEM_TYPE_T2_PART,CHEST_ITEM_TYPE_T3_PART,CHEST_ITEM_TYPE_T4_PART]</v>
      </c>
      <c r="Y517" s="3" t="str">
        <f>"["&amp;Y516&amp;"]"</f>
        <v>[26.5%,61.3%,11.1%,0.9%,0.2%]</v>
      </c>
    </row>
  </sheetData>
  <phoneticPr fontId="1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3:Y517"/>
  <sheetViews>
    <sheetView workbookViewId="0">
      <selection activeCell="V16" activeCellId="9" sqref="V517:Y517 V433:Y433 V360:Y360 V295:Y295 V232:Y232 V175:Y175 V127:Y127 V82:Y82 V43:Y43 V16:Y16"/>
    </sheetView>
  </sheetViews>
  <sheetFormatPr defaultRowHeight="14.25" x14ac:dyDescent="0.3"/>
  <cols>
    <col min="1" max="16384" width="9" style="3"/>
  </cols>
  <sheetData>
    <row r="3" spans="2:25" x14ac:dyDescent="0.3">
      <c r="B3" s="2" t="str">
        <f>数据源!T35</f>
        <v>联赛等级</v>
      </c>
      <c r="C3" s="2" t="str">
        <f>数据源!U35</f>
        <v>道具名称</v>
      </c>
      <c r="D3" s="2" t="str">
        <f>数据源!V35</f>
        <v>对应大类</v>
      </c>
      <c r="E3" s="2" t="str">
        <f>数据源!W35</f>
        <v>道具价值</v>
      </c>
      <c r="F3" s="2" t="str">
        <f>数据源!X35</f>
        <v>抽取个数</v>
      </c>
      <c r="G3" s="2" t="str">
        <f>数据源!Y35</f>
        <v>价值比例</v>
      </c>
      <c r="H3" s="2" t="str">
        <f>数据源!Z35</f>
        <v>产出概率</v>
      </c>
      <c r="I3" s="2" t="str">
        <f>数据源!AA35</f>
        <v>权重值</v>
      </c>
      <c r="J3" s="7" t="s">
        <v>234</v>
      </c>
      <c r="K3" s="7" t="s">
        <v>235</v>
      </c>
      <c r="L3" s="3" t="s">
        <v>222</v>
      </c>
      <c r="M3" s="3" t="s">
        <v>220</v>
      </c>
      <c r="N3" s="3" t="s">
        <v>224</v>
      </c>
      <c r="O3" s="3" t="s">
        <v>225</v>
      </c>
      <c r="P3" s="3" t="s">
        <v>226</v>
      </c>
      <c r="Q3" s="8" t="s">
        <v>244</v>
      </c>
      <c r="R3" s="8" t="s">
        <v>245</v>
      </c>
      <c r="S3" s="8" t="s">
        <v>246</v>
      </c>
    </row>
    <row r="4" spans="2:25" x14ac:dyDescent="0.3">
      <c r="B4" s="2">
        <f>数据源!T36</f>
        <v>1</v>
      </c>
      <c r="C4" s="2" t="str">
        <f>数据源!U36</f>
        <v>雷诺FT</v>
      </c>
      <c r="D4" s="2" t="str">
        <f>数据源!V36</f>
        <v>坦克碎片</v>
      </c>
      <c r="E4" s="2">
        <f>数据源!W36</f>
        <v>25</v>
      </c>
      <c r="F4" s="2">
        <f>数据源!X36</f>
        <v>2</v>
      </c>
      <c r="G4" s="2">
        <f>数据源!Y36</f>
        <v>0.21899999999999997</v>
      </c>
      <c r="H4" s="2">
        <f>数据源!Z36</f>
        <v>0.21899999999999997</v>
      </c>
      <c r="I4" s="2">
        <f>数据源!AA36</f>
        <v>2190</v>
      </c>
      <c r="J4" s="3">
        <f>ROUNDUP(IF(F4&gt;1,F4-ROUNDDOWN(SQRT(F4),0),F4),0)</f>
        <v>1</v>
      </c>
      <c r="K4" s="3">
        <f>F4*2-J4</f>
        <v>3</v>
      </c>
      <c r="L4" s="3" t="str">
        <f>RIGHT(D4,2)</f>
        <v>碎片</v>
      </c>
      <c r="M4" s="3">
        <f ca="1">IF(OR(L4="坦克",L4="碎片"),VLOOKUP(C4,INDIRECT("坦克ID"),MATCH(L4&amp;"ID",INDIRECT("坦克标头"),0),FALSE),VLOOKUP(C4,INDIRECT(L4&amp;"ID"),2,FALSE))</f>
        <v>51111</v>
      </c>
      <c r="N4" s="3">
        <f ca="1">M4</f>
        <v>51111</v>
      </c>
      <c r="O4" s="3">
        <f>I4</f>
        <v>2190</v>
      </c>
      <c r="P4" s="1" t="str">
        <f>"("&amp;J4&amp;","&amp;K4&amp;")"</f>
        <v>(1,3)</v>
      </c>
      <c r="Q4" s="3" t="str">
        <f>IF(D4="坦克碎片",VLOOKUP(C4,道具信息!$N$2:$O$291,2,FALSE)&amp;"碎片",VLOOKUP(C4,道具信息!$N$2:$O$291,2,FALSE))</f>
        <v>T1坦克碎片</v>
      </c>
      <c r="R4" s="3">
        <f t="shared" ref="R4:R15" si="0">SUMIFS(I:I,Q:Q,Q4,B:B,B4)</f>
        <v>6570</v>
      </c>
      <c r="S4" s="11">
        <f t="shared" ref="S4:S15" si="1">ROUND(R4/SUMIF(B:B,B4,I:I),3)</f>
        <v>0.65700000000000003</v>
      </c>
      <c r="T4" s="3" t="str">
        <f>VLOOKUP(Q4,道具信息!$Q$3:$S$20,2,FALSE)</f>
        <v>CHEST_ITEM_TYPE_T1_SHARD</v>
      </c>
      <c r="U4" s="3" t="str">
        <f>T4</f>
        <v>CHEST_ITEM_TYPE_T1_SHARD</v>
      </c>
      <c r="V4" s="3" t="str">
        <f>U4</f>
        <v>CHEST_ITEM_TYPE_T1_SHARD</v>
      </c>
      <c r="W4" s="13">
        <f>IF(U4&lt;&gt;"",ROUND(S4*100%,3),"")</f>
        <v>0.65700000000000003</v>
      </c>
      <c r="X4" s="3" t="str">
        <f>TEXT(W4,"0.0%")</f>
        <v>65.7%</v>
      </c>
      <c r="Y4" s="3" t="str">
        <f>X4</f>
        <v>65.7%</v>
      </c>
    </row>
    <row r="5" spans="2:25" x14ac:dyDescent="0.3">
      <c r="B5" s="2">
        <f>数据源!T37</f>
        <v>1</v>
      </c>
      <c r="C5" s="2" t="str">
        <f>数据源!U37</f>
        <v>Stuart</v>
      </c>
      <c r="D5" s="2" t="str">
        <f>数据源!V37</f>
        <v>坦克碎片</v>
      </c>
      <c r="E5" s="2">
        <f>数据源!W37</f>
        <v>25</v>
      </c>
      <c r="F5" s="2">
        <f>数据源!X37</f>
        <v>2</v>
      </c>
      <c r="G5" s="2">
        <f>数据源!Y37</f>
        <v>0.21899999999999997</v>
      </c>
      <c r="H5" s="2">
        <f>数据源!Z37</f>
        <v>0.21899999999999997</v>
      </c>
      <c r="I5" s="2">
        <f>数据源!AA37</f>
        <v>2190</v>
      </c>
      <c r="J5" s="3">
        <f t="shared" ref="J5:J15" si="2">ROUNDUP(IF(F5&gt;1,F5-ROUNDDOWN(SQRT(F5),0),F5),0)</f>
        <v>1</v>
      </c>
      <c r="K5" s="3">
        <f t="shared" ref="K5:K15" si="3">F5*2-J5</f>
        <v>3</v>
      </c>
      <c r="L5" s="3" t="str">
        <f t="shared" ref="L5:L8" si="4">RIGHT(D5,2)</f>
        <v>碎片</v>
      </c>
      <c r="M5" s="3">
        <f t="shared" ref="M5:M8" ca="1" si="5">IF(OR(L5="坦克",L5="碎片"),VLOOKUP(C5,INDIRECT("坦克ID"),MATCH(L5&amp;"ID",INDIRECT("坦克标头"),0),FALSE),VLOOKUP(C5,INDIRECT(L5&amp;"ID"),2,FALSE))</f>
        <v>52111</v>
      </c>
      <c r="N5" s="3" t="str">
        <f ca="1">N4&amp;","&amp;M5</f>
        <v>51111,52111</v>
      </c>
      <c r="O5" s="3" t="str">
        <f>O4&amp;","&amp;I5</f>
        <v>2190,2190</v>
      </c>
      <c r="P5" s="1" t="str">
        <f>P4&amp;","&amp;"("&amp;J5&amp;","&amp;K5&amp;")"</f>
        <v>(1,3),(1,3)</v>
      </c>
      <c r="Q5" s="3" t="str">
        <f>IF(D5="坦克碎片",VLOOKUP(C5,道具信息!$N$2:$O$291,2,FALSE)&amp;"碎片",VLOOKUP(C5,道具信息!$N$2:$O$291,2,FALSE))</f>
        <v>T1坦克碎片</v>
      </c>
      <c r="R5" s="3">
        <f t="shared" si="0"/>
        <v>6570</v>
      </c>
      <c r="S5" s="11">
        <f t="shared" si="1"/>
        <v>0.65700000000000003</v>
      </c>
      <c r="T5" s="3" t="str">
        <f>VLOOKUP(Q5,道具信息!$Q$3:$S$20,2,FALSE)</f>
        <v>CHEST_ITEM_TYPE_T1_SHARD</v>
      </c>
      <c r="U5" s="3" t="str">
        <f>IF(COUNTIF(U$4:U4,T5)=0,T5,"")</f>
        <v/>
      </c>
      <c r="V5" s="3" t="str">
        <f>IF(U5&lt;&gt;"",V4&amp;","&amp;U5,V4)</f>
        <v>CHEST_ITEM_TYPE_T1_SHARD</v>
      </c>
      <c r="W5" s="13" t="str">
        <f t="shared" ref="W5:W15" si="6">IF(U5&lt;&gt;"",ROUND(S5*100%,3),"")</f>
        <v/>
      </c>
      <c r="X5" s="3" t="str">
        <f t="shared" ref="X5:X15" si="7">TEXT(W5,"0.0%")</f>
        <v/>
      </c>
      <c r="Y5" s="3" t="str">
        <f>IF(X5&lt;&gt;"",Y4&amp;","&amp;X5,Y4)</f>
        <v>65.7%</v>
      </c>
    </row>
    <row r="6" spans="2:25" x14ac:dyDescent="0.3">
      <c r="B6" s="2">
        <f>数据源!T38</f>
        <v>1</v>
      </c>
      <c r="C6" s="2" t="str">
        <f>数据源!U38</f>
        <v>B-1</v>
      </c>
      <c r="D6" s="2" t="str">
        <f>数据源!V38</f>
        <v>坦克碎片</v>
      </c>
      <c r="E6" s="2">
        <f>数据源!W38</f>
        <v>25</v>
      </c>
      <c r="F6" s="2">
        <f>数据源!X38</f>
        <v>2</v>
      </c>
      <c r="G6" s="2">
        <f>数据源!Y38</f>
        <v>0.21899999999999997</v>
      </c>
      <c r="H6" s="2">
        <f>数据源!Z38</f>
        <v>0.21899999999999997</v>
      </c>
      <c r="I6" s="2">
        <f>数据源!AA38</f>
        <v>2190</v>
      </c>
      <c r="J6" s="3">
        <f t="shared" si="2"/>
        <v>1</v>
      </c>
      <c r="K6" s="3">
        <f t="shared" si="3"/>
        <v>3</v>
      </c>
      <c r="L6" s="3" t="str">
        <f t="shared" si="4"/>
        <v>碎片</v>
      </c>
      <c r="M6" s="3">
        <f t="shared" ca="1" si="5"/>
        <v>53111</v>
      </c>
      <c r="N6" s="3" t="str">
        <f t="shared" ref="N6:N8" ca="1" si="8">N5&amp;","&amp;M6</f>
        <v>51111,52111,53111</v>
      </c>
      <c r="O6" s="3" t="str">
        <f t="shared" ref="O6:O8" si="9">O5&amp;","&amp;I6</f>
        <v>2190,2190,2190</v>
      </c>
      <c r="P6" s="1" t="str">
        <f t="shared" ref="P6:P8" si="10">P5&amp;","&amp;"("&amp;J6&amp;","&amp;K6&amp;")"</f>
        <v>(1,3),(1,3),(1,3)</v>
      </c>
      <c r="Q6" s="3" t="str">
        <f>IF(D6="坦克碎片",VLOOKUP(C6,道具信息!$N$2:$O$291,2,FALSE)&amp;"碎片",VLOOKUP(C6,道具信息!$N$2:$O$291,2,FALSE))</f>
        <v>T1坦克碎片</v>
      </c>
      <c r="R6" s="3">
        <f t="shared" si="0"/>
        <v>6570</v>
      </c>
      <c r="S6" s="11">
        <f t="shared" si="1"/>
        <v>0.65700000000000003</v>
      </c>
      <c r="T6" s="3" t="str">
        <f>VLOOKUP(Q6,道具信息!$Q$3:$S$20,2,FALSE)</f>
        <v>CHEST_ITEM_TYPE_T1_SHARD</v>
      </c>
      <c r="U6" s="3" t="str">
        <f>IF(COUNTIF(U$4:U5,T6)=0,T6,"")</f>
        <v/>
      </c>
      <c r="V6" s="3" t="str">
        <f t="shared" ref="V6:V11" si="11">IF(U6&lt;&gt;"",V5&amp;","&amp;U6,V5)</f>
        <v>CHEST_ITEM_TYPE_T1_SHARD</v>
      </c>
      <c r="W6" s="13" t="str">
        <f t="shared" si="6"/>
        <v/>
      </c>
      <c r="X6" s="3" t="str">
        <f t="shared" si="7"/>
        <v/>
      </c>
      <c r="Y6" s="3" t="str">
        <f t="shared" ref="Y6:Y11" si="12">IF(X6&lt;&gt;"",Y5&amp;","&amp;X6,Y5)</f>
        <v>65.7%</v>
      </c>
    </row>
    <row r="7" spans="2:25" x14ac:dyDescent="0.3">
      <c r="B7" s="2">
        <f>数据源!T39</f>
        <v>1</v>
      </c>
      <c r="C7" s="2" t="str">
        <f>数据源!U39</f>
        <v>T1LP1</v>
      </c>
      <c r="D7" s="2" t="str">
        <f>数据源!V39</f>
        <v>部件</v>
      </c>
      <c r="E7" s="2">
        <f>数据源!W39</f>
        <v>50</v>
      </c>
      <c r="F7" s="2">
        <f>数据源!X39</f>
        <v>1</v>
      </c>
      <c r="G7" s="2">
        <f>数据源!Y39</f>
        <v>3.7999999999999999E-2</v>
      </c>
      <c r="H7" s="2">
        <f>数据源!Z39</f>
        <v>3.7999999999999999E-2</v>
      </c>
      <c r="I7" s="2">
        <f>数据源!AA39</f>
        <v>380</v>
      </c>
      <c r="J7" s="3">
        <f t="shared" si="2"/>
        <v>1</v>
      </c>
      <c r="K7" s="3">
        <f t="shared" si="3"/>
        <v>1</v>
      </c>
      <c r="L7" s="3" t="str">
        <f t="shared" si="4"/>
        <v>部件</v>
      </c>
      <c r="M7" s="3">
        <f t="shared" ca="1" si="5"/>
        <v>91001</v>
      </c>
      <c r="N7" s="3" t="str">
        <f t="shared" ca="1" si="8"/>
        <v>51111,52111,53111,91001</v>
      </c>
      <c r="O7" s="3" t="str">
        <f t="shared" si="9"/>
        <v>2190,2190,2190,380</v>
      </c>
      <c r="P7" s="1" t="str">
        <f t="shared" si="10"/>
        <v>(1,3),(1,3),(1,3),(1,1)</v>
      </c>
      <c r="Q7" s="3" t="str">
        <f>IF(D7="坦克碎片",VLOOKUP(C7,道具信息!$N$2:$O$291,2,FALSE)&amp;"碎片",VLOOKUP(C7,道具信息!$N$2:$O$291,2,FALSE))</f>
        <v>T1部件</v>
      </c>
      <c r="R7" s="3">
        <f t="shared" si="0"/>
        <v>3430</v>
      </c>
      <c r="S7" s="11">
        <f t="shared" si="1"/>
        <v>0.34300000000000003</v>
      </c>
      <c r="T7" s="3" t="str">
        <f>VLOOKUP(Q7,道具信息!$Q$3:$S$20,2,FALSE)</f>
        <v>CHEST_ITEM_TYPE_T1_PART</v>
      </c>
      <c r="U7" s="3" t="str">
        <f>IF(COUNTIF(U$4:U6,T7)=0,T7,"")</f>
        <v>CHEST_ITEM_TYPE_T1_PART</v>
      </c>
      <c r="V7" s="3" t="str">
        <f t="shared" si="11"/>
        <v>CHEST_ITEM_TYPE_T1_SHARD,CHEST_ITEM_TYPE_T1_PART</v>
      </c>
      <c r="W7" s="13">
        <f t="shared" si="6"/>
        <v>0.34300000000000003</v>
      </c>
      <c r="X7" s="3" t="str">
        <f t="shared" si="7"/>
        <v>34.3%</v>
      </c>
      <c r="Y7" s="3" t="str">
        <f t="shared" si="12"/>
        <v>65.7%,34.3%</v>
      </c>
    </row>
    <row r="8" spans="2:25" x14ac:dyDescent="0.3">
      <c r="B8" s="2">
        <f>数据源!T40</f>
        <v>1</v>
      </c>
      <c r="C8" s="2" t="str">
        <f>数据源!U40</f>
        <v>T1LP3</v>
      </c>
      <c r="D8" s="2" t="str">
        <f>数据源!V40</f>
        <v>部件</v>
      </c>
      <c r="E8" s="2">
        <f>数据源!W40</f>
        <v>50</v>
      </c>
      <c r="F8" s="2">
        <f>数据源!X40</f>
        <v>1</v>
      </c>
      <c r="G8" s="2">
        <f>数据源!Y40</f>
        <v>3.7999999999999999E-2</v>
      </c>
      <c r="H8" s="2">
        <f>数据源!Z40</f>
        <v>3.7999999999999999E-2</v>
      </c>
      <c r="I8" s="2">
        <f>数据源!AA40</f>
        <v>380</v>
      </c>
      <c r="J8" s="3">
        <f t="shared" si="2"/>
        <v>1</v>
      </c>
      <c r="K8" s="3">
        <f t="shared" si="3"/>
        <v>1</v>
      </c>
      <c r="L8" s="3" t="str">
        <f t="shared" si="4"/>
        <v>部件</v>
      </c>
      <c r="M8" s="3">
        <f t="shared" ca="1" si="5"/>
        <v>91003</v>
      </c>
      <c r="N8" s="3" t="str">
        <f t="shared" ca="1" si="8"/>
        <v>51111,52111,53111,91001,91003</v>
      </c>
      <c r="O8" s="3" t="str">
        <f t="shared" si="9"/>
        <v>2190,2190,2190,380,380</v>
      </c>
      <c r="P8" s="1" t="str">
        <f t="shared" si="10"/>
        <v>(1,3),(1,3),(1,3),(1,1),(1,1)</v>
      </c>
      <c r="Q8" s="3" t="str">
        <f>IF(D8="坦克碎片",VLOOKUP(C8,道具信息!$N$2:$O$291,2,FALSE)&amp;"碎片",VLOOKUP(C8,道具信息!$N$2:$O$291,2,FALSE))</f>
        <v>T1部件</v>
      </c>
      <c r="R8" s="3">
        <f t="shared" si="0"/>
        <v>3430</v>
      </c>
      <c r="S8" s="11">
        <f t="shared" si="1"/>
        <v>0.34300000000000003</v>
      </c>
      <c r="T8" s="3" t="str">
        <f>VLOOKUP(Q8,道具信息!$Q$3:$S$20,2,FALSE)</f>
        <v>CHEST_ITEM_TYPE_T1_PART</v>
      </c>
      <c r="U8" s="3" t="str">
        <f>IF(COUNTIF(U$4:U7,T8)=0,T8,"")</f>
        <v/>
      </c>
      <c r="V8" s="3" t="str">
        <f t="shared" si="11"/>
        <v>CHEST_ITEM_TYPE_T1_SHARD,CHEST_ITEM_TYPE_T1_PART</v>
      </c>
      <c r="W8" s="13" t="str">
        <f t="shared" si="6"/>
        <v/>
      </c>
      <c r="X8" s="3" t="str">
        <f t="shared" si="7"/>
        <v/>
      </c>
      <c r="Y8" s="3" t="str">
        <f t="shared" si="12"/>
        <v>65.7%,34.3%</v>
      </c>
    </row>
    <row r="9" spans="2:25" x14ac:dyDescent="0.3">
      <c r="B9" s="2">
        <f>数据源!T41</f>
        <v>1</v>
      </c>
      <c r="C9" s="2" t="str">
        <f>数据源!U41</f>
        <v>T1LP5</v>
      </c>
      <c r="D9" s="2" t="str">
        <f>数据源!V41</f>
        <v>部件</v>
      </c>
      <c r="E9" s="2">
        <f>数据源!W41</f>
        <v>50</v>
      </c>
      <c r="F9" s="2">
        <f>数据源!X41</f>
        <v>1</v>
      </c>
      <c r="G9" s="2">
        <f>数据源!Y41</f>
        <v>3.7999999999999999E-2</v>
      </c>
      <c r="H9" s="2">
        <f>数据源!Z41</f>
        <v>3.7999999999999999E-2</v>
      </c>
      <c r="I9" s="2">
        <f>数据源!AA41</f>
        <v>380</v>
      </c>
      <c r="J9" s="3">
        <f t="shared" si="2"/>
        <v>1</v>
      </c>
      <c r="K9" s="3">
        <f t="shared" si="3"/>
        <v>1</v>
      </c>
      <c r="L9" s="3" t="str">
        <f t="shared" ref="L9:L15" si="13">RIGHT(D9,2)</f>
        <v>部件</v>
      </c>
      <c r="M9" s="3">
        <f t="shared" ref="M9:M15" ca="1" si="14">IF(OR(L9="坦克",L9="碎片"),VLOOKUP(C9,INDIRECT("坦克ID"),MATCH(L9&amp;"ID",INDIRECT("坦克标头"),0),FALSE),VLOOKUP(C9,INDIRECT(L9&amp;"ID"),2,FALSE))</f>
        <v>91005</v>
      </c>
      <c r="N9" s="3" t="str">
        <f t="shared" ref="N9:N15" ca="1" si="15">N8&amp;","&amp;M9</f>
        <v>51111,52111,53111,91001,91003,91005</v>
      </c>
      <c r="O9" s="3" t="str">
        <f t="shared" ref="O9:O15" si="16">O8&amp;","&amp;I9</f>
        <v>2190,2190,2190,380,380,380</v>
      </c>
      <c r="P9" s="1" t="str">
        <f t="shared" ref="P9:P15" si="17">P8&amp;","&amp;"("&amp;J9&amp;","&amp;K9&amp;")"</f>
        <v>(1,3),(1,3),(1,3),(1,1),(1,1),(1,1)</v>
      </c>
      <c r="Q9" s="3" t="str">
        <f>IF(D9="坦克碎片",VLOOKUP(C9,道具信息!$N$2:$O$291,2,FALSE)&amp;"碎片",VLOOKUP(C9,道具信息!$N$2:$O$291,2,FALSE))</f>
        <v>T1部件</v>
      </c>
      <c r="R9" s="3">
        <f t="shared" si="0"/>
        <v>3430</v>
      </c>
      <c r="S9" s="11">
        <f t="shared" si="1"/>
        <v>0.34300000000000003</v>
      </c>
      <c r="T9" s="3" t="str">
        <f>VLOOKUP(Q9,道具信息!$Q$3:$S$20,2,FALSE)</f>
        <v>CHEST_ITEM_TYPE_T1_PART</v>
      </c>
      <c r="U9" s="3" t="str">
        <f>IF(COUNTIF(U$4:U8,T9)=0,T9,"")</f>
        <v/>
      </c>
      <c r="V9" s="3" t="str">
        <f t="shared" si="11"/>
        <v>CHEST_ITEM_TYPE_T1_SHARD,CHEST_ITEM_TYPE_T1_PART</v>
      </c>
      <c r="W9" s="13" t="str">
        <f t="shared" si="6"/>
        <v/>
      </c>
      <c r="X9" s="3" t="str">
        <f t="shared" si="7"/>
        <v/>
      </c>
      <c r="Y9" s="3" t="str">
        <f t="shared" si="12"/>
        <v>65.7%,34.3%</v>
      </c>
    </row>
    <row r="10" spans="2:25" x14ac:dyDescent="0.3">
      <c r="B10" s="2">
        <f>数据源!T42</f>
        <v>1</v>
      </c>
      <c r="C10" s="2" t="str">
        <f>数据源!U42</f>
        <v>T1MP1</v>
      </c>
      <c r="D10" s="2" t="str">
        <f>数据源!V42</f>
        <v>部件</v>
      </c>
      <c r="E10" s="2">
        <f>数据源!W42</f>
        <v>50</v>
      </c>
      <c r="F10" s="2">
        <f>数据源!X42</f>
        <v>1</v>
      </c>
      <c r="G10" s="2">
        <f>数据源!Y42</f>
        <v>3.7999999999999999E-2</v>
      </c>
      <c r="H10" s="2">
        <f>数据源!Z42</f>
        <v>3.7999999999999999E-2</v>
      </c>
      <c r="I10" s="2">
        <f>数据源!AA42</f>
        <v>380</v>
      </c>
      <c r="J10" s="3">
        <f t="shared" si="2"/>
        <v>1</v>
      </c>
      <c r="K10" s="3">
        <f t="shared" si="3"/>
        <v>1</v>
      </c>
      <c r="L10" s="3" t="str">
        <f t="shared" si="13"/>
        <v>部件</v>
      </c>
      <c r="M10" s="3">
        <f t="shared" ca="1" si="14"/>
        <v>91101</v>
      </c>
      <c r="N10" s="3" t="str">
        <f t="shared" ca="1" si="15"/>
        <v>51111,52111,53111,91001,91003,91005,91101</v>
      </c>
      <c r="O10" s="3" t="str">
        <f t="shared" si="16"/>
        <v>2190,2190,2190,380,380,380,380</v>
      </c>
      <c r="P10" s="1" t="str">
        <f t="shared" si="17"/>
        <v>(1,3),(1,3),(1,3),(1,1),(1,1),(1,1),(1,1)</v>
      </c>
      <c r="Q10" s="3" t="str">
        <f>IF(D10="坦克碎片",VLOOKUP(C10,道具信息!$N$2:$O$291,2,FALSE)&amp;"碎片",VLOOKUP(C10,道具信息!$N$2:$O$291,2,FALSE))</f>
        <v>T1部件</v>
      </c>
      <c r="R10" s="3">
        <f t="shared" si="0"/>
        <v>3430</v>
      </c>
      <c r="S10" s="11">
        <f t="shared" si="1"/>
        <v>0.34300000000000003</v>
      </c>
      <c r="T10" s="3" t="str">
        <f>VLOOKUP(Q10,道具信息!$Q$3:$S$20,2,FALSE)</f>
        <v>CHEST_ITEM_TYPE_T1_PART</v>
      </c>
      <c r="U10" s="3" t="str">
        <f>IF(COUNTIF(U$4:U9,T10)=0,T10,"")</f>
        <v/>
      </c>
      <c r="V10" s="3" t="str">
        <f t="shared" si="11"/>
        <v>CHEST_ITEM_TYPE_T1_SHARD,CHEST_ITEM_TYPE_T1_PART</v>
      </c>
      <c r="W10" s="13" t="str">
        <f t="shared" si="6"/>
        <v/>
      </c>
      <c r="X10" s="3" t="str">
        <f t="shared" si="7"/>
        <v/>
      </c>
      <c r="Y10" s="3" t="str">
        <f t="shared" si="12"/>
        <v>65.7%,34.3%</v>
      </c>
    </row>
    <row r="11" spans="2:25" x14ac:dyDescent="0.3">
      <c r="B11" s="2">
        <f>数据源!T43</f>
        <v>1</v>
      </c>
      <c r="C11" s="2" t="str">
        <f>数据源!U43</f>
        <v>T1MP3</v>
      </c>
      <c r="D11" s="2" t="str">
        <f>数据源!V43</f>
        <v>部件</v>
      </c>
      <c r="E11" s="2">
        <f>数据源!W43</f>
        <v>50</v>
      </c>
      <c r="F11" s="2">
        <f>数据源!X43</f>
        <v>1</v>
      </c>
      <c r="G11" s="2">
        <f>数据源!Y43</f>
        <v>3.7999999999999999E-2</v>
      </c>
      <c r="H11" s="2">
        <f>数据源!Z43</f>
        <v>3.7999999999999999E-2</v>
      </c>
      <c r="I11" s="2">
        <f>数据源!AA43</f>
        <v>380</v>
      </c>
      <c r="J11" s="3">
        <f t="shared" si="2"/>
        <v>1</v>
      </c>
      <c r="K11" s="3">
        <f t="shared" si="3"/>
        <v>1</v>
      </c>
      <c r="L11" s="3" t="str">
        <f t="shared" si="13"/>
        <v>部件</v>
      </c>
      <c r="M11" s="3">
        <f t="shared" ca="1" si="14"/>
        <v>91103</v>
      </c>
      <c r="N11" s="3" t="str">
        <f t="shared" ca="1" si="15"/>
        <v>51111,52111,53111,91001,91003,91005,91101,91103</v>
      </c>
      <c r="O11" s="3" t="str">
        <f t="shared" si="16"/>
        <v>2190,2190,2190,380,380,380,380,380</v>
      </c>
      <c r="P11" s="1" t="str">
        <f t="shared" si="17"/>
        <v>(1,3),(1,3),(1,3),(1,1),(1,1),(1,1),(1,1),(1,1)</v>
      </c>
      <c r="Q11" s="3" t="str">
        <f>IF(D11="坦克碎片",VLOOKUP(C11,道具信息!$N$2:$O$291,2,FALSE)&amp;"碎片",VLOOKUP(C11,道具信息!$N$2:$O$291,2,FALSE))</f>
        <v>T1部件</v>
      </c>
      <c r="R11" s="3">
        <f t="shared" si="0"/>
        <v>3430</v>
      </c>
      <c r="S11" s="11">
        <f t="shared" si="1"/>
        <v>0.34300000000000003</v>
      </c>
      <c r="T11" s="3" t="str">
        <f>VLOOKUP(Q11,道具信息!$Q$3:$S$20,2,FALSE)</f>
        <v>CHEST_ITEM_TYPE_T1_PART</v>
      </c>
      <c r="U11" s="3" t="str">
        <f>IF(COUNTIF(U$4:U10,T11)=0,T11,"")</f>
        <v/>
      </c>
      <c r="V11" s="3" t="str">
        <f t="shared" si="11"/>
        <v>CHEST_ITEM_TYPE_T1_SHARD,CHEST_ITEM_TYPE_T1_PART</v>
      </c>
      <c r="W11" s="13" t="str">
        <f t="shared" si="6"/>
        <v/>
      </c>
      <c r="X11" s="3" t="str">
        <f t="shared" si="7"/>
        <v/>
      </c>
      <c r="Y11" s="3" t="str">
        <f t="shared" si="12"/>
        <v>65.7%,34.3%</v>
      </c>
    </row>
    <row r="12" spans="2:25" x14ac:dyDescent="0.3">
      <c r="B12" s="2">
        <f>数据源!T44</f>
        <v>1</v>
      </c>
      <c r="C12" s="2" t="str">
        <f>数据源!U44</f>
        <v>T1MP5</v>
      </c>
      <c r="D12" s="2" t="str">
        <f>数据源!V44</f>
        <v>部件</v>
      </c>
      <c r="E12" s="2">
        <f>数据源!W44</f>
        <v>50</v>
      </c>
      <c r="F12" s="2">
        <f>数据源!X44</f>
        <v>1</v>
      </c>
      <c r="G12" s="2">
        <f>数据源!Y44</f>
        <v>3.7999999999999999E-2</v>
      </c>
      <c r="H12" s="2">
        <f>数据源!Z44</f>
        <v>3.7999999999999999E-2</v>
      </c>
      <c r="I12" s="2">
        <f>数据源!AA44</f>
        <v>380</v>
      </c>
      <c r="J12" s="3">
        <f t="shared" si="2"/>
        <v>1</v>
      </c>
      <c r="K12" s="3">
        <f t="shared" si="3"/>
        <v>1</v>
      </c>
      <c r="L12" s="3" t="str">
        <f t="shared" si="13"/>
        <v>部件</v>
      </c>
      <c r="M12" s="3">
        <f t="shared" ca="1" si="14"/>
        <v>91105</v>
      </c>
      <c r="N12" s="3" t="str">
        <f t="shared" ca="1" si="15"/>
        <v>51111,52111,53111,91001,91003,91005,91101,91103,91105</v>
      </c>
      <c r="O12" s="3" t="str">
        <f t="shared" si="16"/>
        <v>2190,2190,2190,380,380,380,380,380,380</v>
      </c>
      <c r="P12" s="1" t="str">
        <f t="shared" si="17"/>
        <v>(1,3),(1,3),(1,3),(1,1),(1,1),(1,1),(1,1),(1,1),(1,1)</v>
      </c>
      <c r="Q12" s="3" t="str">
        <f>IF(D12="坦克碎片",VLOOKUP(C12,道具信息!$N$2:$O$291,2,FALSE)&amp;"碎片",VLOOKUP(C12,道具信息!$N$2:$O$291,2,FALSE))</f>
        <v>T1部件</v>
      </c>
      <c r="R12" s="3">
        <f t="shared" si="0"/>
        <v>3430</v>
      </c>
      <c r="S12" s="11">
        <f t="shared" si="1"/>
        <v>0.34300000000000003</v>
      </c>
      <c r="T12" s="3" t="str">
        <f>VLOOKUP(Q12,道具信息!$Q$3:$S$20,2,FALSE)</f>
        <v>CHEST_ITEM_TYPE_T1_PART</v>
      </c>
      <c r="U12" s="3" t="str">
        <f>IF(COUNTIF(U$4:U11,T12)=0,T12,"")</f>
        <v/>
      </c>
      <c r="V12" s="3" t="str">
        <f>IF(U12&lt;&gt;"",V11&amp;","&amp;U12,V11)</f>
        <v>CHEST_ITEM_TYPE_T1_SHARD,CHEST_ITEM_TYPE_T1_PART</v>
      </c>
      <c r="W12" s="13" t="str">
        <f t="shared" si="6"/>
        <v/>
      </c>
      <c r="X12" s="3" t="str">
        <f t="shared" si="7"/>
        <v/>
      </c>
      <c r="Y12" s="3" t="str">
        <f>IF(X12&lt;&gt;"",Y11&amp;","&amp;X12,Y11)</f>
        <v>65.7%,34.3%</v>
      </c>
    </row>
    <row r="13" spans="2:25" x14ac:dyDescent="0.3">
      <c r="B13" s="2">
        <f>数据源!T45</f>
        <v>1</v>
      </c>
      <c r="C13" s="2" t="str">
        <f>数据源!U45</f>
        <v>T1HP1</v>
      </c>
      <c r="D13" s="2" t="str">
        <f>数据源!V45</f>
        <v>部件</v>
      </c>
      <c r="E13" s="2">
        <f>数据源!W45</f>
        <v>50</v>
      </c>
      <c r="F13" s="2">
        <f>数据源!X45</f>
        <v>1</v>
      </c>
      <c r="G13" s="2">
        <f>数据源!Y45</f>
        <v>3.7999999999999999E-2</v>
      </c>
      <c r="H13" s="2">
        <f>数据源!Z45</f>
        <v>3.7999999999999999E-2</v>
      </c>
      <c r="I13" s="2">
        <f>数据源!AA45</f>
        <v>380</v>
      </c>
      <c r="J13" s="3">
        <f t="shared" si="2"/>
        <v>1</v>
      </c>
      <c r="K13" s="3">
        <f t="shared" si="3"/>
        <v>1</v>
      </c>
      <c r="L13" s="3" t="str">
        <f t="shared" si="13"/>
        <v>部件</v>
      </c>
      <c r="M13" s="3">
        <f t="shared" ca="1" si="14"/>
        <v>91201</v>
      </c>
      <c r="N13" s="3" t="str">
        <f t="shared" ca="1" si="15"/>
        <v>51111,52111,53111,91001,91003,91005,91101,91103,91105,91201</v>
      </c>
      <c r="O13" s="3" t="str">
        <f t="shared" si="16"/>
        <v>2190,2190,2190,380,380,380,380,380,380,380</v>
      </c>
      <c r="P13" s="1" t="str">
        <f t="shared" si="17"/>
        <v>(1,3),(1,3),(1,3),(1,1),(1,1),(1,1),(1,1),(1,1),(1,1),(1,1)</v>
      </c>
      <c r="Q13" s="3" t="str">
        <f>IF(D13="坦克碎片",VLOOKUP(C13,道具信息!$N$2:$O$291,2,FALSE)&amp;"碎片",VLOOKUP(C13,道具信息!$N$2:$O$291,2,FALSE))</f>
        <v>T1部件</v>
      </c>
      <c r="R13" s="3">
        <f t="shared" si="0"/>
        <v>3430</v>
      </c>
      <c r="S13" s="11">
        <f t="shared" si="1"/>
        <v>0.34300000000000003</v>
      </c>
      <c r="T13" s="3" t="str">
        <f>VLOOKUP(Q13,道具信息!$Q$3:$S$20,2,FALSE)</f>
        <v>CHEST_ITEM_TYPE_T1_PART</v>
      </c>
      <c r="U13" s="3" t="str">
        <f>IF(COUNTIF(U$4:U12,T13)=0,T13,"")</f>
        <v/>
      </c>
      <c r="V13" s="3" t="str">
        <f t="shared" ref="V13:V15" si="18">IF(U13&lt;&gt;"",V12&amp;","&amp;U13,V12)</f>
        <v>CHEST_ITEM_TYPE_T1_SHARD,CHEST_ITEM_TYPE_T1_PART</v>
      </c>
      <c r="W13" s="13" t="str">
        <f t="shared" si="6"/>
        <v/>
      </c>
      <c r="X13" s="3" t="str">
        <f t="shared" si="7"/>
        <v/>
      </c>
      <c r="Y13" s="3" t="str">
        <f t="shared" ref="Y13:Y15" si="19">IF(X13&lt;&gt;"",Y12&amp;","&amp;X13,Y12)</f>
        <v>65.7%,34.3%</v>
      </c>
    </row>
    <row r="14" spans="2:25" x14ac:dyDescent="0.3">
      <c r="B14" s="2">
        <f>数据源!T46</f>
        <v>1</v>
      </c>
      <c r="C14" s="2" t="str">
        <f>数据源!U46</f>
        <v>T1HP3</v>
      </c>
      <c r="D14" s="2" t="str">
        <f>数据源!V46</f>
        <v>部件</v>
      </c>
      <c r="E14" s="2">
        <f>数据源!W46</f>
        <v>50</v>
      </c>
      <c r="F14" s="2">
        <f>数据源!X46</f>
        <v>1</v>
      </c>
      <c r="G14" s="2">
        <f>数据源!Y46</f>
        <v>3.7999999999999999E-2</v>
      </c>
      <c r="H14" s="2">
        <f>数据源!Z46</f>
        <v>3.7999999999999999E-2</v>
      </c>
      <c r="I14" s="2">
        <f>数据源!AA46</f>
        <v>380</v>
      </c>
      <c r="J14" s="3">
        <f t="shared" si="2"/>
        <v>1</v>
      </c>
      <c r="K14" s="3">
        <f t="shared" si="3"/>
        <v>1</v>
      </c>
      <c r="L14" s="3" t="str">
        <f t="shared" si="13"/>
        <v>部件</v>
      </c>
      <c r="M14" s="3">
        <f t="shared" ca="1" si="14"/>
        <v>91203</v>
      </c>
      <c r="N14" s="3" t="str">
        <f t="shared" ca="1" si="15"/>
        <v>51111,52111,53111,91001,91003,91005,91101,91103,91105,91201,91203</v>
      </c>
      <c r="O14" s="3" t="str">
        <f t="shared" si="16"/>
        <v>2190,2190,2190,380,380,380,380,380,380,380,380</v>
      </c>
      <c r="P14" s="1" t="str">
        <f t="shared" si="17"/>
        <v>(1,3),(1,3),(1,3),(1,1),(1,1),(1,1),(1,1),(1,1),(1,1),(1,1),(1,1)</v>
      </c>
      <c r="Q14" s="3" t="str">
        <f>IF(D14="坦克碎片",VLOOKUP(C14,道具信息!$N$2:$O$291,2,FALSE)&amp;"碎片",VLOOKUP(C14,道具信息!$N$2:$O$291,2,FALSE))</f>
        <v>T1部件</v>
      </c>
      <c r="R14" s="3">
        <f t="shared" si="0"/>
        <v>3430</v>
      </c>
      <c r="S14" s="11">
        <f t="shared" si="1"/>
        <v>0.34300000000000003</v>
      </c>
      <c r="T14" s="3" t="str">
        <f>VLOOKUP(Q14,道具信息!$Q$3:$S$20,2,FALSE)</f>
        <v>CHEST_ITEM_TYPE_T1_PART</v>
      </c>
      <c r="U14" s="3" t="str">
        <f>IF(COUNTIF(U$4:U13,T14)=0,T14,"")</f>
        <v/>
      </c>
      <c r="V14" s="3" t="str">
        <f t="shared" si="18"/>
        <v>CHEST_ITEM_TYPE_T1_SHARD,CHEST_ITEM_TYPE_T1_PART</v>
      </c>
      <c r="W14" s="13" t="str">
        <f t="shared" si="6"/>
        <v/>
      </c>
      <c r="X14" s="3" t="str">
        <f t="shared" si="7"/>
        <v/>
      </c>
      <c r="Y14" s="3" t="str">
        <f t="shared" si="19"/>
        <v>65.7%,34.3%</v>
      </c>
    </row>
    <row r="15" spans="2:25" x14ac:dyDescent="0.3">
      <c r="B15" s="2">
        <f>数据源!T47</f>
        <v>1</v>
      </c>
      <c r="C15" s="2" t="str">
        <f>数据源!U47</f>
        <v>T1HP5</v>
      </c>
      <c r="D15" s="2" t="str">
        <f>数据源!V47</f>
        <v>部件</v>
      </c>
      <c r="E15" s="2">
        <f>数据源!W47</f>
        <v>50</v>
      </c>
      <c r="F15" s="2">
        <f>数据源!X47</f>
        <v>1</v>
      </c>
      <c r="G15" s="2">
        <f>数据源!Y47</f>
        <v>3.9E-2</v>
      </c>
      <c r="H15" s="2">
        <f>数据源!Z47</f>
        <v>3.9E-2</v>
      </c>
      <c r="I15" s="2">
        <f>数据源!AA47</f>
        <v>390</v>
      </c>
      <c r="J15" s="3">
        <f t="shared" si="2"/>
        <v>1</v>
      </c>
      <c r="K15" s="3">
        <f t="shared" si="3"/>
        <v>1</v>
      </c>
      <c r="L15" s="3" t="str">
        <f t="shared" si="13"/>
        <v>部件</v>
      </c>
      <c r="M15" s="3">
        <f t="shared" ca="1" si="14"/>
        <v>91205</v>
      </c>
      <c r="N15" s="3" t="str">
        <f t="shared" ca="1" si="15"/>
        <v>51111,52111,53111,91001,91003,91005,91101,91103,91105,91201,91203,91205</v>
      </c>
      <c r="O15" s="3" t="str">
        <f t="shared" si="16"/>
        <v>2190,2190,2190,380,380,380,380,380,380,380,380,390</v>
      </c>
      <c r="P15" s="1" t="str">
        <f t="shared" si="17"/>
        <v>(1,3),(1,3),(1,3),(1,1),(1,1),(1,1),(1,1),(1,1),(1,1),(1,1),(1,1),(1,1)</v>
      </c>
      <c r="Q15" s="3" t="str">
        <f>IF(D15="坦克碎片",VLOOKUP(C15,道具信息!$N$2:$O$291,2,FALSE)&amp;"碎片",VLOOKUP(C15,道具信息!$N$2:$O$291,2,FALSE))</f>
        <v>T1部件</v>
      </c>
      <c r="R15" s="3">
        <f t="shared" si="0"/>
        <v>3430</v>
      </c>
      <c r="S15" s="11">
        <f t="shared" si="1"/>
        <v>0.34300000000000003</v>
      </c>
      <c r="T15" s="3" t="str">
        <f>VLOOKUP(Q15,道具信息!$Q$3:$S$20,2,FALSE)</f>
        <v>CHEST_ITEM_TYPE_T1_PART</v>
      </c>
      <c r="U15" s="3" t="str">
        <f>IF(COUNTIF(U$4:U14,T15)=0,T15,"")</f>
        <v/>
      </c>
      <c r="V15" s="3" t="str">
        <f t="shared" si="18"/>
        <v>CHEST_ITEM_TYPE_T1_SHARD,CHEST_ITEM_TYPE_T1_PART</v>
      </c>
      <c r="W15" s="13" t="str">
        <f t="shared" si="6"/>
        <v/>
      </c>
      <c r="X15" s="3" t="str">
        <f t="shared" si="7"/>
        <v/>
      </c>
      <c r="Y15" s="3" t="str">
        <f t="shared" si="19"/>
        <v>65.7%,34.3%</v>
      </c>
    </row>
    <row r="16" spans="2:25" x14ac:dyDescent="0.3">
      <c r="N16" s="3" t="str">
        <f ca="1">"["&amp;N15&amp;"]"</f>
        <v>[51111,52111,53111,91001,91003,91005,91101,91103,91105,91201,91203,91205]</v>
      </c>
      <c r="O16" s="3" t="str">
        <f>"["&amp;O15&amp;"]"</f>
        <v>[2190,2190,2190,380,380,380,380,380,380,380,380,390]</v>
      </c>
      <c r="P16" s="3" t="str">
        <f>"["&amp;P15&amp;"]"</f>
        <v>[(1,3),(1,3),(1,3),(1,1),(1,1),(1,1),(1,1),(1,1),(1,1),(1,1),(1,1),(1,1)]</v>
      </c>
      <c r="S16" s="11"/>
      <c r="V16" s="3" t="str">
        <f>"["&amp;V15&amp;"]"</f>
        <v>[CHEST_ITEM_TYPE_T1_SHARD,CHEST_ITEM_TYPE_T1_PART]</v>
      </c>
      <c r="Y16" s="3" t="str">
        <f>"["&amp;Y15&amp;"]"</f>
        <v>[65.7%,34.3%]</v>
      </c>
    </row>
    <row r="18" spans="2:25" x14ac:dyDescent="0.3">
      <c r="B18" s="2" t="str">
        <f>数据源!T50</f>
        <v>联赛等级</v>
      </c>
      <c r="C18" s="2" t="str">
        <f>数据源!U50</f>
        <v>道具名称</v>
      </c>
      <c r="D18" s="2" t="str">
        <f>数据源!V50</f>
        <v>对应大类</v>
      </c>
      <c r="E18" s="2" t="str">
        <f>数据源!W50</f>
        <v>道具价值</v>
      </c>
      <c r="F18" s="2" t="str">
        <f>数据源!X50</f>
        <v>抽取个数</v>
      </c>
      <c r="G18" s="2" t="str">
        <f>数据源!Y50</f>
        <v>价值比例</v>
      </c>
      <c r="H18" s="2" t="str">
        <f>数据源!Z50</f>
        <v>产出概率</v>
      </c>
      <c r="I18" s="2" t="str">
        <f>数据源!AA50</f>
        <v>权重值</v>
      </c>
      <c r="J18" s="7" t="s">
        <v>234</v>
      </c>
      <c r="K18" s="7" t="s">
        <v>235</v>
      </c>
      <c r="L18" s="3" t="s">
        <v>222</v>
      </c>
      <c r="M18" s="3" t="s">
        <v>220</v>
      </c>
      <c r="N18" s="3" t="s">
        <v>224</v>
      </c>
      <c r="O18" s="3" t="s">
        <v>225</v>
      </c>
      <c r="P18" s="3" t="s">
        <v>226</v>
      </c>
      <c r="Q18" s="8" t="s">
        <v>244</v>
      </c>
      <c r="R18" s="8" t="s">
        <v>245</v>
      </c>
      <c r="S18" s="8" t="s">
        <v>246</v>
      </c>
    </row>
    <row r="19" spans="2:25" x14ac:dyDescent="0.3">
      <c r="B19" s="2">
        <f>数据源!T51</f>
        <v>2</v>
      </c>
      <c r="C19" s="2" t="str">
        <f>数据源!U51</f>
        <v>雷诺FT</v>
      </c>
      <c r="D19" s="2" t="str">
        <f>数据源!V51</f>
        <v>坦克碎片</v>
      </c>
      <c r="E19" s="2">
        <f>数据源!W51</f>
        <v>22.5</v>
      </c>
      <c r="F19" s="2">
        <f>数据源!X51</f>
        <v>3</v>
      </c>
      <c r="G19" s="2">
        <f>数据源!Y51</f>
        <v>0.14599999999999999</v>
      </c>
      <c r="H19" s="2">
        <f>数据源!Z51</f>
        <v>0.10814814814814815</v>
      </c>
      <c r="I19" s="2">
        <f>数据源!AA51</f>
        <v>1081</v>
      </c>
      <c r="J19" s="3">
        <f>ROUNDUP(IF(F19&gt;1,F19-ROUNDDOWN(SQRT(F19),0),F19),0)</f>
        <v>2</v>
      </c>
      <c r="K19" s="3">
        <f>F19*2-J19</f>
        <v>4</v>
      </c>
      <c r="L19" s="3" t="str">
        <f>RIGHT(D19,2)</f>
        <v>碎片</v>
      </c>
      <c r="M19" s="3">
        <f ca="1">IF(OR(L19="坦克",L19="碎片"),VLOOKUP(C19,INDIRECT("坦克ID"),MATCH(L19&amp;"ID",INDIRECT("坦克标头"),0),FALSE),VLOOKUP(C19,INDIRECT(L19&amp;"ID"),2,FALSE))</f>
        <v>51111</v>
      </c>
      <c r="N19" s="3">
        <f ca="1">M19</f>
        <v>51111</v>
      </c>
      <c r="O19" s="3">
        <f>I19</f>
        <v>1081</v>
      </c>
      <c r="P19" s="1" t="str">
        <f>"("&amp;J19&amp;","&amp;K19&amp;")"</f>
        <v>(2,4)</v>
      </c>
      <c r="Q19" s="3" t="str">
        <f>IF(D19="坦克碎片",VLOOKUP(C19,道具信息!$N$2:$O$291,2,FALSE)&amp;"碎片",VLOOKUP(C19,道具信息!$N$2:$O$291,2,FALSE))</f>
        <v>T1坦克碎片</v>
      </c>
      <c r="R19" s="3">
        <f t="shared" ref="R19:R42" si="20">SUMIFS(I:I,Q:Q,Q19,B:B,B19)</f>
        <v>3243</v>
      </c>
      <c r="S19" s="11">
        <f t="shared" ref="S19:S42" si="21">ROUND(R19/SUMIF(B:B,B19,I:I),3)</f>
        <v>0.32500000000000001</v>
      </c>
      <c r="T19" s="3" t="str">
        <f>VLOOKUP(Q19,道具信息!$Q$3:$S$20,2,FALSE)</f>
        <v>CHEST_ITEM_TYPE_T1_SHARD</v>
      </c>
      <c r="U19" s="3" t="str">
        <f>T19</f>
        <v>CHEST_ITEM_TYPE_T1_SHARD</v>
      </c>
      <c r="V19" s="3" t="str">
        <f>U19</f>
        <v>CHEST_ITEM_TYPE_T1_SHARD</v>
      </c>
      <c r="W19" s="13">
        <f>IF(U19&lt;&gt;"",ROUND(S19*100%,3),"")</f>
        <v>0.32500000000000001</v>
      </c>
      <c r="X19" s="3" t="str">
        <f>TEXT(W19,"0.0%")</f>
        <v>32.5%</v>
      </c>
      <c r="Y19" s="3" t="str">
        <f>X19</f>
        <v>32.5%</v>
      </c>
    </row>
    <row r="20" spans="2:25" x14ac:dyDescent="0.3">
      <c r="B20" s="2">
        <f>数据源!T52</f>
        <v>2</v>
      </c>
      <c r="C20" s="2" t="str">
        <f>数据源!U52</f>
        <v>Stuart</v>
      </c>
      <c r="D20" s="2" t="str">
        <f>数据源!V52</f>
        <v>坦克碎片</v>
      </c>
      <c r="E20" s="2">
        <f>数据源!W52</f>
        <v>22.5</v>
      </c>
      <c r="F20" s="2">
        <f>数据源!X52</f>
        <v>3</v>
      </c>
      <c r="G20" s="2">
        <f>数据源!Y52</f>
        <v>0.14599999999999999</v>
      </c>
      <c r="H20" s="2">
        <f>数据源!Z52</f>
        <v>0.10814814814814815</v>
      </c>
      <c r="I20" s="2">
        <f>数据源!AA52</f>
        <v>1081</v>
      </c>
      <c r="J20" s="3">
        <f t="shared" ref="J20:J31" si="22">ROUNDUP(IF(F20&gt;1,F20-ROUNDDOWN(SQRT(F20),0),F20),0)</f>
        <v>2</v>
      </c>
      <c r="K20" s="3">
        <f t="shared" ref="K20:K31" si="23">F20*2-J20</f>
        <v>4</v>
      </c>
      <c r="L20" s="3" t="str">
        <f t="shared" ref="L20:L29" si="24">RIGHT(D20,2)</f>
        <v>碎片</v>
      </c>
      <c r="M20" s="3">
        <f t="shared" ref="M20:M29" ca="1" si="25">IF(OR(L20="坦克",L20="碎片"),VLOOKUP(C20,INDIRECT("坦克ID"),MATCH(L20&amp;"ID",INDIRECT("坦克标头"),0),FALSE),VLOOKUP(C20,INDIRECT(L20&amp;"ID"),2,FALSE))</f>
        <v>52111</v>
      </c>
      <c r="N20" s="3" t="str">
        <f ca="1">N19&amp;","&amp;M20</f>
        <v>51111,52111</v>
      </c>
      <c r="O20" s="3" t="str">
        <f>O19&amp;","&amp;I20</f>
        <v>1081,1081</v>
      </c>
      <c r="P20" s="1" t="str">
        <f>P19&amp;","&amp;"("&amp;J20&amp;","&amp;K20&amp;")"</f>
        <v>(2,4),(2,4)</v>
      </c>
      <c r="Q20" s="3" t="str">
        <f>IF(D20="坦克碎片",VLOOKUP(C20,道具信息!$N$2:$O$291,2,FALSE)&amp;"碎片",VLOOKUP(C20,道具信息!$N$2:$O$291,2,FALSE))</f>
        <v>T1坦克碎片</v>
      </c>
      <c r="R20" s="3">
        <f t="shared" si="20"/>
        <v>3243</v>
      </c>
      <c r="S20" s="11">
        <f t="shared" si="21"/>
        <v>0.32500000000000001</v>
      </c>
      <c r="T20" s="3" t="str">
        <f>VLOOKUP(Q20,道具信息!$Q$3:$S$20,2,FALSE)</f>
        <v>CHEST_ITEM_TYPE_T1_SHARD</v>
      </c>
      <c r="U20" s="3" t="str">
        <f>IF(COUNTIF(U$19:U19,T20)=0,T20,"")</f>
        <v/>
      </c>
      <c r="V20" s="3" t="str">
        <f>IF(U20&lt;&gt;"",V19&amp;","&amp;U20,V19)</f>
        <v>CHEST_ITEM_TYPE_T1_SHARD</v>
      </c>
      <c r="W20" s="13" t="str">
        <f t="shared" ref="W20:W42" si="26">IF(U20&lt;&gt;"",ROUND(S20*100%,3),"")</f>
        <v/>
      </c>
      <c r="X20" s="3" t="str">
        <f t="shared" ref="X20:X42" si="27">TEXT(W20,"0.0%")</f>
        <v/>
      </c>
      <c r="Y20" s="3" t="str">
        <f>IF(X20&lt;&gt;"",Y19&amp;","&amp;X20,Y19)</f>
        <v>32.5%</v>
      </c>
    </row>
    <row r="21" spans="2:25" x14ac:dyDescent="0.3">
      <c r="B21" s="2">
        <f>数据源!T53</f>
        <v>2</v>
      </c>
      <c r="C21" s="2" t="str">
        <f>数据源!U53</f>
        <v>B-1</v>
      </c>
      <c r="D21" s="2" t="str">
        <f>数据源!V53</f>
        <v>坦克碎片</v>
      </c>
      <c r="E21" s="2">
        <f>数据源!W53</f>
        <v>22.5</v>
      </c>
      <c r="F21" s="2">
        <f>数据源!X53</f>
        <v>3</v>
      </c>
      <c r="G21" s="2">
        <f>数据源!Y53</f>
        <v>0.14599999999999999</v>
      </c>
      <c r="H21" s="2">
        <f>数据源!Z53</f>
        <v>0.10814814814814815</v>
      </c>
      <c r="I21" s="2">
        <f>数据源!AA53</f>
        <v>1081</v>
      </c>
      <c r="J21" s="3">
        <f t="shared" si="22"/>
        <v>2</v>
      </c>
      <c r="K21" s="3">
        <f t="shared" si="23"/>
        <v>4</v>
      </c>
      <c r="L21" s="3" t="str">
        <f t="shared" si="24"/>
        <v>碎片</v>
      </c>
      <c r="M21" s="3">
        <f t="shared" ca="1" si="25"/>
        <v>53111</v>
      </c>
      <c r="N21" s="3" t="str">
        <f t="shared" ref="N21:N29" ca="1" si="28">N20&amp;","&amp;M21</f>
        <v>51111,52111,53111</v>
      </c>
      <c r="O21" s="3" t="str">
        <f t="shared" ref="O21:O29" si="29">O20&amp;","&amp;I21</f>
        <v>1081,1081,1081</v>
      </c>
      <c r="P21" s="1" t="str">
        <f t="shared" ref="P21:P29" si="30">P20&amp;","&amp;"("&amp;J21&amp;","&amp;K21&amp;")"</f>
        <v>(2,4),(2,4),(2,4)</v>
      </c>
      <c r="Q21" s="3" t="str">
        <f>IF(D21="坦克碎片",VLOOKUP(C21,道具信息!$N$2:$O$291,2,FALSE)&amp;"碎片",VLOOKUP(C21,道具信息!$N$2:$O$291,2,FALSE))</f>
        <v>T1坦克碎片</v>
      </c>
      <c r="R21" s="3">
        <f t="shared" si="20"/>
        <v>3243</v>
      </c>
      <c r="S21" s="11">
        <f t="shared" si="21"/>
        <v>0.32500000000000001</v>
      </c>
      <c r="T21" s="3" t="str">
        <f>VLOOKUP(Q21,道具信息!$Q$3:$S$20,2,FALSE)</f>
        <v>CHEST_ITEM_TYPE_T1_SHARD</v>
      </c>
      <c r="U21" s="3" t="str">
        <f>IF(COUNTIF(U$19:U20,T21)=0,T21,"")</f>
        <v/>
      </c>
      <c r="V21" s="3" t="str">
        <f t="shared" ref="V21:V26" si="31">IF(U21&lt;&gt;"",V20&amp;","&amp;U21,V20)</f>
        <v>CHEST_ITEM_TYPE_T1_SHARD</v>
      </c>
      <c r="W21" s="13" t="str">
        <f t="shared" si="26"/>
        <v/>
      </c>
      <c r="X21" s="3" t="str">
        <f t="shared" si="27"/>
        <v/>
      </c>
      <c r="Y21" s="3" t="str">
        <f t="shared" ref="Y21:Y26" si="32">IF(X21&lt;&gt;"",Y20&amp;","&amp;X21,Y20)</f>
        <v>32.5%</v>
      </c>
    </row>
    <row r="22" spans="2:25" x14ac:dyDescent="0.3">
      <c r="B22" s="2">
        <f>数据源!T54</f>
        <v>2</v>
      </c>
      <c r="C22" s="2" t="str">
        <f>数据源!U54</f>
        <v>二号</v>
      </c>
      <c r="D22" s="2" t="str">
        <f>数据源!V54</f>
        <v>坦克碎片</v>
      </c>
      <c r="E22" s="2">
        <f>数据源!W54</f>
        <v>25</v>
      </c>
      <c r="F22" s="2">
        <f>数据源!X54</f>
        <v>1.5</v>
      </c>
      <c r="G22" s="2">
        <f>数据源!Y54</f>
        <v>7.2999999999999995E-2</v>
      </c>
      <c r="H22" s="2">
        <f>数据源!Z54</f>
        <v>9.7333333333333327E-2</v>
      </c>
      <c r="I22" s="2">
        <f>数据源!AA54</f>
        <v>973</v>
      </c>
      <c r="J22" s="3">
        <f t="shared" si="22"/>
        <v>1</v>
      </c>
      <c r="K22" s="3">
        <f t="shared" si="23"/>
        <v>2</v>
      </c>
      <c r="L22" s="3" t="str">
        <f t="shared" si="24"/>
        <v>碎片</v>
      </c>
      <c r="M22" s="3">
        <f t="shared" ca="1" si="25"/>
        <v>51211</v>
      </c>
      <c r="N22" s="3" t="str">
        <f t="shared" ca="1" si="28"/>
        <v>51111,52111,53111,51211</v>
      </c>
      <c r="O22" s="3" t="str">
        <f t="shared" si="29"/>
        <v>1081,1081,1081,973</v>
      </c>
      <c r="P22" s="1" t="str">
        <f t="shared" si="30"/>
        <v>(2,4),(2,4),(2,4),(1,2)</v>
      </c>
      <c r="Q22" s="3" t="str">
        <f>IF(D22="坦克碎片",VLOOKUP(C22,道具信息!$N$2:$O$291,2,FALSE)&amp;"碎片",VLOOKUP(C22,道具信息!$N$2:$O$291,2,FALSE))</f>
        <v>T2坦克碎片</v>
      </c>
      <c r="R22" s="3">
        <f t="shared" si="20"/>
        <v>2919</v>
      </c>
      <c r="S22" s="11">
        <f t="shared" si="21"/>
        <v>0.29299999999999998</v>
      </c>
      <c r="T22" s="3" t="str">
        <f>VLOOKUP(Q22,道具信息!$Q$3:$S$20,2,FALSE)</f>
        <v>CHEST_ITEM_TYPE_T2_SHARD</v>
      </c>
      <c r="U22" s="3" t="str">
        <f>IF(COUNTIF(U$19:U21,T22)=0,T22,"")</f>
        <v>CHEST_ITEM_TYPE_T2_SHARD</v>
      </c>
      <c r="V22" s="3" t="str">
        <f t="shared" si="31"/>
        <v>CHEST_ITEM_TYPE_T1_SHARD,CHEST_ITEM_TYPE_T2_SHARD</v>
      </c>
      <c r="W22" s="13">
        <f t="shared" si="26"/>
        <v>0.29299999999999998</v>
      </c>
      <c r="X22" s="3" t="str">
        <f t="shared" si="27"/>
        <v>29.3%</v>
      </c>
      <c r="Y22" s="3" t="str">
        <f t="shared" si="32"/>
        <v>32.5%,29.3%</v>
      </c>
    </row>
    <row r="23" spans="2:25" x14ac:dyDescent="0.3">
      <c r="B23" s="2">
        <f>数据源!T55</f>
        <v>2</v>
      </c>
      <c r="C23" s="2" t="str">
        <f>数据源!U55</f>
        <v>T-34</v>
      </c>
      <c r="D23" s="2" t="str">
        <f>数据源!V55</f>
        <v>坦克碎片</v>
      </c>
      <c r="E23" s="2">
        <f>数据源!W55</f>
        <v>25</v>
      </c>
      <c r="F23" s="2">
        <f>数据源!X55</f>
        <v>1.5</v>
      </c>
      <c r="G23" s="2">
        <f>数据源!Y55</f>
        <v>7.2999999999999995E-2</v>
      </c>
      <c r="H23" s="2">
        <f>数据源!Z55</f>
        <v>9.7333333333333327E-2</v>
      </c>
      <c r="I23" s="2">
        <f>数据源!AA55</f>
        <v>973</v>
      </c>
      <c r="J23" s="3">
        <f t="shared" si="22"/>
        <v>1</v>
      </c>
      <c r="K23" s="3">
        <f t="shared" si="23"/>
        <v>2</v>
      </c>
      <c r="L23" s="3" t="str">
        <f t="shared" si="24"/>
        <v>碎片</v>
      </c>
      <c r="M23" s="3">
        <f t="shared" ca="1" si="25"/>
        <v>52211</v>
      </c>
      <c r="N23" s="3" t="str">
        <f t="shared" ca="1" si="28"/>
        <v>51111,52111,53111,51211,52211</v>
      </c>
      <c r="O23" s="3" t="str">
        <f t="shared" si="29"/>
        <v>1081,1081,1081,973,973</v>
      </c>
      <c r="P23" s="1" t="str">
        <f t="shared" si="30"/>
        <v>(2,4),(2,4),(2,4),(1,2),(1,2)</v>
      </c>
      <c r="Q23" s="3" t="str">
        <f>IF(D23="坦克碎片",VLOOKUP(C23,道具信息!$N$2:$O$291,2,FALSE)&amp;"碎片",VLOOKUP(C23,道具信息!$N$2:$O$291,2,FALSE))</f>
        <v>T2坦克碎片</v>
      </c>
      <c r="R23" s="3">
        <f t="shared" si="20"/>
        <v>2919</v>
      </c>
      <c r="S23" s="11">
        <f t="shared" si="21"/>
        <v>0.29299999999999998</v>
      </c>
      <c r="T23" s="3" t="str">
        <f>VLOOKUP(Q23,道具信息!$Q$3:$S$20,2,FALSE)</f>
        <v>CHEST_ITEM_TYPE_T2_SHARD</v>
      </c>
      <c r="U23" s="3" t="str">
        <f>IF(COUNTIF(U$19:U22,T23)=0,T23,"")</f>
        <v/>
      </c>
      <c r="V23" s="3" t="str">
        <f t="shared" si="31"/>
        <v>CHEST_ITEM_TYPE_T1_SHARD,CHEST_ITEM_TYPE_T2_SHARD</v>
      </c>
      <c r="W23" s="13" t="str">
        <f t="shared" si="26"/>
        <v/>
      </c>
      <c r="X23" s="3" t="str">
        <f t="shared" si="27"/>
        <v/>
      </c>
      <c r="Y23" s="3" t="str">
        <f t="shared" si="32"/>
        <v>32.5%,29.3%</v>
      </c>
    </row>
    <row r="24" spans="2:25" x14ac:dyDescent="0.3">
      <c r="B24" s="2">
        <f>数据源!T56</f>
        <v>2</v>
      </c>
      <c r="C24" s="2" t="str">
        <f>数据源!U56</f>
        <v>KV-1</v>
      </c>
      <c r="D24" s="2" t="str">
        <f>数据源!V56</f>
        <v>坦克碎片</v>
      </c>
      <c r="E24" s="2">
        <f>数据源!W56</f>
        <v>25</v>
      </c>
      <c r="F24" s="2">
        <f>数据源!X56</f>
        <v>1.5</v>
      </c>
      <c r="G24" s="2">
        <f>数据源!Y56</f>
        <v>7.2999999999999995E-2</v>
      </c>
      <c r="H24" s="2">
        <f>数据源!Z56</f>
        <v>9.7333333333333327E-2</v>
      </c>
      <c r="I24" s="2">
        <f>数据源!AA56</f>
        <v>973</v>
      </c>
      <c r="J24" s="3">
        <f t="shared" si="22"/>
        <v>1</v>
      </c>
      <c r="K24" s="3">
        <f t="shared" si="23"/>
        <v>2</v>
      </c>
      <c r="L24" s="3" t="str">
        <f t="shared" si="24"/>
        <v>碎片</v>
      </c>
      <c r="M24" s="3">
        <f t="shared" ca="1" si="25"/>
        <v>53211</v>
      </c>
      <c r="N24" s="3" t="str">
        <f t="shared" ca="1" si="28"/>
        <v>51111,52111,53111,51211,52211,53211</v>
      </c>
      <c r="O24" s="3" t="str">
        <f t="shared" si="29"/>
        <v>1081,1081,1081,973,973,973</v>
      </c>
      <c r="P24" s="1" t="str">
        <f t="shared" si="30"/>
        <v>(2,4),(2,4),(2,4),(1,2),(1,2),(1,2)</v>
      </c>
      <c r="Q24" s="3" t="str">
        <f>IF(D24="坦克碎片",VLOOKUP(C24,道具信息!$N$2:$O$291,2,FALSE)&amp;"碎片",VLOOKUP(C24,道具信息!$N$2:$O$291,2,FALSE))</f>
        <v>T2坦克碎片</v>
      </c>
      <c r="R24" s="3">
        <f t="shared" si="20"/>
        <v>2919</v>
      </c>
      <c r="S24" s="11">
        <f t="shared" si="21"/>
        <v>0.29299999999999998</v>
      </c>
      <c r="T24" s="3" t="str">
        <f>VLOOKUP(Q24,道具信息!$Q$3:$S$20,2,FALSE)</f>
        <v>CHEST_ITEM_TYPE_T2_SHARD</v>
      </c>
      <c r="U24" s="3" t="str">
        <f>IF(COUNTIF(U$19:U23,T24)=0,T24,"")</f>
        <v/>
      </c>
      <c r="V24" s="3" t="str">
        <f t="shared" si="31"/>
        <v>CHEST_ITEM_TYPE_T1_SHARD,CHEST_ITEM_TYPE_T2_SHARD</v>
      </c>
      <c r="W24" s="13" t="str">
        <f t="shared" si="26"/>
        <v/>
      </c>
      <c r="X24" s="3" t="str">
        <f t="shared" si="27"/>
        <v/>
      </c>
      <c r="Y24" s="3" t="str">
        <f t="shared" si="32"/>
        <v>32.5%,29.3%</v>
      </c>
    </row>
    <row r="25" spans="2:25" x14ac:dyDescent="0.3">
      <c r="B25" s="2">
        <f>数据源!T57</f>
        <v>2</v>
      </c>
      <c r="C25" s="2" t="str">
        <f>数据源!U57</f>
        <v>T1LP1</v>
      </c>
      <c r="D25" s="2" t="str">
        <f>数据源!V57</f>
        <v>部件</v>
      </c>
      <c r="E25" s="2">
        <f>数据源!W57</f>
        <v>45</v>
      </c>
      <c r="F25" s="2">
        <f>数据源!X57</f>
        <v>1</v>
      </c>
      <c r="G25" s="2">
        <f>数据源!Y57</f>
        <v>1.9E-2</v>
      </c>
      <c r="H25" s="2">
        <f>数据源!Z57</f>
        <v>2.1111111111111112E-2</v>
      </c>
      <c r="I25" s="2">
        <f>数据源!AA57</f>
        <v>211</v>
      </c>
      <c r="J25" s="3">
        <f t="shared" si="22"/>
        <v>1</v>
      </c>
      <c r="K25" s="3">
        <f t="shared" si="23"/>
        <v>1</v>
      </c>
      <c r="L25" s="3" t="str">
        <f t="shared" si="24"/>
        <v>部件</v>
      </c>
      <c r="M25" s="3">
        <f t="shared" ca="1" si="25"/>
        <v>91001</v>
      </c>
      <c r="N25" s="3" t="str">
        <f t="shared" ca="1" si="28"/>
        <v>51111,52111,53111,51211,52211,53211,91001</v>
      </c>
      <c r="O25" s="3" t="str">
        <f t="shared" si="29"/>
        <v>1081,1081,1081,973,973,973,211</v>
      </c>
      <c r="P25" s="1" t="str">
        <f t="shared" si="30"/>
        <v>(2,4),(2,4),(2,4),(1,2),(1,2),(1,2),(1,1)</v>
      </c>
      <c r="Q25" s="3" t="str">
        <f>IF(D25="坦克碎片",VLOOKUP(C25,道具信息!$N$2:$O$291,2,FALSE)&amp;"碎片",VLOOKUP(C25,道具信息!$N$2:$O$291,2,FALSE))</f>
        <v>T1部件</v>
      </c>
      <c r="R25" s="3">
        <f t="shared" si="20"/>
        <v>3809</v>
      </c>
      <c r="S25" s="11">
        <f t="shared" si="21"/>
        <v>0.38200000000000001</v>
      </c>
      <c r="T25" s="3" t="str">
        <f>VLOOKUP(Q25,道具信息!$Q$3:$S$20,2,FALSE)</f>
        <v>CHEST_ITEM_TYPE_T1_PART</v>
      </c>
      <c r="U25" s="3" t="str">
        <f>IF(COUNTIF(U$19:U24,T25)=0,T25,"")</f>
        <v>CHEST_ITEM_TYPE_T1_PART</v>
      </c>
      <c r="V25" s="3" t="str">
        <f t="shared" si="31"/>
        <v>CHEST_ITEM_TYPE_T1_SHARD,CHEST_ITEM_TYPE_T2_SHARD,CHEST_ITEM_TYPE_T1_PART</v>
      </c>
      <c r="W25" s="13">
        <f t="shared" si="26"/>
        <v>0.38200000000000001</v>
      </c>
      <c r="X25" s="3" t="str">
        <f t="shared" si="27"/>
        <v>38.2%</v>
      </c>
      <c r="Y25" s="3" t="str">
        <f t="shared" si="32"/>
        <v>32.5%,29.3%,38.2%</v>
      </c>
    </row>
    <row r="26" spans="2:25" x14ac:dyDescent="0.3">
      <c r="B26" s="2">
        <f>数据源!T58</f>
        <v>2</v>
      </c>
      <c r="C26" s="2" t="str">
        <f>数据源!U58</f>
        <v>T1LP3</v>
      </c>
      <c r="D26" s="2" t="str">
        <f>数据源!V58</f>
        <v>部件</v>
      </c>
      <c r="E26" s="2">
        <f>数据源!W58</f>
        <v>45</v>
      </c>
      <c r="F26" s="2">
        <f>数据源!X58</f>
        <v>1</v>
      </c>
      <c r="G26" s="2">
        <f>数据源!Y58</f>
        <v>1.9E-2</v>
      </c>
      <c r="H26" s="2">
        <f>数据源!Z58</f>
        <v>2.1111111111111112E-2</v>
      </c>
      <c r="I26" s="2">
        <f>数据源!AA58</f>
        <v>211</v>
      </c>
      <c r="J26" s="3">
        <f t="shared" si="22"/>
        <v>1</v>
      </c>
      <c r="K26" s="3">
        <f t="shared" si="23"/>
        <v>1</v>
      </c>
      <c r="L26" s="3" t="str">
        <f t="shared" si="24"/>
        <v>部件</v>
      </c>
      <c r="M26" s="3">
        <f t="shared" ca="1" si="25"/>
        <v>91003</v>
      </c>
      <c r="N26" s="3" t="str">
        <f t="shared" ca="1" si="28"/>
        <v>51111,52111,53111,51211,52211,53211,91001,91003</v>
      </c>
      <c r="O26" s="3" t="str">
        <f t="shared" si="29"/>
        <v>1081,1081,1081,973,973,973,211,211</v>
      </c>
      <c r="P26" s="1" t="str">
        <f t="shared" si="30"/>
        <v>(2,4),(2,4),(2,4),(1,2),(1,2),(1,2),(1,1),(1,1)</v>
      </c>
      <c r="Q26" s="3" t="str">
        <f>IF(D26="坦克碎片",VLOOKUP(C26,道具信息!$N$2:$O$291,2,FALSE)&amp;"碎片",VLOOKUP(C26,道具信息!$N$2:$O$291,2,FALSE))</f>
        <v>T1部件</v>
      </c>
      <c r="R26" s="3">
        <f t="shared" si="20"/>
        <v>3809</v>
      </c>
      <c r="S26" s="11">
        <f t="shared" si="21"/>
        <v>0.38200000000000001</v>
      </c>
      <c r="T26" s="3" t="str">
        <f>VLOOKUP(Q26,道具信息!$Q$3:$S$20,2,FALSE)</f>
        <v>CHEST_ITEM_TYPE_T1_PART</v>
      </c>
      <c r="U26" s="3" t="str">
        <f>IF(COUNTIF(U$19:U25,T26)=0,T26,"")</f>
        <v/>
      </c>
      <c r="V26" s="3" t="str">
        <f t="shared" si="31"/>
        <v>CHEST_ITEM_TYPE_T1_SHARD,CHEST_ITEM_TYPE_T2_SHARD,CHEST_ITEM_TYPE_T1_PART</v>
      </c>
      <c r="W26" s="13" t="str">
        <f t="shared" si="26"/>
        <v/>
      </c>
      <c r="X26" s="3" t="str">
        <f t="shared" si="27"/>
        <v/>
      </c>
      <c r="Y26" s="3" t="str">
        <f t="shared" si="32"/>
        <v>32.5%,29.3%,38.2%</v>
      </c>
    </row>
    <row r="27" spans="2:25" x14ac:dyDescent="0.3">
      <c r="B27" s="2">
        <f>数据源!T59</f>
        <v>2</v>
      </c>
      <c r="C27" s="2" t="str">
        <f>数据源!U59</f>
        <v>T1LP5</v>
      </c>
      <c r="D27" s="2" t="str">
        <f>数据源!V59</f>
        <v>部件</v>
      </c>
      <c r="E27" s="2">
        <f>数据源!W59</f>
        <v>45</v>
      </c>
      <c r="F27" s="2">
        <f>数据源!X59</f>
        <v>1</v>
      </c>
      <c r="G27" s="2">
        <f>数据源!Y59</f>
        <v>1.9E-2</v>
      </c>
      <c r="H27" s="2">
        <f>数据源!Z59</f>
        <v>2.1111111111111112E-2</v>
      </c>
      <c r="I27" s="2">
        <f>数据源!AA59</f>
        <v>211</v>
      </c>
      <c r="J27" s="3">
        <f t="shared" si="22"/>
        <v>1</v>
      </c>
      <c r="K27" s="3">
        <f t="shared" si="23"/>
        <v>1</v>
      </c>
      <c r="L27" s="3" t="str">
        <f t="shared" si="24"/>
        <v>部件</v>
      </c>
      <c r="M27" s="3">
        <f t="shared" ca="1" si="25"/>
        <v>91005</v>
      </c>
      <c r="N27" s="3" t="str">
        <f t="shared" ca="1" si="28"/>
        <v>51111,52111,53111,51211,52211,53211,91001,91003,91005</v>
      </c>
      <c r="O27" s="3" t="str">
        <f t="shared" si="29"/>
        <v>1081,1081,1081,973,973,973,211,211,211</v>
      </c>
      <c r="P27" s="1" t="str">
        <f t="shared" si="30"/>
        <v>(2,4),(2,4),(2,4),(1,2),(1,2),(1,2),(1,1),(1,1),(1,1)</v>
      </c>
      <c r="Q27" s="3" t="str">
        <f>IF(D27="坦克碎片",VLOOKUP(C27,道具信息!$N$2:$O$291,2,FALSE)&amp;"碎片",VLOOKUP(C27,道具信息!$N$2:$O$291,2,FALSE))</f>
        <v>T1部件</v>
      </c>
      <c r="R27" s="3">
        <f t="shared" si="20"/>
        <v>3809</v>
      </c>
      <c r="S27" s="11">
        <f t="shared" si="21"/>
        <v>0.38200000000000001</v>
      </c>
      <c r="T27" s="3" t="str">
        <f>VLOOKUP(Q27,道具信息!$Q$3:$S$20,2,FALSE)</f>
        <v>CHEST_ITEM_TYPE_T1_PART</v>
      </c>
      <c r="U27" s="3" t="str">
        <f>IF(COUNTIF(U$19:U26,T27)=0,T27,"")</f>
        <v/>
      </c>
      <c r="V27" s="3" t="str">
        <f>IF(U27&lt;&gt;"",V26&amp;","&amp;U27,V26)</f>
        <v>CHEST_ITEM_TYPE_T1_SHARD,CHEST_ITEM_TYPE_T2_SHARD,CHEST_ITEM_TYPE_T1_PART</v>
      </c>
      <c r="W27" s="13" t="str">
        <f t="shared" si="26"/>
        <v/>
      </c>
      <c r="X27" s="3" t="str">
        <f t="shared" si="27"/>
        <v/>
      </c>
      <c r="Y27" s="3" t="str">
        <f>IF(X27&lt;&gt;"",Y26&amp;","&amp;X27,Y26)</f>
        <v>32.5%,29.3%,38.2%</v>
      </c>
    </row>
    <row r="28" spans="2:25" x14ac:dyDescent="0.3">
      <c r="B28" s="2">
        <f>数据源!T60</f>
        <v>2</v>
      </c>
      <c r="C28" s="2" t="str">
        <f>数据源!U60</f>
        <v>T1MP1</v>
      </c>
      <c r="D28" s="2" t="str">
        <f>数据源!V60</f>
        <v>部件</v>
      </c>
      <c r="E28" s="2">
        <f>数据源!W60</f>
        <v>45</v>
      </c>
      <c r="F28" s="2">
        <f>数据源!X60</f>
        <v>1</v>
      </c>
      <c r="G28" s="2">
        <f>数据源!Y60</f>
        <v>1.9E-2</v>
      </c>
      <c r="H28" s="2">
        <f>数据源!Z60</f>
        <v>2.1111111111111112E-2</v>
      </c>
      <c r="I28" s="2">
        <f>数据源!AA60</f>
        <v>211</v>
      </c>
      <c r="J28" s="3">
        <f t="shared" si="22"/>
        <v>1</v>
      </c>
      <c r="K28" s="3">
        <f t="shared" si="23"/>
        <v>1</v>
      </c>
      <c r="L28" s="3" t="str">
        <f t="shared" si="24"/>
        <v>部件</v>
      </c>
      <c r="M28" s="3">
        <f t="shared" ca="1" si="25"/>
        <v>91101</v>
      </c>
      <c r="N28" s="3" t="str">
        <f t="shared" ca="1" si="28"/>
        <v>51111,52111,53111,51211,52211,53211,91001,91003,91005,91101</v>
      </c>
      <c r="O28" s="3" t="str">
        <f t="shared" si="29"/>
        <v>1081,1081,1081,973,973,973,211,211,211,211</v>
      </c>
      <c r="P28" s="1" t="str">
        <f t="shared" si="30"/>
        <v>(2,4),(2,4),(2,4),(1,2),(1,2),(1,2),(1,1),(1,1),(1,1),(1,1)</v>
      </c>
      <c r="Q28" s="3" t="str">
        <f>IF(D28="坦克碎片",VLOOKUP(C28,道具信息!$N$2:$O$291,2,FALSE)&amp;"碎片",VLOOKUP(C28,道具信息!$N$2:$O$291,2,FALSE))</f>
        <v>T1部件</v>
      </c>
      <c r="R28" s="3">
        <f t="shared" si="20"/>
        <v>3809</v>
      </c>
      <c r="S28" s="11">
        <f t="shared" si="21"/>
        <v>0.38200000000000001</v>
      </c>
      <c r="T28" s="3" t="str">
        <f>VLOOKUP(Q28,道具信息!$Q$3:$S$20,2,FALSE)</f>
        <v>CHEST_ITEM_TYPE_T1_PART</v>
      </c>
      <c r="U28" s="3" t="str">
        <f>IF(COUNTIF(U$19:U27,T28)=0,T28,"")</f>
        <v/>
      </c>
      <c r="V28" s="3" t="str">
        <f t="shared" ref="V28:V42" si="33">IF(U28&lt;&gt;"",V27&amp;","&amp;U28,V27)</f>
        <v>CHEST_ITEM_TYPE_T1_SHARD,CHEST_ITEM_TYPE_T2_SHARD,CHEST_ITEM_TYPE_T1_PART</v>
      </c>
      <c r="W28" s="13" t="str">
        <f t="shared" si="26"/>
        <v/>
      </c>
      <c r="X28" s="3" t="str">
        <f t="shared" si="27"/>
        <v/>
      </c>
      <c r="Y28" s="3" t="str">
        <f t="shared" ref="Y28:Y42" si="34">IF(X28&lt;&gt;"",Y27&amp;","&amp;X28,Y27)</f>
        <v>32.5%,29.3%,38.2%</v>
      </c>
    </row>
    <row r="29" spans="2:25" x14ac:dyDescent="0.3">
      <c r="B29" s="2">
        <f>数据源!T61</f>
        <v>2</v>
      </c>
      <c r="C29" s="2" t="str">
        <f>数据源!U61</f>
        <v>T1MP3</v>
      </c>
      <c r="D29" s="2" t="str">
        <f>数据源!V61</f>
        <v>部件</v>
      </c>
      <c r="E29" s="2">
        <f>数据源!W61</f>
        <v>45</v>
      </c>
      <c r="F29" s="2">
        <f>数据源!X61</f>
        <v>1</v>
      </c>
      <c r="G29" s="2">
        <f>数据源!Y61</f>
        <v>1.9E-2</v>
      </c>
      <c r="H29" s="2">
        <f>数据源!Z61</f>
        <v>2.1111111111111112E-2</v>
      </c>
      <c r="I29" s="2">
        <f>数据源!AA61</f>
        <v>211</v>
      </c>
      <c r="J29" s="3">
        <f t="shared" si="22"/>
        <v>1</v>
      </c>
      <c r="K29" s="3">
        <f t="shared" si="23"/>
        <v>1</v>
      </c>
      <c r="L29" s="3" t="str">
        <f t="shared" si="24"/>
        <v>部件</v>
      </c>
      <c r="M29" s="3">
        <f t="shared" ca="1" si="25"/>
        <v>91103</v>
      </c>
      <c r="N29" s="3" t="str">
        <f t="shared" ca="1" si="28"/>
        <v>51111,52111,53111,51211,52211,53211,91001,91003,91005,91101,91103</v>
      </c>
      <c r="O29" s="3" t="str">
        <f t="shared" si="29"/>
        <v>1081,1081,1081,973,973,973,211,211,211,211,211</v>
      </c>
      <c r="P29" s="1" t="str">
        <f t="shared" si="30"/>
        <v>(2,4),(2,4),(2,4),(1,2),(1,2),(1,2),(1,1),(1,1),(1,1),(1,1),(1,1)</v>
      </c>
      <c r="Q29" s="3" t="str">
        <f>IF(D29="坦克碎片",VLOOKUP(C29,道具信息!$N$2:$O$291,2,FALSE)&amp;"碎片",VLOOKUP(C29,道具信息!$N$2:$O$291,2,FALSE))</f>
        <v>T1部件</v>
      </c>
      <c r="R29" s="3">
        <f t="shared" si="20"/>
        <v>3809</v>
      </c>
      <c r="S29" s="11">
        <f t="shared" si="21"/>
        <v>0.38200000000000001</v>
      </c>
      <c r="T29" s="3" t="str">
        <f>VLOOKUP(Q29,道具信息!$Q$3:$S$20,2,FALSE)</f>
        <v>CHEST_ITEM_TYPE_T1_PART</v>
      </c>
      <c r="U29" s="3" t="str">
        <f>IF(COUNTIF(U$19:U28,T29)=0,T29,"")</f>
        <v/>
      </c>
      <c r="V29" s="3" t="str">
        <f t="shared" si="33"/>
        <v>CHEST_ITEM_TYPE_T1_SHARD,CHEST_ITEM_TYPE_T2_SHARD,CHEST_ITEM_TYPE_T1_PART</v>
      </c>
      <c r="W29" s="13" t="str">
        <f t="shared" si="26"/>
        <v/>
      </c>
      <c r="X29" s="3" t="str">
        <f t="shared" si="27"/>
        <v/>
      </c>
      <c r="Y29" s="3" t="str">
        <f t="shared" si="34"/>
        <v>32.5%,29.3%,38.2%</v>
      </c>
    </row>
    <row r="30" spans="2:25" x14ac:dyDescent="0.3">
      <c r="B30" s="2">
        <f>数据源!T62</f>
        <v>2</v>
      </c>
      <c r="C30" s="2" t="str">
        <f>数据源!U62</f>
        <v>T1MP5</v>
      </c>
      <c r="D30" s="2" t="str">
        <f>数据源!V62</f>
        <v>部件</v>
      </c>
      <c r="E30" s="2">
        <f>数据源!W62</f>
        <v>45</v>
      </c>
      <c r="F30" s="2">
        <f>数据源!X62</f>
        <v>1</v>
      </c>
      <c r="G30" s="2">
        <f>数据源!Y62</f>
        <v>1.9E-2</v>
      </c>
      <c r="H30" s="2">
        <f>数据源!Z62</f>
        <v>2.1111111111111112E-2</v>
      </c>
      <c r="I30" s="2">
        <f>数据源!AA62</f>
        <v>211</v>
      </c>
      <c r="J30" s="3">
        <f t="shared" si="22"/>
        <v>1</v>
      </c>
      <c r="K30" s="3">
        <f t="shared" si="23"/>
        <v>1</v>
      </c>
      <c r="L30" s="3" t="str">
        <f t="shared" ref="L30:L42" si="35">RIGHT(D30,2)</f>
        <v>部件</v>
      </c>
      <c r="M30" s="3">
        <f t="shared" ref="M30:M42" ca="1" si="36">IF(OR(L30="坦克",L30="碎片"),VLOOKUP(C30,INDIRECT("坦克ID"),MATCH(L30&amp;"ID",INDIRECT("坦克标头"),0),FALSE),VLOOKUP(C30,INDIRECT(L30&amp;"ID"),2,FALSE))</f>
        <v>91105</v>
      </c>
      <c r="N30" s="3" t="str">
        <f t="shared" ref="N30:N42" ca="1" si="37">N29&amp;","&amp;M30</f>
        <v>51111,52111,53111,51211,52211,53211,91001,91003,91005,91101,91103,91105</v>
      </c>
      <c r="O30" s="3" t="str">
        <f t="shared" ref="O30:O42" si="38">O29&amp;","&amp;I30</f>
        <v>1081,1081,1081,973,973,973,211,211,211,211,211,211</v>
      </c>
      <c r="P30" s="1" t="str">
        <f t="shared" ref="P30:P42" si="39">P29&amp;","&amp;"("&amp;J30&amp;","&amp;K30&amp;")"</f>
        <v>(2,4),(2,4),(2,4),(1,2),(1,2),(1,2),(1,1),(1,1),(1,1),(1,1),(1,1),(1,1)</v>
      </c>
      <c r="Q30" s="3" t="str">
        <f>IF(D30="坦克碎片",VLOOKUP(C30,道具信息!$N$2:$O$291,2,FALSE)&amp;"碎片",VLOOKUP(C30,道具信息!$N$2:$O$291,2,FALSE))</f>
        <v>T1部件</v>
      </c>
      <c r="R30" s="3">
        <f t="shared" si="20"/>
        <v>3809</v>
      </c>
      <c r="S30" s="11">
        <f t="shared" si="21"/>
        <v>0.38200000000000001</v>
      </c>
      <c r="T30" s="3" t="str">
        <f>VLOOKUP(Q30,道具信息!$Q$3:$S$20,2,FALSE)</f>
        <v>CHEST_ITEM_TYPE_T1_PART</v>
      </c>
      <c r="U30" s="3" t="str">
        <f>IF(COUNTIF(U$19:U29,T30)=0,T30,"")</f>
        <v/>
      </c>
      <c r="V30" s="3" t="str">
        <f t="shared" si="33"/>
        <v>CHEST_ITEM_TYPE_T1_SHARD,CHEST_ITEM_TYPE_T2_SHARD,CHEST_ITEM_TYPE_T1_PART</v>
      </c>
      <c r="W30" s="13" t="str">
        <f t="shared" si="26"/>
        <v/>
      </c>
      <c r="X30" s="3" t="str">
        <f t="shared" si="27"/>
        <v/>
      </c>
      <c r="Y30" s="3" t="str">
        <f t="shared" si="34"/>
        <v>32.5%,29.3%,38.2%</v>
      </c>
    </row>
    <row r="31" spans="2:25" x14ac:dyDescent="0.3">
      <c r="B31" s="2">
        <f>数据源!T63</f>
        <v>2</v>
      </c>
      <c r="C31" s="2" t="str">
        <f>数据源!U63</f>
        <v>T1HP1</v>
      </c>
      <c r="D31" s="2" t="str">
        <f>数据源!V63</f>
        <v>部件</v>
      </c>
      <c r="E31" s="2">
        <f>数据源!W63</f>
        <v>45</v>
      </c>
      <c r="F31" s="2">
        <f>数据源!X63</f>
        <v>1</v>
      </c>
      <c r="G31" s="2">
        <f>数据源!Y63</f>
        <v>1.9E-2</v>
      </c>
      <c r="H31" s="2">
        <f>数据源!Z63</f>
        <v>2.1111111111111112E-2</v>
      </c>
      <c r="I31" s="2">
        <f>数据源!AA63</f>
        <v>211</v>
      </c>
      <c r="J31" s="3">
        <f t="shared" si="22"/>
        <v>1</v>
      </c>
      <c r="K31" s="3">
        <f t="shared" si="23"/>
        <v>1</v>
      </c>
      <c r="L31" s="3" t="str">
        <f t="shared" si="35"/>
        <v>部件</v>
      </c>
      <c r="M31" s="3">
        <f t="shared" ca="1" si="36"/>
        <v>91201</v>
      </c>
      <c r="N31" s="3" t="str">
        <f t="shared" ca="1" si="37"/>
        <v>51111,52111,53111,51211,52211,53211,91001,91003,91005,91101,91103,91105,91201</v>
      </c>
      <c r="O31" s="3" t="str">
        <f t="shared" si="38"/>
        <v>1081,1081,1081,973,973,973,211,211,211,211,211,211,211</v>
      </c>
      <c r="P31" s="1" t="str">
        <f t="shared" si="39"/>
        <v>(2,4),(2,4),(2,4),(1,2),(1,2),(1,2),(1,1),(1,1),(1,1),(1,1),(1,1),(1,1),(1,1)</v>
      </c>
      <c r="Q31" s="3" t="str">
        <f>IF(D31="坦克碎片",VLOOKUP(C31,道具信息!$N$2:$O$291,2,FALSE)&amp;"碎片",VLOOKUP(C31,道具信息!$N$2:$O$291,2,FALSE))</f>
        <v>T1部件</v>
      </c>
      <c r="R31" s="3">
        <f t="shared" si="20"/>
        <v>3809</v>
      </c>
      <c r="S31" s="11">
        <f t="shared" si="21"/>
        <v>0.38200000000000001</v>
      </c>
      <c r="T31" s="3" t="str">
        <f>VLOOKUP(Q31,道具信息!$Q$3:$S$20,2,FALSE)</f>
        <v>CHEST_ITEM_TYPE_T1_PART</v>
      </c>
      <c r="U31" s="3" t="str">
        <f>IF(COUNTIF(U$19:U30,T31)=0,T31,"")</f>
        <v/>
      </c>
      <c r="V31" s="3" t="str">
        <f t="shared" si="33"/>
        <v>CHEST_ITEM_TYPE_T1_SHARD,CHEST_ITEM_TYPE_T2_SHARD,CHEST_ITEM_TYPE_T1_PART</v>
      </c>
      <c r="W31" s="13" t="str">
        <f t="shared" si="26"/>
        <v/>
      </c>
      <c r="X31" s="3" t="str">
        <f t="shared" si="27"/>
        <v/>
      </c>
      <c r="Y31" s="3" t="str">
        <f t="shared" si="34"/>
        <v>32.5%,29.3%,38.2%</v>
      </c>
    </row>
    <row r="32" spans="2:25" x14ac:dyDescent="0.3">
      <c r="B32" s="2">
        <f>数据源!T64</f>
        <v>2</v>
      </c>
      <c r="C32" s="2" t="str">
        <f>数据源!U64</f>
        <v>T1HP3</v>
      </c>
      <c r="D32" s="2" t="str">
        <f>数据源!V64</f>
        <v>部件</v>
      </c>
      <c r="E32" s="2">
        <f>数据源!W64</f>
        <v>45</v>
      </c>
      <c r="F32" s="2">
        <f>数据源!X64</f>
        <v>1</v>
      </c>
      <c r="G32" s="2">
        <f>数据源!Y64</f>
        <v>1.9E-2</v>
      </c>
      <c r="H32" s="2">
        <f>数据源!Z64</f>
        <v>2.1111111111111112E-2</v>
      </c>
      <c r="I32" s="2">
        <f>数据源!AA64</f>
        <v>211</v>
      </c>
      <c r="J32" s="3">
        <f t="shared" ref="J32:J42" si="40">ROUNDUP(IF(F32&gt;1,F32-ROUNDDOWN(SQRT(F32),0),F32),0)</f>
        <v>1</v>
      </c>
      <c r="K32" s="3">
        <f t="shared" ref="K32:K42" si="41">F32*2-J32</f>
        <v>1</v>
      </c>
      <c r="L32" s="3" t="str">
        <f t="shared" si="35"/>
        <v>部件</v>
      </c>
      <c r="M32" s="3">
        <f t="shared" ca="1" si="36"/>
        <v>91203</v>
      </c>
      <c r="N32" s="3" t="str">
        <f t="shared" ca="1" si="37"/>
        <v>51111,52111,53111,51211,52211,53211,91001,91003,91005,91101,91103,91105,91201,91203</v>
      </c>
      <c r="O32" s="3" t="str">
        <f t="shared" si="38"/>
        <v>1081,1081,1081,973,973,973,211,211,211,211,211,211,211,211</v>
      </c>
      <c r="P32" s="1" t="str">
        <f t="shared" si="39"/>
        <v>(2,4),(2,4),(2,4),(1,2),(1,2),(1,2),(1,1),(1,1),(1,1),(1,1),(1,1),(1,1),(1,1),(1,1)</v>
      </c>
      <c r="Q32" s="3" t="str">
        <f>IF(D32="坦克碎片",VLOOKUP(C32,道具信息!$N$2:$O$291,2,FALSE)&amp;"碎片",VLOOKUP(C32,道具信息!$N$2:$O$291,2,FALSE))</f>
        <v>T1部件</v>
      </c>
      <c r="R32" s="3">
        <f t="shared" si="20"/>
        <v>3809</v>
      </c>
      <c r="S32" s="11">
        <f t="shared" si="21"/>
        <v>0.38200000000000001</v>
      </c>
      <c r="T32" s="3" t="str">
        <f>VLOOKUP(Q32,道具信息!$Q$3:$S$20,2,FALSE)</f>
        <v>CHEST_ITEM_TYPE_T1_PART</v>
      </c>
      <c r="U32" s="3" t="str">
        <f>IF(COUNTIF(U$19:U31,T32)=0,T32,"")</f>
        <v/>
      </c>
      <c r="V32" s="3" t="str">
        <f t="shared" si="33"/>
        <v>CHEST_ITEM_TYPE_T1_SHARD,CHEST_ITEM_TYPE_T2_SHARD,CHEST_ITEM_TYPE_T1_PART</v>
      </c>
      <c r="W32" s="13" t="str">
        <f t="shared" si="26"/>
        <v/>
      </c>
      <c r="X32" s="3" t="str">
        <f t="shared" si="27"/>
        <v/>
      </c>
      <c r="Y32" s="3" t="str">
        <f t="shared" si="34"/>
        <v>32.5%,29.3%,38.2%</v>
      </c>
    </row>
    <row r="33" spans="2:25" x14ac:dyDescent="0.3">
      <c r="B33" s="2">
        <f>数据源!T65</f>
        <v>2</v>
      </c>
      <c r="C33" s="2" t="str">
        <f>数据源!U65</f>
        <v>T1HP5</v>
      </c>
      <c r="D33" s="2" t="str">
        <f>数据源!V65</f>
        <v>部件</v>
      </c>
      <c r="E33" s="2">
        <f>数据源!W65</f>
        <v>45</v>
      </c>
      <c r="F33" s="2">
        <f>数据源!X65</f>
        <v>1</v>
      </c>
      <c r="G33" s="2">
        <f>数据源!Y65</f>
        <v>1.9E-2</v>
      </c>
      <c r="H33" s="2">
        <f>数据源!Z65</f>
        <v>2.1111111111111112E-2</v>
      </c>
      <c r="I33" s="2">
        <f>数据源!AA65</f>
        <v>211</v>
      </c>
      <c r="J33" s="3">
        <f t="shared" si="40"/>
        <v>1</v>
      </c>
      <c r="K33" s="3">
        <f t="shared" si="41"/>
        <v>1</v>
      </c>
      <c r="L33" s="3" t="str">
        <f t="shared" si="35"/>
        <v>部件</v>
      </c>
      <c r="M33" s="3">
        <f t="shared" ca="1" si="36"/>
        <v>91205</v>
      </c>
      <c r="N33" s="3" t="str">
        <f t="shared" ca="1" si="37"/>
        <v>51111,52111,53111,51211,52211,53211,91001,91003,91005,91101,91103,91105,91201,91203,91205</v>
      </c>
      <c r="O33" s="3" t="str">
        <f t="shared" si="38"/>
        <v>1081,1081,1081,973,973,973,211,211,211,211,211,211,211,211,211</v>
      </c>
      <c r="P33" s="1" t="str">
        <f t="shared" si="39"/>
        <v>(2,4),(2,4),(2,4),(1,2),(1,2),(1,2),(1,1),(1,1),(1,1),(1,1),(1,1),(1,1),(1,1),(1,1),(1,1)</v>
      </c>
      <c r="Q33" s="3" t="str">
        <f>IF(D33="坦克碎片",VLOOKUP(C33,道具信息!$N$2:$O$291,2,FALSE)&amp;"碎片",VLOOKUP(C33,道具信息!$N$2:$O$291,2,FALSE))</f>
        <v>T1部件</v>
      </c>
      <c r="R33" s="3">
        <f t="shared" si="20"/>
        <v>3809</v>
      </c>
      <c r="S33" s="11">
        <f t="shared" si="21"/>
        <v>0.38200000000000001</v>
      </c>
      <c r="T33" s="3" t="str">
        <f>VLOOKUP(Q33,道具信息!$Q$3:$S$20,2,FALSE)</f>
        <v>CHEST_ITEM_TYPE_T1_PART</v>
      </c>
      <c r="U33" s="3" t="str">
        <f>IF(COUNTIF(U$19:U32,T33)=0,T33,"")</f>
        <v/>
      </c>
      <c r="V33" s="3" t="str">
        <f t="shared" si="33"/>
        <v>CHEST_ITEM_TYPE_T1_SHARD,CHEST_ITEM_TYPE_T2_SHARD,CHEST_ITEM_TYPE_T1_PART</v>
      </c>
      <c r="W33" s="13" t="str">
        <f t="shared" si="26"/>
        <v/>
      </c>
      <c r="X33" s="3" t="str">
        <f t="shared" si="27"/>
        <v/>
      </c>
      <c r="Y33" s="3" t="str">
        <f t="shared" si="34"/>
        <v>32.5%,29.3%,38.2%</v>
      </c>
    </row>
    <row r="34" spans="2:25" x14ac:dyDescent="0.3">
      <c r="B34" s="2">
        <f>数据源!T66</f>
        <v>2</v>
      </c>
      <c r="C34" s="2" t="str">
        <f>数据源!U66</f>
        <v>T1LP2</v>
      </c>
      <c r="D34" s="2" t="str">
        <f>数据源!V66</f>
        <v>部件</v>
      </c>
      <c r="E34" s="2">
        <f>数据源!W66</f>
        <v>45</v>
      </c>
      <c r="F34" s="2">
        <f>数据源!X66</f>
        <v>1</v>
      </c>
      <c r="G34" s="2">
        <f>数据源!Y66</f>
        <v>1.9E-2</v>
      </c>
      <c r="H34" s="2">
        <f>数据源!Z66</f>
        <v>2.1111111111111112E-2</v>
      </c>
      <c r="I34" s="2">
        <f>数据源!AA66</f>
        <v>211</v>
      </c>
      <c r="J34" s="3">
        <f t="shared" si="40"/>
        <v>1</v>
      </c>
      <c r="K34" s="3">
        <f t="shared" si="41"/>
        <v>1</v>
      </c>
      <c r="L34" s="3" t="str">
        <f t="shared" si="35"/>
        <v>部件</v>
      </c>
      <c r="M34" s="3">
        <f t="shared" ca="1" si="36"/>
        <v>91002</v>
      </c>
      <c r="N34" s="3" t="str">
        <f t="shared" ca="1" si="37"/>
        <v>51111,52111,53111,51211,52211,53211,91001,91003,91005,91101,91103,91105,91201,91203,91205,91002</v>
      </c>
      <c r="O34" s="3" t="str">
        <f t="shared" si="38"/>
        <v>1081,1081,1081,973,973,973,211,211,211,211,211,211,211,211,211,211</v>
      </c>
      <c r="P34" s="1" t="str">
        <f t="shared" si="39"/>
        <v>(2,4),(2,4),(2,4),(1,2),(1,2),(1,2),(1,1),(1,1),(1,1),(1,1),(1,1),(1,1),(1,1),(1,1),(1,1),(1,1)</v>
      </c>
      <c r="Q34" s="3" t="str">
        <f>IF(D34="坦克碎片",VLOOKUP(C34,道具信息!$N$2:$O$291,2,FALSE)&amp;"碎片",VLOOKUP(C34,道具信息!$N$2:$O$291,2,FALSE))</f>
        <v>T1部件</v>
      </c>
      <c r="R34" s="3">
        <f t="shared" si="20"/>
        <v>3809</v>
      </c>
      <c r="S34" s="11">
        <f t="shared" si="21"/>
        <v>0.38200000000000001</v>
      </c>
      <c r="T34" s="3" t="str">
        <f>VLOOKUP(Q34,道具信息!$Q$3:$S$20,2,FALSE)</f>
        <v>CHEST_ITEM_TYPE_T1_PART</v>
      </c>
      <c r="U34" s="3" t="str">
        <f>IF(COUNTIF(U$19:U33,T34)=0,T34,"")</f>
        <v/>
      </c>
      <c r="V34" s="3" t="str">
        <f t="shared" si="33"/>
        <v>CHEST_ITEM_TYPE_T1_SHARD,CHEST_ITEM_TYPE_T2_SHARD,CHEST_ITEM_TYPE_T1_PART</v>
      </c>
      <c r="W34" s="13" t="str">
        <f t="shared" si="26"/>
        <v/>
      </c>
      <c r="X34" s="3" t="str">
        <f t="shared" si="27"/>
        <v/>
      </c>
      <c r="Y34" s="3" t="str">
        <f t="shared" si="34"/>
        <v>32.5%,29.3%,38.2%</v>
      </c>
    </row>
    <row r="35" spans="2:25" x14ac:dyDescent="0.3">
      <c r="B35" s="2">
        <f>数据源!T67</f>
        <v>2</v>
      </c>
      <c r="C35" s="2" t="str">
        <f>数据源!U67</f>
        <v>T1LP4</v>
      </c>
      <c r="D35" s="2" t="str">
        <f>数据源!V67</f>
        <v>部件</v>
      </c>
      <c r="E35" s="2">
        <f>数据源!W67</f>
        <v>45</v>
      </c>
      <c r="F35" s="2">
        <f>数据源!X67</f>
        <v>1</v>
      </c>
      <c r="G35" s="2">
        <f>数据源!Y67</f>
        <v>1.9E-2</v>
      </c>
      <c r="H35" s="2">
        <f>数据源!Z67</f>
        <v>2.1111111111111112E-2</v>
      </c>
      <c r="I35" s="2">
        <f>数据源!AA67</f>
        <v>211</v>
      </c>
      <c r="J35" s="3">
        <f t="shared" si="40"/>
        <v>1</v>
      </c>
      <c r="K35" s="3">
        <f t="shared" si="41"/>
        <v>1</v>
      </c>
      <c r="L35" s="3" t="str">
        <f t="shared" si="35"/>
        <v>部件</v>
      </c>
      <c r="M35" s="3">
        <f t="shared" ca="1" si="36"/>
        <v>91004</v>
      </c>
      <c r="N35" s="3" t="str">
        <f t="shared" ca="1" si="37"/>
        <v>51111,52111,53111,51211,52211,53211,91001,91003,91005,91101,91103,91105,91201,91203,91205,91002,91004</v>
      </c>
      <c r="O35" s="3" t="str">
        <f t="shared" si="38"/>
        <v>1081,1081,1081,973,973,973,211,211,211,211,211,211,211,211,211,211,211</v>
      </c>
      <c r="P35" s="1" t="str">
        <f t="shared" si="39"/>
        <v>(2,4),(2,4),(2,4),(1,2),(1,2),(1,2),(1,1),(1,1),(1,1),(1,1),(1,1),(1,1),(1,1),(1,1),(1,1),(1,1),(1,1)</v>
      </c>
      <c r="Q35" s="3" t="str">
        <f>IF(D35="坦克碎片",VLOOKUP(C35,道具信息!$N$2:$O$291,2,FALSE)&amp;"碎片",VLOOKUP(C35,道具信息!$N$2:$O$291,2,FALSE))</f>
        <v>T1部件</v>
      </c>
      <c r="R35" s="3">
        <f t="shared" si="20"/>
        <v>3809</v>
      </c>
      <c r="S35" s="11">
        <f t="shared" si="21"/>
        <v>0.38200000000000001</v>
      </c>
      <c r="T35" s="3" t="str">
        <f>VLOOKUP(Q35,道具信息!$Q$3:$S$20,2,FALSE)</f>
        <v>CHEST_ITEM_TYPE_T1_PART</v>
      </c>
      <c r="U35" s="3" t="str">
        <f>IF(COUNTIF(U$19:U34,T35)=0,T35,"")</f>
        <v/>
      </c>
      <c r="V35" s="3" t="str">
        <f t="shared" si="33"/>
        <v>CHEST_ITEM_TYPE_T1_SHARD,CHEST_ITEM_TYPE_T2_SHARD,CHEST_ITEM_TYPE_T1_PART</v>
      </c>
      <c r="W35" s="13" t="str">
        <f t="shared" si="26"/>
        <v/>
      </c>
      <c r="X35" s="3" t="str">
        <f t="shared" si="27"/>
        <v/>
      </c>
      <c r="Y35" s="3" t="str">
        <f t="shared" si="34"/>
        <v>32.5%,29.3%,38.2%</v>
      </c>
    </row>
    <row r="36" spans="2:25" x14ac:dyDescent="0.3">
      <c r="B36" s="2">
        <f>数据源!T68</f>
        <v>2</v>
      </c>
      <c r="C36" s="2" t="str">
        <f>数据源!U68</f>
        <v>T1LP6</v>
      </c>
      <c r="D36" s="2" t="str">
        <f>数据源!V68</f>
        <v>部件</v>
      </c>
      <c r="E36" s="2">
        <f>数据源!W68</f>
        <v>45</v>
      </c>
      <c r="F36" s="2">
        <f>数据源!X68</f>
        <v>1</v>
      </c>
      <c r="G36" s="2">
        <f>数据源!Y68</f>
        <v>1.9E-2</v>
      </c>
      <c r="H36" s="2">
        <f>数据源!Z68</f>
        <v>2.1111111111111112E-2</v>
      </c>
      <c r="I36" s="2">
        <f>数据源!AA68</f>
        <v>211</v>
      </c>
      <c r="J36" s="3">
        <f t="shared" si="40"/>
        <v>1</v>
      </c>
      <c r="K36" s="3">
        <f t="shared" si="41"/>
        <v>1</v>
      </c>
      <c r="L36" s="3" t="str">
        <f t="shared" si="35"/>
        <v>部件</v>
      </c>
      <c r="M36" s="3">
        <f t="shared" ca="1" si="36"/>
        <v>91006</v>
      </c>
      <c r="N36" s="3" t="str">
        <f t="shared" ca="1" si="37"/>
        <v>51111,52111,53111,51211,52211,53211,91001,91003,91005,91101,91103,91105,91201,91203,91205,91002,91004,91006</v>
      </c>
      <c r="O36" s="3" t="str">
        <f t="shared" si="38"/>
        <v>1081,1081,1081,973,973,973,211,211,211,211,211,211,211,211,211,211,211,211</v>
      </c>
      <c r="P36" s="1" t="str">
        <f t="shared" si="39"/>
        <v>(2,4),(2,4),(2,4),(1,2),(1,2),(1,2),(1,1),(1,1),(1,1),(1,1),(1,1),(1,1),(1,1),(1,1),(1,1),(1,1),(1,1),(1,1)</v>
      </c>
      <c r="Q36" s="3" t="str">
        <f>IF(D36="坦克碎片",VLOOKUP(C36,道具信息!$N$2:$O$291,2,FALSE)&amp;"碎片",VLOOKUP(C36,道具信息!$N$2:$O$291,2,FALSE))</f>
        <v>T1部件</v>
      </c>
      <c r="R36" s="3">
        <f t="shared" si="20"/>
        <v>3809</v>
      </c>
      <c r="S36" s="11">
        <f t="shared" si="21"/>
        <v>0.38200000000000001</v>
      </c>
      <c r="T36" s="3" t="str">
        <f>VLOOKUP(Q36,道具信息!$Q$3:$S$20,2,FALSE)</f>
        <v>CHEST_ITEM_TYPE_T1_PART</v>
      </c>
      <c r="U36" s="3" t="str">
        <f>IF(COUNTIF(U$19:U35,T36)=0,T36,"")</f>
        <v/>
      </c>
      <c r="V36" s="3" t="str">
        <f t="shared" si="33"/>
        <v>CHEST_ITEM_TYPE_T1_SHARD,CHEST_ITEM_TYPE_T2_SHARD,CHEST_ITEM_TYPE_T1_PART</v>
      </c>
      <c r="W36" s="13" t="str">
        <f t="shared" si="26"/>
        <v/>
      </c>
      <c r="X36" s="3" t="str">
        <f t="shared" si="27"/>
        <v/>
      </c>
      <c r="Y36" s="3" t="str">
        <f t="shared" si="34"/>
        <v>32.5%,29.3%,38.2%</v>
      </c>
    </row>
    <row r="37" spans="2:25" x14ac:dyDescent="0.3">
      <c r="B37" s="2">
        <f>数据源!T69</f>
        <v>2</v>
      </c>
      <c r="C37" s="2" t="str">
        <f>数据源!U69</f>
        <v>T1MP2</v>
      </c>
      <c r="D37" s="2" t="str">
        <f>数据源!V69</f>
        <v>部件</v>
      </c>
      <c r="E37" s="2">
        <f>数据源!W69</f>
        <v>45</v>
      </c>
      <c r="F37" s="2">
        <f>数据源!X69</f>
        <v>1</v>
      </c>
      <c r="G37" s="2">
        <f>数据源!Y69</f>
        <v>1.9E-2</v>
      </c>
      <c r="H37" s="2">
        <f>数据源!Z69</f>
        <v>2.1111111111111112E-2</v>
      </c>
      <c r="I37" s="2">
        <f>数据源!AA69</f>
        <v>211</v>
      </c>
      <c r="J37" s="3">
        <f t="shared" si="40"/>
        <v>1</v>
      </c>
      <c r="K37" s="3">
        <f t="shared" si="41"/>
        <v>1</v>
      </c>
      <c r="L37" s="3" t="str">
        <f t="shared" si="35"/>
        <v>部件</v>
      </c>
      <c r="M37" s="3">
        <f t="shared" ca="1" si="36"/>
        <v>91102</v>
      </c>
      <c r="N37" s="3" t="str">
        <f t="shared" ca="1" si="37"/>
        <v>51111,52111,53111,51211,52211,53211,91001,91003,91005,91101,91103,91105,91201,91203,91205,91002,91004,91006,91102</v>
      </c>
      <c r="O37" s="3" t="str">
        <f t="shared" si="38"/>
        <v>1081,1081,1081,973,973,973,211,211,211,211,211,211,211,211,211,211,211,211,211</v>
      </c>
      <c r="P37" s="1" t="str">
        <f t="shared" si="39"/>
        <v>(2,4),(2,4),(2,4),(1,2),(1,2),(1,2),(1,1),(1,1),(1,1),(1,1),(1,1),(1,1),(1,1),(1,1),(1,1),(1,1),(1,1),(1,1),(1,1)</v>
      </c>
      <c r="Q37" s="3" t="str">
        <f>IF(D37="坦克碎片",VLOOKUP(C37,道具信息!$N$2:$O$291,2,FALSE)&amp;"碎片",VLOOKUP(C37,道具信息!$N$2:$O$291,2,FALSE))</f>
        <v>T1部件</v>
      </c>
      <c r="R37" s="3">
        <f t="shared" si="20"/>
        <v>3809</v>
      </c>
      <c r="S37" s="11">
        <f t="shared" si="21"/>
        <v>0.38200000000000001</v>
      </c>
      <c r="T37" s="3" t="str">
        <f>VLOOKUP(Q37,道具信息!$Q$3:$S$20,2,FALSE)</f>
        <v>CHEST_ITEM_TYPE_T1_PART</v>
      </c>
      <c r="U37" s="3" t="str">
        <f>IF(COUNTIF(U$19:U36,T37)=0,T37,"")</f>
        <v/>
      </c>
      <c r="V37" s="3" t="str">
        <f t="shared" si="33"/>
        <v>CHEST_ITEM_TYPE_T1_SHARD,CHEST_ITEM_TYPE_T2_SHARD,CHEST_ITEM_TYPE_T1_PART</v>
      </c>
      <c r="W37" s="13" t="str">
        <f t="shared" si="26"/>
        <v/>
      </c>
      <c r="X37" s="3" t="str">
        <f t="shared" si="27"/>
        <v/>
      </c>
      <c r="Y37" s="3" t="str">
        <f t="shared" si="34"/>
        <v>32.5%,29.3%,38.2%</v>
      </c>
    </row>
    <row r="38" spans="2:25" x14ac:dyDescent="0.3">
      <c r="B38" s="2">
        <f>数据源!T70</f>
        <v>2</v>
      </c>
      <c r="C38" s="2" t="str">
        <f>数据源!U70</f>
        <v>T1MP4</v>
      </c>
      <c r="D38" s="2" t="str">
        <f>数据源!V70</f>
        <v>部件</v>
      </c>
      <c r="E38" s="2">
        <f>数据源!W70</f>
        <v>45</v>
      </c>
      <c r="F38" s="2">
        <f>数据源!X70</f>
        <v>1</v>
      </c>
      <c r="G38" s="2">
        <f>数据源!Y70</f>
        <v>1.9E-2</v>
      </c>
      <c r="H38" s="2">
        <f>数据源!Z70</f>
        <v>2.1111111111111112E-2</v>
      </c>
      <c r="I38" s="2">
        <f>数据源!AA70</f>
        <v>211</v>
      </c>
      <c r="J38" s="3">
        <f t="shared" si="40"/>
        <v>1</v>
      </c>
      <c r="K38" s="3">
        <f t="shared" si="41"/>
        <v>1</v>
      </c>
      <c r="L38" s="3" t="str">
        <f t="shared" si="35"/>
        <v>部件</v>
      </c>
      <c r="M38" s="3">
        <f t="shared" ca="1" si="36"/>
        <v>91104</v>
      </c>
      <c r="N38" s="3" t="str">
        <f t="shared" ca="1" si="37"/>
        <v>51111,52111,53111,51211,52211,53211,91001,91003,91005,91101,91103,91105,91201,91203,91205,91002,91004,91006,91102,91104</v>
      </c>
      <c r="O38" s="3" t="str">
        <f t="shared" si="38"/>
        <v>1081,1081,1081,973,973,973,211,211,211,211,211,211,211,211,211,211,211,211,211,211</v>
      </c>
      <c r="P38" s="1" t="str">
        <f t="shared" si="39"/>
        <v>(2,4),(2,4),(2,4),(1,2),(1,2),(1,2),(1,1),(1,1),(1,1),(1,1),(1,1),(1,1),(1,1),(1,1),(1,1),(1,1),(1,1),(1,1),(1,1),(1,1)</v>
      </c>
      <c r="Q38" s="3" t="str">
        <f>IF(D38="坦克碎片",VLOOKUP(C38,道具信息!$N$2:$O$291,2,FALSE)&amp;"碎片",VLOOKUP(C38,道具信息!$N$2:$O$291,2,FALSE))</f>
        <v>T1部件</v>
      </c>
      <c r="R38" s="3">
        <f t="shared" si="20"/>
        <v>3809</v>
      </c>
      <c r="S38" s="11">
        <f t="shared" si="21"/>
        <v>0.38200000000000001</v>
      </c>
      <c r="T38" s="3" t="str">
        <f>VLOOKUP(Q38,道具信息!$Q$3:$S$20,2,FALSE)</f>
        <v>CHEST_ITEM_TYPE_T1_PART</v>
      </c>
      <c r="U38" s="3" t="str">
        <f>IF(COUNTIF(U$19:U37,T38)=0,T38,"")</f>
        <v/>
      </c>
      <c r="V38" s="3" t="str">
        <f t="shared" si="33"/>
        <v>CHEST_ITEM_TYPE_T1_SHARD,CHEST_ITEM_TYPE_T2_SHARD,CHEST_ITEM_TYPE_T1_PART</v>
      </c>
      <c r="W38" s="13" t="str">
        <f t="shared" si="26"/>
        <v/>
      </c>
      <c r="X38" s="3" t="str">
        <f t="shared" si="27"/>
        <v/>
      </c>
      <c r="Y38" s="3" t="str">
        <f t="shared" si="34"/>
        <v>32.5%,29.3%,38.2%</v>
      </c>
    </row>
    <row r="39" spans="2:25" x14ac:dyDescent="0.3">
      <c r="B39" s="2">
        <f>数据源!T71</f>
        <v>2</v>
      </c>
      <c r="C39" s="2" t="str">
        <f>数据源!U71</f>
        <v>T1MP6</v>
      </c>
      <c r="D39" s="2" t="str">
        <f>数据源!V71</f>
        <v>部件</v>
      </c>
      <c r="E39" s="2">
        <f>数据源!W71</f>
        <v>45</v>
      </c>
      <c r="F39" s="2">
        <f>数据源!X71</f>
        <v>1</v>
      </c>
      <c r="G39" s="2">
        <f>数据源!Y71</f>
        <v>1.9E-2</v>
      </c>
      <c r="H39" s="2">
        <f>数据源!Z71</f>
        <v>2.1111111111111112E-2</v>
      </c>
      <c r="I39" s="2">
        <f>数据源!AA71</f>
        <v>211</v>
      </c>
      <c r="J39" s="3">
        <f t="shared" si="40"/>
        <v>1</v>
      </c>
      <c r="K39" s="3">
        <f t="shared" si="41"/>
        <v>1</v>
      </c>
      <c r="L39" s="3" t="str">
        <f t="shared" si="35"/>
        <v>部件</v>
      </c>
      <c r="M39" s="3">
        <f t="shared" ca="1" si="36"/>
        <v>91106</v>
      </c>
      <c r="N39" s="3" t="str">
        <f t="shared" ca="1" si="37"/>
        <v>51111,52111,53111,51211,52211,53211,91001,91003,91005,91101,91103,91105,91201,91203,91205,91002,91004,91006,91102,91104,91106</v>
      </c>
      <c r="O39" s="3" t="str">
        <f t="shared" si="38"/>
        <v>1081,1081,1081,973,973,973,211,211,211,211,211,211,211,211,211,211,211,211,211,211,211</v>
      </c>
      <c r="P39" s="1" t="str">
        <f t="shared" si="39"/>
        <v>(2,4),(2,4),(2,4),(1,2),(1,2),(1,2),(1,1),(1,1),(1,1),(1,1),(1,1),(1,1),(1,1),(1,1),(1,1),(1,1),(1,1),(1,1),(1,1),(1,1),(1,1)</v>
      </c>
      <c r="Q39" s="3" t="str">
        <f>IF(D39="坦克碎片",VLOOKUP(C39,道具信息!$N$2:$O$291,2,FALSE)&amp;"碎片",VLOOKUP(C39,道具信息!$N$2:$O$291,2,FALSE))</f>
        <v>T1部件</v>
      </c>
      <c r="R39" s="3">
        <f t="shared" si="20"/>
        <v>3809</v>
      </c>
      <c r="S39" s="11">
        <f t="shared" si="21"/>
        <v>0.38200000000000001</v>
      </c>
      <c r="T39" s="3" t="str">
        <f>VLOOKUP(Q39,道具信息!$Q$3:$S$20,2,FALSE)</f>
        <v>CHEST_ITEM_TYPE_T1_PART</v>
      </c>
      <c r="U39" s="3" t="str">
        <f>IF(COUNTIF(U$19:U38,T39)=0,T39,"")</f>
        <v/>
      </c>
      <c r="V39" s="3" t="str">
        <f t="shared" si="33"/>
        <v>CHEST_ITEM_TYPE_T1_SHARD,CHEST_ITEM_TYPE_T2_SHARD,CHEST_ITEM_TYPE_T1_PART</v>
      </c>
      <c r="W39" s="13" t="str">
        <f t="shared" si="26"/>
        <v/>
      </c>
      <c r="X39" s="3" t="str">
        <f t="shared" si="27"/>
        <v/>
      </c>
      <c r="Y39" s="3" t="str">
        <f t="shared" si="34"/>
        <v>32.5%,29.3%,38.2%</v>
      </c>
    </row>
    <row r="40" spans="2:25" x14ac:dyDescent="0.3">
      <c r="B40" s="2">
        <f>数据源!T72</f>
        <v>2</v>
      </c>
      <c r="C40" s="2" t="str">
        <f>数据源!U72</f>
        <v>T1HP2</v>
      </c>
      <c r="D40" s="2" t="str">
        <f>数据源!V72</f>
        <v>部件</v>
      </c>
      <c r="E40" s="2">
        <f>数据源!W72</f>
        <v>45</v>
      </c>
      <c r="F40" s="2">
        <f>数据源!X72</f>
        <v>1</v>
      </c>
      <c r="G40" s="2">
        <f>数据源!Y72</f>
        <v>1.9E-2</v>
      </c>
      <c r="H40" s="2">
        <f>数据源!Z72</f>
        <v>2.1111111111111112E-2</v>
      </c>
      <c r="I40" s="2">
        <f>数据源!AA72</f>
        <v>211</v>
      </c>
      <c r="J40" s="3">
        <f t="shared" si="40"/>
        <v>1</v>
      </c>
      <c r="K40" s="3">
        <f t="shared" si="41"/>
        <v>1</v>
      </c>
      <c r="L40" s="3" t="str">
        <f t="shared" si="35"/>
        <v>部件</v>
      </c>
      <c r="M40" s="3">
        <f t="shared" ca="1" si="36"/>
        <v>91202</v>
      </c>
      <c r="N40" s="3" t="str">
        <f t="shared" ca="1" si="37"/>
        <v>51111,52111,53111,51211,52211,53211,91001,91003,91005,91101,91103,91105,91201,91203,91205,91002,91004,91006,91102,91104,91106,91202</v>
      </c>
      <c r="O40" s="3" t="str">
        <f t="shared" si="38"/>
        <v>1081,1081,1081,973,973,973,211,211,211,211,211,211,211,211,211,211,211,211,211,211,211,211</v>
      </c>
      <c r="P40" s="1" t="str">
        <f t="shared" si="39"/>
        <v>(2,4),(2,4),(2,4),(1,2),(1,2),(1,2),(1,1),(1,1),(1,1),(1,1),(1,1),(1,1),(1,1),(1,1),(1,1),(1,1),(1,1),(1,1),(1,1),(1,1),(1,1),(1,1)</v>
      </c>
      <c r="Q40" s="3" t="str">
        <f>IF(D40="坦克碎片",VLOOKUP(C40,道具信息!$N$2:$O$291,2,FALSE)&amp;"碎片",VLOOKUP(C40,道具信息!$N$2:$O$291,2,FALSE))</f>
        <v>T1部件</v>
      </c>
      <c r="R40" s="3">
        <f t="shared" si="20"/>
        <v>3809</v>
      </c>
      <c r="S40" s="11">
        <f t="shared" si="21"/>
        <v>0.38200000000000001</v>
      </c>
      <c r="T40" s="3" t="str">
        <f>VLOOKUP(Q40,道具信息!$Q$3:$S$20,2,FALSE)</f>
        <v>CHEST_ITEM_TYPE_T1_PART</v>
      </c>
      <c r="U40" s="3" t="str">
        <f>IF(COUNTIF(U$19:U39,T40)=0,T40,"")</f>
        <v/>
      </c>
      <c r="V40" s="3" t="str">
        <f t="shared" si="33"/>
        <v>CHEST_ITEM_TYPE_T1_SHARD,CHEST_ITEM_TYPE_T2_SHARD,CHEST_ITEM_TYPE_T1_PART</v>
      </c>
      <c r="W40" s="13" t="str">
        <f t="shared" si="26"/>
        <v/>
      </c>
      <c r="X40" s="3" t="str">
        <f t="shared" si="27"/>
        <v/>
      </c>
      <c r="Y40" s="3" t="str">
        <f t="shared" si="34"/>
        <v>32.5%,29.3%,38.2%</v>
      </c>
    </row>
    <row r="41" spans="2:25" x14ac:dyDescent="0.3">
      <c r="B41" s="2">
        <f>数据源!T73</f>
        <v>2</v>
      </c>
      <c r="C41" s="2" t="str">
        <f>数据源!U73</f>
        <v>T1HP4</v>
      </c>
      <c r="D41" s="2" t="str">
        <f>数据源!V73</f>
        <v>部件</v>
      </c>
      <c r="E41" s="2">
        <f>数据源!W73</f>
        <v>45</v>
      </c>
      <c r="F41" s="2">
        <f>数据源!X73</f>
        <v>1</v>
      </c>
      <c r="G41" s="2">
        <f>数据源!Y73</f>
        <v>1.9E-2</v>
      </c>
      <c r="H41" s="2">
        <f>数据源!Z73</f>
        <v>2.1111111111111112E-2</v>
      </c>
      <c r="I41" s="2">
        <f>数据源!AA73</f>
        <v>211</v>
      </c>
      <c r="J41" s="3">
        <f t="shared" si="40"/>
        <v>1</v>
      </c>
      <c r="K41" s="3">
        <f t="shared" si="41"/>
        <v>1</v>
      </c>
      <c r="L41" s="3" t="str">
        <f t="shared" si="35"/>
        <v>部件</v>
      </c>
      <c r="M41" s="3">
        <f t="shared" ca="1" si="36"/>
        <v>91204</v>
      </c>
      <c r="N41" s="3" t="str">
        <f t="shared" ca="1" si="37"/>
        <v>51111,52111,53111,51211,52211,53211,91001,91003,91005,91101,91103,91105,91201,91203,91205,91002,91004,91006,91102,91104,91106,91202,91204</v>
      </c>
      <c r="O41" s="3" t="str">
        <f t="shared" si="38"/>
        <v>1081,1081,1081,973,973,973,211,211,211,211,211,211,211,211,211,211,211,211,211,211,211,211,211</v>
      </c>
      <c r="P41" s="1" t="str">
        <f t="shared" si="39"/>
        <v>(2,4),(2,4),(2,4),(1,2),(1,2),(1,2),(1,1),(1,1),(1,1),(1,1),(1,1),(1,1),(1,1),(1,1),(1,1),(1,1),(1,1),(1,1),(1,1),(1,1),(1,1),(1,1),(1,1)</v>
      </c>
      <c r="Q41" s="3" t="str">
        <f>IF(D41="坦克碎片",VLOOKUP(C41,道具信息!$N$2:$O$291,2,FALSE)&amp;"碎片",VLOOKUP(C41,道具信息!$N$2:$O$291,2,FALSE))</f>
        <v>T1部件</v>
      </c>
      <c r="R41" s="3">
        <f t="shared" si="20"/>
        <v>3809</v>
      </c>
      <c r="S41" s="11">
        <f t="shared" si="21"/>
        <v>0.38200000000000001</v>
      </c>
      <c r="T41" s="3" t="str">
        <f>VLOOKUP(Q41,道具信息!$Q$3:$S$20,2,FALSE)</f>
        <v>CHEST_ITEM_TYPE_T1_PART</v>
      </c>
      <c r="U41" s="3" t="str">
        <f>IF(COUNTIF(U$19:U40,T41)=0,T41,"")</f>
        <v/>
      </c>
      <c r="V41" s="3" t="str">
        <f t="shared" si="33"/>
        <v>CHEST_ITEM_TYPE_T1_SHARD,CHEST_ITEM_TYPE_T2_SHARD,CHEST_ITEM_TYPE_T1_PART</v>
      </c>
      <c r="W41" s="13" t="str">
        <f t="shared" si="26"/>
        <v/>
      </c>
      <c r="X41" s="3" t="str">
        <f t="shared" si="27"/>
        <v/>
      </c>
      <c r="Y41" s="3" t="str">
        <f t="shared" si="34"/>
        <v>32.5%,29.3%,38.2%</v>
      </c>
    </row>
    <row r="42" spans="2:25" x14ac:dyDescent="0.3">
      <c r="B42" s="2">
        <f>数据源!T74</f>
        <v>2</v>
      </c>
      <c r="C42" s="2" t="str">
        <f>数据源!U74</f>
        <v>T1HP6</v>
      </c>
      <c r="D42" s="2" t="str">
        <f>数据源!V74</f>
        <v>部件</v>
      </c>
      <c r="E42" s="2">
        <f>数据源!W74</f>
        <v>45</v>
      </c>
      <c r="F42" s="2">
        <f>数据源!X74</f>
        <v>1</v>
      </c>
      <c r="G42" s="2">
        <f>数据源!Y74</f>
        <v>0.02</v>
      </c>
      <c r="H42" s="2">
        <f>数据源!Z74</f>
        <v>2.2222222222222223E-2</v>
      </c>
      <c r="I42" s="2">
        <f>数据源!AA74</f>
        <v>222</v>
      </c>
      <c r="J42" s="3">
        <f t="shared" si="40"/>
        <v>1</v>
      </c>
      <c r="K42" s="3">
        <f t="shared" si="41"/>
        <v>1</v>
      </c>
      <c r="L42" s="3" t="str">
        <f t="shared" si="35"/>
        <v>部件</v>
      </c>
      <c r="M42" s="3">
        <f t="shared" ca="1" si="36"/>
        <v>91206</v>
      </c>
      <c r="N42" s="3" t="str">
        <f t="shared" ca="1" si="37"/>
        <v>51111,52111,53111,51211,52211,53211,91001,91003,91005,91101,91103,91105,91201,91203,91205,91002,91004,91006,91102,91104,91106,91202,91204,91206</v>
      </c>
      <c r="O42" s="3" t="str">
        <f t="shared" si="38"/>
        <v>1081,1081,1081,973,973,973,211,211,211,211,211,211,211,211,211,211,211,211,211,211,211,211,211,222</v>
      </c>
      <c r="P42" s="1" t="str">
        <f t="shared" si="39"/>
        <v>(2,4),(2,4),(2,4),(1,2),(1,2),(1,2),(1,1),(1,1),(1,1),(1,1),(1,1),(1,1),(1,1),(1,1),(1,1),(1,1),(1,1),(1,1),(1,1),(1,1),(1,1),(1,1),(1,1),(1,1)</v>
      </c>
      <c r="Q42" s="3" t="str">
        <f>IF(D42="坦克碎片",VLOOKUP(C42,道具信息!$N$2:$O$291,2,FALSE)&amp;"碎片",VLOOKUP(C42,道具信息!$N$2:$O$291,2,FALSE))</f>
        <v>T1部件</v>
      </c>
      <c r="R42" s="3">
        <f t="shared" si="20"/>
        <v>3809</v>
      </c>
      <c r="S42" s="11">
        <f t="shared" si="21"/>
        <v>0.38200000000000001</v>
      </c>
      <c r="T42" s="3" t="str">
        <f>VLOOKUP(Q42,道具信息!$Q$3:$S$20,2,FALSE)</f>
        <v>CHEST_ITEM_TYPE_T1_PART</v>
      </c>
      <c r="U42" s="3" t="str">
        <f>IF(COUNTIF(U$19:U41,T42)=0,T42,"")</f>
        <v/>
      </c>
      <c r="V42" s="3" t="str">
        <f t="shared" si="33"/>
        <v>CHEST_ITEM_TYPE_T1_SHARD,CHEST_ITEM_TYPE_T2_SHARD,CHEST_ITEM_TYPE_T1_PART</v>
      </c>
      <c r="W42" s="13" t="str">
        <f t="shared" si="26"/>
        <v/>
      </c>
      <c r="X42" s="3" t="str">
        <f t="shared" si="27"/>
        <v/>
      </c>
      <c r="Y42" s="3" t="str">
        <f t="shared" si="34"/>
        <v>32.5%,29.3%,38.2%</v>
      </c>
    </row>
    <row r="43" spans="2:25" x14ac:dyDescent="0.3">
      <c r="N43" s="3" t="str">
        <f ca="1">"["&amp;N42&amp;"]"</f>
        <v>[51111,52111,53111,51211,52211,53211,91001,91003,91005,91101,91103,91105,91201,91203,91205,91002,91004,91006,91102,91104,91106,91202,91204,91206]</v>
      </c>
      <c r="O43" s="3" t="str">
        <f>"["&amp;O42&amp;"]"</f>
        <v>[1081,1081,1081,973,973,973,211,211,211,211,211,211,211,211,211,211,211,211,211,211,211,211,211,222]</v>
      </c>
      <c r="P43" s="3" t="str">
        <f>"["&amp;P42&amp;"]"</f>
        <v>[(2,4),(2,4),(2,4),(1,2),(1,2),(1,2),(1,1),(1,1),(1,1),(1,1),(1,1),(1,1),(1,1),(1,1),(1,1),(1,1),(1,1),(1,1),(1,1),(1,1),(1,1),(1,1),(1,1),(1,1)]</v>
      </c>
      <c r="V43" s="3" t="str">
        <f>"["&amp;V42&amp;"]"</f>
        <v>[CHEST_ITEM_TYPE_T1_SHARD,CHEST_ITEM_TYPE_T2_SHARD,CHEST_ITEM_TYPE_T1_PART]</v>
      </c>
      <c r="Y43" s="3" t="str">
        <f>"["&amp;Y42&amp;"]"</f>
        <v>[32.5%,29.3%,38.2%]</v>
      </c>
    </row>
    <row r="45" spans="2:25" x14ac:dyDescent="0.3">
      <c r="B45" s="2" t="str">
        <f>数据源!T77</f>
        <v>联赛等级</v>
      </c>
      <c r="C45" s="2" t="str">
        <f>数据源!U77</f>
        <v>道具名称</v>
      </c>
      <c r="D45" s="2" t="str">
        <f>数据源!V77</f>
        <v>对应大类</v>
      </c>
      <c r="E45" s="2" t="str">
        <f>数据源!W77</f>
        <v>道具价值</v>
      </c>
      <c r="F45" s="2" t="str">
        <f>数据源!X77</f>
        <v>抽取个数</v>
      </c>
      <c r="G45" s="2" t="str">
        <f>数据源!Y77</f>
        <v>价值比例</v>
      </c>
      <c r="H45" s="2" t="str">
        <f>数据源!Z77</f>
        <v>产出概率</v>
      </c>
      <c r="I45" s="2" t="str">
        <f>数据源!AA77</f>
        <v>权重值</v>
      </c>
      <c r="J45" s="7" t="s">
        <v>234</v>
      </c>
      <c r="K45" s="7" t="s">
        <v>235</v>
      </c>
      <c r="L45" s="3" t="s">
        <v>222</v>
      </c>
      <c r="M45" s="3" t="s">
        <v>152</v>
      </c>
      <c r="N45" s="3" t="s">
        <v>224</v>
      </c>
      <c r="O45" s="3" t="s">
        <v>225</v>
      </c>
      <c r="P45" s="3" t="s">
        <v>226</v>
      </c>
      <c r="Q45" s="8" t="s">
        <v>244</v>
      </c>
      <c r="R45" s="8" t="s">
        <v>245</v>
      </c>
      <c r="S45" s="8" t="s">
        <v>246</v>
      </c>
    </row>
    <row r="46" spans="2:25" x14ac:dyDescent="0.3">
      <c r="B46" s="2">
        <f>数据源!T78</f>
        <v>3</v>
      </c>
      <c r="C46" s="2" t="str">
        <f>数据源!U78</f>
        <v>雷诺FT</v>
      </c>
      <c r="D46" s="2" t="str">
        <f>数据源!V78</f>
        <v>坦克碎片</v>
      </c>
      <c r="E46" s="2">
        <f>数据源!W78</f>
        <v>20</v>
      </c>
      <c r="F46" s="2">
        <f>数据源!X78</f>
        <v>2.5</v>
      </c>
      <c r="G46" s="2">
        <f>数据源!Y78</f>
        <v>7.2999999999999995E-2</v>
      </c>
      <c r="H46" s="2">
        <f>数据源!Z78</f>
        <v>7.2999999999999995E-2</v>
      </c>
      <c r="I46" s="2">
        <f>数据源!AA78</f>
        <v>730</v>
      </c>
      <c r="J46" s="3">
        <f>ROUNDUP(IF(F46&gt;1,F46-ROUNDDOWN(SQRT(F46),0),F46),0)</f>
        <v>2</v>
      </c>
      <c r="K46" s="3">
        <f>F46*2-J46</f>
        <v>3</v>
      </c>
      <c r="L46" s="3" t="str">
        <f>RIGHT(D46,2)</f>
        <v>碎片</v>
      </c>
      <c r="M46" s="3">
        <f ca="1">IF(OR(L46="坦克",L46="碎片"),VLOOKUP(C46,INDIRECT("坦克ID"),MATCH(L46&amp;"ID",INDIRECT("坦克标头"),0),FALSE),VLOOKUP(C46,INDIRECT(L46&amp;"ID"),2,FALSE))</f>
        <v>51111</v>
      </c>
      <c r="N46" s="3">
        <f ca="1">M46</f>
        <v>51111</v>
      </c>
      <c r="O46" s="3">
        <f>I46</f>
        <v>730</v>
      </c>
      <c r="P46" s="1" t="str">
        <f>"("&amp;J46&amp;","&amp;K46&amp;")"</f>
        <v>(2,3)</v>
      </c>
      <c r="Q46" s="3" t="str">
        <f>IF(D46="坦克碎片",VLOOKUP(C46,道具信息!$N$2:$O$291,2,FALSE)&amp;"碎片",VLOOKUP(C46,道具信息!$N$2:$O$291,2,FALSE))</f>
        <v>T1坦克碎片</v>
      </c>
      <c r="R46" s="3">
        <f t="shared" ref="R46:R81" si="42">SUMIFS(I:I,Q:Q,Q46,B:B,B46)</f>
        <v>2190</v>
      </c>
      <c r="S46" s="11">
        <f t="shared" ref="S46:S81" si="43">ROUND(R46/SUMIF(B:B,B46,I:I),3)</f>
        <v>0.219</v>
      </c>
      <c r="T46" s="3" t="str">
        <f>VLOOKUP(Q46,道具信息!$Q$3:$S$20,2,FALSE)</f>
        <v>CHEST_ITEM_TYPE_T1_SHARD</v>
      </c>
      <c r="U46" s="3" t="str">
        <f>T46</f>
        <v>CHEST_ITEM_TYPE_T1_SHARD</v>
      </c>
      <c r="V46" s="3" t="str">
        <f>U46</f>
        <v>CHEST_ITEM_TYPE_T1_SHARD</v>
      </c>
      <c r="W46" s="13">
        <f>IF(U46&lt;&gt;"",ROUND(S46*100%,3),"")</f>
        <v>0.219</v>
      </c>
      <c r="X46" s="3" t="str">
        <f>TEXT(W46,"0.0%")</f>
        <v>21.9%</v>
      </c>
      <c r="Y46" s="3" t="str">
        <f>X46</f>
        <v>21.9%</v>
      </c>
    </row>
    <row r="47" spans="2:25" x14ac:dyDescent="0.3">
      <c r="B47" s="2">
        <f>数据源!T79</f>
        <v>3</v>
      </c>
      <c r="C47" s="2" t="str">
        <f>数据源!U79</f>
        <v>Stuart</v>
      </c>
      <c r="D47" s="2" t="str">
        <f>数据源!V79</f>
        <v>坦克碎片</v>
      </c>
      <c r="E47" s="2">
        <f>数据源!W79</f>
        <v>20</v>
      </c>
      <c r="F47" s="2">
        <f>数据源!X79</f>
        <v>2.5</v>
      </c>
      <c r="G47" s="2">
        <f>数据源!Y79</f>
        <v>7.2999999999999995E-2</v>
      </c>
      <c r="H47" s="2">
        <f>数据源!Z79</f>
        <v>7.2999999999999995E-2</v>
      </c>
      <c r="I47" s="2">
        <f>数据源!AA79</f>
        <v>730</v>
      </c>
      <c r="J47" s="3">
        <f t="shared" ref="J47:J72" si="44">ROUNDUP(IF(F47&gt;1,F47-ROUNDDOWN(SQRT(F47),0),F47),0)</f>
        <v>2</v>
      </c>
      <c r="K47" s="3">
        <f t="shared" ref="K47:K72" si="45">F47*2-J47</f>
        <v>3</v>
      </c>
      <c r="L47" s="3" t="str">
        <f t="shared" ref="L47" si="46">RIGHT(D47,2)</f>
        <v>碎片</v>
      </c>
      <c r="M47" s="3">
        <f t="shared" ref="M47" ca="1" si="47">IF(OR(L47="坦克",L47="碎片"),VLOOKUP(C47,INDIRECT("坦克ID"),MATCH(L47&amp;"ID",INDIRECT("坦克标头"),0),FALSE),VLOOKUP(C47,INDIRECT(L47&amp;"ID"),2,FALSE))</f>
        <v>52111</v>
      </c>
      <c r="N47" s="3" t="str">
        <f ca="1">N46&amp;","&amp;M47</f>
        <v>51111,52111</v>
      </c>
      <c r="O47" s="3" t="str">
        <f>O46&amp;","&amp;I47</f>
        <v>730,730</v>
      </c>
      <c r="P47" s="1" t="str">
        <f>P46&amp;","&amp;"("&amp;J47&amp;","&amp;K47&amp;")"</f>
        <v>(2,3),(2,3)</v>
      </c>
      <c r="Q47" s="3" t="str">
        <f>IF(D47="坦克碎片",VLOOKUP(C47,道具信息!$N$2:$O$291,2,FALSE)&amp;"碎片",VLOOKUP(C47,道具信息!$N$2:$O$291,2,FALSE))</f>
        <v>T1坦克碎片</v>
      </c>
      <c r="R47" s="3">
        <f t="shared" si="42"/>
        <v>2190</v>
      </c>
      <c r="S47" s="11">
        <f t="shared" si="43"/>
        <v>0.219</v>
      </c>
      <c r="T47" s="3" t="str">
        <f>VLOOKUP(Q47,道具信息!$Q$3:$S$20,2,FALSE)</f>
        <v>CHEST_ITEM_TYPE_T1_SHARD</v>
      </c>
      <c r="U47" s="3" t="str">
        <f>IF(COUNTIF(U$46:U46,T47)=0,T47,"")</f>
        <v/>
      </c>
      <c r="V47" s="3" t="str">
        <f>IF(U47&lt;&gt;"",V46&amp;","&amp;U47,V46)</f>
        <v>CHEST_ITEM_TYPE_T1_SHARD</v>
      </c>
      <c r="W47" s="13" t="str">
        <f t="shared" ref="W47:W81" si="48">IF(U47&lt;&gt;"",ROUND(S47*100%,3),"")</f>
        <v/>
      </c>
      <c r="X47" s="3" t="str">
        <f t="shared" ref="X47:X81" si="49">TEXT(W47,"0.0%")</f>
        <v/>
      </c>
      <c r="Y47" s="3" t="str">
        <f>IF(X47&lt;&gt;"",Y46&amp;","&amp;X47,Y46)</f>
        <v>21.9%</v>
      </c>
    </row>
    <row r="48" spans="2:25" x14ac:dyDescent="0.3">
      <c r="B48" s="2">
        <f>数据源!T80</f>
        <v>3</v>
      </c>
      <c r="C48" s="2" t="str">
        <f>数据源!U80</f>
        <v>B-1</v>
      </c>
      <c r="D48" s="2" t="str">
        <f>数据源!V80</f>
        <v>坦克碎片</v>
      </c>
      <c r="E48" s="2">
        <f>数据源!W80</f>
        <v>20</v>
      </c>
      <c r="F48" s="2">
        <f>数据源!X80</f>
        <v>2.5</v>
      </c>
      <c r="G48" s="2">
        <f>数据源!Y80</f>
        <v>7.2999999999999995E-2</v>
      </c>
      <c r="H48" s="2">
        <f>数据源!Z80</f>
        <v>7.2999999999999995E-2</v>
      </c>
      <c r="I48" s="2">
        <f>数据源!AA80</f>
        <v>730</v>
      </c>
      <c r="J48" s="3">
        <f t="shared" si="44"/>
        <v>2</v>
      </c>
      <c r="K48" s="3">
        <f t="shared" si="45"/>
        <v>3</v>
      </c>
      <c r="L48" s="3" t="str">
        <f t="shared" ref="L48:L62" si="50">RIGHT(D48,2)</f>
        <v>碎片</v>
      </c>
      <c r="M48" s="3">
        <f t="shared" ref="M48:M62" ca="1" si="51">IF(OR(L48="坦克",L48="碎片"),VLOOKUP(C48,INDIRECT("坦克ID"),MATCH(L48&amp;"ID",INDIRECT("坦克标头"),0),FALSE),VLOOKUP(C48,INDIRECT(L48&amp;"ID"),2,FALSE))</f>
        <v>53111</v>
      </c>
      <c r="N48" s="3" t="str">
        <f t="shared" ref="N48:N62" ca="1" si="52">N47&amp;","&amp;M48</f>
        <v>51111,52111,53111</v>
      </c>
      <c r="O48" s="3" t="str">
        <f t="shared" ref="O48:O62" si="53">O47&amp;","&amp;I48</f>
        <v>730,730,730</v>
      </c>
      <c r="P48" s="1" t="str">
        <f t="shared" ref="P48:P62" si="54">P47&amp;","&amp;"("&amp;J48&amp;","&amp;K48&amp;")"</f>
        <v>(2,3),(2,3),(2,3)</v>
      </c>
      <c r="Q48" s="3" t="str">
        <f>IF(D48="坦克碎片",VLOOKUP(C48,道具信息!$N$2:$O$291,2,FALSE)&amp;"碎片",VLOOKUP(C48,道具信息!$N$2:$O$291,2,FALSE))</f>
        <v>T1坦克碎片</v>
      </c>
      <c r="R48" s="3">
        <f t="shared" si="42"/>
        <v>2190</v>
      </c>
      <c r="S48" s="11">
        <f t="shared" si="43"/>
        <v>0.219</v>
      </c>
      <c r="T48" s="3" t="str">
        <f>VLOOKUP(Q48,道具信息!$Q$3:$S$20,2,FALSE)</f>
        <v>CHEST_ITEM_TYPE_T1_SHARD</v>
      </c>
      <c r="U48" s="3" t="str">
        <f>IF(COUNTIF(U$46:U47,T48)=0,T48,"")</f>
        <v/>
      </c>
      <c r="V48" s="3" t="str">
        <f t="shared" ref="V48:V81" si="55">IF(U48&lt;&gt;"",V47&amp;","&amp;U48,V47)</f>
        <v>CHEST_ITEM_TYPE_T1_SHARD</v>
      </c>
      <c r="W48" s="13" t="str">
        <f t="shared" si="48"/>
        <v/>
      </c>
      <c r="X48" s="3" t="str">
        <f t="shared" si="49"/>
        <v/>
      </c>
      <c r="Y48" s="3" t="str">
        <f t="shared" ref="Y48:Y81" si="56">IF(X48&lt;&gt;"",Y47&amp;","&amp;X48,Y47)</f>
        <v>21.9%</v>
      </c>
    </row>
    <row r="49" spans="2:25" x14ac:dyDescent="0.3">
      <c r="B49" s="2">
        <f>数据源!T81</f>
        <v>3</v>
      </c>
      <c r="C49" s="2" t="str">
        <f>数据源!U81</f>
        <v>二号</v>
      </c>
      <c r="D49" s="2" t="str">
        <f>数据源!V81</f>
        <v>坦克碎片</v>
      </c>
      <c r="E49" s="2">
        <f>数据源!W81</f>
        <v>23</v>
      </c>
      <c r="F49" s="2">
        <f>数据源!X81</f>
        <v>2</v>
      </c>
      <c r="G49" s="2">
        <f>数据源!Y81</f>
        <v>7.2999999999999995E-2</v>
      </c>
      <c r="H49" s="2">
        <f>数据源!Z81</f>
        <v>7.9347826086956522E-2</v>
      </c>
      <c r="I49" s="2">
        <f>数据源!AA81</f>
        <v>793</v>
      </c>
      <c r="J49" s="3">
        <f t="shared" si="44"/>
        <v>1</v>
      </c>
      <c r="K49" s="3">
        <f t="shared" si="45"/>
        <v>3</v>
      </c>
      <c r="L49" s="3" t="str">
        <f t="shared" si="50"/>
        <v>碎片</v>
      </c>
      <c r="M49" s="3">
        <f t="shared" ca="1" si="51"/>
        <v>51211</v>
      </c>
      <c r="N49" s="3" t="str">
        <f t="shared" ca="1" si="52"/>
        <v>51111,52111,53111,51211</v>
      </c>
      <c r="O49" s="3" t="str">
        <f t="shared" si="53"/>
        <v>730,730,730,793</v>
      </c>
      <c r="P49" s="1" t="str">
        <f t="shared" si="54"/>
        <v>(2,3),(2,3),(2,3),(1,3)</v>
      </c>
      <c r="Q49" s="3" t="str">
        <f>IF(D49="坦克碎片",VLOOKUP(C49,道具信息!$N$2:$O$291,2,FALSE)&amp;"碎片",VLOOKUP(C49,道具信息!$N$2:$O$291,2,FALSE))</f>
        <v>T2坦克碎片</v>
      </c>
      <c r="R49" s="3">
        <f t="shared" si="42"/>
        <v>4569</v>
      </c>
      <c r="S49" s="11">
        <f t="shared" si="43"/>
        <v>0.45800000000000002</v>
      </c>
      <c r="T49" s="3" t="str">
        <f>VLOOKUP(Q49,道具信息!$Q$3:$S$20,2,FALSE)</f>
        <v>CHEST_ITEM_TYPE_T2_SHARD</v>
      </c>
      <c r="U49" s="3" t="str">
        <f>IF(COUNTIF(U$46:U48,T49)=0,T49,"")</f>
        <v>CHEST_ITEM_TYPE_T2_SHARD</v>
      </c>
      <c r="V49" s="3" t="str">
        <f t="shared" si="55"/>
        <v>CHEST_ITEM_TYPE_T1_SHARD,CHEST_ITEM_TYPE_T2_SHARD</v>
      </c>
      <c r="W49" s="13">
        <f t="shared" si="48"/>
        <v>0.45800000000000002</v>
      </c>
      <c r="X49" s="3" t="str">
        <f t="shared" si="49"/>
        <v>45.8%</v>
      </c>
      <c r="Y49" s="3" t="str">
        <f t="shared" si="56"/>
        <v>21.9%,45.8%</v>
      </c>
    </row>
    <row r="50" spans="2:25" x14ac:dyDescent="0.3">
      <c r="B50" s="2">
        <f>数据源!T82</f>
        <v>3</v>
      </c>
      <c r="C50" s="2" t="str">
        <f>数据源!U82</f>
        <v>T-34</v>
      </c>
      <c r="D50" s="2" t="str">
        <f>数据源!V82</f>
        <v>坦克碎片</v>
      </c>
      <c r="E50" s="2">
        <f>数据源!W82</f>
        <v>23</v>
      </c>
      <c r="F50" s="2">
        <f>数据源!X82</f>
        <v>2</v>
      </c>
      <c r="G50" s="2">
        <f>数据源!Y82</f>
        <v>7.2999999999999995E-2</v>
      </c>
      <c r="H50" s="2">
        <f>数据源!Z82</f>
        <v>7.9347826086956522E-2</v>
      </c>
      <c r="I50" s="2">
        <f>数据源!AA82</f>
        <v>793</v>
      </c>
      <c r="J50" s="3">
        <f t="shared" si="44"/>
        <v>1</v>
      </c>
      <c r="K50" s="3">
        <f t="shared" si="45"/>
        <v>3</v>
      </c>
      <c r="L50" s="3" t="str">
        <f t="shared" si="50"/>
        <v>碎片</v>
      </c>
      <c r="M50" s="3">
        <f t="shared" ca="1" si="51"/>
        <v>52211</v>
      </c>
      <c r="N50" s="3" t="str">
        <f t="shared" ca="1" si="52"/>
        <v>51111,52111,53111,51211,52211</v>
      </c>
      <c r="O50" s="3" t="str">
        <f t="shared" si="53"/>
        <v>730,730,730,793,793</v>
      </c>
      <c r="P50" s="1" t="str">
        <f t="shared" si="54"/>
        <v>(2,3),(2,3),(2,3),(1,3),(1,3)</v>
      </c>
      <c r="Q50" s="3" t="str">
        <f>IF(D50="坦克碎片",VLOOKUP(C50,道具信息!$N$2:$O$291,2,FALSE)&amp;"碎片",VLOOKUP(C50,道具信息!$N$2:$O$291,2,FALSE))</f>
        <v>T2坦克碎片</v>
      </c>
      <c r="R50" s="3">
        <f t="shared" si="42"/>
        <v>4569</v>
      </c>
      <c r="S50" s="11">
        <f t="shared" si="43"/>
        <v>0.45800000000000002</v>
      </c>
      <c r="T50" s="3" t="str">
        <f>VLOOKUP(Q50,道具信息!$Q$3:$S$20,2,FALSE)</f>
        <v>CHEST_ITEM_TYPE_T2_SHARD</v>
      </c>
      <c r="U50" s="3" t="str">
        <f>IF(COUNTIF(U$46:U49,T50)=0,T50,"")</f>
        <v/>
      </c>
      <c r="V50" s="3" t="str">
        <f t="shared" si="55"/>
        <v>CHEST_ITEM_TYPE_T1_SHARD,CHEST_ITEM_TYPE_T2_SHARD</v>
      </c>
      <c r="W50" s="13" t="str">
        <f t="shared" si="48"/>
        <v/>
      </c>
      <c r="X50" s="3" t="str">
        <f t="shared" si="49"/>
        <v/>
      </c>
      <c r="Y50" s="3" t="str">
        <f t="shared" si="56"/>
        <v>21.9%,45.8%</v>
      </c>
    </row>
    <row r="51" spans="2:25" x14ac:dyDescent="0.3">
      <c r="B51" s="2">
        <f>数据源!T83</f>
        <v>3</v>
      </c>
      <c r="C51" s="2" t="str">
        <f>数据源!U83</f>
        <v>KV-1</v>
      </c>
      <c r="D51" s="2" t="str">
        <f>数据源!V83</f>
        <v>坦克碎片</v>
      </c>
      <c r="E51" s="2">
        <f>数据源!W83</f>
        <v>23</v>
      </c>
      <c r="F51" s="2">
        <f>数据源!X83</f>
        <v>2</v>
      </c>
      <c r="G51" s="2">
        <f>数据源!Y83</f>
        <v>7.2999999999999995E-2</v>
      </c>
      <c r="H51" s="2">
        <f>数据源!Z83</f>
        <v>7.9347826086956522E-2</v>
      </c>
      <c r="I51" s="2">
        <f>数据源!AA83</f>
        <v>793</v>
      </c>
      <c r="J51" s="3">
        <f t="shared" si="44"/>
        <v>1</v>
      </c>
      <c r="K51" s="3">
        <f t="shared" si="45"/>
        <v>3</v>
      </c>
      <c r="L51" s="3" t="str">
        <f t="shared" si="50"/>
        <v>碎片</v>
      </c>
      <c r="M51" s="3">
        <f t="shared" ca="1" si="51"/>
        <v>53211</v>
      </c>
      <c r="N51" s="3" t="str">
        <f t="shared" ca="1" si="52"/>
        <v>51111,52111,53111,51211,52211,53211</v>
      </c>
      <c r="O51" s="3" t="str">
        <f t="shared" si="53"/>
        <v>730,730,730,793,793,793</v>
      </c>
      <c r="P51" s="1" t="str">
        <f t="shared" si="54"/>
        <v>(2,3),(2,3),(2,3),(1,3),(1,3),(1,3)</v>
      </c>
      <c r="Q51" s="3" t="str">
        <f>IF(D51="坦克碎片",VLOOKUP(C51,道具信息!$N$2:$O$291,2,FALSE)&amp;"碎片",VLOOKUP(C51,道具信息!$N$2:$O$291,2,FALSE))</f>
        <v>T2坦克碎片</v>
      </c>
      <c r="R51" s="3">
        <f t="shared" si="42"/>
        <v>4569</v>
      </c>
      <c r="S51" s="11">
        <f t="shared" si="43"/>
        <v>0.45800000000000002</v>
      </c>
      <c r="T51" s="3" t="str">
        <f>VLOOKUP(Q51,道具信息!$Q$3:$S$20,2,FALSE)</f>
        <v>CHEST_ITEM_TYPE_T2_SHARD</v>
      </c>
      <c r="U51" s="3" t="str">
        <f>IF(COUNTIF(U$46:U50,T51)=0,T51,"")</f>
        <v/>
      </c>
      <c r="V51" s="3" t="str">
        <f t="shared" si="55"/>
        <v>CHEST_ITEM_TYPE_T1_SHARD,CHEST_ITEM_TYPE_T2_SHARD</v>
      </c>
      <c r="W51" s="13" t="str">
        <f t="shared" si="48"/>
        <v/>
      </c>
      <c r="X51" s="3" t="str">
        <f t="shared" si="49"/>
        <v/>
      </c>
      <c r="Y51" s="3" t="str">
        <f t="shared" si="56"/>
        <v>21.9%,45.8%</v>
      </c>
    </row>
    <row r="52" spans="2:25" x14ac:dyDescent="0.3">
      <c r="B52" s="2">
        <f>数据源!T84</f>
        <v>3</v>
      </c>
      <c r="C52" s="2" t="str">
        <f>数据源!U84</f>
        <v>Puma</v>
      </c>
      <c r="D52" s="2" t="str">
        <f>数据源!V84</f>
        <v>坦克碎片</v>
      </c>
      <c r="E52" s="2">
        <f>数据源!W84</f>
        <v>50</v>
      </c>
      <c r="F52" s="2">
        <f>数据源!X84</f>
        <v>1</v>
      </c>
      <c r="G52" s="2">
        <f>数据源!Y84</f>
        <v>7.2999999999999995E-2</v>
      </c>
      <c r="H52" s="2">
        <f>数据源!Z84</f>
        <v>7.2999999999999995E-2</v>
      </c>
      <c r="I52" s="2">
        <f>数据源!AA84</f>
        <v>730</v>
      </c>
      <c r="J52" s="3">
        <f t="shared" si="44"/>
        <v>1</v>
      </c>
      <c r="K52" s="3">
        <f t="shared" si="45"/>
        <v>1</v>
      </c>
      <c r="L52" s="3" t="str">
        <f t="shared" si="50"/>
        <v>碎片</v>
      </c>
      <c r="M52" s="3">
        <f t="shared" ca="1" si="51"/>
        <v>51221</v>
      </c>
      <c r="N52" s="3" t="str">
        <f t="shared" ca="1" si="52"/>
        <v>51111,52111,53111,51211,52211,53211,51221</v>
      </c>
      <c r="O52" s="3" t="str">
        <f t="shared" si="53"/>
        <v>730,730,730,793,793,793,730</v>
      </c>
      <c r="P52" s="1" t="str">
        <f t="shared" si="54"/>
        <v>(2,3),(2,3),(2,3),(1,3),(1,3),(1,3),(1,1)</v>
      </c>
      <c r="Q52" s="3" t="str">
        <f>IF(D52="坦克碎片",VLOOKUP(C52,道具信息!$N$2:$O$291,2,FALSE)&amp;"碎片",VLOOKUP(C52,道具信息!$N$2:$O$291,2,FALSE))</f>
        <v>T2坦克碎片</v>
      </c>
      <c r="R52" s="3">
        <f t="shared" si="42"/>
        <v>4569</v>
      </c>
      <c r="S52" s="11">
        <f t="shared" si="43"/>
        <v>0.45800000000000002</v>
      </c>
      <c r="T52" s="3" t="str">
        <f>VLOOKUP(Q52,道具信息!$Q$3:$S$20,2,FALSE)</f>
        <v>CHEST_ITEM_TYPE_T2_SHARD</v>
      </c>
      <c r="U52" s="3" t="str">
        <f>IF(COUNTIF(U$46:U51,T52)=0,T52,"")</f>
        <v/>
      </c>
      <c r="V52" s="3" t="str">
        <f t="shared" si="55"/>
        <v>CHEST_ITEM_TYPE_T1_SHARD,CHEST_ITEM_TYPE_T2_SHARD</v>
      </c>
      <c r="W52" s="13" t="str">
        <f t="shared" si="48"/>
        <v/>
      </c>
      <c r="X52" s="3" t="str">
        <f t="shared" si="49"/>
        <v/>
      </c>
      <c r="Y52" s="3" t="str">
        <f t="shared" si="56"/>
        <v>21.9%,45.8%</v>
      </c>
    </row>
    <row r="53" spans="2:25" x14ac:dyDescent="0.3">
      <c r="B53" s="2">
        <f>数据源!T85</f>
        <v>3</v>
      </c>
      <c r="C53" s="2" t="str">
        <f>数据源!U85</f>
        <v>四号</v>
      </c>
      <c r="D53" s="2" t="str">
        <f>数据源!V85</f>
        <v>坦克碎片</v>
      </c>
      <c r="E53" s="2">
        <f>数据源!W85</f>
        <v>50</v>
      </c>
      <c r="F53" s="2">
        <f>数据源!X85</f>
        <v>1</v>
      </c>
      <c r="G53" s="2">
        <f>数据源!Y85</f>
        <v>7.2999999999999995E-2</v>
      </c>
      <c r="H53" s="2">
        <f>数据源!Z85</f>
        <v>7.2999999999999995E-2</v>
      </c>
      <c r="I53" s="2">
        <f>数据源!AA85</f>
        <v>730</v>
      </c>
      <c r="J53" s="3">
        <f t="shared" si="44"/>
        <v>1</v>
      </c>
      <c r="K53" s="3">
        <f t="shared" si="45"/>
        <v>1</v>
      </c>
      <c r="L53" s="3" t="str">
        <f t="shared" si="50"/>
        <v>碎片</v>
      </c>
      <c r="M53" s="3">
        <f t="shared" ca="1" si="51"/>
        <v>52221</v>
      </c>
      <c r="N53" s="3" t="str">
        <f t="shared" ca="1" si="52"/>
        <v>51111,52111,53111,51211,52211,53211,51221,52221</v>
      </c>
      <c r="O53" s="3" t="str">
        <f t="shared" si="53"/>
        <v>730,730,730,793,793,793,730,730</v>
      </c>
      <c r="P53" s="1" t="str">
        <f t="shared" si="54"/>
        <v>(2,3),(2,3),(2,3),(1,3),(1,3),(1,3),(1,1),(1,1)</v>
      </c>
      <c r="Q53" s="3" t="str">
        <f>IF(D53="坦克碎片",VLOOKUP(C53,道具信息!$N$2:$O$291,2,FALSE)&amp;"碎片",VLOOKUP(C53,道具信息!$N$2:$O$291,2,FALSE))</f>
        <v>T2坦克碎片</v>
      </c>
      <c r="R53" s="3">
        <f t="shared" si="42"/>
        <v>4569</v>
      </c>
      <c r="S53" s="11">
        <f t="shared" si="43"/>
        <v>0.45800000000000002</v>
      </c>
      <c r="T53" s="3" t="str">
        <f>VLOOKUP(Q53,道具信息!$Q$3:$S$20,2,FALSE)</f>
        <v>CHEST_ITEM_TYPE_T2_SHARD</v>
      </c>
      <c r="U53" s="3" t="str">
        <f>IF(COUNTIF(U$46:U52,T53)=0,T53,"")</f>
        <v/>
      </c>
      <c r="V53" s="3" t="str">
        <f t="shared" si="55"/>
        <v>CHEST_ITEM_TYPE_T1_SHARD,CHEST_ITEM_TYPE_T2_SHARD</v>
      </c>
      <c r="W53" s="13" t="str">
        <f t="shared" si="48"/>
        <v/>
      </c>
      <c r="X53" s="3" t="str">
        <f t="shared" si="49"/>
        <v/>
      </c>
      <c r="Y53" s="3" t="str">
        <f t="shared" si="56"/>
        <v>21.9%,45.8%</v>
      </c>
    </row>
    <row r="54" spans="2:25" x14ac:dyDescent="0.3">
      <c r="B54" s="2">
        <f>数据源!T86</f>
        <v>3</v>
      </c>
      <c r="C54" s="2" t="str">
        <f>数据源!U86</f>
        <v>丘吉尔</v>
      </c>
      <c r="D54" s="2" t="str">
        <f>数据源!V86</f>
        <v>坦克碎片</v>
      </c>
      <c r="E54" s="2">
        <f>数据源!W86</f>
        <v>50</v>
      </c>
      <c r="F54" s="2">
        <f>数据源!X86</f>
        <v>1</v>
      </c>
      <c r="G54" s="2">
        <f>数据源!Y86</f>
        <v>7.2999999999999995E-2</v>
      </c>
      <c r="H54" s="2">
        <f>数据源!Z86</f>
        <v>7.2999999999999995E-2</v>
      </c>
      <c r="I54" s="2">
        <f>数据源!AA86</f>
        <v>730</v>
      </c>
      <c r="J54" s="3">
        <f t="shared" si="44"/>
        <v>1</v>
      </c>
      <c r="K54" s="3">
        <f t="shared" si="45"/>
        <v>1</v>
      </c>
      <c r="L54" s="3" t="str">
        <f t="shared" si="50"/>
        <v>碎片</v>
      </c>
      <c r="M54" s="3">
        <f t="shared" ca="1" si="51"/>
        <v>53221</v>
      </c>
      <c r="N54" s="3" t="str">
        <f t="shared" ca="1" si="52"/>
        <v>51111,52111,53111,51211,52211,53211,51221,52221,53221</v>
      </c>
      <c r="O54" s="3" t="str">
        <f t="shared" si="53"/>
        <v>730,730,730,793,793,793,730,730,730</v>
      </c>
      <c r="P54" s="1" t="str">
        <f t="shared" si="54"/>
        <v>(2,3),(2,3),(2,3),(1,3),(1,3),(1,3),(1,1),(1,1),(1,1)</v>
      </c>
      <c r="Q54" s="3" t="str">
        <f>IF(D54="坦克碎片",VLOOKUP(C54,道具信息!$N$2:$O$291,2,FALSE)&amp;"碎片",VLOOKUP(C54,道具信息!$N$2:$O$291,2,FALSE))</f>
        <v>T2坦克碎片</v>
      </c>
      <c r="R54" s="3">
        <f t="shared" si="42"/>
        <v>4569</v>
      </c>
      <c r="S54" s="11">
        <f t="shared" si="43"/>
        <v>0.45800000000000002</v>
      </c>
      <c r="T54" s="3" t="str">
        <f>VLOOKUP(Q54,道具信息!$Q$3:$S$20,2,FALSE)</f>
        <v>CHEST_ITEM_TYPE_T2_SHARD</v>
      </c>
      <c r="U54" s="3" t="str">
        <f>IF(COUNTIF(U$46:U53,T54)=0,T54,"")</f>
        <v/>
      </c>
      <c r="V54" s="3" t="str">
        <f t="shared" si="55"/>
        <v>CHEST_ITEM_TYPE_T1_SHARD,CHEST_ITEM_TYPE_T2_SHARD</v>
      </c>
      <c r="W54" s="13" t="str">
        <f t="shared" si="48"/>
        <v/>
      </c>
      <c r="X54" s="3" t="str">
        <f t="shared" si="49"/>
        <v/>
      </c>
      <c r="Y54" s="3" t="str">
        <f t="shared" si="56"/>
        <v>21.9%,45.8%</v>
      </c>
    </row>
    <row r="55" spans="2:25" x14ac:dyDescent="0.3">
      <c r="B55" s="2">
        <f>数据源!T87</f>
        <v>3</v>
      </c>
      <c r="C55" s="2" t="str">
        <f>数据源!U87</f>
        <v>T1LP1</v>
      </c>
      <c r="D55" s="2" t="str">
        <f>数据源!V87</f>
        <v>部件</v>
      </c>
      <c r="E55" s="2">
        <f>数据源!W87</f>
        <v>40</v>
      </c>
      <c r="F55" s="2">
        <f>数据源!X87</f>
        <v>1</v>
      </c>
      <c r="G55" s="2">
        <f>数据源!Y87</f>
        <v>1.2500000000000001E-2</v>
      </c>
      <c r="H55" s="2">
        <f>数据源!Z87</f>
        <v>1.5625E-2</v>
      </c>
      <c r="I55" s="2">
        <f>数据源!AA87</f>
        <v>156</v>
      </c>
      <c r="J55" s="3">
        <f t="shared" si="44"/>
        <v>1</v>
      </c>
      <c r="K55" s="3">
        <f t="shared" si="45"/>
        <v>1</v>
      </c>
      <c r="L55" s="3" t="str">
        <f t="shared" si="50"/>
        <v>部件</v>
      </c>
      <c r="M55" s="3">
        <f t="shared" ca="1" si="51"/>
        <v>91001</v>
      </c>
      <c r="N55" s="3" t="str">
        <f t="shared" ca="1" si="52"/>
        <v>51111,52111,53111,51211,52211,53211,51221,52221,53221,91001</v>
      </c>
      <c r="O55" s="3" t="str">
        <f t="shared" si="53"/>
        <v>730,730,730,793,793,793,730,730,730,156</v>
      </c>
      <c r="P55" s="1" t="str">
        <f t="shared" si="54"/>
        <v>(2,3),(2,3),(2,3),(1,3),(1,3),(1,3),(1,1),(1,1),(1,1),(1,1)</v>
      </c>
      <c r="Q55" s="3" t="str">
        <f>IF(D55="坦克碎片",VLOOKUP(C55,道具信息!$N$2:$O$291,2,FALSE)&amp;"碎片",VLOOKUP(C55,道具信息!$N$2:$O$291,2,FALSE))</f>
        <v>T1部件</v>
      </c>
      <c r="R55" s="3">
        <f t="shared" si="42"/>
        <v>2808</v>
      </c>
      <c r="S55" s="11">
        <f t="shared" si="43"/>
        <v>0.28100000000000003</v>
      </c>
      <c r="T55" s="3" t="str">
        <f>VLOOKUP(Q55,道具信息!$Q$3:$S$20,2,FALSE)</f>
        <v>CHEST_ITEM_TYPE_T1_PART</v>
      </c>
      <c r="U55" s="3" t="str">
        <f>IF(COUNTIF(U$46:U54,T55)=0,T55,"")</f>
        <v>CHEST_ITEM_TYPE_T1_PART</v>
      </c>
      <c r="V55" s="3" t="str">
        <f t="shared" si="55"/>
        <v>CHEST_ITEM_TYPE_T1_SHARD,CHEST_ITEM_TYPE_T2_SHARD,CHEST_ITEM_TYPE_T1_PART</v>
      </c>
      <c r="W55" s="13">
        <f t="shared" si="48"/>
        <v>0.28100000000000003</v>
      </c>
      <c r="X55" s="3" t="str">
        <f t="shared" si="49"/>
        <v>28.1%</v>
      </c>
      <c r="Y55" s="3" t="str">
        <f t="shared" si="56"/>
        <v>21.9%,45.8%,28.1%</v>
      </c>
    </row>
    <row r="56" spans="2:25" x14ac:dyDescent="0.3">
      <c r="B56" s="2">
        <f>数据源!T88</f>
        <v>3</v>
      </c>
      <c r="C56" s="2" t="str">
        <f>数据源!U88</f>
        <v>T1LP3</v>
      </c>
      <c r="D56" s="2" t="str">
        <f>数据源!V88</f>
        <v>部件</v>
      </c>
      <c r="E56" s="2">
        <f>数据源!W88</f>
        <v>40</v>
      </c>
      <c r="F56" s="2">
        <f>数据源!X88</f>
        <v>1</v>
      </c>
      <c r="G56" s="2">
        <f>数据源!Y88</f>
        <v>1.2500000000000001E-2</v>
      </c>
      <c r="H56" s="2">
        <f>数据源!Z88</f>
        <v>1.5625E-2</v>
      </c>
      <c r="I56" s="2">
        <f>数据源!AA88</f>
        <v>156</v>
      </c>
      <c r="J56" s="3">
        <f t="shared" si="44"/>
        <v>1</v>
      </c>
      <c r="K56" s="3">
        <f t="shared" si="45"/>
        <v>1</v>
      </c>
      <c r="L56" s="3" t="str">
        <f t="shared" si="50"/>
        <v>部件</v>
      </c>
      <c r="M56" s="3">
        <f t="shared" ca="1" si="51"/>
        <v>91003</v>
      </c>
      <c r="N56" s="3" t="str">
        <f t="shared" ca="1" si="52"/>
        <v>51111,52111,53111,51211,52211,53211,51221,52221,53221,91001,91003</v>
      </c>
      <c r="O56" s="3" t="str">
        <f t="shared" si="53"/>
        <v>730,730,730,793,793,793,730,730,730,156,156</v>
      </c>
      <c r="P56" s="1" t="str">
        <f t="shared" si="54"/>
        <v>(2,3),(2,3),(2,3),(1,3),(1,3),(1,3),(1,1),(1,1),(1,1),(1,1),(1,1)</v>
      </c>
      <c r="Q56" s="3" t="str">
        <f>IF(D56="坦克碎片",VLOOKUP(C56,道具信息!$N$2:$O$291,2,FALSE)&amp;"碎片",VLOOKUP(C56,道具信息!$N$2:$O$291,2,FALSE))</f>
        <v>T1部件</v>
      </c>
      <c r="R56" s="3">
        <f t="shared" si="42"/>
        <v>2808</v>
      </c>
      <c r="S56" s="11">
        <f t="shared" si="43"/>
        <v>0.28100000000000003</v>
      </c>
      <c r="T56" s="3" t="str">
        <f>VLOOKUP(Q56,道具信息!$Q$3:$S$20,2,FALSE)</f>
        <v>CHEST_ITEM_TYPE_T1_PART</v>
      </c>
      <c r="U56" s="3" t="str">
        <f>IF(COUNTIF(U$46:U55,T56)=0,T56,"")</f>
        <v/>
      </c>
      <c r="V56" s="3" t="str">
        <f t="shared" si="55"/>
        <v>CHEST_ITEM_TYPE_T1_SHARD,CHEST_ITEM_TYPE_T2_SHARD,CHEST_ITEM_TYPE_T1_PART</v>
      </c>
      <c r="W56" s="13" t="str">
        <f t="shared" si="48"/>
        <v/>
      </c>
      <c r="X56" s="3" t="str">
        <f t="shared" si="49"/>
        <v/>
      </c>
      <c r="Y56" s="3" t="str">
        <f t="shared" si="56"/>
        <v>21.9%,45.8%,28.1%</v>
      </c>
    </row>
    <row r="57" spans="2:25" x14ac:dyDescent="0.3">
      <c r="B57" s="2">
        <f>数据源!T89</f>
        <v>3</v>
      </c>
      <c r="C57" s="2" t="str">
        <f>数据源!U89</f>
        <v>T1LP5</v>
      </c>
      <c r="D57" s="2" t="str">
        <f>数据源!V89</f>
        <v>部件</v>
      </c>
      <c r="E57" s="2">
        <f>数据源!W89</f>
        <v>40</v>
      </c>
      <c r="F57" s="2">
        <f>数据源!X89</f>
        <v>1</v>
      </c>
      <c r="G57" s="2">
        <f>数据源!Y89</f>
        <v>1.2500000000000001E-2</v>
      </c>
      <c r="H57" s="2">
        <f>数据源!Z89</f>
        <v>1.5625E-2</v>
      </c>
      <c r="I57" s="2">
        <f>数据源!AA89</f>
        <v>156</v>
      </c>
      <c r="J57" s="3">
        <f t="shared" si="44"/>
        <v>1</v>
      </c>
      <c r="K57" s="3">
        <f t="shared" si="45"/>
        <v>1</v>
      </c>
      <c r="L57" s="3" t="str">
        <f t="shared" si="50"/>
        <v>部件</v>
      </c>
      <c r="M57" s="3">
        <f t="shared" ca="1" si="51"/>
        <v>91005</v>
      </c>
      <c r="N57" s="3" t="str">
        <f t="shared" ca="1" si="52"/>
        <v>51111,52111,53111,51211,52211,53211,51221,52221,53221,91001,91003,91005</v>
      </c>
      <c r="O57" s="3" t="str">
        <f t="shared" si="53"/>
        <v>730,730,730,793,793,793,730,730,730,156,156,156</v>
      </c>
      <c r="P57" s="1" t="str">
        <f t="shared" si="54"/>
        <v>(2,3),(2,3),(2,3),(1,3),(1,3),(1,3),(1,1),(1,1),(1,1),(1,1),(1,1),(1,1)</v>
      </c>
      <c r="Q57" s="3" t="str">
        <f>IF(D57="坦克碎片",VLOOKUP(C57,道具信息!$N$2:$O$291,2,FALSE)&amp;"碎片",VLOOKUP(C57,道具信息!$N$2:$O$291,2,FALSE))</f>
        <v>T1部件</v>
      </c>
      <c r="R57" s="3">
        <f t="shared" si="42"/>
        <v>2808</v>
      </c>
      <c r="S57" s="11">
        <f t="shared" si="43"/>
        <v>0.28100000000000003</v>
      </c>
      <c r="T57" s="3" t="str">
        <f>VLOOKUP(Q57,道具信息!$Q$3:$S$20,2,FALSE)</f>
        <v>CHEST_ITEM_TYPE_T1_PART</v>
      </c>
      <c r="U57" s="3" t="str">
        <f>IF(COUNTIF(U$46:U56,T57)=0,T57,"")</f>
        <v/>
      </c>
      <c r="V57" s="3" t="str">
        <f t="shared" si="55"/>
        <v>CHEST_ITEM_TYPE_T1_SHARD,CHEST_ITEM_TYPE_T2_SHARD,CHEST_ITEM_TYPE_T1_PART</v>
      </c>
      <c r="W57" s="13" t="str">
        <f t="shared" si="48"/>
        <v/>
      </c>
      <c r="X57" s="3" t="str">
        <f t="shared" si="49"/>
        <v/>
      </c>
      <c r="Y57" s="3" t="str">
        <f t="shared" si="56"/>
        <v>21.9%,45.8%,28.1%</v>
      </c>
    </row>
    <row r="58" spans="2:25" x14ac:dyDescent="0.3">
      <c r="B58" s="2">
        <f>数据源!T90</f>
        <v>3</v>
      </c>
      <c r="C58" s="2" t="str">
        <f>数据源!U90</f>
        <v>T1MP1</v>
      </c>
      <c r="D58" s="2" t="str">
        <f>数据源!V90</f>
        <v>部件</v>
      </c>
      <c r="E58" s="2">
        <f>数据源!W90</f>
        <v>40</v>
      </c>
      <c r="F58" s="2">
        <f>数据源!X90</f>
        <v>1</v>
      </c>
      <c r="G58" s="2">
        <f>数据源!Y90</f>
        <v>1.2500000000000001E-2</v>
      </c>
      <c r="H58" s="2">
        <f>数据源!Z90</f>
        <v>1.5625E-2</v>
      </c>
      <c r="I58" s="2">
        <f>数据源!AA90</f>
        <v>156</v>
      </c>
      <c r="J58" s="3">
        <f t="shared" si="44"/>
        <v>1</v>
      </c>
      <c r="K58" s="3">
        <f t="shared" si="45"/>
        <v>1</v>
      </c>
      <c r="L58" s="3" t="str">
        <f t="shared" si="50"/>
        <v>部件</v>
      </c>
      <c r="M58" s="3">
        <f t="shared" ca="1" si="51"/>
        <v>91101</v>
      </c>
      <c r="N58" s="3" t="str">
        <f t="shared" ca="1" si="52"/>
        <v>51111,52111,53111,51211,52211,53211,51221,52221,53221,91001,91003,91005,91101</v>
      </c>
      <c r="O58" s="3" t="str">
        <f t="shared" si="53"/>
        <v>730,730,730,793,793,793,730,730,730,156,156,156,156</v>
      </c>
      <c r="P58" s="1" t="str">
        <f t="shared" si="54"/>
        <v>(2,3),(2,3),(2,3),(1,3),(1,3),(1,3),(1,1),(1,1),(1,1),(1,1),(1,1),(1,1),(1,1)</v>
      </c>
      <c r="Q58" s="3" t="str">
        <f>IF(D58="坦克碎片",VLOOKUP(C58,道具信息!$N$2:$O$291,2,FALSE)&amp;"碎片",VLOOKUP(C58,道具信息!$N$2:$O$291,2,FALSE))</f>
        <v>T1部件</v>
      </c>
      <c r="R58" s="3">
        <f t="shared" si="42"/>
        <v>2808</v>
      </c>
      <c r="S58" s="11">
        <f t="shared" si="43"/>
        <v>0.28100000000000003</v>
      </c>
      <c r="T58" s="3" t="str">
        <f>VLOOKUP(Q58,道具信息!$Q$3:$S$20,2,FALSE)</f>
        <v>CHEST_ITEM_TYPE_T1_PART</v>
      </c>
      <c r="U58" s="3" t="str">
        <f>IF(COUNTIF(U$46:U57,T58)=0,T58,"")</f>
        <v/>
      </c>
      <c r="V58" s="3" t="str">
        <f t="shared" si="55"/>
        <v>CHEST_ITEM_TYPE_T1_SHARD,CHEST_ITEM_TYPE_T2_SHARD,CHEST_ITEM_TYPE_T1_PART</v>
      </c>
      <c r="W58" s="13" t="str">
        <f t="shared" si="48"/>
        <v/>
      </c>
      <c r="X58" s="3" t="str">
        <f t="shared" si="49"/>
        <v/>
      </c>
      <c r="Y58" s="3" t="str">
        <f t="shared" si="56"/>
        <v>21.9%,45.8%,28.1%</v>
      </c>
    </row>
    <row r="59" spans="2:25" x14ac:dyDescent="0.3">
      <c r="B59" s="2">
        <f>数据源!T91</f>
        <v>3</v>
      </c>
      <c r="C59" s="2" t="str">
        <f>数据源!U91</f>
        <v>T1MP3</v>
      </c>
      <c r="D59" s="2" t="str">
        <f>数据源!V91</f>
        <v>部件</v>
      </c>
      <c r="E59" s="2">
        <f>数据源!W91</f>
        <v>40</v>
      </c>
      <c r="F59" s="2">
        <f>数据源!X91</f>
        <v>1</v>
      </c>
      <c r="G59" s="2">
        <f>数据源!Y91</f>
        <v>1.2500000000000001E-2</v>
      </c>
      <c r="H59" s="2">
        <f>数据源!Z91</f>
        <v>1.5625E-2</v>
      </c>
      <c r="I59" s="2">
        <f>数据源!AA91</f>
        <v>156</v>
      </c>
      <c r="J59" s="3">
        <f t="shared" si="44"/>
        <v>1</v>
      </c>
      <c r="K59" s="3">
        <f t="shared" si="45"/>
        <v>1</v>
      </c>
      <c r="L59" s="3" t="str">
        <f t="shared" si="50"/>
        <v>部件</v>
      </c>
      <c r="M59" s="3">
        <f t="shared" ca="1" si="51"/>
        <v>91103</v>
      </c>
      <c r="N59" s="3" t="str">
        <f t="shared" ca="1" si="52"/>
        <v>51111,52111,53111,51211,52211,53211,51221,52221,53221,91001,91003,91005,91101,91103</v>
      </c>
      <c r="O59" s="3" t="str">
        <f t="shared" si="53"/>
        <v>730,730,730,793,793,793,730,730,730,156,156,156,156,156</v>
      </c>
      <c r="P59" s="1" t="str">
        <f t="shared" si="54"/>
        <v>(2,3),(2,3),(2,3),(1,3),(1,3),(1,3),(1,1),(1,1),(1,1),(1,1),(1,1),(1,1),(1,1),(1,1)</v>
      </c>
      <c r="Q59" s="3" t="str">
        <f>IF(D59="坦克碎片",VLOOKUP(C59,道具信息!$N$2:$O$291,2,FALSE)&amp;"碎片",VLOOKUP(C59,道具信息!$N$2:$O$291,2,FALSE))</f>
        <v>T1部件</v>
      </c>
      <c r="R59" s="3">
        <f t="shared" si="42"/>
        <v>2808</v>
      </c>
      <c r="S59" s="11">
        <f t="shared" si="43"/>
        <v>0.28100000000000003</v>
      </c>
      <c r="T59" s="3" t="str">
        <f>VLOOKUP(Q59,道具信息!$Q$3:$S$20,2,FALSE)</f>
        <v>CHEST_ITEM_TYPE_T1_PART</v>
      </c>
      <c r="U59" s="3" t="str">
        <f>IF(COUNTIF(U$46:U58,T59)=0,T59,"")</f>
        <v/>
      </c>
      <c r="V59" s="3" t="str">
        <f t="shared" si="55"/>
        <v>CHEST_ITEM_TYPE_T1_SHARD,CHEST_ITEM_TYPE_T2_SHARD,CHEST_ITEM_TYPE_T1_PART</v>
      </c>
      <c r="W59" s="13" t="str">
        <f t="shared" si="48"/>
        <v/>
      </c>
      <c r="X59" s="3" t="str">
        <f t="shared" si="49"/>
        <v/>
      </c>
      <c r="Y59" s="3" t="str">
        <f t="shared" si="56"/>
        <v>21.9%,45.8%,28.1%</v>
      </c>
    </row>
    <row r="60" spans="2:25" x14ac:dyDescent="0.3">
      <c r="B60" s="2">
        <f>数据源!T92</f>
        <v>3</v>
      </c>
      <c r="C60" s="2" t="str">
        <f>数据源!U92</f>
        <v>T1MP5</v>
      </c>
      <c r="D60" s="2" t="str">
        <f>数据源!V92</f>
        <v>部件</v>
      </c>
      <c r="E60" s="2">
        <f>数据源!W92</f>
        <v>40</v>
      </c>
      <c r="F60" s="2">
        <f>数据源!X92</f>
        <v>1</v>
      </c>
      <c r="G60" s="2">
        <f>数据源!Y92</f>
        <v>1.2500000000000001E-2</v>
      </c>
      <c r="H60" s="2">
        <f>数据源!Z92</f>
        <v>1.5625E-2</v>
      </c>
      <c r="I60" s="2">
        <f>数据源!AA92</f>
        <v>156</v>
      </c>
      <c r="J60" s="3">
        <f t="shared" si="44"/>
        <v>1</v>
      </c>
      <c r="K60" s="3">
        <f t="shared" si="45"/>
        <v>1</v>
      </c>
      <c r="L60" s="3" t="str">
        <f t="shared" si="50"/>
        <v>部件</v>
      </c>
      <c r="M60" s="3">
        <f t="shared" ca="1" si="51"/>
        <v>91105</v>
      </c>
      <c r="N60" s="3" t="str">
        <f t="shared" ca="1" si="52"/>
        <v>51111,52111,53111,51211,52211,53211,51221,52221,53221,91001,91003,91005,91101,91103,91105</v>
      </c>
      <c r="O60" s="3" t="str">
        <f t="shared" si="53"/>
        <v>730,730,730,793,793,793,730,730,730,156,156,156,156,156,156</v>
      </c>
      <c r="P60" s="1" t="str">
        <f t="shared" si="54"/>
        <v>(2,3),(2,3),(2,3),(1,3),(1,3),(1,3),(1,1),(1,1),(1,1),(1,1),(1,1),(1,1),(1,1),(1,1),(1,1)</v>
      </c>
      <c r="Q60" s="3" t="str">
        <f>IF(D60="坦克碎片",VLOOKUP(C60,道具信息!$N$2:$O$291,2,FALSE)&amp;"碎片",VLOOKUP(C60,道具信息!$N$2:$O$291,2,FALSE))</f>
        <v>T1部件</v>
      </c>
      <c r="R60" s="3">
        <f t="shared" si="42"/>
        <v>2808</v>
      </c>
      <c r="S60" s="11">
        <f t="shared" si="43"/>
        <v>0.28100000000000003</v>
      </c>
      <c r="T60" s="3" t="str">
        <f>VLOOKUP(Q60,道具信息!$Q$3:$S$20,2,FALSE)</f>
        <v>CHEST_ITEM_TYPE_T1_PART</v>
      </c>
      <c r="U60" s="3" t="str">
        <f>IF(COUNTIF(U$46:U59,T60)=0,T60,"")</f>
        <v/>
      </c>
      <c r="V60" s="3" t="str">
        <f t="shared" si="55"/>
        <v>CHEST_ITEM_TYPE_T1_SHARD,CHEST_ITEM_TYPE_T2_SHARD,CHEST_ITEM_TYPE_T1_PART</v>
      </c>
      <c r="W60" s="13" t="str">
        <f t="shared" si="48"/>
        <v/>
      </c>
      <c r="X60" s="3" t="str">
        <f t="shared" si="49"/>
        <v/>
      </c>
      <c r="Y60" s="3" t="str">
        <f t="shared" si="56"/>
        <v>21.9%,45.8%,28.1%</v>
      </c>
    </row>
    <row r="61" spans="2:25" x14ac:dyDescent="0.3">
      <c r="B61" s="2">
        <f>数据源!T93</f>
        <v>3</v>
      </c>
      <c r="C61" s="2" t="str">
        <f>数据源!U93</f>
        <v>T1HP1</v>
      </c>
      <c r="D61" s="2" t="str">
        <f>数据源!V93</f>
        <v>部件</v>
      </c>
      <c r="E61" s="2">
        <f>数据源!W93</f>
        <v>40</v>
      </c>
      <c r="F61" s="2">
        <f>数据源!X93</f>
        <v>1</v>
      </c>
      <c r="G61" s="2">
        <f>数据源!Y93</f>
        <v>1.2500000000000001E-2</v>
      </c>
      <c r="H61" s="2">
        <f>数据源!Z93</f>
        <v>1.5625E-2</v>
      </c>
      <c r="I61" s="2">
        <f>数据源!AA93</f>
        <v>156</v>
      </c>
      <c r="J61" s="3">
        <f t="shared" si="44"/>
        <v>1</v>
      </c>
      <c r="K61" s="3">
        <f t="shared" si="45"/>
        <v>1</v>
      </c>
      <c r="L61" s="3" t="str">
        <f t="shared" si="50"/>
        <v>部件</v>
      </c>
      <c r="M61" s="3">
        <f t="shared" ca="1" si="51"/>
        <v>91201</v>
      </c>
      <c r="N61" s="3" t="str">
        <f t="shared" ca="1" si="52"/>
        <v>51111,52111,53111,51211,52211,53211,51221,52221,53221,91001,91003,91005,91101,91103,91105,91201</v>
      </c>
      <c r="O61" s="3" t="str">
        <f t="shared" si="53"/>
        <v>730,730,730,793,793,793,730,730,730,156,156,156,156,156,156,156</v>
      </c>
      <c r="P61" s="1" t="str">
        <f t="shared" si="54"/>
        <v>(2,3),(2,3),(2,3),(1,3),(1,3),(1,3),(1,1),(1,1),(1,1),(1,1),(1,1),(1,1),(1,1),(1,1),(1,1),(1,1)</v>
      </c>
      <c r="Q61" s="3" t="str">
        <f>IF(D61="坦克碎片",VLOOKUP(C61,道具信息!$N$2:$O$291,2,FALSE)&amp;"碎片",VLOOKUP(C61,道具信息!$N$2:$O$291,2,FALSE))</f>
        <v>T1部件</v>
      </c>
      <c r="R61" s="3">
        <f t="shared" si="42"/>
        <v>2808</v>
      </c>
      <c r="S61" s="11">
        <f t="shared" si="43"/>
        <v>0.28100000000000003</v>
      </c>
      <c r="T61" s="3" t="str">
        <f>VLOOKUP(Q61,道具信息!$Q$3:$S$20,2,FALSE)</f>
        <v>CHEST_ITEM_TYPE_T1_PART</v>
      </c>
      <c r="U61" s="3" t="str">
        <f>IF(COUNTIF(U$46:U60,T61)=0,T61,"")</f>
        <v/>
      </c>
      <c r="V61" s="3" t="str">
        <f t="shared" si="55"/>
        <v>CHEST_ITEM_TYPE_T1_SHARD,CHEST_ITEM_TYPE_T2_SHARD,CHEST_ITEM_TYPE_T1_PART</v>
      </c>
      <c r="W61" s="13" t="str">
        <f t="shared" si="48"/>
        <v/>
      </c>
      <c r="X61" s="3" t="str">
        <f t="shared" si="49"/>
        <v/>
      </c>
      <c r="Y61" s="3" t="str">
        <f t="shared" si="56"/>
        <v>21.9%,45.8%,28.1%</v>
      </c>
    </row>
    <row r="62" spans="2:25" x14ac:dyDescent="0.3">
      <c r="B62" s="2">
        <f>数据源!T94</f>
        <v>3</v>
      </c>
      <c r="C62" s="2" t="str">
        <f>数据源!U94</f>
        <v>T1HP3</v>
      </c>
      <c r="D62" s="2" t="str">
        <f>数据源!V94</f>
        <v>部件</v>
      </c>
      <c r="E62" s="2">
        <f>数据源!W94</f>
        <v>40</v>
      </c>
      <c r="F62" s="2">
        <f>数据源!X94</f>
        <v>1</v>
      </c>
      <c r="G62" s="2">
        <f>数据源!Y94</f>
        <v>1.2500000000000001E-2</v>
      </c>
      <c r="H62" s="2">
        <f>数据源!Z94</f>
        <v>1.5625E-2</v>
      </c>
      <c r="I62" s="2">
        <f>数据源!AA94</f>
        <v>156</v>
      </c>
      <c r="J62" s="3">
        <f t="shared" si="44"/>
        <v>1</v>
      </c>
      <c r="K62" s="3">
        <f t="shared" si="45"/>
        <v>1</v>
      </c>
      <c r="L62" s="3" t="str">
        <f t="shared" si="50"/>
        <v>部件</v>
      </c>
      <c r="M62" s="3">
        <f t="shared" ca="1" si="51"/>
        <v>91203</v>
      </c>
      <c r="N62" s="3" t="str">
        <f t="shared" ca="1" si="52"/>
        <v>51111,52111,53111,51211,52211,53211,51221,52221,53221,91001,91003,91005,91101,91103,91105,91201,91203</v>
      </c>
      <c r="O62" s="3" t="str">
        <f t="shared" si="53"/>
        <v>730,730,730,793,793,793,730,730,730,156,156,156,156,156,156,156,156</v>
      </c>
      <c r="P62" s="1" t="str">
        <f t="shared" si="54"/>
        <v>(2,3),(2,3),(2,3),(1,3),(1,3),(1,3),(1,1),(1,1),(1,1),(1,1),(1,1),(1,1),(1,1),(1,1),(1,1),(1,1),(1,1)</v>
      </c>
      <c r="Q62" s="3" t="str">
        <f>IF(D62="坦克碎片",VLOOKUP(C62,道具信息!$N$2:$O$291,2,FALSE)&amp;"碎片",VLOOKUP(C62,道具信息!$N$2:$O$291,2,FALSE))</f>
        <v>T1部件</v>
      </c>
      <c r="R62" s="3">
        <f t="shared" si="42"/>
        <v>2808</v>
      </c>
      <c r="S62" s="11">
        <f t="shared" si="43"/>
        <v>0.28100000000000003</v>
      </c>
      <c r="T62" s="3" t="str">
        <f>VLOOKUP(Q62,道具信息!$Q$3:$S$20,2,FALSE)</f>
        <v>CHEST_ITEM_TYPE_T1_PART</v>
      </c>
      <c r="U62" s="3" t="str">
        <f>IF(COUNTIF(U$46:U61,T62)=0,T62,"")</f>
        <v/>
      </c>
      <c r="V62" s="3" t="str">
        <f t="shared" si="55"/>
        <v>CHEST_ITEM_TYPE_T1_SHARD,CHEST_ITEM_TYPE_T2_SHARD,CHEST_ITEM_TYPE_T1_PART</v>
      </c>
      <c r="W62" s="13" t="str">
        <f t="shared" si="48"/>
        <v/>
      </c>
      <c r="X62" s="3" t="str">
        <f t="shared" si="49"/>
        <v/>
      </c>
      <c r="Y62" s="3" t="str">
        <f t="shared" si="56"/>
        <v>21.9%,45.8%,28.1%</v>
      </c>
    </row>
    <row r="63" spans="2:25" x14ac:dyDescent="0.3">
      <c r="B63" s="2">
        <f>数据源!T95</f>
        <v>3</v>
      </c>
      <c r="C63" s="2" t="str">
        <f>数据源!U95</f>
        <v>T1HP5</v>
      </c>
      <c r="D63" s="2" t="str">
        <f>数据源!V95</f>
        <v>部件</v>
      </c>
      <c r="E63" s="2">
        <f>数据源!W95</f>
        <v>40</v>
      </c>
      <c r="F63" s="2">
        <f>数据源!X95</f>
        <v>1</v>
      </c>
      <c r="G63" s="2">
        <f>数据源!Y95</f>
        <v>1.2500000000000001E-2</v>
      </c>
      <c r="H63" s="2">
        <f>数据源!Z95</f>
        <v>1.5625E-2</v>
      </c>
      <c r="I63" s="2">
        <f>数据源!AA95</f>
        <v>156</v>
      </c>
      <c r="J63" s="3">
        <f t="shared" si="44"/>
        <v>1</v>
      </c>
      <c r="K63" s="3">
        <f t="shared" si="45"/>
        <v>1</v>
      </c>
      <c r="L63" s="3" t="str">
        <f t="shared" ref="L63:L81" si="57">RIGHT(D63,2)</f>
        <v>部件</v>
      </c>
      <c r="M63" s="3">
        <f t="shared" ref="M63:M81" ca="1" si="58">IF(OR(L63="坦克",L63="碎片"),VLOOKUP(C63,INDIRECT("坦克ID"),MATCH(L63&amp;"ID",INDIRECT("坦克标头"),0),FALSE),VLOOKUP(C63,INDIRECT(L63&amp;"ID"),2,FALSE))</f>
        <v>91205</v>
      </c>
      <c r="N63" s="3" t="str">
        <f t="shared" ref="N63:N81" ca="1" si="59">N62&amp;","&amp;M63</f>
        <v>51111,52111,53111,51211,52211,53211,51221,52221,53221,91001,91003,91005,91101,91103,91105,91201,91203,91205</v>
      </c>
      <c r="O63" s="3" t="str">
        <f t="shared" ref="O63:O81" si="60">O62&amp;","&amp;I63</f>
        <v>730,730,730,793,793,793,730,730,730,156,156,156,156,156,156,156,156,156</v>
      </c>
      <c r="P63" s="1" t="str">
        <f t="shared" ref="P63:P81" si="61">P62&amp;","&amp;"("&amp;J63&amp;","&amp;K63&amp;")"</f>
        <v>(2,3),(2,3),(2,3),(1,3),(1,3),(1,3),(1,1),(1,1),(1,1),(1,1),(1,1),(1,1),(1,1),(1,1),(1,1),(1,1),(1,1),(1,1)</v>
      </c>
      <c r="Q63" s="3" t="str">
        <f>IF(D63="坦克碎片",VLOOKUP(C63,道具信息!$N$2:$O$291,2,FALSE)&amp;"碎片",VLOOKUP(C63,道具信息!$N$2:$O$291,2,FALSE))</f>
        <v>T1部件</v>
      </c>
      <c r="R63" s="3">
        <f t="shared" si="42"/>
        <v>2808</v>
      </c>
      <c r="S63" s="11">
        <f t="shared" si="43"/>
        <v>0.28100000000000003</v>
      </c>
      <c r="T63" s="3" t="str">
        <f>VLOOKUP(Q63,道具信息!$Q$3:$S$20,2,FALSE)</f>
        <v>CHEST_ITEM_TYPE_T1_PART</v>
      </c>
      <c r="U63" s="3" t="str">
        <f>IF(COUNTIF(U$46:U62,T63)=0,T63,"")</f>
        <v/>
      </c>
      <c r="V63" s="3" t="str">
        <f t="shared" si="55"/>
        <v>CHEST_ITEM_TYPE_T1_SHARD,CHEST_ITEM_TYPE_T2_SHARD,CHEST_ITEM_TYPE_T1_PART</v>
      </c>
      <c r="W63" s="13" t="str">
        <f t="shared" si="48"/>
        <v/>
      </c>
      <c r="X63" s="3" t="str">
        <f t="shared" si="49"/>
        <v/>
      </c>
      <c r="Y63" s="3" t="str">
        <f t="shared" si="56"/>
        <v>21.9%,45.8%,28.1%</v>
      </c>
    </row>
    <row r="64" spans="2:25" x14ac:dyDescent="0.3">
      <c r="B64" s="2">
        <f>数据源!T96</f>
        <v>3</v>
      </c>
      <c r="C64" s="2" t="str">
        <f>数据源!U96</f>
        <v>T1LP2</v>
      </c>
      <c r="D64" s="2" t="str">
        <f>数据源!V96</f>
        <v>部件</v>
      </c>
      <c r="E64" s="2">
        <f>数据源!W96</f>
        <v>40</v>
      </c>
      <c r="F64" s="2">
        <f>数据源!X96</f>
        <v>1</v>
      </c>
      <c r="G64" s="2">
        <f>数据源!Y96</f>
        <v>1.2500000000000001E-2</v>
      </c>
      <c r="H64" s="2">
        <f>数据源!Z96</f>
        <v>1.5625E-2</v>
      </c>
      <c r="I64" s="2">
        <f>数据源!AA96</f>
        <v>156</v>
      </c>
      <c r="J64" s="3">
        <f t="shared" si="44"/>
        <v>1</v>
      </c>
      <c r="K64" s="3">
        <f t="shared" si="45"/>
        <v>1</v>
      </c>
      <c r="L64" s="3" t="str">
        <f t="shared" si="57"/>
        <v>部件</v>
      </c>
      <c r="M64" s="3">
        <f t="shared" ca="1" si="58"/>
        <v>91002</v>
      </c>
      <c r="N64" s="3" t="str">
        <f t="shared" ca="1" si="59"/>
        <v>51111,52111,53111,51211,52211,53211,51221,52221,53221,91001,91003,91005,91101,91103,91105,91201,91203,91205,91002</v>
      </c>
      <c r="O64" s="3" t="str">
        <f t="shared" si="60"/>
        <v>730,730,730,793,793,793,730,730,730,156,156,156,156,156,156,156,156,156,156</v>
      </c>
      <c r="P64" s="1" t="str">
        <f t="shared" si="61"/>
        <v>(2,3),(2,3),(2,3),(1,3),(1,3),(1,3),(1,1),(1,1),(1,1),(1,1),(1,1),(1,1),(1,1),(1,1),(1,1),(1,1),(1,1),(1,1),(1,1)</v>
      </c>
      <c r="Q64" s="3" t="str">
        <f>IF(D64="坦克碎片",VLOOKUP(C64,道具信息!$N$2:$O$291,2,FALSE)&amp;"碎片",VLOOKUP(C64,道具信息!$N$2:$O$291,2,FALSE))</f>
        <v>T1部件</v>
      </c>
      <c r="R64" s="3">
        <f t="shared" si="42"/>
        <v>2808</v>
      </c>
      <c r="S64" s="11">
        <f t="shared" si="43"/>
        <v>0.28100000000000003</v>
      </c>
      <c r="T64" s="3" t="str">
        <f>VLOOKUP(Q64,道具信息!$Q$3:$S$20,2,FALSE)</f>
        <v>CHEST_ITEM_TYPE_T1_PART</v>
      </c>
      <c r="U64" s="3" t="str">
        <f>IF(COUNTIF(U$46:U63,T64)=0,T64,"")</f>
        <v/>
      </c>
      <c r="V64" s="3" t="str">
        <f t="shared" si="55"/>
        <v>CHEST_ITEM_TYPE_T1_SHARD,CHEST_ITEM_TYPE_T2_SHARD,CHEST_ITEM_TYPE_T1_PART</v>
      </c>
      <c r="W64" s="13" t="str">
        <f t="shared" si="48"/>
        <v/>
      </c>
      <c r="X64" s="3" t="str">
        <f t="shared" si="49"/>
        <v/>
      </c>
      <c r="Y64" s="3" t="str">
        <f t="shared" si="56"/>
        <v>21.9%,45.8%,28.1%</v>
      </c>
    </row>
    <row r="65" spans="2:25" x14ac:dyDescent="0.3">
      <c r="B65" s="2">
        <f>数据源!T97</f>
        <v>3</v>
      </c>
      <c r="C65" s="2" t="str">
        <f>数据源!U97</f>
        <v>T1LP4</v>
      </c>
      <c r="D65" s="2" t="str">
        <f>数据源!V97</f>
        <v>部件</v>
      </c>
      <c r="E65" s="2">
        <f>数据源!W97</f>
        <v>40</v>
      </c>
      <c r="F65" s="2">
        <f>数据源!X97</f>
        <v>1</v>
      </c>
      <c r="G65" s="2">
        <f>数据源!Y97</f>
        <v>1.2500000000000001E-2</v>
      </c>
      <c r="H65" s="2">
        <f>数据源!Z97</f>
        <v>1.5625E-2</v>
      </c>
      <c r="I65" s="2">
        <f>数据源!AA97</f>
        <v>156</v>
      </c>
      <c r="J65" s="3">
        <f t="shared" si="44"/>
        <v>1</v>
      </c>
      <c r="K65" s="3">
        <f t="shared" si="45"/>
        <v>1</v>
      </c>
      <c r="L65" s="3" t="str">
        <f t="shared" si="57"/>
        <v>部件</v>
      </c>
      <c r="M65" s="3">
        <f t="shared" ca="1" si="58"/>
        <v>91004</v>
      </c>
      <c r="N65" s="3" t="str">
        <f t="shared" ca="1" si="59"/>
        <v>51111,52111,53111,51211,52211,53211,51221,52221,53221,91001,91003,91005,91101,91103,91105,91201,91203,91205,91002,91004</v>
      </c>
      <c r="O65" s="3" t="str">
        <f t="shared" si="60"/>
        <v>730,730,730,793,793,793,730,730,730,156,156,156,156,156,156,156,156,156,156,156</v>
      </c>
      <c r="P65" s="1" t="str">
        <f t="shared" si="61"/>
        <v>(2,3),(2,3),(2,3),(1,3),(1,3),(1,3),(1,1),(1,1),(1,1),(1,1),(1,1),(1,1),(1,1),(1,1),(1,1),(1,1),(1,1),(1,1),(1,1),(1,1)</v>
      </c>
      <c r="Q65" s="3" t="str">
        <f>IF(D65="坦克碎片",VLOOKUP(C65,道具信息!$N$2:$O$291,2,FALSE)&amp;"碎片",VLOOKUP(C65,道具信息!$N$2:$O$291,2,FALSE))</f>
        <v>T1部件</v>
      </c>
      <c r="R65" s="3">
        <f t="shared" si="42"/>
        <v>2808</v>
      </c>
      <c r="S65" s="11">
        <f t="shared" si="43"/>
        <v>0.28100000000000003</v>
      </c>
      <c r="T65" s="3" t="str">
        <f>VLOOKUP(Q65,道具信息!$Q$3:$S$20,2,FALSE)</f>
        <v>CHEST_ITEM_TYPE_T1_PART</v>
      </c>
      <c r="U65" s="3" t="str">
        <f>IF(COUNTIF(U$46:U64,T65)=0,T65,"")</f>
        <v/>
      </c>
      <c r="V65" s="3" t="str">
        <f t="shared" si="55"/>
        <v>CHEST_ITEM_TYPE_T1_SHARD,CHEST_ITEM_TYPE_T2_SHARD,CHEST_ITEM_TYPE_T1_PART</v>
      </c>
      <c r="W65" s="13" t="str">
        <f t="shared" si="48"/>
        <v/>
      </c>
      <c r="X65" s="3" t="str">
        <f t="shared" si="49"/>
        <v/>
      </c>
      <c r="Y65" s="3" t="str">
        <f t="shared" si="56"/>
        <v>21.9%,45.8%,28.1%</v>
      </c>
    </row>
    <row r="66" spans="2:25" x14ac:dyDescent="0.3">
      <c r="B66" s="2">
        <f>数据源!T98</f>
        <v>3</v>
      </c>
      <c r="C66" s="2" t="str">
        <f>数据源!U98</f>
        <v>T1LP6</v>
      </c>
      <c r="D66" s="2" t="str">
        <f>数据源!V98</f>
        <v>部件</v>
      </c>
      <c r="E66" s="2">
        <f>数据源!W98</f>
        <v>40</v>
      </c>
      <c r="F66" s="2">
        <f>数据源!X98</f>
        <v>1</v>
      </c>
      <c r="G66" s="2">
        <f>数据源!Y98</f>
        <v>1.2500000000000001E-2</v>
      </c>
      <c r="H66" s="2">
        <f>数据源!Z98</f>
        <v>1.5625E-2</v>
      </c>
      <c r="I66" s="2">
        <f>数据源!AA98</f>
        <v>156</v>
      </c>
      <c r="J66" s="3">
        <f t="shared" si="44"/>
        <v>1</v>
      </c>
      <c r="K66" s="3">
        <f t="shared" si="45"/>
        <v>1</v>
      </c>
      <c r="L66" s="3" t="str">
        <f t="shared" si="57"/>
        <v>部件</v>
      </c>
      <c r="M66" s="3">
        <f t="shared" ca="1" si="58"/>
        <v>91006</v>
      </c>
      <c r="N66" s="3" t="str">
        <f t="shared" ca="1" si="59"/>
        <v>51111,52111,53111,51211,52211,53211,51221,52221,53221,91001,91003,91005,91101,91103,91105,91201,91203,91205,91002,91004,91006</v>
      </c>
      <c r="O66" s="3" t="str">
        <f t="shared" si="60"/>
        <v>730,730,730,793,793,793,730,730,730,156,156,156,156,156,156,156,156,156,156,156,156</v>
      </c>
      <c r="P66" s="1" t="str">
        <f t="shared" si="61"/>
        <v>(2,3),(2,3),(2,3),(1,3),(1,3),(1,3),(1,1),(1,1),(1,1),(1,1),(1,1),(1,1),(1,1),(1,1),(1,1),(1,1),(1,1),(1,1),(1,1),(1,1),(1,1)</v>
      </c>
      <c r="Q66" s="3" t="str">
        <f>IF(D66="坦克碎片",VLOOKUP(C66,道具信息!$N$2:$O$291,2,FALSE)&amp;"碎片",VLOOKUP(C66,道具信息!$N$2:$O$291,2,FALSE))</f>
        <v>T1部件</v>
      </c>
      <c r="R66" s="3">
        <f t="shared" si="42"/>
        <v>2808</v>
      </c>
      <c r="S66" s="11">
        <f t="shared" si="43"/>
        <v>0.28100000000000003</v>
      </c>
      <c r="T66" s="3" t="str">
        <f>VLOOKUP(Q66,道具信息!$Q$3:$S$20,2,FALSE)</f>
        <v>CHEST_ITEM_TYPE_T1_PART</v>
      </c>
      <c r="U66" s="3" t="str">
        <f>IF(COUNTIF(U$46:U65,T66)=0,T66,"")</f>
        <v/>
      </c>
      <c r="V66" s="3" t="str">
        <f t="shared" si="55"/>
        <v>CHEST_ITEM_TYPE_T1_SHARD,CHEST_ITEM_TYPE_T2_SHARD,CHEST_ITEM_TYPE_T1_PART</v>
      </c>
      <c r="W66" s="13" t="str">
        <f t="shared" si="48"/>
        <v/>
      </c>
      <c r="X66" s="3" t="str">
        <f t="shared" si="49"/>
        <v/>
      </c>
      <c r="Y66" s="3" t="str">
        <f t="shared" si="56"/>
        <v>21.9%,45.8%,28.1%</v>
      </c>
    </row>
    <row r="67" spans="2:25" x14ac:dyDescent="0.3">
      <c r="B67" s="2">
        <f>数据源!T99</f>
        <v>3</v>
      </c>
      <c r="C67" s="2" t="str">
        <f>数据源!U99</f>
        <v>T1MP2</v>
      </c>
      <c r="D67" s="2" t="str">
        <f>数据源!V99</f>
        <v>部件</v>
      </c>
      <c r="E67" s="2">
        <f>数据源!W99</f>
        <v>40</v>
      </c>
      <c r="F67" s="2">
        <f>数据源!X99</f>
        <v>1</v>
      </c>
      <c r="G67" s="2">
        <f>数据源!Y99</f>
        <v>1.2500000000000001E-2</v>
      </c>
      <c r="H67" s="2">
        <f>数据源!Z99</f>
        <v>1.5625E-2</v>
      </c>
      <c r="I67" s="2">
        <f>数据源!AA99</f>
        <v>156</v>
      </c>
      <c r="J67" s="3">
        <f t="shared" si="44"/>
        <v>1</v>
      </c>
      <c r="K67" s="3">
        <f t="shared" si="45"/>
        <v>1</v>
      </c>
      <c r="L67" s="3" t="str">
        <f t="shared" si="57"/>
        <v>部件</v>
      </c>
      <c r="M67" s="3">
        <f t="shared" ca="1" si="58"/>
        <v>91102</v>
      </c>
      <c r="N67" s="3" t="str">
        <f t="shared" ca="1" si="59"/>
        <v>51111,52111,53111,51211,52211,53211,51221,52221,53221,91001,91003,91005,91101,91103,91105,91201,91203,91205,91002,91004,91006,91102</v>
      </c>
      <c r="O67" s="3" t="str">
        <f t="shared" si="60"/>
        <v>730,730,730,793,793,793,730,730,730,156,156,156,156,156,156,156,156,156,156,156,156,156</v>
      </c>
      <c r="P67" s="1" t="str">
        <f t="shared" si="61"/>
        <v>(2,3),(2,3),(2,3),(1,3),(1,3),(1,3),(1,1),(1,1),(1,1),(1,1),(1,1),(1,1),(1,1),(1,1),(1,1),(1,1),(1,1),(1,1),(1,1),(1,1),(1,1),(1,1)</v>
      </c>
      <c r="Q67" s="3" t="str">
        <f>IF(D67="坦克碎片",VLOOKUP(C67,道具信息!$N$2:$O$291,2,FALSE)&amp;"碎片",VLOOKUP(C67,道具信息!$N$2:$O$291,2,FALSE))</f>
        <v>T1部件</v>
      </c>
      <c r="R67" s="3">
        <f t="shared" si="42"/>
        <v>2808</v>
      </c>
      <c r="S67" s="11">
        <f t="shared" si="43"/>
        <v>0.28100000000000003</v>
      </c>
      <c r="T67" s="3" t="str">
        <f>VLOOKUP(Q67,道具信息!$Q$3:$S$20,2,FALSE)</f>
        <v>CHEST_ITEM_TYPE_T1_PART</v>
      </c>
      <c r="U67" s="3" t="str">
        <f>IF(COUNTIF(U$46:U66,T67)=0,T67,"")</f>
        <v/>
      </c>
      <c r="V67" s="3" t="str">
        <f t="shared" si="55"/>
        <v>CHEST_ITEM_TYPE_T1_SHARD,CHEST_ITEM_TYPE_T2_SHARD,CHEST_ITEM_TYPE_T1_PART</v>
      </c>
      <c r="W67" s="13" t="str">
        <f t="shared" si="48"/>
        <v/>
      </c>
      <c r="X67" s="3" t="str">
        <f t="shared" si="49"/>
        <v/>
      </c>
      <c r="Y67" s="3" t="str">
        <f t="shared" si="56"/>
        <v>21.9%,45.8%,28.1%</v>
      </c>
    </row>
    <row r="68" spans="2:25" x14ac:dyDescent="0.3">
      <c r="B68" s="2">
        <f>数据源!T100</f>
        <v>3</v>
      </c>
      <c r="C68" s="2" t="str">
        <f>数据源!U100</f>
        <v>T1MP4</v>
      </c>
      <c r="D68" s="2" t="str">
        <f>数据源!V100</f>
        <v>部件</v>
      </c>
      <c r="E68" s="2">
        <f>数据源!W100</f>
        <v>40</v>
      </c>
      <c r="F68" s="2">
        <f>数据源!X100</f>
        <v>1</v>
      </c>
      <c r="G68" s="2">
        <f>数据源!Y100</f>
        <v>1.2500000000000001E-2</v>
      </c>
      <c r="H68" s="2">
        <f>数据源!Z100</f>
        <v>1.5625E-2</v>
      </c>
      <c r="I68" s="2">
        <f>数据源!AA100</f>
        <v>156</v>
      </c>
      <c r="J68" s="3">
        <f t="shared" si="44"/>
        <v>1</v>
      </c>
      <c r="K68" s="3">
        <f t="shared" si="45"/>
        <v>1</v>
      </c>
      <c r="L68" s="3" t="str">
        <f t="shared" si="57"/>
        <v>部件</v>
      </c>
      <c r="M68" s="3">
        <f t="shared" ca="1" si="58"/>
        <v>91104</v>
      </c>
      <c r="N68" s="3" t="str">
        <f t="shared" ca="1" si="59"/>
        <v>51111,52111,53111,51211,52211,53211,51221,52221,53221,91001,91003,91005,91101,91103,91105,91201,91203,91205,91002,91004,91006,91102,91104</v>
      </c>
      <c r="O68" s="3" t="str">
        <f t="shared" si="60"/>
        <v>730,730,730,793,793,793,730,730,730,156,156,156,156,156,156,156,156,156,156,156,156,156,156</v>
      </c>
      <c r="P68" s="1" t="str">
        <f t="shared" si="61"/>
        <v>(2,3),(2,3),(2,3),(1,3),(1,3),(1,3),(1,1),(1,1),(1,1),(1,1),(1,1),(1,1),(1,1),(1,1),(1,1),(1,1),(1,1),(1,1),(1,1),(1,1),(1,1),(1,1),(1,1)</v>
      </c>
      <c r="Q68" s="3" t="str">
        <f>IF(D68="坦克碎片",VLOOKUP(C68,道具信息!$N$2:$O$291,2,FALSE)&amp;"碎片",VLOOKUP(C68,道具信息!$N$2:$O$291,2,FALSE))</f>
        <v>T1部件</v>
      </c>
      <c r="R68" s="3">
        <f t="shared" si="42"/>
        <v>2808</v>
      </c>
      <c r="S68" s="11">
        <f t="shared" si="43"/>
        <v>0.28100000000000003</v>
      </c>
      <c r="T68" s="3" t="str">
        <f>VLOOKUP(Q68,道具信息!$Q$3:$S$20,2,FALSE)</f>
        <v>CHEST_ITEM_TYPE_T1_PART</v>
      </c>
      <c r="U68" s="3" t="str">
        <f>IF(COUNTIF(U$46:U67,T68)=0,T68,"")</f>
        <v/>
      </c>
      <c r="V68" s="3" t="str">
        <f t="shared" si="55"/>
        <v>CHEST_ITEM_TYPE_T1_SHARD,CHEST_ITEM_TYPE_T2_SHARD,CHEST_ITEM_TYPE_T1_PART</v>
      </c>
      <c r="W68" s="13" t="str">
        <f t="shared" si="48"/>
        <v/>
      </c>
      <c r="X68" s="3" t="str">
        <f t="shared" si="49"/>
        <v/>
      </c>
      <c r="Y68" s="3" t="str">
        <f t="shared" si="56"/>
        <v>21.9%,45.8%,28.1%</v>
      </c>
    </row>
    <row r="69" spans="2:25" x14ac:dyDescent="0.3">
      <c r="B69" s="2">
        <f>数据源!T101</f>
        <v>3</v>
      </c>
      <c r="C69" s="2" t="str">
        <f>数据源!U101</f>
        <v>T1MP6</v>
      </c>
      <c r="D69" s="2" t="str">
        <f>数据源!V101</f>
        <v>部件</v>
      </c>
      <c r="E69" s="2">
        <f>数据源!W101</f>
        <v>40</v>
      </c>
      <c r="F69" s="2">
        <f>数据源!X101</f>
        <v>1</v>
      </c>
      <c r="G69" s="2">
        <f>数据源!Y101</f>
        <v>1.2500000000000001E-2</v>
      </c>
      <c r="H69" s="2">
        <f>数据源!Z101</f>
        <v>1.5625E-2</v>
      </c>
      <c r="I69" s="2">
        <f>数据源!AA101</f>
        <v>156</v>
      </c>
      <c r="J69" s="3">
        <f t="shared" si="44"/>
        <v>1</v>
      </c>
      <c r="K69" s="3">
        <f t="shared" si="45"/>
        <v>1</v>
      </c>
      <c r="L69" s="3" t="str">
        <f t="shared" si="57"/>
        <v>部件</v>
      </c>
      <c r="M69" s="3">
        <f t="shared" ca="1" si="58"/>
        <v>91106</v>
      </c>
      <c r="N69" s="3" t="str">
        <f t="shared" ca="1" si="59"/>
        <v>51111,52111,53111,51211,52211,53211,51221,52221,53221,91001,91003,91005,91101,91103,91105,91201,91203,91205,91002,91004,91006,91102,91104,91106</v>
      </c>
      <c r="O69" s="3" t="str">
        <f t="shared" si="60"/>
        <v>730,730,730,793,793,793,730,730,730,156,156,156,156,156,156,156,156,156,156,156,156,156,156,156</v>
      </c>
      <c r="P69" s="1" t="str">
        <f t="shared" si="61"/>
        <v>(2,3),(2,3),(2,3),(1,3),(1,3),(1,3),(1,1),(1,1),(1,1),(1,1),(1,1),(1,1),(1,1),(1,1),(1,1),(1,1),(1,1),(1,1),(1,1),(1,1),(1,1),(1,1),(1,1),(1,1)</v>
      </c>
      <c r="Q69" s="3" t="str">
        <f>IF(D69="坦克碎片",VLOOKUP(C69,道具信息!$N$2:$O$291,2,FALSE)&amp;"碎片",VLOOKUP(C69,道具信息!$N$2:$O$291,2,FALSE))</f>
        <v>T1部件</v>
      </c>
      <c r="R69" s="3">
        <f t="shared" si="42"/>
        <v>2808</v>
      </c>
      <c r="S69" s="11">
        <f t="shared" si="43"/>
        <v>0.28100000000000003</v>
      </c>
      <c r="T69" s="3" t="str">
        <f>VLOOKUP(Q69,道具信息!$Q$3:$S$20,2,FALSE)</f>
        <v>CHEST_ITEM_TYPE_T1_PART</v>
      </c>
      <c r="U69" s="3" t="str">
        <f>IF(COUNTIF(U$46:U68,T69)=0,T69,"")</f>
        <v/>
      </c>
      <c r="V69" s="3" t="str">
        <f t="shared" si="55"/>
        <v>CHEST_ITEM_TYPE_T1_SHARD,CHEST_ITEM_TYPE_T2_SHARD,CHEST_ITEM_TYPE_T1_PART</v>
      </c>
      <c r="W69" s="13" t="str">
        <f t="shared" si="48"/>
        <v/>
      </c>
      <c r="X69" s="3" t="str">
        <f t="shared" si="49"/>
        <v/>
      </c>
      <c r="Y69" s="3" t="str">
        <f t="shared" si="56"/>
        <v>21.9%,45.8%,28.1%</v>
      </c>
    </row>
    <row r="70" spans="2:25" x14ac:dyDescent="0.3">
      <c r="B70" s="2">
        <f>数据源!T102</f>
        <v>3</v>
      </c>
      <c r="C70" s="2" t="str">
        <f>数据源!U102</f>
        <v>T1HP2</v>
      </c>
      <c r="D70" s="2" t="str">
        <f>数据源!V102</f>
        <v>部件</v>
      </c>
      <c r="E70" s="2">
        <f>数据源!W102</f>
        <v>40</v>
      </c>
      <c r="F70" s="2">
        <f>数据源!X102</f>
        <v>1</v>
      </c>
      <c r="G70" s="2">
        <f>数据源!Y102</f>
        <v>1.2500000000000001E-2</v>
      </c>
      <c r="H70" s="2">
        <f>数据源!Z102</f>
        <v>1.5625E-2</v>
      </c>
      <c r="I70" s="2">
        <f>数据源!AA102</f>
        <v>156</v>
      </c>
      <c r="J70" s="3">
        <f t="shared" si="44"/>
        <v>1</v>
      </c>
      <c r="K70" s="3">
        <f t="shared" si="45"/>
        <v>1</v>
      </c>
      <c r="L70" s="3" t="str">
        <f t="shared" si="57"/>
        <v>部件</v>
      </c>
      <c r="M70" s="3">
        <f t="shared" ca="1" si="58"/>
        <v>91202</v>
      </c>
      <c r="N70" s="3" t="str">
        <f t="shared" ca="1" si="59"/>
        <v>51111,52111,53111,51211,52211,53211,51221,52221,53221,91001,91003,91005,91101,91103,91105,91201,91203,91205,91002,91004,91006,91102,91104,91106,91202</v>
      </c>
      <c r="O70" s="3" t="str">
        <f t="shared" si="60"/>
        <v>730,730,730,793,793,793,730,730,730,156,156,156,156,156,156,156,156,156,156,156,156,156,156,156,156</v>
      </c>
      <c r="P70" s="1" t="str">
        <f t="shared" si="61"/>
        <v>(2,3),(2,3),(2,3),(1,3),(1,3),(1,3),(1,1),(1,1),(1,1),(1,1),(1,1),(1,1),(1,1),(1,1),(1,1),(1,1),(1,1),(1,1),(1,1),(1,1),(1,1),(1,1),(1,1),(1,1),(1,1)</v>
      </c>
      <c r="Q70" s="3" t="str">
        <f>IF(D70="坦克碎片",VLOOKUP(C70,道具信息!$N$2:$O$291,2,FALSE)&amp;"碎片",VLOOKUP(C70,道具信息!$N$2:$O$291,2,FALSE))</f>
        <v>T1部件</v>
      </c>
      <c r="R70" s="3">
        <f t="shared" si="42"/>
        <v>2808</v>
      </c>
      <c r="S70" s="11">
        <f t="shared" si="43"/>
        <v>0.28100000000000003</v>
      </c>
      <c r="T70" s="3" t="str">
        <f>VLOOKUP(Q70,道具信息!$Q$3:$S$20,2,FALSE)</f>
        <v>CHEST_ITEM_TYPE_T1_PART</v>
      </c>
      <c r="U70" s="3" t="str">
        <f>IF(COUNTIF(U$46:U69,T70)=0,T70,"")</f>
        <v/>
      </c>
      <c r="V70" s="3" t="str">
        <f t="shared" si="55"/>
        <v>CHEST_ITEM_TYPE_T1_SHARD,CHEST_ITEM_TYPE_T2_SHARD,CHEST_ITEM_TYPE_T1_PART</v>
      </c>
      <c r="W70" s="13" t="str">
        <f t="shared" si="48"/>
        <v/>
      </c>
      <c r="X70" s="3" t="str">
        <f t="shared" si="49"/>
        <v/>
      </c>
      <c r="Y70" s="3" t="str">
        <f t="shared" si="56"/>
        <v>21.9%,45.8%,28.1%</v>
      </c>
    </row>
    <row r="71" spans="2:25" x14ac:dyDescent="0.3">
      <c r="B71" s="2">
        <f>数据源!T103</f>
        <v>3</v>
      </c>
      <c r="C71" s="2" t="str">
        <f>数据源!U103</f>
        <v>T1HP4</v>
      </c>
      <c r="D71" s="2" t="str">
        <f>数据源!V103</f>
        <v>部件</v>
      </c>
      <c r="E71" s="2">
        <f>数据源!W103</f>
        <v>40</v>
      </c>
      <c r="F71" s="2">
        <f>数据源!X103</f>
        <v>1</v>
      </c>
      <c r="G71" s="2">
        <f>数据源!Y103</f>
        <v>1.2500000000000001E-2</v>
      </c>
      <c r="H71" s="2">
        <f>数据源!Z103</f>
        <v>1.5625E-2</v>
      </c>
      <c r="I71" s="2">
        <f>数据源!AA103</f>
        <v>156</v>
      </c>
      <c r="J71" s="3">
        <f t="shared" si="44"/>
        <v>1</v>
      </c>
      <c r="K71" s="3">
        <f t="shared" si="45"/>
        <v>1</v>
      </c>
      <c r="L71" s="3" t="str">
        <f t="shared" si="57"/>
        <v>部件</v>
      </c>
      <c r="M71" s="3">
        <f t="shared" ca="1" si="58"/>
        <v>91204</v>
      </c>
      <c r="N71" s="3" t="str">
        <f t="shared" ca="1" si="59"/>
        <v>51111,52111,53111,51211,52211,53211,51221,52221,53221,91001,91003,91005,91101,91103,91105,91201,91203,91205,91002,91004,91006,91102,91104,91106,91202,91204</v>
      </c>
      <c r="O71" s="3" t="str">
        <f t="shared" si="60"/>
        <v>730,730,730,793,793,793,730,730,730,156,156,156,156,156,156,156,156,156,156,156,156,156,156,156,156,156</v>
      </c>
      <c r="P71" s="1" t="str">
        <f t="shared" si="61"/>
        <v>(2,3),(2,3),(2,3),(1,3),(1,3),(1,3),(1,1),(1,1),(1,1),(1,1),(1,1),(1,1),(1,1),(1,1),(1,1),(1,1),(1,1),(1,1),(1,1),(1,1),(1,1),(1,1),(1,1),(1,1),(1,1),(1,1)</v>
      </c>
      <c r="Q71" s="3" t="str">
        <f>IF(D71="坦克碎片",VLOOKUP(C71,道具信息!$N$2:$O$291,2,FALSE)&amp;"碎片",VLOOKUP(C71,道具信息!$N$2:$O$291,2,FALSE))</f>
        <v>T1部件</v>
      </c>
      <c r="R71" s="3">
        <f t="shared" si="42"/>
        <v>2808</v>
      </c>
      <c r="S71" s="11">
        <f t="shared" si="43"/>
        <v>0.28100000000000003</v>
      </c>
      <c r="T71" s="3" t="str">
        <f>VLOOKUP(Q71,道具信息!$Q$3:$S$20,2,FALSE)</f>
        <v>CHEST_ITEM_TYPE_T1_PART</v>
      </c>
      <c r="U71" s="3" t="str">
        <f>IF(COUNTIF(U$46:U70,T71)=0,T71,"")</f>
        <v/>
      </c>
      <c r="V71" s="3" t="str">
        <f t="shared" si="55"/>
        <v>CHEST_ITEM_TYPE_T1_SHARD,CHEST_ITEM_TYPE_T2_SHARD,CHEST_ITEM_TYPE_T1_PART</v>
      </c>
      <c r="W71" s="13" t="str">
        <f t="shared" si="48"/>
        <v/>
      </c>
      <c r="X71" s="3" t="str">
        <f t="shared" si="49"/>
        <v/>
      </c>
      <c r="Y71" s="3" t="str">
        <f t="shared" si="56"/>
        <v>21.9%,45.8%,28.1%</v>
      </c>
    </row>
    <row r="72" spans="2:25" x14ac:dyDescent="0.3">
      <c r="B72" s="2">
        <f>数据源!T104</f>
        <v>3</v>
      </c>
      <c r="C72" s="2" t="str">
        <f>数据源!U104</f>
        <v>T1HP6</v>
      </c>
      <c r="D72" s="2" t="str">
        <f>数据源!V104</f>
        <v>部件</v>
      </c>
      <c r="E72" s="2">
        <f>数据源!W104</f>
        <v>40</v>
      </c>
      <c r="F72" s="2">
        <f>数据源!X104</f>
        <v>1</v>
      </c>
      <c r="G72" s="2">
        <f>数据源!Y104</f>
        <v>1.2500000000000001E-2</v>
      </c>
      <c r="H72" s="2">
        <f>数据源!Z104</f>
        <v>1.5625E-2</v>
      </c>
      <c r="I72" s="2">
        <f>数据源!AA104</f>
        <v>156</v>
      </c>
      <c r="J72" s="3">
        <f t="shared" si="44"/>
        <v>1</v>
      </c>
      <c r="K72" s="3">
        <f t="shared" si="45"/>
        <v>1</v>
      </c>
      <c r="L72" s="3" t="str">
        <f t="shared" si="57"/>
        <v>部件</v>
      </c>
      <c r="M72" s="3">
        <f t="shared" ca="1" si="58"/>
        <v>91206</v>
      </c>
      <c r="N72" s="3" t="str">
        <f t="shared" ca="1" si="59"/>
        <v>51111,52111,53111,51211,52211,53211,51221,52221,53221,91001,91003,91005,91101,91103,91105,91201,91203,91205,91002,91004,91006,91102,91104,91106,91202,91204,91206</v>
      </c>
      <c r="O72" s="3" t="str">
        <f t="shared" si="60"/>
        <v>730,730,730,793,793,793,730,730,730,156,156,156,156,156,156,156,156,156,156,156,156,156,156,156,156,156,156</v>
      </c>
      <c r="P72" s="1" t="str">
        <f t="shared" si="61"/>
        <v>(2,3),(2,3),(2,3),(1,3),(1,3),(1,3),(1,1),(1,1),(1,1),(1,1),(1,1),(1,1),(1,1),(1,1),(1,1),(1,1),(1,1),(1,1),(1,1),(1,1),(1,1),(1,1),(1,1),(1,1),(1,1),(1,1),(1,1)</v>
      </c>
      <c r="Q72" s="3" t="str">
        <f>IF(D72="坦克碎片",VLOOKUP(C72,道具信息!$N$2:$O$291,2,FALSE)&amp;"碎片",VLOOKUP(C72,道具信息!$N$2:$O$291,2,FALSE))</f>
        <v>T1部件</v>
      </c>
      <c r="R72" s="3">
        <f t="shared" si="42"/>
        <v>2808</v>
      </c>
      <c r="S72" s="11">
        <f t="shared" si="43"/>
        <v>0.28100000000000003</v>
      </c>
      <c r="T72" s="3" t="str">
        <f>VLOOKUP(Q72,道具信息!$Q$3:$S$20,2,FALSE)</f>
        <v>CHEST_ITEM_TYPE_T1_PART</v>
      </c>
      <c r="U72" s="3" t="str">
        <f>IF(COUNTIF(U$46:U71,T72)=0,T72,"")</f>
        <v/>
      </c>
      <c r="V72" s="3" t="str">
        <f t="shared" si="55"/>
        <v>CHEST_ITEM_TYPE_T1_SHARD,CHEST_ITEM_TYPE_T2_SHARD,CHEST_ITEM_TYPE_T1_PART</v>
      </c>
      <c r="W72" s="13" t="str">
        <f t="shared" si="48"/>
        <v/>
      </c>
      <c r="X72" s="3" t="str">
        <f t="shared" si="49"/>
        <v/>
      </c>
      <c r="Y72" s="3" t="str">
        <f t="shared" si="56"/>
        <v>21.9%,45.8%,28.1%</v>
      </c>
    </row>
    <row r="73" spans="2:25" x14ac:dyDescent="0.3">
      <c r="B73" s="2">
        <f>数据源!T105</f>
        <v>3</v>
      </c>
      <c r="C73" s="2" t="str">
        <f>数据源!U105</f>
        <v>T2LP1</v>
      </c>
      <c r="D73" s="2" t="str">
        <f>数据源!V105</f>
        <v>部件</v>
      </c>
      <c r="E73" s="2">
        <f>数据源!W105</f>
        <v>140.00000000000003</v>
      </c>
      <c r="F73" s="2">
        <f>数据源!X105</f>
        <v>1</v>
      </c>
      <c r="G73" s="2">
        <f>数据源!Y105</f>
        <v>1.4E-2</v>
      </c>
      <c r="H73" s="2">
        <f>数据源!Z105</f>
        <v>4.9999999999999992E-3</v>
      </c>
      <c r="I73" s="2">
        <f>数据源!AA105</f>
        <v>50</v>
      </c>
      <c r="J73" s="3">
        <f>ROUNDUP(IF(F73&gt;1,F73-ROUNDDOWN(SQRT(F73),0),F73),0)</f>
        <v>1</v>
      </c>
      <c r="K73" s="3">
        <f>F73*2-J73</f>
        <v>1</v>
      </c>
      <c r="L73" s="3" t="str">
        <f t="shared" si="57"/>
        <v>部件</v>
      </c>
      <c r="M73" s="3">
        <f t="shared" ca="1" si="58"/>
        <v>92001</v>
      </c>
      <c r="N73" s="3" t="str">
        <f t="shared" ca="1" si="59"/>
        <v>51111,52111,53111,51211,52211,53211,51221,52221,53221,91001,91003,91005,91101,91103,91105,91201,91203,91205,91002,91004,91006,91102,91104,91106,91202,91204,91206,92001</v>
      </c>
      <c r="O73" s="3" t="str">
        <f t="shared" si="60"/>
        <v>730,730,730,793,793,793,730,730,730,156,156,156,156,156,156,156,156,156,156,156,156,156,156,156,156,156,156,50</v>
      </c>
      <c r="P73" s="1" t="str">
        <f t="shared" si="61"/>
        <v>(2,3),(2,3),(2,3),(1,3),(1,3),(1,3),(1,1),(1,1),(1,1),(1,1),(1,1),(1,1),(1,1),(1,1),(1,1),(1,1),(1,1),(1,1),(1,1),(1,1),(1,1),(1,1),(1,1),(1,1),(1,1),(1,1),(1,1),(1,1)</v>
      </c>
      <c r="Q73" s="3" t="str">
        <f>IF(D73="坦克碎片",VLOOKUP(C73,道具信息!$N$2:$O$291,2,FALSE)&amp;"碎片",VLOOKUP(C73,道具信息!$N$2:$O$291,2,FALSE))</f>
        <v>T2部件</v>
      </c>
      <c r="R73" s="3">
        <f t="shared" si="42"/>
        <v>418</v>
      </c>
      <c r="S73" s="11">
        <f t="shared" si="43"/>
        <v>4.2000000000000003E-2</v>
      </c>
      <c r="T73" s="3" t="str">
        <f>VLOOKUP(Q73,道具信息!$Q$3:$S$20,2,FALSE)</f>
        <v>CHEST_ITEM_TYPE_T2_PART</v>
      </c>
      <c r="U73" s="3" t="str">
        <f>IF(COUNTIF(U$46:U72,T73)=0,T73,"")</f>
        <v>CHEST_ITEM_TYPE_T2_PART</v>
      </c>
      <c r="V73" s="3" t="str">
        <f t="shared" si="55"/>
        <v>CHEST_ITEM_TYPE_T1_SHARD,CHEST_ITEM_TYPE_T2_SHARD,CHEST_ITEM_TYPE_T1_PART,CHEST_ITEM_TYPE_T2_PART</v>
      </c>
      <c r="W73" s="13">
        <f t="shared" si="48"/>
        <v>4.2000000000000003E-2</v>
      </c>
      <c r="X73" s="3" t="str">
        <f t="shared" si="49"/>
        <v>4.2%</v>
      </c>
      <c r="Y73" s="3" t="str">
        <f t="shared" si="56"/>
        <v>21.9%,45.8%,28.1%,4.2%</v>
      </c>
    </row>
    <row r="74" spans="2:25" x14ac:dyDescent="0.3">
      <c r="B74" s="2">
        <f>数据源!T106</f>
        <v>3</v>
      </c>
      <c r="C74" s="2" t="str">
        <f>数据源!U106</f>
        <v>T2LP3</v>
      </c>
      <c r="D74" s="2" t="str">
        <f>数据源!V106</f>
        <v>部件</v>
      </c>
      <c r="E74" s="2">
        <f>数据源!W106</f>
        <v>140.00000000000003</v>
      </c>
      <c r="F74" s="2">
        <f>数据源!X106</f>
        <v>1</v>
      </c>
      <c r="G74" s="2">
        <f>数据源!Y106</f>
        <v>1.2999999999999999E-2</v>
      </c>
      <c r="H74" s="2">
        <f>数据源!Z106</f>
        <v>4.6428571428571421E-3</v>
      </c>
      <c r="I74" s="2">
        <f>数据源!AA106</f>
        <v>46</v>
      </c>
      <c r="J74" s="3">
        <f t="shared" ref="J74:J81" si="62">ROUNDUP(IF(F74&gt;1,F74-ROUNDDOWN(SQRT(F74),0),F74),0)</f>
        <v>1</v>
      </c>
      <c r="K74" s="3">
        <f t="shared" ref="K74:K81" si="63">F74*2-J74</f>
        <v>1</v>
      </c>
      <c r="L74" s="3" t="str">
        <f t="shared" si="57"/>
        <v>部件</v>
      </c>
      <c r="M74" s="3">
        <f t="shared" ca="1" si="58"/>
        <v>92003</v>
      </c>
      <c r="N74" s="3" t="str">
        <f t="shared" ca="1" si="59"/>
        <v>51111,52111,53111,51211,52211,53211,51221,52221,53221,91001,91003,91005,91101,91103,91105,91201,91203,91205,91002,91004,91006,91102,91104,91106,91202,91204,91206,92001,92003</v>
      </c>
      <c r="O74" s="3" t="str">
        <f t="shared" si="60"/>
        <v>730,730,730,793,793,793,730,730,730,156,156,156,156,156,156,156,156,156,156,156,156,156,156,156,156,156,156,50,46</v>
      </c>
      <c r="P74" s="1" t="str">
        <f t="shared" si="61"/>
        <v>(2,3),(2,3),(2,3),(1,3),(1,3),(1,3),(1,1),(1,1),(1,1),(1,1),(1,1),(1,1),(1,1),(1,1),(1,1),(1,1),(1,1),(1,1),(1,1),(1,1),(1,1),(1,1),(1,1),(1,1),(1,1),(1,1),(1,1),(1,1),(1,1)</v>
      </c>
      <c r="Q74" s="3" t="str">
        <f>IF(D74="坦克碎片",VLOOKUP(C74,道具信息!$N$2:$O$291,2,FALSE)&amp;"碎片",VLOOKUP(C74,道具信息!$N$2:$O$291,2,FALSE))</f>
        <v>T2部件</v>
      </c>
      <c r="R74" s="3">
        <f t="shared" si="42"/>
        <v>418</v>
      </c>
      <c r="S74" s="11">
        <f t="shared" si="43"/>
        <v>4.2000000000000003E-2</v>
      </c>
      <c r="T74" s="3" t="str">
        <f>VLOOKUP(Q74,道具信息!$Q$3:$S$20,2,FALSE)</f>
        <v>CHEST_ITEM_TYPE_T2_PART</v>
      </c>
      <c r="U74" s="3" t="str">
        <f>IF(COUNTIF(U$46:U73,T74)=0,T74,"")</f>
        <v/>
      </c>
      <c r="V74" s="3" t="str">
        <f t="shared" si="55"/>
        <v>CHEST_ITEM_TYPE_T1_SHARD,CHEST_ITEM_TYPE_T2_SHARD,CHEST_ITEM_TYPE_T1_PART,CHEST_ITEM_TYPE_T2_PART</v>
      </c>
      <c r="W74" s="13" t="str">
        <f t="shared" si="48"/>
        <v/>
      </c>
      <c r="X74" s="3" t="str">
        <f t="shared" si="49"/>
        <v/>
      </c>
      <c r="Y74" s="3" t="str">
        <f t="shared" si="56"/>
        <v>21.9%,45.8%,28.1%,4.2%</v>
      </c>
    </row>
    <row r="75" spans="2:25" x14ac:dyDescent="0.3">
      <c r="B75" s="2">
        <f>数据源!T107</f>
        <v>3</v>
      </c>
      <c r="C75" s="2" t="str">
        <f>数据源!U107</f>
        <v>T2LP5</v>
      </c>
      <c r="D75" s="2" t="str">
        <f>数据源!V107</f>
        <v>部件</v>
      </c>
      <c r="E75" s="2">
        <f>数据源!W107</f>
        <v>140.00000000000003</v>
      </c>
      <c r="F75" s="2">
        <f>数据源!X107</f>
        <v>1</v>
      </c>
      <c r="G75" s="2">
        <f>数据源!Y107</f>
        <v>1.2999999999999999E-2</v>
      </c>
      <c r="H75" s="2">
        <f>数据源!Z107</f>
        <v>4.6428571428571421E-3</v>
      </c>
      <c r="I75" s="2">
        <f>数据源!AA107</f>
        <v>46</v>
      </c>
      <c r="J75" s="3">
        <f t="shared" si="62"/>
        <v>1</v>
      </c>
      <c r="K75" s="3">
        <f t="shared" si="63"/>
        <v>1</v>
      </c>
      <c r="L75" s="3" t="str">
        <f t="shared" si="57"/>
        <v>部件</v>
      </c>
      <c r="M75" s="3">
        <f t="shared" ca="1" si="58"/>
        <v>92005</v>
      </c>
      <c r="N75" s="3" t="str">
        <f t="shared" ca="1" si="59"/>
        <v>51111,52111,53111,51211,52211,53211,51221,52221,53221,91001,91003,91005,91101,91103,91105,91201,91203,91205,91002,91004,91006,91102,91104,91106,91202,91204,91206,92001,92003,92005</v>
      </c>
      <c r="O75" s="3" t="str">
        <f t="shared" si="60"/>
        <v>730,730,730,793,793,793,730,730,730,156,156,156,156,156,156,156,156,156,156,156,156,156,156,156,156,156,156,50,46,46</v>
      </c>
      <c r="P75" s="1" t="str">
        <f t="shared" si="61"/>
        <v>(2,3),(2,3),(2,3),(1,3),(1,3),(1,3),(1,1),(1,1),(1,1),(1,1),(1,1),(1,1),(1,1),(1,1),(1,1),(1,1),(1,1),(1,1),(1,1),(1,1),(1,1),(1,1),(1,1),(1,1),(1,1),(1,1),(1,1),(1,1),(1,1),(1,1)</v>
      </c>
      <c r="Q75" s="3" t="str">
        <f>IF(D75="坦克碎片",VLOOKUP(C75,道具信息!$N$2:$O$291,2,FALSE)&amp;"碎片",VLOOKUP(C75,道具信息!$N$2:$O$291,2,FALSE))</f>
        <v>T2部件</v>
      </c>
      <c r="R75" s="3">
        <f t="shared" si="42"/>
        <v>418</v>
      </c>
      <c r="S75" s="11">
        <f t="shared" si="43"/>
        <v>4.2000000000000003E-2</v>
      </c>
      <c r="T75" s="3" t="str">
        <f>VLOOKUP(Q75,道具信息!$Q$3:$S$20,2,FALSE)</f>
        <v>CHEST_ITEM_TYPE_T2_PART</v>
      </c>
      <c r="U75" s="3" t="str">
        <f>IF(COUNTIF(U$46:U74,T75)=0,T75,"")</f>
        <v/>
      </c>
      <c r="V75" s="3" t="str">
        <f t="shared" si="55"/>
        <v>CHEST_ITEM_TYPE_T1_SHARD,CHEST_ITEM_TYPE_T2_SHARD,CHEST_ITEM_TYPE_T1_PART,CHEST_ITEM_TYPE_T2_PART</v>
      </c>
      <c r="W75" s="13" t="str">
        <f t="shared" si="48"/>
        <v/>
      </c>
      <c r="X75" s="3" t="str">
        <f t="shared" si="49"/>
        <v/>
      </c>
      <c r="Y75" s="3" t="str">
        <f t="shared" si="56"/>
        <v>21.9%,45.8%,28.1%,4.2%</v>
      </c>
    </row>
    <row r="76" spans="2:25" x14ac:dyDescent="0.3">
      <c r="B76" s="2">
        <f>数据源!T108</f>
        <v>3</v>
      </c>
      <c r="C76" s="2" t="str">
        <f>数据源!U108</f>
        <v>T2MP1</v>
      </c>
      <c r="D76" s="2" t="str">
        <f>数据源!V108</f>
        <v>部件</v>
      </c>
      <c r="E76" s="2">
        <f>数据源!W108</f>
        <v>140.00000000000003</v>
      </c>
      <c r="F76" s="2">
        <f>数据源!X108</f>
        <v>1</v>
      </c>
      <c r="G76" s="2">
        <f>数据源!Y108</f>
        <v>1.2999999999999999E-2</v>
      </c>
      <c r="H76" s="2">
        <f>数据源!Z108</f>
        <v>4.6428571428571421E-3</v>
      </c>
      <c r="I76" s="2">
        <f>数据源!AA108</f>
        <v>46</v>
      </c>
      <c r="J76" s="3">
        <f t="shared" si="62"/>
        <v>1</v>
      </c>
      <c r="K76" s="3">
        <f t="shared" si="63"/>
        <v>1</v>
      </c>
      <c r="L76" s="3" t="str">
        <f t="shared" si="57"/>
        <v>部件</v>
      </c>
      <c r="M76" s="3">
        <f t="shared" ca="1" si="58"/>
        <v>92101</v>
      </c>
      <c r="N76" s="3" t="str">
        <f t="shared" ca="1" si="59"/>
        <v>51111,52111,53111,51211,52211,53211,51221,52221,53221,91001,91003,91005,91101,91103,91105,91201,91203,91205,91002,91004,91006,91102,91104,91106,91202,91204,91206,92001,92003,92005,92101</v>
      </c>
      <c r="O76" s="3" t="str">
        <f t="shared" si="60"/>
        <v>730,730,730,793,793,793,730,730,730,156,156,156,156,156,156,156,156,156,156,156,156,156,156,156,156,156,156,50,46,46,46</v>
      </c>
      <c r="P76" s="1" t="str">
        <f t="shared" si="61"/>
        <v>(2,3),(2,3),(2,3),(1,3),(1,3),(1,3),(1,1),(1,1),(1,1),(1,1),(1,1),(1,1),(1,1),(1,1),(1,1),(1,1),(1,1),(1,1),(1,1),(1,1),(1,1),(1,1),(1,1),(1,1),(1,1),(1,1),(1,1),(1,1),(1,1),(1,1),(1,1)</v>
      </c>
      <c r="Q76" s="3" t="str">
        <f>IF(D76="坦克碎片",VLOOKUP(C76,道具信息!$N$2:$O$291,2,FALSE)&amp;"碎片",VLOOKUP(C76,道具信息!$N$2:$O$291,2,FALSE))</f>
        <v>T2部件</v>
      </c>
      <c r="R76" s="3">
        <f t="shared" si="42"/>
        <v>418</v>
      </c>
      <c r="S76" s="11">
        <f t="shared" si="43"/>
        <v>4.2000000000000003E-2</v>
      </c>
      <c r="T76" s="3" t="str">
        <f>VLOOKUP(Q76,道具信息!$Q$3:$S$20,2,FALSE)</f>
        <v>CHEST_ITEM_TYPE_T2_PART</v>
      </c>
      <c r="U76" s="3" t="str">
        <f>IF(COUNTIF(U$46:U75,T76)=0,T76,"")</f>
        <v/>
      </c>
      <c r="V76" s="3" t="str">
        <f t="shared" si="55"/>
        <v>CHEST_ITEM_TYPE_T1_SHARD,CHEST_ITEM_TYPE_T2_SHARD,CHEST_ITEM_TYPE_T1_PART,CHEST_ITEM_TYPE_T2_PART</v>
      </c>
      <c r="W76" s="13" t="str">
        <f t="shared" si="48"/>
        <v/>
      </c>
      <c r="X76" s="3" t="str">
        <f t="shared" si="49"/>
        <v/>
      </c>
      <c r="Y76" s="3" t="str">
        <f t="shared" si="56"/>
        <v>21.9%,45.8%,28.1%,4.2%</v>
      </c>
    </row>
    <row r="77" spans="2:25" x14ac:dyDescent="0.3">
      <c r="B77" s="2">
        <f>数据源!T109</f>
        <v>3</v>
      </c>
      <c r="C77" s="2" t="str">
        <f>数据源!U109</f>
        <v>T2MP3</v>
      </c>
      <c r="D77" s="2" t="str">
        <f>数据源!V109</f>
        <v>部件</v>
      </c>
      <c r="E77" s="2">
        <f>数据源!W109</f>
        <v>140.00000000000003</v>
      </c>
      <c r="F77" s="2">
        <f>数据源!X109</f>
        <v>1</v>
      </c>
      <c r="G77" s="2">
        <f>数据源!Y109</f>
        <v>1.2999999999999999E-2</v>
      </c>
      <c r="H77" s="2">
        <f>数据源!Z109</f>
        <v>4.6428571428571421E-3</v>
      </c>
      <c r="I77" s="2">
        <f>数据源!AA109</f>
        <v>46</v>
      </c>
      <c r="J77" s="3">
        <f t="shared" si="62"/>
        <v>1</v>
      </c>
      <c r="K77" s="3">
        <f t="shared" si="63"/>
        <v>1</v>
      </c>
      <c r="L77" s="3" t="str">
        <f t="shared" si="57"/>
        <v>部件</v>
      </c>
      <c r="M77" s="3">
        <f t="shared" ca="1" si="58"/>
        <v>92103</v>
      </c>
      <c r="N77" s="3" t="str">
        <f t="shared" ca="1" si="59"/>
        <v>51111,52111,53111,51211,52211,53211,51221,52221,53221,91001,91003,91005,91101,91103,91105,91201,91203,91205,91002,91004,91006,91102,91104,91106,91202,91204,91206,92001,92003,92005,92101,92103</v>
      </c>
      <c r="O77" s="3" t="str">
        <f t="shared" si="60"/>
        <v>730,730,730,793,793,793,730,730,730,156,156,156,156,156,156,156,156,156,156,156,156,156,156,156,156,156,156,50,46,46,46,46</v>
      </c>
      <c r="P77" s="1" t="str">
        <f t="shared" si="61"/>
        <v>(2,3),(2,3),(2,3),(1,3),(1,3),(1,3),(1,1),(1,1),(1,1),(1,1),(1,1),(1,1),(1,1),(1,1),(1,1),(1,1),(1,1),(1,1),(1,1),(1,1),(1,1),(1,1),(1,1),(1,1),(1,1),(1,1),(1,1),(1,1),(1,1),(1,1),(1,1),(1,1)</v>
      </c>
      <c r="Q77" s="3" t="str">
        <f>IF(D77="坦克碎片",VLOOKUP(C77,道具信息!$N$2:$O$291,2,FALSE)&amp;"碎片",VLOOKUP(C77,道具信息!$N$2:$O$291,2,FALSE))</f>
        <v>T2部件</v>
      </c>
      <c r="R77" s="3">
        <f t="shared" si="42"/>
        <v>418</v>
      </c>
      <c r="S77" s="11">
        <f t="shared" si="43"/>
        <v>4.2000000000000003E-2</v>
      </c>
      <c r="T77" s="3" t="str">
        <f>VLOOKUP(Q77,道具信息!$Q$3:$S$20,2,FALSE)</f>
        <v>CHEST_ITEM_TYPE_T2_PART</v>
      </c>
      <c r="U77" s="3" t="str">
        <f>IF(COUNTIF(U$46:U76,T77)=0,T77,"")</f>
        <v/>
      </c>
      <c r="V77" s="3" t="str">
        <f t="shared" si="55"/>
        <v>CHEST_ITEM_TYPE_T1_SHARD,CHEST_ITEM_TYPE_T2_SHARD,CHEST_ITEM_TYPE_T1_PART,CHEST_ITEM_TYPE_T2_PART</v>
      </c>
      <c r="W77" s="13" t="str">
        <f t="shared" si="48"/>
        <v/>
      </c>
      <c r="X77" s="3" t="str">
        <f t="shared" si="49"/>
        <v/>
      </c>
      <c r="Y77" s="3" t="str">
        <f t="shared" si="56"/>
        <v>21.9%,45.8%,28.1%,4.2%</v>
      </c>
    </row>
    <row r="78" spans="2:25" x14ac:dyDescent="0.3">
      <c r="B78" s="2">
        <f>数据源!T110</f>
        <v>3</v>
      </c>
      <c r="C78" s="2" t="str">
        <f>数据源!U110</f>
        <v>T2MP5</v>
      </c>
      <c r="D78" s="2" t="str">
        <f>数据源!V110</f>
        <v>部件</v>
      </c>
      <c r="E78" s="2">
        <f>数据源!W110</f>
        <v>140.00000000000003</v>
      </c>
      <c r="F78" s="2">
        <f>数据源!X110</f>
        <v>1</v>
      </c>
      <c r="G78" s="2">
        <f>数据源!Y110</f>
        <v>1.2999999999999999E-2</v>
      </c>
      <c r="H78" s="2">
        <f>数据源!Z110</f>
        <v>4.6428571428571421E-3</v>
      </c>
      <c r="I78" s="2">
        <f>数据源!AA110</f>
        <v>46</v>
      </c>
      <c r="J78" s="3">
        <f t="shared" si="62"/>
        <v>1</v>
      </c>
      <c r="K78" s="3">
        <f t="shared" si="63"/>
        <v>1</v>
      </c>
      <c r="L78" s="3" t="str">
        <f t="shared" si="57"/>
        <v>部件</v>
      </c>
      <c r="M78" s="3">
        <f t="shared" ca="1" si="58"/>
        <v>92105</v>
      </c>
      <c r="N78" s="3" t="str">
        <f t="shared" ca="1" si="59"/>
        <v>51111,52111,53111,51211,52211,53211,51221,52221,53221,91001,91003,91005,91101,91103,91105,91201,91203,91205,91002,91004,91006,91102,91104,91106,91202,91204,91206,92001,92003,92005,92101,92103,92105</v>
      </c>
      <c r="O78" s="3" t="str">
        <f t="shared" si="60"/>
        <v>730,730,730,793,793,793,730,730,730,156,156,156,156,156,156,156,156,156,156,156,156,156,156,156,156,156,156,50,46,46,46,46,46</v>
      </c>
      <c r="P78" s="1" t="str">
        <f t="shared" si="61"/>
        <v>(2,3),(2,3),(2,3),(1,3),(1,3),(1,3),(1,1),(1,1),(1,1),(1,1),(1,1),(1,1),(1,1),(1,1),(1,1),(1,1),(1,1),(1,1),(1,1),(1,1),(1,1),(1,1),(1,1),(1,1),(1,1),(1,1),(1,1),(1,1),(1,1),(1,1),(1,1),(1,1),(1,1)</v>
      </c>
      <c r="Q78" s="3" t="str">
        <f>IF(D78="坦克碎片",VLOOKUP(C78,道具信息!$N$2:$O$291,2,FALSE)&amp;"碎片",VLOOKUP(C78,道具信息!$N$2:$O$291,2,FALSE))</f>
        <v>T2部件</v>
      </c>
      <c r="R78" s="3">
        <f t="shared" si="42"/>
        <v>418</v>
      </c>
      <c r="S78" s="11">
        <f t="shared" si="43"/>
        <v>4.2000000000000003E-2</v>
      </c>
      <c r="T78" s="3" t="str">
        <f>VLOOKUP(Q78,道具信息!$Q$3:$S$20,2,FALSE)</f>
        <v>CHEST_ITEM_TYPE_T2_PART</v>
      </c>
      <c r="U78" s="3" t="str">
        <f>IF(COUNTIF(U$46:U77,T78)=0,T78,"")</f>
        <v/>
      </c>
      <c r="V78" s="3" t="str">
        <f t="shared" si="55"/>
        <v>CHEST_ITEM_TYPE_T1_SHARD,CHEST_ITEM_TYPE_T2_SHARD,CHEST_ITEM_TYPE_T1_PART,CHEST_ITEM_TYPE_T2_PART</v>
      </c>
      <c r="W78" s="13" t="str">
        <f t="shared" si="48"/>
        <v/>
      </c>
      <c r="X78" s="3" t="str">
        <f t="shared" si="49"/>
        <v/>
      </c>
      <c r="Y78" s="3" t="str">
        <f t="shared" si="56"/>
        <v>21.9%,45.8%,28.1%,4.2%</v>
      </c>
    </row>
    <row r="79" spans="2:25" x14ac:dyDescent="0.3">
      <c r="B79" s="2">
        <f>数据源!T111</f>
        <v>3</v>
      </c>
      <c r="C79" s="2" t="str">
        <f>数据源!U111</f>
        <v>T2HP1</v>
      </c>
      <c r="D79" s="2" t="str">
        <f>数据源!V111</f>
        <v>部件</v>
      </c>
      <c r="E79" s="2">
        <f>数据源!W111</f>
        <v>140.00000000000003</v>
      </c>
      <c r="F79" s="2">
        <f>数据源!X111</f>
        <v>1</v>
      </c>
      <c r="G79" s="2">
        <f>数据源!Y111</f>
        <v>1.2999999999999999E-2</v>
      </c>
      <c r="H79" s="2">
        <f>数据源!Z111</f>
        <v>4.6428571428571421E-3</v>
      </c>
      <c r="I79" s="2">
        <f>数据源!AA111</f>
        <v>46</v>
      </c>
      <c r="J79" s="3">
        <f t="shared" si="62"/>
        <v>1</v>
      </c>
      <c r="K79" s="3">
        <f t="shared" si="63"/>
        <v>1</v>
      </c>
      <c r="L79" s="3" t="str">
        <f t="shared" si="57"/>
        <v>部件</v>
      </c>
      <c r="M79" s="3">
        <f t="shared" ca="1" si="58"/>
        <v>92201</v>
      </c>
      <c r="N79" s="3" t="str">
        <f t="shared" ca="1" si="59"/>
        <v>51111,52111,53111,51211,52211,53211,51221,52221,53221,91001,91003,91005,91101,91103,91105,91201,91203,91205,91002,91004,91006,91102,91104,91106,91202,91204,91206,92001,92003,92005,92101,92103,92105,92201</v>
      </c>
      <c r="O79" s="3" t="str">
        <f t="shared" si="60"/>
        <v>730,730,730,793,793,793,730,730,730,156,156,156,156,156,156,156,156,156,156,156,156,156,156,156,156,156,156,50,46,46,46,46,46,46</v>
      </c>
      <c r="P79" s="1" t="str">
        <f t="shared" si="61"/>
        <v>(2,3),(2,3),(2,3),(1,3),(1,3),(1,3),(1,1),(1,1),(1,1),(1,1),(1,1),(1,1),(1,1),(1,1),(1,1),(1,1),(1,1),(1,1),(1,1),(1,1),(1,1),(1,1),(1,1),(1,1),(1,1),(1,1),(1,1),(1,1),(1,1),(1,1),(1,1),(1,1),(1,1),(1,1)</v>
      </c>
      <c r="Q79" s="3" t="str">
        <f>IF(D79="坦克碎片",VLOOKUP(C79,道具信息!$N$2:$O$291,2,FALSE)&amp;"碎片",VLOOKUP(C79,道具信息!$N$2:$O$291,2,FALSE))</f>
        <v>T2部件</v>
      </c>
      <c r="R79" s="3">
        <f t="shared" si="42"/>
        <v>418</v>
      </c>
      <c r="S79" s="11">
        <f t="shared" si="43"/>
        <v>4.2000000000000003E-2</v>
      </c>
      <c r="T79" s="3" t="str">
        <f>VLOOKUP(Q79,道具信息!$Q$3:$S$20,2,FALSE)</f>
        <v>CHEST_ITEM_TYPE_T2_PART</v>
      </c>
      <c r="U79" s="3" t="str">
        <f>IF(COUNTIF(U$46:U78,T79)=0,T79,"")</f>
        <v/>
      </c>
      <c r="V79" s="3" t="str">
        <f t="shared" si="55"/>
        <v>CHEST_ITEM_TYPE_T1_SHARD,CHEST_ITEM_TYPE_T2_SHARD,CHEST_ITEM_TYPE_T1_PART,CHEST_ITEM_TYPE_T2_PART</v>
      </c>
      <c r="W79" s="13" t="str">
        <f t="shared" si="48"/>
        <v/>
      </c>
      <c r="X79" s="3" t="str">
        <f t="shared" si="49"/>
        <v/>
      </c>
      <c r="Y79" s="3" t="str">
        <f t="shared" si="56"/>
        <v>21.9%,45.8%,28.1%,4.2%</v>
      </c>
    </row>
    <row r="80" spans="2:25" x14ac:dyDescent="0.3">
      <c r="B80" s="2">
        <f>数据源!T112</f>
        <v>3</v>
      </c>
      <c r="C80" s="2" t="str">
        <f>数据源!U112</f>
        <v>T2HP3</v>
      </c>
      <c r="D80" s="2" t="str">
        <f>数据源!V112</f>
        <v>部件</v>
      </c>
      <c r="E80" s="2">
        <f>数据源!W112</f>
        <v>140.00000000000003</v>
      </c>
      <c r="F80" s="2">
        <f>数据源!X112</f>
        <v>1</v>
      </c>
      <c r="G80" s="2">
        <f>数据源!Y112</f>
        <v>1.2999999999999999E-2</v>
      </c>
      <c r="H80" s="2">
        <f>数据源!Z112</f>
        <v>4.6428571428571421E-3</v>
      </c>
      <c r="I80" s="2">
        <f>数据源!AA112</f>
        <v>46</v>
      </c>
      <c r="J80" s="3">
        <f t="shared" si="62"/>
        <v>1</v>
      </c>
      <c r="K80" s="3">
        <f t="shared" si="63"/>
        <v>1</v>
      </c>
      <c r="L80" s="3" t="str">
        <f t="shared" si="57"/>
        <v>部件</v>
      </c>
      <c r="M80" s="3">
        <f t="shared" ca="1" si="58"/>
        <v>92203</v>
      </c>
      <c r="N80" s="3" t="str">
        <f t="shared" ca="1" si="59"/>
        <v>51111,52111,53111,51211,52211,53211,51221,52221,53221,91001,91003,91005,91101,91103,91105,91201,91203,91205,91002,91004,91006,91102,91104,91106,91202,91204,91206,92001,92003,92005,92101,92103,92105,92201,92203</v>
      </c>
      <c r="O80" s="3" t="str">
        <f t="shared" si="60"/>
        <v>730,730,730,793,793,793,730,730,730,156,156,156,156,156,156,156,156,156,156,156,156,156,156,156,156,156,156,50,46,46,46,46,46,46,46</v>
      </c>
      <c r="P80" s="1" t="str">
        <f t="shared" si="61"/>
        <v>(2,3),(2,3),(2,3),(1,3),(1,3),(1,3),(1,1),(1,1),(1,1),(1,1),(1,1),(1,1),(1,1),(1,1),(1,1),(1,1),(1,1),(1,1),(1,1),(1,1),(1,1),(1,1),(1,1),(1,1),(1,1),(1,1),(1,1),(1,1),(1,1),(1,1),(1,1),(1,1),(1,1),(1,1),(1,1)</v>
      </c>
      <c r="Q80" s="3" t="str">
        <f>IF(D80="坦克碎片",VLOOKUP(C80,道具信息!$N$2:$O$291,2,FALSE)&amp;"碎片",VLOOKUP(C80,道具信息!$N$2:$O$291,2,FALSE))</f>
        <v>T2部件</v>
      </c>
      <c r="R80" s="3">
        <f t="shared" si="42"/>
        <v>418</v>
      </c>
      <c r="S80" s="11">
        <f t="shared" si="43"/>
        <v>4.2000000000000003E-2</v>
      </c>
      <c r="T80" s="3" t="str">
        <f>VLOOKUP(Q80,道具信息!$Q$3:$S$20,2,FALSE)</f>
        <v>CHEST_ITEM_TYPE_T2_PART</v>
      </c>
      <c r="U80" s="3" t="str">
        <f>IF(COUNTIF(U$46:U79,T80)=0,T80,"")</f>
        <v/>
      </c>
      <c r="V80" s="3" t="str">
        <f t="shared" si="55"/>
        <v>CHEST_ITEM_TYPE_T1_SHARD,CHEST_ITEM_TYPE_T2_SHARD,CHEST_ITEM_TYPE_T1_PART,CHEST_ITEM_TYPE_T2_PART</v>
      </c>
      <c r="W80" s="13" t="str">
        <f t="shared" si="48"/>
        <v/>
      </c>
      <c r="X80" s="3" t="str">
        <f t="shared" si="49"/>
        <v/>
      </c>
      <c r="Y80" s="3" t="str">
        <f t="shared" si="56"/>
        <v>21.9%,45.8%,28.1%,4.2%</v>
      </c>
    </row>
    <row r="81" spans="2:25" x14ac:dyDescent="0.3">
      <c r="B81" s="2">
        <f>数据源!T113</f>
        <v>3</v>
      </c>
      <c r="C81" s="2" t="str">
        <f>数据源!U113</f>
        <v>T2HP5</v>
      </c>
      <c r="D81" s="2" t="str">
        <f>数据源!V113</f>
        <v>部件</v>
      </c>
      <c r="E81" s="2">
        <f>数据源!W113</f>
        <v>140.00000000000003</v>
      </c>
      <c r="F81" s="2">
        <f>数据源!X113</f>
        <v>1</v>
      </c>
      <c r="G81" s="2">
        <f>数据源!Y113</f>
        <v>1.2999999999999999E-2</v>
      </c>
      <c r="H81" s="2">
        <f>数据源!Z113</f>
        <v>4.6428571428571421E-3</v>
      </c>
      <c r="I81" s="2">
        <f>数据源!AA113</f>
        <v>46</v>
      </c>
      <c r="J81" s="3">
        <f t="shared" si="62"/>
        <v>1</v>
      </c>
      <c r="K81" s="3">
        <f t="shared" si="63"/>
        <v>1</v>
      </c>
      <c r="L81" s="3" t="str">
        <f t="shared" si="57"/>
        <v>部件</v>
      </c>
      <c r="M81" s="3">
        <f t="shared" ca="1" si="58"/>
        <v>92205</v>
      </c>
      <c r="N81" s="3" t="str">
        <f t="shared" ca="1" si="59"/>
        <v>51111,52111,53111,51211,52211,53211,51221,52221,53221,91001,91003,91005,91101,91103,91105,91201,91203,91205,91002,91004,91006,91102,91104,91106,91202,91204,91206,92001,92003,92005,92101,92103,92105,92201,92203,92205</v>
      </c>
      <c r="O81" s="3" t="str">
        <f t="shared" si="60"/>
        <v>730,730,730,793,793,793,730,730,730,156,156,156,156,156,156,156,156,156,156,156,156,156,156,156,156,156,156,50,46,46,46,46,46,46,46,46</v>
      </c>
      <c r="P81" s="1" t="str">
        <f t="shared" si="61"/>
        <v>(2,3),(2,3),(2,3),(1,3),(1,3),(1,3),(1,1),(1,1),(1,1),(1,1),(1,1),(1,1),(1,1),(1,1),(1,1),(1,1),(1,1),(1,1),(1,1),(1,1),(1,1),(1,1),(1,1),(1,1),(1,1),(1,1),(1,1),(1,1),(1,1),(1,1),(1,1),(1,1),(1,1),(1,1),(1,1),(1,1)</v>
      </c>
      <c r="Q81" s="3" t="str">
        <f>IF(D81="坦克碎片",VLOOKUP(C81,道具信息!$N$2:$O$291,2,FALSE)&amp;"碎片",VLOOKUP(C81,道具信息!$N$2:$O$291,2,FALSE))</f>
        <v>T2部件</v>
      </c>
      <c r="R81" s="3">
        <f t="shared" si="42"/>
        <v>418</v>
      </c>
      <c r="S81" s="11">
        <f t="shared" si="43"/>
        <v>4.2000000000000003E-2</v>
      </c>
      <c r="T81" s="3" t="str">
        <f>VLOOKUP(Q81,道具信息!$Q$3:$S$20,2,FALSE)</f>
        <v>CHEST_ITEM_TYPE_T2_PART</v>
      </c>
      <c r="U81" s="3" t="str">
        <f>IF(COUNTIF(U$46:U80,T81)=0,T81,"")</f>
        <v/>
      </c>
      <c r="V81" s="3" t="str">
        <f t="shared" si="55"/>
        <v>CHEST_ITEM_TYPE_T1_SHARD,CHEST_ITEM_TYPE_T2_SHARD,CHEST_ITEM_TYPE_T1_PART,CHEST_ITEM_TYPE_T2_PART</v>
      </c>
      <c r="W81" s="13" t="str">
        <f t="shared" si="48"/>
        <v/>
      </c>
      <c r="X81" s="3" t="str">
        <f t="shared" si="49"/>
        <v/>
      </c>
      <c r="Y81" s="3" t="str">
        <f t="shared" si="56"/>
        <v>21.9%,45.8%,28.1%,4.2%</v>
      </c>
    </row>
    <row r="82" spans="2:25" x14ac:dyDescent="0.3">
      <c r="N82" s="3" t="str">
        <f ca="1">"["&amp;N81&amp;"]"</f>
        <v>[51111,52111,53111,51211,52211,53211,51221,52221,53221,91001,91003,91005,91101,91103,91105,91201,91203,91205,91002,91004,91006,91102,91104,91106,91202,91204,91206,92001,92003,92005,92101,92103,92105,92201,92203,92205]</v>
      </c>
      <c r="O82" s="3" t="str">
        <f>"["&amp;O81&amp;"]"</f>
        <v>[730,730,730,793,793,793,730,730,730,156,156,156,156,156,156,156,156,156,156,156,156,156,156,156,156,156,156,50,46,46,46,46,46,46,46,46]</v>
      </c>
      <c r="P82" s="3" t="str">
        <f>"["&amp;P81&amp;"]"</f>
        <v>[(2,3),(2,3),(2,3),(1,3),(1,3),(1,3),(1,1),(1,1),(1,1),(1,1),(1,1),(1,1),(1,1),(1,1),(1,1),(1,1),(1,1),(1,1),(1,1),(1,1),(1,1),(1,1),(1,1),(1,1),(1,1),(1,1),(1,1),(1,1),(1,1),(1,1),(1,1),(1,1),(1,1),(1,1),(1,1),(1,1)]</v>
      </c>
      <c r="V82" s="3" t="str">
        <f>"["&amp;V81&amp;"]"</f>
        <v>[CHEST_ITEM_TYPE_T1_SHARD,CHEST_ITEM_TYPE_T2_SHARD,CHEST_ITEM_TYPE_T1_PART,CHEST_ITEM_TYPE_T2_PART]</v>
      </c>
      <c r="Y82" s="3" t="str">
        <f>"["&amp;Y81&amp;"]"</f>
        <v>[21.9%,45.8%,28.1%,4.2%]</v>
      </c>
    </row>
    <row r="84" spans="2:25" x14ac:dyDescent="0.3">
      <c r="B84" s="2" t="str">
        <f>数据源!T116</f>
        <v>联赛等级</v>
      </c>
      <c r="C84" s="2" t="str">
        <f>数据源!U116</f>
        <v>道具名称</v>
      </c>
      <c r="D84" s="2" t="str">
        <f>数据源!V116</f>
        <v>对应大类</v>
      </c>
      <c r="E84" s="2" t="str">
        <f>数据源!W116</f>
        <v>道具价值</v>
      </c>
      <c r="F84" s="2" t="str">
        <f>数据源!X116</f>
        <v>抽取个数</v>
      </c>
      <c r="G84" s="2" t="str">
        <f>数据源!Y116</f>
        <v>价值比例</v>
      </c>
      <c r="H84" s="2" t="str">
        <f>数据源!Z116</f>
        <v>产出概率</v>
      </c>
      <c r="I84" s="2" t="str">
        <f>数据源!AA116</f>
        <v>权重值</v>
      </c>
      <c r="J84" s="7" t="s">
        <v>234</v>
      </c>
      <c r="K84" s="7" t="s">
        <v>235</v>
      </c>
      <c r="L84" s="3" t="s">
        <v>222</v>
      </c>
      <c r="M84" s="3" t="s">
        <v>152</v>
      </c>
      <c r="N84" s="3" t="s">
        <v>224</v>
      </c>
      <c r="O84" s="3" t="s">
        <v>225</v>
      </c>
      <c r="P84" s="3" t="s">
        <v>226</v>
      </c>
      <c r="Q84" s="8" t="s">
        <v>244</v>
      </c>
      <c r="R84" s="8" t="s">
        <v>245</v>
      </c>
      <c r="S84" s="8" t="s">
        <v>246</v>
      </c>
    </row>
    <row r="85" spans="2:25" x14ac:dyDescent="0.3">
      <c r="B85" s="2">
        <f>数据源!T117</f>
        <v>4</v>
      </c>
      <c r="C85" s="2" t="str">
        <f>数据源!U117</f>
        <v>二号</v>
      </c>
      <c r="D85" s="2" t="str">
        <f>数据源!V117</f>
        <v>坦克碎片</v>
      </c>
      <c r="E85" s="2">
        <f>数据源!W117</f>
        <v>21</v>
      </c>
      <c r="F85" s="2">
        <f>数据源!X117</f>
        <v>2.5</v>
      </c>
      <c r="G85" s="2">
        <f>数据源!Y117</f>
        <v>0.13869999999999999</v>
      </c>
      <c r="H85" s="2">
        <f>数据源!Z117</f>
        <v>0.1320952380952381</v>
      </c>
      <c r="I85" s="2">
        <f>数据源!AA117</f>
        <v>1321</v>
      </c>
      <c r="J85" s="3">
        <f>ROUNDUP(IF(F85&gt;1,F85-ROUNDDOWN(SQRT(F85),0),F85),0)</f>
        <v>2</v>
      </c>
      <c r="K85" s="3">
        <f>F85*2-J85</f>
        <v>3</v>
      </c>
      <c r="L85" s="3" t="str">
        <f>RIGHT(D85,2)</f>
        <v>碎片</v>
      </c>
      <c r="M85" s="3">
        <f ca="1">IF(OR(L85="坦克",L85="碎片"),VLOOKUP(C85,INDIRECT("坦克ID"),MATCH(L85&amp;"ID",INDIRECT("坦克标头"),0),FALSE),VLOOKUP(C85,INDIRECT(L85&amp;"ID"),2,FALSE))</f>
        <v>51211</v>
      </c>
      <c r="N85" s="3">
        <f ca="1">M85</f>
        <v>51211</v>
      </c>
      <c r="O85" s="3">
        <f>I85</f>
        <v>1321</v>
      </c>
      <c r="P85" s="1" t="str">
        <f>"("&amp;J85&amp;","&amp;K85&amp;")"</f>
        <v>(2,3)</v>
      </c>
      <c r="Q85" s="3" t="str">
        <f>IF(D85="坦克碎片",VLOOKUP(C85,道具信息!$N$2:$O$291,2,FALSE)&amp;"碎片",VLOOKUP(C85,道具信息!$N$2:$O$291,2,FALSE))</f>
        <v>T2坦克碎片</v>
      </c>
      <c r="R85" s="3">
        <f t="shared" ref="R85:R126" si="64">SUMIFS(I:I,Q:Q,Q85,B:B,B85)</f>
        <v>6582</v>
      </c>
      <c r="S85" s="11">
        <f t="shared" ref="S85:S126" si="65">ROUND(R85/SUMIF(B:B,B85,I:I),3)</f>
        <v>0.66</v>
      </c>
      <c r="T85" s="3" t="str">
        <f>VLOOKUP(Q85,道具信息!$Q$3:$S$20,2,FALSE)</f>
        <v>CHEST_ITEM_TYPE_T2_SHARD</v>
      </c>
      <c r="U85" s="3" t="str">
        <f>T85</f>
        <v>CHEST_ITEM_TYPE_T2_SHARD</v>
      </c>
      <c r="V85" s="3" t="str">
        <f>U85</f>
        <v>CHEST_ITEM_TYPE_T2_SHARD</v>
      </c>
      <c r="W85" s="13">
        <f>IF(U85&lt;&gt;"",ROUND(S85*100%,3),"")</f>
        <v>0.66</v>
      </c>
      <c r="X85" s="3" t="str">
        <f>TEXT(W85,"0.0%")</f>
        <v>66.0%</v>
      </c>
      <c r="Y85" s="3" t="str">
        <f>X85</f>
        <v>66.0%</v>
      </c>
    </row>
    <row r="86" spans="2:25" x14ac:dyDescent="0.3">
      <c r="B86" s="2">
        <f>数据源!T118</f>
        <v>4</v>
      </c>
      <c r="C86" s="2" t="str">
        <f>数据源!U118</f>
        <v>T-34</v>
      </c>
      <c r="D86" s="2" t="str">
        <f>数据源!V118</f>
        <v>坦克碎片</v>
      </c>
      <c r="E86" s="2">
        <f>数据源!W118</f>
        <v>21</v>
      </c>
      <c r="F86" s="2">
        <f>数据源!X118</f>
        <v>2.5</v>
      </c>
      <c r="G86" s="2">
        <f>数据源!Y118</f>
        <v>0.13869999999999999</v>
      </c>
      <c r="H86" s="2">
        <f>数据源!Z118</f>
        <v>0.1320952380952381</v>
      </c>
      <c r="I86" s="2">
        <f>数据源!AA118</f>
        <v>1321</v>
      </c>
      <c r="J86" s="3">
        <f t="shared" ref="J86:J111" si="66">ROUNDUP(IF(F86&gt;1,F86-ROUNDDOWN(SQRT(F86),0),F86),0)</f>
        <v>2</v>
      </c>
      <c r="K86" s="3">
        <f t="shared" ref="K86:K111" si="67">F86*2-J86</f>
        <v>3</v>
      </c>
      <c r="L86" s="3" t="str">
        <f t="shared" ref="L86:L87" si="68">RIGHT(D86,2)</f>
        <v>碎片</v>
      </c>
      <c r="M86" s="3">
        <f t="shared" ref="M86:M87" ca="1" si="69">IF(OR(L86="坦克",L86="碎片"),VLOOKUP(C86,INDIRECT("坦克ID"),MATCH(L86&amp;"ID",INDIRECT("坦克标头"),0),FALSE),VLOOKUP(C86,INDIRECT(L86&amp;"ID"),2,FALSE))</f>
        <v>52211</v>
      </c>
      <c r="N86" s="3" t="str">
        <f ca="1">N85&amp;","&amp;M86</f>
        <v>51211,52211</v>
      </c>
      <c r="O86" s="3" t="str">
        <f>O85&amp;","&amp;I86</f>
        <v>1321,1321</v>
      </c>
      <c r="P86" s="1" t="str">
        <f>P85&amp;","&amp;"("&amp;J86&amp;","&amp;K86&amp;")"</f>
        <v>(2,3),(2,3)</v>
      </c>
      <c r="Q86" s="3" t="str">
        <f>IF(D86="坦克碎片",VLOOKUP(C86,道具信息!$N$2:$O$291,2,FALSE)&amp;"碎片",VLOOKUP(C86,道具信息!$N$2:$O$291,2,FALSE))</f>
        <v>T2坦克碎片</v>
      </c>
      <c r="R86" s="3">
        <f t="shared" si="64"/>
        <v>6582</v>
      </c>
      <c r="S86" s="11">
        <f t="shared" si="65"/>
        <v>0.66</v>
      </c>
      <c r="T86" s="3" t="str">
        <f>VLOOKUP(Q86,道具信息!$Q$3:$S$20,2,FALSE)</f>
        <v>CHEST_ITEM_TYPE_T2_SHARD</v>
      </c>
      <c r="U86" s="3" t="str">
        <f>IF(COUNTIF(U$85:U85,T86)=0,T86,"")</f>
        <v/>
      </c>
      <c r="V86" s="3" t="str">
        <f>IF(U86&lt;&gt;"",V85&amp;","&amp;U86,V85)</f>
        <v>CHEST_ITEM_TYPE_T2_SHARD</v>
      </c>
      <c r="W86" s="13" t="str">
        <f t="shared" ref="W86:W126" si="70">IF(U86&lt;&gt;"",ROUND(S86*100%,3),"")</f>
        <v/>
      </c>
      <c r="X86" s="3" t="str">
        <f t="shared" ref="X86:X126" si="71">TEXT(W86,"0.0%")</f>
        <v/>
      </c>
      <c r="Y86" s="3" t="str">
        <f>IF(X86&lt;&gt;"",Y85&amp;","&amp;X86,Y85)</f>
        <v>66.0%</v>
      </c>
    </row>
    <row r="87" spans="2:25" x14ac:dyDescent="0.3">
      <c r="B87" s="2">
        <f>数据源!T119</f>
        <v>4</v>
      </c>
      <c r="C87" s="2" t="str">
        <f>数据源!U119</f>
        <v>KV-1</v>
      </c>
      <c r="D87" s="2" t="str">
        <f>数据源!V119</f>
        <v>坦克碎片</v>
      </c>
      <c r="E87" s="2">
        <f>数据源!W119</f>
        <v>21</v>
      </c>
      <c r="F87" s="2">
        <f>数据源!X119</f>
        <v>2.5</v>
      </c>
      <c r="G87" s="2">
        <f>数据源!Y119</f>
        <v>0.13869999999999999</v>
      </c>
      <c r="H87" s="2">
        <f>数据源!Z119</f>
        <v>0.1320952380952381</v>
      </c>
      <c r="I87" s="2">
        <f>数据源!AA119</f>
        <v>1321</v>
      </c>
      <c r="J87" s="3">
        <f t="shared" si="66"/>
        <v>2</v>
      </c>
      <c r="K87" s="3">
        <f t="shared" si="67"/>
        <v>3</v>
      </c>
      <c r="L87" s="3" t="str">
        <f t="shared" si="68"/>
        <v>碎片</v>
      </c>
      <c r="M87" s="3">
        <f t="shared" ca="1" si="69"/>
        <v>53211</v>
      </c>
      <c r="N87" s="3" t="str">
        <f t="shared" ref="N87" ca="1" si="72">N86&amp;","&amp;M87</f>
        <v>51211,52211,53211</v>
      </c>
      <c r="O87" s="3" t="str">
        <f t="shared" ref="O87" si="73">O86&amp;","&amp;I87</f>
        <v>1321,1321,1321</v>
      </c>
      <c r="P87" s="1" t="str">
        <f t="shared" ref="P87" si="74">P86&amp;","&amp;"("&amp;J87&amp;","&amp;K87&amp;")"</f>
        <v>(2,3),(2,3),(2,3)</v>
      </c>
      <c r="Q87" s="3" t="str">
        <f>IF(D87="坦克碎片",VLOOKUP(C87,道具信息!$N$2:$O$291,2,FALSE)&amp;"碎片",VLOOKUP(C87,道具信息!$N$2:$O$291,2,FALSE))</f>
        <v>T2坦克碎片</v>
      </c>
      <c r="R87" s="3">
        <f t="shared" si="64"/>
        <v>6582</v>
      </c>
      <c r="S87" s="11">
        <f t="shared" si="65"/>
        <v>0.66</v>
      </c>
      <c r="T87" s="3" t="str">
        <f>VLOOKUP(Q87,道具信息!$Q$3:$S$20,2,FALSE)</f>
        <v>CHEST_ITEM_TYPE_T2_SHARD</v>
      </c>
      <c r="U87" s="3" t="str">
        <f>IF(COUNTIF(U$85:U86,T87)=0,T87,"")</f>
        <v/>
      </c>
      <c r="V87" s="3" t="str">
        <f t="shared" ref="V87:V126" si="75">IF(U87&lt;&gt;"",V86&amp;","&amp;U87,V86)</f>
        <v>CHEST_ITEM_TYPE_T2_SHARD</v>
      </c>
      <c r="W87" s="13" t="str">
        <f t="shared" si="70"/>
        <v/>
      </c>
      <c r="X87" s="3" t="str">
        <f t="shared" si="71"/>
        <v/>
      </c>
      <c r="Y87" s="3" t="str">
        <f t="shared" ref="Y87:Y126" si="76">IF(X87&lt;&gt;"",Y86&amp;","&amp;X87,Y86)</f>
        <v>66.0%</v>
      </c>
    </row>
    <row r="88" spans="2:25" x14ac:dyDescent="0.3">
      <c r="B88" s="2">
        <f>数据源!T120</f>
        <v>4</v>
      </c>
      <c r="C88" s="2" t="str">
        <f>数据源!U120</f>
        <v>Puma</v>
      </c>
      <c r="D88" s="2" t="str">
        <f>数据源!V120</f>
        <v>坦克碎片</v>
      </c>
      <c r="E88" s="2">
        <f>数据源!W120</f>
        <v>46</v>
      </c>
      <c r="F88" s="2">
        <f>数据源!X120</f>
        <v>1</v>
      </c>
      <c r="G88" s="2">
        <f>数据源!Y120</f>
        <v>8.0299999999999996E-2</v>
      </c>
      <c r="H88" s="2">
        <f>数据源!Z120</f>
        <v>8.7282608695652172E-2</v>
      </c>
      <c r="I88" s="2">
        <f>数据源!AA120</f>
        <v>873</v>
      </c>
      <c r="J88" s="3">
        <f t="shared" si="66"/>
        <v>1</v>
      </c>
      <c r="K88" s="3">
        <f t="shared" si="67"/>
        <v>1</v>
      </c>
      <c r="L88" s="3" t="str">
        <f t="shared" ref="L88:L99" si="77">RIGHT(D88,2)</f>
        <v>碎片</v>
      </c>
      <c r="M88" s="3">
        <f t="shared" ref="M88:M99" ca="1" si="78">IF(OR(L88="坦克",L88="碎片"),VLOOKUP(C88,INDIRECT("坦克ID"),MATCH(L88&amp;"ID",INDIRECT("坦克标头"),0),FALSE),VLOOKUP(C88,INDIRECT(L88&amp;"ID"),2,FALSE))</f>
        <v>51221</v>
      </c>
      <c r="N88" s="3" t="str">
        <f t="shared" ref="N88:N99" ca="1" si="79">N87&amp;","&amp;M88</f>
        <v>51211,52211,53211,51221</v>
      </c>
      <c r="O88" s="3" t="str">
        <f t="shared" ref="O88:O99" si="80">O87&amp;","&amp;I88</f>
        <v>1321,1321,1321,873</v>
      </c>
      <c r="P88" s="1" t="str">
        <f t="shared" ref="P88:P99" si="81">P87&amp;","&amp;"("&amp;J88&amp;","&amp;K88&amp;")"</f>
        <v>(2,3),(2,3),(2,3),(1,1)</v>
      </c>
      <c r="Q88" s="3" t="str">
        <f>IF(D88="坦克碎片",VLOOKUP(C88,道具信息!$N$2:$O$291,2,FALSE)&amp;"碎片",VLOOKUP(C88,道具信息!$N$2:$O$291,2,FALSE))</f>
        <v>T2坦克碎片</v>
      </c>
      <c r="R88" s="3">
        <f t="shared" si="64"/>
        <v>6582</v>
      </c>
      <c r="S88" s="11">
        <f t="shared" si="65"/>
        <v>0.66</v>
      </c>
      <c r="T88" s="3" t="str">
        <f>VLOOKUP(Q88,道具信息!$Q$3:$S$20,2,FALSE)</f>
        <v>CHEST_ITEM_TYPE_T2_SHARD</v>
      </c>
      <c r="U88" s="3" t="str">
        <f>IF(COUNTIF(U$85:U87,T88)=0,T88,"")</f>
        <v/>
      </c>
      <c r="V88" s="3" t="str">
        <f t="shared" si="75"/>
        <v>CHEST_ITEM_TYPE_T2_SHARD</v>
      </c>
      <c r="W88" s="13" t="str">
        <f t="shared" si="70"/>
        <v/>
      </c>
      <c r="X88" s="3" t="str">
        <f t="shared" si="71"/>
        <v/>
      </c>
      <c r="Y88" s="3" t="str">
        <f t="shared" si="76"/>
        <v>66.0%</v>
      </c>
    </row>
    <row r="89" spans="2:25" x14ac:dyDescent="0.3">
      <c r="B89" s="2">
        <f>数据源!T121</f>
        <v>4</v>
      </c>
      <c r="C89" s="2" t="str">
        <f>数据源!U121</f>
        <v>四号</v>
      </c>
      <c r="D89" s="2" t="str">
        <f>数据源!V121</f>
        <v>坦克碎片</v>
      </c>
      <c r="E89" s="2">
        <f>数据源!W121</f>
        <v>46</v>
      </c>
      <c r="F89" s="2">
        <f>数据源!X121</f>
        <v>1</v>
      </c>
      <c r="G89" s="2">
        <f>数据源!Y121</f>
        <v>8.0299999999999996E-2</v>
      </c>
      <c r="H89" s="2">
        <f>数据源!Z121</f>
        <v>8.7282608695652172E-2</v>
      </c>
      <c r="I89" s="2">
        <f>数据源!AA121</f>
        <v>873</v>
      </c>
      <c r="J89" s="3">
        <f t="shared" si="66"/>
        <v>1</v>
      </c>
      <c r="K89" s="3">
        <f t="shared" si="67"/>
        <v>1</v>
      </c>
      <c r="L89" s="3" t="str">
        <f t="shared" si="77"/>
        <v>碎片</v>
      </c>
      <c r="M89" s="3">
        <f t="shared" ca="1" si="78"/>
        <v>52221</v>
      </c>
      <c r="N89" s="3" t="str">
        <f t="shared" ca="1" si="79"/>
        <v>51211,52211,53211,51221,52221</v>
      </c>
      <c r="O89" s="3" t="str">
        <f t="shared" si="80"/>
        <v>1321,1321,1321,873,873</v>
      </c>
      <c r="P89" s="1" t="str">
        <f t="shared" si="81"/>
        <v>(2,3),(2,3),(2,3),(1,1),(1,1)</v>
      </c>
      <c r="Q89" s="3" t="str">
        <f>IF(D89="坦克碎片",VLOOKUP(C89,道具信息!$N$2:$O$291,2,FALSE)&amp;"碎片",VLOOKUP(C89,道具信息!$N$2:$O$291,2,FALSE))</f>
        <v>T2坦克碎片</v>
      </c>
      <c r="R89" s="3">
        <f t="shared" si="64"/>
        <v>6582</v>
      </c>
      <c r="S89" s="11">
        <f t="shared" si="65"/>
        <v>0.66</v>
      </c>
      <c r="T89" s="3" t="str">
        <f>VLOOKUP(Q89,道具信息!$Q$3:$S$20,2,FALSE)</f>
        <v>CHEST_ITEM_TYPE_T2_SHARD</v>
      </c>
      <c r="U89" s="3" t="str">
        <f>IF(COUNTIF(U$85:U88,T89)=0,T89,"")</f>
        <v/>
      </c>
      <c r="V89" s="3" t="str">
        <f t="shared" si="75"/>
        <v>CHEST_ITEM_TYPE_T2_SHARD</v>
      </c>
      <c r="W89" s="13" t="str">
        <f t="shared" si="70"/>
        <v/>
      </c>
      <c r="X89" s="3" t="str">
        <f t="shared" si="71"/>
        <v/>
      </c>
      <c r="Y89" s="3" t="str">
        <f t="shared" si="76"/>
        <v>66.0%</v>
      </c>
    </row>
    <row r="90" spans="2:25" x14ac:dyDescent="0.3">
      <c r="B90" s="2">
        <f>数据源!T122</f>
        <v>4</v>
      </c>
      <c r="C90" s="2" t="str">
        <f>数据源!U122</f>
        <v>丘吉尔</v>
      </c>
      <c r="D90" s="2" t="str">
        <f>数据源!V122</f>
        <v>坦克碎片</v>
      </c>
      <c r="E90" s="2">
        <f>数据源!W122</f>
        <v>46</v>
      </c>
      <c r="F90" s="2">
        <f>数据源!X122</f>
        <v>1</v>
      </c>
      <c r="G90" s="2">
        <f>数据源!Y122</f>
        <v>8.0299999999999996E-2</v>
      </c>
      <c r="H90" s="2">
        <f>数据源!Z122</f>
        <v>8.7282608695652172E-2</v>
      </c>
      <c r="I90" s="2">
        <f>数据源!AA122</f>
        <v>873</v>
      </c>
      <c r="J90" s="3">
        <f t="shared" si="66"/>
        <v>1</v>
      </c>
      <c r="K90" s="3">
        <f t="shared" si="67"/>
        <v>1</v>
      </c>
      <c r="L90" s="3" t="str">
        <f t="shared" si="77"/>
        <v>碎片</v>
      </c>
      <c r="M90" s="3">
        <f t="shared" ca="1" si="78"/>
        <v>53221</v>
      </c>
      <c r="N90" s="3" t="str">
        <f t="shared" ca="1" si="79"/>
        <v>51211,52211,53211,51221,52221,53221</v>
      </c>
      <c r="O90" s="3" t="str">
        <f t="shared" si="80"/>
        <v>1321,1321,1321,873,873,873</v>
      </c>
      <c r="P90" s="1" t="str">
        <f t="shared" si="81"/>
        <v>(2,3),(2,3),(2,3),(1,1),(1,1),(1,1)</v>
      </c>
      <c r="Q90" s="3" t="str">
        <f>IF(D90="坦克碎片",VLOOKUP(C90,道具信息!$N$2:$O$291,2,FALSE)&amp;"碎片",VLOOKUP(C90,道具信息!$N$2:$O$291,2,FALSE))</f>
        <v>T2坦克碎片</v>
      </c>
      <c r="R90" s="3">
        <f t="shared" si="64"/>
        <v>6582</v>
      </c>
      <c r="S90" s="11">
        <f t="shared" si="65"/>
        <v>0.66</v>
      </c>
      <c r="T90" s="3" t="str">
        <f>VLOOKUP(Q90,道具信息!$Q$3:$S$20,2,FALSE)</f>
        <v>CHEST_ITEM_TYPE_T2_SHARD</v>
      </c>
      <c r="U90" s="3" t="str">
        <f>IF(COUNTIF(U$85:U89,T90)=0,T90,"")</f>
        <v/>
      </c>
      <c r="V90" s="3" t="str">
        <f t="shared" si="75"/>
        <v>CHEST_ITEM_TYPE_T2_SHARD</v>
      </c>
      <c r="W90" s="13" t="str">
        <f t="shared" si="70"/>
        <v/>
      </c>
      <c r="X90" s="3" t="str">
        <f t="shared" si="71"/>
        <v/>
      </c>
      <c r="Y90" s="3" t="str">
        <f t="shared" si="76"/>
        <v>66.0%</v>
      </c>
    </row>
    <row r="91" spans="2:25" x14ac:dyDescent="0.3">
      <c r="B91" s="2">
        <f>数据源!T123</f>
        <v>4</v>
      </c>
      <c r="C91" s="2" t="str">
        <f>数据源!U123</f>
        <v>T1LP1</v>
      </c>
      <c r="D91" s="2" t="str">
        <f>数据源!V123</f>
        <v>部件</v>
      </c>
      <c r="E91" s="2">
        <f>数据源!W123</f>
        <v>35</v>
      </c>
      <c r="F91" s="2">
        <f>数据源!X123</f>
        <v>1</v>
      </c>
      <c r="G91" s="2">
        <f>数据源!Y123</f>
        <v>1.2E-2</v>
      </c>
      <c r="H91" s="2">
        <f>数据源!Z123</f>
        <v>1.7142857142857144E-2</v>
      </c>
      <c r="I91" s="2">
        <f>数据源!AA123</f>
        <v>171</v>
      </c>
      <c r="J91" s="3">
        <f t="shared" si="66"/>
        <v>1</v>
      </c>
      <c r="K91" s="3">
        <f t="shared" si="67"/>
        <v>1</v>
      </c>
      <c r="L91" s="3" t="str">
        <f t="shared" si="77"/>
        <v>部件</v>
      </c>
      <c r="M91" s="3">
        <f t="shared" ca="1" si="78"/>
        <v>91001</v>
      </c>
      <c r="N91" s="3" t="str">
        <f t="shared" ca="1" si="79"/>
        <v>51211,52211,53211,51221,52221,53221,91001</v>
      </c>
      <c r="O91" s="3" t="str">
        <f t="shared" si="80"/>
        <v>1321,1321,1321,873,873,873,171</v>
      </c>
      <c r="P91" s="1" t="str">
        <f t="shared" si="81"/>
        <v>(2,3),(2,3),(2,3),(1,1),(1,1),(1,1),(1,1)</v>
      </c>
      <c r="Q91" s="3" t="str">
        <f>IF(D91="坦克碎片",VLOOKUP(C91,道具信息!$N$2:$O$291,2,FALSE)&amp;"碎片",VLOOKUP(C91,道具信息!$N$2:$O$291,2,FALSE))</f>
        <v>T1部件</v>
      </c>
      <c r="R91" s="3">
        <f t="shared" si="64"/>
        <v>2840</v>
      </c>
      <c r="S91" s="11">
        <f t="shared" si="65"/>
        <v>0.28499999999999998</v>
      </c>
      <c r="T91" s="3" t="str">
        <f>VLOOKUP(Q91,道具信息!$Q$3:$S$20,2,FALSE)</f>
        <v>CHEST_ITEM_TYPE_T1_PART</v>
      </c>
      <c r="U91" s="3" t="str">
        <f>IF(COUNTIF(U$85:U90,T91)=0,T91,"")</f>
        <v>CHEST_ITEM_TYPE_T1_PART</v>
      </c>
      <c r="V91" s="3" t="str">
        <f t="shared" si="75"/>
        <v>CHEST_ITEM_TYPE_T2_SHARD,CHEST_ITEM_TYPE_T1_PART</v>
      </c>
      <c r="W91" s="13">
        <f t="shared" si="70"/>
        <v>0.28499999999999998</v>
      </c>
      <c r="X91" s="3" t="str">
        <f t="shared" si="71"/>
        <v>28.5%</v>
      </c>
      <c r="Y91" s="3" t="str">
        <f t="shared" si="76"/>
        <v>66.0%,28.5%</v>
      </c>
    </row>
    <row r="92" spans="2:25" x14ac:dyDescent="0.3">
      <c r="B92" s="2">
        <f>数据源!T124</f>
        <v>4</v>
      </c>
      <c r="C92" s="2" t="str">
        <f>数据源!U124</f>
        <v>T1LP3</v>
      </c>
      <c r="D92" s="2" t="str">
        <f>数据源!V124</f>
        <v>部件</v>
      </c>
      <c r="E92" s="2">
        <f>数据源!W124</f>
        <v>35</v>
      </c>
      <c r="F92" s="2">
        <f>数据源!X124</f>
        <v>1</v>
      </c>
      <c r="G92" s="2">
        <f>数据源!Y124</f>
        <v>1.0999999999999999E-2</v>
      </c>
      <c r="H92" s="2">
        <f>数据源!Z124</f>
        <v>1.5714285714285712E-2</v>
      </c>
      <c r="I92" s="2">
        <f>数据源!AA124</f>
        <v>157</v>
      </c>
      <c r="J92" s="3">
        <f t="shared" si="66"/>
        <v>1</v>
      </c>
      <c r="K92" s="3">
        <f t="shared" si="67"/>
        <v>1</v>
      </c>
      <c r="L92" s="3" t="str">
        <f t="shared" si="77"/>
        <v>部件</v>
      </c>
      <c r="M92" s="3">
        <f t="shared" ca="1" si="78"/>
        <v>91003</v>
      </c>
      <c r="N92" s="3" t="str">
        <f t="shared" ca="1" si="79"/>
        <v>51211,52211,53211,51221,52221,53221,91001,91003</v>
      </c>
      <c r="O92" s="3" t="str">
        <f t="shared" si="80"/>
        <v>1321,1321,1321,873,873,873,171,157</v>
      </c>
      <c r="P92" s="1" t="str">
        <f t="shared" si="81"/>
        <v>(2,3),(2,3),(2,3),(1,1),(1,1),(1,1),(1,1),(1,1)</v>
      </c>
      <c r="Q92" s="3" t="str">
        <f>IF(D92="坦克碎片",VLOOKUP(C92,道具信息!$N$2:$O$291,2,FALSE)&amp;"碎片",VLOOKUP(C92,道具信息!$N$2:$O$291,2,FALSE))</f>
        <v>T1部件</v>
      </c>
      <c r="R92" s="3">
        <f t="shared" si="64"/>
        <v>2840</v>
      </c>
      <c r="S92" s="11">
        <f t="shared" si="65"/>
        <v>0.28499999999999998</v>
      </c>
      <c r="T92" s="3" t="str">
        <f>VLOOKUP(Q92,道具信息!$Q$3:$S$20,2,FALSE)</f>
        <v>CHEST_ITEM_TYPE_T1_PART</v>
      </c>
      <c r="U92" s="3" t="str">
        <f>IF(COUNTIF(U$85:U91,T92)=0,T92,"")</f>
        <v/>
      </c>
      <c r="V92" s="3" t="str">
        <f t="shared" si="75"/>
        <v>CHEST_ITEM_TYPE_T2_SHARD,CHEST_ITEM_TYPE_T1_PART</v>
      </c>
      <c r="W92" s="13" t="str">
        <f t="shared" si="70"/>
        <v/>
      </c>
      <c r="X92" s="3" t="str">
        <f t="shared" si="71"/>
        <v/>
      </c>
      <c r="Y92" s="3" t="str">
        <f t="shared" si="76"/>
        <v>66.0%,28.5%</v>
      </c>
    </row>
    <row r="93" spans="2:25" x14ac:dyDescent="0.3">
      <c r="B93" s="2">
        <f>数据源!T125</f>
        <v>4</v>
      </c>
      <c r="C93" s="2" t="str">
        <f>数据源!U125</f>
        <v>T1LP5</v>
      </c>
      <c r="D93" s="2" t="str">
        <f>数据源!V125</f>
        <v>部件</v>
      </c>
      <c r="E93" s="2">
        <f>数据源!W125</f>
        <v>35</v>
      </c>
      <c r="F93" s="2">
        <f>数据源!X125</f>
        <v>1</v>
      </c>
      <c r="G93" s="2">
        <f>数据源!Y125</f>
        <v>1.0999999999999999E-2</v>
      </c>
      <c r="H93" s="2">
        <f>数据源!Z125</f>
        <v>1.5714285714285712E-2</v>
      </c>
      <c r="I93" s="2">
        <f>数据源!AA125</f>
        <v>157</v>
      </c>
      <c r="J93" s="3">
        <f t="shared" si="66"/>
        <v>1</v>
      </c>
      <c r="K93" s="3">
        <f t="shared" si="67"/>
        <v>1</v>
      </c>
      <c r="L93" s="3" t="str">
        <f t="shared" si="77"/>
        <v>部件</v>
      </c>
      <c r="M93" s="3">
        <f t="shared" ca="1" si="78"/>
        <v>91005</v>
      </c>
      <c r="N93" s="3" t="str">
        <f t="shared" ca="1" si="79"/>
        <v>51211,52211,53211,51221,52221,53221,91001,91003,91005</v>
      </c>
      <c r="O93" s="3" t="str">
        <f t="shared" si="80"/>
        <v>1321,1321,1321,873,873,873,171,157,157</v>
      </c>
      <c r="P93" s="1" t="str">
        <f t="shared" si="81"/>
        <v>(2,3),(2,3),(2,3),(1,1),(1,1),(1,1),(1,1),(1,1),(1,1)</v>
      </c>
      <c r="Q93" s="3" t="str">
        <f>IF(D93="坦克碎片",VLOOKUP(C93,道具信息!$N$2:$O$291,2,FALSE)&amp;"碎片",VLOOKUP(C93,道具信息!$N$2:$O$291,2,FALSE))</f>
        <v>T1部件</v>
      </c>
      <c r="R93" s="3">
        <f t="shared" si="64"/>
        <v>2840</v>
      </c>
      <c r="S93" s="11">
        <f t="shared" si="65"/>
        <v>0.28499999999999998</v>
      </c>
      <c r="T93" s="3" t="str">
        <f>VLOOKUP(Q93,道具信息!$Q$3:$S$20,2,FALSE)</f>
        <v>CHEST_ITEM_TYPE_T1_PART</v>
      </c>
      <c r="U93" s="3" t="str">
        <f>IF(COUNTIF(U$85:U92,T93)=0,T93,"")</f>
        <v/>
      </c>
      <c r="V93" s="3" t="str">
        <f t="shared" si="75"/>
        <v>CHEST_ITEM_TYPE_T2_SHARD,CHEST_ITEM_TYPE_T1_PART</v>
      </c>
      <c r="W93" s="13" t="str">
        <f t="shared" si="70"/>
        <v/>
      </c>
      <c r="X93" s="3" t="str">
        <f t="shared" si="71"/>
        <v/>
      </c>
      <c r="Y93" s="3" t="str">
        <f t="shared" si="76"/>
        <v>66.0%,28.5%</v>
      </c>
    </row>
    <row r="94" spans="2:25" x14ac:dyDescent="0.3">
      <c r="B94" s="2">
        <f>数据源!T126</f>
        <v>4</v>
      </c>
      <c r="C94" s="2" t="str">
        <f>数据源!U126</f>
        <v>T1MP1</v>
      </c>
      <c r="D94" s="2" t="str">
        <f>数据源!V126</f>
        <v>部件</v>
      </c>
      <c r="E94" s="2">
        <f>数据源!W126</f>
        <v>35</v>
      </c>
      <c r="F94" s="2">
        <f>数据源!X126</f>
        <v>1</v>
      </c>
      <c r="G94" s="2">
        <f>数据源!Y126</f>
        <v>1.0999999999999999E-2</v>
      </c>
      <c r="H94" s="2">
        <f>数据源!Z126</f>
        <v>1.5714285714285712E-2</v>
      </c>
      <c r="I94" s="2">
        <f>数据源!AA126</f>
        <v>157</v>
      </c>
      <c r="J94" s="3">
        <f t="shared" si="66"/>
        <v>1</v>
      </c>
      <c r="K94" s="3">
        <f t="shared" si="67"/>
        <v>1</v>
      </c>
      <c r="L94" s="3" t="str">
        <f t="shared" si="77"/>
        <v>部件</v>
      </c>
      <c r="M94" s="3">
        <f t="shared" ca="1" si="78"/>
        <v>91101</v>
      </c>
      <c r="N94" s="3" t="str">
        <f t="shared" ca="1" si="79"/>
        <v>51211,52211,53211,51221,52221,53221,91001,91003,91005,91101</v>
      </c>
      <c r="O94" s="3" t="str">
        <f t="shared" si="80"/>
        <v>1321,1321,1321,873,873,873,171,157,157,157</v>
      </c>
      <c r="P94" s="1" t="str">
        <f t="shared" si="81"/>
        <v>(2,3),(2,3),(2,3),(1,1),(1,1),(1,1),(1,1),(1,1),(1,1),(1,1)</v>
      </c>
      <c r="Q94" s="3" t="str">
        <f>IF(D94="坦克碎片",VLOOKUP(C94,道具信息!$N$2:$O$291,2,FALSE)&amp;"碎片",VLOOKUP(C94,道具信息!$N$2:$O$291,2,FALSE))</f>
        <v>T1部件</v>
      </c>
      <c r="R94" s="3">
        <f t="shared" si="64"/>
        <v>2840</v>
      </c>
      <c r="S94" s="11">
        <f t="shared" si="65"/>
        <v>0.28499999999999998</v>
      </c>
      <c r="T94" s="3" t="str">
        <f>VLOOKUP(Q94,道具信息!$Q$3:$S$20,2,FALSE)</f>
        <v>CHEST_ITEM_TYPE_T1_PART</v>
      </c>
      <c r="U94" s="3" t="str">
        <f>IF(COUNTIF(U$85:U93,T94)=0,T94,"")</f>
        <v/>
      </c>
      <c r="V94" s="3" t="str">
        <f t="shared" si="75"/>
        <v>CHEST_ITEM_TYPE_T2_SHARD,CHEST_ITEM_TYPE_T1_PART</v>
      </c>
      <c r="W94" s="13" t="str">
        <f t="shared" si="70"/>
        <v/>
      </c>
      <c r="X94" s="3" t="str">
        <f t="shared" si="71"/>
        <v/>
      </c>
      <c r="Y94" s="3" t="str">
        <f t="shared" si="76"/>
        <v>66.0%,28.5%</v>
      </c>
    </row>
    <row r="95" spans="2:25" x14ac:dyDescent="0.3">
      <c r="B95" s="2">
        <f>数据源!T127</f>
        <v>4</v>
      </c>
      <c r="C95" s="2" t="str">
        <f>数据源!U127</f>
        <v>T1MP3</v>
      </c>
      <c r="D95" s="2" t="str">
        <f>数据源!V127</f>
        <v>部件</v>
      </c>
      <c r="E95" s="2">
        <f>数据源!W127</f>
        <v>35</v>
      </c>
      <c r="F95" s="2">
        <f>数据源!X127</f>
        <v>1</v>
      </c>
      <c r="G95" s="2">
        <f>数据源!Y127</f>
        <v>1.0999999999999999E-2</v>
      </c>
      <c r="H95" s="2">
        <f>数据源!Z127</f>
        <v>1.5714285714285712E-2</v>
      </c>
      <c r="I95" s="2">
        <f>数据源!AA127</f>
        <v>157</v>
      </c>
      <c r="J95" s="3">
        <f t="shared" si="66"/>
        <v>1</v>
      </c>
      <c r="K95" s="3">
        <f t="shared" si="67"/>
        <v>1</v>
      </c>
      <c r="L95" s="3" t="str">
        <f t="shared" si="77"/>
        <v>部件</v>
      </c>
      <c r="M95" s="3">
        <f t="shared" ca="1" si="78"/>
        <v>91103</v>
      </c>
      <c r="N95" s="3" t="str">
        <f t="shared" ca="1" si="79"/>
        <v>51211,52211,53211,51221,52221,53221,91001,91003,91005,91101,91103</v>
      </c>
      <c r="O95" s="3" t="str">
        <f t="shared" si="80"/>
        <v>1321,1321,1321,873,873,873,171,157,157,157,157</v>
      </c>
      <c r="P95" s="1" t="str">
        <f t="shared" si="81"/>
        <v>(2,3),(2,3),(2,3),(1,1),(1,1),(1,1),(1,1),(1,1),(1,1),(1,1),(1,1)</v>
      </c>
      <c r="Q95" s="3" t="str">
        <f>IF(D95="坦克碎片",VLOOKUP(C95,道具信息!$N$2:$O$291,2,FALSE)&amp;"碎片",VLOOKUP(C95,道具信息!$N$2:$O$291,2,FALSE))</f>
        <v>T1部件</v>
      </c>
      <c r="R95" s="3">
        <f t="shared" si="64"/>
        <v>2840</v>
      </c>
      <c r="S95" s="11">
        <f t="shared" si="65"/>
        <v>0.28499999999999998</v>
      </c>
      <c r="T95" s="3" t="str">
        <f>VLOOKUP(Q95,道具信息!$Q$3:$S$20,2,FALSE)</f>
        <v>CHEST_ITEM_TYPE_T1_PART</v>
      </c>
      <c r="U95" s="3" t="str">
        <f>IF(COUNTIF(U$85:U94,T95)=0,T95,"")</f>
        <v/>
      </c>
      <c r="V95" s="3" t="str">
        <f t="shared" si="75"/>
        <v>CHEST_ITEM_TYPE_T2_SHARD,CHEST_ITEM_TYPE_T1_PART</v>
      </c>
      <c r="W95" s="13" t="str">
        <f t="shared" si="70"/>
        <v/>
      </c>
      <c r="X95" s="3" t="str">
        <f t="shared" si="71"/>
        <v/>
      </c>
      <c r="Y95" s="3" t="str">
        <f t="shared" si="76"/>
        <v>66.0%,28.5%</v>
      </c>
    </row>
    <row r="96" spans="2:25" x14ac:dyDescent="0.3">
      <c r="B96" s="2">
        <f>数据源!T128</f>
        <v>4</v>
      </c>
      <c r="C96" s="2" t="str">
        <f>数据源!U128</f>
        <v>T1MP5</v>
      </c>
      <c r="D96" s="2" t="str">
        <f>数据源!V128</f>
        <v>部件</v>
      </c>
      <c r="E96" s="2">
        <f>数据源!W128</f>
        <v>35</v>
      </c>
      <c r="F96" s="2">
        <f>数据源!X128</f>
        <v>1</v>
      </c>
      <c r="G96" s="2">
        <f>数据源!Y128</f>
        <v>1.0999999999999999E-2</v>
      </c>
      <c r="H96" s="2">
        <f>数据源!Z128</f>
        <v>1.5714285714285712E-2</v>
      </c>
      <c r="I96" s="2">
        <f>数据源!AA128</f>
        <v>157</v>
      </c>
      <c r="J96" s="3">
        <f t="shared" si="66"/>
        <v>1</v>
      </c>
      <c r="K96" s="3">
        <f t="shared" si="67"/>
        <v>1</v>
      </c>
      <c r="L96" s="3" t="str">
        <f t="shared" si="77"/>
        <v>部件</v>
      </c>
      <c r="M96" s="3">
        <f t="shared" ca="1" si="78"/>
        <v>91105</v>
      </c>
      <c r="N96" s="3" t="str">
        <f t="shared" ca="1" si="79"/>
        <v>51211,52211,53211,51221,52221,53221,91001,91003,91005,91101,91103,91105</v>
      </c>
      <c r="O96" s="3" t="str">
        <f t="shared" si="80"/>
        <v>1321,1321,1321,873,873,873,171,157,157,157,157,157</v>
      </c>
      <c r="P96" s="1" t="str">
        <f t="shared" si="81"/>
        <v>(2,3),(2,3),(2,3),(1,1),(1,1),(1,1),(1,1),(1,1),(1,1),(1,1),(1,1),(1,1)</v>
      </c>
      <c r="Q96" s="3" t="str">
        <f>IF(D96="坦克碎片",VLOOKUP(C96,道具信息!$N$2:$O$291,2,FALSE)&amp;"碎片",VLOOKUP(C96,道具信息!$N$2:$O$291,2,FALSE))</f>
        <v>T1部件</v>
      </c>
      <c r="R96" s="3">
        <f t="shared" si="64"/>
        <v>2840</v>
      </c>
      <c r="S96" s="11">
        <f t="shared" si="65"/>
        <v>0.28499999999999998</v>
      </c>
      <c r="T96" s="3" t="str">
        <f>VLOOKUP(Q96,道具信息!$Q$3:$S$20,2,FALSE)</f>
        <v>CHEST_ITEM_TYPE_T1_PART</v>
      </c>
      <c r="U96" s="3" t="str">
        <f>IF(COUNTIF(U$85:U95,T96)=0,T96,"")</f>
        <v/>
      </c>
      <c r="V96" s="3" t="str">
        <f t="shared" si="75"/>
        <v>CHEST_ITEM_TYPE_T2_SHARD,CHEST_ITEM_TYPE_T1_PART</v>
      </c>
      <c r="W96" s="13" t="str">
        <f t="shared" si="70"/>
        <v/>
      </c>
      <c r="X96" s="3" t="str">
        <f t="shared" si="71"/>
        <v/>
      </c>
      <c r="Y96" s="3" t="str">
        <f t="shared" si="76"/>
        <v>66.0%,28.5%</v>
      </c>
    </row>
    <row r="97" spans="2:25" x14ac:dyDescent="0.3">
      <c r="B97" s="2">
        <f>数据源!T129</f>
        <v>4</v>
      </c>
      <c r="C97" s="2" t="str">
        <f>数据源!U129</f>
        <v>T1HP1</v>
      </c>
      <c r="D97" s="2" t="str">
        <f>数据源!V129</f>
        <v>部件</v>
      </c>
      <c r="E97" s="2">
        <f>数据源!W129</f>
        <v>35</v>
      </c>
      <c r="F97" s="2">
        <f>数据源!X129</f>
        <v>1</v>
      </c>
      <c r="G97" s="2">
        <f>数据源!Y129</f>
        <v>1.0999999999999999E-2</v>
      </c>
      <c r="H97" s="2">
        <f>数据源!Z129</f>
        <v>1.5714285714285712E-2</v>
      </c>
      <c r="I97" s="2">
        <f>数据源!AA129</f>
        <v>157</v>
      </c>
      <c r="J97" s="3">
        <f t="shared" si="66"/>
        <v>1</v>
      </c>
      <c r="K97" s="3">
        <f t="shared" si="67"/>
        <v>1</v>
      </c>
      <c r="L97" s="3" t="str">
        <f t="shared" si="77"/>
        <v>部件</v>
      </c>
      <c r="M97" s="3">
        <f t="shared" ca="1" si="78"/>
        <v>91201</v>
      </c>
      <c r="N97" s="3" t="str">
        <f t="shared" ca="1" si="79"/>
        <v>51211,52211,53211,51221,52221,53221,91001,91003,91005,91101,91103,91105,91201</v>
      </c>
      <c r="O97" s="3" t="str">
        <f t="shared" si="80"/>
        <v>1321,1321,1321,873,873,873,171,157,157,157,157,157,157</v>
      </c>
      <c r="P97" s="1" t="str">
        <f t="shared" si="81"/>
        <v>(2,3),(2,3),(2,3),(1,1),(1,1),(1,1),(1,1),(1,1),(1,1),(1,1),(1,1),(1,1),(1,1)</v>
      </c>
      <c r="Q97" s="3" t="str">
        <f>IF(D97="坦克碎片",VLOOKUP(C97,道具信息!$N$2:$O$291,2,FALSE)&amp;"碎片",VLOOKUP(C97,道具信息!$N$2:$O$291,2,FALSE))</f>
        <v>T1部件</v>
      </c>
      <c r="R97" s="3">
        <f t="shared" si="64"/>
        <v>2840</v>
      </c>
      <c r="S97" s="11">
        <f t="shared" si="65"/>
        <v>0.28499999999999998</v>
      </c>
      <c r="T97" s="3" t="str">
        <f>VLOOKUP(Q97,道具信息!$Q$3:$S$20,2,FALSE)</f>
        <v>CHEST_ITEM_TYPE_T1_PART</v>
      </c>
      <c r="U97" s="3" t="str">
        <f>IF(COUNTIF(U$85:U96,T97)=0,T97,"")</f>
        <v/>
      </c>
      <c r="V97" s="3" t="str">
        <f t="shared" si="75"/>
        <v>CHEST_ITEM_TYPE_T2_SHARD,CHEST_ITEM_TYPE_T1_PART</v>
      </c>
      <c r="W97" s="13" t="str">
        <f t="shared" si="70"/>
        <v/>
      </c>
      <c r="X97" s="3" t="str">
        <f t="shared" si="71"/>
        <v/>
      </c>
      <c r="Y97" s="3" t="str">
        <f t="shared" si="76"/>
        <v>66.0%,28.5%</v>
      </c>
    </row>
    <row r="98" spans="2:25" x14ac:dyDescent="0.3">
      <c r="B98" s="2">
        <f>数据源!T130</f>
        <v>4</v>
      </c>
      <c r="C98" s="2" t="str">
        <f>数据源!U130</f>
        <v>T1HP3</v>
      </c>
      <c r="D98" s="2" t="str">
        <f>数据源!V130</f>
        <v>部件</v>
      </c>
      <c r="E98" s="2">
        <f>数据源!W130</f>
        <v>35</v>
      </c>
      <c r="F98" s="2">
        <f>数据源!X130</f>
        <v>1</v>
      </c>
      <c r="G98" s="2">
        <f>数据源!Y130</f>
        <v>1.0999999999999999E-2</v>
      </c>
      <c r="H98" s="2">
        <f>数据源!Z130</f>
        <v>1.5714285714285712E-2</v>
      </c>
      <c r="I98" s="2">
        <f>数据源!AA130</f>
        <v>157</v>
      </c>
      <c r="J98" s="3">
        <f t="shared" si="66"/>
        <v>1</v>
      </c>
      <c r="K98" s="3">
        <f t="shared" si="67"/>
        <v>1</v>
      </c>
      <c r="L98" s="3" t="str">
        <f t="shared" si="77"/>
        <v>部件</v>
      </c>
      <c r="M98" s="3">
        <f t="shared" ca="1" si="78"/>
        <v>91203</v>
      </c>
      <c r="N98" s="3" t="str">
        <f t="shared" ca="1" si="79"/>
        <v>51211,52211,53211,51221,52221,53221,91001,91003,91005,91101,91103,91105,91201,91203</v>
      </c>
      <c r="O98" s="3" t="str">
        <f t="shared" si="80"/>
        <v>1321,1321,1321,873,873,873,171,157,157,157,157,157,157,157</v>
      </c>
      <c r="P98" s="1" t="str">
        <f t="shared" si="81"/>
        <v>(2,3),(2,3),(2,3),(1,1),(1,1),(1,1),(1,1),(1,1),(1,1),(1,1),(1,1),(1,1),(1,1),(1,1)</v>
      </c>
      <c r="Q98" s="3" t="str">
        <f>IF(D98="坦克碎片",VLOOKUP(C98,道具信息!$N$2:$O$291,2,FALSE)&amp;"碎片",VLOOKUP(C98,道具信息!$N$2:$O$291,2,FALSE))</f>
        <v>T1部件</v>
      </c>
      <c r="R98" s="3">
        <f t="shared" si="64"/>
        <v>2840</v>
      </c>
      <c r="S98" s="11">
        <f t="shared" si="65"/>
        <v>0.28499999999999998</v>
      </c>
      <c r="T98" s="3" t="str">
        <f>VLOOKUP(Q98,道具信息!$Q$3:$S$20,2,FALSE)</f>
        <v>CHEST_ITEM_TYPE_T1_PART</v>
      </c>
      <c r="U98" s="3" t="str">
        <f>IF(COUNTIF(U$85:U97,T98)=0,T98,"")</f>
        <v/>
      </c>
      <c r="V98" s="3" t="str">
        <f t="shared" si="75"/>
        <v>CHEST_ITEM_TYPE_T2_SHARD,CHEST_ITEM_TYPE_T1_PART</v>
      </c>
      <c r="W98" s="13" t="str">
        <f t="shared" si="70"/>
        <v/>
      </c>
      <c r="X98" s="3" t="str">
        <f t="shared" si="71"/>
        <v/>
      </c>
      <c r="Y98" s="3" t="str">
        <f t="shared" si="76"/>
        <v>66.0%,28.5%</v>
      </c>
    </row>
    <row r="99" spans="2:25" x14ac:dyDescent="0.3">
      <c r="B99" s="2">
        <f>数据源!T131</f>
        <v>4</v>
      </c>
      <c r="C99" s="2" t="str">
        <f>数据源!U131</f>
        <v>T1HP5</v>
      </c>
      <c r="D99" s="2" t="str">
        <f>数据源!V131</f>
        <v>部件</v>
      </c>
      <c r="E99" s="2">
        <f>数据源!W131</f>
        <v>35</v>
      </c>
      <c r="F99" s="2">
        <f>数据源!X131</f>
        <v>1</v>
      </c>
      <c r="G99" s="2">
        <f>数据源!Y131</f>
        <v>1.0999999999999999E-2</v>
      </c>
      <c r="H99" s="2">
        <f>数据源!Z131</f>
        <v>1.5714285714285712E-2</v>
      </c>
      <c r="I99" s="2">
        <f>数据源!AA131</f>
        <v>157</v>
      </c>
      <c r="J99" s="3">
        <f t="shared" si="66"/>
        <v>1</v>
      </c>
      <c r="K99" s="3">
        <f t="shared" si="67"/>
        <v>1</v>
      </c>
      <c r="L99" s="3" t="str">
        <f t="shared" si="77"/>
        <v>部件</v>
      </c>
      <c r="M99" s="3">
        <f t="shared" ca="1" si="78"/>
        <v>91205</v>
      </c>
      <c r="N99" s="3" t="str">
        <f t="shared" ca="1" si="79"/>
        <v>51211,52211,53211,51221,52221,53221,91001,91003,91005,91101,91103,91105,91201,91203,91205</v>
      </c>
      <c r="O99" s="3" t="str">
        <f t="shared" si="80"/>
        <v>1321,1321,1321,873,873,873,171,157,157,157,157,157,157,157,157</v>
      </c>
      <c r="P99" s="1" t="str">
        <f t="shared" si="81"/>
        <v>(2,3),(2,3),(2,3),(1,1),(1,1),(1,1),(1,1),(1,1),(1,1),(1,1),(1,1),(1,1),(1,1),(1,1),(1,1)</v>
      </c>
      <c r="Q99" s="3" t="str">
        <f>IF(D99="坦克碎片",VLOOKUP(C99,道具信息!$N$2:$O$291,2,FALSE)&amp;"碎片",VLOOKUP(C99,道具信息!$N$2:$O$291,2,FALSE))</f>
        <v>T1部件</v>
      </c>
      <c r="R99" s="3">
        <f t="shared" si="64"/>
        <v>2840</v>
      </c>
      <c r="S99" s="11">
        <f t="shared" si="65"/>
        <v>0.28499999999999998</v>
      </c>
      <c r="T99" s="3" t="str">
        <f>VLOOKUP(Q99,道具信息!$Q$3:$S$20,2,FALSE)</f>
        <v>CHEST_ITEM_TYPE_T1_PART</v>
      </c>
      <c r="U99" s="3" t="str">
        <f>IF(COUNTIF(U$85:U98,T99)=0,T99,"")</f>
        <v/>
      </c>
      <c r="V99" s="3" t="str">
        <f t="shared" si="75"/>
        <v>CHEST_ITEM_TYPE_T2_SHARD,CHEST_ITEM_TYPE_T1_PART</v>
      </c>
      <c r="W99" s="13" t="str">
        <f t="shared" si="70"/>
        <v/>
      </c>
      <c r="X99" s="3" t="str">
        <f t="shared" si="71"/>
        <v/>
      </c>
      <c r="Y99" s="3" t="str">
        <f t="shared" si="76"/>
        <v>66.0%,28.5%</v>
      </c>
    </row>
    <row r="100" spans="2:25" x14ac:dyDescent="0.3">
      <c r="B100" s="2">
        <f>数据源!T132</f>
        <v>4</v>
      </c>
      <c r="C100" s="2" t="str">
        <f>数据源!U132</f>
        <v>T1LP2</v>
      </c>
      <c r="D100" s="2" t="str">
        <f>数据源!V132</f>
        <v>部件</v>
      </c>
      <c r="E100" s="2">
        <f>数据源!W132</f>
        <v>35</v>
      </c>
      <c r="F100" s="2">
        <f>数据源!X132</f>
        <v>1</v>
      </c>
      <c r="G100" s="2">
        <f>数据源!Y132</f>
        <v>1.0999999999999999E-2</v>
      </c>
      <c r="H100" s="2">
        <f>数据源!Z132</f>
        <v>1.5714285714285712E-2</v>
      </c>
      <c r="I100" s="2">
        <f>数据源!AA132</f>
        <v>157</v>
      </c>
      <c r="J100" s="3">
        <f t="shared" si="66"/>
        <v>1</v>
      </c>
      <c r="K100" s="3">
        <f t="shared" si="67"/>
        <v>1</v>
      </c>
      <c r="L100" s="3" t="str">
        <f t="shared" ref="L100:L126" si="82">RIGHT(D100,2)</f>
        <v>部件</v>
      </c>
      <c r="M100" s="3">
        <f t="shared" ref="M100:M126" ca="1" si="83">IF(OR(L100="坦克",L100="碎片"),VLOOKUP(C100,INDIRECT("坦克ID"),MATCH(L100&amp;"ID",INDIRECT("坦克标头"),0),FALSE),VLOOKUP(C100,INDIRECT(L100&amp;"ID"),2,FALSE))</f>
        <v>91002</v>
      </c>
      <c r="N100" s="3" t="str">
        <f t="shared" ref="N100:N126" ca="1" si="84">N99&amp;","&amp;M100</f>
        <v>51211,52211,53211,51221,52221,53221,91001,91003,91005,91101,91103,91105,91201,91203,91205,91002</v>
      </c>
      <c r="O100" s="3" t="str">
        <f t="shared" ref="O100:O126" si="85">O99&amp;","&amp;I100</f>
        <v>1321,1321,1321,873,873,873,171,157,157,157,157,157,157,157,157,157</v>
      </c>
      <c r="P100" s="1" t="str">
        <f t="shared" ref="P100:P126" si="86">P99&amp;","&amp;"("&amp;J100&amp;","&amp;K100&amp;")"</f>
        <v>(2,3),(2,3),(2,3),(1,1),(1,1),(1,1),(1,1),(1,1),(1,1),(1,1),(1,1),(1,1),(1,1),(1,1),(1,1),(1,1)</v>
      </c>
      <c r="Q100" s="3" t="str">
        <f>IF(D100="坦克碎片",VLOOKUP(C100,道具信息!$N$2:$O$291,2,FALSE)&amp;"碎片",VLOOKUP(C100,道具信息!$N$2:$O$291,2,FALSE))</f>
        <v>T1部件</v>
      </c>
      <c r="R100" s="3">
        <f t="shared" si="64"/>
        <v>2840</v>
      </c>
      <c r="S100" s="11">
        <f t="shared" si="65"/>
        <v>0.28499999999999998</v>
      </c>
      <c r="T100" s="3" t="str">
        <f>VLOOKUP(Q100,道具信息!$Q$3:$S$20,2,FALSE)</f>
        <v>CHEST_ITEM_TYPE_T1_PART</v>
      </c>
      <c r="U100" s="3" t="str">
        <f>IF(COUNTIF(U$85:U99,T100)=0,T100,"")</f>
        <v/>
      </c>
      <c r="V100" s="3" t="str">
        <f t="shared" si="75"/>
        <v>CHEST_ITEM_TYPE_T2_SHARD,CHEST_ITEM_TYPE_T1_PART</v>
      </c>
      <c r="W100" s="13" t="str">
        <f t="shared" si="70"/>
        <v/>
      </c>
      <c r="X100" s="3" t="str">
        <f t="shared" si="71"/>
        <v/>
      </c>
      <c r="Y100" s="3" t="str">
        <f t="shared" si="76"/>
        <v>66.0%,28.5%</v>
      </c>
    </row>
    <row r="101" spans="2:25" x14ac:dyDescent="0.3">
      <c r="B101" s="2">
        <f>数据源!T133</f>
        <v>4</v>
      </c>
      <c r="C101" s="2" t="str">
        <f>数据源!U133</f>
        <v>T1LP4</v>
      </c>
      <c r="D101" s="2" t="str">
        <f>数据源!V133</f>
        <v>部件</v>
      </c>
      <c r="E101" s="2">
        <f>数据源!W133</f>
        <v>35</v>
      </c>
      <c r="F101" s="2">
        <f>数据源!X133</f>
        <v>1</v>
      </c>
      <c r="G101" s="2">
        <f>数据源!Y133</f>
        <v>1.0999999999999999E-2</v>
      </c>
      <c r="H101" s="2">
        <f>数据源!Z133</f>
        <v>1.5714285714285712E-2</v>
      </c>
      <c r="I101" s="2">
        <f>数据源!AA133</f>
        <v>157</v>
      </c>
      <c r="J101" s="3">
        <f t="shared" si="66"/>
        <v>1</v>
      </c>
      <c r="K101" s="3">
        <f t="shared" si="67"/>
        <v>1</v>
      </c>
      <c r="L101" s="3" t="str">
        <f t="shared" si="82"/>
        <v>部件</v>
      </c>
      <c r="M101" s="3">
        <f t="shared" ca="1" si="83"/>
        <v>91004</v>
      </c>
      <c r="N101" s="3" t="str">
        <f t="shared" ca="1" si="84"/>
        <v>51211,52211,53211,51221,52221,53221,91001,91003,91005,91101,91103,91105,91201,91203,91205,91002,91004</v>
      </c>
      <c r="O101" s="3" t="str">
        <f t="shared" si="85"/>
        <v>1321,1321,1321,873,873,873,171,157,157,157,157,157,157,157,157,157,157</v>
      </c>
      <c r="P101" s="1" t="str">
        <f t="shared" si="86"/>
        <v>(2,3),(2,3),(2,3),(1,1),(1,1),(1,1),(1,1),(1,1),(1,1),(1,1),(1,1),(1,1),(1,1),(1,1),(1,1),(1,1),(1,1)</v>
      </c>
      <c r="Q101" s="3" t="str">
        <f>IF(D101="坦克碎片",VLOOKUP(C101,道具信息!$N$2:$O$291,2,FALSE)&amp;"碎片",VLOOKUP(C101,道具信息!$N$2:$O$291,2,FALSE))</f>
        <v>T1部件</v>
      </c>
      <c r="R101" s="3">
        <f t="shared" si="64"/>
        <v>2840</v>
      </c>
      <c r="S101" s="11">
        <f t="shared" si="65"/>
        <v>0.28499999999999998</v>
      </c>
      <c r="T101" s="3" t="str">
        <f>VLOOKUP(Q101,道具信息!$Q$3:$S$20,2,FALSE)</f>
        <v>CHEST_ITEM_TYPE_T1_PART</v>
      </c>
      <c r="U101" s="3" t="str">
        <f>IF(COUNTIF(U$85:U100,T101)=0,T101,"")</f>
        <v/>
      </c>
      <c r="V101" s="3" t="str">
        <f t="shared" si="75"/>
        <v>CHEST_ITEM_TYPE_T2_SHARD,CHEST_ITEM_TYPE_T1_PART</v>
      </c>
      <c r="W101" s="13" t="str">
        <f t="shared" si="70"/>
        <v/>
      </c>
      <c r="X101" s="3" t="str">
        <f t="shared" si="71"/>
        <v/>
      </c>
      <c r="Y101" s="3" t="str">
        <f t="shared" si="76"/>
        <v>66.0%,28.5%</v>
      </c>
    </row>
    <row r="102" spans="2:25" x14ac:dyDescent="0.3">
      <c r="B102" s="2">
        <f>数据源!T134</f>
        <v>4</v>
      </c>
      <c r="C102" s="2" t="str">
        <f>数据源!U134</f>
        <v>T1LP6</v>
      </c>
      <c r="D102" s="2" t="str">
        <f>数据源!V134</f>
        <v>部件</v>
      </c>
      <c r="E102" s="2">
        <f>数据源!W134</f>
        <v>35</v>
      </c>
      <c r="F102" s="2">
        <f>数据源!X134</f>
        <v>1</v>
      </c>
      <c r="G102" s="2">
        <f>数据源!Y134</f>
        <v>1.0999999999999999E-2</v>
      </c>
      <c r="H102" s="2">
        <f>数据源!Z134</f>
        <v>1.5714285714285712E-2</v>
      </c>
      <c r="I102" s="2">
        <f>数据源!AA134</f>
        <v>157</v>
      </c>
      <c r="J102" s="3">
        <f t="shared" si="66"/>
        <v>1</v>
      </c>
      <c r="K102" s="3">
        <f t="shared" si="67"/>
        <v>1</v>
      </c>
      <c r="L102" s="3" t="str">
        <f t="shared" si="82"/>
        <v>部件</v>
      </c>
      <c r="M102" s="3">
        <f t="shared" ca="1" si="83"/>
        <v>91006</v>
      </c>
      <c r="N102" s="3" t="str">
        <f t="shared" ca="1" si="84"/>
        <v>51211,52211,53211,51221,52221,53221,91001,91003,91005,91101,91103,91105,91201,91203,91205,91002,91004,91006</v>
      </c>
      <c r="O102" s="3" t="str">
        <f t="shared" si="85"/>
        <v>1321,1321,1321,873,873,873,171,157,157,157,157,157,157,157,157,157,157,157</v>
      </c>
      <c r="P102" s="1" t="str">
        <f t="shared" si="86"/>
        <v>(2,3),(2,3),(2,3),(1,1),(1,1),(1,1),(1,1),(1,1),(1,1),(1,1),(1,1),(1,1),(1,1),(1,1),(1,1),(1,1),(1,1),(1,1)</v>
      </c>
      <c r="Q102" s="3" t="str">
        <f>IF(D102="坦克碎片",VLOOKUP(C102,道具信息!$N$2:$O$291,2,FALSE)&amp;"碎片",VLOOKUP(C102,道具信息!$N$2:$O$291,2,FALSE))</f>
        <v>T1部件</v>
      </c>
      <c r="R102" s="3">
        <f t="shared" si="64"/>
        <v>2840</v>
      </c>
      <c r="S102" s="11">
        <f t="shared" si="65"/>
        <v>0.28499999999999998</v>
      </c>
      <c r="T102" s="3" t="str">
        <f>VLOOKUP(Q102,道具信息!$Q$3:$S$20,2,FALSE)</f>
        <v>CHEST_ITEM_TYPE_T1_PART</v>
      </c>
      <c r="U102" s="3" t="str">
        <f>IF(COUNTIF(U$85:U101,T102)=0,T102,"")</f>
        <v/>
      </c>
      <c r="V102" s="3" t="str">
        <f t="shared" si="75"/>
        <v>CHEST_ITEM_TYPE_T2_SHARD,CHEST_ITEM_TYPE_T1_PART</v>
      </c>
      <c r="W102" s="13" t="str">
        <f t="shared" si="70"/>
        <v/>
      </c>
      <c r="X102" s="3" t="str">
        <f t="shared" si="71"/>
        <v/>
      </c>
      <c r="Y102" s="3" t="str">
        <f t="shared" si="76"/>
        <v>66.0%,28.5%</v>
      </c>
    </row>
    <row r="103" spans="2:25" x14ac:dyDescent="0.3">
      <c r="B103" s="2">
        <f>数据源!T135</f>
        <v>4</v>
      </c>
      <c r="C103" s="2" t="str">
        <f>数据源!U135</f>
        <v>T1MP2</v>
      </c>
      <c r="D103" s="2" t="str">
        <f>数据源!V135</f>
        <v>部件</v>
      </c>
      <c r="E103" s="2">
        <f>数据源!W135</f>
        <v>35</v>
      </c>
      <c r="F103" s="2">
        <f>数据源!X135</f>
        <v>1</v>
      </c>
      <c r="G103" s="2">
        <f>数据源!Y135</f>
        <v>1.0999999999999999E-2</v>
      </c>
      <c r="H103" s="2">
        <f>数据源!Z135</f>
        <v>1.5714285714285712E-2</v>
      </c>
      <c r="I103" s="2">
        <f>数据源!AA135</f>
        <v>157</v>
      </c>
      <c r="J103" s="3">
        <f t="shared" si="66"/>
        <v>1</v>
      </c>
      <c r="K103" s="3">
        <f t="shared" si="67"/>
        <v>1</v>
      </c>
      <c r="L103" s="3" t="str">
        <f t="shared" si="82"/>
        <v>部件</v>
      </c>
      <c r="M103" s="3">
        <f t="shared" ca="1" si="83"/>
        <v>91102</v>
      </c>
      <c r="N103" s="3" t="str">
        <f t="shared" ca="1" si="84"/>
        <v>51211,52211,53211,51221,52221,53221,91001,91003,91005,91101,91103,91105,91201,91203,91205,91002,91004,91006,91102</v>
      </c>
      <c r="O103" s="3" t="str">
        <f t="shared" si="85"/>
        <v>1321,1321,1321,873,873,873,171,157,157,157,157,157,157,157,157,157,157,157,157</v>
      </c>
      <c r="P103" s="1" t="str">
        <f t="shared" si="86"/>
        <v>(2,3),(2,3),(2,3),(1,1),(1,1),(1,1),(1,1),(1,1),(1,1),(1,1),(1,1),(1,1),(1,1),(1,1),(1,1),(1,1),(1,1),(1,1),(1,1)</v>
      </c>
      <c r="Q103" s="3" t="str">
        <f>IF(D103="坦克碎片",VLOOKUP(C103,道具信息!$N$2:$O$291,2,FALSE)&amp;"碎片",VLOOKUP(C103,道具信息!$N$2:$O$291,2,FALSE))</f>
        <v>T1部件</v>
      </c>
      <c r="R103" s="3">
        <f t="shared" si="64"/>
        <v>2840</v>
      </c>
      <c r="S103" s="11">
        <f t="shared" si="65"/>
        <v>0.28499999999999998</v>
      </c>
      <c r="T103" s="3" t="str">
        <f>VLOOKUP(Q103,道具信息!$Q$3:$S$20,2,FALSE)</f>
        <v>CHEST_ITEM_TYPE_T1_PART</v>
      </c>
      <c r="U103" s="3" t="str">
        <f>IF(COUNTIF(U$85:U102,T103)=0,T103,"")</f>
        <v/>
      </c>
      <c r="V103" s="3" t="str">
        <f t="shared" si="75"/>
        <v>CHEST_ITEM_TYPE_T2_SHARD,CHEST_ITEM_TYPE_T1_PART</v>
      </c>
      <c r="W103" s="13" t="str">
        <f t="shared" si="70"/>
        <v/>
      </c>
      <c r="X103" s="3" t="str">
        <f t="shared" si="71"/>
        <v/>
      </c>
      <c r="Y103" s="3" t="str">
        <f t="shared" si="76"/>
        <v>66.0%,28.5%</v>
      </c>
    </row>
    <row r="104" spans="2:25" x14ac:dyDescent="0.3">
      <c r="B104" s="2">
        <f>数据源!T136</f>
        <v>4</v>
      </c>
      <c r="C104" s="2" t="str">
        <f>数据源!U136</f>
        <v>T1MP4</v>
      </c>
      <c r="D104" s="2" t="str">
        <f>数据源!V136</f>
        <v>部件</v>
      </c>
      <c r="E104" s="2">
        <f>数据源!W136</f>
        <v>35</v>
      </c>
      <c r="F104" s="2">
        <f>数据源!X136</f>
        <v>1</v>
      </c>
      <c r="G104" s="2">
        <f>数据源!Y136</f>
        <v>1.0999999999999999E-2</v>
      </c>
      <c r="H104" s="2">
        <f>数据源!Z136</f>
        <v>1.5714285714285712E-2</v>
      </c>
      <c r="I104" s="2">
        <f>数据源!AA136</f>
        <v>157</v>
      </c>
      <c r="J104" s="3">
        <f t="shared" si="66"/>
        <v>1</v>
      </c>
      <c r="K104" s="3">
        <f t="shared" si="67"/>
        <v>1</v>
      </c>
      <c r="L104" s="3" t="str">
        <f t="shared" si="82"/>
        <v>部件</v>
      </c>
      <c r="M104" s="3">
        <f t="shared" ca="1" si="83"/>
        <v>91104</v>
      </c>
      <c r="N104" s="3" t="str">
        <f t="shared" ca="1" si="84"/>
        <v>51211,52211,53211,51221,52221,53221,91001,91003,91005,91101,91103,91105,91201,91203,91205,91002,91004,91006,91102,91104</v>
      </c>
      <c r="O104" s="3" t="str">
        <f t="shared" si="85"/>
        <v>1321,1321,1321,873,873,873,171,157,157,157,157,157,157,157,157,157,157,157,157,157</v>
      </c>
      <c r="P104" s="1" t="str">
        <f t="shared" si="86"/>
        <v>(2,3),(2,3),(2,3),(1,1),(1,1),(1,1),(1,1),(1,1),(1,1),(1,1),(1,1),(1,1),(1,1),(1,1),(1,1),(1,1),(1,1),(1,1),(1,1),(1,1)</v>
      </c>
      <c r="Q104" s="3" t="str">
        <f>IF(D104="坦克碎片",VLOOKUP(C104,道具信息!$N$2:$O$291,2,FALSE)&amp;"碎片",VLOOKUP(C104,道具信息!$N$2:$O$291,2,FALSE))</f>
        <v>T1部件</v>
      </c>
      <c r="R104" s="3">
        <f t="shared" si="64"/>
        <v>2840</v>
      </c>
      <c r="S104" s="11">
        <f t="shared" si="65"/>
        <v>0.28499999999999998</v>
      </c>
      <c r="T104" s="3" t="str">
        <f>VLOOKUP(Q104,道具信息!$Q$3:$S$20,2,FALSE)</f>
        <v>CHEST_ITEM_TYPE_T1_PART</v>
      </c>
      <c r="U104" s="3" t="str">
        <f>IF(COUNTIF(U$85:U103,T104)=0,T104,"")</f>
        <v/>
      </c>
      <c r="V104" s="3" t="str">
        <f t="shared" si="75"/>
        <v>CHEST_ITEM_TYPE_T2_SHARD,CHEST_ITEM_TYPE_T1_PART</v>
      </c>
      <c r="W104" s="13" t="str">
        <f t="shared" si="70"/>
        <v/>
      </c>
      <c r="X104" s="3" t="str">
        <f t="shared" si="71"/>
        <v/>
      </c>
      <c r="Y104" s="3" t="str">
        <f t="shared" si="76"/>
        <v>66.0%,28.5%</v>
      </c>
    </row>
    <row r="105" spans="2:25" x14ac:dyDescent="0.3">
      <c r="B105" s="2">
        <f>数据源!T137</f>
        <v>4</v>
      </c>
      <c r="C105" s="2" t="str">
        <f>数据源!U137</f>
        <v>T1MP6</v>
      </c>
      <c r="D105" s="2" t="str">
        <f>数据源!V137</f>
        <v>部件</v>
      </c>
      <c r="E105" s="2">
        <f>数据源!W137</f>
        <v>35</v>
      </c>
      <c r="F105" s="2">
        <f>数据源!X137</f>
        <v>1</v>
      </c>
      <c r="G105" s="2">
        <f>数据源!Y137</f>
        <v>1.0999999999999999E-2</v>
      </c>
      <c r="H105" s="2">
        <f>数据源!Z137</f>
        <v>1.5714285714285712E-2</v>
      </c>
      <c r="I105" s="2">
        <f>数据源!AA137</f>
        <v>157</v>
      </c>
      <c r="J105" s="3">
        <f t="shared" si="66"/>
        <v>1</v>
      </c>
      <c r="K105" s="3">
        <f t="shared" si="67"/>
        <v>1</v>
      </c>
      <c r="L105" s="3" t="str">
        <f t="shared" si="82"/>
        <v>部件</v>
      </c>
      <c r="M105" s="3">
        <f t="shared" ca="1" si="83"/>
        <v>91106</v>
      </c>
      <c r="N105" s="3" t="str">
        <f t="shared" ca="1" si="84"/>
        <v>51211,52211,53211,51221,52221,53221,91001,91003,91005,91101,91103,91105,91201,91203,91205,91002,91004,91006,91102,91104,91106</v>
      </c>
      <c r="O105" s="3" t="str">
        <f t="shared" si="85"/>
        <v>1321,1321,1321,873,873,873,171,157,157,157,157,157,157,157,157,157,157,157,157,157,157</v>
      </c>
      <c r="P105" s="1" t="str">
        <f t="shared" si="86"/>
        <v>(2,3),(2,3),(2,3),(1,1),(1,1),(1,1),(1,1),(1,1),(1,1),(1,1),(1,1),(1,1),(1,1),(1,1),(1,1),(1,1),(1,1),(1,1),(1,1),(1,1),(1,1)</v>
      </c>
      <c r="Q105" s="3" t="str">
        <f>IF(D105="坦克碎片",VLOOKUP(C105,道具信息!$N$2:$O$291,2,FALSE)&amp;"碎片",VLOOKUP(C105,道具信息!$N$2:$O$291,2,FALSE))</f>
        <v>T1部件</v>
      </c>
      <c r="R105" s="3">
        <f t="shared" si="64"/>
        <v>2840</v>
      </c>
      <c r="S105" s="11">
        <f t="shared" si="65"/>
        <v>0.28499999999999998</v>
      </c>
      <c r="T105" s="3" t="str">
        <f>VLOOKUP(Q105,道具信息!$Q$3:$S$20,2,FALSE)</f>
        <v>CHEST_ITEM_TYPE_T1_PART</v>
      </c>
      <c r="U105" s="3" t="str">
        <f>IF(COUNTIF(U$85:U104,T105)=0,T105,"")</f>
        <v/>
      </c>
      <c r="V105" s="3" t="str">
        <f t="shared" si="75"/>
        <v>CHEST_ITEM_TYPE_T2_SHARD,CHEST_ITEM_TYPE_T1_PART</v>
      </c>
      <c r="W105" s="13" t="str">
        <f t="shared" si="70"/>
        <v/>
      </c>
      <c r="X105" s="3" t="str">
        <f t="shared" si="71"/>
        <v/>
      </c>
      <c r="Y105" s="3" t="str">
        <f t="shared" si="76"/>
        <v>66.0%,28.5%</v>
      </c>
    </row>
    <row r="106" spans="2:25" x14ac:dyDescent="0.3">
      <c r="B106" s="2">
        <f>数据源!T138</f>
        <v>4</v>
      </c>
      <c r="C106" s="2" t="str">
        <f>数据源!U138</f>
        <v>T1HP2</v>
      </c>
      <c r="D106" s="2" t="str">
        <f>数据源!V138</f>
        <v>部件</v>
      </c>
      <c r="E106" s="2">
        <f>数据源!W138</f>
        <v>35</v>
      </c>
      <c r="F106" s="2">
        <f>数据源!X138</f>
        <v>1</v>
      </c>
      <c r="G106" s="2">
        <f>数据源!Y138</f>
        <v>1.0999999999999999E-2</v>
      </c>
      <c r="H106" s="2">
        <f>数据源!Z138</f>
        <v>1.5714285714285712E-2</v>
      </c>
      <c r="I106" s="2">
        <f>数据源!AA138</f>
        <v>157</v>
      </c>
      <c r="J106" s="3">
        <f t="shared" si="66"/>
        <v>1</v>
      </c>
      <c r="K106" s="3">
        <f t="shared" si="67"/>
        <v>1</v>
      </c>
      <c r="L106" s="3" t="str">
        <f t="shared" si="82"/>
        <v>部件</v>
      </c>
      <c r="M106" s="3">
        <f t="shared" ca="1" si="83"/>
        <v>91202</v>
      </c>
      <c r="N106" s="3" t="str">
        <f t="shared" ca="1" si="84"/>
        <v>51211,52211,53211,51221,52221,53221,91001,91003,91005,91101,91103,91105,91201,91203,91205,91002,91004,91006,91102,91104,91106,91202</v>
      </c>
      <c r="O106" s="3" t="str">
        <f t="shared" si="85"/>
        <v>1321,1321,1321,873,873,873,171,157,157,157,157,157,157,157,157,157,157,157,157,157,157,157</v>
      </c>
      <c r="P106" s="1" t="str">
        <f t="shared" si="86"/>
        <v>(2,3),(2,3),(2,3),(1,1),(1,1),(1,1),(1,1),(1,1),(1,1),(1,1),(1,1),(1,1),(1,1),(1,1),(1,1),(1,1),(1,1),(1,1),(1,1),(1,1),(1,1),(1,1)</v>
      </c>
      <c r="Q106" s="3" t="str">
        <f>IF(D106="坦克碎片",VLOOKUP(C106,道具信息!$N$2:$O$291,2,FALSE)&amp;"碎片",VLOOKUP(C106,道具信息!$N$2:$O$291,2,FALSE))</f>
        <v>T1部件</v>
      </c>
      <c r="R106" s="3">
        <f t="shared" si="64"/>
        <v>2840</v>
      </c>
      <c r="S106" s="11">
        <f t="shared" si="65"/>
        <v>0.28499999999999998</v>
      </c>
      <c r="T106" s="3" t="str">
        <f>VLOOKUP(Q106,道具信息!$Q$3:$S$20,2,FALSE)</f>
        <v>CHEST_ITEM_TYPE_T1_PART</v>
      </c>
      <c r="U106" s="3" t="str">
        <f>IF(COUNTIF(U$85:U105,T106)=0,T106,"")</f>
        <v/>
      </c>
      <c r="V106" s="3" t="str">
        <f t="shared" si="75"/>
        <v>CHEST_ITEM_TYPE_T2_SHARD,CHEST_ITEM_TYPE_T1_PART</v>
      </c>
      <c r="W106" s="13" t="str">
        <f t="shared" si="70"/>
        <v/>
      </c>
      <c r="X106" s="3" t="str">
        <f t="shared" si="71"/>
        <v/>
      </c>
      <c r="Y106" s="3" t="str">
        <f t="shared" si="76"/>
        <v>66.0%,28.5%</v>
      </c>
    </row>
    <row r="107" spans="2:25" x14ac:dyDescent="0.3">
      <c r="B107" s="2">
        <f>数据源!T139</f>
        <v>4</v>
      </c>
      <c r="C107" s="2" t="str">
        <f>数据源!U139</f>
        <v>T1HP4</v>
      </c>
      <c r="D107" s="2" t="str">
        <f>数据源!V139</f>
        <v>部件</v>
      </c>
      <c r="E107" s="2">
        <f>数据源!W139</f>
        <v>35</v>
      </c>
      <c r="F107" s="2">
        <f>数据源!X139</f>
        <v>1</v>
      </c>
      <c r="G107" s="2">
        <f>数据源!Y139</f>
        <v>1.0999999999999999E-2</v>
      </c>
      <c r="H107" s="2">
        <f>数据源!Z139</f>
        <v>1.5714285714285712E-2</v>
      </c>
      <c r="I107" s="2">
        <f>数据源!AA139</f>
        <v>157</v>
      </c>
      <c r="J107" s="3">
        <f t="shared" si="66"/>
        <v>1</v>
      </c>
      <c r="K107" s="3">
        <f t="shared" si="67"/>
        <v>1</v>
      </c>
      <c r="L107" s="3" t="str">
        <f t="shared" si="82"/>
        <v>部件</v>
      </c>
      <c r="M107" s="3">
        <f t="shared" ca="1" si="83"/>
        <v>91204</v>
      </c>
      <c r="N107" s="3" t="str">
        <f t="shared" ca="1" si="84"/>
        <v>51211,52211,53211,51221,52221,53221,91001,91003,91005,91101,91103,91105,91201,91203,91205,91002,91004,91006,91102,91104,91106,91202,91204</v>
      </c>
      <c r="O107" s="3" t="str">
        <f t="shared" si="85"/>
        <v>1321,1321,1321,873,873,873,171,157,157,157,157,157,157,157,157,157,157,157,157,157,157,157,157</v>
      </c>
      <c r="P107" s="1" t="str">
        <f t="shared" si="86"/>
        <v>(2,3),(2,3),(2,3),(1,1),(1,1),(1,1),(1,1),(1,1),(1,1),(1,1),(1,1),(1,1),(1,1),(1,1),(1,1),(1,1),(1,1),(1,1),(1,1),(1,1),(1,1),(1,1),(1,1)</v>
      </c>
      <c r="Q107" s="3" t="str">
        <f>IF(D107="坦克碎片",VLOOKUP(C107,道具信息!$N$2:$O$291,2,FALSE)&amp;"碎片",VLOOKUP(C107,道具信息!$N$2:$O$291,2,FALSE))</f>
        <v>T1部件</v>
      </c>
      <c r="R107" s="3">
        <f t="shared" si="64"/>
        <v>2840</v>
      </c>
      <c r="S107" s="11">
        <f t="shared" si="65"/>
        <v>0.28499999999999998</v>
      </c>
      <c r="T107" s="3" t="str">
        <f>VLOOKUP(Q107,道具信息!$Q$3:$S$20,2,FALSE)</f>
        <v>CHEST_ITEM_TYPE_T1_PART</v>
      </c>
      <c r="U107" s="3" t="str">
        <f>IF(COUNTIF(U$85:U106,T107)=0,T107,"")</f>
        <v/>
      </c>
      <c r="V107" s="3" t="str">
        <f t="shared" si="75"/>
        <v>CHEST_ITEM_TYPE_T2_SHARD,CHEST_ITEM_TYPE_T1_PART</v>
      </c>
      <c r="W107" s="13" t="str">
        <f t="shared" si="70"/>
        <v/>
      </c>
      <c r="X107" s="3" t="str">
        <f t="shared" si="71"/>
        <v/>
      </c>
      <c r="Y107" s="3" t="str">
        <f t="shared" si="76"/>
        <v>66.0%,28.5%</v>
      </c>
    </row>
    <row r="108" spans="2:25" x14ac:dyDescent="0.3">
      <c r="B108" s="2">
        <f>数据源!T140</f>
        <v>4</v>
      </c>
      <c r="C108" s="2" t="str">
        <f>数据源!U140</f>
        <v>T1HP6</v>
      </c>
      <c r="D108" s="2" t="str">
        <f>数据源!V140</f>
        <v>部件</v>
      </c>
      <c r="E108" s="2">
        <f>数据源!W140</f>
        <v>35</v>
      </c>
      <c r="F108" s="2">
        <f>数据源!X140</f>
        <v>1</v>
      </c>
      <c r="G108" s="2">
        <f>数据源!Y140</f>
        <v>1.0999999999999999E-2</v>
      </c>
      <c r="H108" s="2">
        <f>数据源!Z140</f>
        <v>1.5714285714285712E-2</v>
      </c>
      <c r="I108" s="2">
        <f>数据源!AA140</f>
        <v>157</v>
      </c>
      <c r="J108" s="3">
        <f t="shared" si="66"/>
        <v>1</v>
      </c>
      <c r="K108" s="3">
        <f t="shared" si="67"/>
        <v>1</v>
      </c>
      <c r="L108" s="3" t="str">
        <f t="shared" si="82"/>
        <v>部件</v>
      </c>
      <c r="M108" s="3">
        <f t="shared" ca="1" si="83"/>
        <v>91206</v>
      </c>
      <c r="N108" s="3" t="str">
        <f t="shared" ca="1" si="84"/>
        <v>51211,52211,53211,51221,52221,53221,91001,91003,91005,91101,91103,91105,91201,91203,91205,91002,91004,91006,91102,91104,91106,91202,91204,91206</v>
      </c>
      <c r="O108" s="3" t="str">
        <f t="shared" si="85"/>
        <v>1321,1321,1321,873,873,873,171,157,157,157,157,157,157,157,157,157,157,157,157,157,157,157,157,157</v>
      </c>
      <c r="P108" s="1" t="str">
        <f t="shared" si="86"/>
        <v>(2,3),(2,3),(2,3),(1,1),(1,1),(1,1),(1,1),(1,1),(1,1),(1,1),(1,1),(1,1),(1,1),(1,1),(1,1),(1,1),(1,1),(1,1),(1,1),(1,1),(1,1),(1,1),(1,1),(1,1)</v>
      </c>
      <c r="Q108" s="3" t="str">
        <f>IF(D108="坦克碎片",VLOOKUP(C108,道具信息!$N$2:$O$291,2,FALSE)&amp;"碎片",VLOOKUP(C108,道具信息!$N$2:$O$291,2,FALSE))</f>
        <v>T1部件</v>
      </c>
      <c r="R108" s="3">
        <f t="shared" si="64"/>
        <v>2840</v>
      </c>
      <c r="S108" s="11">
        <f t="shared" si="65"/>
        <v>0.28499999999999998</v>
      </c>
      <c r="T108" s="3" t="str">
        <f>VLOOKUP(Q108,道具信息!$Q$3:$S$20,2,FALSE)</f>
        <v>CHEST_ITEM_TYPE_T1_PART</v>
      </c>
      <c r="U108" s="3" t="str">
        <f>IF(COUNTIF(U$85:U107,T108)=0,T108,"")</f>
        <v/>
      </c>
      <c r="V108" s="3" t="str">
        <f t="shared" si="75"/>
        <v>CHEST_ITEM_TYPE_T2_SHARD,CHEST_ITEM_TYPE_T1_PART</v>
      </c>
      <c r="W108" s="13" t="str">
        <f t="shared" si="70"/>
        <v/>
      </c>
      <c r="X108" s="3" t="str">
        <f t="shared" si="71"/>
        <v/>
      </c>
      <c r="Y108" s="3" t="str">
        <f t="shared" si="76"/>
        <v>66.0%,28.5%</v>
      </c>
    </row>
    <row r="109" spans="2:25" x14ac:dyDescent="0.3">
      <c r="B109" s="2">
        <f>数据源!T141</f>
        <v>4</v>
      </c>
      <c r="C109" s="2" t="str">
        <f>数据源!U141</f>
        <v>T2LP1</v>
      </c>
      <c r="D109" s="2" t="str">
        <f>数据源!V141</f>
        <v>部件</v>
      </c>
      <c r="E109" s="2">
        <f>数据源!W141</f>
        <v>127.40000000000003</v>
      </c>
      <c r="F109" s="2">
        <f>数据源!X141</f>
        <v>1</v>
      </c>
      <c r="G109" s="2">
        <f>数据源!Y141</f>
        <v>8.0000000000000002E-3</v>
      </c>
      <c r="H109" s="2">
        <f>数据源!Z141</f>
        <v>3.1397174254317105E-3</v>
      </c>
      <c r="I109" s="2">
        <f>数据源!AA141</f>
        <v>31</v>
      </c>
      <c r="J109" s="3">
        <f t="shared" si="66"/>
        <v>1</v>
      </c>
      <c r="K109" s="3">
        <f t="shared" si="67"/>
        <v>1</v>
      </c>
      <c r="L109" s="3" t="str">
        <f t="shared" si="82"/>
        <v>部件</v>
      </c>
      <c r="M109" s="3">
        <f t="shared" ca="1" si="83"/>
        <v>92001</v>
      </c>
      <c r="N109" s="3" t="str">
        <f t="shared" ca="1" si="84"/>
        <v>51211,52211,53211,51221,52221,53221,91001,91003,91005,91101,91103,91105,91201,91203,91205,91002,91004,91006,91102,91104,91106,91202,91204,91206,92001</v>
      </c>
      <c r="O109" s="3" t="str">
        <f t="shared" si="85"/>
        <v>1321,1321,1321,873,873,873,171,157,157,157,157,157,157,157,157,157,157,157,157,157,157,157,157,157,31</v>
      </c>
      <c r="P109" s="1" t="str">
        <f t="shared" si="86"/>
        <v>(2,3),(2,3),(2,3),(1,1),(1,1),(1,1),(1,1),(1,1),(1,1),(1,1),(1,1),(1,1),(1,1),(1,1),(1,1),(1,1),(1,1),(1,1),(1,1),(1,1),(1,1),(1,1),(1,1),(1,1),(1,1)</v>
      </c>
      <c r="Q109" s="3" t="str">
        <f>IF(D109="坦克碎片",VLOOKUP(C109,道具信息!$N$2:$O$291,2,FALSE)&amp;"碎片",VLOOKUP(C109,道具信息!$N$2:$O$291,2,FALSE))</f>
        <v>T2部件</v>
      </c>
      <c r="R109" s="3">
        <f t="shared" si="64"/>
        <v>558</v>
      </c>
      <c r="S109" s="11">
        <f t="shared" si="65"/>
        <v>5.6000000000000001E-2</v>
      </c>
      <c r="T109" s="3" t="str">
        <f>VLOOKUP(Q109,道具信息!$Q$3:$S$20,2,FALSE)</f>
        <v>CHEST_ITEM_TYPE_T2_PART</v>
      </c>
      <c r="U109" s="3" t="str">
        <f>IF(COUNTIF(U$85:U108,T109)=0,T109,"")</f>
        <v>CHEST_ITEM_TYPE_T2_PART</v>
      </c>
      <c r="V109" s="3" t="str">
        <f t="shared" si="75"/>
        <v>CHEST_ITEM_TYPE_T2_SHARD,CHEST_ITEM_TYPE_T1_PART,CHEST_ITEM_TYPE_T2_PART</v>
      </c>
      <c r="W109" s="13">
        <f t="shared" si="70"/>
        <v>5.6000000000000001E-2</v>
      </c>
      <c r="X109" s="3" t="str">
        <f t="shared" si="71"/>
        <v>5.6%</v>
      </c>
      <c r="Y109" s="3" t="str">
        <f t="shared" si="76"/>
        <v>66.0%,28.5%,5.6%</v>
      </c>
    </row>
    <row r="110" spans="2:25" x14ac:dyDescent="0.3">
      <c r="B110" s="2">
        <f>数据源!T142</f>
        <v>4</v>
      </c>
      <c r="C110" s="2" t="str">
        <f>数据源!U142</f>
        <v>T2LP3</v>
      </c>
      <c r="D110" s="2" t="str">
        <f>数据源!V142</f>
        <v>部件</v>
      </c>
      <c r="E110" s="2">
        <f>数据源!W142</f>
        <v>127.40000000000003</v>
      </c>
      <c r="F110" s="2">
        <f>数据源!X142</f>
        <v>1</v>
      </c>
      <c r="G110" s="2">
        <f>数据源!Y142</f>
        <v>8.0000000000000002E-3</v>
      </c>
      <c r="H110" s="2">
        <f>数据源!Z142</f>
        <v>3.1397174254317105E-3</v>
      </c>
      <c r="I110" s="2">
        <f>数据源!AA142</f>
        <v>31</v>
      </c>
      <c r="J110" s="3">
        <f t="shared" si="66"/>
        <v>1</v>
      </c>
      <c r="K110" s="3">
        <f t="shared" si="67"/>
        <v>1</v>
      </c>
      <c r="L110" s="3" t="str">
        <f t="shared" si="82"/>
        <v>部件</v>
      </c>
      <c r="M110" s="3">
        <f t="shared" ca="1" si="83"/>
        <v>92003</v>
      </c>
      <c r="N110" s="3" t="str">
        <f t="shared" ca="1" si="84"/>
        <v>51211,52211,53211,51221,52221,53221,91001,91003,91005,91101,91103,91105,91201,91203,91205,91002,91004,91006,91102,91104,91106,91202,91204,91206,92001,92003</v>
      </c>
      <c r="O110" s="3" t="str">
        <f t="shared" si="85"/>
        <v>1321,1321,1321,873,873,873,171,157,157,157,157,157,157,157,157,157,157,157,157,157,157,157,157,157,31,31</v>
      </c>
      <c r="P110" s="1" t="str">
        <f t="shared" si="86"/>
        <v>(2,3),(2,3),(2,3),(1,1),(1,1),(1,1),(1,1),(1,1),(1,1),(1,1),(1,1),(1,1),(1,1),(1,1),(1,1),(1,1),(1,1),(1,1),(1,1),(1,1),(1,1),(1,1),(1,1),(1,1),(1,1),(1,1)</v>
      </c>
      <c r="Q110" s="3" t="str">
        <f>IF(D110="坦克碎片",VLOOKUP(C110,道具信息!$N$2:$O$291,2,FALSE)&amp;"碎片",VLOOKUP(C110,道具信息!$N$2:$O$291,2,FALSE))</f>
        <v>T2部件</v>
      </c>
      <c r="R110" s="3">
        <f t="shared" si="64"/>
        <v>558</v>
      </c>
      <c r="S110" s="11">
        <f t="shared" si="65"/>
        <v>5.6000000000000001E-2</v>
      </c>
      <c r="T110" s="3" t="str">
        <f>VLOOKUP(Q110,道具信息!$Q$3:$S$20,2,FALSE)</f>
        <v>CHEST_ITEM_TYPE_T2_PART</v>
      </c>
      <c r="U110" s="3" t="str">
        <f>IF(COUNTIF(U$85:U109,T110)=0,T110,"")</f>
        <v/>
      </c>
      <c r="V110" s="3" t="str">
        <f t="shared" si="75"/>
        <v>CHEST_ITEM_TYPE_T2_SHARD,CHEST_ITEM_TYPE_T1_PART,CHEST_ITEM_TYPE_T2_PART</v>
      </c>
      <c r="W110" s="13" t="str">
        <f t="shared" si="70"/>
        <v/>
      </c>
      <c r="X110" s="3" t="str">
        <f t="shared" si="71"/>
        <v/>
      </c>
      <c r="Y110" s="3" t="str">
        <f t="shared" si="76"/>
        <v>66.0%,28.5%,5.6%</v>
      </c>
    </row>
    <row r="111" spans="2:25" x14ac:dyDescent="0.3">
      <c r="B111" s="2">
        <f>数据源!T143</f>
        <v>4</v>
      </c>
      <c r="C111" s="2" t="str">
        <f>数据源!U143</f>
        <v>T2LP5</v>
      </c>
      <c r="D111" s="2" t="str">
        <f>数据源!V143</f>
        <v>部件</v>
      </c>
      <c r="E111" s="2">
        <f>数据源!W143</f>
        <v>127.40000000000003</v>
      </c>
      <c r="F111" s="2">
        <f>数据源!X143</f>
        <v>1</v>
      </c>
      <c r="G111" s="2">
        <f>数据源!Y143</f>
        <v>8.0000000000000002E-3</v>
      </c>
      <c r="H111" s="2">
        <f>数据源!Z143</f>
        <v>3.1397174254317105E-3</v>
      </c>
      <c r="I111" s="2">
        <f>数据源!AA143</f>
        <v>31</v>
      </c>
      <c r="J111" s="3">
        <f t="shared" si="66"/>
        <v>1</v>
      </c>
      <c r="K111" s="3">
        <f t="shared" si="67"/>
        <v>1</v>
      </c>
      <c r="L111" s="3" t="str">
        <f t="shared" si="82"/>
        <v>部件</v>
      </c>
      <c r="M111" s="3">
        <f t="shared" ca="1" si="83"/>
        <v>92005</v>
      </c>
      <c r="N111" s="3" t="str">
        <f t="shared" ca="1" si="84"/>
        <v>51211,52211,53211,51221,52221,53221,91001,91003,91005,91101,91103,91105,91201,91203,91205,91002,91004,91006,91102,91104,91106,91202,91204,91206,92001,92003,92005</v>
      </c>
      <c r="O111" s="3" t="str">
        <f t="shared" si="85"/>
        <v>1321,1321,1321,873,873,873,171,157,157,157,157,157,157,157,157,157,157,157,157,157,157,157,157,157,31,31,31</v>
      </c>
      <c r="P111" s="1" t="str">
        <f t="shared" si="86"/>
        <v>(2,3),(2,3),(2,3),(1,1),(1,1),(1,1),(1,1),(1,1),(1,1),(1,1),(1,1),(1,1),(1,1),(1,1),(1,1),(1,1),(1,1),(1,1),(1,1),(1,1),(1,1),(1,1),(1,1),(1,1),(1,1),(1,1),(1,1)</v>
      </c>
      <c r="Q111" s="3" t="str">
        <f>IF(D111="坦克碎片",VLOOKUP(C111,道具信息!$N$2:$O$291,2,FALSE)&amp;"碎片",VLOOKUP(C111,道具信息!$N$2:$O$291,2,FALSE))</f>
        <v>T2部件</v>
      </c>
      <c r="R111" s="3">
        <f t="shared" si="64"/>
        <v>558</v>
      </c>
      <c r="S111" s="11">
        <f t="shared" si="65"/>
        <v>5.6000000000000001E-2</v>
      </c>
      <c r="T111" s="3" t="str">
        <f>VLOOKUP(Q111,道具信息!$Q$3:$S$20,2,FALSE)</f>
        <v>CHEST_ITEM_TYPE_T2_PART</v>
      </c>
      <c r="U111" s="3" t="str">
        <f>IF(COUNTIF(U$85:U110,T111)=0,T111,"")</f>
        <v/>
      </c>
      <c r="V111" s="3" t="str">
        <f t="shared" si="75"/>
        <v>CHEST_ITEM_TYPE_T2_SHARD,CHEST_ITEM_TYPE_T1_PART,CHEST_ITEM_TYPE_T2_PART</v>
      </c>
      <c r="W111" s="13" t="str">
        <f t="shared" si="70"/>
        <v/>
      </c>
      <c r="X111" s="3" t="str">
        <f t="shared" si="71"/>
        <v/>
      </c>
      <c r="Y111" s="3" t="str">
        <f t="shared" si="76"/>
        <v>66.0%,28.5%,5.6%</v>
      </c>
    </row>
    <row r="112" spans="2:25" x14ac:dyDescent="0.3">
      <c r="B112" s="2">
        <f>数据源!T144</f>
        <v>4</v>
      </c>
      <c r="C112" s="2" t="str">
        <f>数据源!U144</f>
        <v>T2MP1</v>
      </c>
      <c r="D112" s="2" t="str">
        <f>数据源!V144</f>
        <v>部件</v>
      </c>
      <c r="E112" s="2">
        <f>数据源!W144</f>
        <v>127.40000000000003</v>
      </c>
      <c r="F112" s="2">
        <f>数据源!X144</f>
        <v>1</v>
      </c>
      <c r="G112" s="2">
        <f>数据源!Y144</f>
        <v>8.0000000000000002E-3</v>
      </c>
      <c r="H112" s="2">
        <f>数据源!Z144</f>
        <v>3.1397174254317105E-3</v>
      </c>
      <c r="I112" s="2">
        <f>数据源!AA144</f>
        <v>31</v>
      </c>
      <c r="J112" s="3">
        <f>ROUNDUP(IF(F112&gt;1,F112-ROUNDDOWN(SQRT(F112),0),F112),0)</f>
        <v>1</v>
      </c>
      <c r="K112" s="3">
        <f>F112*2-J112</f>
        <v>1</v>
      </c>
      <c r="L112" s="3" t="str">
        <f t="shared" si="82"/>
        <v>部件</v>
      </c>
      <c r="M112" s="3">
        <f t="shared" ca="1" si="83"/>
        <v>92101</v>
      </c>
      <c r="N112" s="3" t="str">
        <f t="shared" ca="1" si="84"/>
        <v>51211,52211,53211,51221,52221,53221,91001,91003,91005,91101,91103,91105,91201,91203,91205,91002,91004,91006,91102,91104,91106,91202,91204,91206,92001,92003,92005,92101</v>
      </c>
      <c r="O112" s="3" t="str">
        <f t="shared" si="85"/>
        <v>1321,1321,1321,873,873,873,171,157,157,157,157,157,157,157,157,157,157,157,157,157,157,157,157,157,31,31,31,31</v>
      </c>
      <c r="P112" s="1" t="str">
        <f t="shared" si="86"/>
        <v>(2,3),(2,3),(2,3),(1,1),(1,1),(1,1),(1,1),(1,1),(1,1),(1,1),(1,1),(1,1),(1,1),(1,1),(1,1),(1,1),(1,1),(1,1),(1,1),(1,1),(1,1),(1,1),(1,1),(1,1),(1,1),(1,1),(1,1),(1,1)</v>
      </c>
      <c r="Q112" s="3" t="str">
        <f>IF(D112="坦克碎片",VLOOKUP(C112,道具信息!$N$2:$O$291,2,FALSE)&amp;"碎片",VLOOKUP(C112,道具信息!$N$2:$O$291,2,FALSE))</f>
        <v>T2部件</v>
      </c>
      <c r="R112" s="3">
        <f t="shared" si="64"/>
        <v>558</v>
      </c>
      <c r="S112" s="11">
        <f t="shared" si="65"/>
        <v>5.6000000000000001E-2</v>
      </c>
      <c r="T112" s="3" t="str">
        <f>VLOOKUP(Q112,道具信息!$Q$3:$S$20,2,FALSE)</f>
        <v>CHEST_ITEM_TYPE_T2_PART</v>
      </c>
      <c r="U112" s="3" t="str">
        <f>IF(COUNTIF(U$85:U111,T112)=0,T112,"")</f>
        <v/>
      </c>
      <c r="V112" s="3" t="str">
        <f t="shared" si="75"/>
        <v>CHEST_ITEM_TYPE_T2_SHARD,CHEST_ITEM_TYPE_T1_PART,CHEST_ITEM_TYPE_T2_PART</v>
      </c>
      <c r="W112" s="13" t="str">
        <f t="shared" si="70"/>
        <v/>
      </c>
      <c r="X112" s="3" t="str">
        <f t="shared" si="71"/>
        <v/>
      </c>
      <c r="Y112" s="3" t="str">
        <f t="shared" si="76"/>
        <v>66.0%,28.5%,5.6%</v>
      </c>
    </row>
    <row r="113" spans="2:25" x14ac:dyDescent="0.3">
      <c r="B113" s="2">
        <f>数据源!T145</f>
        <v>4</v>
      </c>
      <c r="C113" s="2" t="str">
        <f>数据源!U145</f>
        <v>T2MP3</v>
      </c>
      <c r="D113" s="2" t="str">
        <f>数据源!V145</f>
        <v>部件</v>
      </c>
      <c r="E113" s="2">
        <f>数据源!W145</f>
        <v>127.40000000000003</v>
      </c>
      <c r="F113" s="2">
        <f>数据源!X145</f>
        <v>1</v>
      </c>
      <c r="G113" s="2">
        <f>数据源!Y145</f>
        <v>8.0000000000000002E-3</v>
      </c>
      <c r="H113" s="2">
        <f>数据源!Z145</f>
        <v>3.1397174254317105E-3</v>
      </c>
      <c r="I113" s="2">
        <f>数据源!AA145</f>
        <v>31</v>
      </c>
      <c r="J113" s="3">
        <f t="shared" ref="J113:J126" si="87">ROUNDUP(IF(F113&gt;1,F113-ROUNDDOWN(SQRT(F113),0),F113),0)</f>
        <v>1</v>
      </c>
      <c r="K113" s="3">
        <f t="shared" ref="K113:K126" si="88">F113*2-J113</f>
        <v>1</v>
      </c>
      <c r="L113" s="3" t="str">
        <f t="shared" si="82"/>
        <v>部件</v>
      </c>
      <c r="M113" s="3">
        <f t="shared" ca="1" si="83"/>
        <v>92103</v>
      </c>
      <c r="N113" s="3" t="str">
        <f t="shared" ca="1" si="84"/>
        <v>51211,52211,53211,51221,52221,53221,91001,91003,91005,91101,91103,91105,91201,91203,91205,91002,91004,91006,91102,91104,91106,91202,91204,91206,92001,92003,92005,92101,92103</v>
      </c>
      <c r="O113" s="3" t="str">
        <f t="shared" si="85"/>
        <v>1321,1321,1321,873,873,873,171,157,157,157,157,157,157,157,157,157,157,157,157,157,157,157,157,157,31,31,31,31,31</v>
      </c>
      <c r="P113" s="1" t="str">
        <f t="shared" si="86"/>
        <v>(2,3),(2,3),(2,3),(1,1),(1,1),(1,1),(1,1),(1,1),(1,1),(1,1),(1,1),(1,1),(1,1),(1,1),(1,1),(1,1),(1,1),(1,1),(1,1),(1,1),(1,1),(1,1),(1,1),(1,1),(1,1),(1,1),(1,1),(1,1),(1,1)</v>
      </c>
      <c r="Q113" s="3" t="str">
        <f>IF(D113="坦克碎片",VLOOKUP(C113,道具信息!$N$2:$O$291,2,FALSE)&amp;"碎片",VLOOKUP(C113,道具信息!$N$2:$O$291,2,FALSE))</f>
        <v>T2部件</v>
      </c>
      <c r="R113" s="3">
        <f t="shared" si="64"/>
        <v>558</v>
      </c>
      <c r="S113" s="11">
        <f t="shared" si="65"/>
        <v>5.6000000000000001E-2</v>
      </c>
      <c r="T113" s="3" t="str">
        <f>VLOOKUP(Q113,道具信息!$Q$3:$S$20,2,FALSE)</f>
        <v>CHEST_ITEM_TYPE_T2_PART</v>
      </c>
      <c r="U113" s="3" t="str">
        <f>IF(COUNTIF(U$85:U112,T113)=0,T113,"")</f>
        <v/>
      </c>
      <c r="V113" s="3" t="str">
        <f t="shared" si="75"/>
        <v>CHEST_ITEM_TYPE_T2_SHARD,CHEST_ITEM_TYPE_T1_PART,CHEST_ITEM_TYPE_T2_PART</v>
      </c>
      <c r="W113" s="13" t="str">
        <f t="shared" si="70"/>
        <v/>
      </c>
      <c r="X113" s="3" t="str">
        <f t="shared" si="71"/>
        <v/>
      </c>
      <c r="Y113" s="3" t="str">
        <f t="shared" si="76"/>
        <v>66.0%,28.5%,5.6%</v>
      </c>
    </row>
    <row r="114" spans="2:25" x14ac:dyDescent="0.3">
      <c r="B114" s="2">
        <f>数据源!T146</f>
        <v>4</v>
      </c>
      <c r="C114" s="2" t="str">
        <f>数据源!U146</f>
        <v>T2MP5</v>
      </c>
      <c r="D114" s="2" t="str">
        <f>数据源!V146</f>
        <v>部件</v>
      </c>
      <c r="E114" s="2">
        <f>数据源!W146</f>
        <v>127.40000000000003</v>
      </c>
      <c r="F114" s="2">
        <f>数据源!X146</f>
        <v>1</v>
      </c>
      <c r="G114" s="2">
        <f>数据源!Y146</f>
        <v>8.0000000000000002E-3</v>
      </c>
      <c r="H114" s="2">
        <f>数据源!Z146</f>
        <v>3.1397174254317105E-3</v>
      </c>
      <c r="I114" s="2">
        <f>数据源!AA146</f>
        <v>31</v>
      </c>
      <c r="J114" s="3">
        <f t="shared" si="87"/>
        <v>1</v>
      </c>
      <c r="K114" s="3">
        <f t="shared" si="88"/>
        <v>1</v>
      </c>
      <c r="L114" s="3" t="str">
        <f t="shared" si="82"/>
        <v>部件</v>
      </c>
      <c r="M114" s="3">
        <f t="shared" ca="1" si="83"/>
        <v>92105</v>
      </c>
      <c r="N114" s="3" t="str">
        <f t="shared" ca="1" si="84"/>
        <v>51211,52211,53211,51221,52221,53221,91001,91003,91005,91101,91103,91105,91201,91203,91205,91002,91004,91006,91102,91104,91106,91202,91204,91206,92001,92003,92005,92101,92103,92105</v>
      </c>
      <c r="O114" s="3" t="str">
        <f t="shared" si="85"/>
        <v>1321,1321,1321,873,873,873,171,157,157,157,157,157,157,157,157,157,157,157,157,157,157,157,157,157,31,31,31,31,31,31</v>
      </c>
      <c r="P114" s="1" t="str">
        <f t="shared" si="86"/>
        <v>(2,3),(2,3),(2,3),(1,1),(1,1),(1,1),(1,1),(1,1),(1,1),(1,1),(1,1),(1,1),(1,1),(1,1),(1,1),(1,1),(1,1),(1,1),(1,1),(1,1),(1,1),(1,1),(1,1),(1,1),(1,1),(1,1),(1,1),(1,1),(1,1),(1,1)</v>
      </c>
      <c r="Q114" s="3" t="str">
        <f>IF(D114="坦克碎片",VLOOKUP(C114,道具信息!$N$2:$O$291,2,FALSE)&amp;"碎片",VLOOKUP(C114,道具信息!$N$2:$O$291,2,FALSE))</f>
        <v>T2部件</v>
      </c>
      <c r="R114" s="3">
        <f t="shared" si="64"/>
        <v>558</v>
      </c>
      <c r="S114" s="11">
        <f t="shared" si="65"/>
        <v>5.6000000000000001E-2</v>
      </c>
      <c r="T114" s="3" t="str">
        <f>VLOOKUP(Q114,道具信息!$Q$3:$S$20,2,FALSE)</f>
        <v>CHEST_ITEM_TYPE_T2_PART</v>
      </c>
      <c r="U114" s="3" t="str">
        <f>IF(COUNTIF(U$85:U113,T114)=0,T114,"")</f>
        <v/>
      </c>
      <c r="V114" s="3" t="str">
        <f t="shared" si="75"/>
        <v>CHEST_ITEM_TYPE_T2_SHARD,CHEST_ITEM_TYPE_T1_PART,CHEST_ITEM_TYPE_T2_PART</v>
      </c>
      <c r="W114" s="13" t="str">
        <f t="shared" si="70"/>
        <v/>
      </c>
      <c r="X114" s="3" t="str">
        <f t="shared" si="71"/>
        <v/>
      </c>
      <c r="Y114" s="3" t="str">
        <f t="shared" si="76"/>
        <v>66.0%,28.5%,5.6%</v>
      </c>
    </row>
    <row r="115" spans="2:25" x14ac:dyDescent="0.3">
      <c r="B115" s="2">
        <f>数据源!T147</f>
        <v>4</v>
      </c>
      <c r="C115" s="2" t="str">
        <f>数据源!U147</f>
        <v>T2HP1</v>
      </c>
      <c r="D115" s="2" t="str">
        <f>数据源!V147</f>
        <v>部件</v>
      </c>
      <c r="E115" s="2">
        <f>数据源!W147</f>
        <v>127.40000000000003</v>
      </c>
      <c r="F115" s="2">
        <f>数据源!X147</f>
        <v>1</v>
      </c>
      <c r="G115" s="2">
        <f>数据源!Y147</f>
        <v>8.0000000000000002E-3</v>
      </c>
      <c r="H115" s="2">
        <f>数据源!Z147</f>
        <v>3.1397174254317105E-3</v>
      </c>
      <c r="I115" s="2">
        <f>数据源!AA147</f>
        <v>31</v>
      </c>
      <c r="J115" s="3">
        <f t="shared" si="87"/>
        <v>1</v>
      </c>
      <c r="K115" s="3">
        <f t="shared" si="88"/>
        <v>1</v>
      </c>
      <c r="L115" s="3" t="str">
        <f t="shared" si="82"/>
        <v>部件</v>
      </c>
      <c r="M115" s="3">
        <f t="shared" ca="1" si="83"/>
        <v>92201</v>
      </c>
      <c r="N115" s="3" t="str">
        <f t="shared" ca="1" si="84"/>
        <v>51211,52211,53211,51221,52221,53221,91001,91003,91005,91101,91103,91105,91201,91203,91205,91002,91004,91006,91102,91104,91106,91202,91204,91206,92001,92003,92005,92101,92103,92105,92201</v>
      </c>
      <c r="O115" s="3" t="str">
        <f t="shared" si="85"/>
        <v>1321,1321,1321,873,873,873,171,157,157,157,157,157,157,157,157,157,157,157,157,157,157,157,157,157,31,31,31,31,31,31,31</v>
      </c>
      <c r="P115" s="1" t="str">
        <f t="shared" si="86"/>
        <v>(2,3),(2,3),(2,3),(1,1),(1,1),(1,1),(1,1),(1,1),(1,1),(1,1),(1,1),(1,1),(1,1),(1,1),(1,1),(1,1),(1,1),(1,1),(1,1),(1,1),(1,1),(1,1),(1,1),(1,1),(1,1),(1,1),(1,1),(1,1),(1,1),(1,1),(1,1)</v>
      </c>
      <c r="Q115" s="3" t="str">
        <f>IF(D115="坦克碎片",VLOOKUP(C115,道具信息!$N$2:$O$291,2,FALSE)&amp;"碎片",VLOOKUP(C115,道具信息!$N$2:$O$291,2,FALSE))</f>
        <v>T2部件</v>
      </c>
      <c r="R115" s="3">
        <f t="shared" si="64"/>
        <v>558</v>
      </c>
      <c r="S115" s="11">
        <f t="shared" si="65"/>
        <v>5.6000000000000001E-2</v>
      </c>
      <c r="T115" s="3" t="str">
        <f>VLOOKUP(Q115,道具信息!$Q$3:$S$20,2,FALSE)</f>
        <v>CHEST_ITEM_TYPE_T2_PART</v>
      </c>
      <c r="U115" s="3" t="str">
        <f>IF(COUNTIF(U$85:U114,T115)=0,T115,"")</f>
        <v/>
      </c>
      <c r="V115" s="3" t="str">
        <f t="shared" si="75"/>
        <v>CHEST_ITEM_TYPE_T2_SHARD,CHEST_ITEM_TYPE_T1_PART,CHEST_ITEM_TYPE_T2_PART</v>
      </c>
      <c r="W115" s="13" t="str">
        <f t="shared" si="70"/>
        <v/>
      </c>
      <c r="X115" s="3" t="str">
        <f t="shared" si="71"/>
        <v/>
      </c>
      <c r="Y115" s="3" t="str">
        <f t="shared" si="76"/>
        <v>66.0%,28.5%,5.6%</v>
      </c>
    </row>
    <row r="116" spans="2:25" x14ac:dyDescent="0.3">
      <c r="B116" s="2">
        <f>数据源!T148</f>
        <v>4</v>
      </c>
      <c r="C116" s="2" t="str">
        <f>数据源!U148</f>
        <v>T2HP3</v>
      </c>
      <c r="D116" s="2" t="str">
        <f>数据源!V148</f>
        <v>部件</v>
      </c>
      <c r="E116" s="2">
        <f>数据源!W148</f>
        <v>127.40000000000003</v>
      </c>
      <c r="F116" s="2">
        <f>数据源!X148</f>
        <v>1</v>
      </c>
      <c r="G116" s="2">
        <f>数据源!Y148</f>
        <v>8.0000000000000002E-3</v>
      </c>
      <c r="H116" s="2">
        <f>数据源!Z148</f>
        <v>3.1397174254317105E-3</v>
      </c>
      <c r="I116" s="2">
        <f>数据源!AA148</f>
        <v>31</v>
      </c>
      <c r="J116" s="3">
        <f t="shared" si="87"/>
        <v>1</v>
      </c>
      <c r="K116" s="3">
        <f t="shared" si="88"/>
        <v>1</v>
      </c>
      <c r="L116" s="3" t="str">
        <f t="shared" si="82"/>
        <v>部件</v>
      </c>
      <c r="M116" s="3">
        <f t="shared" ca="1" si="83"/>
        <v>92203</v>
      </c>
      <c r="N116" s="3" t="str">
        <f t="shared" ca="1" si="84"/>
        <v>51211,52211,53211,51221,52221,53221,91001,91003,91005,91101,91103,91105,91201,91203,91205,91002,91004,91006,91102,91104,91106,91202,91204,91206,92001,92003,92005,92101,92103,92105,92201,92203</v>
      </c>
      <c r="O116" s="3" t="str">
        <f t="shared" si="85"/>
        <v>1321,1321,1321,873,873,873,171,157,157,157,157,157,157,157,157,157,157,157,157,157,157,157,157,157,31,31,31,31,31,31,31,31</v>
      </c>
      <c r="P116" s="1" t="str">
        <f t="shared" si="86"/>
        <v>(2,3),(2,3),(2,3),(1,1),(1,1),(1,1),(1,1),(1,1),(1,1),(1,1),(1,1),(1,1),(1,1),(1,1),(1,1),(1,1),(1,1),(1,1),(1,1),(1,1),(1,1),(1,1),(1,1),(1,1),(1,1),(1,1),(1,1),(1,1),(1,1),(1,1),(1,1),(1,1)</v>
      </c>
      <c r="Q116" s="3" t="str">
        <f>IF(D116="坦克碎片",VLOOKUP(C116,道具信息!$N$2:$O$291,2,FALSE)&amp;"碎片",VLOOKUP(C116,道具信息!$N$2:$O$291,2,FALSE))</f>
        <v>T2部件</v>
      </c>
      <c r="R116" s="3">
        <f t="shared" si="64"/>
        <v>558</v>
      </c>
      <c r="S116" s="11">
        <f t="shared" si="65"/>
        <v>5.6000000000000001E-2</v>
      </c>
      <c r="T116" s="3" t="str">
        <f>VLOOKUP(Q116,道具信息!$Q$3:$S$20,2,FALSE)</f>
        <v>CHEST_ITEM_TYPE_T2_PART</v>
      </c>
      <c r="U116" s="3" t="str">
        <f>IF(COUNTIF(U$85:U115,T116)=0,T116,"")</f>
        <v/>
      </c>
      <c r="V116" s="3" t="str">
        <f t="shared" si="75"/>
        <v>CHEST_ITEM_TYPE_T2_SHARD,CHEST_ITEM_TYPE_T1_PART,CHEST_ITEM_TYPE_T2_PART</v>
      </c>
      <c r="W116" s="13" t="str">
        <f t="shared" si="70"/>
        <v/>
      </c>
      <c r="X116" s="3" t="str">
        <f t="shared" si="71"/>
        <v/>
      </c>
      <c r="Y116" s="3" t="str">
        <f t="shared" si="76"/>
        <v>66.0%,28.5%,5.6%</v>
      </c>
    </row>
    <row r="117" spans="2:25" x14ac:dyDescent="0.3">
      <c r="B117" s="2">
        <f>数据源!T149</f>
        <v>4</v>
      </c>
      <c r="C117" s="2" t="str">
        <f>数据源!U149</f>
        <v>T2HP5</v>
      </c>
      <c r="D117" s="2" t="str">
        <f>数据源!V149</f>
        <v>部件</v>
      </c>
      <c r="E117" s="2">
        <f>数据源!W149</f>
        <v>127.40000000000003</v>
      </c>
      <c r="F117" s="2">
        <f>数据源!X149</f>
        <v>1</v>
      </c>
      <c r="G117" s="2">
        <f>数据源!Y149</f>
        <v>8.0000000000000002E-3</v>
      </c>
      <c r="H117" s="2">
        <f>数据源!Z149</f>
        <v>3.1397174254317105E-3</v>
      </c>
      <c r="I117" s="2">
        <f>数据源!AA149</f>
        <v>31</v>
      </c>
      <c r="J117" s="3">
        <f t="shared" si="87"/>
        <v>1</v>
      </c>
      <c r="K117" s="3">
        <f t="shared" si="88"/>
        <v>1</v>
      </c>
      <c r="L117" s="3" t="str">
        <f t="shared" si="82"/>
        <v>部件</v>
      </c>
      <c r="M117" s="3">
        <f t="shared" ca="1" si="83"/>
        <v>92205</v>
      </c>
      <c r="N117" s="3" t="str">
        <f t="shared" ca="1" si="84"/>
        <v>51211,52211,53211,51221,52221,53221,91001,91003,91005,91101,91103,91105,91201,91203,91205,91002,91004,91006,91102,91104,91106,91202,91204,91206,92001,92003,92005,92101,92103,92105,92201,92203,92205</v>
      </c>
      <c r="O117" s="3" t="str">
        <f t="shared" si="85"/>
        <v>1321,1321,1321,873,873,873,171,157,157,157,157,157,157,157,157,157,157,157,157,157,157,157,157,157,31,31,31,31,31,31,31,31,31</v>
      </c>
      <c r="P117" s="1" t="str">
        <f t="shared" si="86"/>
        <v>(2,3),(2,3),(2,3),(1,1),(1,1),(1,1),(1,1),(1,1),(1,1),(1,1),(1,1),(1,1),(1,1),(1,1),(1,1),(1,1),(1,1),(1,1),(1,1),(1,1),(1,1),(1,1),(1,1),(1,1),(1,1),(1,1),(1,1),(1,1),(1,1),(1,1),(1,1),(1,1),(1,1)</v>
      </c>
      <c r="Q117" s="3" t="str">
        <f>IF(D117="坦克碎片",VLOOKUP(C117,道具信息!$N$2:$O$291,2,FALSE)&amp;"碎片",VLOOKUP(C117,道具信息!$N$2:$O$291,2,FALSE))</f>
        <v>T2部件</v>
      </c>
      <c r="R117" s="3">
        <f t="shared" si="64"/>
        <v>558</v>
      </c>
      <c r="S117" s="11">
        <f t="shared" si="65"/>
        <v>5.6000000000000001E-2</v>
      </c>
      <c r="T117" s="3" t="str">
        <f>VLOOKUP(Q117,道具信息!$Q$3:$S$20,2,FALSE)</f>
        <v>CHEST_ITEM_TYPE_T2_PART</v>
      </c>
      <c r="U117" s="3" t="str">
        <f>IF(COUNTIF(U$85:U116,T117)=0,T117,"")</f>
        <v/>
      </c>
      <c r="V117" s="3" t="str">
        <f t="shared" si="75"/>
        <v>CHEST_ITEM_TYPE_T2_SHARD,CHEST_ITEM_TYPE_T1_PART,CHEST_ITEM_TYPE_T2_PART</v>
      </c>
      <c r="W117" s="13" t="str">
        <f t="shared" si="70"/>
        <v/>
      </c>
      <c r="X117" s="3" t="str">
        <f t="shared" si="71"/>
        <v/>
      </c>
      <c r="Y117" s="3" t="str">
        <f t="shared" si="76"/>
        <v>66.0%,28.5%,5.6%</v>
      </c>
    </row>
    <row r="118" spans="2:25" x14ac:dyDescent="0.3">
      <c r="B118" s="2">
        <f>数据源!T150</f>
        <v>4</v>
      </c>
      <c r="C118" s="2" t="str">
        <f>数据源!U150</f>
        <v>T2LP2</v>
      </c>
      <c r="D118" s="2" t="str">
        <f>数据源!V150</f>
        <v>部件</v>
      </c>
      <c r="E118" s="2">
        <f>数据源!W150</f>
        <v>127.40000000000003</v>
      </c>
      <c r="F118" s="2">
        <f>数据源!X150</f>
        <v>1</v>
      </c>
      <c r="G118" s="2">
        <f>数据源!Y150</f>
        <v>8.0000000000000002E-3</v>
      </c>
      <c r="H118" s="2">
        <f>数据源!Z150</f>
        <v>3.1397174254317105E-3</v>
      </c>
      <c r="I118" s="2">
        <f>数据源!AA150</f>
        <v>31</v>
      </c>
      <c r="J118" s="3">
        <f t="shared" si="87"/>
        <v>1</v>
      </c>
      <c r="K118" s="3">
        <f t="shared" si="88"/>
        <v>1</v>
      </c>
      <c r="L118" s="3" t="str">
        <f t="shared" si="82"/>
        <v>部件</v>
      </c>
      <c r="M118" s="3">
        <f t="shared" ca="1" si="83"/>
        <v>92002</v>
      </c>
      <c r="N118" s="3" t="str">
        <f t="shared" ca="1" si="84"/>
        <v>51211,52211,53211,51221,52221,53221,91001,91003,91005,91101,91103,91105,91201,91203,91205,91002,91004,91006,91102,91104,91106,91202,91204,91206,92001,92003,92005,92101,92103,92105,92201,92203,92205,92002</v>
      </c>
      <c r="O118" s="3" t="str">
        <f t="shared" si="85"/>
        <v>1321,1321,1321,873,873,873,171,157,157,157,157,157,157,157,157,157,157,157,157,157,157,157,157,157,31,31,31,31,31,31,31,31,31,31</v>
      </c>
      <c r="P118" s="1" t="str">
        <f t="shared" si="86"/>
        <v>(2,3),(2,3),(2,3),(1,1),(1,1),(1,1),(1,1),(1,1),(1,1),(1,1),(1,1),(1,1),(1,1),(1,1),(1,1),(1,1),(1,1),(1,1),(1,1),(1,1),(1,1),(1,1),(1,1),(1,1),(1,1),(1,1),(1,1),(1,1),(1,1),(1,1),(1,1),(1,1),(1,1),(1,1)</v>
      </c>
      <c r="Q118" s="3" t="str">
        <f>IF(D118="坦克碎片",VLOOKUP(C118,道具信息!$N$2:$O$291,2,FALSE)&amp;"碎片",VLOOKUP(C118,道具信息!$N$2:$O$291,2,FALSE))</f>
        <v>T2部件</v>
      </c>
      <c r="R118" s="3">
        <f t="shared" si="64"/>
        <v>558</v>
      </c>
      <c r="S118" s="11">
        <f t="shared" si="65"/>
        <v>5.6000000000000001E-2</v>
      </c>
      <c r="T118" s="3" t="str">
        <f>VLOOKUP(Q118,道具信息!$Q$3:$S$20,2,FALSE)</f>
        <v>CHEST_ITEM_TYPE_T2_PART</v>
      </c>
      <c r="U118" s="3" t="str">
        <f>IF(COUNTIF(U$85:U117,T118)=0,T118,"")</f>
        <v/>
      </c>
      <c r="V118" s="3" t="str">
        <f t="shared" si="75"/>
        <v>CHEST_ITEM_TYPE_T2_SHARD,CHEST_ITEM_TYPE_T1_PART,CHEST_ITEM_TYPE_T2_PART</v>
      </c>
      <c r="W118" s="13" t="str">
        <f t="shared" si="70"/>
        <v/>
      </c>
      <c r="X118" s="3" t="str">
        <f t="shared" si="71"/>
        <v/>
      </c>
      <c r="Y118" s="3" t="str">
        <f t="shared" si="76"/>
        <v>66.0%,28.5%,5.6%</v>
      </c>
    </row>
    <row r="119" spans="2:25" x14ac:dyDescent="0.3">
      <c r="B119" s="2">
        <f>数据源!T151</f>
        <v>4</v>
      </c>
      <c r="C119" s="2" t="str">
        <f>数据源!U151</f>
        <v>T2LP4</v>
      </c>
      <c r="D119" s="2" t="str">
        <f>数据源!V151</f>
        <v>部件</v>
      </c>
      <c r="E119" s="2">
        <f>数据源!W151</f>
        <v>127.40000000000003</v>
      </c>
      <c r="F119" s="2">
        <f>数据源!X151</f>
        <v>1</v>
      </c>
      <c r="G119" s="2">
        <f>数据源!Y151</f>
        <v>8.0000000000000002E-3</v>
      </c>
      <c r="H119" s="2">
        <f>数据源!Z151</f>
        <v>3.1397174254317105E-3</v>
      </c>
      <c r="I119" s="2">
        <f>数据源!AA151</f>
        <v>31</v>
      </c>
      <c r="J119" s="3">
        <f t="shared" si="87"/>
        <v>1</v>
      </c>
      <c r="K119" s="3">
        <f t="shared" si="88"/>
        <v>1</v>
      </c>
      <c r="L119" s="3" t="str">
        <f t="shared" si="82"/>
        <v>部件</v>
      </c>
      <c r="M119" s="3">
        <f t="shared" ca="1" si="83"/>
        <v>92004</v>
      </c>
      <c r="N119" s="3" t="str">
        <f t="shared" ca="1" si="84"/>
        <v>51211,52211,53211,51221,52221,53221,91001,91003,91005,91101,91103,91105,91201,91203,91205,91002,91004,91006,91102,91104,91106,91202,91204,91206,92001,92003,92005,92101,92103,92105,92201,92203,92205,92002,92004</v>
      </c>
      <c r="O119" s="3" t="str">
        <f t="shared" si="85"/>
        <v>1321,1321,1321,873,873,873,171,157,157,157,157,157,157,157,157,157,157,157,157,157,157,157,157,157,31,31,31,31,31,31,31,31,31,31,31</v>
      </c>
      <c r="P119" s="1" t="str">
        <f t="shared" si="86"/>
        <v>(2,3),(2,3),(2,3),(1,1),(1,1),(1,1),(1,1),(1,1),(1,1),(1,1),(1,1),(1,1),(1,1),(1,1),(1,1),(1,1),(1,1),(1,1),(1,1),(1,1),(1,1),(1,1),(1,1),(1,1),(1,1),(1,1),(1,1),(1,1),(1,1),(1,1),(1,1),(1,1),(1,1),(1,1),(1,1)</v>
      </c>
      <c r="Q119" s="3" t="str">
        <f>IF(D119="坦克碎片",VLOOKUP(C119,道具信息!$N$2:$O$291,2,FALSE)&amp;"碎片",VLOOKUP(C119,道具信息!$N$2:$O$291,2,FALSE))</f>
        <v>T2部件</v>
      </c>
      <c r="R119" s="3">
        <f t="shared" si="64"/>
        <v>558</v>
      </c>
      <c r="S119" s="11">
        <f t="shared" si="65"/>
        <v>5.6000000000000001E-2</v>
      </c>
      <c r="T119" s="3" t="str">
        <f>VLOOKUP(Q119,道具信息!$Q$3:$S$20,2,FALSE)</f>
        <v>CHEST_ITEM_TYPE_T2_PART</v>
      </c>
      <c r="U119" s="3" t="str">
        <f>IF(COUNTIF(U$85:U118,T119)=0,T119,"")</f>
        <v/>
      </c>
      <c r="V119" s="3" t="str">
        <f t="shared" si="75"/>
        <v>CHEST_ITEM_TYPE_T2_SHARD,CHEST_ITEM_TYPE_T1_PART,CHEST_ITEM_TYPE_T2_PART</v>
      </c>
      <c r="W119" s="13" t="str">
        <f t="shared" si="70"/>
        <v/>
      </c>
      <c r="X119" s="3" t="str">
        <f t="shared" si="71"/>
        <v/>
      </c>
      <c r="Y119" s="3" t="str">
        <f t="shared" si="76"/>
        <v>66.0%,28.5%,5.6%</v>
      </c>
    </row>
    <row r="120" spans="2:25" x14ac:dyDescent="0.3">
      <c r="B120" s="2">
        <f>数据源!T152</f>
        <v>4</v>
      </c>
      <c r="C120" s="2" t="str">
        <f>数据源!U152</f>
        <v>T2LP6</v>
      </c>
      <c r="D120" s="2" t="str">
        <f>数据源!V152</f>
        <v>部件</v>
      </c>
      <c r="E120" s="2">
        <f>数据源!W152</f>
        <v>127.40000000000003</v>
      </c>
      <c r="F120" s="2">
        <f>数据源!X152</f>
        <v>1</v>
      </c>
      <c r="G120" s="2">
        <f>数据源!Y152</f>
        <v>8.0000000000000002E-3</v>
      </c>
      <c r="H120" s="2">
        <f>数据源!Z152</f>
        <v>3.1397174254317105E-3</v>
      </c>
      <c r="I120" s="2">
        <f>数据源!AA152</f>
        <v>31</v>
      </c>
      <c r="J120" s="3">
        <f t="shared" si="87"/>
        <v>1</v>
      </c>
      <c r="K120" s="3">
        <f t="shared" si="88"/>
        <v>1</v>
      </c>
      <c r="L120" s="3" t="str">
        <f t="shared" si="82"/>
        <v>部件</v>
      </c>
      <c r="M120" s="3">
        <f t="shared" ca="1" si="83"/>
        <v>92006</v>
      </c>
      <c r="N120" s="3" t="str">
        <f t="shared" ca="1" si="84"/>
        <v>51211,52211,53211,51221,52221,53221,91001,91003,91005,91101,91103,91105,91201,91203,91205,91002,91004,91006,91102,91104,91106,91202,91204,91206,92001,92003,92005,92101,92103,92105,92201,92203,92205,92002,92004,92006</v>
      </c>
      <c r="O120" s="3" t="str">
        <f t="shared" si="85"/>
        <v>1321,1321,1321,873,873,873,171,157,157,157,157,157,157,157,157,157,157,157,157,157,157,157,157,157,31,31,31,31,31,31,31,31,31,31,31,31</v>
      </c>
      <c r="P120" s="1" t="str">
        <f t="shared" si="86"/>
        <v>(2,3),(2,3),(2,3),(1,1),(1,1),(1,1),(1,1),(1,1),(1,1),(1,1),(1,1),(1,1),(1,1),(1,1),(1,1),(1,1),(1,1),(1,1),(1,1),(1,1),(1,1),(1,1),(1,1),(1,1),(1,1),(1,1),(1,1),(1,1),(1,1),(1,1),(1,1),(1,1),(1,1),(1,1),(1,1),(1,1)</v>
      </c>
      <c r="Q120" s="3" t="str">
        <f>IF(D120="坦克碎片",VLOOKUP(C120,道具信息!$N$2:$O$291,2,FALSE)&amp;"碎片",VLOOKUP(C120,道具信息!$N$2:$O$291,2,FALSE))</f>
        <v>T2部件</v>
      </c>
      <c r="R120" s="3">
        <f t="shared" si="64"/>
        <v>558</v>
      </c>
      <c r="S120" s="11">
        <f t="shared" si="65"/>
        <v>5.6000000000000001E-2</v>
      </c>
      <c r="T120" s="3" t="str">
        <f>VLOOKUP(Q120,道具信息!$Q$3:$S$20,2,FALSE)</f>
        <v>CHEST_ITEM_TYPE_T2_PART</v>
      </c>
      <c r="U120" s="3" t="str">
        <f>IF(COUNTIF(U$85:U119,T120)=0,T120,"")</f>
        <v/>
      </c>
      <c r="V120" s="3" t="str">
        <f t="shared" si="75"/>
        <v>CHEST_ITEM_TYPE_T2_SHARD,CHEST_ITEM_TYPE_T1_PART,CHEST_ITEM_TYPE_T2_PART</v>
      </c>
      <c r="W120" s="13" t="str">
        <f t="shared" si="70"/>
        <v/>
      </c>
      <c r="X120" s="3" t="str">
        <f t="shared" si="71"/>
        <v/>
      </c>
      <c r="Y120" s="3" t="str">
        <f t="shared" si="76"/>
        <v>66.0%,28.5%,5.6%</v>
      </c>
    </row>
    <row r="121" spans="2:25" x14ac:dyDescent="0.3">
      <c r="B121" s="2">
        <f>数据源!T153</f>
        <v>4</v>
      </c>
      <c r="C121" s="2" t="str">
        <f>数据源!U153</f>
        <v>T2MP2</v>
      </c>
      <c r="D121" s="2" t="str">
        <f>数据源!V153</f>
        <v>部件</v>
      </c>
      <c r="E121" s="2">
        <f>数据源!W153</f>
        <v>127.40000000000003</v>
      </c>
      <c r="F121" s="2">
        <f>数据源!X153</f>
        <v>1</v>
      </c>
      <c r="G121" s="2">
        <f>数据源!Y153</f>
        <v>8.0000000000000002E-3</v>
      </c>
      <c r="H121" s="2">
        <f>数据源!Z153</f>
        <v>3.1397174254317105E-3</v>
      </c>
      <c r="I121" s="2">
        <f>数据源!AA153</f>
        <v>31</v>
      </c>
      <c r="J121" s="3">
        <f t="shared" si="87"/>
        <v>1</v>
      </c>
      <c r="K121" s="3">
        <f t="shared" si="88"/>
        <v>1</v>
      </c>
      <c r="L121" s="3" t="str">
        <f t="shared" si="82"/>
        <v>部件</v>
      </c>
      <c r="M121" s="3">
        <f t="shared" ca="1" si="83"/>
        <v>92102</v>
      </c>
      <c r="N121" s="3" t="str">
        <f t="shared" ca="1" si="84"/>
        <v>51211,52211,53211,51221,52221,53221,91001,91003,91005,91101,91103,91105,91201,91203,91205,91002,91004,91006,91102,91104,91106,91202,91204,91206,92001,92003,92005,92101,92103,92105,92201,92203,92205,92002,92004,92006,92102</v>
      </c>
      <c r="O121" s="3" t="str">
        <f t="shared" si="85"/>
        <v>1321,1321,1321,873,873,873,171,157,157,157,157,157,157,157,157,157,157,157,157,157,157,157,157,157,31,31,31,31,31,31,31,31,31,31,31,31,31</v>
      </c>
      <c r="P121" s="1" t="str">
        <f t="shared" si="86"/>
        <v>(2,3),(2,3),(2,3),(1,1),(1,1),(1,1),(1,1),(1,1),(1,1),(1,1),(1,1),(1,1),(1,1),(1,1),(1,1),(1,1),(1,1),(1,1),(1,1),(1,1),(1,1),(1,1),(1,1),(1,1),(1,1),(1,1),(1,1),(1,1),(1,1),(1,1),(1,1),(1,1),(1,1),(1,1),(1,1),(1,1),(1,1)</v>
      </c>
      <c r="Q121" s="3" t="str">
        <f>IF(D121="坦克碎片",VLOOKUP(C121,道具信息!$N$2:$O$291,2,FALSE)&amp;"碎片",VLOOKUP(C121,道具信息!$N$2:$O$291,2,FALSE))</f>
        <v>T2部件</v>
      </c>
      <c r="R121" s="3">
        <f t="shared" si="64"/>
        <v>558</v>
      </c>
      <c r="S121" s="11">
        <f t="shared" si="65"/>
        <v>5.6000000000000001E-2</v>
      </c>
      <c r="T121" s="3" t="str">
        <f>VLOOKUP(Q121,道具信息!$Q$3:$S$20,2,FALSE)</f>
        <v>CHEST_ITEM_TYPE_T2_PART</v>
      </c>
      <c r="U121" s="3" t="str">
        <f>IF(COUNTIF(U$85:U120,T121)=0,T121,"")</f>
        <v/>
      </c>
      <c r="V121" s="3" t="str">
        <f t="shared" si="75"/>
        <v>CHEST_ITEM_TYPE_T2_SHARD,CHEST_ITEM_TYPE_T1_PART,CHEST_ITEM_TYPE_T2_PART</v>
      </c>
      <c r="W121" s="13" t="str">
        <f t="shared" si="70"/>
        <v/>
      </c>
      <c r="X121" s="3" t="str">
        <f t="shared" si="71"/>
        <v/>
      </c>
      <c r="Y121" s="3" t="str">
        <f t="shared" si="76"/>
        <v>66.0%,28.5%,5.6%</v>
      </c>
    </row>
    <row r="122" spans="2:25" x14ac:dyDescent="0.3">
      <c r="B122" s="2">
        <f>数据源!T154</f>
        <v>4</v>
      </c>
      <c r="C122" s="2" t="str">
        <f>数据源!U154</f>
        <v>T2MP4</v>
      </c>
      <c r="D122" s="2" t="str">
        <f>数据源!V154</f>
        <v>部件</v>
      </c>
      <c r="E122" s="2">
        <f>数据源!W154</f>
        <v>127.40000000000003</v>
      </c>
      <c r="F122" s="2">
        <f>数据源!X154</f>
        <v>1</v>
      </c>
      <c r="G122" s="2">
        <f>数据源!Y154</f>
        <v>8.0000000000000002E-3</v>
      </c>
      <c r="H122" s="2">
        <f>数据源!Z154</f>
        <v>3.1397174254317105E-3</v>
      </c>
      <c r="I122" s="2">
        <f>数据源!AA154</f>
        <v>31</v>
      </c>
      <c r="J122" s="3">
        <f t="shared" si="87"/>
        <v>1</v>
      </c>
      <c r="K122" s="3">
        <f t="shared" si="88"/>
        <v>1</v>
      </c>
      <c r="L122" s="3" t="str">
        <f t="shared" si="82"/>
        <v>部件</v>
      </c>
      <c r="M122" s="3">
        <f t="shared" ca="1" si="83"/>
        <v>92104</v>
      </c>
      <c r="N122" s="3" t="str">
        <f t="shared" ca="1" si="84"/>
        <v>51211,52211,53211,51221,52221,53221,91001,91003,91005,91101,91103,91105,91201,91203,91205,91002,91004,91006,91102,91104,91106,91202,91204,91206,92001,92003,92005,92101,92103,92105,92201,92203,92205,92002,92004,92006,92102,92104</v>
      </c>
      <c r="O122" s="3" t="str">
        <f t="shared" si="85"/>
        <v>1321,1321,1321,873,873,873,171,157,157,157,157,157,157,157,157,157,157,157,157,157,157,157,157,157,31,31,31,31,31,31,31,31,31,31,31,31,31,31</v>
      </c>
      <c r="P122" s="1" t="str">
        <f t="shared" si="86"/>
        <v>(2,3),(2,3),(2,3),(1,1),(1,1),(1,1),(1,1),(1,1),(1,1),(1,1),(1,1),(1,1),(1,1),(1,1),(1,1),(1,1),(1,1),(1,1),(1,1),(1,1),(1,1),(1,1),(1,1),(1,1),(1,1),(1,1),(1,1),(1,1),(1,1),(1,1),(1,1),(1,1),(1,1),(1,1),(1,1),(1,1),(1,1),(1,1)</v>
      </c>
      <c r="Q122" s="3" t="str">
        <f>IF(D122="坦克碎片",VLOOKUP(C122,道具信息!$N$2:$O$291,2,FALSE)&amp;"碎片",VLOOKUP(C122,道具信息!$N$2:$O$291,2,FALSE))</f>
        <v>T2部件</v>
      </c>
      <c r="R122" s="3">
        <f t="shared" si="64"/>
        <v>558</v>
      </c>
      <c r="S122" s="11">
        <f t="shared" si="65"/>
        <v>5.6000000000000001E-2</v>
      </c>
      <c r="T122" s="3" t="str">
        <f>VLOOKUP(Q122,道具信息!$Q$3:$S$20,2,FALSE)</f>
        <v>CHEST_ITEM_TYPE_T2_PART</v>
      </c>
      <c r="U122" s="3" t="str">
        <f>IF(COUNTIF(U$85:U121,T122)=0,T122,"")</f>
        <v/>
      </c>
      <c r="V122" s="3" t="str">
        <f t="shared" si="75"/>
        <v>CHEST_ITEM_TYPE_T2_SHARD,CHEST_ITEM_TYPE_T1_PART,CHEST_ITEM_TYPE_T2_PART</v>
      </c>
      <c r="W122" s="13" t="str">
        <f t="shared" si="70"/>
        <v/>
      </c>
      <c r="X122" s="3" t="str">
        <f t="shared" si="71"/>
        <v/>
      </c>
      <c r="Y122" s="3" t="str">
        <f t="shared" si="76"/>
        <v>66.0%,28.5%,5.6%</v>
      </c>
    </row>
    <row r="123" spans="2:25" x14ac:dyDescent="0.3">
      <c r="B123" s="2">
        <f>数据源!T155</f>
        <v>4</v>
      </c>
      <c r="C123" s="2" t="str">
        <f>数据源!U155</f>
        <v>T2MP6</v>
      </c>
      <c r="D123" s="2" t="str">
        <f>数据源!V155</f>
        <v>部件</v>
      </c>
      <c r="E123" s="2">
        <f>数据源!W155</f>
        <v>127.40000000000003</v>
      </c>
      <c r="F123" s="2">
        <f>数据源!X155</f>
        <v>1</v>
      </c>
      <c r="G123" s="2">
        <f>数据源!Y155</f>
        <v>8.0000000000000002E-3</v>
      </c>
      <c r="H123" s="2">
        <f>数据源!Z155</f>
        <v>3.1397174254317105E-3</v>
      </c>
      <c r="I123" s="2">
        <f>数据源!AA155</f>
        <v>31</v>
      </c>
      <c r="J123" s="3">
        <f t="shared" si="87"/>
        <v>1</v>
      </c>
      <c r="K123" s="3">
        <f t="shared" si="88"/>
        <v>1</v>
      </c>
      <c r="L123" s="3" t="str">
        <f t="shared" si="82"/>
        <v>部件</v>
      </c>
      <c r="M123" s="3">
        <f t="shared" ca="1" si="83"/>
        <v>92106</v>
      </c>
      <c r="N123" s="3" t="str">
        <f t="shared" ca="1" si="84"/>
        <v>51211,52211,53211,51221,52221,53221,91001,91003,91005,91101,91103,91105,91201,91203,91205,91002,91004,91006,91102,91104,91106,91202,91204,91206,92001,92003,92005,92101,92103,92105,92201,92203,92205,92002,92004,92006,92102,92104,92106</v>
      </c>
      <c r="O123" s="3" t="str">
        <f t="shared" si="85"/>
        <v>1321,1321,1321,873,873,873,171,157,157,157,157,157,157,157,157,157,157,157,157,157,157,157,157,157,31,31,31,31,31,31,31,31,31,31,31,31,31,31,31</v>
      </c>
      <c r="P123" s="1" t="str">
        <f t="shared" si="86"/>
        <v>(2,3),(2,3),(2,3),(1,1),(1,1),(1,1),(1,1),(1,1),(1,1),(1,1),(1,1),(1,1),(1,1),(1,1),(1,1),(1,1),(1,1),(1,1),(1,1),(1,1),(1,1),(1,1),(1,1),(1,1),(1,1),(1,1),(1,1),(1,1),(1,1),(1,1),(1,1),(1,1),(1,1),(1,1),(1,1),(1,1),(1,1),(1,1),(1,1)</v>
      </c>
      <c r="Q123" s="3" t="str">
        <f>IF(D123="坦克碎片",VLOOKUP(C123,道具信息!$N$2:$O$291,2,FALSE)&amp;"碎片",VLOOKUP(C123,道具信息!$N$2:$O$291,2,FALSE))</f>
        <v>T2部件</v>
      </c>
      <c r="R123" s="3">
        <f t="shared" si="64"/>
        <v>558</v>
      </c>
      <c r="S123" s="11">
        <f t="shared" si="65"/>
        <v>5.6000000000000001E-2</v>
      </c>
      <c r="T123" s="3" t="str">
        <f>VLOOKUP(Q123,道具信息!$Q$3:$S$20,2,FALSE)</f>
        <v>CHEST_ITEM_TYPE_T2_PART</v>
      </c>
      <c r="U123" s="3" t="str">
        <f>IF(COUNTIF(U$85:U122,T123)=0,T123,"")</f>
        <v/>
      </c>
      <c r="V123" s="3" t="str">
        <f t="shared" si="75"/>
        <v>CHEST_ITEM_TYPE_T2_SHARD,CHEST_ITEM_TYPE_T1_PART,CHEST_ITEM_TYPE_T2_PART</v>
      </c>
      <c r="W123" s="13" t="str">
        <f t="shared" si="70"/>
        <v/>
      </c>
      <c r="X123" s="3" t="str">
        <f t="shared" si="71"/>
        <v/>
      </c>
      <c r="Y123" s="3" t="str">
        <f t="shared" si="76"/>
        <v>66.0%,28.5%,5.6%</v>
      </c>
    </row>
    <row r="124" spans="2:25" x14ac:dyDescent="0.3">
      <c r="B124" s="2">
        <f>数据源!T156</f>
        <v>4</v>
      </c>
      <c r="C124" s="2" t="str">
        <f>数据源!U156</f>
        <v>T2HP2</v>
      </c>
      <c r="D124" s="2" t="str">
        <f>数据源!V156</f>
        <v>部件</v>
      </c>
      <c r="E124" s="2">
        <f>数据源!W156</f>
        <v>127.40000000000003</v>
      </c>
      <c r="F124" s="2">
        <f>数据源!X156</f>
        <v>1</v>
      </c>
      <c r="G124" s="2">
        <f>数据源!Y156</f>
        <v>8.0000000000000002E-3</v>
      </c>
      <c r="H124" s="2">
        <f>数据源!Z156</f>
        <v>3.1397174254317105E-3</v>
      </c>
      <c r="I124" s="2">
        <f>数据源!AA156</f>
        <v>31</v>
      </c>
      <c r="J124" s="3">
        <f t="shared" si="87"/>
        <v>1</v>
      </c>
      <c r="K124" s="3">
        <f t="shared" si="88"/>
        <v>1</v>
      </c>
      <c r="L124" s="3" t="str">
        <f t="shared" si="82"/>
        <v>部件</v>
      </c>
      <c r="M124" s="3">
        <f t="shared" ca="1" si="83"/>
        <v>92202</v>
      </c>
      <c r="N124" s="3" t="str">
        <f t="shared" ca="1" si="84"/>
        <v>51211,52211,53211,51221,52221,53221,91001,91003,91005,91101,91103,91105,91201,91203,91205,91002,91004,91006,91102,91104,91106,91202,91204,91206,92001,92003,92005,92101,92103,92105,92201,92203,92205,92002,92004,92006,92102,92104,92106,92202</v>
      </c>
      <c r="O124" s="3" t="str">
        <f t="shared" si="85"/>
        <v>1321,1321,1321,873,873,873,171,157,157,157,157,157,157,157,157,157,157,157,157,157,157,157,157,157,31,31,31,31,31,31,31,31,31,31,31,31,31,31,31,31</v>
      </c>
      <c r="P124" s="1" t="str">
        <f t="shared" si="86"/>
        <v>(2,3),(2,3),(2,3),(1,1),(1,1),(1,1),(1,1),(1,1),(1,1),(1,1),(1,1),(1,1),(1,1),(1,1),(1,1),(1,1),(1,1),(1,1),(1,1),(1,1),(1,1),(1,1),(1,1),(1,1),(1,1),(1,1),(1,1),(1,1),(1,1),(1,1),(1,1),(1,1),(1,1),(1,1),(1,1),(1,1),(1,1),(1,1),(1,1),(1,1)</v>
      </c>
      <c r="Q124" s="3" t="str">
        <f>IF(D124="坦克碎片",VLOOKUP(C124,道具信息!$N$2:$O$291,2,FALSE)&amp;"碎片",VLOOKUP(C124,道具信息!$N$2:$O$291,2,FALSE))</f>
        <v>T2部件</v>
      </c>
      <c r="R124" s="3">
        <f t="shared" si="64"/>
        <v>558</v>
      </c>
      <c r="S124" s="11">
        <f t="shared" si="65"/>
        <v>5.6000000000000001E-2</v>
      </c>
      <c r="T124" s="3" t="str">
        <f>VLOOKUP(Q124,道具信息!$Q$3:$S$20,2,FALSE)</f>
        <v>CHEST_ITEM_TYPE_T2_PART</v>
      </c>
      <c r="U124" s="3" t="str">
        <f>IF(COUNTIF(U$85:U123,T124)=0,T124,"")</f>
        <v/>
      </c>
      <c r="V124" s="3" t="str">
        <f t="shared" si="75"/>
        <v>CHEST_ITEM_TYPE_T2_SHARD,CHEST_ITEM_TYPE_T1_PART,CHEST_ITEM_TYPE_T2_PART</v>
      </c>
      <c r="W124" s="13" t="str">
        <f t="shared" si="70"/>
        <v/>
      </c>
      <c r="X124" s="3" t="str">
        <f t="shared" si="71"/>
        <v/>
      </c>
      <c r="Y124" s="3" t="str">
        <f t="shared" si="76"/>
        <v>66.0%,28.5%,5.6%</v>
      </c>
    </row>
    <row r="125" spans="2:25" x14ac:dyDescent="0.3">
      <c r="B125" s="2">
        <f>数据源!T157</f>
        <v>4</v>
      </c>
      <c r="C125" s="2" t="str">
        <f>数据源!U157</f>
        <v>T2HP4</v>
      </c>
      <c r="D125" s="2" t="str">
        <f>数据源!V157</f>
        <v>部件</v>
      </c>
      <c r="E125" s="2">
        <f>数据源!W157</f>
        <v>127.40000000000003</v>
      </c>
      <c r="F125" s="2">
        <f>数据源!X157</f>
        <v>1</v>
      </c>
      <c r="G125" s="2">
        <f>数据源!Y157</f>
        <v>8.0000000000000002E-3</v>
      </c>
      <c r="H125" s="2">
        <f>数据源!Z157</f>
        <v>3.1397174254317105E-3</v>
      </c>
      <c r="I125" s="2">
        <f>数据源!AA157</f>
        <v>31</v>
      </c>
      <c r="J125" s="3">
        <f t="shared" si="87"/>
        <v>1</v>
      </c>
      <c r="K125" s="3">
        <f t="shared" si="88"/>
        <v>1</v>
      </c>
      <c r="L125" s="3" t="str">
        <f t="shared" si="82"/>
        <v>部件</v>
      </c>
      <c r="M125" s="3">
        <f t="shared" ca="1" si="83"/>
        <v>92204</v>
      </c>
      <c r="N125" s="3" t="str">
        <f t="shared" ca="1" si="84"/>
        <v>51211,52211,53211,51221,52221,53221,91001,91003,91005,91101,91103,91105,91201,91203,91205,91002,91004,91006,91102,91104,91106,91202,91204,91206,92001,92003,92005,92101,92103,92105,92201,92203,92205,92002,92004,92006,92102,92104,92106,92202,92204</v>
      </c>
      <c r="O125" s="3" t="str">
        <f t="shared" si="85"/>
        <v>1321,1321,1321,873,873,873,171,157,157,157,157,157,157,157,157,157,157,157,157,157,157,157,157,157,31,31,31,31,31,31,31,31,31,31,31,31,31,31,31,31,31</v>
      </c>
      <c r="P125" s="1" t="str">
        <f t="shared" si="86"/>
        <v>(2,3),(2,3),(2,3),(1,1),(1,1),(1,1),(1,1),(1,1),(1,1),(1,1),(1,1),(1,1),(1,1),(1,1),(1,1),(1,1),(1,1),(1,1),(1,1),(1,1),(1,1),(1,1),(1,1),(1,1),(1,1),(1,1),(1,1),(1,1),(1,1),(1,1),(1,1),(1,1),(1,1),(1,1),(1,1),(1,1),(1,1),(1,1),(1,1),(1,1),(1,1)</v>
      </c>
      <c r="Q125" s="3" t="str">
        <f>IF(D125="坦克碎片",VLOOKUP(C125,道具信息!$N$2:$O$291,2,FALSE)&amp;"碎片",VLOOKUP(C125,道具信息!$N$2:$O$291,2,FALSE))</f>
        <v>T2部件</v>
      </c>
      <c r="R125" s="3">
        <f t="shared" si="64"/>
        <v>558</v>
      </c>
      <c r="S125" s="11">
        <f t="shared" si="65"/>
        <v>5.6000000000000001E-2</v>
      </c>
      <c r="T125" s="3" t="str">
        <f>VLOOKUP(Q125,道具信息!$Q$3:$S$20,2,FALSE)</f>
        <v>CHEST_ITEM_TYPE_T2_PART</v>
      </c>
      <c r="U125" s="3" t="str">
        <f>IF(COUNTIF(U$85:U124,T125)=0,T125,"")</f>
        <v/>
      </c>
      <c r="V125" s="3" t="str">
        <f t="shared" si="75"/>
        <v>CHEST_ITEM_TYPE_T2_SHARD,CHEST_ITEM_TYPE_T1_PART,CHEST_ITEM_TYPE_T2_PART</v>
      </c>
      <c r="W125" s="13" t="str">
        <f t="shared" si="70"/>
        <v/>
      </c>
      <c r="X125" s="3" t="str">
        <f t="shared" si="71"/>
        <v/>
      </c>
      <c r="Y125" s="3" t="str">
        <f t="shared" si="76"/>
        <v>66.0%,28.5%,5.6%</v>
      </c>
    </row>
    <row r="126" spans="2:25" x14ac:dyDescent="0.3">
      <c r="B126" s="2">
        <f>数据源!T158</f>
        <v>4</v>
      </c>
      <c r="C126" s="2" t="str">
        <f>数据源!U158</f>
        <v>T2HP6</v>
      </c>
      <c r="D126" s="2" t="str">
        <f>数据源!V158</f>
        <v>部件</v>
      </c>
      <c r="E126" s="2">
        <f>数据源!W158</f>
        <v>127.40000000000003</v>
      </c>
      <c r="F126" s="2">
        <f>数据源!X158</f>
        <v>1</v>
      </c>
      <c r="G126" s="2">
        <f>数据源!Y158</f>
        <v>8.0000000000000002E-3</v>
      </c>
      <c r="H126" s="2">
        <f>数据源!Z158</f>
        <v>3.1397174254317105E-3</v>
      </c>
      <c r="I126" s="2">
        <f>数据源!AA158</f>
        <v>31</v>
      </c>
      <c r="J126" s="3">
        <f t="shared" si="87"/>
        <v>1</v>
      </c>
      <c r="K126" s="3">
        <f t="shared" si="88"/>
        <v>1</v>
      </c>
      <c r="L126" s="3" t="str">
        <f t="shared" si="82"/>
        <v>部件</v>
      </c>
      <c r="M126" s="3">
        <f t="shared" ca="1" si="83"/>
        <v>92206</v>
      </c>
      <c r="N126" s="3" t="str">
        <f t="shared" ca="1" si="84"/>
        <v>51211,52211,53211,51221,52221,53221,91001,91003,91005,91101,91103,91105,91201,91203,91205,91002,91004,91006,91102,91104,91106,91202,91204,91206,92001,92003,92005,92101,92103,92105,92201,92203,92205,92002,92004,92006,92102,92104,92106,92202,92204,92206</v>
      </c>
      <c r="O126" s="3" t="str">
        <f t="shared" si="85"/>
        <v>1321,1321,1321,873,873,873,171,157,157,157,157,157,157,157,157,157,157,157,157,157,157,157,157,157,31,31,31,31,31,31,31,31,31,31,31,31,31,31,31,31,31,31</v>
      </c>
      <c r="P126" s="1" t="str">
        <f t="shared" si="86"/>
        <v>(2,3),(2,3),(2,3),(1,1),(1,1),(1,1),(1,1),(1,1),(1,1),(1,1),(1,1),(1,1),(1,1),(1,1),(1,1),(1,1),(1,1),(1,1),(1,1),(1,1),(1,1),(1,1),(1,1),(1,1),(1,1),(1,1),(1,1),(1,1),(1,1),(1,1),(1,1),(1,1),(1,1),(1,1),(1,1),(1,1),(1,1),(1,1),(1,1),(1,1),(1,1),(1,1)</v>
      </c>
      <c r="Q126" s="3" t="str">
        <f>IF(D126="坦克碎片",VLOOKUP(C126,道具信息!$N$2:$O$291,2,FALSE)&amp;"碎片",VLOOKUP(C126,道具信息!$N$2:$O$291,2,FALSE))</f>
        <v>T2部件</v>
      </c>
      <c r="R126" s="3">
        <f t="shared" si="64"/>
        <v>558</v>
      </c>
      <c r="S126" s="11">
        <f t="shared" si="65"/>
        <v>5.6000000000000001E-2</v>
      </c>
      <c r="T126" s="3" t="str">
        <f>VLOOKUP(Q126,道具信息!$Q$3:$S$20,2,FALSE)</f>
        <v>CHEST_ITEM_TYPE_T2_PART</v>
      </c>
      <c r="U126" s="3" t="str">
        <f>IF(COUNTIF(U$85:U125,T126)=0,T126,"")</f>
        <v/>
      </c>
      <c r="V126" s="3" t="str">
        <f t="shared" si="75"/>
        <v>CHEST_ITEM_TYPE_T2_SHARD,CHEST_ITEM_TYPE_T1_PART,CHEST_ITEM_TYPE_T2_PART</v>
      </c>
      <c r="W126" s="13" t="str">
        <f t="shared" si="70"/>
        <v/>
      </c>
      <c r="X126" s="3" t="str">
        <f t="shared" si="71"/>
        <v/>
      </c>
      <c r="Y126" s="3" t="str">
        <f t="shared" si="76"/>
        <v>66.0%,28.5%,5.6%</v>
      </c>
    </row>
    <row r="127" spans="2:25" x14ac:dyDescent="0.3">
      <c r="N127" s="3" t="str">
        <f ca="1">"["&amp;N126&amp;"]"</f>
        <v>[51211,52211,53211,51221,52221,53221,91001,91003,91005,91101,91103,91105,91201,91203,91205,91002,91004,91006,91102,91104,91106,91202,91204,91206,92001,92003,92005,92101,92103,92105,92201,92203,92205,92002,92004,92006,92102,92104,92106,92202,92204,92206]</v>
      </c>
      <c r="O127" s="3" t="str">
        <f>"["&amp;O126&amp;"]"</f>
        <v>[1321,1321,1321,873,873,873,171,157,157,157,157,157,157,157,157,157,157,157,157,157,157,157,157,157,31,31,31,31,31,31,31,31,31,31,31,31,31,31,31,31,31,31]</v>
      </c>
      <c r="P127" s="3" t="str">
        <f>"["&amp;P126&amp;"]"</f>
        <v>[(2,3),(2,3),(2,3),(1,1),(1,1),(1,1),(1,1),(1,1),(1,1),(1,1),(1,1),(1,1),(1,1),(1,1),(1,1),(1,1),(1,1),(1,1),(1,1),(1,1),(1,1),(1,1),(1,1),(1,1),(1,1),(1,1),(1,1),(1,1),(1,1),(1,1),(1,1),(1,1),(1,1),(1,1),(1,1),(1,1),(1,1),(1,1),(1,1),(1,1),(1,1),(1,1)]</v>
      </c>
      <c r="V127" s="3" t="str">
        <f>"["&amp;V126&amp;"]"</f>
        <v>[CHEST_ITEM_TYPE_T2_SHARD,CHEST_ITEM_TYPE_T1_PART,CHEST_ITEM_TYPE_T2_PART]</v>
      </c>
      <c r="Y127" s="3" t="str">
        <f>"["&amp;Y126&amp;"]"</f>
        <v>[66.0%,28.5%,5.6%]</v>
      </c>
    </row>
    <row r="129" spans="2:25" x14ac:dyDescent="0.3">
      <c r="B129" s="2" t="str">
        <f>数据源!T161</f>
        <v>联赛等级</v>
      </c>
      <c r="C129" s="2" t="str">
        <f>数据源!U161</f>
        <v>道具名称</v>
      </c>
      <c r="D129" s="2" t="str">
        <f>数据源!V161</f>
        <v>对应大类</v>
      </c>
      <c r="E129" s="2" t="str">
        <f>数据源!W161</f>
        <v>道具价值</v>
      </c>
      <c r="F129" s="2" t="str">
        <f>数据源!X161</f>
        <v>抽取个数</v>
      </c>
      <c r="G129" s="2" t="str">
        <f>数据源!Y161</f>
        <v>价值比例</v>
      </c>
      <c r="H129" s="2" t="str">
        <f>数据源!Z161</f>
        <v>产出概率</v>
      </c>
      <c r="I129" s="2" t="str">
        <f>数据源!AA161</f>
        <v>权重值</v>
      </c>
      <c r="J129" s="7" t="s">
        <v>234</v>
      </c>
      <c r="K129" s="7" t="s">
        <v>235</v>
      </c>
      <c r="L129" s="3" t="s">
        <v>222</v>
      </c>
      <c r="M129" s="3" t="s">
        <v>152</v>
      </c>
      <c r="N129" s="3" t="s">
        <v>224</v>
      </c>
      <c r="O129" s="3" t="s">
        <v>225</v>
      </c>
      <c r="P129" s="3" t="s">
        <v>226</v>
      </c>
      <c r="Q129" s="8" t="s">
        <v>244</v>
      </c>
      <c r="R129" s="8" t="s">
        <v>245</v>
      </c>
      <c r="S129" s="8" t="s">
        <v>246</v>
      </c>
    </row>
    <row r="130" spans="2:25" x14ac:dyDescent="0.3">
      <c r="B130" s="2">
        <f>数据源!T162</f>
        <v>5</v>
      </c>
      <c r="C130" s="2" t="str">
        <f>数据源!U162</f>
        <v>Puma</v>
      </c>
      <c r="D130" s="2" t="str">
        <f>数据源!V162</f>
        <v>坦克碎片</v>
      </c>
      <c r="E130" s="2">
        <f>数据源!W162</f>
        <v>42</v>
      </c>
      <c r="F130" s="2">
        <f>数据源!X162</f>
        <v>1.5</v>
      </c>
      <c r="G130" s="2">
        <f>数据源!Y162</f>
        <v>8.7599999999999997E-2</v>
      </c>
      <c r="H130" s="2">
        <f>数据源!Z162</f>
        <v>6.9523809523809529E-2</v>
      </c>
      <c r="I130" s="2">
        <f>数据源!AA162</f>
        <v>695</v>
      </c>
      <c r="J130" s="3">
        <f>ROUNDUP(IF(F130&gt;1,F130-ROUNDDOWN(SQRT(F130),0),F130),0)</f>
        <v>1</v>
      </c>
      <c r="K130" s="3">
        <f>F130*2-J130</f>
        <v>2</v>
      </c>
      <c r="L130" s="3" t="str">
        <f>RIGHT(D130,2)</f>
        <v>碎片</v>
      </c>
      <c r="M130" s="3">
        <f ca="1">IF(OR(L130="坦克",L130="碎片"),VLOOKUP(C130,INDIRECT("坦克ID"),MATCH(L130&amp;"ID",INDIRECT("坦克标头"),0),FALSE),VLOOKUP(C130,INDIRECT(L130&amp;"ID"),2,FALSE))</f>
        <v>51221</v>
      </c>
      <c r="N130" s="3">
        <f ca="1">M130</f>
        <v>51221</v>
      </c>
      <c r="O130" s="3">
        <f>I130</f>
        <v>695</v>
      </c>
      <c r="P130" s="1" t="str">
        <f>"("&amp;J130&amp;","&amp;K130&amp;")"</f>
        <v>(1,2)</v>
      </c>
      <c r="Q130" s="3" t="str">
        <f>IF(D130="坦克碎片",VLOOKUP(C130,道具信息!$N$2:$O$291,2,FALSE)&amp;"碎片",VLOOKUP(C130,道具信息!$N$2:$O$291,2,FALSE))</f>
        <v>T2坦克碎片</v>
      </c>
      <c r="R130" s="3">
        <f t="shared" ref="R130:R174" si="89">SUMIFS(I:I,Q:Q,Q130,B:B,B130)</f>
        <v>2085</v>
      </c>
      <c r="S130" s="11">
        <f t="shared" ref="S130:S174" si="90">ROUND(R130/SUMIF(B:B,B130,I:I),3)</f>
        <v>0.21</v>
      </c>
      <c r="T130" s="3" t="str">
        <f>VLOOKUP(Q130,道具信息!$Q$3:$S$20,2,FALSE)</f>
        <v>CHEST_ITEM_TYPE_T2_SHARD</v>
      </c>
      <c r="U130" s="3" t="str">
        <f>T130</f>
        <v>CHEST_ITEM_TYPE_T2_SHARD</v>
      </c>
      <c r="V130" s="3" t="str">
        <f>U130</f>
        <v>CHEST_ITEM_TYPE_T2_SHARD</v>
      </c>
      <c r="W130" s="13">
        <f>IF(U130&lt;&gt;"",ROUND(S130*100%,3),"")</f>
        <v>0.21</v>
      </c>
      <c r="X130" s="3" t="str">
        <f>TEXT(W130,"0.0%")</f>
        <v>21.0%</v>
      </c>
      <c r="Y130" s="3" t="str">
        <f>X130</f>
        <v>21.0%</v>
      </c>
    </row>
    <row r="131" spans="2:25" x14ac:dyDescent="0.3">
      <c r="B131" s="2">
        <f>数据源!T163</f>
        <v>5</v>
      </c>
      <c r="C131" s="2" t="str">
        <f>数据源!U163</f>
        <v>四号</v>
      </c>
      <c r="D131" s="2" t="str">
        <f>数据源!V163</f>
        <v>坦克碎片</v>
      </c>
      <c r="E131" s="2">
        <f>数据源!W163</f>
        <v>42</v>
      </c>
      <c r="F131" s="2">
        <f>数据源!X163</f>
        <v>1.5</v>
      </c>
      <c r="G131" s="2">
        <f>数据源!Y163</f>
        <v>8.7599999999999997E-2</v>
      </c>
      <c r="H131" s="2">
        <f>数据源!Z163</f>
        <v>6.9523809523809529E-2</v>
      </c>
      <c r="I131" s="2">
        <f>数据源!AA163</f>
        <v>695</v>
      </c>
      <c r="J131" s="3">
        <f t="shared" ref="J131:J156" si="91">ROUNDUP(IF(F131&gt;1,F131-ROUNDDOWN(SQRT(F131),0),F131),0)</f>
        <v>1</v>
      </c>
      <c r="K131" s="3">
        <f t="shared" ref="K131:K156" si="92">F131*2-J131</f>
        <v>2</v>
      </c>
      <c r="L131" s="3" t="str">
        <f t="shared" ref="L131:L132" si="93">RIGHT(D131,2)</f>
        <v>碎片</v>
      </c>
      <c r="M131" s="3">
        <f t="shared" ref="M131:M132" ca="1" si="94">IF(OR(L131="坦克",L131="碎片"),VLOOKUP(C131,INDIRECT("坦克ID"),MATCH(L131&amp;"ID",INDIRECT("坦克标头"),0),FALSE),VLOOKUP(C131,INDIRECT(L131&amp;"ID"),2,FALSE))</f>
        <v>52221</v>
      </c>
      <c r="N131" s="3" t="str">
        <f ca="1">N130&amp;","&amp;M131</f>
        <v>51221,52221</v>
      </c>
      <c r="O131" s="3" t="str">
        <f>O130&amp;","&amp;I131</f>
        <v>695,695</v>
      </c>
      <c r="P131" s="1" t="str">
        <f>P130&amp;","&amp;"("&amp;J131&amp;","&amp;K131&amp;")"</f>
        <v>(1,2),(1,2)</v>
      </c>
      <c r="Q131" s="3" t="str">
        <f>IF(D131="坦克碎片",VLOOKUP(C131,道具信息!$N$2:$O$291,2,FALSE)&amp;"碎片",VLOOKUP(C131,道具信息!$N$2:$O$291,2,FALSE))</f>
        <v>T2坦克碎片</v>
      </c>
      <c r="R131" s="3">
        <f t="shared" si="89"/>
        <v>2085</v>
      </c>
      <c r="S131" s="11">
        <f t="shared" si="90"/>
        <v>0.21</v>
      </c>
      <c r="T131" s="3" t="str">
        <f>VLOOKUP(Q131,道具信息!$Q$3:$S$20,2,FALSE)</f>
        <v>CHEST_ITEM_TYPE_T2_SHARD</v>
      </c>
      <c r="U131" s="3" t="str">
        <f>IF(COUNTIF(U$130:U130,T131)=0,T131,"")</f>
        <v/>
      </c>
      <c r="V131" s="3" t="str">
        <f>IF(U131&lt;&gt;"",V130&amp;","&amp;U131,V130)</f>
        <v>CHEST_ITEM_TYPE_T2_SHARD</v>
      </c>
      <c r="W131" s="13" t="str">
        <f t="shared" ref="W131:W174" si="95">IF(U131&lt;&gt;"",ROUND(S131*100%,3),"")</f>
        <v/>
      </c>
      <c r="X131" s="3" t="str">
        <f t="shared" ref="X131:X174" si="96">TEXT(W131,"0.0%")</f>
        <v/>
      </c>
      <c r="Y131" s="3" t="str">
        <f>IF(X131&lt;&gt;"",Y130&amp;","&amp;X131,Y130)</f>
        <v>21.0%</v>
      </c>
    </row>
    <row r="132" spans="2:25" x14ac:dyDescent="0.3">
      <c r="B132" s="2">
        <f>数据源!T164</f>
        <v>5</v>
      </c>
      <c r="C132" s="2" t="str">
        <f>数据源!U164</f>
        <v>丘吉尔</v>
      </c>
      <c r="D132" s="2" t="str">
        <f>数据源!V164</f>
        <v>坦克碎片</v>
      </c>
      <c r="E132" s="2">
        <f>数据源!W164</f>
        <v>42</v>
      </c>
      <c r="F132" s="2">
        <f>数据源!X164</f>
        <v>1.5</v>
      </c>
      <c r="G132" s="2">
        <f>数据源!Y164</f>
        <v>8.7599999999999997E-2</v>
      </c>
      <c r="H132" s="2">
        <f>数据源!Z164</f>
        <v>6.9523809523809529E-2</v>
      </c>
      <c r="I132" s="2">
        <f>数据源!AA164</f>
        <v>695</v>
      </c>
      <c r="J132" s="3">
        <f t="shared" si="91"/>
        <v>1</v>
      </c>
      <c r="K132" s="3">
        <f t="shared" si="92"/>
        <v>2</v>
      </c>
      <c r="L132" s="3" t="str">
        <f t="shared" si="93"/>
        <v>碎片</v>
      </c>
      <c r="M132" s="3">
        <f t="shared" ca="1" si="94"/>
        <v>53221</v>
      </c>
      <c r="N132" s="3" t="str">
        <f t="shared" ref="N132" ca="1" si="97">N131&amp;","&amp;M132</f>
        <v>51221,52221,53221</v>
      </c>
      <c r="O132" s="3" t="str">
        <f t="shared" ref="O132" si="98">O131&amp;","&amp;I132</f>
        <v>695,695,695</v>
      </c>
      <c r="P132" s="1" t="str">
        <f t="shared" ref="P132" si="99">P131&amp;","&amp;"("&amp;J132&amp;","&amp;K132&amp;")"</f>
        <v>(1,2),(1,2),(1,2)</v>
      </c>
      <c r="Q132" s="3" t="str">
        <f>IF(D132="坦克碎片",VLOOKUP(C132,道具信息!$N$2:$O$291,2,FALSE)&amp;"碎片",VLOOKUP(C132,道具信息!$N$2:$O$291,2,FALSE))</f>
        <v>T2坦克碎片</v>
      </c>
      <c r="R132" s="3">
        <f t="shared" si="89"/>
        <v>2085</v>
      </c>
      <c r="S132" s="11">
        <f t="shared" si="90"/>
        <v>0.21</v>
      </c>
      <c r="T132" s="3" t="str">
        <f>VLOOKUP(Q132,道具信息!$Q$3:$S$20,2,FALSE)</f>
        <v>CHEST_ITEM_TYPE_T2_SHARD</v>
      </c>
      <c r="U132" s="3" t="str">
        <f>IF(COUNTIF(U$130:U131,T132)=0,T132,"")</f>
        <v/>
      </c>
      <c r="V132" s="3" t="str">
        <f t="shared" ref="V132:V174" si="100">IF(U132&lt;&gt;"",V131&amp;","&amp;U132,V131)</f>
        <v>CHEST_ITEM_TYPE_T2_SHARD</v>
      </c>
      <c r="W132" s="13" t="str">
        <f t="shared" si="95"/>
        <v/>
      </c>
      <c r="X132" s="3" t="str">
        <f t="shared" si="96"/>
        <v/>
      </c>
      <c r="Y132" s="3" t="str">
        <f t="shared" ref="Y132:Y174" si="101">IF(X132&lt;&gt;"",Y131&amp;","&amp;X132,Y131)</f>
        <v>21.0%</v>
      </c>
    </row>
    <row r="133" spans="2:25" x14ac:dyDescent="0.3">
      <c r="B133" s="2">
        <f>数据源!T165</f>
        <v>5</v>
      </c>
      <c r="C133" s="2" t="str">
        <f>数据源!U165</f>
        <v>35(t)</v>
      </c>
      <c r="D133" s="2" t="str">
        <f>数据源!V165</f>
        <v>坦克碎片</v>
      </c>
      <c r="E133" s="2">
        <f>数据源!W165</f>
        <v>50</v>
      </c>
      <c r="F133" s="2">
        <f>数据源!X165</f>
        <v>1</v>
      </c>
      <c r="G133" s="2">
        <f>数据源!Y165</f>
        <v>5.8400000000000001E-2</v>
      </c>
      <c r="H133" s="2">
        <f>数据源!Z165</f>
        <v>5.8400000000000001E-2</v>
      </c>
      <c r="I133" s="2">
        <f>数据源!AA165</f>
        <v>584</v>
      </c>
      <c r="J133" s="3">
        <f t="shared" si="91"/>
        <v>1</v>
      </c>
      <c r="K133" s="3">
        <f t="shared" si="92"/>
        <v>1</v>
      </c>
      <c r="L133" s="3" t="str">
        <f t="shared" ref="L133:L156" si="102">RIGHT(D133,2)</f>
        <v>碎片</v>
      </c>
      <c r="M133" s="3">
        <f t="shared" ref="M133:M156" ca="1" si="103">IF(OR(L133="坦克",L133="碎片"),VLOOKUP(C133,INDIRECT("坦克ID"),MATCH(L133&amp;"ID",INDIRECT("坦克标头"),0),FALSE),VLOOKUP(C133,INDIRECT(L133&amp;"ID"),2,FALSE))</f>
        <v>51311</v>
      </c>
      <c r="N133" s="3" t="str">
        <f t="shared" ref="N133:N156" ca="1" si="104">N132&amp;","&amp;M133</f>
        <v>51221,52221,53221,51311</v>
      </c>
      <c r="O133" s="3" t="str">
        <f t="shared" ref="O133:O156" si="105">O132&amp;","&amp;I133</f>
        <v>695,695,695,584</v>
      </c>
      <c r="P133" s="1" t="str">
        <f t="shared" ref="P133:P156" si="106">P132&amp;","&amp;"("&amp;J133&amp;","&amp;K133&amp;")"</f>
        <v>(1,2),(1,2),(1,2),(1,1)</v>
      </c>
      <c r="Q133" s="3" t="str">
        <f>IF(D133="坦克碎片",VLOOKUP(C133,道具信息!$N$2:$O$291,2,FALSE)&amp;"碎片",VLOOKUP(C133,道具信息!$N$2:$O$291,2,FALSE))</f>
        <v>T3坦克碎片</v>
      </c>
      <c r="R133" s="3">
        <f t="shared" si="89"/>
        <v>2574</v>
      </c>
      <c r="S133" s="11">
        <f t="shared" si="90"/>
        <v>0.25900000000000001</v>
      </c>
      <c r="T133" s="3" t="str">
        <f>VLOOKUP(Q133,道具信息!$Q$3:$S$20,2,FALSE)</f>
        <v>CHEST_ITEM_TYPE_T3_SHARD</v>
      </c>
      <c r="U133" s="3" t="str">
        <f>IF(COUNTIF(U$130:U132,T133)=0,T133,"")</f>
        <v>CHEST_ITEM_TYPE_T3_SHARD</v>
      </c>
      <c r="V133" s="3" t="str">
        <f t="shared" si="100"/>
        <v>CHEST_ITEM_TYPE_T2_SHARD,CHEST_ITEM_TYPE_T3_SHARD</v>
      </c>
      <c r="W133" s="13">
        <f t="shared" si="95"/>
        <v>0.25900000000000001</v>
      </c>
      <c r="X133" s="3" t="str">
        <f t="shared" si="96"/>
        <v>25.9%</v>
      </c>
      <c r="Y133" s="3" t="str">
        <f t="shared" si="101"/>
        <v>21.0%,25.9%</v>
      </c>
    </row>
    <row r="134" spans="2:25" x14ac:dyDescent="0.3">
      <c r="B134" s="2">
        <f>数据源!T166</f>
        <v>5</v>
      </c>
      <c r="C134" s="2" t="str">
        <f>数据源!U166</f>
        <v>玛蒂尔达</v>
      </c>
      <c r="D134" s="2" t="str">
        <f>数据源!V166</f>
        <v>坦克碎片</v>
      </c>
      <c r="E134" s="2">
        <f>数据源!W166</f>
        <v>50</v>
      </c>
      <c r="F134" s="2">
        <f>数据源!X166</f>
        <v>1</v>
      </c>
      <c r="G134" s="2">
        <f>数据源!Y166</f>
        <v>5.8400000000000001E-2</v>
      </c>
      <c r="H134" s="2">
        <f>数据源!Z166</f>
        <v>5.8400000000000001E-2</v>
      </c>
      <c r="I134" s="2">
        <f>数据源!AA166</f>
        <v>584</v>
      </c>
      <c r="J134" s="3">
        <f t="shared" si="91"/>
        <v>1</v>
      </c>
      <c r="K134" s="3">
        <f t="shared" si="92"/>
        <v>1</v>
      </c>
      <c r="L134" s="3" t="str">
        <f t="shared" si="102"/>
        <v>碎片</v>
      </c>
      <c r="M134" s="3">
        <f t="shared" ca="1" si="103"/>
        <v>52311</v>
      </c>
      <c r="N134" s="3" t="str">
        <f t="shared" ca="1" si="104"/>
        <v>51221,52221,53221,51311,52311</v>
      </c>
      <c r="O134" s="3" t="str">
        <f t="shared" si="105"/>
        <v>695,695,695,584,584</v>
      </c>
      <c r="P134" s="1" t="str">
        <f t="shared" si="106"/>
        <v>(1,2),(1,2),(1,2),(1,1),(1,1)</v>
      </c>
      <c r="Q134" s="3" t="str">
        <f>IF(D134="坦克碎片",VLOOKUP(C134,道具信息!$N$2:$O$291,2,FALSE)&amp;"碎片",VLOOKUP(C134,道具信息!$N$2:$O$291,2,FALSE))</f>
        <v>T3坦克碎片</v>
      </c>
      <c r="R134" s="3">
        <f t="shared" si="89"/>
        <v>2574</v>
      </c>
      <c r="S134" s="11">
        <f t="shared" si="90"/>
        <v>0.25900000000000001</v>
      </c>
      <c r="T134" s="3" t="str">
        <f>VLOOKUP(Q134,道具信息!$Q$3:$S$20,2,FALSE)</f>
        <v>CHEST_ITEM_TYPE_T3_SHARD</v>
      </c>
      <c r="U134" s="3" t="str">
        <f>IF(COUNTIF(U$130:U133,T134)=0,T134,"")</f>
        <v/>
      </c>
      <c r="V134" s="3" t="str">
        <f t="shared" si="100"/>
        <v>CHEST_ITEM_TYPE_T2_SHARD,CHEST_ITEM_TYPE_T3_SHARD</v>
      </c>
      <c r="W134" s="13" t="str">
        <f t="shared" si="95"/>
        <v/>
      </c>
      <c r="X134" s="3" t="str">
        <f t="shared" si="96"/>
        <v/>
      </c>
      <c r="Y134" s="3" t="str">
        <f t="shared" si="101"/>
        <v>21.0%,25.9%</v>
      </c>
    </row>
    <row r="135" spans="2:25" x14ac:dyDescent="0.3">
      <c r="B135" s="2">
        <f>数据源!T167</f>
        <v>5</v>
      </c>
      <c r="C135" s="2" t="str">
        <f>数据源!U167</f>
        <v>黑豹</v>
      </c>
      <c r="D135" s="2" t="str">
        <f>数据源!V167</f>
        <v>坦克碎片</v>
      </c>
      <c r="E135" s="2">
        <f>数据源!W167</f>
        <v>50</v>
      </c>
      <c r="F135" s="2">
        <f>数据源!X167</f>
        <v>1</v>
      </c>
      <c r="G135" s="2">
        <f>数据源!Y167</f>
        <v>5.8400000000000001E-2</v>
      </c>
      <c r="H135" s="2">
        <f>数据源!Z167</f>
        <v>5.8400000000000001E-2</v>
      </c>
      <c r="I135" s="2">
        <f>数据源!AA167</f>
        <v>584</v>
      </c>
      <c r="J135" s="3">
        <f t="shared" si="91"/>
        <v>1</v>
      </c>
      <c r="K135" s="3">
        <f t="shared" si="92"/>
        <v>1</v>
      </c>
      <c r="L135" s="3" t="str">
        <f t="shared" si="102"/>
        <v>碎片</v>
      </c>
      <c r="M135" s="3">
        <f t="shared" ca="1" si="103"/>
        <v>53311</v>
      </c>
      <c r="N135" s="3" t="str">
        <f t="shared" ca="1" si="104"/>
        <v>51221,52221,53221,51311,52311,53311</v>
      </c>
      <c r="O135" s="3" t="str">
        <f t="shared" si="105"/>
        <v>695,695,695,584,584,584</v>
      </c>
      <c r="P135" s="1" t="str">
        <f t="shared" si="106"/>
        <v>(1,2),(1,2),(1,2),(1,1),(1,1),(1,1)</v>
      </c>
      <c r="Q135" s="3" t="str">
        <f>IF(D135="坦克碎片",VLOOKUP(C135,道具信息!$N$2:$O$291,2,FALSE)&amp;"碎片",VLOOKUP(C135,道具信息!$N$2:$O$291,2,FALSE))</f>
        <v>T3坦克碎片</v>
      </c>
      <c r="R135" s="3">
        <f t="shared" si="89"/>
        <v>2574</v>
      </c>
      <c r="S135" s="11">
        <f t="shared" si="90"/>
        <v>0.25900000000000001</v>
      </c>
      <c r="T135" s="3" t="str">
        <f>VLOOKUP(Q135,道具信息!$Q$3:$S$20,2,FALSE)</f>
        <v>CHEST_ITEM_TYPE_T3_SHARD</v>
      </c>
      <c r="U135" s="3" t="str">
        <f>IF(COUNTIF(U$130:U134,T135)=0,T135,"")</f>
        <v/>
      </c>
      <c r="V135" s="3" t="str">
        <f t="shared" si="100"/>
        <v>CHEST_ITEM_TYPE_T2_SHARD,CHEST_ITEM_TYPE_T3_SHARD</v>
      </c>
      <c r="W135" s="13" t="str">
        <f t="shared" si="95"/>
        <v/>
      </c>
      <c r="X135" s="3" t="str">
        <f t="shared" si="96"/>
        <v/>
      </c>
      <c r="Y135" s="3" t="str">
        <f t="shared" si="101"/>
        <v>21.0%,25.9%</v>
      </c>
    </row>
    <row r="136" spans="2:25" x14ac:dyDescent="0.3">
      <c r="B136" s="2">
        <f>数据源!T168</f>
        <v>5</v>
      </c>
      <c r="C136" s="2" t="str">
        <f>数据源!U168</f>
        <v>十字军</v>
      </c>
      <c r="D136" s="2" t="str">
        <f>数据源!V168</f>
        <v>坦克碎片</v>
      </c>
      <c r="E136" s="2">
        <f>数据源!W168</f>
        <v>66.666666666666657</v>
      </c>
      <c r="F136" s="2">
        <f>数据源!X168</f>
        <v>1</v>
      </c>
      <c r="G136" s="2">
        <f>数据源!Y168</f>
        <v>3.6499999999999998E-2</v>
      </c>
      <c r="H136" s="2">
        <f>数据源!Z168</f>
        <v>2.7375000000000003E-2</v>
      </c>
      <c r="I136" s="2">
        <f>数据源!AA168</f>
        <v>274</v>
      </c>
      <c r="J136" s="3">
        <f t="shared" si="91"/>
        <v>1</v>
      </c>
      <c r="K136" s="3">
        <f t="shared" si="92"/>
        <v>1</v>
      </c>
      <c r="L136" s="3" t="str">
        <f t="shared" si="102"/>
        <v>碎片</v>
      </c>
      <c r="M136" s="3">
        <f t="shared" ca="1" si="103"/>
        <v>51321</v>
      </c>
      <c r="N136" s="3" t="str">
        <f t="shared" ca="1" si="104"/>
        <v>51221,52221,53221,51311,52311,53311,51321</v>
      </c>
      <c r="O136" s="3" t="str">
        <f t="shared" si="105"/>
        <v>695,695,695,584,584,584,274</v>
      </c>
      <c r="P136" s="1" t="str">
        <f t="shared" si="106"/>
        <v>(1,2),(1,2),(1,2),(1,1),(1,1),(1,1),(1,1)</v>
      </c>
      <c r="Q136" s="3" t="str">
        <f>IF(D136="坦克碎片",VLOOKUP(C136,道具信息!$N$2:$O$291,2,FALSE)&amp;"碎片",VLOOKUP(C136,道具信息!$N$2:$O$291,2,FALSE))</f>
        <v>T3坦克碎片</v>
      </c>
      <c r="R136" s="3">
        <f t="shared" si="89"/>
        <v>2574</v>
      </c>
      <c r="S136" s="11">
        <f t="shared" si="90"/>
        <v>0.25900000000000001</v>
      </c>
      <c r="T136" s="3" t="str">
        <f>VLOOKUP(Q136,道具信息!$Q$3:$S$20,2,FALSE)</f>
        <v>CHEST_ITEM_TYPE_T3_SHARD</v>
      </c>
      <c r="U136" s="3" t="str">
        <f>IF(COUNTIF(U$130:U135,T136)=0,T136,"")</f>
        <v/>
      </c>
      <c r="V136" s="3" t="str">
        <f t="shared" si="100"/>
        <v>CHEST_ITEM_TYPE_T2_SHARD,CHEST_ITEM_TYPE_T3_SHARD</v>
      </c>
      <c r="W136" s="13" t="str">
        <f t="shared" si="95"/>
        <v/>
      </c>
      <c r="X136" s="3" t="str">
        <f t="shared" si="96"/>
        <v/>
      </c>
      <c r="Y136" s="3" t="str">
        <f t="shared" si="101"/>
        <v>21.0%,25.9%</v>
      </c>
    </row>
    <row r="137" spans="2:25" x14ac:dyDescent="0.3">
      <c r="B137" s="2">
        <f>数据源!T169</f>
        <v>5</v>
      </c>
      <c r="C137" s="2" t="str">
        <f>数据源!U169</f>
        <v>谢尔曼</v>
      </c>
      <c r="D137" s="2" t="str">
        <f>数据源!V169</f>
        <v>坦克碎片</v>
      </c>
      <c r="E137" s="2">
        <f>数据源!W169</f>
        <v>66.666666666666657</v>
      </c>
      <c r="F137" s="2">
        <f>数据源!X169</f>
        <v>1</v>
      </c>
      <c r="G137" s="2">
        <f>数据源!Y169</f>
        <v>3.6499999999999998E-2</v>
      </c>
      <c r="H137" s="2">
        <f>数据源!Z169</f>
        <v>2.7375000000000003E-2</v>
      </c>
      <c r="I137" s="2">
        <f>数据源!AA169</f>
        <v>274</v>
      </c>
      <c r="J137" s="3">
        <f t="shared" si="91"/>
        <v>1</v>
      </c>
      <c r="K137" s="3">
        <f t="shared" si="92"/>
        <v>1</v>
      </c>
      <c r="L137" s="3" t="str">
        <f t="shared" si="102"/>
        <v>碎片</v>
      </c>
      <c r="M137" s="3">
        <f t="shared" ca="1" si="103"/>
        <v>52321</v>
      </c>
      <c r="N137" s="3" t="str">
        <f t="shared" ca="1" si="104"/>
        <v>51221,52221,53221,51311,52311,53311,51321,52321</v>
      </c>
      <c r="O137" s="3" t="str">
        <f t="shared" si="105"/>
        <v>695,695,695,584,584,584,274,274</v>
      </c>
      <c r="P137" s="1" t="str">
        <f t="shared" si="106"/>
        <v>(1,2),(1,2),(1,2),(1,1),(1,1),(1,1),(1,1),(1,1)</v>
      </c>
      <c r="Q137" s="3" t="str">
        <f>IF(D137="坦克碎片",VLOOKUP(C137,道具信息!$N$2:$O$291,2,FALSE)&amp;"碎片",VLOOKUP(C137,道具信息!$N$2:$O$291,2,FALSE))</f>
        <v>T3坦克碎片</v>
      </c>
      <c r="R137" s="3">
        <f t="shared" si="89"/>
        <v>2574</v>
      </c>
      <c r="S137" s="11">
        <f t="shared" si="90"/>
        <v>0.25900000000000001</v>
      </c>
      <c r="T137" s="3" t="str">
        <f>VLOOKUP(Q137,道具信息!$Q$3:$S$20,2,FALSE)</f>
        <v>CHEST_ITEM_TYPE_T3_SHARD</v>
      </c>
      <c r="U137" s="3" t="str">
        <f>IF(COUNTIF(U$130:U136,T137)=0,T137,"")</f>
        <v/>
      </c>
      <c r="V137" s="3" t="str">
        <f t="shared" si="100"/>
        <v>CHEST_ITEM_TYPE_T2_SHARD,CHEST_ITEM_TYPE_T3_SHARD</v>
      </c>
      <c r="W137" s="13" t="str">
        <f t="shared" si="95"/>
        <v/>
      </c>
      <c r="X137" s="3" t="str">
        <f t="shared" si="96"/>
        <v/>
      </c>
      <c r="Y137" s="3" t="str">
        <f t="shared" si="101"/>
        <v>21.0%,25.9%</v>
      </c>
    </row>
    <row r="138" spans="2:25" x14ac:dyDescent="0.3">
      <c r="B138" s="2">
        <f>数据源!T170</f>
        <v>5</v>
      </c>
      <c r="C138" s="2" t="str">
        <f>数据源!U170</f>
        <v>虎式</v>
      </c>
      <c r="D138" s="2" t="str">
        <f>数据源!V170</f>
        <v>坦克碎片</v>
      </c>
      <c r="E138" s="2">
        <f>数据源!W170</f>
        <v>66.666666666666657</v>
      </c>
      <c r="F138" s="2">
        <f>数据源!X170</f>
        <v>1</v>
      </c>
      <c r="G138" s="2">
        <f>数据源!Y170</f>
        <v>3.6499999999999998E-2</v>
      </c>
      <c r="H138" s="2">
        <f>数据源!Z170</f>
        <v>2.7375000000000003E-2</v>
      </c>
      <c r="I138" s="2">
        <f>数据源!AA170</f>
        <v>274</v>
      </c>
      <c r="J138" s="3">
        <f t="shared" si="91"/>
        <v>1</v>
      </c>
      <c r="K138" s="3">
        <f t="shared" si="92"/>
        <v>1</v>
      </c>
      <c r="L138" s="3" t="str">
        <f t="shared" si="102"/>
        <v>碎片</v>
      </c>
      <c r="M138" s="3">
        <f t="shared" ca="1" si="103"/>
        <v>53321</v>
      </c>
      <c r="N138" s="3" t="str">
        <f t="shared" ca="1" si="104"/>
        <v>51221,52221,53221,51311,52311,53311,51321,52321,53321</v>
      </c>
      <c r="O138" s="3" t="str">
        <f t="shared" si="105"/>
        <v>695,695,695,584,584,584,274,274,274</v>
      </c>
      <c r="P138" s="1" t="str">
        <f t="shared" si="106"/>
        <v>(1,2),(1,2),(1,2),(1,1),(1,1),(1,1),(1,1),(1,1),(1,1)</v>
      </c>
      <c r="Q138" s="3" t="str">
        <f>IF(D138="坦克碎片",VLOOKUP(C138,道具信息!$N$2:$O$291,2,FALSE)&amp;"碎片",VLOOKUP(C138,道具信息!$N$2:$O$291,2,FALSE))</f>
        <v>T3坦克碎片</v>
      </c>
      <c r="R138" s="3">
        <f t="shared" si="89"/>
        <v>2574</v>
      </c>
      <c r="S138" s="11">
        <f t="shared" si="90"/>
        <v>0.25900000000000001</v>
      </c>
      <c r="T138" s="3" t="str">
        <f>VLOOKUP(Q138,道具信息!$Q$3:$S$20,2,FALSE)</f>
        <v>CHEST_ITEM_TYPE_T3_SHARD</v>
      </c>
      <c r="U138" s="3" t="str">
        <f>IF(COUNTIF(U$130:U137,T138)=0,T138,"")</f>
        <v/>
      </c>
      <c r="V138" s="3" t="str">
        <f t="shared" si="100"/>
        <v>CHEST_ITEM_TYPE_T2_SHARD,CHEST_ITEM_TYPE_T3_SHARD</v>
      </c>
      <c r="W138" s="13" t="str">
        <f t="shared" si="95"/>
        <v/>
      </c>
      <c r="X138" s="3" t="str">
        <f t="shared" si="96"/>
        <v/>
      </c>
      <c r="Y138" s="3" t="str">
        <f t="shared" si="101"/>
        <v>21.0%,25.9%</v>
      </c>
    </row>
    <row r="139" spans="2:25" x14ac:dyDescent="0.3">
      <c r="B139" s="2">
        <f>数据源!T171</f>
        <v>5</v>
      </c>
      <c r="C139" s="2" t="str">
        <f>数据源!U171</f>
        <v>T1LP1</v>
      </c>
      <c r="D139" s="2" t="str">
        <f>数据源!V171</f>
        <v>部件</v>
      </c>
      <c r="E139" s="2">
        <f>数据源!W171</f>
        <v>30</v>
      </c>
      <c r="F139" s="2">
        <f>数据源!X171</f>
        <v>1</v>
      </c>
      <c r="G139" s="2">
        <f>数据源!Y171</f>
        <v>1.4999999999999999E-2</v>
      </c>
      <c r="H139" s="2">
        <f>数据源!Z171</f>
        <v>2.5000000000000001E-2</v>
      </c>
      <c r="I139" s="2">
        <f>数据源!AA171</f>
        <v>250</v>
      </c>
      <c r="J139" s="3">
        <f t="shared" si="91"/>
        <v>1</v>
      </c>
      <c r="K139" s="3">
        <f t="shared" si="92"/>
        <v>1</v>
      </c>
      <c r="L139" s="3" t="str">
        <f t="shared" si="102"/>
        <v>部件</v>
      </c>
      <c r="M139" s="3">
        <f t="shared" ca="1" si="103"/>
        <v>91001</v>
      </c>
      <c r="N139" s="3" t="str">
        <f t="shared" ca="1" si="104"/>
        <v>51221,52221,53221,51311,52311,53311,51321,52321,53321,91001</v>
      </c>
      <c r="O139" s="3" t="str">
        <f t="shared" si="105"/>
        <v>695,695,695,584,584,584,274,274,274,250</v>
      </c>
      <c r="P139" s="1" t="str">
        <f t="shared" si="106"/>
        <v>(1,2),(1,2),(1,2),(1,1),(1,1),(1,1),(1,1),(1,1),(1,1),(1,1)</v>
      </c>
      <c r="Q139" s="3" t="str">
        <f>IF(D139="坦克碎片",VLOOKUP(C139,道具信息!$N$2:$O$291,2,FALSE)&amp;"碎片",VLOOKUP(C139,道具信息!$N$2:$O$291,2,FALSE))</f>
        <v>T1部件</v>
      </c>
      <c r="R139" s="3">
        <f t="shared" si="89"/>
        <v>4500</v>
      </c>
      <c r="S139" s="11">
        <f t="shared" si="90"/>
        <v>0.45200000000000001</v>
      </c>
      <c r="T139" s="3" t="str">
        <f>VLOOKUP(Q139,道具信息!$Q$3:$S$20,2,FALSE)</f>
        <v>CHEST_ITEM_TYPE_T1_PART</v>
      </c>
      <c r="U139" s="3" t="str">
        <f>IF(COUNTIF(U$130:U138,T139)=0,T139,"")</f>
        <v>CHEST_ITEM_TYPE_T1_PART</v>
      </c>
      <c r="V139" s="3" t="str">
        <f t="shared" si="100"/>
        <v>CHEST_ITEM_TYPE_T2_SHARD,CHEST_ITEM_TYPE_T3_SHARD,CHEST_ITEM_TYPE_T1_PART</v>
      </c>
      <c r="W139" s="13">
        <f t="shared" si="95"/>
        <v>0.45200000000000001</v>
      </c>
      <c r="X139" s="3" t="str">
        <f t="shared" si="96"/>
        <v>45.2%</v>
      </c>
      <c r="Y139" s="3" t="str">
        <f t="shared" si="101"/>
        <v>21.0%,25.9%,45.2%</v>
      </c>
    </row>
    <row r="140" spans="2:25" x14ac:dyDescent="0.3">
      <c r="B140" s="2">
        <f>数据源!T172</f>
        <v>5</v>
      </c>
      <c r="C140" s="2" t="str">
        <f>数据源!U172</f>
        <v>T1LP3</v>
      </c>
      <c r="D140" s="2" t="str">
        <f>数据源!V172</f>
        <v>部件</v>
      </c>
      <c r="E140" s="2">
        <f>数据源!W172</f>
        <v>30</v>
      </c>
      <c r="F140" s="2">
        <f>数据源!X172</f>
        <v>1</v>
      </c>
      <c r="G140" s="2">
        <f>数据源!Y172</f>
        <v>1.4999999999999999E-2</v>
      </c>
      <c r="H140" s="2">
        <f>数据源!Z172</f>
        <v>2.5000000000000001E-2</v>
      </c>
      <c r="I140" s="2">
        <f>数据源!AA172</f>
        <v>250</v>
      </c>
      <c r="J140" s="3">
        <f t="shared" si="91"/>
        <v>1</v>
      </c>
      <c r="K140" s="3">
        <f t="shared" si="92"/>
        <v>1</v>
      </c>
      <c r="L140" s="3" t="str">
        <f t="shared" si="102"/>
        <v>部件</v>
      </c>
      <c r="M140" s="3">
        <f t="shared" ca="1" si="103"/>
        <v>91003</v>
      </c>
      <c r="N140" s="3" t="str">
        <f t="shared" ca="1" si="104"/>
        <v>51221,52221,53221,51311,52311,53311,51321,52321,53321,91001,91003</v>
      </c>
      <c r="O140" s="3" t="str">
        <f t="shared" si="105"/>
        <v>695,695,695,584,584,584,274,274,274,250,250</v>
      </c>
      <c r="P140" s="1" t="str">
        <f t="shared" si="106"/>
        <v>(1,2),(1,2),(1,2),(1,1),(1,1),(1,1),(1,1),(1,1),(1,1),(1,1),(1,1)</v>
      </c>
      <c r="Q140" s="3" t="str">
        <f>IF(D140="坦克碎片",VLOOKUP(C140,道具信息!$N$2:$O$291,2,FALSE)&amp;"碎片",VLOOKUP(C140,道具信息!$N$2:$O$291,2,FALSE))</f>
        <v>T1部件</v>
      </c>
      <c r="R140" s="3">
        <f t="shared" si="89"/>
        <v>4500</v>
      </c>
      <c r="S140" s="11">
        <f t="shared" si="90"/>
        <v>0.45200000000000001</v>
      </c>
      <c r="T140" s="3" t="str">
        <f>VLOOKUP(Q140,道具信息!$Q$3:$S$20,2,FALSE)</f>
        <v>CHEST_ITEM_TYPE_T1_PART</v>
      </c>
      <c r="U140" s="3" t="str">
        <f>IF(COUNTIF(U$130:U139,T140)=0,T140,"")</f>
        <v/>
      </c>
      <c r="V140" s="3" t="str">
        <f t="shared" si="100"/>
        <v>CHEST_ITEM_TYPE_T2_SHARD,CHEST_ITEM_TYPE_T3_SHARD,CHEST_ITEM_TYPE_T1_PART</v>
      </c>
      <c r="W140" s="13" t="str">
        <f t="shared" si="95"/>
        <v/>
      </c>
      <c r="X140" s="3" t="str">
        <f t="shared" si="96"/>
        <v/>
      </c>
      <c r="Y140" s="3" t="str">
        <f t="shared" si="101"/>
        <v>21.0%,25.9%,45.2%</v>
      </c>
    </row>
    <row r="141" spans="2:25" x14ac:dyDescent="0.3">
      <c r="B141" s="2">
        <f>数据源!T173</f>
        <v>5</v>
      </c>
      <c r="C141" s="2" t="str">
        <f>数据源!U173</f>
        <v>T1LP5</v>
      </c>
      <c r="D141" s="2" t="str">
        <f>数据源!V173</f>
        <v>部件</v>
      </c>
      <c r="E141" s="2">
        <f>数据源!W173</f>
        <v>30</v>
      </c>
      <c r="F141" s="2">
        <f>数据源!X173</f>
        <v>1</v>
      </c>
      <c r="G141" s="2">
        <f>数据源!Y173</f>
        <v>1.4999999999999999E-2</v>
      </c>
      <c r="H141" s="2">
        <f>数据源!Z173</f>
        <v>2.5000000000000001E-2</v>
      </c>
      <c r="I141" s="2">
        <f>数据源!AA173</f>
        <v>250</v>
      </c>
      <c r="J141" s="3">
        <f t="shared" si="91"/>
        <v>1</v>
      </c>
      <c r="K141" s="3">
        <f t="shared" si="92"/>
        <v>1</v>
      </c>
      <c r="L141" s="3" t="str">
        <f t="shared" si="102"/>
        <v>部件</v>
      </c>
      <c r="M141" s="3">
        <f t="shared" ca="1" si="103"/>
        <v>91005</v>
      </c>
      <c r="N141" s="3" t="str">
        <f t="shared" ca="1" si="104"/>
        <v>51221,52221,53221,51311,52311,53311,51321,52321,53321,91001,91003,91005</v>
      </c>
      <c r="O141" s="3" t="str">
        <f t="shared" si="105"/>
        <v>695,695,695,584,584,584,274,274,274,250,250,250</v>
      </c>
      <c r="P141" s="1" t="str">
        <f t="shared" si="106"/>
        <v>(1,2),(1,2),(1,2),(1,1),(1,1),(1,1),(1,1),(1,1),(1,1),(1,1),(1,1),(1,1)</v>
      </c>
      <c r="Q141" s="3" t="str">
        <f>IF(D141="坦克碎片",VLOOKUP(C141,道具信息!$N$2:$O$291,2,FALSE)&amp;"碎片",VLOOKUP(C141,道具信息!$N$2:$O$291,2,FALSE))</f>
        <v>T1部件</v>
      </c>
      <c r="R141" s="3">
        <f t="shared" si="89"/>
        <v>4500</v>
      </c>
      <c r="S141" s="11">
        <f t="shared" si="90"/>
        <v>0.45200000000000001</v>
      </c>
      <c r="T141" s="3" t="str">
        <f>VLOOKUP(Q141,道具信息!$Q$3:$S$20,2,FALSE)</f>
        <v>CHEST_ITEM_TYPE_T1_PART</v>
      </c>
      <c r="U141" s="3" t="str">
        <f>IF(COUNTIF(U$130:U140,T141)=0,T141,"")</f>
        <v/>
      </c>
      <c r="V141" s="3" t="str">
        <f t="shared" si="100"/>
        <v>CHEST_ITEM_TYPE_T2_SHARD,CHEST_ITEM_TYPE_T3_SHARD,CHEST_ITEM_TYPE_T1_PART</v>
      </c>
      <c r="W141" s="13" t="str">
        <f t="shared" si="95"/>
        <v/>
      </c>
      <c r="X141" s="3" t="str">
        <f t="shared" si="96"/>
        <v/>
      </c>
      <c r="Y141" s="3" t="str">
        <f t="shared" si="101"/>
        <v>21.0%,25.9%,45.2%</v>
      </c>
    </row>
    <row r="142" spans="2:25" x14ac:dyDescent="0.3">
      <c r="B142" s="2">
        <f>数据源!T174</f>
        <v>5</v>
      </c>
      <c r="C142" s="2" t="str">
        <f>数据源!U174</f>
        <v>T1MP1</v>
      </c>
      <c r="D142" s="2" t="str">
        <f>数据源!V174</f>
        <v>部件</v>
      </c>
      <c r="E142" s="2">
        <f>数据源!W174</f>
        <v>30</v>
      </c>
      <c r="F142" s="2">
        <f>数据源!X174</f>
        <v>1</v>
      </c>
      <c r="G142" s="2">
        <f>数据源!Y174</f>
        <v>1.4999999999999999E-2</v>
      </c>
      <c r="H142" s="2">
        <f>数据源!Z174</f>
        <v>2.5000000000000001E-2</v>
      </c>
      <c r="I142" s="2">
        <f>数据源!AA174</f>
        <v>250</v>
      </c>
      <c r="J142" s="3">
        <f t="shared" si="91"/>
        <v>1</v>
      </c>
      <c r="K142" s="3">
        <f t="shared" si="92"/>
        <v>1</v>
      </c>
      <c r="L142" s="3" t="str">
        <f t="shared" si="102"/>
        <v>部件</v>
      </c>
      <c r="M142" s="3">
        <f t="shared" ca="1" si="103"/>
        <v>91101</v>
      </c>
      <c r="N142" s="3" t="str">
        <f t="shared" ca="1" si="104"/>
        <v>51221,52221,53221,51311,52311,53311,51321,52321,53321,91001,91003,91005,91101</v>
      </c>
      <c r="O142" s="3" t="str">
        <f t="shared" si="105"/>
        <v>695,695,695,584,584,584,274,274,274,250,250,250,250</v>
      </c>
      <c r="P142" s="1" t="str">
        <f t="shared" si="106"/>
        <v>(1,2),(1,2),(1,2),(1,1),(1,1),(1,1),(1,1),(1,1),(1,1),(1,1),(1,1),(1,1),(1,1)</v>
      </c>
      <c r="Q142" s="3" t="str">
        <f>IF(D142="坦克碎片",VLOOKUP(C142,道具信息!$N$2:$O$291,2,FALSE)&amp;"碎片",VLOOKUP(C142,道具信息!$N$2:$O$291,2,FALSE))</f>
        <v>T1部件</v>
      </c>
      <c r="R142" s="3">
        <f t="shared" si="89"/>
        <v>4500</v>
      </c>
      <c r="S142" s="11">
        <f t="shared" si="90"/>
        <v>0.45200000000000001</v>
      </c>
      <c r="T142" s="3" t="str">
        <f>VLOOKUP(Q142,道具信息!$Q$3:$S$20,2,FALSE)</f>
        <v>CHEST_ITEM_TYPE_T1_PART</v>
      </c>
      <c r="U142" s="3" t="str">
        <f>IF(COUNTIF(U$130:U141,T142)=0,T142,"")</f>
        <v/>
      </c>
      <c r="V142" s="3" t="str">
        <f t="shared" si="100"/>
        <v>CHEST_ITEM_TYPE_T2_SHARD,CHEST_ITEM_TYPE_T3_SHARD,CHEST_ITEM_TYPE_T1_PART</v>
      </c>
      <c r="W142" s="13" t="str">
        <f t="shared" si="95"/>
        <v/>
      </c>
      <c r="X142" s="3" t="str">
        <f t="shared" si="96"/>
        <v/>
      </c>
      <c r="Y142" s="3" t="str">
        <f t="shared" si="101"/>
        <v>21.0%,25.9%,45.2%</v>
      </c>
    </row>
    <row r="143" spans="2:25" x14ac:dyDescent="0.3">
      <c r="B143" s="2">
        <f>数据源!T175</f>
        <v>5</v>
      </c>
      <c r="C143" s="2" t="str">
        <f>数据源!U175</f>
        <v>T1MP3</v>
      </c>
      <c r="D143" s="2" t="str">
        <f>数据源!V175</f>
        <v>部件</v>
      </c>
      <c r="E143" s="2">
        <f>数据源!W175</f>
        <v>30</v>
      </c>
      <c r="F143" s="2">
        <f>数据源!X175</f>
        <v>1</v>
      </c>
      <c r="G143" s="2">
        <f>数据源!Y175</f>
        <v>1.4999999999999999E-2</v>
      </c>
      <c r="H143" s="2">
        <f>数据源!Z175</f>
        <v>2.5000000000000001E-2</v>
      </c>
      <c r="I143" s="2">
        <f>数据源!AA175</f>
        <v>250</v>
      </c>
      <c r="J143" s="3">
        <f t="shared" si="91"/>
        <v>1</v>
      </c>
      <c r="K143" s="3">
        <f t="shared" si="92"/>
        <v>1</v>
      </c>
      <c r="L143" s="3" t="str">
        <f t="shared" si="102"/>
        <v>部件</v>
      </c>
      <c r="M143" s="3">
        <f t="shared" ca="1" si="103"/>
        <v>91103</v>
      </c>
      <c r="N143" s="3" t="str">
        <f t="shared" ca="1" si="104"/>
        <v>51221,52221,53221,51311,52311,53311,51321,52321,53321,91001,91003,91005,91101,91103</v>
      </c>
      <c r="O143" s="3" t="str">
        <f t="shared" si="105"/>
        <v>695,695,695,584,584,584,274,274,274,250,250,250,250,250</v>
      </c>
      <c r="P143" s="1" t="str">
        <f t="shared" si="106"/>
        <v>(1,2),(1,2),(1,2),(1,1),(1,1),(1,1),(1,1),(1,1),(1,1),(1,1),(1,1),(1,1),(1,1),(1,1)</v>
      </c>
      <c r="Q143" s="3" t="str">
        <f>IF(D143="坦克碎片",VLOOKUP(C143,道具信息!$N$2:$O$291,2,FALSE)&amp;"碎片",VLOOKUP(C143,道具信息!$N$2:$O$291,2,FALSE))</f>
        <v>T1部件</v>
      </c>
      <c r="R143" s="3">
        <f t="shared" si="89"/>
        <v>4500</v>
      </c>
      <c r="S143" s="11">
        <f t="shared" si="90"/>
        <v>0.45200000000000001</v>
      </c>
      <c r="T143" s="3" t="str">
        <f>VLOOKUP(Q143,道具信息!$Q$3:$S$20,2,FALSE)</f>
        <v>CHEST_ITEM_TYPE_T1_PART</v>
      </c>
      <c r="U143" s="3" t="str">
        <f>IF(COUNTIF(U$130:U142,T143)=0,T143,"")</f>
        <v/>
      </c>
      <c r="V143" s="3" t="str">
        <f t="shared" si="100"/>
        <v>CHEST_ITEM_TYPE_T2_SHARD,CHEST_ITEM_TYPE_T3_SHARD,CHEST_ITEM_TYPE_T1_PART</v>
      </c>
      <c r="W143" s="13" t="str">
        <f t="shared" si="95"/>
        <v/>
      </c>
      <c r="X143" s="3" t="str">
        <f t="shared" si="96"/>
        <v/>
      </c>
      <c r="Y143" s="3" t="str">
        <f t="shared" si="101"/>
        <v>21.0%,25.9%,45.2%</v>
      </c>
    </row>
    <row r="144" spans="2:25" x14ac:dyDescent="0.3">
      <c r="B144" s="2">
        <f>数据源!T176</f>
        <v>5</v>
      </c>
      <c r="C144" s="2" t="str">
        <f>数据源!U176</f>
        <v>T1MP5</v>
      </c>
      <c r="D144" s="2" t="str">
        <f>数据源!V176</f>
        <v>部件</v>
      </c>
      <c r="E144" s="2">
        <f>数据源!W176</f>
        <v>30</v>
      </c>
      <c r="F144" s="2">
        <f>数据源!X176</f>
        <v>1</v>
      </c>
      <c r="G144" s="2">
        <f>数据源!Y176</f>
        <v>1.4999999999999999E-2</v>
      </c>
      <c r="H144" s="2">
        <f>数据源!Z176</f>
        <v>2.5000000000000001E-2</v>
      </c>
      <c r="I144" s="2">
        <f>数据源!AA176</f>
        <v>250</v>
      </c>
      <c r="J144" s="3">
        <f t="shared" si="91"/>
        <v>1</v>
      </c>
      <c r="K144" s="3">
        <f t="shared" si="92"/>
        <v>1</v>
      </c>
      <c r="L144" s="3" t="str">
        <f t="shared" si="102"/>
        <v>部件</v>
      </c>
      <c r="M144" s="3">
        <f t="shared" ca="1" si="103"/>
        <v>91105</v>
      </c>
      <c r="N144" s="3" t="str">
        <f t="shared" ca="1" si="104"/>
        <v>51221,52221,53221,51311,52311,53311,51321,52321,53321,91001,91003,91005,91101,91103,91105</v>
      </c>
      <c r="O144" s="3" t="str">
        <f t="shared" si="105"/>
        <v>695,695,695,584,584,584,274,274,274,250,250,250,250,250,250</v>
      </c>
      <c r="P144" s="1" t="str">
        <f t="shared" si="106"/>
        <v>(1,2),(1,2),(1,2),(1,1),(1,1),(1,1),(1,1),(1,1),(1,1),(1,1),(1,1),(1,1),(1,1),(1,1),(1,1)</v>
      </c>
      <c r="Q144" s="3" t="str">
        <f>IF(D144="坦克碎片",VLOOKUP(C144,道具信息!$N$2:$O$291,2,FALSE)&amp;"碎片",VLOOKUP(C144,道具信息!$N$2:$O$291,2,FALSE))</f>
        <v>T1部件</v>
      </c>
      <c r="R144" s="3">
        <f t="shared" si="89"/>
        <v>4500</v>
      </c>
      <c r="S144" s="11">
        <f t="shared" si="90"/>
        <v>0.45200000000000001</v>
      </c>
      <c r="T144" s="3" t="str">
        <f>VLOOKUP(Q144,道具信息!$Q$3:$S$20,2,FALSE)</f>
        <v>CHEST_ITEM_TYPE_T1_PART</v>
      </c>
      <c r="U144" s="3" t="str">
        <f>IF(COUNTIF(U$130:U143,T144)=0,T144,"")</f>
        <v/>
      </c>
      <c r="V144" s="3" t="str">
        <f t="shared" si="100"/>
        <v>CHEST_ITEM_TYPE_T2_SHARD,CHEST_ITEM_TYPE_T3_SHARD,CHEST_ITEM_TYPE_T1_PART</v>
      </c>
      <c r="W144" s="13" t="str">
        <f t="shared" si="95"/>
        <v/>
      </c>
      <c r="X144" s="3" t="str">
        <f t="shared" si="96"/>
        <v/>
      </c>
      <c r="Y144" s="3" t="str">
        <f t="shared" si="101"/>
        <v>21.0%,25.9%,45.2%</v>
      </c>
    </row>
    <row r="145" spans="2:25" x14ac:dyDescent="0.3">
      <c r="B145" s="2">
        <f>数据源!T177</f>
        <v>5</v>
      </c>
      <c r="C145" s="2" t="str">
        <f>数据源!U177</f>
        <v>T1HP1</v>
      </c>
      <c r="D145" s="2" t="str">
        <f>数据源!V177</f>
        <v>部件</v>
      </c>
      <c r="E145" s="2">
        <f>数据源!W177</f>
        <v>30</v>
      </c>
      <c r="F145" s="2">
        <f>数据源!X177</f>
        <v>1</v>
      </c>
      <c r="G145" s="2">
        <f>数据源!Y177</f>
        <v>1.4999999999999999E-2</v>
      </c>
      <c r="H145" s="2">
        <f>数据源!Z177</f>
        <v>2.5000000000000001E-2</v>
      </c>
      <c r="I145" s="2">
        <f>数据源!AA177</f>
        <v>250</v>
      </c>
      <c r="J145" s="3">
        <f t="shared" si="91"/>
        <v>1</v>
      </c>
      <c r="K145" s="3">
        <f t="shared" si="92"/>
        <v>1</v>
      </c>
      <c r="L145" s="3" t="str">
        <f t="shared" si="102"/>
        <v>部件</v>
      </c>
      <c r="M145" s="3">
        <f t="shared" ca="1" si="103"/>
        <v>91201</v>
      </c>
      <c r="N145" s="3" t="str">
        <f t="shared" ca="1" si="104"/>
        <v>51221,52221,53221,51311,52311,53311,51321,52321,53321,91001,91003,91005,91101,91103,91105,91201</v>
      </c>
      <c r="O145" s="3" t="str">
        <f t="shared" si="105"/>
        <v>695,695,695,584,584,584,274,274,274,250,250,250,250,250,250,250</v>
      </c>
      <c r="P145" s="1" t="str">
        <f t="shared" si="106"/>
        <v>(1,2),(1,2),(1,2),(1,1),(1,1),(1,1),(1,1),(1,1),(1,1),(1,1),(1,1),(1,1),(1,1),(1,1),(1,1),(1,1)</v>
      </c>
      <c r="Q145" s="3" t="str">
        <f>IF(D145="坦克碎片",VLOOKUP(C145,道具信息!$N$2:$O$291,2,FALSE)&amp;"碎片",VLOOKUP(C145,道具信息!$N$2:$O$291,2,FALSE))</f>
        <v>T1部件</v>
      </c>
      <c r="R145" s="3">
        <f t="shared" si="89"/>
        <v>4500</v>
      </c>
      <c r="S145" s="11">
        <f t="shared" si="90"/>
        <v>0.45200000000000001</v>
      </c>
      <c r="T145" s="3" t="str">
        <f>VLOOKUP(Q145,道具信息!$Q$3:$S$20,2,FALSE)</f>
        <v>CHEST_ITEM_TYPE_T1_PART</v>
      </c>
      <c r="U145" s="3" t="str">
        <f>IF(COUNTIF(U$130:U144,T145)=0,T145,"")</f>
        <v/>
      </c>
      <c r="V145" s="3" t="str">
        <f t="shared" si="100"/>
        <v>CHEST_ITEM_TYPE_T2_SHARD,CHEST_ITEM_TYPE_T3_SHARD,CHEST_ITEM_TYPE_T1_PART</v>
      </c>
      <c r="W145" s="13" t="str">
        <f t="shared" si="95"/>
        <v/>
      </c>
      <c r="X145" s="3" t="str">
        <f t="shared" si="96"/>
        <v/>
      </c>
      <c r="Y145" s="3" t="str">
        <f t="shared" si="101"/>
        <v>21.0%,25.9%,45.2%</v>
      </c>
    </row>
    <row r="146" spans="2:25" x14ac:dyDescent="0.3">
      <c r="B146" s="2">
        <f>数据源!T178</f>
        <v>5</v>
      </c>
      <c r="C146" s="2" t="str">
        <f>数据源!U178</f>
        <v>T1HP3</v>
      </c>
      <c r="D146" s="2" t="str">
        <f>数据源!V178</f>
        <v>部件</v>
      </c>
      <c r="E146" s="2">
        <f>数据源!W178</f>
        <v>30</v>
      </c>
      <c r="F146" s="2">
        <f>数据源!X178</f>
        <v>1</v>
      </c>
      <c r="G146" s="2">
        <f>数据源!Y178</f>
        <v>1.4999999999999999E-2</v>
      </c>
      <c r="H146" s="2">
        <f>数据源!Z178</f>
        <v>2.5000000000000001E-2</v>
      </c>
      <c r="I146" s="2">
        <f>数据源!AA178</f>
        <v>250</v>
      </c>
      <c r="J146" s="3">
        <f t="shared" si="91"/>
        <v>1</v>
      </c>
      <c r="K146" s="3">
        <f t="shared" si="92"/>
        <v>1</v>
      </c>
      <c r="L146" s="3" t="str">
        <f t="shared" si="102"/>
        <v>部件</v>
      </c>
      <c r="M146" s="3">
        <f t="shared" ca="1" si="103"/>
        <v>91203</v>
      </c>
      <c r="N146" s="3" t="str">
        <f t="shared" ca="1" si="104"/>
        <v>51221,52221,53221,51311,52311,53311,51321,52321,53321,91001,91003,91005,91101,91103,91105,91201,91203</v>
      </c>
      <c r="O146" s="3" t="str">
        <f t="shared" si="105"/>
        <v>695,695,695,584,584,584,274,274,274,250,250,250,250,250,250,250,250</v>
      </c>
      <c r="P146" s="1" t="str">
        <f t="shared" si="106"/>
        <v>(1,2),(1,2),(1,2),(1,1),(1,1),(1,1),(1,1),(1,1),(1,1),(1,1),(1,1),(1,1),(1,1),(1,1),(1,1),(1,1),(1,1)</v>
      </c>
      <c r="Q146" s="3" t="str">
        <f>IF(D146="坦克碎片",VLOOKUP(C146,道具信息!$N$2:$O$291,2,FALSE)&amp;"碎片",VLOOKUP(C146,道具信息!$N$2:$O$291,2,FALSE))</f>
        <v>T1部件</v>
      </c>
      <c r="R146" s="3">
        <f t="shared" si="89"/>
        <v>4500</v>
      </c>
      <c r="S146" s="11">
        <f t="shared" si="90"/>
        <v>0.45200000000000001</v>
      </c>
      <c r="T146" s="3" t="str">
        <f>VLOOKUP(Q146,道具信息!$Q$3:$S$20,2,FALSE)</f>
        <v>CHEST_ITEM_TYPE_T1_PART</v>
      </c>
      <c r="U146" s="3" t="str">
        <f>IF(COUNTIF(U$130:U145,T146)=0,T146,"")</f>
        <v/>
      </c>
      <c r="V146" s="3" t="str">
        <f t="shared" si="100"/>
        <v>CHEST_ITEM_TYPE_T2_SHARD,CHEST_ITEM_TYPE_T3_SHARD,CHEST_ITEM_TYPE_T1_PART</v>
      </c>
      <c r="W146" s="13" t="str">
        <f t="shared" si="95"/>
        <v/>
      </c>
      <c r="X146" s="3" t="str">
        <f t="shared" si="96"/>
        <v/>
      </c>
      <c r="Y146" s="3" t="str">
        <f t="shared" si="101"/>
        <v>21.0%,25.9%,45.2%</v>
      </c>
    </row>
    <row r="147" spans="2:25" x14ac:dyDescent="0.3">
      <c r="B147" s="2">
        <f>数据源!T179</f>
        <v>5</v>
      </c>
      <c r="C147" s="2" t="str">
        <f>数据源!U179</f>
        <v>T1HP5</v>
      </c>
      <c r="D147" s="2" t="str">
        <f>数据源!V179</f>
        <v>部件</v>
      </c>
      <c r="E147" s="2">
        <f>数据源!W179</f>
        <v>30</v>
      </c>
      <c r="F147" s="2">
        <f>数据源!X179</f>
        <v>1</v>
      </c>
      <c r="G147" s="2">
        <f>数据源!Y179</f>
        <v>1.4999999999999999E-2</v>
      </c>
      <c r="H147" s="2">
        <f>数据源!Z179</f>
        <v>2.5000000000000001E-2</v>
      </c>
      <c r="I147" s="2">
        <f>数据源!AA179</f>
        <v>250</v>
      </c>
      <c r="J147" s="3">
        <f t="shared" si="91"/>
        <v>1</v>
      </c>
      <c r="K147" s="3">
        <f t="shared" si="92"/>
        <v>1</v>
      </c>
      <c r="L147" s="3" t="str">
        <f t="shared" si="102"/>
        <v>部件</v>
      </c>
      <c r="M147" s="3">
        <f t="shared" ca="1" si="103"/>
        <v>91205</v>
      </c>
      <c r="N147" s="3" t="str">
        <f t="shared" ca="1" si="104"/>
        <v>51221,52221,53221,51311,52311,53311,51321,52321,53321,91001,91003,91005,91101,91103,91105,91201,91203,91205</v>
      </c>
      <c r="O147" s="3" t="str">
        <f t="shared" si="105"/>
        <v>695,695,695,584,584,584,274,274,274,250,250,250,250,250,250,250,250,250</v>
      </c>
      <c r="P147" s="1" t="str">
        <f t="shared" si="106"/>
        <v>(1,2),(1,2),(1,2),(1,1),(1,1),(1,1),(1,1),(1,1),(1,1),(1,1),(1,1),(1,1),(1,1),(1,1),(1,1),(1,1),(1,1),(1,1)</v>
      </c>
      <c r="Q147" s="3" t="str">
        <f>IF(D147="坦克碎片",VLOOKUP(C147,道具信息!$N$2:$O$291,2,FALSE)&amp;"碎片",VLOOKUP(C147,道具信息!$N$2:$O$291,2,FALSE))</f>
        <v>T1部件</v>
      </c>
      <c r="R147" s="3">
        <f t="shared" si="89"/>
        <v>4500</v>
      </c>
      <c r="S147" s="11">
        <f t="shared" si="90"/>
        <v>0.45200000000000001</v>
      </c>
      <c r="T147" s="3" t="str">
        <f>VLOOKUP(Q147,道具信息!$Q$3:$S$20,2,FALSE)</f>
        <v>CHEST_ITEM_TYPE_T1_PART</v>
      </c>
      <c r="U147" s="3" t="str">
        <f>IF(COUNTIF(U$130:U146,T147)=0,T147,"")</f>
        <v/>
      </c>
      <c r="V147" s="3" t="str">
        <f t="shared" si="100"/>
        <v>CHEST_ITEM_TYPE_T2_SHARD,CHEST_ITEM_TYPE_T3_SHARD,CHEST_ITEM_TYPE_T1_PART</v>
      </c>
      <c r="W147" s="13" t="str">
        <f t="shared" si="95"/>
        <v/>
      </c>
      <c r="X147" s="3" t="str">
        <f t="shared" si="96"/>
        <v/>
      </c>
      <c r="Y147" s="3" t="str">
        <f t="shared" si="101"/>
        <v>21.0%,25.9%,45.2%</v>
      </c>
    </row>
    <row r="148" spans="2:25" x14ac:dyDescent="0.3">
      <c r="B148" s="2">
        <f>数据源!T180</f>
        <v>5</v>
      </c>
      <c r="C148" s="2" t="str">
        <f>数据源!U180</f>
        <v>T1LP2</v>
      </c>
      <c r="D148" s="2" t="str">
        <f>数据源!V180</f>
        <v>部件</v>
      </c>
      <c r="E148" s="2">
        <f>数据源!W180</f>
        <v>30</v>
      </c>
      <c r="F148" s="2">
        <f>数据源!X180</f>
        <v>1</v>
      </c>
      <c r="G148" s="2">
        <f>数据源!Y180</f>
        <v>1.4999999999999999E-2</v>
      </c>
      <c r="H148" s="2">
        <f>数据源!Z180</f>
        <v>2.5000000000000001E-2</v>
      </c>
      <c r="I148" s="2">
        <f>数据源!AA180</f>
        <v>250</v>
      </c>
      <c r="J148" s="3">
        <f t="shared" si="91"/>
        <v>1</v>
      </c>
      <c r="K148" s="3">
        <f t="shared" si="92"/>
        <v>1</v>
      </c>
      <c r="L148" s="3" t="str">
        <f t="shared" si="102"/>
        <v>部件</v>
      </c>
      <c r="M148" s="3">
        <f t="shared" ca="1" si="103"/>
        <v>91002</v>
      </c>
      <c r="N148" s="3" t="str">
        <f t="shared" ca="1" si="104"/>
        <v>51221,52221,53221,51311,52311,53311,51321,52321,53321,91001,91003,91005,91101,91103,91105,91201,91203,91205,91002</v>
      </c>
      <c r="O148" s="3" t="str">
        <f t="shared" si="105"/>
        <v>695,695,695,584,584,584,274,274,274,250,250,250,250,250,250,250,250,250,250</v>
      </c>
      <c r="P148" s="1" t="str">
        <f t="shared" si="106"/>
        <v>(1,2),(1,2),(1,2),(1,1),(1,1),(1,1),(1,1),(1,1),(1,1),(1,1),(1,1),(1,1),(1,1),(1,1),(1,1),(1,1),(1,1),(1,1),(1,1)</v>
      </c>
      <c r="Q148" s="3" t="str">
        <f>IF(D148="坦克碎片",VLOOKUP(C148,道具信息!$N$2:$O$291,2,FALSE)&amp;"碎片",VLOOKUP(C148,道具信息!$N$2:$O$291,2,FALSE))</f>
        <v>T1部件</v>
      </c>
      <c r="R148" s="3">
        <f t="shared" si="89"/>
        <v>4500</v>
      </c>
      <c r="S148" s="11">
        <f t="shared" si="90"/>
        <v>0.45200000000000001</v>
      </c>
      <c r="T148" s="3" t="str">
        <f>VLOOKUP(Q148,道具信息!$Q$3:$S$20,2,FALSE)</f>
        <v>CHEST_ITEM_TYPE_T1_PART</v>
      </c>
      <c r="U148" s="3" t="str">
        <f>IF(COUNTIF(U$130:U147,T148)=0,T148,"")</f>
        <v/>
      </c>
      <c r="V148" s="3" t="str">
        <f t="shared" si="100"/>
        <v>CHEST_ITEM_TYPE_T2_SHARD,CHEST_ITEM_TYPE_T3_SHARD,CHEST_ITEM_TYPE_T1_PART</v>
      </c>
      <c r="W148" s="13" t="str">
        <f t="shared" si="95"/>
        <v/>
      </c>
      <c r="X148" s="3" t="str">
        <f t="shared" si="96"/>
        <v/>
      </c>
      <c r="Y148" s="3" t="str">
        <f t="shared" si="101"/>
        <v>21.0%,25.9%,45.2%</v>
      </c>
    </row>
    <row r="149" spans="2:25" x14ac:dyDescent="0.3">
      <c r="B149" s="2">
        <f>数据源!T181</f>
        <v>5</v>
      </c>
      <c r="C149" s="2" t="str">
        <f>数据源!U181</f>
        <v>T1LP4</v>
      </c>
      <c r="D149" s="2" t="str">
        <f>数据源!V181</f>
        <v>部件</v>
      </c>
      <c r="E149" s="2">
        <f>数据源!W181</f>
        <v>30</v>
      </c>
      <c r="F149" s="2">
        <f>数据源!X181</f>
        <v>1</v>
      </c>
      <c r="G149" s="2">
        <f>数据源!Y181</f>
        <v>1.4999999999999999E-2</v>
      </c>
      <c r="H149" s="2">
        <f>数据源!Z181</f>
        <v>2.5000000000000001E-2</v>
      </c>
      <c r="I149" s="2">
        <f>数据源!AA181</f>
        <v>250</v>
      </c>
      <c r="J149" s="3">
        <f t="shared" si="91"/>
        <v>1</v>
      </c>
      <c r="K149" s="3">
        <f t="shared" si="92"/>
        <v>1</v>
      </c>
      <c r="L149" s="3" t="str">
        <f t="shared" si="102"/>
        <v>部件</v>
      </c>
      <c r="M149" s="3">
        <f t="shared" ca="1" si="103"/>
        <v>91004</v>
      </c>
      <c r="N149" s="3" t="str">
        <f t="shared" ca="1" si="104"/>
        <v>51221,52221,53221,51311,52311,53311,51321,52321,53321,91001,91003,91005,91101,91103,91105,91201,91203,91205,91002,91004</v>
      </c>
      <c r="O149" s="3" t="str">
        <f t="shared" si="105"/>
        <v>695,695,695,584,584,584,274,274,274,250,250,250,250,250,250,250,250,250,250,250</v>
      </c>
      <c r="P149" s="1" t="str">
        <f t="shared" si="106"/>
        <v>(1,2),(1,2),(1,2),(1,1),(1,1),(1,1),(1,1),(1,1),(1,1),(1,1),(1,1),(1,1),(1,1),(1,1),(1,1),(1,1),(1,1),(1,1),(1,1),(1,1)</v>
      </c>
      <c r="Q149" s="3" t="str">
        <f>IF(D149="坦克碎片",VLOOKUP(C149,道具信息!$N$2:$O$291,2,FALSE)&amp;"碎片",VLOOKUP(C149,道具信息!$N$2:$O$291,2,FALSE))</f>
        <v>T1部件</v>
      </c>
      <c r="R149" s="3">
        <f t="shared" si="89"/>
        <v>4500</v>
      </c>
      <c r="S149" s="11">
        <f t="shared" si="90"/>
        <v>0.45200000000000001</v>
      </c>
      <c r="T149" s="3" t="str">
        <f>VLOOKUP(Q149,道具信息!$Q$3:$S$20,2,FALSE)</f>
        <v>CHEST_ITEM_TYPE_T1_PART</v>
      </c>
      <c r="U149" s="3" t="str">
        <f>IF(COUNTIF(U$130:U148,T149)=0,T149,"")</f>
        <v/>
      </c>
      <c r="V149" s="3" t="str">
        <f t="shared" si="100"/>
        <v>CHEST_ITEM_TYPE_T2_SHARD,CHEST_ITEM_TYPE_T3_SHARD,CHEST_ITEM_TYPE_T1_PART</v>
      </c>
      <c r="W149" s="13" t="str">
        <f t="shared" si="95"/>
        <v/>
      </c>
      <c r="X149" s="3" t="str">
        <f t="shared" si="96"/>
        <v/>
      </c>
      <c r="Y149" s="3" t="str">
        <f t="shared" si="101"/>
        <v>21.0%,25.9%,45.2%</v>
      </c>
    </row>
    <row r="150" spans="2:25" x14ac:dyDescent="0.3">
      <c r="B150" s="2">
        <f>数据源!T182</f>
        <v>5</v>
      </c>
      <c r="C150" s="2" t="str">
        <f>数据源!U182</f>
        <v>T1LP6</v>
      </c>
      <c r="D150" s="2" t="str">
        <f>数据源!V182</f>
        <v>部件</v>
      </c>
      <c r="E150" s="2">
        <f>数据源!W182</f>
        <v>30</v>
      </c>
      <c r="F150" s="2">
        <f>数据源!X182</f>
        <v>1</v>
      </c>
      <c r="G150" s="2">
        <f>数据源!Y182</f>
        <v>1.4999999999999999E-2</v>
      </c>
      <c r="H150" s="2">
        <f>数据源!Z182</f>
        <v>2.5000000000000001E-2</v>
      </c>
      <c r="I150" s="2">
        <f>数据源!AA182</f>
        <v>250</v>
      </c>
      <c r="J150" s="3">
        <f t="shared" si="91"/>
        <v>1</v>
      </c>
      <c r="K150" s="3">
        <f t="shared" si="92"/>
        <v>1</v>
      </c>
      <c r="L150" s="3" t="str">
        <f t="shared" si="102"/>
        <v>部件</v>
      </c>
      <c r="M150" s="3">
        <f t="shared" ca="1" si="103"/>
        <v>91006</v>
      </c>
      <c r="N150" s="3" t="str">
        <f t="shared" ca="1" si="104"/>
        <v>51221,52221,53221,51311,52311,53311,51321,52321,53321,91001,91003,91005,91101,91103,91105,91201,91203,91205,91002,91004,91006</v>
      </c>
      <c r="O150" s="3" t="str">
        <f t="shared" si="105"/>
        <v>695,695,695,584,584,584,274,274,274,250,250,250,250,250,250,250,250,250,250,250,250</v>
      </c>
      <c r="P150" s="1" t="str">
        <f t="shared" si="106"/>
        <v>(1,2),(1,2),(1,2),(1,1),(1,1),(1,1),(1,1),(1,1),(1,1),(1,1),(1,1),(1,1),(1,1),(1,1),(1,1),(1,1),(1,1),(1,1),(1,1),(1,1),(1,1)</v>
      </c>
      <c r="Q150" s="3" t="str">
        <f>IF(D150="坦克碎片",VLOOKUP(C150,道具信息!$N$2:$O$291,2,FALSE)&amp;"碎片",VLOOKUP(C150,道具信息!$N$2:$O$291,2,FALSE))</f>
        <v>T1部件</v>
      </c>
      <c r="R150" s="3">
        <f t="shared" si="89"/>
        <v>4500</v>
      </c>
      <c r="S150" s="11">
        <f t="shared" si="90"/>
        <v>0.45200000000000001</v>
      </c>
      <c r="T150" s="3" t="str">
        <f>VLOOKUP(Q150,道具信息!$Q$3:$S$20,2,FALSE)</f>
        <v>CHEST_ITEM_TYPE_T1_PART</v>
      </c>
      <c r="U150" s="3" t="str">
        <f>IF(COUNTIF(U$130:U149,T150)=0,T150,"")</f>
        <v/>
      </c>
      <c r="V150" s="3" t="str">
        <f t="shared" si="100"/>
        <v>CHEST_ITEM_TYPE_T2_SHARD,CHEST_ITEM_TYPE_T3_SHARD,CHEST_ITEM_TYPE_T1_PART</v>
      </c>
      <c r="W150" s="13" t="str">
        <f t="shared" si="95"/>
        <v/>
      </c>
      <c r="X150" s="3" t="str">
        <f t="shared" si="96"/>
        <v/>
      </c>
      <c r="Y150" s="3" t="str">
        <f t="shared" si="101"/>
        <v>21.0%,25.9%,45.2%</v>
      </c>
    </row>
    <row r="151" spans="2:25" x14ac:dyDescent="0.3">
      <c r="B151" s="2">
        <f>数据源!T183</f>
        <v>5</v>
      </c>
      <c r="C151" s="2" t="str">
        <f>数据源!U183</f>
        <v>T1MP2</v>
      </c>
      <c r="D151" s="2" t="str">
        <f>数据源!V183</f>
        <v>部件</v>
      </c>
      <c r="E151" s="2">
        <f>数据源!W183</f>
        <v>30</v>
      </c>
      <c r="F151" s="2">
        <f>数据源!X183</f>
        <v>1</v>
      </c>
      <c r="G151" s="2">
        <f>数据源!Y183</f>
        <v>1.4999999999999999E-2</v>
      </c>
      <c r="H151" s="2">
        <f>数据源!Z183</f>
        <v>2.5000000000000001E-2</v>
      </c>
      <c r="I151" s="2">
        <f>数据源!AA183</f>
        <v>250</v>
      </c>
      <c r="J151" s="3">
        <f t="shared" si="91"/>
        <v>1</v>
      </c>
      <c r="K151" s="3">
        <f t="shared" si="92"/>
        <v>1</v>
      </c>
      <c r="L151" s="3" t="str">
        <f t="shared" si="102"/>
        <v>部件</v>
      </c>
      <c r="M151" s="3">
        <f t="shared" ca="1" si="103"/>
        <v>91102</v>
      </c>
      <c r="N151" s="3" t="str">
        <f t="shared" ca="1" si="104"/>
        <v>51221,52221,53221,51311,52311,53311,51321,52321,53321,91001,91003,91005,91101,91103,91105,91201,91203,91205,91002,91004,91006,91102</v>
      </c>
      <c r="O151" s="3" t="str">
        <f t="shared" si="105"/>
        <v>695,695,695,584,584,584,274,274,274,250,250,250,250,250,250,250,250,250,250,250,250,250</v>
      </c>
      <c r="P151" s="1" t="str">
        <f t="shared" si="106"/>
        <v>(1,2),(1,2),(1,2),(1,1),(1,1),(1,1),(1,1),(1,1),(1,1),(1,1),(1,1),(1,1),(1,1),(1,1),(1,1),(1,1),(1,1),(1,1),(1,1),(1,1),(1,1),(1,1)</v>
      </c>
      <c r="Q151" s="3" t="str">
        <f>IF(D151="坦克碎片",VLOOKUP(C151,道具信息!$N$2:$O$291,2,FALSE)&amp;"碎片",VLOOKUP(C151,道具信息!$N$2:$O$291,2,FALSE))</f>
        <v>T1部件</v>
      </c>
      <c r="R151" s="3">
        <f t="shared" si="89"/>
        <v>4500</v>
      </c>
      <c r="S151" s="11">
        <f t="shared" si="90"/>
        <v>0.45200000000000001</v>
      </c>
      <c r="T151" s="3" t="str">
        <f>VLOOKUP(Q151,道具信息!$Q$3:$S$20,2,FALSE)</f>
        <v>CHEST_ITEM_TYPE_T1_PART</v>
      </c>
      <c r="U151" s="3" t="str">
        <f>IF(COUNTIF(U$130:U150,T151)=0,T151,"")</f>
        <v/>
      </c>
      <c r="V151" s="3" t="str">
        <f t="shared" si="100"/>
        <v>CHEST_ITEM_TYPE_T2_SHARD,CHEST_ITEM_TYPE_T3_SHARD,CHEST_ITEM_TYPE_T1_PART</v>
      </c>
      <c r="W151" s="13" t="str">
        <f t="shared" si="95"/>
        <v/>
      </c>
      <c r="X151" s="3" t="str">
        <f t="shared" si="96"/>
        <v/>
      </c>
      <c r="Y151" s="3" t="str">
        <f t="shared" si="101"/>
        <v>21.0%,25.9%,45.2%</v>
      </c>
    </row>
    <row r="152" spans="2:25" x14ac:dyDescent="0.3">
      <c r="B152" s="2">
        <f>数据源!T184</f>
        <v>5</v>
      </c>
      <c r="C152" s="2" t="str">
        <f>数据源!U184</f>
        <v>T1MP4</v>
      </c>
      <c r="D152" s="2" t="str">
        <f>数据源!V184</f>
        <v>部件</v>
      </c>
      <c r="E152" s="2">
        <f>数据源!W184</f>
        <v>30</v>
      </c>
      <c r="F152" s="2">
        <f>数据源!X184</f>
        <v>1</v>
      </c>
      <c r="G152" s="2">
        <f>数据源!Y184</f>
        <v>1.4999999999999999E-2</v>
      </c>
      <c r="H152" s="2">
        <f>数据源!Z184</f>
        <v>2.5000000000000001E-2</v>
      </c>
      <c r="I152" s="2">
        <f>数据源!AA184</f>
        <v>250</v>
      </c>
      <c r="J152" s="3">
        <f t="shared" si="91"/>
        <v>1</v>
      </c>
      <c r="K152" s="3">
        <f t="shared" si="92"/>
        <v>1</v>
      </c>
      <c r="L152" s="3" t="str">
        <f t="shared" si="102"/>
        <v>部件</v>
      </c>
      <c r="M152" s="3">
        <f t="shared" ca="1" si="103"/>
        <v>91104</v>
      </c>
      <c r="N152" s="3" t="str">
        <f t="shared" ca="1" si="104"/>
        <v>51221,52221,53221,51311,52311,53311,51321,52321,53321,91001,91003,91005,91101,91103,91105,91201,91203,91205,91002,91004,91006,91102,91104</v>
      </c>
      <c r="O152" s="3" t="str">
        <f t="shared" si="105"/>
        <v>695,695,695,584,584,584,274,274,274,250,250,250,250,250,250,250,250,250,250,250,250,250,250</v>
      </c>
      <c r="P152" s="1" t="str">
        <f t="shared" si="106"/>
        <v>(1,2),(1,2),(1,2),(1,1),(1,1),(1,1),(1,1),(1,1),(1,1),(1,1),(1,1),(1,1),(1,1),(1,1),(1,1),(1,1),(1,1),(1,1),(1,1),(1,1),(1,1),(1,1),(1,1)</v>
      </c>
      <c r="Q152" s="3" t="str">
        <f>IF(D152="坦克碎片",VLOOKUP(C152,道具信息!$N$2:$O$291,2,FALSE)&amp;"碎片",VLOOKUP(C152,道具信息!$N$2:$O$291,2,FALSE))</f>
        <v>T1部件</v>
      </c>
      <c r="R152" s="3">
        <f t="shared" si="89"/>
        <v>4500</v>
      </c>
      <c r="S152" s="11">
        <f t="shared" si="90"/>
        <v>0.45200000000000001</v>
      </c>
      <c r="T152" s="3" t="str">
        <f>VLOOKUP(Q152,道具信息!$Q$3:$S$20,2,FALSE)</f>
        <v>CHEST_ITEM_TYPE_T1_PART</v>
      </c>
      <c r="U152" s="3" t="str">
        <f>IF(COUNTIF(U$130:U151,T152)=0,T152,"")</f>
        <v/>
      </c>
      <c r="V152" s="3" t="str">
        <f t="shared" si="100"/>
        <v>CHEST_ITEM_TYPE_T2_SHARD,CHEST_ITEM_TYPE_T3_SHARD,CHEST_ITEM_TYPE_T1_PART</v>
      </c>
      <c r="W152" s="13" t="str">
        <f t="shared" si="95"/>
        <v/>
      </c>
      <c r="X152" s="3" t="str">
        <f t="shared" si="96"/>
        <v/>
      </c>
      <c r="Y152" s="3" t="str">
        <f t="shared" si="101"/>
        <v>21.0%,25.9%,45.2%</v>
      </c>
    </row>
    <row r="153" spans="2:25" x14ac:dyDescent="0.3">
      <c r="B153" s="2">
        <f>数据源!T185</f>
        <v>5</v>
      </c>
      <c r="C153" s="2" t="str">
        <f>数据源!U185</f>
        <v>T1MP6</v>
      </c>
      <c r="D153" s="2" t="str">
        <f>数据源!V185</f>
        <v>部件</v>
      </c>
      <c r="E153" s="2">
        <f>数据源!W185</f>
        <v>30</v>
      </c>
      <c r="F153" s="2">
        <f>数据源!X185</f>
        <v>1</v>
      </c>
      <c r="G153" s="2">
        <f>数据源!Y185</f>
        <v>1.4999999999999999E-2</v>
      </c>
      <c r="H153" s="2">
        <f>数据源!Z185</f>
        <v>2.5000000000000001E-2</v>
      </c>
      <c r="I153" s="2">
        <f>数据源!AA185</f>
        <v>250</v>
      </c>
      <c r="J153" s="3">
        <f t="shared" si="91"/>
        <v>1</v>
      </c>
      <c r="K153" s="3">
        <f t="shared" si="92"/>
        <v>1</v>
      </c>
      <c r="L153" s="3" t="str">
        <f t="shared" si="102"/>
        <v>部件</v>
      </c>
      <c r="M153" s="3">
        <f t="shared" ca="1" si="103"/>
        <v>91106</v>
      </c>
      <c r="N153" s="3" t="str">
        <f t="shared" ca="1" si="104"/>
        <v>51221,52221,53221,51311,52311,53311,51321,52321,53321,91001,91003,91005,91101,91103,91105,91201,91203,91205,91002,91004,91006,91102,91104,91106</v>
      </c>
      <c r="O153" s="3" t="str">
        <f t="shared" si="105"/>
        <v>695,695,695,584,584,584,274,274,274,250,250,250,250,250,250,250,250,250,250,250,250,250,250,250</v>
      </c>
      <c r="P153" s="1" t="str">
        <f t="shared" si="106"/>
        <v>(1,2),(1,2),(1,2),(1,1),(1,1),(1,1),(1,1),(1,1),(1,1),(1,1),(1,1),(1,1),(1,1),(1,1),(1,1),(1,1),(1,1),(1,1),(1,1),(1,1),(1,1),(1,1),(1,1),(1,1)</v>
      </c>
      <c r="Q153" s="3" t="str">
        <f>IF(D153="坦克碎片",VLOOKUP(C153,道具信息!$N$2:$O$291,2,FALSE)&amp;"碎片",VLOOKUP(C153,道具信息!$N$2:$O$291,2,FALSE))</f>
        <v>T1部件</v>
      </c>
      <c r="R153" s="3">
        <f t="shared" si="89"/>
        <v>4500</v>
      </c>
      <c r="S153" s="11">
        <f t="shared" si="90"/>
        <v>0.45200000000000001</v>
      </c>
      <c r="T153" s="3" t="str">
        <f>VLOOKUP(Q153,道具信息!$Q$3:$S$20,2,FALSE)</f>
        <v>CHEST_ITEM_TYPE_T1_PART</v>
      </c>
      <c r="U153" s="3" t="str">
        <f>IF(COUNTIF(U$130:U152,T153)=0,T153,"")</f>
        <v/>
      </c>
      <c r="V153" s="3" t="str">
        <f t="shared" si="100"/>
        <v>CHEST_ITEM_TYPE_T2_SHARD,CHEST_ITEM_TYPE_T3_SHARD,CHEST_ITEM_TYPE_T1_PART</v>
      </c>
      <c r="W153" s="13" t="str">
        <f t="shared" si="95"/>
        <v/>
      </c>
      <c r="X153" s="3" t="str">
        <f t="shared" si="96"/>
        <v/>
      </c>
      <c r="Y153" s="3" t="str">
        <f t="shared" si="101"/>
        <v>21.0%,25.9%,45.2%</v>
      </c>
    </row>
    <row r="154" spans="2:25" x14ac:dyDescent="0.3">
      <c r="B154" s="2">
        <f>数据源!T186</f>
        <v>5</v>
      </c>
      <c r="C154" s="2" t="str">
        <f>数据源!U186</f>
        <v>T1HP2</v>
      </c>
      <c r="D154" s="2" t="str">
        <f>数据源!V186</f>
        <v>部件</v>
      </c>
      <c r="E154" s="2">
        <f>数据源!W186</f>
        <v>30</v>
      </c>
      <c r="F154" s="2">
        <f>数据源!X186</f>
        <v>1</v>
      </c>
      <c r="G154" s="2">
        <f>数据源!Y186</f>
        <v>1.4999999999999999E-2</v>
      </c>
      <c r="H154" s="2">
        <f>数据源!Z186</f>
        <v>2.5000000000000001E-2</v>
      </c>
      <c r="I154" s="2">
        <f>数据源!AA186</f>
        <v>250</v>
      </c>
      <c r="J154" s="3">
        <f t="shared" si="91"/>
        <v>1</v>
      </c>
      <c r="K154" s="3">
        <f t="shared" si="92"/>
        <v>1</v>
      </c>
      <c r="L154" s="3" t="str">
        <f t="shared" si="102"/>
        <v>部件</v>
      </c>
      <c r="M154" s="3">
        <f t="shared" ca="1" si="103"/>
        <v>91202</v>
      </c>
      <c r="N154" s="3" t="str">
        <f t="shared" ca="1" si="104"/>
        <v>51221,52221,53221,51311,52311,53311,51321,52321,53321,91001,91003,91005,91101,91103,91105,91201,91203,91205,91002,91004,91006,91102,91104,91106,91202</v>
      </c>
      <c r="O154" s="3" t="str">
        <f t="shared" si="105"/>
        <v>695,695,695,584,584,584,274,274,274,250,250,250,250,250,250,250,250,250,250,250,250,250,250,250,250</v>
      </c>
      <c r="P154" s="1" t="str">
        <f t="shared" si="106"/>
        <v>(1,2),(1,2),(1,2),(1,1),(1,1),(1,1),(1,1),(1,1),(1,1),(1,1),(1,1),(1,1),(1,1),(1,1),(1,1),(1,1),(1,1),(1,1),(1,1),(1,1),(1,1),(1,1),(1,1),(1,1),(1,1)</v>
      </c>
      <c r="Q154" s="3" t="str">
        <f>IF(D154="坦克碎片",VLOOKUP(C154,道具信息!$N$2:$O$291,2,FALSE)&amp;"碎片",VLOOKUP(C154,道具信息!$N$2:$O$291,2,FALSE))</f>
        <v>T1部件</v>
      </c>
      <c r="R154" s="3">
        <f t="shared" si="89"/>
        <v>4500</v>
      </c>
      <c r="S154" s="11">
        <f t="shared" si="90"/>
        <v>0.45200000000000001</v>
      </c>
      <c r="T154" s="3" t="str">
        <f>VLOOKUP(Q154,道具信息!$Q$3:$S$20,2,FALSE)</f>
        <v>CHEST_ITEM_TYPE_T1_PART</v>
      </c>
      <c r="U154" s="3" t="str">
        <f>IF(COUNTIF(U$130:U153,T154)=0,T154,"")</f>
        <v/>
      </c>
      <c r="V154" s="3" t="str">
        <f t="shared" si="100"/>
        <v>CHEST_ITEM_TYPE_T2_SHARD,CHEST_ITEM_TYPE_T3_SHARD,CHEST_ITEM_TYPE_T1_PART</v>
      </c>
      <c r="W154" s="13" t="str">
        <f t="shared" si="95"/>
        <v/>
      </c>
      <c r="X154" s="3" t="str">
        <f t="shared" si="96"/>
        <v/>
      </c>
      <c r="Y154" s="3" t="str">
        <f t="shared" si="101"/>
        <v>21.0%,25.9%,45.2%</v>
      </c>
    </row>
    <row r="155" spans="2:25" x14ac:dyDescent="0.3">
      <c r="B155" s="2">
        <f>数据源!T187</f>
        <v>5</v>
      </c>
      <c r="C155" s="2" t="str">
        <f>数据源!U187</f>
        <v>T1HP4</v>
      </c>
      <c r="D155" s="2" t="str">
        <f>数据源!V187</f>
        <v>部件</v>
      </c>
      <c r="E155" s="2">
        <f>数据源!W187</f>
        <v>30</v>
      </c>
      <c r="F155" s="2">
        <f>数据源!X187</f>
        <v>1</v>
      </c>
      <c r="G155" s="2">
        <f>数据源!Y187</f>
        <v>1.4999999999999999E-2</v>
      </c>
      <c r="H155" s="2">
        <f>数据源!Z187</f>
        <v>2.5000000000000001E-2</v>
      </c>
      <c r="I155" s="2">
        <f>数据源!AA187</f>
        <v>250</v>
      </c>
      <c r="J155" s="3">
        <f t="shared" si="91"/>
        <v>1</v>
      </c>
      <c r="K155" s="3">
        <f t="shared" si="92"/>
        <v>1</v>
      </c>
      <c r="L155" s="3" t="str">
        <f t="shared" si="102"/>
        <v>部件</v>
      </c>
      <c r="M155" s="3">
        <f t="shared" ca="1" si="103"/>
        <v>91204</v>
      </c>
      <c r="N155" s="3" t="str">
        <f t="shared" ca="1" si="104"/>
        <v>51221,52221,53221,51311,52311,53311,51321,52321,53321,91001,91003,91005,91101,91103,91105,91201,91203,91205,91002,91004,91006,91102,91104,91106,91202,91204</v>
      </c>
      <c r="O155" s="3" t="str">
        <f t="shared" si="105"/>
        <v>695,695,695,584,584,584,274,274,274,250,250,250,250,250,250,250,250,250,250,250,250,250,250,250,250,250</v>
      </c>
      <c r="P155" s="1" t="str">
        <f t="shared" si="106"/>
        <v>(1,2),(1,2),(1,2),(1,1),(1,1),(1,1),(1,1),(1,1),(1,1),(1,1),(1,1),(1,1),(1,1),(1,1),(1,1),(1,1),(1,1),(1,1),(1,1),(1,1),(1,1),(1,1),(1,1),(1,1),(1,1),(1,1)</v>
      </c>
      <c r="Q155" s="3" t="str">
        <f>IF(D155="坦克碎片",VLOOKUP(C155,道具信息!$N$2:$O$291,2,FALSE)&amp;"碎片",VLOOKUP(C155,道具信息!$N$2:$O$291,2,FALSE))</f>
        <v>T1部件</v>
      </c>
      <c r="R155" s="3">
        <f t="shared" si="89"/>
        <v>4500</v>
      </c>
      <c r="S155" s="11">
        <f t="shared" si="90"/>
        <v>0.45200000000000001</v>
      </c>
      <c r="T155" s="3" t="str">
        <f>VLOOKUP(Q155,道具信息!$Q$3:$S$20,2,FALSE)</f>
        <v>CHEST_ITEM_TYPE_T1_PART</v>
      </c>
      <c r="U155" s="3" t="str">
        <f>IF(COUNTIF(U$130:U154,T155)=0,T155,"")</f>
        <v/>
      </c>
      <c r="V155" s="3" t="str">
        <f t="shared" si="100"/>
        <v>CHEST_ITEM_TYPE_T2_SHARD,CHEST_ITEM_TYPE_T3_SHARD,CHEST_ITEM_TYPE_T1_PART</v>
      </c>
      <c r="W155" s="13" t="str">
        <f t="shared" si="95"/>
        <v/>
      </c>
      <c r="X155" s="3" t="str">
        <f t="shared" si="96"/>
        <v/>
      </c>
      <c r="Y155" s="3" t="str">
        <f t="shared" si="101"/>
        <v>21.0%,25.9%,45.2%</v>
      </c>
    </row>
    <row r="156" spans="2:25" x14ac:dyDescent="0.3">
      <c r="B156" s="2">
        <f>数据源!T188</f>
        <v>5</v>
      </c>
      <c r="C156" s="2" t="str">
        <f>数据源!U188</f>
        <v>T1HP6</v>
      </c>
      <c r="D156" s="2" t="str">
        <f>数据源!V188</f>
        <v>部件</v>
      </c>
      <c r="E156" s="2">
        <f>数据源!W188</f>
        <v>30</v>
      </c>
      <c r="F156" s="2">
        <f>数据源!X188</f>
        <v>1</v>
      </c>
      <c r="G156" s="2">
        <f>数据源!Y188</f>
        <v>1.4999999999999999E-2</v>
      </c>
      <c r="H156" s="2">
        <f>数据源!Z188</f>
        <v>2.5000000000000001E-2</v>
      </c>
      <c r="I156" s="2">
        <f>数据源!AA188</f>
        <v>250</v>
      </c>
      <c r="J156" s="3">
        <f t="shared" si="91"/>
        <v>1</v>
      </c>
      <c r="K156" s="3">
        <f t="shared" si="92"/>
        <v>1</v>
      </c>
      <c r="L156" s="3" t="str">
        <f t="shared" si="102"/>
        <v>部件</v>
      </c>
      <c r="M156" s="3">
        <f t="shared" ca="1" si="103"/>
        <v>91206</v>
      </c>
      <c r="N156" s="3" t="str">
        <f t="shared" ca="1" si="104"/>
        <v>51221,52221,53221,51311,52311,53311,51321,52321,53321,91001,91003,91005,91101,91103,91105,91201,91203,91205,91002,91004,91006,91102,91104,91106,91202,91204,91206</v>
      </c>
      <c r="O156" s="3" t="str">
        <f t="shared" si="105"/>
        <v>695,695,695,584,584,584,274,274,274,250,250,250,250,250,250,250,250,250,250,250,250,250,250,250,250,250,250</v>
      </c>
      <c r="P156" s="1" t="str">
        <f t="shared" si="106"/>
        <v>(1,2),(1,2),(1,2),(1,1),(1,1),(1,1),(1,1),(1,1),(1,1),(1,1),(1,1),(1,1),(1,1),(1,1),(1,1),(1,1),(1,1),(1,1),(1,1),(1,1),(1,1),(1,1),(1,1),(1,1),(1,1),(1,1),(1,1)</v>
      </c>
      <c r="Q156" s="3" t="str">
        <f>IF(D156="坦克碎片",VLOOKUP(C156,道具信息!$N$2:$O$291,2,FALSE)&amp;"碎片",VLOOKUP(C156,道具信息!$N$2:$O$291,2,FALSE))</f>
        <v>T1部件</v>
      </c>
      <c r="R156" s="3">
        <f t="shared" si="89"/>
        <v>4500</v>
      </c>
      <c r="S156" s="11">
        <f t="shared" si="90"/>
        <v>0.45200000000000001</v>
      </c>
      <c r="T156" s="3" t="str">
        <f>VLOOKUP(Q156,道具信息!$Q$3:$S$20,2,FALSE)</f>
        <v>CHEST_ITEM_TYPE_T1_PART</v>
      </c>
      <c r="U156" s="3" t="str">
        <f>IF(COUNTIF(U$130:U155,T156)=0,T156,"")</f>
        <v/>
      </c>
      <c r="V156" s="3" t="str">
        <f t="shared" si="100"/>
        <v>CHEST_ITEM_TYPE_T2_SHARD,CHEST_ITEM_TYPE_T3_SHARD,CHEST_ITEM_TYPE_T1_PART</v>
      </c>
      <c r="W156" s="13" t="str">
        <f t="shared" si="95"/>
        <v/>
      </c>
      <c r="X156" s="3" t="str">
        <f t="shared" si="96"/>
        <v/>
      </c>
      <c r="Y156" s="3" t="str">
        <f t="shared" si="101"/>
        <v>21.0%,25.9%,45.2%</v>
      </c>
    </row>
    <row r="157" spans="2:25" x14ac:dyDescent="0.3">
      <c r="B157" s="2">
        <f>数据源!T189</f>
        <v>5</v>
      </c>
      <c r="C157" s="2" t="str">
        <f>数据源!U189</f>
        <v>T2LP1</v>
      </c>
      <c r="D157" s="2" t="str">
        <f>数据源!V189</f>
        <v>部件</v>
      </c>
      <c r="E157" s="2">
        <f>数据源!W189</f>
        <v>114.80000000000001</v>
      </c>
      <c r="F157" s="2">
        <f>数据源!X189</f>
        <v>1</v>
      </c>
      <c r="G157" s="2">
        <f>数据源!Y189</f>
        <v>1.0200000000000001E-2</v>
      </c>
      <c r="H157" s="2">
        <f>数据源!Z189</f>
        <v>4.442508710801393E-3</v>
      </c>
      <c r="I157" s="2">
        <f>数据源!AA189</f>
        <v>44</v>
      </c>
      <c r="J157" s="3">
        <f>ROUNDUP(IF(F157&gt;1,F157-ROUNDDOWN(SQRT(F157),0),F157),0)</f>
        <v>1</v>
      </c>
      <c r="K157" s="3">
        <f>F157*2-J157</f>
        <v>1</v>
      </c>
      <c r="L157" s="3" t="str">
        <f t="shared" ref="L157:L174" si="107">RIGHT(D157,2)</f>
        <v>部件</v>
      </c>
      <c r="M157" s="3">
        <f t="shared" ref="M157:M174" ca="1" si="108">IF(OR(L157="坦克",L157="碎片"),VLOOKUP(C157,INDIRECT("坦克ID"),MATCH(L157&amp;"ID",INDIRECT("坦克标头"),0),FALSE),VLOOKUP(C157,INDIRECT(L157&amp;"ID"),2,FALSE))</f>
        <v>92001</v>
      </c>
      <c r="N157" s="3" t="str">
        <f t="shared" ref="N157:N174" ca="1" si="109">N156&amp;","&amp;M157</f>
        <v>51221,52221,53221,51311,52311,53311,51321,52321,53321,91001,91003,91005,91101,91103,91105,91201,91203,91205,91002,91004,91006,91102,91104,91106,91202,91204,91206,92001</v>
      </c>
      <c r="O157" s="3" t="str">
        <f t="shared" ref="O157:O174" si="110">O156&amp;","&amp;I157</f>
        <v>695,695,695,584,584,584,274,274,274,250,250,250,250,250,250,250,250,250,250,250,250,250,250,250,250,250,250,44</v>
      </c>
      <c r="P157" s="1" t="str">
        <f t="shared" ref="P157:P174" si="111">P156&amp;","&amp;"("&amp;J157&amp;","&amp;K157&amp;")"</f>
        <v>(1,2),(1,2),(1,2),(1,1),(1,1),(1,1),(1,1),(1,1),(1,1),(1,1),(1,1),(1,1),(1,1),(1,1),(1,1),(1,1),(1,1),(1,1),(1,1),(1,1),(1,1),(1,1),(1,1),(1,1),(1,1),(1,1),(1,1),(1,1)</v>
      </c>
      <c r="Q157" s="3" t="str">
        <f>IF(D157="坦克碎片",VLOOKUP(C157,道具信息!$N$2:$O$291,2,FALSE)&amp;"碎片",VLOOKUP(C157,道具信息!$N$2:$O$291,2,FALSE))</f>
        <v>T2部件</v>
      </c>
      <c r="R157" s="3">
        <f t="shared" si="89"/>
        <v>792</v>
      </c>
      <c r="S157" s="11">
        <f t="shared" si="90"/>
        <v>0.08</v>
      </c>
      <c r="T157" s="3" t="str">
        <f>VLOOKUP(Q157,道具信息!$Q$3:$S$20,2,FALSE)</f>
        <v>CHEST_ITEM_TYPE_T2_PART</v>
      </c>
      <c r="U157" s="3" t="str">
        <f>IF(COUNTIF(U$130:U156,T157)=0,T157,"")</f>
        <v>CHEST_ITEM_TYPE_T2_PART</v>
      </c>
      <c r="V157" s="3" t="str">
        <f t="shared" si="100"/>
        <v>CHEST_ITEM_TYPE_T2_SHARD,CHEST_ITEM_TYPE_T3_SHARD,CHEST_ITEM_TYPE_T1_PART,CHEST_ITEM_TYPE_T2_PART</v>
      </c>
      <c r="W157" s="13">
        <f t="shared" si="95"/>
        <v>0.08</v>
      </c>
      <c r="X157" s="3" t="str">
        <f t="shared" si="96"/>
        <v>8.0%</v>
      </c>
      <c r="Y157" s="3" t="str">
        <f t="shared" si="101"/>
        <v>21.0%,25.9%,45.2%,8.0%</v>
      </c>
    </row>
    <row r="158" spans="2:25" x14ac:dyDescent="0.3">
      <c r="B158" s="2">
        <f>数据源!T190</f>
        <v>5</v>
      </c>
      <c r="C158" s="2" t="str">
        <f>数据源!U190</f>
        <v>T2LP3</v>
      </c>
      <c r="D158" s="2" t="str">
        <f>数据源!V190</f>
        <v>部件</v>
      </c>
      <c r="E158" s="2">
        <f>数据源!W190</f>
        <v>114.80000000000001</v>
      </c>
      <c r="F158" s="2">
        <f>数据源!X190</f>
        <v>1</v>
      </c>
      <c r="G158" s="2">
        <f>数据源!Y190</f>
        <v>1.0200000000000001E-2</v>
      </c>
      <c r="H158" s="2">
        <f>数据源!Z190</f>
        <v>4.442508710801393E-3</v>
      </c>
      <c r="I158" s="2">
        <f>数据源!AA190</f>
        <v>44</v>
      </c>
      <c r="J158" s="3">
        <f t="shared" ref="J158:J171" si="112">ROUNDUP(IF(F158&gt;1,F158-ROUNDDOWN(SQRT(F158),0),F158),0)</f>
        <v>1</v>
      </c>
      <c r="K158" s="3">
        <f t="shared" ref="K158:K171" si="113">F158*2-J158</f>
        <v>1</v>
      </c>
      <c r="L158" s="3" t="str">
        <f t="shared" si="107"/>
        <v>部件</v>
      </c>
      <c r="M158" s="3">
        <f t="shared" ca="1" si="108"/>
        <v>92003</v>
      </c>
      <c r="N158" s="3" t="str">
        <f t="shared" ca="1" si="109"/>
        <v>51221,52221,53221,51311,52311,53311,51321,52321,53321,91001,91003,91005,91101,91103,91105,91201,91203,91205,91002,91004,91006,91102,91104,91106,91202,91204,91206,92001,92003</v>
      </c>
      <c r="O158" s="3" t="str">
        <f t="shared" si="110"/>
        <v>695,695,695,584,584,584,274,274,274,250,250,250,250,250,250,250,250,250,250,250,250,250,250,250,250,250,250,44,44</v>
      </c>
      <c r="P158" s="1" t="str">
        <f t="shared" si="111"/>
        <v>(1,2),(1,2),(1,2),(1,1),(1,1),(1,1),(1,1),(1,1),(1,1),(1,1),(1,1),(1,1),(1,1),(1,1),(1,1),(1,1),(1,1),(1,1),(1,1),(1,1),(1,1),(1,1),(1,1),(1,1),(1,1),(1,1),(1,1),(1,1),(1,1)</v>
      </c>
      <c r="Q158" s="3" t="str">
        <f>IF(D158="坦克碎片",VLOOKUP(C158,道具信息!$N$2:$O$291,2,FALSE)&amp;"碎片",VLOOKUP(C158,道具信息!$N$2:$O$291,2,FALSE))</f>
        <v>T2部件</v>
      </c>
      <c r="R158" s="3">
        <f t="shared" si="89"/>
        <v>792</v>
      </c>
      <c r="S158" s="11">
        <f t="shared" si="90"/>
        <v>0.08</v>
      </c>
      <c r="T158" s="3" t="str">
        <f>VLOOKUP(Q158,道具信息!$Q$3:$S$20,2,FALSE)</f>
        <v>CHEST_ITEM_TYPE_T2_PART</v>
      </c>
      <c r="U158" s="3" t="str">
        <f>IF(COUNTIF(U$130:U157,T158)=0,T158,"")</f>
        <v/>
      </c>
      <c r="V158" s="3" t="str">
        <f t="shared" si="100"/>
        <v>CHEST_ITEM_TYPE_T2_SHARD,CHEST_ITEM_TYPE_T3_SHARD,CHEST_ITEM_TYPE_T1_PART,CHEST_ITEM_TYPE_T2_PART</v>
      </c>
      <c r="W158" s="13" t="str">
        <f t="shared" si="95"/>
        <v/>
      </c>
      <c r="X158" s="3" t="str">
        <f t="shared" si="96"/>
        <v/>
      </c>
      <c r="Y158" s="3" t="str">
        <f t="shared" si="101"/>
        <v>21.0%,25.9%,45.2%,8.0%</v>
      </c>
    </row>
    <row r="159" spans="2:25" x14ac:dyDescent="0.3">
      <c r="B159" s="2">
        <f>数据源!T191</f>
        <v>5</v>
      </c>
      <c r="C159" s="2" t="str">
        <f>数据源!U191</f>
        <v>T2LP5</v>
      </c>
      <c r="D159" s="2" t="str">
        <f>数据源!V191</f>
        <v>部件</v>
      </c>
      <c r="E159" s="2">
        <f>数据源!W191</f>
        <v>114.80000000000001</v>
      </c>
      <c r="F159" s="2">
        <f>数据源!X191</f>
        <v>1</v>
      </c>
      <c r="G159" s="2">
        <f>数据源!Y191</f>
        <v>1.0200000000000001E-2</v>
      </c>
      <c r="H159" s="2">
        <f>数据源!Z191</f>
        <v>4.442508710801393E-3</v>
      </c>
      <c r="I159" s="2">
        <f>数据源!AA191</f>
        <v>44</v>
      </c>
      <c r="J159" s="3">
        <f t="shared" si="112"/>
        <v>1</v>
      </c>
      <c r="K159" s="3">
        <f t="shared" si="113"/>
        <v>1</v>
      </c>
      <c r="L159" s="3" t="str">
        <f t="shared" si="107"/>
        <v>部件</v>
      </c>
      <c r="M159" s="3">
        <f t="shared" ca="1" si="108"/>
        <v>92005</v>
      </c>
      <c r="N159" s="3" t="str">
        <f t="shared" ca="1" si="109"/>
        <v>51221,52221,53221,51311,52311,53311,51321,52321,53321,91001,91003,91005,91101,91103,91105,91201,91203,91205,91002,91004,91006,91102,91104,91106,91202,91204,91206,92001,92003,92005</v>
      </c>
      <c r="O159" s="3" t="str">
        <f t="shared" si="110"/>
        <v>695,695,695,584,584,584,274,274,274,250,250,250,250,250,250,250,250,250,250,250,250,250,250,250,250,250,250,44,44,44</v>
      </c>
      <c r="P159" s="1" t="str">
        <f t="shared" si="111"/>
        <v>(1,2),(1,2),(1,2),(1,1),(1,1),(1,1),(1,1),(1,1),(1,1),(1,1),(1,1),(1,1),(1,1),(1,1),(1,1),(1,1),(1,1),(1,1),(1,1),(1,1),(1,1),(1,1),(1,1),(1,1),(1,1),(1,1),(1,1),(1,1),(1,1),(1,1)</v>
      </c>
      <c r="Q159" s="3" t="str">
        <f>IF(D159="坦克碎片",VLOOKUP(C159,道具信息!$N$2:$O$291,2,FALSE)&amp;"碎片",VLOOKUP(C159,道具信息!$N$2:$O$291,2,FALSE))</f>
        <v>T2部件</v>
      </c>
      <c r="R159" s="3">
        <f t="shared" si="89"/>
        <v>792</v>
      </c>
      <c r="S159" s="11">
        <f t="shared" si="90"/>
        <v>0.08</v>
      </c>
      <c r="T159" s="3" t="str">
        <f>VLOOKUP(Q159,道具信息!$Q$3:$S$20,2,FALSE)</f>
        <v>CHEST_ITEM_TYPE_T2_PART</v>
      </c>
      <c r="U159" s="3" t="str">
        <f>IF(COUNTIF(U$130:U158,T159)=0,T159,"")</f>
        <v/>
      </c>
      <c r="V159" s="3" t="str">
        <f t="shared" si="100"/>
        <v>CHEST_ITEM_TYPE_T2_SHARD,CHEST_ITEM_TYPE_T3_SHARD,CHEST_ITEM_TYPE_T1_PART,CHEST_ITEM_TYPE_T2_PART</v>
      </c>
      <c r="W159" s="13" t="str">
        <f t="shared" si="95"/>
        <v/>
      </c>
      <c r="X159" s="3" t="str">
        <f t="shared" si="96"/>
        <v/>
      </c>
      <c r="Y159" s="3" t="str">
        <f t="shared" si="101"/>
        <v>21.0%,25.9%,45.2%,8.0%</v>
      </c>
    </row>
    <row r="160" spans="2:25" x14ac:dyDescent="0.3">
      <c r="B160" s="2">
        <f>数据源!T192</f>
        <v>5</v>
      </c>
      <c r="C160" s="2" t="str">
        <f>数据源!U192</f>
        <v>T2MP1</v>
      </c>
      <c r="D160" s="2" t="str">
        <f>数据源!V192</f>
        <v>部件</v>
      </c>
      <c r="E160" s="2">
        <f>数据源!W192</f>
        <v>114.80000000000001</v>
      </c>
      <c r="F160" s="2">
        <f>数据源!X192</f>
        <v>1</v>
      </c>
      <c r="G160" s="2">
        <f>数据源!Y192</f>
        <v>1.0200000000000001E-2</v>
      </c>
      <c r="H160" s="2">
        <f>数据源!Z192</f>
        <v>4.442508710801393E-3</v>
      </c>
      <c r="I160" s="2">
        <f>数据源!AA192</f>
        <v>44</v>
      </c>
      <c r="J160" s="3">
        <f t="shared" si="112"/>
        <v>1</v>
      </c>
      <c r="K160" s="3">
        <f t="shared" si="113"/>
        <v>1</v>
      </c>
      <c r="L160" s="3" t="str">
        <f t="shared" si="107"/>
        <v>部件</v>
      </c>
      <c r="M160" s="3">
        <f t="shared" ca="1" si="108"/>
        <v>92101</v>
      </c>
      <c r="N160" s="3" t="str">
        <f t="shared" ca="1" si="109"/>
        <v>51221,52221,53221,51311,52311,53311,51321,52321,53321,91001,91003,91005,91101,91103,91105,91201,91203,91205,91002,91004,91006,91102,91104,91106,91202,91204,91206,92001,92003,92005,92101</v>
      </c>
      <c r="O160" s="3" t="str">
        <f t="shared" si="110"/>
        <v>695,695,695,584,584,584,274,274,274,250,250,250,250,250,250,250,250,250,250,250,250,250,250,250,250,250,250,44,44,44,44</v>
      </c>
      <c r="P160" s="1" t="str">
        <f t="shared" si="111"/>
        <v>(1,2),(1,2),(1,2),(1,1),(1,1),(1,1),(1,1),(1,1),(1,1),(1,1),(1,1),(1,1),(1,1),(1,1),(1,1),(1,1),(1,1),(1,1),(1,1),(1,1),(1,1),(1,1),(1,1),(1,1),(1,1),(1,1),(1,1),(1,1),(1,1),(1,1),(1,1)</v>
      </c>
      <c r="Q160" s="3" t="str">
        <f>IF(D160="坦克碎片",VLOOKUP(C160,道具信息!$N$2:$O$291,2,FALSE)&amp;"碎片",VLOOKUP(C160,道具信息!$N$2:$O$291,2,FALSE))</f>
        <v>T2部件</v>
      </c>
      <c r="R160" s="3">
        <f t="shared" si="89"/>
        <v>792</v>
      </c>
      <c r="S160" s="11">
        <f t="shared" si="90"/>
        <v>0.08</v>
      </c>
      <c r="T160" s="3" t="str">
        <f>VLOOKUP(Q160,道具信息!$Q$3:$S$20,2,FALSE)</f>
        <v>CHEST_ITEM_TYPE_T2_PART</v>
      </c>
      <c r="U160" s="3" t="str">
        <f>IF(COUNTIF(U$130:U159,T160)=0,T160,"")</f>
        <v/>
      </c>
      <c r="V160" s="3" t="str">
        <f t="shared" si="100"/>
        <v>CHEST_ITEM_TYPE_T2_SHARD,CHEST_ITEM_TYPE_T3_SHARD,CHEST_ITEM_TYPE_T1_PART,CHEST_ITEM_TYPE_T2_PART</v>
      </c>
      <c r="W160" s="13" t="str">
        <f t="shared" si="95"/>
        <v/>
      </c>
      <c r="X160" s="3" t="str">
        <f t="shared" si="96"/>
        <v/>
      </c>
      <c r="Y160" s="3" t="str">
        <f t="shared" si="101"/>
        <v>21.0%,25.9%,45.2%,8.0%</v>
      </c>
    </row>
    <row r="161" spans="2:25" x14ac:dyDescent="0.3">
      <c r="B161" s="2">
        <f>数据源!T193</f>
        <v>5</v>
      </c>
      <c r="C161" s="2" t="str">
        <f>数据源!U193</f>
        <v>T2MP3</v>
      </c>
      <c r="D161" s="2" t="str">
        <f>数据源!V193</f>
        <v>部件</v>
      </c>
      <c r="E161" s="2">
        <f>数据源!W193</f>
        <v>114.80000000000001</v>
      </c>
      <c r="F161" s="2">
        <f>数据源!X193</f>
        <v>1</v>
      </c>
      <c r="G161" s="2">
        <f>数据源!Y193</f>
        <v>1.0200000000000001E-2</v>
      </c>
      <c r="H161" s="2">
        <f>数据源!Z193</f>
        <v>4.442508710801393E-3</v>
      </c>
      <c r="I161" s="2">
        <f>数据源!AA193</f>
        <v>44</v>
      </c>
      <c r="J161" s="3">
        <f t="shared" si="112"/>
        <v>1</v>
      </c>
      <c r="K161" s="3">
        <f t="shared" si="113"/>
        <v>1</v>
      </c>
      <c r="L161" s="3" t="str">
        <f t="shared" si="107"/>
        <v>部件</v>
      </c>
      <c r="M161" s="3">
        <f t="shared" ca="1" si="108"/>
        <v>92103</v>
      </c>
      <c r="N161" s="3" t="str">
        <f t="shared" ca="1" si="109"/>
        <v>51221,52221,53221,51311,52311,53311,51321,52321,53321,91001,91003,91005,91101,91103,91105,91201,91203,91205,91002,91004,91006,91102,91104,91106,91202,91204,91206,92001,92003,92005,92101,92103</v>
      </c>
      <c r="O161" s="3" t="str">
        <f t="shared" si="110"/>
        <v>695,695,695,584,584,584,274,274,274,250,250,250,250,250,250,250,250,250,250,250,250,250,250,250,250,250,250,44,44,44,44,44</v>
      </c>
      <c r="P161" s="1" t="str">
        <f t="shared" si="111"/>
        <v>(1,2),(1,2),(1,2),(1,1),(1,1),(1,1),(1,1),(1,1),(1,1),(1,1),(1,1),(1,1),(1,1),(1,1),(1,1),(1,1),(1,1),(1,1),(1,1),(1,1),(1,1),(1,1),(1,1),(1,1),(1,1),(1,1),(1,1),(1,1),(1,1),(1,1),(1,1),(1,1)</v>
      </c>
      <c r="Q161" s="3" t="str">
        <f>IF(D161="坦克碎片",VLOOKUP(C161,道具信息!$N$2:$O$291,2,FALSE)&amp;"碎片",VLOOKUP(C161,道具信息!$N$2:$O$291,2,FALSE))</f>
        <v>T2部件</v>
      </c>
      <c r="R161" s="3">
        <f t="shared" si="89"/>
        <v>792</v>
      </c>
      <c r="S161" s="11">
        <f t="shared" si="90"/>
        <v>0.08</v>
      </c>
      <c r="T161" s="3" t="str">
        <f>VLOOKUP(Q161,道具信息!$Q$3:$S$20,2,FALSE)</f>
        <v>CHEST_ITEM_TYPE_T2_PART</v>
      </c>
      <c r="U161" s="3" t="str">
        <f>IF(COUNTIF(U$130:U160,T161)=0,T161,"")</f>
        <v/>
      </c>
      <c r="V161" s="3" t="str">
        <f t="shared" si="100"/>
        <v>CHEST_ITEM_TYPE_T2_SHARD,CHEST_ITEM_TYPE_T3_SHARD,CHEST_ITEM_TYPE_T1_PART,CHEST_ITEM_TYPE_T2_PART</v>
      </c>
      <c r="W161" s="13" t="str">
        <f t="shared" si="95"/>
        <v/>
      </c>
      <c r="X161" s="3" t="str">
        <f t="shared" si="96"/>
        <v/>
      </c>
      <c r="Y161" s="3" t="str">
        <f t="shared" si="101"/>
        <v>21.0%,25.9%,45.2%,8.0%</v>
      </c>
    </row>
    <row r="162" spans="2:25" x14ac:dyDescent="0.3">
      <c r="B162" s="2">
        <f>数据源!T194</f>
        <v>5</v>
      </c>
      <c r="C162" s="2" t="str">
        <f>数据源!U194</f>
        <v>T2MP5</v>
      </c>
      <c r="D162" s="2" t="str">
        <f>数据源!V194</f>
        <v>部件</v>
      </c>
      <c r="E162" s="2">
        <f>数据源!W194</f>
        <v>114.80000000000001</v>
      </c>
      <c r="F162" s="2">
        <f>数据源!X194</f>
        <v>1</v>
      </c>
      <c r="G162" s="2">
        <f>数据源!Y194</f>
        <v>1.0200000000000001E-2</v>
      </c>
      <c r="H162" s="2">
        <f>数据源!Z194</f>
        <v>4.442508710801393E-3</v>
      </c>
      <c r="I162" s="2">
        <f>数据源!AA194</f>
        <v>44</v>
      </c>
      <c r="J162" s="3">
        <f t="shared" si="112"/>
        <v>1</v>
      </c>
      <c r="K162" s="3">
        <f t="shared" si="113"/>
        <v>1</v>
      </c>
      <c r="L162" s="3" t="str">
        <f t="shared" si="107"/>
        <v>部件</v>
      </c>
      <c r="M162" s="3">
        <f t="shared" ca="1" si="108"/>
        <v>92105</v>
      </c>
      <c r="N162" s="3" t="str">
        <f t="shared" ca="1" si="109"/>
        <v>51221,52221,53221,51311,52311,53311,51321,52321,53321,91001,91003,91005,91101,91103,91105,91201,91203,91205,91002,91004,91006,91102,91104,91106,91202,91204,91206,92001,92003,92005,92101,92103,92105</v>
      </c>
      <c r="O162" s="3" t="str">
        <f t="shared" si="110"/>
        <v>695,695,695,584,584,584,274,274,274,250,250,250,250,250,250,250,250,250,250,250,250,250,250,250,250,250,250,44,44,44,44,44,44</v>
      </c>
      <c r="P162" s="1" t="str">
        <f t="shared" si="111"/>
        <v>(1,2),(1,2),(1,2),(1,1),(1,1),(1,1),(1,1),(1,1),(1,1),(1,1),(1,1),(1,1),(1,1),(1,1),(1,1),(1,1),(1,1),(1,1),(1,1),(1,1),(1,1),(1,1),(1,1),(1,1),(1,1),(1,1),(1,1),(1,1),(1,1),(1,1),(1,1),(1,1),(1,1)</v>
      </c>
      <c r="Q162" s="3" t="str">
        <f>IF(D162="坦克碎片",VLOOKUP(C162,道具信息!$N$2:$O$291,2,FALSE)&amp;"碎片",VLOOKUP(C162,道具信息!$N$2:$O$291,2,FALSE))</f>
        <v>T2部件</v>
      </c>
      <c r="R162" s="3">
        <f t="shared" si="89"/>
        <v>792</v>
      </c>
      <c r="S162" s="11">
        <f t="shared" si="90"/>
        <v>0.08</v>
      </c>
      <c r="T162" s="3" t="str">
        <f>VLOOKUP(Q162,道具信息!$Q$3:$S$20,2,FALSE)</f>
        <v>CHEST_ITEM_TYPE_T2_PART</v>
      </c>
      <c r="U162" s="3" t="str">
        <f>IF(COUNTIF(U$130:U161,T162)=0,T162,"")</f>
        <v/>
      </c>
      <c r="V162" s="3" t="str">
        <f t="shared" si="100"/>
        <v>CHEST_ITEM_TYPE_T2_SHARD,CHEST_ITEM_TYPE_T3_SHARD,CHEST_ITEM_TYPE_T1_PART,CHEST_ITEM_TYPE_T2_PART</v>
      </c>
      <c r="W162" s="13" t="str">
        <f t="shared" si="95"/>
        <v/>
      </c>
      <c r="X162" s="3" t="str">
        <f t="shared" si="96"/>
        <v/>
      </c>
      <c r="Y162" s="3" t="str">
        <f t="shared" si="101"/>
        <v>21.0%,25.9%,45.2%,8.0%</v>
      </c>
    </row>
    <row r="163" spans="2:25" x14ac:dyDescent="0.3">
      <c r="B163" s="2">
        <f>数据源!T195</f>
        <v>5</v>
      </c>
      <c r="C163" s="2" t="str">
        <f>数据源!U195</f>
        <v>T2HP1</v>
      </c>
      <c r="D163" s="2" t="str">
        <f>数据源!V195</f>
        <v>部件</v>
      </c>
      <c r="E163" s="2">
        <f>数据源!W195</f>
        <v>114.80000000000001</v>
      </c>
      <c r="F163" s="2">
        <f>数据源!X195</f>
        <v>1</v>
      </c>
      <c r="G163" s="2">
        <f>数据源!Y195</f>
        <v>1.0200000000000001E-2</v>
      </c>
      <c r="H163" s="2">
        <f>数据源!Z195</f>
        <v>4.442508710801393E-3</v>
      </c>
      <c r="I163" s="2">
        <f>数据源!AA195</f>
        <v>44</v>
      </c>
      <c r="J163" s="3">
        <f t="shared" si="112"/>
        <v>1</v>
      </c>
      <c r="K163" s="3">
        <f t="shared" si="113"/>
        <v>1</v>
      </c>
      <c r="L163" s="3" t="str">
        <f t="shared" si="107"/>
        <v>部件</v>
      </c>
      <c r="M163" s="3">
        <f t="shared" ca="1" si="108"/>
        <v>92201</v>
      </c>
      <c r="N163" s="3" t="str">
        <f t="shared" ca="1" si="109"/>
        <v>51221,52221,53221,51311,52311,53311,51321,52321,53321,91001,91003,91005,91101,91103,91105,91201,91203,91205,91002,91004,91006,91102,91104,91106,91202,91204,91206,92001,92003,92005,92101,92103,92105,92201</v>
      </c>
      <c r="O163" s="3" t="str">
        <f t="shared" si="110"/>
        <v>695,695,695,584,584,584,274,274,274,250,250,250,250,250,250,250,250,250,250,250,250,250,250,250,250,250,250,44,44,44,44,44,44,44</v>
      </c>
      <c r="P163" s="1" t="str">
        <f t="shared" si="111"/>
        <v>(1,2),(1,2),(1,2),(1,1),(1,1),(1,1),(1,1),(1,1),(1,1),(1,1),(1,1),(1,1),(1,1),(1,1),(1,1),(1,1),(1,1),(1,1),(1,1),(1,1),(1,1),(1,1),(1,1),(1,1),(1,1),(1,1),(1,1),(1,1),(1,1),(1,1),(1,1),(1,1),(1,1),(1,1)</v>
      </c>
      <c r="Q163" s="3" t="str">
        <f>IF(D163="坦克碎片",VLOOKUP(C163,道具信息!$N$2:$O$291,2,FALSE)&amp;"碎片",VLOOKUP(C163,道具信息!$N$2:$O$291,2,FALSE))</f>
        <v>T2部件</v>
      </c>
      <c r="R163" s="3">
        <f t="shared" si="89"/>
        <v>792</v>
      </c>
      <c r="S163" s="11">
        <f t="shared" si="90"/>
        <v>0.08</v>
      </c>
      <c r="T163" s="3" t="str">
        <f>VLOOKUP(Q163,道具信息!$Q$3:$S$20,2,FALSE)</f>
        <v>CHEST_ITEM_TYPE_T2_PART</v>
      </c>
      <c r="U163" s="3" t="str">
        <f>IF(COUNTIF(U$130:U162,T163)=0,T163,"")</f>
        <v/>
      </c>
      <c r="V163" s="3" t="str">
        <f t="shared" si="100"/>
        <v>CHEST_ITEM_TYPE_T2_SHARD,CHEST_ITEM_TYPE_T3_SHARD,CHEST_ITEM_TYPE_T1_PART,CHEST_ITEM_TYPE_T2_PART</v>
      </c>
      <c r="W163" s="13" t="str">
        <f t="shared" si="95"/>
        <v/>
      </c>
      <c r="X163" s="3" t="str">
        <f t="shared" si="96"/>
        <v/>
      </c>
      <c r="Y163" s="3" t="str">
        <f t="shared" si="101"/>
        <v>21.0%,25.9%,45.2%,8.0%</v>
      </c>
    </row>
    <row r="164" spans="2:25" x14ac:dyDescent="0.3">
      <c r="B164" s="2">
        <f>数据源!T196</f>
        <v>5</v>
      </c>
      <c r="C164" s="2" t="str">
        <f>数据源!U196</f>
        <v>T2HP3</v>
      </c>
      <c r="D164" s="2" t="str">
        <f>数据源!V196</f>
        <v>部件</v>
      </c>
      <c r="E164" s="2">
        <f>数据源!W196</f>
        <v>114.80000000000001</v>
      </c>
      <c r="F164" s="2">
        <f>数据源!X196</f>
        <v>1</v>
      </c>
      <c r="G164" s="2">
        <f>数据源!Y196</f>
        <v>1.01E-2</v>
      </c>
      <c r="H164" s="2">
        <f>数据源!Z196</f>
        <v>4.3989547038327526E-3</v>
      </c>
      <c r="I164" s="2">
        <f>数据源!AA196</f>
        <v>44</v>
      </c>
      <c r="J164" s="3">
        <f t="shared" si="112"/>
        <v>1</v>
      </c>
      <c r="K164" s="3">
        <f t="shared" si="113"/>
        <v>1</v>
      </c>
      <c r="L164" s="3" t="str">
        <f t="shared" si="107"/>
        <v>部件</v>
      </c>
      <c r="M164" s="3">
        <f t="shared" ca="1" si="108"/>
        <v>92203</v>
      </c>
      <c r="N164" s="3" t="str">
        <f t="shared" ca="1" si="109"/>
        <v>51221,52221,53221,51311,52311,53311,51321,52321,53321,91001,91003,91005,91101,91103,91105,91201,91203,91205,91002,91004,91006,91102,91104,91106,91202,91204,91206,92001,92003,92005,92101,92103,92105,92201,92203</v>
      </c>
      <c r="O164" s="3" t="str">
        <f t="shared" si="110"/>
        <v>695,695,695,584,584,584,274,274,274,250,250,250,250,250,250,250,250,250,250,250,250,250,250,250,250,250,250,44,44,44,44,44,44,44,44</v>
      </c>
      <c r="P164" s="1" t="str">
        <f t="shared" si="111"/>
        <v>(1,2),(1,2),(1,2),(1,1),(1,1),(1,1),(1,1),(1,1),(1,1),(1,1),(1,1),(1,1),(1,1),(1,1),(1,1),(1,1),(1,1),(1,1),(1,1),(1,1),(1,1),(1,1),(1,1),(1,1),(1,1),(1,1),(1,1),(1,1),(1,1),(1,1),(1,1),(1,1),(1,1),(1,1),(1,1)</v>
      </c>
      <c r="Q164" s="3" t="str">
        <f>IF(D164="坦克碎片",VLOOKUP(C164,道具信息!$N$2:$O$291,2,FALSE)&amp;"碎片",VLOOKUP(C164,道具信息!$N$2:$O$291,2,FALSE))</f>
        <v>T2部件</v>
      </c>
      <c r="R164" s="3">
        <f t="shared" si="89"/>
        <v>792</v>
      </c>
      <c r="S164" s="11">
        <f t="shared" si="90"/>
        <v>0.08</v>
      </c>
      <c r="T164" s="3" t="str">
        <f>VLOOKUP(Q164,道具信息!$Q$3:$S$20,2,FALSE)</f>
        <v>CHEST_ITEM_TYPE_T2_PART</v>
      </c>
      <c r="U164" s="3" t="str">
        <f>IF(COUNTIF(U$130:U163,T164)=0,T164,"")</f>
        <v/>
      </c>
      <c r="V164" s="3" t="str">
        <f t="shared" si="100"/>
        <v>CHEST_ITEM_TYPE_T2_SHARD,CHEST_ITEM_TYPE_T3_SHARD,CHEST_ITEM_TYPE_T1_PART,CHEST_ITEM_TYPE_T2_PART</v>
      </c>
      <c r="W164" s="13" t="str">
        <f t="shared" si="95"/>
        <v/>
      </c>
      <c r="X164" s="3" t="str">
        <f t="shared" si="96"/>
        <v/>
      </c>
      <c r="Y164" s="3" t="str">
        <f t="shared" si="101"/>
        <v>21.0%,25.9%,45.2%,8.0%</v>
      </c>
    </row>
    <row r="165" spans="2:25" x14ac:dyDescent="0.3">
      <c r="B165" s="2">
        <f>数据源!T197</f>
        <v>5</v>
      </c>
      <c r="C165" s="2" t="str">
        <f>数据源!U197</f>
        <v>T2HP5</v>
      </c>
      <c r="D165" s="2" t="str">
        <f>数据源!V197</f>
        <v>部件</v>
      </c>
      <c r="E165" s="2">
        <f>数据源!W197</f>
        <v>114.80000000000001</v>
      </c>
      <c r="F165" s="2">
        <f>数据源!X197</f>
        <v>1</v>
      </c>
      <c r="G165" s="2">
        <f>数据源!Y197</f>
        <v>1.01E-2</v>
      </c>
      <c r="H165" s="2">
        <f>数据源!Z197</f>
        <v>4.3989547038327526E-3</v>
      </c>
      <c r="I165" s="2">
        <f>数据源!AA197</f>
        <v>44</v>
      </c>
      <c r="J165" s="3">
        <f t="shared" si="112"/>
        <v>1</v>
      </c>
      <c r="K165" s="3">
        <f t="shared" si="113"/>
        <v>1</v>
      </c>
      <c r="L165" s="3" t="str">
        <f t="shared" si="107"/>
        <v>部件</v>
      </c>
      <c r="M165" s="3">
        <f t="shared" ca="1" si="108"/>
        <v>92205</v>
      </c>
      <c r="N165" s="3" t="str">
        <f t="shared" ca="1" si="109"/>
        <v>51221,52221,53221,51311,52311,53311,51321,52321,53321,91001,91003,91005,91101,91103,91105,91201,91203,91205,91002,91004,91006,91102,91104,91106,91202,91204,91206,92001,92003,92005,92101,92103,92105,92201,92203,92205</v>
      </c>
      <c r="O165" s="3" t="str">
        <f t="shared" si="110"/>
        <v>695,695,695,584,584,584,274,274,274,250,250,250,250,250,250,250,250,250,250,250,250,250,250,250,250,250,250,44,44,44,44,44,44,44,44,44</v>
      </c>
      <c r="P165" s="1" t="str">
        <f t="shared" si="111"/>
        <v>(1,2),(1,2),(1,2),(1,1),(1,1),(1,1),(1,1),(1,1),(1,1),(1,1),(1,1),(1,1),(1,1),(1,1),(1,1),(1,1),(1,1),(1,1),(1,1),(1,1),(1,1),(1,1),(1,1),(1,1),(1,1),(1,1),(1,1),(1,1),(1,1),(1,1),(1,1),(1,1),(1,1),(1,1),(1,1),(1,1)</v>
      </c>
      <c r="Q165" s="3" t="str">
        <f>IF(D165="坦克碎片",VLOOKUP(C165,道具信息!$N$2:$O$291,2,FALSE)&amp;"碎片",VLOOKUP(C165,道具信息!$N$2:$O$291,2,FALSE))</f>
        <v>T2部件</v>
      </c>
      <c r="R165" s="3">
        <f t="shared" si="89"/>
        <v>792</v>
      </c>
      <c r="S165" s="11">
        <f t="shared" si="90"/>
        <v>0.08</v>
      </c>
      <c r="T165" s="3" t="str">
        <f>VLOOKUP(Q165,道具信息!$Q$3:$S$20,2,FALSE)</f>
        <v>CHEST_ITEM_TYPE_T2_PART</v>
      </c>
      <c r="U165" s="3" t="str">
        <f>IF(COUNTIF(U$130:U164,T165)=0,T165,"")</f>
        <v/>
      </c>
      <c r="V165" s="3" t="str">
        <f t="shared" si="100"/>
        <v>CHEST_ITEM_TYPE_T2_SHARD,CHEST_ITEM_TYPE_T3_SHARD,CHEST_ITEM_TYPE_T1_PART,CHEST_ITEM_TYPE_T2_PART</v>
      </c>
      <c r="W165" s="13" t="str">
        <f t="shared" si="95"/>
        <v/>
      </c>
      <c r="X165" s="3" t="str">
        <f t="shared" si="96"/>
        <v/>
      </c>
      <c r="Y165" s="3" t="str">
        <f t="shared" si="101"/>
        <v>21.0%,25.9%,45.2%,8.0%</v>
      </c>
    </row>
    <row r="166" spans="2:25" x14ac:dyDescent="0.3">
      <c r="B166" s="2">
        <f>数据源!T198</f>
        <v>5</v>
      </c>
      <c r="C166" s="2" t="str">
        <f>数据源!U198</f>
        <v>T2LP2</v>
      </c>
      <c r="D166" s="2" t="str">
        <f>数据源!V198</f>
        <v>部件</v>
      </c>
      <c r="E166" s="2">
        <f>数据源!W198</f>
        <v>114.80000000000001</v>
      </c>
      <c r="F166" s="2">
        <f>数据源!X198</f>
        <v>1</v>
      </c>
      <c r="G166" s="2">
        <f>数据源!Y198</f>
        <v>1.01E-2</v>
      </c>
      <c r="H166" s="2">
        <f>数据源!Z198</f>
        <v>4.3989547038327526E-3</v>
      </c>
      <c r="I166" s="2">
        <f>数据源!AA198</f>
        <v>44</v>
      </c>
      <c r="J166" s="3">
        <f t="shared" si="112"/>
        <v>1</v>
      </c>
      <c r="K166" s="3">
        <f t="shared" si="113"/>
        <v>1</v>
      </c>
      <c r="L166" s="3" t="str">
        <f t="shared" si="107"/>
        <v>部件</v>
      </c>
      <c r="M166" s="3">
        <f t="shared" ca="1" si="108"/>
        <v>92002</v>
      </c>
      <c r="N166" s="3" t="str">
        <f t="shared" ca="1" si="109"/>
        <v>51221,52221,53221,51311,52311,53311,51321,52321,53321,91001,91003,91005,91101,91103,91105,91201,91203,91205,91002,91004,91006,91102,91104,91106,91202,91204,91206,92001,92003,92005,92101,92103,92105,92201,92203,92205,92002</v>
      </c>
      <c r="O166" s="3" t="str">
        <f t="shared" si="110"/>
        <v>695,695,695,584,584,584,274,274,274,250,250,250,250,250,250,250,250,250,250,250,250,250,250,250,250,250,250,44,44,44,44,44,44,44,44,44,44</v>
      </c>
      <c r="P166" s="1" t="str">
        <f t="shared" si="111"/>
        <v>(1,2),(1,2),(1,2),(1,1),(1,1),(1,1),(1,1),(1,1),(1,1),(1,1),(1,1),(1,1),(1,1),(1,1),(1,1),(1,1),(1,1),(1,1),(1,1),(1,1),(1,1),(1,1),(1,1),(1,1),(1,1),(1,1),(1,1),(1,1),(1,1),(1,1),(1,1),(1,1),(1,1),(1,1),(1,1),(1,1),(1,1)</v>
      </c>
      <c r="Q166" s="3" t="str">
        <f>IF(D166="坦克碎片",VLOOKUP(C166,道具信息!$N$2:$O$291,2,FALSE)&amp;"碎片",VLOOKUP(C166,道具信息!$N$2:$O$291,2,FALSE))</f>
        <v>T2部件</v>
      </c>
      <c r="R166" s="3">
        <f t="shared" si="89"/>
        <v>792</v>
      </c>
      <c r="S166" s="11">
        <f t="shared" si="90"/>
        <v>0.08</v>
      </c>
      <c r="T166" s="3" t="str">
        <f>VLOOKUP(Q166,道具信息!$Q$3:$S$20,2,FALSE)</f>
        <v>CHEST_ITEM_TYPE_T2_PART</v>
      </c>
      <c r="U166" s="3" t="str">
        <f>IF(COUNTIF(U$130:U165,T166)=0,T166,"")</f>
        <v/>
      </c>
      <c r="V166" s="3" t="str">
        <f t="shared" si="100"/>
        <v>CHEST_ITEM_TYPE_T2_SHARD,CHEST_ITEM_TYPE_T3_SHARD,CHEST_ITEM_TYPE_T1_PART,CHEST_ITEM_TYPE_T2_PART</v>
      </c>
      <c r="W166" s="13" t="str">
        <f t="shared" si="95"/>
        <v/>
      </c>
      <c r="X166" s="3" t="str">
        <f t="shared" si="96"/>
        <v/>
      </c>
      <c r="Y166" s="3" t="str">
        <f t="shared" si="101"/>
        <v>21.0%,25.9%,45.2%,8.0%</v>
      </c>
    </row>
    <row r="167" spans="2:25" x14ac:dyDescent="0.3">
      <c r="B167" s="2">
        <f>数据源!T199</f>
        <v>5</v>
      </c>
      <c r="C167" s="2" t="str">
        <f>数据源!U199</f>
        <v>T2LP4</v>
      </c>
      <c r="D167" s="2" t="str">
        <f>数据源!V199</f>
        <v>部件</v>
      </c>
      <c r="E167" s="2">
        <f>数据源!W199</f>
        <v>114.80000000000001</v>
      </c>
      <c r="F167" s="2">
        <f>数据源!X199</f>
        <v>1</v>
      </c>
      <c r="G167" s="2">
        <f>数据源!Y199</f>
        <v>1.01E-2</v>
      </c>
      <c r="H167" s="2">
        <f>数据源!Z199</f>
        <v>4.3989547038327526E-3</v>
      </c>
      <c r="I167" s="2">
        <f>数据源!AA199</f>
        <v>44</v>
      </c>
      <c r="J167" s="3">
        <f t="shared" si="112"/>
        <v>1</v>
      </c>
      <c r="K167" s="3">
        <f t="shared" si="113"/>
        <v>1</v>
      </c>
      <c r="L167" s="3" t="str">
        <f t="shared" si="107"/>
        <v>部件</v>
      </c>
      <c r="M167" s="3">
        <f t="shared" ca="1" si="108"/>
        <v>92004</v>
      </c>
      <c r="N167" s="3" t="str">
        <f t="shared" ca="1" si="109"/>
        <v>51221,52221,53221,51311,52311,53311,51321,52321,53321,91001,91003,91005,91101,91103,91105,91201,91203,91205,91002,91004,91006,91102,91104,91106,91202,91204,91206,92001,92003,92005,92101,92103,92105,92201,92203,92205,92002,92004</v>
      </c>
      <c r="O167" s="3" t="str">
        <f t="shared" si="110"/>
        <v>695,695,695,584,584,584,274,274,274,250,250,250,250,250,250,250,250,250,250,250,250,250,250,250,250,250,250,44,44,44,44,44,44,44,44,44,44,44</v>
      </c>
      <c r="P167" s="1" t="str">
        <f t="shared" si="111"/>
        <v>(1,2),(1,2),(1,2),(1,1),(1,1),(1,1),(1,1),(1,1),(1,1),(1,1),(1,1),(1,1),(1,1),(1,1),(1,1),(1,1),(1,1),(1,1),(1,1),(1,1),(1,1),(1,1),(1,1),(1,1),(1,1),(1,1),(1,1),(1,1),(1,1),(1,1),(1,1),(1,1),(1,1),(1,1),(1,1),(1,1),(1,1),(1,1)</v>
      </c>
      <c r="Q167" s="3" t="str">
        <f>IF(D167="坦克碎片",VLOOKUP(C167,道具信息!$N$2:$O$291,2,FALSE)&amp;"碎片",VLOOKUP(C167,道具信息!$N$2:$O$291,2,FALSE))</f>
        <v>T2部件</v>
      </c>
      <c r="R167" s="3">
        <f t="shared" si="89"/>
        <v>792</v>
      </c>
      <c r="S167" s="11">
        <f t="shared" si="90"/>
        <v>0.08</v>
      </c>
      <c r="T167" s="3" t="str">
        <f>VLOOKUP(Q167,道具信息!$Q$3:$S$20,2,FALSE)</f>
        <v>CHEST_ITEM_TYPE_T2_PART</v>
      </c>
      <c r="U167" s="3" t="str">
        <f>IF(COUNTIF(U$130:U166,T167)=0,T167,"")</f>
        <v/>
      </c>
      <c r="V167" s="3" t="str">
        <f t="shared" si="100"/>
        <v>CHEST_ITEM_TYPE_T2_SHARD,CHEST_ITEM_TYPE_T3_SHARD,CHEST_ITEM_TYPE_T1_PART,CHEST_ITEM_TYPE_T2_PART</v>
      </c>
      <c r="W167" s="13" t="str">
        <f t="shared" si="95"/>
        <v/>
      </c>
      <c r="X167" s="3" t="str">
        <f t="shared" si="96"/>
        <v/>
      </c>
      <c r="Y167" s="3" t="str">
        <f t="shared" si="101"/>
        <v>21.0%,25.9%,45.2%,8.0%</v>
      </c>
    </row>
    <row r="168" spans="2:25" x14ac:dyDescent="0.3">
      <c r="B168" s="2">
        <f>数据源!T200</f>
        <v>5</v>
      </c>
      <c r="C168" s="2" t="str">
        <f>数据源!U200</f>
        <v>T2LP6</v>
      </c>
      <c r="D168" s="2" t="str">
        <f>数据源!V200</f>
        <v>部件</v>
      </c>
      <c r="E168" s="2">
        <f>数据源!W200</f>
        <v>114.80000000000001</v>
      </c>
      <c r="F168" s="2">
        <f>数据源!X200</f>
        <v>1</v>
      </c>
      <c r="G168" s="2">
        <f>数据源!Y200</f>
        <v>1.01E-2</v>
      </c>
      <c r="H168" s="2">
        <f>数据源!Z200</f>
        <v>4.3989547038327526E-3</v>
      </c>
      <c r="I168" s="2">
        <f>数据源!AA200</f>
        <v>44</v>
      </c>
      <c r="J168" s="3">
        <f t="shared" si="112"/>
        <v>1</v>
      </c>
      <c r="K168" s="3">
        <f t="shared" si="113"/>
        <v>1</v>
      </c>
      <c r="L168" s="3" t="str">
        <f t="shared" si="107"/>
        <v>部件</v>
      </c>
      <c r="M168" s="3">
        <f t="shared" ca="1" si="108"/>
        <v>92006</v>
      </c>
      <c r="N168" s="3" t="str">
        <f t="shared" ca="1" si="109"/>
        <v>51221,52221,53221,51311,52311,53311,51321,52321,53321,91001,91003,91005,91101,91103,91105,91201,91203,91205,91002,91004,91006,91102,91104,91106,91202,91204,91206,92001,92003,92005,92101,92103,92105,92201,92203,92205,92002,92004,92006</v>
      </c>
      <c r="O168" s="3" t="str">
        <f t="shared" si="110"/>
        <v>695,695,695,584,584,584,274,274,274,250,250,250,250,250,250,250,250,250,250,250,250,250,250,250,250,250,250,44,44,44,44,44,44,44,44,44,44,44,44</v>
      </c>
      <c r="P168" s="1" t="str">
        <f t="shared" si="111"/>
        <v>(1,2),(1,2),(1,2),(1,1),(1,1),(1,1),(1,1),(1,1),(1,1),(1,1),(1,1),(1,1),(1,1),(1,1),(1,1),(1,1),(1,1),(1,1),(1,1),(1,1),(1,1),(1,1),(1,1),(1,1),(1,1),(1,1),(1,1),(1,1),(1,1),(1,1),(1,1),(1,1),(1,1),(1,1),(1,1),(1,1),(1,1),(1,1),(1,1)</v>
      </c>
      <c r="Q168" s="3" t="str">
        <f>IF(D168="坦克碎片",VLOOKUP(C168,道具信息!$N$2:$O$291,2,FALSE)&amp;"碎片",VLOOKUP(C168,道具信息!$N$2:$O$291,2,FALSE))</f>
        <v>T2部件</v>
      </c>
      <c r="R168" s="3">
        <f t="shared" si="89"/>
        <v>792</v>
      </c>
      <c r="S168" s="11">
        <f t="shared" si="90"/>
        <v>0.08</v>
      </c>
      <c r="T168" s="3" t="str">
        <f>VLOOKUP(Q168,道具信息!$Q$3:$S$20,2,FALSE)</f>
        <v>CHEST_ITEM_TYPE_T2_PART</v>
      </c>
      <c r="U168" s="3" t="str">
        <f>IF(COUNTIF(U$130:U167,T168)=0,T168,"")</f>
        <v/>
      </c>
      <c r="V168" s="3" t="str">
        <f t="shared" si="100"/>
        <v>CHEST_ITEM_TYPE_T2_SHARD,CHEST_ITEM_TYPE_T3_SHARD,CHEST_ITEM_TYPE_T1_PART,CHEST_ITEM_TYPE_T2_PART</v>
      </c>
      <c r="W168" s="13" t="str">
        <f t="shared" si="95"/>
        <v/>
      </c>
      <c r="X168" s="3" t="str">
        <f t="shared" si="96"/>
        <v/>
      </c>
      <c r="Y168" s="3" t="str">
        <f t="shared" si="101"/>
        <v>21.0%,25.9%,45.2%,8.0%</v>
      </c>
    </row>
    <row r="169" spans="2:25" x14ac:dyDescent="0.3">
      <c r="B169" s="2">
        <f>数据源!T201</f>
        <v>5</v>
      </c>
      <c r="C169" s="2" t="str">
        <f>数据源!U201</f>
        <v>T2MP2</v>
      </c>
      <c r="D169" s="2" t="str">
        <f>数据源!V201</f>
        <v>部件</v>
      </c>
      <c r="E169" s="2">
        <f>数据源!W201</f>
        <v>114.80000000000001</v>
      </c>
      <c r="F169" s="2">
        <f>数据源!X201</f>
        <v>1</v>
      </c>
      <c r="G169" s="2">
        <f>数据源!Y201</f>
        <v>1.01E-2</v>
      </c>
      <c r="H169" s="2">
        <f>数据源!Z201</f>
        <v>4.3989547038327526E-3</v>
      </c>
      <c r="I169" s="2">
        <f>数据源!AA201</f>
        <v>44</v>
      </c>
      <c r="J169" s="3">
        <f t="shared" si="112"/>
        <v>1</v>
      </c>
      <c r="K169" s="3">
        <f t="shared" si="113"/>
        <v>1</v>
      </c>
      <c r="L169" s="3" t="str">
        <f t="shared" si="107"/>
        <v>部件</v>
      </c>
      <c r="M169" s="3">
        <f t="shared" ca="1" si="108"/>
        <v>92102</v>
      </c>
      <c r="N169" s="3" t="str">
        <f t="shared" ca="1" si="109"/>
        <v>51221,52221,53221,51311,52311,53311,51321,52321,53321,91001,91003,91005,91101,91103,91105,91201,91203,91205,91002,91004,91006,91102,91104,91106,91202,91204,91206,92001,92003,92005,92101,92103,92105,92201,92203,92205,92002,92004,92006,92102</v>
      </c>
      <c r="O169" s="3" t="str">
        <f t="shared" si="110"/>
        <v>695,695,695,584,584,584,274,274,274,250,250,250,250,250,250,250,250,250,250,250,250,250,250,250,250,250,250,44,44,44,44,44,44,44,44,44,44,44,44,44</v>
      </c>
      <c r="P169" s="1" t="str">
        <f t="shared" si="111"/>
        <v>(1,2),(1,2),(1,2),(1,1),(1,1),(1,1),(1,1),(1,1),(1,1),(1,1),(1,1),(1,1),(1,1),(1,1),(1,1),(1,1),(1,1),(1,1),(1,1),(1,1),(1,1),(1,1),(1,1),(1,1),(1,1),(1,1),(1,1),(1,1),(1,1),(1,1),(1,1),(1,1),(1,1),(1,1),(1,1),(1,1),(1,1),(1,1),(1,1),(1,1)</v>
      </c>
      <c r="Q169" s="3" t="str">
        <f>IF(D169="坦克碎片",VLOOKUP(C169,道具信息!$N$2:$O$291,2,FALSE)&amp;"碎片",VLOOKUP(C169,道具信息!$N$2:$O$291,2,FALSE))</f>
        <v>T2部件</v>
      </c>
      <c r="R169" s="3">
        <f t="shared" si="89"/>
        <v>792</v>
      </c>
      <c r="S169" s="11">
        <f t="shared" si="90"/>
        <v>0.08</v>
      </c>
      <c r="T169" s="3" t="str">
        <f>VLOOKUP(Q169,道具信息!$Q$3:$S$20,2,FALSE)</f>
        <v>CHEST_ITEM_TYPE_T2_PART</v>
      </c>
      <c r="U169" s="3" t="str">
        <f>IF(COUNTIF(U$130:U168,T169)=0,T169,"")</f>
        <v/>
      </c>
      <c r="V169" s="3" t="str">
        <f t="shared" si="100"/>
        <v>CHEST_ITEM_TYPE_T2_SHARD,CHEST_ITEM_TYPE_T3_SHARD,CHEST_ITEM_TYPE_T1_PART,CHEST_ITEM_TYPE_T2_PART</v>
      </c>
      <c r="W169" s="13" t="str">
        <f t="shared" si="95"/>
        <v/>
      </c>
      <c r="X169" s="3" t="str">
        <f t="shared" si="96"/>
        <v/>
      </c>
      <c r="Y169" s="3" t="str">
        <f t="shared" si="101"/>
        <v>21.0%,25.9%,45.2%,8.0%</v>
      </c>
    </row>
    <row r="170" spans="2:25" x14ac:dyDescent="0.3">
      <c r="B170" s="2">
        <f>数据源!T202</f>
        <v>5</v>
      </c>
      <c r="C170" s="2" t="str">
        <f>数据源!U202</f>
        <v>T2MP4</v>
      </c>
      <c r="D170" s="2" t="str">
        <f>数据源!V202</f>
        <v>部件</v>
      </c>
      <c r="E170" s="2">
        <f>数据源!W202</f>
        <v>114.80000000000001</v>
      </c>
      <c r="F170" s="2">
        <f>数据源!X202</f>
        <v>1</v>
      </c>
      <c r="G170" s="2">
        <f>数据源!Y202</f>
        <v>1.01E-2</v>
      </c>
      <c r="H170" s="2">
        <f>数据源!Z202</f>
        <v>4.3989547038327526E-3</v>
      </c>
      <c r="I170" s="2">
        <f>数据源!AA202</f>
        <v>44</v>
      </c>
      <c r="J170" s="3">
        <f t="shared" si="112"/>
        <v>1</v>
      </c>
      <c r="K170" s="3">
        <f t="shared" si="113"/>
        <v>1</v>
      </c>
      <c r="L170" s="3" t="str">
        <f t="shared" si="107"/>
        <v>部件</v>
      </c>
      <c r="M170" s="3">
        <f t="shared" ca="1" si="108"/>
        <v>92104</v>
      </c>
      <c r="N170" s="3" t="str">
        <f t="shared" ca="1" si="109"/>
        <v>51221,52221,53221,51311,52311,53311,51321,52321,53321,91001,91003,91005,91101,91103,91105,91201,91203,91205,91002,91004,91006,91102,91104,91106,91202,91204,91206,92001,92003,92005,92101,92103,92105,92201,92203,92205,92002,92004,92006,92102,92104</v>
      </c>
      <c r="O170" s="3" t="str">
        <f t="shared" si="110"/>
        <v>695,695,695,584,584,584,274,274,274,250,250,250,250,250,250,250,250,250,250,250,250,250,250,250,250,250,250,44,44,44,44,44,44,44,44,44,44,44,44,44,44</v>
      </c>
      <c r="P170" s="1" t="str">
        <f t="shared" si="111"/>
        <v>(1,2),(1,2),(1,2),(1,1),(1,1),(1,1),(1,1),(1,1),(1,1),(1,1),(1,1),(1,1),(1,1),(1,1),(1,1),(1,1),(1,1),(1,1),(1,1),(1,1),(1,1),(1,1),(1,1),(1,1),(1,1),(1,1),(1,1),(1,1),(1,1),(1,1),(1,1),(1,1),(1,1),(1,1),(1,1),(1,1),(1,1),(1,1),(1,1),(1,1),(1,1)</v>
      </c>
      <c r="Q170" s="3" t="str">
        <f>IF(D170="坦克碎片",VLOOKUP(C170,道具信息!$N$2:$O$291,2,FALSE)&amp;"碎片",VLOOKUP(C170,道具信息!$N$2:$O$291,2,FALSE))</f>
        <v>T2部件</v>
      </c>
      <c r="R170" s="3">
        <f t="shared" si="89"/>
        <v>792</v>
      </c>
      <c r="S170" s="11">
        <f t="shared" si="90"/>
        <v>0.08</v>
      </c>
      <c r="T170" s="3" t="str">
        <f>VLOOKUP(Q170,道具信息!$Q$3:$S$20,2,FALSE)</f>
        <v>CHEST_ITEM_TYPE_T2_PART</v>
      </c>
      <c r="U170" s="3" t="str">
        <f>IF(COUNTIF(U$130:U169,T170)=0,T170,"")</f>
        <v/>
      </c>
      <c r="V170" s="3" t="str">
        <f t="shared" si="100"/>
        <v>CHEST_ITEM_TYPE_T2_SHARD,CHEST_ITEM_TYPE_T3_SHARD,CHEST_ITEM_TYPE_T1_PART,CHEST_ITEM_TYPE_T2_PART</v>
      </c>
      <c r="W170" s="13" t="str">
        <f t="shared" si="95"/>
        <v/>
      </c>
      <c r="X170" s="3" t="str">
        <f t="shared" si="96"/>
        <v/>
      </c>
      <c r="Y170" s="3" t="str">
        <f t="shared" si="101"/>
        <v>21.0%,25.9%,45.2%,8.0%</v>
      </c>
    </row>
    <row r="171" spans="2:25" x14ac:dyDescent="0.3">
      <c r="B171" s="2">
        <f>数据源!T203</f>
        <v>5</v>
      </c>
      <c r="C171" s="2" t="str">
        <f>数据源!U203</f>
        <v>T2MP6</v>
      </c>
      <c r="D171" s="2" t="str">
        <f>数据源!V203</f>
        <v>部件</v>
      </c>
      <c r="E171" s="2">
        <f>数据源!W203</f>
        <v>114.80000000000001</v>
      </c>
      <c r="F171" s="2">
        <f>数据源!X203</f>
        <v>1</v>
      </c>
      <c r="G171" s="2">
        <f>数据源!Y203</f>
        <v>1.01E-2</v>
      </c>
      <c r="H171" s="2">
        <f>数据源!Z203</f>
        <v>4.3989547038327526E-3</v>
      </c>
      <c r="I171" s="2">
        <f>数据源!AA203</f>
        <v>44</v>
      </c>
      <c r="J171" s="3">
        <f t="shared" si="112"/>
        <v>1</v>
      </c>
      <c r="K171" s="3">
        <f t="shared" si="113"/>
        <v>1</v>
      </c>
      <c r="L171" s="3" t="str">
        <f t="shared" si="107"/>
        <v>部件</v>
      </c>
      <c r="M171" s="3">
        <f t="shared" ca="1" si="108"/>
        <v>92106</v>
      </c>
      <c r="N171" s="3" t="str">
        <f t="shared" ca="1" si="109"/>
        <v>51221,52221,53221,51311,52311,53311,51321,52321,53321,91001,91003,91005,91101,91103,91105,91201,91203,91205,91002,91004,91006,91102,91104,91106,91202,91204,91206,92001,92003,92005,92101,92103,92105,92201,92203,92205,92002,92004,92006,92102,92104,92106</v>
      </c>
      <c r="O171" s="3" t="str">
        <f t="shared" si="110"/>
        <v>695,695,695,584,584,584,274,274,274,250,250,250,250,250,250,250,250,250,250,250,250,250,250,250,250,250,250,44,44,44,44,44,44,44,44,44,44,44,44,44,44,44</v>
      </c>
      <c r="P171" s="1" t="str">
        <f t="shared" si="111"/>
        <v>(1,2),(1,2),(1,2),(1,1),(1,1),(1,1),(1,1),(1,1),(1,1),(1,1),(1,1),(1,1),(1,1),(1,1),(1,1),(1,1),(1,1),(1,1),(1,1),(1,1),(1,1),(1,1),(1,1),(1,1),(1,1),(1,1),(1,1),(1,1),(1,1),(1,1),(1,1),(1,1),(1,1),(1,1),(1,1),(1,1),(1,1),(1,1),(1,1),(1,1),(1,1),(1,1)</v>
      </c>
      <c r="Q171" s="3" t="str">
        <f>IF(D171="坦克碎片",VLOOKUP(C171,道具信息!$N$2:$O$291,2,FALSE)&amp;"碎片",VLOOKUP(C171,道具信息!$N$2:$O$291,2,FALSE))</f>
        <v>T2部件</v>
      </c>
      <c r="R171" s="3">
        <f t="shared" si="89"/>
        <v>792</v>
      </c>
      <c r="S171" s="11">
        <f t="shared" si="90"/>
        <v>0.08</v>
      </c>
      <c r="T171" s="3" t="str">
        <f>VLOOKUP(Q171,道具信息!$Q$3:$S$20,2,FALSE)</f>
        <v>CHEST_ITEM_TYPE_T2_PART</v>
      </c>
      <c r="U171" s="3" t="str">
        <f>IF(COUNTIF(U$130:U170,T171)=0,T171,"")</f>
        <v/>
      </c>
      <c r="V171" s="3" t="str">
        <f t="shared" si="100"/>
        <v>CHEST_ITEM_TYPE_T2_SHARD,CHEST_ITEM_TYPE_T3_SHARD,CHEST_ITEM_TYPE_T1_PART,CHEST_ITEM_TYPE_T2_PART</v>
      </c>
      <c r="W171" s="13" t="str">
        <f t="shared" si="95"/>
        <v/>
      </c>
      <c r="X171" s="3" t="str">
        <f t="shared" si="96"/>
        <v/>
      </c>
      <c r="Y171" s="3" t="str">
        <f t="shared" si="101"/>
        <v>21.0%,25.9%,45.2%,8.0%</v>
      </c>
    </row>
    <row r="172" spans="2:25" x14ac:dyDescent="0.3">
      <c r="B172" s="2">
        <f>数据源!T204</f>
        <v>5</v>
      </c>
      <c r="C172" s="2" t="str">
        <f>数据源!U204</f>
        <v>T2HP2</v>
      </c>
      <c r="D172" s="2" t="str">
        <f>数据源!V204</f>
        <v>部件</v>
      </c>
      <c r="E172" s="2">
        <f>数据源!W204</f>
        <v>114.80000000000001</v>
      </c>
      <c r="F172" s="2">
        <f>数据源!X204</f>
        <v>1</v>
      </c>
      <c r="G172" s="2">
        <f>数据源!Y204</f>
        <v>1.01E-2</v>
      </c>
      <c r="H172" s="2">
        <f>数据源!Z204</f>
        <v>4.3989547038327526E-3</v>
      </c>
      <c r="I172" s="2">
        <f>数据源!AA204</f>
        <v>44</v>
      </c>
      <c r="J172" s="3">
        <f>ROUNDUP(IF(F172&gt;1,F172-ROUNDDOWN(SQRT(F172),0),F172),0)</f>
        <v>1</v>
      </c>
      <c r="K172" s="3">
        <f>F172*2-J172</f>
        <v>1</v>
      </c>
      <c r="L172" s="3" t="str">
        <f t="shared" si="107"/>
        <v>部件</v>
      </c>
      <c r="M172" s="3">
        <f t="shared" ca="1" si="108"/>
        <v>92202</v>
      </c>
      <c r="N172" s="3" t="str">
        <f t="shared" ca="1" si="109"/>
        <v>51221,52221,53221,51311,52311,53311,51321,52321,53321,91001,91003,91005,91101,91103,91105,91201,91203,91205,91002,91004,91006,91102,91104,91106,91202,91204,91206,92001,92003,92005,92101,92103,92105,92201,92203,92205,92002,92004,92006,92102,92104,92106,92202</v>
      </c>
      <c r="O172" s="3" t="str">
        <f t="shared" si="110"/>
        <v>695,695,695,584,584,584,274,274,274,250,250,250,250,250,250,250,250,250,250,250,250,250,250,250,250,250,250,44,44,44,44,44,44,44,44,44,44,44,44,44,44,44,44</v>
      </c>
      <c r="P172" s="1" t="str">
        <f t="shared" si="111"/>
        <v>(1,2),(1,2),(1,2),(1,1),(1,1),(1,1),(1,1),(1,1),(1,1),(1,1),(1,1),(1,1),(1,1),(1,1),(1,1),(1,1),(1,1),(1,1),(1,1),(1,1),(1,1),(1,1),(1,1),(1,1),(1,1),(1,1),(1,1),(1,1),(1,1),(1,1),(1,1),(1,1),(1,1),(1,1),(1,1),(1,1),(1,1),(1,1),(1,1),(1,1),(1,1),(1,1),(1,1)</v>
      </c>
      <c r="Q172" s="3" t="str">
        <f>IF(D172="坦克碎片",VLOOKUP(C172,道具信息!$N$2:$O$291,2,FALSE)&amp;"碎片",VLOOKUP(C172,道具信息!$N$2:$O$291,2,FALSE))</f>
        <v>T2部件</v>
      </c>
      <c r="R172" s="3">
        <f t="shared" si="89"/>
        <v>792</v>
      </c>
      <c r="S172" s="11">
        <f t="shared" si="90"/>
        <v>0.08</v>
      </c>
      <c r="T172" s="3" t="str">
        <f>VLOOKUP(Q172,道具信息!$Q$3:$S$20,2,FALSE)</f>
        <v>CHEST_ITEM_TYPE_T2_PART</v>
      </c>
      <c r="U172" s="3" t="str">
        <f>IF(COUNTIF(U$130:U171,T172)=0,T172,"")</f>
        <v/>
      </c>
      <c r="V172" s="3" t="str">
        <f t="shared" si="100"/>
        <v>CHEST_ITEM_TYPE_T2_SHARD,CHEST_ITEM_TYPE_T3_SHARD,CHEST_ITEM_TYPE_T1_PART,CHEST_ITEM_TYPE_T2_PART</v>
      </c>
      <c r="W172" s="13" t="str">
        <f t="shared" si="95"/>
        <v/>
      </c>
      <c r="X172" s="3" t="str">
        <f t="shared" si="96"/>
        <v/>
      </c>
      <c r="Y172" s="3" t="str">
        <f t="shared" si="101"/>
        <v>21.0%,25.9%,45.2%,8.0%</v>
      </c>
    </row>
    <row r="173" spans="2:25" x14ac:dyDescent="0.3">
      <c r="B173" s="2">
        <f>数据源!T205</f>
        <v>5</v>
      </c>
      <c r="C173" s="2" t="str">
        <f>数据源!U205</f>
        <v>T2HP4</v>
      </c>
      <c r="D173" s="2" t="str">
        <f>数据源!V205</f>
        <v>部件</v>
      </c>
      <c r="E173" s="2">
        <f>数据源!W205</f>
        <v>114.80000000000001</v>
      </c>
      <c r="F173" s="2">
        <f>数据源!X205</f>
        <v>1</v>
      </c>
      <c r="G173" s="2">
        <f>数据源!Y205</f>
        <v>1.01E-2</v>
      </c>
      <c r="H173" s="2">
        <f>数据源!Z205</f>
        <v>4.3989547038327526E-3</v>
      </c>
      <c r="I173" s="2">
        <f>数据源!AA205</f>
        <v>44</v>
      </c>
      <c r="J173" s="3">
        <f t="shared" ref="J173:J174" si="114">ROUNDUP(IF(F173&gt;1,F173-ROUNDDOWN(SQRT(F173),0),F173),0)</f>
        <v>1</v>
      </c>
      <c r="K173" s="3">
        <f t="shared" ref="K173:K174" si="115">F173*2-J173</f>
        <v>1</v>
      </c>
      <c r="L173" s="3" t="str">
        <f t="shared" si="107"/>
        <v>部件</v>
      </c>
      <c r="M173" s="3">
        <f t="shared" ca="1" si="108"/>
        <v>92204</v>
      </c>
      <c r="N173" s="3" t="str">
        <f t="shared" ca="1" si="109"/>
        <v>51221,52221,53221,51311,52311,53311,51321,52321,53321,91001,91003,91005,91101,91103,91105,91201,91203,91205,91002,91004,91006,91102,91104,91106,91202,91204,91206,92001,92003,92005,92101,92103,92105,92201,92203,92205,92002,92004,92006,92102,92104,92106,92202,92204</v>
      </c>
      <c r="O173" s="3" t="str">
        <f t="shared" si="110"/>
        <v>695,695,695,584,584,584,274,274,274,250,250,250,250,250,250,250,250,250,250,250,250,250,250,250,250,250,250,44,44,44,44,44,44,44,44,44,44,44,44,44,44,44,44,44</v>
      </c>
      <c r="P173" s="1" t="str">
        <f t="shared" si="111"/>
        <v>(1,2),(1,2),(1,2),(1,1),(1,1),(1,1),(1,1),(1,1),(1,1),(1,1),(1,1),(1,1),(1,1),(1,1),(1,1),(1,1),(1,1),(1,1),(1,1),(1,1),(1,1),(1,1),(1,1),(1,1),(1,1),(1,1),(1,1),(1,1),(1,1),(1,1),(1,1),(1,1),(1,1),(1,1),(1,1),(1,1),(1,1),(1,1),(1,1),(1,1),(1,1),(1,1),(1,1),(1,1)</v>
      </c>
      <c r="Q173" s="3" t="str">
        <f>IF(D173="坦克碎片",VLOOKUP(C173,道具信息!$N$2:$O$291,2,FALSE)&amp;"碎片",VLOOKUP(C173,道具信息!$N$2:$O$291,2,FALSE))</f>
        <v>T2部件</v>
      </c>
      <c r="R173" s="3">
        <f t="shared" si="89"/>
        <v>792</v>
      </c>
      <c r="S173" s="11">
        <f t="shared" si="90"/>
        <v>0.08</v>
      </c>
      <c r="T173" s="3" t="str">
        <f>VLOOKUP(Q173,道具信息!$Q$3:$S$20,2,FALSE)</f>
        <v>CHEST_ITEM_TYPE_T2_PART</v>
      </c>
      <c r="U173" s="3" t="str">
        <f>IF(COUNTIF(U$130:U172,T173)=0,T173,"")</f>
        <v/>
      </c>
      <c r="V173" s="3" t="str">
        <f t="shared" si="100"/>
        <v>CHEST_ITEM_TYPE_T2_SHARD,CHEST_ITEM_TYPE_T3_SHARD,CHEST_ITEM_TYPE_T1_PART,CHEST_ITEM_TYPE_T2_PART</v>
      </c>
      <c r="W173" s="13" t="str">
        <f t="shared" si="95"/>
        <v/>
      </c>
      <c r="X173" s="3" t="str">
        <f t="shared" si="96"/>
        <v/>
      </c>
      <c r="Y173" s="3" t="str">
        <f t="shared" si="101"/>
        <v>21.0%,25.9%,45.2%,8.0%</v>
      </c>
    </row>
    <row r="174" spans="2:25" x14ac:dyDescent="0.3">
      <c r="B174" s="2">
        <f>数据源!T206</f>
        <v>5</v>
      </c>
      <c r="C174" s="2" t="str">
        <f>数据源!U206</f>
        <v>T2HP6</v>
      </c>
      <c r="D174" s="2" t="str">
        <f>数据源!V206</f>
        <v>部件</v>
      </c>
      <c r="E174" s="2">
        <f>数据源!W206</f>
        <v>114.80000000000001</v>
      </c>
      <c r="F174" s="2">
        <f>数据源!X206</f>
        <v>1</v>
      </c>
      <c r="G174" s="2">
        <f>数据源!Y206</f>
        <v>1.01E-2</v>
      </c>
      <c r="H174" s="2">
        <f>数据源!Z206</f>
        <v>4.3989547038327526E-3</v>
      </c>
      <c r="I174" s="2">
        <f>数据源!AA206</f>
        <v>44</v>
      </c>
      <c r="J174" s="3">
        <f t="shared" si="114"/>
        <v>1</v>
      </c>
      <c r="K174" s="3">
        <f t="shared" si="115"/>
        <v>1</v>
      </c>
      <c r="L174" s="3" t="str">
        <f t="shared" si="107"/>
        <v>部件</v>
      </c>
      <c r="M174" s="3">
        <f t="shared" ca="1" si="108"/>
        <v>92206</v>
      </c>
      <c r="N174" s="3" t="str">
        <f t="shared" ca="1" si="109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174" s="3" t="str">
        <f t="shared" si="110"/>
        <v>695,695,695,584,584,584,274,274,274,250,250,250,250,250,250,250,250,250,250,250,250,250,250,250,250,250,250,44,44,44,44,44,44,44,44,44,44,44,44,44,44,44,44,44,44</v>
      </c>
      <c r="P174" s="1" t="str">
        <f t="shared" si="111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174" s="3" t="str">
        <f>IF(D174="坦克碎片",VLOOKUP(C174,道具信息!$N$2:$O$291,2,FALSE)&amp;"碎片",VLOOKUP(C174,道具信息!$N$2:$O$291,2,FALSE))</f>
        <v>T2部件</v>
      </c>
      <c r="R174" s="3">
        <f t="shared" si="89"/>
        <v>792</v>
      </c>
      <c r="S174" s="11">
        <f t="shared" si="90"/>
        <v>0.08</v>
      </c>
      <c r="T174" s="3" t="str">
        <f>VLOOKUP(Q174,道具信息!$Q$3:$S$20,2,FALSE)</f>
        <v>CHEST_ITEM_TYPE_T2_PART</v>
      </c>
      <c r="U174" s="3" t="str">
        <f>IF(COUNTIF(U$130:U173,T174)=0,T174,"")</f>
        <v/>
      </c>
      <c r="V174" s="3" t="str">
        <f t="shared" si="100"/>
        <v>CHEST_ITEM_TYPE_T2_SHARD,CHEST_ITEM_TYPE_T3_SHARD,CHEST_ITEM_TYPE_T1_PART,CHEST_ITEM_TYPE_T2_PART</v>
      </c>
      <c r="W174" s="13" t="str">
        <f t="shared" si="95"/>
        <v/>
      </c>
      <c r="X174" s="3" t="str">
        <f t="shared" si="96"/>
        <v/>
      </c>
      <c r="Y174" s="3" t="str">
        <f t="shared" si="101"/>
        <v>21.0%,25.9%,45.2%,8.0%</v>
      </c>
    </row>
    <row r="175" spans="2:25" x14ac:dyDescent="0.3">
      <c r="N175" s="3" t="str">
        <f ca="1">"["&amp;N174&amp;"]"</f>
        <v>[51221,52221,53221,51311,52311,53311,51321,52321,53321,91001,91003,91005,91101,91103,91105,91201,91203,91205,91002,91004,91006,91102,91104,91106,91202,91204,91206,92001,92003,92005,92101,92103,92105,92201,92203,92205,92002,92004,92006,92102,92104,92106,92202,92204,92206]</v>
      </c>
      <c r="O175" s="3" t="str">
        <f>"["&amp;O174&amp;"]"</f>
        <v>[695,695,695,584,584,584,274,274,274,250,250,250,250,250,250,250,250,250,250,250,250,250,250,250,250,250,250,44,44,44,44,44,44,44,44,44,44,44,44,44,44,44,44,44,44]</v>
      </c>
      <c r="P175" s="3" t="str">
        <f>"["&amp;P174&amp;"]"</f>
        <v>[(1,2),(1,2),(1,2),(1,1),(1,1),(1,1),(1,1),(1,1),(1,1),(1,1),(1,1),(1,1),(1,1),(1,1),(1,1),(1,1),(1,1),(1,1),(1,1),(1,1),(1,1),(1,1),(1,1),(1,1),(1,1),(1,1),(1,1),(1,1),(1,1),(1,1),(1,1),(1,1),(1,1),(1,1),(1,1),(1,1),(1,1),(1,1),(1,1),(1,1),(1,1),(1,1),(1,1),(1,1),(1,1)]</v>
      </c>
      <c r="V175" s="3" t="str">
        <f>"["&amp;V174&amp;"]"</f>
        <v>[CHEST_ITEM_TYPE_T2_SHARD,CHEST_ITEM_TYPE_T3_SHARD,CHEST_ITEM_TYPE_T1_PART,CHEST_ITEM_TYPE_T2_PART]</v>
      </c>
      <c r="Y175" s="3" t="str">
        <f>"["&amp;Y174&amp;"]"</f>
        <v>[21.0%,25.9%,45.2%,8.0%]</v>
      </c>
    </row>
    <row r="177" spans="2:25" x14ac:dyDescent="0.3">
      <c r="B177" s="2" t="str">
        <f>数据源!T209</f>
        <v>联赛等级</v>
      </c>
      <c r="C177" s="2" t="str">
        <f>数据源!U209</f>
        <v>道具名称</v>
      </c>
      <c r="D177" s="2" t="str">
        <f>数据源!V209</f>
        <v>对应大类</v>
      </c>
      <c r="E177" s="2" t="str">
        <f>数据源!W209</f>
        <v>道具价值</v>
      </c>
      <c r="F177" s="2" t="str">
        <f>数据源!X209</f>
        <v>抽取个数</v>
      </c>
      <c r="G177" s="2" t="str">
        <f>数据源!Y209</f>
        <v>价值比例</v>
      </c>
      <c r="H177" s="2" t="str">
        <f>数据源!Z209</f>
        <v>产出概率</v>
      </c>
      <c r="I177" s="2" t="str">
        <f>数据源!AA209</f>
        <v>权重值</v>
      </c>
      <c r="J177" s="7" t="s">
        <v>234</v>
      </c>
      <c r="K177" s="7" t="s">
        <v>235</v>
      </c>
      <c r="L177" s="3" t="s">
        <v>222</v>
      </c>
      <c r="M177" s="3" t="s">
        <v>152</v>
      </c>
      <c r="N177" s="3" t="s">
        <v>224</v>
      </c>
      <c r="O177" s="3" t="s">
        <v>225</v>
      </c>
      <c r="P177" s="3" t="s">
        <v>226</v>
      </c>
      <c r="Q177" s="8" t="s">
        <v>244</v>
      </c>
      <c r="R177" s="8" t="s">
        <v>245</v>
      </c>
      <c r="S177" s="8" t="s">
        <v>246</v>
      </c>
    </row>
    <row r="178" spans="2:25" x14ac:dyDescent="0.3">
      <c r="B178" s="2">
        <f>数据源!T210</f>
        <v>6</v>
      </c>
      <c r="C178" s="2" t="str">
        <f>数据源!U210</f>
        <v>Puma</v>
      </c>
      <c r="D178" s="2" t="str">
        <f>数据源!V210</f>
        <v>坦克碎片</v>
      </c>
      <c r="E178" s="2">
        <f>数据源!W210</f>
        <v>38</v>
      </c>
      <c r="F178" s="2">
        <f>数据源!X210</f>
        <v>1.5</v>
      </c>
      <c r="G178" s="2">
        <f>数据源!Y210</f>
        <v>8.7599999999999997E-2</v>
      </c>
      <c r="H178" s="2">
        <f>数据源!Z210</f>
        <v>7.6842105263157892E-2</v>
      </c>
      <c r="I178" s="2">
        <f>数据源!AA210</f>
        <v>768</v>
      </c>
      <c r="J178" s="3">
        <f>ROUNDUP(IF(F178&gt;1,F178-ROUNDDOWN(SQRT(F178),0),F178),0)</f>
        <v>1</v>
      </c>
      <c r="K178" s="3">
        <f>F178*2-J178</f>
        <v>2</v>
      </c>
      <c r="L178" s="3" t="str">
        <f>RIGHT(D178,2)</f>
        <v>碎片</v>
      </c>
      <c r="M178" s="3">
        <f ca="1">IF(OR(L178="坦克",L178="碎片"),VLOOKUP(C178,INDIRECT("坦克ID"),MATCH(L178&amp;"ID",INDIRECT("坦克标头"),0),FALSE),VLOOKUP(C178,INDIRECT(L178&amp;"ID"),2,FALSE))</f>
        <v>51221</v>
      </c>
      <c r="N178" s="3">
        <f ca="1">M178</f>
        <v>51221</v>
      </c>
      <c r="O178" s="3">
        <f>I178</f>
        <v>768</v>
      </c>
      <c r="P178" s="1" t="str">
        <f>"("&amp;J178&amp;","&amp;K178&amp;")"</f>
        <v>(1,2)</v>
      </c>
      <c r="Q178" s="3" t="str">
        <f>IF(D178="坦克碎片",VLOOKUP(C178,道具信息!$N$2:$O$291,2,FALSE)&amp;"碎片",VLOOKUP(C178,道具信息!$N$2:$O$291,2,FALSE))</f>
        <v>T2坦克碎片</v>
      </c>
      <c r="R178" s="3">
        <f t="shared" ref="R178:R209" si="116">SUMIFS(I:I,Q:Q,Q178,B:B,B178)</f>
        <v>2304</v>
      </c>
      <c r="S178" s="11">
        <f t="shared" ref="S178:S209" si="117">ROUND(R178/SUMIF(B:B,B178,I:I),3)</f>
        <v>0.23200000000000001</v>
      </c>
      <c r="T178" s="3" t="str">
        <f>VLOOKUP(Q178,道具信息!$Q$3:$S$20,2,FALSE)</f>
        <v>CHEST_ITEM_TYPE_T2_SHARD</v>
      </c>
      <c r="U178" s="3" t="str">
        <f>T178</f>
        <v>CHEST_ITEM_TYPE_T2_SHARD</v>
      </c>
      <c r="V178" s="3" t="str">
        <f>U178</f>
        <v>CHEST_ITEM_TYPE_T2_SHARD</v>
      </c>
      <c r="W178" s="13">
        <f>IF(U178&lt;&gt;"",ROUND(S178*100%,3),"")</f>
        <v>0.23200000000000001</v>
      </c>
      <c r="X178" s="3" t="str">
        <f>TEXT(W178,"0.0%")</f>
        <v>23.2%</v>
      </c>
      <c r="Y178" s="3" t="str">
        <f>X178</f>
        <v>23.2%</v>
      </c>
    </row>
    <row r="179" spans="2:25" x14ac:dyDescent="0.3">
      <c r="B179" s="2">
        <f>数据源!T211</f>
        <v>6</v>
      </c>
      <c r="C179" s="2" t="str">
        <f>数据源!U211</f>
        <v>四号</v>
      </c>
      <c r="D179" s="2" t="str">
        <f>数据源!V211</f>
        <v>坦克碎片</v>
      </c>
      <c r="E179" s="2">
        <f>数据源!W211</f>
        <v>38</v>
      </c>
      <c r="F179" s="2">
        <f>数据源!X211</f>
        <v>1.5</v>
      </c>
      <c r="G179" s="2">
        <f>数据源!Y211</f>
        <v>8.7599999999999997E-2</v>
      </c>
      <c r="H179" s="2">
        <f>数据源!Z211</f>
        <v>7.6842105263157892E-2</v>
      </c>
      <c r="I179" s="2">
        <f>数据源!AA211</f>
        <v>768</v>
      </c>
      <c r="J179" s="3">
        <f t="shared" ref="J179:J204" si="118">ROUNDUP(IF(F179&gt;1,F179-ROUNDDOWN(SQRT(F179),0),F179),0)</f>
        <v>1</v>
      </c>
      <c r="K179" s="3">
        <f t="shared" ref="K179:K204" si="119">F179*2-J179</f>
        <v>2</v>
      </c>
      <c r="L179" s="3" t="str">
        <f t="shared" ref="L179:L180" si="120">RIGHT(D179,2)</f>
        <v>碎片</v>
      </c>
      <c r="M179" s="3">
        <f t="shared" ref="M179:M180" ca="1" si="121">IF(OR(L179="坦克",L179="碎片"),VLOOKUP(C179,INDIRECT("坦克ID"),MATCH(L179&amp;"ID",INDIRECT("坦克标头"),0),FALSE),VLOOKUP(C179,INDIRECT(L179&amp;"ID"),2,FALSE))</f>
        <v>52221</v>
      </c>
      <c r="N179" s="3" t="str">
        <f ca="1">N178&amp;","&amp;M179</f>
        <v>51221,52221</v>
      </c>
      <c r="O179" s="3" t="str">
        <f>O178&amp;","&amp;I179</f>
        <v>768,768</v>
      </c>
      <c r="P179" s="1" t="str">
        <f>P178&amp;","&amp;"("&amp;J179&amp;","&amp;K179&amp;")"</f>
        <v>(1,2),(1,2)</v>
      </c>
      <c r="Q179" s="3" t="str">
        <f>IF(D179="坦克碎片",VLOOKUP(C179,道具信息!$N$2:$O$291,2,FALSE)&amp;"碎片",VLOOKUP(C179,道具信息!$N$2:$O$291,2,FALSE))</f>
        <v>T2坦克碎片</v>
      </c>
      <c r="R179" s="3">
        <f t="shared" si="116"/>
        <v>2304</v>
      </c>
      <c r="S179" s="11">
        <f t="shared" si="117"/>
        <v>0.23200000000000001</v>
      </c>
      <c r="T179" s="3" t="str">
        <f>VLOOKUP(Q179,道具信息!$Q$3:$S$20,2,FALSE)</f>
        <v>CHEST_ITEM_TYPE_T2_SHARD</v>
      </c>
      <c r="U179" s="3" t="str">
        <f>IF(COUNTIF(U$178:U178,T179)=0,T179,"")</f>
        <v/>
      </c>
      <c r="V179" s="3" t="str">
        <f>IF(U179&lt;&gt;"",V178&amp;","&amp;U179,V178)</f>
        <v>CHEST_ITEM_TYPE_T2_SHARD</v>
      </c>
      <c r="W179" s="13" t="str">
        <f t="shared" ref="W179:W231" si="122">IF(U179&lt;&gt;"",ROUND(S179*100%,3),"")</f>
        <v/>
      </c>
      <c r="X179" s="3" t="str">
        <f t="shared" ref="X179:X231" si="123">TEXT(W179,"0.0%")</f>
        <v/>
      </c>
      <c r="Y179" s="3" t="str">
        <f>IF(X179&lt;&gt;"",Y178&amp;","&amp;X179,Y178)</f>
        <v>23.2%</v>
      </c>
    </row>
    <row r="180" spans="2:25" x14ac:dyDescent="0.3">
      <c r="B180" s="2">
        <f>数据源!T212</f>
        <v>6</v>
      </c>
      <c r="C180" s="2" t="str">
        <f>数据源!U212</f>
        <v>丘吉尔</v>
      </c>
      <c r="D180" s="2" t="str">
        <f>数据源!V212</f>
        <v>坦克碎片</v>
      </c>
      <c r="E180" s="2">
        <f>数据源!W212</f>
        <v>38</v>
      </c>
      <c r="F180" s="2">
        <f>数据源!X212</f>
        <v>1.5</v>
      </c>
      <c r="G180" s="2">
        <f>数据源!Y212</f>
        <v>8.7599999999999997E-2</v>
      </c>
      <c r="H180" s="2">
        <f>数据源!Z212</f>
        <v>7.6842105263157892E-2</v>
      </c>
      <c r="I180" s="2">
        <f>数据源!AA212</f>
        <v>768</v>
      </c>
      <c r="J180" s="3">
        <f t="shared" si="118"/>
        <v>1</v>
      </c>
      <c r="K180" s="3">
        <f t="shared" si="119"/>
        <v>2</v>
      </c>
      <c r="L180" s="3" t="str">
        <f t="shared" si="120"/>
        <v>碎片</v>
      </c>
      <c r="M180" s="3">
        <f t="shared" ca="1" si="121"/>
        <v>53221</v>
      </c>
      <c r="N180" s="3" t="str">
        <f t="shared" ref="N180" ca="1" si="124">N179&amp;","&amp;M180</f>
        <v>51221,52221,53221</v>
      </c>
      <c r="O180" s="3" t="str">
        <f t="shared" ref="O180" si="125">O179&amp;","&amp;I180</f>
        <v>768,768,768</v>
      </c>
      <c r="P180" s="1" t="str">
        <f t="shared" ref="P180" si="126">P179&amp;","&amp;"("&amp;J180&amp;","&amp;K180&amp;")"</f>
        <v>(1,2),(1,2),(1,2)</v>
      </c>
      <c r="Q180" s="3" t="str">
        <f>IF(D180="坦克碎片",VLOOKUP(C180,道具信息!$N$2:$O$291,2,FALSE)&amp;"碎片",VLOOKUP(C180,道具信息!$N$2:$O$291,2,FALSE))</f>
        <v>T2坦克碎片</v>
      </c>
      <c r="R180" s="3">
        <f t="shared" si="116"/>
        <v>2304</v>
      </c>
      <c r="S180" s="11">
        <f t="shared" si="117"/>
        <v>0.23200000000000001</v>
      </c>
      <c r="T180" s="3" t="str">
        <f>VLOOKUP(Q180,道具信息!$Q$3:$S$20,2,FALSE)</f>
        <v>CHEST_ITEM_TYPE_T2_SHARD</v>
      </c>
      <c r="U180" s="3" t="str">
        <f>IF(COUNTIF(U$178:U179,T180)=0,T180,"")</f>
        <v/>
      </c>
      <c r="V180" s="3" t="str">
        <f t="shared" ref="V180:V231" si="127">IF(U180&lt;&gt;"",V179&amp;","&amp;U180,V179)</f>
        <v>CHEST_ITEM_TYPE_T2_SHARD</v>
      </c>
      <c r="W180" s="13" t="str">
        <f t="shared" si="122"/>
        <v/>
      </c>
      <c r="X180" s="3" t="str">
        <f t="shared" si="123"/>
        <v/>
      </c>
      <c r="Y180" s="3" t="str">
        <f t="shared" ref="Y180:Y231" si="128">IF(X180&lt;&gt;"",Y179&amp;","&amp;X180,Y179)</f>
        <v>23.2%</v>
      </c>
    </row>
    <row r="181" spans="2:25" x14ac:dyDescent="0.3">
      <c r="B181" s="2">
        <f>数据源!T213</f>
        <v>6</v>
      </c>
      <c r="C181" s="2" t="str">
        <f>数据源!U213</f>
        <v>35(t)</v>
      </c>
      <c r="D181" s="2" t="str">
        <f>数据源!V213</f>
        <v>坦克碎片</v>
      </c>
      <c r="E181" s="2">
        <f>数据源!W213</f>
        <v>47</v>
      </c>
      <c r="F181" s="2">
        <f>数据源!X213</f>
        <v>1</v>
      </c>
      <c r="G181" s="2">
        <f>数据源!Y213</f>
        <v>7.2999999999999995E-2</v>
      </c>
      <c r="H181" s="2">
        <f>数据源!Z213</f>
        <v>7.7659574468085107E-2</v>
      </c>
      <c r="I181" s="2">
        <f>数据源!AA213</f>
        <v>777</v>
      </c>
      <c r="J181" s="3">
        <f t="shared" si="118"/>
        <v>1</v>
      </c>
      <c r="K181" s="3">
        <f t="shared" si="119"/>
        <v>1</v>
      </c>
      <c r="L181" s="3" t="str">
        <f t="shared" ref="L181:L201" si="129">RIGHT(D181,2)</f>
        <v>碎片</v>
      </c>
      <c r="M181" s="3">
        <f t="shared" ref="M181:M201" ca="1" si="130">IF(OR(L181="坦克",L181="碎片"),VLOOKUP(C181,INDIRECT("坦克ID"),MATCH(L181&amp;"ID",INDIRECT("坦克标头"),0),FALSE),VLOOKUP(C181,INDIRECT(L181&amp;"ID"),2,FALSE))</f>
        <v>51311</v>
      </c>
      <c r="N181" s="3" t="str">
        <f t="shared" ref="N181:N201" ca="1" si="131">N180&amp;","&amp;M181</f>
        <v>51221,52221,53221,51311</v>
      </c>
      <c r="O181" s="3" t="str">
        <f t="shared" ref="O181:O201" si="132">O180&amp;","&amp;I181</f>
        <v>768,768,768,777</v>
      </c>
      <c r="P181" s="1" t="str">
        <f t="shared" ref="P181:P201" si="133">P180&amp;","&amp;"("&amp;J181&amp;","&amp;K181&amp;")"</f>
        <v>(1,2),(1,2),(1,2),(1,1)</v>
      </c>
      <c r="Q181" s="3" t="str">
        <f>IF(D181="坦克碎片",VLOOKUP(C181,道具信息!$N$2:$O$291,2,FALSE)&amp;"碎片",VLOOKUP(C181,道具信息!$N$2:$O$291,2,FALSE))</f>
        <v>T3坦克碎片</v>
      </c>
      <c r="R181" s="3">
        <f t="shared" si="116"/>
        <v>3729</v>
      </c>
      <c r="S181" s="11">
        <f t="shared" si="117"/>
        <v>0.375</v>
      </c>
      <c r="T181" s="3" t="str">
        <f>VLOOKUP(Q181,道具信息!$Q$3:$S$20,2,FALSE)</f>
        <v>CHEST_ITEM_TYPE_T3_SHARD</v>
      </c>
      <c r="U181" s="3" t="str">
        <f>IF(COUNTIF(U$178:U180,T181)=0,T181,"")</f>
        <v>CHEST_ITEM_TYPE_T3_SHARD</v>
      </c>
      <c r="V181" s="3" t="str">
        <f t="shared" si="127"/>
        <v>CHEST_ITEM_TYPE_T2_SHARD,CHEST_ITEM_TYPE_T3_SHARD</v>
      </c>
      <c r="W181" s="13">
        <f t="shared" si="122"/>
        <v>0.375</v>
      </c>
      <c r="X181" s="3" t="str">
        <f t="shared" si="123"/>
        <v>37.5%</v>
      </c>
      <c r="Y181" s="3" t="str">
        <f t="shared" si="128"/>
        <v>23.2%,37.5%</v>
      </c>
    </row>
    <row r="182" spans="2:25" x14ac:dyDescent="0.3">
      <c r="B182" s="2">
        <f>数据源!T214</f>
        <v>6</v>
      </c>
      <c r="C182" s="2" t="str">
        <f>数据源!U214</f>
        <v>玛蒂尔达</v>
      </c>
      <c r="D182" s="2" t="str">
        <f>数据源!V214</f>
        <v>坦克碎片</v>
      </c>
      <c r="E182" s="2">
        <f>数据源!W214</f>
        <v>47</v>
      </c>
      <c r="F182" s="2">
        <f>数据源!X214</f>
        <v>1</v>
      </c>
      <c r="G182" s="2">
        <f>数据源!Y214</f>
        <v>7.2999999999999995E-2</v>
      </c>
      <c r="H182" s="2">
        <f>数据源!Z214</f>
        <v>7.7659574468085107E-2</v>
      </c>
      <c r="I182" s="2">
        <f>数据源!AA214</f>
        <v>777</v>
      </c>
      <c r="J182" s="3">
        <f t="shared" si="118"/>
        <v>1</v>
      </c>
      <c r="K182" s="3">
        <f t="shared" si="119"/>
        <v>1</v>
      </c>
      <c r="L182" s="3" t="str">
        <f t="shared" si="129"/>
        <v>碎片</v>
      </c>
      <c r="M182" s="3">
        <f t="shared" ca="1" si="130"/>
        <v>52311</v>
      </c>
      <c r="N182" s="3" t="str">
        <f t="shared" ca="1" si="131"/>
        <v>51221,52221,53221,51311,52311</v>
      </c>
      <c r="O182" s="3" t="str">
        <f t="shared" si="132"/>
        <v>768,768,768,777,777</v>
      </c>
      <c r="P182" s="1" t="str">
        <f t="shared" si="133"/>
        <v>(1,2),(1,2),(1,2),(1,1),(1,1)</v>
      </c>
      <c r="Q182" s="3" t="str">
        <f>IF(D182="坦克碎片",VLOOKUP(C182,道具信息!$N$2:$O$291,2,FALSE)&amp;"碎片",VLOOKUP(C182,道具信息!$N$2:$O$291,2,FALSE))</f>
        <v>T3坦克碎片</v>
      </c>
      <c r="R182" s="3">
        <f t="shared" si="116"/>
        <v>3729</v>
      </c>
      <c r="S182" s="11">
        <f t="shared" si="117"/>
        <v>0.375</v>
      </c>
      <c r="T182" s="3" t="str">
        <f>VLOOKUP(Q182,道具信息!$Q$3:$S$20,2,FALSE)</f>
        <v>CHEST_ITEM_TYPE_T3_SHARD</v>
      </c>
      <c r="U182" s="3" t="str">
        <f>IF(COUNTIF(U$178:U181,T182)=0,T182,"")</f>
        <v/>
      </c>
      <c r="V182" s="3" t="str">
        <f t="shared" si="127"/>
        <v>CHEST_ITEM_TYPE_T2_SHARD,CHEST_ITEM_TYPE_T3_SHARD</v>
      </c>
      <c r="W182" s="13" t="str">
        <f t="shared" si="122"/>
        <v/>
      </c>
      <c r="X182" s="3" t="str">
        <f t="shared" si="123"/>
        <v/>
      </c>
      <c r="Y182" s="3" t="str">
        <f t="shared" si="128"/>
        <v>23.2%,37.5%</v>
      </c>
    </row>
    <row r="183" spans="2:25" x14ac:dyDescent="0.3">
      <c r="B183" s="2">
        <f>数据源!T215</f>
        <v>6</v>
      </c>
      <c r="C183" s="2" t="str">
        <f>数据源!U215</f>
        <v>黑豹</v>
      </c>
      <c r="D183" s="2" t="str">
        <f>数据源!V215</f>
        <v>坦克碎片</v>
      </c>
      <c r="E183" s="2">
        <f>数据源!W215</f>
        <v>47</v>
      </c>
      <c r="F183" s="2">
        <f>数据源!X215</f>
        <v>1</v>
      </c>
      <c r="G183" s="2">
        <f>数据源!Y215</f>
        <v>7.2999999999999995E-2</v>
      </c>
      <c r="H183" s="2">
        <f>数据源!Z215</f>
        <v>7.7659574468085107E-2</v>
      </c>
      <c r="I183" s="2">
        <f>数据源!AA215</f>
        <v>777</v>
      </c>
      <c r="J183" s="3">
        <f t="shared" si="118"/>
        <v>1</v>
      </c>
      <c r="K183" s="3">
        <f t="shared" si="119"/>
        <v>1</v>
      </c>
      <c r="L183" s="3" t="str">
        <f t="shared" si="129"/>
        <v>碎片</v>
      </c>
      <c r="M183" s="3">
        <f t="shared" ca="1" si="130"/>
        <v>53311</v>
      </c>
      <c r="N183" s="3" t="str">
        <f t="shared" ca="1" si="131"/>
        <v>51221,52221,53221,51311,52311,53311</v>
      </c>
      <c r="O183" s="3" t="str">
        <f t="shared" si="132"/>
        <v>768,768,768,777,777,777</v>
      </c>
      <c r="P183" s="1" t="str">
        <f t="shared" si="133"/>
        <v>(1,2),(1,2),(1,2),(1,1),(1,1),(1,1)</v>
      </c>
      <c r="Q183" s="3" t="str">
        <f>IF(D183="坦克碎片",VLOOKUP(C183,道具信息!$N$2:$O$291,2,FALSE)&amp;"碎片",VLOOKUP(C183,道具信息!$N$2:$O$291,2,FALSE))</f>
        <v>T3坦克碎片</v>
      </c>
      <c r="R183" s="3">
        <f t="shared" si="116"/>
        <v>3729</v>
      </c>
      <c r="S183" s="11">
        <f t="shared" si="117"/>
        <v>0.375</v>
      </c>
      <c r="T183" s="3" t="str">
        <f>VLOOKUP(Q183,道具信息!$Q$3:$S$20,2,FALSE)</f>
        <v>CHEST_ITEM_TYPE_T3_SHARD</v>
      </c>
      <c r="U183" s="3" t="str">
        <f>IF(COUNTIF(U$178:U182,T183)=0,T183,"")</f>
        <v/>
      </c>
      <c r="V183" s="3" t="str">
        <f t="shared" si="127"/>
        <v>CHEST_ITEM_TYPE_T2_SHARD,CHEST_ITEM_TYPE_T3_SHARD</v>
      </c>
      <c r="W183" s="13" t="str">
        <f t="shared" si="122"/>
        <v/>
      </c>
      <c r="X183" s="3" t="str">
        <f t="shared" si="123"/>
        <v/>
      </c>
      <c r="Y183" s="3" t="str">
        <f t="shared" si="128"/>
        <v>23.2%,37.5%</v>
      </c>
    </row>
    <row r="184" spans="2:25" x14ac:dyDescent="0.3">
      <c r="B184" s="2">
        <f>数据源!T216</f>
        <v>6</v>
      </c>
      <c r="C184" s="2" t="str">
        <f>数据源!U216</f>
        <v>十字军</v>
      </c>
      <c r="D184" s="2" t="str">
        <f>数据源!V216</f>
        <v>坦克碎片</v>
      </c>
      <c r="E184" s="2">
        <f>数据源!W216</f>
        <v>62.666666666666657</v>
      </c>
      <c r="F184" s="2">
        <f>数据源!X216</f>
        <v>1</v>
      </c>
      <c r="G184" s="2">
        <f>数据源!Y216</f>
        <v>5.8400000000000001E-2</v>
      </c>
      <c r="H184" s="2">
        <f>数据源!Z216</f>
        <v>4.6595744680851071E-2</v>
      </c>
      <c r="I184" s="2">
        <f>数据源!AA216</f>
        <v>466</v>
      </c>
      <c r="J184" s="3">
        <f t="shared" si="118"/>
        <v>1</v>
      </c>
      <c r="K184" s="3">
        <f t="shared" si="119"/>
        <v>1</v>
      </c>
      <c r="L184" s="3" t="str">
        <f t="shared" si="129"/>
        <v>碎片</v>
      </c>
      <c r="M184" s="3">
        <f t="shared" ca="1" si="130"/>
        <v>51321</v>
      </c>
      <c r="N184" s="3" t="str">
        <f t="shared" ca="1" si="131"/>
        <v>51221,52221,53221,51311,52311,53311,51321</v>
      </c>
      <c r="O184" s="3" t="str">
        <f t="shared" si="132"/>
        <v>768,768,768,777,777,777,466</v>
      </c>
      <c r="P184" s="1" t="str">
        <f t="shared" si="133"/>
        <v>(1,2),(1,2),(1,2),(1,1),(1,1),(1,1),(1,1)</v>
      </c>
      <c r="Q184" s="3" t="str">
        <f>IF(D184="坦克碎片",VLOOKUP(C184,道具信息!$N$2:$O$291,2,FALSE)&amp;"碎片",VLOOKUP(C184,道具信息!$N$2:$O$291,2,FALSE))</f>
        <v>T3坦克碎片</v>
      </c>
      <c r="R184" s="3">
        <f t="shared" si="116"/>
        <v>3729</v>
      </c>
      <c r="S184" s="11">
        <f t="shared" si="117"/>
        <v>0.375</v>
      </c>
      <c r="T184" s="3" t="str">
        <f>VLOOKUP(Q184,道具信息!$Q$3:$S$20,2,FALSE)</f>
        <v>CHEST_ITEM_TYPE_T3_SHARD</v>
      </c>
      <c r="U184" s="3" t="str">
        <f>IF(COUNTIF(U$178:U183,T184)=0,T184,"")</f>
        <v/>
      </c>
      <c r="V184" s="3" t="str">
        <f t="shared" si="127"/>
        <v>CHEST_ITEM_TYPE_T2_SHARD,CHEST_ITEM_TYPE_T3_SHARD</v>
      </c>
      <c r="W184" s="13" t="str">
        <f t="shared" si="122"/>
        <v/>
      </c>
      <c r="X184" s="3" t="str">
        <f t="shared" si="123"/>
        <v/>
      </c>
      <c r="Y184" s="3" t="str">
        <f t="shared" si="128"/>
        <v>23.2%,37.5%</v>
      </c>
    </row>
    <row r="185" spans="2:25" x14ac:dyDescent="0.3">
      <c r="B185" s="2">
        <f>数据源!T217</f>
        <v>6</v>
      </c>
      <c r="C185" s="2" t="str">
        <f>数据源!U217</f>
        <v>谢尔曼</v>
      </c>
      <c r="D185" s="2" t="str">
        <f>数据源!V217</f>
        <v>坦克碎片</v>
      </c>
      <c r="E185" s="2">
        <f>数据源!W217</f>
        <v>62.666666666666657</v>
      </c>
      <c r="F185" s="2">
        <f>数据源!X217</f>
        <v>1</v>
      </c>
      <c r="G185" s="2">
        <f>数据源!Y217</f>
        <v>5.8400000000000001E-2</v>
      </c>
      <c r="H185" s="2">
        <f>数据源!Z217</f>
        <v>4.6595744680851071E-2</v>
      </c>
      <c r="I185" s="2">
        <f>数据源!AA217</f>
        <v>466</v>
      </c>
      <c r="J185" s="3">
        <f t="shared" si="118"/>
        <v>1</v>
      </c>
      <c r="K185" s="3">
        <f t="shared" si="119"/>
        <v>1</v>
      </c>
      <c r="L185" s="3" t="str">
        <f t="shared" si="129"/>
        <v>碎片</v>
      </c>
      <c r="M185" s="3">
        <f t="shared" ca="1" si="130"/>
        <v>52321</v>
      </c>
      <c r="N185" s="3" t="str">
        <f t="shared" ca="1" si="131"/>
        <v>51221,52221,53221,51311,52311,53311,51321,52321</v>
      </c>
      <c r="O185" s="3" t="str">
        <f t="shared" si="132"/>
        <v>768,768,768,777,777,777,466,466</v>
      </c>
      <c r="P185" s="1" t="str">
        <f t="shared" si="133"/>
        <v>(1,2),(1,2),(1,2),(1,1),(1,1),(1,1),(1,1),(1,1)</v>
      </c>
      <c r="Q185" s="3" t="str">
        <f>IF(D185="坦克碎片",VLOOKUP(C185,道具信息!$N$2:$O$291,2,FALSE)&amp;"碎片",VLOOKUP(C185,道具信息!$N$2:$O$291,2,FALSE))</f>
        <v>T3坦克碎片</v>
      </c>
      <c r="R185" s="3">
        <f t="shared" si="116"/>
        <v>3729</v>
      </c>
      <c r="S185" s="11">
        <f t="shared" si="117"/>
        <v>0.375</v>
      </c>
      <c r="T185" s="3" t="str">
        <f>VLOOKUP(Q185,道具信息!$Q$3:$S$20,2,FALSE)</f>
        <v>CHEST_ITEM_TYPE_T3_SHARD</v>
      </c>
      <c r="U185" s="3" t="str">
        <f>IF(COUNTIF(U$178:U184,T185)=0,T185,"")</f>
        <v/>
      </c>
      <c r="V185" s="3" t="str">
        <f t="shared" si="127"/>
        <v>CHEST_ITEM_TYPE_T2_SHARD,CHEST_ITEM_TYPE_T3_SHARD</v>
      </c>
      <c r="W185" s="13" t="str">
        <f t="shared" si="122"/>
        <v/>
      </c>
      <c r="X185" s="3" t="str">
        <f t="shared" si="123"/>
        <v/>
      </c>
      <c r="Y185" s="3" t="str">
        <f t="shared" si="128"/>
        <v>23.2%,37.5%</v>
      </c>
    </row>
    <row r="186" spans="2:25" x14ac:dyDescent="0.3">
      <c r="B186" s="2">
        <f>数据源!T218</f>
        <v>6</v>
      </c>
      <c r="C186" s="2" t="str">
        <f>数据源!U218</f>
        <v>虎式</v>
      </c>
      <c r="D186" s="2" t="str">
        <f>数据源!V218</f>
        <v>坦克碎片</v>
      </c>
      <c r="E186" s="2">
        <f>数据源!W218</f>
        <v>62.666666666666657</v>
      </c>
      <c r="F186" s="2">
        <f>数据源!X218</f>
        <v>1</v>
      </c>
      <c r="G186" s="2">
        <f>数据源!Y218</f>
        <v>5.8400000000000001E-2</v>
      </c>
      <c r="H186" s="2">
        <f>数据源!Z218</f>
        <v>4.6595744680851071E-2</v>
      </c>
      <c r="I186" s="2">
        <f>数据源!AA218</f>
        <v>466</v>
      </c>
      <c r="J186" s="3">
        <f t="shared" si="118"/>
        <v>1</v>
      </c>
      <c r="K186" s="3">
        <f t="shared" si="119"/>
        <v>1</v>
      </c>
      <c r="L186" s="3" t="str">
        <f t="shared" si="129"/>
        <v>碎片</v>
      </c>
      <c r="M186" s="3">
        <f t="shared" ca="1" si="130"/>
        <v>53321</v>
      </c>
      <c r="N186" s="3" t="str">
        <f t="shared" ca="1" si="131"/>
        <v>51221,52221,53221,51311,52311,53311,51321,52321,53321</v>
      </c>
      <c r="O186" s="3" t="str">
        <f t="shared" si="132"/>
        <v>768,768,768,777,777,777,466,466,466</v>
      </c>
      <c r="P186" s="1" t="str">
        <f t="shared" si="133"/>
        <v>(1,2),(1,2),(1,2),(1,1),(1,1),(1,1),(1,1),(1,1),(1,1)</v>
      </c>
      <c r="Q186" s="3" t="str">
        <f>IF(D186="坦克碎片",VLOOKUP(C186,道具信息!$N$2:$O$291,2,FALSE)&amp;"碎片",VLOOKUP(C186,道具信息!$N$2:$O$291,2,FALSE))</f>
        <v>T3坦克碎片</v>
      </c>
      <c r="R186" s="3">
        <f t="shared" si="116"/>
        <v>3729</v>
      </c>
      <c r="S186" s="11">
        <f t="shared" si="117"/>
        <v>0.375</v>
      </c>
      <c r="T186" s="3" t="str">
        <f>VLOOKUP(Q186,道具信息!$Q$3:$S$20,2,FALSE)</f>
        <v>CHEST_ITEM_TYPE_T3_SHARD</v>
      </c>
      <c r="U186" s="3" t="str">
        <f>IF(COUNTIF(U$178:U185,T186)=0,T186,"")</f>
        <v/>
      </c>
      <c r="V186" s="3" t="str">
        <f t="shared" si="127"/>
        <v>CHEST_ITEM_TYPE_T2_SHARD,CHEST_ITEM_TYPE_T3_SHARD</v>
      </c>
      <c r="W186" s="13" t="str">
        <f t="shared" si="122"/>
        <v/>
      </c>
      <c r="X186" s="3" t="str">
        <f t="shared" si="123"/>
        <v/>
      </c>
      <c r="Y186" s="3" t="str">
        <f t="shared" si="128"/>
        <v>23.2%,37.5%</v>
      </c>
    </row>
    <row r="187" spans="2:25" x14ac:dyDescent="0.3">
      <c r="B187" s="2">
        <f>数据源!T219</f>
        <v>6</v>
      </c>
      <c r="C187" s="2" t="str">
        <f>数据源!U219</f>
        <v>T1LP1</v>
      </c>
      <c r="D187" s="2" t="str">
        <f>数据源!V219</f>
        <v>部件</v>
      </c>
      <c r="E187" s="2">
        <f>数据源!W219</f>
        <v>25</v>
      </c>
      <c r="F187" s="2">
        <f>数据源!X219</f>
        <v>1</v>
      </c>
      <c r="G187" s="2">
        <f>数据源!Y219</f>
        <v>9.1000000000000004E-3</v>
      </c>
      <c r="H187" s="2">
        <f>数据源!Z219</f>
        <v>1.8200000000000001E-2</v>
      </c>
      <c r="I187" s="2">
        <f>数据源!AA219</f>
        <v>182</v>
      </c>
      <c r="J187" s="3">
        <f t="shared" si="118"/>
        <v>1</v>
      </c>
      <c r="K187" s="3">
        <f t="shared" si="119"/>
        <v>1</v>
      </c>
      <c r="L187" s="3" t="str">
        <f t="shared" si="129"/>
        <v>部件</v>
      </c>
      <c r="M187" s="3">
        <f t="shared" ca="1" si="130"/>
        <v>91001</v>
      </c>
      <c r="N187" s="3" t="str">
        <f t="shared" ca="1" si="131"/>
        <v>51221,52221,53221,51311,52311,53311,51321,52321,53321,91001</v>
      </c>
      <c r="O187" s="3" t="str">
        <f t="shared" si="132"/>
        <v>768,768,768,777,777,777,466,466,466,182</v>
      </c>
      <c r="P187" s="1" t="str">
        <f t="shared" si="133"/>
        <v>(1,2),(1,2),(1,2),(1,1),(1,1),(1,1),(1,1),(1,1),(1,1),(1,1)</v>
      </c>
      <c r="Q187" s="3" t="str">
        <f>IF(D187="坦克碎片",VLOOKUP(C187,道具信息!$N$2:$O$291,2,FALSE)&amp;"碎片",VLOOKUP(C187,道具信息!$N$2:$O$291,2,FALSE))</f>
        <v>T1部件</v>
      </c>
      <c r="R187" s="3">
        <f t="shared" si="116"/>
        <v>3260</v>
      </c>
      <c r="S187" s="11">
        <f t="shared" si="117"/>
        <v>0.32800000000000001</v>
      </c>
      <c r="T187" s="3" t="str">
        <f>VLOOKUP(Q187,道具信息!$Q$3:$S$20,2,FALSE)</f>
        <v>CHEST_ITEM_TYPE_T1_PART</v>
      </c>
      <c r="U187" s="3" t="str">
        <f>IF(COUNTIF(U$178:U186,T187)=0,T187,"")</f>
        <v>CHEST_ITEM_TYPE_T1_PART</v>
      </c>
      <c r="V187" s="3" t="str">
        <f t="shared" si="127"/>
        <v>CHEST_ITEM_TYPE_T2_SHARD,CHEST_ITEM_TYPE_T3_SHARD,CHEST_ITEM_TYPE_T1_PART</v>
      </c>
      <c r="W187" s="13">
        <f t="shared" si="122"/>
        <v>0.32800000000000001</v>
      </c>
      <c r="X187" s="3" t="str">
        <f t="shared" si="123"/>
        <v>32.8%</v>
      </c>
      <c r="Y187" s="3" t="str">
        <f t="shared" si="128"/>
        <v>23.2%,37.5%,32.8%</v>
      </c>
    </row>
    <row r="188" spans="2:25" x14ac:dyDescent="0.3">
      <c r="B188" s="2">
        <f>数据源!T220</f>
        <v>6</v>
      </c>
      <c r="C188" s="2" t="str">
        <f>数据源!U220</f>
        <v>T1LP3</v>
      </c>
      <c r="D188" s="2" t="str">
        <f>数据源!V220</f>
        <v>部件</v>
      </c>
      <c r="E188" s="2">
        <f>数据源!W220</f>
        <v>25</v>
      </c>
      <c r="F188" s="2">
        <f>数据源!X220</f>
        <v>1</v>
      </c>
      <c r="G188" s="2">
        <f>数据源!Y220</f>
        <v>9.1000000000000004E-3</v>
      </c>
      <c r="H188" s="2">
        <f>数据源!Z220</f>
        <v>1.8200000000000001E-2</v>
      </c>
      <c r="I188" s="2">
        <f>数据源!AA220</f>
        <v>182</v>
      </c>
      <c r="J188" s="3">
        <f t="shared" si="118"/>
        <v>1</v>
      </c>
      <c r="K188" s="3">
        <f t="shared" si="119"/>
        <v>1</v>
      </c>
      <c r="L188" s="3" t="str">
        <f t="shared" si="129"/>
        <v>部件</v>
      </c>
      <c r="M188" s="3">
        <f t="shared" ca="1" si="130"/>
        <v>91003</v>
      </c>
      <c r="N188" s="3" t="str">
        <f t="shared" ca="1" si="131"/>
        <v>51221,52221,53221,51311,52311,53311,51321,52321,53321,91001,91003</v>
      </c>
      <c r="O188" s="3" t="str">
        <f t="shared" si="132"/>
        <v>768,768,768,777,777,777,466,466,466,182,182</v>
      </c>
      <c r="P188" s="1" t="str">
        <f t="shared" si="133"/>
        <v>(1,2),(1,2),(1,2),(1,1),(1,1),(1,1),(1,1),(1,1),(1,1),(1,1),(1,1)</v>
      </c>
      <c r="Q188" s="3" t="str">
        <f>IF(D188="坦克碎片",VLOOKUP(C188,道具信息!$N$2:$O$291,2,FALSE)&amp;"碎片",VLOOKUP(C188,道具信息!$N$2:$O$291,2,FALSE))</f>
        <v>T1部件</v>
      </c>
      <c r="R188" s="3">
        <f t="shared" si="116"/>
        <v>3260</v>
      </c>
      <c r="S188" s="11">
        <f t="shared" si="117"/>
        <v>0.32800000000000001</v>
      </c>
      <c r="T188" s="3" t="str">
        <f>VLOOKUP(Q188,道具信息!$Q$3:$S$20,2,FALSE)</f>
        <v>CHEST_ITEM_TYPE_T1_PART</v>
      </c>
      <c r="U188" s="3" t="str">
        <f>IF(COUNTIF(U$178:U187,T188)=0,T188,"")</f>
        <v/>
      </c>
      <c r="V188" s="3" t="str">
        <f t="shared" si="127"/>
        <v>CHEST_ITEM_TYPE_T2_SHARD,CHEST_ITEM_TYPE_T3_SHARD,CHEST_ITEM_TYPE_T1_PART</v>
      </c>
      <c r="W188" s="13" t="str">
        <f t="shared" si="122"/>
        <v/>
      </c>
      <c r="X188" s="3" t="str">
        <f t="shared" si="123"/>
        <v/>
      </c>
      <c r="Y188" s="3" t="str">
        <f t="shared" si="128"/>
        <v>23.2%,37.5%,32.8%</v>
      </c>
    </row>
    <row r="189" spans="2:25" x14ac:dyDescent="0.3">
      <c r="B189" s="2">
        <f>数据源!T221</f>
        <v>6</v>
      </c>
      <c r="C189" s="2" t="str">
        <f>数据源!U221</f>
        <v>T1LP5</v>
      </c>
      <c r="D189" s="2" t="str">
        <f>数据源!V221</f>
        <v>部件</v>
      </c>
      <c r="E189" s="2">
        <f>数据源!W221</f>
        <v>25</v>
      </c>
      <c r="F189" s="2">
        <f>数据源!X221</f>
        <v>1</v>
      </c>
      <c r="G189" s="2">
        <f>数据源!Y221</f>
        <v>9.1000000000000004E-3</v>
      </c>
      <c r="H189" s="2">
        <f>数据源!Z221</f>
        <v>1.8200000000000001E-2</v>
      </c>
      <c r="I189" s="2">
        <f>数据源!AA221</f>
        <v>182</v>
      </c>
      <c r="J189" s="3">
        <f t="shared" si="118"/>
        <v>1</v>
      </c>
      <c r="K189" s="3">
        <f t="shared" si="119"/>
        <v>1</v>
      </c>
      <c r="L189" s="3" t="str">
        <f t="shared" si="129"/>
        <v>部件</v>
      </c>
      <c r="M189" s="3">
        <f t="shared" ca="1" si="130"/>
        <v>91005</v>
      </c>
      <c r="N189" s="3" t="str">
        <f t="shared" ca="1" si="131"/>
        <v>51221,52221,53221,51311,52311,53311,51321,52321,53321,91001,91003,91005</v>
      </c>
      <c r="O189" s="3" t="str">
        <f t="shared" si="132"/>
        <v>768,768,768,777,777,777,466,466,466,182,182,182</v>
      </c>
      <c r="P189" s="1" t="str">
        <f t="shared" si="133"/>
        <v>(1,2),(1,2),(1,2),(1,1),(1,1),(1,1),(1,1),(1,1),(1,1),(1,1),(1,1),(1,1)</v>
      </c>
      <c r="Q189" s="3" t="str">
        <f>IF(D189="坦克碎片",VLOOKUP(C189,道具信息!$N$2:$O$291,2,FALSE)&amp;"碎片",VLOOKUP(C189,道具信息!$N$2:$O$291,2,FALSE))</f>
        <v>T1部件</v>
      </c>
      <c r="R189" s="3">
        <f t="shared" si="116"/>
        <v>3260</v>
      </c>
      <c r="S189" s="11">
        <f t="shared" si="117"/>
        <v>0.32800000000000001</v>
      </c>
      <c r="T189" s="3" t="str">
        <f>VLOOKUP(Q189,道具信息!$Q$3:$S$20,2,FALSE)</f>
        <v>CHEST_ITEM_TYPE_T1_PART</v>
      </c>
      <c r="U189" s="3" t="str">
        <f>IF(COUNTIF(U$178:U188,T189)=0,T189,"")</f>
        <v/>
      </c>
      <c r="V189" s="3" t="str">
        <f t="shared" si="127"/>
        <v>CHEST_ITEM_TYPE_T2_SHARD,CHEST_ITEM_TYPE_T3_SHARD,CHEST_ITEM_TYPE_T1_PART</v>
      </c>
      <c r="W189" s="13" t="str">
        <f t="shared" si="122"/>
        <v/>
      </c>
      <c r="X189" s="3" t="str">
        <f t="shared" si="123"/>
        <v/>
      </c>
      <c r="Y189" s="3" t="str">
        <f t="shared" si="128"/>
        <v>23.2%,37.5%,32.8%</v>
      </c>
    </row>
    <row r="190" spans="2:25" x14ac:dyDescent="0.3">
      <c r="B190" s="2">
        <f>数据源!T222</f>
        <v>6</v>
      </c>
      <c r="C190" s="2" t="str">
        <f>数据源!U222</f>
        <v>T1MP1</v>
      </c>
      <c r="D190" s="2" t="str">
        <f>数据源!V222</f>
        <v>部件</v>
      </c>
      <c r="E190" s="2">
        <f>数据源!W222</f>
        <v>25</v>
      </c>
      <c r="F190" s="2">
        <f>数据源!X222</f>
        <v>1</v>
      </c>
      <c r="G190" s="2">
        <f>数据源!Y222</f>
        <v>9.1000000000000004E-3</v>
      </c>
      <c r="H190" s="2">
        <f>数据源!Z222</f>
        <v>1.8200000000000001E-2</v>
      </c>
      <c r="I190" s="2">
        <f>数据源!AA222</f>
        <v>182</v>
      </c>
      <c r="J190" s="3">
        <f t="shared" si="118"/>
        <v>1</v>
      </c>
      <c r="K190" s="3">
        <f t="shared" si="119"/>
        <v>1</v>
      </c>
      <c r="L190" s="3" t="str">
        <f t="shared" si="129"/>
        <v>部件</v>
      </c>
      <c r="M190" s="3">
        <f t="shared" ca="1" si="130"/>
        <v>91101</v>
      </c>
      <c r="N190" s="3" t="str">
        <f t="shared" ca="1" si="131"/>
        <v>51221,52221,53221,51311,52311,53311,51321,52321,53321,91001,91003,91005,91101</v>
      </c>
      <c r="O190" s="3" t="str">
        <f t="shared" si="132"/>
        <v>768,768,768,777,777,777,466,466,466,182,182,182,182</v>
      </c>
      <c r="P190" s="1" t="str">
        <f t="shared" si="133"/>
        <v>(1,2),(1,2),(1,2),(1,1),(1,1),(1,1),(1,1),(1,1),(1,1),(1,1),(1,1),(1,1),(1,1)</v>
      </c>
      <c r="Q190" s="3" t="str">
        <f>IF(D190="坦克碎片",VLOOKUP(C190,道具信息!$N$2:$O$291,2,FALSE)&amp;"碎片",VLOOKUP(C190,道具信息!$N$2:$O$291,2,FALSE))</f>
        <v>T1部件</v>
      </c>
      <c r="R190" s="3">
        <f t="shared" si="116"/>
        <v>3260</v>
      </c>
      <c r="S190" s="11">
        <f t="shared" si="117"/>
        <v>0.32800000000000001</v>
      </c>
      <c r="T190" s="3" t="str">
        <f>VLOOKUP(Q190,道具信息!$Q$3:$S$20,2,FALSE)</f>
        <v>CHEST_ITEM_TYPE_T1_PART</v>
      </c>
      <c r="U190" s="3" t="str">
        <f>IF(COUNTIF(U$178:U189,T190)=0,T190,"")</f>
        <v/>
      </c>
      <c r="V190" s="3" t="str">
        <f t="shared" si="127"/>
        <v>CHEST_ITEM_TYPE_T2_SHARD,CHEST_ITEM_TYPE_T3_SHARD,CHEST_ITEM_TYPE_T1_PART</v>
      </c>
      <c r="W190" s="13" t="str">
        <f t="shared" si="122"/>
        <v/>
      </c>
      <c r="X190" s="3" t="str">
        <f t="shared" si="123"/>
        <v/>
      </c>
      <c r="Y190" s="3" t="str">
        <f t="shared" si="128"/>
        <v>23.2%,37.5%,32.8%</v>
      </c>
    </row>
    <row r="191" spans="2:25" x14ac:dyDescent="0.3">
      <c r="B191" s="2">
        <f>数据源!T223</f>
        <v>6</v>
      </c>
      <c r="C191" s="2" t="str">
        <f>数据源!U223</f>
        <v>T1MP3</v>
      </c>
      <c r="D191" s="2" t="str">
        <f>数据源!V223</f>
        <v>部件</v>
      </c>
      <c r="E191" s="2">
        <f>数据源!W223</f>
        <v>25</v>
      </c>
      <c r="F191" s="2">
        <f>数据源!X223</f>
        <v>1</v>
      </c>
      <c r="G191" s="2">
        <f>数据源!Y223</f>
        <v>9.1000000000000004E-3</v>
      </c>
      <c r="H191" s="2">
        <f>数据源!Z223</f>
        <v>1.8200000000000001E-2</v>
      </c>
      <c r="I191" s="2">
        <f>数据源!AA223</f>
        <v>182</v>
      </c>
      <c r="J191" s="3">
        <f t="shared" si="118"/>
        <v>1</v>
      </c>
      <c r="K191" s="3">
        <f t="shared" si="119"/>
        <v>1</v>
      </c>
      <c r="L191" s="3" t="str">
        <f t="shared" si="129"/>
        <v>部件</v>
      </c>
      <c r="M191" s="3">
        <f t="shared" ca="1" si="130"/>
        <v>91103</v>
      </c>
      <c r="N191" s="3" t="str">
        <f t="shared" ca="1" si="131"/>
        <v>51221,52221,53221,51311,52311,53311,51321,52321,53321,91001,91003,91005,91101,91103</v>
      </c>
      <c r="O191" s="3" t="str">
        <f t="shared" si="132"/>
        <v>768,768,768,777,777,777,466,466,466,182,182,182,182,182</v>
      </c>
      <c r="P191" s="1" t="str">
        <f t="shared" si="133"/>
        <v>(1,2),(1,2),(1,2),(1,1),(1,1),(1,1),(1,1),(1,1),(1,1),(1,1),(1,1),(1,1),(1,1),(1,1)</v>
      </c>
      <c r="Q191" s="3" t="str">
        <f>IF(D191="坦克碎片",VLOOKUP(C191,道具信息!$N$2:$O$291,2,FALSE)&amp;"碎片",VLOOKUP(C191,道具信息!$N$2:$O$291,2,FALSE))</f>
        <v>T1部件</v>
      </c>
      <c r="R191" s="3">
        <f t="shared" si="116"/>
        <v>3260</v>
      </c>
      <c r="S191" s="11">
        <f t="shared" si="117"/>
        <v>0.32800000000000001</v>
      </c>
      <c r="T191" s="3" t="str">
        <f>VLOOKUP(Q191,道具信息!$Q$3:$S$20,2,FALSE)</f>
        <v>CHEST_ITEM_TYPE_T1_PART</v>
      </c>
      <c r="U191" s="3" t="str">
        <f>IF(COUNTIF(U$178:U190,T191)=0,T191,"")</f>
        <v/>
      </c>
      <c r="V191" s="3" t="str">
        <f t="shared" si="127"/>
        <v>CHEST_ITEM_TYPE_T2_SHARD,CHEST_ITEM_TYPE_T3_SHARD,CHEST_ITEM_TYPE_T1_PART</v>
      </c>
      <c r="W191" s="13" t="str">
        <f t="shared" si="122"/>
        <v/>
      </c>
      <c r="X191" s="3" t="str">
        <f t="shared" si="123"/>
        <v/>
      </c>
      <c r="Y191" s="3" t="str">
        <f t="shared" si="128"/>
        <v>23.2%,37.5%,32.8%</v>
      </c>
    </row>
    <row r="192" spans="2:25" x14ac:dyDescent="0.3">
      <c r="B192" s="2">
        <f>数据源!T224</f>
        <v>6</v>
      </c>
      <c r="C192" s="2" t="str">
        <f>数据源!U224</f>
        <v>T1MP5</v>
      </c>
      <c r="D192" s="2" t="str">
        <f>数据源!V224</f>
        <v>部件</v>
      </c>
      <c r="E192" s="2">
        <f>数据源!W224</f>
        <v>25</v>
      </c>
      <c r="F192" s="2">
        <f>数据源!X224</f>
        <v>1</v>
      </c>
      <c r="G192" s="2">
        <f>数据源!Y224</f>
        <v>9.1000000000000004E-3</v>
      </c>
      <c r="H192" s="2">
        <f>数据源!Z224</f>
        <v>1.8200000000000001E-2</v>
      </c>
      <c r="I192" s="2">
        <f>数据源!AA224</f>
        <v>182</v>
      </c>
      <c r="J192" s="3">
        <f t="shared" si="118"/>
        <v>1</v>
      </c>
      <c r="K192" s="3">
        <f t="shared" si="119"/>
        <v>1</v>
      </c>
      <c r="L192" s="3" t="str">
        <f t="shared" si="129"/>
        <v>部件</v>
      </c>
      <c r="M192" s="3">
        <f t="shared" ca="1" si="130"/>
        <v>91105</v>
      </c>
      <c r="N192" s="3" t="str">
        <f t="shared" ca="1" si="131"/>
        <v>51221,52221,53221,51311,52311,53311,51321,52321,53321,91001,91003,91005,91101,91103,91105</v>
      </c>
      <c r="O192" s="3" t="str">
        <f t="shared" si="132"/>
        <v>768,768,768,777,777,777,466,466,466,182,182,182,182,182,182</v>
      </c>
      <c r="P192" s="1" t="str">
        <f t="shared" si="133"/>
        <v>(1,2),(1,2),(1,2),(1,1),(1,1),(1,1),(1,1),(1,1),(1,1),(1,1),(1,1),(1,1),(1,1),(1,1),(1,1)</v>
      </c>
      <c r="Q192" s="3" t="str">
        <f>IF(D192="坦克碎片",VLOOKUP(C192,道具信息!$N$2:$O$291,2,FALSE)&amp;"碎片",VLOOKUP(C192,道具信息!$N$2:$O$291,2,FALSE))</f>
        <v>T1部件</v>
      </c>
      <c r="R192" s="3">
        <f t="shared" si="116"/>
        <v>3260</v>
      </c>
      <c r="S192" s="11">
        <f t="shared" si="117"/>
        <v>0.32800000000000001</v>
      </c>
      <c r="T192" s="3" t="str">
        <f>VLOOKUP(Q192,道具信息!$Q$3:$S$20,2,FALSE)</f>
        <v>CHEST_ITEM_TYPE_T1_PART</v>
      </c>
      <c r="U192" s="3" t="str">
        <f>IF(COUNTIF(U$178:U191,T192)=0,T192,"")</f>
        <v/>
      </c>
      <c r="V192" s="3" t="str">
        <f t="shared" si="127"/>
        <v>CHEST_ITEM_TYPE_T2_SHARD,CHEST_ITEM_TYPE_T3_SHARD,CHEST_ITEM_TYPE_T1_PART</v>
      </c>
      <c r="W192" s="13" t="str">
        <f t="shared" si="122"/>
        <v/>
      </c>
      <c r="X192" s="3" t="str">
        <f t="shared" si="123"/>
        <v/>
      </c>
      <c r="Y192" s="3" t="str">
        <f t="shared" si="128"/>
        <v>23.2%,37.5%,32.8%</v>
      </c>
    </row>
    <row r="193" spans="2:25" x14ac:dyDescent="0.3">
      <c r="B193" s="2">
        <f>数据源!T225</f>
        <v>6</v>
      </c>
      <c r="C193" s="2" t="str">
        <f>数据源!U225</f>
        <v>T1HP1</v>
      </c>
      <c r="D193" s="2" t="str">
        <f>数据源!V225</f>
        <v>部件</v>
      </c>
      <c r="E193" s="2">
        <f>数据源!W225</f>
        <v>25</v>
      </c>
      <c r="F193" s="2">
        <f>数据源!X225</f>
        <v>1</v>
      </c>
      <c r="G193" s="2">
        <f>数据源!Y225</f>
        <v>9.1000000000000004E-3</v>
      </c>
      <c r="H193" s="2">
        <f>数据源!Z225</f>
        <v>1.8200000000000001E-2</v>
      </c>
      <c r="I193" s="2">
        <f>数据源!AA225</f>
        <v>182</v>
      </c>
      <c r="J193" s="3">
        <f t="shared" si="118"/>
        <v>1</v>
      </c>
      <c r="K193" s="3">
        <f t="shared" si="119"/>
        <v>1</v>
      </c>
      <c r="L193" s="3" t="str">
        <f t="shared" si="129"/>
        <v>部件</v>
      </c>
      <c r="M193" s="3">
        <f t="shared" ca="1" si="130"/>
        <v>91201</v>
      </c>
      <c r="N193" s="3" t="str">
        <f t="shared" ca="1" si="131"/>
        <v>51221,52221,53221,51311,52311,53311,51321,52321,53321,91001,91003,91005,91101,91103,91105,91201</v>
      </c>
      <c r="O193" s="3" t="str">
        <f t="shared" si="132"/>
        <v>768,768,768,777,777,777,466,466,466,182,182,182,182,182,182,182</v>
      </c>
      <c r="P193" s="1" t="str">
        <f t="shared" si="133"/>
        <v>(1,2),(1,2),(1,2),(1,1),(1,1),(1,1),(1,1),(1,1),(1,1),(1,1),(1,1),(1,1),(1,1),(1,1),(1,1),(1,1)</v>
      </c>
      <c r="Q193" s="3" t="str">
        <f>IF(D193="坦克碎片",VLOOKUP(C193,道具信息!$N$2:$O$291,2,FALSE)&amp;"碎片",VLOOKUP(C193,道具信息!$N$2:$O$291,2,FALSE))</f>
        <v>T1部件</v>
      </c>
      <c r="R193" s="3">
        <f t="shared" si="116"/>
        <v>3260</v>
      </c>
      <c r="S193" s="11">
        <f t="shared" si="117"/>
        <v>0.32800000000000001</v>
      </c>
      <c r="T193" s="3" t="str">
        <f>VLOOKUP(Q193,道具信息!$Q$3:$S$20,2,FALSE)</f>
        <v>CHEST_ITEM_TYPE_T1_PART</v>
      </c>
      <c r="U193" s="3" t="str">
        <f>IF(COUNTIF(U$178:U192,T193)=0,T193,"")</f>
        <v/>
      </c>
      <c r="V193" s="3" t="str">
        <f t="shared" si="127"/>
        <v>CHEST_ITEM_TYPE_T2_SHARD,CHEST_ITEM_TYPE_T3_SHARD,CHEST_ITEM_TYPE_T1_PART</v>
      </c>
      <c r="W193" s="13" t="str">
        <f t="shared" si="122"/>
        <v/>
      </c>
      <c r="X193" s="3" t="str">
        <f t="shared" si="123"/>
        <v/>
      </c>
      <c r="Y193" s="3" t="str">
        <f t="shared" si="128"/>
        <v>23.2%,37.5%,32.8%</v>
      </c>
    </row>
    <row r="194" spans="2:25" x14ac:dyDescent="0.3">
      <c r="B194" s="2">
        <f>数据源!T226</f>
        <v>6</v>
      </c>
      <c r="C194" s="2" t="str">
        <f>数据源!U226</f>
        <v>T1HP3</v>
      </c>
      <c r="D194" s="2" t="str">
        <f>数据源!V226</f>
        <v>部件</v>
      </c>
      <c r="E194" s="2">
        <f>数据源!W226</f>
        <v>25</v>
      </c>
      <c r="F194" s="2">
        <f>数据源!X226</f>
        <v>1</v>
      </c>
      <c r="G194" s="2">
        <f>数据源!Y226</f>
        <v>9.1000000000000004E-3</v>
      </c>
      <c r="H194" s="2">
        <f>数据源!Z226</f>
        <v>1.8200000000000001E-2</v>
      </c>
      <c r="I194" s="2">
        <f>数据源!AA226</f>
        <v>182</v>
      </c>
      <c r="J194" s="3">
        <f t="shared" si="118"/>
        <v>1</v>
      </c>
      <c r="K194" s="3">
        <f t="shared" si="119"/>
        <v>1</v>
      </c>
      <c r="L194" s="3" t="str">
        <f t="shared" si="129"/>
        <v>部件</v>
      </c>
      <c r="M194" s="3">
        <f t="shared" ca="1" si="130"/>
        <v>91203</v>
      </c>
      <c r="N194" s="3" t="str">
        <f t="shared" ca="1" si="131"/>
        <v>51221,52221,53221,51311,52311,53311,51321,52321,53321,91001,91003,91005,91101,91103,91105,91201,91203</v>
      </c>
      <c r="O194" s="3" t="str">
        <f t="shared" si="132"/>
        <v>768,768,768,777,777,777,466,466,466,182,182,182,182,182,182,182,182</v>
      </c>
      <c r="P194" s="1" t="str">
        <f t="shared" si="133"/>
        <v>(1,2),(1,2),(1,2),(1,1),(1,1),(1,1),(1,1),(1,1),(1,1),(1,1),(1,1),(1,1),(1,1),(1,1),(1,1),(1,1),(1,1)</v>
      </c>
      <c r="Q194" s="3" t="str">
        <f>IF(D194="坦克碎片",VLOOKUP(C194,道具信息!$N$2:$O$291,2,FALSE)&amp;"碎片",VLOOKUP(C194,道具信息!$N$2:$O$291,2,FALSE))</f>
        <v>T1部件</v>
      </c>
      <c r="R194" s="3">
        <f t="shared" si="116"/>
        <v>3260</v>
      </c>
      <c r="S194" s="11">
        <f t="shared" si="117"/>
        <v>0.32800000000000001</v>
      </c>
      <c r="T194" s="3" t="str">
        <f>VLOOKUP(Q194,道具信息!$Q$3:$S$20,2,FALSE)</f>
        <v>CHEST_ITEM_TYPE_T1_PART</v>
      </c>
      <c r="U194" s="3" t="str">
        <f>IF(COUNTIF(U$178:U193,T194)=0,T194,"")</f>
        <v/>
      </c>
      <c r="V194" s="3" t="str">
        <f t="shared" si="127"/>
        <v>CHEST_ITEM_TYPE_T2_SHARD,CHEST_ITEM_TYPE_T3_SHARD,CHEST_ITEM_TYPE_T1_PART</v>
      </c>
      <c r="W194" s="13" t="str">
        <f t="shared" si="122"/>
        <v/>
      </c>
      <c r="X194" s="3" t="str">
        <f t="shared" si="123"/>
        <v/>
      </c>
      <c r="Y194" s="3" t="str">
        <f t="shared" si="128"/>
        <v>23.2%,37.5%,32.8%</v>
      </c>
    </row>
    <row r="195" spans="2:25" x14ac:dyDescent="0.3">
      <c r="B195" s="2">
        <f>数据源!T227</f>
        <v>6</v>
      </c>
      <c r="C195" s="2" t="str">
        <f>数据源!U227</f>
        <v>T1HP5</v>
      </c>
      <c r="D195" s="2" t="str">
        <f>数据源!V227</f>
        <v>部件</v>
      </c>
      <c r="E195" s="2">
        <f>数据源!W227</f>
        <v>25</v>
      </c>
      <c r="F195" s="2">
        <f>数据源!X227</f>
        <v>1</v>
      </c>
      <c r="G195" s="2">
        <f>数据源!Y227</f>
        <v>9.1000000000000004E-3</v>
      </c>
      <c r="H195" s="2">
        <f>数据源!Z227</f>
        <v>1.8200000000000001E-2</v>
      </c>
      <c r="I195" s="2">
        <f>数据源!AA227</f>
        <v>182</v>
      </c>
      <c r="J195" s="3">
        <f t="shared" si="118"/>
        <v>1</v>
      </c>
      <c r="K195" s="3">
        <f t="shared" si="119"/>
        <v>1</v>
      </c>
      <c r="L195" s="3" t="str">
        <f t="shared" si="129"/>
        <v>部件</v>
      </c>
      <c r="M195" s="3">
        <f t="shared" ca="1" si="130"/>
        <v>91205</v>
      </c>
      <c r="N195" s="3" t="str">
        <f t="shared" ca="1" si="131"/>
        <v>51221,52221,53221,51311,52311,53311,51321,52321,53321,91001,91003,91005,91101,91103,91105,91201,91203,91205</v>
      </c>
      <c r="O195" s="3" t="str">
        <f t="shared" si="132"/>
        <v>768,768,768,777,777,777,466,466,466,182,182,182,182,182,182,182,182,182</v>
      </c>
      <c r="P195" s="1" t="str">
        <f t="shared" si="133"/>
        <v>(1,2),(1,2),(1,2),(1,1),(1,1),(1,1),(1,1),(1,1),(1,1),(1,1),(1,1),(1,1),(1,1),(1,1),(1,1),(1,1),(1,1),(1,1)</v>
      </c>
      <c r="Q195" s="3" t="str">
        <f>IF(D195="坦克碎片",VLOOKUP(C195,道具信息!$N$2:$O$291,2,FALSE)&amp;"碎片",VLOOKUP(C195,道具信息!$N$2:$O$291,2,FALSE))</f>
        <v>T1部件</v>
      </c>
      <c r="R195" s="3">
        <f t="shared" si="116"/>
        <v>3260</v>
      </c>
      <c r="S195" s="11">
        <f t="shared" si="117"/>
        <v>0.32800000000000001</v>
      </c>
      <c r="T195" s="3" t="str">
        <f>VLOOKUP(Q195,道具信息!$Q$3:$S$20,2,FALSE)</f>
        <v>CHEST_ITEM_TYPE_T1_PART</v>
      </c>
      <c r="U195" s="3" t="str">
        <f>IF(COUNTIF(U$178:U194,T195)=0,T195,"")</f>
        <v/>
      </c>
      <c r="V195" s="3" t="str">
        <f t="shared" si="127"/>
        <v>CHEST_ITEM_TYPE_T2_SHARD,CHEST_ITEM_TYPE_T3_SHARD,CHEST_ITEM_TYPE_T1_PART</v>
      </c>
      <c r="W195" s="13" t="str">
        <f t="shared" si="122"/>
        <v/>
      </c>
      <c r="X195" s="3" t="str">
        <f t="shared" si="123"/>
        <v/>
      </c>
      <c r="Y195" s="3" t="str">
        <f t="shared" si="128"/>
        <v>23.2%,37.5%,32.8%</v>
      </c>
    </row>
    <row r="196" spans="2:25" x14ac:dyDescent="0.3">
      <c r="B196" s="2">
        <f>数据源!T228</f>
        <v>6</v>
      </c>
      <c r="C196" s="2" t="str">
        <f>数据源!U228</f>
        <v>T1LP2</v>
      </c>
      <c r="D196" s="2" t="str">
        <f>数据源!V228</f>
        <v>部件</v>
      </c>
      <c r="E196" s="2">
        <f>数据源!W228</f>
        <v>25</v>
      </c>
      <c r="F196" s="2">
        <f>数据源!X228</f>
        <v>1</v>
      </c>
      <c r="G196" s="2">
        <f>数据源!Y228</f>
        <v>9.1000000000000004E-3</v>
      </c>
      <c r="H196" s="2">
        <f>数据源!Z228</f>
        <v>1.8200000000000001E-2</v>
      </c>
      <c r="I196" s="2">
        <f>数据源!AA228</f>
        <v>182</v>
      </c>
      <c r="J196" s="3">
        <f t="shared" si="118"/>
        <v>1</v>
      </c>
      <c r="K196" s="3">
        <f t="shared" si="119"/>
        <v>1</v>
      </c>
      <c r="L196" s="3" t="str">
        <f t="shared" si="129"/>
        <v>部件</v>
      </c>
      <c r="M196" s="3">
        <f t="shared" ca="1" si="130"/>
        <v>91002</v>
      </c>
      <c r="N196" s="3" t="str">
        <f t="shared" ca="1" si="131"/>
        <v>51221,52221,53221,51311,52311,53311,51321,52321,53321,91001,91003,91005,91101,91103,91105,91201,91203,91205,91002</v>
      </c>
      <c r="O196" s="3" t="str">
        <f t="shared" si="132"/>
        <v>768,768,768,777,777,777,466,466,466,182,182,182,182,182,182,182,182,182,182</v>
      </c>
      <c r="P196" s="1" t="str">
        <f t="shared" si="133"/>
        <v>(1,2),(1,2),(1,2),(1,1),(1,1),(1,1),(1,1),(1,1),(1,1),(1,1),(1,1),(1,1),(1,1),(1,1),(1,1),(1,1),(1,1),(1,1),(1,1)</v>
      </c>
      <c r="Q196" s="3" t="str">
        <f>IF(D196="坦克碎片",VLOOKUP(C196,道具信息!$N$2:$O$291,2,FALSE)&amp;"碎片",VLOOKUP(C196,道具信息!$N$2:$O$291,2,FALSE))</f>
        <v>T1部件</v>
      </c>
      <c r="R196" s="3">
        <f t="shared" si="116"/>
        <v>3260</v>
      </c>
      <c r="S196" s="11">
        <f t="shared" si="117"/>
        <v>0.32800000000000001</v>
      </c>
      <c r="T196" s="3" t="str">
        <f>VLOOKUP(Q196,道具信息!$Q$3:$S$20,2,FALSE)</f>
        <v>CHEST_ITEM_TYPE_T1_PART</v>
      </c>
      <c r="U196" s="3" t="str">
        <f>IF(COUNTIF(U$178:U195,T196)=0,T196,"")</f>
        <v/>
      </c>
      <c r="V196" s="3" t="str">
        <f t="shared" si="127"/>
        <v>CHEST_ITEM_TYPE_T2_SHARD,CHEST_ITEM_TYPE_T3_SHARD,CHEST_ITEM_TYPE_T1_PART</v>
      </c>
      <c r="W196" s="13" t="str">
        <f t="shared" si="122"/>
        <v/>
      </c>
      <c r="X196" s="3" t="str">
        <f t="shared" si="123"/>
        <v/>
      </c>
      <c r="Y196" s="3" t="str">
        <f t="shared" si="128"/>
        <v>23.2%,37.5%,32.8%</v>
      </c>
    </row>
    <row r="197" spans="2:25" x14ac:dyDescent="0.3">
      <c r="B197" s="2">
        <f>数据源!T229</f>
        <v>6</v>
      </c>
      <c r="C197" s="2" t="str">
        <f>数据源!U229</f>
        <v>T1LP4</v>
      </c>
      <c r="D197" s="2" t="str">
        <f>数据源!V229</f>
        <v>部件</v>
      </c>
      <c r="E197" s="2">
        <f>数据源!W229</f>
        <v>25</v>
      </c>
      <c r="F197" s="2">
        <f>数据源!X229</f>
        <v>1</v>
      </c>
      <c r="G197" s="2">
        <f>数据源!Y229</f>
        <v>8.9999999999999993E-3</v>
      </c>
      <c r="H197" s="2">
        <f>数据源!Z229</f>
        <v>1.7999999999999999E-2</v>
      </c>
      <c r="I197" s="2">
        <f>数据源!AA229</f>
        <v>180</v>
      </c>
      <c r="J197" s="3">
        <f t="shared" si="118"/>
        <v>1</v>
      </c>
      <c r="K197" s="3">
        <f t="shared" si="119"/>
        <v>1</v>
      </c>
      <c r="L197" s="3" t="str">
        <f t="shared" si="129"/>
        <v>部件</v>
      </c>
      <c r="M197" s="3">
        <f t="shared" ca="1" si="130"/>
        <v>91004</v>
      </c>
      <c r="N197" s="3" t="str">
        <f t="shared" ca="1" si="131"/>
        <v>51221,52221,53221,51311,52311,53311,51321,52321,53321,91001,91003,91005,91101,91103,91105,91201,91203,91205,91002,91004</v>
      </c>
      <c r="O197" s="3" t="str">
        <f t="shared" si="132"/>
        <v>768,768,768,777,777,777,466,466,466,182,182,182,182,182,182,182,182,182,182,180</v>
      </c>
      <c r="P197" s="1" t="str">
        <f t="shared" si="133"/>
        <v>(1,2),(1,2),(1,2),(1,1),(1,1),(1,1),(1,1),(1,1),(1,1),(1,1),(1,1),(1,1),(1,1),(1,1),(1,1),(1,1),(1,1),(1,1),(1,1),(1,1)</v>
      </c>
      <c r="Q197" s="3" t="str">
        <f>IF(D197="坦克碎片",VLOOKUP(C197,道具信息!$N$2:$O$291,2,FALSE)&amp;"碎片",VLOOKUP(C197,道具信息!$N$2:$O$291,2,FALSE))</f>
        <v>T1部件</v>
      </c>
      <c r="R197" s="3">
        <f t="shared" si="116"/>
        <v>3260</v>
      </c>
      <c r="S197" s="11">
        <f t="shared" si="117"/>
        <v>0.32800000000000001</v>
      </c>
      <c r="T197" s="3" t="str">
        <f>VLOOKUP(Q197,道具信息!$Q$3:$S$20,2,FALSE)</f>
        <v>CHEST_ITEM_TYPE_T1_PART</v>
      </c>
      <c r="U197" s="3" t="str">
        <f>IF(COUNTIF(U$178:U196,T197)=0,T197,"")</f>
        <v/>
      </c>
      <c r="V197" s="3" t="str">
        <f t="shared" si="127"/>
        <v>CHEST_ITEM_TYPE_T2_SHARD,CHEST_ITEM_TYPE_T3_SHARD,CHEST_ITEM_TYPE_T1_PART</v>
      </c>
      <c r="W197" s="13" t="str">
        <f t="shared" si="122"/>
        <v/>
      </c>
      <c r="X197" s="3" t="str">
        <f t="shared" si="123"/>
        <v/>
      </c>
      <c r="Y197" s="3" t="str">
        <f t="shared" si="128"/>
        <v>23.2%,37.5%,32.8%</v>
      </c>
    </row>
    <row r="198" spans="2:25" x14ac:dyDescent="0.3">
      <c r="B198" s="2">
        <f>数据源!T230</f>
        <v>6</v>
      </c>
      <c r="C198" s="2" t="str">
        <f>数据源!U230</f>
        <v>T1LP6</v>
      </c>
      <c r="D198" s="2" t="str">
        <f>数据源!V230</f>
        <v>部件</v>
      </c>
      <c r="E198" s="2">
        <f>数据源!W230</f>
        <v>25</v>
      </c>
      <c r="F198" s="2">
        <f>数据源!X230</f>
        <v>1</v>
      </c>
      <c r="G198" s="2">
        <f>数据源!Y230</f>
        <v>8.9999999999999993E-3</v>
      </c>
      <c r="H198" s="2">
        <f>数据源!Z230</f>
        <v>1.7999999999999999E-2</v>
      </c>
      <c r="I198" s="2">
        <f>数据源!AA230</f>
        <v>180</v>
      </c>
      <c r="J198" s="3">
        <f t="shared" si="118"/>
        <v>1</v>
      </c>
      <c r="K198" s="3">
        <f t="shared" si="119"/>
        <v>1</v>
      </c>
      <c r="L198" s="3" t="str">
        <f t="shared" si="129"/>
        <v>部件</v>
      </c>
      <c r="M198" s="3">
        <f t="shared" ca="1" si="130"/>
        <v>91006</v>
      </c>
      <c r="N198" s="3" t="str">
        <f t="shared" ca="1" si="131"/>
        <v>51221,52221,53221,51311,52311,53311,51321,52321,53321,91001,91003,91005,91101,91103,91105,91201,91203,91205,91002,91004,91006</v>
      </c>
      <c r="O198" s="3" t="str">
        <f t="shared" si="132"/>
        <v>768,768,768,777,777,777,466,466,466,182,182,182,182,182,182,182,182,182,182,180,180</v>
      </c>
      <c r="P198" s="1" t="str">
        <f t="shared" si="133"/>
        <v>(1,2),(1,2),(1,2),(1,1),(1,1),(1,1),(1,1),(1,1),(1,1),(1,1),(1,1),(1,1),(1,1),(1,1),(1,1),(1,1),(1,1),(1,1),(1,1),(1,1),(1,1)</v>
      </c>
      <c r="Q198" s="3" t="str">
        <f>IF(D198="坦克碎片",VLOOKUP(C198,道具信息!$N$2:$O$291,2,FALSE)&amp;"碎片",VLOOKUP(C198,道具信息!$N$2:$O$291,2,FALSE))</f>
        <v>T1部件</v>
      </c>
      <c r="R198" s="3">
        <f t="shared" si="116"/>
        <v>3260</v>
      </c>
      <c r="S198" s="11">
        <f t="shared" si="117"/>
        <v>0.32800000000000001</v>
      </c>
      <c r="T198" s="3" t="str">
        <f>VLOOKUP(Q198,道具信息!$Q$3:$S$20,2,FALSE)</f>
        <v>CHEST_ITEM_TYPE_T1_PART</v>
      </c>
      <c r="U198" s="3" t="str">
        <f>IF(COUNTIF(U$178:U197,T198)=0,T198,"")</f>
        <v/>
      </c>
      <c r="V198" s="3" t="str">
        <f t="shared" si="127"/>
        <v>CHEST_ITEM_TYPE_T2_SHARD,CHEST_ITEM_TYPE_T3_SHARD,CHEST_ITEM_TYPE_T1_PART</v>
      </c>
      <c r="W198" s="13" t="str">
        <f t="shared" si="122"/>
        <v/>
      </c>
      <c r="X198" s="3" t="str">
        <f t="shared" si="123"/>
        <v/>
      </c>
      <c r="Y198" s="3" t="str">
        <f t="shared" si="128"/>
        <v>23.2%,37.5%,32.8%</v>
      </c>
    </row>
    <row r="199" spans="2:25" x14ac:dyDescent="0.3">
      <c r="B199" s="2">
        <f>数据源!T231</f>
        <v>6</v>
      </c>
      <c r="C199" s="2" t="str">
        <f>数据源!U231</f>
        <v>T1MP2</v>
      </c>
      <c r="D199" s="2" t="str">
        <f>数据源!V231</f>
        <v>部件</v>
      </c>
      <c r="E199" s="2">
        <f>数据源!W231</f>
        <v>25</v>
      </c>
      <c r="F199" s="2">
        <f>数据源!X231</f>
        <v>1</v>
      </c>
      <c r="G199" s="2">
        <f>数据源!Y231</f>
        <v>8.9999999999999993E-3</v>
      </c>
      <c r="H199" s="2">
        <f>数据源!Z231</f>
        <v>1.7999999999999999E-2</v>
      </c>
      <c r="I199" s="2">
        <f>数据源!AA231</f>
        <v>180</v>
      </c>
      <c r="J199" s="3">
        <f t="shared" si="118"/>
        <v>1</v>
      </c>
      <c r="K199" s="3">
        <f t="shared" si="119"/>
        <v>1</v>
      </c>
      <c r="L199" s="3" t="str">
        <f t="shared" si="129"/>
        <v>部件</v>
      </c>
      <c r="M199" s="3">
        <f t="shared" ca="1" si="130"/>
        <v>91102</v>
      </c>
      <c r="N199" s="3" t="str">
        <f t="shared" ca="1" si="131"/>
        <v>51221,52221,53221,51311,52311,53311,51321,52321,53321,91001,91003,91005,91101,91103,91105,91201,91203,91205,91002,91004,91006,91102</v>
      </c>
      <c r="O199" s="3" t="str">
        <f t="shared" si="132"/>
        <v>768,768,768,777,777,777,466,466,466,182,182,182,182,182,182,182,182,182,182,180,180,180</v>
      </c>
      <c r="P199" s="1" t="str">
        <f t="shared" si="133"/>
        <v>(1,2),(1,2),(1,2),(1,1),(1,1),(1,1),(1,1),(1,1),(1,1),(1,1),(1,1),(1,1),(1,1),(1,1),(1,1),(1,1),(1,1),(1,1),(1,1),(1,1),(1,1),(1,1)</v>
      </c>
      <c r="Q199" s="3" t="str">
        <f>IF(D199="坦克碎片",VLOOKUP(C199,道具信息!$N$2:$O$291,2,FALSE)&amp;"碎片",VLOOKUP(C199,道具信息!$N$2:$O$291,2,FALSE))</f>
        <v>T1部件</v>
      </c>
      <c r="R199" s="3">
        <f t="shared" si="116"/>
        <v>3260</v>
      </c>
      <c r="S199" s="11">
        <f t="shared" si="117"/>
        <v>0.32800000000000001</v>
      </c>
      <c r="T199" s="3" t="str">
        <f>VLOOKUP(Q199,道具信息!$Q$3:$S$20,2,FALSE)</f>
        <v>CHEST_ITEM_TYPE_T1_PART</v>
      </c>
      <c r="U199" s="3" t="str">
        <f>IF(COUNTIF(U$178:U198,T199)=0,T199,"")</f>
        <v/>
      </c>
      <c r="V199" s="3" t="str">
        <f t="shared" si="127"/>
        <v>CHEST_ITEM_TYPE_T2_SHARD,CHEST_ITEM_TYPE_T3_SHARD,CHEST_ITEM_TYPE_T1_PART</v>
      </c>
      <c r="W199" s="13" t="str">
        <f t="shared" si="122"/>
        <v/>
      </c>
      <c r="X199" s="3" t="str">
        <f t="shared" si="123"/>
        <v/>
      </c>
      <c r="Y199" s="3" t="str">
        <f t="shared" si="128"/>
        <v>23.2%,37.5%,32.8%</v>
      </c>
    </row>
    <row r="200" spans="2:25" x14ac:dyDescent="0.3">
      <c r="B200" s="2">
        <f>数据源!T232</f>
        <v>6</v>
      </c>
      <c r="C200" s="2" t="str">
        <f>数据源!U232</f>
        <v>T1MP4</v>
      </c>
      <c r="D200" s="2" t="str">
        <f>数据源!V232</f>
        <v>部件</v>
      </c>
      <c r="E200" s="2">
        <f>数据源!W232</f>
        <v>25</v>
      </c>
      <c r="F200" s="2">
        <f>数据源!X232</f>
        <v>1</v>
      </c>
      <c r="G200" s="2">
        <f>数据源!Y232</f>
        <v>8.9999999999999993E-3</v>
      </c>
      <c r="H200" s="2">
        <f>数据源!Z232</f>
        <v>1.7999999999999999E-2</v>
      </c>
      <c r="I200" s="2">
        <f>数据源!AA232</f>
        <v>180</v>
      </c>
      <c r="J200" s="3">
        <f t="shared" si="118"/>
        <v>1</v>
      </c>
      <c r="K200" s="3">
        <f t="shared" si="119"/>
        <v>1</v>
      </c>
      <c r="L200" s="3" t="str">
        <f t="shared" si="129"/>
        <v>部件</v>
      </c>
      <c r="M200" s="3">
        <f t="shared" ca="1" si="130"/>
        <v>91104</v>
      </c>
      <c r="N200" s="3" t="str">
        <f t="shared" ca="1" si="131"/>
        <v>51221,52221,53221,51311,52311,53311,51321,52321,53321,91001,91003,91005,91101,91103,91105,91201,91203,91205,91002,91004,91006,91102,91104</v>
      </c>
      <c r="O200" s="3" t="str">
        <f t="shared" si="132"/>
        <v>768,768,768,777,777,777,466,466,466,182,182,182,182,182,182,182,182,182,182,180,180,180,180</v>
      </c>
      <c r="P200" s="1" t="str">
        <f t="shared" si="133"/>
        <v>(1,2),(1,2),(1,2),(1,1),(1,1),(1,1),(1,1),(1,1),(1,1),(1,1),(1,1),(1,1),(1,1),(1,1),(1,1),(1,1),(1,1),(1,1),(1,1),(1,1),(1,1),(1,1),(1,1)</v>
      </c>
      <c r="Q200" s="3" t="str">
        <f>IF(D200="坦克碎片",VLOOKUP(C200,道具信息!$N$2:$O$291,2,FALSE)&amp;"碎片",VLOOKUP(C200,道具信息!$N$2:$O$291,2,FALSE))</f>
        <v>T1部件</v>
      </c>
      <c r="R200" s="3">
        <f t="shared" si="116"/>
        <v>3260</v>
      </c>
      <c r="S200" s="11">
        <f t="shared" si="117"/>
        <v>0.32800000000000001</v>
      </c>
      <c r="T200" s="3" t="str">
        <f>VLOOKUP(Q200,道具信息!$Q$3:$S$20,2,FALSE)</f>
        <v>CHEST_ITEM_TYPE_T1_PART</v>
      </c>
      <c r="U200" s="3" t="str">
        <f>IF(COUNTIF(U$178:U199,T200)=0,T200,"")</f>
        <v/>
      </c>
      <c r="V200" s="3" t="str">
        <f t="shared" si="127"/>
        <v>CHEST_ITEM_TYPE_T2_SHARD,CHEST_ITEM_TYPE_T3_SHARD,CHEST_ITEM_TYPE_T1_PART</v>
      </c>
      <c r="W200" s="13" t="str">
        <f t="shared" si="122"/>
        <v/>
      </c>
      <c r="X200" s="3" t="str">
        <f t="shared" si="123"/>
        <v/>
      </c>
      <c r="Y200" s="3" t="str">
        <f t="shared" si="128"/>
        <v>23.2%,37.5%,32.8%</v>
      </c>
    </row>
    <row r="201" spans="2:25" x14ac:dyDescent="0.3">
      <c r="B201" s="2">
        <f>数据源!T233</f>
        <v>6</v>
      </c>
      <c r="C201" s="2" t="str">
        <f>数据源!U233</f>
        <v>T1MP6</v>
      </c>
      <c r="D201" s="2" t="str">
        <f>数据源!V233</f>
        <v>部件</v>
      </c>
      <c r="E201" s="2">
        <f>数据源!W233</f>
        <v>25</v>
      </c>
      <c r="F201" s="2">
        <f>数据源!X233</f>
        <v>1</v>
      </c>
      <c r="G201" s="2">
        <f>数据源!Y233</f>
        <v>8.9999999999999993E-3</v>
      </c>
      <c r="H201" s="2">
        <f>数据源!Z233</f>
        <v>1.7999999999999999E-2</v>
      </c>
      <c r="I201" s="2">
        <f>数据源!AA233</f>
        <v>180</v>
      </c>
      <c r="J201" s="3">
        <f t="shared" si="118"/>
        <v>1</v>
      </c>
      <c r="K201" s="3">
        <f t="shared" si="119"/>
        <v>1</v>
      </c>
      <c r="L201" s="3" t="str">
        <f t="shared" si="129"/>
        <v>部件</v>
      </c>
      <c r="M201" s="3">
        <f t="shared" ca="1" si="130"/>
        <v>91106</v>
      </c>
      <c r="N201" s="3" t="str">
        <f t="shared" ca="1" si="131"/>
        <v>51221,52221,53221,51311,52311,53311,51321,52321,53321,91001,91003,91005,91101,91103,91105,91201,91203,91205,91002,91004,91006,91102,91104,91106</v>
      </c>
      <c r="O201" s="3" t="str">
        <f t="shared" si="132"/>
        <v>768,768,768,777,777,777,466,466,466,182,182,182,182,182,182,182,182,182,182,180,180,180,180,180</v>
      </c>
      <c r="P201" s="1" t="str">
        <f t="shared" si="133"/>
        <v>(1,2),(1,2),(1,2),(1,1),(1,1),(1,1),(1,1),(1,1),(1,1),(1,1),(1,1),(1,1),(1,1),(1,1),(1,1),(1,1),(1,1),(1,1),(1,1),(1,1),(1,1),(1,1),(1,1),(1,1)</v>
      </c>
      <c r="Q201" s="3" t="str">
        <f>IF(D201="坦克碎片",VLOOKUP(C201,道具信息!$N$2:$O$291,2,FALSE)&amp;"碎片",VLOOKUP(C201,道具信息!$N$2:$O$291,2,FALSE))</f>
        <v>T1部件</v>
      </c>
      <c r="R201" s="3">
        <f t="shared" si="116"/>
        <v>3260</v>
      </c>
      <c r="S201" s="11">
        <f t="shared" si="117"/>
        <v>0.32800000000000001</v>
      </c>
      <c r="T201" s="3" t="str">
        <f>VLOOKUP(Q201,道具信息!$Q$3:$S$20,2,FALSE)</f>
        <v>CHEST_ITEM_TYPE_T1_PART</v>
      </c>
      <c r="U201" s="3" t="str">
        <f>IF(COUNTIF(U$178:U200,T201)=0,T201,"")</f>
        <v/>
      </c>
      <c r="V201" s="3" t="str">
        <f t="shared" si="127"/>
        <v>CHEST_ITEM_TYPE_T2_SHARD,CHEST_ITEM_TYPE_T3_SHARD,CHEST_ITEM_TYPE_T1_PART</v>
      </c>
      <c r="W201" s="13" t="str">
        <f t="shared" si="122"/>
        <v/>
      </c>
      <c r="X201" s="3" t="str">
        <f t="shared" si="123"/>
        <v/>
      </c>
      <c r="Y201" s="3" t="str">
        <f t="shared" si="128"/>
        <v>23.2%,37.5%,32.8%</v>
      </c>
    </row>
    <row r="202" spans="2:25" x14ac:dyDescent="0.3">
      <c r="B202" s="2">
        <f>数据源!T234</f>
        <v>6</v>
      </c>
      <c r="C202" s="2" t="str">
        <f>数据源!U234</f>
        <v>T1HP2</v>
      </c>
      <c r="D202" s="2" t="str">
        <f>数据源!V234</f>
        <v>部件</v>
      </c>
      <c r="E202" s="2">
        <f>数据源!W234</f>
        <v>25</v>
      </c>
      <c r="F202" s="2">
        <f>数据源!X234</f>
        <v>1</v>
      </c>
      <c r="G202" s="2">
        <f>数据源!Y234</f>
        <v>8.9999999999999993E-3</v>
      </c>
      <c r="H202" s="2">
        <f>数据源!Z234</f>
        <v>1.7999999999999999E-2</v>
      </c>
      <c r="I202" s="2">
        <f>数据源!AA234</f>
        <v>180</v>
      </c>
      <c r="J202" s="3">
        <f t="shared" si="118"/>
        <v>1</v>
      </c>
      <c r="K202" s="3">
        <f t="shared" si="119"/>
        <v>1</v>
      </c>
      <c r="L202" s="3" t="str">
        <f t="shared" ref="L202:L204" si="134">RIGHT(D202,2)</f>
        <v>部件</v>
      </c>
      <c r="M202" s="3">
        <f t="shared" ref="M202:M204" ca="1" si="135">IF(OR(L202="坦克",L202="碎片"),VLOOKUP(C202,INDIRECT("坦克ID"),MATCH(L202&amp;"ID",INDIRECT("坦克标头"),0),FALSE),VLOOKUP(C202,INDIRECT(L202&amp;"ID"),2,FALSE))</f>
        <v>91202</v>
      </c>
      <c r="N202" s="3" t="str">
        <f t="shared" ref="N202:N204" ca="1" si="136">N201&amp;","&amp;M202</f>
        <v>51221,52221,53221,51311,52311,53311,51321,52321,53321,91001,91003,91005,91101,91103,91105,91201,91203,91205,91002,91004,91006,91102,91104,91106,91202</v>
      </c>
      <c r="O202" s="3" t="str">
        <f t="shared" ref="O202:O204" si="137">O201&amp;","&amp;I202</f>
        <v>768,768,768,777,777,777,466,466,466,182,182,182,182,182,182,182,182,182,182,180,180,180,180,180,180</v>
      </c>
      <c r="P202" s="1" t="str">
        <f t="shared" ref="P202:P204" si="138">P201&amp;","&amp;"("&amp;J202&amp;","&amp;K202&amp;")"</f>
        <v>(1,2),(1,2),(1,2),(1,1),(1,1),(1,1),(1,1),(1,1),(1,1),(1,1),(1,1),(1,1),(1,1),(1,1),(1,1),(1,1),(1,1),(1,1),(1,1),(1,1),(1,1),(1,1),(1,1),(1,1),(1,1)</v>
      </c>
      <c r="Q202" s="3" t="str">
        <f>IF(D202="坦克碎片",VLOOKUP(C202,道具信息!$N$2:$O$291,2,FALSE)&amp;"碎片",VLOOKUP(C202,道具信息!$N$2:$O$291,2,FALSE))</f>
        <v>T1部件</v>
      </c>
      <c r="R202" s="3">
        <f t="shared" si="116"/>
        <v>3260</v>
      </c>
      <c r="S202" s="11">
        <f t="shared" si="117"/>
        <v>0.32800000000000001</v>
      </c>
      <c r="T202" s="3" t="str">
        <f>VLOOKUP(Q202,道具信息!$Q$3:$S$20,2,FALSE)</f>
        <v>CHEST_ITEM_TYPE_T1_PART</v>
      </c>
      <c r="U202" s="3" t="str">
        <f>IF(COUNTIF(U$178:U201,T202)=0,T202,"")</f>
        <v/>
      </c>
      <c r="V202" s="3" t="str">
        <f t="shared" si="127"/>
        <v>CHEST_ITEM_TYPE_T2_SHARD,CHEST_ITEM_TYPE_T3_SHARD,CHEST_ITEM_TYPE_T1_PART</v>
      </c>
      <c r="W202" s="13" t="str">
        <f t="shared" si="122"/>
        <v/>
      </c>
      <c r="X202" s="3" t="str">
        <f t="shared" si="123"/>
        <v/>
      </c>
      <c r="Y202" s="3" t="str">
        <f t="shared" si="128"/>
        <v>23.2%,37.5%,32.8%</v>
      </c>
    </row>
    <row r="203" spans="2:25" x14ac:dyDescent="0.3">
      <c r="B203" s="2">
        <f>数据源!T235</f>
        <v>6</v>
      </c>
      <c r="C203" s="2" t="str">
        <f>数据源!U235</f>
        <v>T1HP4</v>
      </c>
      <c r="D203" s="2" t="str">
        <f>数据源!V235</f>
        <v>部件</v>
      </c>
      <c r="E203" s="2">
        <f>数据源!W235</f>
        <v>25</v>
      </c>
      <c r="F203" s="2">
        <f>数据源!X235</f>
        <v>1</v>
      </c>
      <c r="G203" s="2">
        <f>数据源!Y235</f>
        <v>8.9999999999999993E-3</v>
      </c>
      <c r="H203" s="2">
        <f>数据源!Z235</f>
        <v>1.7999999999999999E-2</v>
      </c>
      <c r="I203" s="2">
        <f>数据源!AA235</f>
        <v>180</v>
      </c>
      <c r="J203" s="3">
        <f t="shared" si="118"/>
        <v>1</v>
      </c>
      <c r="K203" s="3">
        <f t="shared" si="119"/>
        <v>1</v>
      </c>
      <c r="L203" s="3" t="str">
        <f t="shared" si="134"/>
        <v>部件</v>
      </c>
      <c r="M203" s="3">
        <f t="shared" ca="1" si="135"/>
        <v>91204</v>
      </c>
      <c r="N203" s="3" t="str">
        <f t="shared" ca="1" si="136"/>
        <v>51221,52221,53221,51311,52311,53311,51321,52321,53321,91001,91003,91005,91101,91103,91105,91201,91203,91205,91002,91004,91006,91102,91104,91106,91202,91204</v>
      </c>
      <c r="O203" s="3" t="str">
        <f t="shared" si="137"/>
        <v>768,768,768,777,777,777,466,466,466,182,182,182,182,182,182,182,182,182,182,180,180,180,180,180,180,180</v>
      </c>
      <c r="P203" s="1" t="str">
        <f t="shared" si="138"/>
        <v>(1,2),(1,2),(1,2),(1,1),(1,1),(1,1),(1,1),(1,1),(1,1),(1,1),(1,1),(1,1),(1,1),(1,1),(1,1),(1,1),(1,1),(1,1),(1,1),(1,1),(1,1),(1,1),(1,1),(1,1),(1,1),(1,1)</v>
      </c>
      <c r="Q203" s="3" t="str">
        <f>IF(D203="坦克碎片",VLOOKUP(C203,道具信息!$N$2:$O$291,2,FALSE)&amp;"碎片",VLOOKUP(C203,道具信息!$N$2:$O$291,2,FALSE))</f>
        <v>T1部件</v>
      </c>
      <c r="R203" s="3">
        <f t="shared" si="116"/>
        <v>3260</v>
      </c>
      <c r="S203" s="11">
        <f t="shared" si="117"/>
        <v>0.32800000000000001</v>
      </c>
      <c r="T203" s="3" t="str">
        <f>VLOOKUP(Q203,道具信息!$Q$3:$S$20,2,FALSE)</f>
        <v>CHEST_ITEM_TYPE_T1_PART</v>
      </c>
      <c r="U203" s="3" t="str">
        <f>IF(COUNTIF(U$178:U202,T203)=0,T203,"")</f>
        <v/>
      </c>
      <c r="V203" s="3" t="str">
        <f t="shared" si="127"/>
        <v>CHEST_ITEM_TYPE_T2_SHARD,CHEST_ITEM_TYPE_T3_SHARD,CHEST_ITEM_TYPE_T1_PART</v>
      </c>
      <c r="W203" s="13" t="str">
        <f t="shared" si="122"/>
        <v/>
      </c>
      <c r="X203" s="3" t="str">
        <f t="shared" si="123"/>
        <v/>
      </c>
      <c r="Y203" s="3" t="str">
        <f t="shared" si="128"/>
        <v>23.2%,37.5%,32.8%</v>
      </c>
    </row>
    <row r="204" spans="2:25" x14ac:dyDescent="0.3">
      <c r="B204" s="2">
        <f>数据源!T236</f>
        <v>6</v>
      </c>
      <c r="C204" s="2" t="str">
        <f>数据源!U236</f>
        <v>T1HP6</v>
      </c>
      <c r="D204" s="2" t="str">
        <f>数据源!V236</f>
        <v>部件</v>
      </c>
      <c r="E204" s="2">
        <f>数据源!W236</f>
        <v>25</v>
      </c>
      <c r="F204" s="2">
        <f>数据源!X236</f>
        <v>1</v>
      </c>
      <c r="G204" s="2">
        <f>数据源!Y236</f>
        <v>8.9999999999999993E-3</v>
      </c>
      <c r="H204" s="2">
        <f>数据源!Z236</f>
        <v>1.7999999999999999E-2</v>
      </c>
      <c r="I204" s="2">
        <f>数据源!AA236</f>
        <v>180</v>
      </c>
      <c r="J204" s="3">
        <f t="shared" si="118"/>
        <v>1</v>
      </c>
      <c r="K204" s="3">
        <f t="shared" si="119"/>
        <v>1</v>
      </c>
      <c r="L204" s="3" t="str">
        <f t="shared" si="134"/>
        <v>部件</v>
      </c>
      <c r="M204" s="3">
        <f t="shared" ca="1" si="135"/>
        <v>91206</v>
      </c>
      <c r="N204" s="3" t="str">
        <f t="shared" ca="1" si="136"/>
        <v>51221,52221,53221,51311,52311,53311,51321,52321,53321,91001,91003,91005,91101,91103,91105,91201,91203,91205,91002,91004,91006,91102,91104,91106,91202,91204,91206</v>
      </c>
      <c r="O204" s="3" t="str">
        <f t="shared" si="137"/>
        <v>768,768,768,777,777,777,466,466,466,182,182,182,182,182,182,182,182,182,182,180,180,180,180,180,180,180,180</v>
      </c>
      <c r="P204" s="1" t="str">
        <f t="shared" si="138"/>
        <v>(1,2),(1,2),(1,2),(1,1),(1,1),(1,1),(1,1),(1,1),(1,1),(1,1),(1,1),(1,1),(1,1),(1,1),(1,1),(1,1),(1,1),(1,1),(1,1),(1,1),(1,1),(1,1),(1,1),(1,1),(1,1),(1,1),(1,1)</v>
      </c>
      <c r="Q204" s="3" t="str">
        <f>IF(D204="坦克碎片",VLOOKUP(C204,道具信息!$N$2:$O$291,2,FALSE)&amp;"碎片",VLOOKUP(C204,道具信息!$N$2:$O$291,2,FALSE))</f>
        <v>T1部件</v>
      </c>
      <c r="R204" s="3">
        <f t="shared" si="116"/>
        <v>3260</v>
      </c>
      <c r="S204" s="11">
        <f t="shared" si="117"/>
        <v>0.32800000000000001</v>
      </c>
      <c r="T204" s="3" t="str">
        <f>VLOOKUP(Q204,道具信息!$Q$3:$S$20,2,FALSE)</f>
        <v>CHEST_ITEM_TYPE_T1_PART</v>
      </c>
      <c r="U204" s="3" t="str">
        <f>IF(COUNTIF(U$178:U203,T204)=0,T204,"")</f>
        <v/>
      </c>
      <c r="V204" s="3" t="str">
        <f t="shared" si="127"/>
        <v>CHEST_ITEM_TYPE_T2_SHARD,CHEST_ITEM_TYPE_T3_SHARD,CHEST_ITEM_TYPE_T1_PART</v>
      </c>
      <c r="W204" s="13" t="str">
        <f t="shared" si="122"/>
        <v/>
      </c>
      <c r="X204" s="3" t="str">
        <f t="shared" si="123"/>
        <v/>
      </c>
      <c r="Y204" s="3" t="str">
        <f t="shared" si="128"/>
        <v>23.2%,37.5%,32.8%</v>
      </c>
    </row>
    <row r="205" spans="2:25" x14ac:dyDescent="0.3">
      <c r="B205" s="2">
        <f>数据源!T237</f>
        <v>6</v>
      </c>
      <c r="C205" s="2" t="str">
        <f>数据源!U237</f>
        <v>T2LP1</v>
      </c>
      <c r="D205" s="2" t="str">
        <f>数据源!V237</f>
        <v>部件</v>
      </c>
      <c r="E205" s="2">
        <f>数据源!W237</f>
        <v>102.20000000000002</v>
      </c>
      <c r="F205" s="2">
        <f>数据源!X237</f>
        <v>1</v>
      </c>
      <c r="G205" s="2">
        <f>数据源!Y237</f>
        <v>6.4999999999999997E-3</v>
      </c>
      <c r="H205" s="2">
        <f>数据源!Z237</f>
        <v>3.1800391389432479E-3</v>
      </c>
      <c r="I205" s="2">
        <f>数据源!AA237</f>
        <v>32</v>
      </c>
      <c r="J205" s="3">
        <f>ROUNDUP(IF(F205&gt;1,F205-ROUNDDOWN(SQRT(F205),0),F205),0)</f>
        <v>1</v>
      </c>
      <c r="K205" s="3">
        <f>F205*2-J205</f>
        <v>1</v>
      </c>
      <c r="L205" s="3" t="str">
        <f t="shared" ref="L205:L231" si="139">RIGHT(D205,2)</f>
        <v>部件</v>
      </c>
      <c r="M205" s="3">
        <f t="shared" ref="M205:M231" ca="1" si="140">IF(OR(L205="坦克",L205="碎片"),VLOOKUP(C205,INDIRECT("坦克ID"),MATCH(L205&amp;"ID",INDIRECT("坦克标头"),0),FALSE),VLOOKUP(C205,INDIRECT(L205&amp;"ID"),2,FALSE))</f>
        <v>92001</v>
      </c>
      <c r="N205" s="3" t="str">
        <f t="shared" ref="N205:N231" ca="1" si="141">N204&amp;","&amp;M205</f>
        <v>51221,52221,53221,51311,52311,53311,51321,52321,53321,91001,91003,91005,91101,91103,91105,91201,91203,91205,91002,91004,91006,91102,91104,91106,91202,91204,91206,92001</v>
      </c>
      <c r="O205" s="3" t="str">
        <f t="shared" ref="O205:O231" si="142">O204&amp;","&amp;I205</f>
        <v>768,768,768,777,777,777,466,466,466,182,182,182,182,182,182,182,182,182,182,180,180,180,180,180,180,180,180,32</v>
      </c>
      <c r="P205" s="1" t="str">
        <f t="shared" ref="P205:P231" si="143">P204&amp;","&amp;"("&amp;J205&amp;","&amp;K205&amp;")"</f>
        <v>(1,2),(1,2),(1,2),(1,1),(1,1),(1,1),(1,1),(1,1),(1,1),(1,1),(1,1),(1,1),(1,1),(1,1),(1,1),(1,1),(1,1),(1,1),(1,1),(1,1),(1,1),(1,1),(1,1),(1,1),(1,1),(1,1),(1,1),(1,1)</v>
      </c>
      <c r="Q205" s="3" t="str">
        <f>IF(D205="坦克碎片",VLOOKUP(C205,道具信息!$N$2:$O$291,2,FALSE)&amp;"碎片",VLOOKUP(C205,道具信息!$N$2:$O$291,2,FALSE))</f>
        <v>T2部件</v>
      </c>
      <c r="R205" s="3">
        <f t="shared" si="116"/>
        <v>576</v>
      </c>
      <c r="S205" s="11">
        <f t="shared" si="117"/>
        <v>5.8000000000000003E-2</v>
      </c>
      <c r="T205" s="3" t="str">
        <f>VLOOKUP(Q205,道具信息!$Q$3:$S$20,2,FALSE)</f>
        <v>CHEST_ITEM_TYPE_T2_PART</v>
      </c>
      <c r="U205" s="3" t="str">
        <f>IF(COUNTIF(U$178:U204,T205)=0,T205,"")</f>
        <v>CHEST_ITEM_TYPE_T2_PART</v>
      </c>
      <c r="V205" s="3" t="str">
        <f t="shared" si="127"/>
        <v>CHEST_ITEM_TYPE_T2_SHARD,CHEST_ITEM_TYPE_T3_SHARD,CHEST_ITEM_TYPE_T1_PART,CHEST_ITEM_TYPE_T2_PART</v>
      </c>
      <c r="W205" s="13">
        <f t="shared" si="122"/>
        <v>5.8000000000000003E-2</v>
      </c>
      <c r="X205" s="3" t="str">
        <f t="shared" si="123"/>
        <v>5.8%</v>
      </c>
      <c r="Y205" s="3" t="str">
        <f t="shared" si="128"/>
        <v>23.2%,37.5%,32.8%,5.8%</v>
      </c>
    </row>
    <row r="206" spans="2:25" x14ac:dyDescent="0.3">
      <c r="B206" s="2">
        <f>数据源!T238</f>
        <v>6</v>
      </c>
      <c r="C206" s="2" t="str">
        <f>数据源!U238</f>
        <v>T2LP3</v>
      </c>
      <c r="D206" s="2" t="str">
        <f>数据源!V238</f>
        <v>部件</v>
      </c>
      <c r="E206" s="2">
        <f>数据源!W238</f>
        <v>102.20000000000002</v>
      </c>
      <c r="F206" s="2">
        <f>数据源!X238</f>
        <v>1</v>
      </c>
      <c r="G206" s="2">
        <f>数据源!Y238</f>
        <v>6.4999999999999997E-3</v>
      </c>
      <c r="H206" s="2">
        <f>数据源!Z238</f>
        <v>3.1800391389432479E-3</v>
      </c>
      <c r="I206" s="2">
        <f>数据源!AA238</f>
        <v>32</v>
      </c>
      <c r="J206" s="3">
        <f t="shared" ref="J206:J219" si="144">ROUNDUP(IF(F206&gt;1,F206-ROUNDDOWN(SQRT(F206),0),F206),0)</f>
        <v>1</v>
      </c>
      <c r="K206" s="3">
        <f t="shared" ref="K206:K219" si="145">F206*2-J206</f>
        <v>1</v>
      </c>
      <c r="L206" s="3" t="str">
        <f t="shared" si="139"/>
        <v>部件</v>
      </c>
      <c r="M206" s="3">
        <f t="shared" ca="1" si="140"/>
        <v>92003</v>
      </c>
      <c r="N206" s="3" t="str">
        <f t="shared" ca="1" si="141"/>
        <v>51221,52221,53221,51311,52311,53311,51321,52321,53321,91001,91003,91005,91101,91103,91105,91201,91203,91205,91002,91004,91006,91102,91104,91106,91202,91204,91206,92001,92003</v>
      </c>
      <c r="O206" s="3" t="str">
        <f t="shared" si="142"/>
        <v>768,768,768,777,777,777,466,466,466,182,182,182,182,182,182,182,182,182,182,180,180,180,180,180,180,180,180,32,32</v>
      </c>
      <c r="P206" s="1" t="str">
        <f t="shared" si="143"/>
        <v>(1,2),(1,2),(1,2),(1,1),(1,1),(1,1),(1,1),(1,1),(1,1),(1,1),(1,1),(1,1),(1,1),(1,1),(1,1),(1,1),(1,1),(1,1),(1,1),(1,1),(1,1),(1,1),(1,1),(1,1),(1,1),(1,1),(1,1),(1,1),(1,1)</v>
      </c>
      <c r="Q206" s="3" t="str">
        <f>IF(D206="坦克碎片",VLOOKUP(C206,道具信息!$N$2:$O$291,2,FALSE)&amp;"碎片",VLOOKUP(C206,道具信息!$N$2:$O$291,2,FALSE))</f>
        <v>T2部件</v>
      </c>
      <c r="R206" s="3">
        <f t="shared" si="116"/>
        <v>576</v>
      </c>
      <c r="S206" s="11">
        <f t="shared" si="117"/>
        <v>5.8000000000000003E-2</v>
      </c>
      <c r="T206" s="3" t="str">
        <f>VLOOKUP(Q206,道具信息!$Q$3:$S$20,2,FALSE)</f>
        <v>CHEST_ITEM_TYPE_T2_PART</v>
      </c>
      <c r="U206" s="3" t="str">
        <f>IF(COUNTIF(U$178:U205,T206)=0,T206,"")</f>
        <v/>
      </c>
      <c r="V206" s="3" t="str">
        <f t="shared" si="127"/>
        <v>CHEST_ITEM_TYPE_T2_SHARD,CHEST_ITEM_TYPE_T3_SHARD,CHEST_ITEM_TYPE_T1_PART,CHEST_ITEM_TYPE_T2_PART</v>
      </c>
      <c r="W206" s="13" t="str">
        <f t="shared" si="122"/>
        <v/>
      </c>
      <c r="X206" s="3" t="str">
        <f t="shared" si="123"/>
        <v/>
      </c>
      <c r="Y206" s="3" t="str">
        <f t="shared" si="128"/>
        <v>23.2%,37.5%,32.8%,5.8%</v>
      </c>
    </row>
    <row r="207" spans="2:25" x14ac:dyDescent="0.3">
      <c r="B207" s="2">
        <f>数据源!T239</f>
        <v>6</v>
      </c>
      <c r="C207" s="2" t="str">
        <f>数据源!U239</f>
        <v>T2LP5</v>
      </c>
      <c r="D207" s="2" t="str">
        <f>数据源!V239</f>
        <v>部件</v>
      </c>
      <c r="E207" s="2">
        <f>数据源!W239</f>
        <v>102.20000000000002</v>
      </c>
      <c r="F207" s="2">
        <f>数据源!X239</f>
        <v>1</v>
      </c>
      <c r="G207" s="2">
        <f>数据源!Y239</f>
        <v>6.4999999999999997E-3</v>
      </c>
      <c r="H207" s="2">
        <f>数据源!Z239</f>
        <v>3.1800391389432479E-3</v>
      </c>
      <c r="I207" s="2">
        <f>数据源!AA239</f>
        <v>32</v>
      </c>
      <c r="J207" s="3">
        <f t="shared" si="144"/>
        <v>1</v>
      </c>
      <c r="K207" s="3">
        <f t="shared" si="145"/>
        <v>1</v>
      </c>
      <c r="L207" s="3" t="str">
        <f t="shared" si="139"/>
        <v>部件</v>
      </c>
      <c r="M207" s="3">
        <f t="shared" ca="1" si="140"/>
        <v>92005</v>
      </c>
      <c r="N207" s="3" t="str">
        <f t="shared" ca="1" si="141"/>
        <v>51221,52221,53221,51311,52311,53311,51321,52321,53321,91001,91003,91005,91101,91103,91105,91201,91203,91205,91002,91004,91006,91102,91104,91106,91202,91204,91206,92001,92003,92005</v>
      </c>
      <c r="O207" s="3" t="str">
        <f t="shared" si="142"/>
        <v>768,768,768,777,777,777,466,466,466,182,182,182,182,182,182,182,182,182,182,180,180,180,180,180,180,180,180,32,32,32</v>
      </c>
      <c r="P207" s="1" t="str">
        <f t="shared" si="143"/>
        <v>(1,2),(1,2),(1,2),(1,1),(1,1),(1,1),(1,1),(1,1),(1,1),(1,1),(1,1),(1,1),(1,1),(1,1),(1,1),(1,1),(1,1),(1,1),(1,1),(1,1),(1,1),(1,1),(1,1),(1,1),(1,1),(1,1),(1,1),(1,1),(1,1),(1,1)</v>
      </c>
      <c r="Q207" s="3" t="str">
        <f>IF(D207="坦克碎片",VLOOKUP(C207,道具信息!$N$2:$O$291,2,FALSE)&amp;"碎片",VLOOKUP(C207,道具信息!$N$2:$O$291,2,FALSE))</f>
        <v>T2部件</v>
      </c>
      <c r="R207" s="3">
        <f t="shared" si="116"/>
        <v>576</v>
      </c>
      <c r="S207" s="11">
        <f t="shared" si="117"/>
        <v>5.8000000000000003E-2</v>
      </c>
      <c r="T207" s="3" t="str">
        <f>VLOOKUP(Q207,道具信息!$Q$3:$S$20,2,FALSE)</f>
        <v>CHEST_ITEM_TYPE_T2_PART</v>
      </c>
      <c r="U207" s="3" t="str">
        <f>IF(COUNTIF(U$178:U206,T207)=0,T207,"")</f>
        <v/>
      </c>
      <c r="V207" s="3" t="str">
        <f t="shared" si="127"/>
        <v>CHEST_ITEM_TYPE_T2_SHARD,CHEST_ITEM_TYPE_T3_SHARD,CHEST_ITEM_TYPE_T1_PART,CHEST_ITEM_TYPE_T2_PART</v>
      </c>
      <c r="W207" s="13" t="str">
        <f t="shared" si="122"/>
        <v/>
      </c>
      <c r="X207" s="3" t="str">
        <f t="shared" si="123"/>
        <v/>
      </c>
      <c r="Y207" s="3" t="str">
        <f t="shared" si="128"/>
        <v>23.2%,37.5%,32.8%,5.8%</v>
      </c>
    </row>
    <row r="208" spans="2:25" x14ac:dyDescent="0.3">
      <c r="B208" s="2">
        <f>数据源!T240</f>
        <v>6</v>
      </c>
      <c r="C208" s="2" t="str">
        <f>数据源!U240</f>
        <v>T2MP1</v>
      </c>
      <c r="D208" s="2" t="str">
        <f>数据源!V240</f>
        <v>部件</v>
      </c>
      <c r="E208" s="2">
        <f>数据源!W240</f>
        <v>102.20000000000002</v>
      </c>
      <c r="F208" s="2">
        <f>数据源!X240</f>
        <v>1</v>
      </c>
      <c r="G208" s="2">
        <f>数据源!Y240</f>
        <v>6.4999999999999997E-3</v>
      </c>
      <c r="H208" s="2">
        <f>数据源!Z240</f>
        <v>3.1800391389432479E-3</v>
      </c>
      <c r="I208" s="2">
        <f>数据源!AA240</f>
        <v>32</v>
      </c>
      <c r="J208" s="3">
        <f t="shared" si="144"/>
        <v>1</v>
      </c>
      <c r="K208" s="3">
        <f t="shared" si="145"/>
        <v>1</v>
      </c>
      <c r="L208" s="3" t="str">
        <f t="shared" si="139"/>
        <v>部件</v>
      </c>
      <c r="M208" s="3">
        <f t="shared" ca="1" si="140"/>
        <v>92101</v>
      </c>
      <c r="N208" s="3" t="str">
        <f t="shared" ca="1" si="141"/>
        <v>51221,52221,53221,51311,52311,53311,51321,52321,53321,91001,91003,91005,91101,91103,91105,91201,91203,91205,91002,91004,91006,91102,91104,91106,91202,91204,91206,92001,92003,92005,92101</v>
      </c>
      <c r="O208" s="3" t="str">
        <f t="shared" si="142"/>
        <v>768,768,768,777,777,777,466,466,466,182,182,182,182,182,182,182,182,182,182,180,180,180,180,180,180,180,180,32,32,32,32</v>
      </c>
      <c r="P208" s="1" t="str">
        <f t="shared" si="143"/>
        <v>(1,2),(1,2),(1,2),(1,1),(1,1),(1,1),(1,1),(1,1),(1,1),(1,1),(1,1),(1,1),(1,1),(1,1),(1,1),(1,1),(1,1),(1,1),(1,1),(1,1),(1,1),(1,1),(1,1),(1,1),(1,1),(1,1),(1,1),(1,1),(1,1),(1,1),(1,1)</v>
      </c>
      <c r="Q208" s="3" t="str">
        <f>IF(D208="坦克碎片",VLOOKUP(C208,道具信息!$N$2:$O$291,2,FALSE)&amp;"碎片",VLOOKUP(C208,道具信息!$N$2:$O$291,2,FALSE))</f>
        <v>T2部件</v>
      </c>
      <c r="R208" s="3">
        <f t="shared" si="116"/>
        <v>576</v>
      </c>
      <c r="S208" s="11">
        <f t="shared" si="117"/>
        <v>5.8000000000000003E-2</v>
      </c>
      <c r="T208" s="3" t="str">
        <f>VLOOKUP(Q208,道具信息!$Q$3:$S$20,2,FALSE)</f>
        <v>CHEST_ITEM_TYPE_T2_PART</v>
      </c>
      <c r="U208" s="3" t="str">
        <f>IF(COUNTIF(U$178:U207,T208)=0,T208,"")</f>
        <v/>
      </c>
      <c r="V208" s="3" t="str">
        <f t="shared" si="127"/>
        <v>CHEST_ITEM_TYPE_T2_SHARD,CHEST_ITEM_TYPE_T3_SHARD,CHEST_ITEM_TYPE_T1_PART,CHEST_ITEM_TYPE_T2_PART</v>
      </c>
      <c r="W208" s="13" t="str">
        <f t="shared" si="122"/>
        <v/>
      </c>
      <c r="X208" s="3" t="str">
        <f t="shared" si="123"/>
        <v/>
      </c>
      <c r="Y208" s="3" t="str">
        <f t="shared" si="128"/>
        <v>23.2%,37.5%,32.8%,5.8%</v>
      </c>
    </row>
    <row r="209" spans="2:25" x14ac:dyDescent="0.3">
      <c r="B209" s="2">
        <f>数据源!T241</f>
        <v>6</v>
      </c>
      <c r="C209" s="2" t="str">
        <f>数据源!U241</f>
        <v>T2MP3</v>
      </c>
      <c r="D209" s="2" t="str">
        <f>数据源!V241</f>
        <v>部件</v>
      </c>
      <c r="E209" s="2">
        <f>数据源!W241</f>
        <v>102.20000000000002</v>
      </c>
      <c r="F209" s="2">
        <f>数据源!X241</f>
        <v>1</v>
      </c>
      <c r="G209" s="2">
        <f>数据源!Y241</f>
        <v>6.4999999999999997E-3</v>
      </c>
      <c r="H209" s="2">
        <f>数据源!Z241</f>
        <v>3.1800391389432479E-3</v>
      </c>
      <c r="I209" s="2">
        <f>数据源!AA241</f>
        <v>32</v>
      </c>
      <c r="J209" s="3">
        <f t="shared" si="144"/>
        <v>1</v>
      </c>
      <c r="K209" s="3">
        <f t="shared" si="145"/>
        <v>1</v>
      </c>
      <c r="L209" s="3" t="str">
        <f t="shared" si="139"/>
        <v>部件</v>
      </c>
      <c r="M209" s="3">
        <f t="shared" ca="1" si="140"/>
        <v>92103</v>
      </c>
      <c r="N209" s="3" t="str">
        <f t="shared" ca="1" si="141"/>
        <v>51221,52221,53221,51311,52311,53311,51321,52321,53321,91001,91003,91005,91101,91103,91105,91201,91203,91205,91002,91004,91006,91102,91104,91106,91202,91204,91206,92001,92003,92005,92101,92103</v>
      </c>
      <c r="O209" s="3" t="str">
        <f t="shared" si="142"/>
        <v>768,768,768,777,777,777,466,466,466,182,182,182,182,182,182,182,182,182,182,180,180,180,180,180,180,180,180,32,32,32,32,32</v>
      </c>
      <c r="P209" s="1" t="str">
        <f t="shared" si="143"/>
        <v>(1,2),(1,2),(1,2),(1,1),(1,1),(1,1),(1,1),(1,1),(1,1),(1,1),(1,1),(1,1),(1,1),(1,1),(1,1),(1,1),(1,1),(1,1),(1,1),(1,1),(1,1),(1,1),(1,1),(1,1),(1,1),(1,1),(1,1),(1,1),(1,1),(1,1),(1,1),(1,1)</v>
      </c>
      <c r="Q209" s="3" t="str">
        <f>IF(D209="坦克碎片",VLOOKUP(C209,道具信息!$N$2:$O$291,2,FALSE)&amp;"碎片",VLOOKUP(C209,道具信息!$N$2:$O$291,2,FALSE))</f>
        <v>T2部件</v>
      </c>
      <c r="R209" s="3">
        <f t="shared" si="116"/>
        <v>576</v>
      </c>
      <c r="S209" s="11">
        <f t="shared" si="117"/>
        <v>5.8000000000000003E-2</v>
      </c>
      <c r="T209" s="3" t="str">
        <f>VLOOKUP(Q209,道具信息!$Q$3:$S$20,2,FALSE)</f>
        <v>CHEST_ITEM_TYPE_T2_PART</v>
      </c>
      <c r="U209" s="3" t="str">
        <f>IF(COUNTIF(U$178:U208,T209)=0,T209,"")</f>
        <v/>
      </c>
      <c r="V209" s="3" t="str">
        <f t="shared" si="127"/>
        <v>CHEST_ITEM_TYPE_T2_SHARD,CHEST_ITEM_TYPE_T3_SHARD,CHEST_ITEM_TYPE_T1_PART,CHEST_ITEM_TYPE_T2_PART</v>
      </c>
      <c r="W209" s="13" t="str">
        <f t="shared" si="122"/>
        <v/>
      </c>
      <c r="X209" s="3" t="str">
        <f t="shared" si="123"/>
        <v/>
      </c>
      <c r="Y209" s="3" t="str">
        <f t="shared" si="128"/>
        <v>23.2%,37.5%,32.8%,5.8%</v>
      </c>
    </row>
    <row r="210" spans="2:25" x14ac:dyDescent="0.3">
      <c r="B210" s="2">
        <f>数据源!T242</f>
        <v>6</v>
      </c>
      <c r="C210" s="2" t="str">
        <f>数据源!U242</f>
        <v>T2MP5</v>
      </c>
      <c r="D210" s="2" t="str">
        <f>数据源!V242</f>
        <v>部件</v>
      </c>
      <c r="E210" s="2">
        <f>数据源!W242</f>
        <v>102.20000000000002</v>
      </c>
      <c r="F210" s="2">
        <f>数据源!X242</f>
        <v>1</v>
      </c>
      <c r="G210" s="2">
        <f>数据源!Y242</f>
        <v>6.4999999999999997E-3</v>
      </c>
      <c r="H210" s="2">
        <f>数据源!Z242</f>
        <v>3.1800391389432479E-3</v>
      </c>
      <c r="I210" s="2">
        <f>数据源!AA242</f>
        <v>32</v>
      </c>
      <c r="J210" s="3">
        <f t="shared" si="144"/>
        <v>1</v>
      </c>
      <c r="K210" s="3">
        <f t="shared" si="145"/>
        <v>1</v>
      </c>
      <c r="L210" s="3" t="str">
        <f t="shared" si="139"/>
        <v>部件</v>
      </c>
      <c r="M210" s="3">
        <f t="shared" ca="1" si="140"/>
        <v>92105</v>
      </c>
      <c r="N210" s="3" t="str">
        <f t="shared" ca="1" si="141"/>
        <v>51221,52221,53221,51311,52311,53311,51321,52321,53321,91001,91003,91005,91101,91103,91105,91201,91203,91205,91002,91004,91006,91102,91104,91106,91202,91204,91206,92001,92003,92005,92101,92103,92105</v>
      </c>
      <c r="O210" s="3" t="str">
        <f t="shared" si="142"/>
        <v>768,768,768,777,777,777,466,466,466,182,182,182,182,182,182,182,182,182,182,180,180,180,180,180,180,180,180,32,32,32,32,32,32</v>
      </c>
      <c r="P210" s="1" t="str">
        <f t="shared" si="143"/>
        <v>(1,2),(1,2),(1,2),(1,1),(1,1),(1,1),(1,1),(1,1),(1,1),(1,1),(1,1),(1,1),(1,1),(1,1),(1,1),(1,1),(1,1),(1,1),(1,1),(1,1),(1,1),(1,1),(1,1),(1,1),(1,1),(1,1),(1,1),(1,1),(1,1),(1,1),(1,1),(1,1),(1,1)</v>
      </c>
      <c r="Q210" s="3" t="str">
        <f>IF(D210="坦克碎片",VLOOKUP(C210,道具信息!$N$2:$O$291,2,FALSE)&amp;"碎片",VLOOKUP(C210,道具信息!$N$2:$O$291,2,FALSE))</f>
        <v>T2部件</v>
      </c>
      <c r="R210" s="3">
        <f t="shared" ref="R210:R231" si="146">SUMIFS(I:I,Q:Q,Q210,B:B,B210)</f>
        <v>576</v>
      </c>
      <c r="S210" s="11">
        <f t="shared" ref="S210:S231" si="147">ROUND(R210/SUMIF(B:B,B210,I:I),3)</f>
        <v>5.8000000000000003E-2</v>
      </c>
      <c r="T210" s="3" t="str">
        <f>VLOOKUP(Q210,道具信息!$Q$3:$S$20,2,FALSE)</f>
        <v>CHEST_ITEM_TYPE_T2_PART</v>
      </c>
      <c r="U210" s="3" t="str">
        <f>IF(COUNTIF(U$178:U209,T210)=0,T210,"")</f>
        <v/>
      </c>
      <c r="V210" s="3" t="str">
        <f t="shared" si="127"/>
        <v>CHEST_ITEM_TYPE_T2_SHARD,CHEST_ITEM_TYPE_T3_SHARD,CHEST_ITEM_TYPE_T1_PART,CHEST_ITEM_TYPE_T2_PART</v>
      </c>
      <c r="W210" s="13" t="str">
        <f t="shared" si="122"/>
        <v/>
      </c>
      <c r="X210" s="3" t="str">
        <f t="shared" si="123"/>
        <v/>
      </c>
      <c r="Y210" s="3" t="str">
        <f t="shared" si="128"/>
        <v>23.2%,37.5%,32.8%,5.8%</v>
      </c>
    </row>
    <row r="211" spans="2:25" x14ac:dyDescent="0.3">
      <c r="B211" s="2">
        <f>数据源!T243</f>
        <v>6</v>
      </c>
      <c r="C211" s="2" t="str">
        <f>数据源!U243</f>
        <v>T2HP1</v>
      </c>
      <c r="D211" s="2" t="str">
        <f>数据源!V243</f>
        <v>部件</v>
      </c>
      <c r="E211" s="2">
        <f>数据源!W243</f>
        <v>102.20000000000002</v>
      </c>
      <c r="F211" s="2">
        <f>数据源!X243</f>
        <v>1</v>
      </c>
      <c r="G211" s="2">
        <f>数据源!Y243</f>
        <v>6.4999999999999997E-3</v>
      </c>
      <c r="H211" s="2">
        <f>数据源!Z243</f>
        <v>3.1800391389432479E-3</v>
      </c>
      <c r="I211" s="2">
        <f>数据源!AA243</f>
        <v>32</v>
      </c>
      <c r="J211" s="3">
        <f t="shared" si="144"/>
        <v>1</v>
      </c>
      <c r="K211" s="3">
        <f t="shared" si="145"/>
        <v>1</v>
      </c>
      <c r="L211" s="3" t="str">
        <f t="shared" si="139"/>
        <v>部件</v>
      </c>
      <c r="M211" s="3">
        <f t="shared" ca="1" si="140"/>
        <v>92201</v>
      </c>
      <c r="N211" s="3" t="str">
        <f t="shared" ca="1" si="141"/>
        <v>51221,52221,53221,51311,52311,53311,51321,52321,53321,91001,91003,91005,91101,91103,91105,91201,91203,91205,91002,91004,91006,91102,91104,91106,91202,91204,91206,92001,92003,92005,92101,92103,92105,92201</v>
      </c>
      <c r="O211" s="3" t="str">
        <f t="shared" si="142"/>
        <v>768,768,768,777,777,777,466,466,466,182,182,182,182,182,182,182,182,182,182,180,180,180,180,180,180,180,180,32,32,32,32,32,32,32</v>
      </c>
      <c r="P211" s="1" t="str">
        <f t="shared" si="143"/>
        <v>(1,2),(1,2),(1,2),(1,1),(1,1),(1,1),(1,1),(1,1),(1,1),(1,1),(1,1),(1,1),(1,1),(1,1),(1,1),(1,1),(1,1),(1,1),(1,1),(1,1),(1,1),(1,1),(1,1),(1,1),(1,1),(1,1),(1,1),(1,1),(1,1),(1,1),(1,1),(1,1),(1,1),(1,1)</v>
      </c>
      <c r="Q211" s="3" t="str">
        <f>IF(D211="坦克碎片",VLOOKUP(C211,道具信息!$N$2:$O$291,2,FALSE)&amp;"碎片",VLOOKUP(C211,道具信息!$N$2:$O$291,2,FALSE))</f>
        <v>T2部件</v>
      </c>
      <c r="R211" s="3">
        <f t="shared" si="146"/>
        <v>576</v>
      </c>
      <c r="S211" s="11">
        <f t="shared" si="147"/>
        <v>5.8000000000000003E-2</v>
      </c>
      <c r="T211" s="3" t="str">
        <f>VLOOKUP(Q211,道具信息!$Q$3:$S$20,2,FALSE)</f>
        <v>CHEST_ITEM_TYPE_T2_PART</v>
      </c>
      <c r="U211" s="3" t="str">
        <f>IF(COUNTIF(U$178:U210,T211)=0,T211,"")</f>
        <v/>
      </c>
      <c r="V211" s="3" t="str">
        <f t="shared" si="127"/>
        <v>CHEST_ITEM_TYPE_T2_SHARD,CHEST_ITEM_TYPE_T3_SHARD,CHEST_ITEM_TYPE_T1_PART,CHEST_ITEM_TYPE_T2_PART</v>
      </c>
      <c r="W211" s="13" t="str">
        <f t="shared" si="122"/>
        <v/>
      </c>
      <c r="X211" s="3" t="str">
        <f t="shared" si="123"/>
        <v/>
      </c>
      <c r="Y211" s="3" t="str">
        <f t="shared" si="128"/>
        <v>23.2%,37.5%,32.8%,5.8%</v>
      </c>
    </row>
    <row r="212" spans="2:25" x14ac:dyDescent="0.3">
      <c r="B212" s="2">
        <f>数据源!T244</f>
        <v>6</v>
      </c>
      <c r="C212" s="2" t="str">
        <f>数据源!U244</f>
        <v>T2HP3</v>
      </c>
      <c r="D212" s="2" t="str">
        <f>数据源!V244</f>
        <v>部件</v>
      </c>
      <c r="E212" s="2">
        <f>数据源!W244</f>
        <v>102.20000000000002</v>
      </c>
      <c r="F212" s="2">
        <f>数据源!X244</f>
        <v>1</v>
      </c>
      <c r="G212" s="2">
        <f>数据源!Y244</f>
        <v>6.4999999999999997E-3</v>
      </c>
      <c r="H212" s="2">
        <f>数据源!Z244</f>
        <v>3.1800391389432479E-3</v>
      </c>
      <c r="I212" s="2">
        <f>数据源!AA244</f>
        <v>32</v>
      </c>
      <c r="J212" s="3">
        <f t="shared" si="144"/>
        <v>1</v>
      </c>
      <c r="K212" s="3">
        <f t="shared" si="145"/>
        <v>1</v>
      </c>
      <c r="L212" s="3" t="str">
        <f t="shared" si="139"/>
        <v>部件</v>
      </c>
      <c r="M212" s="3">
        <f t="shared" ca="1" si="140"/>
        <v>92203</v>
      </c>
      <c r="N212" s="3" t="str">
        <f t="shared" ca="1" si="141"/>
        <v>51221,52221,53221,51311,52311,53311,51321,52321,53321,91001,91003,91005,91101,91103,91105,91201,91203,91205,91002,91004,91006,91102,91104,91106,91202,91204,91206,92001,92003,92005,92101,92103,92105,92201,92203</v>
      </c>
      <c r="O212" s="3" t="str">
        <f t="shared" si="142"/>
        <v>768,768,768,777,777,777,466,466,466,182,182,182,182,182,182,182,182,182,182,180,180,180,180,180,180,180,180,32,32,32,32,32,32,32,32</v>
      </c>
      <c r="P212" s="1" t="str">
        <f t="shared" si="143"/>
        <v>(1,2),(1,2),(1,2),(1,1),(1,1),(1,1),(1,1),(1,1),(1,1),(1,1),(1,1),(1,1),(1,1),(1,1),(1,1),(1,1),(1,1),(1,1),(1,1),(1,1),(1,1),(1,1),(1,1),(1,1),(1,1),(1,1),(1,1),(1,1),(1,1),(1,1),(1,1),(1,1),(1,1),(1,1),(1,1)</v>
      </c>
      <c r="Q212" s="3" t="str">
        <f>IF(D212="坦克碎片",VLOOKUP(C212,道具信息!$N$2:$O$291,2,FALSE)&amp;"碎片",VLOOKUP(C212,道具信息!$N$2:$O$291,2,FALSE))</f>
        <v>T2部件</v>
      </c>
      <c r="R212" s="3">
        <f t="shared" si="146"/>
        <v>576</v>
      </c>
      <c r="S212" s="11">
        <f t="shared" si="147"/>
        <v>5.8000000000000003E-2</v>
      </c>
      <c r="T212" s="3" t="str">
        <f>VLOOKUP(Q212,道具信息!$Q$3:$S$20,2,FALSE)</f>
        <v>CHEST_ITEM_TYPE_T2_PART</v>
      </c>
      <c r="U212" s="3" t="str">
        <f>IF(COUNTIF(U$178:U211,T212)=0,T212,"")</f>
        <v/>
      </c>
      <c r="V212" s="3" t="str">
        <f t="shared" si="127"/>
        <v>CHEST_ITEM_TYPE_T2_SHARD,CHEST_ITEM_TYPE_T3_SHARD,CHEST_ITEM_TYPE_T1_PART,CHEST_ITEM_TYPE_T2_PART</v>
      </c>
      <c r="W212" s="13" t="str">
        <f t="shared" si="122"/>
        <v/>
      </c>
      <c r="X212" s="3" t="str">
        <f t="shared" si="123"/>
        <v/>
      </c>
      <c r="Y212" s="3" t="str">
        <f t="shared" si="128"/>
        <v>23.2%,37.5%,32.8%,5.8%</v>
      </c>
    </row>
    <row r="213" spans="2:25" x14ac:dyDescent="0.3">
      <c r="B213" s="2">
        <f>数据源!T245</f>
        <v>6</v>
      </c>
      <c r="C213" s="2" t="str">
        <f>数据源!U245</f>
        <v>T2HP5</v>
      </c>
      <c r="D213" s="2" t="str">
        <f>数据源!V245</f>
        <v>部件</v>
      </c>
      <c r="E213" s="2">
        <f>数据源!W245</f>
        <v>102.20000000000002</v>
      </c>
      <c r="F213" s="2">
        <f>数据源!X245</f>
        <v>1</v>
      </c>
      <c r="G213" s="2">
        <f>数据源!Y245</f>
        <v>6.4999999999999997E-3</v>
      </c>
      <c r="H213" s="2">
        <f>数据源!Z245</f>
        <v>3.1800391389432479E-3</v>
      </c>
      <c r="I213" s="2">
        <f>数据源!AA245</f>
        <v>32</v>
      </c>
      <c r="J213" s="3">
        <f t="shared" si="144"/>
        <v>1</v>
      </c>
      <c r="K213" s="3">
        <f t="shared" si="145"/>
        <v>1</v>
      </c>
      <c r="L213" s="3" t="str">
        <f t="shared" si="139"/>
        <v>部件</v>
      </c>
      <c r="M213" s="3">
        <f t="shared" ca="1" si="140"/>
        <v>92205</v>
      </c>
      <c r="N213" s="3" t="str">
        <f t="shared" ca="1" si="141"/>
        <v>51221,52221,53221,51311,52311,53311,51321,52321,53321,91001,91003,91005,91101,91103,91105,91201,91203,91205,91002,91004,91006,91102,91104,91106,91202,91204,91206,92001,92003,92005,92101,92103,92105,92201,92203,92205</v>
      </c>
      <c r="O213" s="3" t="str">
        <f t="shared" si="142"/>
        <v>768,768,768,777,777,777,466,466,466,182,182,182,182,182,182,182,182,182,182,180,180,180,180,180,180,180,180,32,32,32,32,32,32,32,32,32</v>
      </c>
      <c r="P213" s="1" t="str">
        <f t="shared" si="143"/>
        <v>(1,2),(1,2),(1,2),(1,1),(1,1),(1,1),(1,1),(1,1),(1,1),(1,1),(1,1),(1,1),(1,1),(1,1),(1,1),(1,1),(1,1),(1,1),(1,1),(1,1),(1,1),(1,1),(1,1),(1,1),(1,1),(1,1),(1,1),(1,1),(1,1),(1,1),(1,1),(1,1),(1,1),(1,1),(1,1),(1,1)</v>
      </c>
      <c r="Q213" s="3" t="str">
        <f>IF(D213="坦克碎片",VLOOKUP(C213,道具信息!$N$2:$O$291,2,FALSE)&amp;"碎片",VLOOKUP(C213,道具信息!$N$2:$O$291,2,FALSE))</f>
        <v>T2部件</v>
      </c>
      <c r="R213" s="3">
        <f t="shared" si="146"/>
        <v>576</v>
      </c>
      <c r="S213" s="11">
        <f t="shared" si="147"/>
        <v>5.8000000000000003E-2</v>
      </c>
      <c r="T213" s="3" t="str">
        <f>VLOOKUP(Q213,道具信息!$Q$3:$S$20,2,FALSE)</f>
        <v>CHEST_ITEM_TYPE_T2_PART</v>
      </c>
      <c r="U213" s="3" t="str">
        <f>IF(COUNTIF(U$178:U212,T213)=0,T213,"")</f>
        <v/>
      </c>
      <c r="V213" s="3" t="str">
        <f t="shared" si="127"/>
        <v>CHEST_ITEM_TYPE_T2_SHARD,CHEST_ITEM_TYPE_T3_SHARD,CHEST_ITEM_TYPE_T1_PART,CHEST_ITEM_TYPE_T2_PART</v>
      </c>
      <c r="W213" s="13" t="str">
        <f t="shared" si="122"/>
        <v/>
      </c>
      <c r="X213" s="3" t="str">
        <f t="shared" si="123"/>
        <v/>
      </c>
      <c r="Y213" s="3" t="str">
        <f t="shared" si="128"/>
        <v>23.2%,37.5%,32.8%,5.8%</v>
      </c>
    </row>
    <row r="214" spans="2:25" x14ac:dyDescent="0.3">
      <c r="B214" s="2">
        <f>数据源!T246</f>
        <v>6</v>
      </c>
      <c r="C214" s="2" t="str">
        <f>数据源!U246</f>
        <v>T2LP2</v>
      </c>
      <c r="D214" s="2" t="str">
        <f>数据源!V246</f>
        <v>部件</v>
      </c>
      <c r="E214" s="2">
        <f>数据源!W246</f>
        <v>102.20000000000002</v>
      </c>
      <c r="F214" s="2">
        <f>数据源!X246</f>
        <v>1</v>
      </c>
      <c r="G214" s="2">
        <f>数据源!Y246</f>
        <v>6.4999999999999997E-3</v>
      </c>
      <c r="H214" s="2">
        <f>数据源!Z246</f>
        <v>3.1800391389432479E-3</v>
      </c>
      <c r="I214" s="2">
        <f>数据源!AA246</f>
        <v>32</v>
      </c>
      <c r="J214" s="3">
        <f t="shared" si="144"/>
        <v>1</v>
      </c>
      <c r="K214" s="3">
        <f t="shared" si="145"/>
        <v>1</v>
      </c>
      <c r="L214" s="3" t="str">
        <f t="shared" si="139"/>
        <v>部件</v>
      </c>
      <c r="M214" s="3">
        <f t="shared" ca="1" si="140"/>
        <v>92002</v>
      </c>
      <c r="N214" s="3" t="str">
        <f t="shared" ca="1" si="141"/>
        <v>51221,52221,53221,51311,52311,53311,51321,52321,53321,91001,91003,91005,91101,91103,91105,91201,91203,91205,91002,91004,91006,91102,91104,91106,91202,91204,91206,92001,92003,92005,92101,92103,92105,92201,92203,92205,92002</v>
      </c>
      <c r="O214" s="3" t="str">
        <f t="shared" si="142"/>
        <v>768,768,768,777,777,777,466,466,466,182,182,182,182,182,182,182,182,182,182,180,180,180,180,180,180,180,180,32,32,32,32,32,32,32,32,32,32</v>
      </c>
      <c r="P214" s="1" t="str">
        <f t="shared" si="143"/>
        <v>(1,2),(1,2),(1,2),(1,1),(1,1),(1,1),(1,1),(1,1),(1,1),(1,1),(1,1),(1,1),(1,1),(1,1),(1,1),(1,1),(1,1),(1,1),(1,1),(1,1),(1,1),(1,1),(1,1),(1,1),(1,1),(1,1),(1,1),(1,1),(1,1),(1,1),(1,1),(1,1),(1,1),(1,1),(1,1),(1,1),(1,1)</v>
      </c>
      <c r="Q214" s="3" t="str">
        <f>IF(D214="坦克碎片",VLOOKUP(C214,道具信息!$N$2:$O$291,2,FALSE)&amp;"碎片",VLOOKUP(C214,道具信息!$N$2:$O$291,2,FALSE))</f>
        <v>T2部件</v>
      </c>
      <c r="R214" s="3">
        <f t="shared" si="146"/>
        <v>576</v>
      </c>
      <c r="S214" s="11">
        <f t="shared" si="147"/>
        <v>5.8000000000000003E-2</v>
      </c>
      <c r="T214" s="3" t="str">
        <f>VLOOKUP(Q214,道具信息!$Q$3:$S$20,2,FALSE)</f>
        <v>CHEST_ITEM_TYPE_T2_PART</v>
      </c>
      <c r="U214" s="3" t="str">
        <f>IF(COUNTIF(U$178:U213,T214)=0,T214,"")</f>
        <v/>
      </c>
      <c r="V214" s="3" t="str">
        <f t="shared" si="127"/>
        <v>CHEST_ITEM_TYPE_T2_SHARD,CHEST_ITEM_TYPE_T3_SHARD,CHEST_ITEM_TYPE_T1_PART,CHEST_ITEM_TYPE_T2_PART</v>
      </c>
      <c r="W214" s="13" t="str">
        <f t="shared" si="122"/>
        <v/>
      </c>
      <c r="X214" s="3" t="str">
        <f t="shared" si="123"/>
        <v/>
      </c>
      <c r="Y214" s="3" t="str">
        <f t="shared" si="128"/>
        <v>23.2%,37.5%,32.8%,5.8%</v>
      </c>
    </row>
    <row r="215" spans="2:25" x14ac:dyDescent="0.3">
      <c r="B215" s="2">
        <f>数据源!T247</f>
        <v>6</v>
      </c>
      <c r="C215" s="2" t="str">
        <f>数据源!U247</f>
        <v>T2LP4</v>
      </c>
      <c r="D215" s="2" t="str">
        <f>数据源!V247</f>
        <v>部件</v>
      </c>
      <c r="E215" s="2">
        <f>数据源!W247</f>
        <v>102.20000000000002</v>
      </c>
      <c r="F215" s="2">
        <f>数据源!X247</f>
        <v>1</v>
      </c>
      <c r="G215" s="2">
        <f>数据源!Y247</f>
        <v>6.4999999999999997E-3</v>
      </c>
      <c r="H215" s="2">
        <f>数据源!Z247</f>
        <v>3.1800391389432479E-3</v>
      </c>
      <c r="I215" s="2">
        <f>数据源!AA247</f>
        <v>32</v>
      </c>
      <c r="J215" s="3">
        <f t="shared" si="144"/>
        <v>1</v>
      </c>
      <c r="K215" s="3">
        <f t="shared" si="145"/>
        <v>1</v>
      </c>
      <c r="L215" s="3" t="str">
        <f t="shared" si="139"/>
        <v>部件</v>
      </c>
      <c r="M215" s="3">
        <f t="shared" ca="1" si="140"/>
        <v>92004</v>
      </c>
      <c r="N215" s="3" t="str">
        <f t="shared" ca="1" si="141"/>
        <v>51221,52221,53221,51311,52311,53311,51321,52321,53321,91001,91003,91005,91101,91103,91105,91201,91203,91205,91002,91004,91006,91102,91104,91106,91202,91204,91206,92001,92003,92005,92101,92103,92105,92201,92203,92205,92002,92004</v>
      </c>
      <c r="O215" s="3" t="str">
        <f t="shared" si="142"/>
        <v>768,768,768,777,777,777,466,466,466,182,182,182,182,182,182,182,182,182,182,180,180,180,180,180,180,180,180,32,32,32,32,32,32,32,32,32,32,32</v>
      </c>
      <c r="P215" s="1" t="str">
        <f t="shared" si="143"/>
        <v>(1,2),(1,2),(1,2),(1,1),(1,1),(1,1),(1,1),(1,1),(1,1),(1,1),(1,1),(1,1),(1,1),(1,1),(1,1),(1,1),(1,1),(1,1),(1,1),(1,1),(1,1),(1,1),(1,1),(1,1),(1,1),(1,1),(1,1),(1,1),(1,1),(1,1),(1,1),(1,1),(1,1),(1,1),(1,1),(1,1),(1,1),(1,1)</v>
      </c>
      <c r="Q215" s="3" t="str">
        <f>IF(D215="坦克碎片",VLOOKUP(C215,道具信息!$N$2:$O$291,2,FALSE)&amp;"碎片",VLOOKUP(C215,道具信息!$N$2:$O$291,2,FALSE))</f>
        <v>T2部件</v>
      </c>
      <c r="R215" s="3">
        <f t="shared" si="146"/>
        <v>576</v>
      </c>
      <c r="S215" s="11">
        <f t="shared" si="147"/>
        <v>5.8000000000000003E-2</v>
      </c>
      <c r="T215" s="3" t="str">
        <f>VLOOKUP(Q215,道具信息!$Q$3:$S$20,2,FALSE)</f>
        <v>CHEST_ITEM_TYPE_T2_PART</v>
      </c>
      <c r="U215" s="3" t="str">
        <f>IF(COUNTIF(U$178:U214,T215)=0,T215,"")</f>
        <v/>
      </c>
      <c r="V215" s="3" t="str">
        <f t="shared" si="127"/>
        <v>CHEST_ITEM_TYPE_T2_SHARD,CHEST_ITEM_TYPE_T3_SHARD,CHEST_ITEM_TYPE_T1_PART,CHEST_ITEM_TYPE_T2_PART</v>
      </c>
      <c r="W215" s="13" t="str">
        <f t="shared" si="122"/>
        <v/>
      </c>
      <c r="X215" s="3" t="str">
        <f t="shared" si="123"/>
        <v/>
      </c>
      <c r="Y215" s="3" t="str">
        <f t="shared" si="128"/>
        <v>23.2%,37.5%,32.8%,5.8%</v>
      </c>
    </row>
    <row r="216" spans="2:25" x14ac:dyDescent="0.3">
      <c r="B216" s="2">
        <f>数据源!T248</f>
        <v>6</v>
      </c>
      <c r="C216" s="2" t="str">
        <f>数据源!U248</f>
        <v>T2LP6</v>
      </c>
      <c r="D216" s="2" t="str">
        <f>数据源!V248</f>
        <v>部件</v>
      </c>
      <c r="E216" s="2">
        <f>数据源!W248</f>
        <v>102.20000000000002</v>
      </c>
      <c r="F216" s="2">
        <f>数据源!X248</f>
        <v>1</v>
      </c>
      <c r="G216" s="2">
        <f>数据源!Y248</f>
        <v>6.4999999999999997E-3</v>
      </c>
      <c r="H216" s="2">
        <f>数据源!Z248</f>
        <v>3.1800391389432479E-3</v>
      </c>
      <c r="I216" s="2">
        <f>数据源!AA248</f>
        <v>32</v>
      </c>
      <c r="J216" s="3">
        <f t="shared" si="144"/>
        <v>1</v>
      </c>
      <c r="K216" s="3">
        <f t="shared" si="145"/>
        <v>1</v>
      </c>
      <c r="L216" s="3" t="str">
        <f t="shared" si="139"/>
        <v>部件</v>
      </c>
      <c r="M216" s="3">
        <f t="shared" ca="1" si="140"/>
        <v>92006</v>
      </c>
      <c r="N216" s="3" t="str">
        <f t="shared" ca="1" si="141"/>
        <v>51221,52221,53221,51311,52311,53311,51321,52321,53321,91001,91003,91005,91101,91103,91105,91201,91203,91205,91002,91004,91006,91102,91104,91106,91202,91204,91206,92001,92003,92005,92101,92103,92105,92201,92203,92205,92002,92004,92006</v>
      </c>
      <c r="O216" s="3" t="str">
        <f t="shared" si="142"/>
        <v>768,768,768,777,777,777,466,466,466,182,182,182,182,182,182,182,182,182,182,180,180,180,180,180,180,180,180,32,32,32,32,32,32,32,32,32,32,32,32</v>
      </c>
      <c r="P216" s="1" t="str">
        <f t="shared" si="143"/>
        <v>(1,2),(1,2),(1,2),(1,1),(1,1),(1,1),(1,1),(1,1),(1,1),(1,1),(1,1),(1,1),(1,1),(1,1),(1,1),(1,1),(1,1),(1,1),(1,1),(1,1),(1,1),(1,1),(1,1),(1,1),(1,1),(1,1),(1,1),(1,1),(1,1),(1,1),(1,1),(1,1),(1,1),(1,1),(1,1),(1,1),(1,1),(1,1),(1,1)</v>
      </c>
      <c r="Q216" s="3" t="str">
        <f>IF(D216="坦克碎片",VLOOKUP(C216,道具信息!$N$2:$O$291,2,FALSE)&amp;"碎片",VLOOKUP(C216,道具信息!$N$2:$O$291,2,FALSE))</f>
        <v>T2部件</v>
      </c>
      <c r="R216" s="3">
        <f t="shared" si="146"/>
        <v>576</v>
      </c>
      <c r="S216" s="11">
        <f t="shared" si="147"/>
        <v>5.8000000000000003E-2</v>
      </c>
      <c r="T216" s="3" t="str">
        <f>VLOOKUP(Q216,道具信息!$Q$3:$S$20,2,FALSE)</f>
        <v>CHEST_ITEM_TYPE_T2_PART</v>
      </c>
      <c r="U216" s="3" t="str">
        <f>IF(COUNTIF(U$178:U215,T216)=0,T216,"")</f>
        <v/>
      </c>
      <c r="V216" s="3" t="str">
        <f t="shared" si="127"/>
        <v>CHEST_ITEM_TYPE_T2_SHARD,CHEST_ITEM_TYPE_T3_SHARD,CHEST_ITEM_TYPE_T1_PART,CHEST_ITEM_TYPE_T2_PART</v>
      </c>
      <c r="W216" s="13" t="str">
        <f t="shared" si="122"/>
        <v/>
      </c>
      <c r="X216" s="3" t="str">
        <f t="shared" si="123"/>
        <v/>
      </c>
      <c r="Y216" s="3" t="str">
        <f t="shared" si="128"/>
        <v>23.2%,37.5%,32.8%,5.8%</v>
      </c>
    </row>
    <row r="217" spans="2:25" x14ac:dyDescent="0.3">
      <c r="B217" s="2">
        <f>数据源!T249</f>
        <v>6</v>
      </c>
      <c r="C217" s="2" t="str">
        <f>数据源!U249</f>
        <v>T2MP2</v>
      </c>
      <c r="D217" s="2" t="str">
        <f>数据源!V249</f>
        <v>部件</v>
      </c>
      <c r="E217" s="2">
        <f>数据源!W249</f>
        <v>102.20000000000002</v>
      </c>
      <c r="F217" s="2">
        <f>数据源!X249</f>
        <v>1</v>
      </c>
      <c r="G217" s="2">
        <f>数据源!Y249</f>
        <v>6.4999999999999997E-3</v>
      </c>
      <c r="H217" s="2">
        <f>数据源!Z249</f>
        <v>3.1800391389432479E-3</v>
      </c>
      <c r="I217" s="2">
        <f>数据源!AA249</f>
        <v>32</v>
      </c>
      <c r="J217" s="3">
        <f t="shared" si="144"/>
        <v>1</v>
      </c>
      <c r="K217" s="3">
        <f t="shared" si="145"/>
        <v>1</v>
      </c>
      <c r="L217" s="3" t="str">
        <f t="shared" si="139"/>
        <v>部件</v>
      </c>
      <c r="M217" s="3">
        <f t="shared" ca="1" si="140"/>
        <v>92102</v>
      </c>
      <c r="N217" s="3" t="str">
        <f t="shared" ca="1" si="141"/>
        <v>51221,52221,53221,51311,52311,53311,51321,52321,53321,91001,91003,91005,91101,91103,91105,91201,91203,91205,91002,91004,91006,91102,91104,91106,91202,91204,91206,92001,92003,92005,92101,92103,92105,92201,92203,92205,92002,92004,92006,92102</v>
      </c>
      <c r="O217" s="3" t="str">
        <f t="shared" si="142"/>
        <v>768,768,768,777,777,777,466,466,466,182,182,182,182,182,182,182,182,182,182,180,180,180,180,180,180,180,180,32,32,32,32,32,32,32,32,32,32,32,32,32</v>
      </c>
      <c r="P217" s="1" t="str">
        <f t="shared" si="143"/>
        <v>(1,2),(1,2),(1,2),(1,1),(1,1),(1,1),(1,1),(1,1),(1,1),(1,1),(1,1),(1,1),(1,1),(1,1),(1,1),(1,1),(1,1),(1,1),(1,1),(1,1),(1,1),(1,1),(1,1),(1,1),(1,1),(1,1),(1,1),(1,1),(1,1),(1,1),(1,1),(1,1),(1,1),(1,1),(1,1),(1,1),(1,1),(1,1),(1,1),(1,1)</v>
      </c>
      <c r="Q217" s="3" t="str">
        <f>IF(D217="坦克碎片",VLOOKUP(C217,道具信息!$N$2:$O$291,2,FALSE)&amp;"碎片",VLOOKUP(C217,道具信息!$N$2:$O$291,2,FALSE))</f>
        <v>T2部件</v>
      </c>
      <c r="R217" s="3">
        <f t="shared" si="146"/>
        <v>576</v>
      </c>
      <c r="S217" s="11">
        <f t="shared" si="147"/>
        <v>5.8000000000000003E-2</v>
      </c>
      <c r="T217" s="3" t="str">
        <f>VLOOKUP(Q217,道具信息!$Q$3:$S$20,2,FALSE)</f>
        <v>CHEST_ITEM_TYPE_T2_PART</v>
      </c>
      <c r="U217" s="3" t="str">
        <f>IF(COUNTIF(U$178:U216,T217)=0,T217,"")</f>
        <v/>
      </c>
      <c r="V217" s="3" t="str">
        <f t="shared" si="127"/>
        <v>CHEST_ITEM_TYPE_T2_SHARD,CHEST_ITEM_TYPE_T3_SHARD,CHEST_ITEM_TYPE_T1_PART,CHEST_ITEM_TYPE_T2_PART</v>
      </c>
      <c r="W217" s="13" t="str">
        <f t="shared" si="122"/>
        <v/>
      </c>
      <c r="X217" s="3" t="str">
        <f t="shared" si="123"/>
        <v/>
      </c>
      <c r="Y217" s="3" t="str">
        <f t="shared" si="128"/>
        <v>23.2%,37.5%,32.8%,5.8%</v>
      </c>
    </row>
    <row r="218" spans="2:25" x14ac:dyDescent="0.3">
      <c r="B218" s="2">
        <f>数据源!T250</f>
        <v>6</v>
      </c>
      <c r="C218" s="2" t="str">
        <f>数据源!U250</f>
        <v>T2MP4</v>
      </c>
      <c r="D218" s="2" t="str">
        <f>数据源!V250</f>
        <v>部件</v>
      </c>
      <c r="E218" s="2">
        <f>数据源!W250</f>
        <v>102.20000000000002</v>
      </c>
      <c r="F218" s="2">
        <f>数据源!X250</f>
        <v>1</v>
      </c>
      <c r="G218" s="2">
        <f>数据源!Y250</f>
        <v>6.4999999999999997E-3</v>
      </c>
      <c r="H218" s="2">
        <f>数据源!Z250</f>
        <v>3.1800391389432479E-3</v>
      </c>
      <c r="I218" s="2">
        <f>数据源!AA250</f>
        <v>32</v>
      </c>
      <c r="J218" s="3">
        <f t="shared" si="144"/>
        <v>1</v>
      </c>
      <c r="K218" s="3">
        <f t="shared" si="145"/>
        <v>1</v>
      </c>
      <c r="L218" s="3" t="str">
        <f t="shared" si="139"/>
        <v>部件</v>
      </c>
      <c r="M218" s="3">
        <f t="shared" ca="1" si="140"/>
        <v>92104</v>
      </c>
      <c r="N218" s="3" t="str">
        <f t="shared" ca="1" si="141"/>
        <v>51221,52221,53221,51311,52311,53311,51321,52321,53321,91001,91003,91005,91101,91103,91105,91201,91203,91205,91002,91004,91006,91102,91104,91106,91202,91204,91206,92001,92003,92005,92101,92103,92105,92201,92203,92205,92002,92004,92006,92102,92104</v>
      </c>
      <c r="O218" s="3" t="str">
        <f t="shared" si="142"/>
        <v>768,768,768,777,777,777,466,466,466,182,182,182,182,182,182,182,182,182,182,180,180,180,180,180,180,180,180,32,32,32,32,32,32,32,32,32,32,32,32,32,32</v>
      </c>
      <c r="P218" s="1" t="str">
        <f t="shared" si="143"/>
        <v>(1,2),(1,2),(1,2),(1,1),(1,1),(1,1),(1,1),(1,1),(1,1),(1,1),(1,1),(1,1),(1,1),(1,1),(1,1),(1,1),(1,1),(1,1),(1,1),(1,1),(1,1),(1,1),(1,1),(1,1),(1,1),(1,1),(1,1),(1,1),(1,1),(1,1),(1,1),(1,1),(1,1),(1,1),(1,1),(1,1),(1,1),(1,1),(1,1),(1,1),(1,1)</v>
      </c>
      <c r="Q218" s="3" t="str">
        <f>IF(D218="坦克碎片",VLOOKUP(C218,道具信息!$N$2:$O$291,2,FALSE)&amp;"碎片",VLOOKUP(C218,道具信息!$N$2:$O$291,2,FALSE))</f>
        <v>T2部件</v>
      </c>
      <c r="R218" s="3">
        <f t="shared" si="146"/>
        <v>576</v>
      </c>
      <c r="S218" s="11">
        <f t="shared" si="147"/>
        <v>5.8000000000000003E-2</v>
      </c>
      <c r="T218" s="3" t="str">
        <f>VLOOKUP(Q218,道具信息!$Q$3:$S$20,2,FALSE)</f>
        <v>CHEST_ITEM_TYPE_T2_PART</v>
      </c>
      <c r="U218" s="3" t="str">
        <f>IF(COUNTIF(U$178:U217,T218)=0,T218,"")</f>
        <v/>
      </c>
      <c r="V218" s="3" t="str">
        <f t="shared" si="127"/>
        <v>CHEST_ITEM_TYPE_T2_SHARD,CHEST_ITEM_TYPE_T3_SHARD,CHEST_ITEM_TYPE_T1_PART,CHEST_ITEM_TYPE_T2_PART</v>
      </c>
      <c r="W218" s="13" t="str">
        <f t="shared" si="122"/>
        <v/>
      </c>
      <c r="X218" s="3" t="str">
        <f t="shared" si="123"/>
        <v/>
      </c>
      <c r="Y218" s="3" t="str">
        <f t="shared" si="128"/>
        <v>23.2%,37.5%,32.8%,5.8%</v>
      </c>
    </row>
    <row r="219" spans="2:25" x14ac:dyDescent="0.3">
      <c r="B219" s="2">
        <f>数据源!T251</f>
        <v>6</v>
      </c>
      <c r="C219" s="2" t="str">
        <f>数据源!U251</f>
        <v>T2MP6</v>
      </c>
      <c r="D219" s="2" t="str">
        <f>数据源!V251</f>
        <v>部件</v>
      </c>
      <c r="E219" s="2">
        <f>数据源!W251</f>
        <v>102.20000000000002</v>
      </c>
      <c r="F219" s="2">
        <f>数据源!X251</f>
        <v>1</v>
      </c>
      <c r="G219" s="2">
        <f>数据源!Y251</f>
        <v>6.4999999999999997E-3</v>
      </c>
      <c r="H219" s="2">
        <f>数据源!Z251</f>
        <v>3.1800391389432479E-3</v>
      </c>
      <c r="I219" s="2">
        <f>数据源!AA251</f>
        <v>32</v>
      </c>
      <c r="J219" s="3">
        <f t="shared" si="144"/>
        <v>1</v>
      </c>
      <c r="K219" s="3">
        <f t="shared" si="145"/>
        <v>1</v>
      </c>
      <c r="L219" s="3" t="str">
        <f t="shared" si="139"/>
        <v>部件</v>
      </c>
      <c r="M219" s="3">
        <f t="shared" ca="1" si="140"/>
        <v>92106</v>
      </c>
      <c r="N219" s="3" t="str">
        <f t="shared" ca="1" si="141"/>
        <v>51221,52221,53221,51311,52311,53311,51321,52321,53321,91001,91003,91005,91101,91103,91105,91201,91203,91205,91002,91004,91006,91102,91104,91106,91202,91204,91206,92001,92003,92005,92101,92103,92105,92201,92203,92205,92002,92004,92006,92102,92104,92106</v>
      </c>
      <c r="O219" s="3" t="str">
        <f t="shared" si="142"/>
        <v>768,768,768,777,777,777,466,466,466,182,182,182,182,182,182,182,182,182,182,180,180,180,180,180,180,180,180,32,32,32,32,32,32,32,32,32,32,32,32,32,32,32</v>
      </c>
      <c r="P219" s="1" t="str">
        <f t="shared" si="143"/>
        <v>(1,2),(1,2),(1,2),(1,1),(1,1),(1,1),(1,1),(1,1),(1,1),(1,1),(1,1),(1,1),(1,1),(1,1),(1,1),(1,1),(1,1),(1,1),(1,1),(1,1),(1,1),(1,1),(1,1),(1,1),(1,1),(1,1),(1,1),(1,1),(1,1),(1,1),(1,1),(1,1),(1,1),(1,1),(1,1),(1,1),(1,1),(1,1),(1,1),(1,1),(1,1),(1,1)</v>
      </c>
      <c r="Q219" s="3" t="str">
        <f>IF(D219="坦克碎片",VLOOKUP(C219,道具信息!$N$2:$O$291,2,FALSE)&amp;"碎片",VLOOKUP(C219,道具信息!$N$2:$O$291,2,FALSE))</f>
        <v>T2部件</v>
      </c>
      <c r="R219" s="3">
        <f t="shared" si="146"/>
        <v>576</v>
      </c>
      <c r="S219" s="11">
        <f t="shared" si="147"/>
        <v>5.8000000000000003E-2</v>
      </c>
      <c r="T219" s="3" t="str">
        <f>VLOOKUP(Q219,道具信息!$Q$3:$S$20,2,FALSE)</f>
        <v>CHEST_ITEM_TYPE_T2_PART</v>
      </c>
      <c r="U219" s="3" t="str">
        <f>IF(COUNTIF(U$178:U218,T219)=0,T219,"")</f>
        <v/>
      </c>
      <c r="V219" s="3" t="str">
        <f t="shared" si="127"/>
        <v>CHEST_ITEM_TYPE_T2_SHARD,CHEST_ITEM_TYPE_T3_SHARD,CHEST_ITEM_TYPE_T1_PART,CHEST_ITEM_TYPE_T2_PART</v>
      </c>
      <c r="W219" s="13" t="str">
        <f t="shared" si="122"/>
        <v/>
      </c>
      <c r="X219" s="3" t="str">
        <f t="shared" si="123"/>
        <v/>
      </c>
      <c r="Y219" s="3" t="str">
        <f t="shared" si="128"/>
        <v>23.2%,37.5%,32.8%,5.8%</v>
      </c>
    </row>
    <row r="220" spans="2:25" x14ac:dyDescent="0.3">
      <c r="B220" s="2">
        <f>数据源!T252</f>
        <v>6</v>
      </c>
      <c r="C220" s="2" t="str">
        <f>数据源!U252</f>
        <v>T2HP2</v>
      </c>
      <c r="D220" s="2" t="str">
        <f>数据源!V252</f>
        <v>部件</v>
      </c>
      <c r="E220" s="2">
        <f>数据源!W252</f>
        <v>102.20000000000002</v>
      </c>
      <c r="F220" s="2">
        <f>数据源!X252</f>
        <v>1</v>
      </c>
      <c r="G220" s="2">
        <f>数据源!Y252</f>
        <v>6.4999999999999997E-3</v>
      </c>
      <c r="H220" s="2">
        <f>数据源!Z252</f>
        <v>3.1800391389432479E-3</v>
      </c>
      <c r="I220" s="2">
        <f>数据源!AA252</f>
        <v>32</v>
      </c>
      <c r="J220" s="3">
        <f>ROUNDUP(IF(F220&gt;1,F220-ROUNDDOWN(SQRT(F220),0),F220),0)</f>
        <v>1</v>
      </c>
      <c r="K220" s="3">
        <f>F220*2-J220</f>
        <v>1</v>
      </c>
      <c r="L220" s="3" t="str">
        <f t="shared" si="139"/>
        <v>部件</v>
      </c>
      <c r="M220" s="3">
        <f t="shared" ca="1" si="140"/>
        <v>92202</v>
      </c>
      <c r="N220" s="3" t="str">
        <f t="shared" ca="1" si="141"/>
        <v>51221,52221,53221,51311,52311,53311,51321,52321,53321,91001,91003,91005,91101,91103,91105,91201,91203,91205,91002,91004,91006,91102,91104,91106,91202,91204,91206,92001,92003,92005,92101,92103,92105,92201,92203,92205,92002,92004,92006,92102,92104,92106,92202</v>
      </c>
      <c r="O220" s="3" t="str">
        <f t="shared" si="142"/>
        <v>768,768,768,777,777,777,466,466,466,182,182,182,182,182,182,182,182,182,182,180,180,180,180,180,180,180,180,32,32,32,32,32,32,32,32,32,32,32,32,32,32,32,32</v>
      </c>
      <c r="P220" s="1" t="str">
        <f t="shared" si="143"/>
        <v>(1,2),(1,2),(1,2),(1,1),(1,1),(1,1),(1,1),(1,1),(1,1),(1,1),(1,1),(1,1),(1,1),(1,1),(1,1),(1,1),(1,1),(1,1),(1,1),(1,1),(1,1),(1,1),(1,1),(1,1),(1,1),(1,1),(1,1),(1,1),(1,1),(1,1),(1,1),(1,1),(1,1),(1,1),(1,1),(1,1),(1,1),(1,1),(1,1),(1,1),(1,1),(1,1),(1,1)</v>
      </c>
      <c r="Q220" s="3" t="str">
        <f>IF(D220="坦克碎片",VLOOKUP(C220,道具信息!$N$2:$O$291,2,FALSE)&amp;"碎片",VLOOKUP(C220,道具信息!$N$2:$O$291,2,FALSE))</f>
        <v>T2部件</v>
      </c>
      <c r="R220" s="3">
        <f t="shared" si="146"/>
        <v>576</v>
      </c>
      <c r="S220" s="11">
        <f t="shared" si="147"/>
        <v>5.8000000000000003E-2</v>
      </c>
      <c r="T220" s="3" t="str">
        <f>VLOOKUP(Q220,道具信息!$Q$3:$S$20,2,FALSE)</f>
        <v>CHEST_ITEM_TYPE_T2_PART</v>
      </c>
      <c r="U220" s="3" t="str">
        <f>IF(COUNTIF(U$178:U219,T220)=0,T220,"")</f>
        <v/>
      </c>
      <c r="V220" s="3" t="str">
        <f t="shared" si="127"/>
        <v>CHEST_ITEM_TYPE_T2_SHARD,CHEST_ITEM_TYPE_T3_SHARD,CHEST_ITEM_TYPE_T1_PART,CHEST_ITEM_TYPE_T2_PART</v>
      </c>
      <c r="W220" s="13" t="str">
        <f t="shared" si="122"/>
        <v/>
      </c>
      <c r="X220" s="3" t="str">
        <f t="shared" si="123"/>
        <v/>
      </c>
      <c r="Y220" s="3" t="str">
        <f t="shared" si="128"/>
        <v>23.2%,37.5%,32.8%,5.8%</v>
      </c>
    </row>
    <row r="221" spans="2:25" x14ac:dyDescent="0.3">
      <c r="B221" s="2">
        <f>数据源!T253</f>
        <v>6</v>
      </c>
      <c r="C221" s="2" t="str">
        <f>数据源!U253</f>
        <v>T2HP4</v>
      </c>
      <c r="D221" s="2" t="str">
        <f>数据源!V253</f>
        <v>部件</v>
      </c>
      <c r="E221" s="2">
        <f>数据源!W253</f>
        <v>102.20000000000002</v>
      </c>
      <c r="F221" s="2">
        <f>数据源!X253</f>
        <v>1</v>
      </c>
      <c r="G221" s="2">
        <f>数据源!Y253</f>
        <v>6.4999999999999997E-3</v>
      </c>
      <c r="H221" s="2">
        <f>数据源!Z253</f>
        <v>3.1800391389432479E-3</v>
      </c>
      <c r="I221" s="2">
        <f>数据源!AA253</f>
        <v>32</v>
      </c>
      <c r="J221" s="3">
        <f t="shared" ref="J221:J225" si="148">ROUNDUP(IF(F221&gt;1,F221-ROUNDDOWN(SQRT(F221),0),F221),0)</f>
        <v>1</v>
      </c>
      <c r="K221" s="3">
        <f t="shared" ref="K221:K225" si="149">F221*2-J221</f>
        <v>1</v>
      </c>
      <c r="L221" s="3" t="str">
        <f t="shared" si="139"/>
        <v>部件</v>
      </c>
      <c r="M221" s="3">
        <f t="shared" ca="1" si="140"/>
        <v>92204</v>
      </c>
      <c r="N221" s="3" t="str">
        <f t="shared" ca="1" si="141"/>
        <v>51221,52221,53221,51311,52311,53311,51321,52321,53321,91001,91003,91005,91101,91103,91105,91201,91203,91205,91002,91004,91006,91102,91104,91106,91202,91204,91206,92001,92003,92005,92101,92103,92105,92201,92203,92205,92002,92004,92006,92102,92104,92106,92202,92204</v>
      </c>
      <c r="O221" s="3" t="str">
        <f t="shared" si="142"/>
        <v>768,768,768,777,777,777,466,466,466,182,182,182,182,182,182,182,182,182,182,180,180,180,180,180,180,180,180,32,32,32,32,32,32,32,32,32,32,32,32,32,32,32,32,32</v>
      </c>
      <c r="P221" s="1" t="str">
        <f t="shared" si="143"/>
        <v>(1,2),(1,2),(1,2),(1,1),(1,1),(1,1),(1,1),(1,1),(1,1),(1,1),(1,1),(1,1),(1,1),(1,1),(1,1),(1,1),(1,1),(1,1),(1,1),(1,1),(1,1),(1,1),(1,1),(1,1),(1,1),(1,1),(1,1),(1,1),(1,1),(1,1),(1,1),(1,1),(1,1),(1,1),(1,1),(1,1),(1,1),(1,1),(1,1),(1,1),(1,1),(1,1),(1,1),(1,1)</v>
      </c>
      <c r="Q221" s="3" t="str">
        <f>IF(D221="坦克碎片",VLOOKUP(C221,道具信息!$N$2:$O$291,2,FALSE)&amp;"碎片",VLOOKUP(C221,道具信息!$N$2:$O$291,2,FALSE))</f>
        <v>T2部件</v>
      </c>
      <c r="R221" s="3">
        <f t="shared" si="146"/>
        <v>576</v>
      </c>
      <c r="S221" s="11">
        <f t="shared" si="147"/>
        <v>5.8000000000000003E-2</v>
      </c>
      <c r="T221" s="3" t="str">
        <f>VLOOKUP(Q221,道具信息!$Q$3:$S$20,2,FALSE)</f>
        <v>CHEST_ITEM_TYPE_T2_PART</v>
      </c>
      <c r="U221" s="3" t="str">
        <f>IF(COUNTIF(U$178:U220,T221)=0,T221,"")</f>
        <v/>
      </c>
      <c r="V221" s="3" t="str">
        <f t="shared" si="127"/>
        <v>CHEST_ITEM_TYPE_T2_SHARD,CHEST_ITEM_TYPE_T3_SHARD,CHEST_ITEM_TYPE_T1_PART,CHEST_ITEM_TYPE_T2_PART</v>
      </c>
      <c r="W221" s="13" t="str">
        <f t="shared" si="122"/>
        <v/>
      </c>
      <c r="X221" s="3" t="str">
        <f t="shared" si="123"/>
        <v/>
      </c>
      <c r="Y221" s="3" t="str">
        <f t="shared" si="128"/>
        <v>23.2%,37.5%,32.8%,5.8%</v>
      </c>
    </row>
    <row r="222" spans="2:25" x14ac:dyDescent="0.3">
      <c r="B222" s="2">
        <f>数据源!T254</f>
        <v>6</v>
      </c>
      <c r="C222" s="2" t="str">
        <f>数据源!U254</f>
        <v>T2HP6</v>
      </c>
      <c r="D222" s="2" t="str">
        <f>数据源!V254</f>
        <v>部件</v>
      </c>
      <c r="E222" s="2">
        <f>数据源!W254</f>
        <v>102.20000000000002</v>
      </c>
      <c r="F222" s="2">
        <f>数据源!X254</f>
        <v>1</v>
      </c>
      <c r="G222" s="2">
        <f>数据源!Y254</f>
        <v>6.4999999999999997E-3</v>
      </c>
      <c r="H222" s="2">
        <f>数据源!Z254</f>
        <v>3.1800391389432479E-3</v>
      </c>
      <c r="I222" s="2">
        <f>数据源!AA254</f>
        <v>32</v>
      </c>
      <c r="J222" s="3">
        <f t="shared" si="148"/>
        <v>1</v>
      </c>
      <c r="K222" s="3">
        <f t="shared" si="149"/>
        <v>1</v>
      </c>
      <c r="L222" s="3" t="str">
        <f t="shared" si="139"/>
        <v>部件</v>
      </c>
      <c r="M222" s="3">
        <f t="shared" ca="1" si="140"/>
        <v>92206</v>
      </c>
      <c r="N222" s="3" t="str">
        <f t="shared" ca="1" si="141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222" s="3" t="str">
        <f t="shared" si="142"/>
        <v>768,768,768,777,777,777,466,466,466,182,182,182,182,182,182,182,182,182,182,180,180,180,180,180,180,180,180,32,32,32,32,32,32,32,32,32,32,32,32,32,32,32,32,32,32</v>
      </c>
      <c r="P222" s="1" t="str">
        <f t="shared" si="143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22" s="3" t="str">
        <f>IF(D222="坦克碎片",VLOOKUP(C222,道具信息!$N$2:$O$291,2,FALSE)&amp;"碎片",VLOOKUP(C222,道具信息!$N$2:$O$291,2,FALSE))</f>
        <v>T2部件</v>
      </c>
      <c r="R222" s="3">
        <f t="shared" si="146"/>
        <v>576</v>
      </c>
      <c r="S222" s="11">
        <f t="shared" si="147"/>
        <v>5.8000000000000003E-2</v>
      </c>
      <c r="T222" s="3" t="str">
        <f>VLOOKUP(Q222,道具信息!$Q$3:$S$20,2,FALSE)</f>
        <v>CHEST_ITEM_TYPE_T2_PART</v>
      </c>
      <c r="U222" s="3" t="str">
        <f>IF(COUNTIF(U$178:U221,T222)=0,T222,"")</f>
        <v/>
      </c>
      <c r="V222" s="3" t="str">
        <f t="shared" si="127"/>
        <v>CHEST_ITEM_TYPE_T2_SHARD,CHEST_ITEM_TYPE_T3_SHARD,CHEST_ITEM_TYPE_T1_PART,CHEST_ITEM_TYPE_T2_PART</v>
      </c>
      <c r="W222" s="13" t="str">
        <f t="shared" si="122"/>
        <v/>
      </c>
      <c r="X222" s="3" t="str">
        <f t="shared" si="123"/>
        <v/>
      </c>
      <c r="Y222" s="3" t="str">
        <f t="shared" si="128"/>
        <v>23.2%,37.5%,32.8%,5.8%</v>
      </c>
    </row>
    <row r="223" spans="2:25" x14ac:dyDescent="0.3">
      <c r="B223" s="2">
        <f>数据源!T255</f>
        <v>6</v>
      </c>
      <c r="C223" s="2" t="str">
        <f>数据源!U255</f>
        <v>T3LP1</v>
      </c>
      <c r="D223" s="2" t="str">
        <f>数据源!V255</f>
        <v>部件</v>
      </c>
      <c r="E223" s="2">
        <f>数据源!W255</f>
        <v>524.4</v>
      </c>
      <c r="F223" s="2">
        <f>数据源!X255</f>
        <v>1</v>
      </c>
      <c r="G223" s="2">
        <f>数据源!Y255</f>
        <v>7.0000000000000001E-3</v>
      </c>
      <c r="H223" s="2">
        <f>数据源!Z255</f>
        <v>6.6742944317315039E-4</v>
      </c>
      <c r="I223" s="2">
        <f>数据源!AA255</f>
        <v>7</v>
      </c>
      <c r="J223" s="3">
        <f t="shared" si="148"/>
        <v>1</v>
      </c>
      <c r="K223" s="3">
        <f t="shared" si="149"/>
        <v>1</v>
      </c>
      <c r="L223" s="3" t="str">
        <f t="shared" si="139"/>
        <v>部件</v>
      </c>
      <c r="M223" s="3">
        <f t="shared" ca="1" si="140"/>
        <v>93001</v>
      </c>
      <c r="N223" s="3" t="str">
        <f t="shared" ca="1" si="141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</v>
      </c>
      <c r="O223" s="3" t="str">
        <f t="shared" si="142"/>
        <v>768,768,768,777,777,777,466,466,466,182,182,182,182,182,182,182,182,182,182,180,180,180,180,180,180,180,180,32,32,32,32,32,32,32,32,32,32,32,32,32,32,32,32,32,32,7</v>
      </c>
      <c r="P223" s="1" t="str">
        <f t="shared" si="143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23" s="3" t="str">
        <f>IF(D223="坦克碎片",VLOOKUP(C223,道具信息!$N$2:$O$291,2,FALSE)&amp;"碎片",VLOOKUP(C223,道具信息!$N$2:$O$291,2,FALSE))</f>
        <v>T3部件</v>
      </c>
      <c r="R223" s="3">
        <f t="shared" si="146"/>
        <v>63</v>
      </c>
      <c r="S223" s="11">
        <f t="shared" si="147"/>
        <v>6.0000000000000001E-3</v>
      </c>
      <c r="T223" s="3" t="str">
        <f>VLOOKUP(Q223,道具信息!$Q$3:$S$20,2,FALSE)</f>
        <v>CHEST_ITEM_TYPE_T3_PART</v>
      </c>
      <c r="U223" s="3" t="str">
        <f>IF(COUNTIF(U$178:U222,T223)=0,T223,"")</f>
        <v>CHEST_ITEM_TYPE_T3_PART</v>
      </c>
      <c r="V223" s="3" t="str">
        <f t="shared" si="127"/>
        <v>CHEST_ITEM_TYPE_T2_SHARD,CHEST_ITEM_TYPE_T3_SHARD,CHEST_ITEM_TYPE_T1_PART,CHEST_ITEM_TYPE_T2_PART,CHEST_ITEM_TYPE_T3_PART</v>
      </c>
      <c r="W223" s="13">
        <f t="shared" si="122"/>
        <v>6.0000000000000001E-3</v>
      </c>
      <c r="X223" s="3" t="str">
        <f t="shared" si="123"/>
        <v>0.6%</v>
      </c>
      <c r="Y223" s="3" t="str">
        <f t="shared" si="128"/>
        <v>23.2%,37.5%,32.8%,5.8%,0.6%</v>
      </c>
    </row>
    <row r="224" spans="2:25" x14ac:dyDescent="0.3">
      <c r="B224" s="2">
        <f>数据源!T256</f>
        <v>6</v>
      </c>
      <c r="C224" s="2" t="str">
        <f>数据源!U256</f>
        <v>T3LP3</v>
      </c>
      <c r="D224" s="2" t="str">
        <f>数据源!V256</f>
        <v>部件</v>
      </c>
      <c r="E224" s="2">
        <f>数据源!W256</f>
        <v>524.4</v>
      </c>
      <c r="F224" s="2">
        <f>数据源!X256</f>
        <v>1</v>
      </c>
      <c r="G224" s="2">
        <f>数据源!Y256</f>
        <v>7.0000000000000001E-3</v>
      </c>
      <c r="H224" s="2">
        <f>数据源!Z256</f>
        <v>6.6742944317315039E-4</v>
      </c>
      <c r="I224" s="2">
        <f>数据源!AA256</f>
        <v>7</v>
      </c>
      <c r="J224" s="3">
        <f t="shared" si="148"/>
        <v>1</v>
      </c>
      <c r="K224" s="3">
        <f t="shared" si="149"/>
        <v>1</v>
      </c>
      <c r="L224" s="3" t="str">
        <f t="shared" si="139"/>
        <v>部件</v>
      </c>
      <c r="M224" s="3">
        <f t="shared" ca="1" si="140"/>
        <v>93003</v>
      </c>
      <c r="N224" s="3" t="str">
        <f t="shared" ca="1" si="141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</v>
      </c>
      <c r="O224" s="3" t="str">
        <f t="shared" si="142"/>
        <v>768,768,768,777,777,777,466,466,466,182,182,182,182,182,182,182,182,182,182,180,180,180,180,180,180,180,180,32,32,32,32,32,32,32,32,32,32,32,32,32,32,32,32,32,32,7,7</v>
      </c>
      <c r="P224" s="1" t="str">
        <f t="shared" si="143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24" s="3" t="str">
        <f>IF(D224="坦克碎片",VLOOKUP(C224,道具信息!$N$2:$O$291,2,FALSE)&amp;"碎片",VLOOKUP(C224,道具信息!$N$2:$O$291,2,FALSE))</f>
        <v>T3部件</v>
      </c>
      <c r="R224" s="3">
        <f t="shared" si="146"/>
        <v>63</v>
      </c>
      <c r="S224" s="11">
        <f t="shared" si="147"/>
        <v>6.0000000000000001E-3</v>
      </c>
      <c r="T224" s="3" t="str">
        <f>VLOOKUP(Q224,道具信息!$Q$3:$S$20,2,FALSE)</f>
        <v>CHEST_ITEM_TYPE_T3_PART</v>
      </c>
      <c r="U224" s="3" t="str">
        <f>IF(COUNTIF(U$178:U223,T224)=0,T224,"")</f>
        <v/>
      </c>
      <c r="V224" s="3" t="str">
        <f t="shared" si="127"/>
        <v>CHEST_ITEM_TYPE_T2_SHARD,CHEST_ITEM_TYPE_T3_SHARD,CHEST_ITEM_TYPE_T1_PART,CHEST_ITEM_TYPE_T2_PART,CHEST_ITEM_TYPE_T3_PART</v>
      </c>
      <c r="W224" s="13" t="str">
        <f t="shared" si="122"/>
        <v/>
      </c>
      <c r="X224" s="3" t="str">
        <f t="shared" si="123"/>
        <v/>
      </c>
      <c r="Y224" s="3" t="str">
        <f t="shared" si="128"/>
        <v>23.2%,37.5%,32.8%,5.8%,0.6%</v>
      </c>
    </row>
    <row r="225" spans="2:25" x14ac:dyDescent="0.3">
      <c r="B225" s="2">
        <f>数据源!T257</f>
        <v>6</v>
      </c>
      <c r="C225" s="2" t="str">
        <f>数据源!U257</f>
        <v>T3LP5</v>
      </c>
      <c r="D225" s="2" t="str">
        <f>数据源!V257</f>
        <v>部件</v>
      </c>
      <c r="E225" s="2">
        <f>数据源!W257</f>
        <v>524.4</v>
      </c>
      <c r="F225" s="2">
        <f>数据源!X257</f>
        <v>1</v>
      </c>
      <c r="G225" s="2">
        <f>数据源!Y257</f>
        <v>7.0000000000000001E-3</v>
      </c>
      <c r="H225" s="2">
        <f>数据源!Z257</f>
        <v>6.6742944317315039E-4</v>
      </c>
      <c r="I225" s="2">
        <f>数据源!AA257</f>
        <v>7</v>
      </c>
      <c r="J225" s="3">
        <f t="shared" si="148"/>
        <v>1</v>
      </c>
      <c r="K225" s="3">
        <f t="shared" si="149"/>
        <v>1</v>
      </c>
      <c r="L225" s="3" t="str">
        <f t="shared" si="139"/>
        <v>部件</v>
      </c>
      <c r="M225" s="3">
        <f t="shared" ca="1" si="140"/>
        <v>93005</v>
      </c>
      <c r="N225" s="3" t="str">
        <f t="shared" ca="1" si="141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</v>
      </c>
      <c r="O225" s="3" t="str">
        <f t="shared" si="142"/>
        <v>768,768,768,777,777,777,466,466,466,182,182,182,182,182,182,182,182,182,182,180,180,180,180,180,180,180,180,32,32,32,32,32,32,32,32,32,32,32,32,32,32,32,32,32,32,7,7,7</v>
      </c>
      <c r="P225" s="1" t="str">
        <f t="shared" si="143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25" s="3" t="str">
        <f>IF(D225="坦克碎片",VLOOKUP(C225,道具信息!$N$2:$O$291,2,FALSE)&amp;"碎片",VLOOKUP(C225,道具信息!$N$2:$O$291,2,FALSE))</f>
        <v>T3部件</v>
      </c>
      <c r="R225" s="3">
        <f t="shared" si="146"/>
        <v>63</v>
      </c>
      <c r="S225" s="11">
        <f t="shared" si="147"/>
        <v>6.0000000000000001E-3</v>
      </c>
      <c r="T225" s="3" t="str">
        <f>VLOOKUP(Q225,道具信息!$Q$3:$S$20,2,FALSE)</f>
        <v>CHEST_ITEM_TYPE_T3_PART</v>
      </c>
      <c r="U225" s="3" t="str">
        <f>IF(COUNTIF(U$178:U224,T225)=0,T225,"")</f>
        <v/>
      </c>
      <c r="V225" s="3" t="str">
        <f t="shared" si="127"/>
        <v>CHEST_ITEM_TYPE_T2_SHARD,CHEST_ITEM_TYPE_T3_SHARD,CHEST_ITEM_TYPE_T1_PART,CHEST_ITEM_TYPE_T2_PART,CHEST_ITEM_TYPE_T3_PART</v>
      </c>
      <c r="W225" s="13" t="str">
        <f t="shared" si="122"/>
        <v/>
      </c>
      <c r="X225" s="3" t="str">
        <f t="shared" si="123"/>
        <v/>
      </c>
      <c r="Y225" s="3" t="str">
        <f t="shared" si="128"/>
        <v>23.2%,37.5%,32.8%,5.8%,0.6%</v>
      </c>
    </row>
    <row r="226" spans="2:25" x14ac:dyDescent="0.3">
      <c r="B226" s="2">
        <f>数据源!T258</f>
        <v>6</v>
      </c>
      <c r="C226" s="2" t="str">
        <f>数据源!U258</f>
        <v>T3MP1</v>
      </c>
      <c r="D226" s="2" t="str">
        <f>数据源!V258</f>
        <v>部件</v>
      </c>
      <c r="E226" s="2">
        <f>数据源!W258</f>
        <v>524.4</v>
      </c>
      <c r="F226" s="2">
        <f>数据源!X258</f>
        <v>1</v>
      </c>
      <c r="G226" s="2">
        <f>数据源!Y258</f>
        <v>7.0000000000000001E-3</v>
      </c>
      <c r="H226" s="2">
        <f>数据源!Z258</f>
        <v>6.6742944317315039E-4</v>
      </c>
      <c r="I226" s="2">
        <f>数据源!AA258</f>
        <v>7</v>
      </c>
      <c r="J226" s="3">
        <f>ROUNDUP(IF(F226&gt;1,F226-ROUNDDOWN(SQRT(F226),0),F226),0)</f>
        <v>1</v>
      </c>
      <c r="K226" s="3">
        <f>F226*2-J226</f>
        <v>1</v>
      </c>
      <c r="L226" s="3" t="str">
        <f t="shared" si="139"/>
        <v>部件</v>
      </c>
      <c r="M226" s="3">
        <f t="shared" ca="1" si="140"/>
        <v>93101</v>
      </c>
      <c r="N226" s="3" t="str">
        <f t="shared" ca="1" si="141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</v>
      </c>
      <c r="O226" s="3" t="str">
        <f t="shared" si="142"/>
        <v>768,768,768,777,777,777,466,466,466,182,182,182,182,182,182,182,182,182,182,180,180,180,180,180,180,180,180,32,32,32,32,32,32,32,32,32,32,32,32,32,32,32,32,32,32,7,7,7,7</v>
      </c>
      <c r="P226" s="1" t="str">
        <f t="shared" si="143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26" s="3" t="str">
        <f>IF(D226="坦克碎片",VLOOKUP(C226,道具信息!$N$2:$O$291,2,FALSE)&amp;"碎片",VLOOKUP(C226,道具信息!$N$2:$O$291,2,FALSE))</f>
        <v>T3部件</v>
      </c>
      <c r="R226" s="3">
        <f t="shared" si="146"/>
        <v>63</v>
      </c>
      <c r="S226" s="11">
        <f t="shared" si="147"/>
        <v>6.0000000000000001E-3</v>
      </c>
      <c r="T226" s="3" t="str">
        <f>VLOOKUP(Q226,道具信息!$Q$3:$S$20,2,FALSE)</f>
        <v>CHEST_ITEM_TYPE_T3_PART</v>
      </c>
      <c r="U226" s="3" t="str">
        <f>IF(COUNTIF(U$178:U225,T226)=0,T226,"")</f>
        <v/>
      </c>
      <c r="V226" s="3" t="str">
        <f t="shared" si="127"/>
        <v>CHEST_ITEM_TYPE_T2_SHARD,CHEST_ITEM_TYPE_T3_SHARD,CHEST_ITEM_TYPE_T1_PART,CHEST_ITEM_TYPE_T2_PART,CHEST_ITEM_TYPE_T3_PART</v>
      </c>
      <c r="W226" s="13" t="str">
        <f t="shared" si="122"/>
        <v/>
      </c>
      <c r="X226" s="3" t="str">
        <f t="shared" si="123"/>
        <v/>
      </c>
      <c r="Y226" s="3" t="str">
        <f t="shared" si="128"/>
        <v>23.2%,37.5%,32.8%,5.8%,0.6%</v>
      </c>
    </row>
    <row r="227" spans="2:25" x14ac:dyDescent="0.3">
      <c r="B227" s="2">
        <f>数据源!T259</f>
        <v>6</v>
      </c>
      <c r="C227" s="2" t="str">
        <f>数据源!U259</f>
        <v>T3MP3</v>
      </c>
      <c r="D227" s="2" t="str">
        <f>数据源!V259</f>
        <v>部件</v>
      </c>
      <c r="E227" s="2">
        <f>数据源!W259</f>
        <v>524.4</v>
      </c>
      <c r="F227" s="2">
        <f>数据源!X259</f>
        <v>1</v>
      </c>
      <c r="G227" s="2">
        <f>数据源!Y259</f>
        <v>7.0000000000000001E-3</v>
      </c>
      <c r="H227" s="2">
        <f>数据源!Z259</f>
        <v>6.6742944317315039E-4</v>
      </c>
      <c r="I227" s="2">
        <f>数据源!AA259</f>
        <v>7</v>
      </c>
      <c r="J227" s="3">
        <f t="shared" ref="J227:J231" si="150">ROUNDUP(IF(F227&gt;1,F227-ROUNDDOWN(SQRT(F227),0),F227),0)</f>
        <v>1</v>
      </c>
      <c r="K227" s="3">
        <f t="shared" ref="K227:K231" si="151">F227*2-J227</f>
        <v>1</v>
      </c>
      <c r="L227" s="3" t="str">
        <f t="shared" si="139"/>
        <v>部件</v>
      </c>
      <c r="M227" s="3">
        <f t="shared" ca="1" si="140"/>
        <v>93103</v>
      </c>
      <c r="N227" s="3" t="str">
        <f t="shared" ca="1" si="141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</v>
      </c>
      <c r="O227" s="3" t="str">
        <f t="shared" si="142"/>
        <v>768,768,768,777,777,777,466,466,466,182,182,182,182,182,182,182,182,182,182,180,180,180,180,180,180,180,180,32,32,32,32,32,32,32,32,32,32,32,32,32,32,32,32,32,32,7,7,7,7,7</v>
      </c>
      <c r="P227" s="1" t="str">
        <f t="shared" si="143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27" s="3" t="str">
        <f>IF(D227="坦克碎片",VLOOKUP(C227,道具信息!$N$2:$O$291,2,FALSE)&amp;"碎片",VLOOKUP(C227,道具信息!$N$2:$O$291,2,FALSE))</f>
        <v>T3部件</v>
      </c>
      <c r="R227" s="3">
        <f t="shared" si="146"/>
        <v>63</v>
      </c>
      <c r="S227" s="11">
        <f t="shared" si="147"/>
        <v>6.0000000000000001E-3</v>
      </c>
      <c r="T227" s="3" t="str">
        <f>VLOOKUP(Q227,道具信息!$Q$3:$S$20,2,FALSE)</f>
        <v>CHEST_ITEM_TYPE_T3_PART</v>
      </c>
      <c r="U227" s="3" t="str">
        <f>IF(COUNTIF(U$178:U226,T227)=0,T227,"")</f>
        <v/>
      </c>
      <c r="V227" s="3" t="str">
        <f t="shared" si="127"/>
        <v>CHEST_ITEM_TYPE_T2_SHARD,CHEST_ITEM_TYPE_T3_SHARD,CHEST_ITEM_TYPE_T1_PART,CHEST_ITEM_TYPE_T2_PART,CHEST_ITEM_TYPE_T3_PART</v>
      </c>
      <c r="W227" s="13" t="str">
        <f t="shared" si="122"/>
        <v/>
      </c>
      <c r="X227" s="3" t="str">
        <f t="shared" si="123"/>
        <v/>
      </c>
      <c r="Y227" s="3" t="str">
        <f t="shared" si="128"/>
        <v>23.2%,37.5%,32.8%,5.8%,0.6%</v>
      </c>
    </row>
    <row r="228" spans="2:25" x14ac:dyDescent="0.3">
      <c r="B228" s="2">
        <f>数据源!T260</f>
        <v>6</v>
      </c>
      <c r="C228" s="2" t="str">
        <f>数据源!U260</f>
        <v>T3MP5</v>
      </c>
      <c r="D228" s="2" t="str">
        <f>数据源!V260</f>
        <v>部件</v>
      </c>
      <c r="E228" s="2">
        <f>数据源!W260</f>
        <v>524.4</v>
      </c>
      <c r="F228" s="2">
        <f>数据源!X260</f>
        <v>1</v>
      </c>
      <c r="G228" s="2">
        <f>数据源!Y260</f>
        <v>7.0000000000000001E-3</v>
      </c>
      <c r="H228" s="2">
        <f>数据源!Z260</f>
        <v>6.6742944317315039E-4</v>
      </c>
      <c r="I228" s="2">
        <f>数据源!AA260</f>
        <v>7</v>
      </c>
      <c r="J228" s="3">
        <f t="shared" si="150"/>
        <v>1</v>
      </c>
      <c r="K228" s="3">
        <f t="shared" si="151"/>
        <v>1</v>
      </c>
      <c r="L228" s="3" t="str">
        <f t="shared" si="139"/>
        <v>部件</v>
      </c>
      <c r="M228" s="3">
        <f t="shared" ca="1" si="140"/>
        <v>93105</v>
      </c>
      <c r="N228" s="3" t="str">
        <f t="shared" ca="1" si="141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228" s="3" t="str">
        <f t="shared" si="142"/>
        <v>768,768,768,777,777,777,466,466,466,182,182,182,182,182,182,182,182,182,182,180,180,180,180,180,180,180,180,32,32,32,32,32,32,32,32,32,32,32,32,32,32,32,32,32,32,7,7,7,7,7,7</v>
      </c>
      <c r="P228" s="1" t="str">
        <f t="shared" si="143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28" s="3" t="str">
        <f>IF(D228="坦克碎片",VLOOKUP(C228,道具信息!$N$2:$O$291,2,FALSE)&amp;"碎片",VLOOKUP(C228,道具信息!$N$2:$O$291,2,FALSE))</f>
        <v>T3部件</v>
      </c>
      <c r="R228" s="3">
        <f t="shared" si="146"/>
        <v>63</v>
      </c>
      <c r="S228" s="11">
        <f t="shared" si="147"/>
        <v>6.0000000000000001E-3</v>
      </c>
      <c r="T228" s="3" t="str">
        <f>VLOOKUP(Q228,道具信息!$Q$3:$S$20,2,FALSE)</f>
        <v>CHEST_ITEM_TYPE_T3_PART</v>
      </c>
      <c r="U228" s="3" t="str">
        <f>IF(COUNTIF(U$178:U227,T228)=0,T228,"")</f>
        <v/>
      </c>
      <c r="V228" s="3" t="str">
        <f t="shared" si="127"/>
        <v>CHEST_ITEM_TYPE_T2_SHARD,CHEST_ITEM_TYPE_T3_SHARD,CHEST_ITEM_TYPE_T1_PART,CHEST_ITEM_TYPE_T2_PART,CHEST_ITEM_TYPE_T3_PART</v>
      </c>
      <c r="W228" s="13" t="str">
        <f t="shared" si="122"/>
        <v/>
      </c>
      <c r="X228" s="3" t="str">
        <f t="shared" si="123"/>
        <v/>
      </c>
      <c r="Y228" s="3" t="str">
        <f t="shared" si="128"/>
        <v>23.2%,37.5%,32.8%,5.8%,0.6%</v>
      </c>
    </row>
    <row r="229" spans="2:25" x14ac:dyDescent="0.3">
      <c r="B229" s="2">
        <f>数据源!T261</f>
        <v>6</v>
      </c>
      <c r="C229" s="2" t="str">
        <f>数据源!U261</f>
        <v>T3HP1</v>
      </c>
      <c r="D229" s="2" t="str">
        <f>数据源!V261</f>
        <v>部件</v>
      </c>
      <c r="E229" s="2">
        <f>数据源!W261</f>
        <v>524.4</v>
      </c>
      <c r="F229" s="2">
        <f>数据源!X261</f>
        <v>1</v>
      </c>
      <c r="G229" s="2">
        <f>数据源!Y261</f>
        <v>7.0000000000000001E-3</v>
      </c>
      <c r="H229" s="2">
        <f>数据源!Z261</f>
        <v>6.6742944317315039E-4</v>
      </c>
      <c r="I229" s="2">
        <f>数据源!AA261</f>
        <v>7</v>
      </c>
      <c r="J229" s="3">
        <f t="shared" si="150"/>
        <v>1</v>
      </c>
      <c r="K229" s="3">
        <f t="shared" si="151"/>
        <v>1</v>
      </c>
      <c r="L229" s="3" t="str">
        <f t="shared" si="139"/>
        <v>部件</v>
      </c>
      <c r="M229" s="3">
        <f t="shared" ca="1" si="140"/>
        <v>93201</v>
      </c>
      <c r="N229" s="3" t="str">
        <f t="shared" ca="1" si="141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229" s="3" t="str">
        <f t="shared" si="142"/>
        <v>768,768,768,777,777,777,466,466,466,182,182,182,182,182,182,182,182,182,182,180,180,180,180,180,180,180,180,32,32,32,32,32,32,32,32,32,32,32,32,32,32,32,32,32,32,7,7,7,7,7,7,7</v>
      </c>
      <c r="P229" s="1" t="str">
        <f t="shared" si="143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29" s="3" t="str">
        <f>IF(D229="坦克碎片",VLOOKUP(C229,道具信息!$N$2:$O$291,2,FALSE)&amp;"碎片",VLOOKUP(C229,道具信息!$N$2:$O$291,2,FALSE))</f>
        <v>T3部件</v>
      </c>
      <c r="R229" s="3">
        <f t="shared" si="146"/>
        <v>63</v>
      </c>
      <c r="S229" s="11">
        <f t="shared" si="147"/>
        <v>6.0000000000000001E-3</v>
      </c>
      <c r="T229" s="3" t="str">
        <f>VLOOKUP(Q229,道具信息!$Q$3:$S$20,2,FALSE)</f>
        <v>CHEST_ITEM_TYPE_T3_PART</v>
      </c>
      <c r="U229" s="3" t="str">
        <f>IF(COUNTIF(U$178:U228,T229)=0,T229,"")</f>
        <v/>
      </c>
      <c r="V229" s="3" t="str">
        <f t="shared" si="127"/>
        <v>CHEST_ITEM_TYPE_T2_SHARD,CHEST_ITEM_TYPE_T3_SHARD,CHEST_ITEM_TYPE_T1_PART,CHEST_ITEM_TYPE_T2_PART,CHEST_ITEM_TYPE_T3_PART</v>
      </c>
      <c r="W229" s="13" t="str">
        <f t="shared" si="122"/>
        <v/>
      </c>
      <c r="X229" s="3" t="str">
        <f t="shared" si="123"/>
        <v/>
      </c>
      <c r="Y229" s="3" t="str">
        <f t="shared" si="128"/>
        <v>23.2%,37.5%,32.8%,5.8%,0.6%</v>
      </c>
    </row>
    <row r="230" spans="2:25" x14ac:dyDescent="0.3">
      <c r="B230" s="2">
        <f>数据源!T262</f>
        <v>6</v>
      </c>
      <c r="C230" s="2" t="str">
        <f>数据源!U262</f>
        <v>T3HP3</v>
      </c>
      <c r="D230" s="2" t="str">
        <f>数据源!V262</f>
        <v>部件</v>
      </c>
      <c r="E230" s="2">
        <f>数据源!W262</f>
        <v>524.4</v>
      </c>
      <c r="F230" s="2">
        <f>数据源!X262</f>
        <v>1</v>
      </c>
      <c r="G230" s="2">
        <f>数据源!Y262</f>
        <v>7.0000000000000001E-3</v>
      </c>
      <c r="H230" s="2">
        <f>数据源!Z262</f>
        <v>6.6742944317315039E-4</v>
      </c>
      <c r="I230" s="2">
        <f>数据源!AA262</f>
        <v>7</v>
      </c>
      <c r="J230" s="3">
        <f t="shared" si="150"/>
        <v>1</v>
      </c>
      <c r="K230" s="3">
        <f t="shared" si="151"/>
        <v>1</v>
      </c>
      <c r="L230" s="3" t="str">
        <f t="shared" si="139"/>
        <v>部件</v>
      </c>
      <c r="M230" s="3">
        <f t="shared" ca="1" si="140"/>
        <v>93203</v>
      </c>
      <c r="N230" s="3" t="str">
        <f t="shared" ca="1" si="141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230" s="3" t="str">
        <f t="shared" si="142"/>
        <v>768,768,768,777,777,777,466,466,466,182,182,182,182,182,182,182,182,182,182,180,180,180,180,180,180,180,180,32,32,32,32,32,32,32,32,32,32,32,32,32,32,32,32,32,32,7,7,7,7,7,7,7,7</v>
      </c>
      <c r="P230" s="1" t="str">
        <f t="shared" si="143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30" s="3" t="str">
        <f>IF(D230="坦克碎片",VLOOKUP(C230,道具信息!$N$2:$O$291,2,FALSE)&amp;"碎片",VLOOKUP(C230,道具信息!$N$2:$O$291,2,FALSE))</f>
        <v>T3部件</v>
      </c>
      <c r="R230" s="3">
        <f t="shared" si="146"/>
        <v>63</v>
      </c>
      <c r="S230" s="11">
        <f t="shared" si="147"/>
        <v>6.0000000000000001E-3</v>
      </c>
      <c r="T230" s="3" t="str">
        <f>VLOOKUP(Q230,道具信息!$Q$3:$S$20,2,FALSE)</f>
        <v>CHEST_ITEM_TYPE_T3_PART</v>
      </c>
      <c r="U230" s="3" t="str">
        <f>IF(COUNTIF(U$178:U229,T230)=0,T230,"")</f>
        <v/>
      </c>
      <c r="V230" s="3" t="str">
        <f t="shared" si="127"/>
        <v>CHEST_ITEM_TYPE_T2_SHARD,CHEST_ITEM_TYPE_T3_SHARD,CHEST_ITEM_TYPE_T1_PART,CHEST_ITEM_TYPE_T2_PART,CHEST_ITEM_TYPE_T3_PART</v>
      </c>
      <c r="W230" s="13" t="str">
        <f t="shared" si="122"/>
        <v/>
      </c>
      <c r="X230" s="3" t="str">
        <f t="shared" si="123"/>
        <v/>
      </c>
      <c r="Y230" s="3" t="str">
        <f t="shared" si="128"/>
        <v>23.2%,37.5%,32.8%,5.8%,0.6%</v>
      </c>
    </row>
    <row r="231" spans="2:25" x14ac:dyDescent="0.3">
      <c r="B231" s="2">
        <f>数据源!T263</f>
        <v>6</v>
      </c>
      <c r="C231" s="2" t="str">
        <f>数据源!U263</f>
        <v>T3HP5</v>
      </c>
      <c r="D231" s="2" t="str">
        <f>数据源!V263</f>
        <v>部件</v>
      </c>
      <c r="E231" s="2">
        <f>数据源!W263</f>
        <v>524.4</v>
      </c>
      <c r="F231" s="2">
        <f>数据源!X263</f>
        <v>1</v>
      </c>
      <c r="G231" s="2">
        <f>数据源!Y263</f>
        <v>7.0000000000000001E-3</v>
      </c>
      <c r="H231" s="2">
        <f>数据源!Z263</f>
        <v>6.6742944317315039E-4</v>
      </c>
      <c r="I231" s="2">
        <f>数据源!AA263</f>
        <v>7</v>
      </c>
      <c r="J231" s="3">
        <f t="shared" si="150"/>
        <v>1</v>
      </c>
      <c r="K231" s="3">
        <f t="shared" si="151"/>
        <v>1</v>
      </c>
      <c r="L231" s="3" t="str">
        <f t="shared" si="139"/>
        <v>部件</v>
      </c>
      <c r="M231" s="3">
        <f t="shared" ca="1" si="140"/>
        <v>93205</v>
      </c>
      <c r="N231" s="3" t="str">
        <f t="shared" ca="1" si="141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231" s="3" t="str">
        <f t="shared" si="142"/>
        <v>768,768,768,777,777,777,466,466,466,182,182,182,182,182,182,182,182,182,182,180,180,180,180,180,180,180,180,32,32,32,32,32,32,32,32,32,32,32,32,32,32,32,32,32,32,7,7,7,7,7,7,7,7,7</v>
      </c>
      <c r="P231" s="1" t="str">
        <f t="shared" si="143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31" s="3" t="str">
        <f>IF(D231="坦克碎片",VLOOKUP(C231,道具信息!$N$2:$O$291,2,FALSE)&amp;"碎片",VLOOKUP(C231,道具信息!$N$2:$O$291,2,FALSE))</f>
        <v>T3部件</v>
      </c>
      <c r="R231" s="3">
        <f t="shared" si="146"/>
        <v>63</v>
      </c>
      <c r="S231" s="11">
        <f t="shared" si="147"/>
        <v>6.0000000000000001E-3</v>
      </c>
      <c r="T231" s="3" t="str">
        <f>VLOOKUP(Q231,道具信息!$Q$3:$S$20,2,FALSE)</f>
        <v>CHEST_ITEM_TYPE_T3_PART</v>
      </c>
      <c r="U231" s="3" t="str">
        <f>IF(COUNTIF(U$178:U230,T231)=0,T231,"")</f>
        <v/>
      </c>
      <c r="V231" s="3" t="str">
        <f t="shared" si="127"/>
        <v>CHEST_ITEM_TYPE_T2_SHARD,CHEST_ITEM_TYPE_T3_SHARD,CHEST_ITEM_TYPE_T1_PART,CHEST_ITEM_TYPE_T2_PART,CHEST_ITEM_TYPE_T3_PART</v>
      </c>
      <c r="W231" s="13" t="str">
        <f t="shared" si="122"/>
        <v/>
      </c>
      <c r="X231" s="3" t="str">
        <f t="shared" si="123"/>
        <v/>
      </c>
      <c r="Y231" s="3" t="str">
        <f t="shared" si="128"/>
        <v>23.2%,37.5%,32.8%,5.8%,0.6%</v>
      </c>
    </row>
    <row r="232" spans="2:25" x14ac:dyDescent="0.3">
      <c r="B232" s="4"/>
      <c r="C232" s="4"/>
      <c r="D232" s="4"/>
      <c r="E232" s="4"/>
      <c r="F232" s="4"/>
      <c r="G232" s="4"/>
      <c r="H232" s="4"/>
      <c r="I232" s="4"/>
      <c r="N232" s="3" t="str">
        <f ca="1">"["&amp;N231&amp;"]"</f>
        <v>[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]</v>
      </c>
      <c r="O232" s="3" t="str">
        <f>"["&amp;O231&amp;"]"</f>
        <v>[768,768,768,777,777,777,466,466,466,182,182,182,182,182,182,182,182,182,182,180,180,180,180,180,180,180,180,32,32,32,32,32,32,32,32,32,32,32,32,32,32,32,32,32,32,7,7,7,7,7,7,7,7,7]</v>
      </c>
      <c r="P232" s="3" t="str">
        <f>"["&amp;P231&amp;"]"</f>
        <v>[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]</v>
      </c>
      <c r="V232" s="3" t="str">
        <f>"["&amp;V231&amp;"]"</f>
        <v>[CHEST_ITEM_TYPE_T2_SHARD,CHEST_ITEM_TYPE_T3_SHARD,CHEST_ITEM_TYPE_T1_PART,CHEST_ITEM_TYPE_T2_PART,CHEST_ITEM_TYPE_T3_PART]</v>
      </c>
      <c r="Y232" s="3" t="str">
        <f>"["&amp;Y231&amp;"]"</f>
        <v>[23.2%,37.5%,32.8%,5.8%,0.6%]</v>
      </c>
    </row>
    <row r="234" spans="2:25" x14ac:dyDescent="0.3">
      <c r="B234" s="2" t="str">
        <f>数据源!T266</f>
        <v>联赛等级</v>
      </c>
      <c r="C234" s="2" t="str">
        <f>数据源!U266</f>
        <v>道具名称</v>
      </c>
      <c r="D234" s="2" t="str">
        <f>数据源!V266</f>
        <v>对应大类</v>
      </c>
      <c r="E234" s="2" t="str">
        <f>数据源!W266</f>
        <v>道具价值</v>
      </c>
      <c r="F234" s="2" t="str">
        <f>数据源!X266</f>
        <v>抽取个数</v>
      </c>
      <c r="G234" s="2" t="str">
        <f>数据源!Y266</f>
        <v>价值比例</v>
      </c>
      <c r="H234" s="2" t="str">
        <f>数据源!Z266</f>
        <v>产出概率</v>
      </c>
      <c r="I234" s="2" t="str">
        <f>数据源!AA266</f>
        <v>权重值</v>
      </c>
      <c r="J234" s="7" t="s">
        <v>234</v>
      </c>
      <c r="K234" s="7" t="s">
        <v>235</v>
      </c>
      <c r="L234" s="3" t="s">
        <v>222</v>
      </c>
      <c r="M234" s="3" t="s">
        <v>152</v>
      </c>
      <c r="N234" s="3" t="s">
        <v>224</v>
      </c>
      <c r="O234" s="3" t="s">
        <v>225</v>
      </c>
      <c r="P234" s="3" t="s">
        <v>226</v>
      </c>
      <c r="Q234" s="8" t="s">
        <v>244</v>
      </c>
      <c r="R234" s="8" t="s">
        <v>245</v>
      </c>
      <c r="S234" s="8" t="s">
        <v>246</v>
      </c>
    </row>
    <row r="235" spans="2:25" x14ac:dyDescent="0.3">
      <c r="B235" s="2">
        <f>数据源!T267</f>
        <v>7</v>
      </c>
      <c r="C235" s="2" t="str">
        <f>数据源!U267</f>
        <v>35(t)</v>
      </c>
      <c r="D235" s="2" t="str">
        <f>数据源!V267</f>
        <v>坦克碎片</v>
      </c>
      <c r="E235" s="2">
        <f>数据源!W267</f>
        <v>44</v>
      </c>
      <c r="F235" s="2">
        <f>数据源!X267</f>
        <v>1.5</v>
      </c>
      <c r="G235" s="2">
        <f>数据源!Y267</f>
        <v>0.13139999999999999</v>
      </c>
      <c r="H235" s="2">
        <f>数据源!Z267</f>
        <v>9.9545454545454534E-2</v>
      </c>
      <c r="I235" s="2">
        <f>数据源!AA267</f>
        <v>995</v>
      </c>
      <c r="J235" s="3">
        <f>ROUNDUP(IF(F235&gt;1,F235-ROUNDDOWN(SQRT(F235),0),F235),0)</f>
        <v>1</v>
      </c>
      <c r="K235" s="3">
        <f>F235*2-J235</f>
        <v>2</v>
      </c>
      <c r="L235" s="3" t="str">
        <f>RIGHT(D235,2)</f>
        <v>碎片</v>
      </c>
      <c r="M235" s="3">
        <f ca="1">IF(OR(L235="坦克",L235="碎片"),VLOOKUP(C235,INDIRECT("坦克ID"),MATCH(L235&amp;"ID",INDIRECT("坦克标头"),0),FALSE),VLOOKUP(C235,INDIRECT(L235&amp;"ID"),2,FALSE))</f>
        <v>51311</v>
      </c>
      <c r="N235" s="3">
        <f ca="1">M235</f>
        <v>51311</v>
      </c>
      <c r="O235" s="3">
        <f>I235</f>
        <v>995</v>
      </c>
      <c r="P235" s="1" t="str">
        <f>"("&amp;J235&amp;","&amp;K235&amp;")"</f>
        <v>(1,2)</v>
      </c>
      <c r="Q235" s="3" t="str">
        <f>IF(D235="坦克碎片",VLOOKUP(C235,道具信息!$N$2:$O$291,2,FALSE)&amp;"碎片",VLOOKUP(C235,道具信息!$N$2:$O$291,2,FALSE))</f>
        <v>T3坦克碎片</v>
      </c>
      <c r="R235" s="3">
        <f t="shared" ref="R235:R266" si="152">SUMIFS(I:I,Q:Q,Q235,B:B,B235)</f>
        <v>5226</v>
      </c>
      <c r="S235" s="11">
        <f t="shared" ref="S235:S266" si="153">ROUND(R235/SUMIF(B:B,B235,I:I),3)</f>
        <v>0.52900000000000003</v>
      </c>
      <c r="T235" s="3" t="str">
        <f>VLOOKUP(Q235,道具信息!$Q$3:$S$20,2,FALSE)</f>
        <v>CHEST_ITEM_TYPE_T3_SHARD</v>
      </c>
      <c r="U235" s="3" t="str">
        <f>T235</f>
        <v>CHEST_ITEM_TYPE_T3_SHARD</v>
      </c>
      <c r="V235" s="3" t="str">
        <f>U235</f>
        <v>CHEST_ITEM_TYPE_T3_SHARD</v>
      </c>
      <c r="W235" s="13">
        <f>IF(U235&lt;&gt;"",ROUND(S235*100%,3),"")</f>
        <v>0.52900000000000003</v>
      </c>
      <c r="X235" s="3" t="str">
        <f>TEXT(W235,"0.0%")</f>
        <v>52.9%</v>
      </c>
      <c r="Y235" s="3" t="str">
        <f>X235</f>
        <v>52.9%</v>
      </c>
    </row>
    <row r="236" spans="2:25" x14ac:dyDescent="0.3">
      <c r="B236" s="2">
        <f>数据源!T268</f>
        <v>7</v>
      </c>
      <c r="C236" s="2" t="str">
        <f>数据源!U268</f>
        <v>玛蒂尔达</v>
      </c>
      <c r="D236" s="2" t="str">
        <f>数据源!V268</f>
        <v>坦克碎片</v>
      </c>
      <c r="E236" s="2">
        <f>数据源!W268</f>
        <v>44</v>
      </c>
      <c r="F236" s="2">
        <f>数据源!X268</f>
        <v>1.5</v>
      </c>
      <c r="G236" s="2">
        <f>数据源!Y268</f>
        <v>0.13139999999999999</v>
      </c>
      <c r="H236" s="2">
        <f>数据源!Z268</f>
        <v>9.9545454545454534E-2</v>
      </c>
      <c r="I236" s="2">
        <f>数据源!AA268</f>
        <v>995</v>
      </c>
      <c r="J236" s="3">
        <f t="shared" ref="J236:J261" si="154">ROUNDUP(IF(F236&gt;1,F236-ROUNDDOWN(SQRT(F236),0),F236),0)</f>
        <v>1</v>
      </c>
      <c r="K236" s="3">
        <f t="shared" ref="K236:K261" si="155">F236*2-J236</f>
        <v>2</v>
      </c>
      <c r="L236" s="3" t="str">
        <f t="shared" ref="L236:L237" si="156">RIGHT(D236,2)</f>
        <v>碎片</v>
      </c>
      <c r="M236" s="3">
        <f t="shared" ref="M236:M237" ca="1" si="157">IF(OR(L236="坦克",L236="碎片"),VLOOKUP(C236,INDIRECT("坦克ID"),MATCH(L236&amp;"ID",INDIRECT("坦克标头"),0),FALSE),VLOOKUP(C236,INDIRECT(L236&amp;"ID"),2,FALSE))</f>
        <v>52311</v>
      </c>
      <c r="N236" s="3" t="str">
        <f ca="1">N235&amp;","&amp;M236</f>
        <v>51311,52311</v>
      </c>
      <c r="O236" s="3" t="str">
        <f>O235&amp;","&amp;I236</f>
        <v>995,995</v>
      </c>
      <c r="P236" s="1" t="str">
        <f>P235&amp;","&amp;"("&amp;J236&amp;","&amp;K236&amp;")"</f>
        <v>(1,2),(1,2)</v>
      </c>
      <c r="Q236" s="3" t="str">
        <f>IF(D236="坦克碎片",VLOOKUP(C236,道具信息!$N$2:$O$291,2,FALSE)&amp;"碎片",VLOOKUP(C236,道具信息!$N$2:$O$291,2,FALSE))</f>
        <v>T3坦克碎片</v>
      </c>
      <c r="R236" s="3">
        <f t="shared" si="152"/>
        <v>5226</v>
      </c>
      <c r="S236" s="11">
        <f t="shared" si="153"/>
        <v>0.52900000000000003</v>
      </c>
      <c r="T236" s="3" t="str">
        <f>VLOOKUP(Q236,道具信息!$Q$3:$S$20,2,FALSE)</f>
        <v>CHEST_ITEM_TYPE_T3_SHARD</v>
      </c>
      <c r="U236" s="3" t="str">
        <f>IF(COUNTIF(U$235:U235,T236)=0,T236,"")</f>
        <v/>
      </c>
      <c r="V236" s="3" t="str">
        <f>IF(U236&lt;&gt;"",V235&amp;","&amp;U236,V235)</f>
        <v>CHEST_ITEM_TYPE_T3_SHARD</v>
      </c>
      <c r="W236" s="13" t="str">
        <f t="shared" ref="W236:W294" si="158">IF(U236&lt;&gt;"",ROUND(S236*100%,3),"")</f>
        <v/>
      </c>
      <c r="X236" s="3" t="str">
        <f t="shared" ref="X236:X294" si="159">TEXT(W236,"0.0%")</f>
        <v/>
      </c>
      <c r="Y236" s="3" t="str">
        <f>IF(X236&lt;&gt;"",Y235&amp;","&amp;X236,Y235)</f>
        <v>52.9%</v>
      </c>
    </row>
    <row r="237" spans="2:25" x14ac:dyDescent="0.3">
      <c r="B237" s="2">
        <f>数据源!T269</f>
        <v>7</v>
      </c>
      <c r="C237" s="2" t="str">
        <f>数据源!U269</f>
        <v>黑豹</v>
      </c>
      <c r="D237" s="2" t="str">
        <f>数据源!V269</f>
        <v>坦克碎片</v>
      </c>
      <c r="E237" s="2">
        <f>数据源!W269</f>
        <v>44</v>
      </c>
      <c r="F237" s="2">
        <f>数据源!X269</f>
        <v>1.5</v>
      </c>
      <c r="G237" s="2">
        <f>数据源!Y269</f>
        <v>0.13139999999999999</v>
      </c>
      <c r="H237" s="2">
        <f>数据源!Z269</f>
        <v>9.9545454545454534E-2</v>
      </c>
      <c r="I237" s="2">
        <f>数据源!AA269</f>
        <v>995</v>
      </c>
      <c r="J237" s="3">
        <f t="shared" si="154"/>
        <v>1</v>
      </c>
      <c r="K237" s="3">
        <f t="shared" si="155"/>
        <v>2</v>
      </c>
      <c r="L237" s="3" t="str">
        <f t="shared" si="156"/>
        <v>碎片</v>
      </c>
      <c r="M237" s="3">
        <f t="shared" ca="1" si="157"/>
        <v>53311</v>
      </c>
      <c r="N237" s="3" t="str">
        <f t="shared" ref="N237:N238" ca="1" si="160">N236&amp;","&amp;M237</f>
        <v>51311,52311,53311</v>
      </c>
      <c r="O237" s="3" t="str">
        <f t="shared" ref="O237:O238" si="161">O236&amp;","&amp;I237</f>
        <v>995,995,995</v>
      </c>
      <c r="P237" s="1" t="str">
        <f t="shared" ref="P237:P238" si="162">P236&amp;","&amp;"("&amp;J237&amp;","&amp;K237&amp;")"</f>
        <v>(1,2),(1,2),(1,2)</v>
      </c>
      <c r="Q237" s="3" t="str">
        <f>IF(D237="坦克碎片",VLOOKUP(C237,道具信息!$N$2:$O$291,2,FALSE)&amp;"碎片",VLOOKUP(C237,道具信息!$N$2:$O$291,2,FALSE))</f>
        <v>T3坦克碎片</v>
      </c>
      <c r="R237" s="3">
        <f t="shared" si="152"/>
        <v>5226</v>
      </c>
      <c r="S237" s="11">
        <f t="shared" si="153"/>
        <v>0.52900000000000003</v>
      </c>
      <c r="T237" s="3" t="str">
        <f>VLOOKUP(Q237,道具信息!$Q$3:$S$20,2,FALSE)</f>
        <v>CHEST_ITEM_TYPE_T3_SHARD</v>
      </c>
      <c r="U237" s="3" t="str">
        <f>IF(COUNTIF(U$235:U236,T237)=0,T237,"")</f>
        <v/>
      </c>
      <c r="V237" s="3" t="str">
        <f t="shared" ref="V237:V294" si="163">IF(U237&lt;&gt;"",V236&amp;","&amp;U237,V236)</f>
        <v>CHEST_ITEM_TYPE_T3_SHARD</v>
      </c>
      <c r="W237" s="13" t="str">
        <f t="shared" si="158"/>
        <v/>
      </c>
      <c r="X237" s="3" t="str">
        <f t="shared" si="159"/>
        <v/>
      </c>
      <c r="Y237" s="3" t="str">
        <f t="shared" ref="Y237:Y294" si="164">IF(X237&lt;&gt;"",Y236&amp;","&amp;X237,Y236)</f>
        <v>52.9%</v>
      </c>
    </row>
    <row r="238" spans="2:25" x14ac:dyDescent="0.3">
      <c r="B238" s="2">
        <f>数据源!T270</f>
        <v>7</v>
      </c>
      <c r="C238" s="2" t="str">
        <f>数据源!U270</f>
        <v>十字军</v>
      </c>
      <c r="D238" s="2" t="str">
        <f>数据源!V270</f>
        <v>坦克碎片</v>
      </c>
      <c r="E238" s="2">
        <f>数据源!W270</f>
        <v>58.666666666666657</v>
      </c>
      <c r="F238" s="2">
        <f>数据源!X270</f>
        <v>1</v>
      </c>
      <c r="G238" s="2">
        <f>数据源!Y270</f>
        <v>8.7599999999999997E-2</v>
      </c>
      <c r="H238" s="2">
        <f>数据源!Z270</f>
        <v>7.4659090909090925E-2</v>
      </c>
      <c r="I238" s="2">
        <f>数据源!AA270</f>
        <v>747</v>
      </c>
      <c r="J238" s="3">
        <f t="shared" si="154"/>
        <v>1</v>
      </c>
      <c r="K238" s="3">
        <f t="shared" si="155"/>
        <v>1</v>
      </c>
      <c r="L238" s="3" t="str">
        <f t="shared" ref="L238:L252" si="165">RIGHT(D238,2)</f>
        <v>碎片</v>
      </c>
      <c r="M238" s="3">
        <f t="shared" ref="M238:M252" ca="1" si="166">IF(OR(L238="坦克",L238="碎片"),VLOOKUP(C238,INDIRECT("坦克ID"),MATCH(L238&amp;"ID",INDIRECT("坦克标头"),0),FALSE),VLOOKUP(C238,INDIRECT(L238&amp;"ID"),2,FALSE))</f>
        <v>51321</v>
      </c>
      <c r="N238" s="3" t="str">
        <f t="shared" ca="1" si="160"/>
        <v>51311,52311,53311,51321</v>
      </c>
      <c r="O238" s="3" t="str">
        <f t="shared" si="161"/>
        <v>995,995,995,747</v>
      </c>
      <c r="P238" s="1" t="str">
        <f t="shared" si="162"/>
        <v>(1,2),(1,2),(1,2),(1,1)</v>
      </c>
      <c r="Q238" s="3" t="str">
        <f>IF(D238="坦克碎片",VLOOKUP(C238,道具信息!$N$2:$O$291,2,FALSE)&amp;"碎片",VLOOKUP(C238,道具信息!$N$2:$O$291,2,FALSE))</f>
        <v>T3坦克碎片</v>
      </c>
      <c r="R238" s="3">
        <f t="shared" si="152"/>
        <v>5226</v>
      </c>
      <c r="S238" s="11">
        <f t="shared" si="153"/>
        <v>0.52900000000000003</v>
      </c>
      <c r="T238" s="3" t="str">
        <f>VLOOKUP(Q238,道具信息!$Q$3:$S$20,2,FALSE)</f>
        <v>CHEST_ITEM_TYPE_T3_SHARD</v>
      </c>
      <c r="U238" s="3" t="str">
        <f>IF(COUNTIF(U$235:U237,T238)=0,T238,"")</f>
        <v/>
      </c>
      <c r="V238" s="3" t="str">
        <f t="shared" si="163"/>
        <v>CHEST_ITEM_TYPE_T3_SHARD</v>
      </c>
      <c r="W238" s="13" t="str">
        <f t="shared" si="158"/>
        <v/>
      </c>
      <c r="X238" s="3" t="str">
        <f t="shared" si="159"/>
        <v/>
      </c>
      <c r="Y238" s="3" t="str">
        <f t="shared" si="164"/>
        <v>52.9%</v>
      </c>
    </row>
    <row r="239" spans="2:25" x14ac:dyDescent="0.3">
      <c r="B239" s="2">
        <f>数据源!T271</f>
        <v>7</v>
      </c>
      <c r="C239" s="2" t="str">
        <f>数据源!U271</f>
        <v>谢尔曼</v>
      </c>
      <c r="D239" s="2" t="str">
        <f>数据源!V271</f>
        <v>坦克碎片</v>
      </c>
      <c r="E239" s="2">
        <f>数据源!W271</f>
        <v>58.666666666666657</v>
      </c>
      <c r="F239" s="2">
        <f>数据源!X271</f>
        <v>1</v>
      </c>
      <c r="G239" s="2">
        <f>数据源!Y271</f>
        <v>8.7599999999999997E-2</v>
      </c>
      <c r="H239" s="2">
        <f>数据源!Z271</f>
        <v>7.4659090909090925E-2</v>
      </c>
      <c r="I239" s="2">
        <f>数据源!AA271</f>
        <v>747</v>
      </c>
      <c r="J239" s="3">
        <f t="shared" si="154"/>
        <v>1</v>
      </c>
      <c r="K239" s="3">
        <f t="shared" si="155"/>
        <v>1</v>
      </c>
      <c r="L239" s="3" t="str">
        <f t="shared" si="165"/>
        <v>碎片</v>
      </c>
      <c r="M239" s="3">
        <f t="shared" ca="1" si="166"/>
        <v>52321</v>
      </c>
      <c r="N239" s="3" t="str">
        <f t="shared" ref="N239:N252" ca="1" si="167">N238&amp;","&amp;M239</f>
        <v>51311,52311,53311,51321,52321</v>
      </c>
      <c r="O239" s="3" t="str">
        <f t="shared" ref="O239:O252" si="168">O238&amp;","&amp;I239</f>
        <v>995,995,995,747,747</v>
      </c>
      <c r="P239" s="1" t="str">
        <f t="shared" ref="P239:P252" si="169">P238&amp;","&amp;"("&amp;J239&amp;","&amp;K239&amp;")"</f>
        <v>(1,2),(1,2),(1,2),(1,1),(1,1)</v>
      </c>
      <c r="Q239" s="3" t="str">
        <f>IF(D239="坦克碎片",VLOOKUP(C239,道具信息!$N$2:$O$291,2,FALSE)&amp;"碎片",VLOOKUP(C239,道具信息!$N$2:$O$291,2,FALSE))</f>
        <v>T3坦克碎片</v>
      </c>
      <c r="R239" s="3">
        <f t="shared" si="152"/>
        <v>5226</v>
      </c>
      <c r="S239" s="11">
        <f t="shared" si="153"/>
        <v>0.52900000000000003</v>
      </c>
      <c r="T239" s="3" t="str">
        <f>VLOOKUP(Q239,道具信息!$Q$3:$S$20,2,FALSE)</f>
        <v>CHEST_ITEM_TYPE_T3_SHARD</v>
      </c>
      <c r="U239" s="3" t="str">
        <f>IF(COUNTIF(U$235:U238,T239)=0,T239,"")</f>
        <v/>
      </c>
      <c r="V239" s="3" t="str">
        <f t="shared" si="163"/>
        <v>CHEST_ITEM_TYPE_T3_SHARD</v>
      </c>
      <c r="W239" s="13" t="str">
        <f t="shared" si="158"/>
        <v/>
      </c>
      <c r="X239" s="3" t="str">
        <f t="shared" si="159"/>
        <v/>
      </c>
      <c r="Y239" s="3" t="str">
        <f t="shared" si="164"/>
        <v>52.9%</v>
      </c>
    </row>
    <row r="240" spans="2:25" x14ac:dyDescent="0.3">
      <c r="B240" s="2">
        <f>数据源!T272</f>
        <v>7</v>
      </c>
      <c r="C240" s="2" t="str">
        <f>数据源!U272</f>
        <v>虎式</v>
      </c>
      <c r="D240" s="2" t="str">
        <f>数据源!V272</f>
        <v>坦克碎片</v>
      </c>
      <c r="E240" s="2">
        <f>数据源!W272</f>
        <v>58.666666666666657</v>
      </c>
      <c r="F240" s="2">
        <f>数据源!X272</f>
        <v>1</v>
      </c>
      <c r="G240" s="2">
        <f>数据源!Y272</f>
        <v>8.7599999999999997E-2</v>
      </c>
      <c r="H240" s="2">
        <f>数据源!Z272</f>
        <v>7.4659090909090925E-2</v>
      </c>
      <c r="I240" s="2">
        <f>数据源!AA272</f>
        <v>747</v>
      </c>
      <c r="J240" s="3">
        <f t="shared" si="154"/>
        <v>1</v>
      </c>
      <c r="K240" s="3">
        <f t="shared" si="155"/>
        <v>1</v>
      </c>
      <c r="L240" s="3" t="str">
        <f t="shared" si="165"/>
        <v>碎片</v>
      </c>
      <c r="M240" s="3">
        <f t="shared" ca="1" si="166"/>
        <v>53321</v>
      </c>
      <c r="N240" s="3" t="str">
        <f t="shared" ca="1" si="167"/>
        <v>51311,52311,53311,51321,52321,53321</v>
      </c>
      <c r="O240" s="3" t="str">
        <f t="shared" si="168"/>
        <v>995,995,995,747,747,747</v>
      </c>
      <c r="P240" s="1" t="str">
        <f t="shared" si="169"/>
        <v>(1,2),(1,2),(1,2),(1,1),(1,1),(1,1)</v>
      </c>
      <c r="Q240" s="3" t="str">
        <f>IF(D240="坦克碎片",VLOOKUP(C240,道具信息!$N$2:$O$291,2,FALSE)&amp;"碎片",VLOOKUP(C240,道具信息!$N$2:$O$291,2,FALSE))</f>
        <v>T3坦克碎片</v>
      </c>
      <c r="R240" s="3">
        <f t="shared" si="152"/>
        <v>5226</v>
      </c>
      <c r="S240" s="11">
        <f t="shared" si="153"/>
        <v>0.52900000000000003</v>
      </c>
      <c r="T240" s="3" t="str">
        <f>VLOOKUP(Q240,道具信息!$Q$3:$S$20,2,FALSE)</f>
        <v>CHEST_ITEM_TYPE_T3_SHARD</v>
      </c>
      <c r="U240" s="3" t="str">
        <f>IF(COUNTIF(U$235:U239,T240)=0,T240,"")</f>
        <v/>
      </c>
      <c r="V240" s="3" t="str">
        <f t="shared" si="163"/>
        <v>CHEST_ITEM_TYPE_T3_SHARD</v>
      </c>
      <c r="W240" s="13" t="str">
        <f t="shared" si="158"/>
        <v/>
      </c>
      <c r="X240" s="3" t="str">
        <f t="shared" si="159"/>
        <v/>
      </c>
      <c r="Y240" s="3" t="str">
        <f t="shared" si="164"/>
        <v>52.9%</v>
      </c>
    </row>
    <row r="241" spans="2:25" x14ac:dyDescent="0.3">
      <c r="B241" s="2">
        <f>数据源!T273</f>
        <v>7</v>
      </c>
      <c r="C241" s="2" t="str">
        <f>数据源!U273</f>
        <v>T1LP1</v>
      </c>
      <c r="D241" s="2" t="str">
        <f>数据源!V273</f>
        <v>部件</v>
      </c>
      <c r="E241" s="2">
        <f>数据源!W273</f>
        <v>21</v>
      </c>
      <c r="F241" s="2">
        <f>数据源!X273</f>
        <v>1</v>
      </c>
      <c r="G241" s="2">
        <f>数据源!Y273</f>
        <v>9.4999999999999998E-3</v>
      </c>
      <c r="H241" s="2">
        <f>数据源!Z273</f>
        <v>2.2619047619047618E-2</v>
      </c>
      <c r="I241" s="2">
        <f>数据源!AA273</f>
        <v>226</v>
      </c>
      <c r="J241" s="3">
        <f t="shared" si="154"/>
        <v>1</v>
      </c>
      <c r="K241" s="3">
        <f t="shared" si="155"/>
        <v>1</v>
      </c>
      <c r="L241" s="3" t="str">
        <f t="shared" si="165"/>
        <v>部件</v>
      </c>
      <c r="M241" s="3">
        <f t="shared" ca="1" si="166"/>
        <v>91001</v>
      </c>
      <c r="N241" s="3" t="str">
        <f t="shared" ca="1" si="167"/>
        <v>51311,52311,53311,51321,52321,53321,91001</v>
      </c>
      <c r="O241" s="3" t="str">
        <f t="shared" si="168"/>
        <v>995,995,995,747,747,747,226</v>
      </c>
      <c r="P241" s="1" t="str">
        <f t="shared" si="169"/>
        <v>(1,2),(1,2),(1,2),(1,1),(1,1),(1,1),(1,1)</v>
      </c>
      <c r="Q241" s="3" t="str">
        <f>IF(D241="坦克碎片",VLOOKUP(C241,道具信息!$N$2:$O$291,2,FALSE)&amp;"碎片",VLOOKUP(C241,道具信息!$N$2:$O$291,2,FALSE))</f>
        <v>T1部件</v>
      </c>
      <c r="R241" s="3">
        <f t="shared" si="152"/>
        <v>4052</v>
      </c>
      <c r="S241" s="11">
        <f t="shared" si="153"/>
        <v>0.41</v>
      </c>
      <c r="T241" s="3" t="str">
        <f>VLOOKUP(Q241,道具信息!$Q$3:$S$20,2,FALSE)</f>
        <v>CHEST_ITEM_TYPE_T1_PART</v>
      </c>
      <c r="U241" s="3" t="str">
        <f>IF(COUNTIF(U$235:U240,T241)=0,T241,"")</f>
        <v>CHEST_ITEM_TYPE_T1_PART</v>
      </c>
      <c r="V241" s="3" t="str">
        <f t="shared" si="163"/>
        <v>CHEST_ITEM_TYPE_T3_SHARD,CHEST_ITEM_TYPE_T1_PART</v>
      </c>
      <c r="W241" s="13">
        <f t="shared" si="158"/>
        <v>0.41</v>
      </c>
      <c r="X241" s="3" t="str">
        <f t="shared" si="159"/>
        <v>41.0%</v>
      </c>
      <c r="Y241" s="3" t="str">
        <f t="shared" si="164"/>
        <v>52.9%,41.0%</v>
      </c>
    </row>
    <row r="242" spans="2:25" x14ac:dyDescent="0.3">
      <c r="B242" s="2">
        <f>数据源!T274</f>
        <v>7</v>
      </c>
      <c r="C242" s="2" t="str">
        <f>数据源!U274</f>
        <v>T1LP3</v>
      </c>
      <c r="D242" s="2" t="str">
        <f>数据源!V274</f>
        <v>部件</v>
      </c>
      <c r="E242" s="2">
        <f>数据源!W274</f>
        <v>21</v>
      </c>
      <c r="F242" s="2">
        <f>数据源!X274</f>
        <v>1</v>
      </c>
      <c r="G242" s="2">
        <f>数据源!Y274</f>
        <v>9.4999999999999998E-3</v>
      </c>
      <c r="H242" s="2">
        <f>数据源!Z274</f>
        <v>2.2619047619047618E-2</v>
      </c>
      <c r="I242" s="2">
        <f>数据源!AA274</f>
        <v>226</v>
      </c>
      <c r="J242" s="3">
        <f t="shared" si="154"/>
        <v>1</v>
      </c>
      <c r="K242" s="3">
        <f t="shared" si="155"/>
        <v>1</v>
      </c>
      <c r="L242" s="3" t="str">
        <f t="shared" si="165"/>
        <v>部件</v>
      </c>
      <c r="M242" s="3">
        <f t="shared" ca="1" si="166"/>
        <v>91003</v>
      </c>
      <c r="N242" s="3" t="str">
        <f t="shared" ca="1" si="167"/>
        <v>51311,52311,53311,51321,52321,53321,91001,91003</v>
      </c>
      <c r="O242" s="3" t="str">
        <f t="shared" si="168"/>
        <v>995,995,995,747,747,747,226,226</v>
      </c>
      <c r="P242" s="1" t="str">
        <f t="shared" si="169"/>
        <v>(1,2),(1,2),(1,2),(1,1),(1,1),(1,1),(1,1),(1,1)</v>
      </c>
      <c r="Q242" s="3" t="str">
        <f>IF(D242="坦克碎片",VLOOKUP(C242,道具信息!$N$2:$O$291,2,FALSE)&amp;"碎片",VLOOKUP(C242,道具信息!$N$2:$O$291,2,FALSE))</f>
        <v>T1部件</v>
      </c>
      <c r="R242" s="3">
        <f t="shared" si="152"/>
        <v>4052</v>
      </c>
      <c r="S242" s="11">
        <f t="shared" si="153"/>
        <v>0.41</v>
      </c>
      <c r="T242" s="3" t="str">
        <f>VLOOKUP(Q242,道具信息!$Q$3:$S$20,2,FALSE)</f>
        <v>CHEST_ITEM_TYPE_T1_PART</v>
      </c>
      <c r="U242" s="3" t="str">
        <f>IF(COUNTIF(U$235:U241,T242)=0,T242,"")</f>
        <v/>
      </c>
      <c r="V242" s="3" t="str">
        <f t="shared" si="163"/>
        <v>CHEST_ITEM_TYPE_T3_SHARD,CHEST_ITEM_TYPE_T1_PART</v>
      </c>
      <c r="W242" s="13" t="str">
        <f t="shared" si="158"/>
        <v/>
      </c>
      <c r="X242" s="3" t="str">
        <f t="shared" si="159"/>
        <v/>
      </c>
      <c r="Y242" s="3" t="str">
        <f t="shared" si="164"/>
        <v>52.9%,41.0%</v>
      </c>
    </row>
    <row r="243" spans="2:25" x14ac:dyDescent="0.3">
      <c r="B243" s="2">
        <f>数据源!T275</f>
        <v>7</v>
      </c>
      <c r="C243" s="2" t="str">
        <f>数据源!U275</f>
        <v>T1LP5</v>
      </c>
      <c r="D243" s="2" t="str">
        <f>数据源!V275</f>
        <v>部件</v>
      </c>
      <c r="E243" s="2">
        <f>数据源!W275</f>
        <v>21</v>
      </c>
      <c r="F243" s="2">
        <f>数据源!X275</f>
        <v>1</v>
      </c>
      <c r="G243" s="2">
        <f>数据源!Y275</f>
        <v>9.4999999999999998E-3</v>
      </c>
      <c r="H243" s="2">
        <f>数据源!Z275</f>
        <v>2.2619047619047618E-2</v>
      </c>
      <c r="I243" s="2">
        <f>数据源!AA275</f>
        <v>226</v>
      </c>
      <c r="J243" s="3">
        <f t="shared" si="154"/>
        <v>1</v>
      </c>
      <c r="K243" s="3">
        <f t="shared" si="155"/>
        <v>1</v>
      </c>
      <c r="L243" s="3" t="str">
        <f t="shared" si="165"/>
        <v>部件</v>
      </c>
      <c r="M243" s="3">
        <f t="shared" ca="1" si="166"/>
        <v>91005</v>
      </c>
      <c r="N243" s="3" t="str">
        <f t="shared" ca="1" si="167"/>
        <v>51311,52311,53311,51321,52321,53321,91001,91003,91005</v>
      </c>
      <c r="O243" s="3" t="str">
        <f t="shared" si="168"/>
        <v>995,995,995,747,747,747,226,226,226</v>
      </c>
      <c r="P243" s="1" t="str">
        <f t="shared" si="169"/>
        <v>(1,2),(1,2),(1,2),(1,1),(1,1),(1,1),(1,1),(1,1),(1,1)</v>
      </c>
      <c r="Q243" s="3" t="str">
        <f>IF(D243="坦克碎片",VLOOKUP(C243,道具信息!$N$2:$O$291,2,FALSE)&amp;"碎片",VLOOKUP(C243,道具信息!$N$2:$O$291,2,FALSE))</f>
        <v>T1部件</v>
      </c>
      <c r="R243" s="3">
        <f t="shared" si="152"/>
        <v>4052</v>
      </c>
      <c r="S243" s="11">
        <f t="shared" si="153"/>
        <v>0.41</v>
      </c>
      <c r="T243" s="3" t="str">
        <f>VLOOKUP(Q243,道具信息!$Q$3:$S$20,2,FALSE)</f>
        <v>CHEST_ITEM_TYPE_T1_PART</v>
      </c>
      <c r="U243" s="3" t="str">
        <f>IF(COUNTIF(U$235:U242,T243)=0,T243,"")</f>
        <v/>
      </c>
      <c r="V243" s="3" t="str">
        <f t="shared" si="163"/>
        <v>CHEST_ITEM_TYPE_T3_SHARD,CHEST_ITEM_TYPE_T1_PART</v>
      </c>
      <c r="W243" s="13" t="str">
        <f t="shared" si="158"/>
        <v/>
      </c>
      <c r="X243" s="3" t="str">
        <f t="shared" si="159"/>
        <v/>
      </c>
      <c r="Y243" s="3" t="str">
        <f t="shared" si="164"/>
        <v>52.9%,41.0%</v>
      </c>
    </row>
    <row r="244" spans="2:25" x14ac:dyDescent="0.3">
      <c r="B244" s="2">
        <f>数据源!T276</f>
        <v>7</v>
      </c>
      <c r="C244" s="2" t="str">
        <f>数据源!U276</f>
        <v>T1MP1</v>
      </c>
      <c r="D244" s="2" t="str">
        <f>数据源!V276</f>
        <v>部件</v>
      </c>
      <c r="E244" s="2">
        <f>数据源!W276</f>
        <v>21</v>
      </c>
      <c r="F244" s="2">
        <f>数据源!X276</f>
        <v>1</v>
      </c>
      <c r="G244" s="2">
        <f>数据源!Y276</f>
        <v>9.4999999999999998E-3</v>
      </c>
      <c r="H244" s="2">
        <f>数据源!Z276</f>
        <v>2.2619047619047618E-2</v>
      </c>
      <c r="I244" s="2">
        <f>数据源!AA276</f>
        <v>226</v>
      </c>
      <c r="J244" s="3">
        <f t="shared" si="154"/>
        <v>1</v>
      </c>
      <c r="K244" s="3">
        <f t="shared" si="155"/>
        <v>1</v>
      </c>
      <c r="L244" s="3" t="str">
        <f t="shared" si="165"/>
        <v>部件</v>
      </c>
      <c r="M244" s="3">
        <f t="shared" ca="1" si="166"/>
        <v>91101</v>
      </c>
      <c r="N244" s="3" t="str">
        <f t="shared" ca="1" si="167"/>
        <v>51311,52311,53311,51321,52321,53321,91001,91003,91005,91101</v>
      </c>
      <c r="O244" s="3" t="str">
        <f t="shared" si="168"/>
        <v>995,995,995,747,747,747,226,226,226,226</v>
      </c>
      <c r="P244" s="1" t="str">
        <f t="shared" si="169"/>
        <v>(1,2),(1,2),(1,2),(1,1),(1,1),(1,1),(1,1),(1,1),(1,1),(1,1)</v>
      </c>
      <c r="Q244" s="3" t="str">
        <f>IF(D244="坦克碎片",VLOOKUP(C244,道具信息!$N$2:$O$291,2,FALSE)&amp;"碎片",VLOOKUP(C244,道具信息!$N$2:$O$291,2,FALSE))</f>
        <v>T1部件</v>
      </c>
      <c r="R244" s="3">
        <f t="shared" si="152"/>
        <v>4052</v>
      </c>
      <c r="S244" s="11">
        <f t="shared" si="153"/>
        <v>0.41</v>
      </c>
      <c r="T244" s="3" t="str">
        <f>VLOOKUP(Q244,道具信息!$Q$3:$S$20,2,FALSE)</f>
        <v>CHEST_ITEM_TYPE_T1_PART</v>
      </c>
      <c r="U244" s="3" t="str">
        <f>IF(COUNTIF(U$235:U243,T244)=0,T244,"")</f>
        <v/>
      </c>
      <c r="V244" s="3" t="str">
        <f t="shared" si="163"/>
        <v>CHEST_ITEM_TYPE_T3_SHARD,CHEST_ITEM_TYPE_T1_PART</v>
      </c>
      <c r="W244" s="13" t="str">
        <f t="shared" si="158"/>
        <v/>
      </c>
      <c r="X244" s="3" t="str">
        <f t="shared" si="159"/>
        <v/>
      </c>
      <c r="Y244" s="3" t="str">
        <f t="shared" si="164"/>
        <v>52.9%,41.0%</v>
      </c>
    </row>
    <row r="245" spans="2:25" x14ac:dyDescent="0.3">
      <c r="B245" s="2">
        <f>数据源!T277</f>
        <v>7</v>
      </c>
      <c r="C245" s="2" t="str">
        <f>数据源!U277</f>
        <v>T1MP3</v>
      </c>
      <c r="D245" s="2" t="str">
        <f>数据源!V277</f>
        <v>部件</v>
      </c>
      <c r="E245" s="2">
        <f>数据源!W277</f>
        <v>21</v>
      </c>
      <c r="F245" s="2">
        <f>数据源!X277</f>
        <v>1</v>
      </c>
      <c r="G245" s="2">
        <f>数据源!Y277</f>
        <v>9.4999999999999998E-3</v>
      </c>
      <c r="H245" s="2">
        <f>数据源!Z277</f>
        <v>2.2619047619047618E-2</v>
      </c>
      <c r="I245" s="2">
        <f>数据源!AA277</f>
        <v>226</v>
      </c>
      <c r="J245" s="3">
        <f t="shared" si="154"/>
        <v>1</v>
      </c>
      <c r="K245" s="3">
        <f t="shared" si="155"/>
        <v>1</v>
      </c>
      <c r="L245" s="3" t="str">
        <f t="shared" si="165"/>
        <v>部件</v>
      </c>
      <c r="M245" s="3">
        <f t="shared" ca="1" si="166"/>
        <v>91103</v>
      </c>
      <c r="N245" s="3" t="str">
        <f t="shared" ca="1" si="167"/>
        <v>51311,52311,53311,51321,52321,53321,91001,91003,91005,91101,91103</v>
      </c>
      <c r="O245" s="3" t="str">
        <f t="shared" si="168"/>
        <v>995,995,995,747,747,747,226,226,226,226,226</v>
      </c>
      <c r="P245" s="1" t="str">
        <f t="shared" si="169"/>
        <v>(1,2),(1,2),(1,2),(1,1),(1,1),(1,1),(1,1),(1,1),(1,1),(1,1),(1,1)</v>
      </c>
      <c r="Q245" s="3" t="str">
        <f>IF(D245="坦克碎片",VLOOKUP(C245,道具信息!$N$2:$O$291,2,FALSE)&amp;"碎片",VLOOKUP(C245,道具信息!$N$2:$O$291,2,FALSE))</f>
        <v>T1部件</v>
      </c>
      <c r="R245" s="3">
        <f t="shared" si="152"/>
        <v>4052</v>
      </c>
      <c r="S245" s="11">
        <f t="shared" si="153"/>
        <v>0.41</v>
      </c>
      <c r="T245" s="3" t="str">
        <f>VLOOKUP(Q245,道具信息!$Q$3:$S$20,2,FALSE)</f>
        <v>CHEST_ITEM_TYPE_T1_PART</v>
      </c>
      <c r="U245" s="3" t="str">
        <f>IF(COUNTIF(U$235:U244,T245)=0,T245,"")</f>
        <v/>
      </c>
      <c r="V245" s="3" t="str">
        <f t="shared" si="163"/>
        <v>CHEST_ITEM_TYPE_T3_SHARD,CHEST_ITEM_TYPE_T1_PART</v>
      </c>
      <c r="W245" s="13" t="str">
        <f t="shared" si="158"/>
        <v/>
      </c>
      <c r="X245" s="3" t="str">
        <f t="shared" si="159"/>
        <v/>
      </c>
      <c r="Y245" s="3" t="str">
        <f t="shared" si="164"/>
        <v>52.9%,41.0%</v>
      </c>
    </row>
    <row r="246" spans="2:25" x14ac:dyDescent="0.3">
      <c r="B246" s="2">
        <f>数据源!T278</f>
        <v>7</v>
      </c>
      <c r="C246" s="2" t="str">
        <f>数据源!U278</f>
        <v>T1MP5</v>
      </c>
      <c r="D246" s="2" t="str">
        <f>数据源!V278</f>
        <v>部件</v>
      </c>
      <c r="E246" s="2">
        <f>数据源!W278</f>
        <v>21</v>
      </c>
      <c r="F246" s="2">
        <f>数据源!X278</f>
        <v>1</v>
      </c>
      <c r="G246" s="2">
        <f>数据源!Y278</f>
        <v>9.4999999999999998E-3</v>
      </c>
      <c r="H246" s="2">
        <f>数据源!Z278</f>
        <v>2.2619047619047618E-2</v>
      </c>
      <c r="I246" s="2">
        <f>数据源!AA278</f>
        <v>226</v>
      </c>
      <c r="J246" s="3">
        <f t="shared" si="154"/>
        <v>1</v>
      </c>
      <c r="K246" s="3">
        <f t="shared" si="155"/>
        <v>1</v>
      </c>
      <c r="L246" s="3" t="str">
        <f t="shared" si="165"/>
        <v>部件</v>
      </c>
      <c r="M246" s="3">
        <f t="shared" ca="1" si="166"/>
        <v>91105</v>
      </c>
      <c r="N246" s="3" t="str">
        <f t="shared" ca="1" si="167"/>
        <v>51311,52311,53311,51321,52321,53321,91001,91003,91005,91101,91103,91105</v>
      </c>
      <c r="O246" s="3" t="str">
        <f t="shared" si="168"/>
        <v>995,995,995,747,747,747,226,226,226,226,226,226</v>
      </c>
      <c r="P246" s="1" t="str">
        <f t="shared" si="169"/>
        <v>(1,2),(1,2),(1,2),(1,1),(1,1),(1,1),(1,1),(1,1),(1,1),(1,1),(1,1),(1,1)</v>
      </c>
      <c r="Q246" s="3" t="str">
        <f>IF(D246="坦克碎片",VLOOKUP(C246,道具信息!$N$2:$O$291,2,FALSE)&amp;"碎片",VLOOKUP(C246,道具信息!$N$2:$O$291,2,FALSE))</f>
        <v>T1部件</v>
      </c>
      <c r="R246" s="3">
        <f t="shared" si="152"/>
        <v>4052</v>
      </c>
      <c r="S246" s="11">
        <f t="shared" si="153"/>
        <v>0.41</v>
      </c>
      <c r="T246" s="3" t="str">
        <f>VLOOKUP(Q246,道具信息!$Q$3:$S$20,2,FALSE)</f>
        <v>CHEST_ITEM_TYPE_T1_PART</v>
      </c>
      <c r="U246" s="3" t="str">
        <f>IF(COUNTIF(U$235:U245,T246)=0,T246,"")</f>
        <v/>
      </c>
      <c r="V246" s="3" t="str">
        <f t="shared" si="163"/>
        <v>CHEST_ITEM_TYPE_T3_SHARD,CHEST_ITEM_TYPE_T1_PART</v>
      </c>
      <c r="W246" s="13" t="str">
        <f t="shared" si="158"/>
        <v/>
      </c>
      <c r="X246" s="3" t="str">
        <f t="shared" si="159"/>
        <v/>
      </c>
      <c r="Y246" s="3" t="str">
        <f t="shared" si="164"/>
        <v>52.9%,41.0%</v>
      </c>
    </row>
    <row r="247" spans="2:25" x14ac:dyDescent="0.3">
      <c r="B247" s="2">
        <f>数据源!T279</f>
        <v>7</v>
      </c>
      <c r="C247" s="2" t="str">
        <f>数据源!U279</f>
        <v>T1HP1</v>
      </c>
      <c r="D247" s="2" t="str">
        <f>数据源!V279</f>
        <v>部件</v>
      </c>
      <c r="E247" s="2">
        <f>数据源!W279</f>
        <v>21</v>
      </c>
      <c r="F247" s="2">
        <f>数据源!X279</f>
        <v>1</v>
      </c>
      <c r="G247" s="2">
        <f>数据源!Y279</f>
        <v>9.4999999999999998E-3</v>
      </c>
      <c r="H247" s="2">
        <f>数据源!Z279</f>
        <v>2.2619047619047618E-2</v>
      </c>
      <c r="I247" s="2">
        <f>数据源!AA279</f>
        <v>226</v>
      </c>
      <c r="J247" s="3">
        <f t="shared" si="154"/>
        <v>1</v>
      </c>
      <c r="K247" s="3">
        <f t="shared" si="155"/>
        <v>1</v>
      </c>
      <c r="L247" s="3" t="str">
        <f t="shared" si="165"/>
        <v>部件</v>
      </c>
      <c r="M247" s="3">
        <f t="shared" ca="1" si="166"/>
        <v>91201</v>
      </c>
      <c r="N247" s="3" t="str">
        <f t="shared" ca="1" si="167"/>
        <v>51311,52311,53311,51321,52321,53321,91001,91003,91005,91101,91103,91105,91201</v>
      </c>
      <c r="O247" s="3" t="str">
        <f t="shared" si="168"/>
        <v>995,995,995,747,747,747,226,226,226,226,226,226,226</v>
      </c>
      <c r="P247" s="1" t="str">
        <f t="shared" si="169"/>
        <v>(1,2),(1,2),(1,2),(1,1),(1,1),(1,1),(1,1),(1,1),(1,1),(1,1),(1,1),(1,1),(1,1)</v>
      </c>
      <c r="Q247" s="3" t="str">
        <f>IF(D247="坦克碎片",VLOOKUP(C247,道具信息!$N$2:$O$291,2,FALSE)&amp;"碎片",VLOOKUP(C247,道具信息!$N$2:$O$291,2,FALSE))</f>
        <v>T1部件</v>
      </c>
      <c r="R247" s="3">
        <f t="shared" si="152"/>
        <v>4052</v>
      </c>
      <c r="S247" s="11">
        <f t="shared" si="153"/>
        <v>0.41</v>
      </c>
      <c r="T247" s="3" t="str">
        <f>VLOOKUP(Q247,道具信息!$Q$3:$S$20,2,FALSE)</f>
        <v>CHEST_ITEM_TYPE_T1_PART</v>
      </c>
      <c r="U247" s="3" t="str">
        <f>IF(COUNTIF(U$235:U246,T247)=0,T247,"")</f>
        <v/>
      </c>
      <c r="V247" s="3" t="str">
        <f t="shared" si="163"/>
        <v>CHEST_ITEM_TYPE_T3_SHARD,CHEST_ITEM_TYPE_T1_PART</v>
      </c>
      <c r="W247" s="13" t="str">
        <f t="shared" si="158"/>
        <v/>
      </c>
      <c r="X247" s="3" t="str">
        <f t="shared" si="159"/>
        <v/>
      </c>
      <c r="Y247" s="3" t="str">
        <f t="shared" si="164"/>
        <v>52.9%,41.0%</v>
      </c>
    </row>
    <row r="248" spans="2:25" x14ac:dyDescent="0.3">
      <c r="B248" s="2">
        <f>数据源!T280</f>
        <v>7</v>
      </c>
      <c r="C248" s="2" t="str">
        <f>数据源!U280</f>
        <v>T1HP3</v>
      </c>
      <c r="D248" s="2" t="str">
        <f>数据源!V280</f>
        <v>部件</v>
      </c>
      <c r="E248" s="2">
        <f>数据源!W280</f>
        <v>21</v>
      </c>
      <c r="F248" s="2">
        <f>数据源!X280</f>
        <v>1</v>
      </c>
      <c r="G248" s="2">
        <f>数据源!Y280</f>
        <v>9.4999999999999998E-3</v>
      </c>
      <c r="H248" s="2">
        <f>数据源!Z280</f>
        <v>2.2619047619047618E-2</v>
      </c>
      <c r="I248" s="2">
        <f>数据源!AA280</f>
        <v>226</v>
      </c>
      <c r="J248" s="3">
        <f t="shared" si="154"/>
        <v>1</v>
      </c>
      <c r="K248" s="3">
        <f t="shared" si="155"/>
        <v>1</v>
      </c>
      <c r="L248" s="3" t="str">
        <f t="shared" si="165"/>
        <v>部件</v>
      </c>
      <c r="M248" s="3">
        <f t="shared" ca="1" si="166"/>
        <v>91203</v>
      </c>
      <c r="N248" s="3" t="str">
        <f t="shared" ca="1" si="167"/>
        <v>51311,52311,53311,51321,52321,53321,91001,91003,91005,91101,91103,91105,91201,91203</v>
      </c>
      <c r="O248" s="3" t="str">
        <f t="shared" si="168"/>
        <v>995,995,995,747,747,747,226,226,226,226,226,226,226,226</v>
      </c>
      <c r="P248" s="1" t="str">
        <f t="shared" si="169"/>
        <v>(1,2),(1,2),(1,2),(1,1),(1,1),(1,1),(1,1),(1,1),(1,1),(1,1),(1,1),(1,1),(1,1),(1,1)</v>
      </c>
      <c r="Q248" s="3" t="str">
        <f>IF(D248="坦克碎片",VLOOKUP(C248,道具信息!$N$2:$O$291,2,FALSE)&amp;"碎片",VLOOKUP(C248,道具信息!$N$2:$O$291,2,FALSE))</f>
        <v>T1部件</v>
      </c>
      <c r="R248" s="3">
        <f t="shared" si="152"/>
        <v>4052</v>
      </c>
      <c r="S248" s="11">
        <f t="shared" si="153"/>
        <v>0.41</v>
      </c>
      <c r="T248" s="3" t="str">
        <f>VLOOKUP(Q248,道具信息!$Q$3:$S$20,2,FALSE)</f>
        <v>CHEST_ITEM_TYPE_T1_PART</v>
      </c>
      <c r="U248" s="3" t="str">
        <f>IF(COUNTIF(U$235:U247,T248)=0,T248,"")</f>
        <v/>
      </c>
      <c r="V248" s="3" t="str">
        <f t="shared" si="163"/>
        <v>CHEST_ITEM_TYPE_T3_SHARD,CHEST_ITEM_TYPE_T1_PART</v>
      </c>
      <c r="W248" s="13" t="str">
        <f t="shared" si="158"/>
        <v/>
      </c>
      <c r="X248" s="3" t="str">
        <f t="shared" si="159"/>
        <v/>
      </c>
      <c r="Y248" s="3" t="str">
        <f t="shared" si="164"/>
        <v>52.9%,41.0%</v>
      </c>
    </row>
    <row r="249" spans="2:25" x14ac:dyDescent="0.3">
      <c r="B249" s="2">
        <f>数据源!T281</f>
        <v>7</v>
      </c>
      <c r="C249" s="2" t="str">
        <f>数据源!U281</f>
        <v>T1HP5</v>
      </c>
      <c r="D249" s="2" t="str">
        <f>数据源!V281</f>
        <v>部件</v>
      </c>
      <c r="E249" s="2">
        <f>数据源!W281</f>
        <v>21</v>
      </c>
      <c r="F249" s="2">
        <f>数据源!X281</f>
        <v>1</v>
      </c>
      <c r="G249" s="2">
        <f>数据源!Y281</f>
        <v>9.4999999999999998E-3</v>
      </c>
      <c r="H249" s="2">
        <f>数据源!Z281</f>
        <v>2.2619047619047618E-2</v>
      </c>
      <c r="I249" s="2">
        <f>数据源!AA281</f>
        <v>226</v>
      </c>
      <c r="J249" s="3">
        <f t="shared" si="154"/>
        <v>1</v>
      </c>
      <c r="K249" s="3">
        <f t="shared" si="155"/>
        <v>1</v>
      </c>
      <c r="L249" s="3" t="str">
        <f t="shared" si="165"/>
        <v>部件</v>
      </c>
      <c r="M249" s="3">
        <f t="shared" ca="1" si="166"/>
        <v>91205</v>
      </c>
      <c r="N249" s="3" t="str">
        <f t="shared" ca="1" si="167"/>
        <v>51311,52311,53311,51321,52321,53321,91001,91003,91005,91101,91103,91105,91201,91203,91205</v>
      </c>
      <c r="O249" s="3" t="str">
        <f t="shared" si="168"/>
        <v>995,995,995,747,747,747,226,226,226,226,226,226,226,226,226</v>
      </c>
      <c r="P249" s="1" t="str">
        <f t="shared" si="169"/>
        <v>(1,2),(1,2),(1,2),(1,1),(1,1),(1,1),(1,1),(1,1),(1,1),(1,1),(1,1),(1,1),(1,1),(1,1),(1,1)</v>
      </c>
      <c r="Q249" s="3" t="str">
        <f>IF(D249="坦克碎片",VLOOKUP(C249,道具信息!$N$2:$O$291,2,FALSE)&amp;"碎片",VLOOKUP(C249,道具信息!$N$2:$O$291,2,FALSE))</f>
        <v>T1部件</v>
      </c>
      <c r="R249" s="3">
        <f t="shared" si="152"/>
        <v>4052</v>
      </c>
      <c r="S249" s="11">
        <f t="shared" si="153"/>
        <v>0.41</v>
      </c>
      <c r="T249" s="3" t="str">
        <f>VLOOKUP(Q249,道具信息!$Q$3:$S$20,2,FALSE)</f>
        <v>CHEST_ITEM_TYPE_T1_PART</v>
      </c>
      <c r="U249" s="3" t="str">
        <f>IF(COUNTIF(U$235:U248,T249)=0,T249,"")</f>
        <v/>
      </c>
      <c r="V249" s="3" t="str">
        <f t="shared" si="163"/>
        <v>CHEST_ITEM_TYPE_T3_SHARD,CHEST_ITEM_TYPE_T1_PART</v>
      </c>
      <c r="W249" s="13" t="str">
        <f t="shared" si="158"/>
        <v/>
      </c>
      <c r="X249" s="3" t="str">
        <f t="shared" si="159"/>
        <v/>
      </c>
      <c r="Y249" s="3" t="str">
        <f t="shared" si="164"/>
        <v>52.9%,41.0%</v>
      </c>
    </row>
    <row r="250" spans="2:25" x14ac:dyDescent="0.3">
      <c r="B250" s="2">
        <f>数据源!T282</f>
        <v>7</v>
      </c>
      <c r="C250" s="2" t="str">
        <f>数据源!U282</f>
        <v>T1LP2</v>
      </c>
      <c r="D250" s="2" t="str">
        <f>数据源!V282</f>
        <v>部件</v>
      </c>
      <c r="E250" s="2">
        <f>数据源!W282</f>
        <v>21</v>
      </c>
      <c r="F250" s="2">
        <f>数据源!X282</f>
        <v>1</v>
      </c>
      <c r="G250" s="2">
        <f>数据源!Y282</f>
        <v>9.4999999999999998E-3</v>
      </c>
      <c r="H250" s="2">
        <f>数据源!Z282</f>
        <v>2.2619047619047618E-2</v>
      </c>
      <c r="I250" s="2">
        <f>数据源!AA282</f>
        <v>226</v>
      </c>
      <c r="J250" s="3">
        <f t="shared" si="154"/>
        <v>1</v>
      </c>
      <c r="K250" s="3">
        <f t="shared" si="155"/>
        <v>1</v>
      </c>
      <c r="L250" s="3" t="str">
        <f t="shared" si="165"/>
        <v>部件</v>
      </c>
      <c r="M250" s="3">
        <f t="shared" ca="1" si="166"/>
        <v>91002</v>
      </c>
      <c r="N250" s="3" t="str">
        <f t="shared" ca="1" si="167"/>
        <v>51311,52311,53311,51321,52321,53321,91001,91003,91005,91101,91103,91105,91201,91203,91205,91002</v>
      </c>
      <c r="O250" s="3" t="str">
        <f t="shared" si="168"/>
        <v>995,995,995,747,747,747,226,226,226,226,226,226,226,226,226,226</v>
      </c>
      <c r="P250" s="1" t="str">
        <f t="shared" si="169"/>
        <v>(1,2),(1,2),(1,2),(1,1),(1,1),(1,1),(1,1),(1,1),(1,1),(1,1),(1,1),(1,1),(1,1),(1,1),(1,1),(1,1)</v>
      </c>
      <c r="Q250" s="3" t="str">
        <f>IF(D250="坦克碎片",VLOOKUP(C250,道具信息!$N$2:$O$291,2,FALSE)&amp;"碎片",VLOOKUP(C250,道具信息!$N$2:$O$291,2,FALSE))</f>
        <v>T1部件</v>
      </c>
      <c r="R250" s="3">
        <f t="shared" si="152"/>
        <v>4052</v>
      </c>
      <c r="S250" s="11">
        <f t="shared" si="153"/>
        <v>0.41</v>
      </c>
      <c r="T250" s="3" t="str">
        <f>VLOOKUP(Q250,道具信息!$Q$3:$S$20,2,FALSE)</f>
        <v>CHEST_ITEM_TYPE_T1_PART</v>
      </c>
      <c r="U250" s="3" t="str">
        <f>IF(COUNTIF(U$235:U249,T250)=0,T250,"")</f>
        <v/>
      </c>
      <c r="V250" s="3" t="str">
        <f t="shared" si="163"/>
        <v>CHEST_ITEM_TYPE_T3_SHARD,CHEST_ITEM_TYPE_T1_PART</v>
      </c>
      <c r="W250" s="13" t="str">
        <f t="shared" si="158"/>
        <v/>
      </c>
      <c r="X250" s="3" t="str">
        <f t="shared" si="159"/>
        <v/>
      </c>
      <c r="Y250" s="3" t="str">
        <f t="shared" si="164"/>
        <v>52.9%,41.0%</v>
      </c>
    </row>
    <row r="251" spans="2:25" x14ac:dyDescent="0.3">
      <c r="B251" s="2">
        <f>数据源!T283</f>
        <v>7</v>
      </c>
      <c r="C251" s="2" t="str">
        <f>数据源!U283</f>
        <v>T1LP4</v>
      </c>
      <c r="D251" s="2" t="str">
        <f>数据源!V283</f>
        <v>部件</v>
      </c>
      <c r="E251" s="2">
        <f>数据源!W283</f>
        <v>21</v>
      </c>
      <c r="F251" s="2">
        <f>数据源!X283</f>
        <v>1</v>
      </c>
      <c r="G251" s="2">
        <f>数据源!Y283</f>
        <v>9.4000000000000004E-3</v>
      </c>
      <c r="H251" s="2">
        <f>数据源!Z283</f>
        <v>2.2380952380952383E-2</v>
      </c>
      <c r="I251" s="2">
        <f>数据源!AA283</f>
        <v>224</v>
      </c>
      <c r="J251" s="3">
        <f t="shared" si="154"/>
        <v>1</v>
      </c>
      <c r="K251" s="3">
        <f t="shared" si="155"/>
        <v>1</v>
      </c>
      <c r="L251" s="3" t="str">
        <f t="shared" si="165"/>
        <v>部件</v>
      </c>
      <c r="M251" s="3">
        <f t="shared" ca="1" si="166"/>
        <v>91004</v>
      </c>
      <c r="N251" s="3" t="str">
        <f t="shared" ca="1" si="167"/>
        <v>51311,52311,53311,51321,52321,53321,91001,91003,91005,91101,91103,91105,91201,91203,91205,91002,91004</v>
      </c>
      <c r="O251" s="3" t="str">
        <f t="shared" si="168"/>
        <v>995,995,995,747,747,747,226,226,226,226,226,226,226,226,226,226,224</v>
      </c>
      <c r="P251" s="1" t="str">
        <f t="shared" si="169"/>
        <v>(1,2),(1,2),(1,2),(1,1),(1,1),(1,1),(1,1),(1,1),(1,1),(1,1),(1,1),(1,1),(1,1),(1,1),(1,1),(1,1),(1,1)</v>
      </c>
      <c r="Q251" s="3" t="str">
        <f>IF(D251="坦克碎片",VLOOKUP(C251,道具信息!$N$2:$O$291,2,FALSE)&amp;"碎片",VLOOKUP(C251,道具信息!$N$2:$O$291,2,FALSE))</f>
        <v>T1部件</v>
      </c>
      <c r="R251" s="3">
        <f t="shared" si="152"/>
        <v>4052</v>
      </c>
      <c r="S251" s="11">
        <f t="shared" si="153"/>
        <v>0.41</v>
      </c>
      <c r="T251" s="3" t="str">
        <f>VLOOKUP(Q251,道具信息!$Q$3:$S$20,2,FALSE)</f>
        <v>CHEST_ITEM_TYPE_T1_PART</v>
      </c>
      <c r="U251" s="3" t="str">
        <f>IF(COUNTIF(U$235:U250,T251)=0,T251,"")</f>
        <v/>
      </c>
      <c r="V251" s="3" t="str">
        <f t="shared" si="163"/>
        <v>CHEST_ITEM_TYPE_T3_SHARD,CHEST_ITEM_TYPE_T1_PART</v>
      </c>
      <c r="W251" s="13" t="str">
        <f t="shared" si="158"/>
        <v/>
      </c>
      <c r="X251" s="3" t="str">
        <f t="shared" si="159"/>
        <v/>
      </c>
      <c r="Y251" s="3" t="str">
        <f t="shared" si="164"/>
        <v>52.9%,41.0%</v>
      </c>
    </row>
    <row r="252" spans="2:25" x14ac:dyDescent="0.3">
      <c r="B252" s="2">
        <f>数据源!T284</f>
        <v>7</v>
      </c>
      <c r="C252" s="2" t="str">
        <f>数据源!U284</f>
        <v>T1LP6</v>
      </c>
      <c r="D252" s="2" t="str">
        <f>数据源!V284</f>
        <v>部件</v>
      </c>
      <c r="E252" s="2">
        <f>数据源!W284</f>
        <v>21</v>
      </c>
      <c r="F252" s="2">
        <f>数据源!X284</f>
        <v>1</v>
      </c>
      <c r="G252" s="2">
        <f>数据源!Y284</f>
        <v>9.4000000000000004E-3</v>
      </c>
      <c r="H252" s="2">
        <f>数据源!Z284</f>
        <v>2.2380952380952383E-2</v>
      </c>
      <c r="I252" s="2">
        <f>数据源!AA284</f>
        <v>224</v>
      </c>
      <c r="J252" s="3">
        <f t="shared" si="154"/>
        <v>1</v>
      </c>
      <c r="K252" s="3">
        <f t="shared" si="155"/>
        <v>1</v>
      </c>
      <c r="L252" s="3" t="str">
        <f t="shared" si="165"/>
        <v>部件</v>
      </c>
      <c r="M252" s="3">
        <f t="shared" ca="1" si="166"/>
        <v>91006</v>
      </c>
      <c r="N252" s="3" t="str">
        <f t="shared" ca="1" si="167"/>
        <v>51311,52311,53311,51321,52321,53321,91001,91003,91005,91101,91103,91105,91201,91203,91205,91002,91004,91006</v>
      </c>
      <c r="O252" s="3" t="str">
        <f t="shared" si="168"/>
        <v>995,995,995,747,747,747,226,226,226,226,226,226,226,226,226,226,224,224</v>
      </c>
      <c r="P252" s="1" t="str">
        <f t="shared" si="169"/>
        <v>(1,2),(1,2),(1,2),(1,1),(1,1),(1,1),(1,1),(1,1),(1,1),(1,1),(1,1),(1,1),(1,1),(1,1),(1,1),(1,1),(1,1),(1,1)</v>
      </c>
      <c r="Q252" s="3" t="str">
        <f>IF(D252="坦克碎片",VLOOKUP(C252,道具信息!$N$2:$O$291,2,FALSE)&amp;"碎片",VLOOKUP(C252,道具信息!$N$2:$O$291,2,FALSE))</f>
        <v>T1部件</v>
      </c>
      <c r="R252" s="3">
        <f t="shared" si="152"/>
        <v>4052</v>
      </c>
      <c r="S252" s="11">
        <f t="shared" si="153"/>
        <v>0.41</v>
      </c>
      <c r="T252" s="3" t="str">
        <f>VLOOKUP(Q252,道具信息!$Q$3:$S$20,2,FALSE)</f>
        <v>CHEST_ITEM_TYPE_T1_PART</v>
      </c>
      <c r="U252" s="3" t="str">
        <f>IF(COUNTIF(U$235:U251,T252)=0,T252,"")</f>
        <v/>
      </c>
      <c r="V252" s="3" t="str">
        <f t="shared" si="163"/>
        <v>CHEST_ITEM_TYPE_T3_SHARD,CHEST_ITEM_TYPE_T1_PART</v>
      </c>
      <c r="W252" s="13" t="str">
        <f t="shared" si="158"/>
        <v/>
      </c>
      <c r="X252" s="3" t="str">
        <f t="shared" si="159"/>
        <v/>
      </c>
      <c r="Y252" s="3" t="str">
        <f t="shared" si="164"/>
        <v>52.9%,41.0%</v>
      </c>
    </row>
    <row r="253" spans="2:25" x14ac:dyDescent="0.3">
      <c r="B253" s="2">
        <f>数据源!T285</f>
        <v>7</v>
      </c>
      <c r="C253" s="2" t="str">
        <f>数据源!U285</f>
        <v>T1MP2</v>
      </c>
      <c r="D253" s="2" t="str">
        <f>数据源!V285</f>
        <v>部件</v>
      </c>
      <c r="E253" s="2">
        <f>数据源!W285</f>
        <v>21</v>
      </c>
      <c r="F253" s="2">
        <f>数据源!X285</f>
        <v>1</v>
      </c>
      <c r="G253" s="2">
        <f>数据源!Y285</f>
        <v>9.4000000000000004E-3</v>
      </c>
      <c r="H253" s="2">
        <f>数据源!Z285</f>
        <v>2.2380952380952383E-2</v>
      </c>
      <c r="I253" s="2">
        <f>数据源!AA285</f>
        <v>224</v>
      </c>
      <c r="J253" s="3">
        <f t="shared" si="154"/>
        <v>1</v>
      </c>
      <c r="K253" s="3">
        <f t="shared" si="155"/>
        <v>1</v>
      </c>
      <c r="L253" s="3" t="str">
        <f t="shared" ref="L253:L255" si="170">RIGHT(D253,2)</f>
        <v>部件</v>
      </c>
      <c r="M253" s="3">
        <f t="shared" ref="M253:M255" ca="1" si="171">IF(OR(L253="坦克",L253="碎片"),VLOOKUP(C253,INDIRECT("坦克ID"),MATCH(L253&amp;"ID",INDIRECT("坦克标头"),0),FALSE),VLOOKUP(C253,INDIRECT(L253&amp;"ID"),2,FALSE))</f>
        <v>91102</v>
      </c>
      <c r="N253" s="3" t="str">
        <f t="shared" ref="N253:N255" ca="1" si="172">N252&amp;","&amp;M253</f>
        <v>51311,52311,53311,51321,52321,53321,91001,91003,91005,91101,91103,91105,91201,91203,91205,91002,91004,91006,91102</v>
      </c>
      <c r="O253" s="3" t="str">
        <f t="shared" ref="O253:O255" si="173">O252&amp;","&amp;I253</f>
        <v>995,995,995,747,747,747,226,226,226,226,226,226,226,226,226,226,224,224,224</v>
      </c>
      <c r="P253" s="1" t="str">
        <f t="shared" ref="P253:P255" si="174">P252&amp;","&amp;"("&amp;J253&amp;","&amp;K253&amp;")"</f>
        <v>(1,2),(1,2),(1,2),(1,1),(1,1),(1,1),(1,1),(1,1),(1,1),(1,1),(1,1),(1,1),(1,1),(1,1),(1,1),(1,1),(1,1),(1,1),(1,1)</v>
      </c>
      <c r="Q253" s="3" t="str">
        <f>IF(D253="坦克碎片",VLOOKUP(C253,道具信息!$N$2:$O$291,2,FALSE)&amp;"碎片",VLOOKUP(C253,道具信息!$N$2:$O$291,2,FALSE))</f>
        <v>T1部件</v>
      </c>
      <c r="R253" s="3">
        <f t="shared" si="152"/>
        <v>4052</v>
      </c>
      <c r="S253" s="11">
        <f t="shared" si="153"/>
        <v>0.41</v>
      </c>
      <c r="T253" s="3" t="str">
        <f>VLOOKUP(Q253,道具信息!$Q$3:$S$20,2,FALSE)</f>
        <v>CHEST_ITEM_TYPE_T1_PART</v>
      </c>
      <c r="U253" s="3" t="str">
        <f>IF(COUNTIF(U$235:U252,T253)=0,T253,"")</f>
        <v/>
      </c>
      <c r="V253" s="3" t="str">
        <f t="shared" si="163"/>
        <v>CHEST_ITEM_TYPE_T3_SHARD,CHEST_ITEM_TYPE_T1_PART</v>
      </c>
      <c r="W253" s="13" t="str">
        <f t="shared" si="158"/>
        <v/>
      </c>
      <c r="X253" s="3" t="str">
        <f t="shared" si="159"/>
        <v/>
      </c>
      <c r="Y253" s="3" t="str">
        <f t="shared" si="164"/>
        <v>52.9%,41.0%</v>
      </c>
    </row>
    <row r="254" spans="2:25" x14ac:dyDescent="0.3">
      <c r="B254" s="2">
        <f>数据源!T286</f>
        <v>7</v>
      </c>
      <c r="C254" s="2" t="str">
        <f>数据源!U286</f>
        <v>T1MP4</v>
      </c>
      <c r="D254" s="2" t="str">
        <f>数据源!V286</f>
        <v>部件</v>
      </c>
      <c r="E254" s="2">
        <f>数据源!W286</f>
        <v>21</v>
      </c>
      <c r="F254" s="2">
        <f>数据源!X286</f>
        <v>1</v>
      </c>
      <c r="G254" s="2">
        <f>数据源!Y286</f>
        <v>9.4000000000000004E-3</v>
      </c>
      <c r="H254" s="2">
        <f>数据源!Z286</f>
        <v>2.2380952380952383E-2</v>
      </c>
      <c r="I254" s="2">
        <f>数据源!AA286</f>
        <v>224</v>
      </c>
      <c r="J254" s="3">
        <f t="shared" si="154"/>
        <v>1</v>
      </c>
      <c r="K254" s="3">
        <f t="shared" si="155"/>
        <v>1</v>
      </c>
      <c r="L254" s="3" t="str">
        <f t="shared" si="170"/>
        <v>部件</v>
      </c>
      <c r="M254" s="3">
        <f t="shared" ca="1" si="171"/>
        <v>91104</v>
      </c>
      <c r="N254" s="3" t="str">
        <f t="shared" ca="1" si="172"/>
        <v>51311,52311,53311,51321,52321,53321,91001,91003,91005,91101,91103,91105,91201,91203,91205,91002,91004,91006,91102,91104</v>
      </c>
      <c r="O254" s="3" t="str">
        <f t="shared" si="173"/>
        <v>995,995,995,747,747,747,226,226,226,226,226,226,226,226,226,226,224,224,224,224</v>
      </c>
      <c r="P254" s="1" t="str">
        <f t="shared" si="174"/>
        <v>(1,2),(1,2),(1,2),(1,1),(1,1),(1,1),(1,1),(1,1),(1,1),(1,1),(1,1),(1,1),(1,1),(1,1),(1,1),(1,1),(1,1),(1,1),(1,1),(1,1)</v>
      </c>
      <c r="Q254" s="3" t="str">
        <f>IF(D254="坦克碎片",VLOOKUP(C254,道具信息!$N$2:$O$291,2,FALSE)&amp;"碎片",VLOOKUP(C254,道具信息!$N$2:$O$291,2,FALSE))</f>
        <v>T1部件</v>
      </c>
      <c r="R254" s="3">
        <f t="shared" si="152"/>
        <v>4052</v>
      </c>
      <c r="S254" s="11">
        <f t="shared" si="153"/>
        <v>0.41</v>
      </c>
      <c r="T254" s="3" t="str">
        <f>VLOOKUP(Q254,道具信息!$Q$3:$S$20,2,FALSE)</f>
        <v>CHEST_ITEM_TYPE_T1_PART</v>
      </c>
      <c r="U254" s="3" t="str">
        <f>IF(COUNTIF(U$235:U253,T254)=0,T254,"")</f>
        <v/>
      </c>
      <c r="V254" s="3" t="str">
        <f t="shared" si="163"/>
        <v>CHEST_ITEM_TYPE_T3_SHARD,CHEST_ITEM_TYPE_T1_PART</v>
      </c>
      <c r="W254" s="13" t="str">
        <f t="shared" si="158"/>
        <v/>
      </c>
      <c r="X254" s="3" t="str">
        <f t="shared" si="159"/>
        <v/>
      </c>
      <c r="Y254" s="3" t="str">
        <f t="shared" si="164"/>
        <v>52.9%,41.0%</v>
      </c>
    </row>
    <row r="255" spans="2:25" x14ac:dyDescent="0.3">
      <c r="B255" s="2">
        <f>数据源!T287</f>
        <v>7</v>
      </c>
      <c r="C255" s="2" t="str">
        <f>数据源!U287</f>
        <v>T1MP6</v>
      </c>
      <c r="D255" s="2" t="str">
        <f>数据源!V287</f>
        <v>部件</v>
      </c>
      <c r="E255" s="2">
        <f>数据源!W287</f>
        <v>21</v>
      </c>
      <c r="F255" s="2">
        <f>数据源!X287</f>
        <v>1</v>
      </c>
      <c r="G255" s="2">
        <f>数据源!Y287</f>
        <v>9.4000000000000004E-3</v>
      </c>
      <c r="H255" s="2">
        <f>数据源!Z287</f>
        <v>2.2380952380952383E-2</v>
      </c>
      <c r="I255" s="2">
        <f>数据源!AA287</f>
        <v>224</v>
      </c>
      <c r="J255" s="3">
        <f t="shared" si="154"/>
        <v>1</v>
      </c>
      <c r="K255" s="3">
        <f t="shared" si="155"/>
        <v>1</v>
      </c>
      <c r="L255" s="3" t="str">
        <f t="shared" si="170"/>
        <v>部件</v>
      </c>
      <c r="M255" s="3">
        <f t="shared" ca="1" si="171"/>
        <v>91106</v>
      </c>
      <c r="N255" s="3" t="str">
        <f t="shared" ca="1" si="172"/>
        <v>51311,52311,53311,51321,52321,53321,91001,91003,91005,91101,91103,91105,91201,91203,91205,91002,91004,91006,91102,91104,91106</v>
      </c>
      <c r="O255" s="3" t="str">
        <f t="shared" si="173"/>
        <v>995,995,995,747,747,747,226,226,226,226,226,226,226,226,226,226,224,224,224,224,224</v>
      </c>
      <c r="P255" s="1" t="str">
        <f t="shared" si="174"/>
        <v>(1,2),(1,2),(1,2),(1,1),(1,1),(1,1),(1,1),(1,1),(1,1),(1,1),(1,1),(1,1),(1,1),(1,1),(1,1),(1,1),(1,1),(1,1),(1,1),(1,1),(1,1)</v>
      </c>
      <c r="Q255" s="3" t="str">
        <f>IF(D255="坦克碎片",VLOOKUP(C255,道具信息!$N$2:$O$291,2,FALSE)&amp;"碎片",VLOOKUP(C255,道具信息!$N$2:$O$291,2,FALSE))</f>
        <v>T1部件</v>
      </c>
      <c r="R255" s="3">
        <f t="shared" si="152"/>
        <v>4052</v>
      </c>
      <c r="S255" s="11">
        <f t="shared" si="153"/>
        <v>0.41</v>
      </c>
      <c r="T255" s="3" t="str">
        <f>VLOOKUP(Q255,道具信息!$Q$3:$S$20,2,FALSE)</f>
        <v>CHEST_ITEM_TYPE_T1_PART</v>
      </c>
      <c r="U255" s="3" t="str">
        <f>IF(COUNTIF(U$235:U254,T255)=0,T255,"")</f>
        <v/>
      </c>
      <c r="V255" s="3" t="str">
        <f t="shared" si="163"/>
        <v>CHEST_ITEM_TYPE_T3_SHARD,CHEST_ITEM_TYPE_T1_PART</v>
      </c>
      <c r="W255" s="13" t="str">
        <f t="shared" si="158"/>
        <v/>
      </c>
      <c r="X255" s="3" t="str">
        <f t="shared" si="159"/>
        <v/>
      </c>
      <c r="Y255" s="3" t="str">
        <f t="shared" si="164"/>
        <v>52.9%,41.0%</v>
      </c>
    </row>
    <row r="256" spans="2:25" x14ac:dyDescent="0.3">
      <c r="B256" s="2">
        <f>数据源!T288</f>
        <v>7</v>
      </c>
      <c r="C256" s="2" t="str">
        <f>数据源!U288</f>
        <v>T1HP2</v>
      </c>
      <c r="D256" s="2" t="str">
        <f>数据源!V288</f>
        <v>部件</v>
      </c>
      <c r="E256" s="2">
        <f>数据源!W288</f>
        <v>21</v>
      </c>
      <c r="F256" s="2">
        <f>数据源!X288</f>
        <v>1</v>
      </c>
      <c r="G256" s="2">
        <f>数据源!Y288</f>
        <v>9.4000000000000004E-3</v>
      </c>
      <c r="H256" s="2">
        <f>数据源!Z288</f>
        <v>2.2380952380952383E-2</v>
      </c>
      <c r="I256" s="2">
        <f>数据源!AA288</f>
        <v>224</v>
      </c>
      <c r="J256" s="3">
        <f t="shared" si="154"/>
        <v>1</v>
      </c>
      <c r="K256" s="3">
        <f t="shared" si="155"/>
        <v>1</v>
      </c>
      <c r="L256" s="3" t="str">
        <f t="shared" ref="L256:L292" si="175">RIGHT(D256,2)</f>
        <v>部件</v>
      </c>
      <c r="M256" s="3">
        <f t="shared" ref="M256:M292" ca="1" si="176">IF(OR(L256="坦克",L256="碎片"),VLOOKUP(C256,INDIRECT("坦克ID"),MATCH(L256&amp;"ID",INDIRECT("坦克标头"),0),FALSE),VLOOKUP(C256,INDIRECT(L256&amp;"ID"),2,FALSE))</f>
        <v>91202</v>
      </c>
      <c r="N256" s="3" t="str">
        <f t="shared" ref="N256:N292" ca="1" si="177">N255&amp;","&amp;M256</f>
        <v>51311,52311,53311,51321,52321,53321,91001,91003,91005,91101,91103,91105,91201,91203,91205,91002,91004,91006,91102,91104,91106,91202</v>
      </c>
      <c r="O256" s="3" t="str">
        <f t="shared" ref="O256:O292" si="178">O255&amp;","&amp;I256</f>
        <v>995,995,995,747,747,747,226,226,226,226,226,226,226,226,226,226,224,224,224,224,224,224</v>
      </c>
      <c r="P256" s="1" t="str">
        <f t="shared" ref="P256:P292" si="179">P255&amp;","&amp;"("&amp;J256&amp;","&amp;K256&amp;")"</f>
        <v>(1,2),(1,2),(1,2),(1,1),(1,1),(1,1),(1,1),(1,1),(1,1),(1,1),(1,1),(1,1),(1,1),(1,1),(1,1),(1,1),(1,1),(1,1),(1,1),(1,1),(1,1),(1,1)</v>
      </c>
      <c r="Q256" s="3" t="str">
        <f>IF(D256="坦克碎片",VLOOKUP(C256,道具信息!$N$2:$O$291,2,FALSE)&amp;"碎片",VLOOKUP(C256,道具信息!$N$2:$O$291,2,FALSE))</f>
        <v>T1部件</v>
      </c>
      <c r="R256" s="3">
        <f t="shared" si="152"/>
        <v>4052</v>
      </c>
      <c r="S256" s="11">
        <f t="shared" si="153"/>
        <v>0.41</v>
      </c>
      <c r="T256" s="3" t="str">
        <f>VLOOKUP(Q256,道具信息!$Q$3:$S$20,2,FALSE)</f>
        <v>CHEST_ITEM_TYPE_T1_PART</v>
      </c>
      <c r="U256" s="3" t="str">
        <f>IF(COUNTIF(U$235:U255,T256)=0,T256,"")</f>
        <v/>
      </c>
      <c r="V256" s="3" t="str">
        <f t="shared" si="163"/>
        <v>CHEST_ITEM_TYPE_T3_SHARD,CHEST_ITEM_TYPE_T1_PART</v>
      </c>
      <c r="W256" s="13" t="str">
        <f t="shared" si="158"/>
        <v/>
      </c>
      <c r="X256" s="3" t="str">
        <f t="shared" si="159"/>
        <v/>
      </c>
      <c r="Y256" s="3" t="str">
        <f t="shared" si="164"/>
        <v>52.9%,41.0%</v>
      </c>
    </row>
    <row r="257" spans="2:25" x14ac:dyDescent="0.3">
      <c r="B257" s="2">
        <f>数据源!T289</f>
        <v>7</v>
      </c>
      <c r="C257" s="2" t="str">
        <f>数据源!U289</f>
        <v>T1HP4</v>
      </c>
      <c r="D257" s="2" t="str">
        <f>数据源!V289</f>
        <v>部件</v>
      </c>
      <c r="E257" s="2">
        <f>数据源!W289</f>
        <v>21</v>
      </c>
      <c r="F257" s="2">
        <f>数据源!X289</f>
        <v>1</v>
      </c>
      <c r="G257" s="2">
        <f>数据源!Y289</f>
        <v>9.4000000000000004E-3</v>
      </c>
      <c r="H257" s="2">
        <f>数据源!Z289</f>
        <v>2.2380952380952383E-2</v>
      </c>
      <c r="I257" s="2">
        <f>数据源!AA289</f>
        <v>224</v>
      </c>
      <c r="J257" s="3">
        <f t="shared" si="154"/>
        <v>1</v>
      </c>
      <c r="K257" s="3">
        <f t="shared" si="155"/>
        <v>1</v>
      </c>
      <c r="L257" s="3" t="str">
        <f t="shared" si="175"/>
        <v>部件</v>
      </c>
      <c r="M257" s="3">
        <f t="shared" ca="1" si="176"/>
        <v>91204</v>
      </c>
      <c r="N257" s="3" t="str">
        <f t="shared" ca="1" si="177"/>
        <v>51311,52311,53311,51321,52321,53321,91001,91003,91005,91101,91103,91105,91201,91203,91205,91002,91004,91006,91102,91104,91106,91202,91204</v>
      </c>
      <c r="O257" s="3" t="str">
        <f t="shared" si="178"/>
        <v>995,995,995,747,747,747,226,226,226,226,226,226,226,226,226,226,224,224,224,224,224,224,224</v>
      </c>
      <c r="P257" s="1" t="str">
        <f t="shared" si="179"/>
        <v>(1,2),(1,2),(1,2),(1,1),(1,1),(1,1),(1,1),(1,1),(1,1),(1,1),(1,1),(1,1),(1,1),(1,1),(1,1),(1,1),(1,1),(1,1),(1,1),(1,1),(1,1),(1,1),(1,1)</v>
      </c>
      <c r="Q257" s="3" t="str">
        <f>IF(D257="坦克碎片",VLOOKUP(C257,道具信息!$N$2:$O$291,2,FALSE)&amp;"碎片",VLOOKUP(C257,道具信息!$N$2:$O$291,2,FALSE))</f>
        <v>T1部件</v>
      </c>
      <c r="R257" s="3">
        <f t="shared" si="152"/>
        <v>4052</v>
      </c>
      <c r="S257" s="11">
        <f t="shared" si="153"/>
        <v>0.41</v>
      </c>
      <c r="T257" s="3" t="str">
        <f>VLOOKUP(Q257,道具信息!$Q$3:$S$20,2,FALSE)</f>
        <v>CHEST_ITEM_TYPE_T1_PART</v>
      </c>
      <c r="U257" s="3" t="str">
        <f>IF(COUNTIF(U$235:U256,T257)=0,T257,"")</f>
        <v/>
      </c>
      <c r="V257" s="3" t="str">
        <f t="shared" si="163"/>
        <v>CHEST_ITEM_TYPE_T3_SHARD,CHEST_ITEM_TYPE_T1_PART</v>
      </c>
      <c r="W257" s="13" t="str">
        <f t="shared" si="158"/>
        <v/>
      </c>
      <c r="X257" s="3" t="str">
        <f t="shared" si="159"/>
        <v/>
      </c>
      <c r="Y257" s="3" t="str">
        <f t="shared" si="164"/>
        <v>52.9%,41.0%</v>
      </c>
    </row>
    <row r="258" spans="2:25" x14ac:dyDescent="0.3">
      <c r="B258" s="2">
        <f>数据源!T290</f>
        <v>7</v>
      </c>
      <c r="C258" s="2" t="str">
        <f>数据源!U290</f>
        <v>T1HP6</v>
      </c>
      <c r="D258" s="2" t="str">
        <f>数据源!V290</f>
        <v>部件</v>
      </c>
      <c r="E258" s="2">
        <f>数据源!W290</f>
        <v>21</v>
      </c>
      <c r="F258" s="2">
        <f>数据源!X290</f>
        <v>1</v>
      </c>
      <c r="G258" s="2">
        <f>数据源!Y290</f>
        <v>9.4000000000000004E-3</v>
      </c>
      <c r="H258" s="2">
        <f>数据源!Z290</f>
        <v>2.2380952380952383E-2</v>
      </c>
      <c r="I258" s="2">
        <f>数据源!AA290</f>
        <v>224</v>
      </c>
      <c r="J258" s="3">
        <f t="shared" si="154"/>
        <v>1</v>
      </c>
      <c r="K258" s="3">
        <f t="shared" si="155"/>
        <v>1</v>
      </c>
      <c r="L258" s="3" t="str">
        <f t="shared" si="175"/>
        <v>部件</v>
      </c>
      <c r="M258" s="3">
        <f t="shared" ca="1" si="176"/>
        <v>91206</v>
      </c>
      <c r="N258" s="3" t="str">
        <f t="shared" ca="1" si="177"/>
        <v>51311,52311,53311,51321,52321,53321,91001,91003,91005,91101,91103,91105,91201,91203,91205,91002,91004,91006,91102,91104,91106,91202,91204,91206</v>
      </c>
      <c r="O258" s="3" t="str">
        <f t="shared" si="178"/>
        <v>995,995,995,747,747,747,226,226,226,226,226,226,226,226,226,226,224,224,224,224,224,224,224,224</v>
      </c>
      <c r="P258" s="1" t="str">
        <f t="shared" si="179"/>
        <v>(1,2),(1,2),(1,2),(1,1),(1,1),(1,1),(1,1),(1,1),(1,1),(1,1),(1,1),(1,1),(1,1),(1,1),(1,1),(1,1),(1,1),(1,1),(1,1),(1,1),(1,1),(1,1),(1,1),(1,1)</v>
      </c>
      <c r="Q258" s="3" t="str">
        <f>IF(D258="坦克碎片",VLOOKUP(C258,道具信息!$N$2:$O$291,2,FALSE)&amp;"碎片",VLOOKUP(C258,道具信息!$N$2:$O$291,2,FALSE))</f>
        <v>T1部件</v>
      </c>
      <c r="R258" s="3">
        <f t="shared" si="152"/>
        <v>4052</v>
      </c>
      <c r="S258" s="11">
        <f t="shared" si="153"/>
        <v>0.41</v>
      </c>
      <c r="T258" s="3" t="str">
        <f>VLOOKUP(Q258,道具信息!$Q$3:$S$20,2,FALSE)</f>
        <v>CHEST_ITEM_TYPE_T1_PART</v>
      </c>
      <c r="U258" s="3" t="str">
        <f>IF(COUNTIF(U$235:U257,T258)=0,T258,"")</f>
        <v/>
      </c>
      <c r="V258" s="3" t="str">
        <f t="shared" si="163"/>
        <v>CHEST_ITEM_TYPE_T3_SHARD,CHEST_ITEM_TYPE_T1_PART</v>
      </c>
      <c r="W258" s="13" t="str">
        <f t="shared" si="158"/>
        <v/>
      </c>
      <c r="X258" s="3" t="str">
        <f t="shared" si="159"/>
        <v/>
      </c>
      <c r="Y258" s="3" t="str">
        <f t="shared" si="164"/>
        <v>52.9%,41.0%</v>
      </c>
    </row>
    <row r="259" spans="2:25" x14ac:dyDescent="0.3">
      <c r="B259" s="2">
        <f>数据源!T291</f>
        <v>7</v>
      </c>
      <c r="C259" s="2" t="str">
        <f>数据源!U291</f>
        <v>T2LP1</v>
      </c>
      <c r="D259" s="2" t="str">
        <f>数据源!V291</f>
        <v>部件</v>
      </c>
      <c r="E259" s="2">
        <f>数据源!W291</f>
        <v>89.600000000000023</v>
      </c>
      <c r="F259" s="2">
        <f>数据源!X291</f>
        <v>1</v>
      </c>
      <c r="G259" s="2">
        <f>数据源!Y291</f>
        <v>5.0000000000000001E-3</v>
      </c>
      <c r="H259" s="2">
        <f>数据源!Z291</f>
        <v>2.7901785714285706E-3</v>
      </c>
      <c r="I259" s="2">
        <f>数据源!AA291</f>
        <v>28</v>
      </c>
      <c r="J259" s="3">
        <f t="shared" si="154"/>
        <v>1</v>
      </c>
      <c r="K259" s="3">
        <f t="shared" si="155"/>
        <v>1</v>
      </c>
      <c r="L259" s="3" t="str">
        <f t="shared" si="175"/>
        <v>部件</v>
      </c>
      <c r="M259" s="3">
        <f t="shared" ca="1" si="176"/>
        <v>92001</v>
      </c>
      <c r="N259" s="3" t="str">
        <f t="shared" ca="1" si="177"/>
        <v>51311,52311,53311,51321,52321,53321,91001,91003,91005,91101,91103,91105,91201,91203,91205,91002,91004,91006,91102,91104,91106,91202,91204,91206,92001</v>
      </c>
      <c r="O259" s="3" t="str">
        <f t="shared" si="178"/>
        <v>995,995,995,747,747,747,226,226,226,226,226,226,226,226,226,226,224,224,224,224,224,224,224,224,28</v>
      </c>
      <c r="P259" s="1" t="str">
        <f t="shared" si="179"/>
        <v>(1,2),(1,2),(1,2),(1,1),(1,1),(1,1),(1,1),(1,1),(1,1),(1,1),(1,1),(1,1),(1,1),(1,1),(1,1),(1,1),(1,1),(1,1),(1,1),(1,1),(1,1),(1,1),(1,1),(1,1),(1,1)</v>
      </c>
      <c r="Q259" s="3" t="str">
        <f>IF(D259="坦克碎片",VLOOKUP(C259,道具信息!$N$2:$O$291,2,FALSE)&amp;"碎片",VLOOKUP(C259,道具信息!$N$2:$O$291,2,FALSE))</f>
        <v>T2部件</v>
      </c>
      <c r="R259" s="3">
        <f t="shared" si="152"/>
        <v>504</v>
      </c>
      <c r="S259" s="11">
        <f t="shared" si="153"/>
        <v>5.0999999999999997E-2</v>
      </c>
      <c r="T259" s="3" t="str">
        <f>VLOOKUP(Q259,道具信息!$Q$3:$S$20,2,FALSE)</f>
        <v>CHEST_ITEM_TYPE_T2_PART</v>
      </c>
      <c r="U259" s="3" t="str">
        <f>IF(COUNTIF(U$235:U258,T259)=0,T259,"")</f>
        <v>CHEST_ITEM_TYPE_T2_PART</v>
      </c>
      <c r="V259" s="3" t="str">
        <f t="shared" si="163"/>
        <v>CHEST_ITEM_TYPE_T3_SHARD,CHEST_ITEM_TYPE_T1_PART,CHEST_ITEM_TYPE_T2_PART</v>
      </c>
      <c r="W259" s="13">
        <f t="shared" si="158"/>
        <v>5.0999999999999997E-2</v>
      </c>
      <c r="X259" s="3" t="str">
        <f t="shared" si="159"/>
        <v>5.1%</v>
      </c>
      <c r="Y259" s="3" t="str">
        <f t="shared" si="164"/>
        <v>52.9%,41.0%,5.1%</v>
      </c>
    </row>
    <row r="260" spans="2:25" x14ac:dyDescent="0.3">
      <c r="B260" s="2">
        <f>数据源!T292</f>
        <v>7</v>
      </c>
      <c r="C260" s="2" t="str">
        <f>数据源!U292</f>
        <v>T2LP3</v>
      </c>
      <c r="D260" s="2" t="str">
        <f>数据源!V292</f>
        <v>部件</v>
      </c>
      <c r="E260" s="2">
        <f>数据源!W292</f>
        <v>89.600000000000023</v>
      </c>
      <c r="F260" s="2">
        <f>数据源!X292</f>
        <v>1</v>
      </c>
      <c r="G260" s="2">
        <f>数据源!Y292</f>
        <v>5.0000000000000001E-3</v>
      </c>
      <c r="H260" s="2">
        <f>数据源!Z292</f>
        <v>2.7901785714285706E-3</v>
      </c>
      <c r="I260" s="2">
        <f>数据源!AA292</f>
        <v>28</v>
      </c>
      <c r="J260" s="3">
        <f t="shared" si="154"/>
        <v>1</v>
      </c>
      <c r="K260" s="3">
        <f t="shared" si="155"/>
        <v>1</v>
      </c>
      <c r="L260" s="3" t="str">
        <f t="shared" si="175"/>
        <v>部件</v>
      </c>
      <c r="M260" s="3">
        <f t="shared" ca="1" si="176"/>
        <v>92003</v>
      </c>
      <c r="N260" s="3" t="str">
        <f t="shared" ca="1" si="177"/>
        <v>51311,52311,53311,51321,52321,53321,91001,91003,91005,91101,91103,91105,91201,91203,91205,91002,91004,91006,91102,91104,91106,91202,91204,91206,92001,92003</v>
      </c>
      <c r="O260" s="3" t="str">
        <f t="shared" si="178"/>
        <v>995,995,995,747,747,747,226,226,226,226,226,226,226,226,226,226,224,224,224,224,224,224,224,224,28,28</v>
      </c>
      <c r="P260" s="1" t="str">
        <f t="shared" si="179"/>
        <v>(1,2),(1,2),(1,2),(1,1),(1,1),(1,1),(1,1),(1,1),(1,1),(1,1),(1,1),(1,1),(1,1),(1,1),(1,1),(1,1),(1,1),(1,1),(1,1),(1,1),(1,1),(1,1),(1,1),(1,1),(1,1),(1,1)</v>
      </c>
      <c r="Q260" s="3" t="str">
        <f>IF(D260="坦克碎片",VLOOKUP(C260,道具信息!$N$2:$O$291,2,FALSE)&amp;"碎片",VLOOKUP(C260,道具信息!$N$2:$O$291,2,FALSE))</f>
        <v>T2部件</v>
      </c>
      <c r="R260" s="3">
        <f t="shared" si="152"/>
        <v>504</v>
      </c>
      <c r="S260" s="11">
        <f t="shared" si="153"/>
        <v>5.0999999999999997E-2</v>
      </c>
      <c r="T260" s="3" t="str">
        <f>VLOOKUP(Q260,道具信息!$Q$3:$S$20,2,FALSE)</f>
        <v>CHEST_ITEM_TYPE_T2_PART</v>
      </c>
      <c r="U260" s="3" t="str">
        <f>IF(COUNTIF(U$235:U259,T260)=0,T260,"")</f>
        <v/>
      </c>
      <c r="V260" s="3" t="str">
        <f t="shared" si="163"/>
        <v>CHEST_ITEM_TYPE_T3_SHARD,CHEST_ITEM_TYPE_T1_PART,CHEST_ITEM_TYPE_T2_PART</v>
      </c>
      <c r="W260" s="13" t="str">
        <f t="shared" si="158"/>
        <v/>
      </c>
      <c r="X260" s="3" t="str">
        <f t="shared" si="159"/>
        <v/>
      </c>
      <c r="Y260" s="3" t="str">
        <f t="shared" si="164"/>
        <v>52.9%,41.0%,5.1%</v>
      </c>
    </row>
    <row r="261" spans="2:25" x14ac:dyDescent="0.3">
      <c r="B261" s="2">
        <f>数据源!T293</f>
        <v>7</v>
      </c>
      <c r="C261" s="2" t="str">
        <f>数据源!U293</f>
        <v>T2LP5</v>
      </c>
      <c r="D261" s="2" t="str">
        <f>数据源!V293</f>
        <v>部件</v>
      </c>
      <c r="E261" s="2">
        <f>数据源!W293</f>
        <v>89.600000000000023</v>
      </c>
      <c r="F261" s="2">
        <f>数据源!X293</f>
        <v>1</v>
      </c>
      <c r="G261" s="2">
        <f>数据源!Y293</f>
        <v>5.0000000000000001E-3</v>
      </c>
      <c r="H261" s="2">
        <f>数据源!Z293</f>
        <v>2.7901785714285706E-3</v>
      </c>
      <c r="I261" s="2">
        <f>数据源!AA293</f>
        <v>28</v>
      </c>
      <c r="J261" s="3">
        <f t="shared" si="154"/>
        <v>1</v>
      </c>
      <c r="K261" s="3">
        <f t="shared" si="155"/>
        <v>1</v>
      </c>
      <c r="L261" s="3" t="str">
        <f t="shared" si="175"/>
        <v>部件</v>
      </c>
      <c r="M261" s="3">
        <f t="shared" ca="1" si="176"/>
        <v>92005</v>
      </c>
      <c r="N261" s="3" t="str">
        <f t="shared" ca="1" si="177"/>
        <v>51311,52311,53311,51321,52321,53321,91001,91003,91005,91101,91103,91105,91201,91203,91205,91002,91004,91006,91102,91104,91106,91202,91204,91206,92001,92003,92005</v>
      </c>
      <c r="O261" s="3" t="str">
        <f t="shared" si="178"/>
        <v>995,995,995,747,747,747,226,226,226,226,226,226,226,226,226,226,224,224,224,224,224,224,224,224,28,28,28</v>
      </c>
      <c r="P261" s="1" t="str">
        <f t="shared" si="179"/>
        <v>(1,2),(1,2),(1,2),(1,1),(1,1),(1,1),(1,1),(1,1),(1,1),(1,1),(1,1),(1,1),(1,1),(1,1),(1,1),(1,1),(1,1),(1,1),(1,1),(1,1),(1,1),(1,1),(1,1),(1,1),(1,1),(1,1),(1,1)</v>
      </c>
      <c r="Q261" s="3" t="str">
        <f>IF(D261="坦克碎片",VLOOKUP(C261,道具信息!$N$2:$O$291,2,FALSE)&amp;"碎片",VLOOKUP(C261,道具信息!$N$2:$O$291,2,FALSE))</f>
        <v>T2部件</v>
      </c>
      <c r="R261" s="3">
        <f t="shared" si="152"/>
        <v>504</v>
      </c>
      <c r="S261" s="11">
        <f t="shared" si="153"/>
        <v>5.0999999999999997E-2</v>
      </c>
      <c r="T261" s="3" t="str">
        <f>VLOOKUP(Q261,道具信息!$Q$3:$S$20,2,FALSE)</f>
        <v>CHEST_ITEM_TYPE_T2_PART</v>
      </c>
      <c r="U261" s="3" t="str">
        <f>IF(COUNTIF(U$235:U260,T261)=0,T261,"")</f>
        <v/>
      </c>
      <c r="V261" s="3" t="str">
        <f t="shared" si="163"/>
        <v>CHEST_ITEM_TYPE_T3_SHARD,CHEST_ITEM_TYPE_T1_PART,CHEST_ITEM_TYPE_T2_PART</v>
      </c>
      <c r="W261" s="13" t="str">
        <f t="shared" si="158"/>
        <v/>
      </c>
      <c r="X261" s="3" t="str">
        <f t="shared" si="159"/>
        <v/>
      </c>
      <c r="Y261" s="3" t="str">
        <f t="shared" si="164"/>
        <v>52.9%,41.0%,5.1%</v>
      </c>
    </row>
    <row r="262" spans="2:25" x14ac:dyDescent="0.3">
      <c r="B262" s="2">
        <f>数据源!T294</f>
        <v>7</v>
      </c>
      <c r="C262" s="2" t="str">
        <f>数据源!U294</f>
        <v>T2MP1</v>
      </c>
      <c r="D262" s="2" t="str">
        <f>数据源!V294</f>
        <v>部件</v>
      </c>
      <c r="E262" s="2">
        <f>数据源!W294</f>
        <v>89.600000000000023</v>
      </c>
      <c r="F262" s="2">
        <f>数据源!X294</f>
        <v>1</v>
      </c>
      <c r="G262" s="2">
        <f>数据源!Y294</f>
        <v>5.0000000000000001E-3</v>
      </c>
      <c r="H262" s="2">
        <f>数据源!Z294</f>
        <v>2.7901785714285706E-3</v>
      </c>
      <c r="I262" s="2">
        <f>数据源!AA294</f>
        <v>28</v>
      </c>
      <c r="J262" s="3">
        <f>ROUNDUP(IF(F262&gt;1,F262-ROUNDDOWN(SQRT(F262),0),F262),0)</f>
        <v>1</v>
      </c>
      <c r="K262" s="3">
        <f>F262*2-J262</f>
        <v>1</v>
      </c>
      <c r="L262" s="3" t="str">
        <f t="shared" si="175"/>
        <v>部件</v>
      </c>
      <c r="M262" s="3">
        <f t="shared" ca="1" si="176"/>
        <v>92101</v>
      </c>
      <c r="N262" s="3" t="str">
        <f t="shared" ca="1" si="177"/>
        <v>51311,52311,53311,51321,52321,53321,91001,91003,91005,91101,91103,91105,91201,91203,91205,91002,91004,91006,91102,91104,91106,91202,91204,91206,92001,92003,92005,92101</v>
      </c>
      <c r="O262" s="3" t="str">
        <f t="shared" si="178"/>
        <v>995,995,995,747,747,747,226,226,226,226,226,226,226,226,226,226,224,224,224,224,224,224,224,224,28,28,28,28</v>
      </c>
      <c r="P262" s="1" t="str">
        <f t="shared" si="179"/>
        <v>(1,2),(1,2),(1,2),(1,1),(1,1),(1,1),(1,1),(1,1),(1,1),(1,1),(1,1),(1,1),(1,1),(1,1),(1,1),(1,1),(1,1),(1,1),(1,1),(1,1),(1,1),(1,1),(1,1),(1,1),(1,1),(1,1),(1,1),(1,1)</v>
      </c>
      <c r="Q262" s="3" t="str">
        <f>IF(D262="坦克碎片",VLOOKUP(C262,道具信息!$N$2:$O$291,2,FALSE)&amp;"碎片",VLOOKUP(C262,道具信息!$N$2:$O$291,2,FALSE))</f>
        <v>T2部件</v>
      </c>
      <c r="R262" s="3">
        <f t="shared" si="152"/>
        <v>504</v>
      </c>
      <c r="S262" s="11">
        <f t="shared" si="153"/>
        <v>5.0999999999999997E-2</v>
      </c>
      <c r="T262" s="3" t="str">
        <f>VLOOKUP(Q262,道具信息!$Q$3:$S$20,2,FALSE)</f>
        <v>CHEST_ITEM_TYPE_T2_PART</v>
      </c>
      <c r="U262" s="3" t="str">
        <f>IF(COUNTIF(U$235:U261,T262)=0,T262,"")</f>
        <v/>
      </c>
      <c r="V262" s="3" t="str">
        <f t="shared" si="163"/>
        <v>CHEST_ITEM_TYPE_T3_SHARD,CHEST_ITEM_TYPE_T1_PART,CHEST_ITEM_TYPE_T2_PART</v>
      </c>
      <c r="W262" s="13" t="str">
        <f t="shared" si="158"/>
        <v/>
      </c>
      <c r="X262" s="3" t="str">
        <f t="shared" si="159"/>
        <v/>
      </c>
      <c r="Y262" s="3" t="str">
        <f t="shared" si="164"/>
        <v>52.9%,41.0%,5.1%</v>
      </c>
    </row>
    <row r="263" spans="2:25" x14ac:dyDescent="0.3">
      <c r="B263" s="2">
        <f>数据源!T295</f>
        <v>7</v>
      </c>
      <c r="C263" s="2" t="str">
        <f>数据源!U295</f>
        <v>T2MP3</v>
      </c>
      <c r="D263" s="2" t="str">
        <f>数据源!V295</f>
        <v>部件</v>
      </c>
      <c r="E263" s="2">
        <f>数据源!W295</f>
        <v>89.600000000000023</v>
      </c>
      <c r="F263" s="2">
        <f>数据源!X295</f>
        <v>1</v>
      </c>
      <c r="G263" s="2">
        <f>数据源!Y295</f>
        <v>5.0000000000000001E-3</v>
      </c>
      <c r="H263" s="2">
        <f>数据源!Z295</f>
        <v>2.7901785714285706E-3</v>
      </c>
      <c r="I263" s="2">
        <f>数据源!AA295</f>
        <v>28</v>
      </c>
      <c r="J263" s="3">
        <f t="shared" ref="J263:J276" si="180">ROUNDUP(IF(F263&gt;1,F263-ROUNDDOWN(SQRT(F263),0),F263),0)</f>
        <v>1</v>
      </c>
      <c r="K263" s="3">
        <f t="shared" ref="K263:K276" si="181">F263*2-J263</f>
        <v>1</v>
      </c>
      <c r="L263" s="3" t="str">
        <f t="shared" si="175"/>
        <v>部件</v>
      </c>
      <c r="M263" s="3">
        <f t="shared" ca="1" si="176"/>
        <v>92103</v>
      </c>
      <c r="N263" s="3" t="str">
        <f t="shared" ca="1" si="177"/>
        <v>51311,52311,53311,51321,52321,53321,91001,91003,91005,91101,91103,91105,91201,91203,91205,91002,91004,91006,91102,91104,91106,91202,91204,91206,92001,92003,92005,92101,92103</v>
      </c>
      <c r="O263" s="3" t="str">
        <f t="shared" si="178"/>
        <v>995,995,995,747,747,747,226,226,226,226,226,226,226,226,226,226,224,224,224,224,224,224,224,224,28,28,28,28,28</v>
      </c>
      <c r="P263" s="1" t="str">
        <f t="shared" si="179"/>
        <v>(1,2),(1,2),(1,2),(1,1),(1,1),(1,1),(1,1),(1,1),(1,1),(1,1),(1,1),(1,1),(1,1),(1,1),(1,1),(1,1),(1,1),(1,1),(1,1),(1,1),(1,1),(1,1),(1,1),(1,1),(1,1),(1,1),(1,1),(1,1),(1,1)</v>
      </c>
      <c r="Q263" s="3" t="str">
        <f>IF(D263="坦克碎片",VLOOKUP(C263,道具信息!$N$2:$O$291,2,FALSE)&amp;"碎片",VLOOKUP(C263,道具信息!$N$2:$O$291,2,FALSE))</f>
        <v>T2部件</v>
      </c>
      <c r="R263" s="3">
        <f t="shared" si="152"/>
        <v>504</v>
      </c>
      <c r="S263" s="11">
        <f t="shared" si="153"/>
        <v>5.0999999999999997E-2</v>
      </c>
      <c r="T263" s="3" t="str">
        <f>VLOOKUP(Q263,道具信息!$Q$3:$S$20,2,FALSE)</f>
        <v>CHEST_ITEM_TYPE_T2_PART</v>
      </c>
      <c r="U263" s="3" t="str">
        <f>IF(COUNTIF(U$235:U262,T263)=0,T263,"")</f>
        <v/>
      </c>
      <c r="V263" s="3" t="str">
        <f t="shared" si="163"/>
        <v>CHEST_ITEM_TYPE_T3_SHARD,CHEST_ITEM_TYPE_T1_PART,CHEST_ITEM_TYPE_T2_PART</v>
      </c>
      <c r="W263" s="13" t="str">
        <f t="shared" si="158"/>
        <v/>
      </c>
      <c r="X263" s="3" t="str">
        <f t="shared" si="159"/>
        <v/>
      </c>
      <c r="Y263" s="3" t="str">
        <f t="shared" si="164"/>
        <v>52.9%,41.0%,5.1%</v>
      </c>
    </row>
    <row r="264" spans="2:25" x14ac:dyDescent="0.3">
      <c r="B264" s="2">
        <f>数据源!T296</f>
        <v>7</v>
      </c>
      <c r="C264" s="2" t="str">
        <f>数据源!U296</f>
        <v>T2MP5</v>
      </c>
      <c r="D264" s="2" t="str">
        <f>数据源!V296</f>
        <v>部件</v>
      </c>
      <c r="E264" s="2">
        <f>数据源!W296</f>
        <v>89.600000000000023</v>
      </c>
      <c r="F264" s="2">
        <f>数据源!X296</f>
        <v>1</v>
      </c>
      <c r="G264" s="2">
        <f>数据源!Y296</f>
        <v>5.0000000000000001E-3</v>
      </c>
      <c r="H264" s="2">
        <f>数据源!Z296</f>
        <v>2.7901785714285706E-3</v>
      </c>
      <c r="I264" s="2">
        <f>数据源!AA296</f>
        <v>28</v>
      </c>
      <c r="J264" s="3">
        <f t="shared" si="180"/>
        <v>1</v>
      </c>
      <c r="K264" s="3">
        <f t="shared" si="181"/>
        <v>1</v>
      </c>
      <c r="L264" s="3" t="str">
        <f t="shared" si="175"/>
        <v>部件</v>
      </c>
      <c r="M264" s="3">
        <f t="shared" ca="1" si="176"/>
        <v>92105</v>
      </c>
      <c r="N264" s="3" t="str">
        <f t="shared" ca="1" si="177"/>
        <v>51311,52311,53311,51321,52321,53321,91001,91003,91005,91101,91103,91105,91201,91203,91205,91002,91004,91006,91102,91104,91106,91202,91204,91206,92001,92003,92005,92101,92103,92105</v>
      </c>
      <c r="O264" s="3" t="str">
        <f t="shared" si="178"/>
        <v>995,995,995,747,747,747,226,226,226,226,226,226,226,226,226,226,224,224,224,224,224,224,224,224,28,28,28,28,28,28</v>
      </c>
      <c r="P264" s="1" t="str">
        <f t="shared" si="179"/>
        <v>(1,2),(1,2),(1,2),(1,1),(1,1),(1,1),(1,1),(1,1),(1,1),(1,1),(1,1),(1,1),(1,1),(1,1),(1,1),(1,1),(1,1),(1,1),(1,1),(1,1),(1,1),(1,1),(1,1),(1,1),(1,1),(1,1),(1,1),(1,1),(1,1),(1,1)</v>
      </c>
      <c r="Q264" s="3" t="str">
        <f>IF(D264="坦克碎片",VLOOKUP(C264,道具信息!$N$2:$O$291,2,FALSE)&amp;"碎片",VLOOKUP(C264,道具信息!$N$2:$O$291,2,FALSE))</f>
        <v>T2部件</v>
      </c>
      <c r="R264" s="3">
        <f t="shared" si="152"/>
        <v>504</v>
      </c>
      <c r="S264" s="11">
        <f t="shared" si="153"/>
        <v>5.0999999999999997E-2</v>
      </c>
      <c r="T264" s="3" t="str">
        <f>VLOOKUP(Q264,道具信息!$Q$3:$S$20,2,FALSE)</f>
        <v>CHEST_ITEM_TYPE_T2_PART</v>
      </c>
      <c r="U264" s="3" t="str">
        <f>IF(COUNTIF(U$235:U263,T264)=0,T264,"")</f>
        <v/>
      </c>
      <c r="V264" s="3" t="str">
        <f t="shared" si="163"/>
        <v>CHEST_ITEM_TYPE_T3_SHARD,CHEST_ITEM_TYPE_T1_PART,CHEST_ITEM_TYPE_T2_PART</v>
      </c>
      <c r="W264" s="13" t="str">
        <f t="shared" si="158"/>
        <v/>
      </c>
      <c r="X264" s="3" t="str">
        <f t="shared" si="159"/>
        <v/>
      </c>
      <c r="Y264" s="3" t="str">
        <f t="shared" si="164"/>
        <v>52.9%,41.0%,5.1%</v>
      </c>
    </row>
    <row r="265" spans="2:25" x14ac:dyDescent="0.3">
      <c r="B265" s="2">
        <f>数据源!T297</f>
        <v>7</v>
      </c>
      <c r="C265" s="2" t="str">
        <f>数据源!U297</f>
        <v>T2HP1</v>
      </c>
      <c r="D265" s="2" t="str">
        <f>数据源!V297</f>
        <v>部件</v>
      </c>
      <c r="E265" s="2">
        <f>数据源!W297</f>
        <v>89.600000000000023</v>
      </c>
      <c r="F265" s="2">
        <f>数据源!X297</f>
        <v>1</v>
      </c>
      <c r="G265" s="2">
        <f>数据源!Y297</f>
        <v>5.0000000000000001E-3</v>
      </c>
      <c r="H265" s="2">
        <f>数据源!Z297</f>
        <v>2.7901785714285706E-3</v>
      </c>
      <c r="I265" s="2">
        <f>数据源!AA297</f>
        <v>28</v>
      </c>
      <c r="J265" s="3">
        <f t="shared" si="180"/>
        <v>1</v>
      </c>
      <c r="K265" s="3">
        <f t="shared" si="181"/>
        <v>1</v>
      </c>
      <c r="L265" s="3" t="str">
        <f t="shared" si="175"/>
        <v>部件</v>
      </c>
      <c r="M265" s="3">
        <f t="shared" ca="1" si="176"/>
        <v>92201</v>
      </c>
      <c r="N265" s="3" t="str">
        <f t="shared" ca="1" si="177"/>
        <v>51311,52311,53311,51321,52321,53321,91001,91003,91005,91101,91103,91105,91201,91203,91205,91002,91004,91006,91102,91104,91106,91202,91204,91206,92001,92003,92005,92101,92103,92105,92201</v>
      </c>
      <c r="O265" s="3" t="str">
        <f t="shared" si="178"/>
        <v>995,995,995,747,747,747,226,226,226,226,226,226,226,226,226,226,224,224,224,224,224,224,224,224,28,28,28,28,28,28,28</v>
      </c>
      <c r="P265" s="1" t="str">
        <f t="shared" si="179"/>
        <v>(1,2),(1,2),(1,2),(1,1),(1,1),(1,1),(1,1),(1,1),(1,1),(1,1),(1,1),(1,1),(1,1),(1,1),(1,1),(1,1),(1,1),(1,1),(1,1),(1,1),(1,1),(1,1),(1,1),(1,1),(1,1),(1,1),(1,1),(1,1),(1,1),(1,1),(1,1)</v>
      </c>
      <c r="Q265" s="3" t="str">
        <f>IF(D265="坦克碎片",VLOOKUP(C265,道具信息!$N$2:$O$291,2,FALSE)&amp;"碎片",VLOOKUP(C265,道具信息!$N$2:$O$291,2,FALSE))</f>
        <v>T2部件</v>
      </c>
      <c r="R265" s="3">
        <f t="shared" si="152"/>
        <v>504</v>
      </c>
      <c r="S265" s="11">
        <f t="shared" si="153"/>
        <v>5.0999999999999997E-2</v>
      </c>
      <c r="T265" s="3" t="str">
        <f>VLOOKUP(Q265,道具信息!$Q$3:$S$20,2,FALSE)</f>
        <v>CHEST_ITEM_TYPE_T2_PART</v>
      </c>
      <c r="U265" s="3" t="str">
        <f>IF(COUNTIF(U$235:U264,T265)=0,T265,"")</f>
        <v/>
      </c>
      <c r="V265" s="3" t="str">
        <f t="shared" si="163"/>
        <v>CHEST_ITEM_TYPE_T3_SHARD,CHEST_ITEM_TYPE_T1_PART,CHEST_ITEM_TYPE_T2_PART</v>
      </c>
      <c r="W265" s="13" t="str">
        <f t="shared" si="158"/>
        <v/>
      </c>
      <c r="X265" s="3" t="str">
        <f t="shared" si="159"/>
        <v/>
      </c>
      <c r="Y265" s="3" t="str">
        <f t="shared" si="164"/>
        <v>52.9%,41.0%,5.1%</v>
      </c>
    </row>
    <row r="266" spans="2:25" x14ac:dyDescent="0.3">
      <c r="B266" s="2">
        <f>数据源!T298</f>
        <v>7</v>
      </c>
      <c r="C266" s="2" t="str">
        <f>数据源!U298</f>
        <v>T2HP3</v>
      </c>
      <c r="D266" s="2" t="str">
        <f>数据源!V298</f>
        <v>部件</v>
      </c>
      <c r="E266" s="2">
        <f>数据源!W298</f>
        <v>89.600000000000023</v>
      </c>
      <c r="F266" s="2">
        <f>数据源!X298</f>
        <v>1</v>
      </c>
      <c r="G266" s="2">
        <f>数据源!Y298</f>
        <v>5.0000000000000001E-3</v>
      </c>
      <c r="H266" s="2">
        <f>数据源!Z298</f>
        <v>2.7901785714285706E-3</v>
      </c>
      <c r="I266" s="2">
        <f>数据源!AA298</f>
        <v>28</v>
      </c>
      <c r="J266" s="3">
        <f t="shared" si="180"/>
        <v>1</v>
      </c>
      <c r="K266" s="3">
        <f t="shared" si="181"/>
        <v>1</v>
      </c>
      <c r="L266" s="3" t="str">
        <f t="shared" si="175"/>
        <v>部件</v>
      </c>
      <c r="M266" s="3">
        <f t="shared" ca="1" si="176"/>
        <v>92203</v>
      </c>
      <c r="N266" s="3" t="str">
        <f t="shared" ca="1" si="177"/>
        <v>51311,52311,53311,51321,52321,53321,91001,91003,91005,91101,91103,91105,91201,91203,91205,91002,91004,91006,91102,91104,91106,91202,91204,91206,92001,92003,92005,92101,92103,92105,92201,92203</v>
      </c>
      <c r="O266" s="3" t="str">
        <f t="shared" si="178"/>
        <v>995,995,995,747,747,747,226,226,226,226,226,226,226,226,226,226,224,224,224,224,224,224,224,224,28,28,28,28,28,28,28,28</v>
      </c>
      <c r="P266" s="1" t="str">
        <f t="shared" si="179"/>
        <v>(1,2),(1,2),(1,2),(1,1),(1,1),(1,1),(1,1),(1,1),(1,1),(1,1),(1,1),(1,1),(1,1),(1,1),(1,1),(1,1),(1,1),(1,1),(1,1),(1,1),(1,1),(1,1),(1,1),(1,1),(1,1),(1,1),(1,1),(1,1),(1,1),(1,1),(1,1),(1,1)</v>
      </c>
      <c r="Q266" s="3" t="str">
        <f>IF(D266="坦克碎片",VLOOKUP(C266,道具信息!$N$2:$O$291,2,FALSE)&amp;"碎片",VLOOKUP(C266,道具信息!$N$2:$O$291,2,FALSE))</f>
        <v>T2部件</v>
      </c>
      <c r="R266" s="3">
        <f t="shared" si="152"/>
        <v>504</v>
      </c>
      <c r="S266" s="11">
        <f t="shared" si="153"/>
        <v>5.0999999999999997E-2</v>
      </c>
      <c r="T266" s="3" t="str">
        <f>VLOOKUP(Q266,道具信息!$Q$3:$S$20,2,FALSE)</f>
        <v>CHEST_ITEM_TYPE_T2_PART</v>
      </c>
      <c r="U266" s="3" t="str">
        <f>IF(COUNTIF(U$235:U265,T266)=0,T266,"")</f>
        <v/>
      </c>
      <c r="V266" s="3" t="str">
        <f t="shared" si="163"/>
        <v>CHEST_ITEM_TYPE_T3_SHARD,CHEST_ITEM_TYPE_T1_PART,CHEST_ITEM_TYPE_T2_PART</v>
      </c>
      <c r="W266" s="13" t="str">
        <f t="shared" si="158"/>
        <v/>
      </c>
      <c r="X266" s="3" t="str">
        <f t="shared" si="159"/>
        <v/>
      </c>
      <c r="Y266" s="3" t="str">
        <f t="shared" si="164"/>
        <v>52.9%,41.0%,5.1%</v>
      </c>
    </row>
    <row r="267" spans="2:25" x14ac:dyDescent="0.3">
      <c r="B267" s="2">
        <f>数据源!T299</f>
        <v>7</v>
      </c>
      <c r="C267" s="2" t="str">
        <f>数据源!U299</f>
        <v>T2HP5</v>
      </c>
      <c r="D267" s="2" t="str">
        <f>数据源!V299</f>
        <v>部件</v>
      </c>
      <c r="E267" s="2">
        <f>数据源!W299</f>
        <v>89.600000000000023</v>
      </c>
      <c r="F267" s="2">
        <f>数据源!X299</f>
        <v>1</v>
      </c>
      <c r="G267" s="2">
        <f>数据源!Y299</f>
        <v>5.0000000000000001E-3</v>
      </c>
      <c r="H267" s="2">
        <f>数据源!Z299</f>
        <v>2.7901785714285706E-3</v>
      </c>
      <c r="I267" s="2">
        <f>数据源!AA299</f>
        <v>28</v>
      </c>
      <c r="J267" s="3">
        <f t="shared" si="180"/>
        <v>1</v>
      </c>
      <c r="K267" s="3">
        <f t="shared" si="181"/>
        <v>1</v>
      </c>
      <c r="L267" s="3" t="str">
        <f t="shared" si="175"/>
        <v>部件</v>
      </c>
      <c r="M267" s="3">
        <f t="shared" ca="1" si="176"/>
        <v>92205</v>
      </c>
      <c r="N267" s="3" t="str">
        <f t="shared" ca="1" si="177"/>
        <v>51311,52311,53311,51321,52321,53321,91001,91003,91005,91101,91103,91105,91201,91203,91205,91002,91004,91006,91102,91104,91106,91202,91204,91206,92001,92003,92005,92101,92103,92105,92201,92203,92205</v>
      </c>
      <c r="O267" s="3" t="str">
        <f t="shared" si="178"/>
        <v>995,995,995,747,747,747,226,226,226,226,226,226,226,226,226,226,224,224,224,224,224,224,224,224,28,28,28,28,28,28,28,28,28</v>
      </c>
      <c r="P267" s="1" t="str">
        <f t="shared" si="179"/>
        <v>(1,2),(1,2),(1,2),(1,1),(1,1),(1,1),(1,1),(1,1),(1,1),(1,1),(1,1),(1,1),(1,1),(1,1),(1,1),(1,1),(1,1),(1,1),(1,1),(1,1),(1,1),(1,1),(1,1),(1,1),(1,1),(1,1),(1,1),(1,1),(1,1),(1,1),(1,1),(1,1),(1,1)</v>
      </c>
      <c r="Q267" s="3" t="str">
        <f>IF(D267="坦克碎片",VLOOKUP(C267,道具信息!$N$2:$O$291,2,FALSE)&amp;"碎片",VLOOKUP(C267,道具信息!$N$2:$O$291,2,FALSE))</f>
        <v>T2部件</v>
      </c>
      <c r="R267" s="3">
        <f t="shared" ref="R267:R294" si="182">SUMIFS(I:I,Q:Q,Q267,B:B,B267)</f>
        <v>504</v>
      </c>
      <c r="S267" s="11">
        <f t="shared" ref="S267:S294" si="183">ROUND(R267/SUMIF(B:B,B267,I:I),3)</f>
        <v>5.0999999999999997E-2</v>
      </c>
      <c r="T267" s="3" t="str">
        <f>VLOOKUP(Q267,道具信息!$Q$3:$S$20,2,FALSE)</f>
        <v>CHEST_ITEM_TYPE_T2_PART</v>
      </c>
      <c r="U267" s="3" t="str">
        <f>IF(COUNTIF(U$235:U266,T267)=0,T267,"")</f>
        <v/>
      </c>
      <c r="V267" s="3" t="str">
        <f t="shared" si="163"/>
        <v>CHEST_ITEM_TYPE_T3_SHARD,CHEST_ITEM_TYPE_T1_PART,CHEST_ITEM_TYPE_T2_PART</v>
      </c>
      <c r="W267" s="13" t="str">
        <f t="shared" si="158"/>
        <v/>
      </c>
      <c r="X267" s="3" t="str">
        <f t="shared" si="159"/>
        <v/>
      </c>
      <c r="Y267" s="3" t="str">
        <f t="shared" si="164"/>
        <v>52.9%,41.0%,5.1%</v>
      </c>
    </row>
    <row r="268" spans="2:25" x14ac:dyDescent="0.3">
      <c r="B268" s="2">
        <f>数据源!T300</f>
        <v>7</v>
      </c>
      <c r="C268" s="2" t="str">
        <f>数据源!U300</f>
        <v>T2LP2</v>
      </c>
      <c r="D268" s="2" t="str">
        <f>数据源!V300</f>
        <v>部件</v>
      </c>
      <c r="E268" s="2">
        <f>数据源!W300</f>
        <v>89.600000000000023</v>
      </c>
      <c r="F268" s="2">
        <f>数据源!X300</f>
        <v>1</v>
      </c>
      <c r="G268" s="2">
        <f>数据源!Y300</f>
        <v>5.0000000000000001E-3</v>
      </c>
      <c r="H268" s="2">
        <f>数据源!Z300</f>
        <v>2.7901785714285706E-3</v>
      </c>
      <c r="I268" s="2">
        <f>数据源!AA300</f>
        <v>28</v>
      </c>
      <c r="J268" s="3">
        <f t="shared" si="180"/>
        <v>1</v>
      </c>
      <c r="K268" s="3">
        <f t="shared" si="181"/>
        <v>1</v>
      </c>
      <c r="L268" s="3" t="str">
        <f t="shared" si="175"/>
        <v>部件</v>
      </c>
      <c r="M268" s="3">
        <f t="shared" ca="1" si="176"/>
        <v>92002</v>
      </c>
      <c r="N268" s="3" t="str">
        <f t="shared" ca="1" si="177"/>
        <v>51311,52311,53311,51321,52321,53321,91001,91003,91005,91101,91103,91105,91201,91203,91205,91002,91004,91006,91102,91104,91106,91202,91204,91206,92001,92003,92005,92101,92103,92105,92201,92203,92205,92002</v>
      </c>
      <c r="O268" s="3" t="str">
        <f t="shared" si="178"/>
        <v>995,995,995,747,747,747,226,226,226,226,226,226,226,226,226,226,224,224,224,224,224,224,224,224,28,28,28,28,28,28,28,28,28,28</v>
      </c>
      <c r="P268" s="1" t="str">
        <f t="shared" si="179"/>
        <v>(1,2),(1,2),(1,2),(1,1),(1,1),(1,1),(1,1),(1,1),(1,1),(1,1),(1,1),(1,1),(1,1),(1,1),(1,1),(1,1),(1,1),(1,1),(1,1),(1,1),(1,1),(1,1),(1,1),(1,1),(1,1),(1,1),(1,1),(1,1),(1,1),(1,1),(1,1),(1,1),(1,1),(1,1)</v>
      </c>
      <c r="Q268" s="3" t="str">
        <f>IF(D268="坦克碎片",VLOOKUP(C268,道具信息!$N$2:$O$291,2,FALSE)&amp;"碎片",VLOOKUP(C268,道具信息!$N$2:$O$291,2,FALSE))</f>
        <v>T2部件</v>
      </c>
      <c r="R268" s="3">
        <f t="shared" si="182"/>
        <v>504</v>
      </c>
      <c r="S268" s="11">
        <f t="shared" si="183"/>
        <v>5.0999999999999997E-2</v>
      </c>
      <c r="T268" s="3" t="str">
        <f>VLOOKUP(Q268,道具信息!$Q$3:$S$20,2,FALSE)</f>
        <v>CHEST_ITEM_TYPE_T2_PART</v>
      </c>
      <c r="U268" s="3" t="str">
        <f>IF(COUNTIF(U$235:U267,T268)=0,T268,"")</f>
        <v/>
      </c>
      <c r="V268" s="3" t="str">
        <f t="shared" si="163"/>
        <v>CHEST_ITEM_TYPE_T3_SHARD,CHEST_ITEM_TYPE_T1_PART,CHEST_ITEM_TYPE_T2_PART</v>
      </c>
      <c r="W268" s="13" t="str">
        <f t="shared" si="158"/>
        <v/>
      </c>
      <c r="X268" s="3" t="str">
        <f t="shared" si="159"/>
        <v/>
      </c>
      <c r="Y268" s="3" t="str">
        <f t="shared" si="164"/>
        <v>52.9%,41.0%,5.1%</v>
      </c>
    </row>
    <row r="269" spans="2:25" x14ac:dyDescent="0.3">
      <c r="B269" s="2">
        <f>数据源!T301</f>
        <v>7</v>
      </c>
      <c r="C269" s="2" t="str">
        <f>数据源!U301</f>
        <v>T2LP4</v>
      </c>
      <c r="D269" s="2" t="str">
        <f>数据源!V301</f>
        <v>部件</v>
      </c>
      <c r="E269" s="2">
        <f>数据源!W301</f>
        <v>89.600000000000023</v>
      </c>
      <c r="F269" s="2">
        <f>数据源!X301</f>
        <v>1</v>
      </c>
      <c r="G269" s="2">
        <f>数据源!Y301</f>
        <v>5.0000000000000001E-3</v>
      </c>
      <c r="H269" s="2">
        <f>数据源!Z301</f>
        <v>2.7901785714285706E-3</v>
      </c>
      <c r="I269" s="2">
        <f>数据源!AA301</f>
        <v>28</v>
      </c>
      <c r="J269" s="3">
        <f t="shared" si="180"/>
        <v>1</v>
      </c>
      <c r="K269" s="3">
        <f t="shared" si="181"/>
        <v>1</v>
      </c>
      <c r="L269" s="3" t="str">
        <f t="shared" si="175"/>
        <v>部件</v>
      </c>
      <c r="M269" s="3">
        <f t="shared" ca="1" si="176"/>
        <v>92004</v>
      </c>
      <c r="N269" s="3" t="str">
        <f t="shared" ca="1" si="177"/>
        <v>51311,52311,53311,51321,52321,53321,91001,91003,91005,91101,91103,91105,91201,91203,91205,91002,91004,91006,91102,91104,91106,91202,91204,91206,92001,92003,92005,92101,92103,92105,92201,92203,92205,92002,92004</v>
      </c>
      <c r="O269" s="3" t="str">
        <f t="shared" si="178"/>
        <v>995,995,995,747,747,747,226,226,226,226,226,226,226,226,226,226,224,224,224,224,224,224,224,224,28,28,28,28,28,28,28,28,28,28,28</v>
      </c>
      <c r="P269" s="1" t="str">
        <f t="shared" si="179"/>
        <v>(1,2),(1,2),(1,2),(1,1),(1,1),(1,1),(1,1),(1,1),(1,1),(1,1),(1,1),(1,1),(1,1),(1,1),(1,1),(1,1),(1,1),(1,1),(1,1),(1,1),(1,1),(1,1),(1,1),(1,1),(1,1),(1,1),(1,1),(1,1),(1,1),(1,1),(1,1),(1,1),(1,1),(1,1),(1,1)</v>
      </c>
      <c r="Q269" s="3" t="str">
        <f>IF(D269="坦克碎片",VLOOKUP(C269,道具信息!$N$2:$O$291,2,FALSE)&amp;"碎片",VLOOKUP(C269,道具信息!$N$2:$O$291,2,FALSE))</f>
        <v>T2部件</v>
      </c>
      <c r="R269" s="3">
        <f t="shared" si="182"/>
        <v>504</v>
      </c>
      <c r="S269" s="11">
        <f t="shared" si="183"/>
        <v>5.0999999999999997E-2</v>
      </c>
      <c r="T269" s="3" t="str">
        <f>VLOOKUP(Q269,道具信息!$Q$3:$S$20,2,FALSE)</f>
        <v>CHEST_ITEM_TYPE_T2_PART</v>
      </c>
      <c r="U269" s="3" t="str">
        <f>IF(COUNTIF(U$235:U268,T269)=0,T269,"")</f>
        <v/>
      </c>
      <c r="V269" s="3" t="str">
        <f t="shared" si="163"/>
        <v>CHEST_ITEM_TYPE_T3_SHARD,CHEST_ITEM_TYPE_T1_PART,CHEST_ITEM_TYPE_T2_PART</v>
      </c>
      <c r="W269" s="13" t="str">
        <f t="shared" si="158"/>
        <v/>
      </c>
      <c r="X269" s="3" t="str">
        <f t="shared" si="159"/>
        <v/>
      </c>
      <c r="Y269" s="3" t="str">
        <f t="shared" si="164"/>
        <v>52.9%,41.0%,5.1%</v>
      </c>
    </row>
    <row r="270" spans="2:25" x14ac:dyDescent="0.3">
      <c r="B270" s="2">
        <f>数据源!T302</f>
        <v>7</v>
      </c>
      <c r="C270" s="2" t="str">
        <f>数据源!U302</f>
        <v>T2LP6</v>
      </c>
      <c r="D270" s="2" t="str">
        <f>数据源!V302</f>
        <v>部件</v>
      </c>
      <c r="E270" s="2">
        <f>数据源!W302</f>
        <v>89.600000000000023</v>
      </c>
      <c r="F270" s="2">
        <f>数据源!X302</f>
        <v>1</v>
      </c>
      <c r="G270" s="2">
        <f>数据源!Y302</f>
        <v>5.0000000000000001E-3</v>
      </c>
      <c r="H270" s="2">
        <f>数据源!Z302</f>
        <v>2.7901785714285706E-3</v>
      </c>
      <c r="I270" s="2">
        <f>数据源!AA302</f>
        <v>28</v>
      </c>
      <c r="J270" s="3">
        <f t="shared" si="180"/>
        <v>1</v>
      </c>
      <c r="K270" s="3">
        <f t="shared" si="181"/>
        <v>1</v>
      </c>
      <c r="L270" s="3" t="str">
        <f t="shared" si="175"/>
        <v>部件</v>
      </c>
      <c r="M270" s="3">
        <f t="shared" ca="1" si="176"/>
        <v>92006</v>
      </c>
      <c r="N270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</v>
      </c>
      <c r="O270" s="3" t="str">
        <f t="shared" si="178"/>
        <v>995,995,995,747,747,747,226,226,226,226,226,226,226,226,226,226,224,224,224,224,224,224,224,224,28,28,28,28,28,28,28,28,28,28,28,28</v>
      </c>
      <c r="P270" s="1" t="str">
        <f t="shared" si="179"/>
        <v>(1,2),(1,2),(1,2),(1,1),(1,1),(1,1),(1,1),(1,1),(1,1),(1,1),(1,1),(1,1),(1,1),(1,1),(1,1),(1,1),(1,1),(1,1),(1,1),(1,1),(1,1),(1,1),(1,1),(1,1),(1,1),(1,1),(1,1),(1,1),(1,1),(1,1),(1,1),(1,1),(1,1),(1,1),(1,1),(1,1)</v>
      </c>
      <c r="Q270" s="3" t="str">
        <f>IF(D270="坦克碎片",VLOOKUP(C270,道具信息!$N$2:$O$291,2,FALSE)&amp;"碎片",VLOOKUP(C270,道具信息!$N$2:$O$291,2,FALSE))</f>
        <v>T2部件</v>
      </c>
      <c r="R270" s="3">
        <f t="shared" si="182"/>
        <v>504</v>
      </c>
      <c r="S270" s="11">
        <f t="shared" si="183"/>
        <v>5.0999999999999997E-2</v>
      </c>
      <c r="T270" s="3" t="str">
        <f>VLOOKUP(Q270,道具信息!$Q$3:$S$20,2,FALSE)</f>
        <v>CHEST_ITEM_TYPE_T2_PART</v>
      </c>
      <c r="U270" s="3" t="str">
        <f>IF(COUNTIF(U$235:U269,T270)=0,T270,"")</f>
        <v/>
      </c>
      <c r="V270" s="3" t="str">
        <f t="shared" si="163"/>
        <v>CHEST_ITEM_TYPE_T3_SHARD,CHEST_ITEM_TYPE_T1_PART,CHEST_ITEM_TYPE_T2_PART</v>
      </c>
      <c r="W270" s="13" t="str">
        <f t="shared" si="158"/>
        <v/>
      </c>
      <c r="X270" s="3" t="str">
        <f t="shared" si="159"/>
        <v/>
      </c>
      <c r="Y270" s="3" t="str">
        <f t="shared" si="164"/>
        <v>52.9%,41.0%,5.1%</v>
      </c>
    </row>
    <row r="271" spans="2:25" x14ac:dyDescent="0.3">
      <c r="B271" s="2">
        <f>数据源!T303</f>
        <v>7</v>
      </c>
      <c r="C271" s="2" t="str">
        <f>数据源!U303</f>
        <v>T2MP2</v>
      </c>
      <c r="D271" s="2" t="str">
        <f>数据源!V303</f>
        <v>部件</v>
      </c>
      <c r="E271" s="2">
        <f>数据源!W303</f>
        <v>89.600000000000023</v>
      </c>
      <c r="F271" s="2">
        <f>数据源!X303</f>
        <v>1</v>
      </c>
      <c r="G271" s="2">
        <f>数据源!Y303</f>
        <v>5.0000000000000001E-3</v>
      </c>
      <c r="H271" s="2">
        <f>数据源!Z303</f>
        <v>2.7901785714285706E-3</v>
      </c>
      <c r="I271" s="2">
        <f>数据源!AA303</f>
        <v>28</v>
      </c>
      <c r="J271" s="3">
        <f t="shared" si="180"/>
        <v>1</v>
      </c>
      <c r="K271" s="3">
        <f t="shared" si="181"/>
        <v>1</v>
      </c>
      <c r="L271" s="3" t="str">
        <f t="shared" si="175"/>
        <v>部件</v>
      </c>
      <c r="M271" s="3">
        <f t="shared" ca="1" si="176"/>
        <v>92102</v>
      </c>
      <c r="N271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</v>
      </c>
      <c r="O271" s="3" t="str">
        <f t="shared" si="178"/>
        <v>995,995,995,747,747,747,226,226,226,226,226,226,226,226,226,226,224,224,224,224,224,224,224,224,28,28,28,28,28,28,28,28,28,28,28,28,28</v>
      </c>
      <c r="P271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</v>
      </c>
      <c r="Q271" s="3" t="str">
        <f>IF(D271="坦克碎片",VLOOKUP(C271,道具信息!$N$2:$O$291,2,FALSE)&amp;"碎片",VLOOKUP(C271,道具信息!$N$2:$O$291,2,FALSE))</f>
        <v>T2部件</v>
      </c>
      <c r="R271" s="3">
        <f t="shared" si="182"/>
        <v>504</v>
      </c>
      <c r="S271" s="11">
        <f t="shared" si="183"/>
        <v>5.0999999999999997E-2</v>
      </c>
      <c r="T271" s="3" t="str">
        <f>VLOOKUP(Q271,道具信息!$Q$3:$S$20,2,FALSE)</f>
        <v>CHEST_ITEM_TYPE_T2_PART</v>
      </c>
      <c r="U271" s="3" t="str">
        <f>IF(COUNTIF(U$235:U270,T271)=0,T271,"")</f>
        <v/>
      </c>
      <c r="V271" s="3" t="str">
        <f t="shared" si="163"/>
        <v>CHEST_ITEM_TYPE_T3_SHARD,CHEST_ITEM_TYPE_T1_PART,CHEST_ITEM_TYPE_T2_PART</v>
      </c>
      <c r="W271" s="13" t="str">
        <f t="shared" si="158"/>
        <v/>
      </c>
      <c r="X271" s="3" t="str">
        <f t="shared" si="159"/>
        <v/>
      </c>
      <c r="Y271" s="3" t="str">
        <f t="shared" si="164"/>
        <v>52.9%,41.0%,5.1%</v>
      </c>
    </row>
    <row r="272" spans="2:25" x14ac:dyDescent="0.3">
      <c r="B272" s="2">
        <f>数据源!T304</f>
        <v>7</v>
      </c>
      <c r="C272" s="2" t="str">
        <f>数据源!U304</f>
        <v>T2MP4</v>
      </c>
      <c r="D272" s="2" t="str">
        <f>数据源!V304</f>
        <v>部件</v>
      </c>
      <c r="E272" s="2">
        <f>数据源!W304</f>
        <v>89.600000000000023</v>
      </c>
      <c r="F272" s="2">
        <f>数据源!X304</f>
        <v>1</v>
      </c>
      <c r="G272" s="2">
        <f>数据源!Y304</f>
        <v>5.0000000000000001E-3</v>
      </c>
      <c r="H272" s="2">
        <f>数据源!Z304</f>
        <v>2.7901785714285706E-3</v>
      </c>
      <c r="I272" s="2">
        <f>数据源!AA304</f>
        <v>28</v>
      </c>
      <c r="J272" s="3">
        <f t="shared" si="180"/>
        <v>1</v>
      </c>
      <c r="K272" s="3">
        <f t="shared" si="181"/>
        <v>1</v>
      </c>
      <c r="L272" s="3" t="str">
        <f t="shared" si="175"/>
        <v>部件</v>
      </c>
      <c r="M272" s="3">
        <f t="shared" ca="1" si="176"/>
        <v>92104</v>
      </c>
      <c r="N272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</v>
      </c>
      <c r="O272" s="3" t="str">
        <f t="shared" si="178"/>
        <v>995,995,995,747,747,747,226,226,226,226,226,226,226,226,226,226,224,224,224,224,224,224,224,224,28,28,28,28,28,28,28,28,28,28,28,28,28,28</v>
      </c>
      <c r="P272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</v>
      </c>
      <c r="Q272" s="3" t="str">
        <f>IF(D272="坦克碎片",VLOOKUP(C272,道具信息!$N$2:$O$291,2,FALSE)&amp;"碎片",VLOOKUP(C272,道具信息!$N$2:$O$291,2,FALSE))</f>
        <v>T2部件</v>
      </c>
      <c r="R272" s="3">
        <f t="shared" si="182"/>
        <v>504</v>
      </c>
      <c r="S272" s="11">
        <f t="shared" si="183"/>
        <v>5.0999999999999997E-2</v>
      </c>
      <c r="T272" s="3" t="str">
        <f>VLOOKUP(Q272,道具信息!$Q$3:$S$20,2,FALSE)</f>
        <v>CHEST_ITEM_TYPE_T2_PART</v>
      </c>
      <c r="U272" s="3" t="str">
        <f>IF(COUNTIF(U$235:U271,T272)=0,T272,"")</f>
        <v/>
      </c>
      <c r="V272" s="3" t="str">
        <f t="shared" si="163"/>
        <v>CHEST_ITEM_TYPE_T3_SHARD,CHEST_ITEM_TYPE_T1_PART,CHEST_ITEM_TYPE_T2_PART</v>
      </c>
      <c r="W272" s="13" t="str">
        <f t="shared" si="158"/>
        <v/>
      </c>
      <c r="X272" s="3" t="str">
        <f t="shared" si="159"/>
        <v/>
      </c>
      <c r="Y272" s="3" t="str">
        <f t="shared" si="164"/>
        <v>52.9%,41.0%,5.1%</v>
      </c>
    </row>
    <row r="273" spans="2:25" x14ac:dyDescent="0.3">
      <c r="B273" s="2">
        <f>数据源!T305</f>
        <v>7</v>
      </c>
      <c r="C273" s="2" t="str">
        <f>数据源!U305</f>
        <v>T2MP6</v>
      </c>
      <c r="D273" s="2" t="str">
        <f>数据源!V305</f>
        <v>部件</v>
      </c>
      <c r="E273" s="2">
        <f>数据源!W305</f>
        <v>89.600000000000023</v>
      </c>
      <c r="F273" s="2">
        <f>数据源!X305</f>
        <v>1</v>
      </c>
      <c r="G273" s="2">
        <f>数据源!Y305</f>
        <v>5.0000000000000001E-3</v>
      </c>
      <c r="H273" s="2">
        <f>数据源!Z305</f>
        <v>2.7901785714285706E-3</v>
      </c>
      <c r="I273" s="2">
        <f>数据源!AA305</f>
        <v>28</v>
      </c>
      <c r="J273" s="3">
        <f t="shared" si="180"/>
        <v>1</v>
      </c>
      <c r="K273" s="3">
        <f t="shared" si="181"/>
        <v>1</v>
      </c>
      <c r="L273" s="3" t="str">
        <f t="shared" si="175"/>
        <v>部件</v>
      </c>
      <c r="M273" s="3">
        <f t="shared" ca="1" si="176"/>
        <v>92106</v>
      </c>
      <c r="N273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</v>
      </c>
      <c r="O273" s="3" t="str">
        <f t="shared" si="178"/>
        <v>995,995,995,747,747,747,226,226,226,226,226,226,226,226,226,226,224,224,224,224,224,224,224,224,28,28,28,28,28,28,28,28,28,28,28,28,28,28,28</v>
      </c>
      <c r="P273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</v>
      </c>
      <c r="Q273" s="3" t="str">
        <f>IF(D273="坦克碎片",VLOOKUP(C273,道具信息!$N$2:$O$291,2,FALSE)&amp;"碎片",VLOOKUP(C273,道具信息!$N$2:$O$291,2,FALSE))</f>
        <v>T2部件</v>
      </c>
      <c r="R273" s="3">
        <f t="shared" si="182"/>
        <v>504</v>
      </c>
      <c r="S273" s="11">
        <f t="shared" si="183"/>
        <v>5.0999999999999997E-2</v>
      </c>
      <c r="T273" s="3" t="str">
        <f>VLOOKUP(Q273,道具信息!$Q$3:$S$20,2,FALSE)</f>
        <v>CHEST_ITEM_TYPE_T2_PART</v>
      </c>
      <c r="U273" s="3" t="str">
        <f>IF(COUNTIF(U$235:U272,T273)=0,T273,"")</f>
        <v/>
      </c>
      <c r="V273" s="3" t="str">
        <f t="shared" si="163"/>
        <v>CHEST_ITEM_TYPE_T3_SHARD,CHEST_ITEM_TYPE_T1_PART,CHEST_ITEM_TYPE_T2_PART</v>
      </c>
      <c r="W273" s="13" t="str">
        <f t="shared" si="158"/>
        <v/>
      </c>
      <c r="X273" s="3" t="str">
        <f t="shared" si="159"/>
        <v/>
      </c>
      <c r="Y273" s="3" t="str">
        <f t="shared" si="164"/>
        <v>52.9%,41.0%,5.1%</v>
      </c>
    </row>
    <row r="274" spans="2:25" x14ac:dyDescent="0.3">
      <c r="B274" s="2">
        <f>数据源!T306</f>
        <v>7</v>
      </c>
      <c r="C274" s="2" t="str">
        <f>数据源!U306</f>
        <v>T2HP2</v>
      </c>
      <c r="D274" s="2" t="str">
        <f>数据源!V306</f>
        <v>部件</v>
      </c>
      <c r="E274" s="2">
        <f>数据源!W306</f>
        <v>89.600000000000023</v>
      </c>
      <c r="F274" s="2">
        <f>数据源!X306</f>
        <v>1</v>
      </c>
      <c r="G274" s="2">
        <f>数据源!Y306</f>
        <v>5.0000000000000001E-3</v>
      </c>
      <c r="H274" s="2">
        <f>数据源!Z306</f>
        <v>2.7901785714285706E-3</v>
      </c>
      <c r="I274" s="2">
        <f>数据源!AA306</f>
        <v>28</v>
      </c>
      <c r="J274" s="3">
        <f t="shared" si="180"/>
        <v>1</v>
      </c>
      <c r="K274" s="3">
        <f t="shared" si="181"/>
        <v>1</v>
      </c>
      <c r="L274" s="3" t="str">
        <f t="shared" si="175"/>
        <v>部件</v>
      </c>
      <c r="M274" s="3">
        <f t="shared" ca="1" si="176"/>
        <v>92202</v>
      </c>
      <c r="N274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</v>
      </c>
      <c r="O274" s="3" t="str">
        <f t="shared" si="178"/>
        <v>995,995,995,747,747,747,226,226,226,226,226,226,226,226,226,226,224,224,224,224,224,224,224,224,28,28,28,28,28,28,28,28,28,28,28,28,28,28,28,28</v>
      </c>
      <c r="P274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</v>
      </c>
      <c r="Q274" s="3" t="str">
        <f>IF(D274="坦克碎片",VLOOKUP(C274,道具信息!$N$2:$O$291,2,FALSE)&amp;"碎片",VLOOKUP(C274,道具信息!$N$2:$O$291,2,FALSE))</f>
        <v>T2部件</v>
      </c>
      <c r="R274" s="3">
        <f t="shared" si="182"/>
        <v>504</v>
      </c>
      <c r="S274" s="11">
        <f t="shared" si="183"/>
        <v>5.0999999999999997E-2</v>
      </c>
      <c r="T274" s="3" t="str">
        <f>VLOOKUP(Q274,道具信息!$Q$3:$S$20,2,FALSE)</f>
        <v>CHEST_ITEM_TYPE_T2_PART</v>
      </c>
      <c r="U274" s="3" t="str">
        <f>IF(COUNTIF(U$235:U273,T274)=0,T274,"")</f>
        <v/>
      </c>
      <c r="V274" s="3" t="str">
        <f t="shared" si="163"/>
        <v>CHEST_ITEM_TYPE_T3_SHARD,CHEST_ITEM_TYPE_T1_PART,CHEST_ITEM_TYPE_T2_PART</v>
      </c>
      <c r="W274" s="13" t="str">
        <f t="shared" si="158"/>
        <v/>
      </c>
      <c r="X274" s="3" t="str">
        <f t="shared" si="159"/>
        <v/>
      </c>
      <c r="Y274" s="3" t="str">
        <f t="shared" si="164"/>
        <v>52.9%,41.0%,5.1%</v>
      </c>
    </row>
    <row r="275" spans="2:25" x14ac:dyDescent="0.3">
      <c r="B275" s="2">
        <f>数据源!T307</f>
        <v>7</v>
      </c>
      <c r="C275" s="2" t="str">
        <f>数据源!U307</f>
        <v>T2HP4</v>
      </c>
      <c r="D275" s="2" t="str">
        <f>数据源!V307</f>
        <v>部件</v>
      </c>
      <c r="E275" s="2">
        <f>数据源!W307</f>
        <v>89.600000000000023</v>
      </c>
      <c r="F275" s="2">
        <f>数据源!X307</f>
        <v>1</v>
      </c>
      <c r="G275" s="2">
        <f>数据源!Y307</f>
        <v>5.0000000000000001E-3</v>
      </c>
      <c r="H275" s="2">
        <f>数据源!Z307</f>
        <v>2.7901785714285706E-3</v>
      </c>
      <c r="I275" s="2">
        <f>数据源!AA307</f>
        <v>28</v>
      </c>
      <c r="J275" s="3">
        <f t="shared" si="180"/>
        <v>1</v>
      </c>
      <c r="K275" s="3">
        <f t="shared" si="181"/>
        <v>1</v>
      </c>
      <c r="L275" s="3" t="str">
        <f t="shared" si="175"/>
        <v>部件</v>
      </c>
      <c r="M275" s="3">
        <f t="shared" ca="1" si="176"/>
        <v>92204</v>
      </c>
      <c r="N275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</v>
      </c>
      <c r="O275" s="3" t="str">
        <f t="shared" si="178"/>
        <v>995,995,995,747,747,747,226,226,226,226,226,226,226,226,226,226,224,224,224,224,224,224,224,224,28,28,28,28,28,28,28,28,28,28,28,28,28,28,28,28,28</v>
      </c>
      <c r="P275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</v>
      </c>
      <c r="Q275" s="3" t="str">
        <f>IF(D275="坦克碎片",VLOOKUP(C275,道具信息!$N$2:$O$291,2,FALSE)&amp;"碎片",VLOOKUP(C275,道具信息!$N$2:$O$291,2,FALSE))</f>
        <v>T2部件</v>
      </c>
      <c r="R275" s="3">
        <f t="shared" si="182"/>
        <v>504</v>
      </c>
      <c r="S275" s="11">
        <f t="shared" si="183"/>
        <v>5.0999999999999997E-2</v>
      </c>
      <c r="T275" s="3" t="str">
        <f>VLOOKUP(Q275,道具信息!$Q$3:$S$20,2,FALSE)</f>
        <v>CHEST_ITEM_TYPE_T2_PART</v>
      </c>
      <c r="U275" s="3" t="str">
        <f>IF(COUNTIF(U$235:U274,T275)=0,T275,"")</f>
        <v/>
      </c>
      <c r="V275" s="3" t="str">
        <f t="shared" si="163"/>
        <v>CHEST_ITEM_TYPE_T3_SHARD,CHEST_ITEM_TYPE_T1_PART,CHEST_ITEM_TYPE_T2_PART</v>
      </c>
      <c r="W275" s="13" t="str">
        <f t="shared" si="158"/>
        <v/>
      </c>
      <c r="X275" s="3" t="str">
        <f t="shared" si="159"/>
        <v/>
      </c>
      <c r="Y275" s="3" t="str">
        <f t="shared" si="164"/>
        <v>52.9%,41.0%,5.1%</v>
      </c>
    </row>
    <row r="276" spans="2:25" x14ac:dyDescent="0.3">
      <c r="B276" s="2">
        <f>数据源!T308</f>
        <v>7</v>
      </c>
      <c r="C276" s="2" t="str">
        <f>数据源!U308</f>
        <v>T2HP6</v>
      </c>
      <c r="D276" s="2" t="str">
        <f>数据源!V308</f>
        <v>部件</v>
      </c>
      <c r="E276" s="2">
        <f>数据源!W308</f>
        <v>89.600000000000023</v>
      </c>
      <c r="F276" s="2">
        <f>数据源!X308</f>
        <v>1</v>
      </c>
      <c r="G276" s="2">
        <f>数据源!Y308</f>
        <v>5.0000000000000001E-3</v>
      </c>
      <c r="H276" s="2">
        <f>数据源!Z308</f>
        <v>2.7901785714285706E-3</v>
      </c>
      <c r="I276" s="2">
        <f>数据源!AA308</f>
        <v>28</v>
      </c>
      <c r="J276" s="3">
        <f t="shared" si="180"/>
        <v>1</v>
      </c>
      <c r="K276" s="3">
        <f t="shared" si="181"/>
        <v>1</v>
      </c>
      <c r="L276" s="3" t="str">
        <f t="shared" si="175"/>
        <v>部件</v>
      </c>
      <c r="M276" s="3">
        <f t="shared" ca="1" si="176"/>
        <v>92206</v>
      </c>
      <c r="N276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276" s="3" t="str">
        <f t="shared" si="178"/>
        <v>995,995,995,747,747,747,226,226,226,226,226,226,226,226,226,226,224,224,224,224,224,224,224,224,28,28,28,28,28,28,28,28,28,28,28,28,28,28,28,28,28,28</v>
      </c>
      <c r="P276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</v>
      </c>
      <c r="Q276" s="3" t="str">
        <f>IF(D276="坦克碎片",VLOOKUP(C276,道具信息!$N$2:$O$291,2,FALSE)&amp;"碎片",VLOOKUP(C276,道具信息!$N$2:$O$291,2,FALSE))</f>
        <v>T2部件</v>
      </c>
      <c r="R276" s="3">
        <f t="shared" si="182"/>
        <v>504</v>
      </c>
      <c r="S276" s="11">
        <f t="shared" si="183"/>
        <v>5.0999999999999997E-2</v>
      </c>
      <c r="T276" s="3" t="str">
        <f>VLOOKUP(Q276,道具信息!$Q$3:$S$20,2,FALSE)</f>
        <v>CHEST_ITEM_TYPE_T2_PART</v>
      </c>
      <c r="U276" s="3" t="str">
        <f>IF(COUNTIF(U$235:U275,T276)=0,T276,"")</f>
        <v/>
      </c>
      <c r="V276" s="3" t="str">
        <f t="shared" si="163"/>
        <v>CHEST_ITEM_TYPE_T3_SHARD,CHEST_ITEM_TYPE_T1_PART,CHEST_ITEM_TYPE_T2_PART</v>
      </c>
      <c r="W276" s="13" t="str">
        <f t="shared" si="158"/>
        <v/>
      </c>
      <c r="X276" s="3" t="str">
        <f t="shared" si="159"/>
        <v/>
      </c>
      <c r="Y276" s="3" t="str">
        <f t="shared" si="164"/>
        <v>52.9%,41.0%,5.1%</v>
      </c>
    </row>
    <row r="277" spans="2:25" x14ac:dyDescent="0.3">
      <c r="B277" s="2">
        <f>数据源!T309</f>
        <v>7</v>
      </c>
      <c r="C277" s="2" t="str">
        <f>数据源!U309</f>
        <v>T3LP1</v>
      </c>
      <c r="D277" s="2" t="str">
        <f>数据源!V309</f>
        <v>部件</v>
      </c>
      <c r="E277" s="2">
        <f>数据源!W309</f>
        <v>478.79999999999995</v>
      </c>
      <c r="F277" s="2">
        <f>数据源!X309</f>
        <v>1</v>
      </c>
      <c r="G277" s="2">
        <f>数据源!Y309</f>
        <v>4.5999999999999999E-3</v>
      </c>
      <c r="H277" s="2">
        <f>数据源!Z309</f>
        <v>4.8036758563074354E-4</v>
      </c>
      <c r="I277" s="2">
        <f>数据源!AA309</f>
        <v>5</v>
      </c>
      <c r="J277" s="3">
        <f>ROUNDUP(IF(F277&gt;1,F277-ROUNDDOWN(SQRT(F277),0),F277),0)</f>
        <v>1</v>
      </c>
      <c r="K277" s="3">
        <f>F277*2-J277</f>
        <v>1</v>
      </c>
      <c r="L277" s="3" t="str">
        <f t="shared" si="175"/>
        <v>部件</v>
      </c>
      <c r="M277" s="3">
        <f t="shared" ca="1" si="176"/>
        <v>93001</v>
      </c>
      <c r="N277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</v>
      </c>
      <c r="O277" s="3" t="str">
        <f t="shared" si="178"/>
        <v>995,995,995,747,747,747,226,226,226,226,226,226,226,226,226,226,224,224,224,224,224,224,224,224,28,28,28,28,28,28,28,28,28,28,28,28,28,28,28,28,28,28,5</v>
      </c>
      <c r="P277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</v>
      </c>
      <c r="Q277" s="3" t="str">
        <f>IF(D277="坦克碎片",VLOOKUP(C277,道具信息!$N$2:$O$291,2,FALSE)&amp;"碎片",VLOOKUP(C277,道具信息!$N$2:$O$291,2,FALSE))</f>
        <v>T3部件</v>
      </c>
      <c r="R277" s="3">
        <f t="shared" si="182"/>
        <v>90</v>
      </c>
      <c r="S277" s="11">
        <f t="shared" si="183"/>
        <v>8.9999999999999993E-3</v>
      </c>
      <c r="T277" s="3" t="str">
        <f>VLOOKUP(Q277,道具信息!$Q$3:$S$20,2,FALSE)</f>
        <v>CHEST_ITEM_TYPE_T3_PART</v>
      </c>
      <c r="U277" s="3" t="str">
        <f>IF(COUNTIF(U$235:U276,T277)=0,T277,"")</f>
        <v>CHEST_ITEM_TYPE_T3_PART</v>
      </c>
      <c r="V277" s="3" t="str">
        <f t="shared" si="163"/>
        <v>CHEST_ITEM_TYPE_T3_SHARD,CHEST_ITEM_TYPE_T1_PART,CHEST_ITEM_TYPE_T2_PART,CHEST_ITEM_TYPE_T3_PART</v>
      </c>
      <c r="W277" s="13">
        <f t="shared" si="158"/>
        <v>8.9999999999999993E-3</v>
      </c>
      <c r="X277" s="3" t="str">
        <f t="shared" si="159"/>
        <v>0.9%</v>
      </c>
      <c r="Y277" s="3" t="str">
        <f t="shared" si="164"/>
        <v>52.9%,41.0%,5.1%,0.9%</v>
      </c>
    </row>
    <row r="278" spans="2:25" x14ac:dyDescent="0.3">
      <c r="B278" s="2">
        <f>数据源!T310</f>
        <v>7</v>
      </c>
      <c r="C278" s="2" t="str">
        <f>数据源!U310</f>
        <v>T3LP3</v>
      </c>
      <c r="D278" s="2" t="str">
        <f>数据源!V310</f>
        <v>部件</v>
      </c>
      <c r="E278" s="2">
        <f>数据源!W310</f>
        <v>478.79999999999995</v>
      </c>
      <c r="F278" s="2">
        <f>数据源!X310</f>
        <v>1</v>
      </c>
      <c r="G278" s="2">
        <f>数据源!Y310</f>
        <v>4.5999999999999999E-3</v>
      </c>
      <c r="H278" s="2">
        <f>数据源!Z310</f>
        <v>4.8036758563074354E-4</v>
      </c>
      <c r="I278" s="2">
        <f>数据源!AA310</f>
        <v>5</v>
      </c>
      <c r="J278" s="3">
        <f t="shared" ref="J278:J282" si="184">ROUNDUP(IF(F278&gt;1,F278-ROUNDDOWN(SQRT(F278),0),F278),0)</f>
        <v>1</v>
      </c>
      <c r="K278" s="3">
        <f t="shared" ref="K278:K282" si="185">F278*2-J278</f>
        <v>1</v>
      </c>
      <c r="L278" s="3" t="str">
        <f t="shared" si="175"/>
        <v>部件</v>
      </c>
      <c r="M278" s="3">
        <f t="shared" ca="1" si="176"/>
        <v>93003</v>
      </c>
      <c r="N278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</v>
      </c>
      <c r="O278" s="3" t="str">
        <f t="shared" si="178"/>
        <v>995,995,995,747,747,747,226,226,226,226,226,226,226,226,226,226,224,224,224,224,224,224,224,224,28,28,28,28,28,28,28,28,28,28,28,28,28,28,28,28,28,28,5,5</v>
      </c>
      <c r="P278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</v>
      </c>
      <c r="Q278" s="3" t="str">
        <f>IF(D278="坦克碎片",VLOOKUP(C278,道具信息!$N$2:$O$291,2,FALSE)&amp;"碎片",VLOOKUP(C278,道具信息!$N$2:$O$291,2,FALSE))</f>
        <v>T3部件</v>
      </c>
      <c r="R278" s="3">
        <f t="shared" si="182"/>
        <v>90</v>
      </c>
      <c r="S278" s="11">
        <f t="shared" si="183"/>
        <v>8.9999999999999993E-3</v>
      </c>
      <c r="T278" s="3" t="str">
        <f>VLOOKUP(Q278,道具信息!$Q$3:$S$20,2,FALSE)</f>
        <v>CHEST_ITEM_TYPE_T3_PART</v>
      </c>
      <c r="U278" s="3" t="str">
        <f>IF(COUNTIF(U$235:U277,T278)=0,T278,"")</f>
        <v/>
      </c>
      <c r="V278" s="3" t="str">
        <f t="shared" si="163"/>
        <v>CHEST_ITEM_TYPE_T3_SHARD,CHEST_ITEM_TYPE_T1_PART,CHEST_ITEM_TYPE_T2_PART,CHEST_ITEM_TYPE_T3_PART</v>
      </c>
      <c r="W278" s="13" t="str">
        <f t="shared" si="158"/>
        <v/>
      </c>
      <c r="X278" s="3" t="str">
        <f t="shared" si="159"/>
        <v/>
      </c>
      <c r="Y278" s="3" t="str">
        <f t="shared" si="164"/>
        <v>52.9%,41.0%,5.1%,0.9%</v>
      </c>
    </row>
    <row r="279" spans="2:25" x14ac:dyDescent="0.3">
      <c r="B279" s="2">
        <f>数据源!T311</f>
        <v>7</v>
      </c>
      <c r="C279" s="2" t="str">
        <f>数据源!U311</f>
        <v>T3LP5</v>
      </c>
      <c r="D279" s="2" t="str">
        <f>数据源!V311</f>
        <v>部件</v>
      </c>
      <c r="E279" s="2">
        <f>数据源!W311</f>
        <v>478.79999999999995</v>
      </c>
      <c r="F279" s="2">
        <f>数据源!X311</f>
        <v>1</v>
      </c>
      <c r="G279" s="2">
        <f>数据源!Y311</f>
        <v>4.5999999999999999E-3</v>
      </c>
      <c r="H279" s="2">
        <f>数据源!Z311</f>
        <v>4.8036758563074354E-4</v>
      </c>
      <c r="I279" s="2">
        <f>数据源!AA311</f>
        <v>5</v>
      </c>
      <c r="J279" s="3">
        <f t="shared" si="184"/>
        <v>1</v>
      </c>
      <c r="K279" s="3">
        <f t="shared" si="185"/>
        <v>1</v>
      </c>
      <c r="L279" s="3" t="str">
        <f t="shared" si="175"/>
        <v>部件</v>
      </c>
      <c r="M279" s="3">
        <f t="shared" ca="1" si="176"/>
        <v>93005</v>
      </c>
      <c r="N279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</v>
      </c>
      <c r="O279" s="3" t="str">
        <f t="shared" si="178"/>
        <v>995,995,995,747,747,747,226,226,226,226,226,226,226,226,226,226,224,224,224,224,224,224,224,224,28,28,28,28,28,28,28,28,28,28,28,28,28,28,28,28,28,28,5,5,5</v>
      </c>
      <c r="P279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79" s="3" t="str">
        <f>IF(D279="坦克碎片",VLOOKUP(C279,道具信息!$N$2:$O$291,2,FALSE)&amp;"碎片",VLOOKUP(C279,道具信息!$N$2:$O$291,2,FALSE))</f>
        <v>T3部件</v>
      </c>
      <c r="R279" s="3">
        <f t="shared" si="182"/>
        <v>90</v>
      </c>
      <c r="S279" s="11">
        <f t="shared" si="183"/>
        <v>8.9999999999999993E-3</v>
      </c>
      <c r="T279" s="3" t="str">
        <f>VLOOKUP(Q279,道具信息!$Q$3:$S$20,2,FALSE)</f>
        <v>CHEST_ITEM_TYPE_T3_PART</v>
      </c>
      <c r="U279" s="3" t="str">
        <f>IF(COUNTIF(U$235:U278,T279)=0,T279,"")</f>
        <v/>
      </c>
      <c r="V279" s="3" t="str">
        <f t="shared" si="163"/>
        <v>CHEST_ITEM_TYPE_T3_SHARD,CHEST_ITEM_TYPE_T1_PART,CHEST_ITEM_TYPE_T2_PART,CHEST_ITEM_TYPE_T3_PART</v>
      </c>
      <c r="W279" s="13" t="str">
        <f t="shared" si="158"/>
        <v/>
      </c>
      <c r="X279" s="3" t="str">
        <f t="shared" si="159"/>
        <v/>
      </c>
      <c r="Y279" s="3" t="str">
        <f t="shared" si="164"/>
        <v>52.9%,41.0%,5.1%,0.9%</v>
      </c>
    </row>
    <row r="280" spans="2:25" x14ac:dyDescent="0.3">
      <c r="B280" s="2">
        <f>数据源!T312</f>
        <v>7</v>
      </c>
      <c r="C280" s="2" t="str">
        <f>数据源!U312</f>
        <v>T3MP1</v>
      </c>
      <c r="D280" s="2" t="str">
        <f>数据源!V312</f>
        <v>部件</v>
      </c>
      <c r="E280" s="2">
        <f>数据源!W312</f>
        <v>478.79999999999995</v>
      </c>
      <c r="F280" s="2">
        <f>数据源!X312</f>
        <v>1</v>
      </c>
      <c r="G280" s="2">
        <f>数据源!Y312</f>
        <v>4.5999999999999999E-3</v>
      </c>
      <c r="H280" s="2">
        <f>数据源!Z312</f>
        <v>4.8036758563074354E-4</v>
      </c>
      <c r="I280" s="2">
        <f>数据源!AA312</f>
        <v>5</v>
      </c>
      <c r="J280" s="3">
        <f t="shared" si="184"/>
        <v>1</v>
      </c>
      <c r="K280" s="3">
        <f t="shared" si="185"/>
        <v>1</v>
      </c>
      <c r="L280" s="3" t="str">
        <f t="shared" si="175"/>
        <v>部件</v>
      </c>
      <c r="M280" s="3">
        <f t="shared" ca="1" si="176"/>
        <v>93101</v>
      </c>
      <c r="N280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</v>
      </c>
      <c r="O280" s="3" t="str">
        <f t="shared" si="178"/>
        <v>995,995,995,747,747,747,226,226,226,226,226,226,226,226,226,226,224,224,224,224,224,224,224,224,28,28,28,28,28,28,28,28,28,28,28,28,28,28,28,28,28,28,5,5,5,5</v>
      </c>
      <c r="P280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80" s="3" t="str">
        <f>IF(D280="坦克碎片",VLOOKUP(C280,道具信息!$N$2:$O$291,2,FALSE)&amp;"碎片",VLOOKUP(C280,道具信息!$N$2:$O$291,2,FALSE))</f>
        <v>T3部件</v>
      </c>
      <c r="R280" s="3">
        <f t="shared" si="182"/>
        <v>90</v>
      </c>
      <c r="S280" s="11">
        <f t="shared" si="183"/>
        <v>8.9999999999999993E-3</v>
      </c>
      <c r="T280" s="3" t="str">
        <f>VLOOKUP(Q280,道具信息!$Q$3:$S$20,2,FALSE)</f>
        <v>CHEST_ITEM_TYPE_T3_PART</v>
      </c>
      <c r="U280" s="3" t="str">
        <f>IF(COUNTIF(U$235:U279,T280)=0,T280,"")</f>
        <v/>
      </c>
      <c r="V280" s="3" t="str">
        <f t="shared" si="163"/>
        <v>CHEST_ITEM_TYPE_T3_SHARD,CHEST_ITEM_TYPE_T1_PART,CHEST_ITEM_TYPE_T2_PART,CHEST_ITEM_TYPE_T3_PART</v>
      </c>
      <c r="W280" s="13" t="str">
        <f t="shared" si="158"/>
        <v/>
      </c>
      <c r="X280" s="3" t="str">
        <f t="shared" si="159"/>
        <v/>
      </c>
      <c r="Y280" s="3" t="str">
        <f t="shared" si="164"/>
        <v>52.9%,41.0%,5.1%,0.9%</v>
      </c>
    </row>
    <row r="281" spans="2:25" x14ac:dyDescent="0.3">
      <c r="B281" s="2">
        <f>数据源!T313</f>
        <v>7</v>
      </c>
      <c r="C281" s="2" t="str">
        <f>数据源!U313</f>
        <v>T3MP3</v>
      </c>
      <c r="D281" s="2" t="str">
        <f>数据源!V313</f>
        <v>部件</v>
      </c>
      <c r="E281" s="2">
        <f>数据源!W313</f>
        <v>478.79999999999995</v>
      </c>
      <c r="F281" s="2">
        <f>数据源!X313</f>
        <v>1</v>
      </c>
      <c r="G281" s="2">
        <f>数据源!Y313</f>
        <v>4.5999999999999999E-3</v>
      </c>
      <c r="H281" s="2">
        <f>数据源!Z313</f>
        <v>4.8036758563074354E-4</v>
      </c>
      <c r="I281" s="2">
        <f>数据源!AA313</f>
        <v>5</v>
      </c>
      <c r="J281" s="3">
        <f t="shared" si="184"/>
        <v>1</v>
      </c>
      <c r="K281" s="3">
        <f t="shared" si="185"/>
        <v>1</v>
      </c>
      <c r="L281" s="3" t="str">
        <f t="shared" si="175"/>
        <v>部件</v>
      </c>
      <c r="M281" s="3">
        <f t="shared" ca="1" si="176"/>
        <v>93103</v>
      </c>
      <c r="N281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</v>
      </c>
      <c r="O281" s="3" t="str">
        <f t="shared" si="178"/>
        <v>995,995,995,747,747,747,226,226,226,226,226,226,226,226,226,226,224,224,224,224,224,224,224,224,28,28,28,28,28,28,28,28,28,28,28,28,28,28,28,28,28,28,5,5,5,5,5</v>
      </c>
      <c r="P281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81" s="3" t="str">
        <f>IF(D281="坦克碎片",VLOOKUP(C281,道具信息!$N$2:$O$291,2,FALSE)&amp;"碎片",VLOOKUP(C281,道具信息!$N$2:$O$291,2,FALSE))</f>
        <v>T3部件</v>
      </c>
      <c r="R281" s="3">
        <f t="shared" si="182"/>
        <v>90</v>
      </c>
      <c r="S281" s="11">
        <f t="shared" si="183"/>
        <v>8.9999999999999993E-3</v>
      </c>
      <c r="T281" s="3" t="str">
        <f>VLOOKUP(Q281,道具信息!$Q$3:$S$20,2,FALSE)</f>
        <v>CHEST_ITEM_TYPE_T3_PART</v>
      </c>
      <c r="U281" s="3" t="str">
        <f>IF(COUNTIF(U$235:U280,T281)=0,T281,"")</f>
        <v/>
      </c>
      <c r="V281" s="3" t="str">
        <f t="shared" si="163"/>
        <v>CHEST_ITEM_TYPE_T3_SHARD,CHEST_ITEM_TYPE_T1_PART,CHEST_ITEM_TYPE_T2_PART,CHEST_ITEM_TYPE_T3_PART</v>
      </c>
      <c r="W281" s="13" t="str">
        <f t="shared" si="158"/>
        <v/>
      </c>
      <c r="X281" s="3" t="str">
        <f t="shared" si="159"/>
        <v/>
      </c>
      <c r="Y281" s="3" t="str">
        <f t="shared" si="164"/>
        <v>52.9%,41.0%,5.1%,0.9%</v>
      </c>
    </row>
    <row r="282" spans="2:25" x14ac:dyDescent="0.3">
      <c r="B282" s="2">
        <f>数据源!T314</f>
        <v>7</v>
      </c>
      <c r="C282" s="2" t="str">
        <f>数据源!U314</f>
        <v>T3MP5</v>
      </c>
      <c r="D282" s="2" t="str">
        <f>数据源!V314</f>
        <v>部件</v>
      </c>
      <c r="E282" s="2">
        <f>数据源!W314</f>
        <v>478.79999999999995</v>
      </c>
      <c r="F282" s="2">
        <f>数据源!X314</f>
        <v>1</v>
      </c>
      <c r="G282" s="2">
        <f>数据源!Y314</f>
        <v>4.5999999999999999E-3</v>
      </c>
      <c r="H282" s="2">
        <f>数据源!Z314</f>
        <v>4.8036758563074354E-4</v>
      </c>
      <c r="I282" s="2">
        <f>数据源!AA314</f>
        <v>5</v>
      </c>
      <c r="J282" s="3">
        <f t="shared" si="184"/>
        <v>1</v>
      </c>
      <c r="K282" s="3">
        <f t="shared" si="185"/>
        <v>1</v>
      </c>
      <c r="L282" s="3" t="str">
        <f t="shared" si="175"/>
        <v>部件</v>
      </c>
      <c r="M282" s="3">
        <f t="shared" ca="1" si="176"/>
        <v>93105</v>
      </c>
      <c r="N282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282" s="3" t="str">
        <f t="shared" si="178"/>
        <v>995,995,995,747,747,747,226,226,226,226,226,226,226,226,226,226,224,224,224,224,224,224,224,224,28,28,28,28,28,28,28,28,28,28,28,28,28,28,28,28,28,28,5,5,5,5,5,5</v>
      </c>
      <c r="P282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82" s="3" t="str">
        <f>IF(D282="坦克碎片",VLOOKUP(C282,道具信息!$N$2:$O$291,2,FALSE)&amp;"碎片",VLOOKUP(C282,道具信息!$N$2:$O$291,2,FALSE))</f>
        <v>T3部件</v>
      </c>
      <c r="R282" s="3">
        <f t="shared" si="182"/>
        <v>90</v>
      </c>
      <c r="S282" s="11">
        <f t="shared" si="183"/>
        <v>8.9999999999999993E-3</v>
      </c>
      <c r="T282" s="3" t="str">
        <f>VLOOKUP(Q282,道具信息!$Q$3:$S$20,2,FALSE)</f>
        <v>CHEST_ITEM_TYPE_T3_PART</v>
      </c>
      <c r="U282" s="3" t="str">
        <f>IF(COUNTIF(U$235:U281,T282)=0,T282,"")</f>
        <v/>
      </c>
      <c r="V282" s="3" t="str">
        <f t="shared" si="163"/>
        <v>CHEST_ITEM_TYPE_T3_SHARD,CHEST_ITEM_TYPE_T1_PART,CHEST_ITEM_TYPE_T2_PART,CHEST_ITEM_TYPE_T3_PART</v>
      </c>
      <c r="W282" s="13" t="str">
        <f t="shared" si="158"/>
        <v/>
      </c>
      <c r="X282" s="3" t="str">
        <f t="shared" si="159"/>
        <v/>
      </c>
      <c r="Y282" s="3" t="str">
        <f t="shared" si="164"/>
        <v>52.9%,41.0%,5.1%,0.9%</v>
      </c>
    </row>
    <row r="283" spans="2:25" x14ac:dyDescent="0.3">
      <c r="B283" s="2">
        <f>数据源!T315</f>
        <v>7</v>
      </c>
      <c r="C283" s="2" t="str">
        <f>数据源!U315</f>
        <v>T3HP1</v>
      </c>
      <c r="D283" s="2" t="str">
        <f>数据源!V315</f>
        <v>部件</v>
      </c>
      <c r="E283" s="2">
        <f>数据源!W315</f>
        <v>478.79999999999995</v>
      </c>
      <c r="F283" s="2">
        <f>数据源!X315</f>
        <v>1</v>
      </c>
      <c r="G283" s="2">
        <f>数据源!Y315</f>
        <v>4.5999999999999999E-3</v>
      </c>
      <c r="H283" s="2">
        <f>数据源!Z315</f>
        <v>4.8036758563074354E-4</v>
      </c>
      <c r="I283" s="2">
        <f>数据源!AA315</f>
        <v>5</v>
      </c>
      <c r="J283" s="3">
        <f>ROUNDUP(IF(F283&gt;1,F283-ROUNDDOWN(SQRT(F283),0),F283),0)</f>
        <v>1</v>
      </c>
      <c r="K283" s="3">
        <f>F283*2-J283</f>
        <v>1</v>
      </c>
      <c r="L283" s="3" t="str">
        <f t="shared" si="175"/>
        <v>部件</v>
      </c>
      <c r="M283" s="3">
        <f t="shared" ca="1" si="176"/>
        <v>93201</v>
      </c>
      <c r="N283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283" s="3" t="str">
        <f t="shared" si="178"/>
        <v>995,995,995,747,747,747,226,226,226,226,226,226,226,226,226,226,224,224,224,224,224,224,224,224,28,28,28,28,28,28,28,28,28,28,28,28,28,28,28,28,28,28,5,5,5,5,5,5,5</v>
      </c>
      <c r="P283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83" s="3" t="str">
        <f>IF(D283="坦克碎片",VLOOKUP(C283,道具信息!$N$2:$O$291,2,FALSE)&amp;"碎片",VLOOKUP(C283,道具信息!$N$2:$O$291,2,FALSE))</f>
        <v>T3部件</v>
      </c>
      <c r="R283" s="3">
        <f t="shared" si="182"/>
        <v>90</v>
      </c>
      <c r="S283" s="11">
        <f t="shared" si="183"/>
        <v>8.9999999999999993E-3</v>
      </c>
      <c r="T283" s="3" t="str">
        <f>VLOOKUP(Q283,道具信息!$Q$3:$S$20,2,FALSE)</f>
        <v>CHEST_ITEM_TYPE_T3_PART</v>
      </c>
      <c r="U283" s="3" t="str">
        <f>IF(COUNTIF(U$235:U282,T283)=0,T283,"")</f>
        <v/>
      </c>
      <c r="V283" s="3" t="str">
        <f t="shared" si="163"/>
        <v>CHEST_ITEM_TYPE_T3_SHARD,CHEST_ITEM_TYPE_T1_PART,CHEST_ITEM_TYPE_T2_PART,CHEST_ITEM_TYPE_T3_PART</v>
      </c>
      <c r="W283" s="13" t="str">
        <f t="shared" si="158"/>
        <v/>
      </c>
      <c r="X283" s="3" t="str">
        <f t="shared" si="159"/>
        <v/>
      </c>
      <c r="Y283" s="3" t="str">
        <f t="shared" si="164"/>
        <v>52.9%,41.0%,5.1%,0.9%</v>
      </c>
    </row>
    <row r="284" spans="2:25" x14ac:dyDescent="0.3">
      <c r="B284" s="2">
        <f>数据源!T316</f>
        <v>7</v>
      </c>
      <c r="C284" s="2" t="str">
        <f>数据源!U316</f>
        <v>T3HP3</v>
      </c>
      <c r="D284" s="2" t="str">
        <f>数据源!V316</f>
        <v>部件</v>
      </c>
      <c r="E284" s="2">
        <f>数据源!W316</f>
        <v>478.79999999999995</v>
      </c>
      <c r="F284" s="2">
        <f>数据源!X316</f>
        <v>1</v>
      </c>
      <c r="G284" s="2">
        <f>数据源!Y316</f>
        <v>4.5999999999999999E-3</v>
      </c>
      <c r="H284" s="2">
        <f>数据源!Z316</f>
        <v>4.8036758563074354E-4</v>
      </c>
      <c r="I284" s="2">
        <f>数据源!AA316</f>
        <v>5</v>
      </c>
      <c r="J284" s="3">
        <f t="shared" ref="J284:J294" si="186">ROUNDUP(IF(F284&gt;1,F284-ROUNDDOWN(SQRT(F284),0),F284),0)</f>
        <v>1</v>
      </c>
      <c r="K284" s="3">
        <f t="shared" ref="K284:K294" si="187">F284*2-J284</f>
        <v>1</v>
      </c>
      <c r="L284" s="3" t="str">
        <f t="shared" si="175"/>
        <v>部件</v>
      </c>
      <c r="M284" s="3">
        <f t="shared" ca="1" si="176"/>
        <v>93203</v>
      </c>
      <c r="N284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284" s="3" t="str">
        <f t="shared" si="178"/>
        <v>995,995,995,747,747,747,226,226,226,226,226,226,226,226,226,226,224,224,224,224,224,224,224,224,28,28,28,28,28,28,28,28,28,28,28,28,28,28,28,28,28,28,5,5,5,5,5,5,5,5</v>
      </c>
      <c r="P284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84" s="3" t="str">
        <f>IF(D284="坦克碎片",VLOOKUP(C284,道具信息!$N$2:$O$291,2,FALSE)&amp;"碎片",VLOOKUP(C284,道具信息!$N$2:$O$291,2,FALSE))</f>
        <v>T3部件</v>
      </c>
      <c r="R284" s="3">
        <f t="shared" si="182"/>
        <v>90</v>
      </c>
      <c r="S284" s="11">
        <f t="shared" si="183"/>
        <v>8.9999999999999993E-3</v>
      </c>
      <c r="T284" s="3" t="str">
        <f>VLOOKUP(Q284,道具信息!$Q$3:$S$20,2,FALSE)</f>
        <v>CHEST_ITEM_TYPE_T3_PART</v>
      </c>
      <c r="U284" s="3" t="str">
        <f>IF(COUNTIF(U$235:U283,T284)=0,T284,"")</f>
        <v/>
      </c>
      <c r="V284" s="3" t="str">
        <f t="shared" si="163"/>
        <v>CHEST_ITEM_TYPE_T3_SHARD,CHEST_ITEM_TYPE_T1_PART,CHEST_ITEM_TYPE_T2_PART,CHEST_ITEM_TYPE_T3_PART</v>
      </c>
      <c r="W284" s="13" t="str">
        <f t="shared" si="158"/>
        <v/>
      </c>
      <c r="X284" s="3" t="str">
        <f t="shared" si="159"/>
        <v/>
      </c>
      <c r="Y284" s="3" t="str">
        <f t="shared" si="164"/>
        <v>52.9%,41.0%,5.1%,0.9%</v>
      </c>
    </row>
    <row r="285" spans="2:25" x14ac:dyDescent="0.3">
      <c r="B285" s="2">
        <f>数据源!T317</f>
        <v>7</v>
      </c>
      <c r="C285" s="2" t="str">
        <f>数据源!U317</f>
        <v>T3HP5</v>
      </c>
      <c r="D285" s="2" t="str">
        <f>数据源!V317</f>
        <v>部件</v>
      </c>
      <c r="E285" s="2">
        <f>数据源!W317</f>
        <v>478.79999999999995</v>
      </c>
      <c r="F285" s="2">
        <f>数据源!X317</f>
        <v>1</v>
      </c>
      <c r="G285" s="2">
        <f>数据源!Y317</f>
        <v>4.5999999999999999E-3</v>
      </c>
      <c r="H285" s="2">
        <f>数据源!Z317</f>
        <v>4.8036758563074354E-4</v>
      </c>
      <c r="I285" s="2">
        <f>数据源!AA317</f>
        <v>5</v>
      </c>
      <c r="J285" s="3">
        <f t="shared" si="186"/>
        <v>1</v>
      </c>
      <c r="K285" s="3">
        <f t="shared" si="187"/>
        <v>1</v>
      </c>
      <c r="L285" s="3" t="str">
        <f t="shared" si="175"/>
        <v>部件</v>
      </c>
      <c r="M285" s="3">
        <f t="shared" ca="1" si="176"/>
        <v>93205</v>
      </c>
      <c r="N285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285" s="3" t="str">
        <f t="shared" si="178"/>
        <v>995,995,995,747,747,747,226,226,226,226,226,226,226,226,226,226,224,224,224,224,224,224,224,224,28,28,28,28,28,28,28,28,28,28,28,28,28,28,28,28,28,28,5,5,5,5,5,5,5,5,5</v>
      </c>
      <c r="P285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85" s="3" t="str">
        <f>IF(D285="坦克碎片",VLOOKUP(C285,道具信息!$N$2:$O$291,2,FALSE)&amp;"碎片",VLOOKUP(C285,道具信息!$N$2:$O$291,2,FALSE))</f>
        <v>T3部件</v>
      </c>
      <c r="R285" s="3">
        <f t="shared" si="182"/>
        <v>90</v>
      </c>
      <c r="S285" s="11">
        <f t="shared" si="183"/>
        <v>8.9999999999999993E-3</v>
      </c>
      <c r="T285" s="3" t="str">
        <f>VLOOKUP(Q285,道具信息!$Q$3:$S$20,2,FALSE)</f>
        <v>CHEST_ITEM_TYPE_T3_PART</v>
      </c>
      <c r="U285" s="3" t="str">
        <f>IF(COUNTIF(U$235:U284,T285)=0,T285,"")</f>
        <v/>
      </c>
      <c r="V285" s="3" t="str">
        <f t="shared" si="163"/>
        <v>CHEST_ITEM_TYPE_T3_SHARD,CHEST_ITEM_TYPE_T1_PART,CHEST_ITEM_TYPE_T2_PART,CHEST_ITEM_TYPE_T3_PART</v>
      </c>
      <c r="W285" s="13" t="str">
        <f t="shared" si="158"/>
        <v/>
      </c>
      <c r="X285" s="3" t="str">
        <f t="shared" si="159"/>
        <v/>
      </c>
      <c r="Y285" s="3" t="str">
        <f t="shared" si="164"/>
        <v>52.9%,41.0%,5.1%,0.9%</v>
      </c>
    </row>
    <row r="286" spans="2:25" x14ac:dyDescent="0.3">
      <c r="B286" s="2">
        <f>数据源!T318</f>
        <v>7</v>
      </c>
      <c r="C286" s="2" t="str">
        <f>数据源!U318</f>
        <v>T3LP2</v>
      </c>
      <c r="D286" s="2" t="str">
        <f>数据源!V318</f>
        <v>部件</v>
      </c>
      <c r="E286" s="2">
        <f>数据源!W318</f>
        <v>478.79999999999995</v>
      </c>
      <c r="F286" s="2">
        <f>数据源!X318</f>
        <v>1</v>
      </c>
      <c r="G286" s="2">
        <f>数据源!Y318</f>
        <v>4.5999999999999999E-3</v>
      </c>
      <c r="H286" s="2">
        <f>数据源!Z318</f>
        <v>4.8036758563074354E-4</v>
      </c>
      <c r="I286" s="2">
        <f>数据源!AA318</f>
        <v>5</v>
      </c>
      <c r="J286" s="3">
        <f t="shared" si="186"/>
        <v>1</v>
      </c>
      <c r="K286" s="3">
        <f t="shared" si="187"/>
        <v>1</v>
      </c>
      <c r="L286" s="3" t="str">
        <f t="shared" si="175"/>
        <v>部件</v>
      </c>
      <c r="M286" s="3">
        <f t="shared" ca="1" si="176"/>
        <v>93002</v>
      </c>
      <c r="N286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286" s="3" t="str">
        <f t="shared" si="178"/>
        <v>995,995,995,747,747,747,226,226,226,226,226,226,226,226,226,226,224,224,224,224,224,224,224,224,28,28,28,28,28,28,28,28,28,28,28,28,28,28,28,28,28,28,5,5,5,5,5,5,5,5,5,5</v>
      </c>
      <c r="P286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86" s="3" t="str">
        <f>IF(D286="坦克碎片",VLOOKUP(C286,道具信息!$N$2:$O$291,2,FALSE)&amp;"碎片",VLOOKUP(C286,道具信息!$N$2:$O$291,2,FALSE))</f>
        <v>T3部件</v>
      </c>
      <c r="R286" s="3">
        <f t="shared" si="182"/>
        <v>90</v>
      </c>
      <c r="S286" s="11">
        <f t="shared" si="183"/>
        <v>8.9999999999999993E-3</v>
      </c>
      <c r="T286" s="3" t="str">
        <f>VLOOKUP(Q286,道具信息!$Q$3:$S$20,2,FALSE)</f>
        <v>CHEST_ITEM_TYPE_T3_PART</v>
      </c>
      <c r="U286" s="3" t="str">
        <f>IF(COUNTIF(U$235:U285,T286)=0,T286,"")</f>
        <v/>
      </c>
      <c r="V286" s="3" t="str">
        <f t="shared" si="163"/>
        <v>CHEST_ITEM_TYPE_T3_SHARD,CHEST_ITEM_TYPE_T1_PART,CHEST_ITEM_TYPE_T2_PART,CHEST_ITEM_TYPE_T3_PART</v>
      </c>
      <c r="W286" s="13" t="str">
        <f t="shared" si="158"/>
        <v/>
      </c>
      <c r="X286" s="3" t="str">
        <f t="shared" si="159"/>
        <v/>
      </c>
      <c r="Y286" s="3" t="str">
        <f t="shared" si="164"/>
        <v>52.9%,41.0%,5.1%,0.9%</v>
      </c>
    </row>
    <row r="287" spans="2:25" x14ac:dyDescent="0.3">
      <c r="B287" s="2">
        <f>数据源!T319</f>
        <v>7</v>
      </c>
      <c r="C287" s="2" t="str">
        <f>数据源!U319</f>
        <v>T3LP4</v>
      </c>
      <c r="D287" s="2" t="str">
        <f>数据源!V319</f>
        <v>部件</v>
      </c>
      <c r="E287" s="2">
        <f>数据源!W319</f>
        <v>478.79999999999995</v>
      </c>
      <c r="F287" s="2">
        <f>数据源!X319</f>
        <v>1</v>
      </c>
      <c r="G287" s="2">
        <f>数据源!Y319</f>
        <v>4.5999999999999999E-3</v>
      </c>
      <c r="H287" s="2">
        <f>数据源!Z319</f>
        <v>4.8036758563074354E-4</v>
      </c>
      <c r="I287" s="2">
        <f>数据源!AA319</f>
        <v>5</v>
      </c>
      <c r="J287" s="3">
        <f t="shared" si="186"/>
        <v>1</v>
      </c>
      <c r="K287" s="3">
        <f t="shared" si="187"/>
        <v>1</v>
      </c>
      <c r="L287" s="3" t="str">
        <f t="shared" si="175"/>
        <v>部件</v>
      </c>
      <c r="M287" s="3">
        <f t="shared" ca="1" si="176"/>
        <v>93004</v>
      </c>
      <c r="N287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287" s="3" t="str">
        <f t="shared" si="178"/>
        <v>995,995,995,747,747,747,226,226,226,226,226,226,226,226,226,226,224,224,224,224,224,224,224,224,28,28,28,28,28,28,28,28,28,28,28,28,28,28,28,28,28,28,5,5,5,5,5,5,5,5,5,5,5</v>
      </c>
      <c r="P287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87" s="3" t="str">
        <f>IF(D287="坦克碎片",VLOOKUP(C287,道具信息!$N$2:$O$291,2,FALSE)&amp;"碎片",VLOOKUP(C287,道具信息!$N$2:$O$291,2,FALSE))</f>
        <v>T3部件</v>
      </c>
      <c r="R287" s="3">
        <f t="shared" si="182"/>
        <v>90</v>
      </c>
      <c r="S287" s="11">
        <f t="shared" si="183"/>
        <v>8.9999999999999993E-3</v>
      </c>
      <c r="T287" s="3" t="str">
        <f>VLOOKUP(Q287,道具信息!$Q$3:$S$20,2,FALSE)</f>
        <v>CHEST_ITEM_TYPE_T3_PART</v>
      </c>
      <c r="U287" s="3" t="str">
        <f>IF(COUNTIF(U$235:U286,T287)=0,T287,"")</f>
        <v/>
      </c>
      <c r="V287" s="3" t="str">
        <f t="shared" si="163"/>
        <v>CHEST_ITEM_TYPE_T3_SHARD,CHEST_ITEM_TYPE_T1_PART,CHEST_ITEM_TYPE_T2_PART,CHEST_ITEM_TYPE_T3_PART</v>
      </c>
      <c r="W287" s="13" t="str">
        <f t="shared" si="158"/>
        <v/>
      </c>
      <c r="X287" s="3" t="str">
        <f t="shared" si="159"/>
        <v/>
      </c>
      <c r="Y287" s="3" t="str">
        <f t="shared" si="164"/>
        <v>52.9%,41.0%,5.1%,0.9%</v>
      </c>
    </row>
    <row r="288" spans="2:25" x14ac:dyDescent="0.3">
      <c r="B288" s="2">
        <f>数据源!T320</f>
        <v>7</v>
      </c>
      <c r="C288" s="2" t="str">
        <f>数据源!U320</f>
        <v>T3LP6</v>
      </c>
      <c r="D288" s="2" t="str">
        <f>数据源!V320</f>
        <v>部件</v>
      </c>
      <c r="E288" s="2">
        <f>数据源!W320</f>
        <v>478.79999999999995</v>
      </c>
      <c r="F288" s="2">
        <f>数据源!X320</f>
        <v>1</v>
      </c>
      <c r="G288" s="2">
        <f>数据源!Y320</f>
        <v>4.5999999999999999E-3</v>
      </c>
      <c r="H288" s="2">
        <f>数据源!Z320</f>
        <v>4.8036758563074354E-4</v>
      </c>
      <c r="I288" s="2">
        <f>数据源!AA320</f>
        <v>5</v>
      </c>
      <c r="J288" s="3">
        <f t="shared" si="186"/>
        <v>1</v>
      </c>
      <c r="K288" s="3">
        <f t="shared" si="187"/>
        <v>1</v>
      </c>
      <c r="L288" s="3" t="str">
        <f t="shared" si="175"/>
        <v>部件</v>
      </c>
      <c r="M288" s="3">
        <f t="shared" ca="1" si="176"/>
        <v>93006</v>
      </c>
      <c r="N288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288" s="3" t="str">
        <f t="shared" si="178"/>
        <v>995,995,995,747,747,747,226,226,226,226,226,226,226,226,226,226,224,224,224,224,224,224,224,224,28,28,28,28,28,28,28,28,28,28,28,28,28,28,28,28,28,28,5,5,5,5,5,5,5,5,5,5,5,5</v>
      </c>
      <c r="P288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88" s="3" t="str">
        <f>IF(D288="坦克碎片",VLOOKUP(C288,道具信息!$N$2:$O$291,2,FALSE)&amp;"碎片",VLOOKUP(C288,道具信息!$N$2:$O$291,2,FALSE))</f>
        <v>T3部件</v>
      </c>
      <c r="R288" s="3">
        <f t="shared" si="182"/>
        <v>90</v>
      </c>
      <c r="S288" s="11">
        <f t="shared" si="183"/>
        <v>8.9999999999999993E-3</v>
      </c>
      <c r="T288" s="3" t="str">
        <f>VLOOKUP(Q288,道具信息!$Q$3:$S$20,2,FALSE)</f>
        <v>CHEST_ITEM_TYPE_T3_PART</v>
      </c>
      <c r="U288" s="3" t="str">
        <f>IF(COUNTIF(U$235:U287,T288)=0,T288,"")</f>
        <v/>
      </c>
      <c r="V288" s="3" t="str">
        <f t="shared" si="163"/>
        <v>CHEST_ITEM_TYPE_T3_SHARD,CHEST_ITEM_TYPE_T1_PART,CHEST_ITEM_TYPE_T2_PART,CHEST_ITEM_TYPE_T3_PART</v>
      </c>
      <c r="W288" s="13" t="str">
        <f t="shared" si="158"/>
        <v/>
      </c>
      <c r="X288" s="3" t="str">
        <f t="shared" si="159"/>
        <v/>
      </c>
      <c r="Y288" s="3" t="str">
        <f t="shared" si="164"/>
        <v>52.9%,41.0%,5.1%,0.9%</v>
      </c>
    </row>
    <row r="289" spans="2:25" x14ac:dyDescent="0.3">
      <c r="B289" s="2">
        <f>数据源!T321</f>
        <v>7</v>
      </c>
      <c r="C289" s="2" t="str">
        <f>数据源!U321</f>
        <v>T3MP2</v>
      </c>
      <c r="D289" s="2" t="str">
        <f>数据源!V321</f>
        <v>部件</v>
      </c>
      <c r="E289" s="2">
        <f>数据源!W321</f>
        <v>478.79999999999995</v>
      </c>
      <c r="F289" s="2">
        <f>数据源!X321</f>
        <v>1</v>
      </c>
      <c r="G289" s="2">
        <f>数据源!Y321</f>
        <v>4.5999999999999999E-3</v>
      </c>
      <c r="H289" s="2">
        <f>数据源!Z321</f>
        <v>4.8036758563074354E-4</v>
      </c>
      <c r="I289" s="2">
        <f>数据源!AA321</f>
        <v>5</v>
      </c>
      <c r="J289" s="3">
        <f t="shared" si="186"/>
        <v>1</v>
      </c>
      <c r="K289" s="3">
        <f t="shared" si="187"/>
        <v>1</v>
      </c>
      <c r="L289" s="3" t="str">
        <f t="shared" si="175"/>
        <v>部件</v>
      </c>
      <c r="M289" s="3">
        <f t="shared" ca="1" si="176"/>
        <v>93102</v>
      </c>
      <c r="N289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289" s="3" t="str">
        <f t="shared" si="178"/>
        <v>995,995,995,747,747,747,226,226,226,226,226,226,226,226,226,226,224,224,224,224,224,224,224,224,28,28,28,28,28,28,28,28,28,28,28,28,28,28,28,28,28,28,5,5,5,5,5,5,5,5,5,5,5,5,5</v>
      </c>
      <c r="P289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89" s="3" t="str">
        <f>IF(D289="坦克碎片",VLOOKUP(C289,道具信息!$N$2:$O$291,2,FALSE)&amp;"碎片",VLOOKUP(C289,道具信息!$N$2:$O$291,2,FALSE))</f>
        <v>T3部件</v>
      </c>
      <c r="R289" s="3">
        <f t="shared" si="182"/>
        <v>90</v>
      </c>
      <c r="S289" s="11">
        <f t="shared" si="183"/>
        <v>8.9999999999999993E-3</v>
      </c>
      <c r="T289" s="3" t="str">
        <f>VLOOKUP(Q289,道具信息!$Q$3:$S$20,2,FALSE)</f>
        <v>CHEST_ITEM_TYPE_T3_PART</v>
      </c>
      <c r="U289" s="3" t="str">
        <f>IF(COUNTIF(U$235:U288,T289)=0,T289,"")</f>
        <v/>
      </c>
      <c r="V289" s="3" t="str">
        <f t="shared" si="163"/>
        <v>CHEST_ITEM_TYPE_T3_SHARD,CHEST_ITEM_TYPE_T1_PART,CHEST_ITEM_TYPE_T2_PART,CHEST_ITEM_TYPE_T3_PART</v>
      </c>
      <c r="W289" s="13" t="str">
        <f t="shared" si="158"/>
        <v/>
      </c>
      <c r="X289" s="3" t="str">
        <f t="shared" si="159"/>
        <v/>
      </c>
      <c r="Y289" s="3" t="str">
        <f t="shared" si="164"/>
        <v>52.9%,41.0%,5.1%,0.9%</v>
      </c>
    </row>
    <row r="290" spans="2:25" x14ac:dyDescent="0.3">
      <c r="B290" s="2">
        <f>数据源!T322</f>
        <v>7</v>
      </c>
      <c r="C290" s="2" t="str">
        <f>数据源!U322</f>
        <v>T3MP4</v>
      </c>
      <c r="D290" s="2" t="str">
        <f>数据源!V322</f>
        <v>部件</v>
      </c>
      <c r="E290" s="2">
        <f>数据源!W322</f>
        <v>478.79999999999995</v>
      </c>
      <c r="F290" s="2">
        <f>数据源!X322</f>
        <v>1</v>
      </c>
      <c r="G290" s="2">
        <f>数据源!Y322</f>
        <v>4.5999999999999999E-3</v>
      </c>
      <c r="H290" s="2">
        <f>数据源!Z322</f>
        <v>4.8036758563074354E-4</v>
      </c>
      <c r="I290" s="2">
        <f>数据源!AA322</f>
        <v>5</v>
      </c>
      <c r="J290" s="3">
        <f t="shared" si="186"/>
        <v>1</v>
      </c>
      <c r="K290" s="3">
        <f t="shared" si="187"/>
        <v>1</v>
      </c>
      <c r="L290" s="3" t="str">
        <f t="shared" si="175"/>
        <v>部件</v>
      </c>
      <c r="M290" s="3">
        <f t="shared" ca="1" si="176"/>
        <v>93104</v>
      </c>
      <c r="N290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290" s="3" t="str">
        <f t="shared" si="178"/>
        <v>995,995,995,747,747,747,226,226,226,226,226,226,226,226,226,226,224,224,224,224,224,224,224,224,28,28,28,28,28,28,28,28,28,28,28,28,28,28,28,28,28,28,5,5,5,5,5,5,5,5,5,5,5,5,5,5</v>
      </c>
      <c r="P290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90" s="3" t="str">
        <f>IF(D290="坦克碎片",VLOOKUP(C290,道具信息!$N$2:$O$291,2,FALSE)&amp;"碎片",VLOOKUP(C290,道具信息!$N$2:$O$291,2,FALSE))</f>
        <v>T3部件</v>
      </c>
      <c r="R290" s="3">
        <f t="shared" si="182"/>
        <v>90</v>
      </c>
      <c r="S290" s="11">
        <f t="shared" si="183"/>
        <v>8.9999999999999993E-3</v>
      </c>
      <c r="T290" s="3" t="str">
        <f>VLOOKUP(Q290,道具信息!$Q$3:$S$20,2,FALSE)</f>
        <v>CHEST_ITEM_TYPE_T3_PART</v>
      </c>
      <c r="U290" s="3" t="str">
        <f>IF(COUNTIF(U$235:U289,T290)=0,T290,"")</f>
        <v/>
      </c>
      <c r="V290" s="3" t="str">
        <f t="shared" si="163"/>
        <v>CHEST_ITEM_TYPE_T3_SHARD,CHEST_ITEM_TYPE_T1_PART,CHEST_ITEM_TYPE_T2_PART,CHEST_ITEM_TYPE_T3_PART</v>
      </c>
      <c r="W290" s="13" t="str">
        <f t="shared" si="158"/>
        <v/>
      </c>
      <c r="X290" s="3" t="str">
        <f t="shared" si="159"/>
        <v/>
      </c>
      <c r="Y290" s="3" t="str">
        <f t="shared" si="164"/>
        <v>52.9%,41.0%,5.1%,0.9%</v>
      </c>
    </row>
    <row r="291" spans="2:25" x14ac:dyDescent="0.3">
      <c r="B291" s="2">
        <f>数据源!T323</f>
        <v>7</v>
      </c>
      <c r="C291" s="2" t="str">
        <f>数据源!U323</f>
        <v>T3MP6</v>
      </c>
      <c r="D291" s="2" t="str">
        <f>数据源!V323</f>
        <v>部件</v>
      </c>
      <c r="E291" s="2">
        <f>数据源!W323</f>
        <v>478.79999999999995</v>
      </c>
      <c r="F291" s="2">
        <f>数据源!X323</f>
        <v>1</v>
      </c>
      <c r="G291" s="2">
        <f>数据源!Y323</f>
        <v>4.5999999999999999E-3</v>
      </c>
      <c r="H291" s="2">
        <f>数据源!Z323</f>
        <v>4.8036758563074354E-4</v>
      </c>
      <c r="I291" s="2">
        <f>数据源!AA323</f>
        <v>5</v>
      </c>
      <c r="J291" s="3">
        <f t="shared" si="186"/>
        <v>1</v>
      </c>
      <c r="K291" s="3">
        <f t="shared" si="187"/>
        <v>1</v>
      </c>
      <c r="L291" s="3" t="str">
        <f t="shared" si="175"/>
        <v>部件</v>
      </c>
      <c r="M291" s="3">
        <f t="shared" ca="1" si="176"/>
        <v>93106</v>
      </c>
      <c r="N291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291" s="3" t="str">
        <f t="shared" si="178"/>
        <v>995,995,995,747,747,747,226,226,226,226,226,226,226,226,226,226,224,224,224,224,224,224,224,224,28,28,28,28,28,28,28,28,28,28,28,28,28,28,28,28,28,28,5,5,5,5,5,5,5,5,5,5,5,5,5,5,5</v>
      </c>
      <c r="P291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91" s="3" t="str">
        <f>IF(D291="坦克碎片",VLOOKUP(C291,道具信息!$N$2:$O$291,2,FALSE)&amp;"碎片",VLOOKUP(C291,道具信息!$N$2:$O$291,2,FALSE))</f>
        <v>T3部件</v>
      </c>
      <c r="R291" s="3">
        <f t="shared" si="182"/>
        <v>90</v>
      </c>
      <c r="S291" s="11">
        <f t="shared" si="183"/>
        <v>8.9999999999999993E-3</v>
      </c>
      <c r="T291" s="3" t="str">
        <f>VLOOKUP(Q291,道具信息!$Q$3:$S$20,2,FALSE)</f>
        <v>CHEST_ITEM_TYPE_T3_PART</v>
      </c>
      <c r="U291" s="3" t="str">
        <f>IF(COUNTIF(U$235:U290,T291)=0,T291,"")</f>
        <v/>
      </c>
      <c r="V291" s="3" t="str">
        <f t="shared" si="163"/>
        <v>CHEST_ITEM_TYPE_T3_SHARD,CHEST_ITEM_TYPE_T1_PART,CHEST_ITEM_TYPE_T2_PART,CHEST_ITEM_TYPE_T3_PART</v>
      </c>
      <c r="W291" s="13" t="str">
        <f t="shared" si="158"/>
        <v/>
      </c>
      <c r="X291" s="3" t="str">
        <f t="shared" si="159"/>
        <v/>
      </c>
      <c r="Y291" s="3" t="str">
        <f t="shared" si="164"/>
        <v>52.9%,41.0%,5.1%,0.9%</v>
      </c>
    </row>
    <row r="292" spans="2:25" x14ac:dyDescent="0.3">
      <c r="B292" s="2">
        <f>数据源!T324</f>
        <v>7</v>
      </c>
      <c r="C292" s="2" t="str">
        <f>数据源!U324</f>
        <v>T3HP2</v>
      </c>
      <c r="D292" s="2" t="str">
        <f>数据源!V324</f>
        <v>部件</v>
      </c>
      <c r="E292" s="2">
        <f>数据源!W324</f>
        <v>478.79999999999995</v>
      </c>
      <c r="F292" s="2">
        <f>数据源!X324</f>
        <v>1</v>
      </c>
      <c r="G292" s="2">
        <f>数据源!Y324</f>
        <v>4.5999999999999999E-3</v>
      </c>
      <c r="H292" s="2">
        <f>数据源!Z324</f>
        <v>4.8036758563074354E-4</v>
      </c>
      <c r="I292" s="2">
        <f>数据源!AA324</f>
        <v>5</v>
      </c>
      <c r="J292" s="3">
        <f t="shared" si="186"/>
        <v>1</v>
      </c>
      <c r="K292" s="3">
        <f t="shared" si="187"/>
        <v>1</v>
      </c>
      <c r="L292" s="3" t="str">
        <f t="shared" si="175"/>
        <v>部件</v>
      </c>
      <c r="M292" s="3">
        <f t="shared" ca="1" si="176"/>
        <v>93202</v>
      </c>
      <c r="N292" s="3" t="str">
        <f t="shared" ca="1" si="177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292" s="3" t="str">
        <f t="shared" si="178"/>
        <v>995,995,995,747,747,747,226,226,226,226,226,226,226,226,226,226,224,224,224,224,224,224,224,224,28,28,28,28,28,28,28,28,28,28,28,28,28,28,28,28,28,28,5,5,5,5,5,5,5,5,5,5,5,5,5,5,5,5</v>
      </c>
      <c r="P292" s="1" t="str">
        <f t="shared" si="179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92" s="3" t="str">
        <f>IF(D292="坦克碎片",VLOOKUP(C292,道具信息!$N$2:$O$291,2,FALSE)&amp;"碎片",VLOOKUP(C292,道具信息!$N$2:$O$291,2,FALSE))</f>
        <v>T3部件</v>
      </c>
      <c r="R292" s="3">
        <f t="shared" si="182"/>
        <v>90</v>
      </c>
      <c r="S292" s="11">
        <f t="shared" si="183"/>
        <v>8.9999999999999993E-3</v>
      </c>
      <c r="T292" s="3" t="str">
        <f>VLOOKUP(Q292,道具信息!$Q$3:$S$20,2,FALSE)</f>
        <v>CHEST_ITEM_TYPE_T3_PART</v>
      </c>
      <c r="U292" s="3" t="str">
        <f>IF(COUNTIF(U$235:U291,T292)=0,T292,"")</f>
        <v/>
      </c>
      <c r="V292" s="3" t="str">
        <f t="shared" si="163"/>
        <v>CHEST_ITEM_TYPE_T3_SHARD,CHEST_ITEM_TYPE_T1_PART,CHEST_ITEM_TYPE_T2_PART,CHEST_ITEM_TYPE_T3_PART</v>
      </c>
      <c r="W292" s="13" t="str">
        <f t="shared" si="158"/>
        <v/>
      </c>
      <c r="X292" s="3" t="str">
        <f t="shared" si="159"/>
        <v/>
      </c>
      <c r="Y292" s="3" t="str">
        <f t="shared" si="164"/>
        <v>52.9%,41.0%,5.1%,0.9%</v>
      </c>
    </row>
    <row r="293" spans="2:25" x14ac:dyDescent="0.3">
      <c r="B293" s="2">
        <f>数据源!T325</f>
        <v>7</v>
      </c>
      <c r="C293" s="2" t="str">
        <f>数据源!U325</f>
        <v>T3HP4</v>
      </c>
      <c r="D293" s="2" t="str">
        <f>数据源!V325</f>
        <v>部件</v>
      </c>
      <c r="E293" s="2">
        <f>数据源!W325</f>
        <v>478.79999999999995</v>
      </c>
      <c r="F293" s="2">
        <f>数据源!X325</f>
        <v>1</v>
      </c>
      <c r="G293" s="2">
        <f>数据源!Y325</f>
        <v>4.5999999999999999E-3</v>
      </c>
      <c r="H293" s="2">
        <f>数据源!Z325</f>
        <v>4.8036758563074354E-4</v>
      </c>
      <c r="I293" s="2">
        <f>数据源!AA325</f>
        <v>5</v>
      </c>
      <c r="J293" s="3">
        <f t="shared" si="186"/>
        <v>1</v>
      </c>
      <c r="K293" s="3">
        <f t="shared" si="187"/>
        <v>1</v>
      </c>
      <c r="L293" s="3" t="str">
        <f t="shared" ref="L293:L294" si="188">RIGHT(D293,2)</f>
        <v>部件</v>
      </c>
      <c r="M293" s="3">
        <f t="shared" ref="M293:M294" ca="1" si="189">IF(OR(L293="坦克",L293="碎片"),VLOOKUP(C293,INDIRECT("坦克ID"),MATCH(L293&amp;"ID",INDIRECT("坦克标头"),0),FALSE),VLOOKUP(C293,INDIRECT(L293&amp;"ID"),2,FALSE))</f>
        <v>93204</v>
      </c>
      <c r="N293" s="3" t="str">
        <f t="shared" ref="N293:N294" ca="1" si="190">N292&amp;","&amp;M293</f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293" s="3" t="str">
        <f t="shared" ref="O293:O294" si="191">O292&amp;","&amp;I293</f>
        <v>995,995,995,747,747,747,226,226,226,226,226,226,226,226,226,226,224,224,224,224,224,224,224,224,28,28,28,28,28,28,28,28,28,28,28,28,28,28,28,28,28,28,5,5,5,5,5,5,5,5,5,5,5,5,5,5,5,5,5</v>
      </c>
      <c r="P293" s="1" t="str">
        <f t="shared" ref="P293:P294" si="192">P292&amp;","&amp;"("&amp;J293&amp;","&amp;K293&amp;")"</f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93" s="3" t="str">
        <f>IF(D293="坦克碎片",VLOOKUP(C293,道具信息!$N$2:$O$291,2,FALSE)&amp;"碎片",VLOOKUP(C293,道具信息!$N$2:$O$291,2,FALSE))</f>
        <v>T3部件</v>
      </c>
      <c r="R293" s="3">
        <f t="shared" si="182"/>
        <v>90</v>
      </c>
      <c r="S293" s="11">
        <f t="shared" si="183"/>
        <v>8.9999999999999993E-3</v>
      </c>
      <c r="T293" s="3" t="str">
        <f>VLOOKUP(Q293,道具信息!$Q$3:$S$20,2,FALSE)</f>
        <v>CHEST_ITEM_TYPE_T3_PART</v>
      </c>
      <c r="U293" s="3" t="str">
        <f>IF(COUNTIF(U$235:U292,T293)=0,T293,"")</f>
        <v/>
      </c>
      <c r="V293" s="3" t="str">
        <f t="shared" si="163"/>
        <v>CHEST_ITEM_TYPE_T3_SHARD,CHEST_ITEM_TYPE_T1_PART,CHEST_ITEM_TYPE_T2_PART,CHEST_ITEM_TYPE_T3_PART</v>
      </c>
      <c r="W293" s="13" t="str">
        <f t="shared" si="158"/>
        <v/>
      </c>
      <c r="X293" s="3" t="str">
        <f t="shared" si="159"/>
        <v/>
      </c>
      <c r="Y293" s="3" t="str">
        <f t="shared" si="164"/>
        <v>52.9%,41.0%,5.1%,0.9%</v>
      </c>
    </row>
    <row r="294" spans="2:25" x14ac:dyDescent="0.3">
      <c r="B294" s="2">
        <f>数据源!T326</f>
        <v>7</v>
      </c>
      <c r="C294" s="2" t="str">
        <f>数据源!U326</f>
        <v>T3HP6</v>
      </c>
      <c r="D294" s="2" t="str">
        <f>数据源!V326</f>
        <v>部件</v>
      </c>
      <c r="E294" s="2">
        <f>数据源!W326</f>
        <v>478.79999999999995</v>
      </c>
      <c r="F294" s="2">
        <f>数据源!X326</f>
        <v>1</v>
      </c>
      <c r="G294" s="2">
        <f>数据源!Y326</f>
        <v>4.5999999999999999E-3</v>
      </c>
      <c r="H294" s="2">
        <f>数据源!Z326</f>
        <v>4.8036758563074354E-4</v>
      </c>
      <c r="I294" s="2">
        <f>数据源!AA326</f>
        <v>5</v>
      </c>
      <c r="J294" s="3">
        <f t="shared" si="186"/>
        <v>1</v>
      </c>
      <c r="K294" s="3">
        <f t="shared" si="187"/>
        <v>1</v>
      </c>
      <c r="L294" s="3" t="str">
        <f t="shared" si="188"/>
        <v>部件</v>
      </c>
      <c r="M294" s="3">
        <f t="shared" ca="1" si="189"/>
        <v>93206</v>
      </c>
      <c r="N294" s="3" t="str">
        <f t="shared" ca="1" si="190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294" s="3" t="str">
        <f t="shared" si="191"/>
        <v>995,995,995,747,747,747,226,226,226,226,226,226,226,226,226,226,224,224,224,224,224,224,224,224,28,28,28,28,28,28,28,28,28,28,28,28,28,28,28,28,28,28,5,5,5,5,5,5,5,5,5,5,5,5,5,5,5,5,5,5</v>
      </c>
      <c r="P294" s="1" t="str">
        <f t="shared" si="192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94" s="3" t="str">
        <f>IF(D294="坦克碎片",VLOOKUP(C294,道具信息!$N$2:$O$291,2,FALSE)&amp;"碎片",VLOOKUP(C294,道具信息!$N$2:$O$291,2,FALSE))</f>
        <v>T3部件</v>
      </c>
      <c r="R294" s="3">
        <f t="shared" si="182"/>
        <v>90</v>
      </c>
      <c r="S294" s="11">
        <f t="shared" si="183"/>
        <v>8.9999999999999993E-3</v>
      </c>
      <c r="T294" s="3" t="str">
        <f>VLOOKUP(Q294,道具信息!$Q$3:$S$20,2,FALSE)</f>
        <v>CHEST_ITEM_TYPE_T3_PART</v>
      </c>
      <c r="U294" s="3" t="str">
        <f>IF(COUNTIF(U$235:U293,T294)=0,T294,"")</f>
        <v/>
      </c>
      <c r="V294" s="3" t="str">
        <f t="shared" si="163"/>
        <v>CHEST_ITEM_TYPE_T3_SHARD,CHEST_ITEM_TYPE_T1_PART,CHEST_ITEM_TYPE_T2_PART,CHEST_ITEM_TYPE_T3_PART</v>
      </c>
      <c r="W294" s="13" t="str">
        <f t="shared" si="158"/>
        <v/>
      </c>
      <c r="X294" s="3" t="str">
        <f t="shared" si="159"/>
        <v/>
      </c>
      <c r="Y294" s="3" t="str">
        <f t="shared" si="164"/>
        <v>52.9%,41.0%,5.1%,0.9%</v>
      </c>
    </row>
    <row r="295" spans="2:25" x14ac:dyDescent="0.3">
      <c r="N295" s="3" t="str">
        <f ca="1">"["&amp;N294&amp;"]"</f>
        <v>[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]</v>
      </c>
      <c r="O295" s="3" t="str">
        <f>"["&amp;O294&amp;"]"</f>
        <v>[995,995,995,747,747,747,226,226,226,226,226,226,226,226,226,226,224,224,224,224,224,224,224,224,28,28,28,28,28,28,28,28,28,28,28,28,28,28,28,28,28,28,5,5,5,5,5,5,5,5,5,5,5,5,5,5,5,5,5,5]</v>
      </c>
      <c r="P295" s="3" t="str">
        <f>"["&amp;P294&amp;"]"</f>
        <v>[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]</v>
      </c>
      <c r="V295" s="3" t="str">
        <f>"["&amp;V294&amp;"]"</f>
        <v>[CHEST_ITEM_TYPE_T3_SHARD,CHEST_ITEM_TYPE_T1_PART,CHEST_ITEM_TYPE_T2_PART,CHEST_ITEM_TYPE_T3_PART]</v>
      </c>
      <c r="Y295" s="3" t="str">
        <f>"["&amp;Y294&amp;"]"</f>
        <v>[52.9%,41.0%,5.1%,0.9%]</v>
      </c>
    </row>
    <row r="297" spans="2:25" x14ac:dyDescent="0.3">
      <c r="B297" s="2" t="str">
        <f>数据源!T329</f>
        <v>联赛等级</v>
      </c>
      <c r="C297" s="2" t="str">
        <f>数据源!U329</f>
        <v>道具名称</v>
      </c>
      <c r="D297" s="2" t="str">
        <f>数据源!V329</f>
        <v>对应大类</v>
      </c>
      <c r="E297" s="2" t="str">
        <f>数据源!W329</f>
        <v>道具价值</v>
      </c>
      <c r="F297" s="2" t="str">
        <f>数据源!X329</f>
        <v>抽取个数</v>
      </c>
      <c r="G297" s="2" t="str">
        <f>数据源!Y329</f>
        <v>价值比例</v>
      </c>
      <c r="H297" s="2" t="str">
        <f>数据源!Z329</f>
        <v>产出概率</v>
      </c>
      <c r="I297" s="2" t="str">
        <f>数据源!AA329</f>
        <v>权重值</v>
      </c>
      <c r="J297" s="7" t="s">
        <v>234</v>
      </c>
      <c r="K297" s="7" t="s">
        <v>235</v>
      </c>
      <c r="L297" s="3" t="s">
        <v>222</v>
      </c>
      <c r="M297" s="3" t="s">
        <v>152</v>
      </c>
      <c r="N297" s="3" t="s">
        <v>224</v>
      </c>
      <c r="O297" s="3" t="s">
        <v>225</v>
      </c>
      <c r="P297" s="3" t="s">
        <v>226</v>
      </c>
      <c r="Q297" s="8" t="s">
        <v>244</v>
      </c>
      <c r="R297" s="8" t="s">
        <v>245</v>
      </c>
      <c r="S297" s="8" t="s">
        <v>246</v>
      </c>
    </row>
    <row r="298" spans="2:25" x14ac:dyDescent="0.3">
      <c r="B298" s="2">
        <f>数据源!T330</f>
        <v>8</v>
      </c>
      <c r="C298" s="2" t="str">
        <f>数据源!U330</f>
        <v>十字军</v>
      </c>
      <c r="D298" s="2" t="str">
        <f>数据源!V330</f>
        <v>坦克碎片</v>
      </c>
      <c r="E298" s="2">
        <f>数据源!W330</f>
        <v>54.666666666666657</v>
      </c>
      <c r="F298" s="2">
        <f>数据源!X330</f>
        <v>1.5</v>
      </c>
      <c r="G298" s="2">
        <f>数据源!Y330</f>
        <v>0.10219999999999999</v>
      </c>
      <c r="H298" s="2">
        <f>数据源!Z330</f>
        <v>6.2317073170731707E-2</v>
      </c>
      <c r="I298" s="2">
        <f>数据源!AA330</f>
        <v>623</v>
      </c>
      <c r="J298" s="3">
        <f>ROUNDUP(IF(F298&gt;1,F298-ROUNDDOWN(SQRT(F298),0),F298),0)</f>
        <v>1</v>
      </c>
      <c r="K298" s="3">
        <f>F298*2-J298</f>
        <v>2</v>
      </c>
      <c r="L298" s="3" t="str">
        <f>RIGHT(D298,2)</f>
        <v>碎片</v>
      </c>
      <c r="M298" s="3">
        <f ca="1">IF(OR(L298="坦克",L298="碎片"),VLOOKUP(C298,INDIRECT("坦克ID"),MATCH(L298&amp;"ID",INDIRECT("坦克标头"),0),FALSE),VLOOKUP(C298,INDIRECT(L298&amp;"ID"),2,FALSE))</f>
        <v>51321</v>
      </c>
      <c r="N298" s="3">
        <f ca="1">M298</f>
        <v>51321</v>
      </c>
      <c r="O298" s="3">
        <f>I298</f>
        <v>623</v>
      </c>
      <c r="P298" s="1" t="str">
        <f>"("&amp;J298&amp;","&amp;K298&amp;")"</f>
        <v>(1,2)</v>
      </c>
      <c r="Q298" s="3" t="str">
        <f>IF(D298="坦克碎片",VLOOKUP(C298,道具信息!$N$2:$O$291,2,FALSE)&amp;"碎片",VLOOKUP(C298,道具信息!$N$2:$O$291,2,FALSE))</f>
        <v>T3坦克碎片</v>
      </c>
      <c r="R298" s="3">
        <f t="shared" ref="R298:R329" si="193">SUMIFS(I:I,Q:Q,Q298,B:B,B298)</f>
        <v>1869</v>
      </c>
      <c r="S298" s="11">
        <f t="shared" ref="S298:S329" si="194">ROUND(R298/SUMIF(B:B,B298,I:I),3)</f>
        <v>0.188</v>
      </c>
      <c r="T298" s="3" t="str">
        <f>VLOOKUP(Q298,道具信息!$Q$3:$S$20,2,FALSE)</f>
        <v>CHEST_ITEM_TYPE_T3_SHARD</v>
      </c>
      <c r="U298" s="3" t="str">
        <f>T298</f>
        <v>CHEST_ITEM_TYPE_T3_SHARD</v>
      </c>
      <c r="V298" s="3" t="str">
        <f>U298</f>
        <v>CHEST_ITEM_TYPE_T3_SHARD</v>
      </c>
      <c r="W298" s="13">
        <f>IF(U298&lt;&gt;"",ROUND(S298*100%,3),"")</f>
        <v>0.188</v>
      </c>
      <c r="X298" s="3" t="str">
        <f>TEXT(W298,"0.0%")</f>
        <v>18.8%</v>
      </c>
      <c r="Y298" s="3" t="str">
        <f>X298</f>
        <v>18.8%</v>
      </c>
    </row>
    <row r="299" spans="2:25" x14ac:dyDescent="0.3">
      <c r="B299" s="2">
        <f>数据源!T331</f>
        <v>8</v>
      </c>
      <c r="C299" s="2" t="str">
        <f>数据源!U331</f>
        <v>谢尔曼</v>
      </c>
      <c r="D299" s="2" t="str">
        <f>数据源!V331</f>
        <v>坦克碎片</v>
      </c>
      <c r="E299" s="2">
        <f>数据源!W331</f>
        <v>54.666666666666657</v>
      </c>
      <c r="F299" s="2">
        <f>数据源!X331</f>
        <v>1.5</v>
      </c>
      <c r="G299" s="2">
        <f>数据源!Y331</f>
        <v>0.10219999999999999</v>
      </c>
      <c r="H299" s="2">
        <f>数据源!Z331</f>
        <v>6.2317073170731707E-2</v>
      </c>
      <c r="I299" s="2">
        <f>数据源!AA331</f>
        <v>623</v>
      </c>
      <c r="J299" s="3">
        <f t="shared" ref="J299:J324" si="195">ROUNDUP(IF(F299&gt;1,F299-ROUNDDOWN(SQRT(F299),0),F299),0)</f>
        <v>1</v>
      </c>
      <c r="K299" s="3">
        <f t="shared" ref="K299:K324" si="196">F299*2-J299</f>
        <v>2</v>
      </c>
      <c r="L299" s="3" t="str">
        <f t="shared" ref="L299:L300" si="197">RIGHT(D299,2)</f>
        <v>碎片</v>
      </c>
      <c r="M299" s="3">
        <f t="shared" ref="M299:M300" ca="1" si="198">IF(OR(L299="坦克",L299="碎片"),VLOOKUP(C299,INDIRECT("坦克ID"),MATCH(L299&amp;"ID",INDIRECT("坦克标头"),0),FALSE),VLOOKUP(C299,INDIRECT(L299&amp;"ID"),2,FALSE))</f>
        <v>52321</v>
      </c>
      <c r="N299" s="3" t="str">
        <f ca="1">N298&amp;","&amp;M299</f>
        <v>51321,52321</v>
      </c>
      <c r="O299" s="3" t="str">
        <f>O298&amp;","&amp;I299</f>
        <v>623,623</v>
      </c>
      <c r="P299" s="1" t="str">
        <f>P298&amp;","&amp;"("&amp;J299&amp;","&amp;K299&amp;")"</f>
        <v>(1,2),(1,2)</v>
      </c>
      <c r="Q299" s="3" t="str">
        <f>IF(D299="坦克碎片",VLOOKUP(C299,道具信息!$N$2:$O$291,2,FALSE)&amp;"碎片",VLOOKUP(C299,道具信息!$N$2:$O$291,2,FALSE))</f>
        <v>T3坦克碎片</v>
      </c>
      <c r="R299" s="3">
        <f t="shared" si="193"/>
        <v>1869</v>
      </c>
      <c r="S299" s="11">
        <f t="shared" si="194"/>
        <v>0.188</v>
      </c>
      <c r="T299" s="3" t="str">
        <f>VLOOKUP(Q299,道具信息!$Q$3:$S$20,2,FALSE)</f>
        <v>CHEST_ITEM_TYPE_T3_SHARD</v>
      </c>
      <c r="U299" s="3" t="str">
        <f>IF(COUNTIF(U$298:U298,T299)=0,T299,"")</f>
        <v/>
      </c>
      <c r="V299" s="3" t="str">
        <f>IF(U299&lt;&gt;"",V298&amp;","&amp;U299,V298)</f>
        <v>CHEST_ITEM_TYPE_T3_SHARD</v>
      </c>
      <c r="W299" s="13" t="str">
        <f t="shared" ref="W299:W359" si="199">IF(U299&lt;&gt;"",ROUND(S299*100%,3),"")</f>
        <v/>
      </c>
      <c r="X299" s="3" t="str">
        <f t="shared" ref="X299:X359" si="200">TEXT(W299,"0.0%")</f>
        <v/>
      </c>
      <c r="Y299" s="3" t="str">
        <f>IF(X299&lt;&gt;"",Y298&amp;","&amp;X299,Y298)</f>
        <v>18.8%</v>
      </c>
    </row>
    <row r="300" spans="2:25" x14ac:dyDescent="0.3">
      <c r="B300" s="2">
        <f>数据源!T332</f>
        <v>8</v>
      </c>
      <c r="C300" s="2" t="str">
        <f>数据源!U332</f>
        <v>虎式</v>
      </c>
      <c r="D300" s="2" t="str">
        <f>数据源!V332</f>
        <v>坦克碎片</v>
      </c>
      <c r="E300" s="2">
        <f>数据源!W332</f>
        <v>54.666666666666657</v>
      </c>
      <c r="F300" s="2">
        <f>数据源!X332</f>
        <v>1.5</v>
      </c>
      <c r="G300" s="2">
        <f>数据源!Y332</f>
        <v>0.10219999999999999</v>
      </c>
      <c r="H300" s="2">
        <f>数据源!Z332</f>
        <v>6.2317073170731707E-2</v>
      </c>
      <c r="I300" s="2">
        <f>数据源!AA332</f>
        <v>623</v>
      </c>
      <c r="J300" s="3">
        <f t="shared" si="195"/>
        <v>1</v>
      </c>
      <c r="K300" s="3">
        <f t="shared" si="196"/>
        <v>2</v>
      </c>
      <c r="L300" s="3" t="str">
        <f t="shared" si="197"/>
        <v>碎片</v>
      </c>
      <c r="M300" s="3">
        <f t="shared" ca="1" si="198"/>
        <v>53321</v>
      </c>
      <c r="N300" s="3" t="str">
        <f t="shared" ref="N300" ca="1" si="201">N299&amp;","&amp;M300</f>
        <v>51321,52321,53321</v>
      </c>
      <c r="O300" s="3" t="str">
        <f t="shared" ref="O300" si="202">O299&amp;","&amp;I300</f>
        <v>623,623,623</v>
      </c>
      <c r="P300" s="1" t="str">
        <f t="shared" ref="P300" si="203">P299&amp;","&amp;"("&amp;J300&amp;","&amp;K300&amp;")"</f>
        <v>(1,2),(1,2),(1,2)</v>
      </c>
      <c r="Q300" s="3" t="str">
        <f>IF(D300="坦克碎片",VLOOKUP(C300,道具信息!$N$2:$O$291,2,FALSE)&amp;"碎片",VLOOKUP(C300,道具信息!$N$2:$O$291,2,FALSE))</f>
        <v>T3坦克碎片</v>
      </c>
      <c r="R300" s="3">
        <f t="shared" si="193"/>
        <v>1869</v>
      </c>
      <c r="S300" s="11">
        <f t="shared" si="194"/>
        <v>0.188</v>
      </c>
      <c r="T300" s="3" t="str">
        <f>VLOOKUP(Q300,道具信息!$Q$3:$S$20,2,FALSE)</f>
        <v>CHEST_ITEM_TYPE_T3_SHARD</v>
      </c>
      <c r="U300" s="3" t="str">
        <f>IF(COUNTIF(U$298:U299,T300)=0,T300,"")</f>
        <v/>
      </c>
      <c r="V300" s="3" t="str">
        <f t="shared" ref="V300:V359" si="204">IF(U300&lt;&gt;"",V299&amp;","&amp;U300,V299)</f>
        <v>CHEST_ITEM_TYPE_T3_SHARD</v>
      </c>
      <c r="W300" s="13" t="str">
        <f t="shared" si="199"/>
        <v/>
      </c>
      <c r="X300" s="3" t="str">
        <f t="shared" si="200"/>
        <v/>
      </c>
      <c r="Y300" s="3" t="str">
        <f t="shared" ref="Y300:Y359" si="205">IF(X300&lt;&gt;"",Y299&amp;","&amp;X300,Y299)</f>
        <v>18.8%</v>
      </c>
    </row>
    <row r="301" spans="2:25" x14ac:dyDescent="0.3">
      <c r="B301" s="2">
        <f>数据源!T333</f>
        <v>8</v>
      </c>
      <c r="C301" s="2" t="str">
        <f>数据源!U333</f>
        <v>霞飞</v>
      </c>
      <c r="D301" s="2" t="str">
        <f>数据源!V333</f>
        <v>坦克碎片</v>
      </c>
      <c r="E301" s="2">
        <f>数据源!W333</f>
        <v>100</v>
      </c>
      <c r="F301" s="2">
        <f>数据源!X333</f>
        <v>1</v>
      </c>
      <c r="G301" s="2">
        <f>数据源!Y333</f>
        <v>7.007999999999999E-2</v>
      </c>
      <c r="H301" s="2">
        <f>数据源!Z333</f>
        <v>3.5039999999999995E-2</v>
      </c>
      <c r="I301" s="2">
        <f>数据源!AA333</f>
        <v>350</v>
      </c>
      <c r="J301" s="3">
        <f t="shared" si="195"/>
        <v>1</v>
      </c>
      <c r="K301" s="3">
        <f t="shared" si="196"/>
        <v>1</v>
      </c>
      <c r="L301" s="3" t="str">
        <f t="shared" ref="L301:L321" si="206">RIGHT(D301,2)</f>
        <v>碎片</v>
      </c>
      <c r="M301" s="3">
        <f t="shared" ref="M301:M321" ca="1" si="207">IF(OR(L301="坦克",L301="碎片"),VLOOKUP(C301,INDIRECT("坦克ID"),MATCH(L301&amp;"ID",INDIRECT("坦克标头"),0),FALSE),VLOOKUP(C301,INDIRECT(L301&amp;"ID"),2,FALSE))</f>
        <v>51411</v>
      </c>
      <c r="N301" s="3" t="str">
        <f t="shared" ref="N301:N321" ca="1" si="208">N300&amp;","&amp;M301</f>
        <v>51321,52321,53321,51411</v>
      </c>
      <c r="O301" s="3" t="str">
        <f t="shared" ref="O301:O321" si="209">O300&amp;","&amp;I301</f>
        <v>623,623,623,350</v>
      </c>
      <c r="P301" s="1" t="str">
        <f t="shared" ref="P301:P321" si="210">P300&amp;","&amp;"("&amp;J301&amp;","&amp;K301&amp;")"</f>
        <v>(1,2),(1,2),(1,2),(1,1)</v>
      </c>
      <c r="Q301" s="3" t="str">
        <f>IF(D301="坦克碎片",VLOOKUP(C301,道具信息!$N$2:$O$291,2,FALSE)&amp;"碎片",VLOOKUP(C301,道具信息!$N$2:$O$291,2,FALSE))</f>
        <v>T4坦克碎片</v>
      </c>
      <c r="R301" s="3">
        <f t="shared" si="193"/>
        <v>1479</v>
      </c>
      <c r="S301" s="11">
        <f t="shared" si="194"/>
        <v>0.14899999999999999</v>
      </c>
      <c r="T301" s="3" t="str">
        <f>VLOOKUP(Q301,道具信息!$Q$3:$S$20,2,FALSE)</f>
        <v>CHEST_ITEM_TYPE_T4_SHARD</v>
      </c>
      <c r="U301" s="3" t="str">
        <f>IF(COUNTIF(U$298:U300,T301)=0,T301,"")</f>
        <v>CHEST_ITEM_TYPE_T4_SHARD</v>
      </c>
      <c r="V301" s="3" t="str">
        <f t="shared" si="204"/>
        <v>CHEST_ITEM_TYPE_T3_SHARD,CHEST_ITEM_TYPE_T4_SHARD</v>
      </c>
      <c r="W301" s="13">
        <f t="shared" si="199"/>
        <v>0.14899999999999999</v>
      </c>
      <c r="X301" s="3" t="str">
        <f t="shared" si="200"/>
        <v>14.9%</v>
      </c>
      <c r="Y301" s="3" t="str">
        <f t="shared" si="205"/>
        <v>18.8%,14.9%</v>
      </c>
    </row>
    <row r="302" spans="2:25" x14ac:dyDescent="0.3">
      <c r="B302" s="2">
        <f>数据源!T334</f>
        <v>8</v>
      </c>
      <c r="C302" s="2" t="str">
        <f>数据源!U334</f>
        <v>M-48</v>
      </c>
      <c r="D302" s="2" t="str">
        <f>数据源!V334</f>
        <v>坦克碎片</v>
      </c>
      <c r="E302" s="2">
        <f>数据源!W334</f>
        <v>100</v>
      </c>
      <c r="F302" s="2">
        <f>数据源!X334</f>
        <v>1</v>
      </c>
      <c r="G302" s="2">
        <f>数据源!Y334</f>
        <v>7.007999999999999E-2</v>
      </c>
      <c r="H302" s="2">
        <f>数据源!Z334</f>
        <v>3.5039999999999995E-2</v>
      </c>
      <c r="I302" s="2">
        <f>数据源!AA334</f>
        <v>350</v>
      </c>
      <c r="J302" s="3">
        <f t="shared" si="195"/>
        <v>1</v>
      </c>
      <c r="K302" s="3">
        <f t="shared" si="196"/>
        <v>1</v>
      </c>
      <c r="L302" s="3" t="str">
        <f t="shared" si="206"/>
        <v>碎片</v>
      </c>
      <c r="M302" s="3">
        <f t="shared" ca="1" si="207"/>
        <v>52411</v>
      </c>
      <c r="N302" s="3" t="str">
        <f t="shared" ca="1" si="208"/>
        <v>51321,52321,53321,51411,52411</v>
      </c>
      <c r="O302" s="3" t="str">
        <f t="shared" si="209"/>
        <v>623,623,623,350,350</v>
      </c>
      <c r="P302" s="1" t="str">
        <f t="shared" si="210"/>
        <v>(1,2),(1,2),(1,2),(1,1),(1,1)</v>
      </c>
      <c r="Q302" s="3" t="str">
        <f>IF(D302="坦克碎片",VLOOKUP(C302,道具信息!$N$2:$O$291,2,FALSE)&amp;"碎片",VLOOKUP(C302,道具信息!$N$2:$O$291,2,FALSE))</f>
        <v>T4坦克碎片</v>
      </c>
      <c r="R302" s="3">
        <f t="shared" si="193"/>
        <v>1479</v>
      </c>
      <c r="S302" s="11">
        <f t="shared" si="194"/>
        <v>0.14899999999999999</v>
      </c>
      <c r="T302" s="3" t="str">
        <f>VLOOKUP(Q302,道具信息!$Q$3:$S$20,2,FALSE)</f>
        <v>CHEST_ITEM_TYPE_T4_SHARD</v>
      </c>
      <c r="U302" s="3" t="str">
        <f>IF(COUNTIF(U$298:U301,T302)=0,T302,"")</f>
        <v/>
      </c>
      <c r="V302" s="3" t="str">
        <f t="shared" si="204"/>
        <v>CHEST_ITEM_TYPE_T3_SHARD,CHEST_ITEM_TYPE_T4_SHARD</v>
      </c>
      <c r="W302" s="13" t="str">
        <f t="shared" si="199"/>
        <v/>
      </c>
      <c r="X302" s="3" t="str">
        <f t="shared" si="200"/>
        <v/>
      </c>
      <c r="Y302" s="3" t="str">
        <f t="shared" si="205"/>
        <v>18.8%,14.9%</v>
      </c>
    </row>
    <row r="303" spans="2:25" x14ac:dyDescent="0.3">
      <c r="B303" s="2">
        <f>数据源!T335</f>
        <v>8</v>
      </c>
      <c r="C303" s="2" t="str">
        <f>数据源!U335</f>
        <v>征服者</v>
      </c>
      <c r="D303" s="2" t="str">
        <f>数据源!V335</f>
        <v>坦克碎片</v>
      </c>
      <c r="E303" s="2">
        <f>数据源!W335</f>
        <v>100</v>
      </c>
      <c r="F303" s="2">
        <f>数据源!X335</f>
        <v>1</v>
      </c>
      <c r="G303" s="2">
        <f>数据源!Y335</f>
        <v>7.007999999999999E-2</v>
      </c>
      <c r="H303" s="2">
        <f>数据源!Z335</f>
        <v>3.5039999999999995E-2</v>
      </c>
      <c r="I303" s="2">
        <f>数据源!AA335</f>
        <v>350</v>
      </c>
      <c r="J303" s="3">
        <f t="shared" si="195"/>
        <v>1</v>
      </c>
      <c r="K303" s="3">
        <f t="shared" si="196"/>
        <v>1</v>
      </c>
      <c r="L303" s="3" t="str">
        <f t="shared" si="206"/>
        <v>碎片</v>
      </c>
      <c r="M303" s="3">
        <f t="shared" ca="1" si="207"/>
        <v>53411</v>
      </c>
      <c r="N303" s="3" t="str">
        <f t="shared" ca="1" si="208"/>
        <v>51321,52321,53321,51411,52411,53411</v>
      </c>
      <c r="O303" s="3" t="str">
        <f t="shared" si="209"/>
        <v>623,623,623,350,350,350</v>
      </c>
      <c r="P303" s="1" t="str">
        <f t="shared" si="210"/>
        <v>(1,2),(1,2),(1,2),(1,1),(1,1),(1,1)</v>
      </c>
      <c r="Q303" s="3" t="str">
        <f>IF(D303="坦克碎片",VLOOKUP(C303,道具信息!$N$2:$O$291,2,FALSE)&amp;"碎片",VLOOKUP(C303,道具信息!$N$2:$O$291,2,FALSE))</f>
        <v>T4坦克碎片</v>
      </c>
      <c r="R303" s="3">
        <f t="shared" si="193"/>
        <v>1479</v>
      </c>
      <c r="S303" s="11">
        <f t="shared" si="194"/>
        <v>0.14899999999999999</v>
      </c>
      <c r="T303" s="3" t="str">
        <f>VLOOKUP(Q303,道具信息!$Q$3:$S$20,2,FALSE)</f>
        <v>CHEST_ITEM_TYPE_T4_SHARD</v>
      </c>
      <c r="U303" s="3" t="str">
        <f>IF(COUNTIF(U$298:U302,T303)=0,T303,"")</f>
        <v/>
      </c>
      <c r="V303" s="3" t="str">
        <f t="shared" si="204"/>
        <v>CHEST_ITEM_TYPE_T3_SHARD,CHEST_ITEM_TYPE_T4_SHARD</v>
      </c>
      <c r="W303" s="13" t="str">
        <f t="shared" si="199"/>
        <v/>
      </c>
      <c r="X303" s="3" t="str">
        <f t="shared" si="200"/>
        <v/>
      </c>
      <c r="Y303" s="3" t="str">
        <f t="shared" si="205"/>
        <v>18.8%,14.9%</v>
      </c>
    </row>
    <row r="304" spans="2:25" x14ac:dyDescent="0.3">
      <c r="B304" s="2">
        <f>数据源!T336</f>
        <v>8</v>
      </c>
      <c r="C304" s="2" t="str">
        <f>数据源!U336</f>
        <v>M-41</v>
      </c>
      <c r="D304" s="2" t="str">
        <f>数据源!V336</f>
        <v>坦克碎片</v>
      </c>
      <c r="E304" s="2">
        <f>数据源!W336</f>
        <v>150</v>
      </c>
      <c r="F304" s="2">
        <f>数据源!X336</f>
        <v>1</v>
      </c>
      <c r="G304" s="2">
        <f>数据源!Y336</f>
        <v>7.007999999999999E-2</v>
      </c>
      <c r="H304" s="2">
        <f>数据源!Z336</f>
        <v>2.3359999999999995E-2</v>
      </c>
      <c r="I304" s="2">
        <f>数据源!AA336</f>
        <v>234</v>
      </c>
      <c r="J304" s="3">
        <f t="shared" si="195"/>
        <v>1</v>
      </c>
      <c r="K304" s="3">
        <f t="shared" si="196"/>
        <v>1</v>
      </c>
      <c r="L304" s="3" t="str">
        <f t="shared" si="206"/>
        <v>碎片</v>
      </c>
      <c r="M304" s="3">
        <f t="shared" ca="1" si="207"/>
        <v>51421</v>
      </c>
      <c r="N304" s="3" t="str">
        <f t="shared" ca="1" si="208"/>
        <v>51321,52321,53321,51411,52411,53411,51421</v>
      </c>
      <c r="O304" s="3" t="str">
        <f t="shared" si="209"/>
        <v>623,623,623,350,350,350,234</v>
      </c>
      <c r="P304" s="1" t="str">
        <f t="shared" si="210"/>
        <v>(1,2),(1,2),(1,2),(1,1),(1,1),(1,1),(1,1)</v>
      </c>
      <c r="Q304" s="3" t="str">
        <f>IF(D304="坦克碎片",VLOOKUP(C304,道具信息!$N$2:$O$291,2,FALSE)&amp;"碎片",VLOOKUP(C304,道具信息!$N$2:$O$291,2,FALSE))</f>
        <v>T4坦克碎片</v>
      </c>
      <c r="R304" s="3">
        <f t="shared" si="193"/>
        <v>1479</v>
      </c>
      <c r="S304" s="11">
        <f t="shared" si="194"/>
        <v>0.14899999999999999</v>
      </c>
      <c r="T304" s="3" t="str">
        <f>VLOOKUP(Q304,道具信息!$Q$3:$S$20,2,FALSE)</f>
        <v>CHEST_ITEM_TYPE_T4_SHARD</v>
      </c>
      <c r="U304" s="3" t="str">
        <f>IF(COUNTIF(U$298:U303,T304)=0,T304,"")</f>
        <v/>
      </c>
      <c r="V304" s="3" t="str">
        <f t="shared" si="204"/>
        <v>CHEST_ITEM_TYPE_T3_SHARD,CHEST_ITEM_TYPE_T4_SHARD</v>
      </c>
      <c r="W304" s="13" t="str">
        <f t="shared" si="199"/>
        <v/>
      </c>
      <c r="X304" s="3" t="str">
        <f t="shared" si="200"/>
        <v/>
      </c>
      <c r="Y304" s="3" t="str">
        <f t="shared" si="205"/>
        <v>18.8%,14.9%</v>
      </c>
    </row>
    <row r="305" spans="2:25" x14ac:dyDescent="0.3">
      <c r="B305" s="2">
        <f>数据源!T337</f>
        <v>8</v>
      </c>
      <c r="C305" s="2" t="str">
        <f>数据源!U337</f>
        <v>BMP-3</v>
      </c>
      <c r="D305" s="2" t="str">
        <f>数据源!V337</f>
        <v>坦克碎片</v>
      </c>
      <c r="E305" s="2">
        <f>数据源!W337</f>
        <v>180</v>
      </c>
      <c r="F305" s="2">
        <f>数据源!X337</f>
        <v>1</v>
      </c>
      <c r="G305" s="2">
        <f>数据源!Y337</f>
        <v>7.007999999999999E-2</v>
      </c>
      <c r="H305" s="2">
        <f>数据源!Z337</f>
        <v>1.9466666666666663E-2</v>
      </c>
      <c r="I305" s="2">
        <f>数据源!AA337</f>
        <v>195</v>
      </c>
      <c r="J305" s="3">
        <f t="shared" si="195"/>
        <v>1</v>
      </c>
      <c r="K305" s="3">
        <f t="shared" si="196"/>
        <v>1</v>
      </c>
      <c r="L305" s="3" t="str">
        <f t="shared" si="206"/>
        <v>碎片</v>
      </c>
      <c r="M305" s="3">
        <f t="shared" ca="1" si="207"/>
        <v>51431</v>
      </c>
      <c r="N305" s="3" t="str">
        <f t="shared" ca="1" si="208"/>
        <v>51321,52321,53321,51411,52411,53411,51421,51431</v>
      </c>
      <c r="O305" s="3" t="str">
        <f t="shared" si="209"/>
        <v>623,623,623,350,350,350,234,195</v>
      </c>
      <c r="P305" s="1" t="str">
        <f t="shared" si="210"/>
        <v>(1,2),(1,2),(1,2),(1,1),(1,1),(1,1),(1,1),(1,1)</v>
      </c>
      <c r="Q305" s="3" t="str">
        <f>IF(D305="坦克碎片",VLOOKUP(C305,道具信息!$N$2:$O$291,2,FALSE)&amp;"碎片",VLOOKUP(C305,道具信息!$N$2:$O$291,2,FALSE))</f>
        <v>T4坦克碎片</v>
      </c>
      <c r="R305" s="3">
        <f t="shared" si="193"/>
        <v>1479</v>
      </c>
      <c r="S305" s="11">
        <f t="shared" si="194"/>
        <v>0.14899999999999999</v>
      </c>
      <c r="T305" s="3" t="str">
        <f>VLOOKUP(Q305,道具信息!$Q$3:$S$20,2,FALSE)</f>
        <v>CHEST_ITEM_TYPE_T4_SHARD</v>
      </c>
      <c r="U305" s="3" t="str">
        <f>IF(COUNTIF(U$298:U304,T305)=0,T305,"")</f>
        <v/>
      </c>
      <c r="V305" s="3" t="str">
        <f t="shared" si="204"/>
        <v>CHEST_ITEM_TYPE_T3_SHARD,CHEST_ITEM_TYPE_T4_SHARD</v>
      </c>
      <c r="W305" s="13" t="str">
        <f t="shared" si="199"/>
        <v/>
      </c>
      <c r="X305" s="3" t="str">
        <f t="shared" si="200"/>
        <v/>
      </c>
      <c r="Y305" s="3" t="str">
        <f t="shared" si="205"/>
        <v>18.8%,14.9%</v>
      </c>
    </row>
    <row r="306" spans="2:25" x14ac:dyDescent="0.3">
      <c r="B306" s="2">
        <f>数据源!T338</f>
        <v>8</v>
      </c>
      <c r="C306" s="2" t="str">
        <f>数据源!U338</f>
        <v>T1LP1</v>
      </c>
      <c r="D306" s="2" t="str">
        <f>数据源!V338</f>
        <v>部件</v>
      </c>
      <c r="E306" s="2">
        <f>数据源!W338</f>
        <v>17</v>
      </c>
      <c r="F306" s="2">
        <f>数据源!X338</f>
        <v>1</v>
      </c>
      <c r="G306" s="2">
        <f>数据源!Y338</f>
        <v>1.0999999999999999E-2</v>
      </c>
      <c r="H306" s="2">
        <f>数据源!Z338</f>
        <v>3.2352941176470584E-2</v>
      </c>
      <c r="I306" s="2">
        <f>数据源!AA338</f>
        <v>324</v>
      </c>
      <c r="J306" s="3">
        <f t="shared" si="195"/>
        <v>1</v>
      </c>
      <c r="K306" s="3">
        <f t="shared" si="196"/>
        <v>1</v>
      </c>
      <c r="L306" s="3" t="str">
        <f t="shared" si="206"/>
        <v>部件</v>
      </c>
      <c r="M306" s="3">
        <f t="shared" ca="1" si="207"/>
        <v>91001</v>
      </c>
      <c r="N306" s="3" t="str">
        <f t="shared" ca="1" si="208"/>
        <v>51321,52321,53321,51411,52411,53411,51421,51431,91001</v>
      </c>
      <c r="O306" s="3" t="str">
        <f t="shared" si="209"/>
        <v>623,623,623,350,350,350,234,195,324</v>
      </c>
      <c r="P306" s="1" t="str">
        <f t="shared" si="210"/>
        <v>(1,2),(1,2),(1,2),(1,1),(1,1),(1,1),(1,1),(1,1),(1,1)</v>
      </c>
      <c r="Q306" s="3" t="str">
        <f>IF(D306="坦克碎片",VLOOKUP(C306,道具信息!$N$2:$O$291,2,FALSE)&amp;"碎片",VLOOKUP(C306,道具信息!$N$2:$O$291,2,FALSE))</f>
        <v>T1部件</v>
      </c>
      <c r="R306" s="3">
        <f t="shared" si="193"/>
        <v>5832</v>
      </c>
      <c r="S306" s="11">
        <f t="shared" si="194"/>
        <v>0.58799999999999997</v>
      </c>
      <c r="T306" s="3" t="str">
        <f>VLOOKUP(Q306,道具信息!$Q$3:$S$20,2,FALSE)</f>
        <v>CHEST_ITEM_TYPE_T1_PART</v>
      </c>
      <c r="U306" s="3" t="str">
        <f>IF(COUNTIF(U$298:U305,T306)=0,T306,"")</f>
        <v>CHEST_ITEM_TYPE_T1_PART</v>
      </c>
      <c r="V306" s="3" t="str">
        <f t="shared" si="204"/>
        <v>CHEST_ITEM_TYPE_T3_SHARD,CHEST_ITEM_TYPE_T4_SHARD,CHEST_ITEM_TYPE_T1_PART</v>
      </c>
      <c r="W306" s="13">
        <f t="shared" si="199"/>
        <v>0.58799999999999997</v>
      </c>
      <c r="X306" s="3" t="str">
        <f t="shared" si="200"/>
        <v>58.8%</v>
      </c>
      <c r="Y306" s="3" t="str">
        <f t="shared" si="205"/>
        <v>18.8%,14.9%,58.8%</v>
      </c>
    </row>
    <row r="307" spans="2:25" x14ac:dyDescent="0.3">
      <c r="B307" s="2">
        <f>数据源!T339</f>
        <v>8</v>
      </c>
      <c r="C307" s="2" t="str">
        <f>数据源!U339</f>
        <v>T1LP3</v>
      </c>
      <c r="D307" s="2" t="str">
        <f>数据源!V339</f>
        <v>部件</v>
      </c>
      <c r="E307" s="2">
        <f>数据源!W339</f>
        <v>17</v>
      </c>
      <c r="F307" s="2">
        <f>数据源!X339</f>
        <v>1</v>
      </c>
      <c r="G307" s="2">
        <f>数据源!Y339</f>
        <v>1.0999999999999999E-2</v>
      </c>
      <c r="H307" s="2">
        <f>数据源!Z339</f>
        <v>3.2352941176470584E-2</v>
      </c>
      <c r="I307" s="2">
        <f>数据源!AA339</f>
        <v>324</v>
      </c>
      <c r="J307" s="3">
        <f t="shared" si="195"/>
        <v>1</v>
      </c>
      <c r="K307" s="3">
        <f t="shared" si="196"/>
        <v>1</v>
      </c>
      <c r="L307" s="3" t="str">
        <f t="shared" si="206"/>
        <v>部件</v>
      </c>
      <c r="M307" s="3">
        <f t="shared" ca="1" si="207"/>
        <v>91003</v>
      </c>
      <c r="N307" s="3" t="str">
        <f t="shared" ca="1" si="208"/>
        <v>51321,52321,53321,51411,52411,53411,51421,51431,91001,91003</v>
      </c>
      <c r="O307" s="3" t="str">
        <f t="shared" si="209"/>
        <v>623,623,623,350,350,350,234,195,324,324</v>
      </c>
      <c r="P307" s="1" t="str">
        <f t="shared" si="210"/>
        <v>(1,2),(1,2),(1,2),(1,1),(1,1),(1,1),(1,1),(1,1),(1,1),(1,1)</v>
      </c>
      <c r="Q307" s="3" t="str">
        <f>IF(D307="坦克碎片",VLOOKUP(C307,道具信息!$N$2:$O$291,2,FALSE)&amp;"碎片",VLOOKUP(C307,道具信息!$N$2:$O$291,2,FALSE))</f>
        <v>T1部件</v>
      </c>
      <c r="R307" s="3">
        <f t="shared" si="193"/>
        <v>5832</v>
      </c>
      <c r="S307" s="11">
        <f t="shared" si="194"/>
        <v>0.58799999999999997</v>
      </c>
      <c r="T307" s="3" t="str">
        <f>VLOOKUP(Q307,道具信息!$Q$3:$S$20,2,FALSE)</f>
        <v>CHEST_ITEM_TYPE_T1_PART</v>
      </c>
      <c r="U307" s="3" t="str">
        <f>IF(COUNTIF(U$298:U306,T307)=0,T307,"")</f>
        <v/>
      </c>
      <c r="V307" s="3" t="str">
        <f t="shared" si="204"/>
        <v>CHEST_ITEM_TYPE_T3_SHARD,CHEST_ITEM_TYPE_T4_SHARD,CHEST_ITEM_TYPE_T1_PART</v>
      </c>
      <c r="W307" s="13" t="str">
        <f t="shared" si="199"/>
        <v/>
      </c>
      <c r="X307" s="3" t="str">
        <f t="shared" si="200"/>
        <v/>
      </c>
      <c r="Y307" s="3" t="str">
        <f t="shared" si="205"/>
        <v>18.8%,14.9%,58.8%</v>
      </c>
    </row>
    <row r="308" spans="2:25" x14ac:dyDescent="0.3">
      <c r="B308" s="2">
        <f>数据源!T340</f>
        <v>8</v>
      </c>
      <c r="C308" s="2" t="str">
        <f>数据源!U340</f>
        <v>T1LP5</v>
      </c>
      <c r="D308" s="2" t="str">
        <f>数据源!V340</f>
        <v>部件</v>
      </c>
      <c r="E308" s="2">
        <f>数据源!W340</f>
        <v>17</v>
      </c>
      <c r="F308" s="2">
        <f>数据源!X340</f>
        <v>1</v>
      </c>
      <c r="G308" s="2">
        <f>数据源!Y340</f>
        <v>1.0999999999999999E-2</v>
      </c>
      <c r="H308" s="2">
        <f>数据源!Z340</f>
        <v>3.2352941176470584E-2</v>
      </c>
      <c r="I308" s="2">
        <f>数据源!AA340</f>
        <v>324</v>
      </c>
      <c r="J308" s="3">
        <f t="shared" si="195"/>
        <v>1</v>
      </c>
      <c r="K308" s="3">
        <f t="shared" si="196"/>
        <v>1</v>
      </c>
      <c r="L308" s="3" t="str">
        <f t="shared" si="206"/>
        <v>部件</v>
      </c>
      <c r="M308" s="3">
        <f t="shared" ca="1" si="207"/>
        <v>91005</v>
      </c>
      <c r="N308" s="3" t="str">
        <f t="shared" ca="1" si="208"/>
        <v>51321,52321,53321,51411,52411,53411,51421,51431,91001,91003,91005</v>
      </c>
      <c r="O308" s="3" t="str">
        <f t="shared" si="209"/>
        <v>623,623,623,350,350,350,234,195,324,324,324</v>
      </c>
      <c r="P308" s="1" t="str">
        <f t="shared" si="210"/>
        <v>(1,2),(1,2),(1,2),(1,1),(1,1),(1,1),(1,1),(1,1),(1,1),(1,1),(1,1)</v>
      </c>
      <c r="Q308" s="3" t="str">
        <f>IF(D308="坦克碎片",VLOOKUP(C308,道具信息!$N$2:$O$291,2,FALSE)&amp;"碎片",VLOOKUP(C308,道具信息!$N$2:$O$291,2,FALSE))</f>
        <v>T1部件</v>
      </c>
      <c r="R308" s="3">
        <f t="shared" si="193"/>
        <v>5832</v>
      </c>
      <c r="S308" s="11">
        <f t="shared" si="194"/>
        <v>0.58799999999999997</v>
      </c>
      <c r="T308" s="3" t="str">
        <f>VLOOKUP(Q308,道具信息!$Q$3:$S$20,2,FALSE)</f>
        <v>CHEST_ITEM_TYPE_T1_PART</v>
      </c>
      <c r="U308" s="3" t="str">
        <f>IF(COUNTIF(U$298:U307,T308)=0,T308,"")</f>
        <v/>
      </c>
      <c r="V308" s="3" t="str">
        <f t="shared" si="204"/>
        <v>CHEST_ITEM_TYPE_T3_SHARD,CHEST_ITEM_TYPE_T4_SHARD,CHEST_ITEM_TYPE_T1_PART</v>
      </c>
      <c r="W308" s="13" t="str">
        <f t="shared" si="199"/>
        <v/>
      </c>
      <c r="X308" s="3" t="str">
        <f t="shared" si="200"/>
        <v/>
      </c>
      <c r="Y308" s="3" t="str">
        <f t="shared" si="205"/>
        <v>18.8%,14.9%,58.8%</v>
      </c>
    </row>
    <row r="309" spans="2:25" x14ac:dyDescent="0.3">
      <c r="B309" s="2">
        <f>数据源!T341</f>
        <v>8</v>
      </c>
      <c r="C309" s="2" t="str">
        <f>数据源!U341</f>
        <v>T1MP1</v>
      </c>
      <c r="D309" s="2" t="str">
        <f>数据源!V341</f>
        <v>部件</v>
      </c>
      <c r="E309" s="2">
        <f>数据源!W341</f>
        <v>17</v>
      </c>
      <c r="F309" s="2">
        <f>数据源!X341</f>
        <v>1</v>
      </c>
      <c r="G309" s="2">
        <f>数据源!Y341</f>
        <v>1.0999999999999999E-2</v>
      </c>
      <c r="H309" s="2">
        <f>数据源!Z341</f>
        <v>3.2352941176470584E-2</v>
      </c>
      <c r="I309" s="2">
        <f>数据源!AA341</f>
        <v>324</v>
      </c>
      <c r="J309" s="3">
        <f t="shared" si="195"/>
        <v>1</v>
      </c>
      <c r="K309" s="3">
        <f t="shared" si="196"/>
        <v>1</v>
      </c>
      <c r="L309" s="3" t="str">
        <f t="shared" si="206"/>
        <v>部件</v>
      </c>
      <c r="M309" s="3">
        <f t="shared" ca="1" si="207"/>
        <v>91101</v>
      </c>
      <c r="N309" s="3" t="str">
        <f t="shared" ca="1" si="208"/>
        <v>51321,52321,53321,51411,52411,53411,51421,51431,91001,91003,91005,91101</v>
      </c>
      <c r="O309" s="3" t="str">
        <f t="shared" si="209"/>
        <v>623,623,623,350,350,350,234,195,324,324,324,324</v>
      </c>
      <c r="P309" s="1" t="str">
        <f t="shared" si="210"/>
        <v>(1,2),(1,2),(1,2),(1,1),(1,1),(1,1),(1,1),(1,1),(1,1),(1,1),(1,1),(1,1)</v>
      </c>
      <c r="Q309" s="3" t="str">
        <f>IF(D309="坦克碎片",VLOOKUP(C309,道具信息!$N$2:$O$291,2,FALSE)&amp;"碎片",VLOOKUP(C309,道具信息!$N$2:$O$291,2,FALSE))</f>
        <v>T1部件</v>
      </c>
      <c r="R309" s="3">
        <f t="shared" si="193"/>
        <v>5832</v>
      </c>
      <c r="S309" s="11">
        <f t="shared" si="194"/>
        <v>0.58799999999999997</v>
      </c>
      <c r="T309" s="3" t="str">
        <f>VLOOKUP(Q309,道具信息!$Q$3:$S$20,2,FALSE)</f>
        <v>CHEST_ITEM_TYPE_T1_PART</v>
      </c>
      <c r="U309" s="3" t="str">
        <f>IF(COUNTIF(U$298:U308,T309)=0,T309,"")</f>
        <v/>
      </c>
      <c r="V309" s="3" t="str">
        <f t="shared" si="204"/>
        <v>CHEST_ITEM_TYPE_T3_SHARD,CHEST_ITEM_TYPE_T4_SHARD,CHEST_ITEM_TYPE_T1_PART</v>
      </c>
      <c r="W309" s="13" t="str">
        <f t="shared" si="199"/>
        <v/>
      </c>
      <c r="X309" s="3" t="str">
        <f t="shared" si="200"/>
        <v/>
      </c>
      <c r="Y309" s="3" t="str">
        <f t="shared" si="205"/>
        <v>18.8%,14.9%,58.8%</v>
      </c>
    </row>
    <row r="310" spans="2:25" x14ac:dyDescent="0.3">
      <c r="B310" s="2">
        <f>数据源!T342</f>
        <v>8</v>
      </c>
      <c r="C310" s="2" t="str">
        <f>数据源!U342</f>
        <v>T1MP3</v>
      </c>
      <c r="D310" s="2" t="str">
        <f>数据源!V342</f>
        <v>部件</v>
      </c>
      <c r="E310" s="2">
        <f>数据源!W342</f>
        <v>17</v>
      </c>
      <c r="F310" s="2">
        <f>数据源!X342</f>
        <v>1</v>
      </c>
      <c r="G310" s="2">
        <f>数据源!Y342</f>
        <v>1.0999999999999999E-2</v>
      </c>
      <c r="H310" s="2">
        <f>数据源!Z342</f>
        <v>3.2352941176470584E-2</v>
      </c>
      <c r="I310" s="2">
        <f>数据源!AA342</f>
        <v>324</v>
      </c>
      <c r="J310" s="3">
        <f t="shared" si="195"/>
        <v>1</v>
      </c>
      <c r="K310" s="3">
        <f t="shared" si="196"/>
        <v>1</v>
      </c>
      <c r="L310" s="3" t="str">
        <f t="shared" si="206"/>
        <v>部件</v>
      </c>
      <c r="M310" s="3">
        <f t="shared" ca="1" si="207"/>
        <v>91103</v>
      </c>
      <c r="N310" s="3" t="str">
        <f t="shared" ca="1" si="208"/>
        <v>51321,52321,53321,51411,52411,53411,51421,51431,91001,91003,91005,91101,91103</v>
      </c>
      <c r="O310" s="3" t="str">
        <f t="shared" si="209"/>
        <v>623,623,623,350,350,350,234,195,324,324,324,324,324</v>
      </c>
      <c r="P310" s="1" t="str">
        <f t="shared" si="210"/>
        <v>(1,2),(1,2),(1,2),(1,1),(1,1),(1,1),(1,1),(1,1),(1,1),(1,1),(1,1),(1,1),(1,1)</v>
      </c>
      <c r="Q310" s="3" t="str">
        <f>IF(D310="坦克碎片",VLOOKUP(C310,道具信息!$N$2:$O$291,2,FALSE)&amp;"碎片",VLOOKUP(C310,道具信息!$N$2:$O$291,2,FALSE))</f>
        <v>T1部件</v>
      </c>
      <c r="R310" s="3">
        <f t="shared" si="193"/>
        <v>5832</v>
      </c>
      <c r="S310" s="11">
        <f t="shared" si="194"/>
        <v>0.58799999999999997</v>
      </c>
      <c r="T310" s="3" t="str">
        <f>VLOOKUP(Q310,道具信息!$Q$3:$S$20,2,FALSE)</f>
        <v>CHEST_ITEM_TYPE_T1_PART</v>
      </c>
      <c r="U310" s="3" t="str">
        <f>IF(COUNTIF(U$298:U309,T310)=0,T310,"")</f>
        <v/>
      </c>
      <c r="V310" s="3" t="str">
        <f t="shared" si="204"/>
        <v>CHEST_ITEM_TYPE_T3_SHARD,CHEST_ITEM_TYPE_T4_SHARD,CHEST_ITEM_TYPE_T1_PART</v>
      </c>
      <c r="W310" s="13" t="str">
        <f t="shared" si="199"/>
        <v/>
      </c>
      <c r="X310" s="3" t="str">
        <f t="shared" si="200"/>
        <v/>
      </c>
      <c r="Y310" s="3" t="str">
        <f t="shared" si="205"/>
        <v>18.8%,14.9%,58.8%</v>
      </c>
    </row>
    <row r="311" spans="2:25" x14ac:dyDescent="0.3">
      <c r="B311" s="2">
        <f>数据源!T343</f>
        <v>8</v>
      </c>
      <c r="C311" s="2" t="str">
        <f>数据源!U343</f>
        <v>T1MP5</v>
      </c>
      <c r="D311" s="2" t="str">
        <f>数据源!V343</f>
        <v>部件</v>
      </c>
      <c r="E311" s="2">
        <f>数据源!W343</f>
        <v>17</v>
      </c>
      <c r="F311" s="2">
        <f>数据源!X343</f>
        <v>1</v>
      </c>
      <c r="G311" s="2">
        <f>数据源!Y343</f>
        <v>1.0999999999999999E-2</v>
      </c>
      <c r="H311" s="2">
        <f>数据源!Z343</f>
        <v>3.2352941176470584E-2</v>
      </c>
      <c r="I311" s="2">
        <f>数据源!AA343</f>
        <v>324</v>
      </c>
      <c r="J311" s="3">
        <f t="shared" si="195"/>
        <v>1</v>
      </c>
      <c r="K311" s="3">
        <f t="shared" si="196"/>
        <v>1</v>
      </c>
      <c r="L311" s="3" t="str">
        <f t="shared" si="206"/>
        <v>部件</v>
      </c>
      <c r="M311" s="3">
        <f t="shared" ca="1" si="207"/>
        <v>91105</v>
      </c>
      <c r="N311" s="3" t="str">
        <f t="shared" ca="1" si="208"/>
        <v>51321,52321,53321,51411,52411,53411,51421,51431,91001,91003,91005,91101,91103,91105</v>
      </c>
      <c r="O311" s="3" t="str">
        <f t="shared" si="209"/>
        <v>623,623,623,350,350,350,234,195,324,324,324,324,324,324</v>
      </c>
      <c r="P311" s="1" t="str">
        <f t="shared" si="210"/>
        <v>(1,2),(1,2),(1,2),(1,1),(1,1),(1,1),(1,1),(1,1),(1,1),(1,1),(1,1),(1,1),(1,1),(1,1)</v>
      </c>
      <c r="Q311" s="3" t="str">
        <f>IF(D311="坦克碎片",VLOOKUP(C311,道具信息!$N$2:$O$291,2,FALSE)&amp;"碎片",VLOOKUP(C311,道具信息!$N$2:$O$291,2,FALSE))</f>
        <v>T1部件</v>
      </c>
      <c r="R311" s="3">
        <f t="shared" si="193"/>
        <v>5832</v>
      </c>
      <c r="S311" s="11">
        <f t="shared" si="194"/>
        <v>0.58799999999999997</v>
      </c>
      <c r="T311" s="3" t="str">
        <f>VLOOKUP(Q311,道具信息!$Q$3:$S$20,2,FALSE)</f>
        <v>CHEST_ITEM_TYPE_T1_PART</v>
      </c>
      <c r="U311" s="3" t="str">
        <f>IF(COUNTIF(U$298:U310,T311)=0,T311,"")</f>
        <v/>
      </c>
      <c r="V311" s="3" t="str">
        <f t="shared" si="204"/>
        <v>CHEST_ITEM_TYPE_T3_SHARD,CHEST_ITEM_TYPE_T4_SHARD,CHEST_ITEM_TYPE_T1_PART</v>
      </c>
      <c r="W311" s="13" t="str">
        <f t="shared" si="199"/>
        <v/>
      </c>
      <c r="X311" s="3" t="str">
        <f t="shared" si="200"/>
        <v/>
      </c>
      <c r="Y311" s="3" t="str">
        <f t="shared" si="205"/>
        <v>18.8%,14.9%,58.8%</v>
      </c>
    </row>
    <row r="312" spans="2:25" x14ac:dyDescent="0.3">
      <c r="B312" s="2">
        <f>数据源!T344</f>
        <v>8</v>
      </c>
      <c r="C312" s="2" t="str">
        <f>数据源!U344</f>
        <v>T1HP1</v>
      </c>
      <c r="D312" s="2" t="str">
        <f>数据源!V344</f>
        <v>部件</v>
      </c>
      <c r="E312" s="2">
        <f>数据源!W344</f>
        <v>17</v>
      </c>
      <c r="F312" s="2">
        <f>数据源!X344</f>
        <v>1</v>
      </c>
      <c r="G312" s="2">
        <f>数据源!Y344</f>
        <v>1.0999999999999999E-2</v>
      </c>
      <c r="H312" s="2">
        <f>数据源!Z344</f>
        <v>3.2352941176470584E-2</v>
      </c>
      <c r="I312" s="2">
        <f>数据源!AA344</f>
        <v>324</v>
      </c>
      <c r="J312" s="3">
        <f t="shared" si="195"/>
        <v>1</v>
      </c>
      <c r="K312" s="3">
        <f t="shared" si="196"/>
        <v>1</v>
      </c>
      <c r="L312" s="3" t="str">
        <f t="shared" si="206"/>
        <v>部件</v>
      </c>
      <c r="M312" s="3">
        <f t="shared" ca="1" si="207"/>
        <v>91201</v>
      </c>
      <c r="N312" s="3" t="str">
        <f t="shared" ca="1" si="208"/>
        <v>51321,52321,53321,51411,52411,53411,51421,51431,91001,91003,91005,91101,91103,91105,91201</v>
      </c>
      <c r="O312" s="3" t="str">
        <f t="shared" si="209"/>
        <v>623,623,623,350,350,350,234,195,324,324,324,324,324,324,324</v>
      </c>
      <c r="P312" s="1" t="str">
        <f t="shared" si="210"/>
        <v>(1,2),(1,2),(1,2),(1,1),(1,1),(1,1),(1,1),(1,1),(1,1),(1,1),(1,1),(1,1),(1,1),(1,1),(1,1)</v>
      </c>
      <c r="Q312" s="3" t="str">
        <f>IF(D312="坦克碎片",VLOOKUP(C312,道具信息!$N$2:$O$291,2,FALSE)&amp;"碎片",VLOOKUP(C312,道具信息!$N$2:$O$291,2,FALSE))</f>
        <v>T1部件</v>
      </c>
      <c r="R312" s="3">
        <f t="shared" si="193"/>
        <v>5832</v>
      </c>
      <c r="S312" s="11">
        <f t="shared" si="194"/>
        <v>0.58799999999999997</v>
      </c>
      <c r="T312" s="3" t="str">
        <f>VLOOKUP(Q312,道具信息!$Q$3:$S$20,2,FALSE)</f>
        <v>CHEST_ITEM_TYPE_T1_PART</v>
      </c>
      <c r="U312" s="3" t="str">
        <f>IF(COUNTIF(U$298:U311,T312)=0,T312,"")</f>
        <v/>
      </c>
      <c r="V312" s="3" t="str">
        <f t="shared" si="204"/>
        <v>CHEST_ITEM_TYPE_T3_SHARD,CHEST_ITEM_TYPE_T4_SHARD,CHEST_ITEM_TYPE_T1_PART</v>
      </c>
      <c r="W312" s="13" t="str">
        <f t="shared" si="199"/>
        <v/>
      </c>
      <c r="X312" s="3" t="str">
        <f t="shared" si="200"/>
        <v/>
      </c>
      <c r="Y312" s="3" t="str">
        <f t="shared" si="205"/>
        <v>18.8%,14.9%,58.8%</v>
      </c>
    </row>
    <row r="313" spans="2:25" x14ac:dyDescent="0.3">
      <c r="B313" s="2">
        <f>数据源!T345</f>
        <v>8</v>
      </c>
      <c r="C313" s="2" t="str">
        <f>数据源!U345</f>
        <v>T1HP3</v>
      </c>
      <c r="D313" s="2" t="str">
        <f>数据源!V345</f>
        <v>部件</v>
      </c>
      <c r="E313" s="2">
        <f>数据源!W345</f>
        <v>17</v>
      </c>
      <c r="F313" s="2">
        <f>数据源!X345</f>
        <v>1</v>
      </c>
      <c r="G313" s="2">
        <f>数据源!Y345</f>
        <v>1.0999999999999999E-2</v>
      </c>
      <c r="H313" s="2">
        <f>数据源!Z345</f>
        <v>3.2352941176470584E-2</v>
      </c>
      <c r="I313" s="2">
        <f>数据源!AA345</f>
        <v>324</v>
      </c>
      <c r="J313" s="3">
        <f t="shared" si="195"/>
        <v>1</v>
      </c>
      <c r="K313" s="3">
        <f t="shared" si="196"/>
        <v>1</v>
      </c>
      <c r="L313" s="3" t="str">
        <f t="shared" si="206"/>
        <v>部件</v>
      </c>
      <c r="M313" s="3">
        <f t="shared" ca="1" si="207"/>
        <v>91203</v>
      </c>
      <c r="N313" s="3" t="str">
        <f t="shared" ca="1" si="208"/>
        <v>51321,52321,53321,51411,52411,53411,51421,51431,91001,91003,91005,91101,91103,91105,91201,91203</v>
      </c>
      <c r="O313" s="3" t="str">
        <f t="shared" si="209"/>
        <v>623,623,623,350,350,350,234,195,324,324,324,324,324,324,324,324</v>
      </c>
      <c r="P313" s="1" t="str">
        <f t="shared" si="210"/>
        <v>(1,2),(1,2),(1,2),(1,1),(1,1),(1,1),(1,1),(1,1),(1,1),(1,1),(1,1),(1,1),(1,1),(1,1),(1,1),(1,1)</v>
      </c>
      <c r="Q313" s="3" t="str">
        <f>IF(D313="坦克碎片",VLOOKUP(C313,道具信息!$N$2:$O$291,2,FALSE)&amp;"碎片",VLOOKUP(C313,道具信息!$N$2:$O$291,2,FALSE))</f>
        <v>T1部件</v>
      </c>
      <c r="R313" s="3">
        <f t="shared" si="193"/>
        <v>5832</v>
      </c>
      <c r="S313" s="11">
        <f t="shared" si="194"/>
        <v>0.58799999999999997</v>
      </c>
      <c r="T313" s="3" t="str">
        <f>VLOOKUP(Q313,道具信息!$Q$3:$S$20,2,FALSE)</f>
        <v>CHEST_ITEM_TYPE_T1_PART</v>
      </c>
      <c r="U313" s="3" t="str">
        <f>IF(COUNTIF(U$298:U312,T313)=0,T313,"")</f>
        <v/>
      </c>
      <c r="V313" s="3" t="str">
        <f t="shared" si="204"/>
        <v>CHEST_ITEM_TYPE_T3_SHARD,CHEST_ITEM_TYPE_T4_SHARD,CHEST_ITEM_TYPE_T1_PART</v>
      </c>
      <c r="W313" s="13" t="str">
        <f t="shared" si="199"/>
        <v/>
      </c>
      <c r="X313" s="3" t="str">
        <f t="shared" si="200"/>
        <v/>
      </c>
      <c r="Y313" s="3" t="str">
        <f t="shared" si="205"/>
        <v>18.8%,14.9%,58.8%</v>
      </c>
    </row>
    <row r="314" spans="2:25" x14ac:dyDescent="0.3">
      <c r="B314" s="2">
        <f>数据源!T346</f>
        <v>8</v>
      </c>
      <c r="C314" s="2" t="str">
        <f>数据源!U346</f>
        <v>T1HP5</v>
      </c>
      <c r="D314" s="2" t="str">
        <f>数据源!V346</f>
        <v>部件</v>
      </c>
      <c r="E314" s="2">
        <f>数据源!W346</f>
        <v>17</v>
      </c>
      <c r="F314" s="2">
        <f>数据源!X346</f>
        <v>1</v>
      </c>
      <c r="G314" s="2">
        <f>数据源!Y346</f>
        <v>1.0999999999999999E-2</v>
      </c>
      <c r="H314" s="2">
        <f>数据源!Z346</f>
        <v>3.2352941176470584E-2</v>
      </c>
      <c r="I314" s="2">
        <f>数据源!AA346</f>
        <v>324</v>
      </c>
      <c r="J314" s="3">
        <f t="shared" si="195"/>
        <v>1</v>
      </c>
      <c r="K314" s="3">
        <f t="shared" si="196"/>
        <v>1</v>
      </c>
      <c r="L314" s="3" t="str">
        <f t="shared" si="206"/>
        <v>部件</v>
      </c>
      <c r="M314" s="3">
        <f t="shared" ca="1" si="207"/>
        <v>91205</v>
      </c>
      <c r="N314" s="3" t="str">
        <f t="shared" ca="1" si="208"/>
        <v>51321,52321,53321,51411,52411,53411,51421,51431,91001,91003,91005,91101,91103,91105,91201,91203,91205</v>
      </c>
      <c r="O314" s="3" t="str">
        <f t="shared" si="209"/>
        <v>623,623,623,350,350,350,234,195,324,324,324,324,324,324,324,324,324</v>
      </c>
      <c r="P314" s="1" t="str">
        <f t="shared" si="210"/>
        <v>(1,2),(1,2),(1,2),(1,1),(1,1),(1,1),(1,1),(1,1),(1,1),(1,1),(1,1),(1,1),(1,1),(1,1),(1,1),(1,1),(1,1)</v>
      </c>
      <c r="Q314" s="3" t="str">
        <f>IF(D314="坦克碎片",VLOOKUP(C314,道具信息!$N$2:$O$291,2,FALSE)&amp;"碎片",VLOOKUP(C314,道具信息!$N$2:$O$291,2,FALSE))</f>
        <v>T1部件</v>
      </c>
      <c r="R314" s="3">
        <f t="shared" si="193"/>
        <v>5832</v>
      </c>
      <c r="S314" s="11">
        <f t="shared" si="194"/>
        <v>0.58799999999999997</v>
      </c>
      <c r="T314" s="3" t="str">
        <f>VLOOKUP(Q314,道具信息!$Q$3:$S$20,2,FALSE)</f>
        <v>CHEST_ITEM_TYPE_T1_PART</v>
      </c>
      <c r="U314" s="3" t="str">
        <f>IF(COUNTIF(U$298:U313,T314)=0,T314,"")</f>
        <v/>
      </c>
      <c r="V314" s="3" t="str">
        <f t="shared" si="204"/>
        <v>CHEST_ITEM_TYPE_T3_SHARD,CHEST_ITEM_TYPE_T4_SHARD,CHEST_ITEM_TYPE_T1_PART</v>
      </c>
      <c r="W314" s="13" t="str">
        <f t="shared" si="199"/>
        <v/>
      </c>
      <c r="X314" s="3" t="str">
        <f t="shared" si="200"/>
        <v/>
      </c>
      <c r="Y314" s="3" t="str">
        <f t="shared" si="205"/>
        <v>18.8%,14.9%,58.8%</v>
      </c>
    </row>
    <row r="315" spans="2:25" x14ac:dyDescent="0.3">
      <c r="B315" s="2">
        <f>数据源!T347</f>
        <v>8</v>
      </c>
      <c r="C315" s="2" t="str">
        <f>数据源!U347</f>
        <v>T1LP2</v>
      </c>
      <c r="D315" s="2" t="str">
        <f>数据源!V347</f>
        <v>部件</v>
      </c>
      <c r="E315" s="2">
        <f>数据源!W347</f>
        <v>17</v>
      </c>
      <c r="F315" s="2">
        <f>数据源!X347</f>
        <v>1</v>
      </c>
      <c r="G315" s="2">
        <f>数据源!Y347</f>
        <v>1.0999999999999999E-2</v>
      </c>
      <c r="H315" s="2">
        <f>数据源!Z347</f>
        <v>3.2352941176470584E-2</v>
      </c>
      <c r="I315" s="2">
        <f>数据源!AA347</f>
        <v>324</v>
      </c>
      <c r="J315" s="3">
        <f t="shared" si="195"/>
        <v>1</v>
      </c>
      <c r="K315" s="3">
        <f t="shared" si="196"/>
        <v>1</v>
      </c>
      <c r="L315" s="3" t="str">
        <f t="shared" si="206"/>
        <v>部件</v>
      </c>
      <c r="M315" s="3">
        <f t="shared" ca="1" si="207"/>
        <v>91002</v>
      </c>
      <c r="N315" s="3" t="str">
        <f t="shared" ca="1" si="208"/>
        <v>51321,52321,53321,51411,52411,53411,51421,51431,91001,91003,91005,91101,91103,91105,91201,91203,91205,91002</v>
      </c>
      <c r="O315" s="3" t="str">
        <f t="shared" si="209"/>
        <v>623,623,623,350,350,350,234,195,324,324,324,324,324,324,324,324,324,324</v>
      </c>
      <c r="P315" s="1" t="str">
        <f t="shared" si="210"/>
        <v>(1,2),(1,2),(1,2),(1,1),(1,1),(1,1),(1,1),(1,1),(1,1),(1,1),(1,1),(1,1),(1,1),(1,1),(1,1),(1,1),(1,1),(1,1)</v>
      </c>
      <c r="Q315" s="3" t="str">
        <f>IF(D315="坦克碎片",VLOOKUP(C315,道具信息!$N$2:$O$291,2,FALSE)&amp;"碎片",VLOOKUP(C315,道具信息!$N$2:$O$291,2,FALSE))</f>
        <v>T1部件</v>
      </c>
      <c r="R315" s="3">
        <f t="shared" si="193"/>
        <v>5832</v>
      </c>
      <c r="S315" s="11">
        <f t="shared" si="194"/>
        <v>0.58799999999999997</v>
      </c>
      <c r="T315" s="3" t="str">
        <f>VLOOKUP(Q315,道具信息!$Q$3:$S$20,2,FALSE)</f>
        <v>CHEST_ITEM_TYPE_T1_PART</v>
      </c>
      <c r="U315" s="3" t="str">
        <f>IF(COUNTIF(U$298:U314,T315)=0,T315,"")</f>
        <v/>
      </c>
      <c r="V315" s="3" t="str">
        <f t="shared" si="204"/>
        <v>CHEST_ITEM_TYPE_T3_SHARD,CHEST_ITEM_TYPE_T4_SHARD,CHEST_ITEM_TYPE_T1_PART</v>
      </c>
      <c r="W315" s="13" t="str">
        <f t="shared" si="199"/>
        <v/>
      </c>
      <c r="X315" s="3" t="str">
        <f t="shared" si="200"/>
        <v/>
      </c>
      <c r="Y315" s="3" t="str">
        <f t="shared" si="205"/>
        <v>18.8%,14.9%,58.8%</v>
      </c>
    </row>
    <row r="316" spans="2:25" x14ac:dyDescent="0.3">
      <c r="B316" s="2">
        <f>数据源!T348</f>
        <v>8</v>
      </c>
      <c r="C316" s="2" t="str">
        <f>数据源!U348</f>
        <v>T1LP4</v>
      </c>
      <c r="D316" s="2" t="str">
        <f>数据源!V348</f>
        <v>部件</v>
      </c>
      <c r="E316" s="2">
        <f>数据源!W348</f>
        <v>17</v>
      </c>
      <c r="F316" s="2">
        <f>数据源!X348</f>
        <v>1</v>
      </c>
      <c r="G316" s="2">
        <f>数据源!Y348</f>
        <v>1.0999999999999999E-2</v>
      </c>
      <c r="H316" s="2">
        <f>数据源!Z348</f>
        <v>3.2352941176470584E-2</v>
      </c>
      <c r="I316" s="2">
        <f>数据源!AA348</f>
        <v>324</v>
      </c>
      <c r="J316" s="3">
        <f t="shared" si="195"/>
        <v>1</v>
      </c>
      <c r="K316" s="3">
        <f t="shared" si="196"/>
        <v>1</v>
      </c>
      <c r="L316" s="3" t="str">
        <f t="shared" si="206"/>
        <v>部件</v>
      </c>
      <c r="M316" s="3">
        <f t="shared" ca="1" si="207"/>
        <v>91004</v>
      </c>
      <c r="N316" s="3" t="str">
        <f t="shared" ca="1" si="208"/>
        <v>51321,52321,53321,51411,52411,53411,51421,51431,91001,91003,91005,91101,91103,91105,91201,91203,91205,91002,91004</v>
      </c>
      <c r="O316" s="3" t="str">
        <f t="shared" si="209"/>
        <v>623,623,623,350,350,350,234,195,324,324,324,324,324,324,324,324,324,324,324</v>
      </c>
      <c r="P316" s="1" t="str">
        <f t="shared" si="210"/>
        <v>(1,2),(1,2),(1,2),(1,1),(1,1),(1,1),(1,1),(1,1),(1,1),(1,1),(1,1),(1,1),(1,1),(1,1),(1,1),(1,1),(1,1),(1,1),(1,1)</v>
      </c>
      <c r="Q316" s="3" t="str">
        <f>IF(D316="坦克碎片",VLOOKUP(C316,道具信息!$N$2:$O$291,2,FALSE)&amp;"碎片",VLOOKUP(C316,道具信息!$N$2:$O$291,2,FALSE))</f>
        <v>T1部件</v>
      </c>
      <c r="R316" s="3">
        <f t="shared" si="193"/>
        <v>5832</v>
      </c>
      <c r="S316" s="11">
        <f t="shared" si="194"/>
        <v>0.58799999999999997</v>
      </c>
      <c r="T316" s="3" t="str">
        <f>VLOOKUP(Q316,道具信息!$Q$3:$S$20,2,FALSE)</f>
        <v>CHEST_ITEM_TYPE_T1_PART</v>
      </c>
      <c r="U316" s="3" t="str">
        <f>IF(COUNTIF(U$298:U315,T316)=0,T316,"")</f>
        <v/>
      </c>
      <c r="V316" s="3" t="str">
        <f t="shared" si="204"/>
        <v>CHEST_ITEM_TYPE_T3_SHARD,CHEST_ITEM_TYPE_T4_SHARD,CHEST_ITEM_TYPE_T1_PART</v>
      </c>
      <c r="W316" s="13" t="str">
        <f t="shared" si="199"/>
        <v/>
      </c>
      <c r="X316" s="3" t="str">
        <f t="shared" si="200"/>
        <v/>
      </c>
      <c r="Y316" s="3" t="str">
        <f t="shared" si="205"/>
        <v>18.8%,14.9%,58.8%</v>
      </c>
    </row>
    <row r="317" spans="2:25" x14ac:dyDescent="0.3">
      <c r="B317" s="2">
        <f>数据源!T349</f>
        <v>8</v>
      </c>
      <c r="C317" s="2" t="str">
        <f>数据源!U349</f>
        <v>T1LP6</v>
      </c>
      <c r="D317" s="2" t="str">
        <f>数据源!V349</f>
        <v>部件</v>
      </c>
      <c r="E317" s="2">
        <f>数据源!W349</f>
        <v>17</v>
      </c>
      <c r="F317" s="2">
        <f>数据源!X349</f>
        <v>1</v>
      </c>
      <c r="G317" s="2">
        <f>数据源!Y349</f>
        <v>1.0999999999999999E-2</v>
      </c>
      <c r="H317" s="2">
        <f>数据源!Z349</f>
        <v>3.2352941176470584E-2</v>
      </c>
      <c r="I317" s="2">
        <f>数据源!AA349</f>
        <v>324</v>
      </c>
      <c r="J317" s="3">
        <f t="shared" si="195"/>
        <v>1</v>
      </c>
      <c r="K317" s="3">
        <f t="shared" si="196"/>
        <v>1</v>
      </c>
      <c r="L317" s="3" t="str">
        <f t="shared" si="206"/>
        <v>部件</v>
      </c>
      <c r="M317" s="3">
        <f t="shared" ca="1" si="207"/>
        <v>91006</v>
      </c>
      <c r="N317" s="3" t="str">
        <f t="shared" ca="1" si="208"/>
        <v>51321,52321,53321,51411,52411,53411,51421,51431,91001,91003,91005,91101,91103,91105,91201,91203,91205,91002,91004,91006</v>
      </c>
      <c r="O317" s="3" t="str">
        <f t="shared" si="209"/>
        <v>623,623,623,350,350,350,234,195,324,324,324,324,324,324,324,324,324,324,324,324</v>
      </c>
      <c r="P317" s="1" t="str">
        <f t="shared" si="210"/>
        <v>(1,2),(1,2),(1,2),(1,1),(1,1),(1,1),(1,1),(1,1),(1,1),(1,1),(1,1),(1,1),(1,1),(1,1),(1,1),(1,1),(1,1),(1,1),(1,1),(1,1)</v>
      </c>
      <c r="Q317" s="3" t="str">
        <f>IF(D317="坦克碎片",VLOOKUP(C317,道具信息!$N$2:$O$291,2,FALSE)&amp;"碎片",VLOOKUP(C317,道具信息!$N$2:$O$291,2,FALSE))</f>
        <v>T1部件</v>
      </c>
      <c r="R317" s="3">
        <f t="shared" si="193"/>
        <v>5832</v>
      </c>
      <c r="S317" s="11">
        <f t="shared" si="194"/>
        <v>0.58799999999999997</v>
      </c>
      <c r="T317" s="3" t="str">
        <f>VLOOKUP(Q317,道具信息!$Q$3:$S$20,2,FALSE)</f>
        <v>CHEST_ITEM_TYPE_T1_PART</v>
      </c>
      <c r="U317" s="3" t="str">
        <f>IF(COUNTIF(U$298:U316,T317)=0,T317,"")</f>
        <v/>
      </c>
      <c r="V317" s="3" t="str">
        <f t="shared" si="204"/>
        <v>CHEST_ITEM_TYPE_T3_SHARD,CHEST_ITEM_TYPE_T4_SHARD,CHEST_ITEM_TYPE_T1_PART</v>
      </c>
      <c r="W317" s="13" t="str">
        <f t="shared" si="199"/>
        <v/>
      </c>
      <c r="X317" s="3" t="str">
        <f t="shared" si="200"/>
        <v/>
      </c>
      <c r="Y317" s="3" t="str">
        <f t="shared" si="205"/>
        <v>18.8%,14.9%,58.8%</v>
      </c>
    </row>
    <row r="318" spans="2:25" x14ac:dyDescent="0.3">
      <c r="B318" s="2">
        <f>数据源!T350</f>
        <v>8</v>
      </c>
      <c r="C318" s="2" t="str">
        <f>数据源!U350</f>
        <v>T1MP2</v>
      </c>
      <c r="D318" s="2" t="str">
        <f>数据源!V350</f>
        <v>部件</v>
      </c>
      <c r="E318" s="2">
        <f>数据源!W350</f>
        <v>17</v>
      </c>
      <c r="F318" s="2">
        <f>数据源!X350</f>
        <v>1</v>
      </c>
      <c r="G318" s="2">
        <f>数据源!Y350</f>
        <v>1.0999999999999999E-2</v>
      </c>
      <c r="H318" s="2">
        <f>数据源!Z350</f>
        <v>3.2352941176470584E-2</v>
      </c>
      <c r="I318" s="2">
        <f>数据源!AA350</f>
        <v>324</v>
      </c>
      <c r="J318" s="3">
        <f t="shared" si="195"/>
        <v>1</v>
      </c>
      <c r="K318" s="3">
        <f t="shared" si="196"/>
        <v>1</v>
      </c>
      <c r="L318" s="3" t="str">
        <f t="shared" si="206"/>
        <v>部件</v>
      </c>
      <c r="M318" s="3">
        <f t="shared" ca="1" si="207"/>
        <v>91102</v>
      </c>
      <c r="N318" s="3" t="str">
        <f t="shared" ca="1" si="208"/>
        <v>51321,52321,53321,51411,52411,53411,51421,51431,91001,91003,91005,91101,91103,91105,91201,91203,91205,91002,91004,91006,91102</v>
      </c>
      <c r="O318" s="3" t="str">
        <f t="shared" si="209"/>
        <v>623,623,623,350,350,350,234,195,324,324,324,324,324,324,324,324,324,324,324,324,324</v>
      </c>
      <c r="P318" s="1" t="str">
        <f t="shared" si="210"/>
        <v>(1,2),(1,2),(1,2),(1,1),(1,1),(1,1),(1,1),(1,1),(1,1),(1,1),(1,1),(1,1),(1,1),(1,1),(1,1),(1,1),(1,1),(1,1),(1,1),(1,1),(1,1)</v>
      </c>
      <c r="Q318" s="3" t="str">
        <f>IF(D318="坦克碎片",VLOOKUP(C318,道具信息!$N$2:$O$291,2,FALSE)&amp;"碎片",VLOOKUP(C318,道具信息!$N$2:$O$291,2,FALSE))</f>
        <v>T1部件</v>
      </c>
      <c r="R318" s="3">
        <f t="shared" si="193"/>
        <v>5832</v>
      </c>
      <c r="S318" s="11">
        <f t="shared" si="194"/>
        <v>0.58799999999999997</v>
      </c>
      <c r="T318" s="3" t="str">
        <f>VLOOKUP(Q318,道具信息!$Q$3:$S$20,2,FALSE)</f>
        <v>CHEST_ITEM_TYPE_T1_PART</v>
      </c>
      <c r="U318" s="3" t="str">
        <f>IF(COUNTIF(U$298:U317,T318)=0,T318,"")</f>
        <v/>
      </c>
      <c r="V318" s="3" t="str">
        <f t="shared" si="204"/>
        <v>CHEST_ITEM_TYPE_T3_SHARD,CHEST_ITEM_TYPE_T4_SHARD,CHEST_ITEM_TYPE_T1_PART</v>
      </c>
      <c r="W318" s="13" t="str">
        <f t="shared" si="199"/>
        <v/>
      </c>
      <c r="X318" s="3" t="str">
        <f t="shared" si="200"/>
        <v/>
      </c>
      <c r="Y318" s="3" t="str">
        <f t="shared" si="205"/>
        <v>18.8%,14.9%,58.8%</v>
      </c>
    </row>
    <row r="319" spans="2:25" x14ac:dyDescent="0.3">
      <c r="B319" s="2">
        <f>数据源!T351</f>
        <v>8</v>
      </c>
      <c r="C319" s="2" t="str">
        <f>数据源!U351</f>
        <v>T1MP4</v>
      </c>
      <c r="D319" s="2" t="str">
        <f>数据源!V351</f>
        <v>部件</v>
      </c>
      <c r="E319" s="2">
        <f>数据源!W351</f>
        <v>17</v>
      </c>
      <c r="F319" s="2">
        <f>数据源!X351</f>
        <v>1</v>
      </c>
      <c r="G319" s="2">
        <f>数据源!Y351</f>
        <v>1.0999999999999999E-2</v>
      </c>
      <c r="H319" s="2">
        <f>数据源!Z351</f>
        <v>3.2352941176470584E-2</v>
      </c>
      <c r="I319" s="2">
        <f>数据源!AA351</f>
        <v>324</v>
      </c>
      <c r="J319" s="3">
        <f t="shared" si="195"/>
        <v>1</v>
      </c>
      <c r="K319" s="3">
        <f t="shared" si="196"/>
        <v>1</v>
      </c>
      <c r="L319" s="3" t="str">
        <f t="shared" si="206"/>
        <v>部件</v>
      </c>
      <c r="M319" s="3">
        <f t="shared" ca="1" si="207"/>
        <v>91104</v>
      </c>
      <c r="N319" s="3" t="str">
        <f t="shared" ca="1" si="208"/>
        <v>51321,52321,53321,51411,52411,53411,51421,51431,91001,91003,91005,91101,91103,91105,91201,91203,91205,91002,91004,91006,91102,91104</v>
      </c>
      <c r="O319" s="3" t="str">
        <f t="shared" si="209"/>
        <v>623,623,623,350,350,350,234,195,324,324,324,324,324,324,324,324,324,324,324,324,324,324</v>
      </c>
      <c r="P319" s="1" t="str">
        <f t="shared" si="210"/>
        <v>(1,2),(1,2),(1,2),(1,1),(1,1),(1,1),(1,1),(1,1),(1,1),(1,1),(1,1),(1,1),(1,1),(1,1),(1,1),(1,1),(1,1),(1,1),(1,1),(1,1),(1,1),(1,1)</v>
      </c>
      <c r="Q319" s="3" t="str">
        <f>IF(D319="坦克碎片",VLOOKUP(C319,道具信息!$N$2:$O$291,2,FALSE)&amp;"碎片",VLOOKUP(C319,道具信息!$N$2:$O$291,2,FALSE))</f>
        <v>T1部件</v>
      </c>
      <c r="R319" s="3">
        <f t="shared" si="193"/>
        <v>5832</v>
      </c>
      <c r="S319" s="11">
        <f t="shared" si="194"/>
        <v>0.58799999999999997</v>
      </c>
      <c r="T319" s="3" t="str">
        <f>VLOOKUP(Q319,道具信息!$Q$3:$S$20,2,FALSE)</f>
        <v>CHEST_ITEM_TYPE_T1_PART</v>
      </c>
      <c r="U319" s="3" t="str">
        <f>IF(COUNTIF(U$298:U318,T319)=0,T319,"")</f>
        <v/>
      </c>
      <c r="V319" s="3" t="str">
        <f t="shared" si="204"/>
        <v>CHEST_ITEM_TYPE_T3_SHARD,CHEST_ITEM_TYPE_T4_SHARD,CHEST_ITEM_TYPE_T1_PART</v>
      </c>
      <c r="W319" s="13" t="str">
        <f t="shared" si="199"/>
        <v/>
      </c>
      <c r="X319" s="3" t="str">
        <f t="shared" si="200"/>
        <v/>
      </c>
      <c r="Y319" s="3" t="str">
        <f t="shared" si="205"/>
        <v>18.8%,14.9%,58.8%</v>
      </c>
    </row>
    <row r="320" spans="2:25" x14ac:dyDescent="0.3">
      <c r="B320" s="2">
        <f>数据源!T352</f>
        <v>8</v>
      </c>
      <c r="C320" s="2" t="str">
        <f>数据源!U352</f>
        <v>T1MP6</v>
      </c>
      <c r="D320" s="2" t="str">
        <f>数据源!V352</f>
        <v>部件</v>
      </c>
      <c r="E320" s="2">
        <f>数据源!W352</f>
        <v>17</v>
      </c>
      <c r="F320" s="2">
        <f>数据源!X352</f>
        <v>1</v>
      </c>
      <c r="G320" s="2">
        <f>数据源!Y352</f>
        <v>1.0999999999999999E-2</v>
      </c>
      <c r="H320" s="2">
        <f>数据源!Z352</f>
        <v>3.2352941176470584E-2</v>
      </c>
      <c r="I320" s="2">
        <f>数据源!AA352</f>
        <v>324</v>
      </c>
      <c r="J320" s="3">
        <f t="shared" si="195"/>
        <v>1</v>
      </c>
      <c r="K320" s="3">
        <f t="shared" si="196"/>
        <v>1</v>
      </c>
      <c r="L320" s="3" t="str">
        <f t="shared" si="206"/>
        <v>部件</v>
      </c>
      <c r="M320" s="3">
        <f t="shared" ca="1" si="207"/>
        <v>91106</v>
      </c>
      <c r="N320" s="3" t="str">
        <f t="shared" ca="1" si="208"/>
        <v>51321,52321,53321,51411,52411,53411,51421,51431,91001,91003,91005,91101,91103,91105,91201,91203,91205,91002,91004,91006,91102,91104,91106</v>
      </c>
      <c r="O320" s="3" t="str">
        <f t="shared" si="209"/>
        <v>623,623,623,350,350,350,234,195,324,324,324,324,324,324,324,324,324,324,324,324,324,324,324</v>
      </c>
      <c r="P320" s="1" t="str">
        <f t="shared" si="210"/>
        <v>(1,2),(1,2),(1,2),(1,1),(1,1),(1,1),(1,1),(1,1),(1,1),(1,1),(1,1),(1,1),(1,1),(1,1),(1,1),(1,1),(1,1),(1,1),(1,1),(1,1),(1,1),(1,1),(1,1)</v>
      </c>
      <c r="Q320" s="3" t="str">
        <f>IF(D320="坦克碎片",VLOOKUP(C320,道具信息!$N$2:$O$291,2,FALSE)&amp;"碎片",VLOOKUP(C320,道具信息!$N$2:$O$291,2,FALSE))</f>
        <v>T1部件</v>
      </c>
      <c r="R320" s="3">
        <f t="shared" si="193"/>
        <v>5832</v>
      </c>
      <c r="S320" s="11">
        <f t="shared" si="194"/>
        <v>0.58799999999999997</v>
      </c>
      <c r="T320" s="3" t="str">
        <f>VLOOKUP(Q320,道具信息!$Q$3:$S$20,2,FALSE)</f>
        <v>CHEST_ITEM_TYPE_T1_PART</v>
      </c>
      <c r="U320" s="3" t="str">
        <f>IF(COUNTIF(U$298:U319,T320)=0,T320,"")</f>
        <v/>
      </c>
      <c r="V320" s="3" t="str">
        <f t="shared" si="204"/>
        <v>CHEST_ITEM_TYPE_T3_SHARD,CHEST_ITEM_TYPE_T4_SHARD,CHEST_ITEM_TYPE_T1_PART</v>
      </c>
      <c r="W320" s="13" t="str">
        <f t="shared" si="199"/>
        <v/>
      </c>
      <c r="X320" s="3" t="str">
        <f t="shared" si="200"/>
        <v/>
      </c>
      <c r="Y320" s="3" t="str">
        <f t="shared" si="205"/>
        <v>18.8%,14.9%,58.8%</v>
      </c>
    </row>
    <row r="321" spans="2:25" x14ac:dyDescent="0.3">
      <c r="B321" s="2">
        <f>数据源!T353</f>
        <v>8</v>
      </c>
      <c r="C321" s="2" t="str">
        <f>数据源!U353</f>
        <v>T1HP2</v>
      </c>
      <c r="D321" s="2" t="str">
        <f>数据源!V353</f>
        <v>部件</v>
      </c>
      <c r="E321" s="2">
        <f>数据源!W353</f>
        <v>17</v>
      </c>
      <c r="F321" s="2">
        <f>数据源!X353</f>
        <v>1</v>
      </c>
      <c r="G321" s="2">
        <f>数据源!Y353</f>
        <v>1.0999999999999999E-2</v>
      </c>
      <c r="H321" s="2">
        <f>数据源!Z353</f>
        <v>3.2352941176470584E-2</v>
      </c>
      <c r="I321" s="2">
        <f>数据源!AA353</f>
        <v>324</v>
      </c>
      <c r="J321" s="3">
        <f t="shared" si="195"/>
        <v>1</v>
      </c>
      <c r="K321" s="3">
        <f t="shared" si="196"/>
        <v>1</v>
      </c>
      <c r="L321" s="3" t="str">
        <f t="shared" si="206"/>
        <v>部件</v>
      </c>
      <c r="M321" s="3">
        <f t="shared" ca="1" si="207"/>
        <v>91202</v>
      </c>
      <c r="N321" s="3" t="str">
        <f t="shared" ca="1" si="208"/>
        <v>51321,52321,53321,51411,52411,53411,51421,51431,91001,91003,91005,91101,91103,91105,91201,91203,91205,91002,91004,91006,91102,91104,91106,91202</v>
      </c>
      <c r="O321" s="3" t="str">
        <f t="shared" si="209"/>
        <v>623,623,623,350,350,350,234,195,324,324,324,324,324,324,324,324,324,324,324,324,324,324,324,324</v>
      </c>
      <c r="P321" s="1" t="str">
        <f t="shared" si="210"/>
        <v>(1,2),(1,2),(1,2),(1,1),(1,1),(1,1),(1,1),(1,1),(1,1),(1,1),(1,1),(1,1),(1,1),(1,1),(1,1),(1,1),(1,1),(1,1),(1,1),(1,1),(1,1),(1,1),(1,1),(1,1)</v>
      </c>
      <c r="Q321" s="3" t="str">
        <f>IF(D321="坦克碎片",VLOOKUP(C321,道具信息!$N$2:$O$291,2,FALSE)&amp;"碎片",VLOOKUP(C321,道具信息!$N$2:$O$291,2,FALSE))</f>
        <v>T1部件</v>
      </c>
      <c r="R321" s="3">
        <f t="shared" si="193"/>
        <v>5832</v>
      </c>
      <c r="S321" s="11">
        <f t="shared" si="194"/>
        <v>0.58799999999999997</v>
      </c>
      <c r="T321" s="3" t="str">
        <f>VLOOKUP(Q321,道具信息!$Q$3:$S$20,2,FALSE)</f>
        <v>CHEST_ITEM_TYPE_T1_PART</v>
      </c>
      <c r="U321" s="3" t="str">
        <f>IF(COUNTIF(U$298:U320,T321)=0,T321,"")</f>
        <v/>
      </c>
      <c r="V321" s="3" t="str">
        <f t="shared" si="204"/>
        <v>CHEST_ITEM_TYPE_T3_SHARD,CHEST_ITEM_TYPE_T4_SHARD,CHEST_ITEM_TYPE_T1_PART</v>
      </c>
      <c r="W321" s="13" t="str">
        <f t="shared" si="199"/>
        <v/>
      </c>
      <c r="X321" s="3" t="str">
        <f t="shared" si="200"/>
        <v/>
      </c>
      <c r="Y321" s="3" t="str">
        <f t="shared" si="205"/>
        <v>18.8%,14.9%,58.8%</v>
      </c>
    </row>
    <row r="322" spans="2:25" x14ac:dyDescent="0.3">
      <c r="B322" s="2">
        <f>数据源!T354</f>
        <v>8</v>
      </c>
      <c r="C322" s="2" t="str">
        <f>数据源!U354</f>
        <v>T1HP4</v>
      </c>
      <c r="D322" s="2" t="str">
        <f>数据源!V354</f>
        <v>部件</v>
      </c>
      <c r="E322" s="2">
        <f>数据源!W354</f>
        <v>17</v>
      </c>
      <c r="F322" s="2">
        <f>数据源!X354</f>
        <v>1</v>
      </c>
      <c r="G322" s="2">
        <f>数据源!Y354</f>
        <v>1.0999999999999999E-2</v>
      </c>
      <c r="H322" s="2">
        <f>数据源!Z354</f>
        <v>3.2352941176470584E-2</v>
      </c>
      <c r="I322" s="2">
        <f>数据源!AA354</f>
        <v>324</v>
      </c>
      <c r="J322" s="3">
        <f t="shared" si="195"/>
        <v>1</v>
      </c>
      <c r="K322" s="3">
        <f t="shared" si="196"/>
        <v>1</v>
      </c>
      <c r="L322" s="3" t="str">
        <f t="shared" ref="L322:L324" si="211">RIGHT(D322,2)</f>
        <v>部件</v>
      </c>
      <c r="M322" s="3">
        <f t="shared" ref="M322:M324" ca="1" si="212">IF(OR(L322="坦克",L322="碎片"),VLOOKUP(C322,INDIRECT("坦克ID"),MATCH(L322&amp;"ID",INDIRECT("坦克标头"),0),FALSE),VLOOKUP(C322,INDIRECT(L322&amp;"ID"),2,FALSE))</f>
        <v>91204</v>
      </c>
      <c r="N322" s="3" t="str">
        <f t="shared" ref="N322:N324" ca="1" si="213">N321&amp;","&amp;M322</f>
        <v>51321,52321,53321,51411,52411,53411,51421,51431,91001,91003,91005,91101,91103,91105,91201,91203,91205,91002,91004,91006,91102,91104,91106,91202,91204</v>
      </c>
      <c r="O322" s="3" t="str">
        <f t="shared" ref="O322:O324" si="214">O321&amp;","&amp;I322</f>
        <v>623,623,623,350,350,350,234,195,324,324,324,324,324,324,324,324,324,324,324,324,324,324,324,324,324</v>
      </c>
      <c r="P322" s="1" t="str">
        <f t="shared" ref="P322:P324" si="215">P321&amp;","&amp;"("&amp;J322&amp;","&amp;K322&amp;")"</f>
        <v>(1,2),(1,2),(1,2),(1,1),(1,1),(1,1),(1,1),(1,1),(1,1),(1,1),(1,1),(1,1),(1,1),(1,1),(1,1),(1,1),(1,1),(1,1),(1,1),(1,1),(1,1),(1,1),(1,1),(1,1),(1,1)</v>
      </c>
      <c r="Q322" s="3" t="str">
        <f>IF(D322="坦克碎片",VLOOKUP(C322,道具信息!$N$2:$O$291,2,FALSE)&amp;"碎片",VLOOKUP(C322,道具信息!$N$2:$O$291,2,FALSE))</f>
        <v>T1部件</v>
      </c>
      <c r="R322" s="3">
        <f t="shared" si="193"/>
        <v>5832</v>
      </c>
      <c r="S322" s="11">
        <f t="shared" si="194"/>
        <v>0.58799999999999997</v>
      </c>
      <c r="T322" s="3" t="str">
        <f>VLOOKUP(Q322,道具信息!$Q$3:$S$20,2,FALSE)</f>
        <v>CHEST_ITEM_TYPE_T1_PART</v>
      </c>
      <c r="U322" s="3" t="str">
        <f>IF(COUNTIF(U$298:U321,T322)=0,T322,"")</f>
        <v/>
      </c>
      <c r="V322" s="3" t="str">
        <f t="shared" si="204"/>
        <v>CHEST_ITEM_TYPE_T3_SHARD,CHEST_ITEM_TYPE_T4_SHARD,CHEST_ITEM_TYPE_T1_PART</v>
      </c>
      <c r="W322" s="13" t="str">
        <f t="shared" si="199"/>
        <v/>
      </c>
      <c r="X322" s="3" t="str">
        <f t="shared" si="200"/>
        <v/>
      </c>
      <c r="Y322" s="3" t="str">
        <f t="shared" si="205"/>
        <v>18.8%,14.9%,58.8%</v>
      </c>
    </row>
    <row r="323" spans="2:25" x14ac:dyDescent="0.3">
      <c r="B323" s="2">
        <f>数据源!T355</f>
        <v>8</v>
      </c>
      <c r="C323" s="2" t="str">
        <f>数据源!U355</f>
        <v>T1HP6</v>
      </c>
      <c r="D323" s="2" t="str">
        <f>数据源!V355</f>
        <v>部件</v>
      </c>
      <c r="E323" s="2">
        <f>数据源!W355</f>
        <v>17</v>
      </c>
      <c r="F323" s="2">
        <f>数据源!X355</f>
        <v>1</v>
      </c>
      <c r="G323" s="2">
        <f>数据源!Y355</f>
        <v>1.0999999999999999E-2</v>
      </c>
      <c r="H323" s="2">
        <f>数据源!Z355</f>
        <v>3.2352941176470584E-2</v>
      </c>
      <c r="I323" s="2">
        <f>数据源!AA355</f>
        <v>324</v>
      </c>
      <c r="J323" s="3">
        <f t="shared" si="195"/>
        <v>1</v>
      </c>
      <c r="K323" s="3">
        <f t="shared" si="196"/>
        <v>1</v>
      </c>
      <c r="L323" s="3" t="str">
        <f t="shared" si="211"/>
        <v>部件</v>
      </c>
      <c r="M323" s="3">
        <f t="shared" ca="1" si="212"/>
        <v>91206</v>
      </c>
      <c r="N323" s="3" t="str">
        <f t="shared" ca="1" si="213"/>
        <v>51321,52321,53321,51411,52411,53411,51421,51431,91001,91003,91005,91101,91103,91105,91201,91203,91205,91002,91004,91006,91102,91104,91106,91202,91204,91206</v>
      </c>
      <c r="O323" s="3" t="str">
        <f t="shared" si="214"/>
        <v>623,623,623,350,350,350,234,195,324,324,324,324,324,324,324,324,324,324,324,324,324,324,324,324,324,324</v>
      </c>
      <c r="P323" s="1" t="str">
        <f t="shared" si="215"/>
        <v>(1,2),(1,2),(1,2),(1,1),(1,1),(1,1),(1,1),(1,1),(1,1),(1,1),(1,1),(1,1),(1,1),(1,1),(1,1),(1,1),(1,1),(1,1),(1,1),(1,1),(1,1),(1,1),(1,1),(1,1),(1,1),(1,1)</v>
      </c>
      <c r="Q323" s="3" t="str">
        <f>IF(D323="坦克碎片",VLOOKUP(C323,道具信息!$N$2:$O$291,2,FALSE)&amp;"碎片",VLOOKUP(C323,道具信息!$N$2:$O$291,2,FALSE))</f>
        <v>T1部件</v>
      </c>
      <c r="R323" s="3">
        <f t="shared" si="193"/>
        <v>5832</v>
      </c>
      <c r="S323" s="11">
        <f t="shared" si="194"/>
        <v>0.58799999999999997</v>
      </c>
      <c r="T323" s="3" t="str">
        <f>VLOOKUP(Q323,道具信息!$Q$3:$S$20,2,FALSE)</f>
        <v>CHEST_ITEM_TYPE_T1_PART</v>
      </c>
      <c r="U323" s="3" t="str">
        <f>IF(COUNTIF(U$298:U322,T323)=0,T323,"")</f>
        <v/>
      </c>
      <c r="V323" s="3" t="str">
        <f t="shared" si="204"/>
        <v>CHEST_ITEM_TYPE_T3_SHARD,CHEST_ITEM_TYPE_T4_SHARD,CHEST_ITEM_TYPE_T1_PART</v>
      </c>
      <c r="W323" s="13" t="str">
        <f t="shared" si="199"/>
        <v/>
      </c>
      <c r="X323" s="3" t="str">
        <f t="shared" si="200"/>
        <v/>
      </c>
      <c r="Y323" s="3" t="str">
        <f t="shared" si="205"/>
        <v>18.8%,14.9%,58.8%</v>
      </c>
    </row>
    <row r="324" spans="2:25" x14ac:dyDescent="0.3">
      <c r="B324" s="2">
        <f>数据源!T356</f>
        <v>8</v>
      </c>
      <c r="C324" s="2" t="str">
        <f>数据源!U356</f>
        <v>T2LP1</v>
      </c>
      <c r="D324" s="2" t="str">
        <f>数据源!V356</f>
        <v>部件</v>
      </c>
      <c r="E324" s="2">
        <f>数据源!W356</f>
        <v>77.000000000000028</v>
      </c>
      <c r="F324" s="2">
        <f>数据源!X356</f>
        <v>1</v>
      </c>
      <c r="G324" s="2">
        <f>数据源!Y356</f>
        <v>7.0000000000000001E-3</v>
      </c>
      <c r="H324" s="2">
        <f>数据源!Z356</f>
        <v>4.5454545454545444E-3</v>
      </c>
      <c r="I324" s="2">
        <f>数据源!AA356</f>
        <v>45</v>
      </c>
      <c r="J324" s="3">
        <f t="shared" si="195"/>
        <v>1</v>
      </c>
      <c r="K324" s="3">
        <f t="shared" si="196"/>
        <v>1</v>
      </c>
      <c r="L324" s="3" t="str">
        <f t="shared" si="211"/>
        <v>部件</v>
      </c>
      <c r="M324" s="3">
        <f t="shared" ca="1" si="212"/>
        <v>92001</v>
      </c>
      <c r="N324" s="3" t="str">
        <f t="shared" ca="1" si="213"/>
        <v>51321,52321,53321,51411,52411,53411,51421,51431,91001,91003,91005,91101,91103,91105,91201,91203,91205,91002,91004,91006,91102,91104,91106,91202,91204,91206,92001</v>
      </c>
      <c r="O324" s="3" t="str">
        <f t="shared" si="214"/>
        <v>623,623,623,350,350,350,234,195,324,324,324,324,324,324,324,324,324,324,324,324,324,324,324,324,324,324,45</v>
      </c>
      <c r="P324" s="1" t="str">
        <f t="shared" si="215"/>
        <v>(1,2),(1,2),(1,2),(1,1),(1,1),(1,1),(1,1),(1,1),(1,1),(1,1),(1,1),(1,1),(1,1),(1,1),(1,1),(1,1),(1,1),(1,1),(1,1),(1,1),(1,1),(1,1),(1,1),(1,1),(1,1),(1,1),(1,1)</v>
      </c>
      <c r="Q324" s="3" t="str">
        <f>IF(D324="坦克碎片",VLOOKUP(C324,道具信息!$N$2:$O$291,2,FALSE)&amp;"碎片",VLOOKUP(C324,道具信息!$N$2:$O$291,2,FALSE))</f>
        <v>T2部件</v>
      </c>
      <c r="R324" s="3">
        <f t="shared" si="193"/>
        <v>708</v>
      </c>
      <c r="S324" s="11">
        <f t="shared" si="194"/>
        <v>7.0999999999999994E-2</v>
      </c>
      <c r="T324" s="3" t="str">
        <f>VLOOKUP(Q324,道具信息!$Q$3:$S$20,2,FALSE)</f>
        <v>CHEST_ITEM_TYPE_T2_PART</v>
      </c>
      <c r="U324" s="3" t="str">
        <f>IF(COUNTIF(U$298:U323,T324)=0,T324,"")</f>
        <v>CHEST_ITEM_TYPE_T2_PART</v>
      </c>
      <c r="V324" s="3" t="str">
        <f t="shared" si="204"/>
        <v>CHEST_ITEM_TYPE_T3_SHARD,CHEST_ITEM_TYPE_T4_SHARD,CHEST_ITEM_TYPE_T1_PART,CHEST_ITEM_TYPE_T2_PART</v>
      </c>
      <c r="W324" s="13">
        <f t="shared" si="199"/>
        <v>7.0999999999999994E-2</v>
      </c>
      <c r="X324" s="3" t="str">
        <f t="shared" si="200"/>
        <v>7.1%</v>
      </c>
      <c r="Y324" s="3" t="str">
        <f t="shared" si="205"/>
        <v>18.8%,14.9%,58.8%,7.1%</v>
      </c>
    </row>
    <row r="325" spans="2:25" x14ac:dyDescent="0.3">
      <c r="B325" s="2">
        <f>数据源!T357</f>
        <v>8</v>
      </c>
      <c r="C325" s="2" t="str">
        <f>数据源!U357</f>
        <v>T2LP3</v>
      </c>
      <c r="D325" s="2" t="str">
        <f>数据源!V357</f>
        <v>部件</v>
      </c>
      <c r="E325" s="2">
        <f>数据源!W357</f>
        <v>77.000000000000028</v>
      </c>
      <c r="F325" s="2">
        <f>数据源!X357</f>
        <v>1</v>
      </c>
      <c r="G325" s="2">
        <f>数据源!Y357</f>
        <v>6.0000000000000001E-3</v>
      </c>
      <c r="H325" s="2">
        <f>数据源!Z357</f>
        <v>3.8961038961038944E-3</v>
      </c>
      <c r="I325" s="2">
        <f>数据源!AA357</f>
        <v>39</v>
      </c>
      <c r="J325" s="3">
        <f>ROUNDUP(IF(F325&gt;1,F325-ROUNDDOWN(SQRT(F325),0),F325),0)</f>
        <v>1</v>
      </c>
      <c r="K325" s="3">
        <f>F325*2-J325</f>
        <v>1</v>
      </c>
      <c r="L325" s="3" t="str">
        <f t="shared" ref="L325:L359" si="216">RIGHT(D325,2)</f>
        <v>部件</v>
      </c>
      <c r="M325" s="3">
        <f t="shared" ref="M325:M359" ca="1" si="217">IF(OR(L325="坦克",L325="碎片"),VLOOKUP(C325,INDIRECT("坦克ID"),MATCH(L325&amp;"ID",INDIRECT("坦克标头"),0),FALSE),VLOOKUP(C325,INDIRECT(L325&amp;"ID"),2,FALSE))</f>
        <v>92003</v>
      </c>
      <c r="N325" s="3" t="str">
        <f t="shared" ref="N325:N359" ca="1" si="218">N324&amp;","&amp;M325</f>
        <v>51321,52321,53321,51411,52411,53411,51421,51431,91001,91003,91005,91101,91103,91105,91201,91203,91205,91002,91004,91006,91102,91104,91106,91202,91204,91206,92001,92003</v>
      </c>
      <c r="O325" s="3" t="str">
        <f t="shared" ref="O325:O359" si="219">O324&amp;","&amp;I325</f>
        <v>623,623,623,350,350,350,234,195,324,324,324,324,324,324,324,324,324,324,324,324,324,324,324,324,324,324,45,39</v>
      </c>
      <c r="P325" s="1" t="str">
        <f t="shared" ref="P325:P359" si="220">P324&amp;","&amp;"("&amp;J325&amp;","&amp;K325&amp;")"</f>
        <v>(1,2),(1,2),(1,2),(1,1),(1,1),(1,1),(1,1),(1,1),(1,1),(1,1),(1,1),(1,1),(1,1),(1,1),(1,1),(1,1),(1,1),(1,1),(1,1),(1,1),(1,1),(1,1),(1,1),(1,1),(1,1),(1,1),(1,1),(1,1)</v>
      </c>
      <c r="Q325" s="3" t="str">
        <f>IF(D325="坦克碎片",VLOOKUP(C325,道具信息!$N$2:$O$291,2,FALSE)&amp;"碎片",VLOOKUP(C325,道具信息!$N$2:$O$291,2,FALSE))</f>
        <v>T2部件</v>
      </c>
      <c r="R325" s="3">
        <f t="shared" si="193"/>
        <v>708</v>
      </c>
      <c r="S325" s="11">
        <f t="shared" si="194"/>
        <v>7.0999999999999994E-2</v>
      </c>
      <c r="T325" s="3" t="str">
        <f>VLOOKUP(Q325,道具信息!$Q$3:$S$20,2,FALSE)</f>
        <v>CHEST_ITEM_TYPE_T2_PART</v>
      </c>
      <c r="U325" s="3" t="str">
        <f>IF(COUNTIF(U$298:U324,T325)=0,T325,"")</f>
        <v/>
      </c>
      <c r="V325" s="3" t="str">
        <f t="shared" si="204"/>
        <v>CHEST_ITEM_TYPE_T3_SHARD,CHEST_ITEM_TYPE_T4_SHARD,CHEST_ITEM_TYPE_T1_PART,CHEST_ITEM_TYPE_T2_PART</v>
      </c>
      <c r="W325" s="13" t="str">
        <f t="shared" si="199"/>
        <v/>
      </c>
      <c r="X325" s="3" t="str">
        <f t="shared" si="200"/>
        <v/>
      </c>
      <c r="Y325" s="3" t="str">
        <f t="shared" si="205"/>
        <v>18.8%,14.9%,58.8%,7.1%</v>
      </c>
    </row>
    <row r="326" spans="2:25" x14ac:dyDescent="0.3">
      <c r="B326" s="2">
        <f>数据源!T358</f>
        <v>8</v>
      </c>
      <c r="C326" s="2" t="str">
        <f>数据源!U358</f>
        <v>T2LP5</v>
      </c>
      <c r="D326" s="2" t="str">
        <f>数据源!V358</f>
        <v>部件</v>
      </c>
      <c r="E326" s="2">
        <f>数据源!W358</f>
        <v>77.000000000000028</v>
      </c>
      <c r="F326" s="2">
        <f>数据源!X358</f>
        <v>1</v>
      </c>
      <c r="G326" s="2">
        <f>数据源!Y358</f>
        <v>6.0000000000000001E-3</v>
      </c>
      <c r="H326" s="2">
        <f>数据源!Z358</f>
        <v>3.8961038961038944E-3</v>
      </c>
      <c r="I326" s="2">
        <f>数据源!AA358</f>
        <v>39</v>
      </c>
      <c r="J326" s="3">
        <f t="shared" ref="J326:J339" si="221">ROUNDUP(IF(F326&gt;1,F326-ROUNDDOWN(SQRT(F326),0),F326),0)</f>
        <v>1</v>
      </c>
      <c r="K326" s="3">
        <f t="shared" ref="K326:K339" si="222">F326*2-J326</f>
        <v>1</v>
      </c>
      <c r="L326" s="3" t="str">
        <f t="shared" si="216"/>
        <v>部件</v>
      </c>
      <c r="M326" s="3">
        <f t="shared" ca="1" si="217"/>
        <v>92005</v>
      </c>
      <c r="N326" s="3" t="str">
        <f t="shared" ca="1" si="218"/>
        <v>51321,52321,53321,51411,52411,53411,51421,51431,91001,91003,91005,91101,91103,91105,91201,91203,91205,91002,91004,91006,91102,91104,91106,91202,91204,91206,92001,92003,92005</v>
      </c>
      <c r="O326" s="3" t="str">
        <f t="shared" si="219"/>
        <v>623,623,623,350,350,350,234,195,324,324,324,324,324,324,324,324,324,324,324,324,324,324,324,324,324,324,45,39,39</v>
      </c>
      <c r="P326" s="1" t="str">
        <f t="shared" si="220"/>
        <v>(1,2),(1,2),(1,2),(1,1),(1,1),(1,1),(1,1),(1,1),(1,1),(1,1),(1,1),(1,1),(1,1),(1,1),(1,1),(1,1),(1,1),(1,1),(1,1),(1,1),(1,1),(1,1),(1,1),(1,1),(1,1),(1,1),(1,1),(1,1),(1,1)</v>
      </c>
      <c r="Q326" s="3" t="str">
        <f>IF(D326="坦克碎片",VLOOKUP(C326,道具信息!$N$2:$O$291,2,FALSE)&amp;"碎片",VLOOKUP(C326,道具信息!$N$2:$O$291,2,FALSE))</f>
        <v>T2部件</v>
      </c>
      <c r="R326" s="3">
        <f t="shared" si="193"/>
        <v>708</v>
      </c>
      <c r="S326" s="11">
        <f t="shared" si="194"/>
        <v>7.0999999999999994E-2</v>
      </c>
      <c r="T326" s="3" t="str">
        <f>VLOOKUP(Q326,道具信息!$Q$3:$S$20,2,FALSE)</f>
        <v>CHEST_ITEM_TYPE_T2_PART</v>
      </c>
      <c r="U326" s="3" t="str">
        <f>IF(COUNTIF(U$298:U325,T326)=0,T326,"")</f>
        <v/>
      </c>
      <c r="V326" s="3" t="str">
        <f t="shared" si="204"/>
        <v>CHEST_ITEM_TYPE_T3_SHARD,CHEST_ITEM_TYPE_T4_SHARD,CHEST_ITEM_TYPE_T1_PART,CHEST_ITEM_TYPE_T2_PART</v>
      </c>
      <c r="W326" s="13" t="str">
        <f t="shared" si="199"/>
        <v/>
      </c>
      <c r="X326" s="3" t="str">
        <f t="shared" si="200"/>
        <v/>
      </c>
      <c r="Y326" s="3" t="str">
        <f t="shared" si="205"/>
        <v>18.8%,14.9%,58.8%,7.1%</v>
      </c>
    </row>
    <row r="327" spans="2:25" x14ac:dyDescent="0.3">
      <c r="B327" s="2">
        <f>数据源!T359</f>
        <v>8</v>
      </c>
      <c r="C327" s="2" t="str">
        <f>数据源!U359</f>
        <v>T2MP1</v>
      </c>
      <c r="D327" s="2" t="str">
        <f>数据源!V359</f>
        <v>部件</v>
      </c>
      <c r="E327" s="2">
        <f>数据源!W359</f>
        <v>77.000000000000028</v>
      </c>
      <c r="F327" s="2">
        <f>数据源!X359</f>
        <v>1</v>
      </c>
      <c r="G327" s="2">
        <f>数据源!Y359</f>
        <v>6.0000000000000001E-3</v>
      </c>
      <c r="H327" s="2">
        <f>数据源!Z359</f>
        <v>3.8961038961038944E-3</v>
      </c>
      <c r="I327" s="2">
        <f>数据源!AA359</f>
        <v>39</v>
      </c>
      <c r="J327" s="3">
        <f t="shared" si="221"/>
        <v>1</v>
      </c>
      <c r="K327" s="3">
        <f t="shared" si="222"/>
        <v>1</v>
      </c>
      <c r="L327" s="3" t="str">
        <f t="shared" si="216"/>
        <v>部件</v>
      </c>
      <c r="M327" s="3">
        <f t="shared" ca="1" si="217"/>
        <v>92101</v>
      </c>
      <c r="N327" s="3" t="str">
        <f t="shared" ca="1" si="218"/>
        <v>51321,52321,53321,51411,52411,53411,51421,51431,91001,91003,91005,91101,91103,91105,91201,91203,91205,91002,91004,91006,91102,91104,91106,91202,91204,91206,92001,92003,92005,92101</v>
      </c>
      <c r="O327" s="3" t="str">
        <f t="shared" si="219"/>
        <v>623,623,623,350,350,350,234,195,324,324,324,324,324,324,324,324,324,324,324,324,324,324,324,324,324,324,45,39,39,39</v>
      </c>
      <c r="P327" s="1" t="str">
        <f t="shared" si="220"/>
        <v>(1,2),(1,2),(1,2),(1,1),(1,1),(1,1),(1,1),(1,1),(1,1),(1,1),(1,1),(1,1),(1,1),(1,1),(1,1),(1,1),(1,1),(1,1),(1,1),(1,1),(1,1),(1,1),(1,1),(1,1),(1,1),(1,1),(1,1),(1,1),(1,1),(1,1)</v>
      </c>
      <c r="Q327" s="3" t="str">
        <f>IF(D327="坦克碎片",VLOOKUP(C327,道具信息!$N$2:$O$291,2,FALSE)&amp;"碎片",VLOOKUP(C327,道具信息!$N$2:$O$291,2,FALSE))</f>
        <v>T2部件</v>
      </c>
      <c r="R327" s="3">
        <f t="shared" si="193"/>
        <v>708</v>
      </c>
      <c r="S327" s="11">
        <f t="shared" si="194"/>
        <v>7.0999999999999994E-2</v>
      </c>
      <c r="T327" s="3" t="str">
        <f>VLOOKUP(Q327,道具信息!$Q$3:$S$20,2,FALSE)</f>
        <v>CHEST_ITEM_TYPE_T2_PART</v>
      </c>
      <c r="U327" s="3" t="str">
        <f>IF(COUNTIF(U$298:U326,T327)=0,T327,"")</f>
        <v/>
      </c>
      <c r="V327" s="3" t="str">
        <f t="shared" si="204"/>
        <v>CHEST_ITEM_TYPE_T3_SHARD,CHEST_ITEM_TYPE_T4_SHARD,CHEST_ITEM_TYPE_T1_PART,CHEST_ITEM_TYPE_T2_PART</v>
      </c>
      <c r="W327" s="13" t="str">
        <f t="shared" si="199"/>
        <v/>
      </c>
      <c r="X327" s="3" t="str">
        <f t="shared" si="200"/>
        <v/>
      </c>
      <c r="Y327" s="3" t="str">
        <f t="shared" si="205"/>
        <v>18.8%,14.9%,58.8%,7.1%</v>
      </c>
    </row>
    <row r="328" spans="2:25" x14ac:dyDescent="0.3">
      <c r="B328" s="2">
        <f>数据源!T360</f>
        <v>8</v>
      </c>
      <c r="C328" s="2" t="str">
        <f>数据源!U360</f>
        <v>T2MP3</v>
      </c>
      <c r="D328" s="2" t="str">
        <f>数据源!V360</f>
        <v>部件</v>
      </c>
      <c r="E328" s="2">
        <f>数据源!W360</f>
        <v>77.000000000000028</v>
      </c>
      <c r="F328" s="2">
        <f>数据源!X360</f>
        <v>1</v>
      </c>
      <c r="G328" s="2">
        <f>数据源!Y360</f>
        <v>6.0000000000000001E-3</v>
      </c>
      <c r="H328" s="2">
        <f>数据源!Z360</f>
        <v>3.8961038961038944E-3</v>
      </c>
      <c r="I328" s="2">
        <f>数据源!AA360</f>
        <v>39</v>
      </c>
      <c r="J328" s="3">
        <f t="shared" si="221"/>
        <v>1</v>
      </c>
      <c r="K328" s="3">
        <f t="shared" si="222"/>
        <v>1</v>
      </c>
      <c r="L328" s="3" t="str">
        <f t="shared" si="216"/>
        <v>部件</v>
      </c>
      <c r="M328" s="3">
        <f t="shared" ca="1" si="217"/>
        <v>92103</v>
      </c>
      <c r="N328" s="3" t="str">
        <f t="shared" ca="1" si="218"/>
        <v>51321,52321,53321,51411,52411,53411,51421,51431,91001,91003,91005,91101,91103,91105,91201,91203,91205,91002,91004,91006,91102,91104,91106,91202,91204,91206,92001,92003,92005,92101,92103</v>
      </c>
      <c r="O328" s="3" t="str">
        <f t="shared" si="219"/>
        <v>623,623,623,350,350,350,234,195,324,324,324,324,324,324,324,324,324,324,324,324,324,324,324,324,324,324,45,39,39,39,39</v>
      </c>
      <c r="P328" s="1" t="str">
        <f t="shared" si="220"/>
        <v>(1,2),(1,2),(1,2),(1,1),(1,1),(1,1),(1,1),(1,1),(1,1),(1,1),(1,1),(1,1),(1,1),(1,1),(1,1),(1,1),(1,1),(1,1),(1,1),(1,1),(1,1),(1,1),(1,1),(1,1),(1,1),(1,1),(1,1),(1,1),(1,1),(1,1),(1,1)</v>
      </c>
      <c r="Q328" s="3" t="str">
        <f>IF(D328="坦克碎片",VLOOKUP(C328,道具信息!$N$2:$O$291,2,FALSE)&amp;"碎片",VLOOKUP(C328,道具信息!$N$2:$O$291,2,FALSE))</f>
        <v>T2部件</v>
      </c>
      <c r="R328" s="3">
        <f t="shared" si="193"/>
        <v>708</v>
      </c>
      <c r="S328" s="11">
        <f t="shared" si="194"/>
        <v>7.0999999999999994E-2</v>
      </c>
      <c r="T328" s="3" t="str">
        <f>VLOOKUP(Q328,道具信息!$Q$3:$S$20,2,FALSE)</f>
        <v>CHEST_ITEM_TYPE_T2_PART</v>
      </c>
      <c r="U328" s="3" t="str">
        <f>IF(COUNTIF(U$298:U327,T328)=0,T328,"")</f>
        <v/>
      </c>
      <c r="V328" s="3" t="str">
        <f t="shared" si="204"/>
        <v>CHEST_ITEM_TYPE_T3_SHARD,CHEST_ITEM_TYPE_T4_SHARD,CHEST_ITEM_TYPE_T1_PART,CHEST_ITEM_TYPE_T2_PART</v>
      </c>
      <c r="W328" s="13" t="str">
        <f t="shared" si="199"/>
        <v/>
      </c>
      <c r="X328" s="3" t="str">
        <f t="shared" si="200"/>
        <v/>
      </c>
      <c r="Y328" s="3" t="str">
        <f t="shared" si="205"/>
        <v>18.8%,14.9%,58.8%,7.1%</v>
      </c>
    </row>
    <row r="329" spans="2:25" x14ac:dyDescent="0.3">
      <c r="B329" s="2">
        <f>数据源!T361</f>
        <v>8</v>
      </c>
      <c r="C329" s="2" t="str">
        <f>数据源!U361</f>
        <v>T2MP5</v>
      </c>
      <c r="D329" s="2" t="str">
        <f>数据源!V361</f>
        <v>部件</v>
      </c>
      <c r="E329" s="2">
        <f>数据源!W361</f>
        <v>77.000000000000028</v>
      </c>
      <c r="F329" s="2">
        <f>数据源!X361</f>
        <v>1</v>
      </c>
      <c r="G329" s="2">
        <f>数据源!Y361</f>
        <v>6.0000000000000001E-3</v>
      </c>
      <c r="H329" s="2">
        <f>数据源!Z361</f>
        <v>3.8961038961038944E-3</v>
      </c>
      <c r="I329" s="2">
        <f>数据源!AA361</f>
        <v>39</v>
      </c>
      <c r="J329" s="3">
        <f t="shared" si="221"/>
        <v>1</v>
      </c>
      <c r="K329" s="3">
        <f t="shared" si="222"/>
        <v>1</v>
      </c>
      <c r="L329" s="3" t="str">
        <f t="shared" si="216"/>
        <v>部件</v>
      </c>
      <c r="M329" s="3">
        <f t="shared" ca="1" si="217"/>
        <v>92105</v>
      </c>
      <c r="N329" s="3" t="str">
        <f t="shared" ca="1" si="218"/>
        <v>51321,52321,53321,51411,52411,53411,51421,51431,91001,91003,91005,91101,91103,91105,91201,91203,91205,91002,91004,91006,91102,91104,91106,91202,91204,91206,92001,92003,92005,92101,92103,92105</v>
      </c>
      <c r="O329" s="3" t="str">
        <f t="shared" si="219"/>
        <v>623,623,623,350,350,350,234,195,324,324,324,324,324,324,324,324,324,324,324,324,324,324,324,324,324,324,45,39,39,39,39,39</v>
      </c>
      <c r="P329" s="1" t="str">
        <f t="shared" si="220"/>
        <v>(1,2),(1,2),(1,2),(1,1),(1,1),(1,1),(1,1),(1,1),(1,1),(1,1),(1,1),(1,1),(1,1),(1,1),(1,1),(1,1),(1,1),(1,1),(1,1),(1,1),(1,1),(1,1),(1,1),(1,1),(1,1),(1,1),(1,1),(1,1),(1,1),(1,1),(1,1),(1,1)</v>
      </c>
      <c r="Q329" s="3" t="str">
        <f>IF(D329="坦克碎片",VLOOKUP(C329,道具信息!$N$2:$O$291,2,FALSE)&amp;"碎片",VLOOKUP(C329,道具信息!$N$2:$O$291,2,FALSE))</f>
        <v>T2部件</v>
      </c>
      <c r="R329" s="3">
        <f t="shared" si="193"/>
        <v>708</v>
      </c>
      <c r="S329" s="11">
        <f t="shared" si="194"/>
        <v>7.0999999999999994E-2</v>
      </c>
      <c r="T329" s="3" t="str">
        <f>VLOOKUP(Q329,道具信息!$Q$3:$S$20,2,FALSE)</f>
        <v>CHEST_ITEM_TYPE_T2_PART</v>
      </c>
      <c r="U329" s="3" t="str">
        <f>IF(COUNTIF(U$298:U328,T329)=0,T329,"")</f>
        <v/>
      </c>
      <c r="V329" s="3" t="str">
        <f t="shared" si="204"/>
        <v>CHEST_ITEM_TYPE_T3_SHARD,CHEST_ITEM_TYPE_T4_SHARD,CHEST_ITEM_TYPE_T1_PART,CHEST_ITEM_TYPE_T2_PART</v>
      </c>
      <c r="W329" s="13" t="str">
        <f t="shared" si="199"/>
        <v/>
      </c>
      <c r="X329" s="3" t="str">
        <f t="shared" si="200"/>
        <v/>
      </c>
      <c r="Y329" s="3" t="str">
        <f t="shared" si="205"/>
        <v>18.8%,14.9%,58.8%,7.1%</v>
      </c>
    </row>
    <row r="330" spans="2:25" x14ac:dyDescent="0.3">
      <c r="B330" s="2">
        <f>数据源!T362</f>
        <v>8</v>
      </c>
      <c r="C330" s="2" t="str">
        <f>数据源!U362</f>
        <v>T2HP1</v>
      </c>
      <c r="D330" s="2" t="str">
        <f>数据源!V362</f>
        <v>部件</v>
      </c>
      <c r="E330" s="2">
        <f>数据源!W362</f>
        <v>77.000000000000028</v>
      </c>
      <c r="F330" s="2">
        <f>数据源!X362</f>
        <v>1</v>
      </c>
      <c r="G330" s="2">
        <f>数据源!Y362</f>
        <v>6.0000000000000001E-3</v>
      </c>
      <c r="H330" s="2">
        <f>数据源!Z362</f>
        <v>3.8961038961038944E-3</v>
      </c>
      <c r="I330" s="2">
        <f>数据源!AA362</f>
        <v>39</v>
      </c>
      <c r="J330" s="3">
        <f t="shared" si="221"/>
        <v>1</v>
      </c>
      <c r="K330" s="3">
        <f t="shared" si="222"/>
        <v>1</v>
      </c>
      <c r="L330" s="3" t="str">
        <f t="shared" si="216"/>
        <v>部件</v>
      </c>
      <c r="M330" s="3">
        <f t="shared" ca="1" si="217"/>
        <v>92201</v>
      </c>
      <c r="N330" s="3" t="str">
        <f t="shared" ca="1" si="218"/>
        <v>51321,52321,53321,51411,52411,53411,51421,51431,91001,91003,91005,91101,91103,91105,91201,91203,91205,91002,91004,91006,91102,91104,91106,91202,91204,91206,92001,92003,92005,92101,92103,92105,92201</v>
      </c>
      <c r="O330" s="3" t="str">
        <f t="shared" si="219"/>
        <v>623,623,623,350,350,350,234,195,324,324,324,324,324,324,324,324,324,324,324,324,324,324,324,324,324,324,45,39,39,39,39,39,39</v>
      </c>
      <c r="P330" s="1" t="str">
        <f t="shared" si="220"/>
        <v>(1,2),(1,2),(1,2),(1,1),(1,1),(1,1),(1,1),(1,1),(1,1),(1,1),(1,1),(1,1),(1,1),(1,1),(1,1),(1,1),(1,1),(1,1),(1,1),(1,1),(1,1),(1,1),(1,1),(1,1),(1,1),(1,1),(1,1),(1,1),(1,1),(1,1),(1,1),(1,1),(1,1)</v>
      </c>
      <c r="Q330" s="3" t="str">
        <f>IF(D330="坦克碎片",VLOOKUP(C330,道具信息!$N$2:$O$291,2,FALSE)&amp;"碎片",VLOOKUP(C330,道具信息!$N$2:$O$291,2,FALSE))</f>
        <v>T2部件</v>
      </c>
      <c r="R330" s="3">
        <f t="shared" ref="R330:R359" si="223">SUMIFS(I:I,Q:Q,Q330,B:B,B330)</f>
        <v>708</v>
      </c>
      <c r="S330" s="11">
        <f t="shared" ref="S330:S359" si="224">ROUND(R330/SUMIF(B:B,B330,I:I),3)</f>
        <v>7.0999999999999994E-2</v>
      </c>
      <c r="T330" s="3" t="str">
        <f>VLOOKUP(Q330,道具信息!$Q$3:$S$20,2,FALSE)</f>
        <v>CHEST_ITEM_TYPE_T2_PART</v>
      </c>
      <c r="U330" s="3" t="str">
        <f>IF(COUNTIF(U$298:U329,T330)=0,T330,"")</f>
        <v/>
      </c>
      <c r="V330" s="3" t="str">
        <f t="shared" si="204"/>
        <v>CHEST_ITEM_TYPE_T3_SHARD,CHEST_ITEM_TYPE_T4_SHARD,CHEST_ITEM_TYPE_T1_PART,CHEST_ITEM_TYPE_T2_PART</v>
      </c>
      <c r="W330" s="13" t="str">
        <f t="shared" si="199"/>
        <v/>
      </c>
      <c r="X330" s="3" t="str">
        <f t="shared" si="200"/>
        <v/>
      </c>
      <c r="Y330" s="3" t="str">
        <f t="shared" si="205"/>
        <v>18.8%,14.9%,58.8%,7.1%</v>
      </c>
    </row>
    <row r="331" spans="2:25" x14ac:dyDescent="0.3">
      <c r="B331" s="2">
        <f>数据源!T363</f>
        <v>8</v>
      </c>
      <c r="C331" s="2" t="str">
        <f>数据源!U363</f>
        <v>T2HP3</v>
      </c>
      <c r="D331" s="2" t="str">
        <f>数据源!V363</f>
        <v>部件</v>
      </c>
      <c r="E331" s="2">
        <f>数据源!W363</f>
        <v>77.000000000000028</v>
      </c>
      <c r="F331" s="2">
        <f>数据源!X363</f>
        <v>1</v>
      </c>
      <c r="G331" s="2">
        <f>数据源!Y363</f>
        <v>6.0000000000000001E-3</v>
      </c>
      <c r="H331" s="2">
        <f>数据源!Z363</f>
        <v>3.8961038961038944E-3</v>
      </c>
      <c r="I331" s="2">
        <f>数据源!AA363</f>
        <v>39</v>
      </c>
      <c r="J331" s="3">
        <f t="shared" si="221"/>
        <v>1</v>
      </c>
      <c r="K331" s="3">
        <f t="shared" si="222"/>
        <v>1</v>
      </c>
      <c r="L331" s="3" t="str">
        <f t="shared" si="216"/>
        <v>部件</v>
      </c>
      <c r="M331" s="3">
        <f t="shared" ca="1" si="217"/>
        <v>92203</v>
      </c>
      <c r="N331" s="3" t="str">
        <f t="shared" ca="1" si="218"/>
        <v>51321,52321,53321,51411,52411,53411,51421,51431,91001,91003,91005,91101,91103,91105,91201,91203,91205,91002,91004,91006,91102,91104,91106,91202,91204,91206,92001,92003,92005,92101,92103,92105,92201,92203</v>
      </c>
      <c r="O331" s="3" t="str">
        <f t="shared" si="219"/>
        <v>623,623,623,350,350,350,234,195,324,324,324,324,324,324,324,324,324,324,324,324,324,324,324,324,324,324,45,39,39,39,39,39,39,39</v>
      </c>
      <c r="P331" s="1" t="str">
        <f t="shared" si="220"/>
        <v>(1,2),(1,2),(1,2),(1,1),(1,1),(1,1),(1,1),(1,1),(1,1),(1,1),(1,1),(1,1),(1,1),(1,1),(1,1),(1,1),(1,1),(1,1),(1,1),(1,1),(1,1),(1,1),(1,1),(1,1),(1,1),(1,1),(1,1),(1,1),(1,1),(1,1),(1,1),(1,1),(1,1),(1,1)</v>
      </c>
      <c r="Q331" s="3" t="str">
        <f>IF(D331="坦克碎片",VLOOKUP(C331,道具信息!$N$2:$O$291,2,FALSE)&amp;"碎片",VLOOKUP(C331,道具信息!$N$2:$O$291,2,FALSE))</f>
        <v>T2部件</v>
      </c>
      <c r="R331" s="3">
        <f t="shared" si="223"/>
        <v>708</v>
      </c>
      <c r="S331" s="11">
        <f t="shared" si="224"/>
        <v>7.0999999999999994E-2</v>
      </c>
      <c r="T331" s="3" t="str">
        <f>VLOOKUP(Q331,道具信息!$Q$3:$S$20,2,FALSE)</f>
        <v>CHEST_ITEM_TYPE_T2_PART</v>
      </c>
      <c r="U331" s="3" t="str">
        <f>IF(COUNTIF(U$298:U330,T331)=0,T331,"")</f>
        <v/>
      </c>
      <c r="V331" s="3" t="str">
        <f t="shared" si="204"/>
        <v>CHEST_ITEM_TYPE_T3_SHARD,CHEST_ITEM_TYPE_T4_SHARD,CHEST_ITEM_TYPE_T1_PART,CHEST_ITEM_TYPE_T2_PART</v>
      </c>
      <c r="W331" s="13" t="str">
        <f t="shared" si="199"/>
        <v/>
      </c>
      <c r="X331" s="3" t="str">
        <f t="shared" si="200"/>
        <v/>
      </c>
      <c r="Y331" s="3" t="str">
        <f t="shared" si="205"/>
        <v>18.8%,14.9%,58.8%,7.1%</v>
      </c>
    </row>
    <row r="332" spans="2:25" x14ac:dyDescent="0.3">
      <c r="B332" s="2">
        <f>数据源!T364</f>
        <v>8</v>
      </c>
      <c r="C332" s="2" t="str">
        <f>数据源!U364</f>
        <v>T2HP5</v>
      </c>
      <c r="D332" s="2" t="str">
        <f>数据源!V364</f>
        <v>部件</v>
      </c>
      <c r="E332" s="2">
        <f>数据源!W364</f>
        <v>77.000000000000028</v>
      </c>
      <c r="F332" s="2">
        <f>数据源!X364</f>
        <v>1</v>
      </c>
      <c r="G332" s="2">
        <f>数据源!Y364</f>
        <v>6.0000000000000001E-3</v>
      </c>
      <c r="H332" s="2">
        <f>数据源!Z364</f>
        <v>3.8961038961038944E-3</v>
      </c>
      <c r="I332" s="2">
        <f>数据源!AA364</f>
        <v>39</v>
      </c>
      <c r="J332" s="3">
        <f t="shared" si="221"/>
        <v>1</v>
      </c>
      <c r="K332" s="3">
        <f t="shared" si="222"/>
        <v>1</v>
      </c>
      <c r="L332" s="3" t="str">
        <f t="shared" si="216"/>
        <v>部件</v>
      </c>
      <c r="M332" s="3">
        <f t="shared" ca="1" si="217"/>
        <v>92205</v>
      </c>
      <c r="N332" s="3" t="str">
        <f t="shared" ca="1" si="218"/>
        <v>51321,52321,53321,51411,52411,53411,51421,51431,91001,91003,91005,91101,91103,91105,91201,91203,91205,91002,91004,91006,91102,91104,91106,91202,91204,91206,92001,92003,92005,92101,92103,92105,92201,92203,92205</v>
      </c>
      <c r="O332" s="3" t="str">
        <f t="shared" si="219"/>
        <v>623,623,623,350,350,350,234,195,324,324,324,324,324,324,324,324,324,324,324,324,324,324,324,324,324,324,45,39,39,39,39,39,39,39,39</v>
      </c>
      <c r="P332" s="1" t="str">
        <f t="shared" si="220"/>
        <v>(1,2),(1,2),(1,2),(1,1),(1,1),(1,1),(1,1),(1,1),(1,1),(1,1),(1,1),(1,1),(1,1),(1,1),(1,1),(1,1),(1,1),(1,1),(1,1),(1,1),(1,1),(1,1),(1,1),(1,1),(1,1),(1,1),(1,1),(1,1),(1,1),(1,1),(1,1),(1,1),(1,1),(1,1),(1,1)</v>
      </c>
      <c r="Q332" s="3" t="str">
        <f>IF(D332="坦克碎片",VLOOKUP(C332,道具信息!$N$2:$O$291,2,FALSE)&amp;"碎片",VLOOKUP(C332,道具信息!$N$2:$O$291,2,FALSE))</f>
        <v>T2部件</v>
      </c>
      <c r="R332" s="3">
        <f t="shared" si="223"/>
        <v>708</v>
      </c>
      <c r="S332" s="11">
        <f t="shared" si="224"/>
        <v>7.0999999999999994E-2</v>
      </c>
      <c r="T332" s="3" t="str">
        <f>VLOOKUP(Q332,道具信息!$Q$3:$S$20,2,FALSE)</f>
        <v>CHEST_ITEM_TYPE_T2_PART</v>
      </c>
      <c r="U332" s="3" t="str">
        <f>IF(COUNTIF(U$298:U331,T332)=0,T332,"")</f>
        <v/>
      </c>
      <c r="V332" s="3" t="str">
        <f t="shared" si="204"/>
        <v>CHEST_ITEM_TYPE_T3_SHARD,CHEST_ITEM_TYPE_T4_SHARD,CHEST_ITEM_TYPE_T1_PART,CHEST_ITEM_TYPE_T2_PART</v>
      </c>
      <c r="W332" s="13" t="str">
        <f t="shared" si="199"/>
        <v/>
      </c>
      <c r="X332" s="3" t="str">
        <f t="shared" si="200"/>
        <v/>
      </c>
      <c r="Y332" s="3" t="str">
        <f t="shared" si="205"/>
        <v>18.8%,14.9%,58.8%,7.1%</v>
      </c>
    </row>
    <row r="333" spans="2:25" x14ac:dyDescent="0.3">
      <c r="B333" s="2">
        <f>数据源!T365</f>
        <v>8</v>
      </c>
      <c r="C333" s="2" t="str">
        <f>数据源!U365</f>
        <v>T2LP2</v>
      </c>
      <c r="D333" s="2" t="str">
        <f>数据源!V365</f>
        <v>部件</v>
      </c>
      <c r="E333" s="2">
        <f>数据源!W365</f>
        <v>77.000000000000028</v>
      </c>
      <c r="F333" s="2">
        <f>数据源!X365</f>
        <v>1</v>
      </c>
      <c r="G333" s="2">
        <f>数据源!Y365</f>
        <v>6.0000000000000001E-3</v>
      </c>
      <c r="H333" s="2">
        <f>数据源!Z365</f>
        <v>3.8961038961038944E-3</v>
      </c>
      <c r="I333" s="2">
        <f>数据源!AA365</f>
        <v>39</v>
      </c>
      <c r="J333" s="3">
        <f t="shared" si="221"/>
        <v>1</v>
      </c>
      <c r="K333" s="3">
        <f t="shared" si="222"/>
        <v>1</v>
      </c>
      <c r="L333" s="3" t="str">
        <f t="shared" si="216"/>
        <v>部件</v>
      </c>
      <c r="M333" s="3">
        <f t="shared" ca="1" si="217"/>
        <v>92002</v>
      </c>
      <c r="N333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</v>
      </c>
      <c r="O333" s="3" t="str">
        <f t="shared" si="219"/>
        <v>623,623,623,350,350,350,234,195,324,324,324,324,324,324,324,324,324,324,324,324,324,324,324,324,324,324,45,39,39,39,39,39,39,39,39,39</v>
      </c>
      <c r="P333" s="1" t="str">
        <f t="shared" si="220"/>
        <v>(1,2),(1,2),(1,2),(1,1),(1,1),(1,1),(1,1),(1,1),(1,1),(1,1),(1,1),(1,1),(1,1),(1,1),(1,1),(1,1),(1,1),(1,1),(1,1),(1,1),(1,1),(1,1),(1,1),(1,1),(1,1),(1,1),(1,1),(1,1),(1,1),(1,1),(1,1),(1,1),(1,1),(1,1),(1,1),(1,1)</v>
      </c>
      <c r="Q333" s="3" t="str">
        <f>IF(D333="坦克碎片",VLOOKUP(C333,道具信息!$N$2:$O$291,2,FALSE)&amp;"碎片",VLOOKUP(C333,道具信息!$N$2:$O$291,2,FALSE))</f>
        <v>T2部件</v>
      </c>
      <c r="R333" s="3">
        <f t="shared" si="223"/>
        <v>708</v>
      </c>
      <c r="S333" s="11">
        <f t="shared" si="224"/>
        <v>7.0999999999999994E-2</v>
      </c>
      <c r="T333" s="3" t="str">
        <f>VLOOKUP(Q333,道具信息!$Q$3:$S$20,2,FALSE)</f>
        <v>CHEST_ITEM_TYPE_T2_PART</v>
      </c>
      <c r="U333" s="3" t="str">
        <f>IF(COUNTIF(U$298:U332,T333)=0,T333,"")</f>
        <v/>
      </c>
      <c r="V333" s="3" t="str">
        <f t="shared" si="204"/>
        <v>CHEST_ITEM_TYPE_T3_SHARD,CHEST_ITEM_TYPE_T4_SHARD,CHEST_ITEM_TYPE_T1_PART,CHEST_ITEM_TYPE_T2_PART</v>
      </c>
      <c r="W333" s="13" t="str">
        <f t="shared" si="199"/>
        <v/>
      </c>
      <c r="X333" s="3" t="str">
        <f t="shared" si="200"/>
        <v/>
      </c>
      <c r="Y333" s="3" t="str">
        <f t="shared" si="205"/>
        <v>18.8%,14.9%,58.8%,7.1%</v>
      </c>
    </row>
    <row r="334" spans="2:25" x14ac:dyDescent="0.3">
      <c r="B334" s="2">
        <f>数据源!T366</f>
        <v>8</v>
      </c>
      <c r="C334" s="2" t="str">
        <f>数据源!U366</f>
        <v>T2LP4</v>
      </c>
      <c r="D334" s="2" t="str">
        <f>数据源!V366</f>
        <v>部件</v>
      </c>
      <c r="E334" s="2">
        <f>数据源!W366</f>
        <v>77.000000000000028</v>
      </c>
      <c r="F334" s="2">
        <f>数据源!X366</f>
        <v>1</v>
      </c>
      <c r="G334" s="2">
        <f>数据源!Y366</f>
        <v>6.0000000000000001E-3</v>
      </c>
      <c r="H334" s="2">
        <f>数据源!Z366</f>
        <v>3.8961038961038944E-3</v>
      </c>
      <c r="I334" s="2">
        <f>数据源!AA366</f>
        <v>39</v>
      </c>
      <c r="J334" s="3">
        <f t="shared" si="221"/>
        <v>1</v>
      </c>
      <c r="K334" s="3">
        <f t="shared" si="222"/>
        <v>1</v>
      </c>
      <c r="L334" s="3" t="str">
        <f t="shared" si="216"/>
        <v>部件</v>
      </c>
      <c r="M334" s="3">
        <f t="shared" ca="1" si="217"/>
        <v>92004</v>
      </c>
      <c r="N334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</v>
      </c>
      <c r="O334" s="3" t="str">
        <f t="shared" si="219"/>
        <v>623,623,623,350,350,350,234,195,324,324,324,324,324,324,324,324,324,324,324,324,324,324,324,324,324,324,45,39,39,39,39,39,39,39,39,39,39</v>
      </c>
      <c r="P334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</v>
      </c>
      <c r="Q334" s="3" t="str">
        <f>IF(D334="坦克碎片",VLOOKUP(C334,道具信息!$N$2:$O$291,2,FALSE)&amp;"碎片",VLOOKUP(C334,道具信息!$N$2:$O$291,2,FALSE))</f>
        <v>T2部件</v>
      </c>
      <c r="R334" s="3">
        <f t="shared" si="223"/>
        <v>708</v>
      </c>
      <c r="S334" s="11">
        <f t="shared" si="224"/>
        <v>7.0999999999999994E-2</v>
      </c>
      <c r="T334" s="3" t="str">
        <f>VLOOKUP(Q334,道具信息!$Q$3:$S$20,2,FALSE)</f>
        <v>CHEST_ITEM_TYPE_T2_PART</v>
      </c>
      <c r="U334" s="3" t="str">
        <f>IF(COUNTIF(U$298:U333,T334)=0,T334,"")</f>
        <v/>
      </c>
      <c r="V334" s="3" t="str">
        <f t="shared" si="204"/>
        <v>CHEST_ITEM_TYPE_T3_SHARD,CHEST_ITEM_TYPE_T4_SHARD,CHEST_ITEM_TYPE_T1_PART,CHEST_ITEM_TYPE_T2_PART</v>
      </c>
      <c r="W334" s="13" t="str">
        <f t="shared" si="199"/>
        <v/>
      </c>
      <c r="X334" s="3" t="str">
        <f t="shared" si="200"/>
        <v/>
      </c>
      <c r="Y334" s="3" t="str">
        <f t="shared" si="205"/>
        <v>18.8%,14.9%,58.8%,7.1%</v>
      </c>
    </row>
    <row r="335" spans="2:25" x14ac:dyDescent="0.3">
      <c r="B335" s="2">
        <f>数据源!T367</f>
        <v>8</v>
      </c>
      <c r="C335" s="2" t="str">
        <f>数据源!U367</f>
        <v>T2LP6</v>
      </c>
      <c r="D335" s="2" t="str">
        <f>数据源!V367</f>
        <v>部件</v>
      </c>
      <c r="E335" s="2">
        <f>数据源!W367</f>
        <v>77.000000000000028</v>
      </c>
      <c r="F335" s="2">
        <f>数据源!X367</f>
        <v>1</v>
      </c>
      <c r="G335" s="2">
        <f>数据源!Y367</f>
        <v>6.0000000000000001E-3</v>
      </c>
      <c r="H335" s="2">
        <f>数据源!Z367</f>
        <v>3.8961038961038944E-3</v>
      </c>
      <c r="I335" s="2">
        <f>数据源!AA367</f>
        <v>39</v>
      </c>
      <c r="J335" s="3">
        <f t="shared" si="221"/>
        <v>1</v>
      </c>
      <c r="K335" s="3">
        <f t="shared" si="222"/>
        <v>1</v>
      </c>
      <c r="L335" s="3" t="str">
        <f t="shared" si="216"/>
        <v>部件</v>
      </c>
      <c r="M335" s="3">
        <f t="shared" ca="1" si="217"/>
        <v>92006</v>
      </c>
      <c r="N335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</v>
      </c>
      <c r="O335" s="3" t="str">
        <f t="shared" si="219"/>
        <v>623,623,623,350,350,350,234,195,324,324,324,324,324,324,324,324,324,324,324,324,324,324,324,324,324,324,45,39,39,39,39,39,39,39,39,39,39,39</v>
      </c>
      <c r="P335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</v>
      </c>
      <c r="Q335" s="3" t="str">
        <f>IF(D335="坦克碎片",VLOOKUP(C335,道具信息!$N$2:$O$291,2,FALSE)&amp;"碎片",VLOOKUP(C335,道具信息!$N$2:$O$291,2,FALSE))</f>
        <v>T2部件</v>
      </c>
      <c r="R335" s="3">
        <f t="shared" si="223"/>
        <v>708</v>
      </c>
      <c r="S335" s="11">
        <f t="shared" si="224"/>
        <v>7.0999999999999994E-2</v>
      </c>
      <c r="T335" s="3" t="str">
        <f>VLOOKUP(Q335,道具信息!$Q$3:$S$20,2,FALSE)</f>
        <v>CHEST_ITEM_TYPE_T2_PART</v>
      </c>
      <c r="U335" s="3" t="str">
        <f>IF(COUNTIF(U$298:U334,T335)=0,T335,"")</f>
        <v/>
      </c>
      <c r="V335" s="3" t="str">
        <f t="shared" si="204"/>
        <v>CHEST_ITEM_TYPE_T3_SHARD,CHEST_ITEM_TYPE_T4_SHARD,CHEST_ITEM_TYPE_T1_PART,CHEST_ITEM_TYPE_T2_PART</v>
      </c>
      <c r="W335" s="13" t="str">
        <f t="shared" si="199"/>
        <v/>
      </c>
      <c r="X335" s="3" t="str">
        <f t="shared" si="200"/>
        <v/>
      </c>
      <c r="Y335" s="3" t="str">
        <f t="shared" si="205"/>
        <v>18.8%,14.9%,58.8%,7.1%</v>
      </c>
    </row>
    <row r="336" spans="2:25" x14ac:dyDescent="0.3">
      <c r="B336" s="2">
        <f>数据源!T368</f>
        <v>8</v>
      </c>
      <c r="C336" s="2" t="str">
        <f>数据源!U368</f>
        <v>T2MP2</v>
      </c>
      <c r="D336" s="2" t="str">
        <f>数据源!V368</f>
        <v>部件</v>
      </c>
      <c r="E336" s="2">
        <f>数据源!W368</f>
        <v>77.000000000000028</v>
      </c>
      <c r="F336" s="2">
        <f>数据源!X368</f>
        <v>1</v>
      </c>
      <c r="G336" s="2">
        <f>数据源!Y368</f>
        <v>6.0000000000000001E-3</v>
      </c>
      <c r="H336" s="2">
        <f>数据源!Z368</f>
        <v>3.8961038961038944E-3</v>
      </c>
      <c r="I336" s="2">
        <f>数据源!AA368</f>
        <v>39</v>
      </c>
      <c r="J336" s="3">
        <f t="shared" si="221"/>
        <v>1</v>
      </c>
      <c r="K336" s="3">
        <f t="shared" si="222"/>
        <v>1</v>
      </c>
      <c r="L336" s="3" t="str">
        <f t="shared" si="216"/>
        <v>部件</v>
      </c>
      <c r="M336" s="3">
        <f t="shared" ca="1" si="217"/>
        <v>92102</v>
      </c>
      <c r="N336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</v>
      </c>
      <c r="O336" s="3" t="str">
        <f t="shared" si="219"/>
        <v>623,623,623,350,350,350,234,195,324,324,324,324,324,324,324,324,324,324,324,324,324,324,324,324,324,324,45,39,39,39,39,39,39,39,39,39,39,39,39</v>
      </c>
      <c r="P336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</v>
      </c>
      <c r="Q336" s="3" t="str">
        <f>IF(D336="坦克碎片",VLOOKUP(C336,道具信息!$N$2:$O$291,2,FALSE)&amp;"碎片",VLOOKUP(C336,道具信息!$N$2:$O$291,2,FALSE))</f>
        <v>T2部件</v>
      </c>
      <c r="R336" s="3">
        <f t="shared" si="223"/>
        <v>708</v>
      </c>
      <c r="S336" s="11">
        <f t="shared" si="224"/>
        <v>7.0999999999999994E-2</v>
      </c>
      <c r="T336" s="3" t="str">
        <f>VLOOKUP(Q336,道具信息!$Q$3:$S$20,2,FALSE)</f>
        <v>CHEST_ITEM_TYPE_T2_PART</v>
      </c>
      <c r="U336" s="3" t="str">
        <f>IF(COUNTIF(U$298:U335,T336)=0,T336,"")</f>
        <v/>
      </c>
      <c r="V336" s="3" t="str">
        <f t="shared" si="204"/>
        <v>CHEST_ITEM_TYPE_T3_SHARD,CHEST_ITEM_TYPE_T4_SHARD,CHEST_ITEM_TYPE_T1_PART,CHEST_ITEM_TYPE_T2_PART</v>
      </c>
      <c r="W336" s="13" t="str">
        <f t="shared" si="199"/>
        <v/>
      </c>
      <c r="X336" s="3" t="str">
        <f t="shared" si="200"/>
        <v/>
      </c>
      <c r="Y336" s="3" t="str">
        <f t="shared" si="205"/>
        <v>18.8%,14.9%,58.8%,7.1%</v>
      </c>
    </row>
    <row r="337" spans="2:25" x14ac:dyDescent="0.3">
      <c r="B337" s="2">
        <f>数据源!T369</f>
        <v>8</v>
      </c>
      <c r="C337" s="2" t="str">
        <f>数据源!U369</f>
        <v>T2MP4</v>
      </c>
      <c r="D337" s="2" t="str">
        <f>数据源!V369</f>
        <v>部件</v>
      </c>
      <c r="E337" s="2">
        <f>数据源!W369</f>
        <v>77.000000000000028</v>
      </c>
      <c r="F337" s="2">
        <f>数据源!X369</f>
        <v>1</v>
      </c>
      <c r="G337" s="2">
        <f>数据源!Y369</f>
        <v>6.0000000000000001E-3</v>
      </c>
      <c r="H337" s="2">
        <f>数据源!Z369</f>
        <v>3.8961038961038944E-3</v>
      </c>
      <c r="I337" s="2">
        <f>数据源!AA369</f>
        <v>39</v>
      </c>
      <c r="J337" s="3">
        <f t="shared" si="221"/>
        <v>1</v>
      </c>
      <c r="K337" s="3">
        <f t="shared" si="222"/>
        <v>1</v>
      </c>
      <c r="L337" s="3" t="str">
        <f t="shared" si="216"/>
        <v>部件</v>
      </c>
      <c r="M337" s="3">
        <f t="shared" ca="1" si="217"/>
        <v>92104</v>
      </c>
      <c r="N337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</v>
      </c>
      <c r="O337" s="3" t="str">
        <f t="shared" si="219"/>
        <v>623,623,623,350,350,350,234,195,324,324,324,324,324,324,324,324,324,324,324,324,324,324,324,324,324,324,45,39,39,39,39,39,39,39,39,39,39,39,39,39</v>
      </c>
      <c r="P337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</v>
      </c>
      <c r="Q337" s="3" t="str">
        <f>IF(D337="坦克碎片",VLOOKUP(C337,道具信息!$N$2:$O$291,2,FALSE)&amp;"碎片",VLOOKUP(C337,道具信息!$N$2:$O$291,2,FALSE))</f>
        <v>T2部件</v>
      </c>
      <c r="R337" s="3">
        <f t="shared" si="223"/>
        <v>708</v>
      </c>
      <c r="S337" s="11">
        <f t="shared" si="224"/>
        <v>7.0999999999999994E-2</v>
      </c>
      <c r="T337" s="3" t="str">
        <f>VLOOKUP(Q337,道具信息!$Q$3:$S$20,2,FALSE)</f>
        <v>CHEST_ITEM_TYPE_T2_PART</v>
      </c>
      <c r="U337" s="3" t="str">
        <f>IF(COUNTIF(U$298:U336,T337)=0,T337,"")</f>
        <v/>
      </c>
      <c r="V337" s="3" t="str">
        <f t="shared" si="204"/>
        <v>CHEST_ITEM_TYPE_T3_SHARD,CHEST_ITEM_TYPE_T4_SHARD,CHEST_ITEM_TYPE_T1_PART,CHEST_ITEM_TYPE_T2_PART</v>
      </c>
      <c r="W337" s="13" t="str">
        <f t="shared" si="199"/>
        <v/>
      </c>
      <c r="X337" s="3" t="str">
        <f t="shared" si="200"/>
        <v/>
      </c>
      <c r="Y337" s="3" t="str">
        <f t="shared" si="205"/>
        <v>18.8%,14.9%,58.8%,7.1%</v>
      </c>
    </row>
    <row r="338" spans="2:25" x14ac:dyDescent="0.3">
      <c r="B338" s="2">
        <f>数据源!T370</f>
        <v>8</v>
      </c>
      <c r="C338" s="2" t="str">
        <f>数据源!U370</f>
        <v>T2MP6</v>
      </c>
      <c r="D338" s="2" t="str">
        <f>数据源!V370</f>
        <v>部件</v>
      </c>
      <c r="E338" s="2">
        <f>数据源!W370</f>
        <v>77.000000000000028</v>
      </c>
      <c r="F338" s="2">
        <f>数据源!X370</f>
        <v>1</v>
      </c>
      <c r="G338" s="2">
        <f>数据源!Y370</f>
        <v>6.0000000000000001E-3</v>
      </c>
      <c r="H338" s="2">
        <f>数据源!Z370</f>
        <v>3.8961038961038944E-3</v>
      </c>
      <c r="I338" s="2">
        <f>数据源!AA370</f>
        <v>39</v>
      </c>
      <c r="J338" s="3">
        <f t="shared" si="221"/>
        <v>1</v>
      </c>
      <c r="K338" s="3">
        <f t="shared" si="222"/>
        <v>1</v>
      </c>
      <c r="L338" s="3" t="str">
        <f t="shared" si="216"/>
        <v>部件</v>
      </c>
      <c r="M338" s="3">
        <f t="shared" ca="1" si="217"/>
        <v>92106</v>
      </c>
      <c r="N338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</v>
      </c>
      <c r="O338" s="3" t="str">
        <f t="shared" si="219"/>
        <v>623,623,623,350,350,350,234,195,324,324,324,324,324,324,324,324,324,324,324,324,324,324,324,324,324,324,45,39,39,39,39,39,39,39,39,39,39,39,39,39,39</v>
      </c>
      <c r="P338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</v>
      </c>
      <c r="Q338" s="3" t="str">
        <f>IF(D338="坦克碎片",VLOOKUP(C338,道具信息!$N$2:$O$291,2,FALSE)&amp;"碎片",VLOOKUP(C338,道具信息!$N$2:$O$291,2,FALSE))</f>
        <v>T2部件</v>
      </c>
      <c r="R338" s="3">
        <f t="shared" si="223"/>
        <v>708</v>
      </c>
      <c r="S338" s="11">
        <f t="shared" si="224"/>
        <v>7.0999999999999994E-2</v>
      </c>
      <c r="T338" s="3" t="str">
        <f>VLOOKUP(Q338,道具信息!$Q$3:$S$20,2,FALSE)</f>
        <v>CHEST_ITEM_TYPE_T2_PART</v>
      </c>
      <c r="U338" s="3" t="str">
        <f>IF(COUNTIF(U$298:U337,T338)=0,T338,"")</f>
        <v/>
      </c>
      <c r="V338" s="3" t="str">
        <f t="shared" si="204"/>
        <v>CHEST_ITEM_TYPE_T3_SHARD,CHEST_ITEM_TYPE_T4_SHARD,CHEST_ITEM_TYPE_T1_PART,CHEST_ITEM_TYPE_T2_PART</v>
      </c>
      <c r="W338" s="13" t="str">
        <f t="shared" si="199"/>
        <v/>
      </c>
      <c r="X338" s="3" t="str">
        <f t="shared" si="200"/>
        <v/>
      </c>
      <c r="Y338" s="3" t="str">
        <f t="shared" si="205"/>
        <v>18.8%,14.9%,58.8%,7.1%</v>
      </c>
    </row>
    <row r="339" spans="2:25" x14ac:dyDescent="0.3">
      <c r="B339" s="2">
        <f>数据源!T371</f>
        <v>8</v>
      </c>
      <c r="C339" s="2" t="str">
        <f>数据源!U371</f>
        <v>T2HP2</v>
      </c>
      <c r="D339" s="2" t="str">
        <f>数据源!V371</f>
        <v>部件</v>
      </c>
      <c r="E339" s="2">
        <f>数据源!W371</f>
        <v>77.000000000000028</v>
      </c>
      <c r="F339" s="2">
        <f>数据源!X371</f>
        <v>1</v>
      </c>
      <c r="G339" s="2">
        <f>数据源!Y371</f>
        <v>6.0000000000000001E-3</v>
      </c>
      <c r="H339" s="2">
        <f>数据源!Z371</f>
        <v>3.8961038961038944E-3</v>
      </c>
      <c r="I339" s="2">
        <f>数据源!AA371</f>
        <v>39</v>
      </c>
      <c r="J339" s="3">
        <f t="shared" si="221"/>
        <v>1</v>
      </c>
      <c r="K339" s="3">
        <f t="shared" si="222"/>
        <v>1</v>
      </c>
      <c r="L339" s="3" t="str">
        <f t="shared" si="216"/>
        <v>部件</v>
      </c>
      <c r="M339" s="3">
        <f t="shared" ca="1" si="217"/>
        <v>92202</v>
      </c>
      <c r="N339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</v>
      </c>
      <c r="O339" s="3" t="str">
        <f t="shared" si="219"/>
        <v>623,623,623,350,350,350,234,195,324,324,324,324,324,324,324,324,324,324,324,324,324,324,324,324,324,324,45,39,39,39,39,39,39,39,39,39,39,39,39,39,39,39</v>
      </c>
      <c r="P339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</v>
      </c>
      <c r="Q339" s="3" t="str">
        <f>IF(D339="坦克碎片",VLOOKUP(C339,道具信息!$N$2:$O$291,2,FALSE)&amp;"碎片",VLOOKUP(C339,道具信息!$N$2:$O$291,2,FALSE))</f>
        <v>T2部件</v>
      </c>
      <c r="R339" s="3">
        <f t="shared" si="223"/>
        <v>708</v>
      </c>
      <c r="S339" s="11">
        <f t="shared" si="224"/>
        <v>7.0999999999999994E-2</v>
      </c>
      <c r="T339" s="3" t="str">
        <f>VLOOKUP(Q339,道具信息!$Q$3:$S$20,2,FALSE)</f>
        <v>CHEST_ITEM_TYPE_T2_PART</v>
      </c>
      <c r="U339" s="3" t="str">
        <f>IF(COUNTIF(U$298:U338,T339)=0,T339,"")</f>
        <v/>
      </c>
      <c r="V339" s="3" t="str">
        <f t="shared" si="204"/>
        <v>CHEST_ITEM_TYPE_T3_SHARD,CHEST_ITEM_TYPE_T4_SHARD,CHEST_ITEM_TYPE_T1_PART,CHEST_ITEM_TYPE_T2_PART</v>
      </c>
      <c r="W339" s="13" t="str">
        <f t="shared" si="199"/>
        <v/>
      </c>
      <c r="X339" s="3" t="str">
        <f t="shared" si="200"/>
        <v/>
      </c>
      <c r="Y339" s="3" t="str">
        <f t="shared" si="205"/>
        <v>18.8%,14.9%,58.8%,7.1%</v>
      </c>
    </row>
    <row r="340" spans="2:25" x14ac:dyDescent="0.3">
      <c r="B340" s="2">
        <f>数据源!T372</f>
        <v>8</v>
      </c>
      <c r="C340" s="2" t="str">
        <f>数据源!U372</f>
        <v>T2HP4</v>
      </c>
      <c r="D340" s="2" t="str">
        <f>数据源!V372</f>
        <v>部件</v>
      </c>
      <c r="E340" s="2">
        <f>数据源!W372</f>
        <v>77.000000000000028</v>
      </c>
      <c r="F340" s="2">
        <f>数据源!X372</f>
        <v>1</v>
      </c>
      <c r="G340" s="2">
        <f>数据源!Y372</f>
        <v>6.0000000000000001E-3</v>
      </c>
      <c r="H340" s="2">
        <f>数据源!Z372</f>
        <v>3.8961038961038944E-3</v>
      </c>
      <c r="I340" s="2">
        <f>数据源!AA372</f>
        <v>39</v>
      </c>
      <c r="J340" s="3">
        <f>ROUNDUP(IF(F340&gt;1,F340-ROUNDDOWN(SQRT(F340),0),F340),0)</f>
        <v>1</v>
      </c>
      <c r="K340" s="3">
        <f>F340*2-J340</f>
        <v>1</v>
      </c>
      <c r="L340" s="3" t="str">
        <f t="shared" si="216"/>
        <v>部件</v>
      </c>
      <c r="M340" s="3">
        <f t="shared" ca="1" si="217"/>
        <v>92204</v>
      </c>
      <c r="N340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</v>
      </c>
      <c r="O340" s="3" t="str">
        <f t="shared" si="219"/>
        <v>623,623,623,350,350,350,234,195,324,324,324,324,324,324,324,324,324,324,324,324,324,324,324,324,324,324,45,39,39,39,39,39,39,39,39,39,39,39,39,39,39,39,39</v>
      </c>
      <c r="P340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</v>
      </c>
      <c r="Q340" s="3" t="str">
        <f>IF(D340="坦克碎片",VLOOKUP(C340,道具信息!$N$2:$O$291,2,FALSE)&amp;"碎片",VLOOKUP(C340,道具信息!$N$2:$O$291,2,FALSE))</f>
        <v>T2部件</v>
      </c>
      <c r="R340" s="3">
        <f t="shared" si="223"/>
        <v>708</v>
      </c>
      <c r="S340" s="11">
        <f t="shared" si="224"/>
        <v>7.0999999999999994E-2</v>
      </c>
      <c r="T340" s="3" t="str">
        <f>VLOOKUP(Q340,道具信息!$Q$3:$S$20,2,FALSE)</f>
        <v>CHEST_ITEM_TYPE_T2_PART</v>
      </c>
      <c r="U340" s="3" t="str">
        <f>IF(COUNTIF(U$298:U339,T340)=0,T340,"")</f>
        <v/>
      </c>
      <c r="V340" s="3" t="str">
        <f t="shared" si="204"/>
        <v>CHEST_ITEM_TYPE_T3_SHARD,CHEST_ITEM_TYPE_T4_SHARD,CHEST_ITEM_TYPE_T1_PART,CHEST_ITEM_TYPE_T2_PART</v>
      </c>
      <c r="W340" s="13" t="str">
        <f t="shared" si="199"/>
        <v/>
      </c>
      <c r="X340" s="3" t="str">
        <f t="shared" si="200"/>
        <v/>
      </c>
      <c r="Y340" s="3" t="str">
        <f t="shared" si="205"/>
        <v>18.8%,14.9%,58.8%,7.1%</v>
      </c>
    </row>
    <row r="341" spans="2:25" x14ac:dyDescent="0.3">
      <c r="B341" s="2">
        <f>数据源!T373</f>
        <v>8</v>
      </c>
      <c r="C341" s="2" t="str">
        <f>数据源!U373</f>
        <v>T2HP6</v>
      </c>
      <c r="D341" s="2" t="str">
        <f>数据源!V373</f>
        <v>部件</v>
      </c>
      <c r="E341" s="2">
        <f>数据源!W373</f>
        <v>77.000000000000028</v>
      </c>
      <c r="F341" s="2">
        <f>数据源!X373</f>
        <v>1</v>
      </c>
      <c r="G341" s="2">
        <f>数据源!Y373</f>
        <v>6.0000000000000001E-3</v>
      </c>
      <c r="H341" s="2">
        <f>数据源!Z373</f>
        <v>3.8961038961038944E-3</v>
      </c>
      <c r="I341" s="2">
        <f>数据源!AA373</f>
        <v>39</v>
      </c>
      <c r="J341" s="3">
        <f t="shared" ref="J341:J345" si="225">ROUNDUP(IF(F341&gt;1,F341-ROUNDDOWN(SQRT(F341),0),F341),0)</f>
        <v>1</v>
      </c>
      <c r="K341" s="3">
        <f t="shared" ref="K341:K345" si="226">F341*2-J341</f>
        <v>1</v>
      </c>
      <c r="L341" s="3" t="str">
        <f t="shared" si="216"/>
        <v>部件</v>
      </c>
      <c r="M341" s="3">
        <f t="shared" ca="1" si="217"/>
        <v>92206</v>
      </c>
      <c r="N341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</v>
      </c>
      <c r="O341" s="3" t="str">
        <f t="shared" si="219"/>
        <v>623,623,623,350,350,350,234,195,324,324,324,324,324,324,324,324,324,324,324,324,324,324,324,324,324,324,45,39,39,39,39,39,39,39,39,39,39,39,39,39,39,39,39,39</v>
      </c>
      <c r="P341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</v>
      </c>
      <c r="Q341" s="3" t="str">
        <f>IF(D341="坦克碎片",VLOOKUP(C341,道具信息!$N$2:$O$291,2,FALSE)&amp;"碎片",VLOOKUP(C341,道具信息!$N$2:$O$291,2,FALSE))</f>
        <v>T2部件</v>
      </c>
      <c r="R341" s="3">
        <f t="shared" si="223"/>
        <v>708</v>
      </c>
      <c r="S341" s="11">
        <f t="shared" si="224"/>
        <v>7.0999999999999994E-2</v>
      </c>
      <c r="T341" s="3" t="str">
        <f>VLOOKUP(Q341,道具信息!$Q$3:$S$20,2,FALSE)</f>
        <v>CHEST_ITEM_TYPE_T2_PART</v>
      </c>
      <c r="U341" s="3" t="str">
        <f>IF(COUNTIF(U$298:U340,T341)=0,T341,"")</f>
        <v/>
      </c>
      <c r="V341" s="3" t="str">
        <f t="shared" si="204"/>
        <v>CHEST_ITEM_TYPE_T3_SHARD,CHEST_ITEM_TYPE_T4_SHARD,CHEST_ITEM_TYPE_T1_PART,CHEST_ITEM_TYPE_T2_PART</v>
      </c>
      <c r="W341" s="13" t="str">
        <f t="shared" si="199"/>
        <v/>
      </c>
      <c r="X341" s="3" t="str">
        <f t="shared" si="200"/>
        <v/>
      </c>
      <c r="Y341" s="3" t="str">
        <f t="shared" si="205"/>
        <v>18.8%,14.9%,58.8%,7.1%</v>
      </c>
    </row>
    <row r="342" spans="2:25" x14ac:dyDescent="0.3">
      <c r="B342" s="2">
        <f>数据源!T374</f>
        <v>8</v>
      </c>
      <c r="C342" s="2" t="str">
        <f>数据源!U374</f>
        <v>T3LP1</v>
      </c>
      <c r="D342" s="2" t="str">
        <f>数据源!V374</f>
        <v>部件</v>
      </c>
      <c r="E342" s="2">
        <f>数据源!W374</f>
        <v>433.2</v>
      </c>
      <c r="F342" s="2">
        <f>数据源!X374</f>
        <v>1</v>
      </c>
      <c r="G342" s="2">
        <f>数据源!Y374</f>
        <v>2E-3</v>
      </c>
      <c r="H342" s="2">
        <f>数据源!Z374</f>
        <v>2.3084025854108958E-4</v>
      </c>
      <c r="I342" s="2">
        <f>数据源!AA374</f>
        <v>2</v>
      </c>
      <c r="J342" s="3">
        <f t="shared" si="225"/>
        <v>1</v>
      </c>
      <c r="K342" s="3">
        <f t="shared" si="226"/>
        <v>1</v>
      </c>
      <c r="L342" s="3" t="str">
        <f t="shared" si="216"/>
        <v>部件</v>
      </c>
      <c r="M342" s="3">
        <f t="shared" ca="1" si="217"/>
        <v>93001</v>
      </c>
      <c r="N342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</v>
      </c>
      <c r="O342" s="3" t="str">
        <f t="shared" si="219"/>
        <v>623,623,623,350,350,350,234,195,324,324,324,324,324,324,324,324,324,324,324,324,324,324,324,324,324,324,45,39,39,39,39,39,39,39,39,39,39,39,39,39,39,39,39,39,2</v>
      </c>
      <c r="P342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42" s="3" t="str">
        <f>IF(D342="坦克碎片",VLOOKUP(C342,道具信息!$N$2:$O$291,2,FALSE)&amp;"碎片",VLOOKUP(C342,道具信息!$N$2:$O$291,2,FALSE))</f>
        <v>T3部件</v>
      </c>
      <c r="R342" s="3">
        <f t="shared" si="223"/>
        <v>36</v>
      </c>
      <c r="S342" s="11">
        <f t="shared" si="224"/>
        <v>4.0000000000000001E-3</v>
      </c>
      <c r="T342" s="3" t="str">
        <f>VLOOKUP(Q342,道具信息!$Q$3:$S$20,2,FALSE)</f>
        <v>CHEST_ITEM_TYPE_T3_PART</v>
      </c>
      <c r="U342" s="3" t="str">
        <f>IF(COUNTIF(U$298:U341,T342)=0,T342,"")</f>
        <v>CHEST_ITEM_TYPE_T3_PART</v>
      </c>
      <c r="V342" s="3" t="str">
        <f t="shared" si="204"/>
        <v>CHEST_ITEM_TYPE_T3_SHARD,CHEST_ITEM_TYPE_T4_SHARD,CHEST_ITEM_TYPE_T1_PART,CHEST_ITEM_TYPE_T2_PART,CHEST_ITEM_TYPE_T3_PART</v>
      </c>
      <c r="W342" s="13">
        <f t="shared" si="199"/>
        <v>4.0000000000000001E-3</v>
      </c>
      <c r="X342" s="3" t="str">
        <f t="shared" si="200"/>
        <v>0.4%</v>
      </c>
      <c r="Y342" s="3" t="str">
        <f t="shared" si="205"/>
        <v>18.8%,14.9%,58.8%,7.1%,0.4%</v>
      </c>
    </row>
    <row r="343" spans="2:25" x14ac:dyDescent="0.3">
      <c r="B343" s="2">
        <f>数据源!T375</f>
        <v>8</v>
      </c>
      <c r="C343" s="2" t="str">
        <f>数据源!U375</f>
        <v>T3LP3</v>
      </c>
      <c r="D343" s="2" t="str">
        <f>数据源!V375</f>
        <v>部件</v>
      </c>
      <c r="E343" s="2">
        <f>数据源!W375</f>
        <v>433.2</v>
      </c>
      <c r="F343" s="2">
        <f>数据源!X375</f>
        <v>1</v>
      </c>
      <c r="G343" s="2">
        <f>数据源!Y375</f>
        <v>2E-3</v>
      </c>
      <c r="H343" s="2">
        <f>数据源!Z375</f>
        <v>2.3084025854108958E-4</v>
      </c>
      <c r="I343" s="2">
        <f>数据源!AA375</f>
        <v>2</v>
      </c>
      <c r="J343" s="3">
        <f t="shared" si="225"/>
        <v>1</v>
      </c>
      <c r="K343" s="3">
        <f t="shared" si="226"/>
        <v>1</v>
      </c>
      <c r="L343" s="3" t="str">
        <f t="shared" si="216"/>
        <v>部件</v>
      </c>
      <c r="M343" s="3">
        <f t="shared" ca="1" si="217"/>
        <v>93003</v>
      </c>
      <c r="N343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</v>
      </c>
      <c r="O343" s="3" t="str">
        <f t="shared" si="219"/>
        <v>623,623,623,350,350,350,234,195,324,324,324,324,324,324,324,324,324,324,324,324,324,324,324,324,324,324,45,39,39,39,39,39,39,39,39,39,39,39,39,39,39,39,39,39,2,2</v>
      </c>
      <c r="P343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43" s="3" t="str">
        <f>IF(D343="坦克碎片",VLOOKUP(C343,道具信息!$N$2:$O$291,2,FALSE)&amp;"碎片",VLOOKUP(C343,道具信息!$N$2:$O$291,2,FALSE))</f>
        <v>T3部件</v>
      </c>
      <c r="R343" s="3">
        <f t="shared" si="223"/>
        <v>36</v>
      </c>
      <c r="S343" s="11">
        <f t="shared" si="224"/>
        <v>4.0000000000000001E-3</v>
      </c>
      <c r="T343" s="3" t="str">
        <f>VLOOKUP(Q343,道具信息!$Q$3:$S$20,2,FALSE)</f>
        <v>CHEST_ITEM_TYPE_T3_PART</v>
      </c>
      <c r="U343" s="3" t="str">
        <f>IF(COUNTIF(U$298:U342,T343)=0,T343,"")</f>
        <v/>
      </c>
      <c r="V343" s="3" t="str">
        <f t="shared" si="204"/>
        <v>CHEST_ITEM_TYPE_T3_SHARD,CHEST_ITEM_TYPE_T4_SHARD,CHEST_ITEM_TYPE_T1_PART,CHEST_ITEM_TYPE_T2_PART,CHEST_ITEM_TYPE_T3_PART</v>
      </c>
      <c r="W343" s="13" t="str">
        <f t="shared" si="199"/>
        <v/>
      </c>
      <c r="X343" s="3" t="str">
        <f t="shared" si="200"/>
        <v/>
      </c>
      <c r="Y343" s="3" t="str">
        <f t="shared" si="205"/>
        <v>18.8%,14.9%,58.8%,7.1%,0.4%</v>
      </c>
    </row>
    <row r="344" spans="2:25" x14ac:dyDescent="0.3">
      <c r="B344" s="2">
        <f>数据源!T376</f>
        <v>8</v>
      </c>
      <c r="C344" s="2" t="str">
        <f>数据源!U376</f>
        <v>T3LP5</v>
      </c>
      <c r="D344" s="2" t="str">
        <f>数据源!V376</f>
        <v>部件</v>
      </c>
      <c r="E344" s="2">
        <f>数据源!W376</f>
        <v>433.2</v>
      </c>
      <c r="F344" s="2">
        <f>数据源!X376</f>
        <v>1</v>
      </c>
      <c r="G344" s="2">
        <f>数据源!Y376</f>
        <v>2E-3</v>
      </c>
      <c r="H344" s="2">
        <f>数据源!Z376</f>
        <v>2.3084025854108958E-4</v>
      </c>
      <c r="I344" s="2">
        <f>数据源!AA376</f>
        <v>2</v>
      </c>
      <c r="J344" s="3">
        <f t="shared" si="225"/>
        <v>1</v>
      </c>
      <c r="K344" s="3">
        <f t="shared" si="226"/>
        <v>1</v>
      </c>
      <c r="L344" s="3" t="str">
        <f t="shared" si="216"/>
        <v>部件</v>
      </c>
      <c r="M344" s="3">
        <f t="shared" ca="1" si="217"/>
        <v>93005</v>
      </c>
      <c r="N344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</v>
      </c>
      <c r="O344" s="3" t="str">
        <f t="shared" si="219"/>
        <v>623,623,623,350,350,350,234,195,324,324,324,324,324,324,324,324,324,324,324,324,324,324,324,324,324,324,45,39,39,39,39,39,39,39,39,39,39,39,39,39,39,39,39,39,2,2,2</v>
      </c>
      <c r="P344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44" s="3" t="str">
        <f>IF(D344="坦克碎片",VLOOKUP(C344,道具信息!$N$2:$O$291,2,FALSE)&amp;"碎片",VLOOKUP(C344,道具信息!$N$2:$O$291,2,FALSE))</f>
        <v>T3部件</v>
      </c>
      <c r="R344" s="3">
        <f t="shared" si="223"/>
        <v>36</v>
      </c>
      <c r="S344" s="11">
        <f t="shared" si="224"/>
        <v>4.0000000000000001E-3</v>
      </c>
      <c r="T344" s="3" t="str">
        <f>VLOOKUP(Q344,道具信息!$Q$3:$S$20,2,FALSE)</f>
        <v>CHEST_ITEM_TYPE_T3_PART</v>
      </c>
      <c r="U344" s="3" t="str">
        <f>IF(COUNTIF(U$298:U343,T344)=0,T344,"")</f>
        <v/>
      </c>
      <c r="V344" s="3" t="str">
        <f t="shared" si="204"/>
        <v>CHEST_ITEM_TYPE_T3_SHARD,CHEST_ITEM_TYPE_T4_SHARD,CHEST_ITEM_TYPE_T1_PART,CHEST_ITEM_TYPE_T2_PART,CHEST_ITEM_TYPE_T3_PART</v>
      </c>
      <c r="W344" s="13" t="str">
        <f t="shared" si="199"/>
        <v/>
      </c>
      <c r="X344" s="3" t="str">
        <f t="shared" si="200"/>
        <v/>
      </c>
      <c r="Y344" s="3" t="str">
        <f t="shared" si="205"/>
        <v>18.8%,14.9%,58.8%,7.1%,0.4%</v>
      </c>
    </row>
    <row r="345" spans="2:25" x14ac:dyDescent="0.3">
      <c r="B345" s="2">
        <f>数据源!T377</f>
        <v>8</v>
      </c>
      <c r="C345" s="2" t="str">
        <f>数据源!U377</f>
        <v>T3MP1</v>
      </c>
      <c r="D345" s="2" t="str">
        <f>数据源!V377</f>
        <v>部件</v>
      </c>
      <c r="E345" s="2">
        <f>数据源!W377</f>
        <v>433.2</v>
      </c>
      <c r="F345" s="2">
        <f>数据源!X377</f>
        <v>1</v>
      </c>
      <c r="G345" s="2">
        <f>数据源!Y377</f>
        <v>2E-3</v>
      </c>
      <c r="H345" s="2">
        <f>数据源!Z377</f>
        <v>2.3084025854108958E-4</v>
      </c>
      <c r="I345" s="2">
        <f>数据源!AA377</f>
        <v>2</v>
      </c>
      <c r="J345" s="3">
        <f t="shared" si="225"/>
        <v>1</v>
      </c>
      <c r="K345" s="3">
        <f t="shared" si="226"/>
        <v>1</v>
      </c>
      <c r="L345" s="3" t="str">
        <f t="shared" si="216"/>
        <v>部件</v>
      </c>
      <c r="M345" s="3">
        <f t="shared" ca="1" si="217"/>
        <v>93101</v>
      </c>
      <c r="N345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</v>
      </c>
      <c r="O345" s="3" t="str">
        <f t="shared" si="219"/>
        <v>623,623,623,350,350,350,234,195,324,324,324,324,324,324,324,324,324,324,324,324,324,324,324,324,324,324,45,39,39,39,39,39,39,39,39,39,39,39,39,39,39,39,39,39,2,2,2,2</v>
      </c>
      <c r="P345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45" s="3" t="str">
        <f>IF(D345="坦克碎片",VLOOKUP(C345,道具信息!$N$2:$O$291,2,FALSE)&amp;"碎片",VLOOKUP(C345,道具信息!$N$2:$O$291,2,FALSE))</f>
        <v>T3部件</v>
      </c>
      <c r="R345" s="3">
        <f t="shared" si="223"/>
        <v>36</v>
      </c>
      <c r="S345" s="11">
        <f t="shared" si="224"/>
        <v>4.0000000000000001E-3</v>
      </c>
      <c r="T345" s="3" t="str">
        <f>VLOOKUP(Q345,道具信息!$Q$3:$S$20,2,FALSE)</f>
        <v>CHEST_ITEM_TYPE_T3_PART</v>
      </c>
      <c r="U345" s="3" t="str">
        <f>IF(COUNTIF(U$298:U344,T345)=0,T345,"")</f>
        <v/>
      </c>
      <c r="V345" s="3" t="str">
        <f t="shared" si="204"/>
        <v>CHEST_ITEM_TYPE_T3_SHARD,CHEST_ITEM_TYPE_T4_SHARD,CHEST_ITEM_TYPE_T1_PART,CHEST_ITEM_TYPE_T2_PART,CHEST_ITEM_TYPE_T3_PART</v>
      </c>
      <c r="W345" s="13" t="str">
        <f t="shared" si="199"/>
        <v/>
      </c>
      <c r="X345" s="3" t="str">
        <f t="shared" si="200"/>
        <v/>
      </c>
      <c r="Y345" s="3" t="str">
        <f t="shared" si="205"/>
        <v>18.8%,14.9%,58.8%,7.1%,0.4%</v>
      </c>
    </row>
    <row r="346" spans="2:25" x14ac:dyDescent="0.3">
      <c r="B346" s="2">
        <f>数据源!T378</f>
        <v>8</v>
      </c>
      <c r="C346" s="2" t="str">
        <f>数据源!U378</f>
        <v>T3MP3</v>
      </c>
      <c r="D346" s="2" t="str">
        <f>数据源!V378</f>
        <v>部件</v>
      </c>
      <c r="E346" s="2">
        <f>数据源!W378</f>
        <v>433.2</v>
      </c>
      <c r="F346" s="2">
        <f>数据源!X378</f>
        <v>1</v>
      </c>
      <c r="G346" s="2">
        <f>数据源!Y378</f>
        <v>2E-3</v>
      </c>
      <c r="H346" s="2">
        <f>数据源!Z378</f>
        <v>2.3084025854108958E-4</v>
      </c>
      <c r="I346" s="2">
        <f>数据源!AA378</f>
        <v>2</v>
      </c>
      <c r="J346" s="3">
        <f>ROUNDUP(IF(F346&gt;1,F346-ROUNDDOWN(SQRT(F346),0),F346),0)</f>
        <v>1</v>
      </c>
      <c r="K346" s="3">
        <f>F346*2-J346</f>
        <v>1</v>
      </c>
      <c r="L346" s="3" t="str">
        <f t="shared" si="216"/>
        <v>部件</v>
      </c>
      <c r="M346" s="3">
        <f t="shared" ca="1" si="217"/>
        <v>93103</v>
      </c>
      <c r="N346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</v>
      </c>
      <c r="O346" s="3" t="str">
        <f t="shared" si="219"/>
        <v>623,623,623,350,350,350,234,195,324,324,324,324,324,324,324,324,324,324,324,324,324,324,324,324,324,324,45,39,39,39,39,39,39,39,39,39,39,39,39,39,39,39,39,39,2,2,2,2,2</v>
      </c>
      <c r="P346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46" s="3" t="str">
        <f>IF(D346="坦克碎片",VLOOKUP(C346,道具信息!$N$2:$O$291,2,FALSE)&amp;"碎片",VLOOKUP(C346,道具信息!$N$2:$O$291,2,FALSE))</f>
        <v>T3部件</v>
      </c>
      <c r="R346" s="3">
        <f t="shared" si="223"/>
        <v>36</v>
      </c>
      <c r="S346" s="11">
        <f t="shared" si="224"/>
        <v>4.0000000000000001E-3</v>
      </c>
      <c r="T346" s="3" t="str">
        <f>VLOOKUP(Q346,道具信息!$Q$3:$S$20,2,FALSE)</f>
        <v>CHEST_ITEM_TYPE_T3_PART</v>
      </c>
      <c r="U346" s="3" t="str">
        <f>IF(COUNTIF(U$298:U345,T346)=0,T346,"")</f>
        <v/>
      </c>
      <c r="V346" s="3" t="str">
        <f t="shared" si="204"/>
        <v>CHEST_ITEM_TYPE_T3_SHARD,CHEST_ITEM_TYPE_T4_SHARD,CHEST_ITEM_TYPE_T1_PART,CHEST_ITEM_TYPE_T2_PART,CHEST_ITEM_TYPE_T3_PART</v>
      </c>
      <c r="W346" s="13" t="str">
        <f t="shared" si="199"/>
        <v/>
      </c>
      <c r="X346" s="3" t="str">
        <f t="shared" si="200"/>
        <v/>
      </c>
      <c r="Y346" s="3" t="str">
        <f t="shared" si="205"/>
        <v>18.8%,14.9%,58.8%,7.1%,0.4%</v>
      </c>
    </row>
    <row r="347" spans="2:25" x14ac:dyDescent="0.3">
      <c r="B347" s="2">
        <f>数据源!T379</f>
        <v>8</v>
      </c>
      <c r="C347" s="2" t="str">
        <f>数据源!U379</f>
        <v>T3MP5</v>
      </c>
      <c r="D347" s="2" t="str">
        <f>数据源!V379</f>
        <v>部件</v>
      </c>
      <c r="E347" s="2">
        <f>数据源!W379</f>
        <v>433.2</v>
      </c>
      <c r="F347" s="2">
        <f>数据源!X379</f>
        <v>1</v>
      </c>
      <c r="G347" s="2">
        <f>数据源!Y379</f>
        <v>2E-3</v>
      </c>
      <c r="H347" s="2">
        <f>数据源!Z379</f>
        <v>2.3084025854108958E-4</v>
      </c>
      <c r="I347" s="2">
        <f>数据源!AA379</f>
        <v>2</v>
      </c>
      <c r="J347" s="3">
        <f t="shared" ref="J347:J357" si="227">ROUNDUP(IF(F347&gt;1,F347-ROUNDDOWN(SQRT(F347),0),F347),0)</f>
        <v>1</v>
      </c>
      <c r="K347" s="3">
        <f t="shared" ref="K347:K357" si="228">F347*2-J347</f>
        <v>1</v>
      </c>
      <c r="L347" s="3" t="str">
        <f t="shared" si="216"/>
        <v>部件</v>
      </c>
      <c r="M347" s="3">
        <f t="shared" ca="1" si="217"/>
        <v>93105</v>
      </c>
      <c r="N347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347" s="3" t="str">
        <f t="shared" si="219"/>
        <v>623,623,623,350,350,350,234,195,324,324,324,324,324,324,324,324,324,324,324,324,324,324,324,324,324,324,45,39,39,39,39,39,39,39,39,39,39,39,39,39,39,39,39,39,2,2,2,2,2,2</v>
      </c>
      <c r="P347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47" s="3" t="str">
        <f>IF(D347="坦克碎片",VLOOKUP(C347,道具信息!$N$2:$O$291,2,FALSE)&amp;"碎片",VLOOKUP(C347,道具信息!$N$2:$O$291,2,FALSE))</f>
        <v>T3部件</v>
      </c>
      <c r="R347" s="3">
        <f t="shared" si="223"/>
        <v>36</v>
      </c>
      <c r="S347" s="11">
        <f t="shared" si="224"/>
        <v>4.0000000000000001E-3</v>
      </c>
      <c r="T347" s="3" t="str">
        <f>VLOOKUP(Q347,道具信息!$Q$3:$S$20,2,FALSE)</f>
        <v>CHEST_ITEM_TYPE_T3_PART</v>
      </c>
      <c r="U347" s="3" t="str">
        <f>IF(COUNTIF(U$298:U346,T347)=0,T347,"")</f>
        <v/>
      </c>
      <c r="V347" s="3" t="str">
        <f t="shared" si="204"/>
        <v>CHEST_ITEM_TYPE_T3_SHARD,CHEST_ITEM_TYPE_T4_SHARD,CHEST_ITEM_TYPE_T1_PART,CHEST_ITEM_TYPE_T2_PART,CHEST_ITEM_TYPE_T3_PART</v>
      </c>
      <c r="W347" s="13" t="str">
        <f t="shared" si="199"/>
        <v/>
      </c>
      <c r="X347" s="3" t="str">
        <f t="shared" si="200"/>
        <v/>
      </c>
      <c r="Y347" s="3" t="str">
        <f t="shared" si="205"/>
        <v>18.8%,14.9%,58.8%,7.1%,0.4%</v>
      </c>
    </row>
    <row r="348" spans="2:25" x14ac:dyDescent="0.3">
      <c r="B348" s="2">
        <f>数据源!T380</f>
        <v>8</v>
      </c>
      <c r="C348" s="2" t="str">
        <f>数据源!U380</f>
        <v>T3HP1</v>
      </c>
      <c r="D348" s="2" t="str">
        <f>数据源!V380</f>
        <v>部件</v>
      </c>
      <c r="E348" s="2">
        <f>数据源!W380</f>
        <v>433.2</v>
      </c>
      <c r="F348" s="2">
        <f>数据源!X380</f>
        <v>1</v>
      </c>
      <c r="G348" s="2">
        <f>数据源!Y380</f>
        <v>2E-3</v>
      </c>
      <c r="H348" s="2">
        <f>数据源!Z380</f>
        <v>2.3084025854108958E-4</v>
      </c>
      <c r="I348" s="2">
        <f>数据源!AA380</f>
        <v>2</v>
      </c>
      <c r="J348" s="3">
        <f t="shared" si="227"/>
        <v>1</v>
      </c>
      <c r="K348" s="3">
        <f t="shared" si="228"/>
        <v>1</v>
      </c>
      <c r="L348" s="3" t="str">
        <f t="shared" si="216"/>
        <v>部件</v>
      </c>
      <c r="M348" s="3">
        <f t="shared" ca="1" si="217"/>
        <v>93201</v>
      </c>
      <c r="N348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348" s="3" t="str">
        <f t="shared" si="219"/>
        <v>623,623,623,350,350,350,234,195,324,324,324,324,324,324,324,324,324,324,324,324,324,324,324,324,324,324,45,39,39,39,39,39,39,39,39,39,39,39,39,39,39,39,39,39,2,2,2,2,2,2,2</v>
      </c>
      <c r="P348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48" s="3" t="str">
        <f>IF(D348="坦克碎片",VLOOKUP(C348,道具信息!$N$2:$O$291,2,FALSE)&amp;"碎片",VLOOKUP(C348,道具信息!$N$2:$O$291,2,FALSE))</f>
        <v>T3部件</v>
      </c>
      <c r="R348" s="3">
        <f t="shared" si="223"/>
        <v>36</v>
      </c>
      <c r="S348" s="11">
        <f t="shared" si="224"/>
        <v>4.0000000000000001E-3</v>
      </c>
      <c r="T348" s="3" t="str">
        <f>VLOOKUP(Q348,道具信息!$Q$3:$S$20,2,FALSE)</f>
        <v>CHEST_ITEM_TYPE_T3_PART</v>
      </c>
      <c r="U348" s="3" t="str">
        <f>IF(COUNTIF(U$298:U347,T348)=0,T348,"")</f>
        <v/>
      </c>
      <c r="V348" s="3" t="str">
        <f t="shared" si="204"/>
        <v>CHEST_ITEM_TYPE_T3_SHARD,CHEST_ITEM_TYPE_T4_SHARD,CHEST_ITEM_TYPE_T1_PART,CHEST_ITEM_TYPE_T2_PART,CHEST_ITEM_TYPE_T3_PART</v>
      </c>
      <c r="W348" s="13" t="str">
        <f t="shared" si="199"/>
        <v/>
      </c>
      <c r="X348" s="3" t="str">
        <f t="shared" si="200"/>
        <v/>
      </c>
      <c r="Y348" s="3" t="str">
        <f t="shared" si="205"/>
        <v>18.8%,14.9%,58.8%,7.1%,0.4%</v>
      </c>
    </row>
    <row r="349" spans="2:25" x14ac:dyDescent="0.3">
      <c r="B349" s="2">
        <f>数据源!T381</f>
        <v>8</v>
      </c>
      <c r="C349" s="2" t="str">
        <f>数据源!U381</f>
        <v>T3HP3</v>
      </c>
      <c r="D349" s="2" t="str">
        <f>数据源!V381</f>
        <v>部件</v>
      </c>
      <c r="E349" s="2">
        <f>数据源!W381</f>
        <v>433.2</v>
      </c>
      <c r="F349" s="2">
        <f>数据源!X381</f>
        <v>1</v>
      </c>
      <c r="G349" s="2">
        <f>数据源!Y381</f>
        <v>2E-3</v>
      </c>
      <c r="H349" s="2">
        <f>数据源!Z381</f>
        <v>2.3084025854108958E-4</v>
      </c>
      <c r="I349" s="2">
        <f>数据源!AA381</f>
        <v>2</v>
      </c>
      <c r="J349" s="3">
        <f t="shared" si="227"/>
        <v>1</v>
      </c>
      <c r="K349" s="3">
        <f t="shared" si="228"/>
        <v>1</v>
      </c>
      <c r="L349" s="3" t="str">
        <f t="shared" si="216"/>
        <v>部件</v>
      </c>
      <c r="M349" s="3">
        <f t="shared" ca="1" si="217"/>
        <v>93203</v>
      </c>
      <c r="N349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349" s="3" t="str">
        <f t="shared" si="219"/>
        <v>623,623,623,350,350,350,234,195,324,324,324,324,324,324,324,324,324,324,324,324,324,324,324,324,324,324,45,39,39,39,39,39,39,39,39,39,39,39,39,39,39,39,39,39,2,2,2,2,2,2,2,2</v>
      </c>
      <c r="P349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49" s="3" t="str">
        <f>IF(D349="坦克碎片",VLOOKUP(C349,道具信息!$N$2:$O$291,2,FALSE)&amp;"碎片",VLOOKUP(C349,道具信息!$N$2:$O$291,2,FALSE))</f>
        <v>T3部件</v>
      </c>
      <c r="R349" s="3">
        <f t="shared" si="223"/>
        <v>36</v>
      </c>
      <c r="S349" s="11">
        <f t="shared" si="224"/>
        <v>4.0000000000000001E-3</v>
      </c>
      <c r="T349" s="3" t="str">
        <f>VLOOKUP(Q349,道具信息!$Q$3:$S$20,2,FALSE)</f>
        <v>CHEST_ITEM_TYPE_T3_PART</v>
      </c>
      <c r="U349" s="3" t="str">
        <f>IF(COUNTIF(U$298:U348,T349)=0,T349,"")</f>
        <v/>
      </c>
      <c r="V349" s="3" t="str">
        <f t="shared" si="204"/>
        <v>CHEST_ITEM_TYPE_T3_SHARD,CHEST_ITEM_TYPE_T4_SHARD,CHEST_ITEM_TYPE_T1_PART,CHEST_ITEM_TYPE_T2_PART,CHEST_ITEM_TYPE_T3_PART</v>
      </c>
      <c r="W349" s="13" t="str">
        <f t="shared" si="199"/>
        <v/>
      </c>
      <c r="X349" s="3" t="str">
        <f t="shared" si="200"/>
        <v/>
      </c>
      <c r="Y349" s="3" t="str">
        <f t="shared" si="205"/>
        <v>18.8%,14.9%,58.8%,7.1%,0.4%</v>
      </c>
    </row>
    <row r="350" spans="2:25" x14ac:dyDescent="0.3">
      <c r="B350" s="2">
        <f>数据源!T382</f>
        <v>8</v>
      </c>
      <c r="C350" s="2" t="str">
        <f>数据源!U382</f>
        <v>T3HP5</v>
      </c>
      <c r="D350" s="2" t="str">
        <f>数据源!V382</f>
        <v>部件</v>
      </c>
      <c r="E350" s="2">
        <f>数据源!W382</f>
        <v>433.2</v>
      </c>
      <c r="F350" s="2">
        <f>数据源!X382</f>
        <v>1</v>
      </c>
      <c r="G350" s="2">
        <f>数据源!Y382</f>
        <v>2E-3</v>
      </c>
      <c r="H350" s="2">
        <f>数据源!Z382</f>
        <v>2.3084025854108958E-4</v>
      </c>
      <c r="I350" s="2">
        <f>数据源!AA382</f>
        <v>2</v>
      </c>
      <c r="J350" s="3">
        <f t="shared" si="227"/>
        <v>1</v>
      </c>
      <c r="K350" s="3">
        <f t="shared" si="228"/>
        <v>1</v>
      </c>
      <c r="L350" s="3" t="str">
        <f t="shared" si="216"/>
        <v>部件</v>
      </c>
      <c r="M350" s="3">
        <f t="shared" ca="1" si="217"/>
        <v>93205</v>
      </c>
      <c r="N350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350" s="3" t="str">
        <f t="shared" si="219"/>
        <v>623,623,623,350,350,350,234,195,324,324,324,324,324,324,324,324,324,324,324,324,324,324,324,324,324,324,45,39,39,39,39,39,39,39,39,39,39,39,39,39,39,39,39,39,2,2,2,2,2,2,2,2,2</v>
      </c>
      <c r="P350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0" s="3" t="str">
        <f>IF(D350="坦克碎片",VLOOKUP(C350,道具信息!$N$2:$O$291,2,FALSE)&amp;"碎片",VLOOKUP(C350,道具信息!$N$2:$O$291,2,FALSE))</f>
        <v>T3部件</v>
      </c>
      <c r="R350" s="3">
        <f t="shared" si="223"/>
        <v>36</v>
      </c>
      <c r="S350" s="11">
        <f t="shared" si="224"/>
        <v>4.0000000000000001E-3</v>
      </c>
      <c r="T350" s="3" t="str">
        <f>VLOOKUP(Q350,道具信息!$Q$3:$S$20,2,FALSE)</f>
        <v>CHEST_ITEM_TYPE_T3_PART</v>
      </c>
      <c r="U350" s="3" t="str">
        <f>IF(COUNTIF(U$298:U349,T350)=0,T350,"")</f>
        <v/>
      </c>
      <c r="V350" s="3" t="str">
        <f t="shared" si="204"/>
        <v>CHEST_ITEM_TYPE_T3_SHARD,CHEST_ITEM_TYPE_T4_SHARD,CHEST_ITEM_TYPE_T1_PART,CHEST_ITEM_TYPE_T2_PART,CHEST_ITEM_TYPE_T3_PART</v>
      </c>
      <c r="W350" s="13" t="str">
        <f t="shared" si="199"/>
        <v/>
      </c>
      <c r="X350" s="3" t="str">
        <f t="shared" si="200"/>
        <v/>
      </c>
      <c r="Y350" s="3" t="str">
        <f t="shared" si="205"/>
        <v>18.8%,14.9%,58.8%,7.1%,0.4%</v>
      </c>
    </row>
    <row r="351" spans="2:25" x14ac:dyDescent="0.3">
      <c r="B351" s="2">
        <f>数据源!T383</f>
        <v>8</v>
      </c>
      <c r="C351" s="2" t="str">
        <f>数据源!U383</f>
        <v>T3LP2</v>
      </c>
      <c r="D351" s="2" t="str">
        <f>数据源!V383</f>
        <v>部件</v>
      </c>
      <c r="E351" s="2">
        <f>数据源!W383</f>
        <v>433.2</v>
      </c>
      <c r="F351" s="2">
        <f>数据源!X383</f>
        <v>1</v>
      </c>
      <c r="G351" s="2">
        <f>数据源!Y383</f>
        <v>2E-3</v>
      </c>
      <c r="H351" s="2">
        <f>数据源!Z383</f>
        <v>2.3084025854108958E-4</v>
      </c>
      <c r="I351" s="2">
        <f>数据源!AA383</f>
        <v>2</v>
      </c>
      <c r="J351" s="3">
        <f t="shared" si="227"/>
        <v>1</v>
      </c>
      <c r="K351" s="3">
        <f t="shared" si="228"/>
        <v>1</v>
      </c>
      <c r="L351" s="3" t="str">
        <f t="shared" si="216"/>
        <v>部件</v>
      </c>
      <c r="M351" s="3">
        <f t="shared" ca="1" si="217"/>
        <v>93002</v>
      </c>
      <c r="N351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351" s="3" t="str">
        <f t="shared" si="219"/>
        <v>623,623,623,350,350,350,234,195,324,324,324,324,324,324,324,324,324,324,324,324,324,324,324,324,324,324,45,39,39,39,39,39,39,39,39,39,39,39,39,39,39,39,39,39,2,2,2,2,2,2,2,2,2,2</v>
      </c>
      <c r="P351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1" s="3" t="str">
        <f>IF(D351="坦克碎片",VLOOKUP(C351,道具信息!$N$2:$O$291,2,FALSE)&amp;"碎片",VLOOKUP(C351,道具信息!$N$2:$O$291,2,FALSE))</f>
        <v>T3部件</v>
      </c>
      <c r="R351" s="3">
        <f t="shared" si="223"/>
        <v>36</v>
      </c>
      <c r="S351" s="11">
        <f t="shared" si="224"/>
        <v>4.0000000000000001E-3</v>
      </c>
      <c r="T351" s="3" t="str">
        <f>VLOOKUP(Q351,道具信息!$Q$3:$S$20,2,FALSE)</f>
        <v>CHEST_ITEM_TYPE_T3_PART</v>
      </c>
      <c r="U351" s="3" t="str">
        <f>IF(COUNTIF(U$298:U350,T351)=0,T351,"")</f>
        <v/>
      </c>
      <c r="V351" s="3" t="str">
        <f t="shared" si="204"/>
        <v>CHEST_ITEM_TYPE_T3_SHARD,CHEST_ITEM_TYPE_T4_SHARD,CHEST_ITEM_TYPE_T1_PART,CHEST_ITEM_TYPE_T2_PART,CHEST_ITEM_TYPE_T3_PART</v>
      </c>
      <c r="W351" s="13" t="str">
        <f t="shared" si="199"/>
        <v/>
      </c>
      <c r="X351" s="3" t="str">
        <f t="shared" si="200"/>
        <v/>
      </c>
      <c r="Y351" s="3" t="str">
        <f t="shared" si="205"/>
        <v>18.8%,14.9%,58.8%,7.1%,0.4%</v>
      </c>
    </row>
    <row r="352" spans="2:25" x14ac:dyDescent="0.3">
      <c r="B352" s="2">
        <f>数据源!T384</f>
        <v>8</v>
      </c>
      <c r="C352" s="2" t="str">
        <f>数据源!U384</f>
        <v>T3LP4</v>
      </c>
      <c r="D352" s="2" t="str">
        <f>数据源!V384</f>
        <v>部件</v>
      </c>
      <c r="E352" s="2">
        <f>数据源!W384</f>
        <v>433.2</v>
      </c>
      <c r="F352" s="2">
        <f>数据源!X384</f>
        <v>1</v>
      </c>
      <c r="G352" s="2">
        <f>数据源!Y384</f>
        <v>2E-3</v>
      </c>
      <c r="H352" s="2">
        <f>数据源!Z384</f>
        <v>2.3084025854108958E-4</v>
      </c>
      <c r="I352" s="2">
        <f>数据源!AA384</f>
        <v>2</v>
      </c>
      <c r="J352" s="3">
        <f t="shared" si="227"/>
        <v>1</v>
      </c>
      <c r="K352" s="3">
        <f t="shared" si="228"/>
        <v>1</v>
      </c>
      <c r="L352" s="3" t="str">
        <f t="shared" si="216"/>
        <v>部件</v>
      </c>
      <c r="M352" s="3">
        <f t="shared" ca="1" si="217"/>
        <v>93004</v>
      </c>
      <c r="N352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352" s="3" t="str">
        <f t="shared" si="219"/>
        <v>623,623,623,350,350,350,234,195,324,324,324,324,324,324,324,324,324,324,324,324,324,324,324,324,324,324,45,39,39,39,39,39,39,39,39,39,39,39,39,39,39,39,39,39,2,2,2,2,2,2,2,2,2,2,2</v>
      </c>
      <c r="P352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2" s="3" t="str">
        <f>IF(D352="坦克碎片",VLOOKUP(C352,道具信息!$N$2:$O$291,2,FALSE)&amp;"碎片",VLOOKUP(C352,道具信息!$N$2:$O$291,2,FALSE))</f>
        <v>T3部件</v>
      </c>
      <c r="R352" s="3">
        <f t="shared" si="223"/>
        <v>36</v>
      </c>
      <c r="S352" s="11">
        <f t="shared" si="224"/>
        <v>4.0000000000000001E-3</v>
      </c>
      <c r="T352" s="3" t="str">
        <f>VLOOKUP(Q352,道具信息!$Q$3:$S$20,2,FALSE)</f>
        <v>CHEST_ITEM_TYPE_T3_PART</v>
      </c>
      <c r="U352" s="3" t="str">
        <f>IF(COUNTIF(U$298:U351,T352)=0,T352,"")</f>
        <v/>
      </c>
      <c r="V352" s="3" t="str">
        <f t="shared" si="204"/>
        <v>CHEST_ITEM_TYPE_T3_SHARD,CHEST_ITEM_TYPE_T4_SHARD,CHEST_ITEM_TYPE_T1_PART,CHEST_ITEM_TYPE_T2_PART,CHEST_ITEM_TYPE_T3_PART</v>
      </c>
      <c r="W352" s="13" t="str">
        <f t="shared" si="199"/>
        <v/>
      </c>
      <c r="X352" s="3" t="str">
        <f t="shared" si="200"/>
        <v/>
      </c>
      <c r="Y352" s="3" t="str">
        <f t="shared" si="205"/>
        <v>18.8%,14.9%,58.8%,7.1%,0.4%</v>
      </c>
    </row>
    <row r="353" spans="2:25" x14ac:dyDescent="0.3">
      <c r="B353" s="2">
        <f>数据源!T385</f>
        <v>8</v>
      </c>
      <c r="C353" s="2" t="str">
        <f>数据源!U385</f>
        <v>T3LP6</v>
      </c>
      <c r="D353" s="2" t="str">
        <f>数据源!V385</f>
        <v>部件</v>
      </c>
      <c r="E353" s="2">
        <f>数据源!W385</f>
        <v>433.2</v>
      </c>
      <c r="F353" s="2">
        <f>数据源!X385</f>
        <v>1</v>
      </c>
      <c r="G353" s="2">
        <f>数据源!Y385</f>
        <v>2E-3</v>
      </c>
      <c r="H353" s="2">
        <f>数据源!Z385</f>
        <v>2.3084025854108958E-4</v>
      </c>
      <c r="I353" s="2">
        <f>数据源!AA385</f>
        <v>2</v>
      </c>
      <c r="J353" s="3">
        <f t="shared" si="227"/>
        <v>1</v>
      </c>
      <c r="K353" s="3">
        <f t="shared" si="228"/>
        <v>1</v>
      </c>
      <c r="L353" s="3" t="str">
        <f t="shared" si="216"/>
        <v>部件</v>
      </c>
      <c r="M353" s="3">
        <f t="shared" ca="1" si="217"/>
        <v>93006</v>
      </c>
      <c r="N353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353" s="3" t="str">
        <f t="shared" si="219"/>
        <v>623,623,623,350,350,350,234,195,324,324,324,324,324,324,324,324,324,324,324,324,324,324,324,324,324,324,45,39,39,39,39,39,39,39,39,39,39,39,39,39,39,39,39,39,2,2,2,2,2,2,2,2,2,2,2,2</v>
      </c>
      <c r="P353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3" s="3" t="str">
        <f>IF(D353="坦克碎片",VLOOKUP(C353,道具信息!$N$2:$O$291,2,FALSE)&amp;"碎片",VLOOKUP(C353,道具信息!$N$2:$O$291,2,FALSE))</f>
        <v>T3部件</v>
      </c>
      <c r="R353" s="3">
        <f t="shared" si="223"/>
        <v>36</v>
      </c>
      <c r="S353" s="11">
        <f t="shared" si="224"/>
        <v>4.0000000000000001E-3</v>
      </c>
      <c r="T353" s="3" t="str">
        <f>VLOOKUP(Q353,道具信息!$Q$3:$S$20,2,FALSE)</f>
        <v>CHEST_ITEM_TYPE_T3_PART</v>
      </c>
      <c r="U353" s="3" t="str">
        <f>IF(COUNTIF(U$298:U352,T353)=0,T353,"")</f>
        <v/>
      </c>
      <c r="V353" s="3" t="str">
        <f t="shared" si="204"/>
        <v>CHEST_ITEM_TYPE_T3_SHARD,CHEST_ITEM_TYPE_T4_SHARD,CHEST_ITEM_TYPE_T1_PART,CHEST_ITEM_TYPE_T2_PART,CHEST_ITEM_TYPE_T3_PART</v>
      </c>
      <c r="W353" s="13" t="str">
        <f t="shared" si="199"/>
        <v/>
      </c>
      <c r="X353" s="3" t="str">
        <f t="shared" si="200"/>
        <v/>
      </c>
      <c r="Y353" s="3" t="str">
        <f t="shared" si="205"/>
        <v>18.8%,14.9%,58.8%,7.1%,0.4%</v>
      </c>
    </row>
    <row r="354" spans="2:25" x14ac:dyDescent="0.3">
      <c r="B354" s="2">
        <f>数据源!T386</f>
        <v>8</v>
      </c>
      <c r="C354" s="2" t="str">
        <f>数据源!U386</f>
        <v>T3MP2</v>
      </c>
      <c r="D354" s="2" t="str">
        <f>数据源!V386</f>
        <v>部件</v>
      </c>
      <c r="E354" s="2">
        <f>数据源!W386</f>
        <v>433.2</v>
      </c>
      <c r="F354" s="2">
        <f>数据源!X386</f>
        <v>1</v>
      </c>
      <c r="G354" s="2">
        <f>数据源!Y386</f>
        <v>2E-3</v>
      </c>
      <c r="H354" s="2">
        <f>数据源!Z386</f>
        <v>2.3084025854108958E-4</v>
      </c>
      <c r="I354" s="2">
        <f>数据源!AA386</f>
        <v>2</v>
      </c>
      <c r="J354" s="3">
        <f t="shared" si="227"/>
        <v>1</v>
      </c>
      <c r="K354" s="3">
        <f t="shared" si="228"/>
        <v>1</v>
      </c>
      <c r="L354" s="3" t="str">
        <f t="shared" si="216"/>
        <v>部件</v>
      </c>
      <c r="M354" s="3">
        <f t="shared" ca="1" si="217"/>
        <v>93102</v>
      </c>
      <c r="N354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354" s="3" t="str">
        <f t="shared" si="219"/>
        <v>623,623,623,350,350,350,234,195,324,324,324,324,324,324,324,324,324,324,324,324,324,324,324,324,324,324,45,39,39,39,39,39,39,39,39,39,39,39,39,39,39,39,39,39,2,2,2,2,2,2,2,2,2,2,2,2,2</v>
      </c>
      <c r="P354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4" s="3" t="str">
        <f>IF(D354="坦克碎片",VLOOKUP(C354,道具信息!$N$2:$O$291,2,FALSE)&amp;"碎片",VLOOKUP(C354,道具信息!$N$2:$O$291,2,FALSE))</f>
        <v>T3部件</v>
      </c>
      <c r="R354" s="3">
        <f t="shared" si="223"/>
        <v>36</v>
      </c>
      <c r="S354" s="11">
        <f t="shared" si="224"/>
        <v>4.0000000000000001E-3</v>
      </c>
      <c r="T354" s="3" t="str">
        <f>VLOOKUP(Q354,道具信息!$Q$3:$S$20,2,FALSE)</f>
        <v>CHEST_ITEM_TYPE_T3_PART</v>
      </c>
      <c r="U354" s="3" t="str">
        <f>IF(COUNTIF(U$298:U353,T354)=0,T354,"")</f>
        <v/>
      </c>
      <c r="V354" s="3" t="str">
        <f t="shared" si="204"/>
        <v>CHEST_ITEM_TYPE_T3_SHARD,CHEST_ITEM_TYPE_T4_SHARD,CHEST_ITEM_TYPE_T1_PART,CHEST_ITEM_TYPE_T2_PART,CHEST_ITEM_TYPE_T3_PART</v>
      </c>
      <c r="W354" s="13" t="str">
        <f t="shared" si="199"/>
        <v/>
      </c>
      <c r="X354" s="3" t="str">
        <f t="shared" si="200"/>
        <v/>
      </c>
      <c r="Y354" s="3" t="str">
        <f t="shared" si="205"/>
        <v>18.8%,14.9%,58.8%,7.1%,0.4%</v>
      </c>
    </row>
    <row r="355" spans="2:25" x14ac:dyDescent="0.3">
      <c r="B355" s="2">
        <f>数据源!T387</f>
        <v>8</v>
      </c>
      <c r="C355" s="2" t="str">
        <f>数据源!U387</f>
        <v>T3MP4</v>
      </c>
      <c r="D355" s="2" t="str">
        <f>数据源!V387</f>
        <v>部件</v>
      </c>
      <c r="E355" s="2">
        <f>数据源!W387</f>
        <v>433.2</v>
      </c>
      <c r="F355" s="2">
        <f>数据源!X387</f>
        <v>1</v>
      </c>
      <c r="G355" s="2">
        <f>数据源!Y387</f>
        <v>2E-3</v>
      </c>
      <c r="H355" s="2">
        <f>数据源!Z387</f>
        <v>2.3084025854108958E-4</v>
      </c>
      <c r="I355" s="2">
        <f>数据源!AA387</f>
        <v>2</v>
      </c>
      <c r="J355" s="3">
        <f t="shared" si="227"/>
        <v>1</v>
      </c>
      <c r="K355" s="3">
        <f t="shared" si="228"/>
        <v>1</v>
      </c>
      <c r="L355" s="3" t="str">
        <f t="shared" si="216"/>
        <v>部件</v>
      </c>
      <c r="M355" s="3">
        <f t="shared" ca="1" si="217"/>
        <v>93104</v>
      </c>
      <c r="N355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355" s="3" t="str">
        <f t="shared" si="219"/>
        <v>623,623,623,350,350,350,234,195,324,324,324,324,324,324,324,324,324,324,324,324,324,324,324,324,324,324,45,39,39,39,39,39,39,39,39,39,39,39,39,39,39,39,39,39,2,2,2,2,2,2,2,2,2,2,2,2,2,2</v>
      </c>
      <c r="P355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5" s="3" t="str">
        <f>IF(D355="坦克碎片",VLOOKUP(C355,道具信息!$N$2:$O$291,2,FALSE)&amp;"碎片",VLOOKUP(C355,道具信息!$N$2:$O$291,2,FALSE))</f>
        <v>T3部件</v>
      </c>
      <c r="R355" s="3">
        <f t="shared" si="223"/>
        <v>36</v>
      </c>
      <c r="S355" s="11">
        <f t="shared" si="224"/>
        <v>4.0000000000000001E-3</v>
      </c>
      <c r="T355" s="3" t="str">
        <f>VLOOKUP(Q355,道具信息!$Q$3:$S$20,2,FALSE)</f>
        <v>CHEST_ITEM_TYPE_T3_PART</v>
      </c>
      <c r="U355" s="3" t="str">
        <f>IF(COUNTIF(U$298:U354,T355)=0,T355,"")</f>
        <v/>
      </c>
      <c r="V355" s="3" t="str">
        <f t="shared" si="204"/>
        <v>CHEST_ITEM_TYPE_T3_SHARD,CHEST_ITEM_TYPE_T4_SHARD,CHEST_ITEM_TYPE_T1_PART,CHEST_ITEM_TYPE_T2_PART,CHEST_ITEM_TYPE_T3_PART</v>
      </c>
      <c r="W355" s="13" t="str">
        <f t="shared" si="199"/>
        <v/>
      </c>
      <c r="X355" s="3" t="str">
        <f t="shared" si="200"/>
        <v/>
      </c>
      <c r="Y355" s="3" t="str">
        <f t="shared" si="205"/>
        <v>18.8%,14.9%,58.8%,7.1%,0.4%</v>
      </c>
    </row>
    <row r="356" spans="2:25" x14ac:dyDescent="0.3">
      <c r="B356" s="2">
        <f>数据源!T388</f>
        <v>8</v>
      </c>
      <c r="C356" s="2" t="str">
        <f>数据源!U388</f>
        <v>T3MP6</v>
      </c>
      <c r="D356" s="2" t="str">
        <f>数据源!V388</f>
        <v>部件</v>
      </c>
      <c r="E356" s="2">
        <f>数据源!W388</f>
        <v>433.2</v>
      </c>
      <c r="F356" s="2">
        <f>数据源!X388</f>
        <v>1</v>
      </c>
      <c r="G356" s="2">
        <f>数据源!Y388</f>
        <v>2E-3</v>
      </c>
      <c r="H356" s="2">
        <f>数据源!Z388</f>
        <v>2.3084025854108958E-4</v>
      </c>
      <c r="I356" s="2">
        <f>数据源!AA388</f>
        <v>2</v>
      </c>
      <c r="J356" s="3">
        <f t="shared" si="227"/>
        <v>1</v>
      </c>
      <c r="K356" s="3">
        <f t="shared" si="228"/>
        <v>1</v>
      </c>
      <c r="L356" s="3" t="str">
        <f t="shared" si="216"/>
        <v>部件</v>
      </c>
      <c r="M356" s="3">
        <f t="shared" ca="1" si="217"/>
        <v>93106</v>
      </c>
      <c r="N356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356" s="3" t="str">
        <f t="shared" si="219"/>
        <v>623,623,623,350,350,350,234,195,324,324,324,324,324,324,324,324,324,324,324,324,324,324,324,324,324,324,45,39,39,39,39,39,39,39,39,39,39,39,39,39,39,39,39,39,2,2,2,2,2,2,2,2,2,2,2,2,2,2,2</v>
      </c>
      <c r="P356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6" s="3" t="str">
        <f>IF(D356="坦克碎片",VLOOKUP(C356,道具信息!$N$2:$O$291,2,FALSE)&amp;"碎片",VLOOKUP(C356,道具信息!$N$2:$O$291,2,FALSE))</f>
        <v>T3部件</v>
      </c>
      <c r="R356" s="3">
        <f t="shared" si="223"/>
        <v>36</v>
      </c>
      <c r="S356" s="11">
        <f t="shared" si="224"/>
        <v>4.0000000000000001E-3</v>
      </c>
      <c r="T356" s="3" t="str">
        <f>VLOOKUP(Q356,道具信息!$Q$3:$S$20,2,FALSE)</f>
        <v>CHEST_ITEM_TYPE_T3_PART</v>
      </c>
      <c r="U356" s="3" t="str">
        <f>IF(COUNTIF(U$298:U355,T356)=0,T356,"")</f>
        <v/>
      </c>
      <c r="V356" s="3" t="str">
        <f t="shared" si="204"/>
        <v>CHEST_ITEM_TYPE_T3_SHARD,CHEST_ITEM_TYPE_T4_SHARD,CHEST_ITEM_TYPE_T1_PART,CHEST_ITEM_TYPE_T2_PART,CHEST_ITEM_TYPE_T3_PART</v>
      </c>
      <c r="W356" s="13" t="str">
        <f t="shared" si="199"/>
        <v/>
      </c>
      <c r="X356" s="3" t="str">
        <f t="shared" si="200"/>
        <v/>
      </c>
      <c r="Y356" s="3" t="str">
        <f t="shared" si="205"/>
        <v>18.8%,14.9%,58.8%,7.1%,0.4%</v>
      </c>
    </row>
    <row r="357" spans="2:25" x14ac:dyDescent="0.3">
      <c r="B357" s="2">
        <f>数据源!T389</f>
        <v>8</v>
      </c>
      <c r="C357" s="2" t="str">
        <f>数据源!U389</f>
        <v>T3HP2</v>
      </c>
      <c r="D357" s="2" t="str">
        <f>数据源!V389</f>
        <v>部件</v>
      </c>
      <c r="E357" s="2">
        <f>数据源!W389</f>
        <v>433.2</v>
      </c>
      <c r="F357" s="2">
        <f>数据源!X389</f>
        <v>1</v>
      </c>
      <c r="G357" s="2">
        <f>数据源!Y389</f>
        <v>2E-3</v>
      </c>
      <c r="H357" s="2">
        <f>数据源!Z389</f>
        <v>2.3084025854108958E-4</v>
      </c>
      <c r="I357" s="2">
        <f>数据源!AA389</f>
        <v>2</v>
      </c>
      <c r="J357" s="3">
        <f t="shared" si="227"/>
        <v>1</v>
      </c>
      <c r="K357" s="3">
        <f t="shared" si="228"/>
        <v>1</v>
      </c>
      <c r="L357" s="3" t="str">
        <f t="shared" si="216"/>
        <v>部件</v>
      </c>
      <c r="M357" s="3">
        <f t="shared" ca="1" si="217"/>
        <v>93202</v>
      </c>
      <c r="N357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357" s="3" t="str">
        <f t="shared" si="219"/>
        <v>623,623,623,350,350,350,234,195,324,324,324,324,324,324,324,324,324,324,324,324,324,324,324,324,324,324,45,39,39,39,39,39,39,39,39,39,39,39,39,39,39,39,39,39,2,2,2,2,2,2,2,2,2,2,2,2,2,2,2,2</v>
      </c>
      <c r="P357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7" s="3" t="str">
        <f>IF(D357="坦克碎片",VLOOKUP(C357,道具信息!$N$2:$O$291,2,FALSE)&amp;"碎片",VLOOKUP(C357,道具信息!$N$2:$O$291,2,FALSE))</f>
        <v>T3部件</v>
      </c>
      <c r="R357" s="3">
        <f t="shared" si="223"/>
        <v>36</v>
      </c>
      <c r="S357" s="11">
        <f t="shared" si="224"/>
        <v>4.0000000000000001E-3</v>
      </c>
      <c r="T357" s="3" t="str">
        <f>VLOOKUP(Q357,道具信息!$Q$3:$S$20,2,FALSE)</f>
        <v>CHEST_ITEM_TYPE_T3_PART</v>
      </c>
      <c r="U357" s="3" t="str">
        <f>IF(COUNTIF(U$298:U356,T357)=0,T357,"")</f>
        <v/>
      </c>
      <c r="V357" s="3" t="str">
        <f t="shared" si="204"/>
        <v>CHEST_ITEM_TYPE_T3_SHARD,CHEST_ITEM_TYPE_T4_SHARD,CHEST_ITEM_TYPE_T1_PART,CHEST_ITEM_TYPE_T2_PART,CHEST_ITEM_TYPE_T3_PART</v>
      </c>
      <c r="W357" s="13" t="str">
        <f t="shared" si="199"/>
        <v/>
      </c>
      <c r="X357" s="3" t="str">
        <f t="shared" si="200"/>
        <v/>
      </c>
      <c r="Y357" s="3" t="str">
        <f t="shared" si="205"/>
        <v>18.8%,14.9%,58.8%,7.1%,0.4%</v>
      </c>
    </row>
    <row r="358" spans="2:25" x14ac:dyDescent="0.3">
      <c r="B358" s="2">
        <f>数据源!T390</f>
        <v>8</v>
      </c>
      <c r="C358" s="2" t="str">
        <f>数据源!U390</f>
        <v>T3HP4</v>
      </c>
      <c r="D358" s="2" t="str">
        <f>数据源!V390</f>
        <v>部件</v>
      </c>
      <c r="E358" s="2">
        <f>数据源!W390</f>
        <v>433.2</v>
      </c>
      <c r="F358" s="2">
        <f>数据源!X390</f>
        <v>1</v>
      </c>
      <c r="G358" s="2">
        <f>数据源!Y390</f>
        <v>2E-3</v>
      </c>
      <c r="H358" s="2">
        <f>数据源!Z390</f>
        <v>2.3084025854108958E-4</v>
      </c>
      <c r="I358" s="2">
        <f>数据源!AA390</f>
        <v>2</v>
      </c>
      <c r="J358" s="3">
        <f>ROUNDUP(IF(F358&gt;1,F358-ROUNDDOWN(SQRT(F358),0),F358),0)</f>
        <v>1</v>
      </c>
      <c r="K358" s="3">
        <f>F358*2-J358</f>
        <v>1</v>
      </c>
      <c r="L358" s="3" t="str">
        <f t="shared" si="216"/>
        <v>部件</v>
      </c>
      <c r="M358" s="3">
        <f t="shared" ca="1" si="217"/>
        <v>93204</v>
      </c>
      <c r="N358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358" s="3" t="str">
        <f t="shared" si="219"/>
        <v>623,623,623,350,350,350,234,195,324,324,324,324,324,324,324,324,324,324,324,324,324,324,324,324,324,324,45,39,39,39,39,39,39,39,39,39,39,39,39,39,39,39,39,39,2,2,2,2,2,2,2,2,2,2,2,2,2,2,2,2,2</v>
      </c>
      <c r="P358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8" s="3" t="str">
        <f>IF(D358="坦克碎片",VLOOKUP(C358,道具信息!$N$2:$O$291,2,FALSE)&amp;"碎片",VLOOKUP(C358,道具信息!$N$2:$O$291,2,FALSE))</f>
        <v>T3部件</v>
      </c>
      <c r="R358" s="3">
        <f t="shared" si="223"/>
        <v>36</v>
      </c>
      <c r="S358" s="11">
        <f t="shared" si="224"/>
        <v>4.0000000000000001E-3</v>
      </c>
      <c r="T358" s="3" t="str">
        <f>VLOOKUP(Q358,道具信息!$Q$3:$S$20,2,FALSE)</f>
        <v>CHEST_ITEM_TYPE_T3_PART</v>
      </c>
      <c r="U358" s="3" t="str">
        <f>IF(COUNTIF(U$298:U357,T358)=0,T358,"")</f>
        <v/>
      </c>
      <c r="V358" s="3" t="str">
        <f t="shared" si="204"/>
        <v>CHEST_ITEM_TYPE_T3_SHARD,CHEST_ITEM_TYPE_T4_SHARD,CHEST_ITEM_TYPE_T1_PART,CHEST_ITEM_TYPE_T2_PART,CHEST_ITEM_TYPE_T3_PART</v>
      </c>
      <c r="W358" s="13" t="str">
        <f t="shared" si="199"/>
        <v/>
      </c>
      <c r="X358" s="3" t="str">
        <f t="shared" si="200"/>
        <v/>
      </c>
      <c r="Y358" s="3" t="str">
        <f t="shared" si="205"/>
        <v>18.8%,14.9%,58.8%,7.1%,0.4%</v>
      </c>
    </row>
    <row r="359" spans="2:25" x14ac:dyDescent="0.3">
      <c r="B359" s="2">
        <f>数据源!T391</f>
        <v>8</v>
      </c>
      <c r="C359" s="2" t="str">
        <f>数据源!U391</f>
        <v>T3HP6</v>
      </c>
      <c r="D359" s="2" t="str">
        <f>数据源!V391</f>
        <v>部件</v>
      </c>
      <c r="E359" s="2">
        <f>数据源!W391</f>
        <v>433.2</v>
      </c>
      <c r="F359" s="2">
        <f>数据源!X391</f>
        <v>1</v>
      </c>
      <c r="G359" s="2">
        <f>数据源!Y391</f>
        <v>2E-3</v>
      </c>
      <c r="H359" s="2">
        <f>数据源!Z391</f>
        <v>2.3084025854108958E-4</v>
      </c>
      <c r="I359" s="2">
        <f>数据源!AA391</f>
        <v>2</v>
      </c>
      <c r="J359" s="3">
        <f t="shared" ref="J359" si="229">ROUNDUP(IF(F359&gt;1,F359-ROUNDDOWN(SQRT(F359),0),F359),0)</f>
        <v>1</v>
      </c>
      <c r="K359" s="3">
        <f t="shared" ref="K359" si="230">F359*2-J359</f>
        <v>1</v>
      </c>
      <c r="L359" s="3" t="str">
        <f t="shared" si="216"/>
        <v>部件</v>
      </c>
      <c r="M359" s="3">
        <f t="shared" ca="1" si="217"/>
        <v>93206</v>
      </c>
      <c r="N359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359" s="3" t="str">
        <f t="shared" si="219"/>
        <v>623,623,623,350,350,350,234,195,324,324,324,324,324,324,324,324,324,324,324,324,324,324,324,324,324,324,45,39,39,39,39,39,39,39,39,39,39,39,39,39,39,39,39,39,2,2,2,2,2,2,2,2,2,2,2,2,2,2,2,2,2,2</v>
      </c>
      <c r="P359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9" s="3" t="str">
        <f>IF(D359="坦克碎片",VLOOKUP(C359,道具信息!$N$2:$O$291,2,FALSE)&amp;"碎片",VLOOKUP(C359,道具信息!$N$2:$O$291,2,FALSE))</f>
        <v>T3部件</v>
      </c>
      <c r="R359" s="3">
        <f t="shared" si="223"/>
        <v>36</v>
      </c>
      <c r="S359" s="11">
        <f t="shared" si="224"/>
        <v>4.0000000000000001E-3</v>
      </c>
      <c r="T359" s="3" t="str">
        <f>VLOOKUP(Q359,道具信息!$Q$3:$S$20,2,FALSE)</f>
        <v>CHEST_ITEM_TYPE_T3_PART</v>
      </c>
      <c r="U359" s="3" t="str">
        <f>IF(COUNTIF(U$298:U358,T359)=0,T359,"")</f>
        <v/>
      </c>
      <c r="V359" s="3" t="str">
        <f t="shared" si="204"/>
        <v>CHEST_ITEM_TYPE_T3_SHARD,CHEST_ITEM_TYPE_T4_SHARD,CHEST_ITEM_TYPE_T1_PART,CHEST_ITEM_TYPE_T2_PART,CHEST_ITEM_TYPE_T3_PART</v>
      </c>
      <c r="W359" s="13" t="str">
        <f t="shared" si="199"/>
        <v/>
      </c>
      <c r="X359" s="3" t="str">
        <f t="shared" si="200"/>
        <v/>
      </c>
      <c r="Y359" s="3" t="str">
        <f t="shared" si="205"/>
        <v>18.8%,14.9%,58.8%,7.1%,0.4%</v>
      </c>
    </row>
    <row r="360" spans="2:25" x14ac:dyDescent="0.3">
      <c r="N360" s="3" t="str">
        <f ca="1">"["&amp;N359&amp;"]"</f>
        <v>[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]</v>
      </c>
      <c r="O360" s="3" t="str">
        <f>"["&amp;O359&amp;"]"</f>
        <v>[623,623,623,350,350,350,234,195,324,324,324,324,324,324,324,324,324,324,324,324,324,324,324,324,324,324,45,39,39,39,39,39,39,39,39,39,39,39,39,39,39,39,39,39,2,2,2,2,2,2,2,2,2,2,2,2,2,2,2,2,2,2]</v>
      </c>
      <c r="P360" s="3" t="str">
        <f>"["&amp;P359&amp;"]"</f>
        <v>[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]</v>
      </c>
      <c r="S360" s="11"/>
      <c r="V360" s="3" t="str">
        <f>"["&amp;V359&amp;"]"</f>
        <v>[CHEST_ITEM_TYPE_T3_SHARD,CHEST_ITEM_TYPE_T4_SHARD,CHEST_ITEM_TYPE_T1_PART,CHEST_ITEM_TYPE_T2_PART,CHEST_ITEM_TYPE_T3_PART]</v>
      </c>
      <c r="Y360" s="3" t="str">
        <f>"["&amp;Y359&amp;"]"</f>
        <v>[18.8%,14.9%,58.8%,7.1%,0.4%]</v>
      </c>
    </row>
    <row r="362" spans="2:25" x14ac:dyDescent="0.3">
      <c r="B362" s="2" t="str">
        <f>数据源!T394</f>
        <v>联赛等级</v>
      </c>
      <c r="C362" s="2" t="str">
        <f>数据源!U394</f>
        <v>道具名称</v>
      </c>
      <c r="D362" s="2" t="str">
        <f>数据源!V394</f>
        <v>对应大类</v>
      </c>
      <c r="E362" s="2" t="str">
        <f>数据源!W394</f>
        <v>道具价值</v>
      </c>
      <c r="F362" s="2" t="str">
        <f>数据源!X394</f>
        <v>抽取个数</v>
      </c>
      <c r="G362" s="2" t="str">
        <f>数据源!Y394</f>
        <v>价值比例</v>
      </c>
      <c r="H362" s="2" t="str">
        <f>数据源!Z394</f>
        <v>产出概率</v>
      </c>
      <c r="I362" s="2" t="str">
        <f>数据源!AA394</f>
        <v>权重值</v>
      </c>
      <c r="J362" s="7" t="s">
        <v>234</v>
      </c>
      <c r="K362" s="7" t="s">
        <v>235</v>
      </c>
      <c r="L362" s="3" t="s">
        <v>222</v>
      </c>
      <c r="M362" s="3" t="s">
        <v>152</v>
      </c>
      <c r="N362" s="3" t="s">
        <v>224</v>
      </c>
      <c r="O362" s="3" t="s">
        <v>225</v>
      </c>
      <c r="P362" s="3" t="s">
        <v>226</v>
      </c>
      <c r="Q362" s="8" t="s">
        <v>244</v>
      </c>
      <c r="R362" s="8" t="s">
        <v>245</v>
      </c>
      <c r="S362" s="8" t="s">
        <v>246</v>
      </c>
    </row>
    <row r="363" spans="2:25" x14ac:dyDescent="0.3">
      <c r="B363" s="2">
        <f>数据源!T395</f>
        <v>9</v>
      </c>
      <c r="C363" s="2" t="str">
        <f>数据源!U395</f>
        <v>霞飞</v>
      </c>
      <c r="D363" s="2" t="str">
        <f>数据源!V395</f>
        <v>坦克碎片</v>
      </c>
      <c r="E363" s="2">
        <f>数据源!W395</f>
        <v>96</v>
      </c>
      <c r="F363" s="2">
        <f>数据源!X395</f>
        <v>1</v>
      </c>
      <c r="G363" s="2">
        <f>数据源!Y395</f>
        <v>7.2999999999999995E-2</v>
      </c>
      <c r="H363" s="2">
        <f>数据源!Z395</f>
        <v>3.802083333333333E-2</v>
      </c>
      <c r="I363" s="2">
        <f>数据源!AA395</f>
        <v>380</v>
      </c>
      <c r="J363" s="3">
        <f>ROUNDUP(IF(F363&gt;1,F363-ROUNDDOWN(SQRT(F363),0),F363),0)</f>
        <v>1</v>
      </c>
      <c r="K363" s="3">
        <f>F363*2-J363</f>
        <v>1</v>
      </c>
      <c r="L363" s="3" t="str">
        <f>RIGHT(D363,2)</f>
        <v>碎片</v>
      </c>
      <c r="M363" s="3">
        <f ca="1">IF(OR(L363="坦克",L363="碎片"),VLOOKUP(C363,INDIRECT("坦克ID"),MATCH(L363&amp;"ID",INDIRECT("坦克标头"),0),FALSE),VLOOKUP(C363,INDIRECT(L363&amp;"ID"),2,FALSE))</f>
        <v>51411</v>
      </c>
      <c r="N363" s="3">
        <f ca="1">M363</f>
        <v>51411</v>
      </c>
      <c r="O363" s="3">
        <f>I363</f>
        <v>380</v>
      </c>
      <c r="P363" s="1" t="str">
        <f>"("&amp;J363&amp;","&amp;K363&amp;")"</f>
        <v>(1,1)</v>
      </c>
      <c r="Q363" s="3" t="str">
        <f>IF(D363="坦克碎片",VLOOKUP(C363,道具信息!$N$2:$O$291,2,FALSE)&amp;"碎片",VLOOKUP(C363,道具信息!$N$2:$O$291,2,FALSE))</f>
        <v>T4坦克碎片</v>
      </c>
      <c r="R363" s="3">
        <f t="shared" ref="R363:R394" si="231">SUMIFS(I:I,Q:Q,Q363,B:B,B363)</f>
        <v>2068</v>
      </c>
      <c r="S363" s="11">
        <f t="shared" ref="S363:S394" si="232">ROUND(R363/SUMIF(B:B,B363,I:I),3)</f>
        <v>0.20599999999999999</v>
      </c>
      <c r="T363" s="3" t="str">
        <f>VLOOKUP(Q363,道具信息!$Q$3:$S$20,2,FALSE)</f>
        <v>CHEST_ITEM_TYPE_T4_SHARD</v>
      </c>
      <c r="U363" s="3" t="str">
        <f>T363</f>
        <v>CHEST_ITEM_TYPE_T4_SHARD</v>
      </c>
      <c r="V363" s="3" t="str">
        <f>U363</f>
        <v>CHEST_ITEM_TYPE_T4_SHARD</v>
      </c>
      <c r="W363" s="13">
        <f>IF(U363&lt;&gt;"",ROUND(S363*100%,3),"")</f>
        <v>0.20599999999999999</v>
      </c>
      <c r="X363" s="3" t="str">
        <f>TEXT(W363,"0.0%")</f>
        <v>20.6%</v>
      </c>
      <c r="Y363" s="3" t="str">
        <f>X363</f>
        <v>20.6%</v>
      </c>
    </row>
    <row r="364" spans="2:25" x14ac:dyDescent="0.3">
      <c r="B364" s="2">
        <f>数据源!T396</f>
        <v>9</v>
      </c>
      <c r="C364" s="2" t="str">
        <f>数据源!U396</f>
        <v>M-48</v>
      </c>
      <c r="D364" s="2" t="str">
        <f>数据源!V396</f>
        <v>坦克碎片</v>
      </c>
      <c r="E364" s="2">
        <f>数据源!W396</f>
        <v>96</v>
      </c>
      <c r="F364" s="2">
        <f>数据源!X396</f>
        <v>1</v>
      </c>
      <c r="G364" s="2">
        <f>数据源!Y396</f>
        <v>7.2999999999999995E-2</v>
      </c>
      <c r="H364" s="2">
        <f>数据源!Z396</f>
        <v>3.802083333333333E-2</v>
      </c>
      <c r="I364" s="2">
        <f>数据源!AA396</f>
        <v>380</v>
      </c>
      <c r="J364" s="3">
        <f t="shared" ref="J364:J389" si="233">ROUNDUP(IF(F364&gt;1,F364-ROUNDDOWN(SQRT(F364),0),F364),0)</f>
        <v>1</v>
      </c>
      <c r="K364" s="3">
        <f t="shared" ref="K364:K389" si="234">F364*2-J364</f>
        <v>1</v>
      </c>
      <c r="L364" s="3" t="str">
        <f t="shared" ref="L364:L365" si="235">RIGHT(D364,2)</f>
        <v>碎片</v>
      </c>
      <c r="M364" s="3">
        <f t="shared" ref="M364:M365" ca="1" si="236">IF(OR(L364="坦克",L364="碎片"),VLOOKUP(C364,INDIRECT("坦克ID"),MATCH(L364&amp;"ID",INDIRECT("坦克标头"),0),FALSE),VLOOKUP(C364,INDIRECT(L364&amp;"ID"),2,FALSE))</f>
        <v>52411</v>
      </c>
      <c r="N364" s="3" t="str">
        <f ca="1">N363&amp;","&amp;M364</f>
        <v>51411,52411</v>
      </c>
      <c r="O364" s="3" t="str">
        <f>O363&amp;","&amp;I364</f>
        <v>380,380</v>
      </c>
      <c r="P364" s="1" t="str">
        <f>P363&amp;","&amp;"("&amp;J364&amp;","&amp;K364&amp;")"</f>
        <v>(1,1),(1,1)</v>
      </c>
      <c r="Q364" s="3" t="str">
        <f>IF(D364="坦克碎片",VLOOKUP(C364,道具信息!$N$2:$O$291,2,FALSE)&amp;"碎片",VLOOKUP(C364,道具信息!$N$2:$O$291,2,FALSE))</f>
        <v>T4坦克碎片</v>
      </c>
      <c r="R364" s="3">
        <f t="shared" si="231"/>
        <v>2068</v>
      </c>
      <c r="S364" s="11">
        <f t="shared" si="232"/>
        <v>0.20599999999999999</v>
      </c>
      <c r="T364" s="3" t="str">
        <f>VLOOKUP(Q364,道具信息!$Q$3:$S$20,2,FALSE)</f>
        <v>CHEST_ITEM_TYPE_T4_SHARD</v>
      </c>
      <c r="U364" s="3" t="str">
        <f>IF(COUNTIF(U$363:U363,T364)=0,T364,"")</f>
        <v/>
      </c>
      <c r="V364" s="3" t="str">
        <f>IF(U364&lt;&gt;"",V363&amp;","&amp;U364,V363)</f>
        <v>CHEST_ITEM_TYPE_T4_SHARD</v>
      </c>
      <c r="W364" s="13" t="str">
        <f t="shared" ref="W364:W427" si="237">IF(U364&lt;&gt;"",ROUND(S364*100%,3),"")</f>
        <v/>
      </c>
      <c r="X364" s="3" t="str">
        <f t="shared" ref="X364:X427" si="238">TEXT(W364,"0.0%")</f>
        <v/>
      </c>
      <c r="Y364" s="3" t="str">
        <f>IF(X364&lt;&gt;"",Y363&amp;","&amp;X364,Y363)</f>
        <v>20.6%</v>
      </c>
    </row>
    <row r="365" spans="2:25" x14ac:dyDescent="0.3">
      <c r="B365" s="2">
        <f>数据源!T397</f>
        <v>9</v>
      </c>
      <c r="C365" s="2" t="str">
        <f>数据源!U397</f>
        <v>征服者</v>
      </c>
      <c r="D365" s="2" t="str">
        <f>数据源!V397</f>
        <v>坦克碎片</v>
      </c>
      <c r="E365" s="2">
        <f>数据源!W397</f>
        <v>96</v>
      </c>
      <c r="F365" s="2">
        <f>数据源!X397</f>
        <v>1</v>
      </c>
      <c r="G365" s="2">
        <f>数据源!Y397</f>
        <v>7.2999999999999995E-2</v>
      </c>
      <c r="H365" s="2">
        <f>数据源!Z397</f>
        <v>3.802083333333333E-2</v>
      </c>
      <c r="I365" s="2">
        <f>数据源!AA397</f>
        <v>380</v>
      </c>
      <c r="J365" s="3">
        <f t="shared" si="233"/>
        <v>1</v>
      </c>
      <c r="K365" s="3">
        <f t="shared" si="234"/>
        <v>1</v>
      </c>
      <c r="L365" s="3" t="str">
        <f t="shared" si="235"/>
        <v>碎片</v>
      </c>
      <c r="M365" s="3">
        <f t="shared" ca="1" si="236"/>
        <v>53411</v>
      </c>
      <c r="N365" s="3" t="str">
        <f t="shared" ref="N365" ca="1" si="239">N364&amp;","&amp;M365</f>
        <v>51411,52411,53411</v>
      </c>
      <c r="O365" s="3" t="str">
        <f t="shared" ref="O365" si="240">O364&amp;","&amp;I365</f>
        <v>380,380,380</v>
      </c>
      <c r="P365" s="1" t="str">
        <f t="shared" ref="P365" si="241">P364&amp;","&amp;"("&amp;J365&amp;","&amp;K365&amp;")"</f>
        <v>(1,1),(1,1),(1,1)</v>
      </c>
      <c r="Q365" s="3" t="str">
        <f>IF(D365="坦克碎片",VLOOKUP(C365,道具信息!$N$2:$O$291,2,FALSE)&amp;"碎片",VLOOKUP(C365,道具信息!$N$2:$O$291,2,FALSE))</f>
        <v>T4坦克碎片</v>
      </c>
      <c r="R365" s="3">
        <f t="shared" si="231"/>
        <v>2068</v>
      </c>
      <c r="S365" s="11">
        <f t="shared" si="232"/>
        <v>0.20599999999999999</v>
      </c>
      <c r="T365" s="3" t="str">
        <f>VLOOKUP(Q365,道具信息!$Q$3:$S$20,2,FALSE)</f>
        <v>CHEST_ITEM_TYPE_T4_SHARD</v>
      </c>
      <c r="U365" s="3" t="str">
        <f>IF(COUNTIF(U$363:U364,T365)=0,T365,"")</f>
        <v/>
      </c>
      <c r="V365" s="3" t="str">
        <f t="shared" ref="V365:V428" si="242">IF(U365&lt;&gt;"",V364&amp;","&amp;U365,V364)</f>
        <v>CHEST_ITEM_TYPE_T4_SHARD</v>
      </c>
      <c r="W365" s="13" t="str">
        <f t="shared" si="237"/>
        <v/>
      </c>
      <c r="X365" s="3" t="str">
        <f t="shared" si="238"/>
        <v/>
      </c>
      <c r="Y365" s="3" t="str">
        <f t="shared" ref="Y365:Y428" si="243">IF(X365&lt;&gt;"",Y364&amp;","&amp;X365,Y364)</f>
        <v>20.6%</v>
      </c>
    </row>
    <row r="366" spans="2:25" x14ac:dyDescent="0.3">
      <c r="B366" s="2">
        <f>数据源!T398</f>
        <v>9</v>
      </c>
      <c r="C366" s="2" t="str">
        <f>数据源!U398</f>
        <v>M-41</v>
      </c>
      <c r="D366" s="2" t="str">
        <f>数据源!V398</f>
        <v>坦克碎片</v>
      </c>
      <c r="E366" s="2">
        <f>数据源!W398</f>
        <v>144</v>
      </c>
      <c r="F366" s="2">
        <f>数据源!X398</f>
        <v>1</v>
      </c>
      <c r="G366" s="2">
        <f>数据源!Y398</f>
        <v>7.2999999999999995E-2</v>
      </c>
      <c r="H366" s="2">
        <f>数据源!Z398</f>
        <v>2.5347222222222222E-2</v>
      </c>
      <c r="I366" s="2">
        <f>数据源!AA398</f>
        <v>253</v>
      </c>
      <c r="J366" s="3">
        <f t="shared" si="233"/>
        <v>1</v>
      </c>
      <c r="K366" s="3">
        <f t="shared" si="234"/>
        <v>1</v>
      </c>
      <c r="L366" s="3" t="str">
        <f t="shared" ref="L366:L386" si="244">RIGHT(D366,2)</f>
        <v>碎片</v>
      </c>
      <c r="M366" s="3">
        <f t="shared" ref="M366:M386" ca="1" si="245">IF(OR(L366="坦克",L366="碎片"),VLOOKUP(C366,INDIRECT("坦克ID"),MATCH(L366&amp;"ID",INDIRECT("坦克标头"),0),FALSE),VLOOKUP(C366,INDIRECT(L366&amp;"ID"),2,FALSE))</f>
        <v>51421</v>
      </c>
      <c r="N366" s="3" t="str">
        <f t="shared" ref="N366:N386" ca="1" si="246">N365&amp;","&amp;M366</f>
        <v>51411,52411,53411,51421</v>
      </c>
      <c r="O366" s="3" t="str">
        <f t="shared" ref="O366:O386" si="247">O365&amp;","&amp;I366</f>
        <v>380,380,380,253</v>
      </c>
      <c r="P366" s="1" t="str">
        <f t="shared" ref="P366:P386" si="248">P365&amp;","&amp;"("&amp;J366&amp;","&amp;K366&amp;")"</f>
        <v>(1,1),(1,1),(1,1),(1,1)</v>
      </c>
      <c r="Q366" s="3" t="str">
        <f>IF(D366="坦克碎片",VLOOKUP(C366,道具信息!$N$2:$O$291,2,FALSE)&amp;"碎片",VLOOKUP(C366,道具信息!$N$2:$O$291,2,FALSE))</f>
        <v>T4坦克碎片</v>
      </c>
      <c r="R366" s="3">
        <f t="shared" si="231"/>
        <v>2068</v>
      </c>
      <c r="S366" s="11">
        <f t="shared" si="232"/>
        <v>0.20599999999999999</v>
      </c>
      <c r="T366" s="3" t="str">
        <f>VLOOKUP(Q366,道具信息!$Q$3:$S$20,2,FALSE)</f>
        <v>CHEST_ITEM_TYPE_T4_SHARD</v>
      </c>
      <c r="U366" s="3" t="str">
        <f>IF(COUNTIF(U$363:U365,T366)=0,T366,"")</f>
        <v/>
      </c>
      <c r="V366" s="3" t="str">
        <f t="shared" si="242"/>
        <v>CHEST_ITEM_TYPE_T4_SHARD</v>
      </c>
      <c r="W366" s="13" t="str">
        <f t="shared" si="237"/>
        <v/>
      </c>
      <c r="X366" s="3" t="str">
        <f t="shared" si="238"/>
        <v/>
      </c>
      <c r="Y366" s="3" t="str">
        <f t="shared" si="243"/>
        <v>20.6%</v>
      </c>
    </row>
    <row r="367" spans="2:25" x14ac:dyDescent="0.3">
      <c r="B367" s="2">
        <f>数据源!T399</f>
        <v>9</v>
      </c>
      <c r="C367" s="2" t="str">
        <f>数据源!U399</f>
        <v>潘兴</v>
      </c>
      <c r="D367" s="2" t="str">
        <f>数据源!V399</f>
        <v>坦克碎片</v>
      </c>
      <c r="E367" s="2">
        <f>数据源!W399</f>
        <v>144</v>
      </c>
      <c r="F367" s="2">
        <f>数据源!X399</f>
        <v>1</v>
      </c>
      <c r="G367" s="2">
        <f>数据源!Y399</f>
        <v>7.2999999999999995E-2</v>
      </c>
      <c r="H367" s="2">
        <f>数据源!Z399</f>
        <v>2.5347222222222222E-2</v>
      </c>
      <c r="I367" s="2">
        <f>数据源!AA399</f>
        <v>253</v>
      </c>
      <c r="J367" s="3">
        <f t="shared" si="233"/>
        <v>1</v>
      </c>
      <c r="K367" s="3">
        <f t="shared" si="234"/>
        <v>1</v>
      </c>
      <c r="L367" s="3" t="str">
        <f t="shared" si="244"/>
        <v>碎片</v>
      </c>
      <c r="M367" s="3">
        <f t="shared" ca="1" si="245"/>
        <v>52421</v>
      </c>
      <c r="N367" s="3" t="str">
        <f t="shared" ca="1" si="246"/>
        <v>51411,52411,53411,51421,52421</v>
      </c>
      <c r="O367" s="3" t="str">
        <f t="shared" si="247"/>
        <v>380,380,380,253,253</v>
      </c>
      <c r="P367" s="1" t="str">
        <f t="shared" si="248"/>
        <v>(1,1),(1,1),(1,1),(1,1),(1,1)</v>
      </c>
      <c r="Q367" s="3" t="str">
        <f>IF(D367="坦克碎片",VLOOKUP(C367,道具信息!$N$2:$O$291,2,FALSE)&amp;"碎片",VLOOKUP(C367,道具信息!$N$2:$O$291,2,FALSE))</f>
        <v>T4坦克碎片</v>
      </c>
      <c r="R367" s="3">
        <f t="shared" si="231"/>
        <v>2068</v>
      </c>
      <c r="S367" s="11">
        <f t="shared" si="232"/>
        <v>0.20599999999999999</v>
      </c>
      <c r="T367" s="3" t="str">
        <f>VLOOKUP(Q367,道具信息!$Q$3:$S$20,2,FALSE)</f>
        <v>CHEST_ITEM_TYPE_T4_SHARD</v>
      </c>
      <c r="U367" s="3" t="str">
        <f>IF(COUNTIF(U$363:U366,T367)=0,T367,"")</f>
        <v/>
      </c>
      <c r="V367" s="3" t="str">
        <f t="shared" si="242"/>
        <v>CHEST_ITEM_TYPE_T4_SHARD</v>
      </c>
      <c r="W367" s="13" t="str">
        <f t="shared" si="237"/>
        <v/>
      </c>
      <c r="X367" s="3" t="str">
        <f t="shared" si="238"/>
        <v/>
      </c>
      <c r="Y367" s="3" t="str">
        <f t="shared" si="243"/>
        <v>20.6%</v>
      </c>
    </row>
    <row r="368" spans="2:25" x14ac:dyDescent="0.3">
      <c r="B368" s="2">
        <f>数据源!T400</f>
        <v>9</v>
      </c>
      <c r="C368" s="2" t="str">
        <f>数据源!U400</f>
        <v>BMP-3</v>
      </c>
      <c r="D368" s="2" t="str">
        <f>数据源!V400</f>
        <v>坦克碎片</v>
      </c>
      <c r="E368" s="2">
        <f>数据源!W400</f>
        <v>172.79999999999998</v>
      </c>
      <c r="F368" s="2">
        <f>数据源!X400</f>
        <v>1</v>
      </c>
      <c r="G368" s="2">
        <f>数据源!Y400</f>
        <v>7.2999999999999995E-2</v>
      </c>
      <c r="H368" s="2">
        <f>数据源!Z400</f>
        <v>2.1122685185185185E-2</v>
      </c>
      <c r="I368" s="2">
        <f>数据源!AA400</f>
        <v>211</v>
      </c>
      <c r="J368" s="3">
        <f t="shared" si="233"/>
        <v>1</v>
      </c>
      <c r="K368" s="3">
        <f t="shared" si="234"/>
        <v>1</v>
      </c>
      <c r="L368" s="3" t="str">
        <f t="shared" si="244"/>
        <v>碎片</v>
      </c>
      <c r="M368" s="3">
        <f t="shared" ca="1" si="245"/>
        <v>51431</v>
      </c>
      <c r="N368" s="3" t="str">
        <f t="shared" ca="1" si="246"/>
        <v>51411,52411,53411,51421,52421,51431</v>
      </c>
      <c r="O368" s="3" t="str">
        <f t="shared" si="247"/>
        <v>380,380,380,253,253,211</v>
      </c>
      <c r="P368" s="1" t="str">
        <f t="shared" si="248"/>
        <v>(1,1),(1,1),(1,1),(1,1),(1,1),(1,1)</v>
      </c>
      <c r="Q368" s="3" t="str">
        <f>IF(D368="坦克碎片",VLOOKUP(C368,道具信息!$N$2:$O$291,2,FALSE)&amp;"碎片",VLOOKUP(C368,道具信息!$N$2:$O$291,2,FALSE))</f>
        <v>T4坦克碎片</v>
      </c>
      <c r="R368" s="3">
        <f t="shared" si="231"/>
        <v>2068</v>
      </c>
      <c r="S368" s="11">
        <f t="shared" si="232"/>
        <v>0.20599999999999999</v>
      </c>
      <c r="T368" s="3" t="str">
        <f>VLOOKUP(Q368,道具信息!$Q$3:$S$20,2,FALSE)</f>
        <v>CHEST_ITEM_TYPE_T4_SHARD</v>
      </c>
      <c r="U368" s="3" t="str">
        <f>IF(COUNTIF(U$363:U367,T368)=0,T368,"")</f>
        <v/>
      </c>
      <c r="V368" s="3" t="str">
        <f t="shared" si="242"/>
        <v>CHEST_ITEM_TYPE_T4_SHARD</v>
      </c>
      <c r="W368" s="13" t="str">
        <f t="shared" si="237"/>
        <v/>
      </c>
      <c r="X368" s="3" t="str">
        <f t="shared" si="238"/>
        <v/>
      </c>
      <c r="Y368" s="3" t="str">
        <f t="shared" si="243"/>
        <v>20.6%</v>
      </c>
    </row>
    <row r="369" spans="2:25" x14ac:dyDescent="0.3">
      <c r="B369" s="2">
        <f>数据源!T401</f>
        <v>9</v>
      </c>
      <c r="C369" s="2" t="str">
        <f>数据源!U401</f>
        <v>百夫长</v>
      </c>
      <c r="D369" s="2" t="str">
        <f>数据源!V401</f>
        <v>坦克碎片</v>
      </c>
      <c r="E369" s="2">
        <f>数据源!W401</f>
        <v>172.79999999999998</v>
      </c>
      <c r="F369" s="2">
        <f>数据源!X401</f>
        <v>1</v>
      </c>
      <c r="G369" s="2">
        <f>数据源!Y401</f>
        <v>7.2999999999999995E-2</v>
      </c>
      <c r="H369" s="2">
        <f>数据源!Z401</f>
        <v>2.1122685185185185E-2</v>
      </c>
      <c r="I369" s="2">
        <f>数据源!AA401</f>
        <v>211</v>
      </c>
      <c r="J369" s="3">
        <f t="shared" si="233"/>
        <v>1</v>
      </c>
      <c r="K369" s="3">
        <f t="shared" si="234"/>
        <v>1</v>
      </c>
      <c r="L369" s="3" t="str">
        <f t="shared" si="244"/>
        <v>碎片</v>
      </c>
      <c r="M369" s="3">
        <f t="shared" ca="1" si="245"/>
        <v>52431</v>
      </c>
      <c r="N369" s="3" t="str">
        <f t="shared" ca="1" si="246"/>
        <v>51411,52411,53411,51421,52421,51431,52431</v>
      </c>
      <c r="O369" s="3" t="str">
        <f t="shared" si="247"/>
        <v>380,380,380,253,253,211,211</v>
      </c>
      <c r="P369" s="1" t="str">
        <f t="shared" si="248"/>
        <v>(1,1),(1,1),(1,1),(1,1),(1,1),(1,1),(1,1)</v>
      </c>
      <c r="Q369" s="3" t="str">
        <f>IF(D369="坦克碎片",VLOOKUP(C369,道具信息!$N$2:$O$291,2,FALSE)&amp;"碎片",VLOOKUP(C369,道具信息!$N$2:$O$291,2,FALSE))</f>
        <v>T4坦克碎片</v>
      </c>
      <c r="R369" s="3">
        <f t="shared" si="231"/>
        <v>2068</v>
      </c>
      <c r="S369" s="11">
        <f t="shared" si="232"/>
        <v>0.20599999999999999</v>
      </c>
      <c r="T369" s="3" t="str">
        <f>VLOOKUP(Q369,道具信息!$Q$3:$S$20,2,FALSE)</f>
        <v>CHEST_ITEM_TYPE_T4_SHARD</v>
      </c>
      <c r="U369" s="3" t="str">
        <f>IF(COUNTIF(U$363:U368,T369)=0,T369,"")</f>
        <v/>
      </c>
      <c r="V369" s="3" t="str">
        <f t="shared" si="242"/>
        <v>CHEST_ITEM_TYPE_T4_SHARD</v>
      </c>
      <c r="W369" s="13" t="str">
        <f t="shared" si="237"/>
        <v/>
      </c>
      <c r="X369" s="3" t="str">
        <f t="shared" si="238"/>
        <v/>
      </c>
      <c r="Y369" s="3" t="str">
        <f t="shared" si="243"/>
        <v>20.6%</v>
      </c>
    </row>
    <row r="370" spans="2:25" x14ac:dyDescent="0.3">
      <c r="B370" s="2">
        <f>数据源!T402</f>
        <v>9</v>
      </c>
      <c r="C370" s="2" t="str">
        <f>数据源!U402</f>
        <v>T1LP1</v>
      </c>
      <c r="D370" s="2" t="str">
        <f>数据源!V402</f>
        <v>部件</v>
      </c>
      <c r="E370" s="2">
        <f>数据源!W402</f>
        <v>13</v>
      </c>
      <c r="F370" s="2">
        <f>数据源!X402</f>
        <v>1</v>
      </c>
      <c r="G370" s="2">
        <f>数据源!Y402</f>
        <v>9.5999999999999992E-3</v>
      </c>
      <c r="H370" s="2">
        <f>数据源!Z402</f>
        <v>3.692307692307692E-2</v>
      </c>
      <c r="I370" s="2">
        <f>数据源!AA402</f>
        <v>369</v>
      </c>
      <c r="J370" s="3">
        <f t="shared" si="233"/>
        <v>1</v>
      </c>
      <c r="K370" s="3">
        <f t="shared" si="234"/>
        <v>1</v>
      </c>
      <c r="L370" s="3" t="str">
        <f t="shared" si="244"/>
        <v>部件</v>
      </c>
      <c r="M370" s="3">
        <f t="shared" ca="1" si="245"/>
        <v>91001</v>
      </c>
      <c r="N370" s="3" t="str">
        <f t="shared" ca="1" si="246"/>
        <v>51411,52411,53411,51421,52421,51431,52431,91001</v>
      </c>
      <c r="O370" s="3" t="str">
        <f t="shared" si="247"/>
        <v>380,380,380,253,253,211,211,369</v>
      </c>
      <c r="P370" s="1" t="str">
        <f t="shared" si="248"/>
        <v>(1,1),(1,1),(1,1),(1,1),(1,1),(1,1),(1,1),(1,1)</v>
      </c>
      <c r="Q370" s="3" t="str">
        <f>IF(D370="坦克碎片",VLOOKUP(C370,道具信息!$N$2:$O$291,2,FALSE)&amp;"碎片",VLOOKUP(C370,道具信息!$N$2:$O$291,2,FALSE))</f>
        <v>T1部件</v>
      </c>
      <c r="R370" s="3">
        <f t="shared" si="231"/>
        <v>6650</v>
      </c>
      <c r="S370" s="11">
        <f t="shared" si="232"/>
        <v>0.66200000000000003</v>
      </c>
      <c r="T370" s="3" t="str">
        <f>VLOOKUP(Q370,道具信息!$Q$3:$S$20,2,FALSE)</f>
        <v>CHEST_ITEM_TYPE_T1_PART</v>
      </c>
      <c r="U370" s="3" t="str">
        <f>IF(COUNTIF(U$363:U369,T370)=0,T370,"")</f>
        <v>CHEST_ITEM_TYPE_T1_PART</v>
      </c>
      <c r="V370" s="3" t="str">
        <f t="shared" si="242"/>
        <v>CHEST_ITEM_TYPE_T4_SHARD,CHEST_ITEM_TYPE_T1_PART</v>
      </c>
      <c r="W370" s="13">
        <f t="shared" si="237"/>
        <v>0.66200000000000003</v>
      </c>
      <c r="X370" s="3" t="str">
        <f t="shared" si="238"/>
        <v>66.2%</v>
      </c>
      <c r="Y370" s="3" t="str">
        <f t="shared" si="243"/>
        <v>20.6%,66.2%</v>
      </c>
    </row>
    <row r="371" spans="2:25" x14ac:dyDescent="0.3">
      <c r="B371" s="2">
        <f>数据源!T403</f>
        <v>9</v>
      </c>
      <c r="C371" s="2" t="str">
        <f>数据源!U403</f>
        <v>T1LP3</v>
      </c>
      <c r="D371" s="2" t="str">
        <f>数据源!V403</f>
        <v>部件</v>
      </c>
      <c r="E371" s="2">
        <f>数据源!W403</f>
        <v>13</v>
      </c>
      <c r="F371" s="2">
        <f>数据源!X403</f>
        <v>1</v>
      </c>
      <c r="G371" s="2">
        <f>数据源!Y403</f>
        <v>9.5999999999999992E-3</v>
      </c>
      <c r="H371" s="2">
        <f>数据源!Z403</f>
        <v>3.692307692307692E-2</v>
      </c>
      <c r="I371" s="2">
        <f>数据源!AA403</f>
        <v>369</v>
      </c>
      <c r="J371" s="3">
        <f t="shared" si="233"/>
        <v>1</v>
      </c>
      <c r="K371" s="3">
        <f t="shared" si="234"/>
        <v>1</v>
      </c>
      <c r="L371" s="3" t="str">
        <f t="shared" si="244"/>
        <v>部件</v>
      </c>
      <c r="M371" s="3">
        <f t="shared" ca="1" si="245"/>
        <v>91003</v>
      </c>
      <c r="N371" s="3" t="str">
        <f t="shared" ca="1" si="246"/>
        <v>51411,52411,53411,51421,52421,51431,52431,91001,91003</v>
      </c>
      <c r="O371" s="3" t="str">
        <f t="shared" si="247"/>
        <v>380,380,380,253,253,211,211,369,369</v>
      </c>
      <c r="P371" s="1" t="str">
        <f t="shared" si="248"/>
        <v>(1,1),(1,1),(1,1),(1,1),(1,1),(1,1),(1,1),(1,1),(1,1)</v>
      </c>
      <c r="Q371" s="3" t="str">
        <f>IF(D371="坦克碎片",VLOOKUP(C371,道具信息!$N$2:$O$291,2,FALSE)&amp;"碎片",VLOOKUP(C371,道具信息!$N$2:$O$291,2,FALSE))</f>
        <v>T1部件</v>
      </c>
      <c r="R371" s="3">
        <f t="shared" si="231"/>
        <v>6650</v>
      </c>
      <c r="S371" s="11">
        <f t="shared" si="232"/>
        <v>0.66200000000000003</v>
      </c>
      <c r="T371" s="3" t="str">
        <f>VLOOKUP(Q371,道具信息!$Q$3:$S$20,2,FALSE)</f>
        <v>CHEST_ITEM_TYPE_T1_PART</v>
      </c>
      <c r="U371" s="3" t="str">
        <f>IF(COUNTIF(U$363:U370,T371)=0,T371,"")</f>
        <v/>
      </c>
      <c r="V371" s="3" t="str">
        <f t="shared" si="242"/>
        <v>CHEST_ITEM_TYPE_T4_SHARD,CHEST_ITEM_TYPE_T1_PART</v>
      </c>
      <c r="W371" s="13" t="str">
        <f t="shared" si="237"/>
        <v/>
      </c>
      <c r="X371" s="3" t="str">
        <f t="shared" si="238"/>
        <v/>
      </c>
      <c r="Y371" s="3" t="str">
        <f t="shared" si="243"/>
        <v>20.6%,66.2%</v>
      </c>
    </row>
    <row r="372" spans="2:25" x14ac:dyDescent="0.3">
      <c r="B372" s="2">
        <f>数据源!T404</f>
        <v>9</v>
      </c>
      <c r="C372" s="2" t="str">
        <f>数据源!U404</f>
        <v>T1LP5</v>
      </c>
      <c r="D372" s="2" t="str">
        <f>数据源!V404</f>
        <v>部件</v>
      </c>
      <c r="E372" s="2">
        <f>数据源!W404</f>
        <v>13</v>
      </c>
      <c r="F372" s="2">
        <f>数据源!X404</f>
        <v>1</v>
      </c>
      <c r="G372" s="2">
        <f>数据源!Y404</f>
        <v>9.5999999999999992E-3</v>
      </c>
      <c r="H372" s="2">
        <f>数据源!Z404</f>
        <v>3.692307692307692E-2</v>
      </c>
      <c r="I372" s="2">
        <f>数据源!AA404</f>
        <v>369</v>
      </c>
      <c r="J372" s="3">
        <f t="shared" si="233"/>
        <v>1</v>
      </c>
      <c r="K372" s="3">
        <f t="shared" si="234"/>
        <v>1</v>
      </c>
      <c r="L372" s="3" t="str">
        <f t="shared" si="244"/>
        <v>部件</v>
      </c>
      <c r="M372" s="3">
        <f t="shared" ca="1" si="245"/>
        <v>91005</v>
      </c>
      <c r="N372" s="3" t="str">
        <f t="shared" ca="1" si="246"/>
        <v>51411,52411,53411,51421,52421,51431,52431,91001,91003,91005</v>
      </c>
      <c r="O372" s="3" t="str">
        <f t="shared" si="247"/>
        <v>380,380,380,253,253,211,211,369,369,369</v>
      </c>
      <c r="P372" s="1" t="str">
        <f t="shared" si="248"/>
        <v>(1,1),(1,1),(1,1),(1,1),(1,1),(1,1),(1,1),(1,1),(1,1),(1,1)</v>
      </c>
      <c r="Q372" s="3" t="str">
        <f>IF(D372="坦克碎片",VLOOKUP(C372,道具信息!$N$2:$O$291,2,FALSE)&amp;"碎片",VLOOKUP(C372,道具信息!$N$2:$O$291,2,FALSE))</f>
        <v>T1部件</v>
      </c>
      <c r="R372" s="3">
        <f t="shared" si="231"/>
        <v>6650</v>
      </c>
      <c r="S372" s="11">
        <f t="shared" si="232"/>
        <v>0.66200000000000003</v>
      </c>
      <c r="T372" s="3" t="str">
        <f>VLOOKUP(Q372,道具信息!$Q$3:$S$20,2,FALSE)</f>
        <v>CHEST_ITEM_TYPE_T1_PART</v>
      </c>
      <c r="U372" s="3" t="str">
        <f>IF(COUNTIF(U$363:U371,T372)=0,T372,"")</f>
        <v/>
      </c>
      <c r="V372" s="3" t="str">
        <f t="shared" si="242"/>
        <v>CHEST_ITEM_TYPE_T4_SHARD,CHEST_ITEM_TYPE_T1_PART</v>
      </c>
      <c r="W372" s="13" t="str">
        <f t="shared" si="237"/>
        <v/>
      </c>
      <c r="X372" s="3" t="str">
        <f t="shared" si="238"/>
        <v/>
      </c>
      <c r="Y372" s="3" t="str">
        <f t="shared" si="243"/>
        <v>20.6%,66.2%</v>
      </c>
    </row>
    <row r="373" spans="2:25" x14ac:dyDescent="0.3">
      <c r="B373" s="2">
        <f>数据源!T405</f>
        <v>9</v>
      </c>
      <c r="C373" s="2" t="str">
        <f>数据源!U405</f>
        <v>T1MP1</v>
      </c>
      <c r="D373" s="2" t="str">
        <f>数据源!V405</f>
        <v>部件</v>
      </c>
      <c r="E373" s="2">
        <f>数据源!W405</f>
        <v>13</v>
      </c>
      <c r="F373" s="2">
        <f>数据源!X405</f>
        <v>1</v>
      </c>
      <c r="G373" s="2">
        <f>数据源!Y405</f>
        <v>9.5999999999999992E-3</v>
      </c>
      <c r="H373" s="2">
        <f>数据源!Z405</f>
        <v>3.692307692307692E-2</v>
      </c>
      <c r="I373" s="2">
        <f>数据源!AA405</f>
        <v>369</v>
      </c>
      <c r="J373" s="3">
        <f t="shared" si="233"/>
        <v>1</v>
      </c>
      <c r="K373" s="3">
        <f t="shared" si="234"/>
        <v>1</v>
      </c>
      <c r="L373" s="3" t="str">
        <f t="shared" si="244"/>
        <v>部件</v>
      </c>
      <c r="M373" s="3">
        <f t="shared" ca="1" si="245"/>
        <v>91101</v>
      </c>
      <c r="N373" s="3" t="str">
        <f t="shared" ca="1" si="246"/>
        <v>51411,52411,53411,51421,52421,51431,52431,91001,91003,91005,91101</v>
      </c>
      <c r="O373" s="3" t="str">
        <f t="shared" si="247"/>
        <v>380,380,380,253,253,211,211,369,369,369,369</v>
      </c>
      <c r="P373" s="1" t="str">
        <f t="shared" si="248"/>
        <v>(1,1),(1,1),(1,1),(1,1),(1,1),(1,1),(1,1),(1,1),(1,1),(1,1),(1,1)</v>
      </c>
      <c r="Q373" s="3" t="str">
        <f>IF(D373="坦克碎片",VLOOKUP(C373,道具信息!$N$2:$O$291,2,FALSE)&amp;"碎片",VLOOKUP(C373,道具信息!$N$2:$O$291,2,FALSE))</f>
        <v>T1部件</v>
      </c>
      <c r="R373" s="3">
        <f t="shared" si="231"/>
        <v>6650</v>
      </c>
      <c r="S373" s="11">
        <f t="shared" si="232"/>
        <v>0.66200000000000003</v>
      </c>
      <c r="T373" s="3" t="str">
        <f>VLOOKUP(Q373,道具信息!$Q$3:$S$20,2,FALSE)</f>
        <v>CHEST_ITEM_TYPE_T1_PART</v>
      </c>
      <c r="U373" s="3" t="str">
        <f>IF(COUNTIF(U$363:U372,T373)=0,T373,"")</f>
        <v/>
      </c>
      <c r="V373" s="3" t="str">
        <f t="shared" si="242"/>
        <v>CHEST_ITEM_TYPE_T4_SHARD,CHEST_ITEM_TYPE_T1_PART</v>
      </c>
      <c r="W373" s="13" t="str">
        <f t="shared" si="237"/>
        <v/>
      </c>
      <c r="X373" s="3" t="str">
        <f t="shared" si="238"/>
        <v/>
      </c>
      <c r="Y373" s="3" t="str">
        <f t="shared" si="243"/>
        <v>20.6%,66.2%</v>
      </c>
    </row>
    <row r="374" spans="2:25" x14ac:dyDescent="0.3">
      <c r="B374" s="2">
        <f>数据源!T406</f>
        <v>9</v>
      </c>
      <c r="C374" s="2" t="str">
        <f>数据源!U406</f>
        <v>T1MP3</v>
      </c>
      <c r="D374" s="2" t="str">
        <f>数据源!V406</f>
        <v>部件</v>
      </c>
      <c r="E374" s="2">
        <f>数据源!W406</f>
        <v>13</v>
      </c>
      <c r="F374" s="2">
        <f>数据源!X406</f>
        <v>1</v>
      </c>
      <c r="G374" s="2">
        <f>数据源!Y406</f>
        <v>9.5999999999999992E-3</v>
      </c>
      <c r="H374" s="2">
        <f>数据源!Z406</f>
        <v>3.692307692307692E-2</v>
      </c>
      <c r="I374" s="2">
        <f>数据源!AA406</f>
        <v>369</v>
      </c>
      <c r="J374" s="3">
        <f t="shared" si="233"/>
        <v>1</v>
      </c>
      <c r="K374" s="3">
        <f t="shared" si="234"/>
        <v>1</v>
      </c>
      <c r="L374" s="3" t="str">
        <f t="shared" si="244"/>
        <v>部件</v>
      </c>
      <c r="M374" s="3">
        <f t="shared" ca="1" si="245"/>
        <v>91103</v>
      </c>
      <c r="N374" s="3" t="str">
        <f t="shared" ca="1" si="246"/>
        <v>51411,52411,53411,51421,52421,51431,52431,91001,91003,91005,91101,91103</v>
      </c>
      <c r="O374" s="3" t="str">
        <f t="shared" si="247"/>
        <v>380,380,380,253,253,211,211,369,369,369,369,369</v>
      </c>
      <c r="P374" s="1" t="str">
        <f t="shared" si="248"/>
        <v>(1,1),(1,1),(1,1),(1,1),(1,1),(1,1),(1,1),(1,1),(1,1),(1,1),(1,1),(1,1)</v>
      </c>
      <c r="Q374" s="3" t="str">
        <f>IF(D374="坦克碎片",VLOOKUP(C374,道具信息!$N$2:$O$291,2,FALSE)&amp;"碎片",VLOOKUP(C374,道具信息!$N$2:$O$291,2,FALSE))</f>
        <v>T1部件</v>
      </c>
      <c r="R374" s="3">
        <f t="shared" si="231"/>
        <v>6650</v>
      </c>
      <c r="S374" s="11">
        <f t="shared" si="232"/>
        <v>0.66200000000000003</v>
      </c>
      <c r="T374" s="3" t="str">
        <f>VLOOKUP(Q374,道具信息!$Q$3:$S$20,2,FALSE)</f>
        <v>CHEST_ITEM_TYPE_T1_PART</v>
      </c>
      <c r="U374" s="3" t="str">
        <f>IF(COUNTIF(U$363:U373,T374)=0,T374,"")</f>
        <v/>
      </c>
      <c r="V374" s="3" t="str">
        <f t="shared" si="242"/>
        <v>CHEST_ITEM_TYPE_T4_SHARD,CHEST_ITEM_TYPE_T1_PART</v>
      </c>
      <c r="W374" s="13" t="str">
        <f t="shared" si="237"/>
        <v/>
      </c>
      <c r="X374" s="3" t="str">
        <f t="shared" si="238"/>
        <v/>
      </c>
      <c r="Y374" s="3" t="str">
        <f t="shared" si="243"/>
        <v>20.6%,66.2%</v>
      </c>
    </row>
    <row r="375" spans="2:25" x14ac:dyDescent="0.3">
      <c r="B375" s="2">
        <f>数据源!T407</f>
        <v>9</v>
      </c>
      <c r="C375" s="2" t="str">
        <f>数据源!U407</f>
        <v>T1MP5</v>
      </c>
      <c r="D375" s="2" t="str">
        <f>数据源!V407</f>
        <v>部件</v>
      </c>
      <c r="E375" s="2">
        <f>数据源!W407</f>
        <v>13</v>
      </c>
      <c r="F375" s="2">
        <f>数据源!X407</f>
        <v>1</v>
      </c>
      <c r="G375" s="2">
        <f>数据源!Y407</f>
        <v>9.5999999999999992E-3</v>
      </c>
      <c r="H375" s="2">
        <f>数据源!Z407</f>
        <v>3.692307692307692E-2</v>
      </c>
      <c r="I375" s="2">
        <f>数据源!AA407</f>
        <v>369</v>
      </c>
      <c r="J375" s="3">
        <f t="shared" si="233"/>
        <v>1</v>
      </c>
      <c r="K375" s="3">
        <f t="shared" si="234"/>
        <v>1</v>
      </c>
      <c r="L375" s="3" t="str">
        <f t="shared" si="244"/>
        <v>部件</v>
      </c>
      <c r="M375" s="3">
        <f t="shared" ca="1" si="245"/>
        <v>91105</v>
      </c>
      <c r="N375" s="3" t="str">
        <f t="shared" ca="1" si="246"/>
        <v>51411,52411,53411,51421,52421,51431,52431,91001,91003,91005,91101,91103,91105</v>
      </c>
      <c r="O375" s="3" t="str">
        <f t="shared" si="247"/>
        <v>380,380,380,253,253,211,211,369,369,369,369,369,369</v>
      </c>
      <c r="P375" s="1" t="str">
        <f t="shared" si="248"/>
        <v>(1,1),(1,1),(1,1),(1,1),(1,1),(1,1),(1,1),(1,1),(1,1),(1,1),(1,1),(1,1),(1,1)</v>
      </c>
      <c r="Q375" s="3" t="str">
        <f>IF(D375="坦克碎片",VLOOKUP(C375,道具信息!$N$2:$O$291,2,FALSE)&amp;"碎片",VLOOKUP(C375,道具信息!$N$2:$O$291,2,FALSE))</f>
        <v>T1部件</v>
      </c>
      <c r="R375" s="3">
        <f t="shared" si="231"/>
        <v>6650</v>
      </c>
      <c r="S375" s="11">
        <f t="shared" si="232"/>
        <v>0.66200000000000003</v>
      </c>
      <c r="T375" s="3" t="str">
        <f>VLOOKUP(Q375,道具信息!$Q$3:$S$20,2,FALSE)</f>
        <v>CHEST_ITEM_TYPE_T1_PART</v>
      </c>
      <c r="U375" s="3" t="str">
        <f>IF(COUNTIF(U$363:U374,T375)=0,T375,"")</f>
        <v/>
      </c>
      <c r="V375" s="3" t="str">
        <f t="shared" si="242"/>
        <v>CHEST_ITEM_TYPE_T4_SHARD,CHEST_ITEM_TYPE_T1_PART</v>
      </c>
      <c r="W375" s="13" t="str">
        <f t="shared" si="237"/>
        <v/>
      </c>
      <c r="X375" s="3" t="str">
        <f t="shared" si="238"/>
        <v/>
      </c>
      <c r="Y375" s="3" t="str">
        <f t="shared" si="243"/>
        <v>20.6%,66.2%</v>
      </c>
    </row>
    <row r="376" spans="2:25" x14ac:dyDescent="0.3">
      <c r="B376" s="2">
        <f>数据源!T408</f>
        <v>9</v>
      </c>
      <c r="C376" s="2" t="str">
        <f>数据源!U408</f>
        <v>T1HP1</v>
      </c>
      <c r="D376" s="2" t="str">
        <f>数据源!V408</f>
        <v>部件</v>
      </c>
      <c r="E376" s="2">
        <f>数据源!W408</f>
        <v>13</v>
      </c>
      <c r="F376" s="2">
        <f>数据源!X408</f>
        <v>1</v>
      </c>
      <c r="G376" s="2">
        <f>数据源!Y408</f>
        <v>9.5999999999999992E-3</v>
      </c>
      <c r="H376" s="2">
        <f>数据源!Z408</f>
        <v>3.692307692307692E-2</v>
      </c>
      <c r="I376" s="2">
        <f>数据源!AA408</f>
        <v>369</v>
      </c>
      <c r="J376" s="3">
        <f t="shared" si="233"/>
        <v>1</v>
      </c>
      <c r="K376" s="3">
        <f t="shared" si="234"/>
        <v>1</v>
      </c>
      <c r="L376" s="3" t="str">
        <f t="shared" si="244"/>
        <v>部件</v>
      </c>
      <c r="M376" s="3">
        <f t="shared" ca="1" si="245"/>
        <v>91201</v>
      </c>
      <c r="N376" s="3" t="str">
        <f t="shared" ca="1" si="246"/>
        <v>51411,52411,53411,51421,52421,51431,52431,91001,91003,91005,91101,91103,91105,91201</v>
      </c>
      <c r="O376" s="3" t="str">
        <f t="shared" si="247"/>
        <v>380,380,380,253,253,211,211,369,369,369,369,369,369,369</v>
      </c>
      <c r="P376" s="1" t="str">
        <f t="shared" si="248"/>
        <v>(1,1),(1,1),(1,1),(1,1),(1,1),(1,1),(1,1),(1,1),(1,1),(1,1),(1,1),(1,1),(1,1),(1,1)</v>
      </c>
      <c r="Q376" s="3" t="str">
        <f>IF(D376="坦克碎片",VLOOKUP(C376,道具信息!$N$2:$O$291,2,FALSE)&amp;"碎片",VLOOKUP(C376,道具信息!$N$2:$O$291,2,FALSE))</f>
        <v>T1部件</v>
      </c>
      <c r="R376" s="3">
        <f t="shared" si="231"/>
        <v>6650</v>
      </c>
      <c r="S376" s="11">
        <f t="shared" si="232"/>
        <v>0.66200000000000003</v>
      </c>
      <c r="T376" s="3" t="str">
        <f>VLOOKUP(Q376,道具信息!$Q$3:$S$20,2,FALSE)</f>
        <v>CHEST_ITEM_TYPE_T1_PART</v>
      </c>
      <c r="U376" s="3" t="str">
        <f>IF(COUNTIF(U$363:U375,T376)=0,T376,"")</f>
        <v/>
      </c>
      <c r="V376" s="3" t="str">
        <f t="shared" si="242"/>
        <v>CHEST_ITEM_TYPE_T4_SHARD,CHEST_ITEM_TYPE_T1_PART</v>
      </c>
      <c r="W376" s="13" t="str">
        <f t="shared" si="237"/>
        <v/>
      </c>
      <c r="X376" s="3" t="str">
        <f t="shared" si="238"/>
        <v/>
      </c>
      <c r="Y376" s="3" t="str">
        <f t="shared" si="243"/>
        <v>20.6%,66.2%</v>
      </c>
    </row>
    <row r="377" spans="2:25" x14ac:dyDescent="0.3">
      <c r="B377" s="2">
        <f>数据源!T409</f>
        <v>9</v>
      </c>
      <c r="C377" s="2" t="str">
        <f>数据源!U409</f>
        <v>T1HP3</v>
      </c>
      <c r="D377" s="2" t="str">
        <f>数据源!V409</f>
        <v>部件</v>
      </c>
      <c r="E377" s="2">
        <f>数据源!W409</f>
        <v>13</v>
      </c>
      <c r="F377" s="2">
        <f>数据源!X409</f>
        <v>1</v>
      </c>
      <c r="G377" s="2">
        <f>数据源!Y409</f>
        <v>9.5999999999999992E-3</v>
      </c>
      <c r="H377" s="2">
        <f>数据源!Z409</f>
        <v>3.692307692307692E-2</v>
      </c>
      <c r="I377" s="2">
        <f>数据源!AA409</f>
        <v>369</v>
      </c>
      <c r="J377" s="3">
        <f t="shared" si="233"/>
        <v>1</v>
      </c>
      <c r="K377" s="3">
        <f t="shared" si="234"/>
        <v>1</v>
      </c>
      <c r="L377" s="3" t="str">
        <f t="shared" si="244"/>
        <v>部件</v>
      </c>
      <c r="M377" s="3">
        <f t="shared" ca="1" si="245"/>
        <v>91203</v>
      </c>
      <c r="N377" s="3" t="str">
        <f t="shared" ca="1" si="246"/>
        <v>51411,52411,53411,51421,52421,51431,52431,91001,91003,91005,91101,91103,91105,91201,91203</v>
      </c>
      <c r="O377" s="3" t="str">
        <f t="shared" si="247"/>
        <v>380,380,380,253,253,211,211,369,369,369,369,369,369,369,369</v>
      </c>
      <c r="P377" s="1" t="str">
        <f t="shared" si="248"/>
        <v>(1,1),(1,1),(1,1),(1,1),(1,1),(1,1),(1,1),(1,1),(1,1),(1,1),(1,1),(1,1),(1,1),(1,1),(1,1)</v>
      </c>
      <c r="Q377" s="3" t="str">
        <f>IF(D377="坦克碎片",VLOOKUP(C377,道具信息!$N$2:$O$291,2,FALSE)&amp;"碎片",VLOOKUP(C377,道具信息!$N$2:$O$291,2,FALSE))</f>
        <v>T1部件</v>
      </c>
      <c r="R377" s="3">
        <f t="shared" si="231"/>
        <v>6650</v>
      </c>
      <c r="S377" s="11">
        <f t="shared" si="232"/>
        <v>0.66200000000000003</v>
      </c>
      <c r="T377" s="3" t="str">
        <f>VLOOKUP(Q377,道具信息!$Q$3:$S$20,2,FALSE)</f>
        <v>CHEST_ITEM_TYPE_T1_PART</v>
      </c>
      <c r="U377" s="3" t="str">
        <f>IF(COUNTIF(U$363:U376,T377)=0,T377,"")</f>
        <v/>
      </c>
      <c r="V377" s="3" t="str">
        <f t="shared" si="242"/>
        <v>CHEST_ITEM_TYPE_T4_SHARD,CHEST_ITEM_TYPE_T1_PART</v>
      </c>
      <c r="W377" s="13" t="str">
        <f t="shared" si="237"/>
        <v/>
      </c>
      <c r="X377" s="3" t="str">
        <f t="shared" si="238"/>
        <v/>
      </c>
      <c r="Y377" s="3" t="str">
        <f t="shared" si="243"/>
        <v>20.6%,66.2%</v>
      </c>
    </row>
    <row r="378" spans="2:25" x14ac:dyDescent="0.3">
      <c r="B378" s="2">
        <f>数据源!T410</f>
        <v>9</v>
      </c>
      <c r="C378" s="2" t="str">
        <f>数据源!U410</f>
        <v>T1HP5</v>
      </c>
      <c r="D378" s="2" t="str">
        <f>数据源!V410</f>
        <v>部件</v>
      </c>
      <c r="E378" s="2">
        <f>数据源!W410</f>
        <v>13</v>
      </c>
      <c r="F378" s="2">
        <f>数据源!X410</f>
        <v>1</v>
      </c>
      <c r="G378" s="2">
        <f>数据源!Y410</f>
        <v>9.5999999999999992E-3</v>
      </c>
      <c r="H378" s="2">
        <f>数据源!Z410</f>
        <v>3.692307692307692E-2</v>
      </c>
      <c r="I378" s="2">
        <f>数据源!AA410</f>
        <v>369</v>
      </c>
      <c r="J378" s="3">
        <f t="shared" si="233"/>
        <v>1</v>
      </c>
      <c r="K378" s="3">
        <f t="shared" si="234"/>
        <v>1</v>
      </c>
      <c r="L378" s="3" t="str">
        <f t="shared" si="244"/>
        <v>部件</v>
      </c>
      <c r="M378" s="3">
        <f t="shared" ca="1" si="245"/>
        <v>91205</v>
      </c>
      <c r="N378" s="3" t="str">
        <f t="shared" ca="1" si="246"/>
        <v>51411,52411,53411,51421,52421,51431,52431,91001,91003,91005,91101,91103,91105,91201,91203,91205</v>
      </c>
      <c r="O378" s="3" t="str">
        <f t="shared" si="247"/>
        <v>380,380,380,253,253,211,211,369,369,369,369,369,369,369,369,369</v>
      </c>
      <c r="P378" s="1" t="str">
        <f t="shared" si="248"/>
        <v>(1,1),(1,1),(1,1),(1,1),(1,1),(1,1),(1,1),(1,1),(1,1),(1,1),(1,1),(1,1),(1,1),(1,1),(1,1),(1,1)</v>
      </c>
      <c r="Q378" s="3" t="str">
        <f>IF(D378="坦克碎片",VLOOKUP(C378,道具信息!$N$2:$O$291,2,FALSE)&amp;"碎片",VLOOKUP(C378,道具信息!$N$2:$O$291,2,FALSE))</f>
        <v>T1部件</v>
      </c>
      <c r="R378" s="3">
        <f t="shared" si="231"/>
        <v>6650</v>
      </c>
      <c r="S378" s="11">
        <f t="shared" si="232"/>
        <v>0.66200000000000003</v>
      </c>
      <c r="T378" s="3" t="str">
        <f>VLOOKUP(Q378,道具信息!$Q$3:$S$20,2,FALSE)</f>
        <v>CHEST_ITEM_TYPE_T1_PART</v>
      </c>
      <c r="U378" s="3" t="str">
        <f>IF(COUNTIF(U$363:U377,T378)=0,T378,"")</f>
        <v/>
      </c>
      <c r="V378" s="3" t="str">
        <f t="shared" si="242"/>
        <v>CHEST_ITEM_TYPE_T4_SHARD,CHEST_ITEM_TYPE_T1_PART</v>
      </c>
      <c r="W378" s="13" t="str">
        <f t="shared" si="237"/>
        <v/>
      </c>
      <c r="X378" s="3" t="str">
        <f t="shared" si="238"/>
        <v/>
      </c>
      <c r="Y378" s="3" t="str">
        <f t="shared" si="243"/>
        <v>20.6%,66.2%</v>
      </c>
    </row>
    <row r="379" spans="2:25" x14ac:dyDescent="0.3">
      <c r="B379" s="2">
        <f>数据源!T411</f>
        <v>9</v>
      </c>
      <c r="C379" s="2" t="str">
        <f>数据源!U411</f>
        <v>T1LP2</v>
      </c>
      <c r="D379" s="2" t="str">
        <f>数据源!V411</f>
        <v>部件</v>
      </c>
      <c r="E379" s="2">
        <f>数据源!W411</f>
        <v>13</v>
      </c>
      <c r="F379" s="2">
        <f>数据源!X411</f>
        <v>1</v>
      </c>
      <c r="G379" s="2">
        <f>数据源!Y411</f>
        <v>9.5999999999999992E-3</v>
      </c>
      <c r="H379" s="2">
        <f>数据源!Z411</f>
        <v>3.692307692307692E-2</v>
      </c>
      <c r="I379" s="2">
        <f>数据源!AA411</f>
        <v>369</v>
      </c>
      <c r="J379" s="3">
        <f t="shared" si="233"/>
        <v>1</v>
      </c>
      <c r="K379" s="3">
        <f t="shared" si="234"/>
        <v>1</v>
      </c>
      <c r="L379" s="3" t="str">
        <f t="shared" si="244"/>
        <v>部件</v>
      </c>
      <c r="M379" s="3">
        <f t="shared" ca="1" si="245"/>
        <v>91002</v>
      </c>
      <c r="N379" s="3" t="str">
        <f t="shared" ca="1" si="246"/>
        <v>51411,52411,53411,51421,52421,51431,52431,91001,91003,91005,91101,91103,91105,91201,91203,91205,91002</v>
      </c>
      <c r="O379" s="3" t="str">
        <f t="shared" si="247"/>
        <v>380,380,380,253,253,211,211,369,369,369,369,369,369,369,369,369,369</v>
      </c>
      <c r="P379" s="1" t="str">
        <f t="shared" si="248"/>
        <v>(1,1),(1,1),(1,1),(1,1),(1,1),(1,1),(1,1),(1,1),(1,1),(1,1),(1,1),(1,1),(1,1),(1,1),(1,1),(1,1),(1,1)</v>
      </c>
      <c r="Q379" s="3" t="str">
        <f>IF(D379="坦克碎片",VLOOKUP(C379,道具信息!$N$2:$O$291,2,FALSE)&amp;"碎片",VLOOKUP(C379,道具信息!$N$2:$O$291,2,FALSE))</f>
        <v>T1部件</v>
      </c>
      <c r="R379" s="3">
        <f t="shared" si="231"/>
        <v>6650</v>
      </c>
      <c r="S379" s="11">
        <f t="shared" si="232"/>
        <v>0.66200000000000003</v>
      </c>
      <c r="T379" s="3" t="str">
        <f>VLOOKUP(Q379,道具信息!$Q$3:$S$20,2,FALSE)</f>
        <v>CHEST_ITEM_TYPE_T1_PART</v>
      </c>
      <c r="U379" s="3" t="str">
        <f>IF(COUNTIF(U$363:U378,T379)=0,T379,"")</f>
        <v/>
      </c>
      <c r="V379" s="3" t="str">
        <f t="shared" si="242"/>
        <v>CHEST_ITEM_TYPE_T4_SHARD,CHEST_ITEM_TYPE_T1_PART</v>
      </c>
      <c r="W379" s="13" t="str">
        <f t="shared" si="237"/>
        <v/>
      </c>
      <c r="X379" s="3" t="str">
        <f t="shared" si="238"/>
        <v/>
      </c>
      <c r="Y379" s="3" t="str">
        <f t="shared" si="243"/>
        <v>20.6%,66.2%</v>
      </c>
    </row>
    <row r="380" spans="2:25" x14ac:dyDescent="0.3">
      <c r="B380" s="2">
        <f>数据源!T412</f>
        <v>9</v>
      </c>
      <c r="C380" s="2" t="str">
        <f>数据源!U412</f>
        <v>T1LP4</v>
      </c>
      <c r="D380" s="2" t="str">
        <f>数据源!V412</f>
        <v>部件</v>
      </c>
      <c r="E380" s="2">
        <f>数据源!W412</f>
        <v>13</v>
      </c>
      <c r="F380" s="2">
        <f>数据源!X412</f>
        <v>1</v>
      </c>
      <c r="G380" s="2">
        <f>数据源!Y412</f>
        <v>9.5999999999999992E-3</v>
      </c>
      <c r="H380" s="2">
        <f>数据源!Z412</f>
        <v>3.692307692307692E-2</v>
      </c>
      <c r="I380" s="2">
        <f>数据源!AA412</f>
        <v>369</v>
      </c>
      <c r="J380" s="3">
        <f t="shared" si="233"/>
        <v>1</v>
      </c>
      <c r="K380" s="3">
        <f t="shared" si="234"/>
        <v>1</v>
      </c>
      <c r="L380" s="3" t="str">
        <f t="shared" si="244"/>
        <v>部件</v>
      </c>
      <c r="M380" s="3">
        <f t="shared" ca="1" si="245"/>
        <v>91004</v>
      </c>
      <c r="N380" s="3" t="str">
        <f t="shared" ca="1" si="246"/>
        <v>51411,52411,53411,51421,52421,51431,52431,91001,91003,91005,91101,91103,91105,91201,91203,91205,91002,91004</v>
      </c>
      <c r="O380" s="3" t="str">
        <f t="shared" si="247"/>
        <v>380,380,380,253,253,211,211,369,369,369,369,369,369,369,369,369,369,369</v>
      </c>
      <c r="P380" s="1" t="str">
        <f t="shared" si="248"/>
        <v>(1,1),(1,1),(1,1),(1,1),(1,1),(1,1),(1,1),(1,1),(1,1),(1,1),(1,1),(1,1),(1,1),(1,1),(1,1),(1,1),(1,1),(1,1)</v>
      </c>
      <c r="Q380" s="3" t="str">
        <f>IF(D380="坦克碎片",VLOOKUP(C380,道具信息!$N$2:$O$291,2,FALSE)&amp;"碎片",VLOOKUP(C380,道具信息!$N$2:$O$291,2,FALSE))</f>
        <v>T1部件</v>
      </c>
      <c r="R380" s="3">
        <f t="shared" si="231"/>
        <v>6650</v>
      </c>
      <c r="S380" s="11">
        <f t="shared" si="232"/>
        <v>0.66200000000000003</v>
      </c>
      <c r="T380" s="3" t="str">
        <f>VLOOKUP(Q380,道具信息!$Q$3:$S$20,2,FALSE)</f>
        <v>CHEST_ITEM_TYPE_T1_PART</v>
      </c>
      <c r="U380" s="3" t="str">
        <f>IF(COUNTIF(U$363:U379,T380)=0,T380,"")</f>
        <v/>
      </c>
      <c r="V380" s="3" t="str">
        <f t="shared" si="242"/>
        <v>CHEST_ITEM_TYPE_T4_SHARD,CHEST_ITEM_TYPE_T1_PART</v>
      </c>
      <c r="W380" s="13" t="str">
        <f t="shared" si="237"/>
        <v/>
      </c>
      <c r="X380" s="3" t="str">
        <f t="shared" si="238"/>
        <v/>
      </c>
      <c r="Y380" s="3" t="str">
        <f t="shared" si="243"/>
        <v>20.6%,66.2%</v>
      </c>
    </row>
    <row r="381" spans="2:25" x14ac:dyDescent="0.3">
      <c r="B381" s="2">
        <f>数据源!T413</f>
        <v>9</v>
      </c>
      <c r="C381" s="2" t="str">
        <f>数据源!U413</f>
        <v>T1LP6</v>
      </c>
      <c r="D381" s="2" t="str">
        <f>数据源!V413</f>
        <v>部件</v>
      </c>
      <c r="E381" s="2">
        <f>数据源!W413</f>
        <v>13</v>
      </c>
      <c r="F381" s="2">
        <f>数据源!X413</f>
        <v>1</v>
      </c>
      <c r="G381" s="2">
        <f>数据源!Y413</f>
        <v>9.5999999999999992E-3</v>
      </c>
      <c r="H381" s="2">
        <f>数据源!Z413</f>
        <v>3.692307692307692E-2</v>
      </c>
      <c r="I381" s="2">
        <f>数据源!AA413</f>
        <v>369</v>
      </c>
      <c r="J381" s="3">
        <f t="shared" si="233"/>
        <v>1</v>
      </c>
      <c r="K381" s="3">
        <f t="shared" si="234"/>
        <v>1</v>
      </c>
      <c r="L381" s="3" t="str">
        <f t="shared" si="244"/>
        <v>部件</v>
      </c>
      <c r="M381" s="3">
        <f t="shared" ca="1" si="245"/>
        <v>91006</v>
      </c>
      <c r="N381" s="3" t="str">
        <f t="shared" ca="1" si="246"/>
        <v>51411,52411,53411,51421,52421,51431,52431,91001,91003,91005,91101,91103,91105,91201,91203,91205,91002,91004,91006</v>
      </c>
      <c r="O381" s="3" t="str">
        <f t="shared" si="247"/>
        <v>380,380,380,253,253,211,211,369,369,369,369,369,369,369,369,369,369,369,369</v>
      </c>
      <c r="P381" s="1" t="str">
        <f t="shared" si="248"/>
        <v>(1,1),(1,1),(1,1),(1,1),(1,1),(1,1),(1,1),(1,1),(1,1),(1,1),(1,1),(1,1),(1,1),(1,1),(1,1),(1,1),(1,1),(1,1),(1,1)</v>
      </c>
      <c r="Q381" s="3" t="str">
        <f>IF(D381="坦克碎片",VLOOKUP(C381,道具信息!$N$2:$O$291,2,FALSE)&amp;"碎片",VLOOKUP(C381,道具信息!$N$2:$O$291,2,FALSE))</f>
        <v>T1部件</v>
      </c>
      <c r="R381" s="3">
        <f t="shared" si="231"/>
        <v>6650</v>
      </c>
      <c r="S381" s="11">
        <f t="shared" si="232"/>
        <v>0.66200000000000003</v>
      </c>
      <c r="T381" s="3" t="str">
        <f>VLOOKUP(Q381,道具信息!$Q$3:$S$20,2,FALSE)</f>
        <v>CHEST_ITEM_TYPE_T1_PART</v>
      </c>
      <c r="U381" s="3" t="str">
        <f>IF(COUNTIF(U$363:U380,T381)=0,T381,"")</f>
        <v/>
      </c>
      <c r="V381" s="3" t="str">
        <f t="shared" si="242"/>
        <v>CHEST_ITEM_TYPE_T4_SHARD,CHEST_ITEM_TYPE_T1_PART</v>
      </c>
      <c r="W381" s="13" t="str">
        <f t="shared" si="237"/>
        <v/>
      </c>
      <c r="X381" s="3" t="str">
        <f t="shared" si="238"/>
        <v/>
      </c>
      <c r="Y381" s="3" t="str">
        <f t="shared" si="243"/>
        <v>20.6%,66.2%</v>
      </c>
    </row>
    <row r="382" spans="2:25" x14ac:dyDescent="0.3">
      <c r="B382" s="2">
        <f>数据源!T414</f>
        <v>9</v>
      </c>
      <c r="C382" s="2" t="str">
        <f>数据源!U414</f>
        <v>T1MP2</v>
      </c>
      <c r="D382" s="2" t="str">
        <f>数据源!V414</f>
        <v>部件</v>
      </c>
      <c r="E382" s="2">
        <f>数据源!W414</f>
        <v>13</v>
      </c>
      <c r="F382" s="2">
        <f>数据源!X414</f>
        <v>1</v>
      </c>
      <c r="G382" s="2">
        <f>数据源!Y414</f>
        <v>9.5999999999999992E-3</v>
      </c>
      <c r="H382" s="2">
        <f>数据源!Z414</f>
        <v>3.692307692307692E-2</v>
      </c>
      <c r="I382" s="2">
        <f>数据源!AA414</f>
        <v>369</v>
      </c>
      <c r="J382" s="3">
        <f t="shared" si="233"/>
        <v>1</v>
      </c>
      <c r="K382" s="3">
        <f t="shared" si="234"/>
        <v>1</v>
      </c>
      <c r="L382" s="3" t="str">
        <f t="shared" si="244"/>
        <v>部件</v>
      </c>
      <c r="M382" s="3">
        <f t="shared" ca="1" si="245"/>
        <v>91102</v>
      </c>
      <c r="N382" s="3" t="str">
        <f t="shared" ca="1" si="246"/>
        <v>51411,52411,53411,51421,52421,51431,52431,91001,91003,91005,91101,91103,91105,91201,91203,91205,91002,91004,91006,91102</v>
      </c>
      <c r="O382" s="3" t="str">
        <f t="shared" si="247"/>
        <v>380,380,380,253,253,211,211,369,369,369,369,369,369,369,369,369,369,369,369,369</v>
      </c>
      <c r="P382" s="1" t="str">
        <f t="shared" si="248"/>
        <v>(1,1),(1,1),(1,1),(1,1),(1,1),(1,1),(1,1),(1,1),(1,1),(1,1),(1,1),(1,1),(1,1),(1,1),(1,1),(1,1),(1,1),(1,1),(1,1),(1,1)</v>
      </c>
      <c r="Q382" s="3" t="str">
        <f>IF(D382="坦克碎片",VLOOKUP(C382,道具信息!$N$2:$O$291,2,FALSE)&amp;"碎片",VLOOKUP(C382,道具信息!$N$2:$O$291,2,FALSE))</f>
        <v>T1部件</v>
      </c>
      <c r="R382" s="3">
        <f t="shared" si="231"/>
        <v>6650</v>
      </c>
      <c r="S382" s="11">
        <f t="shared" si="232"/>
        <v>0.66200000000000003</v>
      </c>
      <c r="T382" s="3" t="str">
        <f>VLOOKUP(Q382,道具信息!$Q$3:$S$20,2,FALSE)</f>
        <v>CHEST_ITEM_TYPE_T1_PART</v>
      </c>
      <c r="U382" s="3" t="str">
        <f>IF(COUNTIF(U$363:U381,T382)=0,T382,"")</f>
        <v/>
      </c>
      <c r="V382" s="3" t="str">
        <f t="shared" si="242"/>
        <v>CHEST_ITEM_TYPE_T4_SHARD,CHEST_ITEM_TYPE_T1_PART</v>
      </c>
      <c r="W382" s="13" t="str">
        <f t="shared" si="237"/>
        <v/>
      </c>
      <c r="X382" s="3" t="str">
        <f t="shared" si="238"/>
        <v/>
      </c>
      <c r="Y382" s="3" t="str">
        <f t="shared" si="243"/>
        <v>20.6%,66.2%</v>
      </c>
    </row>
    <row r="383" spans="2:25" x14ac:dyDescent="0.3">
      <c r="B383" s="2">
        <f>数据源!T415</f>
        <v>9</v>
      </c>
      <c r="C383" s="2" t="str">
        <f>数据源!U415</f>
        <v>T1MP4</v>
      </c>
      <c r="D383" s="2" t="str">
        <f>数据源!V415</f>
        <v>部件</v>
      </c>
      <c r="E383" s="2">
        <f>数据源!W415</f>
        <v>13</v>
      </c>
      <c r="F383" s="2">
        <f>数据源!X415</f>
        <v>1</v>
      </c>
      <c r="G383" s="2">
        <f>数据源!Y415</f>
        <v>9.5999999999999992E-3</v>
      </c>
      <c r="H383" s="2">
        <f>数据源!Z415</f>
        <v>3.692307692307692E-2</v>
      </c>
      <c r="I383" s="2">
        <f>数据源!AA415</f>
        <v>369</v>
      </c>
      <c r="J383" s="3">
        <f t="shared" si="233"/>
        <v>1</v>
      </c>
      <c r="K383" s="3">
        <f t="shared" si="234"/>
        <v>1</v>
      </c>
      <c r="L383" s="3" t="str">
        <f t="shared" si="244"/>
        <v>部件</v>
      </c>
      <c r="M383" s="3">
        <f t="shared" ca="1" si="245"/>
        <v>91104</v>
      </c>
      <c r="N383" s="3" t="str">
        <f t="shared" ca="1" si="246"/>
        <v>51411,52411,53411,51421,52421,51431,52431,91001,91003,91005,91101,91103,91105,91201,91203,91205,91002,91004,91006,91102,91104</v>
      </c>
      <c r="O383" s="3" t="str">
        <f t="shared" si="247"/>
        <v>380,380,380,253,253,211,211,369,369,369,369,369,369,369,369,369,369,369,369,369,369</v>
      </c>
      <c r="P383" s="1" t="str">
        <f t="shared" si="248"/>
        <v>(1,1),(1,1),(1,1),(1,1),(1,1),(1,1),(1,1),(1,1),(1,1),(1,1),(1,1),(1,1),(1,1),(1,1),(1,1),(1,1),(1,1),(1,1),(1,1),(1,1),(1,1)</v>
      </c>
      <c r="Q383" s="3" t="str">
        <f>IF(D383="坦克碎片",VLOOKUP(C383,道具信息!$N$2:$O$291,2,FALSE)&amp;"碎片",VLOOKUP(C383,道具信息!$N$2:$O$291,2,FALSE))</f>
        <v>T1部件</v>
      </c>
      <c r="R383" s="3">
        <f t="shared" si="231"/>
        <v>6650</v>
      </c>
      <c r="S383" s="11">
        <f t="shared" si="232"/>
        <v>0.66200000000000003</v>
      </c>
      <c r="T383" s="3" t="str">
        <f>VLOOKUP(Q383,道具信息!$Q$3:$S$20,2,FALSE)</f>
        <v>CHEST_ITEM_TYPE_T1_PART</v>
      </c>
      <c r="U383" s="3" t="str">
        <f>IF(COUNTIF(U$363:U382,T383)=0,T383,"")</f>
        <v/>
      </c>
      <c r="V383" s="3" t="str">
        <f t="shared" si="242"/>
        <v>CHEST_ITEM_TYPE_T4_SHARD,CHEST_ITEM_TYPE_T1_PART</v>
      </c>
      <c r="W383" s="13" t="str">
        <f t="shared" si="237"/>
        <v/>
      </c>
      <c r="X383" s="3" t="str">
        <f t="shared" si="238"/>
        <v/>
      </c>
      <c r="Y383" s="3" t="str">
        <f t="shared" si="243"/>
        <v>20.6%,66.2%</v>
      </c>
    </row>
    <row r="384" spans="2:25" x14ac:dyDescent="0.3">
      <c r="B384" s="2">
        <f>数据源!T416</f>
        <v>9</v>
      </c>
      <c r="C384" s="2" t="str">
        <f>数据源!U416</f>
        <v>T1MP6</v>
      </c>
      <c r="D384" s="2" t="str">
        <f>数据源!V416</f>
        <v>部件</v>
      </c>
      <c r="E384" s="2">
        <f>数据源!W416</f>
        <v>13</v>
      </c>
      <c r="F384" s="2">
        <f>数据源!X416</f>
        <v>1</v>
      </c>
      <c r="G384" s="2">
        <f>数据源!Y416</f>
        <v>9.5999999999999992E-3</v>
      </c>
      <c r="H384" s="2">
        <f>数据源!Z416</f>
        <v>3.692307692307692E-2</v>
      </c>
      <c r="I384" s="2">
        <f>数据源!AA416</f>
        <v>369</v>
      </c>
      <c r="J384" s="3">
        <f t="shared" si="233"/>
        <v>1</v>
      </c>
      <c r="K384" s="3">
        <f t="shared" si="234"/>
        <v>1</v>
      </c>
      <c r="L384" s="3" t="str">
        <f t="shared" si="244"/>
        <v>部件</v>
      </c>
      <c r="M384" s="3">
        <f t="shared" ca="1" si="245"/>
        <v>91106</v>
      </c>
      <c r="N384" s="3" t="str">
        <f t="shared" ca="1" si="246"/>
        <v>51411,52411,53411,51421,52421,51431,52431,91001,91003,91005,91101,91103,91105,91201,91203,91205,91002,91004,91006,91102,91104,91106</v>
      </c>
      <c r="O384" s="3" t="str">
        <f t="shared" si="247"/>
        <v>380,380,380,253,253,211,211,369,369,369,369,369,369,369,369,369,369,369,369,369,369,369</v>
      </c>
      <c r="P384" s="1" t="str">
        <f t="shared" si="248"/>
        <v>(1,1),(1,1),(1,1),(1,1),(1,1),(1,1),(1,1),(1,1),(1,1),(1,1),(1,1),(1,1),(1,1),(1,1),(1,1),(1,1),(1,1),(1,1),(1,1),(1,1),(1,1),(1,1)</v>
      </c>
      <c r="Q384" s="3" t="str">
        <f>IF(D384="坦克碎片",VLOOKUP(C384,道具信息!$N$2:$O$291,2,FALSE)&amp;"碎片",VLOOKUP(C384,道具信息!$N$2:$O$291,2,FALSE))</f>
        <v>T1部件</v>
      </c>
      <c r="R384" s="3">
        <f t="shared" si="231"/>
        <v>6650</v>
      </c>
      <c r="S384" s="11">
        <f t="shared" si="232"/>
        <v>0.66200000000000003</v>
      </c>
      <c r="T384" s="3" t="str">
        <f>VLOOKUP(Q384,道具信息!$Q$3:$S$20,2,FALSE)</f>
        <v>CHEST_ITEM_TYPE_T1_PART</v>
      </c>
      <c r="U384" s="3" t="str">
        <f>IF(COUNTIF(U$363:U383,T384)=0,T384,"")</f>
        <v/>
      </c>
      <c r="V384" s="3" t="str">
        <f t="shared" si="242"/>
        <v>CHEST_ITEM_TYPE_T4_SHARD,CHEST_ITEM_TYPE_T1_PART</v>
      </c>
      <c r="W384" s="13" t="str">
        <f t="shared" si="237"/>
        <v/>
      </c>
      <c r="X384" s="3" t="str">
        <f t="shared" si="238"/>
        <v/>
      </c>
      <c r="Y384" s="3" t="str">
        <f t="shared" si="243"/>
        <v>20.6%,66.2%</v>
      </c>
    </row>
    <row r="385" spans="2:25" x14ac:dyDescent="0.3">
      <c r="B385" s="2">
        <f>数据源!T417</f>
        <v>9</v>
      </c>
      <c r="C385" s="2" t="str">
        <f>数据源!U417</f>
        <v>T1HP2</v>
      </c>
      <c r="D385" s="2" t="str">
        <f>数据源!V417</f>
        <v>部件</v>
      </c>
      <c r="E385" s="2">
        <f>数据源!W417</f>
        <v>13</v>
      </c>
      <c r="F385" s="2">
        <f>数据源!X417</f>
        <v>1</v>
      </c>
      <c r="G385" s="2">
        <f>数据源!Y417</f>
        <v>9.5999999999999992E-3</v>
      </c>
      <c r="H385" s="2">
        <f>数据源!Z417</f>
        <v>3.692307692307692E-2</v>
      </c>
      <c r="I385" s="2">
        <f>数据源!AA417</f>
        <v>369</v>
      </c>
      <c r="J385" s="3">
        <f t="shared" si="233"/>
        <v>1</v>
      </c>
      <c r="K385" s="3">
        <f t="shared" si="234"/>
        <v>1</v>
      </c>
      <c r="L385" s="3" t="str">
        <f t="shared" si="244"/>
        <v>部件</v>
      </c>
      <c r="M385" s="3">
        <f t="shared" ca="1" si="245"/>
        <v>91202</v>
      </c>
      <c r="N385" s="3" t="str">
        <f t="shared" ca="1" si="246"/>
        <v>51411,52411,53411,51421,52421,51431,52431,91001,91003,91005,91101,91103,91105,91201,91203,91205,91002,91004,91006,91102,91104,91106,91202</v>
      </c>
      <c r="O385" s="3" t="str">
        <f t="shared" si="247"/>
        <v>380,380,380,253,253,211,211,369,369,369,369,369,369,369,369,369,369,369,369,369,369,369,369</v>
      </c>
      <c r="P385" s="1" t="str">
        <f t="shared" si="248"/>
        <v>(1,1),(1,1),(1,1),(1,1),(1,1),(1,1),(1,1),(1,1),(1,1),(1,1),(1,1),(1,1),(1,1),(1,1),(1,1),(1,1),(1,1),(1,1),(1,1),(1,1),(1,1),(1,1),(1,1)</v>
      </c>
      <c r="Q385" s="3" t="str">
        <f>IF(D385="坦克碎片",VLOOKUP(C385,道具信息!$N$2:$O$291,2,FALSE)&amp;"碎片",VLOOKUP(C385,道具信息!$N$2:$O$291,2,FALSE))</f>
        <v>T1部件</v>
      </c>
      <c r="R385" s="3">
        <f t="shared" si="231"/>
        <v>6650</v>
      </c>
      <c r="S385" s="11">
        <f t="shared" si="232"/>
        <v>0.66200000000000003</v>
      </c>
      <c r="T385" s="3" t="str">
        <f>VLOOKUP(Q385,道具信息!$Q$3:$S$20,2,FALSE)</f>
        <v>CHEST_ITEM_TYPE_T1_PART</v>
      </c>
      <c r="U385" s="3" t="str">
        <f>IF(COUNTIF(U$363:U384,T385)=0,T385,"")</f>
        <v/>
      </c>
      <c r="V385" s="3" t="str">
        <f t="shared" si="242"/>
        <v>CHEST_ITEM_TYPE_T4_SHARD,CHEST_ITEM_TYPE_T1_PART</v>
      </c>
      <c r="W385" s="13" t="str">
        <f t="shared" si="237"/>
        <v/>
      </c>
      <c r="X385" s="3" t="str">
        <f t="shared" si="238"/>
        <v/>
      </c>
      <c r="Y385" s="3" t="str">
        <f t="shared" si="243"/>
        <v>20.6%,66.2%</v>
      </c>
    </row>
    <row r="386" spans="2:25" x14ac:dyDescent="0.3">
      <c r="B386" s="2">
        <f>数据源!T418</f>
        <v>9</v>
      </c>
      <c r="C386" s="2" t="str">
        <f>数据源!U418</f>
        <v>T1HP4</v>
      </c>
      <c r="D386" s="2" t="str">
        <f>数据源!V418</f>
        <v>部件</v>
      </c>
      <c r="E386" s="2">
        <f>数据源!W418</f>
        <v>13</v>
      </c>
      <c r="F386" s="2">
        <f>数据源!X418</f>
        <v>1</v>
      </c>
      <c r="G386" s="2">
        <f>数据源!Y418</f>
        <v>9.7000000000000003E-3</v>
      </c>
      <c r="H386" s="2">
        <f>数据源!Z418</f>
        <v>3.7307692307692306E-2</v>
      </c>
      <c r="I386" s="2">
        <f>数据源!AA418</f>
        <v>373</v>
      </c>
      <c r="J386" s="3">
        <f t="shared" si="233"/>
        <v>1</v>
      </c>
      <c r="K386" s="3">
        <f t="shared" si="234"/>
        <v>1</v>
      </c>
      <c r="L386" s="3" t="str">
        <f t="shared" si="244"/>
        <v>部件</v>
      </c>
      <c r="M386" s="3">
        <f t="shared" ca="1" si="245"/>
        <v>91204</v>
      </c>
      <c r="N386" s="3" t="str">
        <f t="shared" ca="1" si="246"/>
        <v>51411,52411,53411,51421,52421,51431,52431,91001,91003,91005,91101,91103,91105,91201,91203,91205,91002,91004,91006,91102,91104,91106,91202,91204</v>
      </c>
      <c r="O386" s="3" t="str">
        <f t="shared" si="247"/>
        <v>380,380,380,253,253,211,211,369,369,369,369,369,369,369,369,369,369,369,369,369,369,369,369,373</v>
      </c>
      <c r="P386" s="1" t="str">
        <f t="shared" si="248"/>
        <v>(1,1),(1,1),(1,1),(1,1),(1,1),(1,1),(1,1),(1,1),(1,1),(1,1),(1,1),(1,1),(1,1),(1,1),(1,1),(1,1),(1,1),(1,1),(1,1),(1,1),(1,1),(1,1),(1,1),(1,1)</v>
      </c>
      <c r="Q386" s="3" t="str">
        <f>IF(D386="坦克碎片",VLOOKUP(C386,道具信息!$N$2:$O$291,2,FALSE)&amp;"碎片",VLOOKUP(C386,道具信息!$N$2:$O$291,2,FALSE))</f>
        <v>T1部件</v>
      </c>
      <c r="R386" s="3">
        <f t="shared" si="231"/>
        <v>6650</v>
      </c>
      <c r="S386" s="11">
        <f t="shared" si="232"/>
        <v>0.66200000000000003</v>
      </c>
      <c r="T386" s="3" t="str">
        <f>VLOOKUP(Q386,道具信息!$Q$3:$S$20,2,FALSE)</f>
        <v>CHEST_ITEM_TYPE_T1_PART</v>
      </c>
      <c r="U386" s="3" t="str">
        <f>IF(COUNTIF(U$363:U385,T386)=0,T386,"")</f>
        <v/>
      </c>
      <c r="V386" s="3" t="str">
        <f t="shared" si="242"/>
        <v>CHEST_ITEM_TYPE_T4_SHARD,CHEST_ITEM_TYPE_T1_PART</v>
      </c>
      <c r="W386" s="13" t="str">
        <f t="shared" si="237"/>
        <v/>
      </c>
      <c r="X386" s="3" t="str">
        <f t="shared" si="238"/>
        <v/>
      </c>
      <c r="Y386" s="3" t="str">
        <f t="shared" si="243"/>
        <v>20.6%,66.2%</v>
      </c>
    </row>
    <row r="387" spans="2:25" x14ac:dyDescent="0.3">
      <c r="B387" s="2">
        <f>数据源!T419</f>
        <v>9</v>
      </c>
      <c r="C387" s="2" t="str">
        <f>数据源!U419</f>
        <v>T1HP6</v>
      </c>
      <c r="D387" s="2" t="str">
        <f>数据源!V419</f>
        <v>部件</v>
      </c>
      <c r="E387" s="2">
        <f>数据源!W419</f>
        <v>13</v>
      </c>
      <c r="F387" s="2">
        <f>数据源!X419</f>
        <v>1</v>
      </c>
      <c r="G387" s="2">
        <f>数据源!Y419</f>
        <v>9.7000000000000003E-3</v>
      </c>
      <c r="H387" s="2">
        <f>数据源!Z419</f>
        <v>3.7307692307692306E-2</v>
      </c>
      <c r="I387" s="2">
        <f>数据源!AA419</f>
        <v>373</v>
      </c>
      <c r="J387" s="3">
        <f t="shared" si="233"/>
        <v>1</v>
      </c>
      <c r="K387" s="3">
        <f t="shared" si="234"/>
        <v>1</v>
      </c>
      <c r="L387" s="3" t="str">
        <f t="shared" ref="L387:L389" si="249">RIGHT(D387,2)</f>
        <v>部件</v>
      </c>
      <c r="M387" s="3">
        <f t="shared" ref="M387:M389" ca="1" si="250">IF(OR(L387="坦克",L387="碎片"),VLOOKUP(C387,INDIRECT("坦克ID"),MATCH(L387&amp;"ID",INDIRECT("坦克标头"),0),FALSE),VLOOKUP(C387,INDIRECT(L387&amp;"ID"),2,FALSE))</f>
        <v>91206</v>
      </c>
      <c r="N387" s="3" t="str">
        <f t="shared" ref="N387:N389" ca="1" si="251">N386&amp;","&amp;M387</f>
        <v>51411,52411,53411,51421,52421,51431,52431,91001,91003,91005,91101,91103,91105,91201,91203,91205,91002,91004,91006,91102,91104,91106,91202,91204,91206</v>
      </c>
      <c r="O387" s="3" t="str">
        <f t="shared" ref="O387:O389" si="252">O386&amp;","&amp;I387</f>
        <v>380,380,380,253,253,211,211,369,369,369,369,369,369,369,369,369,369,369,369,369,369,369,369,373,373</v>
      </c>
      <c r="P387" s="1" t="str">
        <f t="shared" ref="P387:P389" si="253">P386&amp;","&amp;"("&amp;J387&amp;","&amp;K387&amp;")"</f>
        <v>(1,1),(1,1),(1,1),(1,1),(1,1),(1,1),(1,1),(1,1),(1,1),(1,1),(1,1),(1,1),(1,1),(1,1),(1,1),(1,1),(1,1),(1,1),(1,1),(1,1),(1,1),(1,1),(1,1),(1,1),(1,1)</v>
      </c>
      <c r="Q387" s="3" t="str">
        <f>IF(D387="坦克碎片",VLOOKUP(C387,道具信息!$N$2:$O$291,2,FALSE)&amp;"碎片",VLOOKUP(C387,道具信息!$N$2:$O$291,2,FALSE))</f>
        <v>T1部件</v>
      </c>
      <c r="R387" s="3">
        <f t="shared" si="231"/>
        <v>6650</v>
      </c>
      <c r="S387" s="11">
        <f t="shared" si="232"/>
        <v>0.66200000000000003</v>
      </c>
      <c r="T387" s="3" t="str">
        <f>VLOOKUP(Q387,道具信息!$Q$3:$S$20,2,FALSE)</f>
        <v>CHEST_ITEM_TYPE_T1_PART</v>
      </c>
      <c r="U387" s="3" t="str">
        <f>IF(COUNTIF(U$363:U386,T387)=0,T387,"")</f>
        <v/>
      </c>
      <c r="V387" s="3" t="str">
        <f t="shared" si="242"/>
        <v>CHEST_ITEM_TYPE_T4_SHARD,CHEST_ITEM_TYPE_T1_PART</v>
      </c>
      <c r="W387" s="13" t="str">
        <f t="shared" si="237"/>
        <v/>
      </c>
      <c r="X387" s="3" t="str">
        <f t="shared" si="238"/>
        <v/>
      </c>
      <c r="Y387" s="3" t="str">
        <f t="shared" si="243"/>
        <v>20.6%,66.2%</v>
      </c>
    </row>
    <row r="388" spans="2:25" x14ac:dyDescent="0.3">
      <c r="B388" s="2">
        <f>数据源!T420</f>
        <v>9</v>
      </c>
      <c r="C388" s="2" t="str">
        <f>数据源!U420</f>
        <v>T2LP1</v>
      </c>
      <c r="D388" s="2" t="str">
        <f>数据源!V420</f>
        <v>部件</v>
      </c>
      <c r="E388" s="2">
        <f>数据源!W420</f>
        <v>64.40000000000002</v>
      </c>
      <c r="F388" s="2">
        <f>数据源!X420</f>
        <v>1</v>
      </c>
      <c r="G388" s="2">
        <f>数据源!Y420</f>
        <v>8.5000000000000006E-3</v>
      </c>
      <c r="H388" s="2">
        <f>数据源!Z420</f>
        <v>6.5993788819875762E-3</v>
      </c>
      <c r="I388" s="2">
        <f>数据源!AA420</f>
        <v>66</v>
      </c>
      <c r="J388" s="3">
        <f t="shared" si="233"/>
        <v>1</v>
      </c>
      <c r="K388" s="3">
        <f t="shared" si="234"/>
        <v>1</v>
      </c>
      <c r="L388" s="3" t="str">
        <f t="shared" si="249"/>
        <v>部件</v>
      </c>
      <c r="M388" s="3">
        <f t="shared" ca="1" si="250"/>
        <v>92001</v>
      </c>
      <c r="N388" s="3" t="str">
        <f t="shared" ca="1" si="251"/>
        <v>51411,52411,53411,51421,52421,51431,52431,91001,91003,91005,91101,91103,91105,91201,91203,91205,91002,91004,91006,91102,91104,91106,91202,91204,91206,92001</v>
      </c>
      <c r="O388" s="3" t="str">
        <f t="shared" si="252"/>
        <v>380,380,380,253,253,211,211,369,369,369,369,369,369,369,369,369,369,369,369,369,369,369,369,373,373,66</v>
      </c>
      <c r="P388" s="1" t="str">
        <f t="shared" si="253"/>
        <v>(1,1),(1,1),(1,1),(1,1),(1,1),(1,1),(1,1),(1,1),(1,1),(1,1),(1,1),(1,1),(1,1),(1,1),(1,1),(1,1),(1,1),(1,1),(1,1),(1,1),(1,1),(1,1),(1,1),(1,1),(1,1),(1,1)</v>
      </c>
      <c r="Q388" s="3" t="str">
        <f>IF(D388="坦克碎片",VLOOKUP(C388,道具信息!$N$2:$O$291,2,FALSE)&amp;"碎片",VLOOKUP(C388,道具信息!$N$2:$O$291,2,FALSE))</f>
        <v>T2部件</v>
      </c>
      <c r="R388" s="3">
        <f t="shared" si="231"/>
        <v>1188</v>
      </c>
      <c r="S388" s="11">
        <f t="shared" si="232"/>
        <v>0.11799999999999999</v>
      </c>
      <c r="T388" s="3" t="str">
        <f>VLOOKUP(Q388,道具信息!$Q$3:$S$20,2,FALSE)</f>
        <v>CHEST_ITEM_TYPE_T2_PART</v>
      </c>
      <c r="U388" s="3" t="str">
        <f>IF(COUNTIF(U$363:U387,T388)=0,T388,"")</f>
        <v>CHEST_ITEM_TYPE_T2_PART</v>
      </c>
      <c r="V388" s="3" t="str">
        <f t="shared" si="242"/>
        <v>CHEST_ITEM_TYPE_T4_SHARD,CHEST_ITEM_TYPE_T1_PART,CHEST_ITEM_TYPE_T2_PART</v>
      </c>
      <c r="W388" s="13">
        <f t="shared" si="237"/>
        <v>0.11799999999999999</v>
      </c>
      <c r="X388" s="3" t="str">
        <f t="shared" si="238"/>
        <v>11.8%</v>
      </c>
      <c r="Y388" s="3" t="str">
        <f t="shared" si="243"/>
        <v>20.6%,66.2%,11.8%</v>
      </c>
    </row>
    <row r="389" spans="2:25" x14ac:dyDescent="0.3">
      <c r="B389" s="2">
        <f>数据源!T421</f>
        <v>9</v>
      </c>
      <c r="C389" s="2" t="str">
        <f>数据源!U421</f>
        <v>T2LP3</v>
      </c>
      <c r="D389" s="2" t="str">
        <f>数据源!V421</f>
        <v>部件</v>
      </c>
      <c r="E389" s="2">
        <f>数据源!W421</f>
        <v>64.40000000000002</v>
      </c>
      <c r="F389" s="2">
        <f>数据源!X421</f>
        <v>1</v>
      </c>
      <c r="G389" s="2">
        <f>数据源!Y421</f>
        <v>8.5000000000000006E-3</v>
      </c>
      <c r="H389" s="2">
        <f>数据源!Z421</f>
        <v>6.5993788819875762E-3</v>
      </c>
      <c r="I389" s="2">
        <f>数据源!AA421</f>
        <v>66</v>
      </c>
      <c r="J389" s="3">
        <f t="shared" si="233"/>
        <v>1</v>
      </c>
      <c r="K389" s="3">
        <f t="shared" si="234"/>
        <v>1</v>
      </c>
      <c r="L389" s="3" t="str">
        <f t="shared" si="249"/>
        <v>部件</v>
      </c>
      <c r="M389" s="3">
        <f t="shared" ca="1" si="250"/>
        <v>92003</v>
      </c>
      <c r="N389" s="3" t="str">
        <f t="shared" ca="1" si="251"/>
        <v>51411,52411,53411,51421,52421,51431,52431,91001,91003,91005,91101,91103,91105,91201,91203,91205,91002,91004,91006,91102,91104,91106,91202,91204,91206,92001,92003</v>
      </c>
      <c r="O389" s="3" t="str">
        <f t="shared" si="252"/>
        <v>380,380,380,253,253,211,211,369,369,369,369,369,369,369,369,369,369,369,369,369,369,369,369,373,373,66,66</v>
      </c>
      <c r="P389" s="1" t="str">
        <f t="shared" si="253"/>
        <v>(1,1),(1,1),(1,1),(1,1),(1,1),(1,1),(1,1),(1,1),(1,1),(1,1),(1,1),(1,1),(1,1),(1,1),(1,1),(1,1),(1,1),(1,1),(1,1),(1,1),(1,1),(1,1),(1,1),(1,1),(1,1),(1,1),(1,1)</v>
      </c>
      <c r="Q389" s="3" t="str">
        <f>IF(D389="坦克碎片",VLOOKUP(C389,道具信息!$N$2:$O$291,2,FALSE)&amp;"碎片",VLOOKUP(C389,道具信息!$N$2:$O$291,2,FALSE))</f>
        <v>T2部件</v>
      </c>
      <c r="R389" s="3">
        <f t="shared" si="231"/>
        <v>1188</v>
      </c>
      <c r="S389" s="11">
        <f t="shared" si="232"/>
        <v>0.11799999999999999</v>
      </c>
      <c r="T389" s="3" t="str">
        <f>VLOOKUP(Q389,道具信息!$Q$3:$S$20,2,FALSE)</f>
        <v>CHEST_ITEM_TYPE_T2_PART</v>
      </c>
      <c r="U389" s="3" t="str">
        <f>IF(COUNTIF(U$363:U388,T389)=0,T389,"")</f>
        <v/>
      </c>
      <c r="V389" s="3" t="str">
        <f t="shared" si="242"/>
        <v>CHEST_ITEM_TYPE_T4_SHARD,CHEST_ITEM_TYPE_T1_PART,CHEST_ITEM_TYPE_T2_PART</v>
      </c>
      <c r="W389" s="13" t="str">
        <f t="shared" si="237"/>
        <v/>
      </c>
      <c r="X389" s="3" t="str">
        <f t="shared" si="238"/>
        <v/>
      </c>
      <c r="Y389" s="3" t="str">
        <f t="shared" si="243"/>
        <v>20.6%,66.2%,11.8%</v>
      </c>
    </row>
    <row r="390" spans="2:25" x14ac:dyDescent="0.3">
      <c r="B390" s="2">
        <f>数据源!T422</f>
        <v>9</v>
      </c>
      <c r="C390" s="2" t="str">
        <f>数据源!U422</f>
        <v>T2LP5</v>
      </c>
      <c r="D390" s="2" t="str">
        <f>数据源!V422</f>
        <v>部件</v>
      </c>
      <c r="E390" s="2">
        <f>数据源!W422</f>
        <v>64.40000000000002</v>
      </c>
      <c r="F390" s="2">
        <f>数据源!X422</f>
        <v>1</v>
      </c>
      <c r="G390" s="2">
        <f>数据源!Y422</f>
        <v>8.5000000000000006E-3</v>
      </c>
      <c r="H390" s="2">
        <f>数据源!Z422</f>
        <v>6.5993788819875762E-3</v>
      </c>
      <c r="I390" s="2">
        <f>数据源!AA422</f>
        <v>66</v>
      </c>
      <c r="J390" s="3">
        <f>ROUNDUP(IF(F390&gt;1,F390-ROUNDDOWN(SQRT(F390),0),F390),0)</f>
        <v>1</v>
      </c>
      <c r="K390" s="3">
        <f>F390*2-J390</f>
        <v>1</v>
      </c>
      <c r="L390" s="3" t="str">
        <f t="shared" ref="L390:L392" si="254">RIGHT(D390,2)</f>
        <v>部件</v>
      </c>
      <c r="M390" s="3">
        <f t="shared" ref="M390:M392" ca="1" si="255">IF(OR(L390="坦克",L390="碎片"),VLOOKUP(C390,INDIRECT("坦克ID"),MATCH(L390&amp;"ID",INDIRECT("坦克标头"),0),FALSE),VLOOKUP(C390,INDIRECT(L390&amp;"ID"),2,FALSE))</f>
        <v>92005</v>
      </c>
      <c r="N390" s="3" t="str">
        <f t="shared" ref="N390:N392" ca="1" si="256">N389&amp;","&amp;M390</f>
        <v>51411,52411,53411,51421,52421,51431,52431,91001,91003,91005,91101,91103,91105,91201,91203,91205,91002,91004,91006,91102,91104,91106,91202,91204,91206,92001,92003,92005</v>
      </c>
      <c r="O390" s="3" t="str">
        <f t="shared" ref="O390:O392" si="257">O389&amp;","&amp;I390</f>
        <v>380,380,380,253,253,211,211,369,369,369,369,369,369,369,369,369,369,369,369,369,369,369,369,373,373,66,66,66</v>
      </c>
      <c r="P390" s="1" t="str">
        <f t="shared" ref="P390:P392" si="258">P389&amp;","&amp;"("&amp;J390&amp;","&amp;K390&amp;")"</f>
        <v>(1,1),(1,1),(1,1),(1,1),(1,1),(1,1),(1,1),(1,1),(1,1),(1,1),(1,1),(1,1),(1,1),(1,1),(1,1),(1,1),(1,1),(1,1),(1,1),(1,1),(1,1),(1,1),(1,1),(1,1),(1,1),(1,1),(1,1),(1,1)</v>
      </c>
      <c r="Q390" s="3" t="str">
        <f>IF(D390="坦克碎片",VLOOKUP(C390,道具信息!$N$2:$O$291,2,FALSE)&amp;"碎片",VLOOKUP(C390,道具信息!$N$2:$O$291,2,FALSE))</f>
        <v>T2部件</v>
      </c>
      <c r="R390" s="3">
        <f t="shared" si="231"/>
        <v>1188</v>
      </c>
      <c r="S390" s="11">
        <f t="shared" si="232"/>
        <v>0.11799999999999999</v>
      </c>
      <c r="T390" s="3" t="str">
        <f>VLOOKUP(Q390,道具信息!$Q$3:$S$20,2,FALSE)</f>
        <v>CHEST_ITEM_TYPE_T2_PART</v>
      </c>
      <c r="U390" s="3" t="str">
        <f>IF(COUNTIF(U$363:U389,T390)=0,T390,"")</f>
        <v/>
      </c>
      <c r="V390" s="3" t="str">
        <f t="shared" si="242"/>
        <v>CHEST_ITEM_TYPE_T4_SHARD,CHEST_ITEM_TYPE_T1_PART,CHEST_ITEM_TYPE_T2_PART</v>
      </c>
      <c r="W390" s="13" t="str">
        <f t="shared" si="237"/>
        <v/>
      </c>
      <c r="X390" s="3" t="str">
        <f t="shared" si="238"/>
        <v/>
      </c>
      <c r="Y390" s="3" t="str">
        <f t="shared" si="243"/>
        <v>20.6%,66.2%,11.8%</v>
      </c>
    </row>
    <row r="391" spans="2:25" x14ac:dyDescent="0.3">
      <c r="B391" s="2">
        <f>数据源!T423</f>
        <v>9</v>
      </c>
      <c r="C391" s="2" t="str">
        <f>数据源!U423</f>
        <v>T2MP1</v>
      </c>
      <c r="D391" s="2" t="str">
        <f>数据源!V423</f>
        <v>部件</v>
      </c>
      <c r="E391" s="2">
        <f>数据源!W423</f>
        <v>64.40000000000002</v>
      </c>
      <c r="F391" s="2">
        <f>数据源!X423</f>
        <v>1</v>
      </c>
      <c r="G391" s="2">
        <f>数据源!Y423</f>
        <v>8.5000000000000006E-3</v>
      </c>
      <c r="H391" s="2">
        <f>数据源!Z423</f>
        <v>6.5993788819875762E-3</v>
      </c>
      <c r="I391" s="2">
        <f>数据源!AA423</f>
        <v>66</v>
      </c>
      <c r="J391" s="3">
        <f t="shared" ref="J391:J404" si="259">ROUNDUP(IF(F391&gt;1,F391-ROUNDDOWN(SQRT(F391),0),F391),0)</f>
        <v>1</v>
      </c>
      <c r="K391" s="3">
        <f t="shared" ref="K391:K404" si="260">F391*2-J391</f>
        <v>1</v>
      </c>
      <c r="L391" s="3" t="str">
        <f t="shared" si="254"/>
        <v>部件</v>
      </c>
      <c r="M391" s="3">
        <f t="shared" ca="1" si="255"/>
        <v>92101</v>
      </c>
      <c r="N391" s="3" t="str">
        <f t="shared" ca="1" si="256"/>
        <v>51411,52411,53411,51421,52421,51431,52431,91001,91003,91005,91101,91103,91105,91201,91203,91205,91002,91004,91006,91102,91104,91106,91202,91204,91206,92001,92003,92005,92101</v>
      </c>
      <c r="O391" s="3" t="str">
        <f t="shared" si="257"/>
        <v>380,380,380,253,253,211,211,369,369,369,369,369,369,369,369,369,369,369,369,369,369,369,369,373,373,66,66,66,66</v>
      </c>
      <c r="P391" s="1" t="str">
        <f t="shared" si="258"/>
        <v>(1,1),(1,1),(1,1),(1,1),(1,1),(1,1),(1,1),(1,1),(1,1),(1,1),(1,1),(1,1),(1,1),(1,1),(1,1),(1,1),(1,1),(1,1),(1,1),(1,1),(1,1),(1,1),(1,1),(1,1),(1,1),(1,1),(1,1),(1,1),(1,1)</v>
      </c>
      <c r="Q391" s="3" t="str">
        <f>IF(D391="坦克碎片",VLOOKUP(C391,道具信息!$N$2:$O$291,2,FALSE)&amp;"碎片",VLOOKUP(C391,道具信息!$N$2:$O$291,2,FALSE))</f>
        <v>T2部件</v>
      </c>
      <c r="R391" s="3">
        <f t="shared" si="231"/>
        <v>1188</v>
      </c>
      <c r="S391" s="11">
        <f t="shared" si="232"/>
        <v>0.11799999999999999</v>
      </c>
      <c r="T391" s="3" t="str">
        <f>VLOOKUP(Q391,道具信息!$Q$3:$S$20,2,FALSE)</f>
        <v>CHEST_ITEM_TYPE_T2_PART</v>
      </c>
      <c r="U391" s="3" t="str">
        <f>IF(COUNTIF(U$363:U390,T391)=0,T391,"")</f>
        <v/>
      </c>
      <c r="V391" s="3" t="str">
        <f t="shared" si="242"/>
        <v>CHEST_ITEM_TYPE_T4_SHARD,CHEST_ITEM_TYPE_T1_PART,CHEST_ITEM_TYPE_T2_PART</v>
      </c>
      <c r="W391" s="13" t="str">
        <f t="shared" si="237"/>
        <v/>
      </c>
      <c r="X391" s="3" t="str">
        <f t="shared" si="238"/>
        <v/>
      </c>
      <c r="Y391" s="3" t="str">
        <f t="shared" si="243"/>
        <v>20.6%,66.2%,11.8%</v>
      </c>
    </row>
    <row r="392" spans="2:25" x14ac:dyDescent="0.3">
      <c r="B392" s="2">
        <f>数据源!T424</f>
        <v>9</v>
      </c>
      <c r="C392" s="2" t="str">
        <f>数据源!U424</f>
        <v>T2MP3</v>
      </c>
      <c r="D392" s="2" t="str">
        <f>数据源!V424</f>
        <v>部件</v>
      </c>
      <c r="E392" s="2">
        <f>数据源!W424</f>
        <v>64.40000000000002</v>
      </c>
      <c r="F392" s="2">
        <f>数据源!X424</f>
        <v>1</v>
      </c>
      <c r="G392" s="2">
        <f>数据源!Y424</f>
        <v>8.5000000000000006E-3</v>
      </c>
      <c r="H392" s="2">
        <f>数据源!Z424</f>
        <v>6.5993788819875762E-3</v>
      </c>
      <c r="I392" s="2">
        <f>数据源!AA424</f>
        <v>66</v>
      </c>
      <c r="J392" s="3">
        <f t="shared" si="259"/>
        <v>1</v>
      </c>
      <c r="K392" s="3">
        <f t="shared" si="260"/>
        <v>1</v>
      </c>
      <c r="L392" s="3" t="str">
        <f t="shared" si="254"/>
        <v>部件</v>
      </c>
      <c r="M392" s="3">
        <f t="shared" ca="1" si="255"/>
        <v>92103</v>
      </c>
      <c r="N392" s="3" t="str">
        <f t="shared" ca="1" si="256"/>
        <v>51411,52411,53411,51421,52421,51431,52431,91001,91003,91005,91101,91103,91105,91201,91203,91205,91002,91004,91006,91102,91104,91106,91202,91204,91206,92001,92003,92005,92101,92103</v>
      </c>
      <c r="O392" s="3" t="str">
        <f t="shared" si="257"/>
        <v>380,380,380,253,253,211,211,369,369,369,369,369,369,369,369,369,369,369,369,369,369,369,369,373,373,66,66,66,66,66</v>
      </c>
      <c r="P392" s="1" t="str">
        <f t="shared" si="258"/>
        <v>(1,1),(1,1),(1,1),(1,1),(1,1),(1,1),(1,1),(1,1),(1,1),(1,1),(1,1),(1,1),(1,1),(1,1),(1,1),(1,1),(1,1),(1,1),(1,1),(1,1),(1,1),(1,1),(1,1),(1,1),(1,1),(1,1),(1,1),(1,1),(1,1),(1,1)</v>
      </c>
      <c r="Q392" s="3" t="str">
        <f>IF(D392="坦克碎片",VLOOKUP(C392,道具信息!$N$2:$O$291,2,FALSE)&amp;"碎片",VLOOKUP(C392,道具信息!$N$2:$O$291,2,FALSE))</f>
        <v>T2部件</v>
      </c>
      <c r="R392" s="3">
        <f t="shared" si="231"/>
        <v>1188</v>
      </c>
      <c r="S392" s="11">
        <f t="shared" si="232"/>
        <v>0.11799999999999999</v>
      </c>
      <c r="T392" s="3" t="str">
        <f>VLOOKUP(Q392,道具信息!$Q$3:$S$20,2,FALSE)</f>
        <v>CHEST_ITEM_TYPE_T2_PART</v>
      </c>
      <c r="U392" s="3" t="str">
        <f>IF(COUNTIF(U$363:U391,T392)=0,T392,"")</f>
        <v/>
      </c>
      <c r="V392" s="3" t="str">
        <f t="shared" si="242"/>
        <v>CHEST_ITEM_TYPE_T4_SHARD,CHEST_ITEM_TYPE_T1_PART,CHEST_ITEM_TYPE_T2_PART</v>
      </c>
      <c r="W392" s="13" t="str">
        <f t="shared" si="237"/>
        <v/>
      </c>
      <c r="X392" s="3" t="str">
        <f t="shared" si="238"/>
        <v/>
      </c>
      <c r="Y392" s="3" t="str">
        <f t="shared" si="243"/>
        <v>20.6%,66.2%,11.8%</v>
      </c>
    </row>
    <row r="393" spans="2:25" x14ac:dyDescent="0.3">
      <c r="B393" s="2">
        <f>数据源!T425</f>
        <v>9</v>
      </c>
      <c r="C393" s="2" t="str">
        <f>数据源!U425</f>
        <v>T2MP5</v>
      </c>
      <c r="D393" s="2" t="str">
        <f>数据源!V425</f>
        <v>部件</v>
      </c>
      <c r="E393" s="2">
        <f>数据源!W425</f>
        <v>64.40000000000002</v>
      </c>
      <c r="F393" s="2">
        <f>数据源!X425</f>
        <v>1</v>
      </c>
      <c r="G393" s="2">
        <f>数据源!Y425</f>
        <v>8.5000000000000006E-3</v>
      </c>
      <c r="H393" s="2">
        <f>数据源!Z425</f>
        <v>6.5993788819875762E-3</v>
      </c>
      <c r="I393" s="2">
        <f>数据源!AA425</f>
        <v>66</v>
      </c>
      <c r="J393" s="3">
        <f t="shared" si="259"/>
        <v>1</v>
      </c>
      <c r="K393" s="3">
        <f t="shared" si="260"/>
        <v>1</v>
      </c>
      <c r="L393" s="3" t="str">
        <f t="shared" ref="L393:L427" si="261">RIGHT(D393,2)</f>
        <v>部件</v>
      </c>
      <c r="M393" s="3">
        <f t="shared" ref="M393:M427" ca="1" si="262">IF(OR(L393="坦克",L393="碎片"),VLOOKUP(C393,INDIRECT("坦克ID"),MATCH(L393&amp;"ID",INDIRECT("坦克标头"),0),FALSE),VLOOKUP(C393,INDIRECT(L393&amp;"ID"),2,FALSE))</f>
        <v>92105</v>
      </c>
      <c r="N393" s="3" t="str">
        <f t="shared" ref="N393:N427" ca="1" si="263">N392&amp;","&amp;M393</f>
        <v>51411,52411,53411,51421,52421,51431,52431,91001,91003,91005,91101,91103,91105,91201,91203,91205,91002,91004,91006,91102,91104,91106,91202,91204,91206,92001,92003,92005,92101,92103,92105</v>
      </c>
      <c r="O393" s="3" t="str">
        <f t="shared" ref="O393:O427" si="264">O392&amp;","&amp;I393</f>
        <v>380,380,380,253,253,211,211,369,369,369,369,369,369,369,369,369,369,369,369,369,369,369,369,373,373,66,66,66,66,66,66</v>
      </c>
      <c r="P393" s="1" t="str">
        <f t="shared" ref="P393:P427" si="265">P392&amp;","&amp;"("&amp;J393&amp;","&amp;K393&amp;")"</f>
        <v>(1,1),(1,1),(1,1),(1,1),(1,1),(1,1),(1,1),(1,1),(1,1),(1,1),(1,1),(1,1),(1,1),(1,1),(1,1),(1,1),(1,1),(1,1),(1,1),(1,1),(1,1),(1,1),(1,1),(1,1),(1,1),(1,1),(1,1),(1,1),(1,1),(1,1),(1,1)</v>
      </c>
      <c r="Q393" s="3" t="str">
        <f>IF(D393="坦克碎片",VLOOKUP(C393,道具信息!$N$2:$O$291,2,FALSE)&amp;"碎片",VLOOKUP(C393,道具信息!$N$2:$O$291,2,FALSE))</f>
        <v>T2部件</v>
      </c>
      <c r="R393" s="3">
        <f t="shared" si="231"/>
        <v>1188</v>
      </c>
      <c r="S393" s="11">
        <f t="shared" si="232"/>
        <v>0.11799999999999999</v>
      </c>
      <c r="T393" s="3" t="str">
        <f>VLOOKUP(Q393,道具信息!$Q$3:$S$20,2,FALSE)</f>
        <v>CHEST_ITEM_TYPE_T2_PART</v>
      </c>
      <c r="U393" s="3" t="str">
        <f>IF(COUNTIF(U$363:U392,T393)=0,T393,"")</f>
        <v/>
      </c>
      <c r="V393" s="3" t="str">
        <f t="shared" si="242"/>
        <v>CHEST_ITEM_TYPE_T4_SHARD,CHEST_ITEM_TYPE_T1_PART,CHEST_ITEM_TYPE_T2_PART</v>
      </c>
      <c r="W393" s="13" t="str">
        <f t="shared" si="237"/>
        <v/>
      </c>
      <c r="X393" s="3" t="str">
        <f t="shared" si="238"/>
        <v/>
      </c>
      <c r="Y393" s="3" t="str">
        <f t="shared" si="243"/>
        <v>20.6%,66.2%,11.8%</v>
      </c>
    </row>
    <row r="394" spans="2:25" x14ac:dyDescent="0.3">
      <c r="B394" s="2">
        <f>数据源!T426</f>
        <v>9</v>
      </c>
      <c r="C394" s="2" t="str">
        <f>数据源!U426</f>
        <v>T2HP1</v>
      </c>
      <c r="D394" s="2" t="str">
        <f>数据源!V426</f>
        <v>部件</v>
      </c>
      <c r="E394" s="2">
        <f>数据源!W426</f>
        <v>64.40000000000002</v>
      </c>
      <c r="F394" s="2">
        <f>数据源!X426</f>
        <v>1</v>
      </c>
      <c r="G394" s="2">
        <f>数据源!Y426</f>
        <v>8.5000000000000006E-3</v>
      </c>
      <c r="H394" s="2">
        <f>数据源!Z426</f>
        <v>6.5993788819875762E-3</v>
      </c>
      <c r="I394" s="2">
        <f>数据源!AA426</f>
        <v>66</v>
      </c>
      <c r="J394" s="3">
        <f t="shared" si="259"/>
        <v>1</v>
      </c>
      <c r="K394" s="3">
        <f t="shared" si="260"/>
        <v>1</v>
      </c>
      <c r="L394" s="3" t="str">
        <f t="shared" si="261"/>
        <v>部件</v>
      </c>
      <c r="M394" s="3">
        <f t="shared" ca="1" si="262"/>
        <v>92201</v>
      </c>
      <c r="N394" s="3" t="str">
        <f t="shared" ca="1" si="263"/>
        <v>51411,52411,53411,51421,52421,51431,52431,91001,91003,91005,91101,91103,91105,91201,91203,91205,91002,91004,91006,91102,91104,91106,91202,91204,91206,92001,92003,92005,92101,92103,92105,92201</v>
      </c>
      <c r="O394" s="3" t="str">
        <f t="shared" si="264"/>
        <v>380,380,380,253,253,211,211,369,369,369,369,369,369,369,369,369,369,369,369,369,369,369,369,373,373,66,66,66,66,66,66,66</v>
      </c>
      <c r="P394" s="1" t="str">
        <f t="shared" si="265"/>
        <v>(1,1),(1,1),(1,1),(1,1),(1,1),(1,1),(1,1),(1,1),(1,1),(1,1),(1,1),(1,1),(1,1),(1,1),(1,1),(1,1),(1,1),(1,1),(1,1),(1,1),(1,1),(1,1),(1,1),(1,1),(1,1),(1,1),(1,1),(1,1),(1,1),(1,1),(1,1),(1,1)</v>
      </c>
      <c r="Q394" s="3" t="str">
        <f>IF(D394="坦克碎片",VLOOKUP(C394,道具信息!$N$2:$O$291,2,FALSE)&amp;"碎片",VLOOKUP(C394,道具信息!$N$2:$O$291,2,FALSE))</f>
        <v>T2部件</v>
      </c>
      <c r="R394" s="3">
        <f t="shared" si="231"/>
        <v>1188</v>
      </c>
      <c r="S394" s="11">
        <f t="shared" si="232"/>
        <v>0.11799999999999999</v>
      </c>
      <c r="T394" s="3" t="str">
        <f>VLOOKUP(Q394,道具信息!$Q$3:$S$20,2,FALSE)</f>
        <v>CHEST_ITEM_TYPE_T2_PART</v>
      </c>
      <c r="U394" s="3" t="str">
        <f>IF(COUNTIF(U$363:U393,T394)=0,T394,"")</f>
        <v/>
      </c>
      <c r="V394" s="3" t="str">
        <f t="shared" si="242"/>
        <v>CHEST_ITEM_TYPE_T4_SHARD,CHEST_ITEM_TYPE_T1_PART,CHEST_ITEM_TYPE_T2_PART</v>
      </c>
      <c r="W394" s="13" t="str">
        <f t="shared" si="237"/>
        <v/>
      </c>
      <c r="X394" s="3" t="str">
        <f t="shared" si="238"/>
        <v/>
      </c>
      <c r="Y394" s="3" t="str">
        <f t="shared" si="243"/>
        <v>20.6%,66.2%,11.8%</v>
      </c>
    </row>
    <row r="395" spans="2:25" x14ac:dyDescent="0.3">
      <c r="B395" s="2">
        <f>数据源!T427</f>
        <v>9</v>
      </c>
      <c r="C395" s="2" t="str">
        <f>数据源!U427</f>
        <v>T2HP3</v>
      </c>
      <c r="D395" s="2" t="str">
        <f>数据源!V427</f>
        <v>部件</v>
      </c>
      <c r="E395" s="2">
        <f>数据源!W427</f>
        <v>64.40000000000002</v>
      </c>
      <c r="F395" s="2">
        <f>数据源!X427</f>
        <v>1</v>
      </c>
      <c r="G395" s="2">
        <f>数据源!Y427</f>
        <v>8.5000000000000006E-3</v>
      </c>
      <c r="H395" s="2">
        <f>数据源!Z427</f>
        <v>6.5993788819875762E-3</v>
      </c>
      <c r="I395" s="2">
        <f>数据源!AA427</f>
        <v>66</v>
      </c>
      <c r="J395" s="3">
        <f t="shared" si="259"/>
        <v>1</v>
      </c>
      <c r="K395" s="3">
        <f t="shared" si="260"/>
        <v>1</v>
      </c>
      <c r="L395" s="3" t="str">
        <f t="shared" si="261"/>
        <v>部件</v>
      </c>
      <c r="M395" s="3">
        <f t="shared" ca="1" si="262"/>
        <v>92203</v>
      </c>
      <c r="N395" s="3" t="str">
        <f t="shared" ca="1" si="263"/>
        <v>51411,52411,53411,51421,52421,51431,52431,91001,91003,91005,91101,91103,91105,91201,91203,91205,91002,91004,91006,91102,91104,91106,91202,91204,91206,92001,92003,92005,92101,92103,92105,92201,92203</v>
      </c>
      <c r="O395" s="3" t="str">
        <f t="shared" si="264"/>
        <v>380,380,380,253,253,211,211,369,369,369,369,369,369,369,369,369,369,369,369,369,369,369,369,373,373,66,66,66,66,66,66,66,66</v>
      </c>
      <c r="P395" s="1" t="str">
        <f t="shared" si="265"/>
        <v>(1,1),(1,1),(1,1),(1,1),(1,1),(1,1),(1,1),(1,1),(1,1),(1,1),(1,1),(1,1),(1,1),(1,1),(1,1),(1,1),(1,1),(1,1),(1,1),(1,1),(1,1),(1,1),(1,1),(1,1),(1,1),(1,1),(1,1),(1,1),(1,1),(1,1),(1,1),(1,1),(1,1)</v>
      </c>
      <c r="Q395" s="3" t="str">
        <f>IF(D395="坦克碎片",VLOOKUP(C395,道具信息!$N$2:$O$291,2,FALSE)&amp;"碎片",VLOOKUP(C395,道具信息!$N$2:$O$291,2,FALSE))</f>
        <v>T2部件</v>
      </c>
      <c r="R395" s="3">
        <f t="shared" ref="R395:R426" si="266">SUMIFS(I:I,Q:Q,Q395,B:B,B395)</f>
        <v>1188</v>
      </c>
      <c r="S395" s="11">
        <f t="shared" ref="S395:S426" si="267">ROUND(R395/SUMIF(B:B,B395,I:I),3)</f>
        <v>0.11799999999999999</v>
      </c>
      <c r="T395" s="3" t="str">
        <f>VLOOKUP(Q395,道具信息!$Q$3:$S$20,2,FALSE)</f>
        <v>CHEST_ITEM_TYPE_T2_PART</v>
      </c>
      <c r="U395" s="3" t="str">
        <f>IF(COUNTIF(U$363:U394,T395)=0,T395,"")</f>
        <v/>
      </c>
      <c r="V395" s="3" t="str">
        <f t="shared" si="242"/>
        <v>CHEST_ITEM_TYPE_T4_SHARD,CHEST_ITEM_TYPE_T1_PART,CHEST_ITEM_TYPE_T2_PART</v>
      </c>
      <c r="W395" s="13" t="str">
        <f t="shared" si="237"/>
        <v/>
      </c>
      <c r="X395" s="3" t="str">
        <f t="shared" si="238"/>
        <v/>
      </c>
      <c r="Y395" s="3" t="str">
        <f t="shared" si="243"/>
        <v>20.6%,66.2%,11.8%</v>
      </c>
    </row>
    <row r="396" spans="2:25" x14ac:dyDescent="0.3">
      <c r="B396" s="2">
        <f>数据源!T428</f>
        <v>9</v>
      </c>
      <c r="C396" s="2" t="str">
        <f>数据源!U428</f>
        <v>T2HP5</v>
      </c>
      <c r="D396" s="2" t="str">
        <f>数据源!V428</f>
        <v>部件</v>
      </c>
      <c r="E396" s="2">
        <f>数据源!W428</f>
        <v>64.40000000000002</v>
      </c>
      <c r="F396" s="2">
        <f>数据源!X428</f>
        <v>1</v>
      </c>
      <c r="G396" s="2">
        <f>数据源!Y428</f>
        <v>8.5000000000000006E-3</v>
      </c>
      <c r="H396" s="2">
        <f>数据源!Z428</f>
        <v>6.5993788819875762E-3</v>
      </c>
      <c r="I396" s="2">
        <f>数据源!AA428</f>
        <v>66</v>
      </c>
      <c r="J396" s="3">
        <f t="shared" si="259"/>
        <v>1</v>
      </c>
      <c r="K396" s="3">
        <f t="shared" si="260"/>
        <v>1</v>
      </c>
      <c r="L396" s="3" t="str">
        <f t="shared" si="261"/>
        <v>部件</v>
      </c>
      <c r="M396" s="3">
        <f t="shared" ca="1" si="262"/>
        <v>92205</v>
      </c>
      <c r="N396" s="3" t="str">
        <f t="shared" ca="1" si="263"/>
        <v>51411,52411,53411,51421,52421,51431,52431,91001,91003,91005,91101,91103,91105,91201,91203,91205,91002,91004,91006,91102,91104,91106,91202,91204,91206,92001,92003,92005,92101,92103,92105,92201,92203,92205</v>
      </c>
      <c r="O396" s="3" t="str">
        <f t="shared" si="264"/>
        <v>380,380,380,253,253,211,211,369,369,369,369,369,369,369,369,369,369,369,369,369,369,369,369,373,373,66,66,66,66,66,66,66,66,66</v>
      </c>
      <c r="P396" s="1" t="str">
        <f t="shared" si="265"/>
        <v>(1,1),(1,1),(1,1),(1,1),(1,1),(1,1),(1,1),(1,1),(1,1),(1,1),(1,1),(1,1),(1,1),(1,1),(1,1),(1,1),(1,1),(1,1),(1,1),(1,1),(1,1),(1,1),(1,1),(1,1),(1,1),(1,1),(1,1),(1,1),(1,1),(1,1),(1,1),(1,1),(1,1),(1,1)</v>
      </c>
      <c r="Q396" s="3" t="str">
        <f>IF(D396="坦克碎片",VLOOKUP(C396,道具信息!$N$2:$O$291,2,FALSE)&amp;"碎片",VLOOKUP(C396,道具信息!$N$2:$O$291,2,FALSE))</f>
        <v>T2部件</v>
      </c>
      <c r="R396" s="3">
        <f t="shared" si="266"/>
        <v>1188</v>
      </c>
      <c r="S396" s="11">
        <f t="shared" si="267"/>
        <v>0.11799999999999999</v>
      </c>
      <c r="T396" s="3" t="str">
        <f>VLOOKUP(Q396,道具信息!$Q$3:$S$20,2,FALSE)</f>
        <v>CHEST_ITEM_TYPE_T2_PART</v>
      </c>
      <c r="U396" s="3" t="str">
        <f>IF(COUNTIF(U$363:U395,T396)=0,T396,"")</f>
        <v/>
      </c>
      <c r="V396" s="3" t="str">
        <f t="shared" si="242"/>
        <v>CHEST_ITEM_TYPE_T4_SHARD,CHEST_ITEM_TYPE_T1_PART,CHEST_ITEM_TYPE_T2_PART</v>
      </c>
      <c r="W396" s="13" t="str">
        <f t="shared" si="237"/>
        <v/>
      </c>
      <c r="X396" s="3" t="str">
        <f t="shared" si="238"/>
        <v/>
      </c>
      <c r="Y396" s="3" t="str">
        <f t="shared" si="243"/>
        <v>20.6%,66.2%,11.8%</v>
      </c>
    </row>
    <row r="397" spans="2:25" x14ac:dyDescent="0.3">
      <c r="B397" s="2">
        <f>数据源!T429</f>
        <v>9</v>
      </c>
      <c r="C397" s="2" t="str">
        <f>数据源!U429</f>
        <v>T2LP2</v>
      </c>
      <c r="D397" s="2" t="str">
        <f>数据源!V429</f>
        <v>部件</v>
      </c>
      <c r="E397" s="2">
        <f>数据源!W429</f>
        <v>64.40000000000002</v>
      </c>
      <c r="F397" s="2">
        <f>数据源!X429</f>
        <v>1</v>
      </c>
      <c r="G397" s="2">
        <f>数据源!Y429</f>
        <v>8.5000000000000006E-3</v>
      </c>
      <c r="H397" s="2">
        <f>数据源!Z429</f>
        <v>6.5993788819875762E-3</v>
      </c>
      <c r="I397" s="2">
        <f>数据源!AA429</f>
        <v>66</v>
      </c>
      <c r="J397" s="3">
        <f t="shared" si="259"/>
        <v>1</v>
      </c>
      <c r="K397" s="3">
        <f t="shared" si="260"/>
        <v>1</v>
      </c>
      <c r="L397" s="3" t="str">
        <f t="shared" si="261"/>
        <v>部件</v>
      </c>
      <c r="M397" s="3">
        <f t="shared" ca="1" si="262"/>
        <v>92002</v>
      </c>
      <c r="N397" s="3" t="str">
        <f t="shared" ca="1" si="263"/>
        <v>51411,52411,53411,51421,52421,51431,52431,91001,91003,91005,91101,91103,91105,91201,91203,91205,91002,91004,91006,91102,91104,91106,91202,91204,91206,92001,92003,92005,92101,92103,92105,92201,92203,92205,92002</v>
      </c>
      <c r="O397" s="3" t="str">
        <f t="shared" si="264"/>
        <v>380,380,380,253,253,211,211,369,369,369,369,369,369,369,369,369,369,369,369,369,369,369,369,373,373,66,66,66,66,66,66,66,66,66,66</v>
      </c>
      <c r="P397" s="1" t="str">
        <f t="shared" si="265"/>
        <v>(1,1),(1,1),(1,1),(1,1),(1,1),(1,1),(1,1),(1,1),(1,1),(1,1),(1,1),(1,1),(1,1),(1,1),(1,1),(1,1),(1,1),(1,1),(1,1),(1,1),(1,1),(1,1),(1,1),(1,1),(1,1),(1,1),(1,1),(1,1),(1,1),(1,1),(1,1),(1,1),(1,1),(1,1),(1,1)</v>
      </c>
      <c r="Q397" s="3" t="str">
        <f>IF(D397="坦克碎片",VLOOKUP(C397,道具信息!$N$2:$O$291,2,FALSE)&amp;"碎片",VLOOKUP(C397,道具信息!$N$2:$O$291,2,FALSE))</f>
        <v>T2部件</v>
      </c>
      <c r="R397" s="3">
        <f t="shared" si="266"/>
        <v>1188</v>
      </c>
      <c r="S397" s="11">
        <f t="shared" si="267"/>
        <v>0.11799999999999999</v>
      </c>
      <c r="T397" s="3" t="str">
        <f>VLOOKUP(Q397,道具信息!$Q$3:$S$20,2,FALSE)</f>
        <v>CHEST_ITEM_TYPE_T2_PART</v>
      </c>
      <c r="U397" s="3" t="str">
        <f>IF(COUNTIF(U$363:U396,T397)=0,T397,"")</f>
        <v/>
      </c>
      <c r="V397" s="3" t="str">
        <f t="shared" si="242"/>
        <v>CHEST_ITEM_TYPE_T4_SHARD,CHEST_ITEM_TYPE_T1_PART,CHEST_ITEM_TYPE_T2_PART</v>
      </c>
      <c r="W397" s="13" t="str">
        <f t="shared" si="237"/>
        <v/>
      </c>
      <c r="X397" s="3" t="str">
        <f t="shared" si="238"/>
        <v/>
      </c>
      <c r="Y397" s="3" t="str">
        <f t="shared" si="243"/>
        <v>20.6%,66.2%,11.8%</v>
      </c>
    </row>
    <row r="398" spans="2:25" x14ac:dyDescent="0.3">
      <c r="B398" s="2">
        <f>数据源!T430</f>
        <v>9</v>
      </c>
      <c r="C398" s="2" t="str">
        <f>数据源!U430</f>
        <v>T2LP4</v>
      </c>
      <c r="D398" s="2" t="str">
        <f>数据源!V430</f>
        <v>部件</v>
      </c>
      <c r="E398" s="2">
        <f>数据源!W430</f>
        <v>64.40000000000002</v>
      </c>
      <c r="F398" s="2">
        <f>数据源!X430</f>
        <v>1</v>
      </c>
      <c r="G398" s="2">
        <f>数据源!Y430</f>
        <v>8.5000000000000006E-3</v>
      </c>
      <c r="H398" s="2">
        <f>数据源!Z430</f>
        <v>6.5993788819875762E-3</v>
      </c>
      <c r="I398" s="2">
        <f>数据源!AA430</f>
        <v>66</v>
      </c>
      <c r="J398" s="3">
        <f t="shared" si="259"/>
        <v>1</v>
      </c>
      <c r="K398" s="3">
        <f t="shared" si="260"/>
        <v>1</v>
      </c>
      <c r="L398" s="3" t="str">
        <f t="shared" si="261"/>
        <v>部件</v>
      </c>
      <c r="M398" s="3">
        <f t="shared" ca="1" si="262"/>
        <v>92004</v>
      </c>
      <c r="N398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</v>
      </c>
      <c r="O398" s="3" t="str">
        <f t="shared" si="264"/>
        <v>380,380,380,253,253,211,211,369,369,369,369,369,369,369,369,369,369,369,369,369,369,369,369,373,373,66,66,66,66,66,66,66,66,66,66,66</v>
      </c>
      <c r="P398" s="1" t="str">
        <f t="shared" si="265"/>
        <v>(1,1),(1,1),(1,1),(1,1),(1,1),(1,1),(1,1),(1,1),(1,1),(1,1),(1,1),(1,1),(1,1),(1,1),(1,1),(1,1),(1,1),(1,1),(1,1),(1,1),(1,1),(1,1),(1,1),(1,1),(1,1),(1,1),(1,1),(1,1),(1,1),(1,1),(1,1),(1,1),(1,1),(1,1),(1,1),(1,1)</v>
      </c>
      <c r="Q398" s="3" t="str">
        <f>IF(D398="坦克碎片",VLOOKUP(C398,道具信息!$N$2:$O$291,2,FALSE)&amp;"碎片",VLOOKUP(C398,道具信息!$N$2:$O$291,2,FALSE))</f>
        <v>T2部件</v>
      </c>
      <c r="R398" s="3">
        <f t="shared" si="266"/>
        <v>1188</v>
      </c>
      <c r="S398" s="11">
        <f t="shared" si="267"/>
        <v>0.11799999999999999</v>
      </c>
      <c r="T398" s="3" t="str">
        <f>VLOOKUP(Q398,道具信息!$Q$3:$S$20,2,FALSE)</f>
        <v>CHEST_ITEM_TYPE_T2_PART</v>
      </c>
      <c r="U398" s="3" t="str">
        <f>IF(COUNTIF(U$363:U397,T398)=0,T398,"")</f>
        <v/>
      </c>
      <c r="V398" s="3" t="str">
        <f t="shared" si="242"/>
        <v>CHEST_ITEM_TYPE_T4_SHARD,CHEST_ITEM_TYPE_T1_PART,CHEST_ITEM_TYPE_T2_PART</v>
      </c>
      <c r="W398" s="13" t="str">
        <f t="shared" si="237"/>
        <v/>
      </c>
      <c r="X398" s="3" t="str">
        <f t="shared" si="238"/>
        <v/>
      </c>
      <c r="Y398" s="3" t="str">
        <f t="shared" si="243"/>
        <v>20.6%,66.2%,11.8%</v>
      </c>
    </row>
    <row r="399" spans="2:25" x14ac:dyDescent="0.3">
      <c r="B399" s="2">
        <f>数据源!T431</f>
        <v>9</v>
      </c>
      <c r="C399" s="2" t="str">
        <f>数据源!U431</f>
        <v>T2LP6</v>
      </c>
      <c r="D399" s="2" t="str">
        <f>数据源!V431</f>
        <v>部件</v>
      </c>
      <c r="E399" s="2">
        <f>数据源!W431</f>
        <v>64.40000000000002</v>
      </c>
      <c r="F399" s="2">
        <f>数据源!X431</f>
        <v>1</v>
      </c>
      <c r="G399" s="2">
        <f>数据源!Y431</f>
        <v>8.5000000000000006E-3</v>
      </c>
      <c r="H399" s="2">
        <f>数据源!Z431</f>
        <v>6.5993788819875762E-3</v>
      </c>
      <c r="I399" s="2">
        <f>数据源!AA431</f>
        <v>66</v>
      </c>
      <c r="J399" s="3">
        <f t="shared" si="259"/>
        <v>1</v>
      </c>
      <c r="K399" s="3">
        <f t="shared" si="260"/>
        <v>1</v>
      </c>
      <c r="L399" s="3" t="str">
        <f t="shared" si="261"/>
        <v>部件</v>
      </c>
      <c r="M399" s="3">
        <f t="shared" ca="1" si="262"/>
        <v>92006</v>
      </c>
      <c r="N399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</v>
      </c>
      <c r="O399" s="3" t="str">
        <f t="shared" si="264"/>
        <v>380,380,380,253,253,211,211,369,369,369,369,369,369,369,369,369,369,369,369,369,369,369,369,373,373,66,66,66,66,66,66,66,66,66,66,66,66</v>
      </c>
      <c r="P399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</v>
      </c>
      <c r="Q399" s="3" t="str">
        <f>IF(D399="坦克碎片",VLOOKUP(C399,道具信息!$N$2:$O$291,2,FALSE)&amp;"碎片",VLOOKUP(C399,道具信息!$N$2:$O$291,2,FALSE))</f>
        <v>T2部件</v>
      </c>
      <c r="R399" s="3">
        <f t="shared" si="266"/>
        <v>1188</v>
      </c>
      <c r="S399" s="11">
        <f t="shared" si="267"/>
        <v>0.11799999999999999</v>
      </c>
      <c r="T399" s="3" t="str">
        <f>VLOOKUP(Q399,道具信息!$Q$3:$S$20,2,FALSE)</f>
        <v>CHEST_ITEM_TYPE_T2_PART</v>
      </c>
      <c r="U399" s="3" t="str">
        <f>IF(COUNTIF(U$363:U398,T399)=0,T399,"")</f>
        <v/>
      </c>
      <c r="V399" s="3" t="str">
        <f t="shared" si="242"/>
        <v>CHEST_ITEM_TYPE_T4_SHARD,CHEST_ITEM_TYPE_T1_PART,CHEST_ITEM_TYPE_T2_PART</v>
      </c>
      <c r="W399" s="13" t="str">
        <f t="shared" si="237"/>
        <v/>
      </c>
      <c r="X399" s="3" t="str">
        <f t="shared" si="238"/>
        <v/>
      </c>
      <c r="Y399" s="3" t="str">
        <f t="shared" si="243"/>
        <v>20.6%,66.2%,11.8%</v>
      </c>
    </row>
    <row r="400" spans="2:25" x14ac:dyDescent="0.3">
      <c r="B400" s="2">
        <f>数据源!T432</f>
        <v>9</v>
      </c>
      <c r="C400" s="2" t="str">
        <f>数据源!U432</f>
        <v>T2MP2</v>
      </c>
      <c r="D400" s="2" t="str">
        <f>数据源!V432</f>
        <v>部件</v>
      </c>
      <c r="E400" s="2">
        <f>数据源!W432</f>
        <v>64.40000000000002</v>
      </c>
      <c r="F400" s="2">
        <f>数据源!X432</f>
        <v>1</v>
      </c>
      <c r="G400" s="2">
        <f>数据源!Y432</f>
        <v>8.5000000000000006E-3</v>
      </c>
      <c r="H400" s="2">
        <f>数据源!Z432</f>
        <v>6.5993788819875762E-3</v>
      </c>
      <c r="I400" s="2">
        <f>数据源!AA432</f>
        <v>66</v>
      </c>
      <c r="J400" s="3">
        <f t="shared" si="259"/>
        <v>1</v>
      </c>
      <c r="K400" s="3">
        <f t="shared" si="260"/>
        <v>1</v>
      </c>
      <c r="L400" s="3" t="str">
        <f t="shared" si="261"/>
        <v>部件</v>
      </c>
      <c r="M400" s="3">
        <f t="shared" ca="1" si="262"/>
        <v>92102</v>
      </c>
      <c r="N400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</v>
      </c>
      <c r="O400" s="3" t="str">
        <f t="shared" si="264"/>
        <v>380,380,380,253,253,211,211,369,369,369,369,369,369,369,369,369,369,369,369,369,369,369,369,373,373,66,66,66,66,66,66,66,66,66,66,66,66,66</v>
      </c>
      <c r="P400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</v>
      </c>
      <c r="Q400" s="3" t="str">
        <f>IF(D400="坦克碎片",VLOOKUP(C400,道具信息!$N$2:$O$291,2,FALSE)&amp;"碎片",VLOOKUP(C400,道具信息!$N$2:$O$291,2,FALSE))</f>
        <v>T2部件</v>
      </c>
      <c r="R400" s="3">
        <f t="shared" si="266"/>
        <v>1188</v>
      </c>
      <c r="S400" s="11">
        <f t="shared" si="267"/>
        <v>0.11799999999999999</v>
      </c>
      <c r="T400" s="3" t="str">
        <f>VLOOKUP(Q400,道具信息!$Q$3:$S$20,2,FALSE)</f>
        <v>CHEST_ITEM_TYPE_T2_PART</v>
      </c>
      <c r="U400" s="3" t="str">
        <f>IF(COUNTIF(U$363:U399,T400)=0,T400,"")</f>
        <v/>
      </c>
      <c r="V400" s="3" t="str">
        <f t="shared" si="242"/>
        <v>CHEST_ITEM_TYPE_T4_SHARD,CHEST_ITEM_TYPE_T1_PART,CHEST_ITEM_TYPE_T2_PART</v>
      </c>
      <c r="W400" s="13" t="str">
        <f t="shared" si="237"/>
        <v/>
      </c>
      <c r="X400" s="3" t="str">
        <f t="shared" si="238"/>
        <v/>
      </c>
      <c r="Y400" s="3" t="str">
        <f t="shared" si="243"/>
        <v>20.6%,66.2%,11.8%</v>
      </c>
    </row>
    <row r="401" spans="2:25" x14ac:dyDescent="0.3">
      <c r="B401" s="2">
        <f>数据源!T433</f>
        <v>9</v>
      </c>
      <c r="C401" s="2" t="str">
        <f>数据源!U433</f>
        <v>T2MP4</v>
      </c>
      <c r="D401" s="2" t="str">
        <f>数据源!V433</f>
        <v>部件</v>
      </c>
      <c r="E401" s="2">
        <f>数据源!W433</f>
        <v>64.40000000000002</v>
      </c>
      <c r="F401" s="2">
        <f>数据源!X433</f>
        <v>1</v>
      </c>
      <c r="G401" s="2">
        <f>数据源!Y433</f>
        <v>8.5000000000000006E-3</v>
      </c>
      <c r="H401" s="2">
        <f>数据源!Z433</f>
        <v>6.5993788819875762E-3</v>
      </c>
      <c r="I401" s="2">
        <f>数据源!AA433</f>
        <v>66</v>
      </c>
      <c r="J401" s="3">
        <f t="shared" si="259"/>
        <v>1</v>
      </c>
      <c r="K401" s="3">
        <f t="shared" si="260"/>
        <v>1</v>
      </c>
      <c r="L401" s="3" t="str">
        <f t="shared" si="261"/>
        <v>部件</v>
      </c>
      <c r="M401" s="3">
        <f t="shared" ca="1" si="262"/>
        <v>92104</v>
      </c>
      <c r="N401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</v>
      </c>
      <c r="O401" s="3" t="str">
        <f t="shared" si="264"/>
        <v>380,380,380,253,253,211,211,369,369,369,369,369,369,369,369,369,369,369,369,369,369,369,369,373,373,66,66,66,66,66,66,66,66,66,66,66,66,66,66</v>
      </c>
      <c r="P401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</v>
      </c>
      <c r="Q401" s="3" t="str">
        <f>IF(D401="坦克碎片",VLOOKUP(C401,道具信息!$N$2:$O$291,2,FALSE)&amp;"碎片",VLOOKUP(C401,道具信息!$N$2:$O$291,2,FALSE))</f>
        <v>T2部件</v>
      </c>
      <c r="R401" s="3">
        <f t="shared" si="266"/>
        <v>1188</v>
      </c>
      <c r="S401" s="11">
        <f t="shared" si="267"/>
        <v>0.11799999999999999</v>
      </c>
      <c r="T401" s="3" t="str">
        <f>VLOOKUP(Q401,道具信息!$Q$3:$S$20,2,FALSE)</f>
        <v>CHEST_ITEM_TYPE_T2_PART</v>
      </c>
      <c r="U401" s="3" t="str">
        <f>IF(COUNTIF(U$363:U400,T401)=0,T401,"")</f>
        <v/>
      </c>
      <c r="V401" s="3" t="str">
        <f t="shared" si="242"/>
        <v>CHEST_ITEM_TYPE_T4_SHARD,CHEST_ITEM_TYPE_T1_PART,CHEST_ITEM_TYPE_T2_PART</v>
      </c>
      <c r="W401" s="13" t="str">
        <f t="shared" si="237"/>
        <v/>
      </c>
      <c r="X401" s="3" t="str">
        <f t="shared" si="238"/>
        <v/>
      </c>
      <c r="Y401" s="3" t="str">
        <f t="shared" si="243"/>
        <v>20.6%,66.2%,11.8%</v>
      </c>
    </row>
    <row r="402" spans="2:25" x14ac:dyDescent="0.3">
      <c r="B402" s="2">
        <f>数据源!T434</f>
        <v>9</v>
      </c>
      <c r="C402" s="2" t="str">
        <f>数据源!U434</f>
        <v>T2MP6</v>
      </c>
      <c r="D402" s="2" t="str">
        <f>数据源!V434</f>
        <v>部件</v>
      </c>
      <c r="E402" s="2">
        <f>数据源!W434</f>
        <v>64.40000000000002</v>
      </c>
      <c r="F402" s="2">
        <f>数据源!X434</f>
        <v>1</v>
      </c>
      <c r="G402" s="2">
        <f>数据源!Y434</f>
        <v>8.5000000000000006E-3</v>
      </c>
      <c r="H402" s="2">
        <f>数据源!Z434</f>
        <v>6.5993788819875762E-3</v>
      </c>
      <c r="I402" s="2">
        <f>数据源!AA434</f>
        <v>66</v>
      </c>
      <c r="J402" s="3">
        <f t="shared" si="259"/>
        <v>1</v>
      </c>
      <c r="K402" s="3">
        <f t="shared" si="260"/>
        <v>1</v>
      </c>
      <c r="L402" s="3" t="str">
        <f t="shared" si="261"/>
        <v>部件</v>
      </c>
      <c r="M402" s="3">
        <f t="shared" ca="1" si="262"/>
        <v>92106</v>
      </c>
      <c r="N402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</v>
      </c>
      <c r="O402" s="3" t="str">
        <f t="shared" si="264"/>
        <v>380,380,380,253,253,211,211,369,369,369,369,369,369,369,369,369,369,369,369,369,369,369,369,373,373,66,66,66,66,66,66,66,66,66,66,66,66,66,66,66</v>
      </c>
      <c r="P402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</v>
      </c>
      <c r="Q402" s="3" t="str">
        <f>IF(D402="坦克碎片",VLOOKUP(C402,道具信息!$N$2:$O$291,2,FALSE)&amp;"碎片",VLOOKUP(C402,道具信息!$N$2:$O$291,2,FALSE))</f>
        <v>T2部件</v>
      </c>
      <c r="R402" s="3">
        <f t="shared" si="266"/>
        <v>1188</v>
      </c>
      <c r="S402" s="11">
        <f t="shared" si="267"/>
        <v>0.11799999999999999</v>
      </c>
      <c r="T402" s="3" t="str">
        <f>VLOOKUP(Q402,道具信息!$Q$3:$S$20,2,FALSE)</f>
        <v>CHEST_ITEM_TYPE_T2_PART</v>
      </c>
      <c r="U402" s="3" t="str">
        <f>IF(COUNTIF(U$363:U401,T402)=0,T402,"")</f>
        <v/>
      </c>
      <c r="V402" s="3" t="str">
        <f t="shared" si="242"/>
        <v>CHEST_ITEM_TYPE_T4_SHARD,CHEST_ITEM_TYPE_T1_PART,CHEST_ITEM_TYPE_T2_PART</v>
      </c>
      <c r="W402" s="13" t="str">
        <f t="shared" si="237"/>
        <v/>
      </c>
      <c r="X402" s="3" t="str">
        <f t="shared" si="238"/>
        <v/>
      </c>
      <c r="Y402" s="3" t="str">
        <f t="shared" si="243"/>
        <v>20.6%,66.2%,11.8%</v>
      </c>
    </row>
    <row r="403" spans="2:25" x14ac:dyDescent="0.3">
      <c r="B403" s="2">
        <f>数据源!T435</f>
        <v>9</v>
      </c>
      <c r="C403" s="2" t="str">
        <f>数据源!U435</f>
        <v>T2HP2</v>
      </c>
      <c r="D403" s="2" t="str">
        <f>数据源!V435</f>
        <v>部件</v>
      </c>
      <c r="E403" s="2">
        <f>数据源!W435</f>
        <v>64.40000000000002</v>
      </c>
      <c r="F403" s="2">
        <f>数据源!X435</f>
        <v>1</v>
      </c>
      <c r="G403" s="2">
        <f>数据源!Y435</f>
        <v>8.5000000000000006E-3</v>
      </c>
      <c r="H403" s="2">
        <f>数据源!Z435</f>
        <v>6.5993788819875762E-3</v>
      </c>
      <c r="I403" s="2">
        <f>数据源!AA435</f>
        <v>66</v>
      </c>
      <c r="J403" s="3">
        <f t="shared" si="259"/>
        <v>1</v>
      </c>
      <c r="K403" s="3">
        <f t="shared" si="260"/>
        <v>1</v>
      </c>
      <c r="L403" s="3" t="str">
        <f t="shared" si="261"/>
        <v>部件</v>
      </c>
      <c r="M403" s="3">
        <f t="shared" ca="1" si="262"/>
        <v>92202</v>
      </c>
      <c r="N403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</v>
      </c>
      <c r="O403" s="3" t="str">
        <f t="shared" si="264"/>
        <v>380,380,380,253,253,211,211,369,369,369,369,369,369,369,369,369,369,369,369,369,369,369,369,373,373,66,66,66,66,66,66,66,66,66,66,66,66,66,66,66,66</v>
      </c>
      <c r="P403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</v>
      </c>
      <c r="Q403" s="3" t="str">
        <f>IF(D403="坦克碎片",VLOOKUP(C403,道具信息!$N$2:$O$291,2,FALSE)&amp;"碎片",VLOOKUP(C403,道具信息!$N$2:$O$291,2,FALSE))</f>
        <v>T2部件</v>
      </c>
      <c r="R403" s="3">
        <f t="shared" si="266"/>
        <v>1188</v>
      </c>
      <c r="S403" s="11">
        <f t="shared" si="267"/>
        <v>0.11799999999999999</v>
      </c>
      <c r="T403" s="3" t="str">
        <f>VLOOKUP(Q403,道具信息!$Q$3:$S$20,2,FALSE)</f>
        <v>CHEST_ITEM_TYPE_T2_PART</v>
      </c>
      <c r="U403" s="3" t="str">
        <f>IF(COUNTIF(U$363:U402,T403)=0,T403,"")</f>
        <v/>
      </c>
      <c r="V403" s="3" t="str">
        <f t="shared" si="242"/>
        <v>CHEST_ITEM_TYPE_T4_SHARD,CHEST_ITEM_TYPE_T1_PART,CHEST_ITEM_TYPE_T2_PART</v>
      </c>
      <c r="W403" s="13" t="str">
        <f t="shared" si="237"/>
        <v/>
      </c>
      <c r="X403" s="3" t="str">
        <f t="shared" si="238"/>
        <v/>
      </c>
      <c r="Y403" s="3" t="str">
        <f t="shared" si="243"/>
        <v>20.6%,66.2%,11.8%</v>
      </c>
    </row>
    <row r="404" spans="2:25" x14ac:dyDescent="0.3">
      <c r="B404" s="2">
        <f>数据源!T436</f>
        <v>9</v>
      </c>
      <c r="C404" s="2" t="str">
        <f>数据源!U436</f>
        <v>T2HP4</v>
      </c>
      <c r="D404" s="2" t="str">
        <f>数据源!V436</f>
        <v>部件</v>
      </c>
      <c r="E404" s="2">
        <f>数据源!W436</f>
        <v>64.40000000000002</v>
      </c>
      <c r="F404" s="2">
        <f>数据源!X436</f>
        <v>1</v>
      </c>
      <c r="G404" s="2">
        <f>数据源!Y436</f>
        <v>8.5000000000000006E-3</v>
      </c>
      <c r="H404" s="2">
        <f>数据源!Z436</f>
        <v>6.5993788819875762E-3</v>
      </c>
      <c r="I404" s="2">
        <f>数据源!AA436</f>
        <v>66</v>
      </c>
      <c r="J404" s="3">
        <f t="shared" si="259"/>
        <v>1</v>
      </c>
      <c r="K404" s="3">
        <f t="shared" si="260"/>
        <v>1</v>
      </c>
      <c r="L404" s="3" t="str">
        <f t="shared" si="261"/>
        <v>部件</v>
      </c>
      <c r="M404" s="3">
        <f t="shared" ca="1" si="262"/>
        <v>92204</v>
      </c>
      <c r="N404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</v>
      </c>
      <c r="O404" s="3" t="str">
        <f t="shared" si="264"/>
        <v>380,380,380,253,253,211,211,369,369,369,369,369,369,369,369,369,369,369,369,369,369,369,369,373,373,66,66,66,66,66,66,66,66,66,66,66,66,66,66,66,66,66</v>
      </c>
      <c r="P404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04" s="3" t="str">
        <f>IF(D404="坦克碎片",VLOOKUP(C404,道具信息!$N$2:$O$291,2,FALSE)&amp;"碎片",VLOOKUP(C404,道具信息!$N$2:$O$291,2,FALSE))</f>
        <v>T2部件</v>
      </c>
      <c r="R404" s="3">
        <f t="shared" si="266"/>
        <v>1188</v>
      </c>
      <c r="S404" s="11">
        <f t="shared" si="267"/>
        <v>0.11799999999999999</v>
      </c>
      <c r="T404" s="3" t="str">
        <f>VLOOKUP(Q404,道具信息!$Q$3:$S$20,2,FALSE)</f>
        <v>CHEST_ITEM_TYPE_T2_PART</v>
      </c>
      <c r="U404" s="3" t="str">
        <f>IF(COUNTIF(U$363:U403,T404)=0,T404,"")</f>
        <v/>
      </c>
      <c r="V404" s="3" t="str">
        <f t="shared" si="242"/>
        <v>CHEST_ITEM_TYPE_T4_SHARD,CHEST_ITEM_TYPE_T1_PART,CHEST_ITEM_TYPE_T2_PART</v>
      </c>
      <c r="W404" s="13" t="str">
        <f t="shared" si="237"/>
        <v/>
      </c>
      <c r="X404" s="3" t="str">
        <f t="shared" si="238"/>
        <v/>
      </c>
      <c r="Y404" s="3" t="str">
        <f t="shared" si="243"/>
        <v>20.6%,66.2%,11.8%</v>
      </c>
    </row>
    <row r="405" spans="2:25" x14ac:dyDescent="0.3">
      <c r="B405" s="2">
        <f>数据源!T437</f>
        <v>9</v>
      </c>
      <c r="C405" s="2" t="str">
        <f>数据源!U437</f>
        <v>T2HP6</v>
      </c>
      <c r="D405" s="2" t="str">
        <f>数据源!V437</f>
        <v>部件</v>
      </c>
      <c r="E405" s="2">
        <f>数据源!W437</f>
        <v>64.40000000000002</v>
      </c>
      <c r="F405" s="2">
        <f>数据源!X437</f>
        <v>1</v>
      </c>
      <c r="G405" s="2">
        <f>数据源!Y437</f>
        <v>8.5000000000000006E-3</v>
      </c>
      <c r="H405" s="2">
        <f>数据源!Z437</f>
        <v>6.5993788819875762E-3</v>
      </c>
      <c r="I405" s="2">
        <f>数据源!AA437</f>
        <v>66</v>
      </c>
      <c r="J405" s="3">
        <f>ROUNDUP(IF(F405&gt;1,F405-ROUNDDOWN(SQRT(F405),0),F405),0)</f>
        <v>1</v>
      </c>
      <c r="K405" s="3">
        <f>F405*2-J405</f>
        <v>1</v>
      </c>
      <c r="L405" s="3" t="str">
        <f t="shared" si="261"/>
        <v>部件</v>
      </c>
      <c r="M405" s="3">
        <f t="shared" ca="1" si="262"/>
        <v>92206</v>
      </c>
      <c r="N405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51411,52411,53411,51421,52421,51431,52431,91001,91003,91005,91101,91103,91105,91201,91203,91205,91002,91004,91006,91102,91104,91106,91202,91204,91206,92001,92003,92005,92101,92103,92105,92201,92203,92205,92002,92004,92006,92102,92104,92106,92202,92204,92206</v>
      </c>
      <c r="O405" s="3" t="str">
        <f t="shared" si="264"/>
        <v>380,380,380,253,253,211,211,369,369,369,369,369,369,369,369,369,369,369,369,369,369,369,369,373,373,66,66,66,66,66,66,66,66,66,66,66,66,66,66,66,66,66,66</v>
      </c>
      <c r="P405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05" s="3" t="str">
        <f>IF(D405="坦克碎片",VLOOKUP(C405,道具信息!$N$2:$O$291,2,FALSE)&amp;"碎片",VLOOKUP(C405,道具信息!$N$2:$O$291,2,FALSE))</f>
        <v>T2部件</v>
      </c>
      <c r="R405" s="3">
        <f t="shared" si="266"/>
        <v>1188</v>
      </c>
      <c r="S405" s="11">
        <f t="shared" si="267"/>
        <v>0.11799999999999999</v>
      </c>
      <c r="T405" s="3" t="str">
        <f>VLOOKUP(Q405,道具信息!$Q$3:$S$20,2,FALSE)</f>
        <v>CHEST_ITEM_TYPE_T2_PART</v>
      </c>
      <c r="U405" s="3" t="str">
        <f>IF(COUNTIF(U$363:U404,T405)=0,T405,"")</f>
        <v/>
      </c>
      <c r="V405" s="3" t="str">
        <f t="shared" si="242"/>
        <v>CHEST_ITEM_TYPE_T4_SHARD,CHEST_ITEM_TYPE_T1_PART,CHEST_ITEM_TYPE_T2_PART</v>
      </c>
      <c r="W405" s="13" t="str">
        <f t="shared" si="237"/>
        <v/>
      </c>
      <c r="X405" s="3" t="str">
        <f t="shared" si="238"/>
        <v/>
      </c>
      <c r="Y405" s="3" t="str">
        <f t="shared" si="243"/>
        <v>20.6%,66.2%,11.8%</v>
      </c>
    </row>
    <row r="406" spans="2:25" x14ac:dyDescent="0.3">
      <c r="B406" s="2">
        <f>数据源!T438</f>
        <v>9</v>
      </c>
      <c r="C406" s="2" t="str">
        <f>数据源!U438</f>
        <v>T3LP1</v>
      </c>
      <c r="D406" s="2" t="str">
        <f>数据源!V438</f>
        <v>部件</v>
      </c>
      <c r="E406" s="2">
        <f>数据源!W438</f>
        <v>387.6</v>
      </c>
      <c r="F406" s="2">
        <f>数据源!X438</f>
        <v>1</v>
      </c>
      <c r="G406" s="2">
        <f>数据源!Y438</f>
        <v>5.5999999999999999E-3</v>
      </c>
      <c r="H406" s="2">
        <f>数据源!Z438</f>
        <v>7.2239422084623313E-4</v>
      </c>
      <c r="I406" s="2">
        <f>数据源!AA438</f>
        <v>7</v>
      </c>
      <c r="J406" s="3">
        <f t="shared" ref="J406:J410" si="268">ROUNDUP(IF(F406&gt;1,F406-ROUNDDOWN(SQRT(F406),0),F406),0)</f>
        <v>1</v>
      </c>
      <c r="K406" s="3">
        <f t="shared" ref="K406:K410" si="269">F406*2-J406</f>
        <v>1</v>
      </c>
      <c r="L406" s="3" t="str">
        <f t="shared" si="261"/>
        <v>部件</v>
      </c>
      <c r="M406" s="3">
        <f t="shared" ca="1" si="262"/>
        <v>93001</v>
      </c>
      <c r="N406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51411,52411,53411,51421,52421,51431,52431,91001,91003,91005,91101,91103,91105,91201,91203,91205,91002,91004,91006,91102,91104,91106,91202,91204,91206,92001,92003,92005,92101,92103,92105,92201,92203,92205,92002,92004,92006,92102,92104,92106,92202,92204,92206,93001</v>
      </c>
      <c r="O406" s="3" t="str">
        <f t="shared" si="264"/>
        <v>380,380,380,253,253,211,211,369,369,369,369,369,369,369,369,369,369,369,369,369,369,369,369,373,373,66,66,66,66,66,66,66,66,66,66,66,66,66,66,66,66,66,66,7</v>
      </c>
      <c r="P406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06" s="3" t="str">
        <f>IF(D406="坦克碎片",VLOOKUP(C406,道具信息!$N$2:$O$291,2,FALSE)&amp;"碎片",VLOOKUP(C406,道具信息!$N$2:$O$291,2,FALSE))</f>
        <v>T3部件</v>
      </c>
      <c r="R406" s="3">
        <f t="shared" si="266"/>
        <v>126</v>
      </c>
      <c r="S406" s="11">
        <f t="shared" si="267"/>
        <v>1.2999999999999999E-2</v>
      </c>
      <c r="T406" s="3" t="str">
        <f>VLOOKUP(Q406,道具信息!$Q$3:$S$20,2,FALSE)</f>
        <v>CHEST_ITEM_TYPE_T3_PART</v>
      </c>
      <c r="U406" s="3" t="str">
        <f>IF(COUNTIF(U$363:U405,T406)=0,T406,"")</f>
        <v>CHEST_ITEM_TYPE_T3_PART</v>
      </c>
      <c r="V406" s="3" t="str">
        <f t="shared" si="242"/>
        <v>CHEST_ITEM_TYPE_T4_SHARD,CHEST_ITEM_TYPE_T1_PART,CHEST_ITEM_TYPE_T2_PART,CHEST_ITEM_TYPE_T3_PART</v>
      </c>
      <c r="W406" s="13">
        <f t="shared" si="237"/>
        <v>1.2999999999999999E-2</v>
      </c>
      <c r="X406" s="3" t="str">
        <f t="shared" si="238"/>
        <v>1.3%</v>
      </c>
      <c r="Y406" s="3" t="str">
        <f t="shared" si="243"/>
        <v>20.6%,66.2%,11.8%,1.3%</v>
      </c>
    </row>
    <row r="407" spans="2:25" x14ac:dyDescent="0.3">
      <c r="B407" s="2">
        <f>数据源!T439</f>
        <v>9</v>
      </c>
      <c r="C407" s="2" t="str">
        <f>数据源!U439</f>
        <v>T3LP3</v>
      </c>
      <c r="D407" s="2" t="str">
        <f>数据源!V439</f>
        <v>部件</v>
      </c>
      <c r="E407" s="2">
        <f>数据源!W439</f>
        <v>387.6</v>
      </c>
      <c r="F407" s="2">
        <f>数据源!X439</f>
        <v>1</v>
      </c>
      <c r="G407" s="2">
        <f>数据源!Y439</f>
        <v>5.5999999999999999E-3</v>
      </c>
      <c r="H407" s="2">
        <f>数据源!Z439</f>
        <v>7.2239422084623313E-4</v>
      </c>
      <c r="I407" s="2">
        <f>数据源!AA439</f>
        <v>7</v>
      </c>
      <c r="J407" s="3">
        <f t="shared" si="268"/>
        <v>1</v>
      </c>
      <c r="K407" s="3">
        <f t="shared" si="269"/>
        <v>1</v>
      </c>
      <c r="L407" s="3" t="str">
        <f t="shared" si="261"/>
        <v>部件</v>
      </c>
      <c r="M407" s="3">
        <f t="shared" ca="1" si="262"/>
        <v>93003</v>
      </c>
      <c r="N407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</v>
      </c>
      <c r="O407" s="3" t="str">
        <f t="shared" si="264"/>
        <v>380,380,380,253,253,211,211,369,369,369,369,369,369,369,369,369,369,369,369,369,369,369,369,373,373,66,66,66,66,66,66,66,66,66,66,66,66,66,66,66,66,66,66,7,7</v>
      </c>
      <c r="P407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07" s="3" t="str">
        <f>IF(D407="坦克碎片",VLOOKUP(C407,道具信息!$N$2:$O$291,2,FALSE)&amp;"碎片",VLOOKUP(C407,道具信息!$N$2:$O$291,2,FALSE))</f>
        <v>T3部件</v>
      </c>
      <c r="R407" s="3">
        <f t="shared" si="266"/>
        <v>126</v>
      </c>
      <c r="S407" s="11">
        <f t="shared" si="267"/>
        <v>1.2999999999999999E-2</v>
      </c>
      <c r="T407" s="3" t="str">
        <f>VLOOKUP(Q407,道具信息!$Q$3:$S$20,2,FALSE)</f>
        <v>CHEST_ITEM_TYPE_T3_PART</v>
      </c>
      <c r="U407" s="3" t="str">
        <f>IF(COUNTIF(U$363:U406,T407)=0,T407,"")</f>
        <v/>
      </c>
      <c r="V407" s="3" t="str">
        <f t="shared" si="242"/>
        <v>CHEST_ITEM_TYPE_T4_SHARD,CHEST_ITEM_TYPE_T1_PART,CHEST_ITEM_TYPE_T2_PART,CHEST_ITEM_TYPE_T3_PART</v>
      </c>
      <c r="W407" s="13" t="str">
        <f t="shared" si="237"/>
        <v/>
      </c>
      <c r="X407" s="3" t="str">
        <f t="shared" si="238"/>
        <v/>
      </c>
      <c r="Y407" s="3" t="str">
        <f t="shared" si="243"/>
        <v>20.6%,66.2%,11.8%,1.3%</v>
      </c>
    </row>
    <row r="408" spans="2:25" x14ac:dyDescent="0.3">
      <c r="B408" s="2">
        <f>数据源!T440</f>
        <v>9</v>
      </c>
      <c r="C408" s="2" t="str">
        <f>数据源!U440</f>
        <v>T3LP5</v>
      </c>
      <c r="D408" s="2" t="str">
        <f>数据源!V440</f>
        <v>部件</v>
      </c>
      <c r="E408" s="2">
        <f>数据源!W440</f>
        <v>387.6</v>
      </c>
      <c r="F408" s="2">
        <f>数据源!X440</f>
        <v>1</v>
      </c>
      <c r="G408" s="2">
        <f>数据源!Y440</f>
        <v>5.5999999999999999E-3</v>
      </c>
      <c r="H408" s="2">
        <f>数据源!Z440</f>
        <v>7.2239422084623313E-4</v>
      </c>
      <c r="I408" s="2">
        <f>数据源!AA440</f>
        <v>7</v>
      </c>
      <c r="J408" s="3">
        <f t="shared" si="268"/>
        <v>1</v>
      </c>
      <c r="K408" s="3">
        <f t="shared" si="269"/>
        <v>1</v>
      </c>
      <c r="L408" s="3" t="str">
        <f t="shared" si="261"/>
        <v>部件</v>
      </c>
      <c r="M408" s="3">
        <f t="shared" ca="1" si="262"/>
        <v>93005</v>
      </c>
      <c r="N408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</v>
      </c>
      <c r="O408" s="3" t="str">
        <f t="shared" si="264"/>
        <v>380,380,380,253,253,211,211,369,369,369,369,369,369,369,369,369,369,369,369,369,369,369,369,373,373,66,66,66,66,66,66,66,66,66,66,66,66,66,66,66,66,66,66,7,7,7</v>
      </c>
      <c r="P408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08" s="3" t="str">
        <f>IF(D408="坦克碎片",VLOOKUP(C408,道具信息!$N$2:$O$291,2,FALSE)&amp;"碎片",VLOOKUP(C408,道具信息!$N$2:$O$291,2,FALSE))</f>
        <v>T3部件</v>
      </c>
      <c r="R408" s="3">
        <f t="shared" si="266"/>
        <v>126</v>
      </c>
      <c r="S408" s="11">
        <f t="shared" si="267"/>
        <v>1.2999999999999999E-2</v>
      </c>
      <c r="T408" s="3" t="str">
        <f>VLOOKUP(Q408,道具信息!$Q$3:$S$20,2,FALSE)</f>
        <v>CHEST_ITEM_TYPE_T3_PART</v>
      </c>
      <c r="U408" s="3" t="str">
        <f>IF(COUNTIF(U$363:U407,T408)=0,T408,"")</f>
        <v/>
      </c>
      <c r="V408" s="3" t="str">
        <f t="shared" si="242"/>
        <v>CHEST_ITEM_TYPE_T4_SHARD,CHEST_ITEM_TYPE_T1_PART,CHEST_ITEM_TYPE_T2_PART,CHEST_ITEM_TYPE_T3_PART</v>
      </c>
      <c r="W408" s="13" t="str">
        <f t="shared" si="237"/>
        <v/>
      </c>
      <c r="X408" s="3" t="str">
        <f t="shared" si="238"/>
        <v/>
      </c>
      <c r="Y408" s="3" t="str">
        <f t="shared" si="243"/>
        <v>20.6%,66.2%,11.8%,1.3%</v>
      </c>
    </row>
    <row r="409" spans="2:25" x14ac:dyDescent="0.3">
      <c r="B409" s="2">
        <f>数据源!T441</f>
        <v>9</v>
      </c>
      <c r="C409" s="2" t="str">
        <f>数据源!U441</f>
        <v>T3MP1</v>
      </c>
      <c r="D409" s="2" t="str">
        <f>数据源!V441</f>
        <v>部件</v>
      </c>
      <c r="E409" s="2">
        <f>数据源!W441</f>
        <v>387.6</v>
      </c>
      <c r="F409" s="2">
        <f>数据源!X441</f>
        <v>1</v>
      </c>
      <c r="G409" s="2">
        <f>数据源!Y441</f>
        <v>5.5999999999999999E-3</v>
      </c>
      <c r="H409" s="2">
        <f>数据源!Z441</f>
        <v>7.2239422084623313E-4</v>
      </c>
      <c r="I409" s="2">
        <f>数据源!AA441</f>
        <v>7</v>
      </c>
      <c r="J409" s="3">
        <f t="shared" si="268"/>
        <v>1</v>
      </c>
      <c r="K409" s="3">
        <f t="shared" si="269"/>
        <v>1</v>
      </c>
      <c r="L409" s="3" t="str">
        <f t="shared" si="261"/>
        <v>部件</v>
      </c>
      <c r="M409" s="3">
        <f t="shared" ca="1" si="262"/>
        <v>93101</v>
      </c>
      <c r="N409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</v>
      </c>
      <c r="O409" s="3" t="str">
        <f t="shared" si="264"/>
        <v>380,380,380,253,253,211,211,369,369,369,369,369,369,369,369,369,369,369,369,369,369,369,369,373,373,66,66,66,66,66,66,66,66,66,66,66,66,66,66,66,66,66,66,7,7,7,7</v>
      </c>
      <c r="P409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09" s="3" t="str">
        <f>IF(D409="坦克碎片",VLOOKUP(C409,道具信息!$N$2:$O$291,2,FALSE)&amp;"碎片",VLOOKUP(C409,道具信息!$N$2:$O$291,2,FALSE))</f>
        <v>T3部件</v>
      </c>
      <c r="R409" s="3">
        <f t="shared" si="266"/>
        <v>126</v>
      </c>
      <c r="S409" s="11">
        <f t="shared" si="267"/>
        <v>1.2999999999999999E-2</v>
      </c>
      <c r="T409" s="3" t="str">
        <f>VLOOKUP(Q409,道具信息!$Q$3:$S$20,2,FALSE)</f>
        <v>CHEST_ITEM_TYPE_T3_PART</v>
      </c>
      <c r="U409" s="3" t="str">
        <f>IF(COUNTIF(U$363:U408,T409)=0,T409,"")</f>
        <v/>
      </c>
      <c r="V409" s="3" t="str">
        <f t="shared" si="242"/>
        <v>CHEST_ITEM_TYPE_T4_SHARD,CHEST_ITEM_TYPE_T1_PART,CHEST_ITEM_TYPE_T2_PART,CHEST_ITEM_TYPE_T3_PART</v>
      </c>
      <c r="W409" s="13" t="str">
        <f t="shared" si="237"/>
        <v/>
      </c>
      <c r="X409" s="3" t="str">
        <f t="shared" si="238"/>
        <v/>
      </c>
      <c r="Y409" s="3" t="str">
        <f t="shared" si="243"/>
        <v>20.6%,66.2%,11.8%,1.3%</v>
      </c>
    </row>
    <row r="410" spans="2:25" x14ac:dyDescent="0.3">
      <c r="B410" s="2">
        <f>数据源!T442</f>
        <v>9</v>
      </c>
      <c r="C410" s="2" t="str">
        <f>数据源!U442</f>
        <v>T3MP3</v>
      </c>
      <c r="D410" s="2" t="str">
        <f>数据源!V442</f>
        <v>部件</v>
      </c>
      <c r="E410" s="2">
        <f>数据源!W442</f>
        <v>387.6</v>
      </c>
      <c r="F410" s="2">
        <f>数据源!X442</f>
        <v>1</v>
      </c>
      <c r="G410" s="2">
        <f>数据源!Y442</f>
        <v>5.5999999999999999E-3</v>
      </c>
      <c r="H410" s="2">
        <f>数据源!Z442</f>
        <v>7.2239422084623313E-4</v>
      </c>
      <c r="I410" s="2">
        <f>数据源!AA442</f>
        <v>7</v>
      </c>
      <c r="J410" s="3">
        <f t="shared" si="268"/>
        <v>1</v>
      </c>
      <c r="K410" s="3">
        <f t="shared" si="269"/>
        <v>1</v>
      </c>
      <c r="L410" s="3" t="str">
        <f t="shared" si="261"/>
        <v>部件</v>
      </c>
      <c r="M410" s="3">
        <f t="shared" ca="1" si="262"/>
        <v>93103</v>
      </c>
      <c r="N410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</v>
      </c>
      <c r="O410" s="3" t="str">
        <f t="shared" si="264"/>
        <v>380,380,380,253,253,211,211,369,369,369,369,369,369,369,369,369,369,369,369,369,369,369,369,373,373,66,66,66,66,66,66,66,66,66,66,66,66,66,66,66,66,66,66,7,7,7,7,7</v>
      </c>
      <c r="P410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0" s="3" t="str">
        <f>IF(D410="坦克碎片",VLOOKUP(C410,道具信息!$N$2:$O$291,2,FALSE)&amp;"碎片",VLOOKUP(C410,道具信息!$N$2:$O$291,2,FALSE))</f>
        <v>T3部件</v>
      </c>
      <c r="R410" s="3">
        <f t="shared" si="266"/>
        <v>126</v>
      </c>
      <c r="S410" s="11">
        <f t="shared" si="267"/>
        <v>1.2999999999999999E-2</v>
      </c>
      <c r="T410" s="3" t="str">
        <f>VLOOKUP(Q410,道具信息!$Q$3:$S$20,2,FALSE)</f>
        <v>CHEST_ITEM_TYPE_T3_PART</v>
      </c>
      <c r="U410" s="3" t="str">
        <f>IF(COUNTIF(U$363:U409,T410)=0,T410,"")</f>
        <v/>
      </c>
      <c r="V410" s="3" t="str">
        <f t="shared" si="242"/>
        <v>CHEST_ITEM_TYPE_T4_SHARD,CHEST_ITEM_TYPE_T1_PART,CHEST_ITEM_TYPE_T2_PART,CHEST_ITEM_TYPE_T3_PART</v>
      </c>
      <c r="W410" s="13" t="str">
        <f t="shared" si="237"/>
        <v/>
      </c>
      <c r="X410" s="3" t="str">
        <f t="shared" si="238"/>
        <v/>
      </c>
      <c r="Y410" s="3" t="str">
        <f t="shared" si="243"/>
        <v>20.6%,66.2%,11.8%,1.3%</v>
      </c>
    </row>
    <row r="411" spans="2:25" x14ac:dyDescent="0.3">
      <c r="B411" s="2">
        <f>数据源!T443</f>
        <v>9</v>
      </c>
      <c r="C411" s="2" t="str">
        <f>数据源!U443</f>
        <v>T3MP5</v>
      </c>
      <c r="D411" s="2" t="str">
        <f>数据源!V443</f>
        <v>部件</v>
      </c>
      <c r="E411" s="2">
        <f>数据源!W443</f>
        <v>387.6</v>
      </c>
      <c r="F411" s="2">
        <f>数据源!X443</f>
        <v>1</v>
      </c>
      <c r="G411" s="2">
        <f>数据源!Y443</f>
        <v>5.5999999999999999E-3</v>
      </c>
      <c r="H411" s="2">
        <f>数据源!Z443</f>
        <v>7.2239422084623313E-4</v>
      </c>
      <c r="I411" s="2">
        <f>数据源!AA443</f>
        <v>7</v>
      </c>
      <c r="J411" s="3">
        <f>ROUNDUP(IF(F411&gt;1,F411-ROUNDDOWN(SQRT(F411),0),F411),0)</f>
        <v>1</v>
      </c>
      <c r="K411" s="3">
        <f>F411*2-J411</f>
        <v>1</v>
      </c>
      <c r="L411" s="3" t="str">
        <f t="shared" si="261"/>
        <v>部件</v>
      </c>
      <c r="M411" s="3">
        <f t="shared" ca="1" si="262"/>
        <v>93105</v>
      </c>
      <c r="N411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411" s="3" t="str">
        <f t="shared" si="264"/>
        <v>380,380,380,253,253,211,211,369,369,369,369,369,369,369,369,369,369,369,369,369,369,369,369,373,373,66,66,66,66,66,66,66,66,66,66,66,66,66,66,66,66,66,66,7,7,7,7,7,7</v>
      </c>
      <c r="P411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1" s="3" t="str">
        <f>IF(D411="坦克碎片",VLOOKUP(C411,道具信息!$N$2:$O$291,2,FALSE)&amp;"碎片",VLOOKUP(C411,道具信息!$N$2:$O$291,2,FALSE))</f>
        <v>T3部件</v>
      </c>
      <c r="R411" s="3">
        <f t="shared" si="266"/>
        <v>126</v>
      </c>
      <c r="S411" s="11">
        <f t="shared" si="267"/>
        <v>1.2999999999999999E-2</v>
      </c>
      <c r="T411" s="3" t="str">
        <f>VLOOKUP(Q411,道具信息!$Q$3:$S$20,2,FALSE)</f>
        <v>CHEST_ITEM_TYPE_T3_PART</v>
      </c>
      <c r="U411" s="3" t="str">
        <f>IF(COUNTIF(U$363:U410,T411)=0,T411,"")</f>
        <v/>
      </c>
      <c r="V411" s="3" t="str">
        <f t="shared" si="242"/>
        <v>CHEST_ITEM_TYPE_T4_SHARD,CHEST_ITEM_TYPE_T1_PART,CHEST_ITEM_TYPE_T2_PART,CHEST_ITEM_TYPE_T3_PART</v>
      </c>
      <c r="W411" s="13" t="str">
        <f t="shared" si="237"/>
        <v/>
      </c>
      <c r="X411" s="3" t="str">
        <f t="shared" si="238"/>
        <v/>
      </c>
      <c r="Y411" s="3" t="str">
        <f t="shared" si="243"/>
        <v>20.6%,66.2%,11.8%,1.3%</v>
      </c>
    </row>
    <row r="412" spans="2:25" x14ac:dyDescent="0.3">
      <c r="B412" s="2">
        <f>数据源!T444</f>
        <v>9</v>
      </c>
      <c r="C412" s="2" t="str">
        <f>数据源!U444</f>
        <v>T3HP1</v>
      </c>
      <c r="D412" s="2" t="str">
        <f>数据源!V444</f>
        <v>部件</v>
      </c>
      <c r="E412" s="2">
        <f>数据源!W444</f>
        <v>387.6</v>
      </c>
      <c r="F412" s="2">
        <f>数据源!X444</f>
        <v>1</v>
      </c>
      <c r="G412" s="2">
        <f>数据源!Y444</f>
        <v>5.5999999999999999E-3</v>
      </c>
      <c r="H412" s="2">
        <f>数据源!Z444</f>
        <v>7.2239422084623313E-4</v>
      </c>
      <c r="I412" s="2">
        <f>数据源!AA444</f>
        <v>7</v>
      </c>
      <c r="J412" s="3">
        <f t="shared" ref="J412:J422" si="270">ROUNDUP(IF(F412&gt;1,F412-ROUNDDOWN(SQRT(F412),0),F412),0)</f>
        <v>1</v>
      </c>
      <c r="K412" s="3">
        <f t="shared" ref="K412:K422" si="271">F412*2-J412</f>
        <v>1</v>
      </c>
      <c r="L412" s="3" t="str">
        <f t="shared" si="261"/>
        <v>部件</v>
      </c>
      <c r="M412" s="3">
        <f t="shared" ca="1" si="262"/>
        <v>93201</v>
      </c>
      <c r="N412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412" s="3" t="str">
        <f t="shared" si="264"/>
        <v>380,380,380,253,253,211,211,369,369,369,369,369,369,369,369,369,369,369,369,369,369,369,369,373,373,66,66,66,66,66,66,66,66,66,66,66,66,66,66,66,66,66,66,7,7,7,7,7,7,7</v>
      </c>
      <c r="P412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2" s="3" t="str">
        <f>IF(D412="坦克碎片",VLOOKUP(C412,道具信息!$N$2:$O$291,2,FALSE)&amp;"碎片",VLOOKUP(C412,道具信息!$N$2:$O$291,2,FALSE))</f>
        <v>T3部件</v>
      </c>
      <c r="R412" s="3">
        <f t="shared" si="266"/>
        <v>126</v>
      </c>
      <c r="S412" s="11">
        <f t="shared" si="267"/>
        <v>1.2999999999999999E-2</v>
      </c>
      <c r="T412" s="3" t="str">
        <f>VLOOKUP(Q412,道具信息!$Q$3:$S$20,2,FALSE)</f>
        <v>CHEST_ITEM_TYPE_T3_PART</v>
      </c>
      <c r="U412" s="3" t="str">
        <f>IF(COUNTIF(U$363:U411,T412)=0,T412,"")</f>
        <v/>
      </c>
      <c r="V412" s="3" t="str">
        <f t="shared" si="242"/>
        <v>CHEST_ITEM_TYPE_T4_SHARD,CHEST_ITEM_TYPE_T1_PART,CHEST_ITEM_TYPE_T2_PART,CHEST_ITEM_TYPE_T3_PART</v>
      </c>
      <c r="W412" s="13" t="str">
        <f t="shared" si="237"/>
        <v/>
      </c>
      <c r="X412" s="3" t="str">
        <f t="shared" si="238"/>
        <v/>
      </c>
      <c r="Y412" s="3" t="str">
        <f t="shared" si="243"/>
        <v>20.6%,66.2%,11.8%,1.3%</v>
      </c>
    </row>
    <row r="413" spans="2:25" x14ac:dyDescent="0.3">
      <c r="B413" s="2">
        <f>数据源!T445</f>
        <v>9</v>
      </c>
      <c r="C413" s="2" t="str">
        <f>数据源!U445</f>
        <v>T3HP3</v>
      </c>
      <c r="D413" s="2" t="str">
        <f>数据源!V445</f>
        <v>部件</v>
      </c>
      <c r="E413" s="2">
        <f>数据源!W445</f>
        <v>387.6</v>
      </c>
      <c r="F413" s="2">
        <f>数据源!X445</f>
        <v>1</v>
      </c>
      <c r="G413" s="2">
        <f>数据源!Y445</f>
        <v>5.5999999999999999E-3</v>
      </c>
      <c r="H413" s="2">
        <f>数据源!Z445</f>
        <v>7.2239422084623313E-4</v>
      </c>
      <c r="I413" s="2">
        <f>数据源!AA445</f>
        <v>7</v>
      </c>
      <c r="J413" s="3">
        <f t="shared" si="270"/>
        <v>1</v>
      </c>
      <c r="K413" s="3">
        <f t="shared" si="271"/>
        <v>1</v>
      </c>
      <c r="L413" s="3" t="str">
        <f t="shared" si="261"/>
        <v>部件</v>
      </c>
      <c r="M413" s="3">
        <f t="shared" ca="1" si="262"/>
        <v>93203</v>
      </c>
      <c r="N413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413" s="3" t="str">
        <f t="shared" si="264"/>
        <v>380,380,380,253,253,211,211,369,369,369,369,369,369,369,369,369,369,369,369,369,369,369,369,373,373,66,66,66,66,66,66,66,66,66,66,66,66,66,66,66,66,66,66,7,7,7,7,7,7,7,7</v>
      </c>
      <c r="P413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3" s="3" t="str">
        <f>IF(D413="坦克碎片",VLOOKUP(C413,道具信息!$N$2:$O$291,2,FALSE)&amp;"碎片",VLOOKUP(C413,道具信息!$N$2:$O$291,2,FALSE))</f>
        <v>T3部件</v>
      </c>
      <c r="R413" s="3">
        <f t="shared" si="266"/>
        <v>126</v>
      </c>
      <c r="S413" s="11">
        <f t="shared" si="267"/>
        <v>1.2999999999999999E-2</v>
      </c>
      <c r="T413" s="3" t="str">
        <f>VLOOKUP(Q413,道具信息!$Q$3:$S$20,2,FALSE)</f>
        <v>CHEST_ITEM_TYPE_T3_PART</v>
      </c>
      <c r="U413" s="3" t="str">
        <f>IF(COUNTIF(U$363:U412,T413)=0,T413,"")</f>
        <v/>
      </c>
      <c r="V413" s="3" t="str">
        <f t="shared" si="242"/>
        <v>CHEST_ITEM_TYPE_T4_SHARD,CHEST_ITEM_TYPE_T1_PART,CHEST_ITEM_TYPE_T2_PART,CHEST_ITEM_TYPE_T3_PART</v>
      </c>
      <c r="W413" s="13" t="str">
        <f t="shared" si="237"/>
        <v/>
      </c>
      <c r="X413" s="3" t="str">
        <f t="shared" si="238"/>
        <v/>
      </c>
      <c r="Y413" s="3" t="str">
        <f t="shared" si="243"/>
        <v>20.6%,66.2%,11.8%,1.3%</v>
      </c>
    </row>
    <row r="414" spans="2:25" x14ac:dyDescent="0.3">
      <c r="B414" s="2">
        <f>数据源!T446</f>
        <v>9</v>
      </c>
      <c r="C414" s="2" t="str">
        <f>数据源!U446</f>
        <v>T3HP5</v>
      </c>
      <c r="D414" s="2" t="str">
        <f>数据源!V446</f>
        <v>部件</v>
      </c>
      <c r="E414" s="2">
        <f>数据源!W446</f>
        <v>387.6</v>
      </c>
      <c r="F414" s="2">
        <f>数据源!X446</f>
        <v>1</v>
      </c>
      <c r="G414" s="2">
        <f>数据源!Y446</f>
        <v>5.5999999999999999E-3</v>
      </c>
      <c r="H414" s="2">
        <f>数据源!Z446</f>
        <v>7.2239422084623313E-4</v>
      </c>
      <c r="I414" s="2">
        <f>数据源!AA446</f>
        <v>7</v>
      </c>
      <c r="J414" s="3">
        <f t="shared" si="270"/>
        <v>1</v>
      </c>
      <c r="K414" s="3">
        <f t="shared" si="271"/>
        <v>1</v>
      </c>
      <c r="L414" s="3" t="str">
        <f t="shared" si="261"/>
        <v>部件</v>
      </c>
      <c r="M414" s="3">
        <f t="shared" ca="1" si="262"/>
        <v>93205</v>
      </c>
      <c r="N414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414" s="3" t="str">
        <f t="shared" si="264"/>
        <v>380,380,380,253,253,211,211,369,369,369,369,369,369,369,369,369,369,369,369,369,369,369,369,373,373,66,66,66,66,66,66,66,66,66,66,66,66,66,66,66,66,66,66,7,7,7,7,7,7,7,7,7</v>
      </c>
      <c r="P414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4" s="3" t="str">
        <f>IF(D414="坦克碎片",VLOOKUP(C414,道具信息!$N$2:$O$291,2,FALSE)&amp;"碎片",VLOOKUP(C414,道具信息!$N$2:$O$291,2,FALSE))</f>
        <v>T3部件</v>
      </c>
      <c r="R414" s="3">
        <f t="shared" si="266"/>
        <v>126</v>
      </c>
      <c r="S414" s="11">
        <f t="shared" si="267"/>
        <v>1.2999999999999999E-2</v>
      </c>
      <c r="T414" s="3" t="str">
        <f>VLOOKUP(Q414,道具信息!$Q$3:$S$20,2,FALSE)</f>
        <v>CHEST_ITEM_TYPE_T3_PART</v>
      </c>
      <c r="U414" s="3" t="str">
        <f>IF(COUNTIF(U$363:U413,T414)=0,T414,"")</f>
        <v/>
      </c>
      <c r="V414" s="3" t="str">
        <f t="shared" si="242"/>
        <v>CHEST_ITEM_TYPE_T4_SHARD,CHEST_ITEM_TYPE_T1_PART,CHEST_ITEM_TYPE_T2_PART,CHEST_ITEM_TYPE_T3_PART</v>
      </c>
      <c r="W414" s="13" t="str">
        <f t="shared" si="237"/>
        <v/>
      </c>
      <c r="X414" s="3" t="str">
        <f t="shared" si="238"/>
        <v/>
      </c>
      <c r="Y414" s="3" t="str">
        <f t="shared" si="243"/>
        <v>20.6%,66.2%,11.8%,1.3%</v>
      </c>
    </row>
    <row r="415" spans="2:25" x14ac:dyDescent="0.3">
      <c r="B415" s="2">
        <f>数据源!T447</f>
        <v>9</v>
      </c>
      <c r="C415" s="2" t="str">
        <f>数据源!U447</f>
        <v>T3LP2</v>
      </c>
      <c r="D415" s="2" t="str">
        <f>数据源!V447</f>
        <v>部件</v>
      </c>
      <c r="E415" s="2">
        <f>数据源!W447</f>
        <v>387.6</v>
      </c>
      <c r="F415" s="2">
        <f>数据源!X447</f>
        <v>1</v>
      </c>
      <c r="G415" s="2">
        <f>数据源!Y447</f>
        <v>5.5999999999999999E-3</v>
      </c>
      <c r="H415" s="2">
        <f>数据源!Z447</f>
        <v>7.2239422084623313E-4</v>
      </c>
      <c r="I415" s="2">
        <f>数据源!AA447</f>
        <v>7</v>
      </c>
      <c r="J415" s="3">
        <f t="shared" si="270"/>
        <v>1</v>
      </c>
      <c r="K415" s="3">
        <f t="shared" si="271"/>
        <v>1</v>
      </c>
      <c r="L415" s="3" t="str">
        <f t="shared" si="261"/>
        <v>部件</v>
      </c>
      <c r="M415" s="3">
        <f t="shared" ca="1" si="262"/>
        <v>93002</v>
      </c>
      <c r="N415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415" s="3" t="str">
        <f t="shared" si="264"/>
        <v>380,380,380,253,253,211,211,369,369,369,369,369,369,369,369,369,369,369,369,369,369,369,369,373,373,66,66,66,66,66,66,66,66,66,66,66,66,66,66,66,66,66,66,7,7,7,7,7,7,7,7,7,7</v>
      </c>
      <c r="P415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5" s="3" t="str">
        <f>IF(D415="坦克碎片",VLOOKUP(C415,道具信息!$N$2:$O$291,2,FALSE)&amp;"碎片",VLOOKUP(C415,道具信息!$N$2:$O$291,2,FALSE))</f>
        <v>T3部件</v>
      </c>
      <c r="R415" s="3">
        <f t="shared" si="266"/>
        <v>126</v>
      </c>
      <c r="S415" s="11">
        <f t="shared" si="267"/>
        <v>1.2999999999999999E-2</v>
      </c>
      <c r="T415" s="3" t="str">
        <f>VLOOKUP(Q415,道具信息!$Q$3:$S$20,2,FALSE)</f>
        <v>CHEST_ITEM_TYPE_T3_PART</v>
      </c>
      <c r="U415" s="3" t="str">
        <f>IF(COUNTIF(U$363:U414,T415)=0,T415,"")</f>
        <v/>
      </c>
      <c r="V415" s="3" t="str">
        <f t="shared" si="242"/>
        <v>CHEST_ITEM_TYPE_T4_SHARD,CHEST_ITEM_TYPE_T1_PART,CHEST_ITEM_TYPE_T2_PART,CHEST_ITEM_TYPE_T3_PART</v>
      </c>
      <c r="W415" s="13" t="str">
        <f t="shared" si="237"/>
        <v/>
      </c>
      <c r="X415" s="3" t="str">
        <f t="shared" si="238"/>
        <v/>
      </c>
      <c r="Y415" s="3" t="str">
        <f t="shared" si="243"/>
        <v>20.6%,66.2%,11.8%,1.3%</v>
      </c>
    </row>
    <row r="416" spans="2:25" x14ac:dyDescent="0.3">
      <c r="B416" s="2">
        <f>数据源!T448</f>
        <v>9</v>
      </c>
      <c r="C416" s="2" t="str">
        <f>数据源!U448</f>
        <v>T3LP4</v>
      </c>
      <c r="D416" s="2" t="str">
        <f>数据源!V448</f>
        <v>部件</v>
      </c>
      <c r="E416" s="2">
        <f>数据源!W448</f>
        <v>387.6</v>
      </c>
      <c r="F416" s="2">
        <f>数据源!X448</f>
        <v>1</v>
      </c>
      <c r="G416" s="2">
        <f>数据源!Y448</f>
        <v>5.4999999999999997E-3</v>
      </c>
      <c r="H416" s="2">
        <f>数据源!Z448</f>
        <v>7.0949432404540755E-4</v>
      </c>
      <c r="I416" s="2">
        <f>数据源!AA448</f>
        <v>7</v>
      </c>
      <c r="J416" s="3">
        <f t="shared" si="270"/>
        <v>1</v>
      </c>
      <c r="K416" s="3">
        <f t="shared" si="271"/>
        <v>1</v>
      </c>
      <c r="L416" s="3" t="str">
        <f t="shared" si="261"/>
        <v>部件</v>
      </c>
      <c r="M416" s="3">
        <f t="shared" ca="1" si="262"/>
        <v>93004</v>
      </c>
      <c r="N416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416" s="3" t="str">
        <f t="shared" si="264"/>
        <v>380,380,380,253,253,211,211,369,369,369,369,369,369,369,369,369,369,369,369,369,369,369,369,373,373,66,66,66,66,66,66,66,66,66,66,66,66,66,66,66,66,66,66,7,7,7,7,7,7,7,7,7,7,7</v>
      </c>
      <c r="P416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6" s="3" t="str">
        <f>IF(D416="坦克碎片",VLOOKUP(C416,道具信息!$N$2:$O$291,2,FALSE)&amp;"碎片",VLOOKUP(C416,道具信息!$N$2:$O$291,2,FALSE))</f>
        <v>T3部件</v>
      </c>
      <c r="R416" s="3">
        <f t="shared" si="266"/>
        <v>126</v>
      </c>
      <c r="S416" s="11">
        <f t="shared" si="267"/>
        <v>1.2999999999999999E-2</v>
      </c>
      <c r="T416" s="3" t="str">
        <f>VLOOKUP(Q416,道具信息!$Q$3:$S$20,2,FALSE)</f>
        <v>CHEST_ITEM_TYPE_T3_PART</v>
      </c>
      <c r="U416" s="3" t="str">
        <f>IF(COUNTIF(U$363:U415,T416)=0,T416,"")</f>
        <v/>
      </c>
      <c r="V416" s="3" t="str">
        <f t="shared" si="242"/>
        <v>CHEST_ITEM_TYPE_T4_SHARD,CHEST_ITEM_TYPE_T1_PART,CHEST_ITEM_TYPE_T2_PART,CHEST_ITEM_TYPE_T3_PART</v>
      </c>
      <c r="W416" s="13" t="str">
        <f t="shared" si="237"/>
        <v/>
      </c>
      <c r="X416" s="3" t="str">
        <f t="shared" si="238"/>
        <v/>
      </c>
      <c r="Y416" s="3" t="str">
        <f t="shared" si="243"/>
        <v>20.6%,66.2%,11.8%,1.3%</v>
      </c>
    </row>
    <row r="417" spans="2:25" x14ac:dyDescent="0.3">
      <c r="B417" s="2">
        <f>数据源!T449</f>
        <v>9</v>
      </c>
      <c r="C417" s="2" t="str">
        <f>数据源!U449</f>
        <v>T3LP6</v>
      </c>
      <c r="D417" s="2" t="str">
        <f>数据源!V449</f>
        <v>部件</v>
      </c>
      <c r="E417" s="2">
        <f>数据源!W449</f>
        <v>387.6</v>
      </c>
      <c r="F417" s="2">
        <f>数据源!X449</f>
        <v>1</v>
      </c>
      <c r="G417" s="2">
        <f>数据源!Y449</f>
        <v>5.4999999999999997E-3</v>
      </c>
      <c r="H417" s="2">
        <f>数据源!Z449</f>
        <v>7.0949432404540755E-4</v>
      </c>
      <c r="I417" s="2">
        <f>数据源!AA449</f>
        <v>7</v>
      </c>
      <c r="J417" s="3">
        <f t="shared" si="270"/>
        <v>1</v>
      </c>
      <c r="K417" s="3">
        <f t="shared" si="271"/>
        <v>1</v>
      </c>
      <c r="L417" s="3" t="str">
        <f t="shared" si="261"/>
        <v>部件</v>
      </c>
      <c r="M417" s="3">
        <f t="shared" ca="1" si="262"/>
        <v>93006</v>
      </c>
      <c r="N417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417" s="3" t="str">
        <f t="shared" si="264"/>
        <v>380,380,380,253,253,211,211,369,369,369,369,369,369,369,369,369,369,369,369,369,369,369,369,373,373,66,66,66,66,66,66,66,66,66,66,66,66,66,66,66,66,66,66,7,7,7,7,7,7,7,7,7,7,7,7</v>
      </c>
      <c r="P417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7" s="3" t="str">
        <f>IF(D417="坦克碎片",VLOOKUP(C417,道具信息!$N$2:$O$291,2,FALSE)&amp;"碎片",VLOOKUP(C417,道具信息!$N$2:$O$291,2,FALSE))</f>
        <v>T3部件</v>
      </c>
      <c r="R417" s="3">
        <f t="shared" si="266"/>
        <v>126</v>
      </c>
      <c r="S417" s="11">
        <f t="shared" si="267"/>
        <v>1.2999999999999999E-2</v>
      </c>
      <c r="T417" s="3" t="str">
        <f>VLOOKUP(Q417,道具信息!$Q$3:$S$20,2,FALSE)</f>
        <v>CHEST_ITEM_TYPE_T3_PART</v>
      </c>
      <c r="U417" s="3" t="str">
        <f>IF(COUNTIF(U$363:U416,T417)=0,T417,"")</f>
        <v/>
      </c>
      <c r="V417" s="3" t="str">
        <f t="shared" si="242"/>
        <v>CHEST_ITEM_TYPE_T4_SHARD,CHEST_ITEM_TYPE_T1_PART,CHEST_ITEM_TYPE_T2_PART,CHEST_ITEM_TYPE_T3_PART</v>
      </c>
      <c r="W417" s="13" t="str">
        <f t="shared" si="237"/>
        <v/>
      </c>
      <c r="X417" s="3" t="str">
        <f t="shared" si="238"/>
        <v/>
      </c>
      <c r="Y417" s="3" t="str">
        <f t="shared" si="243"/>
        <v>20.6%,66.2%,11.8%,1.3%</v>
      </c>
    </row>
    <row r="418" spans="2:25" x14ac:dyDescent="0.3">
      <c r="B418" s="2">
        <f>数据源!T450</f>
        <v>9</v>
      </c>
      <c r="C418" s="2" t="str">
        <f>数据源!U450</f>
        <v>T3MP2</v>
      </c>
      <c r="D418" s="2" t="str">
        <f>数据源!V450</f>
        <v>部件</v>
      </c>
      <c r="E418" s="2">
        <f>数据源!W450</f>
        <v>387.6</v>
      </c>
      <c r="F418" s="2">
        <f>数据源!X450</f>
        <v>1</v>
      </c>
      <c r="G418" s="2">
        <f>数据源!Y450</f>
        <v>5.4999999999999997E-3</v>
      </c>
      <c r="H418" s="2">
        <f>数据源!Z450</f>
        <v>7.0949432404540755E-4</v>
      </c>
      <c r="I418" s="2">
        <f>数据源!AA450</f>
        <v>7</v>
      </c>
      <c r="J418" s="3">
        <f t="shared" si="270"/>
        <v>1</v>
      </c>
      <c r="K418" s="3">
        <f t="shared" si="271"/>
        <v>1</v>
      </c>
      <c r="L418" s="3" t="str">
        <f t="shared" si="261"/>
        <v>部件</v>
      </c>
      <c r="M418" s="3">
        <f t="shared" ca="1" si="262"/>
        <v>93102</v>
      </c>
      <c r="N418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418" s="3" t="str">
        <f t="shared" si="264"/>
        <v>380,380,380,253,253,211,211,369,369,369,369,369,369,369,369,369,369,369,369,369,369,369,369,373,373,66,66,66,66,66,66,66,66,66,66,66,66,66,66,66,66,66,66,7,7,7,7,7,7,7,7,7,7,7,7,7</v>
      </c>
      <c r="P418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8" s="3" t="str">
        <f>IF(D418="坦克碎片",VLOOKUP(C418,道具信息!$N$2:$O$291,2,FALSE)&amp;"碎片",VLOOKUP(C418,道具信息!$N$2:$O$291,2,FALSE))</f>
        <v>T3部件</v>
      </c>
      <c r="R418" s="3">
        <f t="shared" si="266"/>
        <v>126</v>
      </c>
      <c r="S418" s="11">
        <f t="shared" si="267"/>
        <v>1.2999999999999999E-2</v>
      </c>
      <c r="T418" s="3" t="str">
        <f>VLOOKUP(Q418,道具信息!$Q$3:$S$20,2,FALSE)</f>
        <v>CHEST_ITEM_TYPE_T3_PART</v>
      </c>
      <c r="U418" s="3" t="str">
        <f>IF(COUNTIF(U$363:U417,T418)=0,T418,"")</f>
        <v/>
      </c>
      <c r="V418" s="3" t="str">
        <f t="shared" si="242"/>
        <v>CHEST_ITEM_TYPE_T4_SHARD,CHEST_ITEM_TYPE_T1_PART,CHEST_ITEM_TYPE_T2_PART,CHEST_ITEM_TYPE_T3_PART</v>
      </c>
      <c r="W418" s="13" t="str">
        <f t="shared" si="237"/>
        <v/>
      </c>
      <c r="X418" s="3" t="str">
        <f t="shared" si="238"/>
        <v/>
      </c>
      <c r="Y418" s="3" t="str">
        <f t="shared" si="243"/>
        <v>20.6%,66.2%,11.8%,1.3%</v>
      </c>
    </row>
    <row r="419" spans="2:25" x14ac:dyDescent="0.3">
      <c r="B419" s="2">
        <f>数据源!T451</f>
        <v>9</v>
      </c>
      <c r="C419" s="2" t="str">
        <f>数据源!U451</f>
        <v>T3MP4</v>
      </c>
      <c r="D419" s="2" t="str">
        <f>数据源!V451</f>
        <v>部件</v>
      </c>
      <c r="E419" s="2">
        <f>数据源!W451</f>
        <v>387.6</v>
      </c>
      <c r="F419" s="2">
        <f>数据源!X451</f>
        <v>1</v>
      </c>
      <c r="G419" s="2">
        <f>数据源!Y451</f>
        <v>5.4999999999999997E-3</v>
      </c>
      <c r="H419" s="2">
        <f>数据源!Z451</f>
        <v>7.0949432404540755E-4</v>
      </c>
      <c r="I419" s="2">
        <f>数据源!AA451</f>
        <v>7</v>
      </c>
      <c r="J419" s="3">
        <f t="shared" si="270"/>
        <v>1</v>
      </c>
      <c r="K419" s="3">
        <f t="shared" si="271"/>
        <v>1</v>
      </c>
      <c r="L419" s="3" t="str">
        <f t="shared" si="261"/>
        <v>部件</v>
      </c>
      <c r="M419" s="3">
        <f t="shared" ca="1" si="262"/>
        <v>93104</v>
      </c>
      <c r="N419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419" s="3" t="str">
        <f t="shared" si="264"/>
        <v>380,380,380,253,253,211,211,369,369,369,369,369,369,369,369,369,369,369,369,369,369,369,369,373,373,66,66,66,66,66,66,66,66,66,66,66,66,66,66,66,66,66,66,7,7,7,7,7,7,7,7,7,7,7,7,7,7</v>
      </c>
      <c r="P419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9" s="3" t="str">
        <f>IF(D419="坦克碎片",VLOOKUP(C419,道具信息!$N$2:$O$291,2,FALSE)&amp;"碎片",VLOOKUP(C419,道具信息!$N$2:$O$291,2,FALSE))</f>
        <v>T3部件</v>
      </c>
      <c r="R419" s="3">
        <f t="shared" si="266"/>
        <v>126</v>
      </c>
      <c r="S419" s="11">
        <f t="shared" si="267"/>
        <v>1.2999999999999999E-2</v>
      </c>
      <c r="T419" s="3" t="str">
        <f>VLOOKUP(Q419,道具信息!$Q$3:$S$20,2,FALSE)</f>
        <v>CHEST_ITEM_TYPE_T3_PART</v>
      </c>
      <c r="U419" s="3" t="str">
        <f>IF(COUNTIF(U$363:U418,T419)=0,T419,"")</f>
        <v/>
      </c>
      <c r="V419" s="3" t="str">
        <f t="shared" si="242"/>
        <v>CHEST_ITEM_TYPE_T4_SHARD,CHEST_ITEM_TYPE_T1_PART,CHEST_ITEM_TYPE_T2_PART,CHEST_ITEM_TYPE_T3_PART</v>
      </c>
      <c r="W419" s="13" t="str">
        <f t="shared" si="237"/>
        <v/>
      </c>
      <c r="X419" s="3" t="str">
        <f t="shared" si="238"/>
        <v/>
      </c>
      <c r="Y419" s="3" t="str">
        <f t="shared" si="243"/>
        <v>20.6%,66.2%,11.8%,1.3%</v>
      </c>
    </row>
    <row r="420" spans="2:25" x14ac:dyDescent="0.3">
      <c r="B420" s="2">
        <f>数据源!T452</f>
        <v>9</v>
      </c>
      <c r="C420" s="2" t="str">
        <f>数据源!U452</f>
        <v>T3MP6</v>
      </c>
      <c r="D420" s="2" t="str">
        <f>数据源!V452</f>
        <v>部件</v>
      </c>
      <c r="E420" s="2">
        <f>数据源!W452</f>
        <v>387.6</v>
      </c>
      <c r="F420" s="2">
        <f>数据源!X452</f>
        <v>1</v>
      </c>
      <c r="G420" s="2">
        <f>数据源!Y452</f>
        <v>5.4999999999999997E-3</v>
      </c>
      <c r="H420" s="2">
        <f>数据源!Z452</f>
        <v>7.0949432404540755E-4</v>
      </c>
      <c r="I420" s="2">
        <f>数据源!AA452</f>
        <v>7</v>
      </c>
      <c r="J420" s="3">
        <f t="shared" si="270"/>
        <v>1</v>
      </c>
      <c r="K420" s="3">
        <f t="shared" si="271"/>
        <v>1</v>
      </c>
      <c r="L420" s="3" t="str">
        <f t="shared" si="261"/>
        <v>部件</v>
      </c>
      <c r="M420" s="3">
        <f t="shared" ca="1" si="262"/>
        <v>93106</v>
      </c>
      <c r="N420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420" s="3" t="str">
        <f t="shared" si="264"/>
        <v>380,380,380,253,253,211,211,369,369,369,369,369,369,369,369,369,369,369,369,369,369,369,369,373,373,66,66,66,66,66,66,66,66,66,66,66,66,66,66,66,66,66,66,7,7,7,7,7,7,7,7,7,7,7,7,7,7,7</v>
      </c>
      <c r="P420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0" s="3" t="str">
        <f>IF(D420="坦克碎片",VLOOKUP(C420,道具信息!$N$2:$O$291,2,FALSE)&amp;"碎片",VLOOKUP(C420,道具信息!$N$2:$O$291,2,FALSE))</f>
        <v>T3部件</v>
      </c>
      <c r="R420" s="3">
        <f t="shared" si="266"/>
        <v>126</v>
      </c>
      <c r="S420" s="11">
        <f t="shared" si="267"/>
        <v>1.2999999999999999E-2</v>
      </c>
      <c r="T420" s="3" t="str">
        <f>VLOOKUP(Q420,道具信息!$Q$3:$S$20,2,FALSE)</f>
        <v>CHEST_ITEM_TYPE_T3_PART</v>
      </c>
      <c r="U420" s="3" t="str">
        <f>IF(COUNTIF(U$363:U419,T420)=0,T420,"")</f>
        <v/>
      </c>
      <c r="V420" s="3" t="str">
        <f t="shared" si="242"/>
        <v>CHEST_ITEM_TYPE_T4_SHARD,CHEST_ITEM_TYPE_T1_PART,CHEST_ITEM_TYPE_T2_PART,CHEST_ITEM_TYPE_T3_PART</v>
      </c>
      <c r="W420" s="13" t="str">
        <f t="shared" si="237"/>
        <v/>
      </c>
      <c r="X420" s="3" t="str">
        <f t="shared" si="238"/>
        <v/>
      </c>
      <c r="Y420" s="3" t="str">
        <f t="shared" si="243"/>
        <v>20.6%,66.2%,11.8%,1.3%</v>
      </c>
    </row>
    <row r="421" spans="2:25" x14ac:dyDescent="0.3">
      <c r="B421" s="2">
        <f>数据源!T453</f>
        <v>9</v>
      </c>
      <c r="C421" s="2" t="str">
        <f>数据源!U453</f>
        <v>T3HP2</v>
      </c>
      <c r="D421" s="2" t="str">
        <f>数据源!V453</f>
        <v>部件</v>
      </c>
      <c r="E421" s="2">
        <f>数据源!W453</f>
        <v>387.6</v>
      </c>
      <c r="F421" s="2">
        <f>数据源!X453</f>
        <v>1</v>
      </c>
      <c r="G421" s="2">
        <f>数据源!Y453</f>
        <v>5.4999999999999997E-3</v>
      </c>
      <c r="H421" s="2">
        <f>数据源!Z453</f>
        <v>7.0949432404540755E-4</v>
      </c>
      <c r="I421" s="2">
        <f>数据源!AA453</f>
        <v>7</v>
      </c>
      <c r="J421" s="3">
        <f t="shared" si="270"/>
        <v>1</v>
      </c>
      <c r="K421" s="3">
        <f t="shared" si="271"/>
        <v>1</v>
      </c>
      <c r="L421" s="3" t="str">
        <f t="shared" si="261"/>
        <v>部件</v>
      </c>
      <c r="M421" s="3">
        <f t="shared" ca="1" si="262"/>
        <v>93202</v>
      </c>
      <c r="N421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421" s="3" t="str">
        <f t="shared" si="264"/>
        <v>380,380,380,253,253,211,211,369,369,369,369,369,369,369,369,369,369,369,369,369,369,369,369,373,373,66,66,66,66,66,66,66,66,66,66,66,66,66,66,66,66,66,66,7,7,7,7,7,7,7,7,7,7,7,7,7,7,7,7</v>
      </c>
      <c r="P421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1" s="3" t="str">
        <f>IF(D421="坦克碎片",VLOOKUP(C421,道具信息!$N$2:$O$291,2,FALSE)&amp;"碎片",VLOOKUP(C421,道具信息!$N$2:$O$291,2,FALSE))</f>
        <v>T3部件</v>
      </c>
      <c r="R421" s="3">
        <f t="shared" si="266"/>
        <v>126</v>
      </c>
      <c r="S421" s="11">
        <f t="shared" si="267"/>
        <v>1.2999999999999999E-2</v>
      </c>
      <c r="T421" s="3" t="str">
        <f>VLOOKUP(Q421,道具信息!$Q$3:$S$20,2,FALSE)</f>
        <v>CHEST_ITEM_TYPE_T3_PART</v>
      </c>
      <c r="U421" s="3" t="str">
        <f>IF(COUNTIF(U$363:U420,T421)=0,T421,"")</f>
        <v/>
      </c>
      <c r="V421" s="3" t="str">
        <f t="shared" si="242"/>
        <v>CHEST_ITEM_TYPE_T4_SHARD,CHEST_ITEM_TYPE_T1_PART,CHEST_ITEM_TYPE_T2_PART,CHEST_ITEM_TYPE_T3_PART</v>
      </c>
      <c r="W421" s="13" t="str">
        <f t="shared" si="237"/>
        <v/>
      </c>
      <c r="X421" s="3" t="str">
        <f t="shared" si="238"/>
        <v/>
      </c>
      <c r="Y421" s="3" t="str">
        <f t="shared" si="243"/>
        <v>20.6%,66.2%,11.8%,1.3%</v>
      </c>
    </row>
    <row r="422" spans="2:25" x14ac:dyDescent="0.3">
      <c r="B422" s="2">
        <f>数据源!T454</f>
        <v>9</v>
      </c>
      <c r="C422" s="2" t="str">
        <f>数据源!U454</f>
        <v>T3HP4</v>
      </c>
      <c r="D422" s="2" t="str">
        <f>数据源!V454</f>
        <v>部件</v>
      </c>
      <c r="E422" s="2">
        <f>数据源!W454</f>
        <v>387.6</v>
      </c>
      <c r="F422" s="2">
        <f>数据源!X454</f>
        <v>1</v>
      </c>
      <c r="G422" s="2">
        <f>数据源!Y454</f>
        <v>5.4999999999999997E-3</v>
      </c>
      <c r="H422" s="2">
        <f>数据源!Z454</f>
        <v>7.0949432404540755E-4</v>
      </c>
      <c r="I422" s="2">
        <f>数据源!AA454</f>
        <v>7</v>
      </c>
      <c r="J422" s="3">
        <f t="shared" si="270"/>
        <v>1</v>
      </c>
      <c r="K422" s="3">
        <f t="shared" si="271"/>
        <v>1</v>
      </c>
      <c r="L422" s="3" t="str">
        <f t="shared" si="261"/>
        <v>部件</v>
      </c>
      <c r="M422" s="3">
        <f t="shared" ca="1" si="262"/>
        <v>93204</v>
      </c>
      <c r="N422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422" s="3" t="str">
        <f t="shared" si="264"/>
        <v>380,380,380,253,253,211,211,369,369,369,369,369,369,369,369,369,369,369,369,369,369,369,369,373,373,66,66,66,66,66,66,66,66,66,66,66,66,66,66,66,66,66,66,7,7,7,7,7,7,7,7,7,7,7,7,7,7,7,7,7</v>
      </c>
      <c r="P422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2" s="3" t="str">
        <f>IF(D422="坦克碎片",VLOOKUP(C422,道具信息!$N$2:$O$291,2,FALSE)&amp;"碎片",VLOOKUP(C422,道具信息!$N$2:$O$291,2,FALSE))</f>
        <v>T3部件</v>
      </c>
      <c r="R422" s="3">
        <f t="shared" si="266"/>
        <v>126</v>
      </c>
      <c r="S422" s="11">
        <f t="shared" si="267"/>
        <v>1.2999999999999999E-2</v>
      </c>
      <c r="T422" s="3" t="str">
        <f>VLOOKUP(Q422,道具信息!$Q$3:$S$20,2,FALSE)</f>
        <v>CHEST_ITEM_TYPE_T3_PART</v>
      </c>
      <c r="U422" s="3" t="str">
        <f>IF(COUNTIF(U$363:U421,T422)=0,T422,"")</f>
        <v/>
      </c>
      <c r="V422" s="3" t="str">
        <f t="shared" si="242"/>
        <v>CHEST_ITEM_TYPE_T4_SHARD,CHEST_ITEM_TYPE_T1_PART,CHEST_ITEM_TYPE_T2_PART,CHEST_ITEM_TYPE_T3_PART</v>
      </c>
      <c r="W422" s="13" t="str">
        <f t="shared" si="237"/>
        <v/>
      </c>
      <c r="X422" s="3" t="str">
        <f t="shared" si="238"/>
        <v/>
      </c>
      <c r="Y422" s="3" t="str">
        <f t="shared" si="243"/>
        <v>20.6%,66.2%,11.8%,1.3%</v>
      </c>
    </row>
    <row r="423" spans="2:25" x14ac:dyDescent="0.3">
      <c r="B423" s="2">
        <f>数据源!T455</f>
        <v>9</v>
      </c>
      <c r="C423" s="2" t="str">
        <f>数据源!U455</f>
        <v>T3HP6</v>
      </c>
      <c r="D423" s="2" t="str">
        <f>数据源!V455</f>
        <v>部件</v>
      </c>
      <c r="E423" s="2">
        <f>数据源!W455</f>
        <v>387.6</v>
      </c>
      <c r="F423" s="2">
        <f>数据源!X455</f>
        <v>1</v>
      </c>
      <c r="G423" s="2">
        <f>数据源!Y455</f>
        <v>5.4999999999999997E-3</v>
      </c>
      <c r="H423" s="2">
        <f>数据源!Z455</f>
        <v>7.0949432404540755E-4</v>
      </c>
      <c r="I423" s="2">
        <f>数据源!AA455</f>
        <v>7</v>
      </c>
      <c r="J423" s="3">
        <f>ROUNDUP(IF(F423&gt;1,F423-ROUNDDOWN(SQRT(F423),0),F423),0)</f>
        <v>1</v>
      </c>
      <c r="K423" s="3">
        <f>F423*2-J423</f>
        <v>1</v>
      </c>
      <c r="L423" s="3" t="str">
        <f t="shared" si="261"/>
        <v>部件</v>
      </c>
      <c r="M423" s="3">
        <f t="shared" ca="1" si="262"/>
        <v>93206</v>
      </c>
      <c r="N423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423" s="3" t="str">
        <f t="shared" si="264"/>
        <v>380,380,380,253,253,211,211,369,369,369,369,369,369,369,369,369,369,369,369,369,369,369,369,373,373,66,66,66,66,66,66,66,66,66,66,66,66,66,66,66,66,66,66,7,7,7,7,7,7,7,7,7,7,7,7,7,7,7,7,7,7</v>
      </c>
      <c r="P423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3" s="3" t="str">
        <f>IF(D423="坦克碎片",VLOOKUP(C423,道具信息!$N$2:$O$291,2,FALSE)&amp;"碎片",VLOOKUP(C423,道具信息!$N$2:$O$291,2,FALSE))</f>
        <v>T3部件</v>
      </c>
      <c r="R423" s="3">
        <f t="shared" si="266"/>
        <v>126</v>
      </c>
      <c r="S423" s="11">
        <f t="shared" si="267"/>
        <v>1.2999999999999999E-2</v>
      </c>
      <c r="T423" s="3" t="str">
        <f>VLOOKUP(Q423,道具信息!$Q$3:$S$20,2,FALSE)</f>
        <v>CHEST_ITEM_TYPE_T3_PART</v>
      </c>
      <c r="U423" s="3" t="str">
        <f>IF(COUNTIF(U$363:U422,T423)=0,T423,"")</f>
        <v/>
      </c>
      <c r="V423" s="3" t="str">
        <f t="shared" si="242"/>
        <v>CHEST_ITEM_TYPE_T4_SHARD,CHEST_ITEM_TYPE_T1_PART,CHEST_ITEM_TYPE_T2_PART,CHEST_ITEM_TYPE_T3_PART</v>
      </c>
      <c r="W423" s="13" t="str">
        <f t="shared" si="237"/>
        <v/>
      </c>
      <c r="X423" s="3" t="str">
        <f t="shared" si="238"/>
        <v/>
      </c>
      <c r="Y423" s="3" t="str">
        <f t="shared" si="243"/>
        <v>20.6%,66.2%,11.8%,1.3%</v>
      </c>
    </row>
    <row r="424" spans="2:25" x14ac:dyDescent="0.3">
      <c r="B424" s="2">
        <f>数据源!T456</f>
        <v>9</v>
      </c>
      <c r="C424" s="2" t="str">
        <f>数据源!U456</f>
        <v>T4LP1</v>
      </c>
      <c r="D424" s="2" t="str">
        <f>数据源!V456</f>
        <v>部件</v>
      </c>
      <c r="E424" s="2">
        <f>数据源!W456</f>
        <v>2325</v>
      </c>
      <c r="F424" s="2">
        <f>数据源!X456</f>
        <v>1</v>
      </c>
      <c r="G424" s="2">
        <f>数据源!Y456</f>
        <v>7.0000000000000001E-3</v>
      </c>
      <c r="H424" s="2">
        <f>数据源!Z456</f>
        <v>1.5053763440860216E-4</v>
      </c>
      <c r="I424" s="2">
        <f>数据源!AA456</f>
        <v>2</v>
      </c>
      <c r="J424" s="3">
        <f t="shared" ref="J424:J428" si="272">ROUNDUP(IF(F424&gt;1,F424-ROUNDDOWN(SQRT(F424),0),F424),0)</f>
        <v>1</v>
      </c>
      <c r="K424" s="3">
        <f t="shared" ref="K424:K428" si="273">F424*2-J424</f>
        <v>1</v>
      </c>
      <c r="L424" s="3" t="str">
        <f t="shared" si="261"/>
        <v>部件</v>
      </c>
      <c r="M424" s="3">
        <f t="shared" ca="1" si="262"/>
        <v>94001</v>
      </c>
      <c r="N424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</v>
      </c>
      <c r="O424" s="3" t="str">
        <f t="shared" si="264"/>
        <v>380,380,380,253,253,211,211,369,369,369,369,369,369,369,369,369,369,369,369,369,369,369,369,373,373,66,66,66,66,66,66,66,66,66,66,66,66,66,66,66,66,66,66,7,7,7,7,7,7,7,7,7,7,7,7,7,7,7,7,7,7,2</v>
      </c>
      <c r="P424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4" s="3" t="str">
        <f>IF(D424="坦克碎片",VLOOKUP(C424,道具信息!$N$2:$O$291,2,FALSE)&amp;"碎片",VLOOKUP(C424,道具信息!$N$2:$O$291,2,FALSE))</f>
        <v>T4部件</v>
      </c>
      <c r="R424" s="3">
        <f t="shared" si="266"/>
        <v>18</v>
      </c>
      <c r="S424" s="11">
        <f t="shared" si="267"/>
        <v>2E-3</v>
      </c>
      <c r="T424" s="3" t="str">
        <f>VLOOKUP(Q424,道具信息!$Q$3:$S$20,2,FALSE)</f>
        <v>CHEST_ITEM_TYPE_T4_PART</v>
      </c>
      <c r="U424" s="3" t="str">
        <f>IF(COUNTIF(U$363:U423,T424)=0,T424,"")</f>
        <v>CHEST_ITEM_TYPE_T4_PART</v>
      </c>
      <c r="V424" s="3" t="str">
        <f t="shared" si="242"/>
        <v>CHEST_ITEM_TYPE_T4_SHARD,CHEST_ITEM_TYPE_T1_PART,CHEST_ITEM_TYPE_T2_PART,CHEST_ITEM_TYPE_T3_PART,CHEST_ITEM_TYPE_T4_PART</v>
      </c>
      <c r="W424" s="13">
        <f t="shared" si="237"/>
        <v>2E-3</v>
      </c>
      <c r="X424" s="3" t="str">
        <f t="shared" si="238"/>
        <v>0.2%</v>
      </c>
      <c r="Y424" s="3" t="str">
        <f t="shared" si="243"/>
        <v>20.6%,66.2%,11.8%,1.3%,0.2%</v>
      </c>
    </row>
    <row r="425" spans="2:25" x14ac:dyDescent="0.3">
      <c r="B425" s="2">
        <f>数据源!T457</f>
        <v>9</v>
      </c>
      <c r="C425" s="2" t="str">
        <f>数据源!U457</f>
        <v>T4LP3</v>
      </c>
      <c r="D425" s="2" t="str">
        <f>数据源!V457</f>
        <v>部件</v>
      </c>
      <c r="E425" s="2">
        <f>数据源!W457</f>
        <v>2325</v>
      </c>
      <c r="F425" s="2">
        <f>数据源!X457</f>
        <v>1</v>
      </c>
      <c r="G425" s="2">
        <f>数据源!Y457</f>
        <v>7.0000000000000001E-3</v>
      </c>
      <c r="H425" s="2">
        <f>数据源!Z457</f>
        <v>1.5053763440860216E-4</v>
      </c>
      <c r="I425" s="2">
        <f>数据源!AA457</f>
        <v>2</v>
      </c>
      <c r="J425" s="3">
        <f t="shared" si="272"/>
        <v>1</v>
      </c>
      <c r="K425" s="3">
        <f t="shared" si="273"/>
        <v>1</v>
      </c>
      <c r="L425" s="3" t="str">
        <f t="shared" si="261"/>
        <v>部件</v>
      </c>
      <c r="M425" s="3">
        <f t="shared" ca="1" si="262"/>
        <v>94003</v>
      </c>
      <c r="N425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</v>
      </c>
      <c r="O425" s="3" t="str">
        <f t="shared" si="264"/>
        <v>380,380,380,253,253,211,211,369,369,369,369,369,369,369,369,369,369,369,369,369,369,369,369,373,373,66,66,66,66,66,66,66,66,66,66,66,66,66,66,66,66,66,66,7,7,7,7,7,7,7,7,7,7,7,7,7,7,7,7,7,7,2,2</v>
      </c>
      <c r="P425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5" s="3" t="str">
        <f>IF(D425="坦克碎片",VLOOKUP(C425,道具信息!$N$2:$O$291,2,FALSE)&amp;"碎片",VLOOKUP(C425,道具信息!$N$2:$O$291,2,FALSE))</f>
        <v>T4部件</v>
      </c>
      <c r="R425" s="3">
        <f t="shared" si="266"/>
        <v>18</v>
      </c>
      <c r="S425" s="11">
        <f t="shared" si="267"/>
        <v>2E-3</v>
      </c>
      <c r="T425" s="3" t="str">
        <f>VLOOKUP(Q425,道具信息!$Q$3:$S$20,2,FALSE)</f>
        <v>CHEST_ITEM_TYPE_T4_PART</v>
      </c>
      <c r="U425" s="3" t="str">
        <f>IF(COUNTIF(U$363:U424,T425)=0,T425,"")</f>
        <v/>
      </c>
      <c r="V425" s="3" t="str">
        <f t="shared" si="242"/>
        <v>CHEST_ITEM_TYPE_T4_SHARD,CHEST_ITEM_TYPE_T1_PART,CHEST_ITEM_TYPE_T2_PART,CHEST_ITEM_TYPE_T3_PART,CHEST_ITEM_TYPE_T4_PART</v>
      </c>
      <c r="W425" s="13" t="str">
        <f t="shared" si="237"/>
        <v/>
      </c>
      <c r="X425" s="3" t="str">
        <f t="shared" si="238"/>
        <v/>
      </c>
      <c r="Y425" s="3" t="str">
        <f t="shared" si="243"/>
        <v>20.6%,66.2%,11.8%,1.3%,0.2%</v>
      </c>
    </row>
    <row r="426" spans="2:25" x14ac:dyDescent="0.3">
      <c r="B426" s="2">
        <f>数据源!T458</f>
        <v>9</v>
      </c>
      <c r="C426" s="2" t="str">
        <f>数据源!U458</f>
        <v>T4LP5</v>
      </c>
      <c r="D426" s="2" t="str">
        <f>数据源!V458</f>
        <v>部件</v>
      </c>
      <c r="E426" s="2">
        <f>数据源!W458</f>
        <v>2325</v>
      </c>
      <c r="F426" s="2">
        <f>数据源!X458</f>
        <v>1</v>
      </c>
      <c r="G426" s="2">
        <f>数据源!Y458</f>
        <v>7.0000000000000001E-3</v>
      </c>
      <c r="H426" s="2">
        <f>数据源!Z458</f>
        <v>1.5053763440860216E-4</v>
      </c>
      <c r="I426" s="2">
        <f>数据源!AA458</f>
        <v>2</v>
      </c>
      <c r="J426" s="3">
        <f t="shared" si="272"/>
        <v>1</v>
      </c>
      <c r="K426" s="3">
        <f t="shared" si="273"/>
        <v>1</v>
      </c>
      <c r="L426" s="3" t="str">
        <f t="shared" si="261"/>
        <v>部件</v>
      </c>
      <c r="M426" s="3">
        <f t="shared" ca="1" si="262"/>
        <v>94005</v>
      </c>
      <c r="N426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</v>
      </c>
      <c r="O426" s="3" t="str">
        <f t="shared" si="264"/>
        <v>380,380,380,253,253,211,211,369,369,369,369,369,369,369,369,369,369,369,369,369,369,369,369,373,373,66,66,66,66,66,66,66,66,66,66,66,66,66,66,66,66,66,66,7,7,7,7,7,7,7,7,7,7,7,7,7,7,7,7,7,7,2,2,2</v>
      </c>
      <c r="P426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6" s="3" t="str">
        <f>IF(D426="坦克碎片",VLOOKUP(C426,道具信息!$N$2:$O$291,2,FALSE)&amp;"碎片",VLOOKUP(C426,道具信息!$N$2:$O$291,2,FALSE))</f>
        <v>T4部件</v>
      </c>
      <c r="R426" s="3">
        <f t="shared" si="266"/>
        <v>18</v>
      </c>
      <c r="S426" s="11">
        <f t="shared" si="267"/>
        <v>2E-3</v>
      </c>
      <c r="T426" s="3" t="str">
        <f>VLOOKUP(Q426,道具信息!$Q$3:$S$20,2,FALSE)</f>
        <v>CHEST_ITEM_TYPE_T4_PART</v>
      </c>
      <c r="U426" s="3" t="str">
        <f>IF(COUNTIF(U$363:U425,T426)=0,T426,"")</f>
        <v/>
      </c>
      <c r="V426" s="3" t="str">
        <f t="shared" si="242"/>
        <v>CHEST_ITEM_TYPE_T4_SHARD,CHEST_ITEM_TYPE_T1_PART,CHEST_ITEM_TYPE_T2_PART,CHEST_ITEM_TYPE_T3_PART,CHEST_ITEM_TYPE_T4_PART</v>
      </c>
      <c r="W426" s="13" t="str">
        <f t="shared" si="237"/>
        <v/>
      </c>
      <c r="X426" s="3" t="str">
        <f t="shared" si="238"/>
        <v/>
      </c>
      <c r="Y426" s="3" t="str">
        <f t="shared" si="243"/>
        <v>20.6%,66.2%,11.8%,1.3%,0.2%</v>
      </c>
    </row>
    <row r="427" spans="2:25" x14ac:dyDescent="0.3">
      <c r="B427" s="2">
        <f>数据源!T459</f>
        <v>9</v>
      </c>
      <c r="C427" s="2" t="str">
        <f>数据源!U459</f>
        <v>T4MP1</v>
      </c>
      <c r="D427" s="2" t="str">
        <f>数据源!V459</f>
        <v>部件</v>
      </c>
      <c r="E427" s="2">
        <f>数据源!W459</f>
        <v>2325</v>
      </c>
      <c r="F427" s="2">
        <f>数据源!X459</f>
        <v>1</v>
      </c>
      <c r="G427" s="2">
        <f>数据源!Y459</f>
        <v>7.0000000000000001E-3</v>
      </c>
      <c r="H427" s="2">
        <f>数据源!Z459</f>
        <v>1.5053763440860216E-4</v>
      </c>
      <c r="I427" s="2">
        <f>数据源!AA459</f>
        <v>2</v>
      </c>
      <c r="J427" s="3">
        <f t="shared" si="272"/>
        <v>1</v>
      </c>
      <c r="K427" s="3">
        <f t="shared" si="273"/>
        <v>1</v>
      </c>
      <c r="L427" s="3" t="str">
        <f t="shared" si="261"/>
        <v>部件</v>
      </c>
      <c r="M427" s="3">
        <f t="shared" ca="1" si="262"/>
        <v>94101</v>
      </c>
      <c r="N427" s="3" t="str">
        <f t="shared" ca="1" si="26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</v>
      </c>
      <c r="O427" s="3" t="str">
        <f t="shared" si="264"/>
        <v>380,380,380,253,253,211,211,369,369,369,369,369,369,369,369,369,369,369,369,369,369,369,369,373,373,66,66,66,66,66,66,66,66,66,66,66,66,66,66,66,66,66,66,7,7,7,7,7,7,7,7,7,7,7,7,7,7,7,7,7,7,2,2,2,2</v>
      </c>
      <c r="P427" s="1" t="str">
        <f t="shared" si="26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7" s="3" t="str">
        <f>IF(D427="坦克碎片",VLOOKUP(C427,道具信息!$N$2:$O$291,2,FALSE)&amp;"碎片",VLOOKUP(C427,道具信息!$N$2:$O$291,2,FALSE))</f>
        <v>T4部件</v>
      </c>
      <c r="R427" s="3">
        <f t="shared" ref="R427:R432" si="274">SUMIFS(I:I,Q:Q,Q427,B:B,B427)</f>
        <v>18</v>
      </c>
      <c r="S427" s="11">
        <f t="shared" ref="S427:S432" si="275">ROUND(R427/SUMIF(B:B,B427,I:I),3)</f>
        <v>2E-3</v>
      </c>
      <c r="T427" s="3" t="str">
        <f>VLOOKUP(Q427,道具信息!$Q$3:$S$20,2,FALSE)</f>
        <v>CHEST_ITEM_TYPE_T4_PART</v>
      </c>
      <c r="U427" s="3" t="str">
        <f>IF(COUNTIF(U$363:U426,T427)=0,T427,"")</f>
        <v/>
      </c>
      <c r="V427" s="3" t="str">
        <f t="shared" si="242"/>
        <v>CHEST_ITEM_TYPE_T4_SHARD,CHEST_ITEM_TYPE_T1_PART,CHEST_ITEM_TYPE_T2_PART,CHEST_ITEM_TYPE_T3_PART,CHEST_ITEM_TYPE_T4_PART</v>
      </c>
      <c r="W427" s="13" t="str">
        <f t="shared" si="237"/>
        <v/>
      </c>
      <c r="X427" s="3" t="str">
        <f t="shared" si="238"/>
        <v/>
      </c>
      <c r="Y427" s="3" t="str">
        <f t="shared" si="243"/>
        <v>20.6%,66.2%,11.8%,1.3%,0.2%</v>
      </c>
    </row>
    <row r="428" spans="2:25" x14ac:dyDescent="0.3">
      <c r="B428" s="2">
        <f>数据源!T460</f>
        <v>9</v>
      </c>
      <c r="C428" s="2" t="str">
        <f>数据源!U460</f>
        <v>T4MP3</v>
      </c>
      <c r="D428" s="2" t="str">
        <f>数据源!V460</f>
        <v>部件</v>
      </c>
      <c r="E428" s="2">
        <f>数据源!W460</f>
        <v>2325</v>
      </c>
      <c r="F428" s="2">
        <f>数据源!X460</f>
        <v>1</v>
      </c>
      <c r="G428" s="2">
        <f>数据源!Y460</f>
        <v>7.0000000000000001E-3</v>
      </c>
      <c r="H428" s="2">
        <f>数据源!Z460</f>
        <v>1.5053763440860216E-4</v>
      </c>
      <c r="I428" s="2">
        <f>数据源!AA460</f>
        <v>2</v>
      </c>
      <c r="J428" s="3">
        <f t="shared" si="272"/>
        <v>1</v>
      </c>
      <c r="K428" s="3">
        <f t="shared" si="273"/>
        <v>1</v>
      </c>
      <c r="L428" s="3" t="str">
        <f t="shared" ref="L428:L432" si="276">RIGHT(D428,2)</f>
        <v>部件</v>
      </c>
      <c r="M428" s="3">
        <f t="shared" ref="M428:M432" ca="1" si="277">IF(OR(L428="坦克",L428="碎片"),VLOOKUP(C428,INDIRECT("坦克ID"),MATCH(L428&amp;"ID",INDIRECT("坦克标头"),0),FALSE),VLOOKUP(C428,INDIRECT(L428&amp;"ID"),2,FALSE))</f>
        <v>94103</v>
      </c>
      <c r="N428" s="3" t="str">
        <f t="shared" ref="N428:N432" ca="1" si="278">N427&amp;","&amp;M428</f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</v>
      </c>
      <c r="O428" s="3" t="str">
        <f t="shared" ref="O428:O432" si="279">O427&amp;","&amp;I428</f>
        <v>380,380,380,253,253,211,211,369,369,369,369,369,369,369,369,369,369,369,369,369,369,369,369,373,373,66,66,66,66,66,66,66,66,66,66,66,66,66,66,66,66,66,66,7,7,7,7,7,7,7,7,7,7,7,7,7,7,7,7,7,7,2,2,2,2,2</v>
      </c>
      <c r="P428" s="1" t="str">
        <f t="shared" ref="P428:P432" si="280">P427&amp;","&amp;"("&amp;J428&amp;","&amp;K428&amp;")"</f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8" s="3" t="str">
        <f>IF(D428="坦克碎片",VLOOKUP(C428,道具信息!$N$2:$O$291,2,FALSE)&amp;"碎片",VLOOKUP(C428,道具信息!$N$2:$O$291,2,FALSE))</f>
        <v>T4部件</v>
      </c>
      <c r="R428" s="3">
        <f t="shared" si="274"/>
        <v>18</v>
      </c>
      <c r="S428" s="11">
        <f t="shared" si="275"/>
        <v>2E-3</v>
      </c>
      <c r="T428" s="3" t="str">
        <f>VLOOKUP(Q428,道具信息!$Q$3:$S$20,2,FALSE)</f>
        <v>CHEST_ITEM_TYPE_T4_PART</v>
      </c>
      <c r="U428" s="3" t="str">
        <f>IF(COUNTIF(U$363:U427,T428)=0,T428,"")</f>
        <v/>
      </c>
      <c r="V428" s="3" t="str">
        <f t="shared" si="242"/>
        <v>CHEST_ITEM_TYPE_T4_SHARD,CHEST_ITEM_TYPE_T1_PART,CHEST_ITEM_TYPE_T2_PART,CHEST_ITEM_TYPE_T3_PART,CHEST_ITEM_TYPE_T4_PART</v>
      </c>
      <c r="W428" s="13" t="str">
        <f t="shared" ref="W428:W432" si="281">IF(U428&lt;&gt;"",ROUND(S428*100%,3),"")</f>
        <v/>
      </c>
      <c r="X428" s="3" t="str">
        <f t="shared" ref="X428:X432" si="282">TEXT(W428,"0.0%")</f>
        <v/>
      </c>
      <c r="Y428" s="3" t="str">
        <f t="shared" si="243"/>
        <v>20.6%,66.2%,11.8%,1.3%,0.2%</v>
      </c>
    </row>
    <row r="429" spans="2:25" x14ac:dyDescent="0.3">
      <c r="B429" s="2">
        <f>数据源!T461</f>
        <v>9</v>
      </c>
      <c r="C429" s="2" t="str">
        <f>数据源!U461</f>
        <v>T4MP5</v>
      </c>
      <c r="D429" s="2" t="str">
        <f>数据源!V461</f>
        <v>部件</v>
      </c>
      <c r="E429" s="2">
        <f>数据源!W461</f>
        <v>2325</v>
      </c>
      <c r="F429" s="2">
        <f>数据源!X461</f>
        <v>1</v>
      </c>
      <c r="G429" s="2">
        <f>数据源!Y461</f>
        <v>7.0000000000000001E-3</v>
      </c>
      <c r="H429" s="2">
        <f>数据源!Z461</f>
        <v>1.5053763440860216E-4</v>
      </c>
      <c r="I429" s="2">
        <f>数据源!AA461</f>
        <v>2</v>
      </c>
      <c r="J429" s="3">
        <f>ROUNDUP(IF(F429&gt;1,F429-ROUNDDOWN(SQRT(F429),0),F429),0)</f>
        <v>1</v>
      </c>
      <c r="K429" s="3">
        <f>F429*2-J429</f>
        <v>1</v>
      </c>
      <c r="L429" s="3" t="str">
        <f t="shared" si="276"/>
        <v>部件</v>
      </c>
      <c r="M429" s="3">
        <f t="shared" ca="1" si="277"/>
        <v>94105</v>
      </c>
      <c r="N429" s="3" t="str">
        <f t="shared" ca="1" si="278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</v>
      </c>
      <c r="O429" s="3" t="str">
        <f t="shared" si="279"/>
        <v>380,380,380,253,253,211,211,369,369,369,369,369,369,369,369,369,369,369,369,369,369,369,369,373,373,66,66,66,66,66,66,66,66,66,66,66,66,66,66,66,66,66,66,7,7,7,7,7,7,7,7,7,7,7,7,7,7,7,7,7,7,2,2,2,2,2,2</v>
      </c>
      <c r="P429" s="1" t="str">
        <f t="shared" si="280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9" s="3" t="str">
        <f>IF(D429="坦克碎片",VLOOKUP(C429,道具信息!$N$2:$O$291,2,FALSE)&amp;"碎片",VLOOKUP(C429,道具信息!$N$2:$O$291,2,FALSE))</f>
        <v>T4部件</v>
      </c>
      <c r="R429" s="3">
        <f t="shared" si="274"/>
        <v>18</v>
      </c>
      <c r="S429" s="11">
        <f t="shared" si="275"/>
        <v>2E-3</v>
      </c>
      <c r="T429" s="3" t="str">
        <f>VLOOKUP(Q429,道具信息!$Q$3:$S$20,2,FALSE)</f>
        <v>CHEST_ITEM_TYPE_T4_PART</v>
      </c>
      <c r="U429" s="3" t="str">
        <f>IF(COUNTIF(U$363:U428,T429)=0,T429,"")</f>
        <v/>
      </c>
      <c r="V429" s="3" t="str">
        <f t="shared" ref="V429:V432" si="283">IF(U429&lt;&gt;"",V428&amp;","&amp;U429,V428)</f>
        <v>CHEST_ITEM_TYPE_T4_SHARD,CHEST_ITEM_TYPE_T1_PART,CHEST_ITEM_TYPE_T2_PART,CHEST_ITEM_TYPE_T3_PART,CHEST_ITEM_TYPE_T4_PART</v>
      </c>
      <c r="W429" s="13" t="str">
        <f t="shared" si="281"/>
        <v/>
      </c>
      <c r="X429" s="3" t="str">
        <f t="shared" si="282"/>
        <v/>
      </c>
      <c r="Y429" s="3" t="str">
        <f t="shared" ref="Y429:Y432" si="284">IF(X429&lt;&gt;"",Y428&amp;","&amp;X429,Y428)</f>
        <v>20.6%,66.2%,11.8%,1.3%,0.2%</v>
      </c>
    </row>
    <row r="430" spans="2:25" x14ac:dyDescent="0.3">
      <c r="B430" s="2">
        <f>数据源!T462</f>
        <v>9</v>
      </c>
      <c r="C430" s="2" t="str">
        <f>数据源!U462</f>
        <v>T4HP1</v>
      </c>
      <c r="D430" s="2" t="str">
        <f>数据源!V462</f>
        <v>部件</v>
      </c>
      <c r="E430" s="2">
        <f>数据源!W462</f>
        <v>2325</v>
      </c>
      <c r="F430" s="2">
        <f>数据源!X462</f>
        <v>1</v>
      </c>
      <c r="G430" s="2">
        <f>数据源!Y462</f>
        <v>7.0000000000000001E-3</v>
      </c>
      <c r="H430" s="2">
        <f>数据源!Z462</f>
        <v>1.5053763440860216E-4</v>
      </c>
      <c r="I430" s="2">
        <f>数据源!AA462</f>
        <v>2</v>
      </c>
      <c r="J430" s="3">
        <f t="shared" ref="J430:J432" si="285">ROUNDUP(IF(F430&gt;1,F430-ROUNDDOWN(SQRT(F430),0),F430),0)</f>
        <v>1</v>
      </c>
      <c r="K430" s="3">
        <f t="shared" ref="K430:K432" si="286">F430*2-J430</f>
        <v>1</v>
      </c>
      <c r="L430" s="3" t="str">
        <f t="shared" si="276"/>
        <v>部件</v>
      </c>
      <c r="M430" s="3">
        <f t="shared" ca="1" si="277"/>
        <v>94201</v>
      </c>
      <c r="N430" s="3" t="str">
        <f t="shared" ca="1" si="278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</v>
      </c>
      <c r="O430" s="3" t="str">
        <f t="shared" si="279"/>
        <v>380,380,380,253,253,211,211,369,369,369,369,369,369,369,369,369,369,369,369,369,369,369,369,373,373,66,66,66,66,66,66,66,66,66,66,66,66,66,66,66,66,66,66,7,7,7,7,7,7,7,7,7,7,7,7,7,7,7,7,7,7,2,2,2,2,2,2,2</v>
      </c>
      <c r="P430" s="1" t="str">
        <f t="shared" si="280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0" s="3" t="str">
        <f>IF(D430="坦克碎片",VLOOKUP(C430,道具信息!$N$2:$O$291,2,FALSE)&amp;"碎片",VLOOKUP(C430,道具信息!$N$2:$O$291,2,FALSE))</f>
        <v>T4部件</v>
      </c>
      <c r="R430" s="3">
        <f t="shared" si="274"/>
        <v>18</v>
      </c>
      <c r="S430" s="11">
        <f t="shared" si="275"/>
        <v>2E-3</v>
      </c>
      <c r="T430" s="3" t="str">
        <f>VLOOKUP(Q430,道具信息!$Q$3:$S$20,2,FALSE)</f>
        <v>CHEST_ITEM_TYPE_T4_PART</v>
      </c>
      <c r="U430" s="3" t="str">
        <f>IF(COUNTIF(U$363:U429,T430)=0,T430,"")</f>
        <v/>
      </c>
      <c r="V430" s="3" t="str">
        <f t="shared" si="283"/>
        <v>CHEST_ITEM_TYPE_T4_SHARD,CHEST_ITEM_TYPE_T1_PART,CHEST_ITEM_TYPE_T2_PART,CHEST_ITEM_TYPE_T3_PART,CHEST_ITEM_TYPE_T4_PART</v>
      </c>
      <c r="W430" s="13" t="str">
        <f t="shared" si="281"/>
        <v/>
      </c>
      <c r="X430" s="3" t="str">
        <f t="shared" si="282"/>
        <v/>
      </c>
      <c r="Y430" s="3" t="str">
        <f t="shared" si="284"/>
        <v>20.6%,66.2%,11.8%,1.3%,0.2%</v>
      </c>
    </row>
    <row r="431" spans="2:25" x14ac:dyDescent="0.3">
      <c r="B431" s="2">
        <f>数据源!T463</f>
        <v>9</v>
      </c>
      <c r="C431" s="2" t="str">
        <f>数据源!U463</f>
        <v>T4HP3</v>
      </c>
      <c r="D431" s="2" t="str">
        <f>数据源!V463</f>
        <v>部件</v>
      </c>
      <c r="E431" s="2">
        <f>数据源!W463</f>
        <v>2325</v>
      </c>
      <c r="F431" s="2">
        <f>数据源!X463</f>
        <v>1</v>
      </c>
      <c r="G431" s="2">
        <f>数据源!Y463</f>
        <v>7.0000000000000001E-3</v>
      </c>
      <c r="H431" s="2">
        <f>数据源!Z463</f>
        <v>1.5053763440860216E-4</v>
      </c>
      <c r="I431" s="2">
        <f>数据源!AA463</f>
        <v>2</v>
      </c>
      <c r="J431" s="3">
        <f t="shared" si="285"/>
        <v>1</v>
      </c>
      <c r="K431" s="3">
        <f t="shared" si="286"/>
        <v>1</v>
      </c>
      <c r="L431" s="3" t="str">
        <f t="shared" si="276"/>
        <v>部件</v>
      </c>
      <c r="M431" s="3">
        <f t="shared" ca="1" si="277"/>
        <v>94203</v>
      </c>
      <c r="N431" s="3" t="str">
        <f t="shared" ca="1" si="278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</v>
      </c>
      <c r="O431" s="3" t="str">
        <f t="shared" si="279"/>
        <v>380,380,380,253,253,211,211,369,369,369,369,369,369,369,369,369,369,369,369,369,369,369,369,373,373,66,66,66,66,66,66,66,66,66,66,66,66,66,66,66,66,66,66,7,7,7,7,7,7,7,7,7,7,7,7,7,7,7,7,7,7,2,2,2,2,2,2,2,2</v>
      </c>
      <c r="P431" s="1" t="str">
        <f t="shared" si="280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1" s="3" t="str">
        <f>IF(D431="坦克碎片",VLOOKUP(C431,道具信息!$N$2:$O$291,2,FALSE)&amp;"碎片",VLOOKUP(C431,道具信息!$N$2:$O$291,2,FALSE))</f>
        <v>T4部件</v>
      </c>
      <c r="R431" s="3">
        <f t="shared" si="274"/>
        <v>18</v>
      </c>
      <c r="S431" s="11">
        <f t="shared" si="275"/>
        <v>2E-3</v>
      </c>
      <c r="T431" s="3" t="str">
        <f>VLOOKUP(Q431,道具信息!$Q$3:$S$20,2,FALSE)</f>
        <v>CHEST_ITEM_TYPE_T4_PART</v>
      </c>
      <c r="U431" s="3" t="str">
        <f>IF(COUNTIF(U$363:U430,T431)=0,T431,"")</f>
        <v/>
      </c>
      <c r="V431" s="3" t="str">
        <f t="shared" si="283"/>
        <v>CHEST_ITEM_TYPE_T4_SHARD,CHEST_ITEM_TYPE_T1_PART,CHEST_ITEM_TYPE_T2_PART,CHEST_ITEM_TYPE_T3_PART,CHEST_ITEM_TYPE_T4_PART</v>
      </c>
      <c r="W431" s="13" t="str">
        <f t="shared" si="281"/>
        <v/>
      </c>
      <c r="X431" s="3" t="str">
        <f t="shared" si="282"/>
        <v/>
      </c>
      <c r="Y431" s="3" t="str">
        <f t="shared" si="284"/>
        <v>20.6%,66.2%,11.8%,1.3%,0.2%</v>
      </c>
    </row>
    <row r="432" spans="2:25" x14ac:dyDescent="0.3">
      <c r="B432" s="2">
        <f>数据源!T464</f>
        <v>9</v>
      </c>
      <c r="C432" s="2" t="str">
        <f>数据源!U464</f>
        <v>T4HP5</v>
      </c>
      <c r="D432" s="2" t="str">
        <f>数据源!V464</f>
        <v>部件</v>
      </c>
      <c r="E432" s="2">
        <f>数据源!W464</f>
        <v>2325</v>
      </c>
      <c r="F432" s="2">
        <f>数据源!X464</f>
        <v>1</v>
      </c>
      <c r="G432" s="2">
        <f>数据源!Y464</f>
        <v>7.0000000000000001E-3</v>
      </c>
      <c r="H432" s="2">
        <f>数据源!Z464</f>
        <v>1.5053763440860216E-4</v>
      </c>
      <c r="I432" s="2">
        <f>数据源!AA464</f>
        <v>2</v>
      </c>
      <c r="J432" s="3">
        <f t="shared" si="285"/>
        <v>1</v>
      </c>
      <c r="K432" s="3">
        <f t="shared" si="286"/>
        <v>1</v>
      </c>
      <c r="L432" s="3" t="str">
        <f t="shared" si="276"/>
        <v>部件</v>
      </c>
      <c r="M432" s="3">
        <f t="shared" ca="1" si="277"/>
        <v>94205</v>
      </c>
      <c r="N432" s="3" t="str">
        <f t="shared" ca="1" si="278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</v>
      </c>
      <c r="O432" s="3" t="str">
        <f t="shared" si="279"/>
        <v>380,380,380,253,253,211,211,369,369,369,369,369,369,369,369,369,369,369,369,369,369,369,369,373,373,66,66,66,66,66,66,66,66,66,66,66,66,66,66,66,66,66,66,7,7,7,7,7,7,7,7,7,7,7,7,7,7,7,7,7,7,2,2,2,2,2,2,2,2,2</v>
      </c>
      <c r="P432" s="1" t="str">
        <f t="shared" si="280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2" s="3" t="str">
        <f>IF(D432="坦克碎片",VLOOKUP(C432,道具信息!$N$2:$O$291,2,FALSE)&amp;"碎片",VLOOKUP(C432,道具信息!$N$2:$O$291,2,FALSE))</f>
        <v>T4部件</v>
      </c>
      <c r="R432" s="3">
        <f t="shared" si="274"/>
        <v>18</v>
      </c>
      <c r="S432" s="11">
        <f t="shared" si="275"/>
        <v>2E-3</v>
      </c>
      <c r="T432" s="3" t="str">
        <f>VLOOKUP(Q432,道具信息!$Q$3:$S$20,2,FALSE)</f>
        <v>CHEST_ITEM_TYPE_T4_PART</v>
      </c>
      <c r="U432" s="3" t="str">
        <f>IF(COUNTIF(U$363:U431,T432)=0,T432,"")</f>
        <v/>
      </c>
      <c r="V432" s="3" t="str">
        <f t="shared" si="283"/>
        <v>CHEST_ITEM_TYPE_T4_SHARD,CHEST_ITEM_TYPE_T1_PART,CHEST_ITEM_TYPE_T2_PART,CHEST_ITEM_TYPE_T3_PART,CHEST_ITEM_TYPE_T4_PART</v>
      </c>
      <c r="W432" s="13" t="str">
        <f t="shared" si="281"/>
        <v/>
      </c>
      <c r="X432" s="3" t="str">
        <f t="shared" si="282"/>
        <v/>
      </c>
      <c r="Y432" s="3" t="str">
        <f t="shared" si="284"/>
        <v>20.6%,66.2%,11.8%,1.3%,0.2%</v>
      </c>
    </row>
    <row r="433" spans="2:25" x14ac:dyDescent="0.3">
      <c r="N433" s="3" t="str">
        <f ca="1">"["&amp;N432&amp;"]"</f>
        <v>[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]</v>
      </c>
      <c r="O433" s="3" t="str">
        <f>"["&amp;O432&amp;"]"</f>
        <v>[380,380,380,253,253,211,211,369,369,369,369,369,369,369,369,369,369,369,369,369,369,369,369,373,373,66,66,66,66,66,66,66,66,66,66,66,66,66,66,66,66,66,66,7,7,7,7,7,7,7,7,7,7,7,7,7,7,7,7,7,7,2,2,2,2,2,2,2,2,2]</v>
      </c>
      <c r="P433" s="3" t="str">
        <f>"["&amp;P432&amp;"]"</f>
        <v>[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]</v>
      </c>
      <c r="S433" s="11"/>
      <c r="V433" s="3" t="str">
        <f>"["&amp;V432&amp;"]"</f>
        <v>[CHEST_ITEM_TYPE_T4_SHARD,CHEST_ITEM_TYPE_T1_PART,CHEST_ITEM_TYPE_T2_PART,CHEST_ITEM_TYPE_T3_PART,CHEST_ITEM_TYPE_T4_PART]</v>
      </c>
      <c r="Y433" s="3" t="str">
        <f>"["&amp;Y432&amp;"]"</f>
        <v>[20.6%,66.2%,11.8%,1.3%,0.2%]</v>
      </c>
    </row>
    <row r="435" spans="2:25" x14ac:dyDescent="0.3">
      <c r="B435" s="2" t="str">
        <f>数据源!T467</f>
        <v>联赛等级</v>
      </c>
      <c r="C435" s="2" t="str">
        <f>数据源!U467</f>
        <v>道具名称</v>
      </c>
      <c r="D435" s="2" t="str">
        <f>数据源!V467</f>
        <v>对应大类</v>
      </c>
      <c r="E435" s="2" t="str">
        <f>数据源!W467</f>
        <v>道具价值</v>
      </c>
      <c r="F435" s="2" t="str">
        <f>数据源!X467</f>
        <v>抽取个数</v>
      </c>
      <c r="G435" s="2" t="str">
        <f>数据源!Y467</f>
        <v>价值比例</v>
      </c>
      <c r="H435" s="2" t="str">
        <f>数据源!Z467</f>
        <v>产出概率</v>
      </c>
      <c r="I435" s="2" t="str">
        <f>数据源!AA467</f>
        <v>权重值</v>
      </c>
      <c r="J435" s="7" t="s">
        <v>234</v>
      </c>
      <c r="K435" s="7" t="s">
        <v>235</v>
      </c>
      <c r="L435" s="3" t="s">
        <v>222</v>
      </c>
      <c r="M435" s="3" t="s">
        <v>152</v>
      </c>
      <c r="N435" s="3" t="s">
        <v>224</v>
      </c>
      <c r="O435" s="3" t="s">
        <v>225</v>
      </c>
      <c r="P435" s="3" t="s">
        <v>226</v>
      </c>
      <c r="Q435" s="8" t="s">
        <v>244</v>
      </c>
      <c r="R435" s="8" t="s">
        <v>245</v>
      </c>
      <c r="S435" s="8" t="s">
        <v>246</v>
      </c>
    </row>
    <row r="436" spans="2:25" x14ac:dyDescent="0.3">
      <c r="B436" s="2">
        <f>数据源!T468</f>
        <v>10</v>
      </c>
      <c r="C436" s="2" t="str">
        <f>数据源!U468</f>
        <v>霞飞</v>
      </c>
      <c r="D436" s="2" t="str">
        <f>数据源!V468</f>
        <v>坦克碎片</v>
      </c>
      <c r="E436" s="2">
        <f>数据源!W468</f>
        <v>92</v>
      </c>
      <c r="F436" s="2">
        <f>数据源!X468</f>
        <v>1</v>
      </c>
      <c r="G436" s="2">
        <f>数据源!Y468</f>
        <v>7.2999999999999995E-2</v>
      </c>
      <c r="H436" s="2">
        <f>数据源!Z468</f>
        <v>3.9673913043478261E-2</v>
      </c>
      <c r="I436" s="2">
        <f>数据源!AA468</f>
        <v>397</v>
      </c>
      <c r="J436" s="3">
        <f>ROUNDUP(IF(F436&gt;1,F436-ROUNDDOWN(SQRT(F436),0),F436),0)</f>
        <v>1</v>
      </c>
      <c r="K436" s="3">
        <f>F436*2-J436</f>
        <v>1</v>
      </c>
      <c r="L436" s="3" t="str">
        <f>RIGHT(D436,2)</f>
        <v>碎片</v>
      </c>
      <c r="M436" s="3">
        <f ca="1">IF(OR(L436="坦克",L436="碎片"),VLOOKUP(C436,INDIRECT("坦克ID"),MATCH(L436&amp;"ID",INDIRECT("坦克标头"),0),FALSE),VLOOKUP(C436,INDIRECT(L436&amp;"ID"),2,FALSE))</f>
        <v>51411</v>
      </c>
      <c r="N436" s="3">
        <f ca="1">M436</f>
        <v>51411</v>
      </c>
      <c r="O436" s="3">
        <f>I436</f>
        <v>397</v>
      </c>
      <c r="P436" s="1" t="str">
        <f>"("&amp;J436&amp;","&amp;K436&amp;")"</f>
        <v>(1,1)</v>
      </c>
      <c r="Q436" s="3" t="str">
        <f>IF(D436="坦克碎片",VLOOKUP(C436,道具信息!$N$2:$O$291,2,FALSE)&amp;"碎片",VLOOKUP(C436,道具信息!$N$2:$O$291,2,FALSE))</f>
        <v>T4坦克碎片</v>
      </c>
      <c r="R436" s="3">
        <f t="shared" ref="R436:R467" si="287">SUMIFS(I:I,Q:Q,Q436,B:B,B436)</f>
        <v>2643</v>
      </c>
      <c r="S436" s="11">
        <f t="shared" ref="S436:S467" si="288">ROUND(R436/SUMIF(B:B,B436,I:I),3)</f>
        <v>0.26500000000000001</v>
      </c>
      <c r="T436" s="3" t="str">
        <f>VLOOKUP(Q436,道具信息!$Q$3:$S$20,2,FALSE)</f>
        <v>CHEST_ITEM_TYPE_T4_SHARD</v>
      </c>
      <c r="U436" s="3" t="str">
        <f>T436</f>
        <v>CHEST_ITEM_TYPE_T4_SHARD</v>
      </c>
      <c r="V436" s="3" t="str">
        <f>U436</f>
        <v>CHEST_ITEM_TYPE_T4_SHARD</v>
      </c>
      <c r="W436" s="13">
        <f>IF(U436&lt;&gt;"",ROUND(S436*100%,3),"")</f>
        <v>0.26500000000000001</v>
      </c>
      <c r="X436" s="3" t="str">
        <f>TEXT(W436,"0.0%")</f>
        <v>26.5%</v>
      </c>
      <c r="Y436" s="3" t="str">
        <f>X436</f>
        <v>26.5%</v>
      </c>
    </row>
    <row r="437" spans="2:25" x14ac:dyDescent="0.3">
      <c r="B437" s="2">
        <f>数据源!T469</f>
        <v>10</v>
      </c>
      <c r="C437" s="2" t="str">
        <f>数据源!U469</f>
        <v>M-48</v>
      </c>
      <c r="D437" s="2" t="str">
        <f>数据源!V469</f>
        <v>坦克碎片</v>
      </c>
      <c r="E437" s="2">
        <f>数据源!W469</f>
        <v>92</v>
      </c>
      <c r="F437" s="2">
        <f>数据源!X469</f>
        <v>1</v>
      </c>
      <c r="G437" s="2">
        <f>数据源!Y469</f>
        <v>7.2999999999999995E-2</v>
      </c>
      <c r="H437" s="2">
        <f>数据源!Z469</f>
        <v>3.9673913043478261E-2</v>
      </c>
      <c r="I437" s="2">
        <f>数据源!AA469</f>
        <v>397</v>
      </c>
      <c r="J437" s="3">
        <f t="shared" ref="J437:J462" si="289">ROUNDUP(IF(F437&gt;1,F437-ROUNDDOWN(SQRT(F437),0),F437),0)</f>
        <v>1</v>
      </c>
      <c r="K437" s="3">
        <f t="shared" ref="K437:K462" si="290">F437*2-J437</f>
        <v>1</v>
      </c>
      <c r="L437" s="3" t="str">
        <f t="shared" ref="L437" si="291">RIGHT(D437,2)</f>
        <v>碎片</v>
      </c>
      <c r="M437" s="3">
        <f t="shared" ref="M437" ca="1" si="292">IF(OR(L437="坦克",L437="碎片"),VLOOKUP(C437,INDIRECT("坦克ID"),MATCH(L437&amp;"ID",INDIRECT("坦克标头"),0),FALSE),VLOOKUP(C437,INDIRECT(L437&amp;"ID"),2,FALSE))</f>
        <v>52411</v>
      </c>
      <c r="N437" s="3" t="str">
        <f ca="1">N436&amp;","&amp;M437</f>
        <v>51411,52411</v>
      </c>
      <c r="O437" s="3" t="str">
        <f>O436&amp;","&amp;I437</f>
        <v>397,397</v>
      </c>
      <c r="P437" s="1" t="str">
        <f>P436&amp;","&amp;"("&amp;J437&amp;","&amp;K437&amp;")"</f>
        <v>(1,1),(1,1)</v>
      </c>
      <c r="Q437" s="3" t="str">
        <f>IF(D437="坦克碎片",VLOOKUP(C437,道具信息!$N$2:$O$291,2,FALSE)&amp;"碎片",VLOOKUP(C437,道具信息!$N$2:$O$291,2,FALSE))</f>
        <v>T4坦克碎片</v>
      </c>
      <c r="R437" s="3">
        <f t="shared" si="287"/>
        <v>2643</v>
      </c>
      <c r="S437" s="11">
        <f t="shared" si="288"/>
        <v>0.26500000000000001</v>
      </c>
      <c r="T437" s="3" t="str">
        <f>VLOOKUP(Q437,道具信息!$Q$3:$S$20,2,FALSE)</f>
        <v>CHEST_ITEM_TYPE_T4_SHARD</v>
      </c>
      <c r="U437" s="3" t="str">
        <f>IF(COUNTIF(U$436:U436,T437)=0,T437,"")</f>
        <v/>
      </c>
      <c r="V437" s="3" t="str">
        <f>IF(U437&lt;&gt;"",V436&amp;","&amp;U437,V436)</f>
        <v>CHEST_ITEM_TYPE_T4_SHARD</v>
      </c>
      <c r="W437" s="13" t="str">
        <f t="shared" ref="W437:W500" si="293">IF(U437&lt;&gt;"",ROUND(S437*100%,3),"")</f>
        <v/>
      </c>
      <c r="X437" s="3" t="str">
        <f t="shared" ref="X437:X500" si="294">TEXT(W437,"0.0%")</f>
        <v/>
      </c>
      <c r="Y437" s="3" t="str">
        <f>IF(X437&lt;&gt;"",Y436&amp;","&amp;X437,Y436)</f>
        <v>26.5%</v>
      </c>
    </row>
    <row r="438" spans="2:25" x14ac:dyDescent="0.3">
      <c r="B438" s="2">
        <f>数据源!T470</f>
        <v>10</v>
      </c>
      <c r="C438" s="2" t="str">
        <f>数据源!U470</f>
        <v>征服者</v>
      </c>
      <c r="D438" s="2" t="str">
        <f>数据源!V470</f>
        <v>坦克碎片</v>
      </c>
      <c r="E438" s="2">
        <f>数据源!W470</f>
        <v>92</v>
      </c>
      <c r="F438" s="2">
        <f>数据源!X470</f>
        <v>1</v>
      </c>
      <c r="G438" s="2">
        <f>数据源!Y470</f>
        <v>7.2999999999999995E-2</v>
      </c>
      <c r="H438" s="2">
        <f>数据源!Z470</f>
        <v>3.9673913043478261E-2</v>
      </c>
      <c r="I438" s="2">
        <f>数据源!AA470</f>
        <v>397</v>
      </c>
      <c r="J438" s="3">
        <f t="shared" si="289"/>
        <v>1</v>
      </c>
      <c r="K438" s="3">
        <f t="shared" si="290"/>
        <v>1</v>
      </c>
      <c r="L438" s="3" t="str">
        <f t="shared" ref="L438:L456" si="295">RIGHT(D438,2)</f>
        <v>碎片</v>
      </c>
      <c r="M438" s="3">
        <f t="shared" ref="M438:M456" ca="1" si="296">IF(OR(L438="坦克",L438="碎片"),VLOOKUP(C438,INDIRECT("坦克ID"),MATCH(L438&amp;"ID",INDIRECT("坦克标头"),0),FALSE),VLOOKUP(C438,INDIRECT(L438&amp;"ID"),2,FALSE))</f>
        <v>53411</v>
      </c>
      <c r="N438" s="3" t="str">
        <f t="shared" ref="N438:N456" ca="1" si="297">N437&amp;","&amp;M438</f>
        <v>51411,52411,53411</v>
      </c>
      <c r="O438" s="3" t="str">
        <f t="shared" ref="O438:O456" si="298">O437&amp;","&amp;I438</f>
        <v>397,397,397</v>
      </c>
      <c r="P438" s="1" t="str">
        <f t="shared" ref="P438:P456" si="299">P437&amp;","&amp;"("&amp;J438&amp;","&amp;K438&amp;")"</f>
        <v>(1,1),(1,1),(1,1)</v>
      </c>
      <c r="Q438" s="3" t="str">
        <f>IF(D438="坦克碎片",VLOOKUP(C438,道具信息!$N$2:$O$291,2,FALSE)&amp;"碎片",VLOOKUP(C438,道具信息!$N$2:$O$291,2,FALSE))</f>
        <v>T4坦克碎片</v>
      </c>
      <c r="R438" s="3">
        <f t="shared" si="287"/>
        <v>2643</v>
      </c>
      <c r="S438" s="11">
        <f t="shared" si="288"/>
        <v>0.26500000000000001</v>
      </c>
      <c r="T438" s="3" t="str">
        <f>VLOOKUP(Q438,道具信息!$Q$3:$S$20,2,FALSE)</f>
        <v>CHEST_ITEM_TYPE_T4_SHARD</v>
      </c>
      <c r="U438" s="3" t="str">
        <f>IF(COUNTIF(U$436:U437,T438)=0,T438,"")</f>
        <v/>
      </c>
      <c r="V438" s="3" t="str">
        <f t="shared" ref="V438:V501" si="300">IF(U438&lt;&gt;"",V437&amp;","&amp;U438,V437)</f>
        <v>CHEST_ITEM_TYPE_T4_SHARD</v>
      </c>
      <c r="W438" s="13" t="str">
        <f t="shared" si="293"/>
        <v/>
      </c>
      <c r="X438" s="3" t="str">
        <f t="shared" si="294"/>
        <v/>
      </c>
      <c r="Y438" s="3" t="str">
        <f t="shared" ref="Y438:Y501" si="301">IF(X438&lt;&gt;"",Y437&amp;","&amp;X438,Y437)</f>
        <v>26.5%</v>
      </c>
    </row>
    <row r="439" spans="2:25" x14ac:dyDescent="0.3">
      <c r="B439" s="2">
        <f>数据源!T471</f>
        <v>10</v>
      </c>
      <c r="C439" s="2" t="str">
        <f>数据源!U471</f>
        <v>M-41</v>
      </c>
      <c r="D439" s="2" t="str">
        <f>数据源!V471</f>
        <v>坦克碎片</v>
      </c>
      <c r="E439" s="2">
        <f>数据源!W471</f>
        <v>138</v>
      </c>
      <c r="F439" s="2">
        <f>数据源!X471</f>
        <v>1</v>
      </c>
      <c r="G439" s="2">
        <f>数据源!Y471</f>
        <v>7.2999999999999995E-2</v>
      </c>
      <c r="H439" s="2">
        <f>数据源!Z471</f>
        <v>2.6449275362318839E-2</v>
      </c>
      <c r="I439" s="2">
        <f>数据源!AA471</f>
        <v>264</v>
      </c>
      <c r="J439" s="3">
        <f t="shared" si="289"/>
        <v>1</v>
      </c>
      <c r="K439" s="3">
        <f t="shared" si="290"/>
        <v>1</v>
      </c>
      <c r="L439" s="3" t="str">
        <f t="shared" si="295"/>
        <v>碎片</v>
      </c>
      <c r="M439" s="3">
        <f t="shared" ca="1" si="296"/>
        <v>51421</v>
      </c>
      <c r="N439" s="3" t="str">
        <f t="shared" ca="1" si="297"/>
        <v>51411,52411,53411,51421</v>
      </c>
      <c r="O439" s="3" t="str">
        <f t="shared" si="298"/>
        <v>397,397,397,264</v>
      </c>
      <c r="P439" s="1" t="str">
        <f t="shared" si="299"/>
        <v>(1,1),(1,1),(1,1),(1,1)</v>
      </c>
      <c r="Q439" s="3" t="str">
        <f>IF(D439="坦克碎片",VLOOKUP(C439,道具信息!$N$2:$O$291,2,FALSE)&amp;"碎片",VLOOKUP(C439,道具信息!$N$2:$O$291,2,FALSE))</f>
        <v>T4坦克碎片</v>
      </c>
      <c r="R439" s="3">
        <f t="shared" si="287"/>
        <v>2643</v>
      </c>
      <c r="S439" s="11">
        <f t="shared" si="288"/>
        <v>0.26500000000000001</v>
      </c>
      <c r="T439" s="3" t="str">
        <f>VLOOKUP(Q439,道具信息!$Q$3:$S$20,2,FALSE)</f>
        <v>CHEST_ITEM_TYPE_T4_SHARD</v>
      </c>
      <c r="U439" s="3" t="str">
        <f>IF(COUNTIF(U$436:U438,T439)=0,T439,"")</f>
        <v/>
      </c>
      <c r="V439" s="3" t="str">
        <f t="shared" si="300"/>
        <v>CHEST_ITEM_TYPE_T4_SHARD</v>
      </c>
      <c r="W439" s="13" t="str">
        <f t="shared" si="293"/>
        <v/>
      </c>
      <c r="X439" s="3" t="str">
        <f t="shared" si="294"/>
        <v/>
      </c>
      <c r="Y439" s="3" t="str">
        <f t="shared" si="301"/>
        <v>26.5%</v>
      </c>
    </row>
    <row r="440" spans="2:25" x14ac:dyDescent="0.3">
      <c r="B440" s="2">
        <f>数据源!T472</f>
        <v>10</v>
      </c>
      <c r="C440" s="2" t="str">
        <f>数据源!U472</f>
        <v>潘兴</v>
      </c>
      <c r="D440" s="2" t="str">
        <f>数据源!V472</f>
        <v>坦克碎片</v>
      </c>
      <c r="E440" s="2">
        <f>数据源!W472</f>
        <v>138</v>
      </c>
      <c r="F440" s="2">
        <f>数据源!X472</f>
        <v>1</v>
      </c>
      <c r="G440" s="2">
        <f>数据源!Y472</f>
        <v>7.2999999999999995E-2</v>
      </c>
      <c r="H440" s="2">
        <f>数据源!Z472</f>
        <v>2.6449275362318839E-2</v>
      </c>
      <c r="I440" s="2">
        <f>数据源!AA472</f>
        <v>264</v>
      </c>
      <c r="J440" s="3">
        <f t="shared" si="289"/>
        <v>1</v>
      </c>
      <c r="K440" s="3">
        <f t="shared" si="290"/>
        <v>1</v>
      </c>
      <c r="L440" s="3" t="str">
        <f t="shared" si="295"/>
        <v>碎片</v>
      </c>
      <c r="M440" s="3">
        <f t="shared" ca="1" si="296"/>
        <v>52421</v>
      </c>
      <c r="N440" s="3" t="str">
        <f t="shared" ca="1" si="297"/>
        <v>51411,52411,53411,51421,52421</v>
      </c>
      <c r="O440" s="3" t="str">
        <f t="shared" si="298"/>
        <v>397,397,397,264,264</v>
      </c>
      <c r="P440" s="1" t="str">
        <f t="shared" si="299"/>
        <v>(1,1),(1,1),(1,1),(1,1),(1,1)</v>
      </c>
      <c r="Q440" s="3" t="str">
        <f>IF(D440="坦克碎片",VLOOKUP(C440,道具信息!$N$2:$O$291,2,FALSE)&amp;"碎片",VLOOKUP(C440,道具信息!$N$2:$O$291,2,FALSE))</f>
        <v>T4坦克碎片</v>
      </c>
      <c r="R440" s="3">
        <f t="shared" si="287"/>
        <v>2643</v>
      </c>
      <c r="S440" s="11">
        <f t="shared" si="288"/>
        <v>0.26500000000000001</v>
      </c>
      <c r="T440" s="3" t="str">
        <f>VLOOKUP(Q440,道具信息!$Q$3:$S$20,2,FALSE)</f>
        <v>CHEST_ITEM_TYPE_T4_SHARD</v>
      </c>
      <c r="U440" s="3" t="str">
        <f>IF(COUNTIF(U$436:U439,T440)=0,T440,"")</f>
        <v/>
      </c>
      <c r="V440" s="3" t="str">
        <f t="shared" si="300"/>
        <v>CHEST_ITEM_TYPE_T4_SHARD</v>
      </c>
      <c r="W440" s="13" t="str">
        <f t="shared" si="293"/>
        <v/>
      </c>
      <c r="X440" s="3" t="str">
        <f t="shared" si="294"/>
        <v/>
      </c>
      <c r="Y440" s="3" t="str">
        <f t="shared" si="301"/>
        <v>26.5%</v>
      </c>
    </row>
    <row r="441" spans="2:25" x14ac:dyDescent="0.3">
      <c r="B441" s="2">
        <f>数据源!T473</f>
        <v>10</v>
      </c>
      <c r="C441" s="2" t="str">
        <f>数据源!U473</f>
        <v>IS-4</v>
      </c>
      <c r="D441" s="2" t="str">
        <f>数据源!V473</f>
        <v>坦克碎片</v>
      </c>
      <c r="E441" s="2">
        <f>数据源!W473</f>
        <v>138</v>
      </c>
      <c r="F441" s="2">
        <f>数据源!X473</f>
        <v>1</v>
      </c>
      <c r="G441" s="2">
        <f>数据源!Y473</f>
        <v>7.2999999999999995E-2</v>
      </c>
      <c r="H441" s="2">
        <f>数据源!Z473</f>
        <v>2.6449275362318839E-2</v>
      </c>
      <c r="I441" s="2">
        <f>数据源!AA473</f>
        <v>264</v>
      </c>
      <c r="J441" s="3">
        <f t="shared" si="289"/>
        <v>1</v>
      </c>
      <c r="K441" s="3">
        <f t="shared" si="290"/>
        <v>1</v>
      </c>
      <c r="L441" s="3" t="str">
        <f t="shared" si="295"/>
        <v>碎片</v>
      </c>
      <c r="M441" s="3">
        <f t="shared" ca="1" si="296"/>
        <v>53421</v>
      </c>
      <c r="N441" s="3" t="str">
        <f t="shared" ca="1" si="297"/>
        <v>51411,52411,53411,51421,52421,53421</v>
      </c>
      <c r="O441" s="3" t="str">
        <f t="shared" si="298"/>
        <v>397,397,397,264,264,264</v>
      </c>
      <c r="P441" s="1" t="str">
        <f t="shared" si="299"/>
        <v>(1,1),(1,1),(1,1),(1,1),(1,1),(1,1)</v>
      </c>
      <c r="Q441" s="3" t="str">
        <f>IF(D441="坦克碎片",VLOOKUP(C441,道具信息!$N$2:$O$291,2,FALSE)&amp;"碎片",VLOOKUP(C441,道具信息!$N$2:$O$291,2,FALSE))</f>
        <v>T4坦克碎片</v>
      </c>
      <c r="R441" s="3">
        <f t="shared" si="287"/>
        <v>2643</v>
      </c>
      <c r="S441" s="11">
        <f t="shared" si="288"/>
        <v>0.26500000000000001</v>
      </c>
      <c r="T441" s="3" t="str">
        <f>VLOOKUP(Q441,道具信息!$Q$3:$S$20,2,FALSE)</f>
        <v>CHEST_ITEM_TYPE_T4_SHARD</v>
      </c>
      <c r="U441" s="3" t="str">
        <f>IF(COUNTIF(U$436:U440,T441)=0,T441,"")</f>
        <v/>
      </c>
      <c r="V441" s="3" t="str">
        <f t="shared" si="300"/>
        <v>CHEST_ITEM_TYPE_T4_SHARD</v>
      </c>
      <c r="W441" s="13" t="str">
        <f t="shared" si="293"/>
        <v/>
      </c>
      <c r="X441" s="3" t="str">
        <f t="shared" si="294"/>
        <v/>
      </c>
      <c r="Y441" s="3" t="str">
        <f t="shared" si="301"/>
        <v>26.5%</v>
      </c>
    </row>
    <row r="442" spans="2:25" x14ac:dyDescent="0.3">
      <c r="B442" s="2">
        <f>数据源!T474</f>
        <v>10</v>
      </c>
      <c r="C442" s="2" t="str">
        <f>数据源!U474</f>
        <v>BMP-3</v>
      </c>
      <c r="D442" s="2" t="str">
        <f>数据源!V474</f>
        <v>坦克碎片</v>
      </c>
      <c r="E442" s="2">
        <f>数据源!W474</f>
        <v>165.6</v>
      </c>
      <c r="F442" s="2">
        <f>数据源!X474</f>
        <v>1</v>
      </c>
      <c r="G442" s="2">
        <f>数据源!Y474</f>
        <v>7.2999999999999995E-2</v>
      </c>
      <c r="H442" s="2">
        <f>数据源!Z474</f>
        <v>2.2041062801932368E-2</v>
      </c>
      <c r="I442" s="2">
        <f>数据源!AA474</f>
        <v>220</v>
      </c>
      <c r="J442" s="3">
        <f t="shared" si="289"/>
        <v>1</v>
      </c>
      <c r="K442" s="3">
        <f t="shared" si="290"/>
        <v>1</v>
      </c>
      <c r="L442" s="3" t="str">
        <f t="shared" si="295"/>
        <v>碎片</v>
      </c>
      <c r="M442" s="3">
        <f t="shared" ca="1" si="296"/>
        <v>51431</v>
      </c>
      <c r="N442" s="3" t="str">
        <f t="shared" ca="1" si="297"/>
        <v>51411,52411,53411,51421,52421,53421,51431</v>
      </c>
      <c r="O442" s="3" t="str">
        <f t="shared" si="298"/>
        <v>397,397,397,264,264,264,220</v>
      </c>
      <c r="P442" s="1" t="str">
        <f t="shared" si="299"/>
        <v>(1,1),(1,1),(1,1),(1,1),(1,1),(1,1),(1,1)</v>
      </c>
      <c r="Q442" s="3" t="str">
        <f>IF(D442="坦克碎片",VLOOKUP(C442,道具信息!$N$2:$O$291,2,FALSE)&amp;"碎片",VLOOKUP(C442,道具信息!$N$2:$O$291,2,FALSE))</f>
        <v>T4坦克碎片</v>
      </c>
      <c r="R442" s="3">
        <f t="shared" si="287"/>
        <v>2643</v>
      </c>
      <c r="S442" s="11">
        <f t="shared" si="288"/>
        <v>0.26500000000000001</v>
      </c>
      <c r="T442" s="3" t="str">
        <f>VLOOKUP(Q442,道具信息!$Q$3:$S$20,2,FALSE)</f>
        <v>CHEST_ITEM_TYPE_T4_SHARD</v>
      </c>
      <c r="U442" s="3" t="str">
        <f>IF(COUNTIF(U$436:U441,T442)=0,T442,"")</f>
        <v/>
      </c>
      <c r="V442" s="3" t="str">
        <f t="shared" si="300"/>
        <v>CHEST_ITEM_TYPE_T4_SHARD</v>
      </c>
      <c r="W442" s="13" t="str">
        <f t="shared" si="293"/>
        <v/>
      </c>
      <c r="X442" s="3" t="str">
        <f t="shared" si="294"/>
        <v/>
      </c>
      <c r="Y442" s="3" t="str">
        <f t="shared" si="301"/>
        <v>26.5%</v>
      </c>
    </row>
    <row r="443" spans="2:25" x14ac:dyDescent="0.3">
      <c r="B443" s="2">
        <f>数据源!T475</f>
        <v>10</v>
      </c>
      <c r="C443" s="2" t="str">
        <f>数据源!U475</f>
        <v>百夫长</v>
      </c>
      <c r="D443" s="2" t="str">
        <f>数据源!V475</f>
        <v>坦克碎片</v>
      </c>
      <c r="E443" s="2">
        <f>数据源!W475</f>
        <v>165.6</v>
      </c>
      <c r="F443" s="2">
        <f>数据源!X475</f>
        <v>1</v>
      </c>
      <c r="G443" s="2">
        <f>数据源!Y475</f>
        <v>7.2999999999999995E-2</v>
      </c>
      <c r="H443" s="2">
        <f>数据源!Z475</f>
        <v>2.2041062801932368E-2</v>
      </c>
      <c r="I443" s="2">
        <f>数据源!AA475</f>
        <v>220</v>
      </c>
      <c r="J443" s="3">
        <f t="shared" si="289"/>
        <v>1</v>
      </c>
      <c r="K443" s="3">
        <f t="shared" si="290"/>
        <v>1</v>
      </c>
      <c r="L443" s="3" t="str">
        <f t="shared" si="295"/>
        <v>碎片</v>
      </c>
      <c r="M443" s="3">
        <f t="shared" ca="1" si="296"/>
        <v>52431</v>
      </c>
      <c r="N443" s="3" t="str">
        <f t="shared" ca="1" si="297"/>
        <v>51411,52411,53411,51421,52421,53421,51431,52431</v>
      </c>
      <c r="O443" s="3" t="str">
        <f t="shared" si="298"/>
        <v>397,397,397,264,264,264,220,220</v>
      </c>
      <c r="P443" s="1" t="str">
        <f t="shared" si="299"/>
        <v>(1,1),(1,1),(1,1),(1,1),(1,1),(1,1),(1,1),(1,1)</v>
      </c>
      <c r="Q443" s="3" t="str">
        <f>IF(D443="坦克碎片",VLOOKUP(C443,道具信息!$N$2:$O$291,2,FALSE)&amp;"碎片",VLOOKUP(C443,道具信息!$N$2:$O$291,2,FALSE))</f>
        <v>T4坦克碎片</v>
      </c>
      <c r="R443" s="3">
        <f t="shared" si="287"/>
        <v>2643</v>
      </c>
      <c r="S443" s="11">
        <f t="shared" si="288"/>
        <v>0.26500000000000001</v>
      </c>
      <c r="T443" s="3" t="str">
        <f>VLOOKUP(Q443,道具信息!$Q$3:$S$20,2,FALSE)</f>
        <v>CHEST_ITEM_TYPE_T4_SHARD</v>
      </c>
      <c r="U443" s="3" t="str">
        <f>IF(COUNTIF(U$436:U442,T443)=0,T443,"")</f>
        <v/>
      </c>
      <c r="V443" s="3" t="str">
        <f t="shared" si="300"/>
        <v>CHEST_ITEM_TYPE_T4_SHARD</v>
      </c>
      <c r="W443" s="13" t="str">
        <f t="shared" si="293"/>
        <v/>
      </c>
      <c r="X443" s="3" t="str">
        <f t="shared" si="294"/>
        <v/>
      </c>
      <c r="Y443" s="3" t="str">
        <f t="shared" si="301"/>
        <v>26.5%</v>
      </c>
    </row>
    <row r="444" spans="2:25" x14ac:dyDescent="0.3">
      <c r="B444" s="2">
        <f>数据源!T476</f>
        <v>10</v>
      </c>
      <c r="C444" s="2" t="str">
        <f>数据源!U476</f>
        <v>T-32</v>
      </c>
      <c r="D444" s="2" t="str">
        <f>数据源!V476</f>
        <v>坦克碎片</v>
      </c>
      <c r="E444" s="2">
        <f>数据源!W476</f>
        <v>165.6</v>
      </c>
      <c r="F444" s="2">
        <f>数据源!X476</f>
        <v>1</v>
      </c>
      <c r="G444" s="2">
        <f>数据源!Y476</f>
        <v>7.2999999999999995E-2</v>
      </c>
      <c r="H444" s="2">
        <f>数据源!Z476</f>
        <v>2.2041062801932368E-2</v>
      </c>
      <c r="I444" s="2">
        <f>数据源!AA476</f>
        <v>220</v>
      </c>
      <c r="J444" s="3">
        <f t="shared" si="289"/>
        <v>1</v>
      </c>
      <c r="K444" s="3">
        <f t="shared" si="290"/>
        <v>1</v>
      </c>
      <c r="L444" s="3" t="str">
        <f t="shared" si="295"/>
        <v>碎片</v>
      </c>
      <c r="M444" s="3">
        <f t="shared" ca="1" si="296"/>
        <v>53431</v>
      </c>
      <c r="N444" s="3" t="str">
        <f t="shared" ca="1" si="297"/>
        <v>51411,52411,53411,51421,52421,53421,51431,52431,53431</v>
      </c>
      <c r="O444" s="3" t="str">
        <f t="shared" si="298"/>
        <v>397,397,397,264,264,264,220,220,220</v>
      </c>
      <c r="P444" s="1" t="str">
        <f t="shared" si="299"/>
        <v>(1,1),(1,1),(1,1),(1,1),(1,1),(1,1),(1,1),(1,1),(1,1)</v>
      </c>
      <c r="Q444" s="3" t="str">
        <f>IF(D444="坦克碎片",VLOOKUP(C444,道具信息!$N$2:$O$291,2,FALSE)&amp;"碎片",VLOOKUP(C444,道具信息!$N$2:$O$291,2,FALSE))</f>
        <v>T4坦克碎片</v>
      </c>
      <c r="R444" s="3">
        <f t="shared" si="287"/>
        <v>2643</v>
      </c>
      <c r="S444" s="11">
        <f t="shared" si="288"/>
        <v>0.26500000000000001</v>
      </c>
      <c r="T444" s="3" t="str">
        <f>VLOOKUP(Q444,道具信息!$Q$3:$S$20,2,FALSE)</f>
        <v>CHEST_ITEM_TYPE_T4_SHARD</v>
      </c>
      <c r="U444" s="3" t="str">
        <f>IF(COUNTIF(U$436:U443,T444)=0,T444,"")</f>
        <v/>
      </c>
      <c r="V444" s="3" t="str">
        <f t="shared" si="300"/>
        <v>CHEST_ITEM_TYPE_T4_SHARD</v>
      </c>
      <c r="W444" s="13" t="str">
        <f t="shared" si="293"/>
        <v/>
      </c>
      <c r="X444" s="3" t="str">
        <f t="shared" si="294"/>
        <v/>
      </c>
      <c r="Y444" s="3" t="str">
        <f t="shared" si="301"/>
        <v>26.5%</v>
      </c>
    </row>
    <row r="445" spans="2:25" x14ac:dyDescent="0.3">
      <c r="B445" s="2">
        <f>数据源!T477</f>
        <v>10</v>
      </c>
      <c r="C445" s="2" t="str">
        <f>数据源!U477</f>
        <v>T1LP1</v>
      </c>
      <c r="D445" s="2" t="str">
        <f>数据源!V477</f>
        <v>部件</v>
      </c>
      <c r="E445" s="2">
        <f>数据源!W477</f>
        <v>9</v>
      </c>
      <c r="F445" s="2">
        <f>数据源!X477</f>
        <v>1</v>
      </c>
      <c r="G445" s="2">
        <f>数据源!Y477</f>
        <v>6.1000000000000004E-3</v>
      </c>
      <c r="H445" s="2">
        <f>数据源!Z477</f>
        <v>3.3888888888888885E-2</v>
      </c>
      <c r="I445" s="2">
        <f>数据源!AA477</f>
        <v>339</v>
      </c>
      <c r="J445" s="3">
        <f t="shared" si="289"/>
        <v>1</v>
      </c>
      <c r="K445" s="3">
        <f t="shared" si="290"/>
        <v>1</v>
      </c>
      <c r="L445" s="3" t="str">
        <f t="shared" si="295"/>
        <v>部件</v>
      </c>
      <c r="M445" s="3">
        <f t="shared" ca="1" si="296"/>
        <v>91001</v>
      </c>
      <c r="N445" s="3" t="str">
        <f t="shared" ca="1" si="297"/>
        <v>51411,52411,53411,51421,52421,53421,51431,52431,53431,91001</v>
      </c>
      <c r="O445" s="3" t="str">
        <f t="shared" si="298"/>
        <v>397,397,397,264,264,264,220,220,220,339</v>
      </c>
      <c r="P445" s="1" t="str">
        <f t="shared" si="299"/>
        <v>(1,1),(1,1),(1,1),(1,1),(1,1),(1,1),(1,1),(1,1),(1,1),(1,1)</v>
      </c>
      <c r="Q445" s="3" t="str">
        <f>IF(D445="坦克碎片",VLOOKUP(C445,道具信息!$N$2:$O$291,2,FALSE)&amp;"碎片",VLOOKUP(C445,道具信息!$N$2:$O$291,2,FALSE))</f>
        <v>T1部件</v>
      </c>
      <c r="R445" s="3">
        <f t="shared" si="287"/>
        <v>6102</v>
      </c>
      <c r="S445" s="11">
        <f t="shared" si="288"/>
        <v>0.61299999999999999</v>
      </c>
      <c r="T445" s="3" t="str">
        <f>VLOOKUP(Q445,道具信息!$Q$3:$S$20,2,FALSE)</f>
        <v>CHEST_ITEM_TYPE_T1_PART</v>
      </c>
      <c r="U445" s="3" t="str">
        <f>IF(COUNTIF(U$436:U444,T445)=0,T445,"")</f>
        <v>CHEST_ITEM_TYPE_T1_PART</v>
      </c>
      <c r="V445" s="3" t="str">
        <f t="shared" si="300"/>
        <v>CHEST_ITEM_TYPE_T4_SHARD,CHEST_ITEM_TYPE_T1_PART</v>
      </c>
      <c r="W445" s="13">
        <f t="shared" si="293"/>
        <v>0.61299999999999999</v>
      </c>
      <c r="X445" s="3" t="str">
        <f t="shared" si="294"/>
        <v>61.3%</v>
      </c>
      <c r="Y445" s="3" t="str">
        <f t="shared" si="301"/>
        <v>26.5%,61.3%</v>
      </c>
    </row>
    <row r="446" spans="2:25" x14ac:dyDescent="0.3">
      <c r="B446" s="2">
        <f>数据源!T478</f>
        <v>10</v>
      </c>
      <c r="C446" s="2" t="str">
        <f>数据源!U478</f>
        <v>T1LP3</v>
      </c>
      <c r="D446" s="2" t="str">
        <f>数据源!V478</f>
        <v>部件</v>
      </c>
      <c r="E446" s="2">
        <f>数据源!W478</f>
        <v>9</v>
      </c>
      <c r="F446" s="2">
        <f>数据源!X478</f>
        <v>1</v>
      </c>
      <c r="G446" s="2">
        <f>数据源!Y478</f>
        <v>6.1000000000000004E-3</v>
      </c>
      <c r="H446" s="2">
        <f>数据源!Z478</f>
        <v>3.3888888888888885E-2</v>
      </c>
      <c r="I446" s="2">
        <f>数据源!AA478</f>
        <v>339</v>
      </c>
      <c r="J446" s="3">
        <f t="shared" si="289"/>
        <v>1</v>
      </c>
      <c r="K446" s="3">
        <f t="shared" si="290"/>
        <v>1</v>
      </c>
      <c r="L446" s="3" t="str">
        <f t="shared" si="295"/>
        <v>部件</v>
      </c>
      <c r="M446" s="3">
        <f t="shared" ca="1" si="296"/>
        <v>91003</v>
      </c>
      <c r="N446" s="3" t="str">
        <f t="shared" ca="1" si="297"/>
        <v>51411,52411,53411,51421,52421,53421,51431,52431,53431,91001,91003</v>
      </c>
      <c r="O446" s="3" t="str">
        <f t="shared" si="298"/>
        <v>397,397,397,264,264,264,220,220,220,339,339</v>
      </c>
      <c r="P446" s="1" t="str">
        <f t="shared" si="299"/>
        <v>(1,1),(1,1),(1,1),(1,1),(1,1),(1,1),(1,1),(1,1),(1,1),(1,1),(1,1)</v>
      </c>
      <c r="Q446" s="3" t="str">
        <f>IF(D446="坦克碎片",VLOOKUP(C446,道具信息!$N$2:$O$291,2,FALSE)&amp;"碎片",VLOOKUP(C446,道具信息!$N$2:$O$291,2,FALSE))</f>
        <v>T1部件</v>
      </c>
      <c r="R446" s="3">
        <f t="shared" si="287"/>
        <v>6102</v>
      </c>
      <c r="S446" s="11">
        <f t="shared" si="288"/>
        <v>0.61299999999999999</v>
      </c>
      <c r="T446" s="3" t="str">
        <f>VLOOKUP(Q446,道具信息!$Q$3:$S$20,2,FALSE)</f>
        <v>CHEST_ITEM_TYPE_T1_PART</v>
      </c>
      <c r="U446" s="3" t="str">
        <f>IF(COUNTIF(U$436:U445,T446)=0,T446,"")</f>
        <v/>
      </c>
      <c r="V446" s="3" t="str">
        <f t="shared" si="300"/>
        <v>CHEST_ITEM_TYPE_T4_SHARD,CHEST_ITEM_TYPE_T1_PART</v>
      </c>
      <c r="W446" s="13" t="str">
        <f t="shared" si="293"/>
        <v/>
      </c>
      <c r="X446" s="3" t="str">
        <f t="shared" si="294"/>
        <v/>
      </c>
      <c r="Y446" s="3" t="str">
        <f t="shared" si="301"/>
        <v>26.5%,61.3%</v>
      </c>
    </row>
    <row r="447" spans="2:25" x14ac:dyDescent="0.3">
      <c r="B447" s="2">
        <f>数据源!T479</f>
        <v>10</v>
      </c>
      <c r="C447" s="2" t="str">
        <f>数据源!U479</f>
        <v>T1LP5</v>
      </c>
      <c r="D447" s="2" t="str">
        <f>数据源!V479</f>
        <v>部件</v>
      </c>
      <c r="E447" s="2">
        <f>数据源!W479</f>
        <v>9</v>
      </c>
      <c r="F447" s="2">
        <f>数据源!X479</f>
        <v>1</v>
      </c>
      <c r="G447" s="2">
        <f>数据源!Y479</f>
        <v>6.1000000000000004E-3</v>
      </c>
      <c r="H447" s="2">
        <f>数据源!Z479</f>
        <v>3.3888888888888885E-2</v>
      </c>
      <c r="I447" s="2">
        <f>数据源!AA479</f>
        <v>339</v>
      </c>
      <c r="J447" s="3">
        <f t="shared" si="289"/>
        <v>1</v>
      </c>
      <c r="K447" s="3">
        <f t="shared" si="290"/>
        <v>1</v>
      </c>
      <c r="L447" s="3" t="str">
        <f t="shared" si="295"/>
        <v>部件</v>
      </c>
      <c r="M447" s="3">
        <f t="shared" ca="1" si="296"/>
        <v>91005</v>
      </c>
      <c r="N447" s="3" t="str">
        <f t="shared" ca="1" si="297"/>
        <v>51411,52411,53411,51421,52421,53421,51431,52431,53431,91001,91003,91005</v>
      </c>
      <c r="O447" s="3" t="str">
        <f t="shared" si="298"/>
        <v>397,397,397,264,264,264,220,220,220,339,339,339</v>
      </c>
      <c r="P447" s="1" t="str">
        <f t="shared" si="299"/>
        <v>(1,1),(1,1),(1,1),(1,1),(1,1),(1,1),(1,1),(1,1),(1,1),(1,1),(1,1),(1,1)</v>
      </c>
      <c r="Q447" s="3" t="str">
        <f>IF(D447="坦克碎片",VLOOKUP(C447,道具信息!$N$2:$O$291,2,FALSE)&amp;"碎片",VLOOKUP(C447,道具信息!$N$2:$O$291,2,FALSE))</f>
        <v>T1部件</v>
      </c>
      <c r="R447" s="3">
        <f t="shared" si="287"/>
        <v>6102</v>
      </c>
      <c r="S447" s="11">
        <f t="shared" si="288"/>
        <v>0.61299999999999999</v>
      </c>
      <c r="T447" s="3" t="str">
        <f>VLOOKUP(Q447,道具信息!$Q$3:$S$20,2,FALSE)</f>
        <v>CHEST_ITEM_TYPE_T1_PART</v>
      </c>
      <c r="U447" s="3" t="str">
        <f>IF(COUNTIF(U$436:U446,T447)=0,T447,"")</f>
        <v/>
      </c>
      <c r="V447" s="3" t="str">
        <f t="shared" si="300"/>
        <v>CHEST_ITEM_TYPE_T4_SHARD,CHEST_ITEM_TYPE_T1_PART</v>
      </c>
      <c r="W447" s="13" t="str">
        <f t="shared" si="293"/>
        <v/>
      </c>
      <c r="X447" s="3" t="str">
        <f t="shared" si="294"/>
        <v/>
      </c>
      <c r="Y447" s="3" t="str">
        <f t="shared" si="301"/>
        <v>26.5%,61.3%</v>
      </c>
    </row>
    <row r="448" spans="2:25" x14ac:dyDescent="0.3">
      <c r="B448" s="2">
        <f>数据源!T480</f>
        <v>10</v>
      </c>
      <c r="C448" s="2" t="str">
        <f>数据源!U480</f>
        <v>T1MP1</v>
      </c>
      <c r="D448" s="2" t="str">
        <f>数据源!V480</f>
        <v>部件</v>
      </c>
      <c r="E448" s="2">
        <f>数据源!W480</f>
        <v>9</v>
      </c>
      <c r="F448" s="2">
        <f>数据源!X480</f>
        <v>1</v>
      </c>
      <c r="G448" s="2">
        <f>数据源!Y480</f>
        <v>6.1000000000000004E-3</v>
      </c>
      <c r="H448" s="2">
        <f>数据源!Z480</f>
        <v>3.3888888888888885E-2</v>
      </c>
      <c r="I448" s="2">
        <f>数据源!AA480</f>
        <v>339</v>
      </c>
      <c r="J448" s="3">
        <f t="shared" si="289"/>
        <v>1</v>
      </c>
      <c r="K448" s="3">
        <f t="shared" si="290"/>
        <v>1</v>
      </c>
      <c r="L448" s="3" t="str">
        <f t="shared" si="295"/>
        <v>部件</v>
      </c>
      <c r="M448" s="3">
        <f t="shared" ca="1" si="296"/>
        <v>91101</v>
      </c>
      <c r="N448" s="3" t="str">
        <f t="shared" ca="1" si="297"/>
        <v>51411,52411,53411,51421,52421,53421,51431,52431,53431,91001,91003,91005,91101</v>
      </c>
      <c r="O448" s="3" t="str">
        <f t="shared" si="298"/>
        <v>397,397,397,264,264,264,220,220,220,339,339,339,339</v>
      </c>
      <c r="P448" s="1" t="str">
        <f t="shared" si="299"/>
        <v>(1,1),(1,1),(1,1),(1,1),(1,1),(1,1),(1,1),(1,1),(1,1),(1,1),(1,1),(1,1),(1,1)</v>
      </c>
      <c r="Q448" s="3" t="str">
        <f>IF(D448="坦克碎片",VLOOKUP(C448,道具信息!$N$2:$O$291,2,FALSE)&amp;"碎片",VLOOKUP(C448,道具信息!$N$2:$O$291,2,FALSE))</f>
        <v>T1部件</v>
      </c>
      <c r="R448" s="3">
        <f t="shared" si="287"/>
        <v>6102</v>
      </c>
      <c r="S448" s="11">
        <f t="shared" si="288"/>
        <v>0.61299999999999999</v>
      </c>
      <c r="T448" s="3" t="str">
        <f>VLOOKUP(Q448,道具信息!$Q$3:$S$20,2,FALSE)</f>
        <v>CHEST_ITEM_TYPE_T1_PART</v>
      </c>
      <c r="U448" s="3" t="str">
        <f>IF(COUNTIF(U$436:U447,T448)=0,T448,"")</f>
        <v/>
      </c>
      <c r="V448" s="3" t="str">
        <f t="shared" si="300"/>
        <v>CHEST_ITEM_TYPE_T4_SHARD,CHEST_ITEM_TYPE_T1_PART</v>
      </c>
      <c r="W448" s="13" t="str">
        <f t="shared" si="293"/>
        <v/>
      </c>
      <c r="X448" s="3" t="str">
        <f t="shared" si="294"/>
        <v/>
      </c>
      <c r="Y448" s="3" t="str">
        <f t="shared" si="301"/>
        <v>26.5%,61.3%</v>
      </c>
    </row>
    <row r="449" spans="2:25" x14ac:dyDescent="0.3">
      <c r="B449" s="2">
        <f>数据源!T481</f>
        <v>10</v>
      </c>
      <c r="C449" s="2" t="str">
        <f>数据源!U481</f>
        <v>T1MP3</v>
      </c>
      <c r="D449" s="2" t="str">
        <f>数据源!V481</f>
        <v>部件</v>
      </c>
      <c r="E449" s="2">
        <f>数据源!W481</f>
        <v>9</v>
      </c>
      <c r="F449" s="2">
        <f>数据源!X481</f>
        <v>1</v>
      </c>
      <c r="G449" s="2">
        <f>数据源!Y481</f>
        <v>6.1000000000000004E-3</v>
      </c>
      <c r="H449" s="2">
        <f>数据源!Z481</f>
        <v>3.3888888888888885E-2</v>
      </c>
      <c r="I449" s="2">
        <f>数据源!AA481</f>
        <v>339</v>
      </c>
      <c r="J449" s="3">
        <f t="shared" si="289"/>
        <v>1</v>
      </c>
      <c r="K449" s="3">
        <f t="shared" si="290"/>
        <v>1</v>
      </c>
      <c r="L449" s="3" t="str">
        <f t="shared" si="295"/>
        <v>部件</v>
      </c>
      <c r="M449" s="3">
        <f t="shared" ca="1" si="296"/>
        <v>91103</v>
      </c>
      <c r="N449" s="3" t="str">
        <f t="shared" ca="1" si="297"/>
        <v>51411,52411,53411,51421,52421,53421,51431,52431,53431,91001,91003,91005,91101,91103</v>
      </c>
      <c r="O449" s="3" t="str">
        <f t="shared" si="298"/>
        <v>397,397,397,264,264,264,220,220,220,339,339,339,339,339</v>
      </c>
      <c r="P449" s="1" t="str">
        <f t="shared" si="299"/>
        <v>(1,1),(1,1),(1,1),(1,1),(1,1),(1,1),(1,1),(1,1),(1,1),(1,1),(1,1),(1,1),(1,1),(1,1)</v>
      </c>
      <c r="Q449" s="3" t="str">
        <f>IF(D449="坦克碎片",VLOOKUP(C449,道具信息!$N$2:$O$291,2,FALSE)&amp;"碎片",VLOOKUP(C449,道具信息!$N$2:$O$291,2,FALSE))</f>
        <v>T1部件</v>
      </c>
      <c r="R449" s="3">
        <f t="shared" si="287"/>
        <v>6102</v>
      </c>
      <c r="S449" s="11">
        <f t="shared" si="288"/>
        <v>0.61299999999999999</v>
      </c>
      <c r="T449" s="3" t="str">
        <f>VLOOKUP(Q449,道具信息!$Q$3:$S$20,2,FALSE)</f>
        <v>CHEST_ITEM_TYPE_T1_PART</v>
      </c>
      <c r="U449" s="3" t="str">
        <f>IF(COUNTIF(U$436:U448,T449)=0,T449,"")</f>
        <v/>
      </c>
      <c r="V449" s="3" t="str">
        <f t="shared" si="300"/>
        <v>CHEST_ITEM_TYPE_T4_SHARD,CHEST_ITEM_TYPE_T1_PART</v>
      </c>
      <c r="W449" s="13" t="str">
        <f t="shared" si="293"/>
        <v/>
      </c>
      <c r="X449" s="3" t="str">
        <f t="shared" si="294"/>
        <v/>
      </c>
      <c r="Y449" s="3" t="str">
        <f t="shared" si="301"/>
        <v>26.5%,61.3%</v>
      </c>
    </row>
    <row r="450" spans="2:25" x14ac:dyDescent="0.3">
      <c r="B450" s="2">
        <f>数据源!T482</f>
        <v>10</v>
      </c>
      <c r="C450" s="2" t="str">
        <f>数据源!U482</f>
        <v>T1MP5</v>
      </c>
      <c r="D450" s="2" t="str">
        <f>数据源!V482</f>
        <v>部件</v>
      </c>
      <c r="E450" s="2">
        <f>数据源!W482</f>
        <v>9</v>
      </c>
      <c r="F450" s="2">
        <f>数据源!X482</f>
        <v>1</v>
      </c>
      <c r="G450" s="2">
        <f>数据源!Y482</f>
        <v>6.1000000000000004E-3</v>
      </c>
      <c r="H450" s="2">
        <f>数据源!Z482</f>
        <v>3.3888888888888885E-2</v>
      </c>
      <c r="I450" s="2">
        <f>数据源!AA482</f>
        <v>339</v>
      </c>
      <c r="J450" s="3">
        <f t="shared" si="289"/>
        <v>1</v>
      </c>
      <c r="K450" s="3">
        <f t="shared" si="290"/>
        <v>1</v>
      </c>
      <c r="L450" s="3" t="str">
        <f t="shared" si="295"/>
        <v>部件</v>
      </c>
      <c r="M450" s="3">
        <f t="shared" ca="1" si="296"/>
        <v>91105</v>
      </c>
      <c r="N450" s="3" t="str">
        <f t="shared" ca="1" si="297"/>
        <v>51411,52411,53411,51421,52421,53421,51431,52431,53431,91001,91003,91005,91101,91103,91105</v>
      </c>
      <c r="O450" s="3" t="str">
        <f t="shared" si="298"/>
        <v>397,397,397,264,264,264,220,220,220,339,339,339,339,339,339</v>
      </c>
      <c r="P450" s="1" t="str">
        <f t="shared" si="299"/>
        <v>(1,1),(1,1),(1,1),(1,1),(1,1),(1,1),(1,1),(1,1),(1,1),(1,1),(1,1),(1,1),(1,1),(1,1),(1,1)</v>
      </c>
      <c r="Q450" s="3" t="str">
        <f>IF(D450="坦克碎片",VLOOKUP(C450,道具信息!$N$2:$O$291,2,FALSE)&amp;"碎片",VLOOKUP(C450,道具信息!$N$2:$O$291,2,FALSE))</f>
        <v>T1部件</v>
      </c>
      <c r="R450" s="3">
        <f t="shared" si="287"/>
        <v>6102</v>
      </c>
      <c r="S450" s="11">
        <f t="shared" si="288"/>
        <v>0.61299999999999999</v>
      </c>
      <c r="T450" s="3" t="str">
        <f>VLOOKUP(Q450,道具信息!$Q$3:$S$20,2,FALSE)</f>
        <v>CHEST_ITEM_TYPE_T1_PART</v>
      </c>
      <c r="U450" s="3" t="str">
        <f>IF(COUNTIF(U$436:U449,T450)=0,T450,"")</f>
        <v/>
      </c>
      <c r="V450" s="3" t="str">
        <f t="shared" si="300"/>
        <v>CHEST_ITEM_TYPE_T4_SHARD,CHEST_ITEM_TYPE_T1_PART</v>
      </c>
      <c r="W450" s="13" t="str">
        <f t="shared" si="293"/>
        <v/>
      </c>
      <c r="X450" s="3" t="str">
        <f t="shared" si="294"/>
        <v/>
      </c>
      <c r="Y450" s="3" t="str">
        <f t="shared" si="301"/>
        <v>26.5%,61.3%</v>
      </c>
    </row>
    <row r="451" spans="2:25" x14ac:dyDescent="0.3">
      <c r="B451" s="2">
        <f>数据源!T483</f>
        <v>10</v>
      </c>
      <c r="C451" s="2" t="str">
        <f>数据源!U483</f>
        <v>T1HP1</v>
      </c>
      <c r="D451" s="2" t="str">
        <f>数据源!V483</f>
        <v>部件</v>
      </c>
      <c r="E451" s="2">
        <f>数据源!W483</f>
        <v>9</v>
      </c>
      <c r="F451" s="2">
        <f>数据源!X483</f>
        <v>1</v>
      </c>
      <c r="G451" s="2">
        <f>数据源!Y483</f>
        <v>6.1000000000000004E-3</v>
      </c>
      <c r="H451" s="2">
        <f>数据源!Z483</f>
        <v>3.3888888888888885E-2</v>
      </c>
      <c r="I451" s="2">
        <f>数据源!AA483</f>
        <v>339</v>
      </c>
      <c r="J451" s="3">
        <f t="shared" si="289"/>
        <v>1</v>
      </c>
      <c r="K451" s="3">
        <f t="shared" si="290"/>
        <v>1</v>
      </c>
      <c r="L451" s="3" t="str">
        <f t="shared" si="295"/>
        <v>部件</v>
      </c>
      <c r="M451" s="3">
        <f t="shared" ca="1" si="296"/>
        <v>91201</v>
      </c>
      <c r="N451" s="3" t="str">
        <f t="shared" ca="1" si="297"/>
        <v>51411,52411,53411,51421,52421,53421,51431,52431,53431,91001,91003,91005,91101,91103,91105,91201</v>
      </c>
      <c r="O451" s="3" t="str">
        <f t="shared" si="298"/>
        <v>397,397,397,264,264,264,220,220,220,339,339,339,339,339,339,339</v>
      </c>
      <c r="P451" s="1" t="str">
        <f t="shared" si="299"/>
        <v>(1,1),(1,1),(1,1),(1,1),(1,1),(1,1),(1,1),(1,1),(1,1),(1,1),(1,1),(1,1),(1,1),(1,1),(1,1),(1,1)</v>
      </c>
      <c r="Q451" s="3" t="str">
        <f>IF(D451="坦克碎片",VLOOKUP(C451,道具信息!$N$2:$O$291,2,FALSE)&amp;"碎片",VLOOKUP(C451,道具信息!$N$2:$O$291,2,FALSE))</f>
        <v>T1部件</v>
      </c>
      <c r="R451" s="3">
        <f t="shared" si="287"/>
        <v>6102</v>
      </c>
      <c r="S451" s="11">
        <f t="shared" si="288"/>
        <v>0.61299999999999999</v>
      </c>
      <c r="T451" s="3" t="str">
        <f>VLOOKUP(Q451,道具信息!$Q$3:$S$20,2,FALSE)</f>
        <v>CHEST_ITEM_TYPE_T1_PART</v>
      </c>
      <c r="U451" s="3" t="str">
        <f>IF(COUNTIF(U$436:U450,T451)=0,T451,"")</f>
        <v/>
      </c>
      <c r="V451" s="3" t="str">
        <f t="shared" si="300"/>
        <v>CHEST_ITEM_TYPE_T4_SHARD,CHEST_ITEM_TYPE_T1_PART</v>
      </c>
      <c r="W451" s="13" t="str">
        <f t="shared" si="293"/>
        <v/>
      </c>
      <c r="X451" s="3" t="str">
        <f t="shared" si="294"/>
        <v/>
      </c>
      <c r="Y451" s="3" t="str">
        <f t="shared" si="301"/>
        <v>26.5%,61.3%</v>
      </c>
    </row>
    <row r="452" spans="2:25" x14ac:dyDescent="0.3">
      <c r="B452" s="2">
        <f>数据源!T484</f>
        <v>10</v>
      </c>
      <c r="C452" s="2" t="str">
        <f>数据源!U484</f>
        <v>T1HP3</v>
      </c>
      <c r="D452" s="2" t="str">
        <f>数据源!V484</f>
        <v>部件</v>
      </c>
      <c r="E452" s="2">
        <f>数据源!W484</f>
        <v>9</v>
      </c>
      <c r="F452" s="2">
        <f>数据源!X484</f>
        <v>1</v>
      </c>
      <c r="G452" s="2">
        <f>数据源!Y484</f>
        <v>6.1000000000000004E-3</v>
      </c>
      <c r="H452" s="2">
        <f>数据源!Z484</f>
        <v>3.3888888888888885E-2</v>
      </c>
      <c r="I452" s="2">
        <f>数据源!AA484</f>
        <v>339</v>
      </c>
      <c r="J452" s="3">
        <f t="shared" si="289"/>
        <v>1</v>
      </c>
      <c r="K452" s="3">
        <f t="shared" si="290"/>
        <v>1</v>
      </c>
      <c r="L452" s="3" t="str">
        <f t="shared" si="295"/>
        <v>部件</v>
      </c>
      <c r="M452" s="3">
        <f t="shared" ca="1" si="296"/>
        <v>91203</v>
      </c>
      <c r="N452" s="3" t="str">
        <f t="shared" ca="1" si="297"/>
        <v>51411,52411,53411,51421,52421,53421,51431,52431,53431,91001,91003,91005,91101,91103,91105,91201,91203</v>
      </c>
      <c r="O452" s="3" t="str">
        <f t="shared" si="298"/>
        <v>397,397,397,264,264,264,220,220,220,339,339,339,339,339,339,339,339</v>
      </c>
      <c r="P452" s="1" t="str">
        <f t="shared" si="299"/>
        <v>(1,1),(1,1),(1,1),(1,1),(1,1),(1,1),(1,1),(1,1),(1,1),(1,1),(1,1),(1,1),(1,1),(1,1),(1,1),(1,1),(1,1)</v>
      </c>
      <c r="Q452" s="3" t="str">
        <f>IF(D452="坦克碎片",VLOOKUP(C452,道具信息!$N$2:$O$291,2,FALSE)&amp;"碎片",VLOOKUP(C452,道具信息!$N$2:$O$291,2,FALSE))</f>
        <v>T1部件</v>
      </c>
      <c r="R452" s="3">
        <f t="shared" si="287"/>
        <v>6102</v>
      </c>
      <c r="S452" s="11">
        <f t="shared" si="288"/>
        <v>0.61299999999999999</v>
      </c>
      <c r="T452" s="3" t="str">
        <f>VLOOKUP(Q452,道具信息!$Q$3:$S$20,2,FALSE)</f>
        <v>CHEST_ITEM_TYPE_T1_PART</v>
      </c>
      <c r="U452" s="3" t="str">
        <f>IF(COUNTIF(U$436:U451,T452)=0,T452,"")</f>
        <v/>
      </c>
      <c r="V452" s="3" t="str">
        <f t="shared" si="300"/>
        <v>CHEST_ITEM_TYPE_T4_SHARD,CHEST_ITEM_TYPE_T1_PART</v>
      </c>
      <c r="W452" s="13" t="str">
        <f t="shared" si="293"/>
        <v/>
      </c>
      <c r="X452" s="3" t="str">
        <f t="shared" si="294"/>
        <v/>
      </c>
      <c r="Y452" s="3" t="str">
        <f t="shared" si="301"/>
        <v>26.5%,61.3%</v>
      </c>
    </row>
    <row r="453" spans="2:25" x14ac:dyDescent="0.3">
      <c r="B453" s="2">
        <f>数据源!T485</f>
        <v>10</v>
      </c>
      <c r="C453" s="2" t="str">
        <f>数据源!U485</f>
        <v>T1HP5</v>
      </c>
      <c r="D453" s="2" t="str">
        <f>数据源!V485</f>
        <v>部件</v>
      </c>
      <c r="E453" s="2">
        <f>数据源!W485</f>
        <v>9</v>
      </c>
      <c r="F453" s="2">
        <f>数据源!X485</f>
        <v>1</v>
      </c>
      <c r="G453" s="2">
        <f>数据源!Y485</f>
        <v>6.1000000000000004E-3</v>
      </c>
      <c r="H453" s="2">
        <f>数据源!Z485</f>
        <v>3.3888888888888885E-2</v>
      </c>
      <c r="I453" s="2">
        <f>数据源!AA485</f>
        <v>339</v>
      </c>
      <c r="J453" s="3">
        <f t="shared" si="289"/>
        <v>1</v>
      </c>
      <c r="K453" s="3">
        <f t="shared" si="290"/>
        <v>1</v>
      </c>
      <c r="L453" s="3" t="str">
        <f t="shared" si="295"/>
        <v>部件</v>
      </c>
      <c r="M453" s="3">
        <f t="shared" ca="1" si="296"/>
        <v>91205</v>
      </c>
      <c r="N453" s="3" t="str">
        <f t="shared" ca="1" si="297"/>
        <v>51411,52411,53411,51421,52421,53421,51431,52431,53431,91001,91003,91005,91101,91103,91105,91201,91203,91205</v>
      </c>
      <c r="O453" s="3" t="str">
        <f t="shared" si="298"/>
        <v>397,397,397,264,264,264,220,220,220,339,339,339,339,339,339,339,339,339</v>
      </c>
      <c r="P453" s="1" t="str">
        <f t="shared" si="299"/>
        <v>(1,1),(1,1),(1,1),(1,1),(1,1),(1,1),(1,1),(1,1),(1,1),(1,1),(1,1),(1,1),(1,1),(1,1),(1,1),(1,1),(1,1),(1,1)</v>
      </c>
      <c r="Q453" s="3" t="str">
        <f>IF(D453="坦克碎片",VLOOKUP(C453,道具信息!$N$2:$O$291,2,FALSE)&amp;"碎片",VLOOKUP(C453,道具信息!$N$2:$O$291,2,FALSE))</f>
        <v>T1部件</v>
      </c>
      <c r="R453" s="3">
        <f t="shared" si="287"/>
        <v>6102</v>
      </c>
      <c r="S453" s="11">
        <f t="shared" si="288"/>
        <v>0.61299999999999999</v>
      </c>
      <c r="T453" s="3" t="str">
        <f>VLOOKUP(Q453,道具信息!$Q$3:$S$20,2,FALSE)</f>
        <v>CHEST_ITEM_TYPE_T1_PART</v>
      </c>
      <c r="U453" s="3" t="str">
        <f>IF(COUNTIF(U$436:U452,T453)=0,T453,"")</f>
        <v/>
      </c>
      <c r="V453" s="3" t="str">
        <f t="shared" si="300"/>
        <v>CHEST_ITEM_TYPE_T4_SHARD,CHEST_ITEM_TYPE_T1_PART</v>
      </c>
      <c r="W453" s="13" t="str">
        <f t="shared" si="293"/>
        <v/>
      </c>
      <c r="X453" s="3" t="str">
        <f t="shared" si="294"/>
        <v/>
      </c>
      <c r="Y453" s="3" t="str">
        <f t="shared" si="301"/>
        <v>26.5%,61.3%</v>
      </c>
    </row>
    <row r="454" spans="2:25" x14ac:dyDescent="0.3">
      <c r="B454" s="2">
        <f>数据源!T486</f>
        <v>10</v>
      </c>
      <c r="C454" s="2" t="str">
        <f>数据源!U486</f>
        <v>T1LP2</v>
      </c>
      <c r="D454" s="2" t="str">
        <f>数据源!V486</f>
        <v>部件</v>
      </c>
      <c r="E454" s="2">
        <f>数据源!W486</f>
        <v>9</v>
      </c>
      <c r="F454" s="2">
        <f>数据源!X486</f>
        <v>1</v>
      </c>
      <c r="G454" s="2">
        <f>数据源!Y486</f>
        <v>6.1000000000000004E-3</v>
      </c>
      <c r="H454" s="2">
        <f>数据源!Z486</f>
        <v>3.3888888888888885E-2</v>
      </c>
      <c r="I454" s="2">
        <f>数据源!AA486</f>
        <v>339</v>
      </c>
      <c r="J454" s="3">
        <f t="shared" si="289"/>
        <v>1</v>
      </c>
      <c r="K454" s="3">
        <f t="shared" si="290"/>
        <v>1</v>
      </c>
      <c r="L454" s="3" t="str">
        <f t="shared" si="295"/>
        <v>部件</v>
      </c>
      <c r="M454" s="3">
        <f t="shared" ca="1" si="296"/>
        <v>91002</v>
      </c>
      <c r="N454" s="3" t="str">
        <f t="shared" ca="1" si="297"/>
        <v>51411,52411,53411,51421,52421,53421,51431,52431,53431,91001,91003,91005,91101,91103,91105,91201,91203,91205,91002</v>
      </c>
      <c r="O454" s="3" t="str">
        <f t="shared" si="298"/>
        <v>397,397,397,264,264,264,220,220,220,339,339,339,339,339,339,339,339,339,339</v>
      </c>
      <c r="P454" s="1" t="str">
        <f t="shared" si="299"/>
        <v>(1,1),(1,1),(1,1),(1,1),(1,1),(1,1),(1,1),(1,1),(1,1),(1,1),(1,1),(1,1),(1,1),(1,1),(1,1),(1,1),(1,1),(1,1),(1,1)</v>
      </c>
      <c r="Q454" s="3" t="str">
        <f>IF(D454="坦克碎片",VLOOKUP(C454,道具信息!$N$2:$O$291,2,FALSE)&amp;"碎片",VLOOKUP(C454,道具信息!$N$2:$O$291,2,FALSE))</f>
        <v>T1部件</v>
      </c>
      <c r="R454" s="3">
        <f t="shared" si="287"/>
        <v>6102</v>
      </c>
      <c r="S454" s="11">
        <f t="shared" si="288"/>
        <v>0.61299999999999999</v>
      </c>
      <c r="T454" s="3" t="str">
        <f>VLOOKUP(Q454,道具信息!$Q$3:$S$20,2,FALSE)</f>
        <v>CHEST_ITEM_TYPE_T1_PART</v>
      </c>
      <c r="U454" s="3" t="str">
        <f>IF(COUNTIF(U$436:U453,T454)=0,T454,"")</f>
        <v/>
      </c>
      <c r="V454" s="3" t="str">
        <f t="shared" si="300"/>
        <v>CHEST_ITEM_TYPE_T4_SHARD,CHEST_ITEM_TYPE_T1_PART</v>
      </c>
      <c r="W454" s="13" t="str">
        <f t="shared" si="293"/>
        <v/>
      </c>
      <c r="X454" s="3" t="str">
        <f t="shared" si="294"/>
        <v/>
      </c>
      <c r="Y454" s="3" t="str">
        <f t="shared" si="301"/>
        <v>26.5%,61.3%</v>
      </c>
    </row>
    <row r="455" spans="2:25" x14ac:dyDescent="0.3">
      <c r="B455" s="2">
        <f>数据源!T487</f>
        <v>10</v>
      </c>
      <c r="C455" s="2" t="str">
        <f>数据源!U487</f>
        <v>T1LP4</v>
      </c>
      <c r="D455" s="2" t="str">
        <f>数据源!V487</f>
        <v>部件</v>
      </c>
      <c r="E455" s="2">
        <f>数据源!W487</f>
        <v>9</v>
      </c>
      <c r="F455" s="2">
        <f>数据源!X487</f>
        <v>1</v>
      </c>
      <c r="G455" s="2">
        <f>数据源!Y487</f>
        <v>6.1000000000000004E-3</v>
      </c>
      <c r="H455" s="2">
        <f>数据源!Z487</f>
        <v>3.3888888888888885E-2</v>
      </c>
      <c r="I455" s="2">
        <f>数据源!AA487</f>
        <v>339</v>
      </c>
      <c r="J455" s="3">
        <f t="shared" si="289"/>
        <v>1</v>
      </c>
      <c r="K455" s="3">
        <f t="shared" si="290"/>
        <v>1</v>
      </c>
      <c r="L455" s="3" t="str">
        <f t="shared" si="295"/>
        <v>部件</v>
      </c>
      <c r="M455" s="3">
        <f t="shared" ca="1" si="296"/>
        <v>91004</v>
      </c>
      <c r="N455" s="3" t="str">
        <f t="shared" ca="1" si="297"/>
        <v>51411,52411,53411,51421,52421,53421,51431,52431,53431,91001,91003,91005,91101,91103,91105,91201,91203,91205,91002,91004</v>
      </c>
      <c r="O455" s="3" t="str">
        <f t="shared" si="298"/>
        <v>397,397,397,264,264,264,220,220,220,339,339,339,339,339,339,339,339,339,339,339</v>
      </c>
      <c r="P455" s="1" t="str">
        <f t="shared" si="299"/>
        <v>(1,1),(1,1),(1,1),(1,1),(1,1),(1,1),(1,1),(1,1),(1,1),(1,1),(1,1),(1,1),(1,1),(1,1),(1,1),(1,1),(1,1),(1,1),(1,1),(1,1)</v>
      </c>
      <c r="Q455" s="3" t="str">
        <f>IF(D455="坦克碎片",VLOOKUP(C455,道具信息!$N$2:$O$291,2,FALSE)&amp;"碎片",VLOOKUP(C455,道具信息!$N$2:$O$291,2,FALSE))</f>
        <v>T1部件</v>
      </c>
      <c r="R455" s="3">
        <f t="shared" si="287"/>
        <v>6102</v>
      </c>
      <c r="S455" s="11">
        <f t="shared" si="288"/>
        <v>0.61299999999999999</v>
      </c>
      <c r="T455" s="3" t="str">
        <f>VLOOKUP(Q455,道具信息!$Q$3:$S$20,2,FALSE)</f>
        <v>CHEST_ITEM_TYPE_T1_PART</v>
      </c>
      <c r="U455" s="3" t="str">
        <f>IF(COUNTIF(U$436:U454,T455)=0,T455,"")</f>
        <v/>
      </c>
      <c r="V455" s="3" t="str">
        <f t="shared" si="300"/>
        <v>CHEST_ITEM_TYPE_T4_SHARD,CHEST_ITEM_TYPE_T1_PART</v>
      </c>
      <c r="W455" s="13" t="str">
        <f t="shared" si="293"/>
        <v/>
      </c>
      <c r="X455" s="3" t="str">
        <f t="shared" si="294"/>
        <v/>
      </c>
      <c r="Y455" s="3" t="str">
        <f t="shared" si="301"/>
        <v>26.5%,61.3%</v>
      </c>
    </row>
    <row r="456" spans="2:25" x14ac:dyDescent="0.3">
      <c r="B456" s="2">
        <f>数据源!T488</f>
        <v>10</v>
      </c>
      <c r="C456" s="2" t="str">
        <f>数据源!U488</f>
        <v>T1LP6</v>
      </c>
      <c r="D456" s="2" t="str">
        <f>数据源!V488</f>
        <v>部件</v>
      </c>
      <c r="E456" s="2">
        <f>数据源!W488</f>
        <v>9</v>
      </c>
      <c r="F456" s="2">
        <f>数据源!X488</f>
        <v>1</v>
      </c>
      <c r="G456" s="2">
        <f>数据源!Y488</f>
        <v>6.1000000000000004E-3</v>
      </c>
      <c r="H456" s="2">
        <f>数据源!Z488</f>
        <v>3.3888888888888885E-2</v>
      </c>
      <c r="I456" s="2">
        <f>数据源!AA488</f>
        <v>339</v>
      </c>
      <c r="J456" s="3">
        <f t="shared" si="289"/>
        <v>1</v>
      </c>
      <c r="K456" s="3">
        <f t="shared" si="290"/>
        <v>1</v>
      </c>
      <c r="L456" s="3" t="str">
        <f t="shared" si="295"/>
        <v>部件</v>
      </c>
      <c r="M456" s="3">
        <f t="shared" ca="1" si="296"/>
        <v>91006</v>
      </c>
      <c r="N456" s="3" t="str">
        <f t="shared" ca="1" si="297"/>
        <v>51411,52411,53411,51421,52421,53421,51431,52431,53431,91001,91003,91005,91101,91103,91105,91201,91203,91205,91002,91004,91006</v>
      </c>
      <c r="O456" s="3" t="str">
        <f t="shared" si="298"/>
        <v>397,397,397,264,264,264,220,220,220,339,339,339,339,339,339,339,339,339,339,339,339</v>
      </c>
      <c r="P456" s="1" t="str">
        <f t="shared" si="299"/>
        <v>(1,1),(1,1),(1,1),(1,1),(1,1),(1,1),(1,1),(1,1),(1,1),(1,1),(1,1),(1,1),(1,1),(1,1),(1,1),(1,1),(1,1),(1,1),(1,1),(1,1),(1,1)</v>
      </c>
      <c r="Q456" s="3" t="str">
        <f>IF(D456="坦克碎片",VLOOKUP(C456,道具信息!$N$2:$O$291,2,FALSE)&amp;"碎片",VLOOKUP(C456,道具信息!$N$2:$O$291,2,FALSE))</f>
        <v>T1部件</v>
      </c>
      <c r="R456" s="3">
        <f t="shared" si="287"/>
        <v>6102</v>
      </c>
      <c r="S456" s="11">
        <f t="shared" si="288"/>
        <v>0.61299999999999999</v>
      </c>
      <c r="T456" s="3" t="str">
        <f>VLOOKUP(Q456,道具信息!$Q$3:$S$20,2,FALSE)</f>
        <v>CHEST_ITEM_TYPE_T1_PART</v>
      </c>
      <c r="U456" s="3" t="str">
        <f>IF(COUNTIF(U$436:U455,T456)=0,T456,"")</f>
        <v/>
      </c>
      <c r="V456" s="3" t="str">
        <f t="shared" si="300"/>
        <v>CHEST_ITEM_TYPE_T4_SHARD,CHEST_ITEM_TYPE_T1_PART</v>
      </c>
      <c r="W456" s="13" t="str">
        <f t="shared" si="293"/>
        <v/>
      </c>
      <c r="X456" s="3" t="str">
        <f t="shared" si="294"/>
        <v/>
      </c>
      <c r="Y456" s="3" t="str">
        <f t="shared" si="301"/>
        <v>26.5%,61.3%</v>
      </c>
    </row>
    <row r="457" spans="2:25" x14ac:dyDescent="0.3">
      <c r="B457" s="2">
        <f>数据源!T489</f>
        <v>10</v>
      </c>
      <c r="C457" s="2" t="str">
        <f>数据源!U489</f>
        <v>T1MP2</v>
      </c>
      <c r="D457" s="2" t="str">
        <f>数据源!V489</f>
        <v>部件</v>
      </c>
      <c r="E457" s="2">
        <f>数据源!W489</f>
        <v>9</v>
      </c>
      <c r="F457" s="2">
        <f>数据源!X489</f>
        <v>1</v>
      </c>
      <c r="G457" s="2">
        <f>数据源!Y489</f>
        <v>6.1000000000000004E-3</v>
      </c>
      <c r="H457" s="2">
        <f>数据源!Z489</f>
        <v>3.3888888888888885E-2</v>
      </c>
      <c r="I457" s="2">
        <f>数据源!AA489</f>
        <v>339</v>
      </c>
      <c r="J457" s="3">
        <f t="shared" si="289"/>
        <v>1</v>
      </c>
      <c r="K457" s="3">
        <f t="shared" si="290"/>
        <v>1</v>
      </c>
      <c r="L457" s="3" t="str">
        <f t="shared" ref="L457:L462" si="302">RIGHT(D457,2)</f>
        <v>部件</v>
      </c>
      <c r="M457" s="3">
        <f t="shared" ref="M457:M462" ca="1" si="303">IF(OR(L457="坦克",L457="碎片"),VLOOKUP(C457,INDIRECT("坦克ID"),MATCH(L457&amp;"ID",INDIRECT("坦克标头"),0),FALSE),VLOOKUP(C457,INDIRECT(L457&amp;"ID"),2,FALSE))</f>
        <v>91102</v>
      </c>
      <c r="N457" s="3" t="str">
        <f t="shared" ref="N457:N462" ca="1" si="304">N456&amp;","&amp;M457</f>
        <v>51411,52411,53411,51421,52421,53421,51431,52431,53431,91001,91003,91005,91101,91103,91105,91201,91203,91205,91002,91004,91006,91102</v>
      </c>
      <c r="O457" s="3" t="str">
        <f t="shared" ref="O457:O462" si="305">O456&amp;","&amp;I457</f>
        <v>397,397,397,264,264,264,220,220,220,339,339,339,339,339,339,339,339,339,339,339,339,339</v>
      </c>
      <c r="P457" s="1" t="str">
        <f t="shared" ref="P457:P462" si="306">P456&amp;","&amp;"("&amp;J457&amp;","&amp;K457&amp;")"</f>
        <v>(1,1),(1,1),(1,1),(1,1),(1,1),(1,1),(1,1),(1,1),(1,1),(1,1),(1,1),(1,1),(1,1),(1,1),(1,1),(1,1),(1,1),(1,1),(1,1),(1,1),(1,1),(1,1)</v>
      </c>
      <c r="Q457" s="3" t="str">
        <f>IF(D457="坦克碎片",VLOOKUP(C457,道具信息!$N$2:$O$291,2,FALSE)&amp;"碎片",VLOOKUP(C457,道具信息!$N$2:$O$291,2,FALSE))</f>
        <v>T1部件</v>
      </c>
      <c r="R457" s="3">
        <f t="shared" si="287"/>
        <v>6102</v>
      </c>
      <c r="S457" s="11">
        <f t="shared" si="288"/>
        <v>0.61299999999999999</v>
      </c>
      <c r="T457" s="3" t="str">
        <f>VLOOKUP(Q457,道具信息!$Q$3:$S$20,2,FALSE)</f>
        <v>CHEST_ITEM_TYPE_T1_PART</v>
      </c>
      <c r="U457" s="3" t="str">
        <f>IF(COUNTIF(U$436:U456,T457)=0,T457,"")</f>
        <v/>
      </c>
      <c r="V457" s="3" t="str">
        <f t="shared" si="300"/>
        <v>CHEST_ITEM_TYPE_T4_SHARD,CHEST_ITEM_TYPE_T1_PART</v>
      </c>
      <c r="W457" s="13" t="str">
        <f t="shared" si="293"/>
        <v/>
      </c>
      <c r="X457" s="3" t="str">
        <f t="shared" si="294"/>
        <v/>
      </c>
      <c r="Y457" s="3" t="str">
        <f t="shared" si="301"/>
        <v>26.5%,61.3%</v>
      </c>
    </row>
    <row r="458" spans="2:25" x14ac:dyDescent="0.3">
      <c r="B458" s="2">
        <f>数据源!T490</f>
        <v>10</v>
      </c>
      <c r="C458" s="2" t="str">
        <f>数据源!U490</f>
        <v>T1MP4</v>
      </c>
      <c r="D458" s="2" t="str">
        <f>数据源!V490</f>
        <v>部件</v>
      </c>
      <c r="E458" s="2">
        <f>数据源!W490</f>
        <v>9</v>
      </c>
      <c r="F458" s="2">
        <f>数据源!X490</f>
        <v>1</v>
      </c>
      <c r="G458" s="2">
        <f>数据源!Y490</f>
        <v>6.1000000000000004E-3</v>
      </c>
      <c r="H458" s="2">
        <f>数据源!Z490</f>
        <v>3.3888888888888885E-2</v>
      </c>
      <c r="I458" s="2">
        <f>数据源!AA490</f>
        <v>339</v>
      </c>
      <c r="J458" s="3">
        <f t="shared" si="289"/>
        <v>1</v>
      </c>
      <c r="K458" s="3">
        <f t="shared" si="290"/>
        <v>1</v>
      </c>
      <c r="L458" s="3" t="str">
        <f t="shared" si="302"/>
        <v>部件</v>
      </c>
      <c r="M458" s="3">
        <f t="shared" ca="1" si="303"/>
        <v>91104</v>
      </c>
      <c r="N458" s="3" t="str">
        <f t="shared" ca="1" si="304"/>
        <v>51411,52411,53411,51421,52421,53421,51431,52431,53431,91001,91003,91005,91101,91103,91105,91201,91203,91205,91002,91004,91006,91102,91104</v>
      </c>
      <c r="O458" s="3" t="str">
        <f t="shared" si="305"/>
        <v>397,397,397,264,264,264,220,220,220,339,339,339,339,339,339,339,339,339,339,339,339,339,339</v>
      </c>
      <c r="P458" s="1" t="str">
        <f t="shared" si="306"/>
        <v>(1,1),(1,1),(1,1),(1,1),(1,1),(1,1),(1,1),(1,1),(1,1),(1,1),(1,1),(1,1),(1,1),(1,1),(1,1),(1,1),(1,1),(1,1),(1,1),(1,1),(1,1),(1,1),(1,1)</v>
      </c>
      <c r="Q458" s="3" t="str">
        <f>IF(D458="坦克碎片",VLOOKUP(C458,道具信息!$N$2:$O$291,2,FALSE)&amp;"碎片",VLOOKUP(C458,道具信息!$N$2:$O$291,2,FALSE))</f>
        <v>T1部件</v>
      </c>
      <c r="R458" s="3">
        <f t="shared" si="287"/>
        <v>6102</v>
      </c>
      <c r="S458" s="11">
        <f t="shared" si="288"/>
        <v>0.61299999999999999</v>
      </c>
      <c r="T458" s="3" t="str">
        <f>VLOOKUP(Q458,道具信息!$Q$3:$S$20,2,FALSE)</f>
        <v>CHEST_ITEM_TYPE_T1_PART</v>
      </c>
      <c r="U458" s="3" t="str">
        <f>IF(COUNTIF(U$436:U457,T458)=0,T458,"")</f>
        <v/>
      </c>
      <c r="V458" s="3" t="str">
        <f t="shared" si="300"/>
        <v>CHEST_ITEM_TYPE_T4_SHARD,CHEST_ITEM_TYPE_T1_PART</v>
      </c>
      <c r="W458" s="13" t="str">
        <f t="shared" si="293"/>
        <v/>
      </c>
      <c r="X458" s="3" t="str">
        <f t="shared" si="294"/>
        <v/>
      </c>
      <c r="Y458" s="3" t="str">
        <f t="shared" si="301"/>
        <v>26.5%,61.3%</v>
      </c>
    </row>
    <row r="459" spans="2:25" x14ac:dyDescent="0.3">
      <c r="B459" s="2">
        <f>数据源!T491</f>
        <v>10</v>
      </c>
      <c r="C459" s="2" t="str">
        <f>数据源!U491</f>
        <v>T1MP6</v>
      </c>
      <c r="D459" s="2" t="str">
        <f>数据源!V491</f>
        <v>部件</v>
      </c>
      <c r="E459" s="2">
        <f>数据源!W491</f>
        <v>9</v>
      </c>
      <c r="F459" s="2">
        <f>数据源!X491</f>
        <v>1</v>
      </c>
      <c r="G459" s="2">
        <f>数据源!Y491</f>
        <v>6.1000000000000004E-3</v>
      </c>
      <c r="H459" s="2">
        <f>数据源!Z491</f>
        <v>3.3888888888888885E-2</v>
      </c>
      <c r="I459" s="2">
        <f>数据源!AA491</f>
        <v>339</v>
      </c>
      <c r="J459" s="3">
        <f t="shared" si="289"/>
        <v>1</v>
      </c>
      <c r="K459" s="3">
        <f t="shared" si="290"/>
        <v>1</v>
      </c>
      <c r="L459" s="3" t="str">
        <f t="shared" si="302"/>
        <v>部件</v>
      </c>
      <c r="M459" s="3">
        <f t="shared" ca="1" si="303"/>
        <v>91106</v>
      </c>
      <c r="N459" s="3" t="str">
        <f t="shared" ca="1" si="304"/>
        <v>51411,52411,53411,51421,52421,53421,51431,52431,53431,91001,91003,91005,91101,91103,91105,91201,91203,91205,91002,91004,91006,91102,91104,91106</v>
      </c>
      <c r="O459" s="3" t="str">
        <f t="shared" si="305"/>
        <v>397,397,397,264,264,264,220,220,220,339,339,339,339,339,339,339,339,339,339,339,339,339,339,339</v>
      </c>
      <c r="P459" s="1" t="str">
        <f t="shared" si="306"/>
        <v>(1,1),(1,1),(1,1),(1,1),(1,1),(1,1),(1,1),(1,1),(1,1),(1,1),(1,1),(1,1),(1,1),(1,1),(1,1),(1,1),(1,1),(1,1),(1,1),(1,1),(1,1),(1,1),(1,1),(1,1)</v>
      </c>
      <c r="Q459" s="3" t="str">
        <f>IF(D459="坦克碎片",VLOOKUP(C459,道具信息!$N$2:$O$291,2,FALSE)&amp;"碎片",VLOOKUP(C459,道具信息!$N$2:$O$291,2,FALSE))</f>
        <v>T1部件</v>
      </c>
      <c r="R459" s="3">
        <f t="shared" si="287"/>
        <v>6102</v>
      </c>
      <c r="S459" s="11">
        <f t="shared" si="288"/>
        <v>0.61299999999999999</v>
      </c>
      <c r="T459" s="3" t="str">
        <f>VLOOKUP(Q459,道具信息!$Q$3:$S$20,2,FALSE)</f>
        <v>CHEST_ITEM_TYPE_T1_PART</v>
      </c>
      <c r="U459" s="3" t="str">
        <f>IF(COUNTIF(U$436:U458,T459)=0,T459,"")</f>
        <v/>
      </c>
      <c r="V459" s="3" t="str">
        <f t="shared" si="300"/>
        <v>CHEST_ITEM_TYPE_T4_SHARD,CHEST_ITEM_TYPE_T1_PART</v>
      </c>
      <c r="W459" s="13" t="str">
        <f t="shared" si="293"/>
        <v/>
      </c>
      <c r="X459" s="3" t="str">
        <f t="shared" si="294"/>
        <v/>
      </c>
      <c r="Y459" s="3" t="str">
        <f t="shared" si="301"/>
        <v>26.5%,61.3%</v>
      </c>
    </row>
    <row r="460" spans="2:25" x14ac:dyDescent="0.3">
      <c r="B460" s="2">
        <f>数据源!T492</f>
        <v>10</v>
      </c>
      <c r="C460" s="2" t="str">
        <f>数据源!U492</f>
        <v>T1HP2</v>
      </c>
      <c r="D460" s="2" t="str">
        <f>数据源!V492</f>
        <v>部件</v>
      </c>
      <c r="E460" s="2">
        <f>数据源!W492</f>
        <v>9</v>
      </c>
      <c r="F460" s="2">
        <f>数据源!X492</f>
        <v>1</v>
      </c>
      <c r="G460" s="2">
        <f>数据源!Y492</f>
        <v>6.1000000000000004E-3</v>
      </c>
      <c r="H460" s="2">
        <f>数据源!Z492</f>
        <v>3.3888888888888885E-2</v>
      </c>
      <c r="I460" s="2">
        <f>数据源!AA492</f>
        <v>339</v>
      </c>
      <c r="J460" s="3">
        <f t="shared" si="289"/>
        <v>1</v>
      </c>
      <c r="K460" s="3">
        <f t="shared" si="290"/>
        <v>1</v>
      </c>
      <c r="L460" s="3" t="str">
        <f t="shared" si="302"/>
        <v>部件</v>
      </c>
      <c r="M460" s="3">
        <f t="shared" ca="1" si="303"/>
        <v>91202</v>
      </c>
      <c r="N460" s="3" t="str">
        <f t="shared" ca="1" si="304"/>
        <v>51411,52411,53411,51421,52421,53421,51431,52431,53431,91001,91003,91005,91101,91103,91105,91201,91203,91205,91002,91004,91006,91102,91104,91106,91202</v>
      </c>
      <c r="O460" s="3" t="str">
        <f t="shared" si="305"/>
        <v>397,397,397,264,264,264,220,220,220,339,339,339,339,339,339,339,339,339,339,339,339,339,339,339,339</v>
      </c>
      <c r="P460" s="1" t="str">
        <f t="shared" si="306"/>
        <v>(1,1),(1,1),(1,1),(1,1),(1,1),(1,1),(1,1),(1,1),(1,1),(1,1),(1,1),(1,1),(1,1),(1,1),(1,1),(1,1),(1,1),(1,1),(1,1),(1,1),(1,1),(1,1),(1,1),(1,1),(1,1)</v>
      </c>
      <c r="Q460" s="3" t="str">
        <f>IF(D460="坦克碎片",VLOOKUP(C460,道具信息!$N$2:$O$291,2,FALSE)&amp;"碎片",VLOOKUP(C460,道具信息!$N$2:$O$291,2,FALSE))</f>
        <v>T1部件</v>
      </c>
      <c r="R460" s="3">
        <f t="shared" si="287"/>
        <v>6102</v>
      </c>
      <c r="S460" s="11">
        <f t="shared" si="288"/>
        <v>0.61299999999999999</v>
      </c>
      <c r="T460" s="3" t="str">
        <f>VLOOKUP(Q460,道具信息!$Q$3:$S$20,2,FALSE)</f>
        <v>CHEST_ITEM_TYPE_T1_PART</v>
      </c>
      <c r="U460" s="3" t="str">
        <f>IF(COUNTIF(U$436:U459,T460)=0,T460,"")</f>
        <v/>
      </c>
      <c r="V460" s="3" t="str">
        <f t="shared" si="300"/>
        <v>CHEST_ITEM_TYPE_T4_SHARD,CHEST_ITEM_TYPE_T1_PART</v>
      </c>
      <c r="W460" s="13" t="str">
        <f t="shared" si="293"/>
        <v/>
      </c>
      <c r="X460" s="3" t="str">
        <f t="shared" si="294"/>
        <v/>
      </c>
      <c r="Y460" s="3" t="str">
        <f t="shared" si="301"/>
        <v>26.5%,61.3%</v>
      </c>
    </row>
    <row r="461" spans="2:25" x14ac:dyDescent="0.3">
      <c r="B461" s="2">
        <f>数据源!T493</f>
        <v>10</v>
      </c>
      <c r="C461" s="2" t="str">
        <f>数据源!U493</f>
        <v>T1HP4</v>
      </c>
      <c r="D461" s="2" t="str">
        <f>数据源!V493</f>
        <v>部件</v>
      </c>
      <c r="E461" s="2">
        <f>数据源!W493</f>
        <v>9</v>
      </c>
      <c r="F461" s="2">
        <f>数据源!X493</f>
        <v>1</v>
      </c>
      <c r="G461" s="2">
        <f>数据源!Y493</f>
        <v>6.1000000000000004E-3</v>
      </c>
      <c r="H461" s="2">
        <f>数据源!Z493</f>
        <v>3.3888888888888885E-2</v>
      </c>
      <c r="I461" s="2">
        <f>数据源!AA493</f>
        <v>339</v>
      </c>
      <c r="J461" s="3">
        <f t="shared" si="289"/>
        <v>1</v>
      </c>
      <c r="K461" s="3">
        <f t="shared" si="290"/>
        <v>1</v>
      </c>
      <c r="L461" s="3" t="str">
        <f t="shared" si="302"/>
        <v>部件</v>
      </c>
      <c r="M461" s="3">
        <f t="shared" ca="1" si="303"/>
        <v>91204</v>
      </c>
      <c r="N461" s="3" t="str">
        <f t="shared" ca="1" si="304"/>
        <v>51411,52411,53411,51421,52421,53421,51431,52431,53431,91001,91003,91005,91101,91103,91105,91201,91203,91205,91002,91004,91006,91102,91104,91106,91202,91204</v>
      </c>
      <c r="O461" s="3" t="str">
        <f t="shared" si="305"/>
        <v>397,397,397,264,264,264,220,220,220,339,339,339,339,339,339,339,339,339,339,339,339,339,339,339,339,339</v>
      </c>
      <c r="P461" s="1" t="str">
        <f t="shared" si="306"/>
        <v>(1,1),(1,1),(1,1),(1,1),(1,1),(1,1),(1,1),(1,1),(1,1),(1,1),(1,1),(1,1),(1,1),(1,1),(1,1),(1,1),(1,1),(1,1),(1,1),(1,1),(1,1),(1,1),(1,1),(1,1),(1,1),(1,1)</v>
      </c>
      <c r="Q461" s="3" t="str">
        <f>IF(D461="坦克碎片",VLOOKUP(C461,道具信息!$N$2:$O$291,2,FALSE)&amp;"碎片",VLOOKUP(C461,道具信息!$N$2:$O$291,2,FALSE))</f>
        <v>T1部件</v>
      </c>
      <c r="R461" s="3">
        <f t="shared" si="287"/>
        <v>6102</v>
      </c>
      <c r="S461" s="11">
        <f t="shared" si="288"/>
        <v>0.61299999999999999</v>
      </c>
      <c r="T461" s="3" t="str">
        <f>VLOOKUP(Q461,道具信息!$Q$3:$S$20,2,FALSE)</f>
        <v>CHEST_ITEM_TYPE_T1_PART</v>
      </c>
      <c r="U461" s="3" t="str">
        <f>IF(COUNTIF(U$436:U460,T461)=0,T461,"")</f>
        <v/>
      </c>
      <c r="V461" s="3" t="str">
        <f t="shared" si="300"/>
        <v>CHEST_ITEM_TYPE_T4_SHARD,CHEST_ITEM_TYPE_T1_PART</v>
      </c>
      <c r="W461" s="13" t="str">
        <f t="shared" si="293"/>
        <v/>
      </c>
      <c r="X461" s="3" t="str">
        <f t="shared" si="294"/>
        <v/>
      </c>
      <c r="Y461" s="3" t="str">
        <f t="shared" si="301"/>
        <v>26.5%,61.3%</v>
      </c>
    </row>
    <row r="462" spans="2:25" x14ac:dyDescent="0.3">
      <c r="B462" s="2">
        <f>数据源!T494</f>
        <v>10</v>
      </c>
      <c r="C462" s="2" t="str">
        <f>数据源!U494</f>
        <v>T1HP6</v>
      </c>
      <c r="D462" s="2" t="str">
        <f>数据源!V494</f>
        <v>部件</v>
      </c>
      <c r="E462" s="2">
        <f>数据源!W494</f>
        <v>9</v>
      </c>
      <c r="F462" s="2">
        <f>数据源!X494</f>
        <v>1</v>
      </c>
      <c r="G462" s="2">
        <f>数据源!Y494</f>
        <v>6.1000000000000004E-3</v>
      </c>
      <c r="H462" s="2">
        <f>数据源!Z494</f>
        <v>3.3888888888888885E-2</v>
      </c>
      <c r="I462" s="2">
        <f>数据源!AA494</f>
        <v>339</v>
      </c>
      <c r="J462" s="3">
        <f t="shared" si="289"/>
        <v>1</v>
      </c>
      <c r="K462" s="3">
        <f t="shared" si="290"/>
        <v>1</v>
      </c>
      <c r="L462" s="3" t="str">
        <f t="shared" si="302"/>
        <v>部件</v>
      </c>
      <c r="M462" s="3">
        <f t="shared" ca="1" si="303"/>
        <v>91206</v>
      </c>
      <c r="N462" s="3" t="str">
        <f t="shared" ca="1" si="304"/>
        <v>51411,52411,53411,51421,52421,53421,51431,52431,53431,91001,91003,91005,91101,91103,91105,91201,91203,91205,91002,91004,91006,91102,91104,91106,91202,91204,91206</v>
      </c>
      <c r="O462" s="3" t="str">
        <f t="shared" si="305"/>
        <v>397,397,397,264,264,264,220,220,220,339,339,339,339,339,339,339,339,339,339,339,339,339,339,339,339,339,339</v>
      </c>
      <c r="P462" s="1" t="str">
        <f t="shared" si="306"/>
        <v>(1,1),(1,1),(1,1),(1,1),(1,1),(1,1),(1,1),(1,1),(1,1),(1,1),(1,1),(1,1),(1,1),(1,1),(1,1),(1,1),(1,1),(1,1),(1,1),(1,1),(1,1),(1,1),(1,1),(1,1),(1,1),(1,1),(1,1)</v>
      </c>
      <c r="Q462" s="3" t="str">
        <f>IF(D462="坦克碎片",VLOOKUP(C462,道具信息!$N$2:$O$291,2,FALSE)&amp;"碎片",VLOOKUP(C462,道具信息!$N$2:$O$291,2,FALSE))</f>
        <v>T1部件</v>
      </c>
      <c r="R462" s="3">
        <f t="shared" si="287"/>
        <v>6102</v>
      </c>
      <c r="S462" s="11">
        <f t="shared" si="288"/>
        <v>0.61299999999999999</v>
      </c>
      <c r="T462" s="3" t="str">
        <f>VLOOKUP(Q462,道具信息!$Q$3:$S$20,2,FALSE)</f>
        <v>CHEST_ITEM_TYPE_T1_PART</v>
      </c>
      <c r="U462" s="3" t="str">
        <f>IF(COUNTIF(U$436:U461,T462)=0,T462,"")</f>
        <v/>
      </c>
      <c r="V462" s="3" t="str">
        <f t="shared" si="300"/>
        <v>CHEST_ITEM_TYPE_T4_SHARD,CHEST_ITEM_TYPE_T1_PART</v>
      </c>
      <c r="W462" s="13" t="str">
        <f t="shared" si="293"/>
        <v/>
      </c>
      <c r="X462" s="3" t="str">
        <f t="shared" si="294"/>
        <v/>
      </c>
      <c r="Y462" s="3" t="str">
        <f t="shared" si="301"/>
        <v>26.5%,61.3%</v>
      </c>
    </row>
    <row r="463" spans="2:25" x14ac:dyDescent="0.3">
      <c r="B463" s="2">
        <f>数据源!T495</f>
        <v>10</v>
      </c>
      <c r="C463" s="2" t="str">
        <f>数据源!U495</f>
        <v>T2LP1</v>
      </c>
      <c r="D463" s="2" t="str">
        <f>数据源!V495</f>
        <v>部件</v>
      </c>
      <c r="E463" s="2">
        <f>数据源!W495</f>
        <v>51.800000000000011</v>
      </c>
      <c r="F463" s="2">
        <f>数据源!X495</f>
        <v>1</v>
      </c>
      <c r="G463" s="2">
        <f>数据源!Y495</f>
        <v>6.3999999999999994E-3</v>
      </c>
      <c r="H463" s="2">
        <f>数据源!Z495</f>
        <v>6.177606177606175E-3</v>
      </c>
      <c r="I463" s="2">
        <f>数据源!AA495</f>
        <v>62</v>
      </c>
      <c r="J463" s="3">
        <f>ROUNDUP(IF(F463&gt;1,F463-ROUNDDOWN(SQRT(F463),0),F463),0)</f>
        <v>1</v>
      </c>
      <c r="K463" s="3">
        <f>F463*2-J463</f>
        <v>1</v>
      </c>
      <c r="L463" s="3" t="str">
        <f t="shared" ref="L463:L516" si="307">RIGHT(D463,2)</f>
        <v>部件</v>
      </c>
      <c r="M463" s="3">
        <f t="shared" ref="M463:M516" ca="1" si="308">IF(OR(L463="坦克",L463="碎片"),VLOOKUP(C463,INDIRECT("坦克ID"),MATCH(L463&amp;"ID",INDIRECT("坦克标头"),0),FALSE),VLOOKUP(C463,INDIRECT(L463&amp;"ID"),2,FALSE))</f>
        <v>92001</v>
      </c>
      <c r="N463" s="3" t="str">
        <f t="shared" ref="N463:N516" ca="1" si="309">N462&amp;","&amp;M463</f>
        <v>51411,52411,53411,51421,52421,53421,51431,52431,53431,91001,91003,91005,91101,91103,91105,91201,91203,91205,91002,91004,91006,91102,91104,91106,91202,91204,91206,92001</v>
      </c>
      <c r="O463" s="3" t="str">
        <f t="shared" ref="O463:O516" si="310">O462&amp;","&amp;I463</f>
        <v>397,397,397,264,264,264,220,220,220,339,339,339,339,339,339,339,339,339,339,339,339,339,339,339,339,339,339,62</v>
      </c>
      <c r="P463" s="1" t="str">
        <f t="shared" ref="P463:P516" si="311">P462&amp;","&amp;"("&amp;J463&amp;","&amp;K463&amp;")"</f>
        <v>(1,1),(1,1),(1,1),(1,1),(1,1),(1,1),(1,1),(1,1),(1,1),(1,1),(1,1),(1,1),(1,1),(1,1),(1,1),(1,1),(1,1),(1,1),(1,1),(1,1),(1,1),(1,1),(1,1),(1,1),(1,1),(1,1),(1,1),(1,1)</v>
      </c>
      <c r="Q463" s="3" t="str">
        <f>IF(D463="坦克碎片",VLOOKUP(C463,道具信息!$N$2:$O$291,2,FALSE)&amp;"碎片",VLOOKUP(C463,道具信息!$N$2:$O$291,2,FALSE))</f>
        <v>T2部件</v>
      </c>
      <c r="R463" s="3">
        <f t="shared" si="287"/>
        <v>1108</v>
      </c>
      <c r="S463" s="11">
        <f t="shared" si="288"/>
        <v>0.111</v>
      </c>
      <c r="T463" s="3" t="str">
        <f>VLOOKUP(Q463,道具信息!$Q$3:$S$20,2,FALSE)</f>
        <v>CHEST_ITEM_TYPE_T2_PART</v>
      </c>
      <c r="U463" s="3" t="str">
        <f>IF(COUNTIF(U$436:U462,T463)=0,T463,"")</f>
        <v>CHEST_ITEM_TYPE_T2_PART</v>
      </c>
      <c r="V463" s="3" t="str">
        <f t="shared" si="300"/>
        <v>CHEST_ITEM_TYPE_T4_SHARD,CHEST_ITEM_TYPE_T1_PART,CHEST_ITEM_TYPE_T2_PART</v>
      </c>
      <c r="W463" s="13">
        <f t="shared" si="293"/>
        <v>0.111</v>
      </c>
      <c r="X463" s="3" t="str">
        <f t="shared" si="294"/>
        <v>11.1%</v>
      </c>
      <c r="Y463" s="3" t="str">
        <f t="shared" si="301"/>
        <v>26.5%,61.3%,11.1%</v>
      </c>
    </row>
    <row r="464" spans="2:25" x14ac:dyDescent="0.3">
      <c r="B464" s="2">
        <f>数据源!T496</f>
        <v>10</v>
      </c>
      <c r="C464" s="2" t="str">
        <f>数据源!U496</f>
        <v>T2LP3</v>
      </c>
      <c r="D464" s="2" t="str">
        <f>数据源!V496</f>
        <v>部件</v>
      </c>
      <c r="E464" s="2">
        <f>数据源!W496</f>
        <v>51.800000000000011</v>
      </c>
      <c r="F464" s="2">
        <f>数据源!X496</f>
        <v>1</v>
      </c>
      <c r="G464" s="2">
        <f>数据源!Y496</f>
        <v>6.3999999999999994E-3</v>
      </c>
      <c r="H464" s="2">
        <f>数据源!Z496</f>
        <v>6.177606177606175E-3</v>
      </c>
      <c r="I464" s="2">
        <f>数据源!AA496</f>
        <v>62</v>
      </c>
      <c r="J464" s="3">
        <f t="shared" ref="J464:J477" si="312">ROUNDUP(IF(F464&gt;1,F464-ROUNDDOWN(SQRT(F464),0),F464),0)</f>
        <v>1</v>
      </c>
      <c r="K464" s="3">
        <f t="shared" ref="K464:K477" si="313">F464*2-J464</f>
        <v>1</v>
      </c>
      <c r="L464" s="3" t="str">
        <f t="shared" si="307"/>
        <v>部件</v>
      </c>
      <c r="M464" s="3">
        <f t="shared" ca="1" si="308"/>
        <v>92003</v>
      </c>
      <c r="N464" s="3" t="str">
        <f t="shared" ca="1" si="309"/>
        <v>51411,52411,53411,51421,52421,53421,51431,52431,53431,91001,91003,91005,91101,91103,91105,91201,91203,91205,91002,91004,91006,91102,91104,91106,91202,91204,91206,92001,92003</v>
      </c>
      <c r="O464" s="3" t="str">
        <f t="shared" si="310"/>
        <v>397,397,397,264,264,264,220,220,220,339,339,339,339,339,339,339,339,339,339,339,339,339,339,339,339,339,339,62,62</v>
      </c>
      <c r="P464" s="1" t="str">
        <f t="shared" si="311"/>
        <v>(1,1),(1,1),(1,1),(1,1),(1,1),(1,1),(1,1),(1,1),(1,1),(1,1),(1,1),(1,1),(1,1),(1,1),(1,1),(1,1),(1,1),(1,1),(1,1),(1,1),(1,1),(1,1),(1,1),(1,1),(1,1),(1,1),(1,1),(1,1),(1,1)</v>
      </c>
      <c r="Q464" s="3" t="str">
        <f>IF(D464="坦克碎片",VLOOKUP(C464,道具信息!$N$2:$O$291,2,FALSE)&amp;"碎片",VLOOKUP(C464,道具信息!$N$2:$O$291,2,FALSE))</f>
        <v>T2部件</v>
      </c>
      <c r="R464" s="3">
        <f t="shared" si="287"/>
        <v>1108</v>
      </c>
      <c r="S464" s="11">
        <f t="shared" si="288"/>
        <v>0.111</v>
      </c>
      <c r="T464" s="3" t="str">
        <f>VLOOKUP(Q464,道具信息!$Q$3:$S$20,2,FALSE)</f>
        <v>CHEST_ITEM_TYPE_T2_PART</v>
      </c>
      <c r="U464" s="3" t="str">
        <f>IF(COUNTIF(U$436:U463,T464)=0,T464,"")</f>
        <v/>
      </c>
      <c r="V464" s="3" t="str">
        <f t="shared" si="300"/>
        <v>CHEST_ITEM_TYPE_T4_SHARD,CHEST_ITEM_TYPE_T1_PART,CHEST_ITEM_TYPE_T2_PART</v>
      </c>
      <c r="W464" s="13" t="str">
        <f t="shared" si="293"/>
        <v/>
      </c>
      <c r="X464" s="3" t="str">
        <f t="shared" si="294"/>
        <v/>
      </c>
      <c r="Y464" s="3" t="str">
        <f t="shared" si="301"/>
        <v>26.5%,61.3%,11.1%</v>
      </c>
    </row>
    <row r="465" spans="2:25" x14ac:dyDescent="0.3">
      <c r="B465" s="2">
        <f>数据源!T497</f>
        <v>10</v>
      </c>
      <c r="C465" s="2" t="str">
        <f>数据源!U497</f>
        <v>T2LP5</v>
      </c>
      <c r="D465" s="2" t="str">
        <f>数据源!V497</f>
        <v>部件</v>
      </c>
      <c r="E465" s="2">
        <f>数据源!W497</f>
        <v>51.800000000000011</v>
      </c>
      <c r="F465" s="2">
        <f>数据源!X497</f>
        <v>1</v>
      </c>
      <c r="G465" s="2">
        <f>数据源!Y497</f>
        <v>6.3999999999999994E-3</v>
      </c>
      <c r="H465" s="2">
        <f>数据源!Z497</f>
        <v>6.177606177606175E-3</v>
      </c>
      <c r="I465" s="2">
        <f>数据源!AA497</f>
        <v>62</v>
      </c>
      <c r="J465" s="3">
        <f t="shared" si="312"/>
        <v>1</v>
      </c>
      <c r="K465" s="3">
        <f t="shared" si="313"/>
        <v>1</v>
      </c>
      <c r="L465" s="3" t="str">
        <f t="shared" si="307"/>
        <v>部件</v>
      </c>
      <c r="M465" s="3">
        <f t="shared" ca="1" si="308"/>
        <v>92005</v>
      </c>
      <c r="N465" s="3" t="str">
        <f t="shared" ca="1" si="309"/>
        <v>51411,52411,53411,51421,52421,53421,51431,52431,53431,91001,91003,91005,91101,91103,91105,91201,91203,91205,91002,91004,91006,91102,91104,91106,91202,91204,91206,92001,92003,92005</v>
      </c>
      <c r="O465" s="3" t="str">
        <f t="shared" si="310"/>
        <v>397,397,397,264,264,264,220,220,220,339,339,339,339,339,339,339,339,339,339,339,339,339,339,339,339,339,339,62,62,62</v>
      </c>
      <c r="P465" s="1" t="str">
        <f t="shared" si="311"/>
        <v>(1,1),(1,1),(1,1),(1,1),(1,1),(1,1),(1,1),(1,1),(1,1),(1,1),(1,1),(1,1),(1,1),(1,1),(1,1),(1,1),(1,1),(1,1),(1,1),(1,1),(1,1),(1,1),(1,1),(1,1),(1,1),(1,1),(1,1),(1,1),(1,1),(1,1)</v>
      </c>
      <c r="Q465" s="3" t="str">
        <f>IF(D465="坦克碎片",VLOOKUP(C465,道具信息!$N$2:$O$291,2,FALSE)&amp;"碎片",VLOOKUP(C465,道具信息!$N$2:$O$291,2,FALSE))</f>
        <v>T2部件</v>
      </c>
      <c r="R465" s="3">
        <f t="shared" si="287"/>
        <v>1108</v>
      </c>
      <c r="S465" s="11">
        <f t="shared" si="288"/>
        <v>0.111</v>
      </c>
      <c r="T465" s="3" t="str">
        <f>VLOOKUP(Q465,道具信息!$Q$3:$S$20,2,FALSE)</f>
        <v>CHEST_ITEM_TYPE_T2_PART</v>
      </c>
      <c r="U465" s="3" t="str">
        <f>IF(COUNTIF(U$436:U464,T465)=0,T465,"")</f>
        <v/>
      </c>
      <c r="V465" s="3" t="str">
        <f t="shared" si="300"/>
        <v>CHEST_ITEM_TYPE_T4_SHARD,CHEST_ITEM_TYPE_T1_PART,CHEST_ITEM_TYPE_T2_PART</v>
      </c>
      <c r="W465" s="13" t="str">
        <f t="shared" si="293"/>
        <v/>
      </c>
      <c r="X465" s="3" t="str">
        <f t="shared" si="294"/>
        <v/>
      </c>
      <c r="Y465" s="3" t="str">
        <f t="shared" si="301"/>
        <v>26.5%,61.3%,11.1%</v>
      </c>
    </row>
    <row r="466" spans="2:25" x14ac:dyDescent="0.3">
      <c r="B466" s="2">
        <f>数据源!T498</f>
        <v>10</v>
      </c>
      <c r="C466" s="2" t="str">
        <f>数据源!U498</f>
        <v>T2MP1</v>
      </c>
      <c r="D466" s="2" t="str">
        <f>数据源!V498</f>
        <v>部件</v>
      </c>
      <c r="E466" s="2">
        <f>数据源!W498</f>
        <v>51.800000000000011</v>
      </c>
      <c r="F466" s="2">
        <f>数据源!X498</f>
        <v>1</v>
      </c>
      <c r="G466" s="2">
        <f>数据源!Y498</f>
        <v>6.3999999999999994E-3</v>
      </c>
      <c r="H466" s="2">
        <f>数据源!Z498</f>
        <v>6.177606177606175E-3</v>
      </c>
      <c r="I466" s="2">
        <f>数据源!AA498</f>
        <v>62</v>
      </c>
      <c r="J466" s="3">
        <f t="shared" si="312"/>
        <v>1</v>
      </c>
      <c r="K466" s="3">
        <f t="shared" si="313"/>
        <v>1</v>
      </c>
      <c r="L466" s="3" t="str">
        <f t="shared" si="307"/>
        <v>部件</v>
      </c>
      <c r="M466" s="3">
        <f t="shared" ca="1" si="308"/>
        <v>92101</v>
      </c>
      <c r="N466" s="3" t="str">
        <f t="shared" ca="1" si="309"/>
        <v>51411,52411,53411,51421,52421,53421,51431,52431,53431,91001,91003,91005,91101,91103,91105,91201,91203,91205,91002,91004,91006,91102,91104,91106,91202,91204,91206,92001,92003,92005,92101</v>
      </c>
      <c r="O466" s="3" t="str">
        <f t="shared" si="310"/>
        <v>397,397,397,264,264,264,220,220,220,339,339,339,339,339,339,339,339,339,339,339,339,339,339,339,339,339,339,62,62,62,62</v>
      </c>
      <c r="P466" s="1" t="str">
        <f t="shared" si="311"/>
        <v>(1,1),(1,1),(1,1),(1,1),(1,1),(1,1),(1,1),(1,1),(1,1),(1,1),(1,1),(1,1),(1,1),(1,1),(1,1),(1,1),(1,1),(1,1),(1,1),(1,1),(1,1),(1,1),(1,1),(1,1),(1,1),(1,1),(1,1),(1,1),(1,1),(1,1),(1,1)</v>
      </c>
      <c r="Q466" s="3" t="str">
        <f>IF(D466="坦克碎片",VLOOKUP(C466,道具信息!$N$2:$O$291,2,FALSE)&amp;"碎片",VLOOKUP(C466,道具信息!$N$2:$O$291,2,FALSE))</f>
        <v>T2部件</v>
      </c>
      <c r="R466" s="3">
        <f t="shared" si="287"/>
        <v>1108</v>
      </c>
      <c r="S466" s="11">
        <f t="shared" si="288"/>
        <v>0.111</v>
      </c>
      <c r="T466" s="3" t="str">
        <f>VLOOKUP(Q466,道具信息!$Q$3:$S$20,2,FALSE)</f>
        <v>CHEST_ITEM_TYPE_T2_PART</v>
      </c>
      <c r="U466" s="3" t="str">
        <f>IF(COUNTIF(U$436:U465,T466)=0,T466,"")</f>
        <v/>
      </c>
      <c r="V466" s="3" t="str">
        <f t="shared" si="300"/>
        <v>CHEST_ITEM_TYPE_T4_SHARD,CHEST_ITEM_TYPE_T1_PART,CHEST_ITEM_TYPE_T2_PART</v>
      </c>
      <c r="W466" s="13" t="str">
        <f t="shared" si="293"/>
        <v/>
      </c>
      <c r="X466" s="3" t="str">
        <f t="shared" si="294"/>
        <v/>
      </c>
      <c r="Y466" s="3" t="str">
        <f t="shared" si="301"/>
        <v>26.5%,61.3%,11.1%</v>
      </c>
    </row>
    <row r="467" spans="2:25" x14ac:dyDescent="0.3">
      <c r="B467" s="2">
        <f>数据源!T499</f>
        <v>10</v>
      </c>
      <c r="C467" s="2" t="str">
        <f>数据源!U499</f>
        <v>T2MP3</v>
      </c>
      <c r="D467" s="2" t="str">
        <f>数据源!V499</f>
        <v>部件</v>
      </c>
      <c r="E467" s="2">
        <f>数据源!W499</f>
        <v>51.800000000000011</v>
      </c>
      <c r="F467" s="2">
        <f>数据源!X499</f>
        <v>1</v>
      </c>
      <c r="G467" s="2">
        <f>数据源!Y499</f>
        <v>6.3999999999999994E-3</v>
      </c>
      <c r="H467" s="2">
        <f>数据源!Z499</f>
        <v>6.177606177606175E-3</v>
      </c>
      <c r="I467" s="2">
        <f>数据源!AA499</f>
        <v>62</v>
      </c>
      <c r="J467" s="3">
        <f t="shared" si="312"/>
        <v>1</v>
      </c>
      <c r="K467" s="3">
        <f t="shared" si="313"/>
        <v>1</v>
      </c>
      <c r="L467" s="3" t="str">
        <f t="shared" si="307"/>
        <v>部件</v>
      </c>
      <c r="M467" s="3">
        <f t="shared" ca="1" si="308"/>
        <v>92103</v>
      </c>
      <c r="N467" s="3" t="str">
        <f t="shared" ca="1" si="309"/>
        <v>51411,52411,53411,51421,52421,53421,51431,52431,53431,91001,91003,91005,91101,91103,91105,91201,91203,91205,91002,91004,91006,91102,91104,91106,91202,91204,91206,92001,92003,92005,92101,92103</v>
      </c>
      <c r="O467" s="3" t="str">
        <f t="shared" si="310"/>
        <v>397,397,397,264,264,264,220,220,220,339,339,339,339,339,339,339,339,339,339,339,339,339,339,339,339,339,339,62,62,62,62,62</v>
      </c>
      <c r="P467" s="1" t="str">
        <f t="shared" si="311"/>
        <v>(1,1),(1,1),(1,1),(1,1),(1,1),(1,1),(1,1),(1,1),(1,1),(1,1),(1,1),(1,1),(1,1),(1,1),(1,1),(1,1),(1,1),(1,1),(1,1),(1,1),(1,1),(1,1),(1,1),(1,1),(1,1),(1,1),(1,1),(1,1),(1,1),(1,1),(1,1),(1,1)</v>
      </c>
      <c r="Q467" s="3" t="str">
        <f>IF(D467="坦克碎片",VLOOKUP(C467,道具信息!$N$2:$O$291,2,FALSE)&amp;"碎片",VLOOKUP(C467,道具信息!$N$2:$O$291,2,FALSE))</f>
        <v>T2部件</v>
      </c>
      <c r="R467" s="3">
        <f t="shared" si="287"/>
        <v>1108</v>
      </c>
      <c r="S467" s="11">
        <f t="shared" si="288"/>
        <v>0.111</v>
      </c>
      <c r="T467" s="3" t="str">
        <f>VLOOKUP(Q467,道具信息!$Q$3:$S$20,2,FALSE)</f>
        <v>CHEST_ITEM_TYPE_T2_PART</v>
      </c>
      <c r="U467" s="3" t="str">
        <f>IF(COUNTIF(U$436:U466,T467)=0,T467,"")</f>
        <v/>
      </c>
      <c r="V467" s="3" t="str">
        <f t="shared" si="300"/>
        <v>CHEST_ITEM_TYPE_T4_SHARD,CHEST_ITEM_TYPE_T1_PART,CHEST_ITEM_TYPE_T2_PART</v>
      </c>
      <c r="W467" s="13" t="str">
        <f t="shared" si="293"/>
        <v/>
      </c>
      <c r="X467" s="3" t="str">
        <f t="shared" si="294"/>
        <v/>
      </c>
      <c r="Y467" s="3" t="str">
        <f t="shared" si="301"/>
        <v>26.5%,61.3%,11.1%</v>
      </c>
    </row>
    <row r="468" spans="2:25" x14ac:dyDescent="0.3">
      <c r="B468" s="2">
        <f>数据源!T500</f>
        <v>10</v>
      </c>
      <c r="C468" s="2" t="str">
        <f>数据源!U500</f>
        <v>T2MP5</v>
      </c>
      <c r="D468" s="2" t="str">
        <f>数据源!V500</f>
        <v>部件</v>
      </c>
      <c r="E468" s="2">
        <f>数据源!W500</f>
        <v>51.800000000000011</v>
      </c>
      <c r="F468" s="2">
        <f>数据源!X500</f>
        <v>1</v>
      </c>
      <c r="G468" s="2">
        <f>数据源!Y500</f>
        <v>6.3999999999999994E-3</v>
      </c>
      <c r="H468" s="2">
        <f>数据源!Z500</f>
        <v>6.177606177606175E-3</v>
      </c>
      <c r="I468" s="2">
        <f>数据源!AA500</f>
        <v>62</v>
      </c>
      <c r="J468" s="3">
        <f t="shared" si="312"/>
        <v>1</v>
      </c>
      <c r="K468" s="3">
        <f t="shared" si="313"/>
        <v>1</v>
      </c>
      <c r="L468" s="3" t="str">
        <f t="shared" si="307"/>
        <v>部件</v>
      </c>
      <c r="M468" s="3">
        <f t="shared" ca="1" si="308"/>
        <v>92105</v>
      </c>
      <c r="N468" s="3" t="str">
        <f t="shared" ca="1" si="309"/>
        <v>51411,52411,53411,51421,52421,53421,51431,52431,53431,91001,91003,91005,91101,91103,91105,91201,91203,91205,91002,91004,91006,91102,91104,91106,91202,91204,91206,92001,92003,92005,92101,92103,92105</v>
      </c>
      <c r="O468" s="3" t="str">
        <f t="shared" si="310"/>
        <v>397,397,397,264,264,264,220,220,220,339,339,339,339,339,339,339,339,339,339,339,339,339,339,339,339,339,339,62,62,62,62,62,62</v>
      </c>
      <c r="P468" s="1" t="str">
        <f t="shared" si="311"/>
        <v>(1,1),(1,1),(1,1),(1,1),(1,1),(1,1),(1,1),(1,1),(1,1),(1,1),(1,1),(1,1),(1,1),(1,1),(1,1),(1,1),(1,1),(1,1),(1,1),(1,1),(1,1),(1,1),(1,1),(1,1),(1,1),(1,1),(1,1),(1,1),(1,1),(1,1),(1,1),(1,1),(1,1)</v>
      </c>
      <c r="Q468" s="3" t="str">
        <f>IF(D468="坦克碎片",VLOOKUP(C468,道具信息!$N$2:$O$291,2,FALSE)&amp;"碎片",VLOOKUP(C468,道具信息!$N$2:$O$291,2,FALSE))</f>
        <v>T2部件</v>
      </c>
      <c r="R468" s="3">
        <f t="shared" ref="R468:R499" si="314">SUMIFS(I:I,Q:Q,Q468,B:B,B468)</f>
        <v>1108</v>
      </c>
      <c r="S468" s="11">
        <f t="shared" ref="S468:S499" si="315">ROUND(R468/SUMIF(B:B,B468,I:I),3)</f>
        <v>0.111</v>
      </c>
      <c r="T468" s="3" t="str">
        <f>VLOOKUP(Q468,道具信息!$Q$3:$S$20,2,FALSE)</f>
        <v>CHEST_ITEM_TYPE_T2_PART</v>
      </c>
      <c r="U468" s="3" t="str">
        <f>IF(COUNTIF(U$436:U467,T468)=0,T468,"")</f>
        <v/>
      </c>
      <c r="V468" s="3" t="str">
        <f t="shared" si="300"/>
        <v>CHEST_ITEM_TYPE_T4_SHARD,CHEST_ITEM_TYPE_T1_PART,CHEST_ITEM_TYPE_T2_PART</v>
      </c>
      <c r="W468" s="13" t="str">
        <f t="shared" si="293"/>
        <v/>
      </c>
      <c r="X468" s="3" t="str">
        <f t="shared" si="294"/>
        <v/>
      </c>
      <c r="Y468" s="3" t="str">
        <f t="shared" si="301"/>
        <v>26.5%,61.3%,11.1%</v>
      </c>
    </row>
    <row r="469" spans="2:25" x14ac:dyDescent="0.3">
      <c r="B469" s="2">
        <f>数据源!T501</f>
        <v>10</v>
      </c>
      <c r="C469" s="2" t="str">
        <f>数据源!U501</f>
        <v>T2HP1</v>
      </c>
      <c r="D469" s="2" t="str">
        <f>数据源!V501</f>
        <v>部件</v>
      </c>
      <c r="E469" s="2">
        <f>数据源!W501</f>
        <v>51.800000000000011</v>
      </c>
      <c r="F469" s="2">
        <f>数据源!X501</f>
        <v>1</v>
      </c>
      <c r="G469" s="2">
        <f>数据源!Y501</f>
        <v>6.3999999999999994E-3</v>
      </c>
      <c r="H469" s="2">
        <f>数据源!Z501</f>
        <v>6.177606177606175E-3</v>
      </c>
      <c r="I469" s="2">
        <f>数据源!AA501</f>
        <v>62</v>
      </c>
      <c r="J469" s="3">
        <f t="shared" si="312"/>
        <v>1</v>
      </c>
      <c r="K469" s="3">
        <f t="shared" si="313"/>
        <v>1</v>
      </c>
      <c r="L469" s="3" t="str">
        <f t="shared" si="307"/>
        <v>部件</v>
      </c>
      <c r="M469" s="3">
        <f t="shared" ca="1" si="308"/>
        <v>92201</v>
      </c>
      <c r="N469" s="3" t="str">
        <f t="shared" ca="1" si="309"/>
        <v>51411,52411,53411,51421,52421,53421,51431,52431,53431,91001,91003,91005,91101,91103,91105,91201,91203,91205,91002,91004,91006,91102,91104,91106,91202,91204,91206,92001,92003,92005,92101,92103,92105,92201</v>
      </c>
      <c r="O469" s="3" t="str">
        <f t="shared" si="310"/>
        <v>397,397,397,264,264,264,220,220,220,339,339,339,339,339,339,339,339,339,339,339,339,339,339,339,339,339,339,62,62,62,62,62,62,62</v>
      </c>
      <c r="P469" s="1" t="str">
        <f t="shared" si="311"/>
        <v>(1,1),(1,1),(1,1),(1,1),(1,1),(1,1),(1,1),(1,1),(1,1),(1,1),(1,1),(1,1),(1,1),(1,1),(1,1),(1,1),(1,1),(1,1),(1,1),(1,1),(1,1),(1,1),(1,1),(1,1),(1,1),(1,1),(1,1),(1,1),(1,1),(1,1),(1,1),(1,1),(1,1),(1,1)</v>
      </c>
      <c r="Q469" s="3" t="str">
        <f>IF(D469="坦克碎片",VLOOKUP(C469,道具信息!$N$2:$O$291,2,FALSE)&amp;"碎片",VLOOKUP(C469,道具信息!$N$2:$O$291,2,FALSE))</f>
        <v>T2部件</v>
      </c>
      <c r="R469" s="3">
        <f t="shared" si="314"/>
        <v>1108</v>
      </c>
      <c r="S469" s="11">
        <f t="shared" si="315"/>
        <v>0.111</v>
      </c>
      <c r="T469" s="3" t="str">
        <f>VLOOKUP(Q469,道具信息!$Q$3:$S$20,2,FALSE)</f>
        <v>CHEST_ITEM_TYPE_T2_PART</v>
      </c>
      <c r="U469" s="3" t="str">
        <f>IF(COUNTIF(U$436:U468,T469)=0,T469,"")</f>
        <v/>
      </c>
      <c r="V469" s="3" t="str">
        <f t="shared" si="300"/>
        <v>CHEST_ITEM_TYPE_T4_SHARD,CHEST_ITEM_TYPE_T1_PART,CHEST_ITEM_TYPE_T2_PART</v>
      </c>
      <c r="W469" s="13" t="str">
        <f t="shared" si="293"/>
        <v/>
      </c>
      <c r="X469" s="3" t="str">
        <f t="shared" si="294"/>
        <v/>
      </c>
      <c r="Y469" s="3" t="str">
        <f t="shared" si="301"/>
        <v>26.5%,61.3%,11.1%</v>
      </c>
    </row>
    <row r="470" spans="2:25" x14ac:dyDescent="0.3">
      <c r="B470" s="2">
        <f>数据源!T502</f>
        <v>10</v>
      </c>
      <c r="C470" s="2" t="str">
        <f>数据源!U502</f>
        <v>T2HP3</v>
      </c>
      <c r="D470" s="2" t="str">
        <f>数据源!V502</f>
        <v>部件</v>
      </c>
      <c r="E470" s="2">
        <f>数据源!W502</f>
        <v>51.800000000000011</v>
      </c>
      <c r="F470" s="2">
        <f>数据源!X502</f>
        <v>1</v>
      </c>
      <c r="G470" s="2">
        <f>数据源!Y502</f>
        <v>6.3999999999999994E-3</v>
      </c>
      <c r="H470" s="2">
        <f>数据源!Z502</f>
        <v>6.177606177606175E-3</v>
      </c>
      <c r="I470" s="2">
        <f>数据源!AA502</f>
        <v>62</v>
      </c>
      <c r="J470" s="3">
        <f t="shared" si="312"/>
        <v>1</v>
      </c>
      <c r="K470" s="3">
        <f t="shared" si="313"/>
        <v>1</v>
      </c>
      <c r="L470" s="3" t="str">
        <f t="shared" si="307"/>
        <v>部件</v>
      </c>
      <c r="M470" s="3">
        <f t="shared" ca="1" si="308"/>
        <v>92203</v>
      </c>
      <c r="N470" s="3" t="str">
        <f t="shared" ca="1" si="309"/>
        <v>51411,52411,53411,51421,52421,53421,51431,52431,53431,91001,91003,91005,91101,91103,91105,91201,91203,91205,91002,91004,91006,91102,91104,91106,91202,91204,91206,92001,92003,92005,92101,92103,92105,92201,92203</v>
      </c>
      <c r="O470" s="3" t="str">
        <f t="shared" si="310"/>
        <v>397,397,397,264,264,264,220,220,220,339,339,339,339,339,339,339,339,339,339,339,339,339,339,339,339,339,339,62,62,62,62,62,62,62,62</v>
      </c>
      <c r="P470" s="1" t="str">
        <f t="shared" si="311"/>
        <v>(1,1),(1,1),(1,1),(1,1),(1,1),(1,1),(1,1),(1,1),(1,1),(1,1),(1,1),(1,1),(1,1),(1,1),(1,1),(1,1),(1,1),(1,1),(1,1),(1,1),(1,1),(1,1),(1,1),(1,1),(1,1),(1,1),(1,1),(1,1),(1,1),(1,1),(1,1),(1,1),(1,1),(1,1),(1,1)</v>
      </c>
      <c r="Q470" s="3" t="str">
        <f>IF(D470="坦克碎片",VLOOKUP(C470,道具信息!$N$2:$O$291,2,FALSE)&amp;"碎片",VLOOKUP(C470,道具信息!$N$2:$O$291,2,FALSE))</f>
        <v>T2部件</v>
      </c>
      <c r="R470" s="3">
        <f t="shared" si="314"/>
        <v>1108</v>
      </c>
      <c r="S470" s="11">
        <f t="shared" si="315"/>
        <v>0.111</v>
      </c>
      <c r="T470" s="3" t="str">
        <f>VLOOKUP(Q470,道具信息!$Q$3:$S$20,2,FALSE)</f>
        <v>CHEST_ITEM_TYPE_T2_PART</v>
      </c>
      <c r="U470" s="3" t="str">
        <f>IF(COUNTIF(U$436:U469,T470)=0,T470,"")</f>
        <v/>
      </c>
      <c r="V470" s="3" t="str">
        <f t="shared" si="300"/>
        <v>CHEST_ITEM_TYPE_T4_SHARD,CHEST_ITEM_TYPE_T1_PART,CHEST_ITEM_TYPE_T2_PART</v>
      </c>
      <c r="W470" s="13" t="str">
        <f t="shared" si="293"/>
        <v/>
      </c>
      <c r="X470" s="3" t="str">
        <f t="shared" si="294"/>
        <v/>
      </c>
      <c r="Y470" s="3" t="str">
        <f t="shared" si="301"/>
        <v>26.5%,61.3%,11.1%</v>
      </c>
    </row>
    <row r="471" spans="2:25" x14ac:dyDescent="0.3">
      <c r="B471" s="2">
        <f>数据源!T503</f>
        <v>10</v>
      </c>
      <c r="C471" s="2" t="str">
        <f>数据源!U503</f>
        <v>T2HP5</v>
      </c>
      <c r="D471" s="2" t="str">
        <f>数据源!V503</f>
        <v>部件</v>
      </c>
      <c r="E471" s="2">
        <f>数据源!W503</f>
        <v>51.800000000000011</v>
      </c>
      <c r="F471" s="2">
        <f>数据源!X503</f>
        <v>1</v>
      </c>
      <c r="G471" s="2">
        <f>数据源!Y503</f>
        <v>6.3999999999999994E-3</v>
      </c>
      <c r="H471" s="2">
        <f>数据源!Z503</f>
        <v>6.177606177606175E-3</v>
      </c>
      <c r="I471" s="2">
        <f>数据源!AA503</f>
        <v>62</v>
      </c>
      <c r="J471" s="3">
        <f t="shared" si="312"/>
        <v>1</v>
      </c>
      <c r="K471" s="3">
        <f t="shared" si="313"/>
        <v>1</v>
      </c>
      <c r="L471" s="3" t="str">
        <f t="shared" si="307"/>
        <v>部件</v>
      </c>
      <c r="M471" s="3">
        <f t="shared" ca="1" si="308"/>
        <v>92205</v>
      </c>
      <c r="N471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</v>
      </c>
      <c r="O471" s="3" t="str">
        <f t="shared" si="310"/>
        <v>397,397,397,264,264,264,220,220,220,339,339,339,339,339,339,339,339,339,339,339,339,339,339,339,339,339,339,62,62,62,62,62,62,62,62,62</v>
      </c>
      <c r="P471" s="1" t="str">
        <f t="shared" si="311"/>
        <v>(1,1),(1,1),(1,1),(1,1),(1,1),(1,1),(1,1),(1,1),(1,1),(1,1),(1,1),(1,1),(1,1),(1,1),(1,1),(1,1),(1,1),(1,1),(1,1),(1,1),(1,1),(1,1),(1,1),(1,1),(1,1),(1,1),(1,1),(1,1),(1,1),(1,1),(1,1),(1,1),(1,1),(1,1),(1,1),(1,1)</v>
      </c>
      <c r="Q471" s="3" t="str">
        <f>IF(D471="坦克碎片",VLOOKUP(C471,道具信息!$N$2:$O$291,2,FALSE)&amp;"碎片",VLOOKUP(C471,道具信息!$N$2:$O$291,2,FALSE))</f>
        <v>T2部件</v>
      </c>
      <c r="R471" s="3">
        <f t="shared" si="314"/>
        <v>1108</v>
      </c>
      <c r="S471" s="11">
        <f t="shared" si="315"/>
        <v>0.111</v>
      </c>
      <c r="T471" s="3" t="str">
        <f>VLOOKUP(Q471,道具信息!$Q$3:$S$20,2,FALSE)</f>
        <v>CHEST_ITEM_TYPE_T2_PART</v>
      </c>
      <c r="U471" s="3" t="str">
        <f>IF(COUNTIF(U$436:U470,T471)=0,T471,"")</f>
        <v/>
      </c>
      <c r="V471" s="3" t="str">
        <f t="shared" si="300"/>
        <v>CHEST_ITEM_TYPE_T4_SHARD,CHEST_ITEM_TYPE_T1_PART,CHEST_ITEM_TYPE_T2_PART</v>
      </c>
      <c r="W471" s="13" t="str">
        <f t="shared" si="293"/>
        <v/>
      </c>
      <c r="X471" s="3" t="str">
        <f t="shared" si="294"/>
        <v/>
      </c>
      <c r="Y471" s="3" t="str">
        <f t="shared" si="301"/>
        <v>26.5%,61.3%,11.1%</v>
      </c>
    </row>
    <row r="472" spans="2:25" x14ac:dyDescent="0.3">
      <c r="B472" s="2">
        <f>数据源!T504</f>
        <v>10</v>
      </c>
      <c r="C472" s="2" t="str">
        <f>数据源!U504</f>
        <v>T2LP2</v>
      </c>
      <c r="D472" s="2" t="str">
        <f>数据源!V504</f>
        <v>部件</v>
      </c>
      <c r="E472" s="2">
        <f>数据源!W504</f>
        <v>51.800000000000011</v>
      </c>
      <c r="F472" s="2">
        <f>数据源!X504</f>
        <v>1</v>
      </c>
      <c r="G472" s="2">
        <f>数据源!Y504</f>
        <v>6.3999999999999994E-3</v>
      </c>
      <c r="H472" s="2">
        <f>数据源!Z504</f>
        <v>6.177606177606175E-3</v>
      </c>
      <c r="I472" s="2">
        <f>数据源!AA504</f>
        <v>62</v>
      </c>
      <c r="J472" s="3">
        <f t="shared" si="312"/>
        <v>1</v>
      </c>
      <c r="K472" s="3">
        <f t="shared" si="313"/>
        <v>1</v>
      </c>
      <c r="L472" s="3" t="str">
        <f t="shared" si="307"/>
        <v>部件</v>
      </c>
      <c r="M472" s="3">
        <f t="shared" ca="1" si="308"/>
        <v>92002</v>
      </c>
      <c r="N472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</v>
      </c>
      <c r="O472" s="3" t="str">
        <f t="shared" si="310"/>
        <v>397,397,397,264,264,264,220,220,220,339,339,339,339,339,339,339,339,339,339,339,339,339,339,339,339,339,339,62,62,62,62,62,62,62,62,62,62</v>
      </c>
      <c r="P472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</v>
      </c>
      <c r="Q472" s="3" t="str">
        <f>IF(D472="坦克碎片",VLOOKUP(C472,道具信息!$N$2:$O$291,2,FALSE)&amp;"碎片",VLOOKUP(C472,道具信息!$N$2:$O$291,2,FALSE))</f>
        <v>T2部件</v>
      </c>
      <c r="R472" s="3">
        <f t="shared" si="314"/>
        <v>1108</v>
      </c>
      <c r="S472" s="11">
        <f t="shared" si="315"/>
        <v>0.111</v>
      </c>
      <c r="T472" s="3" t="str">
        <f>VLOOKUP(Q472,道具信息!$Q$3:$S$20,2,FALSE)</f>
        <v>CHEST_ITEM_TYPE_T2_PART</v>
      </c>
      <c r="U472" s="3" t="str">
        <f>IF(COUNTIF(U$436:U471,T472)=0,T472,"")</f>
        <v/>
      </c>
      <c r="V472" s="3" t="str">
        <f t="shared" si="300"/>
        <v>CHEST_ITEM_TYPE_T4_SHARD,CHEST_ITEM_TYPE_T1_PART,CHEST_ITEM_TYPE_T2_PART</v>
      </c>
      <c r="W472" s="13" t="str">
        <f t="shared" si="293"/>
        <v/>
      </c>
      <c r="X472" s="3" t="str">
        <f t="shared" si="294"/>
        <v/>
      </c>
      <c r="Y472" s="3" t="str">
        <f t="shared" si="301"/>
        <v>26.5%,61.3%,11.1%</v>
      </c>
    </row>
    <row r="473" spans="2:25" x14ac:dyDescent="0.3">
      <c r="B473" s="2">
        <f>数据源!T505</f>
        <v>10</v>
      </c>
      <c r="C473" s="2" t="str">
        <f>数据源!U505</f>
        <v>T2LP4</v>
      </c>
      <c r="D473" s="2" t="str">
        <f>数据源!V505</f>
        <v>部件</v>
      </c>
      <c r="E473" s="2">
        <f>数据源!W505</f>
        <v>51.800000000000011</v>
      </c>
      <c r="F473" s="2">
        <f>数据源!X505</f>
        <v>1</v>
      </c>
      <c r="G473" s="2">
        <f>数据源!Y505</f>
        <v>6.3E-3</v>
      </c>
      <c r="H473" s="2">
        <f>数据源!Z505</f>
        <v>6.0810810810810797E-3</v>
      </c>
      <c r="I473" s="2">
        <f>数据源!AA505</f>
        <v>61</v>
      </c>
      <c r="J473" s="3">
        <f t="shared" si="312"/>
        <v>1</v>
      </c>
      <c r="K473" s="3">
        <f t="shared" si="313"/>
        <v>1</v>
      </c>
      <c r="L473" s="3" t="str">
        <f t="shared" si="307"/>
        <v>部件</v>
      </c>
      <c r="M473" s="3">
        <f t="shared" ca="1" si="308"/>
        <v>92004</v>
      </c>
      <c r="N473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</v>
      </c>
      <c r="O473" s="3" t="str">
        <f t="shared" si="310"/>
        <v>397,397,397,264,264,264,220,220,220,339,339,339,339,339,339,339,339,339,339,339,339,339,339,339,339,339,339,62,62,62,62,62,62,62,62,62,62,61</v>
      </c>
      <c r="P473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</v>
      </c>
      <c r="Q473" s="3" t="str">
        <f>IF(D473="坦克碎片",VLOOKUP(C473,道具信息!$N$2:$O$291,2,FALSE)&amp;"碎片",VLOOKUP(C473,道具信息!$N$2:$O$291,2,FALSE))</f>
        <v>T2部件</v>
      </c>
      <c r="R473" s="3">
        <f t="shared" si="314"/>
        <v>1108</v>
      </c>
      <c r="S473" s="11">
        <f t="shared" si="315"/>
        <v>0.111</v>
      </c>
      <c r="T473" s="3" t="str">
        <f>VLOOKUP(Q473,道具信息!$Q$3:$S$20,2,FALSE)</f>
        <v>CHEST_ITEM_TYPE_T2_PART</v>
      </c>
      <c r="U473" s="3" t="str">
        <f>IF(COUNTIF(U$436:U472,T473)=0,T473,"")</f>
        <v/>
      </c>
      <c r="V473" s="3" t="str">
        <f t="shared" si="300"/>
        <v>CHEST_ITEM_TYPE_T4_SHARD,CHEST_ITEM_TYPE_T1_PART,CHEST_ITEM_TYPE_T2_PART</v>
      </c>
      <c r="W473" s="13" t="str">
        <f t="shared" si="293"/>
        <v/>
      </c>
      <c r="X473" s="3" t="str">
        <f t="shared" si="294"/>
        <v/>
      </c>
      <c r="Y473" s="3" t="str">
        <f t="shared" si="301"/>
        <v>26.5%,61.3%,11.1%</v>
      </c>
    </row>
    <row r="474" spans="2:25" x14ac:dyDescent="0.3">
      <c r="B474" s="2">
        <f>数据源!T506</f>
        <v>10</v>
      </c>
      <c r="C474" s="2" t="str">
        <f>数据源!U506</f>
        <v>T2LP6</v>
      </c>
      <c r="D474" s="2" t="str">
        <f>数据源!V506</f>
        <v>部件</v>
      </c>
      <c r="E474" s="2">
        <f>数据源!W506</f>
        <v>51.800000000000011</v>
      </c>
      <c r="F474" s="2">
        <f>数据源!X506</f>
        <v>1</v>
      </c>
      <c r="G474" s="2">
        <f>数据源!Y506</f>
        <v>6.3E-3</v>
      </c>
      <c r="H474" s="2">
        <f>数据源!Z506</f>
        <v>6.0810810810810797E-3</v>
      </c>
      <c r="I474" s="2">
        <f>数据源!AA506</f>
        <v>61</v>
      </c>
      <c r="J474" s="3">
        <f t="shared" si="312"/>
        <v>1</v>
      </c>
      <c r="K474" s="3">
        <f t="shared" si="313"/>
        <v>1</v>
      </c>
      <c r="L474" s="3" t="str">
        <f t="shared" si="307"/>
        <v>部件</v>
      </c>
      <c r="M474" s="3">
        <f t="shared" ca="1" si="308"/>
        <v>92006</v>
      </c>
      <c r="N474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</v>
      </c>
      <c r="O474" s="3" t="str">
        <f t="shared" si="310"/>
        <v>397,397,397,264,264,264,220,220,220,339,339,339,339,339,339,339,339,339,339,339,339,339,339,339,339,339,339,62,62,62,62,62,62,62,62,62,62,61,61</v>
      </c>
      <c r="P474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</v>
      </c>
      <c r="Q474" s="3" t="str">
        <f>IF(D474="坦克碎片",VLOOKUP(C474,道具信息!$N$2:$O$291,2,FALSE)&amp;"碎片",VLOOKUP(C474,道具信息!$N$2:$O$291,2,FALSE))</f>
        <v>T2部件</v>
      </c>
      <c r="R474" s="3">
        <f t="shared" si="314"/>
        <v>1108</v>
      </c>
      <c r="S474" s="11">
        <f t="shared" si="315"/>
        <v>0.111</v>
      </c>
      <c r="T474" s="3" t="str">
        <f>VLOOKUP(Q474,道具信息!$Q$3:$S$20,2,FALSE)</f>
        <v>CHEST_ITEM_TYPE_T2_PART</v>
      </c>
      <c r="U474" s="3" t="str">
        <f>IF(COUNTIF(U$436:U473,T474)=0,T474,"")</f>
        <v/>
      </c>
      <c r="V474" s="3" t="str">
        <f t="shared" si="300"/>
        <v>CHEST_ITEM_TYPE_T4_SHARD,CHEST_ITEM_TYPE_T1_PART,CHEST_ITEM_TYPE_T2_PART</v>
      </c>
      <c r="W474" s="13" t="str">
        <f t="shared" si="293"/>
        <v/>
      </c>
      <c r="X474" s="3" t="str">
        <f t="shared" si="294"/>
        <v/>
      </c>
      <c r="Y474" s="3" t="str">
        <f t="shared" si="301"/>
        <v>26.5%,61.3%,11.1%</v>
      </c>
    </row>
    <row r="475" spans="2:25" x14ac:dyDescent="0.3">
      <c r="B475" s="2">
        <f>数据源!T507</f>
        <v>10</v>
      </c>
      <c r="C475" s="2" t="str">
        <f>数据源!U507</f>
        <v>T2MP2</v>
      </c>
      <c r="D475" s="2" t="str">
        <f>数据源!V507</f>
        <v>部件</v>
      </c>
      <c r="E475" s="2">
        <f>数据源!W507</f>
        <v>51.800000000000011</v>
      </c>
      <c r="F475" s="2">
        <f>数据源!X507</f>
        <v>1</v>
      </c>
      <c r="G475" s="2">
        <f>数据源!Y507</f>
        <v>6.3E-3</v>
      </c>
      <c r="H475" s="2">
        <f>数据源!Z507</f>
        <v>6.0810810810810797E-3</v>
      </c>
      <c r="I475" s="2">
        <f>数据源!AA507</f>
        <v>61</v>
      </c>
      <c r="J475" s="3">
        <f t="shared" si="312"/>
        <v>1</v>
      </c>
      <c r="K475" s="3">
        <f t="shared" si="313"/>
        <v>1</v>
      </c>
      <c r="L475" s="3" t="str">
        <f t="shared" si="307"/>
        <v>部件</v>
      </c>
      <c r="M475" s="3">
        <f t="shared" ca="1" si="308"/>
        <v>92102</v>
      </c>
      <c r="N475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</v>
      </c>
      <c r="O475" s="3" t="str">
        <f t="shared" si="310"/>
        <v>397,397,397,264,264,264,220,220,220,339,339,339,339,339,339,339,339,339,339,339,339,339,339,339,339,339,339,62,62,62,62,62,62,62,62,62,62,61,61,61</v>
      </c>
      <c r="P475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</v>
      </c>
      <c r="Q475" s="3" t="str">
        <f>IF(D475="坦克碎片",VLOOKUP(C475,道具信息!$N$2:$O$291,2,FALSE)&amp;"碎片",VLOOKUP(C475,道具信息!$N$2:$O$291,2,FALSE))</f>
        <v>T2部件</v>
      </c>
      <c r="R475" s="3">
        <f t="shared" si="314"/>
        <v>1108</v>
      </c>
      <c r="S475" s="11">
        <f t="shared" si="315"/>
        <v>0.111</v>
      </c>
      <c r="T475" s="3" t="str">
        <f>VLOOKUP(Q475,道具信息!$Q$3:$S$20,2,FALSE)</f>
        <v>CHEST_ITEM_TYPE_T2_PART</v>
      </c>
      <c r="U475" s="3" t="str">
        <f>IF(COUNTIF(U$436:U474,T475)=0,T475,"")</f>
        <v/>
      </c>
      <c r="V475" s="3" t="str">
        <f t="shared" si="300"/>
        <v>CHEST_ITEM_TYPE_T4_SHARD,CHEST_ITEM_TYPE_T1_PART,CHEST_ITEM_TYPE_T2_PART</v>
      </c>
      <c r="W475" s="13" t="str">
        <f t="shared" si="293"/>
        <v/>
      </c>
      <c r="X475" s="3" t="str">
        <f t="shared" si="294"/>
        <v/>
      </c>
      <c r="Y475" s="3" t="str">
        <f t="shared" si="301"/>
        <v>26.5%,61.3%,11.1%</v>
      </c>
    </row>
    <row r="476" spans="2:25" x14ac:dyDescent="0.3">
      <c r="B476" s="2">
        <f>数据源!T508</f>
        <v>10</v>
      </c>
      <c r="C476" s="2" t="str">
        <f>数据源!U508</f>
        <v>T2MP4</v>
      </c>
      <c r="D476" s="2" t="str">
        <f>数据源!V508</f>
        <v>部件</v>
      </c>
      <c r="E476" s="2">
        <f>数据源!W508</f>
        <v>51.800000000000011</v>
      </c>
      <c r="F476" s="2">
        <f>数据源!X508</f>
        <v>1</v>
      </c>
      <c r="G476" s="2">
        <f>数据源!Y508</f>
        <v>6.3E-3</v>
      </c>
      <c r="H476" s="2">
        <f>数据源!Z508</f>
        <v>6.0810810810810797E-3</v>
      </c>
      <c r="I476" s="2">
        <f>数据源!AA508</f>
        <v>61</v>
      </c>
      <c r="J476" s="3">
        <f t="shared" si="312"/>
        <v>1</v>
      </c>
      <c r="K476" s="3">
        <f t="shared" si="313"/>
        <v>1</v>
      </c>
      <c r="L476" s="3" t="str">
        <f t="shared" si="307"/>
        <v>部件</v>
      </c>
      <c r="M476" s="3">
        <f t="shared" ca="1" si="308"/>
        <v>92104</v>
      </c>
      <c r="N476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</v>
      </c>
      <c r="O476" s="3" t="str">
        <f t="shared" si="310"/>
        <v>397,397,397,264,264,264,220,220,220,339,339,339,339,339,339,339,339,339,339,339,339,339,339,339,339,339,339,62,62,62,62,62,62,62,62,62,62,61,61,61,61</v>
      </c>
      <c r="P476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</v>
      </c>
      <c r="Q476" s="3" t="str">
        <f>IF(D476="坦克碎片",VLOOKUP(C476,道具信息!$N$2:$O$291,2,FALSE)&amp;"碎片",VLOOKUP(C476,道具信息!$N$2:$O$291,2,FALSE))</f>
        <v>T2部件</v>
      </c>
      <c r="R476" s="3">
        <f t="shared" si="314"/>
        <v>1108</v>
      </c>
      <c r="S476" s="11">
        <f t="shared" si="315"/>
        <v>0.111</v>
      </c>
      <c r="T476" s="3" t="str">
        <f>VLOOKUP(Q476,道具信息!$Q$3:$S$20,2,FALSE)</f>
        <v>CHEST_ITEM_TYPE_T2_PART</v>
      </c>
      <c r="U476" s="3" t="str">
        <f>IF(COUNTIF(U$436:U475,T476)=0,T476,"")</f>
        <v/>
      </c>
      <c r="V476" s="3" t="str">
        <f t="shared" si="300"/>
        <v>CHEST_ITEM_TYPE_T4_SHARD,CHEST_ITEM_TYPE_T1_PART,CHEST_ITEM_TYPE_T2_PART</v>
      </c>
      <c r="W476" s="13" t="str">
        <f t="shared" si="293"/>
        <v/>
      </c>
      <c r="X476" s="3" t="str">
        <f t="shared" si="294"/>
        <v/>
      </c>
      <c r="Y476" s="3" t="str">
        <f t="shared" si="301"/>
        <v>26.5%,61.3%,11.1%</v>
      </c>
    </row>
    <row r="477" spans="2:25" x14ac:dyDescent="0.3">
      <c r="B477" s="2">
        <f>数据源!T509</f>
        <v>10</v>
      </c>
      <c r="C477" s="2" t="str">
        <f>数据源!U509</f>
        <v>T2MP6</v>
      </c>
      <c r="D477" s="2" t="str">
        <f>数据源!V509</f>
        <v>部件</v>
      </c>
      <c r="E477" s="2">
        <f>数据源!W509</f>
        <v>51.800000000000011</v>
      </c>
      <c r="F477" s="2">
        <f>数据源!X509</f>
        <v>1</v>
      </c>
      <c r="G477" s="2">
        <f>数据源!Y509</f>
        <v>6.3E-3</v>
      </c>
      <c r="H477" s="2">
        <f>数据源!Z509</f>
        <v>6.0810810810810797E-3</v>
      </c>
      <c r="I477" s="2">
        <f>数据源!AA509</f>
        <v>61</v>
      </c>
      <c r="J477" s="3">
        <f t="shared" si="312"/>
        <v>1</v>
      </c>
      <c r="K477" s="3">
        <f t="shared" si="313"/>
        <v>1</v>
      </c>
      <c r="L477" s="3" t="str">
        <f t="shared" si="307"/>
        <v>部件</v>
      </c>
      <c r="M477" s="3">
        <f t="shared" ca="1" si="308"/>
        <v>92106</v>
      </c>
      <c r="N477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</v>
      </c>
      <c r="O477" s="3" t="str">
        <f t="shared" si="310"/>
        <v>397,397,397,264,264,264,220,220,220,339,339,339,339,339,339,339,339,339,339,339,339,339,339,339,339,339,339,62,62,62,62,62,62,62,62,62,62,61,61,61,61,61</v>
      </c>
      <c r="P477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77" s="3" t="str">
        <f>IF(D477="坦克碎片",VLOOKUP(C477,道具信息!$N$2:$O$291,2,FALSE)&amp;"碎片",VLOOKUP(C477,道具信息!$N$2:$O$291,2,FALSE))</f>
        <v>T2部件</v>
      </c>
      <c r="R477" s="3">
        <f t="shared" si="314"/>
        <v>1108</v>
      </c>
      <c r="S477" s="11">
        <f t="shared" si="315"/>
        <v>0.111</v>
      </c>
      <c r="T477" s="3" t="str">
        <f>VLOOKUP(Q477,道具信息!$Q$3:$S$20,2,FALSE)</f>
        <v>CHEST_ITEM_TYPE_T2_PART</v>
      </c>
      <c r="U477" s="3" t="str">
        <f>IF(COUNTIF(U$436:U476,T477)=0,T477,"")</f>
        <v/>
      </c>
      <c r="V477" s="3" t="str">
        <f t="shared" si="300"/>
        <v>CHEST_ITEM_TYPE_T4_SHARD,CHEST_ITEM_TYPE_T1_PART,CHEST_ITEM_TYPE_T2_PART</v>
      </c>
      <c r="W477" s="13" t="str">
        <f t="shared" si="293"/>
        <v/>
      </c>
      <c r="X477" s="3" t="str">
        <f t="shared" si="294"/>
        <v/>
      </c>
      <c r="Y477" s="3" t="str">
        <f t="shared" si="301"/>
        <v>26.5%,61.3%,11.1%</v>
      </c>
    </row>
    <row r="478" spans="2:25" x14ac:dyDescent="0.3">
      <c r="B478" s="2">
        <f>数据源!T510</f>
        <v>10</v>
      </c>
      <c r="C478" s="2" t="str">
        <f>数据源!U510</f>
        <v>T2HP2</v>
      </c>
      <c r="D478" s="2" t="str">
        <f>数据源!V510</f>
        <v>部件</v>
      </c>
      <c r="E478" s="2">
        <f>数据源!W510</f>
        <v>51.800000000000011</v>
      </c>
      <c r="F478" s="2">
        <f>数据源!X510</f>
        <v>1</v>
      </c>
      <c r="G478" s="2">
        <f>数据源!Y510</f>
        <v>6.3E-3</v>
      </c>
      <c r="H478" s="2">
        <f>数据源!Z510</f>
        <v>6.0810810810810797E-3</v>
      </c>
      <c r="I478" s="2">
        <f>数据源!AA510</f>
        <v>61</v>
      </c>
      <c r="J478" s="3">
        <f>ROUNDUP(IF(F478&gt;1,F478-ROUNDDOWN(SQRT(F478),0),F478),0)</f>
        <v>1</v>
      </c>
      <c r="K478" s="3">
        <f>F478*2-J478</f>
        <v>1</v>
      </c>
      <c r="L478" s="3" t="str">
        <f t="shared" si="307"/>
        <v>部件</v>
      </c>
      <c r="M478" s="3">
        <f t="shared" ca="1" si="308"/>
        <v>92202</v>
      </c>
      <c r="N478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</v>
      </c>
      <c r="O478" s="3" t="str">
        <f t="shared" si="310"/>
        <v>397,397,397,264,264,264,220,220,220,339,339,339,339,339,339,339,339,339,339,339,339,339,339,339,339,339,339,62,62,62,62,62,62,62,62,62,62,61,61,61,61,61,61</v>
      </c>
      <c r="P478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78" s="3" t="str">
        <f>IF(D478="坦克碎片",VLOOKUP(C478,道具信息!$N$2:$O$291,2,FALSE)&amp;"碎片",VLOOKUP(C478,道具信息!$N$2:$O$291,2,FALSE))</f>
        <v>T2部件</v>
      </c>
      <c r="R478" s="3">
        <f t="shared" si="314"/>
        <v>1108</v>
      </c>
      <c r="S478" s="11">
        <f t="shared" si="315"/>
        <v>0.111</v>
      </c>
      <c r="T478" s="3" t="str">
        <f>VLOOKUP(Q478,道具信息!$Q$3:$S$20,2,FALSE)</f>
        <v>CHEST_ITEM_TYPE_T2_PART</v>
      </c>
      <c r="U478" s="3" t="str">
        <f>IF(COUNTIF(U$436:U477,T478)=0,T478,"")</f>
        <v/>
      </c>
      <c r="V478" s="3" t="str">
        <f t="shared" si="300"/>
        <v>CHEST_ITEM_TYPE_T4_SHARD,CHEST_ITEM_TYPE_T1_PART,CHEST_ITEM_TYPE_T2_PART</v>
      </c>
      <c r="W478" s="13" t="str">
        <f t="shared" si="293"/>
        <v/>
      </c>
      <c r="X478" s="3" t="str">
        <f t="shared" si="294"/>
        <v/>
      </c>
      <c r="Y478" s="3" t="str">
        <f t="shared" si="301"/>
        <v>26.5%,61.3%,11.1%</v>
      </c>
    </row>
    <row r="479" spans="2:25" x14ac:dyDescent="0.3">
      <c r="B479" s="2">
        <f>数据源!T511</f>
        <v>10</v>
      </c>
      <c r="C479" s="2" t="str">
        <f>数据源!U511</f>
        <v>T2HP4</v>
      </c>
      <c r="D479" s="2" t="str">
        <f>数据源!V511</f>
        <v>部件</v>
      </c>
      <c r="E479" s="2">
        <f>数据源!W511</f>
        <v>51.800000000000011</v>
      </c>
      <c r="F479" s="2">
        <f>数据源!X511</f>
        <v>1</v>
      </c>
      <c r="G479" s="2">
        <f>数据源!Y511</f>
        <v>6.3E-3</v>
      </c>
      <c r="H479" s="2">
        <f>数据源!Z511</f>
        <v>6.0810810810810797E-3</v>
      </c>
      <c r="I479" s="2">
        <f>数据源!AA511</f>
        <v>61</v>
      </c>
      <c r="J479" s="3">
        <f t="shared" ref="J479:J483" si="316">ROUNDUP(IF(F479&gt;1,F479-ROUNDDOWN(SQRT(F479),0),F479),0)</f>
        <v>1</v>
      </c>
      <c r="K479" s="3">
        <f t="shared" ref="K479:K483" si="317">F479*2-J479</f>
        <v>1</v>
      </c>
      <c r="L479" s="3" t="str">
        <f t="shared" si="307"/>
        <v>部件</v>
      </c>
      <c r="M479" s="3">
        <f t="shared" ca="1" si="308"/>
        <v>92204</v>
      </c>
      <c r="N479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</v>
      </c>
      <c r="O479" s="3" t="str">
        <f t="shared" si="310"/>
        <v>397,397,397,264,264,264,220,220,220,339,339,339,339,339,339,339,339,339,339,339,339,339,339,339,339,339,339,62,62,62,62,62,62,62,62,62,62,61,61,61,61,61,61,61</v>
      </c>
      <c r="P479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79" s="3" t="str">
        <f>IF(D479="坦克碎片",VLOOKUP(C479,道具信息!$N$2:$O$291,2,FALSE)&amp;"碎片",VLOOKUP(C479,道具信息!$N$2:$O$291,2,FALSE))</f>
        <v>T2部件</v>
      </c>
      <c r="R479" s="3">
        <f t="shared" si="314"/>
        <v>1108</v>
      </c>
      <c r="S479" s="11">
        <f t="shared" si="315"/>
        <v>0.111</v>
      </c>
      <c r="T479" s="3" t="str">
        <f>VLOOKUP(Q479,道具信息!$Q$3:$S$20,2,FALSE)</f>
        <v>CHEST_ITEM_TYPE_T2_PART</v>
      </c>
      <c r="U479" s="3" t="str">
        <f>IF(COUNTIF(U$436:U478,T479)=0,T479,"")</f>
        <v/>
      </c>
      <c r="V479" s="3" t="str">
        <f t="shared" si="300"/>
        <v>CHEST_ITEM_TYPE_T4_SHARD,CHEST_ITEM_TYPE_T1_PART,CHEST_ITEM_TYPE_T2_PART</v>
      </c>
      <c r="W479" s="13" t="str">
        <f t="shared" si="293"/>
        <v/>
      </c>
      <c r="X479" s="3" t="str">
        <f t="shared" si="294"/>
        <v/>
      </c>
      <c r="Y479" s="3" t="str">
        <f t="shared" si="301"/>
        <v>26.5%,61.3%,11.1%</v>
      </c>
    </row>
    <row r="480" spans="2:25" x14ac:dyDescent="0.3">
      <c r="B480" s="2">
        <f>数据源!T512</f>
        <v>10</v>
      </c>
      <c r="C480" s="2" t="str">
        <f>数据源!U512</f>
        <v>T2HP6</v>
      </c>
      <c r="D480" s="2" t="str">
        <f>数据源!V512</f>
        <v>部件</v>
      </c>
      <c r="E480" s="2">
        <f>数据源!W512</f>
        <v>51.800000000000011</v>
      </c>
      <c r="F480" s="2">
        <f>数据源!X512</f>
        <v>1</v>
      </c>
      <c r="G480" s="2">
        <f>数据源!Y512</f>
        <v>6.3E-3</v>
      </c>
      <c r="H480" s="2">
        <f>数据源!Z512</f>
        <v>6.0810810810810797E-3</v>
      </c>
      <c r="I480" s="2">
        <f>数据源!AA512</f>
        <v>61</v>
      </c>
      <c r="J480" s="3">
        <f t="shared" si="316"/>
        <v>1</v>
      </c>
      <c r="K480" s="3">
        <f t="shared" si="317"/>
        <v>1</v>
      </c>
      <c r="L480" s="3" t="str">
        <f t="shared" si="307"/>
        <v>部件</v>
      </c>
      <c r="M480" s="3">
        <f t="shared" ca="1" si="308"/>
        <v>92206</v>
      </c>
      <c r="N480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</v>
      </c>
      <c r="O480" s="3" t="str">
        <f t="shared" si="310"/>
        <v>397,397,397,264,264,264,220,220,220,339,339,339,339,339,339,339,339,339,339,339,339,339,339,339,339,339,339,62,62,62,62,62,62,62,62,62,62,61,61,61,61,61,61,61,61</v>
      </c>
      <c r="P480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80" s="3" t="str">
        <f>IF(D480="坦克碎片",VLOOKUP(C480,道具信息!$N$2:$O$291,2,FALSE)&amp;"碎片",VLOOKUP(C480,道具信息!$N$2:$O$291,2,FALSE))</f>
        <v>T2部件</v>
      </c>
      <c r="R480" s="3">
        <f t="shared" si="314"/>
        <v>1108</v>
      </c>
      <c r="S480" s="11">
        <f t="shared" si="315"/>
        <v>0.111</v>
      </c>
      <c r="T480" s="3" t="str">
        <f>VLOOKUP(Q480,道具信息!$Q$3:$S$20,2,FALSE)</f>
        <v>CHEST_ITEM_TYPE_T2_PART</v>
      </c>
      <c r="U480" s="3" t="str">
        <f>IF(COUNTIF(U$436:U479,T480)=0,T480,"")</f>
        <v/>
      </c>
      <c r="V480" s="3" t="str">
        <f t="shared" si="300"/>
        <v>CHEST_ITEM_TYPE_T4_SHARD,CHEST_ITEM_TYPE_T1_PART,CHEST_ITEM_TYPE_T2_PART</v>
      </c>
      <c r="W480" s="13" t="str">
        <f t="shared" si="293"/>
        <v/>
      </c>
      <c r="X480" s="3" t="str">
        <f t="shared" si="294"/>
        <v/>
      </c>
      <c r="Y480" s="3" t="str">
        <f t="shared" si="301"/>
        <v>26.5%,61.3%,11.1%</v>
      </c>
    </row>
    <row r="481" spans="2:25" x14ac:dyDescent="0.3">
      <c r="B481" s="2">
        <f>数据源!T513</f>
        <v>10</v>
      </c>
      <c r="C481" s="2" t="str">
        <f>数据源!U513</f>
        <v>T3LP1</v>
      </c>
      <c r="D481" s="2" t="str">
        <f>数据源!V513</f>
        <v>部件</v>
      </c>
      <c r="E481" s="2">
        <f>数据源!W513</f>
        <v>342</v>
      </c>
      <c r="F481" s="2">
        <f>数据源!X513</f>
        <v>1</v>
      </c>
      <c r="G481" s="2">
        <f>数据源!Y513</f>
        <v>3.0999999999999999E-3</v>
      </c>
      <c r="H481" s="2">
        <f>数据源!Z513</f>
        <v>4.5321637426900586E-4</v>
      </c>
      <c r="I481" s="2">
        <f>数据源!AA513</f>
        <v>5</v>
      </c>
      <c r="J481" s="3">
        <f t="shared" si="316"/>
        <v>1</v>
      </c>
      <c r="K481" s="3">
        <f t="shared" si="317"/>
        <v>1</v>
      </c>
      <c r="L481" s="3" t="str">
        <f t="shared" si="307"/>
        <v>部件</v>
      </c>
      <c r="M481" s="3">
        <f t="shared" ca="1" si="308"/>
        <v>93001</v>
      </c>
      <c r="N481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</v>
      </c>
      <c r="O481" s="3" t="str">
        <f t="shared" si="310"/>
        <v>397,397,397,264,264,264,220,220,220,339,339,339,339,339,339,339,339,339,339,339,339,339,339,339,339,339,339,62,62,62,62,62,62,62,62,62,62,61,61,61,61,61,61,61,61,5</v>
      </c>
      <c r="P481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81" s="3" t="str">
        <f>IF(D481="坦克碎片",VLOOKUP(C481,道具信息!$N$2:$O$291,2,FALSE)&amp;"碎片",VLOOKUP(C481,道具信息!$N$2:$O$291,2,FALSE))</f>
        <v>T3部件</v>
      </c>
      <c r="R481" s="3">
        <f t="shared" si="314"/>
        <v>90</v>
      </c>
      <c r="S481" s="11">
        <f t="shared" si="315"/>
        <v>8.9999999999999993E-3</v>
      </c>
      <c r="T481" s="3" t="str">
        <f>VLOOKUP(Q481,道具信息!$Q$3:$S$20,2,FALSE)</f>
        <v>CHEST_ITEM_TYPE_T3_PART</v>
      </c>
      <c r="U481" s="3" t="str">
        <f>IF(COUNTIF(U$436:U480,T481)=0,T481,"")</f>
        <v>CHEST_ITEM_TYPE_T3_PART</v>
      </c>
      <c r="V481" s="3" t="str">
        <f t="shared" si="300"/>
        <v>CHEST_ITEM_TYPE_T4_SHARD,CHEST_ITEM_TYPE_T1_PART,CHEST_ITEM_TYPE_T2_PART,CHEST_ITEM_TYPE_T3_PART</v>
      </c>
      <c r="W481" s="13">
        <f t="shared" si="293"/>
        <v>8.9999999999999993E-3</v>
      </c>
      <c r="X481" s="3" t="str">
        <f t="shared" si="294"/>
        <v>0.9%</v>
      </c>
      <c r="Y481" s="3" t="str">
        <f t="shared" si="301"/>
        <v>26.5%,61.3%,11.1%,0.9%</v>
      </c>
    </row>
    <row r="482" spans="2:25" x14ac:dyDescent="0.3">
      <c r="B482" s="2">
        <f>数据源!T514</f>
        <v>10</v>
      </c>
      <c r="C482" s="2" t="str">
        <f>数据源!U514</f>
        <v>T3LP3</v>
      </c>
      <c r="D482" s="2" t="str">
        <f>数据源!V514</f>
        <v>部件</v>
      </c>
      <c r="E482" s="2">
        <f>数据源!W514</f>
        <v>342</v>
      </c>
      <c r="F482" s="2">
        <f>数据源!X514</f>
        <v>1</v>
      </c>
      <c r="G482" s="2">
        <f>数据源!Y514</f>
        <v>3.0999999999999999E-3</v>
      </c>
      <c r="H482" s="2">
        <f>数据源!Z514</f>
        <v>4.5321637426900586E-4</v>
      </c>
      <c r="I482" s="2">
        <f>数据源!AA514</f>
        <v>5</v>
      </c>
      <c r="J482" s="3">
        <f t="shared" si="316"/>
        <v>1</v>
      </c>
      <c r="K482" s="3">
        <f t="shared" si="317"/>
        <v>1</v>
      </c>
      <c r="L482" s="3" t="str">
        <f t="shared" si="307"/>
        <v>部件</v>
      </c>
      <c r="M482" s="3">
        <f t="shared" ca="1" si="308"/>
        <v>93003</v>
      </c>
      <c r="N482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</v>
      </c>
      <c r="O482" s="3" t="str">
        <f t="shared" si="310"/>
        <v>397,397,397,264,264,264,220,220,220,339,339,339,339,339,339,339,339,339,339,339,339,339,339,339,339,339,339,62,62,62,62,62,62,62,62,62,62,61,61,61,61,61,61,61,61,5,5</v>
      </c>
      <c r="P482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82" s="3" t="str">
        <f>IF(D482="坦克碎片",VLOOKUP(C482,道具信息!$N$2:$O$291,2,FALSE)&amp;"碎片",VLOOKUP(C482,道具信息!$N$2:$O$291,2,FALSE))</f>
        <v>T3部件</v>
      </c>
      <c r="R482" s="3">
        <f t="shared" si="314"/>
        <v>90</v>
      </c>
      <c r="S482" s="11">
        <f t="shared" si="315"/>
        <v>8.9999999999999993E-3</v>
      </c>
      <c r="T482" s="3" t="str">
        <f>VLOOKUP(Q482,道具信息!$Q$3:$S$20,2,FALSE)</f>
        <v>CHEST_ITEM_TYPE_T3_PART</v>
      </c>
      <c r="U482" s="3" t="str">
        <f>IF(COUNTIF(U$436:U481,T482)=0,T482,"")</f>
        <v/>
      </c>
      <c r="V482" s="3" t="str">
        <f t="shared" si="300"/>
        <v>CHEST_ITEM_TYPE_T4_SHARD,CHEST_ITEM_TYPE_T1_PART,CHEST_ITEM_TYPE_T2_PART,CHEST_ITEM_TYPE_T3_PART</v>
      </c>
      <c r="W482" s="13" t="str">
        <f t="shared" si="293"/>
        <v/>
      </c>
      <c r="X482" s="3" t="str">
        <f t="shared" si="294"/>
        <v/>
      </c>
      <c r="Y482" s="3" t="str">
        <f t="shared" si="301"/>
        <v>26.5%,61.3%,11.1%,0.9%</v>
      </c>
    </row>
    <row r="483" spans="2:25" x14ac:dyDescent="0.3">
      <c r="B483" s="2">
        <f>数据源!T515</f>
        <v>10</v>
      </c>
      <c r="C483" s="2" t="str">
        <f>数据源!U515</f>
        <v>T3LP5</v>
      </c>
      <c r="D483" s="2" t="str">
        <f>数据源!V515</f>
        <v>部件</v>
      </c>
      <c r="E483" s="2">
        <f>数据源!W515</f>
        <v>342</v>
      </c>
      <c r="F483" s="2">
        <f>数据源!X515</f>
        <v>1</v>
      </c>
      <c r="G483" s="2">
        <f>数据源!Y515</f>
        <v>3.0999999999999999E-3</v>
      </c>
      <c r="H483" s="2">
        <f>数据源!Z515</f>
        <v>4.5321637426900586E-4</v>
      </c>
      <c r="I483" s="2">
        <f>数据源!AA515</f>
        <v>5</v>
      </c>
      <c r="J483" s="3">
        <f t="shared" si="316"/>
        <v>1</v>
      </c>
      <c r="K483" s="3">
        <f t="shared" si="317"/>
        <v>1</v>
      </c>
      <c r="L483" s="3" t="str">
        <f t="shared" si="307"/>
        <v>部件</v>
      </c>
      <c r="M483" s="3">
        <f t="shared" ca="1" si="308"/>
        <v>93005</v>
      </c>
      <c r="N483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</v>
      </c>
      <c r="O483" s="3" t="str">
        <f t="shared" si="310"/>
        <v>397,397,397,264,264,264,220,220,220,339,339,339,339,339,339,339,339,339,339,339,339,339,339,339,339,339,339,62,62,62,62,62,62,62,62,62,62,61,61,61,61,61,61,61,61,5,5,5</v>
      </c>
      <c r="P483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83" s="3" t="str">
        <f>IF(D483="坦克碎片",VLOOKUP(C483,道具信息!$N$2:$O$291,2,FALSE)&amp;"碎片",VLOOKUP(C483,道具信息!$N$2:$O$291,2,FALSE))</f>
        <v>T3部件</v>
      </c>
      <c r="R483" s="3">
        <f t="shared" si="314"/>
        <v>90</v>
      </c>
      <c r="S483" s="11">
        <f t="shared" si="315"/>
        <v>8.9999999999999993E-3</v>
      </c>
      <c r="T483" s="3" t="str">
        <f>VLOOKUP(Q483,道具信息!$Q$3:$S$20,2,FALSE)</f>
        <v>CHEST_ITEM_TYPE_T3_PART</v>
      </c>
      <c r="U483" s="3" t="str">
        <f>IF(COUNTIF(U$436:U482,T483)=0,T483,"")</f>
        <v/>
      </c>
      <c r="V483" s="3" t="str">
        <f t="shared" si="300"/>
        <v>CHEST_ITEM_TYPE_T4_SHARD,CHEST_ITEM_TYPE_T1_PART,CHEST_ITEM_TYPE_T2_PART,CHEST_ITEM_TYPE_T3_PART</v>
      </c>
      <c r="W483" s="13" t="str">
        <f t="shared" si="293"/>
        <v/>
      </c>
      <c r="X483" s="3" t="str">
        <f t="shared" si="294"/>
        <v/>
      </c>
      <c r="Y483" s="3" t="str">
        <f t="shared" si="301"/>
        <v>26.5%,61.3%,11.1%,0.9%</v>
      </c>
    </row>
    <row r="484" spans="2:25" x14ac:dyDescent="0.3">
      <c r="B484" s="2">
        <f>数据源!T516</f>
        <v>10</v>
      </c>
      <c r="C484" s="2" t="str">
        <f>数据源!U516</f>
        <v>T3MP1</v>
      </c>
      <c r="D484" s="2" t="str">
        <f>数据源!V516</f>
        <v>部件</v>
      </c>
      <c r="E484" s="2">
        <f>数据源!W516</f>
        <v>342</v>
      </c>
      <c r="F484" s="2">
        <f>数据源!X516</f>
        <v>1</v>
      </c>
      <c r="G484" s="2">
        <f>数据源!Y516</f>
        <v>3.0999999999999999E-3</v>
      </c>
      <c r="H484" s="2">
        <f>数据源!Z516</f>
        <v>4.5321637426900586E-4</v>
      </c>
      <c r="I484" s="2">
        <f>数据源!AA516</f>
        <v>5</v>
      </c>
      <c r="J484" s="3">
        <f>ROUNDUP(IF(F484&gt;1,F484-ROUNDDOWN(SQRT(F484),0),F484),0)</f>
        <v>1</v>
      </c>
      <c r="K484" s="3">
        <f>F484*2-J484</f>
        <v>1</v>
      </c>
      <c r="L484" s="3" t="str">
        <f t="shared" si="307"/>
        <v>部件</v>
      </c>
      <c r="M484" s="3">
        <f t="shared" ca="1" si="308"/>
        <v>93101</v>
      </c>
      <c r="N484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</v>
      </c>
      <c r="O484" s="3" t="str">
        <f t="shared" si="310"/>
        <v>397,397,397,264,264,264,220,220,220,339,339,339,339,339,339,339,339,339,339,339,339,339,339,339,339,339,339,62,62,62,62,62,62,62,62,62,62,61,61,61,61,61,61,61,61,5,5,5,5</v>
      </c>
      <c r="P484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84" s="3" t="str">
        <f>IF(D484="坦克碎片",VLOOKUP(C484,道具信息!$N$2:$O$291,2,FALSE)&amp;"碎片",VLOOKUP(C484,道具信息!$N$2:$O$291,2,FALSE))</f>
        <v>T3部件</v>
      </c>
      <c r="R484" s="3">
        <f t="shared" si="314"/>
        <v>90</v>
      </c>
      <c r="S484" s="11">
        <f t="shared" si="315"/>
        <v>8.9999999999999993E-3</v>
      </c>
      <c r="T484" s="3" t="str">
        <f>VLOOKUP(Q484,道具信息!$Q$3:$S$20,2,FALSE)</f>
        <v>CHEST_ITEM_TYPE_T3_PART</v>
      </c>
      <c r="U484" s="3" t="str">
        <f>IF(COUNTIF(U$436:U483,T484)=0,T484,"")</f>
        <v/>
      </c>
      <c r="V484" s="3" t="str">
        <f t="shared" si="300"/>
        <v>CHEST_ITEM_TYPE_T4_SHARD,CHEST_ITEM_TYPE_T1_PART,CHEST_ITEM_TYPE_T2_PART,CHEST_ITEM_TYPE_T3_PART</v>
      </c>
      <c r="W484" s="13" t="str">
        <f t="shared" si="293"/>
        <v/>
      </c>
      <c r="X484" s="3" t="str">
        <f t="shared" si="294"/>
        <v/>
      </c>
      <c r="Y484" s="3" t="str">
        <f t="shared" si="301"/>
        <v>26.5%,61.3%,11.1%,0.9%</v>
      </c>
    </row>
    <row r="485" spans="2:25" x14ac:dyDescent="0.3">
      <c r="B485" s="2">
        <f>数据源!T517</f>
        <v>10</v>
      </c>
      <c r="C485" s="2" t="str">
        <f>数据源!U517</f>
        <v>T3MP3</v>
      </c>
      <c r="D485" s="2" t="str">
        <f>数据源!V517</f>
        <v>部件</v>
      </c>
      <c r="E485" s="2">
        <f>数据源!W517</f>
        <v>342</v>
      </c>
      <c r="F485" s="2">
        <f>数据源!X517</f>
        <v>1</v>
      </c>
      <c r="G485" s="2">
        <f>数据源!Y517</f>
        <v>3.0999999999999999E-3</v>
      </c>
      <c r="H485" s="2">
        <f>数据源!Z517</f>
        <v>4.5321637426900586E-4</v>
      </c>
      <c r="I485" s="2">
        <f>数据源!AA517</f>
        <v>5</v>
      </c>
      <c r="J485" s="3">
        <f t="shared" ref="J485:J495" si="318">ROUNDUP(IF(F485&gt;1,F485-ROUNDDOWN(SQRT(F485),0),F485),0)</f>
        <v>1</v>
      </c>
      <c r="K485" s="3">
        <f t="shared" ref="K485:K495" si="319">F485*2-J485</f>
        <v>1</v>
      </c>
      <c r="L485" s="3" t="str">
        <f t="shared" si="307"/>
        <v>部件</v>
      </c>
      <c r="M485" s="3">
        <f t="shared" ca="1" si="308"/>
        <v>93103</v>
      </c>
      <c r="N485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</v>
      </c>
      <c r="O485" s="3" t="str">
        <f t="shared" si="310"/>
        <v>397,397,397,264,264,264,220,220,220,339,339,339,339,339,339,339,339,339,339,339,339,339,339,339,339,339,339,62,62,62,62,62,62,62,62,62,62,61,61,61,61,61,61,61,61,5,5,5,5,5</v>
      </c>
      <c r="P485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85" s="3" t="str">
        <f>IF(D485="坦克碎片",VLOOKUP(C485,道具信息!$N$2:$O$291,2,FALSE)&amp;"碎片",VLOOKUP(C485,道具信息!$N$2:$O$291,2,FALSE))</f>
        <v>T3部件</v>
      </c>
      <c r="R485" s="3">
        <f t="shared" si="314"/>
        <v>90</v>
      </c>
      <c r="S485" s="11">
        <f t="shared" si="315"/>
        <v>8.9999999999999993E-3</v>
      </c>
      <c r="T485" s="3" t="str">
        <f>VLOOKUP(Q485,道具信息!$Q$3:$S$20,2,FALSE)</f>
        <v>CHEST_ITEM_TYPE_T3_PART</v>
      </c>
      <c r="U485" s="3" t="str">
        <f>IF(COUNTIF(U$436:U484,T485)=0,T485,"")</f>
        <v/>
      </c>
      <c r="V485" s="3" t="str">
        <f t="shared" si="300"/>
        <v>CHEST_ITEM_TYPE_T4_SHARD,CHEST_ITEM_TYPE_T1_PART,CHEST_ITEM_TYPE_T2_PART,CHEST_ITEM_TYPE_T3_PART</v>
      </c>
      <c r="W485" s="13" t="str">
        <f t="shared" si="293"/>
        <v/>
      </c>
      <c r="X485" s="3" t="str">
        <f t="shared" si="294"/>
        <v/>
      </c>
      <c r="Y485" s="3" t="str">
        <f t="shared" si="301"/>
        <v>26.5%,61.3%,11.1%,0.9%</v>
      </c>
    </row>
    <row r="486" spans="2:25" x14ac:dyDescent="0.3">
      <c r="B486" s="2">
        <f>数据源!T518</f>
        <v>10</v>
      </c>
      <c r="C486" s="2" t="str">
        <f>数据源!U518</f>
        <v>T3MP5</v>
      </c>
      <c r="D486" s="2" t="str">
        <f>数据源!V518</f>
        <v>部件</v>
      </c>
      <c r="E486" s="2">
        <f>数据源!W518</f>
        <v>342</v>
      </c>
      <c r="F486" s="2">
        <f>数据源!X518</f>
        <v>1</v>
      </c>
      <c r="G486" s="2">
        <f>数据源!Y518</f>
        <v>3.0999999999999999E-3</v>
      </c>
      <c r="H486" s="2">
        <f>数据源!Z518</f>
        <v>4.5321637426900586E-4</v>
      </c>
      <c r="I486" s="2">
        <f>数据源!AA518</f>
        <v>5</v>
      </c>
      <c r="J486" s="3">
        <f t="shared" si="318"/>
        <v>1</v>
      </c>
      <c r="K486" s="3">
        <f t="shared" si="319"/>
        <v>1</v>
      </c>
      <c r="L486" s="3" t="str">
        <f t="shared" si="307"/>
        <v>部件</v>
      </c>
      <c r="M486" s="3">
        <f t="shared" ca="1" si="308"/>
        <v>93105</v>
      </c>
      <c r="N486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486" s="3" t="str">
        <f t="shared" si="310"/>
        <v>397,397,397,264,264,264,220,220,220,339,339,339,339,339,339,339,339,339,339,339,339,339,339,339,339,339,339,62,62,62,62,62,62,62,62,62,62,61,61,61,61,61,61,61,61,5,5,5,5,5,5</v>
      </c>
      <c r="P486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86" s="3" t="str">
        <f>IF(D486="坦克碎片",VLOOKUP(C486,道具信息!$N$2:$O$291,2,FALSE)&amp;"碎片",VLOOKUP(C486,道具信息!$N$2:$O$291,2,FALSE))</f>
        <v>T3部件</v>
      </c>
      <c r="R486" s="3">
        <f t="shared" si="314"/>
        <v>90</v>
      </c>
      <c r="S486" s="11">
        <f t="shared" si="315"/>
        <v>8.9999999999999993E-3</v>
      </c>
      <c r="T486" s="3" t="str">
        <f>VLOOKUP(Q486,道具信息!$Q$3:$S$20,2,FALSE)</f>
        <v>CHEST_ITEM_TYPE_T3_PART</v>
      </c>
      <c r="U486" s="3" t="str">
        <f>IF(COUNTIF(U$436:U485,T486)=0,T486,"")</f>
        <v/>
      </c>
      <c r="V486" s="3" t="str">
        <f t="shared" si="300"/>
        <v>CHEST_ITEM_TYPE_T4_SHARD,CHEST_ITEM_TYPE_T1_PART,CHEST_ITEM_TYPE_T2_PART,CHEST_ITEM_TYPE_T3_PART</v>
      </c>
      <c r="W486" s="13" t="str">
        <f t="shared" si="293"/>
        <v/>
      </c>
      <c r="X486" s="3" t="str">
        <f t="shared" si="294"/>
        <v/>
      </c>
      <c r="Y486" s="3" t="str">
        <f t="shared" si="301"/>
        <v>26.5%,61.3%,11.1%,0.9%</v>
      </c>
    </row>
    <row r="487" spans="2:25" x14ac:dyDescent="0.3">
      <c r="B487" s="2">
        <f>数据源!T519</f>
        <v>10</v>
      </c>
      <c r="C487" s="2" t="str">
        <f>数据源!U519</f>
        <v>T3HP1</v>
      </c>
      <c r="D487" s="2" t="str">
        <f>数据源!V519</f>
        <v>部件</v>
      </c>
      <c r="E487" s="2">
        <f>数据源!W519</f>
        <v>342</v>
      </c>
      <c r="F487" s="2">
        <f>数据源!X519</f>
        <v>1</v>
      </c>
      <c r="G487" s="2">
        <f>数据源!Y519</f>
        <v>3.0999999999999999E-3</v>
      </c>
      <c r="H487" s="2">
        <f>数据源!Z519</f>
        <v>4.5321637426900586E-4</v>
      </c>
      <c r="I487" s="2">
        <f>数据源!AA519</f>
        <v>5</v>
      </c>
      <c r="J487" s="3">
        <f t="shared" si="318"/>
        <v>1</v>
      </c>
      <c r="K487" s="3">
        <f t="shared" si="319"/>
        <v>1</v>
      </c>
      <c r="L487" s="3" t="str">
        <f t="shared" si="307"/>
        <v>部件</v>
      </c>
      <c r="M487" s="3">
        <f t="shared" ca="1" si="308"/>
        <v>93201</v>
      </c>
      <c r="N487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487" s="3" t="str">
        <f t="shared" si="310"/>
        <v>397,397,397,264,264,264,220,220,220,339,339,339,339,339,339,339,339,339,339,339,339,339,339,339,339,339,339,62,62,62,62,62,62,62,62,62,62,61,61,61,61,61,61,61,61,5,5,5,5,5,5,5</v>
      </c>
      <c r="P487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87" s="3" t="str">
        <f>IF(D487="坦克碎片",VLOOKUP(C487,道具信息!$N$2:$O$291,2,FALSE)&amp;"碎片",VLOOKUP(C487,道具信息!$N$2:$O$291,2,FALSE))</f>
        <v>T3部件</v>
      </c>
      <c r="R487" s="3">
        <f t="shared" si="314"/>
        <v>90</v>
      </c>
      <c r="S487" s="11">
        <f t="shared" si="315"/>
        <v>8.9999999999999993E-3</v>
      </c>
      <c r="T487" s="3" t="str">
        <f>VLOOKUP(Q487,道具信息!$Q$3:$S$20,2,FALSE)</f>
        <v>CHEST_ITEM_TYPE_T3_PART</v>
      </c>
      <c r="U487" s="3" t="str">
        <f>IF(COUNTIF(U$436:U486,T487)=0,T487,"")</f>
        <v/>
      </c>
      <c r="V487" s="3" t="str">
        <f t="shared" si="300"/>
        <v>CHEST_ITEM_TYPE_T4_SHARD,CHEST_ITEM_TYPE_T1_PART,CHEST_ITEM_TYPE_T2_PART,CHEST_ITEM_TYPE_T3_PART</v>
      </c>
      <c r="W487" s="13" t="str">
        <f t="shared" si="293"/>
        <v/>
      </c>
      <c r="X487" s="3" t="str">
        <f t="shared" si="294"/>
        <v/>
      </c>
      <c r="Y487" s="3" t="str">
        <f t="shared" si="301"/>
        <v>26.5%,61.3%,11.1%,0.9%</v>
      </c>
    </row>
    <row r="488" spans="2:25" x14ac:dyDescent="0.3">
      <c r="B488" s="2">
        <f>数据源!T520</f>
        <v>10</v>
      </c>
      <c r="C488" s="2" t="str">
        <f>数据源!U520</f>
        <v>T3HP3</v>
      </c>
      <c r="D488" s="2" t="str">
        <f>数据源!V520</f>
        <v>部件</v>
      </c>
      <c r="E488" s="2">
        <f>数据源!W520</f>
        <v>342</v>
      </c>
      <c r="F488" s="2">
        <f>数据源!X520</f>
        <v>1</v>
      </c>
      <c r="G488" s="2">
        <f>数据源!Y520</f>
        <v>3.0999999999999999E-3</v>
      </c>
      <c r="H488" s="2">
        <f>数据源!Z520</f>
        <v>4.5321637426900586E-4</v>
      </c>
      <c r="I488" s="2">
        <f>数据源!AA520</f>
        <v>5</v>
      </c>
      <c r="J488" s="3">
        <f t="shared" si="318"/>
        <v>1</v>
      </c>
      <c r="K488" s="3">
        <f t="shared" si="319"/>
        <v>1</v>
      </c>
      <c r="L488" s="3" t="str">
        <f t="shared" si="307"/>
        <v>部件</v>
      </c>
      <c r="M488" s="3">
        <f t="shared" ca="1" si="308"/>
        <v>93203</v>
      </c>
      <c r="N488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488" s="3" t="str">
        <f t="shared" si="310"/>
        <v>397,397,397,264,264,264,220,220,220,339,339,339,339,339,339,339,339,339,339,339,339,339,339,339,339,339,339,62,62,62,62,62,62,62,62,62,62,61,61,61,61,61,61,61,61,5,5,5,5,5,5,5,5</v>
      </c>
      <c r="P488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88" s="3" t="str">
        <f>IF(D488="坦克碎片",VLOOKUP(C488,道具信息!$N$2:$O$291,2,FALSE)&amp;"碎片",VLOOKUP(C488,道具信息!$N$2:$O$291,2,FALSE))</f>
        <v>T3部件</v>
      </c>
      <c r="R488" s="3">
        <f t="shared" si="314"/>
        <v>90</v>
      </c>
      <c r="S488" s="11">
        <f t="shared" si="315"/>
        <v>8.9999999999999993E-3</v>
      </c>
      <c r="T488" s="3" t="str">
        <f>VLOOKUP(Q488,道具信息!$Q$3:$S$20,2,FALSE)</f>
        <v>CHEST_ITEM_TYPE_T3_PART</v>
      </c>
      <c r="U488" s="3" t="str">
        <f>IF(COUNTIF(U$436:U487,T488)=0,T488,"")</f>
        <v/>
      </c>
      <c r="V488" s="3" t="str">
        <f t="shared" si="300"/>
        <v>CHEST_ITEM_TYPE_T4_SHARD,CHEST_ITEM_TYPE_T1_PART,CHEST_ITEM_TYPE_T2_PART,CHEST_ITEM_TYPE_T3_PART</v>
      </c>
      <c r="W488" s="13" t="str">
        <f t="shared" si="293"/>
        <v/>
      </c>
      <c r="X488" s="3" t="str">
        <f t="shared" si="294"/>
        <v/>
      </c>
      <c r="Y488" s="3" t="str">
        <f t="shared" si="301"/>
        <v>26.5%,61.3%,11.1%,0.9%</v>
      </c>
    </row>
    <row r="489" spans="2:25" x14ac:dyDescent="0.3">
      <c r="B489" s="2">
        <f>数据源!T521</f>
        <v>10</v>
      </c>
      <c r="C489" s="2" t="str">
        <f>数据源!U521</f>
        <v>T3HP5</v>
      </c>
      <c r="D489" s="2" t="str">
        <f>数据源!V521</f>
        <v>部件</v>
      </c>
      <c r="E489" s="2">
        <f>数据源!W521</f>
        <v>342</v>
      </c>
      <c r="F489" s="2">
        <f>数据源!X521</f>
        <v>1</v>
      </c>
      <c r="G489" s="2">
        <f>数据源!Y521</f>
        <v>3.0999999999999999E-3</v>
      </c>
      <c r="H489" s="2">
        <f>数据源!Z521</f>
        <v>4.5321637426900586E-4</v>
      </c>
      <c r="I489" s="2">
        <f>数据源!AA521</f>
        <v>5</v>
      </c>
      <c r="J489" s="3">
        <f t="shared" si="318"/>
        <v>1</v>
      </c>
      <c r="K489" s="3">
        <f t="shared" si="319"/>
        <v>1</v>
      </c>
      <c r="L489" s="3" t="str">
        <f t="shared" si="307"/>
        <v>部件</v>
      </c>
      <c r="M489" s="3">
        <f t="shared" ca="1" si="308"/>
        <v>93205</v>
      </c>
      <c r="N489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489" s="3" t="str">
        <f t="shared" si="310"/>
        <v>397,397,397,264,264,264,220,220,220,339,339,339,339,339,339,339,339,339,339,339,339,339,339,339,339,339,339,62,62,62,62,62,62,62,62,62,62,61,61,61,61,61,61,61,61,5,5,5,5,5,5,5,5,5</v>
      </c>
      <c r="P489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89" s="3" t="str">
        <f>IF(D489="坦克碎片",VLOOKUP(C489,道具信息!$N$2:$O$291,2,FALSE)&amp;"碎片",VLOOKUP(C489,道具信息!$N$2:$O$291,2,FALSE))</f>
        <v>T3部件</v>
      </c>
      <c r="R489" s="3">
        <f t="shared" si="314"/>
        <v>90</v>
      </c>
      <c r="S489" s="11">
        <f t="shared" si="315"/>
        <v>8.9999999999999993E-3</v>
      </c>
      <c r="T489" s="3" t="str">
        <f>VLOOKUP(Q489,道具信息!$Q$3:$S$20,2,FALSE)</f>
        <v>CHEST_ITEM_TYPE_T3_PART</v>
      </c>
      <c r="U489" s="3" t="str">
        <f>IF(COUNTIF(U$436:U488,T489)=0,T489,"")</f>
        <v/>
      </c>
      <c r="V489" s="3" t="str">
        <f t="shared" si="300"/>
        <v>CHEST_ITEM_TYPE_T4_SHARD,CHEST_ITEM_TYPE_T1_PART,CHEST_ITEM_TYPE_T2_PART,CHEST_ITEM_TYPE_T3_PART</v>
      </c>
      <c r="W489" s="13" t="str">
        <f t="shared" si="293"/>
        <v/>
      </c>
      <c r="X489" s="3" t="str">
        <f t="shared" si="294"/>
        <v/>
      </c>
      <c r="Y489" s="3" t="str">
        <f t="shared" si="301"/>
        <v>26.5%,61.3%,11.1%,0.9%</v>
      </c>
    </row>
    <row r="490" spans="2:25" x14ac:dyDescent="0.3">
      <c r="B490" s="2">
        <f>数据源!T522</f>
        <v>10</v>
      </c>
      <c r="C490" s="2" t="str">
        <f>数据源!U522</f>
        <v>T3LP2</v>
      </c>
      <c r="D490" s="2" t="str">
        <f>数据源!V522</f>
        <v>部件</v>
      </c>
      <c r="E490" s="2">
        <f>数据源!W522</f>
        <v>342</v>
      </c>
      <c r="F490" s="2">
        <f>数据源!X522</f>
        <v>1</v>
      </c>
      <c r="G490" s="2">
        <f>数据源!Y522</f>
        <v>3.0999999999999999E-3</v>
      </c>
      <c r="H490" s="2">
        <f>数据源!Z522</f>
        <v>4.5321637426900586E-4</v>
      </c>
      <c r="I490" s="2">
        <f>数据源!AA522</f>
        <v>5</v>
      </c>
      <c r="J490" s="3">
        <f t="shared" si="318"/>
        <v>1</v>
      </c>
      <c r="K490" s="3">
        <f t="shared" si="319"/>
        <v>1</v>
      </c>
      <c r="L490" s="3" t="str">
        <f t="shared" si="307"/>
        <v>部件</v>
      </c>
      <c r="M490" s="3">
        <f t="shared" ca="1" si="308"/>
        <v>93002</v>
      </c>
      <c r="N490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490" s="3" t="str">
        <f t="shared" si="310"/>
        <v>397,397,397,264,264,264,220,220,220,339,339,339,339,339,339,339,339,339,339,339,339,339,339,339,339,339,339,62,62,62,62,62,62,62,62,62,62,61,61,61,61,61,61,61,61,5,5,5,5,5,5,5,5,5,5</v>
      </c>
      <c r="P490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0" s="3" t="str">
        <f>IF(D490="坦克碎片",VLOOKUP(C490,道具信息!$N$2:$O$291,2,FALSE)&amp;"碎片",VLOOKUP(C490,道具信息!$N$2:$O$291,2,FALSE))</f>
        <v>T3部件</v>
      </c>
      <c r="R490" s="3">
        <f t="shared" si="314"/>
        <v>90</v>
      </c>
      <c r="S490" s="11">
        <f t="shared" si="315"/>
        <v>8.9999999999999993E-3</v>
      </c>
      <c r="T490" s="3" t="str">
        <f>VLOOKUP(Q490,道具信息!$Q$3:$S$20,2,FALSE)</f>
        <v>CHEST_ITEM_TYPE_T3_PART</v>
      </c>
      <c r="U490" s="3" t="str">
        <f>IF(COUNTIF(U$436:U489,T490)=0,T490,"")</f>
        <v/>
      </c>
      <c r="V490" s="3" t="str">
        <f t="shared" si="300"/>
        <v>CHEST_ITEM_TYPE_T4_SHARD,CHEST_ITEM_TYPE_T1_PART,CHEST_ITEM_TYPE_T2_PART,CHEST_ITEM_TYPE_T3_PART</v>
      </c>
      <c r="W490" s="13" t="str">
        <f t="shared" si="293"/>
        <v/>
      </c>
      <c r="X490" s="3" t="str">
        <f t="shared" si="294"/>
        <v/>
      </c>
      <c r="Y490" s="3" t="str">
        <f t="shared" si="301"/>
        <v>26.5%,61.3%,11.1%,0.9%</v>
      </c>
    </row>
    <row r="491" spans="2:25" x14ac:dyDescent="0.3">
      <c r="B491" s="2">
        <f>数据源!T523</f>
        <v>10</v>
      </c>
      <c r="C491" s="2" t="str">
        <f>数据源!U523</f>
        <v>T3LP4</v>
      </c>
      <c r="D491" s="2" t="str">
        <f>数据源!V523</f>
        <v>部件</v>
      </c>
      <c r="E491" s="2">
        <f>数据源!W523</f>
        <v>342</v>
      </c>
      <c r="F491" s="2">
        <f>数据源!X523</f>
        <v>1</v>
      </c>
      <c r="G491" s="2">
        <f>数据源!Y523</f>
        <v>3.0999999999999999E-3</v>
      </c>
      <c r="H491" s="2">
        <f>数据源!Z523</f>
        <v>4.5321637426900586E-4</v>
      </c>
      <c r="I491" s="2">
        <f>数据源!AA523</f>
        <v>5</v>
      </c>
      <c r="J491" s="3">
        <f t="shared" si="318"/>
        <v>1</v>
      </c>
      <c r="K491" s="3">
        <f t="shared" si="319"/>
        <v>1</v>
      </c>
      <c r="L491" s="3" t="str">
        <f t="shared" si="307"/>
        <v>部件</v>
      </c>
      <c r="M491" s="3">
        <f t="shared" ca="1" si="308"/>
        <v>93004</v>
      </c>
      <c r="N491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491" s="3" t="str">
        <f t="shared" si="310"/>
        <v>397,397,397,264,264,264,220,220,220,339,339,339,339,339,339,339,339,339,339,339,339,339,339,339,339,339,339,62,62,62,62,62,62,62,62,62,62,61,61,61,61,61,61,61,61,5,5,5,5,5,5,5,5,5,5,5</v>
      </c>
      <c r="P491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1" s="3" t="str">
        <f>IF(D491="坦克碎片",VLOOKUP(C491,道具信息!$N$2:$O$291,2,FALSE)&amp;"碎片",VLOOKUP(C491,道具信息!$N$2:$O$291,2,FALSE))</f>
        <v>T3部件</v>
      </c>
      <c r="R491" s="3">
        <f t="shared" si="314"/>
        <v>90</v>
      </c>
      <c r="S491" s="11">
        <f t="shared" si="315"/>
        <v>8.9999999999999993E-3</v>
      </c>
      <c r="T491" s="3" t="str">
        <f>VLOOKUP(Q491,道具信息!$Q$3:$S$20,2,FALSE)</f>
        <v>CHEST_ITEM_TYPE_T3_PART</v>
      </c>
      <c r="U491" s="3" t="str">
        <f>IF(COUNTIF(U$436:U490,T491)=0,T491,"")</f>
        <v/>
      </c>
      <c r="V491" s="3" t="str">
        <f t="shared" si="300"/>
        <v>CHEST_ITEM_TYPE_T4_SHARD,CHEST_ITEM_TYPE_T1_PART,CHEST_ITEM_TYPE_T2_PART,CHEST_ITEM_TYPE_T3_PART</v>
      </c>
      <c r="W491" s="13" t="str">
        <f t="shared" si="293"/>
        <v/>
      </c>
      <c r="X491" s="3" t="str">
        <f t="shared" si="294"/>
        <v/>
      </c>
      <c r="Y491" s="3" t="str">
        <f t="shared" si="301"/>
        <v>26.5%,61.3%,11.1%,0.9%</v>
      </c>
    </row>
    <row r="492" spans="2:25" x14ac:dyDescent="0.3">
      <c r="B492" s="2">
        <f>数据源!T524</f>
        <v>10</v>
      </c>
      <c r="C492" s="2" t="str">
        <f>数据源!U524</f>
        <v>T3LP6</v>
      </c>
      <c r="D492" s="2" t="str">
        <f>数据源!V524</f>
        <v>部件</v>
      </c>
      <c r="E492" s="2">
        <f>数据源!W524</f>
        <v>342</v>
      </c>
      <c r="F492" s="2">
        <f>数据源!X524</f>
        <v>1</v>
      </c>
      <c r="G492" s="2">
        <f>数据源!Y524</f>
        <v>3.0999999999999999E-3</v>
      </c>
      <c r="H492" s="2">
        <f>数据源!Z524</f>
        <v>4.5321637426900586E-4</v>
      </c>
      <c r="I492" s="2">
        <f>数据源!AA524</f>
        <v>5</v>
      </c>
      <c r="J492" s="3">
        <f t="shared" si="318"/>
        <v>1</v>
      </c>
      <c r="K492" s="3">
        <f t="shared" si="319"/>
        <v>1</v>
      </c>
      <c r="L492" s="3" t="str">
        <f t="shared" si="307"/>
        <v>部件</v>
      </c>
      <c r="M492" s="3">
        <f t="shared" ca="1" si="308"/>
        <v>93006</v>
      </c>
      <c r="N492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492" s="3" t="str">
        <f t="shared" si="310"/>
        <v>397,397,397,264,264,264,220,220,220,339,339,339,339,339,339,339,339,339,339,339,339,339,339,339,339,339,339,62,62,62,62,62,62,62,62,62,62,61,61,61,61,61,61,61,61,5,5,5,5,5,5,5,5,5,5,5,5</v>
      </c>
      <c r="P492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2" s="3" t="str">
        <f>IF(D492="坦克碎片",VLOOKUP(C492,道具信息!$N$2:$O$291,2,FALSE)&amp;"碎片",VLOOKUP(C492,道具信息!$N$2:$O$291,2,FALSE))</f>
        <v>T3部件</v>
      </c>
      <c r="R492" s="3">
        <f t="shared" si="314"/>
        <v>90</v>
      </c>
      <c r="S492" s="11">
        <f t="shared" si="315"/>
        <v>8.9999999999999993E-3</v>
      </c>
      <c r="T492" s="3" t="str">
        <f>VLOOKUP(Q492,道具信息!$Q$3:$S$20,2,FALSE)</f>
        <v>CHEST_ITEM_TYPE_T3_PART</v>
      </c>
      <c r="U492" s="3" t="str">
        <f>IF(COUNTIF(U$436:U491,T492)=0,T492,"")</f>
        <v/>
      </c>
      <c r="V492" s="3" t="str">
        <f t="shared" si="300"/>
        <v>CHEST_ITEM_TYPE_T4_SHARD,CHEST_ITEM_TYPE_T1_PART,CHEST_ITEM_TYPE_T2_PART,CHEST_ITEM_TYPE_T3_PART</v>
      </c>
      <c r="W492" s="13" t="str">
        <f t="shared" si="293"/>
        <v/>
      </c>
      <c r="X492" s="3" t="str">
        <f t="shared" si="294"/>
        <v/>
      </c>
      <c r="Y492" s="3" t="str">
        <f t="shared" si="301"/>
        <v>26.5%,61.3%,11.1%,0.9%</v>
      </c>
    </row>
    <row r="493" spans="2:25" x14ac:dyDescent="0.3">
      <c r="B493" s="2">
        <f>数据源!T525</f>
        <v>10</v>
      </c>
      <c r="C493" s="2" t="str">
        <f>数据源!U525</f>
        <v>T3MP2</v>
      </c>
      <c r="D493" s="2" t="str">
        <f>数据源!V525</f>
        <v>部件</v>
      </c>
      <c r="E493" s="2">
        <f>数据源!W525</f>
        <v>342</v>
      </c>
      <c r="F493" s="2">
        <f>数据源!X525</f>
        <v>1</v>
      </c>
      <c r="G493" s="2">
        <f>数据源!Y525</f>
        <v>3.0999999999999999E-3</v>
      </c>
      <c r="H493" s="2">
        <f>数据源!Z525</f>
        <v>4.5321637426900586E-4</v>
      </c>
      <c r="I493" s="2">
        <f>数据源!AA525</f>
        <v>5</v>
      </c>
      <c r="J493" s="3">
        <f t="shared" si="318"/>
        <v>1</v>
      </c>
      <c r="K493" s="3">
        <f t="shared" si="319"/>
        <v>1</v>
      </c>
      <c r="L493" s="3" t="str">
        <f t="shared" si="307"/>
        <v>部件</v>
      </c>
      <c r="M493" s="3">
        <f t="shared" ca="1" si="308"/>
        <v>93102</v>
      </c>
      <c r="N493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493" s="3" t="str">
        <f t="shared" si="310"/>
        <v>397,397,397,264,264,264,220,220,220,339,339,339,339,339,339,339,339,339,339,339,339,339,339,339,339,339,339,62,62,62,62,62,62,62,62,62,62,61,61,61,61,61,61,61,61,5,5,5,5,5,5,5,5,5,5,5,5,5</v>
      </c>
      <c r="P493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3" s="3" t="str">
        <f>IF(D493="坦克碎片",VLOOKUP(C493,道具信息!$N$2:$O$291,2,FALSE)&amp;"碎片",VLOOKUP(C493,道具信息!$N$2:$O$291,2,FALSE))</f>
        <v>T3部件</v>
      </c>
      <c r="R493" s="3">
        <f t="shared" si="314"/>
        <v>90</v>
      </c>
      <c r="S493" s="11">
        <f t="shared" si="315"/>
        <v>8.9999999999999993E-3</v>
      </c>
      <c r="T493" s="3" t="str">
        <f>VLOOKUP(Q493,道具信息!$Q$3:$S$20,2,FALSE)</f>
        <v>CHEST_ITEM_TYPE_T3_PART</v>
      </c>
      <c r="U493" s="3" t="str">
        <f>IF(COUNTIF(U$436:U492,T493)=0,T493,"")</f>
        <v/>
      </c>
      <c r="V493" s="3" t="str">
        <f t="shared" si="300"/>
        <v>CHEST_ITEM_TYPE_T4_SHARD,CHEST_ITEM_TYPE_T1_PART,CHEST_ITEM_TYPE_T2_PART,CHEST_ITEM_TYPE_T3_PART</v>
      </c>
      <c r="W493" s="13" t="str">
        <f t="shared" si="293"/>
        <v/>
      </c>
      <c r="X493" s="3" t="str">
        <f t="shared" si="294"/>
        <v/>
      </c>
      <c r="Y493" s="3" t="str">
        <f t="shared" si="301"/>
        <v>26.5%,61.3%,11.1%,0.9%</v>
      </c>
    </row>
    <row r="494" spans="2:25" x14ac:dyDescent="0.3">
      <c r="B494" s="2">
        <f>数据源!T526</f>
        <v>10</v>
      </c>
      <c r="C494" s="2" t="str">
        <f>数据源!U526</f>
        <v>T3MP4</v>
      </c>
      <c r="D494" s="2" t="str">
        <f>数据源!V526</f>
        <v>部件</v>
      </c>
      <c r="E494" s="2">
        <f>数据源!W526</f>
        <v>342</v>
      </c>
      <c r="F494" s="2">
        <f>数据源!X526</f>
        <v>1</v>
      </c>
      <c r="G494" s="2">
        <f>数据源!Y526</f>
        <v>3.0999999999999999E-3</v>
      </c>
      <c r="H494" s="2">
        <f>数据源!Z526</f>
        <v>4.5321637426900586E-4</v>
      </c>
      <c r="I494" s="2">
        <f>数据源!AA526</f>
        <v>5</v>
      </c>
      <c r="J494" s="3">
        <f t="shared" si="318"/>
        <v>1</v>
      </c>
      <c r="K494" s="3">
        <f t="shared" si="319"/>
        <v>1</v>
      </c>
      <c r="L494" s="3" t="str">
        <f t="shared" si="307"/>
        <v>部件</v>
      </c>
      <c r="M494" s="3">
        <f t="shared" ca="1" si="308"/>
        <v>93104</v>
      </c>
      <c r="N494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494" s="3" t="str">
        <f t="shared" si="310"/>
        <v>397,397,397,264,264,264,220,220,220,339,339,339,339,339,339,339,339,339,339,339,339,339,339,339,339,339,339,62,62,62,62,62,62,62,62,62,62,61,61,61,61,61,61,61,61,5,5,5,5,5,5,5,5,5,5,5,5,5,5</v>
      </c>
      <c r="P494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4" s="3" t="str">
        <f>IF(D494="坦克碎片",VLOOKUP(C494,道具信息!$N$2:$O$291,2,FALSE)&amp;"碎片",VLOOKUP(C494,道具信息!$N$2:$O$291,2,FALSE))</f>
        <v>T3部件</v>
      </c>
      <c r="R494" s="3">
        <f t="shared" si="314"/>
        <v>90</v>
      </c>
      <c r="S494" s="11">
        <f t="shared" si="315"/>
        <v>8.9999999999999993E-3</v>
      </c>
      <c r="T494" s="3" t="str">
        <f>VLOOKUP(Q494,道具信息!$Q$3:$S$20,2,FALSE)</f>
        <v>CHEST_ITEM_TYPE_T3_PART</v>
      </c>
      <c r="U494" s="3" t="str">
        <f>IF(COUNTIF(U$436:U493,T494)=0,T494,"")</f>
        <v/>
      </c>
      <c r="V494" s="3" t="str">
        <f t="shared" si="300"/>
        <v>CHEST_ITEM_TYPE_T4_SHARD,CHEST_ITEM_TYPE_T1_PART,CHEST_ITEM_TYPE_T2_PART,CHEST_ITEM_TYPE_T3_PART</v>
      </c>
      <c r="W494" s="13" t="str">
        <f t="shared" si="293"/>
        <v/>
      </c>
      <c r="X494" s="3" t="str">
        <f t="shared" si="294"/>
        <v/>
      </c>
      <c r="Y494" s="3" t="str">
        <f t="shared" si="301"/>
        <v>26.5%,61.3%,11.1%,0.9%</v>
      </c>
    </row>
    <row r="495" spans="2:25" x14ac:dyDescent="0.3">
      <c r="B495" s="2">
        <f>数据源!T527</f>
        <v>10</v>
      </c>
      <c r="C495" s="2" t="str">
        <f>数据源!U527</f>
        <v>T3MP6</v>
      </c>
      <c r="D495" s="2" t="str">
        <f>数据源!V527</f>
        <v>部件</v>
      </c>
      <c r="E495" s="2">
        <f>数据源!W527</f>
        <v>342</v>
      </c>
      <c r="F495" s="2">
        <f>数据源!X527</f>
        <v>1</v>
      </c>
      <c r="G495" s="2">
        <f>数据源!Y527</f>
        <v>3.0999999999999999E-3</v>
      </c>
      <c r="H495" s="2">
        <f>数据源!Z527</f>
        <v>4.5321637426900586E-4</v>
      </c>
      <c r="I495" s="2">
        <f>数据源!AA527</f>
        <v>5</v>
      </c>
      <c r="J495" s="3">
        <f t="shared" si="318"/>
        <v>1</v>
      </c>
      <c r="K495" s="3">
        <f t="shared" si="319"/>
        <v>1</v>
      </c>
      <c r="L495" s="3" t="str">
        <f t="shared" si="307"/>
        <v>部件</v>
      </c>
      <c r="M495" s="3">
        <f t="shared" ca="1" si="308"/>
        <v>93106</v>
      </c>
      <c r="N495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495" s="3" t="str">
        <f t="shared" si="310"/>
        <v>397,397,397,264,264,264,220,220,220,339,339,339,339,339,339,339,339,339,339,339,339,339,339,339,339,339,339,62,62,62,62,62,62,62,62,62,62,61,61,61,61,61,61,61,61,5,5,5,5,5,5,5,5,5,5,5,5,5,5,5</v>
      </c>
      <c r="P495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5" s="3" t="str">
        <f>IF(D495="坦克碎片",VLOOKUP(C495,道具信息!$N$2:$O$291,2,FALSE)&amp;"碎片",VLOOKUP(C495,道具信息!$N$2:$O$291,2,FALSE))</f>
        <v>T3部件</v>
      </c>
      <c r="R495" s="3">
        <f t="shared" si="314"/>
        <v>90</v>
      </c>
      <c r="S495" s="11">
        <f t="shared" si="315"/>
        <v>8.9999999999999993E-3</v>
      </c>
      <c r="T495" s="3" t="str">
        <f>VLOOKUP(Q495,道具信息!$Q$3:$S$20,2,FALSE)</f>
        <v>CHEST_ITEM_TYPE_T3_PART</v>
      </c>
      <c r="U495" s="3" t="str">
        <f>IF(COUNTIF(U$436:U494,T495)=0,T495,"")</f>
        <v/>
      </c>
      <c r="V495" s="3" t="str">
        <f t="shared" si="300"/>
        <v>CHEST_ITEM_TYPE_T4_SHARD,CHEST_ITEM_TYPE_T1_PART,CHEST_ITEM_TYPE_T2_PART,CHEST_ITEM_TYPE_T3_PART</v>
      </c>
      <c r="W495" s="13" t="str">
        <f t="shared" si="293"/>
        <v/>
      </c>
      <c r="X495" s="3" t="str">
        <f t="shared" si="294"/>
        <v/>
      </c>
      <c r="Y495" s="3" t="str">
        <f t="shared" si="301"/>
        <v>26.5%,61.3%,11.1%,0.9%</v>
      </c>
    </row>
    <row r="496" spans="2:25" x14ac:dyDescent="0.3">
      <c r="B496" s="2">
        <f>数据源!T528</f>
        <v>10</v>
      </c>
      <c r="C496" s="2" t="str">
        <f>数据源!U528</f>
        <v>T3HP2</v>
      </c>
      <c r="D496" s="2" t="str">
        <f>数据源!V528</f>
        <v>部件</v>
      </c>
      <c r="E496" s="2">
        <f>数据源!W528</f>
        <v>342</v>
      </c>
      <c r="F496" s="2">
        <f>数据源!X528</f>
        <v>1</v>
      </c>
      <c r="G496" s="2">
        <f>数据源!Y528</f>
        <v>3.0999999999999999E-3</v>
      </c>
      <c r="H496" s="2">
        <f>数据源!Z528</f>
        <v>4.5321637426900586E-4</v>
      </c>
      <c r="I496" s="2">
        <f>数据源!AA528</f>
        <v>5</v>
      </c>
      <c r="J496" s="3">
        <f>ROUNDUP(IF(F496&gt;1,F496-ROUNDDOWN(SQRT(F496),0),F496),0)</f>
        <v>1</v>
      </c>
      <c r="K496" s="3">
        <f>F496*2-J496</f>
        <v>1</v>
      </c>
      <c r="L496" s="3" t="str">
        <f t="shared" si="307"/>
        <v>部件</v>
      </c>
      <c r="M496" s="3">
        <f t="shared" ca="1" si="308"/>
        <v>93202</v>
      </c>
      <c r="N496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496" s="3" t="str">
        <f t="shared" si="310"/>
        <v>397,397,397,264,264,264,220,220,220,339,339,339,339,339,339,339,339,339,339,339,339,339,339,339,339,339,339,62,62,62,62,62,62,62,62,62,62,61,61,61,61,61,61,61,61,5,5,5,5,5,5,5,5,5,5,5,5,5,5,5,5</v>
      </c>
      <c r="P496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6" s="3" t="str">
        <f>IF(D496="坦克碎片",VLOOKUP(C496,道具信息!$N$2:$O$291,2,FALSE)&amp;"碎片",VLOOKUP(C496,道具信息!$N$2:$O$291,2,FALSE))</f>
        <v>T3部件</v>
      </c>
      <c r="R496" s="3">
        <f t="shared" si="314"/>
        <v>90</v>
      </c>
      <c r="S496" s="11">
        <f t="shared" si="315"/>
        <v>8.9999999999999993E-3</v>
      </c>
      <c r="T496" s="3" t="str">
        <f>VLOOKUP(Q496,道具信息!$Q$3:$S$20,2,FALSE)</f>
        <v>CHEST_ITEM_TYPE_T3_PART</v>
      </c>
      <c r="U496" s="3" t="str">
        <f>IF(COUNTIF(U$436:U495,T496)=0,T496,"")</f>
        <v/>
      </c>
      <c r="V496" s="3" t="str">
        <f t="shared" si="300"/>
        <v>CHEST_ITEM_TYPE_T4_SHARD,CHEST_ITEM_TYPE_T1_PART,CHEST_ITEM_TYPE_T2_PART,CHEST_ITEM_TYPE_T3_PART</v>
      </c>
      <c r="W496" s="13" t="str">
        <f t="shared" si="293"/>
        <v/>
      </c>
      <c r="X496" s="3" t="str">
        <f t="shared" si="294"/>
        <v/>
      </c>
      <c r="Y496" s="3" t="str">
        <f t="shared" si="301"/>
        <v>26.5%,61.3%,11.1%,0.9%</v>
      </c>
    </row>
    <row r="497" spans="2:25" x14ac:dyDescent="0.3">
      <c r="B497" s="2">
        <f>数据源!T529</f>
        <v>10</v>
      </c>
      <c r="C497" s="2" t="str">
        <f>数据源!U529</f>
        <v>T3HP4</v>
      </c>
      <c r="D497" s="2" t="str">
        <f>数据源!V529</f>
        <v>部件</v>
      </c>
      <c r="E497" s="2">
        <f>数据源!W529</f>
        <v>342</v>
      </c>
      <c r="F497" s="2">
        <f>数据源!X529</f>
        <v>1</v>
      </c>
      <c r="G497" s="2">
        <f>数据源!Y529</f>
        <v>3.0999999999999999E-3</v>
      </c>
      <c r="H497" s="2">
        <f>数据源!Z529</f>
        <v>4.5321637426900586E-4</v>
      </c>
      <c r="I497" s="2">
        <f>数据源!AA529</f>
        <v>5</v>
      </c>
      <c r="J497" s="3">
        <f t="shared" ref="J497:J501" si="320">ROUNDUP(IF(F497&gt;1,F497-ROUNDDOWN(SQRT(F497),0),F497),0)</f>
        <v>1</v>
      </c>
      <c r="K497" s="3">
        <f t="shared" ref="K497:K501" si="321">F497*2-J497</f>
        <v>1</v>
      </c>
      <c r="L497" s="3" t="str">
        <f t="shared" si="307"/>
        <v>部件</v>
      </c>
      <c r="M497" s="3">
        <f t="shared" ca="1" si="308"/>
        <v>93204</v>
      </c>
      <c r="N497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497" s="3" t="str">
        <f t="shared" si="310"/>
        <v>397,397,397,264,264,264,220,220,220,339,339,339,339,339,339,339,339,339,339,339,339,339,339,339,339,339,339,62,62,62,62,62,62,62,62,62,62,61,61,61,61,61,61,61,61,5,5,5,5,5,5,5,5,5,5,5,5,5,5,5,5,5</v>
      </c>
      <c r="P497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7" s="3" t="str">
        <f>IF(D497="坦克碎片",VLOOKUP(C497,道具信息!$N$2:$O$291,2,FALSE)&amp;"碎片",VLOOKUP(C497,道具信息!$N$2:$O$291,2,FALSE))</f>
        <v>T3部件</v>
      </c>
      <c r="R497" s="3">
        <f t="shared" si="314"/>
        <v>90</v>
      </c>
      <c r="S497" s="11">
        <f t="shared" si="315"/>
        <v>8.9999999999999993E-3</v>
      </c>
      <c r="T497" s="3" t="str">
        <f>VLOOKUP(Q497,道具信息!$Q$3:$S$20,2,FALSE)</f>
        <v>CHEST_ITEM_TYPE_T3_PART</v>
      </c>
      <c r="U497" s="3" t="str">
        <f>IF(COUNTIF(U$436:U496,T497)=0,T497,"")</f>
        <v/>
      </c>
      <c r="V497" s="3" t="str">
        <f t="shared" si="300"/>
        <v>CHEST_ITEM_TYPE_T4_SHARD,CHEST_ITEM_TYPE_T1_PART,CHEST_ITEM_TYPE_T2_PART,CHEST_ITEM_TYPE_T3_PART</v>
      </c>
      <c r="W497" s="13" t="str">
        <f t="shared" si="293"/>
        <v/>
      </c>
      <c r="X497" s="3" t="str">
        <f t="shared" si="294"/>
        <v/>
      </c>
      <c r="Y497" s="3" t="str">
        <f t="shared" si="301"/>
        <v>26.5%,61.3%,11.1%,0.9%</v>
      </c>
    </row>
    <row r="498" spans="2:25" x14ac:dyDescent="0.3">
      <c r="B498" s="2">
        <f>数据源!T530</f>
        <v>10</v>
      </c>
      <c r="C498" s="2" t="str">
        <f>数据源!U530</f>
        <v>T3HP6</v>
      </c>
      <c r="D498" s="2" t="str">
        <f>数据源!V530</f>
        <v>部件</v>
      </c>
      <c r="E498" s="2">
        <f>数据源!W530</f>
        <v>342</v>
      </c>
      <c r="F498" s="2">
        <f>数据源!X530</f>
        <v>1</v>
      </c>
      <c r="G498" s="2">
        <f>数据源!Y530</f>
        <v>3.0999999999999999E-3</v>
      </c>
      <c r="H498" s="2">
        <f>数据源!Z530</f>
        <v>4.5321637426900586E-4</v>
      </c>
      <c r="I498" s="2">
        <f>数据源!AA530</f>
        <v>5</v>
      </c>
      <c r="J498" s="3">
        <f t="shared" si="320"/>
        <v>1</v>
      </c>
      <c r="K498" s="3">
        <f t="shared" si="321"/>
        <v>1</v>
      </c>
      <c r="L498" s="3" t="str">
        <f t="shared" si="307"/>
        <v>部件</v>
      </c>
      <c r="M498" s="3">
        <f t="shared" ca="1" si="308"/>
        <v>93206</v>
      </c>
      <c r="N498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498" s="3" t="str">
        <f t="shared" si="310"/>
        <v>397,397,397,264,264,264,220,220,220,339,339,339,339,339,339,339,339,339,339,339,339,339,339,339,339,339,339,62,62,62,62,62,62,62,62,62,62,61,61,61,61,61,61,61,61,5,5,5,5,5,5,5,5,5,5,5,5,5,5,5,5,5,5</v>
      </c>
      <c r="P498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8" s="3" t="str">
        <f>IF(D498="坦克碎片",VLOOKUP(C498,道具信息!$N$2:$O$291,2,FALSE)&amp;"碎片",VLOOKUP(C498,道具信息!$N$2:$O$291,2,FALSE))</f>
        <v>T3部件</v>
      </c>
      <c r="R498" s="3">
        <f t="shared" si="314"/>
        <v>90</v>
      </c>
      <c r="S498" s="11">
        <f t="shared" si="315"/>
        <v>8.9999999999999993E-3</v>
      </c>
      <c r="T498" s="3" t="str">
        <f>VLOOKUP(Q498,道具信息!$Q$3:$S$20,2,FALSE)</f>
        <v>CHEST_ITEM_TYPE_T3_PART</v>
      </c>
      <c r="U498" s="3" t="str">
        <f>IF(COUNTIF(U$436:U497,T498)=0,T498,"")</f>
        <v/>
      </c>
      <c r="V498" s="3" t="str">
        <f t="shared" si="300"/>
        <v>CHEST_ITEM_TYPE_T4_SHARD,CHEST_ITEM_TYPE_T1_PART,CHEST_ITEM_TYPE_T2_PART,CHEST_ITEM_TYPE_T3_PART</v>
      </c>
      <c r="W498" s="13" t="str">
        <f t="shared" si="293"/>
        <v/>
      </c>
      <c r="X498" s="3" t="str">
        <f t="shared" si="294"/>
        <v/>
      </c>
      <c r="Y498" s="3" t="str">
        <f t="shared" si="301"/>
        <v>26.5%,61.3%,11.1%,0.9%</v>
      </c>
    </row>
    <row r="499" spans="2:25" x14ac:dyDescent="0.3">
      <c r="B499" s="2">
        <f>数据源!T531</f>
        <v>10</v>
      </c>
      <c r="C499" s="2" t="str">
        <f>数据源!U531</f>
        <v>T4LP1</v>
      </c>
      <c r="D499" s="2" t="str">
        <f>数据源!V531</f>
        <v>部件</v>
      </c>
      <c r="E499" s="2">
        <f>数据源!W531</f>
        <v>2150</v>
      </c>
      <c r="F499" s="2">
        <f>数据源!X531</f>
        <v>1</v>
      </c>
      <c r="G499" s="2">
        <f>数据源!Y531</f>
        <v>3.5000000000000001E-3</v>
      </c>
      <c r="H499" s="2">
        <f>数据源!Z531</f>
        <v>8.1395348837209311E-5</v>
      </c>
      <c r="I499" s="2">
        <f>数据源!AA531</f>
        <v>1</v>
      </c>
      <c r="J499" s="3">
        <f t="shared" si="320"/>
        <v>1</v>
      </c>
      <c r="K499" s="3">
        <f t="shared" si="321"/>
        <v>1</v>
      </c>
      <c r="L499" s="3" t="str">
        <f t="shared" si="307"/>
        <v>部件</v>
      </c>
      <c r="M499" s="3">
        <f t="shared" ca="1" si="308"/>
        <v>94001</v>
      </c>
      <c r="N499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</v>
      </c>
      <c r="O499" s="3" t="str">
        <f t="shared" si="310"/>
        <v>397,397,397,264,264,264,220,220,220,339,339,339,339,339,339,339,339,339,339,339,339,339,339,339,339,339,339,62,62,62,62,62,62,62,62,62,62,61,61,61,61,61,61,61,61,5,5,5,5,5,5,5,5,5,5,5,5,5,5,5,5,5,5,1</v>
      </c>
      <c r="P499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9" s="3" t="str">
        <f>IF(D499="坦克碎片",VLOOKUP(C499,道具信息!$N$2:$O$291,2,FALSE)&amp;"碎片",VLOOKUP(C499,道具信息!$N$2:$O$291,2,FALSE))</f>
        <v>T4部件</v>
      </c>
      <c r="R499" s="3">
        <f t="shared" si="314"/>
        <v>18</v>
      </c>
      <c r="S499" s="11">
        <f t="shared" si="315"/>
        <v>2E-3</v>
      </c>
      <c r="T499" s="3" t="str">
        <f>VLOOKUP(Q499,道具信息!$Q$3:$S$20,2,FALSE)</f>
        <v>CHEST_ITEM_TYPE_T4_PART</v>
      </c>
      <c r="U499" s="3" t="str">
        <f>IF(COUNTIF(U$436:U498,T499)=0,T499,"")</f>
        <v>CHEST_ITEM_TYPE_T4_PART</v>
      </c>
      <c r="V499" s="3" t="str">
        <f t="shared" si="300"/>
        <v>CHEST_ITEM_TYPE_T4_SHARD,CHEST_ITEM_TYPE_T1_PART,CHEST_ITEM_TYPE_T2_PART,CHEST_ITEM_TYPE_T3_PART,CHEST_ITEM_TYPE_T4_PART</v>
      </c>
      <c r="W499" s="13">
        <f t="shared" si="293"/>
        <v>2E-3</v>
      </c>
      <c r="X499" s="3" t="str">
        <f t="shared" si="294"/>
        <v>0.2%</v>
      </c>
      <c r="Y499" s="3" t="str">
        <f t="shared" si="301"/>
        <v>26.5%,61.3%,11.1%,0.9%,0.2%</v>
      </c>
    </row>
    <row r="500" spans="2:25" x14ac:dyDescent="0.3">
      <c r="B500" s="2">
        <f>数据源!T532</f>
        <v>10</v>
      </c>
      <c r="C500" s="2" t="str">
        <f>数据源!U532</f>
        <v>T4LP3</v>
      </c>
      <c r="D500" s="2" t="str">
        <f>数据源!V532</f>
        <v>部件</v>
      </c>
      <c r="E500" s="2">
        <f>数据源!W532</f>
        <v>2150</v>
      </c>
      <c r="F500" s="2">
        <f>数据源!X532</f>
        <v>1</v>
      </c>
      <c r="G500" s="2">
        <f>数据源!Y532</f>
        <v>3.5000000000000001E-3</v>
      </c>
      <c r="H500" s="2">
        <f>数据源!Z532</f>
        <v>8.1395348837209311E-5</v>
      </c>
      <c r="I500" s="2">
        <f>数据源!AA532</f>
        <v>1</v>
      </c>
      <c r="J500" s="3">
        <f t="shared" si="320"/>
        <v>1</v>
      </c>
      <c r="K500" s="3">
        <f t="shared" si="321"/>
        <v>1</v>
      </c>
      <c r="L500" s="3" t="str">
        <f t="shared" si="307"/>
        <v>部件</v>
      </c>
      <c r="M500" s="3">
        <f t="shared" ca="1" si="308"/>
        <v>94003</v>
      </c>
      <c r="N500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</v>
      </c>
      <c r="O500" s="3" t="str">
        <f t="shared" si="310"/>
        <v>397,397,397,264,264,264,220,220,220,339,339,339,339,339,339,339,339,339,339,339,339,339,339,339,339,339,339,62,62,62,62,62,62,62,62,62,62,61,61,61,61,61,61,61,61,5,5,5,5,5,5,5,5,5,5,5,5,5,5,5,5,5,5,1,1</v>
      </c>
      <c r="P500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0" s="3" t="str">
        <f>IF(D500="坦克碎片",VLOOKUP(C500,道具信息!$N$2:$O$291,2,FALSE)&amp;"碎片",VLOOKUP(C500,道具信息!$N$2:$O$291,2,FALSE))</f>
        <v>T4部件</v>
      </c>
      <c r="R500" s="3">
        <f t="shared" ref="R500:R516" si="322">SUMIFS(I:I,Q:Q,Q500,B:B,B500)</f>
        <v>18</v>
      </c>
      <c r="S500" s="11">
        <f t="shared" ref="S500:S516" si="323">ROUND(R500/SUMIF(B:B,B500,I:I),3)</f>
        <v>2E-3</v>
      </c>
      <c r="T500" s="3" t="str">
        <f>VLOOKUP(Q500,道具信息!$Q$3:$S$20,2,FALSE)</f>
        <v>CHEST_ITEM_TYPE_T4_PART</v>
      </c>
      <c r="U500" s="3" t="str">
        <f>IF(COUNTIF(U$436:U499,T500)=0,T500,"")</f>
        <v/>
      </c>
      <c r="V500" s="3" t="str">
        <f t="shared" si="300"/>
        <v>CHEST_ITEM_TYPE_T4_SHARD,CHEST_ITEM_TYPE_T1_PART,CHEST_ITEM_TYPE_T2_PART,CHEST_ITEM_TYPE_T3_PART,CHEST_ITEM_TYPE_T4_PART</v>
      </c>
      <c r="W500" s="13" t="str">
        <f t="shared" si="293"/>
        <v/>
      </c>
      <c r="X500" s="3" t="str">
        <f t="shared" si="294"/>
        <v/>
      </c>
      <c r="Y500" s="3" t="str">
        <f t="shared" si="301"/>
        <v>26.5%,61.3%,11.1%,0.9%,0.2%</v>
      </c>
    </row>
    <row r="501" spans="2:25" x14ac:dyDescent="0.3">
      <c r="B501" s="2">
        <f>数据源!T533</f>
        <v>10</v>
      </c>
      <c r="C501" s="2" t="str">
        <f>数据源!U533</f>
        <v>T4LP5</v>
      </c>
      <c r="D501" s="2" t="str">
        <f>数据源!V533</f>
        <v>部件</v>
      </c>
      <c r="E501" s="2">
        <f>数据源!W533</f>
        <v>2150</v>
      </c>
      <c r="F501" s="2">
        <f>数据源!X533</f>
        <v>1</v>
      </c>
      <c r="G501" s="2">
        <f>数据源!Y533</f>
        <v>3.5000000000000001E-3</v>
      </c>
      <c r="H501" s="2">
        <f>数据源!Z533</f>
        <v>8.1395348837209311E-5</v>
      </c>
      <c r="I501" s="2">
        <f>数据源!AA533</f>
        <v>1</v>
      </c>
      <c r="J501" s="3">
        <f t="shared" si="320"/>
        <v>1</v>
      </c>
      <c r="K501" s="3">
        <f t="shared" si="321"/>
        <v>1</v>
      </c>
      <c r="L501" s="3" t="str">
        <f t="shared" si="307"/>
        <v>部件</v>
      </c>
      <c r="M501" s="3">
        <f t="shared" ca="1" si="308"/>
        <v>94005</v>
      </c>
      <c r="N501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</v>
      </c>
      <c r="O501" s="3" t="str">
        <f t="shared" si="310"/>
        <v>397,397,397,264,264,264,220,220,220,339,339,339,339,339,339,339,339,339,339,339,339,339,339,339,339,339,339,62,62,62,62,62,62,62,62,62,62,61,61,61,61,61,61,61,61,5,5,5,5,5,5,5,5,5,5,5,5,5,5,5,5,5,5,1,1,1</v>
      </c>
      <c r="P501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1" s="3" t="str">
        <f>IF(D501="坦克碎片",VLOOKUP(C501,道具信息!$N$2:$O$291,2,FALSE)&amp;"碎片",VLOOKUP(C501,道具信息!$N$2:$O$291,2,FALSE))</f>
        <v>T4部件</v>
      </c>
      <c r="R501" s="3">
        <f t="shared" si="322"/>
        <v>18</v>
      </c>
      <c r="S501" s="11">
        <f t="shared" si="323"/>
        <v>2E-3</v>
      </c>
      <c r="T501" s="3" t="str">
        <f>VLOOKUP(Q501,道具信息!$Q$3:$S$20,2,FALSE)</f>
        <v>CHEST_ITEM_TYPE_T4_PART</v>
      </c>
      <c r="U501" s="3" t="str">
        <f>IF(COUNTIF(U$436:U500,T501)=0,T501,"")</f>
        <v/>
      </c>
      <c r="V501" s="3" t="str">
        <f t="shared" si="300"/>
        <v>CHEST_ITEM_TYPE_T4_SHARD,CHEST_ITEM_TYPE_T1_PART,CHEST_ITEM_TYPE_T2_PART,CHEST_ITEM_TYPE_T3_PART,CHEST_ITEM_TYPE_T4_PART</v>
      </c>
      <c r="W501" s="13" t="str">
        <f t="shared" ref="W501:W516" si="324">IF(U501&lt;&gt;"",ROUND(S501*100%,3),"")</f>
        <v/>
      </c>
      <c r="X501" s="3" t="str">
        <f t="shared" ref="X501:X516" si="325">TEXT(W501,"0.0%")</f>
        <v/>
      </c>
      <c r="Y501" s="3" t="str">
        <f t="shared" si="301"/>
        <v>26.5%,61.3%,11.1%,0.9%,0.2%</v>
      </c>
    </row>
    <row r="502" spans="2:25" x14ac:dyDescent="0.3">
      <c r="B502" s="2">
        <f>数据源!T534</f>
        <v>10</v>
      </c>
      <c r="C502" s="2" t="str">
        <f>数据源!U534</f>
        <v>T4MP1</v>
      </c>
      <c r="D502" s="2" t="str">
        <f>数据源!V534</f>
        <v>部件</v>
      </c>
      <c r="E502" s="2">
        <f>数据源!W534</f>
        <v>2150</v>
      </c>
      <c r="F502" s="2">
        <f>数据源!X534</f>
        <v>1</v>
      </c>
      <c r="G502" s="2">
        <f>数据源!Y534</f>
        <v>3.5000000000000001E-3</v>
      </c>
      <c r="H502" s="2">
        <f>数据源!Z534</f>
        <v>8.1395348837209311E-5</v>
      </c>
      <c r="I502" s="2">
        <f>数据源!AA534</f>
        <v>1</v>
      </c>
      <c r="J502" s="3">
        <f>ROUNDUP(IF(F502&gt;1,F502-ROUNDDOWN(SQRT(F502),0),F502),0)</f>
        <v>1</v>
      </c>
      <c r="K502" s="3">
        <f>F502*2-J502</f>
        <v>1</v>
      </c>
      <c r="L502" s="3" t="str">
        <f t="shared" si="307"/>
        <v>部件</v>
      </c>
      <c r="M502" s="3">
        <f t="shared" ca="1" si="308"/>
        <v>94101</v>
      </c>
      <c r="N502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</v>
      </c>
      <c r="O502" s="3" t="str">
        <f t="shared" si="310"/>
        <v>397,397,397,264,264,264,220,220,220,339,339,339,339,339,339,339,339,339,339,339,339,339,339,339,339,339,339,62,62,62,62,62,62,62,62,62,62,61,61,61,61,61,61,61,61,5,5,5,5,5,5,5,5,5,5,5,5,5,5,5,5,5,5,1,1,1,1</v>
      </c>
      <c r="P502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2" s="3" t="str">
        <f>IF(D502="坦克碎片",VLOOKUP(C502,道具信息!$N$2:$O$291,2,FALSE)&amp;"碎片",VLOOKUP(C502,道具信息!$N$2:$O$291,2,FALSE))</f>
        <v>T4部件</v>
      </c>
      <c r="R502" s="3">
        <f t="shared" si="322"/>
        <v>18</v>
      </c>
      <c r="S502" s="11">
        <f t="shared" si="323"/>
        <v>2E-3</v>
      </c>
      <c r="T502" s="3" t="str">
        <f>VLOOKUP(Q502,道具信息!$Q$3:$S$20,2,FALSE)</f>
        <v>CHEST_ITEM_TYPE_T4_PART</v>
      </c>
      <c r="U502" s="3" t="str">
        <f>IF(COUNTIF(U$436:U501,T502)=0,T502,"")</f>
        <v/>
      </c>
      <c r="V502" s="3" t="str">
        <f t="shared" ref="V502:V516" si="326">IF(U502&lt;&gt;"",V501&amp;","&amp;U502,V501)</f>
        <v>CHEST_ITEM_TYPE_T4_SHARD,CHEST_ITEM_TYPE_T1_PART,CHEST_ITEM_TYPE_T2_PART,CHEST_ITEM_TYPE_T3_PART,CHEST_ITEM_TYPE_T4_PART</v>
      </c>
      <c r="W502" s="13" t="str">
        <f t="shared" si="324"/>
        <v/>
      </c>
      <c r="X502" s="3" t="str">
        <f t="shared" si="325"/>
        <v/>
      </c>
      <c r="Y502" s="3" t="str">
        <f t="shared" ref="Y502:Y516" si="327">IF(X502&lt;&gt;"",Y501&amp;","&amp;X502,Y501)</f>
        <v>26.5%,61.3%,11.1%,0.9%,0.2%</v>
      </c>
    </row>
    <row r="503" spans="2:25" x14ac:dyDescent="0.3">
      <c r="B503" s="2">
        <f>数据源!T535</f>
        <v>10</v>
      </c>
      <c r="C503" s="2" t="str">
        <f>数据源!U535</f>
        <v>T4MP3</v>
      </c>
      <c r="D503" s="2" t="str">
        <f>数据源!V535</f>
        <v>部件</v>
      </c>
      <c r="E503" s="2">
        <f>数据源!W535</f>
        <v>2150</v>
      </c>
      <c r="F503" s="2">
        <f>数据源!X535</f>
        <v>1</v>
      </c>
      <c r="G503" s="2">
        <f>数据源!Y535</f>
        <v>3.5000000000000001E-3</v>
      </c>
      <c r="H503" s="2">
        <f>数据源!Z535</f>
        <v>8.1395348837209311E-5</v>
      </c>
      <c r="I503" s="2">
        <f>数据源!AA535</f>
        <v>1</v>
      </c>
      <c r="J503" s="3">
        <f t="shared" ref="J503:J507" si="328">ROUNDUP(IF(F503&gt;1,F503-ROUNDDOWN(SQRT(F503),0),F503),0)</f>
        <v>1</v>
      </c>
      <c r="K503" s="3">
        <f t="shared" ref="K503:K507" si="329">F503*2-J503</f>
        <v>1</v>
      </c>
      <c r="L503" s="3" t="str">
        <f t="shared" si="307"/>
        <v>部件</v>
      </c>
      <c r="M503" s="3">
        <f t="shared" ca="1" si="308"/>
        <v>94103</v>
      </c>
      <c r="N503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</v>
      </c>
      <c r="O503" s="3" t="str">
        <f t="shared" si="310"/>
        <v>397,397,397,264,264,264,220,220,220,339,339,339,339,339,339,339,339,339,339,339,339,339,339,339,339,339,339,62,62,62,62,62,62,62,62,62,62,61,61,61,61,61,61,61,61,5,5,5,5,5,5,5,5,5,5,5,5,5,5,5,5,5,5,1,1,1,1,1</v>
      </c>
      <c r="P503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3" s="3" t="str">
        <f>IF(D503="坦克碎片",VLOOKUP(C503,道具信息!$N$2:$O$291,2,FALSE)&amp;"碎片",VLOOKUP(C503,道具信息!$N$2:$O$291,2,FALSE))</f>
        <v>T4部件</v>
      </c>
      <c r="R503" s="3">
        <f t="shared" si="322"/>
        <v>18</v>
      </c>
      <c r="S503" s="11">
        <f t="shared" si="323"/>
        <v>2E-3</v>
      </c>
      <c r="T503" s="3" t="str">
        <f>VLOOKUP(Q503,道具信息!$Q$3:$S$20,2,FALSE)</f>
        <v>CHEST_ITEM_TYPE_T4_PART</v>
      </c>
      <c r="U503" s="3" t="str">
        <f>IF(COUNTIF(U$436:U502,T503)=0,T503,"")</f>
        <v/>
      </c>
      <c r="V503" s="3" t="str">
        <f t="shared" si="326"/>
        <v>CHEST_ITEM_TYPE_T4_SHARD,CHEST_ITEM_TYPE_T1_PART,CHEST_ITEM_TYPE_T2_PART,CHEST_ITEM_TYPE_T3_PART,CHEST_ITEM_TYPE_T4_PART</v>
      </c>
      <c r="W503" s="13" t="str">
        <f t="shared" si="324"/>
        <v/>
      </c>
      <c r="X503" s="3" t="str">
        <f t="shared" si="325"/>
        <v/>
      </c>
      <c r="Y503" s="3" t="str">
        <f t="shared" si="327"/>
        <v>26.5%,61.3%,11.1%,0.9%,0.2%</v>
      </c>
    </row>
    <row r="504" spans="2:25" x14ac:dyDescent="0.3">
      <c r="B504" s="2">
        <f>数据源!T536</f>
        <v>10</v>
      </c>
      <c r="C504" s="2" t="str">
        <f>数据源!U536</f>
        <v>T4MP5</v>
      </c>
      <c r="D504" s="2" t="str">
        <f>数据源!V536</f>
        <v>部件</v>
      </c>
      <c r="E504" s="2">
        <f>数据源!W536</f>
        <v>2150</v>
      </c>
      <c r="F504" s="2">
        <f>数据源!X536</f>
        <v>1</v>
      </c>
      <c r="G504" s="2">
        <f>数据源!Y536</f>
        <v>3.5000000000000001E-3</v>
      </c>
      <c r="H504" s="2">
        <f>数据源!Z536</f>
        <v>8.1395348837209311E-5</v>
      </c>
      <c r="I504" s="2">
        <f>数据源!AA536</f>
        <v>1</v>
      </c>
      <c r="J504" s="3">
        <f t="shared" si="328"/>
        <v>1</v>
      </c>
      <c r="K504" s="3">
        <f t="shared" si="329"/>
        <v>1</v>
      </c>
      <c r="L504" s="3" t="str">
        <f t="shared" si="307"/>
        <v>部件</v>
      </c>
      <c r="M504" s="3">
        <f t="shared" ca="1" si="308"/>
        <v>94105</v>
      </c>
      <c r="N504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</v>
      </c>
      <c r="O504" s="3" t="str">
        <f t="shared" si="310"/>
        <v>397,397,397,264,264,264,220,220,220,339,339,339,339,339,339,339,339,339,339,339,339,339,339,339,339,339,339,62,62,62,62,62,62,62,62,62,62,61,61,61,61,61,61,61,61,5,5,5,5,5,5,5,5,5,5,5,5,5,5,5,5,5,5,1,1,1,1,1,1</v>
      </c>
      <c r="P504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4" s="3" t="str">
        <f>IF(D504="坦克碎片",VLOOKUP(C504,道具信息!$N$2:$O$291,2,FALSE)&amp;"碎片",VLOOKUP(C504,道具信息!$N$2:$O$291,2,FALSE))</f>
        <v>T4部件</v>
      </c>
      <c r="R504" s="3">
        <f t="shared" si="322"/>
        <v>18</v>
      </c>
      <c r="S504" s="11">
        <f t="shared" si="323"/>
        <v>2E-3</v>
      </c>
      <c r="T504" s="3" t="str">
        <f>VLOOKUP(Q504,道具信息!$Q$3:$S$20,2,FALSE)</f>
        <v>CHEST_ITEM_TYPE_T4_PART</v>
      </c>
      <c r="U504" s="3" t="str">
        <f>IF(COUNTIF(U$436:U503,T504)=0,T504,"")</f>
        <v/>
      </c>
      <c r="V504" s="3" t="str">
        <f t="shared" si="326"/>
        <v>CHEST_ITEM_TYPE_T4_SHARD,CHEST_ITEM_TYPE_T1_PART,CHEST_ITEM_TYPE_T2_PART,CHEST_ITEM_TYPE_T3_PART,CHEST_ITEM_TYPE_T4_PART</v>
      </c>
      <c r="W504" s="13" t="str">
        <f t="shared" si="324"/>
        <v/>
      </c>
      <c r="X504" s="3" t="str">
        <f t="shared" si="325"/>
        <v/>
      </c>
      <c r="Y504" s="3" t="str">
        <f t="shared" si="327"/>
        <v>26.5%,61.3%,11.1%,0.9%,0.2%</v>
      </c>
    </row>
    <row r="505" spans="2:25" x14ac:dyDescent="0.3">
      <c r="B505" s="2">
        <f>数据源!T537</f>
        <v>10</v>
      </c>
      <c r="C505" s="2" t="str">
        <f>数据源!U537</f>
        <v>T4HP1</v>
      </c>
      <c r="D505" s="2" t="str">
        <f>数据源!V537</f>
        <v>部件</v>
      </c>
      <c r="E505" s="2">
        <f>数据源!W537</f>
        <v>2150</v>
      </c>
      <c r="F505" s="2">
        <f>数据源!X537</f>
        <v>1</v>
      </c>
      <c r="G505" s="2">
        <f>数据源!Y537</f>
        <v>3.5000000000000001E-3</v>
      </c>
      <c r="H505" s="2">
        <f>数据源!Z537</f>
        <v>8.1395348837209311E-5</v>
      </c>
      <c r="I505" s="2">
        <f>数据源!AA537</f>
        <v>1</v>
      </c>
      <c r="J505" s="3">
        <f t="shared" si="328"/>
        <v>1</v>
      </c>
      <c r="K505" s="3">
        <f t="shared" si="329"/>
        <v>1</v>
      </c>
      <c r="L505" s="3" t="str">
        <f t="shared" si="307"/>
        <v>部件</v>
      </c>
      <c r="M505" s="3">
        <f t="shared" ca="1" si="308"/>
        <v>94201</v>
      </c>
      <c r="N505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</v>
      </c>
      <c r="O505" s="3" t="str">
        <f t="shared" si="310"/>
        <v>397,397,397,264,264,264,220,220,220,339,339,339,339,339,339,339,339,339,339,339,339,339,339,339,339,339,339,62,62,62,62,62,62,62,62,62,62,61,61,61,61,61,61,61,61,5,5,5,5,5,5,5,5,5,5,5,5,5,5,5,5,5,5,1,1,1,1,1,1,1</v>
      </c>
      <c r="P505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5" s="3" t="str">
        <f>IF(D505="坦克碎片",VLOOKUP(C505,道具信息!$N$2:$O$291,2,FALSE)&amp;"碎片",VLOOKUP(C505,道具信息!$N$2:$O$291,2,FALSE))</f>
        <v>T4部件</v>
      </c>
      <c r="R505" s="3">
        <f t="shared" si="322"/>
        <v>18</v>
      </c>
      <c r="S505" s="11">
        <f t="shared" si="323"/>
        <v>2E-3</v>
      </c>
      <c r="T505" s="3" t="str">
        <f>VLOOKUP(Q505,道具信息!$Q$3:$S$20,2,FALSE)</f>
        <v>CHEST_ITEM_TYPE_T4_PART</v>
      </c>
      <c r="U505" s="3" t="str">
        <f>IF(COUNTIF(U$436:U504,T505)=0,T505,"")</f>
        <v/>
      </c>
      <c r="V505" s="3" t="str">
        <f t="shared" si="326"/>
        <v>CHEST_ITEM_TYPE_T4_SHARD,CHEST_ITEM_TYPE_T1_PART,CHEST_ITEM_TYPE_T2_PART,CHEST_ITEM_TYPE_T3_PART,CHEST_ITEM_TYPE_T4_PART</v>
      </c>
      <c r="W505" s="13" t="str">
        <f t="shared" si="324"/>
        <v/>
      </c>
      <c r="X505" s="3" t="str">
        <f t="shared" si="325"/>
        <v/>
      </c>
      <c r="Y505" s="3" t="str">
        <f t="shared" si="327"/>
        <v>26.5%,61.3%,11.1%,0.9%,0.2%</v>
      </c>
    </row>
    <row r="506" spans="2:25" x14ac:dyDescent="0.3">
      <c r="B506" s="2">
        <f>数据源!T538</f>
        <v>10</v>
      </c>
      <c r="C506" s="2" t="str">
        <f>数据源!U538</f>
        <v>T4HP3</v>
      </c>
      <c r="D506" s="2" t="str">
        <f>数据源!V538</f>
        <v>部件</v>
      </c>
      <c r="E506" s="2">
        <f>数据源!W538</f>
        <v>2150</v>
      </c>
      <c r="F506" s="2">
        <f>数据源!X538</f>
        <v>1</v>
      </c>
      <c r="G506" s="2">
        <f>数据源!Y538</f>
        <v>3.5000000000000001E-3</v>
      </c>
      <c r="H506" s="2">
        <f>数据源!Z538</f>
        <v>8.1395348837209311E-5</v>
      </c>
      <c r="I506" s="2">
        <f>数据源!AA538</f>
        <v>1</v>
      </c>
      <c r="J506" s="3">
        <f t="shared" si="328"/>
        <v>1</v>
      </c>
      <c r="K506" s="3">
        <f t="shared" si="329"/>
        <v>1</v>
      </c>
      <c r="L506" s="3" t="str">
        <f t="shared" si="307"/>
        <v>部件</v>
      </c>
      <c r="M506" s="3">
        <f t="shared" ca="1" si="308"/>
        <v>94203</v>
      </c>
      <c r="N506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</v>
      </c>
      <c r="O506" s="3" t="str">
        <f t="shared" si="310"/>
        <v>397,397,397,264,264,264,220,220,220,339,339,339,339,339,339,339,339,339,339,339,339,339,339,339,339,339,339,62,62,62,62,62,62,62,62,62,62,61,61,61,61,61,61,61,61,5,5,5,5,5,5,5,5,5,5,5,5,5,5,5,5,5,5,1,1,1,1,1,1,1,1</v>
      </c>
      <c r="P506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6" s="3" t="str">
        <f>IF(D506="坦克碎片",VLOOKUP(C506,道具信息!$N$2:$O$291,2,FALSE)&amp;"碎片",VLOOKUP(C506,道具信息!$N$2:$O$291,2,FALSE))</f>
        <v>T4部件</v>
      </c>
      <c r="R506" s="3">
        <f t="shared" si="322"/>
        <v>18</v>
      </c>
      <c r="S506" s="11">
        <f t="shared" si="323"/>
        <v>2E-3</v>
      </c>
      <c r="T506" s="3" t="str">
        <f>VLOOKUP(Q506,道具信息!$Q$3:$S$20,2,FALSE)</f>
        <v>CHEST_ITEM_TYPE_T4_PART</v>
      </c>
      <c r="U506" s="3" t="str">
        <f>IF(COUNTIF(U$436:U505,T506)=0,T506,"")</f>
        <v/>
      </c>
      <c r="V506" s="3" t="str">
        <f t="shared" si="326"/>
        <v>CHEST_ITEM_TYPE_T4_SHARD,CHEST_ITEM_TYPE_T1_PART,CHEST_ITEM_TYPE_T2_PART,CHEST_ITEM_TYPE_T3_PART,CHEST_ITEM_TYPE_T4_PART</v>
      </c>
      <c r="W506" s="13" t="str">
        <f t="shared" si="324"/>
        <v/>
      </c>
      <c r="X506" s="3" t="str">
        <f t="shared" si="325"/>
        <v/>
      </c>
      <c r="Y506" s="3" t="str">
        <f t="shared" si="327"/>
        <v>26.5%,61.3%,11.1%,0.9%,0.2%</v>
      </c>
    </row>
    <row r="507" spans="2:25" x14ac:dyDescent="0.3">
      <c r="B507" s="2">
        <f>数据源!T539</f>
        <v>10</v>
      </c>
      <c r="C507" s="2" t="str">
        <f>数据源!U539</f>
        <v>T4HP5</v>
      </c>
      <c r="D507" s="2" t="str">
        <f>数据源!V539</f>
        <v>部件</v>
      </c>
      <c r="E507" s="2">
        <f>数据源!W539</f>
        <v>2150</v>
      </c>
      <c r="F507" s="2">
        <f>数据源!X539</f>
        <v>1</v>
      </c>
      <c r="G507" s="2">
        <f>数据源!Y539</f>
        <v>3.5000000000000001E-3</v>
      </c>
      <c r="H507" s="2">
        <f>数据源!Z539</f>
        <v>8.1395348837209311E-5</v>
      </c>
      <c r="I507" s="2">
        <f>数据源!AA539</f>
        <v>1</v>
      </c>
      <c r="J507" s="3">
        <f t="shared" si="328"/>
        <v>1</v>
      </c>
      <c r="K507" s="3">
        <f t="shared" si="329"/>
        <v>1</v>
      </c>
      <c r="L507" s="3" t="str">
        <f t="shared" si="307"/>
        <v>部件</v>
      </c>
      <c r="M507" s="3">
        <f t="shared" ca="1" si="308"/>
        <v>94205</v>
      </c>
      <c r="N507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</v>
      </c>
      <c r="O507" s="3" t="str">
        <f t="shared" si="310"/>
        <v>397,397,397,264,264,264,220,220,220,339,339,339,339,339,339,339,339,339,339,339,339,339,339,339,339,339,339,62,62,62,62,62,62,62,62,62,62,61,61,61,61,61,61,61,61,5,5,5,5,5,5,5,5,5,5,5,5,5,5,5,5,5,5,1,1,1,1,1,1,1,1,1</v>
      </c>
      <c r="P507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7" s="3" t="str">
        <f>IF(D507="坦克碎片",VLOOKUP(C507,道具信息!$N$2:$O$291,2,FALSE)&amp;"碎片",VLOOKUP(C507,道具信息!$N$2:$O$291,2,FALSE))</f>
        <v>T4部件</v>
      </c>
      <c r="R507" s="3">
        <f t="shared" si="322"/>
        <v>18</v>
      </c>
      <c r="S507" s="11">
        <f t="shared" si="323"/>
        <v>2E-3</v>
      </c>
      <c r="T507" s="3" t="str">
        <f>VLOOKUP(Q507,道具信息!$Q$3:$S$20,2,FALSE)</f>
        <v>CHEST_ITEM_TYPE_T4_PART</v>
      </c>
      <c r="U507" s="3" t="str">
        <f>IF(COUNTIF(U$436:U506,T507)=0,T507,"")</f>
        <v/>
      </c>
      <c r="V507" s="3" t="str">
        <f t="shared" si="326"/>
        <v>CHEST_ITEM_TYPE_T4_SHARD,CHEST_ITEM_TYPE_T1_PART,CHEST_ITEM_TYPE_T2_PART,CHEST_ITEM_TYPE_T3_PART,CHEST_ITEM_TYPE_T4_PART</v>
      </c>
      <c r="W507" s="13" t="str">
        <f t="shared" si="324"/>
        <v/>
      </c>
      <c r="X507" s="3" t="str">
        <f t="shared" si="325"/>
        <v/>
      </c>
      <c r="Y507" s="3" t="str">
        <f t="shared" si="327"/>
        <v>26.5%,61.3%,11.1%,0.9%,0.2%</v>
      </c>
    </row>
    <row r="508" spans="2:25" x14ac:dyDescent="0.3">
      <c r="B508" s="2">
        <f>数据源!T540</f>
        <v>10</v>
      </c>
      <c r="C508" s="2" t="str">
        <f>数据源!U540</f>
        <v>T4LP2</v>
      </c>
      <c r="D508" s="2" t="str">
        <f>数据源!V540</f>
        <v>部件</v>
      </c>
      <c r="E508" s="2">
        <f>数据源!W540</f>
        <v>2150</v>
      </c>
      <c r="F508" s="2">
        <f>数据源!X540</f>
        <v>1</v>
      </c>
      <c r="G508" s="2">
        <f>数据源!Y540</f>
        <v>3.5000000000000001E-3</v>
      </c>
      <c r="H508" s="2">
        <f>数据源!Z540</f>
        <v>8.1395348837209311E-5</v>
      </c>
      <c r="I508" s="2">
        <f>数据源!AA540</f>
        <v>1</v>
      </c>
      <c r="J508" s="3">
        <f>ROUNDUP(IF(F508&gt;1,F508-ROUNDDOWN(SQRT(F508),0),F508),0)</f>
        <v>1</v>
      </c>
      <c r="K508" s="3">
        <f>F508*2-J508</f>
        <v>1</v>
      </c>
      <c r="L508" s="3" t="str">
        <f t="shared" si="307"/>
        <v>部件</v>
      </c>
      <c r="M508" s="3">
        <f t="shared" ca="1" si="308"/>
        <v>94002</v>
      </c>
      <c r="N508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</v>
      </c>
      <c r="O508" s="3" t="str">
        <f t="shared" si="310"/>
        <v>397,397,397,264,264,264,220,220,220,339,339,339,339,339,339,339,339,339,339,339,339,339,339,339,339,339,339,62,62,62,62,62,62,62,62,62,62,61,61,61,61,61,61,61,61,5,5,5,5,5,5,5,5,5,5,5,5,5,5,5,5,5,5,1,1,1,1,1,1,1,1,1,1</v>
      </c>
      <c r="P508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8" s="3" t="str">
        <f>IF(D508="坦克碎片",VLOOKUP(C508,道具信息!$N$2:$O$291,2,FALSE)&amp;"碎片",VLOOKUP(C508,道具信息!$N$2:$O$291,2,FALSE))</f>
        <v>T4部件</v>
      </c>
      <c r="R508" s="3">
        <f t="shared" si="322"/>
        <v>18</v>
      </c>
      <c r="S508" s="11">
        <f t="shared" si="323"/>
        <v>2E-3</v>
      </c>
      <c r="T508" s="3" t="str">
        <f>VLOOKUP(Q508,道具信息!$Q$3:$S$20,2,FALSE)</f>
        <v>CHEST_ITEM_TYPE_T4_PART</v>
      </c>
      <c r="U508" s="3" t="str">
        <f>IF(COUNTIF(U$436:U507,T508)=0,T508,"")</f>
        <v/>
      </c>
      <c r="V508" s="3" t="str">
        <f t="shared" si="326"/>
        <v>CHEST_ITEM_TYPE_T4_SHARD,CHEST_ITEM_TYPE_T1_PART,CHEST_ITEM_TYPE_T2_PART,CHEST_ITEM_TYPE_T3_PART,CHEST_ITEM_TYPE_T4_PART</v>
      </c>
      <c r="W508" s="13" t="str">
        <f t="shared" si="324"/>
        <v/>
      </c>
      <c r="X508" s="3" t="str">
        <f t="shared" si="325"/>
        <v/>
      </c>
      <c r="Y508" s="3" t="str">
        <f t="shared" si="327"/>
        <v>26.5%,61.3%,11.1%,0.9%,0.2%</v>
      </c>
    </row>
    <row r="509" spans="2:25" x14ac:dyDescent="0.3">
      <c r="B509" s="2">
        <f>数据源!T541</f>
        <v>10</v>
      </c>
      <c r="C509" s="2" t="str">
        <f>数据源!U541</f>
        <v>T4LP4</v>
      </c>
      <c r="D509" s="2" t="str">
        <f>数据源!V541</f>
        <v>部件</v>
      </c>
      <c r="E509" s="2">
        <f>数据源!W541</f>
        <v>2150</v>
      </c>
      <c r="F509" s="2">
        <f>数据源!X541</f>
        <v>1</v>
      </c>
      <c r="G509" s="2">
        <f>数据源!Y541</f>
        <v>3.5000000000000001E-3</v>
      </c>
      <c r="H509" s="2">
        <f>数据源!Z541</f>
        <v>8.1395348837209311E-5</v>
      </c>
      <c r="I509" s="2">
        <f>数据源!AA541</f>
        <v>1</v>
      </c>
      <c r="J509" s="3">
        <f t="shared" ref="J509:J511" si="330">ROUNDUP(IF(F509&gt;1,F509-ROUNDDOWN(SQRT(F509),0),F509),0)</f>
        <v>1</v>
      </c>
      <c r="K509" s="3">
        <f t="shared" ref="K509:K511" si="331">F509*2-J509</f>
        <v>1</v>
      </c>
      <c r="L509" s="3" t="str">
        <f t="shared" si="307"/>
        <v>部件</v>
      </c>
      <c r="M509" s="3">
        <f t="shared" ca="1" si="308"/>
        <v>94004</v>
      </c>
      <c r="N509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</v>
      </c>
      <c r="O509" s="3" t="str">
        <f t="shared" si="310"/>
        <v>397,397,397,264,264,264,220,220,220,339,339,339,339,339,339,339,339,339,339,339,339,339,339,339,339,339,339,62,62,62,62,62,62,62,62,62,62,61,61,61,61,61,61,61,61,5,5,5,5,5,5,5,5,5,5,5,5,5,5,5,5,5,5,1,1,1,1,1,1,1,1,1,1,1</v>
      </c>
      <c r="P509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9" s="3" t="str">
        <f>IF(D509="坦克碎片",VLOOKUP(C509,道具信息!$N$2:$O$291,2,FALSE)&amp;"碎片",VLOOKUP(C509,道具信息!$N$2:$O$291,2,FALSE))</f>
        <v>T4部件</v>
      </c>
      <c r="R509" s="3">
        <f t="shared" si="322"/>
        <v>18</v>
      </c>
      <c r="S509" s="11">
        <f t="shared" si="323"/>
        <v>2E-3</v>
      </c>
      <c r="T509" s="3" t="str">
        <f>VLOOKUP(Q509,道具信息!$Q$3:$S$20,2,FALSE)</f>
        <v>CHEST_ITEM_TYPE_T4_PART</v>
      </c>
      <c r="U509" s="3" t="str">
        <f>IF(COUNTIF(U$436:U508,T509)=0,T509,"")</f>
        <v/>
      </c>
      <c r="V509" s="3" t="str">
        <f t="shared" si="326"/>
        <v>CHEST_ITEM_TYPE_T4_SHARD,CHEST_ITEM_TYPE_T1_PART,CHEST_ITEM_TYPE_T2_PART,CHEST_ITEM_TYPE_T3_PART,CHEST_ITEM_TYPE_T4_PART</v>
      </c>
      <c r="W509" s="13" t="str">
        <f t="shared" si="324"/>
        <v/>
      </c>
      <c r="X509" s="3" t="str">
        <f t="shared" si="325"/>
        <v/>
      </c>
      <c r="Y509" s="3" t="str">
        <f t="shared" si="327"/>
        <v>26.5%,61.3%,11.1%,0.9%,0.2%</v>
      </c>
    </row>
    <row r="510" spans="2:25" x14ac:dyDescent="0.3">
      <c r="B510" s="2">
        <f>数据源!T542</f>
        <v>10</v>
      </c>
      <c r="C510" s="2" t="str">
        <f>数据源!U542</f>
        <v>T4LP6</v>
      </c>
      <c r="D510" s="2" t="str">
        <f>数据源!V542</f>
        <v>部件</v>
      </c>
      <c r="E510" s="2">
        <f>数据源!W542</f>
        <v>2150</v>
      </c>
      <c r="F510" s="2">
        <f>数据源!X542</f>
        <v>1</v>
      </c>
      <c r="G510" s="2">
        <f>数据源!Y542</f>
        <v>3.5000000000000001E-3</v>
      </c>
      <c r="H510" s="2">
        <f>数据源!Z542</f>
        <v>8.1395348837209311E-5</v>
      </c>
      <c r="I510" s="2">
        <f>数据源!AA542</f>
        <v>1</v>
      </c>
      <c r="J510" s="3">
        <f t="shared" si="330"/>
        <v>1</v>
      </c>
      <c r="K510" s="3">
        <f t="shared" si="331"/>
        <v>1</v>
      </c>
      <c r="L510" s="3" t="str">
        <f t="shared" si="307"/>
        <v>部件</v>
      </c>
      <c r="M510" s="3">
        <f t="shared" ca="1" si="308"/>
        <v>94006</v>
      </c>
      <c r="N510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</v>
      </c>
      <c r="O510" s="3" t="str">
        <f t="shared" si="310"/>
        <v>397,397,397,264,264,264,220,220,220,339,339,339,339,339,339,339,339,339,339,339,339,339,339,339,339,339,339,62,62,62,62,62,62,62,62,62,62,61,61,61,61,61,61,61,61,5,5,5,5,5,5,5,5,5,5,5,5,5,5,5,5,5,5,1,1,1,1,1,1,1,1,1,1,1,1</v>
      </c>
      <c r="P510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0" s="3" t="str">
        <f>IF(D510="坦克碎片",VLOOKUP(C510,道具信息!$N$2:$O$291,2,FALSE)&amp;"碎片",VLOOKUP(C510,道具信息!$N$2:$O$291,2,FALSE))</f>
        <v>T4部件</v>
      </c>
      <c r="R510" s="3">
        <f t="shared" si="322"/>
        <v>18</v>
      </c>
      <c r="S510" s="11">
        <f t="shared" si="323"/>
        <v>2E-3</v>
      </c>
      <c r="T510" s="3" t="str">
        <f>VLOOKUP(Q510,道具信息!$Q$3:$S$20,2,FALSE)</f>
        <v>CHEST_ITEM_TYPE_T4_PART</v>
      </c>
      <c r="U510" s="3" t="str">
        <f>IF(COUNTIF(U$436:U509,T510)=0,T510,"")</f>
        <v/>
      </c>
      <c r="V510" s="3" t="str">
        <f t="shared" si="326"/>
        <v>CHEST_ITEM_TYPE_T4_SHARD,CHEST_ITEM_TYPE_T1_PART,CHEST_ITEM_TYPE_T2_PART,CHEST_ITEM_TYPE_T3_PART,CHEST_ITEM_TYPE_T4_PART</v>
      </c>
      <c r="W510" s="13" t="str">
        <f t="shared" si="324"/>
        <v/>
      </c>
      <c r="X510" s="3" t="str">
        <f t="shared" si="325"/>
        <v/>
      </c>
      <c r="Y510" s="3" t="str">
        <f t="shared" si="327"/>
        <v>26.5%,61.3%,11.1%,0.9%,0.2%</v>
      </c>
    </row>
    <row r="511" spans="2:25" x14ac:dyDescent="0.3">
      <c r="B511" s="2">
        <f>数据源!T543</f>
        <v>10</v>
      </c>
      <c r="C511" s="2" t="str">
        <f>数据源!U543</f>
        <v>T4MP2</v>
      </c>
      <c r="D511" s="2" t="str">
        <f>数据源!V543</f>
        <v>部件</v>
      </c>
      <c r="E511" s="2">
        <f>数据源!W543</f>
        <v>2150</v>
      </c>
      <c r="F511" s="2">
        <f>数据源!X543</f>
        <v>1</v>
      </c>
      <c r="G511" s="2">
        <f>数据源!Y543</f>
        <v>3.5000000000000001E-3</v>
      </c>
      <c r="H511" s="2">
        <f>数据源!Z543</f>
        <v>8.1395348837209311E-5</v>
      </c>
      <c r="I511" s="2">
        <f>数据源!AA543</f>
        <v>1</v>
      </c>
      <c r="J511" s="3">
        <f t="shared" si="330"/>
        <v>1</v>
      </c>
      <c r="K511" s="3">
        <f t="shared" si="331"/>
        <v>1</v>
      </c>
      <c r="L511" s="3" t="str">
        <f t="shared" si="307"/>
        <v>部件</v>
      </c>
      <c r="M511" s="3">
        <f t="shared" ca="1" si="308"/>
        <v>94102</v>
      </c>
      <c r="N511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</v>
      </c>
      <c r="O511" s="3" t="str">
        <f t="shared" si="310"/>
        <v>397,397,397,264,264,264,220,220,220,339,339,339,339,339,339,339,339,339,339,339,339,339,339,339,339,339,339,62,62,62,62,62,62,62,62,62,62,61,61,61,61,61,61,61,61,5,5,5,5,5,5,5,5,5,5,5,5,5,5,5,5,5,5,1,1,1,1,1,1,1,1,1,1,1,1,1</v>
      </c>
      <c r="P511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1" s="3" t="str">
        <f>IF(D511="坦克碎片",VLOOKUP(C511,道具信息!$N$2:$O$291,2,FALSE)&amp;"碎片",VLOOKUP(C511,道具信息!$N$2:$O$291,2,FALSE))</f>
        <v>T4部件</v>
      </c>
      <c r="R511" s="3">
        <f t="shared" si="322"/>
        <v>18</v>
      </c>
      <c r="S511" s="11">
        <f t="shared" si="323"/>
        <v>2E-3</v>
      </c>
      <c r="T511" s="3" t="str">
        <f>VLOOKUP(Q511,道具信息!$Q$3:$S$20,2,FALSE)</f>
        <v>CHEST_ITEM_TYPE_T4_PART</v>
      </c>
      <c r="U511" s="3" t="str">
        <f>IF(COUNTIF(U$436:U510,T511)=0,T511,"")</f>
        <v/>
      </c>
      <c r="V511" s="3" t="str">
        <f t="shared" si="326"/>
        <v>CHEST_ITEM_TYPE_T4_SHARD,CHEST_ITEM_TYPE_T1_PART,CHEST_ITEM_TYPE_T2_PART,CHEST_ITEM_TYPE_T3_PART,CHEST_ITEM_TYPE_T4_PART</v>
      </c>
      <c r="W511" s="13" t="str">
        <f t="shared" si="324"/>
        <v/>
      </c>
      <c r="X511" s="3" t="str">
        <f t="shared" si="325"/>
        <v/>
      </c>
      <c r="Y511" s="3" t="str">
        <f t="shared" si="327"/>
        <v>26.5%,61.3%,11.1%,0.9%,0.2%</v>
      </c>
    </row>
    <row r="512" spans="2:25" x14ac:dyDescent="0.3">
      <c r="B512" s="2">
        <f>数据源!T544</f>
        <v>10</v>
      </c>
      <c r="C512" s="2" t="str">
        <f>数据源!U544</f>
        <v>T4MP4</v>
      </c>
      <c r="D512" s="2" t="str">
        <f>数据源!V544</f>
        <v>部件</v>
      </c>
      <c r="E512" s="2">
        <f>数据源!W544</f>
        <v>2150</v>
      </c>
      <c r="F512" s="2">
        <f>数据源!X544</f>
        <v>1</v>
      </c>
      <c r="G512" s="2">
        <f>数据源!Y544</f>
        <v>3.5000000000000001E-3</v>
      </c>
      <c r="H512" s="2">
        <f>数据源!Z544</f>
        <v>8.1395348837209311E-5</v>
      </c>
      <c r="I512" s="2">
        <f>数据源!AA544</f>
        <v>1</v>
      </c>
      <c r="J512" s="3">
        <f>ROUNDUP(IF(F512&gt;1,F512-ROUNDDOWN(SQRT(F512),0),F512),0)</f>
        <v>1</v>
      </c>
      <c r="K512" s="3">
        <f>F512*2-J512</f>
        <v>1</v>
      </c>
      <c r="L512" s="3" t="str">
        <f t="shared" si="307"/>
        <v>部件</v>
      </c>
      <c r="M512" s="3">
        <f t="shared" ca="1" si="308"/>
        <v>94104</v>
      </c>
      <c r="N512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</v>
      </c>
      <c r="O512" s="3" t="str">
        <f t="shared" si="310"/>
        <v>397,397,397,264,264,264,220,220,220,339,339,339,339,339,339,339,339,339,339,339,339,339,339,339,339,339,339,62,62,62,62,62,62,62,62,62,62,61,61,61,61,61,61,61,61,5,5,5,5,5,5,5,5,5,5,5,5,5,5,5,5,5,5,1,1,1,1,1,1,1,1,1,1,1,1,1,1</v>
      </c>
      <c r="P512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2" s="3" t="str">
        <f>IF(D512="坦克碎片",VLOOKUP(C512,道具信息!$N$2:$O$291,2,FALSE)&amp;"碎片",VLOOKUP(C512,道具信息!$N$2:$O$291,2,FALSE))</f>
        <v>T4部件</v>
      </c>
      <c r="R512" s="3">
        <f t="shared" si="322"/>
        <v>18</v>
      </c>
      <c r="S512" s="11">
        <f t="shared" si="323"/>
        <v>2E-3</v>
      </c>
      <c r="T512" s="3" t="str">
        <f>VLOOKUP(Q512,道具信息!$Q$3:$S$20,2,FALSE)</f>
        <v>CHEST_ITEM_TYPE_T4_PART</v>
      </c>
      <c r="U512" s="3" t="str">
        <f>IF(COUNTIF(U$436:U511,T512)=0,T512,"")</f>
        <v/>
      </c>
      <c r="V512" s="3" t="str">
        <f t="shared" si="326"/>
        <v>CHEST_ITEM_TYPE_T4_SHARD,CHEST_ITEM_TYPE_T1_PART,CHEST_ITEM_TYPE_T2_PART,CHEST_ITEM_TYPE_T3_PART,CHEST_ITEM_TYPE_T4_PART</v>
      </c>
      <c r="W512" s="13" t="str">
        <f t="shared" si="324"/>
        <v/>
      </c>
      <c r="X512" s="3" t="str">
        <f t="shared" si="325"/>
        <v/>
      </c>
      <c r="Y512" s="3" t="str">
        <f t="shared" si="327"/>
        <v>26.5%,61.3%,11.1%,0.9%,0.2%</v>
      </c>
    </row>
    <row r="513" spans="2:25" x14ac:dyDescent="0.3">
      <c r="B513" s="2">
        <f>数据源!T545</f>
        <v>10</v>
      </c>
      <c r="C513" s="2" t="str">
        <f>数据源!U545</f>
        <v>T4MP6</v>
      </c>
      <c r="D513" s="2" t="str">
        <f>数据源!V545</f>
        <v>部件</v>
      </c>
      <c r="E513" s="2">
        <f>数据源!W545</f>
        <v>2150</v>
      </c>
      <c r="F513" s="2">
        <f>数据源!X545</f>
        <v>1</v>
      </c>
      <c r="G513" s="2">
        <f>数据源!Y545</f>
        <v>3.5000000000000001E-3</v>
      </c>
      <c r="H513" s="2">
        <f>数据源!Z545</f>
        <v>8.1395348837209311E-5</v>
      </c>
      <c r="I513" s="2">
        <f>数据源!AA545</f>
        <v>1</v>
      </c>
      <c r="J513" s="3">
        <f t="shared" ref="J513:J516" si="332">ROUNDUP(IF(F513&gt;1,F513-ROUNDDOWN(SQRT(F513),0),F513),0)</f>
        <v>1</v>
      </c>
      <c r="K513" s="3">
        <f t="shared" ref="K513:K516" si="333">F513*2-J513</f>
        <v>1</v>
      </c>
      <c r="L513" s="3" t="str">
        <f t="shared" si="307"/>
        <v>部件</v>
      </c>
      <c r="M513" s="3">
        <f t="shared" ca="1" si="308"/>
        <v>94106</v>
      </c>
      <c r="N513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</v>
      </c>
      <c r="O513" s="3" t="str">
        <f t="shared" si="310"/>
        <v>397,397,397,264,264,264,220,220,220,339,339,339,339,339,339,339,339,339,339,339,339,339,339,339,339,339,339,62,62,62,62,62,62,62,62,62,62,61,61,61,61,61,61,61,61,5,5,5,5,5,5,5,5,5,5,5,5,5,5,5,5,5,5,1,1,1,1,1,1,1,1,1,1,1,1,1,1,1</v>
      </c>
      <c r="P513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3" s="3" t="str">
        <f>IF(D513="坦克碎片",VLOOKUP(C513,道具信息!$N$2:$O$291,2,FALSE)&amp;"碎片",VLOOKUP(C513,道具信息!$N$2:$O$291,2,FALSE))</f>
        <v>T4部件</v>
      </c>
      <c r="R513" s="3">
        <f t="shared" si="322"/>
        <v>18</v>
      </c>
      <c r="S513" s="11">
        <f t="shared" si="323"/>
        <v>2E-3</v>
      </c>
      <c r="T513" s="3" t="str">
        <f>VLOOKUP(Q513,道具信息!$Q$3:$S$20,2,FALSE)</f>
        <v>CHEST_ITEM_TYPE_T4_PART</v>
      </c>
      <c r="U513" s="3" t="str">
        <f>IF(COUNTIF(U$436:U512,T513)=0,T513,"")</f>
        <v/>
      </c>
      <c r="V513" s="3" t="str">
        <f t="shared" si="326"/>
        <v>CHEST_ITEM_TYPE_T4_SHARD,CHEST_ITEM_TYPE_T1_PART,CHEST_ITEM_TYPE_T2_PART,CHEST_ITEM_TYPE_T3_PART,CHEST_ITEM_TYPE_T4_PART</v>
      </c>
      <c r="W513" s="13" t="str">
        <f t="shared" si="324"/>
        <v/>
      </c>
      <c r="X513" s="3" t="str">
        <f t="shared" si="325"/>
        <v/>
      </c>
      <c r="Y513" s="3" t="str">
        <f t="shared" si="327"/>
        <v>26.5%,61.3%,11.1%,0.9%,0.2%</v>
      </c>
    </row>
    <row r="514" spans="2:25" x14ac:dyDescent="0.3">
      <c r="B514" s="2">
        <f>数据源!T546</f>
        <v>10</v>
      </c>
      <c r="C514" s="2" t="str">
        <f>数据源!U546</f>
        <v>T4HP2</v>
      </c>
      <c r="D514" s="2" t="str">
        <f>数据源!V546</f>
        <v>部件</v>
      </c>
      <c r="E514" s="2">
        <f>数据源!W546</f>
        <v>2150</v>
      </c>
      <c r="F514" s="2">
        <f>数据源!X546</f>
        <v>1</v>
      </c>
      <c r="G514" s="2">
        <f>数据源!Y546</f>
        <v>3.5000000000000001E-3</v>
      </c>
      <c r="H514" s="2">
        <f>数据源!Z546</f>
        <v>8.1395348837209311E-5</v>
      </c>
      <c r="I514" s="2">
        <f>数据源!AA546</f>
        <v>1</v>
      </c>
      <c r="J514" s="3">
        <f t="shared" si="332"/>
        <v>1</v>
      </c>
      <c r="K514" s="3">
        <f t="shared" si="333"/>
        <v>1</v>
      </c>
      <c r="L514" s="3" t="str">
        <f t="shared" si="307"/>
        <v>部件</v>
      </c>
      <c r="M514" s="3">
        <f t="shared" ca="1" si="308"/>
        <v>94202</v>
      </c>
      <c r="N514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</v>
      </c>
      <c r="O514" s="3" t="str">
        <f t="shared" si="310"/>
        <v>397,397,397,264,264,264,220,220,220,339,339,339,339,339,339,339,339,339,339,339,339,339,339,339,339,339,339,62,62,62,62,62,62,62,62,62,62,61,61,61,61,61,61,61,61,5,5,5,5,5,5,5,5,5,5,5,5,5,5,5,5,5,5,1,1,1,1,1,1,1,1,1,1,1,1,1,1,1,1</v>
      </c>
      <c r="P514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4" s="3" t="str">
        <f>IF(D514="坦克碎片",VLOOKUP(C514,道具信息!$N$2:$O$291,2,FALSE)&amp;"碎片",VLOOKUP(C514,道具信息!$N$2:$O$291,2,FALSE))</f>
        <v>T4部件</v>
      </c>
      <c r="R514" s="3">
        <f t="shared" si="322"/>
        <v>18</v>
      </c>
      <c r="S514" s="11">
        <f t="shared" si="323"/>
        <v>2E-3</v>
      </c>
      <c r="T514" s="3" t="str">
        <f>VLOOKUP(Q514,道具信息!$Q$3:$S$20,2,FALSE)</f>
        <v>CHEST_ITEM_TYPE_T4_PART</v>
      </c>
      <c r="U514" s="3" t="str">
        <f>IF(COUNTIF(U$436:U513,T514)=0,T514,"")</f>
        <v/>
      </c>
      <c r="V514" s="3" t="str">
        <f t="shared" si="326"/>
        <v>CHEST_ITEM_TYPE_T4_SHARD,CHEST_ITEM_TYPE_T1_PART,CHEST_ITEM_TYPE_T2_PART,CHEST_ITEM_TYPE_T3_PART,CHEST_ITEM_TYPE_T4_PART</v>
      </c>
      <c r="W514" s="13" t="str">
        <f t="shared" si="324"/>
        <v/>
      </c>
      <c r="X514" s="3" t="str">
        <f t="shared" si="325"/>
        <v/>
      </c>
      <c r="Y514" s="3" t="str">
        <f t="shared" si="327"/>
        <v>26.5%,61.3%,11.1%,0.9%,0.2%</v>
      </c>
    </row>
    <row r="515" spans="2:25" x14ac:dyDescent="0.3">
      <c r="B515" s="2">
        <f>数据源!T547</f>
        <v>10</v>
      </c>
      <c r="C515" s="2" t="str">
        <f>数据源!U547</f>
        <v>T4HP4</v>
      </c>
      <c r="D515" s="2" t="str">
        <f>数据源!V547</f>
        <v>部件</v>
      </c>
      <c r="E515" s="2">
        <f>数据源!W547</f>
        <v>2150</v>
      </c>
      <c r="F515" s="2">
        <f>数据源!X547</f>
        <v>1</v>
      </c>
      <c r="G515" s="2">
        <f>数据源!Y547</f>
        <v>3.5000000000000001E-3</v>
      </c>
      <c r="H515" s="2">
        <f>数据源!Z547</f>
        <v>8.1395348837209311E-5</v>
      </c>
      <c r="I515" s="2">
        <f>数据源!AA547</f>
        <v>1</v>
      </c>
      <c r="J515" s="3">
        <f t="shared" si="332"/>
        <v>1</v>
      </c>
      <c r="K515" s="3">
        <f t="shared" si="333"/>
        <v>1</v>
      </c>
      <c r="L515" s="3" t="str">
        <f t="shared" si="307"/>
        <v>部件</v>
      </c>
      <c r="M515" s="3">
        <f t="shared" ca="1" si="308"/>
        <v>94204</v>
      </c>
      <c r="N515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</v>
      </c>
      <c r="O515" s="3" t="str">
        <f t="shared" si="310"/>
        <v>397,397,397,264,264,264,220,220,220,339,339,339,339,339,339,339,339,339,339,339,339,339,339,339,339,339,339,62,62,62,62,62,62,62,62,62,62,61,61,61,61,61,61,61,61,5,5,5,5,5,5,5,5,5,5,5,5,5,5,5,5,5,5,1,1,1,1,1,1,1,1,1,1,1,1,1,1,1,1,1</v>
      </c>
      <c r="P515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5" s="3" t="str">
        <f>IF(D515="坦克碎片",VLOOKUP(C515,道具信息!$N$2:$O$291,2,FALSE)&amp;"碎片",VLOOKUP(C515,道具信息!$N$2:$O$291,2,FALSE))</f>
        <v>T4部件</v>
      </c>
      <c r="R515" s="3">
        <f t="shared" si="322"/>
        <v>18</v>
      </c>
      <c r="S515" s="11">
        <f t="shared" si="323"/>
        <v>2E-3</v>
      </c>
      <c r="T515" s="3" t="str">
        <f>VLOOKUP(Q515,道具信息!$Q$3:$S$20,2,FALSE)</f>
        <v>CHEST_ITEM_TYPE_T4_PART</v>
      </c>
      <c r="U515" s="3" t="str">
        <f>IF(COUNTIF(U$436:U514,T515)=0,T515,"")</f>
        <v/>
      </c>
      <c r="V515" s="3" t="str">
        <f t="shared" si="326"/>
        <v>CHEST_ITEM_TYPE_T4_SHARD,CHEST_ITEM_TYPE_T1_PART,CHEST_ITEM_TYPE_T2_PART,CHEST_ITEM_TYPE_T3_PART,CHEST_ITEM_TYPE_T4_PART</v>
      </c>
      <c r="W515" s="13" t="str">
        <f t="shared" si="324"/>
        <v/>
      </c>
      <c r="X515" s="3" t="str">
        <f t="shared" si="325"/>
        <v/>
      </c>
      <c r="Y515" s="3" t="str">
        <f t="shared" si="327"/>
        <v>26.5%,61.3%,11.1%,0.9%,0.2%</v>
      </c>
    </row>
    <row r="516" spans="2:25" x14ac:dyDescent="0.3">
      <c r="B516" s="2">
        <f>数据源!T548</f>
        <v>10</v>
      </c>
      <c r="C516" s="2" t="str">
        <f>数据源!U548</f>
        <v>T4HP6</v>
      </c>
      <c r="D516" s="2" t="str">
        <f>数据源!V548</f>
        <v>部件</v>
      </c>
      <c r="E516" s="2">
        <f>数据源!W548</f>
        <v>2150</v>
      </c>
      <c r="F516" s="2">
        <f>数据源!X548</f>
        <v>1</v>
      </c>
      <c r="G516" s="2">
        <f>数据源!Y548</f>
        <v>3.5000000000000001E-3</v>
      </c>
      <c r="H516" s="2">
        <f>数据源!Z548</f>
        <v>8.1395348837209311E-5</v>
      </c>
      <c r="I516" s="2">
        <f>数据源!AA548</f>
        <v>1</v>
      </c>
      <c r="J516" s="3">
        <f t="shared" si="332"/>
        <v>1</v>
      </c>
      <c r="K516" s="3">
        <f t="shared" si="333"/>
        <v>1</v>
      </c>
      <c r="L516" s="3" t="str">
        <f t="shared" si="307"/>
        <v>部件</v>
      </c>
      <c r="M516" s="3">
        <f t="shared" ca="1" si="308"/>
        <v>94206</v>
      </c>
      <c r="N516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</v>
      </c>
      <c r="O516" s="3" t="str">
        <f t="shared" si="310"/>
        <v>397,397,397,264,264,264,220,220,220,339,339,339,339,339,339,339,339,339,339,339,339,339,339,339,339,339,339,62,62,62,62,62,62,62,62,62,62,61,61,61,61,61,61,61,61,5,5,5,5,5,5,5,5,5,5,5,5,5,5,5,5,5,5,1,1,1,1,1,1,1,1,1,1,1,1,1,1,1,1,1,1</v>
      </c>
      <c r="P516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6" s="3" t="str">
        <f>IF(D516="坦克碎片",VLOOKUP(C516,道具信息!$N$2:$O$291,2,FALSE)&amp;"碎片",VLOOKUP(C516,道具信息!$N$2:$O$291,2,FALSE))</f>
        <v>T4部件</v>
      </c>
      <c r="R516" s="3">
        <f t="shared" si="322"/>
        <v>18</v>
      </c>
      <c r="S516" s="11">
        <f t="shared" si="323"/>
        <v>2E-3</v>
      </c>
      <c r="T516" s="3" t="str">
        <f>VLOOKUP(Q516,道具信息!$Q$3:$S$20,2,FALSE)</f>
        <v>CHEST_ITEM_TYPE_T4_PART</v>
      </c>
      <c r="U516" s="3" t="str">
        <f>IF(COUNTIF(U$436:U515,T516)=0,T516,"")</f>
        <v/>
      </c>
      <c r="V516" s="3" t="str">
        <f t="shared" si="326"/>
        <v>CHEST_ITEM_TYPE_T4_SHARD,CHEST_ITEM_TYPE_T1_PART,CHEST_ITEM_TYPE_T2_PART,CHEST_ITEM_TYPE_T3_PART,CHEST_ITEM_TYPE_T4_PART</v>
      </c>
      <c r="W516" s="13" t="str">
        <f t="shared" si="324"/>
        <v/>
      </c>
      <c r="X516" s="3" t="str">
        <f t="shared" si="325"/>
        <v/>
      </c>
      <c r="Y516" s="3" t="str">
        <f t="shared" si="327"/>
        <v>26.5%,61.3%,11.1%,0.9%,0.2%</v>
      </c>
    </row>
    <row r="517" spans="2:25" x14ac:dyDescent="0.3">
      <c r="N517" s="3" t="str">
        <f ca="1">"["&amp;N516&amp;"]"</f>
        <v>[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]</v>
      </c>
      <c r="O517" s="3" t="str">
        <f>"["&amp;O516&amp;"]"</f>
        <v>[397,397,397,264,264,264,220,220,220,339,339,339,339,339,339,339,339,339,339,339,339,339,339,339,339,339,339,62,62,62,62,62,62,62,62,62,62,61,61,61,61,61,61,61,61,5,5,5,5,5,5,5,5,5,5,5,5,5,5,5,5,5,5,1,1,1,1,1,1,1,1,1,1,1,1,1,1,1,1,1,1]</v>
      </c>
      <c r="P517" s="3" t="str">
        <f>"["&amp;P516&amp;"]"</f>
        <v>[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]</v>
      </c>
      <c r="S517" s="11"/>
      <c r="V517" s="3" t="str">
        <f>"["&amp;V516&amp;"]"</f>
        <v>[CHEST_ITEM_TYPE_T4_SHARD,CHEST_ITEM_TYPE_T1_PART,CHEST_ITEM_TYPE_T2_PART,CHEST_ITEM_TYPE_T3_PART,CHEST_ITEM_TYPE_T4_PART]</v>
      </c>
      <c r="Y517" s="3" t="str">
        <f>"["&amp;Y516&amp;"]"</f>
        <v>[26.5%,61.3%,11.1%,0.9%,0.2%]</v>
      </c>
    </row>
  </sheetData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3:Y535"/>
  <sheetViews>
    <sheetView workbookViewId="0">
      <selection activeCell="V16" activeCellId="9" sqref="V535:Y535 V449:Y449 V374:Y374 V307:Y307 V242:Y242 V183:Y183 V133:Y133 V86:Y86 V45:Y45 V16:Y16"/>
    </sheetView>
  </sheetViews>
  <sheetFormatPr defaultRowHeight="14.25" x14ac:dyDescent="0.3"/>
  <cols>
    <col min="1" max="16384" width="9" style="3"/>
  </cols>
  <sheetData>
    <row r="3" spans="2:25" x14ac:dyDescent="0.3">
      <c r="B3" s="2" t="str">
        <f>数据源!AC35</f>
        <v>联赛等级</v>
      </c>
      <c r="C3" s="2" t="str">
        <f>数据源!AD35</f>
        <v>道具名称</v>
      </c>
      <c r="D3" s="2" t="str">
        <f>数据源!AE35</f>
        <v>对应大类</v>
      </c>
      <c r="E3" s="2" t="str">
        <f>数据源!AF35</f>
        <v>道具价值</v>
      </c>
      <c r="F3" s="2" t="str">
        <f>数据源!AG35</f>
        <v>抽取个数</v>
      </c>
      <c r="G3" s="2" t="str">
        <f>数据源!AH35</f>
        <v>价值比例</v>
      </c>
      <c r="H3" s="2" t="str">
        <f>数据源!AI35</f>
        <v>产出概率</v>
      </c>
      <c r="I3" s="2" t="str">
        <f>数据源!AJ35</f>
        <v>权重值</v>
      </c>
      <c r="J3" s="7" t="s">
        <v>234</v>
      </c>
      <c r="K3" s="7" t="s">
        <v>235</v>
      </c>
      <c r="L3" s="3" t="s">
        <v>222</v>
      </c>
      <c r="M3" s="3" t="s">
        <v>220</v>
      </c>
      <c r="N3" s="3" t="s">
        <v>224</v>
      </c>
      <c r="O3" s="3" t="s">
        <v>225</v>
      </c>
      <c r="P3" s="3" t="s">
        <v>226</v>
      </c>
      <c r="Q3" s="8" t="s">
        <v>244</v>
      </c>
      <c r="R3" s="8" t="s">
        <v>245</v>
      </c>
      <c r="S3" s="8" t="s">
        <v>246</v>
      </c>
    </row>
    <row r="4" spans="2:25" x14ac:dyDescent="0.3">
      <c r="B4" s="2">
        <f>数据源!AC36</f>
        <v>1</v>
      </c>
      <c r="C4" s="2" t="str">
        <f>数据源!AD36</f>
        <v>雷诺FT</v>
      </c>
      <c r="D4" s="2" t="str">
        <f>数据源!AE36</f>
        <v>坦克碎片</v>
      </c>
      <c r="E4" s="2">
        <f>数据源!AF36</f>
        <v>25</v>
      </c>
      <c r="F4" s="2">
        <f>数据源!AG36</f>
        <v>2.5</v>
      </c>
      <c r="G4" s="2">
        <f>数据源!AH36</f>
        <v>0.21899999999999997</v>
      </c>
      <c r="H4" s="2">
        <f>数据源!AI36</f>
        <v>0.23359999999999997</v>
      </c>
      <c r="I4" s="2">
        <f>数据源!AJ36</f>
        <v>2336</v>
      </c>
      <c r="J4" s="3">
        <f>ROUNDUP(IF(F4&gt;1,F4-ROUNDDOWN(SQRT(F4),0),F4),0)</f>
        <v>2</v>
      </c>
      <c r="K4" s="3">
        <f>F4*2-J4</f>
        <v>3</v>
      </c>
      <c r="L4" s="3" t="str">
        <f>RIGHT(D4,2)</f>
        <v>碎片</v>
      </c>
      <c r="M4" s="3">
        <f ca="1">IF(OR(L4="坦克",L4="碎片"),VLOOKUP(C4,INDIRECT("坦克ID"),MATCH(L4&amp;"ID",INDIRECT("坦克标头"),0),FALSE),VLOOKUP(C4,INDIRECT(L4&amp;"ID"),2,FALSE))</f>
        <v>51111</v>
      </c>
      <c r="N4" s="3">
        <f ca="1">M4</f>
        <v>51111</v>
      </c>
      <c r="O4" s="3">
        <f>I4</f>
        <v>2336</v>
      </c>
      <c r="P4" s="1" t="str">
        <f>"("&amp;J4&amp;","&amp;K4&amp;")"</f>
        <v>(2,3)</v>
      </c>
      <c r="Q4" s="3" t="str">
        <f>IF(D4="坦克碎片",VLOOKUP(C4,道具信息!$N$2:$O$291,2,FALSE)&amp;"碎片",VLOOKUP(C4,道具信息!$N$2:$O$291,2,FALSE))</f>
        <v>T1坦克碎片</v>
      </c>
      <c r="R4" s="3">
        <f t="shared" ref="R4:R15" si="0">SUMIFS(I:I,Q:Q,Q4,B:B,B4)</f>
        <v>7008</v>
      </c>
      <c r="S4" s="11">
        <f t="shared" ref="S4:S15" si="1">ROUND(R4/SUMIF(B:B,B4,I:I),3)</f>
        <v>0.69699999999999995</v>
      </c>
      <c r="T4" s="3" t="str">
        <f>VLOOKUP(Q4,道具信息!$Q$3:$S$20,2,FALSE)</f>
        <v>CHEST_ITEM_TYPE_T1_SHARD</v>
      </c>
      <c r="U4" s="3" t="str">
        <f>T4</f>
        <v>CHEST_ITEM_TYPE_T1_SHARD</v>
      </c>
      <c r="V4" s="3" t="str">
        <f>U4</f>
        <v>CHEST_ITEM_TYPE_T1_SHARD</v>
      </c>
      <c r="W4" s="13">
        <f>IF(U4&lt;&gt;"",ROUND(S4*100%,3),"")</f>
        <v>0.69699999999999995</v>
      </c>
      <c r="X4" s="3" t="str">
        <f>TEXT(W4,"0.0%")</f>
        <v>69.7%</v>
      </c>
      <c r="Y4" s="3" t="str">
        <f>X4</f>
        <v>69.7%</v>
      </c>
    </row>
    <row r="5" spans="2:25" x14ac:dyDescent="0.3">
      <c r="B5" s="2">
        <f>数据源!AC37</f>
        <v>1</v>
      </c>
      <c r="C5" s="2" t="str">
        <f>数据源!AD37</f>
        <v>Stuart</v>
      </c>
      <c r="D5" s="2" t="str">
        <f>数据源!AE37</f>
        <v>坦克碎片</v>
      </c>
      <c r="E5" s="2">
        <f>数据源!AF37</f>
        <v>25</v>
      </c>
      <c r="F5" s="2">
        <f>数据源!AG37</f>
        <v>2.5</v>
      </c>
      <c r="G5" s="2">
        <f>数据源!AH37</f>
        <v>0.21899999999999997</v>
      </c>
      <c r="H5" s="2">
        <f>数据源!AI37</f>
        <v>0.23359999999999997</v>
      </c>
      <c r="I5" s="2">
        <f>数据源!AJ37</f>
        <v>2336</v>
      </c>
      <c r="J5" s="3">
        <f t="shared" ref="J5:J15" si="2">ROUNDUP(IF(F5&gt;1,F5-ROUNDDOWN(SQRT(F5),0),F5),0)</f>
        <v>2</v>
      </c>
      <c r="K5" s="3">
        <f t="shared" ref="K5:K15" si="3">F5*2-J5</f>
        <v>3</v>
      </c>
      <c r="L5" s="3" t="str">
        <f t="shared" ref="L5:L8" si="4">RIGHT(D5,2)</f>
        <v>碎片</v>
      </c>
      <c r="M5" s="3">
        <f t="shared" ref="M5:M8" ca="1" si="5">IF(OR(L5="坦克",L5="碎片"),VLOOKUP(C5,INDIRECT("坦克ID"),MATCH(L5&amp;"ID",INDIRECT("坦克标头"),0),FALSE),VLOOKUP(C5,INDIRECT(L5&amp;"ID"),2,FALSE))</f>
        <v>52111</v>
      </c>
      <c r="N5" s="3" t="str">
        <f ca="1">N4&amp;","&amp;M5</f>
        <v>51111,52111</v>
      </c>
      <c r="O5" s="3" t="str">
        <f>O4&amp;","&amp;I5</f>
        <v>2336,2336</v>
      </c>
      <c r="P5" s="1" t="str">
        <f>P4&amp;","&amp;"("&amp;J5&amp;","&amp;K5&amp;")"</f>
        <v>(2,3),(2,3)</v>
      </c>
      <c r="Q5" s="3" t="str">
        <f>IF(D5="坦克碎片",VLOOKUP(C5,道具信息!$N$2:$O$291,2,FALSE)&amp;"碎片",VLOOKUP(C5,道具信息!$N$2:$O$291,2,FALSE))</f>
        <v>T1坦克碎片</v>
      </c>
      <c r="R5" s="3">
        <f t="shared" si="0"/>
        <v>7008</v>
      </c>
      <c r="S5" s="11">
        <f t="shared" si="1"/>
        <v>0.69699999999999995</v>
      </c>
      <c r="T5" s="3" t="str">
        <f>VLOOKUP(Q5,道具信息!$Q$3:$S$20,2,FALSE)</f>
        <v>CHEST_ITEM_TYPE_T1_SHARD</v>
      </c>
      <c r="U5" s="3" t="str">
        <f>IF(COUNTIF(U$4:U4,T5)=0,T5,"")</f>
        <v/>
      </c>
      <c r="V5" s="3" t="str">
        <f>IF(U5&lt;&gt;"",V4&amp;","&amp;U5,V4)</f>
        <v>CHEST_ITEM_TYPE_T1_SHARD</v>
      </c>
      <c r="W5" s="13" t="str">
        <f t="shared" ref="W5:W15" si="6">IF(U5&lt;&gt;"",ROUND(S5*100%,3),"")</f>
        <v/>
      </c>
      <c r="X5" s="3" t="str">
        <f t="shared" ref="X5:X15" si="7">TEXT(W5,"0.0%")</f>
        <v/>
      </c>
      <c r="Y5" s="3" t="str">
        <f>IF(X5&lt;&gt;"",Y4&amp;","&amp;X5,Y4)</f>
        <v>69.7%</v>
      </c>
    </row>
    <row r="6" spans="2:25" x14ac:dyDescent="0.3">
      <c r="B6" s="2">
        <f>数据源!AC38</f>
        <v>1</v>
      </c>
      <c r="C6" s="2" t="str">
        <f>数据源!AD38</f>
        <v>B-1</v>
      </c>
      <c r="D6" s="2" t="str">
        <f>数据源!AE38</f>
        <v>坦克碎片</v>
      </c>
      <c r="E6" s="2">
        <f>数据源!AF38</f>
        <v>25</v>
      </c>
      <c r="F6" s="2">
        <f>数据源!AG38</f>
        <v>2.5</v>
      </c>
      <c r="G6" s="2">
        <f>数据源!AH38</f>
        <v>0.21899999999999997</v>
      </c>
      <c r="H6" s="2">
        <f>数据源!AI38</f>
        <v>0.23359999999999997</v>
      </c>
      <c r="I6" s="2">
        <f>数据源!AJ38</f>
        <v>2336</v>
      </c>
      <c r="J6" s="3">
        <f t="shared" si="2"/>
        <v>2</v>
      </c>
      <c r="K6" s="3">
        <f t="shared" si="3"/>
        <v>3</v>
      </c>
      <c r="L6" s="3" t="str">
        <f t="shared" si="4"/>
        <v>碎片</v>
      </c>
      <c r="M6" s="3">
        <f t="shared" ca="1" si="5"/>
        <v>53111</v>
      </c>
      <c r="N6" s="3" t="str">
        <f t="shared" ref="N6:N8" ca="1" si="8">N5&amp;","&amp;M6</f>
        <v>51111,52111,53111</v>
      </c>
      <c r="O6" s="3" t="str">
        <f t="shared" ref="O6:O8" si="9">O5&amp;","&amp;I6</f>
        <v>2336,2336,2336</v>
      </c>
      <c r="P6" s="1" t="str">
        <f t="shared" ref="P6:P8" si="10">P5&amp;","&amp;"("&amp;J6&amp;","&amp;K6&amp;")"</f>
        <v>(2,3),(2,3),(2,3)</v>
      </c>
      <c r="Q6" s="3" t="str">
        <f>IF(D6="坦克碎片",VLOOKUP(C6,道具信息!$N$2:$O$291,2,FALSE)&amp;"碎片",VLOOKUP(C6,道具信息!$N$2:$O$291,2,FALSE))</f>
        <v>T1坦克碎片</v>
      </c>
      <c r="R6" s="3">
        <f t="shared" si="0"/>
        <v>7008</v>
      </c>
      <c r="S6" s="11">
        <f t="shared" si="1"/>
        <v>0.69699999999999995</v>
      </c>
      <c r="T6" s="3" t="str">
        <f>VLOOKUP(Q6,道具信息!$Q$3:$S$20,2,FALSE)</f>
        <v>CHEST_ITEM_TYPE_T1_SHARD</v>
      </c>
      <c r="U6" s="3" t="str">
        <f>IF(COUNTIF(U$4:U5,T6)=0,T6,"")</f>
        <v/>
      </c>
      <c r="V6" s="3" t="str">
        <f t="shared" ref="V6:V11" si="11">IF(U6&lt;&gt;"",V5&amp;","&amp;U6,V5)</f>
        <v>CHEST_ITEM_TYPE_T1_SHARD</v>
      </c>
      <c r="W6" s="13" t="str">
        <f t="shared" si="6"/>
        <v/>
      </c>
      <c r="X6" s="3" t="str">
        <f t="shared" si="7"/>
        <v/>
      </c>
      <c r="Y6" s="3" t="str">
        <f t="shared" ref="Y6:Y11" si="12">IF(X6&lt;&gt;"",Y5&amp;","&amp;X6,Y5)</f>
        <v>69.7%</v>
      </c>
    </row>
    <row r="7" spans="2:25" x14ac:dyDescent="0.3">
      <c r="B7" s="2">
        <f>数据源!AC39</f>
        <v>1</v>
      </c>
      <c r="C7" s="2" t="str">
        <f>数据源!AD39</f>
        <v>T1LP1</v>
      </c>
      <c r="D7" s="2" t="str">
        <f>数据源!AE39</f>
        <v>部件</v>
      </c>
      <c r="E7" s="2">
        <f>数据源!AF39</f>
        <v>50</v>
      </c>
      <c r="F7" s="2">
        <f>数据源!AG39</f>
        <v>1.5</v>
      </c>
      <c r="G7" s="2">
        <f>数据源!AH39</f>
        <v>3.7999999999999999E-2</v>
      </c>
      <c r="H7" s="2">
        <f>数据源!AI39</f>
        <v>3.3777777777777782E-2</v>
      </c>
      <c r="I7" s="2">
        <f>数据源!AJ39</f>
        <v>338</v>
      </c>
      <c r="J7" s="3">
        <f t="shared" si="2"/>
        <v>1</v>
      </c>
      <c r="K7" s="3">
        <f t="shared" si="3"/>
        <v>2</v>
      </c>
      <c r="L7" s="3" t="str">
        <f t="shared" si="4"/>
        <v>部件</v>
      </c>
      <c r="M7" s="3">
        <f t="shared" ca="1" si="5"/>
        <v>91001</v>
      </c>
      <c r="N7" s="3" t="str">
        <f t="shared" ca="1" si="8"/>
        <v>51111,52111,53111,91001</v>
      </c>
      <c r="O7" s="3" t="str">
        <f t="shared" si="9"/>
        <v>2336,2336,2336,338</v>
      </c>
      <c r="P7" s="1" t="str">
        <f t="shared" si="10"/>
        <v>(2,3),(2,3),(2,3),(1,2)</v>
      </c>
      <c r="Q7" s="3" t="str">
        <f>IF(D7="坦克碎片",VLOOKUP(C7,道具信息!$N$2:$O$291,2,FALSE)&amp;"碎片",VLOOKUP(C7,道具信息!$N$2:$O$291,2,FALSE))</f>
        <v>T1部件</v>
      </c>
      <c r="R7" s="3">
        <f t="shared" si="0"/>
        <v>3051</v>
      </c>
      <c r="S7" s="11">
        <f t="shared" si="1"/>
        <v>0.30299999999999999</v>
      </c>
      <c r="T7" s="3" t="str">
        <f>VLOOKUP(Q7,道具信息!$Q$3:$S$20,2,FALSE)</f>
        <v>CHEST_ITEM_TYPE_T1_PART</v>
      </c>
      <c r="U7" s="3" t="str">
        <f>IF(COUNTIF(U$4:U6,T7)=0,T7,"")</f>
        <v>CHEST_ITEM_TYPE_T1_PART</v>
      </c>
      <c r="V7" s="3" t="str">
        <f t="shared" si="11"/>
        <v>CHEST_ITEM_TYPE_T1_SHARD,CHEST_ITEM_TYPE_T1_PART</v>
      </c>
      <c r="W7" s="13">
        <f t="shared" si="6"/>
        <v>0.30299999999999999</v>
      </c>
      <c r="X7" s="3" t="str">
        <f t="shared" si="7"/>
        <v>30.3%</v>
      </c>
      <c r="Y7" s="3" t="str">
        <f t="shared" si="12"/>
        <v>69.7%,30.3%</v>
      </c>
    </row>
    <row r="8" spans="2:25" x14ac:dyDescent="0.3">
      <c r="B8" s="2">
        <f>数据源!AC40</f>
        <v>1</v>
      </c>
      <c r="C8" s="2" t="str">
        <f>数据源!AD40</f>
        <v>T1LP3</v>
      </c>
      <c r="D8" s="2" t="str">
        <f>数据源!AE40</f>
        <v>部件</v>
      </c>
      <c r="E8" s="2">
        <f>数据源!AF40</f>
        <v>50</v>
      </c>
      <c r="F8" s="2">
        <f>数据源!AG40</f>
        <v>1.5</v>
      </c>
      <c r="G8" s="2">
        <f>数据源!AH40</f>
        <v>3.7999999999999999E-2</v>
      </c>
      <c r="H8" s="2">
        <f>数据源!AI40</f>
        <v>3.3777777777777782E-2</v>
      </c>
      <c r="I8" s="2">
        <f>数据源!AJ40</f>
        <v>338</v>
      </c>
      <c r="J8" s="3">
        <f t="shared" si="2"/>
        <v>1</v>
      </c>
      <c r="K8" s="3">
        <f t="shared" si="3"/>
        <v>2</v>
      </c>
      <c r="L8" s="3" t="str">
        <f t="shared" si="4"/>
        <v>部件</v>
      </c>
      <c r="M8" s="3">
        <f t="shared" ca="1" si="5"/>
        <v>91003</v>
      </c>
      <c r="N8" s="3" t="str">
        <f t="shared" ca="1" si="8"/>
        <v>51111,52111,53111,91001,91003</v>
      </c>
      <c r="O8" s="3" t="str">
        <f t="shared" si="9"/>
        <v>2336,2336,2336,338,338</v>
      </c>
      <c r="P8" s="1" t="str">
        <f t="shared" si="10"/>
        <v>(2,3),(2,3),(2,3),(1,2),(1,2)</v>
      </c>
      <c r="Q8" s="3" t="str">
        <f>IF(D8="坦克碎片",VLOOKUP(C8,道具信息!$N$2:$O$291,2,FALSE)&amp;"碎片",VLOOKUP(C8,道具信息!$N$2:$O$291,2,FALSE))</f>
        <v>T1部件</v>
      </c>
      <c r="R8" s="3">
        <f t="shared" si="0"/>
        <v>3051</v>
      </c>
      <c r="S8" s="11">
        <f t="shared" si="1"/>
        <v>0.30299999999999999</v>
      </c>
      <c r="T8" s="3" t="str">
        <f>VLOOKUP(Q8,道具信息!$Q$3:$S$20,2,FALSE)</f>
        <v>CHEST_ITEM_TYPE_T1_PART</v>
      </c>
      <c r="U8" s="3" t="str">
        <f>IF(COUNTIF(U$4:U7,T8)=0,T8,"")</f>
        <v/>
      </c>
      <c r="V8" s="3" t="str">
        <f t="shared" si="11"/>
        <v>CHEST_ITEM_TYPE_T1_SHARD,CHEST_ITEM_TYPE_T1_PART</v>
      </c>
      <c r="W8" s="13" t="str">
        <f t="shared" si="6"/>
        <v/>
      </c>
      <c r="X8" s="3" t="str">
        <f t="shared" si="7"/>
        <v/>
      </c>
      <c r="Y8" s="3" t="str">
        <f t="shared" si="12"/>
        <v>69.7%,30.3%</v>
      </c>
    </row>
    <row r="9" spans="2:25" x14ac:dyDescent="0.3">
      <c r="B9" s="2">
        <f>数据源!AC41</f>
        <v>1</v>
      </c>
      <c r="C9" s="2" t="str">
        <f>数据源!AD41</f>
        <v>T1LP5</v>
      </c>
      <c r="D9" s="2" t="str">
        <f>数据源!AE41</f>
        <v>部件</v>
      </c>
      <c r="E9" s="2">
        <f>数据源!AF41</f>
        <v>50</v>
      </c>
      <c r="F9" s="2">
        <f>数据源!AG41</f>
        <v>1.5</v>
      </c>
      <c r="G9" s="2">
        <f>数据源!AH41</f>
        <v>3.7999999999999999E-2</v>
      </c>
      <c r="H9" s="2">
        <f>数据源!AI41</f>
        <v>3.3777777777777782E-2</v>
      </c>
      <c r="I9" s="2">
        <f>数据源!AJ41</f>
        <v>338</v>
      </c>
      <c r="J9" s="3">
        <f t="shared" si="2"/>
        <v>1</v>
      </c>
      <c r="K9" s="3">
        <f t="shared" si="3"/>
        <v>2</v>
      </c>
      <c r="L9" s="3" t="str">
        <f t="shared" ref="L9:L15" si="13">RIGHT(D9,2)</f>
        <v>部件</v>
      </c>
      <c r="M9" s="3">
        <f t="shared" ref="M9:M15" ca="1" si="14">IF(OR(L9="坦克",L9="碎片"),VLOOKUP(C9,INDIRECT("坦克ID"),MATCH(L9&amp;"ID",INDIRECT("坦克标头"),0),FALSE),VLOOKUP(C9,INDIRECT(L9&amp;"ID"),2,FALSE))</f>
        <v>91005</v>
      </c>
      <c r="N9" s="3" t="str">
        <f t="shared" ref="N9:N15" ca="1" si="15">N8&amp;","&amp;M9</f>
        <v>51111,52111,53111,91001,91003,91005</v>
      </c>
      <c r="O9" s="3" t="str">
        <f t="shared" ref="O9:O15" si="16">O8&amp;","&amp;I9</f>
        <v>2336,2336,2336,338,338,338</v>
      </c>
      <c r="P9" s="1" t="str">
        <f t="shared" ref="P9:P15" si="17">P8&amp;","&amp;"("&amp;J9&amp;","&amp;K9&amp;")"</f>
        <v>(2,3),(2,3),(2,3),(1,2),(1,2),(1,2)</v>
      </c>
      <c r="Q9" s="3" t="str">
        <f>IF(D9="坦克碎片",VLOOKUP(C9,道具信息!$N$2:$O$291,2,FALSE)&amp;"碎片",VLOOKUP(C9,道具信息!$N$2:$O$291,2,FALSE))</f>
        <v>T1部件</v>
      </c>
      <c r="R9" s="3">
        <f t="shared" si="0"/>
        <v>3051</v>
      </c>
      <c r="S9" s="11">
        <f t="shared" si="1"/>
        <v>0.30299999999999999</v>
      </c>
      <c r="T9" s="3" t="str">
        <f>VLOOKUP(Q9,道具信息!$Q$3:$S$20,2,FALSE)</f>
        <v>CHEST_ITEM_TYPE_T1_PART</v>
      </c>
      <c r="U9" s="3" t="str">
        <f>IF(COUNTIF(U$4:U8,T9)=0,T9,"")</f>
        <v/>
      </c>
      <c r="V9" s="3" t="str">
        <f t="shared" si="11"/>
        <v>CHEST_ITEM_TYPE_T1_SHARD,CHEST_ITEM_TYPE_T1_PART</v>
      </c>
      <c r="W9" s="13" t="str">
        <f t="shared" si="6"/>
        <v/>
      </c>
      <c r="X9" s="3" t="str">
        <f t="shared" si="7"/>
        <v/>
      </c>
      <c r="Y9" s="3" t="str">
        <f t="shared" si="12"/>
        <v>69.7%,30.3%</v>
      </c>
    </row>
    <row r="10" spans="2:25" x14ac:dyDescent="0.3">
      <c r="B10" s="2">
        <f>数据源!AC42</f>
        <v>1</v>
      </c>
      <c r="C10" s="2" t="str">
        <f>数据源!AD42</f>
        <v>T1MP1</v>
      </c>
      <c r="D10" s="2" t="str">
        <f>数据源!AE42</f>
        <v>部件</v>
      </c>
      <c r="E10" s="2">
        <f>数据源!AF42</f>
        <v>50</v>
      </c>
      <c r="F10" s="2">
        <f>数据源!AG42</f>
        <v>1.5</v>
      </c>
      <c r="G10" s="2">
        <f>数据源!AH42</f>
        <v>3.7999999999999999E-2</v>
      </c>
      <c r="H10" s="2">
        <f>数据源!AI42</f>
        <v>3.3777777777777782E-2</v>
      </c>
      <c r="I10" s="2">
        <f>数据源!AJ42</f>
        <v>338</v>
      </c>
      <c r="J10" s="3">
        <f t="shared" si="2"/>
        <v>1</v>
      </c>
      <c r="K10" s="3">
        <f t="shared" si="3"/>
        <v>2</v>
      </c>
      <c r="L10" s="3" t="str">
        <f t="shared" si="13"/>
        <v>部件</v>
      </c>
      <c r="M10" s="3">
        <f t="shared" ca="1" si="14"/>
        <v>91101</v>
      </c>
      <c r="N10" s="3" t="str">
        <f t="shared" ca="1" si="15"/>
        <v>51111,52111,53111,91001,91003,91005,91101</v>
      </c>
      <c r="O10" s="3" t="str">
        <f t="shared" si="16"/>
        <v>2336,2336,2336,338,338,338,338</v>
      </c>
      <c r="P10" s="1" t="str">
        <f t="shared" si="17"/>
        <v>(2,3),(2,3),(2,3),(1,2),(1,2),(1,2),(1,2)</v>
      </c>
      <c r="Q10" s="3" t="str">
        <f>IF(D10="坦克碎片",VLOOKUP(C10,道具信息!$N$2:$O$291,2,FALSE)&amp;"碎片",VLOOKUP(C10,道具信息!$N$2:$O$291,2,FALSE))</f>
        <v>T1部件</v>
      </c>
      <c r="R10" s="3">
        <f t="shared" si="0"/>
        <v>3051</v>
      </c>
      <c r="S10" s="11">
        <f t="shared" si="1"/>
        <v>0.30299999999999999</v>
      </c>
      <c r="T10" s="3" t="str">
        <f>VLOOKUP(Q10,道具信息!$Q$3:$S$20,2,FALSE)</f>
        <v>CHEST_ITEM_TYPE_T1_PART</v>
      </c>
      <c r="U10" s="3" t="str">
        <f>IF(COUNTIF(U$4:U9,T10)=0,T10,"")</f>
        <v/>
      </c>
      <c r="V10" s="3" t="str">
        <f t="shared" si="11"/>
        <v>CHEST_ITEM_TYPE_T1_SHARD,CHEST_ITEM_TYPE_T1_PART</v>
      </c>
      <c r="W10" s="13" t="str">
        <f t="shared" si="6"/>
        <v/>
      </c>
      <c r="X10" s="3" t="str">
        <f t="shared" si="7"/>
        <v/>
      </c>
      <c r="Y10" s="3" t="str">
        <f t="shared" si="12"/>
        <v>69.7%,30.3%</v>
      </c>
    </row>
    <row r="11" spans="2:25" x14ac:dyDescent="0.3">
      <c r="B11" s="2">
        <f>数据源!AC43</f>
        <v>1</v>
      </c>
      <c r="C11" s="2" t="str">
        <f>数据源!AD43</f>
        <v>T1MP3</v>
      </c>
      <c r="D11" s="2" t="str">
        <f>数据源!AE43</f>
        <v>部件</v>
      </c>
      <c r="E11" s="2">
        <f>数据源!AF43</f>
        <v>50</v>
      </c>
      <c r="F11" s="2">
        <f>数据源!AG43</f>
        <v>1.5</v>
      </c>
      <c r="G11" s="2">
        <f>数据源!AH43</f>
        <v>3.7999999999999999E-2</v>
      </c>
      <c r="H11" s="2">
        <f>数据源!AI43</f>
        <v>3.3777777777777782E-2</v>
      </c>
      <c r="I11" s="2">
        <f>数据源!AJ43</f>
        <v>338</v>
      </c>
      <c r="J11" s="3">
        <f t="shared" si="2"/>
        <v>1</v>
      </c>
      <c r="K11" s="3">
        <f t="shared" si="3"/>
        <v>2</v>
      </c>
      <c r="L11" s="3" t="str">
        <f t="shared" si="13"/>
        <v>部件</v>
      </c>
      <c r="M11" s="3">
        <f t="shared" ca="1" si="14"/>
        <v>91103</v>
      </c>
      <c r="N11" s="3" t="str">
        <f t="shared" ca="1" si="15"/>
        <v>51111,52111,53111,91001,91003,91005,91101,91103</v>
      </c>
      <c r="O11" s="3" t="str">
        <f t="shared" si="16"/>
        <v>2336,2336,2336,338,338,338,338,338</v>
      </c>
      <c r="P11" s="1" t="str">
        <f t="shared" si="17"/>
        <v>(2,3),(2,3),(2,3),(1,2),(1,2),(1,2),(1,2),(1,2)</v>
      </c>
      <c r="Q11" s="3" t="str">
        <f>IF(D11="坦克碎片",VLOOKUP(C11,道具信息!$N$2:$O$291,2,FALSE)&amp;"碎片",VLOOKUP(C11,道具信息!$N$2:$O$291,2,FALSE))</f>
        <v>T1部件</v>
      </c>
      <c r="R11" s="3">
        <f t="shared" si="0"/>
        <v>3051</v>
      </c>
      <c r="S11" s="11">
        <f t="shared" si="1"/>
        <v>0.30299999999999999</v>
      </c>
      <c r="T11" s="3" t="str">
        <f>VLOOKUP(Q11,道具信息!$Q$3:$S$20,2,FALSE)</f>
        <v>CHEST_ITEM_TYPE_T1_PART</v>
      </c>
      <c r="U11" s="3" t="str">
        <f>IF(COUNTIF(U$4:U10,T11)=0,T11,"")</f>
        <v/>
      </c>
      <c r="V11" s="3" t="str">
        <f t="shared" si="11"/>
        <v>CHEST_ITEM_TYPE_T1_SHARD,CHEST_ITEM_TYPE_T1_PART</v>
      </c>
      <c r="W11" s="13" t="str">
        <f t="shared" si="6"/>
        <v/>
      </c>
      <c r="X11" s="3" t="str">
        <f t="shared" si="7"/>
        <v/>
      </c>
      <c r="Y11" s="3" t="str">
        <f t="shared" si="12"/>
        <v>69.7%,30.3%</v>
      </c>
    </row>
    <row r="12" spans="2:25" x14ac:dyDescent="0.3">
      <c r="B12" s="2">
        <f>数据源!AC44</f>
        <v>1</v>
      </c>
      <c r="C12" s="2" t="str">
        <f>数据源!AD44</f>
        <v>T1MP5</v>
      </c>
      <c r="D12" s="2" t="str">
        <f>数据源!AE44</f>
        <v>部件</v>
      </c>
      <c r="E12" s="2">
        <f>数据源!AF44</f>
        <v>50</v>
      </c>
      <c r="F12" s="2">
        <f>数据源!AG44</f>
        <v>1.5</v>
      </c>
      <c r="G12" s="2">
        <f>数据源!AH44</f>
        <v>3.7999999999999999E-2</v>
      </c>
      <c r="H12" s="2">
        <f>数据源!AI44</f>
        <v>3.3777777777777782E-2</v>
      </c>
      <c r="I12" s="2">
        <f>数据源!AJ44</f>
        <v>338</v>
      </c>
      <c r="J12" s="3">
        <f t="shared" si="2"/>
        <v>1</v>
      </c>
      <c r="K12" s="3">
        <f t="shared" si="3"/>
        <v>2</v>
      </c>
      <c r="L12" s="3" t="str">
        <f t="shared" si="13"/>
        <v>部件</v>
      </c>
      <c r="M12" s="3">
        <f t="shared" ca="1" si="14"/>
        <v>91105</v>
      </c>
      <c r="N12" s="3" t="str">
        <f t="shared" ca="1" si="15"/>
        <v>51111,52111,53111,91001,91003,91005,91101,91103,91105</v>
      </c>
      <c r="O12" s="3" t="str">
        <f t="shared" si="16"/>
        <v>2336,2336,2336,338,338,338,338,338,338</v>
      </c>
      <c r="P12" s="1" t="str">
        <f t="shared" si="17"/>
        <v>(2,3),(2,3),(2,3),(1,2),(1,2),(1,2),(1,2),(1,2),(1,2)</v>
      </c>
      <c r="Q12" s="3" t="str">
        <f>IF(D12="坦克碎片",VLOOKUP(C12,道具信息!$N$2:$O$291,2,FALSE)&amp;"碎片",VLOOKUP(C12,道具信息!$N$2:$O$291,2,FALSE))</f>
        <v>T1部件</v>
      </c>
      <c r="R12" s="3">
        <f t="shared" si="0"/>
        <v>3051</v>
      </c>
      <c r="S12" s="11">
        <f t="shared" si="1"/>
        <v>0.30299999999999999</v>
      </c>
      <c r="T12" s="3" t="str">
        <f>VLOOKUP(Q12,道具信息!$Q$3:$S$20,2,FALSE)</f>
        <v>CHEST_ITEM_TYPE_T1_PART</v>
      </c>
      <c r="U12" s="3" t="str">
        <f>IF(COUNTIF(U$4:U11,T12)=0,T12,"")</f>
        <v/>
      </c>
      <c r="V12" s="3" t="str">
        <f>IF(U12&lt;&gt;"",V11&amp;","&amp;U12,V11)</f>
        <v>CHEST_ITEM_TYPE_T1_SHARD,CHEST_ITEM_TYPE_T1_PART</v>
      </c>
      <c r="W12" s="13" t="str">
        <f t="shared" si="6"/>
        <v/>
      </c>
      <c r="X12" s="3" t="str">
        <f t="shared" si="7"/>
        <v/>
      </c>
      <c r="Y12" s="3" t="str">
        <f>IF(X12&lt;&gt;"",Y11&amp;","&amp;X12,Y11)</f>
        <v>69.7%,30.3%</v>
      </c>
    </row>
    <row r="13" spans="2:25" x14ac:dyDescent="0.3">
      <c r="B13" s="2">
        <f>数据源!AC45</f>
        <v>1</v>
      </c>
      <c r="C13" s="2" t="str">
        <f>数据源!AD45</f>
        <v>T1HP1</v>
      </c>
      <c r="D13" s="2" t="str">
        <f>数据源!AE45</f>
        <v>部件</v>
      </c>
      <c r="E13" s="2">
        <f>数据源!AF45</f>
        <v>50</v>
      </c>
      <c r="F13" s="2">
        <f>数据源!AG45</f>
        <v>1.5</v>
      </c>
      <c r="G13" s="2">
        <f>数据源!AH45</f>
        <v>3.7999999999999999E-2</v>
      </c>
      <c r="H13" s="2">
        <f>数据源!AI45</f>
        <v>3.3777777777777782E-2</v>
      </c>
      <c r="I13" s="2">
        <f>数据源!AJ45</f>
        <v>338</v>
      </c>
      <c r="J13" s="3">
        <f t="shared" si="2"/>
        <v>1</v>
      </c>
      <c r="K13" s="3">
        <f t="shared" si="3"/>
        <v>2</v>
      </c>
      <c r="L13" s="3" t="str">
        <f t="shared" si="13"/>
        <v>部件</v>
      </c>
      <c r="M13" s="3">
        <f t="shared" ca="1" si="14"/>
        <v>91201</v>
      </c>
      <c r="N13" s="3" t="str">
        <f t="shared" ca="1" si="15"/>
        <v>51111,52111,53111,91001,91003,91005,91101,91103,91105,91201</v>
      </c>
      <c r="O13" s="3" t="str">
        <f t="shared" si="16"/>
        <v>2336,2336,2336,338,338,338,338,338,338,338</v>
      </c>
      <c r="P13" s="1" t="str">
        <f t="shared" si="17"/>
        <v>(2,3),(2,3),(2,3),(1,2),(1,2),(1,2),(1,2),(1,2),(1,2),(1,2)</v>
      </c>
      <c r="Q13" s="3" t="str">
        <f>IF(D13="坦克碎片",VLOOKUP(C13,道具信息!$N$2:$O$291,2,FALSE)&amp;"碎片",VLOOKUP(C13,道具信息!$N$2:$O$291,2,FALSE))</f>
        <v>T1部件</v>
      </c>
      <c r="R13" s="3">
        <f t="shared" si="0"/>
        <v>3051</v>
      </c>
      <c r="S13" s="11">
        <f t="shared" si="1"/>
        <v>0.30299999999999999</v>
      </c>
      <c r="T13" s="3" t="str">
        <f>VLOOKUP(Q13,道具信息!$Q$3:$S$20,2,FALSE)</f>
        <v>CHEST_ITEM_TYPE_T1_PART</v>
      </c>
      <c r="U13" s="3" t="str">
        <f>IF(COUNTIF(U$4:U12,T13)=0,T13,"")</f>
        <v/>
      </c>
      <c r="V13" s="3" t="str">
        <f t="shared" ref="V13:V15" si="18">IF(U13&lt;&gt;"",V12&amp;","&amp;U13,V12)</f>
        <v>CHEST_ITEM_TYPE_T1_SHARD,CHEST_ITEM_TYPE_T1_PART</v>
      </c>
      <c r="W13" s="13" t="str">
        <f t="shared" si="6"/>
        <v/>
      </c>
      <c r="X13" s="3" t="str">
        <f t="shared" si="7"/>
        <v/>
      </c>
      <c r="Y13" s="3" t="str">
        <f t="shared" ref="Y13:Y15" si="19">IF(X13&lt;&gt;"",Y12&amp;","&amp;X13,Y12)</f>
        <v>69.7%,30.3%</v>
      </c>
    </row>
    <row r="14" spans="2:25" x14ac:dyDescent="0.3">
      <c r="B14" s="2">
        <f>数据源!AC46</f>
        <v>1</v>
      </c>
      <c r="C14" s="2" t="str">
        <f>数据源!AD46</f>
        <v>T1HP3</v>
      </c>
      <c r="D14" s="2" t="str">
        <f>数据源!AE46</f>
        <v>部件</v>
      </c>
      <c r="E14" s="2">
        <f>数据源!AF46</f>
        <v>50</v>
      </c>
      <c r="F14" s="2">
        <f>数据源!AG46</f>
        <v>1.5</v>
      </c>
      <c r="G14" s="2">
        <f>数据源!AH46</f>
        <v>3.7999999999999999E-2</v>
      </c>
      <c r="H14" s="2">
        <f>数据源!AI46</f>
        <v>3.3777777777777782E-2</v>
      </c>
      <c r="I14" s="2">
        <f>数据源!AJ46</f>
        <v>338</v>
      </c>
      <c r="J14" s="3">
        <f t="shared" si="2"/>
        <v>1</v>
      </c>
      <c r="K14" s="3">
        <f t="shared" si="3"/>
        <v>2</v>
      </c>
      <c r="L14" s="3" t="str">
        <f t="shared" si="13"/>
        <v>部件</v>
      </c>
      <c r="M14" s="3">
        <f t="shared" ca="1" si="14"/>
        <v>91203</v>
      </c>
      <c r="N14" s="3" t="str">
        <f t="shared" ca="1" si="15"/>
        <v>51111,52111,53111,91001,91003,91005,91101,91103,91105,91201,91203</v>
      </c>
      <c r="O14" s="3" t="str">
        <f t="shared" si="16"/>
        <v>2336,2336,2336,338,338,338,338,338,338,338,338</v>
      </c>
      <c r="P14" s="1" t="str">
        <f t="shared" si="17"/>
        <v>(2,3),(2,3),(2,3),(1,2),(1,2),(1,2),(1,2),(1,2),(1,2),(1,2),(1,2)</v>
      </c>
      <c r="Q14" s="3" t="str">
        <f>IF(D14="坦克碎片",VLOOKUP(C14,道具信息!$N$2:$O$291,2,FALSE)&amp;"碎片",VLOOKUP(C14,道具信息!$N$2:$O$291,2,FALSE))</f>
        <v>T1部件</v>
      </c>
      <c r="R14" s="3">
        <f t="shared" si="0"/>
        <v>3051</v>
      </c>
      <c r="S14" s="11">
        <f t="shared" si="1"/>
        <v>0.30299999999999999</v>
      </c>
      <c r="T14" s="3" t="str">
        <f>VLOOKUP(Q14,道具信息!$Q$3:$S$20,2,FALSE)</f>
        <v>CHEST_ITEM_TYPE_T1_PART</v>
      </c>
      <c r="U14" s="3" t="str">
        <f>IF(COUNTIF(U$4:U13,T14)=0,T14,"")</f>
        <v/>
      </c>
      <c r="V14" s="3" t="str">
        <f t="shared" si="18"/>
        <v>CHEST_ITEM_TYPE_T1_SHARD,CHEST_ITEM_TYPE_T1_PART</v>
      </c>
      <c r="W14" s="13" t="str">
        <f t="shared" si="6"/>
        <v/>
      </c>
      <c r="X14" s="3" t="str">
        <f t="shared" si="7"/>
        <v/>
      </c>
      <c r="Y14" s="3" t="str">
        <f t="shared" si="19"/>
        <v>69.7%,30.3%</v>
      </c>
    </row>
    <row r="15" spans="2:25" x14ac:dyDescent="0.3">
      <c r="B15" s="2">
        <f>数据源!AC47</f>
        <v>1</v>
      </c>
      <c r="C15" s="2" t="str">
        <f>数据源!AD47</f>
        <v>T1HP5</v>
      </c>
      <c r="D15" s="2" t="str">
        <f>数据源!AE47</f>
        <v>部件</v>
      </c>
      <c r="E15" s="2">
        <f>数据源!AF47</f>
        <v>50</v>
      </c>
      <c r="F15" s="2">
        <f>数据源!AG47</f>
        <v>1.5</v>
      </c>
      <c r="G15" s="2">
        <f>数据源!AH47</f>
        <v>3.9E-2</v>
      </c>
      <c r="H15" s="2">
        <f>数据源!AI47</f>
        <v>3.4666666666666672E-2</v>
      </c>
      <c r="I15" s="2">
        <f>数据源!AJ47</f>
        <v>347</v>
      </c>
      <c r="J15" s="3">
        <f t="shared" si="2"/>
        <v>1</v>
      </c>
      <c r="K15" s="3">
        <f t="shared" si="3"/>
        <v>2</v>
      </c>
      <c r="L15" s="3" t="str">
        <f t="shared" si="13"/>
        <v>部件</v>
      </c>
      <c r="M15" s="3">
        <f t="shared" ca="1" si="14"/>
        <v>91205</v>
      </c>
      <c r="N15" s="3" t="str">
        <f t="shared" ca="1" si="15"/>
        <v>51111,52111,53111,91001,91003,91005,91101,91103,91105,91201,91203,91205</v>
      </c>
      <c r="O15" s="3" t="str">
        <f t="shared" si="16"/>
        <v>2336,2336,2336,338,338,338,338,338,338,338,338,347</v>
      </c>
      <c r="P15" s="1" t="str">
        <f t="shared" si="17"/>
        <v>(2,3),(2,3),(2,3),(1,2),(1,2),(1,2),(1,2),(1,2),(1,2),(1,2),(1,2),(1,2)</v>
      </c>
      <c r="Q15" s="3" t="str">
        <f>IF(D15="坦克碎片",VLOOKUP(C15,道具信息!$N$2:$O$291,2,FALSE)&amp;"碎片",VLOOKUP(C15,道具信息!$N$2:$O$291,2,FALSE))</f>
        <v>T1部件</v>
      </c>
      <c r="R15" s="3">
        <f t="shared" si="0"/>
        <v>3051</v>
      </c>
      <c r="S15" s="11">
        <f t="shared" si="1"/>
        <v>0.30299999999999999</v>
      </c>
      <c r="T15" s="3" t="str">
        <f>VLOOKUP(Q15,道具信息!$Q$3:$S$20,2,FALSE)</f>
        <v>CHEST_ITEM_TYPE_T1_PART</v>
      </c>
      <c r="U15" s="3" t="str">
        <f>IF(COUNTIF(U$4:U14,T15)=0,T15,"")</f>
        <v/>
      </c>
      <c r="V15" s="3" t="str">
        <f t="shared" si="18"/>
        <v>CHEST_ITEM_TYPE_T1_SHARD,CHEST_ITEM_TYPE_T1_PART</v>
      </c>
      <c r="W15" s="13" t="str">
        <f t="shared" si="6"/>
        <v/>
      </c>
      <c r="X15" s="3" t="str">
        <f t="shared" si="7"/>
        <v/>
      </c>
      <c r="Y15" s="3" t="str">
        <f t="shared" si="19"/>
        <v>69.7%,30.3%</v>
      </c>
    </row>
    <row r="16" spans="2:25" x14ac:dyDescent="0.3">
      <c r="N16" s="3" t="str">
        <f ca="1">"["&amp;N15&amp;"]"</f>
        <v>[51111,52111,53111,91001,91003,91005,91101,91103,91105,91201,91203,91205]</v>
      </c>
      <c r="O16" s="3" t="str">
        <f>"["&amp;O15&amp;"]"</f>
        <v>[2336,2336,2336,338,338,338,338,338,338,338,338,347]</v>
      </c>
      <c r="P16" s="3" t="str">
        <f>"["&amp;P15&amp;"]"</f>
        <v>[(2,3),(2,3),(2,3),(1,2),(1,2),(1,2),(1,2),(1,2),(1,2),(1,2),(1,2),(1,2)]</v>
      </c>
      <c r="S16" s="11"/>
      <c r="V16" s="3" t="str">
        <f>"["&amp;V15&amp;"]"</f>
        <v>[CHEST_ITEM_TYPE_T1_SHARD,CHEST_ITEM_TYPE_T1_PART]</v>
      </c>
      <c r="Y16" s="3" t="str">
        <f>"["&amp;Y15&amp;"]"</f>
        <v>[69.7%,30.3%]</v>
      </c>
    </row>
    <row r="18" spans="2:25" x14ac:dyDescent="0.3">
      <c r="B18" s="2" t="str">
        <f>数据源!AC50</f>
        <v>联赛等级</v>
      </c>
      <c r="C18" s="2" t="str">
        <f>数据源!AD50</f>
        <v>道具名称</v>
      </c>
      <c r="D18" s="2" t="str">
        <f>数据源!AE50</f>
        <v>对应大类</v>
      </c>
      <c r="E18" s="2" t="str">
        <f>数据源!AF50</f>
        <v>道具价值</v>
      </c>
      <c r="F18" s="2" t="str">
        <f>数据源!AG50</f>
        <v>抽取个数</v>
      </c>
      <c r="G18" s="2" t="str">
        <f>数据源!AH50</f>
        <v>价值比例</v>
      </c>
      <c r="H18" s="2" t="str">
        <f>数据源!AI50</f>
        <v>产出概率</v>
      </c>
      <c r="I18" s="2" t="str">
        <f>数据源!AJ50</f>
        <v>权重值</v>
      </c>
      <c r="J18" s="7" t="s">
        <v>234</v>
      </c>
      <c r="K18" s="7" t="s">
        <v>235</v>
      </c>
      <c r="L18" s="3" t="s">
        <v>222</v>
      </c>
      <c r="M18" s="3" t="s">
        <v>152</v>
      </c>
      <c r="N18" s="3" t="s">
        <v>224</v>
      </c>
      <c r="O18" s="3" t="s">
        <v>225</v>
      </c>
      <c r="P18" s="3" t="s">
        <v>226</v>
      </c>
      <c r="Q18" s="8" t="s">
        <v>244</v>
      </c>
      <c r="R18" s="8" t="s">
        <v>245</v>
      </c>
      <c r="S18" s="8" t="s">
        <v>246</v>
      </c>
    </row>
    <row r="19" spans="2:25" x14ac:dyDescent="0.3">
      <c r="B19" s="2">
        <f>数据源!AC51</f>
        <v>2</v>
      </c>
      <c r="C19" s="2" t="str">
        <f>数据源!AD51</f>
        <v>雷诺FT</v>
      </c>
      <c r="D19" s="2" t="str">
        <f>数据源!AE51</f>
        <v>坦克碎片</v>
      </c>
      <c r="E19" s="2">
        <f>数据源!AF51</f>
        <v>22.5</v>
      </c>
      <c r="F19" s="2">
        <f>数据源!AG51</f>
        <v>5</v>
      </c>
      <c r="G19" s="2">
        <f>数据源!AH51</f>
        <v>0.14599999999999999</v>
      </c>
      <c r="H19" s="2">
        <f>数据源!AI51</f>
        <v>8.6518518518518522E-2</v>
      </c>
      <c r="I19" s="2">
        <f>数据源!AJ51</f>
        <v>865</v>
      </c>
      <c r="J19" s="3">
        <f>ROUNDUP(IF(F19&gt;1,F19-ROUNDDOWN(SQRT(F19),0),F19),0)</f>
        <v>3</v>
      </c>
      <c r="K19" s="3">
        <f>F19*2-J19</f>
        <v>7</v>
      </c>
      <c r="L19" s="3" t="str">
        <f>RIGHT(D19,2)</f>
        <v>碎片</v>
      </c>
      <c r="M19" s="3">
        <f ca="1">IF(OR(L19="坦克",L19="碎片"),VLOOKUP(C19,INDIRECT("坦克ID"),MATCH(L19&amp;"ID",INDIRECT("坦克标头"),0),FALSE),VLOOKUP(C19,INDIRECT(L19&amp;"ID"),2,FALSE))</f>
        <v>51111</v>
      </c>
      <c r="N19" s="3">
        <f ca="1">M19</f>
        <v>51111</v>
      </c>
      <c r="O19" s="3">
        <f>I19</f>
        <v>865</v>
      </c>
      <c r="P19" s="1" t="str">
        <f>"("&amp;J19&amp;","&amp;K19&amp;")"</f>
        <v>(3,7)</v>
      </c>
      <c r="Q19" s="3" t="str">
        <f>IF(D19="坦克碎片",VLOOKUP(C19,道具信息!$N$2:$O$291,2,FALSE)&amp;"碎片",VLOOKUP(C19,道具信息!$N$2:$O$291,2,FALSE))</f>
        <v>T1坦克碎片</v>
      </c>
      <c r="R19" s="3">
        <f t="shared" ref="R19:R44" si="20">SUMIFS(I:I,Q:Q,Q19,B:B,B19)</f>
        <v>2595</v>
      </c>
      <c r="S19" s="11">
        <f t="shared" ref="S19:S44" si="21">ROUND(R19/SUMIF(B:B,B19,I:I),3)</f>
        <v>0.25800000000000001</v>
      </c>
      <c r="T19" s="3" t="str">
        <f>VLOOKUP(Q19,道具信息!$Q$3:$S$20,2,FALSE)</f>
        <v>CHEST_ITEM_TYPE_T1_SHARD</v>
      </c>
      <c r="U19" s="3" t="str">
        <f>T19</f>
        <v>CHEST_ITEM_TYPE_T1_SHARD</v>
      </c>
      <c r="V19" s="3" t="str">
        <f>U19</f>
        <v>CHEST_ITEM_TYPE_T1_SHARD</v>
      </c>
      <c r="W19" s="13">
        <f>IF(U19&lt;&gt;"",ROUND(S19*100%,3),"")</f>
        <v>0.25800000000000001</v>
      </c>
      <c r="X19" s="3" t="str">
        <f>TEXT(W19,"0.0%")</f>
        <v>25.8%</v>
      </c>
      <c r="Y19" s="3" t="str">
        <f>X19</f>
        <v>25.8%</v>
      </c>
    </row>
    <row r="20" spans="2:25" x14ac:dyDescent="0.3">
      <c r="B20" s="2">
        <f>数据源!AC52</f>
        <v>2</v>
      </c>
      <c r="C20" s="2" t="str">
        <f>数据源!AD52</f>
        <v>Stuart</v>
      </c>
      <c r="D20" s="2" t="str">
        <f>数据源!AE52</f>
        <v>坦克碎片</v>
      </c>
      <c r="E20" s="2">
        <f>数据源!AF52</f>
        <v>22.5</v>
      </c>
      <c r="F20" s="2">
        <f>数据源!AG52</f>
        <v>5</v>
      </c>
      <c r="G20" s="2">
        <f>数据源!AH52</f>
        <v>0.14599999999999999</v>
      </c>
      <c r="H20" s="2">
        <f>数据源!AI52</f>
        <v>8.6518518518518522E-2</v>
      </c>
      <c r="I20" s="2">
        <f>数据源!AJ52</f>
        <v>865</v>
      </c>
      <c r="J20" s="3">
        <f t="shared" ref="J20:J31" si="22">ROUNDUP(IF(F20&gt;1,F20-ROUNDDOWN(SQRT(F20),0),F20),0)</f>
        <v>3</v>
      </c>
      <c r="K20" s="3">
        <f t="shared" ref="K20:K31" si="23">F20*2-J20</f>
        <v>7</v>
      </c>
      <c r="L20" s="3" t="str">
        <f t="shared" ref="L20" si="24">RIGHT(D20,2)</f>
        <v>碎片</v>
      </c>
      <c r="M20" s="3">
        <f t="shared" ref="M20" ca="1" si="25">IF(OR(L20="坦克",L20="碎片"),VLOOKUP(C20,INDIRECT("坦克ID"),MATCH(L20&amp;"ID",INDIRECT("坦克标头"),0),FALSE),VLOOKUP(C20,INDIRECT(L20&amp;"ID"),2,FALSE))</f>
        <v>52111</v>
      </c>
      <c r="N20" s="3" t="str">
        <f ca="1">N19&amp;","&amp;M20</f>
        <v>51111,52111</v>
      </c>
      <c r="O20" s="3" t="str">
        <f>O19&amp;","&amp;I20</f>
        <v>865,865</v>
      </c>
      <c r="P20" s="1" t="str">
        <f>P19&amp;","&amp;"("&amp;J20&amp;","&amp;K20&amp;")"</f>
        <v>(3,7),(3,7)</v>
      </c>
      <c r="Q20" s="3" t="str">
        <f>IF(D20="坦克碎片",VLOOKUP(C20,道具信息!$N$2:$O$291,2,FALSE)&amp;"碎片",VLOOKUP(C20,道具信息!$N$2:$O$291,2,FALSE))</f>
        <v>T1坦克碎片</v>
      </c>
      <c r="R20" s="3">
        <f t="shared" si="20"/>
        <v>2595</v>
      </c>
      <c r="S20" s="11">
        <f t="shared" si="21"/>
        <v>0.25800000000000001</v>
      </c>
      <c r="T20" s="3" t="str">
        <f>VLOOKUP(Q20,道具信息!$Q$3:$S$20,2,FALSE)</f>
        <v>CHEST_ITEM_TYPE_T1_SHARD</v>
      </c>
      <c r="U20" s="3" t="str">
        <f>IF(COUNTIF(U$19:U19,T20)=0,T20,"")</f>
        <v/>
      </c>
      <c r="V20" s="3" t="str">
        <f>IF(U20&lt;&gt;"",V19&amp;","&amp;U20,V19)</f>
        <v>CHEST_ITEM_TYPE_T1_SHARD</v>
      </c>
      <c r="W20" s="13" t="str">
        <f t="shared" ref="W20:W44" si="26">IF(U20&lt;&gt;"",ROUND(S20*100%,3),"")</f>
        <v/>
      </c>
      <c r="X20" s="3" t="str">
        <f t="shared" ref="X20:X44" si="27">TEXT(W20,"0.0%")</f>
        <v/>
      </c>
      <c r="Y20" s="3" t="str">
        <f>IF(X20&lt;&gt;"",Y19&amp;","&amp;X20,Y19)</f>
        <v>25.8%</v>
      </c>
    </row>
    <row r="21" spans="2:25" x14ac:dyDescent="0.3">
      <c r="B21" s="2">
        <f>数据源!AC53</f>
        <v>2</v>
      </c>
      <c r="C21" s="2" t="str">
        <f>数据源!AD53</f>
        <v>B-1</v>
      </c>
      <c r="D21" s="2" t="str">
        <f>数据源!AE53</f>
        <v>坦克碎片</v>
      </c>
      <c r="E21" s="2">
        <f>数据源!AF53</f>
        <v>22.5</v>
      </c>
      <c r="F21" s="2">
        <f>数据源!AG53</f>
        <v>5</v>
      </c>
      <c r="G21" s="2">
        <f>数据源!AH53</f>
        <v>0.14599999999999999</v>
      </c>
      <c r="H21" s="2">
        <f>数据源!AI53</f>
        <v>8.6518518518518522E-2</v>
      </c>
      <c r="I21" s="2">
        <f>数据源!AJ53</f>
        <v>865</v>
      </c>
      <c r="J21" s="3">
        <f t="shared" si="22"/>
        <v>3</v>
      </c>
      <c r="K21" s="3">
        <f t="shared" si="23"/>
        <v>7</v>
      </c>
      <c r="L21" s="3" t="str">
        <f t="shared" ref="L21:L29" si="28">RIGHT(D21,2)</f>
        <v>碎片</v>
      </c>
      <c r="M21" s="3">
        <f t="shared" ref="M21:M29" ca="1" si="29">IF(OR(L21="坦克",L21="碎片"),VLOOKUP(C21,INDIRECT("坦克ID"),MATCH(L21&amp;"ID",INDIRECT("坦克标头"),0),FALSE),VLOOKUP(C21,INDIRECT(L21&amp;"ID"),2,FALSE))</f>
        <v>53111</v>
      </c>
      <c r="N21" s="3" t="str">
        <f t="shared" ref="N21:N29" ca="1" si="30">N20&amp;","&amp;M21</f>
        <v>51111,52111,53111</v>
      </c>
      <c r="O21" s="3" t="str">
        <f t="shared" ref="O21:O29" si="31">O20&amp;","&amp;I21</f>
        <v>865,865,865</v>
      </c>
      <c r="P21" s="1" t="str">
        <f t="shared" ref="P21:P29" si="32">P20&amp;","&amp;"("&amp;J21&amp;","&amp;K21&amp;")"</f>
        <v>(3,7),(3,7),(3,7)</v>
      </c>
      <c r="Q21" s="3" t="str">
        <f>IF(D21="坦克碎片",VLOOKUP(C21,道具信息!$N$2:$O$291,2,FALSE)&amp;"碎片",VLOOKUP(C21,道具信息!$N$2:$O$291,2,FALSE))</f>
        <v>T1坦克碎片</v>
      </c>
      <c r="R21" s="3">
        <f t="shared" si="20"/>
        <v>2595</v>
      </c>
      <c r="S21" s="11">
        <f t="shared" si="21"/>
        <v>0.25800000000000001</v>
      </c>
      <c r="T21" s="3" t="str">
        <f>VLOOKUP(Q21,道具信息!$Q$3:$S$20,2,FALSE)</f>
        <v>CHEST_ITEM_TYPE_T1_SHARD</v>
      </c>
      <c r="U21" s="3" t="str">
        <f>IF(COUNTIF(U$19:U20,T21)=0,T21,"")</f>
        <v/>
      </c>
      <c r="V21" s="3" t="str">
        <f t="shared" ref="V21:V26" si="33">IF(U21&lt;&gt;"",V20&amp;","&amp;U21,V20)</f>
        <v>CHEST_ITEM_TYPE_T1_SHARD</v>
      </c>
      <c r="W21" s="13" t="str">
        <f t="shared" si="26"/>
        <v/>
      </c>
      <c r="X21" s="3" t="str">
        <f t="shared" si="27"/>
        <v/>
      </c>
      <c r="Y21" s="3" t="str">
        <f t="shared" ref="Y21:Y26" si="34">IF(X21&lt;&gt;"",Y20&amp;","&amp;X21,Y20)</f>
        <v>25.8%</v>
      </c>
    </row>
    <row r="22" spans="2:25" x14ac:dyDescent="0.3">
      <c r="B22" s="2">
        <f>数据源!AC54</f>
        <v>2</v>
      </c>
      <c r="C22" s="2" t="str">
        <f>数据源!AD54</f>
        <v>二号</v>
      </c>
      <c r="D22" s="2" t="str">
        <f>数据源!AE54</f>
        <v>坦克碎片</v>
      </c>
      <c r="E22" s="2">
        <f>数据源!AF54</f>
        <v>25</v>
      </c>
      <c r="F22" s="2">
        <f>数据源!AG54</f>
        <v>1.5</v>
      </c>
      <c r="G22" s="2">
        <f>数据源!AH54</f>
        <v>7.2999999999999995E-2</v>
      </c>
      <c r="H22" s="2">
        <f>数据源!AI54</f>
        <v>0.1297777777777778</v>
      </c>
      <c r="I22" s="2">
        <f>数据源!AJ54</f>
        <v>1298</v>
      </c>
      <c r="J22" s="3">
        <f t="shared" si="22"/>
        <v>1</v>
      </c>
      <c r="K22" s="3">
        <f t="shared" si="23"/>
        <v>2</v>
      </c>
      <c r="L22" s="3" t="str">
        <f t="shared" si="28"/>
        <v>碎片</v>
      </c>
      <c r="M22" s="3">
        <f t="shared" ca="1" si="29"/>
        <v>51211</v>
      </c>
      <c r="N22" s="3" t="str">
        <f t="shared" ca="1" si="30"/>
        <v>51111,52111,53111,51211</v>
      </c>
      <c r="O22" s="3" t="str">
        <f t="shared" si="31"/>
        <v>865,865,865,1298</v>
      </c>
      <c r="P22" s="1" t="str">
        <f t="shared" si="32"/>
        <v>(3,7),(3,7),(3,7),(1,2)</v>
      </c>
      <c r="Q22" s="3" t="str">
        <f>IF(D22="坦克碎片",VLOOKUP(C22,道具信息!$N$2:$O$291,2,FALSE)&amp;"碎片",VLOOKUP(C22,道具信息!$N$2:$O$291,2,FALSE))</f>
        <v>T2坦克碎片</v>
      </c>
      <c r="R22" s="3">
        <f t="shared" si="20"/>
        <v>3894</v>
      </c>
      <c r="S22" s="11">
        <f t="shared" si="21"/>
        <v>0.38700000000000001</v>
      </c>
      <c r="T22" s="3" t="str">
        <f>VLOOKUP(Q22,道具信息!$Q$3:$S$20,2,FALSE)</f>
        <v>CHEST_ITEM_TYPE_T2_SHARD</v>
      </c>
      <c r="U22" s="3" t="str">
        <f>IF(COUNTIF(U$19:U21,T22)=0,T22,"")</f>
        <v>CHEST_ITEM_TYPE_T2_SHARD</v>
      </c>
      <c r="V22" s="3" t="str">
        <f t="shared" si="33"/>
        <v>CHEST_ITEM_TYPE_T1_SHARD,CHEST_ITEM_TYPE_T2_SHARD</v>
      </c>
      <c r="W22" s="13">
        <f t="shared" si="26"/>
        <v>0.38700000000000001</v>
      </c>
      <c r="X22" s="3" t="str">
        <f t="shared" si="27"/>
        <v>38.7%</v>
      </c>
      <c r="Y22" s="3" t="str">
        <f t="shared" si="34"/>
        <v>25.8%,38.7%</v>
      </c>
    </row>
    <row r="23" spans="2:25" x14ac:dyDescent="0.3">
      <c r="B23" s="2">
        <f>数据源!AC55</f>
        <v>2</v>
      </c>
      <c r="C23" s="2" t="str">
        <f>数据源!AD55</f>
        <v>T-34</v>
      </c>
      <c r="D23" s="2" t="str">
        <f>数据源!AE55</f>
        <v>坦克碎片</v>
      </c>
      <c r="E23" s="2">
        <f>数据源!AF55</f>
        <v>25</v>
      </c>
      <c r="F23" s="2">
        <f>数据源!AG55</f>
        <v>1.5</v>
      </c>
      <c r="G23" s="2">
        <f>数据源!AH55</f>
        <v>7.2999999999999995E-2</v>
      </c>
      <c r="H23" s="2">
        <f>数据源!AI55</f>
        <v>0.1297777777777778</v>
      </c>
      <c r="I23" s="2">
        <f>数据源!AJ55</f>
        <v>1298</v>
      </c>
      <c r="J23" s="3">
        <f t="shared" si="22"/>
        <v>1</v>
      </c>
      <c r="K23" s="3">
        <f t="shared" si="23"/>
        <v>2</v>
      </c>
      <c r="L23" s="3" t="str">
        <f t="shared" si="28"/>
        <v>碎片</v>
      </c>
      <c r="M23" s="3">
        <f t="shared" ca="1" si="29"/>
        <v>52211</v>
      </c>
      <c r="N23" s="3" t="str">
        <f t="shared" ca="1" si="30"/>
        <v>51111,52111,53111,51211,52211</v>
      </c>
      <c r="O23" s="3" t="str">
        <f t="shared" si="31"/>
        <v>865,865,865,1298,1298</v>
      </c>
      <c r="P23" s="1" t="str">
        <f t="shared" si="32"/>
        <v>(3,7),(3,7),(3,7),(1,2),(1,2)</v>
      </c>
      <c r="Q23" s="3" t="str">
        <f>IF(D23="坦克碎片",VLOOKUP(C23,道具信息!$N$2:$O$291,2,FALSE)&amp;"碎片",VLOOKUP(C23,道具信息!$N$2:$O$291,2,FALSE))</f>
        <v>T2坦克碎片</v>
      </c>
      <c r="R23" s="3">
        <f t="shared" si="20"/>
        <v>3894</v>
      </c>
      <c r="S23" s="11">
        <f t="shared" si="21"/>
        <v>0.38700000000000001</v>
      </c>
      <c r="T23" s="3" t="str">
        <f>VLOOKUP(Q23,道具信息!$Q$3:$S$20,2,FALSE)</f>
        <v>CHEST_ITEM_TYPE_T2_SHARD</v>
      </c>
      <c r="U23" s="3" t="str">
        <f>IF(COUNTIF(U$19:U22,T23)=0,T23,"")</f>
        <v/>
      </c>
      <c r="V23" s="3" t="str">
        <f t="shared" si="33"/>
        <v>CHEST_ITEM_TYPE_T1_SHARD,CHEST_ITEM_TYPE_T2_SHARD</v>
      </c>
      <c r="W23" s="13" t="str">
        <f t="shared" si="26"/>
        <v/>
      </c>
      <c r="X23" s="3" t="str">
        <f t="shared" si="27"/>
        <v/>
      </c>
      <c r="Y23" s="3" t="str">
        <f t="shared" si="34"/>
        <v>25.8%,38.7%</v>
      </c>
    </row>
    <row r="24" spans="2:25" x14ac:dyDescent="0.3">
      <c r="B24" s="2">
        <f>数据源!AC56</f>
        <v>2</v>
      </c>
      <c r="C24" s="2" t="str">
        <f>数据源!AD56</f>
        <v>KV-1</v>
      </c>
      <c r="D24" s="2" t="str">
        <f>数据源!AE56</f>
        <v>坦克碎片</v>
      </c>
      <c r="E24" s="2">
        <f>数据源!AF56</f>
        <v>25</v>
      </c>
      <c r="F24" s="2">
        <f>数据源!AG56</f>
        <v>1.5</v>
      </c>
      <c r="G24" s="2">
        <f>数据源!AH56</f>
        <v>7.2999999999999995E-2</v>
      </c>
      <c r="H24" s="2">
        <f>数据源!AI56</f>
        <v>0.1297777777777778</v>
      </c>
      <c r="I24" s="2">
        <f>数据源!AJ56</f>
        <v>1298</v>
      </c>
      <c r="J24" s="3">
        <f t="shared" si="22"/>
        <v>1</v>
      </c>
      <c r="K24" s="3">
        <f t="shared" si="23"/>
        <v>2</v>
      </c>
      <c r="L24" s="3" t="str">
        <f t="shared" si="28"/>
        <v>碎片</v>
      </c>
      <c r="M24" s="3">
        <f t="shared" ca="1" si="29"/>
        <v>53211</v>
      </c>
      <c r="N24" s="3" t="str">
        <f t="shared" ca="1" si="30"/>
        <v>51111,52111,53111,51211,52211,53211</v>
      </c>
      <c r="O24" s="3" t="str">
        <f t="shared" si="31"/>
        <v>865,865,865,1298,1298,1298</v>
      </c>
      <c r="P24" s="1" t="str">
        <f t="shared" si="32"/>
        <v>(3,7),(3,7),(3,7),(1,2),(1,2),(1,2)</v>
      </c>
      <c r="Q24" s="3" t="str">
        <f>IF(D24="坦克碎片",VLOOKUP(C24,道具信息!$N$2:$O$291,2,FALSE)&amp;"碎片",VLOOKUP(C24,道具信息!$N$2:$O$291,2,FALSE))</f>
        <v>T2坦克碎片</v>
      </c>
      <c r="R24" s="3">
        <f t="shared" si="20"/>
        <v>3894</v>
      </c>
      <c r="S24" s="11">
        <f t="shared" si="21"/>
        <v>0.38700000000000001</v>
      </c>
      <c r="T24" s="3" t="str">
        <f>VLOOKUP(Q24,道具信息!$Q$3:$S$20,2,FALSE)</f>
        <v>CHEST_ITEM_TYPE_T2_SHARD</v>
      </c>
      <c r="U24" s="3" t="str">
        <f>IF(COUNTIF(U$19:U23,T24)=0,T24,"")</f>
        <v/>
      </c>
      <c r="V24" s="3" t="str">
        <f t="shared" si="33"/>
        <v>CHEST_ITEM_TYPE_T1_SHARD,CHEST_ITEM_TYPE_T2_SHARD</v>
      </c>
      <c r="W24" s="13" t="str">
        <f t="shared" si="26"/>
        <v/>
      </c>
      <c r="X24" s="3" t="str">
        <f t="shared" si="27"/>
        <v/>
      </c>
      <c r="Y24" s="3" t="str">
        <f t="shared" si="34"/>
        <v>25.8%,38.7%</v>
      </c>
    </row>
    <row r="25" spans="2:25" x14ac:dyDescent="0.3">
      <c r="B25" s="2">
        <f>数据源!AC57</f>
        <v>2</v>
      </c>
      <c r="C25" s="2" t="str">
        <f>数据源!AD57</f>
        <v>T1LP1</v>
      </c>
      <c r="D25" s="2" t="str">
        <f>数据源!AE57</f>
        <v>部件</v>
      </c>
      <c r="E25" s="2">
        <f>数据源!AF57</f>
        <v>45</v>
      </c>
      <c r="F25" s="2">
        <f>数据源!AG57</f>
        <v>1.5</v>
      </c>
      <c r="G25" s="2">
        <f>数据源!AH57</f>
        <v>1.7000000000000001E-2</v>
      </c>
      <c r="H25" s="2">
        <f>数据源!AI57</f>
        <v>1.6790123456790127E-2</v>
      </c>
      <c r="I25" s="2">
        <f>数据源!AJ57</f>
        <v>168</v>
      </c>
      <c r="J25" s="3">
        <f t="shared" si="22"/>
        <v>1</v>
      </c>
      <c r="K25" s="3">
        <f t="shared" si="23"/>
        <v>2</v>
      </c>
      <c r="L25" s="3" t="str">
        <f t="shared" si="28"/>
        <v>部件</v>
      </c>
      <c r="M25" s="3">
        <f t="shared" ca="1" si="29"/>
        <v>91001</v>
      </c>
      <c r="N25" s="3" t="str">
        <f t="shared" ca="1" si="30"/>
        <v>51111,52111,53111,51211,52211,53211,91001</v>
      </c>
      <c r="O25" s="3" t="str">
        <f t="shared" si="31"/>
        <v>865,865,865,1298,1298,1298,168</v>
      </c>
      <c r="P25" s="1" t="str">
        <f t="shared" si="32"/>
        <v>(3,7),(3,7),(3,7),(1,2),(1,2),(1,2),(1,2)</v>
      </c>
      <c r="Q25" s="3" t="str">
        <f>IF(D25="坦克碎片",VLOOKUP(C25,道具信息!$N$2:$O$291,2,FALSE)&amp;"碎片",VLOOKUP(C25,道具信息!$N$2:$O$291,2,FALSE))</f>
        <v>T1部件</v>
      </c>
      <c r="R25" s="3">
        <f t="shared" si="20"/>
        <v>3024</v>
      </c>
      <c r="S25" s="11">
        <f t="shared" si="21"/>
        <v>0.3</v>
      </c>
      <c r="T25" s="3" t="str">
        <f>VLOOKUP(Q25,道具信息!$Q$3:$S$20,2,FALSE)</f>
        <v>CHEST_ITEM_TYPE_T1_PART</v>
      </c>
      <c r="U25" s="3" t="str">
        <f>IF(COUNTIF(U$19:U24,T25)=0,T25,"")</f>
        <v>CHEST_ITEM_TYPE_T1_PART</v>
      </c>
      <c r="V25" s="3" t="str">
        <f t="shared" si="33"/>
        <v>CHEST_ITEM_TYPE_T1_SHARD,CHEST_ITEM_TYPE_T2_SHARD,CHEST_ITEM_TYPE_T1_PART</v>
      </c>
      <c r="W25" s="13">
        <f t="shared" si="26"/>
        <v>0.3</v>
      </c>
      <c r="X25" s="3" t="str">
        <f t="shared" si="27"/>
        <v>30.0%</v>
      </c>
      <c r="Y25" s="3" t="str">
        <f t="shared" si="34"/>
        <v>25.8%,38.7%,30.0%</v>
      </c>
    </row>
    <row r="26" spans="2:25" x14ac:dyDescent="0.3">
      <c r="B26" s="2">
        <f>数据源!AC58</f>
        <v>2</v>
      </c>
      <c r="C26" s="2" t="str">
        <f>数据源!AD58</f>
        <v>T1LP3</v>
      </c>
      <c r="D26" s="2" t="str">
        <f>数据源!AE58</f>
        <v>部件</v>
      </c>
      <c r="E26" s="2">
        <f>数据源!AF58</f>
        <v>45</v>
      </c>
      <c r="F26" s="2">
        <f>数据源!AG58</f>
        <v>1.5</v>
      </c>
      <c r="G26" s="2">
        <f>数据源!AH58</f>
        <v>1.7000000000000001E-2</v>
      </c>
      <c r="H26" s="2">
        <f>数据源!AI58</f>
        <v>1.6790123456790127E-2</v>
      </c>
      <c r="I26" s="2">
        <f>数据源!AJ58</f>
        <v>168</v>
      </c>
      <c r="J26" s="3">
        <f t="shared" si="22"/>
        <v>1</v>
      </c>
      <c r="K26" s="3">
        <f t="shared" si="23"/>
        <v>2</v>
      </c>
      <c r="L26" s="3" t="str">
        <f t="shared" si="28"/>
        <v>部件</v>
      </c>
      <c r="M26" s="3">
        <f t="shared" ca="1" si="29"/>
        <v>91003</v>
      </c>
      <c r="N26" s="3" t="str">
        <f t="shared" ca="1" si="30"/>
        <v>51111,52111,53111,51211,52211,53211,91001,91003</v>
      </c>
      <c r="O26" s="3" t="str">
        <f t="shared" si="31"/>
        <v>865,865,865,1298,1298,1298,168,168</v>
      </c>
      <c r="P26" s="1" t="str">
        <f t="shared" si="32"/>
        <v>(3,7),(3,7),(3,7),(1,2),(1,2),(1,2),(1,2),(1,2)</v>
      </c>
      <c r="Q26" s="3" t="str">
        <f>IF(D26="坦克碎片",VLOOKUP(C26,道具信息!$N$2:$O$291,2,FALSE)&amp;"碎片",VLOOKUP(C26,道具信息!$N$2:$O$291,2,FALSE))</f>
        <v>T1部件</v>
      </c>
      <c r="R26" s="3">
        <f t="shared" si="20"/>
        <v>3024</v>
      </c>
      <c r="S26" s="11">
        <f t="shared" si="21"/>
        <v>0.3</v>
      </c>
      <c r="T26" s="3" t="str">
        <f>VLOOKUP(Q26,道具信息!$Q$3:$S$20,2,FALSE)</f>
        <v>CHEST_ITEM_TYPE_T1_PART</v>
      </c>
      <c r="U26" s="3" t="str">
        <f>IF(COUNTIF(U$19:U25,T26)=0,T26,"")</f>
        <v/>
      </c>
      <c r="V26" s="3" t="str">
        <f t="shared" si="33"/>
        <v>CHEST_ITEM_TYPE_T1_SHARD,CHEST_ITEM_TYPE_T2_SHARD,CHEST_ITEM_TYPE_T1_PART</v>
      </c>
      <c r="W26" s="13" t="str">
        <f t="shared" si="26"/>
        <v/>
      </c>
      <c r="X26" s="3" t="str">
        <f t="shared" si="27"/>
        <v/>
      </c>
      <c r="Y26" s="3" t="str">
        <f t="shared" si="34"/>
        <v>25.8%,38.7%,30.0%</v>
      </c>
    </row>
    <row r="27" spans="2:25" x14ac:dyDescent="0.3">
      <c r="B27" s="2">
        <f>数据源!AC59</f>
        <v>2</v>
      </c>
      <c r="C27" s="2" t="str">
        <f>数据源!AD59</f>
        <v>T1LP5</v>
      </c>
      <c r="D27" s="2" t="str">
        <f>数据源!AE59</f>
        <v>部件</v>
      </c>
      <c r="E27" s="2">
        <f>数据源!AF59</f>
        <v>45</v>
      </c>
      <c r="F27" s="2">
        <f>数据源!AG59</f>
        <v>1.5</v>
      </c>
      <c r="G27" s="2">
        <f>数据源!AH59</f>
        <v>1.7000000000000001E-2</v>
      </c>
      <c r="H27" s="2">
        <f>数据源!AI59</f>
        <v>1.6790123456790127E-2</v>
      </c>
      <c r="I27" s="2">
        <f>数据源!AJ59</f>
        <v>168</v>
      </c>
      <c r="J27" s="3">
        <f t="shared" si="22"/>
        <v>1</v>
      </c>
      <c r="K27" s="3">
        <f t="shared" si="23"/>
        <v>2</v>
      </c>
      <c r="L27" s="3" t="str">
        <f t="shared" si="28"/>
        <v>部件</v>
      </c>
      <c r="M27" s="3">
        <f t="shared" ca="1" si="29"/>
        <v>91005</v>
      </c>
      <c r="N27" s="3" t="str">
        <f t="shared" ca="1" si="30"/>
        <v>51111,52111,53111,51211,52211,53211,91001,91003,91005</v>
      </c>
      <c r="O27" s="3" t="str">
        <f t="shared" si="31"/>
        <v>865,865,865,1298,1298,1298,168,168,168</v>
      </c>
      <c r="P27" s="1" t="str">
        <f t="shared" si="32"/>
        <v>(3,7),(3,7),(3,7),(1,2),(1,2),(1,2),(1,2),(1,2),(1,2)</v>
      </c>
      <c r="Q27" s="3" t="str">
        <f>IF(D27="坦克碎片",VLOOKUP(C27,道具信息!$N$2:$O$291,2,FALSE)&amp;"碎片",VLOOKUP(C27,道具信息!$N$2:$O$291,2,FALSE))</f>
        <v>T1部件</v>
      </c>
      <c r="R27" s="3">
        <f t="shared" si="20"/>
        <v>3024</v>
      </c>
      <c r="S27" s="11">
        <f t="shared" si="21"/>
        <v>0.3</v>
      </c>
      <c r="T27" s="3" t="str">
        <f>VLOOKUP(Q27,道具信息!$Q$3:$S$20,2,FALSE)</f>
        <v>CHEST_ITEM_TYPE_T1_PART</v>
      </c>
      <c r="U27" s="3" t="str">
        <f>IF(COUNTIF(U$19:U26,T27)=0,T27,"")</f>
        <v/>
      </c>
      <c r="V27" s="3" t="str">
        <f>IF(U27&lt;&gt;"",V26&amp;","&amp;U27,V26)</f>
        <v>CHEST_ITEM_TYPE_T1_SHARD,CHEST_ITEM_TYPE_T2_SHARD,CHEST_ITEM_TYPE_T1_PART</v>
      </c>
      <c r="W27" s="13" t="str">
        <f t="shared" si="26"/>
        <v/>
      </c>
      <c r="X27" s="3" t="str">
        <f t="shared" si="27"/>
        <v/>
      </c>
      <c r="Y27" s="3" t="str">
        <f>IF(X27&lt;&gt;"",Y26&amp;","&amp;X27,Y26)</f>
        <v>25.8%,38.7%,30.0%</v>
      </c>
    </row>
    <row r="28" spans="2:25" x14ac:dyDescent="0.3">
      <c r="B28" s="2">
        <f>数据源!AC60</f>
        <v>2</v>
      </c>
      <c r="C28" s="2" t="str">
        <f>数据源!AD60</f>
        <v>T1MP1</v>
      </c>
      <c r="D28" s="2" t="str">
        <f>数据源!AE60</f>
        <v>部件</v>
      </c>
      <c r="E28" s="2">
        <f>数据源!AF60</f>
        <v>45</v>
      </c>
      <c r="F28" s="2">
        <f>数据源!AG60</f>
        <v>1.5</v>
      </c>
      <c r="G28" s="2">
        <f>数据源!AH60</f>
        <v>1.7000000000000001E-2</v>
      </c>
      <c r="H28" s="2">
        <f>数据源!AI60</f>
        <v>1.6790123456790127E-2</v>
      </c>
      <c r="I28" s="2">
        <f>数据源!AJ60</f>
        <v>168</v>
      </c>
      <c r="J28" s="3">
        <f t="shared" si="22"/>
        <v>1</v>
      </c>
      <c r="K28" s="3">
        <f t="shared" si="23"/>
        <v>2</v>
      </c>
      <c r="L28" s="3" t="str">
        <f t="shared" si="28"/>
        <v>部件</v>
      </c>
      <c r="M28" s="3">
        <f t="shared" ca="1" si="29"/>
        <v>91101</v>
      </c>
      <c r="N28" s="3" t="str">
        <f t="shared" ca="1" si="30"/>
        <v>51111,52111,53111,51211,52211,53211,91001,91003,91005,91101</v>
      </c>
      <c r="O28" s="3" t="str">
        <f t="shared" si="31"/>
        <v>865,865,865,1298,1298,1298,168,168,168,168</v>
      </c>
      <c r="P28" s="1" t="str">
        <f t="shared" si="32"/>
        <v>(3,7),(3,7),(3,7),(1,2),(1,2),(1,2),(1,2),(1,2),(1,2),(1,2)</v>
      </c>
      <c r="Q28" s="3" t="str">
        <f>IF(D28="坦克碎片",VLOOKUP(C28,道具信息!$N$2:$O$291,2,FALSE)&amp;"碎片",VLOOKUP(C28,道具信息!$N$2:$O$291,2,FALSE))</f>
        <v>T1部件</v>
      </c>
      <c r="R28" s="3">
        <f t="shared" si="20"/>
        <v>3024</v>
      </c>
      <c r="S28" s="11">
        <f t="shared" si="21"/>
        <v>0.3</v>
      </c>
      <c r="T28" s="3" t="str">
        <f>VLOOKUP(Q28,道具信息!$Q$3:$S$20,2,FALSE)</f>
        <v>CHEST_ITEM_TYPE_T1_PART</v>
      </c>
      <c r="U28" s="3" t="str">
        <f>IF(COUNTIF(U$19:U27,T28)=0,T28,"")</f>
        <v/>
      </c>
      <c r="V28" s="3" t="str">
        <f t="shared" ref="V28:V44" si="35">IF(U28&lt;&gt;"",V27&amp;","&amp;U28,V27)</f>
        <v>CHEST_ITEM_TYPE_T1_SHARD,CHEST_ITEM_TYPE_T2_SHARD,CHEST_ITEM_TYPE_T1_PART</v>
      </c>
      <c r="W28" s="13" t="str">
        <f t="shared" si="26"/>
        <v/>
      </c>
      <c r="X28" s="3" t="str">
        <f t="shared" si="27"/>
        <v/>
      </c>
      <c r="Y28" s="3" t="str">
        <f t="shared" ref="Y28:Y44" si="36">IF(X28&lt;&gt;"",Y27&amp;","&amp;X28,Y27)</f>
        <v>25.8%,38.7%,30.0%</v>
      </c>
    </row>
    <row r="29" spans="2:25" x14ac:dyDescent="0.3">
      <c r="B29" s="2">
        <f>数据源!AC61</f>
        <v>2</v>
      </c>
      <c r="C29" s="2" t="str">
        <f>数据源!AD61</f>
        <v>T1MP3</v>
      </c>
      <c r="D29" s="2" t="str">
        <f>数据源!AE61</f>
        <v>部件</v>
      </c>
      <c r="E29" s="2">
        <f>数据源!AF61</f>
        <v>45</v>
      </c>
      <c r="F29" s="2">
        <f>数据源!AG61</f>
        <v>1.5</v>
      </c>
      <c r="G29" s="2">
        <f>数据源!AH61</f>
        <v>1.7000000000000001E-2</v>
      </c>
      <c r="H29" s="2">
        <f>数据源!AI61</f>
        <v>1.6790123456790127E-2</v>
      </c>
      <c r="I29" s="2">
        <f>数据源!AJ61</f>
        <v>168</v>
      </c>
      <c r="J29" s="3">
        <f t="shared" si="22"/>
        <v>1</v>
      </c>
      <c r="K29" s="3">
        <f t="shared" si="23"/>
        <v>2</v>
      </c>
      <c r="L29" s="3" t="str">
        <f t="shared" si="28"/>
        <v>部件</v>
      </c>
      <c r="M29" s="3">
        <f t="shared" ca="1" si="29"/>
        <v>91103</v>
      </c>
      <c r="N29" s="3" t="str">
        <f t="shared" ca="1" si="30"/>
        <v>51111,52111,53111,51211,52211,53211,91001,91003,91005,91101,91103</v>
      </c>
      <c r="O29" s="3" t="str">
        <f t="shared" si="31"/>
        <v>865,865,865,1298,1298,1298,168,168,168,168,168</v>
      </c>
      <c r="P29" s="1" t="str">
        <f t="shared" si="32"/>
        <v>(3,7),(3,7),(3,7),(1,2),(1,2),(1,2),(1,2),(1,2),(1,2),(1,2),(1,2)</v>
      </c>
      <c r="Q29" s="3" t="str">
        <f>IF(D29="坦克碎片",VLOOKUP(C29,道具信息!$N$2:$O$291,2,FALSE)&amp;"碎片",VLOOKUP(C29,道具信息!$N$2:$O$291,2,FALSE))</f>
        <v>T1部件</v>
      </c>
      <c r="R29" s="3">
        <f t="shared" si="20"/>
        <v>3024</v>
      </c>
      <c r="S29" s="11">
        <f t="shared" si="21"/>
        <v>0.3</v>
      </c>
      <c r="T29" s="3" t="str">
        <f>VLOOKUP(Q29,道具信息!$Q$3:$S$20,2,FALSE)</f>
        <v>CHEST_ITEM_TYPE_T1_PART</v>
      </c>
      <c r="U29" s="3" t="str">
        <f>IF(COUNTIF(U$19:U28,T29)=0,T29,"")</f>
        <v/>
      </c>
      <c r="V29" s="3" t="str">
        <f t="shared" si="35"/>
        <v>CHEST_ITEM_TYPE_T1_SHARD,CHEST_ITEM_TYPE_T2_SHARD,CHEST_ITEM_TYPE_T1_PART</v>
      </c>
      <c r="W29" s="13" t="str">
        <f t="shared" si="26"/>
        <v/>
      </c>
      <c r="X29" s="3" t="str">
        <f t="shared" si="27"/>
        <v/>
      </c>
      <c r="Y29" s="3" t="str">
        <f t="shared" si="36"/>
        <v>25.8%,38.7%,30.0%</v>
      </c>
    </row>
    <row r="30" spans="2:25" x14ac:dyDescent="0.3">
      <c r="B30" s="2">
        <f>数据源!AC62</f>
        <v>2</v>
      </c>
      <c r="C30" s="2" t="str">
        <f>数据源!AD62</f>
        <v>T1MP5</v>
      </c>
      <c r="D30" s="2" t="str">
        <f>数据源!AE62</f>
        <v>部件</v>
      </c>
      <c r="E30" s="2">
        <f>数据源!AF62</f>
        <v>45</v>
      </c>
      <c r="F30" s="2">
        <f>数据源!AG62</f>
        <v>1.5</v>
      </c>
      <c r="G30" s="2">
        <f>数据源!AH62</f>
        <v>1.7000000000000001E-2</v>
      </c>
      <c r="H30" s="2">
        <f>数据源!AI62</f>
        <v>1.6790123456790127E-2</v>
      </c>
      <c r="I30" s="2">
        <f>数据源!AJ62</f>
        <v>168</v>
      </c>
      <c r="J30" s="3">
        <f t="shared" si="22"/>
        <v>1</v>
      </c>
      <c r="K30" s="3">
        <f t="shared" si="23"/>
        <v>2</v>
      </c>
      <c r="L30" s="3" t="str">
        <f t="shared" ref="L30:L44" si="37">RIGHT(D30,2)</f>
        <v>部件</v>
      </c>
      <c r="M30" s="3">
        <f t="shared" ref="M30:M44" ca="1" si="38">IF(OR(L30="坦克",L30="碎片"),VLOOKUP(C30,INDIRECT("坦克ID"),MATCH(L30&amp;"ID",INDIRECT("坦克标头"),0),FALSE),VLOOKUP(C30,INDIRECT(L30&amp;"ID"),2,FALSE))</f>
        <v>91105</v>
      </c>
      <c r="N30" s="3" t="str">
        <f t="shared" ref="N30:N44" ca="1" si="39">N29&amp;","&amp;M30</f>
        <v>51111,52111,53111,51211,52211,53211,91001,91003,91005,91101,91103,91105</v>
      </c>
      <c r="O30" s="3" t="str">
        <f t="shared" ref="O30:O44" si="40">O29&amp;","&amp;I30</f>
        <v>865,865,865,1298,1298,1298,168,168,168,168,168,168</v>
      </c>
      <c r="P30" s="1" t="str">
        <f t="shared" ref="P30:P44" si="41">P29&amp;","&amp;"("&amp;J30&amp;","&amp;K30&amp;")"</f>
        <v>(3,7),(3,7),(3,7),(1,2),(1,2),(1,2),(1,2),(1,2),(1,2),(1,2),(1,2),(1,2)</v>
      </c>
      <c r="Q30" s="3" t="str">
        <f>IF(D30="坦克碎片",VLOOKUP(C30,道具信息!$N$2:$O$291,2,FALSE)&amp;"碎片",VLOOKUP(C30,道具信息!$N$2:$O$291,2,FALSE))</f>
        <v>T1部件</v>
      </c>
      <c r="R30" s="3">
        <f t="shared" si="20"/>
        <v>3024</v>
      </c>
      <c r="S30" s="11">
        <f t="shared" si="21"/>
        <v>0.3</v>
      </c>
      <c r="T30" s="3" t="str">
        <f>VLOOKUP(Q30,道具信息!$Q$3:$S$20,2,FALSE)</f>
        <v>CHEST_ITEM_TYPE_T1_PART</v>
      </c>
      <c r="U30" s="3" t="str">
        <f>IF(COUNTIF(U$19:U29,T30)=0,T30,"")</f>
        <v/>
      </c>
      <c r="V30" s="3" t="str">
        <f t="shared" si="35"/>
        <v>CHEST_ITEM_TYPE_T1_SHARD,CHEST_ITEM_TYPE_T2_SHARD,CHEST_ITEM_TYPE_T1_PART</v>
      </c>
      <c r="W30" s="13" t="str">
        <f t="shared" si="26"/>
        <v/>
      </c>
      <c r="X30" s="3" t="str">
        <f t="shared" si="27"/>
        <v/>
      </c>
      <c r="Y30" s="3" t="str">
        <f t="shared" si="36"/>
        <v>25.8%,38.7%,30.0%</v>
      </c>
    </row>
    <row r="31" spans="2:25" x14ac:dyDescent="0.3">
      <c r="B31" s="2">
        <f>数据源!AC63</f>
        <v>2</v>
      </c>
      <c r="C31" s="2" t="str">
        <f>数据源!AD63</f>
        <v>T1HP1</v>
      </c>
      <c r="D31" s="2" t="str">
        <f>数据源!AE63</f>
        <v>部件</v>
      </c>
      <c r="E31" s="2">
        <f>数据源!AF63</f>
        <v>45</v>
      </c>
      <c r="F31" s="2">
        <f>数据源!AG63</f>
        <v>1.5</v>
      </c>
      <c r="G31" s="2">
        <f>数据源!AH63</f>
        <v>1.7000000000000001E-2</v>
      </c>
      <c r="H31" s="2">
        <f>数据源!AI63</f>
        <v>1.6790123456790127E-2</v>
      </c>
      <c r="I31" s="2">
        <f>数据源!AJ63</f>
        <v>168</v>
      </c>
      <c r="J31" s="3">
        <f t="shared" si="22"/>
        <v>1</v>
      </c>
      <c r="K31" s="3">
        <f t="shared" si="23"/>
        <v>2</v>
      </c>
      <c r="L31" s="3" t="str">
        <f t="shared" si="37"/>
        <v>部件</v>
      </c>
      <c r="M31" s="3">
        <f t="shared" ca="1" si="38"/>
        <v>91201</v>
      </c>
      <c r="N31" s="3" t="str">
        <f t="shared" ca="1" si="39"/>
        <v>51111,52111,53111,51211,52211,53211,91001,91003,91005,91101,91103,91105,91201</v>
      </c>
      <c r="O31" s="3" t="str">
        <f t="shared" si="40"/>
        <v>865,865,865,1298,1298,1298,168,168,168,168,168,168,168</v>
      </c>
      <c r="P31" s="1" t="str">
        <f t="shared" si="41"/>
        <v>(3,7),(3,7),(3,7),(1,2),(1,2),(1,2),(1,2),(1,2),(1,2),(1,2),(1,2),(1,2),(1,2)</v>
      </c>
      <c r="Q31" s="3" t="str">
        <f>IF(D31="坦克碎片",VLOOKUP(C31,道具信息!$N$2:$O$291,2,FALSE)&amp;"碎片",VLOOKUP(C31,道具信息!$N$2:$O$291,2,FALSE))</f>
        <v>T1部件</v>
      </c>
      <c r="R31" s="3">
        <f t="shared" si="20"/>
        <v>3024</v>
      </c>
      <c r="S31" s="11">
        <f t="shared" si="21"/>
        <v>0.3</v>
      </c>
      <c r="T31" s="3" t="str">
        <f>VLOOKUP(Q31,道具信息!$Q$3:$S$20,2,FALSE)</f>
        <v>CHEST_ITEM_TYPE_T1_PART</v>
      </c>
      <c r="U31" s="3" t="str">
        <f>IF(COUNTIF(U$19:U30,T31)=0,T31,"")</f>
        <v/>
      </c>
      <c r="V31" s="3" t="str">
        <f t="shared" si="35"/>
        <v>CHEST_ITEM_TYPE_T1_SHARD,CHEST_ITEM_TYPE_T2_SHARD,CHEST_ITEM_TYPE_T1_PART</v>
      </c>
      <c r="W31" s="13" t="str">
        <f t="shared" si="26"/>
        <v/>
      </c>
      <c r="X31" s="3" t="str">
        <f t="shared" si="27"/>
        <v/>
      </c>
      <c r="Y31" s="3" t="str">
        <f t="shared" si="36"/>
        <v>25.8%,38.7%,30.0%</v>
      </c>
    </row>
    <row r="32" spans="2:25" x14ac:dyDescent="0.3">
      <c r="B32" s="2">
        <f>数据源!AC64</f>
        <v>2</v>
      </c>
      <c r="C32" s="2" t="str">
        <f>数据源!AD64</f>
        <v>T1HP3</v>
      </c>
      <c r="D32" s="2" t="str">
        <f>数据源!AE64</f>
        <v>部件</v>
      </c>
      <c r="E32" s="2">
        <f>数据源!AF64</f>
        <v>45</v>
      </c>
      <c r="F32" s="2">
        <f>数据源!AG64</f>
        <v>1.5</v>
      </c>
      <c r="G32" s="2">
        <f>数据源!AH64</f>
        <v>1.7000000000000001E-2</v>
      </c>
      <c r="H32" s="2">
        <f>数据源!AI64</f>
        <v>1.6790123456790127E-2</v>
      </c>
      <c r="I32" s="2">
        <f>数据源!AJ64</f>
        <v>168</v>
      </c>
      <c r="J32" s="3">
        <f t="shared" ref="J32:J44" si="42">ROUNDUP(IF(F32&gt;1,F32-ROUNDDOWN(SQRT(F32),0),F32),0)</f>
        <v>1</v>
      </c>
      <c r="K32" s="3">
        <f t="shared" ref="K32:K44" si="43">F32*2-J32</f>
        <v>2</v>
      </c>
      <c r="L32" s="3" t="str">
        <f t="shared" si="37"/>
        <v>部件</v>
      </c>
      <c r="M32" s="3">
        <f t="shared" ca="1" si="38"/>
        <v>91203</v>
      </c>
      <c r="N32" s="3" t="str">
        <f t="shared" ca="1" si="39"/>
        <v>51111,52111,53111,51211,52211,53211,91001,91003,91005,91101,91103,91105,91201,91203</v>
      </c>
      <c r="O32" s="3" t="str">
        <f t="shared" si="40"/>
        <v>865,865,865,1298,1298,1298,168,168,168,168,168,168,168,168</v>
      </c>
      <c r="P32" s="1" t="str">
        <f t="shared" si="41"/>
        <v>(3,7),(3,7),(3,7),(1,2),(1,2),(1,2),(1,2),(1,2),(1,2),(1,2),(1,2),(1,2),(1,2),(1,2)</v>
      </c>
      <c r="Q32" s="3" t="str">
        <f>IF(D32="坦克碎片",VLOOKUP(C32,道具信息!$N$2:$O$291,2,FALSE)&amp;"碎片",VLOOKUP(C32,道具信息!$N$2:$O$291,2,FALSE))</f>
        <v>T1部件</v>
      </c>
      <c r="R32" s="3">
        <f t="shared" si="20"/>
        <v>3024</v>
      </c>
      <c r="S32" s="11">
        <f t="shared" si="21"/>
        <v>0.3</v>
      </c>
      <c r="T32" s="3" t="str">
        <f>VLOOKUP(Q32,道具信息!$Q$3:$S$20,2,FALSE)</f>
        <v>CHEST_ITEM_TYPE_T1_PART</v>
      </c>
      <c r="U32" s="3" t="str">
        <f>IF(COUNTIF(U$19:U31,T32)=0,T32,"")</f>
        <v/>
      </c>
      <c r="V32" s="3" t="str">
        <f t="shared" si="35"/>
        <v>CHEST_ITEM_TYPE_T1_SHARD,CHEST_ITEM_TYPE_T2_SHARD,CHEST_ITEM_TYPE_T1_PART</v>
      </c>
      <c r="W32" s="13" t="str">
        <f t="shared" si="26"/>
        <v/>
      </c>
      <c r="X32" s="3" t="str">
        <f t="shared" si="27"/>
        <v/>
      </c>
      <c r="Y32" s="3" t="str">
        <f t="shared" si="36"/>
        <v>25.8%,38.7%,30.0%</v>
      </c>
    </row>
    <row r="33" spans="2:25" x14ac:dyDescent="0.3">
      <c r="B33" s="2">
        <f>数据源!AC65</f>
        <v>2</v>
      </c>
      <c r="C33" s="2" t="str">
        <f>数据源!AD65</f>
        <v>T1HP5</v>
      </c>
      <c r="D33" s="2" t="str">
        <f>数据源!AE65</f>
        <v>部件</v>
      </c>
      <c r="E33" s="2">
        <f>数据源!AF65</f>
        <v>45</v>
      </c>
      <c r="F33" s="2">
        <f>数据源!AG65</f>
        <v>1.5</v>
      </c>
      <c r="G33" s="2">
        <f>数据源!AH65</f>
        <v>1.7000000000000001E-2</v>
      </c>
      <c r="H33" s="2">
        <f>数据源!AI65</f>
        <v>1.6790123456790127E-2</v>
      </c>
      <c r="I33" s="2">
        <f>数据源!AJ65</f>
        <v>168</v>
      </c>
      <c r="J33" s="3">
        <f t="shared" si="42"/>
        <v>1</v>
      </c>
      <c r="K33" s="3">
        <f t="shared" si="43"/>
        <v>2</v>
      </c>
      <c r="L33" s="3" t="str">
        <f t="shared" si="37"/>
        <v>部件</v>
      </c>
      <c r="M33" s="3">
        <f t="shared" ca="1" si="38"/>
        <v>91205</v>
      </c>
      <c r="N33" s="3" t="str">
        <f t="shared" ca="1" si="39"/>
        <v>51111,52111,53111,51211,52211,53211,91001,91003,91005,91101,91103,91105,91201,91203,91205</v>
      </c>
      <c r="O33" s="3" t="str">
        <f t="shared" si="40"/>
        <v>865,865,865,1298,1298,1298,168,168,168,168,168,168,168,168,168</v>
      </c>
      <c r="P33" s="1" t="str">
        <f t="shared" si="41"/>
        <v>(3,7),(3,7),(3,7),(1,2),(1,2),(1,2),(1,2),(1,2),(1,2),(1,2),(1,2),(1,2),(1,2),(1,2),(1,2)</v>
      </c>
      <c r="Q33" s="3" t="str">
        <f>IF(D33="坦克碎片",VLOOKUP(C33,道具信息!$N$2:$O$291,2,FALSE)&amp;"碎片",VLOOKUP(C33,道具信息!$N$2:$O$291,2,FALSE))</f>
        <v>T1部件</v>
      </c>
      <c r="R33" s="3">
        <f t="shared" si="20"/>
        <v>3024</v>
      </c>
      <c r="S33" s="11">
        <f t="shared" si="21"/>
        <v>0.3</v>
      </c>
      <c r="T33" s="3" t="str">
        <f>VLOOKUP(Q33,道具信息!$Q$3:$S$20,2,FALSE)</f>
        <v>CHEST_ITEM_TYPE_T1_PART</v>
      </c>
      <c r="U33" s="3" t="str">
        <f>IF(COUNTIF(U$19:U32,T33)=0,T33,"")</f>
        <v/>
      </c>
      <c r="V33" s="3" t="str">
        <f t="shared" si="35"/>
        <v>CHEST_ITEM_TYPE_T1_SHARD,CHEST_ITEM_TYPE_T2_SHARD,CHEST_ITEM_TYPE_T1_PART</v>
      </c>
      <c r="W33" s="13" t="str">
        <f t="shared" si="26"/>
        <v/>
      </c>
      <c r="X33" s="3" t="str">
        <f t="shared" si="27"/>
        <v/>
      </c>
      <c r="Y33" s="3" t="str">
        <f t="shared" si="36"/>
        <v>25.8%,38.7%,30.0%</v>
      </c>
    </row>
    <row r="34" spans="2:25" x14ac:dyDescent="0.3">
      <c r="B34" s="2">
        <f>数据源!AC66</f>
        <v>2</v>
      </c>
      <c r="C34" s="2" t="str">
        <f>数据源!AD66</f>
        <v>T1LP2</v>
      </c>
      <c r="D34" s="2" t="str">
        <f>数据源!AE66</f>
        <v>部件</v>
      </c>
      <c r="E34" s="2">
        <f>数据源!AF66</f>
        <v>45</v>
      </c>
      <c r="F34" s="2">
        <f>数据源!AG66</f>
        <v>1.5</v>
      </c>
      <c r="G34" s="2">
        <f>数据源!AH66</f>
        <v>1.7000000000000001E-2</v>
      </c>
      <c r="H34" s="2">
        <f>数据源!AI66</f>
        <v>1.6790123456790127E-2</v>
      </c>
      <c r="I34" s="2">
        <f>数据源!AJ66</f>
        <v>168</v>
      </c>
      <c r="J34" s="3">
        <f t="shared" si="42"/>
        <v>1</v>
      </c>
      <c r="K34" s="3">
        <f t="shared" si="43"/>
        <v>2</v>
      </c>
      <c r="L34" s="3" t="str">
        <f t="shared" si="37"/>
        <v>部件</v>
      </c>
      <c r="M34" s="3">
        <f t="shared" ca="1" si="38"/>
        <v>91002</v>
      </c>
      <c r="N34" s="3" t="str">
        <f t="shared" ca="1" si="39"/>
        <v>51111,52111,53111,51211,52211,53211,91001,91003,91005,91101,91103,91105,91201,91203,91205,91002</v>
      </c>
      <c r="O34" s="3" t="str">
        <f t="shared" si="40"/>
        <v>865,865,865,1298,1298,1298,168,168,168,168,168,168,168,168,168,168</v>
      </c>
      <c r="P34" s="1" t="str">
        <f t="shared" si="41"/>
        <v>(3,7),(3,7),(3,7),(1,2),(1,2),(1,2),(1,2),(1,2),(1,2),(1,2),(1,2),(1,2),(1,2),(1,2),(1,2),(1,2)</v>
      </c>
      <c r="Q34" s="3" t="str">
        <f>IF(D34="坦克碎片",VLOOKUP(C34,道具信息!$N$2:$O$291,2,FALSE)&amp;"碎片",VLOOKUP(C34,道具信息!$N$2:$O$291,2,FALSE))</f>
        <v>T1部件</v>
      </c>
      <c r="R34" s="3">
        <f t="shared" si="20"/>
        <v>3024</v>
      </c>
      <c r="S34" s="11">
        <f t="shared" si="21"/>
        <v>0.3</v>
      </c>
      <c r="T34" s="3" t="str">
        <f>VLOOKUP(Q34,道具信息!$Q$3:$S$20,2,FALSE)</f>
        <v>CHEST_ITEM_TYPE_T1_PART</v>
      </c>
      <c r="U34" s="3" t="str">
        <f>IF(COUNTIF(U$19:U33,T34)=0,T34,"")</f>
        <v/>
      </c>
      <c r="V34" s="3" t="str">
        <f t="shared" si="35"/>
        <v>CHEST_ITEM_TYPE_T1_SHARD,CHEST_ITEM_TYPE_T2_SHARD,CHEST_ITEM_TYPE_T1_PART</v>
      </c>
      <c r="W34" s="13" t="str">
        <f t="shared" si="26"/>
        <v/>
      </c>
      <c r="X34" s="3" t="str">
        <f t="shared" si="27"/>
        <v/>
      </c>
      <c r="Y34" s="3" t="str">
        <f t="shared" si="36"/>
        <v>25.8%,38.7%,30.0%</v>
      </c>
    </row>
    <row r="35" spans="2:25" x14ac:dyDescent="0.3">
      <c r="B35" s="2">
        <f>数据源!AC67</f>
        <v>2</v>
      </c>
      <c r="C35" s="2" t="str">
        <f>数据源!AD67</f>
        <v>T1LP4</v>
      </c>
      <c r="D35" s="2" t="str">
        <f>数据源!AE67</f>
        <v>部件</v>
      </c>
      <c r="E35" s="2">
        <f>数据源!AF67</f>
        <v>45</v>
      </c>
      <c r="F35" s="2">
        <f>数据源!AG67</f>
        <v>1.5</v>
      </c>
      <c r="G35" s="2">
        <f>数据源!AH67</f>
        <v>1.7000000000000001E-2</v>
      </c>
      <c r="H35" s="2">
        <f>数据源!AI67</f>
        <v>1.6790123456790127E-2</v>
      </c>
      <c r="I35" s="2">
        <f>数据源!AJ67</f>
        <v>168</v>
      </c>
      <c r="J35" s="3">
        <f t="shared" si="42"/>
        <v>1</v>
      </c>
      <c r="K35" s="3">
        <f t="shared" si="43"/>
        <v>2</v>
      </c>
      <c r="L35" s="3" t="str">
        <f t="shared" si="37"/>
        <v>部件</v>
      </c>
      <c r="M35" s="3">
        <f t="shared" ca="1" si="38"/>
        <v>91004</v>
      </c>
      <c r="N35" s="3" t="str">
        <f t="shared" ca="1" si="39"/>
        <v>51111,52111,53111,51211,52211,53211,91001,91003,91005,91101,91103,91105,91201,91203,91205,91002,91004</v>
      </c>
      <c r="O35" s="3" t="str">
        <f t="shared" si="40"/>
        <v>865,865,865,1298,1298,1298,168,168,168,168,168,168,168,168,168,168,168</v>
      </c>
      <c r="P35" s="1" t="str">
        <f t="shared" si="41"/>
        <v>(3,7),(3,7),(3,7),(1,2),(1,2),(1,2),(1,2),(1,2),(1,2),(1,2),(1,2),(1,2),(1,2),(1,2),(1,2),(1,2),(1,2)</v>
      </c>
      <c r="Q35" s="3" t="str">
        <f>IF(D35="坦克碎片",VLOOKUP(C35,道具信息!$N$2:$O$291,2,FALSE)&amp;"碎片",VLOOKUP(C35,道具信息!$N$2:$O$291,2,FALSE))</f>
        <v>T1部件</v>
      </c>
      <c r="R35" s="3">
        <f t="shared" si="20"/>
        <v>3024</v>
      </c>
      <c r="S35" s="11">
        <f t="shared" si="21"/>
        <v>0.3</v>
      </c>
      <c r="T35" s="3" t="str">
        <f>VLOOKUP(Q35,道具信息!$Q$3:$S$20,2,FALSE)</f>
        <v>CHEST_ITEM_TYPE_T1_PART</v>
      </c>
      <c r="U35" s="3" t="str">
        <f>IF(COUNTIF(U$19:U34,T35)=0,T35,"")</f>
        <v/>
      </c>
      <c r="V35" s="3" t="str">
        <f t="shared" si="35"/>
        <v>CHEST_ITEM_TYPE_T1_SHARD,CHEST_ITEM_TYPE_T2_SHARD,CHEST_ITEM_TYPE_T1_PART</v>
      </c>
      <c r="W35" s="13" t="str">
        <f t="shared" si="26"/>
        <v/>
      </c>
      <c r="X35" s="3" t="str">
        <f t="shared" si="27"/>
        <v/>
      </c>
      <c r="Y35" s="3" t="str">
        <f t="shared" si="36"/>
        <v>25.8%,38.7%,30.0%</v>
      </c>
    </row>
    <row r="36" spans="2:25" x14ac:dyDescent="0.3">
      <c r="B36" s="2">
        <f>数据源!AC68</f>
        <v>2</v>
      </c>
      <c r="C36" s="2" t="str">
        <f>数据源!AD68</f>
        <v>T1LP6</v>
      </c>
      <c r="D36" s="2" t="str">
        <f>数据源!AE68</f>
        <v>部件</v>
      </c>
      <c r="E36" s="2">
        <f>数据源!AF68</f>
        <v>45</v>
      </c>
      <c r="F36" s="2">
        <f>数据源!AG68</f>
        <v>1.5</v>
      </c>
      <c r="G36" s="2">
        <f>数据源!AH68</f>
        <v>1.7000000000000001E-2</v>
      </c>
      <c r="H36" s="2">
        <f>数据源!AI68</f>
        <v>1.6790123456790127E-2</v>
      </c>
      <c r="I36" s="2">
        <f>数据源!AJ68</f>
        <v>168</v>
      </c>
      <c r="J36" s="3">
        <f t="shared" si="42"/>
        <v>1</v>
      </c>
      <c r="K36" s="3">
        <f t="shared" si="43"/>
        <v>2</v>
      </c>
      <c r="L36" s="3" t="str">
        <f t="shared" si="37"/>
        <v>部件</v>
      </c>
      <c r="M36" s="3">
        <f t="shared" ca="1" si="38"/>
        <v>91006</v>
      </c>
      <c r="N36" s="3" t="str">
        <f t="shared" ca="1" si="39"/>
        <v>51111,52111,53111,51211,52211,53211,91001,91003,91005,91101,91103,91105,91201,91203,91205,91002,91004,91006</v>
      </c>
      <c r="O36" s="3" t="str">
        <f t="shared" si="40"/>
        <v>865,865,865,1298,1298,1298,168,168,168,168,168,168,168,168,168,168,168,168</v>
      </c>
      <c r="P36" s="1" t="str">
        <f t="shared" si="41"/>
        <v>(3,7),(3,7),(3,7),(1,2),(1,2),(1,2),(1,2),(1,2),(1,2),(1,2),(1,2),(1,2),(1,2),(1,2),(1,2),(1,2),(1,2),(1,2)</v>
      </c>
      <c r="Q36" s="3" t="str">
        <f>IF(D36="坦克碎片",VLOOKUP(C36,道具信息!$N$2:$O$291,2,FALSE)&amp;"碎片",VLOOKUP(C36,道具信息!$N$2:$O$291,2,FALSE))</f>
        <v>T1部件</v>
      </c>
      <c r="R36" s="3">
        <f t="shared" si="20"/>
        <v>3024</v>
      </c>
      <c r="S36" s="11">
        <f t="shared" si="21"/>
        <v>0.3</v>
      </c>
      <c r="T36" s="3" t="str">
        <f>VLOOKUP(Q36,道具信息!$Q$3:$S$20,2,FALSE)</f>
        <v>CHEST_ITEM_TYPE_T1_PART</v>
      </c>
      <c r="U36" s="3" t="str">
        <f>IF(COUNTIF(U$19:U35,T36)=0,T36,"")</f>
        <v/>
      </c>
      <c r="V36" s="3" t="str">
        <f t="shared" si="35"/>
        <v>CHEST_ITEM_TYPE_T1_SHARD,CHEST_ITEM_TYPE_T2_SHARD,CHEST_ITEM_TYPE_T1_PART</v>
      </c>
      <c r="W36" s="13" t="str">
        <f t="shared" si="26"/>
        <v/>
      </c>
      <c r="X36" s="3" t="str">
        <f t="shared" si="27"/>
        <v/>
      </c>
      <c r="Y36" s="3" t="str">
        <f t="shared" si="36"/>
        <v>25.8%,38.7%,30.0%</v>
      </c>
    </row>
    <row r="37" spans="2:25" x14ac:dyDescent="0.3">
      <c r="B37" s="2">
        <f>数据源!AC69</f>
        <v>2</v>
      </c>
      <c r="C37" s="2" t="str">
        <f>数据源!AD69</f>
        <v>T1MP2</v>
      </c>
      <c r="D37" s="2" t="str">
        <f>数据源!AE69</f>
        <v>部件</v>
      </c>
      <c r="E37" s="2">
        <f>数据源!AF69</f>
        <v>45</v>
      </c>
      <c r="F37" s="2">
        <f>数据源!AG69</f>
        <v>1.5</v>
      </c>
      <c r="G37" s="2">
        <f>数据源!AH69</f>
        <v>1.7000000000000001E-2</v>
      </c>
      <c r="H37" s="2">
        <f>数据源!AI69</f>
        <v>1.6790123456790127E-2</v>
      </c>
      <c r="I37" s="2">
        <f>数据源!AJ69</f>
        <v>168</v>
      </c>
      <c r="J37" s="3">
        <f t="shared" si="42"/>
        <v>1</v>
      </c>
      <c r="K37" s="3">
        <f t="shared" si="43"/>
        <v>2</v>
      </c>
      <c r="L37" s="3" t="str">
        <f t="shared" si="37"/>
        <v>部件</v>
      </c>
      <c r="M37" s="3">
        <f t="shared" ca="1" si="38"/>
        <v>91102</v>
      </c>
      <c r="N37" s="3" t="str">
        <f t="shared" ca="1" si="39"/>
        <v>51111,52111,53111,51211,52211,53211,91001,91003,91005,91101,91103,91105,91201,91203,91205,91002,91004,91006,91102</v>
      </c>
      <c r="O37" s="3" t="str">
        <f t="shared" si="40"/>
        <v>865,865,865,1298,1298,1298,168,168,168,168,168,168,168,168,168,168,168,168,168</v>
      </c>
      <c r="P37" s="1" t="str">
        <f t="shared" si="41"/>
        <v>(3,7),(3,7),(3,7),(1,2),(1,2),(1,2),(1,2),(1,2),(1,2),(1,2),(1,2),(1,2),(1,2),(1,2),(1,2),(1,2),(1,2),(1,2),(1,2)</v>
      </c>
      <c r="Q37" s="3" t="str">
        <f>IF(D37="坦克碎片",VLOOKUP(C37,道具信息!$N$2:$O$291,2,FALSE)&amp;"碎片",VLOOKUP(C37,道具信息!$N$2:$O$291,2,FALSE))</f>
        <v>T1部件</v>
      </c>
      <c r="R37" s="3">
        <f t="shared" si="20"/>
        <v>3024</v>
      </c>
      <c r="S37" s="11">
        <f t="shared" si="21"/>
        <v>0.3</v>
      </c>
      <c r="T37" s="3" t="str">
        <f>VLOOKUP(Q37,道具信息!$Q$3:$S$20,2,FALSE)</f>
        <v>CHEST_ITEM_TYPE_T1_PART</v>
      </c>
      <c r="U37" s="3" t="str">
        <f>IF(COUNTIF(U$19:U36,T37)=0,T37,"")</f>
        <v/>
      </c>
      <c r="V37" s="3" t="str">
        <f t="shared" si="35"/>
        <v>CHEST_ITEM_TYPE_T1_SHARD,CHEST_ITEM_TYPE_T2_SHARD,CHEST_ITEM_TYPE_T1_PART</v>
      </c>
      <c r="W37" s="13" t="str">
        <f t="shared" si="26"/>
        <v/>
      </c>
      <c r="X37" s="3" t="str">
        <f t="shared" si="27"/>
        <v/>
      </c>
      <c r="Y37" s="3" t="str">
        <f t="shared" si="36"/>
        <v>25.8%,38.7%,30.0%</v>
      </c>
    </row>
    <row r="38" spans="2:25" x14ac:dyDescent="0.3">
      <c r="B38" s="2">
        <f>数据源!AC70</f>
        <v>2</v>
      </c>
      <c r="C38" s="2" t="str">
        <f>数据源!AD70</f>
        <v>T1MP4</v>
      </c>
      <c r="D38" s="2" t="str">
        <f>数据源!AE70</f>
        <v>部件</v>
      </c>
      <c r="E38" s="2">
        <f>数据源!AF70</f>
        <v>45</v>
      </c>
      <c r="F38" s="2">
        <f>数据源!AG70</f>
        <v>1.5</v>
      </c>
      <c r="G38" s="2">
        <f>数据源!AH70</f>
        <v>1.7000000000000001E-2</v>
      </c>
      <c r="H38" s="2">
        <f>数据源!AI70</f>
        <v>1.6790123456790127E-2</v>
      </c>
      <c r="I38" s="2">
        <f>数据源!AJ70</f>
        <v>168</v>
      </c>
      <c r="J38" s="3">
        <f t="shared" si="42"/>
        <v>1</v>
      </c>
      <c r="K38" s="3">
        <f t="shared" si="43"/>
        <v>2</v>
      </c>
      <c r="L38" s="3" t="str">
        <f t="shared" si="37"/>
        <v>部件</v>
      </c>
      <c r="M38" s="3">
        <f t="shared" ca="1" si="38"/>
        <v>91104</v>
      </c>
      <c r="N38" s="3" t="str">
        <f t="shared" ca="1" si="39"/>
        <v>51111,52111,53111,51211,52211,53211,91001,91003,91005,91101,91103,91105,91201,91203,91205,91002,91004,91006,91102,91104</v>
      </c>
      <c r="O38" s="3" t="str">
        <f t="shared" si="40"/>
        <v>865,865,865,1298,1298,1298,168,168,168,168,168,168,168,168,168,168,168,168,168,168</v>
      </c>
      <c r="P38" s="1" t="str">
        <f t="shared" si="41"/>
        <v>(3,7),(3,7),(3,7),(1,2),(1,2),(1,2),(1,2),(1,2),(1,2),(1,2),(1,2),(1,2),(1,2),(1,2),(1,2),(1,2),(1,2),(1,2),(1,2),(1,2)</v>
      </c>
      <c r="Q38" s="3" t="str">
        <f>IF(D38="坦克碎片",VLOOKUP(C38,道具信息!$N$2:$O$291,2,FALSE)&amp;"碎片",VLOOKUP(C38,道具信息!$N$2:$O$291,2,FALSE))</f>
        <v>T1部件</v>
      </c>
      <c r="R38" s="3">
        <f t="shared" si="20"/>
        <v>3024</v>
      </c>
      <c r="S38" s="11">
        <f t="shared" si="21"/>
        <v>0.3</v>
      </c>
      <c r="T38" s="3" t="str">
        <f>VLOOKUP(Q38,道具信息!$Q$3:$S$20,2,FALSE)</f>
        <v>CHEST_ITEM_TYPE_T1_PART</v>
      </c>
      <c r="U38" s="3" t="str">
        <f>IF(COUNTIF(U$19:U37,T38)=0,T38,"")</f>
        <v/>
      </c>
      <c r="V38" s="3" t="str">
        <f t="shared" si="35"/>
        <v>CHEST_ITEM_TYPE_T1_SHARD,CHEST_ITEM_TYPE_T2_SHARD,CHEST_ITEM_TYPE_T1_PART</v>
      </c>
      <c r="W38" s="13" t="str">
        <f t="shared" si="26"/>
        <v/>
      </c>
      <c r="X38" s="3" t="str">
        <f t="shared" si="27"/>
        <v/>
      </c>
      <c r="Y38" s="3" t="str">
        <f t="shared" si="36"/>
        <v>25.8%,38.7%,30.0%</v>
      </c>
    </row>
    <row r="39" spans="2:25" x14ac:dyDescent="0.3">
      <c r="B39" s="2">
        <f>数据源!AC71</f>
        <v>2</v>
      </c>
      <c r="C39" s="2" t="str">
        <f>数据源!AD71</f>
        <v>T1MP6</v>
      </c>
      <c r="D39" s="2" t="str">
        <f>数据源!AE71</f>
        <v>部件</v>
      </c>
      <c r="E39" s="2">
        <f>数据源!AF71</f>
        <v>45</v>
      </c>
      <c r="F39" s="2">
        <f>数据源!AG71</f>
        <v>1.5</v>
      </c>
      <c r="G39" s="2">
        <f>数据源!AH71</f>
        <v>1.7000000000000001E-2</v>
      </c>
      <c r="H39" s="2">
        <f>数据源!AI71</f>
        <v>1.6790123456790127E-2</v>
      </c>
      <c r="I39" s="2">
        <f>数据源!AJ71</f>
        <v>168</v>
      </c>
      <c r="J39" s="3">
        <f t="shared" si="42"/>
        <v>1</v>
      </c>
      <c r="K39" s="3">
        <f t="shared" si="43"/>
        <v>2</v>
      </c>
      <c r="L39" s="3" t="str">
        <f t="shared" si="37"/>
        <v>部件</v>
      </c>
      <c r="M39" s="3">
        <f t="shared" ca="1" si="38"/>
        <v>91106</v>
      </c>
      <c r="N39" s="3" t="str">
        <f t="shared" ca="1" si="39"/>
        <v>51111,52111,53111,51211,52211,53211,91001,91003,91005,91101,91103,91105,91201,91203,91205,91002,91004,91006,91102,91104,91106</v>
      </c>
      <c r="O39" s="3" t="str">
        <f t="shared" si="40"/>
        <v>865,865,865,1298,1298,1298,168,168,168,168,168,168,168,168,168,168,168,168,168,168,168</v>
      </c>
      <c r="P39" s="1" t="str">
        <f t="shared" si="41"/>
        <v>(3,7),(3,7),(3,7),(1,2),(1,2),(1,2),(1,2),(1,2),(1,2),(1,2),(1,2),(1,2),(1,2),(1,2),(1,2),(1,2),(1,2),(1,2),(1,2),(1,2),(1,2)</v>
      </c>
      <c r="Q39" s="3" t="str">
        <f>IF(D39="坦克碎片",VLOOKUP(C39,道具信息!$N$2:$O$291,2,FALSE)&amp;"碎片",VLOOKUP(C39,道具信息!$N$2:$O$291,2,FALSE))</f>
        <v>T1部件</v>
      </c>
      <c r="R39" s="3">
        <f t="shared" si="20"/>
        <v>3024</v>
      </c>
      <c r="S39" s="11">
        <f t="shared" si="21"/>
        <v>0.3</v>
      </c>
      <c r="T39" s="3" t="str">
        <f>VLOOKUP(Q39,道具信息!$Q$3:$S$20,2,FALSE)</f>
        <v>CHEST_ITEM_TYPE_T1_PART</v>
      </c>
      <c r="U39" s="3" t="str">
        <f>IF(COUNTIF(U$19:U38,T39)=0,T39,"")</f>
        <v/>
      </c>
      <c r="V39" s="3" t="str">
        <f t="shared" si="35"/>
        <v>CHEST_ITEM_TYPE_T1_SHARD,CHEST_ITEM_TYPE_T2_SHARD,CHEST_ITEM_TYPE_T1_PART</v>
      </c>
      <c r="W39" s="13" t="str">
        <f t="shared" si="26"/>
        <v/>
      </c>
      <c r="X39" s="3" t="str">
        <f t="shared" si="27"/>
        <v/>
      </c>
      <c r="Y39" s="3" t="str">
        <f t="shared" si="36"/>
        <v>25.8%,38.7%,30.0%</v>
      </c>
    </row>
    <row r="40" spans="2:25" x14ac:dyDescent="0.3">
      <c r="B40" s="2">
        <f>数据源!AC72</f>
        <v>2</v>
      </c>
      <c r="C40" s="2" t="str">
        <f>数据源!AD72</f>
        <v>T1HP2</v>
      </c>
      <c r="D40" s="2" t="str">
        <f>数据源!AE72</f>
        <v>部件</v>
      </c>
      <c r="E40" s="2">
        <f>数据源!AF72</f>
        <v>45</v>
      </c>
      <c r="F40" s="2">
        <f>数据源!AG72</f>
        <v>1.5</v>
      </c>
      <c r="G40" s="2">
        <f>数据源!AH72</f>
        <v>1.7000000000000001E-2</v>
      </c>
      <c r="H40" s="2">
        <f>数据源!AI72</f>
        <v>1.6790123456790127E-2</v>
      </c>
      <c r="I40" s="2">
        <f>数据源!AJ72</f>
        <v>168</v>
      </c>
      <c r="J40" s="3">
        <f t="shared" si="42"/>
        <v>1</v>
      </c>
      <c r="K40" s="3">
        <f t="shared" si="43"/>
        <v>2</v>
      </c>
      <c r="L40" s="3" t="str">
        <f t="shared" si="37"/>
        <v>部件</v>
      </c>
      <c r="M40" s="3">
        <f t="shared" ca="1" si="38"/>
        <v>91202</v>
      </c>
      <c r="N40" s="3" t="str">
        <f t="shared" ca="1" si="39"/>
        <v>51111,52111,53111,51211,52211,53211,91001,91003,91005,91101,91103,91105,91201,91203,91205,91002,91004,91006,91102,91104,91106,91202</v>
      </c>
      <c r="O40" s="3" t="str">
        <f t="shared" si="40"/>
        <v>865,865,865,1298,1298,1298,168,168,168,168,168,168,168,168,168,168,168,168,168,168,168,168</v>
      </c>
      <c r="P40" s="1" t="str">
        <f t="shared" si="41"/>
        <v>(3,7),(3,7),(3,7),(1,2),(1,2),(1,2),(1,2),(1,2),(1,2),(1,2),(1,2),(1,2),(1,2),(1,2),(1,2),(1,2),(1,2),(1,2),(1,2),(1,2),(1,2),(1,2)</v>
      </c>
      <c r="Q40" s="3" t="str">
        <f>IF(D40="坦克碎片",VLOOKUP(C40,道具信息!$N$2:$O$291,2,FALSE)&amp;"碎片",VLOOKUP(C40,道具信息!$N$2:$O$291,2,FALSE))</f>
        <v>T1部件</v>
      </c>
      <c r="R40" s="3">
        <f t="shared" si="20"/>
        <v>3024</v>
      </c>
      <c r="S40" s="11">
        <f t="shared" si="21"/>
        <v>0.3</v>
      </c>
      <c r="T40" s="3" t="str">
        <f>VLOOKUP(Q40,道具信息!$Q$3:$S$20,2,FALSE)</f>
        <v>CHEST_ITEM_TYPE_T1_PART</v>
      </c>
      <c r="U40" s="3" t="str">
        <f>IF(COUNTIF(U$19:U39,T40)=0,T40,"")</f>
        <v/>
      </c>
      <c r="V40" s="3" t="str">
        <f t="shared" si="35"/>
        <v>CHEST_ITEM_TYPE_T1_SHARD,CHEST_ITEM_TYPE_T2_SHARD,CHEST_ITEM_TYPE_T1_PART</v>
      </c>
      <c r="W40" s="13" t="str">
        <f t="shared" si="26"/>
        <v/>
      </c>
      <c r="X40" s="3" t="str">
        <f t="shared" si="27"/>
        <v/>
      </c>
      <c r="Y40" s="3" t="str">
        <f t="shared" si="36"/>
        <v>25.8%,38.7%,30.0%</v>
      </c>
    </row>
    <row r="41" spans="2:25" x14ac:dyDescent="0.3">
      <c r="B41" s="2">
        <f>数据源!AC73</f>
        <v>2</v>
      </c>
      <c r="C41" s="2" t="str">
        <f>数据源!AD73</f>
        <v>T1HP4</v>
      </c>
      <c r="D41" s="2" t="str">
        <f>数据源!AE73</f>
        <v>部件</v>
      </c>
      <c r="E41" s="2">
        <f>数据源!AF73</f>
        <v>45</v>
      </c>
      <c r="F41" s="2">
        <f>数据源!AG73</f>
        <v>1.5</v>
      </c>
      <c r="G41" s="2">
        <f>数据源!AH73</f>
        <v>1.7000000000000001E-2</v>
      </c>
      <c r="H41" s="2">
        <f>数据源!AI73</f>
        <v>1.6790123456790127E-2</v>
      </c>
      <c r="I41" s="2">
        <f>数据源!AJ73</f>
        <v>168</v>
      </c>
      <c r="J41" s="3">
        <f t="shared" si="42"/>
        <v>1</v>
      </c>
      <c r="K41" s="3">
        <f t="shared" si="43"/>
        <v>2</v>
      </c>
      <c r="L41" s="3" t="str">
        <f t="shared" si="37"/>
        <v>部件</v>
      </c>
      <c r="M41" s="3">
        <f t="shared" ca="1" si="38"/>
        <v>91204</v>
      </c>
      <c r="N41" s="3" t="str">
        <f t="shared" ca="1" si="39"/>
        <v>51111,52111,53111,51211,52211,53211,91001,91003,91005,91101,91103,91105,91201,91203,91205,91002,91004,91006,91102,91104,91106,91202,91204</v>
      </c>
      <c r="O41" s="3" t="str">
        <f t="shared" si="40"/>
        <v>865,865,865,1298,1298,1298,168,168,168,168,168,168,168,168,168,168,168,168,168,168,168,168,168</v>
      </c>
      <c r="P41" s="1" t="str">
        <f t="shared" si="41"/>
        <v>(3,7),(3,7),(3,7),(1,2),(1,2),(1,2),(1,2),(1,2),(1,2),(1,2),(1,2),(1,2),(1,2),(1,2),(1,2),(1,2),(1,2),(1,2),(1,2),(1,2),(1,2),(1,2),(1,2)</v>
      </c>
      <c r="Q41" s="3" t="str">
        <f>IF(D41="坦克碎片",VLOOKUP(C41,道具信息!$N$2:$O$291,2,FALSE)&amp;"碎片",VLOOKUP(C41,道具信息!$N$2:$O$291,2,FALSE))</f>
        <v>T1部件</v>
      </c>
      <c r="R41" s="3">
        <f t="shared" si="20"/>
        <v>3024</v>
      </c>
      <c r="S41" s="11">
        <f t="shared" si="21"/>
        <v>0.3</v>
      </c>
      <c r="T41" s="3" t="str">
        <f>VLOOKUP(Q41,道具信息!$Q$3:$S$20,2,FALSE)</f>
        <v>CHEST_ITEM_TYPE_T1_PART</v>
      </c>
      <c r="U41" s="3" t="str">
        <f>IF(COUNTIF(U$19:U40,T41)=0,T41,"")</f>
        <v/>
      </c>
      <c r="V41" s="3" t="str">
        <f t="shared" si="35"/>
        <v>CHEST_ITEM_TYPE_T1_SHARD,CHEST_ITEM_TYPE_T2_SHARD,CHEST_ITEM_TYPE_T1_PART</v>
      </c>
      <c r="W41" s="13" t="str">
        <f t="shared" si="26"/>
        <v/>
      </c>
      <c r="X41" s="3" t="str">
        <f t="shared" si="27"/>
        <v/>
      </c>
      <c r="Y41" s="3" t="str">
        <f t="shared" si="36"/>
        <v>25.8%,38.7%,30.0%</v>
      </c>
    </row>
    <row r="42" spans="2:25" x14ac:dyDescent="0.3">
      <c r="B42" s="2">
        <f>数据源!AC74</f>
        <v>2</v>
      </c>
      <c r="C42" s="2" t="str">
        <f>数据源!AD74</f>
        <v>T1HP6</v>
      </c>
      <c r="D42" s="2" t="str">
        <f>数据源!AE74</f>
        <v>部件</v>
      </c>
      <c r="E42" s="2">
        <f>数据源!AF74</f>
        <v>45</v>
      </c>
      <c r="F42" s="2">
        <f>数据源!AG74</f>
        <v>1.5</v>
      </c>
      <c r="G42" s="2">
        <f>数据源!AH74</f>
        <v>1.7000000000000001E-2</v>
      </c>
      <c r="H42" s="2">
        <f>数据源!AI74</f>
        <v>1.6790123456790127E-2</v>
      </c>
      <c r="I42" s="2">
        <f>数据源!AJ74</f>
        <v>168</v>
      </c>
      <c r="J42" s="3">
        <f t="shared" si="42"/>
        <v>1</v>
      </c>
      <c r="K42" s="3">
        <f t="shared" si="43"/>
        <v>2</v>
      </c>
      <c r="L42" s="3" t="str">
        <f t="shared" si="37"/>
        <v>部件</v>
      </c>
      <c r="M42" s="3">
        <f t="shared" ca="1" si="38"/>
        <v>91206</v>
      </c>
      <c r="N42" s="3" t="str">
        <f t="shared" ca="1" si="39"/>
        <v>51111,52111,53111,51211,52211,53211,91001,91003,91005,91101,91103,91105,91201,91203,91205,91002,91004,91006,91102,91104,91106,91202,91204,91206</v>
      </c>
      <c r="O42" s="3" t="str">
        <f t="shared" si="40"/>
        <v>865,865,865,1298,1298,1298,168,168,168,168,168,168,168,168,168,168,168,168,168,168,168,168,168,168</v>
      </c>
      <c r="P42" s="1" t="str">
        <f t="shared" si="41"/>
        <v>(3,7),(3,7),(3,7),(1,2),(1,2),(1,2),(1,2),(1,2),(1,2),(1,2),(1,2),(1,2),(1,2),(1,2),(1,2),(1,2),(1,2),(1,2),(1,2),(1,2),(1,2),(1,2),(1,2),(1,2)</v>
      </c>
      <c r="Q42" s="3" t="str">
        <f>IF(D42="坦克碎片",VLOOKUP(C42,道具信息!$N$2:$O$291,2,FALSE)&amp;"碎片",VLOOKUP(C42,道具信息!$N$2:$O$291,2,FALSE))</f>
        <v>T1部件</v>
      </c>
      <c r="R42" s="3">
        <f t="shared" si="20"/>
        <v>3024</v>
      </c>
      <c r="S42" s="11">
        <f t="shared" si="21"/>
        <v>0.3</v>
      </c>
      <c r="T42" s="3" t="str">
        <f>VLOOKUP(Q42,道具信息!$Q$3:$S$20,2,FALSE)</f>
        <v>CHEST_ITEM_TYPE_T1_PART</v>
      </c>
      <c r="U42" s="3" t="str">
        <f>IF(COUNTIF(U$19:U41,T42)=0,T42,"")</f>
        <v/>
      </c>
      <c r="V42" s="3" t="str">
        <f t="shared" si="35"/>
        <v>CHEST_ITEM_TYPE_T1_SHARD,CHEST_ITEM_TYPE_T2_SHARD,CHEST_ITEM_TYPE_T1_PART</v>
      </c>
      <c r="W42" s="13" t="str">
        <f t="shared" si="26"/>
        <v/>
      </c>
      <c r="X42" s="3" t="str">
        <f t="shared" si="27"/>
        <v/>
      </c>
      <c r="Y42" s="3" t="str">
        <f t="shared" si="36"/>
        <v>25.8%,38.7%,30.0%</v>
      </c>
    </row>
    <row r="43" spans="2:25" x14ac:dyDescent="0.3">
      <c r="B43" s="2">
        <f>数据源!AC75</f>
        <v>2</v>
      </c>
      <c r="C43" s="2" t="str">
        <f>数据源!AD75</f>
        <v>3倍加速1</v>
      </c>
      <c r="D43" s="2" t="str">
        <f>数据源!AE75</f>
        <v>加速道具</v>
      </c>
      <c r="E43" s="2">
        <f>数据源!AF75</f>
        <v>35</v>
      </c>
      <c r="F43" s="2">
        <f>数据源!AG75</f>
        <v>1</v>
      </c>
      <c r="G43" s="2">
        <f>数据源!AH75</f>
        <v>1.7999999999999999E-2</v>
      </c>
      <c r="H43" s="2">
        <f>数据源!AI75</f>
        <v>3.4285714285714287E-2</v>
      </c>
      <c r="I43" s="2">
        <f>数据源!AJ75</f>
        <v>343</v>
      </c>
      <c r="J43" s="3">
        <f t="shared" si="42"/>
        <v>1</v>
      </c>
      <c r="K43" s="3">
        <f t="shared" si="43"/>
        <v>1</v>
      </c>
      <c r="L43" s="3" t="str">
        <f t="shared" si="37"/>
        <v>道具</v>
      </c>
      <c r="M43" s="3">
        <f t="shared" ca="1" si="38"/>
        <v>100301</v>
      </c>
      <c r="N43" s="3" t="str">
        <f t="shared" ca="1" si="39"/>
        <v>51111,52111,53111,51211,52211,53211,91001,91003,91005,91101,91103,91105,91201,91203,91205,91002,91004,91006,91102,91104,91106,91202,91204,91206,100301</v>
      </c>
      <c r="O43" s="3" t="str">
        <f t="shared" si="40"/>
        <v>865,865,865,1298,1298,1298,168,168,168,168,168,168,168,168,168,168,168,168,168,168,168,168,168,168,343</v>
      </c>
      <c r="P43" s="1" t="str">
        <f t="shared" si="41"/>
        <v>(3,7),(3,7),(3,7),(1,2),(1,2),(1,2),(1,2),(1,2),(1,2),(1,2),(1,2),(1,2),(1,2),(1,2),(1,2),(1,2),(1,2),(1,2),(1,2),(1,2),(1,2),(1,2),(1,2),(1,2),(1,1)</v>
      </c>
      <c r="Q43" s="3" t="str">
        <f>IF(D43="坦克碎片",VLOOKUP(C43,道具信息!$N$2:$O$291,2,FALSE)&amp;"碎片",VLOOKUP(C43,道具信息!$N$2:$O$291,2,FALSE))</f>
        <v>3倍加速</v>
      </c>
      <c r="R43" s="3">
        <f t="shared" si="20"/>
        <v>554</v>
      </c>
      <c r="S43" s="11">
        <f t="shared" si="21"/>
        <v>5.5E-2</v>
      </c>
      <c r="T43" s="3" t="str">
        <f>VLOOKUP(Q43,道具信息!$Q$3:$S$20,2,FALSE)</f>
        <v>CHEST_ITEM_TYPE_3X_ACCELERATOR</v>
      </c>
      <c r="U43" s="3" t="str">
        <f>IF(COUNTIF(U$19:U42,T43)=0,T43,"")</f>
        <v>CHEST_ITEM_TYPE_3X_ACCELERATOR</v>
      </c>
      <c r="V43" s="3" t="str">
        <f t="shared" si="35"/>
        <v>CHEST_ITEM_TYPE_T1_SHARD,CHEST_ITEM_TYPE_T2_SHARD,CHEST_ITEM_TYPE_T1_PART,CHEST_ITEM_TYPE_3X_ACCELERATOR</v>
      </c>
      <c r="W43" s="13">
        <f t="shared" si="26"/>
        <v>5.5E-2</v>
      </c>
      <c r="X43" s="3" t="str">
        <f t="shared" si="27"/>
        <v>5.5%</v>
      </c>
      <c r="Y43" s="3" t="str">
        <f t="shared" si="36"/>
        <v>25.8%,38.7%,30.0%,5.5%</v>
      </c>
    </row>
    <row r="44" spans="2:25" x14ac:dyDescent="0.3">
      <c r="B44" s="2">
        <f>数据源!AC76</f>
        <v>2</v>
      </c>
      <c r="C44" s="2" t="str">
        <f>数据源!AD76</f>
        <v>3倍加速2</v>
      </c>
      <c r="D44" s="2" t="str">
        <f>数据源!AE76</f>
        <v>加速道具</v>
      </c>
      <c r="E44" s="2">
        <f>数据源!AF76</f>
        <v>60</v>
      </c>
      <c r="F44" s="2">
        <f>数据源!AG76</f>
        <v>1</v>
      </c>
      <c r="G44" s="2">
        <f>数据源!AH76</f>
        <v>1.9E-2</v>
      </c>
      <c r="H44" s="2">
        <f>数据源!AI76</f>
        <v>2.1111111111111115E-2</v>
      </c>
      <c r="I44" s="2">
        <f>数据源!AJ76</f>
        <v>211</v>
      </c>
      <c r="J44" s="3">
        <f t="shared" si="42"/>
        <v>1</v>
      </c>
      <c r="K44" s="3">
        <f t="shared" si="43"/>
        <v>1</v>
      </c>
      <c r="L44" s="3" t="str">
        <f t="shared" si="37"/>
        <v>道具</v>
      </c>
      <c r="M44" s="3">
        <f t="shared" ca="1" si="38"/>
        <v>100302</v>
      </c>
      <c r="N44" s="3" t="str">
        <f t="shared" ca="1" si="39"/>
        <v>51111,52111,53111,51211,52211,53211,91001,91003,91005,91101,91103,91105,91201,91203,91205,91002,91004,91006,91102,91104,91106,91202,91204,91206,100301,100302</v>
      </c>
      <c r="O44" s="3" t="str">
        <f t="shared" si="40"/>
        <v>865,865,865,1298,1298,1298,168,168,168,168,168,168,168,168,168,168,168,168,168,168,168,168,168,168,343,211</v>
      </c>
      <c r="P44" s="1" t="str">
        <f t="shared" si="41"/>
        <v>(3,7),(3,7),(3,7),(1,2),(1,2),(1,2),(1,2),(1,2),(1,2),(1,2),(1,2),(1,2),(1,2),(1,2),(1,2),(1,2),(1,2),(1,2),(1,2),(1,2),(1,2),(1,2),(1,2),(1,2),(1,1),(1,1)</v>
      </c>
      <c r="Q44" s="3" t="str">
        <f>IF(D44="坦克碎片",VLOOKUP(C44,道具信息!$N$2:$O$291,2,FALSE)&amp;"碎片",VLOOKUP(C44,道具信息!$N$2:$O$291,2,FALSE))</f>
        <v>3倍加速</v>
      </c>
      <c r="R44" s="3">
        <f t="shared" si="20"/>
        <v>554</v>
      </c>
      <c r="S44" s="11">
        <f t="shared" si="21"/>
        <v>5.5E-2</v>
      </c>
      <c r="T44" s="3" t="str">
        <f>VLOOKUP(Q44,道具信息!$Q$3:$S$20,2,FALSE)</f>
        <v>CHEST_ITEM_TYPE_3X_ACCELERATOR</v>
      </c>
      <c r="U44" s="3" t="str">
        <f>IF(COUNTIF(U$19:U43,T44)=0,T44,"")</f>
        <v/>
      </c>
      <c r="V44" s="3" t="str">
        <f t="shared" si="35"/>
        <v>CHEST_ITEM_TYPE_T1_SHARD,CHEST_ITEM_TYPE_T2_SHARD,CHEST_ITEM_TYPE_T1_PART,CHEST_ITEM_TYPE_3X_ACCELERATOR</v>
      </c>
      <c r="W44" s="13" t="str">
        <f t="shared" si="26"/>
        <v/>
      </c>
      <c r="X44" s="3" t="str">
        <f t="shared" si="27"/>
        <v/>
      </c>
      <c r="Y44" s="3" t="str">
        <f t="shared" si="36"/>
        <v>25.8%,38.7%,30.0%,5.5%</v>
      </c>
    </row>
    <row r="45" spans="2:25" x14ac:dyDescent="0.3">
      <c r="N45" s="3" t="str">
        <f ca="1">"["&amp;N44&amp;"]"</f>
        <v>[51111,52111,53111,51211,52211,53211,91001,91003,91005,91101,91103,91105,91201,91203,91205,91002,91004,91006,91102,91104,91106,91202,91204,91206,100301,100302]</v>
      </c>
      <c r="O45" s="3" t="str">
        <f>"["&amp;O44&amp;"]"</f>
        <v>[865,865,865,1298,1298,1298,168,168,168,168,168,168,168,168,168,168,168,168,168,168,168,168,168,168,343,211]</v>
      </c>
      <c r="P45" s="3" t="str">
        <f>"["&amp;P44&amp;"]"</f>
        <v>[(3,7),(3,7),(3,7),(1,2),(1,2),(1,2),(1,2),(1,2),(1,2),(1,2),(1,2),(1,2),(1,2),(1,2),(1,2),(1,2),(1,2),(1,2),(1,2),(1,2),(1,2),(1,2),(1,2),(1,2),(1,1),(1,1)]</v>
      </c>
      <c r="V45" s="3" t="str">
        <f>"["&amp;V44&amp;"]"</f>
        <v>[CHEST_ITEM_TYPE_T1_SHARD,CHEST_ITEM_TYPE_T2_SHARD,CHEST_ITEM_TYPE_T1_PART,CHEST_ITEM_TYPE_3X_ACCELERATOR]</v>
      </c>
      <c r="Y45" s="3" t="str">
        <f>"["&amp;Y44&amp;"]"</f>
        <v>[25.8%,38.7%,30.0%,5.5%]</v>
      </c>
    </row>
    <row r="47" spans="2:25" x14ac:dyDescent="0.3">
      <c r="B47" s="2" t="str">
        <f>数据源!AC79</f>
        <v>联赛等级</v>
      </c>
      <c r="C47" s="2" t="str">
        <f>数据源!AD79</f>
        <v>道具名称</v>
      </c>
      <c r="D47" s="2" t="str">
        <f>数据源!AE79</f>
        <v>对应大类</v>
      </c>
      <c r="E47" s="2" t="str">
        <f>数据源!AF79</f>
        <v>道具价值</v>
      </c>
      <c r="F47" s="2" t="str">
        <f>数据源!AG79</f>
        <v>抽取个数</v>
      </c>
      <c r="G47" s="2" t="str">
        <f>数据源!AH79</f>
        <v>价值比例</v>
      </c>
      <c r="H47" s="2" t="str">
        <f>数据源!AI79</f>
        <v>产出概率</v>
      </c>
      <c r="I47" s="2" t="str">
        <f>数据源!AJ79</f>
        <v>权重值</v>
      </c>
      <c r="J47" s="7" t="s">
        <v>234</v>
      </c>
      <c r="K47" s="7" t="s">
        <v>235</v>
      </c>
      <c r="L47" s="3" t="s">
        <v>222</v>
      </c>
      <c r="M47" s="3" t="s">
        <v>152</v>
      </c>
      <c r="N47" s="3" t="s">
        <v>224</v>
      </c>
      <c r="O47" s="3" t="s">
        <v>225</v>
      </c>
      <c r="P47" s="3" t="s">
        <v>226</v>
      </c>
      <c r="Q47" s="8" t="s">
        <v>244</v>
      </c>
      <c r="R47" s="8" t="s">
        <v>245</v>
      </c>
      <c r="S47" s="8" t="s">
        <v>246</v>
      </c>
    </row>
    <row r="48" spans="2:25" x14ac:dyDescent="0.3">
      <c r="B48" s="2">
        <f>数据源!AC80</f>
        <v>3</v>
      </c>
      <c r="C48" s="2" t="str">
        <f>数据源!AD80</f>
        <v>雷诺FT</v>
      </c>
      <c r="D48" s="2" t="str">
        <f>数据源!AE80</f>
        <v>坦克碎片</v>
      </c>
      <c r="E48" s="2">
        <f>数据源!AF80</f>
        <v>20</v>
      </c>
      <c r="F48" s="2">
        <f>数据源!AG80</f>
        <v>4</v>
      </c>
      <c r="G48" s="2">
        <f>数据源!AH80</f>
        <v>7.2999999999999995E-2</v>
      </c>
      <c r="H48" s="2">
        <f>数据源!AI80</f>
        <v>6.0833333333333336E-2</v>
      </c>
      <c r="I48" s="2">
        <f>数据源!AJ80</f>
        <v>608</v>
      </c>
      <c r="J48" s="3">
        <f>ROUNDUP(IF(F48&gt;1,F48-ROUNDDOWN(SQRT(F48),0),F48),0)</f>
        <v>2</v>
      </c>
      <c r="K48" s="3">
        <f>F48*2-J48</f>
        <v>6</v>
      </c>
      <c r="L48" s="3" t="str">
        <f>RIGHT(D48,2)</f>
        <v>碎片</v>
      </c>
      <c r="M48" s="3">
        <f ca="1">IF(OR(L48="坦克",L48="碎片"),VLOOKUP(C48,INDIRECT("坦克ID"),MATCH(L48&amp;"ID",INDIRECT("坦克标头"),0),FALSE),VLOOKUP(C48,INDIRECT(L48&amp;"ID"),2,FALSE))</f>
        <v>51111</v>
      </c>
      <c r="N48" s="3">
        <f ca="1">M48</f>
        <v>51111</v>
      </c>
      <c r="O48" s="3">
        <f>I48</f>
        <v>608</v>
      </c>
      <c r="P48" s="1" t="str">
        <f>"("&amp;J48&amp;","&amp;K48&amp;")"</f>
        <v>(2,6)</v>
      </c>
      <c r="Q48" s="3" t="str">
        <f>IF(D48="坦克碎片",VLOOKUP(C48,道具信息!$N$2:$O$291,2,FALSE)&amp;"碎片",VLOOKUP(C48,道具信息!$N$2:$O$291,2,FALSE))</f>
        <v>T1坦克碎片</v>
      </c>
      <c r="R48" s="3">
        <f t="shared" ref="R48:R85" si="44">SUMIFS(I:I,Q:Q,Q48,B:B,B48)</f>
        <v>1824</v>
      </c>
      <c r="S48" s="11">
        <f t="shared" ref="S48:S85" si="45">ROUND(R48/SUMIF(B:B,B48,I:I),3)</f>
        <v>0.182</v>
      </c>
      <c r="T48" s="3" t="str">
        <f>VLOOKUP(Q48,道具信息!$Q$3:$S$20,2,FALSE)</f>
        <v>CHEST_ITEM_TYPE_T1_SHARD</v>
      </c>
      <c r="U48" s="3" t="str">
        <f>T48</f>
        <v>CHEST_ITEM_TYPE_T1_SHARD</v>
      </c>
      <c r="V48" s="3" t="str">
        <f>U48</f>
        <v>CHEST_ITEM_TYPE_T1_SHARD</v>
      </c>
      <c r="W48" s="13">
        <f>IF(U48&lt;&gt;"",ROUND(S48*100%,3),"")</f>
        <v>0.182</v>
      </c>
      <c r="X48" s="3" t="str">
        <f>TEXT(W48,"0.0%")</f>
        <v>18.2%</v>
      </c>
      <c r="Y48" s="3" t="str">
        <f>X48</f>
        <v>18.2%</v>
      </c>
    </row>
    <row r="49" spans="2:25" x14ac:dyDescent="0.3">
      <c r="B49" s="2">
        <f>数据源!AC81</f>
        <v>3</v>
      </c>
      <c r="C49" s="2" t="str">
        <f>数据源!AD81</f>
        <v>Stuart</v>
      </c>
      <c r="D49" s="2" t="str">
        <f>数据源!AE81</f>
        <v>坦克碎片</v>
      </c>
      <c r="E49" s="2">
        <f>数据源!AF81</f>
        <v>20</v>
      </c>
      <c r="F49" s="2">
        <f>数据源!AG81</f>
        <v>4</v>
      </c>
      <c r="G49" s="2">
        <f>数据源!AH81</f>
        <v>7.2999999999999995E-2</v>
      </c>
      <c r="H49" s="2">
        <f>数据源!AI81</f>
        <v>6.0833333333333336E-2</v>
      </c>
      <c r="I49" s="2">
        <f>数据源!AJ81</f>
        <v>608</v>
      </c>
      <c r="J49" s="3">
        <f t="shared" ref="J49:J74" si="46">ROUNDUP(IF(F49&gt;1,F49-ROUNDDOWN(SQRT(F49),0),F49),0)</f>
        <v>2</v>
      </c>
      <c r="K49" s="3">
        <f t="shared" ref="K49:K74" si="47">F49*2-J49</f>
        <v>6</v>
      </c>
      <c r="L49" s="3" t="str">
        <f t="shared" ref="L49:L50" si="48">RIGHT(D49,2)</f>
        <v>碎片</v>
      </c>
      <c r="M49" s="3">
        <f t="shared" ref="M49:M50" ca="1" si="49">IF(OR(L49="坦克",L49="碎片"),VLOOKUP(C49,INDIRECT("坦克ID"),MATCH(L49&amp;"ID",INDIRECT("坦克标头"),0),FALSE),VLOOKUP(C49,INDIRECT(L49&amp;"ID"),2,FALSE))</f>
        <v>52111</v>
      </c>
      <c r="N49" s="3" t="str">
        <f ca="1">N48&amp;","&amp;M49</f>
        <v>51111,52111</v>
      </c>
      <c r="O49" s="3" t="str">
        <f>O48&amp;","&amp;I49</f>
        <v>608,608</v>
      </c>
      <c r="P49" s="1" t="str">
        <f>P48&amp;","&amp;"("&amp;J49&amp;","&amp;K49&amp;")"</f>
        <v>(2,6),(2,6)</v>
      </c>
      <c r="Q49" s="3" t="str">
        <f>IF(D49="坦克碎片",VLOOKUP(C49,道具信息!$N$2:$O$291,2,FALSE)&amp;"碎片",VLOOKUP(C49,道具信息!$N$2:$O$291,2,FALSE))</f>
        <v>T1坦克碎片</v>
      </c>
      <c r="R49" s="3">
        <f t="shared" si="44"/>
        <v>1824</v>
      </c>
      <c r="S49" s="11">
        <f t="shared" si="45"/>
        <v>0.182</v>
      </c>
      <c r="T49" s="3" t="str">
        <f>VLOOKUP(Q49,道具信息!$Q$3:$S$20,2,FALSE)</f>
        <v>CHEST_ITEM_TYPE_T1_SHARD</v>
      </c>
      <c r="U49" s="3" t="str">
        <f>IF(COUNTIF(U$48:U48,T49)=0,T49,"")</f>
        <v/>
      </c>
      <c r="V49" s="3" t="str">
        <f>IF(U49&lt;&gt;"",V48&amp;","&amp;U49,V48)</f>
        <v>CHEST_ITEM_TYPE_T1_SHARD</v>
      </c>
      <c r="W49" s="13" t="str">
        <f t="shared" ref="W49:W85" si="50">IF(U49&lt;&gt;"",ROUND(S49*100%,3),"")</f>
        <v/>
      </c>
      <c r="X49" s="3" t="str">
        <f t="shared" ref="X49:X85" si="51">TEXT(W49,"0.0%")</f>
        <v/>
      </c>
      <c r="Y49" s="3" t="str">
        <f>IF(X49&lt;&gt;"",Y48&amp;","&amp;X49,Y48)</f>
        <v>18.2%</v>
      </c>
    </row>
    <row r="50" spans="2:25" x14ac:dyDescent="0.3">
      <c r="B50" s="2">
        <f>数据源!AC82</f>
        <v>3</v>
      </c>
      <c r="C50" s="2" t="str">
        <f>数据源!AD82</f>
        <v>B-1</v>
      </c>
      <c r="D50" s="2" t="str">
        <f>数据源!AE82</f>
        <v>坦克碎片</v>
      </c>
      <c r="E50" s="2">
        <f>数据源!AF82</f>
        <v>20</v>
      </c>
      <c r="F50" s="2">
        <f>数据源!AG82</f>
        <v>4</v>
      </c>
      <c r="G50" s="2">
        <f>数据源!AH82</f>
        <v>7.2999999999999995E-2</v>
      </c>
      <c r="H50" s="2">
        <f>数据源!AI82</f>
        <v>6.0833333333333336E-2</v>
      </c>
      <c r="I50" s="2">
        <f>数据源!AJ82</f>
        <v>608</v>
      </c>
      <c r="J50" s="3">
        <f t="shared" si="46"/>
        <v>2</v>
      </c>
      <c r="K50" s="3">
        <f t="shared" si="47"/>
        <v>6</v>
      </c>
      <c r="L50" s="3" t="str">
        <f t="shared" si="48"/>
        <v>碎片</v>
      </c>
      <c r="M50" s="3">
        <f t="shared" ca="1" si="49"/>
        <v>53111</v>
      </c>
      <c r="N50" s="3" t="str">
        <f t="shared" ref="N50" ca="1" si="52">N49&amp;","&amp;M50</f>
        <v>51111,52111,53111</v>
      </c>
      <c r="O50" s="3" t="str">
        <f t="shared" ref="O50" si="53">O49&amp;","&amp;I50</f>
        <v>608,608,608</v>
      </c>
      <c r="P50" s="1" t="str">
        <f t="shared" ref="P50" si="54">P49&amp;","&amp;"("&amp;J50&amp;","&amp;K50&amp;")"</f>
        <v>(2,6),(2,6),(2,6)</v>
      </c>
      <c r="Q50" s="3" t="str">
        <f>IF(D50="坦克碎片",VLOOKUP(C50,道具信息!$N$2:$O$291,2,FALSE)&amp;"碎片",VLOOKUP(C50,道具信息!$N$2:$O$291,2,FALSE))</f>
        <v>T1坦克碎片</v>
      </c>
      <c r="R50" s="3">
        <f t="shared" si="44"/>
        <v>1824</v>
      </c>
      <c r="S50" s="11">
        <f t="shared" si="45"/>
        <v>0.182</v>
      </c>
      <c r="T50" s="3" t="str">
        <f>VLOOKUP(Q50,道具信息!$Q$3:$S$20,2,FALSE)</f>
        <v>CHEST_ITEM_TYPE_T1_SHARD</v>
      </c>
      <c r="U50" s="3" t="str">
        <f>IF(COUNTIF(U$48:U49,T50)=0,T50,"")</f>
        <v/>
      </c>
      <c r="V50" s="3" t="str">
        <f t="shared" ref="V50:V85" si="55">IF(U50&lt;&gt;"",V49&amp;","&amp;U50,V49)</f>
        <v>CHEST_ITEM_TYPE_T1_SHARD</v>
      </c>
      <c r="W50" s="13" t="str">
        <f t="shared" si="50"/>
        <v/>
      </c>
      <c r="X50" s="3" t="str">
        <f t="shared" si="51"/>
        <v/>
      </c>
      <c r="Y50" s="3" t="str">
        <f t="shared" ref="Y50:Y85" si="56">IF(X50&lt;&gt;"",Y49&amp;","&amp;X50,Y49)</f>
        <v>18.2%</v>
      </c>
    </row>
    <row r="51" spans="2:25" x14ac:dyDescent="0.3">
      <c r="B51" s="2">
        <f>数据源!AC83</f>
        <v>3</v>
      </c>
      <c r="C51" s="2" t="str">
        <f>数据源!AD83</f>
        <v>二号</v>
      </c>
      <c r="D51" s="2" t="str">
        <f>数据源!AE83</f>
        <v>坦克碎片</v>
      </c>
      <c r="E51" s="2">
        <f>数据源!AF83</f>
        <v>23</v>
      </c>
      <c r="F51" s="2">
        <f>数据源!AG83</f>
        <v>2.5</v>
      </c>
      <c r="G51" s="2">
        <f>数据源!AH83</f>
        <v>7.2999999999999995E-2</v>
      </c>
      <c r="H51" s="2">
        <f>数据源!AI83</f>
        <v>8.4637681159420303E-2</v>
      </c>
      <c r="I51" s="2">
        <f>数据源!AJ83</f>
        <v>846</v>
      </c>
      <c r="J51" s="3">
        <f t="shared" si="46"/>
        <v>2</v>
      </c>
      <c r="K51" s="3">
        <f t="shared" si="47"/>
        <v>3</v>
      </c>
      <c r="L51" s="3" t="str">
        <f t="shared" ref="L51:L64" si="57">RIGHT(D51,2)</f>
        <v>碎片</v>
      </c>
      <c r="M51" s="3">
        <f t="shared" ref="M51:M64" ca="1" si="58">IF(OR(L51="坦克",L51="碎片"),VLOOKUP(C51,INDIRECT("坦克ID"),MATCH(L51&amp;"ID",INDIRECT("坦克标头"),0),FALSE),VLOOKUP(C51,INDIRECT(L51&amp;"ID"),2,FALSE))</f>
        <v>51211</v>
      </c>
      <c r="N51" s="3" t="str">
        <f t="shared" ref="N51:N64" ca="1" si="59">N50&amp;","&amp;M51</f>
        <v>51111,52111,53111,51211</v>
      </c>
      <c r="O51" s="3" t="str">
        <f t="shared" ref="O51:O64" si="60">O50&amp;","&amp;I51</f>
        <v>608,608,608,846</v>
      </c>
      <c r="P51" s="1" t="str">
        <f t="shared" ref="P51:P64" si="61">P50&amp;","&amp;"("&amp;J51&amp;","&amp;K51&amp;")"</f>
        <v>(2,6),(2,6),(2,6),(2,3)</v>
      </c>
      <c r="Q51" s="3" t="str">
        <f>IF(D51="坦克碎片",VLOOKUP(C51,道具信息!$N$2:$O$291,2,FALSE)&amp;"碎片",VLOOKUP(C51,道具信息!$N$2:$O$291,2,FALSE))</f>
        <v>T2坦克碎片</v>
      </c>
      <c r="R51" s="3">
        <f t="shared" si="44"/>
        <v>4485</v>
      </c>
      <c r="S51" s="11">
        <f t="shared" si="45"/>
        <v>0.44700000000000001</v>
      </c>
      <c r="T51" s="3" t="str">
        <f>VLOOKUP(Q51,道具信息!$Q$3:$S$20,2,FALSE)</f>
        <v>CHEST_ITEM_TYPE_T2_SHARD</v>
      </c>
      <c r="U51" s="3" t="str">
        <f>IF(COUNTIF(U$48:U50,T51)=0,T51,"")</f>
        <v>CHEST_ITEM_TYPE_T2_SHARD</v>
      </c>
      <c r="V51" s="3" t="str">
        <f t="shared" si="55"/>
        <v>CHEST_ITEM_TYPE_T1_SHARD,CHEST_ITEM_TYPE_T2_SHARD</v>
      </c>
      <c r="W51" s="13">
        <f t="shared" si="50"/>
        <v>0.44700000000000001</v>
      </c>
      <c r="X51" s="3" t="str">
        <f t="shared" si="51"/>
        <v>44.7%</v>
      </c>
      <c r="Y51" s="3" t="str">
        <f t="shared" si="56"/>
        <v>18.2%,44.7%</v>
      </c>
    </row>
    <row r="52" spans="2:25" x14ac:dyDescent="0.3">
      <c r="B52" s="2">
        <f>数据源!AC84</f>
        <v>3</v>
      </c>
      <c r="C52" s="2" t="str">
        <f>数据源!AD84</f>
        <v>T-34</v>
      </c>
      <c r="D52" s="2" t="str">
        <f>数据源!AE84</f>
        <v>坦克碎片</v>
      </c>
      <c r="E52" s="2">
        <f>数据源!AF84</f>
        <v>23</v>
      </c>
      <c r="F52" s="2">
        <f>数据源!AG84</f>
        <v>2.5</v>
      </c>
      <c r="G52" s="2">
        <f>数据源!AH84</f>
        <v>7.2999999999999995E-2</v>
      </c>
      <c r="H52" s="2">
        <f>数据源!AI84</f>
        <v>8.4637681159420303E-2</v>
      </c>
      <c r="I52" s="2">
        <f>数据源!AJ84</f>
        <v>846</v>
      </c>
      <c r="J52" s="3">
        <f t="shared" si="46"/>
        <v>2</v>
      </c>
      <c r="K52" s="3">
        <f t="shared" si="47"/>
        <v>3</v>
      </c>
      <c r="L52" s="3" t="str">
        <f t="shared" si="57"/>
        <v>碎片</v>
      </c>
      <c r="M52" s="3">
        <f t="shared" ca="1" si="58"/>
        <v>52211</v>
      </c>
      <c r="N52" s="3" t="str">
        <f t="shared" ca="1" si="59"/>
        <v>51111,52111,53111,51211,52211</v>
      </c>
      <c r="O52" s="3" t="str">
        <f t="shared" si="60"/>
        <v>608,608,608,846,846</v>
      </c>
      <c r="P52" s="1" t="str">
        <f t="shared" si="61"/>
        <v>(2,6),(2,6),(2,6),(2,3),(2,3)</v>
      </c>
      <c r="Q52" s="3" t="str">
        <f>IF(D52="坦克碎片",VLOOKUP(C52,道具信息!$N$2:$O$291,2,FALSE)&amp;"碎片",VLOOKUP(C52,道具信息!$N$2:$O$291,2,FALSE))</f>
        <v>T2坦克碎片</v>
      </c>
      <c r="R52" s="3">
        <f t="shared" si="44"/>
        <v>4485</v>
      </c>
      <c r="S52" s="11">
        <f t="shared" si="45"/>
        <v>0.44700000000000001</v>
      </c>
      <c r="T52" s="3" t="str">
        <f>VLOOKUP(Q52,道具信息!$Q$3:$S$20,2,FALSE)</f>
        <v>CHEST_ITEM_TYPE_T2_SHARD</v>
      </c>
      <c r="U52" s="3" t="str">
        <f>IF(COUNTIF(U$48:U51,T52)=0,T52,"")</f>
        <v/>
      </c>
      <c r="V52" s="3" t="str">
        <f t="shared" si="55"/>
        <v>CHEST_ITEM_TYPE_T1_SHARD,CHEST_ITEM_TYPE_T2_SHARD</v>
      </c>
      <c r="W52" s="13" t="str">
        <f t="shared" si="50"/>
        <v/>
      </c>
      <c r="X52" s="3" t="str">
        <f t="shared" si="51"/>
        <v/>
      </c>
      <c r="Y52" s="3" t="str">
        <f t="shared" si="56"/>
        <v>18.2%,44.7%</v>
      </c>
    </row>
    <row r="53" spans="2:25" x14ac:dyDescent="0.3">
      <c r="B53" s="2">
        <f>数据源!AC85</f>
        <v>3</v>
      </c>
      <c r="C53" s="2" t="str">
        <f>数据源!AD85</f>
        <v>KV-1</v>
      </c>
      <c r="D53" s="2" t="str">
        <f>数据源!AE85</f>
        <v>坦克碎片</v>
      </c>
      <c r="E53" s="2">
        <f>数据源!AF85</f>
        <v>23</v>
      </c>
      <c r="F53" s="2">
        <f>数据源!AG85</f>
        <v>2.5</v>
      </c>
      <c r="G53" s="2">
        <f>数据源!AH85</f>
        <v>7.2999999999999995E-2</v>
      </c>
      <c r="H53" s="2">
        <f>数据源!AI85</f>
        <v>8.4637681159420303E-2</v>
      </c>
      <c r="I53" s="2">
        <f>数据源!AJ85</f>
        <v>846</v>
      </c>
      <c r="J53" s="3">
        <f t="shared" si="46"/>
        <v>2</v>
      </c>
      <c r="K53" s="3">
        <f t="shared" si="47"/>
        <v>3</v>
      </c>
      <c r="L53" s="3" t="str">
        <f t="shared" si="57"/>
        <v>碎片</v>
      </c>
      <c r="M53" s="3">
        <f t="shared" ca="1" si="58"/>
        <v>53211</v>
      </c>
      <c r="N53" s="3" t="str">
        <f t="shared" ca="1" si="59"/>
        <v>51111,52111,53111,51211,52211,53211</v>
      </c>
      <c r="O53" s="3" t="str">
        <f t="shared" si="60"/>
        <v>608,608,608,846,846,846</v>
      </c>
      <c r="P53" s="1" t="str">
        <f t="shared" si="61"/>
        <v>(2,6),(2,6),(2,6),(2,3),(2,3),(2,3)</v>
      </c>
      <c r="Q53" s="3" t="str">
        <f>IF(D53="坦克碎片",VLOOKUP(C53,道具信息!$N$2:$O$291,2,FALSE)&amp;"碎片",VLOOKUP(C53,道具信息!$N$2:$O$291,2,FALSE))</f>
        <v>T2坦克碎片</v>
      </c>
      <c r="R53" s="3">
        <f t="shared" si="44"/>
        <v>4485</v>
      </c>
      <c r="S53" s="11">
        <f t="shared" si="45"/>
        <v>0.44700000000000001</v>
      </c>
      <c r="T53" s="3" t="str">
        <f>VLOOKUP(Q53,道具信息!$Q$3:$S$20,2,FALSE)</f>
        <v>CHEST_ITEM_TYPE_T2_SHARD</v>
      </c>
      <c r="U53" s="3" t="str">
        <f>IF(COUNTIF(U$48:U52,T53)=0,T53,"")</f>
        <v/>
      </c>
      <c r="V53" s="3" t="str">
        <f t="shared" si="55"/>
        <v>CHEST_ITEM_TYPE_T1_SHARD,CHEST_ITEM_TYPE_T2_SHARD</v>
      </c>
      <c r="W53" s="13" t="str">
        <f t="shared" si="50"/>
        <v/>
      </c>
      <c r="X53" s="3" t="str">
        <f t="shared" si="51"/>
        <v/>
      </c>
      <c r="Y53" s="3" t="str">
        <f t="shared" si="56"/>
        <v>18.2%,44.7%</v>
      </c>
    </row>
    <row r="54" spans="2:25" x14ac:dyDescent="0.3">
      <c r="B54" s="2">
        <f>数据源!AC86</f>
        <v>3</v>
      </c>
      <c r="C54" s="2" t="str">
        <f>数据源!AD86</f>
        <v>Puma</v>
      </c>
      <c r="D54" s="2" t="str">
        <f>数据源!AE86</f>
        <v>坦克碎片</v>
      </c>
      <c r="E54" s="2">
        <f>数据源!AF86</f>
        <v>50</v>
      </c>
      <c r="F54" s="2">
        <f>数据源!AG86</f>
        <v>1.5</v>
      </c>
      <c r="G54" s="2">
        <f>数据源!AH86</f>
        <v>7.2999999999999995E-2</v>
      </c>
      <c r="H54" s="2">
        <f>数据源!AI86</f>
        <v>6.4888888888888899E-2</v>
      </c>
      <c r="I54" s="2">
        <f>数据源!AJ86</f>
        <v>649</v>
      </c>
      <c r="J54" s="3">
        <f t="shared" si="46"/>
        <v>1</v>
      </c>
      <c r="K54" s="3">
        <f t="shared" si="47"/>
        <v>2</v>
      </c>
      <c r="L54" s="3" t="str">
        <f t="shared" si="57"/>
        <v>碎片</v>
      </c>
      <c r="M54" s="3">
        <f t="shared" ca="1" si="58"/>
        <v>51221</v>
      </c>
      <c r="N54" s="3" t="str">
        <f t="shared" ca="1" si="59"/>
        <v>51111,52111,53111,51211,52211,53211,51221</v>
      </c>
      <c r="O54" s="3" t="str">
        <f t="shared" si="60"/>
        <v>608,608,608,846,846,846,649</v>
      </c>
      <c r="P54" s="1" t="str">
        <f t="shared" si="61"/>
        <v>(2,6),(2,6),(2,6),(2,3),(2,3),(2,3),(1,2)</v>
      </c>
      <c r="Q54" s="3" t="str">
        <f>IF(D54="坦克碎片",VLOOKUP(C54,道具信息!$N$2:$O$291,2,FALSE)&amp;"碎片",VLOOKUP(C54,道具信息!$N$2:$O$291,2,FALSE))</f>
        <v>T2坦克碎片</v>
      </c>
      <c r="R54" s="3">
        <f t="shared" si="44"/>
        <v>4485</v>
      </c>
      <c r="S54" s="11">
        <f t="shared" si="45"/>
        <v>0.44700000000000001</v>
      </c>
      <c r="T54" s="3" t="str">
        <f>VLOOKUP(Q54,道具信息!$Q$3:$S$20,2,FALSE)</f>
        <v>CHEST_ITEM_TYPE_T2_SHARD</v>
      </c>
      <c r="U54" s="3" t="str">
        <f>IF(COUNTIF(U$48:U53,T54)=0,T54,"")</f>
        <v/>
      </c>
      <c r="V54" s="3" t="str">
        <f t="shared" si="55"/>
        <v>CHEST_ITEM_TYPE_T1_SHARD,CHEST_ITEM_TYPE_T2_SHARD</v>
      </c>
      <c r="W54" s="13" t="str">
        <f t="shared" si="50"/>
        <v/>
      </c>
      <c r="X54" s="3" t="str">
        <f t="shared" si="51"/>
        <v/>
      </c>
      <c r="Y54" s="3" t="str">
        <f t="shared" si="56"/>
        <v>18.2%,44.7%</v>
      </c>
    </row>
    <row r="55" spans="2:25" x14ac:dyDescent="0.3">
      <c r="B55" s="2">
        <f>数据源!AC87</f>
        <v>3</v>
      </c>
      <c r="C55" s="2" t="str">
        <f>数据源!AD87</f>
        <v>四号</v>
      </c>
      <c r="D55" s="2" t="str">
        <f>数据源!AE87</f>
        <v>坦克碎片</v>
      </c>
      <c r="E55" s="2">
        <f>数据源!AF87</f>
        <v>50</v>
      </c>
      <c r="F55" s="2">
        <f>数据源!AG87</f>
        <v>1.5</v>
      </c>
      <c r="G55" s="2">
        <f>数据源!AH87</f>
        <v>7.2999999999999995E-2</v>
      </c>
      <c r="H55" s="2">
        <f>数据源!AI87</f>
        <v>6.4888888888888899E-2</v>
      </c>
      <c r="I55" s="2">
        <f>数据源!AJ87</f>
        <v>649</v>
      </c>
      <c r="J55" s="3">
        <f t="shared" si="46"/>
        <v>1</v>
      </c>
      <c r="K55" s="3">
        <f t="shared" si="47"/>
        <v>2</v>
      </c>
      <c r="L55" s="3" t="str">
        <f t="shared" si="57"/>
        <v>碎片</v>
      </c>
      <c r="M55" s="3">
        <f t="shared" ca="1" si="58"/>
        <v>52221</v>
      </c>
      <c r="N55" s="3" t="str">
        <f t="shared" ca="1" si="59"/>
        <v>51111,52111,53111,51211,52211,53211,51221,52221</v>
      </c>
      <c r="O55" s="3" t="str">
        <f t="shared" si="60"/>
        <v>608,608,608,846,846,846,649,649</v>
      </c>
      <c r="P55" s="1" t="str">
        <f t="shared" si="61"/>
        <v>(2,6),(2,6),(2,6),(2,3),(2,3),(2,3),(1,2),(1,2)</v>
      </c>
      <c r="Q55" s="3" t="str">
        <f>IF(D55="坦克碎片",VLOOKUP(C55,道具信息!$N$2:$O$291,2,FALSE)&amp;"碎片",VLOOKUP(C55,道具信息!$N$2:$O$291,2,FALSE))</f>
        <v>T2坦克碎片</v>
      </c>
      <c r="R55" s="3">
        <f t="shared" si="44"/>
        <v>4485</v>
      </c>
      <c r="S55" s="11">
        <f t="shared" si="45"/>
        <v>0.44700000000000001</v>
      </c>
      <c r="T55" s="3" t="str">
        <f>VLOOKUP(Q55,道具信息!$Q$3:$S$20,2,FALSE)</f>
        <v>CHEST_ITEM_TYPE_T2_SHARD</v>
      </c>
      <c r="U55" s="3" t="str">
        <f>IF(COUNTIF(U$48:U54,T55)=0,T55,"")</f>
        <v/>
      </c>
      <c r="V55" s="3" t="str">
        <f t="shared" si="55"/>
        <v>CHEST_ITEM_TYPE_T1_SHARD,CHEST_ITEM_TYPE_T2_SHARD</v>
      </c>
      <c r="W55" s="13" t="str">
        <f t="shared" si="50"/>
        <v/>
      </c>
      <c r="X55" s="3" t="str">
        <f t="shared" si="51"/>
        <v/>
      </c>
      <c r="Y55" s="3" t="str">
        <f t="shared" si="56"/>
        <v>18.2%,44.7%</v>
      </c>
    </row>
    <row r="56" spans="2:25" x14ac:dyDescent="0.3">
      <c r="B56" s="2">
        <f>数据源!AC88</f>
        <v>3</v>
      </c>
      <c r="C56" s="2" t="str">
        <f>数据源!AD88</f>
        <v>丘吉尔</v>
      </c>
      <c r="D56" s="2" t="str">
        <f>数据源!AE88</f>
        <v>坦克碎片</v>
      </c>
      <c r="E56" s="2">
        <f>数据源!AF88</f>
        <v>50</v>
      </c>
      <c r="F56" s="2">
        <f>数据源!AG88</f>
        <v>1.5</v>
      </c>
      <c r="G56" s="2">
        <f>数据源!AH88</f>
        <v>7.2999999999999995E-2</v>
      </c>
      <c r="H56" s="2">
        <f>数据源!AI88</f>
        <v>6.4888888888888899E-2</v>
      </c>
      <c r="I56" s="2">
        <f>数据源!AJ88</f>
        <v>649</v>
      </c>
      <c r="J56" s="3">
        <f t="shared" si="46"/>
        <v>1</v>
      </c>
      <c r="K56" s="3">
        <f t="shared" si="47"/>
        <v>2</v>
      </c>
      <c r="L56" s="3" t="str">
        <f t="shared" si="57"/>
        <v>碎片</v>
      </c>
      <c r="M56" s="3">
        <f t="shared" ca="1" si="58"/>
        <v>53221</v>
      </c>
      <c r="N56" s="3" t="str">
        <f t="shared" ca="1" si="59"/>
        <v>51111,52111,53111,51211,52211,53211,51221,52221,53221</v>
      </c>
      <c r="O56" s="3" t="str">
        <f t="shared" si="60"/>
        <v>608,608,608,846,846,846,649,649,649</v>
      </c>
      <c r="P56" s="1" t="str">
        <f t="shared" si="61"/>
        <v>(2,6),(2,6),(2,6),(2,3),(2,3),(2,3),(1,2),(1,2),(1,2)</v>
      </c>
      <c r="Q56" s="3" t="str">
        <f>IF(D56="坦克碎片",VLOOKUP(C56,道具信息!$N$2:$O$291,2,FALSE)&amp;"碎片",VLOOKUP(C56,道具信息!$N$2:$O$291,2,FALSE))</f>
        <v>T2坦克碎片</v>
      </c>
      <c r="R56" s="3">
        <f t="shared" si="44"/>
        <v>4485</v>
      </c>
      <c r="S56" s="11">
        <f t="shared" si="45"/>
        <v>0.44700000000000001</v>
      </c>
      <c r="T56" s="3" t="str">
        <f>VLOOKUP(Q56,道具信息!$Q$3:$S$20,2,FALSE)</f>
        <v>CHEST_ITEM_TYPE_T2_SHARD</v>
      </c>
      <c r="U56" s="3" t="str">
        <f>IF(COUNTIF(U$48:U55,T56)=0,T56,"")</f>
        <v/>
      </c>
      <c r="V56" s="3" t="str">
        <f t="shared" si="55"/>
        <v>CHEST_ITEM_TYPE_T1_SHARD,CHEST_ITEM_TYPE_T2_SHARD</v>
      </c>
      <c r="W56" s="13" t="str">
        <f t="shared" si="50"/>
        <v/>
      </c>
      <c r="X56" s="3" t="str">
        <f t="shared" si="51"/>
        <v/>
      </c>
      <c r="Y56" s="3" t="str">
        <f t="shared" si="56"/>
        <v>18.2%,44.7%</v>
      </c>
    </row>
    <row r="57" spans="2:25" x14ac:dyDescent="0.3">
      <c r="B57" s="2">
        <f>数据源!AC89</f>
        <v>3</v>
      </c>
      <c r="C57" s="2" t="str">
        <f>数据源!AD89</f>
        <v>T1LP1</v>
      </c>
      <c r="D57" s="2" t="str">
        <f>数据源!AE89</f>
        <v>部件</v>
      </c>
      <c r="E57" s="2">
        <f>数据源!AF89</f>
        <v>40</v>
      </c>
      <c r="F57" s="2">
        <f>数据源!AG89</f>
        <v>1</v>
      </c>
      <c r="G57" s="2">
        <f>数据源!AH89</f>
        <v>8.0000000000000002E-3</v>
      </c>
      <c r="H57" s="2">
        <f>数据源!AI89</f>
        <v>1.3333333333333336E-2</v>
      </c>
      <c r="I57" s="2">
        <f>数据源!AJ89</f>
        <v>133</v>
      </c>
      <c r="J57" s="3">
        <f t="shared" si="46"/>
        <v>1</v>
      </c>
      <c r="K57" s="3">
        <f t="shared" si="47"/>
        <v>1</v>
      </c>
      <c r="L57" s="3" t="str">
        <f t="shared" si="57"/>
        <v>部件</v>
      </c>
      <c r="M57" s="3">
        <f t="shared" ca="1" si="58"/>
        <v>91001</v>
      </c>
      <c r="N57" s="3" t="str">
        <f t="shared" ca="1" si="59"/>
        <v>51111,52111,53111,51211,52211,53211,51221,52221,53221,91001</v>
      </c>
      <c r="O57" s="3" t="str">
        <f t="shared" si="60"/>
        <v>608,608,608,846,846,846,649,649,649,133</v>
      </c>
      <c r="P57" s="1" t="str">
        <f t="shared" si="61"/>
        <v>(2,6),(2,6),(2,6),(2,3),(2,3),(2,3),(1,2),(1,2),(1,2),(1,1)</v>
      </c>
      <c r="Q57" s="3" t="str">
        <f>IF(D57="坦克碎片",VLOOKUP(C57,道具信息!$N$2:$O$291,2,FALSE)&amp;"碎片",VLOOKUP(C57,道具信息!$N$2:$O$291,2,FALSE))</f>
        <v>T1部件</v>
      </c>
      <c r="R57" s="3">
        <f t="shared" si="44"/>
        <v>2394</v>
      </c>
      <c r="S57" s="11">
        <f t="shared" si="45"/>
        <v>0.23899999999999999</v>
      </c>
      <c r="T57" s="3" t="str">
        <f>VLOOKUP(Q57,道具信息!$Q$3:$S$20,2,FALSE)</f>
        <v>CHEST_ITEM_TYPE_T1_PART</v>
      </c>
      <c r="U57" s="3" t="str">
        <f>IF(COUNTIF(U$48:U56,T57)=0,T57,"")</f>
        <v>CHEST_ITEM_TYPE_T1_PART</v>
      </c>
      <c r="V57" s="3" t="str">
        <f t="shared" si="55"/>
        <v>CHEST_ITEM_TYPE_T1_SHARD,CHEST_ITEM_TYPE_T2_SHARD,CHEST_ITEM_TYPE_T1_PART</v>
      </c>
      <c r="W57" s="13">
        <f t="shared" si="50"/>
        <v>0.23899999999999999</v>
      </c>
      <c r="X57" s="3" t="str">
        <f t="shared" si="51"/>
        <v>23.9%</v>
      </c>
      <c r="Y57" s="3" t="str">
        <f t="shared" si="56"/>
        <v>18.2%,44.7%,23.9%</v>
      </c>
    </row>
    <row r="58" spans="2:25" x14ac:dyDescent="0.3">
      <c r="B58" s="2">
        <f>数据源!AC90</f>
        <v>3</v>
      </c>
      <c r="C58" s="2" t="str">
        <f>数据源!AD90</f>
        <v>T1LP3</v>
      </c>
      <c r="D58" s="2" t="str">
        <f>数据源!AE90</f>
        <v>部件</v>
      </c>
      <c r="E58" s="2">
        <f>数据源!AF90</f>
        <v>40</v>
      </c>
      <c r="F58" s="2">
        <f>数据源!AG90</f>
        <v>1</v>
      </c>
      <c r="G58" s="2">
        <f>数据源!AH90</f>
        <v>8.0000000000000002E-3</v>
      </c>
      <c r="H58" s="2">
        <f>数据源!AI90</f>
        <v>1.3333333333333336E-2</v>
      </c>
      <c r="I58" s="2">
        <f>数据源!AJ90</f>
        <v>133</v>
      </c>
      <c r="J58" s="3">
        <f t="shared" si="46"/>
        <v>1</v>
      </c>
      <c r="K58" s="3">
        <f t="shared" si="47"/>
        <v>1</v>
      </c>
      <c r="L58" s="3" t="str">
        <f t="shared" si="57"/>
        <v>部件</v>
      </c>
      <c r="M58" s="3">
        <f t="shared" ca="1" si="58"/>
        <v>91003</v>
      </c>
      <c r="N58" s="3" t="str">
        <f t="shared" ca="1" si="59"/>
        <v>51111,52111,53111,51211,52211,53211,51221,52221,53221,91001,91003</v>
      </c>
      <c r="O58" s="3" t="str">
        <f t="shared" si="60"/>
        <v>608,608,608,846,846,846,649,649,649,133,133</v>
      </c>
      <c r="P58" s="1" t="str">
        <f t="shared" si="61"/>
        <v>(2,6),(2,6),(2,6),(2,3),(2,3),(2,3),(1,2),(1,2),(1,2),(1,1),(1,1)</v>
      </c>
      <c r="Q58" s="3" t="str">
        <f>IF(D58="坦克碎片",VLOOKUP(C58,道具信息!$N$2:$O$291,2,FALSE)&amp;"碎片",VLOOKUP(C58,道具信息!$N$2:$O$291,2,FALSE))</f>
        <v>T1部件</v>
      </c>
      <c r="R58" s="3">
        <f t="shared" si="44"/>
        <v>2394</v>
      </c>
      <c r="S58" s="11">
        <f t="shared" si="45"/>
        <v>0.23899999999999999</v>
      </c>
      <c r="T58" s="3" t="str">
        <f>VLOOKUP(Q58,道具信息!$Q$3:$S$20,2,FALSE)</f>
        <v>CHEST_ITEM_TYPE_T1_PART</v>
      </c>
      <c r="U58" s="3" t="str">
        <f>IF(COUNTIF(U$48:U57,T58)=0,T58,"")</f>
        <v/>
      </c>
      <c r="V58" s="3" t="str">
        <f t="shared" si="55"/>
        <v>CHEST_ITEM_TYPE_T1_SHARD,CHEST_ITEM_TYPE_T2_SHARD,CHEST_ITEM_TYPE_T1_PART</v>
      </c>
      <c r="W58" s="13" t="str">
        <f t="shared" si="50"/>
        <v/>
      </c>
      <c r="X58" s="3" t="str">
        <f t="shared" si="51"/>
        <v/>
      </c>
      <c r="Y58" s="3" t="str">
        <f t="shared" si="56"/>
        <v>18.2%,44.7%,23.9%</v>
      </c>
    </row>
    <row r="59" spans="2:25" x14ac:dyDescent="0.3">
      <c r="B59" s="2">
        <f>数据源!AC91</f>
        <v>3</v>
      </c>
      <c r="C59" s="2" t="str">
        <f>数据源!AD91</f>
        <v>T1LP5</v>
      </c>
      <c r="D59" s="2" t="str">
        <f>数据源!AE91</f>
        <v>部件</v>
      </c>
      <c r="E59" s="2">
        <f>数据源!AF91</f>
        <v>40</v>
      </c>
      <c r="F59" s="2">
        <f>数据源!AG91</f>
        <v>1</v>
      </c>
      <c r="G59" s="2">
        <f>数据源!AH91</f>
        <v>8.0000000000000002E-3</v>
      </c>
      <c r="H59" s="2">
        <f>数据源!AI91</f>
        <v>1.3333333333333336E-2</v>
      </c>
      <c r="I59" s="2">
        <f>数据源!AJ91</f>
        <v>133</v>
      </c>
      <c r="J59" s="3">
        <f t="shared" si="46"/>
        <v>1</v>
      </c>
      <c r="K59" s="3">
        <f t="shared" si="47"/>
        <v>1</v>
      </c>
      <c r="L59" s="3" t="str">
        <f t="shared" si="57"/>
        <v>部件</v>
      </c>
      <c r="M59" s="3">
        <f t="shared" ca="1" si="58"/>
        <v>91005</v>
      </c>
      <c r="N59" s="3" t="str">
        <f t="shared" ca="1" si="59"/>
        <v>51111,52111,53111,51211,52211,53211,51221,52221,53221,91001,91003,91005</v>
      </c>
      <c r="O59" s="3" t="str">
        <f t="shared" si="60"/>
        <v>608,608,608,846,846,846,649,649,649,133,133,133</v>
      </c>
      <c r="P59" s="1" t="str">
        <f t="shared" si="61"/>
        <v>(2,6),(2,6),(2,6),(2,3),(2,3),(2,3),(1,2),(1,2),(1,2),(1,1),(1,1),(1,1)</v>
      </c>
      <c r="Q59" s="3" t="str">
        <f>IF(D59="坦克碎片",VLOOKUP(C59,道具信息!$N$2:$O$291,2,FALSE)&amp;"碎片",VLOOKUP(C59,道具信息!$N$2:$O$291,2,FALSE))</f>
        <v>T1部件</v>
      </c>
      <c r="R59" s="3">
        <f t="shared" si="44"/>
        <v>2394</v>
      </c>
      <c r="S59" s="11">
        <f t="shared" si="45"/>
        <v>0.23899999999999999</v>
      </c>
      <c r="T59" s="3" t="str">
        <f>VLOOKUP(Q59,道具信息!$Q$3:$S$20,2,FALSE)</f>
        <v>CHEST_ITEM_TYPE_T1_PART</v>
      </c>
      <c r="U59" s="3" t="str">
        <f>IF(COUNTIF(U$48:U58,T59)=0,T59,"")</f>
        <v/>
      </c>
      <c r="V59" s="3" t="str">
        <f t="shared" si="55"/>
        <v>CHEST_ITEM_TYPE_T1_SHARD,CHEST_ITEM_TYPE_T2_SHARD,CHEST_ITEM_TYPE_T1_PART</v>
      </c>
      <c r="W59" s="13" t="str">
        <f t="shared" si="50"/>
        <v/>
      </c>
      <c r="X59" s="3" t="str">
        <f t="shared" si="51"/>
        <v/>
      </c>
      <c r="Y59" s="3" t="str">
        <f t="shared" si="56"/>
        <v>18.2%,44.7%,23.9%</v>
      </c>
    </row>
    <row r="60" spans="2:25" x14ac:dyDescent="0.3">
      <c r="B60" s="2">
        <f>数据源!AC92</f>
        <v>3</v>
      </c>
      <c r="C60" s="2" t="str">
        <f>数据源!AD92</f>
        <v>T1MP1</v>
      </c>
      <c r="D60" s="2" t="str">
        <f>数据源!AE92</f>
        <v>部件</v>
      </c>
      <c r="E60" s="2">
        <f>数据源!AF92</f>
        <v>40</v>
      </c>
      <c r="F60" s="2">
        <f>数据源!AG92</f>
        <v>1</v>
      </c>
      <c r="G60" s="2">
        <f>数据源!AH92</f>
        <v>8.0000000000000002E-3</v>
      </c>
      <c r="H60" s="2">
        <f>数据源!AI92</f>
        <v>1.3333333333333336E-2</v>
      </c>
      <c r="I60" s="2">
        <f>数据源!AJ92</f>
        <v>133</v>
      </c>
      <c r="J60" s="3">
        <f t="shared" si="46"/>
        <v>1</v>
      </c>
      <c r="K60" s="3">
        <f t="shared" si="47"/>
        <v>1</v>
      </c>
      <c r="L60" s="3" t="str">
        <f t="shared" si="57"/>
        <v>部件</v>
      </c>
      <c r="M60" s="3">
        <f t="shared" ca="1" si="58"/>
        <v>91101</v>
      </c>
      <c r="N60" s="3" t="str">
        <f t="shared" ca="1" si="59"/>
        <v>51111,52111,53111,51211,52211,53211,51221,52221,53221,91001,91003,91005,91101</v>
      </c>
      <c r="O60" s="3" t="str">
        <f t="shared" si="60"/>
        <v>608,608,608,846,846,846,649,649,649,133,133,133,133</v>
      </c>
      <c r="P60" s="1" t="str">
        <f t="shared" si="61"/>
        <v>(2,6),(2,6),(2,6),(2,3),(2,3),(2,3),(1,2),(1,2),(1,2),(1,1),(1,1),(1,1),(1,1)</v>
      </c>
      <c r="Q60" s="3" t="str">
        <f>IF(D60="坦克碎片",VLOOKUP(C60,道具信息!$N$2:$O$291,2,FALSE)&amp;"碎片",VLOOKUP(C60,道具信息!$N$2:$O$291,2,FALSE))</f>
        <v>T1部件</v>
      </c>
      <c r="R60" s="3">
        <f t="shared" si="44"/>
        <v>2394</v>
      </c>
      <c r="S60" s="11">
        <f t="shared" si="45"/>
        <v>0.23899999999999999</v>
      </c>
      <c r="T60" s="3" t="str">
        <f>VLOOKUP(Q60,道具信息!$Q$3:$S$20,2,FALSE)</f>
        <v>CHEST_ITEM_TYPE_T1_PART</v>
      </c>
      <c r="U60" s="3" t="str">
        <f>IF(COUNTIF(U$48:U59,T60)=0,T60,"")</f>
        <v/>
      </c>
      <c r="V60" s="3" t="str">
        <f t="shared" si="55"/>
        <v>CHEST_ITEM_TYPE_T1_SHARD,CHEST_ITEM_TYPE_T2_SHARD,CHEST_ITEM_TYPE_T1_PART</v>
      </c>
      <c r="W60" s="13" t="str">
        <f t="shared" si="50"/>
        <v/>
      </c>
      <c r="X60" s="3" t="str">
        <f t="shared" si="51"/>
        <v/>
      </c>
      <c r="Y60" s="3" t="str">
        <f t="shared" si="56"/>
        <v>18.2%,44.7%,23.9%</v>
      </c>
    </row>
    <row r="61" spans="2:25" x14ac:dyDescent="0.3">
      <c r="B61" s="2">
        <f>数据源!AC93</f>
        <v>3</v>
      </c>
      <c r="C61" s="2" t="str">
        <f>数据源!AD93</f>
        <v>T1MP3</v>
      </c>
      <c r="D61" s="2" t="str">
        <f>数据源!AE93</f>
        <v>部件</v>
      </c>
      <c r="E61" s="2">
        <f>数据源!AF93</f>
        <v>40</v>
      </c>
      <c r="F61" s="2">
        <f>数据源!AG93</f>
        <v>1</v>
      </c>
      <c r="G61" s="2">
        <f>数据源!AH93</f>
        <v>8.0000000000000002E-3</v>
      </c>
      <c r="H61" s="2">
        <f>数据源!AI93</f>
        <v>1.3333333333333336E-2</v>
      </c>
      <c r="I61" s="2">
        <f>数据源!AJ93</f>
        <v>133</v>
      </c>
      <c r="J61" s="3">
        <f t="shared" si="46"/>
        <v>1</v>
      </c>
      <c r="K61" s="3">
        <f t="shared" si="47"/>
        <v>1</v>
      </c>
      <c r="L61" s="3" t="str">
        <f t="shared" si="57"/>
        <v>部件</v>
      </c>
      <c r="M61" s="3">
        <f t="shared" ca="1" si="58"/>
        <v>91103</v>
      </c>
      <c r="N61" s="3" t="str">
        <f t="shared" ca="1" si="59"/>
        <v>51111,52111,53111,51211,52211,53211,51221,52221,53221,91001,91003,91005,91101,91103</v>
      </c>
      <c r="O61" s="3" t="str">
        <f t="shared" si="60"/>
        <v>608,608,608,846,846,846,649,649,649,133,133,133,133,133</v>
      </c>
      <c r="P61" s="1" t="str">
        <f t="shared" si="61"/>
        <v>(2,6),(2,6),(2,6),(2,3),(2,3),(2,3),(1,2),(1,2),(1,2),(1,1),(1,1),(1,1),(1,1),(1,1)</v>
      </c>
      <c r="Q61" s="3" t="str">
        <f>IF(D61="坦克碎片",VLOOKUP(C61,道具信息!$N$2:$O$291,2,FALSE)&amp;"碎片",VLOOKUP(C61,道具信息!$N$2:$O$291,2,FALSE))</f>
        <v>T1部件</v>
      </c>
      <c r="R61" s="3">
        <f t="shared" si="44"/>
        <v>2394</v>
      </c>
      <c r="S61" s="11">
        <f t="shared" si="45"/>
        <v>0.23899999999999999</v>
      </c>
      <c r="T61" s="3" t="str">
        <f>VLOOKUP(Q61,道具信息!$Q$3:$S$20,2,FALSE)</f>
        <v>CHEST_ITEM_TYPE_T1_PART</v>
      </c>
      <c r="U61" s="3" t="str">
        <f>IF(COUNTIF(U$48:U60,T61)=0,T61,"")</f>
        <v/>
      </c>
      <c r="V61" s="3" t="str">
        <f t="shared" si="55"/>
        <v>CHEST_ITEM_TYPE_T1_SHARD,CHEST_ITEM_TYPE_T2_SHARD,CHEST_ITEM_TYPE_T1_PART</v>
      </c>
      <c r="W61" s="13" t="str">
        <f t="shared" si="50"/>
        <v/>
      </c>
      <c r="X61" s="3" t="str">
        <f t="shared" si="51"/>
        <v/>
      </c>
      <c r="Y61" s="3" t="str">
        <f t="shared" si="56"/>
        <v>18.2%,44.7%,23.9%</v>
      </c>
    </row>
    <row r="62" spans="2:25" x14ac:dyDescent="0.3">
      <c r="B62" s="2">
        <f>数据源!AC94</f>
        <v>3</v>
      </c>
      <c r="C62" s="2" t="str">
        <f>数据源!AD94</f>
        <v>T1MP5</v>
      </c>
      <c r="D62" s="2" t="str">
        <f>数据源!AE94</f>
        <v>部件</v>
      </c>
      <c r="E62" s="2">
        <f>数据源!AF94</f>
        <v>40</v>
      </c>
      <c r="F62" s="2">
        <f>数据源!AG94</f>
        <v>1</v>
      </c>
      <c r="G62" s="2">
        <f>数据源!AH94</f>
        <v>8.0000000000000002E-3</v>
      </c>
      <c r="H62" s="2">
        <f>数据源!AI94</f>
        <v>1.3333333333333336E-2</v>
      </c>
      <c r="I62" s="2">
        <f>数据源!AJ94</f>
        <v>133</v>
      </c>
      <c r="J62" s="3">
        <f t="shared" si="46"/>
        <v>1</v>
      </c>
      <c r="K62" s="3">
        <f t="shared" si="47"/>
        <v>1</v>
      </c>
      <c r="L62" s="3" t="str">
        <f t="shared" si="57"/>
        <v>部件</v>
      </c>
      <c r="M62" s="3">
        <f t="shared" ca="1" si="58"/>
        <v>91105</v>
      </c>
      <c r="N62" s="3" t="str">
        <f t="shared" ca="1" si="59"/>
        <v>51111,52111,53111,51211,52211,53211,51221,52221,53221,91001,91003,91005,91101,91103,91105</v>
      </c>
      <c r="O62" s="3" t="str">
        <f t="shared" si="60"/>
        <v>608,608,608,846,846,846,649,649,649,133,133,133,133,133,133</v>
      </c>
      <c r="P62" s="1" t="str">
        <f t="shared" si="61"/>
        <v>(2,6),(2,6),(2,6),(2,3),(2,3),(2,3),(1,2),(1,2),(1,2),(1,1),(1,1),(1,1),(1,1),(1,1),(1,1)</v>
      </c>
      <c r="Q62" s="3" t="str">
        <f>IF(D62="坦克碎片",VLOOKUP(C62,道具信息!$N$2:$O$291,2,FALSE)&amp;"碎片",VLOOKUP(C62,道具信息!$N$2:$O$291,2,FALSE))</f>
        <v>T1部件</v>
      </c>
      <c r="R62" s="3">
        <f t="shared" si="44"/>
        <v>2394</v>
      </c>
      <c r="S62" s="11">
        <f t="shared" si="45"/>
        <v>0.23899999999999999</v>
      </c>
      <c r="T62" s="3" t="str">
        <f>VLOOKUP(Q62,道具信息!$Q$3:$S$20,2,FALSE)</f>
        <v>CHEST_ITEM_TYPE_T1_PART</v>
      </c>
      <c r="U62" s="3" t="str">
        <f>IF(COUNTIF(U$48:U61,T62)=0,T62,"")</f>
        <v/>
      </c>
      <c r="V62" s="3" t="str">
        <f t="shared" si="55"/>
        <v>CHEST_ITEM_TYPE_T1_SHARD,CHEST_ITEM_TYPE_T2_SHARD,CHEST_ITEM_TYPE_T1_PART</v>
      </c>
      <c r="W62" s="13" t="str">
        <f t="shared" si="50"/>
        <v/>
      </c>
      <c r="X62" s="3" t="str">
        <f t="shared" si="51"/>
        <v/>
      </c>
      <c r="Y62" s="3" t="str">
        <f t="shared" si="56"/>
        <v>18.2%,44.7%,23.9%</v>
      </c>
    </row>
    <row r="63" spans="2:25" x14ac:dyDescent="0.3">
      <c r="B63" s="2">
        <f>数据源!AC95</f>
        <v>3</v>
      </c>
      <c r="C63" s="2" t="str">
        <f>数据源!AD95</f>
        <v>T1HP1</v>
      </c>
      <c r="D63" s="2" t="str">
        <f>数据源!AE95</f>
        <v>部件</v>
      </c>
      <c r="E63" s="2">
        <f>数据源!AF95</f>
        <v>40</v>
      </c>
      <c r="F63" s="2">
        <f>数据源!AG95</f>
        <v>1</v>
      </c>
      <c r="G63" s="2">
        <f>数据源!AH95</f>
        <v>8.0000000000000002E-3</v>
      </c>
      <c r="H63" s="2">
        <f>数据源!AI95</f>
        <v>1.3333333333333336E-2</v>
      </c>
      <c r="I63" s="2">
        <f>数据源!AJ95</f>
        <v>133</v>
      </c>
      <c r="J63" s="3">
        <f t="shared" si="46"/>
        <v>1</v>
      </c>
      <c r="K63" s="3">
        <f t="shared" si="47"/>
        <v>1</v>
      </c>
      <c r="L63" s="3" t="str">
        <f t="shared" si="57"/>
        <v>部件</v>
      </c>
      <c r="M63" s="3">
        <f t="shared" ca="1" si="58"/>
        <v>91201</v>
      </c>
      <c r="N63" s="3" t="str">
        <f t="shared" ca="1" si="59"/>
        <v>51111,52111,53111,51211,52211,53211,51221,52221,53221,91001,91003,91005,91101,91103,91105,91201</v>
      </c>
      <c r="O63" s="3" t="str">
        <f t="shared" si="60"/>
        <v>608,608,608,846,846,846,649,649,649,133,133,133,133,133,133,133</v>
      </c>
      <c r="P63" s="1" t="str">
        <f t="shared" si="61"/>
        <v>(2,6),(2,6),(2,6),(2,3),(2,3),(2,3),(1,2),(1,2),(1,2),(1,1),(1,1),(1,1),(1,1),(1,1),(1,1),(1,1)</v>
      </c>
      <c r="Q63" s="3" t="str">
        <f>IF(D63="坦克碎片",VLOOKUP(C63,道具信息!$N$2:$O$291,2,FALSE)&amp;"碎片",VLOOKUP(C63,道具信息!$N$2:$O$291,2,FALSE))</f>
        <v>T1部件</v>
      </c>
      <c r="R63" s="3">
        <f t="shared" si="44"/>
        <v>2394</v>
      </c>
      <c r="S63" s="11">
        <f t="shared" si="45"/>
        <v>0.23899999999999999</v>
      </c>
      <c r="T63" s="3" t="str">
        <f>VLOOKUP(Q63,道具信息!$Q$3:$S$20,2,FALSE)</f>
        <v>CHEST_ITEM_TYPE_T1_PART</v>
      </c>
      <c r="U63" s="3" t="str">
        <f>IF(COUNTIF(U$48:U62,T63)=0,T63,"")</f>
        <v/>
      </c>
      <c r="V63" s="3" t="str">
        <f t="shared" si="55"/>
        <v>CHEST_ITEM_TYPE_T1_SHARD,CHEST_ITEM_TYPE_T2_SHARD,CHEST_ITEM_TYPE_T1_PART</v>
      </c>
      <c r="W63" s="13" t="str">
        <f t="shared" si="50"/>
        <v/>
      </c>
      <c r="X63" s="3" t="str">
        <f t="shared" si="51"/>
        <v/>
      </c>
      <c r="Y63" s="3" t="str">
        <f t="shared" si="56"/>
        <v>18.2%,44.7%,23.9%</v>
      </c>
    </row>
    <row r="64" spans="2:25" x14ac:dyDescent="0.3">
      <c r="B64" s="2">
        <f>数据源!AC96</f>
        <v>3</v>
      </c>
      <c r="C64" s="2" t="str">
        <f>数据源!AD96</f>
        <v>T1HP3</v>
      </c>
      <c r="D64" s="2" t="str">
        <f>数据源!AE96</f>
        <v>部件</v>
      </c>
      <c r="E64" s="2">
        <f>数据源!AF96</f>
        <v>40</v>
      </c>
      <c r="F64" s="2">
        <f>数据源!AG96</f>
        <v>1</v>
      </c>
      <c r="G64" s="2">
        <f>数据源!AH96</f>
        <v>8.0000000000000002E-3</v>
      </c>
      <c r="H64" s="2">
        <f>数据源!AI96</f>
        <v>1.3333333333333336E-2</v>
      </c>
      <c r="I64" s="2">
        <f>数据源!AJ96</f>
        <v>133</v>
      </c>
      <c r="J64" s="3">
        <f t="shared" si="46"/>
        <v>1</v>
      </c>
      <c r="K64" s="3">
        <f t="shared" si="47"/>
        <v>1</v>
      </c>
      <c r="L64" s="3" t="str">
        <f t="shared" si="57"/>
        <v>部件</v>
      </c>
      <c r="M64" s="3">
        <f t="shared" ca="1" si="58"/>
        <v>91203</v>
      </c>
      <c r="N64" s="3" t="str">
        <f t="shared" ca="1" si="59"/>
        <v>51111,52111,53111,51211,52211,53211,51221,52221,53221,91001,91003,91005,91101,91103,91105,91201,91203</v>
      </c>
      <c r="O64" s="3" t="str">
        <f t="shared" si="60"/>
        <v>608,608,608,846,846,846,649,649,649,133,133,133,133,133,133,133,133</v>
      </c>
      <c r="P64" s="1" t="str">
        <f t="shared" si="61"/>
        <v>(2,6),(2,6),(2,6),(2,3),(2,3),(2,3),(1,2),(1,2),(1,2),(1,1),(1,1),(1,1),(1,1),(1,1),(1,1),(1,1),(1,1)</v>
      </c>
      <c r="Q64" s="3" t="str">
        <f>IF(D64="坦克碎片",VLOOKUP(C64,道具信息!$N$2:$O$291,2,FALSE)&amp;"碎片",VLOOKUP(C64,道具信息!$N$2:$O$291,2,FALSE))</f>
        <v>T1部件</v>
      </c>
      <c r="R64" s="3">
        <f t="shared" si="44"/>
        <v>2394</v>
      </c>
      <c r="S64" s="11">
        <f t="shared" si="45"/>
        <v>0.23899999999999999</v>
      </c>
      <c r="T64" s="3" t="str">
        <f>VLOOKUP(Q64,道具信息!$Q$3:$S$20,2,FALSE)</f>
        <v>CHEST_ITEM_TYPE_T1_PART</v>
      </c>
      <c r="U64" s="3" t="str">
        <f>IF(COUNTIF(U$48:U63,T64)=0,T64,"")</f>
        <v/>
      </c>
      <c r="V64" s="3" t="str">
        <f t="shared" si="55"/>
        <v>CHEST_ITEM_TYPE_T1_SHARD,CHEST_ITEM_TYPE_T2_SHARD,CHEST_ITEM_TYPE_T1_PART</v>
      </c>
      <c r="W64" s="13" t="str">
        <f t="shared" si="50"/>
        <v/>
      </c>
      <c r="X64" s="3" t="str">
        <f t="shared" si="51"/>
        <v/>
      </c>
      <c r="Y64" s="3" t="str">
        <f t="shared" si="56"/>
        <v>18.2%,44.7%,23.9%</v>
      </c>
    </row>
    <row r="65" spans="2:25" x14ac:dyDescent="0.3">
      <c r="B65" s="2">
        <f>数据源!AC97</f>
        <v>3</v>
      </c>
      <c r="C65" s="2" t="str">
        <f>数据源!AD97</f>
        <v>T1HP5</v>
      </c>
      <c r="D65" s="2" t="str">
        <f>数据源!AE97</f>
        <v>部件</v>
      </c>
      <c r="E65" s="2">
        <f>数据源!AF97</f>
        <v>40</v>
      </c>
      <c r="F65" s="2">
        <f>数据源!AG97</f>
        <v>1</v>
      </c>
      <c r="G65" s="2">
        <f>数据源!AH97</f>
        <v>8.0000000000000002E-3</v>
      </c>
      <c r="H65" s="2">
        <f>数据源!AI97</f>
        <v>1.3333333333333336E-2</v>
      </c>
      <c r="I65" s="2">
        <f>数据源!AJ97</f>
        <v>133</v>
      </c>
      <c r="J65" s="3">
        <f t="shared" si="46"/>
        <v>1</v>
      </c>
      <c r="K65" s="3">
        <f t="shared" si="47"/>
        <v>1</v>
      </c>
      <c r="L65" s="3" t="str">
        <f t="shared" ref="L65:L85" si="62">RIGHT(D65,2)</f>
        <v>部件</v>
      </c>
      <c r="M65" s="3">
        <f t="shared" ref="M65:M85" ca="1" si="63">IF(OR(L65="坦克",L65="碎片"),VLOOKUP(C65,INDIRECT("坦克ID"),MATCH(L65&amp;"ID",INDIRECT("坦克标头"),0),FALSE),VLOOKUP(C65,INDIRECT(L65&amp;"ID"),2,FALSE))</f>
        <v>91205</v>
      </c>
      <c r="N65" s="3" t="str">
        <f t="shared" ref="N65:N85" ca="1" si="64">N64&amp;","&amp;M65</f>
        <v>51111,52111,53111,51211,52211,53211,51221,52221,53221,91001,91003,91005,91101,91103,91105,91201,91203,91205</v>
      </c>
      <c r="O65" s="3" t="str">
        <f t="shared" ref="O65:O85" si="65">O64&amp;","&amp;I65</f>
        <v>608,608,608,846,846,846,649,649,649,133,133,133,133,133,133,133,133,133</v>
      </c>
      <c r="P65" s="1" t="str">
        <f t="shared" ref="P65:P85" si="66">P64&amp;","&amp;"("&amp;J65&amp;","&amp;K65&amp;")"</f>
        <v>(2,6),(2,6),(2,6),(2,3),(2,3),(2,3),(1,2),(1,2),(1,2),(1,1),(1,1),(1,1),(1,1),(1,1),(1,1),(1,1),(1,1),(1,1)</v>
      </c>
      <c r="Q65" s="3" t="str">
        <f>IF(D65="坦克碎片",VLOOKUP(C65,道具信息!$N$2:$O$291,2,FALSE)&amp;"碎片",VLOOKUP(C65,道具信息!$N$2:$O$291,2,FALSE))</f>
        <v>T1部件</v>
      </c>
      <c r="R65" s="3">
        <f t="shared" si="44"/>
        <v>2394</v>
      </c>
      <c r="S65" s="11">
        <f t="shared" si="45"/>
        <v>0.23899999999999999</v>
      </c>
      <c r="T65" s="3" t="str">
        <f>VLOOKUP(Q65,道具信息!$Q$3:$S$20,2,FALSE)</f>
        <v>CHEST_ITEM_TYPE_T1_PART</v>
      </c>
      <c r="U65" s="3" t="str">
        <f>IF(COUNTIF(U$48:U64,T65)=0,T65,"")</f>
        <v/>
      </c>
      <c r="V65" s="3" t="str">
        <f t="shared" si="55"/>
        <v>CHEST_ITEM_TYPE_T1_SHARD,CHEST_ITEM_TYPE_T2_SHARD,CHEST_ITEM_TYPE_T1_PART</v>
      </c>
      <c r="W65" s="13" t="str">
        <f t="shared" si="50"/>
        <v/>
      </c>
      <c r="X65" s="3" t="str">
        <f t="shared" si="51"/>
        <v/>
      </c>
      <c r="Y65" s="3" t="str">
        <f t="shared" si="56"/>
        <v>18.2%,44.7%,23.9%</v>
      </c>
    </row>
    <row r="66" spans="2:25" x14ac:dyDescent="0.3">
      <c r="B66" s="2">
        <f>数据源!AC98</f>
        <v>3</v>
      </c>
      <c r="C66" s="2" t="str">
        <f>数据源!AD98</f>
        <v>T1LP2</v>
      </c>
      <c r="D66" s="2" t="str">
        <f>数据源!AE98</f>
        <v>部件</v>
      </c>
      <c r="E66" s="2">
        <f>数据源!AF98</f>
        <v>40</v>
      </c>
      <c r="F66" s="2">
        <f>数据源!AG98</f>
        <v>1</v>
      </c>
      <c r="G66" s="2">
        <f>数据源!AH98</f>
        <v>8.0000000000000002E-3</v>
      </c>
      <c r="H66" s="2">
        <f>数据源!AI98</f>
        <v>1.3333333333333336E-2</v>
      </c>
      <c r="I66" s="2">
        <f>数据源!AJ98</f>
        <v>133</v>
      </c>
      <c r="J66" s="3">
        <f t="shared" si="46"/>
        <v>1</v>
      </c>
      <c r="K66" s="3">
        <f t="shared" si="47"/>
        <v>1</v>
      </c>
      <c r="L66" s="3" t="str">
        <f t="shared" si="62"/>
        <v>部件</v>
      </c>
      <c r="M66" s="3">
        <f t="shared" ca="1" si="63"/>
        <v>91002</v>
      </c>
      <c r="N66" s="3" t="str">
        <f t="shared" ca="1" si="64"/>
        <v>51111,52111,53111,51211,52211,53211,51221,52221,53221,91001,91003,91005,91101,91103,91105,91201,91203,91205,91002</v>
      </c>
      <c r="O66" s="3" t="str">
        <f t="shared" si="65"/>
        <v>608,608,608,846,846,846,649,649,649,133,133,133,133,133,133,133,133,133,133</v>
      </c>
      <c r="P66" s="1" t="str">
        <f t="shared" si="66"/>
        <v>(2,6),(2,6),(2,6),(2,3),(2,3),(2,3),(1,2),(1,2),(1,2),(1,1),(1,1),(1,1),(1,1),(1,1),(1,1),(1,1),(1,1),(1,1),(1,1)</v>
      </c>
      <c r="Q66" s="3" t="str">
        <f>IF(D66="坦克碎片",VLOOKUP(C66,道具信息!$N$2:$O$291,2,FALSE)&amp;"碎片",VLOOKUP(C66,道具信息!$N$2:$O$291,2,FALSE))</f>
        <v>T1部件</v>
      </c>
      <c r="R66" s="3">
        <f t="shared" si="44"/>
        <v>2394</v>
      </c>
      <c r="S66" s="11">
        <f t="shared" si="45"/>
        <v>0.23899999999999999</v>
      </c>
      <c r="T66" s="3" t="str">
        <f>VLOOKUP(Q66,道具信息!$Q$3:$S$20,2,FALSE)</f>
        <v>CHEST_ITEM_TYPE_T1_PART</v>
      </c>
      <c r="U66" s="3" t="str">
        <f>IF(COUNTIF(U$48:U65,T66)=0,T66,"")</f>
        <v/>
      </c>
      <c r="V66" s="3" t="str">
        <f t="shared" si="55"/>
        <v>CHEST_ITEM_TYPE_T1_SHARD,CHEST_ITEM_TYPE_T2_SHARD,CHEST_ITEM_TYPE_T1_PART</v>
      </c>
      <c r="W66" s="13" t="str">
        <f t="shared" si="50"/>
        <v/>
      </c>
      <c r="X66" s="3" t="str">
        <f t="shared" si="51"/>
        <v/>
      </c>
      <c r="Y66" s="3" t="str">
        <f t="shared" si="56"/>
        <v>18.2%,44.7%,23.9%</v>
      </c>
    </row>
    <row r="67" spans="2:25" x14ac:dyDescent="0.3">
      <c r="B67" s="2">
        <f>数据源!AC99</f>
        <v>3</v>
      </c>
      <c r="C67" s="2" t="str">
        <f>数据源!AD99</f>
        <v>T1LP4</v>
      </c>
      <c r="D67" s="2" t="str">
        <f>数据源!AE99</f>
        <v>部件</v>
      </c>
      <c r="E67" s="2">
        <f>数据源!AF99</f>
        <v>40</v>
      </c>
      <c r="F67" s="2">
        <f>数据源!AG99</f>
        <v>1</v>
      </c>
      <c r="G67" s="2">
        <f>数据源!AH99</f>
        <v>8.0000000000000002E-3</v>
      </c>
      <c r="H67" s="2">
        <f>数据源!AI99</f>
        <v>1.3333333333333336E-2</v>
      </c>
      <c r="I67" s="2">
        <f>数据源!AJ99</f>
        <v>133</v>
      </c>
      <c r="J67" s="3">
        <f t="shared" si="46"/>
        <v>1</v>
      </c>
      <c r="K67" s="3">
        <f t="shared" si="47"/>
        <v>1</v>
      </c>
      <c r="L67" s="3" t="str">
        <f t="shared" si="62"/>
        <v>部件</v>
      </c>
      <c r="M67" s="3">
        <f t="shared" ca="1" si="63"/>
        <v>91004</v>
      </c>
      <c r="N67" s="3" t="str">
        <f t="shared" ca="1" si="64"/>
        <v>51111,52111,53111,51211,52211,53211,51221,52221,53221,91001,91003,91005,91101,91103,91105,91201,91203,91205,91002,91004</v>
      </c>
      <c r="O67" s="3" t="str">
        <f t="shared" si="65"/>
        <v>608,608,608,846,846,846,649,649,649,133,133,133,133,133,133,133,133,133,133,133</v>
      </c>
      <c r="P67" s="1" t="str">
        <f t="shared" si="66"/>
        <v>(2,6),(2,6),(2,6),(2,3),(2,3),(2,3),(1,2),(1,2),(1,2),(1,1),(1,1),(1,1),(1,1),(1,1),(1,1),(1,1),(1,1),(1,1),(1,1),(1,1)</v>
      </c>
      <c r="Q67" s="3" t="str">
        <f>IF(D67="坦克碎片",VLOOKUP(C67,道具信息!$N$2:$O$291,2,FALSE)&amp;"碎片",VLOOKUP(C67,道具信息!$N$2:$O$291,2,FALSE))</f>
        <v>T1部件</v>
      </c>
      <c r="R67" s="3">
        <f t="shared" si="44"/>
        <v>2394</v>
      </c>
      <c r="S67" s="11">
        <f t="shared" si="45"/>
        <v>0.23899999999999999</v>
      </c>
      <c r="T67" s="3" t="str">
        <f>VLOOKUP(Q67,道具信息!$Q$3:$S$20,2,FALSE)</f>
        <v>CHEST_ITEM_TYPE_T1_PART</v>
      </c>
      <c r="U67" s="3" t="str">
        <f>IF(COUNTIF(U$48:U66,T67)=0,T67,"")</f>
        <v/>
      </c>
      <c r="V67" s="3" t="str">
        <f t="shared" si="55"/>
        <v>CHEST_ITEM_TYPE_T1_SHARD,CHEST_ITEM_TYPE_T2_SHARD,CHEST_ITEM_TYPE_T1_PART</v>
      </c>
      <c r="W67" s="13" t="str">
        <f t="shared" si="50"/>
        <v/>
      </c>
      <c r="X67" s="3" t="str">
        <f t="shared" si="51"/>
        <v/>
      </c>
      <c r="Y67" s="3" t="str">
        <f t="shared" si="56"/>
        <v>18.2%,44.7%,23.9%</v>
      </c>
    </row>
    <row r="68" spans="2:25" x14ac:dyDescent="0.3">
      <c r="B68" s="2">
        <f>数据源!AC100</f>
        <v>3</v>
      </c>
      <c r="C68" s="2" t="str">
        <f>数据源!AD100</f>
        <v>T1LP6</v>
      </c>
      <c r="D68" s="2" t="str">
        <f>数据源!AE100</f>
        <v>部件</v>
      </c>
      <c r="E68" s="2">
        <f>数据源!AF100</f>
        <v>40</v>
      </c>
      <c r="F68" s="2">
        <f>数据源!AG100</f>
        <v>1</v>
      </c>
      <c r="G68" s="2">
        <f>数据源!AH100</f>
        <v>8.0000000000000002E-3</v>
      </c>
      <c r="H68" s="2">
        <f>数据源!AI100</f>
        <v>1.3333333333333336E-2</v>
      </c>
      <c r="I68" s="2">
        <f>数据源!AJ100</f>
        <v>133</v>
      </c>
      <c r="J68" s="3">
        <f t="shared" si="46"/>
        <v>1</v>
      </c>
      <c r="K68" s="3">
        <f t="shared" si="47"/>
        <v>1</v>
      </c>
      <c r="L68" s="3" t="str">
        <f t="shared" si="62"/>
        <v>部件</v>
      </c>
      <c r="M68" s="3">
        <f t="shared" ca="1" si="63"/>
        <v>91006</v>
      </c>
      <c r="N68" s="3" t="str">
        <f t="shared" ca="1" si="64"/>
        <v>51111,52111,53111,51211,52211,53211,51221,52221,53221,91001,91003,91005,91101,91103,91105,91201,91203,91205,91002,91004,91006</v>
      </c>
      <c r="O68" s="3" t="str">
        <f t="shared" si="65"/>
        <v>608,608,608,846,846,846,649,649,649,133,133,133,133,133,133,133,133,133,133,133,133</v>
      </c>
      <c r="P68" s="1" t="str">
        <f t="shared" si="66"/>
        <v>(2,6),(2,6),(2,6),(2,3),(2,3),(2,3),(1,2),(1,2),(1,2),(1,1),(1,1),(1,1),(1,1),(1,1),(1,1),(1,1),(1,1),(1,1),(1,1),(1,1),(1,1)</v>
      </c>
      <c r="Q68" s="3" t="str">
        <f>IF(D68="坦克碎片",VLOOKUP(C68,道具信息!$N$2:$O$291,2,FALSE)&amp;"碎片",VLOOKUP(C68,道具信息!$N$2:$O$291,2,FALSE))</f>
        <v>T1部件</v>
      </c>
      <c r="R68" s="3">
        <f t="shared" si="44"/>
        <v>2394</v>
      </c>
      <c r="S68" s="11">
        <f t="shared" si="45"/>
        <v>0.23899999999999999</v>
      </c>
      <c r="T68" s="3" t="str">
        <f>VLOOKUP(Q68,道具信息!$Q$3:$S$20,2,FALSE)</f>
        <v>CHEST_ITEM_TYPE_T1_PART</v>
      </c>
      <c r="U68" s="3" t="str">
        <f>IF(COUNTIF(U$48:U67,T68)=0,T68,"")</f>
        <v/>
      </c>
      <c r="V68" s="3" t="str">
        <f t="shared" si="55"/>
        <v>CHEST_ITEM_TYPE_T1_SHARD,CHEST_ITEM_TYPE_T2_SHARD,CHEST_ITEM_TYPE_T1_PART</v>
      </c>
      <c r="W68" s="13" t="str">
        <f t="shared" si="50"/>
        <v/>
      </c>
      <c r="X68" s="3" t="str">
        <f t="shared" si="51"/>
        <v/>
      </c>
      <c r="Y68" s="3" t="str">
        <f t="shared" si="56"/>
        <v>18.2%,44.7%,23.9%</v>
      </c>
    </row>
    <row r="69" spans="2:25" x14ac:dyDescent="0.3">
      <c r="B69" s="2">
        <f>数据源!AC101</f>
        <v>3</v>
      </c>
      <c r="C69" s="2" t="str">
        <f>数据源!AD101</f>
        <v>T1MP2</v>
      </c>
      <c r="D69" s="2" t="str">
        <f>数据源!AE101</f>
        <v>部件</v>
      </c>
      <c r="E69" s="2">
        <f>数据源!AF101</f>
        <v>40</v>
      </c>
      <c r="F69" s="2">
        <f>数据源!AG101</f>
        <v>1</v>
      </c>
      <c r="G69" s="2">
        <f>数据源!AH101</f>
        <v>8.0000000000000002E-3</v>
      </c>
      <c r="H69" s="2">
        <f>数据源!AI101</f>
        <v>1.3333333333333336E-2</v>
      </c>
      <c r="I69" s="2">
        <f>数据源!AJ101</f>
        <v>133</v>
      </c>
      <c r="J69" s="3">
        <f t="shared" si="46"/>
        <v>1</v>
      </c>
      <c r="K69" s="3">
        <f t="shared" si="47"/>
        <v>1</v>
      </c>
      <c r="L69" s="3" t="str">
        <f t="shared" si="62"/>
        <v>部件</v>
      </c>
      <c r="M69" s="3">
        <f t="shared" ca="1" si="63"/>
        <v>91102</v>
      </c>
      <c r="N69" s="3" t="str">
        <f t="shared" ca="1" si="64"/>
        <v>51111,52111,53111,51211,52211,53211,51221,52221,53221,91001,91003,91005,91101,91103,91105,91201,91203,91205,91002,91004,91006,91102</v>
      </c>
      <c r="O69" s="3" t="str">
        <f t="shared" si="65"/>
        <v>608,608,608,846,846,846,649,649,649,133,133,133,133,133,133,133,133,133,133,133,133,133</v>
      </c>
      <c r="P69" s="1" t="str">
        <f t="shared" si="66"/>
        <v>(2,6),(2,6),(2,6),(2,3),(2,3),(2,3),(1,2),(1,2),(1,2),(1,1),(1,1),(1,1),(1,1),(1,1),(1,1),(1,1),(1,1),(1,1),(1,1),(1,1),(1,1),(1,1)</v>
      </c>
      <c r="Q69" s="3" t="str">
        <f>IF(D69="坦克碎片",VLOOKUP(C69,道具信息!$N$2:$O$291,2,FALSE)&amp;"碎片",VLOOKUP(C69,道具信息!$N$2:$O$291,2,FALSE))</f>
        <v>T1部件</v>
      </c>
      <c r="R69" s="3">
        <f t="shared" si="44"/>
        <v>2394</v>
      </c>
      <c r="S69" s="11">
        <f t="shared" si="45"/>
        <v>0.23899999999999999</v>
      </c>
      <c r="T69" s="3" t="str">
        <f>VLOOKUP(Q69,道具信息!$Q$3:$S$20,2,FALSE)</f>
        <v>CHEST_ITEM_TYPE_T1_PART</v>
      </c>
      <c r="U69" s="3" t="str">
        <f>IF(COUNTIF(U$48:U68,T69)=0,T69,"")</f>
        <v/>
      </c>
      <c r="V69" s="3" t="str">
        <f t="shared" si="55"/>
        <v>CHEST_ITEM_TYPE_T1_SHARD,CHEST_ITEM_TYPE_T2_SHARD,CHEST_ITEM_TYPE_T1_PART</v>
      </c>
      <c r="W69" s="13" t="str">
        <f t="shared" si="50"/>
        <v/>
      </c>
      <c r="X69" s="3" t="str">
        <f t="shared" si="51"/>
        <v/>
      </c>
      <c r="Y69" s="3" t="str">
        <f t="shared" si="56"/>
        <v>18.2%,44.7%,23.9%</v>
      </c>
    </row>
    <row r="70" spans="2:25" x14ac:dyDescent="0.3">
      <c r="B70" s="2">
        <f>数据源!AC102</f>
        <v>3</v>
      </c>
      <c r="C70" s="2" t="str">
        <f>数据源!AD102</f>
        <v>T1MP4</v>
      </c>
      <c r="D70" s="2" t="str">
        <f>数据源!AE102</f>
        <v>部件</v>
      </c>
      <c r="E70" s="2">
        <f>数据源!AF102</f>
        <v>40</v>
      </c>
      <c r="F70" s="2">
        <f>数据源!AG102</f>
        <v>1</v>
      </c>
      <c r="G70" s="2">
        <f>数据源!AH102</f>
        <v>8.0000000000000002E-3</v>
      </c>
      <c r="H70" s="2">
        <f>数据源!AI102</f>
        <v>1.3333333333333336E-2</v>
      </c>
      <c r="I70" s="2">
        <f>数据源!AJ102</f>
        <v>133</v>
      </c>
      <c r="J70" s="3">
        <f t="shared" si="46"/>
        <v>1</v>
      </c>
      <c r="K70" s="3">
        <f t="shared" si="47"/>
        <v>1</v>
      </c>
      <c r="L70" s="3" t="str">
        <f t="shared" si="62"/>
        <v>部件</v>
      </c>
      <c r="M70" s="3">
        <f t="shared" ca="1" si="63"/>
        <v>91104</v>
      </c>
      <c r="N70" s="3" t="str">
        <f t="shared" ca="1" si="64"/>
        <v>51111,52111,53111,51211,52211,53211,51221,52221,53221,91001,91003,91005,91101,91103,91105,91201,91203,91205,91002,91004,91006,91102,91104</v>
      </c>
      <c r="O70" s="3" t="str">
        <f t="shared" si="65"/>
        <v>608,608,608,846,846,846,649,649,649,133,133,133,133,133,133,133,133,133,133,133,133,133,133</v>
      </c>
      <c r="P70" s="1" t="str">
        <f t="shared" si="66"/>
        <v>(2,6),(2,6),(2,6),(2,3),(2,3),(2,3),(1,2),(1,2),(1,2),(1,1),(1,1),(1,1),(1,1),(1,1),(1,1),(1,1),(1,1),(1,1),(1,1),(1,1),(1,1),(1,1),(1,1)</v>
      </c>
      <c r="Q70" s="3" t="str">
        <f>IF(D70="坦克碎片",VLOOKUP(C70,道具信息!$N$2:$O$291,2,FALSE)&amp;"碎片",VLOOKUP(C70,道具信息!$N$2:$O$291,2,FALSE))</f>
        <v>T1部件</v>
      </c>
      <c r="R70" s="3">
        <f t="shared" si="44"/>
        <v>2394</v>
      </c>
      <c r="S70" s="11">
        <f t="shared" si="45"/>
        <v>0.23899999999999999</v>
      </c>
      <c r="T70" s="3" t="str">
        <f>VLOOKUP(Q70,道具信息!$Q$3:$S$20,2,FALSE)</f>
        <v>CHEST_ITEM_TYPE_T1_PART</v>
      </c>
      <c r="U70" s="3" t="str">
        <f>IF(COUNTIF(U$48:U69,T70)=0,T70,"")</f>
        <v/>
      </c>
      <c r="V70" s="3" t="str">
        <f t="shared" si="55"/>
        <v>CHEST_ITEM_TYPE_T1_SHARD,CHEST_ITEM_TYPE_T2_SHARD,CHEST_ITEM_TYPE_T1_PART</v>
      </c>
      <c r="W70" s="13" t="str">
        <f t="shared" si="50"/>
        <v/>
      </c>
      <c r="X70" s="3" t="str">
        <f t="shared" si="51"/>
        <v/>
      </c>
      <c r="Y70" s="3" t="str">
        <f t="shared" si="56"/>
        <v>18.2%,44.7%,23.9%</v>
      </c>
    </row>
    <row r="71" spans="2:25" x14ac:dyDescent="0.3">
      <c r="B71" s="2">
        <f>数据源!AC103</f>
        <v>3</v>
      </c>
      <c r="C71" s="2" t="str">
        <f>数据源!AD103</f>
        <v>T1MP6</v>
      </c>
      <c r="D71" s="2" t="str">
        <f>数据源!AE103</f>
        <v>部件</v>
      </c>
      <c r="E71" s="2">
        <f>数据源!AF103</f>
        <v>40</v>
      </c>
      <c r="F71" s="2">
        <f>数据源!AG103</f>
        <v>1</v>
      </c>
      <c r="G71" s="2">
        <f>数据源!AH103</f>
        <v>8.0000000000000002E-3</v>
      </c>
      <c r="H71" s="2">
        <f>数据源!AI103</f>
        <v>1.3333333333333336E-2</v>
      </c>
      <c r="I71" s="2">
        <f>数据源!AJ103</f>
        <v>133</v>
      </c>
      <c r="J71" s="3">
        <f t="shared" si="46"/>
        <v>1</v>
      </c>
      <c r="K71" s="3">
        <f t="shared" si="47"/>
        <v>1</v>
      </c>
      <c r="L71" s="3" t="str">
        <f t="shared" si="62"/>
        <v>部件</v>
      </c>
      <c r="M71" s="3">
        <f t="shared" ca="1" si="63"/>
        <v>91106</v>
      </c>
      <c r="N71" s="3" t="str">
        <f t="shared" ca="1" si="64"/>
        <v>51111,52111,53111,51211,52211,53211,51221,52221,53221,91001,91003,91005,91101,91103,91105,91201,91203,91205,91002,91004,91006,91102,91104,91106</v>
      </c>
      <c r="O71" s="3" t="str">
        <f t="shared" si="65"/>
        <v>608,608,608,846,846,846,649,649,649,133,133,133,133,133,133,133,133,133,133,133,133,133,133,133</v>
      </c>
      <c r="P71" s="1" t="str">
        <f t="shared" si="66"/>
        <v>(2,6),(2,6),(2,6),(2,3),(2,3),(2,3),(1,2),(1,2),(1,2),(1,1),(1,1),(1,1),(1,1),(1,1),(1,1),(1,1),(1,1),(1,1),(1,1),(1,1),(1,1),(1,1),(1,1),(1,1)</v>
      </c>
      <c r="Q71" s="3" t="str">
        <f>IF(D71="坦克碎片",VLOOKUP(C71,道具信息!$N$2:$O$291,2,FALSE)&amp;"碎片",VLOOKUP(C71,道具信息!$N$2:$O$291,2,FALSE))</f>
        <v>T1部件</v>
      </c>
      <c r="R71" s="3">
        <f t="shared" si="44"/>
        <v>2394</v>
      </c>
      <c r="S71" s="11">
        <f t="shared" si="45"/>
        <v>0.23899999999999999</v>
      </c>
      <c r="T71" s="3" t="str">
        <f>VLOOKUP(Q71,道具信息!$Q$3:$S$20,2,FALSE)</f>
        <v>CHEST_ITEM_TYPE_T1_PART</v>
      </c>
      <c r="U71" s="3" t="str">
        <f>IF(COUNTIF(U$48:U70,T71)=0,T71,"")</f>
        <v/>
      </c>
      <c r="V71" s="3" t="str">
        <f t="shared" si="55"/>
        <v>CHEST_ITEM_TYPE_T1_SHARD,CHEST_ITEM_TYPE_T2_SHARD,CHEST_ITEM_TYPE_T1_PART</v>
      </c>
      <c r="W71" s="13" t="str">
        <f t="shared" si="50"/>
        <v/>
      </c>
      <c r="X71" s="3" t="str">
        <f t="shared" si="51"/>
        <v/>
      </c>
      <c r="Y71" s="3" t="str">
        <f t="shared" si="56"/>
        <v>18.2%,44.7%,23.9%</v>
      </c>
    </row>
    <row r="72" spans="2:25" x14ac:dyDescent="0.3">
      <c r="B72" s="2">
        <f>数据源!AC104</f>
        <v>3</v>
      </c>
      <c r="C72" s="2" t="str">
        <f>数据源!AD104</f>
        <v>T1HP2</v>
      </c>
      <c r="D72" s="2" t="str">
        <f>数据源!AE104</f>
        <v>部件</v>
      </c>
      <c r="E72" s="2">
        <f>数据源!AF104</f>
        <v>40</v>
      </c>
      <c r="F72" s="2">
        <f>数据源!AG104</f>
        <v>1</v>
      </c>
      <c r="G72" s="2">
        <f>数据源!AH104</f>
        <v>8.0000000000000002E-3</v>
      </c>
      <c r="H72" s="2">
        <f>数据源!AI104</f>
        <v>1.3333333333333336E-2</v>
      </c>
      <c r="I72" s="2">
        <f>数据源!AJ104</f>
        <v>133</v>
      </c>
      <c r="J72" s="3">
        <f t="shared" si="46"/>
        <v>1</v>
      </c>
      <c r="K72" s="3">
        <f t="shared" si="47"/>
        <v>1</v>
      </c>
      <c r="L72" s="3" t="str">
        <f t="shared" si="62"/>
        <v>部件</v>
      </c>
      <c r="M72" s="3">
        <f t="shared" ca="1" si="63"/>
        <v>91202</v>
      </c>
      <c r="N72" s="3" t="str">
        <f t="shared" ca="1" si="64"/>
        <v>51111,52111,53111,51211,52211,53211,51221,52221,53221,91001,91003,91005,91101,91103,91105,91201,91203,91205,91002,91004,91006,91102,91104,91106,91202</v>
      </c>
      <c r="O72" s="3" t="str">
        <f t="shared" si="65"/>
        <v>608,608,608,846,846,846,649,649,649,133,133,133,133,133,133,133,133,133,133,133,133,133,133,133,133</v>
      </c>
      <c r="P72" s="1" t="str">
        <f t="shared" si="66"/>
        <v>(2,6),(2,6),(2,6),(2,3),(2,3),(2,3),(1,2),(1,2),(1,2),(1,1),(1,1),(1,1),(1,1),(1,1),(1,1),(1,1),(1,1),(1,1),(1,1),(1,1),(1,1),(1,1),(1,1),(1,1),(1,1)</v>
      </c>
      <c r="Q72" s="3" t="str">
        <f>IF(D72="坦克碎片",VLOOKUP(C72,道具信息!$N$2:$O$291,2,FALSE)&amp;"碎片",VLOOKUP(C72,道具信息!$N$2:$O$291,2,FALSE))</f>
        <v>T1部件</v>
      </c>
      <c r="R72" s="3">
        <f t="shared" si="44"/>
        <v>2394</v>
      </c>
      <c r="S72" s="11">
        <f t="shared" si="45"/>
        <v>0.23899999999999999</v>
      </c>
      <c r="T72" s="3" t="str">
        <f>VLOOKUP(Q72,道具信息!$Q$3:$S$20,2,FALSE)</f>
        <v>CHEST_ITEM_TYPE_T1_PART</v>
      </c>
      <c r="U72" s="3" t="str">
        <f>IF(COUNTIF(U$48:U71,T72)=0,T72,"")</f>
        <v/>
      </c>
      <c r="V72" s="3" t="str">
        <f t="shared" si="55"/>
        <v>CHEST_ITEM_TYPE_T1_SHARD,CHEST_ITEM_TYPE_T2_SHARD,CHEST_ITEM_TYPE_T1_PART</v>
      </c>
      <c r="W72" s="13" t="str">
        <f t="shared" si="50"/>
        <v/>
      </c>
      <c r="X72" s="3" t="str">
        <f t="shared" si="51"/>
        <v/>
      </c>
      <c r="Y72" s="3" t="str">
        <f t="shared" si="56"/>
        <v>18.2%,44.7%,23.9%</v>
      </c>
    </row>
    <row r="73" spans="2:25" x14ac:dyDescent="0.3">
      <c r="B73" s="2">
        <f>数据源!AC105</f>
        <v>3</v>
      </c>
      <c r="C73" s="2" t="str">
        <f>数据源!AD105</f>
        <v>T1HP4</v>
      </c>
      <c r="D73" s="2" t="str">
        <f>数据源!AE105</f>
        <v>部件</v>
      </c>
      <c r="E73" s="2">
        <f>数据源!AF105</f>
        <v>40</v>
      </c>
      <c r="F73" s="2">
        <f>数据源!AG105</f>
        <v>1</v>
      </c>
      <c r="G73" s="2">
        <f>数据源!AH105</f>
        <v>8.0000000000000002E-3</v>
      </c>
      <c r="H73" s="2">
        <f>数据源!AI105</f>
        <v>1.3333333333333336E-2</v>
      </c>
      <c r="I73" s="2">
        <f>数据源!AJ105</f>
        <v>133</v>
      </c>
      <c r="J73" s="3">
        <f t="shared" si="46"/>
        <v>1</v>
      </c>
      <c r="K73" s="3">
        <f t="shared" si="47"/>
        <v>1</v>
      </c>
      <c r="L73" s="3" t="str">
        <f t="shared" si="62"/>
        <v>部件</v>
      </c>
      <c r="M73" s="3">
        <f t="shared" ca="1" si="63"/>
        <v>91204</v>
      </c>
      <c r="N73" s="3" t="str">
        <f t="shared" ca="1" si="64"/>
        <v>51111,52111,53111,51211,52211,53211,51221,52221,53221,91001,91003,91005,91101,91103,91105,91201,91203,91205,91002,91004,91006,91102,91104,91106,91202,91204</v>
      </c>
      <c r="O73" s="3" t="str">
        <f t="shared" si="65"/>
        <v>608,608,608,846,846,846,649,649,649,133,133,133,133,133,133,133,133,133,133,133,133,133,133,133,133,133</v>
      </c>
      <c r="P73" s="1" t="str">
        <f t="shared" si="66"/>
        <v>(2,6),(2,6),(2,6),(2,3),(2,3),(2,3),(1,2),(1,2),(1,2),(1,1),(1,1),(1,1),(1,1),(1,1),(1,1),(1,1),(1,1),(1,1),(1,1),(1,1),(1,1),(1,1),(1,1),(1,1),(1,1),(1,1)</v>
      </c>
      <c r="Q73" s="3" t="str">
        <f>IF(D73="坦克碎片",VLOOKUP(C73,道具信息!$N$2:$O$291,2,FALSE)&amp;"碎片",VLOOKUP(C73,道具信息!$N$2:$O$291,2,FALSE))</f>
        <v>T1部件</v>
      </c>
      <c r="R73" s="3">
        <f t="shared" si="44"/>
        <v>2394</v>
      </c>
      <c r="S73" s="11">
        <f t="shared" si="45"/>
        <v>0.23899999999999999</v>
      </c>
      <c r="T73" s="3" t="str">
        <f>VLOOKUP(Q73,道具信息!$Q$3:$S$20,2,FALSE)</f>
        <v>CHEST_ITEM_TYPE_T1_PART</v>
      </c>
      <c r="U73" s="3" t="str">
        <f>IF(COUNTIF(U$48:U72,T73)=0,T73,"")</f>
        <v/>
      </c>
      <c r="V73" s="3" t="str">
        <f t="shared" si="55"/>
        <v>CHEST_ITEM_TYPE_T1_SHARD,CHEST_ITEM_TYPE_T2_SHARD,CHEST_ITEM_TYPE_T1_PART</v>
      </c>
      <c r="W73" s="13" t="str">
        <f t="shared" si="50"/>
        <v/>
      </c>
      <c r="X73" s="3" t="str">
        <f t="shared" si="51"/>
        <v/>
      </c>
      <c r="Y73" s="3" t="str">
        <f t="shared" si="56"/>
        <v>18.2%,44.7%,23.9%</v>
      </c>
    </row>
    <row r="74" spans="2:25" x14ac:dyDescent="0.3">
      <c r="B74" s="2">
        <f>数据源!AC106</f>
        <v>3</v>
      </c>
      <c r="C74" s="2" t="str">
        <f>数据源!AD106</f>
        <v>T1HP6</v>
      </c>
      <c r="D74" s="2" t="str">
        <f>数据源!AE106</f>
        <v>部件</v>
      </c>
      <c r="E74" s="2">
        <f>数据源!AF106</f>
        <v>40</v>
      </c>
      <c r="F74" s="2">
        <f>数据源!AG106</f>
        <v>1</v>
      </c>
      <c r="G74" s="2">
        <f>数据源!AH106</f>
        <v>8.0000000000000002E-3</v>
      </c>
      <c r="H74" s="2">
        <f>数据源!AI106</f>
        <v>1.3333333333333336E-2</v>
      </c>
      <c r="I74" s="2">
        <f>数据源!AJ106</f>
        <v>133</v>
      </c>
      <c r="J74" s="3">
        <f t="shared" si="46"/>
        <v>1</v>
      </c>
      <c r="K74" s="3">
        <f t="shared" si="47"/>
        <v>1</v>
      </c>
      <c r="L74" s="3" t="str">
        <f t="shared" si="62"/>
        <v>部件</v>
      </c>
      <c r="M74" s="3">
        <f t="shared" ca="1" si="63"/>
        <v>91206</v>
      </c>
      <c r="N74" s="3" t="str">
        <f t="shared" ca="1" si="64"/>
        <v>51111,52111,53111,51211,52211,53211,51221,52221,53221,91001,91003,91005,91101,91103,91105,91201,91203,91205,91002,91004,91006,91102,91104,91106,91202,91204,91206</v>
      </c>
      <c r="O74" s="3" t="str">
        <f t="shared" si="65"/>
        <v>608,608,608,846,846,846,649,649,649,133,133,133,133,133,133,133,133,133,133,133,133,133,133,133,133,133,133</v>
      </c>
      <c r="P74" s="1" t="str">
        <f t="shared" si="66"/>
        <v>(2,6),(2,6),(2,6),(2,3),(2,3),(2,3),(1,2),(1,2),(1,2),(1,1),(1,1),(1,1),(1,1),(1,1),(1,1),(1,1),(1,1),(1,1),(1,1),(1,1),(1,1),(1,1),(1,1),(1,1),(1,1),(1,1),(1,1)</v>
      </c>
      <c r="Q74" s="3" t="str">
        <f>IF(D74="坦克碎片",VLOOKUP(C74,道具信息!$N$2:$O$291,2,FALSE)&amp;"碎片",VLOOKUP(C74,道具信息!$N$2:$O$291,2,FALSE))</f>
        <v>T1部件</v>
      </c>
      <c r="R74" s="3">
        <f t="shared" si="44"/>
        <v>2394</v>
      </c>
      <c r="S74" s="11">
        <f t="shared" si="45"/>
        <v>0.23899999999999999</v>
      </c>
      <c r="T74" s="3" t="str">
        <f>VLOOKUP(Q74,道具信息!$Q$3:$S$20,2,FALSE)</f>
        <v>CHEST_ITEM_TYPE_T1_PART</v>
      </c>
      <c r="U74" s="3" t="str">
        <f>IF(COUNTIF(U$48:U73,T74)=0,T74,"")</f>
        <v/>
      </c>
      <c r="V74" s="3" t="str">
        <f t="shared" si="55"/>
        <v>CHEST_ITEM_TYPE_T1_SHARD,CHEST_ITEM_TYPE_T2_SHARD,CHEST_ITEM_TYPE_T1_PART</v>
      </c>
      <c r="W74" s="13" t="str">
        <f t="shared" si="50"/>
        <v/>
      </c>
      <c r="X74" s="3" t="str">
        <f t="shared" si="51"/>
        <v/>
      </c>
      <c r="Y74" s="3" t="str">
        <f t="shared" si="56"/>
        <v>18.2%,44.7%,23.9%</v>
      </c>
    </row>
    <row r="75" spans="2:25" x14ac:dyDescent="0.3">
      <c r="B75" s="2">
        <f>数据源!AC107</f>
        <v>3</v>
      </c>
      <c r="C75" s="2" t="str">
        <f>数据源!AD107</f>
        <v>T2LP1</v>
      </c>
      <c r="D75" s="2" t="str">
        <f>数据源!AE107</f>
        <v>部件</v>
      </c>
      <c r="E75" s="2">
        <f>数据源!AF107</f>
        <v>140.00000000000003</v>
      </c>
      <c r="F75" s="2">
        <f>数据源!AG107</f>
        <v>1</v>
      </c>
      <c r="G75" s="2">
        <f>数据源!AH107</f>
        <v>1.7999999999999999E-2</v>
      </c>
      <c r="H75" s="2">
        <f>数据源!AI107</f>
        <v>8.5714285714285701E-3</v>
      </c>
      <c r="I75" s="2">
        <f>数据源!AJ107</f>
        <v>86</v>
      </c>
      <c r="J75" s="3">
        <f>ROUNDUP(IF(F75&gt;1,F75-ROUNDDOWN(SQRT(F75),0),F75),0)</f>
        <v>1</v>
      </c>
      <c r="K75" s="3">
        <f>F75*2-J75</f>
        <v>1</v>
      </c>
      <c r="L75" s="3" t="str">
        <f t="shared" si="62"/>
        <v>部件</v>
      </c>
      <c r="M75" s="3">
        <f t="shared" ca="1" si="63"/>
        <v>92001</v>
      </c>
      <c r="N75" s="3" t="str">
        <f t="shared" ca="1" si="64"/>
        <v>51111,52111,53111,51211,52211,53211,51221,52221,53221,91001,91003,91005,91101,91103,91105,91201,91203,91205,91002,91004,91006,91102,91104,91106,91202,91204,91206,92001</v>
      </c>
      <c r="O75" s="3" t="str">
        <f t="shared" si="65"/>
        <v>608,608,608,846,846,846,649,649,649,133,133,133,133,133,133,133,133,133,133,133,133,133,133,133,133,133,133,86</v>
      </c>
      <c r="P75" s="1" t="str">
        <f t="shared" si="66"/>
        <v>(2,6),(2,6),(2,6),(2,3),(2,3),(2,3),(1,2),(1,2),(1,2),(1,1),(1,1),(1,1),(1,1),(1,1),(1,1),(1,1),(1,1),(1,1),(1,1),(1,1),(1,1),(1,1),(1,1),(1,1),(1,1),(1,1),(1,1),(1,1)</v>
      </c>
      <c r="Q75" s="3" t="str">
        <f>IF(D75="坦克碎片",VLOOKUP(C75,道具信息!$N$2:$O$291,2,FALSE)&amp;"碎片",VLOOKUP(C75,道具信息!$N$2:$O$291,2,FALSE))</f>
        <v>T2部件</v>
      </c>
      <c r="R75" s="3">
        <f t="shared" si="44"/>
        <v>774</v>
      </c>
      <c r="S75" s="11">
        <f t="shared" si="45"/>
        <v>7.6999999999999999E-2</v>
      </c>
      <c r="T75" s="3" t="str">
        <f>VLOOKUP(Q75,道具信息!$Q$3:$S$20,2,FALSE)</f>
        <v>CHEST_ITEM_TYPE_T2_PART</v>
      </c>
      <c r="U75" s="3" t="str">
        <f>IF(COUNTIF(U$48:U74,T75)=0,T75,"")</f>
        <v>CHEST_ITEM_TYPE_T2_PART</v>
      </c>
      <c r="V75" s="3" t="str">
        <f t="shared" si="55"/>
        <v>CHEST_ITEM_TYPE_T1_SHARD,CHEST_ITEM_TYPE_T2_SHARD,CHEST_ITEM_TYPE_T1_PART,CHEST_ITEM_TYPE_T2_PART</v>
      </c>
      <c r="W75" s="13">
        <f t="shared" si="50"/>
        <v>7.6999999999999999E-2</v>
      </c>
      <c r="X75" s="3" t="str">
        <f t="shared" si="51"/>
        <v>7.7%</v>
      </c>
      <c r="Y75" s="3" t="str">
        <f t="shared" si="56"/>
        <v>18.2%,44.7%,23.9%,7.7%</v>
      </c>
    </row>
    <row r="76" spans="2:25" x14ac:dyDescent="0.3">
      <c r="B76" s="2">
        <f>数据源!AC108</f>
        <v>3</v>
      </c>
      <c r="C76" s="2" t="str">
        <f>数据源!AD108</f>
        <v>T2LP3</v>
      </c>
      <c r="D76" s="2" t="str">
        <f>数据源!AE108</f>
        <v>部件</v>
      </c>
      <c r="E76" s="2">
        <f>数据源!AF108</f>
        <v>140.00000000000003</v>
      </c>
      <c r="F76" s="2">
        <f>数据源!AG108</f>
        <v>1</v>
      </c>
      <c r="G76" s="2">
        <f>数据源!AH108</f>
        <v>1.7999999999999999E-2</v>
      </c>
      <c r="H76" s="2">
        <f>数据源!AI108</f>
        <v>8.5714285714285701E-3</v>
      </c>
      <c r="I76" s="2">
        <f>数据源!AJ108</f>
        <v>86</v>
      </c>
      <c r="J76" s="3">
        <f t="shared" ref="J76:J85" si="67">ROUNDUP(IF(F76&gt;1,F76-ROUNDDOWN(SQRT(F76),0),F76),0)</f>
        <v>1</v>
      </c>
      <c r="K76" s="3">
        <f t="shared" ref="K76:K85" si="68">F76*2-J76</f>
        <v>1</v>
      </c>
      <c r="L76" s="3" t="str">
        <f t="shared" si="62"/>
        <v>部件</v>
      </c>
      <c r="M76" s="3">
        <f t="shared" ca="1" si="63"/>
        <v>92003</v>
      </c>
      <c r="N76" s="3" t="str">
        <f t="shared" ca="1" si="64"/>
        <v>51111,52111,53111,51211,52211,53211,51221,52221,53221,91001,91003,91005,91101,91103,91105,91201,91203,91205,91002,91004,91006,91102,91104,91106,91202,91204,91206,92001,92003</v>
      </c>
      <c r="O76" s="3" t="str">
        <f t="shared" si="65"/>
        <v>608,608,608,846,846,846,649,649,649,133,133,133,133,133,133,133,133,133,133,133,133,133,133,133,133,133,133,86,86</v>
      </c>
      <c r="P76" s="1" t="str">
        <f t="shared" si="66"/>
        <v>(2,6),(2,6),(2,6),(2,3),(2,3),(2,3),(1,2),(1,2),(1,2),(1,1),(1,1),(1,1),(1,1),(1,1),(1,1),(1,1),(1,1),(1,1),(1,1),(1,1),(1,1),(1,1),(1,1),(1,1),(1,1),(1,1),(1,1),(1,1),(1,1)</v>
      </c>
      <c r="Q76" s="3" t="str">
        <f>IF(D76="坦克碎片",VLOOKUP(C76,道具信息!$N$2:$O$291,2,FALSE)&amp;"碎片",VLOOKUP(C76,道具信息!$N$2:$O$291,2,FALSE))</f>
        <v>T2部件</v>
      </c>
      <c r="R76" s="3">
        <f t="shared" si="44"/>
        <v>774</v>
      </c>
      <c r="S76" s="11">
        <f t="shared" si="45"/>
        <v>7.6999999999999999E-2</v>
      </c>
      <c r="T76" s="3" t="str">
        <f>VLOOKUP(Q76,道具信息!$Q$3:$S$20,2,FALSE)</f>
        <v>CHEST_ITEM_TYPE_T2_PART</v>
      </c>
      <c r="U76" s="3" t="str">
        <f>IF(COUNTIF(U$48:U75,T76)=0,T76,"")</f>
        <v/>
      </c>
      <c r="V76" s="3" t="str">
        <f t="shared" si="55"/>
        <v>CHEST_ITEM_TYPE_T1_SHARD,CHEST_ITEM_TYPE_T2_SHARD,CHEST_ITEM_TYPE_T1_PART,CHEST_ITEM_TYPE_T2_PART</v>
      </c>
      <c r="W76" s="13" t="str">
        <f t="shared" si="50"/>
        <v/>
      </c>
      <c r="X76" s="3" t="str">
        <f t="shared" si="51"/>
        <v/>
      </c>
      <c r="Y76" s="3" t="str">
        <f t="shared" si="56"/>
        <v>18.2%,44.7%,23.9%,7.7%</v>
      </c>
    </row>
    <row r="77" spans="2:25" x14ac:dyDescent="0.3">
      <c r="B77" s="2">
        <f>数据源!AC109</f>
        <v>3</v>
      </c>
      <c r="C77" s="2" t="str">
        <f>数据源!AD109</f>
        <v>T2LP5</v>
      </c>
      <c r="D77" s="2" t="str">
        <f>数据源!AE109</f>
        <v>部件</v>
      </c>
      <c r="E77" s="2">
        <f>数据源!AF109</f>
        <v>140.00000000000003</v>
      </c>
      <c r="F77" s="2">
        <f>数据源!AG109</f>
        <v>1</v>
      </c>
      <c r="G77" s="2">
        <f>数据源!AH109</f>
        <v>1.7999999999999999E-2</v>
      </c>
      <c r="H77" s="2">
        <f>数据源!AI109</f>
        <v>8.5714285714285701E-3</v>
      </c>
      <c r="I77" s="2">
        <f>数据源!AJ109</f>
        <v>86</v>
      </c>
      <c r="J77" s="3">
        <f t="shared" si="67"/>
        <v>1</v>
      </c>
      <c r="K77" s="3">
        <f t="shared" si="68"/>
        <v>1</v>
      </c>
      <c r="L77" s="3" t="str">
        <f t="shared" si="62"/>
        <v>部件</v>
      </c>
      <c r="M77" s="3">
        <f t="shared" ca="1" si="63"/>
        <v>92005</v>
      </c>
      <c r="N77" s="3" t="str">
        <f t="shared" ca="1" si="64"/>
        <v>51111,52111,53111,51211,52211,53211,51221,52221,53221,91001,91003,91005,91101,91103,91105,91201,91203,91205,91002,91004,91006,91102,91104,91106,91202,91204,91206,92001,92003,92005</v>
      </c>
      <c r="O77" s="3" t="str">
        <f t="shared" si="65"/>
        <v>608,608,608,846,846,846,649,649,649,133,133,133,133,133,133,133,133,133,133,133,133,133,133,133,133,133,133,86,86,86</v>
      </c>
      <c r="P77" s="1" t="str">
        <f t="shared" si="66"/>
        <v>(2,6),(2,6),(2,6),(2,3),(2,3),(2,3),(1,2),(1,2),(1,2),(1,1),(1,1),(1,1),(1,1),(1,1),(1,1),(1,1),(1,1),(1,1),(1,1),(1,1),(1,1),(1,1),(1,1),(1,1),(1,1),(1,1),(1,1),(1,1),(1,1),(1,1)</v>
      </c>
      <c r="Q77" s="3" t="str">
        <f>IF(D77="坦克碎片",VLOOKUP(C77,道具信息!$N$2:$O$291,2,FALSE)&amp;"碎片",VLOOKUP(C77,道具信息!$N$2:$O$291,2,FALSE))</f>
        <v>T2部件</v>
      </c>
      <c r="R77" s="3">
        <f t="shared" si="44"/>
        <v>774</v>
      </c>
      <c r="S77" s="11">
        <f t="shared" si="45"/>
        <v>7.6999999999999999E-2</v>
      </c>
      <c r="T77" s="3" t="str">
        <f>VLOOKUP(Q77,道具信息!$Q$3:$S$20,2,FALSE)</f>
        <v>CHEST_ITEM_TYPE_T2_PART</v>
      </c>
      <c r="U77" s="3" t="str">
        <f>IF(COUNTIF(U$48:U76,T77)=0,T77,"")</f>
        <v/>
      </c>
      <c r="V77" s="3" t="str">
        <f t="shared" si="55"/>
        <v>CHEST_ITEM_TYPE_T1_SHARD,CHEST_ITEM_TYPE_T2_SHARD,CHEST_ITEM_TYPE_T1_PART,CHEST_ITEM_TYPE_T2_PART</v>
      </c>
      <c r="W77" s="13" t="str">
        <f t="shared" si="50"/>
        <v/>
      </c>
      <c r="X77" s="3" t="str">
        <f t="shared" si="51"/>
        <v/>
      </c>
      <c r="Y77" s="3" t="str">
        <f t="shared" si="56"/>
        <v>18.2%,44.7%,23.9%,7.7%</v>
      </c>
    </row>
    <row r="78" spans="2:25" x14ac:dyDescent="0.3">
      <c r="B78" s="2">
        <f>数据源!AC110</f>
        <v>3</v>
      </c>
      <c r="C78" s="2" t="str">
        <f>数据源!AD110</f>
        <v>T2MP1</v>
      </c>
      <c r="D78" s="2" t="str">
        <f>数据源!AE110</f>
        <v>部件</v>
      </c>
      <c r="E78" s="2">
        <f>数据源!AF110</f>
        <v>140.00000000000003</v>
      </c>
      <c r="F78" s="2">
        <f>数据源!AG110</f>
        <v>1</v>
      </c>
      <c r="G78" s="2">
        <f>数据源!AH110</f>
        <v>1.7999999999999999E-2</v>
      </c>
      <c r="H78" s="2">
        <f>数据源!AI110</f>
        <v>8.5714285714285701E-3</v>
      </c>
      <c r="I78" s="2">
        <f>数据源!AJ110</f>
        <v>86</v>
      </c>
      <c r="J78" s="3">
        <f t="shared" si="67"/>
        <v>1</v>
      </c>
      <c r="K78" s="3">
        <f t="shared" si="68"/>
        <v>1</v>
      </c>
      <c r="L78" s="3" t="str">
        <f t="shared" si="62"/>
        <v>部件</v>
      </c>
      <c r="M78" s="3">
        <f t="shared" ca="1" si="63"/>
        <v>92101</v>
      </c>
      <c r="N78" s="3" t="str">
        <f t="shared" ca="1" si="64"/>
        <v>51111,52111,53111,51211,52211,53211,51221,52221,53221,91001,91003,91005,91101,91103,91105,91201,91203,91205,91002,91004,91006,91102,91104,91106,91202,91204,91206,92001,92003,92005,92101</v>
      </c>
      <c r="O78" s="3" t="str">
        <f t="shared" si="65"/>
        <v>608,608,608,846,846,846,649,649,649,133,133,133,133,133,133,133,133,133,133,133,133,133,133,133,133,133,133,86,86,86,86</v>
      </c>
      <c r="P78" s="1" t="str">
        <f t="shared" si="66"/>
        <v>(2,6),(2,6),(2,6),(2,3),(2,3),(2,3),(1,2),(1,2),(1,2),(1,1),(1,1),(1,1),(1,1),(1,1),(1,1),(1,1),(1,1),(1,1),(1,1),(1,1),(1,1),(1,1),(1,1),(1,1),(1,1),(1,1),(1,1),(1,1),(1,1),(1,1),(1,1)</v>
      </c>
      <c r="Q78" s="3" t="str">
        <f>IF(D78="坦克碎片",VLOOKUP(C78,道具信息!$N$2:$O$291,2,FALSE)&amp;"碎片",VLOOKUP(C78,道具信息!$N$2:$O$291,2,FALSE))</f>
        <v>T2部件</v>
      </c>
      <c r="R78" s="3">
        <f t="shared" si="44"/>
        <v>774</v>
      </c>
      <c r="S78" s="11">
        <f t="shared" si="45"/>
        <v>7.6999999999999999E-2</v>
      </c>
      <c r="T78" s="3" t="str">
        <f>VLOOKUP(Q78,道具信息!$Q$3:$S$20,2,FALSE)</f>
        <v>CHEST_ITEM_TYPE_T2_PART</v>
      </c>
      <c r="U78" s="3" t="str">
        <f>IF(COUNTIF(U$48:U77,T78)=0,T78,"")</f>
        <v/>
      </c>
      <c r="V78" s="3" t="str">
        <f t="shared" si="55"/>
        <v>CHEST_ITEM_TYPE_T1_SHARD,CHEST_ITEM_TYPE_T2_SHARD,CHEST_ITEM_TYPE_T1_PART,CHEST_ITEM_TYPE_T2_PART</v>
      </c>
      <c r="W78" s="13" t="str">
        <f t="shared" si="50"/>
        <v/>
      </c>
      <c r="X78" s="3" t="str">
        <f t="shared" si="51"/>
        <v/>
      </c>
      <c r="Y78" s="3" t="str">
        <f t="shared" si="56"/>
        <v>18.2%,44.7%,23.9%,7.7%</v>
      </c>
    </row>
    <row r="79" spans="2:25" x14ac:dyDescent="0.3">
      <c r="B79" s="2">
        <f>数据源!AC111</f>
        <v>3</v>
      </c>
      <c r="C79" s="2" t="str">
        <f>数据源!AD111</f>
        <v>T2MP3</v>
      </c>
      <c r="D79" s="2" t="str">
        <f>数据源!AE111</f>
        <v>部件</v>
      </c>
      <c r="E79" s="2">
        <f>数据源!AF111</f>
        <v>140.00000000000003</v>
      </c>
      <c r="F79" s="2">
        <f>数据源!AG111</f>
        <v>1</v>
      </c>
      <c r="G79" s="2">
        <f>数据源!AH111</f>
        <v>1.7999999999999999E-2</v>
      </c>
      <c r="H79" s="2">
        <f>数据源!AI111</f>
        <v>8.5714285714285701E-3</v>
      </c>
      <c r="I79" s="2">
        <f>数据源!AJ111</f>
        <v>86</v>
      </c>
      <c r="J79" s="3">
        <f t="shared" si="67"/>
        <v>1</v>
      </c>
      <c r="K79" s="3">
        <f t="shared" si="68"/>
        <v>1</v>
      </c>
      <c r="L79" s="3" t="str">
        <f t="shared" si="62"/>
        <v>部件</v>
      </c>
      <c r="M79" s="3">
        <f t="shared" ca="1" si="63"/>
        <v>92103</v>
      </c>
      <c r="N79" s="3" t="str">
        <f t="shared" ca="1" si="64"/>
        <v>51111,52111,53111,51211,52211,53211,51221,52221,53221,91001,91003,91005,91101,91103,91105,91201,91203,91205,91002,91004,91006,91102,91104,91106,91202,91204,91206,92001,92003,92005,92101,92103</v>
      </c>
      <c r="O79" s="3" t="str">
        <f t="shared" si="65"/>
        <v>608,608,608,846,846,846,649,649,649,133,133,133,133,133,133,133,133,133,133,133,133,133,133,133,133,133,133,86,86,86,86,86</v>
      </c>
      <c r="P79" s="1" t="str">
        <f t="shared" si="66"/>
        <v>(2,6),(2,6),(2,6),(2,3),(2,3),(2,3),(1,2),(1,2),(1,2),(1,1),(1,1),(1,1),(1,1),(1,1),(1,1),(1,1),(1,1),(1,1),(1,1),(1,1),(1,1),(1,1),(1,1),(1,1),(1,1),(1,1),(1,1),(1,1),(1,1),(1,1),(1,1),(1,1)</v>
      </c>
      <c r="Q79" s="3" t="str">
        <f>IF(D79="坦克碎片",VLOOKUP(C79,道具信息!$N$2:$O$291,2,FALSE)&amp;"碎片",VLOOKUP(C79,道具信息!$N$2:$O$291,2,FALSE))</f>
        <v>T2部件</v>
      </c>
      <c r="R79" s="3">
        <f t="shared" si="44"/>
        <v>774</v>
      </c>
      <c r="S79" s="11">
        <f t="shared" si="45"/>
        <v>7.6999999999999999E-2</v>
      </c>
      <c r="T79" s="3" t="str">
        <f>VLOOKUP(Q79,道具信息!$Q$3:$S$20,2,FALSE)</f>
        <v>CHEST_ITEM_TYPE_T2_PART</v>
      </c>
      <c r="U79" s="3" t="str">
        <f>IF(COUNTIF(U$48:U78,T79)=0,T79,"")</f>
        <v/>
      </c>
      <c r="V79" s="3" t="str">
        <f t="shared" si="55"/>
        <v>CHEST_ITEM_TYPE_T1_SHARD,CHEST_ITEM_TYPE_T2_SHARD,CHEST_ITEM_TYPE_T1_PART,CHEST_ITEM_TYPE_T2_PART</v>
      </c>
      <c r="W79" s="13" t="str">
        <f t="shared" si="50"/>
        <v/>
      </c>
      <c r="X79" s="3" t="str">
        <f t="shared" si="51"/>
        <v/>
      </c>
      <c r="Y79" s="3" t="str">
        <f t="shared" si="56"/>
        <v>18.2%,44.7%,23.9%,7.7%</v>
      </c>
    </row>
    <row r="80" spans="2:25" x14ac:dyDescent="0.3">
      <c r="B80" s="2">
        <f>数据源!AC112</f>
        <v>3</v>
      </c>
      <c r="C80" s="2" t="str">
        <f>数据源!AD112</f>
        <v>T2MP5</v>
      </c>
      <c r="D80" s="2" t="str">
        <f>数据源!AE112</f>
        <v>部件</v>
      </c>
      <c r="E80" s="2">
        <f>数据源!AF112</f>
        <v>140.00000000000003</v>
      </c>
      <c r="F80" s="2">
        <f>数据源!AG112</f>
        <v>1</v>
      </c>
      <c r="G80" s="2">
        <f>数据源!AH112</f>
        <v>1.7999999999999999E-2</v>
      </c>
      <c r="H80" s="2">
        <f>数据源!AI112</f>
        <v>8.5714285714285701E-3</v>
      </c>
      <c r="I80" s="2">
        <f>数据源!AJ112</f>
        <v>86</v>
      </c>
      <c r="J80" s="3">
        <f t="shared" si="67"/>
        <v>1</v>
      </c>
      <c r="K80" s="3">
        <f t="shared" si="68"/>
        <v>1</v>
      </c>
      <c r="L80" s="3" t="str">
        <f t="shared" si="62"/>
        <v>部件</v>
      </c>
      <c r="M80" s="3">
        <f t="shared" ca="1" si="63"/>
        <v>92105</v>
      </c>
      <c r="N80" s="3" t="str">
        <f t="shared" ca="1" si="64"/>
        <v>51111,52111,53111,51211,52211,53211,51221,52221,53221,91001,91003,91005,91101,91103,91105,91201,91203,91205,91002,91004,91006,91102,91104,91106,91202,91204,91206,92001,92003,92005,92101,92103,92105</v>
      </c>
      <c r="O80" s="3" t="str">
        <f t="shared" si="65"/>
        <v>608,608,608,846,846,846,649,649,649,133,133,133,133,133,133,133,133,133,133,133,133,133,133,133,133,133,133,86,86,86,86,86,86</v>
      </c>
      <c r="P80" s="1" t="str">
        <f t="shared" si="66"/>
        <v>(2,6),(2,6),(2,6),(2,3),(2,3),(2,3),(1,2),(1,2),(1,2),(1,1),(1,1),(1,1),(1,1),(1,1),(1,1),(1,1),(1,1),(1,1),(1,1),(1,1),(1,1),(1,1),(1,1),(1,1),(1,1),(1,1),(1,1),(1,1),(1,1),(1,1),(1,1),(1,1),(1,1)</v>
      </c>
      <c r="Q80" s="3" t="str">
        <f>IF(D80="坦克碎片",VLOOKUP(C80,道具信息!$N$2:$O$291,2,FALSE)&amp;"碎片",VLOOKUP(C80,道具信息!$N$2:$O$291,2,FALSE))</f>
        <v>T2部件</v>
      </c>
      <c r="R80" s="3">
        <f t="shared" si="44"/>
        <v>774</v>
      </c>
      <c r="S80" s="11">
        <f t="shared" si="45"/>
        <v>7.6999999999999999E-2</v>
      </c>
      <c r="T80" s="3" t="str">
        <f>VLOOKUP(Q80,道具信息!$Q$3:$S$20,2,FALSE)</f>
        <v>CHEST_ITEM_TYPE_T2_PART</v>
      </c>
      <c r="U80" s="3" t="str">
        <f>IF(COUNTIF(U$48:U79,T80)=0,T80,"")</f>
        <v/>
      </c>
      <c r="V80" s="3" t="str">
        <f t="shared" si="55"/>
        <v>CHEST_ITEM_TYPE_T1_SHARD,CHEST_ITEM_TYPE_T2_SHARD,CHEST_ITEM_TYPE_T1_PART,CHEST_ITEM_TYPE_T2_PART</v>
      </c>
      <c r="W80" s="13" t="str">
        <f t="shared" si="50"/>
        <v/>
      </c>
      <c r="X80" s="3" t="str">
        <f t="shared" si="51"/>
        <v/>
      </c>
      <c r="Y80" s="3" t="str">
        <f t="shared" si="56"/>
        <v>18.2%,44.7%,23.9%,7.7%</v>
      </c>
    </row>
    <row r="81" spans="2:25" x14ac:dyDescent="0.3">
      <c r="B81" s="2">
        <f>数据源!AC113</f>
        <v>3</v>
      </c>
      <c r="C81" s="2" t="str">
        <f>数据源!AD113</f>
        <v>T2HP1</v>
      </c>
      <c r="D81" s="2" t="str">
        <f>数据源!AE113</f>
        <v>部件</v>
      </c>
      <c r="E81" s="2">
        <f>数据源!AF113</f>
        <v>140.00000000000003</v>
      </c>
      <c r="F81" s="2">
        <f>数据源!AG113</f>
        <v>1</v>
      </c>
      <c r="G81" s="2">
        <f>数据源!AH113</f>
        <v>1.7999999999999999E-2</v>
      </c>
      <c r="H81" s="2">
        <f>数据源!AI113</f>
        <v>8.5714285714285701E-3</v>
      </c>
      <c r="I81" s="2">
        <f>数据源!AJ113</f>
        <v>86</v>
      </c>
      <c r="J81" s="3">
        <f t="shared" si="67"/>
        <v>1</v>
      </c>
      <c r="K81" s="3">
        <f t="shared" si="68"/>
        <v>1</v>
      </c>
      <c r="L81" s="3" t="str">
        <f t="shared" si="62"/>
        <v>部件</v>
      </c>
      <c r="M81" s="3">
        <f t="shared" ca="1" si="63"/>
        <v>92201</v>
      </c>
      <c r="N81" s="3" t="str">
        <f t="shared" ca="1" si="64"/>
        <v>51111,52111,53111,51211,52211,53211,51221,52221,53221,91001,91003,91005,91101,91103,91105,91201,91203,91205,91002,91004,91006,91102,91104,91106,91202,91204,91206,92001,92003,92005,92101,92103,92105,92201</v>
      </c>
      <c r="O81" s="3" t="str">
        <f t="shared" si="65"/>
        <v>608,608,608,846,846,846,649,649,649,133,133,133,133,133,133,133,133,133,133,133,133,133,133,133,133,133,133,86,86,86,86,86,86,86</v>
      </c>
      <c r="P81" s="1" t="str">
        <f t="shared" si="66"/>
        <v>(2,6),(2,6),(2,6),(2,3),(2,3),(2,3),(1,2),(1,2),(1,2),(1,1),(1,1),(1,1),(1,1),(1,1),(1,1),(1,1),(1,1),(1,1),(1,1),(1,1),(1,1),(1,1),(1,1),(1,1),(1,1),(1,1),(1,1),(1,1),(1,1),(1,1),(1,1),(1,1),(1,1),(1,1)</v>
      </c>
      <c r="Q81" s="3" t="str">
        <f>IF(D81="坦克碎片",VLOOKUP(C81,道具信息!$N$2:$O$291,2,FALSE)&amp;"碎片",VLOOKUP(C81,道具信息!$N$2:$O$291,2,FALSE))</f>
        <v>T2部件</v>
      </c>
      <c r="R81" s="3">
        <f t="shared" si="44"/>
        <v>774</v>
      </c>
      <c r="S81" s="11">
        <f t="shared" si="45"/>
        <v>7.6999999999999999E-2</v>
      </c>
      <c r="T81" s="3" t="str">
        <f>VLOOKUP(Q81,道具信息!$Q$3:$S$20,2,FALSE)</f>
        <v>CHEST_ITEM_TYPE_T2_PART</v>
      </c>
      <c r="U81" s="3" t="str">
        <f>IF(COUNTIF(U$48:U80,T81)=0,T81,"")</f>
        <v/>
      </c>
      <c r="V81" s="3" t="str">
        <f t="shared" si="55"/>
        <v>CHEST_ITEM_TYPE_T1_SHARD,CHEST_ITEM_TYPE_T2_SHARD,CHEST_ITEM_TYPE_T1_PART,CHEST_ITEM_TYPE_T2_PART</v>
      </c>
      <c r="W81" s="13" t="str">
        <f t="shared" si="50"/>
        <v/>
      </c>
      <c r="X81" s="3" t="str">
        <f t="shared" si="51"/>
        <v/>
      </c>
      <c r="Y81" s="3" t="str">
        <f t="shared" si="56"/>
        <v>18.2%,44.7%,23.9%,7.7%</v>
      </c>
    </row>
    <row r="82" spans="2:25" x14ac:dyDescent="0.3">
      <c r="B82" s="2">
        <f>数据源!AC114</f>
        <v>3</v>
      </c>
      <c r="C82" s="2" t="str">
        <f>数据源!AD114</f>
        <v>T2HP3</v>
      </c>
      <c r="D82" s="2" t="str">
        <f>数据源!AE114</f>
        <v>部件</v>
      </c>
      <c r="E82" s="2">
        <f>数据源!AF114</f>
        <v>140.00000000000003</v>
      </c>
      <c r="F82" s="2">
        <f>数据源!AG114</f>
        <v>1</v>
      </c>
      <c r="G82" s="2">
        <f>数据源!AH114</f>
        <v>1.7999999999999999E-2</v>
      </c>
      <c r="H82" s="2">
        <f>数据源!AI114</f>
        <v>8.5714285714285701E-3</v>
      </c>
      <c r="I82" s="2">
        <f>数据源!AJ114</f>
        <v>86</v>
      </c>
      <c r="J82" s="3">
        <f t="shared" si="67"/>
        <v>1</v>
      </c>
      <c r="K82" s="3">
        <f t="shared" si="68"/>
        <v>1</v>
      </c>
      <c r="L82" s="3" t="str">
        <f t="shared" si="62"/>
        <v>部件</v>
      </c>
      <c r="M82" s="3">
        <f t="shared" ca="1" si="63"/>
        <v>92203</v>
      </c>
      <c r="N82" s="3" t="str">
        <f t="shared" ca="1" si="64"/>
        <v>51111,52111,53111,51211,52211,53211,51221,52221,53221,91001,91003,91005,91101,91103,91105,91201,91203,91205,91002,91004,91006,91102,91104,91106,91202,91204,91206,92001,92003,92005,92101,92103,92105,92201,92203</v>
      </c>
      <c r="O82" s="3" t="str">
        <f t="shared" si="65"/>
        <v>608,608,608,846,846,846,649,649,649,133,133,133,133,133,133,133,133,133,133,133,133,133,133,133,133,133,133,86,86,86,86,86,86,86,86</v>
      </c>
      <c r="P82" s="1" t="str">
        <f t="shared" si="66"/>
        <v>(2,6),(2,6),(2,6),(2,3),(2,3),(2,3),(1,2),(1,2),(1,2),(1,1),(1,1),(1,1),(1,1),(1,1),(1,1),(1,1),(1,1),(1,1),(1,1),(1,1),(1,1),(1,1),(1,1),(1,1),(1,1),(1,1),(1,1),(1,1),(1,1),(1,1),(1,1),(1,1),(1,1),(1,1),(1,1)</v>
      </c>
      <c r="Q82" s="3" t="str">
        <f>IF(D82="坦克碎片",VLOOKUP(C82,道具信息!$N$2:$O$291,2,FALSE)&amp;"碎片",VLOOKUP(C82,道具信息!$N$2:$O$291,2,FALSE))</f>
        <v>T2部件</v>
      </c>
      <c r="R82" s="3">
        <f t="shared" si="44"/>
        <v>774</v>
      </c>
      <c r="S82" s="11">
        <f t="shared" si="45"/>
        <v>7.6999999999999999E-2</v>
      </c>
      <c r="T82" s="3" t="str">
        <f>VLOOKUP(Q82,道具信息!$Q$3:$S$20,2,FALSE)</f>
        <v>CHEST_ITEM_TYPE_T2_PART</v>
      </c>
      <c r="U82" s="3" t="str">
        <f>IF(COUNTIF(U$48:U81,T82)=0,T82,"")</f>
        <v/>
      </c>
      <c r="V82" s="3" t="str">
        <f t="shared" si="55"/>
        <v>CHEST_ITEM_TYPE_T1_SHARD,CHEST_ITEM_TYPE_T2_SHARD,CHEST_ITEM_TYPE_T1_PART,CHEST_ITEM_TYPE_T2_PART</v>
      </c>
      <c r="W82" s="13" t="str">
        <f t="shared" si="50"/>
        <v/>
      </c>
      <c r="X82" s="3" t="str">
        <f t="shared" si="51"/>
        <v/>
      </c>
      <c r="Y82" s="3" t="str">
        <f t="shared" si="56"/>
        <v>18.2%,44.7%,23.9%,7.7%</v>
      </c>
    </row>
    <row r="83" spans="2:25" x14ac:dyDescent="0.3">
      <c r="B83" s="2">
        <f>数据源!AC115</f>
        <v>3</v>
      </c>
      <c r="C83" s="2" t="str">
        <f>数据源!AD115</f>
        <v>T2HP5</v>
      </c>
      <c r="D83" s="2" t="str">
        <f>数据源!AE115</f>
        <v>部件</v>
      </c>
      <c r="E83" s="2">
        <f>数据源!AF115</f>
        <v>140.00000000000003</v>
      </c>
      <c r="F83" s="2">
        <f>数据源!AG115</f>
        <v>1</v>
      </c>
      <c r="G83" s="2">
        <f>数据源!AH115</f>
        <v>1.7999999999999999E-2</v>
      </c>
      <c r="H83" s="2">
        <f>数据源!AI115</f>
        <v>8.5714285714285701E-3</v>
      </c>
      <c r="I83" s="2">
        <f>数据源!AJ115</f>
        <v>86</v>
      </c>
      <c r="J83" s="3">
        <f t="shared" si="67"/>
        <v>1</v>
      </c>
      <c r="K83" s="3">
        <f t="shared" si="68"/>
        <v>1</v>
      </c>
      <c r="L83" s="3" t="str">
        <f t="shared" si="62"/>
        <v>部件</v>
      </c>
      <c r="M83" s="3">
        <f t="shared" ca="1" si="63"/>
        <v>92205</v>
      </c>
      <c r="N83" s="3" t="str">
        <f t="shared" ca="1" si="64"/>
        <v>51111,52111,53111,51211,52211,53211,51221,52221,53221,91001,91003,91005,91101,91103,91105,91201,91203,91205,91002,91004,91006,91102,91104,91106,91202,91204,91206,92001,92003,92005,92101,92103,92105,92201,92203,92205</v>
      </c>
      <c r="O83" s="3" t="str">
        <f t="shared" si="65"/>
        <v>608,608,608,846,846,846,649,649,649,133,133,133,133,133,133,133,133,133,133,133,133,133,133,133,133,133,133,86,86,86,86,86,86,86,86,86</v>
      </c>
      <c r="P83" s="1" t="str">
        <f t="shared" si="66"/>
        <v>(2,6),(2,6),(2,6),(2,3),(2,3),(2,3),(1,2),(1,2),(1,2),(1,1),(1,1),(1,1),(1,1),(1,1),(1,1),(1,1),(1,1),(1,1),(1,1),(1,1),(1,1),(1,1),(1,1),(1,1),(1,1),(1,1),(1,1),(1,1),(1,1),(1,1),(1,1),(1,1),(1,1),(1,1),(1,1),(1,1)</v>
      </c>
      <c r="Q83" s="3" t="str">
        <f>IF(D83="坦克碎片",VLOOKUP(C83,道具信息!$N$2:$O$291,2,FALSE)&amp;"碎片",VLOOKUP(C83,道具信息!$N$2:$O$291,2,FALSE))</f>
        <v>T2部件</v>
      </c>
      <c r="R83" s="3">
        <f t="shared" si="44"/>
        <v>774</v>
      </c>
      <c r="S83" s="11">
        <f t="shared" si="45"/>
        <v>7.6999999999999999E-2</v>
      </c>
      <c r="T83" s="3" t="str">
        <f>VLOOKUP(Q83,道具信息!$Q$3:$S$20,2,FALSE)</f>
        <v>CHEST_ITEM_TYPE_T2_PART</v>
      </c>
      <c r="U83" s="3" t="str">
        <f>IF(COUNTIF(U$48:U82,T83)=0,T83,"")</f>
        <v/>
      </c>
      <c r="V83" s="3" t="str">
        <f t="shared" si="55"/>
        <v>CHEST_ITEM_TYPE_T1_SHARD,CHEST_ITEM_TYPE_T2_SHARD,CHEST_ITEM_TYPE_T1_PART,CHEST_ITEM_TYPE_T2_PART</v>
      </c>
      <c r="W83" s="13" t="str">
        <f t="shared" si="50"/>
        <v/>
      </c>
      <c r="X83" s="3" t="str">
        <f t="shared" si="51"/>
        <v/>
      </c>
      <c r="Y83" s="3" t="str">
        <f t="shared" si="56"/>
        <v>18.2%,44.7%,23.9%,7.7%</v>
      </c>
    </row>
    <row r="84" spans="2:25" x14ac:dyDescent="0.3">
      <c r="B84" s="2">
        <f>数据源!AC116</f>
        <v>3</v>
      </c>
      <c r="C84" s="2" t="str">
        <f>数据源!AD116</f>
        <v>3倍加速1</v>
      </c>
      <c r="D84" s="2" t="str">
        <f>数据源!AE116</f>
        <v>加速道具</v>
      </c>
      <c r="E84" s="2">
        <f>数据源!AF116</f>
        <v>35</v>
      </c>
      <c r="F84" s="2">
        <f>数据源!AG116</f>
        <v>1</v>
      </c>
      <c r="G84" s="2">
        <f>数据源!AH116</f>
        <v>1.7999999999999999E-2</v>
      </c>
      <c r="H84" s="2">
        <f>数据源!AI116</f>
        <v>3.4285714285714287E-2</v>
      </c>
      <c r="I84" s="2">
        <f>数据源!AJ116</f>
        <v>343</v>
      </c>
      <c r="J84" s="3">
        <f t="shared" si="67"/>
        <v>1</v>
      </c>
      <c r="K84" s="3">
        <f t="shared" si="68"/>
        <v>1</v>
      </c>
      <c r="L84" s="3" t="str">
        <f t="shared" si="62"/>
        <v>道具</v>
      </c>
      <c r="M84" s="3">
        <f t="shared" ca="1" si="63"/>
        <v>100301</v>
      </c>
      <c r="N84" s="3" t="str">
        <f t="shared" ca="1" si="64"/>
        <v>51111,52111,53111,51211,52211,53211,51221,52221,53221,91001,91003,91005,91101,91103,91105,91201,91203,91205,91002,91004,91006,91102,91104,91106,91202,91204,91206,92001,92003,92005,92101,92103,92105,92201,92203,92205,100301</v>
      </c>
      <c r="O84" s="3" t="str">
        <f t="shared" si="65"/>
        <v>608,608,608,846,846,846,649,649,649,133,133,133,133,133,133,133,133,133,133,133,133,133,133,133,133,133,133,86,86,86,86,86,86,86,86,86,343</v>
      </c>
      <c r="P84" s="1" t="str">
        <f t="shared" si="66"/>
        <v>(2,6),(2,6),(2,6),(2,3),(2,3),(2,3),(1,2),(1,2),(1,2),(1,1),(1,1),(1,1),(1,1),(1,1),(1,1),(1,1),(1,1),(1,1),(1,1),(1,1),(1,1),(1,1),(1,1),(1,1),(1,1),(1,1),(1,1),(1,1),(1,1),(1,1),(1,1),(1,1),(1,1),(1,1),(1,1),(1,1),(1,1)</v>
      </c>
      <c r="Q84" s="3" t="str">
        <f>IF(D84="坦克碎片",VLOOKUP(C84,道具信息!$N$2:$O$291,2,FALSE)&amp;"碎片",VLOOKUP(C84,道具信息!$N$2:$O$291,2,FALSE))</f>
        <v>3倍加速</v>
      </c>
      <c r="R84" s="3">
        <f t="shared" si="44"/>
        <v>554</v>
      </c>
      <c r="S84" s="11">
        <f t="shared" si="45"/>
        <v>5.5E-2</v>
      </c>
      <c r="T84" s="3" t="str">
        <f>VLOOKUP(Q84,道具信息!$Q$3:$S$20,2,FALSE)</f>
        <v>CHEST_ITEM_TYPE_3X_ACCELERATOR</v>
      </c>
      <c r="U84" s="3" t="str">
        <f>IF(COUNTIF(U$48:U83,T84)=0,T84,"")</f>
        <v>CHEST_ITEM_TYPE_3X_ACCELERATOR</v>
      </c>
      <c r="V84" s="3" t="str">
        <f t="shared" si="55"/>
        <v>CHEST_ITEM_TYPE_T1_SHARD,CHEST_ITEM_TYPE_T2_SHARD,CHEST_ITEM_TYPE_T1_PART,CHEST_ITEM_TYPE_T2_PART,CHEST_ITEM_TYPE_3X_ACCELERATOR</v>
      </c>
      <c r="W84" s="13">
        <f t="shared" si="50"/>
        <v>5.5E-2</v>
      </c>
      <c r="X84" s="3" t="str">
        <f t="shared" si="51"/>
        <v>5.5%</v>
      </c>
      <c r="Y84" s="3" t="str">
        <f t="shared" si="56"/>
        <v>18.2%,44.7%,23.9%,7.7%,5.5%</v>
      </c>
    </row>
    <row r="85" spans="2:25" x14ac:dyDescent="0.3">
      <c r="B85" s="2">
        <f>数据源!AC117</f>
        <v>3</v>
      </c>
      <c r="C85" s="2" t="str">
        <f>数据源!AD117</f>
        <v>3倍加速2</v>
      </c>
      <c r="D85" s="2" t="str">
        <f>数据源!AE117</f>
        <v>加速道具</v>
      </c>
      <c r="E85" s="2">
        <f>数据源!AF117</f>
        <v>60</v>
      </c>
      <c r="F85" s="2">
        <f>数据源!AG117</f>
        <v>1</v>
      </c>
      <c r="G85" s="2">
        <f>数据源!AH117</f>
        <v>1.9E-2</v>
      </c>
      <c r="H85" s="2">
        <f>数据源!AI117</f>
        <v>2.1111111111111115E-2</v>
      </c>
      <c r="I85" s="2">
        <f>数据源!AJ117</f>
        <v>211</v>
      </c>
      <c r="J85" s="3">
        <f t="shared" si="67"/>
        <v>1</v>
      </c>
      <c r="K85" s="3">
        <f t="shared" si="68"/>
        <v>1</v>
      </c>
      <c r="L85" s="3" t="str">
        <f t="shared" si="62"/>
        <v>道具</v>
      </c>
      <c r="M85" s="3">
        <f t="shared" ca="1" si="63"/>
        <v>100302</v>
      </c>
      <c r="N85" s="3" t="str">
        <f t="shared" ca="1" si="64"/>
        <v>51111,52111,53111,51211,52211,53211,51221,52221,53221,91001,91003,91005,91101,91103,91105,91201,91203,91205,91002,91004,91006,91102,91104,91106,91202,91204,91206,92001,92003,92005,92101,92103,92105,92201,92203,92205,100301,100302</v>
      </c>
      <c r="O85" s="3" t="str">
        <f t="shared" si="65"/>
        <v>608,608,608,846,846,846,649,649,649,133,133,133,133,133,133,133,133,133,133,133,133,133,133,133,133,133,133,86,86,86,86,86,86,86,86,86,343,211</v>
      </c>
      <c r="P85" s="1" t="str">
        <f t="shared" si="66"/>
        <v>(2,6),(2,6),(2,6),(2,3),(2,3),(2,3),(1,2),(1,2),(1,2),(1,1),(1,1),(1,1),(1,1),(1,1),(1,1),(1,1),(1,1),(1,1),(1,1),(1,1),(1,1),(1,1),(1,1),(1,1),(1,1),(1,1),(1,1),(1,1),(1,1),(1,1),(1,1),(1,1),(1,1),(1,1),(1,1),(1,1),(1,1),(1,1)</v>
      </c>
      <c r="Q85" s="3" t="str">
        <f>IF(D85="坦克碎片",VLOOKUP(C85,道具信息!$N$2:$O$291,2,FALSE)&amp;"碎片",VLOOKUP(C85,道具信息!$N$2:$O$291,2,FALSE))</f>
        <v>3倍加速</v>
      </c>
      <c r="R85" s="3">
        <f t="shared" si="44"/>
        <v>554</v>
      </c>
      <c r="S85" s="11">
        <f t="shared" si="45"/>
        <v>5.5E-2</v>
      </c>
      <c r="T85" s="3" t="str">
        <f>VLOOKUP(Q85,道具信息!$Q$3:$S$20,2,FALSE)</f>
        <v>CHEST_ITEM_TYPE_3X_ACCELERATOR</v>
      </c>
      <c r="U85" s="3" t="str">
        <f>IF(COUNTIF(U$48:U84,T85)=0,T85,"")</f>
        <v/>
      </c>
      <c r="V85" s="3" t="str">
        <f t="shared" si="55"/>
        <v>CHEST_ITEM_TYPE_T1_SHARD,CHEST_ITEM_TYPE_T2_SHARD,CHEST_ITEM_TYPE_T1_PART,CHEST_ITEM_TYPE_T2_PART,CHEST_ITEM_TYPE_3X_ACCELERATOR</v>
      </c>
      <c r="W85" s="13" t="str">
        <f t="shared" si="50"/>
        <v/>
      </c>
      <c r="X85" s="3" t="str">
        <f t="shared" si="51"/>
        <v/>
      </c>
      <c r="Y85" s="3" t="str">
        <f t="shared" si="56"/>
        <v>18.2%,44.7%,23.9%,7.7%,5.5%</v>
      </c>
    </row>
    <row r="86" spans="2:25" x14ac:dyDescent="0.3">
      <c r="N86" s="3" t="str">
        <f ca="1">"["&amp;N85&amp;"]"</f>
        <v>[51111,52111,53111,51211,52211,53211,51221,52221,53221,91001,91003,91005,91101,91103,91105,91201,91203,91205,91002,91004,91006,91102,91104,91106,91202,91204,91206,92001,92003,92005,92101,92103,92105,92201,92203,92205,100301,100302]</v>
      </c>
      <c r="O86" s="3" t="str">
        <f>"["&amp;O85&amp;"]"</f>
        <v>[608,608,608,846,846,846,649,649,649,133,133,133,133,133,133,133,133,133,133,133,133,133,133,133,133,133,133,86,86,86,86,86,86,86,86,86,343,211]</v>
      </c>
      <c r="P86" s="3" t="str">
        <f>"["&amp;P85&amp;"]"</f>
        <v>[(2,6),(2,6),(2,6),(2,3),(2,3),(2,3),(1,2),(1,2),(1,2),(1,1),(1,1),(1,1),(1,1),(1,1),(1,1),(1,1),(1,1),(1,1),(1,1),(1,1),(1,1),(1,1),(1,1),(1,1),(1,1),(1,1),(1,1),(1,1),(1,1),(1,1),(1,1),(1,1),(1,1),(1,1),(1,1),(1,1),(1,1),(1,1)]</v>
      </c>
      <c r="V86" s="3" t="str">
        <f>"["&amp;V85&amp;"]"</f>
        <v>[CHEST_ITEM_TYPE_T1_SHARD,CHEST_ITEM_TYPE_T2_SHARD,CHEST_ITEM_TYPE_T1_PART,CHEST_ITEM_TYPE_T2_PART,CHEST_ITEM_TYPE_3X_ACCELERATOR]</v>
      </c>
      <c r="Y86" s="3" t="str">
        <f>"["&amp;Y85&amp;"]"</f>
        <v>[18.2%,44.7%,23.9%,7.7%,5.5%]</v>
      </c>
    </row>
    <row r="88" spans="2:25" x14ac:dyDescent="0.3">
      <c r="B88" s="2" t="str">
        <f>数据源!AC120</f>
        <v>联赛等级</v>
      </c>
      <c r="C88" s="2" t="str">
        <f>数据源!AD120</f>
        <v>道具名称</v>
      </c>
      <c r="D88" s="2" t="str">
        <f>数据源!AE120</f>
        <v>对应大类</v>
      </c>
      <c r="E88" s="2" t="str">
        <f>数据源!AF120</f>
        <v>道具价值</v>
      </c>
      <c r="F88" s="2" t="str">
        <f>数据源!AG120</f>
        <v>抽取个数</v>
      </c>
      <c r="G88" s="2" t="str">
        <f>数据源!AH120</f>
        <v>价值比例</v>
      </c>
      <c r="H88" s="2" t="str">
        <f>数据源!AI120</f>
        <v>产出概率</v>
      </c>
      <c r="I88" s="2" t="str">
        <f>数据源!AJ120</f>
        <v>权重值</v>
      </c>
      <c r="J88" s="7" t="s">
        <v>234</v>
      </c>
      <c r="K88" s="7" t="s">
        <v>235</v>
      </c>
      <c r="L88" s="3" t="s">
        <v>222</v>
      </c>
      <c r="M88" s="3" t="s">
        <v>152</v>
      </c>
      <c r="N88" s="3" t="s">
        <v>224</v>
      </c>
      <c r="O88" s="3" t="s">
        <v>225</v>
      </c>
      <c r="P88" s="3" t="s">
        <v>226</v>
      </c>
      <c r="Q88" s="8" t="s">
        <v>244</v>
      </c>
      <c r="R88" s="8" t="s">
        <v>245</v>
      </c>
      <c r="S88" s="8" t="s">
        <v>246</v>
      </c>
    </row>
    <row r="89" spans="2:25" x14ac:dyDescent="0.3">
      <c r="B89" s="2">
        <f>数据源!AC121</f>
        <v>4</v>
      </c>
      <c r="C89" s="2" t="str">
        <f>数据源!AD121</f>
        <v>二号</v>
      </c>
      <c r="D89" s="2" t="str">
        <f>数据源!AE121</f>
        <v>坦克碎片</v>
      </c>
      <c r="E89" s="2">
        <f>数据源!AF121</f>
        <v>21</v>
      </c>
      <c r="F89" s="2">
        <f>数据源!AG121</f>
        <v>4</v>
      </c>
      <c r="G89" s="2">
        <f>数据源!AH121</f>
        <v>0.13869999999999999</v>
      </c>
      <c r="H89" s="2">
        <f>数据源!AI121</f>
        <v>0.11007936507936507</v>
      </c>
      <c r="I89" s="2">
        <f>数据源!AJ121</f>
        <v>1101</v>
      </c>
      <c r="J89" s="3">
        <f>ROUNDUP(IF(F89&gt;1,F89-ROUNDDOWN(SQRT(F89),0),F89),0)</f>
        <v>2</v>
      </c>
      <c r="K89" s="3">
        <f>F89*2-J89</f>
        <v>6</v>
      </c>
      <c r="L89" s="3" t="str">
        <f>RIGHT(D89,2)</f>
        <v>碎片</v>
      </c>
      <c r="M89" s="3">
        <f ca="1">IF(OR(L89="坦克",L89="碎片"),VLOOKUP(C89,INDIRECT("坦克ID"),MATCH(L89&amp;"ID",INDIRECT("坦克标头"),0),FALSE),VLOOKUP(C89,INDIRECT(L89&amp;"ID"),2,FALSE))</f>
        <v>51211</v>
      </c>
      <c r="N89" s="3">
        <f ca="1">M89</f>
        <v>51211</v>
      </c>
      <c r="O89" s="3">
        <f>I89</f>
        <v>1101</v>
      </c>
      <c r="P89" s="1" t="str">
        <f>"("&amp;J89&amp;","&amp;K89&amp;")"</f>
        <v>(2,6)</v>
      </c>
      <c r="Q89" s="3" t="str">
        <f>IF(D89="坦克碎片",VLOOKUP(C89,道具信息!$N$2:$O$291,2,FALSE)&amp;"碎片",VLOOKUP(C89,道具信息!$N$2:$O$291,2,FALSE))</f>
        <v>T2坦克碎片</v>
      </c>
      <c r="R89" s="3">
        <f t="shared" ref="R89:R132" si="69">SUMIFS(I:I,Q:Q,Q89,B:B,B89)</f>
        <v>5631</v>
      </c>
      <c r="S89" s="11">
        <f t="shared" ref="S89:S132" si="70">ROUND(R89/SUMIF(B:B,B89,I:I),3)</f>
        <v>0.56200000000000006</v>
      </c>
      <c r="T89" s="3" t="str">
        <f>VLOOKUP(Q89,道具信息!$Q$3:$S$20,2,FALSE)</f>
        <v>CHEST_ITEM_TYPE_T2_SHARD</v>
      </c>
      <c r="U89" s="3" t="str">
        <f>T89</f>
        <v>CHEST_ITEM_TYPE_T2_SHARD</v>
      </c>
      <c r="V89" s="3" t="str">
        <f>U89</f>
        <v>CHEST_ITEM_TYPE_T2_SHARD</v>
      </c>
      <c r="W89" s="13">
        <f>IF(U89&lt;&gt;"",ROUND(S89*100%,3),"")</f>
        <v>0.56200000000000006</v>
      </c>
      <c r="X89" s="3" t="str">
        <f>TEXT(W89,"0.0%")</f>
        <v>56.2%</v>
      </c>
      <c r="Y89" s="3" t="str">
        <f>X89</f>
        <v>56.2%</v>
      </c>
    </row>
    <row r="90" spans="2:25" x14ac:dyDescent="0.3">
      <c r="B90" s="2">
        <f>数据源!AC122</f>
        <v>4</v>
      </c>
      <c r="C90" s="2" t="str">
        <f>数据源!AD122</f>
        <v>T-34</v>
      </c>
      <c r="D90" s="2" t="str">
        <f>数据源!AE122</f>
        <v>坦克碎片</v>
      </c>
      <c r="E90" s="2">
        <f>数据源!AF122</f>
        <v>21</v>
      </c>
      <c r="F90" s="2">
        <f>数据源!AG122</f>
        <v>4</v>
      </c>
      <c r="G90" s="2">
        <f>数据源!AH122</f>
        <v>0.13869999999999999</v>
      </c>
      <c r="H90" s="2">
        <f>数据源!AI122</f>
        <v>0.11007936507936507</v>
      </c>
      <c r="I90" s="2">
        <f>数据源!AJ122</f>
        <v>1101</v>
      </c>
      <c r="J90" s="3">
        <f t="shared" ref="J90:J115" si="71">ROUNDUP(IF(F90&gt;1,F90-ROUNDDOWN(SQRT(F90),0),F90),0)</f>
        <v>2</v>
      </c>
      <c r="K90" s="3">
        <f t="shared" ref="K90:K115" si="72">F90*2-J90</f>
        <v>6</v>
      </c>
      <c r="L90" s="3" t="str">
        <f t="shared" ref="L90" si="73">RIGHT(D90,2)</f>
        <v>碎片</v>
      </c>
      <c r="M90" s="3">
        <f t="shared" ref="M90" ca="1" si="74">IF(OR(L90="坦克",L90="碎片"),VLOOKUP(C90,INDIRECT("坦克ID"),MATCH(L90&amp;"ID",INDIRECT("坦克标头"),0),FALSE),VLOOKUP(C90,INDIRECT(L90&amp;"ID"),2,FALSE))</f>
        <v>52211</v>
      </c>
      <c r="N90" s="3" t="str">
        <f ca="1">N89&amp;","&amp;M90</f>
        <v>51211,52211</v>
      </c>
      <c r="O90" s="3" t="str">
        <f>O89&amp;","&amp;I90</f>
        <v>1101,1101</v>
      </c>
      <c r="P90" s="1" t="str">
        <f>P89&amp;","&amp;"("&amp;J90&amp;","&amp;K90&amp;")"</f>
        <v>(2,6),(2,6)</v>
      </c>
      <c r="Q90" s="3" t="str">
        <f>IF(D90="坦克碎片",VLOOKUP(C90,道具信息!$N$2:$O$291,2,FALSE)&amp;"碎片",VLOOKUP(C90,道具信息!$N$2:$O$291,2,FALSE))</f>
        <v>T2坦克碎片</v>
      </c>
      <c r="R90" s="3">
        <f t="shared" si="69"/>
        <v>5631</v>
      </c>
      <c r="S90" s="11">
        <f t="shared" si="70"/>
        <v>0.56200000000000006</v>
      </c>
      <c r="T90" s="3" t="str">
        <f>VLOOKUP(Q90,道具信息!$Q$3:$S$20,2,FALSE)</f>
        <v>CHEST_ITEM_TYPE_T2_SHARD</v>
      </c>
      <c r="U90" s="3" t="str">
        <f>IF(COUNTIF(U$89:U89,T90)=0,T90,"")</f>
        <v/>
      </c>
      <c r="V90" s="3" t="str">
        <f>IF(U90&lt;&gt;"",V89&amp;","&amp;U90,V89)</f>
        <v>CHEST_ITEM_TYPE_T2_SHARD</v>
      </c>
      <c r="W90" s="13" t="str">
        <f t="shared" ref="W90:W132" si="75">IF(U90&lt;&gt;"",ROUND(S90*100%,3),"")</f>
        <v/>
      </c>
      <c r="X90" s="3" t="str">
        <f t="shared" ref="X90:X132" si="76">TEXT(W90,"0.0%")</f>
        <v/>
      </c>
      <c r="Y90" s="3" t="str">
        <f>IF(X90&lt;&gt;"",Y89&amp;","&amp;X90,Y89)</f>
        <v>56.2%</v>
      </c>
    </row>
    <row r="91" spans="2:25" x14ac:dyDescent="0.3">
      <c r="B91" s="2">
        <f>数据源!AC123</f>
        <v>4</v>
      </c>
      <c r="C91" s="2" t="str">
        <f>数据源!AD123</f>
        <v>KV-1</v>
      </c>
      <c r="D91" s="2" t="str">
        <f>数据源!AE123</f>
        <v>坦克碎片</v>
      </c>
      <c r="E91" s="2">
        <f>数据源!AF123</f>
        <v>21</v>
      </c>
      <c r="F91" s="2">
        <f>数据源!AG123</f>
        <v>4</v>
      </c>
      <c r="G91" s="2">
        <f>数据源!AH123</f>
        <v>0.13869999999999999</v>
      </c>
      <c r="H91" s="2">
        <f>数据源!AI123</f>
        <v>0.11007936507936507</v>
      </c>
      <c r="I91" s="2">
        <f>数据源!AJ123</f>
        <v>1101</v>
      </c>
      <c r="J91" s="3">
        <f t="shared" si="71"/>
        <v>2</v>
      </c>
      <c r="K91" s="3">
        <f t="shared" si="72"/>
        <v>6</v>
      </c>
      <c r="L91" s="3" t="str">
        <f t="shared" ref="L91:L103" si="77">RIGHT(D91,2)</f>
        <v>碎片</v>
      </c>
      <c r="M91" s="3">
        <f t="shared" ref="M91:M103" ca="1" si="78">IF(OR(L91="坦克",L91="碎片"),VLOOKUP(C91,INDIRECT("坦克ID"),MATCH(L91&amp;"ID",INDIRECT("坦克标头"),0),FALSE),VLOOKUP(C91,INDIRECT(L91&amp;"ID"),2,FALSE))</f>
        <v>53211</v>
      </c>
      <c r="N91" s="3" t="str">
        <f t="shared" ref="N91:N103" ca="1" si="79">N90&amp;","&amp;M91</f>
        <v>51211,52211,53211</v>
      </c>
      <c r="O91" s="3" t="str">
        <f t="shared" ref="O91:O103" si="80">O90&amp;","&amp;I91</f>
        <v>1101,1101,1101</v>
      </c>
      <c r="P91" s="1" t="str">
        <f t="shared" ref="P91:P103" si="81">P90&amp;","&amp;"("&amp;J91&amp;","&amp;K91&amp;")"</f>
        <v>(2,6),(2,6),(2,6)</v>
      </c>
      <c r="Q91" s="3" t="str">
        <f>IF(D91="坦克碎片",VLOOKUP(C91,道具信息!$N$2:$O$291,2,FALSE)&amp;"碎片",VLOOKUP(C91,道具信息!$N$2:$O$291,2,FALSE))</f>
        <v>T2坦克碎片</v>
      </c>
      <c r="R91" s="3">
        <f t="shared" si="69"/>
        <v>5631</v>
      </c>
      <c r="S91" s="11">
        <f t="shared" si="70"/>
        <v>0.56200000000000006</v>
      </c>
      <c r="T91" s="3" t="str">
        <f>VLOOKUP(Q91,道具信息!$Q$3:$S$20,2,FALSE)</f>
        <v>CHEST_ITEM_TYPE_T2_SHARD</v>
      </c>
      <c r="U91" s="3" t="str">
        <f>IF(COUNTIF(U$89:U90,T91)=0,T91,"")</f>
        <v/>
      </c>
      <c r="V91" s="3" t="str">
        <f t="shared" ref="V91:V132" si="82">IF(U91&lt;&gt;"",V90&amp;","&amp;U91,V90)</f>
        <v>CHEST_ITEM_TYPE_T2_SHARD</v>
      </c>
      <c r="W91" s="13" t="str">
        <f t="shared" si="75"/>
        <v/>
      </c>
      <c r="X91" s="3" t="str">
        <f t="shared" si="76"/>
        <v/>
      </c>
      <c r="Y91" s="3" t="str">
        <f t="shared" ref="Y91:Y132" si="83">IF(X91&lt;&gt;"",Y90&amp;","&amp;X91,Y90)</f>
        <v>56.2%</v>
      </c>
    </row>
    <row r="92" spans="2:25" x14ac:dyDescent="0.3">
      <c r="B92" s="2">
        <f>数据源!AC124</f>
        <v>4</v>
      </c>
      <c r="C92" s="2" t="str">
        <f>数据源!AD124</f>
        <v>Puma</v>
      </c>
      <c r="D92" s="2" t="str">
        <f>数据源!AE124</f>
        <v>坦克碎片</v>
      </c>
      <c r="E92" s="2">
        <f>数据源!AF124</f>
        <v>46</v>
      </c>
      <c r="F92" s="2">
        <f>数据源!AG124</f>
        <v>1.5</v>
      </c>
      <c r="G92" s="2">
        <f>数据源!AH124</f>
        <v>8.0299999999999996E-2</v>
      </c>
      <c r="H92" s="2">
        <f>数据源!AI124</f>
        <v>7.7584541062801937E-2</v>
      </c>
      <c r="I92" s="2">
        <f>数据源!AJ124</f>
        <v>776</v>
      </c>
      <c r="J92" s="3">
        <f t="shared" si="71"/>
        <v>1</v>
      </c>
      <c r="K92" s="3">
        <f t="shared" si="72"/>
        <v>2</v>
      </c>
      <c r="L92" s="3" t="str">
        <f t="shared" si="77"/>
        <v>碎片</v>
      </c>
      <c r="M92" s="3">
        <f t="shared" ca="1" si="78"/>
        <v>51221</v>
      </c>
      <c r="N92" s="3" t="str">
        <f t="shared" ca="1" si="79"/>
        <v>51211,52211,53211,51221</v>
      </c>
      <c r="O92" s="3" t="str">
        <f t="shared" si="80"/>
        <v>1101,1101,1101,776</v>
      </c>
      <c r="P92" s="1" t="str">
        <f t="shared" si="81"/>
        <v>(2,6),(2,6),(2,6),(1,2)</v>
      </c>
      <c r="Q92" s="3" t="str">
        <f>IF(D92="坦克碎片",VLOOKUP(C92,道具信息!$N$2:$O$291,2,FALSE)&amp;"碎片",VLOOKUP(C92,道具信息!$N$2:$O$291,2,FALSE))</f>
        <v>T2坦克碎片</v>
      </c>
      <c r="R92" s="3">
        <f t="shared" si="69"/>
        <v>5631</v>
      </c>
      <c r="S92" s="11">
        <f t="shared" si="70"/>
        <v>0.56200000000000006</v>
      </c>
      <c r="T92" s="3" t="str">
        <f>VLOOKUP(Q92,道具信息!$Q$3:$S$20,2,FALSE)</f>
        <v>CHEST_ITEM_TYPE_T2_SHARD</v>
      </c>
      <c r="U92" s="3" t="str">
        <f>IF(COUNTIF(U$89:U91,T92)=0,T92,"")</f>
        <v/>
      </c>
      <c r="V92" s="3" t="str">
        <f t="shared" si="82"/>
        <v>CHEST_ITEM_TYPE_T2_SHARD</v>
      </c>
      <c r="W92" s="13" t="str">
        <f t="shared" si="75"/>
        <v/>
      </c>
      <c r="X92" s="3" t="str">
        <f t="shared" si="76"/>
        <v/>
      </c>
      <c r="Y92" s="3" t="str">
        <f t="shared" si="83"/>
        <v>56.2%</v>
      </c>
    </row>
    <row r="93" spans="2:25" x14ac:dyDescent="0.3">
      <c r="B93" s="2">
        <f>数据源!AC125</f>
        <v>4</v>
      </c>
      <c r="C93" s="2" t="str">
        <f>数据源!AD125</f>
        <v>四号</v>
      </c>
      <c r="D93" s="2" t="str">
        <f>数据源!AE125</f>
        <v>坦克碎片</v>
      </c>
      <c r="E93" s="2">
        <f>数据源!AF125</f>
        <v>46</v>
      </c>
      <c r="F93" s="2">
        <f>数据源!AG125</f>
        <v>1.5</v>
      </c>
      <c r="G93" s="2">
        <f>数据源!AH125</f>
        <v>8.0299999999999996E-2</v>
      </c>
      <c r="H93" s="2">
        <f>数据源!AI125</f>
        <v>7.7584541062801937E-2</v>
      </c>
      <c r="I93" s="2">
        <f>数据源!AJ125</f>
        <v>776</v>
      </c>
      <c r="J93" s="3">
        <f t="shared" si="71"/>
        <v>1</v>
      </c>
      <c r="K93" s="3">
        <f t="shared" si="72"/>
        <v>2</v>
      </c>
      <c r="L93" s="3" t="str">
        <f t="shared" si="77"/>
        <v>碎片</v>
      </c>
      <c r="M93" s="3">
        <f t="shared" ca="1" si="78"/>
        <v>52221</v>
      </c>
      <c r="N93" s="3" t="str">
        <f t="shared" ca="1" si="79"/>
        <v>51211,52211,53211,51221,52221</v>
      </c>
      <c r="O93" s="3" t="str">
        <f t="shared" si="80"/>
        <v>1101,1101,1101,776,776</v>
      </c>
      <c r="P93" s="1" t="str">
        <f t="shared" si="81"/>
        <v>(2,6),(2,6),(2,6),(1,2),(1,2)</v>
      </c>
      <c r="Q93" s="3" t="str">
        <f>IF(D93="坦克碎片",VLOOKUP(C93,道具信息!$N$2:$O$291,2,FALSE)&amp;"碎片",VLOOKUP(C93,道具信息!$N$2:$O$291,2,FALSE))</f>
        <v>T2坦克碎片</v>
      </c>
      <c r="R93" s="3">
        <f t="shared" si="69"/>
        <v>5631</v>
      </c>
      <c r="S93" s="11">
        <f t="shared" si="70"/>
        <v>0.56200000000000006</v>
      </c>
      <c r="T93" s="3" t="str">
        <f>VLOOKUP(Q93,道具信息!$Q$3:$S$20,2,FALSE)</f>
        <v>CHEST_ITEM_TYPE_T2_SHARD</v>
      </c>
      <c r="U93" s="3" t="str">
        <f>IF(COUNTIF(U$89:U92,T93)=0,T93,"")</f>
        <v/>
      </c>
      <c r="V93" s="3" t="str">
        <f t="shared" si="82"/>
        <v>CHEST_ITEM_TYPE_T2_SHARD</v>
      </c>
      <c r="W93" s="13" t="str">
        <f t="shared" si="75"/>
        <v/>
      </c>
      <c r="X93" s="3" t="str">
        <f t="shared" si="76"/>
        <v/>
      </c>
      <c r="Y93" s="3" t="str">
        <f t="shared" si="83"/>
        <v>56.2%</v>
      </c>
    </row>
    <row r="94" spans="2:25" x14ac:dyDescent="0.3">
      <c r="B94" s="2">
        <f>数据源!AC126</f>
        <v>4</v>
      </c>
      <c r="C94" s="2" t="str">
        <f>数据源!AD126</f>
        <v>丘吉尔</v>
      </c>
      <c r="D94" s="2" t="str">
        <f>数据源!AE126</f>
        <v>坦克碎片</v>
      </c>
      <c r="E94" s="2">
        <f>数据源!AF126</f>
        <v>46</v>
      </c>
      <c r="F94" s="2">
        <f>数据源!AG126</f>
        <v>1.5</v>
      </c>
      <c r="G94" s="2">
        <f>数据源!AH126</f>
        <v>8.0299999999999996E-2</v>
      </c>
      <c r="H94" s="2">
        <f>数据源!AI126</f>
        <v>7.7584541062801937E-2</v>
      </c>
      <c r="I94" s="2">
        <f>数据源!AJ126</f>
        <v>776</v>
      </c>
      <c r="J94" s="3">
        <f t="shared" si="71"/>
        <v>1</v>
      </c>
      <c r="K94" s="3">
        <f t="shared" si="72"/>
        <v>2</v>
      </c>
      <c r="L94" s="3" t="str">
        <f t="shared" si="77"/>
        <v>碎片</v>
      </c>
      <c r="M94" s="3">
        <f t="shared" ca="1" si="78"/>
        <v>53221</v>
      </c>
      <c r="N94" s="3" t="str">
        <f t="shared" ca="1" si="79"/>
        <v>51211,52211,53211,51221,52221,53221</v>
      </c>
      <c r="O94" s="3" t="str">
        <f t="shared" si="80"/>
        <v>1101,1101,1101,776,776,776</v>
      </c>
      <c r="P94" s="1" t="str">
        <f t="shared" si="81"/>
        <v>(2,6),(2,6),(2,6),(1,2),(1,2),(1,2)</v>
      </c>
      <c r="Q94" s="3" t="str">
        <f>IF(D94="坦克碎片",VLOOKUP(C94,道具信息!$N$2:$O$291,2,FALSE)&amp;"碎片",VLOOKUP(C94,道具信息!$N$2:$O$291,2,FALSE))</f>
        <v>T2坦克碎片</v>
      </c>
      <c r="R94" s="3">
        <f t="shared" si="69"/>
        <v>5631</v>
      </c>
      <c r="S94" s="11">
        <f t="shared" si="70"/>
        <v>0.56200000000000006</v>
      </c>
      <c r="T94" s="3" t="str">
        <f>VLOOKUP(Q94,道具信息!$Q$3:$S$20,2,FALSE)</f>
        <v>CHEST_ITEM_TYPE_T2_SHARD</v>
      </c>
      <c r="U94" s="3" t="str">
        <f>IF(COUNTIF(U$89:U93,T94)=0,T94,"")</f>
        <v/>
      </c>
      <c r="V94" s="3" t="str">
        <f t="shared" si="82"/>
        <v>CHEST_ITEM_TYPE_T2_SHARD</v>
      </c>
      <c r="W94" s="13" t="str">
        <f t="shared" si="75"/>
        <v/>
      </c>
      <c r="X94" s="3" t="str">
        <f t="shared" si="76"/>
        <v/>
      </c>
      <c r="Y94" s="3" t="str">
        <f t="shared" si="83"/>
        <v>56.2%</v>
      </c>
    </row>
    <row r="95" spans="2:25" x14ac:dyDescent="0.3">
      <c r="B95" s="2">
        <f>数据源!AC127</f>
        <v>4</v>
      </c>
      <c r="C95" s="2" t="str">
        <f>数据源!AD127</f>
        <v>T1LP1</v>
      </c>
      <c r="D95" s="2" t="str">
        <f>数据源!AE127</f>
        <v>部件</v>
      </c>
      <c r="E95" s="2">
        <f>数据源!AF127</f>
        <v>35</v>
      </c>
      <c r="F95" s="2">
        <f>数据源!AG127</f>
        <v>1</v>
      </c>
      <c r="G95" s="2">
        <f>数据源!AH127</f>
        <v>8.9999999999999993E-3</v>
      </c>
      <c r="H95" s="2">
        <f>数据源!AI127</f>
        <v>1.7142857142857144E-2</v>
      </c>
      <c r="I95" s="2">
        <f>数据源!AJ127</f>
        <v>171</v>
      </c>
      <c r="J95" s="3">
        <f t="shared" si="71"/>
        <v>1</v>
      </c>
      <c r="K95" s="3">
        <f t="shared" si="72"/>
        <v>1</v>
      </c>
      <c r="L95" s="3" t="str">
        <f t="shared" si="77"/>
        <v>部件</v>
      </c>
      <c r="M95" s="3">
        <f t="shared" ca="1" si="78"/>
        <v>91001</v>
      </c>
      <c r="N95" s="3" t="str">
        <f t="shared" ca="1" si="79"/>
        <v>51211,52211,53211,51221,52221,53221,91001</v>
      </c>
      <c r="O95" s="3" t="str">
        <f t="shared" si="80"/>
        <v>1101,1101,1101,776,776,776,171</v>
      </c>
      <c r="P95" s="1" t="str">
        <f t="shared" si="81"/>
        <v>(2,6),(2,6),(2,6),(1,2),(1,2),(1,2),(1,1)</v>
      </c>
      <c r="Q95" s="3" t="str">
        <f>IF(D95="坦克碎片",VLOOKUP(C95,道具信息!$N$2:$O$291,2,FALSE)&amp;"碎片",VLOOKUP(C95,道具信息!$N$2:$O$291,2,FALSE))</f>
        <v>T1部件</v>
      </c>
      <c r="R95" s="3">
        <f t="shared" si="69"/>
        <v>3078</v>
      </c>
      <c r="S95" s="11">
        <f t="shared" si="70"/>
        <v>0.307</v>
      </c>
      <c r="T95" s="3" t="str">
        <f>VLOOKUP(Q95,道具信息!$Q$3:$S$20,2,FALSE)</f>
        <v>CHEST_ITEM_TYPE_T1_PART</v>
      </c>
      <c r="U95" s="3" t="str">
        <f>IF(COUNTIF(U$89:U94,T95)=0,T95,"")</f>
        <v>CHEST_ITEM_TYPE_T1_PART</v>
      </c>
      <c r="V95" s="3" t="str">
        <f t="shared" si="82"/>
        <v>CHEST_ITEM_TYPE_T2_SHARD,CHEST_ITEM_TYPE_T1_PART</v>
      </c>
      <c r="W95" s="13">
        <f t="shared" si="75"/>
        <v>0.307</v>
      </c>
      <c r="X95" s="3" t="str">
        <f t="shared" si="76"/>
        <v>30.7%</v>
      </c>
      <c r="Y95" s="3" t="str">
        <f t="shared" si="83"/>
        <v>56.2%,30.7%</v>
      </c>
    </row>
    <row r="96" spans="2:25" x14ac:dyDescent="0.3">
      <c r="B96" s="2">
        <f>数据源!AC128</f>
        <v>4</v>
      </c>
      <c r="C96" s="2" t="str">
        <f>数据源!AD128</f>
        <v>T1LP3</v>
      </c>
      <c r="D96" s="2" t="str">
        <f>数据源!AE128</f>
        <v>部件</v>
      </c>
      <c r="E96" s="2">
        <f>数据源!AF128</f>
        <v>35</v>
      </c>
      <c r="F96" s="2">
        <f>数据源!AG128</f>
        <v>1</v>
      </c>
      <c r="G96" s="2">
        <f>数据源!AH128</f>
        <v>8.9999999999999993E-3</v>
      </c>
      <c r="H96" s="2">
        <f>数据源!AI128</f>
        <v>1.7142857142857144E-2</v>
      </c>
      <c r="I96" s="2">
        <f>数据源!AJ128</f>
        <v>171</v>
      </c>
      <c r="J96" s="3">
        <f t="shared" si="71"/>
        <v>1</v>
      </c>
      <c r="K96" s="3">
        <f t="shared" si="72"/>
        <v>1</v>
      </c>
      <c r="L96" s="3" t="str">
        <f t="shared" si="77"/>
        <v>部件</v>
      </c>
      <c r="M96" s="3">
        <f t="shared" ca="1" si="78"/>
        <v>91003</v>
      </c>
      <c r="N96" s="3" t="str">
        <f t="shared" ca="1" si="79"/>
        <v>51211,52211,53211,51221,52221,53221,91001,91003</v>
      </c>
      <c r="O96" s="3" t="str">
        <f t="shared" si="80"/>
        <v>1101,1101,1101,776,776,776,171,171</v>
      </c>
      <c r="P96" s="1" t="str">
        <f t="shared" si="81"/>
        <v>(2,6),(2,6),(2,6),(1,2),(1,2),(1,2),(1,1),(1,1)</v>
      </c>
      <c r="Q96" s="3" t="str">
        <f>IF(D96="坦克碎片",VLOOKUP(C96,道具信息!$N$2:$O$291,2,FALSE)&amp;"碎片",VLOOKUP(C96,道具信息!$N$2:$O$291,2,FALSE))</f>
        <v>T1部件</v>
      </c>
      <c r="R96" s="3">
        <f t="shared" si="69"/>
        <v>3078</v>
      </c>
      <c r="S96" s="11">
        <f t="shared" si="70"/>
        <v>0.307</v>
      </c>
      <c r="T96" s="3" t="str">
        <f>VLOOKUP(Q96,道具信息!$Q$3:$S$20,2,FALSE)</f>
        <v>CHEST_ITEM_TYPE_T1_PART</v>
      </c>
      <c r="U96" s="3" t="str">
        <f>IF(COUNTIF(U$89:U95,T96)=0,T96,"")</f>
        <v/>
      </c>
      <c r="V96" s="3" t="str">
        <f t="shared" si="82"/>
        <v>CHEST_ITEM_TYPE_T2_SHARD,CHEST_ITEM_TYPE_T1_PART</v>
      </c>
      <c r="W96" s="13" t="str">
        <f t="shared" si="75"/>
        <v/>
      </c>
      <c r="X96" s="3" t="str">
        <f t="shared" si="76"/>
        <v/>
      </c>
      <c r="Y96" s="3" t="str">
        <f t="shared" si="83"/>
        <v>56.2%,30.7%</v>
      </c>
    </row>
    <row r="97" spans="2:25" x14ac:dyDescent="0.3">
      <c r="B97" s="2">
        <f>数据源!AC129</f>
        <v>4</v>
      </c>
      <c r="C97" s="2" t="str">
        <f>数据源!AD129</f>
        <v>T1LP5</v>
      </c>
      <c r="D97" s="2" t="str">
        <f>数据源!AE129</f>
        <v>部件</v>
      </c>
      <c r="E97" s="2">
        <f>数据源!AF129</f>
        <v>35</v>
      </c>
      <c r="F97" s="2">
        <f>数据源!AG129</f>
        <v>1</v>
      </c>
      <c r="G97" s="2">
        <f>数据源!AH129</f>
        <v>8.9999999999999993E-3</v>
      </c>
      <c r="H97" s="2">
        <f>数据源!AI129</f>
        <v>1.7142857142857144E-2</v>
      </c>
      <c r="I97" s="2">
        <f>数据源!AJ129</f>
        <v>171</v>
      </c>
      <c r="J97" s="3">
        <f t="shared" si="71"/>
        <v>1</v>
      </c>
      <c r="K97" s="3">
        <f t="shared" si="72"/>
        <v>1</v>
      </c>
      <c r="L97" s="3" t="str">
        <f t="shared" si="77"/>
        <v>部件</v>
      </c>
      <c r="M97" s="3">
        <f t="shared" ca="1" si="78"/>
        <v>91005</v>
      </c>
      <c r="N97" s="3" t="str">
        <f t="shared" ca="1" si="79"/>
        <v>51211,52211,53211,51221,52221,53221,91001,91003,91005</v>
      </c>
      <c r="O97" s="3" t="str">
        <f t="shared" si="80"/>
        <v>1101,1101,1101,776,776,776,171,171,171</v>
      </c>
      <c r="P97" s="1" t="str">
        <f t="shared" si="81"/>
        <v>(2,6),(2,6),(2,6),(1,2),(1,2),(1,2),(1,1),(1,1),(1,1)</v>
      </c>
      <c r="Q97" s="3" t="str">
        <f>IF(D97="坦克碎片",VLOOKUP(C97,道具信息!$N$2:$O$291,2,FALSE)&amp;"碎片",VLOOKUP(C97,道具信息!$N$2:$O$291,2,FALSE))</f>
        <v>T1部件</v>
      </c>
      <c r="R97" s="3">
        <f t="shared" si="69"/>
        <v>3078</v>
      </c>
      <c r="S97" s="11">
        <f t="shared" si="70"/>
        <v>0.307</v>
      </c>
      <c r="T97" s="3" t="str">
        <f>VLOOKUP(Q97,道具信息!$Q$3:$S$20,2,FALSE)</f>
        <v>CHEST_ITEM_TYPE_T1_PART</v>
      </c>
      <c r="U97" s="3" t="str">
        <f>IF(COUNTIF(U$89:U96,T97)=0,T97,"")</f>
        <v/>
      </c>
      <c r="V97" s="3" t="str">
        <f t="shared" si="82"/>
        <v>CHEST_ITEM_TYPE_T2_SHARD,CHEST_ITEM_TYPE_T1_PART</v>
      </c>
      <c r="W97" s="13" t="str">
        <f t="shared" si="75"/>
        <v/>
      </c>
      <c r="X97" s="3" t="str">
        <f t="shared" si="76"/>
        <v/>
      </c>
      <c r="Y97" s="3" t="str">
        <f t="shared" si="83"/>
        <v>56.2%,30.7%</v>
      </c>
    </row>
    <row r="98" spans="2:25" x14ac:dyDescent="0.3">
      <c r="B98" s="2">
        <f>数据源!AC130</f>
        <v>4</v>
      </c>
      <c r="C98" s="2" t="str">
        <f>数据源!AD130</f>
        <v>T1MP1</v>
      </c>
      <c r="D98" s="2" t="str">
        <f>数据源!AE130</f>
        <v>部件</v>
      </c>
      <c r="E98" s="2">
        <f>数据源!AF130</f>
        <v>35</v>
      </c>
      <c r="F98" s="2">
        <f>数据源!AG130</f>
        <v>1</v>
      </c>
      <c r="G98" s="2">
        <f>数据源!AH130</f>
        <v>8.9999999999999993E-3</v>
      </c>
      <c r="H98" s="2">
        <f>数据源!AI130</f>
        <v>1.7142857142857144E-2</v>
      </c>
      <c r="I98" s="2">
        <f>数据源!AJ130</f>
        <v>171</v>
      </c>
      <c r="J98" s="3">
        <f t="shared" si="71"/>
        <v>1</v>
      </c>
      <c r="K98" s="3">
        <f t="shared" si="72"/>
        <v>1</v>
      </c>
      <c r="L98" s="3" t="str">
        <f t="shared" si="77"/>
        <v>部件</v>
      </c>
      <c r="M98" s="3">
        <f t="shared" ca="1" si="78"/>
        <v>91101</v>
      </c>
      <c r="N98" s="3" t="str">
        <f t="shared" ca="1" si="79"/>
        <v>51211,52211,53211,51221,52221,53221,91001,91003,91005,91101</v>
      </c>
      <c r="O98" s="3" t="str">
        <f t="shared" si="80"/>
        <v>1101,1101,1101,776,776,776,171,171,171,171</v>
      </c>
      <c r="P98" s="1" t="str">
        <f t="shared" si="81"/>
        <v>(2,6),(2,6),(2,6),(1,2),(1,2),(1,2),(1,1),(1,1),(1,1),(1,1)</v>
      </c>
      <c r="Q98" s="3" t="str">
        <f>IF(D98="坦克碎片",VLOOKUP(C98,道具信息!$N$2:$O$291,2,FALSE)&amp;"碎片",VLOOKUP(C98,道具信息!$N$2:$O$291,2,FALSE))</f>
        <v>T1部件</v>
      </c>
      <c r="R98" s="3">
        <f t="shared" si="69"/>
        <v>3078</v>
      </c>
      <c r="S98" s="11">
        <f t="shared" si="70"/>
        <v>0.307</v>
      </c>
      <c r="T98" s="3" t="str">
        <f>VLOOKUP(Q98,道具信息!$Q$3:$S$20,2,FALSE)</f>
        <v>CHEST_ITEM_TYPE_T1_PART</v>
      </c>
      <c r="U98" s="3" t="str">
        <f>IF(COUNTIF(U$89:U97,T98)=0,T98,"")</f>
        <v/>
      </c>
      <c r="V98" s="3" t="str">
        <f t="shared" si="82"/>
        <v>CHEST_ITEM_TYPE_T2_SHARD,CHEST_ITEM_TYPE_T1_PART</v>
      </c>
      <c r="W98" s="13" t="str">
        <f t="shared" si="75"/>
        <v/>
      </c>
      <c r="X98" s="3" t="str">
        <f t="shared" si="76"/>
        <v/>
      </c>
      <c r="Y98" s="3" t="str">
        <f t="shared" si="83"/>
        <v>56.2%,30.7%</v>
      </c>
    </row>
    <row r="99" spans="2:25" x14ac:dyDescent="0.3">
      <c r="B99" s="2">
        <f>数据源!AC131</f>
        <v>4</v>
      </c>
      <c r="C99" s="2" t="str">
        <f>数据源!AD131</f>
        <v>T1MP3</v>
      </c>
      <c r="D99" s="2" t="str">
        <f>数据源!AE131</f>
        <v>部件</v>
      </c>
      <c r="E99" s="2">
        <f>数据源!AF131</f>
        <v>35</v>
      </c>
      <c r="F99" s="2">
        <f>数据源!AG131</f>
        <v>1</v>
      </c>
      <c r="G99" s="2">
        <f>数据源!AH131</f>
        <v>8.9999999999999993E-3</v>
      </c>
      <c r="H99" s="2">
        <f>数据源!AI131</f>
        <v>1.7142857142857144E-2</v>
      </c>
      <c r="I99" s="2">
        <f>数据源!AJ131</f>
        <v>171</v>
      </c>
      <c r="J99" s="3">
        <f t="shared" si="71"/>
        <v>1</v>
      </c>
      <c r="K99" s="3">
        <f t="shared" si="72"/>
        <v>1</v>
      </c>
      <c r="L99" s="3" t="str">
        <f t="shared" si="77"/>
        <v>部件</v>
      </c>
      <c r="M99" s="3">
        <f t="shared" ca="1" si="78"/>
        <v>91103</v>
      </c>
      <c r="N99" s="3" t="str">
        <f t="shared" ca="1" si="79"/>
        <v>51211,52211,53211,51221,52221,53221,91001,91003,91005,91101,91103</v>
      </c>
      <c r="O99" s="3" t="str">
        <f t="shared" si="80"/>
        <v>1101,1101,1101,776,776,776,171,171,171,171,171</v>
      </c>
      <c r="P99" s="1" t="str">
        <f t="shared" si="81"/>
        <v>(2,6),(2,6),(2,6),(1,2),(1,2),(1,2),(1,1),(1,1),(1,1),(1,1),(1,1)</v>
      </c>
      <c r="Q99" s="3" t="str">
        <f>IF(D99="坦克碎片",VLOOKUP(C99,道具信息!$N$2:$O$291,2,FALSE)&amp;"碎片",VLOOKUP(C99,道具信息!$N$2:$O$291,2,FALSE))</f>
        <v>T1部件</v>
      </c>
      <c r="R99" s="3">
        <f t="shared" si="69"/>
        <v>3078</v>
      </c>
      <c r="S99" s="11">
        <f t="shared" si="70"/>
        <v>0.307</v>
      </c>
      <c r="T99" s="3" t="str">
        <f>VLOOKUP(Q99,道具信息!$Q$3:$S$20,2,FALSE)</f>
        <v>CHEST_ITEM_TYPE_T1_PART</v>
      </c>
      <c r="U99" s="3" t="str">
        <f>IF(COUNTIF(U$89:U98,T99)=0,T99,"")</f>
        <v/>
      </c>
      <c r="V99" s="3" t="str">
        <f t="shared" si="82"/>
        <v>CHEST_ITEM_TYPE_T2_SHARD,CHEST_ITEM_TYPE_T1_PART</v>
      </c>
      <c r="W99" s="13" t="str">
        <f t="shared" si="75"/>
        <v/>
      </c>
      <c r="X99" s="3" t="str">
        <f t="shared" si="76"/>
        <v/>
      </c>
      <c r="Y99" s="3" t="str">
        <f t="shared" si="83"/>
        <v>56.2%,30.7%</v>
      </c>
    </row>
    <row r="100" spans="2:25" x14ac:dyDescent="0.3">
      <c r="B100" s="2">
        <f>数据源!AC132</f>
        <v>4</v>
      </c>
      <c r="C100" s="2" t="str">
        <f>数据源!AD132</f>
        <v>T1MP5</v>
      </c>
      <c r="D100" s="2" t="str">
        <f>数据源!AE132</f>
        <v>部件</v>
      </c>
      <c r="E100" s="2">
        <f>数据源!AF132</f>
        <v>35</v>
      </c>
      <c r="F100" s="2">
        <f>数据源!AG132</f>
        <v>1</v>
      </c>
      <c r="G100" s="2">
        <f>数据源!AH132</f>
        <v>8.9999999999999993E-3</v>
      </c>
      <c r="H100" s="2">
        <f>数据源!AI132</f>
        <v>1.7142857142857144E-2</v>
      </c>
      <c r="I100" s="2">
        <f>数据源!AJ132</f>
        <v>171</v>
      </c>
      <c r="J100" s="3">
        <f t="shared" si="71"/>
        <v>1</v>
      </c>
      <c r="K100" s="3">
        <f t="shared" si="72"/>
        <v>1</v>
      </c>
      <c r="L100" s="3" t="str">
        <f t="shared" si="77"/>
        <v>部件</v>
      </c>
      <c r="M100" s="3">
        <f t="shared" ca="1" si="78"/>
        <v>91105</v>
      </c>
      <c r="N100" s="3" t="str">
        <f t="shared" ca="1" si="79"/>
        <v>51211,52211,53211,51221,52221,53221,91001,91003,91005,91101,91103,91105</v>
      </c>
      <c r="O100" s="3" t="str">
        <f t="shared" si="80"/>
        <v>1101,1101,1101,776,776,776,171,171,171,171,171,171</v>
      </c>
      <c r="P100" s="1" t="str">
        <f t="shared" si="81"/>
        <v>(2,6),(2,6),(2,6),(1,2),(1,2),(1,2),(1,1),(1,1),(1,1),(1,1),(1,1),(1,1)</v>
      </c>
      <c r="Q100" s="3" t="str">
        <f>IF(D100="坦克碎片",VLOOKUP(C100,道具信息!$N$2:$O$291,2,FALSE)&amp;"碎片",VLOOKUP(C100,道具信息!$N$2:$O$291,2,FALSE))</f>
        <v>T1部件</v>
      </c>
      <c r="R100" s="3">
        <f t="shared" si="69"/>
        <v>3078</v>
      </c>
      <c r="S100" s="11">
        <f t="shared" si="70"/>
        <v>0.307</v>
      </c>
      <c r="T100" s="3" t="str">
        <f>VLOOKUP(Q100,道具信息!$Q$3:$S$20,2,FALSE)</f>
        <v>CHEST_ITEM_TYPE_T1_PART</v>
      </c>
      <c r="U100" s="3" t="str">
        <f>IF(COUNTIF(U$89:U99,T100)=0,T100,"")</f>
        <v/>
      </c>
      <c r="V100" s="3" t="str">
        <f t="shared" si="82"/>
        <v>CHEST_ITEM_TYPE_T2_SHARD,CHEST_ITEM_TYPE_T1_PART</v>
      </c>
      <c r="W100" s="13" t="str">
        <f t="shared" si="75"/>
        <v/>
      </c>
      <c r="X100" s="3" t="str">
        <f t="shared" si="76"/>
        <v/>
      </c>
      <c r="Y100" s="3" t="str">
        <f t="shared" si="83"/>
        <v>56.2%,30.7%</v>
      </c>
    </row>
    <row r="101" spans="2:25" x14ac:dyDescent="0.3">
      <c r="B101" s="2">
        <f>数据源!AC133</f>
        <v>4</v>
      </c>
      <c r="C101" s="2" t="str">
        <f>数据源!AD133</f>
        <v>T1HP1</v>
      </c>
      <c r="D101" s="2" t="str">
        <f>数据源!AE133</f>
        <v>部件</v>
      </c>
      <c r="E101" s="2">
        <f>数据源!AF133</f>
        <v>35</v>
      </c>
      <c r="F101" s="2">
        <f>数据源!AG133</f>
        <v>1</v>
      </c>
      <c r="G101" s="2">
        <f>数据源!AH133</f>
        <v>8.9999999999999993E-3</v>
      </c>
      <c r="H101" s="2">
        <f>数据源!AI133</f>
        <v>1.7142857142857144E-2</v>
      </c>
      <c r="I101" s="2">
        <f>数据源!AJ133</f>
        <v>171</v>
      </c>
      <c r="J101" s="3">
        <f t="shared" si="71"/>
        <v>1</v>
      </c>
      <c r="K101" s="3">
        <f t="shared" si="72"/>
        <v>1</v>
      </c>
      <c r="L101" s="3" t="str">
        <f t="shared" si="77"/>
        <v>部件</v>
      </c>
      <c r="M101" s="3">
        <f t="shared" ca="1" si="78"/>
        <v>91201</v>
      </c>
      <c r="N101" s="3" t="str">
        <f t="shared" ca="1" si="79"/>
        <v>51211,52211,53211,51221,52221,53221,91001,91003,91005,91101,91103,91105,91201</v>
      </c>
      <c r="O101" s="3" t="str">
        <f t="shared" si="80"/>
        <v>1101,1101,1101,776,776,776,171,171,171,171,171,171,171</v>
      </c>
      <c r="P101" s="1" t="str">
        <f t="shared" si="81"/>
        <v>(2,6),(2,6),(2,6),(1,2),(1,2),(1,2),(1,1),(1,1),(1,1),(1,1),(1,1),(1,1),(1,1)</v>
      </c>
      <c r="Q101" s="3" t="str">
        <f>IF(D101="坦克碎片",VLOOKUP(C101,道具信息!$N$2:$O$291,2,FALSE)&amp;"碎片",VLOOKUP(C101,道具信息!$N$2:$O$291,2,FALSE))</f>
        <v>T1部件</v>
      </c>
      <c r="R101" s="3">
        <f t="shared" si="69"/>
        <v>3078</v>
      </c>
      <c r="S101" s="11">
        <f t="shared" si="70"/>
        <v>0.307</v>
      </c>
      <c r="T101" s="3" t="str">
        <f>VLOOKUP(Q101,道具信息!$Q$3:$S$20,2,FALSE)</f>
        <v>CHEST_ITEM_TYPE_T1_PART</v>
      </c>
      <c r="U101" s="3" t="str">
        <f>IF(COUNTIF(U$89:U100,T101)=0,T101,"")</f>
        <v/>
      </c>
      <c r="V101" s="3" t="str">
        <f t="shared" si="82"/>
        <v>CHEST_ITEM_TYPE_T2_SHARD,CHEST_ITEM_TYPE_T1_PART</v>
      </c>
      <c r="W101" s="13" t="str">
        <f t="shared" si="75"/>
        <v/>
      </c>
      <c r="X101" s="3" t="str">
        <f t="shared" si="76"/>
        <v/>
      </c>
      <c r="Y101" s="3" t="str">
        <f t="shared" si="83"/>
        <v>56.2%,30.7%</v>
      </c>
    </row>
    <row r="102" spans="2:25" x14ac:dyDescent="0.3">
      <c r="B102" s="2">
        <f>数据源!AC134</f>
        <v>4</v>
      </c>
      <c r="C102" s="2" t="str">
        <f>数据源!AD134</f>
        <v>T1HP3</v>
      </c>
      <c r="D102" s="2" t="str">
        <f>数据源!AE134</f>
        <v>部件</v>
      </c>
      <c r="E102" s="2">
        <f>数据源!AF134</f>
        <v>35</v>
      </c>
      <c r="F102" s="2">
        <f>数据源!AG134</f>
        <v>1</v>
      </c>
      <c r="G102" s="2">
        <f>数据源!AH134</f>
        <v>8.9999999999999993E-3</v>
      </c>
      <c r="H102" s="2">
        <f>数据源!AI134</f>
        <v>1.7142857142857144E-2</v>
      </c>
      <c r="I102" s="2">
        <f>数据源!AJ134</f>
        <v>171</v>
      </c>
      <c r="J102" s="3">
        <f t="shared" si="71"/>
        <v>1</v>
      </c>
      <c r="K102" s="3">
        <f t="shared" si="72"/>
        <v>1</v>
      </c>
      <c r="L102" s="3" t="str">
        <f t="shared" si="77"/>
        <v>部件</v>
      </c>
      <c r="M102" s="3">
        <f t="shared" ca="1" si="78"/>
        <v>91203</v>
      </c>
      <c r="N102" s="3" t="str">
        <f t="shared" ca="1" si="79"/>
        <v>51211,52211,53211,51221,52221,53221,91001,91003,91005,91101,91103,91105,91201,91203</v>
      </c>
      <c r="O102" s="3" t="str">
        <f t="shared" si="80"/>
        <v>1101,1101,1101,776,776,776,171,171,171,171,171,171,171,171</v>
      </c>
      <c r="P102" s="1" t="str">
        <f t="shared" si="81"/>
        <v>(2,6),(2,6),(2,6),(1,2),(1,2),(1,2),(1,1),(1,1),(1,1),(1,1),(1,1),(1,1),(1,1),(1,1)</v>
      </c>
      <c r="Q102" s="3" t="str">
        <f>IF(D102="坦克碎片",VLOOKUP(C102,道具信息!$N$2:$O$291,2,FALSE)&amp;"碎片",VLOOKUP(C102,道具信息!$N$2:$O$291,2,FALSE))</f>
        <v>T1部件</v>
      </c>
      <c r="R102" s="3">
        <f t="shared" si="69"/>
        <v>3078</v>
      </c>
      <c r="S102" s="11">
        <f t="shared" si="70"/>
        <v>0.307</v>
      </c>
      <c r="T102" s="3" t="str">
        <f>VLOOKUP(Q102,道具信息!$Q$3:$S$20,2,FALSE)</f>
        <v>CHEST_ITEM_TYPE_T1_PART</v>
      </c>
      <c r="U102" s="3" t="str">
        <f>IF(COUNTIF(U$89:U101,T102)=0,T102,"")</f>
        <v/>
      </c>
      <c r="V102" s="3" t="str">
        <f t="shared" si="82"/>
        <v>CHEST_ITEM_TYPE_T2_SHARD,CHEST_ITEM_TYPE_T1_PART</v>
      </c>
      <c r="W102" s="13" t="str">
        <f t="shared" si="75"/>
        <v/>
      </c>
      <c r="X102" s="3" t="str">
        <f t="shared" si="76"/>
        <v/>
      </c>
      <c r="Y102" s="3" t="str">
        <f t="shared" si="83"/>
        <v>56.2%,30.7%</v>
      </c>
    </row>
    <row r="103" spans="2:25" x14ac:dyDescent="0.3">
      <c r="B103" s="2">
        <f>数据源!AC135</f>
        <v>4</v>
      </c>
      <c r="C103" s="2" t="str">
        <f>数据源!AD135</f>
        <v>T1HP5</v>
      </c>
      <c r="D103" s="2" t="str">
        <f>数据源!AE135</f>
        <v>部件</v>
      </c>
      <c r="E103" s="2">
        <f>数据源!AF135</f>
        <v>35</v>
      </c>
      <c r="F103" s="2">
        <f>数据源!AG135</f>
        <v>1</v>
      </c>
      <c r="G103" s="2">
        <f>数据源!AH135</f>
        <v>8.9999999999999993E-3</v>
      </c>
      <c r="H103" s="2">
        <f>数据源!AI135</f>
        <v>1.7142857142857144E-2</v>
      </c>
      <c r="I103" s="2">
        <f>数据源!AJ135</f>
        <v>171</v>
      </c>
      <c r="J103" s="3">
        <f t="shared" si="71"/>
        <v>1</v>
      </c>
      <c r="K103" s="3">
        <f t="shared" si="72"/>
        <v>1</v>
      </c>
      <c r="L103" s="3" t="str">
        <f t="shared" si="77"/>
        <v>部件</v>
      </c>
      <c r="M103" s="3">
        <f t="shared" ca="1" si="78"/>
        <v>91205</v>
      </c>
      <c r="N103" s="3" t="str">
        <f t="shared" ca="1" si="79"/>
        <v>51211,52211,53211,51221,52221,53221,91001,91003,91005,91101,91103,91105,91201,91203,91205</v>
      </c>
      <c r="O103" s="3" t="str">
        <f t="shared" si="80"/>
        <v>1101,1101,1101,776,776,776,171,171,171,171,171,171,171,171,171</v>
      </c>
      <c r="P103" s="1" t="str">
        <f t="shared" si="81"/>
        <v>(2,6),(2,6),(2,6),(1,2),(1,2),(1,2),(1,1),(1,1),(1,1),(1,1),(1,1),(1,1),(1,1),(1,1),(1,1)</v>
      </c>
      <c r="Q103" s="3" t="str">
        <f>IF(D103="坦克碎片",VLOOKUP(C103,道具信息!$N$2:$O$291,2,FALSE)&amp;"碎片",VLOOKUP(C103,道具信息!$N$2:$O$291,2,FALSE))</f>
        <v>T1部件</v>
      </c>
      <c r="R103" s="3">
        <f t="shared" si="69"/>
        <v>3078</v>
      </c>
      <c r="S103" s="11">
        <f t="shared" si="70"/>
        <v>0.307</v>
      </c>
      <c r="T103" s="3" t="str">
        <f>VLOOKUP(Q103,道具信息!$Q$3:$S$20,2,FALSE)</f>
        <v>CHEST_ITEM_TYPE_T1_PART</v>
      </c>
      <c r="U103" s="3" t="str">
        <f>IF(COUNTIF(U$89:U102,T103)=0,T103,"")</f>
        <v/>
      </c>
      <c r="V103" s="3" t="str">
        <f t="shared" si="82"/>
        <v>CHEST_ITEM_TYPE_T2_SHARD,CHEST_ITEM_TYPE_T1_PART</v>
      </c>
      <c r="W103" s="13" t="str">
        <f t="shared" si="75"/>
        <v/>
      </c>
      <c r="X103" s="3" t="str">
        <f t="shared" si="76"/>
        <v/>
      </c>
      <c r="Y103" s="3" t="str">
        <f t="shared" si="83"/>
        <v>56.2%,30.7%</v>
      </c>
    </row>
    <row r="104" spans="2:25" x14ac:dyDescent="0.3">
      <c r="B104" s="2">
        <f>数据源!AC136</f>
        <v>4</v>
      </c>
      <c r="C104" s="2" t="str">
        <f>数据源!AD136</f>
        <v>T1LP2</v>
      </c>
      <c r="D104" s="2" t="str">
        <f>数据源!AE136</f>
        <v>部件</v>
      </c>
      <c r="E104" s="2">
        <f>数据源!AF136</f>
        <v>35</v>
      </c>
      <c r="F104" s="2">
        <f>数据源!AG136</f>
        <v>1</v>
      </c>
      <c r="G104" s="2">
        <f>数据源!AH136</f>
        <v>8.9999999999999993E-3</v>
      </c>
      <c r="H104" s="2">
        <f>数据源!AI136</f>
        <v>1.7142857142857144E-2</v>
      </c>
      <c r="I104" s="2">
        <f>数据源!AJ136</f>
        <v>171</v>
      </c>
      <c r="J104" s="3">
        <f t="shared" si="71"/>
        <v>1</v>
      </c>
      <c r="K104" s="3">
        <f t="shared" si="72"/>
        <v>1</v>
      </c>
      <c r="L104" s="3" t="str">
        <f t="shared" ref="L104:L132" si="84">RIGHT(D104,2)</f>
        <v>部件</v>
      </c>
      <c r="M104" s="3">
        <f t="shared" ref="M104:M132" ca="1" si="85">IF(OR(L104="坦克",L104="碎片"),VLOOKUP(C104,INDIRECT("坦克ID"),MATCH(L104&amp;"ID",INDIRECT("坦克标头"),0),FALSE),VLOOKUP(C104,INDIRECT(L104&amp;"ID"),2,FALSE))</f>
        <v>91002</v>
      </c>
      <c r="N104" s="3" t="str">
        <f t="shared" ref="N104:N132" ca="1" si="86">N103&amp;","&amp;M104</f>
        <v>51211,52211,53211,51221,52221,53221,91001,91003,91005,91101,91103,91105,91201,91203,91205,91002</v>
      </c>
      <c r="O104" s="3" t="str">
        <f t="shared" ref="O104:O132" si="87">O103&amp;","&amp;I104</f>
        <v>1101,1101,1101,776,776,776,171,171,171,171,171,171,171,171,171,171</v>
      </c>
      <c r="P104" s="1" t="str">
        <f t="shared" ref="P104:P132" si="88">P103&amp;","&amp;"("&amp;J104&amp;","&amp;K104&amp;")"</f>
        <v>(2,6),(2,6),(2,6),(1,2),(1,2),(1,2),(1,1),(1,1),(1,1),(1,1),(1,1),(1,1),(1,1),(1,1),(1,1),(1,1)</v>
      </c>
      <c r="Q104" s="3" t="str">
        <f>IF(D104="坦克碎片",VLOOKUP(C104,道具信息!$N$2:$O$291,2,FALSE)&amp;"碎片",VLOOKUP(C104,道具信息!$N$2:$O$291,2,FALSE))</f>
        <v>T1部件</v>
      </c>
      <c r="R104" s="3">
        <f t="shared" si="69"/>
        <v>3078</v>
      </c>
      <c r="S104" s="11">
        <f t="shared" si="70"/>
        <v>0.307</v>
      </c>
      <c r="T104" s="3" t="str">
        <f>VLOOKUP(Q104,道具信息!$Q$3:$S$20,2,FALSE)</f>
        <v>CHEST_ITEM_TYPE_T1_PART</v>
      </c>
      <c r="U104" s="3" t="str">
        <f>IF(COUNTIF(U$89:U103,T104)=0,T104,"")</f>
        <v/>
      </c>
      <c r="V104" s="3" t="str">
        <f t="shared" si="82"/>
        <v>CHEST_ITEM_TYPE_T2_SHARD,CHEST_ITEM_TYPE_T1_PART</v>
      </c>
      <c r="W104" s="13" t="str">
        <f t="shared" si="75"/>
        <v/>
      </c>
      <c r="X104" s="3" t="str">
        <f t="shared" si="76"/>
        <v/>
      </c>
      <c r="Y104" s="3" t="str">
        <f t="shared" si="83"/>
        <v>56.2%,30.7%</v>
      </c>
    </row>
    <row r="105" spans="2:25" x14ac:dyDescent="0.3">
      <c r="B105" s="2">
        <f>数据源!AC137</f>
        <v>4</v>
      </c>
      <c r="C105" s="2" t="str">
        <f>数据源!AD137</f>
        <v>T1LP4</v>
      </c>
      <c r="D105" s="2" t="str">
        <f>数据源!AE137</f>
        <v>部件</v>
      </c>
      <c r="E105" s="2">
        <f>数据源!AF137</f>
        <v>35</v>
      </c>
      <c r="F105" s="2">
        <f>数据源!AG137</f>
        <v>1</v>
      </c>
      <c r="G105" s="2">
        <f>数据源!AH137</f>
        <v>8.9999999999999993E-3</v>
      </c>
      <c r="H105" s="2">
        <f>数据源!AI137</f>
        <v>1.7142857142857144E-2</v>
      </c>
      <c r="I105" s="2">
        <f>数据源!AJ137</f>
        <v>171</v>
      </c>
      <c r="J105" s="3">
        <f t="shared" si="71"/>
        <v>1</v>
      </c>
      <c r="K105" s="3">
        <f t="shared" si="72"/>
        <v>1</v>
      </c>
      <c r="L105" s="3" t="str">
        <f t="shared" si="84"/>
        <v>部件</v>
      </c>
      <c r="M105" s="3">
        <f t="shared" ca="1" si="85"/>
        <v>91004</v>
      </c>
      <c r="N105" s="3" t="str">
        <f t="shared" ca="1" si="86"/>
        <v>51211,52211,53211,51221,52221,53221,91001,91003,91005,91101,91103,91105,91201,91203,91205,91002,91004</v>
      </c>
      <c r="O105" s="3" t="str">
        <f t="shared" si="87"/>
        <v>1101,1101,1101,776,776,776,171,171,171,171,171,171,171,171,171,171,171</v>
      </c>
      <c r="P105" s="1" t="str">
        <f t="shared" si="88"/>
        <v>(2,6),(2,6),(2,6),(1,2),(1,2),(1,2),(1,1),(1,1),(1,1),(1,1),(1,1),(1,1),(1,1),(1,1),(1,1),(1,1),(1,1)</v>
      </c>
      <c r="Q105" s="3" t="str">
        <f>IF(D105="坦克碎片",VLOOKUP(C105,道具信息!$N$2:$O$291,2,FALSE)&amp;"碎片",VLOOKUP(C105,道具信息!$N$2:$O$291,2,FALSE))</f>
        <v>T1部件</v>
      </c>
      <c r="R105" s="3">
        <f t="shared" si="69"/>
        <v>3078</v>
      </c>
      <c r="S105" s="11">
        <f t="shared" si="70"/>
        <v>0.307</v>
      </c>
      <c r="T105" s="3" t="str">
        <f>VLOOKUP(Q105,道具信息!$Q$3:$S$20,2,FALSE)</f>
        <v>CHEST_ITEM_TYPE_T1_PART</v>
      </c>
      <c r="U105" s="3" t="str">
        <f>IF(COUNTIF(U$89:U104,T105)=0,T105,"")</f>
        <v/>
      </c>
      <c r="V105" s="3" t="str">
        <f t="shared" si="82"/>
        <v>CHEST_ITEM_TYPE_T2_SHARD,CHEST_ITEM_TYPE_T1_PART</v>
      </c>
      <c r="W105" s="13" t="str">
        <f t="shared" si="75"/>
        <v/>
      </c>
      <c r="X105" s="3" t="str">
        <f t="shared" si="76"/>
        <v/>
      </c>
      <c r="Y105" s="3" t="str">
        <f t="shared" si="83"/>
        <v>56.2%,30.7%</v>
      </c>
    </row>
    <row r="106" spans="2:25" x14ac:dyDescent="0.3">
      <c r="B106" s="2">
        <f>数据源!AC138</f>
        <v>4</v>
      </c>
      <c r="C106" s="2" t="str">
        <f>数据源!AD138</f>
        <v>T1LP6</v>
      </c>
      <c r="D106" s="2" t="str">
        <f>数据源!AE138</f>
        <v>部件</v>
      </c>
      <c r="E106" s="2">
        <f>数据源!AF138</f>
        <v>35</v>
      </c>
      <c r="F106" s="2">
        <f>数据源!AG138</f>
        <v>1</v>
      </c>
      <c r="G106" s="2">
        <f>数据源!AH138</f>
        <v>8.9999999999999993E-3</v>
      </c>
      <c r="H106" s="2">
        <f>数据源!AI138</f>
        <v>1.7142857142857144E-2</v>
      </c>
      <c r="I106" s="2">
        <f>数据源!AJ138</f>
        <v>171</v>
      </c>
      <c r="J106" s="3">
        <f t="shared" si="71"/>
        <v>1</v>
      </c>
      <c r="K106" s="3">
        <f t="shared" si="72"/>
        <v>1</v>
      </c>
      <c r="L106" s="3" t="str">
        <f t="shared" si="84"/>
        <v>部件</v>
      </c>
      <c r="M106" s="3">
        <f t="shared" ca="1" si="85"/>
        <v>91006</v>
      </c>
      <c r="N106" s="3" t="str">
        <f t="shared" ca="1" si="86"/>
        <v>51211,52211,53211,51221,52221,53221,91001,91003,91005,91101,91103,91105,91201,91203,91205,91002,91004,91006</v>
      </c>
      <c r="O106" s="3" t="str">
        <f t="shared" si="87"/>
        <v>1101,1101,1101,776,776,776,171,171,171,171,171,171,171,171,171,171,171,171</v>
      </c>
      <c r="P106" s="1" t="str">
        <f t="shared" si="88"/>
        <v>(2,6),(2,6),(2,6),(1,2),(1,2),(1,2),(1,1),(1,1),(1,1),(1,1),(1,1),(1,1),(1,1),(1,1),(1,1),(1,1),(1,1),(1,1)</v>
      </c>
      <c r="Q106" s="3" t="str">
        <f>IF(D106="坦克碎片",VLOOKUP(C106,道具信息!$N$2:$O$291,2,FALSE)&amp;"碎片",VLOOKUP(C106,道具信息!$N$2:$O$291,2,FALSE))</f>
        <v>T1部件</v>
      </c>
      <c r="R106" s="3">
        <f t="shared" si="69"/>
        <v>3078</v>
      </c>
      <c r="S106" s="11">
        <f t="shared" si="70"/>
        <v>0.307</v>
      </c>
      <c r="T106" s="3" t="str">
        <f>VLOOKUP(Q106,道具信息!$Q$3:$S$20,2,FALSE)</f>
        <v>CHEST_ITEM_TYPE_T1_PART</v>
      </c>
      <c r="U106" s="3" t="str">
        <f>IF(COUNTIF(U$89:U105,T106)=0,T106,"")</f>
        <v/>
      </c>
      <c r="V106" s="3" t="str">
        <f t="shared" si="82"/>
        <v>CHEST_ITEM_TYPE_T2_SHARD,CHEST_ITEM_TYPE_T1_PART</v>
      </c>
      <c r="W106" s="13" t="str">
        <f t="shared" si="75"/>
        <v/>
      </c>
      <c r="X106" s="3" t="str">
        <f t="shared" si="76"/>
        <v/>
      </c>
      <c r="Y106" s="3" t="str">
        <f t="shared" si="83"/>
        <v>56.2%,30.7%</v>
      </c>
    </row>
    <row r="107" spans="2:25" x14ac:dyDescent="0.3">
      <c r="B107" s="2">
        <f>数据源!AC139</f>
        <v>4</v>
      </c>
      <c r="C107" s="2" t="str">
        <f>数据源!AD139</f>
        <v>T1MP2</v>
      </c>
      <c r="D107" s="2" t="str">
        <f>数据源!AE139</f>
        <v>部件</v>
      </c>
      <c r="E107" s="2">
        <f>数据源!AF139</f>
        <v>35</v>
      </c>
      <c r="F107" s="2">
        <f>数据源!AG139</f>
        <v>1</v>
      </c>
      <c r="G107" s="2">
        <f>数据源!AH139</f>
        <v>8.9999999999999993E-3</v>
      </c>
      <c r="H107" s="2">
        <f>数据源!AI139</f>
        <v>1.7142857142857144E-2</v>
      </c>
      <c r="I107" s="2">
        <f>数据源!AJ139</f>
        <v>171</v>
      </c>
      <c r="J107" s="3">
        <f t="shared" si="71"/>
        <v>1</v>
      </c>
      <c r="K107" s="3">
        <f t="shared" si="72"/>
        <v>1</v>
      </c>
      <c r="L107" s="3" t="str">
        <f t="shared" si="84"/>
        <v>部件</v>
      </c>
      <c r="M107" s="3">
        <f t="shared" ca="1" si="85"/>
        <v>91102</v>
      </c>
      <c r="N107" s="3" t="str">
        <f t="shared" ca="1" si="86"/>
        <v>51211,52211,53211,51221,52221,53221,91001,91003,91005,91101,91103,91105,91201,91203,91205,91002,91004,91006,91102</v>
      </c>
      <c r="O107" s="3" t="str">
        <f t="shared" si="87"/>
        <v>1101,1101,1101,776,776,776,171,171,171,171,171,171,171,171,171,171,171,171,171</v>
      </c>
      <c r="P107" s="1" t="str">
        <f t="shared" si="88"/>
        <v>(2,6),(2,6),(2,6),(1,2),(1,2),(1,2),(1,1),(1,1),(1,1),(1,1),(1,1),(1,1),(1,1),(1,1),(1,1),(1,1),(1,1),(1,1),(1,1)</v>
      </c>
      <c r="Q107" s="3" t="str">
        <f>IF(D107="坦克碎片",VLOOKUP(C107,道具信息!$N$2:$O$291,2,FALSE)&amp;"碎片",VLOOKUP(C107,道具信息!$N$2:$O$291,2,FALSE))</f>
        <v>T1部件</v>
      </c>
      <c r="R107" s="3">
        <f t="shared" si="69"/>
        <v>3078</v>
      </c>
      <c r="S107" s="11">
        <f t="shared" si="70"/>
        <v>0.307</v>
      </c>
      <c r="T107" s="3" t="str">
        <f>VLOOKUP(Q107,道具信息!$Q$3:$S$20,2,FALSE)</f>
        <v>CHEST_ITEM_TYPE_T1_PART</v>
      </c>
      <c r="U107" s="3" t="str">
        <f>IF(COUNTIF(U$89:U106,T107)=0,T107,"")</f>
        <v/>
      </c>
      <c r="V107" s="3" t="str">
        <f t="shared" si="82"/>
        <v>CHEST_ITEM_TYPE_T2_SHARD,CHEST_ITEM_TYPE_T1_PART</v>
      </c>
      <c r="W107" s="13" t="str">
        <f t="shared" si="75"/>
        <v/>
      </c>
      <c r="X107" s="3" t="str">
        <f t="shared" si="76"/>
        <v/>
      </c>
      <c r="Y107" s="3" t="str">
        <f t="shared" si="83"/>
        <v>56.2%,30.7%</v>
      </c>
    </row>
    <row r="108" spans="2:25" x14ac:dyDescent="0.3">
      <c r="B108" s="2">
        <f>数据源!AC140</f>
        <v>4</v>
      </c>
      <c r="C108" s="2" t="str">
        <f>数据源!AD140</f>
        <v>T1MP4</v>
      </c>
      <c r="D108" s="2" t="str">
        <f>数据源!AE140</f>
        <v>部件</v>
      </c>
      <c r="E108" s="2">
        <f>数据源!AF140</f>
        <v>35</v>
      </c>
      <c r="F108" s="2">
        <f>数据源!AG140</f>
        <v>1</v>
      </c>
      <c r="G108" s="2">
        <f>数据源!AH140</f>
        <v>8.9999999999999993E-3</v>
      </c>
      <c r="H108" s="2">
        <f>数据源!AI140</f>
        <v>1.7142857142857144E-2</v>
      </c>
      <c r="I108" s="2">
        <f>数据源!AJ140</f>
        <v>171</v>
      </c>
      <c r="J108" s="3">
        <f t="shared" si="71"/>
        <v>1</v>
      </c>
      <c r="K108" s="3">
        <f t="shared" si="72"/>
        <v>1</v>
      </c>
      <c r="L108" s="3" t="str">
        <f t="shared" si="84"/>
        <v>部件</v>
      </c>
      <c r="M108" s="3">
        <f t="shared" ca="1" si="85"/>
        <v>91104</v>
      </c>
      <c r="N108" s="3" t="str">
        <f t="shared" ca="1" si="86"/>
        <v>51211,52211,53211,51221,52221,53221,91001,91003,91005,91101,91103,91105,91201,91203,91205,91002,91004,91006,91102,91104</v>
      </c>
      <c r="O108" s="3" t="str">
        <f t="shared" si="87"/>
        <v>1101,1101,1101,776,776,776,171,171,171,171,171,171,171,171,171,171,171,171,171,171</v>
      </c>
      <c r="P108" s="1" t="str">
        <f t="shared" si="88"/>
        <v>(2,6),(2,6),(2,6),(1,2),(1,2),(1,2),(1,1),(1,1),(1,1),(1,1),(1,1),(1,1),(1,1),(1,1),(1,1),(1,1),(1,1),(1,1),(1,1),(1,1)</v>
      </c>
      <c r="Q108" s="3" t="str">
        <f>IF(D108="坦克碎片",VLOOKUP(C108,道具信息!$N$2:$O$291,2,FALSE)&amp;"碎片",VLOOKUP(C108,道具信息!$N$2:$O$291,2,FALSE))</f>
        <v>T1部件</v>
      </c>
      <c r="R108" s="3">
        <f t="shared" si="69"/>
        <v>3078</v>
      </c>
      <c r="S108" s="11">
        <f t="shared" si="70"/>
        <v>0.307</v>
      </c>
      <c r="T108" s="3" t="str">
        <f>VLOOKUP(Q108,道具信息!$Q$3:$S$20,2,FALSE)</f>
        <v>CHEST_ITEM_TYPE_T1_PART</v>
      </c>
      <c r="U108" s="3" t="str">
        <f>IF(COUNTIF(U$89:U107,T108)=0,T108,"")</f>
        <v/>
      </c>
      <c r="V108" s="3" t="str">
        <f t="shared" si="82"/>
        <v>CHEST_ITEM_TYPE_T2_SHARD,CHEST_ITEM_TYPE_T1_PART</v>
      </c>
      <c r="W108" s="13" t="str">
        <f t="shared" si="75"/>
        <v/>
      </c>
      <c r="X108" s="3" t="str">
        <f t="shared" si="76"/>
        <v/>
      </c>
      <c r="Y108" s="3" t="str">
        <f t="shared" si="83"/>
        <v>56.2%,30.7%</v>
      </c>
    </row>
    <row r="109" spans="2:25" x14ac:dyDescent="0.3">
      <c r="B109" s="2">
        <f>数据源!AC141</f>
        <v>4</v>
      </c>
      <c r="C109" s="2" t="str">
        <f>数据源!AD141</f>
        <v>T1MP6</v>
      </c>
      <c r="D109" s="2" t="str">
        <f>数据源!AE141</f>
        <v>部件</v>
      </c>
      <c r="E109" s="2">
        <f>数据源!AF141</f>
        <v>35</v>
      </c>
      <c r="F109" s="2">
        <f>数据源!AG141</f>
        <v>1</v>
      </c>
      <c r="G109" s="2">
        <f>数据源!AH141</f>
        <v>8.9999999999999993E-3</v>
      </c>
      <c r="H109" s="2">
        <f>数据源!AI141</f>
        <v>1.7142857142857144E-2</v>
      </c>
      <c r="I109" s="2">
        <f>数据源!AJ141</f>
        <v>171</v>
      </c>
      <c r="J109" s="3">
        <f t="shared" si="71"/>
        <v>1</v>
      </c>
      <c r="K109" s="3">
        <f t="shared" si="72"/>
        <v>1</v>
      </c>
      <c r="L109" s="3" t="str">
        <f t="shared" si="84"/>
        <v>部件</v>
      </c>
      <c r="M109" s="3">
        <f t="shared" ca="1" si="85"/>
        <v>91106</v>
      </c>
      <c r="N109" s="3" t="str">
        <f t="shared" ca="1" si="86"/>
        <v>51211,52211,53211,51221,52221,53221,91001,91003,91005,91101,91103,91105,91201,91203,91205,91002,91004,91006,91102,91104,91106</v>
      </c>
      <c r="O109" s="3" t="str">
        <f t="shared" si="87"/>
        <v>1101,1101,1101,776,776,776,171,171,171,171,171,171,171,171,171,171,171,171,171,171,171</v>
      </c>
      <c r="P109" s="1" t="str">
        <f t="shared" si="88"/>
        <v>(2,6),(2,6),(2,6),(1,2),(1,2),(1,2),(1,1),(1,1),(1,1),(1,1),(1,1),(1,1),(1,1),(1,1),(1,1),(1,1),(1,1),(1,1),(1,1),(1,1),(1,1)</v>
      </c>
      <c r="Q109" s="3" t="str">
        <f>IF(D109="坦克碎片",VLOOKUP(C109,道具信息!$N$2:$O$291,2,FALSE)&amp;"碎片",VLOOKUP(C109,道具信息!$N$2:$O$291,2,FALSE))</f>
        <v>T1部件</v>
      </c>
      <c r="R109" s="3">
        <f t="shared" si="69"/>
        <v>3078</v>
      </c>
      <c r="S109" s="11">
        <f t="shared" si="70"/>
        <v>0.307</v>
      </c>
      <c r="T109" s="3" t="str">
        <f>VLOOKUP(Q109,道具信息!$Q$3:$S$20,2,FALSE)</f>
        <v>CHEST_ITEM_TYPE_T1_PART</v>
      </c>
      <c r="U109" s="3" t="str">
        <f>IF(COUNTIF(U$89:U108,T109)=0,T109,"")</f>
        <v/>
      </c>
      <c r="V109" s="3" t="str">
        <f t="shared" si="82"/>
        <v>CHEST_ITEM_TYPE_T2_SHARD,CHEST_ITEM_TYPE_T1_PART</v>
      </c>
      <c r="W109" s="13" t="str">
        <f t="shared" si="75"/>
        <v/>
      </c>
      <c r="X109" s="3" t="str">
        <f t="shared" si="76"/>
        <v/>
      </c>
      <c r="Y109" s="3" t="str">
        <f t="shared" si="83"/>
        <v>56.2%,30.7%</v>
      </c>
    </row>
    <row r="110" spans="2:25" x14ac:dyDescent="0.3">
      <c r="B110" s="2">
        <f>数据源!AC142</f>
        <v>4</v>
      </c>
      <c r="C110" s="2" t="str">
        <f>数据源!AD142</f>
        <v>T1HP2</v>
      </c>
      <c r="D110" s="2" t="str">
        <f>数据源!AE142</f>
        <v>部件</v>
      </c>
      <c r="E110" s="2">
        <f>数据源!AF142</f>
        <v>35</v>
      </c>
      <c r="F110" s="2">
        <f>数据源!AG142</f>
        <v>1</v>
      </c>
      <c r="G110" s="2">
        <f>数据源!AH142</f>
        <v>8.9999999999999993E-3</v>
      </c>
      <c r="H110" s="2">
        <f>数据源!AI142</f>
        <v>1.7142857142857144E-2</v>
      </c>
      <c r="I110" s="2">
        <f>数据源!AJ142</f>
        <v>171</v>
      </c>
      <c r="J110" s="3">
        <f t="shared" si="71"/>
        <v>1</v>
      </c>
      <c r="K110" s="3">
        <f t="shared" si="72"/>
        <v>1</v>
      </c>
      <c r="L110" s="3" t="str">
        <f t="shared" si="84"/>
        <v>部件</v>
      </c>
      <c r="M110" s="3">
        <f t="shared" ca="1" si="85"/>
        <v>91202</v>
      </c>
      <c r="N110" s="3" t="str">
        <f t="shared" ca="1" si="86"/>
        <v>51211,52211,53211,51221,52221,53221,91001,91003,91005,91101,91103,91105,91201,91203,91205,91002,91004,91006,91102,91104,91106,91202</v>
      </c>
      <c r="O110" s="3" t="str">
        <f t="shared" si="87"/>
        <v>1101,1101,1101,776,776,776,171,171,171,171,171,171,171,171,171,171,171,171,171,171,171,171</v>
      </c>
      <c r="P110" s="1" t="str">
        <f t="shared" si="88"/>
        <v>(2,6),(2,6),(2,6),(1,2),(1,2),(1,2),(1,1),(1,1),(1,1),(1,1),(1,1),(1,1),(1,1),(1,1),(1,1),(1,1),(1,1),(1,1),(1,1),(1,1),(1,1),(1,1)</v>
      </c>
      <c r="Q110" s="3" t="str">
        <f>IF(D110="坦克碎片",VLOOKUP(C110,道具信息!$N$2:$O$291,2,FALSE)&amp;"碎片",VLOOKUP(C110,道具信息!$N$2:$O$291,2,FALSE))</f>
        <v>T1部件</v>
      </c>
      <c r="R110" s="3">
        <f t="shared" si="69"/>
        <v>3078</v>
      </c>
      <c r="S110" s="11">
        <f t="shared" si="70"/>
        <v>0.307</v>
      </c>
      <c r="T110" s="3" t="str">
        <f>VLOOKUP(Q110,道具信息!$Q$3:$S$20,2,FALSE)</f>
        <v>CHEST_ITEM_TYPE_T1_PART</v>
      </c>
      <c r="U110" s="3" t="str">
        <f>IF(COUNTIF(U$89:U109,T110)=0,T110,"")</f>
        <v/>
      </c>
      <c r="V110" s="3" t="str">
        <f t="shared" si="82"/>
        <v>CHEST_ITEM_TYPE_T2_SHARD,CHEST_ITEM_TYPE_T1_PART</v>
      </c>
      <c r="W110" s="13" t="str">
        <f t="shared" si="75"/>
        <v/>
      </c>
      <c r="X110" s="3" t="str">
        <f t="shared" si="76"/>
        <v/>
      </c>
      <c r="Y110" s="3" t="str">
        <f t="shared" si="83"/>
        <v>56.2%,30.7%</v>
      </c>
    </row>
    <row r="111" spans="2:25" x14ac:dyDescent="0.3">
      <c r="B111" s="2">
        <f>数据源!AC143</f>
        <v>4</v>
      </c>
      <c r="C111" s="2" t="str">
        <f>数据源!AD143</f>
        <v>T1HP4</v>
      </c>
      <c r="D111" s="2" t="str">
        <f>数据源!AE143</f>
        <v>部件</v>
      </c>
      <c r="E111" s="2">
        <f>数据源!AF143</f>
        <v>35</v>
      </c>
      <c r="F111" s="2">
        <f>数据源!AG143</f>
        <v>1</v>
      </c>
      <c r="G111" s="2">
        <f>数据源!AH143</f>
        <v>8.9999999999999993E-3</v>
      </c>
      <c r="H111" s="2">
        <f>数据源!AI143</f>
        <v>1.7142857142857144E-2</v>
      </c>
      <c r="I111" s="2">
        <f>数据源!AJ143</f>
        <v>171</v>
      </c>
      <c r="J111" s="3">
        <f t="shared" si="71"/>
        <v>1</v>
      </c>
      <c r="K111" s="3">
        <f t="shared" si="72"/>
        <v>1</v>
      </c>
      <c r="L111" s="3" t="str">
        <f t="shared" si="84"/>
        <v>部件</v>
      </c>
      <c r="M111" s="3">
        <f t="shared" ca="1" si="85"/>
        <v>91204</v>
      </c>
      <c r="N111" s="3" t="str">
        <f t="shared" ca="1" si="86"/>
        <v>51211,52211,53211,51221,52221,53221,91001,91003,91005,91101,91103,91105,91201,91203,91205,91002,91004,91006,91102,91104,91106,91202,91204</v>
      </c>
      <c r="O111" s="3" t="str">
        <f t="shared" si="87"/>
        <v>1101,1101,1101,776,776,776,171,171,171,171,171,171,171,171,171,171,171,171,171,171,171,171,171</v>
      </c>
      <c r="P111" s="1" t="str">
        <f t="shared" si="88"/>
        <v>(2,6),(2,6),(2,6),(1,2),(1,2),(1,2),(1,1),(1,1),(1,1),(1,1),(1,1),(1,1),(1,1),(1,1),(1,1),(1,1),(1,1),(1,1),(1,1),(1,1),(1,1),(1,1),(1,1)</v>
      </c>
      <c r="Q111" s="3" t="str">
        <f>IF(D111="坦克碎片",VLOOKUP(C111,道具信息!$N$2:$O$291,2,FALSE)&amp;"碎片",VLOOKUP(C111,道具信息!$N$2:$O$291,2,FALSE))</f>
        <v>T1部件</v>
      </c>
      <c r="R111" s="3">
        <f t="shared" si="69"/>
        <v>3078</v>
      </c>
      <c r="S111" s="11">
        <f t="shared" si="70"/>
        <v>0.307</v>
      </c>
      <c r="T111" s="3" t="str">
        <f>VLOOKUP(Q111,道具信息!$Q$3:$S$20,2,FALSE)</f>
        <v>CHEST_ITEM_TYPE_T1_PART</v>
      </c>
      <c r="U111" s="3" t="str">
        <f>IF(COUNTIF(U$89:U110,T111)=0,T111,"")</f>
        <v/>
      </c>
      <c r="V111" s="3" t="str">
        <f t="shared" si="82"/>
        <v>CHEST_ITEM_TYPE_T2_SHARD,CHEST_ITEM_TYPE_T1_PART</v>
      </c>
      <c r="W111" s="13" t="str">
        <f t="shared" si="75"/>
        <v/>
      </c>
      <c r="X111" s="3" t="str">
        <f t="shared" si="76"/>
        <v/>
      </c>
      <c r="Y111" s="3" t="str">
        <f t="shared" si="83"/>
        <v>56.2%,30.7%</v>
      </c>
    </row>
    <row r="112" spans="2:25" x14ac:dyDescent="0.3">
      <c r="B112" s="2">
        <f>数据源!AC144</f>
        <v>4</v>
      </c>
      <c r="C112" s="2" t="str">
        <f>数据源!AD144</f>
        <v>T1HP6</v>
      </c>
      <c r="D112" s="2" t="str">
        <f>数据源!AE144</f>
        <v>部件</v>
      </c>
      <c r="E112" s="2">
        <f>数据源!AF144</f>
        <v>35</v>
      </c>
      <c r="F112" s="2">
        <f>数据源!AG144</f>
        <v>1</v>
      </c>
      <c r="G112" s="2">
        <f>数据源!AH144</f>
        <v>8.9999999999999993E-3</v>
      </c>
      <c r="H112" s="2">
        <f>数据源!AI144</f>
        <v>1.7142857142857144E-2</v>
      </c>
      <c r="I112" s="2">
        <f>数据源!AJ144</f>
        <v>171</v>
      </c>
      <c r="J112" s="3">
        <f t="shared" si="71"/>
        <v>1</v>
      </c>
      <c r="K112" s="3">
        <f t="shared" si="72"/>
        <v>1</v>
      </c>
      <c r="L112" s="3" t="str">
        <f t="shared" si="84"/>
        <v>部件</v>
      </c>
      <c r="M112" s="3">
        <f t="shared" ca="1" si="85"/>
        <v>91206</v>
      </c>
      <c r="N112" s="3" t="str">
        <f t="shared" ca="1" si="86"/>
        <v>51211,52211,53211,51221,52221,53221,91001,91003,91005,91101,91103,91105,91201,91203,91205,91002,91004,91006,91102,91104,91106,91202,91204,91206</v>
      </c>
      <c r="O112" s="3" t="str">
        <f t="shared" si="87"/>
        <v>1101,1101,1101,776,776,776,171,171,171,171,171,171,171,171,171,171,171,171,171,171,171,171,171,171</v>
      </c>
      <c r="P112" s="1" t="str">
        <f t="shared" si="88"/>
        <v>(2,6),(2,6),(2,6),(1,2),(1,2),(1,2),(1,1),(1,1),(1,1),(1,1),(1,1),(1,1),(1,1),(1,1),(1,1),(1,1),(1,1),(1,1),(1,1),(1,1),(1,1),(1,1),(1,1),(1,1)</v>
      </c>
      <c r="Q112" s="3" t="str">
        <f>IF(D112="坦克碎片",VLOOKUP(C112,道具信息!$N$2:$O$291,2,FALSE)&amp;"碎片",VLOOKUP(C112,道具信息!$N$2:$O$291,2,FALSE))</f>
        <v>T1部件</v>
      </c>
      <c r="R112" s="3">
        <f t="shared" si="69"/>
        <v>3078</v>
      </c>
      <c r="S112" s="11">
        <f t="shared" si="70"/>
        <v>0.307</v>
      </c>
      <c r="T112" s="3" t="str">
        <f>VLOOKUP(Q112,道具信息!$Q$3:$S$20,2,FALSE)</f>
        <v>CHEST_ITEM_TYPE_T1_PART</v>
      </c>
      <c r="U112" s="3" t="str">
        <f>IF(COUNTIF(U$89:U111,T112)=0,T112,"")</f>
        <v/>
      </c>
      <c r="V112" s="3" t="str">
        <f t="shared" si="82"/>
        <v>CHEST_ITEM_TYPE_T2_SHARD,CHEST_ITEM_TYPE_T1_PART</v>
      </c>
      <c r="W112" s="13" t="str">
        <f t="shared" si="75"/>
        <v/>
      </c>
      <c r="X112" s="3" t="str">
        <f t="shared" si="76"/>
        <v/>
      </c>
      <c r="Y112" s="3" t="str">
        <f t="shared" si="83"/>
        <v>56.2%,30.7%</v>
      </c>
    </row>
    <row r="113" spans="2:25" x14ac:dyDescent="0.3">
      <c r="B113" s="2">
        <f>数据源!AC145</f>
        <v>4</v>
      </c>
      <c r="C113" s="2" t="str">
        <f>数据源!AD145</f>
        <v>T2LP1</v>
      </c>
      <c r="D113" s="2" t="str">
        <f>数据源!AE145</f>
        <v>部件</v>
      </c>
      <c r="E113" s="2">
        <f>数据源!AF145</f>
        <v>127.40000000000003</v>
      </c>
      <c r="F113" s="2">
        <f>数据源!AG145</f>
        <v>1</v>
      </c>
      <c r="G113" s="2">
        <f>数据源!AH145</f>
        <v>8.0000000000000002E-3</v>
      </c>
      <c r="H113" s="2">
        <f>数据源!AI145</f>
        <v>4.1862899005756142E-3</v>
      </c>
      <c r="I113" s="2">
        <f>数据源!AJ145</f>
        <v>42</v>
      </c>
      <c r="J113" s="3">
        <f t="shared" si="71"/>
        <v>1</v>
      </c>
      <c r="K113" s="3">
        <f t="shared" si="72"/>
        <v>1</v>
      </c>
      <c r="L113" s="3" t="str">
        <f t="shared" si="84"/>
        <v>部件</v>
      </c>
      <c r="M113" s="3">
        <f t="shared" ca="1" si="85"/>
        <v>92001</v>
      </c>
      <c r="N113" s="3" t="str">
        <f t="shared" ca="1" si="86"/>
        <v>51211,52211,53211,51221,52221,53221,91001,91003,91005,91101,91103,91105,91201,91203,91205,91002,91004,91006,91102,91104,91106,91202,91204,91206,92001</v>
      </c>
      <c r="O113" s="3" t="str">
        <f t="shared" si="87"/>
        <v>1101,1101,1101,776,776,776,171,171,171,171,171,171,171,171,171,171,171,171,171,171,171,171,171,171,42</v>
      </c>
      <c r="P113" s="1" t="str">
        <f t="shared" si="88"/>
        <v>(2,6),(2,6),(2,6),(1,2),(1,2),(1,2),(1,1),(1,1),(1,1),(1,1),(1,1),(1,1),(1,1),(1,1),(1,1),(1,1),(1,1),(1,1),(1,1),(1,1),(1,1),(1,1),(1,1),(1,1),(1,1)</v>
      </c>
      <c r="Q113" s="3" t="str">
        <f>IF(D113="坦克碎片",VLOOKUP(C113,道具信息!$N$2:$O$291,2,FALSE)&amp;"碎片",VLOOKUP(C113,道具信息!$N$2:$O$291,2,FALSE))</f>
        <v>T2部件</v>
      </c>
      <c r="R113" s="3">
        <f t="shared" si="69"/>
        <v>756</v>
      </c>
      <c r="S113" s="11">
        <f t="shared" si="70"/>
        <v>7.4999999999999997E-2</v>
      </c>
      <c r="T113" s="3" t="str">
        <f>VLOOKUP(Q113,道具信息!$Q$3:$S$20,2,FALSE)</f>
        <v>CHEST_ITEM_TYPE_T2_PART</v>
      </c>
      <c r="U113" s="3" t="str">
        <f>IF(COUNTIF(U$89:U112,T113)=0,T113,"")</f>
        <v>CHEST_ITEM_TYPE_T2_PART</v>
      </c>
      <c r="V113" s="3" t="str">
        <f t="shared" si="82"/>
        <v>CHEST_ITEM_TYPE_T2_SHARD,CHEST_ITEM_TYPE_T1_PART,CHEST_ITEM_TYPE_T2_PART</v>
      </c>
      <c r="W113" s="13">
        <f t="shared" si="75"/>
        <v>7.4999999999999997E-2</v>
      </c>
      <c r="X113" s="3" t="str">
        <f t="shared" si="76"/>
        <v>7.5%</v>
      </c>
      <c r="Y113" s="3" t="str">
        <f t="shared" si="83"/>
        <v>56.2%,30.7%,7.5%</v>
      </c>
    </row>
    <row r="114" spans="2:25" x14ac:dyDescent="0.3">
      <c r="B114" s="2">
        <f>数据源!AC146</f>
        <v>4</v>
      </c>
      <c r="C114" s="2" t="str">
        <f>数据源!AD146</f>
        <v>T2LP3</v>
      </c>
      <c r="D114" s="2" t="str">
        <f>数据源!AE146</f>
        <v>部件</v>
      </c>
      <c r="E114" s="2">
        <f>数据源!AF146</f>
        <v>127.40000000000003</v>
      </c>
      <c r="F114" s="2">
        <f>数据源!AG146</f>
        <v>1</v>
      </c>
      <c r="G114" s="2">
        <f>数据源!AH146</f>
        <v>8.0000000000000002E-3</v>
      </c>
      <c r="H114" s="2">
        <f>数据源!AI146</f>
        <v>4.1862899005756142E-3</v>
      </c>
      <c r="I114" s="2">
        <f>数据源!AJ146</f>
        <v>42</v>
      </c>
      <c r="J114" s="3">
        <f t="shared" si="71"/>
        <v>1</v>
      </c>
      <c r="K114" s="3">
        <f t="shared" si="72"/>
        <v>1</v>
      </c>
      <c r="L114" s="3" t="str">
        <f t="shared" si="84"/>
        <v>部件</v>
      </c>
      <c r="M114" s="3">
        <f t="shared" ca="1" si="85"/>
        <v>92003</v>
      </c>
      <c r="N114" s="3" t="str">
        <f t="shared" ca="1" si="86"/>
        <v>51211,52211,53211,51221,52221,53221,91001,91003,91005,91101,91103,91105,91201,91203,91205,91002,91004,91006,91102,91104,91106,91202,91204,91206,92001,92003</v>
      </c>
      <c r="O114" s="3" t="str">
        <f t="shared" si="87"/>
        <v>1101,1101,1101,776,776,776,171,171,171,171,171,171,171,171,171,171,171,171,171,171,171,171,171,171,42,42</v>
      </c>
      <c r="P114" s="1" t="str">
        <f t="shared" si="88"/>
        <v>(2,6),(2,6),(2,6),(1,2),(1,2),(1,2),(1,1),(1,1),(1,1),(1,1),(1,1),(1,1),(1,1),(1,1),(1,1),(1,1),(1,1),(1,1),(1,1),(1,1),(1,1),(1,1),(1,1),(1,1),(1,1),(1,1)</v>
      </c>
      <c r="Q114" s="3" t="str">
        <f>IF(D114="坦克碎片",VLOOKUP(C114,道具信息!$N$2:$O$291,2,FALSE)&amp;"碎片",VLOOKUP(C114,道具信息!$N$2:$O$291,2,FALSE))</f>
        <v>T2部件</v>
      </c>
      <c r="R114" s="3">
        <f t="shared" si="69"/>
        <v>756</v>
      </c>
      <c r="S114" s="11">
        <f t="shared" si="70"/>
        <v>7.4999999999999997E-2</v>
      </c>
      <c r="T114" s="3" t="str">
        <f>VLOOKUP(Q114,道具信息!$Q$3:$S$20,2,FALSE)</f>
        <v>CHEST_ITEM_TYPE_T2_PART</v>
      </c>
      <c r="U114" s="3" t="str">
        <f>IF(COUNTIF(U$89:U113,T114)=0,T114,"")</f>
        <v/>
      </c>
      <c r="V114" s="3" t="str">
        <f t="shared" si="82"/>
        <v>CHEST_ITEM_TYPE_T2_SHARD,CHEST_ITEM_TYPE_T1_PART,CHEST_ITEM_TYPE_T2_PART</v>
      </c>
      <c r="W114" s="13" t="str">
        <f t="shared" si="75"/>
        <v/>
      </c>
      <c r="X114" s="3" t="str">
        <f t="shared" si="76"/>
        <v/>
      </c>
      <c r="Y114" s="3" t="str">
        <f t="shared" si="83"/>
        <v>56.2%,30.7%,7.5%</v>
      </c>
    </row>
    <row r="115" spans="2:25" x14ac:dyDescent="0.3">
      <c r="B115" s="2">
        <f>数据源!AC147</f>
        <v>4</v>
      </c>
      <c r="C115" s="2" t="str">
        <f>数据源!AD147</f>
        <v>T2LP5</v>
      </c>
      <c r="D115" s="2" t="str">
        <f>数据源!AE147</f>
        <v>部件</v>
      </c>
      <c r="E115" s="2">
        <f>数据源!AF147</f>
        <v>127.40000000000003</v>
      </c>
      <c r="F115" s="2">
        <f>数据源!AG147</f>
        <v>1</v>
      </c>
      <c r="G115" s="2">
        <f>数据源!AH147</f>
        <v>8.0000000000000002E-3</v>
      </c>
      <c r="H115" s="2">
        <f>数据源!AI147</f>
        <v>4.1862899005756142E-3</v>
      </c>
      <c r="I115" s="2">
        <f>数据源!AJ147</f>
        <v>42</v>
      </c>
      <c r="J115" s="3">
        <f t="shared" si="71"/>
        <v>1</v>
      </c>
      <c r="K115" s="3">
        <f t="shared" si="72"/>
        <v>1</v>
      </c>
      <c r="L115" s="3" t="str">
        <f t="shared" si="84"/>
        <v>部件</v>
      </c>
      <c r="M115" s="3">
        <f t="shared" ca="1" si="85"/>
        <v>92005</v>
      </c>
      <c r="N115" s="3" t="str">
        <f t="shared" ca="1" si="86"/>
        <v>51211,52211,53211,51221,52221,53221,91001,91003,91005,91101,91103,91105,91201,91203,91205,91002,91004,91006,91102,91104,91106,91202,91204,91206,92001,92003,92005</v>
      </c>
      <c r="O115" s="3" t="str">
        <f t="shared" si="87"/>
        <v>1101,1101,1101,776,776,776,171,171,171,171,171,171,171,171,171,171,171,171,171,171,171,171,171,171,42,42,42</v>
      </c>
      <c r="P115" s="1" t="str">
        <f t="shared" si="88"/>
        <v>(2,6),(2,6),(2,6),(1,2),(1,2),(1,2),(1,1),(1,1),(1,1),(1,1),(1,1),(1,1),(1,1),(1,1),(1,1),(1,1),(1,1),(1,1),(1,1),(1,1),(1,1),(1,1),(1,1),(1,1),(1,1),(1,1),(1,1)</v>
      </c>
      <c r="Q115" s="3" t="str">
        <f>IF(D115="坦克碎片",VLOOKUP(C115,道具信息!$N$2:$O$291,2,FALSE)&amp;"碎片",VLOOKUP(C115,道具信息!$N$2:$O$291,2,FALSE))</f>
        <v>T2部件</v>
      </c>
      <c r="R115" s="3">
        <f t="shared" si="69"/>
        <v>756</v>
      </c>
      <c r="S115" s="11">
        <f t="shared" si="70"/>
        <v>7.4999999999999997E-2</v>
      </c>
      <c r="T115" s="3" t="str">
        <f>VLOOKUP(Q115,道具信息!$Q$3:$S$20,2,FALSE)</f>
        <v>CHEST_ITEM_TYPE_T2_PART</v>
      </c>
      <c r="U115" s="3" t="str">
        <f>IF(COUNTIF(U$89:U114,T115)=0,T115,"")</f>
        <v/>
      </c>
      <c r="V115" s="3" t="str">
        <f t="shared" si="82"/>
        <v>CHEST_ITEM_TYPE_T2_SHARD,CHEST_ITEM_TYPE_T1_PART,CHEST_ITEM_TYPE_T2_PART</v>
      </c>
      <c r="W115" s="13" t="str">
        <f t="shared" si="75"/>
        <v/>
      </c>
      <c r="X115" s="3" t="str">
        <f t="shared" si="76"/>
        <v/>
      </c>
      <c r="Y115" s="3" t="str">
        <f t="shared" si="83"/>
        <v>56.2%,30.7%,7.5%</v>
      </c>
    </row>
    <row r="116" spans="2:25" x14ac:dyDescent="0.3">
      <c r="B116" s="2">
        <f>数据源!AC148</f>
        <v>4</v>
      </c>
      <c r="C116" s="2" t="str">
        <f>数据源!AD148</f>
        <v>T2MP1</v>
      </c>
      <c r="D116" s="2" t="str">
        <f>数据源!AE148</f>
        <v>部件</v>
      </c>
      <c r="E116" s="2">
        <f>数据源!AF148</f>
        <v>127.40000000000003</v>
      </c>
      <c r="F116" s="2">
        <f>数据源!AG148</f>
        <v>1</v>
      </c>
      <c r="G116" s="2">
        <f>数据源!AH148</f>
        <v>8.0000000000000002E-3</v>
      </c>
      <c r="H116" s="2">
        <f>数据源!AI148</f>
        <v>4.1862899005756142E-3</v>
      </c>
      <c r="I116" s="2">
        <f>数据源!AJ148</f>
        <v>42</v>
      </c>
      <c r="J116" s="3">
        <f>ROUNDUP(IF(F116&gt;1,F116-ROUNDDOWN(SQRT(F116),0),F116),0)</f>
        <v>1</v>
      </c>
      <c r="K116" s="3">
        <f>F116*2-J116</f>
        <v>1</v>
      </c>
      <c r="L116" s="3" t="str">
        <f t="shared" si="84"/>
        <v>部件</v>
      </c>
      <c r="M116" s="3">
        <f t="shared" ca="1" si="85"/>
        <v>92101</v>
      </c>
      <c r="N116" s="3" t="str">
        <f t="shared" ca="1" si="86"/>
        <v>51211,52211,53211,51221,52221,53221,91001,91003,91005,91101,91103,91105,91201,91203,91205,91002,91004,91006,91102,91104,91106,91202,91204,91206,92001,92003,92005,92101</v>
      </c>
      <c r="O116" s="3" t="str">
        <f t="shared" si="87"/>
        <v>1101,1101,1101,776,776,776,171,171,171,171,171,171,171,171,171,171,171,171,171,171,171,171,171,171,42,42,42,42</v>
      </c>
      <c r="P116" s="1" t="str">
        <f t="shared" si="88"/>
        <v>(2,6),(2,6),(2,6),(1,2),(1,2),(1,2),(1,1),(1,1),(1,1),(1,1),(1,1),(1,1),(1,1),(1,1),(1,1),(1,1),(1,1),(1,1),(1,1),(1,1),(1,1),(1,1),(1,1),(1,1),(1,1),(1,1),(1,1),(1,1)</v>
      </c>
      <c r="Q116" s="3" t="str">
        <f>IF(D116="坦克碎片",VLOOKUP(C116,道具信息!$N$2:$O$291,2,FALSE)&amp;"碎片",VLOOKUP(C116,道具信息!$N$2:$O$291,2,FALSE))</f>
        <v>T2部件</v>
      </c>
      <c r="R116" s="3">
        <f t="shared" si="69"/>
        <v>756</v>
      </c>
      <c r="S116" s="11">
        <f t="shared" si="70"/>
        <v>7.4999999999999997E-2</v>
      </c>
      <c r="T116" s="3" t="str">
        <f>VLOOKUP(Q116,道具信息!$Q$3:$S$20,2,FALSE)</f>
        <v>CHEST_ITEM_TYPE_T2_PART</v>
      </c>
      <c r="U116" s="3" t="str">
        <f>IF(COUNTIF(U$89:U115,T116)=0,T116,"")</f>
        <v/>
      </c>
      <c r="V116" s="3" t="str">
        <f t="shared" si="82"/>
        <v>CHEST_ITEM_TYPE_T2_SHARD,CHEST_ITEM_TYPE_T1_PART,CHEST_ITEM_TYPE_T2_PART</v>
      </c>
      <c r="W116" s="13" t="str">
        <f t="shared" si="75"/>
        <v/>
      </c>
      <c r="X116" s="3" t="str">
        <f t="shared" si="76"/>
        <v/>
      </c>
      <c r="Y116" s="3" t="str">
        <f t="shared" si="83"/>
        <v>56.2%,30.7%,7.5%</v>
      </c>
    </row>
    <row r="117" spans="2:25" x14ac:dyDescent="0.3">
      <c r="B117" s="2">
        <f>数据源!AC149</f>
        <v>4</v>
      </c>
      <c r="C117" s="2" t="str">
        <f>数据源!AD149</f>
        <v>T2MP3</v>
      </c>
      <c r="D117" s="2" t="str">
        <f>数据源!AE149</f>
        <v>部件</v>
      </c>
      <c r="E117" s="2">
        <f>数据源!AF149</f>
        <v>127.40000000000003</v>
      </c>
      <c r="F117" s="2">
        <f>数据源!AG149</f>
        <v>1</v>
      </c>
      <c r="G117" s="2">
        <f>数据源!AH149</f>
        <v>8.0000000000000002E-3</v>
      </c>
      <c r="H117" s="2">
        <f>数据源!AI149</f>
        <v>4.1862899005756142E-3</v>
      </c>
      <c r="I117" s="2">
        <f>数据源!AJ149</f>
        <v>42</v>
      </c>
      <c r="J117" s="3">
        <f t="shared" ref="J117:J130" si="89">ROUNDUP(IF(F117&gt;1,F117-ROUNDDOWN(SQRT(F117),0),F117),0)</f>
        <v>1</v>
      </c>
      <c r="K117" s="3">
        <f t="shared" ref="K117:K130" si="90">F117*2-J117</f>
        <v>1</v>
      </c>
      <c r="L117" s="3" t="str">
        <f t="shared" si="84"/>
        <v>部件</v>
      </c>
      <c r="M117" s="3">
        <f t="shared" ca="1" si="85"/>
        <v>92103</v>
      </c>
      <c r="N117" s="3" t="str">
        <f t="shared" ca="1" si="86"/>
        <v>51211,52211,53211,51221,52221,53221,91001,91003,91005,91101,91103,91105,91201,91203,91205,91002,91004,91006,91102,91104,91106,91202,91204,91206,92001,92003,92005,92101,92103</v>
      </c>
      <c r="O117" s="3" t="str">
        <f t="shared" si="87"/>
        <v>1101,1101,1101,776,776,776,171,171,171,171,171,171,171,171,171,171,171,171,171,171,171,171,171,171,42,42,42,42,42</v>
      </c>
      <c r="P117" s="1" t="str">
        <f t="shared" si="88"/>
        <v>(2,6),(2,6),(2,6),(1,2),(1,2),(1,2),(1,1),(1,1),(1,1),(1,1),(1,1),(1,1),(1,1),(1,1),(1,1),(1,1),(1,1),(1,1),(1,1),(1,1),(1,1),(1,1),(1,1),(1,1),(1,1),(1,1),(1,1),(1,1),(1,1)</v>
      </c>
      <c r="Q117" s="3" t="str">
        <f>IF(D117="坦克碎片",VLOOKUP(C117,道具信息!$N$2:$O$291,2,FALSE)&amp;"碎片",VLOOKUP(C117,道具信息!$N$2:$O$291,2,FALSE))</f>
        <v>T2部件</v>
      </c>
      <c r="R117" s="3">
        <f t="shared" si="69"/>
        <v>756</v>
      </c>
      <c r="S117" s="11">
        <f t="shared" si="70"/>
        <v>7.4999999999999997E-2</v>
      </c>
      <c r="T117" s="3" t="str">
        <f>VLOOKUP(Q117,道具信息!$Q$3:$S$20,2,FALSE)</f>
        <v>CHEST_ITEM_TYPE_T2_PART</v>
      </c>
      <c r="U117" s="3" t="str">
        <f>IF(COUNTIF(U$89:U116,T117)=0,T117,"")</f>
        <v/>
      </c>
      <c r="V117" s="3" t="str">
        <f t="shared" si="82"/>
        <v>CHEST_ITEM_TYPE_T2_SHARD,CHEST_ITEM_TYPE_T1_PART,CHEST_ITEM_TYPE_T2_PART</v>
      </c>
      <c r="W117" s="13" t="str">
        <f t="shared" si="75"/>
        <v/>
      </c>
      <c r="X117" s="3" t="str">
        <f t="shared" si="76"/>
        <v/>
      </c>
      <c r="Y117" s="3" t="str">
        <f t="shared" si="83"/>
        <v>56.2%,30.7%,7.5%</v>
      </c>
    </row>
    <row r="118" spans="2:25" x14ac:dyDescent="0.3">
      <c r="B118" s="2">
        <f>数据源!AC150</f>
        <v>4</v>
      </c>
      <c r="C118" s="2" t="str">
        <f>数据源!AD150</f>
        <v>T2MP5</v>
      </c>
      <c r="D118" s="2" t="str">
        <f>数据源!AE150</f>
        <v>部件</v>
      </c>
      <c r="E118" s="2">
        <f>数据源!AF150</f>
        <v>127.40000000000003</v>
      </c>
      <c r="F118" s="2">
        <f>数据源!AG150</f>
        <v>1</v>
      </c>
      <c r="G118" s="2">
        <f>数据源!AH150</f>
        <v>8.0000000000000002E-3</v>
      </c>
      <c r="H118" s="2">
        <f>数据源!AI150</f>
        <v>4.1862899005756142E-3</v>
      </c>
      <c r="I118" s="2">
        <f>数据源!AJ150</f>
        <v>42</v>
      </c>
      <c r="J118" s="3">
        <f t="shared" si="89"/>
        <v>1</v>
      </c>
      <c r="K118" s="3">
        <f t="shared" si="90"/>
        <v>1</v>
      </c>
      <c r="L118" s="3" t="str">
        <f t="shared" si="84"/>
        <v>部件</v>
      </c>
      <c r="M118" s="3">
        <f t="shared" ca="1" si="85"/>
        <v>92105</v>
      </c>
      <c r="N118" s="3" t="str">
        <f t="shared" ca="1" si="86"/>
        <v>51211,52211,53211,51221,52221,53221,91001,91003,91005,91101,91103,91105,91201,91203,91205,91002,91004,91006,91102,91104,91106,91202,91204,91206,92001,92003,92005,92101,92103,92105</v>
      </c>
      <c r="O118" s="3" t="str">
        <f t="shared" si="87"/>
        <v>1101,1101,1101,776,776,776,171,171,171,171,171,171,171,171,171,171,171,171,171,171,171,171,171,171,42,42,42,42,42,42</v>
      </c>
      <c r="P118" s="1" t="str">
        <f t="shared" si="88"/>
        <v>(2,6),(2,6),(2,6),(1,2),(1,2),(1,2),(1,1),(1,1),(1,1),(1,1),(1,1),(1,1),(1,1),(1,1),(1,1),(1,1),(1,1),(1,1),(1,1),(1,1),(1,1),(1,1),(1,1),(1,1),(1,1),(1,1),(1,1),(1,1),(1,1),(1,1)</v>
      </c>
      <c r="Q118" s="3" t="str">
        <f>IF(D118="坦克碎片",VLOOKUP(C118,道具信息!$N$2:$O$291,2,FALSE)&amp;"碎片",VLOOKUP(C118,道具信息!$N$2:$O$291,2,FALSE))</f>
        <v>T2部件</v>
      </c>
      <c r="R118" s="3">
        <f t="shared" si="69"/>
        <v>756</v>
      </c>
      <c r="S118" s="11">
        <f t="shared" si="70"/>
        <v>7.4999999999999997E-2</v>
      </c>
      <c r="T118" s="3" t="str">
        <f>VLOOKUP(Q118,道具信息!$Q$3:$S$20,2,FALSE)</f>
        <v>CHEST_ITEM_TYPE_T2_PART</v>
      </c>
      <c r="U118" s="3" t="str">
        <f>IF(COUNTIF(U$89:U117,T118)=0,T118,"")</f>
        <v/>
      </c>
      <c r="V118" s="3" t="str">
        <f t="shared" si="82"/>
        <v>CHEST_ITEM_TYPE_T2_SHARD,CHEST_ITEM_TYPE_T1_PART,CHEST_ITEM_TYPE_T2_PART</v>
      </c>
      <c r="W118" s="13" t="str">
        <f t="shared" si="75"/>
        <v/>
      </c>
      <c r="X118" s="3" t="str">
        <f t="shared" si="76"/>
        <v/>
      </c>
      <c r="Y118" s="3" t="str">
        <f t="shared" si="83"/>
        <v>56.2%,30.7%,7.5%</v>
      </c>
    </row>
    <row r="119" spans="2:25" x14ac:dyDescent="0.3">
      <c r="B119" s="2">
        <f>数据源!AC151</f>
        <v>4</v>
      </c>
      <c r="C119" s="2" t="str">
        <f>数据源!AD151</f>
        <v>T2HP1</v>
      </c>
      <c r="D119" s="2" t="str">
        <f>数据源!AE151</f>
        <v>部件</v>
      </c>
      <c r="E119" s="2">
        <f>数据源!AF151</f>
        <v>127.40000000000003</v>
      </c>
      <c r="F119" s="2">
        <f>数据源!AG151</f>
        <v>1</v>
      </c>
      <c r="G119" s="2">
        <f>数据源!AH151</f>
        <v>8.0000000000000002E-3</v>
      </c>
      <c r="H119" s="2">
        <f>数据源!AI151</f>
        <v>4.1862899005756142E-3</v>
      </c>
      <c r="I119" s="2">
        <f>数据源!AJ151</f>
        <v>42</v>
      </c>
      <c r="J119" s="3">
        <f t="shared" si="89"/>
        <v>1</v>
      </c>
      <c r="K119" s="3">
        <f t="shared" si="90"/>
        <v>1</v>
      </c>
      <c r="L119" s="3" t="str">
        <f t="shared" si="84"/>
        <v>部件</v>
      </c>
      <c r="M119" s="3">
        <f t="shared" ca="1" si="85"/>
        <v>92201</v>
      </c>
      <c r="N119" s="3" t="str">
        <f t="shared" ca="1" si="86"/>
        <v>51211,52211,53211,51221,52221,53221,91001,91003,91005,91101,91103,91105,91201,91203,91205,91002,91004,91006,91102,91104,91106,91202,91204,91206,92001,92003,92005,92101,92103,92105,92201</v>
      </c>
      <c r="O119" s="3" t="str">
        <f t="shared" si="87"/>
        <v>1101,1101,1101,776,776,776,171,171,171,171,171,171,171,171,171,171,171,171,171,171,171,171,171,171,42,42,42,42,42,42,42</v>
      </c>
      <c r="P119" s="1" t="str">
        <f t="shared" si="88"/>
        <v>(2,6),(2,6),(2,6),(1,2),(1,2),(1,2),(1,1),(1,1),(1,1),(1,1),(1,1),(1,1),(1,1),(1,1),(1,1),(1,1),(1,1),(1,1),(1,1),(1,1),(1,1),(1,1),(1,1),(1,1),(1,1),(1,1),(1,1),(1,1),(1,1),(1,1),(1,1)</v>
      </c>
      <c r="Q119" s="3" t="str">
        <f>IF(D119="坦克碎片",VLOOKUP(C119,道具信息!$N$2:$O$291,2,FALSE)&amp;"碎片",VLOOKUP(C119,道具信息!$N$2:$O$291,2,FALSE))</f>
        <v>T2部件</v>
      </c>
      <c r="R119" s="3">
        <f t="shared" si="69"/>
        <v>756</v>
      </c>
      <c r="S119" s="11">
        <f t="shared" si="70"/>
        <v>7.4999999999999997E-2</v>
      </c>
      <c r="T119" s="3" t="str">
        <f>VLOOKUP(Q119,道具信息!$Q$3:$S$20,2,FALSE)</f>
        <v>CHEST_ITEM_TYPE_T2_PART</v>
      </c>
      <c r="U119" s="3" t="str">
        <f>IF(COUNTIF(U$89:U118,T119)=0,T119,"")</f>
        <v/>
      </c>
      <c r="V119" s="3" t="str">
        <f t="shared" si="82"/>
        <v>CHEST_ITEM_TYPE_T2_SHARD,CHEST_ITEM_TYPE_T1_PART,CHEST_ITEM_TYPE_T2_PART</v>
      </c>
      <c r="W119" s="13" t="str">
        <f t="shared" si="75"/>
        <v/>
      </c>
      <c r="X119" s="3" t="str">
        <f t="shared" si="76"/>
        <v/>
      </c>
      <c r="Y119" s="3" t="str">
        <f t="shared" si="83"/>
        <v>56.2%,30.7%,7.5%</v>
      </c>
    </row>
    <row r="120" spans="2:25" x14ac:dyDescent="0.3">
      <c r="B120" s="2">
        <f>数据源!AC152</f>
        <v>4</v>
      </c>
      <c r="C120" s="2" t="str">
        <f>数据源!AD152</f>
        <v>T2HP3</v>
      </c>
      <c r="D120" s="2" t="str">
        <f>数据源!AE152</f>
        <v>部件</v>
      </c>
      <c r="E120" s="2">
        <f>数据源!AF152</f>
        <v>127.40000000000003</v>
      </c>
      <c r="F120" s="2">
        <f>数据源!AG152</f>
        <v>1</v>
      </c>
      <c r="G120" s="2">
        <f>数据源!AH152</f>
        <v>8.0000000000000002E-3</v>
      </c>
      <c r="H120" s="2">
        <f>数据源!AI152</f>
        <v>4.1862899005756142E-3</v>
      </c>
      <c r="I120" s="2">
        <f>数据源!AJ152</f>
        <v>42</v>
      </c>
      <c r="J120" s="3">
        <f t="shared" si="89"/>
        <v>1</v>
      </c>
      <c r="K120" s="3">
        <f t="shared" si="90"/>
        <v>1</v>
      </c>
      <c r="L120" s="3" t="str">
        <f t="shared" si="84"/>
        <v>部件</v>
      </c>
      <c r="M120" s="3">
        <f t="shared" ca="1" si="85"/>
        <v>92203</v>
      </c>
      <c r="N120" s="3" t="str">
        <f t="shared" ca="1" si="86"/>
        <v>51211,52211,53211,51221,52221,53221,91001,91003,91005,91101,91103,91105,91201,91203,91205,91002,91004,91006,91102,91104,91106,91202,91204,91206,92001,92003,92005,92101,92103,92105,92201,92203</v>
      </c>
      <c r="O120" s="3" t="str">
        <f t="shared" si="87"/>
        <v>1101,1101,1101,776,776,776,171,171,171,171,171,171,171,171,171,171,171,171,171,171,171,171,171,171,42,42,42,42,42,42,42,42</v>
      </c>
      <c r="P120" s="1" t="str">
        <f t="shared" si="88"/>
        <v>(2,6),(2,6),(2,6),(1,2),(1,2),(1,2),(1,1),(1,1),(1,1),(1,1),(1,1),(1,1),(1,1),(1,1),(1,1),(1,1),(1,1),(1,1),(1,1),(1,1),(1,1),(1,1),(1,1),(1,1),(1,1),(1,1),(1,1),(1,1),(1,1),(1,1),(1,1),(1,1)</v>
      </c>
      <c r="Q120" s="3" t="str">
        <f>IF(D120="坦克碎片",VLOOKUP(C120,道具信息!$N$2:$O$291,2,FALSE)&amp;"碎片",VLOOKUP(C120,道具信息!$N$2:$O$291,2,FALSE))</f>
        <v>T2部件</v>
      </c>
      <c r="R120" s="3">
        <f t="shared" si="69"/>
        <v>756</v>
      </c>
      <c r="S120" s="11">
        <f t="shared" si="70"/>
        <v>7.4999999999999997E-2</v>
      </c>
      <c r="T120" s="3" t="str">
        <f>VLOOKUP(Q120,道具信息!$Q$3:$S$20,2,FALSE)</f>
        <v>CHEST_ITEM_TYPE_T2_PART</v>
      </c>
      <c r="U120" s="3" t="str">
        <f>IF(COUNTIF(U$89:U119,T120)=0,T120,"")</f>
        <v/>
      </c>
      <c r="V120" s="3" t="str">
        <f t="shared" si="82"/>
        <v>CHEST_ITEM_TYPE_T2_SHARD,CHEST_ITEM_TYPE_T1_PART,CHEST_ITEM_TYPE_T2_PART</v>
      </c>
      <c r="W120" s="13" t="str">
        <f t="shared" si="75"/>
        <v/>
      </c>
      <c r="X120" s="3" t="str">
        <f t="shared" si="76"/>
        <v/>
      </c>
      <c r="Y120" s="3" t="str">
        <f t="shared" si="83"/>
        <v>56.2%,30.7%,7.5%</v>
      </c>
    </row>
    <row r="121" spans="2:25" x14ac:dyDescent="0.3">
      <c r="B121" s="2">
        <f>数据源!AC153</f>
        <v>4</v>
      </c>
      <c r="C121" s="2" t="str">
        <f>数据源!AD153</f>
        <v>T2HP5</v>
      </c>
      <c r="D121" s="2" t="str">
        <f>数据源!AE153</f>
        <v>部件</v>
      </c>
      <c r="E121" s="2">
        <f>数据源!AF153</f>
        <v>127.40000000000003</v>
      </c>
      <c r="F121" s="2">
        <f>数据源!AG153</f>
        <v>1</v>
      </c>
      <c r="G121" s="2">
        <f>数据源!AH153</f>
        <v>8.0000000000000002E-3</v>
      </c>
      <c r="H121" s="2">
        <f>数据源!AI153</f>
        <v>4.1862899005756142E-3</v>
      </c>
      <c r="I121" s="2">
        <f>数据源!AJ153</f>
        <v>42</v>
      </c>
      <c r="J121" s="3">
        <f t="shared" si="89"/>
        <v>1</v>
      </c>
      <c r="K121" s="3">
        <f t="shared" si="90"/>
        <v>1</v>
      </c>
      <c r="L121" s="3" t="str">
        <f t="shared" si="84"/>
        <v>部件</v>
      </c>
      <c r="M121" s="3">
        <f t="shared" ca="1" si="85"/>
        <v>92205</v>
      </c>
      <c r="N121" s="3" t="str">
        <f t="shared" ca="1" si="86"/>
        <v>51211,52211,53211,51221,52221,53221,91001,91003,91005,91101,91103,91105,91201,91203,91205,91002,91004,91006,91102,91104,91106,91202,91204,91206,92001,92003,92005,92101,92103,92105,92201,92203,92205</v>
      </c>
      <c r="O121" s="3" t="str">
        <f t="shared" si="87"/>
        <v>1101,1101,1101,776,776,776,171,171,171,171,171,171,171,171,171,171,171,171,171,171,171,171,171,171,42,42,42,42,42,42,42,42,42</v>
      </c>
      <c r="P121" s="1" t="str">
        <f t="shared" si="88"/>
        <v>(2,6),(2,6),(2,6),(1,2),(1,2),(1,2),(1,1),(1,1),(1,1),(1,1),(1,1),(1,1),(1,1),(1,1),(1,1),(1,1),(1,1),(1,1),(1,1),(1,1),(1,1),(1,1),(1,1),(1,1),(1,1),(1,1),(1,1),(1,1),(1,1),(1,1),(1,1),(1,1),(1,1)</v>
      </c>
      <c r="Q121" s="3" t="str">
        <f>IF(D121="坦克碎片",VLOOKUP(C121,道具信息!$N$2:$O$291,2,FALSE)&amp;"碎片",VLOOKUP(C121,道具信息!$N$2:$O$291,2,FALSE))</f>
        <v>T2部件</v>
      </c>
      <c r="R121" s="3">
        <f t="shared" si="69"/>
        <v>756</v>
      </c>
      <c r="S121" s="11">
        <f t="shared" si="70"/>
        <v>7.4999999999999997E-2</v>
      </c>
      <c r="T121" s="3" t="str">
        <f>VLOOKUP(Q121,道具信息!$Q$3:$S$20,2,FALSE)</f>
        <v>CHEST_ITEM_TYPE_T2_PART</v>
      </c>
      <c r="U121" s="3" t="str">
        <f>IF(COUNTIF(U$89:U120,T121)=0,T121,"")</f>
        <v/>
      </c>
      <c r="V121" s="3" t="str">
        <f t="shared" si="82"/>
        <v>CHEST_ITEM_TYPE_T2_SHARD,CHEST_ITEM_TYPE_T1_PART,CHEST_ITEM_TYPE_T2_PART</v>
      </c>
      <c r="W121" s="13" t="str">
        <f t="shared" si="75"/>
        <v/>
      </c>
      <c r="X121" s="3" t="str">
        <f t="shared" si="76"/>
        <v/>
      </c>
      <c r="Y121" s="3" t="str">
        <f t="shared" si="83"/>
        <v>56.2%,30.7%,7.5%</v>
      </c>
    </row>
    <row r="122" spans="2:25" x14ac:dyDescent="0.3">
      <c r="B122" s="2">
        <f>数据源!AC154</f>
        <v>4</v>
      </c>
      <c r="C122" s="2" t="str">
        <f>数据源!AD154</f>
        <v>T2LP2</v>
      </c>
      <c r="D122" s="2" t="str">
        <f>数据源!AE154</f>
        <v>部件</v>
      </c>
      <c r="E122" s="2">
        <f>数据源!AF154</f>
        <v>127.40000000000003</v>
      </c>
      <c r="F122" s="2">
        <f>数据源!AG154</f>
        <v>1</v>
      </c>
      <c r="G122" s="2">
        <f>数据源!AH154</f>
        <v>8.0000000000000002E-3</v>
      </c>
      <c r="H122" s="2">
        <f>数据源!AI154</f>
        <v>4.1862899005756142E-3</v>
      </c>
      <c r="I122" s="2">
        <f>数据源!AJ154</f>
        <v>42</v>
      </c>
      <c r="J122" s="3">
        <f t="shared" si="89"/>
        <v>1</v>
      </c>
      <c r="K122" s="3">
        <f t="shared" si="90"/>
        <v>1</v>
      </c>
      <c r="L122" s="3" t="str">
        <f t="shared" si="84"/>
        <v>部件</v>
      </c>
      <c r="M122" s="3">
        <f t="shared" ca="1" si="85"/>
        <v>92002</v>
      </c>
      <c r="N122" s="3" t="str">
        <f t="shared" ca="1" si="86"/>
        <v>51211,52211,53211,51221,52221,53221,91001,91003,91005,91101,91103,91105,91201,91203,91205,91002,91004,91006,91102,91104,91106,91202,91204,91206,92001,92003,92005,92101,92103,92105,92201,92203,92205,92002</v>
      </c>
      <c r="O122" s="3" t="str">
        <f t="shared" si="87"/>
        <v>1101,1101,1101,776,776,776,171,171,171,171,171,171,171,171,171,171,171,171,171,171,171,171,171,171,42,42,42,42,42,42,42,42,42,42</v>
      </c>
      <c r="P122" s="1" t="str">
        <f t="shared" si="88"/>
        <v>(2,6),(2,6),(2,6),(1,2),(1,2),(1,2),(1,1),(1,1),(1,1),(1,1),(1,1),(1,1),(1,1),(1,1),(1,1),(1,1),(1,1),(1,1),(1,1),(1,1),(1,1),(1,1),(1,1),(1,1),(1,1),(1,1),(1,1),(1,1),(1,1),(1,1),(1,1),(1,1),(1,1),(1,1)</v>
      </c>
      <c r="Q122" s="3" t="str">
        <f>IF(D122="坦克碎片",VLOOKUP(C122,道具信息!$N$2:$O$291,2,FALSE)&amp;"碎片",VLOOKUP(C122,道具信息!$N$2:$O$291,2,FALSE))</f>
        <v>T2部件</v>
      </c>
      <c r="R122" s="3">
        <f t="shared" si="69"/>
        <v>756</v>
      </c>
      <c r="S122" s="11">
        <f t="shared" si="70"/>
        <v>7.4999999999999997E-2</v>
      </c>
      <c r="T122" s="3" t="str">
        <f>VLOOKUP(Q122,道具信息!$Q$3:$S$20,2,FALSE)</f>
        <v>CHEST_ITEM_TYPE_T2_PART</v>
      </c>
      <c r="U122" s="3" t="str">
        <f>IF(COUNTIF(U$89:U121,T122)=0,T122,"")</f>
        <v/>
      </c>
      <c r="V122" s="3" t="str">
        <f t="shared" si="82"/>
        <v>CHEST_ITEM_TYPE_T2_SHARD,CHEST_ITEM_TYPE_T1_PART,CHEST_ITEM_TYPE_T2_PART</v>
      </c>
      <c r="W122" s="13" t="str">
        <f t="shared" si="75"/>
        <v/>
      </c>
      <c r="X122" s="3" t="str">
        <f t="shared" si="76"/>
        <v/>
      </c>
      <c r="Y122" s="3" t="str">
        <f t="shared" si="83"/>
        <v>56.2%,30.7%,7.5%</v>
      </c>
    </row>
    <row r="123" spans="2:25" x14ac:dyDescent="0.3">
      <c r="B123" s="2">
        <f>数据源!AC155</f>
        <v>4</v>
      </c>
      <c r="C123" s="2" t="str">
        <f>数据源!AD155</f>
        <v>T2LP4</v>
      </c>
      <c r="D123" s="2" t="str">
        <f>数据源!AE155</f>
        <v>部件</v>
      </c>
      <c r="E123" s="2">
        <f>数据源!AF155</f>
        <v>127.40000000000003</v>
      </c>
      <c r="F123" s="2">
        <f>数据源!AG155</f>
        <v>1</v>
      </c>
      <c r="G123" s="2">
        <f>数据源!AH155</f>
        <v>8.0000000000000002E-3</v>
      </c>
      <c r="H123" s="2">
        <f>数据源!AI155</f>
        <v>4.1862899005756142E-3</v>
      </c>
      <c r="I123" s="2">
        <f>数据源!AJ155</f>
        <v>42</v>
      </c>
      <c r="J123" s="3">
        <f t="shared" si="89"/>
        <v>1</v>
      </c>
      <c r="K123" s="3">
        <f t="shared" si="90"/>
        <v>1</v>
      </c>
      <c r="L123" s="3" t="str">
        <f t="shared" si="84"/>
        <v>部件</v>
      </c>
      <c r="M123" s="3">
        <f t="shared" ca="1" si="85"/>
        <v>92004</v>
      </c>
      <c r="N123" s="3" t="str">
        <f t="shared" ca="1" si="86"/>
        <v>51211,52211,53211,51221,52221,53221,91001,91003,91005,91101,91103,91105,91201,91203,91205,91002,91004,91006,91102,91104,91106,91202,91204,91206,92001,92003,92005,92101,92103,92105,92201,92203,92205,92002,92004</v>
      </c>
      <c r="O123" s="3" t="str">
        <f t="shared" si="87"/>
        <v>1101,1101,1101,776,776,776,171,171,171,171,171,171,171,171,171,171,171,171,171,171,171,171,171,171,42,42,42,42,42,42,42,42,42,42,42</v>
      </c>
      <c r="P123" s="1" t="str">
        <f t="shared" si="88"/>
        <v>(2,6),(2,6),(2,6),(1,2),(1,2),(1,2),(1,1),(1,1),(1,1),(1,1),(1,1),(1,1),(1,1),(1,1),(1,1),(1,1),(1,1),(1,1),(1,1),(1,1),(1,1),(1,1),(1,1),(1,1),(1,1),(1,1),(1,1),(1,1),(1,1),(1,1),(1,1),(1,1),(1,1),(1,1),(1,1)</v>
      </c>
      <c r="Q123" s="3" t="str">
        <f>IF(D123="坦克碎片",VLOOKUP(C123,道具信息!$N$2:$O$291,2,FALSE)&amp;"碎片",VLOOKUP(C123,道具信息!$N$2:$O$291,2,FALSE))</f>
        <v>T2部件</v>
      </c>
      <c r="R123" s="3">
        <f t="shared" si="69"/>
        <v>756</v>
      </c>
      <c r="S123" s="11">
        <f t="shared" si="70"/>
        <v>7.4999999999999997E-2</v>
      </c>
      <c r="T123" s="3" t="str">
        <f>VLOOKUP(Q123,道具信息!$Q$3:$S$20,2,FALSE)</f>
        <v>CHEST_ITEM_TYPE_T2_PART</v>
      </c>
      <c r="U123" s="3" t="str">
        <f>IF(COUNTIF(U$89:U122,T123)=0,T123,"")</f>
        <v/>
      </c>
      <c r="V123" s="3" t="str">
        <f t="shared" si="82"/>
        <v>CHEST_ITEM_TYPE_T2_SHARD,CHEST_ITEM_TYPE_T1_PART,CHEST_ITEM_TYPE_T2_PART</v>
      </c>
      <c r="W123" s="13" t="str">
        <f t="shared" si="75"/>
        <v/>
      </c>
      <c r="X123" s="3" t="str">
        <f t="shared" si="76"/>
        <v/>
      </c>
      <c r="Y123" s="3" t="str">
        <f t="shared" si="83"/>
        <v>56.2%,30.7%,7.5%</v>
      </c>
    </row>
    <row r="124" spans="2:25" x14ac:dyDescent="0.3">
      <c r="B124" s="2">
        <f>数据源!AC156</f>
        <v>4</v>
      </c>
      <c r="C124" s="2" t="str">
        <f>数据源!AD156</f>
        <v>T2LP6</v>
      </c>
      <c r="D124" s="2" t="str">
        <f>数据源!AE156</f>
        <v>部件</v>
      </c>
      <c r="E124" s="2">
        <f>数据源!AF156</f>
        <v>127.40000000000003</v>
      </c>
      <c r="F124" s="2">
        <f>数据源!AG156</f>
        <v>1</v>
      </c>
      <c r="G124" s="2">
        <f>数据源!AH156</f>
        <v>8.0000000000000002E-3</v>
      </c>
      <c r="H124" s="2">
        <f>数据源!AI156</f>
        <v>4.1862899005756142E-3</v>
      </c>
      <c r="I124" s="2">
        <f>数据源!AJ156</f>
        <v>42</v>
      </c>
      <c r="J124" s="3">
        <f t="shared" si="89"/>
        <v>1</v>
      </c>
      <c r="K124" s="3">
        <f t="shared" si="90"/>
        <v>1</v>
      </c>
      <c r="L124" s="3" t="str">
        <f t="shared" si="84"/>
        <v>部件</v>
      </c>
      <c r="M124" s="3">
        <f t="shared" ca="1" si="85"/>
        <v>92006</v>
      </c>
      <c r="N124" s="3" t="str">
        <f t="shared" ca="1" si="86"/>
        <v>51211,52211,53211,51221,52221,53221,91001,91003,91005,91101,91103,91105,91201,91203,91205,91002,91004,91006,91102,91104,91106,91202,91204,91206,92001,92003,92005,92101,92103,92105,92201,92203,92205,92002,92004,92006</v>
      </c>
      <c r="O124" s="3" t="str">
        <f t="shared" si="87"/>
        <v>1101,1101,1101,776,776,776,171,171,171,171,171,171,171,171,171,171,171,171,171,171,171,171,171,171,42,42,42,42,42,42,42,42,42,42,42,42</v>
      </c>
      <c r="P124" s="1" t="str">
        <f t="shared" si="88"/>
        <v>(2,6),(2,6),(2,6),(1,2),(1,2),(1,2),(1,1),(1,1),(1,1),(1,1),(1,1),(1,1),(1,1),(1,1),(1,1),(1,1),(1,1),(1,1),(1,1),(1,1),(1,1),(1,1),(1,1),(1,1),(1,1),(1,1),(1,1),(1,1),(1,1),(1,1),(1,1),(1,1),(1,1),(1,1),(1,1),(1,1)</v>
      </c>
      <c r="Q124" s="3" t="str">
        <f>IF(D124="坦克碎片",VLOOKUP(C124,道具信息!$N$2:$O$291,2,FALSE)&amp;"碎片",VLOOKUP(C124,道具信息!$N$2:$O$291,2,FALSE))</f>
        <v>T2部件</v>
      </c>
      <c r="R124" s="3">
        <f t="shared" si="69"/>
        <v>756</v>
      </c>
      <c r="S124" s="11">
        <f t="shared" si="70"/>
        <v>7.4999999999999997E-2</v>
      </c>
      <c r="T124" s="3" t="str">
        <f>VLOOKUP(Q124,道具信息!$Q$3:$S$20,2,FALSE)</f>
        <v>CHEST_ITEM_TYPE_T2_PART</v>
      </c>
      <c r="U124" s="3" t="str">
        <f>IF(COUNTIF(U$89:U123,T124)=0,T124,"")</f>
        <v/>
      </c>
      <c r="V124" s="3" t="str">
        <f t="shared" si="82"/>
        <v>CHEST_ITEM_TYPE_T2_SHARD,CHEST_ITEM_TYPE_T1_PART,CHEST_ITEM_TYPE_T2_PART</v>
      </c>
      <c r="W124" s="13" t="str">
        <f t="shared" si="75"/>
        <v/>
      </c>
      <c r="X124" s="3" t="str">
        <f t="shared" si="76"/>
        <v/>
      </c>
      <c r="Y124" s="3" t="str">
        <f t="shared" si="83"/>
        <v>56.2%,30.7%,7.5%</v>
      </c>
    </row>
    <row r="125" spans="2:25" x14ac:dyDescent="0.3">
      <c r="B125" s="2">
        <f>数据源!AC157</f>
        <v>4</v>
      </c>
      <c r="C125" s="2" t="str">
        <f>数据源!AD157</f>
        <v>T2MP2</v>
      </c>
      <c r="D125" s="2" t="str">
        <f>数据源!AE157</f>
        <v>部件</v>
      </c>
      <c r="E125" s="2">
        <f>数据源!AF157</f>
        <v>127.40000000000003</v>
      </c>
      <c r="F125" s="2">
        <f>数据源!AG157</f>
        <v>1</v>
      </c>
      <c r="G125" s="2">
        <f>数据源!AH157</f>
        <v>8.0000000000000002E-3</v>
      </c>
      <c r="H125" s="2">
        <f>数据源!AI157</f>
        <v>4.1862899005756142E-3</v>
      </c>
      <c r="I125" s="2">
        <f>数据源!AJ157</f>
        <v>42</v>
      </c>
      <c r="J125" s="3">
        <f t="shared" si="89"/>
        <v>1</v>
      </c>
      <c r="K125" s="3">
        <f t="shared" si="90"/>
        <v>1</v>
      </c>
      <c r="L125" s="3" t="str">
        <f t="shared" si="84"/>
        <v>部件</v>
      </c>
      <c r="M125" s="3">
        <f t="shared" ca="1" si="85"/>
        <v>92102</v>
      </c>
      <c r="N125" s="3" t="str">
        <f t="shared" ca="1" si="86"/>
        <v>51211,52211,53211,51221,52221,53221,91001,91003,91005,91101,91103,91105,91201,91203,91205,91002,91004,91006,91102,91104,91106,91202,91204,91206,92001,92003,92005,92101,92103,92105,92201,92203,92205,92002,92004,92006,92102</v>
      </c>
      <c r="O125" s="3" t="str">
        <f t="shared" si="87"/>
        <v>1101,1101,1101,776,776,776,171,171,171,171,171,171,171,171,171,171,171,171,171,171,171,171,171,171,42,42,42,42,42,42,42,42,42,42,42,42,42</v>
      </c>
      <c r="P125" s="1" t="str">
        <f t="shared" si="88"/>
        <v>(2,6),(2,6),(2,6),(1,2),(1,2),(1,2),(1,1),(1,1),(1,1),(1,1),(1,1),(1,1),(1,1),(1,1),(1,1),(1,1),(1,1),(1,1),(1,1),(1,1),(1,1),(1,1),(1,1),(1,1),(1,1),(1,1),(1,1),(1,1),(1,1),(1,1),(1,1),(1,1),(1,1),(1,1),(1,1),(1,1),(1,1)</v>
      </c>
      <c r="Q125" s="3" t="str">
        <f>IF(D125="坦克碎片",VLOOKUP(C125,道具信息!$N$2:$O$291,2,FALSE)&amp;"碎片",VLOOKUP(C125,道具信息!$N$2:$O$291,2,FALSE))</f>
        <v>T2部件</v>
      </c>
      <c r="R125" s="3">
        <f t="shared" si="69"/>
        <v>756</v>
      </c>
      <c r="S125" s="11">
        <f t="shared" si="70"/>
        <v>7.4999999999999997E-2</v>
      </c>
      <c r="T125" s="3" t="str">
        <f>VLOOKUP(Q125,道具信息!$Q$3:$S$20,2,FALSE)</f>
        <v>CHEST_ITEM_TYPE_T2_PART</v>
      </c>
      <c r="U125" s="3" t="str">
        <f>IF(COUNTIF(U$89:U124,T125)=0,T125,"")</f>
        <v/>
      </c>
      <c r="V125" s="3" t="str">
        <f t="shared" si="82"/>
        <v>CHEST_ITEM_TYPE_T2_SHARD,CHEST_ITEM_TYPE_T1_PART,CHEST_ITEM_TYPE_T2_PART</v>
      </c>
      <c r="W125" s="13" t="str">
        <f t="shared" si="75"/>
        <v/>
      </c>
      <c r="X125" s="3" t="str">
        <f t="shared" si="76"/>
        <v/>
      </c>
      <c r="Y125" s="3" t="str">
        <f t="shared" si="83"/>
        <v>56.2%,30.7%,7.5%</v>
      </c>
    </row>
    <row r="126" spans="2:25" x14ac:dyDescent="0.3">
      <c r="B126" s="2">
        <f>数据源!AC158</f>
        <v>4</v>
      </c>
      <c r="C126" s="2" t="str">
        <f>数据源!AD158</f>
        <v>T2MP4</v>
      </c>
      <c r="D126" s="2" t="str">
        <f>数据源!AE158</f>
        <v>部件</v>
      </c>
      <c r="E126" s="2">
        <f>数据源!AF158</f>
        <v>127.40000000000003</v>
      </c>
      <c r="F126" s="2">
        <f>数据源!AG158</f>
        <v>1</v>
      </c>
      <c r="G126" s="2">
        <f>数据源!AH158</f>
        <v>8.0000000000000002E-3</v>
      </c>
      <c r="H126" s="2">
        <f>数据源!AI158</f>
        <v>4.1862899005756142E-3</v>
      </c>
      <c r="I126" s="2">
        <f>数据源!AJ158</f>
        <v>42</v>
      </c>
      <c r="J126" s="3">
        <f t="shared" si="89"/>
        <v>1</v>
      </c>
      <c r="K126" s="3">
        <f t="shared" si="90"/>
        <v>1</v>
      </c>
      <c r="L126" s="3" t="str">
        <f t="shared" si="84"/>
        <v>部件</v>
      </c>
      <c r="M126" s="3">
        <f t="shared" ca="1" si="85"/>
        <v>92104</v>
      </c>
      <c r="N126" s="3" t="str">
        <f t="shared" ca="1" si="86"/>
        <v>51211,52211,53211,51221,52221,53221,91001,91003,91005,91101,91103,91105,91201,91203,91205,91002,91004,91006,91102,91104,91106,91202,91204,91206,92001,92003,92005,92101,92103,92105,92201,92203,92205,92002,92004,92006,92102,92104</v>
      </c>
      <c r="O126" s="3" t="str">
        <f t="shared" si="87"/>
        <v>1101,1101,1101,776,776,776,171,171,171,171,171,171,171,171,171,171,171,171,171,171,171,171,171,171,42,42,42,42,42,42,42,42,42,42,42,42,42,42</v>
      </c>
      <c r="P126" s="1" t="str">
        <f t="shared" si="88"/>
        <v>(2,6),(2,6),(2,6),(1,2),(1,2),(1,2),(1,1),(1,1),(1,1),(1,1),(1,1),(1,1),(1,1),(1,1),(1,1),(1,1),(1,1),(1,1),(1,1),(1,1),(1,1),(1,1),(1,1),(1,1),(1,1),(1,1),(1,1),(1,1),(1,1),(1,1),(1,1),(1,1),(1,1),(1,1),(1,1),(1,1),(1,1),(1,1)</v>
      </c>
      <c r="Q126" s="3" t="str">
        <f>IF(D126="坦克碎片",VLOOKUP(C126,道具信息!$N$2:$O$291,2,FALSE)&amp;"碎片",VLOOKUP(C126,道具信息!$N$2:$O$291,2,FALSE))</f>
        <v>T2部件</v>
      </c>
      <c r="R126" s="3">
        <f t="shared" si="69"/>
        <v>756</v>
      </c>
      <c r="S126" s="11">
        <f t="shared" si="70"/>
        <v>7.4999999999999997E-2</v>
      </c>
      <c r="T126" s="3" t="str">
        <f>VLOOKUP(Q126,道具信息!$Q$3:$S$20,2,FALSE)</f>
        <v>CHEST_ITEM_TYPE_T2_PART</v>
      </c>
      <c r="U126" s="3" t="str">
        <f>IF(COUNTIF(U$89:U125,T126)=0,T126,"")</f>
        <v/>
      </c>
      <c r="V126" s="3" t="str">
        <f t="shared" si="82"/>
        <v>CHEST_ITEM_TYPE_T2_SHARD,CHEST_ITEM_TYPE_T1_PART,CHEST_ITEM_TYPE_T2_PART</v>
      </c>
      <c r="W126" s="13" t="str">
        <f t="shared" si="75"/>
        <v/>
      </c>
      <c r="X126" s="3" t="str">
        <f t="shared" si="76"/>
        <v/>
      </c>
      <c r="Y126" s="3" t="str">
        <f t="shared" si="83"/>
        <v>56.2%,30.7%,7.5%</v>
      </c>
    </row>
    <row r="127" spans="2:25" x14ac:dyDescent="0.3">
      <c r="B127" s="2">
        <f>数据源!AC159</f>
        <v>4</v>
      </c>
      <c r="C127" s="2" t="str">
        <f>数据源!AD159</f>
        <v>T2MP6</v>
      </c>
      <c r="D127" s="2" t="str">
        <f>数据源!AE159</f>
        <v>部件</v>
      </c>
      <c r="E127" s="2">
        <f>数据源!AF159</f>
        <v>127.40000000000003</v>
      </c>
      <c r="F127" s="2">
        <f>数据源!AG159</f>
        <v>1</v>
      </c>
      <c r="G127" s="2">
        <f>数据源!AH159</f>
        <v>8.0000000000000002E-3</v>
      </c>
      <c r="H127" s="2">
        <f>数据源!AI159</f>
        <v>4.1862899005756142E-3</v>
      </c>
      <c r="I127" s="2">
        <f>数据源!AJ159</f>
        <v>42</v>
      </c>
      <c r="J127" s="3">
        <f t="shared" si="89"/>
        <v>1</v>
      </c>
      <c r="K127" s="3">
        <f t="shared" si="90"/>
        <v>1</v>
      </c>
      <c r="L127" s="3" t="str">
        <f t="shared" si="84"/>
        <v>部件</v>
      </c>
      <c r="M127" s="3">
        <f t="shared" ca="1" si="85"/>
        <v>92106</v>
      </c>
      <c r="N127" s="3" t="str">
        <f t="shared" ca="1" si="86"/>
        <v>51211,52211,53211,51221,52221,53221,91001,91003,91005,91101,91103,91105,91201,91203,91205,91002,91004,91006,91102,91104,91106,91202,91204,91206,92001,92003,92005,92101,92103,92105,92201,92203,92205,92002,92004,92006,92102,92104,92106</v>
      </c>
      <c r="O127" s="3" t="str">
        <f t="shared" si="87"/>
        <v>1101,1101,1101,776,776,776,171,171,171,171,171,171,171,171,171,171,171,171,171,171,171,171,171,171,42,42,42,42,42,42,42,42,42,42,42,42,42,42,42</v>
      </c>
      <c r="P127" s="1" t="str">
        <f t="shared" si="88"/>
        <v>(2,6),(2,6),(2,6),(1,2),(1,2),(1,2),(1,1),(1,1),(1,1),(1,1),(1,1),(1,1),(1,1),(1,1),(1,1),(1,1),(1,1),(1,1),(1,1),(1,1),(1,1),(1,1),(1,1),(1,1),(1,1),(1,1),(1,1),(1,1),(1,1),(1,1),(1,1),(1,1),(1,1),(1,1),(1,1),(1,1),(1,1),(1,1),(1,1)</v>
      </c>
      <c r="Q127" s="3" t="str">
        <f>IF(D127="坦克碎片",VLOOKUP(C127,道具信息!$N$2:$O$291,2,FALSE)&amp;"碎片",VLOOKUP(C127,道具信息!$N$2:$O$291,2,FALSE))</f>
        <v>T2部件</v>
      </c>
      <c r="R127" s="3">
        <f t="shared" si="69"/>
        <v>756</v>
      </c>
      <c r="S127" s="11">
        <f t="shared" si="70"/>
        <v>7.4999999999999997E-2</v>
      </c>
      <c r="T127" s="3" t="str">
        <f>VLOOKUP(Q127,道具信息!$Q$3:$S$20,2,FALSE)</f>
        <v>CHEST_ITEM_TYPE_T2_PART</v>
      </c>
      <c r="U127" s="3" t="str">
        <f>IF(COUNTIF(U$89:U126,T127)=0,T127,"")</f>
        <v/>
      </c>
      <c r="V127" s="3" t="str">
        <f t="shared" si="82"/>
        <v>CHEST_ITEM_TYPE_T2_SHARD,CHEST_ITEM_TYPE_T1_PART,CHEST_ITEM_TYPE_T2_PART</v>
      </c>
      <c r="W127" s="13" t="str">
        <f t="shared" si="75"/>
        <v/>
      </c>
      <c r="X127" s="3" t="str">
        <f t="shared" si="76"/>
        <v/>
      </c>
      <c r="Y127" s="3" t="str">
        <f t="shared" si="83"/>
        <v>56.2%,30.7%,7.5%</v>
      </c>
    </row>
    <row r="128" spans="2:25" x14ac:dyDescent="0.3">
      <c r="B128" s="2">
        <f>数据源!AC160</f>
        <v>4</v>
      </c>
      <c r="C128" s="2" t="str">
        <f>数据源!AD160</f>
        <v>T2HP2</v>
      </c>
      <c r="D128" s="2" t="str">
        <f>数据源!AE160</f>
        <v>部件</v>
      </c>
      <c r="E128" s="2">
        <f>数据源!AF160</f>
        <v>127.40000000000003</v>
      </c>
      <c r="F128" s="2">
        <f>数据源!AG160</f>
        <v>1</v>
      </c>
      <c r="G128" s="2">
        <f>数据源!AH160</f>
        <v>8.0000000000000002E-3</v>
      </c>
      <c r="H128" s="2">
        <f>数据源!AI160</f>
        <v>4.1862899005756142E-3</v>
      </c>
      <c r="I128" s="2">
        <f>数据源!AJ160</f>
        <v>42</v>
      </c>
      <c r="J128" s="3">
        <f t="shared" si="89"/>
        <v>1</v>
      </c>
      <c r="K128" s="3">
        <f t="shared" si="90"/>
        <v>1</v>
      </c>
      <c r="L128" s="3" t="str">
        <f t="shared" si="84"/>
        <v>部件</v>
      </c>
      <c r="M128" s="3">
        <f t="shared" ca="1" si="85"/>
        <v>92202</v>
      </c>
      <c r="N128" s="3" t="str">
        <f t="shared" ca="1" si="86"/>
        <v>51211,52211,53211,51221,52221,53221,91001,91003,91005,91101,91103,91105,91201,91203,91205,91002,91004,91006,91102,91104,91106,91202,91204,91206,92001,92003,92005,92101,92103,92105,92201,92203,92205,92002,92004,92006,92102,92104,92106,92202</v>
      </c>
      <c r="O128" s="3" t="str">
        <f t="shared" si="87"/>
        <v>1101,1101,1101,776,776,776,171,171,171,171,171,171,171,171,171,171,171,171,171,171,171,171,171,171,42,42,42,42,42,42,42,42,42,42,42,42,42,42,42,42</v>
      </c>
      <c r="P128" s="1" t="str">
        <f t="shared" si="88"/>
        <v>(2,6),(2,6),(2,6),(1,2),(1,2),(1,2),(1,1),(1,1),(1,1),(1,1),(1,1),(1,1),(1,1),(1,1),(1,1),(1,1),(1,1),(1,1),(1,1),(1,1),(1,1),(1,1),(1,1),(1,1),(1,1),(1,1),(1,1),(1,1),(1,1),(1,1),(1,1),(1,1),(1,1),(1,1),(1,1),(1,1),(1,1),(1,1),(1,1),(1,1)</v>
      </c>
      <c r="Q128" s="3" t="str">
        <f>IF(D128="坦克碎片",VLOOKUP(C128,道具信息!$N$2:$O$291,2,FALSE)&amp;"碎片",VLOOKUP(C128,道具信息!$N$2:$O$291,2,FALSE))</f>
        <v>T2部件</v>
      </c>
      <c r="R128" s="3">
        <f t="shared" si="69"/>
        <v>756</v>
      </c>
      <c r="S128" s="11">
        <f t="shared" si="70"/>
        <v>7.4999999999999997E-2</v>
      </c>
      <c r="T128" s="3" t="str">
        <f>VLOOKUP(Q128,道具信息!$Q$3:$S$20,2,FALSE)</f>
        <v>CHEST_ITEM_TYPE_T2_PART</v>
      </c>
      <c r="U128" s="3" t="str">
        <f>IF(COUNTIF(U$89:U127,T128)=0,T128,"")</f>
        <v/>
      </c>
      <c r="V128" s="3" t="str">
        <f t="shared" si="82"/>
        <v>CHEST_ITEM_TYPE_T2_SHARD,CHEST_ITEM_TYPE_T1_PART,CHEST_ITEM_TYPE_T2_PART</v>
      </c>
      <c r="W128" s="13" t="str">
        <f t="shared" si="75"/>
        <v/>
      </c>
      <c r="X128" s="3" t="str">
        <f t="shared" si="76"/>
        <v/>
      </c>
      <c r="Y128" s="3" t="str">
        <f t="shared" si="83"/>
        <v>56.2%,30.7%,7.5%</v>
      </c>
    </row>
    <row r="129" spans="2:25" x14ac:dyDescent="0.3">
      <c r="B129" s="2">
        <f>数据源!AC161</f>
        <v>4</v>
      </c>
      <c r="C129" s="2" t="str">
        <f>数据源!AD161</f>
        <v>T2HP4</v>
      </c>
      <c r="D129" s="2" t="str">
        <f>数据源!AE161</f>
        <v>部件</v>
      </c>
      <c r="E129" s="2">
        <f>数据源!AF161</f>
        <v>127.40000000000003</v>
      </c>
      <c r="F129" s="2">
        <f>数据源!AG161</f>
        <v>1</v>
      </c>
      <c r="G129" s="2">
        <f>数据源!AH161</f>
        <v>8.0000000000000002E-3</v>
      </c>
      <c r="H129" s="2">
        <f>数据源!AI161</f>
        <v>4.1862899005756142E-3</v>
      </c>
      <c r="I129" s="2">
        <f>数据源!AJ161</f>
        <v>42</v>
      </c>
      <c r="J129" s="3">
        <f t="shared" si="89"/>
        <v>1</v>
      </c>
      <c r="K129" s="3">
        <f t="shared" si="90"/>
        <v>1</v>
      </c>
      <c r="L129" s="3" t="str">
        <f t="shared" si="84"/>
        <v>部件</v>
      </c>
      <c r="M129" s="3">
        <f t="shared" ca="1" si="85"/>
        <v>92204</v>
      </c>
      <c r="N129" s="3" t="str">
        <f t="shared" ca="1" si="86"/>
        <v>51211,52211,53211,51221,52221,53221,91001,91003,91005,91101,91103,91105,91201,91203,91205,91002,91004,91006,91102,91104,91106,91202,91204,91206,92001,92003,92005,92101,92103,92105,92201,92203,92205,92002,92004,92006,92102,92104,92106,92202,92204</v>
      </c>
      <c r="O129" s="3" t="str">
        <f t="shared" si="87"/>
        <v>1101,1101,1101,776,776,776,171,171,171,171,171,171,171,171,171,171,171,171,171,171,171,171,171,171,42,42,42,42,42,42,42,42,42,42,42,42,42,42,42,42,42</v>
      </c>
      <c r="P129" s="1" t="str">
        <f t="shared" si="88"/>
        <v>(2,6),(2,6),(2,6),(1,2),(1,2),(1,2),(1,1),(1,1),(1,1),(1,1),(1,1),(1,1),(1,1),(1,1),(1,1),(1,1),(1,1),(1,1),(1,1),(1,1),(1,1),(1,1),(1,1),(1,1),(1,1),(1,1),(1,1),(1,1),(1,1),(1,1),(1,1),(1,1),(1,1),(1,1),(1,1),(1,1),(1,1),(1,1),(1,1),(1,1),(1,1)</v>
      </c>
      <c r="Q129" s="3" t="str">
        <f>IF(D129="坦克碎片",VLOOKUP(C129,道具信息!$N$2:$O$291,2,FALSE)&amp;"碎片",VLOOKUP(C129,道具信息!$N$2:$O$291,2,FALSE))</f>
        <v>T2部件</v>
      </c>
      <c r="R129" s="3">
        <f t="shared" si="69"/>
        <v>756</v>
      </c>
      <c r="S129" s="11">
        <f t="shared" si="70"/>
        <v>7.4999999999999997E-2</v>
      </c>
      <c r="T129" s="3" t="str">
        <f>VLOOKUP(Q129,道具信息!$Q$3:$S$20,2,FALSE)</f>
        <v>CHEST_ITEM_TYPE_T2_PART</v>
      </c>
      <c r="U129" s="3" t="str">
        <f>IF(COUNTIF(U$89:U128,T129)=0,T129,"")</f>
        <v/>
      </c>
      <c r="V129" s="3" t="str">
        <f t="shared" si="82"/>
        <v>CHEST_ITEM_TYPE_T2_SHARD,CHEST_ITEM_TYPE_T1_PART,CHEST_ITEM_TYPE_T2_PART</v>
      </c>
      <c r="W129" s="13" t="str">
        <f t="shared" si="75"/>
        <v/>
      </c>
      <c r="X129" s="3" t="str">
        <f t="shared" si="76"/>
        <v/>
      </c>
      <c r="Y129" s="3" t="str">
        <f t="shared" si="83"/>
        <v>56.2%,30.7%,7.5%</v>
      </c>
    </row>
    <row r="130" spans="2:25" x14ac:dyDescent="0.3">
      <c r="B130" s="2">
        <f>数据源!AC162</f>
        <v>4</v>
      </c>
      <c r="C130" s="2" t="str">
        <f>数据源!AD162</f>
        <v>T2HP6</v>
      </c>
      <c r="D130" s="2" t="str">
        <f>数据源!AE162</f>
        <v>部件</v>
      </c>
      <c r="E130" s="2">
        <f>数据源!AF162</f>
        <v>127.40000000000003</v>
      </c>
      <c r="F130" s="2">
        <f>数据源!AG162</f>
        <v>1</v>
      </c>
      <c r="G130" s="2">
        <f>数据源!AH162</f>
        <v>8.0000000000000002E-3</v>
      </c>
      <c r="H130" s="2">
        <f>数据源!AI162</f>
        <v>4.1862899005756142E-3</v>
      </c>
      <c r="I130" s="2">
        <f>数据源!AJ162</f>
        <v>42</v>
      </c>
      <c r="J130" s="3">
        <f t="shared" si="89"/>
        <v>1</v>
      </c>
      <c r="K130" s="3">
        <f t="shared" si="90"/>
        <v>1</v>
      </c>
      <c r="L130" s="3" t="str">
        <f t="shared" si="84"/>
        <v>部件</v>
      </c>
      <c r="M130" s="3">
        <f t="shared" ca="1" si="85"/>
        <v>92206</v>
      </c>
      <c r="N130" s="3" t="str">
        <f t="shared" ca="1" si="86"/>
        <v>51211,52211,53211,51221,52221,53221,91001,91003,91005,91101,91103,91105,91201,91203,91205,91002,91004,91006,91102,91104,91106,91202,91204,91206,92001,92003,92005,92101,92103,92105,92201,92203,92205,92002,92004,92006,92102,92104,92106,92202,92204,92206</v>
      </c>
      <c r="O130" s="3" t="str">
        <f t="shared" si="87"/>
        <v>1101,1101,1101,776,776,776,171,171,171,171,171,171,171,171,171,171,171,171,171,171,171,171,171,171,42,42,42,42,42,42,42,42,42,42,42,42,42,42,42,42,42,42</v>
      </c>
      <c r="P130" s="1" t="str">
        <f t="shared" si="88"/>
        <v>(2,6),(2,6),(2,6),(1,2),(1,2),(1,2),(1,1),(1,1),(1,1),(1,1),(1,1),(1,1),(1,1),(1,1),(1,1),(1,1),(1,1),(1,1),(1,1),(1,1),(1,1),(1,1),(1,1),(1,1),(1,1),(1,1),(1,1),(1,1),(1,1),(1,1),(1,1),(1,1),(1,1),(1,1),(1,1),(1,1),(1,1),(1,1),(1,1),(1,1),(1,1),(1,1)</v>
      </c>
      <c r="Q130" s="3" t="str">
        <f>IF(D130="坦克碎片",VLOOKUP(C130,道具信息!$N$2:$O$291,2,FALSE)&amp;"碎片",VLOOKUP(C130,道具信息!$N$2:$O$291,2,FALSE))</f>
        <v>T2部件</v>
      </c>
      <c r="R130" s="3">
        <f t="shared" si="69"/>
        <v>756</v>
      </c>
      <c r="S130" s="11">
        <f t="shared" si="70"/>
        <v>7.4999999999999997E-2</v>
      </c>
      <c r="T130" s="3" t="str">
        <f>VLOOKUP(Q130,道具信息!$Q$3:$S$20,2,FALSE)</f>
        <v>CHEST_ITEM_TYPE_T2_PART</v>
      </c>
      <c r="U130" s="3" t="str">
        <f>IF(COUNTIF(U$89:U129,T130)=0,T130,"")</f>
        <v/>
      </c>
      <c r="V130" s="3" t="str">
        <f t="shared" si="82"/>
        <v>CHEST_ITEM_TYPE_T2_SHARD,CHEST_ITEM_TYPE_T1_PART,CHEST_ITEM_TYPE_T2_PART</v>
      </c>
      <c r="W130" s="13" t="str">
        <f t="shared" si="75"/>
        <v/>
      </c>
      <c r="X130" s="3" t="str">
        <f t="shared" si="76"/>
        <v/>
      </c>
      <c r="Y130" s="3" t="str">
        <f t="shared" si="83"/>
        <v>56.2%,30.7%,7.5%</v>
      </c>
    </row>
    <row r="131" spans="2:25" x14ac:dyDescent="0.3">
      <c r="B131" s="2">
        <f>数据源!AC163</f>
        <v>4</v>
      </c>
      <c r="C131" s="2" t="str">
        <f>数据源!AD163</f>
        <v>3倍加速1</v>
      </c>
      <c r="D131" s="2" t="str">
        <f>数据源!AE163</f>
        <v>加速道具</v>
      </c>
      <c r="E131" s="2">
        <f>数据源!AF163</f>
        <v>35</v>
      </c>
      <c r="F131" s="2">
        <f>数据源!AG163</f>
        <v>1</v>
      </c>
      <c r="G131" s="2">
        <f>数据源!AH163</f>
        <v>1.7999999999999999E-2</v>
      </c>
      <c r="H131" s="2">
        <f>数据源!AI163</f>
        <v>3.4285714285714287E-2</v>
      </c>
      <c r="I131" s="2">
        <f>数据源!AJ163</f>
        <v>343</v>
      </c>
      <c r="J131" s="3">
        <f>ROUNDUP(IF(F131&gt;1,F131-ROUNDDOWN(SQRT(F131),0),F131),0)</f>
        <v>1</v>
      </c>
      <c r="K131" s="3">
        <f>F131*2-J131</f>
        <v>1</v>
      </c>
      <c r="L131" s="3" t="str">
        <f t="shared" si="84"/>
        <v>道具</v>
      </c>
      <c r="M131" s="3">
        <f t="shared" ca="1" si="85"/>
        <v>100301</v>
      </c>
      <c r="N131" s="3" t="str">
        <f t="shared" ca="1" si="86"/>
        <v>51211,52211,53211,51221,52221,53221,91001,91003,91005,91101,91103,91105,91201,91203,91205,91002,91004,91006,91102,91104,91106,91202,91204,91206,92001,92003,92005,92101,92103,92105,92201,92203,92205,92002,92004,92006,92102,92104,92106,92202,92204,92206,100301</v>
      </c>
      <c r="O131" s="3" t="str">
        <f t="shared" si="87"/>
        <v>1101,1101,1101,776,776,776,171,171,171,171,171,171,171,171,171,171,171,171,171,171,171,171,171,171,42,42,42,42,42,42,42,42,42,42,42,42,42,42,42,42,42,42,343</v>
      </c>
      <c r="P131" s="1" t="str">
        <f t="shared" si="88"/>
        <v>(2,6),(2,6),(2,6),(1,2),(1,2),(1,2),(1,1),(1,1),(1,1),(1,1),(1,1),(1,1),(1,1),(1,1),(1,1),(1,1),(1,1),(1,1),(1,1),(1,1),(1,1),(1,1),(1,1),(1,1),(1,1),(1,1),(1,1),(1,1),(1,1),(1,1),(1,1),(1,1),(1,1),(1,1),(1,1),(1,1),(1,1),(1,1),(1,1),(1,1),(1,1),(1,1),(1,1)</v>
      </c>
      <c r="Q131" s="3" t="str">
        <f>IF(D131="坦克碎片",VLOOKUP(C131,道具信息!$N$2:$O$291,2,FALSE)&amp;"碎片",VLOOKUP(C131,道具信息!$N$2:$O$291,2,FALSE))</f>
        <v>3倍加速</v>
      </c>
      <c r="R131" s="3">
        <f t="shared" si="69"/>
        <v>554</v>
      </c>
      <c r="S131" s="11">
        <f t="shared" si="70"/>
        <v>5.5E-2</v>
      </c>
      <c r="T131" s="3" t="str">
        <f>VLOOKUP(Q131,道具信息!$Q$3:$S$20,2,FALSE)</f>
        <v>CHEST_ITEM_TYPE_3X_ACCELERATOR</v>
      </c>
      <c r="U131" s="3" t="str">
        <f>IF(COUNTIF(U$89:U130,T131)=0,T131,"")</f>
        <v>CHEST_ITEM_TYPE_3X_ACCELERATOR</v>
      </c>
      <c r="V131" s="3" t="str">
        <f t="shared" si="82"/>
        <v>CHEST_ITEM_TYPE_T2_SHARD,CHEST_ITEM_TYPE_T1_PART,CHEST_ITEM_TYPE_T2_PART,CHEST_ITEM_TYPE_3X_ACCELERATOR</v>
      </c>
      <c r="W131" s="13">
        <f t="shared" si="75"/>
        <v>5.5E-2</v>
      </c>
      <c r="X131" s="3" t="str">
        <f t="shared" si="76"/>
        <v>5.5%</v>
      </c>
      <c r="Y131" s="3" t="str">
        <f t="shared" si="83"/>
        <v>56.2%,30.7%,7.5%,5.5%</v>
      </c>
    </row>
    <row r="132" spans="2:25" x14ac:dyDescent="0.3">
      <c r="B132" s="2">
        <f>数据源!AC164</f>
        <v>4</v>
      </c>
      <c r="C132" s="2" t="str">
        <f>数据源!AD164</f>
        <v>3倍加速2</v>
      </c>
      <c r="D132" s="2" t="str">
        <f>数据源!AE164</f>
        <v>加速道具</v>
      </c>
      <c r="E132" s="2">
        <f>数据源!AF164</f>
        <v>60</v>
      </c>
      <c r="F132" s="2">
        <f>数据源!AG164</f>
        <v>1</v>
      </c>
      <c r="G132" s="2">
        <f>数据源!AH164</f>
        <v>1.9E-2</v>
      </c>
      <c r="H132" s="2">
        <f>数据源!AI164</f>
        <v>2.1111111111111115E-2</v>
      </c>
      <c r="I132" s="2">
        <f>数据源!AJ164</f>
        <v>211</v>
      </c>
      <c r="J132" s="3">
        <f t="shared" ref="J132" si="91">ROUNDUP(IF(F132&gt;1,F132-ROUNDDOWN(SQRT(F132),0),F132),0)</f>
        <v>1</v>
      </c>
      <c r="K132" s="3">
        <f t="shared" ref="K132" si="92">F132*2-J132</f>
        <v>1</v>
      </c>
      <c r="L132" s="3" t="str">
        <f t="shared" si="84"/>
        <v>道具</v>
      </c>
      <c r="M132" s="3">
        <f t="shared" ca="1" si="85"/>
        <v>100302</v>
      </c>
      <c r="N132" s="3" t="str">
        <f t="shared" ca="1" si="86"/>
        <v>51211,52211,53211,51221,52221,53221,91001,91003,91005,91101,91103,91105,91201,91203,91205,91002,91004,91006,91102,91104,91106,91202,91204,91206,92001,92003,92005,92101,92103,92105,92201,92203,92205,92002,92004,92006,92102,92104,92106,92202,92204,92206,100301,100302</v>
      </c>
      <c r="O132" s="3" t="str">
        <f t="shared" si="87"/>
        <v>1101,1101,1101,776,776,776,171,171,171,171,171,171,171,171,171,171,171,171,171,171,171,171,171,171,42,42,42,42,42,42,42,42,42,42,42,42,42,42,42,42,42,42,343,211</v>
      </c>
      <c r="P132" s="1" t="str">
        <f t="shared" si="88"/>
        <v>(2,6),(2,6),(2,6),(1,2),(1,2),(1,2),(1,1),(1,1),(1,1),(1,1),(1,1),(1,1),(1,1),(1,1),(1,1),(1,1),(1,1),(1,1),(1,1),(1,1),(1,1),(1,1),(1,1),(1,1),(1,1),(1,1),(1,1),(1,1),(1,1),(1,1),(1,1),(1,1),(1,1),(1,1),(1,1),(1,1),(1,1),(1,1),(1,1),(1,1),(1,1),(1,1),(1,1),(1,1)</v>
      </c>
      <c r="Q132" s="3" t="str">
        <f>IF(D132="坦克碎片",VLOOKUP(C132,道具信息!$N$2:$O$291,2,FALSE)&amp;"碎片",VLOOKUP(C132,道具信息!$N$2:$O$291,2,FALSE))</f>
        <v>3倍加速</v>
      </c>
      <c r="R132" s="3">
        <f t="shared" si="69"/>
        <v>554</v>
      </c>
      <c r="S132" s="11">
        <f t="shared" si="70"/>
        <v>5.5E-2</v>
      </c>
      <c r="T132" s="3" t="str">
        <f>VLOOKUP(Q132,道具信息!$Q$3:$S$20,2,FALSE)</f>
        <v>CHEST_ITEM_TYPE_3X_ACCELERATOR</v>
      </c>
      <c r="U132" s="3" t="str">
        <f>IF(COUNTIF(U$89:U131,T132)=0,T132,"")</f>
        <v/>
      </c>
      <c r="V132" s="3" t="str">
        <f t="shared" si="82"/>
        <v>CHEST_ITEM_TYPE_T2_SHARD,CHEST_ITEM_TYPE_T1_PART,CHEST_ITEM_TYPE_T2_PART,CHEST_ITEM_TYPE_3X_ACCELERATOR</v>
      </c>
      <c r="W132" s="13" t="str">
        <f t="shared" si="75"/>
        <v/>
      </c>
      <c r="X132" s="3" t="str">
        <f t="shared" si="76"/>
        <v/>
      </c>
      <c r="Y132" s="3" t="str">
        <f t="shared" si="83"/>
        <v>56.2%,30.7%,7.5%,5.5%</v>
      </c>
    </row>
    <row r="133" spans="2:25" x14ac:dyDescent="0.3">
      <c r="N133" s="3" t="str">
        <f ca="1">"["&amp;N132&amp;"]"</f>
        <v>[51211,52211,53211,51221,52221,53221,91001,91003,91005,91101,91103,91105,91201,91203,91205,91002,91004,91006,91102,91104,91106,91202,91204,91206,92001,92003,92005,92101,92103,92105,92201,92203,92205,92002,92004,92006,92102,92104,92106,92202,92204,92206,100301,100302]</v>
      </c>
      <c r="O133" s="3" t="str">
        <f>"["&amp;O132&amp;"]"</f>
        <v>[1101,1101,1101,776,776,776,171,171,171,171,171,171,171,171,171,171,171,171,171,171,171,171,171,171,42,42,42,42,42,42,42,42,42,42,42,42,42,42,42,42,42,42,343,211]</v>
      </c>
      <c r="P133" s="3" t="str">
        <f>"["&amp;P132&amp;"]"</f>
        <v>[(2,6),(2,6),(2,6),(1,2),(1,2),(1,2),(1,1),(1,1),(1,1),(1,1),(1,1),(1,1),(1,1),(1,1),(1,1),(1,1),(1,1),(1,1),(1,1),(1,1),(1,1),(1,1),(1,1),(1,1),(1,1),(1,1),(1,1),(1,1),(1,1),(1,1),(1,1),(1,1),(1,1),(1,1),(1,1),(1,1),(1,1),(1,1),(1,1),(1,1),(1,1),(1,1),(1,1),(1,1)]</v>
      </c>
      <c r="V133" s="3" t="str">
        <f>"["&amp;V132&amp;"]"</f>
        <v>[CHEST_ITEM_TYPE_T2_SHARD,CHEST_ITEM_TYPE_T1_PART,CHEST_ITEM_TYPE_T2_PART,CHEST_ITEM_TYPE_3X_ACCELERATOR]</v>
      </c>
      <c r="Y133" s="3" t="str">
        <f>"["&amp;Y132&amp;"]"</f>
        <v>[56.2%,30.7%,7.5%,5.5%]</v>
      </c>
    </row>
    <row r="135" spans="2:25" x14ac:dyDescent="0.3">
      <c r="B135" s="2" t="str">
        <f>数据源!AC167</f>
        <v>联赛等级</v>
      </c>
      <c r="C135" s="2" t="str">
        <f>数据源!AD167</f>
        <v>道具名称</v>
      </c>
      <c r="D135" s="2" t="str">
        <f>数据源!AE167</f>
        <v>对应大类</v>
      </c>
      <c r="E135" s="2" t="str">
        <f>数据源!AF167</f>
        <v>道具价值</v>
      </c>
      <c r="F135" s="2" t="str">
        <f>数据源!AG167</f>
        <v>抽取个数</v>
      </c>
      <c r="G135" s="2" t="str">
        <f>数据源!AH167</f>
        <v>价值比例</v>
      </c>
      <c r="H135" s="2" t="str">
        <f>数据源!AI167</f>
        <v>产出概率</v>
      </c>
      <c r="I135" s="2" t="str">
        <f>数据源!AJ167</f>
        <v>权重值</v>
      </c>
      <c r="J135" s="7" t="s">
        <v>234</v>
      </c>
      <c r="K135" s="7" t="s">
        <v>235</v>
      </c>
      <c r="L135" s="3" t="s">
        <v>222</v>
      </c>
      <c r="M135" s="3" t="s">
        <v>152</v>
      </c>
      <c r="N135" s="3" t="s">
        <v>224</v>
      </c>
      <c r="O135" s="3" t="s">
        <v>225</v>
      </c>
      <c r="P135" s="3" t="s">
        <v>226</v>
      </c>
      <c r="Q135" s="8" t="s">
        <v>244</v>
      </c>
      <c r="R135" s="8" t="s">
        <v>245</v>
      </c>
      <c r="S135" s="8" t="s">
        <v>246</v>
      </c>
    </row>
    <row r="136" spans="2:25" x14ac:dyDescent="0.3">
      <c r="B136" s="2">
        <f>数据源!AC168</f>
        <v>5</v>
      </c>
      <c r="C136" s="2" t="str">
        <f>数据源!AD168</f>
        <v>Puma</v>
      </c>
      <c r="D136" s="2" t="str">
        <f>数据源!AE168</f>
        <v>坦克碎片</v>
      </c>
      <c r="E136" s="2">
        <f>数据源!AF168</f>
        <v>42</v>
      </c>
      <c r="F136" s="2">
        <f>数据源!AG168</f>
        <v>2</v>
      </c>
      <c r="G136" s="2">
        <f>数据源!AH168</f>
        <v>8.7599999999999997E-2</v>
      </c>
      <c r="H136" s="2">
        <f>数据源!AI168</f>
        <v>6.9523809523809516E-2</v>
      </c>
      <c r="I136" s="2">
        <f>数据源!AJ168</f>
        <v>695</v>
      </c>
      <c r="J136" s="3">
        <f>ROUNDUP(IF(F136&gt;1,F136-ROUNDDOWN(SQRT(F136),0),F136),0)</f>
        <v>1</v>
      </c>
      <c r="K136" s="3">
        <f>F136*2-J136</f>
        <v>3</v>
      </c>
      <c r="L136" s="3" t="str">
        <f>RIGHT(D136,2)</f>
        <v>碎片</v>
      </c>
      <c r="M136" s="3">
        <f ca="1">IF(OR(L136="坦克",L136="碎片"),VLOOKUP(C136,INDIRECT("坦克ID"),MATCH(L136&amp;"ID",INDIRECT("坦克标头"),0),FALSE),VLOOKUP(C136,INDIRECT(L136&amp;"ID"),2,FALSE))</f>
        <v>51221</v>
      </c>
      <c r="N136" s="3">
        <f ca="1">M136</f>
        <v>51221</v>
      </c>
      <c r="O136" s="3">
        <f>I136</f>
        <v>695</v>
      </c>
      <c r="P136" s="1" t="str">
        <f>"("&amp;J136&amp;","&amp;K136&amp;")"</f>
        <v>(1,3)</v>
      </c>
      <c r="Q136" s="3" t="str">
        <f>IF(D136="坦克碎片",VLOOKUP(C136,道具信息!$N$2:$O$291,2,FALSE)&amp;"碎片",VLOOKUP(C136,道具信息!$N$2:$O$291,2,FALSE))</f>
        <v>T2坦克碎片</v>
      </c>
      <c r="R136" s="3">
        <f t="shared" ref="R136:R182" si="93">SUMIFS(I:I,Q:Q,Q136,B:B,B136)</f>
        <v>2085</v>
      </c>
      <c r="S136" s="11">
        <f t="shared" ref="S136:S182" si="94">ROUND(R136/SUMIF(B:B,B136,I:I),3)</f>
        <v>0.20899999999999999</v>
      </c>
      <c r="T136" s="3" t="str">
        <f>VLOOKUP(Q136,道具信息!$Q$3:$S$20,2,FALSE)</f>
        <v>CHEST_ITEM_TYPE_T2_SHARD</v>
      </c>
      <c r="U136" s="3" t="str">
        <f>T136</f>
        <v>CHEST_ITEM_TYPE_T2_SHARD</v>
      </c>
      <c r="V136" s="3" t="str">
        <f>U136</f>
        <v>CHEST_ITEM_TYPE_T2_SHARD</v>
      </c>
      <c r="W136" s="13">
        <f>IF(U136&lt;&gt;"",ROUND(S136*100%,3),"")</f>
        <v>0.20899999999999999</v>
      </c>
      <c r="X136" s="3" t="str">
        <f>TEXT(W136,"0.0%")</f>
        <v>20.9%</v>
      </c>
      <c r="Y136" s="3" t="str">
        <f>X136</f>
        <v>20.9%</v>
      </c>
    </row>
    <row r="137" spans="2:25" x14ac:dyDescent="0.3">
      <c r="B137" s="2">
        <f>数据源!AC169</f>
        <v>5</v>
      </c>
      <c r="C137" s="2" t="str">
        <f>数据源!AD169</f>
        <v>四号</v>
      </c>
      <c r="D137" s="2" t="str">
        <f>数据源!AE169</f>
        <v>坦克碎片</v>
      </c>
      <c r="E137" s="2">
        <f>数据源!AF169</f>
        <v>42</v>
      </c>
      <c r="F137" s="2">
        <f>数据源!AG169</f>
        <v>2</v>
      </c>
      <c r="G137" s="2">
        <f>数据源!AH169</f>
        <v>8.7599999999999997E-2</v>
      </c>
      <c r="H137" s="2">
        <f>数据源!AI169</f>
        <v>6.9523809523809516E-2</v>
      </c>
      <c r="I137" s="2">
        <f>数据源!AJ169</f>
        <v>695</v>
      </c>
      <c r="J137" s="3">
        <f t="shared" ref="J137:J162" si="95">ROUNDUP(IF(F137&gt;1,F137-ROUNDDOWN(SQRT(F137),0),F137),0)</f>
        <v>1</v>
      </c>
      <c r="K137" s="3">
        <f t="shared" ref="K137:K162" si="96">F137*2-J137</f>
        <v>3</v>
      </c>
      <c r="L137" s="3" t="str">
        <f t="shared" ref="L137:L138" si="97">RIGHT(D137,2)</f>
        <v>碎片</v>
      </c>
      <c r="M137" s="3">
        <f t="shared" ref="M137:M138" ca="1" si="98">IF(OR(L137="坦克",L137="碎片"),VLOOKUP(C137,INDIRECT("坦克ID"),MATCH(L137&amp;"ID",INDIRECT("坦克标头"),0),FALSE),VLOOKUP(C137,INDIRECT(L137&amp;"ID"),2,FALSE))</f>
        <v>52221</v>
      </c>
      <c r="N137" s="3" t="str">
        <f ca="1">N136&amp;","&amp;M137</f>
        <v>51221,52221</v>
      </c>
      <c r="O137" s="3" t="str">
        <f>O136&amp;","&amp;I137</f>
        <v>695,695</v>
      </c>
      <c r="P137" s="1" t="str">
        <f>P136&amp;","&amp;"("&amp;J137&amp;","&amp;K137&amp;")"</f>
        <v>(1,3),(1,3)</v>
      </c>
      <c r="Q137" s="3" t="str">
        <f>IF(D137="坦克碎片",VLOOKUP(C137,道具信息!$N$2:$O$291,2,FALSE)&amp;"碎片",VLOOKUP(C137,道具信息!$N$2:$O$291,2,FALSE))</f>
        <v>T2坦克碎片</v>
      </c>
      <c r="R137" s="3">
        <f t="shared" si="93"/>
        <v>2085</v>
      </c>
      <c r="S137" s="11">
        <f t="shared" si="94"/>
        <v>0.20899999999999999</v>
      </c>
      <c r="T137" s="3" t="str">
        <f>VLOOKUP(Q137,道具信息!$Q$3:$S$20,2,FALSE)</f>
        <v>CHEST_ITEM_TYPE_T2_SHARD</v>
      </c>
      <c r="U137" s="3" t="str">
        <f>IF(COUNTIF(U$136:U136,T137)=0,T137,"")</f>
        <v/>
      </c>
      <c r="V137" s="3" t="str">
        <f>IF(U137&lt;&gt;"",V136&amp;","&amp;U137,V136)</f>
        <v>CHEST_ITEM_TYPE_T2_SHARD</v>
      </c>
      <c r="W137" s="13" t="str">
        <f t="shared" ref="W137:W182" si="99">IF(U137&lt;&gt;"",ROUND(S137*100%,3),"")</f>
        <v/>
      </c>
      <c r="X137" s="3" t="str">
        <f t="shared" ref="X137:X182" si="100">TEXT(W137,"0.0%")</f>
        <v/>
      </c>
      <c r="Y137" s="3" t="str">
        <f>IF(X137&lt;&gt;"",Y136&amp;","&amp;X137,Y136)</f>
        <v>20.9%</v>
      </c>
    </row>
    <row r="138" spans="2:25" x14ac:dyDescent="0.3">
      <c r="B138" s="2">
        <f>数据源!AC170</f>
        <v>5</v>
      </c>
      <c r="C138" s="2" t="str">
        <f>数据源!AD170</f>
        <v>丘吉尔</v>
      </c>
      <c r="D138" s="2" t="str">
        <f>数据源!AE170</f>
        <v>坦克碎片</v>
      </c>
      <c r="E138" s="2">
        <f>数据源!AF170</f>
        <v>42</v>
      </c>
      <c r="F138" s="2">
        <f>数据源!AG170</f>
        <v>2</v>
      </c>
      <c r="G138" s="2">
        <f>数据源!AH170</f>
        <v>8.7599999999999997E-2</v>
      </c>
      <c r="H138" s="2">
        <f>数据源!AI170</f>
        <v>6.9523809523809516E-2</v>
      </c>
      <c r="I138" s="2">
        <f>数据源!AJ170</f>
        <v>695</v>
      </c>
      <c r="J138" s="3">
        <f t="shared" si="95"/>
        <v>1</v>
      </c>
      <c r="K138" s="3">
        <f t="shared" si="96"/>
        <v>3</v>
      </c>
      <c r="L138" s="3" t="str">
        <f t="shared" si="97"/>
        <v>碎片</v>
      </c>
      <c r="M138" s="3">
        <f t="shared" ca="1" si="98"/>
        <v>53221</v>
      </c>
      <c r="N138" s="3" t="str">
        <f t="shared" ref="N138" ca="1" si="101">N137&amp;","&amp;M138</f>
        <v>51221,52221,53221</v>
      </c>
      <c r="O138" s="3" t="str">
        <f t="shared" ref="O138" si="102">O137&amp;","&amp;I138</f>
        <v>695,695,695</v>
      </c>
      <c r="P138" s="1" t="str">
        <f t="shared" ref="P138" si="103">P137&amp;","&amp;"("&amp;J138&amp;","&amp;K138&amp;")"</f>
        <v>(1,3),(1,3),(1,3)</v>
      </c>
      <c r="Q138" s="3" t="str">
        <f>IF(D138="坦克碎片",VLOOKUP(C138,道具信息!$N$2:$O$291,2,FALSE)&amp;"碎片",VLOOKUP(C138,道具信息!$N$2:$O$291,2,FALSE))</f>
        <v>T2坦克碎片</v>
      </c>
      <c r="R138" s="3">
        <f t="shared" si="93"/>
        <v>2085</v>
      </c>
      <c r="S138" s="11">
        <f t="shared" si="94"/>
        <v>0.20899999999999999</v>
      </c>
      <c r="T138" s="3" t="str">
        <f>VLOOKUP(Q138,道具信息!$Q$3:$S$20,2,FALSE)</f>
        <v>CHEST_ITEM_TYPE_T2_SHARD</v>
      </c>
      <c r="U138" s="3" t="str">
        <f>IF(COUNTIF(U$136:U137,T138)=0,T138,"")</f>
        <v/>
      </c>
      <c r="V138" s="3" t="str">
        <f t="shared" ref="V138:V182" si="104">IF(U138&lt;&gt;"",V137&amp;","&amp;U138,V137)</f>
        <v>CHEST_ITEM_TYPE_T2_SHARD</v>
      </c>
      <c r="W138" s="13" t="str">
        <f t="shared" si="99"/>
        <v/>
      </c>
      <c r="X138" s="3" t="str">
        <f t="shared" si="100"/>
        <v/>
      </c>
      <c r="Y138" s="3" t="str">
        <f t="shared" ref="Y138:Y182" si="105">IF(X138&lt;&gt;"",Y137&amp;","&amp;X138,Y137)</f>
        <v>20.9%</v>
      </c>
    </row>
    <row r="139" spans="2:25" x14ac:dyDescent="0.3">
      <c r="B139" s="2">
        <f>数据源!AC171</f>
        <v>5</v>
      </c>
      <c r="C139" s="2" t="str">
        <f>数据源!AD171</f>
        <v>35(t)</v>
      </c>
      <c r="D139" s="2" t="str">
        <f>数据源!AE171</f>
        <v>坦克碎片</v>
      </c>
      <c r="E139" s="2">
        <f>数据源!AF171</f>
        <v>50</v>
      </c>
      <c r="F139" s="2">
        <f>数据源!AG171</f>
        <v>1.5</v>
      </c>
      <c r="G139" s="2">
        <f>数据源!AH171</f>
        <v>5.8400000000000001E-2</v>
      </c>
      <c r="H139" s="2">
        <f>数据源!AI171</f>
        <v>5.1911111111111109E-2</v>
      </c>
      <c r="I139" s="2">
        <f>数据源!AJ171</f>
        <v>519</v>
      </c>
      <c r="J139" s="3">
        <f t="shared" si="95"/>
        <v>1</v>
      </c>
      <c r="K139" s="3">
        <f t="shared" si="96"/>
        <v>2</v>
      </c>
      <c r="L139" s="3" t="str">
        <f t="shared" ref="L139:L162" si="106">RIGHT(D139,2)</f>
        <v>碎片</v>
      </c>
      <c r="M139" s="3">
        <f t="shared" ref="M139:M162" ca="1" si="107">IF(OR(L139="坦克",L139="碎片"),VLOOKUP(C139,INDIRECT("坦克ID"),MATCH(L139&amp;"ID",INDIRECT("坦克标头"),0),FALSE),VLOOKUP(C139,INDIRECT(L139&amp;"ID"),2,FALSE))</f>
        <v>51311</v>
      </c>
      <c r="N139" s="3" t="str">
        <f t="shared" ref="N139:N162" ca="1" si="108">N138&amp;","&amp;M139</f>
        <v>51221,52221,53221,51311</v>
      </c>
      <c r="O139" s="3" t="str">
        <f t="shared" ref="O139:O162" si="109">O138&amp;","&amp;I139</f>
        <v>695,695,695,519</v>
      </c>
      <c r="P139" s="1" t="str">
        <f t="shared" ref="P139:P162" si="110">P138&amp;","&amp;"("&amp;J139&amp;","&amp;K139&amp;")"</f>
        <v>(1,3),(1,3),(1,3),(1,2)</v>
      </c>
      <c r="Q139" s="3" t="str">
        <f>IF(D139="坦克碎片",VLOOKUP(C139,道具信息!$N$2:$O$291,2,FALSE)&amp;"碎片",VLOOKUP(C139,道具信息!$N$2:$O$291,2,FALSE))</f>
        <v>T3坦克碎片</v>
      </c>
      <c r="R139" s="3">
        <f t="shared" si="93"/>
        <v>2652</v>
      </c>
      <c r="S139" s="11">
        <f t="shared" si="94"/>
        <v>0.26600000000000001</v>
      </c>
      <c r="T139" s="3" t="str">
        <f>VLOOKUP(Q139,道具信息!$Q$3:$S$20,2,FALSE)</f>
        <v>CHEST_ITEM_TYPE_T3_SHARD</v>
      </c>
      <c r="U139" s="3" t="str">
        <f>IF(COUNTIF(U$136:U138,T139)=0,T139,"")</f>
        <v>CHEST_ITEM_TYPE_T3_SHARD</v>
      </c>
      <c r="V139" s="3" t="str">
        <f t="shared" si="104"/>
        <v>CHEST_ITEM_TYPE_T2_SHARD,CHEST_ITEM_TYPE_T3_SHARD</v>
      </c>
      <c r="W139" s="13">
        <f t="shared" si="99"/>
        <v>0.26600000000000001</v>
      </c>
      <c r="X139" s="3" t="str">
        <f t="shared" si="100"/>
        <v>26.6%</v>
      </c>
      <c r="Y139" s="3" t="str">
        <f t="shared" si="105"/>
        <v>20.9%,26.6%</v>
      </c>
    </row>
    <row r="140" spans="2:25" x14ac:dyDescent="0.3">
      <c r="B140" s="2">
        <f>数据源!AC172</f>
        <v>5</v>
      </c>
      <c r="C140" s="2" t="str">
        <f>数据源!AD172</f>
        <v>玛蒂尔达</v>
      </c>
      <c r="D140" s="2" t="str">
        <f>数据源!AE172</f>
        <v>坦克碎片</v>
      </c>
      <c r="E140" s="2">
        <f>数据源!AF172</f>
        <v>50</v>
      </c>
      <c r="F140" s="2">
        <f>数据源!AG172</f>
        <v>1.5</v>
      </c>
      <c r="G140" s="2">
        <f>数据源!AH172</f>
        <v>5.8400000000000001E-2</v>
      </c>
      <c r="H140" s="2">
        <f>数据源!AI172</f>
        <v>5.1911111111111109E-2</v>
      </c>
      <c r="I140" s="2">
        <f>数据源!AJ172</f>
        <v>519</v>
      </c>
      <c r="J140" s="3">
        <f t="shared" si="95"/>
        <v>1</v>
      </c>
      <c r="K140" s="3">
        <f t="shared" si="96"/>
        <v>2</v>
      </c>
      <c r="L140" s="3" t="str">
        <f t="shared" si="106"/>
        <v>碎片</v>
      </c>
      <c r="M140" s="3">
        <f t="shared" ca="1" si="107"/>
        <v>52311</v>
      </c>
      <c r="N140" s="3" t="str">
        <f t="shared" ca="1" si="108"/>
        <v>51221,52221,53221,51311,52311</v>
      </c>
      <c r="O140" s="3" t="str">
        <f t="shared" si="109"/>
        <v>695,695,695,519,519</v>
      </c>
      <c r="P140" s="1" t="str">
        <f t="shared" si="110"/>
        <v>(1,3),(1,3),(1,3),(1,2),(1,2)</v>
      </c>
      <c r="Q140" s="3" t="str">
        <f>IF(D140="坦克碎片",VLOOKUP(C140,道具信息!$N$2:$O$291,2,FALSE)&amp;"碎片",VLOOKUP(C140,道具信息!$N$2:$O$291,2,FALSE))</f>
        <v>T3坦克碎片</v>
      </c>
      <c r="R140" s="3">
        <f t="shared" si="93"/>
        <v>2652</v>
      </c>
      <c r="S140" s="11">
        <f t="shared" si="94"/>
        <v>0.26600000000000001</v>
      </c>
      <c r="T140" s="3" t="str">
        <f>VLOOKUP(Q140,道具信息!$Q$3:$S$20,2,FALSE)</f>
        <v>CHEST_ITEM_TYPE_T3_SHARD</v>
      </c>
      <c r="U140" s="3" t="str">
        <f>IF(COUNTIF(U$136:U139,T140)=0,T140,"")</f>
        <v/>
      </c>
      <c r="V140" s="3" t="str">
        <f t="shared" si="104"/>
        <v>CHEST_ITEM_TYPE_T2_SHARD,CHEST_ITEM_TYPE_T3_SHARD</v>
      </c>
      <c r="W140" s="13" t="str">
        <f t="shared" si="99"/>
        <v/>
      </c>
      <c r="X140" s="3" t="str">
        <f t="shared" si="100"/>
        <v/>
      </c>
      <c r="Y140" s="3" t="str">
        <f t="shared" si="105"/>
        <v>20.9%,26.6%</v>
      </c>
    </row>
    <row r="141" spans="2:25" x14ac:dyDescent="0.3">
      <c r="B141" s="2">
        <f>数据源!AC173</f>
        <v>5</v>
      </c>
      <c r="C141" s="2" t="str">
        <f>数据源!AD173</f>
        <v>黑豹</v>
      </c>
      <c r="D141" s="2" t="str">
        <f>数据源!AE173</f>
        <v>坦克碎片</v>
      </c>
      <c r="E141" s="2">
        <f>数据源!AF173</f>
        <v>50</v>
      </c>
      <c r="F141" s="2">
        <f>数据源!AG173</f>
        <v>1.5</v>
      </c>
      <c r="G141" s="2">
        <f>数据源!AH173</f>
        <v>5.8400000000000001E-2</v>
      </c>
      <c r="H141" s="2">
        <f>数据源!AI173</f>
        <v>5.1911111111111109E-2</v>
      </c>
      <c r="I141" s="2">
        <f>数据源!AJ173</f>
        <v>519</v>
      </c>
      <c r="J141" s="3">
        <f t="shared" si="95"/>
        <v>1</v>
      </c>
      <c r="K141" s="3">
        <f t="shared" si="96"/>
        <v>2</v>
      </c>
      <c r="L141" s="3" t="str">
        <f t="shared" si="106"/>
        <v>碎片</v>
      </c>
      <c r="M141" s="3">
        <f t="shared" ca="1" si="107"/>
        <v>53311</v>
      </c>
      <c r="N141" s="3" t="str">
        <f t="shared" ca="1" si="108"/>
        <v>51221,52221,53221,51311,52311,53311</v>
      </c>
      <c r="O141" s="3" t="str">
        <f t="shared" si="109"/>
        <v>695,695,695,519,519,519</v>
      </c>
      <c r="P141" s="1" t="str">
        <f t="shared" si="110"/>
        <v>(1,3),(1,3),(1,3),(1,2),(1,2),(1,2)</v>
      </c>
      <c r="Q141" s="3" t="str">
        <f>IF(D141="坦克碎片",VLOOKUP(C141,道具信息!$N$2:$O$291,2,FALSE)&amp;"碎片",VLOOKUP(C141,道具信息!$N$2:$O$291,2,FALSE))</f>
        <v>T3坦克碎片</v>
      </c>
      <c r="R141" s="3">
        <f t="shared" si="93"/>
        <v>2652</v>
      </c>
      <c r="S141" s="11">
        <f t="shared" si="94"/>
        <v>0.26600000000000001</v>
      </c>
      <c r="T141" s="3" t="str">
        <f>VLOOKUP(Q141,道具信息!$Q$3:$S$20,2,FALSE)</f>
        <v>CHEST_ITEM_TYPE_T3_SHARD</v>
      </c>
      <c r="U141" s="3" t="str">
        <f>IF(COUNTIF(U$136:U140,T141)=0,T141,"")</f>
        <v/>
      </c>
      <c r="V141" s="3" t="str">
        <f t="shared" si="104"/>
        <v>CHEST_ITEM_TYPE_T2_SHARD,CHEST_ITEM_TYPE_T3_SHARD</v>
      </c>
      <c r="W141" s="13" t="str">
        <f t="shared" si="99"/>
        <v/>
      </c>
      <c r="X141" s="3" t="str">
        <f t="shared" si="100"/>
        <v/>
      </c>
      <c r="Y141" s="3" t="str">
        <f t="shared" si="105"/>
        <v>20.9%,26.6%</v>
      </c>
    </row>
    <row r="142" spans="2:25" x14ac:dyDescent="0.3">
      <c r="B142" s="2">
        <f>数据源!AC174</f>
        <v>5</v>
      </c>
      <c r="C142" s="2" t="str">
        <f>数据源!AD174</f>
        <v>十字军</v>
      </c>
      <c r="D142" s="2" t="str">
        <f>数据源!AE174</f>
        <v>坦克碎片</v>
      </c>
      <c r="E142" s="2">
        <f>数据源!AF174</f>
        <v>66.666666666666657</v>
      </c>
      <c r="F142" s="2">
        <f>数据源!AG174</f>
        <v>1</v>
      </c>
      <c r="G142" s="2">
        <f>数据源!AH174</f>
        <v>3.6499999999999998E-2</v>
      </c>
      <c r="H142" s="2">
        <f>数据源!AI174</f>
        <v>3.6500000000000012E-2</v>
      </c>
      <c r="I142" s="2">
        <f>数据源!AJ174</f>
        <v>365</v>
      </c>
      <c r="J142" s="3">
        <f t="shared" si="95"/>
        <v>1</v>
      </c>
      <c r="K142" s="3">
        <f t="shared" si="96"/>
        <v>1</v>
      </c>
      <c r="L142" s="3" t="str">
        <f t="shared" si="106"/>
        <v>碎片</v>
      </c>
      <c r="M142" s="3">
        <f t="shared" ca="1" si="107"/>
        <v>51321</v>
      </c>
      <c r="N142" s="3" t="str">
        <f t="shared" ca="1" si="108"/>
        <v>51221,52221,53221,51311,52311,53311,51321</v>
      </c>
      <c r="O142" s="3" t="str">
        <f t="shared" si="109"/>
        <v>695,695,695,519,519,519,365</v>
      </c>
      <c r="P142" s="1" t="str">
        <f t="shared" si="110"/>
        <v>(1,3),(1,3),(1,3),(1,2),(1,2),(1,2),(1,1)</v>
      </c>
      <c r="Q142" s="3" t="str">
        <f>IF(D142="坦克碎片",VLOOKUP(C142,道具信息!$N$2:$O$291,2,FALSE)&amp;"碎片",VLOOKUP(C142,道具信息!$N$2:$O$291,2,FALSE))</f>
        <v>T3坦克碎片</v>
      </c>
      <c r="R142" s="3">
        <f t="shared" si="93"/>
        <v>2652</v>
      </c>
      <c r="S142" s="11">
        <f t="shared" si="94"/>
        <v>0.26600000000000001</v>
      </c>
      <c r="T142" s="3" t="str">
        <f>VLOOKUP(Q142,道具信息!$Q$3:$S$20,2,FALSE)</f>
        <v>CHEST_ITEM_TYPE_T3_SHARD</v>
      </c>
      <c r="U142" s="3" t="str">
        <f>IF(COUNTIF(U$136:U141,T142)=0,T142,"")</f>
        <v/>
      </c>
      <c r="V142" s="3" t="str">
        <f t="shared" si="104"/>
        <v>CHEST_ITEM_TYPE_T2_SHARD,CHEST_ITEM_TYPE_T3_SHARD</v>
      </c>
      <c r="W142" s="13" t="str">
        <f t="shared" si="99"/>
        <v/>
      </c>
      <c r="X142" s="3" t="str">
        <f t="shared" si="100"/>
        <v/>
      </c>
      <c r="Y142" s="3" t="str">
        <f t="shared" si="105"/>
        <v>20.9%,26.6%</v>
      </c>
    </row>
    <row r="143" spans="2:25" x14ac:dyDescent="0.3">
      <c r="B143" s="2">
        <f>数据源!AC175</f>
        <v>5</v>
      </c>
      <c r="C143" s="2" t="str">
        <f>数据源!AD175</f>
        <v>谢尔曼</v>
      </c>
      <c r="D143" s="2" t="str">
        <f>数据源!AE175</f>
        <v>坦克碎片</v>
      </c>
      <c r="E143" s="2">
        <f>数据源!AF175</f>
        <v>66.666666666666657</v>
      </c>
      <c r="F143" s="2">
        <f>数据源!AG175</f>
        <v>1</v>
      </c>
      <c r="G143" s="2">
        <f>数据源!AH175</f>
        <v>3.6499999999999998E-2</v>
      </c>
      <c r="H143" s="2">
        <f>数据源!AI175</f>
        <v>3.6500000000000012E-2</v>
      </c>
      <c r="I143" s="2">
        <f>数据源!AJ175</f>
        <v>365</v>
      </c>
      <c r="J143" s="3">
        <f t="shared" si="95"/>
        <v>1</v>
      </c>
      <c r="K143" s="3">
        <f t="shared" si="96"/>
        <v>1</v>
      </c>
      <c r="L143" s="3" t="str">
        <f t="shared" si="106"/>
        <v>碎片</v>
      </c>
      <c r="M143" s="3">
        <f t="shared" ca="1" si="107"/>
        <v>52321</v>
      </c>
      <c r="N143" s="3" t="str">
        <f t="shared" ca="1" si="108"/>
        <v>51221,52221,53221,51311,52311,53311,51321,52321</v>
      </c>
      <c r="O143" s="3" t="str">
        <f t="shared" si="109"/>
        <v>695,695,695,519,519,519,365,365</v>
      </c>
      <c r="P143" s="1" t="str">
        <f t="shared" si="110"/>
        <v>(1,3),(1,3),(1,3),(1,2),(1,2),(1,2),(1,1),(1,1)</v>
      </c>
      <c r="Q143" s="3" t="str">
        <f>IF(D143="坦克碎片",VLOOKUP(C143,道具信息!$N$2:$O$291,2,FALSE)&amp;"碎片",VLOOKUP(C143,道具信息!$N$2:$O$291,2,FALSE))</f>
        <v>T3坦克碎片</v>
      </c>
      <c r="R143" s="3">
        <f t="shared" si="93"/>
        <v>2652</v>
      </c>
      <c r="S143" s="11">
        <f t="shared" si="94"/>
        <v>0.26600000000000001</v>
      </c>
      <c r="T143" s="3" t="str">
        <f>VLOOKUP(Q143,道具信息!$Q$3:$S$20,2,FALSE)</f>
        <v>CHEST_ITEM_TYPE_T3_SHARD</v>
      </c>
      <c r="U143" s="3" t="str">
        <f>IF(COUNTIF(U$136:U142,T143)=0,T143,"")</f>
        <v/>
      </c>
      <c r="V143" s="3" t="str">
        <f t="shared" si="104"/>
        <v>CHEST_ITEM_TYPE_T2_SHARD,CHEST_ITEM_TYPE_T3_SHARD</v>
      </c>
      <c r="W143" s="13" t="str">
        <f t="shared" si="99"/>
        <v/>
      </c>
      <c r="X143" s="3" t="str">
        <f t="shared" si="100"/>
        <v/>
      </c>
      <c r="Y143" s="3" t="str">
        <f t="shared" si="105"/>
        <v>20.9%,26.6%</v>
      </c>
    </row>
    <row r="144" spans="2:25" x14ac:dyDescent="0.3">
      <c r="B144" s="2">
        <f>数据源!AC176</f>
        <v>5</v>
      </c>
      <c r="C144" s="2" t="str">
        <f>数据源!AD176</f>
        <v>虎式</v>
      </c>
      <c r="D144" s="2" t="str">
        <f>数据源!AE176</f>
        <v>坦克碎片</v>
      </c>
      <c r="E144" s="2">
        <f>数据源!AF176</f>
        <v>66.666666666666657</v>
      </c>
      <c r="F144" s="2">
        <f>数据源!AG176</f>
        <v>1</v>
      </c>
      <c r="G144" s="2">
        <f>数据源!AH176</f>
        <v>3.6499999999999998E-2</v>
      </c>
      <c r="H144" s="2">
        <f>数据源!AI176</f>
        <v>3.6500000000000012E-2</v>
      </c>
      <c r="I144" s="2">
        <f>数据源!AJ176</f>
        <v>365</v>
      </c>
      <c r="J144" s="3">
        <f t="shared" si="95"/>
        <v>1</v>
      </c>
      <c r="K144" s="3">
        <f t="shared" si="96"/>
        <v>1</v>
      </c>
      <c r="L144" s="3" t="str">
        <f t="shared" si="106"/>
        <v>碎片</v>
      </c>
      <c r="M144" s="3">
        <f t="shared" ca="1" si="107"/>
        <v>53321</v>
      </c>
      <c r="N144" s="3" t="str">
        <f t="shared" ca="1" si="108"/>
        <v>51221,52221,53221,51311,52311,53311,51321,52321,53321</v>
      </c>
      <c r="O144" s="3" t="str">
        <f t="shared" si="109"/>
        <v>695,695,695,519,519,519,365,365,365</v>
      </c>
      <c r="P144" s="1" t="str">
        <f t="shared" si="110"/>
        <v>(1,3),(1,3),(1,3),(1,2),(1,2),(1,2),(1,1),(1,1),(1,1)</v>
      </c>
      <c r="Q144" s="3" t="str">
        <f>IF(D144="坦克碎片",VLOOKUP(C144,道具信息!$N$2:$O$291,2,FALSE)&amp;"碎片",VLOOKUP(C144,道具信息!$N$2:$O$291,2,FALSE))</f>
        <v>T3坦克碎片</v>
      </c>
      <c r="R144" s="3">
        <f t="shared" si="93"/>
        <v>2652</v>
      </c>
      <c r="S144" s="11">
        <f t="shared" si="94"/>
        <v>0.26600000000000001</v>
      </c>
      <c r="T144" s="3" t="str">
        <f>VLOOKUP(Q144,道具信息!$Q$3:$S$20,2,FALSE)</f>
        <v>CHEST_ITEM_TYPE_T3_SHARD</v>
      </c>
      <c r="U144" s="3" t="str">
        <f>IF(COUNTIF(U$136:U143,T144)=0,T144,"")</f>
        <v/>
      </c>
      <c r="V144" s="3" t="str">
        <f t="shared" si="104"/>
        <v>CHEST_ITEM_TYPE_T2_SHARD,CHEST_ITEM_TYPE_T3_SHARD</v>
      </c>
      <c r="W144" s="13" t="str">
        <f t="shared" si="99"/>
        <v/>
      </c>
      <c r="X144" s="3" t="str">
        <f t="shared" si="100"/>
        <v/>
      </c>
      <c r="Y144" s="3" t="str">
        <f t="shared" si="105"/>
        <v>20.9%,26.6%</v>
      </c>
    </row>
    <row r="145" spans="2:25" x14ac:dyDescent="0.3">
      <c r="B145" s="2">
        <f>数据源!AC177</f>
        <v>5</v>
      </c>
      <c r="C145" s="2" t="str">
        <f>数据源!AD177</f>
        <v>T1LP1</v>
      </c>
      <c r="D145" s="2" t="str">
        <f>数据源!AE177</f>
        <v>部件</v>
      </c>
      <c r="E145" s="2">
        <f>数据源!AF177</f>
        <v>30</v>
      </c>
      <c r="F145" s="2">
        <f>数据源!AG177</f>
        <v>1.5</v>
      </c>
      <c r="G145" s="2">
        <f>数据源!AH177</f>
        <v>1.41E-2</v>
      </c>
      <c r="H145" s="2">
        <f>数据源!AI177</f>
        <v>2.0888888888888891E-2</v>
      </c>
      <c r="I145" s="2">
        <f>数据源!AJ177</f>
        <v>209</v>
      </c>
      <c r="J145" s="3">
        <f t="shared" si="95"/>
        <v>1</v>
      </c>
      <c r="K145" s="3">
        <f t="shared" si="96"/>
        <v>2</v>
      </c>
      <c r="L145" s="3" t="str">
        <f t="shared" si="106"/>
        <v>部件</v>
      </c>
      <c r="M145" s="3">
        <f t="shared" ca="1" si="107"/>
        <v>91001</v>
      </c>
      <c r="N145" s="3" t="str">
        <f t="shared" ca="1" si="108"/>
        <v>51221,52221,53221,51311,52311,53311,51321,52321,53321,91001</v>
      </c>
      <c r="O145" s="3" t="str">
        <f t="shared" si="109"/>
        <v>695,695,695,519,519,519,365,365,365,209</v>
      </c>
      <c r="P145" s="1" t="str">
        <f t="shared" si="110"/>
        <v>(1,3),(1,3),(1,3),(1,2),(1,2),(1,2),(1,1),(1,1),(1,1),(1,2)</v>
      </c>
      <c r="Q145" s="3" t="str">
        <f>IF(D145="坦克碎片",VLOOKUP(C145,道具信息!$N$2:$O$291,2,FALSE)&amp;"碎片",VLOOKUP(C145,道具信息!$N$2:$O$291,2,FALSE))</f>
        <v>T1部件</v>
      </c>
      <c r="R145" s="3">
        <f t="shared" si="93"/>
        <v>3756</v>
      </c>
      <c r="S145" s="11">
        <f t="shared" si="94"/>
        <v>0.376</v>
      </c>
      <c r="T145" s="3" t="str">
        <f>VLOOKUP(Q145,道具信息!$Q$3:$S$20,2,FALSE)</f>
        <v>CHEST_ITEM_TYPE_T1_PART</v>
      </c>
      <c r="U145" s="3" t="str">
        <f>IF(COUNTIF(U$136:U144,T145)=0,T145,"")</f>
        <v>CHEST_ITEM_TYPE_T1_PART</v>
      </c>
      <c r="V145" s="3" t="str">
        <f t="shared" si="104"/>
        <v>CHEST_ITEM_TYPE_T2_SHARD,CHEST_ITEM_TYPE_T3_SHARD,CHEST_ITEM_TYPE_T1_PART</v>
      </c>
      <c r="W145" s="13">
        <f t="shared" si="99"/>
        <v>0.376</v>
      </c>
      <c r="X145" s="3" t="str">
        <f t="shared" si="100"/>
        <v>37.6%</v>
      </c>
      <c r="Y145" s="3" t="str">
        <f t="shared" si="105"/>
        <v>20.9%,26.6%,37.6%</v>
      </c>
    </row>
    <row r="146" spans="2:25" x14ac:dyDescent="0.3">
      <c r="B146" s="2">
        <f>数据源!AC178</f>
        <v>5</v>
      </c>
      <c r="C146" s="2" t="str">
        <f>数据源!AD178</f>
        <v>T1LP3</v>
      </c>
      <c r="D146" s="2" t="str">
        <f>数据源!AE178</f>
        <v>部件</v>
      </c>
      <c r="E146" s="2">
        <f>数据源!AF178</f>
        <v>30</v>
      </c>
      <c r="F146" s="2">
        <f>数据源!AG178</f>
        <v>1.5</v>
      </c>
      <c r="G146" s="2">
        <f>数据源!AH178</f>
        <v>1.41E-2</v>
      </c>
      <c r="H146" s="2">
        <f>数据源!AI178</f>
        <v>2.0888888888888891E-2</v>
      </c>
      <c r="I146" s="2">
        <f>数据源!AJ178</f>
        <v>209</v>
      </c>
      <c r="J146" s="3">
        <f t="shared" si="95"/>
        <v>1</v>
      </c>
      <c r="K146" s="3">
        <f t="shared" si="96"/>
        <v>2</v>
      </c>
      <c r="L146" s="3" t="str">
        <f t="shared" si="106"/>
        <v>部件</v>
      </c>
      <c r="M146" s="3">
        <f t="shared" ca="1" si="107"/>
        <v>91003</v>
      </c>
      <c r="N146" s="3" t="str">
        <f t="shared" ca="1" si="108"/>
        <v>51221,52221,53221,51311,52311,53311,51321,52321,53321,91001,91003</v>
      </c>
      <c r="O146" s="3" t="str">
        <f t="shared" si="109"/>
        <v>695,695,695,519,519,519,365,365,365,209,209</v>
      </c>
      <c r="P146" s="1" t="str">
        <f t="shared" si="110"/>
        <v>(1,3),(1,3),(1,3),(1,2),(1,2),(1,2),(1,1),(1,1),(1,1),(1,2),(1,2)</v>
      </c>
      <c r="Q146" s="3" t="str">
        <f>IF(D146="坦克碎片",VLOOKUP(C146,道具信息!$N$2:$O$291,2,FALSE)&amp;"碎片",VLOOKUP(C146,道具信息!$N$2:$O$291,2,FALSE))</f>
        <v>T1部件</v>
      </c>
      <c r="R146" s="3">
        <f t="shared" si="93"/>
        <v>3756</v>
      </c>
      <c r="S146" s="11">
        <f t="shared" si="94"/>
        <v>0.376</v>
      </c>
      <c r="T146" s="3" t="str">
        <f>VLOOKUP(Q146,道具信息!$Q$3:$S$20,2,FALSE)</f>
        <v>CHEST_ITEM_TYPE_T1_PART</v>
      </c>
      <c r="U146" s="3" t="str">
        <f>IF(COUNTIF(U$136:U145,T146)=0,T146,"")</f>
        <v/>
      </c>
      <c r="V146" s="3" t="str">
        <f t="shared" si="104"/>
        <v>CHEST_ITEM_TYPE_T2_SHARD,CHEST_ITEM_TYPE_T3_SHARD,CHEST_ITEM_TYPE_T1_PART</v>
      </c>
      <c r="W146" s="13" t="str">
        <f t="shared" si="99"/>
        <v/>
      </c>
      <c r="X146" s="3" t="str">
        <f t="shared" si="100"/>
        <v/>
      </c>
      <c r="Y146" s="3" t="str">
        <f t="shared" si="105"/>
        <v>20.9%,26.6%,37.6%</v>
      </c>
    </row>
    <row r="147" spans="2:25" x14ac:dyDescent="0.3">
      <c r="B147" s="2">
        <f>数据源!AC179</f>
        <v>5</v>
      </c>
      <c r="C147" s="2" t="str">
        <f>数据源!AD179</f>
        <v>T1LP5</v>
      </c>
      <c r="D147" s="2" t="str">
        <f>数据源!AE179</f>
        <v>部件</v>
      </c>
      <c r="E147" s="2">
        <f>数据源!AF179</f>
        <v>30</v>
      </c>
      <c r="F147" s="2">
        <f>数据源!AG179</f>
        <v>1.5</v>
      </c>
      <c r="G147" s="2">
        <f>数据源!AH179</f>
        <v>1.41E-2</v>
      </c>
      <c r="H147" s="2">
        <f>数据源!AI179</f>
        <v>2.0888888888888891E-2</v>
      </c>
      <c r="I147" s="2">
        <f>数据源!AJ179</f>
        <v>209</v>
      </c>
      <c r="J147" s="3">
        <f t="shared" si="95"/>
        <v>1</v>
      </c>
      <c r="K147" s="3">
        <f t="shared" si="96"/>
        <v>2</v>
      </c>
      <c r="L147" s="3" t="str">
        <f t="shared" si="106"/>
        <v>部件</v>
      </c>
      <c r="M147" s="3">
        <f t="shared" ca="1" si="107"/>
        <v>91005</v>
      </c>
      <c r="N147" s="3" t="str">
        <f t="shared" ca="1" si="108"/>
        <v>51221,52221,53221,51311,52311,53311,51321,52321,53321,91001,91003,91005</v>
      </c>
      <c r="O147" s="3" t="str">
        <f t="shared" si="109"/>
        <v>695,695,695,519,519,519,365,365,365,209,209,209</v>
      </c>
      <c r="P147" s="1" t="str">
        <f t="shared" si="110"/>
        <v>(1,3),(1,3),(1,3),(1,2),(1,2),(1,2),(1,1),(1,1),(1,1),(1,2),(1,2),(1,2)</v>
      </c>
      <c r="Q147" s="3" t="str">
        <f>IF(D147="坦克碎片",VLOOKUP(C147,道具信息!$N$2:$O$291,2,FALSE)&amp;"碎片",VLOOKUP(C147,道具信息!$N$2:$O$291,2,FALSE))</f>
        <v>T1部件</v>
      </c>
      <c r="R147" s="3">
        <f t="shared" si="93"/>
        <v>3756</v>
      </c>
      <c r="S147" s="11">
        <f t="shared" si="94"/>
        <v>0.376</v>
      </c>
      <c r="T147" s="3" t="str">
        <f>VLOOKUP(Q147,道具信息!$Q$3:$S$20,2,FALSE)</f>
        <v>CHEST_ITEM_TYPE_T1_PART</v>
      </c>
      <c r="U147" s="3" t="str">
        <f>IF(COUNTIF(U$136:U146,T147)=0,T147,"")</f>
        <v/>
      </c>
      <c r="V147" s="3" t="str">
        <f t="shared" si="104"/>
        <v>CHEST_ITEM_TYPE_T2_SHARD,CHEST_ITEM_TYPE_T3_SHARD,CHEST_ITEM_TYPE_T1_PART</v>
      </c>
      <c r="W147" s="13" t="str">
        <f t="shared" si="99"/>
        <v/>
      </c>
      <c r="X147" s="3" t="str">
        <f t="shared" si="100"/>
        <v/>
      </c>
      <c r="Y147" s="3" t="str">
        <f t="shared" si="105"/>
        <v>20.9%,26.6%,37.6%</v>
      </c>
    </row>
    <row r="148" spans="2:25" x14ac:dyDescent="0.3">
      <c r="B148" s="2">
        <f>数据源!AC180</f>
        <v>5</v>
      </c>
      <c r="C148" s="2" t="str">
        <f>数据源!AD180</f>
        <v>T1MP1</v>
      </c>
      <c r="D148" s="2" t="str">
        <f>数据源!AE180</f>
        <v>部件</v>
      </c>
      <c r="E148" s="2">
        <f>数据源!AF180</f>
        <v>30</v>
      </c>
      <c r="F148" s="2">
        <f>数据源!AG180</f>
        <v>1.5</v>
      </c>
      <c r="G148" s="2">
        <f>数据源!AH180</f>
        <v>1.41E-2</v>
      </c>
      <c r="H148" s="2">
        <f>数据源!AI180</f>
        <v>2.0888888888888891E-2</v>
      </c>
      <c r="I148" s="2">
        <f>数据源!AJ180</f>
        <v>209</v>
      </c>
      <c r="J148" s="3">
        <f t="shared" si="95"/>
        <v>1</v>
      </c>
      <c r="K148" s="3">
        <f t="shared" si="96"/>
        <v>2</v>
      </c>
      <c r="L148" s="3" t="str">
        <f t="shared" si="106"/>
        <v>部件</v>
      </c>
      <c r="M148" s="3">
        <f t="shared" ca="1" si="107"/>
        <v>91101</v>
      </c>
      <c r="N148" s="3" t="str">
        <f t="shared" ca="1" si="108"/>
        <v>51221,52221,53221,51311,52311,53311,51321,52321,53321,91001,91003,91005,91101</v>
      </c>
      <c r="O148" s="3" t="str">
        <f t="shared" si="109"/>
        <v>695,695,695,519,519,519,365,365,365,209,209,209,209</v>
      </c>
      <c r="P148" s="1" t="str">
        <f t="shared" si="110"/>
        <v>(1,3),(1,3),(1,3),(1,2),(1,2),(1,2),(1,1),(1,1),(1,1),(1,2),(1,2),(1,2),(1,2)</v>
      </c>
      <c r="Q148" s="3" t="str">
        <f>IF(D148="坦克碎片",VLOOKUP(C148,道具信息!$N$2:$O$291,2,FALSE)&amp;"碎片",VLOOKUP(C148,道具信息!$N$2:$O$291,2,FALSE))</f>
        <v>T1部件</v>
      </c>
      <c r="R148" s="3">
        <f t="shared" si="93"/>
        <v>3756</v>
      </c>
      <c r="S148" s="11">
        <f t="shared" si="94"/>
        <v>0.376</v>
      </c>
      <c r="T148" s="3" t="str">
        <f>VLOOKUP(Q148,道具信息!$Q$3:$S$20,2,FALSE)</f>
        <v>CHEST_ITEM_TYPE_T1_PART</v>
      </c>
      <c r="U148" s="3" t="str">
        <f>IF(COUNTIF(U$136:U147,T148)=0,T148,"")</f>
        <v/>
      </c>
      <c r="V148" s="3" t="str">
        <f t="shared" si="104"/>
        <v>CHEST_ITEM_TYPE_T2_SHARD,CHEST_ITEM_TYPE_T3_SHARD,CHEST_ITEM_TYPE_T1_PART</v>
      </c>
      <c r="W148" s="13" t="str">
        <f t="shared" si="99"/>
        <v/>
      </c>
      <c r="X148" s="3" t="str">
        <f t="shared" si="100"/>
        <v/>
      </c>
      <c r="Y148" s="3" t="str">
        <f t="shared" si="105"/>
        <v>20.9%,26.6%,37.6%</v>
      </c>
    </row>
    <row r="149" spans="2:25" x14ac:dyDescent="0.3">
      <c r="B149" s="2">
        <f>数据源!AC181</f>
        <v>5</v>
      </c>
      <c r="C149" s="2" t="str">
        <f>数据源!AD181</f>
        <v>T1MP3</v>
      </c>
      <c r="D149" s="2" t="str">
        <f>数据源!AE181</f>
        <v>部件</v>
      </c>
      <c r="E149" s="2">
        <f>数据源!AF181</f>
        <v>30</v>
      </c>
      <c r="F149" s="2">
        <f>数据源!AG181</f>
        <v>1.5</v>
      </c>
      <c r="G149" s="2">
        <f>数据源!AH181</f>
        <v>1.41E-2</v>
      </c>
      <c r="H149" s="2">
        <f>数据源!AI181</f>
        <v>2.0888888888888891E-2</v>
      </c>
      <c r="I149" s="2">
        <f>数据源!AJ181</f>
        <v>209</v>
      </c>
      <c r="J149" s="3">
        <f t="shared" si="95"/>
        <v>1</v>
      </c>
      <c r="K149" s="3">
        <f t="shared" si="96"/>
        <v>2</v>
      </c>
      <c r="L149" s="3" t="str">
        <f t="shared" si="106"/>
        <v>部件</v>
      </c>
      <c r="M149" s="3">
        <f t="shared" ca="1" si="107"/>
        <v>91103</v>
      </c>
      <c r="N149" s="3" t="str">
        <f t="shared" ca="1" si="108"/>
        <v>51221,52221,53221,51311,52311,53311,51321,52321,53321,91001,91003,91005,91101,91103</v>
      </c>
      <c r="O149" s="3" t="str">
        <f t="shared" si="109"/>
        <v>695,695,695,519,519,519,365,365,365,209,209,209,209,209</v>
      </c>
      <c r="P149" s="1" t="str">
        <f t="shared" si="110"/>
        <v>(1,3),(1,3),(1,3),(1,2),(1,2),(1,2),(1,1),(1,1),(1,1),(1,2),(1,2),(1,2),(1,2),(1,2)</v>
      </c>
      <c r="Q149" s="3" t="str">
        <f>IF(D149="坦克碎片",VLOOKUP(C149,道具信息!$N$2:$O$291,2,FALSE)&amp;"碎片",VLOOKUP(C149,道具信息!$N$2:$O$291,2,FALSE))</f>
        <v>T1部件</v>
      </c>
      <c r="R149" s="3">
        <f t="shared" si="93"/>
        <v>3756</v>
      </c>
      <c r="S149" s="11">
        <f t="shared" si="94"/>
        <v>0.376</v>
      </c>
      <c r="T149" s="3" t="str">
        <f>VLOOKUP(Q149,道具信息!$Q$3:$S$20,2,FALSE)</f>
        <v>CHEST_ITEM_TYPE_T1_PART</v>
      </c>
      <c r="U149" s="3" t="str">
        <f>IF(COUNTIF(U$136:U148,T149)=0,T149,"")</f>
        <v/>
      </c>
      <c r="V149" s="3" t="str">
        <f t="shared" si="104"/>
        <v>CHEST_ITEM_TYPE_T2_SHARD,CHEST_ITEM_TYPE_T3_SHARD,CHEST_ITEM_TYPE_T1_PART</v>
      </c>
      <c r="W149" s="13" t="str">
        <f t="shared" si="99"/>
        <v/>
      </c>
      <c r="X149" s="3" t="str">
        <f t="shared" si="100"/>
        <v/>
      </c>
      <c r="Y149" s="3" t="str">
        <f t="shared" si="105"/>
        <v>20.9%,26.6%,37.6%</v>
      </c>
    </row>
    <row r="150" spans="2:25" x14ac:dyDescent="0.3">
      <c r="B150" s="2">
        <f>数据源!AC182</f>
        <v>5</v>
      </c>
      <c r="C150" s="2" t="str">
        <f>数据源!AD182</f>
        <v>T1MP5</v>
      </c>
      <c r="D150" s="2" t="str">
        <f>数据源!AE182</f>
        <v>部件</v>
      </c>
      <c r="E150" s="2">
        <f>数据源!AF182</f>
        <v>30</v>
      </c>
      <c r="F150" s="2">
        <f>数据源!AG182</f>
        <v>1.5</v>
      </c>
      <c r="G150" s="2">
        <f>数据源!AH182</f>
        <v>1.41E-2</v>
      </c>
      <c r="H150" s="2">
        <f>数据源!AI182</f>
        <v>2.0888888888888891E-2</v>
      </c>
      <c r="I150" s="2">
        <f>数据源!AJ182</f>
        <v>209</v>
      </c>
      <c r="J150" s="3">
        <f t="shared" si="95"/>
        <v>1</v>
      </c>
      <c r="K150" s="3">
        <f t="shared" si="96"/>
        <v>2</v>
      </c>
      <c r="L150" s="3" t="str">
        <f t="shared" si="106"/>
        <v>部件</v>
      </c>
      <c r="M150" s="3">
        <f t="shared" ca="1" si="107"/>
        <v>91105</v>
      </c>
      <c r="N150" s="3" t="str">
        <f t="shared" ca="1" si="108"/>
        <v>51221,52221,53221,51311,52311,53311,51321,52321,53321,91001,91003,91005,91101,91103,91105</v>
      </c>
      <c r="O150" s="3" t="str">
        <f t="shared" si="109"/>
        <v>695,695,695,519,519,519,365,365,365,209,209,209,209,209,209</v>
      </c>
      <c r="P150" s="1" t="str">
        <f t="shared" si="110"/>
        <v>(1,3),(1,3),(1,3),(1,2),(1,2),(1,2),(1,1),(1,1),(1,1),(1,2),(1,2),(1,2),(1,2),(1,2),(1,2)</v>
      </c>
      <c r="Q150" s="3" t="str">
        <f>IF(D150="坦克碎片",VLOOKUP(C150,道具信息!$N$2:$O$291,2,FALSE)&amp;"碎片",VLOOKUP(C150,道具信息!$N$2:$O$291,2,FALSE))</f>
        <v>T1部件</v>
      </c>
      <c r="R150" s="3">
        <f t="shared" si="93"/>
        <v>3756</v>
      </c>
      <c r="S150" s="11">
        <f t="shared" si="94"/>
        <v>0.376</v>
      </c>
      <c r="T150" s="3" t="str">
        <f>VLOOKUP(Q150,道具信息!$Q$3:$S$20,2,FALSE)</f>
        <v>CHEST_ITEM_TYPE_T1_PART</v>
      </c>
      <c r="U150" s="3" t="str">
        <f>IF(COUNTIF(U$136:U149,T150)=0,T150,"")</f>
        <v/>
      </c>
      <c r="V150" s="3" t="str">
        <f t="shared" si="104"/>
        <v>CHEST_ITEM_TYPE_T2_SHARD,CHEST_ITEM_TYPE_T3_SHARD,CHEST_ITEM_TYPE_T1_PART</v>
      </c>
      <c r="W150" s="13" t="str">
        <f t="shared" si="99"/>
        <v/>
      </c>
      <c r="X150" s="3" t="str">
        <f t="shared" si="100"/>
        <v/>
      </c>
      <c r="Y150" s="3" t="str">
        <f t="shared" si="105"/>
        <v>20.9%,26.6%,37.6%</v>
      </c>
    </row>
    <row r="151" spans="2:25" x14ac:dyDescent="0.3">
      <c r="B151" s="2">
        <f>数据源!AC183</f>
        <v>5</v>
      </c>
      <c r="C151" s="2" t="str">
        <f>数据源!AD183</f>
        <v>T1HP1</v>
      </c>
      <c r="D151" s="2" t="str">
        <f>数据源!AE183</f>
        <v>部件</v>
      </c>
      <c r="E151" s="2">
        <f>数据源!AF183</f>
        <v>30</v>
      </c>
      <c r="F151" s="2">
        <f>数据源!AG183</f>
        <v>1.5</v>
      </c>
      <c r="G151" s="2">
        <f>数据源!AH183</f>
        <v>1.41E-2</v>
      </c>
      <c r="H151" s="2">
        <f>数据源!AI183</f>
        <v>2.0888888888888891E-2</v>
      </c>
      <c r="I151" s="2">
        <f>数据源!AJ183</f>
        <v>209</v>
      </c>
      <c r="J151" s="3">
        <f t="shared" si="95"/>
        <v>1</v>
      </c>
      <c r="K151" s="3">
        <f t="shared" si="96"/>
        <v>2</v>
      </c>
      <c r="L151" s="3" t="str">
        <f t="shared" si="106"/>
        <v>部件</v>
      </c>
      <c r="M151" s="3">
        <f t="shared" ca="1" si="107"/>
        <v>91201</v>
      </c>
      <c r="N151" s="3" t="str">
        <f t="shared" ca="1" si="108"/>
        <v>51221,52221,53221,51311,52311,53311,51321,52321,53321,91001,91003,91005,91101,91103,91105,91201</v>
      </c>
      <c r="O151" s="3" t="str">
        <f t="shared" si="109"/>
        <v>695,695,695,519,519,519,365,365,365,209,209,209,209,209,209,209</v>
      </c>
      <c r="P151" s="1" t="str">
        <f t="shared" si="110"/>
        <v>(1,3),(1,3),(1,3),(1,2),(1,2),(1,2),(1,1),(1,1),(1,1),(1,2),(1,2),(1,2),(1,2),(1,2),(1,2),(1,2)</v>
      </c>
      <c r="Q151" s="3" t="str">
        <f>IF(D151="坦克碎片",VLOOKUP(C151,道具信息!$N$2:$O$291,2,FALSE)&amp;"碎片",VLOOKUP(C151,道具信息!$N$2:$O$291,2,FALSE))</f>
        <v>T1部件</v>
      </c>
      <c r="R151" s="3">
        <f t="shared" si="93"/>
        <v>3756</v>
      </c>
      <c r="S151" s="11">
        <f t="shared" si="94"/>
        <v>0.376</v>
      </c>
      <c r="T151" s="3" t="str">
        <f>VLOOKUP(Q151,道具信息!$Q$3:$S$20,2,FALSE)</f>
        <v>CHEST_ITEM_TYPE_T1_PART</v>
      </c>
      <c r="U151" s="3" t="str">
        <f>IF(COUNTIF(U$136:U150,T151)=0,T151,"")</f>
        <v/>
      </c>
      <c r="V151" s="3" t="str">
        <f t="shared" si="104"/>
        <v>CHEST_ITEM_TYPE_T2_SHARD,CHEST_ITEM_TYPE_T3_SHARD,CHEST_ITEM_TYPE_T1_PART</v>
      </c>
      <c r="W151" s="13" t="str">
        <f t="shared" si="99"/>
        <v/>
      </c>
      <c r="X151" s="3" t="str">
        <f t="shared" si="100"/>
        <v/>
      </c>
      <c r="Y151" s="3" t="str">
        <f t="shared" si="105"/>
        <v>20.9%,26.6%,37.6%</v>
      </c>
    </row>
    <row r="152" spans="2:25" x14ac:dyDescent="0.3">
      <c r="B152" s="2">
        <f>数据源!AC184</f>
        <v>5</v>
      </c>
      <c r="C152" s="2" t="str">
        <f>数据源!AD184</f>
        <v>T1HP3</v>
      </c>
      <c r="D152" s="2" t="str">
        <f>数据源!AE184</f>
        <v>部件</v>
      </c>
      <c r="E152" s="2">
        <f>数据源!AF184</f>
        <v>30</v>
      </c>
      <c r="F152" s="2">
        <f>数据源!AG184</f>
        <v>1.5</v>
      </c>
      <c r="G152" s="2">
        <f>数据源!AH184</f>
        <v>1.41E-2</v>
      </c>
      <c r="H152" s="2">
        <f>数据源!AI184</f>
        <v>2.0888888888888891E-2</v>
      </c>
      <c r="I152" s="2">
        <f>数据源!AJ184</f>
        <v>209</v>
      </c>
      <c r="J152" s="3">
        <f t="shared" si="95"/>
        <v>1</v>
      </c>
      <c r="K152" s="3">
        <f t="shared" si="96"/>
        <v>2</v>
      </c>
      <c r="L152" s="3" t="str">
        <f t="shared" si="106"/>
        <v>部件</v>
      </c>
      <c r="M152" s="3">
        <f t="shared" ca="1" si="107"/>
        <v>91203</v>
      </c>
      <c r="N152" s="3" t="str">
        <f t="shared" ca="1" si="108"/>
        <v>51221,52221,53221,51311,52311,53311,51321,52321,53321,91001,91003,91005,91101,91103,91105,91201,91203</v>
      </c>
      <c r="O152" s="3" t="str">
        <f t="shared" si="109"/>
        <v>695,695,695,519,519,519,365,365,365,209,209,209,209,209,209,209,209</v>
      </c>
      <c r="P152" s="1" t="str">
        <f t="shared" si="110"/>
        <v>(1,3),(1,3),(1,3),(1,2),(1,2),(1,2),(1,1),(1,1),(1,1),(1,2),(1,2),(1,2),(1,2),(1,2),(1,2),(1,2),(1,2)</v>
      </c>
      <c r="Q152" s="3" t="str">
        <f>IF(D152="坦克碎片",VLOOKUP(C152,道具信息!$N$2:$O$291,2,FALSE)&amp;"碎片",VLOOKUP(C152,道具信息!$N$2:$O$291,2,FALSE))</f>
        <v>T1部件</v>
      </c>
      <c r="R152" s="3">
        <f t="shared" si="93"/>
        <v>3756</v>
      </c>
      <c r="S152" s="11">
        <f t="shared" si="94"/>
        <v>0.376</v>
      </c>
      <c r="T152" s="3" t="str">
        <f>VLOOKUP(Q152,道具信息!$Q$3:$S$20,2,FALSE)</f>
        <v>CHEST_ITEM_TYPE_T1_PART</v>
      </c>
      <c r="U152" s="3" t="str">
        <f>IF(COUNTIF(U$136:U151,T152)=0,T152,"")</f>
        <v/>
      </c>
      <c r="V152" s="3" t="str">
        <f t="shared" si="104"/>
        <v>CHEST_ITEM_TYPE_T2_SHARD,CHEST_ITEM_TYPE_T3_SHARD,CHEST_ITEM_TYPE_T1_PART</v>
      </c>
      <c r="W152" s="13" t="str">
        <f t="shared" si="99"/>
        <v/>
      </c>
      <c r="X152" s="3" t="str">
        <f t="shared" si="100"/>
        <v/>
      </c>
      <c r="Y152" s="3" t="str">
        <f t="shared" si="105"/>
        <v>20.9%,26.6%,37.6%</v>
      </c>
    </row>
    <row r="153" spans="2:25" x14ac:dyDescent="0.3">
      <c r="B153" s="2">
        <f>数据源!AC185</f>
        <v>5</v>
      </c>
      <c r="C153" s="2" t="str">
        <f>数据源!AD185</f>
        <v>T1HP5</v>
      </c>
      <c r="D153" s="2" t="str">
        <f>数据源!AE185</f>
        <v>部件</v>
      </c>
      <c r="E153" s="2">
        <f>数据源!AF185</f>
        <v>30</v>
      </c>
      <c r="F153" s="2">
        <f>数据源!AG185</f>
        <v>1.5</v>
      </c>
      <c r="G153" s="2">
        <f>数据源!AH185</f>
        <v>1.41E-2</v>
      </c>
      <c r="H153" s="2">
        <f>数据源!AI185</f>
        <v>2.0888888888888891E-2</v>
      </c>
      <c r="I153" s="2">
        <f>数据源!AJ185</f>
        <v>209</v>
      </c>
      <c r="J153" s="3">
        <f t="shared" si="95"/>
        <v>1</v>
      </c>
      <c r="K153" s="3">
        <f t="shared" si="96"/>
        <v>2</v>
      </c>
      <c r="L153" s="3" t="str">
        <f t="shared" si="106"/>
        <v>部件</v>
      </c>
      <c r="M153" s="3">
        <f t="shared" ca="1" si="107"/>
        <v>91205</v>
      </c>
      <c r="N153" s="3" t="str">
        <f t="shared" ca="1" si="108"/>
        <v>51221,52221,53221,51311,52311,53311,51321,52321,53321,91001,91003,91005,91101,91103,91105,91201,91203,91205</v>
      </c>
      <c r="O153" s="3" t="str">
        <f t="shared" si="109"/>
        <v>695,695,695,519,519,519,365,365,365,209,209,209,209,209,209,209,209,209</v>
      </c>
      <c r="P153" s="1" t="str">
        <f t="shared" si="110"/>
        <v>(1,3),(1,3),(1,3),(1,2),(1,2),(1,2),(1,1),(1,1),(1,1),(1,2),(1,2),(1,2),(1,2),(1,2),(1,2),(1,2),(1,2),(1,2)</v>
      </c>
      <c r="Q153" s="3" t="str">
        <f>IF(D153="坦克碎片",VLOOKUP(C153,道具信息!$N$2:$O$291,2,FALSE)&amp;"碎片",VLOOKUP(C153,道具信息!$N$2:$O$291,2,FALSE))</f>
        <v>T1部件</v>
      </c>
      <c r="R153" s="3">
        <f t="shared" si="93"/>
        <v>3756</v>
      </c>
      <c r="S153" s="11">
        <f t="shared" si="94"/>
        <v>0.376</v>
      </c>
      <c r="T153" s="3" t="str">
        <f>VLOOKUP(Q153,道具信息!$Q$3:$S$20,2,FALSE)</f>
        <v>CHEST_ITEM_TYPE_T1_PART</v>
      </c>
      <c r="U153" s="3" t="str">
        <f>IF(COUNTIF(U$136:U152,T153)=0,T153,"")</f>
        <v/>
      </c>
      <c r="V153" s="3" t="str">
        <f t="shared" si="104"/>
        <v>CHEST_ITEM_TYPE_T2_SHARD,CHEST_ITEM_TYPE_T3_SHARD,CHEST_ITEM_TYPE_T1_PART</v>
      </c>
      <c r="W153" s="13" t="str">
        <f t="shared" si="99"/>
        <v/>
      </c>
      <c r="X153" s="3" t="str">
        <f t="shared" si="100"/>
        <v/>
      </c>
      <c r="Y153" s="3" t="str">
        <f t="shared" si="105"/>
        <v>20.9%,26.6%,37.6%</v>
      </c>
    </row>
    <row r="154" spans="2:25" x14ac:dyDescent="0.3">
      <c r="B154" s="2">
        <f>数据源!AC186</f>
        <v>5</v>
      </c>
      <c r="C154" s="2" t="str">
        <f>数据源!AD186</f>
        <v>T1LP2</v>
      </c>
      <c r="D154" s="2" t="str">
        <f>数据源!AE186</f>
        <v>部件</v>
      </c>
      <c r="E154" s="2">
        <f>数据源!AF186</f>
        <v>30</v>
      </c>
      <c r="F154" s="2">
        <f>数据源!AG186</f>
        <v>1.5</v>
      </c>
      <c r="G154" s="2">
        <f>数据源!AH186</f>
        <v>1.41E-2</v>
      </c>
      <c r="H154" s="2">
        <f>数据源!AI186</f>
        <v>2.0888888888888891E-2</v>
      </c>
      <c r="I154" s="2">
        <f>数据源!AJ186</f>
        <v>209</v>
      </c>
      <c r="J154" s="3">
        <f t="shared" si="95"/>
        <v>1</v>
      </c>
      <c r="K154" s="3">
        <f t="shared" si="96"/>
        <v>2</v>
      </c>
      <c r="L154" s="3" t="str">
        <f t="shared" si="106"/>
        <v>部件</v>
      </c>
      <c r="M154" s="3">
        <f t="shared" ca="1" si="107"/>
        <v>91002</v>
      </c>
      <c r="N154" s="3" t="str">
        <f t="shared" ca="1" si="108"/>
        <v>51221,52221,53221,51311,52311,53311,51321,52321,53321,91001,91003,91005,91101,91103,91105,91201,91203,91205,91002</v>
      </c>
      <c r="O154" s="3" t="str">
        <f t="shared" si="109"/>
        <v>695,695,695,519,519,519,365,365,365,209,209,209,209,209,209,209,209,209,209</v>
      </c>
      <c r="P154" s="1" t="str">
        <f t="shared" si="110"/>
        <v>(1,3),(1,3),(1,3),(1,2),(1,2),(1,2),(1,1),(1,1),(1,1),(1,2),(1,2),(1,2),(1,2),(1,2),(1,2),(1,2),(1,2),(1,2),(1,2)</v>
      </c>
      <c r="Q154" s="3" t="str">
        <f>IF(D154="坦克碎片",VLOOKUP(C154,道具信息!$N$2:$O$291,2,FALSE)&amp;"碎片",VLOOKUP(C154,道具信息!$N$2:$O$291,2,FALSE))</f>
        <v>T1部件</v>
      </c>
      <c r="R154" s="3">
        <f t="shared" si="93"/>
        <v>3756</v>
      </c>
      <c r="S154" s="11">
        <f t="shared" si="94"/>
        <v>0.376</v>
      </c>
      <c r="T154" s="3" t="str">
        <f>VLOOKUP(Q154,道具信息!$Q$3:$S$20,2,FALSE)</f>
        <v>CHEST_ITEM_TYPE_T1_PART</v>
      </c>
      <c r="U154" s="3" t="str">
        <f>IF(COUNTIF(U$136:U153,T154)=0,T154,"")</f>
        <v/>
      </c>
      <c r="V154" s="3" t="str">
        <f t="shared" si="104"/>
        <v>CHEST_ITEM_TYPE_T2_SHARD,CHEST_ITEM_TYPE_T3_SHARD,CHEST_ITEM_TYPE_T1_PART</v>
      </c>
      <c r="W154" s="13" t="str">
        <f t="shared" si="99"/>
        <v/>
      </c>
      <c r="X154" s="3" t="str">
        <f t="shared" si="100"/>
        <v/>
      </c>
      <c r="Y154" s="3" t="str">
        <f t="shared" si="105"/>
        <v>20.9%,26.6%,37.6%</v>
      </c>
    </row>
    <row r="155" spans="2:25" x14ac:dyDescent="0.3">
      <c r="B155" s="2">
        <f>数据源!AC187</f>
        <v>5</v>
      </c>
      <c r="C155" s="2" t="str">
        <f>数据源!AD187</f>
        <v>T1LP4</v>
      </c>
      <c r="D155" s="2" t="str">
        <f>数据源!AE187</f>
        <v>部件</v>
      </c>
      <c r="E155" s="2">
        <f>数据源!AF187</f>
        <v>30</v>
      </c>
      <c r="F155" s="2">
        <f>数据源!AG187</f>
        <v>1.5</v>
      </c>
      <c r="G155" s="2">
        <f>数据源!AH187</f>
        <v>1.41E-2</v>
      </c>
      <c r="H155" s="2">
        <f>数据源!AI187</f>
        <v>2.0888888888888891E-2</v>
      </c>
      <c r="I155" s="2">
        <f>数据源!AJ187</f>
        <v>209</v>
      </c>
      <c r="J155" s="3">
        <f t="shared" si="95"/>
        <v>1</v>
      </c>
      <c r="K155" s="3">
        <f t="shared" si="96"/>
        <v>2</v>
      </c>
      <c r="L155" s="3" t="str">
        <f t="shared" si="106"/>
        <v>部件</v>
      </c>
      <c r="M155" s="3">
        <f t="shared" ca="1" si="107"/>
        <v>91004</v>
      </c>
      <c r="N155" s="3" t="str">
        <f t="shared" ca="1" si="108"/>
        <v>51221,52221,53221,51311,52311,53311,51321,52321,53321,91001,91003,91005,91101,91103,91105,91201,91203,91205,91002,91004</v>
      </c>
      <c r="O155" s="3" t="str">
        <f t="shared" si="109"/>
        <v>695,695,695,519,519,519,365,365,365,209,209,209,209,209,209,209,209,209,209,209</v>
      </c>
      <c r="P155" s="1" t="str">
        <f t="shared" si="110"/>
        <v>(1,3),(1,3),(1,3),(1,2),(1,2),(1,2),(1,1),(1,1),(1,1),(1,2),(1,2),(1,2),(1,2),(1,2),(1,2),(1,2),(1,2),(1,2),(1,2),(1,2)</v>
      </c>
      <c r="Q155" s="3" t="str">
        <f>IF(D155="坦克碎片",VLOOKUP(C155,道具信息!$N$2:$O$291,2,FALSE)&amp;"碎片",VLOOKUP(C155,道具信息!$N$2:$O$291,2,FALSE))</f>
        <v>T1部件</v>
      </c>
      <c r="R155" s="3">
        <f t="shared" si="93"/>
        <v>3756</v>
      </c>
      <c r="S155" s="11">
        <f t="shared" si="94"/>
        <v>0.376</v>
      </c>
      <c r="T155" s="3" t="str">
        <f>VLOOKUP(Q155,道具信息!$Q$3:$S$20,2,FALSE)</f>
        <v>CHEST_ITEM_TYPE_T1_PART</v>
      </c>
      <c r="U155" s="3" t="str">
        <f>IF(COUNTIF(U$136:U154,T155)=0,T155,"")</f>
        <v/>
      </c>
      <c r="V155" s="3" t="str">
        <f t="shared" si="104"/>
        <v>CHEST_ITEM_TYPE_T2_SHARD,CHEST_ITEM_TYPE_T3_SHARD,CHEST_ITEM_TYPE_T1_PART</v>
      </c>
      <c r="W155" s="13" t="str">
        <f t="shared" si="99"/>
        <v/>
      </c>
      <c r="X155" s="3" t="str">
        <f t="shared" si="100"/>
        <v/>
      </c>
      <c r="Y155" s="3" t="str">
        <f t="shared" si="105"/>
        <v>20.9%,26.6%,37.6%</v>
      </c>
    </row>
    <row r="156" spans="2:25" x14ac:dyDescent="0.3">
      <c r="B156" s="2">
        <f>数据源!AC188</f>
        <v>5</v>
      </c>
      <c r="C156" s="2" t="str">
        <f>数据源!AD188</f>
        <v>T1LP6</v>
      </c>
      <c r="D156" s="2" t="str">
        <f>数据源!AE188</f>
        <v>部件</v>
      </c>
      <c r="E156" s="2">
        <f>数据源!AF188</f>
        <v>30</v>
      </c>
      <c r="F156" s="2">
        <f>数据源!AG188</f>
        <v>1.5</v>
      </c>
      <c r="G156" s="2">
        <f>数据源!AH188</f>
        <v>1.41E-2</v>
      </c>
      <c r="H156" s="2">
        <f>数据源!AI188</f>
        <v>2.0888888888888891E-2</v>
      </c>
      <c r="I156" s="2">
        <f>数据源!AJ188</f>
        <v>209</v>
      </c>
      <c r="J156" s="3">
        <f t="shared" si="95"/>
        <v>1</v>
      </c>
      <c r="K156" s="3">
        <f t="shared" si="96"/>
        <v>2</v>
      </c>
      <c r="L156" s="3" t="str">
        <f t="shared" si="106"/>
        <v>部件</v>
      </c>
      <c r="M156" s="3">
        <f t="shared" ca="1" si="107"/>
        <v>91006</v>
      </c>
      <c r="N156" s="3" t="str">
        <f t="shared" ca="1" si="108"/>
        <v>51221,52221,53221,51311,52311,53311,51321,52321,53321,91001,91003,91005,91101,91103,91105,91201,91203,91205,91002,91004,91006</v>
      </c>
      <c r="O156" s="3" t="str">
        <f t="shared" si="109"/>
        <v>695,695,695,519,519,519,365,365,365,209,209,209,209,209,209,209,209,209,209,209,209</v>
      </c>
      <c r="P156" s="1" t="str">
        <f t="shared" si="110"/>
        <v>(1,3),(1,3),(1,3),(1,2),(1,2),(1,2),(1,1),(1,1),(1,1),(1,2),(1,2),(1,2),(1,2),(1,2),(1,2),(1,2),(1,2),(1,2),(1,2),(1,2),(1,2)</v>
      </c>
      <c r="Q156" s="3" t="str">
        <f>IF(D156="坦克碎片",VLOOKUP(C156,道具信息!$N$2:$O$291,2,FALSE)&amp;"碎片",VLOOKUP(C156,道具信息!$N$2:$O$291,2,FALSE))</f>
        <v>T1部件</v>
      </c>
      <c r="R156" s="3">
        <f t="shared" si="93"/>
        <v>3756</v>
      </c>
      <c r="S156" s="11">
        <f t="shared" si="94"/>
        <v>0.376</v>
      </c>
      <c r="T156" s="3" t="str">
        <f>VLOOKUP(Q156,道具信息!$Q$3:$S$20,2,FALSE)</f>
        <v>CHEST_ITEM_TYPE_T1_PART</v>
      </c>
      <c r="U156" s="3" t="str">
        <f>IF(COUNTIF(U$136:U155,T156)=0,T156,"")</f>
        <v/>
      </c>
      <c r="V156" s="3" t="str">
        <f t="shared" si="104"/>
        <v>CHEST_ITEM_TYPE_T2_SHARD,CHEST_ITEM_TYPE_T3_SHARD,CHEST_ITEM_TYPE_T1_PART</v>
      </c>
      <c r="W156" s="13" t="str">
        <f t="shared" si="99"/>
        <v/>
      </c>
      <c r="X156" s="3" t="str">
        <f t="shared" si="100"/>
        <v/>
      </c>
      <c r="Y156" s="3" t="str">
        <f t="shared" si="105"/>
        <v>20.9%,26.6%,37.6%</v>
      </c>
    </row>
    <row r="157" spans="2:25" x14ac:dyDescent="0.3">
      <c r="B157" s="2">
        <f>数据源!AC189</f>
        <v>5</v>
      </c>
      <c r="C157" s="2" t="str">
        <f>数据源!AD189</f>
        <v>T1MP2</v>
      </c>
      <c r="D157" s="2" t="str">
        <f>数据源!AE189</f>
        <v>部件</v>
      </c>
      <c r="E157" s="2">
        <f>数据源!AF189</f>
        <v>30</v>
      </c>
      <c r="F157" s="2">
        <f>数据源!AG189</f>
        <v>1.5</v>
      </c>
      <c r="G157" s="2">
        <f>数据源!AH189</f>
        <v>1.41E-2</v>
      </c>
      <c r="H157" s="2">
        <f>数据源!AI189</f>
        <v>2.0888888888888891E-2</v>
      </c>
      <c r="I157" s="2">
        <f>数据源!AJ189</f>
        <v>209</v>
      </c>
      <c r="J157" s="3">
        <f t="shared" si="95"/>
        <v>1</v>
      </c>
      <c r="K157" s="3">
        <f t="shared" si="96"/>
        <v>2</v>
      </c>
      <c r="L157" s="3" t="str">
        <f t="shared" si="106"/>
        <v>部件</v>
      </c>
      <c r="M157" s="3">
        <f t="shared" ca="1" si="107"/>
        <v>91102</v>
      </c>
      <c r="N157" s="3" t="str">
        <f t="shared" ca="1" si="108"/>
        <v>51221,52221,53221,51311,52311,53311,51321,52321,53321,91001,91003,91005,91101,91103,91105,91201,91203,91205,91002,91004,91006,91102</v>
      </c>
      <c r="O157" s="3" t="str">
        <f t="shared" si="109"/>
        <v>695,695,695,519,519,519,365,365,365,209,209,209,209,209,209,209,209,209,209,209,209,209</v>
      </c>
      <c r="P157" s="1" t="str">
        <f t="shared" si="110"/>
        <v>(1,3),(1,3),(1,3),(1,2),(1,2),(1,2),(1,1),(1,1),(1,1),(1,2),(1,2),(1,2),(1,2),(1,2),(1,2),(1,2),(1,2),(1,2),(1,2),(1,2),(1,2),(1,2)</v>
      </c>
      <c r="Q157" s="3" t="str">
        <f>IF(D157="坦克碎片",VLOOKUP(C157,道具信息!$N$2:$O$291,2,FALSE)&amp;"碎片",VLOOKUP(C157,道具信息!$N$2:$O$291,2,FALSE))</f>
        <v>T1部件</v>
      </c>
      <c r="R157" s="3">
        <f t="shared" si="93"/>
        <v>3756</v>
      </c>
      <c r="S157" s="11">
        <f t="shared" si="94"/>
        <v>0.376</v>
      </c>
      <c r="T157" s="3" t="str">
        <f>VLOOKUP(Q157,道具信息!$Q$3:$S$20,2,FALSE)</f>
        <v>CHEST_ITEM_TYPE_T1_PART</v>
      </c>
      <c r="U157" s="3" t="str">
        <f>IF(COUNTIF(U$136:U156,T157)=0,T157,"")</f>
        <v/>
      </c>
      <c r="V157" s="3" t="str">
        <f t="shared" si="104"/>
        <v>CHEST_ITEM_TYPE_T2_SHARD,CHEST_ITEM_TYPE_T3_SHARD,CHEST_ITEM_TYPE_T1_PART</v>
      </c>
      <c r="W157" s="13" t="str">
        <f t="shared" si="99"/>
        <v/>
      </c>
      <c r="X157" s="3" t="str">
        <f t="shared" si="100"/>
        <v/>
      </c>
      <c r="Y157" s="3" t="str">
        <f t="shared" si="105"/>
        <v>20.9%,26.6%,37.6%</v>
      </c>
    </row>
    <row r="158" spans="2:25" x14ac:dyDescent="0.3">
      <c r="B158" s="2">
        <f>数据源!AC190</f>
        <v>5</v>
      </c>
      <c r="C158" s="2" t="str">
        <f>数据源!AD190</f>
        <v>T1MP4</v>
      </c>
      <c r="D158" s="2" t="str">
        <f>数据源!AE190</f>
        <v>部件</v>
      </c>
      <c r="E158" s="2">
        <f>数据源!AF190</f>
        <v>30</v>
      </c>
      <c r="F158" s="2">
        <f>数据源!AG190</f>
        <v>1.5</v>
      </c>
      <c r="G158" s="2">
        <f>数据源!AH190</f>
        <v>1.41E-2</v>
      </c>
      <c r="H158" s="2">
        <f>数据源!AI190</f>
        <v>2.0888888888888891E-2</v>
      </c>
      <c r="I158" s="2">
        <f>数据源!AJ190</f>
        <v>209</v>
      </c>
      <c r="J158" s="3">
        <f t="shared" si="95"/>
        <v>1</v>
      </c>
      <c r="K158" s="3">
        <f t="shared" si="96"/>
        <v>2</v>
      </c>
      <c r="L158" s="3" t="str">
        <f t="shared" si="106"/>
        <v>部件</v>
      </c>
      <c r="M158" s="3">
        <f t="shared" ca="1" si="107"/>
        <v>91104</v>
      </c>
      <c r="N158" s="3" t="str">
        <f t="shared" ca="1" si="108"/>
        <v>51221,52221,53221,51311,52311,53311,51321,52321,53321,91001,91003,91005,91101,91103,91105,91201,91203,91205,91002,91004,91006,91102,91104</v>
      </c>
      <c r="O158" s="3" t="str">
        <f t="shared" si="109"/>
        <v>695,695,695,519,519,519,365,365,365,209,209,209,209,209,209,209,209,209,209,209,209,209,209</v>
      </c>
      <c r="P158" s="1" t="str">
        <f t="shared" si="110"/>
        <v>(1,3),(1,3),(1,3),(1,2),(1,2),(1,2),(1,1),(1,1),(1,1),(1,2),(1,2),(1,2),(1,2),(1,2),(1,2),(1,2),(1,2),(1,2),(1,2),(1,2),(1,2),(1,2),(1,2)</v>
      </c>
      <c r="Q158" s="3" t="str">
        <f>IF(D158="坦克碎片",VLOOKUP(C158,道具信息!$N$2:$O$291,2,FALSE)&amp;"碎片",VLOOKUP(C158,道具信息!$N$2:$O$291,2,FALSE))</f>
        <v>T1部件</v>
      </c>
      <c r="R158" s="3">
        <f t="shared" si="93"/>
        <v>3756</v>
      </c>
      <c r="S158" s="11">
        <f t="shared" si="94"/>
        <v>0.376</v>
      </c>
      <c r="T158" s="3" t="str">
        <f>VLOOKUP(Q158,道具信息!$Q$3:$S$20,2,FALSE)</f>
        <v>CHEST_ITEM_TYPE_T1_PART</v>
      </c>
      <c r="U158" s="3" t="str">
        <f>IF(COUNTIF(U$136:U157,T158)=0,T158,"")</f>
        <v/>
      </c>
      <c r="V158" s="3" t="str">
        <f t="shared" si="104"/>
        <v>CHEST_ITEM_TYPE_T2_SHARD,CHEST_ITEM_TYPE_T3_SHARD,CHEST_ITEM_TYPE_T1_PART</v>
      </c>
      <c r="W158" s="13" t="str">
        <f t="shared" si="99"/>
        <v/>
      </c>
      <c r="X158" s="3" t="str">
        <f t="shared" si="100"/>
        <v/>
      </c>
      <c r="Y158" s="3" t="str">
        <f t="shared" si="105"/>
        <v>20.9%,26.6%,37.6%</v>
      </c>
    </row>
    <row r="159" spans="2:25" x14ac:dyDescent="0.3">
      <c r="B159" s="2">
        <f>数据源!AC191</f>
        <v>5</v>
      </c>
      <c r="C159" s="2" t="str">
        <f>数据源!AD191</f>
        <v>T1MP6</v>
      </c>
      <c r="D159" s="2" t="str">
        <f>数据源!AE191</f>
        <v>部件</v>
      </c>
      <c r="E159" s="2">
        <f>数据源!AF191</f>
        <v>30</v>
      </c>
      <c r="F159" s="2">
        <f>数据源!AG191</f>
        <v>1.5</v>
      </c>
      <c r="G159" s="2">
        <f>数据源!AH191</f>
        <v>1.41E-2</v>
      </c>
      <c r="H159" s="2">
        <f>数据源!AI191</f>
        <v>2.0888888888888891E-2</v>
      </c>
      <c r="I159" s="2">
        <f>数据源!AJ191</f>
        <v>209</v>
      </c>
      <c r="J159" s="3">
        <f t="shared" si="95"/>
        <v>1</v>
      </c>
      <c r="K159" s="3">
        <f t="shared" si="96"/>
        <v>2</v>
      </c>
      <c r="L159" s="3" t="str">
        <f t="shared" si="106"/>
        <v>部件</v>
      </c>
      <c r="M159" s="3">
        <f t="shared" ca="1" si="107"/>
        <v>91106</v>
      </c>
      <c r="N159" s="3" t="str">
        <f t="shared" ca="1" si="108"/>
        <v>51221,52221,53221,51311,52311,53311,51321,52321,53321,91001,91003,91005,91101,91103,91105,91201,91203,91205,91002,91004,91006,91102,91104,91106</v>
      </c>
      <c r="O159" s="3" t="str">
        <f t="shared" si="109"/>
        <v>695,695,695,519,519,519,365,365,365,209,209,209,209,209,209,209,209,209,209,209,209,209,209,209</v>
      </c>
      <c r="P159" s="1" t="str">
        <f t="shared" si="110"/>
        <v>(1,3),(1,3),(1,3),(1,2),(1,2),(1,2),(1,1),(1,1),(1,1),(1,2),(1,2),(1,2),(1,2),(1,2),(1,2),(1,2),(1,2),(1,2),(1,2),(1,2),(1,2),(1,2),(1,2),(1,2)</v>
      </c>
      <c r="Q159" s="3" t="str">
        <f>IF(D159="坦克碎片",VLOOKUP(C159,道具信息!$N$2:$O$291,2,FALSE)&amp;"碎片",VLOOKUP(C159,道具信息!$N$2:$O$291,2,FALSE))</f>
        <v>T1部件</v>
      </c>
      <c r="R159" s="3">
        <f t="shared" si="93"/>
        <v>3756</v>
      </c>
      <c r="S159" s="11">
        <f t="shared" si="94"/>
        <v>0.376</v>
      </c>
      <c r="T159" s="3" t="str">
        <f>VLOOKUP(Q159,道具信息!$Q$3:$S$20,2,FALSE)</f>
        <v>CHEST_ITEM_TYPE_T1_PART</v>
      </c>
      <c r="U159" s="3" t="str">
        <f>IF(COUNTIF(U$136:U158,T159)=0,T159,"")</f>
        <v/>
      </c>
      <c r="V159" s="3" t="str">
        <f t="shared" si="104"/>
        <v>CHEST_ITEM_TYPE_T2_SHARD,CHEST_ITEM_TYPE_T3_SHARD,CHEST_ITEM_TYPE_T1_PART</v>
      </c>
      <c r="W159" s="13" t="str">
        <f t="shared" si="99"/>
        <v/>
      </c>
      <c r="X159" s="3" t="str">
        <f t="shared" si="100"/>
        <v/>
      </c>
      <c r="Y159" s="3" t="str">
        <f t="shared" si="105"/>
        <v>20.9%,26.6%,37.6%</v>
      </c>
    </row>
    <row r="160" spans="2:25" x14ac:dyDescent="0.3">
      <c r="B160" s="2">
        <f>数据源!AC192</f>
        <v>5</v>
      </c>
      <c r="C160" s="2" t="str">
        <f>数据源!AD192</f>
        <v>T1HP2</v>
      </c>
      <c r="D160" s="2" t="str">
        <f>数据源!AE192</f>
        <v>部件</v>
      </c>
      <c r="E160" s="2">
        <f>数据源!AF192</f>
        <v>30</v>
      </c>
      <c r="F160" s="2">
        <f>数据源!AG192</f>
        <v>1.5</v>
      </c>
      <c r="G160" s="2">
        <f>数据源!AH192</f>
        <v>1.4E-2</v>
      </c>
      <c r="H160" s="2">
        <f>数据源!AI192</f>
        <v>2.0740740740740744E-2</v>
      </c>
      <c r="I160" s="2">
        <f>数据源!AJ192</f>
        <v>207</v>
      </c>
      <c r="J160" s="3">
        <f t="shared" si="95"/>
        <v>1</v>
      </c>
      <c r="K160" s="3">
        <f t="shared" si="96"/>
        <v>2</v>
      </c>
      <c r="L160" s="3" t="str">
        <f t="shared" si="106"/>
        <v>部件</v>
      </c>
      <c r="M160" s="3">
        <f t="shared" ca="1" si="107"/>
        <v>91202</v>
      </c>
      <c r="N160" s="3" t="str">
        <f t="shared" ca="1" si="108"/>
        <v>51221,52221,53221,51311,52311,53311,51321,52321,53321,91001,91003,91005,91101,91103,91105,91201,91203,91205,91002,91004,91006,91102,91104,91106,91202</v>
      </c>
      <c r="O160" s="3" t="str">
        <f t="shared" si="109"/>
        <v>695,695,695,519,519,519,365,365,365,209,209,209,209,209,209,209,209,209,209,209,209,209,209,209,207</v>
      </c>
      <c r="P160" s="1" t="str">
        <f t="shared" si="110"/>
        <v>(1,3),(1,3),(1,3),(1,2),(1,2),(1,2),(1,1),(1,1),(1,1),(1,2),(1,2),(1,2),(1,2),(1,2),(1,2),(1,2),(1,2),(1,2),(1,2),(1,2),(1,2),(1,2),(1,2),(1,2),(1,2)</v>
      </c>
      <c r="Q160" s="3" t="str">
        <f>IF(D160="坦克碎片",VLOOKUP(C160,道具信息!$N$2:$O$291,2,FALSE)&amp;"碎片",VLOOKUP(C160,道具信息!$N$2:$O$291,2,FALSE))</f>
        <v>T1部件</v>
      </c>
      <c r="R160" s="3">
        <f t="shared" si="93"/>
        <v>3756</v>
      </c>
      <c r="S160" s="11">
        <f t="shared" si="94"/>
        <v>0.376</v>
      </c>
      <c r="T160" s="3" t="str">
        <f>VLOOKUP(Q160,道具信息!$Q$3:$S$20,2,FALSE)</f>
        <v>CHEST_ITEM_TYPE_T1_PART</v>
      </c>
      <c r="U160" s="3" t="str">
        <f>IF(COUNTIF(U$136:U159,T160)=0,T160,"")</f>
        <v/>
      </c>
      <c r="V160" s="3" t="str">
        <f t="shared" si="104"/>
        <v>CHEST_ITEM_TYPE_T2_SHARD,CHEST_ITEM_TYPE_T3_SHARD,CHEST_ITEM_TYPE_T1_PART</v>
      </c>
      <c r="W160" s="13" t="str">
        <f t="shared" si="99"/>
        <v/>
      </c>
      <c r="X160" s="3" t="str">
        <f t="shared" si="100"/>
        <v/>
      </c>
      <c r="Y160" s="3" t="str">
        <f t="shared" si="105"/>
        <v>20.9%,26.6%,37.6%</v>
      </c>
    </row>
    <row r="161" spans="2:25" x14ac:dyDescent="0.3">
      <c r="B161" s="2">
        <f>数据源!AC193</f>
        <v>5</v>
      </c>
      <c r="C161" s="2" t="str">
        <f>数据源!AD193</f>
        <v>T1HP4</v>
      </c>
      <c r="D161" s="2" t="str">
        <f>数据源!AE193</f>
        <v>部件</v>
      </c>
      <c r="E161" s="2">
        <f>数据源!AF193</f>
        <v>30</v>
      </c>
      <c r="F161" s="2">
        <f>数据源!AG193</f>
        <v>1.5</v>
      </c>
      <c r="G161" s="2">
        <f>数据源!AH193</f>
        <v>1.4E-2</v>
      </c>
      <c r="H161" s="2">
        <f>数据源!AI193</f>
        <v>2.0740740740740744E-2</v>
      </c>
      <c r="I161" s="2">
        <f>数据源!AJ193</f>
        <v>207</v>
      </c>
      <c r="J161" s="3">
        <f t="shared" si="95"/>
        <v>1</v>
      </c>
      <c r="K161" s="3">
        <f t="shared" si="96"/>
        <v>2</v>
      </c>
      <c r="L161" s="3" t="str">
        <f t="shared" si="106"/>
        <v>部件</v>
      </c>
      <c r="M161" s="3">
        <f t="shared" ca="1" si="107"/>
        <v>91204</v>
      </c>
      <c r="N161" s="3" t="str">
        <f t="shared" ca="1" si="108"/>
        <v>51221,52221,53221,51311,52311,53311,51321,52321,53321,91001,91003,91005,91101,91103,91105,91201,91203,91205,91002,91004,91006,91102,91104,91106,91202,91204</v>
      </c>
      <c r="O161" s="3" t="str">
        <f t="shared" si="109"/>
        <v>695,695,695,519,519,519,365,365,365,209,209,209,209,209,209,209,209,209,209,209,209,209,209,209,207,207</v>
      </c>
      <c r="P161" s="1" t="str">
        <f t="shared" si="110"/>
        <v>(1,3),(1,3),(1,3),(1,2),(1,2),(1,2),(1,1),(1,1),(1,1),(1,2),(1,2),(1,2),(1,2),(1,2),(1,2),(1,2),(1,2),(1,2),(1,2),(1,2),(1,2),(1,2),(1,2),(1,2),(1,2),(1,2)</v>
      </c>
      <c r="Q161" s="3" t="str">
        <f>IF(D161="坦克碎片",VLOOKUP(C161,道具信息!$N$2:$O$291,2,FALSE)&amp;"碎片",VLOOKUP(C161,道具信息!$N$2:$O$291,2,FALSE))</f>
        <v>T1部件</v>
      </c>
      <c r="R161" s="3">
        <f t="shared" si="93"/>
        <v>3756</v>
      </c>
      <c r="S161" s="11">
        <f t="shared" si="94"/>
        <v>0.376</v>
      </c>
      <c r="T161" s="3" t="str">
        <f>VLOOKUP(Q161,道具信息!$Q$3:$S$20,2,FALSE)</f>
        <v>CHEST_ITEM_TYPE_T1_PART</v>
      </c>
      <c r="U161" s="3" t="str">
        <f>IF(COUNTIF(U$136:U160,T161)=0,T161,"")</f>
        <v/>
      </c>
      <c r="V161" s="3" t="str">
        <f t="shared" si="104"/>
        <v>CHEST_ITEM_TYPE_T2_SHARD,CHEST_ITEM_TYPE_T3_SHARD,CHEST_ITEM_TYPE_T1_PART</v>
      </c>
      <c r="W161" s="13" t="str">
        <f t="shared" si="99"/>
        <v/>
      </c>
      <c r="X161" s="3" t="str">
        <f t="shared" si="100"/>
        <v/>
      </c>
      <c r="Y161" s="3" t="str">
        <f t="shared" si="105"/>
        <v>20.9%,26.6%,37.6%</v>
      </c>
    </row>
    <row r="162" spans="2:25" x14ac:dyDescent="0.3">
      <c r="B162" s="2">
        <f>数据源!AC194</f>
        <v>5</v>
      </c>
      <c r="C162" s="2" t="str">
        <f>数据源!AD194</f>
        <v>T1HP6</v>
      </c>
      <c r="D162" s="2" t="str">
        <f>数据源!AE194</f>
        <v>部件</v>
      </c>
      <c r="E162" s="2">
        <f>数据源!AF194</f>
        <v>30</v>
      </c>
      <c r="F162" s="2">
        <f>数据源!AG194</f>
        <v>1.5</v>
      </c>
      <c r="G162" s="2">
        <f>数据源!AH194</f>
        <v>1.4E-2</v>
      </c>
      <c r="H162" s="2">
        <f>数据源!AI194</f>
        <v>2.0740740740740744E-2</v>
      </c>
      <c r="I162" s="2">
        <f>数据源!AJ194</f>
        <v>207</v>
      </c>
      <c r="J162" s="3">
        <f t="shared" si="95"/>
        <v>1</v>
      </c>
      <c r="K162" s="3">
        <f t="shared" si="96"/>
        <v>2</v>
      </c>
      <c r="L162" s="3" t="str">
        <f t="shared" si="106"/>
        <v>部件</v>
      </c>
      <c r="M162" s="3">
        <f t="shared" ca="1" si="107"/>
        <v>91206</v>
      </c>
      <c r="N162" s="3" t="str">
        <f t="shared" ca="1" si="108"/>
        <v>51221,52221,53221,51311,52311,53311,51321,52321,53321,91001,91003,91005,91101,91103,91105,91201,91203,91205,91002,91004,91006,91102,91104,91106,91202,91204,91206</v>
      </c>
      <c r="O162" s="3" t="str">
        <f t="shared" si="109"/>
        <v>695,695,695,519,519,519,365,365,365,209,209,209,209,209,209,209,209,209,209,209,209,209,209,209,207,207,207</v>
      </c>
      <c r="P162" s="1" t="str">
        <f t="shared" si="110"/>
        <v>(1,3),(1,3),(1,3),(1,2),(1,2),(1,2),(1,1),(1,1),(1,1),(1,2),(1,2),(1,2),(1,2),(1,2),(1,2),(1,2),(1,2),(1,2),(1,2),(1,2),(1,2),(1,2),(1,2),(1,2),(1,2),(1,2),(1,2)</v>
      </c>
      <c r="Q162" s="3" t="str">
        <f>IF(D162="坦克碎片",VLOOKUP(C162,道具信息!$N$2:$O$291,2,FALSE)&amp;"碎片",VLOOKUP(C162,道具信息!$N$2:$O$291,2,FALSE))</f>
        <v>T1部件</v>
      </c>
      <c r="R162" s="3">
        <f t="shared" si="93"/>
        <v>3756</v>
      </c>
      <c r="S162" s="11">
        <f t="shared" si="94"/>
        <v>0.376</v>
      </c>
      <c r="T162" s="3" t="str">
        <f>VLOOKUP(Q162,道具信息!$Q$3:$S$20,2,FALSE)</f>
        <v>CHEST_ITEM_TYPE_T1_PART</v>
      </c>
      <c r="U162" s="3" t="str">
        <f>IF(COUNTIF(U$136:U161,T162)=0,T162,"")</f>
        <v/>
      </c>
      <c r="V162" s="3" t="str">
        <f t="shared" si="104"/>
        <v>CHEST_ITEM_TYPE_T2_SHARD,CHEST_ITEM_TYPE_T3_SHARD,CHEST_ITEM_TYPE_T1_PART</v>
      </c>
      <c r="W162" s="13" t="str">
        <f t="shared" si="99"/>
        <v/>
      </c>
      <c r="X162" s="3" t="str">
        <f t="shared" si="100"/>
        <v/>
      </c>
      <c r="Y162" s="3" t="str">
        <f t="shared" si="105"/>
        <v>20.9%,26.6%,37.6%</v>
      </c>
    </row>
    <row r="163" spans="2:25" x14ac:dyDescent="0.3">
      <c r="B163" s="2">
        <f>数据源!AC195</f>
        <v>5</v>
      </c>
      <c r="C163" s="2" t="str">
        <f>数据源!AD195</f>
        <v>T2LP1</v>
      </c>
      <c r="D163" s="2" t="str">
        <f>数据源!AE195</f>
        <v>部件</v>
      </c>
      <c r="E163" s="2">
        <f>数据源!AF195</f>
        <v>114.80000000000001</v>
      </c>
      <c r="F163" s="2">
        <f>数据源!AG195</f>
        <v>1</v>
      </c>
      <c r="G163" s="2">
        <f>数据源!AH195</f>
        <v>8.9999999999999993E-3</v>
      </c>
      <c r="H163" s="2">
        <f>数据源!AI195</f>
        <v>5.2264808362369334E-3</v>
      </c>
      <c r="I163" s="2">
        <f>数据源!AJ195</f>
        <v>52</v>
      </c>
      <c r="J163" s="3">
        <f>ROUNDUP(IF(F163&gt;1,F163-ROUNDDOWN(SQRT(F163),0),F163),0)</f>
        <v>1</v>
      </c>
      <c r="K163" s="3">
        <f>F163*2-J163</f>
        <v>1</v>
      </c>
      <c r="L163" s="3" t="str">
        <f t="shared" ref="L163:L182" si="111">RIGHT(D163,2)</f>
        <v>部件</v>
      </c>
      <c r="M163" s="3">
        <f t="shared" ref="M163:M182" ca="1" si="112">IF(OR(L163="坦克",L163="碎片"),VLOOKUP(C163,INDIRECT("坦克ID"),MATCH(L163&amp;"ID",INDIRECT("坦克标头"),0),FALSE),VLOOKUP(C163,INDIRECT(L163&amp;"ID"),2,FALSE))</f>
        <v>92001</v>
      </c>
      <c r="N163" s="3" t="str">
        <f t="shared" ref="N163:N182" ca="1" si="113">N162&amp;","&amp;M163</f>
        <v>51221,52221,53221,51311,52311,53311,51321,52321,53321,91001,91003,91005,91101,91103,91105,91201,91203,91205,91002,91004,91006,91102,91104,91106,91202,91204,91206,92001</v>
      </c>
      <c r="O163" s="3" t="str">
        <f t="shared" ref="O163:O182" si="114">O162&amp;","&amp;I163</f>
        <v>695,695,695,519,519,519,365,365,365,209,209,209,209,209,209,209,209,209,209,209,209,209,209,209,207,207,207,52</v>
      </c>
      <c r="P163" s="1" t="str">
        <f t="shared" ref="P163:P182" si="115">P162&amp;","&amp;"("&amp;J163&amp;","&amp;K163&amp;")"</f>
        <v>(1,3),(1,3),(1,3),(1,2),(1,2),(1,2),(1,1),(1,1),(1,1),(1,2),(1,2),(1,2),(1,2),(1,2),(1,2),(1,2),(1,2),(1,2),(1,2),(1,2),(1,2),(1,2),(1,2),(1,2),(1,2),(1,2),(1,2),(1,1)</v>
      </c>
      <c r="Q163" s="3" t="str">
        <f>IF(D163="坦克碎片",VLOOKUP(C163,道具信息!$N$2:$O$291,2,FALSE)&amp;"碎片",VLOOKUP(C163,道具信息!$N$2:$O$291,2,FALSE))</f>
        <v>T2部件</v>
      </c>
      <c r="R163" s="3">
        <f t="shared" si="93"/>
        <v>936</v>
      </c>
      <c r="S163" s="11">
        <f t="shared" si="94"/>
        <v>9.4E-2</v>
      </c>
      <c r="T163" s="3" t="str">
        <f>VLOOKUP(Q163,道具信息!$Q$3:$S$20,2,FALSE)</f>
        <v>CHEST_ITEM_TYPE_T2_PART</v>
      </c>
      <c r="U163" s="3" t="str">
        <f>IF(COUNTIF(U$136:U162,T163)=0,T163,"")</f>
        <v>CHEST_ITEM_TYPE_T2_PART</v>
      </c>
      <c r="V163" s="3" t="str">
        <f t="shared" si="104"/>
        <v>CHEST_ITEM_TYPE_T2_SHARD,CHEST_ITEM_TYPE_T3_SHARD,CHEST_ITEM_TYPE_T1_PART,CHEST_ITEM_TYPE_T2_PART</v>
      </c>
      <c r="W163" s="13">
        <f t="shared" si="99"/>
        <v>9.4E-2</v>
      </c>
      <c r="X163" s="3" t="str">
        <f t="shared" si="100"/>
        <v>9.4%</v>
      </c>
      <c r="Y163" s="3" t="str">
        <f t="shared" si="105"/>
        <v>20.9%,26.6%,37.6%,9.4%</v>
      </c>
    </row>
    <row r="164" spans="2:25" x14ac:dyDescent="0.3">
      <c r="B164" s="2">
        <f>数据源!AC196</f>
        <v>5</v>
      </c>
      <c r="C164" s="2" t="str">
        <f>数据源!AD196</f>
        <v>T2LP3</v>
      </c>
      <c r="D164" s="2" t="str">
        <f>数据源!AE196</f>
        <v>部件</v>
      </c>
      <c r="E164" s="2">
        <f>数据源!AF196</f>
        <v>114.80000000000001</v>
      </c>
      <c r="F164" s="2">
        <f>数据源!AG196</f>
        <v>1</v>
      </c>
      <c r="G164" s="2">
        <f>数据源!AH196</f>
        <v>8.9999999999999993E-3</v>
      </c>
      <c r="H164" s="2">
        <f>数据源!AI196</f>
        <v>5.2264808362369334E-3</v>
      </c>
      <c r="I164" s="2">
        <f>数据源!AJ196</f>
        <v>52</v>
      </c>
      <c r="J164" s="3">
        <f t="shared" ref="J164:J177" si="116">ROUNDUP(IF(F164&gt;1,F164-ROUNDDOWN(SQRT(F164),0),F164),0)</f>
        <v>1</v>
      </c>
      <c r="K164" s="3">
        <f t="shared" ref="K164:K177" si="117">F164*2-J164</f>
        <v>1</v>
      </c>
      <c r="L164" s="3" t="str">
        <f t="shared" si="111"/>
        <v>部件</v>
      </c>
      <c r="M164" s="3">
        <f t="shared" ca="1" si="112"/>
        <v>92003</v>
      </c>
      <c r="N164" s="3" t="str">
        <f t="shared" ca="1" si="113"/>
        <v>51221,52221,53221,51311,52311,53311,51321,52321,53321,91001,91003,91005,91101,91103,91105,91201,91203,91205,91002,91004,91006,91102,91104,91106,91202,91204,91206,92001,92003</v>
      </c>
      <c r="O164" s="3" t="str">
        <f t="shared" si="114"/>
        <v>695,695,695,519,519,519,365,365,365,209,209,209,209,209,209,209,209,209,209,209,209,209,209,209,207,207,207,52,52</v>
      </c>
      <c r="P164" s="1" t="str">
        <f t="shared" si="115"/>
        <v>(1,3),(1,3),(1,3),(1,2),(1,2),(1,2),(1,1),(1,1),(1,1),(1,2),(1,2),(1,2),(1,2),(1,2),(1,2),(1,2),(1,2),(1,2),(1,2),(1,2),(1,2),(1,2),(1,2),(1,2),(1,2),(1,2),(1,2),(1,1),(1,1)</v>
      </c>
      <c r="Q164" s="3" t="str">
        <f>IF(D164="坦克碎片",VLOOKUP(C164,道具信息!$N$2:$O$291,2,FALSE)&amp;"碎片",VLOOKUP(C164,道具信息!$N$2:$O$291,2,FALSE))</f>
        <v>T2部件</v>
      </c>
      <c r="R164" s="3">
        <f t="shared" si="93"/>
        <v>936</v>
      </c>
      <c r="S164" s="11">
        <f t="shared" si="94"/>
        <v>9.4E-2</v>
      </c>
      <c r="T164" s="3" t="str">
        <f>VLOOKUP(Q164,道具信息!$Q$3:$S$20,2,FALSE)</f>
        <v>CHEST_ITEM_TYPE_T2_PART</v>
      </c>
      <c r="U164" s="3" t="str">
        <f>IF(COUNTIF(U$136:U163,T164)=0,T164,"")</f>
        <v/>
      </c>
      <c r="V164" s="3" t="str">
        <f t="shared" si="104"/>
        <v>CHEST_ITEM_TYPE_T2_SHARD,CHEST_ITEM_TYPE_T3_SHARD,CHEST_ITEM_TYPE_T1_PART,CHEST_ITEM_TYPE_T2_PART</v>
      </c>
      <c r="W164" s="13" t="str">
        <f t="shared" si="99"/>
        <v/>
      </c>
      <c r="X164" s="3" t="str">
        <f t="shared" si="100"/>
        <v/>
      </c>
      <c r="Y164" s="3" t="str">
        <f t="shared" si="105"/>
        <v>20.9%,26.6%,37.6%,9.4%</v>
      </c>
    </row>
    <row r="165" spans="2:25" x14ac:dyDescent="0.3">
      <c r="B165" s="2">
        <f>数据源!AC197</f>
        <v>5</v>
      </c>
      <c r="C165" s="2" t="str">
        <f>数据源!AD197</f>
        <v>T2LP5</v>
      </c>
      <c r="D165" s="2" t="str">
        <f>数据源!AE197</f>
        <v>部件</v>
      </c>
      <c r="E165" s="2">
        <f>数据源!AF197</f>
        <v>114.80000000000001</v>
      </c>
      <c r="F165" s="2">
        <f>数据源!AG197</f>
        <v>1</v>
      </c>
      <c r="G165" s="2">
        <f>数据源!AH197</f>
        <v>8.9999999999999993E-3</v>
      </c>
      <c r="H165" s="2">
        <f>数据源!AI197</f>
        <v>5.2264808362369334E-3</v>
      </c>
      <c r="I165" s="2">
        <f>数据源!AJ197</f>
        <v>52</v>
      </c>
      <c r="J165" s="3">
        <f t="shared" si="116"/>
        <v>1</v>
      </c>
      <c r="K165" s="3">
        <f t="shared" si="117"/>
        <v>1</v>
      </c>
      <c r="L165" s="3" t="str">
        <f t="shared" si="111"/>
        <v>部件</v>
      </c>
      <c r="M165" s="3">
        <f t="shared" ca="1" si="112"/>
        <v>92005</v>
      </c>
      <c r="N165" s="3" t="str">
        <f t="shared" ca="1" si="113"/>
        <v>51221,52221,53221,51311,52311,53311,51321,52321,53321,91001,91003,91005,91101,91103,91105,91201,91203,91205,91002,91004,91006,91102,91104,91106,91202,91204,91206,92001,92003,92005</v>
      </c>
      <c r="O165" s="3" t="str">
        <f t="shared" si="114"/>
        <v>695,695,695,519,519,519,365,365,365,209,209,209,209,209,209,209,209,209,209,209,209,209,209,209,207,207,207,52,52,52</v>
      </c>
      <c r="P165" s="1" t="str">
        <f t="shared" si="115"/>
        <v>(1,3),(1,3),(1,3),(1,2),(1,2),(1,2),(1,1),(1,1),(1,1),(1,2),(1,2),(1,2),(1,2),(1,2),(1,2),(1,2),(1,2),(1,2),(1,2),(1,2),(1,2),(1,2),(1,2),(1,2),(1,2),(1,2),(1,2),(1,1),(1,1),(1,1)</v>
      </c>
      <c r="Q165" s="3" t="str">
        <f>IF(D165="坦克碎片",VLOOKUP(C165,道具信息!$N$2:$O$291,2,FALSE)&amp;"碎片",VLOOKUP(C165,道具信息!$N$2:$O$291,2,FALSE))</f>
        <v>T2部件</v>
      </c>
      <c r="R165" s="3">
        <f t="shared" si="93"/>
        <v>936</v>
      </c>
      <c r="S165" s="11">
        <f t="shared" si="94"/>
        <v>9.4E-2</v>
      </c>
      <c r="T165" s="3" t="str">
        <f>VLOOKUP(Q165,道具信息!$Q$3:$S$20,2,FALSE)</f>
        <v>CHEST_ITEM_TYPE_T2_PART</v>
      </c>
      <c r="U165" s="3" t="str">
        <f>IF(COUNTIF(U$136:U164,T165)=0,T165,"")</f>
        <v/>
      </c>
      <c r="V165" s="3" t="str">
        <f t="shared" si="104"/>
        <v>CHEST_ITEM_TYPE_T2_SHARD,CHEST_ITEM_TYPE_T3_SHARD,CHEST_ITEM_TYPE_T1_PART,CHEST_ITEM_TYPE_T2_PART</v>
      </c>
      <c r="W165" s="13" t="str">
        <f t="shared" si="99"/>
        <v/>
      </c>
      <c r="X165" s="3" t="str">
        <f t="shared" si="100"/>
        <v/>
      </c>
      <c r="Y165" s="3" t="str">
        <f t="shared" si="105"/>
        <v>20.9%,26.6%,37.6%,9.4%</v>
      </c>
    </row>
    <row r="166" spans="2:25" x14ac:dyDescent="0.3">
      <c r="B166" s="2">
        <f>数据源!AC198</f>
        <v>5</v>
      </c>
      <c r="C166" s="2" t="str">
        <f>数据源!AD198</f>
        <v>T2MP1</v>
      </c>
      <c r="D166" s="2" t="str">
        <f>数据源!AE198</f>
        <v>部件</v>
      </c>
      <c r="E166" s="2">
        <f>数据源!AF198</f>
        <v>114.80000000000001</v>
      </c>
      <c r="F166" s="2">
        <f>数据源!AG198</f>
        <v>1</v>
      </c>
      <c r="G166" s="2">
        <f>数据源!AH198</f>
        <v>8.9999999999999993E-3</v>
      </c>
      <c r="H166" s="2">
        <f>数据源!AI198</f>
        <v>5.2264808362369334E-3</v>
      </c>
      <c r="I166" s="2">
        <f>数据源!AJ198</f>
        <v>52</v>
      </c>
      <c r="J166" s="3">
        <f t="shared" si="116"/>
        <v>1</v>
      </c>
      <c r="K166" s="3">
        <f t="shared" si="117"/>
        <v>1</v>
      </c>
      <c r="L166" s="3" t="str">
        <f t="shared" si="111"/>
        <v>部件</v>
      </c>
      <c r="M166" s="3">
        <f t="shared" ca="1" si="112"/>
        <v>92101</v>
      </c>
      <c r="N166" s="3" t="str">
        <f t="shared" ca="1" si="113"/>
        <v>51221,52221,53221,51311,52311,53311,51321,52321,53321,91001,91003,91005,91101,91103,91105,91201,91203,91205,91002,91004,91006,91102,91104,91106,91202,91204,91206,92001,92003,92005,92101</v>
      </c>
      <c r="O166" s="3" t="str">
        <f t="shared" si="114"/>
        <v>695,695,695,519,519,519,365,365,365,209,209,209,209,209,209,209,209,209,209,209,209,209,209,209,207,207,207,52,52,52,52</v>
      </c>
      <c r="P166" s="1" t="str">
        <f t="shared" si="115"/>
        <v>(1,3),(1,3),(1,3),(1,2),(1,2),(1,2),(1,1),(1,1),(1,1),(1,2),(1,2),(1,2),(1,2),(1,2),(1,2),(1,2),(1,2),(1,2),(1,2),(1,2),(1,2),(1,2),(1,2),(1,2),(1,2),(1,2),(1,2),(1,1),(1,1),(1,1),(1,1)</v>
      </c>
      <c r="Q166" s="3" t="str">
        <f>IF(D166="坦克碎片",VLOOKUP(C166,道具信息!$N$2:$O$291,2,FALSE)&amp;"碎片",VLOOKUP(C166,道具信息!$N$2:$O$291,2,FALSE))</f>
        <v>T2部件</v>
      </c>
      <c r="R166" s="3">
        <f t="shared" si="93"/>
        <v>936</v>
      </c>
      <c r="S166" s="11">
        <f t="shared" si="94"/>
        <v>9.4E-2</v>
      </c>
      <c r="T166" s="3" t="str">
        <f>VLOOKUP(Q166,道具信息!$Q$3:$S$20,2,FALSE)</f>
        <v>CHEST_ITEM_TYPE_T2_PART</v>
      </c>
      <c r="U166" s="3" t="str">
        <f>IF(COUNTIF(U$136:U165,T166)=0,T166,"")</f>
        <v/>
      </c>
      <c r="V166" s="3" t="str">
        <f t="shared" si="104"/>
        <v>CHEST_ITEM_TYPE_T2_SHARD,CHEST_ITEM_TYPE_T3_SHARD,CHEST_ITEM_TYPE_T1_PART,CHEST_ITEM_TYPE_T2_PART</v>
      </c>
      <c r="W166" s="13" t="str">
        <f t="shared" si="99"/>
        <v/>
      </c>
      <c r="X166" s="3" t="str">
        <f t="shared" si="100"/>
        <v/>
      </c>
      <c r="Y166" s="3" t="str">
        <f t="shared" si="105"/>
        <v>20.9%,26.6%,37.6%,9.4%</v>
      </c>
    </row>
    <row r="167" spans="2:25" x14ac:dyDescent="0.3">
      <c r="B167" s="2">
        <f>数据源!AC199</f>
        <v>5</v>
      </c>
      <c r="C167" s="2" t="str">
        <f>数据源!AD199</f>
        <v>T2MP3</v>
      </c>
      <c r="D167" s="2" t="str">
        <f>数据源!AE199</f>
        <v>部件</v>
      </c>
      <c r="E167" s="2">
        <f>数据源!AF199</f>
        <v>114.80000000000001</v>
      </c>
      <c r="F167" s="2">
        <f>数据源!AG199</f>
        <v>1</v>
      </c>
      <c r="G167" s="2">
        <f>数据源!AH199</f>
        <v>8.9999999999999993E-3</v>
      </c>
      <c r="H167" s="2">
        <f>数据源!AI199</f>
        <v>5.2264808362369334E-3</v>
      </c>
      <c r="I167" s="2">
        <f>数据源!AJ199</f>
        <v>52</v>
      </c>
      <c r="J167" s="3">
        <f t="shared" si="116"/>
        <v>1</v>
      </c>
      <c r="K167" s="3">
        <f t="shared" si="117"/>
        <v>1</v>
      </c>
      <c r="L167" s="3" t="str">
        <f t="shared" si="111"/>
        <v>部件</v>
      </c>
      <c r="M167" s="3">
        <f t="shared" ca="1" si="112"/>
        <v>92103</v>
      </c>
      <c r="N167" s="3" t="str">
        <f t="shared" ca="1" si="113"/>
        <v>51221,52221,53221,51311,52311,53311,51321,52321,53321,91001,91003,91005,91101,91103,91105,91201,91203,91205,91002,91004,91006,91102,91104,91106,91202,91204,91206,92001,92003,92005,92101,92103</v>
      </c>
      <c r="O167" s="3" t="str">
        <f t="shared" si="114"/>
        <v>695,695,695,519,519,519,365,365,365,209,209,209,209,209,209,209,209,209,209,209,209,209,209,209,207,207,207,52,52,52,52,52</v>
      </c>
      <c r="P167" s="1" t="str">
        <f t="shared" si="115"/>
        <v>(1,3),(1,3),(1,3),(1,2),(1,2),(1,2),(1,1),(1,1),(1,1),(1,2),(1,2),(1,2),(1,2),(1,2),(1,2),(1,2),(1,2),(1,2),(1,2),(1,2),(1,2),(1,2),(1,2),(1,2),(1,2),(1,2),(1,2),(1,1),(1,1),(1,1),(1,1),(1,1)</v>
      </c>
      <c r="Q167" s="3" t="str">
        <f>IF(D167="坦克碎片",VLOOKUP(C167,道具信息!$N$2:$O$291,2,FALSE)&amp;"碎片",VLOOKUP(C167,道具信息!$N$2:$O$291,2,FALSE))</f>
        <v>T2部件</v>
      </c>
      <c r="R167" s="3">
        <f t="shared" si="93"/>
        <v>936</v>
      </c>
      <c r="S167" s="11">
        <f t="shared" si="94"/>
        <v>9.4E-2</v>
      </c>
      <c r="T167" s="3" t="str">
        <f>VLOOKUP(Q167,道具信息!$Q$3:$S$20,2,FALSE)</f>
        <v>CHEST_ITEM_TYPE_T2_PART</v>
      </c>
      <c r="U167" s="3" t="str">
        <f>IF(COUNTIF(U$136:U166,T167)=0,T167,"")</f>
        <v/>
      </c>
      <c r="V167" s="3" t="str">
        <f t="shared" si="104"/>
        <v>CHEST_ITEM_TYPE_T2_SHARD,CHEST_ITEM_TYPE_T3_SHARD,CHEST_ITEM_TYPE_T1_PART,CHEST_ITEM_TYPE_T2_PART</v>
      </c>
      <c r="W167" s="13" t="str">
        <f t="shared" si="99"/>
        <v/>
      </c>
      <c r="X167" s="3" t="str">
        <f t="shared" si="100"/>
        <v/>
      </c>
      <c r="Y167" s="3" t="str">
        <f t="shared" si="105"/>
        <v>20.9%,26.6%,37.6%,9.4%</v>
      </c>
    </row>
    <row r="168" spans="2:25" x14ac:dyDescent="0.3">
      <c r="B168" s="2">
        <f>数据源!AC200</f>
        <v>5</v>
      </c>
      <c r="C168" s="2" t="str">
        <f>数据源!AD200</f>
        <v>T2MP5</v>
      </c>
      <c r="D168" s="2" t="str">
        <f>数据源!AE200</f>
        <v>部件</v>
      </c>
      <c r="E168" s="2">
        <f>数据源!AF200</f>
        <v>114.80000000000001</v>
      </c>
      <c r="F168" s="2">
        <f>数据源!AG200</f>
        <v>1</v>
      </c>
      <c r="G168" s="2">
        <f>数据源!AH200</f>
        <v>8.9999999999999993E-3</v>
      </c>
      <c r="H168" s="2">
        <f>数据源!AI200</f>
        <v>5.2264808362369334E-3</v>
      </c>
      <c r="I168" s="2">
        <f>数据源!AJ200</f>
        <v>52</v>
      </c>
      <c r="J168" s="3">
        <f t="shared" si="116"/>
        <v>1</v>
      </c>
      <c r="K168" s="3">
        <f t="shared" si="117"/>
        <v>1</v>
      </c>
      <c r="L168" s="3" t="str">
        <f t="shared" si="111"/>
        <v>部件</v>
      </c>
      <c r="M168" s="3">
        <f t="shared" ca="1" si="112"/>
        <v>92105</v>
      </c>
      <c r="N168" s="3" t="str">
        <f t="shared" ca="1" si="113"/>
        <v>51221,52221,53221,51311,52311,53311,51321,52321,53321,91001,91003,91005,91101,91103,91105,91201,91203,91205,91002,91004,91006,91102,91104,91106,91202,91204,91206,92001,92003,92005,92101,92103,92105</v>
      </c>
      <c r="O168" s="3" t="str">
        <f t="shared" si="114"/>
        <v>695,695,695,519,519,519,365,365,365,209,209,209,209,209,209,209,209,209,209,209,209,209,209,209,207,207,207,52,52,52,52,52,52</v>
      </c>
      <c r="P168" s="1" t="str">
        <f t="shared" si="115"/>
        <v>(1,3),(1,3),(1,3),(1,2),(1,2),(1,2),(1,1),(1,1),(1,1),(1,2),(1,2),(1,2),(1,2),(1,2),(1,2),(1,2),(1,2),(1,2),(1,2),(1,2),(1,2),(1,2),(1,2),(1,2),(1,2),(1,2),(1,2),(1,1),(1,1),(1,1),(1,1),(1,1),(1,1)</v>
      </c>
      <c r="Q168" s="3" t="str">
        <f>IF(D168="坦克碎片",VLOOKUP(C168,道具信息!$N$2:$O$291,2,FALSE)&amp;"碎片",VLOOKUP(C168,道具信息!$N$2:$O$291,2,FALSE))</f>
        <v>T2部件</v>
      </c>
      <c r="R168" s="3">
        <f t="shared" si="93"/>
        <v>936</v>
      </c>
      <c r="S168" s="11">
        <f t="shared" si="94"/>
        <v>9.4E-2</v>
      </c>
      <c r="T168" s="3" t="str">
        <f>VLOOKUP(Q168,道具信息!$Q$3:$S$20,2,FALSE)</f>
        <v>CHEST_ITEM_TYPE_T2_PART</v>
      </c>
      <c r="U168" s="3" t="str">
        <f>IF(COUNTIF(U$136:U167,T168)=0,T168,"")</f>
        <v/>
      </c>
      <c r="V168" s="3" t="str">
        <f t="shared" si="104"/>
        <v>CHEST_ITEM_TYPE_T2_SHARD,CHEST_ITEM_TYPE_T3_SHARD,CHEST_ITEM_TYPE_T1_PART,CHEST_ITEM_TYPE_T2_PART</v>
      </c>
      <c r="W168" s="13" t="str">
        <f t="shared" si="99"/>
        <v/>
      </c>
      <c r="X168" s="3" t="str">
        <f t="shared" si="100"/>
        <v/>
      </c>
      <c r="Y168" s="3" t="str">
        <f t="shared" si="105"/>
        <v>20.9%,26.6%,37.6%,9.4%</v>
      </c>
    </row>
    <row r="169" spans="2:25" x14ac:dyDescent="0.3">
      <c r="B169" s="2">
        <f>数据源!AC201</f>
        <v>5</v>
      </c>
      <c r="C169" s="2" t="str">
        <f>数据源!AD201</f>
        <v>T2HP1</v>
      </c>
      <c r="D169" s="2" t="str">
        <f>数据源!AE201</f>
        <v>部件</v>
      </c>
      <c r="E169" s="2">
        <f>数据源!AF201</f>
        <v>114.80000000000001</v>
      </c>
      <c r="F169" s="2">
        <f>数据源!AG201</f>
        <v>1</v>
      </c>
      <c r="G169" s="2">
        <f>数据源!AH201</f>
        <v>8.9999999999999993E-3</v>
      </c>
      <c r="H169" s="2">
        <f>数据源!AI201</f>
        <v>5.2264808362369334E-3</v>
      </c>
      <c r="I169" s="2">
        <f>数据源!AJ201</f>
        <v>52</v>
      </c>
      <c r="J169" s="3">
        <f t="shared" si="116"/>
        <v>1</v>
      </c>
      <c r="K169" s="3">
        <f t="shared" si="117"/>
        <v>1</v>
      </c>
      <c r="L169" s="3" t="str">
        <f t="shared" si="111"/>
        <v>部件</v>
      </c>
      <c r="M169" s="3">
        <f t="shared" ca="1" si="112"/>
        <v>92201</v>
      </c>
      <c r="N169" s="3" t="str">
        <f t="shared" ca="1" si="113"/>
        <v>51221,52221,53221,51311,52311,53311,51321,52321,53321,91001,91003,91005,91101,91103,91105,91201,91203,91205,91002,91004,91006,91102,91104,91106,91202,91204,91206,92001,92003,92005,92101,92103,92105,92201</v>
      </c>
      <c r="O169" s="3" t="str">
        <f t="shared" si="114"/>
        <v>695,695,695,519,519,519,365,365,365,209,209,209,209,209,209,209,209,209,209,209,209,209,209,209,207,207,207,52,52,52,52,52,52,52</v>
      </c>
      <c r="P169" s="1" t="str">
        <f t="shared" si="115"/>
        <v>(1,3),(1,3),(1,3),(1,2),(1,2),(1,2),(1,1),(1,1),(1,1),(1,2),(1,2),(1,2),(1,2),(1,2),(1,2),(1,2),(1,2),(1,2),(1,2),(1,2),(1,2),(1,2),(1,2),(1,2),(1,2),(1,2),(1,2),(1,1),(1,1),(1,1),(1,1),(1,1),(1,1),(1,1)</v>
      </c>
      <c r="Q169" s="3" t="str">
        <f>IF(D169="坦克碎片",VLOOKUP(C169,道具信息!$N$2:$O$291,2,FALSE)&amp;"碎片",VLOOKUP(C169,道具信息!$N$2:$O$291,2,FALSE))</f>
        <v>T2部件</v>
      </c>
      <c r="R169" s="3">
        <f t="shared" si="93"/>
        <v>936</v>
      </c>
      <c r="S169" s="11">
        <f t="shared" si="94"/>
        <v>9.4E-2</v>
      </c>
      <c r="T169" s="3" t="str">
        <f>VLOOKUP(Q169,道具信息!$Q$3:$S$20,2,FALSE)</f>
        <v>CHEST_ITEM_TYPE_T2_PART</v>
      </c>
      <c r="U169" s="3" t="str">
        <f>IF(COUNTIF(U$136:U168,T169)=0,T169,"")</f>
        <v/>
      </c>
      <c r="V169" s="3" t="str">
        <f t="shared" si="104"/>
        <v>CHEST_ITEM_TYPE_T2_SHARD,CHEST_ITEM_TYPE_T3_SHARD,CHEST_ITEM_TYPE_T1_PART,CHEST_ITEM_TYPE_T2_PART</v>
      </c>
      <c r="W169" s="13" t="str">
        <f t="shared" si="99"/>
        <v/>
      </c>
      <c r="X169" s="3" t="str">
        <f t="shared" si="100"/>
        <v/>
      </c>
      <c r="Y169" s="3" t="str">
        <f t="shared" si="105"/>
        <v>20.9%,26.6%,37.6%,9.4%</v>
      </c>
    </row>
    <row r="170" spans="2:25" x14ac:dyDescent="0.3">
      <c r="B170" s="2">
        <f>数据源!AC202</f>
        <v>5</v>
      </c>
      <c r="C170" s="2" t="str">
        <f>数据源!AD202</f>
        <v>T2HP3</v>
      </c>
      <c r="D170" s="2" t="str">
        <f>数据源!AE202</f>
        <v>部件</v>
      </c>
      <c r="E170" s="2">
        <f>数据源!AF202</f>
        <v>114.80000000000001</v>
      </c>
      <c r="F170" s="2">
        <f>数据源!AG202</f>
        <v>1</v>
      </c>
      <c r="G170" s="2">
        <f>数据源!AH202</f>
        <v>8.9999999999999993E-3</v>
      </c>
      <c r="H170" s="2">
        <f>数据源!AI202</f>
        <v>5.2264808362369334E-3</v>
      </c>
      <c r="I170" s="2">
        <f>数据源!AJ202</f>
        <v>52</v>
      </c>
      <c r="J170" s="3">
        <f t="shared" si="116"/>
        <v>1</v>
      </c>
      <c r="K170" s="3">
        <f t="shared" si="117"/>
        <v>1</v>
      </c>
      <c r="L170" s="3" t="str">
        <f t="shared" si="111"/>
        <v>部件</v>
      </c>
      <c r="M170" s="3">
        <f t="shared" ca="1" si="112"/>
        <v>92203</v>
      </c>
      <c r="N170" s="3" t="str">
        <f t="shared" ca="1" si="113"/>
        <v>51221,52221,53221,51311,52311,53311,51321,52321,53321,91001,91003,91005,91101,91103,91105,91201,91203,91205,91002,91004,91006,91102,91104,91106,91202,91204,91206,92001,92003,92005,92101,92103,92105,92201,92203</v>
      </c>
      <c r="O170" s="3" t="str">
        <f t="shared" si="114"/>
        <v>695,695,695,519,519,519,365,365,365,209,209,209,209,209,209,209,209,209,209,209,209,209,209,209,207,207,207,52,52,52,52,52,52,52,52</v>
      </c>
      <c r="P170" s="1" t="str">
        <f t="shared" si="115"/>
        <v>(1,3),(1,3),(1,3),(1,2),(1,2),(1,2),(1,1),(1,1),(1,1),(1,2),(1,2),(1,2),(1,2),(1,2),(1,2),(1,2),(1,2),(1,2),(1,2),(1,2),(1,2),(1,2),(1,2),(1,2),(1,2),(1,2),(1,2),(1,1),(1,1),(1,1),(1,1),(1,1),(1,1),(1,1),(1,1)</v>
      </c>
      <c r="Q170" s="3" t="str">
        <f>IF(D170="坦克碎片",VLOOKUP(C170,道具信息!$N$2:$O$291,2,FALSE)&amp;"碎片",VLOOKUP(C170,道具信息!$N$2:$O$291,2,FALSE))</f>
        <v>T2部件</v>
      </c>
      <c r="R170" s="3">
        <f t="shared" si="93"/>
        <v>936</v>
      </c>
      <c r="S170" s="11">
        <f t="shared" si="94"/>
        <v>9.4E-2</v>
      </c>
      <c r="T170" s="3" t="str">
        <f>VLOOKUP(Q170,道具信息!$Q$3:$S$20,2,FALSE)</f>
        <v>CHEST_ITEM_TYPE_T2_PART</v>
      </c>
      <c r="U170" s="3" t="str">
        <f>IF(COUNTIF(U$136:U169,T170)=0,T170,"")</f>
        <v/>
      </c>
      <c r="V170" s="3" t="str">
        <f t="shared" si="104"/>
        <v>CHEST_ITEM_TYPE_T2_SHARD,CHEST_ITEM_TYPE_T3_SHARD,CHEST_ITEM_TYPE_T1_PART,CHEST_ITEM_TYPE_T2_PART</v>
      </c>
      <c r="W170" s="13" t="str">
        <f t="shared" si="99"/>
        <v/>
      </c>
      <c r="X170" s="3" t="str">
        <f t="shared" si="100"/>
        <v/>
      </c>
      <c r="Y170" s="3" t="str">
        <f t="shared" si="105"/>
        <v>20.9%,26.6%,37.6%,9.4%</v>
      </c>
    </row>
    <row r="171" spans="2:25" x14ac:dyDescent="0.3">
      <c r="B171" s="2">
        <f>数据源!AC203</f>
        <v>5</v>
      </c>
      <c r="C171" s="2" t="str">
        <f>数据源!AD203</f>
        <v>T2HP5</v>
      </c>
      <c r="D171" s="2" t="str">
        <f>数据源!AE203</f>
        <v>部件</v>
      </c>
      <c r="E171" s="2">
        <f>数据源!AF203</f>
        <v>114.80000000000001</v>
      </c>
      <c r="F171" s="2">
        <f>数据源!AG203</f>
        <v>1</v>
      </c>
      <c r="G171" s="2">
        <f>数据源!AH203</f>
        <v>8.9999999999999993E-3</v>
      </c>
      <c r="H171" s="2">
        <f>数据源!AI203</f>
        <v>5.2264808362369334E-3</v>
      </c>
      <c r="I171" s="2">
        <f>数据源!AJ203</f>
        <v>52</v>
      </c>
      <c r="J171" s="3">
        <f t="shared" si="116"/>
        <v>1</v>
      </c>
      <c r="K171" s="3">
        <f t="shared" si="117"/>
        <v>1</v>
      </c>
      <c r="L171" s="3" t="str">
        <f t="shared" si="111"/>
        <v>部件</v>
      </c>
      <c r="M171" s="3">
        <f t="shared" ca="1" si="112"/>
        <v>92205</v>
      </c>
      <c r="N171" s="3" t="str">
        <f t="shared" ca="1" si="113"/>
        <v>51221,52221,53221,51311,52311,53311,51321,52321,53321,91001,91003,91005,91101,91103,91105,91201,91203,91205,91002,91004,91006,91102,91104,91106,91202,91204,91206,92001,92003,92005,92101,92103,92105,92201,92203,92205</v>
      </c>
      <c r="O171" s="3" t="str">
        <f t="shared" si="114"/>
        <v>695,695,695,519,519,519,365,365,365,209,209,209,209,209,209,209,209,209,209,209,209,209,209,209,207,207,207,52,52,52,52,52,52,52,52,52</v>
      </c>
      <c r="P171" s="1" t="str">
        <f t="shared" si="115"/>
        <v>(1,3),(1,3),(1,3),(1,2),(1,2),(1,2),(1,1),(1,1),(1,1),(1,2),(1,2),(1,2),(1,2),(1,2),(1,2),(1,2),(1,2),(1,2),(1,2),(1,2),(1,2),(1,2),(1,2),(1,2),(1,2),(1,2),(1,2),(1,1),(1,1),(1,1),(1,1),(1,1),(1,1),(1,1),(1,1),(1,1)</v>
      </c>
      <c r="Q171" s="3" t="str">
        <f>IF(D171="坦克碎片",VLOOKUP(C171,道具信息!$N$2:$O$291,2,FALSE)&amp;"碎片",VLOOKUP(C171,道具信息!$N$2:$O$291,2,FALSE))</f>
        <v>T2部件</v>
      </c>
      <c r="R171" s="3">
        <f t="shared" si="93"/>
        <v>936</v>
      </c>
      <c r="S171" s="11">
        <f t="shared" si="94"/>
        <v>9.4E-2</v>
      </c>
      <c r="T171" s="3" t="str">
        <f>VLOOKUP(Q171,道具信息!$Q$3:$S$20,2,FALSE)</f>
        <v>CHEST_ITEM_TYPE_T2_PART</v>
      </c>
      <c r="U171" s="3" t="str">
        <f>IF(COUNTIF(U$136:U170,T171)=0,T171,"")</f>
        <v/>
      </c>
      <c r="V171" s="3" t="str">
        <f t="shared" si="104"/>
        <v>CHEST_ITEM_TYPE_T2_SHARD,CHEST_ITEM_TYPE_T3_SHARD,CHEST_ITEM_TYPE_T1_PART,CHEST_ITEM_TYPE_T2_PART</v>
      </c>
      <c r="W171" s="13" t="str">
        <f t="shared" si="99"/>
        <v/>
      </c>
      <c r="X171" s="3" t="str">
        <f t="shared" si="100"/>
        <v/>
      </c>
      <c r="Y171" s="3" t="str">
        <f t="shared" si="105"/>
        <v>20.9%,26.6%,37.6%,9.4%</v>
      </c>
    </row>
    <row r="172" spans="2:25" x14ac:dyDescent="0.3">
      <c r="B172" s="2">
        <f>数据源!AC204</f>
        <v>5</v>
      </c>
      <c r="C172" s="2" t="str">
        <f>数据源!AD204</f>
        <v>T2LP2</v>
      </c>
      <c r="D172" s="2" t="str">
        <f>数据源!AE204</f>
        <v>部件</v>
      </c>
      <c r="E172" s="2">
        <f>数据源!AF204</f>
        <v>114.80000000000001</v>
      </c>
      <c r="F172" s="2">
        <f>数据源!AG204</f>
        <v>1</v>
      </c>
      <c r="G172" s="2">
        <f>数据源!AH204</f>
        <v>8.9999999999999993E-3</v>
      </c>
      <c r="H172" s="2">
        <f>数据源!AI204</f>
        <v>5.2264808362369334E-3</v>
      </c>
      <c r="I172" s="2">
        <f>数据源!AJ204</f>
        <v>52</v>
      </c>
      <c r="J172" s="3">
        <f t="shared" si="116"/>
        <v>1</v>
      </c>
      <c r="K172" s="3">
        <f t="shared" si="117"/>
        <v>1</v>
      </c>
      <c r="L172" s="3" t="str">
        <f t="shared" si="111"/>
        <v>部件</v>
      </c>
      <c r="M172" s="3">
        <f t="shared" ca="1" si="112"/>
        <v>92002</v>
      </c>
      <c r="N172" s="3" t="str">
        <f t="shared" ca="1" si="113"/>
        <v>51221,52221,53221,51311,52311,53311,51321,52321,53321,91001,91003,91005,91101,91103,91105,91201,91203,91205,91002,91004,91006,91102,91104,91106,91202,91204,91206,92001,92003,92005,92101,92103,92105,92201,92203,92205,92002</v>
      </c>
      <c r="O172" s="3" t="str">
        <f t="shared" si="114"/>
        <v>695,695,695,519,519,519,365,365,365,209,209,209,209,209,209,209,209,209,209,209,209,209,209,209,207,207,207,52,52,52,52,52,52,52,52,52,52</v>
      </c>
      <c r="P172" s="1" t="str">
        <f t="shared" si="115"/>
        <v>(1,3),(1,3),(1,3),(1,2),(1,2),(1,2),(1,1),(1,1),(1,1),(1,2),(1,2),(1,2),(1,2),(1,2),(1,2),(1,2),(1,2),(1,2),(1,2),(1,2),(1,2),(1,2),(1,2),(1,2),(1,2),(1,2),(1,2),(1,1),(1,1),(1,1),(1,1),(1,1),(1,1),(1,1),(1,1),(1,1),(1,1)</v>
      </c>
      <c r="Q172" s="3" t="str">
        <f>IF(D172="坦克碎片",VLOOKUP(C172,道具信息!$N$2:$O$291,2,FALSE)&amp;"碎片",VLOOKUP(C172,道具信息!$N$2:$O$291,2,FALSE))</f>
        <v>T2部件</v>
      </c>
      <c r="R172" s="3">
        <f t="shared" si="93"/>
        <v>936</v>
      </c>
      <c r="S172" s="11">
        <f t="shared" si="94"/>
        <v>9.4E-2</v>
      </c>
      <c r="T172" s="3" t="str">
        <f>VLOOKUP(Q172,道具信息!$Q$3:$S$20,2,FALSE)</f>
        <v>CHEST_ITEM_TYPE_T2_PART</v>
      </c>
      <c r="U172" s="3" t="str">
        <f>IF(COUNTIF(U$136:U171,T172)=0,T172,"")</f>
        <v/>
      </c>
      <c r="V172" s="3" t="str">
        <f t="shared" si="104"/>
        <v>CHEST_ITEM_TYPE_T2_SHARD,CHEST_ITEM_TYPE_T3_SHARD,CHEST_ITEM_TYPE_T1_PART,CHEST_ITEM_TYPE_T2_PART</v>
      </c>
      <c r="W172" s="13" t="str">
        <f t="shared" si="99"/>
        <v/>
      </c>
      <c r="X172" s="3" t="str">
        <f t="shared" si="100"/>
        <v/>
      </c>
      <c r="Y172" s="3" t="str">
        <f t="shared" si="105"/>
        <v>20.9%,26.6%,37.6%,9.4%</v>
      </c>
    </row>
    <row r="173" spans="2:25" x14ac:dyDescent="0.3">
      <c r="B173" s="2">
        <f>数据源!AC205</f>
        <v>5</v>
      </c>
      <c r="C173" s="2" t="str">
        <f>数据源!AD205</f>
        <v>T2LP4</v>
      </c>
      <c r="D173" s="2" t="str">
        <f>数据源!AE205</f>
        <v>部件</v>
      </c>
      <c r="E173" s="2">
        <f>数据源!AF205</f>
        <v>114.80000000000001</v>
      </c>
      <c r="F173" s="2">
        <f>数据源!AG205</f>
        <v>1</v>
      </c>
      <c r="G173" s="2">
        <f>数据源!AH205</f>
        <v>8.9999999999999993E-3</v>
      </c>
      <c r="H173" s="2">
        <f>数据源!AI205</f>
        <v>5.2264808362369334E-3</v>
      </c>
      <c r="I173" s="2">
        <f>数据源!AJ205</f>
        <v>52</v>
      </c>
      <c r="J173" s="3">
        <f t="shared" si="116"/>
        <v>1</v>
      </c>
      <c r="K173" s="3">
        <f t="shared" si="117"/>
        <v>1</v>
      </c>
      <c r="L173" s="3" t="str">
        <f t="shared" si="111"/>
        <v>部件</v>
      </c>
      <c r="M173" s="3">
        <f t="shared" ca="1" si="112"/>
        <v>92004</v>
      </c>
      <c r="N173" s="3" t="str">
        <f t="shared" ca="1" si="113"/>
        <v>51221,52221,53221,51311,52311,53311,51321,52321,53321,91001,91003,91005,91101,91103,91105,91201,91203,91205,91002,91004,91006,91102,91104,91106,91202,91204,91206,92001,92003,92005,92101,92103,92105,92201,92203,92205,92002,92004</v>
      </c>
      <c r="O173" s="3" t="str">
        <f t="shared" si="114"/>
        <v>695,695,695,519,519,519,365,365,365,209,209,209,209,209,209,209,209,209,209,209,209,209,209,209,207,207,207,52,52,52,52,52,52,52,52,52,52,52</v>
      </c>
      <c r="P173" s="1" t="str">
        <f t="shared" si="115"/>
        <v>(1,3),(1,3),(1,3),(1,2),(1,2),(1,2),(1,1),(1,1),(1,1),(1,2),(1,2),(1,2),(1,2),(1,2),(1,2),(1,2),(1,2),(1,2),(1,2),(1,2),(1,2),(1,2),(1,2),(1,2),(1,2),(1,2),(1,2),(1,1),(1,1),(1,1),(1,1),(1,1),(1,1),(1,1),(1,1),(1,1),(1,1),(1,1)</v>
      </c>
      <c r="Q173" s="3" t="str">
        <f>IF(D173="坦克碎片",VLOOKUP(C173,道具信息!$N$2:$O$291,2,FALSE)&amp;"碎片",VLOOKUP(C173,道具信息!$N$2:$O$291,2,FALSE))</f>
        <v>T2部件</v>
      </c>
      <c r="R173" s="3">
        <f t="shared" si="93"/>
        <v>936</v>
      </c>
      <c r="S173" s="11">
        <f t="shared" si="94"/>
        <v>9.4E-2</v>
      </c>
      <c r="T173" s="3" t="str">
        <f>VLOOKUP(Q173,道具信息!$Q$3:$S$20,2,FALSE)</f>
        <v>CHEST_ITEM_TYPE_T2_PART</v>
      </c>
      <c r="U173" s="3" t="str">
        <f>IF(COUNTIF(U$136:U172,T173)=0,T173,"")</f>
        <v/>
      </c>
      <c r="V173" s="3" t="str">
        <f t="shared" si="104"/>
        <v>CHEST_ITEM_TYPE_T2_SHARD,CHEST_ITEM_TYPE_T3_SHARD,CHEST_ITEM_TYPE_T1_PART,CHEST_ITEM_TYPE_T2_PART</v>
      </c>
      <c r="W173" s="13" t="str">
        <f t="shared" si="99"/>
        <v/>
      </c>
      <c r="X173" s="3" t="str">
        <f t="shared" si="100"/>
        <v/>
      </c>
      <c r="Y173" s="3" t="str">
        <f t="shared" si="105"/>
        <v>20.9%,26.6%,37.6%,9.4%</v>
      </c>
    </row>
    <row r="174" spans="2:25" x14ac:dyDescent="0.3">
      <c r="B174" s="2">
        <f>数据源!AC206</f>
        <v>5</v>
      </c>
      <c r="C174" s="2" t="str">
        <f>数据源!AD206</f>
        <v>T2LP6</v>
      </c>
      <c r="D174" s="2" t="str">
        <f>数据源!AE206</f>
        <v>部件</v>
      </c>
      <c r="E174" s="2">
        <f>数据源!AF206</f>
        <v>114.80000000000001</v>
      </c>
      <c r="F174" s="2">
        <f>数据源!AG206</f>
        <v>1</v>
      </c>
      <c r="G174" s="2">
        <f>数据源!AH206</f>
        <v>8.9999999999999993E-3</v>
      </c>
      <c r="H174" s="2">
        <f>数据源!AI206</f>
        <v>5.2264808362369334E-3</v>
      </c>
      <c r="I174" s="2">
        <f>数据源!AJ206</f>
        <v>52</v>
      </c>
      <c r="J174" s="3">
        <f t="shared" si="116"/>
        <v>1</v>
      </c>
      <c r="K174" s="3">
        <f t="shared" si="117"/>
        <v>1</v>
      </c>
      <c r="L174" s="3" t="str">
        <f t="shared" si="111"/>
        <v>部件</v>
      </c>
      <c r="M174" s="3">
        <f t="shared" ca="1" si="112"/>
        <v>92006</v>
      </c>
      <c r="N174" s="3" t="str">
        <f t="shared" ca="1" si="113"/>
        <v>51221,52221,53221,51311,52311,53311,51321,52321,53321,91001,91003,91005,91101,91103,91105,91201,91203,91205,91002,91004,91006,91102,91104,91106,91202,91204,91206,92001,92003,92005,92101,92103,92105,92201,92203,92205,92002,92004,92006</v>
      </c>
      <c r="O174" s="3" t="str">
        <f t="shared" si="114"/>
        <v>695,695,695,519,519,519,365,365,365,209,209,209,209,209,209,209,209,209,209,209,209,209,209,209,207,207,207,52,52,52,52,52,52,52,52,52,52,52,52</v>
      </c>
      <c r="P174" s="1" t="str">
        <f t="shared" si="115"/>
        <v>(1,3),(1,3),(1,3),(1,2),(1,2),(1,2),(1,1),(1,1),(1,1),(1,2),(1,2),(1,2),(1,2),(1,2),(1,2),(1,2),(1,2),(1,2),(1,2),(1,2),(1,2),(1,2),(1,2),(1,2),(1,2),(1,2),(1,2),(1,1),(1,1),(1,1),(1,1),(1,1),(1,1),(1,1),(1,1),(1,1),(1,1),(1,1),(1,1)</v>
      </c>
      <c r="Q174" s="3" t="str">
        <f>IF(D174="坦克碎片",VLOOKUP(C174,道具信息!$N$2:$O$291,2,FALSE)&amp;"碎片",VLOOKUP(C174,道具信息!$N$2:$O$291,2,FALSE))</f>
        <v>T2部件</v>
      </c>
      <c r="R174" s="3">
        <f t="shared" si="93"/>
        <v>936</v>
      </c>
      <c r="S174" s="11">
        <f t="shared" si="94"/>
        <v>9.4E-2</v>
      </c>
      <c r="T174" s="3" t="str">
        <f>VLOOKUP(Q174,道具信息!$Q$3:$S$20,2,FALSE)</f>
        <v>CHEST_ITEM_TYPE_T2_PART</v>
      </c>
      <c r="U174" s="3" t="str">
        <f>IF(COUNTIF(U$136:U173,T174)=0,T174,"")</f>
        <v/>
      </c>
      <c r="V174" s="3" t="str">
        <f t="shared" si="104"/>
        <v>CHEST_ITEM_TYPE_T2_SHARD,CHEST_ITEM_TYPE_T3_SHARD,CHEST_ITEM_TYPE_T1_PART,CHEST_ITEM_TYPE_T2_PART</v>
      </c>
      <c r="W174" s="13" t="str">
        <f t="shared" si="99"/>
        <v/>
      </c>
      <c r="X174" s="3" t="str">
        <f t="shared" si="100"/>
        <v/>
      </c>
      <c r="Y174" s="3" t="str">
        <f t="shared" si="105"/>
        <v>20.9%,26.6%,37.6%,9.4%</v>
      </c>
    </row>
    <row r="175" spans="2:25" x14ac:dyDescent="0.3">
      <c r="B175" s="2">
        <f>数据源!AC207</f>
        <v>5</v>
      </c>
      <c r="C175" s="2" t="str">
        <f>数据源!AD207</f>
        <v>T2MP2</v>
      </c>
      <c r="D175" s="2" t="str">
        <f>数据源!AE207</f>
        <v>部件</v>
      </c>
      <c r="E175" s="2">
        <f>数据源!AF207</f>
        <v>114.80000000000001</v>
      </c>
      <c r="F175" s="2">
        <f>数据源!AG207</f>
        <v>1</v>
      </c>
      <c r="G175" s="2">
        <f>数据源!AH207</f>
        <v>8.9999999999999993E-3</v>
      </c>
      <c r="H175" s="2">
        <f>数据源!AI207</f>
        <v>5.2264808362369334E-3</v>
      </c>
      <c r="I175" s="2">
        <f>数据源!AJ207</f>
        <v>52</v>
      </c>
      <c r="J175" s="3">
        <f t="shared" si="116"/>
        <v>1</v>
      </c>
      <c r="K175" s="3">
        <f t="shared" si="117"/>
        <v>1</v>
      </c>
      <c r="L175" s="3" t="str">
        <f t="shared" si="111"/>
        <v>部件</v>
      </c>
      <c r="M175" s="3">
        <f t="shared" ca="1" si="112"/>
        <v>92102</v>
      </c>
      <c r="N175" s="3" t="str">
        <f t="shared" ca="1" si="113"/>
        <v>51221,52221,53221,51311,52311,53311,51321,52321,53321,91001,91003,91005,91101,91103,91105,91201,91203,91205,91002,91004,91006,91102,91104,91106,91202,91204,91206,92001,92003,92005,92101,92103,92105,92201,92203,92205,92002,92004,92006,92102</v>
      </c>
      <c r="O175" s="3" t="str">
        <f t="shared" si="114"/>
        <v>695,695,695,519,519,519,365,365,365,209,209,209,209,209,209,209,209,209,209,209,209,209,209,209,207,207,207,52,52,52,52,52,52,52,52,52,52,52,52,52</v>
      </c>
      <c r="P175" s="1" t="str">
        <f t="shared" si="115"/>
        <v>(1,3),(1,3),(1,3),(1,2),(1,2),(1,2),(1,1),(1,1),(1,1),(1,2),(1,2),(1,2),(1,2),(1,2),(1,2),(1,2),(1,2),(1,2),(1,2),(1,2),(1,2),(1,2),(1,2),(1,2),(1,2),(1,2),(1,2),(1,1),(1,1),(1,1),(1,1),(1,1),(1,1),(1,1),(1,1),(1,1),(1,1),(1,1),(1,1),(1,1)</v>
      </c>
      <c r="Q175" s="3" t="str">
        <f>IF(D175="坦克碎片",VLOOKUP(C175,道具信息!$N$2:$O$291,2,FALSE)&amp;"碎片",VLOOKUP(C175,道具信息!$N$2:$O$291,2,FALSE))</f>
        <v>T2部件</v>
      </c>
      <c r="R175" s="3">
        <f t="shared" si="93"/>
        <v>936</v>
      </c>
      <c r="S175" s="11">
        <f t="shared" si="94"/>
        <v>9.4E-2</v>
      </c>
      <c r="T175" s="3" t="str">
        <f>VLOOKUP(Q175,道具信息!$Q$3:$S$20,2,FALSE)</f>
        <v>CHEST_ITEM_TYPE_T2_PART</v>
      </c>
      <c r="U175" s="3" t="str">
        <f>IF(COUNTIF(U$136:U174,T175)=0,T175,"")</f>
        <v/>
      </c>
      <c r="V175" s="3" t="str">
        <f t="shared" si="104"/>
        <v>CHEST_ITEM_TYPE_T2_SHARD,CHEST_ITEM_TYPE_T3_SHARD,CHEST_ITEM_TYPE_T1_PART,CHEST_ITEM_TYPE_T2_PART</v>
      </c>
      <c r="W175" s="13" t="str">
        <f t="shared" si="99"/>
        <v/>
      </c>
      <c r="X175" s="3" t="str">
        <f t="shared" si="100"/>
        <v/>
      </c>
      <c r="Y175" s="3" t="str">
        <f t="shared" si="105"/>
        <v>20.9%,26.6%,37.6%,9.4%</v>
      </c>
    </row>
    <row r="176" spans="2:25" x14ac:dyDescent="0.3">
      <c r="B176" s="2">
        <f>数据源!AC208</f>
        <v>5</v>
      </c>
      <c r="C176" s="2" t="str">
        <f>数据源!AD208</f>
        <v>T2MP4</v>
      </c>
      <c r="D176" s="2" t="str">
        <f>数据源!AE208</f>
        <v>部件</v>
      </c>
      <c r="E176" s="2">
        <f>数据源!AF208</f>
        <v>114.80000000000001</v>
      </c>
      <c r="F176" s="2">
        <f>数据源!AG208</f>
        <v>1</v>
      </c>
      <c r="G176" s="2">
        <f>数据源!AH208</f>
        <v>8.9999999999999993E-3</v>
      </c>
      <c r="H176" s="2">
        <f>数据源!AI208</f>
        <v>5.2264808362369334E-3</v>
      </c>
      <c r="I176" s="2">
        <f>数据源!AJ208</f>
        <v>52</v>
      </c>
      <c r="J176" s="3">
        <f t="shared" si="116"/>
        <v>1</v>
      </c>
      <c r="K176" s="3">
        <f t="shared" si="117"/>
        <v>1</v>
      </c>
      <c r="L176" s="3" t="str">
        <f t="shared" si="111"/>
        <v>部件</v>
      </c>
      <c r="M176" s="3">
        <f t="shared" ca="1" si="112"/>
        <v>92104</v>
      </c>
      <c r="N176" s="3" t="str">
        <f t="shared" ca="1" si="113"/>
        <v>51221,52221,53221,51311,52311,53311,51321,52321,53321,91001,91003,91005,91101,91103,91105,91201,91203,91205,91002,91004,91006,91102,91104,91106,91202,91204,91206,92001,92003,92005,92101,92103,92105,92201,92203,92205,92002,92004,92006,92102,92104</v>
      </c>
      <c r="O176" s="3" t="str">
        <f t="shared" si="114"/>
        <v>695,695,695,519,519,519,365,365,365,209,209,209,209,209,209,209,209,209,209,209,209,209,209,209,207,207,207,52,52,52,52,52,52,52,52,52,52,52,52,52,52</v>
      </c>
      <c r="P176" s="1" t="str">
        <f t="shared" si="115"/>
        <v>(1,3),(1,3),(1,3),(1,2),(1,2),(1,2),(1,1),(1,1),(1,1),(1,2),(1,2),(1,2),(1,2),(1,2),(1,2),(1,2),(1,2),(1,2),(1,2),(1,2),(1,2),(1,2),(1,2),(1,2),(1,2),(1,2),(1,2),(1,1),(1,1),(1,1),(1,1),(1,1),(1,1),(1,1),(1,1),(1,1),(1,1),(1,1),(1,1),(1,1),(1,1)</v>
      </c>
      <c r="Q176" s="3" t="str">
        <f>IF(D176="坦克碎片",VLOOKUP(C176,道具信息!$N$2:$O$291,2,FALSE)&amp;"碎片",VLOOKUP(C176,道具信息!$N$2:$O$291,2,FALSE))</f>
        <v>T2部件</v>
      </c>
      <c r="R176" s="3">
        <f t="shared" si="93"/>
        <v>936</v>
      </c>
      <c r="S176" s="11">
        <f t="shared" si="94"/>
        <v>9.4E-2</v>
      </c>
      <c r="T176" s="3" t="str">
        <f>VLOOKUP(Q176,道具信息!$Q$3:$S$20,2,FALSE)</f>
        <v>CHEST_ITEM_TYPE_T2_PART</v>
      </c>
      <c r="U176" s="3" t="str">
        <f>IF(COUNTIF(U$136:U175,T176)=0,T176,"")</f>
        <v/>
      </c>
      <c r="V176" s="3" t="str">
        <f t="shared" si="104"/>
        <v>CHEST_ITEM_TYPE_T2_SHARD,CHEST_ITEM_TYPE_T3_SHARD,CHEST_ITEM_TYPE_T1_PART,CHEST_ITEM_TYPE_T2_PART</v>
      </c>
      <c r="W176" s="13" t="str">
        <f t="shared" si="99"/>
        <v/>
      </c>
      <c r="X176" s="3" t="str">
        <f t="shared" si="100"/>
        <v/>
      </c>
      <c r="Y176" s="3" t="str">
        <f t="shared" si="105"/>
        <v>20.9%,26.6%,37.6%,9.4%</v>
      </c>
    </row>
    <row r="177" spans="2:25" x14ac:dyDescent="0.3">
      <c r="B177" s="2">
        <f>数据源!AC209</f>
        <v>5</v>
      </c>
      <c r="C177" s="2" t="str">
        <f>数据源!AD209</f>
        <v>T2MP6</v>
      </c>
      <c r="D177" s="2" t="str">
        <f>数据源!AE209</f>
        <v>部件</v>
      </c>
      <c r="E177" s="2">
        <f>数据源!AF209</f>
        <v>114.80000000000001</v>
      </c>
      <c r="F177" s="2">
        <f>数据源!AG209</f>
        <v>1</v>
      </c>
      <c r="G177" s="2">
        <f>数据源!AH209</f>
        <v>8.9999999999999993E-3</v>
      </c>
      <c r="H177" s="2">
        <f>数据源!AI209</f>
        <v>5.2264808362369334E-3</v>
      </c>
      <c r="I177" s="2">
        <f>数据源!AJ209</f>
        <v>52</v>
      </c>
      <c r="J177" s="3">
        <f t="shared" si="116"/>
        <v>1</v>
      </c>
      <c r="K177" s="3">
        <f t="shared" si="117"/>
        <v>1</v>
      </c>
      <c r="L177" s="3" t="str">
        <f t="shared" si="111"/>
        <v>部件</v>
      </c>
      <c r="M177" s="3">
        <f t="shared" ca="1" si="112"/>
        <v>92106</v>
      </c>
      <c r="N177" s="3" t="str">
        <f t="shared" ca="1" si="113"/>
        <v>51221,52221,53221,51311,52311,53311,51321,52321,53321,91001,91003,91005,91101,91103,91105,91201,91203,91205,91002,91004,91006,91102,91104,91106,91202,91204,91206,92001,92003,92005,92101,92103,92105,92201,92203,92205,92002,92004,92006,92102,92104,92106</v>
      </c>
      <c r="O177" s="3" t="str">
        <f t="shared" si="114"/>
        <v>695,695,695,519,519,519,365,365,365,209,209,209,209,209,209,209,209,209,209,209,209,209,209,209,207,207,207,52,52,52,52,52,52,52,52,52,52,52,52,52,52,52</v>
      </c>
      <c r="P177" s="1" t="str">
        <f t="shared" si="115"/>
        <v>(1,3),(1,3),(1,3),(1,2),(1,2),(1,2),(1,1),(1,1),(1,1),(1,2),(1,2),(1,2),(1,2),(1,2),(1,2),(1,2),(1,2),(1,2),(1,2),(1,2),(1,2),(1,2),(1,2),(1,2),(1,2),(1,2),(1,2),(1,1),(1,1),(1,1),(1,1),(1,1),(1,1),(1,1),(1,1),(1,1),(1,1),(1,1),(1,1),(1,1),(1,1),(1,1)</v>
      </c>
      <c r="Q177" s="3" t="str">
        <f>IF(D177="坦克碎片",VLOOKUP(C177,道具信息!$N$2:$O$291,2,FALSE)&amp;"碎片",VLOOKUP(C177,道具信息!$N$2:$O$291,2,FALSE))</f>
        <v>T2部件</v>
      </c>
      <c r="R177" s="3">
        <f t="shared" si="93"/>
        <v>936</v>
      </c>
      <c r="S177" s="11">
        <f t="shared" si="94"/>
        <v>9.4E-2</v>
      </c>
      <c r="T177" s="3" t="str">
        <f>VLOOKUP(Q177,道具信息!$Q$3:$S$20,2,FALSE)</f>
        <v>CHEST_ITEM_TYPE_T2_PART</v>
      </c>
      <c r="U177" s="3" t="str">
        <f>IF(COUNTIF(U$136:U176,T177)=0,T177,"")</f>
        <v/>
      </c>
      <c r="V177" s="3" t="str">
        <f t="shared" si="104"/>
        <v>CHEST_ITEM_TYPE_T2_SHARD,CHEST_ITEM_TYPE_T3_SHARD,CHEST_ITEM_TYPE_T1_PART,CHEST_ITEM_TYPE_T2_PART</v>
      </c>
      <c r="W177" s="13" t="str">
        <f t="shared" si="99"/>
        <v/>
      </c>
      <c r="X177" s="3" t="str">
        <f t="shared" si="100"/>
        <v/>
      </c>
      <c r="Y177" s="3" t="str">
        <f t="shared" si="105"/>
        <v>20.9%,26.6%,37.6%,9.4%</v>
      </c>
    </row>
    <row r="178" spans="2:25" x14ac:dyDescent="0.3">
      <c r="B178" s="2">
        <f>数据源!AC210</f>
        <v>5</v>
      </c>
      <c r="C178" s="2" t="str">
        <f>数据源!AD210</f>
        <v>T2HP2</v>
      </c>
      <c r="D178" s="2" t="str">
        <f>数据源!AE210</f>
        <v>部件</v>
      </c>
      <c r="E178" s="2">
        <f>数据源!AF210</f>
        <v>114.80000000000001</v>
      </c>
      <c r="F178" s="2">
        <f>数据源!AG210</f>
        <v>1</v>
      </c>
      <c r="G178" s="2">
        <f>数据源!AH210</f>
        <v>8.9999999999999993E-3</v>
      </c>
      <c r="H178" s="2">
        <f>数据源!AI210</f>
        <v>5.2264808362369334E-3</v>
      </c>
      <c r="I178" s="2">
        <f>数据源!AJ210</f>
        <v>52</v>
      </c>
      <c r="J178" s="3">
        <f>ROUNDUP(IF(F178&gt;1,F178-ROUNDDOWN(SQRT(F178),0),F178),0)</f>
        <v>1</v>
      </c>
      <c r="K178" s="3">
        <f>F178*2-J178</f>
        <v>1</v>
      </c>
      <c r="L178" s="3" t="str">
        <f t="shared" si="111"/>
        <v>部件</v>
      </c>
      <c r="M178" s="3">
        <f t="shared" ca="1" si="112"/>
        <v>92202</v>
      </c>
      <c r="N178" s="3" t="str">
        <f t="shared" ca="1" si="113"/>
        <v>51221,52221,53221,51311,52311,53311,51321,52321,53321,91001,91003,91005,91101,91103,91105,91201,91203,91205,91002,91004,91006,91102,91104,91106,91202,91204,91206,92001,92003,92005,92101,92103,92105,92201,92203,92205,92002,92004,92006,92102,92104,92106,92202</v>
      </c>
      <c r="O178" s="3" t="str">
        <f t="shared" si="114"/>
        <v>695,695,695,519,519,519,365,365,365,209,209,209,209,209,209,209,209,209,209,209,209,209,209,209,207,207,207,52,52,52,52,52,52,52,52,52,52,52,52,52,52,52,52</v>
      </c>
      <c r="P178" s="1" t="str">
        <f t="shared" si="115"/>
        <v>(1,3),(1,3),(1,3),(1,2),(1,2),(1,2),(1,1),(1,1),(1,1),(1,2),(1,2),(1,2),(1,2),(1,2),(1,2),(1,2),(1,2),(1,2),(1,2),(1,2),(1,2),(1,2),(1,2),(1,2),(1,2),(1,2),(1,2),(1,1),(1,1),(1,1),(1,1),(1,1),(1,1),(1,1),(1,1),(1,1),(1,1),(1,1),(1,1),(1,1),(1,1),(1,1),(1,1)</v>
      </c>
      <c r="Q178" s="3" t="str">
        <f>IF(D178="坦克碎片",VLOOKUP(C178,道具信息!$N$2:$O$291,2,FALSE)&amp;"碎片",VLOOKUP(C178,道具信息!$N$2:$O$291,2,FALSE))</f>
        <v>T2部件</v>
      </c>
      <c r="R178" s="3">
        <f t="shared" si="93"/>
        <v>936</v>
      </c>
      <c r="S178" s="11">
        <f t="shared" si="94"/>
        <v>9.4E-2</v>
      </c>
      <c r="T178" s="3" t="str">
        <f>VLOOKUP(Q178,道具信息!$Q$3:$S$20,2,FALSE)</f>
        <v>CHEST_ITEM_TYPE_T2_PART</v>
      </c>
      <c r="U178" s="3" t="str">
        <f>IF(COUNTIF(U$136:U177,T178)=0,T178,"")</f>
        <v/>
      </c>
      <c r="V178" s="3" t="str">
        <f t="shared" si="104"/>
        <v>CHEST_ITEM_TYPE_T2_SHARD,CHEST_ITEM_TYPE_T3_SHARD,CHEST_ITEM_TYPE_T1_PART,CHEST_ITEM_TYPE_T2_PART</v>
      </c>
      <c r="W178" s="13" t="str">
        <f t="shared" si="99"/>
        <v/>
      </c>
      <c r="X178" s="3" t="str">
        <f t="shared" si="100"/>
        <v/>
      </c>
      <c r="Y178" s="3" t="str">
        <f t="shared" si="105"/>
        <v>20.9%,26.6%,37.6%,9.4%</v>
      </c>
    </row>
    <row r="179" spans="2:25" x14ac:dyDescent="0.3">
      <c r="B179" s="2">
        <f>数据源!AC211</f>
        <v>5</v>
      </c>
      <c r="C179" s="2" t="str">
        <f>数据源!AD211</f>
        <v>T2HP4</v>
      </c>
      <c r="D179" s="2" t="str">
        <f>数据源!AE211</f>
        <v>部件</v>
      </c>
      <c r="E179" s="2">
        <f>数据源!AF211</f>
        <v>114.80000000000001</v>
      </c>
      <c r="F179" s="2">
        <f>数据源!AG211</f>
        <v>1</v>
      </c>
      <c r="G179" s="2">
        <f>数据源!AH211</f>
        <v>8.9999999999999993E-3</v>
      </c>
      <c r="H179" s="2">
        <f>数据源!AI211</f>
        <v>5.2264808362369334E-3</v>
      </c>
      <c r="I179" s="2">
        <f>数据源!AJ211</f>
        <v>52</v>
      </c>
      <c r="J179" s="3">
        <f t="shared" ref="J179:J182" si="118">ROUNDUP(IF(F179&gt;1,F179-ROUNDDOWN(SQRT(F179),0),F179),0)</f>
        <v>1</v>
      </c>
      <c r="K179" s="3">
        <f t="shared" ref="K179:K182" si="119">F179*2-J179</f>
        <v>1</v>
      </c>
      <c r="L179" s="3" t="str">
        <f t="shared" si="111"/>
        <v>部件</v>
      </c>
      <c r="M179" s="3">
        <f t="shared" ca="1" si="112"/>
        <v>92204</v>
      </c>
      <c r="N179" s="3" t="str">
        <f t="shared" ca="1" si="113"/>
        <v>51221,52221,53221,51311,52311,53311,51321,52321,53321,91001,91003,91005,91101,91103,91105,91201,91203,91205,91002,91004,91006,91102,91104,91106,91202,91204,91206,92001,92003,92005,92101,92103,92105,92201,92203,92205,92002,92004,92006,92102,92104,92106,92202,92204</v>
      </c>
      <c r="O179" s="3" t="str">
        <f t="shared" si="114"/>
        <v>695,695,695,519,519,519,365,365,365,209,209,209,209,209,209,209,209,209,209,209,209,209,209,209,207,207,207,52,52,52,52,52,52,52,52,52,52,52,52,52,52,52,52,52</v>
      </c>
      <c r="P179" s="1" t="str">
        <f t="shared" si="115"/>
        <v>(1,3),(1,3),(1,3),(1,2),(1,2),(1,2),(1,1),(1,1),(1,1),(1,2),(1,2),(1,2),(1,2),(1,2),(1,2),(1,2),(1,2),(1,2),(1,2),(1,2),(1,2),(1,2),(1,2),(1,2),(1,2),(1,2),(1,2),(1,1),(1,1),(1,1),(1,1),(1,1),(1,1),(1,1),(1,1),(1,1),(1,1),(1,1),(1,1),(1,1),(1,1),(1,1),(1,1),(1,1)</v>
      </c>
      <c r="Q179" s="3" t="str">
        <f>IF(D179="坦克碎片",VLOOKUP(C179,道具信息!$N$2:$O$291,2,FALSE)&amp;"碎片",VLOOKUP(C179,道具信息!$N$2:$O$291,2,FALSE))</f>
        <v>T2部件</v>
      </c>
      <c r="R179" s="3">
        <f t="shared" si="93"/>
        <v>936</v>
      </c>
      <c r="S179" s="11">
        <f t="shared" si="94"/>
        <v>9.4E-2</v>
      </c>
      <c r="T179" s="3" t="str">
        <f>VLOOKUP(Q179,道具信息!$Q$3:$S$20,2,FALSE)</f>
        <v>CHEST_ITEM_TYPE_T2_PART</v>
      </c>
      <c r="U179" s="3" t="str">
        <f>IF(COUNTIF(U$136:U178,T179)=0,T179,"")</f>
        <v/>
      </c>
      <c r="V179" s="3" t="str">
        <f t="shared" si="104"/>
        <v>CHEST_ITEM_TYPE_T2_SHARD,CHEST_ITEM_TYPE_T3_SHARD,CHEST_ITEM_TYPE_T1_PART,CHEST_ITEM_TYPE_T2_PART</v>
      </c>
      <c r="W179" s="13" t="str">
        <f t="shared" si="99"/>
        <v/>
      </c>
      <c r="X179" s="3" t="str">
        <f t="shared" si="100"/>
        <v/>
      </c>
      <c r="Y179" s="3" t="str">
        <f t="shared" si="105"/>
        <v>20.9%,26.6%,37.6%,9.4%</v>
      </c>
    </row>
    <row r="180" spans="2:25" x14ac:dyDescent="0.3">
      <c r="B180" s="2">
        <f>数据源!AC212</f>
        <v>5</v>
      </c>
      <c r="C180" s="2" t="str">
        <f>数据源!AD212</f>
        <v>T2HP6</v>
      </c>
      <c r="D180" s="2" t="str">
        <f>数据源!AE212</f>
        <v>部件</v>
      </c>
      <c r="E180" s="2">
        <f>数据源!AF212</f>
        <v>114.80000000000001</v>
      </c>
      <c r="F180" s="2">
        <f>数据源!AG212</f>
        <v>1</v>
      </c>
      <c r="G180" s="2">
        <f>数据源!AH212</f>
        <v>8.9999999999999993E-3</v>
      </c>
      <c r="H180" s="2">
        <f>数据源!AI212</f>
        <v>5.2264808362369334E-3</v>
      </c>
      <c r="I180" s="2">
        <f>数据源!AJ212</f>
        <v>52</v>
      </c>
      <c r="J180" s="3">
        <f t="shared" si="118"/>
        <v>1</v>
      </c>
      <c r="K180" s="3">
        <f t="shared" si="119"/>
        <v>1</v>
      </c>
      <c r="L180" s="3" t="str">
        <f t="shared" si="111"/>
        <v>部件</v>
      </c>
      <c r="M180" s="3">
        <f t="shared" ca="1" si="112"/>
        <v>92206</v>
      </c>
      <c r="N180" s="3" t="str">
        <f t="shared" ca="1" si="113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180" s="3" t="str">
        <f t="shared" si="114"/>
        <v>695,695,695,519,519,519,365,365,365,209,209,209,209,209,209,209,209,209,209,209,209,209,209,209,207,207,207,52,52,52,52,52,52,52,52,52,52,52,52,52,52,52,52,52,52</v>
      </c>
      <c r="P180" s="1" t="str">
        <f t="shared" si="115"/>
        <v>(1,3),(1,3),(1,3),(1,2),(1,2),(1,2),(1,1),(1,1),(1,1),(1,2),(1,2),(1,2),(1,2),(1,2),(1,2),(1,2),(1,2),(1,2),(1,2),(1,2),(1,2),(1,2),(1,2),(1,2),(1,2),(1,2),(1,2),(1,1),(1,1),(1,1),(1,1),(1,1),(1,1),(1,1),(1,1),(1,1),(1,1),(1,1),(1,1),(1,1),(1,1),(1,1),(1,1),(1,1),(1,1)</v>
      </c>
      <c r="Q180" s="3" t="str">
        <f>IF(D180="坦克碎片",VLOOKUP(C180,道具信息!$N$2:$O$291,2,FALSE)&amp;"碎片",VLOOKUP(C180,道具信息!$N$2:$O$291,2,FALSE))</f>
        <v>T2部件</v>
      </c>
      <c r="R180" s="3">
        <f t="shared" si="93"/>
        <v>936</v>
      </c>
      <c r="S180" s="11">
        <f t="shared" si="94"/>
        <v>9.4E-2</v>
      </c>
      <c r="T180" s="3" t="str">
        <f>VLOOKUP(Q180,道具信息!$Q$3:$S$20,2,FALSE)</f>
        <v>CHEST_ITEM_TYPE_T2_PART</v>
      </c>
      <c r="U180" s="3" t="str">
        <f>IF(COUNTIF(U$136:U179,T180)=0,T180,"")</f>
        <v/>
      </c>
      <c r="V180" s="3" t="str">
        <f t="shared" si="104"/>
        <v>CHEST_ITEM_TYPE_T2_SHARD,CHEST_ITEM_TYPE_T3_SHARD,CHEST_ITEM_TYPE_T1_PART,CHEST_ITEM_TYPE_T2_PART</v>
      </c>
      <c r="W180" s="13" t="str">
        <f t="shared" si="99"/>
        <v/>
      </c>
      <c r="X180" s="3" t="str">
        <f t="shared" si="100"/>
        <v/>
      </c>
      <c r="Y180" s="3" t="str">
        <f t="shared" si="105"/>
        <v>20.9%,26.6%,37.6%,9.4%</v>
      </c>
    </row>
    <row r="181" spans="2:25" x14ac:dyDescent="0.3">
      <c r="B181" s="2">
        <f>数据源!AC213</f>
        <v>5</v>
      </c>
      <c r="C181" s="2" t="str">
        <f>数据源!AD213</f>
        <v>3倍加速1</v>
      </c>
      <c r="D181" s="2" t="str">
        <f>数据源!AE213</f>
        <v>加速道具</v>
      </c>
      <c r="E181" s="2">
        <f>数据源!AF213</f>
        <v>35</v>
      </c>
      <c r="F181" s="2">
        <f>数据源!AG213</f>
        <v>1</v>
      </c>
      <c r="G181" s="2">
        <f>数据源!AH213</f>
        <v>1.7999999999999999E-2</v>
      </c>
      <c r="H181" s="2">
        <f>数据源!AI213</f>
        <v>3.4285714285714287E-2</v>
      </c>
      <c r="I181" s="2">
        <f>数据源!AJ213</f>
        <v>343</v>
      </c>
      <c r="J181" s="3">
        <f t="shared" si="118"/>
        <v>1</v>
      </c>
      <c r="K181" s="3">
        <f t="shared" si="119"/>
        <v>1</v>
      </c>
      <c r="L181" s="3" t="str">
        <f t="shared" si="111"/>
        <v>道具</v>
      </c>
      <c r="M181" s="3">
        <f t="shared" ca="1" si="112"/>
        <v>100301</v>
      </c>
      <c r="N181" s="3" t="str">
        <f t="shared" ca="1" si="113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51221,52221,53221,51311,52311,53311,51321,52321,53321,91001,91003,91005,91101,91103,91105,91201,91203,91205,91002,91004,91006,91102,91104,91106,91202,91204,91206,92001,92003,92005,92101,92103,92105,92201,92203,92205,92002,92004,92006,92102,92104,92106,92202,92204,92206,100301</v>
      </c>
      <c r="O181" s="3" t="str">
        <f t="shared" si="114"/>
        <v>695,695,695,519,519,519,365,365,365,209,209,209,209,209,209,209,209,209,209,209,209,209,209,209,207,207,207,52,52,52,52,52,52,52,52,52,52,52,52,52,52,52,52,52,52,343</v>
      </c>
      <c r="P181" s="1" t="str">
        <f t="shared" si="115"/>
        <v>(1,3),(1,3),(1,3),(1,2),(1,2),(1,2),(1,1),(1,1),(1,1),(1,2),(1,2),(1,2),(1,2),(1,2),(1,2),(1,2),(1,2),(1,2),(1,2),(1,2),(1,2),(1,2),(1,2),(1,2),(1,2),(1,2),(1,2),(1,1),(1,1),(1,1),(1,1),(1,1),(1,1),(1,1),(1,1),(1,1),(1,1),(1,1),(1,1),(1,1),(1,1),(1,1),(1,1),(1,1),(1,1),(1,1)</v>
      </c>
      <c r="Q181" s="3" t="str">
        <f>IF(D181="坦克碎片",VLOOKUP(C181,道具信息!$N$2:$O$291,2,FALSE)&amp;"碎片",VLOOKUP(C181,道具信息!$N$2:$O$291,2,FALSE))</f>
        <v>3倍加速</v>
      </c>
      <c r="R181" s="3">
        <f t="shared" si="93"/>
        <v>554</v>
      </c>
      <c r="S181" s="11">
        <f t="shared" si="94"/>
        <v>5.5E-2</v>
      </c>
      <c r="T181" s="3" t="str">
        <f>VLOOKUP(Q181,道具信息!$Q$3:$S$20,2,FALSE)</f>
        <v>CHEST_ITEM_TYPE_3X_ACCELERATOR</v>
      </c>
      <c r="U181" s="3" t="str">
        <f>IF(COUNTIF(U$136:U180,T181)=0,T181,"")</f>
        <v>CHEST_ITEM_TYPE_3X_ACCELERATOR</v>
      </c>
      <c r="V181" s="3" t="str">
        <f t="shared" si="104"/>
        <v>CHEST_ITEM_TYPE_T2_SHARD,CHEST_ITEM_TYPE_T3_SHARD,CHEST_ITEM_TYPE_T1_PART,CHEST_ITEM_TYPE_T2_PART,CHEST_ITEM_TYPE_3X_ACCELERATOR</v>
      </c>
      <c r="W181" s="13">
        <f t="shared" si="99"/>
        <v>5.5E-2</v>
      </c>
      <c r="X181" s="3" t="str">
        <f t="shared" si="100"/>
        <v>5.5%</v>
      </c>
      <c r="Y181" s="3" t="str">
        <f t="shared" si="105"/>
        <v>20.9%,26.6%,37.6%,9.4%,5.5%</v>
      </c>
    </row>
    <row r="182" spans="2:25" x14ac:dyDescent="0.3">
      <c r="B182" s="2">
        <f>数据源!AC214</f>
        <v>5</v>
      </c>
      <c r="C182" s="2" t="str">
        <f>数据源!AD214</f>
        <v>3倍加速2</v>
      </c>
      <c r="D182" s="2" t="str">
        <f>数据源!AE214</f>
        <v>加速道具</v>
      </c>
      <c r="E182" s="2">
        <f>数据源!AF214</f>
        <v>60</v>
      </c>
      <c r="F182" s="2">
        <f>数据源!AG214</f>
        <v>1</v>
      </c>
      <c r="G182" s="2">
        <f>数据源!AH214</f>
        <v>1.9E-2</v>
      </c>
      <c r="H182" s="2">
        <f>数据源!AI214</f>
        <v>2.1111111111111115E-2</v>
      </c>
      <c r="I182" s="2">
        <f>数据源!AJ214</f>
        <v>211</v>
      </c>
      <c r="J182" s="3">
        <f t="shared" si="118"/>
        <v>1</v>
      </c>
      <c r="K182" s="3">
        <f t="shared" si="119"/>
        <v>1</v>
      </c>
      <c r="L182" s="3" t="str">
        <f t="shared" si="111"/>
        <v>道具</v>
      </c>
      <c r="M182" s="3">
        <f t="shared" ca="1" si="112"/>
        <v>100302</v>
      </c>
      <c r="N182" s="3" t="str">
        <f t="shared" ca="1" si="113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100301,100302</v>
      </c>
      <c r="O182" s="3" t="str">
        <f t="shared" si="114"/>
        <v>695,695,695,519,519,519,365,365,365,209,209,209,209,209,209,209,209,209,209,209,209,209,209,209,207,207,207,52,52,52,52,52,52,52,52,52,52,52,52,52,52,52,52,52,52,343,211</v>
      </c>
      <c r="P182" s="1" t="str">
        <f t="shared" si="115"/>
        <v>(1,3),(1,3),(1,3),(1,2),(1,2),(1,2),(1,1),(1,1),(1,1),(1,2),(1,2),(1,2),(1,2),(1,2),(1,2),(1,2),(1,2),(1,2),(1,2),(1,2),(1,2),(1,2),(1,2),(1,2),(1,2),(1,2),(1,2),(1,1),(1,1),(1,1),(1,1),(1,1),(1,1),(1,1),(1,1),(1,1),(1,1),(1,1),(1,1),(1,1),(1,1),(1,1),(1,1),(1,1),(1,1),(1,1),(1,1)</v>
      </c>
      <c r="Q182" s="3" t="str">
        <f>IF(D182="坦克碎片",VLOOKUP(C182,道具信息!$N$2:$O$291,2,FALSE)&amp;"碎片",VLOOKUP(C182,道具信息!$N$2:$O$291,2,FALSE))</f>
        <v>3倍加速</v>
      </c>
      <c r="R182" s="3">
        <f t="shared" si="93"/>
        <v>554</v>
      </c>
      <c r="S182" s="11">
        <f t="shared" si="94"/>
        <v>5.5E-2</v>
      </c>
      <c r="T182" s="3" t="str">
        <f>VLOOKUP(Q182,道具信息!$Q$3:$S$20,2,FALSE)</f>
        <v>CHEST_ITEM_TYPE_3X_ACCELERATOR</v>
      </c>
      <c r="U182" s="3" t="str">
        <f>IF(COUNTIF(U$136:U181,T182)=0,T182,"")</f>
        <v/>
      </c>
      <c r="V182" s="3" t="str">
        <f t="shared" si="104"/>
        <v>CHEST_ITEM_TYPE_T2_SHARD,CHEST_ITEM_TYPE_T3_SHARD,CHEST_ITEM_TYPE_T1_PART,CHEST_ITEM_TYPE_T2_PART,CHEST_ITEM_TYPE_3X_ACCELERATOR</v>
      </c>
      <c r="W182" s="13" t="str">
        <f t="shared" si="99"/>
        <v/>
      </c>
      <c r="X182" s="3" t="str">
        <f t="shared" si="100"/>
        <v/>
      </c>
      <c r="Y182" s="3" t="str">
        <f t="shared" si="105"/>
        <v>20.9%,26.6%,37.6%,9.4%,5.5%</v>
      </c>
    </row>
    <row r="183" spans="2:25" x14ac:dyDescent="0.3">
      <c r="N183" s="3" t="str">
        <f ca="1">"["&amp;N182&amp;"]"</f>
        <v>[51221,52221,53221,51311,52311,53311,51321,52321,53321,91001,91003,91005,91101,91103,91105,91201,91203,91205,91002,91004,91006,91102,91104,91106,91202,91204,91206,92001,92003,92005,92101,92103,92105,92201,92203,92205,92002,92004,92006,92102,92104,92106,92202,92204,92206,100301,100302]</v>
      </c>
      <c r="O183" s="3" t="str">
        <f>"["&amp;O182&amp;"]"</f>
        <v>[695,695,695,519,519,519,365,365,365,209,209,209,209,209,209,209,209,209,209,209,209,209,209,209,207,207,207,52,52,52,52,52,52,52,52,52,52,52,52,52,52,52,52,52,52,343,211]</v>
      </c>
      <c r="P183" s="3" t="str">
        <f>"["&amp;P182&amp;"]"</f>
        <v>[(1,3),(1,3),(1,3),(1,2),(1,2),(1,2),(1,1),(1,1),(1,1),(1,2),(1,2),(1,2),(1,2),(1,2),(1,2),(1,2),(1,2),(1,2),(1,2),(1,2),(1,2),(1,2),(1,2),(1,2),(1,2),(1,2),(1,2),(1,1),(1,1),(1,1),(1,1),(1,1),(1,1),(1,1),(1,1),(1,1),(1,1),(1,1),(1,1),(1,1),(1,1),(1,1),(1,1),(1,1),(1,1),(1,1),(1,1)]</v>
      </c>
      <c r="V183" s="3" t="str">
        <f>"["&amp;V182&amp;"]"</f>
        <v>[CHEST_ITEM_TYPE_T2_SHARD,CHEST_ITEM_TYPE_T3_SHARD,CHEST_ITEM_TYPE_T1_PART,CHEST_ITEM_TYPE_T2_PART,CHEST_ITEM_TYPE_3X_ACCELERATOR]</v>
      </c>
      <c r="Y183" s="3" t="str">
        <f>"["&amp;Y182&amp;"]"</f>
        <v>[20.9%,26.6%,37.6%,9.4%,5.5%]</v>
      </c>
    </row>
    <row r="185" spans="2:25" x14ac:dyDescent="0.3">
      <c r="B185" s="2" t="str">
        <f>数据源!AC217</f>
        <v>联赛等级</v>
      </c>
      <c r="C185" s="2" t="str">
        <f>数据源!AD217</f>
        <v>道具名称</v>
      </c>
      <c r="D185" s="2" t="str">
        <f>数据源!AE217</f>
        <v>对应大类</v>
      </c>
      <c r="E185" s="2" t="str">
        <f>数据源!AF217</f>
        <v>道具价值</v>
      </c>
      <c r="F185" s="2" t="str">
        <f>数据源!AG217</f>
        <v>抽取个数</v>
      </c>
      <c r="G185" s="2" t="str">
        <f>数据源!AH217</f>
        <v>价值比例</v>
      </c>
      <c r="H185" s="2" t="str">
        <f>数据源!AI217</f>
        <v>产出概率</v>
      </c>
      <c r="I185" s="2" t="str">
        <f>数据源!AJ217</f>
        <v>权重值</v>
      </c>
      <c r="J185" s="7" t="s">
        <v>234</v>
      </c>
      <c r="K185" s="7" t="s">
        <v>235</v>
      </c>
      <c r="L185" s="3" t="s">
        <v>222</v>
      </c>
      <c r="M185" s="3" t="s">
        <v>152</v>
      </c>
      <c r="N185" s="3" t="s">
        <v>224</v>
      </c>
      <c r="O185" s="3" t="s">
        <v>225</v>
      </c>
      <c r="P185" s="3" t="s">
        <v>226</v>
      </c>
      <c r="Q185" s="8" t="s">
        <v>244</v>
      </c>
      <c r="R185" s="8" t="s">
        <v>245</v>
      </c>
      <c r="S185" s="8" t="s">
        <v>246</v>
      </c>
    </row>
    <row r="186" spans="2:25" x14ac:dyDescent="0.3">
      <c r="B186" s="2">
        <f>数据源!AC218</f>
        <v>6</v>
      </c>
      <c r="C186" s="2" t="str">
        <f>数据源!AD218</f>
        <v>Puma</v>
      </c>
      <c r="D186" s="2" t="str">
        <f>数据源!AE218</f>
        <v>坦克碎片</v>
      </c>
      <c r="E186" s="2">
        <f>数据源!AF218</f>
        <v>38</v>
      </c>
      <c r="F186" s="2">
        <f>数据源!AG218</f>
        <v>2</v>
      </c>
      <c r="G186" s="2">
        <f>数据源!AH218</f>
        <v>8.7599999999999997E-2</v>
      </c>
      <c r="H186" s="2">
        <f>数据源!AI218</f>
        <v>7.6842105263157892E-2</v>
      </c>
      <c r="I186" s="2">
        <f>数据源!AJ218</f>
        <v>768</v>
      </c>
      <c r="J186" s="3">
        <f>ROUNDUP(IF(F186&gt;1,F186-ROUNDDOWN(SQRT(F186),0),F186),0)</f>
        <v>1</v>
      </c>
      <c r="K186" s="3">
        <f>F186*2-J186</f>
        <v>3</v>
      </c>
      <c r="L186" s="3" t="str">
        <f>RIGHT(D186,2)</f>
        <v>碎片</v>
      </c>
      <c r="M186" s="3">
        <f ca="1">IF(OR(L186="坦克",L186="碎片"),VLOOKUP(C186,INDIRECT("坦克ID"),MATCH(L186&amp;"ID",INDIRECT("坦克标头"),0),FALSE),VLOOKUP(C186,INDIRECT(L186&amp;"ID"),2,FALSE))</f>
        <v>51221</v>
      </c>
      <c r="N186" s="3">
        <f ca="1">M186</f>
        <v>51221</v>
      </c>
      <c r="O186" s="3">
        <f>I186</f>
        <v>768</v>
      </c>
      <c r="P186" s="1" t="str">
        <f>"("&amp;J186&amp;","&amp;K186&amp;")"</f>
        <v>(1,3)</v>
      </c>
      <c r="Q186" s="3" t="str">
        <f>IF(D186="坦克碎片",VLOOKUP(C186,道具信息!$N$2:$O$291,2,FALSE)&amp;"碎片",VLOOKUP(C186,道具信息!$N$2:$O$291,2,FALSE))</f>
        <v>T2坦克碎片</v>
      </c>
      <c r="R186" s="3">
        <f t="shared" ref="R186:R217" si="120">SUMIFS(I:I,Q:Q,Q186,B:B,B186)</f>
        <v>2304</v>
      </c>
      <c r="S186" s="11">
        <f t="shared" ref="S186:S217" si="121">ROUND(R186/SUMIF(B:B,B186,I:I),3)</f>
        <v>0.23</v>
      </c>
      <c r="T186" s="3" t="str">
        <f>VLOOKUP(Q186,道具信息!$Q$3:$S$20,2,FALSE)</f>
        <v>CHEST_ITEM_TYPE_T2_SHARD</v>
      </c>
      <c r="U186" s="3" t="str">
        <f>T186</f>
        <v>CHEST_ITEM_TYPE_T2_SHARD</v>
      </c>
      <c r="V186" s="3" t="str">
        <f>U186</f>
        <v>CHEST_ITEM_TYPE_T2_SHARD</v>
      </c>
      <c r="W186" s="13">
        <f>IF(U186&lt;&gt;"",ROUND(S186*100%,3),"")</f>
        <v>0.23</v>
      </c>
      <c r="X186" s="3" t="str">
        <f>TEXT(W186,"0.0%")</f>
        <v>23.0%</v>
      </c>
      <c r="Y186" s="3" t="str">
        <f>X186</f>
        <v>23.0%</v>
      </c>
    </row>
    <row r="187" spans="2:25" x14ac:dyDescent="0.3">
      <c r="B187" s="2">
        <f>数据源!AC219</f>
        <v>6</v>
      </c>
      <c r="C187" s="2" t="str">
        <f>数据源!AD219</f>
        <v>四号</v>
      </c>
      <c r="D187" s="2" t="str">
        <f>数据源!AE219</f>
        <v>坦克碎片</v>
      </c>
      <c r="E187" s="2">
        <f>数据源!AF219</f>
        <v>38</v>
      </c>
      <c r="F187" s="2">
        <f>数据源!AG219</f>
        <v>2</v>
      </c>
      <c r="G187" s="2">
        <f>数据源!AH219</f>
        <v>8.7599999999999997E-2</v>
      </c>
      <c r="H187" s="2">
        <f>数据源!AI219</f>
        <v>7.6842105263157892E-2</v>
      </c>
      <c r="I187" s="2">
        <f>数据源!AJ219</f>
        <v>768</v>
      </c>
      <c r="J187" s="3">
        <f t="shared" ref="J187:J212" si="122">ROUNDUP(IF(F187&gt;1,F187-ROUNDDOWN(SQRT(F187),0),F187),0)</f>
        <v>1</v>
      </c>
      <c r="K187" s="3">
        <f t="shared" ref="K187:K212" si="123">F187*2-J187</f>
        <v>3</v>
      </c>
      <c r="L187" s="3" t="str">
        <f t="shared" ref="L187" si="124">RIGHT(D187,2)</f>
        <v>碎片</v>
      </c>
      <c r="M187" s="3">
        <f t="shared" ref="M187" ca="1" si="125">IF(OR(L187="坦克",L187="碎片"),VLOOKUP(C187,INDIRECT("坦克ID"),MATCH(L187&amp;"ID",INDIRECT("坦克标头"),0),FALSE),VLOOKUP(C187,INDIRECT(L187&amp;"ID"),2,FALSE))</f>
        <v>52221</v>
      </c>
      <c r="N187" s="3" t="str">
        <f ca="1">N186&amp;","&amp;M187</f>
        <v>51221,52221</v>
      </c>
      <c r="O187" s="3" t="str">
        <f>O186&amp;","&amp;I187</f>
        <v>768,768</v>
      </c>
      <c r="P187" s="1" t="str">
        <f>P186&amp;","&amp;"("&amp;J187&amp;","&amp;K187&amp;")"</f>
        <v>(1,3),(1,3)</v>
      </c>
      <c r="Q187" s="3" t="str">
        <f>IF(D187="坦克碎片",VLOOKUP(C187,道具信息!$N$2:$O$291,2,FALSE)&amp;"碎片",VLOOKUP(C187,道具信息!$N$2:$O$291,2,FALSE))</f>
        <v>T2坦克碎片</v>
      </c>
      <c r="R187" s="3">
        <f t="shared" si="120"/>
        <v>2304</v>
      </c>
      <c r="S187" s="11">
        <f t="shared" si="121"/>
        <v>0.23</v>
      </c>
      <c r="T187" s="3" t="str">
        <f>VLOOKUP(Q187,道具信息!$Q$3:$S$20,2,FALSE)</f>
        <v>CHEST_ITEM_TYPE_T2_SHARD</v>
      </c>
      <c r="U187" s="3" t="str">
        <f>IF(COUNTIF(U$186:U186,T187)=0,T187,"")</f>
        <v/>
      </c>
      <c r="V187" s="3" t="str">
        <f>IF(U187&lt;&gt;"",V186&amp;","&amp;U187,V186)</f>
        <v>CHEST_ITEM_TYPE_T2_SHARD</v>
      </c>
      <c r="W187" s="13" t="str">
        <f t="shared" ref="W187:W241" si="126">IF(U187&lt;&gt;"",ROUND(S187*100%,3),"")</f>
        <v/>
      </c>
      <c r="X187" s="3" t="str">
        <f t="shared" ref="X187:X241" si="127">TEXT(W187,"0.0%")</f>
        <v/>
      </c>
      <c r="Y187" s="3" t="str">
        <f>IF(X187&lt;&gt;"",Y186&amp;","&amp;X187,Y186)</f>
        <v>23.0%</v>
      </c>
    </row>
    <row r="188" spans="2:25" x14ac:dyDescent="0.3">
      <c r="B188" s="2">
        <f>数据源!AC220</f>
        <v>6</v>
      </c>
      <c r="C188" s="2" t="str">
        <f>数据源!AD220</f>
        <v>丘吉尔</v>
      </c>
      <c r="D188" s="2" t="str">
        <f>数据源!AE220</f>
        <v>坦克碎片</v>
      </c>
      <c r="E188" s="2">
        <f>数据源!AF220</f>
        <v>38</v>
      </c>
      <c r="F188" s="2">
        <f>数据源!AG220</f>
        <v>2</v>
      </c>
      <c r="G188" s="2">
        <f>数据源!AH220</f>
        <v>8.7599999999999997E-2</v>
      </c>
      <c r="H188" s="2">
        <f>数据源!AI220</f>
        <v>7.6842105263157892E-2</v>
      </c>
      <c r="I188" s="2">
        <f>数据源!AJ220</f>
        <v>768</v>
      </c>
      <c r="J188" s="3">
        <f t="shared" si="122"/>
        <v>1</v>
      </c>
      <c r="K188" s="3">
        <f t="shared" si="123"/>
        <v>3</v>
      </c>
      <c r="L188" s="3" t="str">
        <f t="shared" ref="L188:L209" si="128">RIGHT(D188,2)</f>
        <v>碎片</v>
      </c>
      <c r="M188" s="3">
        <f t="shared" ref="M188:M209" ca="1" si="129">IF(OR(L188="坦克",L188="碎片"),VLOOKUP(C188,INDIRECT("坦克ID"),MATCH(L188&amp;"ID",INDIRECT("坦克标头"),0),FALSE),VLOOKUP(C188,INDIRECT(L188&amp;"ID"),2,FALSE))</f>
        <v>53221</v>
      </c>
      <c r="N188" s="3" t="str">
        <f t="shared" ref="N188:N209" ca="1" si="130">N187&amp;","&amp;M188</f>
        <v>51221,52221,53221</v>
      </c>
      <c r="O188" s="3" t="str">
        <f t="shared" ref="O188:O209" si="131">O187&amp;","&amp;I188</f>
        <v>768,768,768</v>
      </c>
      <c r="P188" s="1" t="str">
        <f t="shared" ref="P188:P209" si="132">P187&amp;","&amp;"("&amp;J188&amp;","&amp;K188&amp;")"</f>
        <v>(1,3),(1,3),(1,3)</v>
      </c>
      <c r="Q188" s="3" t="str">
        <f>IF(D188="坦克碎片",VLOOKUP(C188,道具信息!$N$2:$O$291,2,FALSE)&amp;"碎片",VLOOKUP(C188,道具信息!$N$2:$O$291,2,FALSE))</f>
        <v>T2坦克碎片</v>
      </c>
      <c r="R188" s="3">
        <f t="shared" si="120"/>
        <v>2304</v>
      </c>
      <c r="S188" s="11">
        <f t="shared" si="121"/>
        <v>0.23</v>
      </c>
      <c r="T188" s="3" t="str">
        <f>VLOOKUP(Q188,道具信息!$Q$3:$S$20,2,FALSE)</f>
        <v>CHEST_ITEM_TYPE_T2_SHARD</v>
      </c>
      <c r="U188" s="3" t="str">
        <f>IF(COUNTIF(U$186:U187,T188)=0,T188,"")</f>
        <v/>
      </c>
      <c r="V188" s="3" t="str">
        <f t="shared" ref="V188:V241" si="133">IF(U188&lt;&gt;"",V187&amp;","&amp;U188,V187)</f>
        <v>CHEST_ITEM_TYPE_T2_SHARD</v>
      </c>
      <c r="W188" s="13" t="str">
        <f t="shared" si="126"/>
        <v/>
      </c>
      <c r="X188" s="3" t="str">
        <f t="shared" si="127"/>
        <v/>
      </c>
      <c r="Y188" s="3" t="str">
        <f t="shared" ref="Y188:Y241" si="134">IF(X188&lt;&gt;"",Y187&amp;","&amp;X188,Y187)</f>
        <v>23.0%</v>
      </c>
    </row>
    <row r="189" spans="2:25" x14ac:dyDescent="0.3">
      <c r="B189" s="2">
        <f>数据源!AC221</f>
        <v>6</v>
      </c>
      <c r="C189" s="2" t="str">
        <f>数据源!AD221</f>
        <v>35(t)</v>
      </c>
      <c r="D189" s="2" t="str">
        <f>数据源!AE221</f>
        <v>坦克碎片</v>
      </c>
      <c r="E189" s="2">
        <f>数据源!AF221</f>
        <v>47</v>
      </c>
      <c r="F189" s="2">
        <f>数据源!AG221</f>
        <v>1.5</v>
      </c>
      <c r="G189" s="2">
        <f>数据源!AH221</f>
        <v>7.2999999999999995E-2</v>
      </c>
      <c r="H189" s="2">
        <f>数据源!AI221</f>
        <v>6.9030732860520097E-2</v>
      </c>
      <c r="I189" s="2">
        <f>数据源!AJ221</f>
        <v>690</v>
      </c>
      <c r="J189" s="3">
        <f t="shared" si="122"/>
        <v>1</v>
      </c>
      <c r="K189" s="3">
        <f t="shared" si="123"/>
        <v>2</v>
      </c>
      <c r="L189" s="3" t="str">
        <f t="shared" si="128"/>
        <v>碎片</v>
      </c>
      <c r="M189" s="3">
        <f t="shared" ca="1" si="129"/>
        <v>51311</v>
      </c>
      <c r="N189" s="3" t="str">
        <f t="shared" ca="1" si="130"/>
        <v>51221,52221,53221,51311</v>
      </c>
      <c r="O189" s="3" t="str">
        <f t="shared" si="131"/>
        <v>768,768,768,690</v>
      </c>
      <c r="P189" s="1" t="str">
        <f t="shared" si="132"/>
        <v>(1,3),(1,3),(1,3),(1,2)</v>
      </c>
      <c r="Q189" s="3" t="str">
        <f>IF(D189="坦克碎片",VLOOKUP(C189,道具信息!$N$2:$O$291,2,FALSE)&amp;"碎片",VLOOKUP(C189,道具信息!$N$2:$O$291,2,FALSE))</f>
        <v>T3坦克碎片</v>
      </c>
      <c r="R189" s="3">
        <f t="shared" si="120"/>
        <v>3312</v>
      </c>
      <c r="S189" s="11">
        <f t="shared" si="121"/>
        <v>0.33100000000000002</v>
      </c>
      <c r="T189" s="3" t="str">
        <f>VLOOKUP(Q189,道具信息!$Q$3:$S$20,2,FALSE)</f>
        <v>CHEST_ITEM_TYPE_T3_SHARD</v>
      </c>
      <c r="U189" s="3" t="str">
        <f>IF(COUNTIF(U$186:U188,T189)=0,T189,"")</f>
        <v>CHEST_ITEM_TYPE_T3_SHARD</v>
      </c>
      <c r="V189" s="3" t="str">
        <f t="shared" si="133"/>
        <v>CHEST_ITEM_TYPE_T2_SHARD,CHEST_ITEM_TYPE_T3_SHARD</v>
      </c>
      <c r="W189" s="13">
        <f t="shared" si="126"/>
        <v>0.33100000000000002</v>
      </c>
      <c r="X189" s="3" t="str">
        <f t="shared" si="127"/>
        <v>33.1%</v>
      </c>
      <c r="Y189" s="3" t="str">
        <f t="shared" si="134"/>
        <v>23.0%,33.1%</v>
      </c>
    </row>
    <row r="190" spans="2:25" x14ac:dyDescent="0.3">
      <c r="B190" s="2">
        <f>数据源!AC222</f>
        <v>6</v>
      </c>
      <c r="C190" s="2" t="str">
        <f>数据源!AD222</f>
        <v>玛蒂尔达</v>
      </c>
      <c r="D190" s="2" t="str">
        <f>数据源!AE222</f>
        <v>坦克碎片</v>
      </c>
      <c r="E190" s="2">
        <f>数据源!AF222</f>
        <v>47</v>
      </c>
      <c r="F190" s="2">
        <f>数据源!AG222</f>
        <v>1.5</v>
      </c>
      <c r="G190" s="2">
        <f>数据源!AH222</f>
        <v>7.2999999999999995E-2</v>
      </c>
      <c r="H190" s="2">
        <f>数据源!AI222</f>
        <v>6.9030732860520097E-2</v>
      </c>
      <c r="I190" s="2">
        <f>数据源!AJ222</f>
        <v>690</v>
      </c>
      <c r="J190" s="3">
        <f t="shared" si="122"/>
        <v>1</v>
      </c>
      <c r="K190" s="3">
        <f t="shared" si="123"/>
        <v>2</v>
      </c>
      <c r="L190" s="3" t="str">
        <f t="shared" si="128"/>
        <v>碎片</v>
      </c>
      <c r="M190" s="3">
        <f t="shared" ca="1" si="129"/>
        <v>52311</v>
      </c>
      <c r="N190" s="3" t="str">
        <f t="shared" ca="1" si="130"/>
        <v>51221,52221,53221,51311,52311</v>
      </c>
      <c r="O190" s="3" t="str">
        <f t="shared" si="131"/>
        <v>768,768,768,690,690</v>
      </c>
      <c r="P190" s="1" t="str">
        <f t="shared" si="132"/>
        <v>(1,3),(1,3),(1,3),(1,2),(1,2)</v>
      </c>
      <c r="Q190" s="3" t="str">
        <f>IF(D190="坦克碎片",VLOOKUP(C190,道具信息!$N$2:$O$291,2,FALSE)&amp;"碎片",VLOOKUP(C190,道具信息!$N$2:$O$291,2,FALSE))</f>
        <v>T3坦克碎片</v>
      </c>
      <c r="R190" s="3">
        <f t="shared" si="120"/>
        <v>3312</v>
      </c>
      <c r="S190" s="11">
        <f t="shared" si="121"/>
        <v>0.33100000000000002</v>
      </c>
      <c r="T190" s="3" t="str">
        <f>VLOOKUP(Q190,道具信息!$Q$3:$S$20,2,FALSE)</f>
        <v>CHEST_ITEM_TYPE_T3_SHARD</v>
      </c>
      <c r="U190" s="3" t="str">
        <f>IF(COUNTIF(U$186:U189,T190)=0,T190,"")</f>
        <v/>
      </c>
      <c r="V190" s="3" t="str">
        <f t="shared" si="133"/>
        <v>CHEST_ITEM_TYPE_T2_SHARD,CHEST_ITEM_TYPE_T3_SHARD</v>
      </c>
      <c r="W190" s="13" t="str">
        <f t="shared" si="126"/>
        <v/>
      </c>
      <c r="X190" s="3" t="str">
        <f t="shared" si="127"/>
        <v/>
      </c>
      <c r="Y190" s="3" t="str">
        <f t="shared" si="134"/>
        <v>23.0%,33.1%</v>
      </c>
    </row>
    <row r="191" spans="2:25" x14ac:dyDescent="0.3">
      <c r="B191" s="2">
        <f>数据源!AC223</f>
        <v>6</v>
      </c>
      <c r="C191" s="2" t="str">
        <f>数据源!AD223</f>
        <v>黑豹</v>
      </c>
      <c r="D191" s="2" t="str">
        <f>数据源!AE223</f>
        <v>坦克碎片</v>
      </c>
      <c r="E191" s="2">
        <f>数据源!AF223</f>
        <v>47</v>
      </c>
      <c r="F191" s="2">
        <f>数据源!AG223</f>
        <v>1.5</v>
      </c>
      <c r="G191" s="2">
        <f>数据源!AH223</f>
        <v>7.2999999999999995E-2</v>
      </c>
      <c r="H191" s="2">
        <f>数据源!AI223</f>
        <v>6.9030732860520097E-2</v>
      </c>
      <c r="I191" s="2">
        <f>数据源!AJ223</f>
        <v>690</v>
      </c>
      <c r="J191" s="3">
        <f t="shared" si="122"/>
        <v>1</v>
      </c>
      <c r="K191" s="3">
        <f t="shared" si="123"/>
        <v>2</v>
      </c>
      <c r="L191" s="3" t="str">
        <f t="shared" si="128"/>
        <v>碎片</v>
      </c>
      <c r="M191" s="3">
        <f t="shared" ca="1" si="129"/>
        <v>53311</v>
      </c>
      <c r="N191" s="3" t="str">
        <f t="shared" ca="1" si="130"/>
        <v>51221,52221,53221,51311,52311,53311</v>
      </c>
      <c r="O191" s="3" t="str">
        <f t="shared" si="131"/>
        <v>768,768,768,690,690,690</v>
      </c>
      <c r="P191" s="1" t="str">
        <f t="shared" si="132"/>
        <v>(1,3),(1,3),(1,3),(1,2),(1,2),(1,2)</v>
      </c>
      <c r="Q191" s="3" t="str">
        <f>IF(D191="坦克碎片",VLOOKUP(C191,道具信息!$N$2:$O$291,2,FALSE)&amp;"碎片",VLOOKUP(C191,道具信息!$N$2:$O$291,2,FALSE))</f>
        <v>T3坦克碎片</v>
      </c>
      <c r="R191" s="3">
        <f t="shared" si="120"/>
        <v>3312</v>
      </c>
      <c r="S191" s="11">
        <f t="shared" si="121"/>
        <v>0.33100000000000002</v>
      </c>
      <c r="T191" s="3" t="str">
        <f>VLOOKUP(Q191,道具信息!$Q$3:$S$20,2,FALSE)</f>
        <v>CHEST_ITEM_TYPE_T3_SHARD</v>
      </c>
      <c r="U191" s="3" t="str">
        <f>IF(COUNTIF(U$186:U190,T191)=0,T191,"")</f>
        <v/>
      </c>
      <c r="V191" s="3" t="str">
        <f t="shared" si="133"/>
        <v>CHEST_ITEM_TYPE_T2_SHARD,CHEST_ITEM_TYPE_T3_SHARD</v>
      </c>
      <c r="W191" s="13" t="str">
        <f t="shared" si="126"/>
        <v/>
      </c>
      <c r="X191" s="3" t="str">
        <f t="shared" si="127"/>
        <v/>
      </c>
      <c r="Y191" s="3" t="str">
        <f t="shared" si="134"/>
        <v>23.0%,33.1%</v>
      </c>
    </row>
    <row r="192" spans="2:25" x14ac:dyDescent="0.3">
      <c r="B192" s="2">
        <f>数据源!AC224</f>
        <v>6</v>
      </c>
      <c r="C192" s="2" t="str">
        <f>数据源!AD224</f>
        <v>十字军</v>
      </c>
      <c r="D192" s="2" t="str">
        <f>数据源!AE224</f>
        <v>坦克碎片</v>
      </c>
      <c r="E192" s="2">
        <f>数据源!AF224</f>
        <v>62.666666666666657</v>
      </c>
      <c r="F192" s="2">
        <f>数据源!AG224</f>
        <v>1.5</v>
      </c>
      <c r="G192" s="2">
        <f>数据源!AH224</f>
        <v>5.8400000000000001E-2</v>
      </c>
      <c r="H192" s="2">
        <f>数据源!AI224</f>
        <v>4.1418439716312067E-2</v>
      </c>
      <c r="I192" s="2">
        <f>数据源!AJ224</f>
        <v>414</v>
      </c>
      <c r="J192" s="3">
        <f t="shared" si="122"/>
        <v>1</v>
      </c>
      <c r="K192" s="3">
        <f t="shared" si="123"/>
        <v>2</v>
      </c>
      <c r="L192" s="3" t="str">
        <f t="shared" si="128"/>
        <v>碎片</v>
      </c>
      <c r="M192" s="3">
        <f t="shared" ca="1" si="129"/>
        <v>51321</v>
      </c>
      <c r="N192" s="3" t="str">
        <f t="shared" ca="1" si="130"/>
        <v>51221,52221,53221,51311,52311,53311,51321</v>
      </c>
      <c r="O192" s="3" t="str">
        <f t="shared" si="131"/>
        <v>768,768,768,690,690,690,414</v>
      </c>
      <c r="P192" s="1" t="str">
        <f t="shared" si="132"/>
        <v>(1,3),(1,3),(1,3),(1,2),(1,2),(1,2),(1,2)</v>
      </c>
      <c r="Q192" s="3" t="str">
        <f>IF(D192="坦克碎片",VLOOKUP(C192,道具信息!$N$2:$O$291,2,FALSE)&amp;"碎片",VLOOKUP(C192,道具信息!$N$2:$O$291,2,FALSE))</f>
        <v>T3坦克碎片</v>
      </c>
      <c r="R192" s="3">
        <f t="shared" si="120"/>
        <v>3312</v>
      </c>
      <c r="S192" s="11">
        <f t="shared" si="121"/>
        <v>0.33100000000000002</v>
      </c>
      <c r="T192" s="3" t="str">
        <f>VLOOKUP(Q192,道具信息!$Q$3:$S$20,2,FALSE)</f>
        <v>CHEST_ITEM_TYPE_T3_SHARD</v>
      </c>
      <c r="U192" s="3" t="str">
        <f>IF(COUNTIF(U$186:U191,T192)=0,T192,"")</f>
        <v/>
      </c>
      <c r="V192" s="3" t="str">
        <f t="shared" si="133"/>
        <v>CHEST_ITEM_TYPE_T2_SHARD,CHEST_ITEM_TYPE_T3_SHARD</v>
      </c>
      <c r="W192" s="13" t="str">
        <f t="shared" si="126"/>
        <v/>
      </c>
      <c r="X192" s="3" t="str">
        <f t="shared" si="127"/>
        <v/>
      </c>
      <c r="Y192" s="3" t="str">
        <f t="shared" si="134"/>
        <v>23.0%,33.1%</v>
      </c>
    </row>
    <row r="193" spans="2:25" x14ac:dyDescent="0.3">
      <c r="B193" s="2">
        <f>数据源!AC225</f>
        <v>6</v>
      </c>
      <c r="C193" s="2" t="str">
        <f>数据源!AD225</f>
        <v>谢尔曼</v>
      </c>
      <c r="D193" s="2" t="str">
        <f>数据源!AE225</f>
        <v>坦克碎片</v>
      </c>
      <c r="E193" s="2">
        <f>数据源!AF225</f>
        <v>62.666666666666657</v>
      </c>
      <c r="F193" s="2">
        <f>数据源!AG225</f>
        <v>1.5</v>
      </c>
      <c r="G193" s="2">
        <f>数据源!AH225</f>
        <v>5.8400000000000001E-2</v>
      </c>
      <c r="H193" s="2">
        <f>数据源!AI225</f>
        <v>4.1418439716312067E-2</v>
      </c>
      <c r="I193" s="2">
        <f>数据源!AJ225</f>
        <v>414</v>
      </c>
      <c r="J193" s="3">
        <f t="shared" si="122"/>
        <v>1</v>
      </c>
      <c r="K193" s="3">
        <f t="shared" si="123"/>
        <v>2</v>
      </c>
      <c r="L193" s="3" t="str">
        <f t="shared" si="128"/>
        <v>碎片</v>
      </c>
      <c r="M193" s="3">
        <f t="shared" ca="1" si="129"/>
        <v>52321</v>
      </c>
      <c r="N193" s="3" t="str">
        <f t="shared" ca="1" si="130"/>
        <v>51221,52221,53221,51311,52311,53311,51321,52321</v>
      </c>
      <c r="O193" s="3" t="str">
        <f t="shared" si="131"/>
        <v>768,768,768,690,690,690,414,414</v>
      </c>
      <c r="P193" s="1" t="str">
        <f t="shared" si="132"/>
        <v>(1,3),(1,3),(1,3),(1,2),(1,2),(1,2),(1,2),(1,2)</v>
      </c>
      <c r="Q193" s="3" t="str">
        <f>IF(D193="坦克碎片",VLOOKUP(C193,道具信息!$N$2:$O$291,2,FALSE)&amp;"碎片",VLOOKUP(C193,道具信息!$N$2:$O$291,2,FALSE))</f>
        <v>T3坦克碎片</v>
      </c>
      <c r="R193" s="3">
        <f t="shared" si="120"/>
        <v>3312</v>
      </c>
      <c r="S193" s="11">
        <f t="shared" si="121"/>
        <v>0.33100000000000002</v>
      </c>
      <c r="T193" s="3" t="str">
        <f>VLOOKUP(Q193,道具信息!$Q$3:$S$20,2,FALSE)</f>
        <v>CHEST_ITEM_TYPE_T3_SHARD</v>
      </c>
      <c r="U193" s="3" t="str">
        <f>IF(COUNTIF(U$186:U192,T193)=0,T193,"")</f>
        <v/>
      </c>
      <c r="V193" s="3" t="str">
        <f t="shared" si="133"/>
        <v>CHEST_ITEM_TYPE_T2_SHARD,CHEST_ITEM_TYPE_T3_SHARD</v>
      </c>
      <c r="W193" s="13" t="str">
        <f t="shared" si="126"/>
        <v/>
      </c>
      <c r="X193" s="3" t="str">
        <f t="shared" si="127"/>
        <v/>
      </c>
      <c r="Y193" s="3" t="str">
        <f t="shared" si="134"/>
        <v>23.0%,33.1%</v>
      </c>
    </row>
    <row r="194" spans="2:25" x14ac:dyDescent="0.3">
      <c r="B194" s="2">
        <f>数据源!AC226</f>
        <v>6</v>
      </c>
      <c r="C194" s="2" t="str">
        <f>数据源!AD226</f>
        <v>虎式</v>
      </c>
      <c r="D194" s="2" t="str">
        <f>数据源!AE226</f>
        <v>坦克碎片</v>
      </c>
      <c r="E194" s="2">
        <f>数据源!AF226</f>
        <v>62.666666666666657</v>
      </c>
      <c r="F194" s="2">
        <f>数据源!AG226</f>
        <v>1.5</v>
      </c>
      <c r="G194" s="2">
        <f>数据源!AH226</f>
        <v>5.8400000000000001E-2</v>
      </c>
      <c r="H194" s="2">
        <f>数据源!AI226</f>
        <v>4.1418439716312067E-2</v>
      </c>
      <c r="I194" s="2">
        <f>数据源!AJ226</f>
        <v>414</v>
      </c>
      <c r="J194" s="3">
        <f t="shared" si="122"/>
        <v>1</v>
      </c>
      <c r="K194" s="3">
        <f t="shared" si="123"/>
        <v>2</v>
      </c>
      <c r="L194" s="3" t="str">
        <f t="shared" si="128"/>
        <v>碎片</v>
      </c>
      <c r="M194" s="3">
        <f t="shared" ca="1" si="129"/>
        <v>53321</v>
      </c>
      <c r="N194" s="3" t="str">
        <f t="shared" ca="1" si="130"/>
        <v>51221,52221,53221,51311,52311,53311,51321,52321,53321</v>
      </c>
      <c r="O194" s="3" t="str">
        <f t="shared" si="131"/>
        <v>768,768,768,690,690,690,414,414,414</v>
      </c>
      <c r="P194" s="1" t="str">
        <f t="shared" si="132"/>
        <v>(1,3),(1,3),(1,3),(1,2),(1,2),(1,2),(1,2),(1,2),(1,2)</v>
      </c>
      <c r="Q194" s="3" t="str">
        <f>IF(D194="坦克碎片",VLOOKUP(C194,道具信息!$N$2:$O$291,2,FALSE)&amp;"碎片",VLOOKUP(C194,道具信息!$N$2:$O$291,2,FALSE))</f>
        <v>T3坦克碎片</v>
      </c>
      <c r="R194" s="3">
        <f t="shared" si="120"/>
        <v>3312</v>
      </c>
      <c r="S194" s="11">
        <f t="shared" si="121"/>
        <v>0.33100000000000002</v>
      </c>
      <c r="T194" s="3" t="str">
        <f>VLOOKUP(Q194,道具信息!$Q$3:$S$20,2,FALSE)</f>
        <v>CHEST_ITEM_TYPE_T3_SHARD</v>
      </c>
      <c r="U194" s="3" t="str">
        <f>IF(COUNTIF(U$186:U193,T194)=0,T194,"")</f>
        <v/>
      </c>
      <c r="V194" s="3" t="str">
        <f t="shared" si="133"/>
        <v>CHEST_ITEM_TYPE_T2_SHARD,CHEST_ITEM_TYPE_T3_SHARD</v>
      </c>
      <c r="W194" s="13" t="str">
        <f t="shared" si="126"/>
        <v/>
      </c>
      <c r="X194" s="3" t="str">
        <f t="shared" si="127"/>
        <v/>
      </c>
      <c r="Y194" s="3" t="str">
        <f t="shared" si="134"/>
        <v>23.0%,33.1%</v>
      </c>
    </row>
    <row r="195" spans="2:25" x14ac:dyDescent="0.3">
      <c r="B195" s="2">
        <f>数据源!AC227</f>
        <v>6</v>
      </c>
      <c r="C195" s="2" t="str">
        <f>数据源!AD227</f>
        <v>T1LP1</v>
      </c>
      <c r="D195" s="2" t="str">
        <f>数据源!AE227</f>
        <v>部件</v>
      </c>
      <c r="E195" s="2">
        <f>数据源!AF227</f>
        <v>25</v>
      </c>
      <c r="F195" s="2">
        <f>数据源!AG227</f>
        <v>1</v>
      </c>
      <c r="G195" s="2">
        <f>数据源!AH227</f>
        <v>6.0000000000000001E-3</v>
      </c>
      <c r="H195" s="2">
        <f>数据源!AI227</f>
        <v>1.6E-2</v>
      </c>
      <c r="I195" s="2">
        <f>数据源!AJ227</f>
        <v>160</v>
      </c>
      <c r="J195" s="3">
        <f t="shared" si="122"/>
        <v>1</v>
      </c>
      <c r="K195" s="3">
        <f t="shared" si="123"/>
        <v>1</v>
      </c>
      <c r="L195" s="3" t="str">
        <f t="shared" si="128"/>
        <v>部件</v>
      </c>
      <c r="M195" s="3">
        <f t="shared" ca="1" si="129"/>
        <v>91001</v>
      </c>
      <c r="N195" s="3" t="str">
        <f t="shared" ca="1" si="130"/>
        <v>51221,52221,53221,51311,52311,53311,51321,52321,53321,91001</v>
      </c>
      <c r="O195" s="3" t="str">
        <f t="shared" si="131"/>
        <v>768,768,768,690,690,690,414,414,414,160</v>
      </c>
      <c r="P195" s="1" t="str">
        <f t="shared" si="132"/>
        <v>(1,3),(1,3),(1,3),(1,2),(1,2),(1,2),(1,2),(1,2),(1,2),(1,1)</v>
      </c>
      <c r="Q195" s="3" t="str">
        <f>IF(D195="坦克碎片",VLOOKUP(C195,道具信息!$N$2:$O$291,2,FALSE)&amp;"碎片",VLOOKUP(C195,道具信息!$N$2:$O$291,2,FALSE))</f>
        <v>T1部件</v>
      </c>
      <c r="R195" s="3">
        <f t="shared" si="120"/>
        <v>2880</v>
      </c>
      <c r="S195" s="11">
        <f t="shared" si="121"/>
        <v>0.28799999999999998</v>
      </c>
      <c r="T195" s="3" t="str">
        <f>VLOOKUP(Q195,道具信息!$Q$3:$S$20,2,FALSE)</f>
        <v>CHEST_ITEM_TYPE_T1_PART</v>
      </c>
      <c r="U195" s="3" t="str">
        <f>IF(COUNTIF(U$186:U194,T195)=0,T195,"")</f>
        <v>CHEST_ITEM_TYPE_T1_PART</v>
      </c>
      <c r="V195" s="3" t="str">
        <f t="shared" si="133"/>
        <v>CHEST_ITEM_TYPE_T2_SHARD,CHEST_ITEM_TYPE_T3_SHARD,CHEST_ITEM_TYPE_T1_PART</v>
      </c>
      <c r="W195" s="13">
        <f t="shared" si="126"/>
        <v>0.28799999999999998</v>
      </c>
      <c r="X195" s="3" t="str">
        <f t="shared" si="127"/>
        <v>28.8%</v>
      </c>
      <c r="Y195" s="3" t="str">
        <f t="shared" si="134"/>
        <v>23.0%,33.1%,28.8%</v>
      </c>
    </row>
    <row r="196" spans="2:25" x14ac:dyDescent="0.3">
      <c r="B196" s="2">
        <f>数据源!AC228</f>
        <v>6</v>
      </c>
      <c r="C196" s="2" t="str">
        <f>数据源!AD228</f>
        <v>T1LP3</v>
      </c>
      <c r="D196" s="2" t="str">
        <f>数据源!AE228</f>
        <v>部件</v>
      </c>
      <c r="E196" s="2">
        <f>数据源!AF228</f>
        <v>25</v>
      </c>
      <c r="F196" s="2">
        <f>数据源!AG228</f>
        <v>1</v>
      </c>
      <c r="G196" s="2">
        <f>数据源!AH228</f>
        <v>6.0000000000000001E-3</v>
      </c>
      <c r="H196" s="2">
        <f>数据源!AI228</f>
        <v>1.6E-2</v>
      </c>
      <c r="I196" s="2">
        <f>数据源!AJ228</f>
        <v>160</v>
      </c>
      <c r="J196" s="3">
        <f t="shared" si="122"/>
        <v>1</v>
      </c>
      <c r="K196" s="3">
        <f t="shared" si="123"/>
        <v>1</v>
      </c>
      <c r="L196" s="3" t="str">
        <f t="shared" si="128"/>
        <v>部件</v>
      </c>
      <c r="M196" s="3">
        <f t="shared" ca="1" si="129"/>
        <v>91003</v>
      </c>
      <c r="N196" s="3" t="str">
        <f t="shared" ca="1" si="130"/>
        <v>51221,52221,53221,51311,52311,53311,51321,52321,53321,91001,91003</v>
      </c>
      <c r="O196" s="3" t="str">
        <f t="shared" si="131"/>
        <v>768,768,768,690,690,690,414,414,414,160,160</v>
      </c>
      <c r="P196" s="1" t="str">
        <f t="shared" si="132"/>
        <v>(1,3),(1,3),(1,3),(1,2),(1,2),(1,2),(1,2),(1,2),(1,2),(1,1),(1,1)</v>
      </c>
      <c r="Q196" s="3" t="str">
        <f>IF(D196="坦克碎片",VLOOKUP(C196,道具信息!$N$2:$O$291,2,FALSE)&amp;"碎片",VLOOKUP(C196,道具信息!$N$2:$O$291,2,FALSE))</f>
        <v>T1部件</v>
      </c>
      <c r="R196" s="3">
        <f t="shared" si="120"/>
        <v>2880</v>
      </c>
      <c r="S196" s="11">
        <f t="shared" si="121"/>
        <v>0.28799999999999998</v>
      </c>
      <c r="T196" s="3" t="str">
        <f>VLOOKUP(Q196,道具信息!$Q$3:$S$20,2,FALSE)</f>
        <v>CHEST_ITEM_TYPE_T1_PART</v>
      </c>
      <c r="U196" s="3" t="str">
        <f>IF(COUNTIF(U$186:U195,T196)=0,T196,"")</f>
        <v/>
      </c>
      <c r="V196" s="3" t="str">
        <f t="shared" si="133"/>
        <v>CHEST_ITEM_TYPE_T2_SHARD,CHEST_ITEM_TYPE_T3_SHARD,CHEST_ITEM_TYPE_T1_PART</v>
      </c>
      <c r="W196" s="13" t="str">
        <f t="shared" si="126"/>
        <v/>
      </c>
      <c r="X196" s="3" t="str">
        <f t="shared" si="127"/>
        <v/>
      </c>
      <c r="Y196" s="3" t="str">
        <f t="shared" si="134"/>
        <v>23.0%,33.1%,28.8%</v>
      </c>
    </row>
    <row r="197" spans="2:25" x14ac:dyDescent="0.3">
      <c r="B197" s="2">
        <f>数据源!AC229</f>
        <v>6</v>
      </c>
      <c r="C197" s="2" t="str">
        <f>数据源!AD229</f>
        <v>T1LP5</v>
      </c>
      <c r="D197" s="2" t="str">
        <f>数据源!AE229</f>
        <v>部件</v>
      </c>
      <c r="E197" s="2">
        <f>数据源!AF229</f>
        <v>25</v>
      </c>
      <c r="F197" s="2">
        <f>数据源!AG229</f>
        <v>1</v>
      </c>
      <c r="G197" s="2">
        <f>数据源!AH229</f>
        <v>6.0000000000000001E-3</v>
      </c>
      <c r="H197" s="2">
        <f>数据源!AI229</f>
        <v>1.6E-2</v>
      </c>
      <c r="I197" s="2">
        <f>数据源!AJ229</f>
        <v>160</v>
      </c>
      <c r="J197" s="3">
        <f t="shared" si="122"/>
        <v>1</v>
      </c>
      <c r="K197" s="3">
        <f t="shared" si="123"/>
        <v>1</v>
      </c>
      <c r="L197" s="3" t="str">
        <f t="shared" si="128"/>
        <v>部件</v>
      </c>
      <c r="M197" s="3">
        <f t="shared" ca="1" si="129"/>
        <v>91005</v>
      </c>
      <c r="N197" s="3" t="str">
        <f t="shared" ca="1" si="130"/>
        <v>51221,52221,53221,51311,52311,53311,51321,52321,53321,91001,91003,91005</v>
      </c>
      <c r="O197" s="3" t="str">
        <f t="shared" si="131"/>
        <v>768,768,768,690,690,690,414,414,414,160,160,160</v>
      </c>
      <c r="P197" s="1" t="str">
        <f t="shared" si="132"/>
        <v>(1,3),(1,3),(1,3),(1,2),(1,2),(1,2),(1,2),(1,2),(1,2),(1,1),(1,1),(1,1)</v>
      </c>
      <c r="Q197" s="3" t="str">
        <f>IF(D197="坦克碎片",VLOOKUP(C197,道具信息!$N$2:$O$291,2,FALSE)&amp;"碎片",VLOOKUP(C197,道具信息!$N$2:$O$291,2,FALSE))</f>
        <v>T1部件</v>
      </c>
      <c r="R197" s="3">
        <f t="shared" si="120"/>
        <v>2880</v>
      </c>
      <c r="S197" s="11">
        <f t="shared" si="121"/>
        <v>0.28799999999999998</v>
      </c>
      <c r="T197" s="3" t="str">
        <f>VLOOKUP(Q197,道具信息!$Q$3:$S$20,2,FALSE)</f>
        <v>CHEST_ITEM_TYPE_T1_PART</v>
      </c>
      <c r="U197" s="3" t="str">
        <f>IF(COUNTIF(U$186:U196,T197)=0,T197,"")</f>
        <v/>
      </c>
      <c r="V197" s="3" t="str">
        <f t="shared" si="133"/>
        <v>CHEST_ITEM_TYPE_T2_SHARD,CHEST_ITEM_TYPE_T3_SHARD,CHEST_ITEM_TYPE_T1_PART</v>
      </c>
      <c r="W197" s="13" t="str">
        <f t="shared" si="126"/>
        <v/>
      </c>
      <c r="X197" s="3" t="str">
        <f t="shared" si="127"/>
        <v/>
      </c>
      <c r="Y197" s="3" t="str">
        <f t="shared" si="134"/>
        <v>23.0%,33.1%,28.8%</v>
      </c>
    </row>
    <row r="198" spans="2:25" x14ac:dyDescent="0.3">
      <c r="B198" s="2">
        <f>数据源!AC230</f>
        <v>6</v>
      </c>
      <c r="C198" s="2" t="str">
        <f>数据源!AD230</f>
        <v>T1MP1</v>
      </c>
      <c r="D198" s="2" t="str">
        <f>数据源!AE230</f>
        <v>部件</v>
      </c>
      <c r="E198" s="2">
        <f>数据源!AF230</f>
        <v>25</v>
      </c>
      <c r="F198" s="2">
        <f>数据源!AG230</f>
        <v>1</v>
      </c>
      <c r="G198" s="2">
        <f>数据源!AH230</f>
        <v>6.0000000000000001E-3</v>
      </c>
      <c r="H198" s="2">
        <f>数据源!AI230</f>
        <v>1.6E-2</v>
      </c>
      <c r="I198" s="2">
        <f>数据源!AJ230</f>
        <v>160</v>
      </c>
      <c r="J198" s="3">
        <f t="shared" si="122"/>
        <v>1</v>
      </c>
      <c r="K198" s="3">
        <f t="shared" si="123"/>
        <v>1</v>
      </c>
      <c r="L198" s="3" t="str">
        <f t="shared" si="128"/>
        <v>部件</v>
      </c>
      <c r="M198" s="3">
        <f t="shared" ca="1" si="129"/>
        <v>91101</v>
      </c>
      <c r="N198" s="3" t="str">
        <f t="shared" ca="1" si="130"/>
        <v>51221,52221,53221,51311,52311,53311,51321,52321,53321,91001,91003,91005,91101</v>
      </c>
      <c r="O198" s="3" t="str">
        <f t="shared" si="131"/>
        <v>768,768,768,690,690,690,414,414,414,160,160,160,160</v>
      </c>
      <c r="P198" s="1" t="str">
        <f t="shared" si="132"/>
        <v>(1,3),(1,3),(1,3),(1,2),(1,2),(1,2),(1,2),(1,2),(1,2),(1,1),(1,1),(1,1),(1,1)</v>
      </c>
      <c r="Q198" s="3" t="str">
        <f>IF(D198="坦克碎片",VLOOKUP(C198,道具信息!$N$2:$O$291,2,FALSE)&amp;"碎片",VLOOKUP(C198,道具信息!$N$2:$O$291,2,FALSE))</f>
        <v>T1部件</v>
      </c>
      <c r="R198" s="3">
        <f t="shared" si="120"/>
        <v>2880</v>
      </c>
      <c r="S198" s="11">
        <f t="shared" si="121"/>
        <v>0.28799999999999998</v>
      </c>
      <c r="T198" s="3" t="str">
        <f>VLOOKUP(Q198,道具信息!$Q$3:$S$20,2,FALSE)</f>
        <v>CHEST_ITEM_TYPE_T1_PART</v>
      </c>
      <c r="U198" s="3" t="str">
        <f>IF(COUNTIF(U$186:U197,T198)=0,T198,"")</f>
        <v/>
      </c>
      <c r="V198" s="3" t="str">
        <f t="shared" si="133"/>
        <v>CHEST_ITEM_TYPE_T2_SHARD,CHEST_ITEM_TYPE_T3_SHARD,CHEST_ITEM_TYPE_T1_PART</v>
      </c>
      <c r="W198" s="13" t="str">
        <f t="shared" si="126"/>
        <v/>
      </c>
      <c r="X198" s="3" t="str">
        <f t="shared" si="127"/>
        <v/>
      </c>
      <c r="Y198" s="3" t="str">
        <f t="shared" si="134"/>
        <v>23.0%,33.1%,28.8%</v>
      </c>
    </row>
    <row r="199" spans="2:25" x14ac:dyDescent="0.3">
      <c r="B199" s="2">
        <f>数据源!AC231</f>
        <v>6</v>
      </c>
      <c r="C199" s="2" t="str">
        <f>数据源!AD231</f>
        <v>T1MP3</v>
      </c>
      <c r="D199" s="2" t="str">
        <f>数据源!AE231</f>
        <v>部件</v>
      </c>
      <c r="E199" s="2">
        <f>数据源!AF231</f>
        <v>25</v>
      </c>
      <c r="F199" s="2">
        <f>数据源!AG231</f>
        <v>1</v>
      </c>
      <c r="G199" s="2">
        <f>数据源!AH231</f>
        <v>6.0000000000000001E-3</v>
      </c>
      <c r="H199" s="2">
        <f>数据源!AI231</f>
        <v>1.6E-2</v>
      </c>
      <c r="I199" s="2">
        <f>数据源!AJ231</f>
        <v>160</v>
      </c>
      <c r="J199" s="3">
        <f t="shared" si="122"/>
        <v>1</v>
      </c>
      <c r="K199" s="3">
        <f t="shared" si="123"/>
        <v>1</v>
      </c>
      <c r="L199" s="3" t="str">
        <f t="shared" si="128"/>
        <v>部件</v>
      </c>
      <c r="M199" s="3">
        <f t="shared" ca="1" si="129"/>
        <v>91103</v>
      </c>
      <c r="N199" s="3" t="str">
        <f t="shared" ca="1" si="130"/>
        <v>51221,52221,53221,51311,52311,53311,51321,52321,53321,91001,91003,91005,91101,91103</v>
      </c>
      <c r="O199" s="3" t="str">
        <f t="shared" si="131"/>
        <v>768,768,768,690,690,690,414,414,414,160,160,160,160,160</v>
      </c>
      <c r="P199" s="1" t="str">
        <f t="shared" si="132"/>
        <v>(1,3),(1,3),(1,3),(1,2),(1,2),(1,2),(1,2),(1,2),(1,2),(1,1),(1,1),(1,1),(1,1),(1,1)</v>
      </c>
      <c r="Q199" s="3" t="str">
        <f>IF(D199="坦克碎片",VLOOKUP(C199,道具信息!$N$2:$O$291,2,FALSE)&amp;"碎片",VLOOKUP(C199,道具信息!$N$2:$O$291,2,FALSE))</f>
        <v>T1部件</v>
      </c>
      <c r="R199" s="3">
        <f t="shared" si="120"/>
        <v>2880</v>
      </c>
      <c r="S199" s="11">
        <f t="shared" si="121"/>
        <v>0.28799999999999998</v>
      </c>
      <c r="T199" s="3" t="str">
        <f>VLOOKUP(Q199,道具信息!$Q$3:$S$20,2,FALSE)</f>
        <v>CHEST_ITEM_TYPE_T1_PART</v>
      </c>
      <c r="U199" s="3" t="str">
        <f>IF(COUNTIF(U$186:U198,T199)=0,T199,"")</f>
        <v/>
      </c>
      <c r="V199" s="3" t="str">
        <f t="shared" si="133"/>
        <v>CHEST_ITEM_TYPE_T2_SHARD,CHEST_ITEM_TYPE_T3_SHARD,CHEST_ITEM_TYPE_T1_PART</v>
      </c>
      <c r="W199" s="13" t="str">
        <f t="shared" si="126"/>
        <v/>
      </c>
      <c r="X199" s="3" t="str">
        <f t="shared" si="127"/>
        <v/>
      </c>
      <c r="Y199" s="3" t="str">
        <f t="shared" si="134"/>
        <v>23.0%,33.1%,28.8%</v>
      </c>
    </row>
    <row r="200" spans="2:25" x14ac:dyDescent="0.3">
      <c r="B200" s="2">
        <f>数据源!AC232</f>
        <v>6</v>
      </c>
      <c r="C200" s="2" t="str">
        <f>数据源!AD232</f>
        <v>T1MP5</v>
      </c>
      <c r="D200" s="2" t="str">
        <f>数据源!AE232</f>
        <v>部件</v>
      </c>
      <c r="E200" s="2">
        <f>数据源!AF232</f>
        <v>25</v>
      </c>
      <c r="F200" s="2">
        <f>数据源!AG232</f>
        <v>1</v>
      </c>
      <c r="G200" s="2">
        <f>数据源!AH232</f>
        <v>6.0000000000000001E-3</v>
      </c>
      <c r="H200" s="2">
        <f>数据源!AI232</f>
        <v>1.6E-2</v>
      </c>
      <c r="I200" s="2">
        <f>数据源!AJ232</f>
        <v>160</v>
      </c>
      <c r="J200" s="3">
        <f t="shared" si="122"/>
        <v>1</v>
      </c>
      <c r="K200" s="3">
        <f t="shared" si="123"/>
        <v>1</v>
      </c>
      <c r="L200" s="3" t="str">
        <f t="shared" si="128"/>
        <v>部件</v>
      </c>
      <c r="M200" s="3">
        <f t="shared" ca="1" si="129"/>
        <v>91105</v>
      </c>
      <c r="N200" s="3" t="str">
        <f t="shared" ca="1" si="130"/>
        <v>51221,52221,53221,51311,52311,53311,51321,52321,53321,91001,91003,91005,91101,91103,91105</v>
      </c>
      <c r="O200" s="3" t="str">
        <f t="shared" si="131"/>
        <v>768,768,768,690,690,690,414,414,414,160,160,160,160,160,160</v>
      </c>
      <c r="P200" s="1" t="str">
        <f t="shared" si="132"/>
        <v>(1,3),(1,3),(1,3),(1,2),(1,2),(1,2),(1,2),(1,2),(1,2),(1,1),(1,1),(1,1),(1,1),(1,1),(1,1)</v>
      </c>
      <c r="Q200" s="3" t="str">
        <f>IF(D200="坦克碎片",VLOOKUP(C200,道具信息!$N$2:$O$291,2,FALSE)&amp;"碎片",VLOOKUP(C200,道具信息!$N$2:$O$291,2,FALSE))</f>
        <v>T1部件</v>
      </c>
      <c r="R200" s="3">
        <f t="shared" si="120"/>
        <v>2880</v>
      </c>
      <c r="S200" s="11">
        <f t="shared" si="121"/>
        <v>0.28799999999999998</v>
      </c>
      <c r="T200" s="3" t="str">
        <f>VLOOKUP(Q200,道具信息!$Q$3:$S$20,2,FALSE)</f>
        <v>CHEST_ITEM_TYPE_T1_PART</v>
      </c>
      <c r="U200" s="3" t="str">
        <f>IF(COUNTIF(U$186:U199,T200)=0,T200,"")</f>
        <v/>
      </c>
      <c r="V200" s="3" t="str">
        <f t="shared" si="133"/>
        <v>CHEST_ITEM_TYPE_T2_SHARD,CHEST_ITEM_TYPE_T3_SHARD,CHEST_ITEM_TYPE_T1_PART</v>
      </c>
      <c r="W200" s="13" t="str">
        <f t="shared" si="126"/>
        <v/>
      </c>
      <c r="X200" s="3" t="str">
        <f t="shared" si="127"/>
        <v/>
      </c>
      <c r="Y200" s="3" t="str">
        <f t="shared" si="134"/>
        <v>23.0%,33.1%,28.8%</v>
      </c>
    </row>
    <row r="201" spans="2:25" x14ac:dyDescent="0.3">
      <c r="B201" s="2">
        <f>数据源!AC233</f>
        <v>6</v>
      </c>
      <c r="C201" s="2" t="str">
        <f>数据源!AD233</f>
        <v>T1HP1</v>
      </c>
      <c r="D201" s="2" t="str">
        <f>数据源!AE233</f>
        <v>部件</v>
      </c>
      <c r="E201" s="2">
        <f>数据源!AF233</f>
        <v>25</v>
      </c>
      <c r="F201" s="2">
        <f>数据源!AG233</f>
        <v>1</v>
      </c>
      <c r="G201" s="2">
        <f>数据源!AH233</f>
        <v>6.0000000000000001E-3</v>
      </c>
      <c r="H201" s="2">
        <f>数据源!AI233</f>
        <v>1.6E-2</v>
      </c>
      <c r="I201" s="2">
        <f>数据源!AJ233</f>
        <v>160</v>
      </c>
      <c r="J201" s="3">
        <f t="shared" si="122"/>
        <v>1</v>
      </c>
      <c r="K201" s="3">
        <f t="shared" si="123"/>
        <v>1</v>
      </c>
      <c r="L201" s="3" t="str">
        <f t="shared" si="128"/>
        <v>部件</v>
      </c>
      <c r="M201" s="3">
        <f t="shared" ca="1" si="129"/>
        <v>91201</v>
      </c>
      <c r="N201" s="3" t="str">
        <f t="shared" ca="1" si="130"/>
        <v>51221,52221,53221,51311,52311,53311,51321,52321,53321,91001,91003,91005,91101,91103,91105,91201</v>
      </c>
      <c r="O201" s="3" t="str">
        <f t="shared" si="131"/>
        <v>768,768,768,690,690,690,414,414,414,160,160,160,160,160,160,160</v>
      </c>
      <c r="P201" s="1" t="str">
        <f t="shared" si="132"/>
        <v>(1,3),(1,3),(1,3),(1,2),(1,2),(1,2),(1,2),(1,2),(1,2),(1,1),(1,1),(1,1),(1,1),(1,1),(1,1),(1,1)</v>
      </c>
      <c r="Q201" s="3" t="str">
        <f>IF(D201="坦克碎片",VLOOKUP(C201,道具信息!$N$2:$O$291,2,FALSE)&amp;"碎片",VLOOKUP(C201,道具信息!$N$2:$O$291,2,FALSE))</f>
        <v>T1部件</v>
      </c>
      <c r="R201" s="3">
        <f t="shared" si="120"/>
        <v>2880</v>
      </c>
      <c r="S201" s="11">
        <f t="shared" si="121"/>
        <v>0.28799999999999998</v>
      </c>
      <c r="T201" s="3" t="str">
        <f>VLOOKUP(Q201,道具信息!$Q$3:$S$20,2,FALSE)</f>
        <v>CHEST_ITEM_TYPE_T1_PART</v>
      </c>
      <c r="U201" s="3" t="str">
        <f>IF(COUNTIF(U$186:U200,T201)=0,T201,"")</f>
        <v/>
      </c>
      <c r="V201" s="3" t="str">
        <f t="shared" si="133"/>
        <v>CHEST_ITEM_TYPE_T2_SHARD,CHEST_ITEM_TYPE_T3_SHARD,CHEST_ITEM_TYPE_T1_PART</v>
      </c>
      <c r="W201" s="13" t="str">
        <f t="shared" si="126"/>
        <v/>
      </c>
      <c r="X201" s="3" t="str">
        <f t="shared" si="127"/>
        <v/>
      </c>
      <c r="Y201" s="3" t="str">
        <f t="shared" si="134"/>
        <v>23.0%,33.1%,28.8%</v>
      </c>
    </row>
    <row r="202" spans="2:25" x14ac:dyDescent="0.3">
      <c r="B202" s="2">
        <f>数据源!AC234</f>
        <v>6</v>
      </c>
      <c r="C202" s="2" t="str">
        <f>数据源!AD234</f>
        <v>T1HP3</v>
      </c>
      <c r="D202" s="2" t="str">
        <f>数据源!AE234</f>
        <v>部件</v>
      </c>
      <c r="E202" s="2">
        <f>数据源!AF234</f>
        <v>25</v>
      </c>
      <c r="F202" s="2">
        <f>数据源!AG234</f>
        <v>1</v>
      </c>
      <c r="G202" s="2">
        <f>数据源!AH234</f>
        <v>6.0000000000000001E-3</v>
      </c>
      <c r="H202" s="2">
        <f>数据源!AI234</f>
        <v>1.6E-2</v>
      </c>
      <c r="I202" s="2">
        <f>数据源!AJ234</f>
        <v>160</v>
      </c>
      <c r="J202" s="3">
        <f t="shared" si="122"/>
        <v>1</v>
      </c>
      <c r="K202" s="3">
        <f t="shared" si="123"/>
        <v>1</v>
      </c>
      <c r="L202" s="3" t="str">
        <f t="shared" si="128"/>
        <v>部件</v>
      </c>
      <c r="M202" s="3">
        <f t="shared" ca="1" si="129"/>
        <v>91203</v>
      </c>
      <c r="N202" s="3" t="str">
        <f t="shared" ca="1" si="130"/>
        <v>51221,52221,53221,51311,52311,53311,51321,52321,53321,91001,91003,91005,91101,91103,91105,91201,91203</v>
      </c>
      <c r="O202" s="3" t="str">
        <f t="shared" si="131"/>
        <v>768,768,768,690,690,690,414,414,414,160,160,160,160,160,160,160,160</v>
      </c>
      <c r="P202" s="1" t="str">
        <f t="shared" si="132"/>
        <v>(1,3),(1,3),(1,3),(1,2),(1,2),(1,2),(1,2),(1,2),(1,2),(1,1),(1,1),(1,1),(1,1),(1,1),(1,1),(1,1),(1,1)</v>
      </c>
      <c r="Q202" s="3" t="str">
        <f>IF(D202="坦克碎片",VLOOKUP(C202,道具信息!$N$2:$O$291,2,FALSE)&amp;"碎片",VLOOKUP(C202,道具信息!$N$2:$O$291,2,FALSE))</f>
        <v>T1部件</v>
      </c>
      <c r="R202" s="3">
        <f t="shared" si="120"/>
        <v>2880</v>
      </c>
      <c r="S202" s="11">
        <f t="shared" si="121"/>
        <v>0.28799999999999998</v>
      </c>
      <c r="T202" s="3" t="str">
        <f>VLOOKUP(Q202,道具信息!$Q$3:$S$20,2,FALSE)</f>
        <v>CHEST_ITEM_TYPE_T1_PART</v>
      </c>
      <c r="U202" s="3" t="str">
        <f>IF(COUNTIF(U$186:U201,T202)=0,T202,"")</f>
        <v/>
      </c>
      <c r="V202" s="3" t="str">
        <f t="shared" si="133"/>
        <v>CHEST_ITEM_TYPE_T2_SHARD,CHEST_ITEM_TYPE_T3_SHARD,CHEST_ITEM_TYPE_T1_PART</v>
      </c>
      <c r="W202" s="13" t="str">
        <f t="shared" si="126"/>
        <v/>
      </c>
      <c r="X202" s="3" t="str">
        <f t="shared" si="127"/>
        <v/>
      </c>
      <c r="Y202" s="3" t="str">
        <f t="shared" si="134"/>
        <v>23.0%,33.1%,28.8%</v>
      </c>
    </row>
    <row r="203" spans="2:25" x14ac:dyDescent="0.3">
      <c r="B203" s="2">
        <f>数据源!AC235</f>
        <v>6</v>
      </c>
      <c r="C203" s="2" t="str">
        <f>数据源!AD235</f>
        <v>T1HP5</v>
      </c>
      <c r="D203" s="2" t="str">
        <f>数据源!AE235</f>
        <v>部件</v>
      </c>
      <c r="E203" s="2">
        <f>数据源!AF235</f>
        <v>25</v>
      </c>
      <c r="F203" s="2">
        <f>数据源!AG235</f>
        <v>1</v>
      </c>
      <c r="G203" s="2">
        <f>数据源!AH235</f>
        <v>6.0000000000000001E-3</v>
      </c>
      <c r="H203" s="2">
        <f>数据源!AI235</f>
        <v>1.6E-2</v>
      </c>
      <c r="I203" s="2">
        <f>数据源!AJ235</f>
        <v>160</v>
      </c>
      <c r="J203" s="3">
        <f t="shared" si="122"/>
        <v>1</v>
      </c>
      <c r="K203" s="3">
        <f t="shared" si="123"/>
        <v>1</v>
      </c>
      <c r="L203" s="3" t="str">
        <f t="shared" si="128"/>
        <v>部件</v>
      </c>
      <c r="M203" s="3">
        <f t="shared" ca="1" si="129"/>
        <v>91205</v>
      </c>
      <c r="N203" s="3" t="str">
        <f t="shared" ca="1" si="130"/>
        <v>51221,52221,53221,51311,52311,53311,51321,52321,53321,91001,91003,91005,91101,91103,91105,91201,91203,91205</v>
      </c>
      <c r="O203" s="3" t="str">
        <f t="shared" si="131"/>
        <v>768,768,768,690,690,690,414,414,414,160,160,160,160,160,160,160,160,160</v>
      </c>
      <c r="P203" s="1" t="str">
        <f t="shared" si="132"/>
        <v>(1,3),(1,3),(1,3),(1,2),(1,2),(1,2),(1,2),(1,2),(1,2),(1,1),(1,1),(1,1),(1,1),(1,1),(1,1),(1,1),(1,1),(1,1)</v>
      </c>
      <c r="Q203" s="3" t="str">
        <f>IF(D203="坦克碎片",VLOOKUP(C203,道具信息!$N$2:$O$291,2,FALSE)&amp;"碎片",VLOOKUP(C203,道具信息!$N$2:$O$291,2,FALSE))</f>
        <v>T1部件</v>
      </c>
      <c r="R203" s="3">
        <f t="shared" si="120"/>
        <v>2880</v>
      </c>
      <c r="S203" s="11">
        <f t="shared" si="121"/>
        <v>0.28799999999999998</v>
      </c>
      <c r="T203" s="3" t="str">
        <f>VLOOKUP(Q203,道具信息!$Q$3:$S$20,2,FALSE)</f>
        <v>CHEST_ITEM_TYPE_T1_PART</v>
      </c>
      <c r="U203" s="3" t="str">
        <f>IF(COUNTIF(U$186:U202,T203)=0,T203,"")</f>
        <v/>
      </c>
      <c r="V203" s="3" t="str">
        <f t="shared" si="133"/>
        <v>CHEST_ITEM_TYPE_T2_SHARD,CHEST_ITEM_TYPE_T3_SHARD,CHEST_ITEM_TYPE_T1_PART</v>
      </c>
      <c r="W203" s="13" t="str">
        <f t="shared" si="126"/>
        <v/>
      </c>
      <c r="X203" s="3" t="str">
        <f t="shared" si="127"/>
        <v/>
      </c>
      <c r="Y203" s="3" t="str">
        <f t="shared" si="134"/>
        <v>23.0%,33.1%,28.8%</v>
      </c>
    </row>
    <row r="204" spans="2:25" x14ac:dyDescent="0.3">
      <c r="B204" s="2">
        <f>数据源!AC236</f>
        <v>6</v>
      </c>
      <c r="C204" s="2" t="str">
        <f>数据源!AD236</f>
        <v>T1LP2</v>
      </c>
      <c r="D204" s="2" t="str">
        <f>数据源!AE236</f>
        <v>部件</v>
      </c>
      <c r="E204" s="2">
        <f>数据源!AF236</f>
        <v>25</v>
      </c>
      <c r="F204" s="2">
        <f>数据源!AG236</f>
        <v>1</v>
      </c>
      <c r="G204" s="2">
        <f>数据源!AH236</f>
        <v>6.0000000000000001E-3</v>
      </c>
      <c r="H204" s="2">
        <f>数据源!AI236</f>
        <v>1.6E-2</v>
      </c>
      <c r="I204" s="2">
        <f>数据源!AJ236</f>
        <v>160</v>
      </c>
      <c r="J204" s="3">
        <f t="shared" si="122"/>
        <v>1</v>
      </c>
      <c r="K204" s="3">
        <f t="shared" si="123"/>
        <v>1</v>
      </c>
      <c r="L204" s="3" t="str">
        <f t="shared" si="128"/>
        <v>部件</v>
      </c>
      <c r="M204" s="3">
        <f t="shared" ca="1" si="129"/>
        <v>91002</v>
      </c>
      <c r="N204" s="3" t="str">
        <f t="shared" ca="1" si="130"/>
        <v>51221,52221,53221,51311,52311,53311,51321,52321,53321,91001,91003,91005,91101,91103,91105,91201,91203,91205,91002</v>
      </c>
      <c r="O204" s="3" t="str">
        <f t="shared" si="131"/>
        <v>768,768,768,690,690,690,414,414,414,160,160,160,160,160,160,160,160,160,160</v>
      </c>
      <c r="P204" s="1" t="str">
        <f t="shared" si="132"/>
        <v>(1,3),(1,3),(1,3),(1,2),(1,2),(1,2),(1,2),(1,2),(1,2),(1,1),(1,1),(1,1),(1,1),(1,1),(1,1),(1,1),(1,1),(1,1),(1,1)</v>
      </c>
      <c r="Q204" s="3" t="str">
        <f>IF(D204="坦克碎片",VLOOKUP(C204,道具信息!$N$2:$O$291,2,FALSE)&amp;"碎片",VLOOKUP(C204,道具信息!$N$2:$O$291,2,FALSE))</f>
        <v>T1部件</v>
      </c>
      <c r="R204" s="3">
        <f t="shared" si="120"/>
        <v>2880</v>
      </c>
      <c r="S204" s="11">
        <f t="shared" si="121"/>
        <v>0.28799999999999998</v>
      </c>
      <c r="T204" s="3" t="str">
        <f>VLOOKUP(Q204,道具信息!$Q$3:$S$20,2,FALSE)</f>
        <v>CHEST_ITEM_TYPE_T1_PART</v>
      </c>
      <c r="U204" s="3" t="str">
        <f>IF(COUNTIF(U$186:U203,T204)=0,T204,"")</f>
        <v/>
      </c>
      <c r="V204" s="3" t="str">
        <f t="shared" si="133"/>
        <v>CHEST_ITEM_TYPE_T2_SHARD,CHEST_ITEM_TYPE_T3_SHARD,CHEST_ITEM_TYPE_T1_PART</v>
      </c>
      <c r="W204" s="13" t="str">
        <f t="shared" si="126"/>
        <v/>
      </c>
      <c r="X204" s="3" t="str">
        <f t="shared" si="127"/>
        <v/>
      </c>
      <c r="Y204" s="3" t="str">
        <f t="shared" si="134"/>
        <v>23.0%,33.1%,28.8%</v>
      </c>
    </row>
    <row r="205" spans="2:25" x14ac:dyDescent="0.3">
      <c r="B205" s="2">
        <f>数据源!AC237</f>
        <v>6</v>
      </c>
      <c r="C205" s="2" t="str">
        <f>数据源!AD237</f>
        <v>T1LP4</v>
      </c>
      <c r="D205" s="2" t="str">
        <f>数据源!AE237</f>
        <v>部件</v>
      </c>
      <c r="E205" s="2">
        <f>数据源!AF237</f>
        <v>25</v>
      </c>
      <c r="F205" s="2">
        <f>数据源!AG237</f>
        <v>1</v>
      </c>
      <c r="G205" s="2">
        <f>数据源!AH237</f>
        <v>6.0000000000000001E-3</v>
      </c>
      <c r="H205" s="2">
        <f>数据源!AI237</f>
        <v>1.6E-2</v>
      </c>
      <c r="I205" s="2">
        <f>数据源!AJ237</f>
        <v>160</v>
      </c>
      <c r="J205" s="3">
        <f t="shared" si="122"/>
        <v>1</v>
      </c>
      <c r="K205" s="3">
        <f t="shared" si="123"/>
        <v>1</v>
      </c>
      <c r="L205" s="3" t="str">
        <f t="shared" si="128"/>
        <v>部件</v>
      </c>
      <c r="M205" s="3">
        <f t="shared" ca="1" si="129"/>
        <v>91004</v>
      </c>
      <c r="N205" s="3" t="str">
        <f t="shared" ca="1" si="130"/>
        <v>51221,52221,53221,51311,52311,53311,51321,52321,53321,91001,91003,91005,91101,91103,91105,91201,91203,91205,91002,91004</v>
      </c>
      <c r="O205" s="3" t="str">
        <f t="shared" si="131"/>
        <v>768,768,768,690,690,690,414,414,414,160,160,160,160,160,160,160,160,160,160,160</v>
      </c>
      <c r="P205" s="1" t="str">
        <f t="shared" si="132"/>
        <v>(1,3),(1,3),(1,3),(1,2),(1,2),(1,2),(1,2),(1,2),(1,2),(1,1),(1,1),(1,1),(1,1),(1,1),(1,1),(1,1),(1,1),(1,1),(1,1),(1,1)</v>
      </c>
      <c r="Q205" s="3" t="str">
        <f>IF(D205="坦克碎片",VLOOKUP(C205,道具信息!$N$2:$O$291,2,FALSE)&amp;"碎片",VLOOKUP(C205,道具信息!$N$2:$O$291,2,FALSE))</f>
        <v>T1部件</v>
      </c>
      <c r="R205" s="3">
        <f t="shared" si="120"/>
        <v>2880</v>
      </c>
      <c r="S205" s="11">
        <f t="shared" si="121"/>
        <v>0.28799999999999998</v>
      </c>
      <c r="T205" s="3" t="str">
        <f>VLOOKUP(Q205,道具信息!$Q$3:$S$20,2,FALSE)</f>
        <v>CHEST_ITEM_TYPE_T1_PART</v>
      </c>
      <c r="U205" s="3" t="str">
        <f>IF(COUNTIF(U$186:U204,T205)=0,T205,"")</f>
        <v/>
      </c>
      <c r="V205" s="3" t="str">
        <f t="shared" si="133"/>
        <v>CHEST_ITEM_TYPE_T2_SHARD,CHEST_ITEM_TYPE_T3_SHARD,CHEST_ITEM_TYPE_T1_PART</v>
      </c>
      <c r="W205" s="13" t="str">
        <f t="shared" si="126"/>
        <v/>
      </c>
      <c r="X205" s="3" t="str">
        <f t="shared" si="127"/>
        <v/>
      </c>
      <c r="Y205" s="3" t="str">
        <f t="shared" si="134"/>
        <v>23.0%,33.1%,28.8%</v>
      </c>
    </row>
    <row r="206" spans="2:25" x14ac:dyDescent="0.3">
      <c r="B206" s="2">
        <f>数据源!AC238</f>
        <v>6</v>
      </c>
      <c r="C206" s="2" t="str">
        <f>数据源!AD238</f>
        <v>T1LP6</v>
      </c>
      <c r="D206" s="2" t="str">
        <f>数据源!AE238</f>
        <v>部件</v>
      </c>
      <c r="E206" s="2">
        <f>数据源!AF238</f>
        <v>25</v>
      </c>
      <c r="F206" s="2">
        <f>数据源!AG238</f>
        <v>1</v>
      </c>
      <c r="G206" s="2">
        <f>数据源!AH238</f>
        <v>6.0000000000000001E-3</v>
      </c>
      <c r="H206" s="2">
        <f>数据源!AI238</f>
        <v>1.6E-2</v>
      </c>
      <c r="I206" s="2">
        <f>数据源!AJ238</f>
        <v>160</v>
      </c>
      <c r="J206" s="3">
        <f t="shared" si="122"/>
        <v>1</v>
      </c>
      <c r="K206" s="3">
        <f t="shared" si="123"/>
        <v>1</v>
      </c>
      <c r="L206" s="3" t="str">
        <f t="shared" si="128"/>
        <v>部件</v>
      </c>
      <c r="M206" s="3">
        <f t="shared" ca="1" si="129"/>
        <v>91006</v>
      </c>
      <c r="N206" s="3" t="str">
        <f t="shared" ca="1" si="130"/>
        <v>51221,52221,53221,51311,52311,53311,51321,52321,53321,91001,91003,91005,91101,91103,91105,91201,91203,91205,91002,91004,91006</v>
      </c>
      <c r="O206" s="3" t="str">
        <f t="shared" si="131"/>
        <v>768,768,768,690,690,690,414,414,414,160,160,160,160,160,160,160,160,160,160,160,160</v>
      </c>
      <c r="P206" s="1" t="str">
        <f t="shared" si="132"/>
        <v>(1,3),(1,3),(1,3),(1,2),(1,2),(1,2),(1,2),(1,2),(1,2),(1,1),(1,1),(1,1),(1,1),(1,1),(1,1),(1,1),(1,1),(1,1),(1,1),(1,1),(1,1)</v>
      </c>
      <c r="Q206" s="3" t="str">
        <f>IF(D206="坦克碎片",VLOOKUP(C206,道具信息!$N$2:$O$291,2,FALSE)&amp;"碎片",VLOOKUP(C206,道具信息!$N$2:$O$291,2,FALSE))</f>
        <v>T1部件</v>
      </c>
      <c r="R206" s="3">
        <f t="shared" si="120"/>
        <v>2880</v>
      </c>
      <c r="S206" s="11">
        <f t="shared" si="121"/>
        <v>0.28799999999999998</v>
      </c>
      <c r="T206" s="3" t="str">
        <f>VLOOKUP(Q206,道具信息!$Q$3:$S$20,2,FALSE)</f>
        <v>CHEST_ITEM_TYPE_T1_PART</v>
      </c>
      <c r="U206" s="3" t="str">
        <f>IF(COUNTIF(U$186:U205,T206)=0,T206,"")</f>
        <v/>
      </c>
      <c r="V206" s="3" t="str">
        <f t="shared" si="133"/>
        <v>CHEST_ITEM_TYPE_T2_SHARD,CHEST_ITEM_TYPE_T3_SHARD,CHEST_ITEM_TYPE_T1_PART</v>
      </c>
      <c r="W206" s="13" t="str">
        <f t="shared" si="126"/>
        <v/>
      </c>
      <c r="X206" s="3" t="str">
        <f t="shared" si="127"/>
        <v/>
      </c>
      <c r="Y206" s="3" t="str">
        <f t="shared" si="134"/>
        <v>23.0%,33.1%,28.8%</v>
      </c>
    </row>
    <row r="207" spans="2:25" x14ac:dyDescent="0.3">
      <c r="B207" s="2">
        <f>数据源!AC239</f>
        <v>6</v>
      </c>
      <c r="C207" s="2" t="str">
        <f>数据源!AD239</f>
        <v>T1MP2</v>
      </c>
      <c r="D207" s="2" t="str">
        <f>数据源!AE239</f>
        <v>部件</v>
      </c>
      <c r="E207" s="2">
        <f>数据源!AF239</f>
        <v>25</v>
      </c>
      <c r="F207" s="2">
        <f>数据源!AG239</f>
        <v>1</v>
      </c>
      <c r="G207" s="2">
        <f>数据源!AH239</f>
        <v>6.0000000000000001E-3</v>
      </c>
      <c r="H207" s="2">
        <f>数据源!AI239</f>
        <v>1.6E-2</v>
      </c>
      <c r="I207" s="2">
        <f>数据源!AJ239</f>
        <v>160</v>
      </c>
      <c r="J207" s="3">
        <f t="shared" si="122"/>
        <v>1</v>
      </c>
      <c r="K207" s="3">
        <f t="shared" si="123"/>
        <v>1</v>
      </c>
      <c r="L207" s="3" t="str">
        <f t="shared" si="128"/>
        <v>部件</v>
      </c>
      <c r="M207" s="3">
        <f t="shared" ca="1" si="129"/>
        <v>91102</v>
      </c>
      <c r="N207" s="3" t="str">
        <f t="shared" ca="1" si="130"/>
        <v>51221,52221,53221,51311,52311,53311,51321,52321,53321,91001,91003,91005,91101,91103,91105,91201,91203,91205,91002,91004,91006,91102</v>
      </c>
      <c r="O207" s="3" t="str">
        <f t="shared" si="131"/>
        <v>768,768,768,690,690,690,414,414,414,160,160,160,160,160,160,160,160,160,160,160,160,160</v>
      </c>
      <c r="P207" s="1" t="str">
        <f t="shared" si="132"/>
        <v>(1,3),(1,3),(1,3),(1,2),(1,2),(1,2),(1,2),(1,2),(1,2),(1,1),(1,1),(1,1),(1,1),(1,1),(1,1),(1,1),(1,1),(1,1),(1,1),(1,1),(1,1),(1,1)</v>
      </c>
      <c r="Q207" s="3" t="str">
        <f>IF(D207="坦克碎片",VLOOKUP(C207,道具信息!$N$2:$O$291,2,FALSE)&amp;"碎片",VLOOKUP(C207,道具信息!$N$2:$O$291,2,FALSE))</f>
        <v>T1部件</v>
      </c>
      <c r="R207" s="3">
        <f t="shared" si="120"/>
        <v>2880</v>
      </c>
      <c r="S207" s="11">
        <f t="shared" si="121"/>
        <v>0.28799999999999998</v>
      </c>
      <c r="T207" s="3" t="str">
        <f>VLOOKUP(Q207,道具信息!$Q$3:$S$20,2,FALSE)</f>
        <v>CHEST_ITEM_TYPE_T1_PART</v>
      </c>
      <c r="U207" s="3" t="str">
        <f>IF(COUNTIF(U$186:U206,T207)=0,T207,"")</f>
        <v/>
      </c>
      <c r="V207" s="3" t="str">
        <f t="shared" si="133"/>
        <v>CHEST_ITEM_TYPE_T2_SHARD,CHEST_ITEM_TYPE_T3_SHARD,CHEST_ITEM_TYPE_T1_PART</v>
      </c>
      <c r="W207" s="13" t="str">
        <f t="shared" si="126"/>
        <v/>
      </c>
      <c r="X207" s="3" t="str">
        <f t="shared" si="127"/>
        <v/>
      </c>
      <c r="Y207" s="3" t="str">
        <f t="shared" si="134"/>
        <v>23.0%,33.1%,28.8%</v>
      </c>
    </row>
    <row r="208" spans="2:25" x14ac:dyDescent="0.3">
      <c r="B208" s="2">
        <f>数据源!AC240</f>
        <v>6</v>
      </c>
      <c r="C208" s="2" t="str">
        <f>数据源!AD240</f>
        <v>T1MP4</v>
      </c>
      <c r="D208" s="2" t="str">
        <f>数据源!AE240</f>
        <v>部件</v>
      </c>
      <c r="E208" s="2">
        <f>数据源!AF240</f>
        <v>25</v>
      </c>
      <c r="F208" s="2">
        <f>数据源!AG240</f>
        <v>1</v>
      </c>
      <c r="G208" s="2">
        <f>数据源!AH240</f>
        <v>6.0000000000000001E-3</v>
      </c>
      <c r="H208" s="2">
        <f>数据源!AI240</f>
        <v>1.6E-2</v>
      </c>
      <c r="I208" s="2">
        <f>数据源!AJ240</f>
        <v>160</v>
      </c>
      <c r="J208" s="3">
        <f t="shared" si="122"/>
        <v>1</v>
      </c>
      <c r="K208" s="3">
        <f t="shared" si="123"/>
        <v>1</v>
      </c>
      <c r="L208" s="3" t="str">
        <f t="shared" si="128"/>
        <v>部件</v>
      </c>
      <c r="M208" s="3">
        <f t="shared" ca="1" si="129"/>
        <v>91104</v>
      </c>
      <c r="N208" s="3" t="str">
        <f t="shared" ca="1" si="130"/>
        <v>51221,52221,53221,51311,52311,53311,51321,52321,53321,91001,91003,91005,91101,91103,91105,91201,91203,91205,91002,91004,91006,91102,91104</v>
      </c>
      <c r="O208" s="3" t="str">
        <f t="shared" si="131"/>
        <v>768,768,768,690,690,690,414,414,414,160,160,160,160,160,160,160,160,160,160,160,160,160,160</v>
      </c>
      <c r="P208" s="1" t="str">
        <f t="shared" si="132"/>
        <v>(1,3),(1,3),(1,3),(1,2),(1,2),(1,2),(1,2),(1,2),(1,2),(1,1),(1,1),(1,1),(1,1),(1,1),(1,1),(1,1),(1,1),(1,1),(1,1),(1,1),(1,1),(1,1),(1,1)</v>
      </c>
      <c r="Q208" s="3" t="str">
        <f>IF(D208="坦克碎片",VLOOKUP(C208,道具信息!$N$2:$O$291,2,FALSE)&amp;"碎片",VLOOKUP(C208,道具信息!$N$2:$O$291,2,FALSE))</f>
        <v>T1部件</v>
      </c>
      <c r="R208" s="3">
        <f t="shared" si="120"/>
        <v>2880</v>
      </c>
      <c r="S208" s="11">
        <f t="shared" si="121"/>
        <v>0.28799999999999998</v>
      </c>
      <c r="T208" s="3" t="str">
        <f>VLOOKUP(Q208,道具信息!$Q$3:$S$20,2,FALSE)</f>
        <v>CHEST_ITEM_TYPE_T1_PART</v>
      </c>
      <c r="U208" s="3" t="str">
        <f>IF(COUNTIF(U$186:U207,T208)=0,T208,"")</f>
        <v/>
      </c>
      <c r="V208" s="3" t="str">
        <f t="shared" si="133"/>
        <v>CHEST_ITEM_TYPE_T2_SHARD,CHEST_ITEM_TYPE_T3_SHARD,CHEST_ITEM_TYPE_T1_PART</v>
      </c>
      <c r="W208" s="13" t="str">
        <f t="shared" si="126"/>
        <v/>
      </c>
      <c r="X208" s="3" t="str">
        <f t="shared" si="127"/>
        <v/>
      </c>
      <c r="Y208" s="3" t="str">
        <f t="shared" si="134"/>
        <v>23.0%,33.1%,28.8%</v>
      </c>
    </row>
    <row r="209" spans="2:25" x14ac:dyDescent="0.3">
      <c r="B209" s="2">
        <f>数据源!AC241</f>
        <v>6</v>
      </c>
      <c r="C209" s="2" t="str">
        <f>数据源!AD241</f>
        <v>T1MP6</v>
      </c>
      <c r="D209" s="2" t="str">
        <f>数据源!AE241</f>
        <v>部件</v>
      </c>
      <c r="E209" s="2">
        <f>数据源!AF241</f>
        <v>25</v>
      </c>
      <c r="F209" s="2">
        <f>数据源!AG241</f>
        <v>1</v>
      </c>
      <c r="G209" s="2">
        <f>数据源!AH241</f>
        <v>6.0000000000000001E-3</v>
      </c>
      <c r="H209" s="2">
        <f>数据源!AI241</f>
        <v>1.6E-2</v>
      </c>
      <c r="I209" s="2">
        <f>数据源!AJ241</f>
        <v>160</v>
      </c>
      <c r="J209" s="3">
        <f t="shared" si="122"/>
        <v>1</v>
      </c>
      <c r="K209" s="3">
        <f t="shared" si="123"/>
        <v>1</v>
      </c>
      <c r="L209" s="3" t="str">
        <f t="shared" si="128"/>
        <v>部件</v>
      </c>
      <c r="M209" s="3">
        <f t="shared" ca="1" si="129"/>
        <v>91106</v>
      </c>
      <c r="N209" s="3" t="str">
        <f t="shared" ca="1" si="130"/>
        <v>51221,52221,53221,51311,52311,53311,51321,52321,53321,91001,91003,91005,91101,91103,91105,91201,91203,91205,91002,91004,91006,91102,91104,91106</v>
      </c>
      <c r="O209" s="3" t="str">
        <f t="shared" si="131"/>
        <v>768,768,768,690,690,690,414,414,414,160,160,160,160,160,160,160,160,160,160,160,160,160,160,160</v>
      </c>
      <c r="P209" s="1" t="str">
        <f t="shared" si="132"/>
        <v>(1,3),(1,3),(1,3),(1,2),(1,2),(1,2),(1,2),(1,2),(1,2),(1,1),(1,1),(1,1),(1,1),(1,1),(1,1),(1,1),(1,1),(1,1),(1,1),(1,1),(1,1),(1,1),(1,1),(1,1)</v>
      </c>
      <c r="Q209" s="3" t="str">
        <f>IF(D209="坦克碎片",VLOOKUP(C209,道具信息!$N$2:$O$291,2,FALSE)&amp;"碎片",VLOOKUP(C209,道具信息!$N$2:$O$291,2,FALSE))</f>
        <v>T1部件</v>
      </c>
      <c r="R209" s="3">
        <f t="shared" si="120"/>
        <v>2880</v>
      </c>
      <c r="S209" s="11">
        <f t="shared" si="121"/>
        <v>0.28799999999999998</v>
      </c>
      <c r="T209" s="3" t="str">
        <f>VLOOKUP(Q209,道具信息!$Q$3:$S$20,2,FALSE)</f>
        <v>CHEST_ITEM_TYPE_T1_PART</v>
      </c>
      <c r="U209" s="3" t="str">
        <f>IF(COUNTIF(U$186:U208,T209)=0,T209,"")</f>
        <v/>
      </c>
      <c r="V209" s="3" t="str">
        <f t="shared" si="133"/>
        <v>CHEST_ITEM_TYPE_T2_SHARD,CHEST_ITEM_TYPE_T3_SHARD,CHEST_ITEM_TYPE_T1_PART</v>
      </c>
      <c r="W209" s="13" t="str">
        <f t="shared" si="126"/>
        <v/>
      </c>
      <c r="X209" s="3" t="str">
        <f t="shared" si="127"/>
        <v/>
      </c>
      <c r="Y209" s="3" t="str">
        <f t="shared" si="134"/>
        <v>23.0%,33.1%,28.8%</v>
      </c>
    </row>
    <row r="210" spans="2:25" x14ac:dyDescent="0.3">
      <c r="B210" s="2">
        <f>数据源!AC242</f>
        <v>6</v>
      </c>
      <c r="C210" s="2" t="str">
        <f>数据源!AD242</f>
        <v>T1HP2</v>
      </c>
      <c r="D210" s="2" t="str">
        <f>数据源!AE242</f>
        <v>部件</v>
      </c>
      <c r="E210" s="2">
        <f>数据源!AF242</f>
        <v>25</v>
      </c>
      <c r="F210" s="2">
        <f>数据源!AG242</f>
        <v>1</v>
      </c>
      <c r="G210" s="2">
        <f>数据源!AH242</f>
        <v>6.0000000000000001E-3</v>
      </c>
      <c r="H210" s="2">
        <f>数据源!AI242</f>
        <v>1.6E-2</v>
      </c>
      <c r="I210" s="2">
        <f>数据源!AJ242</f>
        <v>160</v>
      </c>
      <c r="J210" s="3">
        <f t="shared" si="122"/>
        <v>1</v>
      </c>
      <c r="K210" s="3">
        <f t="shared" si="123"/>
        <v>1</v>
      </c>
      <c r="L210" s="3" t="str">
        <f t="shared" ref="L210:L212" si="135">RIGHT(D210,2)</f>
        <v>部件</v>
      </c>
      <c r="M210" s="3">
        <f t="shared" ref="M210:M212" ca="1" si="136">IF(OR(L210="坦克",L210="碎片"),VLOOKUP(C210,INDIRECT("坦克ID"),MATCH(L210&amp;"ID",INDIRECT("坦克标头"),0),FALSE),VLOOKUP(C210,INDIRECT(L210&amp;"ID"),2,FALSE))</f>
        <v>91202</v>
      </c>
      <c r="N210" s="3" t="str">
        <f t="shared" ref="N210:N212" ca="1" si="137">N209&amp;","&amp;M210</f>
        <v>51221,52221,53221,51311,52311,53311,51321,52321,53321,91001,91003,91005,91101,91103,91105,91201,91203,91205,91002,91004,91006,91102,91104,91106,91202</v>
      </c>
      <c r="O210" s="3" t="str">
        <f t="shared" ref="O210:O212" si="138">O209&amp;","&amp;I210</f>
        <v>768,768,768,690,690,690,414,414,414,160,160,160,160,160,160,160,160,160,160,160,160,160,160,160,160</v>
      </c>
      <c r="P210" s="1" t="str">
        <f t="shared" ref="P210:P212" si="139">P209&amp;","&amp;"("&amp;J210&amp;","&amp;K210&amp;")"</f>
        <v>(1,3),(1,3),(1,3),(1,2),(1,2),(1,2),(1,2),(1,2),(1,2),(1,1),(1,1),(1,1),(1,1),(1,1),(1,1),(1,1),(1,1),(1,1),(1,1),(1,1),(1,1),(1,1),(1,1),(1,1),(1,1)</v>
      </c>
      <c r="Q210" s="3" t="str">
        <f>IF(D210="坦克碎片",VLOOKUP(C210,道具信息!$N$2:$O$291,2,FALSE)&amp;"碎片",VLOOKUP(C210,道具信息!$N$2:$O$291,2,FALSE))</f>
        <v>T1部件</v>
      </c>
      <c r="R210" s="3">
        <f t="shared" si="120"/>
        <v>2880</v>
      </c>
      <c r="S210" s="11">
        <f t="shared" si="121"/>
        <v>0.28799999999999998</v>
      </c>
      <c r="T210" s="3" t="str">
        <f>VLOOKUP(Q210,道具信息!$Q$3:$S$20,2,FALSE)</f>
        <v>CHEST_ITEM_TYPE_T1_PART</v>
      </c>
      <c r="U210" s="3" t="str">
        <f>IF(COUNTIF(U$186:U209,T210)=0,T210,"")</f>
        <v/>
      </c>
      <c r="V210" s="3" t="str">
        <f t="shared" si="133"/>
        <v>CHEST_ITEM_TYPE_T2_SHARD,CHEST_ITEM_TYPE_T3_SHARD,CHEST_ITEM_TYPE_T1_PART</v>
      </c>
      <c r="W210" s="13" t="str">
        <f t="shared" si="126"/>
        <v/>
      </c>
      <c r="X210" s="3" t="str">
        <f t="shared" si="127"/>
        <v/>
      </c>
      <c r="Y210" s="3" t="str">
        <f t="shared" si="134"/>
        <v>23.0%,33.1%,28.8%</v>
      </c>
    </row>
    <row r="211" spans="2:25" x14ac:dyDescent="0.3">
      <c r="B211" s="2">
        <f>数据源!AC243</f>
        <v>6</v>
      </c>
      <c r="C211" s="2" t="str">
        <f>数据源!AD243</f>
        <v>T1HP4</v>
      </c>
      <c r="D211" s="2" t="str">
        <f>数据源!AE243</f>
        <v>部件</v>
      </c>
      <c r="E211" s="2">
        <f>数据源!AF243</f>
        <v>25</v>
      </c>
      <c r="F211" s="2">
        <f>数据源!AG243</f>
        <v>1</v>
      </c>
      <c r="G211" s="2">
        <f>数据源!AH243</f>
        <v>6.0000000000000001E-3</v>
      </c>
      <c r="H211" s="2">
        <f>数据源!AI243</f>
        <v>1.6E-2</v>
      </c>
      <c r="I211" s="2">
        <f>数据源!AJ243</f>
        <v>160</v>
      </c>
      <c r="J211" s="3">
        <f t="shared" si="122"/>
        <v>1</v>
      </c>
      <c r="K211" s="3">
        <f t="shared" si="123"/>
        <v>1</v>
      </c>
      <c r="L211" s="3" t="str">
        <f t="shared" si="135"/>
        <v>部件</v>
      </c>
      <c r="M211" s="3">
        <f t="shared" ca="1" si="136"/>
        <v>91204</v>
      </c>
      <c r="N211" s="3" t="str">
        <f t="shared" ca="1" si="137"/>
        <v>51221,52221,53221,51311,52311,53311,51321,52321,53321,91001,91003,91005,91101,91103,91105,91201,91203,91205,91002,91004,91006,91102,91104,91106,91202,91204</v>
      </c>
      <c r="O211" s="3" t="str">
        <f t="shared" si="138"/>
        <v>768,768,768,690,690,690,414,414,414,160,160,160,160,160,160,160,160,160,160,160,160,160,160,160,160,160</v>
      </c>
      <c r="P211" s="1" t="str">
        <f t="shared" si="139"/>
        <v>(1,3),(1,3),(1,3),(1,2),(1,2),(1,2),(1,2),(1,2),(1,2),(1,1),(1,1),(1,1),(1,1),(1,1),(1,1),(1,1),(1,1),(1,1),(1,1),(1,1),(1,1),(1,1),(1,1),(1,1),(1,1),(1,1)</v>
      </c>
      <c r="Q211" s="3" t="str">
        <f>IF(D211="坦克碎片",VLOOKUP(C211,道具信息!$N$2:$O$291,2,FALSE)&amp;"碎片",VLOOKUP(C211,道具信息!$N$2:$O$291,2,FALSE))</f>
        <v>T1部件</v>
      </c>
      <c r="R211" s="3">
        <f t="shared" si="120"/>
        <v>2880</v>
      </c>
      <c r="S211" s="11">
        <f t="shared" si="121"/>
        <v>0.28799999999999998</v>
      </c>
      <c r="T211" s="3" t="str">
        <f>VLOOKUP(Q211,道具信息!$Q$3:$S$20,2,FALSE)</f>
        <v>CHEST_ITEM_TYPE_T1_PART</v>
      </c>
      <c r="U211" s="3" t="str">
        <f>IF(COUNTIF(U$186:U210,T211)=0,T211,"")</f>
        <v/>
      </c>
      <c r="V211" s="3" t="str">
        <f t="shared" si="133"/>
        <v>CHEST_ITEM_TYPE_T2_SHARD,CHEST_ITEM_TYPE_T3_SHARD,CHEST_ITEM_TYPE_T1_PART</v>
      </c>
      <c r="W211" s="13" t="str">
        <f t="shared" si="126"/>
        <v/>
      </c>
      <c r="X211" s="3" t="str">
        <f t="shared" si="127"/>
        <v/>
      </c>
      <c r="Y211" s="3" t="str">
        <f t="shared" si="134"/>
        <v>23.0%,33.1%,28.8%</v>
      </c>
    </row>
    <row r="212" spans="2:25" x14ac:dyDescent="0.3">
      <c r="B212" s="2">
        <f>数据源!AC244</f>
        <v>6</v>
      </c>
      <c r="C212" s="2" t="str">
        <f>数据源!AD244</f>
        <v>T1HP6</v>
      </c>
      <c r="D212" s="2" t="str">
        <f>数据源!AE244</f>
        <v>部件</v>
      </c>
      <c r="E212" s="2">
        <f>数据源!AF244</f>
        <v>25</v>
      </c>
      <c r="F212" s="2">
        <f>数据源!AG244</f>
        <v>1</v>
      </c>
      <c r="G212" s="2">
        <f>数据源!AH244</f>
        <v>6.0000000000000001E-3</v>
      </c>
      <c r="H212" s="2">
        <f>数据源!AI244</f>
        <v>1.6E-2</v>
      </c>
      <c r="I212" s="2">
        <f>数据源!AJ244</f>
        <v>160</v>
      </c>
      <c r="J212" s="3">
        <f t="shared" si="122"/>
        <v>1</v>
      </c>
      <c r="K212" s="3">
        <f t="shared" si="123"/>
        <v>1</v>
      </c>
      <c r="L212" s="3" t="str">
        <f t="shared" si="135"/>
        <v>部件</v>
      </c>
      <c r="M212" s="3">
        <f t="shared" ca="1" si="136"/>
        <v>91206</v>
      </c>
      <c r="N212" s="3" t="str">
        <f t="shared" ca="1" si="137"/>
        <v>51221,52221,53221,51311,52311,53311,51321,52321,53321,91001,91003,91005,91101,91103,91105,91201,91203,91205,91002,91004,91006,91102,91104,91106,91202,91204,91206</v>
      </c>
      <c r="O212" s="3" t="str">
        <f t="shared" si="138"/>
        <v>768,768,768,690,690,690,414,414,414,160,160,160,160,160,160,160,160,160,160,160,160,160,160,160,160,160,160</v>
      </c>
      <c r="P212" s="1" t="str">
        <f t="shared" si="139"/>
        <v>(1,3),(1,3),(1,3),(1,2),(1,2),(1,2),(1,2),(1,2),(1,2),(1,1),(1,1),(1,1),(1,1),(1,1),(1,1),(1,1),(1,1),(1,1),(1,1),(1,1),(1,1),(1,1),(1,1),(1,1),(1,1),(1,1),(1,1)</v>
      </c>
      <c r="Q212" s="3" t="str">
        <f>IF(D212="坦克碎片",VLOOKUP(C212,道具信息!$N$2:$O$291,2,FALSE)&amp;"碎片",VLOOKUP(C212,道具信息!$N$2:$O$291,2,FALSE))</f>
        <v>T1部件</v>
      </c>
      <c r="R212" s="3">
        <f t="shared" si="120"/>
        <v>2880</v>
      </c>
      <c r="S212" s="11">
        <f t="shared" si="121"/>
        <v>0.28799999999999998</v>
      </c>
      <c r="T212" s="3" t="str">
        <f>VLOOKUP(Q212,道具信息!$Q$3:$S$20,2,FALSE)</f>
        <v>CHEST_ITEM_TYPE_T1_PART</v>
      </c>
      <c r="U212" s="3" t="str">
        <f>IF(COUNTIF(U$186:U211,T212)=0,T212,"")</f>
        <v/>
      </c>
      <c r="V212" s="3" t="str">
        <f t="shared" si="133"/>
        <v>CHEST_ITEM_TYPE_T2_SHARD,CHEST_ITEM_TYPE_T3_SHARD,CHEST_ITEM_TYPE_T1_PART</v>
      </c>
      <c r="W212" s="13" t="str">
        <f t="shared" si="126"/>
        <v/>
      </c>
      <c r="X212" s="3" t="str">
        <f t="shared" si="127"/>
        <v/>
      </c>
      <c r="Y212" s="3" t="str">
        <f t="shared" si="134"/>
        <v>23.0%,33.1%,28.8%</v>
      </c>
    </row>
    <row r="213" spans="2:25" x14ac:dyDescent="0.3">
      <c r="B213" s="2">
        <f>数据源!AC245</f>
        <v>6</v>
      </c>
      <c r="C213" s="2" t="str">
        <f>数据源!AD245</f>
        <v>T2LP1</v>
      </c>
      <c r="D213" s="2" t="str">
        <f>数据源!AE245</f>
        <v>部件</v>
      </c>
      <c r="E213" s="2">
        <f>数据源!AF245</f>
        <v>102.20000000000002</v>
      </c>
      <c r="F213" s="2">
        <f>数据源!AG245</f>
        <v>1</v>
      </c>
      <c r="G213" s="2">
        <f>数据源!AH245</f>
        <v>7.4999999999999997E-3</v>
      </c>
      <c r="H213" s="2">
        <f>数据源!AI245</f>
        <v>4.8923679060665351E-3</v>
      </c>
      <c r="I213" s="2">
        <f>数据源!AJ245</f>
        <v>49</v>
      </c>
      <c r="J213" s="3">
        <f>ROUNDUP(IF(F213&gt;1,F213-ROUNDDOWN(SQRT(F213),0),F213),0)</f>
        <v>1</v>
      </c>
      <c r="K213" s="3">
        <f>F213*2-J213</f>
        <v>1</v>
      </c>
      <c r="L213" s="3" t="str">
        <f t="shared" ref="L213:L241" si="140">RIGHT(D213,2)</f>
        <v>部件</v>
      </c>
      <c r="M213" s="3">
        <f t="shared" ref="M213:M241" ca="1" si="141">IF(OR(L213="坦克",L213="碎片"),VLOOKUP(C213,INDIRECT("坦克ID"),MATCH(L213&amp;"ID",INDIRECT("坦克标头"),0),FALSE),VLOOKUP(C213,INDIRECT(L213&amp;"ID"),2,FALSE))</f>
        <v>92001</v>
      </c>
      <c r="N213" s="3" t="str">
        <f t="shared" ref="N213:N241" ca="1" si="142">N212&amp;","&amp;M213</f>
        <v>51221,52221,53221,51311,52311,53311,51321,52321,53321,91001,91003,91005,91101,91103,91105,91201,91203,91205,91002,91004,91006,91102,91104,91106,91202,91204,91206,92001</v>
      </c>
      <c r="O213" s="3" t="str">
        <f t="shared" ref="O213:O241" si="143">O212&amp;","&amp;I213</f>
        <v>768,768,768,690,690,690,414,414,414,160,160,160,160,160,160,160,160,160,160,160,160,160,160,160,160,160,160,49</v>
      </c>
      <c r="P213" s="1" t="str">
        <f t="shared" ref="P213:P241" si="144">P212&amp;","&amp;"("&amp;J213&amp;","&amp;K213&amp;")"</f>
        <v>(1,3),(1,3),(1,3),(1,2),(1,2),(1,2),(1,2),(1,2),(1,2),(1,1),(1,1),(1,1),(1,1),(1,1),(1,1),(1,1),(1,1),(1,1),(1,1),(1,1),(1,1),(1,1),(1,1),(1,1),(1,1),(1,1),(1,1),(1,1)</v>
      </c>
      <c r="Q213" s="3" t="str">
        <f>IF(D213="坦克碎片",VLOOKUP(C213,道具信息!$N$2:$O$291,2,FALSE)&amp;"碎片",VLOOKUP(C213,道具信息!$N$2:$O$291,2,FALSE))</f>
        <v>T2部件</v>
      </c>
      <c r="R213" s="3">
        <f t="shared" si="120"/>
        <v>882</v>
      </c>
      <c r="S213" s="11">
        <f t="shared" si="121"/>
        <v>8.7999999999999995E-2</v>
      </c>
      <c r="T213" s="3" t="str">
        <f>VLOOKUP(Q213,道具信息!$Q$3:$S$20,2,FALSE)</f>
        <v>CHEST_ITEM_TYPE_T2_PART</v>
      </c>
      <c r="U213" s="3" t="str">
        <f>IF(COUNTIF(U$186:U212,T213)=0,T213,"")</f>
        <v>CHEST_ITEM_TYPE_T2_PART</v>
      </c>
      <c r="V213" s="3" t="str">
        <f t="shared" si="133"/>
        <v>CHEST_ITEM_TYPE_T2_SHARD,CHEST_ITEM_TYPE_T3_SHARD,CHEST_ITEM_TYPE_T1_PART,CHEST_ITEM_TYPE_T2_PART</v>
      </c>
      <c r="W213" s="13">
        <f t="shared" si="126"/>
        <v>8.7999999999999995E-2</v>
      </c>
      <c r="X213" s="3" t="str">
        <f t="shared" si="127"/>
        <v>8.8%</v>
      </c>
      <c r="Y213" s="3" t="str">
        <f t="shared" si="134"/>
        <v>23.0%,33.1%,28.8%,8.8%</v>
      </c>
    </row>
    <row r="214" spans="2:25" x14ac:dyDescent="0.3">
      <c r="B214" s="2">
        <f>数据源!AC246</f>
        <v>6</v>
      </c>
      <c r="C214" s="2" t="str">
        <f>数据源!AD246</f>
        <v>T2LP3</v>
      </c>
      <c r="D214" s="2" t="str">
        <f>数据源!AE246</f>
        <v>部件</v>
      </c>
      <c r="E214" s="2">
        <f>数据源!AF246</f>
        <v>102.20000000000002</v>
      </c>
      <c r="F214" s="2">
        <f>数据源!AG246</f>
        <v>1</v>
      </c>
      <c r="G214" s="2">
        <f>数据源!AH246</f>
        <v>7.4999999999999997E-3</v>
      </c>
      <c r="H214" s="2">
        <f>数据源!AI246</f>
        <v>4.8923679060665351E-3</v>
      </c>
      <c r="I214" s="2">
        <f>数据源!AJ246</f>
        <v>49</v>
      </c>
      <c r="J214" s="3">
        <f t="shared" ref="J214:J227" si="145">ROUNDUP(IF(F214&gt;1,F214-ROUNDDOWN(SQRT(F214),0),F214),0)</f>
        <v>1</v>
      </c>
      <c r="K214" s="3">
        <f t="shared" ref="K214:K227" si="146">F214*2-J214</f>
        <v>1</v>
      </c>
      <c r="L214" s="3" t="str">
        <f t="shared" si="140"/>
        <v>部件</v>
      </c>
      <c r="M214" s="3">
        <f t="shared" ca="1" si="141"/>
        <v>92003</v>
      </c>
      <c r="N214" s="3" t="str">
        <f t="shared" ca="1" si="142"/>
        <v>51221,52221,53221,51311,52311,53311,51321,52321,53321,91001,91003,91005,91101,91103,91105,91201,91203,91205,91002,91004,91006,91102,91104,91106,91202,91204,91206,92001,92003</v>
      </c>
      <c r="O214" s="3" t="str">
        <f t="shared" si="143"/>
        <v>768,768,768,690,690,690,414,414,414,160,160,160,160,160,160,160,160,160,160,160,160,160,160,160,160,160,160,49,49</v>
      </c>
      <c r="P214" s="1" t="str">
        <f t="shared" si="144"/>
        <v>(1,3),(1,3),(1,3),(1,2),(1,2),(1,2),(1,2),(1,2),(1,2),(1,1),(1,1),(1,1),(1,1),(1,1),(1,1),(1,1),(1,1),(1,1),(1,1),(1,1),(1,1),(1,1),(1,1),(1,1),(1,1),(1,1),(1,1),(1,1),(1,1)</v>
      </c>
      <c r="Q214" s="3" t="str">
        <f>IF(D214="坦克碎片",VLOOKUP(C214,道具信息!$N$2:$O$291,2,FALSE)&amp;"碎片",VLOOKUP(C214,道具信息!$N$2:$O$291,2,FALSE))</f>
        <v>T2部件</v>
      </c>
      <c r="R214" s="3">
        <f t="shared" si="120"/>
        <v>882</v>
      </c>
      <c r="S214" s="11">
        <f t="shared" si="121"/>
        <v>8.7999999999999995E-2</v>
      </c>
      <c r="T214" s="3" t="str">
        <f>VLOOKUP(Q214,道具信息!$Q$3:$S$20,2,FALSE)</f>
        <v>CHEST_ITEM_TYPE_T2_PART</v>
      </c>
      <c r="U214" s="3" t="str">
        <f>IF(COUNTIF(U$186:U213,T214)=0,T214,"")</f>
        <v/>
      </c>
      <c r="V214" s="3" t="str">
        <f t="shared" si="133"/>
        <v>CHEST_ITEM_TYPE_T2_SHARD,CHEST_ITEM_TYPE_T3_SHARD,CHEST_ITEM_TYPE_T1_PART,CHEST_ITEM_TYPE_T2_PART</v>
      </c>
      <c r="W214" s="13" t="str">
        <f t="shared" si="126"/>
        <v/>
      </c>
      <c r="X214" s="3" t="str">
        <f t="shared" si="127"/>
        <v/>
      </c>
      <c r="Y214" s="3" t="str">
        <f t="shared" si="134"/>
        <v>23.0%,33.1%,28.8%,8.8%</v>
      </c>
    </row>
    <row r="215" spans="2:25" x14ac:dyDescent="0.3">
      <c r="B215" s="2">
        <f>数据源!AC247</f>
        <v>6</v>
      </c>
      <c r="C215" s="2" t="str">
        <f>数据源!AD247</f>
        <v>T2LP5</v>
      </c>
      <c r="D215" s="2" t="str">
        <f>数据源!AE247</f>
        <v>部件</v>
      </c>
      <c r="E215" s="2">
        <f>数据源!AF247</f>
        <v>102.20000000000002</v>
      </c>
      <c r="F215" s="2">
        <f>数据源!AG247</f>
        <v>1</v>
      </c>
      <c r="G215" s="2">
        <f>数据源!AH247</f>
        <v>7.4999999999999997E-3</v>
      </c>
      <c r="H215" s="2">
        <f>数据源!AI247</f>
        <v>4.8923679060665351E-3</v>
      </c>
      <c r="I215" s="2">
        <f>数据源!AJ247</f>
        <v>49</v>
      </c>
      <c r="J215" s="3">
        <f t="shared" si="145"/>
        <v>1</v>
      </c>
      <c r="K215" s="3">
        <f t="shared" si="146"/>
        <v>1</v>
      </c>
      <c r="L215" s="3" t="str">
        <f t="shared" si="140"/>
        <v>部件</v>
      </c>
      <c r="M215" s="3">
        <f t="shared" ca="1" si="141"/>
        <v>92005</v>
      </c>
      <c r="N215" s="3" t="str">
        <f t="shared" ca="1" si="142"/>
        <v>51221,52221,53221,51311,52311,53311,51321,52321,53321,91001,91003,91005,91101,91103,91105,91201,91203,91205,91002,91004,91006,91102,91104,91106,91202,91204,91206,92001,92003,92005</v>
      </c>
      <c r="O215" s="3" t="str">
        <f t="shared" si="143"/>
        <v>768,768,768,690,690,690,414,414,414,160,160,160,160,160,160,160,160,160,160,160,160,160,160,160,160,160,160,49,49,49</v>
      </c>
      <c r="P215" s="1" t="str">
        <f t="shared" si="144"/>
        <v>(1,3),(1,3),(1,3),(1,2),(1,2),(1,2),(1,2),(1,2),(1,2),(1,1),(1,1),(1,1),(1,1),(1,1),(1,1),(1,1),(1,1),(1,1),(1,1),(1,1),(1,1),(1,1),(1,1),(1,1),(1,1),(1,1),(1,1),(1,1),(1,1),(1,1)</v>
      </c>
      <c r="Q215" s="3" t="str">
        <f>IF(D215="坦克碎片",VLOOKUP(C215,道具信息!$N$2:$O$291,2,FALSE)&amp;"碎片",VLOOKUP(C215,道具信息!$N$2:$O$291,2,FALSE))</f>
        <v>T2部件</v>
      </c>
      <c r="R215" s="3">
        <f t="shared" si="120"/>
        <v>882</v>
      </c>
      <c r="S215" s="11">
        <f t="shared" si="121"/>
        <v>8.7999999999999995E-2</v>
      </c>
      <c r="T215" s="3" t="str">
        <f>VLOOKUP(Q215,道具信息!$Q$3:$S$20,2,FALSE)</f>
        <v>CHEST_ITEM_TYPE_T2_PART</v>
      </c>
      <c r="U215" s="3" t="str">
        <f>IF(COUNTIF(U$186:U214,T215)=0,T215,"")</f>
        <v/>
      </c>
      <c r="V215" s="3" t="str">
        <f t="shared" si="133"/>
        <v>CHEST_ITEM_TYPE_T2_SHARD,CHEST_ITEM_TYPE_T3_SHARD,CHEST_ITEM_TYPE_T1_PART,CHEST_ITEM_TYPE_T2_PART</v>
      </c>
      <c r="W215" s="13" t="str">
        <f t="shared" si="126"/>
        <v/>
      </c>
      <c r="X215" s="3" t="str">
        <f t="shared" si="127"/>
        <v/>
      </c>
      <c r="Y215" s="3" t="str">
        <f t="shared" si="134"/>
        <v>23.0%,33.1%,28.8%,8.8%</v>
      </c>
    </row>
    <row r="216" spans="2:25" x14ac:dyDescent="0.3">
      <c r="B216" s="2">
        <f>数据源!AC248</f>
        <v>6</v>
      </c>
      <c r="C216" s="2" t="str">
        <f>数据源!AD248</f>
        <v>T2MP1</v>
      </c>
      <c r="D216" s="2" t="str">
        <f>数据源!AE248</f>
        <v>部件</v>
      </c>
      <c r="E216" s="2">
        <f>数据源!AF248</f>
        <v>102.20000000000002</v>
      </c>
      <c r="F216" s="2">
        <f>数据源!AG248</f>
        <v>1</v>
      </c>
      <c r="G216" s="2">
        <f>数据源!AH248</f>
        <v>7.4999999999999997E-3</v>
      </c>
      <c r="H216" s="2">
        <f>数据源!AI248</f>
        <v>4.8923679060665351E-3</v>
      </c>
      <c r="I216" s="2">
        <f>数据源!AJ248</f>
        <v>49</v>
      </c>
      <c r="J216" s="3">
        <f t="shared" si="145"/>
        <v>1</v>
      </c>
      <c r="K216" s="3">
        <f t="shared" si="146"/>
        <v>1</v>
      </c>
      <c r="L216" s="3" t="str">
        <f t="shared" si="140"/>
        <v>部件</v>
      </c>
      <c r="M216" s="3">
        <f t="shared" ca="1" si="141"/>
        <v>92101</v>
      </c>
      <c r="N216" s="3" t="str">
        <f t="shared" ca="1" si="142"/>
        <v>51221,52221,53221,51311,52311,53311,51321,52321,53321,91001,91003,91005,91101,91103,91105,91201,91203,91205,91002,91004,91006,91102,91104,91106,91202,91204,91206,92001,92003,92005,92101</v>
      </c>
      <c r="O216" s="3" t="str">
        <f t="shared" si="143"/>
        <v>768,768,768,690,690,690,414,414,414,160,160,160,160,160,160,160,160,160,160,160,160,160,160,160,160,160,160,49,49,49,49</v>
      </c>
      <c r="P216" s="1" t="str">
        <f t="shared" si="144"/>
        <v>(1,3),(1,3),(1,3),(1,2),(1,2),(1,2),(1,2),(1,2),(1,2),(1,1),(1,1),(1,1),(1,1),(1,1),(1,1),(1,1),(1,1),(1,1),(1,1),(1,1),(1,1),(1,1),(1,1),(1,1),(1,1),(1,1),(1,1),(1,1),(1,1),(1,1),(1,1)</v>
      </c>
      <c r="Q216" s="3" t="str">
        <f>IF(D216="坦克碎片",VLOOKUP(C216,道具信息!$N$2:$O$291,2,FALSE)&amp;"碎片",VLOOKUP(C216,道具信息!$N$2:$O$291,2,FALSE))</f>
        <v>T2部件</v>
      </c>
      <c r="R216" s="3">
        <f t="shared" si="120"/>
        <v>882</v>
      </c>
      <c r="S216" s="11">
        <f t="shared" si="121"/>
        <v>8.7999999999999995E-2</v>
      </c>
      <c r="T216" s="3" t="str">
        <f>VLOOKUP(Q216,道具信息!$Q$3:$S$20,2,FALSE)</f>
        <v>CHEST_ITEM_TYPE_T2_PART</v>
      </c>
      <c r="U216" s="3" t="str">
        <f>IF(COUNTIF(U$186:U215,T216)=0,T216,"")</f>
        <v/>
      </c>
      <c r="V216" s="3" t="str">
        <f t="shared" si="133"/>
        <v>CHEST_ITEM_TYPE_T2_SHARD,CHEST_ITEM_TYPE_T3_SHARD,CHEST_ITEM_TYPE_T1_PART,CHEST_ITEM_TYPE_T2_PART</v>
      </c>
      <c r="W216" s="13" t="str">
        <f t="shared" si="126"/>
        <v/>
      </c>
      <c r="X216" s="3" t="str">
        <f t="shared" si="127"/>
        <v/>
      </c>
      <c r="Y216" s="3" t="str">
        <f t="shared" si="134"/>
        <v>23.0%,33.1%,28.8%,8.8%</v>
      </c>
    </row>
    <row r="217" spans="2:25" x14ac:dyDescent="0.3">
      <c r="B217" s="2">
        <f>数据源!AC249</f>
        <v>6</v>
      </c>
      <c r="C217" s="2" t="str">
        <f>数据源!AD249</f>
        <v>T2MP3</v>
      </c>
      <c r="D217" s="2" t="str">
        <f>数据源!AE249</f>
        <v>部件</v>
      </c>
      <c r="E217" s="2">
        <f>数据源!AF249</f>
        <v>102.20000000000002</v>
      </c>
      <c r="F217" s="2">
        <f>数据源!AG249</f>
        <v>1</v>
      </c>
      <c r="G217" s="2">
        <f>数据源!AH249</f>
        <v>7.4999999999999997E-3</v>
      </c>
      <c r="H217" s="2">
        <f>数据源!AI249</f>
        <v>4.8923679060665351E-3</v>
      </c>
      <c r="I217" s="2">
        <f>数据源!AJ249</f>
        <v>49</v>
      </c>
      <c r="J217" s="3">
        <f t="shared" si="145"/>
        <v>1</v>
      </c>
      <c r="K217" s="3">
        <f t="shared" si="146"/>
        <v>1</v>
      </c>
      <c r="L217" s="3" t="str">
        <f t="shared" si="140"/>
        <v>部件</v>
      </c>
      <c r="M217" s="3">
        <f t="shared" ca="1" si="141"/>
        <v>92103</v>
      </c>
      <c r="N217" s="3" t="str">
        <f t="shared" ca="1" si="142"/>
        <v>51221,52221,53221,51311,52311,53311,51321,52321,53321,91001,91003,91005,91101,91103,91105,91201,91203,91205,91002,91004,91006,91102,91104,91106,91202,91204,91206,92001,92003,92005,92101,92103</v>
      </c>
      <c r="O217" s="3" t="str">
        <f t="shared" si="143"/>
        <v>768,768,768,690,690,690,414,414,414,160,160,160,160,160,160,160,160,160,160,160,160,160,160,160,160,160,160,49,49,49,49,49</v>
      </c>
      <c r="P217" s="1" t="str">
        <f t="shared" si="144"/>
        <v>(1,3),(1,3),(1,3),(1,2),(1,2),(1,2),(1,2),(1,2),(1,2),(1,1),(1,1),(1,1),(1,1),(1,1),(1,1),(1,1),(1,1),(1,1),(1,1),(1,1),(1,1),(1,1),(1,1),(1,1),(1,1),(1,1),(1,1),(1,1),(1,1),(1,1),(1,1),(1,1)</v>
      </c>
      <c r="Q217" s="3" t="str">
        <f>IF(D217="坦克碎片",VLOOKUP(C217,道具信息!$N$2:$O$291,2,FALSE)&amp;"碎片",VLOOKUP(C217,道具信息!$N$2:$O$291,2,FALSE))</f>
        <v>T2部件</v>
      </c>
      <c r="R217" s="3">
        <f t="shared" si="120"/>
        <v>882</v>
      </c>
      <c r="S217" s="11">
        <f t="shared" si="121"/>
        <v>8.7999999999999995E-2</v>
      </c>
      <c r="T217" s="3" t="str">
        <f>VLOOKUP(Q217,道具信息!$Q$3:$S$20,2,FALSE)</f>
        <v>CHEST_ITEM_TYPE_T2_PART</v>
      </c>
      <c r="U217" s="3" t="str">
        <f>IF(COUNTIF(U$186:U216,T217)=0,T217,"")</f>
        <v/>
      </c>
      <c r="V217" s="3" t="str">
        <f t="shared" si="133"/>
        <v>CHEST_ITEM_TYPE_T2_SHARD,CHEST_ITEM_TYPE_T3_SHARD,CHEST_ITEM_TYPE_T1_PART,CHEST_ITEM_TYPE_T2_PART</v>
      </c>
      <c r="W217" s="13" t="str">
        <f t="shared" si="126"/>
        <v/>
      </c>
      <c r="X217" s="3" t="str">
        <f t="shared" si="127"/>
        <v/>
      </c>
      <c r="Y217" s="3" t="str">
        <f t="shared" si="134"/>
        <v>23.0%,33.1%,28.8%,8.8%</v>
      </c>
    </row>
    <row r="218" spans="2:25" x14ac:dyDescent="0.3">
      <c r="B218" s="2">
        <f>数据源!AC250</f>
        <v>6</v>
      </c>
      <c r="C218" s="2" t="str">
        <f>数据源!AD250</f>
        <v>T2MP5</v>
      </c>
      <c r="D218" s="2" t="str">
        <f>数据源!AE250</f>
        <v>部件</v>
      </c>
      <c r="E218" s="2">
        <f>数据源!AF250</f>
        <v>102.20000000000002</v>
      </c>
      <c r="F218" s="2">
        <f>数据源!AG250</f>
        <v>1</v>
      </c>
      <c r="G218" s="2">
        <f>数据源!AH250</f>
        <v>7.4999999999999997E-3</v>
      </c>
      <c r="H218" s="2">
        <f>数据源!AI250</f>
        <v>4.8923679060665351E-3</v>
      </c>
      <c r="I218" s="2">
        <f>数据源!AJ250</f>
        <v>49</v>
      </c>
      <c r="J218" s="3">
        <f t="shared" si="145"/>
        <v>1</v>
      </c>
      <c r="K218" s="3">
        <f t="shared" si="146"/>
        <v>1</v>
      </c>
      <c r="L218" s="3" t="str">
        <f t="shared" si="140"/>
        <v>部件</v>
      </c>
      <c r="M218" s="3">
        <f t="shared" ca="1" si="141"/>
        <v>92105</v>
      </c>
      <c r="N218" s="3" t="str">
        <f t="shared" ca="1" si="142"/>
        <v>51221,52221,53221,51311,52311,53311,51321,52321,53321,91001,91003,91005,91101,91103,91105,91201,91203,91205,91002,91004,91006,91102,91104,91106,91202,91204,91206,92001,92003,92005,92101,92103,92105</v>
      </c>
      <c r="O218" s="3" t="str">
        <f t="shared" si="143"/>
        <v>768,768,768,690,690,690,414,414,414,160,160,160,160,160,160,160,160,160,160,160,160,160,160,160,160,160,160,49,49,49,49,49,49</v>
      </c>
      <c r="P218" s="1" t="str">
        <f t="shared" si="144"/>
        <v>(1,3),(1,3),(1,3),(1,2),(1,2),(1,2),(1,2),(1,2),(1,2),(1,1),(1,1),(1,1),(1,1),(1,1),(1,1),(1,1),(1,1),(1,1),(1,1),(1,1),(1,1),(1,1),(1,1),(1,1),(1,1),(1,1),(1,1),(1,1),(1,1),(1,1),(1,1),(1,1),(1,1)</v>
      </c>
      <c r="Q218" s="3" t="str">
        <f>IF(D218="坦克碎片",VLOOKUP(C218,道具信息!$N$2:$O$291,2,FALSE)&amp;"碎片",VLOOKUP(C218,道具信息!$N$2:$O$291,2,FALSE))</f>
        <v>T2部件</v>
      </c>
      <c r="R218" s="3">
        <f t="shared" ref="R218:R241" si="147">SUMIFS(I:I,Q:Q,Q218,B:B,B218)</f>
        <v>882</v>
      </c>
      <c r="S218" s="11">
        <f t="shared" ref="S218:S241" si="148">ROUND(R218/SUMIF(B:B,B218,I:I),3)</f>
        <v>8.7999999999999995E-2</v>
      </c>
      <c r="T218" s="3" t="str">
        <f>VLOOKUP(Q218,道具信息!$Q$3:$S$20,2,FALSE)</f>
        <v>CHEST_ITEM_TYPE_T2_PART</v>
      </c>
      <c r="U218" s="3" t="str">
        <f>IF(COUNTIF(U$186:U217,T218)=0,T218,"")</f>
        <v/>
      </c>
      <c r="V218" s="3" t="str">
        <f t="shared" si="133"/>
        <v>CHEST_ITEM_TYPE_T2_SHARD,CHEST_ITEM_TYPE_T3_SHARD,CHEST_ITEM_TYPE_T1_PART,CHEST_ITEM_TYPE_T2_PART</v>
      </c>
      <c r="W218" s="13" t="str">
        <f t="shared" si="126"/>
        <v/>
      </c>
      <c r="X218" s="3" t="str">
        <f t="shared" si="127"/>
        <v/>
      </c>
      <c r="Y218" s="3" t="str">
        <f t="shared" si="134"/>
        <v>23.0%,33.1%,28.8%,8.8%</v>
      </c>
    </row>
    <row r="219" spans="2:25" x14ac:dyDescent="0.3">
      <c r="B219" s="2">
        <f>数据源!AC251</f>
        <v>6</v>
      </c>
      <c r="C219" s="2" t="str">
        <f>数据源!AD251</f>
        <v>T2HP1</v>
      </c>
      <c r="D219" s="2" t="str">
        <f>数据源!AE251</f>
        <v>部件</v>
      </c>
      <c r="E219" s="2">
        <f>数据源!AF251</f>
        <v>102.20000000000002</v>
      </c>
      <c r="F219" s="2">
        <f>数据源!AG251</f>
        <v>1</v>
      </c>
      <c r="G219" s="2">
        <f>数据源!AH251</f>
        <v>7.4999999999999997E-3</v>
      </c>
      <c r="H219" s="2">
        <f>数据源!AI251</f>
        <v>4.8923679060665351E-3</v>
      </c>
      <c r="I219" s="2">
        <f>数据源!AJ251</f>
        <v>49</v>
      </c>
      <c r="J219" s="3">
        <f t="shared" si="145"/>
        <v>1</v>
      </c>
      <c r="K219" s="3">
        <f t="shared" si="146"/>
        <v>1</v>
      </c>
      <c r="L219" s="3" t="str">
        <f t="shared" si="140"/>
        <v>部件</v>
      </c>
      <c r="M219" s="3">
        <f t="shared" ca="1" si="141"/>
        <v>92201</v>
      </c>
      <c r="N219" s="3" t="str">
        <f t="shared" ca="1" si="142"/>
        <v>51221,52221,53221,51311,52311,53311,51321,52321,53321,91001,91003,91005,91101,91103,91105,91201,91203,91205,91002,91004,91006,91102,91104,91106,91202,91204,91206,92001,92003,92005,92101,92103,92105,92201</v>
      </c>
      <c r="O219" s="3" t="str">
        <f t="shared" si="143"/>
        <v>768,768,768,690,690,690,414,414,414,160,160,160,160,160,160,160,160,160,160,160,160,160,160,160,160,160,160,49,49,49,49,49,49,49</v>
      </c>
      <c r="P219" s="1" t="str">
        <f t="shared" si="144"/>
        <v>(1,3),(1,3),(1,3),(1,2),(1,2),(1,2),(1,2),(1,2),(1,2),(1,1),(1,1),(1,1),(1,1),(1,1),(1,1),(1,1),(1,1),(1,1),(1,1),(1,1),(1,1),(1,1),(1,1),(1,1),(1,1),(1,1),(1,1),(1,1),(1,1),(1,1),(1,1),(1,1),(1,1),(1,1)</v>
      </c>
      <c r="Q219" s="3" t="str">
        <f>IF(D219="坦克碎片",VLOOKUP(C219,道具信息!$N$2:$O$291,2,FALSE)&amp;"碎片",VLOOKUP(C219,道具信息!$N$2:$O$291,2,FALSE))</f>
        <v>T2部件</v>
      </c>
      <c r="R219" s="3">
        <f t="shared" si="147"/>
        <v>882</v>
      </c>
      <c r="S219" s="11">
        <f t="shared" si="148"/>
        <v>8.7999999999999995E-2</v>
      </c>
      <c r="T219" s="3" t="str">
        <f>VLOOKUP(Q219,道具信息!$Q$3:$S$20,2,FALSE)</f>
        <v>CHEST_ITEM_TYPE_T2_PART</v>
      </c>
      <c r="U219" s="3" t="str">
        <f>IF(COUNTIF(U$186:U218,T219)=0,T219,"")</f>
        <v/>
      </c>
      <c r="V219" s="3" t="str">
        <f t="shared" si="133"/>
        <v>CHEST_ITEM_TYPE_T2_SHARD,CHEST_ITEM_TYPE_T3_SHARD,CHEST_ITEM_TYPE_T1_PART,CHEST_ITEM_TYPE_T2_PART</v>
      </c>
      <c r="W219" s="13" t="str">
        <f t="shared" si="126"/>
        <v/>
      </c>
      <c r="X219" s="3" t="str">
        <f t="shared" si="127"/>
        <v/>
      </c>
      <c r="Y219" s="3" t="str">
        <f t="shared" si="134"/>
        <v>23.0%,33.1%,28.8%,8.8%</v>
      </c>
    </row>
    <row r="220" spans="2:25" x14ac:dyDescent="0.3">
      <c r="B220" s="2">
        <f>数据源!AC252</f>
        <v>6</v>
      </c>
      <c r="C220" s="2" t="str">
        <f>数据源!AD252</f>
        <v>T2HP3</v>
      </c>
      <c r="D220" s="2" t="str">
        <f>数据源!AE252</f>
        <v>部件</v>
      </c>
      <c r="E220" s="2">
        <f>数据源!AF252</f>
        <v>102.20000000000002</v>
      </c>
      <c r="F220" s="2">
        <f>数据源!AG252</f>
        <v>1</v>
      </c>
      <c r="G220" s="2">
        <f>数据源!AH252</f>
        <v>7.4999999999999997E-3</v>
      </c>
      <c r="H220" s="2">
        <f>数据源!AI252</f>
        <v>4.8923679060665351E-3</v>
      </c>
      <c r="I220" s="2">
        <f>数据源!AJ252</f>
        <v>49</v>
      </c>
      <c r="J220" s="3">
        <f t="shared" si="145"/>
        <v>1</v>
      </c>
      <c r="K220" s="3">
        <f t="shared" si="146"/>
        <v>1</v>
      </c>
      <c r="L220" s="3" t="str">
        <f t="shared" si="140"/>
        <v>部件</v>
      </c>
      <c r="M220" s="3">
        <f t="shared" ca="1" si="141"/>
        <v>92203</v>
      </c>
      <c r="N220" s="3" t="str">
        <f t="shared" ca="1" si="142"/>
        <v>51221,52221,53221,51311,52311,53311,51321,52321,53321,91001,91003,91005,91101,91103,91105,91201,91203,91205,91002,91004,91006,91102,91104,91106,91202,91204,91206,92001,92003,92005,92101,92103,92105,92201,92203</v>
      </c>
      <c r="O220" s="3" t="str">
        <f t="shared" si="143"/>
        <v>768,768,768,690,690,690,414,414,414,160,160,160,160,160,160,160,160,160,160,160,160,160,160,160,160,160,160,49,49,49,49,49,49,49,49</v>
      </c>
      <c r="P220" s="1" t="str">
        <f t="shared" si="144"/>
        <v>(1,3),(1,3),(1,3),(1,2),(1,2),(1,2),(1,2),(1,2),(1,2),(1,1),(1,1),(1,1),(1,1),(1,1),(1,1),(1,1),(1,1),(1,1),(1,1),(1,1),(1,1),(1,1),(1,1),(1,1),(1,1),(1,1),(1,1),(1,1),(1,1),(1,1),(1,1),(1,1),(1,1),(1,1),(1,1)</v>
      </c>
      <c r="Q220" s="3" t="str">
        <f>IF(D220="坦克碎片",VLOOKUP(C220,道具信息!$N$2:$O$291,2,FALSE)&amp;"碎片",VLOOKUP(C220,道具信息!$N$2:$O$291,2,FALSE))</f>
        <v>T2部件</v>
      </c>
      <c r="R220" s="3">
        <f t="shared" si="147"/>
        <v>882</v>
      </c>
      <c r="S220" s="11">
        <f t="shared" si="148"/>
        <v>8.7999999999999995E-2</v>
      </c>
      <c r="T220" s="3" t="str">
        <f>VLOOKUP(Q220,道具信息!$Q$3:$S$20,2,FALSE)</f>
        <v>CHEST_ITEM_TYPE_T2_PART</v>
      </c>
      <c r="U220" s="3" t="str">
        <f>IF(COUNTIF(U$186:U219,T220)=0,T220,"")</f>
        <v/>
      </c>
      <c r="V220" s="3" t="str">
        <f t="shared" si="133"/>
        <v>CHEST_ITEM_TYPE_T2_SHARD,CHEST_ITEM_TYPE_T3_SHARD,CHEST_ITEM_TYPE_T1_PART,CHEST_ITEM_TYPE_T2_PART</v>
      </c>
      <c r="W220" s="13" t="str">
        <f t="shared" si="126"/>
        <v/>
      </c>
      <c r="X220" s="3" t="str">
        <f t="shared" si="127"/>
        <v/>
      </c>
      <c r="Y220" s="3" t="str">
        <f t="shared" si="134"/>
        <v>23.0%,33.1%,28.8%,8.8%</v>
      </c>
    </row>
    <row r="221" spans="2:25" x14ac:dyDescent="0.3">
      <c r="B221" s="2">
        <f>数据源!AC253</f>
        <v>6</v>
      </c>
      <c r="C221" s="2" t="str">
        <f>数据源!AD253</f>
        <v>T2HP5</v>
      </c>
      <c r="D221" s="2" t="str">
        <f>数据源!AE253</f>
        <v>部件</v>
      </c>
      <c r="E221" s="2">
        <f>数据源!AF253</f>
        <v>102.20000000000002</v>
      </c>
      <c r="F221" s="2">
        <f>数据源!AG253</f>
        <v>1</v>
      </c>
      <c r="G221" s="2">
        <f>数据源!AH253</f>
        <v>7.4999999999999997E-3</v>
      </c>
      <c r="H221" s="2">
        <f>数据源!AI253</f>
        <v>4.8923679060665351E-3</v>
      </c>
      <c r="I221" s="2">
        <f>数据源!AJ253</f>
        <v>49</v>
      </c>
      <c r="J221" s="3">
        <f t="shared" si="145"/>
        <v>1</v>
      </c>
      <c r="K221" s="3">
        <f t="shared" si="146"/>
        <v>1</v>
      </c>
      <c r="L221" s="3" t="str">
        <f t="shared" si="140"/>
        <v>部件</v>
      </c>
      <c r="M221" s="3">
        <f t="shared" ca="1" si="141"/>
        <v>92205</v>
      </c>
      <c r="N221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</v>
      </c>
      <c r="O221" s="3" t="str">
        <f t="shared" si="143"/>
        <v>768,768,768,690,690,690,414,414,414,160,160,160,160,160,160,160,160,160,160,160,160,160,160,160,160,160,160,49,49,49,49,49,49,49,49,49</v>
      </c>
      <c r="P221" s="1" t="str">
        <f t="shared" si="144"/>
        <v>(1,3),(1,3),(1,3),(1,2),(1,2),(1,2),(1,2),(1,2),(1,2),(1,1),(1,1),(1,1),(1,1),(1,1),(1,1),(1,1),(1,1),(1,1),(1,1),(1,1),(1,1),(1,1),(1,1),(1,1),(1,1),(1,1),(1,1),(1,1),(1,1),(1,1),(1,1),(1,1),(1,1),(1,1),(1,1),(1,1)</v>
      </c>
      <c r="Q221" s="3" t="str">
        <f>IF(D221="坦克碎片",VLOOKUP(C221,道具信息!$N$2:$O$291,2,FALSE)&amp;"碎片",VLOOKUP(C221,道具信息!$N$2:$O$291,2,FALSE))</f>
        <v>T2部件</v>
      </c>
      <c r="R221" s="3">
        <f t="shared" si="147"/>
        <v>882</v>
      </c>
      <c r="S221" s="11">
        <f t="shared" si="148"/>
        <v>8.7999999999999995E-2</v>
      </c>
      <c r="T221" s="3" t="str">
        <f>VLOOKUP(Q221,道具信息!$Q$3:$S$20,2,FALSE)</f>
        <v>CHEST_ITEM_TYPE_T2_PART</v>
      </c>
      <c r="U221" s="3" t="str">
        <f>IF(COUNTIF(U$186:U220,T221)=0,T221,"")</f>
        <v/>
      </c>
      <c r="V221" s="3" t="str">
        <f t="shared" si="133"/>
        <v>CHEST_ITEM_TYPE_T2_SHARD,CHEST_ITEM_TYPE_T3_SHARD,CHEST_ITEM_TYPE_T1_PART,CHEST_ITEM_TYPE_T2_PART</v>
      </c>
      <c r="W221" s="13" t="str">
        <f t="shared" si="126"/>
        <v/>
      </c>
      <c r="X221" s="3" t="str">
        <f t="shared" si="127"/>
        <v/>
      </c>
      <c r="Y221" s="3" t="str">
        <f t="shared" si="134"/>
        <v>23.0%,33.1%,28.8%,8.8%</v>
      </c>
    </row>
    <row r="222" spans="2:25" x14ac:dyDescent="0.3">
      <c r="B222" s="2">
        <f>数据源!AC254</f>
        <v>6</v>
      </c>
      <c r="C222" s="2" t="str">
        <f>数据源!AD254</f>
        <v>T2LP2</v>
      </c>
      <c r="D222" s="2" t="str">
        <f>数据源!AE254</f>
        <v>部件</v>
      </c>
      <c r="E222" s="2">
        <f>数据源!AF254</f>
        <v>102.20000000000002</v>
      </c>
      <c r="F222" s="2">
        <f>数据源!AG254</f>
        <v>1</v>
      </c>
      <c r="G222" s="2">
        <f>数据源!AH254</f>
        <v>7.4999999999999997E-3</v>
      </c>
      <c r="H222" s="2">
        <f>数据源!AI254</f>
        <v>4.8923679060665351E-3</v>
      </c>
      <c r="I222" s="2">
        <f>数据源!AJ254</f>
        <v>49</v>
      </c>
      <c r="J222" s="3">
        <f t="shared" si="145"/>
        <v>1</v>
      </c>
      <c r="K222" s="3">
        <f t="shared" si="146"/>
        <v>1</v>
      </c>
      <c r="L222" s="3" t="str">
        <f t="shared" si="140"/>
        <v>部件</v>
      </c>
      <c r="M222" s="3">
        <f t="shared" ca="1" si="141"/>
        <v>92002</v>
      </c>
      <c r="N222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</v>
      </c>
      <c r="O222" s="3" t="str">
        <f t="shared" si="143"/>
        <v>768,768,768,690,690,690,414,414,414,160,160,160,160,160,160,160,160,160,160,160,160,160,160,160,160,160,160,49,49,49,49,49,49,49,49,49,49</v>
      </c>
      <c r="P222" s="1" t="str">
        <f t="shared" si="144"/>
        <v>(1,3),(1,3),(1,3),(1,2),(1,2),(1,2),(1,2),(1,2),(1,2),(1,1),(1,1),(1,1),(1,1),(1,1),(1,1),(1,1),(1,1),(1,1),(1,1),(1,1),(1,1),(1,1),(1,1),(1,1),(1,1),(1,1),(1,1),(1,1),(1,1),(1,1),(1,1),(1,1),(1,1),(1,1),(1,1),(1,1),(1,1)</v>
      </c>
      <c r="Q222" s="3" t="str">
        <f>IF(D222="坦克碎片",VLOOKUP(C222,道具信息!$N$2:$O$291,2,FALSE)&amp;"碎片",VLOOKUP(C222,道具信息!$N$2:$O$291,2,FALSE))</f>
        <v>T2部件</v>
      </c>
      <c r="R222" s="3">
        <f t="shared" si="147"/>
        <v>882</v>
      </c>
      <c r="S222" s="11">
        <f t="shared" si="148"/>
        <v>8.7999999999999995E-2</v>
      </c>
      <c r="T222" s="3" t="str">
        <f>VLOOKUP(Q222,道具信息!$Q$3:$S$20,2,FALSE)</f>
        <v>CHEST_ITEM_TYPE_T2_PART</v>
      </c>
      <c r="U222" s="3" t="str">
        <f>IF(COUNTIF(U$186:U221,T222)=0,T222,"")</f>
        <v/>
      </c>
      <c r="V222" s="3" t="str">
        <f t="shared" si="133"/>
        <v>CHEST_ITEM_TYPE_T2_SHARD,CHEST_ITEM_TYPE_T3_SHARD,CHEST_ITEM_TYPE_T1_PART,CHEST_ITEM_TYPE_T2_PART</v>
      </c>
      <c r="W222" s="13" t="str">
        <f t="shared" si="126"/>
        <v/>
      </c>
      <c r="X222" s="3" t="str">
        <f t="shared" si="127"/>
        <v/>
      </c>
      <c r="Y222" s="3" t="str">
        <f t="shared" si="134"/>
        <v>23.0%,33.1%,28.8%,8.8%</v>
      </c>
    </row>
    <row r="223" spans="2:25" x14ac:dyDescent="0.3">
      <c r="B223" s="2">
        <f>数据源!AC255</f>
        <v>6</v>
      </c>
      <c r="C223" s="2" t="str">
        <f>数据源!AD255</f>
        <v>T2LP4</v>
      </c>
      <c r="D223" s="2" t="str">
        <f>数据源!AE255</f>
        <v>部件</v>
      </c>
      <c r="E223" s="2">
        <f>数据源!AF255</f>
        <v>102.20000000000002</v>
      </c>
      <c r="F223" s="2">
        <f>数据源!AG255</f>
        <v>1</v>
      </c>
      <c r="G223" s="2">
        <f>数据源!AH255</f>
        <v>7.4999999999999997E-3</v>
      </c>
      <c r="H223" s="2">
        <f>数据源!AI255</f>
        <v>4.8923679060665351E-3</v>
      </c>
      <c r="I223" s="2">
        <f>数据源!AJ255</f>
        <v>49</v>
      </c>
      <c r="J223" s="3">
        <f t="shared" si="145"/>
        <v>1</v>
      </c>
      <c r="K223" s="3">
        <f t="shared" si="146"/>
        <v>1</v>
      </c>
      <c r="L223" s="3" t="str">
        <f t="shared" si="140"/>
        <v>部件</v>
      </c>
      <c r="M223" s="3">
        <f t="shared" ca="1" si="141"/>
        <v>92004</v>
      </c>
      <c r="N223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</v>
      </c>
      <c r="O223" s="3" t="str">
        <f t="shared" si="143"/>
        <v>768,768,768,690,690,690,414,414,414,160,160,160,160,160,160,160,160,160,160,160,160,160,160,160,160,160,160,49,49,49,49,49,49,49,49,49,49,49</v>
      </c>
      <c r="P223" s="1" t="str">
        <f t="shared" si="144"/>
        <v>(1,3),(1,3),(1,3),(1,2),(1,2),(1,2),(1,2),(1,2),(1,2),(1,1),(1,1),(1,1),(1,1),(1,1),(1,1),(1,1),(1,1),(1,1),(1,1),(1,1),(1,1),(1,1),(1,1),(1,1),(1,1),(1,1),(1,1),(1,1),(1,1),(1,1),(1,1),(1,1),(1,1),(1,1),(1,1),(1,1),(1,1),(1,1)</v>
      </c>
      <c r="Q223" s="3" t="str">
        <f>IF(D223="坦克碎片",VLOOKUP(C223,道具信息!$N$2:$O$291,2,FALSE)&amp;"碎片",VLOOKUP(C223,道具信息!$N$2:$O$291,2,FALSE))</f>
        <v>T2部件</v>
      </c>
      <c r="R223" s="3">
        <f t="shared" si="147"/>
        <v>882</v>
      </c>
      <c r="S223" s="11">
        <f t="shared" si="148"/>
        <v>8.7999999999999995E-2</v>
      </c>
      <c r="T223" s="3" t="str">
        <f>VLOOKUP(Q223,道具信息!$Q$3:$S$20,2,FALSE)</f>
        <v>CHEST_ITEM_TYPE_T2_PART</v>
      </c>
      <c r="U223" s="3" t="str">
        <f>IF(COUNTIF(U$186:U222,T223)=0,T223,"")</f>
        <v/>
      </c>
      <c r="V223" s="3" t="str">
        <f t="shared" si="133"/>
        <v>CHEST_ITEM_TYPE_T2_SHARD,CHEST_ITEM_TYPE_T3_SHARD,CHEST_ITEM_TYPE_T1_PART,CHEST_ITEM_TYPE_T2_PART</v>
      </c>
      <c r="W223" s="13" t="str">
        <f t="shared" si="126"/>
        <v/>
      </c>
      <c r="X223" s="3" t="str">
        <f t="shared" si="127"/>
        <v/>
      </c>
      <c r="Y223" s="3" t="str">
        <f t="shared" si="134"/>
        <v>23.0%,33.1%,28.8%,8.8%</v>
      </c>
    </row>
    <row r="224" spans="2:25" x14ac:dyDescent="0.3">
      <c r="B224" s="2">
        <f>数据源!AC256</f>
        <v>6</v>
      </c>
      <c r="C224" s="2" t="str">
        <f>数据源!AD256</f>
        <v>T2LP6</v>
      </c>
      <c r="D224" s="2" t="str">
        <f>数据源!AE256</f>
        <v>部件</v>
      </c>
      <c r="E224" s="2">
        <f>数据源!AF256</f>
        <v>102.20000000000002</v>
      </c>
      <c r="F224" s="2">
        <f>数据源!AG256</f>
        <v>1</v>
      </c>
      <c r="G224" s="2">
        <f>数据源!AH256</f>
        <v>7.4999999999999997E-3</v>
      </c>
      <c r="H224" s="2">
        <f>数据源!AI256</f>
        <v>4.8923679060665351E-3</v>
      </c>
      <c r="I224" s="2">
        <f>数据源!AJ256</f>
        <v>49</v>
      </c>
      <c r="J224" s="3">
        <f t="shared" si="145"/>
        <v>1</v>
      </c>
      <c r="K224" s="3">
        <f t="shared" si="146"/>
        <v>1</v>
      </c>
      <c r="L224" s="3" t="str">
        <f t="shared" si="140"/>
        <v>部件</v>
      </c>
      <c r="M224" s="3">
        <f t="shared" ca="1" si="141"/>
        <v>92006</v>
      </c>
      <c r="N224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</v>
      </c>
      <c r="O224" s="3" t="str">
        <f t="shared" si="143"/>
        <v>768,768,768,690,690,690,414,414,414,160,160,160,160,160,160,160,160,160,160,160,160,160,160,160,160,160,160,49,49,49,49,49,49,49,49,49,49,49,49</v>
      </c>
      <c r="P224" s="1" t="str">
        <f t="shared" si="144"/>
        <v>(1,3),(1,3),(1,3),(1,2),(1,2),(1,2),(1,2),(1,2),(1,2),(1,1),(1,1),(1,1),(1,1),(1,1),(1,1),(1,1),(1,1),(1,1),(1,1),(1,1),(1,1),(1,1),(1,1),(1,1),(1,1),(1,1),(1,1),(1,1),(1,1),(1,1),(1,1),(1,1),(1,1),(1,1),(1,1),(1,1),(1,1),(1,1),(1,1)</v>
      </c>
      <c r="Q224" s="3" t="str">
        <f>IF(D224="坦克碎片",VLOOKUP(C224,道具信息!$N$2:$O$291,2,FALSE)&amp;"碎片",VLOOKUP(C224,道具信息!$N$2:$O$291,2,FALSE))</f>
        <v>T2部件</v>
      </c>
      <c r="R224" s="3">
        <f t="shared" si="147"/>
        <v>882</v>
      </c>
      <c r="S224" s="11">
        <f t="shared" si="148"/>
        <v>8.7999999999999995E-2</v>
      </c>
      <c r="T224" s="3" t="str">
        <f>VLOOKUP(Q224,道具信息!$Q$3:$S$20,2,FALSE)</f>
        <v>CHEST_ITEM_TYPE_T2_PART</v>
      </c>
      <c r="U224" s="3" t="str">
        <f>IF(COUNTIF(U$186:U223,T224)=0,T224,"")</f>
        <v/>
      </c>
      <c r="V224" s="3" t="str">
        <f t="shared" si="133"/>
        <v>CHEST_ITEM_TYPE_T2_SHARD,CHEST_ITEM_TYPE_T3_SHARD,CHEST_ITEM_TYPE_T1_PART,CHEST_ITEM_TYPE_T2_PART</v>
      </c>
      <c r="W224" s="13" t="str">
        <f t="shared" si="126"/>
        <v/>
      </c>
      <c r="X224" s="3" t="str">
        <f t="shared" si="127"/>
        <v/>
      </c>
      <c r="Y224" s="3" t="str">
        <f t="shared" si="134"/>
        <v>23.0%,33.1%,28.8%,8.8%</v>
      </c>
    </row>
    <row r="225" spans="2:25" x14ac:dyDescent="0.3">
      <c r="B225" s="2">
        <f>数据源!AC257</f>
        <v>6</v>
      </c>
      <c r="C225" s="2" t="str">
        <f>数据源!AD257</f>
        <v>T2MP2</v>
      </c>
      <c r="D225" s="2" t="str">
        <f>数据源!AE257</f>
        <v>部件</v>
      </c>
      <c r="E225" s="2">
        <f>数据源!AF257</f>
        <v>102.20000000000002</v>
      </c>
      <c r="F225" s="2">
        <f>数据源!AG257</f>
        <v>1</v>
      </c>
      <c r="G225" s="2">
        <f>数据源!AH257</f>
        <v>7.4999999999999997E-3</v>
      </c>
      <c r="H225" s="2">
        <f>数据源!AI257</f>
        <v>4.8923679060665351E-3</v>
      </c>
      <c r="I225" s="2">
        <f>数据源!AJ257</f>
        <v>49</v>
      </c>
      <c r="J225" s="3">
        <f t="shared" si="145"/>
        <v>1</v>
      </c>
      <c r="K225" s="3">
        <f t="shared" si="146"/>
        <v>1</v>
      </c>
      <c r="L225" s="3" t="str">
        <f t="shared" si="140"/>
        <v>部件</v>
      </c>
      <c r="M225" s="3">
        <f t="shared" ca="1" si="141"/>
        <v>92102</v>
      </c>
      <c r="N225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</v>
      </c>
      <c r="O225" s="3" t="str">
        <f t="shared" si="143"/>
        <v>768,768,768,690,690,690,414,414,414,160,160,160,160,160,160,160,160,160,160,160,160,160,160,160,160,160,160,49,49,49,49,49,49,49,49,49,49,49,49,49</v>
      </c>
      <c r="P225" s="1" t="str">
        <f t="shared" si="144"/>
        <v>(1,3),(1,3),(1,3),(1,2),(1,2),(1,2),(1,2),(1,2),(1,2),(1,1),(1,1),(1,1),(1,1),(1,1),(1,1),(1,1),(1,1),(1,1),(1,1),(1,1),(1,1),(1,1),(1,1),(1,1),(1,1),(1,1),(1,1),(1,1),(1,1),(1,1),(1,1),(1,1),(1,1),(1,1),(1,1),(1,1),(1,1),(1,1),(1,1),(1,1)</v>
      </c>
      <c r="Q225" s="3" t="str">
        <f>IF(D225="坦克碎片",VLOOKUP(C225,道具信息!$N$2:$O$291,2,FALSE)&amp;"碎片",VLOOKUP(C225,道具信息!$N$2:$O$291,2,FALSE))</f>
        <v>T2部件</v>
      </c>
      <c r="R225" s="3">
        <f t="shared" si="147"/>
        <v>882</v>
      </c>
      <c r="S225" s="11">
        <f t="shared" si="148"/>
        <v>8.7999999999999995E-2</v>
      </c>
      <c r="T225" s="3" t="str">
        <f>VLOOKUP(Q225,道具信息!$Q$3:$S$20,2,FALSE)</f>
        <v>CHEST_ITEM_TYPE_T2_PART</v>
      </c>
      <c r="U225" s="3" t="str">
        <f>IF(COUNTIF(U$186:U224,T225)=0,T225,"")</f>
        <v/>
      </c>
      <c r="V225" s="3" t="str">
        <f t="shared" si="133"/>
        <v>CHEST_ITEM_TYPE_T2_SHARD,CHEST_ITEM_TYPE_T3_SHARD,CHEST_ITEM_TYPE_T1_PART,CHEST_ITEM_TYPE_T2_PART</v>
      </c>
      <c r="W225" s="13" t="str">
        <f t="shared" si="126"/>
        <v/>
      </c>
      <c r="X225" s="3" t="str">
        <f t="shared" si="127"/>
        <v/>
      </c>
      <c r="Y225" s="3" t="str">
        <f t="shared" si="134"/>
        <v>23.0%,33.1%,28.8%,8.8%</v>
      </c>
    </row>
    <row r="226" spans="2:25" x14ac:dyDescent="0.3">
      <c r="B226" s="2">
        <f>数据源!AC258</f>
        <v>6</v>
      </c>
      <c r="C226" s="2" t="str">
        <f>数据源!AD258</f>
        <v>T2MP4</v>
      </c>
      <c r="D226" s="2" t="str">
        <f>数据源!AE258</f>
        <v>部件</v>
      </c>
      <c r="E226" s="2">
        <f>数据源!AF258</f>
        <v>102.20000000000002</v>
      </c>
      <c r="F226" s="2">
        <f>数据源!AG258</f>
        <v>1</v>
      </c>
      <c r="G226" s="2">
        <f>数据源!AH258</f>
        <v>7.4999999999999997E-3</v>
      </c>
      <c r="H226" s="2">
        <f>数据源!AI258</f>
        <v>4.8923679060665351E-3</v>
      </c>
      <c r="I226" s="2">
        <f>数据源!AJ258</f>
        <v>49</v>
      </c>
      <c r="J226" s="3">
        <f t="shared" si="145"/>
        <v>1</v>
      </c>
      <c r="K226" s="3">
        <f t="shared" si="146"/>
        <v>1</v>
      </c>
      <c r="L226" s="3" t="str">
        <f t="shared" si="140"/>
        <v>部件</v>
      </c>
      <c r="M226" s="3">
        <f t="shared" ca="1" si="141"/>
        <v>92104</v>
      </c>
      <c r="N226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</v>
      </c>
      <c r="O226" s="3" t="str">
        <f t="shared" si="143"/>
        <v>768,768,768,690,690,690,414,414,414,160,160,160,160,160,160,160,160,160,160,160,160,160,160,160,160,160,160,49,49,49,49,49,49,49,49,49,49,49,49,49,49</v>
      </c>
      <c r="P226" s="1" t="str">
        <f t="shared" si="144"/>
        <v>(1,3),(1,3),(1,3),(1,2),(1,2),(1,2),(1,2),(1,2),(1,2),(1,1),(1,1),(1,1),(1,1),(1,1),(1,1),(1,1),(1,1),(1,1),(1,1),(1,1),(1,1),(1,1),(1,1),(1,1),(1,1),(1,1),(1,1),(1,1),(1,1),(1,1),(1,1),(1,1),(1,1),(1,1),(1,1),(1,1),(1,1),(1,1),(1,1),(1,1),(1,1)</v>
      </c>
      <c r="Q226" s="3" t="str">
        <f>IF(D226="坦克碎片",VLOOKUP(C226,道具信息!$N$2:$O$291,2,FALSE)&amp;"碎片",VLOOKUP(C226,道具信息!$N$2:$O$291,2,FALSE))</f>
        <v>T2部件</v>
      </c>
      <c r="R226" s="3">
        <f t="shared" si="147"/>
        <v>882</v>
      </c>
      <c r="S226" s="11">
        <f t="shared" si="148"/>
        <v>8.7999999999999995E-2</v>
      </c>
      <c r="T226" s="3" t="str">
        <f>VLOOKUP(Q226,道具信息!$Q$3:$S$20,2,FALSE)</f>
        <v>CHEST_ITEM_TYPE_T2_PART</v>
      </c>
      <c r="U226" s="3" t="str">
        <f>IF(COUNTIF(U$186:U225,T226)=0,T226,"")</f>
        <v/>
      </c>
      <c r="V226" s="3" t="str">
        <f t="shared" si="133"/>
        <v>CHEST_ITEM_TYPE_T2_SHARD,CHEST_ITEM_TYPE_T3_SHARD,CHEST_ITEM_TYPE_T1_PART,CHEST_ITEM_TYPE_T2_PART</v>
      </c>
      <c r="W226" s="13" t="str">
        <f t="shared" si="126"/>
        <v/>
      </c>
      <c r="X226" s="3" t="str">
        <f t="shared" si="127"/>
        <v/>
      </c>
      <c r="Y226" s="3" t="str">
        <f t="shared" si="134"/>
        <v>23.0%,33.1%,28.8%,8.8%</v>
      </c>
    </row>
    <row r="227" spans="2:25" x14ac:dyDescent="0.3">
      <c r="B227" s="2">
        <f>数据源!AC259</f>
        <v>6</v>
      </c>
      <c r="C227" s="2" t="str">
        <f>数据源!AD259</f>
        <v>T2MP6</v>
      </c>
      <c r="D227" s="2" t="str">
        <f>数据源!AE259</f>
        <v>部件</v>
      </c>
      <c r="E227" s="2">
        <f>数据源!AF259</f>
        <v>102.20000000000002</v>
      </c>
      <c r="F227" s="2">
        <f>数据源!AG259</f>
        <v>1</v>
      </c>
      <c r="G227" s="2">
        <f>数据源!AH259</f>
        <v>7.4999999999999997E-3</v>
      </c>
      <c r="H227" s="2">
        <f>数据源!AI259</f>
        <v>4.8923679060665351E-3</v>
      </c>
      <c r="I227" s="2">
        <f>数据源!AJ259</f>
        <v>49</v>
      </c>
      <c r="J227" s="3">
        <f t="shared" si="145"/>
        <v>1</v>
      </c>
      <c r="K227" s="3">
        <f t="shared" si="146"/>
        <v>1</v>
      </c>
      <c r="L227" s="3" t="str">
        <f t="shared" si="140"/>
        <v>部件</v>
      </c>
      <c r="M227" s="3">
        <f t="shared" ca="1" si="141"/>
        <v>92106</v>
      </c>
      <c r="N227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</v>
      </c>
      <c r="O227" s="3" t="str">
        <f t="shared" si="143"/>
        <v>768,768,768,690,690,690,414,414,414,160,160,160,160,160,160,160,160,160,160,160,160,160,160,160,160,160,160,49,49,49,49,49,49,49,49,49,49,49,49,49,49,49</v>
      </c>
      <c r="P227" s="1" t="str">
        <f t="shared" si="144"/>
        <v>(1,3),(1,3),(1,3),(1,2),(1,2),(1,2),(1,2),(1,2),(1,2),(1,1),(1,1),(1,1),(1,1),(1,1),(1,1),(1,1),(1,1),(1,1),(1,1),(1,1),(1,1),(1,1),(1,1),(1,1),(1,1),(1,1),(1,1),(1,1),(1,1),(1,1),(1,1),(1,1),(1,1),(1,1),(1,1),(1,1),(1,1),(1,1),(1,1),(1,1),(1,1),(1,1)</v>
      </c>
      <c r="Q227" s="3" t="str">
        <f>IF(D227="坦克碎片",VLOOKUP(C227,道具信息!$N$2:$O$291,2,FALSE)&amp;"碎片",VLOOKUP(C227,道具信息!$N$2:$O$291,2,FALSE))</f>
        <v>T2部件</v>
      </c>
      <c r="R227" s="3">
        <f t="shared" si="147"/>
        <v>882</v>
      </c>
      <c r="S227" s="11">
        <f t="shared" si="148"/>
        <v>8.7999999999999995E-2</v>
      </c>
      <c r="T227" s="3" t="str">
        <f>VLOOKUP(Q227,道具信息!$Q$3:$S$20,2,FALSE)</f>
        <v>CHEST_ITEM_TYPE_T2_PART</v>
      </c>
      <c r="U227" s="3" t="str">
        <f>IF(COUNTIF(U$186:U226,T227)=0,T227,"")</f>
        <v/>
      </c>
      <c r="V227" s="3" t="str">
        <f t="shared" si="133"/>
        <v>CHEST_ITEM_TYPE_T2_SHARD,CHEST_ITEM_TYPE_T3_SHARD,CHEST_ITEM_TYPE_T1_PART,CHEST_ITEM_TYPE_T2_PART</v>
      </c>
      <c r="W227" s="13" t="str">
        <f t="shared" si="126"/>
        <v/>
      </c>
      <c r="X227" s="3" t="str">
        <f t="shared" si="127"/>
        <v/>
      </c>
      <c r="Y227" s="3" t="str">
        <f t="shared" si="134"/>
        <v>23.0%,33.1%,28.8%,8.8%</v>
      </c>
    </row>
    <row r="228" spans="2:25" x14ac:dyDescent="0.3">
      <c r="B228" s="2">
        <f>数据源!AC260</f>
        <v>6</v>
      </c>
      <c r="C228" s="2" t="str">
        <f>数据源!AD260</f>
        <v>T2HP2</v>
      </c>
      <c r="D228" s="2" t="str">
        <f>数据源!AE260</f>
        <v>部件</v>
      </c>
      <c r="E228" s="2">
        <f>数据源!AF260</f>
        <v>102.20000000000002</v>
      </c>
      <c r="F228" s="2">
        <f>数据源!AG260</f>
        <v>1</v>
      </c>
      <c r="G228" s="2">
        <f>数据源!AH260</f>
        <v>7.4999999999999997E-3</v>
      </c>
      <c r="H228" s="2">
        <f>数据源!AI260</f>
        <v>4.8923679060665351E-3</v>
      </c>
      <c r="I228" s="2">
        <f>数据源!AJ260</f>
        <v>49</v>
      </c>
      <c r="J228" s="3">
        <f>ROUNDUP(IF(F228&gt;1,F228-ROUNDDOWN(SQRT(F228),0),F228),0)</f>
        <v>1</v>
      </c>
      <c r="K228" s="3">
        <f>F228*2-J228</f>
        <v>1</v>
      </c>
      <c r="L228" s="3" t="str">
        <f t="shared" si="140"/>
        <v>部件</v>
      </c>
      <c r="M228" s="3">
        <f t="shared" ca="1" si="141"/>
        <v>92202</v>
      </c>
      <c r="N228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</v>
      </c>
      <c r="O228" s="3" t="str">
        <f t="shared" si="143"/>
        <v>768,768,768,690,690,690,414,414,414,160,160,160,160,160,160,160,160,160,160,160,160,160,160,160,160,160,160,49,49,49,49,49,49,49,49,49,49,49,49,49,49,49,49</v>
      </c>
      <c r="P228" s="1" t="str">
        <f t="shared" si="144"/>
        <v>(1,3),(1,3),(1,3),(1,2),(1,2),(1,2),(1,2),(1,2),(1,2),(1,1),(1,1),(1,1),(1,1),(1,1),(1,1),(1,1),(1,1),(1,1),(1,1),(1,1),(1,1),(1,1),(1,1),(1,1),(1,1),(1,1),(1,1),(1,1),(1,1),(1,1),(1,1),(1,1),(1,1),(1,1),(1,1),(1,1),(1,1),(1,1),(1,1),(1,1),(1,1),(1,1),(1,1)</v>
      </c>
      <c r="Q228" s="3" t="str">
        <f>IF(D228="坦克碎片",VLOOKUP(C228,道具信息!$N$2:$O$291,2,FALSE)&amp;"碎片",VLOOKUP(C228,道具信息!$N$2:$O$291,2,FALSE))</f>
        <v>T2部件</v>
      </c>
      <c r="R228" s="3">
        <f t="shared" si="147"/>
        <v>882</v>
      </c>
      <c r="S228" s="11">
        <f t="shared" si="148"/>
        <v>8.7999999999999995E-2</v>
      </c>
      <c r="T228" s="3" t="str">
        <f>VLOOKUP(Q228,道具信息!$Q$3:$S$20,2,FALSE)</f>
        <v>CHEST_ITEM_TYPE_T2_PART</v>
      </c>
      <c r="U228" s="3" t="str">
        <f>IF(COUNTIF(U$186:U227,T228)=0,T228,"")</f>
        <v/>
      </c>
      <c r="V228" s="3" t="str">
        <f t="shared" si="133"/>
        <v>CHEST_ITEM_TYPE_T2_SHARD,CHEST_ITEM_TYPE_T3_SHARD,CHEST_ITEM_TYPE_T1_PART,CHEST_ITEM_TYPE_T2_PART</v>
      </c>
      <c r="W228" s="13" t="str">
        <f t="shared" si="126"/>
        <v/>
      </c>
      <c r="X228" s="3" t="str">
        <f t="shared" si="127"/>
        <v/>
      </c>
      <c r="Y228" s="3" t="str">
        <f t="shared" si="134"/>
        <v>23.0%,33.1%,28.8%,8.8%</v>
      </c>
    </row>
    <row r="229" spans="2:25" x14ac:dyDescent="0.3">
      <c r="B229" s="2">
        <f>数据源!AC261</f>
        <v>6</v>
      </c>
      <c r="C229" s="2" t="str">
        <f>数据源!AD261</f>
        <v>T2HP4</v>
      </c>
      <c r="D229" s="2" t="str">
        <f>数据源!AE261</f>
        <v>部件</v>
      </c>
      <c r="E229" s="2">
        <f>数据源!AF261</f>
        <v>102.20000000000002</v>
      </c>
      <c r="F229" s="2">
        <f>数据源!AG261</f>
        <v>1</v>
      </c>
      <c r="G229" s="2">
        <f>数据源!AH261</f>
        <v>7.4999999999999997E-3</v>
      </c>
      <c r="H229" s="2">
        <f>数据源!AI261</f>
        <v>4.8923679060665351E-3</v>
      </c>
      <c r="I229" s="2">
        <f>数据源!AJ261</f>
        <v>49</v>
      </c>
      <c r="J229" s="3">
        <f t="shared" ref="J229:J233" si="149">ROUNDUP(IF(F229&gt;1,F229-ROUNDDOWN(SQRT(F229),0),F229),0)</f>
        <v>1</v>
      </c>
      <c r="K229" s="3">
        <f t="shared" ref="K229:K233" si="150">F229*2-J229</f>
        <v>1</v>
      </c>
      <c r="L229" s="3" t="str">
        <f t="shared" si="140"/>
        <v>部件</v>
      </c>
      <c r="M229" s="3">
        <f t="shared" ca="1" si="141"/>
        <v>92204</v>
      </c>
      <c r="N229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</v>
      </c>
      <c r="O229" s="3" t="str">
        <f t="shared" si="143"/>
        <v>768,768,768,690,690,690,414,414,414,160,160,160,160,160,160,160,160,160,160,160,160,160,160,160,160,160,160,49,49,49,49,49,49,49,49,49,49,49,49,49,49,49,49,49</v>
      </c>
      <c r="P229" s="1" t="str">
        <f t="shared" si="144"/>
        <v>(1,3),(1,3),(1,3),(1,2),(1,2),(1,2),(1,2),(1,2),(1,2),(1,1),(1,1),(1,1),(1,1),(1,1),(1,1),(1,1),(1,1),(1,1),(1,1),(1,1),(1,1),(1,1),(1,1),(1,1),(1,1),(1,1),(1,1),(1,1),(1,1),(1,1),(1,1),(1,1),(1,1),(1,1),(1,1),(1,1),(1,1),(1,1),(1,1),(1,1),(1,1),(1,1),(1,1),(1,1)</v>
      </c>
      <c r="Q229" s="3" t="str">
        <f>IF(D229="坦克碎片",VLOOKUP(C229,道具信息!$N$2:$O$291,2,FALSE)&amp;"碎片",VLOOKUP(C229,道具信息!$N$2:$O$291,2,FALSE))</f>
        <v>T2部件</v>
      </c>
      <c r="R229" s="3">
        <f t="shared" si="147"/>
        <v>882</v>
      </c>
      <c r="S229" s="11">
        <f t="shared" si="148"/>
        <v>8.7999999999999995E-2</v>
      </c>
      <c r="T229" s="3" t="str">
        <f>VLOOKUP(Q229,道具信息!$Q$3:$S$20,2,FALSE)</f>
        <v>CHEST_ITEM_TYPE_T2_PART</v>
      </c>
      <c r="U229" s="3" t="str">
        <f>IF(COUNTIF(U$186:U228,T229)=0,T229,"")</f>
        <v/>
      </c>
      <c r="V229" s="3" t="str">
        <f t="shared" si="133"/>
        <v>CHEST_ITEM_TYPE_T2_SHARD,CHEST_ITEM_TYPE_T3_SHARD,CHEST_ITEM_TYPE_T1_PART,CHEST_ITEM_TYPE_T2_PART</v>
      </c>
      <c r="W229" s="13" t="str">
        <f t="shared" si="126"/>
        <v/>
      </c>
      <c r="X229" s="3" t="str">
        <f t="shared" si="127"/>
        <v/>
      </c>
      <c r="Y229" s="3" t="str">
        <f t="shared" si="134"/>
        <v>23.0%,33.1%,28.8%,8.8%</v>
      </c>
    </row>
    <row r="230" spans="2:25" x14ac:dyDescent="0.3">
      <c r="B230" s="2">
        <f>数据源!AC262</f>
        <v>6</v>
      </c>
      <c r="C230" s="2" t="str">
        <f>数据源!AD262</f>
        <v>T2HP6</v>
      </c>
      <c r="D230" s="2" t="str">
        <f>数据源!AE262</f>
        <v>部件</v>
      </c>
      <c r="E230" s="2">
        <f>数据源!AF262</f>
        <v>102.20000000000002</v>
      </c>
      <c r="F230" s="2">
        <f>数据源!AG262</f>
        <v>1</v>
      </c>
      <c r="G230" s="2">
        <f>数据源!AH262</f>
        <v>7.4999999999999997E-3</v>
      </c>
      <c r="H230" s="2">
        <f>数据源!AI262</f>
        <v>4.8923679060665351E-3</v>
      </c>
      <c r="I230" s="2">
        <f>数据源!AJ262</f>
        <v>49</v>
      </c>
      <c r="J230" s="3">
        <f t="shared" si="149"/>
        <v>1</v>
      </c>
      <c r="K230" s="3">
        <f t="shared" si="150"/>
        <v>1</v>
      </c>
      <c r="L230" s="3" t="str">
        <f t="shared" si="140"/>
        <v>部件</v>
      </c>
      <c r="M230" s="3">
        <f t="shared" ca="1" si="141"/>
        <v>92206</v>
      </c>
      <c r="N230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230" s="3" t="str">
        <f t="shared" si="143"/>
        <v>768,768,768,690,690,690,414,414,414,160,160,160,160,160,160,160,160,160,160,160,160,160,160,160,160,160,160,49,49,49,49,49,49,49,49,49,49,49,49,49,49,49,49,49,49</v>
      </c>
      <c r="P230" s="1" t="str">
        <f t="shared" si="144"/>
        <v>(1,3),(1,3),(1,3),(1,2),(1,2),(1,2),(1,2),(1,2),(1,2),(1,1),(1,1),(1,1),(1,1),(1,1),(1,1),(1,1),(1,1),(1,1),(1,1),(1,1),(1,1),(1,1),(1,1),(1,1),(1,1),(1,1),(1,1),(1,1),(1,1),(1,1),(1,1),(1,1),(1,1),(1,1),(1,1),(1,1),(1,1),(1,1),(1,1),(1,1),(1,1),(1,1),(1,1),(1,1),(1,1)</v>
      </c>
      <c r="Q230" s="3" t="str">
        <f>IF(D230="坦克碎片",VLOOKUP(C230,道具信息!$N$2:$O$291,2,FALSE)&amp;"碎片",VLOOKUP(C230,道具信息!$N$2:$O$291,2,FALSE))</f>
        <v>T2部件</v>
      </c>
      <c r="R230" s="3">
        <f t="shared" si="147"/>
        <v>882</v>
      </c>
      <c r="S230" s="11">
        <f t="shared" si="148"/>
        <v>8.7999999999999995E-2</v>
      </c>
      <c r="T230" s="3" t="str">
        <f>VLOOKUP(Q230,道具信息!$Q$3:$S$20,2,FALSE)</f>
        <v>CHEST_ITEM_TYPE_T2_PART</v>
      </c>
      <c r="U230" s="3" t="str">
        <f>IF(COUNTIF(U$186:U229,T230)=0,T230,"")</f>
        <v/>
      </c>
      <c r="V230" s="3" t="str">
        <f t="shared" si="133"/>
        <v>CHEST_ITEM_TYPE_T2_SHARD,CHEST_ITEM_TYPE_T3_SHARD,CHEST_ITEM_TYPE_T1_PART,CHEST_ITEM_TYPE_T2_PART</v>
      </c>
      <c r="W230" s="13" t="str">
        <f t="shared" si="126"/>
        <v/>
      </c>
      <c r="X230" s="3" t="str">
        <f t="shared" si="127"/>
        <v/>
      </c>
      <c r="Y230" s="3" t="str">
        <f t="shared" si="134"/>
        <v>23.0%,33.1%,28.8%,8.8%</v>
      </c>
    </row>
    <row r="231" spans="2:25" x14ac:dyDescent="0.3">
      <c r="B231" s="2">
        <f>数据源!AC263</f>
        <v>6</v>
      </c>
      <c r="C231" s="2" t="str">
        <f>数据源!AD263</f>
        <v>T3LP1</v>
      </c>
      <c r="D231" s="2" t="str">
        <f>数据源!AE263</f>
        <v>部件</v>
      </c>
      <c r="E231" s="2">
        <f>数据源!AF263</f>
        <v>524.4</v>
      </c>
      <c r="F231" s="2">
        <f>数据源!AG263</f>
        <v>1</v>
      </c>
      <c r="G231" s="2">
        <f>数据源!AH263</f>
        <v>7.0000000000000001E-3</v>
      </c>
      <c r="H231" s="2">
        <f>数据源!AI263</f>
        <v>8.8990592423086716E-4</v>
      </c>
      <c r="I231" s="2">
        <f>数据源!AJ263</f>
        <v>9</v>
      </c>
      <c r="J231" s="3">
        <f t="shared" si="149"/>
        <v>1</v>
      </c>
      <c r="K231" s="3">
        <f t="shared" si="150"/>
        <v>1</v>
      </c>
      <c r="L231" s="3" t="str">
        <f t="shared" si="140"/>
        <v>部件</v>
      </c>
      <c r="M231" s="3">
        <f t="shared" ca="1" si="141"/>
        <v>93001</v>
      </c>
      <c r="N231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</v>
      </c>
      <c r="O231" s="3" t="str">
        <f t="shared" si="143"/>
        <v>768,768,768,690,690,690,414,414,414,160,160,160,160,160,160,160,160,160,160,160,160,160,160,160,160,160,160,49,49,49,49,49,49,49,49,49,49,49,49,49,49,49,49,49,49,9</v>
      </c>
      <c r="P231" s="1" t="str">
        <f t="shared" si="144"/>
        <v>(1,3),(1,3),(1,3),(1,2),(1,2),(1,2),(1,2),(1,2),(1,2),(1,1),(1,1),(1,1),(1,1),(1,1),(1,1),(1,1),(1,1),(1,1),(1,1),(1,1),(1,1),(1,1),(1,1),(1,1),(1,1),(1,1),(1,1),(1,1),(1,1),(1,1),(1,1),(1,1),(1,1),(1,1),(1,1),(1,1),(1,1),(1,1),(1,1),(1,1),(1,1),(1,1),(1,1),(1,1),(1,1),(1,1)</v>
      </c>
      <c r="Q231" s="3" t="str">
        <f>IF(D231="坦克碎片",VLOOKUP(C231,道具信息!$N$2:$O$291,2,FALSE)&amp;"碎片",VLOOKUP(C231,道具信息!$N$2:$O$291,2,FALSE))</f>
        <v>T3部件</v>
      </c>
      <c r="R231" s="3">
        <f t="shared" si="147"/>
        <v>81</v>
      </c>
      <c r="S231" s="11">
        <f t="shared" si="148"/>
        <v>8.0000000000000002E-3</v>
      </c>
      <c r="T231" s="3" t="str">
        <f>VLOOKUP(Q231,道具信息!$Q$3:$S$20,2,FALSE)</f>
        <v>CHEST_ITEM_TYPE_T3_PART</v>
      </c>
      <c r="U231" s="3" t="str">
        <f>IF(COUNTIF(U$186:U230,T231)=0,T231,"")</f>
        <v>CHEST_ITEM_TYPE_T3_PART</v>
      </c>
      <c r="V231" s="3" t="str">
        <f t="shared" si="133"/>
        <v>CHEST_ITEM_TYPE_T2_SHARD,CHEST_ITEM_TYPE_T3_SHARD,CHEST_ITEM_TYPE_T1_PART,CHEST_ITEM_TYPE_T2_PART,CHEST_ITEM_TYPE_T3_PART</v>
      </c>
      <c r="W231" s="13">
        <f t="shared" si="126"/>
        <v>8.0000000000000002E-3</v>
      </c>
      <c r="X231" s="3" t="str">
        <f t="shared" si="127"/>
        <v>0.8%</v>
      </c>
      <c r="Y231" s="3" t="str">
        <f t="shared" si="134"/>
        <v>23.0%,33.1%,28.8%,8.8%,0.8%</v>
      </c>
    </row>
    <row r="232" spans="2:25" x14ac:dyDescent="0.3">
      <c r="B232" s="2">
        <f>数据源!AC264</f>
        <v>6</v>
      </c>
      <c r="C232" s="2" t="str">
        <f>数据源!AD264</f>
        <v>T3LP3</v>
      </c>
      <c r="D232" s="2" t="str">
        <f>数据源!AE264</f>
        <v>部件</v>
      </c>
      <c r="E232" s="2">
        <f>数据源!AF264</f>
        <v>524.4</v>
      </c>
      <c r="F232" s="2">
        <f>数据源!AG264</f>
        <v>1</v>
      </c>
      <c r="G232" s="2">
        <f>数据源!AH264</f>
        <v>7.0000000000000001E-3</v>
      </c>
      <c r="H232" s="2">
        <f>数据源!AI264</f>
        <v>8.8990592423086716E-4</v>
      </c>
      <c r="I232" s="2">
        <f>数据源!AJ264</f>
        <v>9</v>
      </c>
      <c r="J232" s="3">
        <f t="shared" si="149"/>
        <v>1</v>
      </c>
      <c r="K232" s="3">
        <f t="shared" si="150"/>
        <v>1</v>
      </c>
      <c r="L232" s="3" t="str">
        <f t="shared" si="140"/>
        <v>部件</v>
      </c>
      <c r="M232" s="3">
        <f t="shared" ca="1" si="141"/>
        <v>93003</v>
      </c>
      <c r="N232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</v>
      </c>
      <c r="O232" s="3" t="str">
        <f t="shared" si="143"/>
        <v>768,768,768,690,690,690,414,414,414,160,160,160,160,160,160,160,160,160,160,160,160,160,160,160,160,160,160,49,49,49,49,49,49,49,49,49,49,49,49,49,49,49,49,49,49,9,9</v>
      </c>
      <c r="P232" s="1" t="str">
        <f t="shared" si="144"/>
        <v>(1,3),(1,3),(1,3),(1,2),(1,2),(1,2),(1,2),(1,2),(1,2),(1,1),(1,1),(1,1),(1,1),(1,1),(1,1),(1,1),(1,1),(1,1),(1,1),(1,1),(1,1),(1,1),(1,1),(1,1),(1,1),(1,1),(1,1),(1,1),(1,1),(1,1),(1,1),(1,1),(1,1),(1,1),(1,1),(1,1),(1,1),(1,1),(1,1),(1,1),(1,1),(1,1),(1,1),(1,1),(1,1),(1,1),(1,1)</v>
      </c>
      <c r="Q232" s="3" t="str">
        <f>IF(D232="坦克碎片",VLOOKUP(C232,道具信息!$N$2:$O$291,2,FALSE)&amp;"碎片",VLOOKUP(C232,道具信息!$N$2:$O$291,2,FALSE))</f>
        <v>T3部件</v>
      </c>
      <c r="R232" s="3">
        <f t="shared" si="147"/>
        <v>81</v>
      </c>
      <c r="S232" s="11">
        <f t="shared" si="148"/>
        <v>8.0000000000000002E-3</v>
      </c>
      <c r="T232" s="3" t="str">
        <f>VLOOKUP(Q232,道具信息!$Q$3:$S$20,2,FALSE)</f>
        <v>CHEST_ITEM_TYPE_T3_PART</v>
      </c>
      <c r="U232" s="3" t="str">
        <f>IF(COUNTIF(U$186:U231,T232)=0,T232,"")</f>
        <v/>
      </c>
      <c r="V232" s="3" t="str">
        <f t="shared" si="133"/>
        <v>CHEST_ITEM_TYPE_T2_SHARD,CHEST_ITEM_TYPE_T3_SHARD,CHEST_ITEM_TYPE_T1_PART,CHEST_ITEM_TYPE_T2_PART,CHEST_ITEM_TYPE_T3_PART</v>
      </c>
      <c r="W232" s="13" t="str">
        <f t="shared" si="126"/>
        <v/>
      </c>
      <c r="X232" s="3" t="str">
        <f t="shared" si="127"/>
        <v/>
      </c>
      <c r="Y232" s="3" t="str">
        <f t="shared" si="134"/>
        <v>23.0%,33.1%,28.8%,8.8%,0.8%</v>
      </c>
    </row>
    <row r="233" spans="2:25" x14ac:dyDescent="0.3">
      <c r="B233" s="2">
        <f>数据源!AC265</f>
        <v>6</v>
      </c>
      <c r="C233" s="2" t="str">
        <f>数据源!AD265</f>
        <v>T3LP5</v>
      </c>
      <c r="D233" s="2" t="str">
        <f>数据源!AE265</f>
        <v>部件</v>
      </c>
      <c r="E233" s="2">
        <f>数据源!AF265</f>
        <v>524.4</v>
      </c>
      <c r="F233" s="2">
        <f>数据源!AG265</f>
        <v>1</v>
      </c>
      <c r="G233" s="2">
        <f>数据源!AH265</f>
        <v>7.0000000000000001E-3</v>
      </c>
      <c r="H233" s="2">
        <f>数据源!AI265</f>
        <v>8.8990592423086716E-4</v>
      </c>
      <c r="I233" s="2">
        <f>数据源!AJ265</f>
        <v>9</v>
      </c>
      <c r="J233" s="3">
        <f t="shared" si="149"/>
        <v>1</v>
      </c>
      <c r="K233" s="3">
        <f t="shared" si="150"/>
        <v>1</v>
      </c>
      <c r="L233" s="3" t="str">
        <f t="shared" si="140"/>
        <v>部件</v>
      </c>
      <c r="M233" s="3">
        <f t="shared" ca="1" si="141"/>
        <v>93005</v>
      </c>
      <c r="N233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</v>
      </c>
      <c r="O233" s="3" t="str">
        <f t="shared" si="143"/>
        <v>768,768,768,690,690,690,414,414,414,160,160,160,160,160,160,160,160,160,160,160,160,160,160,160,160,160,160,49,49,49,49,49,49,49,49,49,49,49,49,49,49,49,49,49,49,9,9,9</v>
      </c>
      <c r="P233" s="1" t="str">
        <f t="shared" si="144"/>
        <v>(1,3),(1,3),(1,3),(1,2),(1,2),(1,2),(1,2),(1,2),(1,2),(1,1),(1,1),(1,1),(1,1),(1,1),(1,1),(1,1),(1,1),(1,1),(1,1),(1,1),(1,1),(1,1),(1,1),(1,1),(1,1),(1,1),(1,1),(1,1),(1,1),(1,1),(1,1),(1,1),(1,1),(1,1),(1,1),(1,1),(1,1),(1,1),(1,1),(1,1),(1,1),(1,1),(1,1),(1,1),(1,1),(1,1),(1,1),(1,1)</v>
      </c>
      <c r="Q233" s="3" t="str">
        <f>IF(D233="坦克碎片",VLOOKUP(C233,道具信息!$N$2:$O$291,2,FALSE)&amp;"碎片",VLOOKUP(C233,道具信息!$N$2:$O$291,2,FALSE))</f>
        <v>T3部件</v>
      </c>
      <c r="R233" s="3">
        <f t="shared" si="147"/>
        <v>81</v>
      </c>
      <c r="S233" s="11">
        <f t="shared" si="148"/>
        <v>8.0000000000000002E-3</v>
      </c>
      <c r="T233" s="3" t="str">
        <f>VLOOKUP(Q233,道具信息!$Q$3:$S$20,2,FALSE)</f>
        <v>CHEST_ITEM_TYPE_T3_PART</v>
      </c>
      <c r="U233" s="3" t="str">
        <f>IF(COUNTIF(U$186:U232,T233)=0,T233,"")</f>
        <v/>
      </c>
      <c r="V233" s="3" t="str">
        <f t="shared" si="133"/>
        <v>CHEST_ITEM_TYPE_T2_SHARD,CHEST_ITEM_TYPE_T3_SHARD,CHEST_ITEM_TYPE_T1_PART,CHEST_ITEM_TYPE_T2_PART,CHEST_ITEM_TYPE_T3_PART</v>
      </c>
      <c r="W233" s="13" t="str">
        <f t="shared" si="126"/>
        <v/>
      </c>
      <c r="X233" s="3" t="str">
        <f t="shared" si="127"/>
        <v/>
      </c>
      <c r="Y233" s="3" t="str">
        <f t="shared" si="134"/>
        <v>23.0%,33.1%,28.8%,8.8%,0.8%</v>
      </c>
    </row>
    <row r="234" spans="2:25" x14ac:dyDescent="0.3">
      <c r="B234" s="2">
        <f>数据源!AC266</f>
        <v>6</v>
      </c>
      <c r="C234" s="2" t="str">
        <f>数据源!AD266</f>
        <v>T3MP1</v>
      </c>
      <c r="D234" s="2" t="str">
        <f>数据源!AE266</f>
        <v>部件</v>
      </c>
      <c r="E234" s="2">
        <f>数据源!AF266</f>
        <v>524.4</v>
      </c>
      <c r="F234" s="2">
        <f>数据源!AG266</f>
        <v>1</v>
      </c>
      <c r="G234" s="2">
        <f>数据源!AH266</f>
        <v>7.0000000000000001E-3</v>
      </c>
      <c r="H234" s="2">
        <f>数据源!AI266</f>
        <v>8.8990592423086716E-4</v>
      </c>
      <c r="I234" s="2">
        <f>数据源!AJ266</f>
        <v>9</v>
      </c>
      <c r="J234" s="3">
        <f>ROUNDUP(IF(F234&gt;1,F234-ROUNDDOWN(SQRT(F234),0),F234),0)</f>
        <v>1</v>
      </c>
      <c r="K234" s="3">
        <f>F234*2-J234</f>
        <v>1</v>
      </c>
      <c r="L234" s="3" t="str">
        <f t="shared" si="140"/>
        <v>部件</v>
      </c>
      <c r="M234" s="3">
        <f t="shared" ca="1" si="141"/>
        <v>93101</v>
      </c>
      <c r="N234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</v>
      </c>
      <c r="O234" s="3" t="str">
        <f t="shared" si="143"/>
        <v>768,768,768,690,690,690,414,414,414,160,160,160,160,160,160,160,160,160,160,160,160,160,160,160,160,160,160,49,49,49,49,49,49,49,49,49,49,49,49,49,49,49,49,49,49,9,9,9,9</v>
      </c>
      <c r="P234" s="1" t="str">
        <f t="shared" si="144"/>
        <v>(1,3),(1,3),(1,3),(1,2),(1,2),(1,2),(1,2),(1,2),(1,2),(1,1),(1,1),(1,1),(1,1),(1,1),(1,1),(1,1),(1,1),(1,1),(1,1),(1,1),(1,1),(1,1),(1,1),(1,1),(1,1),(1,1),(1,1),(1,1),(1,1),(1,1),(1,1),(1,1),(1,1),(1,1),(1,1),(1,1),(1,1),(1,1),(1,1),(1,1),(1,1),(1,1),(1,1),(1,1),(1,1),(1,1),(1,1),(1,1),(1,1)</v>
      </c>
      <c r="Q234" s="3" t="str">
        <f>IF(D234="坦克碎片",VLOOKUP(C234,道具信息!$N$2:$O$291,2,FALSE)&amp;"碎片",VLOOKUP(C234,道具信息!$N$2:$O$291,2,FALSE))</f>
        <v>T3部件</v>
      </c>
      <c r="R234" s="3">
        <f t="shared" si="147"/>
        <v>81</v>
      </c>
      <c r="S234" s="11">
        <f t="shared" si="148"/>
        <v>8.0000000000000002E-3</v>
      </c>
      <c r="T234" s="3" t="str">
        <f>VLOOKUP(Q234,道具信息!$Q$3:$S$20,2,FALSE)</f>
        <v>CHEST_ITEM_TYPE_T3_PART</v>
      </c>
      <c r="U234" s="3" t="str">
        <f>IF(COUNTIF(U$186:U233,T234)=0,T234,"")</f>
        <v/>
      </c>
      <c r="V234" s="3" t="str">
        <f t="shared" si="133"/>
        <v>CHEST_ITEM_TYPE_T2_SHARD,CHEST_ITEM_TYPE_T3_SHARD,CHEST_ITEM_TYPE_T1_PART,CHEST_ITEM_TYPE_T2_PART,CHEST_ITEM_TYPE_T3_PART</v>
      </c>
      <c r="W234" s="13" t="str">
        <f t="shared" si="126"/>
        <v/>
      </c>
      <c r="X234" s="3" t="str">
        <f t="shared" si="127"/>
        <v/>
      </c>
      <c r="Y234" s="3" t="str">
        <f t="shared" si="134"/>
        <v>23.0%,33.1%,28.8%,8.8%,0.8%</v>
      </c>
    </row>
    <row r="235" spans="2:25" x14ac:dyDescent="0.3">
      <c r="B235" s="2">
        <f>数据源!AC267</f>
        <v>6</v>
      </c>
      <c r="C235" s="2" t="str">
        <f>数据源!AD267</f>
        <v>T3MP3</v>
      </c>
      <c r="D235" s="2" t="str">
        <f>数据源!AE267</f>
        <v>部件</v>
      </c>
      <c r="E235" s="2">
        <f>数据源!AF267</f>
        <v>524.4</v>
      </c>
      <c r="F235" s="2">
        <f>数据源!AG267</f>
        <v>1</v>
      </c>
      <c r="G235" s="2">
        <f>数据源!AH267</f>
        <v>7.0000000000000001E-3</v>
      </c>
      <c r="H235" s="2">
        <f>数据源!AI267</f>
        <v>8.8990592423086716E-4</v>
      </c>
      <c r="I235" s="2">
        <f>数据源!AJ267</f>
        <v>9</v>
      </c>
      <c r="J235" s="3">
        <f t="shared" ref="J235:J241" si="151">ROUNDUP(IF(F235&gt;1,F235-ROUNDDOWN(SQRT(F235),0),F235),0)</f>
        <v>1</v>
      </c>
      <c r="K235" s="3">
        <f t="shared" ref="K235:K241" si="152">F235*2-J235</f>
        <v>1</v>
      </c>
      <c r="L235" s="3" t="str">
        <f t="shared" si="140"/>
        <v>部件</v>
      </c>
      <c r="M235" s="3">
        <f t="shared" ca="1" si="141"/>
        <v>93103</v>
      </c>
      <c r="N235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</v>
      </c>
      <c r="O235" s="3" t="str">
        <f t="shared" si="143"/>
        <v>768,768,768,690,690,690,414,414,414,160,160,160,160,160,160,160,160,160,160,160,160,160,160,160,160,160,160,49,49,49,49,49,49,49,49,49,49,49,49,49,49,49,49,49,49,9,9,9,9,9</v>
      </c>
      <c r="P235" s="1" t="str">
        <f t="shared" si="144"/>
        <v>(1,3),(1,3),(1,3),(1,2),(1,2),(1,2),(1,2),(1,2),(1,2),(1,1),(1,1),(1,1),(1,1),(1,1),(1,1),(1,1),(1,1),(1,1),(1,1),(1,1),(1,1),(1,1),(1,1),(1,1),(1,1),(1,1),(1,1),(1,1),(1,1),(1,1),(1,1),(1,1),(1,1),(1,1),(1,1),(1,1),(1,1),(1,1),(1,1),(1,1),(1,1),(1,1),(1,1),(1,1),(1,1),(1,1),(1,1),(1,1),(1,1),(1,1)</v>
      </c>
      <c r="Q235" s="3" t="str">
        <f>IF(D235="坦克碎片",VLOOKUP(C235,道具信息!$N$2:$O$291,2,FALSE)&amp;"碎片",VLOOKUP(C235,道具信息!$N$2:$O$291,2,FALSE))</f>
        <v>T3部件</v>
      </c>
      <c r="R235" s="3">
        <f t="shared" si="147"/>
        <v>81</v>
      </c>
      <c r="S235" s="11">
        <f t="shared" si="148"/>
        <v>8.0000000000000002E-3</v>
      </c>
      <c r="T235" s="3" t="str">
        <f>VLOOKUP(Q235,道具信息!$Q$3:$S$20,2,FALSE)</f>
        <v>CHEST_ITEM_TYPE_T3_PART</v>
      </c>
      <c r="U235" s="3" t="str">
        <f>IF(COUNTIF(U$186:U234,T235)=0,T235,"")</f>
        <v/>
      </c>
      <c r="V235" s="3" t="str">
        <f t="shared" si="133"/>
        <v>CHEST_ITEM_TYPE_T2_SHARD,CHEST_ITEM_TYPE_T3_SHARD,CHEST_ITEM_TYPE_T1_PART,CHEST_ITEM_TYPE_T2_PART,CHEST_ITEM_TYPE_T3_PART</v>
      </c>
      <c r="W235" s="13" t="str">
        <f t="shared" si="126"/>
        <v/>
      </c>
      <c r="X235" s="3" t="str">
        <f t="shared" si="127"/>
        <v/>
      </c>
      <c r="Y235" s="3" t="str">
        <f t="shared" si="134"/>
        <v>23.0%,33.1%,28.8%,8.8%,0.8%</v>
      </c>
    </row>
    <row r="236" spans="2:25" x14ac:dyDescent="0.3">
      <c r="B236" s="2">
        <f>数据源!AC268</f>
        <v>6</v>
      </c>
      <c r="C236" s="2" t="str">
        <f>数据源!AD268</f>
        <v>T3MP5</v>
      </c>
      <c r="D236" s="2" t="str">
        <f>数据源!AE268</f>
        <v>部件</v>
      </c>
      <c r="E236" s="2">
        <f>数据源!AF268</f>
        <v>524.4</v>
      </c>
      <c r="F236" s="2">
        <f>数据源!AG268</f>
        <v>1</v>
      </c>
      <c r="G236" s="2">
        <f>数据源!AH268</f>
        <v>7.0000000000000001E-3</v>
      </c>
      <c r="H236" s="2">
        <f>数据源!AI268</f>
        <v>8.8990592423086716E-4</v>
      </c>
      <c r="I236" s="2">
        <f>数据源!AJ268</f>
        <v>9</v>
      </c>
      <c r="J236" s="3">
        <f t="shared" si="151"/>
        <v>1</v>
      </c>
      <c r="K236" s="3">
        <f t="shared" si="152"/>
        <v>1</v>
      </c>
      <c r="L236" s="3" t="str">
        <f t="shared" si="140"/>
        <v>部件</v>
      </c>
      <c r="M236" s="3">
        <f t="shared" ca="1" si="141"/>
        <v>93105</v>
      </c>
      <c r="N236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236" s="3" t="str">
        <f t="shared" si="143"/>
        <v>768,768,768,690,690,690,414,414,414,160,160,160,160,160,160,160,160,160,160,160,160,160,160,160,160,160,160,49,49,49,49,49,49,49,49,49,49,49,49,49,49,49,49,49,49,9,9,9,9,9,9</v>
      </c>
      <c r="P236" s="1" t="str">
        <f t="shared" si="144"/>
        <v>(1,3),(1,3),(1,3),(1,2),(1,2),(1,2),(1,2),(1,2),(1,2)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36" s="3" t="str">
        <f>IF(D236="坦克碎片",VLOOKUP(C236,道具信息!$N$2:$O$291,2,FALSE)&amp;"碎片",VLOOKUP(C236,道具信息!$N$2:$O$291,2,FALSE))</f>
        <v>T3部件</v>
      </c>
      <c r="R236" s="3">
        <f t="shared" si="147"/>
        <v>81</v>
      </c>
      <c r="S236" s="11">
        <f t="shared" si="148"/>
        <v>8.0000000000000002E-3</v>
      </c>
      <c r="T236" s="3" t="str">
        <f>VLOOKUP(Q236,道具信息!$Q$3:$S$20,2,FALSE)</f>
        <v>CHEST_ITEM_TYPE_T3_PART</v>
      </c>
      <c r="U236" s="3" t="str">
        <f>IF(COUNTIF(U$186:U235,T236)=0,T236,"")</f>
        <v/>
      </c>
      <c r="V236" s="3" t="str">
        <f t="shared" si="133"/>
        <v>CHEST_ITEM_TYPE_T2_SHARD,CHEST_ITEM_TYPE_T3_SHARD,CHEST_ITEM_TYPE_T1_PART,CHEST_ITEM_TYPE_T2_PART,CHEST_ITEM_TYPE_T3_PART</v>
      </c>
      <c r="W236" s="13" t="str">
        <f t="shared" si="126"/>
        <v/>
      </c>
      <c r="X236" s="3" t="str">
        <f t="shared" si="127"/>
        <v/>
      </c>
      <c r="Y236" s="3" t="str">
        <f t="shared" si="134"/>
        <v>23.0%,33.1%,28.8%,8.8%,0.8%</v>
      </c>
    </row>
    <row r="237" spans="2:25" x14ac:dyDescent="0.3">
      <c r="B237" s="2">
        <f>数据源!AC269</f>
        <v>6</v>
      </c>
      <c r="C237" s="2" t="str">
        <f>数据源!AD269</f>
        <v>T3HP1</v>
      </c>
      <c r="D237" s="2" t="str">
        <f>数据源!AE269</f>
        <v>部件</v>
      </c>
      <c r="E237" s="2">
        <f>数据源!AF269</f>
        <v>524.4</v>
      </c>
      <c r="F237" s="2">
        <f>数据源!AG269</f>
        <v>1</v>
      </c>
      <c r="G237" s="2">
        <f>数据源!AH269</f>
        <v>7.0000000000000001E-3</v>
      </c>
      <c r="H237" s="2">
        <f>数据源!AI269</f>
        <v>8.8990592423086716E-4</v>
      </c>
      <c r="I237" s="2">
        <f>数据源!AJ269</f>
        <v>9</v>
      </c>
      <c r="J237" s="3">
        <f t="shared" si="151"/>
        <v>1</v>
      </c>
      <c r="K237" s="3">
        <f t="shared" si="152"/>
        <v>1</v>
      </c>
      <c r="L237" s="3" t="str">
        <f t="shared" si="140"/>
        <v>部件</v>
      </c>
      <c r="M237" s="3">
        <f t="shared" ca="1" si="141"/>
        <v>93201</v>
      </c>
      <c r="N237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237" s="3" t="str">
        <f t="shared" si="143"/>
        <v>768,768,768,690,690,690,414,414,414,160,160,160,160,160,160,160,160,160,160,160,160,160,160,160,160,160,160,49,49,49,49,49,49,49,49,49,49,49,49,49,49,49,49,49,49,9,9,9,9,9,9,9</v>
      </c>
      <c r="P237" s="1" t="str">
        <f t="shared" si="144"/>
        <v>(1,3),(1,3),(1,3),(1,2),(1,2),(1,2),(1,2),(1,2),(1,2)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37" s="3" t="str">
        <f>IF(D237="坦克碎片",VLOOKUP(C237,道具信息!$N$2:$O$291,2,FALSE)&amp;"碎片",VLOOKUP(C237,道具信息!$N$2:$O$291,2,FALSE))</f>
        <v>T3部件</v>
      </c>
      <c r="R237" s="3">
        <f t="shared" si="147"/>
        <v>81</v>
      </c>
      <c r="S237" s="11">
        <f t="shared" si="148"/>
        <v>8.0000000000000002E-3</v>
      </c>
      <c r="T237" s="3" t="str">
        <f>VLOOKUP(Q237,道具信息!$Q$3:$S$20,2,FALSE)</f>
        <v>CHEST_ITEM_TYPE_T3_PART</v>
      </c>
      <c r="U237" s="3" t="str">
        <f>IF(COUNTIF(U$186:U236,T237)=0,T237,"")</f>
        <v/>
      </c>
      <c r="V237" s="3" t="str">
        <f t="shared" si="133"/>
        <v>CHEST_ITEM_TYPE_T2_SHARD,CHEST_ITEM_TYPE_T3_SHARD,CHEST_ITEM_TYPE_T1_PART,CHEST_ITEM_TYPE_T2_PART,CHEST_ITEM_TYPE_T3_PART</v>
      </c>
      <c r="W237" s="13" t="str">
        <f t="shared" si="126"/>
        <v/>
      </c>
      <c r="X237" s="3" t="str">
        <f t="shared" si="127"/>
        <v/>
      </c>
      <c r="Y237" s="3" t="str">
        <f t="shared" si="134"/>
        <v>23.0%,33.1%,28.8%,8.8%,0.8%</v>
      </c>
    </row>
    <row r="238" spans="2:25" x14ac:dyDescent="0.3">
      <c r="B238" s="2">
        <f>数据源!AC270</f>
        <v>6</v>
      </c>
      <c r="C238" s="2" t="str">
        <f>数据源!AD270</f>
        <v>T3HP3</v>
      </c>
      <c r="D238" s="2" t="str">
        <f>数据源!AE270</f>
        <v>部件</v>
      </c>
      <c r="E238" s="2">
        <f>数据源!AF270</f>
        <v>524.4</v>
      </c>
      <c r="F238" s="2">
        <f>数据源!AG270</f>
        <v>1</v>
      </c>
      <c r="G238" s="2">
        <f>数据源!AH270</f>
        <v>7.0000000000000001E-3</v>
      </c>
      <c r="H238" s="2">
        <f>数据源!AI270</f>
        <v>8.8990592423086716E-4</v>
      </c>
      <c r="I238" s="2">
        <f>数据源!AJ270</f>
        <v>9</v>
      </c>
      <c r="J238" s="3">
        <f t="shared" si="151"/>
        <v>1</v>
      </c>
      <c r="K238" s="3">
        <f t="shared" si="152"/>
        <v>1</v>
      </c>
      <c r="L238" s="3" t="str">
        <f t="shared" si="140"/>
        <v>部件</v>
      </c>
      <c r="M238" s="3">
        <f t="shared" ca="1" si="141"/>
        <v>93203</v>
      </c>
      <c r="N238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238" s="3" t="str">
        <f t="shared" si="143"/>
        <v>768,768,768,690,690,690,414,414,414,160,160,160,160,160,160,160,160,160,160,160,160,160,160,160,160,160,160,49,49,49,49,49,49,49,49,49,49,49,49,49,49,49,49,49,49,9,9,9,9,9,9,9,9</v>
      </c>
      <c r="P238" s="1" t="str">
        <f t="shared" si="144"/>
        <v>(1,3),(1,3),(1,3),(1,2),(1,2),(1,2),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38" s="3" t="str">
        <f>IF(D238="坦克碎片",VLOOKUP(C238,道具信息!$N$2:$O$291,2,FALSE)&amp;"碎片",VLOOKUP(C238,道具信息!$N$2:$O$291,2,FALSE))</f>
        <v>T3部件</v>
      </c>
      <c r="R238" s="3">
        <f t="shared" si="147"/>
        <v>81</v>
      </c>
      <c r="S238" s="11">
        <f t="shared" si="148"/>
        <v>8.0000000000000002E-3</v>
      </c>
      <c r="T238" s="3" t="str">
        <f>VLOOKUP(Q238,道具信息!$Q$3:$S$20,2,FALSE)</f>
        <v>CHEST_ITEM_TYPE_T3_PART</v>
      </c>
      <c r="U238" s="3" t="str">
        <f>IF(COUNTIF(U$186:U237,T238)=0,T238,"")</f>
        <v/>
      </c>
      <c r="V238" s="3" t="str">
        <f t="shared" si="133"/>
        <v>CHEST_ITEM_TYPE_T2_SHARD,CHEST_ITEM_TYPE_T3_SHARD,CHEST_ITEM_TYPE_T1_PART,CHEST_ITEM_TYPE_T2_PART,CHEST_ITEM_TYPE_T3_PART</v>
      </c>
      <c r="W238" s="13" t="str">
        <f t="shared" si="126"/>
        <v/>
      </c>
      <c r="X238" s="3" t="str">
        <f t="shared" si="127"/>
        <v/>
      </c>
      <c r="Y238" s="3" t="str">
        <f t="shared" si="134"/>
        <v>23.0%,33.1%,28.8%,8.8%,0.8%</v>
      </c>
    </row>
    <row r="239" spans="2:25" x14ac:dyDescent="0.3">
      <c r="B239" s="2">
        <f>数据源!AC271</f>
        <v>6</v>
      </c>
      <c r="C239" s="2" t="str">
        <f>数据源!AD271</f>
        <v>T3HP5</v>
      </c>
      <c r="D239" s="2" t="str">
        <f>数据源!AE271</f>
        <v>部件</v>
      </c>
      <c r="E239" s="2">
        <f>数据源!AF271</f>
        <v>524.4</v>
      </c>
      <c r="F239" s="2">
        <f>数据源!AG271</f>
        <v>1</v>
      </c>
      <c r="G239" s="2">
        <f>数据源!AH271</f>
        <v>7.0000000000000001E-3</v>
      </c>
      <c r="H239" s="2">
        <f>数据源!AI271</f>
        <v>8.8990592423086716E-4</v>
      </c>
      <c r="I239" s="2">
        <f>数据源!AJ271</f>
        <v>9</v>
      </c>
      <c r="J239" s="3">
        <f t="shared" si="151"/>
        <v>1</v>
      </c>
      <c r="K239" s="3">
        <f t="shared" si="152"/>
        <v>1</v>
      </c>
      <c r="L239" s="3" t="str">
        <f t="shared" si="140"/>
        <v>部件</v>
      </c>
      <c r="M239" s="3">
        <f t="shared" ca="1" si="141"/>
        <v>93205</v>
      </c>
      <c r="N239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239" s="3" t="str">
        <f t="shared" si="143"/>
        <v>768,768,768,690,690,690,414,414,414,160,160,160,160,160,160,160,160,160,160,160,160,160,160,160,160,160,160,49,49,49,49,49,49,49,49,49,49,49,49,49,49,49,49,49,49,9,9,9,9,9,9,9,9,9</v>
      </c>
      <c r="P239" s="1" t="str">
        <f t="shared" si="144"/>
        <v>(1,3),(1,3),(1,3),(1,2),(1,2),(1,2),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39" s="3" t="str">
        <f>IF(D239="坦克碎片",VLOOKUP(C239,道具信息!$N$2:$O$291,2,FALSE)&amp;"碎片",VLOOKUP(C239,道具信息!$N$2:$O$291,2,FALSE))</f>
        <v>T3部件</v>
      </c>
      <c r="R239" s="3">
        <f t="shared" si="147"/>
        <v>81</v>
      </c>
      <c r="S239" s="11">
        <f t="shared" si="148"/>
        <v>8.0000000000000002E-3</v>
      </c>
      <c r="T239" s="3" t="str">
        <f>VLOOKUP(Q239,道具信息!$Q$3:$S$20,2,FALSE)</f>
        <v>CHEST_ITEM_TYPE_T3_PART</v>
      </c>
      <c r="U239" s="3" t="str">
        <f>IF(COUNTIF(U$186:U238,T239)=0,T239,"")</f>
        <v/>
      </c>
      <c r="V239" s="3" t="str">
        <f t="shared" si="133"/>
        <v>CHEST_ITEM_TYPE_T2_SHARD,CHEST_ITEM_TYPE_T3_SHARD,CHEST_ITEM_TYPE_T1_PART,CHEST_ITEM_TYPE_T2_PART,CHEST_ITEM_TYPE_T3_PART</v>
      </c>
      <c r="W239" s="13" t="str">
        <f t="shared" si="126"/>
        <v/>
      </c>
      <c r="X239" s="3" t="str">
        <f t="shared" si="127"/>
        <v/>
      </c>
      <c r="Y239" s="3" t="str">
        <f t="shared" si="134"/>
        <v>23.0%,33.1%,28.8%,8.8%,0.8%</v>
      </c>
    </row>
    <row r="240" spans="2:25" x14ac:dyDescent="0.3">
      <c r="B240" s="2">
        <f>数据源!AC272</f>
        <v>6</v>
      </c>
      <c r="C240" s="2" t="str">
        <f>数据源!AD272</f>
        <v>3倍加速1</v>
      </c>
      <c r="D240" s="2" t="str">
        <f>数据源!AE272</f>
        <v>加速道具</v>
      </c>
      <c r="E240" s="2">
        <f>数据源!AF272</f>
        <v>35</v>
      </c>
      <c r="F240" s="2">
        <f>数据源!AG272</f>
        <v>1</v>
      </c>
      <c r="G240" s="2">
        <f>数据源!AH272</f>
        <v>1.7999999999999999E-2</v>
      </c>
      <c r="H240" s="2">
        <f>数据源!AI272</f>
        <v>3.4285714285714287E-2</v>
      </c>
      <c r="I240" s="2">
        <f>数据源!AJ272</f>
        <v>343</v>
      </c>
      <c r="J240" s="3">
        <f t="shared" si="151"/>
        <v>1</v>
      </c>
      <c r="K240" s="3">
        <f t="shared" si="152"/>
        <v>1</v>
      </c>
      <c r="L240" s="3" t="str">
        <f t="shared" si="140"/>
        <v>道具</v>
      </c>
      <c r="M240" s="3">
        <f t="shared" ca="1" si="141"/>
        <v>100301</v>
      </c>
      <c r="N240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100301</v>
      </c>
      <c r="O240" s="3" t="str">
        <f t="shared" si="143"/>
        <v>768,768,768,690,690,690,414,414,414,160,160,160,160,160,160,160,160,160,160,160,160,160,160,160,160,160,160,49,49,49,49,49,49,49,49,49,49,49,49,49,49,49,49,49,49,9,9,9,9,9,9,9,9,9,343</v>
      </c>
      <c r="P240" s="1" t="str">
        <f t="shared" si="144"/>
        <v>(1,3),(1,3),(1,3),(1,2),(1,2),(1,2),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40" s="3" t="str">
        <f>IF(D240="坦克碎片",VLOOKUP(C240,道具信息!$N$2:$O$291,2,FALSE)&amp;"碎片",VLOOKUP(C240,道具信息!$N$2:$O$291,2,FALSE))</f>
        <v>3倍加速</v>
      </c>
      <c r="R240" s="3">
        <f t="shared" si="147"/>
        <v>554</v>
      </c>
      <c r="S240" s="11">
        <f t="shared" si="148"/>
        <v>5.5E-2</v>
      </c>
      <c r="T240" s="3" t="str">
        <f>VLOOKUP(Q240,道具信息!$Q$3:$S$20,2,FALSE)</f>
        <v>CHEST_ITEM_TYPE_3X_ACCELERATOR</v>
      </c>
      <c r="U240" s="3" t="str">
        <f>IF(COUNTIF(U$186:U239,T240)=0,T240,"")</f>
        <v>CHEST_ITEM_TYPE_3X_ACCELERATOR</v>
      </c>
      <c r="V240" s="3" t="str">
        <f t="shared" si="133"/>
        <v>CHEST_ITEM_TYPE_T2_SHARD,CHEST_ITEM_TYPE_T3_SHARD,CHEST_ITEM_TYPE_T1_PART,CHEST_ITEM_TYPE_T2_PART,CHEST_ITEM_TYPE_T3_PART,CHEST_ITEM_TYPE_3X_ACCELERATOR</v>
      </c>
      <c r="W240" s="13">
        <f t="shared" si="126"/>
        <v>5.5E-2</v>
      </c>
      <c r="X240" s="3" t="str">
        <f t="shared" si="127"/>
        <v>5.5%</v>
      </c>
      <c r="Y240" s="3" t="str">
        <f t="shared" si="134"/>
        <v>23.0%,33.1%,28.8%,8.8%,0.8%,5.5%</v>
      </c>
    </row>
    <row r="241" spans="2:25" x14ac:dyDescent="0.3">
      <c r="B241" s="2">
        <f>数据源!AC273</f>
        <v>6</v>
      </c>
      <c r="C241" s="2" t="str">
        <f>数据源!AD273</f>
        <v>3倍加速2</v>
      </c>
      <c r="D241" s="2" t="str">
        <f>数据源!AE273</f>
        <v>加速道具</v>
      </c>
      <c r="E241" s="2">
        <f>数据源!AF273</f>
        <v>60</v>
      </c>
      <c r="F241" s="2">
        <f>数据源!AG273</f>
        <v>1</v>
      </c>
      <c r="G241" s="2">
        <f>数据源!AH273</f>
        <v>1.9E-2</v>
      </c>
      <c r="H241" s="2">
        <f>数据源!AI273</f>
        <v>2.1111111111111115E-2</v>
      </c>
      <c r="I241" s="2">
        <f>数据源!AJ273</f>
        <v>211</v>
      </c>
      <c r="J241" s="3">
        <f t="shared" si="151"/>
        <v>1</v>
      </c>
      <c r="K241" s="3">
        <f t="shared" si="152"/>
        <v>1</v>
      </c>
      <c r="L241" s="3" t="str">
        <f t="shared" si="140"/>
        <v>道具</v>
      </c>
      <c r="M241" s="3">
        <f t="shared" ca="1" si="141"/>
        <v>100302</v>
      </c>
      <c r="N241" s="3" t="str">
        <f t="shared" ca="1" si="142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100301,100302</v>
      </c>
      <c r="O241" s="3" t="str">
        <f t="shared" si="143"/>
        <v>768,768,768,690,690,690,414,414,414,160,160,160,160,160,160,160,160,160,160,160,160,160,160,160,160,160,160,49,49,49,49,49,49,49,49,49,49,49,49,49,49,49,49,49,49,9,9,9,9,9,9,9,9,9,343,211</v>
      </c>
      <c r="P241" s="1" t="str">
        <f t="shared" si="144"/>
        <v>(1,3),(1,3),(1,3),(1,2),(1,2),(1,2),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41" s="3" t="str">
        <f>IF(D241="坦克碎片",VLOOKUP(C241,道具信息!$N$2:$O$291,2,FALSE)&amp;"碎片",VLOOKUP(C241,道具信息!$N$2:$O$291,2,FALSE))</f>
        <v>3倍加速</v>
      </c>
      <c r="R241" s="3">
        <f t="shared" si="147"/>
        <v>554</v>
      </c>
      <c r="S241" s="11">
        <f t="shared" si="148"/>
        <v>5.5E-2</v>
      </c>
      <c r="T241" s="3" t="str">
        <f>VLOOKUP(Q241,道具信息!$Q$3:$S$20,2,FALSE)</f>
        <v>CHEST_ITEM_TYPE_3X_ACCELERATOR</v>
      </c>
      <c r="U241" s="3" t="str">
        <f>IF(COUNTIF(U$186:U240,T241)=0,T241,"")</f>
        <v/>
      </c>
      <c r="V241" s="3" t="str">
        <f t="shared" si="133"/>
        <v>CHEST_ITEM_TYPE_T2_SHARD,CHEST_ITEM_TYPE_T3_SHARD,CHEST_ITEM_TYPE_T1_PART,CHEST_ITEM_TYPE_T2_PART,CHEST_ITEM_TYPE_T3_PART,CHEST_ITEM_TYPE_3X_ACCELERATOR</v>
      </c>
      <c r="W241" s="13" t="str">
        <f t="shared" si="126"/>
        <v/>
      </c>
      <c r="X241" s="3" t="str">
        <f t="shared" si="127"/>
        <v/>
      </c>
      <c r="Y241" s="3" t="str">
        <f t="shared" si="134"/>
        <v>23.0%,33.1%,28.8%,8.8%,0.8%,5.5%</v>
      </c>
    </row>
    <row r="242" spans="2:25" x14ac:dyDescent="0.3">
      <c r="N242" s="3" t="str">
        <f ca="1">"["&amp;N241&amp;"]"</f>
        <v>[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100301,100302]</v>
      </c>
      <c r="O242" s="3" t="str">
        <f>"["&amp;O241&amp;"]"</f>
        <v>[768,768,768,690,690,690,414,414,414,160,160,160,160,160,160,160,160,160,160,160,160,160,160,160,160,160,160,49,49,49,49,49,49,49,49,49,49,49,49,49,49,49,49,49,49,9,9,9,9,9,9,9,9,9,343,211]</v>
      </c>
      <c r="P242" s="3" t="str">
        <f>"["&amp;P241&amp;"]"</f>
        <v>[(1,3),(1,3),(1,3),(1,2),(1,2),(1,2),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]</v>
      </c>
      <c r="V242" s="3" t="str">
        <f>"["&amp;V241&amp;"]"</f>
        <v>[CHEST_ITEM_TYPE_T2_SHARD,CHEST_ITEM_TYPE_T3_SHARD,CHEST_ITEM_TYPE_T1_PART,CHEST_ITEM_TYPE_T2_PART,CHEST_ITEM_TYPE_T3_PART,CHEST_ITEM_TYPE_3X_ACCELERATOR]</v>
      </c>
      <c r="Y242" s="3" t="str">
        <f>"["&amp;Y241&amp;"]"</f>
        <v>[23.0%,33.1%,28.8%,8.8%,0.8%,5.5%]</v>
      </c>
    </row>
    <row r="244" spans="2:25" x14ac:dyDescent="0.3">
      <c r="B244" s="2" t="str">
        <f>数据源!AC276</f>
        <v>联赛等级</v>
      </c>
      <c r="C244" s="2" t="str">
        <f>数据源!AD276</f>
        <v>道具名称</v>
      </c>
      <c r="D244" s="2" t="str">
        <f>数据源!AE276</f>
        <v>对应大类</v>
      </c>
      <c r="E244" s="2" t="str">
        <f>数据源!AF276</f>
        <v>道具价值</v>
      </c>
      <c r="F244" s="2" t="str">
        <f>数据源!AG276</f>
        <v>抽取个数</v>
      </c>
      <c r="G244" s="2" t="str">
        <f>数据源!AH276</f>
        <v>价值比例</v>
      </c>
      <c r="H244" s="2" t="str">
        <f>数据源!AI276</f>
        <v>产出概率</v>
      </c>
      <c r="I244" s="2" t="str">
        <f>数据源!AJ276</f>
        <v>权重值</v>
      </c>
      <c r="J244" s="7" t="s">
        <v>234</v>
      </c>
      <c r="K244" s="7" t="s">
        <v>235</v>
      </c>
      <c r="L244" s="3" t="s">
        <v>222</v>
      </c>
      <c r="M244" s="3" t="s">
        <v>152</v>
      </c>
      <c r="N244" s="3" t="s">
        <v>224</v>
      </c>
      <c r="O244" s="3" t="s">
        <v>225</v>
      </c>
      <c r="P244" s="3" t="s">
        <v>226</v>
      </c>
      <c r="Q244" s="8" t="s">
        <v>244</v>
      </c>
      <c r="R244" s="8" t="s">
        <v>245</v>
      </c>
      <c r="S244" s="8" t="s">
        <v>246</v>
      </c>
    </row>
    <row r="245" spans="2:25" x14ac:dyDescent="0.3">
      <c r="B245" s="2">
        <f>数据源!AC277</f>
        <v>7</v>
      </c>
      <c r="C245" s="2" t="str">
        <f>数据源!AD277</f>
        <v>35(t)</v>
      </c>
      <c r="D245" s="2" t="str">
        <f>数据源!AE277</f>
        <v>坦克碎片</v>
      </c>
      <c r="E245" s="2">
        <f>数据源!AF277</f>
        <v>44</v>
      </c>
      <c r="F245" s="2">
        <f>数据源!AG277</f>
        <v>2</v>
      </c>
      <c r="G245" s="2">
        <f>数据源!AH277</f>
        <v>0.13139999999999999</v>
      </c>
      <c r="H245" s="2">
        <f>数据源!AI277</f>
        <v>9.9545454545454548E-2</v>
      </c>
      <c r="I245" s="2">
        <f>数据源!AJ277</f>
        <v>995</v>
      </c>
      <c r="J245" s="3">
        <f>ROUNDUP(IF(F245&gt;1,F245-ROUNDDOWN(SQRT(F245),0),F245),0)</f>
        <v>1</v>
      </c>
      <c r="K245" s="3">
        <f>F245*2-J245</f>
        <v>3</v>
      </c>
      <c r="L245" s="3" t="str">
        <f>RIGHT(D245,2)</f>
        <v>碎片</v>
      </c>
      <c r="M245" s="3">
        <f ca="1">IF(OR(L245="坦克",L245="碎片"),VLOOKUP(C245,INDIRECT("坦克ID"),MATCH(L245&amp;"ID",INDIRECT("坦克标头"),0),FALSE),VLOOKUP(C245,INDIRECT(L245&amp;"ID"),2,FALSE))</f>
        <v>51311</v>
      </c>
      <c r="N245" s="3">
        <f ca="1">M245</f>
        <v>51311</v>
      </c>
      <c r="O245" s="3">
        <f>I245</f>
        <v>995</v>
      </c>
      <c r="P245" s="1" t="str">
        <f>"("&amp;J245&amp;","&amp;K245&amp;")"</f>
        <v>(1,3)</v>
      </c>
      <c r="Q245" s="3" t="str">
        <f>IF(D245="坦克碎片",VLOOKUP(C245,道具信息!$N$2:$O$291,2,FALSE)&amp;"碎片",VLOOKUP(C245,道具信息!$N$2:$O$291,2,FALSE))</f>
        <v>T3坦克碎片</v>
      </c>
      <c r="R245" s="3">
        <f t="shared" ref="R245:R276" si="153">SUMIFS(I:I,Q:Q,Q245,B:B,B245)</f>
        <v>5970</v>
      </c>
      <c r="S245" s="11">
        <f t="shared" ref="S245:S276" si="154">ROUND(R245/SUMIF(B:B,B245,I:I),3)</f>
        <v>0.59799999999999998</v>
      </c>
      <c r="T245" s="3" t="str">
        <f>VLOOKUP(Q245,道具信息!$Q$3:$S$20,2,FALSE)</f>
        <v>CHEST_ITEM_TYPE_T3_SHARD</v>
      </c>
      <c r="U245" s="3" t="str">
        <f>T245</f>
        <v>CHEST_ITEM_TYPE_T3_SHARD</v>
      </c>
      <c r="V245" s="3" t="str">
        <f>U245</f>
        <v>CHEST_ITEM_TYPE_T3_SHARD</v>
      </c>
      <c r="W245" s="13">
        <f>IF(U245&lt;&gt;"",ROUND(S245*100%,3),"")</f>
        <v>0.59799999999999998</v>
      </c>
      <c r="X245" s="3" t="str">
        <f>TEXT(W245,"0.0%")</f>
        <v>59.8%</v>
      </c>
      <c r="Y245" s="3" t="str">
        <f>X245</f>
        <v>59.8%</v>
      </c>
    </row>
    <row r="246" spans="2:25" x14ac:dyDescent="0.3">
      <c r="B246" s="2">
        <f>数据源!AC278</f>
        <v>7</v>
      </c>
      <c r="C246" s="2" t="str">
        <f>数据源!AD278</f>
        <v>玛蒂尔达</v>
      </c>
      <c r="D246" s="2" t="str">
        <f>数据源!AE278</f>
        <v>坦克碎片</v>
      </c>
      <c r="E246" s="2">
        <f>数据源!AF278</f>
        <v>44</v>
      </c>
      <c r="F246" s="2">
        <f>数据源!AG278</f>
        <v>2</v>
      </c>
      <c r="G246" s="2">
        <f>数据源!AH278</f>
        <v>0.13139999999999999</v>
      </c>
      <c r="H246" s="2">
        <f>数据源!AI278</f>
        <v>9.9545454545454548E-2</v>
      </c>
      <c r="I246" s="2">
        <f>数据源!AJ278</f>
        <v>995</v>
      </c>
      <c r="J246" s="3">
        <f t="shared" ref="J246:J271" si="155">ROUNDUP(IF(F246&gt;1,F246-ROUNDDOWN(SQRT(F246),0),F246),0)</f>
        <v>1</v>
      </c>
      <c r="K246" s="3">
        <f t="shared" ref="K246:K271" si="156">F246*2-J246</f>
        <v>3</v>
      </c>
      <c r="L246" s="3" t="str">
        <f t="shared" ref="L246" si="157">RIGHT(D246,2)</f>
        <v>碎片</v>
      </c>
      <c r="M246" s="3">
        <f t="shared" ref="M246" ca="1" si="158">IF(OR(L246="坦克",L246="碎片"),VLOOKUP(C246,INDIRECT("坦克ID"),MATCH(L246&amp;"ID",INDIRECT("坦克标头"),0),FALSE),VLOOKUP(C246,INDIRECT(L246&amp;"ID"),2,FALSE))</f>
        <v>52311</v>
      </c>
      <c r="N246" s="3" t="str">
        <f ca="1">N245&amp;","&amp;M246</f>
        <v>51311,52311</v>
      </c>
      <c r="O246" s="3" t="str">
        <f>O245&amp;","&amp;I246</f>
        <v>995,995</v>
      </c>
      <c r="P246" s="1" t="str">
        <f>P245&amp;","&amp;"("&amp;J246&amp;","&amp;K246&amp;")"</f>
        <v>(1,3),(1,3)</v>
      </c>
      <c r="Q246" s="3" t="str">
        <f>IF(D246="坦克碎片",VLOOKUP(C246,道具信息!$N$2:$O$291,2,FALSE)&amp;"碎片",VLOOKUP(C246,道具信息!$N$2:$O$291,2,FALSE))</f>
        <v>T3坦克碎片</v>
      </c>
      <c r="R246" s="3">
        <f t="shared" si="153"/>
        <v>5970</v>
      </c>
      <c r="S246" s="11">
        <f t="shared" si="154"/>
        <v>0.59799999999999998</v>
      </c>
      <c r="T246" s="3" t="str">
        <f>VLOOKUP(Q246,道具信息!$Q$3:$S$20,2,FALSE)</f>
        <v>CHEST_ITEM_TYPE_T3_SHARD</v>
      </c>
      <c r="U246" s="3" t="str">
        <f>IF(COUNTIF(U$245:U245,T246)=0,T246,"")</f>
        <v/>
      </c>
      <c r="V246" s="3" t="str">
        <f>IF(U246&lt;&gt;"",V245&amp;","&amp;U246,V245)</f>
        <v>CHEST_ITEM_TYPE_T3_SHARD</v>
      </c>
      <c r="W246" s="13" t="str">
        <f t="shared" ref="W246:W306" si="159">IF(U246&lt;&gt;"",ROUND(S246*100%,3),"")</f>
        <v/>
      </c>
      <c r="X246" s="3" t="str">
        <f t="shared" ref="X246:X306" si="160">TEXT(W246,"0.0%")</f>
        <v/>
      </c>
      <c r="Y246" s="3" t="str">
        <f>IF(X246&lt;&gt;"",Y245&amp;","&amp;X246,Y245)</f>
        <v>59.8%</v>
      </c>
    </row>
    <row r="247" spans="2:25" x14ac:dyDescent="0.3">
      <c r="B247" s="2">
        <f>数据源!AC279</f>
        <v>7</v>
      </c>
      <c r="C247" s="2" t="str">
        <f>数据源!AD279</f>
        <v>黑豹</v>
      </c>
      <c r="D247" s="2" t="str">
        <f>数据源!AE279</f>
        <v>坦克碎片</v>
      </c>
      <c r="E247" s="2">
        <f>数据源!AF279</f>
        <v>44</v>
      </c>
      <c r="F247" s="2">
        <f>数据源!AG279</f>
        <v>2</v>
      </c>
      <c r="G247" s="2">
        <f>数据源!AH279</f>
        <v>0.13139999999999999</v>
      </c>
      <c r="H247" s="2">
        <f>数据源!AI279</f>
        <v>9.9545454545454548E-2</v>
      </c>
      <c r="I247" s="2">
        <f>数据源!AJ279</f>
        <v>995</v>
      </c>
      <c r="J247" s="3">
        <f t="shared" si="155"/>
        <v>1</v>
      </c>
      <c r="K247" s="3">
        <f t="shared" si="156"/>
        <v>3</v>
      </c>
      <c r="L247" s="3" t="str">
        <f t="shared" ref="L247:L262" si="161">RIGHT(D247,2)</f>
        <v>碎片</v>
      </c>
      <c r="M247" s="3">
        <f t="shared" ref="M247:M262" ca="1" si="162">IF(OR(L247="坦克",L247="碎片"),VLOOKUP(C247,INDIRECT("坦克ID"),MATCH(L247&amp;"ID",INDIRECT("坦克标头"),0),FALSE),VLOOKUP(C247,INDIRECT(L247&amp;"ID"),2,FALSE))</f>
        <v>53311</v>
      </c>
      <c r="N247" s="3" t="str">
        <f t="shared" ref="N247:N262" ca="1" si="163">N246&amp;","&amp;M247</f>
        <v>51311,52311,53311</v>
      </c>
      <c r="O247" s="3" t="str">
        <f t="shared" ref="O247:O262" si="164">O246&amp;","&amp;I247</f>
        <v>995,995,995</v>
      </c>
      <c r="P247" s="1" t="str">
        <f t="shared" ref="P247:P262" si="165">P246&amp;","&amp;"("&amp;J247&amp;","&amp;K247&amp;")"</f>
        <v>(1,3),(1,3),(1,3)</v>
      </c>
      <c r="Q247" s="3" t="str">
        <f>IF(D247="坦克碎片",VLOOKUP(C247,道具信息!$N$2:$O$291,2,FALSE)&amp;"碎片",VLOOKUP(C247,道具信息!$N$2:$O$291,2,FALSE))</f>
        <v>T3坦克碎片</v>
      </c>
      <c r="R247" s="3">
        <f t="shared" si="153"/>
        <v>5970</v>
      </c>
      <c r="S247" s="11">
        <f t="shared" si="154"/>
        <v>0.59799999999999998</v>
      </c>
      <c r="T247" s="3" t="str">
        <f>VLOOKUP(Q247,道具信息!$Q$3:$S$20,2,FALSE)</f>
        <v>CHEST_ITEM_TYPE_T3_SHARD</v>
      </c>
      <c r="U247" s="3" t="str">
        <f>IF(COUNTIF(U$245:U246,T247)=0,T247,"")</f>
        <v/>
      </c>
      <c r="V247" s="3" t="str">
        <f t="shared" ref="V247:V306" si="166">IF(U247&lt;&gt;"",V246&amp;","&amp;U247,V246)</f>
        <v>CHEST_ITEM_TYPE_T3_SHARD</v>
      </c>
      <c r="W247" s="13" t="str">
        <f t="shared" si="159"/>
        <v/>
      </c>
      <c r="X247" s="3" t="str">
        <f t="shared" si="160"/>
        <v/>
      </c>
      <c r="Y247" s="3" t="str">
        <f t="shared" ref="Y247:Y306" si="167">IF(X247&lt;&gt;"",Y246&amp;","&amp;X247,Y246)</f>
        <v>59.8%</v>
      </c>
    </row>
    <row r="248" spans="2:25" x14ac:dyDescent="0.3">
      <c r="B248" s="2">
        <f>数据源!AC280</f>
        <v>7</v>
      </c>
      <c r="C248" s="2" t="str">
        <f>数据源!AD280</f>
        <v>十字军</v>
      </c>
      <c r="D248" s="2" t="str">
        <f>数据源!AE280</f>
        <v>坦克碎片</v>
      </c>
      <c r="E248" s="2">
        <f>数据源!AF280</f>
        <v>58.666666666666657</v>
      </c>
      <c r="F248" s="2">
        <f>数据源!AG280</f>
        <v>1</v>
      </c>
      <c r="G248" s="2">
        <f>数据源!AH280</f>
        <v>8.7599999999999997E-2</v>
      </c>
      <c r="H248" s="2">
        <f>数据源!AI280</f>
        <v>9.9545454545454562E-2</v>
      </c>
      <c r="I248" s="2">
        <f>数据源!AJ280</f>
        <v>995</v>
      </c>
      <c r="J248" s="3">
        <f t="shared" si="155"/>
        <v>1</v>
      </c>
      <c r="K248" s="3">
        <f t="shared" si="156"/>
        <v>1</v>
      </c>
      <c r="L248" s="3" t="str">
        <f t="shared" si="161"/>
        <v>碎片</v>
      </c>
      <c r="M248" s="3">
        <f t="shared" ca="1" si="162"/>
        <v>51321</v>
      </c>
      <c r="N248" s="3" t="str">
        <f t="shared" ca="1" si="163"/>
        <v>51311,52311,53311,51321</v>
      </c>
      <c r="O248" s="3" t="str">
        <f t="shared" si="164"/>
        <v>995,995,995,995</v>
      </c>
      <c r="P248" s="1" t="str">
        <f t="shared" si="165"/>
        <v>(1,3),(1,3),(1,3),(1,1)</v>
      </c>
      <c r="Q248" s="3" t="str">
        <f>IF(D248="坦克碎片",VLOOKUP(C248,道具信息!$N$2:$O$291,2,FALSE)&amp;"碎片",VLOOKUP(C248,道具信息!$N$2:$O$291,2,FALSE))</f>
        <v>T3坦克碎片</v>
      </c>
      <c r="R248" s="3">
        <f t="shared" si="153"/>
        <v>5970</v>
      </c>
      <c r="S248" s="11">
        <f t="shared" si="154"/>
        <v>0.59799999999999998</v>
      </c>
      <c r="T248" s="3" t="str">
        <f>VLOOKUP(Q248,道具信息!$Q$3:$S$20,2,FALSE)</f>
        <v>CHEST_ITEM_TYPE_T3_SHARD</v>
      </c>
      <c r="U248" s="3" t="str">
        <f>IF(COUNTIF(U$245:U247,T248)=0,T248,"")</f>
        <v/>
      </c>
      <c r="V248" s="3" t="str">
        <f t="shared" si="166"/>
        <v>CHEST_ITEM_TYPE_T3_SHARD</v>
      </c>
      <c r="W248" s="13" t="str">
        <f t="shared" si="159"/>
        <v/>
      </c>
      <c r="X248" s="3" t="str">
        <f t="shared" si="160"/>
        <v/>
      </c>
      <c r="Y248" s="3" t="str">
        <f t="shared" si="167"/>
        <v>59.8%</v>
      </c>
    </row>
    <row r="249" spans="2:25" x14ac:dyDescent="0.3">
      <c r="B249" s="2">
        <f>数据源!AC281</f>
        <v>7</v>
      </c>
      <c r="C249" s="2" t="str">
        <f>数据源!AD281</f>
        <v>谢尔曼</v>
      </c>
      <c r="D249" s="2" t="str">
        <f>数据源!AE281</f>
        <v>坦克碎片</v>
      </c>
      <c r="E249" s="2">
        <f>数据源!AF281</f>
        <v>58.666666666666657</v>
      </c>
      <c r="F249" s="2">
        <f>数据源!AG281</f>
        <v>1</v>
      </c>
      <c r="G249" s="2">
        <f>数据源!AH281</f>
        <v>8.7599999999999997E-2</v>
      </c>
      <c r="H249" s="2">
        <f>数据源!AI281</f>
        <v>9.9545454545454562E-2</v>
      </c>
      <c r="I249" s="2">
        <f>数据源!AJ281</f>
        <v>995</v>
      </c>
      <c r="J249" s="3">
        <f t="shared" si="155"/>
        <v>1</v>
      </c>
      <c r="K249" s="3">
        <f t="shared" si="156"/>
        <v>1</v>
      </c>
      <c r="L249" s="3" t="str">
        <f t="shared" si="161"/>
        <v>碎片</v>
      </c>
      <c r="M249" s="3">
        <f t="shared" ca="1" si="162"/>
        <v>52321</v>
      </c>
      <c r="N249" s="3" t="str">
        <f t="shared" ca="1" si="163"/>
        <v>51311,52311,53311,51321,52321</v>
      </c>
      <c r="O249" s="3" t="str">
        <f t="shared" si="164"/>
        <v>995,995,995,995,995</v>
      </c>
      <c r="P249" s="1" t="str">
        <f t="shared" si="165"/>
        <v>(1,3),(1,3),(1,3),(1,1),(1,1)</v>
      </c>
      <c r="Q249" s="3" t="str">
        <f>IF(D249="坦克碎片",VLOOKUP(C249,道具信息!$N$2:$O$291,2,FALSE)&amp;"碎片",VLOOKUP(C249,道具信息!$N$2:$O$291,2,FALSE))</f>
        <v>T3坦克碎片</v>
      </c>
      <c r="R249" s="3">
        <f t="shared" si="153"/>
        <v>5970</v>
      </c>
      <c r="S249" s="11">
        <f t="shared" si="154"/>
        <v>0.59799999999999998</v>
      </c>
      <c r="T249" s="3" t="str">
        <f>VLOOKUP(Q249,道具信息!$Q$3:$S$20,2,FALSE)</f>
        <v>CHEST_ITEM_TYPE_T3_SHARD</v>
      </c>
      <c r="U249" s="3" t="str">
        <f>IF(COUNTIF(U$245:U248,T249)=0,T249,"")</f>
        <v/>
      </c>
      <c r="V249" s="3" t="str">
        <f t="shared" si="166"/>
        <v>CHEST_ITEM_TYPE_T3_SHARD</v>
      </c>
      <c r="W249" s="13" t="str">
        <f t="shared" si="159"/>
        <v/>
      </c>
      <c r="X249" s="3" t="str">
        <f t="shared" si="160"/>
        <v/>
      </c>
      <c r="Y249" s="3" t="str">
        <f t="shared" si="167"/>
        <v>59.8%</v>
      </c>
    </row>
    <row r="250" spans="2:25" x14ac:dyDescent="0.3">
      <c r="B250" s="2">
        <f>数据源!AC282</f>
        <v>7</v>
      </c>
      <c r="C250" s="2" t="str">
        <f>数据源!AD282</f>
        <v>虎式</v>
      </c>
      <c r="D250" s="2" t="str">
        <f>数据源!AE282</f>
        <v>坦克碎片</v>
      </c>
      <c r="E250" s="2">
        <f>数据源!AF282</f>
        <v>58.666666666666657</v>
      </c>
      <c r="F250" s="2">
        <f>数据源!AG282</f>
        <v>1</v>
      </c>
      <c r="G250" s="2">
        <f>数据源!AH282</f>
        <v>8.7599999999999997E-2</v>
      </c>
      <c r="H250" s="2">
        <f>数据源!AI282</f>
        <v>9.9545454545454562E-2</v>
      </c>
      <c r="I250" s="2">
        <f>数据源!AJ282</f>
        <v>995</v>
      </c>
      <c r="J250" s="3">
        <f t="shared" si="155"/>
        <v>1</v>
      </c>
      <c r="K250" s="3">
        <f t="shared" si="156"/>
        <v>1</v>
      </c>
      <c r="L250" s="3" t="str">
        <f t="shared" si="161"/>
        <v>碎片</v>
      </c>
      <c r="M250" s="3">
        <f t="shared" ca="1" si="162"/>
        <v>53321</v>
      </c>
      <c r="N250" s="3" t="str">
        <f t="shared" ca="1" si="163"/>
        <v>51311,52311,53311,51321,52321,53321</v>
      </c>
      <c r="O250" s="3" t="str">
        <f t="shared" si="164"/>
        <v>995,995,995,995,995,995</v>
      </c>
      <c r="P250" s="1" t="str">
        <f t="shared" si="165"/>
        <v>(1,3),(1,3),(1,3),(1,1),(1,1),(1,1)</v>
      </c>
      <c r="Q250" s="3" t="str">
        <f>IF(D250="坦克碎片",VLOOKUP(C250,道具信息!$N$2:$O$291,2,FALSE)&amp;"碎片",VLOOKUP(C250,道具信息!$N$2:$O$291,2,FALSE))</f>
        <v>T3坦克碎片</v>
      </c>
      <c r="R250" s="3">
        <f t="shared" si="153"/>
        <v>5970</v>
      </c>
      <c r="S250" s="11">
        <f t="shared" si="154"/>
        <v>0.59799999999999998</v>
      </c>
      <c r="T250" s="3" t="str">
        <f>VLOOKUP(Q250,道具信息!$Q$3:$S$20,2,FALSE)</f>
        <v>CHEST_ITEM_TYPE_T3_SHARD</v>
      </c>
      <c r="U250" s="3" t="str">
        <f>IF(COUNTIF(U$245:U249,T250)=0,T250,"")</f>
        <v/>
      </c>
      <c r="V250" s="3" t="str">
        <f t="shared" si="166"/>
        <v>CHEST_ITEM_TYPE_T3_SHARD</v>
      </c>
      <c r="W250" s="13" t="str">
        <f t="shared" si="159"/>
        <v/>
      </c>
      <c r="X250" s="3" t="str">
        <f t="shared" si="160"/>
        <v/>
      </c>
      <c r="Y250" s="3" t="str">
        <f t="shared" si="167"/>
        <v>59.8%</v>
      </c>
    </row>
    <row r="251" spans="2:25" x14ac:dyDescent="0.3">
      <c r="B251" s="2">
        <f>数据源!AC283</f>
        <v>7</v>
      </c>
      <c r="C251" s="2" t="str">
        <f>数据源!AD283</f>
        <v>T1LP1</v>
      </c>
      <c r="D251" s="2" t="str">
        <f>数据源!AE283</f>
        <v>部件</v>
      </c>
      <c r="E251" s="2">
        <f>数据源!AF283</f>
        <v>21</v>
      </c>
      <c r="F251" s="2">
        <f>数据源!AG283</f>
        <v>1</v>
      </c>
      <c r="G251" s="2">
        <f>数据源!AH283</f>
        <v>4.1999999999999997E-3</v>
      </c>
      <c r="H251" s="2">
        <f>数据源!AI283</f>
        <v>1.3333333333333334E-2</v>
      </c>
      <c r="I251" s="2">
        <f>数据源!AJ283</f>
        <v>133</v>
      </c>
      <c r="J251" s="3">
        <f t="shared" si="155"/>
        <v>1</v>
      </c>
      <c r="K251" s="3">
        <f t="shared" si="156"/>
        <v>1</v>
      </c>
      <c r="L251" s="3" t="str">
        <f t="shared" si="161"/>
        <v>部件</v>
      </c>
      <c r="M251" s="3">
        <f t="shared" ca="1" si="162"/>
        <v>91001</v>
      </c>
      <c r="N251" s="3" t="str">
        <f t="shared" ca="1" si="163"/>
        <v>51311,52311,53311,51321,52321,53321,91001</v>
      </c>
      <c r="O251" s="3" t="str">
        <f t="shared" si="164"/>
        <v>995,995,995,995,995,995,133</v>
      </c>
      <c r="P251" s="1" t="str">
        <f t="shared" si="165"/>
        <v>(1,3),(1,3),(1,3),(1,1),(1,1),(1,1),(1,1)</v>
      </c>
      <c r="Q251" s="3" t="str">
        <f>IF(D251="坦克碎片",VLOOKUP(C251,道具信息!$N$2:$O$291,2,FALSE)&amp;"碎片",VLOOKUP(C251,道具信息!$N$2:$O$291,2,FALSE))</f>
        <v>T1部件</v>
      </c>
      <c r="R251" s="3">
        <f t="shared" si="153"/>
        <v>2394</v>
      </c>
      <c r="S251" s="11">
        <f t="shared" si="154"/>
        <v>0.24</v>
      </c>
      <c r="T251" s="3" t="str">
        <f>VLOOKUP(Q251,道具信息!$Q$3:$S$20,2,FALSE)</f>
        <v>CHEST_ITEM_TYPE_T1_PART</v>
      </c>
      <c r="U251" s="3" t="str">
        <f>IF(COUNTIF(U$245:U250,T251)=0,T251,"")</f>
        <v>CHEST_ITEM_TYPE_T1_PART</v>
      </c>
      <c r="V251" s="3" t="str">
        <f t="shared" si="166"/>
        <v>CHEST_ITEM_TYPE_T3_SHARD,CHEST_ITEM_TYPE_T1_PART</v>
      </c>
      <c r="W251" s="13">
        <f t="shared" si="159"/>
        <v>0.24</v>
      </c>
      <c r="X251" s="3" t="str">
        <f t="shared" si="160"/>
        <v>24.0%</v>
      </c>
      <c r="Y251" s="3" t="str">
        <f t="shared" si="167"/>
        <v>59.8%,24.0%</v>
      </c>
    </row>
    <row r="252" spans="2:25" x14ac:dyDescent="0.3">
      <c r="B252" s="2">
        <f>数据源!AC284</f>
        <v>7</v>
      </c>
      <c r="C252" s="2" t="str">
        <f>数据源!AD284</f>
        <v>T1LP3</v>
      </c>
      <c r="D252" s="2" t="str">
        <f>数据源!AE284</f>
        <v>部件</v>
      </c>
      <c r="E252" s="2">
        <f>数据源!AF284</f>
        <v>21</v>
      </c>
      <c r="F252" s="2">
        <f>数据源!AG284</f>
        <v>1</v>
      </c>
      <c r="G252" s="2">
        <f>数据源!AH284</f>
        <v>4.1999999999999997E-3</v>
      </c>
      <c r="H252" s="2">
        <f>数据源!AI284</f>
        <v>1.3333333333333334E-2</v>
      </c>
      <c r="I252" s="2">
        <f>数据源!AJ284</f>
        <v>133</v>
      </c>
      <c r="J252" s="3">
        <f t="shared" si="155"/>
        <v>1</v>
      </c>
      <c r="K252" s="3">
        <f t="shared" si="156"/>
        <v>1</v>
      </c>
      <c r="L252" s="3" t="str">
        <f t="shared" si="161"/>
        <v>部件</v>
      </c>
      <c r="M252" s="3">
        <f t="shared" ca="1" si="162"/>
        <v>91003</v>
      </c>
      <c r="N252" s="3" t="str">
        <f t="shared" ca="1" si="163"/>
        <v>51311,52311,53311,51321,52321,53321,91001,91003</v>
      </c>
      <c r="O252" s="3" t="str">
        <f t="shared" si="164"/>
        <v>995,995,995,995,995,995,133,133</v>
      </c>
      <c r="P252" s="1" t="str">
        <f t="shared" si="165"/>
        <v>(1,3),(1,3),(1,3),(1,1),(1,1),(1,1),(1,1),(1,1)</v>
      </c>
      <c r="Q252" s="3" t="str">
        <f>IF(D252="坦克碎片",VLOOKUP(C252,道具信息!$N$2:$O$291,2,FALSE)&amp;"碎片",VLOOKUP(C252,道具信息!$N$2:$O$291,2,FALSE))</f>
        <v>T1部件</v>
      </c>
      <c r="R252" s="3">
        <f t="shared" si="153"/>
        <v>2394</v>
      </c>
      <c r="S252" s="11">
        <f t="shared" si="154"/>
        <v>0.24</v>
      </c>
      <c r="T252" s="3" t="str">
        <f>VLOOKUP(Q252,道具信息!$Q$3:$S$20,2,FALSE)</f>
        <v>CHEST_ITEM_TYPE_T1_PART</v>
      </c>
      <c r="U252" s="3" t="str">
        <f>IF(COUNTIF(U$245:U251,T252)=0,T252,"")</f>
        <v/>
      </c>
      <c r="V252" s="3" t="str">
        <f t="shared" si="166"/>
        <v>CHEST_ITEM_TYPE_T3_SHARD,CHEST_ITEM_TYPE_T1_PART</v>
      </c>
      <c r="W252" s="13" t="str">
        <f t="shared" si="159"/>
        <v/>
      </c>
      <c r="X252" s="3" t="str">
        <f t="shared" si="160"/>
        <v/>
      </c>
      <c r="Y252" s="3" t="str">
        <f t="shared" si="167"/>
        <v>59.8%,24.0%</v>
      </c>
    </row>
    <row r="253" spans="2:25" x14ac:dyDescent="0.3">
      <c r="B253" s="2">
        <f>数据源!AC285</f>
        <v>7</v>
      </c>
      <c r="C253" s="2" t="str">
        <f>数据源!AD285</f>
        <v>T1LP5</v>
      </c>
      <c r="D253" s="2" t="str">
        <f>数据源!AE285</f>
        <v>部件</v>
      </c>
      <c r="E253" s="2">
        <f>数据源!AF285</f>
        <v>21</v>
      </c>
      <c r="F253" s="2">
        <f>数据源!AG285</f>
        <v>1</v>
      </c>
      <c r="G253" s="2">
        <f>数据源!AH285</f>
        <v>4.1999999999999997E-3</v>
      </c>
      <c r="H253" s="2">
        <f>数据源!AI285</f>
        <v>1.3333333333333334E-2</v>
      </c>
      <c r="I253" s="2">
        <f>数据源!AJ285</f>
        <v>133</v>
      </c>
      <c r="J253" s="3">
        <f t="shared" si="155"/>
        <v>1</v>
      </c>
      <c r="K253" s="3">
        <f t="shared" si="156"/>
        <v>1</v>
      </c>
      <c r="L253" s="3" t="str">
        <f t="shared" si="161"/>
        <v>部件</v>
      </c>
      <c r="M253" s="3">
        <f t="shared" ca="1" si="162"/>
        <v>91005</v>
      </c>
      <c r="N253" s="3" t="str">
        <f t="shared" ca="1" si="163"/>
        <v>51311,52311,53311,51321,52321,53321,91001,91003,91005</v>
      </c>
      <c r="O253" s="3" t="str">
        <f t="shared" si="164"/>
        <v>995,995,995,995,995,995,133,133,133</v>
      </c>
      <c r="P253" s="1" t="str">
        <f t="shared" si="165"/>
        <v>(1,3),(1,3),(1,3),(1,1),(1,1),(1,1),(1,1),(1,1),(1,1)</v>
      </c>
      <c r="Q253" s="3" t="str">
        <f>IF(D253="坦克碎片",VLOOKUP(C253,道具信息!$N$2:$O$291,2,FALSE)&amp;"碎片",VLOOKUP(C253,道具信息!$N$2:$O$291,2,FALSE))</f>
        <v>T1部件</v>
      </c>
      <c r="R253" s="3">
        <f t="shared" si="153"/>
        <v>2394</v>
      </c>
      <c r="S253" s="11">
        <f t="shared" si="154"/>
        <v>0.24</v>
      </c>
      <c r="T253" s="3" t="str">
        <f>VLOOKUP(Q253,道具信息!$Q$3:$S$20,2,FALSE)</f>
        <v>CHEST_ITEM_TYPE_T1_PART</v>
      </c>
      <c r="U253" s="3" t="str">
        <f>IF(COUNTIF(U$245:U252,T253)=0,T253,"")</f>
        <v/>
      </c>
      <c r="V253" s="3" t="str">
        <f t="shared" si="166"/>
        <v>CHEST_ITEM_TYPE_T3_SHARD,CHEST_ITEM_TYPE_T1_PART</v>
      </c>
      <c r="W253" s="13" t="str">
        <f t="shared" si="159"/>
        <v/>
      </c>
      <c r="X253" s="3" t="str">
        <f t="shared" si="160"/>
        <v/>
      </c>
      <c r="Y253" s="3" t="str">
        <f t="shared" si="167"/>
        <v>59.8%,24.0%</v>
      </c>
    </row>
    <row r="254" spans="2:25" x14ac:dyDescent="0.3">
      <c r="B254" s="2">
        <f>数据源!AC286</f>
        <v>7</v>
      </c>
      <c r="C254" s="2" t="str">
        <f>数据源!AD286</f>
        <v>T1MP1</v>
      </c>
      <c r="D254" s="2" t="str">
        <f>数据源!AE286</f>
        <v>部件</v>
      </c>
      <c r="E254" s="2">
        <f>数据源!AF286</f>
        <v>21</v>
      </c>
      <c r="F254" s="2">
        <f>数据源!AG286</f>
        <v>1</v>
      </c>
      <c r="G254" s="2">
        <f>数据源!AH286</f>
        <v>4.1999999999999997E-3</v>
      </c>
      <c r="H254" s="2">
        <f>数据源!AI286</f>
        <v>1.3333333333333334E-2</v>
      </c>
      <c r="I254" s="2">
        <f>数据源!AJ286</f>
        <v>133</v>
      </c>
      <c r="J254" s="3">
        <f t="shared" si="155"/>
        <v>1</v>
      </c>
      <c r="K254" s="3">
        <f t="shared" si="156"/>
        <v>1</v>
      </c>
      <c r="L254" s="3" t="str">
        <f t="shared" si="161"/>
        <v>部件</v>
      </c>
      <c r="M254" s="3">
        <f t="shared" ca="1" si="162"/>
        <v>91101</v>
      </c>
      <c r="N254" s="3" t="str">
        <f t="shared" ca="1" si="163"/>
        <v>51311,52311,53311,51321,52321,53321,91001,91003,91005,91101</v>
      </c>
      <c r="O254" s="3" t="str">
        <f t="shared" si="164"/>
        <v>995,995,995,995,995,995,133,133,133,133</v>
      </c>
      <c r="P254" s="1" t="str">
        <f t="shared" si="165"/>
        <v>(1,3),(1,3),(1,3),(1,1),(1,1),(1,1),(1,1),(1,1),(1,1),(1,1)</v>
      </c>
      <c r="Q254" s="3" t="str">
        <f>IF(D254="坦克碎片",VLOOKUP(C254,道具信息!$N$2:$O$291,2,FALSE)&amp;"碎片",VLOOKUP(C254,道具信息!$N$2:$O$291,2,FALSE))</f>
        <v>T1部件</v>
      </c>
      <c r="R254" s="3">
        <f t="shared" si="153"/>
        <v>2394</v>
      </c>
      <c r="S254" s="11">
        <f t="shared" si="154"/>
        <v>0.24</v>
      </c>
      <c r="T254" s="3" t="str">
        <f>VLOOKUP(Q254,道具信息!$Q$3:$S$20,2,FALSE)</f>
        <v>CHEST_ITEM_TYPE_T1_PART</v>
      </c>
      <c r="U254" s="3" t="str">
        <f>IF(COUNTIF(U$245:U253,T254)=0,T254,"")</f>
        <v/>
      </c>
      <c r="V254" s="3" t="str">
        <f t="shared" si="166"/>
        <v>CHEST_ITEM_TYPE_T3_SHARD,CHEST_ITEM_TYPE_T1_PART</v>
      </c>
      <c r="W254" s="13" t="str">
        <f t="shared" si="159"/>
        <v/>
      </c>
      <c r="X254" s="3" t="str">
        <f t="shared" si="160"/>
        <v/>
      </c>
      <c r="Y254" s="3" t="str">
        <f t="shared" si="167"/>
        <v>59.8%,24.0%</v>
      </c>
    </row>
    <row r="255" spans="2:25" x14ac:dyDescent="0.3">
      <c r="B255" s="2">
        <f>数据源!AC287</f>
        <v>7</v>
      </c>
      <c r="C255" s="2" t="str">
        <f>数据源!AD287</f>
        <v>T1MP3</v>
      </c>
      <c r="D255" s="2" t="str">
        <f>数据源!AE287</f>
        <v>部件</v>
      </c>
      <c r="E255" s="2">
        <f>数据源!AF287</f>
        <v>21</v>
      </c>
      <c r="F255" s="2">
        <f>数据源!AG287</f>
        <v>1</v>
      </c>
      <c r="G255" s="2">
        <f>数据源!AH287</f>
        <v>4.1999999999999997E-3</v>
      </c>
      <c r="H255" s="2">
        <f>数据源!AI287</f>
        <v>1.3333333333333334E-2</v>
      </c>
      <c r="I255" s="2">
        <f>数据源!AJ287</f>
        <v>133</v>
      </c>
      <c r="J255" s="3">
        <f t="shared" si="155"/>
        <v>1</v>
      </c>
      <c r="K255" s="3">
        <f t="shared" si="156"/>
        <v>1</v>
      </c>
      <c r="L255" s="3" t="str">
        <f t="shared" si="161"/>
        <v>部件</v>
      </c>
      <c r="M255" s="3">
        <f t="shared" ca="1" si="162"/>
        <v>91103</v>
      </c>
      <c r="N255" s="3" t="str">
        <f t="shared" ca="1" si="163"/>
        <v>51311,52311,53311,51321,52321,53321,91001,91003,91005,91101,91103</v>
      </c>
      <c r="O255" s="3" t="str">
        <f t="shared" si="164"/>
        <v>995,995,995,995,995,995,133,133,133,133,133</v>
      </c>
      <c r="P255" s="1" t="str">
        <f t="shared" si="165"/>
        <v>(1,3),(1,3),(1,3),(1,1),(1,1),(1,1),(1,1),(1,1),(1,1),(1,1),(1,1)</v>
      </c>
      <c r="Q255" s="3" t="str">
        <f>IF(D255="坦克碎片",VLOOKUP(C255,道具信息!$N$2:$O$291,2,FALSE)&amp;"碎片",VLOOKUP(C255,道具信息!$N$2:$O$291,2,FALSE))</f>
        <v>T1部件</v>
      </c>
      <c r="R255" s="3">
        <f t="shared" si="153"/>
        <v>2394</v>
      </c>
      <c r="S255" s="11">
        <f t="shared" si="154"/>
        <v>0.24</v>
      </c>
      <c r="T255" s="3" t="str">
        <f>VLOOKUP(Q255,道具信息!$Q$3:$S$20,2,FALSE)</f>
        <v>CHEST_ITEM_TYPE_T1_PART</v>
      </c>
      <c r="U255" s="3" t="str">
        <f>IF(COUNTIF(U$245:U254,T255)=0,T255,"")</f>
        <v/>
      </c>
      <c r="V255" s="3" t="str">
        <f t="shared" si="166"/>
        <v>CHEST_ITEM_TYPE_T3_SHARD,CHEST_ITEM_TYPE_T1_PART</v>
      </c>
      <c r="W255" s="13" t="str">
        <f t="shared" si="159"/>
        <v/>
      </c>
      <c r="X255" s="3" t="str">
        <f t="shared" si="160"/>
        <v/>
      </c>
      <c r="Y255" s="3" t="str">
        <f t="shared" si="167"/>
        <v>59.8%,24.0%</v>
      </c>
    </row>
    <row r="256" spans="2:25" x14ac:dyDescent="0.3">
      <c r="B256" s="2">
        <f>数据源!AC288</f>
        <v>7</v>
      </c>
      <c r="C256" s="2" t="str">
        <f>数据源!AD288</f>
        <v>T1MP5</v>
      </c>
      <c r="D256" s="2" t="str">
        <f>数据源!AE288</f>
        <v>部件</v>
      </c>
      <c r="E256" s="2">
        <f>数据源!AF288</f>
        <v>21</v>
      </c>
      <c r="F256" s="2">
        <f>数据源!AG288</f>
        <v>1</v>
      </c>
      <c r="G256" s="2">
        <f>数据源!AH288</f>
        <v>4.1999999999999997E-3</v>
      </c>
      <c r="H256" s="2">
        <f>数据源!AI288</f>
        <v>1.3333333333333334E-2</v>
      </c>
      <c r="I256" s="2">
        <f>数据源!AJ288</f>
        <v>133</v>
      </c>
      <c r="J256" s="3">
        <f t="shared" si="155"/>
        <v>1</v>
      </c>
      <c r="K256" s="3">
        <f t="shared" si="156"/>
        <v>1</v>
      </c>
      <c r="L256" s="3" t="str">
        <f t="shared" si="161"/>
        <v>部件</v>
      </c>
      <c r="M256" s="3">
        <f t="shared" ca="1" si="162"/>
        <v>91105</v>
      </c>
      <c r="N256" s="3" t="str">
        <f t="shared" ca="1" si="163"/>
        <v>51311,52311,53311,51321,52321,53321,91001,91003,91005,91101,91103,91105</v>
      </c>
      <c r="O256" s="3" t="str">
        <f t="shared" si="164"/>
        <v>995,995,995,995,995,995,133,133,133,133,133,133</v>
      </c>
      <c r="P256" s="1" t="str">
        <f t="shared" si="165"/>
        <v>(1,3),(1,3),(1,3),(1,1),(1,1),(1,1),(1,1),(1,1),(1,1),(1,1),(1,1),(1,1)</v>
      </c>
      <c r="Q256" s="3" t="str">
        <f>IF(D256="坦克碎片",VLOOKUP(C256,道具信息!$N$2:$O$291,2,FALSE)&amp;"碎片",VLOOKUP(C256,道具信息!$N$2:$O$291,2,FALSE))</f>
        <v>T1部件</v>
      </c>
      <c r="R256" s="3">
        <f t="shared" si="153"/>
        <v>2394</v>
      </c>
      <c r="S256" s="11">
        <f t="shared" si="154"/>
        <v>0.24</v>
      </c>
      <c r="T256" s="3" t="str">
        <f>VLOOKUP(Q256,道具信息!$Q$3:$S$20,2,FALSE)</f>
        <v>CHEST_ITEM_TYPE_T1_PART</v>
      </c>
      <c r="U256" s="3" t="str">
        <f>IF(COUNTIF(U$245:U255,T256)=0,T256,"")</f>
        <v/>
      </c>
      <c r="V256" s="3" t="str">
        <f t="shared" si="166"/>
        <v>CHEST_ITEM_TYPE_T3_SHARD,CHEST_ITEM_TYPE_T1_PART</v>
      </c>
      <c r="W256" s="13" t="str">
        <f t="shared" si="159"/>
        <v/>
      </c>
      <c r="X256" s="3" t="str">
        <f t="shared" si="160"/>
        <v/>
      </c>
      <c r="Y256" s="3" t="str">
        <f t="shared" si="167"/>
        <v>59.8%,24.0%</v>
      </c>
    </row>
    <row r="257" spans="2:25" x14ac:dyDescent="0.3">
      <c r="B257" s="2">
        <f>数据源!AC289</f>
        <v>7</v>
      </c>
      <c r="C257" s="2" t="str">
        <f>数据源!AD289</f>
        <v>T1HP1</v>
      </c>
      <c r="D257" s="2" t="str">
        <f>数据源!AE289</f>
        <v>部件</v>
      </c>
      <c r="E257" s="2">
        <f>数据源!AF289</f>
        <v>21</v>
      </c>
      <c r="F257" s="2">
        <f>数据源!AG289</f>
        <v>1</v>
      </c>
      <c r="G257" s="2">
        <f>数据源!AH289</f>
        <v>4.1999999999999997E-3</v>
      </c>
      <c r="H257" s="2">
        <f>数据源!AI289</f>
        <v>1.3333333333333334E-2</v>
      </c>
      <c r="I257" s="2">
        <f>数据源!AJ289</f>
        <v>133</v>
      </c>
      <c r="J257" s="3">
        <f t="shared" si="155"/>
        <v>1</v>
      </c>
      <c r="K257" s="3">
        <f t="shared" si="156"/>
        <v>1</v>
      </c>
      <c r="L257" s="3" t="str">
        <f t="shared" si="161"/>
        <v>部件</v>
      </c>
      <c r="M257" s="3">
        <f t="shared" ca="1" si="162"/>
        <v>91201</v>
      </c>
      <c r="N257" s="3" t="str">
        <f t="shared" ca="1" si="163"/>
        <v>51311,52311,53311,51321,52321,53321,91001,91003,91005,91101,91103,91105,91201</v>
      </c>
      <c r="O257" s="3" t="str">
        <f t="shared" si="164"/>
        <v>995,995,995,995,995,995,133,133,133,133,133,133,133</v>
      </c>
      <c r="P257" s="1" t="str">
        <f t="shared" si="165"/>
        <v>(1,3),(1,3),(1,3),(1,1),(1,1),(1,1),(1,1),(1,1),(1,1),(1,1),(1,1),(1,1),(1,1)</v>
      </c>
      <c r="Q257" s="3" t="str">
        <f>IF(D257="坦克碎片",VLOOKUP(C257,道具信息!$N$2:$O$291,2,FALSE)&amp;"碎片",VLOOKUP(C257,道具信息!$N$2:$O$291,2,FALSE))</f>
        <v>T1部件</v>
      </c>
      <c r="R257" s="3">
        <f t="shared" si="153"/>
        <v>2394</v>
      </c>
      <c r="S257" s="11">
        <f t="shared" si="154"/>
        <v>0.24</v>
      </c>
      <c r="T257" s="3" t="str">
        <f>VLOOKUP(Q257,道具信息!$Q$3:$S$20,2,FALSE)</f>
        <v>CHEST_ITEM_TYPE_T1_PART</v>
      </c>
      <c r="U257" s="3" t="str">
        <f>IF(COUNTIF(U$245:U256,T257)=0,T257,"")</f>
        <v/>
      </c>
      <c r="V257" s="3" t="str">
        <f t="shared" si="166"/>
        <v>CHEST_ITEM_TYPE_T3_SHARD,CHEST_ITEM_TYPE_T1_PART</v>
      </c>
      <c r="W257" s="13" t="str">
        <f t="shared" si="159"/>
        <v/>
      </c>
      <c r="X257" s="3" t="str">
        <f t="shared" si="160"/>
        <v/>
      </c>
      <c r="Y257" s="3" t="str">
        <f t="shared" si="167"/>
        <v>59.8%,24.0%</v>
      </c>
    </row>
    <row r="258" spans="2:25" x14ac:dyDescent="0.3">
      <c r="B258" s="2">
        <f>数据源!AC290</f>
        <v>7</v>
      </c>
      <c r="C258" s="2" t="str">
        <f>数据源!AD290</f>
        <v>T1HP3</v>
      </c>
      <c r="D258" s="2" t="str">
        <f>数据源!AE290</f>
        <v>部件</v>
      </c>
      <c r="E258" s="2">
        <f>数据源!AF290</f>
        <v>21</v>
      </c>
      <c r="F258" s="2">
        <f>数据源!AG290</f>
        <v>1</v>
      </c>
      <c r="G258" s="2">
        <f>数据源!AH290</f>
        <v>4.1999999999999997E-3</v>
      </c>
      <c r="H258" s="2">
        <f>数据源!AI290</f>
        <v>1.3333333333333334E-2</v>
      </c>
      <c r="I258" s="2">
        <f>数据源!AJ290</f>
        <v>133</v>
      </c>
      <c r="J258" s="3">
        <f t="shared" si="155"/>
        <v>1</v>
      </c>
      <c r="K258" s="3">
        <f t="shared" si="156"/>
        <v>1</v>
      </c>
      <c r="L258" s="3" t="str">
        <f t="shared" si="161"/>
        <v>部件</v>
      </c>
      <c r="M258" s="3">
        <f t="shared" ca="1" si="162"/>
        <v>91203</v>
      </c>
      <c r="N258" s="3" t="str">
        <f t="shared" ca="1" si="163"/>
        <v>51311,52311,53311,51321,52321,53321,91001,91003,91005,91101,91103,91105,91201,91203</v>
      </c>
      <c r="O258" s="3" t="str">
        <f t="shared" si="164"/>
        <v>995,995,995,995,995,995,133,133,133,133,133,133,133,133</v>
      </c>
      <c r="P258" s="1" t="str">
        <f t="shared" si="165"/>
        <v>(1,3),(1,3),(1,3),(1,1),(1,1),(1,1),(1,1),(1,1),(1,1),(1,1),(1,1),(1,1),(1,1),(1,1)</v>
      </c>
      <c r="Q258" s="3" t="str">
        <f>IF(D258="坦克碎片",VLOOKUP(C258,道具信息!$N$2:$O$291,2,FALSE)&amp;"碎片",VLOOKUP(C258,道具信息!$N$2:$O$291,2,FALSE))</f>
        <v>T1部件</v>
      </c>
      <c r="R258" s="3">
        <f t="shared" si="153"/>
        <v>2394</v>
      </c>
      <c r="S258" s="11">
        <f t="shared" si="154"/>
        <v>0.24</v>
      </c>
      <c r="T258" s="3" t="str">
        <f>VLOOKUP(Q258,道具信息!$Q$3:$S$20,2,FALSE)</f>
        <v>CHEST_ITEM_TYPE_T1_PART</v>
      </c>
      <c r="U258" s="3" t="str">
        <f>IF(COUNTIF(U$245:U257,T258)=0,T258,"")</f>
        <v/>
      </c>
      <c r="V258" s="3" t="str">
        <f t="shared" si="166"/>
        <v>CHEST_ITEM_TYPE_T3_SHARD,CHEST_ITEM_TYPE_T1_PART</v>
      </c>
      <c r="W258" s="13" t="str">
        <f t="shared" si="159"/>
        <v/>
      </c>
      <c r="X258" s="3" t="str">
        <f t="shared" si="160"/>
        <v/>
      </c>
      <c r="Y258" s="3" t="str">
        <f t="shared" si="167"/>
        <v>59.8%,24.0%</v>
      </c>
    </row>
    <row r="259" spans="2:25" x14ac:dyDescent="0.3">
      <c r="B259" s="2">
        <f>数据源!AC291</f>
        <v>7</v>
      </c>
      <c r="C259" s="2" t="str">
        <f>数据源!AD291</f>
        <v>T1HP5</v>
      </c>
      <c r="D259" s="2" t="str">
        <f>数据源!AE291</f>
        <v>部件</v>
      </c>
      <c r="E259" s="2">
        <f>数据源!AF291</f>
        <v>21</v>
      </c>
      <c r="F259" s="2">
        <f>数据源!AG291</f>
        <v>1</v>
      </c>
      <c r="G259" s="2">
        <f>数据源!AH291</f>
        <v>4.1999999999999997E-3</v>
      </c>
      <c r="H259" s="2">
        <f>数据源!AI291</f>
        <v>1.3333333333333334E-2</v>
      </c>
      <c r="I259" s="2">
        <f>数据源!AJ291</f>
        <v>133</v>
      </c>
      <c r="J259" s="3">
        <f t="shared" si="155"/>
        <v>1</v>
      </c>
      <c r="K259" s="3">
        <f t="shared" si="156"/>
        <v>1</v>
      </c>
      <c r="L259" s="3" t="str">
        <f t="shared" si="161"/>
        <v>部件</v>
      </c>
      <c r="M259" s="3">
        <f t="shared" ca="1" si="162"/>
        <v>91205</v>
      </c>
      <c r="N259" s="3" t="str">
        <f t="shared" ca="1" si="163"/>
        <v>51311,52311,53311,51321,52321,53321,91001,91003,91005,91101,91103,91105,91201,91203,91205</v>
      </c>
      <c r="O259" s="3" t="str">
        <f t="shared" si="164"/>
        <v>995,995,995,995,995,995,133,133,133,133,133,133,133,133,133</v>
      </c>
      <c r="P259" s="1" t="str">
        <f t="shared" si="165"/>
        <v>(1,3),(1,3),(1,3),(1,1),(1,1),(1,1),(1,1),(1,1),(1,1),(1,1),(1,1),(1,1),(1,1),(1,1),(1,1)</v>
      </c>
      <c r="Q259" s="3" t="str">
        <f>IF(D259="坦克碎片",VLOOKUP(C259,道具信息!$N$2:$O$291,2,FALSE)&amp;"碎片",VLOOKUP(C259,道具信息!$N$2:$O$291,2,FALSE))</f>
        <v>T1部件</v>
      </c>
      <c r="R259" s="3">
        <f t="shared" si="153"/>
        <v>2394</v>
      </c>
      <c r="S259" s="11">
        <f t="shared" si="154"/>
        <v>0.24</v>
      </c>
      <c r="T259" s="3" t="str">
        <f>VLOOKUP(Q259,道具信息!$Q$3:$S$20,2,FALSE)</f>
        <v>CHEST_ITEM_TYPE_T1_PART</v>
      </c>
      <c r="U259" s="3" t="str">
        <f>IF(COUNTIF(U$245:U258,T259)=0,T259,"")</f>
        <v/>
      </c>
      <c r="V259" s="3" t="str">
        <f t="shared" si="166"/>
        <v>CHEST_ITEM_TYPE_T3_SHARD,CHEST_ITEM_TYPE_T1_PART</v>
      </c>
      <c r="W259" s="13" t="str">
        <f t="shared" si="159"/>
        <v/>
      </c>
      <c r="X259" s="3" t="str">
        <f t="shared" si="160"/>
        <v/>
      </c>
      <c r="Y259" s="3" t="str">
        <f t="shared" si="167"/>
        <v>59.8%,24.0%</v>
      </c>
    </row>
    <row r="260" spans="2:25" x14ac:dyDescent="0.3">
      <c r="B260" s="2">
        <f>数据源!AC292</f>
        <v>7</v>
      </c>
      <c r="C260" s="2" t="str">
        <f>数据源!AD292</f>
        <v>T1LP2</v>
      </c>
      <c r="D260" s="2" t="str">
        <f>数据源!AE292</f>
        <v>部件</v>
      </c>
      <c r="E260" s="2">
        <f>数据源!AF292</f>
        <v>21</v>
      </c>
      <c r="F260" s="2">
        <f>数据源!AG292</f>
        <v>1</v>
      </c>
      <c r="G260" s="2">
        <f>数据源!AH292</f>
        <v>4.1999999999999997E-3</v>
      </c>
      <c r="H260" s="2">
        <f>数据源!AI292</f>
        <v>1.3333333333333334E-2</v>
      </c>
      <c r="I260" s="2">
        <f>数据源!AJ292</f>
        <v>133</v>
      </c>
      <c r="J260" s="3">
        <f t="shared" si="155"/>
        <v>1</v>
      </c>
      <c r="K260" s="3">
        <f t="shared" si="156"/>
        <v>1</v>
      </c>
      <c r="L260" s="3" t="str">
        <f t="shared" si="161"/>
        <v>部件</v>
      </c>
      <c r="M260" s="3">
        <f t="shared" ca="1" si="162"/>
        <v>91002</v>
      </c>
      <c r="N260" s="3" t="str">
        <f t="shared" ca="1" si="163"/>
        <v>51311,52311,53311,51321,52321,53321,91001,91003,91005,91101,91103,91105,91201,91203,91205,91002</v>
      </c>
      <c r="O260" s="3" t="str">
        <f t="shared" si="164"/>
        <v>995,995,995,995,995,995,133,133,133,133,133,133,133,133,133,133</v>
      </c>
      <c r="P260" s="1" t="str">
        <f t="shared" si="165"/>
        <v>(1,3),(1,3),(1,3),(1,1),(1,1),(1,1),(1,1),(1,1),(1,1),(1,1),(1,1),(1,1),(1,1),(1,1),(1,1),(1,1)</v>
      </c>
      <c r="Q260" s="3" t="str">
        <f>IF(D260="坦克碎片",VLOOKUP(C260,道具信息!$N$2:$O$291,2,FALSE)&amp;"碎片",VLOOKUP(C260,道具信息!$N$2:$O$291,2,FALSE))</f>
        <v>T1部件</v>
      </c>
      <c r="R260" s="3">
        <f t="shared" si="153"/>
        <v>2394</v>
      </c>
      <c r="S260" s="11">
        <f t="shared" si="154"/>
        <v>0.24</v>
      </c>
      <c r="T260" s="3" t="str">
        <f>VLOOKUP(Q260,道具信息!$Q$3:$S$20,2,FALSE)</f>
        <v>CHEST_ITEM_TYPE_T1_PART</v>
      </c>
      <c r="U260" s="3" t="str">
        <f>IF(COUNTIF(U$245:U259,T260)=0,T260,"")</f>
        <v/>
      </c>
      <c r="V260" s="3" t="str">
        <f t="shared" si="166"/>
        <v>CHEST_ITEM_TYPE_T3_SHARD,CHEST_ITEM_TYPE_T1_PART</v>
      </c>
      <c r="W260" s="13" t="str">
        <f t="shared" si="159"/>
        <v/>
      </c>
      <c r="X260" s="3" t="str">
        <f t="shared" si="160"/>
        <v/>
      </c>
      <c r="Y260" s="3" t="str">
        <f t="shared" si="167"/>
        <v>59.8%,24.0%</v>
      </c>
    </row>
    <row r="261" spans="2:25" x14ac:dyDescent="0.3">
      <c r="B261" s="2">
        <f>数据源!AC293</f>
        <v>7</v>
      </c>
      <c r="C261" s="2" t="str">
        <f>数据源!AD293</f>
        <v>T1LP4</v>
      </c>
      <c r="D261" s="2" t="str">
        <f>数据源!AE293</f>
        <v>部件</v>
      </c>
      <c r="E261" s="2">
        <f>数据源!AF293</f>
        <v>21</v>
      </c>
      <c r="F261" s="2">
        <f>数据源!AG293</f>
        <v>1</v>
      </c>
      <c r="G261" s="2">
        <f>数据源!AH293</f>
        <v>4.1999999999999997E-3</v>
      </c>
      <c r="H261" s="2">
        <f>数据源!AI293</f>
        <v>1.3333333333333334E-2</v>
      </c>
      <c r="I261" s="2">
        <f>数据源!AJ293</f>
        <v>133</v>
      </c>
      <c r="J261" s="3">
        <f t="shared" si="155"/>
        <v>1</v>
      </c>
      <c r="K261" s="3">
        <f t="shared" si="156"/>
        <v>1</v>
      </c>
      <c r="L261" s="3" t="str">
        <f t="shared" si="161"/>
        <v>部件</v>
      </c>
      <c r="M261" s="3">
        <f t="shared" ca="1" si="162"/>
        <v>91004</v>
      </c>
      <c r="N261" s="3" t="str">
        <f t="shared" ca="1" si="163"/>
        <v>51311,52311,53311,51321,52321,53321,91001,91003,91005,91101,91103,91105,91201,91203,91205,91002,91004</v>
      </c>
      <c r="O261" s="3" t="str">
        <f t="shared" si="164"/>
        <v>995,995,995,995,995,995,133,133,133,133,133,133,133,133,133,133,133</v>
      </c>
      <c r="P261" s="1" t="str">
        <f t="shared" si="165"/>
        <v>(1,3),(1,3),(1,3),(1,1),(1,1),(1,1),(1,1),(1,1),(1,1),(1,1),(1,1),(1,1),(1,1),(1,1),(1,1),(1,1),(1,1)</v>
      </c>
      <c r="Q261" s="3" t="str">
        <f>IF(D261="坦克碎片",VLOOKUP(C261,道具信息!$N$2:$O$291,2,FALSE)&amp;"碎片",VLOOKUP(C261,道具信息!$N$2:$O$291,2,FALSE))</f>
        <v>T1部件</v>
      </c>
      <c r="R261" s="3">
        <f t="shared" si="153"/>
        <v>2394</v>
      </c>
      <c r="S261" s="11">
        <f t="shared" si="154"/>
        <v>0.24</v>
      </c>
      <c r="T261" s="3" t="str">
        <f>VLOOKUP(Q261,道具信息!$Q$3:$S$20,2,FALSE)</f>
        <v>CHEST_ITEM_TYPE_T1_PART</v>
      </c>
      <c r="U261" s="3" t="str">
        <f>IF(COUNTIF(U$245:U260,T261)=0,T261,"")</f>
        <v/>
      </c>
      <c r="V261" s="3" t="str">
        <f t="shared" si="166"/>
        <v>CHEST_ITEM_TYPE_T3_SHARD,CHEST_ITEM_TYPE_T1_PART</v>
      </c>
      <c r="W261" s="13" t="str">
        <f t="shared" si="159"/>
        <v/>
      </c>
      <c r="X261" s="3" t="str">
        <f t="shared" si="160"/>
        <v/>
      </c>
      <c r="Y261" s="3" t="str">
        <f t="shared" si="167"/>
        <v>59.8%,24.0%</v>
      </c>
    </row>
    <row r="262" spans="2:25" x14ac:dyDescent="0.3">
      <c r="B262" s="2">
        <f>数据源!AC294</f>
        <v>7</v>
      </c>
      <c r="C262" s="2" t="str">
        <f>数据源!AD294</f>
        <v>T1LP6</v>
      </c>
      <c r="D262" s="2" t="str">
        <f>数据源!AE294</f>
        <v>部件</v>
      </c>
      <c r="E262" s="2">
        <f>数据源!AF294</f>
        <v>21</v>
      </c>
      <c r="F262" s="2">
        <f>数据源!AG294</f>
        <v>1</v>
      </c>
      <c r="G262" s="2">
        <f>数据源!AH294</f>
        <v>4.1999999999999997E-3</v>
      </c>
      <c r="H262" s="2">
        <f>数据源!AI294</f>
        <v>1.3333333333333334E-2</v>
      </c>
      <c r="I262" s="2">
        <f>数据源!AJ294</f>
        <v>133</v>
      </c>
      <c r="J262" s="3">
        <f t="shared" si="155"/>
        <v>1</v>
      </c>
      <c r="K262" s="3">
        <f t="shared" si="156"/>
        <v>1</v>
      </c>
      <c r="L262" s="3" t="str">
        <f t="shared" si="161"/>
        <v>部件</v>
      </c>
      <c r="M262" s="3">
        <f t="shared" ca="1" si="162"/>
        <v>91006</v>
      </c>
      <c r="N262" s="3" t="str">
        <f t="shared" ca="1" si="163"/>
        <v>51311,52311,53311,51321,52321,53321,91001,91003,91005,91101,91103,91105,91201,91203,91205,91002,91004,91006</v>
      </c>
      <c r="O262" s="3" t="str">
        <f t="shared" si="164"/>
        <v>995,995,995,995,995,995,133,133,133,133,133,133,133,133,133,133,133,133</v>
      </c>
      <c r="P262" s="1" t="str">
        <f t="shared" si="165"/>
        <v>(1,3),(1,3),(1,3),(1,1),(1,1),(1,1),(1,1),(1,1),(1,1),(1,1),(1,1),(1,1),(1,1),(1,1),(1,1),(1,1),(1,1),(1,1)</v>
      </c>
      <c r="Q262" s="3" t="str">
        <f>IF(D262="坦克碎片",VLOOKUP(C262,道具信息!$N$2:$O$291,2,FALSE)&amp;"碎片",VLOOKUP(C262,道具信息!$N$2:$O$291,2,FALSE))</f>
        <v>T1部件</v>
      </c>
      <c r="R262" s="3">
        <f t="shared" si="153"/>
        <v>2394</v>
      </c>
      <c r="S262" s="11">
        <f t="shared" si="154"/>
        <v>0.24</v>
      </c>
      <c r="T262" s="3" t="str">
        <f>VLOOKUP(Q262,道具信息!$Q$3:$S$20,2,FALSE)</f>
        <v>CHEST_ITEM_TYPE_T1_PART</v>
      </c>
      <c r="U262" s="3" t="str">
        <f>IF(COUNTIF(U$245:U261,T262)=0,T262,"")</f>
        <v/>
      </c>
      <c r="V262" s="3" t="str">
        <f t="shared" si="166"/>
        <v>CHEST_ITEM_TYPE_T3_SHARD,CHEST_ITEM_TYPE_T1_PART</v>
      </c>
      <c r="W262" s="13" t="str">
        <f t="shared" si="159"/>
        <v/>
      </c>
      <c r="X262" s="3" t="str">
        <f t="shared" si="160"/>
        <v/>
      </c>
      <c r="Y262" s="3" t="str">
        <f t="shared" si="167"/>
        <v>59.8%,24.0%</v>
      </c>
    </row>
    <row r="263" spans="2:25" x14ac:dyDescent="0.3">
      <c r="B263" s="2">
        <f>数据源!AC295</f>
        <v>7</v>
      </c>
      <c r="C263" s="2" t="str">
        <f>数据源!AD295</f>
        <v>T1MP2</v>
      </c>
      <c r="D263" s="2" t="str">
        <f>数据源!AE295</f>
        <v>部件</v>
      </c>
      <c r="E263" s="2">
        <f>数据源!AF295</f>
        <v>21</v>
      </c>
      <c r="F263" s="2">
        <f>数据源!AG295</f>
        <v>1</v>
      </c>
      <c r="G263" s="2">
        <f>数据源!AH295</f>
        <v>4.1999999999999997E-3</v>
      </c>
      <c r="H263" s="2">
        <f>数据源!AI295</f>
        <v>1.3333333333333334E-2</v>
      </c>
      <c r="I263" s="2">
        <f>数据源!AJ295</f>
        <v>133</v>
      </c>
      <c r="J263" s="3">
        <f t="shared" si="155"/>
        <v>1</v>
      </c>
      <c r="K263" s="3">
        <f t="shared" si="156"/>
        <v>1</v>
      </c>
      <c r="L263" s="3" t="str">
        <f t="shared" ref="L263:L265" si="168">RIGHT(D263,2)</f>
        <v>部件</v>
      </c>
      <c r="M263" s="3">
        <f t="shared" ref="M263:M265" ca="1" si="169">IF(OR(L263="坦克",L263="碎片"),VLOOKUP(C263,INDIRECT("坦克ID"),MATCH(L263&amp;"ID",INDIRECT("坦克标头"),0),FALSE),VLOOKUP(C263,INDIRECT(L263&amp;"ID"),2,FALSE))</f>
        <v>91102</v>
      </c>
      <c r="N263" s="3" t="str">
        <f t="shared" ref="N263:N265" ca="1" si="170">N262&amp;","&amp;M263</f>
        <v>51311,52311,53311,51321,52321,53321,91001,91003,91005,91101,91103,91105,91201,91203,91205,91002,91004,91006,91102</v>
      </c>
      <c r="O263" s="3" t="str">
        <f t="shared" ref="O263:O265" si="171">O262&amp;","&amp;I263</f>
        <v>995,995,995,995,995,995,133,133,133,133,133,133,133,133,133,133,133,133,133</v>
      </c>
      <c r="P263" s="1" t="str">
        <f t="shared" ref="P263:P265" si="172">P262&amp;","&amp;"("&amp;J263&amp;","&amp;K263&amp;")"</f>
        <v>(1,3),(1,3),(1,3),(1,1),(1,1),(1,1),(1,1),(1,1),(1,1),(1,1),(1,1),(1,1),(1,1),(1,1),(1,1),(1,1),(1,1),(1,1),(1,1)</v>
      </c>
      <c r="Q263" s="3" t="str">
        <f>IF(D263="坦克碎片",VLOOKUP(C263,道具信息!$N$2:$O$291,2,FALSE)&amp;"碎片",VLOOKUP(C263,道具信息!$N$2:$O$291,2,FALSE))</f>
        <v>T1部件</v>
      </c>
      <c r="R263" s="3">
        <f t="shared" si="153"/>
        <v>2394</v>
      </c>
      <c r="S263" s="11">
        <f t="shared" si="154"/>
        <v>0.24</v>
      </c>
      <c r="T263" s="3" t="str">
        <f>VLOOKUP(Q263,道具信息!$Q$3:$S$20,2,FALSE)</f>
        <v>CHEST_ITEM_TYPE_T1_PART</v>
      </c>
      <c r="U263" s="3" t="str">
        <f>IF(COUNTIF(U$245:U262,T263)=0,T263,"")</f>
        <v/>
      </c>
      <c r="V263" s="3" t="str">
        <f t="shared" si="166"/>
        <v>CHEST_ITEM_TYPE_T3_SHARD,CHEST_ITEM_TYPE_T1_PART</v>
      </c>
      <c r="W263" s="13" t="str">
        <f t="shared" si="159"/>
        <v/>
      </c>
      <c r="X263" s="3" t="str">
        <f t="shared" si="160"/>
        <v/>
      </c>
      <c r="Y263" s="3" t="str">
        <f t="shared" si="167"/>
        <v>59.8%,24.0%</v>
      </c>
    </row>
    <row r="264" spans="2:25" x14ac:dyDescent="0.3">
      <c r="B264" s="2">
        <f>数据源!AC296</f>
        <v>7</v>
      </c>
      <c r="C264" s="2" t="str">
        <f>数据源!AD296</f>
        <v>T1MP4</v>
      </c>
      <c r="D264" s="2" t="str">
        <f>数据源!AE296</f>
        <v>部件</v>
      </c>
      <c r="E264" s="2">
        <f>数据源!AF296</f>
        <v>21</v>
      </c>
      <c r="F264" s="2">
        <f>数据源!AG296</f>
        <v>1</v>
      </c>
      <c r="G264" s="2">
        <f>数据源!AH296</f>
        <v>4.1999999999999997E-3</v>
      </c>
      <c r="H264" s="2">
        <f>数据源!AI296</f>
        <v>1.3333333333333334E-2</v>
      </c>
      <c r="I264" s="2">
        <f>数据源!AJ296</f>
        <v>133</v>
      </c>
      <c r="J264" s="3">
        <f t="shared" si="155"/>
        <v>1</v>
      </c>
      <c r="K264" s="3">
        <f t="shared" si="156"/>
        <v>1</v>
      </c>
      <c r="L264" s="3" t="str">
        <f t="shared" si="168"/>
        <v>部件</v>
      </c>
      <c r="M264" s="3">
        <f t="shared" ca="1" si="169"/>
        <v>91104</v>
      </c>
      <c r="N264" s="3" t="str">
        <f t="shared" ca="1" si="170"/>
        <v>51311,52311,53311,51321,52321,53321,91001,91003,91005,91101,91103,91105,91201,91203,91205,91002,91004,91006,91102,91104</v>
      </c>
      <c r="O264" s="3" t="str">
        <f t="shared" si="171"/>
        <v>995,995,995,995,995,995,133,133,133,133,133,133,133,133,133,133,133,133,133,133</v>
      </c>
      <c r="P264" s="1" t="str">
        <f t="shared" si="172"/>
        <v>(1,3),(1,3),(1,3),(1,1),(1,1),(1,1),(1,1),(1,1),(1,1),(1,1),(1,1),(1,1),(1,1),(1,1),(1,1),(1,1),(1,1),(1,1),(1,1),(1,1)</v>
      </c>
      <c r="Q264" s="3" t="str">
        <f>IF(D264="坦克碎片",VLOOKUP(C264,道具信息!$N$2:$O$291,2,FALSE)&amp;"碎片",VLOOKUP(C264,道具信息!$N$2:$O$291,2,FALSE))</f>
        <v>T1部件</v>
      </c>
      <c r="R264" s="3">
        <f t="shared" si="153"/>
        <v>2394</v>
      </c>
      <c r="S264" s="11">
        <f t="shared" si="154"/>
        <v>0.24</v>
      </c>
      <c r="T264" s="3" t="str">
        <f>VLOOKUP(Q264,道具信息!$Q$3:$S$20,2,FALSE)</f>
        <v>CHEST_ITEM_TYPE_T1_PART</v>
      </c>
      <c r="U264" s="3" t="str">
        <f>IF(COUNTIF(U$245:U263,T264)=0,T264,"")</f>
        <v/>
      </c>
      <c r="V264" s="3" t="str">
        <f t="shared" si="166"/>
        <v>CHEST_ITEM_TYPE_T3_SHARD,CHEST_ITEM_TYPE_T1_PART</v>
      </c>
      <c r="W264" s="13" t="str">
        <f t="shared" si="159"/>
        <v/>
      </c>
      <c r="X264" s="3" t="str">
        <f t="shared" si="160"/>
        <v/>
      </c>
      <c r="Y264" s="3" t="str">
        <f t="shared" si="167"/>
        <v>59.8%,24.0%</v>
      </c>
    </row>
    <row r="265" spans="2:25" x14ac:dyDescent="0.3">
      <c r="B265" s="2">
        <f>数据源!AC297</f>
        <v>7</v>
      </c>
      <c r="C265" s="2" t="str">
        <f>数据源!AD297</f>
        <v>T1MP6</v>
      </c>
      <c r="D265" s="2" t="str">
        <f>数据源!AE297</f>
        <v>部件</v>
      </c>
      <c r="E265" s="2">
        <f>数据源!AF297</f>
        <v>21</v>
      </c>
      <c r="F265" s="2">
        <f>数据源!AG297</f>
        <v>1</v>
      </c>
      <c r="G265" s="2">
        <f>数据源!AH297</f>
        <v>4.1999999999999997E-3</v>
      </c>
      <c r="H265" s="2">
        <f>数据源!AI297</f>
        <v>1.3333333333333334E-2</v>
      </c>
      <c r="I265" s="2">
        <f>数据源!AJ297</f>
        <v>133</v>
      </c>
      <c r="J265" s="3">
        <f t="shared" si="155"/>
        <v>1</v>
      </c>
      <c r="K265" s="3">
        <f t="shared" si="156"/>
        <v>1</v>
      </c>
      <c r="L265" s="3" t="str">
        <f t="shared" si="168"/>
        <v>部件</v>
      </c>
      <c r="M265" s="3">
        <f t="shared" ca="1" si="169"/>
        <v>91106</v>
      </c>
      <c r="N265" s="3" t="str">
        <f t="shared" ca="1" si="170"/>
        <v>51311,52311,53311,51321,52321,53321,91001,91003,91005,91101,91103,91105,91201,91203,91205,91002,91004,91006,91102,91104,91106</v>
      </c>
      <c r="O265" s="3" t="str">
        <f t="shared" si="171"/>
        <v>995,995,995,995,995,995,133,133,133,133,133,133,133,133,133,133,133,133,133,133,133</v>
      </c>
      <c r="P265" s="1" t="str">
        <f t="shared" si="172"/>
        <v>(1,3),(1,3),(1,3),(1,1),(1,1),(1,1),(1,1),(1,1),(1,1),(1,1),(1,1),(1,1),(1,1),(1,1),(1,1),(1,1),(1,1),(1,1),(1,1),(1,1),(1,1)</v>
      </c>
      <c r="Q265" s="3" t="str">
        <f>IF(D265="坦克碎片",VLOOKUP(C265,道具信息!$N$2:$O$291,2,FALSE)&amp;"碎片",VLOOKUP(C265,道具信息!$N$2:$O$291,2,FALSE))</f>
        <v>T1部件</v>
      </c>
      <c r="R265" s="3">
        <f t="shared" si="153"/>
        <v>2394</v>
      </c>
      <c r="S265" s="11">
        <f t="shared" si="154"/>
        <v>0.24</v>
      </c>
      <c r="T265" s="3" t="str">
        <f>VLOOKUP(Q265,道具信息!$Q$3:$S$20,2,FALSE)</f>
        <v>CHEST_ITEM_TYPE_T1_PART</v>
      </c>
      <c r="U265" s="3" t="str">
        <f>IF(COUNTIF(U$245:U264,T265)=0,T265,"")</f>
        <v/>
      </c>
      <c r="V265" s="3" t="str">
        <f t="shared" si="166"/>
        <v>CHEST_ITEM_TYPE_T3_SHARD,CHEST_ITEM_TYPE_T1_PART</v>
      </c>
      <c r="W265" s="13" t="str">
        <f t="shared" si="159"/>
        <v/>
      </c>
      <c r="X265" s="3" t="str">
        <f t="shared" si="160"/>
        <v/>
      </c>
      <c r="Y265" s="3" t="str">
        <f t="shared" si="167"/>
        <v>59.8%,24.0%</v>
      </c>
    </row>
    <row r="266" spans="2:25" x14ac:dyDescent="0.3">
      <c r="B266" s="2">
        <f>数据源!AC298</f>
        <v>7</v>
      </c>
      <c r="C266" s="2" t="str">
        <f>数据源!AD298</f>
        <v>T1HP2</v>
      </c>
      <c r="D266" s="2" t="str">
        <f>数据源!AE298</f>
        <v>部件</v>
      </c>
      <c r="E266" s="2">
        <f>数据源!AF298</f>
        <v>21</v>
      </c>
      <c r="F266" s="2">
        <f>数据源!AG298</f>
        <v>1</v>
      </c>
      <c r="G266" s="2">
        <f>数据源!AH298</f>
        <v>4.1999999999999997E-3</v>
      </c>
      <c r="H266" s="2">
        <f>数据源!AI298</f>
        <v>1.3333333333333334E-2</v>
      </c>
      <c r="I266" s="2">
        <f>数据源!AJ298</f>
        <v>133</v>
      </c>
      <c r="J266" s="3">
        <f t="shared" si="155"/>
        <v>1</v>
      </c>
      <c r="K266" s="3">
        <f t="shared" si="156"/>
        <v>1</v>
      </c>
      <c r="L266" s="3" t="str">
        <f t="shared" ref="L266:L304" si="173">RIGHT(D266,2)</f>
        <v>部件</v>
      </c>
      <c r="M266" s="3">
        <f t="shared" ref="M266:M304" ca="1" si="174">IF(OR(L266="坦克",L266="碎片"),VLOOKUP(C266,INDIRECT("坦克ID"),MATCH(L266&amp;"ID",INDIRECT("坦克标头"),0),FALSE),VLOOKUP(C266,INDIRECT(L266&amp;"ID"),2,FALSE))</f>
        <v>91202</v>
      </c>
      <c r="N266" s="3" t="str">
        <f t="shared" ref="N266:N304" ca="1" si="175">N265&amp;","&amp;M266</f>
        <v>51311,52311,53311,51321,52321,53321,91001,91003,91005,91101,91103,91105,91201,91203,91205,91002,91004,91006,91102,91104,91106,91202</v>
      </c>
      <c r="O266" s="3" t="str">
        <f t="shared" ref="O266:O304" si="176">O265&amp;","&amp;I266</f>
        <v>995,995,995,995,995,995,133,133,133,133,133,133,133,133,133,133,133,133,133,133,133,133</v>
      </c>
      <c r="P266" s="1" t="str">
        <f t="shared" ref="P266:P304" si="177">P265&amp;","&amp;"("&amp;J266&amp;","&amp;K266&amp;")"</f>
        <v>(1,3),(1,3),(1,3),(1,1),(1,1),(1,1),(1,1),(1,1),(1,1),(1,1),(1,1),(1,1),(1,1),(1,1),(1,1),(1,1),(1,1),(1,1),(1,1),(1,1),(1,1),(1,1)</v>
      </c>
      <c r="Q266" s="3" t="str">
        <f>IF(D266="坦克碎片",VLOOKUP(C266,道具信息!$N$2:$O$291,2,FALSE)&amp;"碎片",VLOOKUP(C266,道具信息!$N$2:$O$291,2,FALSE))</f>
        <v>T1部件</v>
      </c>
      <c r="R266" s="3">
        <f t="shared" si="153"/>
        <v>2394</v>
      </c>
      <c r="S266" s="11">
        <f t="shared" si="154"/>
        <v>0.24</v>
      </c>
      <c r="T266" s="3" t="str">
        <f>VLOOKUP(Q266,道具信息!$Q$3:$S$20,2,FALSE)</f>
        <v>CHEST_ITEM_TYPE_T1_PART</v>
      </c>
      <c r="U266" s="3" t="str">
        <f>IF(COUNTIF(U$245:U265,T266)=0,T266,"")</f>
        <v/>
      </c>
      <c r="V266" s="3" t="str">
        <f t="shared" si="166"/>
        <v>CHEST_ITEM_TYPE_T3_SHARD,CHEST_ITEM_TYPE_T1_PART</v>
      </c>
      <c r="W266" s="13" t="str">
        <f t="shared" si="159"/>
        <v/>
      </c>
      <c r="X266" s="3" t="str">
        <f t="shared" si="160"/>
        <v/>
      </c>
      <c r="Y266" s="3" t="str">
        <f t="shared" si="167"/>
        <v>59.8%,24.0%</v>
      </c>
    </row>
    <row r="267" spans="2:25" x14ac:dyDescent="0.3">
      <c r="B267" s="2">
        <f>数据源!AC299</f>
        <v>7</v>
      </c>
      <c r="C267" s="2" t="str">
        <f>数据源!AD299</f>
        <v>T1HP4</v>
      </c>
      <c r="D267" s="2" t="str">
        <f>数据源!AE299</f>
        <v>部件</v>
      </c>
      <c r="E267" s="2">
        <f>数据源!AF299</f>
        <v>21</v>
      </c>
      <c r="F267" s="2">
        <f>数据源!AG299</f>
        <v>1</v>
      </c>
      <c r="G267" s="2">
        <f>数据源!AH299</f>
        <v>4.1999999999999997E-3</v>
      </c>
      <c r="H267" s="2">
        <f>数据源!AI299</f>
        <v>1.3333333333333334E-2</v>
      </c>
      <c r="I267" s="2">
        <f>数据源!AJ299</f>
        <v>133</v>
      </c>
      <c r="J267" s="3">
        <f t="shared" si="155"/>
        <v>1</v>
      </c>
      <c r="K267" s="3">
        <f t="shared" si="156"/>
        <v>1</v>
      </c>
      <c r="L267" s="3" t="str">
        <f t="shared" si="173"/>
        <v>部件</v>
      </c>
      <c r="M267" s="3">
        <f t="shared" ca="1" si="174"/>
        <v>91204</v>
      </c>
      <c r="N267" s="3" t="str">
        <f t="shared" ca="1" si="175"/>
        <v>51311,52311,53311,51321,52321,53321,91001,91003,91005,91101,91103,91105,91201,91203,91205,91002,91004,91006,91102,91104,91106,91202,91204</v>
      </c>
      <c r="O267" s="3" t="str">
        <f t="shared" si="176"/>
        <v>995,995,995,995,995,995,133,133,133,133,133,133,133,133,133,133,133,133,133,133,133,133,133</v>
      </c>
      <c r="P267" s="1" t="str">
        <f t="shared" si="177"/>
        <v>(1,3),(1,3),(1,3),(1,1),(1,1),(1,1),(1,1),(1,1),(1,1),(1,1),(1,1),(1,1),(1,1),(1,1),(1,1),(1,1),(1,1),(1,1),(1,1),(1,1),(1,1),(1,1),(1,1)</v>
      </c>
      <c r="Q267" s="3" t="str">
        <f>IF(D267="坦克碎片",VLOOKUP(C267,道具信息!$N$2:$O$291,2,FALSE)&amp;"碎片",VLOOKUP(C267,道具信息!$N$2:$O$291,2,FALSE))</f>
        <v>T1部件</v>
      </c>
      <c r="R267" s="3">
        <f t="shared" si="153"/>
        <v>2394</v>
      </c>
      <c r="S267" s="11">
        <f t="shared" si="154"/>
        <v>0.24</v>
      </c>
      <c r="T267" s="3" t="str">
        <f>VLOOKUP(Q267,道具信息!$Q$3:$S$20,2,FALSE)</f>
        <v>CHEST_ITEM_TYPE_T1_PART</v>
      </c>
      <c r="U267" s="3" t="str">
        <f>IF(COUNTIF(U$245:U266,T267)=0,T267,"")</f>
        <v/>
      </c>
      <c r="V267" s="3" t="str">
        <f t="shared" si="166"/>
        <v>CHEST_ITEM_TYPE_T3_SHARD,CHEST_ITEM_TYPE_T1_PART</v>
      </c>
      <c r="W267" s="13" t="str">
        <f t="shared" si="159"/>
        <v/>
      </c>
      <c r="X267" s="3" t="str">
        <f t="shared" si="160"/>
        <v/>
      </c>
      <c r="Y267" s="3" t="str">
        <f t="shared" si="167"/>
        <v>59.8%,24.0%</v>
      </c>
    </row>
    <row r="268" spans="2:25" x14ac:dyDescent="0.3">
      <c r="B268" s="2">
        <f>数据源!AC300</f>
        <v>7</v>
      </c>
      <c r="C268" s="2" t="str">
        <f>数据源!AD300</f>
        <v>T1HP6</v>
      </c>
      <c r="D268" s="2" t="str">
        <f>数据源!AE300</f>
        <v>部件</v>
      </c>
      <c r="E268" s="2">
        <f>数据源!AF300</f>
        <v>21</v>
      </c>
      <c r="F268" s="2">
        <f>数据源!AG300</f>
        <v>1</v>
      </c>
      <c r="G268" s="2">
        <f>数据源!AH300</f>
        <v>4.1999999999999997E-3</v>
      </c>
      <c r="H268" s="2">
        <f>数据源!AI300</f>
        <v>1.3333333333333334E-2</v>
      </c>
      <c r="I268" s="2">
        <f>数据源!AJ300</f>
        <v>133</v>
      </c>
      <c r="J268" s="3">
        <f t="shared" si="155"/>
        <v>1</v>
      </c>
      <c r="K268" s="3">
        <f t="shared" si="156"/>
        <v>1</v>
      </c>
      <c r="L268" s="3" t="str">
        <f t="shared" si="173"/>
        <v>部件</v>
      </c>
      <c r="M268" s="3">
        <f t="shared" ca="1" si="174"/>
        <v>91206</v>
      </c>
      <c r="N268" s="3" t="str">
        <f t="shared" ca="1" si="175"/>
        <v>51311,52311,53311,51321,52321,53321,91001,91003,91005,91101,91103,91105,91201,91203,91205,91002,91004,91006,91102,91104,91106,91202,91204,91206</v>
      </c>
      <c r="O268" s="3" t="str">
        <f t="shared" si="176"/>
        <v>995,995,995,995,995,995,133,133,133,133,133,133,133,133,133,133,133,133,133,133,133,133,133,133</v>
      </c>
      <c r="P268" s="1" t="str">
        <f t="shared" si="177"/>
        <v>(1,3),(1,3),(1,3),(1,1),(1,1),(1,1),(1,1),(1,1),(1,1),(1,1),(1,1),(1,1),(1,1),(1,1),(1,1),(1,1),(1,1),(1,1),(1,1),(1,1),(1,1),(1,1),(1,1),(1,1)</v>
      </c>
      <c r="Q268" s="3" t="str">
        <f>IF(D268="坦克碎片",VLOOKUP(C268,道具信息!$N$2:$O$291,2,FALSE)&amp;"碎片",VLOOKUP(C268,道具信息!$N$2:$O$291,2,FALSE))</f>
        <v>T1部件</v>
      </c>
      <c r="R268" s="3">
        <f t="shared" si="153"/>
        <v>2394</v>
      </c>
      <c r="S268" s="11">
        <f t="shared" si="154"/>
        <v>0.24</v>
      </c>
      <c r="T268" s="3" t="str">
        <f>VLOOKUP(Q268,道具信息!$Q$3:$S$20,2,FALSE)</f>
        <v>CHEST_ITEM_TYPE_T1_PART</v>
      </c>
      <c r="U268" s="3" t="str">
        <f>IF(COUNTIF(U$245:U267,T268)=0,T268,"")</f>
        <v/>
      </c>
      <c r="V268" s="3" t="str">
        <f t="shared" si="166"/>
        <v>CHEST_ITEM_TYPE_T3_SHARD,CHEST_ITEM_TYPE_T1_PART</v>
      </c>
      <c r="W268" s="13" t="str">
        <f t="shared" si="159"/>
        <v/>
      </c>
      <c r="X268" s="3" t="str">
        <f t="shared" si="160"/>
        <v/>
      </c>
      <c r="Y268" s="3" t="str">
        <f t="shared" si="167"/>
        <v>59.8%,24.0%</v>
      </c>
    </row>
    <row r="269" spans="2:25" x14ac:dyDescent="0.3">
      <c r="B269" s="2">
        <f>数据源!AC301</f>
        <v>7</v>
      </c>
      <c r="C269" s="2" t="str">
        <f>数据源!AD301</f>
        <v>T2LP1</v>
      </c>
      <c r="D269" s="2" t="str">
        <f>数据源!AE301</f>
        <v>部件</v>
      </c>
      <c r="E269" s="2">
        <f>数据源!AF301</f>
        <v>89.600000000000023</v>
      </c>
      <c r="F269" s="2">
        <f>数据源!AG301</f>
        <v>1</v>
      </c>
      <c r="G269" s="2">
        <f>数据源!AH301</f>
        <v>6.7999999999999996E-3</v>
      </c>
      <c r="H269" s="2">
        <f>数据源!AI301</f>
        <v>5.0595238095238089E-3</v>
      </c>
      <c r="I269" s="2">
        <f>数据源!AJ301</f>
        <v>51</v>
      </c>
      <c r="J269" s="3">
        <f t="shared" si="155"/>
        <v>1</v>
      </c>
      <c r="K269" s="3">
        <f t="shared" si="156"/>
        <v>1</v>
      </c>
      <c r="L269" s="3" t="str">
        <f t="shared" si="173"/>
        <v>部件</v>
      </c>
      <c r="M269" s="3">
        <f t="shared" ca="1" si="174"/>
        <v>92001</v>
      </c>
      <c r="N269" s="3" t="str">
        <f t="shared" ca="1" si="175"/>
        <v>51311,52311,53311,51321,52321,53321,91001,91003,91005,91101,91103,91105,91201,91203,91205,91002,91004,91006,91102,91104,91106,91202,91204,91206,92001</v>
      </c>
      <c r="O269" s="3" t="str">
        <f t="shared" si="176"/>
        <v>995,995,995,995,995,995,133,133,133,133,133,133,133,133,133,133,133,133,133,133,133,133,133,133,51</v>
      </c>
      <c r="P269" s="1" t="str">
        <f t="shared" si="177"/>
        <v>(1,3),(1,3),(1,3),(1,1),(1,1),(1,1),(1,1),(1,1),(1,1),(1,1),(1,1),(1,1),(1,1),(1,1),(1,1),(1,1),(1,1),(1,1),(1,1),(1,1),(1,1),(1,1),(1,1),(1,1),(1,1)</v>
      </c>
      <c r="Q269" s="3" t="str">
        <f>IF(D269="坦克碎片",VLOOKUP(C269,道具信息!$N$2:$O$291,2,FALSE)&amp;"碎片",VLOOKUP(C269,道具信息!$N$2:$O$291,2,FALSE))</f>
        <v>T2部件</v>
      </c>
      <c r="R269" s="3">
        <f t="shared" si="153"/>
        <v>918</v>
      </c>
      <c r="S269" s="11">
        <f t="shared" si="154"/>
        <v>9.1999999999999998E-2</v>
      </c>
      <c r="T269" s="3" t="str">
        <f>VLOOKUP(Q269,道具信息!$Q$3:$S$20,2,FALSE)</f>
        <v>CHEST_ITEM_TYPE_T2_PART</v>
      </c>
      <c r="U269" s="3" t="str">
        <f>IF(COUNTIF(U$245:U268,T269)=0,T269,"")</f>
        <v>CHEST_ITEM_TYPE_T2_PART</v>
      </c>
      <c r="V269" s="3" t="str">
        <f t="shared" si="166"/>
        <v>CHEST_ITEM_TYPE_T3_SHARD,CHEST_ITEM_TYPE_T1_PART,CHEST_ITEM_TYPE_T2_PART</v>
      </c>
      <c r="W269" s="13">
        <f t="shared" si="159"/>
        <v>9.1999999999999998E-2</v>
      </c>
      <c r="X269" s="3" t="str">
        <f t="shared" si="160"/>
        <v>9.2%</v>
      </c>
      <c r="Y269" s="3" t="str">
        <f t="shared" si="167"/>
        <v>59.8%,24.0%,9.2%</v>
      </c>
    </row>
    <row r="270" spans="2:25" x14ac:dyDescent="0.3">
      <c r="B270" s="2">
        <f>数据源!AC302</f>
        <v>7</v>
      </c>
      <c r="C270" s="2" t="str">
        <f>数据源!AD302</f>
        <v>T2LP3</v>
      </c>
      <c r="D270" s="2" t="str">
        <f>数据源!AE302</f>
        <v>部件</v>
      </c>
      <c r="E270" s="2">
        <f>数据源!AF302</f>
        <v>89.600000000000023</v>
      </c>
      <c r="F270" s="2">
        <f>数据源!AG302</f>
        <v>1</v>
      </c>
      <c r="G270" s="2">
        <f>数据源!AH302</f>
        <v>6.7999999999999996E-3</v>
      </c>
      <c r="H270" s="2">
        <f>数据源!AI302</f>
        <v>5.0595238095238089E-3</v>
      </c>
      <c r="I270" s="2">
        <f>数据源!AJ302</f>
        <v>51</v>
      </c>
      <c r="J270" s="3">
        <f t="shared" si="155"/>
        <v>1</v>
      </c>
      <c r="K270" s="3">
        <f t="shared" si="156"/>
        <v>1</v>
      </c>
      <c r="L270" s="3" t="str">
        <f t="shared" si="173"/>
        <v>部件</v>
      </c>
      <c r="M270" s="3">
        <f t="shared" ca="1" si="174"/>
        <v>92003</v>
      </c>
      <c r="N270" s="3" t="str">
        <f t="shared" ca="1" si="175"/>
        <v>51311,52311,53311,51321,52321,53321,91001,91003,91005,91101,91103,91105,91201,91203,91205,91002,91004,91006,91102,91104,91106,91202,91204,91206,92001,92003</v>
      </c>
      <c r="O270" s="3" t="str">
        <f t="shared" si="176"/>
        <v>995,995,995,995,995,995,133,133,133,133,133,133,133,133,133,133,133,133,133,133,133,133,133,133,51,51</v>
      </c>
      <c r="P270" s="1" t="str">
        <f t="shared" si="177"/>
        <v>(1,3),(1,3),(1,3),(1,1),(1,1),(1,1),(1,1),(1,1),(1,1),(1,1),(1,1),(1,1),(1,1),(1,1),(1,1),(1,1),(1,1),(1,1),(1,1),(1,1),(1,1),(1,1),(1,1),(1,1),(1,1),(1,1)</v>
      </c>
      <c r="Q270" s="3" t="str">
        <f>IF(D270="坦克碎片",VLOOKUP(C270,道具信息!$N$2:$O$291,2,FALSE)&amp;"碎片",VLOOKUP(C270,道具信息!$N$2:$O$291,2,FALSE))</f>
        <v>T2部件</v>
      </c>
      <c r="R270" s="3">
        <f t="shared" si="153"/>
        <v>918</v>
      </c>
      <c r="S270" s="11">
        <f t="shared" si="154"/>
        <v>9.1999999999999998E-2</v>
      </c>
      <c r="T270" s="3" t="str">
        <f>VLOOKUP(Q270,道具信息!$Q$3:$S$20,2,FALSE)</f>
        <v>CHEST_ITEM_TYPE_T2_PART</v>
      </c>
      <c r="U270" s="3" t="str">
        <f>IF(COUNTIF(U$245:U269,T270)=0,T270,"")</f>
        <v/>
      </c>
      <c r="V270" s="3" t="str">
        <f t="shared" si="166"/>
        <v>CHEST_ITEM_TYPE_T3_SHARD,CHEST_ITEM_TYPE_T1_PART,CHEST_ITEM_TYPE_T2_PART</v>
      </c>
      <c r="W270" s="13" t="str">
        <f t="shared" si="159"/>
        <v/>
      </c>
      <c r="X270" s="3" t="str">
        <f t="shared" si="160"/>
        <v/>
      </c>
      <c r="Y270" s="3" t="str">
        <f t="shared" si="167"/>
        <v>59.8%,24.0%,9.2%</v>
      </c>
    </row>
    <row r="271" spans="2:25" x14ac:dyDescent="0.3">
      <c r="B271" s="2">
        <f>数据源!AC303</f>
        <v>7</v>
      </c>
      <c r="C271" s="2" t="str">
        <f>数据源!AD303</f>
        <v>T2LP5</v>
      </c>
      <c r="D271" s="2" t="str">
        <f>数据源!AE303</f>
        <v>部件</v>
      </c>
      <c r="E271" s="2">
        <f>数据源!AF303</f>
        <v>89.600000000000023</v>
      </c>
      <c r="F271" s="2">
        <f>数据源!AG303</f>
        <v>1</v>
      </c>
      <c r="G271" s="2">
        <f>数据源!AH303</f>
        <v>6.7999999999999996E-3</v>
      </c>
      <c r="H271" s="2">
        <f>数据源!AI303</f>
        <v>5.0595238095238089E-3</v>
      </c>
      <c r="I271" s="2">
        <f>数据源!AJ303</f>
        <v>51</v>
      </c>
      <c r="J271" s="3">
        <f t="shared" si="155"/>
        <v>1</v>
      </c>
      <c r="K271" s="3">
        <f t="shared" si="156"/>
        <v>1</v>
      </c>
      <c r="L271" s="3" t="str">
        <f t="shared" si="173"/>
        <v>部件</v>
      </c>
      <c r="M271" s="3">
        <f t="shared" ca="1" si="174"/>
        <v>92005</v>
      </c>
      <c r="N271" s="3" t="str">
        <f t="shared" ca="1" si="175"/>
        <v>51311,52311,53311,51321,52321,53321,91001,91003,91005,91101,91103,91105,91201,91203,91205,91002,91004,91006,91102,91104,91106,91202,91204,91206,92001,92003,92005</v>
      </c>
      <c r="O271" s="3" t="str">
        <f t="shared" si="176"/>
        <v>995,995,995,995,995,995,133,133,133,133,133,133,133,133,133,133,133,133,133,133,133,133,133,133,51,51,51</v>
      </c>
      <c r="P271" s="1" t="str">
        <f t="shared" si="177"/>
        <v>(1,3),(1,3),(1,3),(1,1),(1,1),(1,1),(1,1),(1,1),(1,1),(1,1),(1,1),(1,1),(1,1),(1,1),(1,1),(1,1),(1,1),(1,1),(1,1),(1,1),(1,1),(1,1),(1,1),(1,1),(1,1),(1,1),(1,1)</v>
      </c>
      <c r="Q271" s="3" t="str">
        <f>IF(D271="坦克碎片",VLOOKUP(C271,道具信息!$N$2:$O$291,2,FALSE)&amp;"碎片",VLOOKUP(C271,道具信息!$N$2:$O$291,2,FALSE))</f>
        <v>T2部件</v>
      </c>
      <c r="R271" s="3">
        <f t="shared" si="153"/>
        <v>918</v>
      </c>
      <c r="S271" s="11">
        <f t="shared" si="154"/>
        <v>9.1999999999999998E-2</v>
      </c>
      <c r="T271" s="3" t="str">
        <f>VLOOKUP(Q271,道具信息!$Q$3:$S$20,2,FALSE)</f>
        <v>CHEST_ITEM_TYPE_T2_PART</v>
      </c>
      <c r="U271" s="3" t="str">
        <f>IF(COUNTIF(U$245:U270,T271)=0,T271,"")</f>
        <v/>
      </c>
      <c r="V271" s="3" t="str">
        <f t="shared" si="166"/>
        <v>CHEST_ITEM_TYPE_T3_SHARD,CHEST_ITEM_TYPE_T1_PART,CHEST_ITEM_TYPE_T2_PART</v>
      </c>
      <c r="W271" s="13" t="str">
        <f t="shared" si="159"/>
        <v/>
      </c>
      <c r="X271" s="3" t="str">
        <f t="shared" si="160"/>
        <v/>
      </c>
      <c r="Y271" s="3" t="str">
        <f t="shared" si="167"/>
        <v>59.8%,24.0%,9.2%</v>
      </c>
    </row>
    <row r="272" spans="2:25" x14ac:dyDescent="0.3">
      <c r="B272" s="2">
        <f>数据源!AC304</f>
        <v>7</v>
      </c>
      <c r="C272" s="2" t="str">
        <f>数据源!AD304</f>
        <v>T2MP1</v>
      </c>
      <c r="D272" s="2" t="str">
        <f>数据源!AE304</f>
        <v>部件</v>
      </c>
      <c r="E272" s="2">
        <f>数据源!AF304</f>
        <v>89.600000000000023</v>
      </c>
      <c r="F272" s="2">
        <f>数据源!AG304</f>
        <v>1</v>
      </c>
      <c r="G272" s="2">
        <f>数据源!AH304</f>
        <v>6.7999999999999996E-3</v>
      </c>
      <c r="H272" s="2">
        <f>数据源!AI304</f>
        <v>5.0595238095238089E-3</v>
      </c>
      <c r="I272" s="2">
        <f>数据源!AJ304</f>
        <v>51</v>
      </c>
      <c r="J272" s="3">
        <f>ROUNDUP(IF(F272&gt;1,F272-ROUNDDOWN(SQRT(F272),0),F272),0)</f>
        <v>1</v>
      </c>
      <c r="K272" s="3">
        <f>F272*2-J272</f>
        <v>1</v>
      </c>
      <c r="L272" s="3" t="str">
        <f t="shared" si="173"/>
        <v>部件</v>
      </c>
      <c r="M272" s="3">
        <f t="shared" ca="1" si="174"/>
        <v>92101</v>
      </c>
      <c r="N272" s="3" t="str">
        <f t="shared" ca="1" si="175"/>
        <v>51311,52311,53311,51321,52321,53321,91001,91003,91005,91101,91103,91105,91201,91203,91205,91002,91004,91006,91102,91104,91106,91202,91204,91206,92001,92003,92005,92101</v>
      </c>
      <c r="O272" s="3" t="str">
        <f t="shared" si="176"/>
        <v>995,995,995,995,995,995,133,133,133,133,133,133,133,133,133,133,133,133,133,133,133,133,133,133,51,51,51,51</v>
      </c>
      <c r="P272" s="1" t="str">
        <f t="shared" si="177"/>
        <v>(1,3),(1,3),(1,3),(1,1),(1,1),(1,1),(1,1),(1,1),(1,1),(1,1),(1,1),(1,1),(1,1),(1,1),(1,1),(1,1),(1,1),(1,1),(1,1),(1,1),(1,1),(1,1),(1,1),(1,1),(1,1),(1,1),(1,1),(1,1)</v>
      </c>
      <c r="Q272" s="3" t="str">
        <f>IF(D272="坦克碎片",VLOOKUP(C272,道具信息!$N$2:$O$291,2,FALSE)&amp;"碎片",VLOOKUP(C272,道具信息!$N$2:$O$291,2,FALSE))</f>
        <v>T2部件</v>
      </c>
      <c r="R272" s="3">
        <f t="shared" si="153"/>
        <v>918</v>
      </c>
      <c r="S272" s="11">
        <f t="shared" si="154"/>
        <v>9.1999999999999998E-2</v>
      </c>
      <c r="T272" s="3" t="str">
        <f>VLOOKUP(Q272,道具信息!$Q$3:$S$20,2,FALSE)</f>
        <v>CHEST_ITEM_TYPE_T2_PART</v>
      </c>
      <c r="U272" s="3" t="str">
        <f>IF(COUNTIF(U$245:U271,T272)=0,T272,"")</f>
        <v/>
      </c>
      <c r="V272" s="3" t="str">
        <f t="shared" si="166"/>
        <v>CHEST_ITEM_TYPE_T3_SHARD,CHEST_ITEM_TYPE_T1_PART,CHEST_ITEM_TYPE_T2_PART</v>
      </c>
      <c r="W272" s="13" t="str">
        <f t="shared" si="159"/>
        <v/>
      </c>
      <c r="X272" s="3" t="str">
        <f t="shared" si="160"/>
        <v/>
      </c>
      <c r="Y272" s="3" t="str">
        <f t="shared" si="167"/>
        <v>59.8%,24.0%,9.2%</v>
      </c>
    </row>
    <row r="273" spans="2:25" x14ac:dyDescent="0.3">
      <c r="B273" s="2">
        <f>数据源!AC305</f>
        <v>7</v>
      </c>
      <c r="C273" s="2" t="str">
        <f>数据源!AD305</f>
        <v>T2MP3</v>
      </c>
      <c r="D273" s="2" t="str">
        <f>数据源!AE305</f>
        <v>部件</v>
      </c>
      <c r="E273" s="2">
        <f>数据源!AF305</f>
        <v>89.600000000000023</v>
      </c>
      <c r="F273" s="2">
        <f>数据源!AG305</f>
        <v>1</v>
      </c>
      <c r="G273" s="2">
        <f>数据源!AH305</f>
        <v>6.7999999999999996E-3</v>
      </c>
      <c r="H273" s="2">
        <f>数据源!AI305</f>
        <v>5.0595238095238089E-3</v>
      </c>
      <c r="I273" s="2">
        <f>数据源!AJ305</f>
        <v>51</v>
      </c>
      <c r="J273" s="3">
        <f t="shared" ref="J273:J286" si="178">ROUNDUP(IF(F273&gt;1,F273-ROUNDDOWN(SQRT(F273),0),F273),0)</f>
        <v>1</v>
      </c>
      <c r="K273" s="3">
        <f t="shared" ref="K273:K286" si="179">F273*2-J273</f>
        <v>1</v>
      </c>
      <c r="L273" s="3" t="str">
        <f t="shared" si="173"/>
        <v>部件</v>
      </c>
      <c r="M273" s="3">
        <f t="shared" ca="1" si="174"/>
        <v>92103</v>
      </c>
      <c r="N273" s="3" t="str">
        <f t="shared" ca="1" si="175"/>
        <v>51311,52311,53311,51321,52321,53321,91001,91003,91005,91101,91103,91105,91201,91203,91205,91002,91004,91006,91102,91104,91106,91202,91204,91206,92001,92003,92005,92101,92103</v>
      </c>
      <c r="O273" s="3" t="str">
        <f t="shared" si="176"/>
        <v>995,995,995,995,995,995,133,133,133,133,133,133,133,133,133,133,133,133,133,133,133,133,133,133,51,51,51,51,51</v>
      </c>
      <c r="P273" s="1" t="str">
        <f t="shared" si="177"/>
        <v>(1,3),(1,3),(1,3),(1,1),(1,1),(1,1),(1,1),(1,1),(1,1),(1,1),(1,1),(1,1),(1,1),(1,1),(1,1),(1,1),(1,1),(1,1),(1,1),(1,1),(1,1),(1,1),(1,1),(1,1),(1,1),(1,1),(1,1),(1,1),(1,1)</v>
      </c>
      <c r="Q273" s="3" t="str">
        <f>IF(D273="坦克碎片",VLOOKUP(C273,道具信息!$N$2:$O$291,2,FALSE)&amp;"碎片",VLOOKUP(C273,道具信息!$N$2:$O$291,2,FALSE))</f>
        <v>T2部件</v>
      </c>
      <c r="R273" s="3">
        <f t="shared" si="153"/>
        <v>918</v>
      </c>
      <c r="S273" s="11">
        <f t="shared" si="154"/>
        <v>9.1999999999999998E-2</v>
      </c>
      <c r="T273" s="3" t="str">
        <f>VLOOKUP(Q273,道具信息!$Q$3:$S$20,2,FALSE)</f>
        <v>CHEST_ITEM_TYPE_T2_PART</v>
      </c>
      <c r="U273" s="3" t="str">
        <f>IF(COUNTIF(U$245:U272,T273)=0,T273,"")</f>
        <v/>
      </c>
      <c r="V273" s="3" t="str">
        <f t="shared" si="166"/>
        <v>CHEST_ITEM_TYPE_T3_SHARD,CHEST_ITEM_TYPE_T1_PART,CHEST_ITEM_TYPE_T2_PART</v>
      </c>
      <c r="W273" s="13" t="str">
        <f t="shared" si="159"/>
        <v/>
      </c>
      <c r="X273" s="3" t="str">
        <f t="shared" si="160"/>
        <v/>
      </c>
      <c r="Y273" s="3" t="str">
        <f t="shared" si="167"/>
        <v>59.8%,24.0%,9.2%</v>
      </c>
    </row>
    <row r="274" spans="2:25" x14ac:dyDescent="0.3">
      <c r="B274" s="2">
        <f>数据源!AC306</f>
        <v>7</v>
      </c>
      <c r="C274" s="2" t="str">
        <f>数据源!AD306</f>
        <v>T2MP5</v>
      </c>
      <c r="D274" s="2" t="str">
        <f>数据源!AE306</f>
        <v>部件</v>
      </c>
      <c r="E274" s="2">
        <f>数据源!AF306</f>
        <v>89.600000000000023</v>
      </c>
      <c r="F274" s="2">
        <f>数据源!AG306</f>
        <v>1</v>
      </c>
      <c r="G274" s="2">
        <f>数据源!AH306</f>
        <v>6.7999999999999996E-3</v>
      </c>
      <c r="H274" s="2">
        <f>数据源!AI306</f>
        <v>5.0595238095238089E-3</v>
      </c>
      <c r="I274" s="2">
        <f>数据源!AJ306</f>
        <v>51</v>
      </c>
      <c r="J274" s="3">
        <f t="shared" si="178"/>
        <v>1</v>
      </c>
      <c r="K274" s="3">
        <f t="shared" si="179"/>
        <v>1</v>
      </c>
      <c r="L274" s="3" t="str">
        <f t="shared" si="173"/>
        <v>部件</v>
      </c>
      <c r="M274" s="3">
        <f t="shared" ca="1" si="174"/>
        <v>92105</v>
      </c>
      <c r="N274" s="3" t="str">
        <f t="shared" ca="1" si="175"/>
        <v>51311,52311,53311,51321,52321,53321,91001,91003,91005,91101,91103,91105,91201,91203,91205,91002,91004,91006,91102,91104,91106,91202,91204,91206,92001,92003,92005,92101,92103,92105</v>
      </c>
      <c r="O274" s="3" t="str">
        <f t="shared" si="176"/>
        <v>995,995,995,995,995,995,133,133,133,133,133,133,133,133,133,133,133,133,133,133,133,133,133,133,51,51,51,51,51,51</v>
      </c>
      <c r="P274" s="1" t="str">
        <f t="shared" si="177"/>
        <v>(1,3),(1,3),(1,3),(1,1),(1,1),(1,1),(1,1),(1,1),(1,1),(1,1),(1,1),(1,1),(1,1),(1,1),(1,1),(1,1),(1,1),(1,1),(1,1),(1,1),(1,1),(1,1),(1,1),(1,1),(1,1),(1,1),(1,1),(1,1),(1,1),(1,1)</v>
      </c>
      <c r="Q274" s="3" t="str">
        <f>IF(D274="坦克碎片",VLOOKUP(C274,道具信息!$N$2:$O$291,2,FALSE)&amp;"碎片",VLOOKUP(C274,道具信息!$N$2:$O$291,2,FALSE))</f>
        <v>T2部件</v>
      </c>
      <c r="R274" s="3">
        <f t="shared" si="153"/>
        <v>918</v>
      </c>
      <c r="S274" s="11">
        <f t="shared" si="154"/>
        <v>9.1999999999999998E-2</v>
      </c>
      <c r="T274" s="3" t="str">
        <f>VLOOKUP(Q274,道具信息!$Q$3:$S$20,2,FALSE)</f>
        <v>CHEST_ITEM_TYPE_T2_PART</v>
      </c>
      <c r="U274" s="3" t="str">
        <f>IF(COUNTIF(U$245:U273,T274)=0,T274,"")</f>
        <v/>
      </c>
      <c r="V274" s="3" t="str">
        <f t="shared" si="166"/>
        <v>CHEST_ITEM_TYPE_T3_SHARD,CHEST_ITEM_TYPE_T1_PART,CHEST_ITEM_TYPE_T2_PART</v>
      </c>
      <c r="W274" s="13" t="str">
        <f t="shared" si="159"/>
        <v/>
      </c>
      <c r="X274" s="3" t="str">
        <f t="shared" si="160"/>
        <v/>
      </c>
      <c r="Y274" s="3" t="str">
        <f t="shared" si="167"/>
        <v>59.8%,24.0%,9.2%</v>
      </c>
    </row>
    <row r="275" spans="2:25" x14ac:dyDescent="0.3">
      <c r="B275" s="2">
        <f>数据源!AC307</f>
        <v>7</v>
      </c>
      <c r="C275" s="2" t="str">
        <f>数据源!AD307</f>
        <v>T2HP1</v>
      </c>
      <c r="D275" s="2" t="str">
        <f>数据源!AE307</f>
        <v>部件</v>
      </c>
      <c r="E275" s="2">
        <f>数据源!AF307</f>
        <v>89.600000000000023</v>
      </c>
      <c r="F275" s="2">
        <f>数据源!AG307</f>
        <v>1</v>
      </c>
      <c r="G275" s="2">
        <f>数据源!AH307</f>
        <v>6.7999999999999996E-3</v>
      </c>
      <c r="H275" s="2">
        <f>数据源!AI307</f>
        <v>5.0595238095238089E-3</v>
      </c>
      <c r="I275" s="2">
        <f>数据源!AJ307</f>
        <v>51</v>
      </c>
      <c r="J275" s="3">
        <f t="shared" si="178"/>
        <v>1</v>
      </c>
      <c r="K275" s="3">
        <f t="shared" si="179"/>
        <v>1</v>
      </c>
      <c r="L275" s="3" t="str">
        <f t="shared" si="173"/>
        <v>部件</v>
      </c>
      <c r="M275" s="3">
        <f t="shared" ca="1" si="174"/>
        <v>92201</v>
      </c>
      <c r="N275" s="3" t="str">
        <f t="shared" ca="1" si="175"/>
        <v>51311,52311,53311,51321,52321,53321,91001,91003,91005,91101,91103,91105,91201,91203,91205,91002,91004,91006,91102,91104,91106,91202,91204,91206,92001,92003,92005,92101,92103,92105,92201</v>
      </c>
      <c r="O275" s="3" t="str">
        <f t="shared" si="176"/>
        <v>995,995,995,995,995,995,133,133,133,133,133,133,133,133,133,133,133,133,133,133,133,133,133,133,51,51,51,51,51,51,51</v>
      </c>
      <c r="P275" s="1" t="str">
        <f t="shared" si="177"/>
        <v>(1,3),(1,3),(1,3),(1,1),(1,1),(1,1),(1,1),(1,1),(1,1),(1,1),(1,1),(1,1),(1,1),(1,1),(1,1),(1,1),(1,1),(1,1),(1,1),(1,1),(1,1),(1,1),(1,1),(1,1),(1,1),(1,1),(1,1),(1,1),(1,1),(1,1),(1,1)</v>
      </c>
      <c r="Q275" s="3" t="str">
        <f>IF(D275="坦克碎片",VLOOKUP(C275,道具信息!$N$2:$O$291,2,FALSE)&amp;"碎片",VLOOKUP(C275,道具信息!$N$2:$O$291,2,FALSE))</f>
        <v>T2部件</v>
      </c>
      <c r="R275" s="3">
        <f t="shared" si="153"/>
        <v>918</v>
      </c>
      <c r="S275" s="11">
        <f t="shared" si="154"/>
        <v>9.1999999999999998E-2</v>
      </c>
      <c r="T275" s="3" t="str">
        <f>VLOOKUP(Q275,道具信息!$Q$3:$S$20,2,FALSE)</f>
        <v>CHEST_ITEM_TYPE_T2_PART</v>
      </c>
      <c r="U275" s="3" t="str">
        <f>IF(COUNTIF(U$245:U274,T275)=0,T275,"")</f>
        <v/>
      </c>
      <c r="V275" s="3" t="str">
        <f t="shared" si="166"/>
        <v>CHEST_ITEM_TYPE_T3_SHARD,CHEST_ITEM_TYPE_T1_PART,CHEST_ITEM_TYPE_T2_PART</v>
      </c>
      <c r="W275" s="13" t="str">
        <f t="shared" si="159"/>
        <v/>
      </c>
      <c r="X275" s="3" t="str">
        <f t="shared" si="160"/>
        <v/>
      </c>
      <c r="Y275" s="3" t="str">
        <f t="shared" si="167"/>
        <v>59.8%,24.0%,9.2%</v>
      </c>
    </row>
    <row r="276" spans="2:25" x14ac:dyDescent="0.3">
      <c r="B276" s="2">
        <f>数据源!AC308</f>
        <v>7</v>
      </c>
      <c r="C276" s="2" t="str">
        <f>数据源!AD308</f>
        <v>T2HP3</v>
      </c>
      <c r="D276" s="2" t="str">
        <f>数据源!AE308</f>
        <v>部件</v>
      </c>
      <c r="E276" s="2">
        <f>数据源!AF308</f>
        <v>89.600000000000023</v>
      </c>
      <c r="F276" s="2">
        <f>数据源!AG308</f>
        <v>1</v>
      </c>
      <c r="G276" s="2">
        <f>数据源!AH308</f>
        <v>6.7999999999999996E-3</v>
      </c>
      <c r="H276" s="2">
        <f>数据源!AI308</f>
        <v>5.0595238095238089E-3</v>
      </c>
      <c r="I276" s="2">
        <f>数据源!AJ308</f>
        <v>51</v>
      </c>
      <c r="J276" s="3">
        <f t="shared" si="178"/>
        <v>1</v>
      </c>
      <c r="K276" s="3">
        <f t="shared" si="179"/>
        <v>1</v>
      </c>
      <c r="L276" s="3" t="str">
        <f t="shared" si="173"/>
        <v>部件</v>
      </c>
      <c r="M276" s="3">
        <f t="shared" ca="1" si="174"/>
        <v>92203</v>
      </c>
      <c r="N276" s="3" t="str">
        <f t="shared" ca="1" si="175"/>
        <v>51311,52311,53311,51321,52321,53321,91001,91003,91005,91101,91103,91105,91201,91203,91205,91002,91004,91006,91102,91104,91106,91202,91204,91206,92001,92003,92005,92101,92103,92105,92201,92203</v>
      </c>
      <c r="O276" s="3" t="str">
        <f t="shared" si="176"/>
        <v>995,995,995,995,995,995,133,133,133,133,133,133,133,133,133,133,133,133,133,133,133,133,133,133,51,51,51,51,51,51,51,51</v>
      </c>
      <c r="P276" s="1" t="str">
        <f t="shared" si="177"/>
        <v>(1,3),(1,3),(1,3),(1,1),(1,1),(1,1),(1,1),(1,1),(1,1),(1,1),(1,1),(1,1),(1,1),(1,1),(1,1),(1,1),(1,1),(1,1),(1,1),(1,1),(1,1),(1,1),(1,1),(1,1),(1,1),(1,1),(1,1),(1,1),(1,1),(1,1),(1,1),(1,1)</v>
      </c>
      <c r="Q276" s="3" t="str">
        <f>IF(D276="坦克碎片",VLOOKUP(C276,道具信息!$N$2:$O$291,2,FALSE)&amp;"碎片",VLOOKUP(C276,道具信息!$N$2:$O$291,2,FALSE))</f>
        <v>T2部件</v>
      </c>
      <c r="R276" s="3">
        <f t="shared" si="153"/>
        <v>918</v>
      </c>
      <c r="S276" s="11">
        <f t="shared" si="154"/>
        <v>9.1999999999999998E-2</v>
      </c>
      <c r="T276" s="3" t="str">
        <f>VLOOKUP(Q276,道具信息!$Q$3:$S$20,2,FALSE)</f>
        <v>CHEST_ITEM_TYPE_T2_PART</v>
      </c>
      <c r="U276" s="3" t="str">
        <f>IF(COUNTIF(U$245:U275,T276)=0,T276,"")</f>
        <v/>
      </c>
      <c r="V276" s="3" t="str">
        <f t="shared" si="166"/>
        <v>CHEST_ITEM_TYPE_T3_SHARD,CHEST_ITEM_TYPE_T1_PART,CHEST_ITEM_TYPE_T2_PART</v>
      </c>
      <c r="W276" s="13" t="str">
        <f t="shared" si="159"/>
        <v/>
      </c>
      <c r="X276" s="3" t="str">
        <f t="shared" si="160"/>
        <v/>
      </c>
      <c r="Y276" s="3" t="str">
        <f t="shared" si="167"/>
        <v>59.8%,24.0%,9.2%</v>
      </c>
    </row>
    <row r="277" spans="2:25" x14ac:dyDescent="0.3">
      <c r="B277" s="2">
        <f>数据源!AC309</f>
        <v>7</v>
      </c>
      <c r="C277" s="2" t="str">
        <f>数据源!AD309</f>
        <v>T2HP5</v>
      </c>
      <c r="D277" s="2" t="str">
        <f>数据源!AE309</f>
        <v>部件</v>
      </c>
      <c r="E277" s="2">
        <f>数据源!AF309</f>
        <v>89.600000000000023</v>
      </c>
      <c r="F277" s="2">
        <f>数据源!AG309</f>
        <v>1</v>
      </c>
      <c r="G277" s="2">
        <f>数据源!AH309</f>
        <v>6.7999999999999996E-3</v>
      </c>
      <c r="H277" s="2">
        <f>数据源!AI309</f>
        <v>5.0595238095238089E-3</v>
      </c>
      <c r="I277" s="2">
        <f>数据源!AJ309</f>
        <v>51</v>
      </c>
      <c r="J277" s="3">
        <f t="shared" si="178"/>
        <v>1</v>
      </c>
      <c r="K277" s="3">
        <f t="shared" si="179"/>
        <v>1</v>
      </c>
      <c r="L277" s="3" t="str">
        <f t="shared" si="173"/>
        <v>部件</v>
      </c>
      <c r="M277" s="3">
        <f t="shared" ca="1" si="174"/>
        <v>92205</v>
      </c>
      <c r="N277" s="3" t="str">
        <f t="shared" ca="1" si="175"/>
        <v>51311,52311,53311,51321,52321,53321,91001,91003,91005,91101,91103,91105,91201,91203,91205,91002,91004,91006,91102,91104,91106,91202,91204,91206,92001,92003,92005,92101,92103,92105,92201,92203,92205</v>
      </c>
      <c r="O277" s="3" t="str">
        <f t="shared" si="176"/>
        <v>995,995,995,995,995,995,133,133,133,133,133,133,133,133,133,133,133,133,133,133,133,133,133,133,51,51,51,51,51,51,51,51,51</v>
      </c>
      <c r="P277" s="1" t="str">
        <f t="shared" si="177"/>
        <v>(1,3),(1,3),(1,3),(1,1),(1,1),(1,1),(1,1),(1,1),(1,1),(1,1),(1,1),(1,1),(1,1),(1,1),(1,1),(1,1),(1,1),(1,1),(1,1),(1,1),(1,1),(1,1),(1,1),(1,1),(1,1),(1,1),(1,1),(1,1),(1,1),(1,1),(1,1),(1,1),(1,1)</v>
      </c>
      <c r="Q277" s="3" t="str">
        <f>IF(D277="坦克碎片",VLOOKUP(C277,道具信息!$N$2:$O$291,2,FALSE)&amp;"碎片",VLOOKUP(C277,道具信息!$N$2:$O$291,2,FALSE))</f>
        <v>T2部件</v>
      </c>
      <c r="R277" s="3">
        <f t="shared" ref="R277:R306" si="180">SUMIFS(I:I,Q:Q,Q277,B:B,B277)</f>
        <v>918</v>
      </c>
      <c r="S277" s="11">
        <f t="shared" ref="S277:S306" si="181">ROUND(R277/SUMIF(B:B,B277,I:I),3)</f>
        <v>9.1999999999999998E-2</v>
      </c>
      <c r="T277" s="3" t="str">
        <f>VLOOKUP(Q277,道具信息!$Q$3:$S$20,2,FALSE)</f>
        <v>CHEST_ITEM_TYPE_T2_PART</v>
      </c>
      <c r="U277" s="3" t="str">
        <f>IF(COUNTIF(U$245:U276,T277)=0,T277,"")</f>
        <v/>
      </c>
      <c r="V277" s="3" t="str">
        <f t="shared" si="166"/>
        <v>CHEST_ITEM_TYPE_T3_SHARD,CHEST_ITEM_TYPE_T1_PART,CHEST_ITEM_TYPE_T2_PART</v>
      </c>
      <c r="W277" s="13" t="str">
        <f t="shared" si="159"/>
        <v/>
      </c>
      <c r="X277" s="3" t="str">
        <f t="shared" si="160"/>
        <v/>
      </c>
      <c r="Y277" s="3" t="str">
        <f t="shared" si="167"/>
        <v>59.8%,24.0%,9.2%</v>
      </c>
    </row>
    <row r="278" spans="2:25" x14ac:dyDescent="0.3">
      <c r="B278" s="2">
        <f>数据源!AC310</f>
        <v>7</v>
      </c>
      <c r="C278" s="2" t="str">
        <f>数据源!AD310</f>
        <v>T2LP2</v>
      </c>
      <c r="D278" s="2" t="str">
        <f>数据源!AE310</f>
        <v>部件</v>
      </c>
      <c r="E278" s="2">
        <f>数据源!AF310</f>
        <v>89.600000000000023</v>
      </c>
      <c r="F278" s="2">
        <f>数据源!AG310</f>
        <v>1</v>
      </c>
      <c r="G278" s="2">
        <f>数据源!AH310</f>
        <v>6.7999999999999996E-3</v>
      </c>
      <c r="H278" s="2">
        <f>数据源!AI310</f>
        <v>5.0595238095238089E-3</v>
      </c>
      <c r="I278" s="2">
        <f>数据源!AJ310</f>
        <v>51</v>
      </c>
      <c r="J278" s="3">
        <f t="shared" si="178"/>
        <v>1</v>
      </c>
      <c r="K278" s="3">
        <f t="shared" si="179"/>
        <v>1</v>
      </c>
      <c r="L278" s="3" t="str">
        <f t="shared" si="173"/>
        <v>部件</v>
      </c>
      <c r="M278" s="3">
        <f t="shared" ca="1" si="174"/>
        <v>92002</v>
      </c>
      <c r="N278" s="3" t="str">
        <f t="shared" ca="1" si="175"/>
        <v>51311,52311,53311,51321,52321,53321,91001,91003,91005,91101,91103,91105,91201,91203,91205,91002,91004,91006,91102,91104,91106,91202,91204,91206,92001,92003,92005,92101,92103,92105,92201,92203,92205,92002</v>
      </c>
      <c r="O278" s="3" t="str">
        <f t="shared" si="176"/>
        <v>995,995,995,995,995,995,133,133,133,133,133,133,133,133,133,133,133,133,133,133,133,133,133,133,51,51,51,51,51,51,51,51,51,51</v>
      </c>
      <c r="P278" s="1" t="str">
        <f t="shared" si="177"/>
        <v>(1,3),(1,3),(1,3),(1,1),(1,1),(1,1),(1,1),(1,1),(1,1),(1,1),(1,1),(1,1),(1,1),(1,1),(1,1),(1,1),(1,1),(1,1),(1,1),(1,1),(1,1),(1,1),(1,1),(1,1),(1,1),(1,1),(1,1),(1,1),(1,1),(1,1),(1,1),(1,1),(1,1),(1,1)</v>
      </c>
      <c r="Q278" s="3" t="str">
        <f>IF(D278="坦克碎片",VLOOKUP(C278,道具信息!$N$2:$O$291,2,FALSE)&amp;"碎片",VLOOKUP(C278,道具信息!$N$2:$O$291,2,FALSE))</f>
        <v>T2部件</v>
      </c>
      <c r="R278" s="3">
        <f t="shared" si="180"/>
        <v>918</v>
      </c>
      <c r="S278" s="11">
        <f t="shared" si="181"/>
        <v>9.1999999999999998E-2</v>
      </c>
      <c r="T278" s="3" t="str">
        <f>VLOOKUP(Q278,道具信息!$Q$3:$S$20,2,FALSE)</f>
        <v>CHEST_ITEM_TYPE_T2_PART</v>
      </c>
      <c r="U278" s="3" t="str">
        <f>IF(COUNTIF(U$245:U277,T278)=0,T278,"")</f>
        <v/>
      </c>
      <c r="V278" s="3" t="str">
        <f t="shared" si="166"/>
        <v>CHEST_ITEM_TYPE_T3_SHARD,CHEST_ITEM_TYPE_T1_PART,CHEST_ITEM_TYPE_T2_PART</v>
      </c>
      <c r="W278" s="13" t="str">
        <f t="shared" si="159"/>
        <v/>
      </c>
      <c r="X278" s="3" t="str">
        <f t="shared" si="160"/>
        <v/>
      </c>
      <c r="Y278" s="3" t="str">
        <f t="shared" si="167"/>
        <v>59.8%,24.0%,9.2%</v>
      </c>
    </row>
    <row r="279" spans="2:25" x14ac:dyDescent="0.3">
      <c r="B279" s="2">
        <f>数据源!AC311</f>
        <v>7</v>
      </c>
      <c r="C279" s="2" t="str">
        <f>数据源!AD311</f>
        <v>T2LP4</v>
      </c>
      <c r="D279" s="2" t="str">
        <f>数据源!AE311</f>
        <v>部件</v>
      </c>
      <c r="E279" s="2">
        <f>数据源!AF311</f>
        <v>89.600000000000023</v>
      </c>
      <c r="F279" s="2">
        <f>数据源!AG311</f>
        <v>1</v>
      </c>
      <c r="G279" s="2">
        <f>数据源!AH311</f>
        <v>6.7999999999999996E-3</v>
      </c>
      <c r="H279" s="2">
        <f>数据源!AI311</f>
        <v>5.0595238095238089E-3</v>
      </c>
      <c r="I279" s="2">
        <f>数据源!AJ311</f>
        <v>51</v>
      </c>
      <c r="J279" s="3">
        <f t="shared" si="178"/>
        <v>1</v>
      </c>
      <c r="K279" s="3">
        <f t="shared" si="179"/>
        <v>1</v>
      </c>
      <c r="L279" s="3" t="str">
        <f t="shared" si="173"/>
        <v>部件</v>
      </c>
      <c r="M279" s="3">
        <f t="shared" ca="1" si="174"/>
        <v>92004</v>
      </c>
      <c r="N279" s="3" t="str">
        <f t="shared" ca="1" si="175"/>
        <v>51311,52311,53311,51321,52321,53321,91001,91003,91005,91101,91103,91105,91201,91203,91205,91002,91004,91006,91102,91104,91106,91202,91204,91206,92001,92003,92005,92101,92103,92105,92201,92203,92205,92002,92004</v>
      </c>
      <c r="O279" s="3" t="str">
        <f t="shared" si="176"/>
        <v>995,995,995,995,995,995,133,133,133,133,133,133,133,133,133,133,133,133,133,133,133,133,133,133,51,51,51,51,51,51,51,51,51,51,51</v>
      </c>
      <c r="P279" s="1" t="str">
        <f t="shared" si="177"/>
        <v>(1,3),(1,3),(1,3),(1,1),(1,1),(1,1),(1,1),(1,1),(1,1),(1,1),(1,1),(1,1),(1,1),(1,1),(1,1),(1,1),(1,1),(1,1),(1,1),(1,1),(1,1),(1,1),(1,1),(1,1),(1,1),(1,1),(1,1),(1,1),(1,1),(1,1),(1,1),(1,1),(1,1),(1,1),(1,1)</v>
      </c>
      <c r="Q279" s="3" t="str">
        <f>IF(D279="坦克碎片",VLOOKUP(C279,道具信息!$N$2:$O$291,2,FALSE)&amp;"碎片",VLOOKUP(C279,道具信息!$N$2:$O$291,2,FALSE))</f>
        <v>T2部件</v>
      </c>
      <c r="R279" s="3">
        <f t="shared" si="180"/>
        <v>918</v>
      </c>
      <c r="S279" s="11">
        <f t="shared" si="181"/>
        <v>9.1999999999999998E-2</v>
      </c>
      <c r="T279" s="3" t="str">
        <f>VLOOKUP(Q279,道具信息!$Q$3:$S$20,2,FALSE)</f>
        <v>CHEST_ITEM_TYPE_T2_PART</v>
      </c>
      <c r="U279" s="3" t="str">
        <f>IF(COUNTIF(U$245:U278,T279)=0,T279,"")</f>
        <v/>
      </c>
      <c r="V279" s="3" t="str">
        <f t="shared" si="166"/>
        <v>CHEST_ITEM_TYPE_T3_SHARD,CHEST_ITEM_TYPE_T1_PART,CHEST_ITEM_TYPE_T2_PART</v>
      </c>
      <c r="W279" s="13" t="str">
        <f t="shared" si="159"/>
        <v/>
      </c>
      <c r="X279" s="3" t="str">
        <f t="shared" si="160"/>
        <v/>
      </c>
      <c r="Y279" s="3" t="str">
        <f t="shared" si="167"/>
        <v>59.8%,24.0%,9.2%</v>
      </c>
    </row>
    <row r="280" spans="2:25" x14ac:dyDescent="0.3">
      <c r="B280" s="2">
        <f>数据源!AC312</f>
        <v>7</v>
      </c>
      <c r="C280" s="2" t="str">
        <f>数据源!AD312</f>
        <v>T2LP6</v>
      </c>
      <c r="D280" s="2" t="str">
        <f>数据源!AE312</f>
        <v>部件</v>
      </c>
      <c r="E280" s="2">
        <f>数据源!AF312</f>
        <v>89.600000000000023</v>
      </c>
      <c r="F280" s="2">
        <f>数据源!AG312</f>
        <v>1</v>
      </c>
      <c r="G280" s="2">
        <f>数据源!AH312</f>
        <v>6.7999999999999996E-3</v>
      </c>
      <c r="H280" s="2">
        <f>数据源!AI312</f>
        <v>5.0595238095238089E-3</v>
      </c>
      <c r="I280" s="2">
        <f>数据源!AJ312</f>
        <v>51</v>
      </c>
      <c r="J280" s="3">
        <f t="shared" si="178"/>
        <v>1</v>
      </c>
      <c r="K280" s="3">
        <f t="shared" si="179"/>
        <v>1</v>
      </c>
      <c r="L280" s="3" t="str">
        <f t="shared" si="173"/>
        <v>部件</v>
      </c>
      <c r="M280" s="3">
        <f t="shared" ca="1" si="174"/>
        <v>92006</v>
      </c>
      <c r="N280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</v>
      </c>
      <c r="O280" s="3" t="str">
        <f t="shared" si="176"/>
        <v>995,995,995,995,995,995,133,133,133,133,133,133,133,133,133,133,133,133,133,133,133,133,133,133,51,51,51,51,51,51,51,51,51,51,51,51</v>
      </c>
      <c r="P280" s="1" t="str">
        <f t="shared" si="177"/>
        <v>(1,3),(1,3),(1,3),(1,1),(1,1),(1,1),(1,1),(1,1),(1,1),(1,1),(1,1),(1,1),(1,1),(1,1),(1,1),(1,1),(1,1),(1,1),(1,1),(1,1),(1,1),(1,1),(1,1),(1,1),(1,1),(1,1),(1,1),(1,1),(1,1),(1,1),(1,1),(1,1),(1,1),(1,1),(1,1),(1,1)</v>
      </c>
      <c r="Q280" s="3" t="str">
        <f>IF(D280="坦克碎片",VLOOKUP(C280,道具信息!$N$2:$O$291,2,FALSE)&amp;"碎片",VLOOKUP(C280,道具信息!$N$2:$O$291,2,FALSE))</f>
        <v>T2部件</v>
      </c>
      <c r="R280" s="3">
        <f t="shared" si="180"/>
        <v>918</v>
      </c>
      <c r="S280" s="11">
        <f t="shared" si="181"/>
        <v>9.1999999999999998E-2</v>
      </c>
      <c r="T280" s="3" t="str">
        <f>VLOOKUP(Q280,道具信息!$Q$3:$S$20,2,FALSE)</f>
        <v>CHEST_ITEM_TYPE_T2_PART</v>
      </c>
      <c r="U280" s="3" t="str">
        <f>IF(COUNTIF(U$245:U279,T280)=0,T280,"")</f>
        <v/>
      </c>
      <c r="V280" s="3" t="str">
        <f t="shared" si="166"/>
        <v>CHEST_ITEM_TYPE_T3_SHARD,CHEST_ITEM_TYPE_T1_PART,CHEST_ITEM_TYPE_T2_PART</v>
      </c>
      <c r="W280" s="13" t="str">
        <f t="shared" si="159"/>
        <v/>
      </c>
      <c r="X280" s="3" t="str">
        <f t="shared" si="160"/>
        <v/>
      </c>
      <c r="Y280" s="3" t="str">
        <f t="shared" si="167"/>
        <v>59.8%,24.0%,9.2%</v>
      </c>
    </row>
    <row r="281" spans="2:25" x14ac:dyDescent="0.3">
      <c r="B281" s="2">
        <f>数据源!AC313</f>
        <v>7</v>
      </c>
      <c r="C281" s="2" t="str">
        <f>数据源!AD313</f>
        <v>T2MP2</v>
      </c>
      <c r="D281" s="2" t="str">
        <f>数据源!AE313</f>
        <v>部件</v>
      </c>
      <c r="E281" s="2">
        <f>数据源!AF313</f>
        <v>89.600000000000023</v>
      </c>
      <c r="F281" s="2">
        <f>数据源!AG313</f>
        <v>1</v>
      </c>
      <c r="G281" s="2">
        <f>数据源!AH313</f>
        <v>6.7999999999999996E-3</v>
      </c>
      <c r="H281" s="2">
        <f>数据源!AI313</f>
        <v>5.0595238095238089E-3</v>
      </c>
      <c r="I281" s="2">
        <f>数据源!AJ313</f>
        <v>51</v>
      </c>
      <c r="J281" s="3">
        <f t="shared" si="178"/>
        <v>1</v>
      </c>
      <c r="K281" s="3">
        <f t="shared" si="179"/>
        <v>1</v>
      </c>
      <c r="L281" s="3" t="str">
        <f t="shared" si="173"/>
        <v>部件</v>
      </c>
      <c r="M281" s="3">
        <f t="shared" ca="1" si="174"/>
        <v>92102</v>
      </c>
      <c r="N281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</v>
      </c>
      <c r="O281" s="3" t="str">
        <f t="shared" si="176"/>
        <v>995,995,995,995,995,995,133,133,133,133,133,133,133,133,133,133,133,133,133,133,133,133,133,133,51,51,51,51,51,51,51,51,51,51,51,51,51</v>
      </c>
      <c r="P281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</v>
      </c>
      <c r="Q281" s="3" t="str">
        <f>IF(D281="坦克碎片",VLOOKUP(C281,道具信息!$N$2:$O$291,2,FALSE)&amp;"碎片",VLOOKUP(C281,道具信息!$N$2:$O$291,2,FALSE))</f>
        <v>T2部件</v>
      </c>
      <c r="R281" s="3">
        <f t="shared" si="180"/>
        <v>918</v>
      </c>
      <c r="S281" s="11">
        <f t="shared" si="181"/>
        <v>9.1999999999999998E-2</v>
      </c>
      <c r="T281" s="3" t="str">
        <f>VLOOKUP(Q281,道具信息!$Q$3:$S$20,2,FALSE)</f>
        <v>CHEST_ITEM_TYPE_T2_PART</v>
      </c>
      <c r="U281" s="3" t="str">
        <f>IF(COUNTIF(U$245:U280,T281)=0,T281,"")</f>
        <v/>
      </c>
      <c r="V281" s="3" t="str">
        <f t="shared" si="166"/>
        <v>CHEST_ITEM_TYPE_T3_SHARD,CHEST_ITEM_TYPE_T1_PART,CHEST_ITEM_TYPE_T2_PART</v>
      </c>
      <c r="W281" s="13" t="str">
        <f t="shared" si="159"/>
        <v/>
      </c>
      <c r="X281" s="3" t="str">
        <f t="shared" si="160"/>
        <v/>
      </c>
      <c r="Y281" s="3" t="str">
        <f t="shared" si="167"/>
        <v>59.8%,24.0%,9.2%</v>
      </c>
    </row>
    <row r="282" spans="2:25" x14ac:dyDescent="0.3">
      <c r="B282" s="2">
        <f>数据源!AC314</f>
        <v>7</v>
      </c>
      <c r="C282" s="2" t="str">
        <f>数据源!AD314</f>
        <v>T2MP4</v>
      </c>
      <c r="D282" s="2" t="str">
        <f>数据源!AE314</f>
        <v>部件</v>
      </c>
      <c r="E282" s="2">
        <f>数据源!AF314</f>
        <v>89.600000000000023</v>
      </c>
      <c r="F282" s="2">
        <f>数据源!AG314</f>
        <v>1</v>
      </c>
      <c r="G282" s="2">
        <f>数据源!AH314</f>
        <v>6.7999999999999996E-3</v>
      </c>
      <c r="H282" s="2">
        <f>数据源!AI314</f>
        <v>5.0595238095238089E-3</v>
      </c>
      <c r="I282" s="2">
        <f>数据源!AJ314</f>
        <v>51</v>
      </c>
      <c r="J282" s="3">
        <f t="shared" si="178"/>
        <v>1</v>
      </c>
      <c r="K282" s="3">
        <f t="shared" si="179"/>
        <v>1</v>
      </c>
      <c r="L282" s="3" t="str">
        <f t="shared" si="173"/>
        <v>部件</v>
      </c>
      <c r="M282" s="3">
        <f t="shared" ca="1" si="174"/>
        <v>92104</v>
      </c>
      <c r="N282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51311,52311,53311,51321,52321,53321,91001,91003,91005,91101,91103,91105,91201,91203,91205,91002,91004,91006,91102,91104,91106,91202,91204,91206,92001,92003,92005,92101,92103,92105,92201,92203,92205,92002,92004,92006,92102,92104</v>
      </c>
      <c r="O282" s="3" t="str">
        <f t="shared" si="176"/>
        <v>995,995,995,995,995,995,133,133,133,133,133,133,133,133,133,133,133,133,133,133,133,133,133,133,51,51,51,51,51,51,51,51,51,51,51,51,51,51</v>
      </c>
      <c r="P282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(1,3),(1,3),(1,3),(1,1),(1,1),(1,1),(1,1),(1,1),(1,1),(1,1),(1,1),(1,1),(1,1),(1,1),(1,1),(1,1),(1,1),(1,1),(1,1),(1,1),(1,1),(1,1),(1,1),(1,1),(1,1),(1,1),(1,1),(1,1),(1,1),(1,1),(1,1),(1,1),(1,1),(1,1),(1,1),(1,1),(1,1),(1,1)</v>
      </c>
      <c r="Q282" s="3" t="str">
        <f>IF(D282="坦克碎片",VLOOKUP(C282,道具信息!$N$2:$O$291,2,FALSE)&amp;"碎片",VLOOKUP(C282,道具信息!$N$2:$O$291,2,FALSE))</f>
        <v>T2部件</v>
      </c>
      <c r="R282" s="3">
        <f t="shared" si="180"/>
        <v>918</v>
      </c>
      <c r="S282" s="11">
        <f t="shared" si="181"/>
        <v>9.1999999999999998E-2</v>
      </c>
      <c r="T282" s="3" t="str">
        <f>VLOOKUP(Q282,道具信息!$Q$3:$S$20,2,FALSE)</f>
        <v>CHEST_ITEM_TYPE_T2_PART</v>
      </c>
      <c r="U282" s="3" t="str">
        <f>IF(COUNTIF(U$245:U281,T282)=0,T282,"")</f>
        <v/>
      </c>
      <c r="V282" s="3" t="str">
        <f t="shared" si="166"/>
        <v>CHEST_ITEM_TYPE_T3_SHARD,CHEST_ITEM_TYPE_T1_PART,CHEST_ITEM_TYPE_T2_PART</v>
      </c>
      <c r="W282" s="13" t="str">
        <f t="shared" si="159"/>
        <v/>
      </c>
      <c r="X282" s="3" t="str">
        <f t="shared" si="160"/>
        <v/>
      </c>
      <c r="Y282" s="3" t="str">
        <f t="shared" si="167"/>
        <v>59.8%,24.0%,9.2%</v>
      </c>
    </row>
    <row r="283" spans="2:25" x14ac:dyDescent="0.3">
      <c r="B283" s="2">
        <f>数据源!AC315</f>
        <v>7</v>
      </c>
      <c r="C283" s="2" t="str">
        <f>数据源!AD315</f>
        <v>T2MP6</v>
      </c>
      <c r="D283" s="2" t="str">
        <f>数据源!AE315</f>
        <v>部件</v>
      </c>
      <c r="E283" s="2">
        <f>数据源!AF315</f>
        <v>89.600000000000023</v>
      </c>
      <c r="F283" s="2">
        <f>数据源!AG315</f>
        <v>1</v>
      </c>
      <c r="G283" s="2">
        <f>数据源!AH315</f>
        <v>6.7999999999999996E-3</v>
      </c>
      <c r="H283" s="2">
        <f>数据源!AI315</f>
        <v>5.0595238095238089E-3</v>
      </c>
      <c r="I283" s="2">
        <f>数据源!AJ315</f>
        <v>51</v>
      </c>
      <c r="J283" s="3">
        <f t="shared" si="178"/>
        <v>1</v>
      </c>
      <c r="K283" s="3">
        <f t="shared" si="179"/>
        <v>1</v>
      </c>
      <c r="L283" s="3" t="str">
        <f t="shared" si="173"/>
        <v>部件</v>
      </c>
      <c r="M283" s="3">
        <f t="shared" ca="1" si="174"/>
        <v>92106</v>
      </c>
      <c r="N283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51311,52311,53311,51321,52321,53321,91001,91003,91005,91101,91103,91105,91201,91203,91205,91002,91004,91006,91102,91104,91106,91202,91204,91206,92001,92003,92005,92101,92103,92105,92201,92203,92205,92002,92004,92006,92102,92104,92106</v>
      </c>
      <c r="O283" s="3" t="str">
        <f t="shared" si="176"/>
        <v>995,995,995,995,995,995,133,133,133,133,133,133,133,133,133,133,133,133,133,133,133,133,133,133,51,51,51,51,51,51,51,51,51,51,51,51,51,51,51</v>
      </c>
      <c r="P283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(1,3),(1,3),(1,3),(1,1),(1,1),(1,1),(1,1),(1,1),(1,1),(1,1),(1,1),(1,1),(1,1),(1,1),(1,1),(1,1),(1,1),(1,1),(1,1),(1,1),(1,1),(1,1),(1,1),(1,1),(1,1),(1,1),(1,1),(1,1),(1,1),(1,1),(1,1),(1,1),(1,1),(1,1),(1,1),(1,1),(1,1),(1,1),(1,1)</v>
      </c>
      <c r="Q283" s="3" t="str">
        <f>IF(D283="坦克碎片",VLOOKUP(C283,道具信息!$N$2:$O$291,2,FALSE)&amp;"碎片",VLOOKUP(C283,道具信息!$N$2:$O$291,2,FALSE))</f>
        <v>T2部件</v>
      </c>
      <c r="R283" s="3">
        <f t="shared" si="180"/>
        <v>918</v>
      </c>
      <c r="S283" s="11">
        <f t="shared" si="181"/>
        <v>9.1999999999999998E-2</v>
      </c>
      <c r="T283" s="3" t="str">
        <f>VLOOKUP(Q283,道具信息!$Q$3:$S$20,2,FALSE)</f>
        <v>CHEST_ITEM_TYPE_T2_PART</v>
      </c>
      <c r="U283" s="3" t="str">
        <f>IF(COUNTIF(U$245:U282,T283)=0,T283,"")</f>
        <v/>
      </c>
      <c r="V283" s="3" t="str">
        <f t="shared" si="166"/>
        <v>CHEST_ITEM_TYPE_T3_SHARD,CHEST_ITEM_TYPE_T1_PART,CHEST_ITEM_TYPE_T2_PART</v>
      </c>
      <c r="W283" s="13" t="str">
        <f t="shared" si="159"/>
        <v/>
      </c>
      <c r="X283" s="3" t="str">
        <f t="shared" si="160"/>
        <v/>
      </c>
      <c r="Y283" s="3" t="str">
        <f t="shared" si="167"/>
        <v>59.8%,24.0%,9.2%</v>
      </c>
    </row>
    <row r="284" spans="2:25" x14ac:dyDescent="0.3">
      <c r="B284" s="2">
        <f>数据源!AC316</f>
        <v>7</v>
      </c>
      <c r="C284" s="2" t="str">
        <f>数据源!AD316</f>
        <v>T2HP2</v>
      </c>
      <c r="D284" s="2" t="str">
        <f>数据源!AE316</f>
        <v>部件</v>
      </c>
      <c r="E284" s="2">
        <f>数据源!AF316</f>
        <v>89.600000000000023</v>
      </c>
      <c r="F284" s="2">
        <f>数据源!AG316</f>
        <v>1</v>
      </c>
      <c r="G284" s="2">
        <f>数据源!AH316</f>
        <v>6.7999999999999996E-3</v>
      </c>
      <c r="H284" s="2">
        <f>数据源!AI316</f>
        <v>5.0595238095238089E-3</v>
      </c>
      <c r="I284" s="2">
        <f>数据源!AJ316</f>
        <v>51</v>
      </c>
      <c r="J284" s="3">
        <f t="shared" si="178"/>
        <v>1</v>
      </c>
      <c r="K284" s="3">
        <f t="shared" si="179"/>
        <v>1</v>
      </c>
      <c r="L284" s="3" t="str">
        <f t="shared" si="173"/>
        <v>部件</v>
      </c>
      <c r="M284" s="3">
        <f t="shared" ca="1" si="174"/>
        <v>92202</v>
      </c>
      <c r="N284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51311,52311,53311,51321,52321,53321,91001,91003,91005,91101,91103,91105,91201,91203,91205,91002,91004,91006,91102,91104,91106,91202,91204,91206,92001,92003,92005,92101,92103,92105,92201,92203,92205,92002,92004,92006,92102,92104,92106,92202</v>
      </c>
      <c r="O284" s="3" t="str">
        <f t="shared" si="176"/>
        <v>995,995,995,995,995,995,133,133,133,133,133,133,133,133,133,133,133,133,133,133,133,133,133,133,51,51,51,51,51,51,51,51,51,51,51,51,51,51,51,51</v>
      </c>
      <c r="P284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(1,3),(1,3),(1,3),(1,1),(1,1),(1,1),(1,1),(1,1),(1,1),(1,1),(1,1),(1,1),(1,1),(1,1),(1,1),(1,1),(1,1),(1,1),(1,1),(1,1),(1,1),(1,1),(1,1),(1,1),(1,1),(1,1),(1,1),(1,1),(1,1),(1,1),(1,1),(1,1),(1,1),(1,1),(1,1),(1,1),(1,1),(1,1),(1,1),(1,1)</v>
      </c>
      <c r="Q284" s="3" t="str">
        <f>IF(D284="坦克碎片",VLOOKUP(C284,道具信息!$N$2:$O$291,2,FALSE)&amp;"碎片",VLOOKUP(C284,道具信息!$N$2:$O$291,2,FALSE))</f>
        <v>T2部件</v>
      </c>
      <c r="R284" s="3">
        <f t="shared" si="180"/>
        <v>918</v>
      </c>
      <c r="S284" s="11">
        <f t="shared" si="181"/>
        <v>9.1999999999999998E-2</v>
      </c>
      <c r="T284" s="3" t="str">
        <f>VLOOKUP(Q284,道具信息!$Q$3:$S$20,2,FALSE)</f>
        <v>CHEST_ITEM_TYPE_T2_PART</v>
      </c>
      <c r="U284" s="3" t="str">
        <f>IF(COUNTIF(U$245:U283,T284)=0,T284,"")</f>
        <v/>
      </c>
      <c r="V284" s="3" t="str">
        <f t="shared" si="166"/>
        <v>CHEST_ITEM_TYPE_T3_SHARD,CHEST_ITEM_TYPE_T1_PART,CHEST_ITEM_TYPE_T2_PART</v>
      </c>
      <c r="W284" s="13" t="str">
        <f t="shared" si="159"/>
        <v/>
      </c>
      <c r="X284" s="3" t="str">
        <f t="shared" si="160"/>
        <v/>
      </c>
      <c r="Y284" s="3" t="str">
        <f t="shared" si="167"/>
        <v>59.8%,24.0%,9.2%</v>
      </c>
    </row>
    <row r="285" spans="2:25" x14ac:dyDescent="0.3">
      <c r="B285" s="2">
        <f>数据源!AC317</f>
        <v>7</v>
      </c>
      <c r="C285" s="2" t="str">
        <f>数据源!AD317</f>
        <v>T2HP4</v>
      </c>
      <c r="D285" s="2" t="str">
        <f>数据源!AE317</f>
        <v>部件</v>
      </c>
      <c r="E285" s="2">
        <f>数据源!AF317</f>
        <v>89.600000000000023</v>
      </c>
      <c r="F285" s="2">
        <f>数据源!AG317</f>
        <v>1</v>
      </c>
      <c r="G285" s="2">
        <f>数据源!AH317</f>
        <v>6.7999999999999996E-3</v>
      </c>
      <c r="H285" s="2">
        <f>数据源!AI317</f>
        <v>5.0595238095238089E-3</v>
      </c>
      <c r="I285" s="2">
        <f>数据源!AJ317</f>
        <v>51</v>
      </c>
      <c r="J285" s="3">
        <f t="shared" si="178"/>
        <v>1</v>
      </c>
      <c r="K285" s="3">
        <f t="shared" si="179"/>
        <v>1</v>
      </c>
      <c r="L285" s="3" t="str">
        <f t="shared" si="173"/>
        <v>部件</v>
      </c>
      <c r="M285" s="3">
        <f t="shared" ca="1" si="174"/>
        <v>92204</v>
      </c>
      <c r="N285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51311,52311,53311,51321,52321,53321,91001,91003,91005,91101,91103,91105,91201,91203,91205,91002,91004,91006,91102,91104,91106,91202,91204,91206,92001,92003,92005,92101,92103,92105,92201,92203,92205,92002,92004,92006,92102,92104,92106,92202,92204</v>
      </c>
      <c r="O285" s="3" t="str">
        <f t="shared" si="176"/>
        <v>995,995,995,995,995,995,133,133,133,133,133,133,133,133,133,133,133,133,133,133,133,133,133,133,51,51,51,51,51,51,51,51,51,51,51,51,51,51,51,51,51</v>
      </c>
      <c r="P285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(1,3),(1,3),(1,3),(1,1),(1,1),(1,1),(1,1),(1,1),(1,1),(1,1),(1,1),(1,1),(1,1),(1,1),(1,1),(1,1),(1,1),(1,1),(1,1),(1,1),(1,1),(1,1),(1,1),(1,1),(1,1),(1,1),(1,1),(1,1),(1,1),(1,1),(1,1),(1,1),(1,1),(1,1),(1,1),(1,1),(1,1),(1,1),(1,1),(1,1),(1,1)</v>
      </c>
      <c r="Q285" s="3" t="str">
        <f>IF(D285="坦克碎片",VLOOKUP(C285,道具信息!$N$2:$O$291,2,FALSE)&amp;"碎片",VLOOKUP(C285,道具信息!$N$2:$O$291,2,FALSE))</f>
        <v>T2部件</v>
      </c>
      <c r="R285" s="3">
        <f t="shared" si="180"/>
        <v>918</v>
      </c>
      <c r="S285" s="11">
        <f t="shared" si="181"/>
        <v>9.1999999999999998E-2</v>
      </c>
      <c r="T285" s="3" t="str">
        <f>VLOOKUP(Q285,道具信息!$Q$3:$S$20,2,FALSE)</f>
        <v>CHEST_ITEM_TYPE_T2_PART</v>
      </c>
      <c r="U285" s="3" t="str">
        <f>IF(COUNTIF(U$245:U284,T285)=0,T285,"")</f>
        <v/>
      </c>
      <c r="V285" s="3" t="str">
        <f t="shared" si="166"/>
        <v>CHEST_ITEM_TYPE_T3_SHARD,CHEST_ITEM_TYPE_T1_PART,CHEST_ITEM_TYPE_T2_PART</v>
      </c>
      <c r="W285" s="13" t="str">
        <f t="shared" si="159"/>
        <v/>
      </c>
      <c r="X285" s="3" t="str">
        <f t="shared" si="160"/>
        <v/>
      </c>
      <c r="Y285" s="3" t="str">
        <f t="shared" si="167"/>
        <v>59.8%,24.0%,9.2%</v>
      </c>
    </row>
    <row r="286" spans="2:25" x14ac:dyDescent="0.3">
      <c r="B286" s="2">
        <f>数据源!AC318</f>
        <v>7</v>
      </c>
      <c r="C286" s="2" t="str">
        <f>数据源!AD318</f>
        <v>T2HP6</v>
      </c>
      <c r="D286" s="2" t="str">
        <f>数据源!AE318</f>
        <v>部件</v>
      </c>
      <c r="E286" s="2">
        <f>数据源!AF318</f>
        <v>89.600000000000023</v>
      </c>
      <c r="F286" s="2">
        <f>数据源!AG318</f>
        <v>1</v>
      </c>
      <c r="G286" s="2">
        <f>数据源!AH318</f>
        <v>6.7999999999999996E-3</v>
      </c>
      <c r="H286" s="2">
        <f>数据源!AI318</f>
        <v>5.0595238095238089E-3</v>
      </c>
      <c r="I286" s="2">
        <f>数据源!AJ318</f>
        <v>51</v>
      </c>
      <c r="J286" s="3">
        <f t="shared" si="178"/>
        <v>1</v>
      </c>
      <c r="K286" s="3">
        <f t="shared" si="179"/>
        <v>1</v>
      </c>
      <c r="L286" s="3" t="str">
        <f t="shared" si="173"/>
        <v>部件</v>
      </c>
      <c r="M286" s="3">
        <f t="shared" ca="1" si="174"/>
        <v>92206</v>
      </c>
      <c r="N286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286" s="3" t="str">
        <f t="shared" si="176"/>
        <v>995,995,995,995,995,995,133,133,133,133,133,133,133,133,133,133,133,133,133,133,133,133,133,133,51,51,51,51,51,51,51,51,51,51,51,51,51,51,51,51,51,51</v>
      </c>
      <c r="P286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(1,3),(1,3),(1,3),(1,1),(1,1),(1,1),(1,1),(1,1),(1,1),(1,1),(1,1),(1,1),(1,1),(1,1),(1,1),(1,1),(1,1),(1,1),(1,1),(1,1),(1,1),(1,1),(1,1),(1,1),(1,1),(1,1),(1,1),(1,1),(1,1),(1,1),(1,1),(1,1),(1,1),(1,1),(1,1),(1,1),(1,1),(1,1),(1,1),(1,1),(1,1),(1,1)</v>
      </c>
      <c r="Q286" s="3" t="str">
        <f>IF(D286="坦克碎片",VLOOKUP(C286,道具信息!$N$2:$O$291,2,FALSE)&amp;"碎片",VLOOKUP(C286,道具信息!$N$2:$O$291,2,FALSE))</f>
        <v>T2部件</v>
      </c>
      <c r="R286" s="3">
        <f t="shared" si="180"/>
        <v>918</v>
      </c>
      <c r="S286" s="11">
        <f t="shared" si="181"/>
        <v>9.1999999999999998E-2</v>
      </c>
      <c r="T286" s="3" t="str">
        <f>VLOOKUP(Q286,道具信息!$Q$3:$S$20,2,FALSE)</f>
        <v>CHEST_ITEM_TYPE_T2_PART</v>
      </c>
      <c r="U286" s="3" t="str">
        <f>IF(COUNTIF(U$245:U285,T286)=0,T286,"")</f>
        <v/>
      </c>
      <c r="V286" s="3" t="str">
        <f t="shared" si="166"/>
        <v>CHEST_ITEM_TYPE_T3_SHARD,CHEST_ITEM_TYPE_T1_PART,CHEST_ITEM_TYPE_T2_PART</v>
      </c>
      <c r="W286" s="13" t="str">
        <f t="shared" si="159"/>
        <v/>
      </c>
      <c r="X286" s="3" t="str">
        <f t="shared" si="160"/>
        <v/>
      </c>
      <c r="Y286" s="3" t="str">
        <f t="shared" si="167"/>
        <v>59.8%,24.0%,9.2%</v>
      </c>
    </row>
    <row r="287" spans="2:25" x14ac:dyDescent="0.3">
      <c r="B287" s="2">
        <f>数据源!AC319</f>
        <v>7</v>
      </c>
      <c r="C287" s="2" t="str">
        <f>数据源!AD319</f>
        <v>T3LP1</v>
      </c>
      <c r="D287" s="2" t="str">
        <f>数据源!AE319</f>
        <v>部件</v>
      </c>
      <c r="E287" s="2">
        <f>数据源!AF319</f>
        <v>478.79999999999995</v>
      </c>
      <c r="F287" s="2">
        <f>数据源!AG319</f>
        <v>1</v>
      </c>
      <c r="G287" s="2">
        <f>数据源!AH319</f>
        <v>6.0000000000000001E-3</v>
      </c>
      <c r="H287" s="2">
        <f>数据源!AI319</f>
        <v>8.3542188805346717E-4</v>
      </c>
      <c r="I287" s="2">
        <f>数据源!AJ319</f>
        <v>8</v>
      </c>
      <c r="J287" s="3">
        <f>ROUNDUP(IF(F287&gt;1,F287-ROUNDDOWN(SQRT(F287),0),F287),0)</f>
        <v>1</v>
      </c>
      <c r="K287" s="3">
        <f>F287*2-J287</f>
        <v>1</v>
      </c>
      <c r="L287" s="3" t="str">
        <f t="shared" si="173"/>
        <v>部件</v>
      </c>
      <c r="M287" s="3">
        <f t="shared" ca="1" si="174"/>
        <v>93001</v>
      </c>
      <c r="N287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51311,52311,53311,51321,52321,53321,91001,91003,91005,91101,91103,91105,91201,91203,91205,91002,91004,91006,91102,91104,91106,91202,91204,91206,92001,92003,92005,92101,92103,92105,92201,92203,92205,92002,92004,92006,92102,92104,92106,92202,92204,92206,93001</v>
      </c>
      <c r="O287" s="3" t="str">
        <f t="shared" si="176"/>
        <v>995,995,995,995,995,995,133,133,133,133,133,133,133,133,133,133,133,133,133,133,133,133,133,133,51,51,51,51,51,51,51,51,51,51,51,51,51,51,51,51,51,51,8</v>
      </c>
      <c r="P287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(1,3),(1,3),(1,3),(1,1),(1,1),(1,1),(1,1),(1,1),(1,1),(1,1),(1,1),(1,1),(1,1),(1,1),(1,1),(1,1),(1,1),(1,1),(1,1),(1,1),(1,1),(1,1),(1,1),(1,1),(1,1),(1,1),(1,1),(1,1),(1,1),(1,1),(1,1),(1,1),(1,1),(1,1),(1,1),(1,1),(1,1),(1,1),(1,1),(1,1),(1,1),(1,1),(1,1)</v>
      </c>
      <c r="Q287" s="3" t="str">
        <f>IF(D287="坦克碎片",VLOOKUP(C287,道具信息!$N$2:$O$291,2,FALSE)&amp;"碎片",VLOOKUP(C287,道具信息!$N$2:$O$291,2,FALSE))</f>
        <v>T3部件</v>
      </c>
      <c r="R287" s="3">
        <f t="shared" si="180"/>
        <v>144</v>
      </c>
      <c r="S287" s="11">
        <f t="shared" si="181"/>
        <v>1.4E-2</v>
      </c>
      <c r="T287" s="3" t="str">
        <f>VLOOKUP(Q287,道具信息!$Q$3:$S$20,2,FALSE)</f>
        <v>CHEST_ITEM_TYPE_T3_PART</v>
      </c>
      <c r="U287" s="3" t="str">
        <f>IF(COUNTIF(U$245:U286,T287)=0,T287,"")</f>
        <v>CHEST_ITEM_TYPE_T3_PART</v>
      </c>
      <c r="V287" s="3" t="str">
        <f t="shared" si="166"/>
        <v>CHEST_ITEM_TYPE_T3_SHARD,CHEST_ITEM_TYPE_T1_PART,CHEST_ITEM_TYPE_T2_PART,CHEST_ITEM_TYPE_T3_PART</v>
      </c>
      <c r="W287" s="13">
        <f t="shared" si="159"/>
        <v>1.4E-2</v>
      </c>
      <c r="X287" s="3" t="str">
        <f t="shared" si="160"/>
        <v>1.4%</v>
      </c>
      <c r="Y287" s="3" t="str">
        <f t="shared" si="167"/>
        <v>59.8%,24.0%,9.2%,1.4%</v>
      </c>
    </row>
    <row r="288" spans="2:25" x14ac:dyDescent="0.3">
      <c r="B288" s="2">
        <f>数据源!AC320</f>
        <v>7</v>
      </c>
      <c r="C288" s="2" t="str">
        <f>数据源!AD320</f>
        <v>T3LP3</v>
      </c>
      <c r="D288" s="2" t="str">
        <f>数据源!AE320</f>
        <v>部件</v>
      </c>
      <c r="E288" s="2">
        <f>数据源!AF320</f>
        <v>478.79999999999995</v>
      </c>
      <c r="F288" s="2">
        <f>数据源!AG320</f>
        <v>1</v>
      </c>
      <c r="G288" s="2">
        <f>数据源!AH320</f>
        <v>6.0000000000000001E-3</v>
      </c>
      <c r="H288" s="2">
        <f>数据源!AI320</f>
        <v>8.3542188805346717E-4</v>
      </c>
      <c r="I288" s="2">
        <f>数据源!AJ320</f>
        <v>8</v>
      </c>
      <c r="J288" s="3">
        <f t="shared" ref="J288:J292" si="182">ROUNDUP(IF(F288&gt;1,F288-ROUNDDOWN(SQRT(F288),0),F288),0)</f>
        <v>1</v>
      </c>
      <c r="K288" s="3">
        <f t="shared" ref="K288:K292" si="183">F288*2-J288</f>
        <v>1</v>
      </c>
      <c r="L288" s="3" t="str">
        <f t="shared" si="173"/>
        <v>部件</v>
      </c>
      <c r="M288" s="3">
        <f t="shared" ca="1" si="174"/>
        <v>93003</v>
      </c>
      <c r="N288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51311,52311,53311,51321,52321,53321,91001,91003,91005,91101,91103,91105,91201,91203,91205,91002,91004,91006,91102,91104,91106,91202,91204,91206,92001,92003,92005,92101,92103,92105,92201,92203,92205,92002,92004,92006,92102,92104,92106,92202,92204,92206,93001,93003</v>
      </c>
      <c r="O288" s="3" t="str">
        <f t="shared" si="176"/>
        <v>995,995,995,995,995,995,133,133,133,133,133,133,133,133,133,133,133,133,133,133,133,133,133,133,51,51,51,51,51,51,51,51,51,51,51,51,51,51,51,51,51,51,8,8</v>
      </c>
      <c r="P288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(1,3),(1,3),(1,3),(1,1),(1,1),(1,1),(1,1),(1,1),(1,1),(1,1),(1,1),(1,1),(1,1),(1,1),(1,1),(1,1),(1,1),(1,1),(1,1),(1,1),(1,1),(1,1),(1,1),(1,1),(1,1),(1,1),(1,1),(1,1),(1,1),(1,1),(1,1),(1,1),(1,1),(1,1),(1,1),(1,1),(1,1),(1,1),(1,1),(1,1),(1,1),(1,1),(1,1),(1,1)</v>
      </c>
      <c r="Q288" s="3" t="str">
        <f>IF(D288="坦克碎片",VLOOKUP(C288,道具信息!$N$2:$O$291,2,FALSE)&amp;"碎片",VLOOKUP(C288,道具信息!$N$2:$O$291,2,FALSE))</f>
        <v>T3部件</v>
      </c>
      <c r="R288" s="3">
        <f t="shared" si="180"/>
        <v>144</v>
      </c>
      <c r="S288" s="11">
        <f t="shared" si="181"/>
        <v>1.4E-2</v>
      </c>
      <c r="T288" s="3" t="str">
        <f>VLOOKUP(Q288,道具信息!$Q$3:$S$20,2,FALSE)</f>
        <v>CHEST_ITEM_TYPE_T3_PART</v>
      </c>
      <c r="U288" s="3" t="str">
        <f>IF(COUNTIF(U$245:U287,T288)=0,T288,"")</f>
        <v/>
      </c>
      <c r="V288" s="3" t="str">
        <f t="shared" si="166"/>
        <v>CHEST_ITEM_TYPE_T3_SHARD,CHEST_ITEM_TYPE_T1_PART,CHEST_ITEM_TYPE_T2_PART,CHEST_ITEM_TYPE_T3_PART</v>
      </c>
      <c r="W288" s="13" t="str">
        <f t="shared" si="159"/>
        <v/>
      </c>
      <c r="X288" s="3" t="str">
        <f t="shared" si="160"/>
        <v/>
      </c>
      <c r="Y288" s="3" t="str">
        <f t="shared" si="167"/>
        <v>59.8%,24.0%,9.2%,1.4%</v>
      </c>
    </row>
    <row r="289" spans="2:25" x14ac:dyDescent="0.3">
      <c r="B289" s="2">
        <f>数据源!AC321</f>
        <v>7</v>
      </c>
      <c r="C289" s="2" t="str">
        <f>数据源!AD321</f>
        <v>T3LP5</v>
      </c>
      <c r="D289" s="2" t="str">
        <f>数据源!AE321</f>
        <v>部件</v>
      </c>
      <c r="E289" s="2">
        <f>数据源!AF321</f>
        <v>478.79999999999995</v>
      </c>
      <c r="F289" s="2">
        <f>数据源!AG321</f>
        <v>1</v>
      </c>
      <c r="G289" s="2">
        <f>数据源!AH321</f>
        <v>6.0000000000000001E-3</v>
      </c>
      <c r="H289" s="2">
        <f>数据源!AI321</f>
        <v>8.3542188805346717E-4</v>
      </c>
      <c r="I289" s="2">
        <f>数据源!AJ321</f>
        <v>8</v>
      </c>
      <c r="J289" s="3">
        <f t="shared" si="182"/>
        <v>1</v>
      </c>
      <c r="K289" s="3">
        <f t="shared" si="183"/>
        <v>1</v>
      </c>
      <c r="L289" s="3" t="str">
        <f t="shared" si="173"/>
        <v>部件</v>
      </c>
      <c r="M289" s="3">
        <f t="shared" ca="1" si="174"/>
        <v>93005</v>
      </c>
      <c r="N289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</v>
      </c>
      <c r="O289" s="3" t="str">
        <f t="shared" si="176"/>
        <v>995,995,995,995,995,995,133,133,133,133,133,133,133,133,133,133,133,133,133,133,133,133,133,133,51,51,51,51,51,51,51,51,51,51,51,51,51,51,51,51,51,51,8,8,8</v>
      </c>
      <c r="P289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89" s="3" t="str">
        <f>IF(D289="坦克碎片",VLOOKUP(C289,道具信息!$N$2:$O$291,2,FALSE)&amp;"碎片",VLOOKUP(C289,道具信息!$N$2:$O$291,2,FALSE))</f>
        <v>T3部件</v>
      </c>
      <c r="R289" s="3">
        <f t="shared" si="180"/>
        <v>144</v>
      </c>
      <c r="S289" s="11">
        <f t="shared" si="181"/>
        <v>1.4E-2</v>
      </c>
      <c r="T289" s="3" t="str">
        <f>VLOOKUP(Q289,道具信息!$Q$3:$S$20,2,FALSE)</f>
        <v>CHEST_ITEM_TYPE_T3_PART</v>
      </c>
      <c r="U289" s="3" t="str">
        <f>IF(COUNTIF(U$245:U288,T289)=0,T289,"")</f>
        <v/>
      </c>
      <c r="V289" s="3" t="str">
        <f t="shared" si="166"/>
        <v>CHEST_ITEM_TYPE_T3_SHARD,CHEST_ITEM_TYPE_T1_PART,CHEST_ITEM_TYPE_T2_PART,CHEST_ITEM_TYPE_T3_PART</v>
      </c>
      <c r="W289" s="13" t="str">
        <f t="shared" si="159"/>
        <v/>
      </c>
      <c r="X289" s="3" t="str">
        <f t="shared" si="160"/>
        <v/>
      </c>
      <c r="Y289" s="3" t="str">
        <f t="shared" si="167"/>
        <v>59.8%,24.0%,9.2%,1.4%</v>
      </c>
    </row>
    <row r="290" spans="2:25" x14ac:dyDescent="0.3">
      <c r="B290" s="2">
        <f>数据源!AC322</f>
        <v>7</v>
      </c>
      <c r="C290" s="2" t="str">
        <f>数据源!AD322</f>
        <v>T3MP1</v>
      </c>
      <c r="D290" s="2" t="str">
        <f>数据源!AE322</f>
        <v>部件</v>
      </c>
      <c r="E290" s="2">
        <f>数据源!AF322</f>
        <v>478.79999999999995</v>
      </c>
      <c r="F290" s="2">
        <f>数据源!AG322</f>
        <v>1</v>
      </c>
      <c r="G290" s="2">
        <f>数据源!AH322</f>
        <v>6.0000000000000001E-3</v>
      </c>
      <c r="H290" s="2">
        <f>数据源!AI322</f>
        <v>8.3542188805346717E-4</v>
      </c>
      <c r="I290" s="2">
        <f>数据源!AJ322</f>
        <v>8</v>
      </c>
      <c r="J290" s="3">
        <f t="shared" si="182"/>
        <v>1</v>
      </c>
      <c r="K290" s="3">
        <f t="shared" si="183"/>
        <v>1</v>
      </c>
      <c r="L290" s="3" t="str">
        <f t="shared" si="173"/>
        <v>部件</v>
      </c>
      <c r="M290" s="3">
        <f t="shared" ca="1" si="174"/>
        <v>93101</v>
      </c>
      <c r="N290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</v>
      </c>
      <c r="O290" s="3" t="str">
        <f t="shared" si="176"/>
        <v>995,995,995,995,995,995,133,133,133,133,133,133,133,133,133,133,133,133,133,133,133,133,133,133,51,51,51,51,51,51,51,51,51,51,51,51,51,51,51,51,51,51,8,8,8,8</v>
      </c>
      <c r="P290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90" s="3" t="str">
        <f>IF(D290="坦克碎片",VLOOKUP(C290,道具信息!$N$2:$O$291,2,FALSE)&amp;"碎片",VLOOKUP(C290,道具信息!$N$2:$O$291,2,FALSE))</f>
        <v>T3部件</v>
      </c>
      <c r="R290" s="3">
        <f t="shared" si="180"/>
        <v>144</v>
      </c>
      <c r="S290" s="11">
        <f t="shared" si="181"/>
        <v>1.4E-2</v>
      </c>
      <c r="T290" s="3" t="str">
        <f>VLOOKUP(Q290,道具信息!$Q$3:$S$20,2,FALSE)</f>
        <v>CHEST_ITEM_TYPE_T3_PART</v>
      </c>
      <c r="U290" s="3" t="str">
        <f>IF(COUNTIF(U$245:U289,T290)=0,T290,"")</f>
        <v/>
      </c>
      <c r="V290" s="3" t="str">
        <f t="shared" si="166"/>
        <v>CHEST_ITEM_TYPE_T3_SHARD,CHEST_ITEM_TYPE_T1_PART,CHEST_ITEM_TYPE_T2_PART,CHEST_ITEM_TYPE_T3_PART</v>
      </c>
      <c r="W290" s="13" t="str">
        <f t="shared" si="159"/>
        <v/>
      </c>
      <c r="X290" s="3" t="str">
        <f t="shared" si="160"/>
        <v/>
      </c>
      <c r="Y290" s="3" t="str">
        <f t="shared" si="167"/>
        <v>59.8%,24.0%,9.2%,1.4%</v>
      </c>
    </row>
    <row r="291" spans="2:25" x14ac:dyDescent="0.3">
      <c r="B291" s="2">
        <f>数据源!AC323</f>
        <v>7</v>
      </c>
      <c r="C291" s="2" t="str">
        <f>数据源!AD323</f>
        <v>T3MP3</v>
      </c>
      <c r="D291" s="2" t="str">
        <f>数据源!AE323</f>
        <v>部件</v>
      </c>
      <c r="E291" s="2">
        <f>数据源!AF323</f>
        <v>478.79999999999995</v>
      </c>
      <c r="F291" s="2">
        <f>数据源!AG323</f>
        <v>1</v>
      </c>
      <c r="G291" s="2">
        <f>数据源!AH323</f>
        <v>6.0000000000000001E-3</v>
      </c>
      <c r="H291" s="2">
        <f>数据源!AI323</f>
        <v>8.3542188805346717E-4</v>
      </c>
      <c r="I291" s="2">
        <f>数据源!AJ323</f>
        <v>8</v>
      </c>
      <c r="J291" s="3">
        <f t="shared" si="182"/>
        <v>1</v>
      </c>
      <c r="K291" s="3">
        <f t="shared" si="183"/>
        <v>1</v>
      </c>
      <c r="L291" s="3" t="str">
        <f t="shared" si="173"/>
        <v>部件</v>
      </c>
      <c r="M291" s="3">
        <f t="shared" ca="1" si="174"/>
        <v>93103</v>
      </c>
      <c r="N291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</v>
      </c>
      <c r="O291" s="3" t="str">
        <f t="shared" si="176"/>
        <v>995,995,995,995,995,995,133,133,133,133,133,133,133,133,133,133,133,133,133,133,133,133,133,133,51,51,51,51,51,51,51,51,51,51,51,51,51,51,51,51,51,51,8,8,8,8,8</v>
      </c>
      <c r="P291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91" s="3" t="str">
        <f>IF(D291="坦克碎片",VLOOKUP(C291,道具信息!$N$2:$O$291,2,FALSE)&amp;"碎片",VLOOKUP(C291,道具信息!$N$2:$O$291,2,FALSE))</f>
        <v>T3部件</v>
      </c>
      <c r="R291" s="3">
        <f t="shared" si="180"/>
        <v>144</v>
      </c>
      <c r="S291" s="11">
        <f t="shared" si="181"/>
        <v>1.4E-2</v>
      </c>
      <c r="T291" s="3" t="str">
        <f>VLOOKUP(Q291,道具信息!$Q$3:$S$20,2,FALSE)</f>
        <v>CHEST_ITEM_TYPE_T3_PART</v>
      </c>
      <c r="U291" s="3" t="str">
        <f>IF(COUNTIF(U$245:U290,T291)=0,T291,"")</f>
        <v/>
      </c>
      <c r="V291" s="3" t="str">
        <f t="shared" si="166"/>
        <v>CHEST_ITEM_TYPE_T3_SHARD,CHEST_ITEM_TYPE_T1_PART,CHEST_ITEM_TYPE_T2_PART,CHEST_ITEM_TYPE_T3_PART</v>
      </c>
      <c r="W291" s="13" t="str">
        <f t="shared" si="159"/>
        <v/>
      </c>
      <c r="X291" s="3" t="str">
        <f t="shared" si="160"/>
        <v/>
      </c>
      <c r="Y291" s="3" t="str">
        <f t="shared" si="167"/>
        <v>59.8%,24.0%,9.2%,1.4%</v>
      </c>
    </row>
    <row r="292" spans="2:25" x14ac:dyDescent="0.3">
      <c r="B292" s="2">
        <f>数据源!AC324</f>
        <v>7</v>
      </c>
      <c r="C292" s="2" t="str">
        <f>数据源!AD324</f>
        <v>T3MP5</v>
      </c>
      <c r="D292" s="2" t="str">
        <f>数据源!AE324</f>
        <v>部件</v>
      </c>
      <c r="E292" s="2">
        <f>数据源!AF324</f>
        <v>478.79999999999995</v>
      </c>
      <c r="F292" s="2">
        <f>数据源!AG324</f>
        <v>1</v>
      </c>
      <c r="G292" s="2">
        <f>数据源!AH324</f>
        <v>6.0000000000000001E-3</v>
      </c>
      <c r="H292" s="2">
        <f>数据源!AI324</f>
        <v>8.3542188805346717E-4</v>
      </c>
      <c r="I292" s="2">
        <f>数据源!AJ324</f>
        <v>8</v>
      </c>
      <c r="J292" s="3">
        <f t="shared" si="182"/>
        <v>1</v>
      </c>
      <c r="K292" s="3">
        <f t="shared" si="183"/>
        <v>1</v>
      </c>
      <c r="L292" s="3" t="str">
        <f t="shared" si="173"/>
        <v>部件</v>
      </c>
      <c r="M292" s="3">
        <f t="shared" ca="1" si="174"/>
        <v>93105</v>
      </c>
      <c r="N292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292" s="3" t="str">
        <f t="shared" si="176"/>
        <v>995,995,995,995,995,995,133,133,133,133,133,133,133,133,133,133,133,133,133,133,133,133,133,133,51,51,51,51,51,51,51,51,51,51,51,51,51,51,51,51,51,51,8,8,8,8,8,8</v>
      </c>
      <c r="P292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92" s="3" t="str">
        <f>IF(D292="坦克碎片",VLOOKUP(C292,道具信息!$N$2:$O$291,2,FALSE)&amp;"碎片",VLOOKUP(C292,道具信息!$N$2:$O$291,2,FALSE))</f>
        <v>T3部件</v>
      </c>
      <c r="R292" s="3">
        <f t="shared" si="180"/>
        <v>144</v>
      </c>
      <c r="S292" s="11">
        <f t="shared" si="181"/>
        <v>1.4E-2</v>
      </c>
      <c r="T292" s="3" t="str">
        <f>VLOOKUP(Q292,道具信息!$Q$3:$S$20,2,FALSE)</f>
        <v>CHEST_ITEM_TYPE_T3_PART</v>
      </c>
      <c r="U292" s="3" t="str">
        <f>IF(COUNTIF(U$245:U291,T292)=0,T292,"")</f>
        <v/>
      </c>
      <c r="V292" s="3" t="str">
        <f t="shared" si="166"/>
        <v>CHEST_ITEM_TYPE_T3_SHARD,CHEST_ITEM_TYPE_T1_PART,CHEST_ITEM_TYPE_T2_PART,CHEST_ITEM_TYPE_T3_PART</v>
      </c>
      <c r="W292" s="13" t="str">
        <f t="shared" si="159"/>
        <v/>
      </c>
      <c r="X292" s="3" t="str">
        <f t="shared" si="160"/>
        <v/>
      </c>
      <c r="Y292" s="3" t="str">
        <f t="shared" si="167"/>
        <v>59.8%,24.0%,9.2%,1.4%</v>
      </c>
    </row>
    <row r="293" spans="2:25" x14ac:dyDescent="0.3">
      <c r="B293" s="2">
        <f>数据源!AC325</f>
        <v>7</v>
      </c>
      <c r="C293" s="2" t="str">
        <f>数据源!AD325</f>
        <v>T3HP1</v>
      </c>
      <c r="D293" s="2" t="str">
        <f>数据源!AE325</f>
        <v>部件</v>
      </c>
      <c r="E293" s="2">
        <f>数据源!AF325</f>
        <v>478.79999999999995</v>
      </c>
      <c r="F293" s="2">
        <f>数据源!AG325</f>
        <v>1</v>
      </c>
      <c r="G293" s="2">
        <f>数据源!AH325</f>
        <v>6.0000000000000001E-3</v>
      </c>
      <c r="H293" s="2">
        <f>数据源!AI325</f>
        <v>8.3542188805346717E-4</v>
      </c>
      <c r="I293" s="2">
        <f>数据源!AJ325</f>
        <v>8</v>
      </c>
      <c r="J293" s="3">
        <f>ROUNDUP(IF(F293&gt;1,F293-ROUNDDOWN(SQRT(F293),0),F293),0)</f>
        <v>1</v>
      </c>
      <c r="K293" s="3">
        <f>F293*2-J293</f>
        <v>1</v>
      </c>
      <c r="L293" s="3" t="str">
        <f t="shared" si="173"/>
        <v>部件</v>
      </c>
      <c r="M293" s="3">
        <f t="shared" ca="1" si="174"/>
        <v>93201</v>
      </c>
      <c r="N293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293" s="3" t="str">
        <f t="shared" si="176"/>
        <v>995,995,995,995,995,995,133,133,133,133,133,133,133,133,133,133,133,133,133,133,133,133,133,133,51,51,51,51,51,51,51,51,51,51,51,51,51,51,51,51,51,51,8,8,8,8,8,8,8</v>
      </c>
      <c r="P293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93" s="3" t="str">
        <f>IF(D293="坦克碎片",VLOOKUP(C293,道具信息!$N$2:$O$291,2,FALSE)&amp;"碎片",VLOOKUP(C293,道具信息!$N$2:$O$291,2,FALSE))</f>
        <v>T3部件</v>
      </c>
      <c r="R293" s="3">
        <f t="shared" si="180"/>
        <v>144</v>
      </c>
      <c r="S293" s="11">
        <f t="shared" si="181"/>
        <v>1.4E-2</v>
      </c>
      <c r="T293" s="3" t="str">
        <f>VLOOKUP(Q293,道具信息!$Q$3:$S$20,2,FALSE)</f>
        <v>CHEST_ITEM_TYPE_T3_PART</v>
      </c>
      <c r="U293" s="3" t="str">
        <f>IF(COUNTIF(U$245:U292,T293)=0,T293,"")</f>
        <v/>
      </c>
      <c r="V293" s="3" t="str">
        <f t="shared" si="166"/>
        <v>CHEST_ITEM_TYPE_T3_SHARD,CHEST_ITEM_TYPE_T1_PART,CHEST_ITEM_TYPE_T2_PART,CHEST_ITEM_TYPE_T3_PART</v>
      </c>
      <c r="W293" s="13" t="str">
        <f t="shared" si="159"/>
        <v/>
      </c>
      <c r="X293" s="3" t="str">
        <f t="shared" si="160"/>
        <v/>
      </c>
      <c r="Y293" s="3" t="str">
        <f t="shared" si="167"/>
        <v>59.8%,24.0%,9.2%,1.4%</v>
      </c>
    </row>
    <row r="294" spans="2:25" x14ac:dyDescent="0.3">
      <c r="B294" s="2">
        <f>数据源!AC326</f>
        <v>7</v>
      </c>
      <c r="C294" s="2" t="str">
        <f>数据源!AD326</f>
        <v>T3HP3</v>
      </c>
      <c r="D294" s="2" t="str">
        <f>数据源!AE326</f>
        <v>部件</v>
      </c>
      <c r="E294" s="2">
        <f>数据源!AF326</f>
        <v>478.79999999999995</v>
      </c>
      <c r="F294" s="2">
        <f>数据源!AG326</f>
        <v>1</v>
      </c>
      <c r="G294" s="2">
        <f>数据源!AH326</f>
        <v>6.0000000000000001E-3</v>
      </c>
      <c r="H294" s="2">
        <f>数据源!AI326</f>
        <v>8.3542188805346717E-4</v>
      </c>
      <c r="I294" s="2">
        <f>数据源!AJ326</f>
        <v>8</v>
      </c>
      <c r="J294" s="3">
        <f t="shared" ref="J294:J304" si="184">ROUNDUP(IF(F294&gt;1,F294-ROUNDDOWN(SQRT(F294),0),F294),0)</f>
        <v>1</v>
      </c>
      <c r="K294" s="3">
        <f t="shared" ref="K294:K304" si="185">F294*2-J294</f>
        <v>1</v>
      </c>
      <c r="L294" s="3" t="str">
        <f t="shared" si="173"/>
        <v>部件</v>
      </c>
      <c r="M294" s="3">
        <f t="shared" ca="1" si="174"/>
        <v>93203</v>
      </c>
      <c r="N294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294" s="3" t="str">
        <f t="shared" si="176"/>
        <v>995,995,995,995,995,995,133,133,133,133,133,133,133,133,133,133,133,133,133,133,133,133,133,133,51,51,51,51,51,51,51,51,51,51,51,51,51,51,51,51,51,51,8,8,8,8,8,8,8,8</v>
      </c>
      <c r="P294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94" s="3" t="str">
        <f>IF(D294="坦克碎片",VLOOKUP(C294,道具信息!$N$2:$O$291,2,FALSE)&amp;"碎片",VLOOKUP(C294,道具信息!$N$2:$O$291,2,FALSE))</f>
        <v>T3部件</v>
      </c>
      <c r="R294" s="3">
        <f t="shared" si="180"/>
        <v>144</v>
      </c>
      <c r="S294" s="11">
        <f t="shared" si="181"/>
        <v>1.4E-2</v>
      </c>
      <c r="T294" s="3" t="str">
        <f>VLOOKUP(Q294,道具信息!$Q$3:$S$20,2,FALSE)</f>
        <v>CHEST_ITEM_TYPE_T3_PART</v>
      </c>
      <c r="U294" s="3" t="str">
        <f>IF(COUNTIF(U$245:U293,T294)=0,T294,"")</f>
        <v/>
      </c>
      <c r="V294" s="3" t="str">
        <f t="shared" si="166"/>
        <v>CHEST_ITEM_TYPE_T3_SHARD,CHEST_ITEM_TYPE_T1_PART,CHEST_ITEM_TYPE_T2_PART,CHEST_ITEM_TYPE_T3_PART</v>
      </c>
      <c r="W294" s="13" t="str">
        <f t="shared" si="159"/>
        <v/>
      </c>
      <c r="X294" s="3" t="str">
        <f t="shared" si="160"/>
        <v/>
      </c>
      <c r="Y294" s="3" t="str">
        <f t="shared" si="167"/>
        <v>59.8%,24.0%,9.2%,1.4%</v>
      </c>
    </row>
    <row r="295" spans="2:25" x14ac:dyDescent="0.3">
      <c r="B295" s="2">
        <f>数据源!AC327</f>
        <v>7</v>
      </c>
      <c r="C295" s="2" t="str">
        <f>数据源!AD327</f>
        <v>T3HP5</v>
      </c>
      <c r="D295" s="2" t="str">
        <f>数据源!AE327</f>
        <v>部件</v>
      </c>
      <c r="E295" s="2">
        <f>数据源!AF327</f>
        <v>478.79999999999995</v>
      </c>
      <c r="F295" s="2">
        <f>数据源!AG327</f>
        <v>1</v>
      </c>
      <c r="G295" s="2">
        <f>数据源!AH327</f>
        <v>6.0000000000000001E-3</v>
      </c>
      <c r="H295" s="2">
        <f>数据源!AI327</f>
        <v>8.3542188805346717E-4</v>
      </c>
      <c r="I295" s="2">
        <f>数据源!AJ327</f>
        <v>8</v>
      </c>
      <c r="J295" s="3">
        <f t="shared" si="184"/>
        <v>1</v>
      </c>
      <c r="K295" s="3">
        <f t="shared" si="185"/>
        <v>1</v>
      </c>
      <c r="L295" s="3" t="str">
        <f t="shared" si="173"/>
        <v>部件</v>
      </c>
      <c r="M295" s="3">
        <f t="shared" ca="1" si="174"/>
        <v>93205</v>
      </c>
      <c r="N295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295" s="3" t="str">
        <f t="shared" si="176"/>
        <v>995,995,995,995,995,995,133,133,133,133,133,133,133,133,133,133,133,133,133,133,133,133,133,133,51,51,51,51,51,51,51,51,51,51,51,51,51,51,51,51,51,51,8,8,8,8,8,8,8,8,8</v>
      </c>
      <c r="P295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95" s="3" t="str">
        <f>IF(D295="坦克碎片",VLOOKUP(C295,道具信息!$N$2:$O$291,2,FALSE)&amp;"碎片",VLOOKUP(C295,道具信息!$N$2:$O$291,2,FALSE))</f>
        <v>T3部件</v>
      </c>
      <c r="R295" s="3">
        <f t="shared" si="180"/>
        <v>144</v>
      </c>
      <c r="S295" s="11">
        <f t="shared" si="181"/>
        <v>1.4E-2</v>
      </c>
      <c r="T295" s="3" t="str">
        <f>VLOOKUP(Q295,道具信息!$Q$3:$S$20,2,FALSE)</f>
        <v>CHEST_ITEM_TYPE_T3_PART</v>
      </c>
      <c r="U295" s="3" t="str">
        <f>IF(COUNTIF(U$245:U294,T295)=0,T295,"")</f>
        <v/>
      </c>
      <c r="V295" s="3" t="str">
        <f t="shared" si="166"/>
        <v>CHEST_ITEM_TYPE_T3_SHARD,CHEST_ITEM_TYPE_T1_PART,CHEST_ITEM_TYPE_T2_PART,CHEST_ITEM_TYPE_T3_PART</v>
      </c>
      <c r="W295" s="13" t="str">
        <f t="shared" si="159"/>
        <v/>
      </c>
      <c r="X295" s="3" t="str">
        <f t="shared" si="160"/>
        <v/>
      </c>
      <c r="Y295" s="3" t="str">
        <f t="shared" si="167"/>
        <v>59.8%,24.0%,9.2%,1.4%</v>
      </c>
    </row>
    <row r="296" spans="2:25" x14ac:dyDescent="0.3">
      <c r="B296" s="2">
        <f>数据源!AC328</f>
        <v>7</v>
      </c>
      <c r="C296" s="2" t="str">
        <f>数据源!AD328</f>
        <v>T3LP2</v>
      </c>
      <c r="D296" s="2" t="str">
        <f>数据源!AE328</f>
        <v>部件</v>
      </c>
      <c r="E296" s="2">
        <f>数据源!AF328</f>
        <v>478.79999999999995</v>
      </c>
      <c r="F296" s="2">
        <f>数据源!AG328</f>
        <v>1</v>
      </c>
      <c r="G296" s="2">
        <f>数据源!AH328</f>
        <v>6.0000000000000001E-3</v>
      </c>
      <c r="H296" s="2">
        <f>数据源!AI328</f>
        <v>8.3542188805346717E-4</v>
      </c>
      <c r="I296" s="2">
        <f>数据源!AJ328</f>
        <v>8</v>
      </c>
      <c r="J296" s="3">
        <f t="shared" si="184"/>
        <v>1</v>
      </c>
      <c r="K296" s="3">
        <f t="shared" si="185"/>
        <v>1</v>
      </c>
      <c r="L296" s="3" t="str">
        <f t="shared" si="173"/>
        <v>部件</v>
      </c>
      <c r="M296" s="3">
        <f t="shared" ca="1" si="174"/>
        <v>93002</v>
      </c>
      <c r="N296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296" s="3" t="str">
        <f t="shared" si="176"/>
        <v>995,995,995,995,995,995,133,133,133,133,133,133,133,133,133,133,133,133,133,133,133,133,133,133,51,51,51,51,51,51,51,51,51,51,51,51,51,51,51,51,51,51,8,8,8,8,8,8,8,8,8,8</v>
      </c>
      <c r="P296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96" s="3" t="str">
        <f>IF(D296="坦克碎片",VLOOKUP(C296,道具信息!$N$2:$O$291,2,FALSE)&amp;"碎片",VLOOKUP(C296,道具信息!$N$2:$O$291,2,FALSE))</f>
        <v>T3部件</v>
      </c>
      <c r="R296" s="3">
        <f t="shared" si="180"/>
        <v>144</v>
      </c>
      <c r="S296" s="11">
        <f t="shared" si="181"/>
        <v>1.4E-2</v>
      </c>
      <c r="T296" s="3" t="str">
        <f>VLOOKUP(Q296,道具信息!$Q$3:$S$20,2,FALSE)</f>
        <v>CHEST_ITEM_TYPE_T3_PART</v>
      </c>
      <c r="U296" s="3" t="str">
        <f>IF(COUNTIF(U$245:U295,T296)=0,T296,"")</f>
        <v/>
      </c>
      <c r="V296" s="3" t="str">
        <f t="shared" si="166"/>
        <v>CHEST_ITEM_TYPE_T3_SHARD,CHEST_ITEM_TYPE_T1_PART,CHEST_ITEM_TYPE_T2_PART,CHEST_ITEM_TYPE_T3_PART</v>
      </c>
      <c r="W296" s="13" t="str">
        <f t="shared" si="159"/>
        <v/>
      </c>
      <c r="X296" s="3" t="str">
        <f t="shared" si="160"/>
        <v/>
      </c>
      <c r="Y296" s="3" t="str">
        <f t="shared" si="167"/>
        <v>59.8%,24.0%,9.2%,1.4%</v>
      </c>
    </row>
    <row r="297" spans="2:25" x14ac:dyDescent="0.3">
      <c r="B297" s="2">
        <f>数据源!AC329</f>
        <v>7</v>
      </c>
      <c r="C297" s="2" t="str">
        <f>数据源!AD329</f>
        <v>T3LP4</v>
      </c>
      <c r="D297" s="2" t="str">
        <f>数据源!AE329</f>
        <v>部件</v>
      </c>
      <c r="E297" s="2">
        <f>数据源!AF329</f>
        <v>478.79999999999995</v>
      </c>
      <c r="F297" s="2">
        <f>数据源!AG329</f>
        <v>1</v>
      </c>
      <c r="G297" s="2">
        <f>数据源!AH329</f>
        <v>6.0000000000000001E-3</v>
      </c>
      <c r="H297" s="2">
        <f>数据源!AI329</f>
        <v>8.3542188805346717E-4</v>
      </c>
      <c r="I297" s="2">
        <f>数据源!AJ329</f>
        <v>8</v>
      </c>
      <c r="J297" s="3">
        <f t="shared" si="184"/>
        <v>1</v>
      </c>
      <c r="K297" s="3">
        <f t="shared" si="185"/>
        <v>1</v>
      </c>
      <c r="L297" s="3" t="str">
        <f t="shared" si="173"/>
        <v>部件</v>
      </c>
      <c r="M297" s="3">
        <f t="shared" ca="1" si="174"/>
        <v>93004</v>
      </c>
      <c r="N297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297" s="3" t="str">
        <f t="shared" si="176"/>
        <v>995,995,995,995,995,995,133,133,133,133,133,133,133,133,133,133,133,133,133,133,133,133,133,133,51,51,51,51,51,51,51,51,51,51,51,51,51,51,51,51,51,51,8,8,8,8,8,8,8,8,8,8,8</v>
      </c>
      <c r="P297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97" s="3" t="str">
        <f>IF(D297="坦克碎片",VLOOKUP(C297,道具信息!$N$2:$O$291,2,FALSE)&amp;"碎片",VLOOKUP(C297,道具信息!$N$2:$O$291,2,FALSE))</f>
        <v>T3部件</v>
      </c>
      <c r="R297" s="3">
        <f t="shared" si="180"/>
        <v>144</v>
      </c>
      <c r="S297" s="11">
        <f t="shared" si="181"/>
        <v>1.4E-2</v>
      </c>
      <c r="T297" s="3" t="str">
        <f>VLOOKUP(Q297,道具信息!$Q$3:$S$20,2,FALSE)</f>
        <v>CHEST_ITEM_TYPE_T3_PART</v>
      </c>
      <c r="U297" s="3" t="str">
        <f>IF(COUNTIF(U$245:U296,T297)=0,T297,"")</f>
        <v/>
      </c>
      <c r="V297" s="3" t="str">
        <f t="shared" si="166"/>
        <v>CHEST_ITEM_TYPE_T3_SHARD,CHEST_ITEM_TYPE_T1_PART,CHEST_ITEM_TYPE_T2_PART,CHEST_ITEM_TYPE_T3_PART</v>
      </c>
      <c r="W297" s="13" t="str">
        <f t="shared" si="159"/>
        <v/>
      </c>
      <c r="X297" s="3" t="str">
        <f t="shared" si="160"/>
        <v/>
      </c>
      <c r="Y297" s="3" t="str">
        <f t="shared" si="167"/>
        <v>59.8%,24.0%,9.2%,1.4%</v>
      </c>
    </row>
    <row r="298" spans="2:25" x14ac:dyDescent="0.3">
      <c r="B298" s="2">
        <f>数据源!AC330</f>
        <v>7</v>
      </c>
      <c r="C298" s="2" t="str">
        <f>数据源!AD330</f>
        <v>T3LP6</v>
      </c>
      <c r="D298" s="2" t="str">
        <f>数据源!AE330</f>
        <v>部件</v>
      </c>
      <c r="E298" s="2">
        <f>数据源!AF330</f>
        <v>478.79999999999995</v>
      </c>
      <c r="F298" s="2">
        <f>数据源!AG330</f>
        <v>1</v>
      </c>
      <c r="G298" s="2">
        <f>数据源!AH330</f>
        <v>6.0000000000000001E-3</v>
      </c>
      <c r="H298" s="2">
        <f>数据源!AI330</f>
        <v>8.3542188805346717E-4</v>
      </c>
      <c r="I298" s="2">
        <f>数据源!AJ330</f>
        <v>8</v>
      </c>
      <c r="J298" s="3">
        <f t="shared" si="184"/>
        <v>1</v>
      </c>
      <c r="K298" s="3">
        <f t="shared" si="185"/>
        <v>1</v>
      </c>
      <c r="L298" s="3" t="str">
        <f t="shared" si="173"/>
        <v>部件</v>
      </c>
      <c r="M298" s="3">
        <f t="shared" ca="1" si="174"/>
        <v>93006</v>
      </c>
      <c r="N298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298" s="3" t="str">
        <f t="shared" si="176"/>
        <v>995,995,995,995,995,995,133,133,133,133,133,133,133,133,133,133,133,133,133,133,133,133,133,133,51,51,51,51,51,51,51,51,51,51,51,51,51,51,51,51,51,51,8,8,8,8,8,8,8,8,8,8,8,8</v>
      </c>
      <c r="P298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98" s="3" t="str">
        <f>IF(D298="坦克碎片",VLOOKUP(C298,道具信息!$N$2:$O$291,2,FALSE)&amp;"碎片",VLOOKUP(C298,道具信息!$N$2:$O$291,2,FALSE))</f>
        <v>T3部件</v>
      </c>
      <c r="R298" s="3">
        <f t="shared" si="180"/>
        <v>144</v>
      </c>
      <c r="S298" s="11">
        <f t="shared" si="181"/>
        <v>1.4E-2</v>
      </c>
      <c r="T298" s="3" t="str">
        <f>VLOOKUP(Q298,道具信息!$Q$3:$S$20,2,FALSE)</f>
        <v>CHEST_ITEM_TYPE_T3_PART</v>
      </c>
      <c r="U298" s="3" t="str">
        <f>IF(COUNTIF(U$245:U297,T298)=0,T298,"")</f>
        <v/>
      </c>
      <c r="V298" s="3" t="str">
        <f t="shared" si="166"/>
        <v>CHEST_ITEM_TYPE_T3_SHARD,CHEST_ITEM_TYPE_T1_PART,CHEST_ITEM_TYPE_T2_PART,CHEST_ITEM_TYPE_T3_PART</v>
      </c>
      <c r="W298" s="13" t="str">
        <f t="shared" si="159"/>
        <v/>
      </c>
      <c r="X298" s="3" t="str">
        <f t="shared" si="160"/>
        <v/>
      </c>
      <c r="Y298" s="3" t="str">
        <f t="shared" si="167"/>
        <v>59.8%,24.0%,9.2%,1.4%</v>
      </c>
    </row>
    <row r="299" spans="2:25" x14ac:dyDescent="0.3">
      <c r="B299" s="2">
        <f>数据源!AC331</f>
        <v>7</v>
      </c>
      <c r="C299" s="2" t="str">
        <f>数据源!AD331</f>
        <v>T3MP2</v>
      </c>
      <c r="D299" s="2" t="str">
        <f>数据源!AE331</f>
        <v>部件</v>
      </c>
      <c r="E299" s="2">
        <f>数据源!AF331</f>
        <v>478.79999999999995</v>
      </c>
      <c r="F299" s="2">
        <f>数据源!AG331</f>
        <v>1</v>
      </c>
      <c r="G299" s="2">
        <f>数据源!AH331</f>
        <v>6.0000000000000001E-3</v>
      </c>
      <c r="H299" s="2">
        <f>数据源!AI331</f>
        <v>8.3542188805346717E-4</v>
      </c>
      <c r="I299" s="2">
        <f>数据源!AJ331</f>
        <v>8</v>
      </c>
      <c r="J299" s="3">
        <f t="shared" si="184"/>
        <v>1</v>
      </c>
      <c r="K299" s="3">
        <f t="shared" si="185"/>
        <v>1</v>
      </c>
      <c r="L299" s="3" t="str">
        <f t="shared" si="173"/>
        <v>部件</v>
      </c>
      <c r="M299" s="3">
        <f t="shared" ca="1" si="174"/>
        <v>93102</v>
      </c>
      <c r="N299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299" s="3" t="str">
        <f t="shared" si="176"/>
        <v>995,995,995,995,995,995,133,133,133,133,133,133,133,133,133,133,133,133,133,133,133,133,133,133,51,51,51,51,51,51,51,51,51,51,51,51,51,51,51,51,51,51,8,8,8,8,8,8,8,8,8,8,8,8,8</v>
      </c>
      <c r="P299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299" s="3" t="str">
        <f>IF(D299="坦克碎片",VLOOKUP(C299,道具信息!$N$2:$O$291,2,FALSE)&amp;"碎片",VLOOKUP(C299,道具信息!$N$2:$O$291,2,FALSE))</f>
        <v>T3部件</v>
      </c>
      <c r="R299" s="3">
        <f t="shared" si="180"/>
        <v>144</v>
      </c>
      <c r="S299" s="11">
        <f t="shared" si="181"/>
        <v>1.4E-2</v>
      </c>
      <c r="T299" s="3" t="str">
        <f>VLOOKUP(Q299,道具信息!$Q$3:$S$20,2,FALSE)</f>
        <v>CHEST_ITEM_TYPE_T3_PART</v>
      </c>
      <c r="U299" s="3" t="str">
        <f>IF(COUNTIF(U$245:U298,T299)=0,T299,"")</f>
        <v/>
      </c>
      <c r="V299" s="3" t="str">
        <f t="shared" si="166"/>
        <v>CHEST_ITEM_TYPE_T3_SHARD,CHEST_ITEM_TYPE_T1_PART,CHEST_ITEM_TYPE_T2_PART,CHEST_ITEM_TYPE_T3_PART</v>
      </c>
      <c r="W299" s="13" t="str">
        <f t="shared" si="159"/>
        <v/>
      </c>
      <c r="X299" s="3" t="str">
        <f t="shared" si="160"/>
        <v/>
      </c>
      <c r="Y299" s="3" t="str">
        <f t="shared" si="167"/>
        <v>59.8%,24.0%,9.2%,1.4%</v>
      </c>
    </row>
    <row r="300" spans="2:25" x14ac:dyDescent="0.3">
      <c r="B300" s="2">
        <f>数据源!AC332</f>
        <v>7</v>
      </c>
      <c r="C300" s="2" t="str">
        <f>数据源!AD332</f>
        <v>T3MP4</v>
      </c>
      <c r="D300" s="2" t="str">
        <f>数据源!AE332</f>
        <v>部件</v>
      </c>
      <c r="E300" s="2">
        <f>数据源!AF332</f>
        <v>478.79999999999995</v>
      </c>
      <c r="F300" s="2">
        <f>数据源!AG332</f>
        <v>1</v>
      </c>
      <c r="G300" s="2">
        <f>数据源!AH332</f>
        <v>6.0000000000000001E-3</v>
      </c>
      <c r="H300" s="2">
        <f>数据源!AI332</f>
        <v>8.3542188805346717E-4</v>
      </c>
      <c r="I300" s="2">
        <f>数据源!AJ332</f>
        <v>8</v>
      </c>
      <c r="J300" s="3">
        <f t="shared" si="184"/>
        <v>1</v>
      </c>
      <c r="K300" s="3">
        <f t="shared" si="185"/>
        <v>1</v>
      </c>
      <c r="L300" s="3" t="str">
        <f t="shared" si="173"/>
        <v>部件</v>
      </c>
      <c r="M300" s="3">
        <f t="shared" ca="1" si="174"/>
        <v>93104</v>
      </c>
      <c r="N300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300" s="3" t="str">
        <f t="shared" si="176"/>
        <v>995,995,995,995,995,995,133,133,133,133,133,133,133,133,133,133,133,133,133,133,133,133,133,133,51,51,51,51,51,51,51,51,51,51,51,51,51,51,51,51,51,51,8,8,8,8,8,8,8,8,8,8,8,8,8,8</v>
      </c>
      <c r="P300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00" s="3" t="str">
        <f>IF(D300="坦克碎片",VLOOKUP(C300,道具信息!$N$2:$O$291,2,FALSE)&amp;"碎片",VLOOKUP(C300,道具信息!$N$2:$O$291,2,FALSE))</f>
        <v>T3部件</v>
      </c>
      <c r="R300" s="3">
        <f t="shared" si="180"/>
        <v>144</v>
      </c>
      <c r="S300" s="11">
        <f t="shared" si="181"/>
        <v>1.4E-2</v>
      </c>
      <c r="T300" s="3" t="str">
        <f>VLOOKUP(Q300,道具信息!$Q$3:$S$20,2,FALSE)</f>
        <v>CHEST_ITEM_TYPE_T3_PART</v>
      </c>
      <c r="U300" s="3" t="str">
        <f>IF(COUNTIF(U$245:U299,T300)=0,T300,"")</f>
        <v/>
      </c>
      <c r="V300" s="3" t="str">
        <f t="shared" si="166"/>
        <v>CHEST_ITEM_TYPE_T3_SHARD,CHEST_ITEM_TYPE_T1_PART,CHEST_ITEM_TYPE_T2_PART,CHEST_ITEM_TYPE_T3_PART</v>
      </c>
      <c r="W300" s="13" t="str">
        <f t="shared" si="159"/>
        <v/>
      </c>
      <c r="X300" s="3" t="str">
        <f t="shared" si="160"/>
        <v/>
      </c>
      <c r="Y300" s="3" t="str">
        <f t="shared" si="167"/>
        <v>59.8%,24.0%,9.2%,1.4%</v>
      </c>
    </row>
    <row r="301" spans="2:25" x14ac:dyDescent="0.3">
      <c r="B301" s="2">
        <f>数据源!AC333</f>
        <v>7</v>
      </c>
      <c r="C301" s="2" t="str">
        <f>数据源!AD333</f>
        <v>T3MP6</v>
      </c>
      <c r="D301" s="2" t="str">
        <f>数据源!AE333</f>
        <v>部件</v>
      </c>
      <c r="E301" s="2">
        <f>数据源!AF333</f>
        <v>478.79999999999995</v>
      </c>
      <c r="F301" s="2">
        <f>数据源!AG333</f>
        <v>1</v>
      </c>
      <c r="G301" s="2">
        <f>数据源!AH333</f>
        <v>6.0000000000000001E-3</v>
      </c>
      <c r="H301" s="2">
        <f>数据源!AI333</f>
        <v>8.3542188805346717E-4</v>
      </c>
      <c r="I301" s="2">
        <f>数据源!AJ333</f>
        <v>8</v>
      </c>
      <c r="J301" s="3">
        <f t="shared" si="184"/>
        <v>1</v>
      </c>
      <c r="K301" s="3">
        <f t="shared" si="185"/>
        <v>1</v>
      </c>
      <c r="L301" s="3" t="str">
        <f t="shared" si="173"/>
        <v>部件</v>
      </c>
      <c r="M301" s="3">
        <f t="shared" ca="1" si="174"/>
        <v>93106</v>
      </c>
      <c r="N301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301" s="3" t="str">
        <f t="shared" si="176"/>
        <v>995,995,995,995,995,995,133,133,133,133,133,133,133,133,133,133,133,133,133,133,133,133,133,133,51,51,51,51,51,51,51,51,51,51,51,51,51,51,51,51,51,51,8,8,8,8,8,8,8,8,8,8,8,8,8,8,8</v>
      </c>
      <c r="P301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01" s="3" t="str">
        <f>IF(D301="坦克碎片",VLOOKUP(C301,道具信息!$N$2:$O$291,2,FALSE)&amp;"碎片",VLOOKUP(C301,道具信息!$N$2:$O$291,2,FALSE))</f>
        <v>T3部件</v>
      </c>
      <c r="R301" s="3">
        <f t="shared" si="180"/>
        <v>144</v>
      </c>
      <c r="S301" s="11">
        <f t="shared" si="181"/>
        <v>1.4E-2</v>
      </c>
      <c r="T301" s="3" t="str">
        <f>VLOOKUP(Q301,道具信息!$Q$3:$S$20,2,FALSE)</f>
        <v>CHEST_ITEM_TYPE_T3_PART</v>
      </c>
      <c r="U301" s="3" t="str">
        <f>IF(COUNTIF(U$245:U300,T301)=0,T301,"")</f>
        <v/>
      </c>
      <c r="V301" s="3" t="str">
        <f t="shared" si="166"/>
        <v>CHEST_ITEM_TYPE_T3_SHARD,CHEST_ITEM_TYPE_T1_PART,CHEST_ITEM_TYPE_T2_PART,CHEST_ITEM_TYPE_T3_PART</v>
      </c>
      <c r="W301" s="13" t="str">
        <f t="shared" si="159"/>
        <v/>
      </c>
      <c r="X301" s="3" t="str">
        <f t="shared" si="160"/>
        <v/>
      </c>
      <c r="Y301" s="3" t="str">
        <f t="shared" si="167"/>
        <v>59.8%,24.0%,9.2%,1.4%</v>
      </c>
    </row>
    <row r="302" spans="2:25" x14ac:dyDescent="0.3">
      <c r="B302" s="2">
        <f>数据源!AC334</f>
        <v>7</v>
      </c>
      <c r="C302" s="2" t="str">
        <f>数据源!AD334</f>
        <v>T3HP2</v>
      </c>
      <c r="D302" s="2" t="str">
        <f>数据源!AE334</f>
        <v>部件</v>
      </c>
      <c r="E302" s="2">
        <f>数据源!AF334</f>
        <v>478.79999999999995</v>
      </c>
      <c r="F302" s="2">
        <f>数据源!AG334</f>
        <v>1</v>
      </c>
      <c r="G302" s="2">
        <f>数据源!AH334</f>
        <v>6.0000000000000001E-3</v>
      </c>
      <c r="H302" s="2">
        <f>数据源!AI334</f>
        <v>8.3542188805346717E-4</v>
      </c>
      <c r="I302" s="2">
        <f>数据源!AJ334</f>
        <v>8</v>
      </c>
      <c r="J302" s="3">
        <f t="shared" si="184"/>
        <v>1</v>
      </c>
      <c r="K302" s="3">
        <f t="shared" si="185"/>
        <v>1</v>
      </c>
      <c r="L302" s="3" t="str">
        <f t="shared" si="173"/>
        <v>部件</v>
      </c>
      <c r="M302" s="3">
        <f t="shared" ca="1" si="174"/>
        <v>93202</v>
      </c>
      <c r="N302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302" s="3" t="str">
        <f t="shared" si="176"/>
        <v>995,995,995,995,995,995,133,133,133,133,133,133,133,133,133,133,133,133,133,133,133,133,133,133,51,51,51,51,51,51,51,51,51,51,51,51,51,51,51,51,51,51,8,8,8,8,8,8,8,8,8,8,8,8,8,8,8,8</v>
      </c>
      <c r="P302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02" s="3" t="str">
        <f>IF(D302="坦克碎片",VLOOKUP(C302,道具信息!$N$2:$O$291,2,FALSE)&amp;"碎片",VLOOKUP(C302,道具信息!$N$2:$O$291,2,FALSE))</f>
        <v>T3部件</v>
      </c>
      <c r="R302" s="3">
        <f t="shared" si="180"/>
        <v>144</v>
      </c>
      <c r="S302" s="11">
        <f t="shared" si="181"/>
        <v>1.4E-2</v>
      </c>
      <c r="T302" s="3" t="str">
        <f>VLOOKUP(Q302,道具信息!$Q$3:$S$20,2,FALSE)</f>
        <v>CHEST_ITEM_TYPE_T3_PART</v>
      </c>
      <c r="U302" s="3" t="str">
        <f>IF(COUNTIF(U$245:U301,T302)=0,T302,"")</f>
        <v/>
      </c>
      <c r="V302" s="3" t="str">
        <f t="shared" si="166"/>
        <v>CHEST_ITEM_TYPE_T3_SHARD,CHEST_ITEM_TYPE_T1_PART,CHEST_ITEM_TYPE_T2_PART,CHEST_ITEM_TYPE_T3_PART</v>
      </c>
      <c r="W302" s="13" t="str">
        <f t="shared" si="159"/>
        <v/>
      </c>
      <c r="X302" s="3" t="str">
        <f t="shared" si="160"/>
        <v/>
      </c>
      <c r="Y302" s="3" t="str">
        <f t="shared" si="167"/>
        <v>59.8%,24.0%,9.2%,1.4%</v>
      </c>
    </row>
    <row r="303" spans="2:25" x14ac:dyDescent="0.3">
      <c r="B303" s="2">
        <f>数据源!AC335</f>
        <v>7</v>
      </c>
      <c r="C303" s="2" t="str">
        <f>数据源!AD335</f>
        <v>T3HP4</v>
      </c>
      <c r="D303" s="2" t="str">
        <f>数据源!AE335</f>
        <v>部件</v>
      </c>
      <c r="E303" s="2">
        <f>数据源!AF335</f>
        <v>478.79999999999995</v>
      </c>
      <c r="F303" s="2">
        <f>数据源!AG335</f>
        <v>1</v>
      </c>
      <c r="G303" s="2">
        <f>数据源!AH335</f>
        <v>6.0000000000000001E-3</v>
      </c>
      <c r="H303" s="2">
        <f>数据源!AI335</f>
        <v>8.3542188805346717E-4</v>
      </c>
      <c r="I303" s="2">
        <f>数据源!AJ335</f>
        <v>8</v>
      </c>
      <c r="J303" s="3">
        <f t="shared" si="184"/>
        <v>1</v>
      </c>
      <c r="K303" s="3">
        <f t="shared" si="185"/>
        <v>1</v>
      </c>
      <c r="L303" s="3" t="str">
        <f t="shared" si="173"/>
        <v>部件</v>
      </c>
      <c r="M303" s="3">
        <f t="shared" ca="1" si="174"/>
        <v>93204</v>
      </c>
      <c r="N303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303" s="3" t="str">
        <f t="shared" si="176"/>
        <v>995,995,995,995,995,995,133,133,133,133,133,133,133,133,133,133,133,133,133,133,133,133,133,133,51,51,51,51,51,51,51,51,51,51,51,51,51,51,51,51,51,51,8,8,8,8,8,8,8,8,8,8,8,8,8,8,8,8,8</v>
      </c>
      <c r="P303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03" s="3" t="str">
        <f>IF(D303="坦克碎片",VLOOKUP(C303,道具信息!$N$2:$O$291,2,FALSE)&amp;"碎片",VLOOKUP(C303,道具信息!$N$2:$O$291,2,FALSE))</f>
        <v>T3部件</v>
      </c>
      <c r="R303" s="3">
        <f t="shared" si="180"/>
        <v>144</v>
      </c>
      <c r="S303" s="11">
        <f t="shared" si="181"/>
        <v>1.4E-2</v>
      </c>
      <c r="T303" s="3" t="str">
        <f>VLOOKUP(Q303,道具信息!$Q$3:$S$20,2,FALSE)</f>
        <v>CHEST_ITEM_TYPE_T3_PART</v>
      </c>
      <c r="U303" s="3" t="str">
        <f>IF(COUNTIF(U$245:U302,T303)=0,T303,"")</f>
        <v/>
      </c>
      <c r="V303" s="3" t="str">
        <f t="shared" si="166"/>
        <v>CHEST_ITEM_TYPE_T3_SHARD,CHEST_ITEM_TYPE_T1_PART,CHEST_ITEM_TYPE_T2_PART,CHEST_ITEM_TYPE_T3_PART</v>
      </c>
      <c r="W303" s="13" t="str">
        <f t="shared" si="159"/>
        <v/>
      </c>
      <c r="X303" s="3" t="str">
        <f t="shared" si="160"/>
        <v/>
      </c>
      <c r="Y303" s="3" t="str">
        <f t="shared" si="167"/>
        <v>59.8%,24.0%,9.2%,1.4%</v>
      </c>
    </row>
    <row r="304" spans="2:25" x14ac:dyDescent="0.3">
      <c r="B304" s="2">
        <f>数据源!AC336</f>
        <v>7</v>
      </c>
      <c r="C304" s="2" t="str">
        <f>数据源!AD336</f>
        <v>T3HP6</v>
      </c>
      <c r="D304" s="2" t="str">
        <f>数据源!AE336</f>
        <v>部件</v>
      </c>
      <c r="E304" s="2">
        <f>数据源!AF336</f>
        <v>478.79999999999995</v>
      </c>
      <c r="F304" s="2">
        <f>数据源!AG336</f>
        <v>1</v>
      </c>
      <c r="G304" s="2">
        <f>数据源!AH336</f>
        <v>6.0000000000000001E-3</v>
      </c>
      <c r="H304" s="2">
        <f>数据源!AI336</f>
        <v>8.3542188805346717E-4</v>
      </c>
      <c r="I304" s="2">
        <f>数据源!AJ336</f>
        <v>8</v>
      </c>
      <c r="J304" s="3">
        <f t="shared" si="184"/>
        <v>1</v>
      </c>
      <c r="K304" s="3">
        <f t="shared" si="185"/>
        <v>1</v>
      </c>
      <c r="L304" s="3" t="str">
        <f t="shared" si="173"/>
        <v>部件</v>
      </c>
      <c r="M304" s="3">
        <f t="shared" ca="1" si="174"/>
        <v>93206</v>
      </c>
      <c r="N304" s="3" t="str">
        <f t="shared" ca="1" si="175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304" s="3" t="str">
        <f t="shared" si="176"/>
        <v>995,995,995,995,995,995,133,133,133,133,133,133,133,133,133,133,133,133,133,133,133,133,133,133,51,51,51,51,51,51,51,51,51,51,51,51,51,51,51,51,51,51,8,8,8,8,8,8,8,8,8,8,8,8,8,8,8,8,8,8</v>
      </c>
      <c r="P304" s="1" t="str">
        <f t="shared" si="177"/>
        <v>(1,3),(1,3),(1,3)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04" s="3" t="str">
        <f>IF(D304="坦克碎片",VLOOKUP(C304,道具信息!$N$2:$O$291,2,FALSE)&amp;"碎片",VLOOKUP(C304,道具信息!$N$2:$O$291,2,FALSE))</f>
        <v>T3部件</v>
      </c>
      <c r="R304" s="3">
        <f t="shared" si="180"/>
        <v>144</v>
      </c>
      <c r="S304" s="11">
        <f t="shared" si="181"/>
        <v>1.4E-2</v>
      </c>
      <c r="T304" s="3" t="str">
        <f>VLOOKUP(Q304,道具信息!$Q$3:$S$20,2,FALSE)</f>
        <v>CHEST_ITEM_TYPE_T3_PART</v>
      </c>
      <c r="U304" s="3" t="str">
        <f>IF(COUNTIF(U$245:U303,T304)=0,T304,"")</f>
        <v/>
      </c>
      <c r="V304" s="3" t="str">
        <f t="shared" si="166"/>
        <v>CHEST_ITEM_TYPE_T3_SHARD,CHEST_ITEM_TYPE_T1_PART,CHEST_ITEM_TYPE_T2_PART,CHEST_ITEM_TYPE_T3_PART</v>
      </c>
      <c r="W304" s="13" t="str">
        <f t="shared" si="159"/>
        <v/>
      </c>
      <c r="X304" s="3" t="str">
        <f t="shared" si="160"/>
        <v/>
      </c>
      <c r="Y304" s="3" t="str">
        <f t="shared" si="167"/>
        <v>59.8%,24.0%,9.2%,1.4%</v>
      </c>
    </row>
    <row r="305" spans="2:25" x14ac:dyDescent="0.3">
      <c r="B305" s="2">
        <f>数据源!AC337</f>
        <v>7</v>
      </c>
      <c r="C305" s="2" t="str">
        <f>数据源!AD337</f>
        <v>3倍加速1</v>
      </c>
      <c r="D305" s="2" t="str">
        <f>数据源!AE337</f>
        <v>加速道具</v>
      </c>
      <c r="E305" s="2">
        <f>数据源!AF337</f>
        <v>35</v>
      </c>
      <c r="F305" s="2">
        <f>数据源!AG337</f>
        <v>1</v>
      </c>
      <c r="G305" s="2">
        <f>数据源!AH337</f>
        <v>1.7999999999999999E-2</v>
      </c>
      <c r="H305" s="2">
        <f>数据源!AI337</f>
        <v>3.4285714285714287E-2</v>
      </c>
      <c r="I305" s="2">
        <f>数据源!AJ337</f>
        <v>343</v>
      </c>
      <c r="J305" s="3">
        <f>ROUNDUP(IF(F305&gt;1,F305-ROUNDDOWN(SQRT(F305),0),F305),0)</f>
        <v>1</v>
      </c>
      <c r="K305" s="3">
        <f>F305*2-J305</f>
        <v>1</v>
      </c>
      <c r="L305" s="3" t="str">
        <f t="shared" ref="L305:L306" si="186">RIGHT(D305,2)</f>
        <v>道具</v>
      </c>
      <c r="M305" s="3">
        <f t="shared" ref="M305:M306" ca="1" si="187">IF(OR(L305="坦克",L305="碎片"),VLOOKUP(C305,INDIRECT("坦克ID"),MATCH(L305&amp;"ID",INDIRECT("坦克标头"),0),FALSE),VLOOKUP(C305,INDIRECT(L305&amp;"ID"),2,FALSE))</f>
        <v>100301</v>
      </c>
      <c r="N305" s="3" t="str">
        <f t="shared" ref="N305:N306" ca="1" si="188">N304&amp;","&amp;M305</f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100301</v>
      </c>
      <c r="O305" s="3" t="str">
        <f t="shared" ref="O305:O306" si="189">O304&amp;","&amp;I305</f>
        <v>995,995,995,995,995,995,133,133,133,133,133,133,133,133,133,133,133,133,133,133,133,133,133,133,51,51,51,51,51,51,51,51,51,51,51,51,51,51,51,51,51,51,8,8,8,8,8,8,8,8,8,8,8,8,8,8,8,8,8,8,343</v>
      </c>
      <c r="P305" s="1" t="str">
        <f t="shared" ref="P305:P306" si="190">P304&amp;","&amp;"("&amp;J305&amp;","&amp;K305&amp;")"</f>
        <v>(1,3),(1,3),(1,3)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05" s="3" t="str">
        <f>IF(D305="坦克碎片",VLOOKUP(C305,道具信息!$N$2:$O$291,2,FALSE)&amp;"碎片",VLOOKUP(C305,道具信息!$N$2:$O$291,2,FALSE))</f>
        <v>3倍加速</v>
      </c>
      <c r="R305" s="3">
        <f t="shared" si="180"/>
        <v>554</v>
      </c>
      <c r="S305" s="11">
        <f t="shared" si="181"/>
        <v>5.6000000000000001E-2</v>
      </c>
      <c r="T305" s="3" t="str">
        <f>VLOOKUP(Q305,道具信息!$Q$3:$S$20,2,FALSE)</f>
        <v>CHEST_ITEM_TYPE_3X_ACCELERATOR</v>
      </c>
      <c r="U305" s="3" t="str">
        <f>IF(COUNTIF(U$245:U304,T305)=0,T305,"")</f>
        <v>CHEST_ITEM_TYPE_3X_ACCELERATOR</v>
      </c>
      <c r="V305" s="3" t="str">
        <f t="shared" si="166"/>
        <v>CHEST_ITEM_TYPE_T3_SHARD,CHEST_ITEM_TYPE_T1_PART,CHEST_ITEM_TYPE_T2_PART,CHEST_ITEM_TYPE_T3_PART,CHEST_ITEM_TYPE_3X_ACCELERATOR</v>
      </c>
      <c r="W305" s="13">
        <f t="shared" si="159"/>
        <v>5.6000000000000001E-2</v>
      </c>
      <c r="X305" s="3" t="str">
        <f t="shared" si="160"/>
        <v>5.6%</v>
      </c>
      <c r="Y305" s="3" t="str">
        <f t="shared" si="167"/>
        <v>59.8%,24.0%,9.2%,1.4%,5.6%</v>
      </c>
    </row>
    <row r="306" spans="2:25" x14ac:dyDescent="0.3">
      <c r="B306" s="2">
        <f>数据源!AC338</f>
        <v>7</v>
      </c>
      <c r="C306" s="2" t="str">
        <f>数据源!AD338</f>
        <v>3倍加速2</v>
      </c>
      <c r="D306" s="2" t="str">
        <f>数据源!AE338</f>
        <v>加速道具</v>
      </c>
      <c r="E306" s="2">
        <f>数据源!AF338</f>
        <v>60</v>
      </c>
      <c r="F306" s="2">
        <f>数据源!AG338</f>
        <v>1</v>
      </c>
      <c r="G306" s="2">
        <f>数据源!AH338</f>
        <v>1.9E-2</v>
      </c>
      <c r="H306" s="2">
        <f>数据源!AI338</f>
        <v>2.1111111111111115E-2</v>
      </c>
      <c r="I306" s="2">
        <f>数据源!AJ338</f>
        <v>211</v>
      </c>
      <c r="J306" s="3">
        <f t="shared" ref="J306" si="191">ROUNDUP(IF(F306&gt;1,F306-ROUNDDOWN(SQRT(F306),0),F306),0)</f>
        <v>1</v>
      </c>
      <c r="K306" s="3">
        <f t="shared" ref="K306" si="192">F306*2-J306</f>
        <v>1</v>
      </c>
      <c r="L306" s="3" t="str">
        <f t="shared" si="186"/>
        <v>道具</v>
      </c>
      <c r="M306" s="3">
        <f t="shared" ca="1" si="187"/>
        <v>100302</v>
      </c>
      <c r="N306" s="3" t="str">
        <f t="shared" ca="1" si="188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100301,100302</v>
      </c>
      <c r="O306" s="3" t="str">
        <f t="shared" si="189"/>
        <v>995,995,995,995,995,995,133,133,133,133,133,133,133,133,133,133,133,133,133,133,133,133,133,133,51,51,51,51,51,51,51,51,51,51,51,51,51,51,51,51,51,51,8,8,8,8,8,8,8,8,8,8,8,8,8,8,8,8,8,8,343,211</v>
      </c>
      <c r="P306" s="1" t="str">
        <f t="shared" si="190"/>
        <v>(1,3),(1,3),(1,3)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06" s="3" t="str">
        <f>IF(D306="坦克碎片",VLOOKUP(C306,道具信息!$N$2:$O$291,2,FALSE)&amp;"碎片",VLOOKUP(C306,道具信息!$N$2:$O$291,2,FALSE))</f>
        <v>3倍加速</v>
      </c>
      <c r="R306" s="3">
        <f t="shared" si="180"/>
        <v>554</v>
      </c>
      <c r="S306" s="11">
        <f t="shared" si="181"/>
        <v>5.6000000000000001E-2</v>
      </c>
      <c r="T306" s="3" t="str">
        <f>VLOOKUP(Q306,道具信息!$Q$3:$S$20,2,FALSE)</f>
        <v>CHEST_ITEM_TYPE_3X_ACCELERATOR</v>
      </c>
      <c r="U306" s="3" t="str">
        <f>IF(COUNTIF(U$245:U305,T306)=0,T306,"")</f>
        <v/>
      </c>
      <c r="V306" s="3" t="str">
        <f t="shared" si="166"/>
        <v>CHEST_ITEM_TYPE_T3_SHARD,CHEST_ITEM_TYPE_T1_PART,CHEST_ITEM_TYPE_T2_PART,CHEST_ITEM_TYPE_T3_PART,CHEST_ITEM_TYPE_3X_ACCELERATOR</v>
      </c>
      <c r="W306" s="13" t="str">
        <f t="shared" si="159"/>
        <v/>
      </c>
      <c r="X306" s="3" t="str">
        <f t="shared" si="160"/>
        <v/>
      </c>
      <c r="Y306" s="3" t="str">
        <f t="shared" si="167"/>
        <v>59.8%,24.0%,9.2%,1.4%,5.6%</v>
      </c>
    </row>
    <row r="307" spans="2:25" x14ac:dyDescent="0.3">
      <c r="N307" s="3" t="str">
        <f ca="1">"["&amp;N306&amp;"]"</f>
        <v>[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100301,100302]</v>
      </c>
      <c r="O307" s="3" t="str">
        <f>"["&amp;O306&amp;"]"</f>
        <v>[995,995,995,995,995,995,133,133,133,133,133,133,133,133,133,133,133,133,133,133,133,133,133,133,51,51,51,51,51,51,51,51,51,51,51,51,51,51,51,51,51,51,8,8,8,8,8,8,8,8,8,8,8,8,8,8,8,8,8,8,343,211]</v>
      </c>
      <c r="P307" s="3" t="str">
        <f>"["&amp;P306&amp;"]"</f>
        <v>[(1,3),(1,3),(1,3)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]</v>
      </c>
      <c r="V307" s="3" t="str">
        <f>"["&amp;V306&amp;"]"</f>
        <v>[CHEST_ITEM_TYPE_T3_SHARD,CHEST_ITEM_TYPE_T1_PART,CHEST_ITEM_TYPE_T2_PART,CHEST_ITEM_TYPE_T3_PART,CHEST_ITEM_TYPE_3X_ACCELERATOR]</v>
      </c>
      <c r="Y307" s="3" t="str">
        <f>"["&amp;Y306&amp;"]"</f>
        <v>[59.8%,24.0%,9.2%,1.4%,5.6%]</v>
      </c>
    </row>
    <row r="309" spans="2:25" x14ac:dyDescent="0.3">
      <c r="B309" s="2" t="str">
        <f>数据源!AC341</f>
        <v>联赛等级</v>
      </c>
      <c r="C309" s="2" t="str">
        <f>数据源!AD341</f>
        <v>道具名称</v>
      </c>
      <c r="D309" s="2" t="str">
        <f>数据源!AE341</f>
        <v>对应大类</v>
      </c>
      <c r="E309" s="2" t="str">
        <f>数据源!AF341</f>
        <v>道具价值</v>
      </c>
      <c r="F309" s="2" t="str">
        <f>数据源!AG341</f>
        <v>抽取个数</v>
      </c>
      <c r="G309" s="2" t="str">
        <f>数据源!AH341</f>
        <v>价值比例</v>
      </c>
      <c r="H309" s="2" t="str">
        <f>数据源!AI341</f>
        <v>产出概率</v>
      </c>
      <c r="I309" s="2" t="str">
        <f>数据源!AJ341</f>
        <v>权重值</v>
      </c>
      <c r="J309" s="7" t="s">
        <v>234</v>
      </c>
      <c r="K309" s="7" t="s">
        <v>235</v>
      </c>
      <c r="L309" s="3" t="s">
        <v>222</v>
      </c>
      <c r="M309" s="3" t="s">
        <v>152</v>
      </c>
      <c r="N309" s="3" t="s">
        <v>224</v>
      </c>
      <c r="O309" s="3" t="s">
        <v>225</v>
      </c>
      <c r="P309" s="3" t="s">
        <v>226</v>
      </c>
      <c r="Q309" s="8" t="s">
        <v>244</v>
      </c>
      <c r="R309" s="8" t="s">
        <v>245</v>
      </c>
      <c r="S309" s="8" t="s">
        <v>246</v>
      </c>
    </row>
    <row r="310" spans="2:25" x14ac:dyDescent="0.3">
      <c r="B310" s="2">
        <f>数据源!AC342</f>
        <v>8</v>
      </c>
      <c r="C310" s="2" t="str">
        <f>数据源!AD342</f>
        <v>十字军</v>
      </c>
      <c r="D310" s="2" t="str">
        <f>数据源!AE342</f>
        <v>坦克碎片</v>
      </c>
      <c r="E310" s="2">
        <f>数据源!AF342</f>
        <v>54.666666666666657</v>
      </c>
      <c r="F310" s="2">
        <f>数据源!AG342</f>
        <v>1.5</v>
      </c>
      <c r="G310" s="2">
        <f>数据源!AH342</f>
        <v>0.10219999999999999</v>
      </c>
      <c r="H310" s="2">
        <f>数据源!AI342</f>
        <v>8.3089430894308952E-2</v>
      </c>
      <c r="I310" s="2">
        <f>数据源!AJ342</f>
        <v>831</v>
      </c>
      <c r="J310" s="3">
        <f>ROUNDUP(IF(F310&gt;1,F310-ROUNDDOWN(SQRT(F310),0),F310),0)</f>
        <v>1</v>
      </c>
      <c r="K310" s="3">
        <f>F310*2-J310</f>
        <v>2</v>
      </c>
      <c r="L310" s="3" t="str">
        <f>RIGHT(D310,2)</f>
        <v>碎片</v>
      </c>
      <c r="M310" s="3">
        <f ca="1">IF(OR(L310="坦克",L310="碎片"),VLOOKUP(C310,INDIRECT("坦克ID"),MATCH(L310&amp;"ID",INDIRECT("坦克标头"),0),FALSE),VLOOKUP(C310,INDIRECT(L310&amp;"ID"),2,FALSE))</f>
        <v>51321</v>
      </c>
      <c r="N310" s="3">
        <f ca="1">M310</f>
        <v>51321</v>
      </c>
      <c r="O310" s="3">
        <f>I310</f>
        <v>831</v>
      </c>
      <c r="P310" s="1" t="str">
        <f>"("&amp;J310&amp;","&amp;K310&amp;")"</f>
        <v>(1,2)</v>
      </c>
      <c r="Q310" s="3" t="str">
        <f>IF(D310="坦克碎片",VLOOKUP(C310,道具信息!$N$2:$O$291,2,FALSE)&amp;"碎片",VLOOKUP(C310,道具信息!$N$2:$O$291,2,FALSE))</f>
        <v>T3坦克碎片</v>
      </c>
      <c r="R310" s="3">
        <f t="shared" ref="R310:R341" si="193">SUMIFS(I:I,Q:Q,Q310,B:B,B310)</f>
        <v>2493</v>
      </c>
      <c r="S310" s="11">
        <f t="shared" ref="S310:S341" si="194">ROUND(R310/SUMIF(B:B,B310,I:I),3)</f>
        <v>0.248</v>
      </c>
      <c r="T310" s="3" t="str">
        <f>VLOOKUP(Q310,道具信息!$Q$3:$S$20,2,FALSE)</f>
        <v>CHEST_ITEM_TYPE_T3_SHARD</v>
      </c>
      <c r="U310" s="3" t="str">
        <f>T310</f>
        <v>CHEST_ITEM_TYPE_T3_SHARD</v>
      </c>
      <c r="V310" s="3" t="str">
        <f>U310</f>
        <v>CHEST_ITEM_TYPE_T3_SHARD</v>
      </c>
      <c r="W310" s="13">
        <f>IF(U310&lt;&gt;"",ROUND(S310*100%,3),"")</f>
        <v>0.248</v>
      </c>
      <c r="X310" s="3" t="str">
        <f>TEXT(W310,"0.0%")</f>
        <v>24.8%</v>
      </c>
      <c r="Y310" s="3" t="str">
        <f>X310</f>
        <v>24.8%</v>
      </c>
    </row>
    <row r="311" spans="2:25" x14ac:dyDescent="0.3">
      <c r="B311" s="2">
        <f>数据源!AC343</f>
        <v>8</v>
      </c>
      <c r="C311" s="2" t="str">
        <f>数据源!AD343</f>
        <v>谢尔曼</v>
      </c>
      <c r="D311" s="2" t="str">
        <f>数据源!AE343</f>
        <v>坦克碎片</v>
      </c>
      <c r="E311" s="2">
        <f>数据源!AF343</f>
        <v>54.666666666666657</v>
      </c>
      <c r="F311" s="2">
        <f>数据源!AG343</f>
        <v>1.5</v>
      </c>
      <c r="G311" s="2">
        <f>数据源!AH343</f>
        <v>0.10219999999999999</v>
      </c>
      <c r="H311" s="2">
        <f>数据源!AI343</f>
        <v>8.3089430894308952E-2</v>
      </c>
      <c r="I311" s="2">
        <f>数据源!AJ343</f>
        <v>831</v>
      </c>
      <c r="J311" s="3">
        <f t="shared" ref="J311:J336" si="195">ROUNDUP(IF(F311&gt;1,F311-ROUNDDOWN(SQRT(F311),0),F311),0)</f>
        <v>1</v>
      </c>
      <c r="K311" s="3">
        <f t="shared" ref="K311:K336" si="196">F311*2-J311</f>
        <v>2</v>
      </c>
      <c r="L311" s="3" t="str">
        <f t="shared" ref="L311:L312" si="197">RIGHT(D311,2)</f>
        <v>碎片</v>
      </c>
      <c r="M311" s="3">
        <f t="shared" ref="M311:M312" ca="1" si="198">IF(OR(L311="坦克",L311="碎片"),VLOOKUP(C311,INDIRECT("坦克ID"),MATCH(L311&amp;"ID",INDIRECT("坦克标头"),0),FALSE),VLOOKUP(C311,INDIRECT(L311&amp;"ID"),2,FALSE))</f>
        <v>52321</v>
      </c>
      <c r="N311" s="3" t="str">
        <f ca="1">N310&amp;","&amp;M311</f>
        <v>51321,52321</v>
      </c>
      <c r="O311" s="3" t="str">
        <f>O310&amp;","&amp;I311</f>
        <v>831,831</v>
      </c>
      <c r="P311" s="1" t="str">
        <f>P310&amp;","&amp;"("&amp;J311&amp;","&amp;K311&amp;")"</f>
        <v>(1,2),(1,2)</v>
      </c>
      <c r="Q311" s="3" t="str">
        <f>IF(D311="坦克碎片",VLOOKUP(C311,道具信息!$N$2:$O$291,2,FALSE)&amp;"碎片",VLOOKUP(C311,道具信息!$N$2:$O$291,2,FALSE))</f>
        <v>T3坦克碎片</v>
      </c>
      <c r="R311" s="3">
        <f t="shared" si="193"/>
        <v>2493</v>
      </c>
      <c r="S311" s="11">
        <f t="shared" si="194"/>
        <v>0.248</v>
      </c>
      <c r="T311" s="3" t="str">
        <f>VLOOKUP(Q311,道具信息!$Q$3:$S$20,2,FALSE)</f>
        <v>CHEST_ITEM_TYPE_T3_SHARD</v>
      </c>
      <c r="U311" s="3" t="str">
        <f>IF(COUNTIF(U$310:U310,T311)=0,T311,"")</f>
        <v/>
      </c>
      <c r="V311" s="3" t="str">
        <f>IF(U311&lt;&gt;"",V310&amp;","&amp;U311,V310)</f>
        <v>CHEST_ITEM_TYPE_T3_SHARD</v>
      </c>
      <c r="W311" s="13" t="str">
        <f t="shared" ref="W311:W373" si="199">IF(U311&lt;&gt;"",ROUND(S311*100%,3),"")</f>
        <v/>
      </c>
      <c r="X311" s="3" t="str">
        <f t="shared" ref="X311:X373" si="200">TEXT(W311,"0.0%")</f>
        <v/>
      </c>
      <c r="Y311" s="3" t="str">
        <f>IF(X311&lt;&gt;"",Y310&amp;","&amp;X311,Y310)</f>
        <v>24.8%</v>
      </c>
    </row>
    <row r="312" spans="2:25" x14ac:dyDescent="0.3">
      <c r="B312" s="2">
        <f>数据源!AC344</f>
        <v>8</v>
      </c>
      <c r="C312" s="2" t="str">
        <f>数据源!AD344</f>
        <v>虎式</v>
      </c>
      <c r="D312" s="2" t="str">
        <f>数据源!AE344</f>
        <v>坦克碎片</v>
      </c>
      <c r="E312" s="2">
        <f>数据源!AF344</f>
        <v>54.666666666666657</v>
      </c>
      <c r="F312" s="2">
        <f>数据源!AG344</f>
        <v>1.5</v>
      </c>
      <c r="G312" s="2">
        <f>数据源!AH344</f>
        <v>0.10219999999999999</v>
      </c>
      <c r="H312" s="2">
        <f>数据源!AI344</f>
        <v>8.3089430894308952E-2</v>
      </c>
      <c r="I312" s="2">
        <f>数据源!AJ344</f>
        <v>831</v>
      </c>
      <c r="J312" s="3">
        <f t="shared" si="195"/>
        <v>1</v>
      </c>
      <c r="K312" s="3">
        <f t="shared" si="196"/>
        <v>2</v>
      </c>
      <c r="L312" s="3" t="str">
        <f t="shared" si="197"/>
        <v>碎片</v>
      </c>
      <c r="M312" s="3">
        <f t="shared" ca="1" si="198"/>
        <v>53321</v>
      </c>
      <c r="N312" s="3" t="str">
        <f t="shared" ref="N312" ca="1" si="201">N311&amp;","&amp;M312</f>
        <v>51321,52321,53321</v>
      </c>
      <c r="O312" s="3" t="str">
        <f t="shared" ref="O312" si="202">O311&amp;","&amp;I312</f>
        <v>831,831,831</v>
      </c>
      <c r="P312" s="1" t="str">
        <f t="shared" ref="P312" si="203">P311&amp;","&amp;"("&amp;J312&amp;","&amp;K312&amp;")"</f>
        <v>(1,2),(1,2),(1,2)</v>
      </c>
      <c r="Q312" s="3" t="str">
        <f>IF(D312="坦克碎片",VLOOKUP(C312,道具信息!$N$2:$O$291,2,FALSE)&amp;"碎片",VLOOKUP(C312,道具信息!$N$2:$O$291,2,FALSE))</f>
        <v>T3坦克碎片</v>
      </c>
      <c r="R312" s="3">
        <f t="shared" si="193"/>
        <v>2493</v>
      </c>
      <c r="S312" s="11">
        <f t="shared" si="194"/>
        <v>0.248</v>
      </c>
      <c r="T312" s="3" t="str">
        <f>VLOOKUP(Q312,道具信息!$Q$3:$S$20,2,FALSE)</f>
        <v>CHEST_ITEM_TYPE_T3_SHARD</v>
      </c>
      <c r="U312" s="3" t="str">
        <f>IF(COUNTIF(U$310:U311,T312)=0,T312,"")</f>
        <v/>
      </c>
      <c r="V312" s="3" t="str">
        <f t="shared" ref="V312:V373" si="204">IF(U312&lt;&gt;"",V311&amp;","&amp;U312,V311)</f>
        <v>CHEST_ITEM_TYPE_T3_SHARD</v>
      </c>
      <c r="W312" s="13" t="str">
        <f t="shared" si="199"/>
        <v/>
      </c>
      <c r="X312" s="3" t="str">
        <f t="shared" si="200"/>
        <v/>
      </c>
      <c r="Y312" s="3" t="str">
        <f t="shared" ref="Y312:Y373" si="205">IF(X312&lt;&gt;"",Y311&amp;","&amp;X312,Y311)</f>
        <v>24.8%</v>
      </c>
    </row>
    <row r="313" spans="2:25" x14ac:dyDescent="0.3">
      <c r="B313" s="2">
        <f>数据源!AC345</f>
        <v>8</v>
      </c>
      <c r="C313" s="2" t="str">
        <f>数据源!AD345</f>
        <v>霞飞</v>
      </c>
      <c r="D313" s="2" t="str">
        <f>数据源!AE345</f>
        <v>坦克碎片</v>
      </c>
      <c r="E313" s="2">
        <f>数据源!AF345</f>
        <v>100</v>
      </c>
      <c r="F313" s="2">
        <f>数据源!AG345</f>
        <v>1</v>
      </c>
      <c r="G313" s="2">
        <f>数据源!AH345</f>
        <v>7.007999999999999E-2</v>
      </c>
      <c r="H313" s="2">
        <f>数据源!AI345</f>
        <v>4.6719999999999998E-2</v>
      </c>
      <c r="I313" s="2">
        <f>数据源!AJ345</f>
        <v>467</v>
      </c>
      <c r="J313" s="3">
        <f t="shared" si="195"/>
        <v>1</v>
      </c>
      <c r="K313" s="3">
        <f t="shared" si="196"/>
        <v>1</v>
      </c>
      <c r="L313" s="3" t="str">
        <f t="shared" ref="L313:L333" si="206">RIGHT(D313,2)</f>
        <v>碎片</v>
      </c>
      <c r="M313" s="3">
        <f t="shared" ref="M313:M333" ca="1" si="207">IF(OR(L313="坦克",L313="碎片"),VLOOKUP(C313,INDIRECT("坦克ID"),MATCH(L313&amp;"ID",INDIRECT("坦克标头"),0),FALSE),VLOOKUP(C313,INDIRECT(L313&amp;"ID"),2,FALSE))</f>
        <v>51411</v>
      </c>
      <c r="N313" s="3" t="str">
        <f t="shared" ref="N313:N333" ca="1" si="208">N312&amp;","&amp;M313</f>
        <v>51321,52321,53321,51411</v>
      </c>
      <c r="O313" s="3" t="str">
        <f t="shared" ref="O313:O333" si="209">O312&amp;","&amp;I313</f>
        <v>831,831,831,467</v>
      </c>
      <c r="P313" s="1" t="str">
        <f t="shared" ref="P313:P333" si="210">P312&amp;","&amp;"("&amp;J313&amp;","&amp;K313&amp;")"</f>
        <v>(1,2),(1,2),(1,2),(1,1)</v>
      </c>
      <c r="Q313" s="3" t="str">
        <f>IF(D313="坦克碎片",VLOOKUP(C313,道具信息!$N$2:$O$291,2,FALSE)&amp;"碎片",VLOOKUP(C313,道具信息!$N$2:$O$291,2,FALSE))</f>
        <v>T4坦克碎片</v>
      </c>
      <c r="R313" s="3">
        <f t="shared" si="193"/>
        <v>1972</v>
      </c>
      <c r="S313" s="11">
        <f t="shared" si="194"/>
        <v>0.19600000000000001</v>
      </c>
      <c r="T313" s="3" t="str">
        <f>VLOOKUP(Q313,道具信息!$Q$3:$S$20,2,FALSE)</f>
        <v>CHEST_ITEM_TYPE_T4_SHARD</v>
      </c>
      <c r="U313" s="3" t="str">
        <f>IF(COUNTIF(U$310:U312,T313)=0,T313,"")</f>
        <v>CHEST_ITEM_TYPE_T4_SHARD</v>
      </c>
      <c r="V313" s="3" t="str">
        <f t="shared" si="204"/>
        <v>CHEST_ITEM_TYPE_T3_SHARD,CHEST_ITEM_TYPE_T4_SHARD</v>
      </c>
      <c r="W313" s="13">
        <f t="shared" si="199"/>
        <v>0.19600000000000001</v>
      </c>
      <c r="X313" s="3" t="str">
        <f t="shared" si="200"/>
        <v>19.6%</v>
      </c>
      <c r="Y313" s="3" t="str">
        <f t="shared" si="205"/>
        <v>24.8%,19.6%</v>
      </c>
    </row>
    <row r="314" spans="2:25" x14ac:dyDescent="0.3">
      <c r="B314" s="2">
        <f>数据源!AC346</f>
        <v>8</v>
      </c>
      <c r="C314" s="2" t="str">
        <f>数据源!AD346</f>
        <v>M-48</v>
      </c>
      <c r="D314" s="2" t="str">
        <f>数据源!AE346</f>
        <v>坦克碎片</v>
      </c>
      <c r="E314" s="2">
        <f>数据源!AF346</f>
        <v>100</v>
      </c>
      <c r="F314" s="2">
        <f>数据源!AG346</f>
        <v>1</v>
      </c>
      <c r="G314" s="2">
        <f>数据源!AH346</f>
        <v>7.007999999999999E-2</v>
      </c>
      <c r="H314" s="2">
        <f>数据源!AI346</f>
        <v>4.6719999999999998E-2</v>
      </c>
      <c r="I314" s="2">
        <f>数据源!AJ346</f>
        <v>467</v>
      </c>
      <c r="J314" s="3">
        <f t="shared" si="195"/>
        <v>1</v>
      </c>
      <c r="K314" s="3">
        <f t="shared" si="196"/>
        <v>1</v>
      </c>
      <c r="L314" s="3" t="str">
        <f t="shared" si="206"/>
        <v>碎片</v>
      </c>
      <c r="M314" s="3">
        <f t="shared" ca="1" si="207"/>
        <v>52411</v>
      </c>
      <c r="N314" s="3" t="str">
        <f t="shared" ca="1" si="208"/>
        <v>51321,52321,53321,51411,52411</v>
      </c>
      <c r="O314" s="3" t="str">
        <f t="shared" si="209"/>
        <v>831,831,831,467,467</v>
      </c>
      <c r="P314" s="1" t="str">
        <f t="shared" si="210"/>
        <v>(1,2),(1,2),(1,2),(1,1),(1,1)</v>
      </c>
      <c r="Q314" s="3" t="str">
        <f>IF(D314="坦克碎片",VLOOKUP(C314,道具信息!$N$2:$O$291,2,FALSE)&amp;"碎片",VLOOKUP(C314,道具信息!$N$2:$O$291,2,FALSE))</f>
        <v>T4坦克碎片</v>
      </c>
      <c r="R314" s="3">
        <f t="shared" si="193"/>
        <v>1972</v>
      </c>
      <c r="S314" s="11">
        <f t="shared" si="194"/>
        <v>0.19600000000000001</v>
      </c>
      <c r="T314" s="3" t="str">
        <f>VLOOKUP(Q314,道具信息!$Q$3:$S$20,2,FALSE)</f>
        <v>CHEST_ITEM_TYPE_T4_SHARD</v>
      </c>
      <c r="U314" s="3" t="str">
        <f>IF(COUNTIF(U$310:U313,T314)=0,T314,"")</f>
        <v/>
      </c>
      <c r="V314" s="3" t="str">
        <f t="shared" si="204"/>
        <v>CHEST_ITEM_TYPE_T3_SHARD,CHEST_ITEM_TYPE_T4_SHARD</v>
      </c>
      <c r="W314" s="13" t="str">
        <f t="shared" si="199"/>
        <v/>
      </c>
      <c r="X314" s="3" t="str">
        <f t="shared" si="200"/>
        <v/>
      </c>
      <c r="Y314" s="3" t="str">
        <f t="shared" si="205"/>
        <v>24.8%,19.6%</v>
      </c>
    </row>
    <row r="315" spans="2:25" x14ac:dyDescent="0.3">
      <c r="B315" s="2">
        <f>数据源!AC347</f>
        <v>8</v>
      </c>
      <c r="C315" s="2" t="str">
        <f>数据源!AD347</f>
        <v>征服者</v>
      </c>
      <c r="D315" s="2" t="str">
        <f>数据源!AE347</f>
        <v>坦克碎片</v>
      </c>
      <c r="E315" s="2">
        <f>数据源!AF347</f>
        <v>100</v>
      </c>
      <c r="F315" s="2">
        <f>数据源!AG347</f>
        <v>1</v>
      </c>
      <c r="G315" s="2">
        <f>数据源!AH347</f>
        <v>7.007999999999999E-2</v>
      </c>
      <c r="H315" s="2">
        <f>数据源!AI347</f>
        <v>4.6719999999999998E-2</v>
      </c>
      <c r="I315" s="2">
        <f>数据源!AJ347</f>
        <v>467</v>
      </c>
      <c r="J315" s="3">
        <f t="shared" si="195"/>
        <v>1</v>
      </c>
      <c r="K315" s="3">
        <f t="shared" si="196"/>
        <v>1</v>
      </c>
      <c r="L315" s="3" t="str">
        <f t="shared" si="206"/>
        <v>碎片</v>
      </c>
      <c r="M315" s="3">
        <f t="shared" ca="1" si="207"/>
        <v>53411</v>
      </c>
      <c r="N315" s="3" t="str">
        <f t="shared" ca="1" si="208"/>
        <v>51321,52321,53321,51411,52411,53411</v>
      </c>
      <c r="O315" s="3" t="str">
        <f t="shared" si="209"/>
        <v>831,831,831,467,467,467</v>
      </c>
      <c r="P315" s="1" t="str">
        <f t="shared" si="210"/>
        <v>(1,2),(1,2),(1,2),(1,1),(1,1),(1,1)</v>
      </c>
      <c r="Q315" s="3" t="str">
        <f>IF(D315="坦克碎片",VLOOKUP(C315,道具信息!$N$2:$O$291,2,FALSE)&amp;"碎片",VLOOKUP(C315,道具信息!$N$2:$O$291,2,FALSE))</f>
        <v>T4坦克碎片</v>
      </c>
      <c r="R315" s="3">
        <f t="shared" si="193"/>
        <v>1972</v>
      </c>
      <c r="S315" s="11">
        <f t="shared" si="194"/>
        <v>0.19600000000000001</v>
      </c>
      <c r="T315" s="3" t="str">
        <f>VLOOKUP(Q315,道具信息!$Q$3:$S$20,2,FALSE)</f>
        <v>CHEST_ITEM_TYPE_T4_SHARD</v>
      </c>
      <c r="U315" s="3" t="str">
        <f>IF(COUNTIF(U$310:U314,T315)=0,T315,"")</f>
        <v/>
      </c>
      <c r="V315" s="3" t="str">
        <f t="shared" si="204"/>
        <v>CHEST_ITEM_TYPE_T3_SHARD,CHEST_ITEM_TYPE_T4_SHARD</v>
      </c>
      <c r="W315" s="13" t="str">
        <f t="shared" si="199"/>
        <v/>
      </c>
      <c r="X315" s="3" t="str">
        <f t="shared" si="200"/>
        <v/>
      </c>
      <c r="Y315" s="3" t="str">
        <f t="shared" si="205"/>
        <v>24.8%,19.6%</v>
      </c>
    </row>
    <row r="316" spans="2:25" x14ac:dyDescent="0.3">
      <c r="B316" s="2">
        <f>数据源!AC348</f>
        <v>8</v>
      </c>
      <c r="C316" s="2" t="str">
        <f>数据源!AD348</f>
        <v>M-41</v>
      </c>
      <c r="D316" s="2" t="str">
        <f>数据源!AE348</f>
        <v>坦克碎片</v>
      </c>
      <c r="E316" s="2">
        <f>数据源!AF348</f>
        <v>150</v>
      </c>
      <c r="F316" s="2">
        <f>数据源!AG348</f>
        <v>1</v>
      </c>
      <c r="G316" s="2">
        <f>数据源!AH348</f>
        <v>7.007999999999999E-2</v>
      </c>
      <c r="H316" s="2">
        <f>数据源!AI348</f>
        <v>3.1146666666666666E-2</v>
      </c>
      <c r="I316" s="2">
        <f>数据源!AJ348</f>
        <v>311</v>
      </c>
      <c r="J316" s="3">
        <f t="shared" si="195"/>
        <v>1</v>
      </c>
      <c r="K316" s="3">
        <f t="shared" si="196"/>
        <v>1</v>
      </c>
      <c r="L316" s="3" t="str">
        <f t="shared" si="206"/>
        <v>碎片</v>
      </c>
      <c r="M316" s="3">
        <f t="shared" ca="1" si="207"/>
        <v>51421</v>
      </c>
      <c r="N316" s="3" t="str">
        <f t="shared" ca="1" si="208"/>
        <v>51321,52321,53321,51411,52411,53411,51421</v>
      </c>
      <c r="O316" s="3" t="str">
        <f t="shared" si="209"/>
        <v>831,831,831,467,467,467,311</v>
      </c>
      <c r="P316" s="1" t="str">
        <f t="shared" si="210"/>
        <v>(1,2),(1,2),(1,2),(1,1),(1,1),(1,1),(1,1)</v>
      </c>
      <c r="Q316" s="3" t="str">
        <f>IF(D316="坦克碎片",VLOOKUP(C316,道具信息!$N$2:$O$291,2,FALSE)&amp;"碎片",VLOOKUP(C316,道具信息!$N$2:$O$291,2,FALSE))</f>
        <v>T4坦克碎片</v>
      </c>
      <c r="R316" s="3">
        <f t="shared" si="193"/>
        <v>1972</v>
      </c>
      <c r="S316" s="11">
        <f t="shared" si="194"/>
        <v>0.19600000000000001</v>
      </c>
      <c r="T316" s="3" t="str">
        <f>VLOOKUP(Q316,道具信息!$Q$3:$S$20,2,FALSE)</f>
        <v>CHEST_ITEM_TYPE_T4_SHARD</v>
      </c>
      <c r="U316" s="3" t="str">
        <f>IF(COUNTIF(U$310:U315,T316)=0,T316,"")</f>
        <v/>
      </c>
      <c r="V316" s="3" t="str">
        <f t="shared" si="204"/>
        <v>CHEST_ITEM_TYPE_T3_SHARD,CHEST_ITEM_TYPE_T4_SHARD</v>
      </c>
      <c r="W316" s="13" t="str">
        <f t="shared" si="199"/>
        <v/>
      </c>
      <c r="X316" s="3" t="str">
        <f t="shared" si="200"/>
        <v/>
      </c>
      <c r="Y316" s="3" t="str">
        <f t="shared" si="205"/>
        <v>24.8%,19.6%</v>
      </c>
    </row>
    <row r="317" spans="2:25" x14ac:dyDescent="0.3">
      <c r="B317" s="2">
        <f>数据源!AC349</f>
        <v>8</v>
      </c>
      <c r="C317" s="2" t="str">
        <f>数据源!AD349</f>
        <v>BMP-3</v>
      </c>
      <c r="D317" s="2" t="str">
        <f>数据源!AE349</f>
        <v>坦克碎片</v>
      </c>
      <c r="E317" s="2">
        <f>数据源!AF349</f>
        <v>180</v>
      </c>
      <c r="F317" s="2">
        <f>数据源!AG349</f>
        <v>1</v>
      </c>
      <c r="G317" s="2">
        <f>数据源!AH349</f>
        <v>7.007999999999999E-2</v>
      </c>
      <c r="H317" s="2">
        <f>数据源!AI349</f>
        <v>2.5955555555555555E-2</v>
      </c>
      <c r="I317" s="2">
        <f>数据源!AJ349</f>
        <v>260</v>
      </c>
      <c r="J317" s="3">
        <f t="shared" si="195"/>
        <v>1</v>
      </c>
      <c r="K317" s="3">
        <f t="shared" si="196"/>
        <v>1</v>
      </c>
      <c r="L317" s="3" t="str">
        <f t="shared" si="206"/>
        <v>碎片</v>
      </c>
      <c r="M317" s="3">
        <f t="shared" ca="1" si="207"/>
        <v>51431</v>
      </c>
      <c r="N317" s="3" t="str">
        <f t="shared" ca="1" si="208"/>
        <v>51321,52321,53321,51411,52411,53411,51421,51431</v>
      </c>
      <c r="O317" s="3" t="str">
        <f t="shared" si="209"/>
        <v>831,831,831,467,467,467,311,260</v>
      </c>
      <c r="P317" s="1" t="str">
        <f t="shared" si="210"/>
        <v>(1,2),(1,2),(1,2),(1,1),(1,1),(1,1),(1,1),(1,1)</v>
      </c>
      <c r="Q317" s="3" t="str">
        <f>IF(D317="坦克碎片",VLOOKUP(C317,道具信息!$N$2:$O$291,2,FALSE)&amp;"碎片",VLOOKUP(C317,道具信息!$N$2:$O$291,2,FALSE))</f>
        <v>T4坦克碎片</v>
      </c>
      <c r="R317" s="3">
        <f t="shared" si="193"/>
        <v>1972</v>
      </c>
      <c r="S317" s="11">
        <f t="shared" si="194"/>
        <v>0.19600000000000001</v>
      </c>
      <c r="T317" s="3" t="str">
        <f>VLOOKUP(Q317,道具信息!$Q$3:$S$20,2,FALSE)</f>
        <v>CHEST_ITEM_TYPE_T4_SHARD</v>
      </c>
      <c r="U317" s="3" t="str">
        <f>IF(COUNTIF(U$310:U316,T317)=0,T317,"")</f>
        <v/>
      </c>
      <c r="V317" s="3" t="str">
        <f t="shared" si="204"/>
        <v>CHEST_ITEM_TYPE_T3_SHARD,CHEST_ITEM_TYPE_T4_SHARD</v>
      </c>
      <c r="W317" s="13" t="str">
        <f t="shared" si="199"/>
        <v/>
      </c>
      <c r="X317" s="3" t="str">
        <f t="shared" si="200"/>
        <v/>
      </c>
      <c r="Y317" s="3" t="str">
        <f t="shared" si="205"/>
        <v>24.8%,19.6%</v>
      </c>
    </row>
    <row r="318" spans="2:25" x14ac:dyDescent="0.3">
      <c r="B318" s="2">
        <f>数据源!AC350</f>
        <v>8</v>
      </c>
      <c r="C318" s="2" t="str">
        <f>数据源!AD350</f>
        <v>T1LP1</v>
      </c>
      <c r="D318" s="2" t="str">
        <f>数据源!AE350</f>
        <v>部件</v>
      </c>
      <c r="E318" s="2">
        <f>数据源!AF350</f>
        <v>17</v>
      </c>
      <c r="F318" s="2">
        <f>数据源!AG350</f>
        <v>1</v>
      </c>
      <c r="G318" s="2">
        <f>数据源!AH350</f>
        <v>5.4999999999999997E-3</v>
      </c>
      <c r="H318" s="2">
        <f>数据源!AI350</f>
        <v>2.1568627450980395E-2</v>
      </c>
      <c r="I318" s="2">
        <f>数据源!AJ350</f>
        <v>216</v>
      </c>
      <c r="J318" s="3">
        <f t="shared" si="195"/>
        <v>1</v>
      </c>
      <c r="K318" s="3">
        <f t="shared" si="196"/>
        <v>1</v>
      </c>
      <c r="L318" s="3" t="str">
        <f t="shared" si="206"/>
        <v>部件</v>
      </c>
      <c r="M318" s="3">
        <f t="shared" ca="1" si="207"/>
        <v>91001</v>
      </c>
      <c r="N318" s="3" t="str">
        <f t="shared" ca="1" si="208"/>
        <v>51321,52321,53321,51411,52411,53411,51421,51431,91001</v>
      </c>
      <c r="O318" s="3" t="str">
        <f t="shared" si="209"/>
        <v>831,831,831,467,467,467,311,260,216</v>
      </c>
      <c r="P318" s="1" t="str">
        <f t="shared" si="210"/>
        <v>(1,2),(1,2),(1,2),(1,1),(1,1),(1,1),(1,1),(1,1),(1,1)</v>
      </c>
      <c r="Q318" s="3" t="str">
        <f>IF(D318="坦克碎片",VLOOKUP(C318,道具信息!$N$2:$O$291,2,FALSE)&amp;"碎片",VLOOKUP(C318,道具信息!$N$2:$O$291,2,FALSE))</f>
        <v>T1部件</v>
      </c>
      <c r="R318" s="3">
        <f t="shared" si="193"/>
        <v>3888</v>
      </c>
      <c r="S318" s="11">
        <f t="shared" si="194"/>
        <v>0.38700000000000001</v>
      </c>
      <c r="T318" s="3" t="str">
        <f>VLOOKUP(Q318,道具信息!$Q$3:$S$20,2,FALSE)</f>
        <v>CHEST_ITEM_TYPE_T1_PART</v>
      </c>
      <c r="U318" s="3" t="str">
        <f>IF(COUNTIF(U$310:U317,T318)=0,T318,"")</f>
        <v>CHEST_ITEM_TYPE_T1_PART</v>
      </c>
      <c r="V318" s="3" t="str">
        <f t="shared" si="204"/>
        <v>CHEST_ITEM_TYPE_T3_SHARD,CHEST_ITEM_TYPE_T4_SHARD,CHEST_ITEM_TYPE_T1_PART</v>
      </c>
      <c r="W318" s="13">
        <f t="shared" si="199"/>
        <v>0.38700000000000001</v>
      </c>
      <c r="X318" s="3" t="str">
        <f t="shared" si="200"/>
        <v>38.7%</v>
      </c>
      <c r="Y318" s="3" t="str">
        <f t="shared" si="205"/>
        <v>24.8%,19.6%,38.7%</v>
      </c>
    </row>
    <row r="319" spans="2:25" x14ac:dyDescent="0.3">
      <c r="B319" s="2">
        <f>数据源!AC351</f>
        <v>8</v>
      </c>
      <c r="C319" s="2" t="str">
        <f>数据源!AD351</f>
        <v>T1LP3</v>
      </c>
      <c r="D319" s="2" t="str">
        <f>数据源!AE351</f>
        <v>部件</v>
      </c>
      <c r="E319" s="2">
        <f>数据源!AF351</f>
        <v>17</v>
      </c>
      <c r="F319" s="2">
        <f>数据源!AG351</f>
        <v>1</v>
      </c>
      <c r="G319" s="2">
        <f>数据源!AH351</f>
        <v>5.4999999999999997E-3</v>
      </c>
      <c r="H319" s="2">
        <f>数据源!AI351</f>
        <v>2.1568627450980395E-2</v>
      </c>
      <c r="I319" s="2">
        <f>数据源!AJ351</f>
        <v>216</v>
      </c>
      <c r="J319" s="3">
        <f t="shared" si="195"/>
        <v>1</v>
      </c>
      <c r="K319" s="3">
        <f t="shared" si="196"/>
        <v>1</v>
      </c>
      <c r="L319" s="3" t="str">
        <f t="shared" si="206"/>
        <v>部件</v>
      </c>
      <c r="M319" s="3">
        <f t="shared" ca="1" si="207"/>
        <v>91003</v>
      </c>
      <c r="N319" s="3" t="str">
        <f t="shared" ca="1" si="208"/>
        <v>51321,52321,53321,51411,52411,53411,51421,51431,91001,91003</v>
      </c>
      <c r="O319" s="3" t="str">
        <f t="shared" si="209"/>
        <v>831,831,831,467,467,467,311,260,216,216</v>
      </c>
      <c r="P319" s="1" t="str">
        <f t="shared" si="210"/>
        <v>(1,2),(1,2),(1,2),(1,1),(1,1),(1,1),(1,1),(1,1),(1,1),(1,1)</v>
      </c>
      <c r="Q319" s="3" t="str">
        <f>IF(D319="坦克碎片",VLOOKUP(C319,道具信息!$N$2:$O$291,2,FALSE)&amp;"碎片",VLOOKUP(C319,道具信息!$N$2:$O$291,2,FALSE))</f>
        <v>T1部件</v>
      </c>
      <c r="R319" s="3">
        <f t="shared" si="193"/>
        <v>3888</v>
      </c>
      <c r="S319" s="11">
        <f t="shared" si="194"/>
        <v>0.38700000000000001</v>
      </c>
      <c r="T319" s="3" t="str">
        <f>VLOOKUP(Q319,道具信息!$Q$3:$S$20,2,FALSE)</f>
        <v>CHEST_ITEM_TYPE_T1_PART</v>
      </c>
      <c r="U319" s="3" t="str">
        <f>IF(COUNTIF(U$310:U318,T319)=0,T319,"")</f>
        <v/>
      </c>
      <c r="V319" s="3" t="str">
        <f t="shared" si="204"/>
        <v>CHEST_ITEM_TYPE_T3_SHARD,CHEST_ITEM_TYPE_T4_SHARD,CHEST_ITEM_TYPE_T1_PART</v>
      </c>
      <c r="W319" s="13" t="str">
        <f t="shared" si="199"/>
        <v/>
      </c>
      <c r="X319" s="3" t="str">
        <f t="shared" si="200"/>
        <v/>
      </c>
      <c r="Y319" s="3" t="str">
        <f t="shared" si="205"/>
        <v>24.8%,19.6%,38.7%</v>
      </c>
    </row>
    <row r="320" spans="2:25" x14ac:dyDescent="0.3">
      <c r="B320" s="2">
        <f>数据源!AC352</f>
        <v>8</v>
      </c>
      <c r="C320" s="2" t="str">
        <f>数据源!AD352</f>
        <v>T1LP5</v>
      </c>
      <c r="D320" s="2" t="str">
        <f>数据源!AE352</f>
        <v>部件</v>
      </c>
      <c r="E320" s="2">
        <f>数据源!AF352</f>
        <v>17</v>
      </c>
      <c r="F320" s="2">
        <f>数据源!AG352</f>
        <v>1</v>
      </c>
      <c r="G320" s="2">
        <f>数据源!AH352</f>
        <v>5.4999999999999997E-3</v>
      </c>
      <c r="H320" s="2">
        <f>数据源!AI352</f>
        <v>2.1568627450980395E-2</v>
      </c>
      <c r="I320" s="2">
        <f>数据源!AJ352</f>
        <v>216</v>
      </c>
      <c r="J320" s="3">
        <f t="shared" si="195"/>
        <v>1</v>
      </c>
      <c r="K320" s="3">
        <f t="shared" si="196"/>
        <v>1</v>
      </c>
      <c r="L320" s="3" t="str">
        <f t="shared" si="206"/>
        <v>部件</v>
      </c>
      <c r="M320" s="3">
        <f t="shared" ca="1" si="207"/>
        <v>91005</v>
      </c>
      <c r="N320" s="3" t="str">
        <f t="shared" ca="1" si="208"/>
        <v>51321,52321,53321,51411,52411,53411,51421,51431,91001,91003,91005</v>
      </c>
      <c r="O320" s="3" t="str">
        <f t="shared" si="209"/>
        <v>831,831,831,467,467,467,311,260,216,216,216</v>
      </c>
      <c r="P320" s="1" t="str">
        <f t="shared" si="210"/>
        <v>(1,2),(1,2),(1,2),(1,1),(1,1),(1,1),(1,1),(1,1),(1,1),(1,1),(1,1)</v>
      </c>
      <c r="Q320" s="3" t="str">
        <f>IF(D320="坦克碎片",VLOOKUP(C320,道具信息!$N$2:$O$291,2,FALSE)&amp;"碎片",VLOOKUP(C320,道具信息!$N$2:$O$291,2,FALSE))</f>
        <v>T1部件</v>
      </c>
      <c r="R320" s="3">
        <f t="shared" si="193"/>
        <v>3888</v>
      </c>
      <c r="S320" s="11">
        <f t="shared" si="194"/>
        <v>0.38700000000000001</v>
      </c>
      <c r="T320" s="3" t="str">
        <f>VLOOKUP(Q320,道具信息!$Q$3:$S$20,2,FALSE)</f>
        <v>CHEST_ITEM_TYPE_T1_PART</v>
      </c>
      <c r="U320" s="3" t="str">
        <f>IF(COUNTIF(U$310:U319,T320)=0,T320,"")</f>
        <v/>
      </c>
      <c r="V320" s="3" t="str">
        <f t="shared" si="204"/>
        <v>CHEST_ITEM_TYPE_T3_SHARD,CHEST_ITEM_TYPE_T4_SHARD,CHEST_ITEM_TYPE_T1_PART</v>
      </c>
      <c r="W320" s="13" t="str">
        <f t="shared" si="199"/>
        <v/>
      </c>
      <c r="X320" s="3" t="str">
        <f t="shared" si="200"/>
        <v/>
      </c>
      <c r="Y320" s="3" t="str">
        <f t="shared" si="205"/>
        <v>24.8%,19.6%,38.7%</v>
      </c>
    </row>
    <row r="321" spans="2:25" x14ac:dyDescent="0.3">
      <c r="B321" s="2">
        <f>数据源!AC353</f>
        <v>8</v>
      </c>
      <c r="C321" s="2" t="str">
        <f>数据源!AD353</f>
        <v>T1MP1</v>
      </c>
      <c r="D321" s="2" t="str">
        <f>数据源!AE353</f>
        <v>部件</v>
      </c>
      <c r="E321" s="2">
        <f>数据源!AF353</f>
        <v>17</v>
      </c>
      <c r="F321" s="2">
        <f>数据源!AG353</f>
        <v>1</v>
      </c>
      <c r="G321" s="2">
        <f>数据源!AH353</f>
        <v>5.4999999999999997E-3</v>
      </c>
      <c r="H321" s="2">
        <f>数据源!AI353</f>
        <v>2.1568627450980395E-2</v>
      </c>
      <c r="I321" s="2">
        <f>数据源!AJ353</f>
        <v>216</v>
      </c>
      <c r="J321" s="3">
        <f t="shared" si="195"/>
        <v>1</v>
      </c>
      <c r="K321" s="3">
        <f t="shared" si="196"/>
        <v>1</v>
      </c>
      <c r="L321" s="3" t="str">
        <f t="shared" si="206"/>
        <v>部件</v>
      </c>
      <c r="M321" s="3">
        <f t="shared" ca="1" si="207"/>
        <v>91101</v>
      </c>
      <c r="N321" s="3" t="str">
        <f t="shared" ca="1" si="208"/>
        <v>51321,52321,53321,51411,52411,53411,51421,51431,91001,91003,91005,91101</v>
      </c>
      <c r="O321" s="3" t="str">
        <f t="shared" si="209"/>
        <v>831,831,831,467,467,467,311,260,216,216,216,216</v>
      </c>
      <c r="P321" s="1" t="str">
        <f t="shared" si="210"/>
        <v>(1,2),(1,2),(1,2),(1,1),(1,1),(1,1),(1,1),(1,1),(1,1),(1,1),(1,1),(1,1)</v>
      </c>
      <c r="Q321" s="3" t="str">
        <f>IF(D321="坦克碎片",VLOOKUP(C321,道具信息!$N$2:$O$291,2,FALSE)&amp;"碎片",VLOOKUP(C321,道具信息!$N$2:$O$291,2,FALSE))</f>
        <v>T1部件</v>
      </c>
      <c r="R321" s="3">
        <f t="shared" si="193"/>
        <v>3888</v>
      </c>
      <c r="S321" s="11">
        <f t="shared" si="194"/>
        <v>0.38700000000000001</v>
      </c>
      <c r="T321" s="3" t="str">
        <f>VLOOKUP(Q321,道具信息!$Q$3:$S$20,2,FALSE)</f>
        <v>CHEST_ITEM_TYPE_T1_PART</v>
      </c>
      <c r="U321" s="3" t="str">
        <f>IF(COUNTIF(U$310:U320,T321)=0,T321,"")</f>
        <v/>
      </c>
      <c r="V321" s="3" t="str">
        <f t="shared" si="204"/>
        <v>CHEST_ITEM_TYPE_T3_SHARD,CHEST_ITEM_TYPE_T4_SHARD,CHEST_ITEM_TYPE_T1_PART</v>
      </c>
      <c r="W321" s="13" t="str">
        <f t="shared" si="199"/>
        <v/>
      </c>
      <c r="X321" s="3" t="str">
        <f t="shared" si="200"/>
        <v/>
      </c>
      <c r="Y321" s="3" t="str">
        <f t="shared" si="205"/>
        <v>24.8%,19.6%,38.7%</v>
      </c>
    </row>
    <row r="322" spans="2:25" x14ac:dyDescent="0.3">
      <c r="B322" s="2">
        <f>数据源!AC354</f>
        <v>8</v>
      </c>
      <c r="C322" s="2" t="str">
        <f>数据源!AD354</f>
        <v>T1MP3</v>
      </c>
      <c r="D322" s="2" t="str">
        <f>数据源!AE354</f>
        <v>部件</v>
      </c>
      <c r="E322" s="2">
        <f>数据源!AF354</f>
        <v>17</v>
      </c>
      <c r="F322" s="2">
        <f>数据源!AG354</f>
        <v>1</v>
      </c>
      <c r="G322" s="2">
        <f>数据源!AH354</f>
        <v>5.4999999999999997E-3</v>
      </c>
      <c r="H322" s="2">
        <f>数据源!AI354</f>
        <v>2.1568627450980395E-2</v>
      </c>
      <c r="I322" s="2">
        <f>数据源!AJ354</f>
        <v>216</v>
      </c>
      <c r="J322" s="3">
        <f t="shared" si="195"/>
        <v>1</v>
      </c>
      <c r="K322" s="3">
        <f t="shared" si="196"/>
        <v>1</v>
      </c>
      <c r="L322" s="3" t="str">
        <f t="shared" si="206"/>
        <v>部件</v>
      </c>
      <c r="M322" s="3">
        <f t="shared" ca="1" si="207"/>
        <v>91103</v>
      </c>
      <c r="N322" s="3" t="str">
        <f t="shared" ca="1" si="208"/>
        <v>51321,52321,53321,51411,52411,53411,51421,51431,91001,91003,91005,91101,91103</v>
      </c>
      <c r="O322" s="3" t="str">
        <f t="shared" si="209"/>
        <v>831,831,831,467,467,467,311,260,216,216,216,216,216</v>
      </c>
      <c r="P322" s="1" t="str">
        <f t="shared" si="210"/>
        <v>(1,2),(1,2),(1,2),(1,1),(1,1),(1,1),(1,1),(1,1),(1,1),(1,1),(1,1),(1,1),(1,1)</v>
      </c>
      <c r="Q322" s="3" t="str">
        <f>IF(D322="坦克碎片",VLOOKUP(C322,道具信息!$N$2:$O$291,2,FALSE)&amp;"碎片",VLOOKUP(C322,道具信息!$N$2:$O$291,2,FALSE))</f>
        <v>T1部件</v>
      </c>
      <c r="R322" s="3">
        <f t="shared" si="193"/>
        <v>3888</v>
      </c>
      <c r="S322" s="11">
        <f t="shared" si="194"/>
        <v>0.38700000000000001</v>
      </c>
      <c r="T322" s="3" t="str">
        <f>VLOOKUP(Q322,道具信息!$Q$3:$S$20,2,FALSE)</f>
        <v>CHEST_ITEM_TYPE_T1_PART</v>
      </c>
      <c r="U322" s="3" t="str">
        <f>IF(COUNTIF(U$310:U321,T322)=0,T322,"")</f>
        <v/>
      </c>
      <c r="V322" s="3" t="str">
        <f t="shared" si="204"/>
        <v>CHEST_ITEM_TYPE_T3_SHARD,CHEST_ITEM_TYPE_T4_SHARD,CHEST_ITEM_TYPE_T1_PART</v>
      </c>
      <c r="W322" s="13" t="str">
        <f t="shared" si="199"/>
        <v/>
      </c>
      <c r="X322" s="3" t="str">
        <f t="shared" si="200"/>
        <v/>
      </c>
      <c r="Y322" s="3" t="str">
        <f t="shared" si="205"/>
        <v>24.8%,19.6%,38.7%</v>
      </c>
    </row>
    <row r="323" spans="2:25" x14ac:dyDescent="0.3">
      <c r="B323" s="2">
        <f>数据源!AC355</f>
        <v>8</v>
      </c>
      <c r="C323" s="2" t="str">
        <f>数据源!AD355</f>
        <v>T1MP5</v>
      </c>
      <c r="D323" s="2" t="str">
        <f>数据源!AE355</f>
        <v>部件</v>
      </c>
      <c r="E323" s="2">
        <f>数据源!AF355</f>
        <v>17</v>
      </c>
      <c r="F323" s="2">
        <f>数据源!AG355</f>
        <v>1</v>
      </c>
      <c r="G323" s="2">
        <f>数据源!AH355</f>
        <v>5.4999999999999997E-3</v>
      </c>
      <c r="H323" s="2">
        <f>数据源!AI355</f>
        <v>2.1568627450980395E-2</v>
      </c>
      <c r="I323" s="2">
        <f>数据源!AJ355</f>
        <v>216</v>
      </c>
      <c r="J323" s="3">
        <f t="shared" si="195"/>
        <v>1</v>
      </c>
      <c r="K323" s="3">
        <f t="shared" si="196"/>
        <v>1</v>
      </c>
      <c r="L323" s="3" t="str">
        <f t="shared" si="206"/>
        <v>部件</v>
      </c>
      <c r="M323" s="3">
        <f t="shared" ca="1" si="207"/>
        <v>91105</v>
      </c>
      <c r="N323" s="3" t="str">
        <f t="shared" ca="1" si="208"/>
        <v>51321,52321,53321,51411,52411,53411,51421,51431,91001,91003,91005,91101,91103,91105</v>
      </c>
      <c r="O323" s="3" t="str">
        <f t="shared" si="209"/>
        <v>831,831,831,467,467,467,311,260,216,216,216,216,216,216</v>
      </c>
      <c r="P323" s="1" t="str">
        <f t="shared" si="210"/>
        <v>(1,2),(1,2),(1,2),(1,1),(1,1),(1,1),(1,1),(1,1),(1,1),(1,1),(1,1),(1,1),(1,1),(1,1)</v>
      </c>
      <c r="Q323" s="3" t="str">
        <f>IF(D323="坦克碎片",VLOOKUP(C323,道具信息!$N$2:$O$291,2,FALSE)&amp;"碎片",VLOOKUP(C323,道具信息!$N$2:$O$291,2,FALSE))</f>
        <v>T1部件</v>
      </c>
      <c r="R323" s="3">
        <f t="shared" si="193"/>
        <v>3888</v>
      </c>
      <c r="S323" s="11">
        <f t="shared" si="194"/>
        <v>0.38700000000000001</v>
      </c>
      <c r="T323" s="3" t="str">
        <f>VLOOKUP(Q323,道具信息!$Q$3:$S$20,2,FALSE)</f>
        <v>CHEST_ITEM_TYPE_T1_PART</v>
      </c>
      <c r="U323" s="3" t="str">
        <f>IF(COUNTIF(U$310:U322,T323)=0,T323,"")</f>
        <v/>
      </c>
      <c r="V323" s="3" t="str">
        <f t="shared" si="204"/>
        <v>CHEST_ITEM_TYPE_T3_SHARD,CHEST_ITEM_TYPE_T4_SHARD,CHEST_ITEM_TYPE_T1_PART</v>
      </c>
      <c r="W323" s="13" t="str">
        <f t="shared" si="199"/>
        <v/>
      </c>
      <c r="X323" s="3" t="str">
        <f t="shared" si="200"/>
        <v/>
      </c>
      <c r="Y323" s="3" t="str">
        <f t="shared" si="205"/>
        <v>24.8%,19.6%,38.7%</v>
      </c>
    </row>
    <row r="324" spans="2:25" x14ac:dyDescent="0.3">
      <c r="B324" s="2">
        <f>数据源!AC356</f>
        <v>8</v>
      </c>
      <c r="C324" s="2" t="str">
        <f>数据源!AD356</f>
        <v>T1HP1</v>
      </c>
      <c r="D324" s="2" t="str">
        <f>数据源!AE356</f>
        <v>部件</v>
      </c>
      <c r="E324" s="2">
        <f>数据源!AF356</f>
        <v>17</v>
      </c>
      <c r="F324" s="2">
        <f>数据源!AG356</f>
        <v>1</v>
      </c>
      <c r="G324" s="2">
        <f>数据源!AH356</f>
        <v>5.4999999999999997E-3</v>
      </c>
      <c r="H324" s="2">
        <f>数据源!AI356</f>
        <v>2.1568627450980395E-2</v>
      </c>
      <c r="I324" s="2">
        <f>数据源!AJ356</f>
        <v>216</v>
      </c>
      <c r="J324" s="3">
        <f t="shared" si="195"/>
        <v>1</v>
      </c>
      <c r="K324" s="3">
        <f t="shared" si="196"/>
        <v>1</v>
      </c>
      <c r="L324" s="3" t="str">
        <f t="shared" si="206"/>
        <v>部件</v>
      </c>
      <c r="M324" s="3">
        <f t="shared" ca="1" si="207"/>
        <v>91201</v>
      </c>
      <c r="N324" s="3" t="str">
        <f t="shared" ca="1" si="208"/>
        <v>51321,52321,53321,51411,52411,53411,51421,51431,91001,91003,91005,91101,91103,91105,91201</v>
      </c>
      <c r="O324" s="3" t="str">
        <f t="shared" si="209"/>
        <v>831,831,831,467,467,467,311,260,216,216,216,216,216,216,216</v>
      </c>
      <c r="P324" s="1" t="str">
        <f t="shared" si="210"/>
        <v>(1,2),(1,2),(1,2),(1,1),(1,1),(1,1),(1,1),(1,1),(1,1),(1,1),(1,1),(1,1),(1,1),(1,1),(1,1)</v>
      </c>
      <c r="Q324" s="3" t="str">
        <f>IF(D324="坦克碎片",VLOOKUP(C324,道具信息!$N$2:$O$291,2,FALSE)&amp;"碎片",VLOOKUP(C324,道具信息!$N$2:$O$291,2,FALSE))</f>
        <v>T1部件</v>
      </c>
      <c r="R324" s="3">
        <f t="shared" si="193"/>
        <v>3888</v>
      </c>
      <c r="S324" s="11">
        <f t="shared" si="194"/>
        <v>0.38700000000000001</v>
      </c>
      <c r="T324" s="3" t="str">
        <f>VLOOKUP(Q324,道具信息!$Q$3:$S$20,2,FALSE)</f>
        <v>CHEST_ITEM_TYPE_T1_PART</v>
      </c>
      <c r="U324" s="3" t="str">
        <f>IF(COUNTIF(U$310:U323,T324)=0,T324,"")</f>
        <v/>
      </c>
      <c r="V324" s="3" t="str">
        <f t="shared" si="204"/>
        <v>CHEST_ITEM_TYPE_T3_SHARD,CHEST_ITEM_TYPE_T4_SHARD,CHEST_ITEM_TYPE_T1_PART</v>
      </c>
      <c r="W324" s="13" t="str">
        <f t="shared" si="199"/>
        <v/>
      </c>
      <c r="X324" s="3" t="str">
        <f t="shared" si="200"/>
        <v/>
      </c>
      <c r="Y324" s="3" t="str">
        <f t="shared" si="205"/>
        <v>24.8%,19.6%,38.7%</v>
      </c>
    </row>
    <row r="325" spans="2:25" x14ac:dyDescent="0.3">
      <c r="B325" s="2">
        <f>数据源!AC357</f>
        <v>8</v>
      </c>
      <c r="C325" s="2" t="str">
        <f>数据源!AD357</f>
        <v>T1HP3</v>
      </c>
      <c r="D325" s="2" t="str">
        <f>数据源!AE357</f>
        <v>部件</v>
      </c>
      <c r="E325" s="2">
        <f>数据源!AF357</f>
        <v>17</v>
      </c>
      <c r="F325" s="2">
        <f>数据源!AG357</f>
        <v>1</v>
      </c>
      <c r="G325" s="2">
        <f>数据源!AH357</f>
        <v>5.4999999999999997E-3</v>
      </c>
      <c r="H325" s="2">
        <f>数据源!AI357</f>
        <v>2.1568627450980395E-2</v>
      </c>
      <c r="I325" s="2">
        <f>数据源!AJ357</f>
        <v>216</v>
      </c>
      <c r="J325" s="3">
        <f t="shared" si="195"/>
        <v>1</v>
      </c>
      <c r="K325" s="3">
        <f t="shared" si="196"/>
        <v>1</v>
      </c>
      <c r="L325" s="3" t="str">
        <f t="shared" si="206"/>
        <v>部件</v>
      </c>
      <c r="M325" s="3">
        <f t="shared" ca="1" si="207"/>
        <v>91203</v>
      </c>
      <c r="N325" s="3" t="str">
        <f t="shared" ca="1" si="208"/>
        <v>51321,52321,53321,51411,52411,53411,51421,51431,91001,91003,91005,91101,91103,91105,91201,91203</v>
      </c>
      <c r="O325" s="3" t="str">
        <f t="shared" si="209"/>
        <v>831,831,831,467,467,467,311,260,216,216,216,216,216,216,216,216</v>
      </c>
      <c r="P325" s="1" t="str">
        <f t="shared" si="210"/>
        <v>(1,2),(1,2),(1,2),(1,1),(1,1),(1,1),(1,1),(1,1),(1,1),(1,1),(1,1),(1,1),(1,1),(1,1),(1,1),(1,1)</v>
      </c>
      <c r="Q325" s="3" t="str">
        <f>IF(D325="坦克碎片",VLOOKUP(C325,道具信息!$N$2:$O$291,2,FALSE)&amp;"碎片",VLOOKUP(C325,道具信息!$N$2:$O$291,2,FALSE))</f>
        <v>T1部件</v>
      </c>
      <c r="R325" s="3">
        <f t="shared" si="193"/>
        <v>3888</v>
      </c>
      <c r="S325" s="11">
        <f t="shared" si="194"/>
        <v>0.38700000000000001</v>
      </c>
      <c r="T325" s="3" t="str">
        <f>VLOOKUP(Q325,道具信息!$Q$3:$S$20,2,FALSE)</f>
        <v>CHEST_ITEM_TYPE_T1_PART</v>
      </c>
      <c r="U325" s="3" t="str">
        <f>IF(COUNTIF(U$310:U324,T325)=0,T325,"")</f>
        <v/>
      </c>
      <c r="V325" s="3" t="str">
        <f t="shared" si="204"/>
        <v>CHEST_ITEM_TYPE_T3_SHARD,CHEST_ITEM_TYPE_T4_SHARD,CHEST_ITEM_TYPE_T1_PART</v>
      </c>
      <c r="W325" s="13" t="str">
        <f t="shared" si="199"/>
        <v/>
      </c>
      <c r="X325" s="3" t="str">
        <f t="shared" si="200"/>
        <v/>
      </c>
      <c r="Y325" s="3" t="str">
        <f t="shared" si="205"/>
        <v>24.8%,19.6%,38.7%</v>
      </c>
    </row>
    <row r="326" spans="2:25" x14ac:dyDescent="0.3">
      <c r="B326" s="2">
        <f>数据源!AC358</f>
        <v>8</v>
      </c>
      <c r="C326" s="2" t="str">
        <f>数据源!AD358</f>
        <v>T1HP5</v>
      </c>
      <c r="D326" s="2" t="str">
        <f>数据源!AE358</f>
        <v>部件</v>
      </c>
      <c r="E326" s="2">
        <f>数据源!AF358</f>
        <v>17</v>
      </c>
      <c r="F326" s="2">
        <f>数据源!AG358</f>
        <v>1</v>
      </c>
      <c r="G326" s="2">
        <f>数据源!AH358</f>
        <v>5.4999999999999997E-3</v>
      </c>
      <c r="H326" s="2">
        <f>数据源!AI358</f>
        <v>2.1568627450980395E-2</v>
      </c>
      <c r="I326" s="2">
        <f>数据源!AJ358</f>
        <v>216</v>
      </c>
      <c r="J326" s="3">
        <f t="shared" si="195"/>
        <v>1</v>
      </c>
      <c r="K326" s="3">
        <f t="shared" si="196"/>
        <v>1</v>
      </c>
      <c r="L326" s="3" t="str">
        <f t="shared" si="206"/>
        <v>部件</v>
      </c>
      <c r="M326" s="3">
        <f t="shared" ca="1" si="207"/>
        <v>91205</v>
      </c>
      <c r="N326" s="3" t="str">
        <f t="shared" ca="1" si="208"/>
        <v>51321,52321,53321,51411,52411,53411,51421,51431,91001,91003,91005,91101,91103,91105,91201,91203,91205</v>
      </c>
      <c r="O326" s="3" t="str">
        <f t="shared" si="209"/>
        <v>831,831,831,467,467,467,311,260,216,216,216,216,216,216,216,216,216</v>
      </c>
      <c r="P326" s="1" t="str">
        <f t="shared" si="210"/>
        <v>(1,2),(1,2),(1,2),(1,1),(1,1),(1,1),(1,1),(1,1),(1,1),(1,1),(1,1),(1,1),(1,1),(1,1),(1,1),(1,1),(1,1)</v>
      </c>
      <c r="Q326" s="3" t="str">
        <f>IF(D326="坦克碎片",VLOOKUP(C326,道具信息!$N$2:$O$291,2,FALSE)&amp;"碎片",VLOOKUP(C326,道具信息!$N$2:$O$291,2,FALSE))</f>
        <v>T1部件</v>
      </c>
      <c r="R326" s="3">
        <f t="shared" si="193"/>
        <v>3888</v>
      </c>
      <c r="S326" s="11">
        <f t="shared" si="194"/>
        <v>0.38700000000000001</v>
      </c>
      <c r="T326" s="3" t="str">
        <f>VLOOKUP(Q326,道具信息!$Q$3:$S$20,2,FALSE)</f>
        <v>CHEST_ITEM_TYPE_T1_PART</v>
      </c>
      <c r="U326" s="3" t="str">
        <f>IF(COUNTIF(U$310:U325,T326)=0,T326,"")</f>
        <v/>
      </c>
      <c r="V326" s="3" t="str">
        <f t="shared" si="204"/>
        <v>CHEST_ITEM_TYPE_T3_SHARD,CHEST_ITEM_TYPE_T4_SHARD,CHEST_ITEM_TYPE_T1_PART</v>
      </c>
      <c r="W326" s="13" t="str">
        <f t="shared" si="199"/>
        <v/>
      </c>
      <c r="X326" s="3" t="str">
        <f t="shared" si="200"/>
        <v/>
      </c>
      <c r="Y326" s="3" t="str">
        <f t="shared" si="205"/>
        <v>24.8%,19.6%,38.7%</v>
      </c>
    </row>
    <row r="327" spans="2:25" x14ac:dyDescent="0.3">
      <c r="B327" s="2">
        <f>数据源!AC359</f>
        <v>8</v>
      </c>
      <c r="C327" s="2" t="str">
        <f>数据源!AD359</f>
        <v>T1LP2</v>
      </c>
      <c r="D327" s="2" t="str">
        <f>数据源!AE359</f>
        <v>部件</v>
      </c>
      <c r="E327" s="2">
        <f>数据源!AF359</f>
        <v>17</v>
      </c>
      <c r="F327" s="2">
        <f>数据源!AG359</f>
        <v>1</v>
      </c>
      <c r="G327" s="2">
        <f>数据源!AH359</f>
        <v>5.4999999999999997E-3</v>
      </c>
      <c r="H327" s="2">
        <f>数据源!AI359</f>
        <v>2.1568627450980395E-2</v>
      </c>
      <c r="I327" s="2">
        <f>数据源!AJ359</f>
        <v>216</v>
      </c>
      <c r="J327" s="3">
        <f t="shared" si="195"/>
        <v>1</v>
      </c>
      <c r="K327" s="3">
        <f t="shared" si="196"/>
        <v>1</v>
      </c>
      <c r="L327" s="3" t="str">
        <f t="shared" si="206"/>
        <v>部件</v>
      </c>
      <c r="M327" s="3">
        <f t="shared" ca="1" si="207"/>
        <v>91002</v>
      </c>
      <c r="N327" s="3" t="str">
        <f t="shared" ca="1" si="208"/>
        <v>51321,52321,53321,51411,52411,53411,51421,51431,91001,91003,91005,91101,91103,91105,91201,91203,91205,91002</v>
      </c>
      <c r="O327" s="3" t="str">
        <f t="shared" si="209"/>
        <v>831,831,831,467,467,467,311,260,216,216,216,216,216,216,216,216,216,216</v>
      </c>
      <c r="P327" s="1" t="str">
        <f t="shared" si="210"/>
        <v>(1,2),(1,2),(1,2),(1,1),(1,1),(1,1),(1,1),(1,1),(1,1),(1,1),(1,1),(1,1),(1,1),(1,1),(1,1),(1,1),(1,1),(1,1)</v>
      </c>
      <c r="Q327" s="3" t="str">
        <f>IF(D327="坦克碎片",VLOOKUP(C327,道具信息!$N$2:$O$291,2,FALSE)&amp;"碎片",VLOOKUP(C327,道具信息!$N$2:$O$291,2,FALSE))</f>
        <v>T1部件</v>
      </c>
      <c r="R327" s="3">
        <f t="shared" si="193"/>
        <v>3888</v>
      </c>
      <c r="S327" s="11">
        <f t="shared" si="194"/>
        <v>0.38700000000000001</v>
      </c>
      <c r="T327" s="3" t="str">
        <f>VLOOKUP(Q327,道具信息!$Q$3:$S$20,2,FALSE)</f>
        <v>CHEST_ITEM_TYPE_T1_PART</v>
      </c>
      <c r="U327" s="3" t="str">
        <f>IF(COUNTIF(U$310:U326,T327)=0,T327,"")</f>
        <v/>
      </c>
      <c r="V327" s="3" t="str">
        <f t="shared" si="204"/>
        <v>CHEST_ITEM_TYPE_T3_SHARD,CHEST_ITEM_TYPE_T4_SHARD,CHEST_ITEM_TYPE_T1_PART</v>
      </c>
      <c r="W327" s="13" t="str">
        <f t="shared" si="199"/>
        <v/>
      </c>
      <c r="X327" s="3" t="str">
        <f t="shared" si="200"/>
        <v/>
      </c>
      <c r="Y327" s="3" t="str">
        <f t="shared" si="205"/>
        <v>24.8%,19.6%,38.7%</v>
      </c>
    </row>
    <row r="328" spans="2:25" x14ac:dyDescent="0.3">
      <c r="B328" s="2">
        <f>数据源!AC360</f>
        <v>8</v>
      </c>
      <c r="C328" s="2" t="str">
        <f>数据源!AD360</f>
        <v>T1LP4</v>
      </c>
      <c r="D328" s="2" t="str">
        <f>数据源!AE360</f>
        <v>部件</v>
      </c>
      <c r="E328" s="2">
        <f>数据源!AF360</f>
        <v>17</v>
      </c>
      <c r="F328" s="2">
        <f>数据源!AG360</f>
        <v>1</v>
      </c>
      <c r="G328" s="2">
        <f>数据源!AH360</f>
        <v>5.4999999999999997E-3</v>
      </c>
      <c r="H328" s="2">
        <f>数据源!AI360</f>
        <v>2.1568627450980395E-2</v>
      </c>
      <c r="I328" s="2">
        <f>数据源!AJ360</f>
        <v>216</v>
      </c>
      <c r="J328" s="3">
        <f t="shared" si="195"/>
        <v>1</v>
      </c>
      <c r="K328" s="3">
        <f t="shared" si="196"/>
        <v>1</v>
      </c>
      <c r="L328" s="3" t="str">
        <f t="shared" si="206"/>
        <v>部件</v>
      </c>
      <c r="M328" s="3">
        <f t="shared" ca="1" si="207"/>
        <v>91004</v>
      </c>
      <c r="N328" s="3" t="str">
        <f t="shared" ca="1" si="208"/>
        <v>51321,52321,53321,51411,52411,53411,51421,51431,91001,91003,91005,91101,91103,91105,91201,91203,91205,91002,91004</v>
      </c>
      <c r="O328" s="3" t="str">
        <f t="shared" si="209"/>
        <v>831,831,831,467,467,467,311,260,216,216,216,216,216,216,216,216,216,216,216</v>
      </c>
      <c r="P328" s="1" t="str">
        <f t="shared" si="210"/>
        <v>(1,2),(1,2),(1,2),(1,1),(1,1),(1,1),(1,1),(1,1),(1,1),(1,1),(1,1),(1,1),(1,1),(1,1),(1,1),(1,1),(1,1),(1,1),(1,1)</v>
      </c>
      <c r="Q328" s="3" t="str">
        <f>IF(D328="坦克碎片",VLOOKUP(C328,道具信息!$N$2:$O$291,2,FALSE)&amp;"碎片",VLOOKUP(C328,道具信息!$N$2:$O$291,2,FALSE))</f>
        <v>T1部件</v>
      </c>
      <c r="R328" s="3">
        <f t="shared" si="193"/>
        <v>3888</v>
      </c>
      <c r="S328" s="11">
        <f t="shared" si="194"/>
        <v>0.38700000000000001</v>
      </c>
      <c r="T328" s="3" t="str">
        <f>VLOOKUP(Q328,道具信息!$Q$3:$S$20,2,FALSE)</f>
        <v>CHEST_ITEM_TYPE_T1_PART</v>
      </c>
      <c r="U328" s="3" t="str">
        <f>IF(COUNTIF(U$310:U327,T328)=0,T328,"")</f>
        <v/>
      </c>
      <c r="V328" s="3" t="str">
        <f t="shared" si="204"/>
        <v>CHEST_ITEM_TYPE_T3_SHARD,CHEST_ITEM_TYPE_T4_SHARD,CHEST_ITEM_TYPE_T1_PART</v>
      </c>
      <c r="W328" s="13" t="str">
        <f t="shared" si="199"/>
        <v/>
      </c>
      <c r="X328" s="3" t="str">
        <f t="shared" si="200"/>
        <v/>
      </c>
      <c r="Y328" s="3" t="str">
        <f t="shared" si="205"/>
        <v>24.8%,19.6%,38.7%</v>
      </c>
    </row>
    <row r="329" spans="2:25" x14ac:dyDescent="0.3">
      <c r="B329" s="2">
        <f>数据源!AC361</f>
        <v>8</v>
      </c>
      <c r="C329" s="2" t="str">
        <f>数据源!AD361</f>
        <v>T1LP6</v>
      </c>
      <c r="D329" s="2" t="str">
        <f>数据源!AE361</f>
        <v>部件</v>
      </c>
      <c r="E329" s="2">
        <f>数据源!AF361</f>
        <v>17</v>
      </c>
      <c r="F329" s="2">
        <f>数据源!AG361</f>
        <v>1</v>
      </c>
      <c r="G329" s="2">
        <f>数据源!AH361</f>
        <v>5.4999999999999997E-3</v>
      </c>
      <c r="H329" s="2">
        <f>数据源!AI361</f>
        <v>2.1568627450980395E-2</v>
      </c>
      <c r="I329" s="2">
        <f>数据源!AJ361</f>
        <v>216</v>
      </c>
      <c r="J329" s="3">
        <f t="shared" si="195"/>
        <v>1</v>
      </c>
      <c r="K329" s="3">
        <f t="shared" si="196"/>
        <v>1</v>
      </c>
      <c r="L329" s="3" t="str">
        <f t="shared" si="206"/>
        <v>部件</v>
      </c>
      <c r="M329" s="3">
        <f t="shared" ca="1" si="207"/>
        <v>91006</v>
      </c>
      <c r="N329" s="3" t="str">
        <f t="shared" ca="1" si="208"/>
        <v>51321,52321,53321,51411,52411,53411,51421,51431,91001,91003,91005,91101,91103,91105,91201,91203,91205,91002,91004,91006</v>
      </c>
      <c r="O329" s="3" t="str">
        <f t="shared" si="209"/>
        <v>831,831,831,467,467,467,311,260,216,216,216,216,216,216,216,216,216,216,216,216</v>
      </c>
      <c r="P329" s="1" t="str">
        <f t="shared" si="210"/>
        <v>(1,2),(1,2),(1,2),(1,1),(1,1),(1,1),(1,1),(1,1),(1,1),(1,1),(1,1),(1,1),(1,1),(1,1),(1,1),(1,1),(1,1),(1,1),(1,1),(1,1)</v>
      </c>
      <c r="Q329" s="3" t="str">
        <f>IF(D329="坦克碎片",VLOOKUP(C329,道具信息!$N$2:$O$291,2,FALSE)&amp;"碎片",VLOOKUP(C329,道具信息!$N$2:$O$291,2,FALSE))</f>
        <v>T1部件</v>
      </c>
      <c r="R329" s="3">
        <f t="shared" si="193"/>
        <v>3888</v>
      </c>
      <c r="S329" s="11">
        <f t="shared" si="194"/>
        <v>0.38700000000000001</v>
      </c>
      <c r="T329" s="3" t="str">
        <f>VLOOKUP(Q329,道具信息!$Q$3:$S$20,2,FALSE)</f>
        <v>CHEST_ITEM_TYPE_T1_PART</v>
      </c>
      <c r="U329" s="3" t="str">
        <f>IF(COUNTIF(U$310:U328,T329)=0,T329,"")</f>
        <v/>
      </c>
      <c r="V329" s="3" t="str">
        <f t="shared" si="204"/>
        <v>CHEST_ITEM_TYPE_T3_SHARD,CHEST_ITEM_TYPE_T4_SHARD,CHEST_ITEM_TYPE_T1_PART</v>
      </c>
      <c r="W329" s="13" t="str">
        <f t="shared" si="199"/>
        <v/>
      </c>
      <c r="X329" s="3" t="str">
        <f t="shared" si="200"/>
        <v/>
      </c>
      <c r="Y329" s="3" t="str">
        <f t="shared" si="205"/>
        <v>24.8%,19.6%,38.7%</v>
      </c>
    </row>
    <row r="330" spans="2:25" x14ac:dyDescent="0.3">
      <c r="B330" s="2">
        <f>数据源!AC362</f>
        <v>8</v>
      </c>
      <c r="C330" s="2" t="str">
        <f>数据源!AD362</f>
        <v>T1MP2</v>
      </c>
      <c r="D330" s="2" t="str">
        <f>数据源!AE362</f>
        <v>部件</v>
      </c>
      <c r="E330" s="2">
        <f>数据源!AF362</f>
        <v>17</v>
      </c>
      <c r="F330" s="2">
        <f>数据源!AG362</f>
        <v>1</v>
      </c>
      <c r="G330" s="2">
        <f>数据源!AH362</f>
        <v>5.4999999999999997E-3</v>
      </c>
      <c r="H330" s="2">
        <f>数据源!AI362</f>
        <v>2.1568627450980395E-2</v>
      </c>
      <c r="I330" s="2">
        <f>数据源!AJ362</f>
        <v>216</v>
      </c>
      <c r="J330" s="3">
        <f t="shared" si="195"/>
        <v>1</v>
      </c>
      <c r="K330" s="3">
        <f t="shared" si="196"/>
        <v>1</v>
      </c>
      <c r="L330" s="3" t="str">
        <f t="shared" si="206"/>
        <v>部件</v>
      </c>
      <c r="M330" s="3">
        <f t="shared" ca="1" si="207"/>
        <v>91102</v>
      </c>
      <c r="N330" s="3" t="str">
        <f t="shared" ca="1" si="208"/>
        <v>51321,52321,53321,51411,52411,53411,51421,51431,91001,91003,91005,91101,91103,91105,91201,91203,91205,91002,91004,91006,91102</v>
      </c>
      <c r="O330" s="3" t="str">
        <f t="shared" si="209"/>
        <v>831,831,831,467,467,467,311,260,216,216,216,216,216,216,216,216,216,216,216,216,216</v>
      </c>
      <c r="P330" s="1" t="str">
        <f t="shared" si="210"/>
        <v>(1,2),(1,2),(1,2),(1,1),(1,1),(1,1),(1,1),(1,1),(1,1),(1,1),(1,1),(1,1),(1,1),(1,1),(1,1),(1,1),(1,1),(1,1),(1,1),(1,1),(1,1)</v>
      </c>
      <c r="Q330" s="3" t="str">
        <f>IF(D330="坦克碎片",VLOOKUP(C330,道具信息!$N$2:$O$291,2,FALSE)&amp;"碎片",VLOOKUP(C330,道具信息!$N$2:$O$291,2,FALSE))</f>
        <v>T1部件</v>
      </c>
      <c r="R330" s="3">
        <f t="shared" si="193"/>
        <v>3888</v>
      </c>
      <c r="S330" s="11">
        <f t="shared" si="194"/>
        <v>0.38700000000000001</v>
      </c>
      <c r="T330" s="3" t="str">
        <f>VLOOKUP(Q330,道具信息!$Q$3:$S$20,2,FALSE)</f>
        <v>CHEST_ITEM_TYPE_T1_PART</v>
      </c>
      <c r="U330" s="3" t="str">
        <f>IF(COUNTIF(U$310:U329,T330)=0,T330,"")</f>
        <v/>
      </c>
      <c r="V330" s="3" t="str">
        <f t="shared" si="204"/>
        <v>CHEST_ITEM_TYPE_T3_SHARD,CHEST_ITEM_TYPE_T4_SHARD,CHEST_ITEM_TYPE_T1_PART</v>
      </c>
      <c r="W330" s="13" t="str">
        <f t="shared" si="199"/>
        <v/>
      </c>
      <c r="X330" s="3" t="str">
        <f t="shared" si="200"/>
        <v/>
      </c>
      <c r="Y330" s="3" t="str">
        <f t="shared" si="205"/>
        <v>24.8%,19.6%,38.7%</v>
      </c>
    </row>
    <row r="331" spans="2:25" x14ac:dyDescent="0.3">
      <c r="B331" s="2">
        <f>数据源!AC363</f>
        <v>8</v>
      </c>
      <c r="C331" s="2" t="str">
        <f>数据源!AD363</f>
        <v>T1MP4</v>
      </c>
      <c r="D331" s="2" t="str">
        <f>数据源!AE363</f>
        <v>部件</v>
      </c>
      <c r="E331" s="2">
        <f>数据源!AF363</f>
        <v>17</v>
      </c>
      <c r="F331" s="2">
        <f>数据源!AG363</f>
        <v>1</v>
      </c>
      <c r="G331" s="2">
        <f>数据源!AH363</f>
        <v>5.4999999999999997E-3</v>
      </c>
      <c r="H331" s="2">
        <f>数据源!AI363</f>
        <v>2.1568627450980395E-2</v>
      </c>
      <c r="I331" s="2">
        <f>数据源!AJ363</f>
        <v>216</v>
      </c>
      <c r="J331" s="3">
        <f t="shared" si="195"/>
        <v>1</v>
      </c>
      <c r="K331" s="3">
        <f t="shared" si="196"/>
        <v>1</v>
      </c>
      <c r="L331" s="3" t="str">
        <f t="shared" si="206"/>
        <v>部件</v>
      </c>
      <c r="M331" s="3">
        <f t="shared" ca="1" si="207"/>
        <v>91104</v>
      </c>
      <c r="N331" s="3" t="str">
        <f t="shared" ca="1" si="208"/>
        <v>51321,52321,53321,51411,52411,53411,51421,51431,91001,91003,91005,91101,91103,91105,91201,91203,91205,91002,91004,91006,91102,91104</v>
      </c>
      <c r="O331" s="3" t="str">
        <f t="shared" si="209"/>
        <v>831,831,831,467,467,467,311,260,216,216,216,216,216,216,216,216,216,216,216,216,216,216</v>
      </c>
      <c r="P331" s="1" t="str">
        <f t="shared" si="210"/>
        <v>(1,2),(1,2),(1,2),(1,1),(1,1),(1,1),(1,1),(1,1),(1,1),(1,1),(1,1),(1,1),(1,1),(1,1),(1,1),(1,1),(1,1),(1,1),(1,1),(1,1),(1,1),(1,1)</v>
      </c>
      <c r="Q331" s="3" t="str">
        <f>IF(D331="坦克碎片",VLOOKUP(C331,道具信息!$N$2:$O$291,2,FALSE)&amp;"碎片",VLOOKUP(C331,道具信息!$N$2:$O$291,2,FALSE))</f>
        <v>T1部件</v>
      </c>
      <c r="R331" s="3">
        <f t="shared" si="193"/>
        <v>3888</v>
      </c>
      <c r="S331" s="11">
        <f t="shared" si="194"/>
        <v>0.38700000000000001</v>
      </c>
      <c r="T331" s="3" t="str">
        <f>VLOOKUP(Q331,道具信息!$Q$3:$S$20,2,FALSE)</f>
        <v>CHEST_ITEM_TYPE_T1_PART</v>
      </c>
      <c r="U331" s="3" t="str">
        <f>IF(COUNTIF(U$310:U330,T331)=0,T331,"")</f>
        <v/>
      </c>
      <c r="V331" s="3" t="str">
        <f t="shared" si="204"/>
        <v>CHEST_ITEM_TYPE_T3_SHARD,CHEST_ITEM_TYPE_T4_SHARD,CHEST_ITEM_TYPE_T1_PART</v>
      </c>
      <c r="W331" s="13" t="str">
        <f t="shared" si="199"/>
        <v/>
      </c>
      <c r="X331" s="3" t="str">
        <f t="shared" si="200"/>
        <v/>
      </c>
      <c r="Y331" s="3" t="str">
        <f t="shared" si="205"/>
        <v>24.8%,19.6%,38.7%</v>
      </c>
    </row>
    <row r="332" spans="2:25" x14ac:dyDescent="0.3">
      <c r="B332" s="2">
        <f>数据源!AC364</f>
        <v>8</v>
      </c>
      <c r="C332" s="2" t="str">
        <f>数据源!AD364</f>
        <v>T1MP6</v>
      </c>
      <c r="D332" s="2" t="str">
        <f>数据源!AE364</f>
        <v>部件</v>
      </c>
      <c r="E332" s="2">
        <f>数据源!AF364</f>
        <v>17</v>
      </c>
      <c r="F332" s="2">
        <f>数据源!AG364</f>
        <v>1</v>
      </c>
      <c r="G332" s="2">
        <f>数据源!AH364</f>
        <v>5.4999999999999997E-3</v>
      </c>
      <c r="H332" s="2">
        <f>数据源!AI364</f>
        <v>2.1568627450980395E-2</v>
      </c>
      <c r="I332" s="2">
        <f>数据源!AJ364</f>
        <v>216</v>
      </c>
      <c r="J332" s="3">
        <f t="shared" si="195"/>
        <v>1</v>
      </c>
      <c r="K332" s="3">
        <f t="shared" si="196"/>
        <v>1</v>
      </c>
      <c r="L332" s="3" t="str">
        <f t="shared" si="206"/>
        <v>部件</v>
      </c>
      <c r="M332" s="3">
        <f t="shared" ca="1" si="207"/>
        <v>91106</v>
      </c>
      <c r="N332" s="3" t="str">
        <f t="shared" ca="1" si="208"/>
        <v>51321,52321,53321,51411,52411,53411,51421,51431,91001,91003,91005,91101,91103,91105,91201,91203,91205,91002,91004,91006,91102,91104,91106</v>
      </c>
      <c r="O332" s="3" t="str">
        <f t="shared" si="209"/>
        <v>831,831,831,467,467,467,311,260,216,216,216,216,216,216,216,216,216,216,216,216,216,216,216</v>
      </c>
      <c r="P332" s="1" t="str">
        <f t="shared" si="210"/>
        <v>(1,2),(1,2),(1,2),(1,1),(1,1),(1,1),(1,1),(1,1),(1,1),(1,1),(1,1),(1,1),(1,1),(1,1),(1,1),(1,1),(1,1),(1,1),(1,1),(1,1),(1,1),(1,1),(1,1)</v>
      </c>
      <c r="Q332" s="3" t="str">
        <f>IF(D332="坦克碎片",VLOOKUP(C332,道具信息!$N$2:$O$291,2,FALSE)&amp;"碎片",VLOOKUP(C332,道具信息!$N$2:$O$291,2,FALSE))</f>
        <v>T1部件</v>
      </c>
      <c r="R332" s="3">
        <f t="shared" si="193"/>
        <v>3888</v>
      </c>
      <c r="S332" s="11">
        <f t="shared" si="194"/>
        <v>0.38700000000000001</v>
      </c>
      <c r="T332" s="3" t="str">
        <f>VLOOKUP(Q332,道具信息!$Q$3:$S$20,2,FALSE)</f>
        <v>CHEST_ITEM_TYPE_T1_PART</v>
      </c>
      <c r="U332" s="3" t="str">
        <f>IF(COUNTIF(U$310:U331,T332)=0,T332,"")</f>
        <v/>
      </c>
      <c r="V332" s="3" t="str">
        <f t="shared" si="204"/>
        <v>CHEST_ITEM_TYPE_T3_SHARD,CHEST_ITEM_TYPE_T4_SHARD,CHEST_ITEM_TYPE_T1_PART</v>
      </c>
      <c r="W332" s="13" t="str">
        <f t="shared" si="199"/>
        <v/>
      </c>
      <c r="X332" s="3" t="str">
        <f t="shared" si="200"/>
        <v/>
      </c>
      <c r="Y332" s="3" t="str">
        <f t="shared" si="205"/>
        <v>24.8%,19.6%,38.7%</v>
      </c>
    </row>
    <row r="333" spans="2:25" x14ac:dyDescent="0.3">
      <c r="B333" s="2">
        <f>数据源!AC365</f>
        <v>8</v>
      </c>
      <c r="C333" s="2" t="str">
        <f>数据源!AD365</f>
        <v>T1HP2</v>
      </c>
      <c r="D333" s="2" t="str">
        <f>数据源!AE365</f>
        <v>部件</v>
      </c>
      <c r="E333" s="2">
        <f>数据源!AF365</f>
        <v>17</v>
      </c>
      <c r="F333" s="2">
        <f>数据源!AG365</f>
        <v>1</v>
      </c>
      <c r="G333" s="2">
        <f>数据源!AH365</f>
        <v>5.4999999999999997E-3</v>
      </c>
      <c r="H333" s="2">
        <f>数据源!AI365</f>
        <v>2.1568627450980395E-2</v>
      </c>
      <c r="I333" s="2">
        <f>数据源!AJ365</f>
        <v>216</v>
      </c>
      <c r="J333" s="3">
        <f t="shared" si="195"/>
        <v>1</v>
      </c>
      <c r="K333" s="3">
        <f t="shared" si="196"/>
        <v>1</v>
      </c>
      <c r="L333" s="3" t="str">
        <f t="shared" si="206"/>
        <v>部件</v>
      </c>
      <c r="M333" s="3">
        <f t="shared" ca="1" si="207"/>
        <v>91202</v>
      </c>
      <c r="N333" s="3" t="str">
        <f t="shared" ca="1" si="208"/>
        <v>51321,52321,53321,51411,52411,53411,51421,51431,91001,91003,91005,91101,91103,91105,91201,91203,91205,91002,91004,91006,91102,91104,91106,91202</v>
      </c>
      <c r="O333" s="3" t="str">
        <f t="shared" si="209"/>
        <v>831,831,831,467,467,467,311,260,216,216,216,216,216,216,216,216,216,216,216,216,216,216,216,216</v>
      </c>
      <c r="P333" s="1" t="str">
        <f t="shared" si="210"/>
        <v>(1,2),(1,2),(1,2),(1,1),(1,1),(1,1),(1,1),(1,1),(1,1),(1,1),(1,1),(1,1),(1,1),(1,1),(1,1),(1,1),(1,1),(1,1),(1,1),(1,1),(1,1),(1,1),(1,1),(1,1)</v>
      </c>
      <c r="Q333" s="3" t="str">
        <f>IF(D333="坦克碎片",VLOOKUP(C333,道具信息!$N$2:$O$291,2,FALSE)&amp;"碎片",VLOOKUP(C333,道具信息!$N$2:$O$291,2,FALSE))</f>
        <v>T1部件</v>
      </c>
      <c r="R333" s="3">
        <f t="shared" si="193"/>
        <v>3888</v>
      </c>
      <c r="S333" s="11">
        <f t="shared" si="194"/>
        <v>0.38700000000000001</v>
      </c>
      <c r="T333" s="3" t="str">
        <f>VLOOKUP(Q333,道具信息!$Q$3:$S$20,2,FALSE)</f>
        <v>CHEST_ITEM_TYPE_T1_PART</v>
      </c>
      <c r="U333" s="3" t="str">
        <f>IF(COUNTIF(U$310:U332,T333)=0,T333,"")</f>
        <v/>
      </c>
      <c r="V333" s="3" t="str">
        <f t="shared" si="204"/>
        <v>CHEST_ITEM_TYPE_T3_SHARD,CHEST_ITEM_TYPE_T4_SHARD,CHEST_ITEM_TYPE_T1_PART</v>
      </c>
      <c r="W333" s="13" t="str">
        <f t="shared" si="199"/>
        <v/>
      </c>
      <c r="X333" s="3" t="str">
        <f t="shared" si="200"/>
        <v/>
      </c>
      <c r="Y333" s="3" t="str">
        <f t="shared" si="205"/>
        <v>24.8%,19.6%,38.7%</v>
      </c>
    </row>
    <row r="334" spans="2:25" x14ac:dyDescent="0.3">
      <c r="B334" s="2">
        <f>数据源!AC366</f>
        <v>8</v>
      </c>
      <c r="C334" s="2" t="str">
        <f>数据源!AD366</f>
        <v>T1HP4</v>
      </c>
      <c r="D334" s="2" t="str">
        <f>数据源!AE366</f>
        <v>部件</v>
      </c>
      <c r="E334" s="2">
        <f>数据源!AF366</f>
        <v>17</v>
      </c>
      <c r="F334" s="2">
        <f>数据源!AG366</f>
        <v>1</v>
      </c>
      <c r="G334" s="2">
        <f>数据源!AH366</f>
        <v>5.4999999999999997E-3</v>
      </c>
      <c r="H334" s="2">
        <f>数据源!AI366</f>
        <v>2.1568627450980395E-2</v>
      </c>
      <c r="I334" s="2">
        <f>数据源!AJ366</f>
        <v>216</v>
      </c>
      <c r="J334" s="3">
        <f t="shared" si="195"/>
        <v>1</v>
      </c>
      <c r="K334" s="3">
        <f t="shared" si="196"/>
        <v>1</v>
      </c>
      <c r="L334" s="3" t="str">
        <f t="shared" ref="L334:L336" si="211">RIGHT(D334,2)</f>
        <v>部件</v>
      </c>
      <c r="M334" s="3">
        <f t="shared" ref="M334:M336" ca="1" si="212">IF(OR(L334="坦克",L334="碎片"),VLOOKUP(C334,INDIRECT("坦克ID"),MATCH(L334&amp;"ID",INDIRECT("坦克标头"),0),FALSE),VLOOKUP(C334,INDIRECT(L334&amp;"ID"),2,FALSE))</f>
        <v>91204</v>
      </c>
      <c r="N334" s="3" t="str">
        <f t="shared" ref="N334:N336" ca="1" si="213">N333&amp;","&amp;M334</f>
        <v>51321,52321,53321,51411,52411,53411,51421,51431,91001,91003,91005,91101,91103,91105,91201,91203,91205,91002,91004,91006,91102,91104,91106,91202,91204</v>
      </c>
      <c r="O334" s="3" t="str">
        <f t="shared" ref="O334:O336" si="214">O333&amp;","&amp;I334</f>
        <v>831,831,831,467,467,467,311,260,216,216,216,216,216,216,216,216,216,216,216,216,216,216,216,216,216</v>
      </c>
      <c r="P334" s="1" t="str">
        <f t="shared" ref="P334:P336" si="215">P333&amp;","&amp;"("&amp;J334&amp;","&amp;K334&amp;")"</f>
        <v>(1,2),(1,2),(1,2),(1,1),(1,1),(1,1),(1,1),(1,1),(1,1),(1,1),(1,1),(1,1),(1,1),(1,1),(1,1),(1,1),(1,1),(1,1),(1,1),(1,1),(1,1),(1,1),(1,1),(1,1),(1,1)</v>
      </c>
      <c r="Q334" s="3" t="str">
        <f>IF(D334="坦克碎片",VLOOKUP(C334,道具信息!$N$2:$O$291,2,FALSE)&amp;"碎片",VLOOKUP(C334,道具信息!$N$2:$O$291,2,FALSE))</f>
        <v>T1部件</v>
      </c>
      <c r="R334" s="3">
        <f t="shared" si="193"/>
        <v>3888</v>
      </c>
      <c r="S334" s="11">
        <f t="shared" si="194"/>
        <v>0.38700000000000001</v>
      </c>
      <c r="T334" s="3" t="str">
        <f>VLOOKUP(Q334,道具信息!$Q$3:$S$20,2,FALSE)</f>
        <v>CHEST_ITEM_TYPE_T1_PART</v>
      </c>
      <c r="U334" s="3" t="str">
        <f>IF(COUNTIF(U$310:U333,T334)=0,T334,"")</f>
        <v/>
      </c>
      <c r="V334" s="3" t="str">
        <f t="shared" si="204"/>
        <v>CHEST_ITEM_TYPE_T3_SHARD,CHEST_ITEM_TYPE_T4_SHARD,CHEST_ITEM_TYPE_T1_PART</v>
      </c>
      <c r="W334" s="13" t="str">
        <f t="shared" si="199"/>
        <v/>
      </c>
      <c r="X334" s="3" t="str">
        <f t="shared" si="200"/>
        <v/>
      </c>
      <c r="Y334" s="3" t="str">
        <f t="shared" si="205"/>
        <v>24.8%,19.6%,38.7%</v>
      </c>
    </row>
    <row r="335" spans="2:25" x14ac:dyDescent="0.3">
      <c r="B335" s="2">
        <f>数据源!AC367</f>
        <v>8</v>
      </c>
      <c r="C335" s="2" t="str">
        <f>数据源!AD367</f>
        <v>T1HP6</v>
      </c>
      <c r="D335" s="2" t="str">
        <f>数据源!AE367</f>
        <v>部件</v>
      </c>
      <c r="E335" s="2">
        <f>数据源!AF367</f>
        <v>17</v>
      </c>
      <c r="F335" s="2">
        <f>数据源!AG367</f>
        <v>1</v>
      </c>
      <c r="G335" s="2">
        <f>数据源!AH367</f>
        <v>5.4999999999999997E-3</v>
      </c>
      <c r="H335" s="2">
        <f>数据源!AI367</f>
        <v>2.1568627450980395E-2</v>
      </c>
      <c r="I335" s="2">
        <f>数据源!AJ367</f>
        <v>216</v>
      </c>
      <c r="J335" s="3">
        <f t="shared" si="195"/>
        <v>1</v>
      </c>
      <c r="K335" s="3">
        <f t="shared" si="196"/>
        <v>1</v>
      </c>
      <c r="L335" s="3" t="str">
        <f t="shared" si="211"/>
        <v>部件</v>
      </c>
      <c r="M335" s="3">
        <f t="shared" ca="1" si="212"/>
        <v>91206</v>
      </c>
      <c r="N335" s="3" t="str">
        <f t="shared" ca="1" si="213"/>
        <v>51321,52321,53321,51411,52411,53411,51421,51431,91001,91003,91005,91101,91103,91105,91201,91203,91205,91002,91004,91006,91102,91104,91106,91202,91204,91206</v>
      </c>
      <c r="O335" s="3" t="str">
        <f t="shared" si="214"/>
        <v>831,831,831,467,467,467,311,260,216,216,216,216,216,216,216,216,216,216,216,216,216,216,216,216,216,216</v>
      </c>
      <c r="P335" s="1" t="str">
        <f t="shared" si="215"/>
        <v>(1,2),(1,2),(1,2),(1,1),(1,1),(1,1),(1,1),(1,1),(1,1),(1,1),(1,1),(1,1),(1,1),(1,1),(1,1),(1,1),(1,1),(1,1),(1,1),(1,1),(1,1),(1,1),(1,1),(1,1),(1,1),(1,1)</v>
      </c>
      <c r="Q335" s="3" t="str">
        <f>IF(D335="坦克碎片",VLOOKUP(C335,道具信息!$N$2:$O$291,2,FALSE)&amp;"碎片",VLOOKUP(C335,道具信息!$N$2:$O$291,2,FALSE))</f>
        <v>T1部件</v>
      </c>
      <c r="R335" s="3">
        <f t="shared" si="193"/>
        <v>3888</v>
      </c>
      <c r="S335" s="11">
        <f t="shared" si="194"/>
        <v>0.38700000000000001</v>
      </c>
      <c r="T335" s="3" t="str">
        <f>VLOOKUP(Q335,道具信息!$Q$3:$S$20,2,FALSE)</f>
        <v>CHEST_ITEM_TYPE_T1_PART</v>
      </c>
      <c r="U335" s="3" t="str">
        <f>IF(COUNTIF(U$310:U334,T335)=0,T335,"")</f>
        <v/>
      </c>
      <c r="V335" s="3" t="str">
        <f t="shared" si="204"/>
        <v>CHEST_ITEM_TYPE_T3_SHARD,CHEST_ITEM_TYPE_T4_SHARD,CHEST_ITEM_TYPE_T1_PART</v>
      </c>
      <c r="W335" s="13" t="str">
        <f t="shared" si="199"/>
        <v/>
      </c>
      <c r="X335" s="3" t="str">
        <f t="shared" si="200"/>
        <v/>
      </c>
      <c r="Y335" s="3" t="str">
        <f t="shared" si="205"/>
        <v>24.8%,19.6%,38.7%</v>
      </c>
    </row>
    <row r="336" spans="2:25" x14ac:dyDescent="0.3">
      <c r="B336" s="2">
        <f>数据源!AC368</f>
        <v>8</v>
      </c>
      <c r="C336" s="2" t="str">
        <f>数据源!AD368</f>
        <v>T2LP1</v>
      </c>
      <c r="D336" s="2" t="str">
        <f>数据源!AE368</f>
        <v>部件</v>
      </c>
      <c r="E336" s="2">
        <f>数据源!AF368</f>
        <v>77.000000000000028</v>
      </c>
      <c r="F336" s="2">
        <f>数据源!AG368</f>
        <v>1</v>
      </c>
      <c r="G336" s="2">
        <f>数据源!AH368</f>
        <v>6.4999999999999997E-3</v>
      </c>
      <c r="H336" s="2">
        <f>数据源!AI368</f>
        <v>5.6277056277056255E-3</v>
      </c>
      <c r="I336" s="2">
        <f>数据源!AJ368</f>
        <v>56</v>
      </c>
      <c r="J336" s="3">
        <f t="shared" si="195"/>
        <v>1</v>
      </c>
      <c r="K336" s="3">
        <f t="shared" si="196"/>
        <v>1</v>
      </c>
      <c r="L336" s="3" t="str">
        <f t="shared" si="211"/>
        <v>部件</v>
      </c>
      <c r="M336" s="3">
        <f t="shared" ca="1" si="212"/>
        <v>92001</v>
      </c>
      <c r="N336" s="3" t="str">
        <f t="shared" ca="1" si="213"/>
        <v>51321,52321,53321,51411,52411,53411,51421,51431,91001,91003,91005,91101,91103,91105,91201,91203,91205,91002,91004,91006,91102,91104,91106,91202,91204,91206,92001</v>
      </c>
      <c r="O336" s="3" t="str">
        <f t="shared" si="214"/>
        <v>831,831,831,467,467,467,311,260,216,216,216,216,216,216,216,216,216,216,216,216,216,216,216,216,216,216,56</v>
      </c>
      <c r="P336" s="1" t="str">
        <f t="shared" si="215"/>
        <v>(1,2),(1,2),(1,2),(1,1),(1,1),(1,1),(1,1),(1,1),(1,1),(1,1),(1,1),(1,1),(1,1),(1,1),(1,1),(1,1),(1,1),(1,1),(1,1),(1,1),(1,1),(1,1),(1,1),(1,1),(1,1),(1,1),(1,1)</v>
      </c>
      <c r="Q336" s="3" t="str">
        <f>IF(D336="坦克碎片",VLOOKUP(C336,道具信息!$N$2:$O$291,2,FALSE)&amp;"碎片",VLOOKUP(C336,道具信息!$N$2:$O$291,2,FALSE))</f>
        <v>T2部件</v>
      </c>
      <c r="R336" s="3">
        <f t="shared" si="193"/>
        <v>1008</v>
      </c>
      <c r="S336" s="11">
        <f t="shared" si="194"/>
        <v>0.1</v>
      </c>
      <c r="T336" s="3" t="str">
        <f>VLOOKUP(Q336,道具信息!$Q$3:$S$20,2,FALSE)</f>
        <v>CHEST_ITEM_TYPE_T2_PART</v>
      </c>
      <c r="U336" s="3" t="str">
        <f>IF(COUNTIF(U$310:U335,T336)=0,T336,"")</f>
        <v>CHEST_ITEM_TYPE_T2_PART</v>
      </c>
      <c r="V336" s="3" t="str">
        <f t="shared" si="204"/>
        <v>CHEST_ITEM_TYPE_T3_SHARD,CHEST_ITEM_TYPE_T4_SHARD,CHEST_ITEM_TYPE_T1_PART,CHEST_ITEM_TYPE_T2_PART</v>
      </c>
      <c r="W336" s="13">
        <f t="shared" si="199"/>
        <v>0.1</v>
      </c>
      <c r="X336" s="3" t="str">
        <f t="shared" si="200"/>
        <v>10.0%</v>
      </c>
      <c r="Y336" s="3" t="str">
        <f t="shared" si="205"/>
        <v>24.8%,19.6%,38.7%,10.0%</v>
      </c>
    </row>
    <row r="337" spans="2:25" x14ac:dyDescent="0.3">
      <c r="B337" s="2">
        <f>数据源!AC369</f>
        <v>8</v>
      </c>
      <c r="C337" s="2" t="str">
        <f>数据源!AD369</f>
        <v>T2LP3</v>
      </c>
      <c r="D337" s="2" t="str">
        <f>数据源!AE369</f>
        <v>部件</v>
      </c>
      <c r="E337" s="2">
        <f>数据源!AF369</f>
        <v>77.000000000000028</v>
      </c>
      <c r="F337" s="2">
        <f>数据源!AG369</f>
        <v>1</v>
      </c>
      <c r="G337" s="2">
        <f>数据源!AH369</f>
        <v>6.4999999999999997E-3</v>
      </c>
      <c r="H337" s="2">
        <f>数据源!AI369</f>
        <v>5.6277056277056255E-3</v>
      </c>
      <c r="I337" s="2">
        <f>数据源!AJ369</f>
        <v>56</v>
      </c>
      <c r="J337" s="3">
        <f>ROUNDUP(IF(F337&gt;1,F337-ROUNDDOWN(SQRT(F337),0),F337),0)</f>
        <v>1</v>
      </c>
      <c r="K337" s="3">
        <f>F337*2-J337</f>
        <v>1</v>
      </c>
      <c r="L337" s="3" t="str">
        <f t="shared" ref="L337:L373" si="216">RIGHT(D337,2)</f>
        <v>部件</v>
      </c>
      <c r="M337" s="3">
        <f t="shared" ref="M337:M373" ca="1" si="217">IF(OR(L337="坦克",L337="碎片"),VLOOKUP(C337,INDIRECT("坦克ID"),MATCH(L337&amp;"ID",INDIRECT("坦克标头"),0),FALSE),VLOOKUP(C337,INDIRECT(L337&amp;"ID"),2,FALSE))</f>
        <v>92003</v>
      </c>
      <c r="N337" s="3" t="str">
        <f t="shared" ref="N337:N373" ca="1" si="218">N336&amp;","&amp;M337</f>
        <v>51321,52321,53321,51411,52411,53411,51421,51431,91001,91003,91005,91101,91103,91105,91201,91203,91205,91002,91004,91006,91102,91104,91106,91202,91204,91206,92001,92003</v>
      </c>
      <c r="O337" s="3" t="str">
        <f t="shared" ref="O337:O373" si="219">O336&amp;","&amp;I337</f>
        <v>831,831,831,467,467,467,311,260,216,216,216,216,216,216,216,216,216,216,216,216,216,216,216,216,216,216,56,56</v>
      </c>
      <c r="P337" s="1" t="str">
        <f t="shared" ref="P337:P373" si="220">P336&amp;","&amp;"("&amp;J337&amp;","&amp;K337&amp;")"</f>
        <v>(1,2),(1,2),(1,2),(1,1),(1,1),(1,1),(1,1),(1,1),(1,1),(1,1),(1,1),(1,1),(1,1),(1,1),(1,1),(1,1),(1,1),(1,1),(1,1),(1,1),(1,1),(1,1),(1,1),(1,1),(1,1),(1,1),(1,1),(1,1)</v>
      </c>
      <c r="Q337" s="3" t="str">
        <f>IF(D337="坦克碎片",VLOOKUP(C337,道具信息!$N$2:$O$291,2,FALSE)&amp;"碎片",VLOOKUP(C337,道具信息!$N$2:$O$291,2,FALSE))</f>
        <v>T2部件</v>
      </c>
      <c r="R337" s="3">
        <f t="shared" si="193"/>
        <v>1008</v>
      </c>
      <c r="S337" s="11">
        <f t="shared" si="194"/>
        <v>0.1</v>
      </c>
      <c r="T337" s="3" t="str">
        <f>VLOOKUP(Q337,道具信息!$Q$3:$S$20,2,FALSE)</f>
        <v>CHEST_ITEM_TYPE_T2_PART</v>
      </c>
      <c r="U337" s="3" t="str">
        <f>IF(COUNTIF(U$310:U336,T337)=0,T337,"")</f>
        <v/>
      </c>
      <c r="V337" s="3" t="str">
        <f t="shared" si="204"/>
        <v>CHEST_ITEM_TYPE_T3_SHARD,CHEST_ITEM_TYPE_T4_SHARD,CHEST_ITEM_TYPE_T1_PART,CHEST_ITEM_TYPE_T2_PART</v>
      </c>
      <c r="W337" s="13" t="str">
        <f t="shared" si="199"/>
        <v/>
      </c>
      <c r="X337" s="3" t="str">
        <f t="shared" si="200"/>
        <v/>
      </c>
      <c r="Y337" s="3" t="str">
        <f t="shared" si="205"/>
        <v>24.8%,19.6%,38.7%,10.0%</v>
      </c>
    </row>
    <row r="338" spans="2:25" x14ac:dyDescent="0.3">
      <c r="B338" s="2">
        <f>数据源!AC370</f>
        <v>8</v>
      </c>
      <c r="C338" s="2" t="str">
        <f>数据源!AD370</f>
        <v>T2LP5</v>
      </c>
      <c r="D338" s="2" t="str">
        <f>数据源!AE370</f>
        <v>部件</v>
      </c>
      <c r="E338" s="2">
        <f>数据源!AF370</f>
        <v>77.000000000000028</v>
      </c>
      <c r="F338" s="2">
        <f>数据源!AG370</f>
        <v>1</v>
      </c>
      <c r="G338" s="2">
        <f>数据源!AH370</f>
        <v>6.4999999999999997E-3</v>
      </c>
      <c r="H338" s="2">
        <f>数据源!AI370</f>
        <v>5.6277056277056255E-3</v>
      </c>
      <c r="I338" s="2">
        <f>数据源!AJ370</f>
        <v>56</v>
      </c>
      <c r="J338" s="3">
        <f t="shared" ref="J338:J351" si="221">ROUNDUP(IF(F338&gt;1,F338-ROUNDDOWN(SQRT(F338),0),F338),0)</f>
        <v>1</v>
      </c>
      <c r="K338" s="3">
        <f t="shared" ref="K338:K351" si="222">F338*2-J338</f>
        <v>1</v>
      </c>
      <c r="L338" s="3" t="str">
        <f t="shared" si="216"/>
        <v>部件</v>
      </c>
      <c r="M338" s="3">
        <f t="shared" ca="1" si="217"/>
        <v>92005</v>
      </c>
      <c r="N338" s="3" t="str">
        <f t="shared" ca="1" si="218"/>
        <v>51321,52321,53321,51411,52411,53411,51421,51431,91001,91003,91005,91101,91103,91105,91201,91203,91205,91002,91004,91006,91102,91104,91106,91202,91204,91206,92001,92003,92005</v>
      </c>
      <c r="O338" s="3" t="str">
        <f t="shared" si="219"/>
        <v>831,831,831,467,467,467,311,260,216,216,216,216,216,216,216,216,216,216,216,216,216,216,216,216,216,216,56,56,56</v>
      </c>
      <c r="P338" s="1" t="str">
        <f t="shared" si="220"/>
        <v>(1,2),(1,2),(1,2),(1,1),(1,1),(1,1),(1,1),(1,1),(1,1),(1,1),(1,1),(1,1),(1,1),(1,1),(1,1),(1,1),(1,1),(1,1),(1,1),(1,1),(1,1),(1,1),(1,1),(1,1),(1,1),(1,1),(1,1),(1,1),(1,1)</v>
      </c>
      <c r="Q338" s="3" t="str">
        <f>IF(D338="坦克碎片",VLOOKUP(C338,道具信息!$N$2:$O$291,2,FALSE)&amp;"碎片",VLOOKUP(C338,道具信息!$N$2:$O$291,2,FALSE))</f>
        <v>T2部件</v>
      </c>
      <c r="R338" s="3">
        <f t="shared" si="193"/>
        <v>1008</v>
      </c>
      <c r="S338" s="11">
        <f t="shared" si="194"/>
        <v>0.1</v>
      </c>
      <c r="T338" s="3" t="str">
        <f>VLOOKUP(Q338,道具信息!$Q$3:$S$20,2,FALSE)</f>
        <v>CHEST_ITEM_TYPE_T2_PART</v>
      </c>
      <c r="U338" s="3" t="str">
        <f>IF(COUNTIF(U$310:U337,T338)=0,T338,"")</f>
        <v/>
      </c>
      <c r="V338" s="3" t="str">
        <f t="shared" si="204"/>
        <v>CHEST_ITEM_TYPE_T3_SHARD,CHEST_ITEM_TYPE_T4_SHARD,CHEST_ITEM_TYPE_T1_PART,CHEST_ITEM_TYPE_T2_PART</v>
      </c>
      <c r="W338" s="13" t="str">
        <f t="shared" si="199"/>
        <v/>
      </c>
      <c r="X338" s="3" t="str">
        <f t="shared" si="200"/>
        <v/>
      </c>
      <c r="Y338" s="3" t="str">
        <f t="shared" si="205"/>
        <v>24.8%,19.6%,38.7%,10.0%</v>
      </c>
    </row>
    <row r="339" spans="2:25" x14ac:dyDescent="0.3">
      <c r="B339" s="2">
        <f>数据源!AC371</f>
        <v>8</v>
      </c>
      <c r="C339" s="2" t="str">
        <f>数据源!AD371</f>
        <v>T2MP1</v>
      </c>
      <c r="D339" s="2" t="str">
        <f>数据源!AE371</f>
        <v>部件</v>
      </c>
      <c r="E339" s="2">
        <f>数据源!AF371</f>
        <v>77.000000000000028</v>
      </c>
      <c r="F339" s="2">
        <f>数据源!AG371</f>
        <v>1</v>
      </c>
      <c r="G339" s="2">
        <f>数据源!AH371</f>
        <v>6.4999999999999997E-3</v>
      </c>
      <c r="H339" s="2">
        <f>数据源!AI371</f>
        <v>5.6277056277056255E-3</v>
      </c>
      <c r="I339" s="2">
        <f>数据源!AJ371</f>
        <v>56</v>
      </c>
      <c r="J339" s="3">
        <f t="shared" si="221"/>
        <v>1</v>
      </c>
      <c r="K339" s="3">
        <f t="shared" si="222"/>
        <v>1</v>
      </c>
      <c r="L339" s="3" t="str">
        <f t="shared" si="216"/>
        <v>部件</v>
      </c>
      <c r="M339" s="3">
        <f t="shared" ca="1" si="217"/>
        <v>92101</v>
      </c>
      <c r="N339" s="3" t="str">
        <f t="shared" ca="1" si="218"/>
        <v>51321,52321,53321,51411,52411,53411,51421,51431,91001,91003,91005,91101,91103,91105,91201,91203,91205,91002,91004,91006,91102,91104,91106,91202,91204,91206,92001,92003,92005,92101</v>
      </c>
      <c r="O339" s="3" t="str">
        <f t="shared" si="219"/>
        <v>831,831,831,467,467,467,311,260,216,216,216,216,216,216,216,216,216,216,216,216,216,216,216,216,216,216,56,56,56,56</v>
      </c>
      <c r="P339" s="1" t="str">
        <f t="shared" si="220"/>
        <v>(1,2),(1,2),(1,2),(1,1),(1,1),(1,1),(1,1),(1,1),(1,1),(1,1),(1,1),(1,1),(1,1),(1,1),(1,1),(1,1),(1,1),(1,1),(1,1),(1,1),(1,1),(1,1),(1,1),(1,1),(1,1),(1,1),(1,1),(1,1),(1,1),(1,1)</v>
      </c>
      <c r="Q339" s="3" t="str">
        <f>IF(D339="坦克碎片",VLOOKUP(C339,道具信息!$N$2:$O$291,2,FALSE)&amp;"碎片",VLOOKUP(C339,道具信息!$N$2:$O$291,2,FALSE))</f>
        <v>T2部件</v>
      </c>
      <c r="R339" s="3">
        <f t="shared" si="193"/>
        <v>1008</v>
      </c>
      <c r="S339" s="11">
        <f t="shared" si="194"/>
        <v>0.1</v>
      </c>
      <c r="T339" s="3" t="str">
        <f>VLOOKUP(Q339,道具信息!$Q$3:$S$20,2,FALSE)</f>
        <v>CHEST_ITEM_TYPE_T2_PART</v>
      </c>
      <c r="U339" s="3" t="str">
        <f>IF(COUNTIF(U$310:U338,T339)=0,T339,"")</f>
        <v/>
      </c>
      <c r="V339" s="3" t="str">
        <f t="shared" si="204"/>
        <v>CHEST_ITEM_TYPE_T3_SHARD,CHEST_ITEM_TYPE_T4_SHARD,CHEST_ITEM_TYPE_T1_PART,CHEST_ITEM_TYPE_T2_PART</v>
      </c>
      <c r="W339" s="13" t="str">
        <f t="shared" si="199"/>
        <v/>
      </c>
      <c r="X339" s="3" t="str">
        <f t="shared" si="200"/>
        <v/>
      </c>
      <c r="Y339" s="3" t="str">
        <f t="shared" si="205"/>
        <v>24.8%,19.6%,38.7%,10.0%</v>
      </c>
    </row>
    <row r="340" spans="2:25" x14ac:dyDescent="0.3">
      <c r="B340" s="2">
        <f>数据源!AC372</f>
        <v>8</v>
      </c>
      <c r="C340" s="2" t="str">
        <f>数据源!AD372</f>
        <v>T2MP3</v>
      </c>
      <c r="D340" s="2" t="str">
        <f>数据源!AE372</f>
        <v>部件</v>
      </c>
      <c r="E340" s="2">
        <f>数据源!AF372</f>
        <v>77.000000000000028</v>
      </c>
      <c r="F340" s="2">
        <f>数据源!AG372</f>
        <v>1</v>
      </c>
      <c r="G340" s="2">
        <f>数据源!AH372</f>
        <v>6.4999999999999997E-3</v>
      </c>
      <c r="H340" s="2">
        <f>数据源!AI372</f>
        <v>5.6277056277056255E-3</v>
      </c>
      <c r="I340" s="2">
        <f>数据源!AJ372</f>
        <v>56</v>
      </c>
      <c r="J340" s="3">
        <f t="shared" si="221"/>
        <v>1</v>
      </c>
      <c r="K340" s="3">
        <f t="shared" si="222"/>
        <v>1</v>
      </c>
      <c r="L340" s="3" t="str">
        <f t="shared" si="216"/>
        <v>部件</v>
      </c>
      <c r="M340" s="3">
        <f t="shared" ca="1" si="217"/>
        <v>92103</v>
      </c>
      <c r="N340" s="3" t="str">
        <f t="shared" ca="1" si="218"/>
        <v>51321,52321,53321,51411,52411,53411,51421,51431,91001,91003,91005,91101,91103,91105,91201,91203,91205,91002,91004,91006,91102,91104,91106,91202,91204,91206,92001,92003,92005,92101,92103</v>
      </c>
      <c r="O340" s="3" t="str">
        <f t="shared" si="219"/>
        <v>831,831,831,467,467,467,311,260,216,216,216,216,216,216,216,216,216,216,216,216,216,216,216,216,216,216,56,56,56,56,56</v>
      </c>
      <c r="P340" s="1" t="str">
        <f t="shared" si="220"/>
        <v>(1,2),(1,2),(1,2),(1,1),(1,1),(1,1),(1,1),(1,1),(1,1),(1,1),(1,1),(1,1),(1,1),(1,1),(1,1),(1,1),(1,1),(1,1),(1,1),(1,1),(1,1),(1,1),(1,1),(1,1),(1,1),(1,1),(1,1),(1,1),(1,1),(1,1),(1,1)</v>
      </c>
      <c r="Q340" s="3" t="str">
        <f>IF(D340="坦克碎片",VLOOKUP(C340,道具信息!$N$2:$O$291,2,FALSE)&amp;"碎片",VLOOKUP(C340,道具信息!$N$2:$O$291,2,FALSE))</f>
        <v>T2部件</v>
      </c>
      <c r="R340" s="3">
        <f t="shared" si="193"/>
        <v>1008</v>
      </c>
      <c r="S340" s="11">
        <f t="shared" si="194"/>
        <v>0.1</v>
      </c>
      <c r="T340" s="3" t="str">
        <f>VLOOKUP(Q340,道具信息!$Q$3:$S$20,2,FALSE)</f>
        <v>CHEST_ITEM_TYPE_T2_PART</v>
      </c>
      <c r="U340" s="3" t="str">
        <f>IF(COUNTIF(U$310:U339,T340)=0,T340,"")</f>
        <v/>
      </c>
      <c r="V340" s="3" t="str">
        <f t="shared" si="204"/>
        <v>CHEST_ITEM_TYPE_T3_SHARD,CHEST_ITEM_TYPE_T4_SHARD,CHEST_ITEM_TYPE_T1_PART,CHEST_ITEM_TYPE_T2_PART</v>
      </c>
      <c r="W340" s="13" t="str">
        <f t="shared" si="199"/>
        <v/>
      </c>
      <c r="X340" s="3" t="str">
        <f t="shared" si="200"/>
        <v/>
      </c>
      <c r="Y340" s="3" t="str">
        <f t="shared" si="205"/>
        <v>24.8%,19.6%,38.7%,10.0%</v>
      </c>
    </row>
    <row r="341" spans="2:25" x14ac:dyDescent="0.3">
      <c r="B341" s="2">
        <f>数据源!AC373</f>
        <v>8</v>
      </c>
      <c r="C341" s="2" t="str">
        <f>数据源!AD373</f>
        <v>T2MP5</v>
      </c>
      <c r="D341" s="2" t="str">
        <f>数据源!AE373</f>
        <v>部件</v>
      </c>
      <c r="E341" s="2">
        <f>数据源!AF373</f>
        <v>77.000000000000028</v>
      </c>
      <c r="F341" s="2">
        <f>数据源!AG373</f>
        <v>1</v>
      </c>
      <c r="G341" s="2">
        <f>数据源!AH373</f>
        <v>6.4999999999999997E-3</v>
      </c>
      <c r="H341" s="2">
        <f>数据源!AI373</f>
        <v>5.6277056277056255E-3</v>
      </c>
      <c r="I341" s="2">
        <f>数据源!AJ373</f>
        <v>56</v>
      </c>
      <c r="J341" s="3">
        <f t="shared" si="221"/>
        <v>1</v>
      </c>
      <c r="K341" s="3">
        <f t="shared" si="222"/>
        <v>1</v>
      </c>
      <c r="L341" s="3" t="str">
        <f t="shared" si="216"/>
        <v>部件</v>
      </c>
      <c r="M341" s="3">
        <f t="shared" ca="1" si="217"/>
        <v>92105</v>
      </c>
      <c r="N341" s="3" t="str">
        <f t="shared" ca="1" si="218"/>
        <v>51321,52321,53321,51411,52411,53411,51421,51431,91001,91003,91005,91101,91103,91105,91201,91203,91205,91002,91004,91006,91102,91104,91106,91202,91204,91206,92001,92003,92005,92101,92103,92105</v>
      </c>
      <c r="O341" s="3" t="str">
        <f t="shared" si="219"/>
        <v>831,831,831,467,467,467,311,260,216,216,216,216,216,216,216,216,216,216,216,216,216,216,216,216,216,216,56,56,56,56,56,56</v>
      </c>
      <c r="P341" s="1" t="str">
        <f t="shared" si="220"/>
        <v>(1,2),(1,2),(1,2),(1,1),(1,1),(1,1),(1,1),(1,1),(1,1),(1,1),(1,1),(1,1),(1,1),(1,1),(1,1),(1,1),(1,1),(1,1),(1,1),(1,1),(1,1),(1,1),(1,1),(1,1),(1,1),(1,1),(1,1),(1,1),(1,1),(1,1),(1,1),(1,1)</v>
      </c>
      <c r="Q341" s="3" t="str">
        <f>IF(D341="坦克碎片",VLOOKUP(C341,道具信息!$N$2:$O$291,2,FALSE)&amp;"碎片",VLOOKUP(C341,道具信息!$N$2:$O$291,2,FALSE))</f>
        <v>T2部件</v>
      </c>
      <c r="R341" s="3">
        <f t="shared" si="193"/>
        <v>1008</v>
      </c>
      <c r="S341" s="11">
        <f t="shared" si="194"/>
        <v>0.1</v>
      </c>
      <c r="T341" s="3" t="str">
        <f>VLOOKUP(Q341,道具信息!$Q$3:$S$20,2,FALSE)</f>
        <v>CHEST_ITEM_TYPE_T2_PART</v>
      </c>
      <c r="U341" s="3" t="str">
        <f>IF(COUNTIF(U$310:U340,T341)=0,T341,"")</f>
        <v/>
      </c>
      <c r="V341" s="3" t="str">
        <f t="shared" si="204"/>
        <v>CHEST_ITEM_TYPE_T3_SHARD,CHEST_ITEM_TYPE_T4_SHARD,CHEST_ITEM_TYPE_T1_PART,CHEST_ITEM_TYPE_T2_PART</v>
      </c>
      <c r="W341" s="13" t="str">
        <f t="shared" si="199"/>
        <v/>
      </c>
      <c r="X341" s="3" t="str">
        <f t="shared" si="200"/>
        <v/>
      </c>
      <c r="Y341" s="3" t="str">
        <f t="shared" si="205"/>
        <v>24.8%,19.6%,38.7%,10.0%</v>
      </c>
    </row>
    <row r="342" spans="2:25" x14ac:dyDescent="0.3">
      <c r="B342" s="2">
        <f>数据源!AC374</f>
        <v>8</v>
      </c>
      <c r="C342" s="2" t="str">
        <f>数据源!AD374</f>
        <v>T2HP1</v>
      </c>
      <c r="D342" s="2" t="str">
        <f>数据源!AE374</f>
        <v>部件</v>
      </c>
      <c r="E342" s="2">
        <f>数据源!AF374</f>
        <v>77.000000000000028</v>
      </c>
      <c r="F342" s="2">
        <f>数据源!AG374</f>
        <v>1</v>
      </c>
      <c r="G342" s="2">
        <f>数据源!AH374</f>
        <v>6.4999999999999997E-3</v>
      </c>
      <c r="H342" s="2">
        <f>数据源!AI374</f>
        <v>5.6277056277056255E-3</v>
      </c>
      <c r="I342" s="2">
        <f>数据源!AJ374</f>
        <v>56</v>
      </c>
      <c r="J342" s="3">
        <f t="shared" si="221"/>
        <v>1</v>
      </c>
      <c r="K342" s="3">
        <f t="shared" si="222"/>
        <v>1</v>
      </c>
      <c r="L342" s="3" t="str">
        <f t="shared" si="216"/>
        <v>部件</v>
      </c>
      <c r="M342" s="3">
        <f t="shared" ca="1" si="217"/>
        <v>92201</v>
      </c>
      <c r="N342" s="3" t="str">
        <f t="shared" ca="1" si="218"/>
        <v>51321,52321,53321,51411,52411,53411,51421,51431,91001,91003,91005,91101,91103,91105,91201,91203,91205,91002,91004,91006,91102,91104,91106,91202,91204,91206,92001,92003,92005,92101,92103,92105,92201</v>
      </c>
      <c r="O342" s="3" t="str">
        <f t="shared" si="219"/>
        <v>831,831,831,467,467,467,311,260,216,216,216,216,216,216,216,216,216,216,216,216,216,216,216,216,216,216,56,56,56,56,56,56,56</v>
      </c>
      <c r="P342" s="1" t="str">
        <f t="shared" si="220"/>
        <v>(1,2),(1,2),(1,2),(1,1),(1,1),(1,1),(1,1),(1,1),(1,1),(1,1),(1,1),(1,1),(1,1),(1,1),(1,1),(1,1),(1,1),(1,1),(1,1),(1,1),(1,1),(1,1),(1,1),(1,1),(1,1),(1,1),(1,1),(1,1),(1,1),(1,1),(1,1),(1,1),(1,1)</v>
      </c>
      <c r="Q342" s="3" t="str">
        <f>IF(D342="坦克碎片",VLOOKUP(C342,道具信息!$N$2:$O$291,2,FALSE)&amp;"碎片",VLOOKUP(C342,道具信息!$N$2:$O$291,2,FALSE))</f>
        <v>T2部件</v>
      </c>
      <c r="R342" s="3">
        <f t="shared" ref="R342:R373" si="223">SUMIFS(I:I,Q:Q,Q342,B:B,B342)</f>
        <v>1008</v>
      </c>
      <c r="S342" s="11">
        <f t="shared" ref="S342:S373" si="224">ROUND(R342/SUMIF(B:B,B342,I:I),3)</f>
        <v>0.1</v>
      </c>
      <c r="T342" s="3" t="str">
        <f>VLOOKUP(Q342,道具信息!$Q$3:$S$20,2,FALSE)</f>
        <v>CHEST_ITEM_TYPE_T2_PART</v>
      </c>
      <c r="U342" s="3" t="str">
        <f>IF(COUNTIF(U$310:U341,T342)=0,T342,"")</f>
        <v/>
      </c>
      <c r="V342" s="3" t="str">
        <f t="shared" si="204"/>
        <v>CHEST_ITEM_TYPE_T3_SHARD,CHEST_ITEM_TYPE_T4_SHARD,CHEST_ITEM_TYPE_T1_PART,CHEST_ITEM_TYPE_T2_PART</v>
      </c>
      <c r="W342" s="13" t="str">
        <f t="shared" si="199"/>
        <v/>
      </c>
      <c r="X342" s="3" t="str">
        <f t="shared" si="200"/>
        <v/>
      </c>
      <c r="Y342" s="3" t="str">
        <f t="shared" si="205"/>
        <v>24.8%,19.6%,38.7%,10.0%</v>
      </c>
    </row>
    <row r="343" spans="2:25" x14ac:dyDescent="0.3">
      <c r="B343" s="2">
        <f>数据源!AC375</f>
        <v>8</v>
      </c>
      <c r="C343" s="2" t="str">
        <f>数据源!AD375</f>
        <v>T2HP3</v>
      </c>
      <c r="D343" s="2" t="str">
        <f>数据源!AE375</f>
        <v>部件</v>
      </c>
      <c r="E343" s="2">
        <f>数据源!AF375</f>
        <v>77.000000000000028</v>
      </c>
      <c r="F343" s="2">
        <f>数据源!AG375</f>
        <v>1</v>
      </c>
      <c r="G343" s="2">
        <f>数据源!AH375</f>
        <v>6.4999999999999997E-3</v>
      </c>
      <c r="H343" s="2">
        <f>数据源!AI375</f>
        <v>5.6277056277056255E-3</v>
      </c>
      <c r="I343" s="2">
        <f>数据源!AJ375</f>
        <v>56</v>
      </c>
      <c r="J343" s="3">
        <f t="shared" si="221"/>
        <v>1</v>
      </c>
      <c r="K343" s="3">
        <f t="shared" si="222"/>
        <v>1</v>
      </c>
      <c r="L343" s="3" t="str">
        <f t="shared" si="216"/>
        <v>部件</v>
      </c>
      <c r="M343" s="3">
        <f t="shared" ca="1" si="217"/>
        <v>92203</v>
      </c>
      <c r="N343" s="3" t="str">
        <f t="shared" ca="1" si="218"/>
        <v>51321,52321,53321,51411,52411,53411,51421,51431,91001,91003,91005,91101,91103,91105,91201,91203,91205,91002,91004,91006,91102,91104,91106,91202,91204,91206,92001,92003,92005,92101,92103,92105,92201,92203</v>
      </c>
      <c r="O343" s="3" t="str">
        <f t="shared" si="219"/>
        <v>831,831,831,467,467,467,311,260,216,216,216,216,216,216,216,216,216,216,216,216,216,216,216,216,216,216,56,56,56,56,56,56,56,56</v>
      </c>
      <c r="P343" s="1" t="str">
        <f t="shared" si="220"/>
        <v>(1,2),(1,2),(1,2),(1,1),(1,1),(1,1),(1,1),(1,1),(1,1),(1,1),(1,1),(1,1),(1,1),(1,1),(1,1),(1,1),(1,1),(1,1),(1,1),(1,1),(1,1),(1,1),(1,1),(1,1),(1,1),(1,1),(1,1),(1,1),(1,1),(1,1),(1,1),(1,1),(1,1),(1,1)</v>
      </c>
      <c r="Q343" s="3" t="str">
        <f>IF(D343="坦克碎片",VLOOKUP(C343,道具信息!$N$2:$O$291,2,FALSE)&amp;"碎片",VLOOKUP(C343,道具信息!$N$2:$O$291,2,FALSE))</f>
        <v>T2部件</v>
      </c>
      <c r="R343" s="3">
        <f t="shared" si="223"/>
        <v>1008</v>
      </c>
      <c r="S343" s="11">
        <f t="shared" si="224"/>
        <v>0.1</v>
      </c>
      <c r="T343" s="3" t="str">
        <f>VLOOKUP(Q343,道具信息!$Q$3:$S$20,2,FALSE)</f>
        <v>CHEST_ITEM_TYPE_T2_PART</v>
      </c>
      <c r="U343" s="3" t="str">
        <f>IF(COUNTIF(U$310:U342,T343)=0,T343,"")</f>
        <v/>
      </c>
      <c r="V343" s="3" t="str">
        <f t="shared" si="204"/>
        <v>CHEST_ITEM_TYPE_T3_SHARD,CHEST_ITEM_TYPE_T4_SHARD,CHEST_ITEM_TYPE_T1_PART,CHEST_ITEM_TYPE_T2_PART</v>
      </c>
      <c r="W343" s="13" t="str">
        <f t="shared" si="199"/>
        <v/>
      </c>
      <c r="X343" s="3" t="str">
        <f t="shared" si="200"/>
        <v/>
      </c>
      <c r="Y343" s="3" t="str">
        <f t="shared" si="205"/>
        <v>24.8%,19.6%,38.7%,10.0%</v>
      </c>
    </row>
    <row r="344" spans="2:25" x14ac:dyDescent="0.3">
      <c r="B344" s="2">
        <f>数据源!AC376</f>
        <v>8</v>
      </c>
      <c r="C344" s="2" t="str">
        <f>数据源!AD376</f>
        <v>T2HP5</v>
      </c>
      <c r="D344" s="2" t="str">
        <f>数据源!AE376</f>
        <v>部件</v>
      </c>
      <c r="E344" s="2">
        <f>数据源!AF376</f>
        <v>77.000000000000028</v>
      </c>
      <c r="F344" s="2">
        <f>数据源!AG376</f>
        <v>1</v>
      </c>
      <c r="G344" s="2">
        <f>数据源!AH376</f>
        <v>6.4999999999999997E-3</v>
      </c>
      <c r="H344" s="2">
        <f>数据源!AI376</f>
        <v>5.6277056277056255E-3</v>
      </c>
      <c r="I344" s="2">
        <f>数据源!AJ376</f>
        <v>56</v>
      </c>
      <c r="J344" s="3">
        <f t="shared" si="221"/>
        <v>1</v>
      </c>
      <c r="K344" s="3">
        <f t="shared" si="222"/>
        <v>1</v>
      </c>
      <c r="L344" s="3" t="str">
        <f t="shared" si="216"/>
        <v>部件</v>
      </c>
      <c r="M344" s="3">
        <f t="shared" ca="1" si="217"/>
        <v>92205</v>
      </c>
      <c r="N344" s="3" t="str">
        <f t="shared" ca="1" si="218"/>
        <v>51321,52321,53321,51411,52411,53411,51421,51431,91001,91003,91005,91101,91103,91105,91201,91203,91205,91002,91004,91006,91102,91104,91106,91202,91204,91206,92001,92003,92005,92101,92103,92105,92201,92203,92205</v>
      </c>
      <c r="O344" s="3" t="str">
        <f t="shared" si="219"/>
        <v>831,831,831,467,467,467,311,260,216,216,216,216,216,216,216,216,216,216,216,216,216,216,216,216,216,216,56,56,56,56,56,56,56,56,56</v>
      </c>
      <c r="P344" s="1" t="str">
        <f t="shared" si="220"/>
        <v>(1,2),(1,2),(1,2),(1,1),(1,1),(1,1),(1,1),(1,1),(1,1),(1,1),(1,1),(1,1),(1,1),(1,1),(1,1),(1,1),(1,1),(1,1),(1,1),(1,1),(1,1),(1,1),(1,1),(1,1),(1,1),(1,1),(1,1),(1,1),(1,1),(1,1),(1,1),(1,1),(1,1),(1,1),(1,1)</v>
      </c>
      <c r="Q344" s="3" t="str">
        <f>IF(D344="坦克碎片",VLOOKUP(C344,道具信息!$N$2:$O$291,2,FALSE)&amp;"碎片",VLOOKUP(C344,道具信息!$N$2:$O$291,2,FALSE))</f>
        <v>T2部件</v>
      </c>
      <c r="R344" s="3">
        <f t="shared" si="223"/>
        <v>1008</v>
      </c>
      <c r="S344" s="11">
        <f t="shared" si="224"/>
        <v>0.1</v>
      </c>
      <c r="T344" s="3" t="str">
        <f>VLOOKUP(Q344,道具信息!$Q$3:$S$20,2,FALSE)</f>
        <v>CHEST_ITEM_TYPE_T2_PART</v>
      </c>
      <c r="U344" s="3" t="str">
        <f>IF(COUNTIF(U$310:U343,T344)=0,T344,"")</f>
        <v/>
      </c>
      <c r="V344" s="3" t="str">
        <f t="shared" si="204"/>
        <v>CHEST_ITEM_TYPE_T3_SHARD,CHEST_ITEM_TYPE_T4_SHARD,CHEST_ITEM_TYPE_T1_PART,CHEST_ITEM_TYPE_T2_PART</v>
      </c>
      <c r="W344" s="13" t="str">
        <f t="shared" si="199"/>
        <v/>
      </c>
      <c r="X344" s="3" t="str">
        <f t="shared" si="200"/>
        <v/>
      </c>
      <c r="Y344" s="3" t="str">
        <f t="shared" si="205"/>
        <v>24.8%,19.6%,38.7%,10.0%</v>
      </c>
    </row>
    <row r="345" spans="2:25" x14ac:dyDescent="0.3">
      <c r="B345" s="2">
        <f>数据源!AC377</f>
        <v>8</v>
      </c>
      <c r="C345" s="2" t="str">
        <f>数据源!AD377</f>
        <v>T2LP2</v>
      </c>
      <c r="D345" s="2" t="str">
        <f>数据源!AE377</f>
        <v>部件</v>
      </c>
      <c r="E345" s="2">
        <f>数据源!AF377</f>
        <v>77.000000000000028</v>
      </c>
      <c r="F345" s="2">
        <f>数据源!AG377</f>
        <v>1</v>
      </c>
      <c r="G345" s="2">
        <f>数据源!AH377</f>
        <v>6.4999999999999997E-3</v>
      </c>
      <c r="H345" s="2">
        <f>数据源!AI377</f>
        <v>5.6277056277056255E-3</v>
      </c>
      <c r="I345" s="2">
        <f>数据源!AJ377</f>
        <v>56</v>
      </c>
      <c r="J345" s="3">
        <f t="shared" si="221"/>
        <v>1</v>
      </c>
      <c r="K345" s="3">
        <f t="shared" si="222"/>
        <v>1</v>
      </c>
      <c r="L345" s="3" t="str">
        <f t="shared" si="216"/>
        <v>部件</v>
      </c>
      <c r="M345" s="3">
        <f t="shared" ca="1" si="217"/>
        <v>92002</v>
      </c>
      <c r="N345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</v>
      </c>
      <c r="O345" s="3" t="str">
        <f t="shared" si="219"/>
        <v>831,831,831,467,467,467,311,260,216,216,216,216,216,216,216,216,216,216,216,216,216,216,216,216,216,216,56,56,56,56,56,56,56,56,56,56</v>
      </c>
      <c r="P345" s="1" t="str">
        <f t="shared" si="220"/>
        <v>(1,2),(1,2),(1,2),(1,1),(1,1),(1,1),(1,1),(1,1),(1,1),(1,1),(1,1),(1,1),(1,1),(1,1),(1,1),(1,1),(1,1),(1,1),(1,1),(1,1),(1,1),(1,1),(1,1),(1,1),(1,1),(1,1),(1,1),(1,1),(1,1),(1,1),(1,1),(1,1),(1,1),(1,1),(1,1),(1,1)</v>
      </c>
      <c r="Q345" s="3" t="str">
        <f>IF(D345="坦克碎片",VLOOKUP(C345,道具信息!$N$2:$O$291,2,FALSE)&amp;"碎片",VLOOKUP(C345,道具信息!$N$2:$O$291,2,FALSE))</f>
        <v>T2部件</v>
      </c>
      <c r="R345" s="3">
        <f t="shared" si="223"/>
        <v>1008</v>
      </c>
      <c r="S345" s="11">
        <f t="shared" si="224"/>
        <v>0.1</v>
      </c>
      <c r="T345" s="3" t="str">
        <f>VLOOKUP(Q345,道具信息!$Q$3:$S$20,2,FALSE)</f>
        <v>CHEST_ITEM_TYPE_T2_PART</v>
      </c>
      <c r="U345" s="3" t="str">
        <f>IF(COUNTIF(U$310:U344,T345)=0,T345,"")</f>
        <v/>
      </c>
      <c r="V345" s="3" t="str">
        <f t="shared" si="204"/>
        <v>CHEST_ITEM_TYPE_T3_SHARD,CHEST_ITEM_TYPE_T4_SHARD,CHEST_ITEM_TYPE_T1_PART,CHEST_ITEM_TYPE_T2_PART</v>
      </c>
      <c r="W345" s="13" t="str">
        <f t="shared" si="199"/>
        <v/>
      </c>
      <c r="X345" s="3" t="str">
        <f t="shared" si="200"/>
        <v/>
      </c>
      <c r="Y345" s="3" t="str">
        <f t="shared" si="205"/>
        <v>24.8%,19.6%,38.7%,10.0%</v>
      </c>
    </row>
    <row r="346" spans="2:25" x14ac:dyDescent="0.3">
      <c r="B346" s="2">
        <f>数据源!AC378</f>
        <v>8</v>
      </c>
      <c r="C346" s="2" t="str">
        <f>数据源!AD378</f>
        <v>T2LP4</v>
      </c>
      <c r="D346" s="2" t="str">
        <f>数据源!AE378</f>
        <v>部件</v>
      </c>
      <c r="E346" s="2">
        <f>数据源!AF378</f>
        <v>77.000000000000028</v>
      </c>
      <c r="F346" s="2">
        <f>数据源!AG378</f>
        <v>1</v>
      </c>
      <c r="G346" s="2">
        <f>数据源!AH378</f>
        <v>6.4999999999999997E-3</v>
      </c>
      <c r="H346" s="2">
        <f>数据源!AI378</f>
        <v>5.6277056277056255E-3</v>
      </c>
      <c r="I346" s="2">
        <f>数据源!AJ378</f>
        <v>56</v>
      </c>
      <c r="J346" s="3">
        <f t="shared" si="221"/>
        <v>1</v>
      </c>
      <c r="K346" s="3">
        <f t="shared" si="222"/>
        <v>1</v>
      </c>
      <c r="L346" s="3" t="str">
        <f t="shared" si="216"/>
        <v>部件</v>
      </c>
      <c r="M346" s="3">
        <f t="shared" ca="1" si="217"/>
        <v>92004</v>
      </c>
      <c r="N346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</v>
      </c>
      <c r="O346" s="3" t="str">
        <f t="shared" si="219"/>
        <v>831,831,831,467,467,467,311,260,216,216,216,216,216,216,216,216,216,216,216,216,216,216,216,216,216,216,56,56,56,56,56,56,56,56,56,56,56</v>
      </c>
      <c r="P346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</v>
      </c>
      <c r="Q346" s="3" t="str">
        <f>IF(D346="坦克碎片",VLOOKUP(C346,道具信息!$N$2:$O$291,2,FALSE)&amp;"碎片",VLOOKUP(C346,道具信息!$N$2:$O$291,2,FALSE))</f>
        <v>T2部件</v>
      </c>
      <c r="R346" s="3">
        <f t="shared" si="223"/>
        <v>1008</v>
      </c>
      <c r="S346" s="11">
        <f t="shared" si="224"/>
        <v>0.1</v>
      </c>
      <c r="T346" s="3" t="str">
        <f>VLOOKUP(Q346,道具信息!$Q$3:$S$20,2,FALSE)</f>
        <v>CHEST_ITEM_TYPE_T2_PART</v>
      </c>
      <c r="U346" s="3" t="str">
        <f>IF(COUNTIF(U$310:U345,T346)=0,T346,"")</f>
        <v/>
      </c>
      <c r="V346" s="3" t="str">
        <f t="shared" si="204"/>
        <v>CHEST_ITEM_TYPE_T3_SHARD,CHEST_ITEM_TYPE_T4_SHARD,CHEST_ITEM_TYPE_T1_PART,CHEST_ITEM_TYPE_T2_PART</v>
      </c>
      <c r="W346" s="13" t="str">
        <f t="shared" si="199"/>
        <v/>
      </c>
      <c r="X346" s="3" t="str">
        <f t="shared" si="200"/>
        <v/>
      </c>
      <c r="Y346" s="3" t="str">
        <f t="shared" si="205"/>
        <v>24.8%,19.6%,38.7%,10.0%</v>
      </c>
    </row>
    <row r="347" spans="2:25" x14ac:dyDescent="0.3">
      <c r="B347" s="2">
        <f>数据源!AC379</f>
        <v>8</v>
      </c>
      <c r="C347" s="2" t="str">
        <f>数据源!AD379</f>
        <v>T2LP6</v>
      </c>
      <c r="D347" s="2" t="str">
        <f>数据源!AE379</f>
        <v>部件</v>
      </c>
      <c r="E347" s="2">
        <f>数据源!AF379</f>
        <v>77.000000000000028</v>
      </c>
      <c r="F347" s="2">
        <f>数据源!AG379</f>
        <v>1</v>
      </c>
      <c r="G347" s="2">
        <f>数据源!AH379</f>
        <v>6.4999999999999997E-3</v>
      </c>
      <c r="H347" s="2">
        <f>数据源!AI379</f>
        <v>5.6277056277056255E-3</v>
      </c>
      <c r="I347" s="2">
        <f>数据源!AJ379</f>
        <v>56</v>
      </c>
      <c r="J347" s="3">
        <f t="shared" si="221"/>
        <v>1</v>
      </c>
      <c r="K347" s="3">
        <f t="shared" si="222"/>
        <v>1</v>
      </c>
      <c r="L347" s="3" t="str">
        <f t="shared" si="216"/>
        <v>部件</v>
      </c>
      <c r="M347" s="3">
        <f t="shared" ca="1" si="217"/>
        <v>92006</v>
      </c>
      <c r="N347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</v>
      </c>
      <c r="O347" s="3" t="str">
        <f t="shared" si="219"/>
        <v>831,831,831,467,467,467,311,260,216,216,216,216,216,216,216,216,216,216,216,216,216,216,216,216,216,216,56,56,56,56,56,56,56,56,56,56,56,56</v>
      </c>
      <c r="P347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</v>
      </c>
      <c r="Q347" s="3" t="str">
        <f>IF(D347="坦克碎片",VLOOKUP(C347,道具信息!$N$2:$O$291,2,FALSE)&amp;"碎片",VLOOKUP(C347,道具信息!$N$2:$O$291,2,FALSE))</f>
        <v>T2部件</v>
      </c>
      <c r="R347" s="3">
        <f t="shared" si="223"/>
        <v>1008</v>
      </c>
      <c r="S347" s="11">
        <f t="shared" si="224"/>
        <v>0.1</v>
      </c>
      <c r="T347" s="3" t="str">
        <f>VLOOKUP(Q347,道具信息!$Q$3:$S$20,2,FALSE)</f>
        <v>CHEST_ITEM_TYPE_T2_PART</v>
      </c>
      <c r="U347" s="3" t="str">
        <f>IF(COUNTIF(U$310:U346,T347)=0,T347,"")</f>
        <v/>
      </c>
      <c r="V347" s="3" t="str">
        <f t="shared" si="204"/>
        <v>CHEST_ITEM_TYPE_T3_SHARD,CHEST_ITEM_TYPE_T4_SHARD,CHEST_ITEM_TYPE_T1_PART,CHEST_ITEM_TYPE_T2_PART</v>
      </c>
      <c r="W347" s="13" t="str">
        <f t="shared" si="199"/>
        <v/>
      </c>
      <c r="X347" s="3" t="str">
        <f t="shared" si="200"/>
        <v/>
      </c>
      <c r="Y347" s="3" t="str">
        <f t="shared" si="205"/>
        <v>24.8%,19.6%,38.7%,10.0%</v>
      </c>
    </row>
    <row r="348" spans="2:25" x14ac:dyDescent="0.3">
      <c r="B348" s="2">
        <f>数据源!AC380</f>
        <v>8</v>
      </c>
      <c r="C348" s="2" t="str">
        <f>数据源!AD380</f>
        <v>T2MP2</v>
      </c>
      <c r="D348" s="2" t="str">
        <f>数据源!AE380</f>
        <v>部件</v>
      </c>
      <c r="E348" s="2">
        <f>数据源!AF380</f>
        <v>77.000000000000028</v>
      </c>
      <c r="F348" s="2">
        <f>数据源!AG380</f>
        <v>1</v>
      </c>
      <c r="G348" s="2">
        <f>数据源!AH380</f>
        <v>6.4999999999999997E-3</v>
      </c>
      <c r="H348" s="2">
        <f>数据源!AI380</f>
        <v>5.6277056277056255E-3</v>
      </c>
      <c r="I348" s="2">
        <f>数据源!AJ380</f>
        <v>56</v>
      </c>
      <c r="J348" s="3">
        <f t="shared" si="221"/>
        <v>1</v>
      </c>
      <c r="K348" s="3">
        <f t="shared" si="222"/>
        <v>1</v>
      </c>
      <c r="L348" s="3" t="str">
        <f t="shared" si="216"/>
        <v>部件</v>
      </c>
      <c r="M348" s="3">
        <f t="shared" ca="1" si="217"/>
        <v>92102</v>
      </c>
      <c r="N348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</v>
      </c>
      <c r="O348" s="3" t="str">
        <f t="shared" si="219"/>
        <v>831,831,831,467,467,467,311,260,216,216,216,216,216,216,216,216,216,216,216,216,216,216,216,216,216,216,56,56,56,56,56,56,56,56,56,56,56,56,56</v>
      </c>
      <c r="P348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</v>
      </c>
      <c r="Q348" s="3" t="str">
        <f>IF(D348="坦克碎片",VLOOKUP(C348,道具信息!$N$2:$O$291,2,FALSE)&amp;"碎片",VLOOKUP(C348,道具信息!$N$2:$O$291,2,FALSE))</f>
        <v>T2部件</v>
      </c>
      <c r="R348" s="3">
        <f t="shared" si="223"/>
        <v>1008</v>
      </c>
      <c r="S348" s="11">
        <f t="shared" si="224"/>
        <v>0.1</v>
      </c>
      <c r="T348" s="3" t="str">
        <f>VLOOKUP(Q348,道具信息!$Q$3:$S$20,2,FALSE)</f>
        <v>CHEST_ITEM_TYPE_T2_PART</v>
      </c>
      <c r="U348" s="3" t="str">
        <f>IF(COUNTIF(U$310:U347,T348)=0,T348,"")</f>
        <v/>
      </c>
      <c r="V348" s="3" t="str">
        <f t="shared" si="204"/>
        <v>CHEST_ITEM_TYPE_T3_SHARD,CHEST_ITEM_TYPE_T4_SHARD,CHEST_ITEM_TYPE_T1_PART,CHEST_ITEM_TYPE_T2_PART</v>
      </c>
      <c r="W348" s="13" t="str">
        <f t="shared" si="199"/>
        <v/>
      </c>
      <c r="X348" s="3" t="str">
        <f t="shared" si="200"/>
        <v/>
      </c>
      <c r="Y348" s="3" t="str">
        <f t="shared" si="205"/>
        <v>24.8%,19.6%,38.7%,10.0%</v>
      </c>
    </row>
    <row r="349" spans="2:25" x14ac:dyDescent="0.3">
      <c r="B349" s="2">
        <f>数据源!AC381</f>
        <v>8</v>
      </c>
      <c r="C349" s="2" t="str">
        <f>数据源!AD381</f>
        <v>T2MP4</v>
      </c>
      <c r="D349" s="2" t="str">
        <f>数据源!AE381</f>
        <v>部件</v>
      </c>
      <c r="E349" s="2">
        <f>数据源!AF381</f>
        <v>77.000000000000028</v>
      </c>
      <c r="F349" s="2">
        <f>数据源!AG381</f>
        <v>1</v>
      </c>
      <c r="G349" s="2">
        <f>数据源!AH381</f>
        <v>6.4999999999999997E-3</v>
      </c>
      <c r="H349" s="2">
        <f>数据源!AI381</f>
        <v>5.6277056277056255E-3</v>
      </c>
      <c r="I349" s="2">
        <f>数据源!AJ381</f>
        <v>56</v>
      </c>
      <c r="J349" s="3">
        <f t="shared" si="221"/>
        <v>1</v>
      </c>
      <c r="K349" s="3">
        <f t="shared" si="222"/>
        <v>1</v>
      </c>
      <c r="L349" s="3" t="str">
        <f t="shared" si="216"/>
        <v>部件</v>
      </c>
      <c r="M349" s="3">
        <f t="shared" ca="1" si="217"/>
        <v>92104</v>
      </c>
      <c r="N349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</v>
      </c>
      <c r="O349" s="3" t="str">
        <f t="shared" si="219"/>
        <v>831,831,831,467,467,467,311,260,216,216,216,216,216,216,216,216,216,216,216,216,216,216,216,216,216,216,56,56,56,56,56,56,56,56,56,56,56,56,56,56</v>
      </c>
      <c r="P349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</v>
      </c>
      <c r="Q349" s="3" t="str">
        <f>IF(D349="坦克碎片",VLOOKUP(C349,道具信息!$N$2:$O$291,2,FALSE)&amp;"碎片",VLOOKUP(C349,道具信息!$N$2:$O$291,2,FALSE))</f>
        <v>T2部件</v>
      </c>
      <c r="R349" s="3">
        <f t="shared" si="223"/>
        <v>1008</v>
      </c>
      <c r="S349" s="11">
        <f t="shared" si="224"/>
        <v>0.1</v>
      </c>
      <c r="T349" s="3" t="str">
        <f>VLOOKUP(Q349,道具信息!$Q$3:$S$20,2,FALSE)</f>
        <v>CHEST_ITEM_TYPE_T2_PART</v>
      </c>
      <c r="U349" s="3" t="str">
        <f>IF(COUNTIF(U$310:U348,T349)=0,T349,"")</f>
        <v/>
      </c>
      <c r="V349" s="3" t="str">
        <f t="shared" si="204"/>
        <v>CHEST_ITEM_TYPE_T3_SHARD,CHEST_ITEM_TYPE_T4_SHARD,CHEST_ITEM_TYPE_T1_PART,CHEST_ITEM_TYPE_T2_PART</v>
      </c>
      <c r="W349" s="13" t="str">
        <f t="shared" si="199"/>
        <v/>
      </c>
      <c r="X349" s="3" t="str">
        <f t="shared" si="200"/>
        <v/>
      </c>
      <c r="Y349" s="3" t="str">
        <f t="shared" si="205"/>
        <v>24.8%,19.6%,38.7%,10.0%</v>
      </c>
    </row>
    <row r="350" spans="2:25" x14ac:dyDescent="0.3">
      <c r="B350" s="2">
        <f>数据源!AC382</f>
        <v>8</v>
      </c>
      <c r="C350" s="2" t="str">
        <f>数据源!AD382</f>
        <v>T2MP6</v>
      </c>
      <c r="D350" s="2" t="str">
        <f>数据源!AE382</f>
        <v>部件</v>
      </c>
      <c r="E350" s="2">
        <f>数据源!AF382</f>
        <v>77.000000000000028</v>
      </c>
      <c r="F350" s="2">
        <f>数据源!AG382</f>
        <v>1</v>
      </c>
      <c r="G350" s="2">
        <f>数据源!AH382</f>
        <v>6.4999999999999997E-3</v>
      </c>
      <c r="H350" s="2">
        <f>数据源!AI382</f>
        <v>5.6277056277056255E-3</v>
      </c>
      <c r="I350" s="2">
        <f>数据源!AJ382</f>
        <v>56</v>
      </c>
      <c r="J350" s="3">
        <f t="shared" si="221"/>
        <v>1</v>
      </c>
      <c r="K350" s="3">
        <f t="shared" si="222"/>
        <v>1</v>
      </c>
      <c r="L350" s="3" t="str">
        <f t="shared" si="216"/>
        <v>部件</v>
      </c>
      <c r="M350" s="3">
        <f t="shared" ca="1" si="217"/>
        <v>92106</v>
      </c>
      <c r="N350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</v>
      </c>
      <c r="O350" s="3" t="str">
        <f t="shared" si="219"/>
        <v>831,831,831,467,467,467,311,260,216,216,216,216,216,216,216,216,216,216,216,216,216,216,216,216,216,216,56,56,56,56,56,56,56,56,56,56,56,56,56,56,56</v>
      </c>
      <c r="P350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</v>
      </c>
      <c r="Q350" s="3" t="str">
        <f>IF(D350="坦克碎片",VLOOKUP(C350,道具信息!$N$2:$O$291,2,FALSE)&amp;"碎片",VLOOKUP(C350,道具信息!$N$2:$O$291,2,FALSE))</f>
        <v>T2部件</v>
      </c>
      <c r="R350" s="3">
        <f t="shared" si="223"/>
        <v>1008</v>
      </c>
      <c r="S350" s="11">
        <f t="shared" si="224"/>
        <v>0.1</v>
      </c>
      <c r="T350" s="3" t="str">
        <f>VLOOKUP(Q350,道具信息!$Q$3:$S$20,2,FALSE)</f>
        <v>CHEST_ITEM_TYPE_T2_PART</v>
      </c>
      <c r="U350" s="3" t="str">
        <f>IF(COUNTIF(U$310:U349,T350)=0,T350,"")</f>
        <v/>
      </c>
      <c r="V350" s="3" t="str">
        <f t="shared" si="204"/>
        <v>CHEST_ITEM_TYPE_T3_SHARD,CHEST_ITEM_TYPE_T4_SHARD,CHEST_ITEM_TYPE_T1_PART,CHEST_ITEM_TYPE_T2_PART</v>
      </c>
      <c r="W350" s="13" t="str">
        <f t="shared" si="199"/>
        <v/>
      </c>
      <c r="X350" s="3" t="str">
        <f t="shared" si="200"/>
        <v/>
      </c>
      <c r="Y350" s="3" t="str">
        <f t="shared" si="205"/>
        <v>24.8%,19.6%,38.7%,10.0%</v>
      </c>
    </row>
    <row r="351" spans="2:25" x14ac:dyDescent="0.3">
      <c r="B351" s="2">
        <f>数据源!AC383</f>
        <v>8</v>
      </c>
      <c r="C351" s="2" t="str">
        <f>数据源!AD383</f>
        <v>T2HP2</v>
      </c>
      <c r="D351" s="2" t="str">
        <f>数据源!AE383</f>
        <v>部件</v>
      </c>
      <c r="E351" s="2">
        <f>数据源!AF383</f>
        <v>77.000000000000028</v>
      </c>
      <c r="F351" s="2">
        <f>数据源!AG383</f>
        <v>1</v>
      </c>
      <c r="G351" s="2">
        <f>数据源!AH383</f>
        <v>6.4999999999999997E-3</v>
      </c>
      <c r="H351" s="2">
        <f>数据源!AI383</f>
        <v>5.6277056277056255E-3</v>
      </c>
      <c r="I351" s="2">
        <f>数据源!AJ383</f>
        <v>56</v>
      </c>
      <c r="J351" s="3">
        <f t="shared" si="221"/>
        <v>1</v>
      </c>
      <c r="K351" s="3">
        <f t="shared" si="222"/>
        <v>1</v>
      </c>
      <c r="L351" s="3" t="str">
        <f t="shared" si="216"/>
        <v>部件</v>
      </c>
      <c r="M351" s="3">
        <f t="shared" ca="1" si="217"/>
        <v>92202</v>
      </c>
      <c r="N351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</v>
      </c>
      <c r="O351" s="3" t="str">
        <f t="shared" si="219"/>
        <v>831,831,831,467,467,467,311,260,216,216,216,216,216,216,216,216,216,216,216,216,216,216,216,216,216,216,56,56,56,56,56,56,56,56,56,56,56,56,56,56,56,56</v>
      </c>
      <c r="P351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</v>
      </c>
      <c r="Q351" s="3" t="str">
        <f>IF(D351="坦克碎片",VLOOKUP(C351,道具信息!$N$2:$O$291,2,FALSE)&amp;"碎片",VLOOKUP(C351,道具信息!$N$2:$O$291,2,FALSE))</f>
        <v>T2部件</v>
      </c>
      <c r="R351" s="3">
        <f t="shared" si="223"/>
        <v>1008</v>
      </c>
      <c r="S351" s="11">
        <f t="shared" si="224"/>
        <v>0.1</v>
      </c>
      <c r="T351" s="3" t="str">
        <f>VLOOKUP(Q351,道具信息!$Q$3:$S$20,2,FALSE)</f>
        <v>CHEST_ITEM_TYPE_T2_PART</v>
      </c>
      <c r="U351" s="3" t="str">
        <f>IF(COUNTIF(U$310:U350,T351)=0,T351,"")</f>
        <v/>
      </c>
      <c r="V351" s="3" t="str">
        <f t="shared" si="204"/>
        <v>CHEST_ITEM_TYPE_T3_SHARD,CHEST_ITEM_TYPE_T4_SHARD,CHEST_ITEM_TYPE_T1_PART,CHEST_ITEM_TYPE_T2_PART</v>
      </c>
      <c r="W351" s="13" t="str">
        <f t="shared" si="199"/>
        <v/>
      </c>
      <c r="X351" s="3" t="str">
        <f t="shared" si="200"/>
        <v/>
      </c>
      <c r="Y351" s="3" t="str">
        <f t="shared" si="205"/>
        <v>24.8%,19.6%,38.7%,10.0%</v>
      </c>
    </row>
    <row r="352" spans="2:25" x14ac:dyDescent="0.3">
      <c r="B352" s="2">
        <f>数据源!AC384</f>
        <v>8</v>
      </c>
      <c r="C352" s="2" t="str">
        <f>数据源!AD384</f>
        <v>T2HP4</v>
      </c>
      <c r="D352" s="2" t="str">
        <f>数据源!AE384</f>
        <v>部件</v>
      </c>
      <c r="E352" s="2">
        <f>数据源!AF384</f>
        <v>77.000000000000028</v>
      </c>
      <c r="F352" s="2">
        <f>数据源!AG384</f>
        <v>1</v>
      </c>
      <c r="G352" s="2">
        <f>数据源!AH384</f>
        <v>6.4999999999999997E-3</v>
      </c>
      <c r="H352" s="2">
        <f>数据源!AI384</f>
        <v>5.6277056277056255E-3</v>
      </c>
      <c r="I352" s="2">
        <f>数据源!AJ384</f>
        <v>56</v>
      </c>
      <c r="J352" s="3">
        <f>ROUNDUP(IF(F352&gt;1,F352-ROUNDDOWN(SQRT(F352),0),F352),0)</f>
        <v>1</v>
      </c>
      <c r="K352" s="3">
        <f>F352*2-J352</f>
        <v>1</v>
      </c>
      <c r="L352" s="3" t="str">
        <f t="shared" si="216"/>
        <v>部件</v>
      </c>
      <c r="M352" s="3">
        <f t="shared" ca="1" si="217"/>
        <v>92204</v>
      </c>
      <c r="N352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</v>
      </c>
      <c r="O352" s="3" t="str">
        <f t="shared" si="219"/>
        <v>831,831,831,467,467,467,311,260,216,216,216,216,216,216,216,216,216,216,216,216,216,216,216,216,216,216,56,56,56,56,56,56,56,56,56,56,56,56,56,56,56,56,56</v>
      </c>
      <c r="P352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</v>
      </c>
      <c r="Q352" s="3" t="str">
        <f>IF(D352="坦克碎片",VLOOKUP(C352,道具信息!$N$2:$O$291,2,FALSE)&amp;"碎片",VLOOKUP(C352,道具信息!$N$2:$O$291,2,FALSE))</f>
        <v>T2部件</v>
      </c>
      <c r="R352" s="3">
        <f t="shared" si="223"/>
        <v>1008</v>
      </c>
      <c r="S352" s="11">
        <f t="shared" si="224"/>
        <v>0.1</v>
      </c>
      <c r="T352" s="3" t="str">
        <f>VLOOKUP(Q352,道具信息!$Q$3:$S$20,2,FALSE)</f>
        <v>CHEST_ITEM_TYPE_T2_PART</v>
      </c>
      <c r="U352" s="3" t="str">
        <f>IF(COUNTIF(U$310:U351,T352)=0,T352,"")</f>
        <v/>
      </c>
      <c r="V352" s="3" t="str">
        <f t="shared" si="204"/>
        <v>CHEST_ITEM_TYPE_T3_SHARD,CHEST_ITEM_TYPE_T4_SHARD,CHEST_ITEM_TYPE_T1_PART,CHEST_ITEM_TYPE_T2_PART</v>
      </c>
      <c r="W352" s="13" t="str">
        <f t="shared" si="199"/>
        <v/>
      </c>
      <c r="X352" s="3" t="str">
        <f t="shared" si="200"/>
        <v/>
      </c>
      <c r="Y352" s="3" t="str">
        <f t="shared" si="205"/>
        <v>24.8%,19.6%,38.7%,10.0%</v>
      </c>
    </row>
    <row r="353" spans="2:25" x14ac:dyDescent="0.3">
      <c r="B353" s="2">
        <f>数据源!AC385</f>
        <v>8</v>
      </c>
      <c r="C353" s="2" t="str">
        <f>数据源!AD385</f>
        <v>T2HP6</v>
      </c>
      <c r="D353" s="2" t="str">
        <f>数据源!AE385</f>
        <v>部件</v>
      </c>
      <c r="E353" s="2">
        <f>数据源!AF385</f>
        <v>77.000000000000028</v>
      </c>
      <c r="F353" s="2">
        <f>数据源!AG385</f>
        <v>1</v>
      </c>
      <c r="G353" s="2">
        <f>数据源!AH385</f>
        <v>6.4999999999999997E-3</v>
      </c>
      <c r="H353" s="2">
        <f>数据源!AI385</f>
        <v>5.6277056277056255E-3</v>
      </c>
      <c r="I353" s="2">
        <f>数据源!AJ385</f>
        <v>56</v>
      </c>
      <c r="J353" s="3">
        <f t="shared" ref="J353:J357" si="225">ROUNDUP(IF(F353&gt;1,F353-ROUNDDOWN(SQRT(F353),0),F353),0)</f>
        <v>1</v>
      </c>
      <c r="K353" s="3">
        <f t="shared" ref="K353:K357" si="226">F353*2-J353</f>
        <v>1</v>
      </c>
      <c r="L353" s="3" t="str">
        <f t="shared" si="216"/>
        <v>部件</v>
      </c>
      <c r="M353" s="3">
        <f t="shared" ca="1" si="217"/>
        <v>92206</v>
      </c>
      <c r="N353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</v>
      </c>
      <c r="O353" s="3" t="str">
        <f t="shared" si="219"/>
        <v>831,831,831,467,467,467,311,260,216,216,216,216,216,216,216,216,216,216,216,216,216,216,216,216,216,216,56,56,56,56,56,56,56,56,56,56,56,56,56,56,56,56,56,56</v>
      </c>
      <c r="P353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</v>
      </c>
      <c r="Q353" s="3" t="str">
        <f>IF(D353="坦克碎片",VLOOKUP(C353,道具信息!$N$2:$O$291,2,FALSE)&amp;"碎片",VLOOKUP(C353,道具信息!$N$2:$O$291,2,FALSE))</f>
        <v>T2部件</v>
      </c>
      <c r="R353" s="3">
        <f t="shared" si="223"/>
        <v>1008</v>
      </c>
      <c r="S353" s="11">
        <f t="shared" si="224"/>
        <v>0.1</v>
      </c>
      <c r="T353" s="3" t="str">
        <f>VLOOKUP(Q353,道具信息!$Q$3:$S$20,2,FALSE)</f>
        <v>CHEST_ITEM_TYPE_T2_PART</v>
      </c>
      <c r="U353" s="3" t="str">
        <f>IF(COUNTIF(U$310:U352,T353)=0,T353,"")</f>
        <v/>
      </c>
      <c r="V353" s="3" t="str">
        <f t="shared" si="204"/>
        <v>CHEST_ITEM_TYPE_T3_SHARD,CHEST_ITEM_TYPE_T4_SHARD,CHEST_ITEM_TYPE_T1_PART,CHEST_ITEM_TYPE_T2_PART</v>
      </c>
      <c r="W353" s="13" t="str">
        <f t="shared" si="199"/>
        <v/>
      </c>
      <c r="X353" s="3" t="str">
        <f t="shared" si="200"/>
        <v/>
      </c>
      <c r="Y353" s="3" t="str">
        <f t="shared" si="205"/>
        <v>24.8%,19.6%,38.7%,10.0%</v>
      </c>
    </row>
    <row r="354" spans="2:25" x14ac:dyDescent="0.3">
      <c r="B354" s="2">
        <f>数据源!AC386</f>
        <v>8</v>
      </c>
      <c r="C354" s="2" t="str">
        <f>数据源!AD386</f>
        <v>T3LP1</v>
      </c>
      <c r="D354" s="2" t="str">
        <f>数据源!AE386</f>
        <v>部件</v>
      </c>
      <c r="E354" s="2">
        <f>数据源!AF386</f>
        <v>433.2</v>
      </c>
      <c r="F354" s="2">
        <f>数据源!AG386</f>
        <v>1</v>
      </c>
      <c r="G354" s="2">
        <f>数据源!AH386</f>
        <v>5.0000000000000001E-3</v>
      </c>
      <c r="H354" s="2">
        <f>数据源!AI386</f>
        <v>7.6946752847029869E-4</v>
      </c>
      <c r="I354" s="2">
        <f>数据源!AJ386</f>
        <v>8</v>
      </c>
      <c r="J354" s="3">
        <f t="shared" si="225"/>
        <v>1</v>
      </c>
      <c r="K354" s="3">
        <f t="shared" si="226"/>
        <v>1</v>
      </c>
      <c r="L354" s="3" t="str">
        <f t="shared" si="216"/>
        <v>部件</v>
      </c>
      <c r="M354" s="3">
        <f t="shared" ca="1" si="217"/>
        <v>93001</v>
      </c>
      <c r="N354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</v>
      </c>
      <c r="O354" s="3" t="str">
        <f t="shared" si="219"/>
        <v>831,831,831,467,467,467,311,260,216,216,216,216,216,216,216,216,216,216,216,216,216,216,216,216,216,216,56,56,56,56,56,56,56,56,56,56,56,56,56,56,56,56,56,56,8</v>
      </c>
      <c r="P354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4" s="3" t="str">
        <f>IF(D354="坦克碎片",VLOOKUP(C354,道具信息!$N$2:$O$291,2,FALSE)&amp;"碎片",VLOOKUP(C354,道具信息!$N$2:$O$291,2,FALSE))</f>
        <v>T3部件</v>
      </c>
      <c r="R354" s="3">
        <f t="shared" si="223"/>
        <v>144</v>
      </c>
      <c r="S354" s="11">
        <f t="shared" si="224"/>
        <v>1.4E-2</v>
      </c>
      <c r="T354" s="3" t="str">
        <f>VLOOKUP(Q354,道具信息!$Q$3:$S$20,2,FALSE)</f>
        <v>CHEST_ITEM_TYPE_T3_PART</v>
      </c>
      <c r="U354" s="3" t="str">
        <f>IF(COUNTIF(U$310:U353,T354)=0,T354,"")</f>
        <v>CHEST_ITEM_TYPE_T3_PART</v>
      </c>
      <c r="V354" s="3" t="str">
        <f t="shared" si="204"/>
        <v>CHEST_ITEM_TYPE_T3_SHARD,CHEST_ITEM_TYPE_T4_SHARD,CHEST_ITEM_TYPE_T1_PART,CHEST_ITEM_TYPE_T2_PART,CHEST_ITEM_TYPE_T3_PART</v>
      </c>
      <c r="W354" s="13">
        <f t="shared" si="199"/>
        <v>1.4E-2</v>
      </c>
      <c r="X354" s="3" t="str">
        <f t="shared" si="200"/>
        <v>1.4%</v>
      </c>
      <c r="Y354" s="3" t="str">
        <f t="shared" si="205"/>
        <v>24.8%,19.6%,38.7%,10.0%,1.4%</v>
      </c>
    </row>
    <row r="355" spans="2:25" x14ac:dyDescent="0.3">
      <c r="B355" s="2">
        <f>数据源!AC387</f>
        <v>8</v>
      </c>
      <c r="C355" s="2" t="str">
        <f>数据源!AD387</f>
        <v>T3LP3</v>
      </c>
      <c r="D355" s="2" t="str">
        <f>数据源!AE387</f>
        <v>部件</v>
      </c>
      <c r="E355" s="2">
        <f>数据源!AF387</f>
        <v>433.2</v>
      </c>
      <c r="F355" s="2">
        <f>数据源!AG387</f>
        <v>1</v>
      </c>
      <c r="G355" s="2">
        <f>数据源!AH387</f>
        <v>5.0000000000000001E-3</v>
      </c>
      <c r="H355" s="2">
        <f>数据源!AI387</f>
        <v>7.6946752847029869E-4</v>
      </c>
      <c r="I355" s="2">
        <f>数据源!AJ387</f>
        <v>8</v>
      </c>
      <c r="J355" s="3">
        <f t="shared" si="225"/>
        <v>1</v>
      </c>
      <c r="K355" s="3">
        <f t="shared" si="226"/>
        <v>1</v>
      </c>
      <c r="L355" s="3" t="str">
        <f t="shared" si="216"/>
        <v>部件</v>
      </c>
      <c r="M355" s="3">
        <f t="shared" ca="1" si="217"/>
        <v>93003</v>
      </c>
      <c r="N355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</v>
      </c>
      <c r="O355" s="3" t="str">
        <f t="shared" si="219"/>
        <v>831,831,831,467,467,467,311,260,216,216,216,216,216,216,216,216,216,216,216,216,216,216,216,216,216,216,56,56,56,56,56,56,56,56,56,56,56,56,56,56,56,56,56,56,8,8</v>
      </c>
      <c r="P355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5" s="3" t="str">
        <f>IF(D355="坦克碎片",VLOOKUP(C355,道具信息!$N$2:$O$291,2,FALSE)&amp;"碎片",VLOOKUP(C355,道具信息!$N$2:$O$291,2,FALSE))</f>
        <v>T3部件</v>
      </c>
      <c r="R355" s="3">
        <f t="shared" si="223"/>
        <v>144</v>
      </c>
      <c r="S355" s="11">
        <f t="shared" si="224"/>
        <v>1.4E-2</v>
      </c>
      <c r="T355" s="3" t="str">
        <f>VLOOKUP(Q355,道具信息!$Q$3:$S$20,2,FALSE)</f>
        <v>CHEST_ITEM_TYPE_T3_PART</v>
      </c>
      <c r="U355" s="3" t="str">
        <f>IF(COUNTIF(U$310:U354,T355)=0,T355,"")</f>
        <v/>
      </c>
      <c r="V355" s="3" t="str">
        <f t="shared" si="204"/>
        <v>CHEST_ITEM_TYPE_T3_SHARD,CHEST_ITEM_TYPE_T4_SHARD,CHEST_ITEM_TYPE_T1_PART,CHEST_ITEM_TYPE_T2_PART,CHEST_ITEM_TYPE_T3_PART</v>
      </c>
      <c r="W355" s="13" t="str">
        <f t="shared" si="199"/>
        <v/>
      </c>
      <c r="X355" s="3" t="str">
        <f t="shared" si="200"/>
        <v/>
      </c>
      <c r="Y355" s="3" t="str">
        <f t="shared" si="205"/>
        <v>24.8%,19.6%,38.7%,10.0%,1.4%</v>
      </c>
    </row>
    <row r="356" spans="2:25" x14ac:dyDescent="0.3">
      <c r="B356" s="2">
        <f>数据源!AC388</f>
        <v>8</v>
      </c>
      <c r="C356" s="2" t="str">
        <f>数据源!AD388</f>
        <v>T3LP5</v>
      </c>
      <c r="D356" s="2" t="str">
        <f>数据源!AE388</f>
        <v>部件</v>
      </c>
      <c r="E356" s="2">
        <f>数据源!AF388</f>
        <v>433.2</v>
      </c>
      <c r="F356" s="2">
        <f>数据源!AG388</f>
        <v>1</v>
      </c>
      <c r="G356" s="2">
        <f>数据源!AH388</f>
        <v>5.0000000000000001E-3</v>
      </c>
      <c r="H356" s="2">
        <f>数据源!AI388</f>
        <v>7.6946752847029869E-4</v>
      </c>
      <c r="I356" s="2">
        <f>数据源!AJ388</f>
        <v>8</v>
      </c>
      <c r="J356" s="3">
        <f t="shared" si="225"/>
        <v>1</v>
      </c>
      <c r="K356" s="3">
        <f t="shared" si="226"/>
        <v>1</v>
      </c>
      <c r="L356" s="3" t="str">
        <f t="shared" si="216"/>
        <v>部件</v>
      </c>
      <c r="M356" s="3">
        <f t="shared" ca="1" si="217"/>
        <v>93005</v>
      </c>
      <c r="N356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</v>
      </c>
      <c r="O356" s="3" t="str">
        <f t="shared" si="219"/>
        <v>831,831,831,467,467,467,311,260,216,216,216,216,216,216,216,216,216,216,216,216,216,216,216,216,216,216,56,56,56,56,56,56,56,56,56,56,56,56,56,56,56,56,56,56,8,8,8</v>
      </c>
      <c r="P356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6" s="3" t="str">
        <f>IF(D356="坦克碎片",VLOOKUP(C356,道具信息!$N$2:$O$291,2,FALSE)&amp;"碎片",VLOOKUP(C356,道具信息!$N$2:$O$291,2,FALSE))</f>
        <v>T3部件</v>
      </c>
      <c r="R356" s="3">
        <f t="shared" si="223"/>
        <v>144</v>
      </c>
      <c r="S356" s="11">
        <f t="shared" si="224"/>
        <v>1.4E-2</v>
      </c>
      <c r="T356" s="3" t="str">
        <f>VLOOKUP(Q356,道具信息!$Q$3:$S$20,2,FALSE)</f>
        <v>CHEST_ITEM_TYPE_T3_PART</v>
      </c>
      <c r="U356" s="3" t="str">
        <f>IF(COUNTIF(U$310:U355,T356)=0,T356,"")</f>
        <v/>
      </c>
      <c r="V356" s="3" t="str">
        <f t="shared" si="204"/>
        <v>CHEST_ITEM_TYPE_T3_SHARD,CHEST_ITEM_TYPE_T4_SHARD,CHEST_ITEM_TYPE_T1_PART,CHEST_ITEM_TYPE_T2_PART,CHEST_ITEM_TYPE_T3_PART</v>
      </c>
      <c r="W356" s="13" t="str">
        <f t="shared" si="199"/>
        <v/>
      </c>
      <c r="X356" s="3" t="str">
        <f t="shared" si="200"/>
        <v/>
      </c>
      <c r="Y356" s="3" t="str">
        <f t="shared" si="205"/>
        <v>24.8%,19.6%,38.7%,10.0%,1.4%</v>
      </c>
    </row>
    <row r="357" spans="2:25" x14ac:dyDescent="0.3">
      <c r="B357" s="2">
        <f>数据源!AC389</f>
        <v>8</v>
      </c>
      <c r="C357" s="2" t="str">
        <f>数据源!AD389</f>
        <v>T3MP1</v>
      </c>
      <c r="D357" s="2" t="str">
        <f>数据源!AE389</f>
        <v>部件</v>
      </c>
      <c r="E357" s="2">
        <f>数据源!AF389</f>
        <v>433.2</v>
      </c>
      <c r="F357" s="2">
        <f>数据源!AG389</f>
        <v>1</v>
      </c>
      <c r="G357" s="2">
        <f>数据源!AH389</f>
        <v>5.0000000000000001E-3</v>
      </c>
      <c r="H357" s="2">
        <f>数据源!AI389</f>
        <v>7.6946752847029869E-4</v>
      </c>
      <c r="I357" s="2">
        <f>数据源!AJ389</f>
        <v>8</v>
      </c>
      <c r="J357" s="3">
        <f t="shared" si="225"/>
        <v>1</v>
      </c>
      <c r="K357" s="3">
        <f t="shared" si="226"/>
        <v>1</v>
      </c>
      <c r="L357" s="3" t="str">
        <f t="shared" si="216"/>
        <v>部件</v>
      </c>
      <c r="M357" s="3">
        <f t="shared" ca="1" si="217"/>
        <v>93101</v>
      </c>
      <c r="N357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</v>
      </c>
      <c r="O357" s="3" t="str">
        <f t="shared" si="219"/>
        <v>831,831,831,467,467,467,311,260,216,216,216,216,216,216,216,216,216,216,216,216,216,216,216,216,216,216,56,56,56,56,56,56,56,56,56,56,56,56,56,56,56,56,56,56,8,8,8,8</v>
      </c>
      <c r="P357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7" s="3" t="str">
        <f>IF(D357="坦克碎片",VLOOKUP(C357,道具信息!$N$2:$O$291,2,FALSE)&amp;"碎片",VLOOKUP(C357,道具信息!$N$2:$O$291,2,FALSE))</f>
        <v>T3部件</v>
      </c>
      <c r="R357" s="3">
        <f t="shared" si="223"/>
        <v>144</v>
      </c>
      <c r="S357" s="11">
        <f t="shared" si="224"/>
        <v>1.4E-2</v>
      </c>
      <c r="T357" s="3" t="str">
        <f>VLOOKUP(Q357,道具信息!$Q$3:$S$20,2,FALSE)</f>
        <v>CHEST_ITEM_TYPE_T3_PART</v>
      </c>
      <c r="U357" s="3" t="str">
        <f>IF(COUNTIF(U$310:U356,T357)=0,T357,"")</f>
        <v/>
      </c>
      <c r="V357" s="3" t="str">
        <f t="shared" si="204"/>
        <v>CHEST_ITEM_TYPE_T3_SHARD,CHEST_ITEM_TYPE_T4_SHARD,CHEST_ITEM_TYPE_T1_PART,CHEST_ITEM_TYPE_T2_PART,CHEST_ITEM_TYPE_T3_PART</v>
      </c>
      <c r="W357" s="13" t="str">
        <f t="shared" si="199"/>
        <v/>
      </c>
      <c r="X357" s="3" t="str">
        <f t="shared" si="200"/>
        <v/>
      </c>
      <c r="Y357" s="3" t="str">
        <f t="shared" si="205"/>
        <v>24.8%,19.6%,38.7%,10.0%,1.4%</v>
      </c>
    </row>
    <row r="358" spans="2:25" x14ac:dyDescent="0.3">
      <c r="B358" s="2">
        <f>数据源!AC390</f>
        <v>8</v>
      </c>
      <c r="C358" s="2" t="str">
        <f>数据源!AD390</f>
        <v>T3MP3</v>
      </c>
      <c r="D358" s="2" t="str">
        <f>数据源!AE390</f>
        <v>部件</v>
      </c>
      <c r="E358" s="2">
        <f>数据源!AF390</f>
        <v>433.2</v>
      </c>
      <c r="F358" s="2">
        <f>数据源!AG390</f>
        <v>1</v>
      </c>
      <c r="G358" s="2">
        <f>数据源!AH390</f>
        <v>5.0000000000000001E-3</v>
      </c>
      <c r="H358" s="2">
        <f>数据源!AI390</f>
        <v>7.6946752847029869E-4</v>
      </c>
      <c r="I358" s="2">
        <f>数据源!AJ390</f>
        <v>8</v>
      </c>
      <c r="J358" s="3">
        <f>ROUNDUP(IF(F358&gt;1,F358-ROUNDDOWN(SQRT(F358),0),F358),0)</f>
        <v>1</v>
      </c>
      <c r="K358" s="3">
        <f>F358*2-J358</f>
        <v>1</v>
      </c>
      <c r="L358" s="3" t="str">
        <f t="shared" si="216"/>
        <v>部件</v>
      </c>
      <c r="M358" s="3">
        <f t="shared" ca="1" si="217"/>
        <v>93103</v>
      </c>
      <c r="N358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</v>
      </c>
      <c r="O358" s="3" t="str">
        <f t="shared" si="219"/>
        <v>831,831,831,467,467,467,311,260,216,216,216,216,216,216,216,216,216,216,216,216,216,216,216,216,216,216,56,56,56,56,56,56,56,56,56,56,56,56,56,56,56,56,56,56,8,8,8,8,8</v>
      </c>
      <c r="P358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8" s="3" t="str">
        <f>IF(D358="坦克碎片",VLOOKUP(C358,道具信息!$N$2:$O$291,2,FALSE)&amp;"碎片",VLOOKUP(C358,道具信息!$N$2:$O$291,2,FALSE))</f>
        <v>T3部件</v>
      </c>
      <c r="R358" s="3">
        <f t="shared" si="223"/>
        <v>144</v>
      </c>
      <c r="S358" s="11">
        <f t="shared" si="224"/>
        <v>1.4E-2</v>
      </c>
      <c r="T358" s="3" t="str">
        <f>VLOOKUP(Q358,道具信息!$Q$3:$S$20,2,FALSE)</f>
        <v>CHEST_ITEM_TYPE_T3_PART</v>
      </c>
      <c r="U358" s="3" t="str">
        <f>IF(COUNTIF(U$310:U357,T358)=0,T358,"")</f>
        <v/>
      </c>
      <c r="V358" s="3" t="str">
        <f t="shared" si="204"/>
        <v>CHEST_ITEM_TYPE_T3_SHARD,CHEST_ITEM_TYPE_T4_SHARD,CHEST_ITEM_TYPE_T1_PART,CHEST_ITEM_TYPE_T2_PART,CHEST_ITEM_TYPE_T3_PART</v>
      </c>
      <c r="W358" s="13" t="str">
        <f t="shared" si="199"/>
        <v/>
      </c>
      <c r="X358" s="3" t="str">
        <f t="shared" si="200"/>
        <v/>
      </c>
      <c r="Y358" s="3" t="str">
        <f t="shared" si="205"/>
        <v>24.8%,19.6%,38.7%,10.0%,1.4%</v>
      </c>
    </row>
    <row r="359" spans="2:25" x14ac:dyDescent="0.3">
      <c r="B359" s="2">
        <f>数据源!AC391</f>
        <v>8</v>
      </c>
      <c r="C359" s="2" t="str">
        <f>数据源!AD391</f>
        <v>T3MP5</v>
      </c>
      <c r="D359" s="2" t="str">
        <f>数据源!AE391</f>
        <v>部件</v>
      </c>
      <c r="E359" s="2">
        <f>数据源!AF391</f>
        <v>433.2</v>
      </c>
      <c r="F359" s="2">
        <f>数据源!AG391</f>
        <v>1</v>
      </c>
      <c r="G359" s="2">
        <f>数据源!AH391</f>
        <v>5.0000000000000001E-3</v>
      </c>
      <c r="H359" s="2">
        <f>数据源!AI391</f>
        <v>7.6946752847029869E-4</v>
      </c>
      <c r="I359" s="2">
        <f>数据源!AJ391</f>
        <v>8</v>
      </c>
      <c r="J359" s="3">
        <f t="shared" ref="J359:J369" si="227">ROUNDUP(IF(F359&gt;1,F359-ROUNDDOWN(SQRT(F359),0),F359),0)</f>
        <v>1</v>
      </c>
      <c r="K359" s="3">
        <f t="shared" ref="K359:K369" si="228">F359*2-J359</f>
        <v>1</v>
      </c>
      <c r="L359" s="3" t="str">
        <f t="shared" si="216"/>
        <v>部件</v>
      </c>
      <c r="M359" s="3">
        <f t="shared" ca="1" si="217"/>
        <v>93105</v>
      </c>
      <c r="N359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359" s="3" t="str">
        <f t="shared" si="219"/>
        <v>831,831,831,467,467,467,311,260,216,216,216,216,216,216,216,216,216,216,216,216,216,216,216,216,216,216,56,56,56,56,56,56,56,56,56,56,56,56,56,56,56,56,56,56,8,8,8,8,8,8</v>
      </c>
      <c r="P359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9" s="3" t="str">
        <f>IF(D359="坦克碎片",VLOOKUP(C359,道具信息!$N$2:$O$291,2,FALSE)&amp;"碎片",VLOOKUP(C359,道具信息!$N$2:$O$291,2,FALSE))</f>
        <v>T3部件</v>
      </c>
      <c r="R359" s="3">
        <f t="shared" si="223"/>
        <v>144</v>
      </c>
      <c r="S359" s="11">
        <f t="shared" si="224"/>
        <v>1.4E-2</v>
      </c>
      <c r="T359" s="3" t="str">
        <f>VLOOKUP(Q359,道具信息!$Q$3:$S$20,2,FALSE)</f>
        <v>CHEST_ITEM_TYPE_T3_PART</v>
      </c>
      <c r="U359" s="3" t="str">
        <f>IF(COUNTIF(U$310:U358,T359)=0,T359,"")</f>
        <v/>
      </c>
      <c r="V359" s="3" t="str">
        <f t="shared" si="204"/>
        <v>CHEST_ITEM_TYPE_T3_SHARD,CHEST_ITEM_TYPE_T4_SHARD,CHEST_ITEM_TYPE_T1_PART,CHEST_ITEM_TYPE_T2_PART,CHEST_ITEM_TYPE_T3_PART</v>
      </c>
      <c r="W359" s="13" t="str">
        <f t="shared" si="199"/>
        <v/>
      </c>
      <c r="X359" s="3" t="str">
        <f t="shared" si="200"/>
        <v/>
      </c>
      <c r="Y359" s="3" t="str">
        <f t="shared" si="205"/>
        <v>24.8%,19.6%,38.7%,10.0%,1.4%</v>
      </c>
    </row>
    <row r="360" spans="2:25" x14ac:dyDescent="0.3">
      <c r="B360" s="2">
        <f>数据源!AC392</f>
        <v>8</v>
      </c>
      <c r="C360" s="2" t="str">
        <f>数据源!AD392</f>
        <v>T3HP1</v>
      </c>
      <c r="D360" s="2" t="str">
        <f>数据源!AE392</f>
        <v>部件</v>
      </c>
      <c r="E360" s="2">
        <f>数据源!AF392</f>
        <v>433.2</v>
      </c>
      <c r="F360" s="2">
        <f>数据源!AG392</f>
        <v>1</v>
      </c>
      <c r="G360" s="2">
        <f>数据源!AH392</f>
        <v>5.0000000000000001E-3</v>
      </c>
      <c r="H360" s="2">
        <f>数据源!AI392</f>
        <v>7.6946752847029869E-4</v>
      </c>
      <c r="I360" s="2">
        <f>数据源!AJ392</f>
        <v>8</v>
      </c>
      <c r="J360" s="3">
        <f t="shared" si="227"/>
        <v>1</v>
      </c>
      <c r="K360" s="3">
        <f t="shared" si="228"/>
        <v>1</v>
      </c>
      <c r="L360" s="3" t="str">
        <f t="shared" si="216"/>
        <v>部件</v>
      </c>
      <c r="M360" s="3">
        <f t="shared" ca="1" si="217"/>
        <v>93201</v>
      </c>
      <c r="N360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360" s="3" t="str">
        <f t="shared" si="219"/>
        <v>831,831,831,467,467,467,311,260,216,216,216,216,216,216,216,216,216,216,216,216,216,216,216,216,216,216,56,56,56,56,56,56,56,56,56,56,56,56,56,56,56,56,56,56,8,8,8,8,8,8,8</v>
      </c>
      <c r="P360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60" s="3" t="str">
        <f>IF(D360="坦克碎片",VLOOKUP(C360,道具信息!$N$2:$O$291,2,FALSE)&amp;"碎片",VLOOKUP(C360,道具信息!$N$2:$O$291,2,FALSE))</f>
        <v>T3部件</v>
      </c>
      <c r="R360" s="3">
        <f t="shared" si="223"/>
        <v>144</v>
      </c>
      <c r="S360" s="11">
        <f t="shared" si="224"/>
        <v>1.4E-2</v>
      </c>
      <c r="T360" s="3" t="str">
        <f>VLOOKUP(Q360,道具信息!$Q$3:$S$20,2,FALSE)</f>
        <v>CHEST_ITEM_TYPE_T3_PART</v>
      </c>
      <c r="U360" s="3" t="str">
        <f>IF(COUNTIF(U$310:U359,T360)=0,T360,"")</f>
        <v/>
      </c>
      <c r="V360" s="3" t="str">
        <f t="shared" si="204"/>
        <v>CHEST_ITEM_TYPE_T3_SHARD,CHEST_ITEM_TYPE_T4_SHARD,CHEST_ITEM_TYPE_T1_PART,CHEST_ITEM_TYPE_T2_PART,CHEST_ITEM_TYPE_T3_PART</v>
      </c>
      <c r="W360" s="13" t="str">
        <f t="shared" si="199"/>
        <v/>
      </c>
      <c r="X360" s="3" t="str">
        <f t="shared" si="200"/>
        <v/>
      </c>
      <c r="Y360" s="3" t="str">
        <f t="shared" si="205"/>
        <v>24.8%,19.6%,38.7%,10.0%,1.4%</v>
      </c>
    </row>
    <row r="361" spans="2:25" x14ac:dyDescent="0.3">
      <c r="B361" s="2">
        <f>数据源!AC393</f>
        <v>8</v>
      </c>
      <c r="C361" s="2" t="str">
        <f>数据源!AD393</f>
        <v>T3HP3</v>
      </c>
      <c r="D361" s="2" t="str">
        <f>数据源!AE393</f>
        <v>部件</v>
      </c>
      <c r="E361" s="2">
        <f>数据源!AF393</f>
        <v>433.2</v>
      </c>
      <c r="F361" s="2">
        <f>数据源!AG393</f>
        <v>1</v>
      </c>
      <c r="G361" s="2">
        <f>数据源!AH393</f>
        <v>5.0000000000000001E-3</v>
      </c>
      <c r="H361" s="2">
        <f>数据源!AI393</f>
        <v>7.6946752847029869E-4</v>
      </c>
      <c r="I361" s="2">
        <f>数据源!AJ393</f>
        <v>8</v>
      </c>
      <c r="J361" s="3">
        <f t="shared" si="227"/>
        <v>1</v>
      </c>
      <c r="K361" s="3">
        <f t="shared" si="228"/>
        <v>1</v>
      </c>
      <c r="L361" s="3" t="str">
        <f t="shared" si="216"/>
        <v>部件</v>
      </c>
      <c r="M361" s="3">
        <f t="shared" ca="1" si="217"/>
        <v>93203</v>
      </c>
      <c r="N361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361" s="3" t="str">
        <f t="shared" si="219"/>
        <v>831,831,831,467,467,467,311,260,216,216,216,216,216,216,216,216,216,216,216,216,216,216,216,216,216,216,56,56,56,56,56,56,56,56,56,56,56,56,56,56,56,56,56,56,8,8,8,8,8,8,8,8</v>
      </c>
      <c r="P361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61" s="3" t="str">
        <f>IF(D361="坦克碎片",VLOOKUP(C361,道具信息!$N$2:$O$291,2,FALSE)&amp;"碎片",VLOOKUP(C361,道具信息!$N$2:$O$291,2,FALSE))</f>
        <v>T3部件</v>
      </c>
      <c r="R361" s="3">
        <f t="shared" si="223"/>
        <v>144</v>
      </c>
      <c r="S361" s="11">
        <f t="shared" si="224"/>
        <v>1.4E-2</v>
      </c>
      <c r="T361" s="3" t="str">
        <f>VLOOKUP(Q361,道具信息!$Q$3:$S$20,2,FALSE)</f>
        <v>CHEST_ITEM_TYPE_T3_PART</v>
      </c>
      <c r="U361" s="3" t="str">
        <f>IF(COUNTIF(U$310:U360,T361)=0,T361,"")</f>
        <v/>
      </c>
      <c r="V361" s="3" t="str">
        <f t="shared" si="204"/>
        <v>CHEST_ITEM_TYPE_T3_SHARD,CHEST_ITEM_TYPE_T4_SHARD,CHEST_ITEM_TYPE_T1_PART,CHEST_ITEM_TYPE_T2_PART,CHEST_ITEM_TYPE_T3_PART</v>
      </c>
      <c r="W361" s="13" t="str">
        <f t="shared" si="199"/>
        <v/>
      </c>
      <c r="X361" s="3" t="str">
        <f t="shared" si="200"/>
        <v/>
      </c>
      <c r="Y361" s="3" t="str">
        <f t="shared" si="205"/>
        <v>24.8%,19.6%,38.7%,10.0%,1.4%</v>
      </c>
    </row>
    <row r="362" spans="2:25" x14ac:dyDescent="0.3">
      <c r="B362" s="2">
        <f>数据源!AC394</f>
        <v>8</v>
      </c>
      <c r="C362" s="2" t="str">
        <f>数据源!AD394</f>
        <v>T3HP5</v>
      </c>
      <c r="D362" s="2" t="str">
        <f>数据源!AE394</f>
        <v>部件</v>
      </c>
      <c r="E362" s="2">
        <f>数据源!AF394</f>
        <v>433.2</v>
      </c>
      <c r="F362" s="2">
        <f>数据源!AG394</f>
        <v>1</v>
      </c>
      <c r="G362" s="2">
        <f>数据源!AH394</f>
        <v>5.0000000000000001E-3</v>
      </c>
      <c r="H362" s="2">
        <f>数据源!AI394</f>
        <v>7.6946752847029869E-4</v>
      </c>
      <c r="I362" s="2">
        <f>数据源!AJ394</f>
        <v>8</v>
      </c>
      <c r="J362" s="3">
        <f t="shared" si="227"/>
        <v>1</v>
      </c>
      <c r="K362" s="3">
        <f t="shared" si="228"/>
        <v>1</v>
      </c>
      <c r="L362" s="3" t="str">
        <f t="shared" si="216"/>
        <v>部件</v>
      </c>
      <c r="M362" s="3">
        <f t="shared" ca="1" si="217"/>
        <v>93205</v>
      </c>
      <c r="N362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362" s="3" t="str">
        <f t="shared" si="219"/>
        <v>831,831,831,467,467,467,311,260,216,216,216,216,216,216,216,216,216,216,216,216,216,216,216,216,216,216,56,56,56,56,56,56,56,56,56,56,56,56,56,56,56,56,56,56,8,8,8,8,8,8,8,8,8</v>
      </c>
      <c r="P362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62" s="3" t="str">
        <f>IF(D362="坦克碎片",VLOOKUP(C362,道具信息!$N$2:$O$291,2,FALSE)&amp;"碎片",VLOOKUP(C362,道具信息!$N$2:$O$291,2,FALSE))</f>
        <v>T3部件</v>
      </c>
      <c r="R362" s="3">
        <f t="shared" si="223"/>
        <v>144</v>
      </c>
      <c r="S362" s="11">
        <f t="shared" si="224"/>
        <v>1.4E-2</v>
      </c>
      <c r="T362" s="3" t="str">
        <f>VLOOKUP(Q362,道具信息!$Q$3:$S$20,2,FALSE)</f>
        <v>CHEST_ITEM_TYPE_T3_PART</v>
      </c>
      <c r="U362" s="3" t="str">
        <f>IF(COUNTIF(U$310:U361,T362)=0,T362,"")</f>
        <v/>
      </c>
      <c r="V362" s="3" t="str">
        <f t="shared" si="204"/>
        <v>CHEST_ITEM_TYPE_T3_SHARD,CHEST_ITEM_TYPE_T4_SHARD,CHEST_ITEM_TYPE_T1_PART,CHEST_ITEM_TYPE_T2_PART,CHEST_ITEM_TYPE_T3_PART</v>
      </c>
      <c r="W362" s="13" t="str">
        <f t="shared" si="199"/>
        <v/>
      </c>
      <c r="X362" s="3" t="str">
        <f t="shared" si="200"/>
        <v/>
      </c>
      <c r="Y362" s="3" t="str">
        <f t="shared" si="205"/>
        <v>24.8%,19.6%,38.7%,10.0%,1.4%</v>
      </c>
    </row>
    <row r="363" spans="2:25" x14ac:dyDescent="0.3">
      <c r="B363" s="2">
        <f>数据源!AC395</f>
        <v>8</v>
      </c>
      <c r="C363" s="2" t="str">
        <f>数据源!AD395</f>
        <v>T3LP2</v>
      </c>
      <c r="D363" s="2" t="str">
        <f>数据源!AE395</f>
        <v>部件</v>
      </c>
      <c r="E363" s="2">
        <f>数据源!AF395</f>
        <v>433.2</v>
      </c>
      <c r="F363" s="2">
        <f>数据源!AG395</f>
        <v>1</v>
      </c>
      <c r="G363" s="2">
        <f>数据源!AH395</f>
        <v>5.0000000000000001E-3</v>
      </c>
      <c r="H363" s="2">
        <f>数据源!AI395</f>
        <v>7.6946752847029869E-4</v>
      </c>
      <c r="I363" s="2">
        <f>数据源!AJ395</f>
        <v>8</v>
      </c>
      <c r="J363" s="3">
        <f t="shared" si="227"/>
        <v>1</v>
      </c>
      <c r="K363" s="3">
        <f t="shared" si="228"/>
        <v>1</v>
      </c>
      <c r="L363" s="3" t="str">
        <f t="shared" si="216"/>
        <v>部件</v>
      </c>
      <c r="M363" s="3">
        <f t="shared" ca="1" si="217"/>
        <v>93002</v>
      </c>
      <c r="N363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363" s="3" t="str">
        <f t="shared" si="219"/>
        <v>831,831,831,467,467,467,311,260,216,216,216,216,216,216,216,216,216,216,216,216,216,216,216,216,216,216,56,56,56,56,56,56,56,56,56,56,56,56,56,56,56,56,56,56,8,8,8,8,8,8,8,8,8,8</v>
      </c>
      <c r="P363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63" s="3" t="str">
        <f>IF(D363="坦克碎片",VLOOKUP(C363,道具信息!$N$2:$O$291,2,FALSE)&amp;"碎片",VLOOKUP(C363,道具信息!$N$2:$O$291,2,FALSE))</f>
        <v>T3部件</v>
      </c>
      <c r="R363" s="3">
        <f t="shared" si="223"/>
        <v>144</v>
      </c>
      <c r="S363" s="11">
        <f t="shared" si="224"/>
        <v>1.4E-2</v>
      </c>
      <c r="T363" s="3" t="str">
        <f>VLOOKUP(Q363,道具信息!$Q$3:$S$20,2,FALSE)</f>
        <v>CHEST_ITEM_TYPE_T3_PART</v>
      </c>
      <c r="U363" s="3" t="str">
        <f>IF(COUNTIF(U$310:U362,T363)=0,T363,"")</f>
        <v/>
      </c>
      <c r="V363" s="3" t="str">
        <f t="shared" si="204"/>
        <v>CHEST_ITEM_TYPE_T3_SHARD,CHEST_ITEM_TYPE_T4_SHARD,CHEST_ITEM_TYPE_T1_PART,CHEST_ITEM_TYPE_T2_PART,CHEST_ITEM_TYPE_T3_PART</v>
      </c>
      <c r="W363" s="13" t="str">
        <f t="shared" si="199"/>
        <v/>
      </c>
      <c r="X363" s="3" t="str">
        <f t="shared" si="200"/>
        <v/>
      </c>
      <c r="Y363" s="3" t="str">
        <f t="shared" si="205"/>
        <v>24.8%,19.6%,38.7%,10.0%,1.4%</v>
      </c>
    </row>
    <row r="364" spans="2:25" x14ac:dyDescent="0.3">
      <c r="B364" s="2">
        <f>数据源!AC396</f>
        <v>8</v>
      </c>
      <c r="C364" s="2" t="str">
        <f>数据源!AD396</f>
        <v>T3LP4</v>
      </c>
      <c r="D364" s="2" t="str">
        <f>数据源!AE396</f>
        <v>部件</v>
      </c>
      <c r="E364" s="2">
        <f>数据源!AF396</f>
        <v>433.2</v>
      </c>
      <c r="F364" s="2">
        <f>数据源!AG396</f>
        <v>1</v>
      </c>
      <c r="G364" s="2">
        <f>数据源!AH396</f>
        <v>5.0000000000000001E-3</v>
      </c>
      <c r="H364" s="2">
        <f>数据源!AI396</f>
        <v>7.6946752847029869E-4</v>
      </c>
      <c r="I364" s="2">
        <f>数据源!AJ396</f>
        <v>8</v>
      </c>
      <c r="J364" s="3">
        <f t="shared" si="227"/>
        <v>1</v>
      </c>
      <c r="K364" s="3">
        <f t="shared" si="228"/>
        <v>1</v>
      </c>
      <c r="L364" s="3" t="str">
        <f t="shared" si="216"/>
        <v>部件</v>
      </c>
      <c r="M364" s="3">
        <f t="shared" ca="1" si="217"/>
        <v>93004</v>
      </c>
      <c r="N364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364" s="3" t="str">
        <f t="shared" si="219"/>
        <v>831,831,831,467,467,467,311,260,216,216,216,216,216,216,216,216,216,216,216,216,216,216,216,216,216,216,56,56,56,56,56,56,56,56,56,56,56,56,56,56,56,56,56,56,8,8,8,8,8,8,8,8,8,8,8</v>
      </c>
      <c r="P364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64" s="3" t="str">
        <f>IF(D364="坦克碎片",VLOOKUP(C364,道具信息!$N$2:$O$291,2,FALSE)&amp;"碎片",VLOOKUP(C364,道具信息!$N$2:$O$291,2,FALSE))</f>
        <v>T3部件</v>
      </c>
      <c r="R364" s="3">
        <f t="shared" si="223"/>
        <v>144</v>
      </c>
      <c r="S364" s="11">
        <f t="shared" si="224"/>
        <v>1.4E-2</v>
      </c>
      <c r="T364" s="3" t="str">
        <f>VLOOKUP(Q364,道具信息!$Q$3:$S$20,2,FALSE)</f>
        <v>CHEST_ITEM_TYPE_T3_PART</v>
      </c>
      <c r="U364" s="3" t="str">
        <f>IF(COUNTIF(U$310:U363,T364)=0,T364,"")</f>
        <v/>
      </c>
      <c r="V364" s="3" t="str">
        <f t="shared" si="204"/>
        <v>CHEST_ITEM_TYPE_T3_SHARD,CHEST_ITEM_TYPE_T4_SHARD,CHEST_ITEM_TYPE_T1_PART,CHEST_ITEM_TYPE_T2_PART,CHEST_ITEM_TYPE_T3_PART</v>
      </c>
      <c r="W364" s="13" t="str">
        <f t="shared" si="199"/>
        <v/>
      </c>
      <c r="X364" s="3" t="str">
        <f t="shared" si="200"/>
        <v/>
      </c>
      <c r="Y364" s="3" t="str">
        <f t="shared" si="205"/>
        <v>24.8%,19.6%,38.7%,10.0%,1.4%</v>
      </c>
    </row>
    <row r="365" spans="2:25" x14ac:dyDescent="0.3">
      <c r="B365" s="2">
        <f>数据源!AC397</f>
        <v>8</v>
      </c>
      <c r="C365" s="2" t="str">
        <f>数据源!AD397</f>
        <v>T3LP6</v>
      </c>
      <c r="D365" s="2" t="str">
        <f>数据源!AE397</f>
        <v>部件</v>
      </c>
      <c r="E365" s="2">
        <f>数据源!AF397</f>
        <v>433.2</v>
      </c>
      <c r="F365" s="2">
        <f>数据源!AG397</f>
        <v>1</v>
      </c>
      <c r="G365" s="2">
        <f>数据源!AH397</f>
        <v>5.0000000000000001E-3</v>
      </c>
      <c r="H365" s="2">
        <f>数据源!AI397</f>
        <v>7.6946752847029869E-4</v>
      </c>
      <c r="I365" s="2">
        <f>数据源!AJ397</f>
        <v>8</v>
      </c>
      <c r="J365" s="3">
        <f t="shared" si="227"/>
        <v>1</v>
      </c>
      <c r="K365" s="3">
        <f t="shared" si="228"/>
        <v>1</v>
      </c>
      <c r="L365" s="3" t="str">
        <f t="shared" si="216"/>
        <v>部件</v>
      </c>
      <c r="M365" s="3">
        <f t="shared" ca="1" si="217"/>
        <v>93006</v>
      </c>
      <c r="N365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365" s="3" t="str">
        <f t="shared" si="219"/>
        <v>831,831,831,467,467,467,311,260,216,216,216,216,216,216,216,216,216,216,216,216,216,216,216,216,216,216,56,56,56,56,56,56,56,56,56,56,56,56,56,56,56,56,56,56,8,8,8,8,8,8,8,8,8,8,8,8</v>
      </c>
      <c r="P365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65" s="3" t="str">
        <f>IF(D365="坦克碎片",VLOOKUP(C365,道具信息!$N$2:$O$291,2,FALSE)&amp;"碎片",VLOOKUP(C365,道具信息!$N$2:$O$291,2,FALSE))</f>
        <v>T3部件</v>
      </c>
      <c r="R365" s="3">
        <f t="shared" si="223"/>
        <v>144</v>
      </c>
      <c r="S365" s="11">
        <f t="shared" si="224"/>
        <v>1.4E-2</v>
      </c>
      <c r="T365" s="3" t="str">
        <f>VLOOKUP(Q365,道具信息!$Q$3:$S$20,2,FALSE)</f>
        <v>CHEST_ITEM_TYPE_T3_PART</v>
      </c>
      <c r="U365" s="3" t="str">
        <f>IF(COUNTIF(U$310:U364,T365)=0,T365,"")</f>
        <v/>
      </c>
      <c r="V365" s="3" t="str">
        <f t="shared" si="204"/>
        <v>CHEST_ITEM_TYPE_T3_SHARD,CHEST_ITEM_TYPE_T4_SHARD,CHEST_ITEM_TYPE_T1_PART,CHEST_ITEM_TYPE_T2_PART,CHEST_ITEM_TYPE_T3_PART</v>
      </c>
      <c r="W365" s="13" t="str">
        <f t="shared" si="199"/>
        <v/>
      </c>
      <c r="X365" s="3" t="str">
        <f t="shared" si="200"/>
        <v/>
      </c>
      <c r="Y365" s="3" t="str">
        <f t="shared" si="205"/>
        <v>24.8%,19.6%,38.7%,10.0%,1.4%</v>
      </c>
    </row>
    <row r="366" spans="2:25" x14ac:dyDescent="0.3">
      <c r="B366" s="2">
        <f>数据源!AC398</f>
        <v>8</v>
      </c>
      <c r="C366" s="2" t="str">
        <f>数据源!AD398</f>
        <v>T3MP2</v>
      </c>
      <c r="D366" s="2" t="str">
        <f>数据源!AE398</f>
        <v>部件</v>
      </c>
      <c r="E366" s="2">
        <f>数据源!AF398</f>
        <v>433.2</v>
      </c>
      <c r="F366" s="2">
        <f>数据源!AG398</f>
        <v>1</v>
      </c>
      <c r="G366" s="2">
        <f>数据源!AH398</f>
        <v>5.0000000000000001E-3</v>
      </c>
      <c r="H366" s="2">
        <f>数据源!AI398</f>
        <v>7.6946752847029869E-4</v>
      </c>
      <c r="I366" s="2">
        <f>数据源!AJ398</f>
        <v>8</v>
      </c>
      <c r="J366" s="3">
        <f t="shared" si="227"/>
        <v>1</v>
      </c>
      <c r="K366" s="3">
        <f t="shared" si="228"/>
        <v>1</v>
      </c>
      <c r="L366" s="3" t="str">
        <f t="shared" si="216"/>
        <v>部件</v>
      </c>
      <c r="M366" s="3">
        <f t="shared" ca="1" si="217"/>
        <v>93102</v>
      </c>
      <c r="N366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366" s="3" t="str">
        <f t="shared" si="219"/>
        <v>831,831,831,467,467,467,311,260,216,216,216,216,216,216,216,216,216,216,216,216,216,216,216,216,216,216,56,56,56,56,56,56,56,56,56,56,56,56,56,56,56,56,56,56,8,8,8,8,8,8,8,8,8,8,8,8,8</v>
      </c>
      <c r="P366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66" s="3" t="str">
        <f>IF(D366="坦克碎片",VLOOKUP(C366,道具信息!$N$2:$O$291,2,FALSE)&amp;"碎片",VLOOKUP(C366,道具信息!$N$2:$O$291,2,FALSE))</f>
        <v>T3部件</v>
      </c>
      <c r="R366" s="3">
        <f t="shared" si="223"/>
        <v>144</v>
      </c>
      <c r="S366" s="11">
        <f t="shared" si="224"/>
        <v>1.4E-2</v>
      </c>
      <c r="T366" s="3" t="str">
        <f>VLOOKUP(Q366,道具信息!$Q$3:$S$20,2,FALSE)</f>
        <v>CHEST_ITEM_TYPE_T3_PART</v>
      </c>
      <c r="U366" s="3" t="str">
        <f>IF(COUNTIF(U$310:U365,T366)=0,T366,"")</f>
        <v/>
      </c>
      <c r="V366" s="3" t="str">
        <f t="shared" si="204"/>
        <v>CHEST_ITEM_TYPE_T3_SHARD,CHEST_ITEM_TYPE_T4_SHARD,CHEST_ITEM_TYPE_T1_PART,CHEST_ITEM_TYPE_T2_PART,CHEST_ITEM_TYPE_T3_PART</v>
      </c>
      <c r="W366" s="13" t="str">
        <f t="shared" si="199"/>
        <v/>
      </c>
      <c r="X366" s="3" t="str">
        <f t="shared" si="200"/>
        <v/>
      </c>
      <c r="Y366" s="3" t="str">
        <f t="shared" si="205"/>
        <v>24.8%,19.6%,38.7%,10.0%,1.4%</v>
      </c>
    </row>
    <row r="367" spans="2:25" x14ac:dyDescent="0.3">
      <c r="B367" s="2">
        <f>数据源!AC399</f>
        <v>8</v>
      </c>
      <c r="C367" s="2" t="str">
        <f>数据源!AD399</f>
        <v>T3MP4</v>
      </c>
      <c r="D367" s="2" t="str">
        <f>数据源!AE399</f>
        <v>部件</v>
      </c>
      <c r="E367" s="2">
        <f>数据源!AF399</f>
        <v>433.2</v>
      </c>
      <c r="F367" s="2">
        <f>数据源!AG399</f>
        <v>1</v>
      </c>
      <c r="G367" s="2">
        <f>数据源!AH399</f>
        <v>5.0000000000000001E-3</v>
      </c>
      <c r="H367" s="2">
        <f>数据源!AI399</f>
        <v>7.6946752847029869E-4</v>
      </c>
      <c r="I367" s="2">
        <f>数据源!AJ399</f>
        <v>8</v>
      </c>
      <c r="J367" s="3">
        <f t="shared" si="227"/>
        <v>1</v>
      </c>
      <c r="K367" s="3">
        <f t="shared" si="228"/>
        <v>1</v>
      </c>
      <c r="L367" s="3" t="str">
        <f t="shared" si="216"/>
        <v>部件</v>
      </c>
      <c r="M367" s="3">
        <f t="shared" ca="1" si="217"/>
        <v>93104</v>
      </c>
      <c r="N367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367" s="3" t="str">
        <f t="shared" si="219"/>
        <v>831,831,831,467,467,467,311,260,216,216,216,216,216,216,216,216,216,216,216,216,216,216,216,216,216,216,56,56,56,56,56,56,56,56,56,56,56,56,56,56,56,56,56,56,8,8,8,8,8,8,8,8,8,8,8,8,8,8</v>
      </c>
      <c r="P367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67" s="3" t="str">
        <f>IF(D367="坦克碎片",VLOOKUP(C367,道具信息!$N$2:$O$291,2,FALSE)&amp;"碎片",VLOOKUP(C367,道具信息!$N$2:$O$291,2,FALSE))</f>
        <v>T3部件</v>
      </c>
      <c r="R367" s="3">
        <f t="shared" si="223"/>
        <v>144</v>
      </c>
      <c r="S367" s="11">
        <f t="shared" si="224"/>
        <v>1.4E-2</v>
      </c>
      <c r="T367" s="3" t="str">
        <f>VLOOKUP(Q367,道具信息!$Q$3:$S$20,2,FALSE)</f>
        <v>CHEST_ITEM_TYPE_T3_PART</v>
      </c>
      <c r="U367" s="3" t="str">
        <f>IF(COUNTIF(U$310:U366,T367)=0,T367,"")</f>
        <v/>
      </c>
      <c r="V367" s="3" t="str">
        <f t="shared" si="204"/>
        <v>CHEST_ITEM_TYPE_T3_SHARD,CHEST_ITEM_TYPE_T4_SHARD,CHEST_ITEM_TYPE_T1_PART,CHEST_ITEM_TYPE_T2_PART,CHEST_ITEM_TYPE_T3_PART</v>
      </c>
      <c r="W367" s="13" t="str">
        <f t="shared" si="199"/>
        <v/>
      </c>
      <c r="X367" s="3" t="str">
        <f t="shared" si="200"/>
        <v/>
      </c>
      <c r="Y367" s="3" t="str">
        <f t="shared" si="205"/>
        <v>24.8%,19.6%,38.7%,10.0%,1.4%</v>
      </c>
    </row>
    <row r="368" spans="2:25" x14ac:dyDescent="0.3">
      <c r="B368" s="2">
        <f>数据源!AC400</f>
        <v>8</v>
      </c>
      <c r="C368" s="2" t="str">
        <f>数据源!AD400</f>
        <v>T3MP6</v>
      </c>
      <c r="D368" s="2" t="str">
        <f>数据源!AE400</f>
        <v>部件</v>
      </c>
      <c r="E368" s="2">
        <f>数据源!AF400</f>
        <v>433.2</v>
      </c>
      <c r="F368" s="2">
        <f>数据源!AG400</f>
        <v>1</v>
      </c>
      <c r="G368" s="2">
        <f>数据源!AH400</f>
        <v>5.0000000000000001E-3</v>
      </c>
      <c r="H368" s="2">
        <f>数据源!AI400</f>
        <v>7.6946752847029869E-4</v>
      </c>
      <c r="I368" s="2">
        <f>数据源!AJ400</f>
        <v>8</v>
      </c>
      <c r="J368" s="3">
        <f t="shared" si="227"/>
        <v>1</v>
      </c>
      <c r="K368" s="3">
        <f t="shared" si="228"/>
        <v>1</v>
      </c>
      <c r="L368" s="3" t="str">
        <f t="shared" si="216"/>
        <v>部件</v>
      </c>
      <c r="M368" s="3">
        <f t="shared" ca="1" si="217"/>
        <v>93106</v>
      </c>
      <c r="N368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368" s="3" t="str">
        <f t="shared" si="219"/>
        <v>831,831,831,467,467,467,311,260,216,216,216,216,216,216,216,216,216,216,216,216,216,216,216,216,216,216,56,56,56,56,56,56,56,56,56,56,56,56,56,56,56,56,56,56,8,8,8,8,8,8,8,8,8,8,8,8,8,8,8</v>
      </c>
      <c r="P368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68" s="3" t="str">
        <f>IF(D368="坦克碎片",VLOOKUP(C368,道具信息!$N$2:$O$291,2,FALSE)&amp;"碎片",VLOOKUP(C368,道具信息!$N$2:$O$291,2,FALSE))</f>
        <v>T3部件</v>
      </c>
      <c r="R368" s="3">
        <f t="shared" si="223"/>
        <v>144</v>
      </c>
      <c r="S368" s="11">
        <f t="shared" si="224"/>
        <v>1.4E-2</v>
      </c>
      <c r="T368" s="3" t="str">
        <f>VLOOKUP(Q368,道具信息!$Q$3:$S$20,2,FALSE)</f>
        <v>CHEST_ITEM_TYPE_T3_PART</v>
      </c>
      <c r="U368" s="3" t="str">
        <f>IF(COUNTIF(U$310:U367,T368)=0,T368,"")</f>
        <v/>
      </c>
      <c r="V368" s="3" t="str">
        <f t="shared" si="204"/>
        <v>CHEST_ITEM_TYPE_T3_SHARD,CHEST_ITEM_TYPE_T4_SHARD,CHEST_ITEM_TYPE_T1_PART,CHEST_ITEM_TYPE_T2_PART,CHEST_ITEM_TYPE_T3_PART</v>
      </c>
      <c r="W368" s="13" t="str">
        <f t="shared" si="199"/>
        <v/>
      </c>
      <c r="X368" s="3" t="str">
        <f t="shared" si="200"/>
        <v/>
      </c>
      <c r="Y368" s="3" t="str">
        <f t="shared" si="205"/>
        <v>24.8%,19.6%,38.7%,10.0%,1.4%</v>
      </c>
    </row>
    <row r="369" spans="2:25" x14ac:dyDescent="0.3">
      <c r="B369" s="2">
        <f>数据源!AC401</f>
        <v>8</v>
      </c>
      <c r="C369" s="2" t="str">
        <f>数据源!AD401</f>
        <v>T3HP2</v>
      </c>
      <c r="D369" s="2" t="str">
        <f>数据源!AE401</f>
        <v>部件</v>
      </c>
      <c r="E369" s="2">
        <f>数据源!AF401</f>
        <v>433.2</v>
      </c>
      <c r="F369" s="2">
        <f>数据源!AG401</f>
        <v>1</v>
      </c>
      <c r="G369" s="2">
        <f>数据源!AH401</f>
        <v>5.0000000000000001E-3</v>
      </c>
      <c r="H369" s="2">
        <f>数据源!AI401</f>
        <v>7.6946752847029869E-4</v>
      </c>
      <c r="I369" s="2">
        <f>数据源!AJ401</f>
        <v>8</v>
      </c>
      <c r="J369" s="3">
        <f t="shared" si="227"/>
        <v>1</v>
      </c>
      <c r="K369" s="3">
        <f t="shared" si="228"/>
        <v>1</v>
      </c>
      <c r="L369" s="3" t="str">
        <f t="shared" si="216"/>
        <v>部件</v>
      </c>
      <c r="M369" s="3">
        <f t="shared" ca="1" si="217"/>
        <v>93202</v>
      </c>
      <c r="N369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369" s="3" t="str">
        <f t="shared" si="219"/>
        <v>831,831,831,467,467,467,311,260,216,216,216,216,216,216,216,216,216,216,216,216,216,216,216,216,216,216,56,56,56,56,56,56,56,56,56,56,56,56,56,56,56,56,56,56,8,8,8,8,8,8,8,8,8,8,8,8,8,8,8,8</v>
      </c>
      <c r="P369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69" s="3" t="str">
        <f>IF(D369="坦克碎片",VLOOKUP(C369,道具信息!$N$2:$O$291,2,FALSE)&amp;"碎片",VLOOKUP(C369,道具信息!$N$2:$O$291,2,FALSE))</f>
        <v>T3部件</v>
      </c>
      <c r="R369" s="3">
        <f t="shared" si="223"/>
        <v>144</v>
      </c>
      <c r="S369" s="11">
        <f t="shared" si="224"/>
        <v>1.4E-2</v>
      </c>
      <c r="T369" s="3" t="str">
        <f>VLOOKUP(Q369,道具信息!$Q$3:$S$20,2,FALSE)</f>
        <v>CHEST_ITEM_TYPE_T3_PART</v>
      </c>
      <c r="U369" s="3" t="str">
        <f>IF(COUNTIF(U$310:U368,T369)=0,T369,"")</f>
        <v/>
      </c>
      <c r="V369" s="3" t="str">
        <f t="shared" si="204"/>
        <v>CHEST_ITEM_TYPE_T3_SHARD,CHEST_ITEM_TYPE_T4_SHARD,CHEST_ITEM_TYPE_T1_PART,CHEST_ITEM_TYPE_T2_PART,CHEST_ITEM_TYPE_T3_PART</v>
      </c>
      <c r="W369" s="13" t="str">
        <f t="shared" si="199"/>
        <v/>
      </c>
      <c r="X369" s="3" t="str">
        <f t="shared" si="200"/>
        <v/>
      </c>
      <c r="Y369" s="3" t="str">
        <f t="shared" si="205"/>
        <v>24.8%,19.6%,38.7%,10.0%,1.4%</v>
      </c>
    </row>
    <row r="370" spans="2:25" x14ac:dyDescent="0.3">
      <c r="B370" s="2">
        <f>数据源!AC402</f>
        <v>8</v>
      </c>
      <c r="C370" s="2" t="str">
        <f>数据源!AD402</f>
        <v>T3HP4</v>
      </c>
      <c r="D370" s="2" t="str">
        <f>数据源!AE402</f>
        <v>部件</v>
      </c>
      <c r="E370" s="2">
        <f>数据源!AF402</f>
        <v>433.2</v>
      </c>
      <c r="F370" s="2">
        <f>数据源!AG402</f>
        <v>1</v>
      </c>
      <c r="G370" s="2">
        <f>数据源!AH402</f>
        <v>5.0000000000000001E-3</v>
      </c>
      <c r="H370" s="2">
        <f>数据源!AI402</f>
        <v>7.6946752847029869E-4</v>
      </c>
      <c r="I370" s="2">
        <f>数据源!AJ402</f>
        <v>8</v>
      </c>
      <c r="J370" s="3">
        <f>ROUNDUP(IF(F370&gt;1,F370-ROUNDDOWN(SQRT(F370),0),F370),0)</f>
        <v>1</v>
      </c>
      <c r="K370" s="3">
        <f>F370*2-J370</f>
        <v>1</v>
      </c>
      <c r="L370" s="3" t="str">
        <f t="shared" si="216"/>
        <v>部件</v>
      </c>
      <c r="M370" s="3">
        <f t="shared" ca="1" si="217"/>
        <v>93204</v>
      </c>
      <c r="N370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370" s="3" t="str">
        <f t="shared" si="219"/>
        <v>831,831,831,467,467,467,311,260,216,216,216,216,216,216,216,216,216,216,216,216,216,216,216,216,216,216,56,56,56,56,56,56,56,56,56,56,56,56,56,56,56,56,56,56,8,8,8,8,8,8,8,8,8,8,8,8,8,8,8,8,8</v>
      </c>
      <c r="P370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70" s="3" t="str">
        <f>IF(D370="坦克碎片",VLOOKUP(C370,道具信息!$N$2:$O$291,2,FALSE)&amp;"碎片",VLOOKUP(C370,道具信息!$N$2:$O$291,2,FALSE))</f>
        <v>T3部件</v>
      </c>
      <c r="R370" s="3">
        <f t="shared" si="223"/>
        <v>144</v>
      </c>
      <c r="S370" s="11">
        <f t="shared" si="224"/>
        <v>1.4E-2</v>
      </c>
      <c r="T370" s="3" t="str">
        <f>VLOOKUP(Q370,道具信息!$Q$3:$S$20,2,FALSE)</f>
        <v>CHEST_ITEM_TYPE_T3_PART</v>
      </c>
      <c r="U370" s="3" t="str">
        <f>IF(COUNTIF(U$310:U369,T370)=0,T370,"")</f>
        <v/>
      </c>
      <c r="V370" s="3" t="str">
        <f t="shared" si="204"/>
        <v>CHEST_ITEM_TYPE_T3_SHARD,CHEST_ITEM_TYPE_T4_SHARD,CHEST_ITEM_TYPE_T1_PART,CHEST_ITEM_TYPE_T2_PART,CHEST_ITEM_TYPE_T3_PART</v>
      </c>
      <c r="W370" s="13" t="str">
        <f t="shared" si="199"/>
        <v/>
      </c>
      <c r="X370" s="3" t="str">
        <f t="shared" si="200"/>
        <v/>
      </c>
      <c r="Y370" s="3" t="str">
        <f t="shared" si="205"/>
        <v>24.8%,19.6%,38.7%,10.0%,1.4%</v>
      </c>
    </row>
    <row r="371" spans="2:25" x14ac:dyDescent="0.3">
      <c r="B371" s="2">
        <f>数据源!AC403</f>
        <v>8</v>
      </c>
      <c r="C371" s="2" t="str">
        <f>数据源!AD403</f>
        <v>T3HP6</v>
      </c>
      <c r="D371" s="2" t="str">
        <f>数据源!AE403</f>
        <v>部件</v>
      </c>
      <c r="E371" s="2">
        <f>数据源!AF403</f>
        <v>433.2</v>
      </c>
      <c r="F371" s="2">
        <f>数据源!AG403</f>
        <v>1</v>
      </c>
      <c r="G371" s="2">
        <f>数据源!AH403</f>
        <v>5.0000000000000001E-3</v>
      </c>
      <c r="H371" s="2">
        <f>数据源!AI403</f>
        <v>7.6946752847029869E-4</v>
      </c>
      <c r="I371" s="2">
        <f>数据源!AJ403</f>
        <v>8</v>
      </c>
      <c r="J371" s="3">
        <f t="shared" ref="J371:J373" si="229">ROUNDUP(IF(F371&gt;1,F371-ROUNDDOWN(SQRT(F371),0),F371),0)</f>
        <v>1</v>
      </c>
      <c r="K371" s="3">
        <f t="shared" ref="K371:K373" si="230">F371*2-J371</f>
        <v>1</v>
      </c>
      <c r="L371" s="3" t="str">
        <f t="shared" si="216"/>
        <v>部件</v>
      </c>
      <c r="M371" s="3">
        <f t="shared" ca="1" si="217"/>
        <v>93206</v>
      </c>
      <c r="N371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371" s="3" t="str">
        <f t="shared" si="219"/>
        <v>831,831,831,467,467,467,311,260,216,216,216,216,216,216,216,216,216,216,216,216,216,216,216,216,216,216,56,56,56,56,56,56,56,56,56,56,56,56,56,56,56,56,56,56,8,8,8,8,8,8,8,8,8,8,8,8,8,8,8,8,8,8</v>
      </c>
      <c r="P371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71" s="3" t="str">
        <f>IF(D371="坦克碎片",VLOOKUP(C371,道具信息!$N$2:$O$291,2,FALSE)&amp;"碎片",VLOOKUP(C371,道具信息!$N$2:$O$291,2,FALSE))</f>
        <v>T3部件</v>
      </c>
      <c r="R371" s="3">
        <f t="shared" si="223"/>
        <v>144</v>
      </c>
      <c r="S371" s="11">
        <f t="shared" si="224"/>
        <v>1.4E-2</v>
      </c>
      <c r="T371" s="3" t="str">
        <f>VLOOKUP(Q371,道具信息!$Q$3:$S$20,2,FALSE)</f>
        <v>CHEST_ITEM_TYPE_T3_PART</v>
      </c>
      <c r="U371" s="3" t="str">
        <f>IF(COUNTIF(U$310:U370,T371)=0,T371,"")</f>
        <v/>
      </c>
      <c r="V371" s="3" t="str">
        <f t="shared" si="204"/>
        <v>CHEST_ITEM_TYPE_T3_SHARD,CHEST_ITEM_TYPE_T4_SHARD,CHEST_ITEM_TYPE_T1_PART,CHEST_ITEM_TYPE_T2_PART,CHEST_ITEM_TYPE_T3_PART</v>
      </c>
      <c r="W371" s="13" t="str">
        <f t="shared" si="199"/>
        <v/>
      </c>
      <c r="X371" s="3" t="str">
        <f t="shared" si="200"/>
        <v/>
      </c>
      <c r="Y371" s="3" t="str">
        <f t="shared" si="205"/>
        <v>24.8%,19.6%,38.7%,10.0%,1.4%</v>
      </c>
    </row>
    <row r="372" spans="2:25" x14ac:dyDescent="0.3">
      <c r="B372" s="2">
        <f>数据源!AC404</f>
        <v>8</v>
      </c>
      <c r="C372" s="2" t="str">
        <f>数据源!AD404</f>
        <v>3倍加速1</v>
      </c>
      <c r="D372" s="2" t="str">
        <f>数据源!AE404</f>
        <v>加速道具</v>
      </c>
      <c r="E372" s="2">
        <f>数据源!AF404</f>
        <v>35</v>
      </c>
      <c r="F372" s="2">
        <f>数据源!AG404</f>
        <v>1</v>
      </c>
      <c r="G372" s="2">
        <f>数据源!AH404</f>
        <v>1.7999999999999999E-2</v>
      </c>
      <c r="H372" s="2">
        <f>数据源!AI404</f>
        <v>3.4285714285714287E-2</v>
      </c>
      <c r="I372" s="2">
        <f>数据源!AJ404</f>
        <v>343</v>
      </c>
      <c r="J372" s="3">
        <f t="shared" si="229"/>
        <v>1</v>
      </c>
      <c r="K372" s="3">
        <f t="shared" si="230"/>
        <v>1</v>
      </c>
      <c r="L372" s="3" t="str">
        <f t="shared" si="216"/>
        <v>道具</v>
      </c>
      <c r="M372" s="3">
        <f t="shared" ca="1" si="217"/>
        <v>100301</v>
      </c>
      <c r="N372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100301</v>
      </c>
      <c r="O372" s="3" t="str">
        <f t="shared" si="219"/>
        <v>831,831,831,467,467,467,311,260,216,216,216,216,216,216,216,216,216,216,216,216,216,216,216,216,216,216,56,56,56,56,56,56,56,56,56,56,56,56,56,56,56,56,56,56,8,8,8,8,8,8,8,8,8,8,8,8,8,8,8,8,8,8,343</v>
      </c>
      <c r="P372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72" s="3" t="str">
        <f>IF(D372="坦克碎片",VLOOKUP(C372,道具信息!$N$2:$O$291,2,FALSE)&amp;"碎片",VLOOKUP(C372,道具信息!$N$2:$O$291,2,FALSE))</f>
        <v>3倍加速</v>
      </c>
      <c r="R372" s="3">
        <f t="shared" si="223"/>
        <v>554</v>
      </c>
      <c r="S372" s="11">
        <f t="shared" si="224"/>
        <v>5.5E-2</v>
      </c>
      <c r="T372" s="3" t="str">
        <f>VLOOKUP(Q372,道具信息!$Q$3:$S$20,2,FALSE)</f>
        <v>CHEST_ITEM_TYPE_3X_ACCELERATOR</v>
      </c>
      <c r="U372" s="3" t="str">
        <f>IF(COUNTIF(U$310:U371,T372)=0,T372,"")</f>
        <v>CHEST_ITEM_TYPE_3X_ACCELERATOR</v>
      </c>
      <c r="V372" s="3" t="str">
        <f t="shared" si="204"/>
        <v>CHEST_ITEM_TYPE_T3_SHARD,CHEST_ITEM_TYPE_T4_SHARD,CHEST_ITEM_TYPE_T1_PART,CHEST_ITEM_TYPE_T2_PART,CHEST_ITEM_TYPE_T3_PART,CHEST_ITEM_TYPE_3X_ACCELERATOR</v>
      </c>
      <c r="W372" s="13">
        <f t="shared" si="199"/>
        <v>5.5E-2</v>
      </c>
      <c r="X372" s="3" t="str">
        <f t="shared" si="200"/>
        <v>5.5%</v>
      </c>
      <c r="Y372" s="3" t="str">
        <f t="shared" si="205"/>
        <v>24.8%,19.6%,38.7%,10.0%,1.4%,5.5%</v>
      </c>
    </row>
    <row r="373" spans="2:25" x14ac:dyDescent="0.3">
      <c r="B373" s="2">
        <f>数据源!AC405</f>
        <v>8</v>
      </c>
      <c r="C373" s="2" t="str">
        <f>数据源!AD405</f>
        <v>3倍加速2</v>
      </c>
      <c r="D373" s="2" t="str">
        <f>数据源!AE405</f>
        <v>加速道具</v>
      </c>
      <c r="E373" s="2">
        <f>数据源!AF405</f>
        <v>60</v>
      </c>
      <c r="F373" s="2">
        <f>数据源!AG405</f>
        <v>1</v>
      </c>
      <c r="G373" s="2">
        <f>数据源!AH405</f>
        <v>1.9E-2</v>
      </c>
      <c r="H373" s="2">
        <f>数据源!AI405</f>
        <v>2.1111111111111115E-2</v>
      </c>
      <c r="I373" s="2">
        <f>数据源!AJ405</f>
        <v>211</v>
      </c>
      <c r="J373" s="3">
        <f t="shared" si="229"/>
        <v>1</v>
      </c>
      <c r="K373" s="3">
        <f t="shared" si="230"/>
        <v>1</v>
      </c>
      <c r="L373" s="3" t="str">
        <f t="shared" si="216"/>
        <v>道具</v>
      </c>
      <c r="M373" s="3">
        <f t="shared" ca="1" si="217"/>
        <v>100302</v>
      </c>
      <c r="N373" s="3" t="str">
        <f t="shared" ca="1" si="218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100301,100302</v>
      </c>
      <c r="O373" s="3" t="str">
        <f t="shared" si="219"/>
        <v>831,831,831,467,467,467,311,260,216,216,216,216,216,216,216,216,216,216,216,216,216,216,216,216,216,216,56,56,56,56,56,56,56,56,56,56,56,56,56,56,56,56,56,56,8,8,8,8,8,8,8,8,8,8,8,8,8,8,8,8,8,8,343,211</v>
      </c>
      <c r="P373" s="1" t="str">
        <f t="shared" si="220"/>
        <v>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73" s="3" t="str">
        <f>IF(D373="坦克碎片",VLOOKUP(C373,道具信息!$N$2:$O$291,2,FALSE)&amp;"碎片",VLOOKUP(C373,道具信息!$N$2:$O$291,2,FALSE))</f>
        <v>3倍加速</v>
      </c>
      <c r="R373" s="3">
        <f t="shared" si="223"/>
        <v>554</v>
      </c>
      <c r="S373" s="11">
        <f t="shared" si="224"/>
        <v>5.5E-2</v>
      </c>
      <c r="T373" s="3" t="str">
        <f>VLOOKUP(Q373,道具信息!$Q$3:$S$20,2,FALSE)</f>
        <v>CHEST_ITEM_TYPE_3X_ACCELERATOR</v>
      </c>
      <c r="U373" s="3" t="str">
        <f>IF(COUNTIF(U$310:U372,T373)=0,T373,"")</f>
        <v/>
      </c>
      <c r="V373" s="3" t="str">
        <f t="shared" si="204"/>
        <v>CHEST_ITEM_TYPE_T3_SHARD,CHEST_ITEM_TYPE_T4_SHARD,CHEST_ITEM_TYPE_T1_PART,CHEST_ITEM_TYPE_T2_PART,CHEST_ITEM_TYPE_T3_PART,CHEST_ITEM_TYPE_3X_ACCELERATOR</v>
      </c>
      <c r="W373" s="13" t="str">
        <f t="shared" si="199"/>
        <v/>
      </c>
      <c r="X373" s="3" t="str">
        <f t="shared" si="200"/>
        <v/>
      </c>
      <c r="Y373" s="3" t="str">
        <f t="shared" si="205"/>
        <v>24.8%,19.6%,38.7%,10.0%,1.4%,5.5%</v>
      </c>
    </row>
    <row r="374" spans="2:25" x14ac:dyDescent="0.3">
      <c r="N374" s="3" t="str">
        <f ca="1">"["&amp;N373&amp;"]"</f>
        <v>[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100301,100302]</v>
      </c>
      <c r="O374" s="3" t="str">
        <f>"["&amp;O373&amp;"]"</f>
        <v>[831,831,831,467,467,467,311,260,216,216,216,216,216,216,216,216,216,216,216,216,216,216,216,216,216,216,56,56,56,56,56,56,56,56,56,56,56,56,56,56,56,56,56,56,8,8,8,8,8,8,8,8,8,8,8,8,8,8,8,8,8,8,343,211]</v>
      </c>
      <c r="P374" s="3" t="str">
        <f>"["&amp;P373&amp;"]"</f>
        <v>[(1,2),(1,2),(1,2)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]</v>
      </c>
      <c r="S374" s="11"/>
      <c r="V374" s="3" t="str">
        <f>"["&amp;V373&amp;"]"</f>
        <v>[CHEST_ITEM_TYPE_T3_SHARD,CHEST_ITEM_TYPE_T4_SHARD,CHEST_ITEM_TYPE_T1_PART,CHEST_ITEM_TYPE_T2_PART,CHEST_ITEM_TYPE_T3_PART,CHEST_ITEM_TYPE_3X_ACCELERATOR]</v>
      </c>
      <c r="Y374" s="3" t="str">
        <f>"["&amp;Y373&amp;"]"</f>
        <v>[24.8%,19.6%,38.7%,10.0%,1.4%,5.5%]</v>
      </c>
    </row>
    <row r="376" spans="2:25" x14ac:dyDescent="0.3">
      <c r="B376" s="2" t="str">
        <f>数据源!AC408</f>
        <v>联赛等级</v>
      </c>
      <c r="C376" s="2" t="str">
        <f>数据源!AD408</f>
        <v>道具名称</v>
      </c>
      <c r="D376" s="2" t="str">
        <f>数据源!AE408</f>
        <v>对应大类</v>
      </c>
      <c r="E376" s="2" t="str">
        <f>数据源!AF408</f>
        <v>道具价值</v>
      </c>
      <c r="F376" s="2" t="str">
        <f>数据源!AG408</f>
        <v>抽取个数</v>
      </c>
      <c r="G376" s="2" t="str">
        <f>数据源!AH408</f>
        <v>价值比例</v>
      </c>
      <c r="H376" s="2" t="str">
        <f>数据源!AI408</f>
        <v>产出概率</v>
      </c>
      <c r="I376" s="2" t="str">
        <f>数据源!AJ408</f>
        <v>权重值</v>
      </c>
      <c r="J376" s="7" t="s">
        <v>234</v>
      </c>
      <c r="K376" s="7" t="s">
        <v>235</v>
      </c>
      <c r="L376" s="3" t="s">
        <v>222</v>
      </c>
      <c r="M376" s="3" t="s">
        <v>152</v>
      </c>
      <c r="N376" s="3" t="s">
        <v>224</v>
      </c>
      <c r="O376" s="3" t="s">
        <v>225</v>
      </c>
      <c r="P376" s="3" t="s">
        <v>226</v>
      </c>
      <c r="Q376" s="8" t="s">
        <v>244</v>
      </c>
      <c r="R376" s="8" t="s">
        <v>245</v>
      </c>
      <c r="S376" s="8" t="s">
        <v>246</v>
      </c>
    </row>
    <row r="377" spans="2:25" x14ac:dyDescent="0.3">
      <c r="B377" s="2">
        <f>数据源!AC409</f>
        <v>9</v>
      </c>
      <c r="C377" s="2" t="str">
        <f>数据源!AD409</f>
        <v>霞飞</v>
      </c>
      <c r="D377" s="2" t="str">
        <f>数据源!AE409</f>
        <v>坦克碎片</v>
      </c>
      <c r="E377" s="2">
        <f>数据源!AF409</f>
        <v>96</v>
      </c>
      <c r="F377" s="2">
        <f>数据源!AG409</f>
        <v>1</v>
      </c>
      <c r="G377" s="2">
        <f>数据源!AH409</f>
        <v>7.2999999999999995E-2</v>
      </c>
      <c r="H377" s="2">
        <f>数据源!AI409</f>
        <v>5.0694444444444452E-2</v>
      </c>
      <c r="I377" s="2">
        <f>数据源!AJ409</f>
        <v>507</v>
      </c>
      <c r="J377" s="3">
        <f>ROUNDUP(IF(F377&gt;1,F377-ROUNDDOWN(SQRT(F377),0),F377),0)</f>
        <v>1</v>
      </c>
      <c r="K377" s="3">
        <f>F377*2-J377</f>
        <v>1</v>
      </c>
      <c r="L377" s="3" t="str">
        <f>RIGHT(D377,2)</f>
        <v>碎片</v>
      </c>
      <c r="M377" s="3">
        <f ca="1">IF(OR(L377="坦克",L377="碎片"),VLOOKUP(C377,INDIRECT("坦克ID"),MATCH(L377&amp;"ID",INDIRECT("坦克标头"),0),FALSE),VLOOKUP(C377,INDIRECT(L377&amp;"ID"),2,FALSE))</f>
        <v>51411</v>
      </c>
      <c r="N377" s="3">
        <f ca="1">M377</f>
        <v>51411</v>
      </c>
      <c r="O377" s="3">
        <f>I377</f>
        <v>507</v>
      </c>
      <c r="P377" s="1" t="str">
        <f>"("&amp;J377&amp;","&amp;K377&amp;")"</f>
        <v>(1,1)</v>
      </c>
      <c r="Q377" s="3" t="str">
        <f>IF(D377="坦克碎片",VLOOKUP(C377,道具信息!$N$2:$O$291,2,FALSE)&amp;"碎片",VLOOKUP(C377,道具信息!$N$2:$O$291,2,FALSE))</f>
        <v>T4坦克碎片</v>
      </c>
      <c r="R377" s="3">
        <f t="shared" ref="R377:R408" si="231">SUMIFS(I:I,Q:Q,Q377,B:B,B377)</f>
        <v>2761</v>
      </c>
      <c r="S377" s="11">
        <f t="shared" ref="S377:S408" si="232">ROUND(R377/SUMIF(B:B,B377,I:I),3)</f>
        <v>0.27600000000000002</v>
      </c>
      <c r="T377" s="3" t="str">
        <f>VLOOKUP(Q377,道具信息!$Q$3:$S$20,2,FALSE)</f>
        <v>CHEST_ITEM_TYPE_T4_SHARD</v>
      </c>
      <c r="U377" s="3" t="str">
        <f>T377</f>
        <v>CHEST_ITEM_TYPE_T4_SHARD</v>
      </c>
      <c r="V377" s="3" t="str">
        <f>U377</f>
        <v>CHEST_ITEM_TYPE_T4_SHARD</v>
      </c>
      <c r="W377" s="13">
        <f>IF(U377&lt;&gt;"",ROUND(S377*100%,3),"")</f>
        <v>0.27600000000000002</v>
      </c>
      <c r="X377" s="3" t="str">
        <f>TEXT(W377,"0.0%")</f>
        <v>27.6%</v>
      </c>
      <c r="Y377" s="3" t="str">
        <f>X377</f>
        <v>27.6%</v>
      </c>
    </row>
    <row r="378" spans="2:25" x14ac:dyDescent="0.3">
      <c r="B378" s="2">
        <f>数据源!AC410</f>
        <v>9</v>
      </c>
      <c r="C378" s="2" t="str">
        <f>数据源!AD410</f>
        <v>M-48</v>
      </c>
      <c r="D378" s="2" t="str">
        <f>数据源!AE410</f>
        <v>坦克碎片</v>
      </c>
      <c r="E378" s="2">
        <f>数据源!AF410</f>
        <v>96</v>
      </c>
      <c r="F378" s="2">
        <f>数据源!AG410</f>
        <v>1</v>
      </c>
      <c r="G378" s="2">
        <f>数据源!AH410</f>
        <v>7.2999999999999995E-2</v>
      </c>
      <c r="H378" s="2">
        <f>数据源!AI410</f>
        <v>5.0694444444444452E-2</v>
      </c>
      <c r="I378" s="2">
        <f>数据源!AJ410</f>
        <v>507</v>
      </c>
      <c r="J378" s="3">
        <f t="shared" ref="J378:J403" si="233">ROUNDUP(IF(F378&gt;1,F378-ROUNDDOWN(SQRT(F378),0),F378),0)</f>
        <v>1</v>
      </c>
      <c r="K378" s="3">
        <f t="shared" ref="K378:K403" si="234">F378*2-J378</f>
        <v>1</v>
      </c>
      <c r="L378" s="3" t="str">
        <f t="shared" ref="L378" si="235">RIGHT(D378,2)</f>
        <v>碎片</v>
      </c>
      <c r="M378" s="3">
        <f t="shared" ref="M378" ca="1" si="236">IF(OR(L378="坦克",L378="碎片"),VLOOKUP(C378,INDIRECT("坦克ID"),MATCH(L378&amp;"ID",INDIRECT("坦克标头"),0),FALSE),VLOOKUP(C378,INDIRECT(L378&amp;"ID"),2,FALSE))</f>
        <v>52411</v>
      </c>
      <c r="N378" s="3" t="str">
        <f ca="1">N377&amp;","&amp;M378</f>
        <v>51411,52411</v>
      </c>
      <c r="O378" s="3" t="str">
        <f>O377&amp;","&amp;I378</f>
        <v>507,507</v>
      </c>
      <c r="P378" s="1" t="str">
        <f>P377&amp;","&amp;"("&amp;J378&amp;","&amp;K378&amp;")"</f>
        <v>(1,1),(1,1)</v>
      </c>
      <c r="Q378" s="3" t="str">
        <f>IF(D378="坦克碎片",VLOOKUP(C378,道具信息!$N$2:$O$291,2,FALSE)&amp;"碎片",VLOOKUP(C378,道具信息!$N$2:$O$291,2,FALSE))</f>
        <v>T4坦克碎片</v>
      </c>
      <c r="R378" s="3">
        <f t="shared" si="231"/>
        <v>2761</v>
      </c>
      <c r="S378" s="11">
        <f t="shared" si="232"/>
        <v>0.27600000000000002</v>
      </c>
      <c r="T378" s="3" t="str">
        <f>VLOOKUP(Q378,道具信息!$Q$3:$S$20,2,FALSE)</f>
        <v>CHEST_ITEM_TYPE_T4_SHARD</v>
      </c>
      <c r="U378" s="3" t="str">
        <f>IF(COUNTIF(U$377:U377,T378)=0,T378,"")</f>
        <v/>
      </c>
      <c r="V378" s="3" t="str">
        <f>IF(U378&lt;&gt;"",V377&amp;","&amp;U378,V377)</f>
        <v>CHEST_ITEM_TYPE_T4_SHARD</v>
      </c>
      <c r="W378" s="13" t="str">
        <f t="shared" ref="W378:W441" si="237">IF(U378&lt;&gt;"",ROUND(S378*100%,3),"")</f>
        <v/>
      </c>
      <c r="X378" s="3" t="str">
        <f t="shared" ref="X378:X441" si="238">TEXT(W378,"0.0%")</f>
        <v/>
      </c>
      <c r="Y378" s="3" t="str">
        <f>IF(X378&lt;&gt;"",Y377&amp;","&amp;X378,Y377)</f>
        <v>27.6%</v>
      </c>
    </row>
    <row r="379" spans="2:25" x14ac:dyDescent="0.3">
      <c r="B379" s="2">
        <f>数据源!AC411</f>
        <v>9</v>
      </c>
      <c r="C379" s="2" t="str">
        <f>数据源!AD411</f>
        <v>征服者</v>
      </c>
      <c r="D379" s="2" t="str">
        <f>数据源!AE411</f>
        <v>坦克碎片</v>
      </c>
      <c r="E379" s="2">
        <f>数据源!AF411</f>
        <v>96</v>
      </c>
      <c r="F379" s="2">
        <f>数据源!AG411</f>
        <v>1</v>
      </c>
      <c r="G379" s="2">
        <f>数据源!AH411</f>
        <v>7.2999999999999995E-2</v>
      </c>
      <c r="H379" s="2">
        <f>数据源!AI411</f>
        <v>5.0694444444444452E-2</v>
      </c>
      <c r="I379" s="2">
        <f>数据源!AJ411</f>
        <v>507</v>
      </c>
      <c r="J379" s="3">
        <f t="shared" si="233"/>
        <v>1</v>
      </c>
      <c r="K379" s="3">
        <f t="shared" si="234"/>
        <v>1</v>
      </c>
      <c r="L379" s="3" t="str">
        <f t="shared" ref="L379:L400" si="239">RIGHT(D379,2)</f>
        <v>碎片</v>
      </c>
      <c r="M379" s="3">
        <f t="shared" ref="M379:M400" ca="1" si="240">IF(OR(L379="坦克",L379="碎片"),VLOOKUP(C379,INDIRECT("坦克ID"),MATCH(L379&amp;"ID",INDIRECT("坦克标头"),0),FALSE),VLOOKUP(C379,INDIRECT(L379&amp;"ID"),2,FALSE))</f>
        <v>53411</v>
      </c>
      <c r="N379" s="3" t="str">
        <f t="shared" ref="N379:N400" ca="1" si="241">N378&amp;","&amp;M379</f>
        <v>51411,52411,53411</v>
      </c>
      <c r="O379" s="3" t="str">
        <f t="shared" ref="O379:O400" si="242">O378&amp;","&amp;I379</f>
        <v>507,507,507</v>
      </c>
      <c r="P379" s="1" t="str">
        <f t="shared" ref="P379:P400" si="243">P378&amp;","&amp;"("&amp;J379&amp;","&amp;K379&amp;")"</f>
        <v>(1,1),(1,1),(1,1)</v>
      </c>
      <c r="Q379" s="3" t="str">
        <f>IF(D379="坦克碎片",VLOOKUP(C379,道具信息!$N$2:$O$291,2,FALSE)&amp;"碎片",VLOOKUP(C379,道具信息!$N$2:$O$291,2,FALSE))</f>
        <v>T4坦克碎片</v>
      </c>
      <c r="R379" s="3">
        <f t="shared" si="231"/>
        <v>2761</v>
      </c>
      <c r="S379" s="11">
        <f t="shared" si="232"/>
        <v>0.27600000000000002</v>
      </c>
      <c r="T379" s="3" t="str">
        <f>VLOOKUP(Q379,道具信息!$Q$3:$S$20,2,FALSE)</f>
        <v>CHEST_ITEM_TYPE_T4_SHARD</v>
      </c>
      <c r="U379" s="3" t="str">
        <f>IF(COUNTIF(U$377:U378,T379)=0,T379,"")</f>
        <v/>
      </c>
      <c r="V379" s="3" t="str">
        <f t="shared" ref="V379:V442" si="244">IF(U379&lt;&gt;"",V378&amp;","&amp;U379,V378)</f>
        <v>CHEST_ITEM_TYPE_T4_SHARD</v>
      </c>
      <c r="W379" s="13" t="str">
        <f t="shared" si="237"/>
        <v/>
      </c>
      <c r="X379" s="3" t="str">
        <f t="shared" si="238"/>
        <v/>
      </c>
      <c r="Y379" s="3" t="str">
        <f t="shared" ref="Y379:Y442" si="245">IF(X379&lt;&gt;"",Y378&amp;","&amp;X379,Y378)</f>
        <v>27.6%</v>
      </c>
    </row>
    <row r="380" spans="2:25" x14ac:dyDescent="0.3">
      <c r="B380" s="2">
        <f>数据源!AC412</f>
        <v>9</v>
      </c>
      <c r="C380" s="2" t="str">
        <f>数据源!AD412</f>
        <v>M-41</v>
      </c>
      <c r="D380" s="2" t="str">
        <f>数据源!AE412</f>
        <v>坦克碎片</v>
      </c>
      <c r="E380" s="2">
        <f>数据源!AF412</f>
        <v>144</v>
      </c>
      <c r="F380" s="2">
        <f>数据源!AG412</f>
        <v>1</v>
      </c>
      <c r="G380" s="2">
        <f>数据源!AH412</f>
        <v>7.2999999999999995E-2</v>
      </c>
      <c r="H380" s="2">
        <f>数据源!AI412</f>
        <v>3.3796296296296297E-2</v>
      </c>
      <c r="I380" s="2">
        <f>数据源!AJ412</f>
        <v>338</v>
      </c>
      <c r="J380" s="3">
        <f t="shared" si="233"/>
        <v>1</v>
      </c>
      <c r="K380" s="3">
        <f t="shared" si="234"/>
        <v>1</v>
      </c>
      <c r="L380" s="3" t="str">
        <f t="shared" si="239"/>
        <v>碎片</v>
      </c>
      <c r="M380" s="3">
        <f t="shared" ca="1" si="240"/>
        <v>51421</v>
      </c>
      <c r="N380" s="3" t="str">
        <f t="shared" ca="1" si="241"/>
        <v>51411,52411,53411,51421</v>
      </c>
      <c r="O380" s="3" t="str">
        <f t="shared" si="242"/>
        <v>507,507,507,338</v>
      </c>
      <c r="P380" s="1" t="str">
        <f t="shared" si="243"/>
        <v>(1,1),(1,1),(1,1),(1,1)</v>
      </c>
      <c r="Q380" s="3" t="str">
        <f>IF(D380="坦克碎片",VLOOKUP(C380,道具信息!$N$2:$O$291,2,FALSE)&amp;"碎片",VLOOKUP(C380,道具信息!$N$2:$O$291,2,FALSE))</f>
        <v>T4坦克碎片</v>
      </c>
      <c r="R380" s="3">
        <f t="shared" si="231"/>
        <v>2761</v>
      </c>
      <c r="S380" s="11">
        <f t="shared" si="232"/>
        <v>0.27600000000000002</v>
      </c>
      <c r="T380" s="3" t="str">
        <f>VLOOKUP(Q380,道具信息!$Q$3:$S$20,2,FALSE)</f>
        <v>CHEST_ITEM_TYPE_T4_SHARD</v>
      </c>
      <c r="U380" s="3" t="str">
        <f>IF(COUNTIF(U$377:U379,T380)=0,T380,"")</f>
        <v/>
      </c>
      <c r="V380" s="3" t="str">
        <f t="shared" si="244"/>
        <v>CHEST_ITEM_TYPE_T4_SHARD</v>
      </c>
      <c r="W380" s="13" t="str">
        <f t="shared" si="237"/>
        <v/>
      </c>
      <c r="X380" s="3" t="str">
        <f t="shared" si="238"/>
        <v/>
      </c>
      <c r="Y380" s="3" t="str">
        <f t="shared" si="245"/>
        <v>27.6%</v>
      </c>
    </row>
    <row r="381" spans="2:25" x14ac:dyDescent="0.3">
      <c r="B381" s="2">
        <f>数据源!AC413</f>
        <v>9</v>
      </c>
      <c r="C381" s="2" t="str">
        <f>数据源!AD413</f>
        <v>潘兴</v>
      </c>
      <c r="D381" s="2" t="str">
        <f>数据源!AE413</f>
        <v>坦克碎片</v>
      </c>
      <c r="E381" s="2">
        <f>数据源!AF413</f>
        <v>144</v>
      </c>
      <c r="F381" s="2">
        <f>数据源!AG413</f>
        <v>1</v>
      </c>
      <c r="G381" s="2">
        <f>数据源!AH413</f>
        <v>7.2999999999999995E-2</v>
      </c>
      <c r="H381" s="2">
        <f>数据源!AI413</f>
        <v>3.3796296296296297E-2</v>
      </c>
      <c r="I381" s="2">
        <f>数据源!AJ413</f>
        <v>338</v>
      </c>
      <c r="J381" s="3">
        <f t="shared" si="233"/>
        <v>1</v>
      </c>
      <c r="K381" s="3">
        <f t="shared" si="234"/>
        <v>1</v>
      </c>
      <c r="L381" s="3" t="str">
        <f t="shared" si="239"/>
        <v>碎片</v>
      </c>
      <c r="M381" s="3">
        <f t="shared" ca="1" si="240"/>
        <v>52421</v>
      </c>
      <c r="N381" s="3" t="str">
        <f t="shared" ca="1" si="241"/>
        <v>51411,52411,53411,51421,52421</v>
      </c>
      <c r="O381" s="3" t="str">
        <f t="shared" si="242"/>
        <v>507,507,507,338,338</v>
      </c>
      <c r="P381" s="1" t="str">
        <f t="shared" si="243"/>
        <v>(1,1),(1,1),(1,1),(1,1),(1,1)</v>
      </c>
      <c r="Q381" s="3" t="str">
        <f>IF(D381="坦克碎片",VLOOKUP(C381,道具信息!$N$2:$O$291,2,FALSE)&amp;"碎片",VLOOKUP(C381,道具信息!$N$2:$O$291,2,FALSE))</f>
        <v>T4坦克碎片</v>
      </c>
      <c r="R381" s="3">
        <f t="shared" si="231"/>
        <v>2761</v>
      </c>
      <c r="S381" s="11">
        <f t="shared" si="232"/>
        <v>0.27600000000000002</v>
      </c>
      <c r="T381" s="3" t="str">
        <f>VLOOKUP(Q381,道具信息!$Q$3:$S$20,2,FALSE)</f>
        <v>CHEST_ITEM_TYPE_T4_SHARD</v>
      </c>
      <c r="U381" s="3" t="str">
        <f>IF(COUNTIF(U$377:U380,T381)=0,T381,"")</f>
        <v/>
      </c>
      <c r="V381" s="3" t="str">
        <f t="shared" si="244"/>
        <v>CHEST_ITEM_TYPE_T4_SHARD</v>
      </c>
      <c r="W381" s="13" t="str">
        <f t="shared" si="237"/>
        <v/>
      </c>
      <c r="X381" s="3" t="str">
        <f t="shared" si="238"/>
        <v/>
      </c>
      <c r="Y381" s="3" t="str">
        <f t="shared" si="245"/>
        <v>27.6%</v>
      </c>
    </row>
    <row r="382" spans="2:25" x14ac:dyDescent="0.3">
      <c r="B382" s="2">
        <f>数据源!AC414</f>
        <v>9</v>
      </c>
      <c r="C382" s="2" t="str">
        <f>数据源!AD414</f>
        <v>BMP-3</v>
      </c>
      <c r="D382" s="2" t="str">
        <f>数据源!AE414</f>
        <v>坦克碎片</v>
      </c>
      <c r="E382" s="2">
        <f>数据源!AF414</f>
        <v>172.79999999999998</v>
      </c>
      <c r="F382" s="2">
        <f>数据源!AG414</f>
        <v>1</v>
      </c>
      <c r="G382" s="2">
        <f>数据源!AH414</f>
        <v>7.2999999999999995E-2</v>
      </c>
      <c r="H382" s="2">
        <f>数据源!AI414</f>
        <v>2.8163580246913587E-2</v>
      </c>
      <c r="I382" s="2">
        <f>数据源!AJ414</f>
        <v>282</v>
      </c>
      <c r="J382" s="3">
        <f t="shared" si="233"/>
        <v>1</v>
      </c>
      <c r="K382" s="3">
        <f t="shared" si="234"/>
        <v>1</v>
      </c>
      <c r="L382" s="3" t="str">
        <f t="shared" si="239"/>
        <v>碎片</v>
      </c>
      <c r="M382" s="3">
        <f t="shared" ca="1" si="240"/>
        <v>51431</v>
      </c>
      <c r="N382" s="3" t="str">
        <f t="shared" ca="1" si="241"/>
        <v>51411,52411,53411,51421,52421,51431</v>
      </c>
      <c r="O382" s="3" t="str">
        <f t="shared" si="242"/>
        <v>507,507,507,338,338,282</v>
      </c>
      <c r="P382" s="1" t="str">
        <f t="shared" si="243"/>
        <v>(1,1),(1,1),(1,1),(1,1),(1,1),(1,1)</v>
      </c>
      <c r="Q382" s="3" t="str">
        <f>IF(D382="坦克碎片",VLOOKUP(C382,道具信息!$N$2:$O$291,2,FALSE)&amp;"碎片",VLOOKUP(C382,道具信息!$N$2:$O$291,2,FALSE))</f>
        <v>T4坦克碎片</v>
      </c>
      <c r="R382" s="3">
        <f t="shared" si="231"/>
        <v>2761</v>
      </c>
      <c r="S382" s="11">
        <f t="shared" si="232"/>
        <v>0.27600000000000002</v>
      </c>
      <c r="T382" s="3" t="str">
        <f>VLOOKUP(Q382,道具信息!$Q$3:$S$20,2,FALSE)</f>
        <v>CHEST_ITEM_TYPE_T4_SHARD</v>
      </c>
      <c r="U382" s="3" t="str">
        <f>IF(COUNTIF(U$377:U381,T382)=0,T382,"")</f>
        <v/>
      </c>
      <c r="V382" s="3" t="str">
        <f t="shared" si="244"/>
        <v>CHEST_ITEM_TYPE_T4_SHARD</v>
      </c>
      <c r="W382" s="13" t="str">
        <f t="shared" si="237"/>
        <v/>
      </c>
      <c r="X382" s="3" t="str">
        <f t="shared" si="238"/>
        <v/>
      </c>
      <c r="Y382" s="3" t="str">
        <f t="shared" si="245"/>
        <v>27.6%</v>
      </c>
    </row>
    <row r="383" spans="2:25" x14ac:dyDescent="0.3">
      <c r="B383" s="2">
        <f>数据源!AC415</f>
        <v>9</v>
      </c>
      <c r="C383" s="2" t="str">
        <f>数据源!AD415</f>
        <v>百夫长</v>
      </c>
      <c r="D383" s="2" t="str">
        <f>数据源!AE415</f>
        <v>坦克碎片</v>
      </c>
      <c r="E383" s="2">
        <f>数据源!AF415</f>
        <v>172.79999999999998</v>
      </c>
      <c r="F383" s="2">
        <f>数据源!AG415</f>
        <v>1</v>
      </c>
      <c r="G383" s="2">
        <f>数据源!AH415</f>
        <v>7.2999999999999995E-2</v>
      </c>
      <c r="H383" s="2">
        <f>数据源!AI415</f>
        <v>2.8163580246913587E-2</v>
      </c>
      <c r="I383" s="2">
        <f>数据源!AJ415</f>
        <v>282</v>
      </c>
      <c r="J383" s="3">
        <f t="shared" si="233"/>
        <v>1</v>
      </c>
      <c r="K383" s="3">
        <f t="shared" si="234"/>
        <v>1</v>
      </c>
      <c r="L383" s="3" t="str">
        <f t="shared" si="239"/>
        <v>碎片</v>
      </c>
      <c r="M383" s="3">
        <f t="shared" ca="1" si="240"/>
        <v>52431</v>
      </c>
      <c r="N383" s="3" t="str">
        <f t="shared" ca="1" si="241"/>
        <v>51411,52411,53411,51421,52421,51431,52431</v>
      </c>
      <c r="O383" s="3" t="str">
        <f t="shared" si="242"/>
        <v>507,507,507,338,338,282,282</v>
      </c>
      <c r="P383" s="1" t="str">
        <f t="shared" si="243"/>
        <v>(1,1),(1,1),(1,1),(1,1),(1,1),(1,1),(1,1)</v>
      </c>
      <c r="Q383" s="3" t="str">
        <f>IF(D383="坦克碎片",VLOOKUP(C383,道具信息!$N$2:$O$291,2,FALSE)&amp;"碎片",VLOOKUP(C383,道具信息!$N$2:$O$291,2,FALSE))</f>
        <v>T4坦克碎片</v>
      </c>
      <c r="R383" s="3">
        <f t="shared" si="231"/>
        <v>2761</v>
      </c>
      <c r="S383" s="11">
        <f t="shared" si="232"/>
        <v>0.27600000000000002</v>
      </c>
      <c r="T383" s="3" t="str">
        <f>VLOOKUP(Q383,道具信息!$Q$3:$S$20,2,FALSE)</f>
        <v>CHEST_ITEM_TYPE_T4_SHARD</v>
      </c>
      <c r="U383" s="3" t="str">
        <f>IF(COUNTIF(U$377:U382,T383)=0,T383,"")</f>
        <v/>
      </c>
      <c r="V383" s="3" t="str">
        <f t="shared" si="244"/>
        <v>CHEST_ITEM_TYPE_T4_SHARD</v>
      </c>
      <c r="W383" s="13" t="str">
        <f t="shared" si="237"/>
        <v/>
      </c>
      <c r="X383" s="3" t="str">
        <f t="shared" si="238"/>
        <v/>
      </c>
      <c r="Y383" s="3" t="str">
        <f t="shared" si="245"/>
        <v>27.6%</v>
      </c>
    </row>
    <row r="384" spans="2:25" x14ac:dyDescent="0.3">
      <c r="B384" s="2">
        <f>数据源!AC416</f>
        <v>9</v>
      </c>
      <c r="C384" s="2" t="str">
        <f>数据源!AD416</f>
        <v>T1LP1</v>
      </c>
      <c r="D384" s="2" t="str">
        <f>数据源!AE416</f>
        <v>部件</v>
      </c>
      <c r="E384" s="2">
        <f>数据源!AF416</f>
        <v>13</v>
      </c>
      <c r="F384" s="2">
        <f>数据源!AG416</f>
        <v>1</v>
      </c>
      <c r="G384" s="2">
        <f>数据源!AH416</f>
        <v>5.4999999999999997E-3</v>
      </c>
      <c r="H384" s="2">
        <f>数据源!AI416</f>
        <v>2.8205128205128209E-2</v>
      </c>
      <c r="I384" s="2">
        <f>数据源!AJ416</f>
        <v>282</v>
      </c>
      <c r="J384" s="3">
        <f t="shared" si="233"/>
        <v>1</v>
      </c>
      <c r="K384" s="3">
        <f t="shared" si="234"/>
        <v>1</v>
      </c>
      <c r="L384" s="3" t="str">
        <f t="shared" si="239"/>
        <v>部件</v>
      </c>
      <c r="M384" s="3">
        <f t="shared" ca="1" si="240"/>
        <v>91001</v>
      </c>
      <c r="N384" s="3" t="str">
        <f t="shared" ca="1" si="241"/>
        <v>51411,52411,53411,51421,52421,51431,52431,91001</v>
      </c>
      <c r="O384" s="3" t="str">
        <f t="shared" si="242"/>
        <v>507,507,507,338,338,282,282,282</v>
      </c>
      <c r="P384" s="1" t="str">
        <f t="shared" si="243"/>
        <v>(1,1),(1,1),(1,1),(1,1),(1,1),(1,1),(1,1),(1,1)</v>
      </c>
      <c r="Q384" s="3" t="str">
        <f>IF(D384="坦克碎片",VLOOKUP(C384,道具信息!$N$2:$O$291,2,FALSE)&amp;"碎片",VLOOKUP(C384,道具信息!$N$2:$O$291,2,FALSE))</f>
        <v>T1部件</v>
      </c>
      <c r="R384" s="3">
        <f t="shared" si="231"/>
        <v>5076</v>
      </c>
      <c r="S384" s="11">
        <f t="shared" si="232"/>
        <v>0.50700000000000001</v>
      </c>
      <c r="T384" s="3" t="str">
        <f>VLOOKUP(Q384,道具信息!$Q$3:$S$20,2,FALSE)</f>
        <v>CHEST_ITEM_TYPE_T1_PART</v>
      </c>
      <c r="U384" s="3" t="str">
        <f>IF(COUNTIF(U$377:U383,T384)=0,T384,"")</f>
        <v>CHEST_ITEM_TYPE_T1_PART</v>
      </c>
      <c r="V384" s="3" t="str">
        <f t="shared" si="244"/>
        <v>CHEST_ITEM_TYPE_T4_SHARD,CHEST_ITEM_TYPE_T1_PART</v>
      </c>
      <c r="W384" s="13">
        <f t="shared" si="237"/>
        <v>0.50700000000000001</v>
      </c>
      <c r="X384" s="3" t="str">
        <f t="shared" si="238"/>
        <v>50.7%</v>
      </c>
      <c r="Y384" s="3" t="str">
        <f t="shared" si="245"/>
        <v>27.6%,50.7%</v>
      </c>
    </row>
    <row r="385" spans="2:25" x14ac:dyDescent="0.3">
      <c r="B385" s="2">
        <f>数据源!AC417</f>
        <v>9</v>
      </c>
      <c r="C385" s="2" t="str">
        <f>数据源!AD417</f>
        <v>T1LP3</v>
      </c>
      <c r="D385" s="2" t="str">
        <f>数据源!AE417</f>
        <v>部件</v>
      </c>
      <c r="E385" s="2">
        <f>数据源!AF417</f>
        <v>13</v>
      </c>
      <c r="F385" s="2">
        <f>数据源!AG417</f>
        <v>1</v>
      </c>
      <c r="G385" s="2">
        <f>数据源!AH417</f>
        <v>5.4999999999999997E-3</v>
      </c>
      <c r="H385" s="2">
        <f>数据源!AI417</f>
        <v>2.8205128205128209E-2</v>
      </c>
      <c r="I385" s="2">
        <f>数据源!AJ417</f>
        <v>282</v>
      </c>
      <c r="J385" s="3">
        <f t="shared" si="233"/>
        <v>1</v>
      </c>
      <c r="K385" s="3">
        <f t="shared" si="234"/>
        <v>1</v>
      </c>
      <c r="L385" s="3" t="str">
        <f t="shared" si="239"/>
        <v>部件</v>
      </c>
      <c r="M385" s="3">
        <f t="shared" ca="1" si="240"/>
        <v>91003</v>
      </c>
      <c r="N385" s="3" t="str">
        <f t="shared" ca="1" si="241"/>
        <v>51411,52411,53411,51421,52421,51431,52431,91001,91003</v>
      </c>
      <c r="O385" s="3" t="str">
        <f t="shared" si="242"/>
        <v>507,507,507,338,338,282,282,282,282</v>
      </c>
      <c r="P385" s="1" t="str">
        <f t="shared" si="243"/>
        <v>(1,1),(1,1),(1,1),(1,1),(1,1),(1,1),(1,1),(1,1),(1,1)</v>
      </c>
      <c r="Q385" s="3" t="str">
        <f>IF(D385="坦克碎片",VLOOKUP(C385,道具信息!$N$2:$O$291,2,FALSE)&amp;"碎片",VLOOKUP(C385,道具信息!$N$2:$O$291,2,FALSE))</f>
        <v>T1部件</v>
      </c>
      <c r="R385" s="3">
        <f t="shared" si="231"/>
        <v>5076</v>
      </c>
      <c r="S385" s="11">
        <f t="shared" si="232"/>
        <v>0.50700000000000001</v>
      </c>
      <c r="T385" s="3" t="str">
        <f>VLOOKUP(Q385,道具信息!$Q$3:$S$20,2,FALSE)</f>
        <v>CHEST_ITEM_TYPE_T1_PART</v>
      </c>
      <c r="U385" s="3" t="str">
        <f>IF(COUNTIF(U$377:U384,T385)=0,T385,"")</f>
        <v/>
      </c>
      <c r="V385" s="3" t="str">
        <f t="shared" si="244"/>
        <v>CHEST_ITEM_TYPE_T4_SHARD,CHEST_ITEM_TYPE_T1_PART</v>
      </c>
      <c r="W385" s="13" t="str">
        <f t="shared" si="237"/>
        <v/>
      </c>
      <c r="X385" s="3" t="str">
        <f t="shared" si="238"/>
        <v/>
      </c>
      <c r="Y385" s="3" t="str">
        <f t="shared" si="245"/>
        <v>27.6%,50.7%</v>
      </c>
    </row>
    <row r="386" spans="2:25" x14ac:dyDescent="0.3">
      <c r="B386" s="2">
        <f>数据源!AC418</f>
        <v>9</v>
      </c>
      <c r="C386" s="2" t="str">
        <f>数据源!AD418</f>
        <v>T1LP5</v>
      </c>
      <c r="D386" s="2" t="str">
        <f>数据源!AE418</f>
        <v>部件</v>
      </c>
      <c r="E386" s="2">
        <f>数据源!AF418</f>
        <v>13</v>
      </c>
      <c r="F386" s="2">
        <f>数据源!AG418</f>
        <v>1</v>
      </c>
      <c r="G386" s="2">
        <f>数据源!AH418</f>
        <v>5.4999999999999997E-3</v>
      </c>
      <c r="H386" s="2">
        <f>数据源!AI418</f>
        <v>2.8205128205128209E-2</v>
      </c>
      <c r="I386" s="2">
        <f>数据源!AJ418</f>
        <v>282</v>
      </c>
      <c r="J386" s="3">
        <f t="shared" si="233"/>
        <v>1</v>
      </c>
      <c r="K386" s="3">
        <f t="shared" si="234"/>
        <v>1</v>
      </c>
      <c r="L386" s="3" t="str">
        <f t="shared" si="239"/>
        <v>部件</v>
      </c>
      <c r="M386" s="3">
        <f t="shared" ca="1" si="240"/>
        <v>91005</v>
      </c>
      <c r="N386" s="3" t="str">
        <f t="shared" ca="1" si="241"/>
        <v>51411,52411,53411,51421,52421,51431,52431,91001,91003,91005</v>
      </c>
      <c r="O386" s="3" t="str">
        <f t="shared" si="242"/>
        <v>507,507,507,338,338,282,282,282,282,282</v>
      </c>
      <c r="P386" s="1" t="str">
        <f t="shared" si="243"/>
        <v>(1,1),(1,1),(1,1),(1,1),(1,1),(1,1),(1,1),(1,1),(1,1),(1,1)</v>
      </c>
      <c r="Q386" s="3" t="str">
        <f>IF(D386="坦克碎片",VLOOKUP(C386,道具信息!$N$2:$O$291,2,FALSE)&amp;"碎片",VLOOKUP(C386,道具信息!$N$2:$O$291,2,FALSE))</f>
        <v>T1部件</v>
      </c>
      <c r="R386" s="3">
        <f t="shared" si="231"/>
        <v>5076</v>
      </c>
      <c r="S386" s="11">
        <f t="shared" si="232"/>
        <v>0.50700000000000001</v>
      </c>
      <c r="T386" s="3" t="str">
        <f>VLOOKUP(Q386,道具信息!$Q$3:$S$20,2,FALSE)</f>
        <v>CHEST_ITEM_TYPE_T1_PART</v>
      </c>
      <c r="U386" s="3" t="str">
        <f>IF(COUNTIF(U$377:U385,T386)=0,T386,"")</f>
        <v/>
      </c>
      <c r="V386" s="3" t="str">
        <f t="shared" si="244"/>
        <v>CHEST_ITEM_TYPE_T4_SHARD,CHEST_ITEM_TYPE_T1_PART</v>
      </c>
      <c r="W386" s="13" t="str">
        <f t="shared" si="237"/>
        <v/>
      </c>
      <c r="X386" s="3" t="str">
        <f t="shared" si="238"/>
        <v/>
      </c>
      <c r="Y386" s="3" t="str">
        <f t="shared" si="245"/>
        <v>27.6%,50.7%</v>
      </c>
    </row>
    <row r="387" spans="2:25" x14ac:dyDescent="0.3">
      <c r="B387" s="2">
        <f>数据源!AC419</f>
        <v>9</v>
      </c>
      <c r="C387" s="2" t="str">
        <f>数据源!AD419</f>
        <v>T1MP1</v>
      </c>
      <c r="D387" s="2" t="str">
        <f>数据源!AE419</f>
        <v>部件</v>
      </c>
      <c r="E387" s="2">
        <f>数据源!AF419</f>
        <v>13</v>
      </c>
      <c r="F387" s="2">
        <f>数据源!AG419</f>
        <v>1</v>
      </c>
      <c r="G387" s="2">
        <f>数据源!AH419</f>
        <v>5.4999999999999997E-3</v>
      </c>
      <c r="H387" s="2">
        <f>数据源!AI419</f>
        <v>2.8205128205128209E-2</v>
      </c>
      <c r="I387" s="2">
        <f>数据源!AJ419</f>
        <v>282</v>
      </c>
      <c r="J387" s="3">
        <f t="shared" si="233"/>
        <v>1</v>
      </c>
      <c r="K387" s="3">
        <f t="shared" si="234"/>
        <v>1</v>
      </c>
      <c r="L387" s="3" t="str">
        <f t="shared" si="239"/>
        <v>部件</v>
      </c>
      <c r="M387" s="3">
        <f t="shared" ca="1" si="240"/>
        <v>91101</v>
      </c>
      <c r="N387" s="3" t="str">
        <f t="shared" ca="1" si="241"/>
        <v>51411,52411,53411,51421,52421,51431,52431,91001,91003,91005,91101</v>
      </c>
      <c r="O387" s="3" t="str">
        <f t="shared" si="242"/>
        <v>507,507,507,338,338,282,282,282,282,282,282</v>
      </c>
      <c r="P387" s="1" t="str">
        <f t="shared" si="243"/>
        <v>(1,1),(1,1),(1,1),(1,1),(1,1),(1,1),(1,1),(1,1),(1,1),(1,1),(1,1)</v>
      </c>
      <c r="Q387" s="3" t="str">
        <f>IF(D387="坦克碎片",VLOOKUP(C387,道具信息!$N$2:$O$291,2,FALSE)&amp;"碎片",VLOOKUP(C387,道具信息!$N$2:$O$291,2,FALSE))</f>
        <v>T1部件</v>
      </c>
      <c r="R387" s="3">
        <f t="shared" si="231"/>
        <v>5076</v>
      </c>
      <c r="S387" s="11">
        <f t="shared" si="232"/>
        <v>0.50700000000000001</v>
      </c>
      <c r="T387" s="3" t="str">
        <f>VLOOKUP(Q387,道具信息!$Q$3:$S$20,2,FALSE)</f>
        <v>CHEST_ITEM_TYPE_T1_PART</v>
      </c>
      <c r="U387" s="3" t="str">
        <f>IF(COUNTIF(U$377:U386,T387)=0,T387,"")</f>
        <v/>
      </c>
      <c r="V387" s="3" t="str">
        <f t="shared" si="244"/>
        <v>CHEST_ITEM_TYPE_T4_SHARD,CHEST_ITEM_TYPE_T1_PART</v>
      </c>
      <c r="W387" s="13" t="str">
        <f t="shared" si="237"/>
        <v/>
      </c>
      <c r="X387" s="3" t="str">
        <f t="shared" si="238"/>
        <v/>
      </c>
      <c r="Y387" s="3" t="str">
        <f t="shared" si="245"/>
        <v>27.6%,50.7%</v>
      </c>
    </row>
    <row r="388" spans="2:25" x14ac:dyDescent="0.3">
      <c r="B388" s="2">
        <f>数据源!AC420</f>
        <v>9</v>
      </c>
      <c r="C388" s="2" t="str">
        <f>数据源!AD420</f>
        <v>T1MP3</v>
      </c>
      <c r="D388" s="2" t="str">
        <f>数据源!AE420</f>
        <v>部件</v>
      </c>
      <c r="E388" s="2">
        <f>数据源!AF420</f>
        <v>13</v>
      </c>
      <c r="F388" s="2">
        <f>数据源!AG420</f>
        <v>1</v>
      </c>
      <c r="G388" s="2">
        <f>数据源!AH420</f>
        <v>5.4999999999999997E-3</v>
      </c>
      <c r="H388" s="2">
        <f>数据源!AI420</f>
        <v>2.8205128205128209E-2</v>
      </c>
      <c r="I388" s="2">
        <f>数据源!AJ420</f>
        <v>282</v>
      </c>
      <c r="J388" s="3">
        <f t="shared" si="233"/>
        <v>1</v>
      </c>
      <c r="K388" s="3">
        <f t="shared" si="234"/>
        <v>1</v>
      </c>
      <c r="L388" s="3" t="str">
        <f t="shared" si="239"/>
        <v>部件</v>
      </c>
      <c r="M388" s="3">
        <f t="shared" ca="1" si="240"/>
        <v>91103</v>
      </c>
      <c r="N388" s="3" t="str">
        <f t="shared" ca="1" si="241"/>
        <v>51411,52411,53411,51421,52421,51431,52431,91001,91003,91005,91101,91103</v>
      </c>
      <c r="O388" s="3" t="str">
        <f t="shared" si="242"/>
        <v>507,507,507,338,338,282,282,282,282,282,282,282</v>
      </c>
      <c r="P388" s="1" t="str">
        <f t="shared" si="243"/>
        <v>(1,1),(1,1),(1,1),(1,1),(1,1),(1,1),(1,1),(1,1),(1,1),(1,1),(1,1),(1,1)</v>
      </c>
      <c r="Q388" s="3" t="str">
        <f>IF(D388="坦克碎片",VLOOKUP(C388,道具信息!$N$2:$O$291,2,FALSE)&amp;"碎片",VLOOKUP(C388,道具信息!$N$2:$O$291,2,FALSE))</f>
        <v>T1部件</v>
      </c>
      <c r="R388" s="3">
        <f t="shared" si="231"/>
        <v>5076</v>
      </c>
      <c r="S388" s="11">
        <f t="shared" si="232"/>
        <v>0.50700000000000001</v>
      </c>
      <c r="T388" s="3" t="str">
        <f>VLOOKUP(Q388,道具信息!$Q$3:$S$20,2,FALSE)</f>
        <v>CHEST_ITEM_TYPE_T1_PART</v>
      </c>
      <c r="U388" s="3" t="str">
        <f>IF(COUNTIF(U$377:U387,T388)=0,T388,"")</f>
        <v/>
      </c>
      <c r="V388" s="3" t="str">
        <f t="shared" si="244"/>
        <v>CHEST_ITEM_TYPE_T4_SHARD,CHEST_ITEM_TYPE_T1_PART</v>
      </c>
      <c r="W388" s="13" t="str">
        <f t="shared" si="237"/>
        <v/>
      </c>
      <c r="X388" s="3" t="str">
        <f t="shared" si="238"/>
        <v/>
      </c>
      <c r="Y388" s="3" t="str">
        <f t="shared" si="245"/>
        <v>27.6%,50.7%</v>
      </c>
    </row>
    <row r="389" spans="2:25" x14ac:dyDescent="0.3">
      <c r="B389" s="2">
        <f>数据源!AC421</f>
        <v>9</v>
      </c>
      <c r="C389" s="2" t="str">
        <f>数据源!AD421</f>
        <v>T1MP5</v>
      </c>
      <c r="D389" s="2" t="str">
        <f>数据源!AE421</f>
        <v>部件</v>
      </c>
      <c r="E389" s="2">
        <f>数据源!AF421</f>
        <v>13</v>
      </c>
      <c r="F389" s="2">
        <f>数据源!AG421</f>
        <v>1</v>
      </c>
      <c r="G389" s="2">
        <f>数据源!AH421</f>
        <v>5.4999999999999997E-3</v>
      </c>
      <c r="H389" s="2">
        <f>数据源!AI421</f>
        <v>2.8205128205128209E-2</v>
      </c>
      <c r="I389" s="2">
        <f>数据源!AJ421</f>
        <v>282</v>
      </c>
      <c r="J389" s="3">
        <f t="shared" si="233"/>
        <v>1</v>
      </c>
      <c r="K389" s="3">
        <f t="shared" si="234"/>
        <v>1</v>
      </c>
      <c r="L389" s="3" t="str">
        <f t="shared" si="239"/>
        <v>部件</v>
      </c>
      <c r="M389" s="3">
        <f t="shared" ca="1" si="240"/>
        <v>91105</v>
      </c>
      <c r="N389" s="3" t="str">
        <f t="shared" ca="1" si="241"/>
        <v>51411,52411,53411,51421,52421,51431,52431,91001,91003,91005,91101,91103,91105</v>
      </c>
      <c r="O389" s="3" t="str">
        <f t="shared" si="242"/>
        <v>507,507,507,338,338,282,282,282,282,282,282,282,282</v>
      </c>
      <c r="P389" s="1" t="str">
        <f t="shared" si="243"/>
        <v>(1,1),(1,1),(1,1),(1,1),(1,1),(1,1),(1,1),(1,1),(1,1),(1,1),(1,1),(1,1),(1,1)</v>
      </c>
      <c r="Q389" s="3" t="str">
        <f>IF(D389="坦克碎片",VLOOKUP(C389,道具信息!$N$2:$O$291,2,FALSE)&amp;"碎片",VLOOKUP(C389,道具信息!$N$2:$O$291,2,FALSE))</f>
        <v>T1部件</v>
      </c>
      <c r="R389" s="3">
        <f t="shared" si="231"/>
        <v>5076</v>
      </c>
      <c r="S389" s="11">
        <f t="shared" si="232"/>
        <v>0.50700000000000001</v>
      </c>
      <c r="T389" s="3" t="str">
        <f>VLOOKUP(Q389,道具信息!$Q$3:$S$20,2,FALSE)</f>
        <v>CHEST_ITEM_TYPE_T1_PART</v>
      </c>
      <c r="U389" s="3" t="str">
        <f>IF(COUNTIF(U$377:U388,T389)=0,T389,"")</f>
        <v/>
      </c>
      <c r="V389" s="3" t="str">
        <f t="shared" si="244"/>
        <v>CHEST_ITEM_TYPE_T4_SHARD,CHEST_ITEM_TYPE_T1_PART</v>
      </c>
      <c r="W389" s="13" t="str">
        <f t="shared" si="237"/>
        <v/>
      </c>
      <c r="X389" s="3" t="str">
        <f t="shared" si="238"/>
        <v/>
      </c>
      <c r="Y389" s="3" t="str">
        <f t="shared" si="245"/>
        <v>27.6%,50.7%</v>
      </c>
    </row>
    <row r="390" spans="2:25" x14ac:dyDescent="0.3">
      <c r="B390" s="2">
        <f>数据源!AC422</f>
        <v>9</v>
      </c>
      <c r="C390" s="2" t="str">
        <f>数据源!AD422</f>
        <v>T1HP1</v>
      </c>
      <c r="D390" s="2" t="str">
        <f>数据源!AE422</f>
        <v>部件</v>
      </c>
      <c r="E390" s="2">
        <f>数据源!AF422</f>
        <v>13</v>
      </c>
      <c r="F390" s="2">
        <f>数据源!AG422</f>
        <v>1</v>
      </c>
      <c r="G390" s="2">
        <f>数据源!AH422</f>
        <v>5.4999999999999997E-3</v>
      </c>
      <c r="H390" s="2">
        <f>数据源!AI422</f>
        <v>2.8205128205128209E-2</v>
      </c>
      <c r="I390" s="2">
        <f>数据源!AJ422</f>
        <v>282</v>
      </c>
      <c r="J390" s="3">
        <f t="shared" si="233"/>
        <v>1</v>
      </c>
      <c r="K390" s="3">
        <f t="shared" si="234"/>
        <v>1</v>
      </c>
      <c r="L390" s="3" t="str">
        <f t="shared" si="239"/>
        <v>部件</v>
      </c>
      <c r="M390" s="3">
        <f t="shared" ca="1" si="240"/>
        <v>91201</v>
      </c>
      <c r="N390" s="3" t="str">
        <f t="shared" ca="1" si="241"/>
        <v>51411,52411,53411,51421,52421,51431,52431,91001,91003,91005,91101,91103,91105,91201</v>
      </c>
      <c r="O390" s="3" t="str">
        <f t="shared" si="242"/>
        <v>507,507,507,338,338,282,282,282,282,282,282,282,282,282</v>
      </c>
      <c r="P390" s="1" t="str">
        <f t="shared" si="243"/>
        <v>(1,1),(1,1),(1,1),(1,1),(1,1),(1,1),(1,1),(1,1),(1,1),(1,1),(1,1),(1,1),(1,1),(1,1)</v>
      </c>
      <c r="Q390" s="3" t="str">
        <f>IF(D390="坦克碎片",VLOOKUP(C390,道具信息!$N$2:$O$291,2,FALSE)&amp;"碎片",VLOOKUP(C390,道具信息!$N$2:$O$291,2,FALSE))</f>
        <v>T1部件</v>
      </c>
      <c r="R390" s="3">
        <f t="shared" si="231"/>
        <v>5076</v>
      </c>
      <c r="S390" s="11">
        <f t="shared" si="232"/>
        <v>0.50700000000000001</v>
      </c>
      <c r="T390" s="3" t="str">
        <f>VLOOKUP(Q390,道具信息!$Q$3:$S$20,2,FALSE)</f>
        <v>CHEST_ITEM_TYPE_T1_PART</v>
      </c>
      <c r="U390" s="3" t="str">
        <f>IF(COUNTIF(U$377:U389,T390)=0,T390,"")</f>
        <v/>
      </c>
      <c r="V390" s="3" t="str">
        <f t="shared" si="244"/>
        <v>CHEST_ITEM_TYPE_T4_SHARD,CHEST_ITEM_TYPE_T1_PART</v>
      </c>
      <c r="W390" s="13" t="str">
        <f t="shared" si="237"/>
        <v/>
      </c>
      <c r="X390" s="3" t="str">
        <f t="shared" si="238"/>
        <v/>
      </c>
      <c r="Y390" s="3" t="str">
        <f t="shared" si="245"/>
        <v>27.6%,50.7%</v>
      </c>
    </row>
    <row r="391" spans="2:25" x14ac:dyDescent="0.3">
      <c r="B391" s="2">
        <f>数据源!AC423</f>
        <v>9</v>
      </c>
      <c r="C391" s="2" t="str">
        <f>数据源!AD423</f>
        <v>T1HP3</v>
      </c>
      <c r="D391" s="2" t="str">
        <f>数据源!AE423</f>
        <v>部件</v>
      </c>
      <c r="E391" s="2">
        <f>数据源!AF423</f>
        <v>13</v>
      </c>
      <c r="F391" s="2">
        <f>数据源!AG423</f>
        <v>1</v>
      </c>
      <c r="G391" s="2">
        <f>数据源!AH423</f>
        <v>5.4999999999999997E-3</v>
      </c>
      <c r="H391" s="2">
        <f>数据源!AI423</f>
        <v>2.8205128205128209E-2</v>
      </c>
      <c r="I391" s="2">
        <f>数据源!AJ423</f>
        <v>282</v>
      </c>
      <c r="J391" s="3">
        <f t="shared" si="233"/>
        <v>1</v>
      </c>
      <c r="K391" s="3">
        <f t="shared" si="234"/>
        <v>1</v>
      </c>
      <c r="L391" s="3" t="str">
        <f t="shared" si="239"/>
        <v>部件</v>
      </c>
      <c r="M391" s="3">
        <f t="shared" ca="1" si="240"/>
        <v>91203</v>
      </c>
      <c r="N391" s="3" t="str">
        <f t="shared" ca="1" si="241"/>
        <v>51411,52411,53411,51421,52421,51431,52431,91001,91003,91005,91101,91103,91105,91201,91203</v>
      </c>
      <c r="O391" s="3" t="str">
        <f t="shared" si="242"/>
        <v>507,507,507,338,338,282,282,282,282,282,282,282,282,282,282</v>
      </c>
      <c r="P391" s="1" t="str">
        <f t="shared" si="243"/>
        <v>(1,1),(1,1),(1,1),(1,1),(1,1),(1,1),(1,1),(1,1),(1,1),(1,1),(1,1),(1,1),(1,1),(1,1),(1,1)</v>
      </c>
      <c r="Q391" s="3" t="str">
        <f>IF(D391="坦克碎片",VLOOKUP(C391,道具信息!$N$2:$O$291,2,FALSE)&amp;"碎片",VLOOKUP(C391,道具信息!$N$2:$O$291,2,FALSE))</f>
        <v>T1部件</v>
      </c>
      <c r="R391" s="3">
        <f t="shared" si="231"/>
        <v>5076</v>
      </c>
      <c r="S391" s="11">
        <f t="shared" si="232"/>
        <v>0.50700000000000001</v>
      </c>
      <c r="T391" s="3" t="str">
        <f>VLOOKUP(Q391,道具信息!$Q$3:$S$20,2,FALSE)</f>
        <v>CHEST_ITEM_TYPE_T1_PART</v>
      </c>
      <c r="U391" s="3" t="str">
        <f>IF(COUNTIF(U$377:U390,T391)=0,T391,"")</f>
        <v/>
      </c>
      <c r="V391" s="3" t="str">
        <f t="shared" si="244"/>
        <v>CHEST_ITEM_TYPE_T4_SHARD,CHEST_ITEM_TYPE_T1_PART</v>
      </c>
      <c r="W391" s="13" t="str">
        <f t="shared" si="237"/>
        <v/>
      </c>
      <c r="X391" s="3" t="str">
        <f t="shared" si="238"/>
        <v/>
      </c>
      <c r="Y391" s="3" t="str">
        <f t="shared" si="245"/>
        <v>27.6%,50.7%</v>
      </c>
    </row>
    <row r="392" spans="2:25" x14ac:dyDescent="0.3">
      <c r="B392" s="2">
        <f>数据源!AC424</f>
        <v>9</v>
      </c>
      <c r="C392" s="2" t="str">
        <f>数据源!AD424</f>
        <v>T1HP5</v>
      </c>
      <c r="D392" s="2" t="str">
        <f>数据源!AE424</f>
        <v>部件</v>
      </c>
      <c r="E392" s="2">
        <f>数据源!AF424</f>
        <v>13</v>
      </c>
      <c r="F392" s="2">
        <f>数据源!AG424</f>
        <v>1</v>
      </c>
      <c r="G392" s="2">
        <f>数据源!AH424</f>
        <v>5.4999999999999997E-3</v>
      </c>
      <c r="H392" s="2">
        <f>数据源!AI424</f>
        <v>2.8205128205128209E-2</v>
      </c>
      <c r="I392" s="2">
        <f>数据源!AJ424</f>
        <v>282</v>
      </c>
      <c r="J392" s="3">
        <f t="shared" si="233"/>
        <v>1</v>
      </c>
      <c r="K392" s="3">
        <f t="shared" si="234"/>
        <v>1</v>
      </c>
      <c r="L392" s="3" t="str">
        <f t="shared" si="239"/>
        <v>部件</v>
      </c>
      <c r="M392" s="3">
        <f t="shared" ca="1" si="240"/>
        <v>91205</v>
      </c>
      <c r="N392" s="3" t="str">
        <f t="shared" ca="1" si="241"/>
        <v>51411,52411,53411,51421,52421,51431,52431,91001,91003,91005,91101,91103,91105,91201,91203,91205</v>
      </c>
      <c r="O392" s="3" t="str">
        <f t="shared" si="242"/>
        <v>507,507,507,338,338,282,282,282,282,282,282,282,282,282,282,282</v>
      </c>
      <c r="P392" s="1" t="str">
        <f t="shared" si="243"/>
        <v>(1,1),(1,1),(1,1),(1,1),(1,1),(1,1),(1,1),(1,1),(1,1),(1,1),(1,1),(1,1),(1,1),(1,1),(1,1),(1,1)</v>
      </c>
      <c r="Q392" s="3" t="str">
        <f>IF(D392="坦克碎片",VLOOKUP(C392,道具信息!$N$2:$O$291,2,FALSE)&amp;"碎片",VLOOKUP(C392,道具信息!$N$2:$O$291,2,FALSE))</f>
        <v>T1部件</v>
      </c>
      <c r="R392" s="3">
        <f t="shared" si="231"/>
        <v>5076</v>
      </c>
      <c r="S392" s="11">
        <f t="shared" si="232"/>
        <v>0.50700000000000001</v>
      </c>
      <c r="T392" s="3" t="str">
        <f>VLOOKUP(Q392,道具信息!$Q$3:$S$20,2,FALSE)</f>
        <v>CHEST_ITEM_TYPE_T1_PART</v>
      </c>
      <c r="U392" s="3" t="str">
        <f>IF(COUNTIF(U$377:U391,T392)=0,T392,"")</f>
        <v/>
      </c>
      <c r="V392" s="3" t="str">
        <f t="shared" si="244"/>
        <v>CHEST_ITEM_TYPE_T4_SHARD,CHEST_ITEM_TYPE_T1_PART</v>
      </c>
      <c r="W392" s="13" t="str">
        <f t="shared" si="237"/>
        <v/>
      </c>
      <c r="X392" s="3" t="str">
        <f t="shared" si="238"/>
        <v/>
      </c>
      <c r="Y392" s="3" t="str">
        <f t="shared" si="245"/>
        <v>27.6%,50.7%</v>
      </c>
    </row>
    <row r="393" spans="2:25" x14ac:dyDescent="0.3">
      <c r="B393" s="2">
        <f>数据源!AC425</f>
        <v>9</v>
      </c>
      <c r="C393" s="2" t="str">
        <f>数据源!AD425</f>
        <v>T1LP2</v>
      </c>
      <c r="D393" s="2" t="str">
        <f>数据源!AE425</f>
        <v>部件</v>
      </c>
      <c r="E393" s="2">
        <f>数据源!AF425</f>
        <v>13</v>
      </c>
      <c r="F393" s="2">
        <f>数据源!AG425</f>
        <v>1</v>
      </c>
      <c r="G393" s="2">
        <f>数据源!AH425</f>
        <v>5.4999999999999997E-3</v>
      </c>
      <c r="H393" s="2">
        <f>数据源!AI425</f>
        <v>2.8205128205128209E-2</v>
      </c>
      <c r="I393" s="2">
        <f>数据源!AJ425</f>
        <v>282</v>
      </c>
      <c r="J393" s="3">
        <f t="shared" si="233"/>
        <v>1</v>
      </c>
      <c r="K393" s="3">
        <f t="shared" si="234"/>
        <v>1</v>
      </c>
      <c r="L393" s="3" t="str">
        <f t="shared" si="239"/>
        <v>部件</v>
      </c>
      <c r="M393" s="3">
        <f t="shared" ca="1" si="240"/>
        <v>91002</v>
      </c>
      <c r="N393" s="3" t="str">
        <f t="shared" ca="1" si="241"/>
        <v>51411,52411,53411,51421,52421,51431,52431,91001,91003,91005,91101,91103,91105,91201,91203,91205,91002</v>
      </c>
      <c r="O393" s="3" t="str">
        <f t="shared" si="242"/>
        <v>507,507,507,338,338,282,282,282,282,282,282,282,282,282,282,282,282</v>
      </c>
      <c r="P393" s="1" t="str">
        <f t="shared" si="243"/>
        <v>(1,1),(1,1),(1,1),(1,1),(1,1),(1,1),(1,1),(1,1),(1,1),(1,1),(1,1),(1,1),(1,1),(1,1),(1,1),(1,1),(1,1)</v>
      </c>
      <c r="Q393" s="3" t="str">
        <f>IF(D393="坦克碎片",VLOOKUP(C393,道具信息!$N$2:$O$291,2,FALSE)&amp;"碎片",VLOOKUP(C393,道具信息!$N$2:$O$291,2,FALSE))</f>
        <v>T1部件</v>
      </c>
      <c r="R393" s="3">
        <f t="shared" si="231"/>
        <v>5076</v>
      </c>
      <c r="S393" s="11">
        <f t="shared" si="232"/>
        <v>0.50700000000000001</v>
      </c>
      <c r="T393" s="3" t="str">
        <f>VLOOKUP(Q393,道具信息!$Q$3:$S$20,2,FALSE)</f>
        <v>CHEST_ITEM_TYPE_T1_PART</v>
      </c>
      <c r="U393" s="3" t="str">
        <f>IF(COUNTIF(U$377:U392,T393)=0,T393,"")</f>
        <v/>
      </c>
      <c r="V393" s="3" t="str">
        <f t="shared" si="244"/>
        <v>CHEST_ITEM_TYPE_T4_SHARD,CHEST_ITEM_TYPE_T1_PART</v>
      </c>
      <c r="W393" s="13" t="str">
        <f t="shared" si="237"/>
        <v/>
      </c>
      <c r="X393" s="3" t="str">
        <f t="shared" si="238"/>
        <v/>
      </c>
      <c r="Y393" s="3" t="str">
        <f t="shared" si="245"/>
        <v>27.6%,50.7%</v>
      </c>
    </row>
    <row r="394" spans="2:25" x14ac:dyDescent="0.3">
      <c r="B394" s="2">
        <f>数据源!AC426</f>
        <v>9</v>
      </c>
      <c r="C394" s="2" t="str">
        <f>数据源!AD426</f>
        <v>T1LP4</v>
      </c>
      <c r="D394" s="2" t="str">
        <f>数据源!AE426</f>
        <v>部件</v>
      </c>
      <c r="E394" s="2">
        <f>数据源!AF426</f>
        <v>13</v>
      </c>
      <c r="F394" s="2">
        <f>数据源!AG426</f>
        <v>1</v>
      </c>
      <c r="G394" s="2">
        <f>数据源!AH426</f>
        <v>5.4999999999999997E-3</v>
      </c>
      <c r="H394" s="2">
        <f>数据源!AI426</f>
        <v>2.8205128205128209E-2</v>
      </c>
      <c r="I394" s="2">
        <f>数据源!AJ426</f>
        <v>282</v>
      </c>
      <c r="J394" s="3">
        <f t="shared" si="233"/>
        <v>1</v>
      </c>
      <c r="K394" s="3">
        <f t="shared" si="234"/>
        <v>1</v>
      </c>
      <c r="L394" s="3" t="str">
        <f t="shared" si="239"/>
        <v>部件</v>
      </c>
      <c r="M394" s="3">
        <f t="shared" ca="1" si="240"/>
        <v>91004</v>
      </c>
      <c r="N394" s="3" t="str">
        <f t="shared" ca="1" si="241"/>
        <v>51411,52411,53411,51421,52421,51431,52431,91001,91003,91005,91101,91103,91105,91201,91203,91205,91002,91004</v>
      </c>
      <c r="O394" s="3" t="str">
        <f t="shared" si="242"/>
        <v>507,507,507,338,338,282,282,282,282,282,282,282,282,282,282,282,282,282</v>
      </c>
      <c r="P394" s="1" t="str">
        <f t="shared" si="243"/>
        <v>(1,1),(1,1),(1,1),(1,1),(1,1),(1,1),(1,1),(1,1),(1,1),(1,1),(1,1),(1,1),(1,1),(1,1),(1,1),(1,1),(1,1),(1,1)</v>
      </c>
      <c r="Q394" s="3" t="str">
        <f>IF(D394="坦克碎片",VLOOKUP(C394,道具信息!$N$2:$O$291,2,FALSE)&amp;"碎片",VLOOKUP(C394,道具信息!$N$2:$O$291,2,FALSE))</f>
        <v>T1部件</v>
      </c>
      <c r="R394" s="3">
        <f t="shared" si="231"/>
        <v>5076</v>
      </c>
      <c r="S394" s="11">
        <f t="shared" si="232"/>
        <v>0.50700000000000001</v>
      </c>
      <c r="T394" s="3" t="str">
        <f>VLOOKUP(Q394,道具信息!$Q$3:$S$20,2,FALSE)</f>
        <v>CHEST_ITEM_TYPE_T1_PART</v>
      </c>
      <c r="U394" s="3" t="str">
        <f>IF(COUNTIF(U$377:U393,T394)=0,T394,"")</f>
        <v/>
      </c>
      <c r="V394" s="3" t="str">
        <f t="shared" si="244"/>
        <v>CHEST_ITEM_TYPE_T4_SHARD,CHEST_ITEM_TYPE_T1_PART</v>
      </c>
      <c r="W394" s="13" t="str">
        <f t="shared" si="237"/>
        <v/>
      </c>
      <c r="X394" s="3" t="str">
        <f t="shared" si="238"/>
        <v/>
      </c>
      <c r="Y394" s="3" t="str">
        <f t="shared" si="245"/>
        <v>27.6%,50.7%</v>
      </c>
    </row>
    <row r="395" spans="2:25" x14ac:dyDescent="0.3">
      <c r="B395" s="2">
        <f>数据源!AC427</f>
        <v>9</v>
      </c>
      <c r="C395" s="2" t="str">
        <f>数据源!AD427</f>
        <v>T1LP6</v>
      </c>
      <c r="D395" s="2" t="str">
        <f>数据源!AE427</f>
        <v>部件</v>
      </c>
      <c r="E395" s="2">
        <f>数据源!AF427</f>
        <v>13</v>
      </c>
      <c r="F395" s="2">
        <f>数据源!AG427</f>
        <v>1</v>
      </c>
      <c r="G395" s="2">
        <f>数据源!AH427</f>
        <v>5.4999999999999997E-3</v>
      </c>
      <c r="H395" s="2">
        <f>数据源!AI427</f>
        <v>2.8205128205128209E-2</v>
      </c>
      <c r="I395" s="2">
        <f>数据源!AJ427</f>
        <v>282</v>
      </c>
      <c r="J395" s="3">
        <f t="shared" si="233"/>
        <v>1</v>
      </c>
      <c r="K395" s="3">
        <f t="shared" si="234"/>
        <v>1</v>
      </c>
      <c r="L395" s="3" t="str">
        <f t="shared" si="239"/>
        <v>部件</v>
      </c>
      <c r="M395" s="3">
        <f t="shared" ca="1" si="240"/>
        <v>91006</v>
      </c>
      <c r="N395" s="3" t="str">
        <f t="shared" ca="1" si="241"/>
        <v>51411,52411,53411,51421,52421,51431,52431,91001,91003,91005,91101,91103,91105,91201,91203,91205,91002,91004,91006</v>
      </c>
      <c r="O395" s="3" t="str">
        <f t="shared" si="242"/>
        <v>507,507,507,338,338,282,282,282,282,282,282,282,282,282,282,282,282,282,282</v>
      </c>
      <c r="P395" s="1" t="str">
        <f t="shared" si="243"/>
        <v>(1,1),(1,1),(1,1),(1,1),(1,1),(1,1),(1,1),(1,1),(1,1),(1,1),(1,1),(1,1),(1,1),(1,1),(1,1),(1,1),(1,1),(1,1),(1,1)</v>
      </c>
      <c r="Q395" s="3" t="str">
        <f>IF(D395="坦克碎片",VLOOKUP(C395,道具信息!$N$2:$O$291,2,FALSE)&amp;"碎片",VLOOKUP(C395,道具信息!$N$2:$O$291,2,FALSE))</f>
        <v>T1部件</v>
      </c>
      <c r="R395" s="3">
        <f t="shared" si="231"/>
        <v>5076</v>
      </c>
      <c r="S395" s="11">
        <f t="shared" si="232"/>
        <v>0.50700000000000001</v>
      </c>
      <c r="T395" s="3" t="str">
        <f>VLOOKUP(Q395,道具信息!$Q$3:$S$20,2,FALSE)</f>
        <v>CHEST_ITEM_TYPE_T1_PART</v>
      </c>
      <c r="U395" s="3" t="str">
        <f>IF(COUNTIF(U$377:U394,T395)=0,T395,"")</f>
        <v/>
      </c>
      <c r="V395" s="3" t="str">
        <f t="shared" si="244"/>
        <v>CHEST_ITEM_TYPE_T4_SHARD,CHEST_ITEM_TYPE_T1_PART</v>
      </c>
      <c r="W395" s="13" t="str">
        <f t="shared" si="237"/>
        <v/>
      </c>
      <c r="X395" s="3" t="str">
        <f t="shared" si="238"/>
        <v/>
      </c>
      <c r="Y395" s="3" t="str">
        <f t="shared" si="245"/>
        <v>27.6%,50.7%</v>
      </c>
    </row>
    <row r="396" spans="2:25" x14ac:dyDescent="0.3">
      <c r="B396" s="2">
        <f>数据源!AC428</f>
        <v>9</v>
      </c>
      <c r="C396" s="2" t="str">
        <f>数据源!AD428</f>
        <v>T1MP2</v>
      </c>
      <c r="D396" s="2" t="str">
        <f>数据源!AE428</f>
        <v>部件</v>
      </c>
      <c r="E396" s="2">
        <f>数据源!AF428</f>
        <v>13</v>
      </c>
      <c r="F396" s="2">
        <f>数据源!AG428</f>
        <v>1</v>
      </c>
      <c r="G396" s="2">
        <f>数据源!AH428</f>
        <v>5.4999999999999997E-3</v>
      </c>
      <c r="H396" s="2">
        <f>数据源!AI428</f>
        <v>2.8205128205128209E-2</v>
      </c>
      <c r="I396" s="2">
        <f>数据源!AJ428</f>
        <v>282</v>
      </c>
      <c r="J396" s="3">
        <f t="shared" si="233"/>
        <v>1</v>
      </c>
      <c r="K396" s="3">
        <f t="shared" si="234"/>
        <v>1</v>
      </c>
      <c r="L396" s="3" t="str">
        <f t="shared" si="239"/>
        <v>部件</v>
      </c>
      <c r="M396" s="3">
        <f t="shared" ca="1" si="240"/>
        <v>91102</v>
      </c>
      <c r="N396" s="3" t="str">
        <f t="shared" ca="1" si="241"/>
        <v>51411,52411,53411,51421,52421,51431,52431,91001,91003,91005,91101,91103,91105,91201,91203,91205,91002,91004,91006,91102</v>
      </c>
      <c r="O396" s="3" t="str">
        <f t="shared" si="242"/>
        <v>507,507,507,338,338,282,282,282,282,282,282,282,282,282,282,282,282,282,282,282</v>
      </c>
      <c r="P396" s="1" t="str">
        <f t="shared" si="243"/>
        <v>(1,1),(1,1),(1,1),(1,1),(1,1),(1,1),(1,1),(1,1),(1,1),(1,1),(1,1),(1,1),(1,1),(1,1),(1,1),(1,1),(1,1),(1,1),(1,1),(1,1)</v>
      </c>
      <c r="Q396" s="3" t="str">
        <f>IF(D396="坦克碎片",VLOOKUP(C396,道具信息!$N$2:$O$291,2,FALSE)&amp;"碎片",VLOOKUP(C396,道具信息!$N$2:$O$291,2,FALSE))</f>
        <v>T1部件</v>
      </c>
      <c r="R396" s="3">
        <f t="shared" si="231"/>
        <v>5076</v>
      </c>
      <c r="S396" s="11">
        <f t="shared" si="232"/>
        <v>0.50700000000000001</v>
      </c>
      <c r="T396" s="3" t="str">
        <f>VLOOKUP(Q396,道具信息!$Q$3:$S$20,2,FALSE)</f>
        <v>CHEST_ITEM_TYPE_T1_PART</v>
      </c>
      <c r="U396" s="3" t="str">
        <f>IF(COUNTIF(U$377:U395,T396)=0,T396,"")</f>
        <v/>
      </c>
      <c r="V396" s="3" t="str">
        <f t="shared" si="244"/>
        <v>CHEST_ITEM_TYPE_T4_SHARD,CHEST_ITEM_TYPE_T1_PART</v>
      </c>
      <c r="W396" s="13" t="str">
        <f t="shared" si="237"/>
        <v/>
      </c>
      <c r="X396" s="3" t="str">
        <f t="shared" si="238"/>
        <v/>
      </c>
      <c r="Y396" s="3" t="str">
        <f t="shared" si="245"/>
        <v>27.6%,50.7%</v>
      </c>
    </row>
    <row r="397" spans="2:25" x14ac:dyDescent="0.3">
      <c r="B397" s="2">
        <f>数据源!AC429</f>
        <v>9</v>
      </c>
      <c r="C397" s="2" t="str">
        <f>数据源!AD429</f>
        <v>T1MP4</v>
      </c>
      <c r="D397" s="2" t="str">
        <f>数据源!AE429</f>
        <v>部件</v>
      </c>
      <c r="E397" s="2">
        <f>数据源!AF429</f>
        <v>13</v>
      </c>
      <c r="F397" s="2">
        <f>数据源!AG429</f>
        <v>1</v>
      </c>
      <c r="G397" s="2">
        <f>数据源!AH429</f>
        <v>5.4999999999999997E-3</v>
      </c>
      <c r="H397" s="2">
        <f>数据源!AI429</f>
        <v>2.8205128205128209E-2</v>
      </c>
      <c r="I397" s="2">
        <f>数据源!AJ429</f>
        <v>282</v>
      </c>
      <c r="J397" s="3">
        <f t="shared" si="233"/>
        <v>1</v>
      </c>
      <c r="K397" s="3">
        <f t="shared" si="234"/>
        <v>1</v>
      </c>
      <c r="L397" s="3" t="str">
        <f t="shared" si="239"/>
        <v>部件</v>
      </c>
      <c r="M397" s="3">
        <f t="shared" ca="1" si="240"/>
        <v>91104</v>
      </c>
      <c r="N397" s="3" t="str">
        <f t="shared" ca="1" si="241"/>
        <v>51411,52411,53411,51421,52421,51431,52431,91001,91003,91005,91101,91103,91105,91201,91203,91205,91002,91004,91006,91102,91104</v>
      </c>
      <c r="O397" s="3" t="str">
        <f t="shared" si="242"/>
        <v>507,507,507,338,338,282,282,282,282,282,282,282,282,282,282,282,282,282,282,282,282</v>
      </c>
      <c r="P397" s="1" t="str">
        <f t="shared" si="243"/>
        <v>(1,1),(1,1),(1,1),(1,1),(1,1),(1,1),(1,1),(1,1),(1,1),(1,1),(1,1),(1,1),(1,1),(1,1),(1,1),(1,1),(1,1),(1,1),(1,1),(1,1),(1,1)</v>
      </c>
      <c r="Q397" s="3" t="str">
        <f>IF(D397="坦克碎片",VLOOKUP(C397,道具信息!$N$2:$O$291,2,FALSE)&amp;"碎片",VLOOKUP(C397,道具信息!$N$2:$O$291,2,FALSE))</f>
        <v>T1部件</v>
      </c>
      <c r="R397" s="3">
        <f t="shared" si="231"/>
        <v>5076</v>
      </c>
      <c r="S397" s="11">
        <f t="shared" si="232"/>
        <v>0.50700000000000001</v>
      </c>
      <c r="T397" s="3" t="str">
        <f>VLOOKUP(Q397,道具信息!$Q$3:$S$20,2,FALSE)</f>
        <v>CHEST_ITEM_TYPE_T1_PART</v>
      </c>
      <c r="U397" s="3" t="str">
        <f>IF(COUNTIF(U$377:U396,T397)=0,T397,"")</f>
        <v/>
      </c>
      <c r="V397" s="3" t="str">
        <f t="shared" si="244"/>
        <v>CHEST_ITEM_TYPE_T4_SHARD,CHEST_ITEM_TYPE_T1_PART</v>
      </c>
      <c r="W397" s="13" t="str">
        <f t="shared" si="237"/>
        <v/>
      </c>
      <c r="X397" s="3" t="str">
        <f t="shared" si="238"/>
        <v/>
      </c>
      <c r="Y397" s="3" t="str">
        <f t="shared" si="245"/>
        <v>27.6%,50.7%</v>
      </c>
    </row>
    <row r="398" spans="2:25" x14ac:dyDescent="0.3">
      <c r="B398" s="2">
        <f>数据源!AC430</f>
        <v>9</v>
      </c>
      <c r="C398" s="2" t="str">
        <f>数据源!AD430</f>
        <v>T1MP6</v>
      </c>
      <c r="D398" s="2" t="str">
        <f>数据源!AE430</f>
        <v>部件</v>
      </c>
      <c r="E398" s="2">
        <f>数据源!AF430</f>
        <v>13</v>
      </c>
      <c r="F398" s="2">
        <f>数据源!AG430</f>
        <v>1</v>
      </c>
      <c r="G398" s="2">
        <f>数据源!AH430</f>
        <v>5.4999999999999997E-3</v>
      </c>
      <c r="H398" s="2">
        <f>数据源!AI430</f>
        <v>2.8205128205128209E-2</v>
      </c>
      <c r="I398" s="2">
        <f>数据源!AJ430</f>
        <v>282</v>
      </c>
      <c r="J398" s="3">
        <f t="shared" si="233"/>
        <v>1</v>
      </c>
      <c r="K398" s="3">
        <f t="shared" si="234"/>
        <v>1</v>
      </c>
      <c r="L398" s="3" t="str">
        <f t="shared" si="239"/>
        <v>部件</v>
      </c>
      <c r="M398" s="3">
        <f t="shared" ca="1" si="240"/>
        <v>91106</v>
      </c>
      <c r="N398" s="3" t="str">
        <f t="shared" ca="1" si="241"/>
        <v>51411,52411,53411,51421,52421,51431,52431,91001,91003,91005,91101,91103,91105,91201,91203,91205,91002,91004,91006,91102,91104,91106</v>
      </c>
      <c r="O398" s="3" t="str">
        <f t="shared" si="242"/>
        <v>507,507,507,338,338,282,282,282,282,282,282,282,282,282,282,282,282,282,282,282,282,282</v>
      </c>
      <c r="P398" s="1" t="str">
        <f t="shared" si="243"/>
        <v>(1,1),(1,1),(1,1),(1,1),(1,1),(1,1),(1,1),(1,1),(1,1),(1,1),(1,1),(1,1),(1,1),(1,1),(1,1),(1,1),(1,1),(1,1),(1,1),(1,1),(1,1),(1,1)</v>
      </c>
      <c r="Q398" s="3" t="str">
        <f>IF(D398="坦克碎片",VLOOKUP(C398,道具信息!$N$2:$O$291,2,FALSE)&amp;"碎片",VLOOKUP(C398,道具信息!$N$2:$O$291,2,FALSE))</f>
        <v>T1部件</v>
      </c>
      <c r="R398" s="3">
        <f t="shared" si="231"/>
        <v>5076</v>
      </c>
      <c r="S398" s="11">
        <f t="shared" si="232"/>
        <v>0.50700000000000001</v>
      </c>
      <c r="T398" s="3" t="str">
        <f>VLOOKUP(Q398,道具信息!$Q$3:$S$20,2,FALSE)</f>
        <v>CHEST_ITEM_TYPE_T1_PART</v>
      </c>
      <c r="U398" s="3" t="str">
        <f>IF(COUNTIF(U$377:U397,T398)=0,T398,"")</f>
        <v/>
      </c>
      <c r="V398" s="3" t="str">
        <f t="shared" si="244"/>
        <v>CHEST_ITEM_TYPE_T4_SHARD,CHEST_ITEM_TYPE_T1_PART</v>
      </c>
      <c r="W398" s="13" t="str">
        <f t="shared" si="237"/>
        <v/>
      </c>
      <c r="X398" s="3" t="str">
        <f t="shared" si="238"/>
        <v/>
      </c>
      <c r="Y398" s="3" t="str">
        <f t="shared" si="245"/>
        <v>27.6%,50.7%</v>
      </c>
    </row>
    <row r="399" spans="2:25" x14ac:dyDescent="0.3">
      <c r="B399" s="2">
        <f>数据源!AC431</f>
        <v>9</v>
      </c>
      <c r="C399" s="2" t="str">
        <f>数据源!AD431</f>
        <v>T1HP2</v>
      </c>
      <c r="D399" s="2" t="str">
        <f>数据源!AE431</f>
        <v>部件</v>
      </c>
      <c r="E399" s="2">
        <f>数据源!AF431</f>
        <v>13</v>
      </c>
      <c r="F399" s="2">
        <f>数据源!AG431</f>
        <v>1</v>
      </c>
      <c r="G399" s="2">
        <f>数据源!AH431</f>
        <v>5.4999999999999997E-3</v>
      </c>
      <c r="H399" s="2">
        <f>数据源!AI431</f>
        <v>2.8205128205128209E-2</v>
      </c>
      <c r="I399" s="2">
        <f>数据源!AJ431</f>
        <v>282</v>
      </c>
      <c r="J399" s="3">
        <f t="shared" si="233"/>
        <v>1</v>
      </c>
      <c r="K399" s="3">
        <f t="shared" si="234"/>
        <v>1</v>
      </c>
      <c r="L399" s="3" t="str">
        <f t="shared" si="239"/>
        <v>部件</v>
      </c>
      <c r="M399" s="3">
        <f t="shared" ca="1" si="240"/>
        <v>91202</v>
      </c>
      <c r="N399" s="3" t="str">
        <f t="shared" ca="1" si="241"/>
        <v>51411,52411,53411,51421,52421,51431,52431,91001,91003,91005,91101,91103,91105,91201,91203,91205,91002,91004,91006,91102,91104,91106,91202</v>
      </c>
      <c r="O399" s="3" t="str">
        <f t="shared" si="242"/>
        <v>507,507,507,338,338,282,282,282,282,282,282,282,282,282,282,282,282,282,282,282,282,282,282</v>
      </c>
      <c r="P399" s="1" t="str">
        <f t="shared" si="243"/>
        <v>(1,1),(1,1),(1,1),(1,1),(1,1),(1,1),(1,1),(1,1),(1,1),(1,1),(1,1),(1,1),(1,1),(1,1),(1,1),(1,1),(1,1),(1,1),(1,1),(1,1),(1,1),(1,1),(1,1)</v>
      </c>
      <c r="Q399" s="3" t="str">
        <f>IF(D399="坦克碎片",VLOOKUP(C399,道具信息!$N$2:$O$291,2,FALSE)&amp;"碎片",VLOOKUP(C399,道具信息!$N$2:$O$291,2,FALSE))</f>
        <v>T1部件</v>
      </c>
      <c r="R399" s="3">
        <f t="shared" si="231"/>
        <v>5076</v>
      </c>
      <c r="S399" s="11">
        <f t="shared" si="232"/>
        <v>0.50700000000000001</v>
      </c>
      <c r="T399" s="3" t="str">
        <f>VLOOKUP(Q399,道具信息!$Q$3:$S$20,2,FALSE)</f>
        <v>CHEST_ITEM_TYPE_T1_PART</v>
      </c>
      <c r="U399" s="3" t="str">
        <f>IF(COUNTIF(U$377:U398,T399)=0,T399,"")</f>
        <v/>
      </c>
      <c r="V399" s="3" t="str">
        <f t="shared" si="244"/>
        <v>CHEST_ITEM_TYPE_T4_SHARD,CHEST_ITEM_TYPE_T1_PART</v>
      </c>
      <c r="W399" s="13" t="str">
        <f t="shared" si="237"/>
        <v/>
      </c>
      <c r="X399" s="3" t="str">
        <f t="shared" si="238"/>
        <v/>
      </c>
      <c r="Y399" s="3" t="str">
        <f t="shared" si="245"/>
        <v>27.6%,50.7%</v>
      </c>
    </row>
    <row r="400" spans="2:25" x14ac:dyDescent="0.3">
      <c r="B400" s="2">
        <f>数据源!AC432</f>
        <v>9</v>
      </c>
      <c r="C400" s="2" t="str">
        <f>数据源!AD432</f>
        <v>T1HP4</v>
      </c>
      <c r="D400" s="2" t="str">
        <f>数据源!AE432</f>
        <v>部件</v>
      </c>
      <c r="E400" s="2">
        <f>数据源!AF432</f>
        <v>13</v>
      </c>
      <c r="F400" s="2">
        <f>数据源!AG432</f>
        <v>1</v>
      </c>
      <c r="G400" s="2">
        <f>数据源!AH432</f>
        <v>5.4999999999999997E-3</v>
      </c>
      <c r="H400" s="2">
        <f>数据源!AI432</f>
        <v>2.8205128205128209E-2</v>
      </c>
      <c r="I400" s="2">
        <f>数据源!AJ432</f>
        <v>282</v>
      </c>
      <c r="J400" s="3">
        <f t="shared" si="233"/>
        <v>1</v>
      </c>
      <c r="K400" s="3">
        <f t="shared" si="234"/>
        <v>1</v>
      </c>
      <c r="L400" s="3" t="str">
        <f t="shared" si="239"/>
        <v>部件</v>
      </c>
      <c r="M400" s="3">
        <f t="shared" ca="1" si="240"/>
        <v>91204</v>
      </c>
      <c r="N400" s="3" t="str">
        <f t="shared" ca="1" si="241"/>
        <v>51411,52411,53411,51421,52421,51431,52431,91001,91003,91005,91101,91103,91105,91201,91203,91205,91002,91004,91006,91102,91104,91106,91202,91204</v>
      </c>
      <c r="O400" s="3" t="str">
        <f t="shared" si="242"/>
        <v>507,507,507,338,338,282,282,282,282,282,282,282,282,282,282,282,282,282,282,282,282,282,282,282</v>
      </c>
      <c r="P400" s="1" t="str">
        <f t="shared" si="243"/>
        <v>(1,1),(1,1),(1,1),(1,1),(1,1),(1,1),(1,1),(1,1),(1,1),(1,1),(1,1),(1,1),(1,1),(1,1),(1,1),(1,1),(1,1),(1,1),(1,1),(1,1),(1,1),(1,1),(1,1),(1,1)</v>
      </c>
      <c r="Q400" s="3" t="str">
        <f>IF(D400="坦克碎片",VLOOKUP(C400,道具信息!$N$2:$O$291,2,FALSE)&amp;"碎片",VLOOKUP(C400,道具信息!$N$2:$O$291,2,FALSE))</f>
        <v>T1部件</v>
      </c>
      <c r="R400" s="3">
        <f t="shared" si="231"/>
        <v>5076</v>
      </c>
      <c r="S400" s="11">
        <f t="shared" si="232"/>
        <v>0.50700000000000001</v>
      </c>
      <c r="T400" s="3" t="str">
        <f>VLOOKUP(Q400,道具信息!$Q$3:$S$20,2,FALSE)</f>
        <v>CHEST_ITEM_TYPE_T1_PART</v>
      </c>
      <c r="U400" s="3" t="str">
        <f>IF(COUNTIF(U$377:U399,T400)=0,T400,"")</f>
        <v/>
      </c>
      <c r="V400" s="3" t="str">
        <f t="shared" si="244"/>
        <v>CHEST_ITEM_TYPE_T4_SHARD,CHEST_ITEM_TYPE_T1_PART</v>
      </c>
      <c r="W400" s="13" t="str">
        <f t="shared" si="237"/>
        <v/>
      </c>
      <c r="X400" s="3" t="str">
        <f t="shared" si="238"/>
        <v/>
      </c>
      <c r="Y400" s="3" t="str">
        <f t="shared" si="245"/>
        <v>27.6%,50.7%</v>
      </c>
    </row>
    <row r="401" spans="2:25" x14ac:dyDescent="0.3">
      <c r="B401" s="2">
        <f>数据源!AC433</f>
        <v>9</v>
      </c>
      <c r="C401" s="2" t="str">
        <f>数据源!AD433</f>
        <v>T1HP6</v>
      </c>
      <c r="D401" s="2" t="str">
        <f>数据源!AE433</f>
        <v>部件</v>
      </c>
      <c r="E401" s="2">
        <f>数据源!AF433</f>
        <v>13</v>
      </c>
      <c r="F401" s="2">
        <f>数据源!AG433</f>
        <v>1</v>
      </c>
      <c r="G401" s="2">
        <f>数据源!AH433</f>
        <v>5.4999999999999997E-3</v>
      </c>
      <c r="H401" s="2">
        <f>数据源!AI433</f>
        <v>2.8205128205128209E-2</v>
      </c>
      <c r="I401" s="2">
        <f>数据源!AJ433</f>
        <v>282</v>
      </c>
      <c r="J401" s="3">
        <f t="shared" si="233"/>
        <v>1</v>
      </c>
      <c r="K401" s="3">
        <f t="shared" si="234"/>
        <v>1</v>
      </c>
      <c r="L401" s="3" t="str">
        <f t="shared" ref="L401:L403" si="246">RIGHT(D401,2)</f>
        <v>部件</v>
      </c>
      <c r="M401" s="3">
        <f t="shared" ref="M401:M403" ca="1" si="247">IF(OR(L401="坦克",L401="碎片"),VLOOKUP(C401,INDIRECT("坦克ID"),MATCH(L401&amp;"ID",INDIRECT("坦克标头"),0),FALSE),VLOOKUP(C401,INDIRECT(L401&amp;"ID"),2,FALSE))</f>
        <v>91206</v>
      </c>
      <c r="N401" s="3" t="str">
        <f t="shared" ref="N401:N403" ca="1" si="248">N400&amp;","&amp;M401</f>
        <v>51411,52411,53411,51421,52421,51431,52431,91001,91003,91005,91101,91103,91105,91201,91203,91205,91002,91004,91006,91102,91104,91106,91202,91204,91206</v>
      </c>
      <c r="O401" s="3" t="str">
        <f t="shared" ref="O401:O403" si="249">O400&amp;","&amp;I401</f>
        <v>507,507,507,338,338,282,282,282,282,282,282,282,282,282,282,282,282,282,282,282,282,282,282,282,282</v>
      </c>
      <c r="P401" s="1" t="str">
        <f t="shared" ref="P401:P403" si="250">P400&amp;","&amp;"("&amp;J401&amp;","&amp;K401&amp;")"</f>
        <v>(1,1),(1,1),(1,1),(1,1),(1,1),(1,1),(1,1),(1,1),(1,1),(1,1),(1,1),(1,1),(1,1),(1,1),(1,1),(1,1),(1,1),(1,1),(1,1),(1,1),(1,1),(1,1),(1,1),(1,1),(1,1)</v>
      </c>
      <c r="Q401" s="3" t="str">
        <f>IF(D401="坦克碎片",VLOOKUP(C401,道具信息!$N$2:$O$291,2,FALSE)&amp;"碎片",VLOOKUP(C401,道具信息!$N$2:$O$291,2,FALSE))</f>
        <v>T1部件</v>
      </c>
      <c r="R401" s="3">
        <f t="shared" si="231"/>
        <v>5076</v>
      </c>
      <c r="S401" s="11">
        <f t="shared" si="232"/>
        <v>0.50700000000000001</v>
      </c>
      <c r="T401" s="3" t="str">
        <f>VLOOKUP(Q401,道具信息!$Q$3:$S$20,2,FALSE)</f>
        <v>CHEST_ITEM_TYPE_T1_PART</v>
      </c>
      <c r="U401" s="3" t="str">
        <f>IF(COUNTIF(U$377:U400,T401)=0,T401,"")</f>
        <v/>
      </c>
      <c r="V401" s="3" t="str">
        <f t="shared" si="244"/>
        <v>CHEST_ITEM_TYPE_T4_SHARD,CHEST_ITEM_TYPE_T1_PART</v>
      </c>
      <c r="W401" s="13" t="str">
        <f t="shared" si="237"/>
        <v/>
      </c>
      <c r="X401" s="3" t="str">
        <f t="shared" si="238"/>
        <v/>
      </c>
      <c r="Y401" s="3" t="str">
        <f t="shared" si="245"/>
        <v>27.6%,50.7%</v>
      </c>
    </row>
    <row r="402" spans="2:25" x14ac:dyDescent="0.3">
      <c r="B402" s="2">
        <f>数据源!AC434</f>
        <v>9</v>
      </c>
      <c r="C402" s="2" t="str">
        <f>数据源!AD434</f>
        <v>T2LP1</v>
      </c>
      <c r="D402" s="2" t="str">
        <f>数据源!AE434</f>
        <v>部件</v>
      </c>
      <c r="E402" s="2">
        <f>数据源!AF434</f>
        <v>64.40000000000002</v>
      </c>
      <c r="F402" s="2">
        <f>数据源!AG434</f>
        <v>1</v>
      </c>
      <c r="G402" s="2">
        <f>数据源!AH434</f>
        <v>7.4999999999999997E-3</v>
      </c>
      <c r="H402" s="2">
        <f>数据源!AI434</f>
        <v>7.7639751552795004E-3</v>
      </c>
      <c r="I402" s="2">
        <f>数据源!AJ434</f>
        <v>78</v>
      </c>
      <c r="J402" s="3">
        <f t="shared" si="233"/>
        <v>1</v>
      </c>
      <c r="K402" s="3">
        <f t="shared" si="234"/>
        <v>1</v>
      </c>
      <c r="L402" s="3" t="str">
        <f t="shared" si="246"/>
        <v>部件</v>
      </c>
      <c r="M402" s="3">
        <f t="shared" ca="1" si="247"/>
        <v>92001</v>
      </c>
      <c r="N402" s="3" t="str">
        <f t="shared" ca="1" si="248"/>
        <v>51411,52411,53411,51421,52421,51431,52431,91001,91003,91005,91101,91103,91105,91201,91203,91205,91002,91004,91006,91102,91104,91106,91202,91204,91206,92001</v>
      </c>
      <c r="O402" s="3" t="str">
        <f t="shared" si="249"/>
        <v>507,507,507,338,338,282,282,282,282,282,282,282,282,282,282,282,282,282,282,282,282,282,282,282,282,78</v>
      </c>
      <c r="P402" s="1" t="str">
        <f t="shared" si="250"/>
        <v>(1,1),(1,1),(1,1),(1,1),(1,1),(1,1),(1,1),(1,1),(1,1),(1,1),(1,1),(1,1),(1,1),(1,1),(1,1),(1,1),(1,1),(1,1),(1,1),(1,1),(1,1),(1,1),(1,1),(1,1),(1,1),(1,1)</v>
      </c>
      <c r="Q402" s="3" t="str">
        <f>IF(D402="坦克碎片",VLOOKUP(C402,道具信息!$N$2:$O$291,2,FALSE)&amp;"碎片",VLOOKUP(C402,道具信息!$N$2:$O$291,2,FALSE))</f>
        <v>T2部件</v>
      </c>
      <c r="R402" s="3">
        <f t="shared" si="231"/>
        <v>1397</v>
      </c>
      <c r="S402" s="11">
        <f t="shared" si="232"/>
        <v>0.14000000000000001</v>
      </c>
      <c r="T402" s="3" t="str">
        <f>VLOOKUP(Q402,道具信息!$Q$3:$S$20,2,FALSE)</f>
        <v>CHEST_ITEM_TYPE_T2_PART</v>
      </c>
      <c r="U402" s="3" t="str">
        <f>IF(COUNTIF(U$377:U401,T402)=0,T402,"")</f>
        <v>CHEST_ITEM_TYPE_T2_PART</v>
      </c>
      <c r="V402" s="3" t="str">
        <f t="shared" si="244"/>
        <v>CHEST_ITEM_TYPE_T4_SHARD,CHEST_ITEM_TYPE_T1_PART,CHEST_ITEM_TYPE_T2_PART</v>
      </c>
      <c r="W402" s="13">
        <f t="shared" si="237"/>
        <v>0.14000000000000001</v>
      </c>
      <c r="X402" s="3" t="str">
        <f t="shared" si="238"/>
        <v>14.0%</v>
      </c>
      <c r="Y402" s="3" t="str">
        <f t="shared" si="245"/>
        <v>27.6%,50.7%,14.0%</v>
      </c>
    </row>
    <row r="403" spans="2:25" x14ac:dyDescent="0.3">
      <c r="B403" s="2">
        <f>数据源!AC435</f>
        <v>9</v>
      </c>
      <c r="C403" s="2" t="str">
        <f>数据源!AD435</f>
        <v>T2LP3</v>
      </c>
      <c r="D403" s="2" t="str">
        <f>数据源!AE435</f>
        <v>部件</v>
      </c>
      <c r="E403" s="2">
        <f>数据源!AF435</f>
        <v>64.40000000000002</v>
      </c>
      <c r="F403" s="2">
        <f>数据源!AG435</f>
        <v>1</v>
      </c>
      <c r="G403" s="2">
        <f>数据源!AH435</f>
        <v>7.4999999999999997E-3</v>
      </c>
      <c r="H403" s="2">
        <f>数据源!AI435</f>
        <v>7.7639751552795004E-3</v>
      </c>
      <c r="I403" s="2">
        <f>数据源!AJ435</f>
        <v>78</v>
      </c>
      <c r="J403" s="3">
        <f t="shared" si="233"/>
        <v>1</v>
      </c>
      <c r="K403" s="3">
        <f t="shared" si="234"/>
        <v>1</v>
      </c>
      <c r="L403" s="3" t="str">
        <f t="shared" si="246"/>
        <v>部件</v>
      </c>
      <c r="M403" s="3">
        <f t="shared" ca="1" si="247"/>
        <v>92003</v>
      </c>
      <c r="N403" s="3" t="str">
        <f t="shared" ca="1" si="248"/>
        <v>51411,52411,53411,51421,52421,51431,52431,91001,91003,91005,91101,91103,91105,91201,91203,91205,91002,91004,91006,91102,91104,91106,91202,91204,91206,92001,92003</v>
      </c>
      <c r="O403" s="3" t="str">
        <f t="shared" si="249"/>
        <v>507,507,507,338,338,282,282,282,282,282,282,282,282,282,282,282,282,282,282,282,282,282,282,282,282,78,78</v>
      </c>
      <c r="P403" s="1" t="str">
        <f t="shared" si="250"/>
        <v>(1,1),(1,1),(1,1),(1,1),(1,1),(1,1),(1,1),(1,1),(1,1),(1,1),(1,1),(1,1),(1,1),(1,1),(1,1),(1,1),(1,1),(1,1),(1,1),(1,1),(1,1),(1,1),(1,1),(1,1),(1,1),(1,1),(1,1)</v>
      </c>
      <c r="Q403" s="3" t="str">
        <f>IF(D403="坦克碎片",VLOOKUP(C403,道具信息!$N$2:$O$291,2,FALSE)&amp;"碎片",VLOOKUP(C403,道具信息!$N$2:$O$291,2,FALSE))</f>
        <v>T2部件</v>
      </c>
      <c r="R403" s="3">
        <f t="shared" si="231"/>
        <v>1397</v>
      </c>
      <c r="S403" s="11">
        <f t="shared" si="232"/>
        <v>0.14000000000000001</v>
      </c>
      <c r="T403" s="3" t="str">
        <f>VLOOKUP(Q403,道具信息!$Q$3:$S$20,2,FALSE)</f>
        <v>CHEST_ITEM_TYPE_T2_PART</v>
      </c>
      <c r="U403" s="3" t="str">
        <f>IF(COUNTIF(U$377:U402,T403)=0,T403,"")</f>
        <v/>
      </c>
      <c r="V403" s="3" t="str">
        <f t="shared" si="244"/>
        <v>CHEST_ITEM_TYPE_T4_SHARD,CHEST_ITEM_TYPE_T1_PART,CHEST_ITEM_TYPE_T2_PART</v>
      </c>
      <c r="W403" s="13" t="str">
        <f t="shared" si="237"/>
        <v/>
      </c>
      <c r="X403" s="3" t="str">
        <f t="shared" si="238"/>
        <v/>
      </c>
      <c r="Y403" s="3" t="str">
        <f t="shared" si="245"/>
        <v>27.6%,50.7%,14.0%</v>
      </c>
    </row>
    <row r="404" spans="2:25" x14ac:dyDescent="0.3">
      <c r="B404" s="2">
        <f>数据源!AC436</f>
        <v>9</v>
      </c>
      <c r="C404" s="2" t="str">
        <f>数据源!AD436</f>
        <v>T2LP5</v>
      </c>
      <c r="D404" s="2" t="str">
        <f>数据源!AE436</f>
        <v>部件</v>
      </c>
      <c r="E404" s="2">
        <f>数据源!AF436</f>
        <v>64.40000000000002</v>
      </c>
      <c r="F404" s="2">
        <f>数据源!AG436</f>
        <v>1</v>
      </c>
      <c r="G404" s="2">
        <f>数据源!AH436</f>
        <v>7.4999999999999997E-3</v>
      </c>
      <c r="H404" s="2">
        <f>数据源!AI436</f>
        <v>7.7639751552795004E-3</v>
      </c>
      <c r="I404" s="2">
        <f>数据源!AJ436</f>
        <v>78</v>
      </c>
      <c r="J404" s="3">
        <f>ROUNDUP(IF(F404&gt;1,F404-ROUNDDOWN(SQRT(F404),0),F404),0)</f>
        <v>1</v>
      </c>
      <c r="K404" s="3">
        <f>F404*2-J404</f>
        <v>1</v>
      </c>
      <c r="L404" s="3" t="str">
        <f t="shared" ref="L404:L406" si="251">RIGHT(D404,2)</f>
        <v>部件</v>
      </c>
      <c r="M404" s="3">
        <f t="shared" ref="M404:M406" ca="1" si="252">IF(OR(L404="坦克",L404="碎片"),VLOOKUP(C404,INDIRECT("坦克ID"),MATCH(L404&amp;"ID",INDIRECT("坦克标头"),0),FALSE),VLOOKUP(C404,INDIRECT(L404&amp;"ID"),2,FALSE))</f>
        <v>92005</v>
      </c>
      <c r="N404" s="3" t="str">
        <f t="shared" ref="N404:N406" ca="1" si="253">N403&amp;","&amp;M404</f>
        <v>51411,52411,53411,51421,52421,51431,52431,91001,91003,91005,91101,91103,91105,91201,91203,91205,91002,91004,91006,91102,91104,91106,91202,91204,91206,92001,92003,92005</v>
      </c>
      <c r="O404" s="3" t="str">
        <f t="shared" ref="O404:O406" si="254">O403&amp;","&amp;I404</f>
        <v>507,507,507,338,338,282,282,282,282,282,282,282,282,282,282,282,282,282,282,282,282,282,282,282,282,78,78,78</v>
      </c>
      <c r="P404" s="1" t="str">
        <f t="shared" ref="P404:P406" si="255">P403&amp;","&amp;"("&amp;J404&amp;","&amp;K404&amp;")"</f>
        <v>(1,1),(1,1),(1,1),(1,1),(1,1),(1,1),(1,1),(1,1),(1,1),(1,1),(1,1),(1,1),(1,1),(1,1),(1,1),(1,1),(1,1),(1,1),(1,1),(1,1),(1,1),(1,1),(1,1),(1,1),(1,1),(1,1),(1,1),(1,1)</v>
      </c>
      <c r="Q404" s="3" t="str">
        <f>IF(D404="坦克碎片",VLOOKUP(C404,道具信息!$N$2:$O$291,2,FALSE)&amp;"碎片",VLOOKUP(C404,道具信息!$N$2:$O$291,2,FALSE))</f>
        <v>T2部件</v>
      </c>
      <c r="R404" s="3">
        <f t="shared" si="231"/>
        <v>1397</v>
      </c>
      <c r="S404" s="11">
        <f t="shared" si="232"/>
        <v>0.14000000000000001</v>
      </c>
      <c r="T404" s="3" t="str">
        <f>VLOOKUP(Q404,道具信息!$Q$3:$S$20,2,FALSE)</f>
        <v>CHEST_ITEM_TYPE_T2_PART</v>
      </c>
      <c r="U404" s="3" t="str">
        <f>IF(COUNTIF(U$377:U403,T404)=0,T404,"")</f>
        <v/>
      </c>
      <c r="V404" s="3" t="str">
        <f t="shared" si="244"/>
        <v>CHEST_ITEM_TYPE_T4_SHARD,CHEST_ITEM_TYPE_T1_PART,CHEST_ITEM_TYPE_T2_PART</v>
      </c>
      <c r="W404" s="13" t="str">
        <f t="shared" si="237"/>
        <v/>
      </c>
      <c r="X404" s="3" t="str">
        <f t="shared" si="238"/>
        <v/>
      </c>
      <c r="Y404" s="3" t="str">
        <f t="shared" si="245"/>
        <v>27.6%,50.7%,14.0%</v>
      </c>
    </row>
    <row r="405" spans="2:25" x14ac:dyDescent="0.3">
      <c r="B405" s="2">
        <f>数据源!AC437</f>
        <v>9</v>
      </c>
      <c r="C405" s="2" t="str">
        <f>数据源!AD437</f>
        <v>T2MP1</v>
      </c>
      <c r="D405" s="2" t="str">
        <f>数据源!AE437</f>
        <v>部件</v>
      </c>
      <c r="E405" s="2">
        <f>数据源!AF437</f>
        <v>64.40000000000002</v>
      </c>
      <c r="F405" s="2">
        <f>数据源!AG437</f>
        <v>1</v>
      </c>
      <c r="G405" s="2">
        <f>数据源!AH437</f>
        <v>7.4999999999999997E-3</v>
      </c>
      <c r="H405" s="2">
        <f>数据源!AI437</f>
        <v>7.7639751552795004E-3</v>
      </c>
      <c r="I405" s="2">
        <f>数据源!AJ437</f>
        <v>78</v>
      </c>
      <c r="J405" s="3">
        <f t="shared" ref="J405:J418" si="256">ROUNDUP(IF(F405&gt;1,F405-ROUNDDOWN(SQRT(F405),0),F405),0)</f>
        <v>1</v>
      </c>
      <c r="K405" s="3">
        <f t="shared" ref="K405:K418" si="257">F405*2-J405</f>
        <v>1</v>
      </c>
      <c r="L405" s="3" t="str">
        <f t="shared" si="251"/>
        <v>部件</v>
      </c>
      <c r="M405" s="3">
        <f t="shared" ca="1" si="252"/>
        <v>92101</v>
      </c>
      <c r="N405" s="3" t="str">
        <f t="shared" ca="1" si="253"/>
        <v>51411,52411,53411,51421,52421,51431,52431,91001,91003,91005,91101,91103,91105,91201,91203,91205,91002,91004,91006,91102,91104,91106,91202,91204,91206,92001,92003,92005,92101</v>
      </c>
      <c r="O405" s="3" t="str">
        <f t="shared" si="254"/>
        <v>507,507,507,338,338,282,282,282,282,282,282,282,282,282,282,282,282,282,282,282,282,282,282,282,282,78,78,78,78</v>
      </c>
      <c r="P405" s="1" t="str">
        <f t="shared" si="255"/>
        <v>(1,1),(1,1),(1,1),(1,1),(1,1),(1,1),(1,1),(1,1),(1,1),(1,1),(1,1),(1,1),(1,1),(1,1),(1,1),(1,1),(1,1),(1,1),(1,1),(1,1),(1,1),(1,1),(1,1),(1,1),(1,1),(1,1),(1,1),(1,1),(1,1)</v>
      </c>
      <c r="Q405" s="3" t="str">
        <f>IF(D405="坦克碎片",VLOOKUP(C405,道具信息!$N$2:$O$291,2,FALSE)&amp;"碎片",VLOOKUP(C405,道具信息!$N$2:$O$291,2,FALSE))</f>
        <v>T2部件</v>
      </c>
      <c r="R405" s="3">
        <f t="shared" si="231"/>
        <v>1397</v>
      </c>
      <c r="S405" s="11">
        <f t="shared" si="232"/>
        <v>0.14000000000000001</v>
      </c>
      <c r="T405" s="3" t="str">
        <f>VLOOKUP(Q405,道具信息!$Q$3:$S$20,2,FALSE)</f>
        <v>CHEST_ITEM_TYPE_T2_PART</v>
      </c>
      <c r="U405" s="3" t="str">
        <f>IF(COUNTIF(U$377:U404,T405)=0,T405,"")</f>
        <v/>
      </c>
      <c r="V405" s="3" t="str">
        <f t="shared" si="244"/>
        <v>CHEST_ITEM_TYPE_T4_SHARD,CHEST_ITEM_TYPE_T1_PART,CHEST_ITEM_TYPE_T2_PART</v>
      </c>
      <c r="W405" s="13" t="str">
        <f t="shared" si="237"/>
        <v/>
      </c>
      <c r="X405" s="3" t="str">
        <f t="shared" si="238"/>
        <v/>
      </c>
      <c r="Y405" s="3" t="str">
        <f t="shared" si="245"/>
        <v>27.6%,50.7%,14.0%</v>
      </c>
    </row>
    <row r="406" spans="2:25" x14ac:dyDescent="0.3">
      <c r="B406" s="2">
        <f>数据源!AC438</f>
        <v>9</v>
      </c>
      <c r="C406" s="2" t="str">
        <f>数据源!AD438</f>
        <v>T2MP3</v>
      </c>
      <c r="D406" s="2" t="str">
        <f>数据源!AE438</f>
        <v>部件</v>
      </c>
      <c r="E406" s="2">
        <f>数据源!AF438</f>
        <v>64.40000000000002</v>
      </c>
      <c r="F406" s="2">
        <f>数据源!AG438</f>
        <v>1</v>
      </c>
      <c r="G406" s="2">
        <f>数据源!AH438</f>
        <v>7.4999999999999997E-3</v>
      </c>
      <c r="H406" s="2">
        <f>数据源!AI438</f>
        <v>7.7639751552795004E-3</v>
      </c>
      <c r="I406" s="2">
        <f>数据源!AJ438</f>
        <v>78</v>
      </c>
      <c r="J406" s="3">
        <f t="shared" si="256"/>
        <v>1</v>
      </c>
      <c r="K406" s="3">
        <f t="shared" si="257"/>
        <v>1</v>
      </c>
      <c r="L406" s="3" t="str">
        <f t="shared" si="251"/>
        <v>部件</v>
      </c>
      <c r="M406" s="3">
        <f t="shared" ca="1" si="252"/>
        <v>92103</v>
      </c>
      <c r="N406" s="3" t="str">
        <f t="shared" ca="1" si="253"/>
        <v>51411,52411,53411,51421,52421,51431,52431,91001,91003,91005,91101,91103,91105,91201,91203,91205,91002,91004,91006,91102,91104,91106,91202,91204,91206,92001,92003,92005,92101,92103</v>
      </c>
      <c r="O406" s="3" t="str">
        <f t="shared" si="254"/>
        <v>507,507,507,338,338,282,282,282,282,282,282,282,282,282,282,282,282,282,282,282,282,282,282,282,282,78,78,78,78,78</v>
      </c>
      <c r="P406" s="1" t="str">
        <f t="shared" si="255"/>
        <v>(1,1),(1,1),(1,1),(1,1),(1,1),(1,1),(1,1),(1,1),(1,1),(1,1),(1,1),(1,1),(1,1),(1,1),(1,1),(1,1),(1,1),(1,1),(1,1),(1,1),(1,1),(1,1),(1,1),(1,1),(1,1),(1,1),(1,1),(1,1),(1,1),(1,1)</v>
      </c>
      <c r="Q406" s="3" t="str">
        <f>IF(D406="坦克碎片",VLOOKUP(C406,道具信息!$N$2:$O$291,2,FALSE)&amp;"碎片",VLOOKUP(C406,道具信息!$N$2:$O$291,2,FALSE))</f>
        <v>T2部件</v>
      </c>
      <c r="R406" s="3">
        <f t="shared" si="231"/>
        <v>1397</v>
      </c>
      <c r="S406" s="11">
        <f t="shared" si="232"/>
        <v>0.14000000000000001</v>
      </c>
      <c r="T406" s="3" t="str">
        <f>VLOOKUP(Q406,道具信息!$Q$3:$S$20,2,FALSE)</f>
        <v>CHEST_ITEM_TYPE_T2_PART</v>
      </c>
      <c r="U406" s="3" t="str">
        <f>IF(COUNTIF(U$377:U405,T406)=0,T406,"")</f>
        <v/>
      </c>
      <c r="V406" s="3" t="str">
        <f t="shared" si="244"/>
        <v>CHEST_ITEM_TYPE_T4_SHARD,CHEST_ITEM_TYPE_T1_PART,CHEST_ITEM_TYPE_T2_PART</v>
      </c>
      <c r="W406" s="13" t="str">
        <f t="shared" si="237"/>
        <v/>
      </c>
      <c r="X406" s="3" t="str">
        <f t="shared" si="238"/>
        <v/>
      </c>
      <c r="Y406" s="3" t="str">
        <f t="shared" si="245"/>
        <v>27.6%,50.7%,14.0%</v>
      </c>
    </row>
    <row r="407" spans="2:25" x14ac:dyDescent="0.3">
      <c r="B407" s="2">
        <f>数据源!AC439</f>
        <v>9</v>
      </c>
      <c r="C407" s="2" t="str">
        <f>数据源!AD439</f>
        <v>T2MP5</v>
      </c>
      <c r="D407" s="2" t="str">
        <f>数据源!AE439</f>
        <v>部件</v>
      </c>
      <c r="E407" s="2">
        <f>数据源!AF439</f>
        <v>64.40000000000002</v>
      </c>
      <c r="F407" s="2">
        <f>数据源!AG439</f>
        <v>1</v>
      </c>
      <c r="G407" s="2">
        <f>数据源!AH439</f>
        <v>7.4999999999999997E-3</v>
      </c>
      <c r="H407" s="2">
        <f>数据源!AI439</f>
        <v>7.7639751552795004E-3</v>
      </c>
      <c r="I407" s="2">
        <f>数据源!AJ439</f>
        <v>78</v>
      </c>
      <c r="J407" s="3">
        <f t="shared" si="256"/>
        <v>1</v>
      </c>
      <c r="K407" s="3">
        <f t="shared" si="257"/>
        <v>1</v>
      </c>
      <c r="L407" s="3" t="str">
        <f t="shared" ref="L407:L438" si="258">RIGHT(D407,2)</f>
        <v>部件</v>
      </c>
      <c r="M407" s="3">
        <f t="shared" ref="M407:M438" ca="1" si="259">IF(OR(L407="坦克",L407="碎片"),VLOOKUP(C407,INDIRECT("坦克ID"),MATCH(L407&amp;"ID",INDIRECT("坦克标头"),0),FALSE),VLOOKUP(C407,INDIRECT(L407&amp;"ID"),2,FALSE))</f>
        <v>92105</v>
      </c>
      <c r="N407" s="3" t="str">
        <f t="shared" ref="N407:N438" ca="1" si="260">N406&amp;","&amp;M407</f>
        <v>51411,52411,53411,51421,52421,51431,52431,91001,91003,91005,91101,91103,91105,91201,91203,91205,91002,91004,91006,91102,91104,91106,91202,91204,91206,92001,92003,92005,92101,92103,92105</v>
      </c>
      <c r="O407" s="3" t="str">
        <f t="shared" ref="O407:O438" si="261">O406&amp;","&amp;I407</f>
        <v>507,507,507,338,338,282,282,282,282,282,282,282,282,282,282,282,282,282,282,282,282,282,282,282,282,78,78,78,78,78,78</v>
      </c>
      <c r="P407" s="1" t="str">
        <f t="shared" ref="P407:P438" si="262">P406&amp;","&amp;"("&amp;J407&amp;","&amp;K407&amp;")"</f>
        <v>(1,1),(1,1),(1,1),(1,1),(1,1),(1,1),(1,1),(1,1),(1,1),(1,1),(1,1),(1,1),(1,1),(1,1),(1,1),(1,1),(1,1),(1,1),(1,1),(1,1),(1,1),(1,1),(1,1),(1,1),(1,1),(1,1),(1,1),(1,1),(1,1),(1,1),(1,1)</v>
      </c>
      <c r="Q407" s="3" t="str">
        <f>IF(D407="坦克碎片",VLOOKUP(C407,道具信息!$N$2:$O$291,2,FALSE)&amp;"碎片",VLOOKUP(C407,道具信息!$N$2:$O$291,2,FALSE))</f>
        <v>T2部件</v>
      </c>
      <c r="R407" s="3">
        <f t="shared" si="231"/>
        <v>1397</v>
      </c>
      <c r="S407" s="11">
        <f t="shared" si="232"/>
        <v>0.14000000000000001</v>
      </c>
      <c r="T407" s="3" t="str">
        <f>VLOOKUP(Q407,道具信息!$Q$3:$S$20,2,FALSE)</f>
        <v>CHEST_ITEM_TYPE_T2_PART</v>
      </c>
      <c r="U407" s="3" t="str">
        <f>IF(COUNTIF(U$377:U406,T407)=0,T407,"")</f>
        <v/>
      </c>
      <c r="V407" s="3" t="str">
        <f t="shared" si="244"/>
        <v>CHEST_ITEM_TYPE_T4_SHARD,CHEST_ITEM_TYPE_T1_PART,CHEST_ITEM_TYPE_T2_PART</v>
      </c>
      <c r="W407" s="13" t="str">
        <f t="shared" si="237"/>
        <v/>
      </c>
      <c r="X407" s="3" t="str">
        <f t="shared" si="238"/>
        <v/>
      </c>
      <c r="Y407" s="3" t="str">
        <f t="shared" si="245"/>
        <v>27.6%,50.7%,14.0%</v>
      </c>
    </row>
    <row r="408" spans="2:25" x14ac:dyDescent="0.3">
      <c r="B408" s="2">
        <f>数据源!AC440</f>
        <v>9</v>
      </c>
      <c r="C408" s="2" t="str">
        <f>数据源!AD440</f>
        <v>T2HP1</v>
      </c>
      <c r="D408" s="2" t="str">
        <f>数据源!AE440</f>
        <v>部件</v>
      </c>
      <c r="E408" s="2">
        <f>数据源!AF440</f>
        <v>64.40000000000002</v>
      </c>
      <c r="F408" s="2">
        <f>数据源!AG440</f>
        <v>1</v>
      </c>
      <c r="G408" s="2">
        <f>数据源!AH440</f>
        <v>7.4999999999999997E-3</v>
      </c>
      <c r="H408" s="2">
        <f>数据源!AI440</f>
        <v>7.7639751552795004E-3</v>
      </c>
      <c r="I408" s="2">
        <f>数据源!AJ440</f>
        <v>78</v>
      </c>
      <c r="J408" s="3">
        <f t="shared" si="256"/>
        <v>1</v>
      </c>
      <c r="K408" s="3">
        <f t="shared" si="257"/>
        <v>1</v>
      </c>
      <c r="L408" s="3" t="str">
        <f t="shared" si="258"/>
        <v>部件</v>
      </c>
      <c r="M408" s="3">
        <f t="shared" ca="1" si="259"/>
        <v>92201</v>
      </c>
      <c r="N408" s="3" t="str">
        <f t="shared" ca="1" si="260"/>
        <v>51411,52411,53411,51421,52421,51431,52431,91001,91003,91005,91101,91103,91105,91201,91203,91205,91002,91004,91006,91102,91104,91106,91202,91204,91206,92001,92003,92005,92101,92103,92105,92201</v>
      </c>
      <c r="O408" s="3" t="str">
        <f t="shared" si="261"/>
        <v>507,507,507,338,338,282,282,282,282,282,282,282,282,282,282,282,282,282,282,282,282,282,282,282,282,78,78,78,78,78,78,78</v>
      </c>
      <c r="P408" s="1" t="str">
        <f t="shared" si="262"/>
        <v>(1,1),(1,1),(1,1),(1,1),(1,1),(1,1),(1,1),(1,1),(1,1),(1,1),(1,1),(1,1),(1,1),(1,1),(1,1),(1,1),(1,1),(1,1),(1,1),(1,1),(1,1),(1,1),(1,1),(1,1),(1,1),(1,1),(1,1),(1,1),(1,1),(1,1),(1,1),(1,1)</v>
      </c>
      <c r="Q408" s="3" t="str">
        <f>IF(D408="坦克碎片",VLOOKUP(C408,道具信息!$N$2:$O$291,2,FALSE)&amp;"碎片",VLOOKUP(C408,道具信息!$N$2:$O$291,2,FALSE))</f>
        <v>T2部件</v>
      </c>
      <c r="R408" s="3">
        <f t="shared" si="231"/>
        <v>1397</v>
      </c>
      <c r="S408" s="11">
        <f t="shared" si="232"/>
        <v>0.14000000000000001</v>
      </c>
      <c r="T408" s="3" t="str">
        <f>VLOOKUP(Q408,道具信息!$Q$3:$S$20,2,FALSE)</f>
        <v>CHEST_ITEM_TYPE_T2_PART</v>
      </c>
      <c r="U408" s="3" t="str">
        <f>IF(COUNTIF(U$377:U407,T408)=0,T408,"")</f>
        <v/>
      </c>
      <c r="V408" s="3" t="str">
        <f t="shared" si="244"/>
        <v>CHEST_ITEM_TYPE_T4_SHARD,CHEST_ITEM_TYPE_T1_PART,CHEST_ITEM_TYPE_T2_PART</v>
      </c>
      <c r="W408" s="13" t="str">
        <f t="shared" si="237"/>
        <v/>
      </c>
      <c r="X408" s="3" t="str">
        <f t="shared" si="238"/>
        <v/>
      </c>
      <c r="Y408" s="3" t="str">
        <f t="shared" si="245"/>
        <v>27.6%,50.7%,14.0%</v>
      </c>
    </row>
    <row r="409" spans="2:25" x14ac:dyDescent="0.3">
      <c r="B409" s="2">
        <f>数据源!AC441</f>
        <v>9</v>
      </c>
      <c r="C409" s="2" t="str">
        <f>数据源!AD441</f>
        <v>T2HP3</v>
      </c>
      <c r="D409" s="2" t="str">
        <f>数据源!AE441</f>
        <v>部件</v>
      </c>
      <c r="E409" s="2">
        <f>数据源!AF441</f>
        <v>64.40000000000002</v>
      </c>
      <c r="F409" s="2">
        <f>数据源!AG441</f>
        <v>1</v>
      </c>
      <c r="G409" s="2">
        <f>数据源!AH441</f>
        <v>7.4999999999999997E-3</v>
      </c>
      <c r="H409" s="2">
        <f>数据源!AI441</f>
        <v>7.7639751552795004E-3</v>
      </c>
      <c r="I409" s="2">
        <f>数据源!AJ441</f>
        <v>78</v>
      </c>
      <c r="J409" s="3">
        <f t="shared" si="256"/>
        <v>1</v>
      </c>
      <c r="K409" s="3">
        <f t="shared" si="257"/>
        <v>1</v>
      </c>
      <c r="L409" s="3" t="str">
        <f t="shared" si="258"/>
        <v>部件</v>
      </c>
      <c r="M409" s="3">
        <f t="shared" ca="1" si="259"/>
        <v>92203</v>
      </c>
      <c r="N409" s="3" t="str">
        <f t="shared" ca="1" si="260"/>
        <v>51411,52411,53411,51421,52421,51431,52431,91001,91003,91005,91101,91103,91105,91201,91203,91205,91002,91004,91006,91102,91104,91106,91202,91204,91206,92001,92003,92005,92101,92103,92105,92201,92203</v>
      </c>
      <c r="O409" s="3" t="str">
        <f t="shared" si="261"/>
        <v>507,507,507,338,338,282,282,282,282,282,282,282,282,282,282,282,282,282,282,282,282,282,282,282,282,78,78,78,78,78,78,78,78</v>
      </c>
      <c r="P409" s="1" t="str">
        <f t="shared" si="262"/>
        <v>(1,1),(1,1),(1,1),(1,1),(1,1),(1,1),(1,1),(1,1),(1,1),(1,1),(1,1),(1,1),(1,1),(1,1),(1,1),(1,1),(1,1),(1,1),(1,1),(1,1),(1,1),(1,1),(1,1),(1,1),(1,1),(1,1),(1,1),(1,1),(1,1),(1,1),(1,1),(1,1),(1,1)</v>
      </c>
      <c r="Q409" s="3" t="str">
        <f>IF(D409="坦克碎片",VLOOKUP(C409,道具信息!$N$2:$O$291,2,FALSE)&amp;"碎片",VLOOKUP(C409,道具信息!$N$2:$O$291,2,FALSE))</f>
        <v>T2部件</v>
      </c>
      <c r="R409" s="3">
        <f t="shared" ref="R409:R440" si="263">SUMIFS(I:I,Q:Q,Q409,B:B,B409)</f>
        <v>1397</v>
      </c>
      <c r="S409" s="11">
        <f t="shared" ref="S409:S440" si="264">ROUND(R409/SUMIF(B:B,B409,I:I),3)</f>
        <v>0.14000000000000001</v>
      </c>
      <c r="T409" s="3" t="str">
        <f>VLOOKUP(Q409,道具信息!$Q$3:$S$20,2,FALSE)</f>
        <v>CHEST_ITEM_TYPE_T2_PART</v>
      </c>
      <c r="U409" s="3" t="str">
        <f>IF(COUNTIF(U$377:U408,T409)=0,T409,"")</f>
        <v/>
      </c>
      <c r="V409" s="3" t="str">
        <f t="shared" si="244"/>
        <v>CHEST_ITEM_TYPE_T4_SHARD,CHEST_ITEM_TYPE_T1_PART,CHEST_ITEM_TYPE_T2_PART</v>
      </c>
      <c r="W409" s="13" t="str">
        <f t="shared" si="237"/>
        <v/>
      </c>
      <c r="X409" s="3" t="str">
        <f t="shared" si="238"/>
        <v/>
      </c>
      <c r="Y409" s="3" t="str">
        <f t="shared" si="245"/>
        <v>27.6%,50.7%,14.0%</v>
      </c>
    </row>
    <row r="410" spans="2:25" x14ac:dyDescent="0.3">
      <c r="B410" s="2">
        <f>数据源!AC442</f>
        <v>9</v>
      </c>
      <c r="C410" s="2" t="str">
        <f>数据源!AD442</f>
        <v>T2HP5</v>
      </c>
      <c r="D410" s="2" t="str">
        <f>数据源!AE442</f>
        <v>部件</v>
      </c>
      <c r="E410" s="2">
        <f>数据源!AF442</f>
        <v>64.40000000000002</v>
      </c>
      <c r="F410" s="2">
        <f>数据源!AG442</f>
        <v>1</v>
      </c>
      <c r="G410" s="2">
        <f>数据源!AH442</f>
        <v>7.4999999999999997E-3</v>
      </c>
      <c r="H410" s="2">
        <f>数据源!AI442</f>
        <v>7.7639751552795004E-3</v>
      </c>
      <c r="I410" s="2">
        <f>数据源!AJ442</f>
        <v>78</v>
      </c>
      <c r="J410" s="3">
        <f t="shared" si="256"/>
        <v>1</v>
      </c>
      <c r="K410" s="3">
        <f t="shared" si="257"/>
        <v>1</v>
      </c>
      <c r="L410" s="3" t="str">
        <f t="shared" si="258"/>
        <v>部件</v>
      </c>
      <c r="M410" s="3">
        <f t="shared" ca="1" si="259"/>
        <v>92205</v>
      </c>
      <c r="N410" s="3" t="str">
        <f t="shared" ca="1" si="260"/>
        <v>51411,52411,53411,51421,52421,51431,52431,91001,91003,91005,91101,91103,91105,91201,91203,91205,91002,91004,91006,91102,91104,91106,91202,91204,91206,92001,92003,92005,92101,92103,92105,92201,92203,92205</v>
      </c>
      <c r="O410" s="3" t="str">
        <f t="shared" si="261"/>
        <v>507,507,507,338,338,282,282,282,282,282,282,282,282,282,282,282,282,282,282,282,282,282,282,282,282,78,78,78,78,78,78,78,78,78</v>
      </c>
      <c r="P410" s="1" t="str">
        <f t="shared" si="262"/>
        <v>(1,1),(1,1),(1,1),(1,1),(1,1),(1,1),(1,1),(1,1),(1,1),(1,1),(1,1),(1,1),(1,1),(1,1),(1,1),(1,1),(1,1),(1,1),(1,1),(1,1),(1,1),(1,1),(1,1),(1,1),(1,1),(1,1),(1,1),(1,1),(1,1),(1,1),(1,1),(1,1),(1,1),(1,1)</v>
      </c>
      <c r="Q410" s="3" t="str">
        <f>IF(D410="坦克碎片",VLOOKUP(C410,道具信息!$N$2:$O$291,2,FALSE)&amp;"碎片",VLOOKUP(C410,道具信息!$N$2:$O$291,2,FALSE))</f>
        <v>T2部件</v>
      </c>
      <c r="R410" s="3">
        <f t="shared" si="263"/>
        <v>1397</v>
      </c>
      <c r="S410" s="11">
        <f t="shared" si="264"/>
        <v>0.14000000000000001</v>
      </c>
      <c r="T410" s="3" t="str">
        <f>VLOOKUP(Q410,道具信息!$Q$3:$S$20,2,FALSE)</f>
        <v>CHEST_ITEM_TYPE_T2_PART</v>
      </c>
      <c r="U410" s="3" t="str">
        <f>IF(COUNTIF(U$377:U409,T410)=0,T410,"")</f>
        <v/>
      </c>
      <c r="V410" s="3" t="str">
        <f t="shared" si="244"/>
        <v>CHEST_ITEM_TYPE_T4_SHARD,CHEST_ITEM_TYPE_T1_PART,CHEST_ITEM_TYPE_T2_PART</v>
      </c>
      <c r="W410" s="13" t="str">
        <f t="shared" si="237"/>
        <v/>
      </c>
      <c r="X410" s="3" t="str">
        <f t="shared" si="238"/>
        <v/>
      </c>
      <c r="Y410" s="3" t="str">
        <f t="shared" si="245"/>
        <v>27.6%,50.7%,14.0%</v>
      </c>
    </row>
    <row r="411" spans="2:25" x14ac:dyDescent="0.3">
      <c r="B411" s="2">
        <f>数据源!AC443</f>
        <v>9</v>
      </c>
      <c r="C411" s="2" t="str">
        <f>数据源!AD443</f>
        <v>T2LP2</v>
      </c>
      <c r="D411" s="2" t="str">
        <f>数据源!AE443</f>
        <v>部件</v>
      </c>
      <c r="E411" s="2">
        <f>数据源!AF443</f>
        <v>64.40000000000002</v>
      </c>
      <c r="F411" s="2">
        <f>数据源!AG443</f>
        <v>1</v>
      </c>
      <c r="G411" s="2">
        <f>数据源!AH443</f>
        <v>7.4999999999999997E-3</v>
      </c>
      <c r="H411" s="2">
        <f>数据源!AI443</f>
        <v>7.7639751552795004E-3</v>
      </c>
      <c r="I411" s="2">
        <f>数据源!AJ443</f>
        <v>78</v>
      </c>
      <c r="J411" s="3">
        <f t="shared" si="256"/>
        <v>1</v>
      </c>
      <c r="K411" s="3">
        <f t="shared" si="257"/>
        <v>1</v>
      </c>
      <c r="L411" s="3" t="str">
        <f t="shared" si="258"/>
        <v>部件</v>
      </c>
      <c r="M411" s="3">
        <f t="shared" ca="1" si="259"/>
        <v>92002</v>
      </c>
      <c r="N411" s="3" t="str">
        <f t="shared" ca="1" si="260"/>
        <v>51411,52411,53411,51421,52421,51431,52431,91001,91003,91005,91101,91103,91105,91201,91203,91205,91002,91004,91006,91102,91104,91106,91202,91204,91206,92001,92003,92005,92101,92103,92105,92201,92203,92205,92002</v>
      </c>
      <c r="O411" s="3" t="str">
        <f t="shared" si="261"/>
        <v>507,507,507,338,338,282,282,282,282,282,282,282,282,282,282,282,282,282,282,282,282,282,282,282,282,78,78,78,78,78,78,78,78,78,78</v>
      </c>
      <c r="P411" s="1" t="str">
        <f t="shared" si="262"/>
        <v>(1,1),(1,1),(1,1),(1,1),(1,1),(1,1),(1,1),(1,1),(1,1),(1,1),(1,1),(1,1),(1,1),(1,1),(1,1),(1,1),(1,1),(1,1),(1,1),(1,1),(1,1),(1,1),(1,1),(1,1),(1,1),(1,1),(1,1),(1,1),(1,1),(1,1),(1,1),(1,1),(1,1),(1,1),(1,1)</v>
      </c>
      <c r="Q411" s="3" t="str">
        <f>IF(D411="坦克碎片",VLOOKUP(C411,道具信息!$N$2:$O$291,2,FALSE)&amp;"碎片",VLOOKUP(C411,道具信息!$N$2:$O$291,2,FALSE))</f>
        <v>T2部件</v>
      </c>
      <c r="R411" s="3">
        <f t="shared" si="263"/>
        <v>1397</v>
      </c>
      <c r="S411" s="11">
        <f t="shared" si="264"/>
        <v>0.14000000000000001</v>
      </c>
      <c r="T411" s="3" t="str">
        <f>VLOOKUP(Q411,道具信息!$Q$3:$S$20,2,FALSE)</f>
        <v>CHEST_ITEM_TYPE_T2_PART</v>
      </c>
      <c r="U411" s="3" t="str">
        <f>IF(COUNTIF(U$377:U410,T411)=0,T411,"")</f>
        <v/>
      </c>
      <c r="V411" s="3" t="str">
        <f t="shared" si="244"/>
        <v>CHEST_ITEM_TYPE_T4_SHARD,CHEST_ITEM_TYPE_T1_PART,CHEST_ITEM_TYPE_T2_PART</v>
      </c>
      <c r="W411" s="13" t="str">
        <f t="shared" si="237"/>
        <v/>
      </c>
      <c r="X411" s="3" t="str">
        <f t="shared" si="238"/>
        <v/>
      </c>
      <c r="Y411" s="3" t="str">
        <f t="shared" si="245"/>
        <v>27.6%,50.7%,14.0%</v>
      </c>
    </row>
    <row r="412" spans="2:25" x14ac:dyDescent="0.3">
      <c r="B412" s="2">
        <f>数据源!AC444</f>
        <v>9</v>
      </c>
      <c r="C412" s="2" t="str">
        <f>数据源!AD444</f>
        <v>T2LP4</v>
      </c>
      <c r="D412" s="2" t="str">
        <f>数据源!AE444</f>
        <v>部件</v>
      </c>
      <c r="E412" s="2">
        <f>数据源!AF444</f>
        <v>64.40000000000002</v>
      </c>
      <c r="F412" s="2">
        <f>数据源!AG444</f>
        <v>1</v>
      </c>
      <c r="G412" s="2">
        <f>数据源!AH444</f>
        <v>7.4999999999999997E-3</v>
      </c>
      <c r="H412" s="2">
        <f>数据源!AI444</f>
        <v>7.7639751552795004E-3</v>
      </c>
      <c r="I412" s="2">
        <f>数据源!AJ444</f>
        <v>78</v>
      </c>
      <c r="J412" s="3">
        <f t="shared" si="256"/>
        <v>1</v>
      </c>
      <c r="K412" s="3">
        <f t="shared" si="257"/>
        <v>1</v>
      </c>
      <c r="L412" s="3" t="str">
        <f t="shared" si="258"/>
        <v>部件</v>
      </c>
      <c r="M412" s="3">
        <f t="shared" ca="1" si="259"/>
        <v>92004</v>
      </c>
      <c r="N412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</v>
      </c>
      <c r="O412" s="3" t="str">
        <f t="shared" si="261"/>
        <v>507,507,507,338,338,282,282,282,282,282,282,282,282,282,282,282,282,282,282,282,282,282,282,282,282,78,78,78,78,78,78,78,78,78,78,78</v>
      </c>
      <c r="P412" s="1" t="str">
        <f t="shared" si="262"/>
        <v>(1,1),(1,1),(1,1),(1,1),(1,1),(1,1),(1,1),(1,1),(1,1),(1,1),(1,1),(1,1),(1,1),(1,1),(1,1),(1,1),(1,1),(1,1),(1,1),(1,1),(1,1),(1,1),(1,1),(1,1),(1,1),(1,1),(1,1),(1,1),(1,1),(1,1),(1,1),(1,1),(1,1),(1,1),(1,1),(1,1)</v>
      </c>
      <c r="Q412" s="3" t="str">
        <f>IF(D412="坦克碎片",VLOOKUP(C412,道具信息!$N$2:$O$291,2,FALSE)&amp;"碎片",VLOOKUP(C412,道具信息!$N$2:$O$291,2,FALSE))</f>
        <v>T2部件</v>
      </c>
      <c r="R412" s="3">
        <f t="shared" si="263"/>
        <v>1397</v>
      </c>
      <c r="S412" s="11">
        <f t="shared" si="264"/>
        <v>0.14000000000000001</v>
      </c>
      <c r="T412" s="3" t="str">
        <f>VLOOKUP(Q412,道具信息!$Q$3:$S$20,2,FALSE)</f>
        <v>CHEST_ITEM_TYPE_T2_PART</v>
      </c>
      <c r="U412" s="3" t="str">
        <f>IF(COUNTIF(U$377:U411,T412)=0,T412,"")</f>
        <v/>
      </c>
      <c r="V412" s="3" t="str">
        <f t="shared" si="244"/>
        <v>CHEST_ITEM_TYPE_T4_SHARD,CHEST_ITEM_TYPE_T1_PART,CHEST_ITEM_TYPE_T2_PART</v>
      </c>
      <c r="W412" s="13" t="str">
        <f t="shared" si="237"/>
        <v/>
      </c>
      <c r="X412" s="3" t="str">
        <f t="shared" si="238"/>
        <v/>
      </c>
      <c r="Y412" s="3" t="str">
        <f t="shared" si="245"/>
        <v>27.6%,50.7%,14.0%</v>
      </c>
    </row>
    <row r="413" spans="2:25" x14ac:dyDescent="0.3">
      <c r="B413" s="2">
        <f>数据源!AC445</f>
        <v>9</v>
      </c>
      <c r="C413" s="2" t="str">
        <f>数据源!AD445</f>
        <v>T2LP6</v>
      </c>
      <c r="D413" s="2" t="str">
        <f>数据源!AE445</f>
        <v>部件</v>
      </c>
      <c r="E413" s="2">
        <f>数据源!AF445</f>
        <v>64.40000000000002</v>
      </c>
      <c r="F413" s="2">
        <f>数据源!AG445</f>
        <v>1</v>
      </c>
      <c r="G413" s="2">
        <f>数据源!AH445</f>
        <v>7.4000000000000003E-3</v>
      </c>
      <c r="H413" s="2">
        <f>数据源!AI445</f>
        <v>7.6604554865424418E-3</v>
      </c>
      <c r="I413" s="2">
        <f>数据源!AJ445</f>
        <v>77</v>
      </c>
      <c r="J413" s="3">
        <f t="shared" si="256"/>
        <v>1</v>
      </c>
      <c r="K413" s="3">
        <f t="shared" si="257"/>
        <v>1</v>
      </c>
      <c r="L413" s="3" t="str">
        <f t="shared" si="258"/>
        <v>部件</v>
      </c>
      <c r="M413" s="3">
        <f t="shared" ca="1" si="259"/>
        <v>92006</v>
      </c>
      <c r="N413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</v>
      </c>
      <c r="O413" s="3" t="str">
        <f t="shared" si="261"/>
        <v>507,507,507,338,338,282,282,282,282,282,282,282,282,282,282,282,282,282,282,282,282,282,282,282,282,78,78,78,78,78,78,78,78,78,78,78,77</v>
      </c>
      <c r="P413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</v>
      </c>
      <c r="Q413" s="3" t="str">
        <f>IF(D413="坦克碎片",VLOOKUP(C413,道具信息!$N$2:$O$291,2,FALSE)&amp;"碎片",VLOOKUP(C413,道具信息!$N$2:$O$291,2,FALSE))</f>
        <v>T2部件</v>
      </c>
      <c r="R413" s="3">
        <f t="shared" si="263"/>
        <v>1397</v>
      </c>
      <c r="S413" s="11">
        <f t="shared" si="264"/>
        <v>0.14000000000000001</v>
      </c>
      <c r="T413" s="3" t="str">
        <f>VLOOKUP(Q413,道具信息!$Q$3:$S$20,2,FALSE)</f>
        <v>CHEST_ITEM_TYPE_T2_PART</v>
      </c>
      <c r="U413" s="3" t="str">
        <f>IF(COUNTIF(U$377:U412,T413)=0,T413,"")</f>
        <v/>
      </c>
      <c r="V413" s="3" t="str">
        <f t="shared" si="244"/>
        <v>CHEST_ITEM_TYPE_T4_SHARD,CHEST_ITEM_TYPE_T1_PART,CHEST_ITEM_TYPE_T2_PART</v>
      </c>
      <c r="W413" s="13" t="str">
        <f t="shared" si="237"/>
        <v/>
      </c>
      <c r="X413" s="3" t="str">
        <f t="shared" si="238"/>
        <v/>
      </c>
      <c r="Y413" s="3" t="str">
        <f t="shared" si="245"/>
        <v>27.6%,50.7%,14.0%</v>
      </c>
    </row>
    <row r="414" spans="2:25" x14ac:dyDescent="0.3">
      <c r="B414" s="2">
        <f>数据源!AC446</f>
        <v>9</v>
      </c>
      <c r="C414" s="2" t="str">
        <f>数据源!AD446</f>
        <v>T2MP2</v>
      </c>
      <c r="D414" s="2" t="str">
        <f>数据源!AE446</f>
        <v>部件</v>
      </c>
      <c r="E414" s="2">
        <f>数据源!AF446</f>
        <v>64.40000000000002</v>
      </c>
      <c r="F414" s="2">
        <f>数据源!AG446</f>
        <v>1</v>
      </c>
      <c r="G414" s="2">
        <f>数据源!AH446</f>
        <v>7.4000000000000003E-3</v>
      </c>
      <c r="H414" s="2">
        <f>数据源!AI446</f>
        <v>7.6604554865424418E-3</v>
      </c>
      <c r="I414" s="2">
        <f>数据源!AJ446</f>
        <v>77</v>
      </c>
      <c r="J414" s="3">
        <f t="shared" si="256"/>
        <v>1</v>
      </c>
      <c r="K414" s="3">
        <f t="shared" si="257"/>
        <v>1</v>
      </c>
      <c r="L414" s="3" t="str">
        <f t="shared" si="258"/>
        <v>部件</v>
      </c>
      <c r="M414" s="3">
        <f t="shared" ca="1" si="259"/>
        <v>92102</v>
      </c>
      <c r="N414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</v>
      </c>
      <c r="O414" s="3" t="str">
        <f t="shared" si="261"/>
        <v>507,507,507,338,338,282,282,282,282,282,282,282,282,282,282,282,282,282,282,282,282,282,282,282,282,78,78,78,78,78,78,78,78,78,78,78,77,77</v>
      </c>
      <c r="P414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</v>
      </c>
      <c r="Q414" s="3" t="str">
        <f>IF(D414="坦克碎片",VLOOKUP(C414,道具信息!$N$2:$O$291,2,FALSE)&amp;"碎片",VLOOKUP(C414,道具信息!$N$2:$O$291,2,FALSE))</f>
        <v>T2部件</v>
      </c>
      <c r="R414" s="3">
        <f t="shared" si="263"/>
        <v>1397</v>
      </c>
      <c r="S414" s="11">
        <f t="shared" si="264"/>
        <v>0.14000000000000001</v>
      </c>
      <c r="T414" s="3" t="str">
        <f>VLOOKUP(Q414,道具信息!$Q$3:$S$20,2,FALSE)</f>
        <v>CHEST_ITEM_TYPE_T2_PART</v>
      </c>
      <c r="U414" s="3" t="str">
        <f>IF(COUNTIF(U$377:U413,T414)=0,T414,"")</f>
        <v/>
      </c>
      <c r="V414" s="3" t="str">
        <f t="shared" si="244"/>
        <v>CHEST_ITEM_TYPE_T4_SHARD,CHEST_ITEM_TYPE_T1_PART,CHEST_ITEM_TYPE_T2_PART</v>
      </c>
      <c r="W414" s="13" t="str">
        <f t="shared" si="237"/>
        <v/>
      </c>
      <c r="X414" s="3" t="str">
        <f t="shared" si="238"/>
        <v/>
      </c>
      <c r="Y414" s="3" t="str">
        <f t="shared" si="245"/>
        <v>27.6%,50.7%,14.0%</v>
      </c>
    </row>
    <row r="415" spans="2:25" x14ac:dyDescent="0.3">
      <c r="B415" s="2">
        <f>数据源!AC447</f>
        <v>9</v>
      </c>
      <c r="C415" s="2" t="str">
        <f>数据源!AD447</f>
        <v>T2MP4</v>
      </c>
      <c r="D415" s="2" t="str">
        <f>数据源!AE447</f>
        <v>部件</v>
      </c>
      <c r="E415" s="2">
        <f>数据源!AF447</f>
        <v>64.40000000000002</v>
      </c>
      <c r="F415" s="2">
        <f>数据源!AG447</f>
        <v>1</v>
      </c>
      <c r="G415" s="2">
        <f>数据源!AH447</f>
        <v>7.4000000000000003E-3</v>
      </c>
      <c r="H415" s="2">
        <f>数据源!AI447</f>
        <v>7.6604554865424418E-3</v>
      </c>
      <c r="I415" s="2">
        <f>数据源!AJ447</f>
        <v>77</v>
      </c>
      <c r="J415" s="3">
        <f t="shared" si="256"/>
        <v>1</v>
      </c>
      <c r="K415" s="3">
        <f t="shared" si="257"/>
        <v>1</v>
      </c>
      <c r="L415" s="3" t="str">
        <f t="shared" si="258"/>
        <v>部件</v>
      </c>
      <c r="M415" s="3">
        <f t="shared" ca="1" si="259"/>
        <v>92104</v>
      </c>
      <c r="N415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</v>
      </c>
      <c r="O415" s="3" t="str">
        <f t="shared" si="261"/>
        <v>507,507,507,338,338,282,282,282,282,282,282,282,282,282,282,282,282,282,282,282,282,282,282,282,282,78,78,78,78,78,78,78,78,78,78,78,77,77,77</v>
      </c>
      <c r="P415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</v>
      </c>
      <c r="Q415" s="3" t="str">
        <f>IF(D415="坦克碎片",VLOOKUP(C415,道具信息!$N$2:$O$291,2,FALSE)&amp;"碎片",VLOOKUP(C415,道具信息!$N$2:$O$291,2,FALSE))</f>
        <v>T2部件</v>
      </c>
      <c r="R415" s="3">
        <f t="shared" si="263"/>
        <v>1397</v>
      </c>
      <c r="S415" s="11">
        <f t="shared" si="264"/>
        <v>0.14000000000000001</v>
      </c>
      <c r="T415" s="3" t="str">
        <f>VLOOKUP(Q415,道具信息!$Q$3:$S$20,2,FALSE)</f>
        <v>CHEST_ITEM_TYPE_T2_PART</v>
      </c>
      <c r="U415" s="3" t="str">
        <f>IF(COUNTIF(U$377:U414,T415)=0,T415,"")</f>
        <v/>
      </c>
      <c r="V415" s="3" t="str">
        <f t="shared" si="244"/>
        <v>CHEST_ITEM_TYPE_T4_SHARD,CHEST_ITEM_TYPE_T1_PART,CHEST_ITEM_TYPE_T2_PART</v>
      </c>
      <c r="W415" s="13" t="str">
        <f t="shared" si="237"/>
        <v/>
      </c>
      <c r="X415" s="3" t="str">
        <f t="shared" si="238"/>
        <v/>
      </c>
      <c r="Y415" s="3" t="str">
        <f t="shared" si="245"/>
        <v>27.6%,50.7%,14.0%</v>
      </c>
    </row>
    <row r="416" spans="2:25" x14ac:dyDescent="0.3">
      <c r="B416" s="2">
        <f>数据源!AC448</f>
        <v>9</v>
      </c>
      <c r="C416" s="2" t="str">
        <f>数据源!AD448</f>
        <v>T2MP6</v>
      </c>
      <c r="D416" s="2" t="str">
        <f>数据源!AE448</f>
        <v>部件</v>
      </c>
      <c r="E416" s="2">
        <f>数据源!AF448</f>
        <v>64.40000000000002</v>
      </c>
      <c r="F416" s="2">
        <f>数据源!AG448</f>
        <v>1</v>
      </c>
      <c r="G416" s="2">
        <f>数据源!AH448</f>
        <v>7.4000000000000003E-3</v>
      </c>
      <c r="H416" s="2">
        <f>数据源!AI448</f>
        <v>7.6604554865424418E-3</v>
      </c>
      <c r="I416" s="2">
        <f>数据源!AJ448</f>
        <v>77</v>
      </c>
      <c r="J416" s="3">
        <f t="shared" si="256"/>
        <v>1</v>
      </c>
      <c r="K416" s="3">
        <f t="shared" si="257"/>
        <v>1</v>
      </c>
      <c r="L416" s="3" t="str">
        <f t="shared" si="258"/>
        <v>部件</v>
      </c>
      <c r="M416" s="3">
        <f t="shared" ca="1" si="259"/>
        <v>92106</v>
      </c>
      <c r="N416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51411,52411,53411,51421,52421,51431,52431,91001,91003,91005,91101,91103,91105,91201,91203,91205,91002,91004,91006,91102,91104,91106,91202,91204,91206,92001,92003,92005,92101,92103,92105,92201,92203,92205,92002,92004,92006,92102,92104,92106</v>
      </c>
      <c r="O416" s="3" t="str">
        <f t="shared" si="261"/>
        <v>507,507,507,338,338,282,282,282,282,282,282,282,282,282,282,282,282,282,282,282,282,282,282,282,282,78,78,78,78,78,78,78,78,78,78,78,77,77,77,77</v>
      </c>
      <c r="P416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(1,1),(1,1),(1,1),(1,1),(1,1),(1,1),(1,1),(1,1),(1,1),(1,1),(1,1),(1,1),(1,1),(1,1),(1,1),(1,1),(1,1),(1,1),(1,1),(1,1),(1,1),(1,1),(1,1),(1,1),(1,1),(1,1),(1,1),(1,1),(1,1),(1,1),(1,1),(1,1),(1,1),(1,1),(1,1),(1,1),(1,1),(1,1),(1,1),(1,1)</v>
      </c>
      <c r="Q416" s="3" t="str">
        <f>IF(D416="坦克碎片",VLOOKUP(C416,道具信息!$N$2:$O$291,2,FALSE)&amp;"碎片",VLOOKUP(C416,道具信息!$N$2:$O$291,2,FALSE))</f>
        <v>T2部件</v>
      </c>
      <c r="R416" s="3">
        <f t="shared" si="263"/>
        <v>1397</v>
      </c>
      <c r="S416" s="11">
        <f t="shared" si="264"/>
        <v>0.14000000000000001</v>
      </c>
      <c r="T416" s="3" t="str">
        <f>VLOOKUP(Q416,道具信息!$Q$3:$S$20,2,FALSE)</f>
        <v>CHEST_ITEM_TYPE_T2_PART</v>
      </c>
      <c r="U416" s="3" t="str">
        <f>IF(COUNTIF(U$377:U415,T416)=0,T416,"")</f>
        <v/>
      </c>
      <c r="V416" s="3" t="str">
        <f t="shared" si="244"/>
        <v>CHEST_ITEM_TYPE_T4_SHARD,CHEST_ITEM_TYPE_T1_PART,CHEST_ITEM_TYPE_T2_PART</v>
      </c>
      <c r="W416" s="13" t="str">
        <f t="shared" si="237"/>
        <v/>
      </c>
      <c r="X416" s="3" t="str">
        <f t="shared" si="238"/>
        <v/>
      </c>
      <c r="Y416" s="3" t="str">
        <f t="shared" si="245"/>
        <v>27.6%,50.7%,14.0%</v>
      </c>
    </row>
    <row r="417" spans="2:25" x14ac:dyDescent="0.3">
      <c r="B417" s="2">
        <f>数据源!AC449</f>
        <v>9</v>
      </c>
      <c r="C417" s="2" t="str">
        <f>数据源!AD449</f>
        <v>T2HP2</v>
      </c>
      <c r="D417" s="2" t="str">
        <f>数据源!AE449</f>
        <v>部件</v>
      </c>
      <c r="E417" s="2">
        <f>数据源!AF449</f>
        <v>64.40000000000002</v>
      </c>
      <c r="F417" s="2">
        <f>数据源!AG449</f>
        <v>1</v>
      </c>
      <c r="G417" s="2">
        <f>数据源!AH449</f>
        <v>7.4000000000000003E-3</v>
      </c>
      <c r="H417" s="2">
        <f>数据源!AI449</f>
        <v>7.6604554865424418E-3</v>
      </c>
      <c r="I417" s="2">
        <f>数据源!AJ449</f>
        <v>77</v>
      </c>
      <c r="J417" s="3">
        <f t="shared" si="256"/>
        <v>1</v>
      </c>
      <c r="K417" s="3">
        <f t="shared" si="257"/>
        <v>1</v>
      </c>
      <c r="L417" s="3" t="str">
        <f t="shared" si="258"/>
        <v>部件</v>
      </c>
      <c r="M417" s="3">
        <f t="shared" ca="1" si="259"/>
        <v>92202</v>
      </c>
      <c r="N417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51411,52411,53411,51421,52421,51431,52431,91001,91003,91005,91101,91103,91105,91201,91203,91205,91002,91004,91006,91102,91104,91106,91202,91204,91206,92001,92003,92005,92101,92103,92105,92201,92203,92205,92002,92004,92006,92102,92104,92106,92202</v>
      </c>
      <c r="O417" s="3" t="str">
        <f t="shared" si="261"/>
        <v>507,507,507,338,338,282,282,282,282,282,282,282,282,282,282,282,282,282,282,282,282,282,282,282,282,78,78,78,78,78,78,78,78,78,78,78,77,77,77,77,77</v>
      </c>
      <c r="P417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(1,1),(1,1),(1,1),(1,1),(1,1),(1,1),(1,1),(1,1),(1,1),(1,1),(1,1),(1,1),(1,1),(1,1),(1,1),(1,1),(1,1),(1,1),(1,1),(1,1),(1,1),(1,1),(1,1),(1,1),(1,1),(1,1),(1,1),(1,1),(1,1),(1,1),(1,1),(1,1),(1,1),(1,1),(1,1),(1,1),(1,1),(1,1),(1,1),(1,1),(1,1)</v>
      </c>
      <c r="Q417" s="3" t="str">
        <f>IF(D417="坦克碎片",VLOOKUP(C417,道具信息!$N$2:$O$291,2,FALSE)&amp;"碎片",VLOOKUP(C417,道具信息!$N$2:$O$291,2,FALSE))</f>
        <v>T2部件</v>
      </c>
      <c r="R417" s="3">
        <f t="shared" si="263"/>
        <v>1397</v>
      </c>
      <c r="S417" s="11">
        <f t="shared" si="264"/>
        <v>0.14000000000000001</v>
      </c>
      <c r="T417" s="3" t="str">
        <f>VLOOKUP(Q417,道具信息!$Q$3:$S$20,2,FALSE)</f>
        <v>CHEST_ITEM_TYPE_T2_PART</v>
      </c>
      <c r="U417" s="3" t="str">
        <f>IF(COUNTIF(U$377:U416,T417)=0,T417,"")</f>
        <v/>
      </c>
      <c r="V417" s="3" t="str">
        <f t="shared" si="244"/>
        <v>CHEST_ITEM_TYPE_T4_SHARD,CHEST_ITEM_TYPE_T1_PART,CHEST_ITEM_TYPE_T2_PART</v>
      </c>
      <c r="W417" s="13" t="str">
        <f t="shared" si="237"/>
        <v/>
      </c>
      <c r="X417" s="3" t="str">
        <f t="shared" si="238"/>
        <v/>
      </c>
      <c r="Y417" s="3" t="str">
        <f t="shared" si="245"/>
        <v>27.6%,50.7%,14.0%</v>
      </c>
    </row>
    <row r="418" spans="2:25" x14ac:dyDescent="0.3">
      <c r="B418" s="2">
        <f>数据源!AC450</f>
        <v>9</v>
      </c>
      <c r="C418" s="2" t="str">
        <f>数据源!AD450</f>
        <v>T2HP4</v>
      </c>
      <c r="D418" s="2" t="str">
        <f>数据源!AE450</f>
        <v>部件</v>
      </c>
      <c r="E418" s="2">
        <f>数据源!AF450</f>
        <v>64.40000000000002</v>
      </c>
      <c r="F418" s="2">
        <f>数据源!AG450</f>
        <v>1</v>
      </c>
      <c r="G418" s="2">
        <f>数据源!AH450</f>
        <v>7.4000000000000003E-3</v>
      </c>
      <c r="H418" s="2">
        <f>数据源!AI450</f>
        <v>7.6604554865424418E-3</v>
      </c>
      <c r="I418" s="2">
        <f>数据源!AJ450</f>
        <v>77</v>
      </c>
      <c r="J418" s="3">
        <f t="shared" si="256"/>
        <v>1</v>
      </c>
      <c r="K418" s="3">
        <f t="shared" si="257"/>
        <v>1</v>
      </c>
      <c r="L418" s="3" t="str">
        <f t="shared" si="258"/>
        <v>部件</v>
      </c>
      <c r="M418" s="3">
        <f t="shared" ca="1" si="259"/>
        <v>92204</v>
      </c>
      <c r="N418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51411,52411,53411,51421,52421,51431,52431,91001,91003,91005,91101,91103,91105,91201,91203,91205,91002,91004,91006,91102,91104,91106,91202,91204,91206,92001,92003,92005,92101,92103,92105,92201,92203,92205,92002,92004,92006,92102,92104,92106,92202,92204</v>
      </c>
      <c r="O418" s="3" t="str">
        <f t="shared" si="261"/>
        <v>507,507,507,338,338,282,282,282,282,282,282,282,282,282,282,282,282,282,282,282,282,282,282,282,282,78,78,78,78,78,78,78,78,78,78,78,77,77,77,77,77,77</v>
      </c>
      <c r="P418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8" s="3" t="str">
        <f>IF(D418="坦克碎片",VLOOKUP(C418,道具信息!$N$2:$O$291,2,FALSE)&amp;"碎片",VLOOKUP(C418,道具信息!$N$2:$O$291,2,FALSE))</f>
        <v>T2部件</v>
      </c>
      <c r="R418" s="3">
        <f t="shared" si="263"/>
        <v>1397</v>
      </c>
      <c r="S418" s="11">
        <f t="shared" si="264"/>
        <v>0.14000000000000001</v>
      </c>
      <c r="T418" s="3" t="str">
        <f>VLOOKUP(Q418,道具信息!$Q$3:$S$20,2,FALSE)</f>
        <v>CHEST_ITEM_TYPE_T2_PART</v>
      </c>
      <c r="U418" s="3" t="str">
        <f>IF(COUNTIF(U$377:U417,T418)=0,T418,"")</f>
        <v/>
      </c>
      <c r="V418" s="3" t="str">
        <f t="shared" si="244"/>
        <v>CHEST_ITEM_TYPE_T4_SHARD,CHEST_ITEM_TYPE_T1_PART,CHEST_ITEM_TYPE_T2_PART</v>
      </c>
      <c r="W418" s="13" t="str">
        <f t="shared" si="237"/>
        <v/>
      </c>
      <c r="X418" s="3" t="str">
        <f t="shared" si="238"/>
        <v/>
      </c>
      <c r="Y418" s="3" t="str">
        <f t="shared" si="245"/>
        <v>27.6%,50.7%,14.0%</v>
      </c>
    </row>
    <row r="419" spans="2:25" x14ac:dyDescent="0.3">
      <c r="B419" s="2">
        <f>数据源!AC451</f>
        <v>9</v>
      </c>
      <c r="C419" s="2" t="str">
        <f>数据源!AD451</f>
        <v>T2HP6</v>
      </c>
      <c r="D419" s="2" t="str">
        <f>数据源!AE451</f>
        <v>部件</v>
      </c>
      <c r="E419" s="2">
        <f>数据源!AF451</f>
        <v>64.40000000000002</v>
      </c>
      <c r="F419" s="2">
        <f>数据源!AG451</f>
        <v>1</v>
      </c>
      <c r="G419" s="2">
        <f>数据源!AH451</f>
        <v>7.4000000000000003E-3</v>
      </c>
      <c r="H419" s="2">
        <f>数据源!AI451</f>
        <v>7.6604554865424418E-3</v>
      </c>
      <c r="I419" s="2">
        <f>数据源!AJ451</f>
        <v>77</v>
      </c>
      <c r="J419" s="3">
        <f>ROUNDUP(IF(F419&gt;1,F419-ROUNDDOWN(SQRT(F419),0),F419),0)</f>
        <v>1</v>
      </c>
      <c r="K419" s="3">
        <f>F419*2-J419</f>
        <v>1</v>
      </c>
      <c r="L419" s="3" t="str">
        <f t="shared" si="258"/>
        <v>部件</v>
      </c>
      <c r="M419" s="3">
        <f t="shared" ca="1" si="259"/>
        <v>92206</v>
      </c>
      <c r="N419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51411,52411,53411,51421,52421,51431,52431,91001,91003,91005,91101,91103,91105,91201,91203,91205,91002,91004,91006,91102,91104,91106,91202,91204,91206,92001,92003,92005,92101,92103,92105,92201,92203,92205,92002,92004,92006,92102,92104,92106,92202,92204,92206</v>
      </c>
      <c r="O419" s="3" t="str">
        <f t="shared" si="261"/>
        <v>507,507,507,338,338,282,282,282,282,282,282,282,282,282,282,282,282,282,282,282,282,282,282,282,282,78,78,78,78,78,78,78,78,78,78,78,77,77,77,77,77,77,77</v>
      </c>
      <c r="P419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9" s="3" t="str">
        <f>IF(D419="坦克碎片",VLOOKUP(C419,道具信息!$N$2:$O$291,2,FALSE)&amp;"碎片",VLOOKUP(C419,道具信息!$N$2:$O$291,2,FALSE))</f>
        <v>T2部件</v>
      </c>
      <c r="R419" s="3">
        <f t="shared" si="263"/>
        <v>1397</v>
      </c>
      <c r="S419" s="11">
        <f t="shared" si="264"/>
        <v>0.14000000000000001</v>
      </c>
      <c r="T419" s="3" t="str">
        <f>VLOOKUP(Q419,道具信息!$Q$3:$S$20,2,FALSE)</f>
        <v>CHEST_ITEM_TYPE_T2_PART</v>
      </c>
      <c r="U419" s="3" t="str">
        <f>IF(COUNTIF(U$377:U418,T419)=0,T419,"")</f>
        <v/>
      </c>
      <c r="V419" s="3" t="str">
        <f t="shared" si="244"/>
        <v>CHEST_ITEM_TYPE_T4_SHARD,CHEST_ITEM_TYPE_T1_PART,CHEST_ITEM_TYPE_T2_PART</v>
      </c>
      <c r="W419" s="13" t="str">
        <f t="shared" si="237"/>
        <v/>
      </c>
      <c r="X419" s="3" t="str">
        <f t="shared" si="238"/>
        <v/>
      </c>
      <c r="Y419" s="3" t="str">
        <f t="shared" si="245"/>
        <v>27.6%,50.7%,14.0%</v>
      </c>
    </row>
    <row r="420" spans="2:25" x14ac:dyDescent="0.3">
      <c r="B420" s="2">
        <f>数据源!AC452</f>
        <v>9</v>
      </c>
      <c r="C420" s="2" t="str">
        <f>数据源!AD452</f>
        <v>T3LP1</v>
      </c>
      <c r="D420" s="2" t="str">
        <f>数据源!AE452</f>
        <v>部件</v>
      </c>
      <c r="E420" s="2">
        <f>数据源!AF452</f>
        <v>387.6</v>
      </c>
      <c r="F420" s="2">
        <f>数据源!AG452</f>
        <v>1</v>
      </c>
      <c r="G420" s="2">
        <f>数据源!AH452</f>
        <v>6.0000000000000001E-3</v>
      </c>
      <c r="H420" s="2">
        <f>数据源!AI452</f>
        <v>1.0319917440660474E-3</v>
      </c>
      <c r="I420" s="2">
        <f>数据源!AJ452</f>
        <v>10</v>
      </c>
      <c r="J420" s="3">
        <f t="shared" ref="J420:J424" si="265">ROUNDUP(IF(F420&gt;1,F420-ROUNDDOWN(SQRT(F420),0),F420),0)</f>
        <v>1</v>
      </c>
      <c r="K420" s="3">
        <f t="shared" ref="K420:K424" si="266">F420*2-J420</f>
        <v>1</v>
      </c>
      <c r="L420" s="3" t="str">
        <f t="shared" si="258"/>
        <v>部件</v>
      </c>
      <c r="M420" s="3">
        <f t="shared" ca="1" si="259"/>
        <v>93001</v>
      </c>
      <c r="N420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51411,52411,53411,51421,52421,51431,52431,91001,91003,91005,91101,91103,91105,91201,91203,91205,91002,91004,91006,91102,91104,91106,91202,91204,91206,92001,92003,92005,92101,92103,92105,92201,92203,92205,92002,92004,92006,92102,92104,92106,92202,92204,92206,93001</v>
      </c>
      <c r="O420" s="3" t="str">
        <f t="shared" si="261"/>
        <v>507,507,507,338,338,282,282,282,282,282,282,282,282,282,282,282,282,282,282,282,282,282,282,282,282,78,78,78,78,78,78,78,78,78,78,78,77,77,77,77,77,77,77,10</v>
      </c>
      <c r="P420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0" s="3" t="str">
        <f>IF(D420="坦克碎片",VLOOKUP(C420,道具信息!$N$2:$O$291,2,FALSE)&amp;"碎片",VLOOKUP(C420,道具信息!$N$2:$O$291,2,FALSE))</f>
        <v>T3部件</v>
      </c>
      <c r="R420" s="3">
        <f t="shared" si="263"/>
        <v>180</v>
      </c>
      <c r="S420" s="11">
        <f t="shared" si="264"/>
        <v>1.7999999999999999E-2</v>
      </c>
      <c r="T420" s="3" t="str">
        <f>VLOOKUP(Q420,道具信息!$Q$3:$S$20,2,FALSE)</f>
        <v>CHEST_ITEM_TYPE_T3_PART</v>
      </c>
      <c r="U420" s="3" t="str">
        <f>IF(COUNTIF(U$377:U419,T420)=0,T420,"")</f>
        <v>CHEST_ITEM_TYPE_T3_PART</v>
      </c>
      <c r="V420" s="3" t="str">
        <f t="shared" si="244"/>
        <v>CHEST_ITEM_TYPE_T4_SHARD,CHEST_ITEM_TYPE_T1_PART,CHEST_ITEM_TYPE_T2_PART,CHEST_ITEM_TYPE_T3_PART</v>
      </c>
      <c r="W420" s="13">
        <f t="shared" si="237"/>
        <v>1.7999999999999999E-2</v>
      </c>
      <c r="X420" s="3" t="str">
        <f t="shared" si="238"/>
        <v>1.8%</v>
      </c>
      <c r="Y420" s="3" t="str">
        <f t="shared" si="245"/>
        <v>27.6%,50.7%,14.0%,1.8%</v>
      </c>
    </row>
    <row r="421" spans="2:25" x14ac:dyDescent="0.3">
      <c r="B421" s="2">
        <f>数据源!AC453</f>
        <v>9</v>
      </c>
      <c r="C421" s="2" t="str">
        <f>数据源!AD453</f>
        <v>T3LP3</v>
      </c>
      <c r="D421" s="2" t="str">
        <f>数据源!AE453</f>
        <v>部件</v>
      </c>
      <c r="E421" s="2">
        <f>数据源!AF453</f>
        <v>387.6</v>
      </c>
      <c r="F421" s="2">
        <f>数据源!AG453</f>
        <v>1</v>
      </c>
      <c r="G421" s="2">
        <f>数据源!AH453</f>
        <v>6.0000000000000001E-3</v>
      </c>
      <c r="H421" s="2">
        <f>数据源!AI453</f>
        <v>1.0319917440660474E-3</v>
      </c>
      <c r="I421" s="2">
        <f>数据源!AJ453</f>
        <v>10</v>
      </c>
      <c r="J421" s="3">
        <f t="shared" si="265"/>
        <v>1</v>
      </c>
      <c r="K421" s="3">
        <f t="shared" si="266"/>
        <v>1</v>
      </c>
      <c r="L421" s="3" t="str">
        <f t="shared" si="258"/>
        <v>部件</v>
      </c>
      <c r="M421" s="3">
        <f t="shared" ca="1" si="259"/>
        <v>93003</v>
      </c>
      <c r="N421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</v>
      </c>
      <c r="O421" s="3" t="str">
        <f t="shared" si="261"/>
        <v>507,507,507,338,338,282,282,282,282,282,282,282,282,282,282,282,282,282,282,282,282,282,282,282,282,78,78,78,78,78,78,78,78,78,78,78,77,77,77,77,77,77,77,10,10</v>
      </c>
      <c r="P421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1" s="3" t="str">
        <f>IF(D421="坦克碎片",VLOOKUP(C421,道具信息!$N$2:$O$291,2,FALSE)&amp;"碎片",VLOOKUP(C421,道具信息!$N$2:$O$291,2,FALSE))</f>
        <v>T3部件</v>
      </c>
      <c r="R421" s="3">
        <f t="shared" si="263"/>
        <v>180</v>
      </c>
      <c r="S421" s="11">
        <f t="shared" si="264"/>
        <v>1.7999999999999999E-2</v>
      </c>
      <c r="T421" s="3" t="str">
        <f>VLOOKUP(Q421,道具信息!$Q$3:$S$20,2,FALSE)</f>
        <v>CHEST_ITEM_TYPE_T3_PART</v>
      </c>
      <c r="U421" s="3" t="str">
        <f>IF(COUNTIF(U$377:U420,T421)=0,T421,"")</f>
        <v/>
      </c>
      <c r="V421" s="3" t="str">
        <f t="shared" si="244"/>
        <v>CHEST_ITEM_TYPE_T4_SHARD,CHEST_ITEM_TYPE_T1_PART,CHEST_ITEM_TYPE_T2_PART,CHEST_ITEM_TYPE_T3_PART</v>
      </c>
      <c r="W421" s="13" t="str">
        <f t="shared" si="237"/>
        <v/>
      </c>
      <c r="X421" s="3" t="str">
        <f t="shared" si="238"/>
        <v/>
      </c>
      <c r="Y421" s="3" t="str">
        <f t="shared" si="245"/>
        <v>27.6%,50.7%,14.0%,1.8%</v>
      </c>
    </row>
    <row r="422" spans="2:25" x14ac:dyDescent="0.3">
      <c r="B422" s="2">
        <f>数据源!AC454</f>
        <v>9</v>
      </c>
      <c r="C422" s="2" t="str">
        <f>数据源!AD454</f>
        <v>T3LP5</v>
      </c>
      <c r="D422" s="2" t="str">
        <f>数据源!AE454</f>
        <v>部件</v>
      </c>
      <c r="E422" s="2">
        <f>数据源!AF454</f>
        <v>387.6</v>
      </c>
      <c r="F422" s="2">
        <f>数据源!AG454</f>
        <v>1</v>
      </c>
      <c r="G422" s="2">
        <f>数据源!AH454</f>
        <v>6.0000000000000001E-3</v>
      </c>
      <c r="H422" s="2">
        <f>数据源!AI454</f>
        <v>1.0319917440660474E-3</v>
      </c>
      <c r="I422" s="2">
        <f>数据源!AJ454</f>
        <v>10</v>
      </c>
      <c r="J422" s="3">
        <f t="shared" si="265"/>
        <v>1</v>
      </c>
      <c r="K422" s="3">
        <f t="shared" si="266"/>
        <v>1</v>
      </c>
      <c r="L422" s="3" t="str">
        <f t="shared" si="258"/>
        <v>部件</v>
      </c>
      <c r="M422" s="3">
        <f t="shared" ca="1" si="259"/>
        <v>93005</v>
      </c>
      <c r="N422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</v>
      </c>
      <c r="O422" s="3" t="str">
        <f t="shared" si="261"/>
        <v>507,507,507,338,338,282,282,282,282,282,282,282,282,282,282,282,282,282,282,282,282,282,282,282,282,78,78,78,78,78,78,78,78,78,78,78,77,77,77,77,77,77,77,10,10,10</v>
      </c>
      <c r="P422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2" s="3" t="str">
        <f>IF(D422="坦克碎片",VLOOKUP(C422,道具信息!$N$2:$O$291,2,FALSE)&amp;"碎片",VLOOKUP(C422,道具信息!$N$2:$O$291,2,FALSE))</f>
        <v>T3部件</v>
      </c>
      <c r="R422" s="3">
        <f t="shared" si="263"/>
        <v>180</v>
      </c>
      <c r="S422" s="11">
        <f t="shared" si="264"/>
        <v>1.7999999999999999E-2</v>
      </c>
      <c r="T422" s="3" t="str">
        <f>VLOOKUP(Q422,道具信息!$Q$3:$S$20,2,FALSE)</f>
        <v>CHEST_ITEM_TYPE_T3_PART</v>
      </c>
      <c r="U422" s="3" t="str">
        <f>IF(COUNTIF(U$377:U421,T422)=0,T422,"")</f>
        <v/>
      </c>
      <c r="V422" s="3" t="str">
        <f t="shared" si="244"/>
        <v>CHEST_ITEM_TYPE_T4_SHARD,CHEST_ITEM_TYPE_T1_PART,CHEST_ITEM_TYPE_T2_PART,CHEST_ITEM_TYPE_T3_PART</v>
      </c>
      <c r="W422" s="13" t="str">
        <f t="shared" si="237"/>
        <v/>
      </c>
      <c r="X422" s="3" t="str">
        <f t="shared" si="238"/>
        <v/>
      </c>
      <c r="Y422" s="3" t="str">
        <f t="shared" si="245"/>
        <v>27.6%,50.7%,14.0%,1.8%</v>
      </c>
    </row>
    <row r="423" spans="2:25" x14ac:dyDescent="0.3">
      <c r="B423" s="2">
        <f>数据源!AC455</f>
        <v>9</v>
      </c>
      <c r="C423" s="2" t="str">
        <f>数据源!AD455</f>
        <v>T3MP1</v>
      </c>
      <c r="D423" s="2" t="str">
        <f>数据源!AE455</f>
        <v>部件</v>
      </c>
      <c r="E423" s="2">
        <f>数据源!AF455</f>
        <v>387.6</v>
      </c>
      <c r="F423" s="2">
        <f>数据源!AG455</f>
        <v>1</v>
      </c>
      <c r="G423" s="2">
        <f>数据源!AH455</f>
        <v>6.0000000000000001E-3</v>
      </c>
      <c r="H423" s="2">
        <f>数据源!AI455</f>
        <v>1.0319917440660474E-3</v>
      </c>
      <c r="I423" s="2">
        <f>数据源!AJ455</f>
        <v>10</v>
      </c>
      <c r="J423" s="3">
        <f t="shared" si="265"/>
        <v>1</v>
      </c>
      <c r="K423" s="3">
        <f t="shared" si="266"/>
        <v>1</v>
      </c>
      <c r="L423" s="3" t="str">
        <f t="shared" si="258"/>
        <v>部件</v>
      </c>
      <c r="M423" s="3">
        <f t="shared" ca="1" si="259"/>
        <v>93101</v>
      </c>
      <c r="N423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</v>
      </c>
      <c r="O423" s="3" t="str">
        <f t="shared" si="261"/>
        <v>507,507,507,338,338,282,282,282,282,282,282,282,282,282,282,282,282,282,282,282,282,282,282,282,282,78,78,78,78,78,78,78,78,78,78,78,77,77,77,77,77,77,77,10,10,10,10</v>
      </c>
      <c r="P423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3" s="3" t="str">
        <f>IF(D423="坦克碎片",VLOOKUP(C423,道具信息!$N$2:$O$291,2,FALSE)&amp;"碎片",VLOOKUP(C423,道具信息!$N$2:$O$291,2,FALSE))</f>
        <v>T3部件</v>
      </c>
      <c r="R423" s="3">
        <f t="shared" si="263"/>
        <v>180</v>
      </c>
      <c r="S423" s="11">
        <f t="shared" si="264"/>
        <v>1.7999999999999999E-2</v>
      </c>
      <c r="T423" s="3" t="str">
        <f>VLOOKUP(Q423,道具信息!$Q$3:$S$20,2,FALSE)</f>
        <v>CHEST_ITEM_TYPE_T3_PART</v>
      </c>
      <c r="U423" s="3" t="str">
        <f>IF(COUNTIF(U$377:U422,T423)=0,T423,"")</f>
        <v/>
      </c>
      <c r="V423" s="3" t="str">
        <f t="shared" si="244"/>
        <v>CHEST_ITEM_TYPE_T4_SHARD,CHEST_ITEM_TYPE_T1_PART,CHEST_ITEM_TYPE_T2_PART,CHEST_ITEM_TYPE_T3_PART</v>
      </c>
      <c r="W423" s="13" t="str">
        <f t="shared" si="237"/>
        <v/>
      </c>
      <c r="X423" s="3" t="str">
        <f t="shared" si="238"/>
        <v/>
      </c>
      <c r="Y423" s="3" t="str">
        <f t="shared" si="245"/>
        <v>27.6%,50.7%,14.0%,1.8%</v>
      </c>
    </row>
    <row r="424" spans="2:25" x14ac:dyDescent="0.3">
      <c r="B424" s="2">
        <f>数据源!AC456</f>
        <v>9</v>
      </c>
      <c r="C424" s="2" t="str">
        <f>数据源!AD456</f>
        <v>T3MP3</v>
      </c>
      <c r="D424" s="2" t="str">
        <f>数据源!AE456</f>
        <v>部件</v>
      </c>
      <c r="E424" s="2">
        <f>数据源!AF456</f>
        <v>387.6</v>
      </c>
      <c r="F424" s="2">
        <f>数据源!AG456</f>
        <v>1</v>
      </c>
      <c r="G424" s="2">
        <f>数据源!AH456</f>
        <v>6.0000000000000001E-3</v>
      </c>
      <c r="H424" s="2">
        <f>数据源!AI456</f>
        <v>1.0319917440660474E-3</v>
      </c>
      <c r="I424" s="2">
        <f>数据源!AJ456</f>
        <v>10</v>
      </c>
      <c r="J424" s="3">
        <f t="shared" si="265"/>
        <v>1</v>
      </c>
      <c r="K424" s="3">
        <f t="shared" si="266"/>
        <v>1</v>
      </c>
      <c r="L424" s="3" t="str">
        <f t="shared" si="258"/>
        <v>部件</v>
      </c>
      <c r="M424" s="3">
        <f t="shared" ca="1" si="259"/>
        <v>93103</v>
      </c>
      <c r="N424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</v>
      </c>
      <c r="O424" s="3" t="str">
        <f t="shared" si="261"/>
        <v>507,507,507,338,338,282,282,282,282,282,282,282,282,282,282,282,282,282,282,282,282,282,282,282,282,78,78,78,78,78,78,78,78,78,78,78,77,77,77,77,77,77,77,10,10,10,10,10</v>
      </c>
      <c r="P424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4" s="3" t="str">
        <f>IF(D424="坦克碎片",VLOOKUP(C424,道具信息!$N$2:$O$291,2,FALSE)&amp;"碎片",VLOOKUP(C424,道具信息!$N$2:$O$291,2,FALSE))</f>
        <v>T3部件</v>
      </c>
      <c r="R424" s="3">
        <f t="shared" si="263"/>
        <v>180</v>
      </c>
      <c r="S424" s="11">
        <f t="shared" si="264"/>
        <v>1.7999999999999999E-2</v>
      </c>
      <c r="T424" s="3" t="str">
        <f>VLOOKUP(Q424,道具信息!$Q$3:$S$20,2,FALSE)</f>
        <v>CHEST_ITEM_TYPE_T3_PART</v>
      </c>
      <c r="U424" s="3" t="str">
        <f>IF(COUNTIF(U$377:U423,T424)=0,T424,"")</f>
        <v/>
      </c>
      <c r="V424" s="3" t="str">
        <f t="shared" si="244"/>
        <v>CHEST_ITEM_TYPE_T4_SHARD,CHEST_ITEM_TYPE_T1_PART,CHEST_ITEM_TYPE_T2_PART,CHEST_ITEM_TYPE_T3_PART</v>
      </c>
      <c r="W424" s="13" t="str">
        <f t="shared" si="237"/>
        <v/>
      </c>
      <c r="X424" s="3" t="str">
        <f t="shared" si="238"/>
        <v/>
      </c>
      <c r="Y424" s="3" t="str">
        <f t="shared" si="245"/>
        <v>27.6%,50.7%,14.0%,1.8%</v>
      </c>
    </row>
    <row r="425" spans="2:25" x14ac:dyDescent="0.3">
      <c r="B425" s="2">
        <f>数据源!AC457</f>
        <v>9</v>
      </c>
      <c r="C425" s="2" t="str">
        <f>数据源!AD457</f>
        <v>T3MP5</v>
      </c>
      <c r="D425" s="2" t="str">
        <f>数据源!AE457</f>
        <v>部件</v>
      </c>
      <c r="E425" s="2">
        <f>数据源!AF457</f>
        <v>387.6</v>
      </c>
      <c r="F425" s="2">
        <f>数据源!AG457</f>
        <v>1</v>
      </c>
      <c r="G425" s="2">
        <f>数据源!AH457</f>
        <v>6.0000000000000001E-3</v>
      </c>
      <c r="H425" s="2">
        <f>数据源!AI457</f>
        <v>1.0319917440660474E-3</v>
      </c>
      <c r="I425" s="2">
        <f>数据源!AJ457</f>
        <v>10</v>
      </c>
      <c r="J425" s="3">
        <f>ROUNDUP(IF(F425&gt;1,F425-ROUNDDOWN(SQRT(F425),0),F425),0)</f>
        <v>1</v>
      </c>
      <c r="K425" s="3">
        <f>F425*2-J425</f>
        <v>1</v>
      </c>
      <c r="L425" s="3" t="str">
        <f t="shared" si="258"/>
        <v>部件</v>
      </c>
      <c r="M425" s="3">
        <f t="shared" ca="1" si="259"/>
        <v>93105</v>
      </c>
      <c r="N425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425" s="3" t="str">
        <f t="shared" si="261"/>
        <v>507,507,507,338,338,282,282,282,282,282,282,282,282,282,282,282,282,282,282,282,282,282,282,282,282,78,78,78,78,78,78,78,78,78,78,78,77,77,77,77,77,77,77,10,10,10,10,10,10</v>
      </c>
      <c r="P425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5" s="3" t="str">
        <f>IF(D425="坦克碎片",VLOOKUP(C425,道具信息!$N$2:$O$291,2,FALSE)&amp;"碎片",VLOOKUP(C425,道具信息!$N$2:$O$291,2,FALSE))</f>
        <v>T3部件</v>
      </c>
      <c r="R425" s="3">
        <f t="shared" si="263"/>
        <v>180</v>
      </c>
      <c r="S425" s="11">
        <f t="shared" si="264"/>
        <v>1.7999999999999999E-2</v>
      </c>
      <c r="T425" s="3" t="str">
        <f>VLOOKUP(Q425,道具信息!$Q$3:$S$20,2,FALSE)</f>
        <v>CHEST_ITEM_TYPE_T3_PART</v>
      </c>
      <c r="U425" s="3" t="str">
        <f>IF(COUNTIF(U$377:U424,T425)=0,T425,"")</f>
        <v/>
      </c>
      <c r="V425" s="3" t="str">
        <f t="shared" si="244"/>
        <v>CHEST_ITEM_TYPE_T4_SHARD,CHEST_ITEM_TYPE_T1_PART,CHEST_ITEM_TYPE_T2_PART,CHEST_ITEM_TYPE_T3_PART</v>
      </c>
      <c r="W425" s="13" t="str">
        <f t="shared" si="237"/>
        <v/>
      </c>
      <c r="X425" s="3" t="str">
        <f t="shared" si="238"/>
        <v/>
      </c>
      <c r="Y425" s="3" t="str">
        <f t="shared" si="245"/>
        <v>27.6%,50.7%,14.0%,1.8%</v>
      </c>
    </row>
    <row r="426" spans="2:25" x14ac:dyDescent="0.3">
      <c r="B426" s="2">
        <f>数据源!AC458</f>
        <v>9</v>
      </c>
      <c r="C426" s="2" t="str">
        <f>数据源!AD458</f>
        <v>T3HP1</v>
      </c>
      <c r="D426" s="2" t="str">
        <f>数据源!AE458</f>
        <v>部件</v>
      </c>
      <c r="E426" s="2">
        <f>数据源!AF458</f>
        <v>387.6</v>
      </c>
      <c r="F426" s="2">
        <f>数据源!AG458</f>
        <v>1</v>
      </c>
      <c r="G426" s="2">
        <f>数据源!AH458</f>
        <v>6.0000000000000001E-3</v>
      </c>
      <c r="H426" s="2">
        <f>数据源!AI458</f>
        <v>1.0319917440660474E-3</v>
      </c>
      <c r="I426" s="2">
        <f>数据源!AJ458</f>
        <v>10</v>
      </c>
      <c r="J426" s="3">
        <f t="shared" ref="J426:J436" si="267">ROUNDUP(IF(F426&gt;1,F426-ROUNDDOWN(SQRT(F426),0),F426),0)</f>
        <v>1</v>
      </c>
      <c r="K426" s="3">
        <f t="shared" ref="K426:K436" si="268">F426*2-J426</f>
        <v>1</v>
      </c>
      <c r="L426" s="3" t="str">
        <f t="shared" si="258"/>
        <v>部件</v>
      </c>
      <c r="M426" s="3">
        <f t="shared" ca="1" si="259"/>
        <v>93201</v>
      </c>
      <c r="N426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426" s="3" t="str">
        <f t="shared" si="261"/>
        <v>507,507,507,338,338,282,282,282,282,282,282,282,282,282,282,282,282,282,282,282,282,282,282,282,282,78,78,78,78,78,78,78,78,78,78,78,77,77,77,77,77,77,77,10,10,10,10,10,10,10</v>
      </c>
      <c r="P426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6" s="3" t="str">
        <f>IF(D426="坦克碎片",VLOOKUP(C426,道具信息!$N$2:$O$291,2,FALSE)&amp;"碎片",VLOOKUP(C426,道具信息!$N$2:$O$291,2,FALSE))</f>
        <v>T3部件</v>
      </c>
      <c r="R426" s="3">
        <f t="shared" si="263"/>
        <v>180</v>
      </c>
      <c r="S426" s="11">
        <f t="shared" si="264"/>
        <v>1.7999999999999999E-2</v>
      </c>
      <c r="T426" s="3" t="str">
        <f>VLOOKUP(Q426,道具信息!$Q$3:$S$20,2,FALSE)</f>
        <v>CHEST_ITEM_TYPE_T3_PART</v>
      </c>
      <c r="U426" s="3" t="str">
        <f>IF(COUNTIF(U$377:U425,T426)=0,T426,"")</f>
        <v/>
      </c>
      <c r="V426" s="3" t="str">
        <f t="shared" si="244"/>
        <v>CHEST_ITEM_TYPE_T4_SHARD,CHEST_ITEM_TYPE_T1_PART,CHEST_ITEM_TYPE_T2_PART,CHEST_ITEM_TYPE_T3_PART</v>
      </c>
      <c r="W426" s="13" t="str">
        <f t="shared" si="237"/>
        <v/>
      </c>
      <c r="X426" s="3" t="str">
        <f t="shared" si="238"/>
        <v/>
      </c>
      <c r="Y426" s="3" t="str">
        <f t="shared" si="245"/>
        <v>27.6%,50.7%,14.0%,1.8%</v>
      </c>
    </row>
    <row r="427" spans="2:25" x14ac:dyDescent="0.3">
      <c r="B427" s="2">
        <f>数据源!AC459</f>
        <v>9</v>
      </c>
      <c r="C427" s="2" t="str">
        <f>数据源!AD459</f>
        <v>T3HP3</v>
      </c>
      <c r="D427" s="2" t="str">
        <f>数据源!AE459</f>
        <v>部件</v>
      </c>
      <c r="E427" s="2">
        <f>数据源!AF459</f>
        <v>387.6</v>
      </c>
      <c r="F427" s="2">
        <f>数据源!AG459</f>
        <v>1</v>
      </c>
      <c r="G427" s="2">
        <f>数据源!AH459</f>
        <v>6.0000000000000001E-3</v>
      </c>
      <c r="H427" s="2">
        <f>数据源!AI459</f>
        <v>1.0319917440660474E-3</v>
      </c>
      <c r="I427" s="2">
        <f>数据源!AJ459</f>
        <v>10</v>
      </c>
      <c r="J427" s="3">
        <f t="shared" si="267"/>
        <v>1</v>
      </c>
      <c r="K427" s="3">
        <f t="shared" si="268"/>
        <v>1</v>
      </c>
      <c r="L427" s="3" t="str">
        <f t="shared" si="258"/>
        <v>部件</v>
      </c>
      <c r="M427" s="3">
        <f t="shared" ca="1" si="259"/>
        <v>93203</v>
      </c>
      <c r="N427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427" s="3" t="str">
        <f t="shared" si="261"/>
        <v>507,507,507,338,338,282,282,282,282,282,282,282,282,282,282,282,282,282,282,282,282,282,282,282,282,78,78,78,78,78,78,78,78,78,78,78,77,77,77,77,77,77,77,10,10,10,10,10,10,10,10</v>
      </c>
      <c r="P427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7" s="3" t="str">
        <f>IF(D427="坦克碎片",VLOOKUP(C427,道具信息!$N$2:$O$291,2,FALSE)&amp;"碎片",VLOOKUP(C427,道具信息!$N$2:$O$291,2,FALSE))</f>
        <v>T3部件</v>
      </c>
      <c r="R427" s="3">
        <f t="shared" si="263"/>
        <v>180</v>
      </c>
      <c r="S427" s="11">
        <f t="shared" si="264"/>
        <v>1.7999999999999999E-2</v>
      </c>
      <c r="T427" s="3" t="str">
        <f>VLOOKUP(Q427,道具信息!$Q$3:$S$20,2,FALSE)</f>
        <v>CHEST_ITEM_TYPE_T3_PART</v>
      </c>
      <c r="U427" s="3" t="str">
        <f>IF(COUNTIF(U$377:U426,T427)=0,T427,"")</f>
        <v/>
      </c>
      <c r="V427" s="3" t="str">
        <f t="shared" si="244"/>
        <v>CHEST_ITEM_TYPE_T4_SHARD,CHEST_ITEM_TYPE_T1_PART,CHEST_ITEM_TYPE_T2_PART,CHEST_ITEM_TYPE_T3_PART</v>
      </c>
      <c r="W427" s="13" t="str">
        <f t="shared" si="237"/>
        <v/>
      </c>
      <c r="X427" s="3" t="str">
        <f t="shared" si="238"/>
        <v/>
      </c>
      <c r="Y427" s="3" t="str">
        <f t="shared" si="245"/>
        <v>27.6%,50.7%,14.0%,1.8%</v>
      </c>
    </row>
    <row r="428" spans="2:25" x14ac:dyDescent="0.3">
      <c r="B428" s="2">
        <f>数据源!AC460</f>
        <v>9</v>
      </c>
      <c r="C428" s="2" t="str">
        <f>数据源!AD460</f>
        <v>T3HP5</v>
      </c>
      <c r="D428" s="2" t="str">
        <f>数据源!AE460</f>
        <v>部件</v>
      </c>
      <c r="E428" s="2">
        <f>数据源!AF460</f>
        <v>387.6</v>
      </c>
      <c r="F428" s="2">
        <f>数据源!AG460</f>
        <v>1</v>
      </c>
      <c r="G428" s="2">
        <f>数据源!AH460</f>
        <v>6.0000000000000001E-3</v>
      </c>
      <c r="H428" s="2">
        <f>数据源!AI460</f>
        <v>1.0319917440660474E-3</v>
      </c>
      <c r="I428" s="2">
        <f>数据源!AJ460</f>
        <v>10</v>
      </c>
      <c r="J428" s="3">
        <f t="shared" si="267"/>
        <v>1</v>
      </c>
      <c r="K428" s="3">
        <f t="shared" si="268"/>
        <v>1</v>
      </c>
      <c r="L428" s="3" t="str">
        <f t="shared" si="258"/>
        <v>部件</v>
      </c>
      <c r="M428" s="3">
        <f t="shared" ca="1" si="259"/>
        <v>93205</v>
      </c>
      <c r="N428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428" s="3" t="str">
        <f t="shared" si="261"/>
        <v>507,507,507,338,338,282,282,282,282,282,282,282,282,282,282,282,282,282,282,282,282,282,282,282,282,78,78,78,78,78,78,78,78,78,78,78,77,77,77,77,77,77,77,10,10,10,10,10,10,10,10,10</v>
      </c>
      <c r="P428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8" s="3" t="str">
        <f>IF(D428="坦克碎片",VLOOKUP(C428,道具信息!$N$2:$O$291,2,FALSE)&amp;"碎片",VLOOKUP(C428,道具信息!$N$2:$O$291,2,FALSE))</f>
        <v>T3部件</v>
      </c>
      <c r="R428" s="3">
        <f t="shared" si="263"/>
        <v>180</v>
      </c>
      <c r="S428" s="11">
        <f t="shared" si="264"/>
        <v>1.7999999999999999E-2</v>
      </c>
      <c r="T428" s="3" t="str">
        <f>VLOOKUP(Q428,道具信息!$Q$3:$S$20,2,FALSE)</f>
        <v>CHEST_ITEM_TYPE_T3_PART</v>
      </c>
      <c r="U428" s="3" t="str">
        <f>IF(COUNTIF(U$377:U427,T428)=0,T428,"")</f>
        <v/>
      </c>
      <c r="V428" s="3" t="str">
        <f t="shared" si="244"/>
        <v>CHEST_ITEM_TYPE_T4_SHARD,CHEST_ITEM_TYPE_T1_PART,CHEST_ITEM_TYPE_T2_PART,CHEST_ITEM_TYPE_T3_PART</v>
      </c>
      <c r="W428" s="13" t="str">
        <f t="shared" si="237"/>
        <v/>
      </c>
      <c r="X428" s="3" t="str">
        <f t="shared" si="238"/>
        <v/>
      </c>
      <c r="Y428" s="3" t="str">
        <f t="shared" si="245"/>
        <v>27.6%,50.7%,14.0%,1.8%</v>
      </c>
    </row>
    <row r="429" spans="2:25" x14ac:dyDescent="0.3">
      <c r="B429" s="2">
        <f>数据源!AC461</f>
        <v>9</v>
      </c>
      <c r="C429" s="2" t="str">
        <f>数据源!AD461</f>
        <v>T3LP2</v>
      </c>
      <c r="D429" s="2" t="str">
        <f>数据源!AE461</f>
        <v>部件</v>
      </c>
      <c r="E429" s="2">
        <f>数据源!AF461</f>
        <v>387.6</v>
      </c>
      <c r="F429" s="2">
        <f>数据源!AG461</f>
        <v>1</v>
      </c>
      <c r="G429" s="2">
        <f>数据源!AH461</f>
        <v>6.0000000000000001E-3</v>
      </c>
      <c r="H429" s="2">
        <f>数据源!AI461</f>
        <v>1.0319917440660474E-3</v>
      </c>
      <c r="I429" s="2">
        <f>数据源!AJ461</f>
        <v>10</v>
      </c>
      <c r="J429" s="3">
        <f t="shared" si="267"/>
        <v>1</v>
      </c>
      <c r="K429" s="3">
        <f t="shared" si="268"/>
        <v>1</v>
      </c>
      <c r="L429" s="3" t="str">
        <f t="shared" si="258"/>
        <v>部件</v>
      </c>
      <c r="M429" s="3">
        <f t="shared" ca="1" si="259"/>
        <v>93002</v>
      </c>
      <c r="N429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429" s="3" t="str">
        <f t="shared" si="261"/>
        <v>507,507,507,338,338,282,282,282,282,282,282,282,282,282,282,282,282,282,282,282,282,282,282,282,282,78,78,78,78,78,78,78,78,78,78,78,77,77,77,77,77,77,77,10,10,10,10,10,10,10,10,10,10</v>
      </c>
      <c r="P429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9" s="3" t="str">
        <f>IF(D429="坦克碎片",VLOOKUP(C429,道具信息!$N$2:$O$291,2,FALSE)&amp;"碎片",VLOOKUP(C429,道具信息!$N$2:$O$291,2,FALSE))</f>
        <v>T3部件</v>
      </c>
      <c r="R429" s="3">
        <f t="shared" si="263"/>
        <v>180</v>
      </c>
      <c r="S429" s="11">
        <f t="shared" si="264"/>
        <v>1.7999999999999999E-2</v>
      </c>
      <c r="T429" s="3" t="str">
        <f>VLOOKUP(Q429,道具信息!$Q$3:$S$20,2,FALSE)</f>
        <v>CHEST_ITEM_TYPE_T3_PART</v>
      </c>
      <c r="U429" s="3" t="str">
        <f>IF(COUNTIF(U$377:U428,T429)=0,T429,"")</f>
        <v/>
      </c>
      <c r="V429" s="3" t="str">
        <f t="shared" si="244"/>
        <v>CHEST_ITEM_TYPE_T4_SHARD,CHEST_ITEM_TYPE_T1_PART,CHEST_ITEM_TYPE_T2_PART,CHEST_ITEM_TYPE_T3_PART</v>
      </c>
      <c r="W429" s="13" t="str">
        <f t="shared" si="237"/>
        <v/>
      </c>
      <c r="X429" s="3" t="str">
        <f t="shared" si="238"/>
        <v/>
      </c>
      <c r="Y429" s="3" t="str">
        <f t="shared" si="245"/>
        <v>27.6%,50.7%,14.0%,1.8%</v>
      </c>
    </row>
    <row r="430" spans="2:25" x14ac:dyDescent="0.3">
      <c r="B430" s="2">
        <f>数据源!AC462</f>
        <v>9</v>
      </c>
      <c r="C430" s="2" t="str">
        <f>数据源!AD462</f>
        <v>T3LP4</v>
      </c>
      <c r="D430" s="2" t="str">
        <f>数据源!AE462</f>
        <v>部件</v>
      </c>
      <c r="E430" s="2">
        <f>数据源!AF462</f>
        <v>387.6</v>
      </c>
      <c r="F430" s="2">
        <f>数据源!AG462</f>
        <v>1</v>
      </c>
      <c r="G430" s="2">
        <f>数据源!AH462</f>
        <v>6.0000000000000001E-3</v>
      </c>
      <c r="H430" s="2">
        <f>数据源!AI462</f>
        <v>1.0319917440660474E-3</v>
      </c>
      <c r="I430" s="2">
        <f>数据源!AJ462</f>
        <v>10</v>
      </c>
      <c r="J430" s="3">
        <f t="shared" si="267"/>
        <v>1</v>
      </c>
      <c r="K430" s="3">
        <f t="shared" si="268"/>
        <v>1</v>
      </c>
      <c r="L430" s="3" t="str">
        <f t="shared" si="258"/>
        <v>部件</v>
      </c>
      <c r="M430" s="3">
        <f t="shared" ca="1" si="259"/>
        <v>93004</v>
      </c>
      <c r="N430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430" s="3" t="str">
        <f t="shared" si="261"/>
        <v>507,507,507,338,338,282,282,282,282,282,282,282,282,282,282,282,282,282,282,282,282,282,282,282,282,78,78,78,78,78,78,78,78,78,78,78,77,77,77,77,77,77,77,10,10,10,10,10,10,10,10,10,10,10</v>
      </c>
      <c r="P430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0" s="3" t="str">
        <f>IF(D430="坦克碎片",VLOOKUP(C430,道具信息!$N$2:$O$291,2,FALSE)&amp;"碎片",VLOOKUP(C430,道具信息!$N$2:$O$291,2,FALSE))</f>
        <v>T3部件</v>
      </c>
      <c r="R430" s="3">
        <f t="shared" si="263"/>
        <v>180</v>
      </c>
      <c r="S430" s="11">
        <f t="shared" si="264"/>
        <v>1.7999999999999999E-2</v>
      </c>
      <c r="T430" s="3" t="str">
        <f>VLOOKUP(Q430,道具信息!$Q$3:$S$20,2,FALSE)</f>
        <v>CHEST_ITEM_TYPE_T3_PART</v>
      </c>
      <c r="U430" s="3" t="str">
        <f>IF(COUNTIF(U$377:U429,T430)=0,T430,"")</f>
        <v/>
      </c>
      <c r="V430" s="3" t="str">
        <f t="shared" si="244"/>
        <v>CHEST_ITEM_TYPE_T4_SHARD,CHEST_ITEM_TYPE_T1_PART,CHEST_ITEM_TYPE_T2_PART,CHEST_ITEM_TYPE_T3_PART</v>
      </c>
      <c r="W430" s="13" t="str">
        <f t="shared" si="237"/>
        <v/>
      </c>
      <c r="X430" s="3" t="str">
        <f t="shared" si="238"/>
        <v/>
      </c>
      <c r="Y430" s="3" t="str">
        <f t="shared" si="245"/>
        <v>27.6%,50.7%,14.0%,1.8%</v>
      </c>
    </row>
    <row r="431" spans="2:25" x14ac:dyDescent="0.3">
      <c r="B431" s="2">
        <f>数据源!AC463</f>
        <v>9</v>
      </c>
      <c r="C431" s="2" t="str">
        <f>数据源!AD463</f>
        <v>T3LP6</v>
      </c>
      <c r="D431" s="2" t="str">
        <f>数据源!AE463</f>
        <v>部件</v>
      </c>
      <c r="E431" s="2">
        <f>数据源!AF463</f>
        <v>387.6</v>
      </c>
      <c r="F431" s="2">
        <f>数据源!AG463</f>
        <v>1</v>
      </c>
      <c r="G431" s="2">
        <f>数据源!AH463</f>
        <v>6.0000000000000001E-3</v>
      </c>
      <c r="H431" s="2">
        <f>数据源!AI463</f>
        <v>1.0319917440660474E-3</v>
      </c>
      <c r="I431" s="2">
        <f>数据源!AJ463</f>
        <v>10</v>
      </c>
      <c r="J431" s="3">
        <f t="shared" si="267"/>
        <v>1</v>
      </c>
      <c r="K431" s="3">
        <f t="shared" si="268"/>
        <v>1</v>
      </c>
      <c r="L431" s="3" t="str">
        <f t="shared" si="258"/>
        <v>部件</v>
      </c>
      <c r="M431" s="3">
        <f t="shared" ca="1" si="259"/>
        <v>93006</v>
      </c>
      <c r="N431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431" s="3" t="str">
        <f t="shared" si="261"/>
        <v>507,507,507,338,338,282,282,282,282,282,282,282,282,282,282,282,282,282,282,282,282,282,282,282,282,78,78,78,78,78,78,78,78,78,78,78,77,77,77,77,77,77,77,10,10,10,10,10,10,10,10,10,10,10,10</v>
      </c>
      <c r="P431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1" s="3" t="str">
        <f>IF(D431="坦克碎片",VLOOKUP(C431,道具信息!$N$2:$O$291,2,FALSE)&amp;"碎片",VLOOKUP(C431,道具信息!$N$2:$O$291,2,FALSE))</f>
        <v>T3部件</v>
      </c>
      <c r="R431" s="3">
        <f t="shared" si="263"/>
        <v>180</v>
      </c>
      <c r="S431" s="11">
        <f t="shared" si="264"/>
        <v>1.7999999999999999E-2</v>
      </c>
      <c r="T431" s="3" t="str">
        <f>VLOOKUP(Q431,道具信息!$Q$3:$S$20,2,FALSE)</f>
        <v>CHEST_ITEM_TYPE_T3_PART</v>
      </c>
      <c r="U431" s="3" t="str">
        <f>IF(COUNTIF(U$377:U430,T431)=0,T431,"")</f>
        <v/>
      </c>
      <c r="V431" s="3" t="str">
        <f t="shared" si="244"/>
        <v>CHEST_ITEM_TYPE_T4_SHARD,CHEST_ITEM_TYPE_T1_PART,CHEST_ITEM_TYPE_T2_PART,CHEST_ITEM_TYPE_T3_PART</v>
      </c>
      <c r="W431" s="13" t="str">
        <f t="shared" si="237"/>
        <v/>
      </c>
      <c r="X431" s="3" t="str">
        <f t="shared" si="238"/>
        <v/>
      </c>
      <c r="Y431" s="3" t="str">
        <f t="shared" si="245"/>
        <v>27.6%,50.7%,14.0%,1.8%</v>
      </c>
    </row>
    <row r="432" spans="2:25" x14ac:dyDescent="0.3">
      <c r="B432" s="2">
        <f>数据源!AC464</f>
        <v>9</v>
      </c>
      <c r="C432" s="2" t="str">
        <f>数据源!AD464</f>
        <v>T3MP2</v>
      </c>
      <c r="D432" s="2" t="str">
        <f>数据源!AE464</f>
        <v>部件</v>
      </c>
      <c r="E432" s="2">
        <f>数据源!AF464</f>
        <v>387.6</v>
      </c>
      <c r="F432" s="2">
        <f>数据源!AG464</f>
        <v>1</v>
      </c>
      <c r="G432" s="2">
        <f>数据源!AH464</f>
        <v>6.0000000000000001E-3</v>
      </c>
      <c r="H432" s="2">
        <f>数据源!AI464</f>
        <v>1.0319917440660474E-3</v>
      </c>
      <c r="I432" s="2">
        <f>数据源!AJ464</f>
        <v>10</v>
      </c>
      <c r="J432" s="3">
        <f t="shared" si="267"/>
        <v>1</v>
      </c>
      <c r="K432" s="3">
        <f t="shared" si="268"/>
        <v>1</v>
      </c>
      <c r="L432" s="3" t="str">
        <f t="shared" si="258"/>
        <v>部件</v>
      </c>
      <c r="M432" s="3">
        <f t="shared" ca="1" si="259"/>
        <v>93102</v>
      </c>
      <c r="N432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432" s="3" t="str">
        <f t="shared" si="261"/>
        <v>507,507,507,338,338,282,282,282,282,282,282,282,282,282,282,282,282,282,282,282,282,282,282,282,282,78,78,78,78,78,78,78,78,78,78,78,77,77,77,77,77,77,77,10,10,10,10,10,10,10,10,10,10,10,10,10</v>
      </c>
      <c r="P432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2" s="3" t="str">
        <f>IF(D432="坦克碎片",VLOOKUP(C432,道具信息!$N$2:$O$291,2,FALSE)&amp;"碎片",VLOOKUP(C432,道具信息!$N$2:$O$291,2,FALSE))</f>
        <v>T3部件</v>
      </c>
      <c r="R432" s="3">
        <f t="shared" si="263"/>
        <v>180</v>
      </c>
      <c r="S432" s="11">
        <f t="shared" si="264"/>
        <v>1.7999999999999999E-2</v>
      </c>
      <c r="T432" s="3" t="str">
        <f>VLOOKUP(Q432,道具信息!$Q$3:$S$20,2,FALSE)</f>
        <v>CHEST_ITEM_TYPE_T3_PART</v>
      </c>
      <c r="U432" s="3" t="str">
        <f>IF(COUNTIF(U$377:U431,T432)=0,T432,"")</f>
        <v/>
      </c>
      <c r="V432" s="3" t="str">
        <f t="shared" si="244"/>
        <v>CHEST_ITEM_TYPE_T4_SHARD,CHEST_ITEM_TYPE_T1_PART,CHEST_ITEM_TYPE_T2_PART,CHEST_ITEM_TYPE_T3_PART</v>
      </c>
      <c r="W432" s="13" t="str">
        <f t="shared" si="237"/>
        <v/>
      </c>
      <c r="X432" s="3" t="str">
        <f t="shared" si="238"/>
        <v/>
      </c>
      <c r="Y432" s="3" t="str">
        <f t="shared" si="245"/>
        <v>27.6%,50.7%,14.0%,1.8%</v>
      </c>
    </row>
    <row r="433" spans="2:25" x14ac:dyDescent="0.3">
      <c r="B433" s="2">
        <f>数据源!AC465</f>
        <v>9</v>
      </c>
      <c r="C433" s="2" t="str">
        <f>数据源!AD465</f>
        <v>T3MP4</v>
      </c>
      <c r="D433" s="2" t="str">
        <f>数据源!AE465</f>
        <v>部件</v>
      </c>
      <c r="E433" s="2">
        <f>数据源!AF465</f>
        <v>387.6</v>
      </c>
      <c r="F433" s="2">
        <f>数据源!AG465</f>
        <v>1</v>
      </c>
      <c r="G433" s="2">
        <f>数据源!AH465</f>
        <v>6.0000000000000001E-3</v>
      </c>
      <c r="H433" s="2">
        <f>数据源!AI465</f>
        <v>1.0319917440660474E-3</v>
      </c>
      <c r="I433" s="2">
        <f>数据源!AJ465</f>
        <v>10</v>
      </c>
      <c r="J433" s="3">
        <f t="shared" si="267"/>
        <v>1</v>
      </c>
      <c r="K433" s="3">
        <f t="shared" si="268"/>
        <v>1</v>
      </c>
      <c r="L433" s="3" t="str">
        <f t="shared" si="258"/>
        <v>部件</v>
      </c>
      <c r="M433" s="3">
        <f t="shared" ca="1" si="259"/>
        <v>93104</v>
      </c>
      <c r="N433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433" s="3" t="str">
        <f t="shared" si="261"/>
        <v>507,507,507,338,338,282,282,282,282,282,282,282,282,282,282,282,282,282,282,282,282,282,282,282,282,78,78,78,78,78,78,78,78,78,78,78,77,77,77,77,77,77,77,10,10,10,10,10,10,10,10,10,10,10,10,10,10</v>
      </c>
      <c r="P433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3" s="3" t="str">
        <f>IF(D433="坦克碎片",VLOOKUP(C433,道具信息!$N$2:$O$291,2,FALSE)&amp;"碎片",VLOOKUP(C433,道具信息!$N$2:$O$291,2,FALSE))</f>
        <v>T3部件</v>
      </c>
      <c r="R433" s="3">
        <f t="shared" si="263"/>
        <v>180</v>
      </c>
      <c r="S433" s="11">
        <f t="shared" si="264"/>
        <v>1.7999999999999999E-2</v>
      </c>
      <c r="T433" s="3" t="str">
        <f>VLOOKUP(Q433,道具信息!$Q$3:$S$20,2,FALSE)</f>
        <v>CHEST_ITEM_TYPE_T3_PART</v>
      </c>
      <c r="U433" s="3" t="str">
        <f>IF(COUNTIF(U$377:U432,T433)=0,T433,"")</f>
        <v/>
      </c>
      <c r="V433" s="3" t="str">
        <f t="shared" si="244"/>
        <v>CHEST_ITEM_TYPE_T4_SHARD,CHEST_ITEM_TYPE_T1_PART,CHEST_ITEM_TYPE_T2_PART,CHEST_ITEM_TYPE_T3_PART</v>
      </c>
      <c r="W433" s="13" t="str">
        <f t="shared" si="237"/>
        <v/>
      </c>
      <c r="X433" s="3" t="str">
        <f t="shared" si="238"/>
        <v/>
      </c>
      <c r="Y433" s="3" t="str">
        <f t="shared" si="245"/>
        <v>27.6%,50.7%,14.0%,1.8%</v>
      </c>
    </row>
    <row r="434" spans="2:25" x14ac:dyDescent="0.3">
      <c r="B434" s="2">
        <f>数据源!AC466</f>
        <v>9</v>
      </c>
      <c r="C434" s="2" t="str">
        <f>数据源!AD466</f>
        <v>T3MP6</v>
      </c>
      <c r="D434" s="2" t="str">
        <f>数据源!AE466</f>
        <v>部件</v>
      </c>
      <c r="E434" s="2">
        <f>数据源!AF466</f>
        <v>387.6</v>
      </c>
      <c r="F434" s="2">
        <f>数据源!AG466</f>
        <v>1</v>
      </c>
      <c r="G434" s="2">
        <f>数据源!AH466</f>
        <v>6.0000000000000001E-3</v>
      </c>
      <c r="H434" s="2">
        <f>数据源!AI466</f>
        <v>1.0319917440660474E-3</v>
      </c>
      <c r="I434" s="2">
        <f>数据源!AJ466</f>
        <v>10</v>
      </c>
      <c r="J434" s="3">
        <f t="shared" si="267"/>
        <v>1</v>
      </c>
      <c r="K434" s="3">
        <f t="shared" si="268"/>
        <v>1</v>
      </c>
      <c r="L434" s="3" t="str">
        <f t="shared" si="258"/>
        <v>部件</v>
      </c>
      <c r="M434" s="3">
        <f t="shared" ca="1" si="259"/>
        <v>93106</v>
      </c>
      <c r="N434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434" s="3" t="str">
        <f t="shared" si="261"/>
        <v>507,507,507,338,338,282,282,282,282,282,282,282,282,282,282,282,282,282,282,282,282,282,282,282,282,78,78,78,78,78,78,78,78,78,78,78,77,77,77,77,77,77,77,10,10,10,10,10,10,10,10,10,10,10,10,10,10,10</v>
      </c>
      <c r="P434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4" s="3" t="str">
        <f>IF(D434="坦克碎片",VLOOKUP(C434,道具信息!$N$2:$O$291,2,FALSE)&amp;"碎片",VLOOKUP(C434,道具信息!$N$2:$O$291,2,FALSE))</f>
        <v>T3部件</v>
      </c>
      <c r="R434" s="3">
        <f t="shared" si="263"/>
        <v>180</v>
      </c>
      <c r="S434" s="11">
        <f t="shared" si="264"/>
        <v>1.7999999999999999E-2</v>
      </c>
      <c r="T434" s="3" t="str">
        <f>VLOOKUP(Q434,道具信息!$Q$3:$S$20,2,FALSE)</f>
        <v>CHEST_ITEM_TYPE_T3_PART</v>
      </c>
      <c r="U434" s="3" t="str">
        <f>IF(COUNTIF(U$377:U433,T434)=0,T434,"")</f>
        <v/>
      </c>
      <c r="V434" s="3" t="str">
        <f t="shared" si="244"/>
        <v>CHEST_ITEM_TYPE_T4_SHARD,CHEST_ITEM_TYPE_T1_PART,CHEST_ITEM_TYPE_T2_PART,CHEST_ITEM_TYPE_T3_PART</v>
      </c>
      <c r="W434" s="13" t="str">
        <f t="shared" si="237"/>
        <v/>
      </c>
      <c r="X434" s="3" t="str">
        <f t="shared" si="238"/>
        <v/>
      </c>
      <c r="Y434" s="3" t="str">
        <f t="shared" si="245"/>
        <v>27.6%,50.7%,14.0%,1.8%</v>
      </c>
    </row>
    <row r="435" spans="2:25" x14ac:dyDescent="0.3">
      <c r="B435" s="2">
        <f>数据源!AC467</f>
        <v>9</v>
      </c>
      <c r="C435" s="2" t="str">
        <f>数据源!AD467</f>
        <v>T3HP2</v>
      </c>
      <c r="D435" s="2" t="str">
        <f>数据源!AE467</f>
        <v>部件</v>
      </c>
      <c r="E435" s="2">
        <f>数据源!AF467</f>
        <v>387.6</v>
      </c>
      <c r="F435" s="2">
        <f>数据源!AG467</f>
        <v>1</v>
      </c>
      <c r="G435" s="2">
        <f>数据源!AH467</f>
        <v>6.0000000000000001E-3</v>
      </c>
      <c r="H435" s="2">
        <f>数据源!AI467</f>
        <v>1.0319917440660474E-3</v>
      </c>
      <c r="I435" s="2">
        <f>数据源!AJ467</f>
        <v>10</v>
      </c>
      <c r="J435" s="3">
        <f t="shared" si="267"/>
        <v>1</v>
      </c>
      <c r="K435" s="3">
        <f t="shared" si="268"/>
        <v>1</v>
      </c>
      <c r="L435" s="3" t="str">
        <f t="shared" si="258"/>
        <v>部件</v>
      </c>
      <c r="M435" s="3">
        <f t="shared" ca="1" si="259"/>
        <v>93202</v>
      </c>
      <c r="N435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435" s="3" t="str">
        <f t="shared" si="261"/>
        <v>507,507,507,338,338,282,282,282,282,282,282,282,282,282,282,282,282,282,282,282,282,282,282,282,282,78,78,78,78,78,78,78,78,78,78,78,77,77,77,77,77,77,77,10,10,10,10,10,10,10,10,10,10,10,10,10,10,10,10</v>
      </c>
      <c r="P435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5" s="3" t="str">
        <f>IF(D435="坦克碎片",VLOOKUP(C435,道具信息!$N$2:$O$291,2,FALSE)&amp;"碎片",VLOOKUP(C435,道具信息!$N$2:$O$291,2,FALSE))</f>
        <v>T3部件</v>
      </c>
      <c r="R435" s="3">
        <f t="shared" si="263"/>
        <v>180</v>
      </c>
      <c r="S435" s="11">
        <f t="shared" si="264"/>
        <v>1.7999999999999999E-2</v>
      </c>
      <c r="T435" s="3" t="str">
        <f>VLOOKUP(Q435,道具信息!$Q$3:$S$20,2,FALSE)</f>
        <v>CHEST_ITEM_TYPE_T3_PART</v>
      </c>
      <c r="U435" s="3" t="str">
        <f>IF(COUNTIF(U$377:U434,T435)=0,T435,"")</f>
        <v/>
      </c>
      <c r="V435" s="3" t="str">
        <f t="shared" si="244"/>
        <v>CHEST_ITEM_TYPE_T4_SHARD,CHEST_ITEM_TYPE_T1_PART,CHEST_ITEM_TYPE_T2_PART,CHEST_ITEM_TYPE_T3_PART</v>
      </c>
      <c r="W435" s="13" t="str">
        <f t="shared" si="237"/>
        <v/>
      </c>
      <c r="X435" s="3" t="str">
        <f t="shared" si="238"/>
        <v/>
      </c>
      <c r="Y435" s="3" t="str">
        <f t="shared" si="245"/>
        <v>27.6%,50.7%,14.0%,1.8%</v>
      </c>
    </row>
    <row r="436" spans="2:25" x14ac:dyDescent="0.3">
      <c r="B436" s="2">
        <f>数据源!AC468</f>
        <v>9</v>
      </c>
      <c r="C436" s="2" t="str">
        <f>数据源!AD468</f>
        <v>T3HP4</v>
      </c>
      <c r="D436" s="2" t="str">
        <f>数据源!AE468</f>
        <v>部件</v>
      </c>
      <c r="E436" s="2">
        <f>数据源!AF468</f>
        <v>387.6</v>
      </c>
      <c r="F436" s="2">
        <f>数据源!AG468</f>
        <v>1</v>
      </c>
      <c r="G436" s="2">
        <f>数据源!AH468</f>
        <v>6.0000000000000001E-3</v>
      </c>
      <c r="H436" s="2">
        <f>数据源!AI468</f>
        <v>1.0319917440660474E-3</v>
      </c>
      <c r="I436" s="2">
        <f>数据源!AJ468</f>
        <v>10</v>
      </c>
      <c r="J436" s="3">
        <f t="shared" si="267"/>
        <v>1</v>
      </c>
      <c r="K436" s="3">
        <f t="shared" si="268"/>
        <v>1</v>
      </c>
      <c r="L436" s="3" t="str">
        <f t="shared" si="258"/>
        <v>部件</v>
      </c>
      <c r="M436" s="3">
        <f t="shared" ca="1" si="259"/>
        <v>93204</v>
      </c>
      <c r="N436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436" s="3" t="str">
        <f t="shared" si="261"/>
        <v>507,507,507,338,338,282,282,282,282,282,282,282,282,282,282,282,282,282,282,282,282,282,282,282,282,78,78,78,78,78,78,78,78,78,78,78,77,77,77,77,77,77,77,10,10,10,10,10,10,10,10,10,10,10,10,10,10,10,10,10</v>
      </c>
      <c r="P436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6" s="3" t="str">
        <f>IF(D436="坦克碎片",VLOOKUP(C436,道具信息!$N$2:$O$291,2,FALSE)&amp;"碎片",VLOOKUP(C436,道具信息!$N$2:$O$291,2,FALSE))</f>
        <v>T3部件</v>
      </c>
      <c r="R436" s="3">
        <f t="shared" si="263"/>
        <v>180</v>
      </c>
      <c r="S436" s="11">
        <f t="shared" si="264"/>
        <v>1.7999999999999999E-2</v>
      </c>
      <c r="T436" s="3" t="str">
        <f>VLOOKUP(Q436,道具信息!$Q$3:$S$20,2,FALSE)</f>
        <v>CHEST_ITEM_TYPE_T3_PART</v>
      </c>
      <c r="U436" s="3" t="str">
        <f>IF(COUNTIF(U$377:U435,T436)=0,T436,"")</f>
        <v/>
      </c>
      <c r="V436" s="3" t="str">
        <f t="shared" si="244"/>
        <v>CHEST_ITEM_TYPE_T4_SHARD,CHEST_ITEM_TYPE_T1_PART,CHEST_ITEM_TYPE_T2_PART,CHEST_ITEM_TYPE_T3_PART</v>
      </c>
      <c r="W436" s="13" t="str">
        <f t="shared" si="237"/>
        <v/>
      </c>
      <c r="X436" s="3" t="str">
        <f t="shared" si="238"/>
        <v/>
      </c>
      <c r="Y436" s="3" t="str">
        <f t="shared" si="245"/>
        <v>27.6%,50.7%,14.0%,1.8%</v>
      </c>
    </row>
    <row r="437" spans="2:25" x14ac:dyDescent="0.3">
      <c r="B437" s="2">
        <f>数据源!AC469</f>
        <v>9</v>
      </c>
      <c r="C437" s="2" t="str">
        <f>数据源!AD469</f>
        <v>T3HP6</v>
      </c>
      <c r="D437" s="2" t="str">
        <f>数据源!AE469</f>
        <v>部件</v>
      </c>
      <c r="E437" s="2">
        <f>数据源!AF469</f>
        <v>387.6</v>
      </c>
      <c r="F437" s="2">
        <f>数据源!AG469</f>
        <v>1</v>
      </c>
      <c r="G437" s="2">
        <f>数据源!AH469</f>
        <v>6.0000000000000001E-3</v>
      </c>
      <c r="H437" s="2">
        <f>数据源!AI469</f>
        <v>1.0319917440660474E-3</v>
      </c>
      <c r="I437" s="2">
        <f>数据源!AJ469</f>
        <v>10</v>
      </c>
      <c r="J437" s="3">
        <f>ROUNDUP(IF(F437&gt;1,F437-ROUNDDOWN(SQRT(F437),0),F437),0)</f>
        <v>1</v>
      </c>
      <c r="K437" s="3">
        <f>F437*2-J437</f>
        <v>1</v>
      </c>
      <c r="L437" s="3" t="str">
        <f t="shared" si="258"/>
        <v>部件</v>
      </c>
      <c r="M437" s="3">
        <f t="shared" ca="1" si="259"/>
        <v>93206</v>
      </c>
      <c r="N437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437" s="3" t="str">
        <f t="shared" si="261"/>
        <v>507,507,507,338,338,282,282,282,282,282,282,282,282,282,282,282,282,282,282,282,282,282,282,282,282,78,78,78,78,78,78,78,78,78,78,78,77,77,77,77,77,77,77,10,10,10,10,10,10,10,10,10,10,10,10,10,10,10,10,10,10</v>
      </c>
      <c r="P437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7" s="3" t="str">
        <f>IF(D437="坦克碎片",VLOOKUP(C437,道具信息!$N$2:$O$291,2,FALSE)&amp;"碎片",VLOOKUP(C437,道具信息!$N$2:$O$291,2,FALSE))</f>
        <v>T3部件</v>
      </c>
      <c r="R437" s="3">
        <f t="shared" si="263"/>
        <v>180</v>
      </c>
      <c r="S437" s="11">
        <f t="shared" si="264"/>
        <v>1.7999999999999999E-2</v>
      </c>
      <c r="T437" s="3" t="str">
        <f>VLOOKUP(Q437,道具信息!$Q$3:$S$20,2,FALSE)</f>
        <v>CHEST_ITEM_TYPE_T3_PART</v>
      </c>
      <c r="U437" s="3" t="str">
        <f>IF(COUNTIF(U$377:U436,T437)=0,T437,"")</f>
        <v/>
      </c>
      <c r="V437" s="3" t="str">
        <f t="shared" si="244"/>
        <v>CHEST_ITEM_TYPE_T4_SHARD,CHEST_ITEM_TYPE_T1_PART,CHEST_ITEM_TYPE_T2_PART,CHEST_ITEM_TYPE_T3_PART</v>
      </c>
      <c r="W437" s="13" t="str">
        <f t="shared" si="237"/>
        <v/>
      </c>
      <c r="X437" s="3" t="str">
        <f t="shared" si="238"/>
        <v/>
      </c>
      <c r="Y437" s="3" t="str">
        <f t="shared" si="245"/>
        <v>27.6%,50.7%,14.0%,1.8%</v>
      </c>
    </row>
    <row r="438" spans="2:25" x14ac:dyDescent="0.3">
      <c r="B438" s="2">
        <f>数据源!AC470</f>
        <v>9</v>
      </c>
      <c r="C438" s="2" t="str">
        <f>数据源!AD470</f>
        <v>T4LP1</v>
      </c>
      <c r="D438" s="2" t="str">
        <f>数据源!AE470</f>
        <v>部件</v>
      </c>
      <c r="E438" s="2">
        <f>数据源!AF470</f>
        <v>2325</v>
      </c>
      <c r="F438" s="2">
        <f>数据源!AG470</f>
        <v>1</v>
      </c>
      <c r="G438" s="2">
        <f>数据源!AH470</f>
        <v>1.23E-2</v>
      </c>
      <c r="H438" s="2">
        <f>数据源!AI470</f>
        <v>3.5268817204301079E-4</v>
      </c>
      <c r="I438" s="2">
        <f>数据源!AJ470</f>
        <v>4</v>
      </c>
      <c r="J438" s="3">
        <f t="shared" ref="J438:J442" si="269">ROUNDUP(IF(F438&gt;1,F438-ROUNDDOWN(SQRT(F438),0),F438),0)</f>
        <v>1</v>
      </c>
      <c r="K438" s="3">
        <f t="shared" ref="K438:K442" si="270">F438*2-J438</f>
        <v>1</v>
      </c>
      <c r="L438" s="3" t="str">
        <f t="shared" si="258"/>
        <v>部件</v>
      </c>
      <c r="M438" s="3">
        <f t="shared" ca="1" si="259"/>
        <v>94001</v>
      </c>
      <c r="N438" s="3" t="str">
        <f t="shared" ca="1" si="260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</v>
      </c>
      <c r="O438" s="3" t="str">
        <f t="shared" si="261"/>
        <v>507,507,507,338,338,282,282,282,282,282,282,282,282,282,282,282,282,282,282,282,282,282,282,282,282,78,78,78,78,78,78,78,78,78,78,78,77,77,77,77,77,77,77,10,10,10,10,10,10,10,10,10,10,10,10,10,10,10,10,10,10,4</v>
      </c>
      <c r="P438" s="1" t="str">
        <f t="shared" si="26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8" s="3" t="str">
        <f>IF(D438="坦克碎片",VLOOKUP(C438,道具信息!$N$2:$O$291,2,FALSE)&amp;"碎片",VLOOKUP(C438,道具信息!$N$2:$O$291,2,FALSE))</f>
        <v>T4部件</v>
      </c>
      <c r="R438" s="3">
        <f t="shared" si="263"/>
        <v>36</v>
      </c>
      <c r="S438" s="11">
        <f t="shared" si="264"/>
        <v>4.0000000000000001E-3</v>
      </c>
      <c r="T438" s="3" t="str">
        <f>VLOOKUP(Q438,道具信息!$Q$3:$S$20,2,FALSE)</f>
        <v>CHEST_ITEM_TYPE_T4_PART</v>
      </c>
      <c r="U438" s="3" t="str">
        <f>IF(COUNTIF(U$377:U437,T438)=0,T438,"")</f>
        <v>CHEST_ITEM_TYPE_T4_PART</v>
      </c>
      <c r="V438" s="3" t="str">
        <f t="shared" si="244"/>
        <v>CHEST_ITEM_TYPE_T4_SHARD,CHEST_ITEM_TYPE_T1_PART,CHEST_ITEM_TYPE_T2_PART,CHEST_ITEM_TYPE_T3_PART,CHEST_ITEM_TYPE_T4_PART</v>
      </c>
      <c r="W438" s="13">
        <f t="shared" si="237"/>
        <v>4.0000000000000001E-3</v>
      </c>
      <c r="X438" s="3" t="str">
        <f t="shared" si="238"/>
        <v>0.4%</v>
      </c>
      <c r="Y438" s="3" t="str">
        <f t="shared" si="245"/>
        <v>27.6%,50.7%,14.0%,1.8%,0.4%</v>
      </c>
    </row>
    <row r="439" spans="2:25" x14ac:dyDescent="0.3">
      <c r="B439" s="2">
        <f>数据源!AC471</f>
        <v>9</v>
      </c>
      <c r="C439" s="2" t="str">
        <f>数据源!AD471</f>
        <v>T4LP3</v>
      </c>
      <c r="D439" s="2" t="str">
        <f>数据源!AE471</f>
        <v>部件</v>
      </c>
      <c r="E439" s="2">
        <f>数据源!AF471</f>
        <v>2325</v>
      </c>
      <c r="F439" s="2">
        <f>数据源!AG471</f>
        <v>1</v>
      </c>
      <c r="G439" s="2">
        <f>数据源!AH471</f>
        <v>1.23E-2</v>
      </c>
      <c r="H439" s="2">
        <f>数据源!AI471</f>
        <v>3.5268817204301079E-4</v>
      </c>
      <c r="I439" s="2">
        <f>数据源!AJ471</f>
        <v>4</v>
      </c>
      <c r="J439" s="3">
        <f t="shared" si="269"/>
        <v>1</v>
      </c>
      <c r="K439" s="3">
        <f t="shared" si="270"/>
        <v>1</v>
      </c>
      <c r="L439" s="3" t="str">
        <f t="shared" ref="L439:L448" si="271">RIGHT(D439,2)</f>
        <v>部件</v>
      </c>
      <c r="M439" s="3">
        <f t="shared" ref="M439:M448" ca="1" si="272">IF(OR(L439="坦克",L439="碎片"),VLOOKUP(C439,INDIRECT("坦克ID"),MATCH(L439&amp;"ID",INDIRECT("坦克标头"),0),FALSE),VLOOKUP(C439,INDIRECT(L439&amp;"ID"),2,FALSE))</f>
        <v>94003</v>
      </c>
      <c r="N439" s="3" t="str">
        <f t="shared" ref="N439:N448" ca="1" si="273">N438&amp;","&amp;M439</f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</v>
      </c>
      <c r="O439" s="3" t="str">
        <f t="shared" ref="O439:O448" si="274">O438&amp;","&amp;I439</f>
        <v>507,507,507,338,338,282,282,282,282,282,282,282,282,282,282,282,282,282,282,282,282,282,282,282,282,78,78,78,78,78,78,78,78,78,78,78,77,77,77,77,77,77,77,10,10,10,10,10,10,10,10,10,10,10,10,10,10,10,10,10,10,4,4</v>
      </c>
      <c r="P439" s="1" t="str">
        <f t="shared" ref="P439:P448" si="275">P438&amp;","&amp;"("&amp;J439&amp;","&amp;K439&amp;")"</f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9" s="3" t="str">
        <f>IF(D439="坦克碎片",VLOOKUP(C439,道具信息!$N$2:$O$291,2,FALSE)&amp;"碎片",VLOOKUP(C439,道具信息!$N$2:$O$291,2,FALSE))</f>
        <v>T4部件</v>
      </c>
      <c r="R439" s="3">
        <f t="shared" si="263"/>
        <v>36</v>
      </c>
      <c r="S439" s="11">
        <f t="shared" si="264"/>
        <v>4.0000000000000001E-3</v>
      </c>
      <c r="T439" s="3" t="str">
        <f>VLOOKUP(Q439,道具信息!$Q$3:$S$20,2,FALSE)</f>
        <v>CHEST_ITEM_TYPE_T4_PART</v>
      </c>
      <c r="U439" s="3" t="str">
        <f>IF(COUNTIF(U$377:U438,T439)=0,T439,"")</f>
        <v/>
      </c>
      <c r="V439" s="3" t="str">
        <f t="shared" si="244"/>
        <v>CHEST_ITEM_TYPE_T4_SHARD,CHEST_ITEM_TYPE_T1_PART,CHEST_ITEM_TYPE_T2_PART,CHEST_ITEM_TYPE_T3_PART,CHEST_ITEM_TYPE_T4_PART</v>
      </c>
      <c r="W439" s="13" t="str">
        <f t="shared" si="237"/>
        <v/>
      </c>
      <c r="X439" s="3" t="str">
        <f t="shared" si="238"/>
        <v/>
      </c>
      <c r="Y439" s="3" t="str">
        <f t="shared" si="245"/>
        <v>27.6%,50.7%,14.0%,1.8%,0.4%</v>
      </c>
    </row>
    <row r="440" spans="2:25" x14ac:dyDescent="0.3">
      <c r="B440" s="2">
        <f>数据源!AC472</f>
        <v>9</v>
      </c>
      <c r="C440" s="2" t="str">
        <f>数据源!AD472</f>
        <v>T4LP5</v>
      </c>
      <c r="D440" s="2" t="str">
        <f>数据源!AE472</f>
        <v>部件</v>
      </c>
      <c r="E440" s="2">
        <f>数据源!AF472</f>
        <v>2325</v>
      </c>
      <c r="F440" s="2">
        <f>数据源!AG472</f>
        <v>1</v>
      </c>
      <c r="G440" s="2">
        <f>数据源!AH472</f>
        <v>1.23E-2</v>
      </c>
      <c r="H440" s="2">
        <f>数据源!AI472</f>
        <v>3.5268817204301079E-4</v>
      </c>
      <c r="I440" s="2">
        <f>数据源!AJ472</f>
        <v>4</v>
      </c>
      <c r="J440" s="3">
        <f t="shared" si="269"/>
        <v>1</v>
      </c>
      <c r="K440" s="3">
        <f t="shared" si="270"/>
        <v>1</v>
      </c>
      <c r="L440" s="3" t="str">
        <f t="shared" si="271"/>
        <v>部件</v>
      </c>
      <c r="M440" s="3">
        <f t="shared" ca="1" si="272"/>
        <v>94005</v>
      </c>
      <c r="N440" s="3" t="str">
        <f t="shared" ca="1" si="27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</v>
      </c>
      <c r="O440" s="3" t="str">
        <f t="shared" si="274"/>
        <v>507,507,507,338,338,282,282,282,282,282,282,282,282,282,282,282,282,282,282,282,282,282,282,282,282,78,78,78,78,78,78,78,78,78,78,78,77,77,77,77,77,77,77,10,10,10,10,10,10,10,10,10,10,10,10,10,10,10,10,10,10,4,4,4</v>
      </c>
      <c r="P440" s="1" t="str">
        <f t="shared" si="27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40" s="3" t="str">
        <f>IF(D440="坦克碎片",VLOOKUP(C440,道具信息!$N$2:$O$291,2,FALSE)&amp;"碎片",VLOOKUP(C440,道具信息!$N$2:$O$291,2,FALSE))</f>
        <v>T4部件</v>
      </c>
      <c r="R440" s="3">
        <f t="shared" si="263"/>
        <v>36</v>
      </c>
      <c r="S440" s="11">
        <f t="shared" si="264"/>
        <v>4.0000000000000001E-3</v>
      </c>
      <c r="T440" s="3" t="str">
        <f>VLOOKUP(Q440,道具信息!$Q$3:$S$20,2,FALSE)</f>
        <v>CHEST_ITEM_TYPE_T4_PART</v>
      </c>
      <c r="U440" s="3" t="str">
        <f>IF(COUNTIF(U$377:U439,T440)=0,T440,"")</f>
        <v/>
      </c>
      <c r="V440" s="3" t="str">
        <f t="shared" si="244"/>
        <v>CHEST_ITEM_TYPE_T4_SHARD,CHEST_ITEM_TYPE_T1_PART,CHEST_ITEM_TYPE_T2_PART,CHEST_ITEM_TYPE_T3_PART,CHEST_ITEM_TYPE_T4_PART</v>
      </c>
      <c r="W440" s="13" t="str">
        <f t="shared" si="237"/>
        <v/>
      </c>
      <c r="X440" s="3" t="str">
        <f t="shared" si="238"/>
        <v/>
      </c>
      <c r="Y440" s="3" t="str">
        <f t="shared" si="245"/>
        <v>27.6%,50.7%,14.0%,1.8%,0.4%</v>
      </c>
    </row>
    <row r="441" spans="2:25" x14ac:dyDescent="0.3">
      <c r="B441" s="2">
        <f>数据源!AC473</f>
        <v>9</v>
      </c>
      <c r="C441" s="2" t="str">
        <f>数据源!AD473</f>
        <v>T4MP1</v>
      </c>
      <c r="D441" s="2" t="str">
        <f>数据源!AE473</f>
        <v>部件</v>
      </c>
      <c r="E441" s="2">
        <f>数据源!AF473</f>
        <v>2325</v>
      </c>
      <c r="F441" s="2">
        <f>数据源!AG473</f>
        <v>1</v>
      </c>
      <c r="G441" s="2">
        <f>数据源!AH473</f>
        <v>1.23E-2</v>
      </c>
      <c r="H441" s="2">
        <f>数据源!AI473</f>
        <v>3.5268817204301079E-4</v>
      </c>
      <c r="I441" s="2">
        <f>数据源!AJ473</f>
        <v>4</v>
      </c>
      <c r="J441" s="3">
        <f t="shared" si="269"/>
        <v>1</v>
      </c>
      <c r="K441" s="3">
        <f t="shared" si="270"/>
        <v>1</v>
      </c>
      <c r="L441" s="3" t="str">
        <f t="shared" si="271"/>
        <v>部件</v>
      </c>
      <c r="M441" s="3">
        <f t="shared" ca="1" si="272"/>
        <v>94101</v>
      </c>
      <c r="N441" s="3" t="str">
        <f t="shared" ca="1" si="27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</v>
      </c>
      <c r="O441" s="3" t="str">
        <f t="shared" si="274"/>
        <v>507,507,507,338,338,282,282,282,282,282,282,282,282,282,282,282,282,282,282,282,282,282,282,282,282,78,78,78,78,78,78,78,78,78,78,78,77,77,77,77,77,77,77,10,10,10,10,10,10,10,10,10,10,10,10,10,10,10,10,10,10,4,4,4,4</v>
      </c>
      <c r="P441" s="1" t="str">
        <f t="shared" si="27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41" s="3" t="str">
        <f>IF(D441="坦克碎片",VLOOKUP(C441,道具信息!$N$2:$O$291,2,FALSE)&amp;"碎片",VLOOKUP(C441,道具信息!$N$2:$O$291,2,FALSE))</f>
        <v>T4部件</v>
      </c>
      <c r="R441" s="3">
        <f t="shared" ref="R441:R448" si="276">SUMIFS(I:I,Q:Q,Q441,B:B,B441)</f>
        <v>36</v>
      </c>
      <c r="S441" s="11">
        <f t="shared" ref="S441:S448" si="277">ROUND(R441/SUMIF(B:B,B441,I:I),3)</f>
        <v>4.0000000000000001E-3</v>
      </c>
      <c r="T441" s="3" t="str">
        <f>VLOOKUP(Q441,道具信息!$Q$3:$S$20,2,FALSE)</f>
        <v>CHEST_ITEM_TYPE_T4_PART</v>
      </c>
      <c r="U441" s="3" t="str">
        <f>IF(COUNTIF(U$377:U440,T441)=0,T441,"")</f>
        <v/>
      </c>
      <c r="V441" s="3" t="str">
        <f t="shared" si="244"/>
        <v>CHEST_ITEM_TYPE_T4_SHARD,CHEST_ITEM_TYPE_T1_PART,CHEST_ITEM_TYPE_T2_PART,CHEST_ITEM_TYPE_T3_PART,CHEST_ITEM_TYPE_T4_PART</v>
      </c>
      <c r="W441" s="13" t="str">
        <f t="shared" si="237"/>
        <v/>
      </c>
      <c r="X441" s="3" t="str">
        <f t="shared" si="238"/>
        <v/>
      </c>
      <c r="Y441" s="3" t="str">
        <f t="shared" si="245"/>
        <v>27.6%,50.7%,14.0%,1.8%,0.4%</v>
      </c>
    </row>
    <row r="442" spans="2:25" x14ac:dyDescent="0.3">
      <c r="B442" s="2">
        <f>数据源!AC474</f>
        <v>9</v>
      </c>
      <c r="C442" s="2" t="str">
        <f>数据源!AD474</f>
        <v>T4MP3</v>
      </c>
      <c r="D442" s="2" t="str">
        <f>数据源!AE474</f>
        <v>部件</v>
      </c>
      <c r="E442" s="2">
        <f>数据源!AF474</f>
        <v>2325</v>
      </c>
      <c r="F442" s="2">
        <f>数据源!AG474</f>
        <v>1</v>
      </c>
      <c r="G442" s="2">
        <f>数据源!AH474</f>
        <v>1.23E-2</v>
      </c>
      <c r="H442" s="2">
        <f>数据源!AI474</f>
        <v>3.5268817204301079E-4</v>
      </c>
      <c r="I442" s="2">
        <f>数据源!AJ474</f>
        <v>4</v>
      </c>
      <c r="J442" s="3">
        <f t="shared" si="269"/>
        <v>1</v>
      </c>
      <c r="K442" s="3">
        <f t="shared" si="270"/>
        <v>1</v>
      </c>
      <c r="L442" s="3" t="str">
        <f t="shared" si="271"/>
        <v>部件</v>
      </c>
      <c r="M442" s="3">
        <f t="shared" ca="1" si="272"/>
        <v>94103</v>
      </c>
      <c r="N442" s="3" t="str">
        <f t="shared" ca="1" si="27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</v>
      </c>
      <c r="O442" s="3" t="str">
        <f t="shared" si="274"/>
        <v>507,507,507,338,338,282,282,282,282,282,282,282,282,282,282,282,282,282,282,282,282,282,282,282,282,78,78,78,78,78,78,78,78,78,78,78,77,77,77,77,77,77,77,10,10,10,10,10,10,10,10,10,10,10,10,10,10,10,10,10,10,4,4,4,4,4</v>
      </c>
      <c r="P442" s="1" t="str">
        <f t="shared" si="27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42" s="3" t="str">
        <f>IF(D442="坦克碎片",VLOOKUP(C442,道具信息!$N$2:$O$291,2,FALSE)&amp;"碎片",VLOOKUP(C442,道具信息!$N$2:$O$291,2,FALSE))</f>
        <v>T4部件</v>
      </c>
      <c r="R442" s="3">
        <f t="shared" si="276"/>
        <v>36</v>
      </c>
      <c r="S442" s="11">
        <f t="shared" si="277"/>
        <v>4.0000000000000001E-3</v>
      </c>
      <c r="T442" s="3" t="str">
        <f>VLOOKUP(Q442,道具信息!$Q$3:$S$20,2,FALSE)</f>
        <v>CHEST_ITEM_TYPE_T4_PART</v>
      </c>
      <c r="U442" s="3" t="str">
        <f>IF(COUNTIF(U$377:U441,T442)=0,T442,"")</f>
        <v/>
      </c>
      <c r="V442" s="3" t="str">
        <f t="shared" si="244"/>
        <v>CHEST_ITEM_TYPE_T4_SHARD,CHEST_ITEM_TYPE_T1_PART,CHEST_ITEM_TYPE_T2_PART,CHEST_ITEM_TYPE_T3_PART,CHEST_ITEM_TYPE_T4_PART</v>
      </c>
      <c r="W442" s="13" t="str">
        <f t="shared" ref="W442:W448" si="278">IF(U442&lt;&gt;"",ROUND(S442*100%,3),"")</f>
        <v/>
      </c>
      <c r="X442" s="3" t="str">
        <f t="shared" ref="X442:X448" si="279">TEXT(W442,"0.0%")</f>
        <v/>
      </c>
      <c r="Y442" s="3" t="str">
        <f t="shared" si="245"/>
        <v>27.6%,50.7%,14.0%,1.8%,0.4%</v>
      </c>
    </row>
    <row r="443" spans="2:25" x14ac:dyDescent="0.3">
      <c r="B443" s="2">
        <f>数据源!AC475</f>
        <v>9</v>
      </c>
      <c r="C443" s="2" t="str">
        <f>数据源!AD475</f>
        <v>T4MP5</v>
      </c>
      <c r="D443" s="2" t="str">
        <f>数据源!AE475</f>
        <v>部件</v>
      </c>
      <c r="E443" s="2">
        <f>数据源!AF475</f>
        <v>2325</v>
      </c>
      <c r="F443" s="2">
        <f>数据源!AG475</f>
        <v>1</v>
      </c>
      <c r="G443" s="2">
        <f>数据源!AH475</f>
        <v>1.23E-2</v>
      </c>
      <c r="H443" s="2">
        <f>数据源!AI475</f>
        <v>3.5268817204301079E-4</v>
      </c>
      <c r="I443" s="2">
        <f>数据源!AJ475</f>
        <v>4</v>
      </c>
      <c r="J443" s="3">
        <f>ROUNDUP(IF(F443&gt;1,F443-ROUNDDOWN(SQRT(F443),0),F443),0)</f>
        <v>1</v>
      </c>
      <c r="K443" s="3">
        <f>F443*2-J443</f>
        <v>1</v>
      </c>
      <c r="L443" s="3" t="str">
        <f t="shared" si="271"/>
        <v>部件</v>
      </c>
      <c r="M443" s="3">
        <f t="shared" ca="1" si="272"/>
        <v>94105</v>
      </c>
      <c r="N443" s="3" t="str">
        <f t="shared" ca="1" si="27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</v>
      </c>
      <c r="O443" s="3" t="str">
        <f t="shared" si="274"/>
        <v>507,507,507,338,338,282,282,282,282,282,282,282,282,282,282,282,282,282,282,282,282,282,282,282,282,78,78,78,78,78,78,78,78,78,78,78,77,77,77,77,77,77,77,10,10,10,10,10,10,10,10,10,10,10,10,10,10,10,10,10,10,4,4,4,4,4,4</v>
      </c>
      <c r="P443" s="1" t="str">
        <f t="shared" si="27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43" s="3" t="str">
        <f>IF(D443="坦克碎片",VLOOKUP(C443,道具信息!$N$2:$O$291,2,FALSE)&amp;"碎片",VLOOKUP(C443,道具信息!$N$2:$O$291,2,FALSE))</f>
        <v>T4部件</v>
      </c>
      <c r="R443" s="3">
        <f t="shared" si="276"/>
        <v>36</v>
      </c>
      <c r="S443" s="11">
        <f t="shared" si="277"/>
        <v>4.0000000000000001E-3</v>
      </c>
      <c r="T443" s="3" t="str">
        <f>VLOOKUP(Q443,道具信息!$Q$3:$S$20,2,FALSE)</f>
        <v>CHEST_ITEM_TYPE_T4_PART</v>
      </c>
      <c r="U443" s="3" t="str">
        <f>IF(COUNTIF(U$377:U442,T443)=0,T443,"")</f>
        <v/>
      </c>
      <c r="V443" s="3" t="str">
        <f t="shared" ref="V443:V448" si="280">IF(U443&lt;&gt;"",V442&amp;","&amp;U443,V442)</f>
        <v>CHEST_ITEM_TYPE_T4_SHARD,CHEST_ITEM_TYPE_T1_PART,CHEST_ITEM_TYPE_T2_PART,CHEST_ITEM_TYPE_T3_PART,CHEST_ITEM_TYPE_T4_PART</v>
      </c>
      <c r="W443" s="13" t="str">
        <f t="shared" si="278"/>
        <v/>
      </c>
      <c r="X443" s="3" t="str">
        <f t="shared" si="279"/>
        <v/>
      </c>
      <c r="Y443" s="3" t="str">
        <f t="shared" ref="Y443:Y448" si="281">IF(X443&lt;&gt;"",Y442&amp;","&amp;X443,Y442)</f>
        <v>27.6%,50.7%,14.0%,1.8%,0.4%</v>
      </c>
    </row>
    <row r="444" spans="2:25" x14ac:dyDescent="0.3">
      <c r="B444" s="2">
        <f>数据源!AC476</f>
        <v>9</v>
      </c>
      <c r="C444" s="2" t="str">
        <f>数据源!AD476</f>
        <v>T4HP1</v>
      </c>
      <c r="D444" s="2" t="str">
        <f>数据源!AE476</f>
        <v>部件</v>
      </c>
      <c r="E444" s="2">
        <f>数据源!AF476</f>
        <v>2325</v>
      </c>
      <c r="F444" s="2">
        <f>数据源!AG476</f>
        <v>1</v>
      </c>
      <c r="G444" s="2">
        <f>数据源!AH476</f>
        <v>1.23E-2</v>
      </c>
      <c r="H444" s="2">
        <f>数据源!AI476</f>
        <v>3.5268817204301079E-4</v>
      </c>
      <c r="I444" s="2">
        <f>数据源!AJ476</f>
        <v>4</v>
      </c>
      <c r="J444" s="3">
        <f t="shared" ref="J444:J448" si="282">ROUNDUP(IF(F444&gt;1,F444-ROUNDDOWN(SQRT(F444),0),F444),0)</f>
        <v>1</v>
      </c>
      <c r="K444" s="3">
        <f t="shared" ref="K444:K448" si="283">F444*2-J444</f>
        <v>1</v>
      </c>
      <c r="L444" s="3" t="str">
        <f t="shared" si="271"/>
        <v>部件</v>
      </c>
      <c r="M444" s="3">
        <f t="shared" ca="1" si="272"/>
        <v>94201</v>
      </c>
      <c r="N444" s="3" t="str">
        <f t="shared" ca="1" si="27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</v>
      </c>
      <c r="O444" s="3" t="str">
        <f t="shared" si="274"/>
        <v>507,507,507,338,338,282,282,282,282,282,282,282,282,282,282,282,282,282,282,282,282,282,282,282,282,78,78,78,78,78,78,78,78,78,78,78,77,77,77,77,77,77,77,10,10,10,10,10,10,10,10,10,10,10,10,10,10,10,10,10,10,4,4,4,4,4,4,4</v>
      </c>
      <c r="P444" s="1" t="str">
        <f t="shared" si="27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44" s="3" t="str">
        <f>IF(D444="坦克碎片",VLOOKUP(C444,道具信息!$N$2:$O$291,2,FALSE)&amp;"碎片",VLOOKUP(C444,道具信息!$N$2:$O$291,2,FALSE))</f>
        <v>T4部件</v>
      </c>
      <c r="R444" s="3">
        <f t="shared" si="276"/>
        <v>36</v>
      </c>
      <c r="S444" s="11">
        <f t="shared" si="277"/>
        <v>4.0000000000000001E-3</v>
      </c>
      <c r="T444" s="3" t="str">
        <f>VLOOKUP(Q444,道具信息!$Q$3:$S$20,2,FALSE)</f>
        <v>CHEST_ITEM_TYPE_T4_PART</v>
      </c>
      <c r="U444" s="3" t="str">
        <f>IF(COUNTIF(U$377:U443,T444)=0,T444,"")</f>
        <v/>
      </c>
      <c r="V444" s="3" t="str">
        <f t="shared" si="280"/>
        <v>CHEST_ITEM_TYPE_T4_SHARD,CHEST_ITEM_TYPE_T1_PART,CHEST_ITEM_TYPE_T2_PART,CHEST_ITEM_TYPE_T3_PART,CHEST_ITEM_TYPE_T4_PART</v>
      </c>
      <c r="W444" s="13" t="str">
        <f t="shared" si="278"/>
        <v/>
      </c>
      <c r="X444" s="3" t="str">
        <f t="shared" si="279"/>
        <v/>
      </c>
      <c r="Y444" s="3" t="str">
        <f t="shared" si="281"/>
        <v>27.6%,50.7%,14.0%,1.8%,0.4%</v>
      </c>
    </row>
    <row r="445" spans="2:25" x14ac:dyDescent="0.3">
      <c r="B445" s="2">
        <f>数据源!AC477</f>
        <v>9</v>
      </c>
      <c r="C445" s="2" t="str">
        <f>数据源!AD477</f>
        <v>T4HP3</v>
      </c>
      <c r="D445" s="2" t="str">
        <f>数据源!AE477</f>
        <v>部件</v>
      </c>
      <c r="E445" s="2">
        <f>数据源!AF477</f>
        <v>2325</v>
      </c>
      <c r="F445" s="2">
        <f>数据源!AG477</f>
        <v>1</v>
      </c>
      <c r="G445" s="2">
        <f>数据源!AH477</f>
        <v>1.23E-2</v>
      </c>
      <c r="H445" s="2">
        <f>数据源!AI477</f>
        <v>3.5268817204301079E-4</v>
      </c>
      <c r="I445" s="2">
        <f>数据源!AJ477</f>
        <v>4</v>
      </c>
      <c r="J445" s="3">
        <f t="shared" si="282"/>
        <v>1</v>
      </c>
      <c r="K445" s="3">
        <f t="shared" si="283"/>
        <v>1</v>
      </c>
      <c r="L445" s="3" t="str">
        <f t="shared" si="271"/>
        <v>部件</v>
      </c>
      <c r="M445" s="3">
        <f t="shared" ca="1" si="272"/>
        <v>94203</v>
      </c>
      <c r="N445" s="3" t="str">
        <f t="shared" ca="1" si="27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</v>
      </c>
      <c r="O445" s="3" t="str">
        <f t="shared" si="274"/>
        <v>507,507,507,338,338,282,282,282,282,282,282,282,282,282,282,282,282,282,282,282,282,282,282,282,282,78,78,78,78,78,78,78,78,78,78,78,77,77,77,77,77,77,77,10,10,10,10,10,10,10,10,10,10,10,10,10,10,10,10,10,10,4,4,4,4,4,4,4,4</v>
      </c>
      <c r="P445" s="1" t="str">
        <f t="shared" si="27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45" s="3" t="str">
        <f>IF(D445="坦克碎片",VLOOKUP(C445,道具信息!$N$2:$O$291,2,FALSE)&amp;"碎片",VLOOKUP(C445,道具信息!$N$2:$O$291,2,FALSE))</f>
        <v>T4部件</v>
      </c>
      <c r="R445" s="3">
        <f t="shared" si="276"/>
        <v>36</v>
      </c>
      <c r="S445" s="11">
        <f t="shared" si="277"/>
        <v>4.0000000000000001E-3</v>
      </c>
      <c r="T445" s="3" t="str">
        <f>VLOOKUP(Q445,道具信息!$Q$3:$S$20,2,FALSE)</f>
        <v>CHEST_ITEM_TYPE_T4_PART</v>
      </c>
      <c r="U445" s="3" t="str">
        <f>IF(COUNTIF(U$377:U444,T445)=0,T445,"")</f>
        <v/>
      </c>
      <c r="V445" s="3" t="str">
        <f t="shared" si="280"/>
        <v>CHEST_ITEM_TYPE_T4_SHARD,CHEST_ITEM_TYPE_T1_PART,CHEST_ITEM_TYPE_T2_PART,CHEST_ITEM_TYPE_T3_PART,CHEST_ITEM_TYPE_T4_PART</v>
      </c>
      <c r="W445" s="13" t="str">
        <f t="shared" si="278"/>
        <v/>
      </c>
      <c r="X445" s="3" t="str">
        <f t="shared" si="279"/>
        <v/>
      </c>
      <c r="Y445" s="3" t="str">
        <f t="shared" si="281"/>
        <v>27.6%,50.7%,14.0%,1.8%,0.4%</v>
      </c>
    </row>
    <row r="446" spans="2:25" x14ac:dyDescent="0.3">
      <c r="B446" s="2">
        <f>数据源!AC478</f>
        <v>9</v>
      </c>
      <c r="C446" s="2" t="str">
        <f>数据源!AD478</f>
        <v>T4HP5</v>
      </c>
      <c r="D446" s="2" t="str">
        <f>数据源!AE478</f>
        <v>部件</v>
      </c>
      <c r="E446" s="2">
        <f>数据源!AF478</f>
        <v>2325</v>
      </c>
      <c r="F446" s="2">
        <f>数据源!AG478</f>
        <v>1</v>
      </c>
      <c r="G446" s="2">
        <f>数据源!AH478</f>
        <v>1.23E-2</v>
      </c>
      <c r="H446" s="2">
        <f>数据源!AI478</f>
        <v>3.5268817204301079E-4</v>
      </c>
      <c r="I446" s="2">
        <f>数据源!AJ478</f>
        <v>4</v>
      </c>
      <c r="J446" s="3">
        <f t="shared" si="282"/>
        <v>1</v>
      </c>
      <c r="K446" s="3">
        <f t="shared" si="283"/>
        <v>1</v>
      </c>
      <c r="L446" s="3" t="str">
        <f t="shared" si="271"/>
        <v>部件</v>
      </c>
      <c r="M446" s="3">
        <f t="shared" ca="1" si="272"/>
        <v>94205</v>
      </c>
      <c r="N446" s="3" t="str">
        <f t="shared" ca="1" si="27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</v>
      </c>
      <c r="O446" s="3" t="str">
        <f t="shared" si="274"/>
        <v>507,507,507,338,338,282,282,282,282,282,282,282,282,282,282,282,282,282,282,282,282,282,282,282,282,78,78,78,78,78,78,78,78,78,78,78,77,77,77,77,77,77,77,10,10,10,10,10,10,10,10,10,10,10,10,10,10,10,10,10,10,4,4,4,4,4,4,4,4,4</v>
      </c>
      <c r="P446" s="1" t="str">
        <f t="shared" si="27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46" s="3" t="str">
        <f>IF(D446="坦克碎片",VLOOKUP(C446,道具信息!$N$2:$O$291,2,FALSE)&amp;"碎片",VLOOKUP(C446,道具信息!$N$2:$O$291,2,FALSE))</f>
        <v>T4部件</v>
      </c>
      <c r="R446" s="3">
        <f t="shared" si="276"/>
        <v>36</v>
      </c>
      <c r="S446" s="11">
        <f t="shared" si="277"/>
        <v>4.0000000000000001E-3</v>
      </c>
      <c r="T446" s="3" t="str">
        <f>VLOOKUP(Q446,道具信息!$Q$3:$S$20,2,FALSE)</f>
        <v>CHEST_ITEM_TYPE_T4_PART</v>
      </c>
      <c r="U446" s="3" t="str">
        <f>IF(COUNTIF(U$377:U445,T446)=0,T446,"")</f>
        <v/>
      </c>
      <c r="V446" s="3" t="str">
        <f t="shared" si="280"/>
        <v>CHEST_ITEM_TYPE_T4_SHARD,CHEST_ITEM_TYPE_T1_PART,CHEST_ITEM_TYPE_T2_PART,CHEST_ITEM_TYPE_T3_PART,CHEST_ITEM_TYPE_T4_PART</v>
      </c>
      <c r="W446" s="13" t="str">
        <f t="shared" si="278"/>
        <v/>
      </c>
      <c r="X446" s="3" t="str">
        <f t="shared" si="279"/>
        <v/>
      </c>
      <c r="Y446" s="3" t="str">
        <f t="shared" si="281"/>
        <v>27.6%,50.7%,14.0%,1.8%,0.4%</v>
      </c>
    </row>
    <row r="447" spans="2:25" x14ac:dyDescent="0.3">
      <c r="B447" s="2">
        <f>数据源!AC479</f>
        <v>9</v>
      </c>
      <c r="C447" s="2" t="str">
        <f>数据源!AD479</f>
        <v>3倍加速1</v>
      </c>
      <c r="D447" s="2" t="str">
        <f>数据源!AE479</f>
        <v>加速道具</v>
      </c>
      <c r="E447" s="2">
        <f>数据源!AF479</f>
        <v>35</v>
      </c>
      <c r="F447" s="2">
        <f>数据源!AG479</f>
        <v>1</v>
      </c>
      <c r="G447" s="2">
        <f>数据源!AH479</f>
        <v>1.7999999999999999E-2</v>
      </c>
      <c r="H447" s="2">
        <f>数据源!AI479</f>
        <v>3.4285714285714287E-2</v>
      </c>
      <c r="I447" s="2">
        <f>数据源!AJ479</f>
        <v>343</v>
      </c>
      <c r="J447" s="3">
        <f t="shared" si="282"/>
        <v>1</v>
      </c>
      <c r="K447" s="3">
        <f t="shared" si="283"/>
        <v>1</v>
      </c>
      <c r="L447" s="3" t="str">
        <f t="shared" si="271"/>
        <v>道具</v>
      </c>
      <c r="M447" s="3">
        <f t="shared" ca="1" si="272"/>
        <v>100301</v>
      </c>
      <c r="N447" s="3" t="str">
        <f t="shared" ca="1" si="27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100301</v>
      </c>
      <c r="O447" s="3" t="str">
        <f t="shared" si="274"/>
        <v>507,507,507,338,338,282,282,282,282,282,282,282,282,282,282,282,282,282,282,282,282,282,282,282,282,78,78,78,78,78,78,78,78,78,78,78,77,77,77,77,77,77,77,10,10,10,10,10,10,10,10,10,10,10,10,10,10,10,10,10,10,4,4,4,4,4,4,4,4,4,343</v>
      </c>
      <c r="P447" s="1" t="str">
        <f t="shared" si="27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47" s="3" t="str">
        <f>IF(D447="坦克碎片",VLOOKUP(C447,道具信息!$N$2:$O$291,2,FALSE)&amp;"碎片",VLOOKUP(C447,道具信息!$N$2:$O$291,2,FALSE))</f>
        <v>3倍加速</v>
      </c>
      <c r="R447" s="3">
        <f t="shared" si="276"/>
        <v>554</v>
      </c>
      <c r="S447" s="11">
        <f t="shared" si="277"/>
        <v>5.5E-2</v>
      </c>
      <c r="T447" s="3" t="str">
        <f>VLOOKUP(Q447,道具信息!$Q$3:$S$20,2,FALSE)</f>
        <v>CHEST_ITEM_TYPE_3X_ACCELERATOR</v>
      </c>
      <c r="U447" s="3" t="str">
        <f>IF(COUNTIF(U$377:U446,T447)=0,T447,"")</f>
        <v>CHEST_ITEM_TYPE_3X_ACCELERATOR</v>
      </c>
      <c r="V447" s="3" t="str">
        <f t="shared" si="280"/>
        <v>CHEST_ITEM_TYPE_T4_SHARD,CHEST_ITEM_TYPE_T1_PART,CHEST_ITEM_TYPE_T2_PART,CHEST_ITEM_TYPE_T3_PART,CHEST_ITEM_TYPE_T4_PART,CHEST_ITEM_TYPE_3X_ACCELERATOR</v>
      </c>
      <c r="W447" s="13">
        <f t="shared" si="278"/>
        <v>5.5E-2</v>
      </c>
      <c r="X447" s="3" t="str">
        <f t="shared" si="279"/>
        <v>5.5%</v>
      </c>
      <c r="Y447" s="3" t="str">
        <f t="shared" si="281"/>
        <v>27.6%,50.7%,14.0%,1.8%,0.4%,5.5%</v>
      </c>
    </row>
    <row r="448" spans="2:25" x14ac:dyDescent="0.3">
      <c r="B448" s="2">
        <f>数据源!AC480</f>
        <v>9</v>
      </c>
      <c r="C448" s="2" t="str">
        <f>数据源!AD480</f>
        <v>3倍加速2</v>
      </c>
      <c r="D448" s="2" t="str">
        <f>数据源!AE480</f>
        <v>加速道具</v>
      </c>
      <c r="E448" s="2">
        <f>数据源!AF480</f>
        <v>60</v>
      </c>
      <c r="F448" s="2">
        <f>数据源!AG480</f>
        <v>1</v>
      </c>
      <c r="G448" s="2">
        <f>数据源!AH480</f>
        <v>1.9E-2</v>
      </c>
      <c r="H448" s="2">
        <f>数据源!AI480</f>
        <v>2.1111111111111115E-2</v>
      </c>
      <c r="I448" s="2">
        <f>数据源!AJ480</f>
        <v>211</v>
      </c>
      <c r="J448" s="3">
        <f t="shared" si="282"/>
        <v>1</v>
      </c>
      <c r="K448" s="3">
        <f t="shared" si="283"/>
        <v>1</v>
      </c>
      <c r="L448" s="3" t="str">
        <f t="shared" si="271"/>
        <v>道具</v>
      </c>
      <c r="M448" s="3">
        <f t="shared" ca="1" si="272"/>
        <v>100302</v>
      </c>
      <c r="N448" s="3" t="str">
        <f t="shared" ca="1" si="27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100301,100302</v>
      </c>
      <c r="O448" s="3" t="str">
        <f t="shared" si="274"/>
        <v>507,507,507,338,338,282,282,282,282,282,282,282,282,282,282,282,282,282,282,282,282,282,282,282,282,78,78,78,78,78,78,78,78,78,78,78,77,77,77,77,77,77,77,10,10,10,10,10,10,10,10,10,10,10,10,10,10,10,10,10,10,4,4,4,4,4,4,4,4,4,343,211</v>
      </c>
      <c r="P448" s="1" t="str">
        <f t="shared" si="275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48" s="3" t="str">
        <f>IF(D448="坦克碎片",VLOOKUP(C448,道具信息!$N$2:$O$291,2,FALSE)&amp;"碎片",VLOOKUP(C448,道具信息!$N$2:$O$291,2,FALSE))</f>
        <v>3倍加速</v>
      </c>
      <c r="R448" s="3">
        <f t="shared" si="276"/>
        <v>554</v>
      </c>
      <c r="S448" s="11">
        <f t="shared" si="277"/>
        <v>5.5E-2</v>
      </c>
      <c r="T448" s="3" t="str">
        <f>VLOOKUP(Q448,道具信息!$Q$3:$S$20,2,FALSE)</f>
        <v>CHEST_ITEM_TYPE_3X_ACCELERATOR</v>
      </c>
      <c r="U448" s="3" t="str">
        <f>IF(COUNTIF(U$377:U447,T448)=0,T448,"")</f>
        <v/>
      </c>
      <c r="V448" s="3" t="str">
        <f t="shared" si="280"/>
        <v>CHEST_ITEM_TYPE_T4_SHARD,CHEST_ITEM_TYPE_T1_PART,CHEST_ITEM_TYPE_T2_PART,CHEST_ITEM_TYPE_T3_PART,CHEST_ITEM_TYPE_T4_PART,CHEST_ITEM_TYPE_3X_ACCELERATOR</v>
      </c>
      <c r="W448" s="13" t="str">
        <f t="shared" si="278"/>
        <v/>
      </c>
      <c r="X448" s="3" t="str">
        <f t="shared" si="279"/>
        <v/>
      </c>
      <c r="Y448" s="3" t="str">
        <f t="shared" si="281"/>
        <v>27.6%,50.7%,14.0%,1.8%,0.4%,5.5%</v>
      </c>
    </row>
    <row r="449" spans="2:25" x14ac:dyDescent="0.3">
      <c r="N449" s="3" t="str">
        <f ca="1">"["&amp;N448&amp;"]"</f>
        <v>[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100301,100302]</v>
      </c>
      <c r="O449" s="3" t="str">
        <f>"["&amp;O448&amp;"]"</f>
        <v>[507,507,507,338,338,282,282,282,282,282,282,282,282,282,282,282,282,282,282,282,282,282,282,282,282,78,78,78,78,78,78,78,78,78,78,78,77,77,77,77,77,77,77,10,10,10,10,10,10,10,10,10,10,10,10,10,10,10,10,10,10,4,4,4,4,4,4,4,4,4,343,211]</v>
      </c>
      <c r="P449" s="3" t="str">
        <f>"["&amp;P448&amp;"]"</f>
        <v>[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]</v>
      </c>
      <c r="S449" s="11"/>
      <c r="V449" s="3" t="str">
        <f>"["&amp;V448&amp;"]"</f>
        <v>[CHEST_ITEM_TYPE_T4_SHARD,CHEST_ITEM_TYPE_T1_PART,CHEST_ITEM_TYPE_T2_PART,CHEST_ITEM_TYPE_T3_PART,CHEST_ITEM_TYPE_T4_PART,CHEST_ITEM_TYPE_3X_ACCELERATOR]</v>
      </c>
      <c r="Y449" s="3" t="str">
        <f>"["&amp;Y448&amp;"]"</f>
        <v>[27.6%,50.7%,14.0%,1.8%,0.4%,5.5%]</v>
      </c>
    </row>
    <row r="451" spans="2:25" x14ac:dyDescent="0.3">
      <c r="B451" s="2" t="str">
        <f>数据源!AC483</f>
        <v>联赛等级</v>
      </c>
      <c r="C451" s="2" t="str">
        <f>数据源!AD483</f>
        <v>道具名称</v>
      </c>
      <c r="D451" s="2" t="str">
        <f>数据源!AE483</f>
        <v>对应大类</v>
      </c>
      <c r="E451" s="2" t="str">
        <f>数据源!AF483</f>
        <v>道具价值</v>
      </c>
      <c r="F451" s="2" t="str">
        <f>数据源!AG483</f>
        <v>抽取个数</v>
      </c>
      <c r="G451" s="2" t="str">
        <f>数据源!AH483</f>
        <v>价值比例</v>
      </c>
      <c r="H451" s="2" t="str">
        <f>数据源!AI483</f>
        <v>产出概率</v>
      </c>
      <c r="I451" s="2" t="str">
        <f>数据源!AJ483</f>
        <v>权重值</v>
      </c>
      <c r="J451" s="7" t="s">
        <v>234</v>
      </c>
      <c r="K451" s="7" t="s">
        <v>235</v>
      </c>
      <c r="L451" s="3" t="s">
        <v>222</v>
      </c>
      <c r="M451" s="3" t="s">
        <v>152</v>
      </c>
      <c r="N451" s="3" t="s">
        <v>224</v>
      </c>
      <c r="O451" s="3" t="s">
        <v>225</v>
      </c>
      <c r="P451" s="3" t="s">
        <v>226</v>
      </c>
      <c r="Q451" s="8" t="s">
        <v>244</v>
      </c>
      <c r="R451" s="8" t="s">
        <v>245</v>
      </c>
      <c r="S451" s="8" t="s">
        <v>246</v>
      </c>
    </row>
    <row r="452" spans="2:25" x14ac:dyDescent="0.3">
      <c r="B452" s="2">
        <f>数据源!AC484</f>
        <v>10</v>
      </c>
      <c r="C452" s="2" t="str">
        <f>数据源!AD484</f>
        <v>霞飞</v>
      </c>
      <c r="D452" s="2" t="str">
        <f>数据源!AE484</f>
        <v>坦克碎片</v>
      </c>
      <c r="E452" s="2">
        <f>数据源!AF484</f>
        <v>92</v>
      </c>
      <c r="F452" s="2">
        <f>数据源!AG484</f>
        <v>1</v>
      </c>
      <c r="G452" s="2">
        <f>数据源!AH484</f>
        <v>7.2999999999999995E-2</v>
      </c>
      <c r="H452" s="2">
        <f>数据源!AI484</f>
        <v>5.2898550724637686E-2</v>
      </c>
      <c r="I452" s="2">
        <f>数据源!AJ484</f>
        <v>529</v>
      </c>
      <c r="J452" s="3">
        <f>ROUNDUP(IF(F452&gt;1,F452-ROUNDDOWN(SQRT(F452),0),F452),0)</f>
        <v>1</v>
      </c>
      <c r="K452" s="3">
        <f>F452*2-J452</f>
        <v>1</v>
      </c>
      <c r="L452" s="3" t="str">
        <f>RIGHT(D452,2)</f>
        <v>碎片</v>
      </c>
      <c r="M452" s="3">
        <f ca="1">IF(OR(L452="坦克",L452="碎片"),VLOOKUP(C452,INDIRECT("坦克ID"),MATCH(L452&amp;"ID",INDIRECT("坦克标头"),0),FALSE),VLOOKUP(C452,INDIRECT(L452&amp;"ID"),2,FALSE))</f>
        <v>51411</v>
      </c>
      <c r="N452" s="3">
        <f ca="1">M452</f>
        <v>51411</v>
      </c>
      <c r="O452" s="3">
        <f>I452</f>
        <v>529</v>
      </c>
      <c r="P452" s="1" t="str">
        <f>"("&amp;J452&amp;","&amp;K452&amp;")"</f>
        <v>(1,1)</v>
      </c>
      <c r="Q452" s="3" t="str">
        <f>IF(D452="坦克碎片",VLOOKUP(C452,道具信息!$N$2:$O$291,2,FALSE)&amp;"碎片",VLOOKUP(C452,道具信息!$N$2:$O$291,2,FALSE))</f>
        <v>T4坦克碎片</v>
      </c>
      <c r="R452" s="3">
        <f t="shared" ref="R452:R483" si="284">SUMIFS(I:I,Q:Q,Q452,B:B,B452)</f>
        <v>3528</v>
      </c>
      <c r="S452" s="11">
        <f t="shared" ref="S452:S483" si="285">ROUND(R452/SUMIF(B:B,B452,I:I),3)</f>
        <v>0.35299999999999998</v>
      </c>
      <c r="T452" s="3" t="str">
        <f>VLOOKUP(Q452,道具信息!$Q$3:$S$20,2,FALSE)</f>
        <v>CHEST_ITEM_TYPE_T4_SHARD</v>
      </c>
      <c r="U452" s="3" t="str">
        <f>T452</f>
        <v>CHEST_ITEM_TYPE_T4_SHARD</v>
      </c>
      <c r="V452" s="3" t="str">
        <f>U452</f>
        <v>CHEST_ITEM_TYPE_T4_SHARD</v>
      </c>
      <c r="W452" s="13">
        <f>IF(U452&lt;&gt;"",ROUND(S452*100%,3),"")</f>
        <v>0.35299999999999998</v>
      </c>
      <c r="X452" s="3" t="str">
        <f>TEXT(W452,"0.0%")</f>
        <v>35.3%</v>
      </c>
      <c r="Y452" s="3" t="str">
        <f>X452</f>
        <v>35.3%</v>
      </c>
    </row>
    <row r="453" spans="2:25" x14ac:dyDescent="0.3">
      <c r="B453" s="2">
        <f>数据源!AC485</f>
        <v>10</v>
      </c>
      <c r="C453" s="2" t="str">
        <f>数据源!AD485</f>
        <v>M-48</v>
      </c>
      <c r="D453" s="2" t="str">
        <f>数据源!AE485</f>
        <v>坦克碎片</v>
      </c>
      <c r="E453" s="2">
        <f>数据源!AF485</f>
        <v>92</v>
      </c>
      <c r="F453" s="2">
        <f>数据源!AG485</f>
        <v>1</v>
      </c>
      <c r="G453" s="2">
        <f>数据源!AH485</f>
        <v>7.2999999999999995E-2</v>
      </c>
      <c r="H453" s="2">
        <f>数据源!AI485</f>
        <v>5.2898550724637686E-2</v>
      </c>
      <c r="I453" s="2">
        <f>数据源!AJ485</f>
        <v>529</v>
      </c>
      <c r="J453" s="3">
        <f t="shared" ref="J453:J478" si="286">ROUNDUP(IF(F453&gt;1,F453-ROUNDDOWN(SQRT(F453),0),F453),0)</f>
        <v>1</v>
      </c>
      <c r="K453" s="3">
        <f t="shared" ref="K453:K478" si="287">F453*2-J453</f>
        <v>1</v>
      </c>
      <c r="L453" s="3" t="str">
        <f t="shared" ref="L453:L454" si="288">RIGHT(D453,2)</f>
        <v>碎片</v>
      </c>
      <c r="M453" s="3">
        <f t="shared" ref="M453:M454" ca="1" si="289">IF(OR(L453="坦克",L453="碎片"),VLOOKUP(C453,INDIRECT("坦克ID"),MATCH(L453&amp;"ID",INDIRECT("坦克标头"),0),FALSE),VLOOKUP(C453,INDIRECT(L453&amp;"ID"),2,FALSE))</f>
        <v>52411</v>
      </c>
      <c r="N453" s="3" t="str">
        <f ca="1">N452&amp;","&amp;M453</f>
        <v>51411,52411</v>
      </c>
      <c r="O453" s="3" t="str">
        <f>O452&amp;","&amp;I453</f>
        <v>529,529</v>
      </c>
      <c r="P453" s="1" t="str">
        <f>P452&amp;","&amp;"("&amp;J453&amp;","&amp;K453&amp;")"</f>
        <v>(1,1),(1,1)</v>
      </c>
      <c r="Q453" s="3" t="str">
        <f>IF(D453="坦克碎片",VLOOKUP(C453,道具信息!$N$2:$O$291,2,FALSE)&amp;"碎片",VLOOKUP(C453,道具信息!$N$2:$O$291,2,FALSE))</f>
        <v>T4坦克碎片</v>
      </c>
      <c r="R453" s="3">
        <f t="shared" si="284"/>
        <v>3528</v>
      </c>
      <c r="S453" s="11">
        <f t="shared" si="285"/>
        <v>0.35299999999999998</v>
      </c>
      <c r="T453" s="3" t="str">
        <f>VLOOKUP(Q453,道具信息!$Q$3:$S$20,2,FALSE)</f>
        <v>CHEST_ITEM_TYPE_T4_SHARD</v>
      </c>
      <c r="U453" s="3" t="str">
        <f>IF(COUNTIF(U$452:U452,T453)=0,T453,"")</f>
        <v/>
      </c>
      <c r="V453" s="3" t="str">
        <f>IF(U453&lt;&gt;"",V452&amp;","&amp;U453,V452)</f>
        <v>CHEST_ITEM_TYPE_T4_SHARD</v>
      </c>
      <c r="W453" s="13" t="str">
        <f t="shared" ref="W453:W516" si="290">IF(U453&lt;&gt;"",ROUND(S453*100%,3),"")</f>
        <v/>
      </c>
      <c r="X453" s="3" t="str">
        <f t="shared" ref="X453:X516" si="291">TEXT(W453,"0.0%")</f>
        <v/>
      </c>
      <c r="Y453" s="3" t="str">
        <f>IF(X453&lt;&gt;"",Y452&amp;","&amp;X453,Y452)</f>
        <v>35.3%</v>
      </c>
    </row>
    <row r="454" spans="2:25" x14ac:dyDescent="0.3">
      <c r="B454" s="2">
        <f>数据源!AC486</f>
        <v>10</v>
      </c>
      <c r="C454" s="2" t="str">
        <f>数据源!AD486</f>
        <v>征服者</v>
      </c>
      <c r="D454" s="2" t="str">
        <f>数据源!AE486</f>
        <v>坦克碎片</v>
      </c>
      <c r="E454" s="2">
        <f>数据源!AF486</f>
        <v>92</v>
      </c>
      <c r="F454" s="2">
        <f>数据源!AG486</f>
        <v>1</v>
      </c>
      <c r="G454" s="2">
        <f>数据源!AH486</f>
        <v>7.2999999999999995E-2</v>
      </c>
      <c r="H454" s="2">
        <f>数据源!AI486</f>
        <v>5.2898550724637686E-2</v>
      </c>
      <c r="I454" s="2">
        <f>数据源!AJ486</f>
        <v>529</v>
      </c>
      <c r="J454" s="3">
        <f t="shared" si="286"/>
        <v>1</v>
      </c>
      <c r="K454" s="3">
        <f t="shared" si="287"/>
        <v>1</v>
      </c>
      <c r="L454" s="3" t="str">
        <f t="shared" si="288"/>
        <v>碎片</v>
      </c>
      <c r="M454" s="3">
        <f t="shared" ca="1" si="289"/>
        <v>53411</v>
      </c>
      <c r="N454" s="3" t="str">
        <f t="shared" ref="N454" ca="1" si="292">N453&amp;","&amp;M454</f>
        <v>51411,52411,53411</v>
      </c>
      <c r="O454" s="3" t="str">
        <f t="shared" ref="O454" si="293">O453&amp;","&amp;I454</f>
        <v>529,529,529</v>
      </c>
      <c r="P454" s="1" t="str">
        <f t="shared" ref="P454" si="294">P453&amp;","&amp;"("&amp;J454&amp;","&amp;K454&amp;")"</f>
        <v>(1,1),(1,1),(1,1)</v>
      </c>
      <c r="Q454" s="3" t="str">
        <f>IF(D454="坦克碎片",VLOOKUP(C454,道具信息!$N$2:$O$291,2,FALSE)&amp;"碎片",VLOOKUP(C454,道具信息!$N$2:$O$291,2,FALSE))</f>
        <v>T4坦克碎片</v>
      </c>
      <c r="R454" s="3">
        <f t="shared" si="284"/>
        <v>3528</v>
      </c>
      <c r="S454" s="11">
        <f t="shared" si="285"/>
        <v>0.35299999999999998</v>
      </c>
      <c r="T454" s="3" t="str">
        <f>VLOOKUP(Q454,道具信息!$Q$3:$S$20,2,FALSE)</f>
        <v>CHEST_ITEM_TYPE_T4_SHARD</v>
      </c>
      <c r="U454" s="3" t="str">
        <f>IF(COUNTIF(U$452:U453,T454)=0,T454,"")</f>
        <v/>
      </c>
      <c r="V454" s="3" t="str">
        <f t="shared" ref="V454:V517" si="295">IF(U454&lt;&gt;"",V453&amp;","&amp;U454,V453)</f>
        <v>CHEST_ITEM_TYPE_T4_SHARD</v>
      </c>
      <c r="W454" s="13" t="str">
        <f t="shared" si="290"/>
        <v/>
      </c>
      <c r="X454" s="3" t="str">
        <f t="shared" si="291"/>
        <v/>
      </c>
      <c r="Y454" s="3" t="str">
        <f t="shared" ref="Y454:Y517" si="296">IF(X454&lt;&gt;"",Y453&amp;","&amp;X454,Y453)</f>
        <v>35.3%</v>
      </c>
    </row>
    <row r="455" spans="2:25" x14ac:dyDescent="0.3">
      <c r="B455" s="2">
        <f>数据源!AC487</f>
        <v>10</v>
      </c>
      <c r="C455" s="2" t="str">
        <f>数据源!AD487</f>
        <v>M-41</v>
      </c>
      <c r="D455" s="2" t="str">
        <f>数据源!AE487</f>
        <v>坦克碎片</v>
      </c>
      <c r="E455" s="2">
        <f>数据源!AF487</f>
        <v>138</v>
      </c>
      <c r="F455" s="2">
        <f>数据源!AG487</f>
        <v>1</v>
      </c>
      <c r="G455" s="2">
        <f>数据源!AH487</f>
        <v>7.2999999999999995E-2</v>
      </c>
      <c r="H455" s="2">
        <f>数据源!AI487</f>
        <v>3.5265700483091793E-2</v>
      </c>
      <c r="I455" s="2">
        <f>数据源!AJ487</f>
        <v>353</v>
      </c>
      <c r="J455" s="3">
        <f t="shared" si="286"/>
        <v>1</v>
      </c>
      <c r="K455" s="3">
        <f t="shared" si="287"/>
        <v>1</v>
      </c>
      <c r="L455" s="3" t="str">
        <f t="shared" ref="L455:L472" si="297">RIGHT(D455,2)</f>
        <v>碎片</v>
      </c>
      <c r="M455" s="3">
        <f t="shared" ref="M455:M472" ca="1" si="298">IF(OR(L455="坦克",L455="碎片"),VLOOKUP(C455,INDIRECT("坦克ID"),MATCH(L455&amp;"ID",INDIRECT("坦克标头"),0),FALSE),VLOOKUP(C455,INDIRECT(L455&amp;"ID"),2,FALSE))</f>
        <v>51421</v>
      </c>
      <c r="N455" s="3" t="str">
        <f t="shared" ref="N455:N472" ca="1" si="299">N454&amp;","&amp;M455</f>
        <v>51411,52411,53411,51421</v>
      </c>
      <c r="O455" s="3" t="str">
        <f t="shared" ref="O455:O472" si="300">O454&amp;","&amp;I455</f>
        <v>529,529,529,353</v>
      </c>
      <c r="P455" s="1" t="str">
        <f t="shared" ref="P455:P472" si="301">P454&amp;","&amp;"("&amp;J455&amp;","&amp;K455&amp;")"</f>
        <v>(1,1),(1,1),(1,1),(1,1)</v>
      </c>
      <c r="Q455" s="3" t="str">
        <f>IF(D455="坦克碎片",VLOOKUP(C455,道具信息!$N$2:$O$291,2,FALSE)&amp;"碎片",VLOOKUP(C455,道具信息!$N$2:$O$291,2,FALSE))</f>
        <v>T4坦克碎片</v>
      </c>
      <c r="R455" s="3">
        <f t="shared" si="284"/>
        <v>3528</v>
      </c>
      <c r="S455" s="11">
        <f t="shared" si="285"/>
        <v>0.35299999999999998</v>
      </c>
      <c r="T455" s="3" t="str">
        <f>VLOOKUP(Q455,道具信息!$Q$3:$S$20,2,FALSE)</f>
        <v>CHEST_ITEM_TYPE_T4_SHARD</v>
      </c>
      <c r="U455" s="3" t="str">
        <f>IF(COUNTIF(U$452:U454,T455)=0,T455,"")</f>
        <v/>
      </c>
      <c r="V455" s="3" t="str">
        <f t="shared" si="295"/>
        <v>CHEST_ITEM_TYPE_T4_SHARD</v>
      </c>
      <c r="W455" s="13" t="str">
        <f t="shared" si="290"/>
        <v/>
      </c>
      <c r="X455" s="3" t="str">
        <f t="shared" si="291"/>
        <v/>
      </c>
      <c r="Y455" s="3" t="str">
        <f t="shared" si="296"/>
        <v>35.3%</v>
      </c>
    </row>
    <row r="456" spans="2:25" x14ac:dyDescent="0.3">
      <c r="B456" s="2">
        <f>数据源!AC488</f>
        <v>10</v>
      </c>
      <c r="C456" s="2" t="str">
        <f>数据源!AD488</f>
        <v>潘兴</v>
      </c>
      <c r="D456" s="2" t="str">
        <f>数据源!AE488</f>
        <v>坦克碎片</v>
      </c>
      <c r="E456" s="2">
        <f>数据源!AF488</f>
        <v>138</v>
      </c>
      <c r="F456" s="2">
        <f>数据源!AG488</f>
        <v>1</v>
      </c>
      <c r="G456" s="2">
        <f>数据源!AH488</f>
        <v>7.2999999999999995E-2</v>
      </c>
      <c r="H456" s="2">
        <f>数据源!AI488</f>
        <v>3.5265700483091793E-2</v>
      </c>
      <c r="I456" s="2">
        <f>数据源!AJ488</f>
        <v>353</v>
      </c>
      <c r="J456" s="3">
        <f t="shared" si="286"/>
        <v>1</v>
      </c>
      <c r="K456" s="3">
        <f t="shared" si="287"/>
        <v>1</v>
      </c>
      <c r="L456" s="3" t="str">
        <f t="shared" si="297"/>
        <v>碎片</v>
      </c>
      <c r="M456" s="3">
        <f t="shared" ca="1" si="298"/>
        <v>52421</v>
      </c>
      <c r="N456" s="3" t="str">
        <f t="shared" ca="1" si="299"/>
        <v>51411,52411,53411,51421,52421</v>
      </c>
      <c r="O456" s="3" t="str">
        <f t="shared" si="300"/>
        <v>529,529,529,353,353</v>
      </c>
      <c r="P456" s="1" t="str">
        <f t="shared" si="301"/>
        <v>(1,1),(1,1),(1,1),(1,1),(1,1)</v>
      </c>
      <c r="Q456" s="3" t="str">
        <f>IF(D456="坦克碎片",VLOOKUP(C456,道具信息!$N$2:$O$291,2,FALSE)&amp;"碎片",VLOOKUP(C456,道具信息!$N$2:$O$291,2,FALSE))</f>
        <v>T4坦克碎片</v>
      </c>
      <c r="R456" s="3">
        <f t="shared" si="284"/>
        <v>3528</v>
      </c>
      <c r="S456" s="11">
        <f t="shared" si="285"/>
        <v>0.35299999999999998</v>
      </c>
      <c r="T456" s="3" t="str">
        <f>VLOOKUP(Q456,道具信息!$Q$3:$S$20,2,FALSE)</f>
        <v>CHEST_ITEM_TYPE_T4_SHARD</v>
      </c>
      <c r="U456" s="3" t="str">
        <f>IF(COUNTIF(U$452:U455,T456)=0,T456,"")</f>
        <v/>
      </c>
      <c r="V456" s="3" t="str">
        <f t="shared" si="295"/>
        <v>CHEST_ITEM_TYPE_T4_SHARD</v>
      </c>
      <c r="W456" s="13" t="str">
        <f t="shared" si="290"/>
        <v/>
      </c>
      <c r="X456" s="3" t="str">
        <f t="shared" si="291"/>
        <v/>
      </c>
      <c r="Y456" s="3" t="str">
        <f t="shared" si="296"/>
        <v>35.3%</v>
      </c>
    </row>
    <row r="457" spans="2:25" x14ac:dyDescent="0.3">
      <c r="B457" s="2">
        <f>数据源!AC489</f>
        <v>10</v>
      </c>
      <c r="C457" s="2" t="str">
        <f>数据源!AD489</f>
        <v>IS-4</v>
      </c>
      <c r="D457" s="2" t="str">
        <f>数据源!AE489</f>
        <v>坦克碎片</v>
      </c>
      <c r="E457" s="2">
        <f>数据源!AF489</f>
        <v>138</v>
      </c>
      <c r="F457" s="2">
        <f>数据源!AG489</f>
        <v>1</v>
      </c>
      <c r="G457" s="2">
        <f>数据源!AH489</f>
        <v>7.2999999999999995E-2</v>
      </c>
      <c r="H457" s="2">
        <f>数据源!AI489</f>
        <v>3.5265700483091793E-2</v>
      </c>
      <c r="I457" s="2">
        <f>数据源!AJ489</f>
        <v>353</v>
      </c>
      <c r="J457" s="3">
        <f t="shared" si="286"/>
        <v>1</v>
      </c>
      <c r="K457" s="3">
        <f t="shared" si="287"/>
        <v>1</v>
      </c>
      <c r="L457" s="3" t="str">
        <f t="shared" si="297"/>
        <v>碎片</v>
      </c>
      <c r="M457" s="3">
        <f t="shared" ca="1" si="298"/>
        <v>53421</v>
      </c>
      <c r="N457" s="3" t="str">
        <f t="shared" ca="1" si="299"/>
        <v>51411,52411,53411,51421,52421,53421</v>
      </c>
      <c r="O457" s="3" t="str">
        <f t="shared" si="300"/>
        <v>529,529,529,353,353,353</v>
      </c>
      <c r="P457" s="1" t="str">
        <f t="shared" si="301"/>
        <v>(1,1),(1,1),(1,1),(1,1),(1,1),(1,1)</v>
      </c>
      <c r="Q457" s="3" t="str">
        <f>IF(D457="坦克碎片",VLOOKUP(C457,道具信息!$N$2:$O$291,2,FALSE)&amp;"碎片",VLOOKUP(C457,道具信息!$N$2:$O$291,2,FALSE))</f>
        <v>T4坦克碎片</v>
      </c>
      <c r="R457" s="3">
        <f t="shared" si="284"/>
        <v>3528</v>
      </c>
      <c r="S457" s="11">
        <f t="shared" si="285"/>
        <v>0.35299999999999998</v>
      </c>
      <c r="T457" s="3" t="str">
        <f>VLOOKUP(Q457,道具信息!$Q$3:$S$20,2,FALSE)</f>
        <v>CHEST_ITEM_TYPE_T4_SHARD</v>
      </c>
      <c r="U457" s="3" t="str">
        <f>IF(COUNTIF(U$452:U456,T457)=0,T457,"")</f>
        <v/>
      </c>
      <c r="V457" s="3" t="str">
        <f t="shared" si="295"/>
        <v>CHEST_ITEM_TYPE_T4_SHARD</v>
      </c>
      <c r="W457" s="13" t="str">
        <f t="shared" si="290"/>
        <v/>
      </c>
      <c r="X457" s="3" t="str">
        <f t="shared" si="291"/>
        <v/>
      </c>
      <c r="Y457" s="3" t="str">
        <f t="shared" si="296"/>
        <v>35.3%</v>
      </c>
    </row>
    <row r="458" spans="2:25" x14ac:dyDescent="0.3">
      <c r="B458" s="2">
        <f>数据源!AC490</f>
        <v>10</v>
      </c>
      <c r="C458" s="2" t="str">
        <f>数据源!AD490</f>
        <v>BMP-3</v>
      </c>
      <c r="D458" s="2" t="str">
        <f>数据源!AE490</f>
        <v>坦克碎片</v>
      </c>
      <c r="E458" s="2">
        <f>数据源!AF490</f>
        <v>165.6</v>
      </c>
      <c r="F458" s="2">
        <f>数据源!AG490</f>
        <v>1</v>
      </c>
      <c r="G458" s="2">
        <f>数据源!AH490</f>
        <v>7.2999999999999995E-2</v>
      </c>
      <c r="H458" s="2">
        <f>数据源!AI490</f>
        <v>2.9388083735909825E-2</v>
      </c>
      <c r="I458" s="2">
        <f>数据源!AJ490</f>
        <v>294</v>
      </c>
      <c r="J458" s="3">
        <f t="shared" si="286"/>
        <v>1</v>
      </c>
      <c r="K458" s="3">
        <f t="shared" si="287"/>
        <v>1</v>
      </c>
      <c r="L458" s="3" t="str">
        <f t="shared" si="297"/>
        <v>碎片</v>
      </c>
      <c r="M458" s="3">
        <f t="shared" ca="1" si="298"/>
        <v>51431</v>
      </c>
      <c r="N458" s="3" t="str">
        <f t="shared" ca="1" si="299"/>
        <v>51411,52411,53411,51421,52421,53421,51431</v>
      </c>
      <c r="O458" s="3" t="str">
        <f t="shared" si="300"/>
        <v>529,529,529,353,353,353,294</v>
      </c>
      <c r="P458" s="1" t="str">
        <f t="shared" si="301"/>
        <v>(1,1),(1,1),(1,1),(1,1),(1,1),(1,1),(1,1)</v>
      </c>
      <c r="Q458" s="3" t="str">
        <f>IF(D458="坦克碎片",VLOOKUP(C458,道具信息!$N$2:$O$291,2,FALSE)&amp;"碎片",VLOOKUP(C458,道具信息!$N$2:$O$291,2,FALSE))</f>
        <v>T4坦克碎片</v>
      </c>
      <c r="R458" s="3">
        <f t="shared" si="284"/>
        <v>3528</v>
      </c>
      <c r="S458" s="11">
        <f t="shared" si="285"/>
        <v>0.35299999999999998</v>
      </c>
      <c r="T458" s="3" t="str">
        <f>VLOOKUP(Q458,道具信息!$Q$3:$S$20,2,FALSE)</f>
        <v>CHEST_ITEM_TYPE_T4_SHARD</v>
      </c>
      <c r="U458" s="3" t="str">
        <f>IF(COUNTIF(U$452:U457,T458)=0,T458,"")</f>
        <v/>
      </c>
      <c r="V458" s="3" t="str">
        <f t="shared" si="295"/>
        <v>CHEST_ITEM_TYPE_T4_SHARD</v>
      </c>
      <c r="W458" s="13" t="str">
        <f t="shared" si="290"/>
        <v/>
      </c>
      <c r="X458" s="3" t="str">
        <f t="shared" si="291"/>
        <v/>
      </c>
      <c r="Y458" s="3" t="str">
        <f t="shared" si="296"/>
        <v>35.3%</v>
      </c>
    </row>
    <row r="459" spans="2:25" x14ac:dyDescent="0.3">
      <c r="B459" s="2">
        <f>数据源!AC491</f>
        <v>10</v>
      </c>
      <c r="C459" s="2" t="str">
        <f>数据源!AD491</f>
        <v>百夫长</v>
      </c>
      <c r="D459" s="2" t="str">
        <f>数据源!AE491</f>
        <v>坦克碎片</v>
      </c>
      <c r="E459" s="2">
        <f>数据源!AF491</f>
        <v>165.6</v>
      </c>
      <c r="F459" s="2">
        <f>数据源!AG491</f>
        <v>1</v>
      </c>
      <c r="G459" s="2">
        <f>数据源!AH491</f>
        <v>7.2999999999999995E-2</v>
      </c>
      <c r="H459" s="2">
        <f>数据源!AI491</f>
        <v>2.9388083735909825E-2</v>
      </c>
      <c r="I459" s="2">
        <f>数据源!AJ491</f>
        <v>294</v>
      </c>
      <c r="J459" s="3">
        <f t="shared" si="286"/>
        <v>1</v>
      </c>
      <c r="K459" s="3">
        <f t="shared" si="287"/>
        <v>1</v>
      </c>
      <c r="L459" s="3" t="str">
        <f t="shared" si="297"/>
        <v>碎片</v>
      </c>
      <c r="M459" s="3">
        <f t="shared" ca="1" si="298"/>
        <v>52431</v>
      </c>
      <c r="N459" s="3" t="str">
        <f t="shared" ca="1" si="299"/>
        <v>51411,52411,53411,51421,52421,53421,51431,52431</v>
      </c>
      <c r="O459" s="3" t="str">
        <f t="shared" si="300"/>
        <v>529,529,529,353,353,353,294,294</v>
      </c>
      <c r="P459" s="1" t="str">
        <f t="shared" si="301"/>
        <v>(1,1),(1,1),(1,1),(1,1),(1,1),(1,1),(1,1),(1,1)</v>
      </c>
      <c r="Q459" s="3" t="str">
        <f>IF(D459="坦克碎片",VLOOKUP(C459,道具信息!$N$2:$O$291,2,FALSE)&amp;"碎片",VLOOKUP(C459,道具信息!$N$2:$O$291,2,FALSE))</f>
        <v>T4坦克碎片</v>
      </c>
      <c r="R459" s="3">
        <f t="shared" si="284"/>
        <v>3528</v>
      </c>
      <c r="S459" s="11">
        <f t="shared" si="285"/>
        <v>0.35299999999999998</v>
      </c>
      <c r="T459" s="3" t="str">
        <f>VLOOKUP(Q459,道具信息!$Q$3:$S$20,2,FALSE)</f>
        <v>CHEST_ITEM_TYPE_T4_SHARD</v>
      </c>
      <c r="U459" s="3" t="str">
        <f>IF(COUNTIF(U$452:U458,T459)=0,T459,"")</f>
        <v/>
      </c>
      <c r="V459" s="3" t="str">
        <f t="shared" si="295"/>
        <v>CHEST_ITEM_TYPE_T4_SHARD</v>
      </c>
      <c r="W459" s="13" t="str">
        <f t="shared" si="290"/>
        <v/>
      </c>
      <c r="X459" s="3" t="str">
        <f t="shared" si="291"/>
        <v/>
      </c>
      <c r="Y459" s="3" t="str">
        <f t="shared" si="296"/>
        <v>35.3%</v>
      </c>
    </row>
    <row r="460" spans="2:25" x14ac:dyDescent="0.3">
      <c r="B460" s="2">
        <f>数据源!AC492</f>
        <v>10</v>
      </c>
      <c r="C460" s="2" t="str">
        <f>数据源!AD492</f>
        <v>T-32</v>
      </c>
      <c r="D460" s="2" t="str">
        <f>数据源!AE492</f>
        <v>坦克碎片</v>
      </c>
      <c r="E460" s="2">
        <f>数据源!AF492</f>
        <v>165.6</v>
      </c>
      <c r="F460" s="2">
        <f>数据源!AG492</f>
        <v>1</v>
      </c>
      <c r="G460" s="2">
        <f>数据源!AH492</f>
        <v>7.2999999999999995E-2</v>
      </c>
      <c r="H460" s="2">
        <f>数据源!AI492</f>
        <v>2.9388083735909825E-2</v>
      </c>
      <c r="I460" s="2">
        <f>数据源!AJ492</f>
        <v>294</v>
      </c>
      <c r="J460" s="3">
        <f t="shared" si="286"/>
        <v>1</v>
      </c>
      <c r="K460" s="3">
        <f t="shared" si="287"/>
        <v>1</v>
      </c>
      <c r="L460" s="3" t="str">
        <f t="shared" si="297"/>
        <v>碎片</v>
      </c>
      <c r="M460" s="3">
        <f t="shared" ca="1" si="298"/>
        <v>53431</v>
      </c>
      <c r="N460" s="3" t="str">
        <f t="shared" ca="1" si="299"/>
        <v>51411,52411,53411,51421,52421,53421,51431,52431,53431</v>
      </c>
      <c r="O460" s="3" t="str">
        <f t="shared" si="300"/>
        <v>529,529,529,353,353,353,294,294,294</v>
      </c>
      <c r="P460" s="1" t="str">
        <f t="shared" si="301"/>
        <v>(1,1),(1,1),(1,1),(1,1),(1,1),(1,1),(1,1),(1,1),(1,1)</v>
      </c>
      <c r="Q460" s="3" t="str">
        <f>IF(D460="坦克碎片",VLOOKUP(C460,道具信息!$N$2:$O$291,2,FALSE)&amp;"碎片",VLOOKUP(C460,道具信息!$N$2:$O$291,2,FALSE))</f>
        <v>T4坦克碎片</v>
      </c>
      <c r="R460" s="3">
        <f t="shared" si="284"/>
        <v>3528</v>
      </c>
      <c r="S460" s="11">
        <f t="shared" si="285"/>
        <v>0.35299999999999998</v>
      </c>
      <c r="T460" s="3" t="str">
        <f>VLOOKUP(Q460,道具信息!$Q$3:$S$20,2,FALSE)</f>
        <v>CHEST_ITEM_TYPE_T4_SHARD</v>
      </c>
      <c r="U460" s="3" t="str">
        <f>IF(COUNTIF(U$452:U459,T460)=0,T460,"")</f>
        <v/>
      </c>
      <c r="V460" s="3" t="str">
        <f t="shared" si="295"/>
        <v>CHEST_ITEM_TYPE_T4_SHARD</v>
      </c>
      <c r="W460" s="13" t="str">
        <f t="shared" si="290"/>
        <v/>
      </c>
      <c r="X460" s="3" t="str">
        <f t="shared" si="291"/>
        <v/>
      </c>
      <c r="Y460" s="3" t="str">
        <f t="shared" si="296"/>
        <v>35.3%</v>
      </c>
    </row>
    <row r="461" spans="2:25" x14ac:dyDescent="0.3">
      <c r="B461" s="2">
        <f>数据源!AC493</f>
        <v>10</v>
      </c>
      <c r="C461" s="2" t="str">
        <f>数据源!AD493</f>
        <v>T1LP1</v>
      </c>
      <c r="D461" s="2" t="str">
        <f>数据源!AE493</f>
        <v>部件</v>
      </c>
      <c r="E461" s="2">
        <f>数据源!AF493</f>
        <v>9</v>
      </c>
      <c r="F461" s="2">
        <f>数据源!AG493</f>
        <v>1</v>
      </c>
      <c r="G461" s="2">
        <f>数据源!AH493</f>
        <v>3.5999999999999999E-3</v>
      </c>
      <c r="H461" s="2">
        <f>数据源!AI493</f>
        <v>2.6666666666666668E-2</v>
      </c>
      <c r="I461" s="2">
        <f>数据源!AJ493</f>
        <v>267</v>
      </c>
      <c r="J461" s="3">
        <f t="shared" si="286"/>
        <v>1</v>
      </c>
      <c r="K461" s="3">
        <f t="shared" si="287"/>
        <v>1</v>
      </c>
      <c r="L461" s="3" t="str">
        <f t="shared" si="297"/>
        <v>部件</v>
      </c>
      <c r="M461" s="3">
        <f t="shared" ca="1" si="298"/>
        <v>91001</v>
      </c>
      <c r="N461" s="3" t="str">
        <f t="shared" ca="1" si="299"/>
        <v>51411,52411,53411,51421,52421,53421,51431,52431,53431,91001</v>
      </c>
      <c r="O461" s="3" t="str">
        <f t="shared" si="300"/>
        <v>529,529,529,353,353,353,294,294,294,267</v>
      </c>
      <c r="P461" s="1" t="str">
        <f t="shared" si="301"/>
        <v>(1,1),(1,1),(1,1),(1,1),(1,1),(1,1),(1,1),(1,1),(1,1),(1,1)</v>
      </c>
      <c r="Q461" s="3" t="str">
        <f>IF(D461="坦克碎片",VLOOKUP(C461,道具信息!$N$2:$O$291,2,FALSE)&amp;"碎片",VLOOKUP(C461,道具信息!$N$2:$O$291,2,FALSE))</f>
        <v>T1部件</v>
      </c>
      <c r="R461" s="3">
        <f t="shared" si="284"/>
        <v>4806</v>
      </c>
      <c r="S461" s="11">
        <f t="shared" si="285"/>
        <v>0.48</v>
      </c>
      <c r="T461" s="3" t="str">
        <f>VLOOKUP(Q461,道具信息!$Q$3:$S$20,2,FALSE)</f>
        <v>CHEST_ITEM_TYPE_T1_PART</v>
      </c>
      <c r="U461" s="3" t="str">
        <f>IF(COUNTIF(U$452:U460,T461)=0,T461,"")</f>
        <v>CHEST_ITEM_TYPE_T1_PART</v>
      </c>
      <c r="V461" s="3" t="str">
        <f t="shared" si="295"/>
        <v>CHEST_ITEM_TYPE_T4_SHARD,CHEST_ITEM_TYPE_T1_PART</v>
      </c>
      <c r="W461" s="13">
        <f t="shared" si="290"/>
        <v>0.48</v>
      </c>
      <c r="X461" s="3" t="str">
        <f t="shared" si="291"/>
        <v>48.0%</v>
      </c>
      <c r="Y461" s="3" t="str">
        <f t="shared" si="296"/>
        <v>35.3%,48.0%</v>
      </c>
    </row>
    <row r="462" spans="2:25" x14ac:dyDescent="0.3">
      <c r="B462" s="2">
        <f>数据源!AC494</f>
        <v>10</v>
      </c>
      <c r="C462" s="2" t="str">
        <f>数据源!AD494</f>
        <v>T1LP3</v>
      </c>
      <c r="D462" s="2" t="str">
        <f>数据源!AE494</f>
        <v>部件</v>
      </c>
      <c r="E462" s="2">
        <f>数据源!AF494</f>
        <v>9</v>
      </c>
      <c r="F462" s="2">
        <f>数据源!AG494</f>
        <v>1</v>
      </c>
      <c r="G462" s="2">
        <f>数据源!AH494</f>
        <v>3.5999999999999999E-3</v>
      </c>
      <c r="H462" s="2">
        <f>数据源!AI494</f>
        <v>2.6666666666666668E-2</v>
      </c>
      <c r="I462" s="2">
        <f>数据源!AJ494</f>
        <v>267</v>
      </c>
      <c r="J462" s="3">
        <f t="shared" si="286"/>
        <v>1</v>
      </c>
      <c r="K462" s="3">
        <f t="shared" si="287"/>
        <v>1</v>
      </c>
      <c r="L462" s="3" t="str">
        <f t="shared" si="297"/>
        <v>部件</v>
      </c>
      <c r="M462" s="3">
        <f t="shared" ca="1" si="298"/>
        <v>91003</v>
      </c>
      <c r="N462" s="3" t="str">
        <f t="shared" ca="1" si="299"/>
        <v>51411,52411,53411,51421,52421,53421,51431,52431,53431,91001,91003</v>
      </c>
      <c r="O462" s="3" t="str">
        <f t="shared" si="300"/>
        <v>529,529,529,353,353,353,294,294,294,267,267</v>
      </c>
      <c r="P462" s="1" t="str">
        <f t="shared" si="301"/>
        <v>(1,1),(1,1),(1,1),(1,1),(1,1),(1,1),(1,1),(1,1),(1,1),(1,1),(1,1)</v>
      </c>
      <c r="Q462" s="3" t="str">
        <f>IF(D462="坦克碎片",VLOOKUP(C462,道具信息!$N$2:$O$291,2,FALSE)&amp;"碎片",VLOOKUP(C462,道具信息!$N$2:$O$291,2,FALSE))</f>
        <v>T1部件</v>
      </c>
      <c r="R462" s="3">
        <f t="shared" si="284"/>
        <v>4806</v>
      </c>
      <c r="S462" s="11">
        <f t="shared" si="285"/>
        <v>0.48</v>
      </c>
      <c r="T462" s="3" t="str">
        <f>VLOOKUP(Q462,道具信息!$Q$3:$S$20,2,FALSE)</f>
        <v>CHEST_ITEM_TYPE_T1_PART</v>
      </c>
      <c r="U462" s="3" t="str">
        <f>IF(COUNTIF(U$452:U461,T462)=0,T462,"")</f>
        <v/>
      </c>
      <c r="V462" s="3" t="str">
        <f t="shared" si="295"/>
        <v>CHEST_ITEM_TYPE_T4_SHARD,CHEST_ITEM_TYPE_T1_PART</v>
      </c>
      <c r="W462" s="13" t="str">
        <f t="shared" si="290"/>
        <v/>
      </c>
      <c r="X462" s="3" t="str">
        <f t="shared" si="291"/>
        <v/>
      </c>
      <c r="Y462" s="3" t="str">
        <f t="shared" si="296"/>
        <v>35.3%,48.0%</v>
      </c>
    </row>
    <row r="463" spans="2:25" x14ac:dyDescent="0.3">
      <c r="B463" s="2">
        <f>数据源!AC495</f>
        <v>10</v>
      </c>
      <c r="C463" s="2" t="str">
        <f>数据源!AD495</f>
        <v>T1LP5</v>
      </c>
      <c r="D463" s="2" t="str">
        <f>数据源!AE495</f>
        <v>部件</v>
      </c>
      <c r="E463" s="2">
        <f>数据源!AF495</f>
        <v>9</v>
      </c>
      <c r="F463" s="2">
        <f>数据源!AG495</f>
        <v>1</v>
      </c>
      <c r="G463" s="2">
        <f>数据源!AH495</f>
        <v>3.5999999999999999E-3</v>
      </c>
      <c r="H463" s="2">
        <f>数据源!AI495</f>
        <v>2.6666666666666668E-2</v>
      </c>
      <c r="I463" s="2">
        <f>数据源!AJ495</f>
        <v>267</v>
      </c>
      <c r="J463" s="3">
        <f t="shared" si="286"/>
        <v>1</v>
      </c>
      <c r="K463" s="3">
        <f t="shared" si="287"/>
        <v>1</v>
      </c>
      <c r="L463" s="3" t="str">
        <f t="shared" si="297"/>
        <v>部件</v>
      </c>
      <c r="M463" s="3">
        <f t="shared" ca="1" si="298"/>
        <v>91005</v>
      </c>
      <c r="N463" s="3" t="str">
        <f t="shared" ca="1" si="299"/>
        <v>51411,52411,53411,51421,52421,53421,51431,52431,53431,91001,91003,91005</v>
      </c>
      <c r="O463" s="3" t="str">
        <f t="shared" si="300"/>
        <v>529,529,529,353,353,353,294,294,294,267,267,267</v>
      </c>
      <c r="P463" s="1" t="str">
        <f t="shared" si="301"/>
        <v>(1,1),(1,1),(1,1),(1,1),(1,1),(1,1),(1,1),(1,1),(1,1),(1,1),(1,1),(1,1)</v>
      </c>
      <c r="Q463" s="3" t="str">
        <f>IF(D463="坦克碎片",VLOOKUP(C463,道具信息!$N$2:$O$291,2,FALSE)&amp;"碎片",VLOOKUP(C463,道具信息!$N$2:$O$291,2,FALSE))</f>
        <v>T1部件</v>
      </c>
      <c r="R463" s="3">
        <f t="shared" si="284"/>
        <v>4806</v>
      </c>
      <c r="S463" s="11">
        <f t="shared" si="285"/>
        <v>0.48</v>
      </c>
      <c r="T463" s="3" t="str">
        <f>VLOOKUP(Q463,道具信息!$Q$3:$S$20,2,FALSE)</f>
        <v>CHEST_ITEM_TYPE_T1_PART</v>
      </c>
      <c r="U463" s="3" t="str">
        <f>IF(COUNTIF(U$452:U462,T463)=0,T463,"")</f>
        <v/>
      </c>
      <c r="V463" s="3" t="str">
        <f t="shared" si="295"/>
        <v>CHEST_ITEM_TYPE_T4_SHARD,CHEST_ITEM_TYPE_T1_PART</v>
      </c>
      <c r="W463" s="13" t="str">
        <f t="shared" si="290"/>
        <v/>
      </c>
      <c r="X463" s="3" t="str">
        <f t="shared" si="291"/>
        <v/>
      </c>
      <c r="Y463" s="3" t="str">
        <f t="shared" si="296"/>
        <v>35.3%,48.0%</v>
      </c>
    </row>
    <row r="464" spans="2:25" x14ac:dyDescent="0.3">
      <c r="B464" s="2">
        <f>数据源!AC496</f>
        <v>10</v>
      </c>
      <c r="C464" s="2" t="str">
        <f>数据源!AD496</f>
        <v>T1MP1</v>
      </c>
      <c r="D464" s="2" t="str">
        <f>数据源!AE496</f>
        <v>部件</v>
      </c>
      <c r="E464" s="2">
        <f>数据源!AF496</f>
        <v>9</v>
      </c>
      <c r="F464" s="2">
        <f>数据源!AG496</f>
        <v>1</v>
      </c>
      <c r="G464" s="2">
        <f>数据源!AH496</f>
        <v>3.5999999999999999E-3</v>
      </c>
      <c r="H464" s="2">
        <f>数据源!AI496</f>
        <v>2.6666666666666668E-2</v>
      </c>
      <c r="I464" s="2">
        <f>数据源!AJ496</f>
        <v>267</v>
      </c>
      <c r="J464" s="3">
        <f t="shared" si="286"/>
        <v>1</v>
      </c>
      <c r="K464" s="3">
        <f t="shared" si="287"/>
        <v>1</v>
      </c>
      <c r="L464" s="3" t="str">
        <f t="shared" si="297"/>
        <v>部件</v>
      </c>
      <c r="M464" s="3">
        <f t="shared" ca="1" si="298"/>
        <v>91101</v>
      </c>
      <c r="N464" s="3" t="str">
        <f t="shared" ca="1" si="299"/>
        <v>51411,52411,53411,51421,52421,53421,51431,52431,53431,91001,91003,91005,91101</v>
      </c>
      <c r="O464" s="3" t="str">
        <f t="shared" si="300"/>
        <v>529,529,529,353,353,353,294,294,294,267,267,267,267</v>
      </c>
      <c r="P464" s="1" t="str">
        <f t="shared" si="301"/>
        <v>(1,1),(1,1),(1,1),(1,1),(1,1),(1,1),(1,1),(1,1),(1,1),(1,1),(1,1),(1,1),(1,1)</v>
      </c>
      <c r="Q464" s="3" t="str">
        <f>IF(D464="坦克碎片",VLOOKUP(C464,道具信息!$N$2:$O$291,2,FALSE)&amp;"碎片",VLOOKUP(C464,道具信息!$N$2:$O$291,2,FALSE))</f>
        <v>T1部件</v>
      </c>
      <c r="R464" s="3">
        <f t="shared" si="284"/>
        <v>4806</v>
      </c>
      <c r="S464" s="11">
        <f t="shared" si="285"/>
        <v>0.48</v>
      </c>
      <c r="T464" s="3" t="str">
        <f>VLOOKUP(Q464,道具信息!$Q$3:$S$20,2,FALSE)</f>
        <v>CHEST_ITEM_TYPE_T1_PART</v>
      </c>
      <c r="U464" s="3" t="str">
        <f>IF(COUNTIF(U$452:U463,T464)=0,T464,"")</f>
        <v/>
      </c>
      <c r="V464" s="3" t="str">
        <f t="shared" si="295"/>
        <v>CHEST_ITEM_TYPE_T4_SHARD,CHEST_ITEM_TYPE_T1_PART</v>
      </c>
      <c r="W464" s="13" t="str">
        <f t="shared" si="290"/>
        <v/>
      </c>
      <c r="X464" s="3" t="str">
        <f t="shared" si="291"/>
        <v/>
      </c>
      <c r="Y464" s="3" t="str">
        <f t="shared" si="296"/>
        <v>35.3%,48.0%</v>
      </c>
    </row>
    <row r="465" spans="2:25" x14ac:dyDescent="0.3">
      <c r="B465" s="2">
        <f>数据源!AC497</f>
        <v>10</v>
      </c>
      <c r="C465" s="2" t="str">
        <f>数据源!AD497</f>
        <v>T1MP3</v>
      </c>
      <c r="D465" s="2" t="str">
        <f>数据源!AE497</f>
        <v>部件</v>
      </c>
      <c r="E465" s="2">
        <f>数据源!AF497</f>
        <v>9</v>
      </c>
      <c r="F465" s="2">
        <f>数据源!AG497</f>
        <v>1</v>
      </c>
      <c r="G465" s="2">
        <f>数据源!AH497</f>
        <v>3.5999999999999999E-3</v>
      </c>
      <c r="H465" s="2">
        <f>数据源!AI497</f>
        <v>2.6666666666666668E-2</v>
      </c>
      <c r="I465" s="2">
        <f>数据源!AJ497</f>
        <v>267</v>
      </c>
      <c r="J465" s="3">
        <f t="shared" si="286"/>
        <v>1</v>
      </c>
      <c r="K465" s="3">
        <f t="shared" si="287"/>
        <v>1</v>
      </c>
      <c r="L465" s="3" t="str">
        <f t="shared" si="297"/>
        <v>部件</v>
      </c>
      <c r="M465" s="3">
        <f t="shared" ca="1" si="298"/>
        <v>91103</v>
      </c>
      <c r="N465" s="3" t="str">
        <f t="shared" ca="1" si="299"/>
        <v>51411,52411,53411,51421,52421,53421,51431,52431,53431,91001,91003,91005,91101,91103</v>
      </c>
      <c r="O465" s="3" t="str">
        <f t="shared" si="300"/>
        <v>529,529,529,353,353,353,294,294,294,267,267,267,267,267</v>
      </c>
      <c r="P465" s="1" t="str">
        <f t="shared" si="301"/>
        <v>(1,1),(1,1),(1,1),(1,1),(1,1),(1,1),(1,1),(1,1),(1,1),(1,1),(1,1),(1,1),(1,1),(1,1)</v>
      </c>
      <c r="Q465" s="3" t="str">
        <f>IF(D465="坦克碎片",VLOOKUP(C465,道具信息!$N$2:$O$291,2,FALSE)&amp;"碎片",VLOOKUP(C465,道具信息!$N$2:$O$291,2,FALSE))</f>
        <v>T1部件</v>
      </c>
      <c r="R465" s="3">
        <f t="shared" si="284"/>
        <v>4806</v>
      </c>
      <c r="S465" s="11">
        <f t="shared" si="285"/>
        <v>0.48</v>
      </c>
      <c r="T465" s="3" t="str">
        <f>VLOOKUP(Q465,道具信息!$Q$3:$S$20,2,FALSE)</f>
        <v>CHEST_ITEM_TYPE_T1_PART</v>
      </c>
      <c r="U465" s="3" t="str">
        <f>IF(COUNTIF(U$452:U464,T465)=0,T465,"")</f>
        <v/>
      </c>
      <c r="V465" s="3" t="str">
        <f t="shared" si="295"/>
        <v>CHEST_ITEM_TYPE_T4_SHARD,CHEST_ITEM_TYPE_T1_PART</v>
      </c>
      <c r="W465" s="13" t="str">
        <f t="shared" si="290"/>
        <v/>
      </c>
      <c r="X465" s="3" t="str">
        <f t="shared" si="291"/>
        <v/>
      </c>
      <c r="Y465" s="3" t="str">
        <f t="shared" si="296"/>
        <v>35.3%,48.0%</v>
      </c>
    </row>
    <row r="466" spans="2:25" x14ac:dyDescent="0.3">
      <c r="B466" s="2">
        <f>数据源!AC498</f>
        <v>10</v>
      </c>
      <c r="C466" s="2" t="str">
        <f>数据源!AD498</f>
        <v>T1MP5</v>
      </c>
      <c r="D466" s="2" t="str">
        <f>数据源!AE498</f>
        <v>部件</v>
      </c>
      <c r="E466" s="2">
        <f>数据源!AF498</f>
        <v>9</v>
      </c>
      <c r="F466" s="2">
        <f>数据源!AG498</f>
        <v>1</v>
      </c>
      <c r="G466" s="2">
        <f>数据源!AH498</f>
        <v>3.5999999999999999E-3</v>
      </c>
      <c r="H466" s="2">
        <f>数据源!AI498</f>
        <v>2.6666666666666668E-2</v>
      </c>
      <c r="I466" s="2">
        <f>数据源!AJ498</f>
        <v>267</v>
      </c>
      <c r="J466" s="3">
        <f t="shared" si="286"/>
        <v>1</v>
      </c>
      <c r="K466" s="3">
        <f t="shared" si="287"/>
        <v>1</v>
      </c>
      <c r="L466" s="3" t="str">
        <f t="shared" si="297"/>
        <v>部件</v>
      </c>
      <c r="M466" s="3">
        <f t="shared" ca="1" si="298"/>
        <v>91105</v>
      </c>
      <c r="N466" s="3" t="str">
        <f t="shared" ca="1" si="299"/>
        <v>51411,52411,53411,51421,52421,53421,51431,52431,53431,91001,91003,91005,91101,91103,91105</v>
      </c>
      <c r="O466" s="3" t="str">
        <f t="shared" si="300"/>
        <v>529,529,529,353,353,353,294,294,294,267,267,267,267,267,267</v>
      </c>
      <c r="P466" s="1" t="str">
        <f t="shared" si="301"/>
        <v>(1,1),(1,1),(1,1),(1,1),(1,1),(1,1),(1,1),(1,1),(1,1),(1,1),(1,1),(1,1),(1,1),(1,1),(1,1)</v>
      </c>
      <c r="Q466" s="3" t="str">
        <f>IF(D466="坦克碎片",VLOOKUP(C466,道具信息!$N$2:$O$291,2,FALSE)&amp;"碎片",VLOOKUP(C466,道具信息!$N$2:$O$291,2,FALSE))</f>
        <v>T1部件</v>
      </c>
      <c r="R466" s="3">
        <f t="shared" si="284"/>
        <v>4806</v>
      </c>
      <c r="S466" s="11">
        <f t="shared" si="285"/>
        <v>0.48</v>
      </c>
      <c r="T466" s="3" t="str">
        <f>VLOOKUP(Q466,道具信息!$Q$3:$S$20,2,FALSE)</f>
        <v>CHEST_ITEM_TYPE_T1_PART</v>
      </c>
      <c r="U466" s="3" t="str">
        <f>IF(COUNTIF(U$452:U465,T466)=0,T466,"")</f>
        <v/>
      </c>
      <c r="V466" s="3" t="str">
        <f t="shared" si="295"/>
        <v>CHEST_ITEM_TYPE_T4_SHARD,CHEST_ITEM_TYPE_T1_PART</v>
      </c>
      <c r="W466" s="13" t="str">
        <f t="shared" si="290"/>
        <v/>
      </c>
      <c r="X466" s="3" t="str">
        <f t="shared" si="291"/>
        <v/>
      </c>
      <c r="Y466" s="3" t="str">
        <f t="shared" si="296"/>
        <v>35.3%,48.0%</v>
      </c>
    </row>
    <row r="467" spans="2:25" x14ac:dyDescent="0.3">
      <c r="B467" s="2">
        <f>数据源!AC499</f>
        <v>10</v>
      </c>
      <c r="C467" s="2" t="str">
        <f>数据源!AD499</f>
        <v>T1HP1</v>
      </c>
      <c r="D467" s="2" t="str">
        <f>数据源!AE499</f>
        <v>部件</v>
      </c>
      <c r="E467" s="2">
        <f>数据源!AF499</f>
        <v>9</v>
      </c>
      <c r="F467" s="2">
        <f>数据源!AG499</f>
        <v>1</v>
      </c>
      <c r="G467" s="2">
        <f>数据源!AH499</f>
        <v>3.5999999999999999E-3</v>
      </c>
      <c r="H467" s="2">
        <f>数据源!AI499</f>
        <v>2.6666666666666668E-2</v>
      </c>
      <c r="I467" s="2">
        <f>数据源!AJ499</f>
        <v>267</v>
      </c>
      <c r="J467" s="3">
        <f t="shared" si="286"/>
        <v>1</v>
      </c>
      <c r="K467" s="3">
        <f t="shared" si="287"/>
        <v>1</v>
      </c>
      <c r="L467" s="3" t="str">
        <f t="shared" si="297"/>
        <v>部件</v>
      </c>
      <c r="M467" s="3">
        <f t="shared" ca="1" si="298"/>
        <v>91201</v>
      </c>
      <c r="N467" s="3" t="str">
        <f t="shared" ca="1" si="299"/>
        <v>51411,52411,53411,51421,52421,53421,51431,52431,53431,91001,91003,91005,91101,91103,91105,91201</v>
      </c>
      <c r="O467" s="3" t="str">
        <f t="shared" si="300"/>
        <v>529,529,529,353,353,353,294,294,294,267,267,267,267,267,267,267</v>
      </c>
      <c r="P467" s="1" t="str">
        <f t="shared" si="301"/>
        <v>(1,1),(1,1),(1,1),(1,1),(1,1),(1,1),(1,1),(1,1),(1,1),(1,1),(1,1),(1,1),(1,1),(1,1),(1,1),(1,1)</v>
      </c>
      <c r="Q467" s="3" t="str">
        <f>IF(D467="坦克碎片",VLOOKUP(C467,道具信息!$N$2:$O$291,2,FALSE)&amp;"碎片",VLOOKUP(C467,道具信息!$N$2:$O$291,2,FALSE))</f>
        <v>T1部件</v>
      </c>
      <c r="R467" s="3">
        <f t="shared" si="284"/>
        <v>4806</v>
      </c>
      <c r="S467" s="11">
        <f t="shared" si="285"/>
        <v>0.48</v>
      </c>
      <c r="T467" s="3" t="str">
        <f>VLOOKUP(Q467,道具信息!$Q$3:$S$20,2,FALSE)</f>
        <v>CHEST_ITEM_TYPE_T1_PART</v>
      </c>
      <c r="U467" s="3" t="str">
        <f>IF(COUNTIF(U$452:U466,T467)=0,T467,"")</f>
        <v/>
      </c>
      <c r="V467" s="3" t="str">
        <f t="shared" si="295"/>
        <v>CHEST_ITEM_TYPE_T4_SHARD,CHEST_ITEM_TYPE_T1_PART</v>
      </c>
      <c r="W467" s="13" t="str">
        <f t="shared" si="290"/>
        <v/>
      </c>
      <c r="X467" s="3" t="str">
        <f t="shared" si="291"/>
        <v/>
      </c>
      <c r="Y467" s="3" t="str">
        <f t="shared" si="296"/>
        <v>35.3%,48.0%</v>
      </c>
    </row>
    <row r="468" spans="2:25" x14ac:dyDescent="0.3">
      <c r="B468" s="2">
        <f>数据源!AC500</f>
        <v>10</v>
      </c>
      <c r="C468" s="2" t="str">
        <f>数据源!AD500</f>
        <v>T1HP3</v>
      </c>
      <c r="D468" s="2" t="str">
        <f>数据源!AE500</f>
        <v>部件</v>
      </c>
      <c r="E468" s="2">
        <f>数据源!AF500</f>
        <v>9</v>
      </c>
      <c r="F468" s="2">
        <f>数据源!AG500</f>
        <v>1</v>
      </c>
      <c r="G468" s="2">
        <f>数据源!AH500</f>
        <v>3.5999999999999999E-3</v>
      </c>
      <c r="H468" s="2">
        <f>数据源!AI500</f>
        <v>2.6666666666666668E-2</v>
      </c>
      <c r="I468" s="2">
        <f>数据源!AJ500</f>
        <v>267</v>
      </c>
      <c r="J468" s="3">
        <f t="shared" si="286"/>
        <v>1</v>
      </c>
      <c r="K468" s="3">
        <f t="shared" si="287"/>
        <v>1</v>
      </c>
      <c r="L468" s="3" t="str">
        <f t="shared" si="297"/>
        <v>部件</v>
      </c>
      <c r="M468" s="3">
        <f t="shared" ca="1" si="298"/>
        <v>91203</v>
      </c>
      <c r="N468" s="3" t="str">
        <f t="shared" ca="1" si="299"/>
        <v>51411,52411,53411,51421,52421,53421,51431,52431,53431,91001,91003,91005,91101,91103,91105,91201,91203</v>
      </c>
      <c r="O468" s="3" t="str">
        <f t="shared" si="300"/>
        <v>529,529,529,353,353,353,294,294,294,267,267,267,267,267,267,267,267</v>
      </c>
      <c r="P468" s="1" t="str">
        <f t="shared" si="301"/>
        <v>(1,1),(1,1),(1,1),(1,1),(1,1),(1,1),(1,1),(1,1),(1,1),(1,1),(1,1),(1,1),(1,1),(1,1),(1,1),(1,1),(1,1)</v>
      </c>
      <c r="Q468" s="3" t="str">
        <f>IF(D468="坦克碎片",VLOOKUP(C468,道具信息!$N$2:$O$291,2,FALSE)&amp;"碎片",VLOOKUP(C468,道具信息!$N$2:$O$291,2,FALSE))</f>
        <v>T1部件</v>
      </c>
      <c r="R468" s="3">
        <f t="shared" si="284"/>
        <v>4806</v>
      </c>
      <c r="S468" s="11">
        <f t="shared" si="285"/>
        <v>0.48</v>
      </c>
      <c r="T468" s="3" t="str">
        <f>VLOOKUP(Q468,道具信息!$Q$3:$S$20,2,FALSE)</f>
        <v>CHEST_ITEM_TYPE_T1_PART</v>
      </c>
      <c r="U468" s="3" t="str">
        <f>IF(COUNTIF(U$452:U467,T468)=0,T468,"")</f>
        <v/>
      </c>
      <c r="V468" s="3" t="str">
        <f t="shared" si="295"/>
        <v>CHEST_ITEM_TYPE_T4_SHARD,CHEST_ITEM_TYPE_T1_PART</v>
      </c>
      <c r="W468" s="13" t="str">
        <f t="shared" si="290"/>
        <v/>
      </c>
      <c r="X468" s="3" t="str">
        <f t="shared" si="291"/>
        <v/>
      </c>
      <c r="Y468" s="3" t="str">
        <f t="shared" si="296"/>
        <v>35.3%,48.0%</v>
      </c>
    </row>
    <row r="469" spans="2:25" x14ac:dyDescent="0.3">
      <c r="B469" s="2">
        <f>数据源!AC501</f>
        <v>10</v>
      </c>
      <c r="C469" s="2" t="str">
        <f>数据源!AD501</f>
        <v>T1HP5</v>
      </c>
      <c r="D469" s="2" t="str">
        <f>数据源!AE501</f>
        <v>部件</v>
      </c>
      <c r="E469" s="2">
        <f>数据源!AF501</f>
        <v>9</v>
      </c>
      <c r="F469" s="2">
        <f>数据源!AG501</f>
        <v>1</v>
      </c>
      <c r="G469" s="2">
        <f>数据源!AH501</f>
        <v>3.5999999999999999E-3</v>
      </c>
      <c r="H469" s="2">
        <f>数据源!AI501</f>
        <v>2.6666666666666668E-2</v>
      </c>
      <c r="I469" s="2">
        <f>数据源!AJ501</f>
        <v>267</v>
      </c>
      <c r="J469" s="3">
        <f t="shared" si="286"/>
        <v>1</v>
      </c>
      <c r="K469" s="3">
        <f t="shared" si="287"/>
        <v>1</v>
      </c>
      <c r="L469" s="3" t="str">
        <f t="shared" si="297"/>
        <v>部件</v>
      </c>
      <c r="M469" s="3">
        <f t="shared" ca="1" si="298"/>
        <v>91205</v>
      </c>
      <c r="N469" s="3" t="str">
        <f t="shared" ca="1" si="299"/>
        <v>51411,52411,53411,51421,52421,53421,51431,52431,53431,91001,91003,91005,91101,91103,91105,91201,91203,91205</v>
      </c>
      <c r="O469" s="3" t="str">
        <f t="shared" si="300"/>
        <v>529,529,529,353,353,353,294,294,294,267,267,267,267,267,267,267,267,267</v>
      </c>
      <c r="P469" s="1" t="str">
        <f t="shared" si="301"/>
        <v>(1,1),(1,1),(1,1),(1,1),(1,1),(1,1),(1,1),(1,1),(1,1),(1,1),(1,1),(1,1),(1,1),(1,1),(1,1),(1,1),(1,1),(1,1)</v>
      </c>
      <c r="Q469" s="3" t="str">
        <f>IF(D469="坦克碎片",VLOOKUP(C469,道具信息!$N$2:$O$291,2,FALSE)&amp;"碎片",VLOOKUP(C469,道具信息!$N$2:$O$291,2,FALSE))</f>
        <v>T1部件</v>
      </c>
      <c r="R469" s="3">
        <f t="shared" si="284"/>
        <v>4806</v>
      </c>
      <c r="S469" s="11">
        <f t="shared" si="285"/>
        <v>0.48</v>
      </c>
      <c r="T469" s="3" t="str">
        <f>VLOOKUP(Q469,道具信息!$Q$3:$S$20,2,FALSE)</f>
        <v>CHEST_ITEM_TYPE_T1_PART</v>
      </c>
      <c r="U469" s="3" t="str">
        <f>IF(COUNTIF(U$452:U468,T469)=0,T469,"")</f>
        <v/>
      </c>
      <c r="V469" s="3" t="str">
        <f t="shared" si="295"/>
        <v>CHEST_ITEM_TYPE_T4_SHARD,CHEST_ITEM_TYPE_T1_PART</v>
      </c>
      <c r="W469" s="13" t="str">
        <f t="shared" si="290"/>
        <v/>
      </c>
      <c r="X469" s="3" t="str">
        <f t="shared" si="291"/>
        <v/>
      </c>
      <c r="Y469" s="3" t="str">
        <f t="shared" si="296"/>
        <v>35.3%,48.0%</v>
      </c>
    </row>
    <row r="470" spans="2:25" x14ac:dyDescent="0.3">
      <c r="B470" s="2">
        <f>数据源!AC502</f>
        <v>10</v>
      </c>
      <c r="C470" s="2" t="str">
        <f>数据源!AD502</f>
        <v>T1LP2</v>
      </c>
      <c r="D470" s="2" t="str">
        <f>数据源!AE502</f>
        <v>部件</v>
      </c>
      <c r="E470" s="2">
        <f>数据源!AF502</f>
        <v>9</v>
      </c>
      <c r="F470" s="2">
        <f>数据源!AG502</f>
        <v>1</v>
      </c>
      <c r="G470" s="2">
        <f>数据源!AH502</f>
        <v>3.5999999999999999E-3</v>
      </c>
      <c r="H470" s="2">
        <f>数据源!AI502</f>
        <v>2.6666666666666668E-2</v>
      </c>
      <c r="I470" s="2">
        <f>数据源!AJ502</f>
        <v>267</v>
      </c>
      <c r="J470" s="3">
        <f t="shared" si="286"/>
        <v>1</v>
      </c>
      <c r="K470" s="3">
        <f t="shared" si="287"/>
        <v>1</v>
      </c>
      <c r="L470" s="3" t="str">
        <f t="shared" si="297"/>
        <v>部件</v>
      </c>
      <c r="M470" s="3">
        <f t="shared" ca="1" si="298"/>
        <v>91002</v>
      </c>
      <c r="N470" s="3" t="str">
        <f t="shared" ca="1" si="299"/>
        <v>51411,52411,53411,51421,52421,53421,51431,52431,53431,91001,91003,91005,91101,91103,91105,91201,91203,91205,91002</v>
      </c>
      <c r="O470" s="3" t="str">
        <f t="shared" si="300"/>
        <v>529,529,529,353,353,353,294,294,294,267,267,267,267,267,267,267,267,267,267</v>
      </c>
      <c r="P470" s="1" t="str">
        <f t="shared" si="301"/>
        <v>(1,1),(1,1),(1,1),(1,1),(1,1),(1,1),(1,1),(1,1),(1,1),(1,1),(1,1),(1,1),(1,1),(1,1),(1,1),(1,1),(1,1),(1,1),(1,1)</v>
      </c>
      <c r="Q470" s="3" t="str">
        <f>IF(D470="坦克碎片",VLOOKUP(C470,道具信息!$N$2:$O$291,2,FALSE)&amp;"碎片",VLOOKUP(C470,道具信息!$N$2:$O$291,2,FALSE))</f>
        <v>T1部件</v>
      </c>
      <c r="R470" s="3">
        <f t="shared" si="284"/>
        <v>4806</v>
      </c>
      <c r="S470" s="11">
        <f t="shared" si="285"/>
        <v>0.48</v>
      </c>
      <c r="T470" s="3" t="str">
        <f>VLOOKUP(Q470,道具信息!$Q$3:$S$20,2,FALSE)</f>
        <v>CHEST_ITEM_TYPE_T1_PART</v>
      </c>
      <c r="U470" s="3" t="str">
        <f>IF(COUNTIF(U$452:U469,T470)=0,T470,"")</f>
        <v/>
      </c>
      <c r="V470" s="3" t="str">
        <f t="shared" si="295"/>
        <v>CHEST_ITEM_TYPE_T4_SHARD,CHEST_ITEM_TYPE_T1_PART</v>
      </c>
      <c r="W470" s="13" t="str">
        <f t="shared" si="290"/>
        <v/>
      </c>
      <c r="X470" s="3" t="str">
        <f t="shared" si="291"/>
        <v/>
      </c>
      <c r="Y470" s="3" t="str">
        <f t="shared" si="296"/>
        <v>35.3%,48.0%</v>
      </c>
    </row>
    <row r="471" spans="2:25" x14ac:dyDescent="0.3">
      <c r="B471" s="2">
        <f>数据源!AC503</f>
        <v>10</v>
      </c>
      <c r="C471" s="2" t="str">
        <f>数据源!AD503</f>
        <v>T1LP4</v>
      </c>
      <c r="D471" s="2" t="str">
        <f>数据源!AE503</f>
        <v>部件</v>
      </c>
      <c r="E471" s="2">
        <f>数据源!AF503</f>
        <v>9</v>
      </c>
      <c r="F471" s="2">
        <f>数据源!AG503</f>
        <v>1</v>
      </c>
      <c r="G471" s="2">
        <f>数据源!AH503</f>
        <v>3.5999999999999999E-3</v>
      </c>
      <c r="H471" s="2">
        <f>数据源!AI503</f>
        <v>2.6666666666666668E-2</v>
      </c>
      <c r="I471" s="2">
        <f>数据源!AJ503</f>
        <v>267</v>
      </c>
      <c r="J471" s="3">
        <f t="shared" si="286"/>
        <v>1</v>
      </c>
      <c r="K471" s="3">
        <f t="shared" si="287"/>
        <v>1</v>
      </c>
      <c r="L471" s="3" t="str">
        <f t="shared" si="297"/>
        <v>部件</v>
      </c>
      <c r="M471" s="3">
        <f t="shared" ca="1" si="298"/>
        <v>91004</v>
      </c>
      <c r="N471" s="3" t="str">
        <f t="shared" ca="1" si="299"/>
        <v>51411,52411,53411,51421,52421,53421,51431,52431,53431,91001,91003,91005,91101,91103,91105,91201,91203,91205,91002,91004</v>
      </c>
      <c r="O471" s="3" t="str">
        <f t="shared" si="300"/>
        <v>529,529,529,353,353,353,294,294,294,267,267,267,267,267,267,267,267,267,267,267</v>
      </c>
      <c r="P471" s="1" t="str">
        <f t="shared" si="301"/>
        <v>(1,1),(1,1),(1,1),(1,1),(1,1),(1,1),(1,1),(1,1),(1,1),(1,1),(1,1),(1,1),(1,1),(1,1),(1,1),(1,1),(1,1),(1,1),(1,1),(1,1)</v>
      </c>
      <c r="Q471" s="3" t="str">
        <f>IF(D471="坦克碎片",VLOOKUP(C471,道具信息!$N$2:$O$291,2,FALSE)&amp;"碎片",VLOOKUP(C471,道具信息!$N$2:$O$291,2,FALSE))</f>
        <v>T1部件</v>
      </c>
      <c r="R471" s="3">
        <f t="shared" si="284"/>
        <v>4806</v>
      </c>
      <c r="S471" s="11">
        <f t="shared" si="285"/>
        <v>0.48</v>
      </c>
      <c r="T471" s="3" t="str">
        <f>VLOOKUP(Q471,道具信息!$Q$3:$S$20,2,FALSE)</f>
        <v>CHEST_ITEM_TYPE_T1_PART</v>
      </c>
      <c r="U471" s="3" t="str">
        <f>IF(COUNTIF(U$452:U470,T471)=0,T471,"")</f>
        <v/>
      </c>
      <c r="V471" s="3" t="str">
        <f t="shared" si="295"/>
        <v>CHEST_ITEM_TYPE_T4_SHARD,CHEST_ITEM_TYPE_T1_PART</v>
      </c>
      <c r="W471" s="13" t="str">
        <f t="shared" si="290"/>
        <v/>
      </c>
      <c r="X471" s="3" t="str">
        <f t="shared" si="291"/>
        <v/>
      </c>
      <c r="Y471" s="3" t="str">
        <f t="shared" si="296"/>
        <v>35.3%,48.0%</v>
      </c>
    </row>
    <row r="472" spans="2:25" x14ac:dyDescent="0.3">
      <c r="B472" s="2">
        <f>数据源!AC504</f>
        <v>10</v>
      </c>
      <c r="C472" s="2" t="str">
        <f>数据源!AD504</f>
        <v>T1LP6</v>
      </c>
      <c r="D472" s="2" t="str">
        <f>数据源!AE504</f>
        <v>部件</v>
      </c>
      <c r="E472" s="2">
        <f>数据源!AF504</f>
        <v>9</v>
      </c>
      <c r="F472" s="2">
        <f>数据源!AG504</f>
        <v>1</v>
      </c>
      <c r="G472" s="2">
        <f>数据源!AH504</f>
        <v>3.5999999999999999E-3</v>
      </c>
      <c r="H472" s="2">
        <f>数据源!AI504</f>
        <v>2.6666666666666668E-2</v>
      </c>
      <c r="I472" s="2">
        <f>数据源!AJ504</f>
        <v>267</v>
      </c>
      <c r="J472" s="3">
        <f t="shared" si="286"/>
        <v>1</v>
      </c>
      <c r="K472" s="3">
        <f t="shared" si="287"/>
        <v>1</v>
      </c>
      <c r="L472" s="3" t="str">
        <f t="shared" si="297"/>
        <v>部件</v>
      </c>
      <c r="M472" s="3">
        <f t="shared" ca="1" si="298"/>
        <v>91006</v>
      </c>
      <c r="N472" s="3" t="str">
        <f t="shared" ca="1" si="299"/>
        <v>51411,52411,53411,51421,52421,53421,51431,52431,53431,91001,91003,91005,91101,91103,91105,91201,91203,91205,91002,91004,91006</v>
      </c>
      <c r="O472" s="3" t="str">
        <f t="shared" si="300"/>
        <v>529,529,529,353,353,353,294,294,294,267,267,267,267,267,267,267,267,267,267,267,267</v>
      </c>
      <c r="P472" s="1" t="str">
        <f t="shared" si="301"/>
        <v>(1,1),(1,1),(1,1),(1,1),(1,1),(1,1),(1,1),(1,1),(1,1),(1,1),(1,1),(1,1),(1,1),(1,1),(1,1),(1,1),(1,1),(1,1),(1,1),(1,1),(1,1)</v>
      </c>
      <c r="Q472" s="3" t="str">
        <f>IF(D472="坦克碎片",VLOOKUP(C472,道具信息!$N$2:$O$291,2,FALSE)&amp;"碎片",VLOOKUP(C472,道具信息!$N$2:$O$291,2,FALSE))</f>
        <v>T1部件</v>
      </c>
      <c r="R472" s="3">
        <f t="shared" si="284"/>
        <v>4806</v>
      </c>
      <c r="S472" s="11">
        <f t="shared" si="285"/>
        <v>0.48</v>
      </c>
      <c r="T472" s="3" t="str">
        <f>VLOOKUP(Q472,道具信息!$Q$3:$S$20,2,FALSE)</f>
        <v>CHEST_ITEM_TYPE_T1_PART</v>
      </c>
      <c r="U472" s="3" t="str">
        <f>IF(COUNTIF(U$452:U471,T472)=0,T472,"")</f>
        <v/>
      </c>
      <c r="V472" s="3" t="str">
        <f t="shared" si="295"/>
        <v>CHEST_ITEM_TYPE_T4_SHARD,CHEST_ITEM_TYPE_T1_PART</v>
      </c>
      <c r="W472" s="13" t="str">
        <f t="shared" si="290"/>
        <v/>
      </c>
      <c r="X472" s="3" t="str">
        <f t="shared" si="291"/>
        <v/>
      </c>
      <c r="Y472" s="3" t="str">
        <f t="shared" si="296"/>
        <v>35.3%,48.0%</v>
      </c>
    </row>
    <row r="473" spans="2:25" x14ac:dyDescent="0.3">
      <c r="B473" s="2">
        <f>数据源!AC505</f>
        <v>10</v>
      </c>
      <c r="C473" s="2" t="str">
        <f>数据源!AD505</f>
        <v>T1MP2</v>
      </c>
      <c r="D473" s="2" t="str">
        <f>数据源!AE505</f>
        <v>部件</v>
      </c>
      <c r="E473" s="2">
        <f>数据源!AF505</f>
        <v>9</v>
      </c>
      <c r="F473" s="2">
        <f>数据源!AG505</f>
        <v>1</v>
      </c>
      <c r="G473" s="2">
        <f>数据源!AH505</f>
        <v>3.5999999999999999E-3</v>
      </c>
      <c r="H473" s="2">
        <f>数据源!AI505</f>
        <v>2.6666666666666668E-2</v>
      </c>
      <c r="I473" s="2">
        <f>数据源!AJ505</f>
        <v>267</v>
      </c>
      <c r="J473" s="3">
        <f t="shared" si="286"/>
        <v>1</v>
      </c>
      <c r="K473" s="3">
        <f t="shared" si="287"/>
        <v>1</v>
      </c>
      <c r="L473" s="3" t="str">
        <f t="shared" ref="L473:L478" si="302">RIGHT(D473,2)</f>
        <v>部件</v>
      </c>
      <c r="M473" s="3">
        <f t="shared" ref="M473:M478" ca="1" si="303">IF(OR(L473="坦克",L473="碎片"),VLOOKUP(C473,INDIRECT("坦克ID"),MATCH(L473&amp;"ID",INDIRECT("坦克标头"),0),FALSE),VLOOKUP(C473,INDIRECT(L473&amp;"ID"),2,FALSE))</f>
        <v>91102</v>
      </c>
      <c r="N473" s="3" t="str">
        <f t="shared" ref="N473:N478" ca="1" si="304">N472&amp;","&amp;M473</f>
        <v>51411,52411,53411,51421,52421,53421,51431,52431,53431,91001,91003,91005,91101,91103,91105,91201,91203,91205,91002,91004,91006,91102</v>
      </c>
      <c r="O473" s="3" t="str">
        <f t="shared" ref="O473:O478" si="305">O472&amp;","&amp;I473</f>
        <v>529,529,529,353,353,353,294,294,294,267,267,267,267,267,267,267,267,267,267,267,267,267</v>
      </c>
      <c r="P473" s="1" t="str">
        <f t="shared" ref="P473:P478" si="306">P472&amp;","&amp;"("&amp;J473&amp;","&amp;K473&amp;")"</f>
        <v>(1,1),(1,1),(1,1),(1,1),(1,1),(1,1),(1,1),(1,1),(1,1),(1,1),(1,1),(1,1),(1,1),(1,1),(1,1),(1,1),(1,1),(1,1),(1,1),(1,1),(1,1),(1,1)</v>
      </c>
      <c r="Q473" s="3" t="str">
        <f>IF(D473="坦克碎片",VLOOKUP(C473,道具信息!$N$2:$O$291,2,FALSE)&amp;"碎片",VLOOKUP(C473,道具信息!$N$2:$O$291,2,FALSE))</f>
        <v>T1部件</v>
      </c>
      <c r="R473" s="3">
        <f t="shared" si="284"/>
        <v>4806</v>
      </c>
      <c r="S473" s="11">
        <f t="shared" si="285"/>
        <v>0.48</v>
      </c>
      <c r="T473" s="3" t="str">
        <f>VLOOKUP(Q473,道具信息!$Q$3:$S$20,2,FALSE)</f>
        <v>CHEST_ITEM_TYPE_T1_PART</v>
      </c>
      <c r="U473" s="3" t="str">
        <f>IF(COUNTIF(U$452:U472,T473)=0,T473,"")</f>
        <v/>
      </c>
      <c r="V473" s="3" t="str">
        <f t="shared" si="295"/>
        <v>CHEST_ITEM_TYPE_T4_SHARD,CHEST_ITEM_TYPE_T1_PART</v>
      </c>
      <c r="W473" s="13" t="str">
        <f t="shared" si="290"/>
        <v/>
      </c>
      <c r="X473" s="3" t="str">
        <f t="shared" si="291"/>
        <v/>
      </c>
      <c r="Y473" s="3" t="str">
        <f t="shared" si="296"/>
        <v>35.3%,48.0%</v>
      </c>
    </row>
    <row r="474" spans="2:25" x14ac:dyDescent="0.3">
      <c r="B474" s="2">
        <f>数据源!AC506</f>
        <v>10</v>
      </c>
      <c r="C474" s="2" t="str">
        <f>数据源!AD506</f>
        <v>T1MP4</v>
      </c>
      <c r="D474" s="2" t="str">
        <f>数据源!AE506</f>
        <v>部件</v>
      </c>
      <c r="E474" s="2">
        <f>数据源!AF506</f>
        <v>9</v>
      </c>
      <c r="F474" s="2">
        <f>数据源!AG506</f>
        <v>1</v>
      </c>
      <c r="G474" s="2">
        <f>数据源!AH506</f>
        <v>3.5999999999999999E-3</v>
      </c>
      <c r="H474" s="2">
        <f>数据源!AI506</f>
        <v>2.6666666666666668E-2</v>
      </c>
      <c r="I474" s="2">
        <f>数据源!AJ506</f>
        <v>267</v>
      </c>
      <c r="J474" s="3">
        <f t="shared" si="286"/>
        <v>1</v>
      </c>
      <c r="K474" s="3">
        <f t="shared" si="287"/>
        <v>1</v>
      </c>
      <c r="L474" s="3" t="str">
        <f t="shared" si="302"/>
        <v>部件</v>
      </c>
      <c r="M474" s="3">
        <f t="shared" ca="1" si="303"/>
        <v>91104</v>
      </c>
      <c r="N474" s="3" t="str">
        <f t="shared" ca="1" si="304"/>
        <v>51411,52411,53411,51421,52421,53421,51431,52431,53431,91001,91003,91005,91101,91103,91105,91201,91203,91205,91002,91004,91006,91102,91104</v>
      </c>
      <c r="O474" s="3" t="str">
        <f t="shared" si="305"/>
        <v>529,529,529,353,353,353,294,294,294,267,267,267,267,267,267,267,267,267,267,267,267,267,267</v>
      </c>
      <c r="P474" s="1" t="str">
        <f t="shared" si="306"/>
        <v>(1,1),(1,1),(1,1),(1,1),(1,1),(1,1),(1,1),(1,1),(1,1),(1,1),(1,1),(1,1),(1,1),(1,1),(1,1),(1,1),(1,1),(1,1),(1,1),(1,1),(1,1),(1,1),(1,1)</v>
      </c>
      <c r="Q474" s="3" t="str">
        <f>IF(D474="坦克碎片",VLOOKUP(C474,道具信息!$N$2:$O$291,2,FALSE)&amp;"碎片",VLOOKUP(C474,道具信息!$N$2:$O$291,2,FALSE))</f>
        <v>T1部件</v>
      </c>
      <c r="R474" s="3">
        <f t="shared" si="284"/>
        <v>4806</v>
      </c>
      <c r="S474" s="11">
        <f t="shared" si="285"/>
        <v>0.48</v>
      </c>
      <c r="T474" s="3" t="str">
        <f>VLOOKUP(Q474,道具信息!$Q$3:$S$20,2,FALSE)</f>
        <v>CHEST_ITEM_TYPE_T1_PART</v>
      </c>
      <c r="U474" s="3" t="str">
        <f>IF(COUNTIF(U$452:U473,T474)=0,T474,"")</f>
        <v/>
      </c>
      <c r="V474" s="3" t="str">
        <f t="shared" si="295"/>
        <v>CHEST_ITEM_TYPE_T4_SHARD,CHEST_ITEM_TYPE_T1_PART</v>
      </c>
      <c r="W474" s="13" t="str">
        <f t="shared" si="290"/>
        <v/>
      </c>
      <c r="X474" s="3" t="str">
        <f t="shared" si="291"/>
        <v/>
      </c>
      <c r="Y474" s="3" t="str">
        <f t="shared" si="296"/>
        <v>35.3%,48.0%</v>
      </c>
    </row>
    <row r="475" spans="2:25" x14ac:dyDescent="0.3">
      <c r="B475" s="2">
        <f>数据源!AC507</f>
        <v>10</v>
      </c>
      <c r="C475" s="2" t="str">
        <f>数据源!AD507</f>
        <v>T1MP6</v>
      </c>
      <c r="D475" s="2" t="str">
        <f>数据源!AE507</f>
        <v>部件</v>
      </c>
      <c r="E475" s="2">
        <f>数据源!AF507</f>
        <v>9</v>
      </c>
      <c r="F475" s="2">
        <f>数据源!AG507</f>
        <v>1</v>
      </c>
      <c r="G475" s="2">
        <f>数据源!AH507</f>
        <v>3.5999999999999999E-3</v>
      </c>
      <c r="H475" s="2">
        <f>数据源!AI507</f>
        <v>2.6666666666666668E-2</v>
      </c>
      <c r="I475" s="2">
        <f>数据源!AJ507</f>
        <v>267</v>
      </c>
      <c r="J475" s="3">
        <f t="shared" si="286"/>
        <v>1</v>
      </c>
      <c r="K475" s="3">
        <f t="shared" si="287"/>
        <v>1</v>
      </c>
      <c r="L475" s="3" t="str">
        <f t="shared" si="302"/>
        <v>部件</v>
      </c>
      <c r="M475" s="3">
        <f t="shared" ca="1" si="303"/>
        <v>91106</v>
      </c>
      <c r="N475" s="3" t="str">
        <f t="shared" ca="1" si="304"/>
        <v>51411,52411,53411,51421,52421,53421,51431,52431,53431,91001,91003,91005,91101,91103,91105,91201,91203,91205,91002,91004,91006,91102,91104,91106</v>
      </c>
      <c r="O475" s="3" t="str">
        <f t="shared" si="305"/>
        <v>529,529,529,353,353,353,294,294,294,267,267,267,267,267,267,267,267,267,267,267,267,267,267,267</v>
      </c>
      <c r="P475" s="1" t="str">
        <f t="shared" si="306"/>
        <v>(1,1),(1,1),(1,1),(1,1),(1,1),(1,1),(1,1),(1,1),(1,1),(1,1),(1,1),(1,1),(1,1),(1,1),(1,1),(1,1),(1,1),(1,1),(1,1),(1,1),(1,1),(1,1),(1,1),(1,1)</v>
      </c>
      <c r="Q475" s="3" t="str">
        <f>IF(D475="坦克碎片",VLOOKUP(C475,道具信息!$N$2:$O$291,2,FALSE)&amp;"碎片",VLOOKUP(C475,道具信息!$N$2:$O$291,2,FALSE))</f>
        <v>T1部件</v>
      </c>
      <c r="R475" s="3">
        <f t="shared" si="284"/>
        <v>4806</v>
      </c>
      <c r="S475" s="11">
        <f t="shared" si="285"/>
        <v>0.48</v>
      </c>
      <c r="T475" s="3" t="str">
        <f>VLOOKUP(Q475,道具信息!$Q$3:$S$20,2,FALSE)</f>
        <v>CHEST_ITEM_TYPE_T1_PART</v>
      </c>
      <c r="U475" s="3" t="str">
        <f>IF(COUNTIF(U$452:U474,T475)=0,T475,"")</f>
        <v/>
      </c>
      <c r="V475" s="3" t="str">
        <f t="shared" si="295"/>
        <v>CHEST_ITEM_TYPE_T4_SHARD,CHEST_ITEM_TYPE_T1_PART</v>
      </c>
      <c r="W475" s="13" t="str">
        <f t="shared" si="290"/>
        <v/>
      </c>
      <c r="X475" s="3" t="str">
        <f t="shared" si="291"/>
        <v/>
      </c>
      <c r="Y475" s="3" t="str">
        <f t="shared" si="296"/>
        <v>35.3%,48.0%</v>
      </c>
    </row>
    <row r="476" spans="2:25" x14ac:dyDescent="0.3">
      <c r="B476" s="2">
        <f>数据源!AC508</f>
        <v>10</v>
      </c>
      <c r="C476" s="2" t="str">
        <f>数据源!AD508</f>
        <v>T1HP2</v>
      </c>
      <c r="D476" s="2" t="str">
        <f>数据源!AE508</f>
        <v>部件</v>
      </c>
      <c r="E476" s="2">
        <f>数据源!AF508</f>
        <v>9</v>
      </c>
      <c r="F476" s="2">
        <f>数据源!AG508</f>
        <v>1</v>
      </c>
      <c r="G476" s="2">
        <f>数据源!AH508</f>
        <v>3.5999999999999999E-3</v>
      </c>
      <c r="H476" s="2">
        <f>数据源!AI508</f>
        <v>2.6666666666666668E-2</v>
      </c>
      <c r="I476" s="2">
        <f>数据源!AJ508</f>
        <v>267</v>
      </c>
      <c r="J476" s="3">
        <f t="shared" si="286"/>
        <v>1</v>
      </c>
      <c r="K476" s="3">
        <f t="shared" si="287"/>
        <v>1</v>
      </c>
      <c r="L476" s="3" t="str">
        <f t="shared" si="302"/>
        <v>部件</v>
      </c>
      <c r="M476" s="3">
        <f t="shared" ca="1" si="303"/>
        <v>91202</v>
      </c>
      <c r="N476" s="3" t="str">
        <f t="shared" ca="1" si="304"/>
        <v>51411,52411,53411,51421,52421,53421,51431,52431,53431,91001,91003,91005,91101,91103,91105,91201,91203,91205,91002,91004,91006,91102,91104,91106,91202</v>
      </c>
      <c r="O476" s="3" t="str">
        <f t="shared" si="305"/>
        <v>529,529,529,353,353,353,294,294,294,267,267,267,267,267,267,267,267,267,267,267,267,267,267,267,267</v>
      </c>
      <c r="P476" s="1" t="str">
        <f t="shared" si="306"/>
        <v>(1,1),(1,1),(1,1),(1,1),(1,1),(1,1),(1,1),(1,1),(1,1),(1,1),(1,1),(1,1),(1,1),(1,1),(1,1),(1,1),(1,1),(1,1),(1,1),(1,1),(1,1),(1,1),(1,1),(1,1),(1,1)</v>
      </c>
      <c r="Q476" s="3" t="str">
        <f>IF(D476="坦克碎片",VLOOKUP(C476,道具信息!$N$2:$O$291,2,FALSE)&amp;"碎片",VLOOKUP(C476,道具信息!$N$2:$O$291,2,FALSE))</f>
        <v>T1部件</v>
      </c>
      <c r="R476" s="3">
        <f t="shared" si="284"/>
        <v>4806</v>
      </c>
      <c r="S476" s="11">
        <f t="shared" si="285"/>
        <v>0.48</v>
      </c>
      <c r="T476" s="3" t="str">
        <f>VLOOKUP(Q476,道具信息!$Q$3:$S$20,2,FALSE)</f>
        <v>CHEST_ITEM_TYPE_T1_PART</v>
      </c>
      <c r="U476" s="3" t="str">
        <f>IF(COUNTIF(U$452:U475,T476)=0,T476,"")</f>
        <v/>
      </c>
      <c r="V476" s="3" t="str">
        <f t="shared" si="295"/>
        <v>CHEST_ITEM_TYPE_T4_SHARD,CHEST_ITEM_TYPE_T1_PART</v>
      </c>
      <c r="W476" s="13" t="str">
        <f t="shared" si="290"/>
        <v/>
      </c>
      <c r="X476" s="3" t="str">
        <f t="shared" si="291"/>
        <v/>
      </c>
      <c r="Y476" s="3" t="str">
        <f t="shared" si="296"/>
        <v>35.3%,48.0%</v>
      </c>
    </row>
    <row r="477" spans="2:25" x14ac:dyDescent="0.3">
      <c r="B477" s="2">
        <f>数据源!AC509</f>
        <v>10</v>
      </c>
      <c r="C477" s="2" t="str">
        <f>数据源!AD509</f>
        <v>T1HP4</v>
      </c>
      <c r="D477" s="2" t="str">
        <f>数据源!AE509</f>
        <v>部件</v>
      </c>
      <c r="E477" s="2">
        <f>数据源!AF509</f>
        <v>9</v>
      </c>
      <c r="F477" s="2">
        <f>数据源!AG509</f>
        <v>1</v>
      </c>
      <c r="G477" s="2">
        <f>数据源!AH509</f>
        <v>3.5999999999999999E-3</v>
      </c>
      <c r="H477" s="2">
        <f>数据源!AI509</f>
        <v>2.6666666666666668E-2</v>
      </c>
      <c r="I477" s="2">
        <f>数据源!AJ509</f>
        <v>267</v>
      </c>
      <c r="J477" s="3">
        <f t="shared" si="286"/>
        <v>1</v>
      </c>
      <c r="K477" s="3">
        <f t="shared" si="287"/>
        <v>1</v>
      </c>
      <c r="L477" s="3" t="str">
        <f t="shared" si="302"/>
        <v>部件</v>
      </c>
      <c r="M477" s="3">
        <f t="shared" ca="1" si="303"/>
        <v>91204</v>
      </c>
      <c r="N477" s="3" t="str">
        <f t="shared" ca="1" si="304"/>
        <v>51411,52411,53411,51421,52421,53421,51431,52431,53431,91001,91003,91005,91101,91103,91105,91201,91203,91205,91002,91004,91006,91102,91104,91106,91202,91204</v>
      </c>
      <c r="O477" s="3" t="str">
        <f t="shared" si="305"/>
        <v>529,529,529,353,353,353,294,294,294,267,267,267,267,267,267,267,267,267,267,267,267,267,267,267,267,267</v>
      </c>
      <c r="P477" s="1" t="str">
        <f t="shared" si="306"/>
        <v>(1,1),(1,1),(1,1),(1,1),(1,1),(1,1),(1,1),(1,1),(1,1),(1,1),(1,1),(1,1),(1,1),(1,1),(1,1),(1,1),(1,1),(1,1),(1,1),(1,1),(1,1),(1,1),(1,1),(1,1),(1,1),(1,1)</v>
      </c>
      <c r="Q477" s="3" t="str">
        <f>IF(D477="坦克碎片",VLOOKUP(C477,道具信息!$N$2:$O$291,2,FALSE)&amp;"碎片",VLOOKUP(C477,道具信息!$N$2:$O$291,2,FALSE))</f>
        <v>T1部件</v>
      </c>
      <c r="R477" s="3">
        <f t="shared" si="284"/>
        <v>4806</v>
      </c>
      <c r="S477" s="11">
        <f t="shared" si="285"/>
        <v>0.48</v>
      </c>
      <c r="T477" s="3" t="str">
        <f>VLOOKUP(Q477,道具信息!$Q$3:$S$20,2,FALSE)</f>
        <v>CHEST_ITEM_TYPE_T1_PART</v>
      </c>
      <c r="U477" s="3" t="str">
        <f>IF(COUNTIF(U$452:U476,T477)=0,T477,"")</f>
        <v/>
      </c>
      <c r="V477" s="3" t="str">
        <f t="shared" si="295"/>
        <v>CHEST_ITEM_TYPE_T4_SHARD,CHEST_ITEM_TYPE_T1_PART</v>
      </c>
      <c r="W477" s="13" t="str">
        <f t="shared" si="290"/>
        <v/>
      </c>
      <c r="X477" s="3" t="str">
        <f t="shared" si="291"/>
        <v/>
      </c>
      <c r="Y477" s="3" t="str">
        <f t="shared" si="296"/>
        <v>35.3%,48.0%</v>
      </c>
    </row>
    <row r="478" spans="2:25" x14ac:dyDescent="0.3">
      <c r="B478" s="2">
        <f>数据源!AC510</f>
        <v>10</v>
      </c>
      <c r="C478" s="2" t="str">
        <f>数据源!AD510</f>
        <v>T1HP6</v>
      </c>
      <c r="D478" s="2" t="str">
        <f>数据源!AE510</f>
        <v>部件</v>
      </c>
      <c r="E478" s="2">
        <f>数据源!AF510</f>
        <v>9</v>
      </c>
      <c r="F478" s="2">
        <f>数据源!AG510</f>
        <v>1</v>
      </c>
      <c r="G478" s="2">
        <f>数据源!AH510</f>
        <v>3.5999999999999999E-3</v>
      </c>
      <c r="H478" s="2">
        <f>数据源!AI510</f>
        <v>2.6666666666666668E-2</v>
      </c>
      <c r="I478" s="2">
        <f>数据源!AJ510</f>
        <v>267</v>
      </c>
      <c r="J478" s="3">
        <f t="shared" si="286"/>
        <v>1</v>
      </c>
      <c r="K478" s="3">
        <f t="shared" si="287"/>
        <v>1</v>
      </c>
      <c r="L478" s="3" t="str">
        <f t="shared" si="302"/>
        <v>部件</v>
      </c>
      <c r="M478" s="3">
        <f t="shared" ca="1" si="303"/>
        <v>91206</v>
      </c>
      <c r="N478" s="3" t="str">
        <f t="shared" ca="1" si="304"/>
        <v>51411,52411,53411,51421,52421,53421,51431,52431,53431,91001,91003,91005,91101,91103,91105,91201,91203,91205,91002,91004,91006,91102,91104,91106,91202,91204,91206</v>
      </c>
      <c r="O478" s="3" t="str">
        <f t="shared" si="305"/>
        <v>529,529,529,353,353,353,294,294,294,267,267,267,267,267,267,267,267,267,267,267,267,267,267,267,267,267,267</v>
      </c>
      <c r="P478" s="1" t="str">
        <f t="shared" si="306"/>
        <v>(1,1),(1,1),(1,1),(1,1),(1,1),(1,1),(1,1),(1,1),(1,1),(1,1),(1,1),(1,1),(1,1),(1,1),(1,1),(1,1),(1,1),(1,1),(1,1),(1,1),(1,1),(1,1),(1,1),(1,1),(1,1),(1,1),(1,1)</v>
      </c>
      <c r="Q478" s="3" t="str">
        <f>IF(D478="坦克碎片",VLOOKUP(C478,道具信息!$N$2:$O$291,2,FALSE)&amp;"碎片",VLOOKUP(C478,道具信息!$N$2:$O$291,2,FALSE))</f>
        <v>T1部件</v>
      </c>
      <c r="R478" s="3">
        <f t="shared" si="284"/>
        <v>4806</v>
      </c>
      <c r="S478" s="11">
        <f t="shared" si="285"/>
        <v>0.48</v>
      </c>
      <c r="T478" s="3" t="str">
        <f>VLOOKUP(Q478,道具信息!$Q$3:$S$20,2,FALSE)</f>
        <v>CHEST_ITEM_TYPE_T1_PART</v>
      </c>
      <c r="U478" s="3" t="str">
        <f>IF(COUNTIF(U$452:U477,T478)=0,T478,"")</f>
        <v/>
      </c>
      <c r="V478" s="3" t="str">
        <f t="shared" si="295"/>
        <v>CHEST_ITEM_TYPE_T4_SHARD,CHEST_ITEM_TYPE_T1_PART</v>
      </c>
      <c r="W478" s="13" t="str">
        <f t="shared" si="290"/>
        <v/>
      </c>
      <c r="X478" s="3" t="str">
        <f t="shared" si="291"/>
        <v/>
      </c>
      <c r="Y478" s="3" t="str">
        <f t="shared" si="296"/>
        <v>35.3%,48.0%</v>
      </c>
    </row>
    <row r="479" spans="2:25" x14ac:dyDescent="0.3">
      <c r="B479" s="2">
        <f>数据源!AC511</f>
        <v>10</v>
      </c>
      <c r="C479" s="2" t="str">
        <f>数据源!AD511</f>
        <v>T2LP1</v>
      </c>
      <c r="D479" s="2" t="str">
        <f>数据源!AE511</f>
        <v>部件</v>
      </c>
      <c r="E479" s="2">
        <f>数据源!AF511</f>
        <v>51.800000000000011</v>
      </c>
      <c r="F479" s="2">
        <f>数据源!AG511</f>
        <v>1</v>
      </c>
      <c r="G479" s="2">
        <f>数据源!AH511</f>
        <v>4.0000000000000001E-3</v>
      </c>
      <c r="H479" s="2">
        <f>数据源!AI511</f>
        <v>5.1480051480051478E-3</v>
      </c>
      <c r="I479" s="2">
        <f>数据源!AJ511</f>
        <v>51</v>
      </c>
      <c r="J479" s="3">
        <f>ROUNDUP(IF(F479&gt;1,F479-ROUNDDOWN(SQRT(F479),0),F479),0)</f>
        <v>1</v>
      </c>
      <c r="K479" s="3">
        <f>F479*2-J479</f>
        <v>1</v>
      </c>
      <c r="L479" s="3" t="str">
        <f t="shared" ref="L479:L534" si="307">RIGHT(D479,2)</f>
        <v>部件</v>
      </c>
      <c r="M479" s="3">
        <f t="shared" ref="M479:M534" ca="1" si="308">IF(OR(L479="坦克",L479="碎片"),VLOOKUP(C479,INDIRECT("坦克ID"),MATCH(L479&amp;"ID",INDIRECT("坦克标头"),0),FALSE),VLOOKUP(C479,INDIRECT(L479&amp;"ID"),2,FALSE))</f>
        <v>92001</v>
      </c>
      <c r="N479" s="3" t="str">
        <f t="shared" ref="N479:N534" ca="1" si="309">N478&amp;","&amp;M479</f>
        <v>51411,52411,53411,51421,52421,53421,51431,52431,53431,91001,91003,91005,91101,91103,91105,91201,91203,91205,91002,91004,91006,91102,91104,91106,91202,91204,91206,92001</v>
      </c>
      <c r="O479" s="3" t="str">
        <f t="shared" ref="O479:O534" si="310">O478&amp;","&amp;I479</f>
        <v>529,529,529,353,353,353,294,294,294,267,267,267,267,267,267,267,267,267,267,267,267,267,267,267,267,267,267,51</v>
      </c>
      <c r="P479" s="1" t="str">
        <f t="shared" ref="P479:P534" si="311">P478&amp;","&amp;"("&amp;J479&amp;","&amp;K479&amp;")"</f>
        <v>(1,1),(1,1),(1,1),(1,1),(1,1),(1,1),(1,1),(1,1),(1,1),(1,1),(1,1),(1,1),(1,1),(1,1),(1,1),(1,1),(1,1),(1,1),(1,1),(1,1),(1,1),(1,1),(1,1),(1,1),(1,1),(1,1),(1,1),(1,1)</v>
      </c>
      <c r="Q479" s="3" t="str">
        <f>IF(D479="坦克碎片",VLOOKUP(C479,道具信息!$N$2:$O$291,2,FALSE)&amp;"碎片",VLOOKUP(C479,道具信息!$N$2:$O$291,2,FALSE))</f>
        <v>T2部件</v>
      </c>
      <c r="R479" s="3">
        <f t="shared" si="284"/>
        <v>918</v>
      </c>
      <c r="S479" s="11">
        <f t="shared" si="285"/>
        <v>9.1999999999999998E-2</v>
      </c>
      <c r="T479" s="3" t="str">
        <f>VLOOKUP(Q479,道具信息!$Q$3:$S$20,2,FALSE)</f>
        <v>CHEST_ITEM_TYPE_T2_PART</v>
      </c>
      <c r="U479" s="3" t="str">
        <f>IF(COUNTIF(U$452:U478,T479)=0,T479,"")</f>
        <v>CHEST_ITEM_TYPE_T2_PART</v>
      </c>
      <c r="V479" s="3" t="str">
        <f t="shared" si="295"/>
        <v>CHEST_ITEM_TYPE_T4_SHARD,CHEST_ITEM_TYPE_T1_PART,CHEST_ITEM_TYPE_T2_PART</v>
      </c>
      <c r="W479" s="13">
        <f t="shared" si="290"/>
        <v>9.1999999999999998E-2</v>
      </c>
      <c r="X479" s="3" t="str">
        <f t="shared" si="291"/>
        <v>9.2%</v>
      </c>
      <c r="Y479" s="3" t="str">
        <f t="shared" si="296"/>
        <v>35.3%,48.0%,9.2%</v>
      </c>
    </row>
    <row r="480" spans="2:25" x14ac:dyDescent="0.3">
      <c r="B480" s="2">
        <f>数据源!AC512</f>
        <v>10</v>
      </c>
      <c r="C480" s="2" t="str">
        <f>数据源!AD512</f>
        <v>T2LP3</v>
      </c>
      <c r="D480" s="2" t="str">
        <f>数据源!AE512</f>
        <v>部件</v>
      </c>
      <c r="E480" s="2">
        <f>数据源!AF512</f>
        <v>51.800000000000011</v>
      </c>
      <c r="F480" s="2">
        <f>数据源!AG512</f>
        <v>1</v>
      </c>
      <c r="G480" s="2">
        <f>数据源!AH512</f>
        <v>4.0000000000000001E-3</v>
      </c>
      <c r="H480" s="2">
        <f>数据源!AI512</f>
        <v>5.1480051480051478E-3</v>
      </c>
      <c r="I480" s="2">
        <f>数据源!AJ512</f>
        <v>51</v>
      </c>
      <c r="J480" s="3">
        <f t="shared" ref="J480:J493" si="312">ROUNDUP(IF(F480&gt;1,F480-ROUNDDOWN(SQRT(F480),0),F480),0)</f>
        <v>1</v>
      </c>
      <c r="K480" s="3">
        <f t="shared" ref="K480:K493" si="313">F480*2-J480</f>
        <v>1</v>
      </c>
      <c r="L480" s="3" t="str">
        <f t="shared" si="307"/>
        <v>部件</v>
      </c>
      <c r="M480" s="3">
        <f t="shared" ca="1" si="308"/>
        <v>92003</v>
      </c>
      <c r="N480" s="3" t="str">
        <f t="shared" ca="1" si="309"/>
        <v>51411,52411,53411,51421,52421,53421,51431,52431,53431,91001,91003,91005,91101,91103,91105,91201,91203,91205,91002,91004,91006,91102,91104,91106,91202,91204,91206,92001,92003</v>
      </c>
      <c r="O480" s="3" t="str">
        <f t="shared" si="310"/>
        <v>529,529,529,353,353,353,294,294,294,267,267,267,267,267,267,267,267,267,267,267,267,267,267,267,267,267,267,51,51</v>
      </c>
      <c r="P480" s="1" t="str">
        <f t="shared" si="311"/>
        <v>(1,1),(1,1),(1,1),(1,1),(1,1),(1,1),(1,1),(1,1),(1,1),(1,1),(1,1),(1,1),(1,1),(1,1),(1,1),(1,1),(1,1),(1,1),(1,1),(1,1),(1,1),(1,1),(1,1),(1,1),(1,1),(1,1),(1,1),(1,1),(1,1)</v>
      </c>
      <c r="Q480" s="3" t="str">
        <f>IF(D480="坦克碎片",VLOOKUP(C480,道具信息!$N$2:$O$291,2,FALSE)&amp;"碎片",VLOOKUP(C480,道具信息!$N$2:$O$291,2,FALSE))</f>
        <v>T2部件</v>
      </c>
      <c r="R480" s="3">
        <f t="shared" si="284"/>
        <v>918</v>
      </c>
      <c r="S480" s="11">
        <f t="shared" si="285"/>
        <v>9.1999999999999998E-2</v>
      </c>
      <c r="T480" s="3" t="str">
        <f>VLOOKUP(Q480,道具信息!$Q$3:$S$20,2,FALSE)</f>
        <v>CHEST_ITEM_TYPE_T2_PART</v>
      </c>
      <c r="U480" s="3" t="str">
        <f>IF(COUNTIF(U$452:U479,T480)=0,T480,"")</f>
        <v/>
      </c>
      <c r="V480" s="3" t="str">
        <f t="shared" si="295"/>
        <v>CHEST_ITEM_TYPE_T4_SHARD,CHEST_ITEM_TYPE_T1_PART,CHEST_ITEM_TYPE_T2_PART</v>
      </c>
      <c r="W480" s="13" t="str">
        <f t="shared" si="290"/>
        <v/>
      </c>
      <c r="X480" s="3" t="str">
        <f t="shared" si="291"/>
        <v/>
      </c>
      <c r="Y480" s="3" t="str">
        <f t="shared" si="296"/>
        <v>35.3%,48.0%,9.2%</v>
      </c>
    </row>
    <row r="481" spans="2:25" x14ac:dyDescent="0.3">
      <c r="B481" s="2">
        <f>数据源!AC513</f>
        <v>10</v>
      </c>
      <c r="C481" s="2" t="str">
        <f>数据源!AD513</f>
        <v>T2LP5</v>
      </c>
      <c r="D481" s="2" t="str">
        <f>数据源!AE513</f>
        <v>部件</v>
      </c>
      <c r="E481" s="2">
        <f>数据源!AF513</f>
        <v>51.800000000000011</v>
      </c>
      <c r="F481" s="2">
        <f>数据源!AG513</f>
        <v>1</v>
      </c>
      <c r="G481" s="2">
        <f>数据源!AH513</f>
        <v>4.0000000000000001E-3</v>
      </c>
      <c r="H481" s="2">
        <f>数据源!AI513</f>
        <v>5.1480051480051478E-3</v>
      </c>
      <c r="I481" s="2">
        <f>数据源!AJ513</f>
        <v>51</v>
      </c>
      <c r="J481" s="3">
        <f t="shared" si="312"/>
        <v>1</v>
      </c>
      <c r="K481" s="3">
        <f t="shared" si="313"/>
        <v>1</v>
      </c>
      <c r="L481" s="3" t="str">
        <f t="shared" si="307"/>
        <v>部件</v>
      </c>
      <c r="M481" s="3">
        <f t="shared" ca="1" si="308"/>
        <v>92005</v>
      </c>
      <c r="N481" s="3" t="str">
        <f t="shared" ca="1" si="309"/>
        <v>51411,52411,53411,51421,52421,53421,51431,52431,53431,91001,91003,91005,91101,91103,91105,91201,91203,91205,91002,91004,91006,91102,91104,91106,91202,91204,91206,92001,92003,92005</v>
      </c>
      <c r="O481" s="3" t="str">
        <f t="shared" si="310"/>
        <v>529,529,529,353,353,353,294,294,294,267,267,267,267,267,267,267,267,267,267,267,267,267,267,267,267,267,267,51,51,51</v>
      </c>
      <c r="P481" s="1" t="str">
        <f t="shared" si="311"/>
        <v>(1,1),(1,1),(1,1),(1,1),(1,1),(1,1),(1,1),(1,1),(1,1),(1,1),(1,1),(1,1),(1,1),(1,1),(1,1),(1,1),(1,1),(1,1),(1,1),(1,1),(1,1),(1,1),(1,1),(1,1),(1,1),(1,1),(1,1),(1,1),(1,1),(1,1)</v>
      </c>
      <c r="Q481" s="3" t="str">
        <f>IF(D481="坦克碎片",VLOOKUP(C481,道具信息!$N$2:$O$291,2,FALSE)&amp;"碎片",VLOOKUP(C481,道具信息!$N$2:$O$291,2,FALSE))</f>
        <v>T2部件</v>
      </c>
      <c r="R481" s="3">
        <f t="shared" si="284"/>
        <v>918</v>
      </c>
      <c r="S481" s="11">
        <f t="shared" si="285"/>
        <v>9.1999999999999998E-2</v>
      </c>
      <c r="T481" s="3" t="str">
        <f>VLOOKUP(Q481,道具信息!$Q$3:$S$20,2,FALSE)</f>
        <v>CHEST_ITEM_TYPE_T2_PART</v>
      </c>
      <c r="U481" s="3" t="str">
        <f>IF(COUNTIF(U$452:U480,T481)=0,T481,"")</f>
        <v/>
      </c>
      <c r="V481" s="3" t="str">
        <f t="shared" si="295"/>
        <v>CHEST_ITEM_TYPE_T4_SHARD,CHEST_ITEM_TYPE_T1_PART,CHEST_ITEM_TYPE_T2_PART</v>
      </c>
      <c r="W481" s="13" t="str">
        <f t="shared" si="290"/>
        <v/>
      </c>
      <c r="X481" s="3" t="str">
        <f t="shared" si="291"/>
        <v/>
      </c>
      <c r="Y481" s="3" t="str">
        <f t="shared" si="296"/>
        <v>35.3%,48.0%,9.2%</v>
      </c>
    </row>
    <row r="482" spans="2:25" x14ac:dyDescent="0.3">
      <c r="B482" s="2">
        <f>数据源!AC514</f>
        <v>10</v>
      </c>
      <c r="C482" s="2" t="str">
        <f>数据源!AD514</f>
        <v>T2MP1</v>
      </c>
      <c r="D482" s="2" t="str">
        <f>数据源!AE514</f>
        <v>部件</v>
      </c>
      <c r="E482" s="2">
        <f>数据源!AF514</f>
        <v>51.800000000000011</v>
      </c>
      <c r="F482" s="2">
        <f>数据源!AG514</f>
        <v>1</v>
      </c>
      <c r="G482" s="2">
        <f>数据源!AH514</f>
        <v>4.0000000000000001E-3</v>
      </c>
      <c r="H482" s="2">
        <f>数据源!AI514</f>
        <v>5.1480051480051478E-3</v>
      </c>
      <c r="I482" s="2">
        <f>数据源!AJ514</f>
        <v>51</v>
      </c>
      <c r="J482" s="3">
        <f t="shared" si="312"/>
        <v>1</v>
      </c>
      <c r="K482" s="3">
        <f t="shared" si="313"/>
        <v>1</v>
      </c>
      <c r="L482" s="3" t="str">
        <f t="shared" si="307"/>
        <v>部件</v>
      </c>
      <c r="M482" s="3">
        <f t="shared" ca="1" si="308"/>
        <v>92101</v>
      </c>
      <c r="N482" s="3" t="str">
        <f t="shared" ca="1" si="309"/>
        <v>51411,52411,53411,51421,52421,53421,51431,52431,53431,91001,91003,91005,91101,91103,91105,91201,91203,91205,91002,91004,91006,91102,91104,91106,91202,91204,91206,92001,92003,92005,92101</v>
      </c>
      <c r="O482" s="3" t="str">
        <f t="shared" si="310"/>
        <v>529,529,529,353,353,353,294,294,294,267,267,267,267,267,267,267,267,267,267,267,267,267,267,267,267,267,267,51,51,51,51</v>
      </c>
      <c r="P482" s="1" t="str">
        <f t="shared" si="311"/>
        <v>(1,1),(1,1),(1,1),(1,1),(1,1),(1,1),(1,1),(1,1),(1,1),(1,1),(1,1),(1,1),(1,1),(1,1),(1,1),(1,1),(1,1),(1,1),(1,1),(1,1),(1,1),(1,1),(1,1),(1,1),(1,1),(1,1),(1,1),(1,1),(1,1),(1,1),(1,1)</v>
      </c>
      <c r="Q482" s="3" t="str">
        <f>IF(D482="坦克碎片",VLOOKUP(C482,道具信息!$N$2:$O$291,2,FALSE)&amp;"碎片",VLOOKUP(C482,道具信息!$N$2:$O$291,2,FALSE))</f>
        <v>T2部件</v>
      </c>
      <c r="R482" s="3">
        <f t="shared" si="284"/>
        <v>918</v>
      </c>
      <c r="S482" s="11">
        <f t="shared" si="285"/>
        <v>9.1999999999999998E-2</v>
      </c>
      <c r="T482" s="3" t="str">
        <f>VLOOKUP(Q482,道具信息!$Q$3:$S$20,2,FALSE)</f>
        <v>CHEST_ITEM_TYPE_T2_PART</v>
      </c>
      <c r="U482" s="3" t="str">
        <f>IF(COUNTIF(U$452:U481,T482)=0,T482,"")</f>
        <v/>
      </c>
      <c r="V482" s="3" t="str">
        <f t="shared" si="295"/>
        <v>CHEST_ITEM_TYPE_T4_SHARD,CHEST_ITEM_TYPE_T1_PART,CHEST_ITEM_TYPE_T2_PART</v>
      </c>
      <c r="W482" s="13" t="str">
        <f t="shared" si="290"/>
        <v/>
      </c>
      <c r="X482" s="3" t="str">
        <f t="shared" si="291"/>
        <v/>
      </c>
      <c r="Y482" s="3" t="str">
        <f t="shared" si="296"/>
        <v>35.3%,48.0%,9.2%</v>
      </c>
    </row>
    <row r="483" spans="2:25" x14ac:dyDescent="0.3">
      <c r="B483" s="2">
        <f>数据源!AC515</f>
        <v>10</v>
      </c>
      <c r="C483" s="2" t="str">
        <f>数据源!AD515</f>
        <v>T2MP3</v>
      </c>
      <c r="D483" s="2" t="str">
        <f>数据源!AE515</f>
        <v>部件</v>
      </c>
      <c r="E483" s="2">
        <f>数据源!AF515</f>
        <v>51.800000000000011</v>
      </c>
      <c r="F483" s="2">
        <f>数据源!AG515</f>
        <v>1</v>
      </c>
      <c r="G483" s="2">
        <f>数据源!AH515</f>
        <v>4.0000000000000001E-3</v>
      </c>
      <c r="H483" s="2">
        <f>数据源!AI515</f>
        <v>5.1480051480051478E-3</v>
      </c>
      <c r="I483" s="2">
        <f>数据源!AJ515</f>
        <v>51</v>
      </c>
      <c r="J483" s="3">
        <f t="shared" si="312"/>
        <v>1</v>
      </c>
      <c r="K483" s="3">
        <f t="shared" si="313"/>
        <v>1</v>
      </c>
      <c r="L483" s="3" t="str">
        <f t="shared" si="307"/>
        <v>部件</v>
      </c>
      <c r="M483" s="3">
        <f t="shared" ca="1" si="308"/>
        <v>92103</v>
      </c>
      <c r="N483" s="3" t="str">
        <f t="shared" ca="1" si="309"/>
        <v>51411,52411,53411,51421,52421,53421,51431,52431,53431,91001,91003,91005,91101,91103,91105,91201,91203,91205,91002,91004,91006,91102,91104,91106,91202,91204,91206,92001,92003,92005,92101,92103</v>
      </c>
      <c r="O483" s="3" t="str">
        <f t="shared" si="310"/>
        <v>529,529,529,353,353,353,294,294,294,267,267,267,267,267,267,267,267,267,267,267,267,267,267,267,267,267,267,51,51,51,51,51</v>
      </c>
      <c r="P483" s="1" t="str">
        <f t="shared" si="311"/>
        <v>(1,1),(1,1),(1,1),(1,1),(1,1),(1,1),(1,1),(1,1),(1,1),(1,1),(1,1),(1,1),(1,1),(1,1),(1,1),(1,1),(1,1),(1,1),(1,1),(1,1),(1,1),(1,1),(1,1),(1,1),(1,1),(1,1),(1,1),(1,1),(1,1),(1,1),(1,1),(1,1)</v>
      </c>
      <c r="Q483" s="3" t="str">
        <f>IF(D483="坦克碎片",VLOOKUP(C483,道具信息!$N$2:$O$291,2,FALSE)&amp;"碎片",VLOOKUP(C483,道具信息!$N$2:$O$291,2,FALSE))</f>
        <v>T2部件</v>
      </c>
      <c r="R483" s="3">
        <f t="shared" si="284"/>
        <v>918</v>
      </c>
      <c r="S483" s="11">
        <f t="shared" si="285"/>
        <v>9.1999999999999998E-2</v>
      </c>
      <c r="T483" s="3" t="str">
        <f>VLOOKUP(Q483,道具信息!$Q$3:$S$20,2,FALSE)</f>
        <v>CHEST_ITEM_TYPE_T2_PART</v>
      </c>
      <c r="U483" s="3" t="str">
        <f>IF(COUNTIF(U$452:U482,T483)=0,T483,"")</f>
        <v/>
      </c>
      <c r="V483" s="3" t="str">
        <f t="shared" si="295"/>
        <v>CHEST_ITEM_TYPE_T4_SHARD,CHEST_ITEM_TYPE_T1_PART,CHEST_ITEM_TYPE_T2_PART</v>
      </c>
      <c r="W483" s="13" t="str">
        <f t="shared" si="290"/>
        <v/>
      </c>
      <c r="X483" s="3" t="str">
        <f t="shared" si="291"/>
        <v/>
      </c>
      <c r="Y483" s="3" t="str">
        <f t="shared" si="296"/>
        <v>35.3%,48.0%,9.2%</v>
      </c>
    </row>
    <row r="484" spans="2:25" x14ac:dyDescent="0.3">
      <c r="B484" s="2">
        <f>数据源!AC516</f>
        <v>10</v>
      </c>
      <c r="C484" s="2" t="str">
        <f>数据源!AD516</f>
        <v>T2MP5</v>
      </c>
      <c r="D484" s="2" t="str">
        <f>数据源!AE516</f>
        <v>部件</v>
      </c>
      <c r="E484" s="2">
        <f>数据源!AF516</f>
        <v>51.800000000000011</v>
      </c>
      <c r="F484" s="2">
        <f>数据源!AG516</f>
        <v>1</v>
      </c>
      <c r="G484" s="2">
        <f>数据源!AH516</f>
        <v>4.0000000000000001E-3</v>
      </c>
      <c r="H484" s="2">
        <f>数据源!AI516</f>
        <v>5.1480051480051478E-3</v>
      </c>
      <c r="I484" s="2">
        <f>数据源!AJ516</f>
        <v>51</v>
      </c>
      <c r="J484" s="3">
        <f t="shared" si="312"/>
        <v>1</v>
      </c>
      <c r="K484" s="3">
        <f t="shared" si="313"/>
        <v>1</v>
      </c>
      <c r="L484" s="3" t="str">
        <f t="shared" si="307"/>
        <v>部件</v>
      </c>
      <c r="M484" s="3">
        <f t="shared" ca="1" si="308"/>
        <v>92105</v>
      </c>
      <c r="N484" s="3" t="str">
        <f t="shared" ca="1" si="309"/>
        <v>51411,52411,53411,51421,52421,53421,51431,52431,53431,91001,91003,91005,91101,91103,91105,91201,91203,91205,91002,91004,91006,91102,91104,91106,91202,91204,91206,92001,92003,92005,92101,92103,92105</v>
      </c>
      <c r="O484" s="3" t="str">
        <f t="shared" si="310"/>
        <v>529,529,529,353,353,353,294,294,294,267,267,267,267,267,267,267,267,267,267,267,267,267,267,267,267,267,267,51,51,51,51,51,51</v>
      </c>
      <c r="P484" s="1" t="str">
        <f t="shared" si="311"/>
        <v>(1,1),(1,1),(1,1),(1,1),(1,1),(1,1),(1,1),(1,1),(1,1),(1,1),(1,1),(1,1),(1,1),(1,1),(1,1),(1,1),(1,1),(1,1),(1,1),(1,1),(1,1),(1,1),(1,1),(1,1),(1,1),(1,1),(1,1),(1,1),(1,1),(1,1),(1,1),(1,1),(1,1)</v>
      </c>
      <c r="Q484" s="3" t="str">
        <f>IF(D484="坦克碎片",VLOOKUP(C484,道具信息!$N$2:$O$291,2,FALSE)&amp;"碎片",VLOOKUP(C484,道具信息!$N$2:$O$291,2,FALSE))</f>
        <v>T2部件</v>
      </c>
      <c r="R484" s="3">
        <f t="shared" ref="R484:R515" si="314">SUMIFS(I:I,Q:Q,Q484,B:B,B484)</f>
        <v>918</v>
      </c>
      <c r="S484" s="11">
        <f t="shared" ref="S484:S515" si="315">ROUND(R484/SUMIF(B:B,B484,I:I),3)</f>
        <v>9.1999999999999998E-2</v>
      </c>
      <c r="T484" s="3" t="str">
        <f>VLOOKUP(Q484,道具信息!$Q$3:$S$20,2,FALSE)</f>
        <v>CHEST_ITEM_TYPE_T2_PART</v>
      </c>
      <c r="U484" s="3" t="str">
        <f>IF(COUNTIF(U$452:U483,T484)=0,T484,"")</f>
        <v/>
      </c>
      <c r="V484" s="3" t="str">
        <f t="shared" si="295"/>
        <v>CHEST_ITEM_TYPE_T4_SHARD,CHEST_ITEM_TYPE_T1_PART,CHEST_ITEM_TYPE_T2_PART</v>
      </c>
      <c r="W484" s="13" t="str">
        <f t="shared" si="290"/>
        <v/>
      </c>
      <c r="X484" s="3" t="str">
        <f t="shared" si="291"/>
        <v/>
      </c>
      <c r="Y484" s="3" t="str">
        <f t="shared" si="296"/>
        <v>35.3%,48.0%,9.2%</v>
      </c>
    </row>
    <row r="485" spans="2:25" x14ac:dyDescent="0.3">
      <c r="B485" s="2">
        <f>数据源!AC517</f>
        <v>10</v>
      </c>
      <c r="C485" s="2" t="str">
        <f>数据源!AD517</f>
        <v>T2HP1</v>
      </c>
      <c r="D485" s="2" t="str">
        <f>数据源!AE517</f>
        <v>部件</v>
      </c>
      <c r="E485" s="2">
        <f>数据源!AF517</f>
        <v>51.800000000000011</v>
      </c>
      <c r="F485" s="2">
        <f>数据源!AG517</f>
        <v>1</v>
      </c>
      <c r="G485" s="2">
        <f>数据源!AH517</f>
        <v>4.0000000000000001E-3</v>
      </c>
      <c r="H485" s="2">
        <f>数据源!AI517</f>
        <v>5.1480051480051478E-3</v>
      </c>
      <c r="I485" s="2">
        <f>数据源!AJ517</f>
        <v>51</v>
      </c>
      <c r="J485" s="3">
        <f t="shared" si="312"/>
        <v>1</v>
      </c>
      <c r="K485" s="3">
        <f t="shared" si="313"/>
        <v>1</v>
      </c>
      <c r="L485" s="3" t="str">
        <f t="shared" si="307"/>
        <v>部件</v>
      </c>
      <c r="M485" s="3">
        <f t="shared" ca="1" si="308"/>
        <v>92201</v>
      </c>
      <c r="N485" s="3" t="str">
        <f t="shared" ca="1" si="309"/>
        <v>51411,52411,53411,51421,52421,53421,51431,52431,53431,91001,91003,91005,91101,91103,91105,91201,91203,91205,91002,91004,91006,91102,91104,91106,91202,91204,91206,92001,92003,92005,92101,92103,92105,92201</v>
      </c>
      <c r="O485" s="3" t="str">
        <f t="shared" si="310"/>
        <v>529,529,529,353,353,353,294,294,294,267,267,267,267,267,267,267,267,267,267,267,267,267,267,267,267,267,267,51,51,51,51,51,51,51</v>
      </c>
      <c r="P485" s="1" t="str">
        <f t="shared" si="311"/>
        <v>(1,1),(1,1),(1,1),(1,1),(1,1),(1,1),(1,1),(1,1),(1,1),(1,1),(1,1),(1,1),(1,1),(1,1),(1,1),(1,1),(1,1),(1,1),(1,1),(1,1),(1,1),(1,1),(1,1),(1,1),(1,1),(1,1),(1,1),(1,1),(1,1),(1,1),(1,1),(1,1),(1,1),(1,1)</v>
      </c>
      <c r="Q485" s="3" t="str">
        <f>IF(D485="坦克碎片",VLOOKUP(C485,道具信息!$N$2:$O$291,2,FALSE)&amp;"碎片",VLOOKUP(C485,道具信息!$N$2:$O$291,2,FALSE))</f>
        <v>T2部件</v>
      </c>
      <c r="R485" s="3">
        <f t="shared" si="314"/>
        <v>918</v>
      </c>
      <c r="S485" s="11">
        <f t="shared" si="315"/>
        <v>9.1999999999999998E-2</v>
      </c>
      <c r="T485" s="3" t="str">
        <f>VLOOKUP(Q485,道具信息!$Q$3:$S$20,2,FALSE)</f>
        <v>CHEST_ITEM_TYPE_T2_PART</v>
      </c>
      <c r="U485" s="3" t="str">
        <f>IF(COUNTIF(U$452:U484,T485)=0,T485,"")</f>
        <v/>
      </c>
      <c r="V485" s="3" t="str">
        <f t="shared" si="295"/>
        <v>CHEST_ITEM_TYPE_T4_SHARD,CHEST_ITEM_TYPE_T1_PART,CHEST_ITEM_TYPE_T2_PART</v>
      </c>
      <c r="W485" s="13" t="str">
        <f t="shared" si="290"/>
        <v/>
      </c>
      <c r="X485" s="3" t="str">
        <f t="shared" si="291"/>
        <v/>
      </c>
      <c r="Y485" s="3" t="str">
        <f t="shared" si="296"/>
        <v>35.3%,48.0%,9.2%</v>
      </c>
    </row>
    <row r="486" spans="2:25" x14ac:dyDescent="0.3">
      <c r="B486" s="2">
        <f>数据源!AC518</f>
        <v>10</v>
      </c>
      <c r="C486" s="2" t="str">
        <f>数据源!AD518</f>
        <v>T2HP3</v>
      </c>
      <c r="D486" s="2" t="str">
        <f>数据源!AE518</f>
        <v>部件</v>
      </c>
      <c r="E486" s="2">
        <f>数据源!AF518</f>
        <v>51.800000000000011</v>
      </c>
      <c r="F486" s="2">
        <f>数据源!AG518</f>
        <v>1</v>
      </c>
      <c r="G486" s="2">
        <f>数据源!AH518</f>
        <v>4.0000000000000001E-3</v>
      </c>
      <c r="H486" s="2">
        <f>数据源!AI518</f>
        <v>5.1480051480051478E-3</v>
      </c>
      <c r="I486" s="2">
        <f>数据源!AJ518</f>
        <v>51</v>
      </c>
      <c r="J486" s="3">
        <f t="shared" si="312"/>
        <v>1</v>
      </c>
      <c r="K486" s="3">
        <f t="shared" si="313"/>
        <v>1</v>
      </c>
      <c r="L486" s="3" t="str">
        <f t="shared" si="307"/>
        <v>部件</v>
      </c>
      <c r="M486" s="3">
        <f t="shared" ca="1" si="308"/>
        <v>92203</v>
      </c>
      <c r="N486" s="3" t="str">
        <f t="shared" ca="1" si="309"/>
        <v>51411,52411,53411,51421,52421,53421,51431,52431,53431,91001,91003,91005,91101,91103,91105,91201,91203,91205,91002,91004,91006,91102,91104,91106,91202,91204,91206,92001,92003,92005,92101,92103,92105,92201,92203</v>
      </c>
      <c r="O486" s="3" t="str">
        <f t="shared" si="310"/>
        <v>529,529,529,353,353,353,294,294,294,267,267,267,267,267,267,267,267,267,267,267,267,267,267,267,267,267,267,51,51,51,51,51,51,51,51</v>
      </c>
      <c r="P486" s="1" t="str">
        <f t="shared" si="311"/>
        <v>(1,1),(1,1),(1,1),(1,1),(1,1),(1,1),(1,1),(1,1),(1,1),(1,1),(1,1),(1,1),(1,1),(1,1),(1,1),(1,1),(1,1),(1,1),(1,1),(1,1),(1,1),(1,1),(1,1),(1,1),(1,1),(1,1),(1,1),(1,1),(1,1),(1,1),(1,1),(1,1),(1,1),(1,1),(1,1)</v>
      </c>
      <c r="Q486" s="3" t="str">
        <f>IF(D486="坦克碎片",VLOOKUP(C486,道具信息!$N$2:$O$291,2,FALSE)&amp;"碎片",VLOOKUP(C486,道具信息!$N$2:$O$291,2,FALSE))</f>
        <v>T2部件</v>
      </c>
      <c r="R486" s="3">
        <f t="shared" si="314"/>
        <v>918</v>
      </c>
      <c r="S486" s="11">
        <f t="shared" si="315"/>
        <v>9.1999999999999998E-2</v>
      </c>
      <c r="T486" s="3" t="str">
        <f>VLOOKUP(Q486,道具信息!$Q$3:$S$20,2,FALSE)</f>
        <v>CHEST_ITEM_TYPE_T2_PART</v>
      </c>
      <c r="U486" s="3" t="str">
        <f>IF(COUNTIF(U$452:U485,T486)=0,T486,"")</f>
        <v/>
      </c>
      <c r="V486" s="3" t="str">
        <f t="shared" si="295"/>
        <v>CHEST_ITEM_TYPE_T4_SHARD,CHEST_ITEM_TYPE_T1_PART,CHEST_ITEM_TYPE_T2_PART</v>
      </c>
      <c r="W486" s="13" t="str">
        <f t="shared" si="290"/>
        <v/>
      </c>
      <c r="X486" s="3" t="str">
        <f t="shared" si="291"/>
        <v/>
      </c>
      <c r="Y486" s="3" t="str">
        <f t="shared" si="296"/>
        <v>35.3%,48.0%,9.2%</v>
      </c>
    </row>
    <row r="487" spans="2:25" x14ac:dyDescent="0.3">
      <c r="B487" s="2">
        <f>数据源!AC519</f>
        <v>10</v>
      </c>
      <c r="C487" s="2" t="str">
        <f>数据源!AD519</f>
        <v>T2HP5</v>
      </c>
      <c r="D487" s="2" t="str">
        <f>数据源!AE519</f>
        <v>部件</v>
      </c>
      <c r="E487" s="2">
        <f>数据源!AF519</f>
        <v>51.800000000000011</v>
      </c>
      <c r="F487" s="2">
        <f>数据源!AG519</f>
        <v>1</v>
      </c>
      <c r="G487" s="2">
        <f>数据源!AH519</f>
        <v>4.0000000000000001E-3</v>
      </c>
      <c r="H487" s="2">
        <f>数据源!AI519</f>
        <v>5.1480051480051478E-3</v>
      </c>
      <c r="I487" s="2">
        <f>数据源!AJ519</f>
        <v>51</v>
      </c>
      <c r="J487" s="3">
        <f t="shared" si="312"/>
        <v>1</v>
      </c>
      <c r="K487" s="3">
        <f t="shared" si="313"/>
        <v>1</v>
      </c>
      <c r="L487" s="3" t="str">
        <f t="shared" si="307"/>
        <v>部件</v>
      </c>
      <c r="M487" s="3">
        <f t="shared" ca="1" si="308"/>
        <v>92205</v>
      </c>
      <c r="N487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</v>
      </c>
      <c r="O487" s="3" t="str">
        <f t="shared" si="310"/>
        <v>529,529,529,353,353,353,294,294,294,267,267,267,267,267,267,267,267,267,267,267,267,267,267,267,267,267,267,51,51,51,51,51,51,51,51,51</v>
      </c>
      <c r="P487" s="1" t="str">
        <f t="shared" si="311"/>
        <v>(1,1),(1,1),(1,1),(1,1),(1,1),(1,1),(1,1),(1,1),(1,1),(1,1),(1,1),(1,1),(1,1),(1,1),(1,1),(1,1),(1,1),(1,1),(1,1),(1,1),(1,1),(1,1),(1,1),(1,1),(1,1),(1,1),(1,1),(1,1),(1,1),(1,1),(1,1),(1,1),(1,1),(1,1),(1,1),(1,1)</v>
      </c>
      <c r="Q487" s="3" t="str">
        <f>IF(D487="坦克碎片",VLOOKUP(C487,道具信息!$N$2:$O$291,2,FALSE)&amp;"碎片",VLOOKUP(C487,道具信息!$N$2:$O$291,2,FALSE))</f>
        <v>T2部件</v>
      </c>
      <c r="R487" s="3">
        <f t="shared" si="314"/>
        <v>918</v>
      </c>
      <c r="S487" s="11">
        <f t="shared" si="315"/>
        <v>9.1999999999999998E-2</v>
      </c>
      <c r="T487" s="3" t="str">
        <f>VLOOKUP(Q487,道具信息!$Q$3:$S$20,2,FALSE)</f>
        <v>CHEST_ITEM_TYPE_T2_PART</v>
      </c>
      <c r="U487" s="3" t="str">
        <f>IF(COUNTIF(U$452:U486,T487)=0,T487,"")</f>
        <v/>
      </c>
      <c r="V487" s="3" t="str">
        <f t="shared" si="295"/>
        <v>CHEST_ITEM_TYPE_T4_SHARD,CHEST_ITEM_TYPE_T1_PART,CHEST_ITEM_TYPE_T2_PART</v>
      </c>
      <c r="W487" s="13" t="str">
        <f t="shared" si="290"/>
        <v/>
      </c>
      <c r="X487" s="3" t="str">
        <f t="shared" si="291"/>
        <v/>
      </c>
      <c r="Y487" s="3" t="str">
        <f t="shared" si="296"/>
        <v>35.3%,48.0%,9.2%</v>
      </c>
    </row>
    <row r="488" spans="2:25" x14ac:dyDescent="0.3">
      <c r="B488" s="2">
        <f>数据源!AC520</f>
        <v>10</v>
      </c>
      <c r="C488" s="2" t="str">
        <f>数据源!AD520</f>
        <v>T2LP2</v>
      </c>
      <c r="D488" s="2" t="str">
        <f>数据源!AE520</f>
        <v>部件</v>
      </c>
      <c r="E488" s="2">
        <f>数据源!AF520</f>
        <v>51.800000000000011</v>
      </c>
      <c r="F488" s="2">
        <f>数据源!AG520</f>
        <v>1</v>
      </c>
      <c r="G488" s="2">
        <f>数据源!AH520</f>
        <v>4.0000000000000001E-3</v>
      </c>
      <c r="H488" s="2">
        <f>数据源!AI520</f>
        <v>5.1480051480051478E-3</v>
      </c>
      <c r="I488" s="2">
        <f>数据源!AJ520</f>
        <v>51</v>
      </c>
      <c r="J488" s="3">
        <f t="shared" si="312"/>
        <v>1</v>
      </c>
      <c r="K488" s="3">
        <f t="shared" si="313"/>
        <v>1</v>
      </c>
      <c r="L488" s="3" t="str">
        <f t="shared" si="307"/>
        <v>部件</v>
      </c>
      <c r="M488" s="3">
        <f t="shared" ca="1" si="308"/>
        <v>92002</v>
      </c>
      <c r="N488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</v>
      </c>
      <c r="O488" s="3" t="str">
        <f t="shared" si="310"/>
        <v>529,529,529,353,353,353,294,294,294,267,267,267,267,267,267,267,267,267,267,267,267,267,267,267,267,267,267,51,51,51,51,51,51,51,51,51,51</v>
      </c>
      <c r="P488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</v>
      </c>
      <c r="Q488" s="3" t="str">
        <f>IF(D488="坦克碎片",VLOOKUP(C488,道具信息!$N$2:$O$291,2,FALSE)&amp;"碎片",VLOOKUP(C488,道具信息!$N$2:$O$291,2,FALSE))</f>
        <v>T2部件</v>
      </c>
      <c r="R488" s="3">
        <f t="shared" si="314"/>
        <v>918</v>
      </c>
      <c r="S488" s="11">
        <f t="shared" si="315"/>
        <v>9.1999999999999998E-2</v>
      </c>
      <c r="T488" s="3" t="str">
        <f>VLOOKUP(Q488,道具信息!$Q$3:$S$20,2,FALSE)</f>
        <v>CHEST_ITEM_TYPE_T2_PART</v>
      </c>
      <c r="U488" s="3" t="str">
        <f>IF(COUNTIF(U$452:U487,T488)=0,T488,"")</f>
        <v/>
      </c>
      <c r="V488" s="3" t="str">
        <f t="shared" si="295"/>
        <v>CHEST_ITEM_TYPE_T4_SHARD,CHEST_ITEM_TYPE_T1_PART,CHEST_ITEM_TYPE_T2_PART</v>
      </c>
      <c r="W488" s="13" t="str">
        <f t="shared" si="290"/>
        <v/>
      </c>
      <c r="X488" s="3" t="str">
        <f t="shared" si="291"/>
        <v/>
      </c>
      <c r="Y488" s="3" t="str">
        <f t="shared" si="296"/>
        <v>35.3%,48.0%,9.2%</v>
      </c>
    </row>
    <row r="489" spans="2:25" x14ac:dyDescent="0.3">
      <c r="B489" s="2">
        <f>数据源!AC521</f>
        <v>10</v>
      </c>
      <c r="C489" s="2" t="str">
        <f>数据源!AD521</f>
        <v>T2LP4</v>
      </c>
      <c r="D489" s="2" t="str">
        <f>数据源!AE521</f>
        <v>部件</v>
      </c>
      <c r="E489" s="2">
        <f>数据源!AF521</f>
        <v>51.800000000000011</v>
      </c>
      <c r="F489" s="2">
        <f>数据源!AG521</f>
        <v>1</v>
      </c>
      <c r="G489" s="2">
        <f>数据源!AH521</f>
        <v>4.0000000000000001E-3</v>
      </c>
      <c r="H489" s="2">
        <f>数据源!AI521</f>
        <v>5.1480051480051478E-3</v>
      </c>
      <c r="I489" s="2">
        <f>数据源!AJ521</f>
        <v>51</v>
      </c>
      <c r="J489" s="3">
        <f t="shared" si="312"/>
        <v>1</v>
      </c>
      <c r="K489" s="3">
        <f t="shared" si="313"/>
        <v>1</v>
      </c>
      <c r="L489" s="3" t="str">
        <f t="shared" si="307"/>
        <v>部件</v>
      </c>
      <c r="M489" s="3">
        <f t="shared" ca="1" si="308"/>
        <v>92004</v>
      </c>
      <c r="N489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</v>
      </c>
      <c r="O489" s="3" t="str">
        <f t="shared" si="310"/>
        <v>529,529,529,353,353,353,294,294,294,267,267,267,267,267,267,267,267,267,267,267,267,267,267,267,267,267,267,51,51,51,51,51,51,51,51,51,51,51</v>
      </c>
      <c r="P489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</v>
      </c>
      <c r="Q489" s="3" t="str">
        <f>IF(D489="坦克碎片",VLOOKUP(C489,道具信息!$N$2:$O$291,2,FALSE)&amp;"碎片",VLOOKUP(C489,道具信息!$N$2:$O$291,2,FALSE))</f>
        <v>T2部件</v>
      </c>
      <c r="R489" s="3">
        <f t="shared" si="314"/>
        <v>918</v>
      </c>
      <c r="S489" s="11">
        <f t="shared" si="315"/>
        <v>9.1999999999999998E-2</v>
      </c>
      <c r="T489" s="3" t="str">
        <f>VLOOKUP(Q489,道具信息!$Q$3:$S$20,2,FALSE)</f>
        <v>CHEST_ITEM_TYPE_T2_PART</v>
      </c>
      <c r="U489" s="3" t="str">
        <f>IF(COUNTIF(U$452:U488,T489)=0,T489,"")</f>
        <v/>
      </c>
      <c r="V489" s="3" t="str">
        <f t="shared" si="295"/>
        <v>CHEST_ITEM_TYPE_T4_SHARD,CHEST_ITEM_TYPE_T1_PART,CHEST_ITEM_TYPE_T2_PART</v>
      </c>
      <c r="W489" s="13" t="str">
        <f t="shared" si="290"/>
        <v/>
      </c>
      <c r="X489" s="3" t="str">
        <f t="shared" si="291"/>
        <v/>
      </c>
      <c r="Y489" s="3" t="str">
        <f t="shared" si="296"/>
        <v>35.3%,48.0%,9.2%</v>
      </c>
    </row>
    <row r="490" spans="2:25" x14ac:dyDescent="0.3">
      <c r="B490" s="2">
        <f>数据源!AC522</f>
        <v>10</v>
      </c>
      <c r="C490" s="2" t="str">
        <f>数据源!AD522</f>
        <v>T2LP6</v>
      </c>
      <c r="D490" s="2" t="str">
        <f>数据源!AE522</f>
        <v>部件</v>
      </c>
      <c r="E490" s="2">
        <f>数据源!AF522</f>
        <v>51.800000000000011</v>
      </c>
      <c r="F490" s="2">
        <f>数据源!AG522</f>
        <v>1</v>
      </c>
      <c r="G490" s="2">
        <f>数据源!AH522</f>
        <v>4.0000000000000001E-3</v>
      </c>
      <c r="H490" s="2">
        <f>数据源!AI522</f>
        <v>5.1480051480051478E-3</v>
      </c>
      <c r="I490" s="2">
        <f>数据源!AJ522</f>
        <v>51</v>
      </c>
      <c r="J490" s="3">
        <f t="shared" si="312"/>
        <v>1</v>
      </c>
      <c r="K490" s="3">
        <f t="shared" si="313"/>
        <v>1</v>
      </c>
      <c r="L490" s="3" t="str">
        <f t="shared" si="307"/>
        <v>部件</v>
      </c>
      <c r="M490" s="3">
        <f t="shared" ca="1" si="308"/>
        <v>92006</v>
      </c>
      <c r="N490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</v>
      </c>
      <c r="O490" s="3" t="str">
        <f t="shared" si="310"/>
        <v>529,529,529,353,353,353,294,294,294,267,267,267,267,267,267,267,267,267,267,267,267,267,267,267,267,267,267,51,51,51,51,51,51,51,51,51,51,51,51</v>
      </c>
      <c r="P490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</v>
      </c>
      <c r="Q490" s="3" t="str">
        <f>IF(D490="坦克碎片",VLOOKUP(C490,道具信息!$N$2:$O$291,2,FALSE)&amp;"碎片",VLOOKUP(C490,道具信息!$N$2:$O$291,2,FALSE))</f>
        <v>T2部件</v>
      </c>
      <c r="R490" s="3">
        <f t="shared" si="314"/>
        <v>918</v>
      </c>
      <c r="S490" s="11">
        <f t="shared" si="315"/>
        <v>9.1999999999999998E-2</v>
      </c>
      <c r="T490" s="3" t="str">
        <f>VLOOKUP(Q490,道具信息!$Q$3:$S$20,2,FALSE)</f>
        <v>CHEST_ITEM_TYPE_T2_PART</v>
      </c>
      <c r="U490" s="3" t="str">
        <f>IF(COUNTIF(U$452:U489,T490)=0,T490,"")</f>
        <v/>
      </c>
      <c r="V490" s="3" t="str">
        <f t="shared" si="295"/>
        <v>CHEST_ITEM_TYPE_T4_SHARD,CHEST_ITEM_TYPE_T1_PART,CHEST_ITEM_TYPE_T2_PART</v>
      </c>
      <c r="W490" s="13" t="str">
        <f t="shared" si="290"/>
        <v/>
      </c>
      <c r="X490" s="3" t="str">
        <f t="shared" si="291"/>
        <v/>
      </c>
      <c r="Y490" s="3" t="str">
        <f t="shared" si="296"/>
        <v>35.3%,48.0%,9.2%</v>
      </c>
    </row>
    <row r="491" spans="2:25" x14ac:dyDescent="0.3">
      <c r="B491" s="2">
        <f>数据源!AC523</f>
        <v>10</v>
      </c>
      <c r="C491" s="2" t="str">
        <f>数据源!AD523</f>
        <v>T2MP2</v>
      </c>
      <c r="D491" s="2" t="str">
        <f>数据源!AE523</f>
        <v>部件</v>
      </c>
      <c r="E491" s="2">
        <f>数据源!AF523</f>
        <v>51.800000000000011</v>
      </c>
      <c r="F491" s="2">
        <f>数据源!AG523</f>
        <v>1</v>
      </c>
      <c r="G491" s="2">
        <f>数据源!AH523</f>
        <v>4.0000000000000001E-3</v>
      </c>
      <c r="H491" s="2">
        <f>数据源!AI523</f>
        <v>5.1480051480051478E-3</v>
      </c>
      <c r="I491" s="2">
        <f>数据源!AJ523</f>
        <v>51</v>
      </c>
      <c r="J491" s="3">
        <f t="shared" si="312"/>
        <v>1</v>
      </c>
      <c r="K491" s="3">
        <f t="shared" si="313"/>
        <v>1</v>
      </c>
      <c r="L491" s="3" t="str">
        <f t="shared" si="307"/>
        <v>部件</v>
      </c>
      <c r="M491" s="3">
        <f t="shared" ca="1" si="308"/>
        <v>92102</v>
      </c>
      <c r="N491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</v>
      </c>
      <c r="O491" s="3" t="str">
        <f t="shared" si="310"/>
        <v>529,529,529,353,353,353,294,294,294,267,267,267,267,267,267,267,267,267,267,267,267,267,267,267,267,267,267,51,51,51,51,51,51,51,51,51,51,51,51,51</v>
      </c>
      <c r="P491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</v>
      </c>
      <c r="Q491" s="3" t="str">
        <f>IF(D491="坦克碎片",VLOOKUP(C491,道具信息!$N$2:$O$291,2,FALSE)&amp;"碎片",VLOOKUP(C491,道具信息!$N$2:$O$291,2,FALSE))</f>
        <v>T2部件</v>
      </c>
      <c r="R491" s="3">
        <f t="shared" si="314"/>
        <v>918</v>
      </c>
      <c r="S491" s="11">
        <f t="shared" si="315"/>
        <v>9.1999999999999998E-2</v>
      </c>
      <c r="T491" s="3" t="str">
        <f>VLOOKUP(Q491,道具信息!$Q$3:$S$20,2,FALSE)</f>
        <v>CHEST_ITEM_TYPE_T2_PART</v>
      </c>
      <c r="U491" s="3" t="str">
        <f>IF(COUNTIF(U$452:U490,T491)=0,T491,"")</f>
        <v/>
      </c>
      <c r="V491" s="3" t="str">
        <f t="shared" si="295"/>
        <v>CHEST_ITEM_TYPE_T4_SHARD,CHEST_ITEM_TYPE_T1_PART,CHEST_ITEM_TYPE_T2_PART</v>
      </c>
      <c r="W491" s="13" t="str">
        <f t="shared" si="290"/>
        <v/>
      </c>
      <c r="X491" s="3" t="str">
        <f t="shared" si="291"/>
        <v/>
      </c>
      <c r="Y491" s="3" t="str">
        <f t="shared" si="296"/>
        <v>35.3%,48.0%,9.2%</v>
      </c>
    </row>
    <row r="492" spans="2:25" x14ac:dyDescent="0.3">
      <c r="B492" s="2">
        <f>数据源!AC524</f>
        <v>10</v>
      </c>
      <c r="C492" s="2" t="str">
        <f>数据源!AD524</f>
        <v>T2MP4</v>
      </c>
      <c r="D492" s="2" t="str">
        <f>数据源!AE524</f>
        <v>部件</v>
      </c>
      <c r="E492" s="2">
        <f>数据源!AF524</f>
        <v>51.800000000000011</v>
      </c>
      <c r="F492" s="2">
        <f>数据源!AG524</f>
        <v>1</v>
      </c>
      <c r="G492" s="2">
        <f>数据源!AH524</f>
        <v>4.0000000000000001E-3</v>
      </c>
      <c r="H492" s="2">
        <f>数据源!AI524</f>
        <v>5.1480051480051478E-3</v>
      </c>
      <c r="I492" s="2">
        <f>数据源!AJ524</f>
        <v>51</v>
      </c>
      <c r="J492" s="3">
        <f t="shared" si="312"/>
        <v>1</v>
      </c>
      <c r="K492" s="3">
        <f t="shared" si="313"/>
        <v>1</v>
      </c>
      <c r="L492" s="3" t="str">
        <f t="shared" si="307"/>
        <v>部件</v>
      </c>
      <c r="M492" s="3">
        <f t="shared" ca="1" si="308"/>
        <v>92104</v>
      </c>
      <c r="N492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</v>
      </c>
      <c r="O492" s="3" t="str">
        <f t="shared" si="310"/>
        <v>529,529,529,353,353,353,294,294,294,267,267,267,267,267,267,267,267,267,267,267,267,267,267,267,267,267,267,51,51,51,51,51,51,51,51,51,51,51,51,51,51</v>
      </c>
      <c r="P492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</v>
      </c>
      <c r="Q492" s="3" t="str">
        <f>IF(D492="坦克碎片",VLOOKUP(C492,道具信息!$N$2:$O$291,2,FALSE)&amp;"碎片",VLOOKUP(C492,道具信息!$N$2:$O$291,2,FALSE))</f>
        <v>T2部件</v>
      </c>
      <c r="R492" s="3">
        <f t="shared" si="314"/>
        <v>918</v>
      </c>
      <c r="S492" s="11">
        <f t="shared" si="315"/>
        <v>9.1999999999999998E-2</v>
      </c>
      <c r="T492" s="3" t="str">
        <f>VLOOKUP(Q492,道具信息!$Q$3:$S$20,2,FALSE)</f>
        <v>CHEST_ITEM_TYPE_T2_PART</v>
      </c>
      <c r="U492" s="3" t="str">
        <f>IF(COUNTIF(U$452:U491,T492)=0,T492,"")</f>
        <v/>
      </c>
      <c r="V492" s="3" t="str">
        <f t="shared" si="295"/>
        <v>CHEST_ITEM_TYPE_T4_SHARD,CHEST_ITEM_TYPE_T1_PART,CHEST_ITEM_TYPE_T2_PART</v>
      </c>
      <c r="W492" s="13" t="str">
        <f t="shared" si="290"/>
        <v/>
      </c>
      <c r="X492" s="3" t="str">
        <f t="shared" si="291"/>
        <v/>
      </c>
      <c r="Y492" s="3" t="str">
        <f t="shared" si="296"/>
        <v>35.3%,48.0%,9.2%</v>
      </c>
    </row>
    <row r="493" spans="2:25" x14ac:dyDescent="0.3">
      <c r="B493" s="2">
        <f>数据源!AC525</f>
        <v>10</v>
      </c>
      <c r="C493" s="2" t="str">
        <f>数据源!AD525</f>
        <v>T2MP6</v>
      </c>
      <c r="D493" s="2" t="str">
        <f>数据源!AE525</f>
        <v>部件</v>
      </c>
      <c r="E493" s="2">
        <f>数据源!AF525</f>
        <v>51.800000000000011</v>
      </c>
      <c r="F493" s="2">
        <f>数据源!AG525</f>
        <v>1</v>
      </c>
      <c r="G493" s="2">
        <f>数据源!AH525</f>
        <v>4.0000000000000001E-3</v>
      </c>
      <c r="H493" s="2">
        <f>数据源!AI525</f>
        <v>5.1480051480051478E-3</v>
      </c>
      <c r="I493" s="2">
        <f>数据源!AJ525</f>
        <v>51</v>
      </c>
      <c r="J493" s="3">
        <f t="shared" si="312"/>
        <v>1</v>
      </c>
      <c r="K493" s="3">
        <f t="shared" si="313"/>
        <v>1</v>
      </c>
      <c r="L493" s="3" t="str">
        <f t="shared" si="307"/>
        <v>部件</v>
      </c>
      <c r="M493" s="3">
        <f t="shared" ca="1" si="308"/>
        <v>92106</v>
      </c>
      <c r="N493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</v>
      </c>
      <c r="O493" s="3" t="str">
        <f t="shared" si="310"/>
        <v>529,529,529,353,353,353,294,294,294,267,267,267,267,267,267,267,267,267,267,267,267,267,267,267,267,267,267,51,51,51,51,51,51,51,51,51,51,51,51,51,51,51</v>
      </c>
      <c r="P493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3" s="3" t="str">
        <f>IF(D493="坦克碎片",VLOOKUP(C493,道具信息!$N$2:$O$291,2,FALSE)&amp;"碎片",VLOOKUP(C493,道具信息!$N$2:$O$291,2,FALSE))</f>
        <v>T2部件</v>
      </c>
      <c r="R493" s="3">
        <f t="shared" si="314"/>
        <v>918</v>
      </c>
      <c r="S493" s="11">
        <f t="shared" si="315"/>
        <v>9.1999999999999998E-2</v>
      </c>
      <c r="T493" s="3" t="str">
        <f>VLOOKUP(Q493,道具信息!$Q$3:$S$20,2,FALSE)</f>
        <v>CHEST_ITEM_TYPE_T2_PART</v>
      </c>
      <c r="U493" s="3" t="str">
        <f>IF(COUNTIF(U$452:U492,T493)=0,T493,"")</f>
        <v/>
      </c>
      <c r="V493" s="3" t="str">
        <f t="shared" si="295"/>
        <v>CHEST_ITEM_TYPE_T4_SHARD,CHEST_ITEM_TYPE_T1_PART,CHEST_ITEM_TYPE_T2_PART</v>
      </c>
      <c r="W493" s="13" t="str">
        <f t="shared" si="290"/>
        <v/>
      </c>
      <c r="X493" s="3" t="str">
        <f t="shared" si="291"/>
        <v/>
      </c>
      <c r="Y493" s="3" t="str">
        <f t="shared" si="296"/>
        <v>35.3%,48.0%,9.2%</v>
      </c>
    </row>
    <row r="494" spans="2:25" x14ac:dyDescent="0.3">
      <c r="B494" s="2">
        <f>数据源!AC526</f>
        <v>10</v>
      </c>
      <c r="C494" s="2" t="str">
        <f>数据源!AD526</f>
        <v>T2HP2</v>
      </c>
      <c r="D494" s="2" t="str">
        <f>数据源!AE526</f>
        <v>部件</v>
      </c>
      <c r="E494" s="2">
        <f>数据源!AF526</f>
        <v>51.800000000000011</v>
      </c>
      <c r="F494" s="2">
        <f>数据源!AG526</f>
        <v>1</v>
      </c>
      <c r="G494" s="2">
        <f>数据源!AH526</f>
        <v>4.0000000000000001E-3</v>
      </c>
      <c r="H494" s="2">
        <f>数据源!AI526</f>
        <v>5.1480051480051478E-3</v>
      </c>
      <c r="I494" s="2">
        <f>数据源!AJ526</f>
        <v>51</v>
      </c>
      <c r="J494" s="3">
        <f>ROUNDUP(IF(F494&gt;1,F494-ROUNDDOWN(SQRT(F494),0),F494),0)</f>
        <v>1</v>
      </c>
      <c r="K494" s="3">
        <f>F494*2-J494</f>
        <v>1</v>
      </c>
      <c r="L494" s="3" t="str">
        <f t="shared" si="307"/>
        <v>部件</v>
      </c>
      <c r="M494" s="3">
        <f t="shared" ca="1" si="308"/>
        <v>92202</v>
      </c>
      <c r="N494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</v>
      </c>
      <c r="O494" s="3" t="str">
        <f t="shared" si="310"/>
        <v>529,529,529,353,353,353,294,294,294,267,267,267,267,267,267,267,267,267,267,267,267,267,267,267,267,267,267,51,51,51,51,51,51,51,51,51,51,51,51,51,51,51,51</v>
      </c>
      <c r="P494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4" s="3" t="str">
        <f>IF(D494="坦克碎片",VLOOKUP(C494,道具信息!$N$2:$O$291,2,FALSE)&amp;"碎片",VLOOKUP(C494,道具信息!$N$2:$O$291,2,FALSE))</f>
        <v>T2部件</v>
      </c>
      <c r="R494" s="3">
        <f t="shared" si="314"/>
        <v>918</v>
      </c>
      <c r="S494" s="11">
        <f t="shared" si="315"/>
        <v>9.1999999999999998E-2</v>
      </c>
      <c r="T494" s="3" t="str">
        <f>VLOOKUP(Q494,道具信息!$Q$3:$S$20,2,FALSE)</f>
        <v>CHEST_ITEM_TYPE_T2_PART</v>
      </c>
      <c r="U494" s="3" t="str">
        <f>IF(COUNTIF(U$452:U493,T494)=0,T494,"")</f>
        <v/>
      </c>
      <c r="V494" s="3" t="str">
        <f t="shared" si="295"/>
        <v>CHEST_ITEM_TYPE_T4_SHARD,CHEST_ITEM_TYPE_T1_PART,CHEST_ITEM_TYPE_T2_PART</v>
      </c>
      <c r="W494" s="13" t="str">
        <f t="shared" si="290"/>
        <v/>
      </c>
      <c r="X494" s="3" t="str">
        <f t="shared" si="291"/>
        <v/>
      </c>
      <c r="Y494" s="3" t="str">
        <f t="shared" si="296"/>
        <v>35.3%,48.0%,9.2%</v>
      </c>
    </row>
    <row r="495" spans="2:25" x14ac:dyDescent="0.3">
      <c r="B495" s="2">
        <f>数据源!AC527</f>
        <v>10</v>
      </c>
      <c r="C495" s="2" t="str">
        <f>数据源!AD527</f>
        <v>T2HP4</v>
      </c>
      <c r="D495" s="2" t="str">
        <f>数据源!AE527</f>
        <v>部件</v>
      </c>
      <c r="E495" s="2">
        <f>数据源!AF527</f>
        <v>51.800000000000011</v>
      </c>
      <c r="F495" s="2">
        <f>数据源!AG527</f>
        <v>1</v>
      </c>
      <c r="G495" s="2">
        <f>数据源!AH527</f>
        <v>4.0000000000000001E-3</v>
      </c>
      <c r="H495" s="2">
        <f>数据源!AI527</f>
        <v>5.1480051480051478E-3</v>
      </c>
      <c r="I495" s="2">
        <f>数据源!AJ527</f>
        <v>51</v>
      </c>
      <c r="J495" s="3">
        <f t="shared" ref="J495:J499" si="316">ROUNDUP(IF(F495&gt;1,F495-ROUNDDOWN(SQRT(F495),0),F495),0)</f>
        <v>1</v>
      </c>
      <c r="K495" s="3">
        <f t="shared" ref="K495:K499" si="317">F495*2-J495</f>
        <v>1</v>
      </c>
      <c r="L495" s="3" t="str">
        <f t="shared" si="307"/>
        <v>部件</v>
      </c>
      <c r="M495" s="3">
        <f t="shared" ca="1" si="308"/>
        <v>92204</v>
      </c>
      <c r="N495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</v>
      </c>
      <c r="O495" s="3" t="str">
        <f t="shared" si="310"/>
        <v>529,529,529,353,353,353,294,294,294,267,267,267,267,267,267,267,267,267,267,267,267,267,267,267,267,267,267,51,51,51,51,51,51,51,51,51,51,51,51,51,51,51,51,51</v>
      </c>
      <c r="P495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5" s="3" t="str">
        <f>IF(D495="坦克碎片",VLOOKUP(C495,道具信息!$N$2:$O$291,2,FALSE)&amp;"碎片",VLOOKUP(C495,道具信息!$N$2:$O$291,2,FALSE))</f>
        <v>T2部件</v>
      </c>
      <c r="R495" s="3">
        <f t="shared" si="314"/>
        <v>918</v>
      </c>
      <c r="S495" s="11">
        <f t="shared" si="315"/>
        <v>9.1999999999999998E-2</v>
      </c>
      <c r="T495" s="3" t="str">
        <f>VLOOKUP(Q495,道具信息!$Q$3:$S$20,2,FALSE)</f>
        <v>CHEST_ITEM_TYPE_T2_PART</v>
      </c>
      <c r="U495" s="3" t="str">
        <f>IF(COUNTIF(U$452:U494,T495)=0,T495,"")</f>
        <v/>
      </c>
      <c r="V495" s="3" t="str">
        <f t="shared" si="295"/>
        <v>CHEST_ITEM_TYPE_T4_SHARD,CHEST_ITEM_TYPE_T1_PART,CHEST_ITEM_TYPE_T2_PART</v>
      </c>
      <c r="W495" s="13" t="str">
        <f t="shared" si="290"/>
        <v/>
      </c>
      <c r="X495" s="3" t="str">
        <f t="shared" si="291"/>
        <v/>
      </c>
      <c r="Y495" s="3" t="str">
        <f t="shared" si="296"/>
        <v>35.3%,48.0%,9.2%</v>
      </c>
    </row>
    <row r="496" spans="2:25" x14ac:dyDescent="0.3">
      <c r="B496" s="2">
        <f>数据源!AC528</f>
        <v>10</v>
      </c>
      <c r="C496" s="2" t="str">
        <f>数据源!AD528</f>
        <v>T2HP6</v>
      </c>
      <c r="D496" s="2" t="str">
        <f>数据源!AE528</f>
        <v>部件</v>
      </c>
      <c r="E496" s="2">
        <f>数据源!AF528</f>
        <v>51.800000000000011</v>
      </c>
      <c r="F496" s="2">
        <f>数据源!AG528</f>
        <v>1</v>
      </c>
      <c r="G496" s="2">
        <f>数据源!AH528</f>
        <v>4.0000000000000001E-3</v>
      </c>
      <c r="H496" s="2">
        <f>数据源!AI528</f>
        <v>5.1480051480051478E-3</v>
      </c>
      <c r="I496" s="2">
        <f>数据源!AJ528</f>
        <v>51</v>
      </c>
      <c r="J496" s="3">
        <f t="shared" si="316"/>
        <v>1</v>
      </c>
      <c r="K496" s="3">
        <f t="shared" si="317"/>
        <v>1</v>
      </c>
      <c r="L496" s="3" t="str">
        <f t="shared" si="307"/>
        <v>部件</v>
      </c>
      <c r="M496" s="3">
        <f t="shared" ca="1" si="308"/>
        <v>92206</v>
      </c>
      <c r="N496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</v>
      </c>
      <c r="O496" s="3" t="str">
        <f t="shared" si="310"/>
        <v>529,529,529,353,353,353,294,294,294,267,267,267,267,267,267,267,267,267,267,267,267,267,267,267,267,267,267,51,51,51,51,51,51,51,51,51,51,51,51,51,51,51,51,51,51</v>
      </c>
      <c r="P496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6" s="3" t="str">
        <f>IF(D496="坦克碎片",VLOOKUP(C496,道具信息!$N$2:$O$291,2,FALSE)&amp;"碎片",VLOOKUP(C496,道具信息!$N$2:$O$291,2,FALSE))</f>
        <v>T2部件</v>
      </c>
      <c r="R496" s="3">
        <f t="shared" si="314"/>
        <v>918</v>
      </c>
      <c r="S496" s="11">
        <f t="shared" si="315"/>
        <v>9.1999999999999998E-2</v>
      </c>
      <c r="T496" s="3" t="str">
        <f>VLOOKUP(Q496,道具信息!$Q$3:$S$20,2,FALSE)</f>
        <v>CHEST_ITEM_TYPE_T2_PART</v>
      </c>
      <c r="U496" s="3" t="str">
        <f>IF(COUNTIF(U$452:U495,T496)=0,T496,"")</f>
        <v/>
      </c>
      <c r="V496" s="3" t="str">
        <f t="shared" si="295"/>
        <v>CHEST_ITEM_TYPE_T4_SHARD,CHEST_ITEM_TYPE_T1_PART,CHEST_ITEM_TYPE_T2_PART</v>
      </c>
      <c r="W496" s="13" t="str">
        <f t="shared" si="290"/>
        <v/>
      </c>
      <c r="X496" s="3" t="str">
        <f t="shared" si="291"/>
        <v/>
      </c>
      <c r="Y496" s="3" t="str">
        <f t="shared" si="296"/>
        <v>35.3%,48.0%,9.2%</v>
      </c>
    </row>
    <row r="497" spans="2:25" x14ac:dyDescent="0.3">
      <c r="B497" s="2">
        <f>数据源!AC529</f>
        <v>10</v>
      </c>
      <c r="C497" s="2" t="str">
        <f>数据源!AD529</f>
        <v>T3LP1</v>
      </c>
      <c r="D497" s="2" t="str">
        <f>数据源!AE529</f>
        <v>部件</v>
      </c>
      <c r="E497" s="2">
        <f>数据源!AF529</f>
        <v>342</v>
      </c>
      <c r="F497" s="2">
        <f>数据源!AG529</f>
        <v>1</v>
      </c>
      <c r="G497" s="2">
        <f>数据源!AH529</f>
        <v>4.4999999999999997E-3</v>
      </c>
      <c r="H497" s="2">
        <f>数据源!AI529</f>
        <v>8.7719298245614037E-4</v>
      </c>
      <c r="I497" s="2">
        <f>数据源!AJ529</f>
        <v>9</v>
      </c>
      <c r="J497" s="3">
        <f t="shared" si="316"/>
        <v>1</v>
      </c>
      <c r="K497" s="3">
        <f t="shared" si="317"/>
        <v>1</v>
      </c>
      <c r="L497" s="3" t="str">
        <f t="shared" si="307"/>
        <v>部件</v>
      </c>
      <c r="M497" s="3">
        <f t="shared" ca="1" si="308"/>
        <v>93001</v>
      </c>
      <c r="N497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</v>
      </c>
      <c r="O497" s="3" t="str">
        <f t="shared" si="310"/>
        <v>529,529,529,353,353,353,294,294,294,267,267,267,267,267,267,267,267,267,267,267,267,267,267,267,267,267,267,51,51,51,51,51,51,51,51,51,51,51,51,51,51,51,51,51,51,9</v>
      </c>
      <c r="P497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7" s="3" t="str">
        <f>IF(D497="坦克碎片",VLOOKUP(C497,道具信息!$N$2:$O$291,2,FALSE)&amp;"碎片",VLOOKUP(C497,道具信息!$N$2:$O$291,2,FALSE))</f>
        <v>T3部件</v>
      </c>
      <c r="R497" s="3">
        <f t="shared" si="314"/>
        <v>162</v>
      </c>
      <c r="S497" s="11">
        <f t="shared" si="315"/>
        <v>1.6E-2</v>
      </c>
      <c r="T497" s="3" t="str">
        <f>VLOOKUP(Q497,道具信息!$Q$3:$S$20,2,FALSE)</f>
        <v>CHEST_ITEM_TYPE_T3_PART</v>
      </c>
      <c r="U497" s="3" t="str">
        <f>IF(COUNTIF(U$452:U496,T497)=0,T497,"")</f>
        <v>CHEST_ITEM_TYPE_T3_PART</v>
      </c>
      <c r="V497" s="3" t="str">
        <f t="shared" si="295"/>
        <v>CHEST_ITEM_TYPE_T4_SHARD,CHEST_ITEM_TYPE_T1_PART,CHEST_ITEM_TYPE_T2_PART,CHEST_ITEM_TYPE_T3_PART</v>
      </c>
      <c r="W497" s="13">
        <f t="shared" si="290"/>
        <v>1.6E-2</v>
      </c>
      <c r="X497" s="3" t="str">
        <f t="shared" si="291"/>
        <v>1.6%</v>
      </c>
      <c r="Y497" s="3" t="str">
        <f t="shared" si="296"/>
        <v>35.3%,48.0%,9.2%,1.6%</v>
      </c>
    </row>
    <row r="498" spans="2:25" x14ac:dyDescent="0.3">
      <c r="B498" s="2">
        <f>数据源!AC530</f>
        <v>10</v>
      </c>
      <c r="C498" s="2" t="str">
        <f>数据源!AD530</f>
        <v>T3LP3</v>
      </c>
      <c r="D498" s="2" t="str">
        <f>数据源!AE530</f>
        <v>部件</v>
      </c>
      <c r="E498" s="2">
        <f>数据源!AF530</f>
        <v>342</v>
      </c>
      <c r="F498" s="2">
        <f>数据源!AG530</f>
        <v>1</v>
      </c>
      <c r="G498" s="2">
        <f>数据源!AH530</f>
        <v>4.4999999999999997E-3</v>
      </c>
      <c r="H498" s="2">
        <f>数据源!AI530</f>
        <v>8.7719298245614037E-4</v>
      </c>
      <c r="I498" s="2">
        <f>数据源!AJ530</f>
        <v>9</v>
      </c>
      <c r="J498" s="3">
        <f t="shared" si="316"/>
        <v>1</v>
      </c>
      <c r="K498" s="3">
        <f t="shared" si="317"/>
        <v>1</v>
      </c>
      <c r="L498" s="3" t="str">
        <f t="shared" si="307"/>
        <v>部件</v>
      </c>
      <c r="M498" s="3">
        <f t="shared" ca="1" si="308"/>
        <v>93003</v>
      </c>
      <c r="N498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</v>
      </c>
      <c r="O498" s="3" t="str">
        <f t="shared" si="310"/>
        <v>529,529,529,353,353,353,294,294,294,267,267,267,267,267,267,267,267,267,267,267,267,267,267,267,267,267,267,51,51,51,51,51,51,51,51,51,51,51,51,51,51,51,51,51,51,9,9</v>
      </c>
      <c r="P498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8" s="3" t="str">
        <f>IF(D498="坦克碎片",VLOOKUP(C498,道具信息!$N$2:$O$291,2,FALSE)&amp;"碎片",VLOOKUP(C498,道具信息!$N$2:$O$291,2,FALSE))</f>
        <v>T3部件</v>
      </c>
      <c r="R498" s="3">
        <f t="shared" si="314"/>
        <v>162</v>
      </c>
      <c r="S498" s="11">
        <f t="shared" si="315"/>
        <v>1.6E-2</v>
      </c>
      <c r="T498" s="3" t="str">
        <f>VLOOKUP(Q498,道具信息!$Q$3:$S$20,2,FALSE)</f>
        <v>CHEST_ITEM_TYPE_T3_PART</v>
      </c>
      <c r="U498" s="3" t="str">
        <f>IF(COUNTIF(U$452:U497,T498)=0,T498,"")</f>
        <v/>
      </c>
      <c r="V498" s="3" t="str">
        <f t="shared" si="295"/>
        <v>CHEST_ITEM_TYPE_T4_SHARD,CHEST_ITEM_TYPE_T1_PART,CHEST_ITEM_TYPE_T2_PART,CHEST_ITEM_TYPE_T3_PART</v>
      </c>
      <c r="W498" s="13" t="str">
        <f t="shared" si="290"/>
        <v/>
      </c>
      <c r="X498" s="3" t="str">
        <f t="shared" si="291"/>
        <v/>
      </c>
      <c r="Y498" s="3" t="str">
        <f t="shared" si="296"/>
        <v>35.3%,48.0%,9.2%,1.6%</v>
      </c>
    </row>
    <row r="499" spans="2:25" x14ac:dyDescent="0.3">
      <c r="B499" s="2">
        <f>数据源!AC531</f>
        <v>10</v>
      </c>
      <c r="C499" s="2" t="str">
        <f>数据源!AD531</f>
        <v>T3LP5</v>
      </c>
      <c r="D499" s="2" t="str">
        <f>数据源!AE531</f>
        <v>部件</v>
      </c>
      <c r="E499" s="2">
        <f>数据源!AF531</f>
        <v>342</v>
      </c>
      <c r="F499" s="2">
        <f>数据源!AG531</f>
        <v>1</v>
      </c>
      <c r="G499" s="2">
        <f>数据源!AH531</f>
        <v>4.4999999999999997E-3</v>
      </c>
      <c r="H499" s="2">
        <f>数据源!AI531</f>
        <v>8.7719298245614037E-4</v>
      </c>
      <c r="I499" s="2">
        <f>数据源!AJ531</f>
        <v>9</v>
      </c>
      <c r="J499" s="3">
        <f t="shared" si="316"/>
        <v>1</v>
      </c>
      <c r="K499" s="3">
        <f t="shared" si="317"/>
        <v>1</v>
      </c>
      <c r="L499" s="3" t="str">
        <f t="shared" si="307"/>
        <v>部件</v>
      </c>
      <c r="M499" s="3">
        <f t="shared" ca="1" si="308"/>
        <v>93005</v>
      </c>
      <c r="N499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</v>
      </c>
      <c r="O499" s="3" t="str">
        <f t="shared" si="310"/>
        <v>529,529,529,353,353,353,294,294,294,267,267,267,267,267,267,267,267,267,267,267,267,267,267,267,267,267,267,51,51,51,51,51,51,51,51,51,51,51,51,51,51,51,51,51,51,9,9,9</v>
      </c>
      <c r="P499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99" s="3" t="str">
        <f>IF(D499="坦克碎片",VLOOKUP(C499,道具信息!$N$2:$O$291,2,FALSE)&amp;"碎片",VLOOKUP(C499,道具信息!$N$2:$O$291,2,FALSE))</f>
        <v>T3部件</v>
      </c>
      <c r="R499" s="3">
        <f t="shared" si="314"/>
        <v>162</v>
      </c>
      <c r="S499" s="11">
        <f t="shared" si="315"/>
        <v>1.6E-2</v>
      </c>
      <c r="T499" s="3" t="str">
        <f>VLOOKUP(Q499,道具信息!$Q$3:$S$20,2,FALSE)</f>
        <v>CHEST_ITEM_TYPE_T3_PART</v>
      </c>
      <c r="U499" s="3" t="str">
        <f>IF(COUNTIF(U$452:U498,T499)=0,T499,"")</f>
        <v/>
      </c>
      <c r="V499" s="3" t="str">
        <f t="shared" si="295"/>
        <v>CHEST_ITEM_TYPE_T4_SHARD,CHEST_ITEM_TYPE_T1_PART,CHEST_ITEM_TYPE_T2_PART,CHEST_ITEM_TYPE_T3_PART</v>
      </c>
      <c r="W499" s="13" t="str">
        <f t="shared" si="290"/>
        <v/>
      </c>
      <c r="X499" s="3" t="str">
        <f t="shared" si="291"/>
        <v/>
      </c>
      <c r="Y499" s="3" t="str">
        <f t="shared" si="296"/>
        <v>35.3%,48.0%,9.2%,1.6%</v>
      </c>
    </row>
    <row r="500" spans="2:25" x14ac:dyDescent="0.3">
      <c r="B500" s="2">
        <f>数据源!AC532</f>
        <v>10</v>
      </c>
      <c r="C500" s="2" t="str">
        <f>数据源!AD532</f>
        <v>T3MP1</v>
      </c>
      <c r="D500" s="2" t="str">
        <f>数据源!AE532</f>
        <v>部件</v>
      </c>
      <c r="E500" s="2">
        <f>数据源!AF532</f>
        <v>342</v>
      </c>
      <c r="F500" s="2">
        <f>数据源!AG532</f>
        <v>1</v>
      </c>
      <c r="G500" s="2">
        <f>数据源!AH532</f>
        <v>4.4999999999999997E-3</v>
      </c>
      <c r="H500" s="2">
        <f>数据源!AI532</f>
        <v>8.7719298245614037E-4</v>
      </c>
      <c r="I500" s="2">
        <f>数据源!AJ532</f>
        <v>9</v>
      </c>
      <c r="J500" s="3">
        <f>ROUNDUP(IF(F500&gt;1,F500-ROUNDDOWN(SQRT(F500),0),F500),0)</f>
        <v>1</v>
      </c>
      <c r="K500" s="3">
        <f>F500*2-J500</f>
        <v>1</v>
      </c>
      <c r="L500" s="3" t="str">
        <f t="shared" si="307"/>
        <v>部件</v>
      </c>
      <c r="M500" s="3">
        <f t="shared" ca="1" si="308"/>
        <v>93101</v>
      </c>
      <c r="N500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</v>
      </c>
      <c r="O500" s="3" t="str">
        <f t="shared" si="310"/>
        <v>529,529,529,353,353,353,294,294,294,267,267,267,267,267,267,267,267,267,267,267,267,267,267,267,267,267,267,51,51,51,51,51,51,51,51,51,51,51,51,51,51,51,51,51,51,9,9,9,9</v>
      </c>
      <c r="P500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0" s="3" t="str">
        <f>IF(D500="坦克碎片",VLOOKUP(C500,道具信息!$N$2:$O$291,2,FALSE)&amp;"碎片",VLOOKUP(C500,道具信息!$N$2:$O$291,2,FALSE))</f>
        <v>T3部件</v>
      </c>
      <c r="R500" s="3">
        <f t="shared" si="314"/>
        <v>162</v>
      </c>
      <c r="S500" s="11">
        <f t="shared" si="315"/>
        <v>1.6E-2</v>
      </c>
      <c r="T500" s="3" t="str">
        <f>VLOOKUP(Q500,道具信息!$Q$3:$S$20,2,FALSE)</f>
        <v>CHEST_ITEM_TYPE_T3_PART</v>
      </c>
      <c r="U500" s="3" t="str">
        <f>IF(COUNTIF(U$452:U499,T500)=0,T500,"")</f>
        <v/>
      </c>
      <c r="V500" s="3" t="str">
        <f t="shared" si="295"/>
        <v>CHEST_ITEM_TYPE_T4_SHARD,CHEST_ITEM_TYPE_T1_PART,CHEST_ITEM_TYPE_T2_PART,CHEST_ITEM_TYPE_T3_PART</v>
      </c>
      <c r="W500" s="13" t="str">
        <f t="shared" si="290"/>
        <v/>
      </c>
      <c r="X500" s="3" t="str">
        <f t="shared" si="291"/>
        <v/>
      </c>
      <c r="Y500" s="3" t="str">
        <f t="shared" si="296"/>
        <v>35.3%,48.0%,9.2%,1.6%</v>
      </c>
    </row>
    <row r="501" spans="2:25" x14ac:dyDescent="0.3">
      <c r="B501" s="2">
        <f>数据源!AC533</f>
        <v>10</v>
      </c>
      <c r="C501" s="2" t="str">
        <f>数据源!AD533</f>
        <v>T3MP3</v>
      </c>
      <c r="D501" s="2" t="str">
        <f>数据源!AE533</f>
        <v>部件</v>
      </c>
      <c r="E501" s="2">
        <f>数据源!AF533</f>
        <v>342</v>
      </c>
      <c r="F501" s="2">
        <f>数据源!AG533</f>
        <v>1</v>
      </c>
      <c r="G501" s="2">
        <f>数据源!AH533</f>
        <v>4.4999999999999997E-3</v>
      </c>
      <c r="H501" s="2">
        <f>数据源!AI533</f>
        <v>8.7719298245614037E-4</v>
      </c>
      <c r="I501" s="2">
        <f>数据源!AJ533</f>
        <v>9</v>
      </c>
      <c r="J501" s="3">
        <f t="shared" ref="J501:J511" si="318">ROUNDUP(IF(F501&gt;1,F501-ROUNDDOWN(SQRT(F501),0),F501),0)</f>
        <v>1</v>
      </c>
      <c r="K501" s="3">
        <f t="shared" ref="K501:K511" si="319">F501*2-J501</f>
        <v>1</v>
      </c>
      <c r="L501" s="3" t="str">
        <f t="shared" si="307"/>
        <v>部件</v>
      </c>
      <c r="M501" s="3">
        <f t="shared" ca="1" si="308"/>
        <v>93103</v>
      </c>
      <c r="N501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</v>
      </c>
      <c r="O501" s="3" t="str">
        <f t="shared" si="310"/>
        <v>529,529,529,353,353,353,294,294,294,267,267,267,267,267,267,267,267,267,267,267,267,267,267,267,267,267,267,51,51,51,51,51,51,51,51,51,51,51,51,51,51,51,51,51,51,9,9,9,9,9</v>
      </c>
      <c r="P501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1" s="3" t="str">
        <f>IF(D501="坦克碎片",VLOOKUP(C501,道具信息!$N$2:$O$291,2,FALSE)&amp;"碎片",VLOOKUP(C501,道具信息!$N$2:$O$291,2,FALSE))</f>
        <v>T3部件</v>
      </c>
      <c r="R501" s="3">
        <f t="shared" si="314"/>
        <v>162</v>
      </c>
      <c r="S501" s="11">
        <f t="shared" si="315"/>
        <v>1.6E-2</v>
      </c>
      <c r="T501" s="3" t="str">
        <f>VLOOKUP(Q501,道具信息!$Q$3:$S$20,2,FALSE)</f>
        <v>CHEST_ITEM_TYPE_T3_PART</v>
      </c>
      <c r="U501" s="3" t="str">
        <f>IF(COUNTIF(U$452:U500,T501)=0,T501,"")</f>
        <v/>
      </c>
      <c r="V501" s="3" t="str">
        <f t="shared" si="295"/>
        <v>CHEST_ITEM_TYPE_T4_SHARD,CHEST_ITEM_TYPE_T1_PART,CHEST_ITEM_TYPE_T2_PART,CHEST_ITEM_TYPE_T3_PART</v>
      </c>
      <c r="W501" s="13" t="str">
        <f t="shared" si="290"/>
        <v/>
      </c>
      <c r="X501" s="3" t="str">
        <f t="shared" si="291"/>
        <v/>
      </c>
      <c r="Y501" s="3" t="str">
        <f t="shared" si="296"/>
        <v>35.3%,48.0%,9.2%,1.6%</v>
      </c>
    </row>
    <row r="502" spans="2:25" x14ac:dyDescent="0.3">
      <c r="B502" s="2">
        <f>数据源!AC534</f>
        <v>10</v>
      </c>
      <c r="C502" s="2" t="str">
        <f>数据源!AD534</f>
        <v>T3MP5</v>
      </c>
      <c r="D502" s="2" t="str">
        <f>数据源!AE534</f>
        <v>部件</v>
      </c>
      <c r="E502" s="2">
        <f>数据源!AF534</f>
        <v>342</v>
      </c>
      <c r="F502" s="2">
        <f>数据源!AG534</f>
        <v>1</v>
      </c>
      <c r="G502" s="2">
        <f>数据源!AH534</f>
        <v>4.4999999999999997E-3</v>
      </c>
      <c r="H502" s="2">
        <f>数据源!AI534</f>
        <v>8.7719298245614037E-4</v>
      </c>
      <c r="I502" s="2">
        <f>数据源!AJ534</f>
        <v>9</v>
      </c>
      <c r="J502" s="3">
        <f t="shared" si="318"/>
        <v>1</v>
      </c>
      <c r="K502" s="3">
        <f t="shared" si="319"/>
        <v>1</v>
      </c>
      <c r="L502" s="3" t="str">
        <f t="shared" si="307"/>
        <v>部件</v>
      </c>
      <c r="M502" s="3">
        <f t="shared" ca="1" si="308"/>
        <v>93105</v>
      </c>
      <c r="N502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502" s="3" t="str">
        <f t="shared" si="310"/>
        <v>529,529,529,353,353,353,294,294,294,267,267,267,267,267,267,267,267,267,267,267,267,267,267,267,267,267,267,51,51,51,51,51,51,51,51,51,51,51,51,51,51,51,51,51,51,9,9,9,9,9,9</v>
      </c>
      <c r="P502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2" s="3" t="str">
        <f>IF(D502="坦克碎片",VLOOKUP(C502,道具信息!$N$2:$O$291,2,FALSE)&amp;"碎片",VLOOKUP(C502,道具信息!$N$2:$O$291,2,FALSE))</f>
        <v>T3部件</v>
      </c>
      <c r="R502" s="3">
        <f t="shared" si="314"/>
        <v>162</v>
      </c>
      <c r="S502" s="11">
        <f t="shared" si="315"/>
        <v>1.6E-2</v>
      </c>
      <c r="T502" s="3" t="str">
        <f>VLOOKUP(Q502,道具信息!$Q$3:$S$20,2,FALSE)</f>
        <v>CHEST_ITEM_TYPE_T3_PART</v>
      </c>
      <c r="U502" s="3" t="str">
        <f>IF(COUNTIF(U$452:U501,T502)=0,T502,"")</f>
        <v/>
      </c>
      <c r="V502" s="3" t="str">
        <f t="shared" si="295"/>
        <v>CHEST_ITEM_TYPE_T4_SHARD,CHEST_ITEM_TYPE_T1_PART,CHEST_ITEM_TYPE_T2_PART,CHEST_ITEM_TYPE_T3_PART</v>
      </c>
      <c r="W502" s="13" t="str">
        <f t="shared" si="290"/>
        <v/>
      </c>
      <c r="X502" s="3" t="str">
        <f t="shared" si="291"/>
        <v/>
      </c>
      <c r="Y502" s="3" t="str">
        <f t="shared" si="296"/>
        <v>35.3%,48.0%,9.2%,1.6%</v>
      </c>
    </row>
    <row r="503" spans="2:25" x14ac:dyDescent="0.3">
      <c r="B503" s="2">
        <f>数据源!AC535</f>
        <v>10</v>
      </c>
      <c r="C503" s="2" t="str">
        <f>数据源!AD535</f>
        <v>T3HP1</v>
      </c>
      <c r="D503" s="2" t="str">
        <f>数据源!AE535</f>
        <v>部件</v>
      </c>
      <c r="E503" s="2">
        <f>数据源!AF535</f>
        <v>342</v>
      </c>
      <c r="F503" s="2">
        <f>数据源!AG535</f>
        <v>1</v>
      </c>
      <c r="G503" s="2">
        <f>数据源!AH535</f>
        <v>4.4999999999999997E-3</v>
      </c>
      <c r="H503" s="2">
        <f>数据源!AI535</f>
        <v>8.7719298245614037E-4</v>
      </c>
      <c r="I503" s="2">
        <f>数据源!AJ535</f>
        <v>9</v>
      </c>
      <c r="J503" s="3">
        <f t="shared" si="318"/>
        <v>1</v>
      </c>
      <c r="K503" s="3">
        <f t="shared" si="319"/>
        <v>1</v>
      </c>
      <c r="L503" s="3" t="str">
        <f t="shared" si="307"/>
        <v>部件</v>
      </c>
      <c r="M503" s="3">
        <f t="shared" ca="1" si="308"/>
        <v>93201</v>
      </c>
      <c r="N503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503" s="3" t="str">
        <f t="shared" si="310"/>
        <v>529,529,529,353,353,353,294,294,294,267,267,267,267,267,267,267,267,267,267,267,267,267,267,267,267,267,267,51,51,51,51,51,51,51,51,51,51,51,51,51,51,51,51,51,51,9,9,9,9,9,9,9</v>
      </c>
      <c r="P503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3" s="3" t="str">
        <f>IF(D503="坦克碎片",VLOOKUP(C503,道具信息!$N$2:$O$291,2,FALSE)&amp;"碎片",VLOOKUP(C503,道具信息!$N$2:$O$291,2,FALSE))</f>
        <v>T3部件</v>
      </c>
      <c r="R503" s="3">
        <f t="shared" si="314"/>
        <v>162</v>
      </c>
      <c r="S503" s="11">
        <f t="shared" si="315"/>
        <v>1.6E-2</v>
      </c>
      <c r="T503" s="3" t="str">
        <f>VLOOKUP(Q503,道具信息!$Q$3:$S$20,2,FALSE)</f>
        <v>CHEST_ITEM_TYPE_T3_PART</v>
      </c>
      <c r="U503" s="3" t="str">
        <f>IF(COUNTIF(U$452:U502,T503)=0,T503,"")</f>
        <v/>
      </c>
      <c r="V503" s="3" t="str">
        <f t="shared" si="295"/>
        <v>CHEST_ITEM_TYPE_T4_SHARD,CHEST_ITEM_TYPE_T1_PART,CHEST_ITEM_TYPE_T2_PART,CHEST_ITEM_TYPE_T3_PART</v>
      </c>
      <c r="W503" s="13" t="str">
        <f t="shared" si="290"/>
        <v/>
      </c>
      <c r="X503" s="3" t="str">
        <f t="shared" si="291"/>
        <v/>
      </c>
      <c r="Y503" s="3" t="str">
        <f t="shared" si="296"/>
        <v>35.3%,48.0%,9.2%,1.6%</v>
      </c>
    </row>
    <row r="504" spans="2:25" x14ac:dyDescent="0.3">
      <c r="B504" s="2">
        <f>数据源!AC536</f>
        <v>10</v>
      </c>
      <c r="C504" s="2" t="str">
        <f>数据源!AD536</f>
        <v>T3HP3</v>
      </c>
      <c r="D504" s="2" t="str">
        <f>数据源!AE536</f>
        <v>部件</v>
      </c>
      <c r="E504" s="2">
        <f>数据源!AF536</f>
        <v>342</v>
      </c>
      <c r="F504" s="2">
        <f>数据源!AG536</f>
        <v>1</v>
      </c>
      <c r="G504" s="2">
        <f>数据源!AH536</f>
        <v>4.4999999999999997E-3</v>
      </c>
      <c r="H504" s="2">
        <f>数据源!AI536</f>
        <v>8.7719298245614037E-4</v>
      </c>
      <c r="I504" s="2">
        <f>数据源!AJ536</f>
        <v>9</v>
      </c>
      <c r="J504" s="3">
        <f t="shared" si="318"/>
        <v>1</v>
      </c>
      <c r="K504" s="3">
        <f t="shared" si="319"/>
        <v>1</v>
      </c>
      <c r="L504" s="3" t="str">
        <f t="shared" si="307"/>
        <v>部件</v>
      </c>
      <c r="M504" s="3">
        <f t="shared" ca="1" si="308"/>
        <v>93203</v>
      </c>
      <c r="N504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504" s="3" t="str">
        <f t="shared" si="310"/>
        <v>529,529,529,353,353,353,294,294,294,267,267,267,267,267,267,267,267,267,267,267,267,267,267,267,267,267,267,51,51,51,51,51,51,51,51,51,51,51,51,51,51,51,51,51,51,9,9,9,9,9,9,9,9</v>
      </c>
      <c r="P504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4" s="3" t="str">
        <f>IF(D504="坦克碎片",VLOOKUP(C504,道具信息!$N$2:$O$291,2,FALSE)&amp;"碎片",VLOOKUP(C504,道具信息!$N$2:$O$291,2,FALSE))</f>
        <v>T3部件</v>
      </c>
      <c r="R504" s="3">
        <f t="shared" si="314"/>
        <v>162</v>
      </c>
      <c r="S504" s="11">
        <f t="shared" si="315"/>
        <v>1.6E-2</v>
      </c>
      <c r="T504" s="3" t="str">
        <f>VLOOKUP(Q504,道具信息!$Q$3:$S$20,2,FALSE)</f>
        <v>CHEST_ITEM_TYPE_T3_PART</v>
      </c>
      <c r="U504" s="3" t="str">
        <f>IF(COUNTIF(U$452:U503,T504)=0,T504,"")</f>
        <v/>
      </c>
      <c r="V504" s="3" t="str">
        <f t="shared" si="295"/>
        <v>CHEST_ITEM_TYPE_T4_SHARD,CHEST_ITEM_TYPE_T1_PART,CHEST_ITEM_TYPE_T2_PART,CHEST_ITEM_TYPE_T3_PART</v>
      </c>
      <c r="W504" s="13" t="str">
        <f t="shared" si="290"/>
        <v/>
      </c>
      <c r="X504" s="3" t="str">
        <f t="shared" si="291"/>
        <v/>
      </c>
      <c r="Y504" s="3" t="str">
        <f t="shared" si="296"/>
        <v>35.3%,48.0%,9.2%,1.6%</v>
      </c>
    </row>
    <row r="505" spans="2:25" x14ac:dyDescent="0.3">
      <c r="B505" s="2">
        <f>数据源!AC537</f>
        <v>10</v>
      </c>
      <c r="C505" s="2" t="str">
        <f>数据源!AD537</f>
        <v>T3HP5</v>
      </c>
      <c r="D505" s="2" t="str">
        <f>数据源!AE537</f>
        <v>部件</v>
      </c>
      <c r="E505" s="2">
        <f>数据源!AF537</f>
        <v>342</v>
      </c>
      <c r="F505" s="2">
        <f>数据源!AG537</f>
        <v>1</v>
      </c>
      <c r="G505" s="2">
        <f>数据源!AH537</f>
        <v>4.4999999999999997E-3</v>
      </c>
      <c r="H505" s="2">
        <f>数据源!AI537</f>
        <v>8.7719298245614037E-4</v>
      </c>
      <c r="I505" s="2">
        <f>数据源!AJ537</f>
        <v>9</v>
      </c>
      <c r="J505" s="3">
        <f t="shared" si="318"/>
        <v>1</v>
      </c>
      <c r="K505" s="3">
        <f t="shared" si="319"/>
        <v>1</v>
      </c>
      <c r="L505" s="3" t="str">
        <f t="shared" si="307"/>
        <v>部件</v>
      </c>
      <c r="M505" s="3">
        <f t="shared" ca="1" si="308"/>
        <v>93205</v>
      </c>
      <c r="N505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505" s="3" t="str">
        <f t="shared" si="310"/>
        <v>529,529,529,353,353,353,294,294,294,267,267,267,267,267,267,267,267,267,267,267,267,267,267,267,267,267,267,51,51,51,51,51,51,51,51,51,51,51,51,51,51,51,51,51,51,9,9,9,9,9,9,9,9,9</v>
      </c>
      <c r="P505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5" s="3" t="str">
        <f>IF(D505="坦克碎片",VLOOKUP(C505,道具信息!$N$2:$O$291,2,FALSE)&amp;"碎片",VLOOKUP(C505,道具信息!$N$2:$O$291,2,FALSE))</f>
        <v>T3部件</v>
      </c>
      <c r="R505" s="3">
        <f t="shared" si="314"/>
        <v>162</v>
      </c>
      <c r="S505" s="11">
        <f t="shared" si="315"/>
        <v>1.6E-2</v>
      </c>
      <c r="T505" s="3" t="str">
        <f>VLOOKUP(Q505,道具信息!$Q$3:$S$20,2,FALSE)</f>
        <v>CHEST_ITEM_TYPE_T3_PART</v>
      </c>
      <c r="U505" s="3" t="str">
        <f>IF(COUNTIF(U$452:U504,T505)=0,T505,"")</f>
        <v/>
      </c>
      <c r="V505" s="3" t="str">
        <f t="shared" si="295"/>
        <v>CHEST_ITEM_TYPE_T4_SHARD,CHEST_ITEM_TYPE_T1_PART,CHEST_ITEM_TYPE_T2_PART,CHEST_ITEM_TYPE_T3_PART</v>
      </c>
      <c r="W505" s="13" t="str">
        <f t="shared" si="290"/>
        <v/>
      </c>
      <c r="X505" s="3" t="str">
        <f t="shared" si="291"/>
        <v/>
      </c>
      <c r="Y505" s="3" t="str">
        <f t="shared" si="296"/>
        <v>35.3%,48.0%,9.2%,1.6%</v>
      </c>
    </row>
    <row r="506" spans="2:25" x14ac:dyDescent="0.3">
      <c r="B506" s="2">
        <f>数据源!AC538</f>
        <v>10</v>
      </c>
      <c r="C506" s="2" t="str">
        <f>数据源!AD538</f>
        <v>T3LP2</v>
      </c>
      <c r="D506" s="2" t="str">
        <f>数据源!AE538</f>
        <v>部件</v>
      </c>
      <c r="E506" s="2">
        <f>数据源!AF538</f>
        <v>342</v>
      </c>
      <c r="F506" s="2">
        <f>数据源!AG538</f>
        <v>1</v>
      </c>
      <c r="G506" s="2">
        <f>数据源!AH538</f>
        <v>4.4999999999999997E-3</v>
      </c>
      <c r="H506" s="2">
        <f>数据源!AI538</f>
        <v>8.7719298245614037E-4</v>
      </c>
      <c r="I506" s="2">
        <f>数据源!AJ538</f>
        <v>9</v>
      </c>
      <c r="J506" s="3">
        <f t="shared" si="318"/>
        <v>1</v>
      </c>
      <c r="K506" s="3">
        <f t="shared" si="319"/>
        <v>1</v>
      </c>
      <c r="L506" s="3" t="str">
        <f t="shared" si="307"/>
        <v>部件</v>
      </c>
      <c r="M506" s="3">
        <f t="shared" ca="1" si="308"/>
        <v>93002</v>
      </c>
      <c r="N506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506" s="3" t="str">
        <f t="shared" si="310"/>
        <v>529,529,529,353,353,353,294,294,294,267,267,267,267,267,267,267,267,267,267,267,267,267,267,267,267,267,267,51,51,51,51,51,51,51,51,51,51,51,51,51,51,51,51,51,51,9,9,9,9,9,9,9,9,9,9</v>
      </c>
      <c r="P506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6" s="3" t="str">
        <f>IF(D506="坦克碎片",VLOOKUP(C506,道具信息!$N$2:$O$291,2,FALSE)&amp;"碎片",VLOOKUP(C506,道具信息!$N$2:$O$291,2,FALSE))</f>
        <v>T3部件</v>
      </c>
      <c r="R506" s="3">
        <f t="shared" si="314"/>
        <v>162</v>
      </c>
      <c r="S506" s="11">
        <f t="shared" si="315"/>
        <v>1.6E-2</v>
      </c>
      <c r="T506" s="3" t="str">
        <f>VLOOKUP(Q506,道具信息!$Q$3:$S$20,2,FALSE)</f>
        <v>CHEST_ITEM_TYPE_T3_PART</v>
      </c>
      <c r="U506" s="3" t="str">
        <f>IF(COUNTIF(U$452:U505,T506)=0,T506,"")</f>
        <v/>
      </c>
      <c r="V506" s="3" t="str">
        <f t="shared" si="295"/>
        <v>CHEST_ITEM_TYPE_T4_SHARD,CHEST_ITEM_TYPE_T1_PART,CHEST_ITEM_TYPE_T2_PART,CHEST_ITEM_TYPE_T3_PART</v>
      </c>
      <c r="W506" s="13" t="str">
        <f t="shared" si="290"/>
        <v/>
      </c>
      <c r="X506" s="3" t="str">
        <f t="shared" si="291"/>
        <v/>
      </c>
      <c r="Y506" s="3" t="str">
        <f t="shared" si="296"/>
        <v>35.3%,48.0%,9.2%,1.6%</v>
      </c>
    </row>
    <row r="507" spans="2:25" x14ac:dyDescent="0.3">
      <c r="B507" s="2">
        <f>数据源!AC539</f>
        <v>10</v>
      </c>
      <c r="C507" s="2" t="str">
        <f>数据源!AD539</f>
        <v>T3LP4</v>
      </c>
      <c r="D507" s="2" t="str">
        <f>数据源!AE539</f>
        <v>部件</v>
      </c>
      <c r="E507" s="2">
        <f>数据源!AF539</f>
        <v>342</v>
      </c>
      <c r="F507" s="2">
        <f>数据源!AG539</f>
        <v>1</v>
      </c>
      <c r="G507" s="2">
        <f>数据源!AH539</f>
        <v>4.4999999999999997E-3</v>
      </c>
      <c r="H507" s="2">
        <f>数据源!AI539</f>
        <v>8.7719298245614037E-4</v>
      </c>
      <c r="I507" s="2">
        <f>数据源!AJ539</f>
        <v>9</v>
      </c>
      <c r="J507" s="3">
        <f t="shared" si="318"/>
        <v>1</v>
      </c>
      <c r="K507" s="3">
        <f t="shared" si="319"/>
        <v>1</v>
      </c>
      <c r="L507" s="3" t="str">
        <f t="shared" si="307"/>
        <v>部件</v>
      </c>
      <c r="M507" s="3">
        <f t="shared" ca="1" si="308"/>
        <v>93004</v>
      </c>
      <c r="N507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507" s="3" t="str">
        <f t="shared" si="310"/>
        <v>529,529,529,353,353,353,294,294,294,267,267,267,267,267,267,267,267,267,267,267,267,267,267,267,267,267,267,51,51,51,51,51,51,51,51,51,51,51,51,51,51,51,51,51,51,9,9,9,9,9,9,9,9,9,9,9</v>
      </c>
      <c r="P507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7" s="3" t="str">
        <f>IF(D507="坦克碎片",VLOOKUP(C507,道具信息!$N$2:$O$291,2,FALSE)&amp;"碎片",VLOOKUP(C507,道具信息!$N$2:$O$291,2,FALSE))</f>
        <v>T3部件</v>
      </c>
      <c r="R507" s="3">
        <f t="shared" si="314"/>
        <v>162</v>
      </c>
      <c r="S507" s="11">
        <f t="shared" si="315"/>
        <v>1.6E-2</v>
      </c>
      <c r="T507" s="3" t="str">
        <f>VLOOKUP(Q507,道具信息!$Q$3:$S$20,2,FALSE)</f>
        <v>CHEST_ITEM_TYPE_T3_PART</v>
      </c>
      <c r="U507" s="3" t="str">
        <f>IF(COUNTIF(U$452:U506,T507)=0,T507,"")</f>
        <v/>
      </c>
      <c r="V507" s="3" t="str">
        <f t="shared" si="295"/>
        <v>CHEST_ITEM_TYPE_T4_SHARD,CHEST_ITEM_TYPE_T1_PART,CHEST_ITEM_TYPE_T2_PART,CHEST_ITEM_TYPE_T3_PART</v>
      </c>
      <c r="W507" s="13" t="str">
        <f t="shared" si="290"/>
        <v/>
      </c>
      <c r="X507" s="3" t="str">
        <f t="shared" si="291"/>
        <v/>
      </c>
      <c r="Y507" s="3" t="str">
        <f t="shared" si="296"/>
        <v>35.3%,48.0%,9.2%,1.6%</v>
      </c>
    </row>
    <row r="508" spans="2:25" x14ac:dyDescent="0.3">
      <c r="B508" s="2">
        <f>数据源!AC540</f>
        <v>10</v>
      </c>
      <c r="C508" s="2" t="str">
        <f>数据源!AD540</f>
        <v>T3LP6</v>
      </c>
      <c r="D508" s="2" t="str">
        <f>数据源!AE540</f>
        <v>部件</v>
      </c>
      <c r="E508" s="2">
        <f>数据源!AF540</f>
        <v>342</v>
      </c>
      <c r="F508" s="2">
        <f>数据源!AG540</f>
        <v>1</v>
      </c>
      <c r="G508" s="2">
        <f>数据源!AH540</f>
        <v>4.4999999999999997E-3</v>
      </c>
      <c r="H508" s="2">
        <f>数据源!AI540</f>
        <v>8.7719298245614037E-4</v>
      </c>
      <c r="I508" s="2">
        <f>数据源!AJ540</f>
        <v>9</v>
      </c>
      <c r="J508" s="3">
        <f t="shared" si="318"/>
        <v>1</v>
      </c>
      <c r="K508" s="3">
        <f t="shared" si="319"/>
        <v>1</v>
      </c>
      <c r="L508" s="3" t="str">
        <f t="shared" si="307"/>
        <v>部件</v>
      </c>
      <c r="M508" s="3">
        <f t="shared" ca="1" si="308"/>
        <v>93006</v>
      </c>
      <c r="N508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508" s="3" t="str">
        <f t="shared" si="310"/>
        <v>529,529,529,353,353,353,294,294,294,267,267,267,267,267,267,267,267,267,267,267,267,267,267,267,267,267,267,51,51,51,51,51,51,51,51,51,51,51,51,51,51,51,51,51,51,9,9,9,9,9,9,9,9,9,9,9,9</v>
      </c>
      <c r="P508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8" s="3" t="str">
        <f>IF(D508="坦克碎片",VLOOKUP(C508,道具信息!$N$2:$O$291,2,FALSE)&amp;"碎片",VLOOKUP(C508,道具信息!$N$2:$O$291,2,FALSE))</f>
        <v>T3部件</v>
      </c>
      <c r="R508" s="3">
        <f t="shared" si="314"/>
        <v>162</v>
      </c>
      <c r="S508" s="11">
        <f t="shared" si="315"/>
        <v>1.6E-2</v>
      </c>
      <c r="T508" s="3" t="str">
        <f>VLOOKUP(Q508,道具信息!$Q$3:$S$20,2,FALSE)</f>
        <v>CHEST_ITEM_TYPE_T3_PART</v>
      </c>
      <c r="U508" s="3" t="str">
        <f>IF(COUNTIF(U$452:U507,T508)=0,T508,"")</f>
        <v/>
      </c>
      <c r="V508" s="3" t="str">
        <f t="shared" si="295"/>
        <v>CHEST_ITEM_TYPE_T4_SHARD,CHEST_ITEM_TYPE_T1_PART,CHEST_ITEM_TYPE_T2_PART,CHEST_ITEM_TYPE_T3_PART</v>
      </c>
      <c r="W508" s="13" t="str">
        <f t="shared" si="290"/>
        <v/>
      </c>
      <c r="X508" s="3" t="str">
        <f t="shared" si="291"/>
        <v/>
      </c>
      <c r="Y508" s="3" t="str">
        <f t="shared" si="296"/>
        <v>35.3%,48.0%,9.2%,1.6%</v>
      </c>
    </row>
    <row r="509" spans="2:25" x14ac:dyDescent="0.3">
      <c r="B509" s="2">
        <f>数据源!AC541</f>
        <v>10</v>
      </c>
      <c r="C509" s="2" t="str">
        <f>数据源!AD541</f>
        <v>T3MP2</v>
      </c>
      <c r="D509" s="2" t="str">
        <f>数据源!AE541</f>
        <v>部件</v>
      </c>
      <c r="E509" s="2">
        <f>数据源!AF541</f>
        <v>342</v>
      </c>
      <c r="F509" s="2">
        <f>数据源!AG541</f>
        <v>1</v>
      </c>
      <c r="G509" s="2">
        <f>数据源!AH541</f>
        <v>4.4999999999999997E-3</v>
      </c>
      <c r="H509" s="2">
        <f>数据源!AI541</f>
        <v>8.7719298245614037E-4</v>
      </c>
      <c r="I509" s="2">
        <f>数据源!AJ541</f>
        <v>9</v>
      </c>
      <c r="J509" s="3">
        <f t="shared" si="318"/>
        <v>1</v>
      </c>
      <c r="K509" s="3">
        <f t="shared" si="319"/>
        <v>1</v>
      </c>
      <c r="L509" s="3" t="str">
        <f t="shared" si="307"/>
        <v>部件</v>
      </c>
      <c r="M509" s="3">
        <f t="shared" ca="1" si="308"/>
        <v>93102</v>
      </c>
      <c r="N509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509" s="3" t="str">
        <f t="shared" si="310"/>
        <v>529,529,529,353,353,353,294,294,294,267,267,267,267,267,267,267,267,267,267,267,267,267,267,267,267,267,267,51,51,51,51,51,51,51,51,51,51,51,51,51,51,51,51,51,51,9,9,9,9,9,9,9,9,9,9,9,9,9</v>
      </c>
      <c r="P509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09" s="3" t="str">
        <f>IF(D509="坦克碎片",VLOOKUP(C509,道具信息!$N$2:$O$291,2,FALSE)&amp;"碎片",VLOOKUP(C509,道具信息!$N$2:$O$291,2,FALSE))</f>
        <v>T3部件</v>
      </c>
      <c r="R509" s="3">
        <f t="shared" si="314"/>
        <v>162</v>
      </c>
      <c r="S509" s="11">
        <f t="shared" si="315"/>
        <v>1.6E-2</v>
      </c>
      <c r="T509" s="3" t="str">
        <f>VLOOKUP(Q509,道具信息!$Q$3:$S$20,2,FALSE)</f>
        <v>CHEST_ITEM_TYPE_T3_PART</v>
      </c>
      <c r="U509" s="3" t="str">
        <f>IF(COUNTIF(U$452:U508,T509)=0,T509,"")</f>
        <v/>
      </c>
      <c r="V509" s="3" t="str">
        <f t="shared" si="295"/>
        <v>CHEST_ITEM_TYPE_T4_SHARD,CHEST_ITEM_TYPE_T1_PART,CHEST_ITEM_TYPE_T2_PART,CHEST_ITEM_TYPE_T3_PART</v>
      </c>
      <c r="W509" s="13" t="str">
        <f t="shared" si="290"/>
        <v/>
      </c>
      <c r="X509" s="3" t="str">
        <f t="shared" si="291"/>
        <v/>
      </c>
      <c r="Y509" s="3" t="str">
        <f t="shared" si="296"/>
        <v>35.3%,48.0%,9.2%,1.6%</v>
      </c>
    </row>
    <row r="510" spans="2:25" x14ac:dyDescent="0.3">
      <c r="B510" s="2">
        <f>数据源!AC542</f>
        <v>10</v>
      </c>
      <c r="C510" s="2" t="str">
        <f>数据源!AD542</f>
        <v>T3MP4</v>
      </c>
      <c r="D510" s="2" t="str">
        <f>数据源!AE542</f>
        <v>部件</v>
      </c>
      <c r="E510" s="2">
        <f>数据源!AF542</f>
        <v>342</v>
      </c>
      <c r="F510" s="2">
        <f>数据源!AG542</f>
        <v>1</v>
      </c>
      <c r="G510" s="2">
        <f>数据源!AH542</f>
        <v>4.4999999999999997E-3</v>
      </c>
      <c r="H510" s="2">
        <f>数据源!AI542</f>
        <v>8.7719298245614037E-4</v>
      </c>
      <c r="I510" s="2">
        <f>数据源!AJ542</f>
        <v>9</v>
      </c>
      <c r="J510" s="3">
        <f t="shared" si="318"/>
        <v>1</v>
      </c>
      <c r="K510" s="3">
        <f t="shared" si="319"/>
        <v>1</v>
      </c>
      <c r="L510" s="3" t="str">
        <f t="shared" si="307"/>
        <v>部件</v>
      </c>
      <c r="M510" s="3">
        <f t="shared" ca="1" si="308"/>
        <v>93104</v>
      </c>
      <c r="N510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510" s="3" t="str">
        <f t="shared" si="310"/>
        <v>529,529,529,353,353,353,294,294,294,267,267,267,267,267,267,267,267,267,267,267,267,267,267,267,267,267,267,51,51,51,51,51,51,51,51,51,51,51,51,51,51,51,51,51,51,9,9,9,9,9,9,9,9,9,9,9,9,9,9</v>
      </c>
      <c r="P510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0" s="3" t="str">
        <f>IF(D510="坦克碎片",VLOOKUP(C510,道具信息!$N$2:$O$291,2,FALSE)&amp;"碎片",VLOOKUP(C510,道具信息!$N$2:$O$291,2,FALSE))</f>
        <v>T3部件</v>
      </c>
      <c r="R510" s="3">
        <f t="shared" si="314"/>
        <v>162</v>
      </c>
      <c r="S510" s="11">
        <f t="shared" si="315"/>
        <v>1.6E-2</v>
      </c>
      <c r="T510" s="3" t="str">
        <f>VLOOKUP(Q510,道具信息!$Q$3:$S$20,2,FALSE)</f>
        <v>CHEST_ITEM_TYPE_T3_PART</v>
      </c>
      <c r="U510" s="3" t="str">
        <f>IF(COUNTIF(U$452:U509,T510)=0,T510,"")</f>
        <v/>
      </c>
      <c r="V510" s="3" t="str">
        <f t="shared" si="295"/>
        <v>CHEST_ITEM_TYPE_T4_SHARD,CHEST_ITEM_TYPE_T1_PART,CHEST_ITEM_TYPE_T2_PART,CHEST_ITEM_TYPE_T3_PART</v>
      </c>
      <c r="W510" s="13" t="str">
        <f t="shared" si="290"/>
        <v/>
      </c>
      <c r="X510" s="3" t="str">
        <f t="shared" si="291"/>
        <v/>
      </c>
      <c r="Y510" s="3" t="str">
        <f t="shared" si="296"/>
        <v>35.3%,48.0%,9.2%,1.6%</v>
      </c>
    </row>
    <row r="511" spans="2:25" x14ac:dyDescent="0.3">
      <c r="B511" s="2">
        <f>数据源!AC543</f>
        <v>10</v>
      </c>
      <c r="C511" s="2" t="str">
        <f>数据源!AD543</f>
        <v>T3MP6</v>
      </c>
      <c r="D511" s="2" t="str">
        <f>数据源!AE543</f>
        <v>部件</v>
      </c>
      <c r="E511" s="2">
        <f>数据源!AF543</f>
        <v>342</v>
      </c>
      <c r="F511" s="2">
        <f>数据源!AG543</f>
        <v>1</v>
      </c>
      <c r="G511" s="2">
        <f>数据源!AH543</f>
        <v>4.4999999999999997E-3</v>
      </c>
      <c r="H511" s="2">
        <f>数据源!AI543</f>
        <v>8.7719298245614037E-4</v>
      </c>
      <c r="I511" s="2">
        <f>数据源!AJ543</f>
        <v>9</v>
      </c>
      <c r="J511" s="3">
        <f t="shared" si="318"/>
        <v>1</v>
      </c>
      <c r="K511" s="3">
        <f t="shared" si="319"/>
        <v>1</v>
      </c>
      <c r="L511" s="3" t="str">
        <f t="shared" si="307"/>
        <v>部件</v>
      </c>
      <c r="M511" s="3">
        <f t="shared" ca="1" si="308"/>
        <v>93106</v>
      </c>
      <c r="N511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511" s="3" t="str">
        <f t="shared" si="310"/>
        <v>529,529,529,353,353,353,294,294,294,267,267,267,267,267,267,267,267,267,267,267,267,267,267,267,267,267,267,51,51,51,51,51,51,51,51,51,51,51,51,51,51,51,51,51,51,9,9,9,9,9,9,9,9,9,9,9,9,9,9,9</v>
      </c>
      <c r="P511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1" s="3" t="str">
        <f>IF(D511="坦克碎片",VLOOKUP(C511,道具信息!$N$2:$O$291,2,FALSE)&amp;"碎片",VLOOKUP(C511,道具信息!$N$2:$O$291,2,FALSE))</f>
        <v>T3部件</v>
      </c>
      <c r="R511" s="3">
        <f t="shared" si="314"/>
        <v>162</v>
      </c>
      <c r="S511" s="11">
        <f t="shared" si="315"/>
        <v>1.6E-2</v>
      </c>
      <c r="T511" s="3" t="str">
        <f>VLOOKUP(Q511,道具信息!$Q$3:$S$20,2,FALSE)</f>
        <v>CHEST_ITEM_TYPE_T3_PART</v>
      </c>
      <c r="U511" s="3" t="str">
        <f>IF(COUNTIF(U$452:U510,T511)=0,T511,"")</f>
        <v/>
      </c>
      <c r="V511" s="3" t="str">
        <f t="shared" si="295"/>
        <v>CHEST_ITEM_TYPE_T4_SHARD,CHEST_ITEM_TYPE_T1_PART,CHEST_ITEM_TYPE_T2_PART,CHEST_ITEM_TYPE_T3_PART</v>
      </c>
      <c r="W511" s="13" t="str">
        <f t="shared" si="290"/>
        <v/>
      </c>
      <c r="X511" s="3" t="str">
        <f t="shared" si="291"/>
        <v/>
      </c>
      <c r="Y511" s="3" t="str">
        <f t="shared" si="296"/>
        <v>35.3%,48.0%,9.2%,1.6%</v>
      </c>
    </row>
    <row r="512" spans="2:25" x14ac:dyDescent="0.3">
      <c r="B512" s="2">
        <f>数据源!AC544</f>
        <v>10</v>
      </c>
      <c r="C512" s="2" t="str">
        <f>数据源!AD544</f>
        <v>T3HP2</v>
      </c>
      <c r="D512" s="2" t="str">
        <f>数据源!AE544</f>
        <v>部件</v>
      </c>
      <c r="E512" s="2">
        <f>数据源!AF544</f>
        <v>342</v>
      </c>
      <c r="F512" s="2">
        <f>数据源!AG544</f>
        <v>1</v>
      </c>
      <c r="G512" s="2">
        <f>数据源!AH544</f>
        <v>4.4999999999999997E-3</v>
      </c>
      <c r="H512" s="2">
        <f>数据源!AI544</f>
        <v>8.7719298245614037E-4</v>
      </c>
      <c r="I512" s="2">
        <f>数据源!AJ544</f>
        <v>9</v>
      </c>
      <c r="J512" s="3">
        <f>ROUNDUP(IF(F512&gt;1,F512-ROUNDDOWN(SQRT(F512),0),F512),0)</f>
        <v>1</v>
      </c>
      <c r="K512" s="3">
        <f>F512*2-J512</f>
        <v>1</v>
      </c>
      <c r="L512" s="3" t="str">
        <f t="shared" si="307"/>
        <v>部件</v>
      </c>
      <c r="M512" s="3">
        <f t="shared" ca="1" si="308"/>
        <v>93202</v>
      </c>
      <c r="N512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512" s="3" t="str">
        <f t="shared" si="310"/>
        <v>529,529,529,353,353,353,294,294,294,267,267,267,267,267,267,267,267,267,267,267,267,267,267,267,267,267,267,51,51,51,51,51,51,51,51,51,51,51,51,51,51,51,51,51,51,9,9,9,9,9,9,9,9,9,9,9,9,9,9,9,9</v>
      </c>
      <c r="P512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2" s="3" t="str">
        <f>IF(D512="坦克碎片",VLOOKUP(C512,道具信息!$N$2:$O$291,2,FALSE)&amp;"碎片",VLOOKUP(C512,道具信息!$N$2:$O$291,2,FALSE))</f>
        <v>T3部件</v>
      </c>
      <c r="R512" s="3">
        <f t="shared" si="314"/>
        <v>162</v>
      </c>
      <c r="S512" s="11">
        <f t="shared" si="315"/>
        <v>1.6E-2</v>
      </c>
      <c r="T512" s="3" t="str">
        <f>VLOOKUP(Q512,道具信息!$Q$3:$S$20,2,FALSE)</f>
        <v>CHEST_ITEM_TYPE_T3_PART</v>
      </c>
      <c r="U512" s="3" t="str">
        <f>IF(COUNTIF(U$452:U511,T512)=0,T512,"")</f>
        <v/>
      </c>
      <c r="V512" s="3" t="str">
        <f t="shared" si="295"/>
        <v>CHEST_ITEM_TYPE_T4_SHARD,CHEST_ITEM_TYPE_T1_PART,CHEST_ITEM_TYPE_T2_PART,CHEST_ITEM_TYPE_T3_PART</v>
      </c>
      <c r="W512" s="13" t="str">
        <f t="shared" si="290"/>
        <v/>
      </c>
      <c r="X512" s="3" t="str">
        <f t="shared" si="291"/>
        <v/>
      </c>
      <c r="Y512" s="3" t="str">
        <f t="shared" si="296"/>
        <v>35.3%,48.0%,9.2%,1.6%</v>
      </c>
    </row>
    <row r="513" spans="2:25" x14ac:dyDescent="0.3">
      <c r="B513" s="2">
        <f>数据源!AC545</f>
        <v>10</v>
      </c>
      <c r="C513" s="2" t="str">
        <f>数据源!AD545</f>
        <v>T3HP4</v>
      </c>
      <c r="D513" s="2" t="str">
        <f>数据源!AE545</f>
        <v>部件</v>
      </c>
      <c r="E513" s="2">
        <f>数据源!AF545</f>
        <v>342</v>
      </c>
      <c r="F513" s="2">
        <f>数据源!AG545</f>
        <v>1</v>
      </c>
      <c r="G513" s="2">
        <f>数据源!AH545</f>
        <v>4.4999999999999997E-3</v>
      </c>
      <c r="H513" s="2">
        <f>数据源!AI545</f>
        <v>8.7719298245614037E-4</v>
      </c>
      <c r="I513" s="2">
        <f>数据源!AJ545</f>
        <v>9</v>
      </c>
      <c r="J513" s="3">
        <f t="shared" ref="J513:J517" si="320">ROUNDUP(IF(F513&gt;1,F513-ROUNDDOWN(SQRT(F513),0),F513),0)</f>
        <v>1</v>
      </c>
      <c r="K513" s="3">
        <f t="shared" ref="K513:K517" si="321">F513*2-J513</f>
        <v>1</v>
      </c>
      <c r="L513" s="3" t="str">
        <f t="shared" si="307"/>
        <v>部件</v>
      </c>
      <c r="M513" s="3">
        <f t="shared" ca="1" si="308"/>
        <v>93204</v>
      </c>
      <c r="N513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513" s="3" t="str">
        <f t="shared" si="310"/>
        <v>529,529,529,353,353,353,294,294,294,267,267,267,267,267,267,267,267,267,267,267,267,267,267,267,267,267,267,51,51,51,51,51,51,51,51,51,51,51,51,51,51,51,51,51,51,9,9,9,9,9,9,9,9,9,9,9,9,9,9,9,9,9</v>
      </c>
      <c r="P513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3" s="3" t="str">
        <f>IF(D513="坦克碎片",VLOOKUP(C513,道具信息!$N$2:$O$291,2,FALSE)&amp;"碎片",VLOOKUP(C513,道具信息!$N$2:$O$291,2,FALSE))</f>
        <v>T3部件</v>
      </c>
      <c r="R513" s="3">
        <f t="shared" si="314"/>
        <v>162</v>
      </c>
      <c r="S513" s="11">
        <f t="shared" si="315"/>
        <v>1.6E-2</v>
      </c>
      <c r="T513" s="3" t="str">
        <f>VLOOKUP(Q513,道具信息!$Q$3:$S$20,2,FALSE)</f>
        <v>CHEST_ITEM_TYPE_T3_PART</v>
      </c>
      <c r="U513" s="3" t="str">
        <f>IF(COUNTIF(U$452:U512,T513)=0,T513,"")</f>
        <v/>
      </c>
      <c r="V513" s="3" t="str">
        <f t="shared" si="295"/>
        <v>CHEST_ITEM_TYPE_T4_SHARD,CHEST_ITEM_TYPE_T1_PART,CHEST_ITEM_TYPE_T2_PART,CHEST_ITEM_TYPE_T3_PART</v>
      </c>
      <c r="W513" s="13" t="str">
        <f t="shared" si="290"/>
        <v/>
      </c>
      <c r="X513" s="3" t="str">
        <f t="shared" si="291"/>
        <v/>
      </c>
      <c r="Y513" s="3" t="str">
        <f t="shared" si="296"/>
        <v>35.3%,48.0%,9.2%,1.6%</v>
      </c>
    </row>
    <row r="514" spans="2:25" x14ac:dyDescent="0.3">
      <c r="B514" s="2">
        <f>数据源!AC546</f>
        <v>10</v>
      </c>
      <c r="C514" s="2" t="str">
        <f>数据源!AD546</f>
        <v>T3HP6</v>
      </c>
      <c r="D514" s="2" t="str">
        <f>数据源!AE546</f>
        <v>部件</v>
      </c>
      <c r="E514" s="2">
        <f>数据源!AF546</f>
        <v>342</v>
      </c>
      <c r="F514" s="2">
        <f>数据源!AG546</f>
        <v>1</v>
      </c>
      <c r="G514" s="2">
        <f>数据源!AH546</f>
        <v>4.4999999999999997E-3</v>
      </c>
      <c r="H514" s="2">
        <f>数据源!AI546</f>
        <v>8.7719298245614037E-4</v>
      </c>
      <c r="I514" s="2">
        <f>数据源!AJ546</f>
        <v>9</v>
      </c>
      <c r="J514" s="3">
        <f t="shared" si="320"/>
        <v>1</v>
      </c>
      <c r="K514" s="3">
        <f t="shared" si="321"/>
        <v>1</v>
      </c>
      <c r="L514" s="3" t="str">
        <f t="shared" si="307"/>
        <v>部件</v>
      </c>
      <c r="M514" s="3">
        <f t="shared" ca="1" si="308"/>
        <v>93206</v>
      </c>
      <c r="N514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514" s="3" t="str">
        <f t="shared" si="310"/>
        <v>529,529,529,353,353,353,294,294,294,267,267,267,267,267,267,267,267,267,267,267,267,267,267,267,267,267,267,51,51,51,51,51,51,51,51,51,51,51,51,51,51,51,51,51,51,9,9,9,9,9,9,9,9,9,9,9,9,9,9,9,9,9,9</v>
      </c>
      <c r="P514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4" s="3" t="str">
        <f>IF(D514="坦克碎片",VLOOKUP(C514,道具信息!$N$2:$O$291,2,FALSE)&amp;"碎片",VLOOKUP(C514,道具信息!$N$2:$O$291,2,FALSE))</f>
        <v>T3部件</v>
      </c>
      <c r="R514" s="3">
        <f t="shared" si="314"/>
        <v>162</v>
      </c>
      <c r="S514" s="11">
        <f t="shared" si="315"/>
        <v>1.6E-2</v>
      </c>
      <c r="T514" s="3" t="str">
        <f>VLOOKUP(Q514,道具信息!$Q$3:$S$20,2,FALSE)</f>
        <v>CHEST_ITEM_TYPE_T3_PART</v>
      </c>
      <c r="U514" s="3" t="str">
        <f>IF(COUNTIF(U$452:U513,T514)=0,T514,"")</f>
        <v/>
      </c>
      <c r="V514" s="3" t="str">
        <f t="shared" si="295"/>
        <v>CHEST_ITEM_TYPE_T4_SHARD,CHEST_ITEM_TYPE_T1_PART,CHEST_ITEM_TYPE_T2_PART,CHEST_ITEM_TYPE_T3_PART</v>
      </c>
      <c r="W514" s="13" t="str">
        <f t="shared" si="290"/>
        <v/>
      </c>
      <c r="X514" s="3" t="str">
        <f t="shared" si="291"/>
        <v/>
      </c>
      <c r="Y514" s="3" t="str">
        <f t="shared" si="296"/>
        <v>35.3%,48.0%,9.2%,1.6%</v>
      </c>
    </row>
    <row r="515" spans="2:25" x14ac:dyDescent="0.3">
      <c r="B515" s="2">
        <f>数据源!AC547</f>
        <v>10</v>
      </c>
      <c r="C515" s="2" t="str">
        <f>数据源!AD547</f>
        <v>T4LP1</v>
      </c>
      <c r="D515" s="2" t="str">
        <f>数据源!AE547</f>
        <v>部件</v>
      </c>
      <c r="E515" s="2">
        <f>数据源!AF547</f>
        <v>2150</v>
      </c>
      <c r="F515" s="2">
        <f>数据源!AG547</f>
        <v>1</v>
      </c>
      <c r="G515" s="2">
        <f>数据源!AH547</f>
        <v>4.8999999999999998E-3</v>
      </c>
      <c r="H515" s="2">
        <f>数据源!AI547</f>
        <v>1.5193798449612402E-4</v>
      </c>
      <c r="I515" s="2">
        <f>数据源!AJ547</f>
        <v>2</v>
      </c>
      <c r="J515" s="3">
        <f t="shared" si="320"/>
        <v>1</v>
      </c>
      <c r="K515" s="3">
        <f t="shared" si="321"/>
        <v>1</v>
      </c>
      <c r="L515" s="3" t="str">
        <f t="shared" si="307"/>
        <v>部件</v>
      </c>
      <c r="M515" s="3">
        <f t="shared" ca="1" si="308"/>
        <v>94001</v>
      </c>
      <c r="N515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</v>
      </c>
      <c r="O515" s="3" t="str">
        <f t="shared" si="310"/>
        <v>529,529,529,353,353,353,294,294,294,267,267,267,267,267,267,267,267,267,267,267,267,267,267,267,267,267,267,51,51,51,51,51,51,51,51,51,51,51,51,51,51,51,51,51,51,9,9,9,9,9,9,9,9,9,9,9,9,9,9,9,9,9,9,2</v>
      </c>
      <c r="P515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5" s="3" t="str">
        <f>IF(D515="坦克碎片",VLOOKUP(C515,道具信息!$N$2:$O$291,2,FALSE)&amp;"碎片",VLOOKUP(C515,道具信息!$N$2:$O$291,2,FALSE))</f>
        <v>T4部件</v>
      </c>
      <c r="R515" s="3">
        <f t="shared" si="314"/>
        <v>36</v>
      </c>
      <c r="S515" s="11">
        <f t="shared" si="315"/>
        <v>4.0000000000000001E-3</v>
      </c>
      <c r="T515" s="3" t="str">
        <f>VLOOKUP(Q515,道具信息!$Q$3:$S$20,2,FALSE)</f>
        <v>CHEST_ITEM_TYPE_T4_PART</v>
      </c>
      <c r="U515" s="3" t="str">
        <f>IF(COUNTIF(U$452:U514,T515)=0,T515,"")</f>
        <v>CHEST_ITEM_TYPE_T4_PART</v>
      </c>
      <c r="V515" s="3" t="str">
        <f t="shared" si="295"/>
        <v>CHEST_ITEM_TYPE_T4_SHARD,CHEST_ITEM_TYPE_T1_PART,CHEST_ITEM_TYPE_T2_PART,CHEST_ITEM_TYPE_T3_PART,CHEST_ITEM_TYPE_T4_PART</v>
      </c>
      <c r="W515" s="13">
        <f t="shared" si="290"/>
        <v>4.0000000000000001E-3</v>
      </c>
      <c r="X515" s="3" t="str">
        <f t="shared" si="291"/>
        <v>0.4%</v>
      </c>
      <c r="Y515" s="3" t="str">
        <f t="shared" si="296"/>
        <v>35.3%,48.0%,9.2%,1.6%,0.4%</v>
      </c>
    </row>
    <row r="516" spans="2:25" x14ac:dyDescent="0.3">
      <c r="B516" s="2">
        <f>数据源!AC548</f>
        <v>10</v>
      </c>
      <c r="C516" s="2" t="str">
        <f>数据源!AD548</f>
        <v>T4LP3</v>
      </c>
      <c r="D516" s="2" t="str">
        <f>数据源!AE548</f>
        <v>部件</v>
      </c>
      <c r="E516" s="2">
        <f>数据源!AF548</f>
        <v>2150</v>
      </c>
      <c r="F516" s="2">
        <f>数据源!AG548</f>
        <v>1</v>
      </c>
      <c r="G516" s="2">
        <f>数据源!AH548</f>
        <v>4.8999999999999998E-3</v>
      </c>
      <c r="H516" s="2">
        <f>数据源!AI548</f>
        <v>1.5193798449612402E-4</v>
      </c>
      <c r="I516" s="2">
        <f>数据源!AJ548</f>
        <v>2</v>
      </c>
      <c r="J516" s="3">
        <f t="shared" si="320"/>
        <v>1</v>
      </c>
      <c r="K516" s="3">
        <f t="shared" si="321"/>
        <v>1</v>
      </c>
      <c r="L516" s="3" t="str">
        <f t="shared" si="307"/>
        <v>部件</v>
      </c>
      <c r="M516" s="3">
        <f t="shared" ca="1" si="308"/>
        <v>94003</v>
      </c>
      <c r="N516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</v>
      </c>
      <c r="O516" s="3" t="str">
        <f t="shared" si="310"/>
        <v>529,529,529,353,353,353,294,294,294,267,267,267,267,267,267,267,267,267,267,267,267,267,267,267,267,267,267,51,51,51,51,51,51,51,51,51,51,51,51,51,51,51,51,51,51,9,9,9,9,9,9,9,9,9,9,9,9,9,9,9,9,9,9,2,2</v>
      </c>
      <c r="P516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6" s="3" t="str">
        <f>IF(D516="坦克碎片",VLOOKUP(C516,道具信息!$N$2:$O$291,2,FALSE)&amp;"碎片",VLOOKUP(C516,道具信息!$N$2:$O$291,2,FALSE))</f>
        <v>T4部件</v>
      </c>
      <c r="R516" s="3">
        <f t="shared" ref="R516:R534" si="322">SUMIFS(I:I,Q:Q,Q516,B:B,B516)</f>
        <v>36</v>
      </c>
      <c r="S516" s="11">
        <f t="shared" ref="S516:S534" si="323">ROUND(R516/SUMIF(B:B,B516,I:I),3)</f>
        <v>4.0000000000000001E-3</v>
      </c>
      <c r="T516" s="3" t="str">
        <f>VLOOKUP(Q516,道具信息!$Q$3:$S$20,2,FALSE)</f>
        <v>CHEST_ITEM_TYPE_T4_PART</v>
      </c>
      <c r="U516" s="3" t="str">
        <f>IF(COUNTIF(U$452:U515,T516)=0,T516,"")</f>
        <v/>
      </c>
      <c r="V516" s="3" t="str">
        <f t="shared" si="295"/>
        <v>CHEST_ITEM_TYPE_T4_SHARD,CHEST_ITEM_TYPE_T1_PART,CHEST_ITEM_TYPE_T2_PART,CHEST_ITEM_TYPE_T3_PART,CHEST_ITEM_TYPE_T4_PART</v>
      </c>
      <c r="W516" s="13" t="str">
        <f t="shared" si="290"/>
        <v/>
      </c>
      <c r="X516" s="3" t="str">
        <f t="shared" si="291"/>
        <v/>
      </c>
      <c r="Y516" s="3" t="str">
        <f t="shared" si="296"/>
        <v>35.3%,48.0%,9.2%,1.6%,0.4%</v>
      </c>
    </row>
    <row r="517" spans="2:25" x14ac:dyDescent="0.3">
      <c r="B517" s="2">
        <f>数据源!AC549</f>
        <v>10</v>
      </c>
      <c r="C517" s="2" t="str">
        <f>数据源!AD549</f>
        <v>T4LP5</v>
      </c>
      <c r="D517" s="2" t="str">
        <f>数据源!AE549</f>
        <v>部件</v>
      </c>
      <c r="E517" s="2">
        <f>数据源!AF549</f>
        <v>2150</v>
      </c>
      <c r="F517" s="2">
        <f>数据源!AG549</f>
        <v>1</v>
      </c>
      <c r="G517" s="2">
        <f>数据源!AH549</f>
        <v>4.8999999999999998E-3</v>
      </c>
      <c r="H517" s="2">
        <f>数据源!AI549</f>
        <v>1.5193798449612402E-4</v>
      </c>
      <c r="I517" s="2">
        <f>数据源!AJ549</f>
        <v>2</v>
      </c>
      <c r="J517" s="3">
        <f t="shared" si="320"/>
        <v>1</v>
      </c>
      <c r="K517" s="3">
        <f t="shared" si="321"/>
        <v>1</v>
      </c>
      <c r="L517" s="3" t="str">
        <f t="shared" si="307"/>
        <v>部件</v>
      </c>
      <c r="M517" s="3">
        <f t="shared" ca="1" si="308"/>
        <v>94005</v>
      </c>
      <c r="N517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</v>
      </c>
      <c r="O517" s="3" t="str">
        <f t="shared" si="310"/>
        <v>529,529,529,353,353,353,294,294,294,267,267,267,267,267,267,267,267,267,267,267,267,267,267,267,267,267,267,51,51,51,51,51,51,51,51,51,51,51,51,51,51,51,51,51,51,9,9,9,9,9,9,9,9,9,9,9,9,9,9,9,9,9,9,2,2,2</v>
      </c>
      <c r="P517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7" s="3" t="str">
        <f>IF(D517="坦克碎片",VLOOKUP(C517,道具信息!$N$2:$O$291,2,FALSE)&amp;"碎片",VLOOKUP(C517,道具信息!$N$2:$O$291,2,FALSE))</f>
        <v>T4部件</v>
      </c>
      <c r="R517" s="3">
        <f t="shared" si="322"/>
        <v>36</v>
      </c>
      <c r="S517" s="11">
        <f t="shared" si="323"/>
        <v>4.0000000000000001E-3</v>
      </c>
      <c r="T517" s="3" t="str">
        <f>VLOOKUP(Q517,道具信息!$Q$3:$S$20,2,FALSE)</f>
        <v>CHEST_ITEM_TYPE_T4_PART</v>
      </c>
      <c r="U517" s="3" t="str">
        <f>IF(COUNTIF(U$452:U516,T517)=0,T517,"")</f>
        <v/>
      </c>
      <c r="V517" s="3" t="str">
        <f t="shared" si="295"/>
        <v>CHEST_ITEM_TYPE_T4_SHARD,CHEST_ITEM_TYPE_T1_PART,CHEST_ITEM_TYPE_T2_PART,CHEST_ITEM_TYPE_T3_PART,CHEST_ITEM_TYPE_T4_PART</v>
      </c>
      <c r="W517" s="13" t="str">
        <f t="shared" ref="W517:W534" si="324">IF(U517&lt;&gt;"",ROUND(S517*100%,3),"")</f>
        <v/>
      </c>
      <c r="X517" s="3" t="str">
        <f t="shared" ref="X517:X534" si="325">TEXT(W517,"0.0%")</f>
        <v/>
      </c>
      <c r="Y517" s="3" t="str">
        <f t="shared" si="296"/>
        <v>35.3%,48.0%,9.2%,1.6%,0.4%</v>
      </c>
    </row>
    <row r="518" spans="2:25" x14ac:dyDescent="0.3">
      <c r="B518" s="2">
        <f>数据源!AC550</f>
        <v>10</v>
      </c>
      <c r="C518" s="2" t="str">
        <f>数据源!AD550</f>
        <v>T4MP1</v>
      </c>
      <c r="D518" s="2" t="str">
        <f>数据源!AE550</f>
        <v>部件</v>
      </c>
      <c r="E518" s="2">
        <f>数据源!AF550</f>
        <v>2150</v>
      </c>
      <c r="F518" s="2">
        <f>数据源!AG550</f>
        <v>1</v>
      </c>
      <c r="G518" s="2">
        <f>数据源!AH550</f>
        <v>4.8999999999999998E-3</v>
      </c>
      <c r="H518" s="2">
        <f>数据源!AI550</f>
        <v>1.5193798449612402E-4</v>
      </c>
      <c r="I518" s="2">
        <f>数据源!AJ550</f>
        <v>2</v>
      </c>
      <c r="J518" s="3">
        <f>ROUNDUP(IF(F518&gt;1,F518-ROUNDDOWN(SQRT(F518),0),F518),0)</f>
        <v>1</v>
      </c>
      <c r="K518" s="3">
        <f>F518*2-J518</f>
        <v>1</v>
      </c>
      <c r="L518" s="3" t="str">
        <f t="shared" si="307"/>
        <v>部件</v>
      </c>
      <c r="M518" s="3">
        <f t="shared" ca="1" si="308"/>
        <v>94101</v>
      </c>
      <c r="N518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</v>
      </c>
      <c r="O518" s="3" t="str">
        <f t="shared" si="310"/>
        <v>529,529,529,353,353,353,294,294,294,267,267,267,267,267,267,267,267,267,267,267,267,267,267,267,267,267,267,51,51,51,51,51,51,51,51,51,51,51,51,51,51,51,51,51,51,9,9,9,9,9,9,9,9,9,9,9,9,9,9,9,9,9,9,2,2,2,2</v>
      </c>
      <c r="P518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8" s="3" t="str">
        <f>IF(D518="坦克碎片",VLOOKUP(C518,道具信息!$N$2:$O$291,2,FALSE)&amp;"碎片",VLOOKUP(C518,道具信息!$N$2:$O$291,2,FALSE))</f>
        <v>T4部件</v>
      </c>
      <c r="R518" s="3">
        <f t="shared" si="322"/>
        <v>36</v>
      </c>
      <c r="S518" s="11">
        <f t="shared" si="323"/>
        <v>4.0000000000000001E-3</v>
      </c>
      <c r="T518" s="3" t="str">
        <f>VLOOKUP(Q518,道具信息!$Q$3:$S$20,2,FALSE)</f>
        <v>CHEST_ITEM_TYPE_T4_PART</v>
      </c>
      <c r="U518" s="3" t="str">
        <f>IF(COUNTIF(U$452:U517,T518)=0,T518,"")</f>
        <v/>
      </c>
      <c r="V518" s="3" t="str">
        <f t="shared" ref="V518:V534" si="326">IF(U518&lt;&gt;"",V517&amp;","&amp;U518,V517)</f>
        <v>CHEST_ITEM_TYPE_T4_SHARD,CHEST_ITEM_TYPE_T1_PART,CHEST_ITEM_TYPE_T2_PART,CHEST_ITEM_TYPE_T3_PART,CHEST_ITEM_TYPE_T4_PART</v>
      </c>
      <c r="W518" s="13" t="str">
        <f t="shared" si="324"/>
        <v/>
      </c>
      <c r="X518" s="3" t="str">
        <f t="shared" si="325"/>
        <v/>
      </c>
      <c r="Y518" s="3" t="str">
        <f t="shared" ref="Y518:Y534" si="327">IF(X518&lt;&gt;"",Y517&amp;","&amp;X518,Y517)</f>
        <v>35.3%,48.0%,9.2%,1.6%,0.4%</v>
      </c>
    </row>
    <row r="519" spans="2:25" x14ac:dyDescent="0.3">
      <c r="B519" s="2">
        <f>数据源!AC551</f>
        <v>10</v>
      </c>
      <c r="C519" s="2" t="str">
        <f>数据源!AD551</f>
        <v>T4MP3</v>
      </c>
      <c r="D519" s="2" t="str">
        <f>数据源!AE551</f>
        <v>部件</v>
      </c>
      <c r="E519" s="2">
        <f>数据源!AF551</f>
        <v>2150</v>
      </c>
      <c r="F519" s="2">
        <f>数据源!AG551</f>
        <v>1</v>
      </c>
      <c r="G519" s="2">
        <f>数据源!AH551</f>
        <v>4.8999999999999998E-3</v>
      </c>
      <c r="H519" s="2">
        <f>数据源!AI551</f>
        <v>1.5193798449612402E-4</v>
      </c>
      <c r="I519" s="2">
        <f>数据源!AJ551</f>
        <v>2</v>
      </c>
      <c r="J519" s="3">
        <f t="shared" ref="J519:J523" si="328">ROUNDUP(IF(F519&gt;1,F519-ROUNDDOWN(SQRT(F519),0),F519),0)</f>
        <v>1</v>
      </c>
      <c r="K519" s="3">
        <f t="shared" ref="K519:K523" si="329">F519*2-J519</f>
        <v>1</v>
      </c>
      <c r="L519" s="3" t="str">
        <f t="shared" si="307"/>
        <v>部件</v>
      </c>
      <c r="M519" s="3">
        <f t="shared" ca="1" si="308"/>
        <v>94103</v>
      </c>
      <c r="N519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</v>
      </c>
      <c r="O519" s="3" t="str">
        <f t="shared" si="310"/>
        <v>529,529,529,353,353,353,294,294,294,267,267,267,267,267,267,267,267,267,267,267,267,267,267,267,267,267,267,51,51,51,51,51,51,51,51,51,51,51,51,51,51,51,51,51,51,9,9,9,9,9,9,9,9,9,9,9,9,9,9,9,9,9,9,2,2,2,2,2</v>
      </c>
      <c r="P519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19" s="3" t="str">
        <f>IF(D519="坦克碎片",VLOOKUP(C519,道具信息!$N$2:$O$291,2,FALSE)&amp;"碎片",VLOOKUP(C519,道具信息!$N$2:$O$291,2,FALSE))</f>
        <v>T4部件</v>
      </c>
      <c r="R519" s="3">
        <f t="shared" si="322"/>
        <v>36</v>
      </c>
      <c r="S519" s="11">
        <f t="shared" si="323"/>
        <v>4.0000000000000001E-3</v>
      </c>
      <c r="T519" s="3" t="str">
        <f>VLOOKUP(Q519,道具信息!$Q$3:$S$20,2,FALSE)</f>
        <v>CHEST_ITEM_TYPE_T4_PART</v>
      </c>
      <c r="U519" s="3" t="str">
        <f>IF(COUNTIF(U$452:U518,T519)=0,T519,"")</f>
        <v/>
      </c>
      <c r="V519" s="3" t="str">
        <f t="shared" si="326"/>
        <v>CHEST_ITEM_TYPE_T4_SHARD,CHEST_ITEM_TYPE_T1_PART,CHEST_ITEM_TYPE_T2_PART,CHEST_ITEM_TYPE_T3_PART,CHEST_ITEM_TYPE_T4_PART</v>
      </c>
      <c r="W519" s="13" t="str">
        <f t="shared" si="324"/>
        <v/>
      </c>
      <c r="X519" s="3" t="str">
        <f t="shared" si="325"/>
        <v/>
      </c>
      <c r="Y519" s="3" t="str">
        <f t="shared" si="327"/>
        <v>35.3%,48.0%,9.2%,1.6%,0.4%</v>
      </c>
    </row>
    <row r="520" spans="2:25" x14ac:dyDescent="0.3">
      <c r="B520" s="2">
        <f>数据源!AC552</f>
        <v>10</v>
      </c>
      <c r="C520" s="2" t="str">
        <f>数据源!AD552</f>
        <v>T4MP5</v>
      </c>
      <c r="D520" s="2" t="str">
        <f>数据源!AE552</f>
        <v>部件</v>
      </c>
      <c r="E520" s="2">
        <f>数据源!AF552</f>
        <v>2150</v>
      </c>
      <c r="F520" s="2">
        <f>数据源!AG552</f>
        <v>1</v>
      </c>
      <c r="G520" s="2">
        <f>数据源!AH552</f>
        <v>4.8999999999999998E-3</v>
      </c>
      <c r="H520" s="2">
        <f>数据源!AI552</f>
        <v>1.5193798449612402E-4</v>
      </c>
      <c r="I520" s="2">
        <f>数据源!AJ552</f>
        <v>2</v>
      </c>
      <c r="J520" s="3">
        <f t="shared" si="328"/>
        <v>1</v>
      </c>
      <c r="K520" s="3">
        <f t="shared" si="329"/>
        <v>1</v>
      </c>
      <c r="L520" s="3" t="str">
        <f t="shared" si="307"/>
        <v>部件</v>
      </c>
      <c r="M520" s="3">
        <f t="shared" ca="1" si="308"/>
        <v>94105</v>
      </c>
      <c r="N520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</v>
      </c>
      <c r="O520" s="3" t="str">
        <f t="shared" si="310"/>
        <v>529,529,529,353,353,353,294,294,294,267,267,267,267,267,267,267,267,267,267,267,267,267,267,267,267,267,267,51,51,51,51,51,51,51,51,51,51,51,51,51,51,51,51,51,51,9,9,9,9,9,9,9,9,9,9,9,9,9,9,9,9,9,9,2,2,2,2,2,2</v>
      </c>
      <c r="P520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20" s="3" t="str">
        <f>IF(D520="坦克碎片",VLOOKUP(C520,道具信息!$N$2:$O$291,2,FALSE)&amp;"碎片",VLOOKUP(C520,道具信息!$N$2:$O$291,2,FALSE))</f>
        <v>T4部件</v>
      </c>
      <c r="R520" s="3">
        <f t="shared" si="322"/>
        <v>36</v>
      </c>
      <c r="S520" s="11">
        <f t="shared" si="323"/>
        <v>4.0000000000000001E-3</v>
      </c>
      <c r="T520" s="3" t="str">
        <f>VLOOKUP(Q520,道具信息!$Q$3:$S$20,2,FALSE)</f>
        <v>CHEST_ITEM_TYPE_T4_PART</v>
      </c>
      <c r="U520" s="3" t="str">
        <f>IF(COUNTIF(U$452:U519,T520)=0,T520,"")</f>
        <v/>
      </c>
      <c r="V520" s="3" t="str">
        <f t="shared" si="326"/>
        <v>CHEST_ITEM_TYPE_T4_SHARD,CHEST_ITEM_TYPE_T1_PART,CHEST_ITEM_TYPE_T2_PART,CHEST_ITEM_TYPE_T3_PART,CHEST_ITEM_TYPE_T4_PART</v>
      </c>
      <c r="W520" s="13" t="str">
        <f t="shared" si="324"/>
        <v/>
      </c>
      <c r="X520" s="3" t="str">
        <f t="shared" si="325"/>
        <v/>
      </c>
      <c r="Y520" s="3" t="str">
        <f t="shared" si="327"/>
        <v>35.3%,48.0%,9.2%,1.6%,0.4%</v>
      </c>
    </row>
    <row r="521" spans="2:25" x14ac:dyDescent="0.3">
      <c r="B521" s="2">
        <f>数据源!AC553</f>
        <v>10</v>
      </c>
      <c r="C521" s="2" t="str">
        <f>数据源!AD553</f>
        <v>T4HP1</v>
      </c>
      <c r="D521" s="2" t="str">
        <f>数据源!AE553</f>
        <v>部件</v>
      </c>
      <c r="E521" s="2">
        <f>数据源!AF553</f>
        <v>2150</v>
      </c>
      <c r="F521" s="2">
        <f>数据源!AG553</f>
        <v>1</v>
      </c>
      <c r="G521" s="2">
        <f>数据源!AH553</f>
        <v>4.8999999999999998E-3</v>
      </c>
      <c r="H521" s="2">
        <f>数据源!AI553</f>
        <v>1.5193798449612402E-4</v>
      </c>
      <c r="I521" s="2">
        <f>数据源!AJ553</f>
        <v>2</v>
      </c>
      <c r="J521" s="3">
        <f t="shared" si="328"/>
        <v>1</v>
      </c>
      <c r="K521" s="3">
        <f t="shared" si="329"/>
        <v>1</v>
      </c>
      <c r="L521" s="3" t="str">
        <f t="shared" si="307"/>
        <v>部件</v>
      </c>
      <c r="M521" s="3">
        <f t="shared" ca="1" si="308"/>
        <v>94201</v>
      </c>
      <c r="N521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</v>
      </c>
      <c r="O521" s="3" t="str">
        <f t="shared" si="310"/>
        <v>529,529,529,353,353,353,294,294,294,267,267,267,267,267,267,267,267,267,267,267,267,267,267,267,267,267,267,51,51,51,51,51,51,51,51,51,51,51,51,51,51,51,51,51,51,9,9,9,9,9,9,9,9,9,9,9,9,9,9,9,9,9,9,2,2,2,2,2,2,2</v>
      </c>
      <c r="P521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21" s="3" t="str">
        <f>IF(D521="坦克碎片",VLOOKUP(C521,道具信息!$N$2:$O$291,2,FALSE)&amp;"碎片",VLOOKUP(C521,道具信息!$N$2:$O$291,2,FALSE))</f>
        <v>T4部件</v>
      </c>
      <c r="R521" s="3">
        <f t="shared" si="322"/>
        <v>36</v>
      </c>
      <c r="S521" s="11">
        <f t="shared" si="323"/>
        <v>4.0000000000000001E-3</v>
      </c>
      <c r="T521" s="3" t="str">
        <f>VLOOKUP(Q521,道具信息!$Q$3:$S$20,2,FALSE)</f>
        <v>CHEST_ITEM_TYPE_T4_PART</v>
      </c>
      <c r="U521" s="3" t="str">
        <f>IF(COUNTIF(U$452:U520,T521)=0,T521,"")</f>
        <v/>
      </c>
      <c r="V521" s="3" t="str">
        <f t="shared" si="326"/>
        <v>CHEST_ITEM_TYPE_T4_SHARD,CHEST_ITEM_TYPE_T1_PART,CHEST_ITEM_TYPE_T2_PART,CHEST_ITEM_TYPE_T3_PART,CHEST_ITEM_TYPE_T4_PART</v>
      </c>
      <c r="W521" s="13" t="str">
        <f t="shared" si="324"/>
        <v/>
      </c>
      <c r="X521" s="3" t="str">
        <f t="shared" si="325"/>
        <v/>
      </c>
      <c r="Y521" s="3" t="str">
        <f t="shared" si="327"/>
        <v>35.3%,48.0%,9.2%,1.6%,0.4%</v>
      </c>
    </row>
    <row r="522" spans="2:25" x14ac:dyDescent="0.3">
      <c r="B522" s="2">
        <f>数据源!AC554</f>
        <v>10</v>
      </c>
      <c r="C522" s="2" t="str">
        <f>数据源!AD554</f>
        <v>T4HP3</v>
      </c>
      <c r="D522" s="2" t="str">
        <f>数据源!AE554</f>
        <v>部件</v>
      </c>
      <c r="E522" s="2">
        <f>数据源!AF554</f>
        <v>2150</v>
      </c>
      <c r="F522" s="2">
        <f>数据源!AG554</f>
        <v>1</v>
      </c>
      <c r="G522" s="2">
        <f>数据源!AH554</f>
        <v>4.8999999999999998E-3</v>
      </c>
      <c r="H522" s="2">
        <f>数据源!AI554</f>
        <v>1.5193798449612402E-4</v>
      </c>
      <c r="I522" s="2">
        <f>数据源!AJ554</f>
        <v>2</v>
      </c>
      <c r="J522" s="3">
        <f t="shared" si="328"/>
        <v>1</v>
      </c>
      <c r="K522" s="3">
        <f t="shared" si="329"/>
        <v>1</v>
      </c>
      <c r="L522" s="3" t="str">
        <f t="shared" si="307"/>
        <v>部件</v>
      </c>
      <c r="M522" s="3">
        <f t="shared" ca="1" si="308"/>
        <v>94203</v>
      </c>
      <c r="N522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</v>
      </c>
      <c r="O522" s="3" t="str">
        <f t="shared" si="310"/>
        <v>529,529,529,353,353,353,294,294,294,267,267,267,267,267,267,267,267,267,267,267,267,267,267,267,267,267,267,51,51,51,51,51,51,51,51,51,51,51,51,51,51,51,51,51,51,9,9,9,9,9,9,9,9,9,9,9,9,9,9,9,9,9,9,2,2,2,2,2,2,2,2</v>
      </c>
      <c r="P522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22" s="3" t="str">
        <f>IF(D522="坦克碎片",VLOOKUP(C522,道具信息!$N$2:$O$291,2,FALSE)&amp;"碎片",VLOOKUP(C522,道具信息!$N$2:$O$291,2,FALSE))</f>
        <v>T4部件</v>
      </c>
      <c r="R522" s="3">
        <f t="shared" si="322"/>
        <v>36</v>
      </c>
      <c r="S522" s="11">
        <f t="shared" si="323"/>
        <v>4.0000000000000001E-3</v>
      </c>
      <c r="T522" s="3" t="str">
        <f>VLOOKUP(Q522,道具信息!$Q$3:$S$20,2,FALSE)</f>
        <v>CHEST_ITEM_TYPE_T4_PART</v>
      </c>
      <c r="U522" s="3" t="str">
        <f>IF(COUNTIF(U$452:U521,T522)=0,T522,"")</f>
        <v/>
      </c>
      <c r="V522" s="3" t="str">
        <f t="shared" si="326"/>
        <v>CHEST_ITEM_TYPE_T4_SHARD,CHEST_ITEM_TYPE_T1_PART,CHEST_ITEM_TYPE_T2_PART,CHEST_ITEM_TYPE_T3_PART,CHEST_ITEM_TYPE_T4_PART</v>
      </c>
      <c r="W522" s="13" t="str">
        <f t="shared" si="324"/>
        <v/>
      </c>
      <c r="X522" s="3" t="str">
        <f t="shared" si="325"/>
        <v/>
      </c>
      <c r="Y522" s="3" t="str">
        <f t="shared" si="327"/>
        <v>35.3%,48.0%,9.2%,1.6%,0.4%</v>
      </c>
    </row>
    <row r="523" spans="2:25" x14ac:dyDescent="0.3">
      <c r="B523" s="2">
        <f>数据源!AC555</f>
        <v>10</v>
      </c>
      <c r="C523" s="2" t="str">
        <f>数据源!AD555</f>
        <v>T4HP5</v>
      </c>
      <c r="D523" s="2" t="str">
        <f>数据源!AE555</f>
        <v>部件</v>
      </c>
      <c r="E523" s="2">
        <f>数据源!AF555</f>
        <v>2150</v>
      </c>
      <c r="F523" s="2">
        <f>数据源!AG555</f>
        <v>1</v>
      </c>
      <c r="G523" s="2">
        <f>数据源!AH555</f>
        <v>4.8999999999999998E-3</v>
      </c>
      <c r="H523" s="2">
        <f>数据源!AI555</f>
        <v>1.5193798449612402E-4</v>
      </c>
      <c r="I523" s="2">
        <f>数据源!AJ555</f>
        <v>2</v>
      </c>
      <c r="J523" s="3">
        <f t="shared" si="328"/>
        <v>1</v>
      </c>
      <c r="K523" s="3">
        <f t="shared" si="329"/>
        <v>1</v>
      </c>
      <c r="L523" s="3" t="str">
        <f t="shared" si="307"/>
        <v>部件</v>
      </c>
      <c r="M523" s="3">
        <f t="shared" ca="1" si="308"/>
        <v>94205</v>
      </c>
      <c r="N523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</v>
      </c>
      <c r="O523" s="3" t="str">
        <f t="shared" si="310"/>
        <v>529,529,529,353,353,353,294,294,294,267,267,267,267,267,267,267,267,267,267,267,267,267,267,267,267,267,267,51,51,51,51,51,51,51,51,51,51,51,51,51,51,51,51,51,51,9,9,9,9,9,9,9,9,9,9,9,9,9,9,9,9,9,9,2,2,2,2,2,2,2,2,2</v>
      </c>
      <c r="P523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23" s="3" t="str">
        <f>IF(D523="坦克碎片",VLOOKUP(C523,道具信息!$N$2:$O$291,2,FALSE)&amp;"碎片",VLOOKUP(C523,道具信息!$N$2:$O$291,2,FALSE))</f>
        <v>T4部件</v>
      </c>
      <c r="R523" s="3">
        <f t="shared" si="322"/>
        <v>36</v>
      </c>
      <c r="S523" s="11">
        <f t="shared" si="323"/>
        <v>4.0000000000000001E-3</v>
      </c>
      <c r="T523" s="3" t="str">
        <f>VLOOKUP(Q523,道具信息!$Q$3:$S$20,2,FALSE)</f>
        <v>CHEST_ITEM_TYPE_T4_PART</v>
      </c>
      <c r="U523" s="3" t="str">
        <f>IF(COUNTIF(U$452:U522,T523)=0,T523,"")</f>
        <v/>
      </c>
      <c r="V523" s="3" t="str">
        <f t="shared" si="326"/>
        <v>CHEST_ITEM_TYPE_T4_SHARD,CHEST_ITEM_TYPE_T1_PART,CHEST_ITEM_TYPE_T2_PART,CHEST_ITEM_TYPE_T3_PART,CHEST_ITEM_TYPE_T4_PART</v>
      </c>
      <c r="W523" s="13" t="str">
        <f t="shared" si="324"/>
        <v/>
      </c>
      <c r="X523" s="3" t="str">
        <f t="shared" si="325"/>
        <v/>
      </c>
      <c r="Y523" s="3" t="str">
        <f t="shared" si="327"/>
        <v>35.3%,48.0%,9.2%,1.6%,0.4%</v>
      </c>
    </row>
    <row r="524" spans="2:25" x14ac:dyDescent="0.3">
      <c r="B524" s="2">
        <f>数据源!AC556</f>
        <v>10</v>
      </c>
      <c r="C524" s="2" t="str">
        <f>数据源!AD556</f>
        <v>T4LP2</v>
      </c>
      <c r="D524" s="2" t="str">
        <f>数据源!AE556</f>
        <v>部件</v>
      </c>
      <c r="E524" s="2">
        <f>数据源!AF556</f>
        <v>2150</v>
      </c>
      <c r="F524" s="2">
        <f>数据源!AG556</f>
        <v>1</v>
      </c>
      <c r="G524" s="2">
        <f>数据源!AH556</f>
        <v>4.8999999999999998E-3</v>
      </c>
      <c r="H524" s="2">
        <f>数据源!AI556</f>
        <v>1.5193798449612402E-4</v>
      </c>
      <c r="I524" s="2">
        <f>数据源!AJ556</f>
        <v>2</v>
      </c>
      <c r="J524" s="3">
        <f>ROUNDUP(IF(F524&gt;1,F524-ROUNDDOWN(SQRT(F524),0),F524),0)</f>
        <v>1</v>
      </c>
      <c r="K524" s="3">
        <f>F524*2-J524</f>
        <v>1</v>
      </c>
      <c r="L524" s="3" t="str">
        <f t="shared" si="307"/>
        <v>部件</v>
      </c>
      <c r="M524" s="3">
        <f t="shared" ca="1" si="308"/>
        <v>94002</v>
      </c>
      <c r="N524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</v>
      </c>
      <c r="O524" s="3" t="str">
        <f t="shared" si="310"/>
        <v>529,529,529,353,353,353,294,294,294,267,267,267,267,267,267,267,267,267,267,267,267,267,267,267,267,267,267,51,51,51,51,51,51,51,51,51,51,51,51,51,51,51,51,51,51,9,9,9,9,9,9,9,9,9,9,9,9,9,9,9,9,9,9,2,2,2,2,2,2,2,2,2,2</v>
      </c>
      <c r="P524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24" s="3" t="str">
        <f>IF(D524="坦克碎片",VLOOKUP(C524,道具信息!$N$2:$O$291,2,FALSE)&amp;"碎片",VLOOKUP(C524,道具信息!$N$2:$O$291,2,FALSE))</f>
        <v>T4部件</v>
      </c>
      <c r="R524" s="3">
        <f t="shared" si="322"/>
        <v>36</v>
      </c>
      <c r="S524" s="11">
        <f t="shared" si="323"/>
        <v>4.0000000000000001E-3</v>
      </c>
      <c r="T524" s="3" t="str">
        <f>VLOOKUP(Q524,道具信息!$Q$3:$S$20,2,FALSE)</f>
        <v>CHEST_ITEM_TYPE_T4_PART</v>
      </c>
      <c r="U524" s="3" t="str">
        <f>IF(COUNTIF(U$452:U523,T524)=0,T524,"")</f>
        <v/>
      </c>
      <c r="V524" s="3" t="str">
        <f t="shared" si="326"/>
        <v>CHEST_ITEM_TYPE_T4_SHARD,CHEST_ITEM_TYPE_T1_PART,CHEST_ITEM_TYPE_T2_PART,CHEST_ITEM_TYPE_T3_PART,CHEST_ITEM_TYPE_T4_PART</v>
      </c>
      <c r="W524" s="13" t="str">
        <f t="shared" si="324"/>
        <v/>
      </c>
      <c r="X524" s="3" t="str">
        <f t="shared" si="325"/>
        <v/>
      </c>
      <c r="Y524" s="3" t="str">
        <f t="shared" si="327"/>
        <v>35.3%,48.0%,9.2%,1.6%,0.4%</v>
      </c>
    </row>
    <row r="525" spans="2:25" x14ac:dyDescent="0.3">
      <c r="B525" s="2">
        <f>数据源!AC557</f>
        <v>10</v>
      </c>
      <c r="C525" s="2" t="str">
        <f>数据源!AD557</f>
        <v>T4LP4</v>
      </c>
      <c r="D525" s="2" t="str">
        <f>数据源!AE557</f>
        <v>部件</v>
      </c>
      <c r="E525" s="2">
        <f>数据源!AF557</f>
        <v>2150</v>
      </c>
      <c r="F525" s="2">
        <f>数据源!AG557</f>
        <v>1</v>
      </c>
      <c r="G525" s="2">
        <f>数据源!AH557</f>
        <v>4.8999999999999998E-3</v>
      </c>
      <c r="H525" s="2">
        <f>数据源!AI557</f>
        <v>1.5193798449612402E-4</v>
      </c>
      <c r="I525" s="2">
        <f>数据源!AJ557</f>
        <v>2</v>
      </c>
      <c r="J525" s="3">
        <f t="shared" ref="J525:J527" si="330">ROUNDUP(IF(F525&gt;1,F525-ROUNDDOWN(SQRT(F525),0),F525),0)</f>
        <v>1</v>
      </c>
      <c r="K525" s="3">
        <f t="shared" ref="K525:K527" si="331">F525*2-J525</f>
        <v>1</v>
      </c>
      <c r="L525" s="3" t="str">
        <f t="shared" si="307"/>
        <v>部件</v>
      </c>
      <c r="M525" s="3">
        <f t="shared" ca="1" si="308"/>
        <v>94004</v>
      </c>
      <c r="N525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</v>
      </c>
      <c r="O525" s="3" t="str">
        <f t="shared" si="310"/>
        <v>529,529,529,353,353,353,294,294,294,267,267,267,267,267,267,267,267,267,267,267,267,267,267,267,267,267,267,51,51,51,51,51,51,51,51,51,51,51,51,51,51,51,51,51,51,9,9,9,9,9,9,9,9,9,9,9,9,9,9,9,9,9,9,2,2,2,2,2,2,2,2,2,2,2</v>
      </c>
      <c r="P525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25" s="3" t="str">
        <f>IF(D525="坦克碎片",VLOOKUP(C525,道具信息!$N$2:$O$291,2,FALSE)&amp;"碎片",VLOOKUP(C525,道具信息!$N$2:$O$291,2,FALSE))</f>
        <v>T4部件</v>
      </c>
      <c r="R525" s="3">
        <f t="shared" si="322"/>
        <v>36</v>
      </c>
      <c r="S525" s="11">
        <f t="shared" si="323"/>
        <v>4.0000000000000001E-3</v>
      </c>
      <c r="T525" s="3" t="str">
        <f>VLOOKUP(Q525,道具信息!$Q$3:$S$20,2,FALSE)</f>
        <v>CHEST_ITEM_TYPE_T4_PART</v>
      </c>
      <c r="U525" s="3" t="str">
        <f>IF(COUNTIF(U$452:U524,T525)=0,T525,"")</f>
        <v/>
      </c>
      <c r="V525" s="3" t="str">
        <f t="shared" si="326"/>
        <v>CHEST_ITEM_TYPE_T4_SHARD,CHEST_ITEM_TYPE_T1_PART,CHEST_ITEM_TYPE_T2_PART,CHEST_ITEM_TYPE_T3_PART,CHEST_ITEM_TYPE_T4_PART</v>
      </c>
      <c r="W525" s="13" t="str">
        <f t="shared" si="324"/>
        <v/>
      </c>
      <c r="X525" s="3" t="str">
        <f t="shared" si="325"/>
        <v/>
      </c>
      <c r="Y525" s="3" t="str">
        <f t="shared" si="327"/>
        <v>35.3%,48.0%,9.2%,1.6%,0.4%</v>
      </c>
    </row>
    <row r="526" spans="2:25" x14ac:dyDescent="0.3">
      <c r="B526" s="2">
        <f>数据源!AC558</f>
        <v>10</v>
      </c>
      <c r="C526" s="2" t="str">
        <f>数据源!AD558</f>
        <v>T4LP6</v>
      </c>
      <c r="D526" s="2" t="str">
        <f>数据源!AE558</f>
        <v>部件</v>
      </c>
      <c r="E526" s="2">
        <f>数据源!AF558</f>
        <v>2150</v>
      </c>
      <c r="F526" s="2">
        <f>数据源!AG558</f>
        <v>1</v>
      </c>
      <c r="G526" s="2">
        <f>数据源!AH558</f>
        <v>4.8999999999999998E-3</v>
      </c>
      <c r="H526" s="2">
        <f>数据源!AI558</f>
        <v>1.5193798449612402E-4</v>
      </c>
      <c r="I526" s="2">
        <f>数据源!AJ558</f>
        <v>2</v>
      </c>
      <c r="J526" s="3">
        <f t="shared" si="330"/>
        <v>1</v>
      </c>
      <c r="K526" s="3">
        <f t="shared" si="331"/>
        <v>1</v>
      </c>
      <c r="L526" s="3" t="str">
        <f t="shared" si="307"/>
        <v>部件</v>
      </c>
      <c r="M526" s="3">
        <f t="shared" ca="1" si="308"/>
        <v>94006</v>
      </c>
      <c r="N526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</v>
      </c>
      <c r="O526" s="3" t="str">
        <f t="shared" si="310"/>
        <v>529,529,529,353,353,353,294,294,294,267,267,267,267,267,267,267,267,267,267,267,267,267,267,267,267,267,267,51,51,51,51,51,51,51,51,51,51,51,51,51,51,51,51,51,51,9,9,9,9,9,9,9,9,9,9,9,9,9,9,9,9,9,9,2,2,2,2,2,2,2,2,2,2,2,2</v>
      </c>
      <c r="P526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26" s="3" t="str">
        <f>IF(D526="坦克碎片",VLOOKUP(C526,道具信息!$N$2:$O$291,2,FALSE)&amp;"碎片",VLOOKUP(C526,道具信息!$N$2:$O$291,2,FALSE))</f>
        <v>T4部件</v>
      </c>
      <c r="R526" s="3">
        <f t="shared" si="322"/>
        <v>36</v>
      </c>
      <c r="S526" s="11">
        <f t="shared" si="323"/>
        <v>4.0000000000000001E-3</v>
      </c>
      <c r="T526" s="3" t="str">
        <f>VLOOKUP(Q526,道具信息!$Q$3:$S$20,2,FALSE)</f>
        <v>CHEST_ITEM_TYPE_T4_PART</v>
      </c>
      <c r="U526" s="3" t="str">
        <f>IF(COUNTIF(U$452:U525,T526)=0,T526,"")</f>
        <v/>
      </c>
      <c r="V526" s="3" t="str">
        <f t="shared" si="326"/>
        <v>CHEST_ITEM_TYPE_T4_SHARD,CHEST_ITEM_TYPE_T1_PART,CHEST_ITEM_TYPE_T2_PART,CHEST_ITEM_TYPE_T3_PART,CHEST_ITEM_TYPE_T4_PART</v>
      </c>
      <c r="W526" s="13" t="str">
        <f t="shared" si="324"/>
        <v/>
      </c>
      <c r="X526" s="3" t="str">
        <f t="shared" si="325"/>
        <v/>
      </c>
      <c r="Y526" s="3" t="str">
        <f t="shared" si="327"/>
        <v>35.3%,48.0%,9.2%,1.6%,0.4%</v>
      </c>
    </row>
    <row r="527" spans="2:25" x14ac:dyDescent="0.3">
      <c r="B527" s="2">
        <f>数据源!AC559</f>
        <v>10</v>
      </c>
      <c r="C527" s="2" t="str">
        <f>数据源!AD559</f>
        <v>T4MP2</v>
      </c>
      <c r="D527" s="2" t="str">
        <f>数据源!AE559</f>
        <v>部件</v>
      </c>
      <c r="E527" s="2">
        <f>数据源!AF559</f>
        <v>2150</v>
      </c>
      <c r="F527" s="2">
        <f>数据源!AG559</f>
        <v>1</v>
      </c>
      <c r="G527" s="2">
        <f>数据源!AH559</f>
        <v>4.8999999999999998E-3</v>
      </c>
      <c r="H527" s="2">
        <f>数据源!AI559</f>
        <v>1.5193798449612402E-4</v>
      </c>
      <c r="I527" s="2">
        <f>数据源!AJ559</f>
        <v>2</v>
      </c>
      <c r="J527" s="3">
        <f t="shared" si="330"/>
        <v>1</v>
      </c>
      <c r="K527" s="3">
        <f t="shared" si="331"/>
        <v>1</v>
      </c>
      <c r="L527" s="3" t="str">
        <f t="shared" si="307"/>
        <v>部件</v>
      </c>
      <c r="M527" s="3">
        <f t="shared" ca="1" si="308"/>
        <v>94102</v>
      </c>
      <c r="N527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</v>
      </c>
      <c r="O527" s="3" t="str">
        <f t="shared" si="310"/>
        <v>529,529,529,353,353,353,294,294,294,267,267,267,267,267,267,267,267,267,267,267,267,267,267,267,267,267,267,51,51,51,51,51,51,51,51,51,51,51,51,51,51,51,51,51,51,9,9,9,9,9,9,9,9,9,9,9,9,9,9,9,9,9,9,2,2,2,2,2,2,2,2,2,2,2,2,2</v>
      </c>
      <c r="P527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27" s="3" t="str">
        <f>IF(D527="坦克碎片",VLOOKUP(C527,道具信息!$N$2:$O$291,2,FALSE)&amp;"碎片",VLOOKUP(C527,道具信息!$N$2:$O$291,2,FALSE))</f>
        <v>T4部件</v>
      </c>
      <c r="R527" s="3">
        <f t="shared" si="322"/>
        <v>36</v>
      </c>
      <c r="S527" s="11">
        <f t="shared" si="323"/>
        <v>4.0000000000000001E-3</v>
      </c>
      <c r="T527" s="3" t="str">
        <f>VLOOKUP(Q527,道具信息!$Q$3:$S$20,2,FALSE)</f>
        <v>CHEST_ITEM_TYPE_T4_PART</v>
      </c>
      <c r="U527" s="3" t="str">
        <f>IF(COUNTIF(U$452:U526,T527)=0,T527,"")</f>
        <v/>
      </c>
      <c r="V527" s="3" t="str">
        <f t="shared" si="326"/>
        <v>CHEST_ITEM_TYPE_T4_SHARD,CHEST_ITEM_TYPE_T1_PART,CHEST_ITEM_TYPE_T2_PART,CHEST_ITEM_TYPE_T3_PART,CHEST_ITEM_TYPE_T4_PART</v>
      </c>
      <c r="W527" s="13" t="str">
        <f t="shared" si="324"/>
        <v/>
      </c>
      <c r="X527" s="3" t="str">
        <f t="shared" si="325"/>
        <v/>
      </c>
      <c r="Y527" s="3" t="str">
        <f t="shared" si="327"/>
        <v>35.3%,48.0%,9.2%,1.6%,0.4%</v>
      </c>
    </row>
    <row r="528" spans="2:25" x14ac:dyDescent="0.3">
      <c r="B528" s="2">
        <f>数据源!AC560</f>
        <v>10</v>
      </c>
      <c r="C528" s="2" t="str">
        <f>数据源!AD560</f>
        <v>T4MP4</v>
      </c>
      <c r="D528" s="2" t="str">
        <f>数据源!AE560</f>
        <v>部件</v>
      </c>
      <c r="E528" s="2">
        <f>数据源!AF560</f>
        <v>2150</v>
      </c>
      <c r="F528" s="2">
        <f>数据源!AG560</f>
        <v>1</v>
      </c>
      <c r="G528" s="2">
        <f>数据源!AH560</f>
        <v>4.8999999999999998E-3</v>
      </c>
      <c r="H528" s="2">
        <f>数据源!AI560</f>
        <v>1.5193798449612402E-4</v>
      </c>
      <c r="I528" s="2">
        <f>数据源!AJ560</f>
        <v>2</v>
      </c>
      <c r="J528" s="3">
        <f>ROUNDUP(IF(F528&gt;1,F528-ROUNDDOWN(SQRT(F528),0),F528),0)</f>
        <v>1</v>
      </c>
      <c r="K528" s="3">
        <f>F528*2-J528</f>
        <v>1</v>
      </c>
      <c r="L528" s="3" t="str">
        <f t="shared" si="307"/>
        <v>部件</v>
      </c>
      <c r="M528" s="3">
        <f t="shared" ca="1" si="308"/>
        <v>94104</v>
      </c>
      <c r="N528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</v>
      </c>
      <c r="O528" s="3" t="str">
        <f t="shared" si="310"/>
        <v>529,529,529,353,353,353,294,294,294,267,267,267,267,267,267,267,267,267,267,267,267,267,267,267,267,267,267,51,51,51,51,51,51,51,51,51,51,51,51,51,51,51,51,51,51,9,9,9,9,9,9,9,9,9,9,9,9,9,9,9,9,9,9,2,2,2,2,2,2,2,2,2,2,2,2,2,2</v>
      </c>
      <c r="P528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28" s="3" t="str">
        <f>IF(D528="坦克碎片",VLOOKUP(C528,道具信息!$N$2:$O$291,2,FALSE)&amp;"碎片",VLOOKUP(C528,道具信息!$N$2:$O$291,2,FALSE))</f>
        <v>T4部件</v>
      </c>
      <c r="R528" s="3">
        <f t="shared" si="322"/>
        <v>36</v>
      </c>
      <c r="S528" s="11">
        <f t="shared" si="323"/>
        <v>4.0000000000000001E-3</v>
      </c>
      <c r="T528" s="3" t="str">
        <f>VLOOKUP(Q528,道具信息!$Q$3:$S$20,2,FALSE)</f>
        <v>CHEST_ITEM_TYPE_T4_PART</v>
      </c>
      <c r="U528" s="3" t="str">
        <f>IF(COUNTIF(U$452:U527,T528)=0,T528,"")</f>
        <v/>
      </c>
      <c r="V528" s="3" t="str">
        <f t="shared" si="326"/>
        <v>CHEST_ITEM_TYPE_T4_SHARD,CHEST_ITEM_TYPE_T1_PART,CHEST_ITEM_TYPE_T2_PART,CHEST_ITEM_TYPE_T3_PART,CHEST_ITEM_TYPE_T4_PART</v>
      </c>
      <c r="W528" s="13" t="str">
        <f t="shared" si="324"/>
        <v/>
      </c>
      <c r="X528" s="3" t="str">
        <f t="shared" si="325"/>
        <v/>
      </c>
      <c r="Y528" s="3" t="str">
        <f t="shared" si="327"/>
        <v>35.3%,48.0%,9.2%,1.6%,0.4%</v>
      </c>
    </row>
    <row r="529" spans="2:25" x14ac:dyDescent="0.3">
      <c r="B529" s="2">
        <f>数据源!AC561</f>
        <v>10</v>
      </c>
      <c r="C529" s="2" t="str">
        <f>数据源!AD561</f>
        <v>T4MP6</v>
      </c>
      <c r="D529" s="2" t="str">
        <f>数据源!AE561</f>
        <v>部件</v>
      </c>
      <c r="E529" s="2">
        <f>数据源!AF561</f>
        <v>2150</v>
      </c>
      <c r="F529" s="2">
        <f>数据源!AG561</f>
        <v>1</v>
      </c>
      <c r="G529" s="2">
        <f>数据源!AH561</f>
        <v>4.8999999999999998E-3</v>
      </c>
      <c r="H529" s="2">
        <f>数据源!AI561</f>
        <v>1.5193798449612402E-4</v>
      </c>
      <c r="I529" s="2">
        <f>数据源!AJ561</f>
        <v>2</v>
      </c>
      <c r="J529" s="3">
        <f t="shared" ref="J529:J533" si="332">ROUNDUP(IF(F529&gt;1,F529-ROUNDDOWN(SQRT(F529),0),F529),0)</f>
        <v>1</v>
      </c>
      <c r="K529" s="3">
        <f t="shared" ref="K529:K533" si="333">F529*2-J529</f>
        <v>1</v>
      </c>
      <c r="L529" s="3" t="str">
        <f t="shared" si="307"/>
        <v>部件</v>
      </c>
      <c r="M529" s="3">
        <f t="shared" ca="1" si="308"/>
        <v>94106</v>
      </c>
      <c r="N529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</v>
      </c>
      <c r="O529" s="3" t="str">
        <f t="shared" si="310"/>
        <v>529,529,529,353,353,353,294,294,294,267,267,267,267,267,267,267,267,267,267,267,267,267,267,267,267,267,267,51,51,51,51,51,51,51,51,51,51,51,51,51,51,51,51,51,51,9,9,9,9,9,9,9,9,9,9,9,9,9,9,9,9,9,9,2,2,2,2,2,2,2,2,2,2,2,2,2,2,2</v>
      </c>
      <c r="P529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29" s="3" t="str">
        <f>IF(D529="坦克碎片",VLOOKUP(C529,道具信息!$N$2:$O$291,2,FALSE)&amp;"碎片",VLOOKUP(C529,道具信息!$N$2:$O$291,2,FALSE))</f>
        <v>T4部件</v>
      </c>
      <c r="R529" s="3">
        <f t="shared" si="322"/>
        <v>36</v>
      </c>
      <c r="S529" s="11">
        <f t="shared" si="323"/>
        <v>4.0000000000000001E-3</v>
      </c>
      <c r="T529" s="3" t="str">
        <f>VLOOKUP(Q529,道具信息!$Q$3:$S$20,2,FALSE)</f>
        <v>CHEST_ITEM_TYPE_T4_PART</v>
      </c>
      <c r="U529" s="3" t="str">
        <f>IF(COUNTIF(U$452:U528,T529)=0,T529,"")</f>
        <v/>
      </c>
      <c r="V529" s="3" t="str">
        <f t="shared" si="326"/>
        <v>CHEST_ITEM_TYPE_T4_SHARD,CHEST_ITEM_TYPE_T1_PART,CHEST_ITEM_TYPE_T2_PART,CHEST_ITEM_TYPE_T3_PART,CHEST_ITEM_TYPE_T4_PART</v>
      </c>
      <c r="W529" s="13" t="str">
        <f t="shared" si="324"/>
        <v/>
      </c>
      <c r="X529" s="3" t="str">
        <f t="shared" si="325"/>
        <v/>
      </c>
      <c r="Y529" s="3" t="str">
        <f t="shared" si="327"/>
        <v>35.3%,48.0%,9.2%,1.6%,0.4%</v>
      </c>
    </row>
    <row r="530" spans="2:25" x14ac:dyDescent="0.3">
      <c r="B530" s="2">
        <f>数据源!AC562</f>
        <v>10</v>
      </c>
      <c r="C530" s="2" t="str">
        <f>数据源!AD562</f>
        <v>T4HP2</v>
      </c>
      <c r="D530" s="2" t="str">
        <f>数据源!AE562</f>
        <v>部件</v>
      </c>
      <c r="E530" s="2">
        <f>数据源!AF562</f>
        <v>2150</v>
      </c>
      <c r="F530" s="2">
        <f>数据源!AG562</f>
        <v>1</v>
      </c>
      <c r="G530" s="2">
        <f>数据源!AH562</f>
        <v>4.8999999999999998E-3</v>
      </c>
      <c r="H530" s="2">
        <f>数据源!AI562</f>
        <v>1.5193798449612402E-4</v>
      </c>
      <c r="I530" s="2">
        <f>数据源!AJ562</f>
        <v>2</v>
      </c>
      <c r="J530" s="3">
        <f t="shared" si="332"/>
        <v>1</v>
      </c>
      <c r="K530" s="3">
        <f t="shared" si="333"/>
        <v>1</v>
      </c>
      <c r="L530" s="3" t="str">
        <f t="shared" si="307"/>
        <v>部件</v>
      </c>
      <c r="M530" s="3">
        <f t="shared" ca="1" si="308"/>
        <v>94202</v>
      </c>
      <c r="N530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</v>
      </c>
      <c r="O530" s="3" t="str">
        <f t="shared" si="310"/>
        <v>529,529,529,353,353,353,294,294,294,267,267,267,267,267,267,267,267,267,267,267,267,267,267,267,267,267,267,51,51,51,51,51,51,51,51,51,51,51,51,51,51,51,51,51,51,9,9,9,9,9,9,9,9,9,9,9,9,9,9,9,9,9,9,2,2,2,2,2,2,2,2,2,2,2,2,2,2,2,2</v>
      </c>
      <c r="P530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30" s="3" t="str">
        <f>IF(D530="坦克碎片",VLOOKUP(C530,道具信息!$N$2:$O$291,2,FALSE)&amp;"碎片",VLOOKUP(C530,道具信息!$N$2:$O$291,2,FALSE))</f>
        <v>T4部件</v>
      </c>
      <c r="R530" s="3">
        <f t="shared" si="322"/>
        <v>36</v>
      </c>
      <c r="S530" s="11">
        <f t="shared" si="323"/>
        <v>4.0000000000000001E-3</v>
      </c>
      <c r="T530" s="3" t="str">
        <f>VLOOKUP(Q530,道具信息!$Q$3:$S$20,2,FALSE)</f>
        <v>CHEST_ITEM_TYPE_T4_PART</v>
      </c>
      <c r="U530" s="3" t="str">
        <f>IF(COUNTIF(U$452:U529,T530)=0,T530,"")</f>
        <v/>
      </c>
      <c r="V530" s="3" t="str">
        <f t="shared" si="326"/>
        <v>CHEST_ITEM_TYPE_T4_SHARD,CHEST_ITEM_TYPE_T1_PART,CHEST_ITEM_TYPE_T2_PART,CHEST_ITEM_TYPE_T3_PART,CHEST_ITEM_TYPE_T4_PART</v>
      </c>
      <c r="W530" s="13" t="str">
        <f t="shared" si="324"/>
        <v/>
      </c>
      <c r="X530" s="3" t="str">
        <f t="shared" si="325"/>
        <v/>
      </c>
      <c r="Y530" s="3" t="str">
        <f t="shared" si="327"/>
        <v>35.3%,48.0%,9.2%,1.6%,0.4%</v>
      </c>
    </row>
    <row r="531" spans="2:25" x14ac:dyDescent="0.3">
      <c r="B531" s="2">
        <f>数据源!AC563</f>
        <v>10</v>
      </c>
      <c r="C531" s="2" t="str">
        <f>数据源!AD563</f>
        <v>T4HP4</v>
      </c>
      <c r="D531" s="2" t="str">
        <f>数据源!AE563</f>
        <v>部件</v>
      </c>
      <c r="E531" s="2">
        <f>数据源!AF563</f>
        <v>2150</v>
      </c>
      <c r="F531" s="2">
        <f>数据源!AG563</f>
        <v>1</v>
      </c>
      <c r="G531" s="2">
        <f>数据源!AH563</f>
        <v>4.8999999999999998E-3</v>
      </c>
      <c r="H531" s="2">
        <f>数据源!AI563</f>
        <v>1.5193798449612402E-4</v>
      </c>
      <c r="I531" s="2">
        <f>数据源!AJ563</f>
        <v>2</v>
      </c>
      <c r="J531" s="3">
        <f t="shared" si="332"/>
        <v>1</v>
      </c>
      <c r="K531" s="3">
        <f t="shared" si="333"/>
        <v>1</v>
      </c>
      <c r="L531" s="3" t="str">
        <f t="shared" si="307"/>
        <v>部件</v>
      </c>
      <c r="M531" s="3">
        <f t="shared" ca="1" si="308"/>
        <v>94204</v>
      </c>
      <c r="N531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</v>
      </c>
      <c r="O531" s="3" t="str">
        <f t="shared" si="310"/>
        <v>529,529,529,353,353,353,294,294,294,267,267,267,267,267,267,267,267,267,267,267,267,267,267,267,267,267,267,51,51,51,51,51,51,51,51,51,51,51,51,51,51,51,51,51,51,9,9,9,9,9,9,9,9,9,9,9,9,9,9,9,9,9,9,2,2,2,2,2,2,2,2,2,2,2,2,2,2,2,2,2</v>
      </c>
      <c r="P531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31" s="3" t="str">
        <f>IF(D531="坦克碎片",VLOOKUP(C531,道具信息!$N$2:$O$291,2,FALSE)&amp;"碎片",VLOOKUP(C531,道具信息!$N$2:$O$291,2,FALSE))</f>
        <v>T4部件</v>
      </c>
      <c r="R531" s="3">
        <f t="shared" si="322"/>
        <v>36</v>
      </c>
      <c r="S531" s="11">
        <f t="shared" si="323"/>
        <v>4.0000000000000001E-3</v>
      </c>
      <c r="T531" s="3" t="str">
        <f>VLOOKUP(Q531,道具信息!$Q$3:$S$20,2,FALSE)</f>
        <v>CHEST_ITEM_TYPE_T4_PART</v>
      </c>
      <c r="U531" s="3" t="str">
        <f>IF(COUNTIF(U$452:U530,T531)=0,T531,"")</f>
        <v/>
      </c>
      <c r="V531" s="3" t="str">
        <f t="shared" si="326"/>
        <v>CHEST_ITEM_TYPE_T4_SHARD,CHEST_ITEM_TYPE_T1_PART,CHEST_ITEM_TYPE_T2_PART,CHEST_ITEM_TYPE_T3_PART,CHEST_ITEM_TYPE_T4_PART</v>
      </c>
      <c r="W531" s="13" t="str">
        <f t="shared" si="324"/>
        <v/>
      </c>
      <c r="X531" s="3" t="str">
        <f t="shared" si="325"/>
        <v/>
      </c>
      <c r="Y531" s="3" t="str">
        <f t="shared" si="327"/>
        <v>35.3%,48.0%,9.2%,1.6%,0.4%</v>
      </c>
    </row>
    <row r="532" spans="2:25" x14ac:dyDescent="0.3">
      <c r="B532" s="2">
        <f>数据源!AC564</f>
        <v>10</v>
      </c>
      <c r="C532" s="2" t="str">
        <f>数据源!AD564</f>
        <v>T4HP6</v>
      </c>
      <c r="D532" s="2" t="str">
        <f>数据源!AE564</f>
        <v>部件</v>
      </c>
      <c r="E532" s="2">
        <f>数据源!AF564</f>
        <v>2150</v>
      </c>
      <c r="F532" s="2">
        <f>数据源!AG564</f>
        <v>1</v>
      </c>
      <c r="G532" s="2">
        <f>数据源!AH564</f>
        <v>4.8999999999999998E-3</v>
      </c>
      <c r="H532" s="2">
        <f>数据源!AI564</f>
        <v>1.5193798449612402E-4</v>
      </c>
      <c r="I532" s="2">
        <f>数据源!AJ564</f>
        <v>2</v>
      </c>
      <c r="J532" s="3">
        <f t="shared" si="332"/>
        <v>1</v>
      </c>
      <c r="K532" s="3">
        <f t="shared" si="333"/>
        <v>1</v>
      </c>
      <c r="L532" s="3" t="str">
        <f t="shared" si="307"/>
        <v>部件</v>
      </c>
      <c r="M532" s="3">
        <f t="shared" ca="1" si="308"/>
        <v>94206</v>
      </c>
      <c r="N532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</v>
      </c>
      <c r="O532" s="3" t="str">
        <f t="shared" si="310"/>
        <v>529,529,529,353,353,353,294,294,294,267,267,267,267,267,267,267,267,267,267,267,267,267,267,267,267,267,267,51,51,51,51,51,51,51,51,51,51,51,51,51,51,51,51,51,51,9,9,9,9,9,9,9,9,9,9,9,9,9,9,9,9,9,9,2,2,2,2,2,2,2,2,2,2,2,2,2,2,2,2,2,2</v>
      </c>
      <c r="P532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32" s="3" t="str">
        <f>IF(D532="坦克碎片",VLOOKUP(C532,道具信息!$N$2:$O$291,2,FALSE)&amp;"碎片",VLOOKUP(C532,道具信息!$N$2:$O$291,2,FALSE))</f>
        <v>T4部件</v>
      </c>
      <c r="R532" s="3">
        <f t="shared" si="322"/>
        <v>36</v>
      </c>
      <c r="S532" s="11">
        <f t="shared" si="323"/>
        <v>4.0000000000000001E-3</v>
      </c>
      <c r="T532" s="3" t="str">
        <f>VLOOKUP(Q532,道具信息!$Q$3:$S$20,2,FALSE)</f>
        <v>CHEST_ITEM_TYPE_T4_PART</v>
      </c>
      <c r="U532" s="3" t="str">
        <f>IF(COUNTIF(U$452:U531,T532)=0,T532,"")</f>
        <v/>
      </c>
      <c r="V532" s="3" t="str">
        <f t="shared" si="326"/>
        <v>CHEST_ITEM_TYPE_T4_SHARD,CHEST_ITEM_TYPE_T1_PART,CHEST_ITEM_TYPE_T2_PART,CHEST_ITEM_TYPE_T3_PART,CHEST_ITEM_TYPE_T4_PART</v>
      </c>
      <c r="W532" s="13" t="str">
        <f t="shared" si="324"/>
        <v/>
      </c>
      <c r="X532" s="3" t="str">
        <f t="shared" si="325"/>
        <v/>
      </c>
      <c r="Y532" s="3" t="str">
        <f t="shared" si="327"/>
        <v>35.3%,48.0%,9.2%,1.6%,0.4%</v>
      </c>
    </row>
    <row r="533" spans="2:25" x14ac:dyDescent="0.3">
      <c r="B533" s="2">
        <f>数据源!AC565</f>
        <v>10</v>
      </c>
      <c r="C533" s="2" t="str">
        <f>数据源!AD565</f>
        <v>3倍加速1</v>
      </c>
      <c r="D533" s="2" t="str">
        <f>数据源!AE565</f>
        <v>加速道具</v>
      </c>
      <c r="E533" s="2">
        <f>数据源!AF565</f>
        <v>35</v>
      </c>
      <c r="F533" s="2">
        <f>数据源!AG565</f>
        <v>1</v>
      </c>
      <c r="G533" s="2">
        <f>数据源!AH565</f>
        <v>1.7999999999999999E-2</v>
      </c>
      <c r="H533" s="2">
        <f>数据源!AI565</f>
        <v>3.4285714285714287E-2</v>
      </c>
      <c r="I533" s="2">
        <f>数据源!AJ565</f>
        <v>343</v>
      </c>
      <c r="J533" s="3">
        <f t="shared" si="332"/>
        <v>1</v>
      </c>
      <c r="K533" s="3">
        <f t="shared" si="333"/>
        <v>1</v>
      </c>
      <c r="L533" s="3" t="str">
        <f t="shared" si="307"/>
        <v>道具</v>
      </c>
      <c r="M533" s="3">
        <f t="shared" ca="1" si="308"/>
        <v>100301</v>
      </c>
      <c r="N533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,100301</v>
      </c>
      <c r="O533" s="3" t="str">
        <f t="shared" si="310"/>
        <v>529,529,529,353,353,353,294,294,294,267,267,267,267,267,267,267,267,267,267,267,267,267,267,267,267,267,267,51,51,51,51,51,51,51,51,51,51,51,51,51,51,51,51,51,51,9,9,9,9,9,9,9,9,9,9,9,9,9,9,9,9,9,9,2,2,2,2,2,2,2,2,2,2,2,2,2,2,2,2,2,2,343</v>
      </c>
      <c r="P533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33" s="3" t="str">
        <f>IF(D533="坦克碎片",VLOOKUP(C533,道具信息!$N$2:$O$291,2,FALSE)&amp;"碎片",VLOOKUP(C533,道具信息!$N$2:$O$291,2,FALSE))</f>
        <v>3倍加速</v>
      </c>
      <c r="R533" s="3">
        <f t="shared" si="322"/>
        <v>554</v>
      </c>
      <c r="S533" s="11">
        <f t="shared" si="323"/>
        <v>5.5E-2</v>
      </c>
      <c r="T533" s="3" t="str">
        <f>VLOOKUP(Q533,道具信息!$Q$3:$S$20,2,FALSE)</f>
        <v>CHEST_ITEM_TYPE_3X_ACCELERATOR</v>
      </c>
      <c r="U533" s="3" t="str">
        <f>IF(COUNTIF(U$452:U532,T533)=0,T533,"")</f>
        <v>CHEST_ITEM_TYPE_3X_ACCELERATOR</v>
      </c>
      <c r="V533" s="3" t="str">
        <f t="shared" si="326"/>
        <v>CHEST_ITEM_TYPE_T4_SHARD,CHEST_ITEM_TYPE_T1_PART,CHEST_ITEM_TYPE_T2_PART,CHEST_ITEM_TYPE_T3_PART,CHEST_ITEM_TYPE_T4_PART,CHEST_ITEM_TYPE_3X_ACCELERATOR</v>
      </c>
      <c r="W533" s="13">
        <f t="shared" si="324"/>
        <v>5.5E-2</v>
      </c>
      <c r="X533" s="3" t="str">
        <f t="shared" si="325"/>
        <v>5.5%</v>
      </c>
      <c r="Y533" s="3" t="str">
        <f t="shared" si="327"/>
        <v>35.3%,48.0%,9.2%,1.6%,0.4%,5.5%</v>
      </c>
    </row>
    <row r="534" spans="2:25" x14ac:dyDescent="0.3">
      <c r="B534" s="2">
        <f>数据源!AC566</f>
        <v>10</v>
      </c>
      <c r="C534" s="2" t="str">
        <f>数据源!AD566</f>
        <v>3倍加速2</v>
      </c>
      <c r="D534" s="2" t="str">
        <f>数据源!AE566</f>
        <v>加速道具</v>
      </c>
      <c r="E534" s="2">
        <f>数据源!AF566</f>
        <v>60</v>
      </c>
      <c r="F534" s="2">
        <f>数据源!AG566</f>
        <v>1</v>
      </c>
      <c r="G534" s="2">
        <f>数据源!AH566</f>
        <v>1.9E-2</v>
      </c>
      <c r="H534" s="2">
        <f>数据源!AI566</f>
        <v>2.1111111111111115E-2</v>
      </c>
      <c r="I534" s="2">
        <f>数据源!AJ566</f>
        <v>211</v>
      </c>
      <c r="J534" s="3">
        <f>ROUNDUP(IF(F534&gt;1,F534-ROUNDDOWN(SQRT(F534),0),F534),0)</f>
        <v>1</v>
      </c>
      <c r="K534" s="3">
        <f>F534*2-J534</f>
        <v>1</v>
      </c>
      <c r="L534" s="3" t="str">
        <f t="shared" si="307"/>
        <v>道具</v>
      </c>
      <c r="M534" s="3">
        <f t="shared" ca="1" si="308"/>
        <v>100302</v>
      </c>
      <c r="N534" s="3" t="str">
        <f t="shared" ca="1" si="309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,100301,100302</v>
      </c>
      <c r="O534" s="3" t="str">
        <f t="shared" si="310"/>
        <v>529,529,529,353,353,353,294,294,294,267,267,267,267,267,267,267,267,267,267,267,267,267,267,267,267,267,267,51,51,51,51,51,51,51,51,51,51,51,51,51,51,51,51,51,51,9,9,9,9,9,9,9,9,9,9,9,9,9,9,9,9,9,9,2,2,2,2,2,2,2,2,2,2,2,2,2,2,2,2,2,2,343,211</v>
      </c>
      <c r="P534" s="1" t="str">
        <f t="shared" si="3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534" s="3" t="str">
        <f>IF(D534="坦克碎片",VLOOKUP(C534,道具信息!$N$2:$O$291,2,FALSE)&amp;"碎片",VLOOKUP(C534,道具信息!$N$2:$O$291,2,FALSE))</f>
        <v>3倍加速</v>
      </c>
      <c r="R534" s="3">
        <f t="shared" si="322"/>
        <v>554</v>
      </c>
      <c r="S534" s="11">
        <f t="shared" si="323"/>
        <v>5.5E-2</v>
      </c>
      <c r="T534" s="3" t="str">
        <f>VLOOKUP(Q534,道具信息!$Q$3:$S$20,2,FALSE)</f>
        <v>CHEST_ITEM_TYPE_3X_ACCELERATOR</v>
      </c>
      <c r="U534" s="3" t="str">
        <f>IF(COUNTIF(U$452:U533,T534)=0,T534,"")</f>
        <v/>
      </c>
      <c r="V534" s="3" t="str">
        <f t="shared" si="326"/>
        <v>CHEST_ITEM_TYPE_T4_SHARD,CHEST_ITEM_TYPE_T1_PART,CHEST_ITEM_TYPE_T2_PART,CHEST_ITEM_TYPE_T3_PART,CHEST_ITEM_TYPE_T4_PART,CHEST_ITEM_TYPE_3X_ACCELERATOR</v>
      </c>
      <c r="W534" s="13" t="str">
        <f t="shared" si="324"/>
        <v/>
      </c>
      <c r="X534" s="3" t="str">
        <f t="shared" si="325"/>
        <v/>
      </c>
      <c r="Y534" s="3" t="str">
        <f t="shared" si="327"/>
        <v>35.3%,48.0%,9.2%,1.6%,0.4%,5.5%</v>
      </c>
    </row>
    <row r="535" spans="2:25" x14ac:dyDescent="0.3">
      <c r="N535" s="3" t="str">
        <f ca="1">"["&amp;N534&amp;"]"</f>
        <v>[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,100301,100302]</v>
      </c>
      <c r="O535" s="3" t="str">
        <f>"["&amp;O534&amp;"]"</f>
        <v>[529,529,529,353,353,353,294,294,294,267,267,267,267,267,267,267,267,267,267,267,267,267,267,267,267,267,267,51,51,51,51,51,51,51,51,51,51,51,51,51,51,51,51,51,51,9,9,9,9,9,9,9,9,9,9,9,9,9,9,9,9,9,9,2,2,2,2,2,2,2,2,2,2,2,2,2,2,2,2,2,2,343,211]</v>
      </c>
      <c r="P535" s="3" t="str">
        <f>"["&amp;P534&amp;"]"</f>
        <v>[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]</v>
      </c>
      <c r="S535" s="11"/>
      <c r="V535" s="3" t="str">
        <f>"["&amp;V534&amp;"]"</f>
        <v>[CHEST_ITEM_TYPE_T4_SHARD,CHEST_ITEM_TYPE_T1_PART,CHEST_ITEM_TYPE_T2_PART,CHEST_ITEM_TYPE_T3_PART,CHEST_ITEM_TYPE_T4_PART,CHEST_ITEM_TYPE_3X_ACCELERATOR]</v>
      </c>
      <c r="Y535" s="3" t="str">
        <f>"["&amp;Y534&amp;"]"</f>
        <v>[35.3%,48.0%,9.2%,1.6%,0.4%,5.5%]</v>
      </c>
    </row>
  </sheetData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3:Y553"/>
  <sheetViews>
    <sheetView workbookViewId="0">
      <selection activeCell="E4" sqref="E4"/>
    </sheetView>
  </sheetViews>
  <sheetFormatPr defaultRowHeight="14.25" x14ac:dyDescent="0.3"/>
  <cols>
    <col min="1" max="16384" width="9" style="3"/>
  </cols>
  <sheetData>
    <row r="3" spans="2:25" x14ac:dyDescent="0.3">
      <c r="B3" s="2" t="str">
        <f>数据源!AL35</f>
        <v>联赛等级</v>
      </c>
      <c r="C3" s="2" t="str">
        <f>数据源!AM35</f>
        <v>道具名称</v>
      </c>
      <c r="D3" s="2" t="str">
        <f>数据源!AN35</f>
        <v>对应大类</v>
      </c>
      <c r="E3" s="2" t="str">
        <f>数据源!AO35</f>
        <v>道具价值</v>
      </c>
      <c r="F3" s="2" t="str">
        <f>数据源!AP35</f>
        <v>抽取个数</v>
      </c>
      <c r="G3" s="2" t="str">
        <f>数据源!AQ35</f>
        <v>价值比例</v>
      </c>
      <c r="H3" s="2" t="str">
        <f>数据源!AR35</f>
        <v>产出概率</v>
      </c>
      <c r="I3" s="2" t="str">
        <f>数据源!AS35</f>
        <v>权重值</v>
      </c>
      <c r="J3" s="7" t="s">
        <v>234</v>
      </c>
      <c r="K3" s="7" t="s">
        <v>235</v>
      </c>
      <c r="L3" s="3" t="s">
        <v>222</v>
      </c>
      <c r="M3" s="3" t="s">
        <v>220</v>
      </c>
      <c r="N3" s="3" t="s">
        <v>224</v>
      </c>
      <c r="O3" s="3" t="s">
        <v>225</v>
      </c>
      <c r="P3" s="3" t="s">
        <v>226</v>
      </c>
      <c r="Q3" s="8" t="s">
        <v>244</v>
      </c>
      <c r="R3" s="8" t="s">
        <v>245</v>
      </c>
      <c r="S3" s="8" t="s">
        <v>246</v>
      </c>
    </row>
    <row r="4" spans="2:25" x14ac:dyDescent="0.3">
      <c r="B4" s="2">
        <f>数据源!AL36</f>
        <v>1</v>
      </c>
      <c r="C4" s="2" t="str">
        <f>数据源!AM36</f>
        <v>雷诺FT</v>
      </c>
      <c r="D4" s="2" t="str">
        <f>数据源!AN36</f>
        <v>坦克碎片</v>
      </c>
      <c r="E4" s="2">
        <f>数据源!AO36</f>
        <v>25</v>
      </c>
      <c r="F4" s="2">
        <f>数据源!AP36</f>
        <v>4</v>
      </c>
      <c r="G4" s="2">
        <f>数据源!AQ36</f>
        <v>0.21899999999999997</v>
      </c>
      <c r="H4" s="2">
        <f>数据源!AR36</f>
        <v>0.22009499999999996</v>
      </c>
      <c r="I4" s="2">
        <f>数据源!AS36</f>
        <v>2201</v>
      </c>
      <c r="J4" s="3">
        <f>ROUNDUP(IF(F4&gt;1,F4-ROUNDDOWN(SQRT(F4),0),F4),0)</f>
        <v>2</v>
      </c>
      <c r="K4" s="3">
        <f>F4*2-J4</f>
        <v>6</v>
      </c>
      <c r="L4" s="3" t="str">
        <f>RIGHT(D4,2)</f>
        <v>碎片</v>
      </c>
      <c r="M4" s="3">
        <f ca="1">IF(OR(L4="坦克",L4="碎片"),VLOOKUP(C4,INDIRECT("坦克ID"),MATCH(L4&amp;"ID",INDIRECT("坦克标头"),0),FALSE),VLOOKUP(C4,INDIRECT(L4&amp;"ID"),2,FALSE))</f>
        <v>51111</v>
      </c>
      <c r="N4" s="3">
        <f ca="1">M4</f>
        <v>51111</v>
      </c>
      <c r="O4" s="3">
        <f>I4</f>
        <v>2201</v>
      </c>
      <c r="P4" s="1" t="str">
        <f>"("&amp;J4&amp;","&amp;K4&amp;")"</f>
        <v>(2,6)</v>
      </c>
      <c r="Q4" s="3" t="str">
        <f>IF(D4="坦克碎片",VLOOKUP(C4,道具信息!$N$2:$O$291,2,FALSE)&amp;"碎片",VLOOKUP(C4,道具信息!$N$2:$O$291,2,FALSE))</f>
        <v>T1坦克碎片</v>
      </c>
      <c r="R4" s="3">
        <f t="shared" ref="R4:R15" si="0">SUMIFS(I:I,Q:Q,Q4,B:B,B4)</f>
        <v>6603</v>
      </c>
      <c r="S4" s="11">
        <f t="shared" ref="S4:S15" si="1">ROUND(R4/SUMIF(B:B,B4,I:I),3)</f>
        <v>0.65700000000000003</v>
      </c>
      <c r="T4" s="3" t="str">
        <f>VLOOKUP(Q4,道具信息!$Q$3:$S$20,2,FALSE)</f>
        <v>CHEST_ITEM_TYPE_T1_SHARD</v>
      </c>
      <c r="U4" s="3" t="str">
        <f>T4</f>
        <v>CHEST_ITEM_TYPE_T1_SHARD</v>
      </c>
      <c r="V4" s="3" t="str">
        <f>U4</f>
        <v>CHEST_ITEM_TYPE_T1_SHARD</v>
      </c>
      <c r="W4" s="13">
        <f>IF(U4&lt;&gt;"",ROUND(S4*100%,3),"")</f>
        <v>0.65700000000000003</v>
      </c>
      <c r="X4" s="3" t="str">
        <f>TEXT(W4,"0.0%")</f>
        <v>65.7%</v>
      </c>
      <c r="Y4" s="3" t="str">
        <f>X4</f>
        <v>65.7%</v>
      </c>
    </row>
    <row r="5" spans="2:25" x14ac:dyDescent="0.3">
      <c r="B5" s="2">
        <f>数据源!AL37</f>
        <v>1</v>
      </c>
      <c r="C5" s="2" t="str">
        <f>数据源!AM37</f>
        <v>Stuart</v>
      </c>
      <c r="D5" s="2" t="str">
        <f>数据源!AN37</f>
        <v>坦克碎片</v>
      </c>
      <c r="E5" s="2">
        <f>数据源!AO37</f>
        <v>25</v>
      </c>
      <c r="F5" s="2">
        <f>数据源!AP37</f>
        <v>4</v>
      </c>
      <c r="G5" s="2">
        <f>数据源!AQ37</f>
        <v>0.21899999999999997</v>
      </c>
      <c r="H5" s="2">
        <f>数据源!AR37</f>
        <v>0.22009499999999996</v>
      </c>
      <c r="I5" s="2">
        <f>数据源!AS37</f>
        <v>2201</v>
      </c>
      <c r="J5" s="3">
        <f t="shared" ref="J5:J15" si="2">ROUNDUP(IF(F5&gt;1,F5-ROUNDDOWN(SQRT(F5),0),F5),0)</f>
        <v>2</v>
      </c>
      <c r="K5" s="3">
        <f t="shared" ref="K5:K15" si="3">F5*2-J5</f>
        <v>6</v>
      </c>
      <c r="L5" s="3" t="str">
        <f t="shared" ref="L5:L8" si="4">RIGHT(D5,2)</f>
        <v>碎片</v>
      </c>
      <c r="M5" s="3">
        <f t="shared" ref="M5:M8" ca="1" si="5">IF(OR(L5="坦克",L5="碎片"),VLOOKUP(C5,INDIRECT("坦克ID"),MATCH(L5&amp;"ID",INDIRECT("坦克标头"),0),FALSE),VLOOKUP(C5,INDIRECT(L5&amp;"ID"),2,FALSE))</f>
        <v>52111</v>
      </c>
      <c r="N5" s="3" t="str">
        <f ca="1">N4&amp;","&amp;M5</f>
        <v>51111,52111</v>
      </c>
      <c r="O5" s="3" t="str">
        <f>O4&amp;","&amp;I5</f>
        <v>2201,2201</v>
      </c>
      <c r="P5" s="1" t="str">
        <f>P4&amp;","&amp;"("&amp;J5&amp;","&amp;K5&amp;")"</f>
        <v>(2,6),(2,6)</v>
      </c>
      <c r="Q5" s="3" t="str">
        <f>IF(D5="坦克碎片",VLOOKUP(C5,道具信息!$N$2:$O$291,2,FALSE)&amp;"碎片",VLOOKUP(C5,道具信息!$N$2:$O$291,2,FALSE))</f>
        <v>T1坦克碎片</v>
      </c>
      <c r="R5" s="3">
        <f t="shared" si="0"/>
        <v>6603</v>
      </c>
      <c r="S5" s="11">
        <f t="shared" si="1"/>
        <v>0.65700000000000003</v>
      </c>
      <c r="T5" s="3" t="str">
        <f>VLOOKUP(Q5,道具信息!$Q$3:$S$20,2,FALSE)</f>
        <v>CHEST_ITEM_TYPE_T1_SHARD</v>
      </c>
      <c r="U5" s="3" t="str">
        <f>IF(COUNTIF(U$4:U4,T5)=0,T5,"")</f>
        <v/>
      </c>
      <c r="V5" s="3" t="str">
        <f>IF(U5&lt;&gt;"",V4&amp;","&amp;U5,V4)</f>
        <v>CHEST_ITEM_TYPE_T1_SHARD</v>
      </c>
      <c r="W5" s="13" t="str">
        <f t="shared" ref="W5:W15" si="6">IF(U5&lt;&gt;"",ROUND(S5*100%,3),"")</f>
        <v/>
      </c>
      <c r="X5" s="3" t="str">
        <f t="shared" ref="X5:X15" si="7">TEXT(W5,"0.0%")</f>
        <v/>
      </c>
      <c r="Y5" s="3" t="str">
        <f>IF(X5&lt;&gt;"",Y4&amp;","&amp;X5,Y4)</f>
        <v>65.7%</v>
      </c>
    </row>
    <row r="6" spans="2:25" x14ac:dyDescent="0.3">
      <c r="B6" s="2">
        <f>数据源!AL38</f>
        <v>1</v>
      </c>
      <c r="C6" s="2" t="str">
        <f>数据源!AM38</f>
        <v>B-1</v>
      </c>
      <c r="D6" s="2" t="str">
        <f>数据源!AN38</f>
        <v>坦克碎片</v>
      </c>
      <c r="E6" s="2">
        <f>数据源!AO38</f>
        <v>25</v>
      </c>
      <c r="F6" s="2">
        <f>数据源!AP38</f>
        <v>4</v>
      </c>
      <c r="G6" s="2">
        <f>数据源!AQ38</f>
        <v>0.21899999999999997</v>
      </c>
      <c r="H6" s="2">
        <f>数据源!AR38</f>
        <v>0.22009499999999996</v>
      </c>
      <c r="I6" s="2">
        <f>数据源!AS38</f>
        <v>2201</v>
      </c>
      <c r="J6" s="3">
        <f t="shared" si="2"/>
        <v>2</v>
      </c>
      <c r="K6" s="3">
        <f t="shared" si="3"/>
        <v>6</v>
      </c>
      <c r="L6" s="3" t="str">
        <f t="shared" si="4"/>
        <v>碎片</v>
      </c>
      <c r="M6" s="3">
        <f t="shared" ca="1" si="5"/>
        <v>53111</v>
      </c>
      <c r="N6" s="3" t="str">
        <f t="shared" ref="N6:N8" ca="1" si="8">N5&amp;","&amp;M6</f>
        <v>51111,52111,53111</v>
      </c>
      <c r="O6" s="3" t="str">
        <f t="shared" ref="O6:O8" si="9">O5&amp;","&amp;I6</f>
        <v>2201,2201,2201</v>
      </c>
      <c r="P6" s="1" t="str">
        <f t="shared" ref="P6:P8" si="10">P5&amp;","&amp;"("&amp;J6&amp;","&amp;K6&amp;")"</f>
        <v>(2,6),(2,6),(2,6)</v>
      </c>
      <c r="Q6" s="3" t="str">
        <f>IF(D6="坦克碎片",VLOOKUP(C6,道具信息!$N$2:$O$291,2,FALSE)&amp;"碎片",VLOOKUP(C6,道具信息!$N$2:$O$291,2,FALSE))</f>
        <v>T1坦克碎片</v>
      </c>
      <c r="R6" s="3">
        <f t="shared" si="0"/>
        <v>6603</v>
      </c>
      <c r="S6" s="11">
        <f t="shared" si="1"/>
        <v>0.65700000000000003</v>
      </c>
      <c r="T6" s="3" t="str">
        <f>VLOOKUP(Q6,道具信息!$Q$3:$S$20,2,FALSE)</f>
        <v>CHEST_ITEM_TYPE_T1_SHARD</v>
      </c>
      <c r="U6" s="3" t="str">
        <f>IF(COUNTIF(U$4:U5,T6)=0,T6,"")</f>
        <v/>
      </c>
      <c r="V6" s="3" t="str">
        <f t="shared" ref="V6:V11" si="11">IF(U6&lt;&gt;"",V5&amp;","&amp;U6,V5)</f>
        <v>CHEST_ITEM_TYPE_T1_SHARD</v>
      </c>
      <c r="W6" s="13" t="str">
        <f t="shared" si="6"/>
        <v/>
      </c>
      <c r="X6" s="3" t="str">
        <f t="shared" si="7"/>
        <v/>
      </c>
      <c r="Y6" s="3" t="str">
        <f t="shared" ref="Y6:Y11" si="12">IF(X6&lt;&gt;"",Y5&amp;","&amp;X6,Y5)</f>
        <v>65.7%</v>
      </c>
    </row>
    <row r="7" spans="2:25" x14ac:dyDescent="0.3">
      <c r="B7" s="2">
        <f>数据源!AL39</f>
        <v>1</v>
      </c>
      <c r="C7" s="2" t="str">
        <f>数据源!AM39</f>
        <v>T1LP1</v>
      </c>
      <c r="D7" s="2" t="str">
        <f>数据源!AN39</f>
        <v>部件</v>
      </c>
      <c r="E7" s="2">
        <f>数据源!AO39</f>
        <v>50</v>
      </c>
      <c r="F7" s="2">
        <f>数据源!AP39</f>
        <v>2</v>
      </c>
      <c r="G7" s="2">
        <f>数据源!AQ39</f>
        <v>3.7999999999999999E-2</v>
      </c>
      <c r="H7" s="2">
        <f>数据源!AR39</f>
        <v>3.8190000000000002E-2</v>
      </c>
      <c r="I7" s="2">
        <f>数据源!AS39</f>
        <v>382</v>
      </c>
      <c r="J7" s="3">
        <f t="shared" si="2"/>
        <v>1</v>
      </c>
      <c r="K7" s="3">
        <f t="shared" si="3"/>
        <v>3</v>
      </c>
      <c r="L7" s="3" t="str">
        <f t="shared" si="4"/>
        <v>部件</v>
      </c>
      <c r="M7" s="3">
        <f t="shared" ca="1" si="5"/>
        <v>91001</v>
      </c>
      <c r="N7" s="3" t="str">
        <f t="shared" ca="1" si="8"/>
        <v>51111,52111,53111,91001</v>
      </c>
      <c r="O7" s="3" t="str">
        <f t="shared" si="9"/>
        <v>2201,2201,2201,382</v>
      </c>
      <c r="P7" s="1" t="str">
        <f t="shared" si="10"/>
        <v>(2,6),(2,6),(2,6),(1,3)</v>
      </c>
      <c r="Q7" s="3" t="str">
        <f>IF(D7="坦克碎片",VLOOKUP(C7,道具信息!$N$2:$O$291,2,FALSE)&amp;"碎片",VLOOKUP(C7,道具信息!$N$2:$O$291,2,FALSE))</f>
        <v>T1部件</v>
      </c>
      <c r="R7" s="3">
        <f t="shared" si="0"/>
        <v>3448</v>
      </c>
      <c r="S7" s="11">
        <f t="shared" si="1"/>
        <v>0.34300000000000003</v>
      </c>
      <c r="T7" s="3" t="str">
        <f>VLOOKUP(Q7,道具信息!$Q$3:$S$20,2,FALSE)</f>
        <v>CHEST_ITEM_TYPE_T1_PART</v>
      </c>
      <c r="U7" s="3" t="str">
        <f>IF(COUNTIF(U$4:U6,T7)=0,T7,"")</f>
        <v>CHEST_ITEM_TYPE_T1_PART</v>
      </c>
      <c r="V7" s="3" t="str">
        <f t="shared" si="11"/>
        <v>CHEST_ITEM_TYPE_T1_SHARD,CHEST_ITEM_TYPE_T1_PART</v>
      </c>
      <c r="W7" s="13">
        <f t="shared" si="6"/>
        <v>0.34300000000000003</v>
      </c>
      <c r="X7" s="3" t="str">
        <f t="shared" si="7"/>
        <v>34.3%</v>
      </c>
      <c r="Y7" s="3" t="str">
        <f t="shared" si="12"/>
        <v>65.7%,34.3%</v>
      </c>
    </row>
    <row r="8" spans="2:25" x14ac:dyDescent="0.3">
      <c r="B8" s="2">
        <f>数据源!AL40</f>
        <v>1</v>
      </c>
      <c r="C8" s="2" t="str">
        <f>数据源!AM40</f>
        <v>T1LP3</v>
      </c>
      <c r="D8" s="2" t="str">
        <f>数据源!AN40</f>
        <v>部件</v>
      </c>
      <c r="E8" s="2">
        <f>数据源!AO40</f>
        <v>50</v>
      </c>
      <c r="F8" s="2">
        <f>数据源!AP40</f>
        <v>2</v>
      </c>
      <c r="G8" s="2">
        <f>数据源!AQ40</f>
        <v>3.7999999999999999E-2</v>
      </c>
      <c r="H8" s="2">
        <f>数据源!AR40</f>
        <v>3.8190000000000002E-2</v>
      </c>
      <c r="I8" s="2">
        <f>数据源!AS40</f>
        <v>382</v>
      </c>
      <c r="J8" s="3">
        <f t="shared" si="2"/>
        <v>1</v>
      </c>
      <c r="K8" s="3">
        <f t="shared" si="3"/>
        <v>3</v>
      </c>
      <c r="L8" s="3" t="str">
        <f t="shared" si="4"/>
        <v>部件</v>
      </c>
      <c r="M8" s="3">
        <f t="shared" ca="1" si="5"/>
        <v>91003</v>
      </c>
      <c r="N8" s="3" t="str">
        <f t="shared" ca="1" si="8"/>
        <v>51111,52111,53111,91001,91003</v>
      </c>
      <c r="O8" s="3" t="str">
        <f t="shared" si="9"/>
        <v>2201,2201,2201,382,382</v>
      </c>
      <c r="P8" s="1" t="str">
        <f t="shared" si="10"/>
        <v>(2,6),(2,6),(2,6),(1,3),(1,3)</v>
      </c>
      <c r="Q8" s="3" t="str">
        <f>IF(D8="坦克碎片",VLOOKUP(C8,道具信息!$N$2:$O$291,2,FALSE)&amp;"碎片",VLOOKUP(C8,道具信息!$N$2:$O$291,2,FALSE))</f>
        <v>T1部件</v>
      </c>
      <c r="R8" s="3">
        <f t="shared" si="0"/>
        <v>3448</v>
      </c>
      <c r="S8" s="11">
        <f t="shared" si="1"/>
        <v>0.34300000000000003</v>
      </c>
      <c r="T8" s="3" t="str">
        <f>VLOOKUP(Q8,道具信息!$Q$3:$S$20,2,FALSE)</f>
        <v>CHEST_ITEM_TYPE_T1_PART</v>
      </c>
      <c r="U8" s="3" t="str">
        <f>IF(COUNTIF(U$4:U7,T8)=0,T8,"")</f>
        <v/>
      </c>
      <c r="V8" s="3" t="str">
        <f t="shared" si="11"/>
        <v>CHEST_ITEM_TYPE_T1_SHARD,CHEST_ITEM_TYPE_T1_PART</v>
      </c>
      <c r="W8" s="13" t="str">
        <f t="shared" si="6"/>
        <v/>
      </c>
      <c r="X8" s="3" t="str">
        <f t="shared" si="7"/>
        <v/>
      </c>
      <c r="Y8" s="3" t="str">
        <f t="shared" si="12"/>
        <v>65.7%,34.3%</v>
      </c>
    </row>
    <row r="9" spans="2:25" x14ac:dyDescent="0.3">
      <c r="B9" s="2">
        <f>数据源!AL41</f>
        <v>1</v>
      </c>
      <c r="C9" s="2" t="str">
        <f>数据源!AM41</f>
        <v>T1LP5</v>
      </c>
      <c r="D9" s="2" t="str">
        <f>数据源!AN41</f>
        <v>部件</v>
      </c>
      <c r="E9" s="2">
        <f>数据源!AO41</f>
        <v>50</v>
      </c>
      <c r="F9" s="2">
        <f>数据源!AP41</f>
        <v>2</v>
      </c>
      <c r="G9" s="2">
        <f>数据源!AQ41</f>
        <v>3.7999999999999999E-2</v>
      </c>
      <c r="H9" s="2">
        <f>数据源!AR41</f>
        <v>3.8190000000000002E-2</v>
      </c>
      <c r="I9" s="2">
        <f>数据源!AS41</f>
        <v>382</v>
      </c>
      <c r="J9" s="3">
        <f t="shared" si="2"/>
        <v>1</v>
      </c>
      <c r="K9" s="3">
        <f t="shared" si="3"/>
        <v>3</v>
      </c>
      <c r="L9" s="3" t="str">
        <f t="shared" ref="L9:L15" si="13">RIGHT(D9,2)</f>
        <v>部件</v>
      </c>
      <c r="M9" s="3">
        <f t="shared" ref="M9:M15" ca="1" si="14">IF(OR(L9="坦克",L9="碎片"),VLOOKUP(C9,INDIRECT("坦克ID"),MATCH(L9&amp;"ID",INDIRECT("坦克标头"),0),FALSE),VLOOKUP(C9,INDIRECT(L9&amp;"ID"),2,FALSE))</f>
        <v>91005</v>
      </c>
      <c r="N9" s="3" t="str">
        <f t="shared" ref="N9:N15" ca="1" si="15">N8&amp;","&amp;M9</f>
        <v>51111,52111,53111,91001,91003,91005</v>
      </c>
      <c r="O9" s="3" t="str">
        <f t="shared" ref="O9:O15" si="16">O8&amp;","&amp;I9</f>
        <v>2201,2201,2201,382,382,382</v>
      </c>
      <c r="P9" s="1" t="str">
        <f t="shared" ref="P9:P15" si="17">P8&amp;","&amp;"("&amp;J9&amp;","&amp;K9&amp;")"</f>
        <v>(2,6),(2,6),(2,6),(1,3),(1,3),(1,3)</v>
      </c>
      <c r="Q9" s="3" t="str">
        <f>IF(D9="坦克碎片",VLOOKUP(C9,道具信息!$N$2:$O$291,2,FALSE)&amp;"碎片",VLOOKUP(C9,道具信息!$N$2:$O$291,2,FALSE))</f>
        <v>T1部件</v>
      </c>
      <c r="R9" s="3">
        <f t="shared" si="0"/>
        <v>3448</v>
      </c>
      <c r="S9" s="11">
        <f t="shared" si="1"/>
        <v>0.34300000000000003</v>
      </c>
      <c r="T9" s="3" t="str">
        <f>VLOOKUP(Q9,道具信息!$Q$3:$S$20,2,FALSE)</f>
        <v>CHEST_ITEM_TYPE_T1_PART</v>
      </c>
      <c r="U9" s="3" t="str">
        <f>IF(COUNTIF(U$4:U8,T9)=0,T9,"")</f>
        <v/>
      </c>
      <c r="V9" s="3" t="str">
        <f t="shared" si="11"/>
        <v>CHEST_ITEM_TYPE_T1_SHARD,CHEST_ITEM_TYPE_T1_PART</v>
      </c>
      <c r="W9" s="13" t="str">
        <f t="shared" si="6"/>
        <v/>
      </c>
      <c r="X9" s="3" t="str">
        <f t="shared" si="7"/>
        <v/>
      </c>
      <c r="Y9" s="3" t="str">
        <f t="shared" si="12"/>
        <v>65.7%,34.3%</v>
      </c>
    </row>
    <row r="10" spans="2:25" x14ac:dyDescent="0.3">
      <c r="B10" s="2">
        <f>数据源!AL42</f>
        <v>1</v>
      </c>
      <c r="C10" s="2" t="str">
        <f>数据源!AM42</f>
        <v>T1MP1</v>
      </c>
      <c r="D10" s="2" t="str">
        <f>数据源!AN42</f>
        <v>部件</v>
      </c>
      <c r="E10" s="2">
        <f>数据源!AO42</f>
        <v>50</v>
      </c>
      <c r="F10" s="2">
        <f>数据源!AP42</f>
        <v>2</v>
      </c>
      <c r="G10" s="2">
        <f>数据源!AQ42</f>
        <v>3.7999999999999999E-2</v>
      </c>
      <c r="H10" s="2">
        <f>数据源!AR42</f>
        <v>3.8190000000000002E-2</v>
      </c>
      <c r="I10" s="2">
        <f>数据源!AS42</f>
        <v>382</v>
      </c>
      <c r="J10" s="3">
        <f t="shared" si="2"/>
        <v>1</v>
      </c>
      <c r="K10" s="3">
        <f t="shared" si="3"/>
        <v>3</v>
      </c>
      <c r="L10" s="3" t="str">
        <f t="shared" si="13"/>
        <v>部件</v>
      </c>
      <c r="M10" s="3">
        <f t="shared" ca="1" si="14"/>
        <v>91101</v>
      </c>
      <c r="N10" s="3" t="str">
        <f t="shared" ca="1" si="15"/>
        <v>51111,52111,53111,91001,91003,91005,91101</v>
      </c>
      <c r="O10" s="3" t="str">
        <f t="shared" si="16"/>
        <v>2201,2201,2201,382,382,382,382</v>
      </c>
      <c r="P10" s="1" t="str">
        <f t="shared" si="17"/>
        <v>(2,6),(2,6),(2,6),(1,3),(1,3),(1,3),(1,3)</v>
      </c>
      <c r="Q10" s="3" t="str">
        <f>IF(D10="坦克碎片",VLOOKUP(C10,道具信息!$N$2:$O$291,2,FALSE)&amp;"碎片",VLOOKUP(C10,道具信息!$N$2:$O$291,2,FALSE))</f>
        <v>T1部件</v>
      </c>
      <c r="R10" s="3">
        <f t="shared" si="0"/>
        <v>3448</v>
      </c>
      <c r="S10" s="11">
        <f t="shared" si="1"/>
        <v>0.34300000000000003</v>
      </c>
      <c r="T10" s="3" t="str">
        <f>VLOOKUP(Q10,道具信息!$Q$3:$S$20,2,FALSE)</f>
        <v>CHEST_ITEM_TYPE_T1_PART</v>
      </c>
      <c r="U10" s="3" t="str">
        <f>IF(COUNTIF(U$4:U9,T10)=0,T10,"")</f>
        <v/>
      </c>
      <c r="V10" s="3" t="str">
        <f t="shared" si="11"/>
        <v>CHEST_ITEM_TYPE_T1_SHARD,CHEST_ITEM_TYPE_T1_PART</v>
      </c>
      <c r="W10" s="13" t="str">
        <f t="shared" si="6"/>
        <v/>
      </c>
      <c r="X10" s="3" t="str">
        <f t="shared" si="7"/>
        <v/>
      </c>
      <c r="Y10" s="3" t="str">
        <f t="shared" si="12"/>
        <v>65.7%,34.3%</v>
      </c>
    </row>
    <row r="11" spans="2:25" x14ac:dyDescent="0.3">
      <c r="B11" s="2">
        <f>数据源!AL43</f>
        <v>1</v>
      </c>
      <c r="C11" s="2" t="str">
        <f>数据源!AM43</f>
        <v>T1MP3</v>
      </c>
      <c r="D11" s="2" t="str">
        <f>数据源!AN43</f>
        <v>部件</v>
      </c>
      <c r="E11" s="2">
        <f>数据源!AO43</f>
        <v>50</v>
      </c>
      <c r="F11" s="2">
        <f>数据源!AP43</f>
        <v>2</v>
      </c>
      <c r="G11" s="2">
        <f>数据源!AQ43</f>
        <v>3.7999999999999999E-2</v>
      </c>
      <c r="H11" s="2">
        <f>数据源!AR43</f>
        <v>3.8190000000000002E-2</v>
      </c>
      <c r="I11" s="2">
        <f>数据源!AS43</f>
        <v>382</v>
      </c>
      <c r="J11" s="3">
        <f t="shared" si="2"/>
        <v>1</v>
      </c>
      <c r="K11" s="3">
        <f t="shared" si="3"/>
        <v>3</v>
      </c>
      <c r="L11" s="3" t="str">
        <f t="shared" si="13"/>
        <v>部件</v>
      </c>
      <c r="M11" s="3">
        <f t="shared" ca="1" si="14"/>
        <v>91103</v>
      </c>
      <c r="N11" s="3" t="str">
        <f t="shared" ca="1" si="15"/>
        <v>51111,52111,53111,91001,91003,91005,91101,91103</v>
      </c>
      <c r="O11" s="3" t="str">
        <f t="shared" si="16"/>
        <v>2201,2201,2201,382,382,382,382,382</v>
      </c>
      <c r="P11" s="1" t="str">
        <f t="shared" si="17"/>
        <v>(2,6),(2,6),(2,6),(1,3),(1,3),(1,3),(1,3),(1,3)</v>
      </c>
      <c r="Q11" s="3" t="str">
        <f>IF(D11="坦克碎片",VLOOKUP(C11,道具信息!$N$2:$O$291,2,FALSE)&amp;"碎片",VLOOKUP(C11,道具信息!$N$2:$O$291,2,FALSE))</f>
        <v>T1部件</v>
      </c>
      <c r="R11" s="3">
        <f t="shared" si="0"/>
        <v>3448</v>
      </c>
      <c r="S11" s="11">
        <f t="shared" si="1"/>
        <v>0.34300000000000003</v>
      </c>
      <c r="T11" s="3" t="str">
        <f>VLOOKUP(Q11,道具信息!$Q$3:$S$20,2,FALSE)</f>
        <v>CHEST_ITEM_TYPE_T1_PART</v>
      </c>
      <c r="U11" s="3" t="str">
        <f>IF(COUNTIF(U$4:U10,T11)=0,T11,"")</f>
        <v/>
      </c>
      <c r="V11" s="3" t="str">
        <f t="shared" si="11"/>
        <v>CHEST_ITEM_TYPE_T1_SHARD,CHEST_ITEM_TYPE_T1_PART</v>
      </c>
      <c r="W11" s="13" t="str">
        <f t="shared" si="6"/>
        <v/>
      </c>
      <c r="X11" s="3" t="str">
        <f t="shared" si="7"/>
        <v/>
      </c>
      <c r="Y11" s="3" t="str">
        <f t="shared" si="12"/>
        <v>65.7%,34.3%</v>
      </c>
    </row>
    <row r="12" spans="2:25" x14ac:dyDescent="0.3">
      <c r="B12" s="2">
        <f>数据源!AL44</f>
        <v>1</v>
      </c>
      <c r="C12" s="2" t="str">
        <f>数据源!AM44</f>
        <v>T1MP5</v>
      </c>
      <c r="D12" s="2" t="str">
        <f>数据源!AN44</f>
        <v>部件</v>
      </c>
      <c r="E12" s="2">
        <f>数据源!AO44</f>
        <v>50</v>
      </c>
      <c r="F12" s="2">
        <f>数据源!AP44</f>
        <v>2</v>
      </c>
      <c r="G12" s="2">
        <f>数据源!AQ44</f>
        <v>3.7999999999999999E-2</v>
      </c>
      <c r="H12" s="2">
        <f>数据源!AR44</f>
        <v>3.8190000000000002E-2</v>
      </c>
      <c r="I12" s="2">
        <f>数据源!AS44</f>
        <v>382</v>
      </c>
      <c r="J12" s="3">
        <f t="shared" si="2"/>
        <v>1</v>
      </c>
      <c r="K12" s="3">
        <f t="shared" si="3"/>
        <v>3</v>
      </c>
      <c r="L12" s="3" t="str">
        <f t="shared" si="13"/>
        <v>部件</v>
      </c>
      <c r="M12" s="3">
        <f t="shared" ca="1" si="14"/>
        <v>91105</v>
      </c>
      <c r="N12" s="3" t="str">
        <f t="shared" ca="1" si="15"/>
        <v>51111,52111,53111,91001,91003,91005,91101,91103,91105</v>
      </c>
      <c r="O12" s="3" t="str">
        <f t="shared" si="16"/>
        <v>2201,2201,2201,382,382,382,382,382,382</v>
      </c>
      <c r="P12" s="1" t="str">
        <f t="shared" si="17"/>
        <v>(2,6),(2,6),(2,6),(1,3),(1,3),(1,3),(1,3),(1,3),(1,3)</v>
      </c>
      <c r="Q12" s="3" t="str">
        <f>IF(D12="坦克碎片",VLOOKUP(C12,道具信息!$N$2:$O$291,2,FALSE)&amp;"碎片",VLOOKUP(C12,道具信息!$N$2:$O$291,2,FALSE))</f>
        <v>T1部件</v>
      </c>
      <c r="R12" s="3">
        <f t="shared" si="0"/>
        <v>3448</v>
      </c>
      <c r="S12" s="11">
        <f t="shared" si="1"/>
        <v>0.34300000000000003</v>
      </c>
      <c r="T12" s="3" t="str">
        <f>VLOOKUP(Q12,道具信息!$Q$3:$S$20,2,FALSE)</f>
        <v>CHEST_ITEM_TYPE_T1_PART</v>
      </c>
      <c r="U12" s="3" t="str">
        <f>IF(COUNTIF(U$4:U11,T12)=0,T12,"")</f>
        <v/>
      </c>
      <c r="V12" s="3" t="str">
        <f>IF(U12&lt;&gt;"",V11&amp;","&amp;U12,V11)</f>
        <v>CHEST_ITEM_TYPE_T1_SHARD,CHEST_ITEM_TYPE_T1_PART</v>
      </c>
      <c r="W12" s="13" t="str">
        <f t="shared" si="6"/>
        <v/>
      </c>
      <c r="X12" s="3" t="str">
        <f t="shared" si="7"/>
        <v/>
      </c>
      <c r="Y12" s="3" t="str">
        <f>IF(X12&lt;&gt;"",Y11&amp;","&amp;X12,Y11)</f>
        <v>65.7%,34.3%</v>
      </c>
    </row>
    <row r="13" spans="2:25" x14ac:dyDescent="0.3">
      <c r="B13" s="2">
        <f>数据源!AL45</f>
        <v>1</v>
      </c>
      <c r="C13" s="2" t="str">
        <f>数据源!AM45</f>
        <v>T1HP1</v>
      </c>
      <c r="D13" s="2" t="str">
        <f>数据源!AN45</f>
        <v>部件</v>
      </c>
      <c r="E13" s="2">
        <f>数据源!AO45</f>
        <v>50</v>
      </c>
      <c r="F13" s="2">
        <f>数据源!AP45</f>
        <v>2</v>
      </c>
      <c r="G13" s="2">
        <f>数据源!AQ45</f>
        <v>3.7999999999999999E-2</v>
      </c>
      <c r="H13" s="2">
        <f>数据源!AR45</f>
        <v>3.8190000000000002E-2</v>
      </c>
      <c r="I13" s="2">
        <f>数据源!AS45</f>
        <v>382</v>
      </c>
      <c r="J13" s="3">
        <f t="shared" si="2"/>
        <v>1</v>
      </c>
      <c r="K13" s="3">
        <f t="shared" si="3"/>
        <v>3</v>
      </c>
      <c r="L13" s="3" t="str">
        <f t="shared" si="13"/>
        <v>部件</v>
      </c>
      <c r="M13" s="3">
        <f t="shared" ca="1" si="14"/>
        <v>91201</v>
      </c>
      <c r="N13" s="3" t="str">
        <f t="shared" ca="1" si="15"/>
        <v>51111,52111,53111,91001,91003,91005,91101,91103,91105,91201</v>
      </c>
      <c r="O13" s="3" t="str">
        <f t="shared" si="16"/>
        <v>2201,2201,2201,382,382,382,382,382,382,382</v>
      </c>
      <c r="P13" s="1" t="str">
        <f t="shared" si="17"/>
        <v>(2,6),(2,6),(2,6),(1,3),(1,3),(1,3),(1,3),(1,3),(1,3),(1,3)</v>
      </c>
      <c r="Q13" s="3" t="str">
        <f>IF(D13="坦克碎片",VLOOKUP(C13,道具信息!$N$2:$O$291,2,FALSE)&amp;"碎片",VLOOKUP(C13,道具信息!$N$2:$O$291,2,FALSE))</f>
        <v>T1部件</v>
      </c>
      <c r="R13" s="3">
        <f t="shared" si="0"/>
        <v>3448</v>
      </c>
      <c r="S13" s="11">
        <f t="shared" si="1"/>
        <v>0.34300000000000003</v>
      </c>
      <c r="T13" s="3" t="str">
        <f>VLOOKUP(Q13,道具信息!$Q$3:$S$20,2,FALSE)</f>
        <v>CHEST_ITEM_TYPE_T1_PART</v>
      </c>
      <c r="U13" s="3" t="str">
        <f>IF(COUNTIF(U$4:U12,T13)=0,T13,"")</f>
        <v/>
      </c>
      <c r="V13" s="3" t="str">
        <f t="shared" ref="V13:V15" si="18">IF(U13&lt;&gt;"",V12&amp;","&amp;U13,V12)</f>
        <v>CHEST_ITEM_TYPE_T1_SHARD,CHEST_ITEM_TYPE_T1_PART</v>
      </c>
      <c r="W13" s="13" t="str">
        <f t="shared" si="6"/>
        <v/>
      </c>
      <c r="X13" s="3" t="str">
        <f t="shared" si="7"/>
        <v/>
      </c>
      <c r="Y13" s="3" t="str">
        <f t="shared" ref="Y13:Y15" si="19">IF(X13&lt;&gt;"",Y12&amp;","&amp;X13,Y12)</f>
        <v>65.7%,34.3%</v>
      </c>
    </row>
    <row r="14" spans="2:25" x14ac:dyDescent="0.3">
      <c r="B14" s="2">
        <f>数据源!AL46</f>
        <v>1</v>
      </c>
      <c r="C14" s="2" t="str">
        <f>数据源!AM46</f>
        <v>T1HP3</v>
      </c>
      <c r="D14" s="2" t="str">
        <f>数据源!AN46</f>
        <v>部件</v>
      </c>
      <c r="E14" s="2">
        <f>数据源!AO46</f>
        <v>50</v>
      </c>
      <c r="F14" s="2">
        <f>数据源!AP46</f>
        <v>2</v>
      </c>
      <c r="G14" s="2">
        <f>数据源!AQ46</f>
        <v>3.7999999999999999E-2</v>
      </c>
      <c r="H14" s="2">
        <f>数据源!AR46</f>
        <v>3.8190000000000002E-2</v>
      </c>
      <c r="I14" s="2">
        <f>数据源!AS46</f>
        <v>382</v>
      </c>
      <c r="J14" s="3">
        <f t="shared" si="2"/>
        <v>1</v>
      </c>
      <c r="K14" s="3">
        <f t="shared" si="3"/>
        <v>3</v>
      </c>
      <c r="L14" s="3" t="str">
        <f t="shared" si="13"/>
        <v>部件</v>
      </c>
      <c r="M14" s="3">
        <f t="shared" ca="1" si="14"/>
        <v>91203</v>
      </c>
      <c r="N14" s="3" t="str">
        <f t="shared" ca="1" si="15"/>
        <v>51111,52111,53111,91001,91003,91005,91101,91103,91105,91201,91203</v>
      </c>
      <c r="O14" s="3" t="str">
        <f t="shared" si="16"/>
        <v>2201,2201,2201,382,382,382,382,382,382,382,382</v>
      </c>
      <c r="P14" s="1" t="str">
        <f t="shared" si="17"/>
        <v>(2,6),(2,6),(2,6),(1,3),(1,3),(1,3),(1,3),(1,3),(1,3),(1,3),(1,3)</v>
      </c>
      <c r="Q14" s="3" t="str">
        <f>IF(D14="坦克碎片",VLOOKUP(C14,道具信息!$N$2:$O$291,2,FALSE)&amp;"碎片",VLOOKUP(C14,道具信息!$N$2:$O$291,2,FALSE))</f>
        <v>T1部件</v>
      </c>
      <c r="R14" s="3">
        <f t="shared" si="0"/>
        <v>3448</v>
      </c>
      <c r="S14" s="11">
        <f t="shared" si="1"/>
        <v>0.34300000000000003</v>
      </c>
      <c r="T14" s="3" t="str">
        <f>VLOOKUP(Q14,道具信息!$Q$3:$S$20,2,FALSE)</f>
        <v>CHEST_ITEM_TYPE_T1_PART</v>
      </c>
      <c r="U14" s="3" t="str">
        <f>IF(COUNTIF(U$4:U13,T14)=0,T14,"")</f>
        <v/>
      </c>
      <c r="V14" s="3" t="str">
        <f t="shared" si="18"/>
        <v>CHEST_ITEM_TYPE_T1_SHARD,CHEST_ITEM_TYPE_T1_PART</v>
      </c>
      <c r="W14" s="13" t="str">
        <f t="shared" si="6"/>
        <v/>
      </c>
      <c r="X14" s="3" t="str">
        <f t="shared" si="7"/>
        <v/>
      </c>
      <c r="Y14" s="3" t="str">
        <f t="shared" si="19"/>
        <v>65.7%,34.3%</v>
      </c>
    </row>
    <row r="15" spans="2:25" x14ac:dyDescent="0.3">
      <c r="B15" s="2">
        <f>数据源!AL47</f>
        <v>1</v>
      </c>
      <c r="C15" s="2" t="str">
        <f>数据源!AM47</f>
        <v>T1HP5</v>
      </c>
      <c r="D15" s="2" t="str">
        <f>数据源!AN47</f>
        <v>部件</v>
      </c>
      <c r="E15" s="2">
        <f>数据源!AO47</f>
        <v>50</v>
      </c>
      <c r="F15" s="2">
        <f>数据源!AP47</f>
        <v>2</v>
      </c>
      <c r="G15" s="2">
        <f>数据源!AQ47</f>
        <v>3.9E-2</v>
      </c>
      <c r="H15" s="2">
        <f>数据源!AR47</f>
        <v>3.9195000000000001E-2</v>
      </c>
      <c r="I15" s="2">
        <f>数据源!AS47</f>
        <v>392</v>
      </c>
      <c r="J15" s="3">
        <f t="shared" si="2"/>
        <v>1</v>
      </c>
      <c r="K15" s="3">
        <f t="shared" si="3"/>
        <v>3</v>
      </c>
      <c r="L15" s="3" t="str">
        <f t="shared" si="13"/>
        <v>部件</v>
      </c>
      <c r="M15" s="3">
        <f t="shared" ca="1" si="14"/>
        <v>91205</v>
      </c>
      <c r="N15" s="3" t="str">
        <f t="shared" ca="1" si="15"/>
        <v>51111,52111,53111,91001,91003,91005,91101,91103,91105,91201,91203,91205</v>
      </c>
      <c r="O15" s="3" t="str">
        <f t="shared" si="16"/>
        <v>2201,2201,2201,382,382,382,382,382,382,382,382,392</v>
      </c>
      <c r="P15" s="1" t="str">
        <f t="shared" si="17"/>
        <v>(2,6),(2,6),(2,6),(1,3),(1,3),(1,3),(1,3),(1,3),(1,3),(1,3),(1,3),(1,3)</v>
      </c>
      <c r="Q15" s="3" t="str">
        <f>IF(D15="坦克碎片",VLOOKUP(C15,道具信息!$N$2:$O$291,2,FALSE)&amp;"碎片",VLOOKUP(C15,道具信息!$N$2:$O$291,2,FALSE))</f>
        <v>T1部件</v>
      </c>
      <c r="R15" s="3">
        <f t="shared" si="0"/>
        <v>3448</v>
      </c>
      <c r="S15" s="11">
        <f t="shared" si="1"/>
        <v>0.34300000000000003</v>
      </c>
      <c r="T15" s="3" t="str">
        <f>VLOOKUP(Q15,道具信息!$Q$3:$S$20,2,FALSE)</f>
        <v>CHEST_ITEM_TYPE_T1_PART</v>
      </c>
      <c r="U15" s="3" t="str">
        <f>IF(COUNTIF(U$4:U14,T15)=0,T15,"")</f>
        <v/>
      </c>
      <c r="V15" s="3" t="str">
        <f t="shared" si="18"/>
        <v>CHEST_ITEM_TYPE_T1_SHARD,CHEST_ITEM_TYPE_T1_PART</v>
      </c>
      <c r="W15" s="13" t="str">
        <f t="shared" si="6"/>
        <v/>
      </c>
      <c r="X15" s="3" t="str">
        <f t="shared" si="7"/>
        <v/>
      </c>
      <c r="Y15" s="3" t="str">
        <f t="shared" si="19"/>
        <v>65.7%,34.3%</v>
      </c>
    </row>
    <row r="16" spans="2:25" x14ac:dyDescent="0.3">
      <c r="N16" s="3" t="str">
        <f ca="1">"["&amp;N15&amp;"]"</f>
        <v>[51111,52111,53111,91001,91003,91005,91101,91103,91105,91201,91203,91205]</v>
      </c>
      <c r="O16" s="3" t="str">
        <f>"["&amp;O15&amp;"]"</f>
        <v>[2201,2201,2201,382,382,382,382,382,382,382,382,392]</v>
      </c>
      <c r="P16" s="3" t="str">
        <f>"["&amp;P15&amp;"]"</f>
        <v>[(2,6),(2,6),(2,6),(1,3),(1,3),(1,3),(1,3),(1,3),(1,3),(1,3),(1,3),(1,3)]</v>
      </c>
      <c r="S16" s="11"/>
      <c r="V16" s="3" t="str">
        <f>"["&amp;V15&amp;"]"</f>
        <v>[CHEST_ITEM_TYPE_T1_SHARD,CHEST_ITEM_TYPE_T1_PART]</v>
      </c>
      <c r="Y16" s="3" t="str">
        <f>"["&amp;Y15&amp;"]"</f>
        <v>[65.7%,34.3%]</v>
      </c>
    </row>
    <row r="18" spans="2:25" x14ac:dyDescent="0.3">
      <c r="B18" s="2" t="str">
        <f>数据源!AL50</f>
        <v>联赛等级</v>
      </c>
      <c r="C18" s="2" t="str">
        <f>数据源!AM50</f>
        <v>道具名称</v>
      </c>
      <c r="D18" s="2" t="str">
        <f>数据源!AN50</f>
        <v>对应大类</v>
      </c>
      <c r="E18" s="2" t="str">
        <f>数据源!AO50</f>
        <v>道具价值</v>
      </c>
      <c r="F18" s="2" t="str">
        <f>数据源!AP50</f>
        <v>抽取个数</v>
      </c>
      <c r="G18" s="2" t="str">
        <f>数据源!AQ50</f>
        <v>价值比例</v>
      </c>
      <c r="H18" s="2" t="str">
        <f>数据源!AR50</f>
        <v>产出概率</v>
      </c>
      <c r="I18" s="2" t="str">
        <f>数据源!AS50</f>
        <v>权重值</v>
      </c>
      <c r="J18" s="7" t="s">
        <v>234</v>
      </c>
      <c r="K18" s="7" t="s">
        <v>235</v>
      </c>
      <c r="L18" s="3" t="s">
        <v>222</v>
      </c>
      <c r="M18" s="3" t="s">
        <v>152</v>
      </c>
      <c r="N18" s="3" t="s">
        <v>224</v>
      </c>
      <c r="O18" s="3" t="s">
        <v>225</v>
      </c>
      <c r="P18" s="3" t="s">
        <v>226</v>
      </c>
      <c r="Q18" s="8" t="s">
        <v>244</v>
      </c>
      <c r="R18" s="8" t="s">
        <v>245</v>
      </c>
      <c r="S18" s="8" t="s">
        <v>246</v>
      </c>
    </row>
    <row r="19" spans="2:25" x14ac:dyDescent="0.3">
      <c r="B19" s="2">
        <f>数据源!AL51</f>
        <v>2</v>
      </c>
      <c r="C19" s="2" t="str">
        <f>数据源!AM51</f>
        <v>雷诺FT</v>
      </c>
      <c r="D19" s="2" t="str">
        <f>数据源!AN51</f>
        <v>坦克碎片</v>
      </c>
      <c r="E19" s="2">
        <f>数据源!AO51</f>
        <v>22.5</v>
      </c>
      <c r="F19" s="2">
        <f>数据源!AP51</f>
        <v>5.5</v>
      </c>
      <c r="G19" s="2">
        <f>数据源!AQ51</f>
        <v>0.14599999999999999</v>
      </c>
      <c r="H19" s="2">
        <f>数据源!AR51</f>
        <v>0.11856969696969695</v>
      </c>
      <c r="I19" s="2">
        <f>数据源!AS51</f>
        <v>1186</v>
      </c>
      <c r="J19" s="3">
        <f>ROUNDUP(IF(F19&gt;1,F19-ROUNDDOWN(SQRT(F19),0),F19),0)</f>
        <v>4</v>
      </c>
      <c r="K19" s="3">
        <f>F19*2-J19</f>
        <v>7</v>
      </c>
      <c r="L19" s="3" t="str">
        <f>RIGHT(D19,2)</f>
        <v>碎片</v>
      </c>
      <c r="M19" s="3">
        <f ca="1">IF(OR(L19="坦克",L19="碎片"),VLOOKUP(C19,INDIRECT("坦克ID"),MATCH(L19&amp;"ID",INDIRECT("坦克标头"),0),FALSE),VLOOKUP(C19,INDIRECT(L19&amp;"ID"),2,FALSE))</f>
        <v>51111</v>
      </c>
      <c r="N19" s="3">
        <f ca="1">M19</f>
        <v>51111</v>
      </c>
      <c r="O19" s="3">
        <f>I19</f>
        <v>1186</v>
      </c>
      <c r="P19" s="1" t="str">
        <f>"("&amp;J19&amp;","&amp;K19&amp;")"</f>
        <v>(4,7)</v>
      </c>
      <c r="Q19" s="3" t="str">
        <f>IF(D19="坦克碎片",VLOOKUP(C19,道具信息!$N$2:$O$291,2,FALSE)&amp;"碎片",VLOOKUP(C19,道具信息!$N$2:$O$291,2,FALSE))</f>
        <v>T1坦克碎片</v>
      </c>
      <c r="R19" s="3">
        <f t="shared" ref="R19:R46" si="20">SUMIFS(I:I,Q:Q,Q19,B:B,B19)</f>
        <v>3558</v>
      </c>
      <c r="S19" s="11">
        <f t="shared" ref="S19:S46" si="21">ROUND(R19/SUMIF(B:B,B19,I:I),3)</f>
        <v>0.35199999999999998</v>
      </c>
      <c r="T19" s="3" t="str">
        <f>VLOOKUP(Q19,道具信息!$Q$3:$S$20,2,FALSE)</f>
        <v>CHEST_ITEM_TYPE_T1_SHARD</v>
      </c>
      <c r="U19" s="3" t="str">
        <f>T19</f>
        <v>CHEST_ITEM_TYPE_T1_SHARD</v>
      </c>
      <c r="V19" s="3" t="str">
        <f>U19</f>
        <v>CHEST_ITEM_TYPE_T1_SHARD</v>
      </c>
      <c r="W19" s="13">
        <f>IF(U19&lt;&gt;"",ROUND(S19*100%,3),"")</f>
        <v>0.35199999999999998</v>
      </c>
      <c r="X19" s="3" t="str">
        <f>TEXT(W19,"0.0%")</f>
        <v>35.2%</v>
      </c>
      <c r="Y19" s="3" t="str">
        <f>X19</f>
        <v>35.2%</v>
      </c>
    </row>
    <row r="20" spans="2:25" x14ac:dyDescent="0.3">
      <c r="B20" s="2">
        <f>数据源!AL52</f>
        <v>2</v>
      </c>
      <c r="C20" s="2" t="str">
        <f>数据源!AM52</f>
        <v>Stuart</v>
      </c>
      <c r="D20" s="2" t="str">
        <f>数据源!AN52</f>
        <v>坦克碎片</v>
      </c>
      <c r="E20" s="2">
        <f>数据源!AO52</f>
        <v>22.5</v>
      </c>
      <c r="F20" s="2">
        <f>数据源!AP52</f>
        <v>5.5</v>
      </c>
      <c r="G20" s="2">
        <f>数据源!AQ52</f>
        <v>0.14599999999999999</v>
      </c>
      <c r="H20" s="2">
        <f>数据源!AR52</f>
        <v>0.11856969696969695</v>
      </c>
      <c r="I20" s="2">
        <f>数据源!AS52</f>
        <v>1186</v>
      </c>
      <c r="J20" s="3">
        <f t="shared" ref="J20:J31" si="22">ROUNDUP(IF(F20&gt;1,F20-ROUNDDOWN(SQRT(F20),0),F20),0)</f>
        <v>4</v>
      </c>
      <c r="K20" s="3">
        <f t="shared" ref="K20:K31" si="23">F20*2-J20</f>
        <v>7</v>
      </c>
      <c r="L20" s="3" t="str">
        <f t="shared" ref="L20:L21" si="24">RIGHT(D20,2)</f>
        <v>碎片</v>
      </c>
      <c r="M20" s="3">
        <f t="shared" ref="M20:M21" ca="1" si="25">IF(OR(L20="坦克",L20="碎片"),VLOOKUP(C20,INDIRECT("坦克ID"),MATCH(L20&amp;"ID",INDIRECT("坦克标头"),0),FALSE),VLOOKUP(C20,INDIRECT(L20&amp;"ID"),2,FALSE))</f>
        <v>52111</v>
      </c>
      <c r="N20" s="3" t="str">
        <f ca="1">N19&amp;","&amp;M20</f>
        <v>51111,52111</v>
      </c>
      <c r="O20" s="3" t="str">
        <f>O19&amp;","&amp;I20</f>
        <v>1186,1186</v>
      </c>
      <c r="P20" s="1" t="str">
        <f>P19&amp;","&amp;"("&amp;J20&amp;","&amp;K20&amp;")"</f>
        <v>(4,7),(4,7)</v>
      </c>
      <c r="Q20" s="3" t="str">
        <f>IF(D20="坦克碎片",VLOOKUP(C20,道具信息!$N$2:$O$291,2,FALSE)&amp;"碎片",VLOOKUP(C20,道具信息!$N$2:$O$291,2,FALSE))</f>
        <v>T1坦克碎片</v>
      </c>
      <c r="R20" s="3">
        <f t="shared" si="20"/>
        <v>3558</v>
      </c>
      <c r="S20" s="11">
        <f t="shared" si="21"/>
        <v>0.35199999999999998</v>
      </c>
      <c r="T20" s="3" t="str">
        <f>VLOOKUP(Q20,道具信息!$Q$3:$S$20,2,FALSE)</f>
        <v>CHEST_ITEM_TYPE_T1_SHARD</v>
      </c>
      <c r="U20" s="3" t="str">
        <f>IF(COUNTIF(U$19:U19,T20)=0,T20,"")</f>
        <v/>
      </c>
      <c r="V20" s="3" t="str">
        <f>IF(U20&lt;&gt;"",V19&amp;","&amp;U20,V19)</f>
        <v>CHEST_ITEM_TYPE_T1_SHARD</v>
      </c>
      <c r="W20" s="13" t="str">
        <f t="shared" ref="W20:W45" si="26">IF(U20&lt;&gt;"",ROUND(S20*100%,3),"")</f>
        <v/>
      </c>
      <c r="X20" s="3" t="str">
        <f t="shared" ref="X20:X45" si="27">TEXT(W20,"0.0%")</f>
        <v/>
      </c>
      <c r="Y20" s="3" t="str">
        <f>IF(X20&lt;&gt;"",Y19&amp;","&amp;X20,Y19)</f>
        <v>35.2%</v>
      </c>
    </row>
    <row r="21" spans="2:25" x14ac:dyDescent="0.3">
      <c r="B21" s="2">
        <f>数据源!AL53</f>
        <v>2</v>
      </c>
      <c r="C21" s="2" t="str">
        <f>数据源!AM53</f>
        <v>B-1</v>
      </c>
      <c r="D21" s="2" t="str">
        <f>数据源!AN53</f>
        <v>坦克碎片</v>
      </c>
      <c r="E21" s="2">
        <f>数据源!AO53</f>
        <v>22.5</v>
      </c>
      <c r="F21" s="2">
        <f>数据源!AP53</f>
        <v>5.5</v>
      </c>
      <c r="G21" s="2">
        <f>数据源!AQ53</f>
        <v>0.14599999999999999</v>
      </c>
      <c r="H21" s="2">
        <f>数据源!AR53</f>
        <v>0.11856969696969695</v>
      </c>
      <c r="I21" s="2">
        <f>数据源!AS53</f>
        <v>1186</v>
      </c>
      <c r="J21" s="3">
        <f t="shared" si="22"/>
        <v>4</v>
      </c>
      <c r="K21" s="3">
        <f t="shared" si="23"/>
        <v>7</v>
      </c>
      <c r="L21" s="3" t="str">
        <f t="shared" si="24"/>
        <v>碎片</v>
      </c>
      <c r="M21" s="3">
        <f t="shared" ca="1" si="25"/>
        <v>53111</v>
      </c>
      <c r="N21" s="3" t="str">
        <f t="shared" ref="N21" ca="1" si="28">N20&amp;","&amp;M21</f>
        <v>51111,52111,53111</v>
      </c>
      <c r="O21" s="3" t="str">
        <f t="shared" ref="O21" si="29">O20&amp;","&amp;I21</f>
        <v>1186,1186,1186</v>
      </c>
      <c r="P21" s="1" t="str">
        <f t="shared" ref="P21" si="30">P20&amp;","&amp;"("&amp;J21&amp;","&amp;K21&amp;")"</f>
        <v>(4,7),(4,7),(4,7)</v>
      </c>
      <c r="Q21" s="3" t="str">
        <f>IF(D21="坦克碎片",VLOOKUP(C21,道具信息!$N$2:$O$291,2,FALSE)&amp;"碎片",VLOOKUP(C21,道具信息!$N$2:$O$291,2,FALSE))</f>
        <v>T1坦克碎片</v>
      </c>
      <c r="R21" s="3">
        <f t="shared" si="20"/>
        <v>3558</v>
      </c>
      <c r="S21" s="11">
        <f t="shared" si="21"/>
        <v>0.35199999999999998</v>
      </c>
      <c r="T21" s="3" t="str">
        <f>VLOOKUP(Q21,道具信息!$Q$3:$S$20,2,FALSE)</f>
        <v>CHEST_ITEM_TYPE_T1_SHARD</v>
      </c>
      <c r="U21" s="3" t="str">
        <f>IF(COUNTIF(U$19:U20,T21)=0,T21,"")</f>
        <v/>
      </c>
      <c r="V21" s="3" t="str">
        <f t="shared" ref="V21:V26" si="31">IF(U21&lt;&gt;"",V20&amp;","&amp;U21,V20)</f>
        <v>CHEST_ITEM_TYPE_T1_SHARD</v>
      </c>
      <c r="W21" s="13" t="str">
        <f t="shared" si="26"/>
        <v/>
      </c>
      <c r="X21" s="3" t="str">
        <f t="shared" si="27"/>
        <v/>
      </c>
      <c r="Y21" s="3" t="str">
        <f t="shared" ref="Y21:Y26" si="32">IF(X21&lt;&gt;"",Y20&amp;","&amp;X21,Y20)</f>
        <v>35.2%</v>
      </c>
    </row>
    <row r="22" spans="2:25" x14ac:dyDescent="0.3">
      <c r="B22" s="2">
        <f>数据源!AL54</f>
        <v>2</v>
      </c>
      <c r="C22" s="2" t="str">
        <f>数据源!AM54</f>
        <v>二号</v>
      </c>
      <c r="D22" s="2" t="str">
        <f>数据源!AN54</f>
        <v>坦克碎片</v>
      </c>
      <c r="E22" s="2">
        <f>数据源!AO54</f>
        <v>25</v>
      </c>
      <c r="F22" s="2">
        <f>数据源!AP54</f>
        <v>3.5</v>
      </c>
      <c r="G22" s="2">
        <f>数据源!AQ54</f>
        <v>7.2999999999999995E-2</v>
      </c>
      <c r="H22" s="2">
        <f>数据源!AR54</f>
        <v>8.3845714285714273E-2</v>
      </c>
      <c r="I22" s="2">
        <f>数据源!AS54</f>
        <v>838</v>
      </c>
      <c r="J22" s="3">
        <f t="shared" si="22"/>
        <v>3</v>
      </c>
      <c r="K22" s="3">
        <f t="shared" si="23"/>
        <v>4</v>
      </c>
      <c r="L22" s="3" t="str">
        <f t="shared" ref="L22:L29" si="33">RIGHT(D22,2)</f>
        <v>碎片</v>
      </c>
      <c r="M22" s="3">
        <f t="shared" ref="M22:M29" ca="1" si="34">IF(OR(L22="坦克",L22="碎片"),VLOOKUP(C22,INDIRECT("坦克ID"),MATCH(L22&amp;"ID",INDIRECT("坦克标头"),0),FALSE),VLOOKUP(C22,INDIRECT(L22&amp;"ID"),2,FALSE))</f>
        <v>51211</v>
      </c>
      <c r="N22" s="3" t="str">
        <f t="shared" ref="N22:N29" ca="1" si="35">N21&amp;","&amp;M22</f>
        <v>51111,52111,53111,51211</v>
      </c>
      <c r="O22" s="3" t="str">
        <f t="shared" ref="O22:O29" si="36">O21&amp;","&amp;I22</f>
        <v>1186,1186,1186,838</v>
      </c>
      <c r="P22" s="1" t="str">
        <f t="shared" ref="P22:P29" si="37">P21&amp;","&amp;"("&amp;J22&amp;","&amp;K22&amp;")"</f>
        <v>(4,7),(4,7),(4,7),(3,4)</v>
      </c>
      <c r="Q22" s="3" t="str">
        <f>IF(D22="坦克碎片",VLOOKUP(C22,道具信息!$N$2:$O$291,2,FALSE)&amp;"碎片",VLOOKUP(C22,道具信息!$N$2:$O$291,2,FALSE))</f>
        <v>T2坦克碎片</v>
      </c>
      <c r="R22" s="3">
        <f t="shared" si="20"/>
        <v>2514</v>
      </c>
      <c r="S22" s="11">
        <f t="shared" si="21"/>
        <v>0.249</v>
      </c>
      <c r="T22" s="3" t="str">
        <f>VLOOKUP(Q22,道具信息!$Q$3:$S$20,2,FALSE)</f>
        <v>CHEST_ITEM_TYPE_T2_SHARD</v>
      </c>
      <c r="U22" s="3" t="str">
        <f>IF(COUNTIF(U$19:U21,T22)=0,T22,"")</f>
        <v>CHEST_ITEM_TYPE_T2_SHARD</v>
      </c>
      <c r="V22" s="3" t="str">
        <f t="shared" si="31"/>
        <v>CHEST_ITEM_TYPE_T1_SHARD,CHEST_ITEM_TYPE_T2_SHARD</v>
      </c>
      <c r="W22" s="13">
        <f t="shared" si="26"/>
        <v>0.249</v>
      </c>
      <c r="X22" s="3" t="str">
        <f t="shared" si="27"/>
        <v>24.9%</v>
      </c>
      <c r="Y22" s="3" t="str">
        <f t="shared" si="32"/>
        <v>35.2%,24.9%</v>
      </c>
    </row>
    <row r="23" spans="2:25" x14ac:dyDescent="0.3">
      <c r="B23" s="2">
        <f>数据源!AL55</f>
        <v>2</v>
      </c>
      <c r="C23" s="2" t="str">
        <f>数据源!AM55</f>
        <v>T-34</v>
      </c>
      <c r="D23" s="2" t="str">
        <f>数据源!AN55</f>
        <v>坦克碎片</v>
      </c>
      <c r="E23" s="2">
        <f>数据源!AO55</f>
        <v>25</v>
      </c>
      <c r="F23" s="2">
        <f>数据源!AP55</f>
        <v>3.5</v>
      </c>
      <c r="G23" s="2">
        <f>数据源!AQ55</f>
        <v>7.2999999999999995E-2</v>
      </c>
      <c r="H23" s="2">
        <f>数据源!AR55</f>
        <v>8.3845714285714273E-2</v>
      </c>
      <c r="I23" s="2">
        <f>数据源!AS55</f>
        <v>838</v>
      </c>
      <c r="J23" s="3">
        <f t="shared" si="22"/>
        <v>3</v>
      </c>
      <c r="K23" s="3">
        <f t="shared" si="23"/>
        <v>4</v>
      </c>
      <c r="L23" s="3" t="str">
        <f t="shared" si="33"/>
        <v>碎片</v>
      </c>
      <c r="M23" s="3">
        <f t="shared" ca="1" si="34"/>
        <v>52211</v>
      </c>
      <c r="N23" s="3" t="str">
        <f t="shared" ca="1" si="35"/>
        <v>51111,52111,53111,51211,52211</v>
      </c>
      <c r="O23" s="3" t="str">
        <f t="shared" si="36"/>
        <v>1186,1186,1186,838,838</v>
      </c>
      <c r="P23" s="1" t="str">
        <f t="shared" si="37"/>
        <v>(4,7),(4,7),(4,7),(3,4),(3,4)</v>
      </c>
      <c r="Q23" s="3" t="str">
        <f>IF(D23="坦克碎片",VLOOKUP(C23,道具信息!$N$2:$O$291,2,FALSE)&amp;"碎片",VLOOKUP(C23,道具信息!$N$2:$O$291,2,FALSE))</f>
        <v>T2坦克碎片</v>
      </c>
      <c r="R23" s="3">
        <f t="shared" si="20"/>
        <v>2514</v>
      </c>
      <c r="S23" s="11">
        <f t="shared" si="21"/>
        <v>0.249</v>
      </c>
      <c r="T23" s="3" t="str">
        <f>VLOOKUP(Q23,道具信息!$Q$3:$S$20,2,FALSE)</f>
        <v>CHEST_ITEM_TYPE_T2_SHARD</v>
      </c>
      <c r="U23" s="3" t="str">
        <f>IF(COUNTIF(U$19:U22,T23)=0,T23,"")</f>
        <v/>
      </c>
      <c r="V23" s="3" t="str">
        <f t="shared" si="31"/>
        <v>CHEST_ITEM_TYPE_T1_SHARD,CHEST_ITEM_TYPE_T2_SHARD</v>
      </c>
      <c r="W23" s="13" t="str">
        <f t="shared" si="26"/>
        <v/>
      </c>
      <c r="X23" s="3" t="str">
        <f t="shared" si="27"/>
        <v/>
      </c>
      <c r="Y23" s="3" t="str">
        <f t="shared" si="32"/>
        <v>35.2%,24.9%</v>
      </c>
    </row>
    <row r="24" spans="2:25" x14ac:dyDescent="0.3">
      <c r="B24" s="2">
        <f>数据源!AL56</f>
        <v>2</v>
      </c>
      <c r="C24" s="2" t="str">
        <f>数据源!AM56</f>
        <v>KV-1</v>
      </c>
      <c r="D24" s="2" t="str">
        <f>数据源!AN56</f>
        <v>坦克碎片</v>
      </c>
      <c r="E24" s="2">
        <f>数据源!AO56</f>
        <v>25</v>
      </c>
      <c r="F24" s="2">
        <f>数据源!AP56</f>
        <v>3.5</v>
      </c>
      <c r="G24" s="2">
        <f>数据源!AQ56</f>
        <v>7.2999999999999995E-2</v>
      </c>
      <c r="H24" s="2">
        <f>数据源!AR56</f>
        <v>8.3845714285714273E-2</v>
      </c>
      <c r="I24" s="2">
        <f>数据源!AS56</f>
        <v>838</v>
      </c>
      <c r="J24" s="3">
        <f t="shared" si="22"/>
        <v>3</v>
      </c>
      <c r="K24" s="3">
        <f t="shared" si="23"/>
        <v>4</v>
      </c>
      <c r="L24" s="3" t="str">
        <f t="shared" si="33"/>
        <v>碎片</v>
      </c>
      <c r="M24" s="3">
        <f t="shared" ca="1" si="34"/>
        <v>53211</v>
      </c>
      <c r="N24" s="3" t="str">
        <f t="shared" ca="1" si="35"/>
        <v>51111,52111,53111,51211,52211,53211</v>
      </c>
      <c r="O24" s="3" t="str">
        <f t="shared" si="36"/>
        <v>1186,1186,1186,838,838,838</v>
      </c>
      <c r="P24" s="1" t="str">
        <f t="shared" si="37"/>
        <v>(4,7),(4,7),(4,7),(3,4),(3,4),(3,4)</v>
      </c>
      <c r="Q24" s="3" t="str">
        <f>IF(D24="坦克碎片",VLOOKUP(C24,道具信息!$N$2:$O$291,2,FALSE)&amp;"碎片",VLOOKUP(C24,道具信息!$N$2:$O$291,2,FALSE))</f>
        <v>T2坦克碎片</v>
      </c>
      <c r="R24" s="3">
        <f t="shared" si="20"/>
        <v>2514</v>
      </c>
      <c r="S24" s="11">
        <f t="shared" si="21"/>
        <v>0.249</v>
      </c>
      <c r="T24" s="3" t="str">
        <f>VLOOKUP(Q24,道具信息!$Q$3:$S$20,2,FALSE)</f>
        <v>CHEST_ITEM_TYPE_T2_SHARD</v>
      </c>
      <c r="U24" s="3" t="str">
        <f>IF(COUNTIF(U$19:U23,T24)=0,T24,"")</f>
        <v/>
      </c>
      <c r="V24" s="3" t="str">
        <f t="shared" si="31"/>
        <v>CHEST_ITEM_TYPE_T1_SHARD,CHEST_ITEM_TYPE_T2_SHARD</v>
      </c>
      <c r="W24" s="13" t="str">
        <f t="shared" si="26"/>
        <v/>
      </c>
      <c r="X24" s="3" t="str">
        <f t="shared" si="27"/>
        <v/>
      </c>
      <c r="Y24" s="3" t="str">
        <f t="shared" si="32"/>
        <v>35.2%,24.9%</v>
      </c>
    </row>
    <row r="25" spans="2:25" x14ac:dyDescent="0.3">
      <c r="B25" s="2">
        <f>数据源!AL57</f>
        <v>2</v>
      </c>
      <c r="C25" s="2" t="str">
        <f>数据源!AM57</f>
        <v>T1LP1</v>
      </c>
      <c r="D25" s="2" t="str">
        <f>数据源!AN57</f>
        <v>部件</v>
      </c>
      <c r="E25" s="2">
        <f>数据源!AO57</f>
        <v>45</v>
      </c>
      <c r="F25" s="2">
        <f>数据源!AP57</f>
        <v>2</v>
      </c>
      <c r="G25" s="2">
        <f>数据源!AQ57</f>
        <v>1.7000000000000001E-2</v>
      </c>
      <c r="H25" s="2">
        <f>数据源!AR57</f>
        <v>1.8983333333333335E-2</v>
      </c>
      <c r="I25" s="2">
        <f>数据源!AS57</f>
        <v>190</v>
      </c>
      <c r="J25" s="3">
        <f t="shared" si="22"/>
        <v>1</v>
      </c>
      <c r="K25" s="3">
        <f t="shared" si="23"/>
        <v>3</v>
      </c>
      <c r="L25" s="3" t="str">
        <f t="shared" si="33"/>
        <v>部件</v>
      </c>
      <c r="M25" s="3">
        <f t="shared" ca="1" si="34"/>
        <v>91001</v>
      </c>
      <c r="N25" s="3" t="str">
        <f t="shared" ca="1" si="35"/>
        <v>51111,52111,53111,51211,52211,53211,91001</v>
      </c>
      <c r="O25" s="3" t="str">
        <f t="shared" si="36"/>
        <v>1186,1186,1186,838,838,838,190</v>
      </c>
      <c r="P25" s="1" t="str">
        <f t="shared" si="37"/>
        <v>(4,7),(4,7),(4,7),(3,4),(3,4),(3,4),(1,3)</v>
      </c>
      <c r="Q25" s="3" t="str">
        <f>IF(D25="坦克碎片",VLOOKUP(C25,道具信息!$N$2:$O$291,2,FALSE)&amp;"碎片",VLOOKUP(C25,道具信息!$N$2:$O$291,2,FALSE))</f>
        <v>T1部件</v>
      </c>
      <c r="R25" s="3">
        <f t="shared" si="20"/>
        <v>3420</v>
      </c>
      <c r="S25" s="11">
        <f t="shared" si="21"/>
        <v>0.33900000000000002</v>
      </c>
      <c r="T25" s="3" t="str">
        <f>VLOOKUP(Q25,道具信息!$Q$3:$S$20,2,FALSE)</f>
        <v>CHEST_ITEM_TYPE_T1_PART</v>
      </c>
      <c r="U25" s="3" t="str">
        <f>IF(COUNTIF(U$19:U24,T25)=0,T25,"")</f>
        <v>CHEST_ITEM_TYPE_T1_PART</v>
      </c>
      <c r="V25" s="3" t="str">
        <f t="shared" si="31"/>
        <v>CHEST_ITEM_TYPE_T1_SHARD,CHEST_ITEM_TYPE_T2_SHARD,CHEST_ITEM_TYPE_T1_PART</v>
      </c>
      <c r="W25" s="13">
        <f t="shared" si="26"/>
        <v>0.33900000000000002</v>
      </c>
      <c r="X25" s="3" t="str">
        <f t="shared" si="27"/>
        <v>33.9%</v>
      </c>
      <c r="Y25" s="3" t="str">
        <f t="shared" si="32"/>
        <v>35.2%,24.9%,33.9%</v>
      </c>
    </row>
    <row r="26" spans="2:25" x14ac:dyDescent="0.3">
      <c r="B26" s="2">
        <f>数据源!AL58</f>
        <v>2</v>
      </c>
      <c r="C26" s="2" t="str">
        <f>数据源!AM58</f>
        <v>T1LP3</v>
      </c>
      <c r="D26" s="2" t="str">
        <f>数据源!AN58</f>
        <v>部件</v>
      </c>
      <c r="E26" s="2">
        <f>数据源!AO58</f>
        <v>45</v>
      </c>
      <c r="F26" s="2">
        <f>数据源!AP58</f>
        <v>2</v>
      </c>
      <c r="G26" s="2">
        <f>数据源!AQ58</f>
        <v>1.7000000000000001E-2</v>
      </c>
      <c r="H26" s="2">
        <f>数据源!AR58</f>
        <v>1.8983333333333335E-2</v>
      </c>
      <c r="I26" s="2">
        <f>数据源!AS58</f>
        <v>190</v>
      </c>
      <c r="J26" s="3">
        <f t="shared" si="22"/>
        <v>1</v>
      </c>
      <c r="K26" s="3">
        <f t="shared" si="23"/>
        <v>3</v>
      </c>
      <c r="L26" s="3" t="str">
        <f t="shared" si="33"/>
        <v>部件</v>
      </c>
      <c r="M26" s="3">
        <f t="shared" ca="1" si="34"/>
        <v>91003</v>
      </c>
      <c r="N26" s="3" t="str">
        <f t="shared" ca="1" si="35"/>
        <v>51111,52111,53111,51211,52211,53211,91001,91003</v>
      </c>
      <c r="O26" s="3" t="str">
        <f t="shared" si="36"/>
        <v>1186,1186,1186,838,838,838,190,190</v>
      </c>
      <c r="P26" s="1" t="str">
        <f t="shared" si="37"/>
        <v>(4,7),(4,7),(4,7),(3,4),(3,4),(3,4),(1,3),(1,3)</v>
      </c>
      <c r="Q26" s="3" t="str">
        <f>IF(D26="坦克碎片",VLOOKUP(C26,道具信息!$N$2:$O$291,2,FALSE)&amp;"碎片",VLOOKUP(C26,道具信息!$N$2:$O$291,2,FALSE))</f>
        <v>T1部件</v>
      </c>
      <c r="R26" s="3">
        <f t="shared" si="20"/>
        <v>3420</v>
      </c>
      <c r="S26" s="11">
        <f t="shared" si="21"/>
        <v>0.33900000000000002</v>
      </c>
      <c r="T26" s="3" t="str">
        <f>VLOOKUP(Q26,道具信息!$Q$3:$S$20,2,FALSE)</f>
        <v>CHEST_ITEM_TYPE_T1_PART</v>
      </c>
      <c r="U26" s="3" t="str">
        <f>IF(COUNTIF(U$19:U25,T26)=0,T26,"")</f>
        <v/>
      </c>
      <c r="V26" s="3" t="str">
        <f t="shared" si="31"/>
        <v>CHEST_ITEM_TYPE_T1_SHARD,CHEST_ITEM_TYPE_T2_SHARD,CHEST_ITEM_TYPE_T1_PART</v>
      </c>
      <c r="W26" s="13" t="str">
        <f t="shared" si="26"/>
        <v/>
      </c>
      <c r="X26" s="3" t="str">
        <f t="shared" si="27"/>
        <v/>
      </c>
      <c r="Y26" s="3" t="str">
        <f t="shared" si="32"/>
        <v>35.2%,24.9%,33.9%</v>
      </c>
    </row>
    <row r="27" spans="2:25" x14ac:dyDescent="0.3">
      <c r="B27" s="2">
        <f>数据源!AL59</f>
        <v>2</v>
      </c>
      <c r="C27" s="2" t="str">
        <f>数据源!AM59</f>
        <v>T1LP5</v>
      </c>
      <c r="D27" s="2" t="str">
        <f>数据源!AN59</f>
        <v>部件</v>
      </c>
      <c r="E27" s="2">
        <f>数据源!AO59</f>
        <v>45</v>
      </c>
      <c r="F27" s="2">
        <f>数据源!AP59</f>
        <v>2</v>
      </c>
      <c r="G27" s="2">
        <f>数据源!AQ59</f>
        <v>1.7000000000000001E-2</v>
      </c>
      <c r="H27" s="2">
        <f>数据源!AR59</f>
        <v>1.8983333333333335E-2</v>
      </c>
      <c r="I27" s="2">
        <f>数据源!AS59</f>
        <v>190</v>
      </c>
      <c r="J27" s="3">
        <f t="shared" si="22"/>
        <v>1</v>
      </c>
      <c r="K27" s="3">
        <f t="shared" si="23"/>
        <v>3</v>
      </c>
      <c r="L27" s="3" t="str">
        <f t="shared" si="33"/>
        <v>部件</v>
      </c>
      <c r="M27" s="3">
        <f t="shared" ca="1" si="34"/>
        <v>91005</v>
      </c>
      <c r="N27" s="3" t="str">
        <f t="shared" ca="1" si="35"/>
        <v>51111,52111,53111,51211,52211,53211,91001,91003,91005</v>
      </c>
      <c r="O27" s="3" t="str">
        <f t="shared" si="36"/>
        <v>1186,1186,1186,838,838,838,190,190,190</v>
      </c>
      <c r="P27" s="1" t="str">
        <f t="shared" si="37"/>
        <v>(4,7),(4,7),(4,7),(3,4),(3,4),(3,4),(1,3),(1,3),(1,3)</v>
      </c>
      <c r="Q27" s="3" t="str">
        <f>IF(D27="坦克碎片",VLOOKUP(C27,道具信息!$N$2:$O$291,2,FALSE)&amp;"碎片",VLOOKUP(C27,道具信息!$N$2:$O$291,2,FALSE))</f>
        <v>T1部件</v>
      </c>
      <c r="R27" s="3">
        <f t="shared" si="20"/>
        <v>3420</v>
      </c>
      <c r="S27" s="11">
        <f t="shared" si="21"/>
        <v>0.33900000000000002</v>
      </c>
      <c r="T27" s="3" t="str">
        <f>VLOOKUP(Q27,道具信息!$Q$3:$S$20,2,FALSE)</f>
        <v>CHEST_ITEM_TYPE_T1_PART</v>
      </c>
      <c r="U27" s="3" t="str">
        <f>IF(COUNTIF(U$19:U26,T27)=0,T27,"")</f>
        <v/>
      </c>
      <c r="V27" s="3" t="str">
        <f>IF(U27&lt;&gt;"",V26&amp;","&amp;U27,V26)</f>
        <v>CHEST_ITEM_TYPE_T1_SHARD,CHEST_ITEM_TYPE_T2_SHARD,CHEST_ITEM_TYPE_T1_PART</v>
      </c>
      <c r="W27" s="13" t="str">
        <f t="shared" si="26"/>
        <v/>
      </c>
      <c r="X27" s="3" t="str">
        <f t="shared" si="27"/>
        <v/>
      </c>
      <c r="Y27" s="3" t="str">
        <f>IF(X27&lt;&gt;"",Y26&amp;","&amp;X27,Y26)</f>
        <v>35.2%,24.9%,33.9%</v>
      </c>
    </row>
    <row r="28" spans="2:25" x14ac:dyDescent="0.3">
      <c r="B28" s="2">
        <f>数据源!AL60</f>
        <v>2</v>
      </c>
      <c r="C28" s="2" t="str">
        <f>数据源!AM60</f>
        <v>T1MP1</v>
      </c>
      <c r="D28" s="2" t="str">
        <f>数据源!AN60</f>
        <v>部件</v>
      </c>
      <c r="E28" s="2">
        <f>数据源!AO60</f>
        <v>45</v>
      </c>
      <c r="F28" s="2">
        <f>数据源!AP60</f>
        <v>2</v>
      </c>
      <c r="G28" s="2">
        <f>数据源!AQ60</f>
        <v>1.7000000000000001E-2</v>
      </c>
      <c r="H28" s="2">
        <f>数据源!AR60</f>
        <v>1.8983333333333335E-2</v>
      </c>
      <c r="I28" s="2">
        <f>数据源!AS60</f>
        <v>190</v>
      </c>
      <c r="J28" s="3">
        <f t="shared" si="22"/>
        <v>1</v>
      </c>
      <c r="K28" s="3">
        <f t="shared" si="23"/>
        <v>3</v>
      </c>
      <c r="L28" s="3" t="str">
        <f t="shared" si="33"/>
        <v>部件</v>
      </c>
      <c r="M28" s="3">
        <f t="shared" ca="1" si="34"/>
        <v>91101</v>
      </c>
      <c r="N28" s="3" t="str">
        <f t="shared" ca="1" si="35"/>
        <v>51111,52111,53111,51211,52211,53211,91001,91003,91005,91101</v>
      </c>
      <c r="O28" s="3" t="str">
        <f t="shared" si="36"/>
        <v>1186,1186,1186,838,838,838,190,190,190,190</v>
      </c>
      <c r="P28" s="1" t="str">
        <f t="shared" si="37"/>
        <v>(4,7),(4,7),(4,7),(3,4),(3,4),(3,4),(1,3),(1,3),(1,3),(1,3)</v>
      </c>
      <c r="Q28" s="3" t="str">
        <f>IF(D28="坦克碎片",VLOOKUP(C28,道具信息!$N$2:$O$291,2,FALSE)&amp;"碎片",VLOOKUP(C28,道具信息!$N$2:$O$291,2,FALSE))</f>
        <v>T1部件</v>
      </c>
      <c r="R28" s="3">
        <f t="shared" si="20"/>
        <v>3420</v>
      </c>
      <c r="S28" s="11">
        <f t="shared" si="21"/>
        <v>0.33900000000000002</v>
      </c>
      <c r="T28" s="3" t="str">
        <f>VLOOKUP(Q28,道具信息!$Q$3:$S$20,2,FALSE)</f>
        <v>CHEST_ITEM_TYPE_T1_PART</v>
      </c>
      <c r="U28" s="3" t="str">
        <f>IF(COUNTIF(U$19:U27,T28)=0,T28,"")</f>
        <v/>
      </c>
      <c r="V28" s="3" t="str">
        <f t="shared" ref="V28:V45" si="38">IF(U28&lt;&gt;"",V27&amp;","&amp;U28,V27)</f>
        <v>CHEST_ITEM_TYPE_T1_SHARD,CHEST_ITEM_TYPE_T2_SHARD,CHEST_ITEM_TYPE_T1_PART</v>
      </c>
      <c r="W28" s="13" t="str">
        <f t="shared" si="26"/>
        <v/>
      </c>
      <c r="X28" s="3" t="str">
        <f t="shared" si="27"/>
        <v/>
      </c>
      <c r="Y28" s="3" t="str">
        <f t="shared" ref="Y28:Y45" si="39">IF(X28&lt;&gt;"",Y27&amp;","&amp;X28,Y27)</f>
        <v>35.2%,24.9%,33.9%</v>
      </c>
    </row>
    <row r="29" spans="2:25" x14ac:dyDescent="0.3">
      <c r="B29" s="2">
        <f>数据源!AL61</f>
        <v>2</v>
      </c>
      <c r="C29" s="2" t="str">
        <f>数据源!AM61</f>
        <v>T1MP3</v>
      </c>
      <c r="D29" s="2" t="str">
        <f>数据源!AN61</f>
        <v>部件</v>
      </c>
      <c r="E29" s="2">
        <f>数据源!AO61</f>
        <v>45</v>
      </c>
      <c r="F29" s="2">
        <f>数据源!AP61</f>
        <v>2</v>
      </c>
      <c r="G29" s="2">
        <f>数据源!AQ61</f>
        <v>1.7000000000000001E-2</v>
      </c>
      <c r="H29" s="2">
        <f>数据源!AR61</f>
        <v>1.8983333333333335E-2</v>
      </c>
      <c r="I29" s="2">
        <f>数据源!AS61</f>
        <v>190</v>
      </c>
      <c r="J29" s="3">
        <f t="shared" si="22"/>
        <v>1</v>
      </c>
      <c r="K29" s="3">
        <f t="shared" si="23"/>
        <v>3</v>
      </c>
      <c r="L29" s="3" t="str">
        <f t="shared" si="33"/>
        <v>部件</v>
      </c>
      <c r="M29" s="3">
        <f t="shared" ca="1" si="34"/>
        <v>91103</v>
      </c>
      <c r="N29" s="3" t="str">
        <f t="shared" ca="1" si="35"/>
        <v>51111,52111,53111,51211,52211,53211,91001,91003,91005,91101,91103</v>
      </c>
      <c r="O29" s="3" t="str">
        <f t="shared" si="36"/>
        <v>1186,1186,1186,838,838,838,190,190,190,190,190</v>
      </c>
      <c r="P29" s="1" t="str">
        <f t="shared" si="37"/>
        <v>(4,7),(4,7),(4,7),(3,4),(3,4),(3,4),(1,3),(1,3),(1,3),(1,3),(1,3)</v>
      </c>
      <c r="Q29" s="3" t="str">
        <f>IF(D29="坦克碎片",VLOOKUP(C29,道具信息!$N$2:$O$291,2,FALSE)&amp;"碎片",VLOOKUP(C29,道具信息!$N$2:$O$291,2,FALSE))</f>
        <v>T1部件</v>
      </c>
      <c r="R29" s="3">
        <f t="shared" si="20"/>
        <v>3420</v>
      </c>
      <c r="S29" s="11">
        <f t="shared" si="21"/>
        <v>0.33900000000000002</v>
      </c>
      <c r="T29" s="3" t="str">
        <f>VLOOKUP(Q29,道具信息!$Q$3:$S$20,2,FALSE)</f>
        <v>CHEST_ITEM_TYPE_T1_PART</v>
      </c>
      <c r="U29" s="3" t="str">
        <f>IF(COUNTIF(U$19:U28,T29)=0,T29,"")</f>
        <v/>
      </c>
      <c r="V29" s="3" t="str">
        <f t="shared" si="38"/>
        <v>CHEST_ITEM_TYPE_T1_SHARD,CHEST_ITEM_TYPE_T2_SHARD,CHEST_ITEM_TYPE_T1_PART</v>
      </c>
      <c r="W29" s="13" t="str">
        <f t="shared" si="26"/>
        <v/>
      </c>
      <c r="X29" s="3" t="str">
        <f t="shared" si="27"/>
        <v/>
      </c>
      <c r="Y29" s="3" t="str">
        <f t="shared" si="39"/>
        <v>35.2%,24.9%,33.9%</v>
      </c>
    </row>
    <row r="30" spans="2:25" x14ac:dyDescent="0.3">
      <c r="B30" s="2">
        <f>数据源!AL62</f>
        <v>2</v>
      </c>
      <c r="C30" s="2" t="str">
        <f>数据源!AM62</f>
        <v>T1MP5</v>
      </c>
      <c r="D30" s="2" t="str">
        <f>数据源!AN62</f>
        <v>部件</v>
      </c>
      <c r="E30" s="2">
        <f>数据源!AO62</f>
        <v>45</v>
      </c>
      <c r="F30" s="2">
        <f>数据源!AP62</f>
        <v>2</v>
      </c>
      <c r="G30" s="2">
        <f>数据源!AQ62</f>
        <v>1.7000000000000001E-2</v>
      </c>
      <c r="H30" s="2">
        <f>数据源!AR62</f>
        <v>1.8983333333333335E-2</v>
      </c>
      <c r="I30" s="2">
        <f>数据源!AS62</f>
        <v>190</v>
      </c>
      <c r="J30" s="3">
        <f t="shared" si="22"/>
        <v>1</v>
      </c>
      <c r="K30" s="3">
        <f t="shared" si="23"/>
        <v>3</v>
      </c>
      <c r="L30" s="3" t="str">
        <f t="shared" ref="L30:L45" si="40">RIGHT(D30,2)</f>
        <v>部件</v>
      </c>
      <c r="M30" s="3">
        <f t="shared" ref="M30:M45" ca="1" si="41">IF(OR(L30="坦克",L30="碎片"),VLOOKUP(C30,INDIRECT("坦克ID"),MATCH(L30&amp;"ID",INDIRECT("坦克标头"),0),FALSE),VLOOKUP(C30,INDIRECT(L30&amp;"ID"),2,FALSE))</f>
        <v>91105</v>
      </c>
      <c r="N30" s="3" t="str">
        <f t="shared" ref="N30:N45" ca="1" si="42">N29&amp;","&amp;M30</f>
        <v>51111,52111,53111,51211,52211,53211,91001,91003,91005,91101,91103,91105</v>
      </c>
      <c r="O30" s="3" t="str">
        <f t="shared" ref="O30:O45" si="43">O29&amp;","&amp;I30</f>
        <v>1186,1186,1186,838,838,838,190,190,190,190,190,190</v>
      </c>
      <c r="P30" s="1" t="str">
        <f t="shared" ref="P30:P45" si="44">P29&amp;","&amp;"("&amp;J30&amp;","&amp;K30&amp;")"</f>
        <v>(4,7),(4,7),(4,7),(3,4),(3,4),(3,4),(1,3),(1,3),(1,3),(1,3),(1,3),(1,3)</v>
      </c>
      <c r="Q30" s="3" t="str">
        <f>IF(D30="坦克碎片",VLOOKUP(C30,道具信息!$N$2:$O$291,2,FALSE)&amp;"碎片",VLOOKUP(C30,道具信息!$N$2:$O$291,2,FALSE))</f>
        <v>T1部件</v>
      </c>
      <c r="R30" s="3">
        <f t="shared" si="20"/>
        <v>3420</v>
      </c>
      <c r="S30" s="11">
        <f t="shared" si="21"/>
        <v>0.33900000000000002</v>
      </c>
      <c r="T30" s="3" t="str">
        <f>VLOOKUP(Q30,道具信息!$Q$3:$S$20,2,FALSE)</f>
        <v>CHEST_ITEM_TYPE_T1_PART</v>
      </c>
      <c r="U30" s="3" t="str">
        <f>IF(COUNTIF(U$19:U29,T30)=0,T30,"")</f>
        <v/>
      </c>
      <c r="V30" s="3" t="str">
        <f t="shared" si="38"/>
        <v>CHEST_ITEM_TYPE_T1_SHARD,CHEST_ITEM_TYPE_T2_SHARD,CHEST_ITEM_TYPE_T1_PART</v>
      </c>
      <c r="W30" s="13" t="str">
        <f t="shared" si="26"/>
        <v/>
      </c>
      <c r="X30" s="3" t="str">
        <f t="shared" si="27"/>
        <v/>
      </c>
      <c r="Y30" s="3" t="str">
        <f t="shared" si="39"/>
        <v>35.2%,24.9%,33.9%</v>
      </c>
    </row>
    <row r="31" spans="2:25" x14ac:dyDescent="0.3">
      <c r="B31" s="2">
        <f>数据源!AL63</f>
        <v>2</v>
      </c>
      <c r="C31" s="2" t="str">
        <f>数据源!AM63</f>
        <v>T1HP1</v>
      </c>
      <c r="D31" s="2" t="str">
        <f>数据源!AN63</f>
        <v>部件</v>
      </c>
      <c r="E31" s="2">
        <f>数据源!AO63</f>
        <v>45</v>
      </c>
      <c r="F31" s="2">
        <f>数据源!AP63</f>
        <v>2</v>
      </c>
      <c r="G31" s="2">
        <f>数据源!AQ63</f>
        <v>1.7000000000000001E-2</v>
      </c>
      <c r="H31" s="2">
        <f>数据源!AR63</f>
        <v>1.8983333333333335E-2</v>
      </c>
      <c r="I31" s="2">
        <f>数据源!AS63</f>
        <v>190</v>
      </c>
      <c r="J31" s="3">
        <f t="shared" si="22"/>
        <v>1</v>
      </c>
      <c r="K31" s="3">
        <f t="shared" si="23"/>
        <v>3</v>
      </c>
      <c r="L31" s="3" t="str">
        <f t="shared" si="40"/>
        <v>部件</v>
      </c>
      <c r="M31" s="3">
        <f t="shared" ca="1" si="41"/>
        <v>91201</v>
      </c>
      <c r="N31" s="3" t="str">
        <f t="shared" ca="1" si="42"/>
        <v>51111,52111,53111,51211,52211,53211,91001,91003,91005,91101,91103,91105,91201</v>
      </c>
      <c r="O31" s="3" t="str">
        <f t="shared" si="43"/>
        <v>1186,1186,1186,838,838,838,190,190,190,190,190,190,190</v>
      </c>
      <c r="P31" s="1" t="str">
        <f t="shared" si="44"/>
        <v>(4,7),(4,7),(4,7),(3,4),(3,4),(3,4),(1,3),(1,3),(1,3),(1,3),(1,3),(1,3),(1,3)</v>
      </c>
      <c r="Q31" s="3" t="str">
        <f>IF(D31="坦克碎片",VLOOKUP(C31,道具信息!$N$2:$O$291,2,FALSE)&amp;"碎片",VLOOKUP(C31,道具信息!$N$2:$O$291,2,FALSE))</f>
        <v>T1部件</v>
      </c>
      <c r="R31" s="3">
        <f t="shared" si="20"/>
        <v>3420</v>
      </c>
      <c r="S31" s="11">
        <f t="shared" si="21"/>
        <v>0.33900000000000002</v>
      </c>
      <c r="T31" s="3" t="str">
        <f>VLOOKUP(Q31,道具信息!$Q$3:$S$20,2,FALSE)</f>
        <v>CHEST_ITEM_TYPE_T1_PART</v>
      </c>
      <c r="U31" s="3" t="str">
        <f>IF(COUNTIF(U$19:U30,T31)=0,T31,"")</f>
        <v/>
      </c>
      <c r="V31" s="3" t="str">
        <f t="shared" si="38"/>
        <v>CHEST_ITEM_TYPE_T1_SHARD,CHEST_ITEM_TYPE_T2_SHARD,CHEST_ITEM_TYPE_T1_PART</v>
      </c>
      <c r="W31" s="13" t="str">
        <f t="shared" si="26"/>
        <v/>
      </c>
      <c r="X31" s="3" t="str">
        <f t="shared" si="27"/>
        <v/>
      </c>
      <c r="Y31" s="3" t="str">
        <f t="shared" si="39"/>
        <v>35.2%,24.9%,33.9%</v>
      </c>
    </row>
    <row r="32" spans="2:25" x14ac:dyDescent="0.3">
      <c r="B32" s="2">
        <f>数据源!AL64</f>
        <v>2</v>
      </c>
      <c r="C32" s="2" t="str">
        <f>数据源!AM64</f>
        <v>T1HP3</v>
      </c>
      <c r="D32" s="2" t="str">
        <f>数据源!AN64</f>
        <v>部件</v>
      </c>
      <c r="E32" s="2">
        <f>数据源!AO64</f>
        <v>45</v>
      </c>
      <c r="F32" s="2">
        <f>数据源!AP64</f>
        <v>2</v>
      </c>
      <c r="G32" s="2">
        <f>数据源!AQ64</f>
        <v>1.7000000000000001E-2</v>
      </c>
      <c r="H32" s="2">
        <f>数据源!AR64</f>
        <v>1.8983333333333335E-2</v>
      </c>
      <c r="I32" s="2">
        <f>数据源!AS64</f>
        <v>190</v>
      </c>
      <c r="J32" s="3">
        <f t="shared" ref="J32:J45" si="45">ROUNDUP(IF(F32&gt;1,F32-ROUNDDOWN(SQRT(F32),0),F32),0)</f>
        <v>1</v>
      </c>
      <c r="K32" s="3">
        <f t="shared" ref="K32:K45" si="46">F32*2-J32</f>
        <v>3</v>
      </c>
      <c r="L32" s="3" t="str">
        <f t="shared" si="40"/>
        <v>部件</v>
      </c>
      <c r="M32" s="3">
        <f t="shared" ca="1" si="41"/>
        <v>91203</v>
      </c>
      <c r="N32" s="3" t="str">
        <f t="shared" ca="1" si="42"/>
        <v>51111,52111,53111,51211,52211,53211,91001,91003,91005,91101,91103,91105,91201,91203</v>
      </c>
      <c r="O32" s="3" t="str">
        <f t="shared" si="43"/>
        <v>1186,1186,1186,838,838,838,190,190,190,190,190,190,190,190</v>
      </c>
      <c r="P32" s="1" t="str">
        <f t="shared" si="44"/>
        <v>(4,7),(4,7),(4,7),(3,4),(3,4),(3,4),(1,3),(1,3),(1,3),(1,3),(1,3),(1,3),(1,3),(1,3)</v>
      </c>
      <c r="Q32" s="3" t="str">
        <f>IF(D32="坦克碎片",VLOOKUP(C32,道具信息!$N$2:$O$291,2,FALSE)&amp;"碎片",VLOOKUP(C32,道具信息!$N$2:$O$291,2,FALSE))</f>
        <v>T1部件</v>
      </c>
      <c r="R32" s="3">
        <f t="shared" si="20"/>
        <v>3420</v>
      </c>
      <c r="S32" s="11">
        <f t="shared" si="21"/>
        <v>0.33900000000000002</v>
      </c>
      <c r="T32" s="3" t="str">
        <f>VLOOKUP(Q32,道具信息!$Q$3:$S$20,2,FALSE)</f>
        <v>CHEST_ITEM_TYPE_T1_PART</v>
      </c>
      <c r="U32" s="3" t="str">
        <f>IF(COUNTIF(U$19:U31,T32)=0,T32,"")</f>
        <v/>
      </c>
      <c r="V32" s="3" t="str">
        <f t="shared" si="38"/>
        <v>CHEST_ITEM_TYPE_T1_SHARD,CHEST_ITEM_TYPE_T2_SHARD,CHEST_ITEM_TYPE_T1_PART</v>
      </c>
      <c r="W32" s="13" t="str">
        <f t="shared" si="26"/>
        <v/>
      </c>
      <c r="X32" s="3" t="str">
        <f t="shared" si="27"/>
        <v/>
      </c>
      <c r="Y32" s="3" t="str">
        <f t="shared" si="39"/>
        <v>35.2%,24.9%,33.9%</v>
      </c>
    </row>
    <row r="33" spans="2:25" x14ac:dyDescent="0.3">
      <c r="B33" s="2">
        <f>数据源!AL65</f>
        <v>2</v>
      </c>
      <c r="C33" s="2" t="str">
        <f>数据源!AM65</f>
        <v>T1HP5</v>
      </c>
      <c r="D33" s="2" t="str">
        <f>数据源!AN65</f>
        <v>部件</v>
      </c>
      <c r="E33" s="2">
        <f>数据源!AO65</f>
        <v>45</v>
      </c>
      <c r="F33" s="2">
        <f>数据源!AP65</f>
        <v>2</v>
      </c>
      <c r="G33" s="2">
        <f>数据源!AQ65</f>
        <v>1.7000000000000001E-2</v>
      </c>
      <c r="H33" s="2">
        <f>数据源!AR65</f>
        <v>1.8983333333333335E-2</v>
      </c>
      <c r="I33" s="2">
        <f>数据源!AS65</f>
        <v>190</v>
      </c>
      <c r="J33" s="3">
        <f t="shared" si="45"/>
        <v>1</v>
      </c>
      <c r="K33" s="3">
        <f t="shared" si="46"/>
        <v>3</v>
      </c>
      <c r="L33" s="3" t="str">
        <f t="shared" si="40"/>
        <v>部件</v>
      </c>
      <c r="M33" s="3">
        <f t="shared" ca="1" si="41"/>
        <v>91205</v>
      </c>
      <c r="N33" s="3" t="str">
        <f t="shared" ca="1" si="42"/>
        <v>51111,52111,53111,51211,52211,53211,91001,91003,91005,91101,91103,91105,91201,91203,91205</v>
      </c>
      <c r="O33" s="3" t="str">
        <f t="shared" si="43"/>
        <v>1186,1186,1186,838,838,838,190,190,190,190,190,190,190,190,190</v>
      </c>
      <c r="P33" s="1" t="str">
        <f t="shared" si="44"/>
        <v>(4,7),(4,7),(4,7),(3,4),(3,4),(3,4),(1,3),(1,3),(1,3),(1,3),(1,3),(1,3),(1,3),(1,3),(1,3)</v>
      </c>
      <c r="Q33" s="3" t="str">
        <f>IF(D33="坦克碎片",VLOOKUP(C33,道具信息!$N$2:$O$291,2,FALSE)&amp;"碎片",VLOOKUP(C33,道具信息!$N$2:$O$291,2,FALSE))</f>
        <v>T1部件</v>
      </c>
      <c r="R33" s="3">
        <f t="shared" si="20"/>
        <v>3420</v>
      </c>
      <c r="S33" s="11">
        <f t="shared" si="21"/>
        <v>0.33900000000000002</v>
      </c>
      <c r="T33" s="3" t="str">
        <f>VLOOKUP(Q33,道具信息!$Q$3:$S$20,2,FALSE)</f>
        <v>CHEST_ITEM_TYPE_T1_PART</v>
      </c>
      <c r="U33" s="3" t="str">
        <f>IF(COUNTIF(U$19:U32,T33)=0,T33,"")</f>
        <v/>
      </c>
      <c r="V33" s="3" t="str">
        <f t="shared" si="38"/>
        <v>CHEST_ITEM_TYPE_T1_SHARD,CHEST_ITEM_TYPE_T2_SHARD,CHEST_ITEM_TYPE_T1_PART</v>
      </c>
      <c r="W33" s="13" t="str">
        <f t="shared" si="26"/>
        <v/>
      </c>
      <c r="X33" s="3" t="str">
        <f t="shared" si="27"/>
        <v/>
      </c>
      <c r="Y33" s="3" t="str">
        <f t="shared" si="39"/>
        <v>35.2%,24.9%,33.9%</v>
      </c>
    </row>
    <row r="34" spans="2:25" x14ac:dyDescent="0.3">
      <c r="B34" s="2">
        <f>数据源!AL66</f>
        <v>2</v>
      </c>
      <c r="C34" s="2" t="str">
        <f>数据源!AM66</f>
        <v>T1LP2</v>
      </c>
      <c r="D34" s="2" t="str">
        <f>数据源!AN66</f>
        <v>部件</v>
      </c>
      <c r="E34" s="2">
        <f>数据源!AO66</f>
        <v>45</v>
      </c>
      <c r="F34" s="2">
        <f>数据源!AP66</f>
        <v>2</v>
      </c>
      <c r="G34" s="2">
        <f>数据源!AQ66</f>
        <v>1.7000000000000001E-2</v>
      </c>
      <c r="H34" s="2">
        <f>数据源!AR66</f>
        <v>1.8983333333333335E-2</v>
      </c>
      <c r="I34" s="2">
        <f>数据源!AS66</f>
        <v>190</v>
      </c>
      <c r="J34" s="3">
        <f t="shared" si="45"/>
        <v>1</v>
      </c>
      <c r="K34" s="3">
        <f t="shared" si="46"/>
        <v>3</v>
      </c>
      <c r="L34" s="3" t="str">
        <f t="shared" si="40"/>
        <v>部件</v>
      </c>
      <c r="M34" s="3">
        <f t="shared" ca="1" si="41"/>
        <v>91002</v>
      </c>
      <c r="N34" s="3" t="str">
        <f t="shared" ca="1" si="42"/>
        <v>51111,52111,53111,51211,52211,53211,91001,91003,91005,91101,91103,91105,91201,91203,91205,91002</v>
      </c>
      <c r="O34" s="3" t="str">
        <f t="shared" si="43"/>
        <v>1186,1186,1186,838,838,838,190,190,190,190,190,190,190,190,190,190</v>
      </c>
      <c r="P34" s="1" t="str">
        <f t="shared" si="44"/>
        <v>(4,7),(4,7),(4,7),(3,4),(3,4),(3,4),(1,3),(1,3),(1,3),(1,3),(1,3),(1,3),(1,3),(1,3),(1,3),(1,3)</v>
      </c>
      <c r="Q34" s="3" t="str">
        <f>IF(D34="坦克碎片",VLOOKUP(C34,道具信息!$N$2:$O$291,2,FALSE)&amp;"碎片",VLOOKUP(C34,道具信息!$N$2:$O$291,2,FALSE))</f>
        <v>T1部件</v>
      </c>
      <c r="R34" s="3">
        <f t="shared" si="20"/>
        <v>3420</v>
      </c>
      <c r="S34" s="11">
        <f t="shared" si="21"/>
        <v>0.33900000000000002</v>
      </c>
      <c r="T34" s="3" t="str">
        <f>VLOOKUP(Q34,道具信息!$Q$3:$S$20,2,FALSE)</f>
        <v>CHEST_ITEM_TYPE_T1_PART</v>
      </c>
      <c r="U34" s="3" t="str">
        <f>IF(COUNTIF(U$19:U33,T34)=0,T34,"")</f>
        <v/>
      </c>
      <c r="V34" s="3" t="str">
        <f t="shared" si="38"/>
        <v>CHEST_ITEM_TYPE_T1_SHARD,CHEST_ITEM_TYPE_T2_SHARD,CHEST_ITEM_TYPE_T1_PART</v>
      </c>
      <c r="W34" s="13" t="str">
        <f t="shared" si="26"/>
        <v/>
      </c>
      <c r="X34" s="3" t="str">
        <f t="shared" si="27"/>
        <v/>
      </c>
      <c r="Y34" s="3" t="str">
        <f t="shared" si="39"/>
        <v>35.2%,24.9%,33.9%</v>
      </c>
    </row>
    <row r="35" spans="2:25" x14ac:dyDescent="0.3">
      <c r="B35" s="2">
        <f>数据源!AL67</f>
        <v>2</v>
      </c>
      <c r="C35" s="2" t="str">
        <f>数据源!AM67</f>
        <v>T1LP4</v>
      </c>
      <c r="D35" s="2" t="str">
        <f>数据源!AN67</f>
        <v>部件</v>
      </c>
      <c r="E35" s="2">
        <f>数据源!AO67</f>
        <v>45</v>
      </c>
      <c r="F35" s="2">
        <f>数据源!AP67</f>
        <v>2</v>
      </c>
      <c r="G35" s="2">
        <f>数据源!AQ67</f>
        <v>1.7000000000000001E-2</v>
      </c>
      <c r="H35" s="2">
        <f>数据源!AR67</f>
        <v>1.8983333333333335E-2</v>
      </c>
      <c r="I35" s="2">
        <f>数据源!AS67</f>
        <v>190</v>
      </c>
      <c r="J35" s="3">
        <f t="shared" si="45"/>
        <v>1</v>
      </c>
      <c r="K35" s="3">
        <f t="shared" si="46"/>
        <v>3</v>
      </c>
      <c r="L35" s="3" t="str">
        <f t="shared" si="40"/>
        <v>部件</v>
      </c>
      <c r="M35" s="3">
        <f t="shared" ca="1" si="41"/>
        <v>91004</v>
      </c>
      <c r="N35" s="3" t="str">
        <f t="shared" ca="1" si="42"/>
        <v>51111,52111,53111,51211,52211,53211,91001,91003,91005,91101,91103,91105,91201,91203,91205,91002,91004</v>
      </c>
      <c r="O35" s="3" t="str">
        <f t="shared" si="43"/>
        <v>1186,1186,1186,838,838,838,190,190,190,190,190,190,190,190,190,190,190</v>
      </c>
      <c r="P35" s="1" t="str">
        <f t="shared" si="44"/>
        <v>(4,7),(4,7),(4,7),(3,4),(3,4),(3,4),(1,3),(1,3),(1,3),(1,3),(1,3),(1,3),(1,3),(1,3),(1,3),(1,3),(1,3)</v>
      </c>
      <c r="Q35" s="3" t="str">
        <f>IF(D35="坦克碎片",VLOOKUP(C35,道具信息!$N$2:$O$291,2,FALSE)&amp;"碎片",VLOOKUP(C35,道具信息!$N$2:$O$291,2,FALSE))</f>
        <v>T1部件</v>
      </c>
      <c r="R35" s="3">
        <f t="shared" si="20"/>
        <v>3420</v>
      </c>
      <c r="S35" s="11">
        <f t="shared" si="21"/>
        <v>0.33900000000000002</v>
      </c>
      <c r="T35" s="3" t="str">
        <f>VLOOKUP(Q35,道具信息!$Q$3:$S$20,2,FALSE)</f>
        <v>CHEST_ITEM_TYPE_T1_PART</v>
      </c>
      <c r="U35" s="3" t="str">
        <f>IF(COUNTIF(U$19:U34,T35)=0,T35,"")</f>
        <v/>
      </c>
      <c r="V35" s="3" t="str">
        <f t="shared" si="38"/>
        <v>CHEST_ITEM_TYPE_T1_SHARD,CHEST_ITEM_TYPE_T2_SHARD,CHEST_ITEM_TYPE_T1_PART</v>
      </c>
      <c r="W35" s="13" t="str">
        <f t="shared" si="26"/>
        <v/>
      </c>
      <c r="X35" s="3" t="str">
        <f t="shared" si="27"/>
        <v/>
      </c>
      <c r="Y35" s="3" t="str">
        <f t="shared" si="39"/>
        <v>35.2%,24.9%,33.9%</v>
      </c>
    </row>
    <row r="36" spans="2:25" x14ac:dyDescent="0.3">
      <c r="B36" s="2">
        <f>数据源!AL68</f>
        <v>2</v>
      </c>
      <c r="C36" s="2" t="str">
        <f>数据源!AM68</f>
        <v>T1LP6</v>
      </c>
      <c r="D36" s="2" t="str">
        <f>数据源!AN68</f>
        <v>部件</v>
      </c>
      <c r="E36" s="2">
        <f>数据源!AO68</f>
        <v>45</v>
      </c>
      <c r="F36" s="2">
        <f>数据源!AP68</f>
        <v>2</v>
      </c>
      <c r="G36" s="2">
        <f>数据源!AQ68</f>
        <v>1.7000000000000001E-2</v>
      </c>
      <c r="H36" s="2">
        <f>数据源!AR68</f>
        <v>1.8983333333333335E-2</v>
      </c>
      <c r="I36" s="2">
        <f>数据源!AS68</f>
        <v>190</v>
      </c>
      <c r="J36" s="3">
        <f t="shared" si="45"/>
        <v>1</v>
      </c>
      <c r="K36" s="3">
        <f t="shared" si="46"/>
        <v>3</v>
      </c>
      <c r="L36" s="3" t="str">
        <f t="shared" si="40"/>
        <v>部件</v>
      </c>
      <c r="M36" s="3">
        <f t="shared" ca="1" si="41"/>
        <v>91006</v>
      </c>
      <c r="N36" s="3" t="str">
        <f t="shared" ca="1" si="42"/>
        <v>51111,52111,53111,51211,52211,53211,91001,91003,91005,91101,91103,91105,91201,91203,91205,91002,91004,91006</v>
      </c>
      <c r="O36" s="3" t="str">
        <f t="shared" si="43"/>
        <v>1186,1186,1186,838,838,838,190,190,190,190,190,190,190,190,190,190,190,190</v>
      </c>
      <c r="P36" s="1" t="str">
        <f t="shared" si="44"/>
        <v>(4,7),(4,7),(4,7),(3,4),(3,4),(3,4),(1,3),(1,3),(1,3),(1,3),(1,3),(1,3),(1,3),(1,3),(1,3),(1,3),(1,3),(1,3)</v>
      </c>
      <c r="Q36" s="3" t="str">
        <f>IF(D36="坦克碎片",VLOOKUP(C36,道具信息!$N$2:$O$291,2,FALSE)&amp;"碎片",VLOOKUP(C36,道具信息!$N$2:$O$291,2,FALSE))</f>
        <v>T1部件</v>
      </c>
      <c r="R36" s="3">
        <f t="shared" si="20"/>
        <v>3420</v>
      </c>
      <c r="S36" s="11">
        <f t="shared" si="21"/>
        <v>0.33900000000000002</v>
      </c>
      <c r="T36" s="3" t="str">
        <f>VLOOKUP(Q36,道具信息!$Q$3:$S$20,2,FALSE)</f>
        <v>CHEST_ITEM_TYPE_T1_PART</v>
      </c>
      <c r="U36" s="3" t="str">
        <f>IF(COUNTIF(U$19:U35,T36)=0,T36,"")</f>
        <v/>
      </c>
      <c r="V36" s="3" t="str">
        <f t="shared" si="38"/>
        <v>CHEST_ITEM_TYPE_T1_SHARD,CHEST_ITEM_TYPE_T2_SHARD,CHEST_ITEM_TYPE_T1_PART</v>
      </c>
      <c r="W36" s="13" t="str">
        <f t="shared" si="26"/>
        <v/>
      </c>
      <c r="X36" s="3" t="str">
        <f t="shared" si="27"/>
        <v/>
      </c>
      <c r="Y36" s="3" t="str">
        <f t="shared" si="39"/>
        <v>35.2%,24.9%,33.9%</v>
      </c>
    </row>
    <row r="37" spans="2:25" x14ac:dyDescent="0.3">
      <c r="B37" s="2">
        <f>数据源!AL69</f>
        <v>2</v>
      </c>
      <c r="C37" s="2" t="str">
        <f>数据源!AM69</f>
        <v>T1MP2</v>
      </c>
      <c r="D37" s="2" t="str">
        <f>数据源!AN69</f>
        <v>部件</v>
      </c>
      <c r="E37" s="2">
        <f>数据源!AO69</f>
        <v>45</v>
      </c>
      <c r="F37" s="2">
        <f>数据源!AP69</f>
        <v>2</v>
      </c>
      <c r="G37" s="2">
        <f>数据源!AQ69</f>
        <v>1.7000000000000001E-2</v>
      </c>
      <c r="H37" s="2">
        <f>数据源!AR69</f>
        <v>1.8983333333333335E-2</v>
      </c>
      <c r="I37" s="2">
        <f>数据源!AS69</f>
        <v>190</v>
      </c>
      <c r="J37" s="3">
        <f t="shared" si="45"/>
        <v>1</v>
      </c>
      <c r="K37" s="3">
        <f t="shared" si="46"/>
        <v>3</v>
      </c>
      <c r="L37" s="3" t="str">
        <f t="shared" si="40"/>
        <v>部件</v>
      </c>
      <c r="M37" s="3">
        <f t="shared" ca="1" si="41"/>
        <v>91102</v>
      </c>
      <c r="N37" s="3" t="str">
        <f t="shared" ca="1" si="42"/>
        <v>51111,52111,53111,51211,52211,53211,91001,91003,91005,91101,91103,91105,91201,91203,91205,91002,91004,91006,91102</v>
      </c>
      <c r="O37" s="3" t="str">
        <f t="shared" si="43"/>
        <v>1186,1186,1186,838,838,838,190,190,190,190,190,190,190,190,190,190,190,190,190</v>
      </c>
      <c r="P37" s="1" t="str">
        <f t="shared" si="44"/>
        <v>(4,7),(4,7),(4,7),(3,4),(3,4),(3,4),(1,3),(1,3),(1,3),(1,3),(1,3),(1,3),(1,3),(1,3),(1,3),(1,3),(1,3),(1,3),(1,3)</v>
      </c>
      <c r="Q37" s="3" t="str">
        <f>IF(D37="坦克碎片",VLOOKUP(C37,道具信息!$N$2:$O$291,2,FALSE)&amp;"碎片",VLOOKUP(C37,道具信息!$N$2:$O$291,2,FALSE))</f>
        <v>T1部件</v>
      </c>
      <c r="R37" s="3">
        <f t="shared" si="20"/>
        <v>3420</v>
      </c>
      <c r="S37" s="11">
        <f t="shared" si="21"/>
        <v>0.33900000000000002</v>
      </c>
      <c r="T37" s="3" t="str">
        <f>VLOOKUP(Q37,道具信息!$Q$3:$S$20,2,FALSE)</f>
        <v>CHEST_ITEM_TYPE_T1_PART</v>
      </c>
      <c r="U37" s="3" t="str">
        <f>IF(COUNTIF(U$19:U36,T37)=0,T37,"")</f>
        <v/>
      </c>
      <c r="V37" s="3" t="str">
        <f t="shared" si="38"/>
        <v>CHEST_ITEM_TYPE_T1_SHARD,CHEST_ITEM_TYPE_T2_SHARD,CHEST_ITEM_TYPE_T1_PART</v>
      </c>
      <c r="W37" s="13" t="str">
        <f t="shared" si="26"/>
        <v/>
      </c>
      <c r="X37" s="3" t="str">
        <f t="shared" si="27"/>
        <v/>
      </c>
      <c r="Y37" s="3" t="str">
        <f t="shared" si="39"/>
        <v>35.2%,24.9%,33.9%</v>
      </c>
    </row>
    <row r="38" spans="2:25" x14ac:dyDescent="0.3">
      <c r="B38" s="2">
        <f>数据源!AL70</f>
        <v>2</v>
      </c>
      <c r="C38" s="2" t="str">
        <f>数据源!AM70</f>
        <v>T1MP4</v>
      </c>
      <c r="D38" s="2" t="str">
        <f>数据源!AN70</f>
        <v>部件</v>
      </c>
      <c r="E38" s="2">
        <f>数据源!AO70</f>
        <v>45</v>
      </c>
      <c r="F38" s="2">
        <f>数据源!AP70</f>
        <v>2</v>
      </c>
      <c r="G38" s="2">
        <f>数据源!AQ70</f>
        <v>1.7000000000000001E-2</v>
      </c>
      <c r="H38" s="2">
        <f>数据源!AR70</f>
        <v>1.8983333333333335E-2</v>
      </c>
      <c r="I38" s="2">
        <f>数据源!AS70</f>
        <v>190</v>
      </c>
      <c r="J38" s="3">
        <f t="shared" si="45"/>
        <v>1</v>
      </c>
      <c r="K38" s="3">
        <f t="shared" si="46"/>
        <v>3</v>
      </c>
      <c r="L38" s="3" t="str">
        <f t="shared" si="40"/>
        <v>部件</v>
      </c>
      <c r="M38" s="3">
        <f t="shared" ca="1" si="41"/>
        <v>91104</v>
      </c>
      <c r="N38" s="3" t="str">
        <f t="shared" ca="1" si="42"/>
        <v>51111,52111,53111,51211,52211,53211,91001,91003,91005,91101,91103,91105,91201,91203,91205,91002,91004,91006,91102,91104</v>
      </c>
      <c r="O38" s="3" t="str">
        <f t="shared" si="43"/>
        <v>1186,1186,1186,838,838,838,190,190,190,190,190,190,190,190,190,190,190,190,190,190</v>
      </c>
      <c r="P38" s="1" t="str">
        <f t="shared" si="44"/>
        <v>(4,7),(4,7),(4,7),(3,4),(3,4),(3,4),(1,3),(1,3),(1,3),(1,3),(1,3),(1,3),(1,3),(1,3),(1,3),(1,3),(1,3),(1,3),(1,3),(1,3)</v>
      </c>
      <c r="Q38" s="3" t="str">
        <f>IF(D38="坦克碎片",VLOOKUP(C38,道具信息!$N$2:$O$291,2,FALSE)&amp;"碎片",VLOOKUP(C38,道具信息!$N$2:$O$291,2,FALSE))</f>
        <v>T1部件</v>
      </c>
      <c r="R38" s="3">
        <f t="shared" si="20"/>
        <v>3420</v>
      </c>
      <c r="S38" s="11">
        <f t="shared" si="21"/>
        <v>0.33900000000000002</v>
      </c>
      <c r="T38" s="3" t="str">
        <f>VLOOKUP(Q38,道具信息!$Q$3:$S$20,2,FALSE)</f>
        <v>CHEST_ITEM_TYPE_T1_PART</v>
      </c>
      <c r="U38" s="3" t="str">
        <f>IF(COUNTIF(U$19:U37,T38)=0,T38,"")</f>
        <v/>
      </c>
      <c r="V38" s="3" t="str">
        <f t="shared" si="38"/>
        <v>CHEST_ITEM_TYPE_T1_SHARD,CHEST_ITEM_TYPE_T2_SHARD,CHEST_ITEM_TYPE_T1_PART</v>
      </c>
      <c r="W38" s="13" t="str">
        <f t="shared" si="26"/>
        <v/>
      </c>
      <c r="X38" s="3" t="str">
        <f t="shared" si="27"/>
        <v/>
      </c>
      <c r="Y38" s="3" t="str">
        <f t="shared" si="39"/>
        <v>35.2%,24.9%,33.9%</v>
      </c>
    </row>
    <row r="39" spans="2:25" x14ac:dyDescent="0.3">
      <c r="B39" s="2">
        <f>数据源!AL71</f>
        <v>2</v>
      </c>
      <c r="C39" s="2" t="str">
        <f>数据源!AM71</f>
        <v>T1MP6</v>
      </c>
      <c r="D39" s="2" t="str">
        <f>数据源!AN71</f>
        <v>部件</v>
      </c>
      <c r="E39" s="2">
        <f>数据源!AO71</f>
        <v>45</v>
      </c>
      <c r="F39" s="2">
        <f>数据源!AP71</f>
        <v>2</v>
      </c>
      <c r="G39" s="2">
        <f>数据源!AQ71</f>
        <v>1.7000000000000001E-2</v>
      </c>
      <c r="H39" s="2">
        <f>数据源!AR71</f>
        <v>1.8983333333333335E-2</v>
      </c>
      <c r="I39" s="2">
        <f>数据源!AS71</f>
        <v>190</v>
      </c>
      <c r="J39" s="3">
        <f t="shared" si="45"/>
        <v>1</v>
      </c>
      <c r="K39" s="3">
        <f t="shared" si="46"/>
        <v>3</v>
      </c>
      <c r="L39" s="3" t="str">
        <f t="shared" si="40"/>
        <v>部件</v>
      </c>
      <c r="M39" s="3">
        <f t="shared" ca="1" si="41"/>
        <v>91106</v>
      </c>
      <c r="N39" s="3" t="str">
        <f t="shared" ca="1" si="42"/>
        <v>51111,52111,53111,51211,52211,53211,91001,91003,91005,91101,91103,91105,91201,91203,91205,91002,91004,91006,91102,91104,91106</v>
      </c>
      <c r="O39" s="3" t="str">
        <f t="shared" si="43"/>
        <v>1186,1186,1186,838,838,838,190,190,190,190,190,190,190,190,190,190,190,190,190,190,190</v>
      </c>
      <c r="P39" s="1" t="str">
        <f t="shared" si="44"/>
        <v>(4,7),(4,7),(4,7),(3,4),(3,4),(3,4),(1,3),(1,3),(1,3),(1,3),(1,3),(1,3),(1,3),(1,3),(1,3),(1,3),(1,3),(1,3),(1,3),(1,3),(1,3)</v>
      </c>
      <c r="Q39" s="3" t="str">
        <f>IF(D39="坦克碎片",VLOOKUP(C39,道具信息!$N$2:$O$291,2,FALSE)&amp;"碎片",VLOOKUP(C39,道具信息!$N$2:$O$291,2,FALSE))</f>
        <v>T1部件</v>
      </c>
      <c r="R39" s="3">
        <f t="shared" si="20"/>
        <v>3420</v>
      </c>
      <c r="S39" s="11">
        <f t="shared" si="21"/>
        <v>0.33900000000000002</v>
      </c>
      <c r="T39" s="3" t="str">
        <f>VLOOKUP(Q39,道具信息!$Q$3:$S$20,2,FALSE)</f>
        <v>CHEST_ITEM_TYPE_T1_PART</v>
      </c>
      <c r="U39" s="3" t="str">
        <f>IF(COUNTIF(U$19:U38,T39)=0,T39,"")</f>
        <v/>
      </c>
      <c r="V39" s="3" t="str">
        <f t="shared" si="38"/>
        <v>CHEST_ITEM_TYPE_T1_SHARD,CHEST_ITEM_TYPE_T2_SHARD,CHEST_ITEM_TYPE_T1_PART</v>
      </c>
      <c r="W39" s="13" t="str">
        <f t="shared" si="26"/>
        <v/>
      </c>
      <c r="X39" s="3" t="str">
        <f t="shared" si="27"/>
        <v/>
      </c>
      <c r="Y39" s="3" t="str">
        <f t="shared" si="39"/>
        <v>35.2%,24.9%,33.9%</v>
      </c>
    </row>
    <row r="40" spans="2:25" x14ac:dyDescent="0.3">
      <c r="B40" s="2">
        <f>数据源!AL72</f>
        <v>2</v>
      </c>
      <c r="C40" s="2" t="str">
        <f>数据源!AM72</f>
        <v>T1HP2</v>
      </c>
      <c r="D40" s="2" t="str">
        <f>数据源!AN72</f>
        <v>部件</v>
      </c>
      <c r="E40" s="2">
        <f>数据源!AO72</f>
        <v>45</v>
      </c>
      <c r="F40" s="2">
        <f>数据源!AP72</f>
        <v>2</v>
      </c>
      <c r="G40" s="2">
        <f>数据源!AQ72</f>
        <v>1.7000000000000001E-2</v>
      </c>
      <c r="H40" s="2">
        <f>数据源!AR72</f>
        <v>1.8983333333333335E-2</v>
      </c>
      <c r="I40" s="2">
        <f>数据源!AS72</f>
        <v>190</v>
      </c>
      <c r="J40" s="3">
        <f t="shared" si="45"/>
        <v>1</v>
      </c>
      <c r="K40" s="3">
        <f t="shared" si="46"/>
        <v>3</v>
      </c>
      <c r="L40" s="3" t="str">
        <f t="shared" si="40"/>
        <v>部件</v>
      </c>
      <c r="M40" s="3">
        <f t="shared" ca="1" si="41"/>
        <v>91202</v>
      </c>
      <c r="N40" s="3" t="str">
        <f t="shared" ca="1" si="42"/>
        <v>51111,52111,53111,51211,52211,53211,91001,91003,91005,91101,91103,91105,91201,91203,91205,91002,91004,91006,91102,91104,91106,91202</v>
      </c>
      <c r="O40" s="3" t="str">
        <f t="shared" si="43"/>
        <v>1186,1186,1186,838,838,838,190,190,190,190,190,190,190,190,190,190,190,190,190,190,190,190</v>
      </c>
      <c r="P40" s="1" t="str">
        <f t="shared" si="44"/>
        <v>(4,7),(4,7),(4,7),(3,4),(3,4),(3,4),(1,3),(1,3),(1,3),(1,3),(1,3),(1,3),(1,3),(1,3),(1,3),(1,3),(1,3),(1,3),(1,3),(1,3),(1,3),(1,3)</v>
      </c>
      <c r="Q40" s="3" t="str">
        <f>IF(D40="坦克碎片",VLOOKUP(C40,道具信息!$N$2:$O$291,2,FALSE)&amp;"碎片",VLOOKUP(C40,道具信息!$N$2:$O$291,2,FALSE))</f>
        <v>T1部件</v>
      </c>
      <c r="R40" s="3">
        <f t="shared" si="20"/>
        <v>3420</v>
      </c>
      <c r="S40" s="11">
        <f t="shared" si="21"/>
        <v>0.33900000000000002</v>
      </c>
      <c r="T40" s="3" t="str">
        <f>VLOOKUP(Q40,道具信息!$Q$3:$S$20,2,FALSE)</f>
        <v>CHEST_ITEM_TYPE_T1_PART</v>
      </c>
      <c r="U40" s="3" t="str">
        <f>IF(COUNTIF(U$19:U39,T40)=0,T40,"")</f>
        <v/>
      </c>
      <c r="V40" s="3" t="str">
        <f t="shared" si="38"/>
        <v>CHEST_ITEM_TYPE_T1_SHARD,CHEST_ITEM_TYPE_T2_SHARD,CHEST_ITEM_TYPE_T1_PART</v>
      </c>
      <c r="W40" s="13" t="str">
        <f t="shared" si="26"/>
        <v/>
      </c>
      <c r="X40" s="3" t="str">
        <f t="shared" si="27"/>
        <v/>
      </c>
      <c r="Y40" s="3" t="str">
        <f t="shared" si="39"/>
        <v>35.2%,24.9%,33.9%</v>
      </c>
    </row>
    <row r="41" spans="2:25" x14ac:dyDescent="0.3">
      <c r="B41" s="2">
        <f>数据源!AL73</f>
        <v>2</v>
      </c>
      <c r="C41" s="2" t="str">
        <f>数据源!AM73</f>
        <v>T1HP4</v>
      </c>
      <c r="D41" s="2" t="str">
        <f>数据源!AN73</f>
        <v>部件</v>
      </c>
      <c r="E41" s="2">
        <f>数据源!AO73</f>
        <v>45</v>
      </c>
      <c r="F41" s="2">
        <f>数据源!AP73</f>
        <v>2</v>
      </c>
      <c r="G41" s="2">
        <f>数据源!AQ73</f>
        <v>1.7000000000000001E-2</v>
      </c>
      <c r="H41" s="2">
        <f>数据源!AR73</f>
        <v>1.8983333333333335E-2</v>
      </c>
      <c r="I41" s="2">
        <f>数据源!AS73</f>
        <v>190</v>
      </c>
      <c r="J41" s="3">
        <f t="shared" si="45"/>
        <v>1</v>
      </c>
      <c r="K41" s="3">
        <f t="shared" si="46"/>
        <v>3</v>
      </c>
      <c r="L41" s="3" t="str">
        <f t="shared" si="40"/>
        <v>部件</v>
      </c>
      <c r="M41" s="3">
        <f t="shared" ca="1" si="41"/>
        <v>91204</v>
      </c>
      <c r="N41" s="3" t="str">
        <f t="shared" ca="1" si="42"/>
        <v>51111,52111,53111,51211,52211,53211,91001,91003,91005,91101,91103,91105,91201,91203,91205,91002,91004,91006,91102,91104,91106,91202,91204</v>
      </c>
      <c r="O41" s="3" t="str">
        <f t="shared" si="43"/>
        <v>1186,1186,1186,838,838,838,190,190,190,190,190,190,190,190,190,190,190,190,190,190,190,190,190</v>
      </c>
      <c r="P41" s="1" t="str">
        <f t="shared" si="44"/>
        <v>(4,7),(4,7),(4,7),(3,4),(3,4),(3,4),(1,3),(1,3),(1,3),(1,3),(1,3),(1,3),(1,3),(1,3),(1,3),(1,3),(1,3),(1,3),(1,3),(1,3),(1,3),(1,3),(1,3)</v>
      </c>
      <c r="Q41" s="3" t="str">
        <f>IF(D41="坦克碎片",VLOOKUP(C41,道具信息!$N$2:$O$291,2,FALSE)&amp;"碎片",VLOOKUP(C41,道具信息!$N$2:$O$291,2,FALSE))</f>
        <v>T1部件</v>
      </c>
      <c r="R41" s="3">
        <f t="shared" si="20"/>
        <v>3420</v>
      </c>
      <c r="S41" s="11">
        <f t="shared" si="21"/>
        <v>0.33900000000000002</v>
      </c>
      <c r="T41" s="3" t="str">
        <f>VLOOKUP(Q41,道具信息!$Q$3:$S$20,2,FALSE)</f>
        <v>CHEST_ITEM_TYPE_T1_PART</v>
      </c>
      <c r="U41" s="3" t="str">
        <f>IF(COUNTIF(U$19:U40,T41)=0,T41,"")</f>
        <v/>
      </c>
      <c r="V41" s="3" t="str">
        <f t="shared" si="38"/>
        <v>CHEST_ITEM_TYPE_T1_SHARD,CHEST_ITEM_TYPE_T2_SHARD,CHEST_ITEM_TYPE_T1_PART</v>
      </c>
      <c r="W41" s="13" t="str">
        <f t="shared" si="26"/>
        <v/>
      </c>
      <c r="X41" s="3" t="str">
        <f t="shared" si="27"/>
        <v/>
      </c>
      <c r="Y41" s="3" t="str">
        <f t="shared" si="39"/>
        <v>35.2%,24.9%,33.9%</v>
      </c>
    </row>
    <row r="42" spans="2:25" x14ac:dyDescent="0.3">
      <c r="B42" s="2">
        <f>数据源!AL74</f>
        <v>2</v>
      </c>
      <c r="C42" s="2" t="str">
        <f>数据源!AM74</f>
        <v>T1HP6</v>
      </c>
      <c r="D42" s="2" t="str">
        <f>数据源!AN74</f>
        <v>部件</v>
      </c>
      <c r="E42" s="2">
        <f>数据源!AO74</f>
        <v>45</v>
      </c>
      <c r="F42" s="2">
        <f>数据源!AP74</f>
        <v>2</v>
      </c>
      <c r="G42" s="2">
        <f>数据源!AQ74</f>
        <v>1.7000000000000001E-2</v>
      </c>
      <c r="H42" s="2">
        <f>数据源!AR74</f>
        <v>1.8983333333333335E-2</v>
      </c>
      <c r="I42" s="2">
        <f>数据源!AS74</f>
        <v>190</v>
      </c>
      <c r="J42" s="3">
        <f t="shared" si="45"/>
        <v>1</v>
      </c>
      <c r="K42" s="3">
        <f t="shared" si="46"/>
        <v>3</v>
      </c>
      <c r="L42" s="3" t="str">
        <f t="shared" si="40"/>
        <v>部件</v>
      </c>
      <c r="M42" s="3">
        <f t="shared" ca="1" si="41"/>
        <v>91206</v>
      </c>
      <c r="N42" s="3" t="str">
        <f t="shared" ca="1" si="42"/>
        <v>51111,52111,53111,51211,52211,53211,91001,91003,91005,91101,91103,91105,91201,91203,91205,91002,91004,91006,91102,91104,91106,91202,91204,91206</v>
      </c>
      <c r="O42" s="3" t="str">
        <f t="shared" si="43"/>
        <v>1186,1186,1186,838,838,838,190,190,190,190,190,190,190,190,190,190,190,190,190,190,190,190,190,190</v>
      </c>
      <c r="P42" s="1" t="str">
        <f t="shared" si="44"/>
        <v>(4,7),(4,7),(4,7),(3,4),(3,4),(3,4),(1,3),(1,3),(1,3),(1,3),(1,3),(1,3),(1,3),(1,3),(1,3),(1,3),(1,3),(1,3),(1,3),(1,3),(1,3),(1,3),(1,3),(1,3)</v>
      </c>
      <c r="Q42" s="3" t="str">
        <f>IF(D42="坦克碎片",VLOOKUP(C42,道具信息!$N$2:$O$291,2,FALSE)&amp;"碎片",VLOOKUP(C42,道具信息!$N$2:$O$291,2,FALSE))</f>
        <v>T1部件</v>
      </c>
      <c r="R42" s="3">
        <f t="shared" si="20"/>
        <v>3420</v>
      </c>
      <c r="S42" s="11">
        <f t="shared" si="21"/>
        <v>0.33900000000000002</v>
      </c>
      <c r="T42" s="3" t="str">
        <f>VLOOKUP(Q42,道具信息!$Q$3:$S$20,2,FALSE)</f>
        <v>CHEST_ITEM_TYPE_T1_PART</v>
      </c>
      <c r="U42" s="3" t="str">
        <f>IF(COUNTIF(U$19:U41,T42)=0,T42,"")</f>
        <v/>
      </c>
      <c r="V42" s="3" t="str">
        <f t="shared" si="38"/>
        <v>CHEST_ITEM_TYPE_T1_SHARD,CHEST_ITEM_TYPE_T2_SHARD,CHEST_ITEM_TYPE_T1_PART</v>
      </c>
      <c r="W42" s="13" t="str">
        <f t="shared" si="26"/>
        <v/>
      </c>
      <c r="X42" s="3" t="str">
        <f t="shared" si="27"/>
        <v/>
      </c>
      <c r="Y42" s="3" t="str">
        <f t="shared" si="39"/>
        <v>35.2%,24.9%,33.9%</v>
      </c>
    </row>
    <row r="43" spans="2:25" x14ac:dyDescent="0.3">
      <c r="B43" s="2">
        <f>数据源!AL75</f>
        <v>2</v>
      </c>
      <c r="C43" s="2" t="str">
        <f>数据源!AM75</f>
        <v>3倍加速1</v>
      </c>
      <c r="D43" s="2" t="str">
        <f>数据源!AN75</f>
        <v>加速道具</v>
      </c>
      <c r="E43" s="2">
        <f>数据源!AO75</f>
        <v>35</v>
      </c>
      <c r="F43" s="2">
        <f>数据源!AP75</f>
        <v>1</v>
      </c>
      <c r="G43" s="2">
        <f>数据源!AQ75</f>
        <v>8.0000000000000002E-3</v>
      </c>
      <c r="H43" s="2">
        <f>数据源!AR75</f>
        <v>2.2971428571428573E-2</v>
      </c>
      <c r="I43" s="2">
        <f>数据源!AS75</f>
        <v>230</v>
      </c>
      <c r="J43" s="3">
        <f t="shared" si="45"/>
        <v>1</v>
      </c>
      <c r="K43" s="3">
        <f t="shared" si="46"/>
        <v>1</v>
      </c>
      <c r="L43" s="3" t="str">
        <f t="shared" si="40"/>
        <v>道具</v>
      </c>
      <c r="M43" s="3">
        <f t="shared" ca="1" si="41"/>
        <v>100301</v>
      </c>
      <c r="N43" s="3" t="str">
        <f t="shared" ca="1" si="42"/>
        <v>51111,52111,53111,51211,52211,53211,91001,91003,91005,91101,91103,91105,91201,91203,91205,91002,91004,91006,91102,91104,91106,91202,91204,91206,100301</v>
      </c>
      <c r="O43" s="3" t="str">
        <f t="shared" si="43"/>
        <v>1186,1186,1186,838,838,838,190,190,190,190,190,190,190,190,190,190,190,190,190,190,190,190,190,190,230</v>
      </c>
      <c r="P43" s="1" t="str">
        <f t="shared" si="44"/>
        <v>(4,7),(4,7),(4,7),(3,4),(3,4),(3,4),(1,3),(1,3),(1,3),(1,3),(1,3),(1,3),(1,3),(1,3),(1,3),(1,3),(1,3),(1,3),(1,3),(1,3),(1,3),(1,3),(1,3),(1,3),(1,1)</v>
      </c>
      <c r="Q43" s="3" t="str">
        <f>IF(D43="坦克碎片",VLOOKUP(C43,道具信息!$N$2:$O$291,2,FALSE)&amp;"碎片",VLOOKUP(C43,道具信息!$N$2:$O$291,2,FALSE))</f>
        <v>3倍加速</v>
      </c>
      <c r="R43" s="3">
        <f t="shared" si="20"/>
        <v>381</v>
      </c>
      <c r="S43" s="11">
        <f t="shared" si="21"/>
        <v>3.7999999999999999E-2</v>
      </c>
      <c r="T43" s="3" t="str">
        <f>VLOOKUP(Q43,道具信息!$Q$3:$S$20,2,FALSE)</f>
        <v>CHEST_ITEM_TYPE_3X_ACCELERATOR</v>
      </c>
      <c r="U43" s="3" t="str">
        <f>IF(COUNTIF(U$19:U42,T43)=0,T43,"")</f>
        <v>CHEST_ITEM_TYPE_3X_ACCELERATOR</v>
      </c>
      <c r="V43" s="3" t="str">
        <f t="shared" si="38"/>
        <v>CHEST_ITEM_TYPE_T1_SHARD,CHEST_ITEM_TYPE_T2_SHARD,CHEST_ITEM_TYPE_T1_PART,CHEST_ITEM_TYPE_3X_ACCELERATOR</v>
      </c>
      <c r="W43" s="13">
        <f t="shared" si="26"/>
        <v>3.7999999999999999E-2</v>
      </c>
      <c r="X43" s="3" t="str">
        <f t="shared" si="27"/>
        <v>3.8%</v>
      </c>
      <c r="Y43" s="3" t="str">
        <f t="shared" si="39"/>
        <v>35.2%,24.9%,33.9%,3.8%</v>
      </c>
    </row>
    <row r="44" spans="2:25" x14ac:dyDescent="0.3">
      <c r="B44" s="2">
        <f>数据源!AL76</f>
        <v>2</v>
      </c>
      <c r="C44" s="2" t="str">
        <f>数据源!AM76</f>
        <v>3倍加速2</v>
      </c>
      <c r="D44" s="2" t="str">
        <f>数据源!AN76</f>
        <v>加速道具</v>
      </c>
      <c r="E44" s="2">
        <f>数据源!AO76</f>
        <v>60</v>
      </c>
      <c r="F44" s="2">
        <f>数据源!AP76</f>
        <v>1</v>
      </c>
      <c r="G44" s="2">
        <f>数据源!AQ76</f>
        <v>8.9999999999999993E-3</v>
      </c>
      <c r="H44" s="2">
        <f>数据源!AR76</f>
        <v>1.5075E-2</v>
      </c>
      <c r="I44" s="2">
        <f>数据源!AS76</f>
        <v>151</v>
      </c>
      <c r="J44" s="3">
        <f t="shared" si="45"/>
        <v>1</v>
      </c>
      <c r="K44" s="3">
        <f t="shared" si="46"/>
        <v>1</v>
      </c>
      <c r="L44" s="3" t="str">
        <f t="shared" si="40"/>
        <v>道具</v>
      </c>
      <c r="M44" s="3">
        <f t="shared" ca="1" si="41"/>
        <v>100302</v>
      </c>
      <c r="N44" s="3" t="str">
        <f t="shared" ca="1" si="42"/>
        <v>51111,52111,53111,51211,52211,53211,91001,91003,91005,91101,91103,91105,91201,91203,91205,91002,91004,91006,91102,91104,91106,91202,91204,91206,100301,100302</v>
      </c>
      <c r="O44" s="3" t="str">
        <f t="shared" si="43"/>
        <v>1186,1186,1186,838,838,838,190,190,190,190,190,190,190,190,190,190,190,190,190,190,190,190,190,190,230,151</v>
      </c>
      <c r="P44" s="1" t="str">
        <f t="shared" si="44"/>
        <v>(4,7),(4,7),(4,7),(3,4),(3,4),(3,4),(1,3),(1,3),(1,3),(1,3),(1,3),(1,3),(1,3),(1,3),(1,3),(1,3),(1,3),(1,3),(1,3),(1,3),(1,3),(1,3),(1,3),(1,3),(1,1),(1,1)</v>
      </c>
      <c r="Q44" s="3" t="str">
        <f>IF(D44="坦克碎片",VLOOKUP(C44,道具信息!$N$2:$O$291,2,FALSE)&amp;"碎片",VLOOKUP(C44,道具信息!$N$2:$O$291,2,FALSE))</f>
        <v>3倍加速</v>
      </c>
      <c r="R44" s="3">
        <f t="shared" si="20"/>
        <v>381</v>
      </c>
      <c r="S44" s="11">
        <f t="shared" si="21"/>
        <v>3.7999999999999999E-2</v>
      </c>
      <c r="T44" s="3" t="str">
        <f>VLOOKUP(Q44,道具信息!$Q$3:$S$20,2,FALSE)</f>
        <v>CHEST_ITEM_TYPE_3X_ACCELERATOR</v>
      </c>
      <c r="U44" s="3" t="str">
        <f>IF(COUNTIF(U$19:U43,T44)=0,T44,"")</f>
        <v/>
      </c>
      <c r="V44" s="3" t="str">
        <f t="shared" si="38"/>
        <v>CHEST_ITEM_TYPE_T1_SHARD,CHEST_ITEM_TYPE_T2_SHARD,CHEST_ITEM_TYPE_T1_PART,CHEST_ITEM_TYPE_3X_ACCELERATOR</v>
      </c>
      <c r="W44" s="13" t="str">
        <f t="shared" si="26"/>
        <v/>
      </c>
      <c r="X44" s="3" t="str">
        <f t="shared" si="27"/>
        <v/>
      </c>
      <c r="Y44" s="3" t="str">
        <f t="shared" si="39"/>
        <v>35.2%,24.9%,33.9%,3.8%</v>
      </c>
    </row>
    <row r="45" spans="2:25" x14ac:dyDescent="0.3">
      <c r="B45" s="2">
        <f>数据源!AL77</f>
        <v>2</v>
      </c>
      <c r="C45" s="2" t="str">
        <f>数据源!AM77</f>
        <v>5倍加速1</v>
      </c>
      <c r="D45" s="2" t="str">
        <f>数据源!AN77</f>
        <v>加速道具</v>
      </c>
      <c r="E45" s="2">
        <f>数据源!AO77</f>
        <v>70</v>
      </c>
      <c r="F45" s="2">
        <f>数据源!AP77</f>
        <v>1</v>
      </c>
      <c r="G45" s="2">
        <f>数据源!AQ77</f>
        <v>0.01</v>
      </c>
      <c r="H45" s="2">
        <f>数据源!AR77</f>
        <v>1.4357142857142858E-2</v>
      </c>
      <c r="I45" s="2">
        <f>数据源!AS77</f>
        <v>144</v>
      </c>
      <c r="J45" s="3">
        <f t="shared" si="45"/>
        <v>1</v>
      </c>
      <c r="K45" s="3">
        <f t="shared" si="46"/>
        <v>1</v>
      </c>
      <c r="L45" s="3" t="str">
        <f t="shared" si="40"/>
        <v>道具</v>
      </c>
      <c r="M45" s="3">
        <f t="shared" ca="1" si="41"/>
        <v>100501</v>
      </c>
      <c r="N45" s="3" t="str">
        <f t="shared" ca="1" si="42"/>
        <v>51111,52111,53111,51211,52211,53211,91001,91003,91005,91101,91103,91105,91201,91203,91205,91002,91004,91006,91102,91104,91106,91202,91204,91206,100301,100302,100501</v>
      </c>
      <c r="O45" s="3" t="str">
        <f t="shared" si="43"/>
        <v>1186,1186,1186,838,838,838,190,190,190,190,190,190,190,190,190,190,190,190,190,190,190,190,190,190,230,151,144</v>
      </c>
      <c r="P45" s="1" t="str">
        <f t="shared" si="44"/>
        <v>(4,7),(4,7),(4,7),(3,4),(3,4),(3,4),(1,3),(1,3),(1,3),(1,3),(1,3),(1,3),(1,3),(1,3),(1,3),(1,3),(1,3),(1,3),(1,3),(1,3),(1,3),(1,3),(1,3),(1,3),(1,1),(1,1),(1,1)</v>
      </c>
      <c r="Q45" s="3" t="str">
        <f>IF(D45="坦克碎片",VLOOKUP(C45,道具信息!$N$2:$O$291,2,FALSE)&amp;"碎片",VLOOKUP(C45,道具信息!$N$2:$O$291,2,FALSE))</f>
        <v>5倍加速</v>
      </c>
      <c r="R45" s="3">
        <f t="shared" si="20"/>
        <v>224</v>
      </c>
      <c r="S45" s="11">
        <f t="shared" si="21"/>
        <v>2.1999999999999999E-2</v>
      </c>
      <c r="T45" s="3" t="str">
        <f>VLOOKUP(Q45,道具信息!$Q$3:$S$20,2,FALSE)</f>
        <v>CHEST_ITEM_TYPE_5X_ACCELERATOR</v>
      </c>
      <c r="U45" s="3" t="str">
        <f>IF(COUNTIF(U$19:U44,T45)=0,T45,"")</f>
        <v>CHEST_ITEM_TYPE_5X_ACCELERATOR</v>
      </c>
      <c r="V45" s="3" t="str">
        <f t="shared" si="38"/>
        <v>CHEST_ITEM_TYPE_T1_SHARD,CHEST_ITEM_TYPE_T2_SHARD,CHEST_ITEM_TYPE_T1_PART,CHEST_ITEM_TYPE_3X_ACCELERATOR,CHEST_ITEM_TYPE_5X_ACCELERATOR</v>
      </c>
      <c r="W45" s="13">
        <f t="shared" si="26"/>
        <v>2.1999999999999999E-2</v>
      </c>
      <c r="X45" s="3" t="str">
        <f t="shared" si="27"/>
        <v>2.2%</v>
      </c>
      <c r="Y45" s="3" t="str">
        <f t="shared" si="39"/>
        <v>35.2%,24.9%,33.9%,3.8%,2.2%</v>
      </c>
    </row>
    <row r="46" spans="2:25" x14ac:dyDescent="0.3">
      <c r="B46" s="2">
        <f>数据源!AL78</f>
        <v>2</v>
      </c>
      <c r="C46" s="2" t="str">
        <f>数据源!AM78</f>
        <v>5倍加速2</v>
      </c>
      <c r="D46" s="2" t="str">
        <f>数据源!AN78</f>
        <v>加速道具</v>
      </c>
      <c r="E46" s="2">
        <f>数据源!AO78</f>
        <v>125</v>
      </c>
      <c r="F46" s="2">
        <f>数据源!AP78</f>
        <v>1</v>
      </c>
      <c r="G46" s="2">
        <f>数据源!AQ78</f>
        <v>0.01</v>
      </c>
      <c r="H46" s="2">
        <f>数据源!AR78</f>
        <v>8.0400000000000003E-3</v>
      </c>
      <c r="I46" s="2">
        <f>数据源!AS78</f>
        <v>80</v>
      </c>
      <c r="J46" s="3">
        <f t="shared" ref="J46" si="47">ROUNDUP(IF(F46&gt;1,F46-ROUNDDOWN(SQRT(F46),0),F46),0)</f>
        <v>1</v>
      </c>
      <c r="K46" s="3">
        <f t="shared" ref="K46" si="48">F46*2-J46</f>
        <v>1</v>
      </c>
      <c r="L46" s="3" t="str">
        <f t="shared" ref="L46" si="49">RIGHT(D46,2)</f>
        <v>道具</v>
      </c>
      <c r="M46" s="3">
        <f t="shared" ref="M46" ca="1" si="50">IF(OR(L46="坦克",L46="碎片"),VLOOKUP(C46,INDIRECT("坦克ID"),MATCH(L46&amp;"ID",INDIRECT("坦克标头"),0),FALSE),VLOOKUP(C46,INDIRECT(L46&amp;"ID"),2,FALSE))</f>
        <v>100502</v>
      </c>
      <c r="N46" s="3" t="str">
        <f t="shared" ref="N46" ca="1" si="51">N45&amp;","&amp;M46</f>
        <v>51111,52111,53111,51211,52211,53211,91001,91003,91005,91101,91103,91105,91201,91203,91205,91002,91004,91006,91102,91104,91106,91202,91204,91206,100301,100302,100501,100502</v>
      </c>
      <c r="O46" s="3" t="str">
        <f t="shared" ref="O46" si="52">O45&amp;","&amp;I46</f>
        <v>1186,1186,1186,838,838,838,190,190,190,190,190,190,190,190,190,190,190,190,190,190,190,190,190,190,230,151,144,80</v>
      </c>
      <c r="P46" s="1" t="str">
        <f t="shared" ref="P46" si="53">P45&amp;","&amp;"("&amp;J46&amp;","&amp;K46&amp;")"</f>
        <v>(4,7),(4,7),(4,7),(3,4),(3,4),(3,4),(1,3),(1,3),(1,3),(1,3),(1,3),(1,3),(1,3),(1,3),(1,3),(1,3),(1,3),(1,3),(1,3),(1,3),(1,3),(1,3),(1,3),(1,3),(1,1),(1,1),(1,1),(1,1)</v>
      </c>
      <c r="Q46" s="3" t="str">
        <f>IF(D46="坦克碎片",VLOOKUP(C46,道具信息!$N$2:$O$291,2,FALSE)&amp;"碎片",VLOOKUP(C46,道具信息!$N$2:$O$291,2,FALSE))</f>
        <v>5倍加速</v>
      </c>
      <c r="R46" s="3">
        <f t="shared" si="20"/>
        <v>224</v>
      </c>
      <c r="S46" s="11">
        <f t="shared" si="21"/>
        <v>2.1999999999999999E-2</v>
      </c>
      <c r="T46" s="3" t="str">
        <f>VLOOKUP(Q46,道具信息!$Q$3:$S$20,2,FALSE)</f>
        <v>CHEST_ITEM_TYPE_5X_ACCELERATOR</v>
      </c>
      <c r="U46" s="3" t="str">
        <f>IF(COUNTIF(U$19:U45,T46)=0,T46,"")</f>
        <v/>
      </c>
      <c r="V46" s="3" t="str">
        <f t="shared" ref="V46" si="54">IF(U46&lt;&gt;"",V45&amp;","&amp;U46,V45)</f>
        <v>CHEST_ITEM_TYPE_T1_SHARD,CHEST_ITEM_TYPE_T2_SHARD,CHEST_ITEM_TYPE_T1_PART,CHEST_ITEM_TYPE_3X_ACCELERATOR,CHEST_ITEM_TYPE_5X_ACCELERATOR</v>
      </c>
      <c r="W46" s="13" t="str">
        <f t="shared" ref="W46" si="55">IF(U46&lt;&gt;"",ROUND(S46*100%,3),"")</f>
        <v/>
      </c>
      <c r="X46" s="3" t="str">
        <f t="shared" ref="X46" si="56">TEXT(W46,"0.0%")</f>
        <v/>
      </c>
      <c r="Y46" s="3" t="str">
        <f t="shared" ref="Y46" si="57">IF(X46&lt;&gt;"",Y45&amp;","&amp;X46,Y45)</f>
        <v>35.2%,24.9%,33.9%,3.8%,2.2%</v>
      </c>
    </row>
    <row r="47" spans="2:25" x14ac:dyDescent="0.3">
      <c r="N47" s="3" t="str">
        <f ca="1">"["&amp;N46&amp;"]"</f>
        <v>[51111,52111,53111,51211,52211,53211,91001,91003,91005,91101,91103,91105,91201,91203,91205,91002,91004,91006,91102,91104,91106,91202,91204,91206,100301,100302,100501,100502]</v>
      </c>
      <c r="O47" s="3" t="str">
        <f>"["&amp;O46&amp;"]"</f>
        <v>[1186,1186,1186,838,838,838,190,190,190,190,190,190,190,190,190,190,190,190,190,190,190,190,190,190,230,151,144,80]</v>
      </c>
      <c r="P47" s="3" t="str">
        <f>"["&amp;P46&amp;"]"</f>
        <v>[(4,7),(4,7),(4,7),(3,4),(3,4),(3,4),(1,3),(1,3),(1,3),(1,3),(1,3),(1,3),(1,3),(1,3),(1,3),(1,3),(1,3),(1,3),(1,3),(1,3),(1,3),(1,3),(1,3),(1,3),(1,1),(1,1),(1,1),(1,1)]</v>
      </c>
      <c r="V47" s="3" t="str">
        <f>"["&amp;V46&amp;"]"</f>
        <v>[CHEST_ITEM_TYPE_T1_SHARD,CHEST_ITEM_TYPE_T2_SHARD,CHEST_ITEM_TYPE_T1_PART,CHEST_ITEM_TYPE_3X_ACCELERATOR,CHEST_ITEM_TYPE_5X_ACCELERATOR]</v>
      </c>
      <c r="Y47" s="3" t="str">
        <f>"["&amp;Y46&amp;"]"</f>
        <v>[35.2%,24.9%,33.9%,3.8%,2.2%]</v>
      </c>
    </row>
    <row r="49" spans="2:25" x14ac:dyDescent="0.3">
      <c r="B49" s="2" t="str">
        <f>数据源!AL81</f>
        <v>联赛等级</v>
      </c>
      <c r="C49" s="2" t="str">
        <f>数据源!AM81</f>
        <v>道具名称</v>
      </c>
      <c r="D49" s="2" t="str">
        <f>数据源!AN81</f>
        <v>对应大类</v>
      </c>
      <c r="E49" s="2" t="str">
        <f>数据源!AO81</f>
        <v>道具价值</v>
      </c>
      <c r="F49" s="2" t="str">
        <f>数据源!AP81</f>
        <v>抽取个数</v>
      </c>
      <c r="G49" s="2" t="str">
        <f>数据源!AQ81</f>
        <v>价值比例</v>
      </c>
      <c r="H49" s="2" t="str">
        <f>数据源!AR81</f>
        <v>产出概率</v>
      </c>
      <c r="I49" s="2" t="str">
        <f>数据源!AS81</f>
        <v>权重值</v>
      </c>
      <c r="J49" s="7" t="s">
        <v>234</v>
      </c>
      <c r="K49" s="7" t="s">
        <v>235</v>
      </c>
      <c r="L49" s="3" t="s">
        <v>222</v>
      </c>
      <c r="M49" s="3" t="s">
        <v>152</v>
      </c>
      <c r="N49" s="3" t="s">
        <v>224</v>
      </c>
      <c r="O49" s="3" t="s">
        <v>225</v>
      </c>
      <c r="P49" s="3" t="s">
        <v>226</v>
      </c>
      <c r="Q49" s="8" t="s">
        <v>244</v>
      </c>
      <c r="R49" s="8" t="s">
        <v>245</v>
      </c>
      <c r="S49" s="8" t="s">
        <v>246</v>
      </c>
    </row>
    <row r="50" spans="2:25" x14ac:dyDescent="0.3">
      <c r="B50" s="2">
        <f>数据源!AL82</f>
        <v>3</v>
      </c>
      <c r="C50" s="2" t="str">
        <f>数据源!AM82</f>
        <v>雷诺FT</v>
      </c>
      <c r="D50" s="2" t="str">
        <f>数据源!AN82</f>
        <v>坦克碎片</v>
      </c>
      <c r="E50" s="2">
        <f>数据源!AO82</f>
        <v>20</v>
      </c>
      <c r="F50" s="2">
        <f>数据源!AP82</f>
        <v>5.5</v>
      </c>
      <c r="G50" s="2">
        <f>数据源!AQ82</f>
        <v>7.2999999999999995E-2</v>
      </c>
      <c r="H50" s="2">
        <f>数据源!AR82</f>
        <v>6.6695454545454544E-2</v>
      </c>
      <c r="I50" s="2">
        <f>数据源!AS82</f>
        <v>667</v>
      </c>
      <c r="J50" s="3">
        <f>ROUNDUP(IF(F50&gt;1,F50-ROUNDDOWN(SQRT(F50),0),F50),0)</f>
        <v>4</v>
      </c>
      <c r="K50" s="3">
        <f>F50*2-J50</f>
        <v>7</v>
      </c>
      <c r="L50" s="3" t="str">
        <f>RIGHT(D50,2)</f>
        <v>碎片</v>
      </c>
      <c r="M50" s="3">
        <f ca="1">IF(OR(L50="坦克",L50="碎片"),VLOOKUP(C50,INDIRECT("坦克ID"),MATCH(L50&amp;"ID",INDIRECT("坦克标头"),0),FALSE),VLOOKUP(C50,INDIRECT(L50&amp;"ID"),2,FALSE))</f>
        <v>51111</v>
      </c>
      <c r="N50" s="3">
        <f ca="1">M50</f>
        <v>51111</v>
      </c>
      <c r="O50" s="3">
        <f>I50</f>
        <v>667</v>
      </c>
      <c r="P50" s="1" t="str">
        <f>"("&amp;J50&amp;","&amp;K50&amp;")"</f>
        <v>(4,7)</v>
      </c>
      <c r="Q50" s="3" t="str">
        <f>IF(D50="坦克碎片",VLOOKUP(C50,道具信息!$N$2:$O$291,2,FALSE)&amp;"碎片",VLOOKUP(C50,道具信息!$N$2:$O$291,2,FALSE))</f>
        <v>T1坦克碎片</v>
      </c>
      <c r="R50" s="3">
        <f t="shared" ref="R50:R89" si="58">SUMIFS(I:I,Q:Q,Q50,B:B,B50)</f>
        <v>2001</v>
      </c>
      <c r="S50" s="11">
        <f t="shared" ref="S50:S89" si="59">ROUND(R50/SUMIF(B:B,B50,I:I),3)</f>
        <v>0.20100000000000001</v>
      </c>
      <c r="T50" s="3" t="str">
        <f>VLOOKUP(Q50,道具信息!$Q$3:$S$20,2,FALSE)</f>
        <v>CHEST_ITEM_TYPE_T1_SHARD</v>
      </c>
      <c r="U50" s="3" t="str">
        <f>T50</f>
        <v>CHEST_ITEM_TYPE_T1_SHARD</v>
      </c>
      <c r="V50" s="3" t="str">
        <f>U50</f>
        <v>CHEST_ITEM_TYPE_T1_SHARD</v>
      </c>
      <c r="W50" s="13">
        <f>IF(U50&lt;&gt;"",ROUND(S50*100%,3),"")</f>
        <v>0.20100000000000001</v>
      </c>
      <c r="X50" s="3" t="str">
        <f>TEXT(W50,"0.0%")</f>
        <v>20.1%</v>
      </c>
      <c r="Y50" s="3" t="str">
        <f>X50</f>
        <v>20.1%</v>
      </c>
    </row>
    <row r="51" spans="2:25" x14ac:dyDescent="0.3">
      <c r="B51" s="2">
        <f>数据源!AL83</f>
        <v>3</v>
      </c>
      <c r="C51" s="2" t="str">
        <f>数据源!AM83</f>
        <v>Stuart</v>
      </c>
      <c r="D51" s="2" t="str">
        <f>数据源!AN83</f>
        <v>坦克碎片</v>
      </c>
      <c r="E51" s="2">
        <f>数据源!AO83</f>
        <v>20</v>
      </c>
      <c r="F51" s="2">
        <f>数据源!AP83</f>
        <v>5.5</v>
      </c>
      <c r="G51" s="2">
        <f>数据源!AQ83</f>
        <v>7.2999999999999995E-2</v>
      </c>
      <c r="H51" s="2">
        <f>数据源!AR83</f>
        <v>6.6695454545454544E-2</v>
      </c>
      <c r="I51" s="2">
        <f>数据源!AS83</f>
        <v>667</v>
      </c>
      <c r="J51" s="3">
        <f t="shared" ref="J51:J76" si="60">ROUNDUP(IF(F51&gt;1,F51-ROUNDDOWN(SQRT(F51),0),F51),0)</f>
        <v>4</v>
      </c>
      <c r="K51" s="3">
        <f t="shared" ref="K51:K76" si="61">F51*2-J51</f>
        <v>7</v>
      </c>
      <c r="L51" s="3" t="str">
        <f t="shared" ref="L51:L52" si="62">RIGHT(D51,2)</f>
        <v>碎片</v>
      </c>
      <c r="M51" s="3">
        <f t="shared" ref="M51:M52" ca="1" si="63">IF(OR(L51="坦克",L51="碎片"),VLOOKUP(C51,INDIRECT("坦克ID"),MATCH(L51&amp;"ID",INDIRECT("坦克标头"),0),FALSE),VLOOKUP(C51,INDIRECT(L51&amp;"ID"),2,FALSE))</f>
        <v>52111</v>
      </c>
      <c r="N51" s="3" t="str">
        <f ca="1">N50&amp;","&amp;M51</f>
        <v>51111,52111</v>
      </c>
      <c r="O51" s="3" t="str">
        <f>O50&amp;","&amp;I51</f>
        <v>667,667</v>
      </c>
      <c r="P51" s="1" t="str">
        <f>P50&amp;","&amp;"("&amp;J51&amp;","&amp;K51&amp;")"</f>
        <v>(4,7),(4,7)</v>
      </c>
      <c r="Q51" s="3" t="str">
        <f>IF(D51="坦克碎片",VLOOKUP(C51,道具信息!$N$2:$O$291,2,FALSE)&amp;"碎片",VLOOKUP(C51,道具信息!$N$2:$O$291,2,FALSE))</f>
        <v>T1坦克碎片</v>
      </c>
      <c r="R51" s="3">
        <f t="shared" si="58"/>
        <v>2001</v>
      </c>
      <c r="S51" s="11">
        <f t="shared" si="59"/>
        <v>0.20100000000000001</v>
      </c>
      <c r="T51" s="3" t="str">
        <f>VLOOKUP(Q51,道具信息!$Q$3:$S$20,2,FALSE)</f>
        <v>CHEST_ITEM_TYPE_T1_SHARD</v>
      </c>
      <c r="U51" s="3" t="str">
        <f>IF(COUNTIF(U$50:U50,T51)=0,T51,"")</f>
        <v/>
      </c>
      <c r="V51" s="3" t="str">
        <f>IF(U51&lt;&gt;"",V50&amp;","&amp;U51,V50)</f>
        <v>CHEST_ITEM_TYPE_T1_SHARD</v>
      </c>
      <c r="W51" s="13" t="str">
        <f t="shared" ref="W51:W89" si="64">IF(U51&lt;&gt;"",ROUND(S51*100%,3),"")</f>
        <v/>
      </c>
      <c r="X51" s="3" t="str">
        <f t="shared" ref="X51:X89" si="65">TEXT(W51,"0.0%")</f>
        <v/>
      </c>
      <c r="Y51" s="3" t="str">
        <f>IF(X51&lt;&gt;"",Y50&amp;","&amp;X51,Y50)</f>
        <v>20.1%</v>
      </c>
    </row>
    <row r="52" spans="2:25" x14ac:dyDescent="0.3">
      <c r="B52" s="2">
        <f>数据源!AL84</f>
        <v>3</v>
      </c>
      <c r="C52" s="2" t="str">
        <f>数据源!AM84</f>
        <v>B-1</v>
      </c>
      <c r="D52" s="2" t="str">
        <f>数据源!AN84</f>
        <v>坦克碎片</v>
      </c>
      <c r="E52" s="2">
        <f>数据源!AO84</f>
        <v>20</v>
      </c>
      <c r="F52" s="2">
        <f>数据源!AP84</f>
        <v>5.5</v>
      </c>
      <c r="G52" s="2">
        <f>数据源!AQ84</f>
        <v>7.2999999999999995E-2</v>
      </c>
      <c r="H52" s="2">
        <f>数据源!AR84</f>
        <v>6.6695454545454544E-2</v>
      </c>
      <c r="I52" s="2">
        <f>数据源!AS84</f>
        <v>667</v>
      </c>
      <c r="J52" s="3">
        <f t="shared" si="60"/>
        <v>4</v>
      </c>
      <c r="K52" s="3">
        <f t="shared" si="61"/>
        <v>7</v>
      </c>
      <c r="L52" s="3" t="str">
        <f t="shared" si="62"/>
        <v>碎片</v>
      </c>
      <c r="M52" s="3">
        <f t="shared" ca="1" si="63"/>
        <v>53111</v>
      </c>
      <c r="N52" s="3" t="str">
        <f t="shared" ref="N52" ca="1" si="66">N51&amp;","&amp;M52</f>
        <v>51111,52111,53111</v>
      </c>
      <c r="O52" s="3" t="str">
        <f t="shared" ref="O52" si="67">O51&amp;","&amp;I52</f>
        <v>667,667,667</v>
      </c>
      <c r="P52" s="1" t="str">
        <f t="shared" ref="P52" si="68">P51&amp;","&amp;"("&amp;J52&amp;","&amp;K52&amp;")"</f>
        <v>(4,7),(4,7),(4,7)</v>
      </c>
      <c r="Q52" s="3" t="str">
        <f>IF(D52="坦克碎片",VLOOKUP(C52,道具信息!$N$2:$O$291,2,FALSE)&amp;"碎片",VLOOKUP(C52,道具信息!$N$2:$O$291,2,FALSE))</f>
        <v>T1坦克碎片</v>
      </c>
      <c r="R52" s="3">
        <f t="shared" si="58"/>
        <v>2001</v>
      </c>
      <c r="S52" s="11">
        <f t="shared" si="59"/>
        <v>0.20100000000000001</v>
      </c>
      <c r="T52" s="3" t="str">
        <f>VLOOKUP(Q52,道具信息!$Q$3:$S$20,2,FALSE)</f>
        <v>CHEST_ITEM_TYPE_T1_SHARD</v>
      </c>
      <c r="U52" s="3" t="str">
        <f>IF(COUNTIF(U$50:U51,T52)=0,T52,"")</f>
        <v/>
      </c>
      <c r="V52" s="3" t="str">
        <f t="shared" ref="V52:V89" si="69">IF(U52&lt;&gt;"",V51&amp;","&amp;U52,V51)</f>
        <v>CHEST_ITEM_TYPE_T1_SHARD</v>
      </c>
      <c r="W52" s="13" t="str">
        <f t="shared" si="64"/>
        <v/>
      </c>
      <c r="X52" s="3" t="str">
        <f t="shared" si="65"/>
        <v/>
      </c>
      <c r="Y52" s="3" t="str">
        <f t="shared" ref="Y52:Y89" si="70">IF(X52&lt;&gt;"",Y51&amp;","&amp;X52,Y51)</f>
        <v>20.1%</v>
      </c>
    </row>
    <row r="53" spans="2:25" x14ac:dyDescent="0.3">
      <c r="B53" s="2">
        <f>数据源!AL85</f>
        <v>3</v>
      </c>
      <c r="C53" s="2" t="str">
        <f>数据源!AM85</f>
        <v>二号</v>
      </c>
      <c r="D53" s="2" t="str">
        <f>数据源!AN85</f>
        <v>坦克碎片</v>
      </c>
      <c r="E53" s="2">
        <f>数据源!AO85</f>
        <v>23</v>
      </c>
      <c r="F53" s="2">
        <f>数据源!AP85</f>
        <v>4</v>
      </c>
      <c r="G53" s="2">
        <f>数据源!AQ85</f>
        <v>7.2999999999999995E-2</v>
      </c>
      <c r="H53" s="2">
        <f>数据源!AR85</f>
        <v>7.9744565217391289E-2</v>
      </c>
      <c r="I53" s="2">
        <f>数据源!AS85</f>
        <v>797</v>
      </c>
      <c r="J53" s="3">
        <f t="shared" si="60"/>
        <v>2</v>
      </c>
      <c r="K53" s="3">
        <f t="shared" si="61"/>
        <v>6</v>
      </c>
      <c r="L53" s="3" t="str">
        <f t="shared" ref="L53:L66" si="71">RIGHT(D53,2)</f>
        <v>碎片</v>
      </c>
      <c r="M53" s="3">
        <f t="shared" ref="M53:M66" ca="1" si="72">IF(OR(L53="坦克",L53="碎片"),VLOOKUP(C53,INDIRECT("坦克ID"),MATCH(L53&amp;"ID",INDIRECT("坦克标头"),0),FALSE),VLOOKUP(C53,INDIRECT(L53&amp;"ID"),2,FALSE))</f>
        <v>51211</v>
      </c>
      <c r="N53" s="3" t="str">
        <f t="shared" ref="N53:N66" ca="1" si="73">N52&amp;","&amp;M53</f>
        <v>51111,52111,53111,51211</v>
      </c>
      <c r="O53" s="3" t="str">
        <f t="shared" ref="O53:O66" si="74">O52&amp;","&amp;I53</f>
        <v>667,667,667,797</v>
      </c>
      <c r="P53" s="1" t="str">
        <f t="shared" ref="P53:P66" si="75">P52&amp;","&amp;"("&amp;J53&amp;","&amp;K53&amp;")"</f>
        <v>(4,7),(4,7),(4,7),(2,6)</v>
      </c>
      <c r="Q53" s="3" t="str">
        <f>IF(D53="坦克碎片",VLOOKUP(C53,道具信息!$N$2:$O$291,2,FALSE)&amp;"碎片",VLOOKUP(C53,道具信息!$N$2:$O$291,2,FALSE))</f>
        <v>T2坦克碎片</v>
      </c>
      <c r="R53" s="3">
        <f t="shared" si="58"/>
        <v>4152</v>
      </c>
      <c r="S53" s="11">
        <f t="shared" si="59"/>
        <v>0.41799999999999998</v>
      </c>
      <c r="T53" s="3" t="str">
        <f>VLOOKUP(Q53,道具信息!$Q$3:$S$20,2,FALSE)</f>
        <v>CHEST_ITEM_TYPE_T2_SHARD</v>
      </c>
      <c r="U53" s="3" t="str">
        <f>IF(COUNTIF(U$50:U52,T53)=0,T53,"")</f>
        <v>CHEST_ITEM_TYPE_T2_SHARD</v>
      </c>
      <c r="V53" s="3" t="str">
        <f t="shared" si="69"/>
        <v>CHEST_ITEM_TYPE_T1_SHARD,CHEST_ITEM_TYPE_T2_SHARD</v>
      </c>
      <c r="W53" s="13">
        <f t="shared" si="64"/>
        <v>0.41799999999999998</v>
      </c>
      <c r="X53" s="3" t="str">
        <f t="shared" si="65"/>
        <v>41.8%</v>
      </c>
      <c r="Y53" s="3" t="str">
        <f t="shared" si="70"/>
        <v>20.1%,41.8%</v>
      </c>
    </row>
    <row r="54" spans="2:25" x14ac:dyDescent="0.3">
      <c r="B54" s="2">
        <f>数据源!AL86</f>
        <v>3</v>
      </c>
      <c r="C54" s="2" t="str">
        <f>数据源!AM86</f>
        <v>T-34</v>
      </c>
      <c r="D54" s="2" t="str">
        <f>数据源!AN86</f>
        <v>坦克碎片</v>
      </c>
      <c r="E54" s="2">
        <f>数据源!AO86</f>
        <v>23</v>
      </c>
      <c r="F54" s="2">
        <f>数据源!AP86</f>
        <v>4</v>
      </c>
      <c r="G54" s="2">
        <f>数据源!AQ86</f>
        <v>7.2999999999999995E-2</v>
      </c>
      <c r="H54" s="2">
        <f>数据源!AR86</f>
        <v>7.9744565217391289E-2</v>
      </c>
      <c r="I54" s="2">
        <f>数据源!AS86</f>
        <v>797</v>
      </c>
      <c r="J54" s="3">
        <f t="shared" si="60"/>
        <v>2</v>
      </c>
      <c r="K54" s="3">
        <f t="shared" si="61"/>
        <v>6</v>
      </c>
      <c r="L54" s="3" t="str">
        <f t="shared" si="71"/>
        <v>碎片</v>
      </c>
      <c r="M54" s="3">
        <f t="shared" ca="1" si="72"/>
        <v>52211</v>
      </c>
      <c r="N54" s="3" t="str">
        <f t="shared" ca="1" si="73"/>
        <v>51111,52111,53111,51211,52211</v>
      </c>
      <c r="O54" s="3" t="str">
        <f t="shared" si="74"/>
        <v>667,667,667,797,797</v>
      </c>
      <c r="P54" s="1" t="str">
        <f t="shared" si="75"/>
        <v>(4,7),(4,7),(4,7),(2,6),(2,6)</v>
      </c>
      <c r="Q54" s="3" t="str">
        <f>IF(D54="坦克碎片",VLOOKUP(C54,道具信息!$N$2:$O$291,2,FALSE)&amp;"碎片",VLOOKUP(C54,道具信息!$N$2:$O$291,2,FALSE))</f>
        <v>T2坦克碎片</v>
      </c>
      <c r="R54" s="3">
        <f t="shared" si="58"/>
        <v>4152</v>
      </c>
      <c r="S54" s="11">
        <f t="shared" si="59"/>
        <v>0.41799999999999998</v>
      </c>
      <c r="T54" s="3" t="str">
        <f>VLOOKUP(Q54,道具信息!$Q$3:$S$20,2,FALSE)</f>
        <v>CHEST_ITEM_TYPE_T2_SHARD</v>
      </c>
      <c r="U54" s="3" t="str">
        <f>IF(COUNTIF(U$50:U53,T54)=0,T54,"")</f>
        <v/>
      </c>
      <c r="V54" s="3" t="str">
        <f t="shared" si="69"/>
        <v>CHEST_ITEM_TYPE_T1_SHARD,CHEST_ITEM_TYPE_T2_SHARD</v>
      </c>
      <c r="W54" s="13" t="str">
        <f t="shared" si="64"/>
        <v/>
      </c>
      <c r="X54" s="3" t="str">
        <f t="shared" si="65"/>
        <v/>
      </c>
      <c r="Y54" s="3" t="str">
        <f t="shared" si="70"/>
        <v>20.1%,41.8%</v>
      </c>
    </row>
    <row r="55" spans="2:25" x14ac:dyDescent="0.3">
      <c r="B55" s="2">
        <f>数据源!AL87</f>
        <v>3</v>
      </c>
      <c r="C55" s="2" t="str">
        <f>数据源!AM87</f>
        <v>KV-1</v>
      </c>
      <c r="D55" s="2" t="str">
        <f>数据源!AN87</f>
        <v>坦克碎片</v>
      </c>
      <c r="E55" s="2">
        <f>数据源!AO87</f>
        <v>23</v>
      </c>
      <c r="F55" s="2">
        <f>数据源!AP87</f>
        <v>4</v>
      </c>
      <c r="G55" s="2">
        <f>数据源!AQ87</f>
        <v>7.2999999999999995E-2</v>
      </c>
      <c r="H55" s="2">
        <f>数据源!AR87</f>
        <v>7.9744565217391289E-2</v>
      </c>
      <c r="I55" s="2">
        <f>数据源!AS87</f>
        <v>797</v>
      </c>
      <c r="J55" s="3">
        <f t="shared" si="60"/>
        <v>2</v>
      </c>
      <c r="K55" s="3">
        <f t="shared" si="61"/>
        <v>6</v>
      </c>
      <c r="L55" s="3" t="str">
        <f t="shared" si="71"/>
        <v>碎片</v>
      </c>
      <c r="M55" s="3">
        <f t="shared" ca="1" si="72"/>
        <v>53211</v>
      </c>
      <c r="N55" s="3" t="str">
        <f t="shared" ca="1" si="73"/>
        <v>51111,52111,53111,51211,52211,53211</v>
      </c>
      <c r="O55" s="3" t="str">
        <f t="shared" si="74"/>
        <v>667,667,667,797,797,797</v>
      </c>
      <c r="P55" s="1" t="str">
        <f t="shared" si="75"/>
        <v>(4,7),(4,7),(4,7),(2,6),(2,6),(2,6)</v>
      </c>
      <c r="Q55" s="3" t="str">
        <f>IF(D55="坦克碎片",VLOOKUP(C55,道具信息!$N$2:$O$291,2,FALSE)&amp;"碎片",VLOOKUP(C55,道具信息!$N$2:$O$291,2,FALSE))</f>
        <v>T2坦克碎片</v>
      </c>
      <c r="R55" s="3">
        <f t="shared" si="58"/>
        <v>4152</v>
      </c>
      <c r="S55" s="11">
        <f t="shared" si="59"/>
        <v>0.41799999999999998</v>
      </c>
      <c r="T55" s="3" t="str">
        <f>VLOOKUP(Q55,道具信息!$Q$3:$S$20,2,FALSE)</f>
        <v>CHEST_ITEM_TYPE_T2_SHARD</v>
      </c>
      <c r="U55" s="3" t="str">
        <f>IF(COUNTIF(U$50:U54,T55)=0,T55,"")</f>
        <v/>
      </c>
      <c r="V55" s="3" t="str">
        <f t="shared" si="69"/>
        <v>CHEST_ITEM_TYPE_T1_SHARD,CHEST_ITEM_TYPE_T2_SHARD</v>
      </c>
      <c r="W55" s="13" t="str">
        <f t="shared" si="64"/>
        <v/>
      </c>
      <c r="X55" s="3" t="str">
        <f t="shared" si="65"/>
        <v/>
      </c>
      <c r="Y55" s="3" t="str">
        <f t="shared" si="70"/>
        <v>20.1%,41.8%</v>
      </c>
    </row>
    <row r="56" spans="2:25" x14ac:dyDescent="0.3">
      <c r="B56" s="2">
        <f>数据源!AL88</f>
        <v>3</v>
      </c>
      <c r="C56" s="2" t="str">
        <f>数据源!AM88</f>
        <v>Puma</v>
      </c>
      <c r="D56" s="2" t="str">
        <f>数据源!AN88</f>
        <v>坦克碎片</v>
      </c>
      <c r="E56" s="2">
        <f>数据源!AO88</f>
        <v>50</v>
      </c>
      <c r="F56" s="2">
        <f>数据源!AP88</f>
        <v>2.5</v>
      </c>
      <c r="G56" s="2">
        <f>数据源!AQ88</f>
        <v>7.2999999999999995E-2</v>
      </c>
      <c r="H56" s="2">
        <f>数据源!AR88</f>
        <v>5.8691999999999987E-2</v>
      </c>
      <c r="I56" s="2">
        <f>数据源!AS88</f>
        <v>587</v>
      </c>
      <c r="J56" s="3">
        <f t="shared" si="60"/>
        <v>2</v>
      </c>
      <c r="K56" s="3">
        <f t="shared" si="61"/>
        <v>3</v>
      </c>
      <c r="L56" s="3" t="str">
        <f t="shared" si="71"/>
        <v>碎片</v>
      </c>
      <c r="M56" s="3">
        <f t="shared" ca="1" si="72"/>
        <v>51221</v>
      </c>
      <c r="N56" s="3" t="str">
        <f t="shared" ca="1" si="73"/>
        <v>51111,52111,53111,51211,52211,53211,51221</v>
      </c>
      <c r="O56" s="3" t="str">
        <f t="shared" si="74"/>
        <v>667,667,667,797,797,797,587</v>
      </c>
      <c r="P56" s="1" t="str">
        <f t="shared" si="75"/>
        <v>(4,7),(4,7),(4,7),(2,6),(2,6),(2,6),(2,3)</v>
      </c>
      <c r="Q56" s="3" t="str">
        <f>IF(D56="坦克碎片",VLOOKUP(C56,道具信息!$N$2:$O$291,2,FALSE)&amp;"碎片",VLOOKUP(C56,道具信息!$N$2:$O$291,2,FALSE))</f>
        <v>T2坦克碎片</v>
      </c>
      <c r="R56" s="3">
        <f t="shared" si="58"/>
        <v>4152</v>
      </c>
      <c r="S56" s="11">
        <f t="shared" si="59"/>
        <v>0.41799999999999998</v>
      </c>
      <c r="T56" s="3" t="str">
        <f>VLOOKUP(Q56,道具信息!$Q$3:$S$20,2,FALSE)</f>
        <v>CHEST_ITEM_TYPE_T2_SHARD</v>
      </c>
      <c r="U56" s="3" t="str">
        <f>IF(COUNTIF(U$50:U55,T56)=0,T56,"")</f>
        <v/>
      </c>
      <c r="V56" s="3" t="str">
        <f t="shared" si="69"/>
        <v>CHEST_ITEM_TYPE_T1_SHARD,CHEST_ITEM_TYPE_T2_SHARD</v>
      </c>
      <c r="W56" s="13" t="str">
        <f t="shared" si="64"/>
        <v/>
      </c>
      <c r="X56" s="3" t="str">
        <f t="shared" si="65"/>
        <v/>
      </c>
      <c r="Y56" s="3" t="str">
        <f t="shared" si="70"/>
        <v>20.1%,41.8%</v>
      </c>
    </row>
    <row r="57" spans="2:25" x14ac:dyDescent="0.3">
      <c r="B57" s="2">
        <f>数据源!AL89</f>
        <v>3</v>
      </c>
      <c r="C57" s="2" t="str">
        <f>数据源!AM89</f>
        <v>四号</v>
      </c>
      <c r="D57" s="2" t="str">
        <f>数据源!AN89</f>
        <v>坦克碎片</v>
      </c>
      <c r="E57" s="2">
        <f>数据源!AO89</f>
        <v>50</v>
      </c>
      <c r="F57" s="2">
        <f>数据源!AP89</f>
        <v>2.5</v>
      </c>
      <c r="G57" s="2">
        <f>数据源!AQ89</f>
        <v>7.2999999999999995E-2</v>
      </c>
      <c r="H57" s="2">
        <f>数据源!AR89</f>
        <v>5.8691999999999987E-2</v>
      </c>
      <c r="I57" s="2">
        <f>数据源!AS89</f>
        <v>587</v>
      </c>
      <c r="J57" s="3">
        <f t="shared" si="60"/>
        <v>2</v>
      </c>
      <c r="K57" s="3">
        <f t="shared" si="61"/>
        <v>3</v>
      </c>
      <c r="L57" s="3" t="str">
        <f t="shared" si="71"/>
        <v>碎片</v>
      </c>
      <c r="M57" s="3">
        <f t="shared" ca="1" si="72"/>
        <v>52221</v>
      </c>
      <c r="N57" s="3" t="str">
        <f t="shared" ca="1" si="73"/>
        <v>51111,52111,53111,51211,52211,53211,51221,52221</v>
      </c>
      <c r="O57" s="3" t="str">
        <f t="shared" si="74"/>
        <v>667,667,667,797,797,797,587,587</v>
      </c>
      <c r="P57" s="1" t="str">
        <f t="shared" si="75"/>
        <v>(4,7),(4,7),(4,7),(2,6),(2,6),(2,6),(2,3),(2,3)</v>
      </c>
      <c r="Q57" s="3" t="str">
        <f>IF(D57="坦克碎片",VLOOKUP(C57,道具信息!$N$2:$O$291,2,FALSE)&amp;"碎片",VLOOKUP(C57,道具信息!$N$2:$O$291,2,FALSE))</f>
        <v>T2坦克碎片</v>
      </c>
      <c r="R57" s="3">
        <f t="shared" si="58"/>
        <v>4152</v>
      </c>
      <c r="S57" s="11">
        <f t="shared" si="59"/>
        <v>0.41799999999999998</v>
      </c>
      <c r="T57" s="3" t="str">
        <f>VLOOKUP(Q57,道具信息!$Q$3:$S$20,2,FALSE)</f>
        <v>CHEST_ITEM_TYPE_T2_SHARD</v>
      </c>
      <c r="U57" s="3" t="str">
        <f>IF(COUNTIF(U$50:U56,T57)=0,T57,"")</f>
        <v/>
      </c>
      <c r="V57" s="3" t="str">
        <f t="shared" si="69"/>
        <v>CHEST_ITEM_TYPE_T1_SHARD,CHEST_ITEM_TYPE_T2_SHARD</v>
      </c>
      <c r="W57" s="13" t="str">
        <f t="shared" si="64"/>
        <v/>
      </c>
      <c r="X57" s="3" t="str">
        <f t="shared" si="65"/>
        <v/>
      </c>
      <c r="Y57" s="3" t="str">
        <f t="shared" si="70"/>
        <v>20.1%,41.8%</v>
      </c>
    </row>
    <row r="58" spans="2:25" x14ac:dyDescent="0.3">
      <c r="B58" s="2">
        <f>数据源!AL90</f>
        <v>3</v>
      </c>
      <c r="C58" s="2" t="str">
        <f>数据源!AM90</f>
        <v>丘吉尔</v>
      </c>
      <c r="D58" s="2" t="str">
        <f>数据源!AN90</f>
        <v>坦克碎片</v>
      </c>
      <c r="E58" s="2">
        <f>数据源!AO90</f>
        <v>50</v>
      </c>
      <c r="F58" s="2">
        <f>数据源!AP90</f>
        <v>2.5</v>
      </c>
      <c r="G58" s="2">
        <f>数据源!AQ90</f>
        <v>7.2999999999999995E-2</v>
      </c>
      <c r="H58" s="2">
        <f>数据源!AR90</f>
        <v>5.8691999999999987E-2</v>
      </c>
      <c r="I58" s="2">
        <f>数据源!AS90</f>
        <v>587</v>
      </c>
      <c r="J58" s="3">
        <f t="shared" si="60"/>
        <v>2</v>
      </c>
      <c r="K58" s="3">
        <f t="shared" si="61"/>
        <v>3</v>
      </c>
      <c r="L58" s="3" t="str">
        <f t="shared" si="71"/>
        <v>碎片</v>
      </c>
      <c r="M58" s="3">
        <f t="shared" ca="1" si="72"/>
        <v>53221</v>
      </c>
      <c r="N58" s="3" t="str">
        <f t="shared" ca="1" si="73"/>
        <v>51111,52111,53111,51211,52211,53211,51221,52221,53221</v>
      </c>
      <c r="O58" s="3" t="str">
        <f t="shared" si="74"/>
        <v>667,667,667,797,797,797,587,587,587</v>
      </c>
      <c r="P58" s="1" t="str">
        <f t="shared" si="75"/>
        <v>(4,7),(4,7),(4,7),(2,6),(2,6),(2,6),(2,3),(2,3),(2,3)</v>
      </c>
      <c r="Q58" s="3" t="str">
        <f>IF(D58="坦克碎片",VLOOKUP(C58,道具信息!$N$2:$O$291,2,FALSE)&amp;"碎片",VLOOKUP(C58,道具信息!$N$2:$O$291,2,FALSE))</f>
        <v>T2坦克碎片</v>
      </c>
      <c r="R58" s="3">
        <f t="shared" si="58"/>
        <v>4152</v>
      </c>
      <c r="S58" s="11">
        <f t="shared" si="59"/>
        <v>0.41799999999999998</v>
      </c>
      <c r="T58" s="3" t="str">
        <f>VLOOKUP(Q58,道具信息!$Q$3:$S$20,2,FALSE)</f>
        <v>CHEST_ITEM_TYPE_T2_SHARD</v>
      </c>
      <c r="U58" s="3" t="str">
        <f>IF(COUNTIF(U$50:U57,T58)=0,T58,"")</f>
        <v/>
      </c>
      <c r="V58" s="3" t="str">
        <f t="shared" si="69"/>
        <v>CHEST_ITEM_TYPE_T1_SHARD,CHEST_ITEM_TYPE_T2_SHARD</v>
      </c>
      <c r="W58" s="13" t="str">
        <f t="shared" si="64"/>
        <v/>
      </c>
      <c r="X58" s="3" t="str">
        <f t="shared" si="65"/>
        <v/>
      </c>
      <c r="Y58" s="3" t="str">
        <f t="shared" si="70"/>
        <v>20.1%,41.8%</v>
      </c>
    </row>
    <row r="59" spans="2:25" x14ac:dyDescent="0.3">
      <c r="B59" s="2">
        <f>数据源!AL91</f>
        <v>3</v>
      </c>
      <c r="C59" s="2" t="str">
        <f>数据源!AM91</f>
        <v>T1LP1</v>
      </c>
      <c r="D59" s="2" t="str">
        <f>数据源!AN91</f>
        <v>部件</v>
      </c>
      <c r="E59" s="2">
        <f>数据源!AO91</f>
        <v>40</v>
      </c>
      <c r="F59" s="2">
        <f>数据源!AP91</f>
        <v>2</v>
      </c>
      <c r="G59" s="2">
        <f>数据源!AQ91</f>
        <v>0.01</v>
      </c>
      <c r="H59" s="2">
        <f>数据源!AR91</f>
        <v>1.2562500000000001E-2</v>
      </c>
      <c r="I59" s="2">
        <f>数据源!AS91</f>
        <v>126</v>
      </c>
      <c r="J59" s="3">
        <f t="shared" si="60"/>
        <v>1</v>
      </c>
      <c r="K59" s="3">
        <f t="shared" si="61"/>
        <v>3</v>
      </c>
      <c r="L59" s="3" t="str">
        <f t="shared" si="71"/>
        <v>部件</v>
      </c>
      <c r="M59" s="3">
        <f t="shared" ca="1" si="72"/>
        <v>91001</v>
      </c>
      <c r="N59" s="3" t="str">
        <f t="shared" ca="1" si="73"/>
        <v>51111,52111,53111,51211,52211,53211,51221,52221,53221,91001</v>
      </c>
      <c r="O59" s="3" t="str">
        <f t="shared" si="74"/>
        <v>667,667,667,797,797,797,587,587,587,126</v>
      </c>
      <c r="P59" s="1" t="str">
        <f t="shared" si="75"/>
        <v>(4,7),(4,7),(4,7),(2,6),(2,6),(2,6),(2,3),(2,3),(2,3),(1,3)</v>
      </c>
      <c r="Q59" s="3" t="str">
        <f>IF(D59="坦克碎片",VLOOKUP(C59,道具信息!$N$2:$O$291,2,FALSE)&amp;"碎片",VLOOKUP(C59,道具信息!$N$2:$O$291,2,FALSE))</f>
        <v>T1部件</v>
      </c>
      <c r="R59" s="3">
        <f t="shared" si="58"/>
        <v>2268</v>
      </c>
      <c r="S59" s="11">
        <f t="shared" si="59"/>
        <v>0.22800000000000001</v>
      </c>
      <c r="T59" s="3" t="str">
        <f>VLOOKUP(Q59,道具信息!$Q$3:$S$20,2,FALSE)</f>
        <v>CHEST_ITEM_TYPE_T1_PART</v>
      </c>
      <c r="U59" s="3" t="str">
        <f>IF(COUNTIF(U$50:U58,T59)=0,T59,"")</f>
        <v>CHEST_ITEM_TYPE_T1_PART</v>
      </c>
      <c r="V59" s="3" t="str">
        <f t="shared" si="69"/>
        <v>CHEST_ITEM_TYPE_T1_SHARD,CHEST_ITEM_TYPE_T2_SHARD,CHEST_ITEM_TYPE_T1_PART</v>
      </c>
      <c r="W59" s="13">
        <f t="shared" si="64"/>
        <v>0.22800000000000001</v>
      </c>
      <c r="X59" s="3" t="str">
        <f t="shared" si="65"/>
        <v>22.8%</v>
      </c>
      <c r="Y59" s="3" t="str">
        <f t="shared" si="70"/>
        <v>20.1%,41.8%,22.8%</v>
      </c>
    </row>
    <row r="60" spans="2:25" x14ac:dyDescent="0.3">
      <c r="B60" s="2">
        <f>数据源!AL92</f>
        <v>3</v>
      </c>
      <c r="C60" s="2" t="str">
        <f>数据源!AM92</f>
        <v>T1LP3</v>
      </c>
      <c r="D60" s="2" t="str">
        <f>数据源!AN92</f>
        <v>部件</v>
      </c>
      <c r="E60" s="2">
        <f>数据源!AO92</f>
        <v>40</v>
      </c>
      <c r="F60" s="2">
        <f>数据源!AP92</f>
        <v>2</v>
      </c>
      <c r="G60" s="2">
        <f>数据源!AQ92</f>
        <v>0.01</v>
      </c>
      <c r="H60" s="2">
        <f>数据源!AR92</f>
        <v>1.2562500000000001E-2</v>
      </c>
      <c r="I60" s="2">
        <f>数据源!AS92</f>
        <v>126</v>
      </c>
      <c r="J60" s="3">
        <f t="shared" si="60"/>
        <v>1</v>
      </c>
      <c r="K60" s="3">
        <f t="shared" si="61"/>
        <v>3</v>
      </c>
      <c r="L60" s="3" t="str">
        <f t="shared" si="71"/>
        <v>部件</v>
      </c>
      <c r="M60" s="3">
        <f t="shared" ca="1" si="72"/>
        <v>91003</v>
      </c>
      <c r="N60" s="3" t="str">
        <f t="shared" ca="1" si="73"/>
        <v>51111,52111,53111,51211,52211,53211,51221,52221,53221,91001,91003</v>
      </c>
      <c r="O60" s="3" t="str">
        <f t="shared" si="74"/>
        <v>667,667,667,797,797,797,587,587,587,126,126</v>
      </c>
      <c r="P60" s="1" t="str">
        <f t="shared" si="75"/>
        <v>(4,7),(4,7),(4,7),(2,6),(2,6),(2,6),(2,3),(2,3),(2,3),(1,3),(1,3)</v>
      </c>
      <c r="Q60" s="3" t="str">
        <f>IF(D60="坦克碎片",VLOOKUP(C60,道具信息!$N$2:$O$291,2,FALSE)&amp;"碎片",VLOOKUP(C60,道具信息!$N$2:$O$291,2,FALSE))</f>
        <v>T1部件</v>
      </c>
      <c r="R60" s="3">
        <f t="shared" si="58"/>
        <v>2268</v>
      </c>
      <c r="S60" s="11">
        <f t="shared" si="59"/>
        <v>0.22800000000000001</v>
      </c>
      <c r="T60" s="3" t="str">
        <f>VLOOKUP(Q60,道具信息!$Q$3:$S$20,2,FALSE)</f>
        <v>CHEST_ITEM_TYPE_T1_PART</v>
      </c>
      <c r="U60" s="3" t="str">
        <f>IF(COUNTIF(U$50:U59,T60)=0,T60,"")</f>
        <v/>
      </c>
      <c r="V60" s="3" t="str">
        <f t="shared" si="69"/>
        <v>CHEST_ITEM_TYPE_T1_SHARD,CHEST_ITEM_TYPE_T2_SHARD,CHEST_ITEM_TYPE_T1_PART</v>
      </c>
      <c r="W60" s="13" t="str">
        <f t="shared" si="64"/>
        <v/>
      </c>
      <c r="X60" s="3" t="str">
        <f t="shared" si="65"/>
        <v/>
      </c>
      <c r="Y60" s="3" t="str">
        <f t="shared" si="70"/>
        <v>20.1%,41.8%,22.8%</v>
      </c>
    </row>
    <row r="61" spans="2:25" x14ac:dyDescent="0.3">
      <c r="B61" s="2">
        <f>数据源!AL93</f>
        <v>3</v>
      </c>
      <c r="C61" s="2" t="str">
        <f>数据源!AM93</f>
        <v>T1LP5</v>
      </c>
      <c r="D61" s="2" t="str">
        <f>数据源!AN93</f>
        <v>部件</v>
      </c>
      <c r="E61" s="2">
        <f>数据源!AO93</f>
        <v>40</v>
      </c>
      <c r="F61" s="2">
        <f>数据源!AP93</f>
        <v>2</v>
      </c>
      <c r="G61" s="2">
        <f>数据源!AQ93</f>
        <v>0.01</v>
      </c>
      <c r="H61" s="2">
        <f>数据源!AR93</f>
        <v>1.2562500000000001E-2</v>
      </c>
      <c r="I61" s="2">
        <f>数据源!AS93</f>
        <v>126</v>
      </c>
      <c r="J61" s="3">
        <f t="shared" si="60"/>
        <v>1</v>
      </c>
      <c r="K61" s="3">
        <f t="shared" si="61"/>
        <v>3</v>
      </c>
      <c r="L61" s="3" t="str">
        <f t="shared" si="71"/>
        <v>部件</v>
      </c>
      <c r="M61" s="3">
        <f t="shared" ca="1" si="72"/>
        <v>91005</v>
      </c>
      <c r="N61" s="3" t="str">
        <f t="shared" ca="1" si="73"/>
        <v>51111,52111,53111,51211,52211,53211,51221,52221,53221,91001,91003,91005</v>
      </c>
      <c r="O61" s="3" t="str">
        <f t="shared" si="74"/>
        <v>667,667,667,797,797,797,587,587,587,126,126,126</v>
      </c>
      <c r="P61" s="1" t="str">
        <f t="shared" si="75"/>
        <v>(4,7),(4,7),(4,7),(2,6),(2,6),(2,6),(2,3),(2,3),(2,3),(1,3),(1,3),(1,3)</v>
      </c>
      <c r="Q61" s="3" t="str">
        <f>IF(D61="坦克碎片",VLOOKUP(C61,道具信息!$N$2:$O$291,2,FALSE)&amp;"碎片",VLOOKUP(C61,道具信息!$N$2:$O$291,2,FALSE))</f>
        <v>T1部件</v>
      </c>
      <c r="R61" s="3">
        <f t="shared" si="58"/>
        <v>2268</v>
      </c>
      <c r="S61" s="11">
        <f t="shared" si="59"/>
        <v>0.22800000000000001</v>
      </c>
      <c r="T61" s="3" t="str">
        <f>VLOOKUP(Q61,道具信息!$Q$3:$S$20,2,FALSE)</f>
        <v>CHEST_ITEM_TYPE_T1_PART</v>
      </c>
      <c r="U61" s="3" t="str">
        <f>IF(COUNTIF(U$50:U60,T61)=0,T61,"")</f>
        <v/>
      </c>
      <c r="V61" s="3" t="str">
        <f t="shared" si="69"/>
        <v>CHEST_ITEM_TYPE_T1_SHARD,CHEST_ITEM_TYPE_T2_SHARD,CHEST_ITEM_TYPE_T1_PART</v>
      </c>
      <c r="W61" s="13" t="str">
        <f t="shared" si="64"/>
        <v/>
      </c>
      <c r="X61" s="3" t="str">
        <f t="shared" si="65"/>
        <v/>
      </c>
      <c r="Y61" s="3" t="str">
        <f t="shared" si="70"/>
        <v>20.1%,41.8%,22.8%</v>
      </c>
    </row>
    <row r="62" spans="2:25" x14ac:dyDescent="0.3">
      <c r="B62" s="2">
        <f>数据源!AL94</f>
        <v>3</v>
      </c>
      <c r="C62" s="2" t="str">
        <f>数据源!AM94</f>
        <v>T1MP1</v>
      </c>
      <c r="D62" s="2" t="str">
        <f>数据源!AN94</f>
        <v>部件</v>
      </c>
      <c r="E62" s="2">
        <f>数据源!AO94</f>
        <v>40</v>
      </c>
      <c r="F62" s="2">
        <f>数据源!AP94</f>
        <v>2</v>
      </c>
      <c r="G62" s="2">
        <f>数据源!AQ94</f>
        <v>0.01</v>
      </c>
      <c r="H62" s="2">
        <f>数据源!AR94</f>
        <v>1.2562500000000001E-2</v>
      </c>
      <c r="I62" s="2">
        <f>数据源!AS94</f>
        <v>126</v>
      </c>
      <c r="J62" s="3">
        <f t="shared" si="60"/>
        <v>1</v>
      </c>
      <c r="K62" s="3">
        <f t="shared" si="61"/>
        <v>3</v>
      </c>
      <c r="L62" s="3" t="str">
        <f t="shared" si="71"/>
        <v>部件</v>
      </c>
      <c r="M62" s="3">
        <f t="shared" ca="1" si="72"/>
        <v>91101</v>
      </c>
      <c r="N62" s="3" t="str">
        <f t="shared" ca="1" si="73"/>
        <v>51111,52111,53111,51211,52211,53211,51221,52221,53221,91001,91003,91005,91101</v>
      </c>
      <c r="O62" s="3" t="str">
        <f t="shared" si="74"/>
        <v>667,667,667,797,797,797,587,587,587,126,126,126,126</v>
      </c>
      <c r="P62" s="1" t="str">
        <f t="shared" si="75"/>
        <v>(4,7),(4,7),(4,7),(2,6),(2,6),(2,6),(2,3),(2,3),(2,3),(1,3),(1,3),(1,3),(1,3)</v>
      </c>
      <c r="Q62" s="3" t="str">
        <f>IF(D62="坦克碎片",VLOOKUP(C62,道具信息!$N$2:$O$291,2,FALSE)&amp;"碎片",VLOOKUP(C62,道具信息!$N$2:$O$291,2,FALSE))</f>
        <v>T1部件</v>
      </c>
      <c r="R62" s="3">
        <f t="shared" si="58"/>
        <v>2268</v>
      </c>
      <c r="S62" s="11">
        <f t="shared" si="59"/>
        <v>0.22800000000000001</v>
      </c>
      <c r="T62" s="3" t="str">
        <f>VLOOKUP(Q62,道具信息!$Q$3:$S$20,2,FALSE)</f>
        <v>CHEST_ITEM_TYPE_T1_PART</v>
      </c>
      <c r="U62" s="3" t="str">
        <f>IF(COUNTIF(U$50:U61,T62)=0,T62,"")</f>
        <v/>
      </c>
      <c r="V62" s="3" t="str">
        <f t="shared" si="69"/>
        <v>CHEST_ITEM_TYPE_T1_SHARD,CHEST_ITEM_TYPE_T2_SHARD,CHEST_ITEM_TYPE_T1_PART</v>
      </c>
      <c r="W62" s="13" t="str">
        <f t="shared" si="64"/>
        <v/>
      </c>
      <c r="X62" s="3" t="str">
        <f t="shared" si="65"/>
        <v/>
      </c>
      <c r="Y62" s="3" t="str">
        <f t="shared" si="70"/>
        <v>20.1%,41.8%,22.8%</v>
      </c>
    </row>
    <row r="63" spans="2:25" x14ac:dyDescent="0.3">
      <c r="B63" s="2">
        <f>数据源!AL95</f>
        <v>3</v>
      </c>
      <c r="C63" s="2" t="str">
        <f>数据源!AM95</f>
        <v>T1MP3</v>
      </c>
      <c r="D63" s="2" t="str">
        <f>数据源!AN95</f>
        <v>部件</v>
      </c>
      <c r="E63" s="2">
        <f>数据源!AO95</f>
        <v>40</v>
      </c>
      <c r="F63" s="2">
        <f>数据源!AP95</f>
        <v>2</v>
      </c>
      <c r="G63" s="2">
        <f>数据源!AQ95</f>
        <v>0.01</v>
      </c>
      <c r="H63" s="2">
        <f>数据源!AR95</f>
        <v>1.2562500000000001E-2</v>
      </c>
      <c r="I63" s="2">
        <f>数据源!AS95</f>
        <v>126</v>
      </c>
      <c r="J63" s="3">
        <f t="shared" si="60"/>
        <v>1</v>
      </c>
      <c r="K63" s="3">
        <f t="shared" si="61"/>
        <v>3</v>
      </c>
      <c r="L63" s="3" t="str">
        <f t="shared" si="71"/>
        <v>部件</v>
      </c>
      <c r="M63" s="3">
        <f t="shared" ca="1" si="72"/>
        <v>91103</v>
      </c>
      <c r="N63" s="3" t="str">
        <f t="shared" ca="1" si="73"/>
        <v>51111,52111,53111,51211,52211,53211,51221,52221,53221,91001,91003,91005,91101,91103</v>
      </c>
      <c r="O63" s="3" t="str">
        <f t="shared" si="74"/>
        <v>667,667,667,797,797,797,587,587,587,126,126,126,126,126</v>
      </c>
      <c r="P63" s="1" t="str">
        <f t="shared" si="75"/>
        <v>(4,7),(4,7),(4,7),(2,6),(2,6),(2,6),(2,3),(2,3),(2,3),(1,3),(1,3),(1,3),(1,3),(1,3)</v>
      </c>
      <c r="Q63" s="3" t="str">
        <f>IF(D63="坦克碎片",VLOOKUP(C63,道具信息!$N$2:$O$291,2,FALSE)&amp;"碎片",VLOOKUP(C63,道具信息!$N$2:$O$291,2,FALSE))</f>
        <v>T1部件</v>
      </c>
      <c r="R63" s="3">
        <f t="shared" si="58"/>
        <v>2268</v>
      </c>
      <c r="S63" s="11">
        <f t="shared" si="59"/>
        <v>0.22800000000000001</v>
      </c>
      <c r="T63" s="3" t="str">
        <f>VLOOKUP(Q63,道具信息!$Q$3:$S$20,2,FALSE)</f>
        <v>CHEST_ITEM_TYPE_T1_PART</v>
      </c>
      <c r="U63" s="3" t="str">
        <f>IF(COUNTIF(U$50:U62,T63)=0,T63,"")</f>
        <v/>
      </c>
      <c r="V63" s="3" t="str">
        <f t="shared" si="69"/>
        <v>CHEST_ITEM_TYPE_T1_SHARD,CHEST_ITEM_TYPE_T2_SHARD,CHEST_ITEM_TYPE_T1_PART</v>
      </c>
      <c r="W63" s="13" t="str">
        <f t="shared" si="64"/>
        <v/>
      </c>
      <c r="X63" s="3" t="str">
        <f t="shared" si="65"/>
        <v/>
      </c>
      <c r="Y63" s="3" t="str">
        <f t="shared" si="70"/>
        <v>20.1%,41.8%,22.8%</v>
      </c>
    </row>
    <row r="64" spans="2:25" x14ac:dyDescent="0.3">
      <c r="B64" s="2">
        <f>数据源!AL96</f>
        <v>3</v>
      </c>
      <c r="C64" s="2" t="str">
        <f>数据源!AM96</f>
        <v>T1MP5</v>
      </c>
      <c r="D64" s="2" t="str">
        <f>数据源!AN96</f>
        <v>部件</v>
      </c>
      <c r="E64" s="2">
        <f>数据源!AO96</f>
        <v>40</v>
      </c>
      <c r="F64" s="2">
        <f>数据源!AP96</f>
        <v>2</v>
      </c>
      <c r="G64" s="2">
        <f>数据源!AQ96</f>
        <v>0.01</v>
      </c>
      <c r="H64" s="2">
        <f>数据源!AR96</f>
        <v>1.2562500000000001E-2</v>
      </c>
      <c r="I64" s="2">
        <f>数据源!AS96</f>
        <v>126</v>
      </c>
      <c r="J64" s="3">
        <f t="shared" si="60"/>
        <v>1</v>
      </c>
      <c r="K64" s="3">
        <f t="shared" si="61"/>
        <v>3</v>
      </c>
      <c r="L64" s="3" t="str">
        <f t="shared" si="71"/>
        <v>部件</v>
      </c>
      <c r="M64" s="3">
        <f t="shared" ca="1" si="72"/>
        <v>91105</v>
      </c>
      <c r="N64" s="3" t="str">
        <f t="shared" ca="1" si="73"/>
        <v>51111,52111,53111,51211,52211,53211,51221,52221,53221,91001,91003,91005,91101,91103,91105</v>
      </c>
      <c r="O64" s="3" t="str">
        <f t="shared" si="74"/>
        <v>667,667,667,797,797,797,587,587,587,126,126,126,126,126,126</v>
      </c>
      <c r="P64" s="1" t="str">
        <f t="shared" si="75"/>
        <v>(4,7),(4,7),(4,7),(2,6),(2,6),(2,6),(2,3),(2,3),(2,3),(1,3),(1,3),(1,3),(1,3),(1,3),(1,3)</v>
      </c>
      <c r="Q64" s="3" t="str">
        <f>IF(D64="坦克碎片",VLOOKUP(C64,道具信息!$N$2:$O$291,2,FALSE)&amp;"碎片",VLOOKUP(C64,道具信息!$N$2:$O$291,2,FALSE))</f>
        <v>T1部件</v>
      </c>
      <c r="R64" s="3">
        <f t="shared" si="58"/>
        <v>2268</v>
      </c>
      <c r="S64" s="11">
        <f t="shared" si="59"/>
        <v>0.22800000000000001</v>
      </c>
      <c r="T64" s="3" t="str">
        <f>VLOOKUP(Q64,道具信息!$Q$3:$S$20,2,FALSE)</f>
        <v>CHEST_ITEM_TYPE_T1_PART</v>
      </c>
      <c r="U64" s="3" t="str">
        <f>IF(COUNTIF(U$50:U63,T64)=0,T64,"")</f>
        <v/>
      </c>
      <c r="V64" s="3" t="str">
        <f t="shared" si="69"/>
        <v>CHEST_ITEM_TYPE_T1_SHARD,CHEST_ITEM_TYPE_T2_SHARD,CHEST_ITEM_TYPE_T1_PART</v>
      </c>
      <c r="W64" s="13" t="str">
        <f t="shared" si="64"/>
        <v/>
      </c>
      <c r="X64" s="3" t="str">
        <f t="shared" si="65"/>
        <v/>
      </c>
      <c r="Y64" s="3" t="str">
        <f t="shared" si="70"/>
        <v>20.1%,41.8%,22.8%</v>
      </c>
    </row>
    <row r="65" spans="2:25" x14ac:dyDescent="0.3">
      <c r="B65" s="2">
        <f>数据源!AL97</f>
        <v>3</v>
      </c>
      <c r="C65" s="2" t="str">
        <f>数据源!AM97</f>
        <v>T1HP1</v>
      </c>
      <c r="D65" s="2" t="str">
        <f>数据源!AN97</f>
        <v>部件</v>
      </c>
      <c r="E65" s="2">
        <f>数据源!AO97</f>
        <v>40</v>
      </c>
      <c r="F65" s="2">
        <f>数据源!AP97</f>
        <v>2</v>
      </c>
      <c r="G65" s="2">
        <f>数据源!AQ97</f>
        <v>0.01</v>
      </c>
      <c r="H65" s="2">
        <f>数据源!AR97</f>
        <v>1.2562500000000001E-2</v>
      </c>
      <c r="I65" s="2">
        <f>数据源!AS97</f>
        <v>126</v>
      </c>
      <c r="J65" s="3">
        <f t="shared" si="60"/>
        <v>1</v>
      </c>
      <c r="K65" s="3">
        <f t="shared" si="61"/>
        <v>3</v>
      </c>
      <c r="L65" s="3" t="str">
        <f t="shared" si="71"/>
        <v>部件</v>
      </c>
      <c r="M65" s="3">
        <f t="shared" ca="1" si="72"/>
        <v>91201</v>
      </c>
      <c r="N65" s="3" t="str">
        <f t="shared" ca="1" si="73"/>
        <v>51111,52111,53111,51211,52211,53211,51221,52221,53221,91001,91003,91005,91101,91103,91105,91201</v>
      </c>
      <c r="O65" s="3" t="str">
        <f t="shared" si="74"/>
        <v>667,667,667,797,797,797,587,587,587,126,126,126,126,126,126,126</v>
      </c>
      <c r="P65" s="1" t="str">
        <f t="shared" si="75"/>
        <v>(4,7),(4,7),(4,7),(2,6),(2,6),(2,6),(2,3),(2,3),(2,3),(1,3),(1,3),(1,3),(1,3),(1,3),(1,3),(1,3)</v>
      </c>
      <c r="Q65" s="3" t="str">
        <f>IF(D65="坦克碎片",VLOOKUP(C65,道具信息!$N$2:$O$291,2,FALSE)&amp;"碎片",VLOOKUP(C65,道具信息!$N$2:$O$291,2,FALSE))</f>
        <v>T1部件</v>
      </c>
      <c r="R65" s="3">
        <f t="shared" si="58"/>
        <v>2268</v>
      </c>
      <c r="S65" s="11">
        <f t="shared" si="59"/>
        <v>0.22800000000000001</v>
      </c>
      <c r="T65" s="3" t="str">
        <f>VLOOKUP(Q65,道具信息!$Q$3:$S$20,2,FALSE)</f>
        <v>CHEST_ITEM_TYPE_T1_PART</v>
      </c>
      <c r="U65" s="3" t="str">
        <f>IF(COUNTIF(U$50:U64,T65)=0,T65,"")</f>
        <v/>
      </c>
      <c r="V65" s="3" t="str">
        <f t="shared" si="69"/>
        <v>CHEST_ITEM_TYPE_T1_SHARD,CHEST_ITEM_TYPE_T2_SHARD,CHEST_ITEM_TYPE_T1_PART</v>
      </c>
      <c r="W65" s="13" t="str">
        <f t="shared" si="64"/>
        <v/>
      </c>
      <c r="X65" s="3" t="str">
        <f t="shared" si="65"/>
        <v/>
      </c>
      <c r="Y65" s="3" t="str">
        <f t="shared" si="70"/>
        <v>20.1%,41.8%,22.8%</v>
      </c>
    </row>
    <row r="66" spans="2:25" x14ac:dyDescent="0.3">
      <c r="B66" s="2">
        <f>数据源!AL98</f>
        <v>3</v>
      </c>
      <c r="C66" s="2" t="str">
        <f>数据源!AM98</f>
        <v>T1HP3</v>
      </c>
      <c r="D66" s="2" t="str">
        <f>数据源!AN98</f>
        <v>部件</v>
      </c>
      <c r="E66" s="2">
        <f>数据源!AO98</f>
        <v>40</v>
      </c>
      <c r="F66" s="2">
        <f>数据源!AP98</f>
        <v>2</v>
      </c>
      <c r="G66" s="2">
        <f>数据源!AQ98</f>
        <v>0.01</v>
      </c>
      <c r="H66" s="2">
        <f>数据源!AR98</f>
        <v>1.2562500000000001E-2</v>
      </c>
      <c r="I66" s="2">
        <f>数据源!AS98</f>
        <v>126</v>
      </c>
      <c r="J66" s="3">
        <f t="shared" si="60"/>
        <v>1</v>
      </c>
      <c r="K66" s="3">
        <f t="shared" si="61"/>
        <v>3</v>
      </c>
      <c r="L66" s="3" t="str">
        <f t="shared" si="71"/>
        <v>部件</v>
      </c>
      <c r="M66" s="3">
        <f t="shared" ca="1" si="72"/>
        <v>91203</v>
      </c>
      <c r="N66" s="3" t="str">
        <f t="shared" ca="1" si="73"/>
        <v>51111,52111,53111,51211,52211,53211,51221,52221,53221,91001,91003,91005,91101,91103,91105,91201,91203</v>
      </c>
      <c r="O66" s="3" t="str">
        <f t="shared" si="74"/>
        <v>667,667,667,797,797,797,587,587,587,126,126,126,126,126,126,126,126</v>
      </c>
      <c r="P66" s="1" t="str">
        <f t="shared" si="75"/>
        <v>(4,7),(4,7),(4,7),(2,6),(2,6),(2,6),(2,3),(2,3),(2,3),(1,3),(1,3),(1,3),(1,3),(1,3),(1,3),(1,3),(1,3)</v>
      </c>
      <c r="Q66" s="3" t="str">
        <f>IF(D66="坦克碎片",VLOOKUP(C66,道具信息!$N$2:$O$291,2,FALSE)&amp;"碎片",VLOOKUP(C66,道具信息!$N$2:$O$291,2,FALSE))</f>
        <v>T1部件</v>
      </c>
      <c r="R66" s="3">
        <f t="shared" si="58"/>
        <v>2268</v>
      </c>
      <c r="S66" s="11">
        <f t="shared" si="59"/>
        <v>0.22800000000000001</v>
      </c>
      <c r="T66" s="3" t="str">
        <f>VLOOKUP(Q66,道具信息!$Q$3:$S$20,2,FALSE)</f>
        <v>CHEST_ITEM_TYPE_T1_PART</v>
      </c>
      <c r="U66" s="3" t="str">
        <f>IF(COUNTIF(U$50:U65,T66)=0,T66,"")</f>
        <v/>
      </c>
      <c r="V66" s="3" t="str">
        <f t="shared" si="69"/>
        <v>CHEST_ITEM_TYPE_T1_SHARD,CHEST_ITEM_TYPE_T2_SHARD,CHEST_ITEM_TYPE_T1_PART</v>
      </c>
      <c r="W66" s="13" t="str">
        <f t="shared" si="64"/>
        <v/>
      </c>
      <c r="X66" s="3" t="str">
        <f t="shared" si="65"/>
        <v/>
      </c>
      <c r="Y66" s="3" t="str">
        <f t="shared" si="70"/>
        <v>20.1%,41.8%,22.8%</v>
      </c>
    </row>
    <row r="67" spans="2:25" x14ac:dyDescent="0.3">
      <c r="B67" s="2">
        <f>数据源!AL99</f>
        <v>3</v>
      </c>
      <c r="C67" s="2" t="str">
        <f>数据源!AM99</f>
        <v>T1HP5</v>
      </c>
      <c r="D67" s="2" t="str">
        <f>数据源!AN99</f>
        <v>部件</v>
      </c>
      <c r="E67" s="2">
        <f>数据源!AO99</f>
        <v>40</v>
      </c>
      <c r="F67" s="2">
        <f>数据源!AP99</f>
        <v>2</v>
      </c>
      <c r="G67" s="2">
        <f>数据源!AQ99</f>
        <v>0.01</v>
      </c>
      <c r="H67" s="2">
        <f>数据源!AR99</f>
        <v>1.2562500000000001E-2</v>
      </c>
      <c r="I67" s="2">
        <f>数据源!AS99</f>
        <v>126</v>
      </c>
      <c r="J67" s="3">
        <f t="shared" si="60"/>
        <v>1</v>
      </c>
      <c r="K67" s="3">
        <f t="shared" si="61"/>
        <v>3</v>
      </c>
      <c r="L67" s="3" t="str">
        <f t="shared" ref="L67:L89" si="76">RIGHT(D67,2)</f>
        <v>部件</v>
      </c>
      <c r="M67" s="3">
        <f t="shared" ref="M67:M89" ca="1" si="77">IF(OR(L67="坦克",L67="碎片"),VLOOKUP(C67,INDIRECT("坦克ID"),MATCH(L67&amp;"ID",INDIRECT("坦克标头"),0),FALSE),VLOOKUP(C67,INDIRECT(L67&amp;"ID"),2,FALSE))</f>
        <v>91205</v>
      </c>
      <c r="N67" s="3" t="str">
        <f t="shared" ref="N67:N89" ca="1" si="78">N66&amp;","&amp;M67</f>
        <v>51111,52111,53111,51211,52211,53211,51221,52221,53221,91001,91003,91005,91101,91103,91105,91201,91203,91205</v>
      </c>
      <c r="O67" s="3" t="str">
        <f t="shared" ref="O67:O89" si="79">O66&amp;","&amp;I67</f>
        <v>667,667,667,797,797,797,587,587,587,126,126,126,126,126,126,126,126,126</v>
      </c>
      <c r="P67" s="1" t="str">
        <f t="shared" ref="P67:P89" si="80">P66&amp;","&amp;"("&amp;J67&amp;","&amp;K67&amp;")"</f>
        <v>(4,7),(4,7),(4,7),(2,6),(2,6),(2,6),(2,3),(2,3),(2,3),(1,3),(1,3),(1,3),(1,3),(1,3),(1,3),(1,3),(1,3),(1,3)</v>
      </c>
      <c r="Q67" s="3" t="str">
        <f>IF(D67="坦克碎片",VLOOKUP(C67,道具信息!$N$2:$O$291,2,FALSE)&amp;"碎片",VLOOKUP(C67,道具信息!$N$2:$O$291,2,FALSE))</f>
        <v>T1部件</v>
      </c>
      <c r="R67" s="3">
        <f t="shared" si="58"/>
        <v>2268</v>
      </c>
      <c r="S67" s="11">
        <f t="shared" si="59"/>
        <v>0.22800000000000001</v>
      </c>
      <c r="T67" s="3" t="str">
        <f>VLOOKUP(Q67,道具信息!$Q$3:$S$20,2,FALSE)</f>
        <v>CHEST_ITEM_TYPE_T1_PART</v>
      </c>
      <c r="U67" s="3" t="str">
        <f>IF(COUNTIF(U$50:U66,T67)=0,T67,"")</f>
        <v/>
      </c>
      <c r="V67" s="3" t="str">
        <f t="shared" si="69"/>
        <v>CHEST_ITEM_TYPE_T1_SHARD,CHEST_ITEM_TYPE_T2_SHARD,CHEST_ITEM_TYPE_T1_PART</v>
      </c>
      <c r="W67" s="13" t="str">
        <f t="shared" si="64"/>
        <v/>
      </c>
      <c r="X67" s="3" t="str">
        <f t="shared" si="65"/>
        <v/>
      </c>
      <c r="Y67" s="3" t="str">
        <f t="shared" si="70"/>
        <v>20.1%,41.8%,22.8%</v>
      </c>
    </row>
    <row r="68" spans="2:25" x14ac:dyDescent="0.3">
      <c r="B68" s="2">
        <f>数据源!AL100</f>
        <v>3</v>
      </c>
      <c r="C68" s="2" t="str">
        <f>数据源!AM100</f>
        <v>T1LP2</v>
      </c>
      <c r="D68" s="2" t="str">
        <f>数据源!AN100</f>
        <v>部件</v>
      </c>
      <c r="E68" s="2">
        <f>数据源!AO100</f>
        <v>40</v>
      </c>
      <c r="F68" s="2">
        <f>数据源!AP100</f>
        <v>2</v>
      </c>
      <c r="G68" s="2">
        <f>数据源!AQ100</f>
        <v>0.01</v>
      </c>
      <c r="H68" s="2">
        <f>数据源!AR100</f>
        <v>1.2562500000000001E-2</v>
      </c>
      <c r="I68" s="2">
        <f>数据源!AS100</f>
        <v>126</v>
      </c>
      <c r="J68" s="3">
        <f t="shared" si="60"/>
        <v>1</v>
      </c>
      <c r="K68" s="3">
        <f t="shared" si="61"/>
        <v>3</v>
      </c>
      <c r="L68" s="3" t="str">
        <f t="shared" si="76"/>
        <v>部件</v>
      </c>
      <c r="M68" s="3">
        <f t="shared" ca="1" si="77"/>
        <v>91002</v>
      </c>
      <c r="N68" s="3" t="str">
        <f t="shared" ca="1" si="78"/>
        <v>51111,52111,53111,51211,52211,53211,51221,52221,53221,91001,91003,91005,91101,91103,91105,91201,91203,91205,91002</v>
      </c>
      <c r="O68" s="3" t="str">
        <f t="shared" si="79"/>
        <v>667,667,667,797,797,797,587,587,587,126,126,126,126,126,126,126,126,126,126</v>
      </c>
      <c r="P68" s="1" t="str">
        <f t="shared" si="80"/>
        <v>(4,7),(4,7),(4,7),(2,6),(2,6),(2,6),(2,3),(2,3),(2,3),(1,3),(1,3),(1,3),(1,3),(1,3),(1,3),(1,3),(1,3),(1,3),(1,3)</v>
      </c>
      <c r="Q68" s="3" t="str">
        <f>IF(D68="坦克碎片",VLOOKUP(C68,道具信息!$N$2:$O$291,2,FALSE)&amp;"碎片",VLOOKUP(C68,道具信息!$N$2:$O$291,2,FALSE))</f>
        <v>T1部件</v>
      </c>
      <c r="R68" s="3">
        <f t="shared" si="58"/>
        <v>2268</v>
      </c>
      <c r="S68" s="11">
        <f t="shared" si="59"/>
        <v>0.22800000000000001</v>
      </c>
      <c r="T68" s="3" t="str">
        <f>VLOOKUP(Q68,道具信息!$Q$3:$S$20,2,FALSE)</f>
        <v>CHEST_ITEM_TYPE_T1_PART</v>
      </c>
      <c r="U68" s="3" t="str">
        <f>IF(COUNTIF(U$50:U67,T68)=0,T68,"")</f>
        <v/>
      </c>
      <c r="V68" s="3" t="str">
        <f t="shared" si="69"/>
        <v>CHEST_ITEM_TYPE_T1_SHARD,CHEST_ITEM_TYPE_T2_SHARD,CHEST_ITEM_TYPE_T1_PART</v>
      </c>
      <c r="W68" s="13" t="str">
        <f t="shared" si="64"/>
        <v/>
      </c>
      <c r="X68" s="3" t="str">
        <f t="shared" si="65"/>
        <v/>
      </c>
      <c r="Y68" s="3" t="str">
        <f t="shared" si="70"/>
        <v>20.1%,41.8%,22.8%</v>
      </c>
    </row>
    <row r="69" spans="2:25" x14ac:dyDescent="0.3">
      <c r="B69" s="2">
        <f>数据源!AL101</f>
        <v>3</v>
      </c>
      <c r="C69" s="2" t="str">
        <f>数据源!AM101</f>
        <v>T1LP4</v>
      </c>
      <c r="D69" s="2" t="str">
        <f>数据源!AN101</f>
        <v>部件</v>
      </c>
      <c r="E69" s="2">
        <f>数据源!AO101</f>
        <v>40</v>
      </c>
      <c r="F69" s="2">
        <f>数据源!AP101</f>
        <v>2</v>
      </c>
      <c r="G69" s="2">
        <f>数据源!AQ101</f>
        <v>0.01</v>
      </c>
      <c r="H69" s="2">
        <f>数据源!AR101</f>
        <v>1.2562500000000001E-2</v>
      </c>
      <c r="I69" s="2">
        <f>数据源!AS101</f>
        <v>126</v>
      </c>
      <c r="J69" s="3">
        <f t="shared" si="60"/>
        <v>1</v>
      </c>
      <c r="K69" s="3">
        <f t="shared" si="61"/>
        <v>3</v>
      </c>
      <c r="L69" s="3" t="str">
        <f t="shared" si="76"/>
        <v>部件</v>
      </c>
      <c r="M69" s="3">
        <f t="shared" ca="1" si="77"/>
        <v>91004</v>
      </c>
      <c r="N69" s="3" t="str">
        <f t="shared" ca="1" si="78"/>
        <v>51111,52111,53111,51211,52211,53211,51221,52221,53221,91001,91003,91005,91101,91103,91105,91201,91203,91205,91002,91004</v>
      </c>
      <c r="O69" s="3" t="str">
        <f t="shared" si="79"/>
        <v>667,667,667,797,797,797,587,587,587,126,126,126,126,126,126,126,126,126,126,126</v>
      </c>
      <c r="P69" s="1" t="str">
        <f t="shared" si="80"/>
        <v>(4,7),(4,7),(4,7),(2,6),(2,6),(2,6),(2,3),(2,3),(2,3),(1,3),(1,3),(1,3),(1,3),(1,3),(1,3),(1,3),(1,3),(1,3),(1,3),(1,3)</v>
      </c>
      <c r="Q69" s="3" t="str">
        <f>IF(D69="坦克碎片",VLOOKUP(C69,道具信息!$N$2:$O$291,2,FALSE)&amp;"碎片",VLOOKUP(C69,道具信息!$N$2:$O$291,2,FALSE))</f>
        <v>T1部件</v>
      </c>
      <c r="R69" s="3">
        <f t="shared" si="58"/>
        <v>2268</v>
      </c>
      <c r="S69" s="11">
        <f t="shared" si="59"/>
        <v>0.22800000000000001</v>
      </c>
      <c r="T69" s="3" t="str">
        <f>VLOOKUP(Q69,道具信息!$Q$3:$S$20,2,FALSE)</f>
        <v>CHEST_ITEM_TYPE_T1_PART</v>
      </c>
      <c r="U69" s="3" t="str">
        <f>IF(COUNTIF(U$50:U68,T69)=0,T69,"")</f>
        <v/>
      </c>
      <c r="V69" s="3" t="str">
        <f t="shared" si="69"/>
        <v>CHEST_ITEM_TYPE_T1_SHARD,CHEST_ITEM_TYPE_T2_SHARD,CHEST_ITEM_TYPE_T1_PART</v>
      </c>
      <c r="W69" s="13" t="str">
        <f t="shared" si="64"/>
        <v/>
      </c>
      <c r="X69" s="3" t="str">
        <f t="shared" si="65"/>
        <v/>
      </c>
      <c r="Y69" s="3" t="str">
        <f t="shared" si="70"/>
        <v>20.1%,41.8%,22.8%</v>
      </c>
    </row>
    <row r="70" spans="2:25" x14ac:dyDescent="0.3">
      <c r="B70" s="2">
        <f>数据源!AL102</f>
        <v>3</v>
      </c>
      <c r="C70" s="2" t="str">
        <f>数据源!AM102</f>
        <v>T1LP6</v>
      </c>
      <c r="D70" s="2" t="str">
        <f>数据源!AN102</f>
        <v>部件</v>
      </c>
      <c r="E70" s="2">
        <f>数据源!AO102</f>
        <v>40</v>
      </c>
      <c r="F70" s="2">
        <f>数据源!AP102</f>
        <v>2</v>
      </c>
      <c r="G70" s="2">
        <f>数据源!AQ102</f>
        <v>0.01</v>
      </c>
      <c r="H70" s="2">
        <f>数据源!AR102</f>
        <v>1.2562500000000001E-2</v>
      </c>
      <c r="I70" s="2">
        <f>数据源!AS102</f>
        <v>126</v>
      </c>
      <c r="J70" s="3">
        <f t="shared" si="60"/>
        <v>1</v>
      </c>
      <c r="K70" s="3">
        <f t="shared" si="61"/>
        <v>3</v>
      </c>
      <c r="L70" s="3" t="str">
        <f t="shared" si="76"/>
        <v>部件</v>
      </c>
      <c r="M70" s="3">
        <f t="shared" ca="1" si="77"/>
        <v>91006</v>
      </c>
      <c r="N70" s="3" t="str">
        <f t="shared" ca="1" si="78"/>
        <v>51111,52111,53111,51211,52211,53211,51221,52221,53221,91001,91003,91005,91101,91103,91105,91201,91203,91205,91002,91004,91006</v>
      </c>
      <c r="O70" s="3" t="str">
        <f t="shared" si="79"/>
        <v>667,667,667,797,797,797,587,587,587,126,126,126,126,126,126,126,126,126,126,126,126</v>
      </c>
      <c r="P70" s="1" t="str">
        <f t="shared" si="80"/>
        <v>(4,7),(4,7),(4,7),(2,6),(2,6),(2,6),(2,3),(2,3),(2,3),(1,3),(1,3),(1,3),(1,3),(1,3),(1,3),(1,3),(1,3),(1,3),(1,3),(1,3),(1,3)</v>
      </c>
      <c r="Q70" s="3" t="str">
        <f>IF(D70="坦克碎片",VLOOKUP(C70,道具信息!$N$2:$O$291,2,FALSE)&amp;"碎片",VLOOKUP(C70,道具信息!$N$2:$O$291,2,FALSE))</f>
        <v>T1部件</v>
      </c>
      <c r="R70" s="3">
        <f t="shared" si="58"/>
        <v>2268</v>
      </c>
      <c r="S70" s="11">
        <f t="shared" si="59"/>
        <v>0.22800000000000001</v>
      </c>
      <c r="T70" s="3" t="str">
        <f>VLOOKUP(Q70,道具信息!$Q$3:$S$20,2,FALSE)</f>
        <v>CHEST_ITEM_TYPE_T1_PART</v>
      </c>
      <c r="U70" s="3" t="str">
        <f>IF(COUNTIF(U$50:U69,T70)=0,T70,"")</f>
        <v/>
      </c>
      <c r="V70" s="3" t="str">
        <f t="shared" si="69"/>
        <v>CHEST_ITEM_TYPE_T1_SHARD,CHEST_ITEM_TYPE_T2_SHARD,CHEST_ITEM_TYPE_T1_PART</v>
      </c>
      <c r="W70" s="13" t="str">
        <f t="shared" si="64"/>
        <v/>
      </c>
      <c r="X70" s="3" t="str">
        <f t="shared" si="65"/>
        <v/>
      </c>
      <c r="Y70" s="3" t="str">
        <f t="shared" si="70"/>
        <v>20.1%,41.8%,22.8%</v>
      </c>
    </row>
    <row r="71" spans="2:25" x14ac:dyDescent="0.3">
      <c r="B71" s="2">
        <f>数据源!AL103</f>
        <v>3</v>
      </c>
      <c r="C71" s="2" t="str">
        <f>数据源!AM103</f>
        <v>T1MP2</v>
      </c>
      <c r="D71" s="2" t="str">
        <f>数据源!AN103</f>
        <v>部件</v>
      </c>
      <c r="E71" s="2">
        <f>数据源!AO103</f>
        <v>40</v>
      </c>
      <c r="F71" s="2">
        <f>数据源!AP103</f>
        <v>2</v>
      </c>
      <c r="G71" s="2">
        <f>数据源!AQ103</f>
        <v>0.01</v>
      </c>
      <c r="H71" s="2">
        <f>数据源!AR103</f>
        <v>1.2562500000000001E-2</v>
      </c>
      <c r="I71" s="2">
        <f>数据源!AS103</f>
        <v>126</v>
      </c>
      <c r="J71" s="3">
        <f t="shared" si="60"/>
        <v>1</v>
      </c>
      <c r="K71" s="3">
        <f t="shared" si="61"/>
        <v>3</v>
      </c>
      <c r="L71" s="3" t="str">
        <f t="shared" si="76"/>
        <v>部件</v>
      </c>
      <c r="M71" s="3">
        <f t="shared" ca="1" si="77"/>
        <v>91102</v>
      </c>
      <c r="N71" s="3" t="str">
        <f t="shared" ca="1" si="78"/>
        <v>51111,52111,53111,51211,52211,53211,51221,52221,53221,91001,91003,91005,91101,91103,91105,91201,91203,91205,91002,91004,91006,91102</v>
      </c>
      <c r="O71" s="3" t="str">
        <f t="shared" si="79"/>
        <v>667,667,667,797,797,797,587,587,587,126,126,126,126,126,126,126,126,126,126,126,126,126</v>
      </c>
      <c r="P71" s="1" t="str">
        <f t="shared" si="80"/>
        <v>(4,7),(4,7),(4,7),(2,6),(2,6),(2,6),(2,3),(2,3),(2,3),(1,3),(1,3),(1,3),(1,3),(1,3),(1,3),(1,3),(1,3),(1,3),(1,3),(1,3),(1,3),(1,3)</v>
      </c>
      <c r="Q71" s="3" t="str">
        <f>IF(D71="坦克碎片",VLOOKUP(C71,道具信息!$N$2:$O$291,2,FALSE)&amp;"碎片",VLOOKUP(C71,道具信息!$N$2:$O$291,2,FALSE))</f>
        <v>T1部件</v>
      </c>
      <c r="R71" s="3">
        <f t="shared" si="58"/>
        <v>2268</v>
      </c>
      <c r="S71" s="11">
        <f t="shared" si="59"/>
        <v>0.22800000000000001</v>
      </c>
      <c r="T71" s="3" t="str">
        <f>VLOOKUP(Q71,道具信息!$Q$3:$S$20,2,FALSE)</f>
        <v>CHEST_ITEM_TYPE_T1_PART</v>
      </c>
      <c r="U71" s="3" t="str">
        <f>IF(COUNTIF(U$50:U70,T71)=0,T71,"")</f>
        <v/>
      </c>
      <c r="V71" s="3" t="str">
        <f t="shared" si="69"/>
        <v>CHEST_ITEM_TYPE_T1_SHARD,CHEST_ITEM_TYPE_T2_SHARD,CHEST_ITEM_TYPE_T1_PART</v>
      </c>
      <c r="W71" s="13" t="str">
        <f t="shared" si="64"/>
        <v/>
      </c>
      <c r="X71" s="3" t="str">
        <f t="shared" si="65"/>
        <v/>
      </c>
      <c r="Y71" s="3" t="str">
        <f t="shared" si="70"/>
        <v>20.1%,41.8%,22.8%</v>
      </c>
    </row>
    <row r="72" spans="2:25" x14ac:dyDescent="0.3">
      <c r="B72" s="2">
        <f>数据源!AL104</f>
        <v>3</v>
      </c>
      <c r="C72" s="2" t="str">
        <f>数据源!AM104</f>
        <v>T1MP4</v>
      </c>
      <c r="D72" s="2" t="str">
        <f>数据源!AN104</f>
        <v>部件</v>
      </c>
      <c r="E72" s="2">
        <f>数据源!AO104</f>
        <v>40</v>
      </c>
      <c r="F72" s="2">
        <f>数据源!AP104</f>
        <v>2</v>
      </c>
      <c r="G72" s="2">
        <f>数据源!AQ104</f>
        <v>0.01</v>
      </c>
      <c r="H72" s="2">
        <f>数据源!AR104</f>
        <v>1.2562500000000001E-2</v>
      </c>
      <c r="I72" s="2">
        <f>数据源!AS104</f>
        <v>126</v>
      </c>
      <c r="J72" s="3">
        <f t="shared" si="60"/>
        <v>1</v>
      </c>
      <c r="K72" s="3">
        <f t="shared" si="61"/>
        <v>3</v>
      </c>
      <c r="L72" s="3" t="str">
        <f t="shared" si="76"/>
        <v>部件</v>
      </c>
      <c r="M72" s="3">
        <f t="shared" ca="1" si="77"/>
        <v>91104</v>
      </c>
      <c r="N72" s="3" t="str">
        <f t="shared" ca="1" si="78"/>
        <v>51111,52111,53111,51211,52211,53211,51221,52221,53221,91001,91003,91005,91101,91103,91105,91201,91203,91205,91002,91004,91006,91102,91104</v>
      </c>
      <c r="O72" s="3" t="str">
        <f t="shared" si="79"/>
        <v>667,667,667,797,797,797,587,587,587,126,126,126,126,126,126,126,126,126,126,126,126,126,126</v>
      </c>
      <c r="P72" s="1" t="str">
        <f t="shared" si="80"/>
        <v>(4,7),(4,7),(4,7),(2,6),(2,6),(2,6),(2,3),(2,3),(2,3),(1,3),(1,3),(1,3),(1,3),(1,3),(1,3),(1,3),(1,3),(1,3),(1,3),(1,3),(1,3),(1,3),(1,3)</v>
      </c>
      <c r="Q72" s="3" t="str">
        <f>IF(D72="坦克碎片",VLOOKUP(C72,道具信息!$N$2:$O$291,2,FALSE)&amp;"碎片",VLOOKUP(C72,道具信息!$N$2:$O$291,2,FALSE))</f>
        <v>T1部件</v>
      </c>
      <c r="R72" s="3">
        <f t="shared" si="58"/>
        <v>2268</v>
      </c>
      <c r="S72" s="11">
        <f t="shared" si="59"/>
        <v>0.22800000000000001</v>
      </c>
      <c r="T72" s="3" t="str">
        <f>VLOOKUP(Q72,道具信息!$Q$3:$S$20,2,FALSE)</f>
        <v>CHEST_ITEM_TYPE_T1_PART</v>
      </c>
      <c r="U72" s="3" t="str">
        <f>IF(COUNTIF(U$50:U71,T72)=0,T72,"")</f>
        <v/>
      </c>
      <c r="V72" s="3" t="str">
        <f t="shared" si="69"/>
        <v>CHEST_ITEM_TYPE_T1_SHARD,CHEST_ITEM_TYPE_T2_SHARD,CHEST_ITEM_TYPE_T1_PART</v>
      </c>
      <c r="W72" s="13" t="str">
        <f t="shared" si="64"/>
        <v/>
      </c>
      <c r="X72" s="3" t="str">
        <f t="shared" si="65"/>
        <v/>
      </c>
      <c r="Y72" s="3" t="str">
        <f t="shared" si="70"/>
        <v>20.1%,41.8%,22.8%</v>
      </c>
    </row>
    <row r="73" spans="2:25" x14ac:dyDescent="0.3">
      <c r="B73" s="2">
        <f>数据源!AL105</f>
        <v>3</v>
      </c>
      <c r="C73" s="2" t="str">
        <f>数据源!AM105</f>
        <v>T1MP6</v>
      </c>
      <c r="D73" s="2" t="str">
        <f>数据源!AN105</f>
        <v>部件</v>
      </c>
      <c r="E73" s="2">
        <f>数据源!AO105</f>
        <v>40</v>
      </c>
      <c r="F73" s="2">
        <f>数据源!AP105</f>
        <v>2</v>
      </c>
      <c r="G73" s="2">
        <f>数据源!AQ105</f>
        <v>0.01</v>
      </c>
      <c r="H73" s="2">
        <f>数据源!AR105</f>
        <v>1.2562500000000001E-2</v>
      </c>
      <c r="I73" s="2">
        <f>数据源!AS105</f>
        <v>126</v>
      </c>
      <c r="J73" s="3">
        <f t="shared" si="60"/>
        <v>1</v>
      </c>
      <c r="K73" s="3">
        <f t="shared" si="61"/>
        <v>3</v>
      </c>
      <c r="L73" s="3" t="str">
        <f t="shared" si="76"/>
        <v>部件</v>
      </c>
      <c r="M73" s="3">
        <f t="shared" ca="1" si="77"/>
        <v>91106</v>
      </c>
      <c r="N73" s="3" t="str">
        <f t="shared" ca="1" si="78"/>
        <v>51111,52111,53111,51211,52211,53211,51221,52221,53221,91001,91003,91005,91101,91103,91105,91201,91203,91205,91002,91004,91006,91102,91104,91106</v>
      </c>
      <c r="O73" s="3" t="str">
        <f t="shared" si="79"/>
        <v>667,667,667,797,797,797,587,587,587,126,126,126,126,126,126,126,126,126,126,126,126,126,126,126</v>
      </c>
      <c r="P73" s="1" t="str">
        <f t="shared" si="80"/>
        <v>(4,7),(4,7),(4,7),(2,6),(2,6),(2,6),(2,3),(2,3),(2,3),(1,3),(1,3),(1,3),(1,3),(1,3),(1,3),(1,3),(1,3),(1,3),(1,3),(1,3),(1,3),(1,3),(1,3),(1,3)</v>
      </c>
      <c r="Q73" s="3" t="str">
        <f>IF(D73="坦克碎片",VLOOKUP(C73,道具信息!$N$2:$O$291,2,FALSE)&amp;"碎片",VLOOKUP(C73,道具信息!$N$2:$O$291,2,FALSE))</f>
        <v>T1部件</v>
      </c>
      <c r="R73" s="3">
        <f t="shared" si="58"/>
        <v>2268</v>
      </c>
      <c r="S73" s="11">
        <f t="shared" si="59"/>
        <v>0.22800000000000001</v>
      </c>
      <c r="T73" s="3" t="str">
        <f>VLOOKUP(Q73,道具信息!$Q$3:$S$20,2,FALSE)</f>
        <v>CHEST_ITEM_TYPE_T1_PART</v>
      </c>
      <c r="U73" s="3" t="str">
        <f>IF(COUNTIF(U$50:U72,T73)=0,T73,"")</f>
        <v/>
      </c>
      <c r="V73" s="3" t="str">
        <f t="shared" si="69"/>
        <v>CHEST_ITEM_TYPE_T1_SHARD,CHEST_ITEM_TYPE_T2_SHARD,CHEST_ITEM_TYPE_T1_PART</v>
      </c>
      <c r="W73" s="13" t="str">
        <f t="shared" si="64"/>
        <v/>
      </c>
      <c r="X73" s="3" t="str">
        <f t="shared" si="65"/>
        <v/>
      </c>
      <c r="Y73" s="3" t="str">
        <f t="shared" si="70"/>
        <v>20.1%,41.8%,22.8%</v>
      </c>
    </row>
    <row r="74" spans="2:25" x14ac:dyDescent="0.3">
      <c r="B74" s="2">
        <f>数据源!AL106</f>
        <v>3</v>
      </c>
      <c r="C74" s="2" t="str">
        <f>数据源!AM106</f>
        <v>T1HP2</v>
      </c>
      <c r="D74" s="2" t="str">
        <f>数据源!AN106</f>
        <v>部件</v>
      </c>
      <c r="E74" s="2">
        <f>数据源!AO106</f>
        <v>40</v>
      </c>
      <c r="F74" s="2">
        <f>数据源!AP106</f>
        <v>2</v>
      </c>
      <c r="G74" s="2">
        <f>数据源!AQ106</f>
        <v>0.01</v>
      </c>
      <c r="H74" s="2">
        <f>数据源!AR106</f>
        <v>1.2562500000000001E-2</v>
      </c>
      <c r="I74" s="2">
        <f>数据源!AS106</f>
        <v>126</v>
      </c>
      <c r="J74" s="3">
        <f t="shared" si="60"/>
        <v>1</v>
      </c>
      <c r="K74" s="3">
        <f t="shared" si="61"/>
        <v>3</v>
      </c>
      <c r="L74" s="3" t="str">
        <f t="shared" si="76"/>
        <v>部件</v>
      </c>
      <c r="M74" s="3">
        <f t="shared" ca="1" si="77"/>
        <v>91202</v>
      </c>
      <c r="N74" s="3" t="str">
        <f t="shared" ca="1" si="78"/>
        <v>51111,52111,53111,51211,52211,53211,51221,52221,53221,91001,91003,91005,91101,91103,91105,91201,91203,91205,91002,91004,91006,91102,91104,91106,91202</v>
      </c>
      <c r="O74" s="3" t="str">
        <f t="shared" si="79"/>
        <v>667,667,667,797,797,797,587,587,587,126,126,126,126,126,126,126,126,126,126,126,126,126,126,126,126</v>
      </c>
      <c r="P74" s="1" t="str">
        <f t="shared" si="80"/>
        <v>(4,7),(4,7),(4,7),(2,6),(2,6),(2,6),(2,3),(2,3),(2,3),(1,3),(1,3),(1,3),(1,3),(1,3),(1,3),(1,3),(1,3),(1,3),(1,3),(1,3),(1,3),(1,3),(1,3),(1,3),(1,3)</v>
      </c>
      <c r="Q74" s="3" t="str">
        <f>IF(D74="坦克碎片",VLOOKUP(C74,道具信息!$N$2:$O$291,2,FALSE)&amp;"碎片",VLOOKUP(C74,道具信息!$N$2:$O$291,2,FALSE))</f>
        <v>T1部件</v>
      </c>
      <c r="R74" s="3">
        <f t="shared" si="58"/>
        <v>2268</v>
      </c>
      <c r="S74" s="11">
        <f t="shared" si="59"/>
        <v>0.22800000000000001</v>
      </c>
      <c r="T74" s="3" t="str">
        <f>VLOOKUP(Q74,道具信息!$Q$3:$S$20,2,FALSE)</f>
        <v>CHEST_ITEM_TYPE_T1_PART</v>
      </c>
      <c r="U74" s="3" t="str">
        <f>IF(COUNTIF(U$50:U73,T74)=0,T74,"")</f>
        <v/>
      </c>
      <c r="V74" s="3" t="str">
        <f t="shared" si="69"/>
        <v>CHEST_ITEM_TYPE_T1_SHARD,CHEST_ITEM_TYPE_T2_SHARD,CHEST_ITEM_TYPE_T1_PART</v>
      </c>
      <c r="W74" s="13" t="str">
        <f t="shared" si="64"/>
        <v/>
      </c>
      <c r="X74" s="3" t="str">
        <f t="shared" si="65"/>
        <v/>
      </c>
      <c r="Y74" s="3" t="str">
        <f t="shared" si="70"/>
        <v>20.1%,41.8%,22.8%</v>
      </c>
    </row>
    <row r="75" spans="2:25" x14ac:dyDescent="0.3">
      <c r="B75" s="2">
        <f>数据源!AL107</f>
        <v>3</v>
      </c>
      <c r="C75" s="2" t="str">
        <f>数据源!AM107</f>
        <v>T1HP4</v>
      </c>
      <c r="D75" s="2" t="str">
        <f>数据源!AN107</f>
        <v>部件</v>
      </c>
      <c r="E75" s="2">
        <f>数据源!AO107</f>
        <v>40</v>
      </c>
      <c r="F75" s="2">
        <f>数据源!AP107</f>
        <v>2</v>
      </c>
      <c r="G75" s="2">
        <f>数据源!AQ107</f>
        <v>0.01</v>
      </c>
      <c r="H75" s="2">
        <f>数据源!AR107</f>
        <v>1.2562500000000001E-2</v>
      </c>
      <c r="I75" s="2">
        <f>数据源!AS107</f>
        <v>126</v>
      </c>
      <c r="J75" s="3">
        <f t="shared" si="60"/>
        <v>1</v>
      </c>
      <c r="K75" s="3">
        <f t="shared" si="61"/>
        <v>3</v>
      </c>
      <c r="L75" s="3" t="str">
        <f t="shared" si="76"/>
        <v>部件</v>
      </c>
      <c r="M75" s="3">
        <f t="shared" ca="1" si="77"/>
        <v>91204</v>
      </c>
      <c r="N75" s="3" t="str">
        <f t="shared" ca="1" si="78"/>
        <v>51111,52111,53111,51211,52211,53211,51221,52221,53221,91001,91003,91005,91101,91103,91105,91201,91203,91205,91002,91004,91006,91102,91104,91106,91202,91204</v>
      </c>
      <c r="O75" s="3" t="str">
        <f t="shared" si="79"/>
        <v>667,667,667,797,797,797,587,587,587,126,126,126,126,126,126,126,126,126,126,126,126,126,126,126,126,126</v>
      </c>
      <c r="P75" s="1" t="str">
        <f t="shared" si="80"/>
        <v>(4,7),(4,7),(4,7),(2,6),(2,6),(2,6),(2,3),(2,3),(2,3),(1,3),(1,3),(1,3),(1,3),(1,3),(1,3),(1,3),(1,3),(1,3),(1,3),(1,3),(1,3),(1,3),(1,3),(1,3),(1,3),(1,3)</v>
      </c>
      <c r="Q75" s="3" t="str">
        <f>IF(D75="坦克碎片",VLOOKUP(C75,道具信息!$N$2:$O$291,2,FALSE)&amp;"碎片",VLOOKUP(C75,道具信息!$N$2:$O$291,2,FALSE))</f>
        <v>T1部件</v>
      </c>
      <c r="R75" s="3">
        <f t="shared" si="58"/>
        <v>2268</v>
      </c>
      <c r="S75" s="11">
        <f t="shared" si="59"/>
        <v>0.22800000000000001</v>
      </c>
      <c r="T75" s="3" t="str">
        <f>VLOOKUP(Q75,道具信息!$Q$3:$S$20,2,FALSE)</f>
        <v>CHEST_ITEM_TYPE_T1_PART</v>
      </c>
      <c r="U75" s="3" t="str">
        <f>IF(COUNTIF(U$50:U74,T75)=0,T75,"")</f>
        <v/>
      </c>
      <c r="V75" s="3" t="str">
        <f t="shared" si="69"/>
        <v>CHEST_ITEM_TYPE_T1_SHARD,CHEST_ITEM_TYPE_T2_SHARD,CHEST_ITEM_TYPE_T1_PART</v>
      </c>
      <c r="W75" s="13" t="str">
        <f t="shared" si="64"/>
        <v/>
      </c>
      <c r="X75" s="3" t="str">
        <f t="shared" si="65"/>
        <v/>
      </c>
      <c r="Y75" s="3" t="str">
        <f t="shared" si="70"/>
        <v>20.1%,41.8%,22.8%</v>
      </c>
    </row>
    <row r="76" spans="2:25" x14ac:dyDescent="0.3">
      <c r="B76" s="2">
        <f>数据源!AL108</f>
        <v>3</v>
      </c>
      <c r="C76" s="2" t="str">
        <f>数据源!AM108</f>
        <v>T1HP6</v>
      </c>
      <c r="D76" s="2" t="str">
        <f>数据源!AN108</f>
        <v>部件</v>
      </c>
      <c r="E76" s="2">
        <f>数据源!AO108</f>
        <v>40</v>
      </c>
      <c r="F76" s="2">
        <f>数据源!AP108</f>
        <v>2</v>
      </c>
      <c r="G76" s="2">
        <f>数据源!AQ108</f>
        <v>0.01</v>
      </c>
      <c r="H76" s="2">
        <f>数据源!AR108</f>
        <v>1.2562500000000001E-2</v>
      </c>
      <c r="I76" s="2">
        <f>数据源!AS108</f>
        <v>126</v>
      </c>
      <c r="J76" s="3">
        <f t="shared" si="60"/>
        <v>1</v>
      </c>
      <c r="K76" s="3">
        <f t="shared" si="61"/>
        <v>3</v>
      </c>
      <c r="L76" s="3" t="str">
        <f t="shared" si="76"/>
        <v>部件</v>
      </c>
      <c r="M76" s="3">
        <f t="shared" ca="1" si="77"/>
        <v>91206</v>
      </c>
      <c r="N76" s="3" t="str">
        <f t="shared" ca="1" si="78"/>
        <v>51111,52111,53111,51211,52211,53211,51221,52221,53221,91001,91003,91005,91101,91103,91105,91201,91203,91205,91002,91004,91006,91102,91104,91106,91202,91204,91206</v>
      </c>
      <c r="O76" s="3" t="str">
        <f t="shared" si="79"/>
        <v>667,667,667,797,797,797,587,587,587,126,126,126,126,126,126,126,126,126,126,126,126,126,126,126,126,126,126</v>
      </c>
      <c r="P76" s="1" t="str">
        <f t="shared" si="80"/>
        <v>(4,7),(4,7),(4,7),(2,6),(2,6),(2,6),(2,3),(2,3),(2,3),(1,3),(1,3),(1,3),(1,3),(1,3),(1,3),(1,3),(1,3),(1,3),(1,3),(1,3),(1,3),(1,3),(1,3),(1,3),(1,3),(1,3),(1,3)</v>
      </c>
      <c r="Q76" s="3" t="str">
        <f>IF(D76="坦克碎片",VLOOKUP(C76,道具信息!$N$2:$O$291,2,FALSE)&amp;"碎片",VLOOKUP(C76,道具信息!$N$2:$O$291,2,FALSE))</f>
        <v>T1部件</v>
      </c>
      <c r="R76" s="3">
        <f t="shared" si="58"/>
        <v>2268</v>
      </c>
      <c r="S76" s="11">
        <f t="shared" si="59"/>
        <v>0.22800000000000001</v>
      </c>
      <c r="T76" s="3" t="str">
        <f>VLOOKUP(Q76,道具信息!$Q$3:$S$20,2,FALSE)</f>
        <v>CHEST_ITEM_TYPE_T1_PART</v>
      </c>
      <c r="U76" s="3" t="str">
        <f>IF(COUNTIF(U$50:U75,T76)=0,T76,"")</f>
        <v/>
      </c>
      <c r="V76" s="3" t="str">
        <f t="shared" si="69"/>
        <v>CHEST_ITEM_TYPE_T1_SHARD,CHEST_ITEM_TYPE_T2_SHARD,CHEST_ITEM_TYPE_T1_PART</v>
      </c>
      <c r="W76" s="13" t="str">
        <f t="shared" si="64"/>
        <v/>
      </c>
      <c r="X76" s="3" t="str">
        <f t="shared" si="65"/>
        <v/>
      </c>
      <c r="Y76" s="3" t="str">
        <f t="shared" si="70"/>
        <v>20.1%,41.8%,22.8%</v>
      </c>
    </row>
    <row r="77" spans="2:25" x14ac:dyDescent="0.3">
      <c r="B77" s="2">
        <f>数据源!AL109</f>
        <v>3</v>
      </c>
      <c r="C77" s="2" t="str">
        <f>数据源!AM109</f>
        <v>T2LP1</v>
      </c>
      <c r="D77" s="2" t="str">
        <f>数据源!AN109</f>
        <v>部件</v>
      </c>
      <c r="E77" s="2">
        <f>数据源!AO109</f>
        <v>140.00000000000003</v>
      </c>
      <c r="F77" s="2">
        <f>数据源!AP109</f>
        <v>1</v>
      </c>
      <c r="G77" s="2">
        <f>数据源!AQ109</f>
        <v>1.4E-2</v>
      </c>
      <c r="H77" s="2">
        <f>数据源!AR109</f>
        <v>1.0049999999999998E-2</v>
      </c>
      <c r="I77" s="2">
        <f>数据源!AS109</f>
        <v>101</v>
      </c>
      <c r="J77" s="3">
        <f>ROUNDUP(IF(F77&gt;1,F77-ROUNDDOWN(SQRT(F77),0),F77),0)</f>
        <v>1</v>
      </c>
      <c r="K77" s="3">
        <f>F77*2-J77</f>
        <v>1</v>
      </c>
      <c r="L77" s="3" t="str">
        <f t="shared" si="76"/>
        <v>部件</v>
      </c>
      <c r="M77" s="3">
        <f t="shared" ca="1" si="77"/>
        <v>92001</v>
      </c>
      <c r="N77" s="3" t="str">
        <f t="shared" ca="1" si="78"/>
        <v>51111,52111,53111,51211,52211,53211,51221,52221,53221,91001,91003,91005,91101,91103,91105,91201,91203,91205,91002,91004,91006,91102,91104,91106,91202,91204,91206,92001</v>
      </c>
      <c r="O77" s="3" t="str">
        <f t="shared" si="79"/>
        <v>667,667,667,797,797,797,587,587,587,126,126,126,126,126,126,126,126,126,126,126,126,126,126,126,126,126,126,101</v>
      </c>
      <c r="P77" s="1" t="str">
        <f t="shared" si="80"/>
        <v>(4,7),(4,7),(4,7),(2,6),(2,6),(2,6),(2,3),(2,3),(2,3),(1,3),(1,3),(1,3),(1,3),(1,3),(1,3),(1,3),(1,3),(1,3),(1,3),(1,3),(1,3),(1,3),(1,3),(1,3),(1,3),(1,3),(1,3),(1,1)</v>
      </c>
      <c r="Q77" s="3" t="str">
        <f>IF(D77="坦克碎片",VLOOKUP(C77,道具信息!$N$2:$O$291,2,FALSE)&amp;"碎片",VLOOKUP(C77,道具信息!$N$2:$O$291,2,FALSE))</f>
        <v>T2部件</v>
      </c>
      <c r="R77" s="3">
        <f t="shared" si="58"/>
        <v>909</v>
      </c>
      <c r="S77" s="11">
        <f t="shared" si="59"/>
        <v>9.0999999999999998E-2</v>
      </c>
      <c r="T77" s="3" t="str">
        <f>VLOOKUP(Q77,道具信息!$Q$3:$S$20,2,FALSE)</f>
        <v>CHEST_ITEM_TYPE_T2_PART</v>
      </c>
      <c r="U77" s="3" t="str">
        <f>IF(COUNTIF(U$50:U76,T77)=0,T77,"")</f>
        <v>CHEST_ITEM_TYPE_T2_PART</v>
      </c>
      <c r="V77" s="3" t="str">
        <f t="shared" si="69"/>
        <v>CHEST_ITEM_TYPE_T1_SHARD,CHEST_ITEM_TYPE_T2_SHARD,CHEST_ITEM_TYPE_T1_PART,CHEST_ITEM_TYPE_T2_PART</v>
      </c>
      <c r="W77" s="13">
        <f t="shared" si="64"/>
        <v>9.0999999999999998E-2</v>
      </c>
      <c r="X77" s="3" t="str">
        <f t="shared" si="65"/>
        <v>9.1%</v>
      </c>
      <c r="Y77" s="3" t="str">
        <f t="shared" si="70"/>
        <v>20.1%,41.8%,22.8%,9.1%</v>
      </c>
    </row>
    <row r="78" spans="2:25" x14ac:dyDescent="0.3">
      <c r="B78" s="2">
        <f>数据源!AL110</f>
        <v>3</v>
      </c>
      <c r="C78" s="2" t="str">
        <f>数据源!AM110</f>
        <v>T2LP3</v>
      </c>
      <c r="D78" s="2" t="str">
        <f>数据源!AN110</f>
        <v>部件</v>
      </c>
      <c r="E78" s="2">
        <f>数据源!AO110</f>
        <v>140.00000000000003</v>
      </c>
      <c r="F78" s="2">
        <f>数据源!AP110</f>
        <v>1</v>
      </c>
      <c r="G78" s="2">
        <f>数据源!AQ110</f>
        <v>1.4E-2</v>
      </c>
      <c r="H78" s="2">
        <f>数据源!AR110</f>
        <v>1.0049999999999998E-2</v>
      </c>
      <c r="I78" s="2">
        <f>数据源!AS110</f>
        <v>101</v>
      </c>
      <c r="J78" s="3">
        <f t="shared" ref="J78:J89" si="81">ROUNDUP(IF(F78&gt;1,F78-ROUNDDOWN(SQRT(F78),0),F78),0)</f>
        <v>1</v>
      </c>
      <c r="K78" s="3">
        <f t="shared" ref="K78:K89" si="82">F78*2-J78</f>
        <v>1</v>
      </c>
      <c r="L78" s="3" t="str">
        <f t="shared" si="76"/>
        <v>部件</v>
      </c>
      <c r="M78" s="3">
        <f t="shared" ca="1" si="77"/>
        <v>92003</v>
      </c>
      <c r="N78" s="3" t="str">
        <f t="shared" ca="1" si="78"/>
        <v>51111,52111,53111,51211,52211,53211,51221,52221,53221,91001,91003,91005,91101,91103,91105,91201,91203,91205,91002,91004,91006,91102,91104,91106,91202,91204,91206,92001,92003</v>
      </c>
      <c r="O78" s="3" t="str">
        <f t="shared" si="79"/>
        <v>667,667,667,797,797,797,587,587,587,126,126,126,126,126,126,126,126,126,126,126,126,126,126,126,126,126,126,101,101</v>
      </c>
      <c r="P78" s="1" t="str">
        <f t="shared" si="80"/>
        <v>(4,7),(4,7),(4,7),(2,6),(2,6),(2,6),(2,3),(2,3),(2,3),(1,3),(1,3),(1,3),(1,3),(1,3),(1,3),(1,3),(1,3),(1,3),(1,3),(1,3),(1,3),(1,3),(1,3),(1,3),(1,3),(1,3),(1,3),(1,1),(1,1)</v>
      </c>
      <c r="Q78" s="3" t="str">
        <f>IF(D78="坦克碎片",VLOOKUP(C78,道具信息!$N$2:$O$291,2,FALSE)&amp;"碎片",VLOOKUP(C78,道具信息!$N$2:$O$291,2,FALSE))</f>
        <v>T2部件</v>
      </c>
      <c r="R78" s="3">
        <f t="shared" si="58"/>
        <v>909</v>
      </c>
      <c r="S78" s="11">
        <f t="shared" si="59"/>
        <v>9.0999999999999998E-2</v>
      </c>
      <c r="T78" s="3" t="str">
        <f>VLOOKUP(Q78,道具信息!$Q$3:$S$20,2,FALSE)</f>
        <v>CHEST_ITEM_TYPE_T2_PART</v>
      </c>
      <c r="U78" s="3" t="str">
        <f>IF(COUNTIF(U$50:U77,T78)=0,T78,"")</f>
        <v/>
      </c>
      <c r="V78" s="3" t="str">
        <f t="shared" si="69"/>
        <v>CHEST_ITEM_TYPE_T1_SHARD,CHEST_ITEM_TYPE_T2_SHARD,CHEST_ITEM_TYPE_T1_PART,CHEST_ITEM_TYPE_T2_PART</v>
      </c>
      <c r="W78" s="13" t="str">
        <f t="shared" si="64"/>
        <v/>
      </c>
      <c r="X78" s="3" t="str">
        <f t="shared" si="65"/>
        <v/>
      </c>
      <c r="Y78" s="3" t="str">
        <f t="shared" si="70"/>
        <v>20.1%,41.8%,22.8%,9.1%</v>
      </c>
    </row>
    <row r="79" spans="2:25" x14ac:dyDescent="0.3">
      <c r="B79" s="2">
        <f>数据源!AL111</f>
        <v>3</v>
      </c>
      <c r="C79" s="2" t="str">
        <f>数据源!AM111</f>
        <v>T2LP5</v>
      </c>
      <c r="D79" s="2" t="str">
        <f>数据源!AN111</f>
        <v>部件</v>
      </c>
      <c r="E79" s="2">
        <f>数据源!AO111</f>
        <v>140.00000000000003</v>
      </c>
      <c r="F79" s="2">
        <f>数据源!AP111</f>
        <v>1</v>
      </c>
      <c r="G79" s="2">
        <f>数据源!AQ111</f>
        <v>1.4E-2</v>
      </c>
      <c r="H79" s="2">
        <f>数据源!AR111</f>
        <v>1.0049999999999998E-2</v>
      </c>
      <c r="I79" s="2">
        <f>数据源!AS111</f>
        <v>101</v>
      </c>
      <c r="J79" s="3">
        <f t="shared" si="81"/>
        <v>1</v>
      </c>
      <c r="K79" s="3">
        <f t="shared" si="82"/>
        <v>1</v>
      </c>
      <c r="L79" s="3" t="str">
        <f t="shared" si="76"/>
        <v>部件</v>
      </c>
      <c r="M79" s="3">
        <f t="shared" ca="1" si="77"/>
        <v>92005</v>
      </c>
      <c r="N79" s="3" t="str">
        <f t="shared" ca="1" si="78"/>
        <v>51111,52111,53111,51211,52211,53211,51221,52221,53221,91001,91003,91005,91101,91103,91105,91201,91203,91205,91002,91004,91006,91102,91104,91106,91202,91204,91206,92001,92003,92005</v>
      </c>
      <c r="O79" s="3" t="str">
        <f t="shared" si="79"/>
        <v>667,667,667,797,797,797,587,587,587,126,126,126,126,126,126,126,126,126,126,126,126,126,126,126,126,126,126,101,101,101</v>
      </c>
      <c r="P79" s="1" t="str">
        <f t="shared" si="80"/>
        <v>(4,7),(4,7),(4,7),(2,6),(2,6),(2,6),(2,3),(2,3),(2,3),(1,3),(1,3),(1,3),(1,3),(1,3),(1,3),(1,3),(1,3),(1,3),(1,3),(1,3),(1,3),(1,3),(1,3),(1,3),(1,3),(1,3),(1,3),(1,1),(1,1),(1,1)</v>
      </c>
      <c r="Q79" s="3" t="str">
        <f>IF(D79="坦克碎片",VLOOKUP(C79,道具信息!$N$2:$O$291,2,FALSE)&amp;"碎片",VLOOKUP(C79,道具信息!$N$2:$O$291,2,FALSE))</f>
        <v>T2部件</v>
      </c>
      <c r="R79" s="3">
        <f t="shared" si="58"/>
        <v>909</v>
      </c>
      <c r="S79" s="11">
        <f t="shared" si="59"/>
        <v>9.0999999999999998E-2</v>
      </c>
      <c r="T79" s="3" t="str">
        <f>VLOOKUP(Q79,道具信息!$Q$3:$S$20,2,FALSE)</f>
        <v>CHEST_ITEM_TYPE_T2_PART</v>
      </c>
      <c r="U79" s="3" t="str">
        <f>IF(COUNTIF(U$50:U78,T79)=0,T79,"")</f>
        <v/>
      </c>
      <c r="V79" s="3" t="str">
        <f t="shared" si="69"/>
        <v>CHEST_ITEM_TYPE_T1_SHARD,CHEST_ITEM_TYPE_T2_SHARD,CHEST_ITEM_TYPE_T1_PART,CHEST_ITEM_TYPE_T2_PART</v>
      </c>
      <c r="W79" s="13" t="str">
        <f t="shared" si="64"/>
        <v/>
      </c>
      <c r="X79" s="3" t="str">
        <f t="shared" si="65"/>
        <v/>
      </c>
      <c r="Y79" s="3" t="str">
        <f t="shared" si="70"/>
        <v>20.1%,41.8%,22.8%,9.1%</v>
      </c>
    </row>
    <row r="80" spans="2:25" x14ac:dyDescent="0.3">
      <c r="B80" s="2">
        <f>数据源!AL112</f>
        <v>3</v>
      </c>
      <c r="C80" s="2" t="str">
        <f>数据源!AM112</f>
        <v>T2MP1</v>
      </c>
      <c r="D80" s="2" t="str">
        <f>数据源!AN112</f>
        <v>部件</v>
      </c>
      <c r="E80" s="2">
        <f>数据源!AO112</f>
        <v>140.00000000000003</v>
      </c>
      <c r="F80" s="2">
        <f>数据源!AP112</f>
        <v>1</v>
      </c>
      <c r="G80" s="2">
        <f>数据源!AQ112</f>
        <v>1.4E-2</v>
      </c>
      <c r="H80" s="2">
        <f>数据源!AR112</f>
        <v>1.0049999999999998E-2</v>
      </c>
      <c r="I80" s="2">
        <f>数据源!AS112</f>
        <v>101</v>
      </c>
      <c r="J80" s="3">
        <f t="shared" si="81"/>
        <v>1</v>
      </c>
      <c r="K80" s="3">
        <f t="shared" si="82"/>
        <v>1</v>
      </c>
      <c r="L80" s="3" t="str">
        <f t="shared" si="76"/>
        <v>部件</v>
      </c>
      <c r="M80" s="3">
        <f t="shared" ca="1" si="77"/>
        <v>92101</v>
      </c>
      <c r="N80" s="3" t="str">
        <f t="shared" ca="1" si="78"/>
        <v>51111,52111,53111,51211,52211,53211,51221,52221,53221,91001,91003,91005,91101,91103,91105,91201,91203,91205,91002,91004,91006,91102,91104,91106,91202,91204,91206,92001,92003,92005,92101</v>
      </c>
      <c r="O80" s="3" t="str">
        <f t="shared" si="79"/>
        <v>667,667,667,797,797,797,587,587,587,126,126,126,126,126,126,126,126,126,126,126,126,126,126,126,126,126,126,101,101,101,101</v>
      </c>
      <c r="P80" s="1" t="str">
        <f t="shared" si="80"/>
        <v>(4,7),(4,7),(4,7),(2,6),(2,6),(2,6),(2,3),(2,3),(2,3),(1,3),(1,3),(1,3),(1,3),(1,3),(1,3),(1,3),(1,3),(1,3),(1,3),(1,3),(1,3),(1,3),(1,3),(1,3),(1,3),(1,3),(1,3),(1,1),(1,1),(1,1),(1,1)</v>
      </c>
      <c r="Q80" s="3" t="str">
        <f>IF(D80="坦克碎片",VLOOKUP(C80,道具信息!$N$2:$O$291,2,FALSE)&amp;"碎片",VLOOKUP(C80,道具信息!$N$2:$O$291,2,FALSE))</f>
        <v>T2部件</v>
      </c>
      <c r="R80" s="3">
        <f t="shared" si="58"/>
        <v>909</v>
      </c>
      <c r="S80" s="11">
        <f t="shared" si="59"/>
        <v>9.0999999999999998E-2</v>
      </c>
      <c r="T80" s="3" t="str">
        <f>VLOOKUP(Q80,道具信息!$Q$3:$S$20,2,FALSE)</f>
        <v>CHEST_ITEM_TYPE_T2_PART</v>
      </c>
      <c r="U80" s="3" t="str">
        <f>IF(COUNTIF(U$50:U79,T80)=0,T80,"")</f>
        <v/>
      </c>
      <c r="V80" s="3" t="str">
        <f t="shared" si="69"/>
        <v>CHEST_ITEM_TYPE_T1_SHARD,CHEST_ITEM_TYPE_T2_SHARD,CHEST_ITEM_TYPE_T1_PART,CHEST_ITEM_TYPE_T2_PART</v>
      </c>
      <c r="W80" s="13" t="str">
        <f t="shared" si="64"/>
        <v/>
      </c>
      <c r="X80" s="3" t="str">
        <f t="shared" si="65"/>
        <v/>
      </c>
      <c r="Y80" s="3" t="str">
        <f t="shared" si="70"/>
        <v>20.1%,41.8%,22.8%,9.1%</v>
      </c>
    </row>
    <row r="81" spans="2:25" x14ac:dyDescent="0.3">
      <c r="B81" s="2">
        <f>数据源!AL113</f>
        <v>3</v>
      </c>
      <c r="C81" s="2" t="str">
        <f>数据源!AM113</f>
        <v>T2MP3</v>
      </c>
      <c r="D81" s="2" t="str">
        <f>数据源!AN113</f>
        <v>部件</v>
      </c>
      <c r="E81" s="2">
        <f>数据源!AO113</f>
        <v>140.00000000000003</v>
      </c>
      <c r="F81" s="2">
        <f>数据源!AP113</f>
        <v>1</v>
      </c>
      <c r="G81" s="2">
        <f>数据源!AQ113</f>
        <v>1.4E-2</v>
      </c>
      <c r="H81" s="2">
        <f>数据源!AR113</f>
        <v>1.0049999999999998E-2</v>
      </c>
      <c r="I81" s="2">
        <f>数据源!AS113</f>
        <v>101</v>
      </c>
      <c r="J81" s="3">
        <f t="shared" si="81"/>
        <v>1</v>
      </c>
      <c r="K81" s="3">
        <f t="shared" si="82"/>
        <v>1</v>
      </c>
      <c r="L81" s="3" t="str">
        <f t="shared" si="76"/>
        <v>部件</v>
      </c>
      <c r="M81" s="3">
        <f t="shared" ca="1" si="77"/>
        <v>92103</v>
      </c>
      <c r="N81" s="3" t="str">
        <f t="shared" ca="1" si="78"/>
        <v>51111,52111,53111,51211,52211,53211,51221,52221,53221,91001,91003,91005,91101,91103,91105,91201,91203,91205,91002,91004,91006,91102,91104,91106,91202,91204,91206,92001,92003,92005,92101,92103</v>
      </c>
      <c r="O81" s="3" t="str">
        <f t="shared" si="79"/>
        <v>667,667,667,797,797,797,587,587,587,126,126,126,126,126,126,126,126,126,126,126,126,126,126,126,126,126,126,101,101,101,101,101</v>
      </c>
      <c r="P81" s="1" t="str">
        <f t="shared" si="80"/>
        <v>(4,7),(4,7),(4,7),(2,6),(2,6),(2,6),(2,3),(2,3),(2,3),(1,3),(1,3),(1,3),(1,3),(1,3),(1,3),(1,3),(1,3),(1,3),(1,3),(1,3),(1,3),(1,3),(1,3),(1,3),(1,3),(1,3),(1,3),(1,1),(1,1),(1,1),(1,1),(1,1)</v>
      </c>
      <c r="Q81" s="3" t="str">
        <f>IF(D81="坦克碎片",VLOOKUP(C81,道具信息!$N$2:$O$291,2,FALSE)&amp;"碎片",VLOOKUP(C81,道具信息!$N$2:$O$291,2,FALSE))</f>
        <v>T2部件</v>
      </c>
      <c r="R81" s="3">
        <f t="shared" si="58"/>
        <v>909</v>
      </c>
      <c r="S81" s="11">
        <f t="shared" si="59"/>
        <v>9.0999999999999998E-2</v>
      </c>
      <c r="T81" s="3" t="str">
        <f>VLOOKUP(Q81,道具信息!$Q$3:$S$20,2,FALSE)</f>
        <v>CHEST_ITEM_TYPE_T2_PART</v>
      </c>
      <c r="U81" s="3" t="str">
        <f>IF(COUNTIF(U$50:U80,T81)=0,T81,"")</f>
        <v/>
      </c>
      <c r="V81" s="3" t="str">
        <f t="shared" si="69"/>
        <v>CHEST_ITEM_TYPE_T1_SHARD,CHEST_ITEM_TYPE_T2_SHARD,CHEST_ITEM_TYPE_T1_PART,CHEST_ITEM_TYPE_T2_PART</v>
      </c>
      <c r="W81" s="13" t="str">
        <f t="shared" si="64"/>
        <v/>
      </c>
      <c r="X81" s="3" t="str">
        <f t="shared" si="65"/>
        <v/>
      </c>
      <c r="Y81" s="3" t="str">
        <f t="shared" si="70"/>
        <v>20.1%,41.8%,22.8%,9.1%</v>
      </c>
    </row>
    <row r="82" spans="2:25" x14ac:dyDescent="0.3">
      <c r="B82" s="2">
        <f>数据源!AL114</f>
        <v>3</v>
      </c>
      <c r="C82" s="2" t="str">
        <f>数据源!AM114</f>
        <v>T2MP5</v>
      </c>
      <c r="D82" s="2" t="str">
        <f>数据源!AN114</f>
        <v>部件</v>
      </c>
      <c r="E82" s="2">
        <f>数据源!AO114</f>
        <v>140.00000000000003</v>
      </c>
      <c r="F82" s="2">
        <f>数据源!AP114</f>
        <v>1</v>
      </c>
      <c r="G82" s="2">
        <f>数据源!AQ114</f>
        <v>1.4E-2</v>
      </c>
      <c r="H82" s="2">
        <f>数据源!AR114</f>
        <v>1.0049999999999998E-2</v>
      </c>
      <c r="I82" s="2">
        <f>数据源!AS114</f>
        <v>101</v>
      </c>
      <c r="J82" s="3">
        <f t="shared" si="81"/>
        <v>1</v>
      </c>
      <c r="K82" s="3">
        <f t="shared" si="82"/>
        <v>1</v>
      </c>
      <c r="L82" s="3" t="str">
        <f t="shared" si="76"/>
        <v>部件</v>
      </c>
      <c r="M82" s="3">
        <f t="shared" ca="1" si="77"/>
        <v>92105</v>
      </c>
      <c r="N82" s="3" t="str">
        <f t="shared" ca="1" si="78"/>
        <v>51111,52111,53111,51211,52211,53211,51221,52221,53221,91001,91003,91005,91101,91103,91105,91201,91203,91205,91002,91004,91006,91102,91104,91106,91202,91204,91206,92001,92003,92005,92101,92103,92105</v>
      </c>
      <c r="O82" s="3" t="str">
        <f t="shared" si="79"/>
        <v>667,667,667,797,797,797,587,587,587,126,126,126,126,126,126,126,126,126,126,126,126,126,126,126,126,126,126,101,101,101,101,101,101</v>
      </c>
      <c r="P82" s="1" t="str">
        <f t="shared" si="80"/>
        <v>(4,7),(4,7),(4,7),(2,6),(2,6),(2,6),(2,3),(2,3),(2,3),(1,3),(1,3),(1,3),(1,3),(1,3),(1,3),(1,3),(1,3),(1,3),(1,3),(1,3),(1,3),(1,3),(1,3),(1,3),(1,3),(1,3),(1,3),(1,1),(1,1),(1,1),(1,1),(1,1),(1,1)</v>
      </c>
      <c r="Q82" s="3" t="str">
        <f>IF(D82="坦克碎片",VLOOKUP(C82,道具信息!$N$2:$O$291,2,FALSE)&amp;"碎片",VLOOKUP(C82,道具信息!$N$2:$O$291,2,FALSE))</f>
        <v>T2部件</v>
      </c>
      <c r="R82" s="3">
        <f t="shared" si="58"/>
        <v>909</v>
      </c>
      <c r="S82" s="11">
        <f t="shared" si="59"/>
        <v>9.0999999999999998E-2</v>
      </c>
      <c r="T82" s="3" t="str">
        <f>VLOOKUP(Q82,道具信息!$Q$3:$S$20,2,FALSE)</f>
        <v>CHEST_ITEM_TYPE_T2_PART</v>
      </c>
      <c r="U82" s="3" t="str">
        <f>IF(COUNTIF(U$50:U81,T82)=0,T82,"")</f>
        <v/>
      </c>
      <c r="V82" s="3" t="str">
        <f t="shared" si="69"/>
        <v>CHEST_ITEM_TYPE_T1_SHARD,CHEST_ITEM_TYPE_T2_SHARD,CHEST_ITEM_TYPE_T1_PART,CHEST_ITEM_TYPE_T2_PART</v>
      </c>
      <c r="W82" s="13" t="str">
        <f t="shared" si="64"/>
        <v/>
      </c>
      <c r="X82" s="3" t="str">
        <f t="shared" si="65"/>
        <v/>
      </c>
      <c r="Y82" s="3" t="str">
        <f t="shared" si="70"/>
        <v>20.1%,41.8%,22.8%,9.1%</v>
      </c>
    </row>
    <row r="83" spans="2:25" x14ac:dyDescent="0.3">
      <c r="B83" s="2">
        <f>数据源!AL115</f>
        <v>3</v>
      </c>
      <c r="C83" s="2" t="str">
        <f>数据源!AM115</f>
        <v>T2HP1</v>
      </c>
      <c r="D83" s="2" t="str">
        <f>数据源!AN115</f>
        <v>部件</v>
      </c>
      <c r="E83" s="2">
        <f>数据源!AO115</f>
        <v>140.00000000000003</v>
      </c>
      <c r="F83" s="2">
        <f>数据源!AP115</f>
        <v>1</v>
      </c>
      <c r="G83" s="2">
        <f>数据源!AQ115</f>
        <v>1.4E-2</v>
      </c>
      <c r="H83" s="2">
        <f>数据源!AR115</f>
        <v>1.0049999999999998E-2</v>
      </c>
      <c r="I83" s="2">
        <f>数据源!AS115</f>
        <v>101</v>
      </c>
      <c r="J83" s="3">
        <f t="shared" si="81"/>
        <v>1</v>
      </c>
      <c r="K83" s="3">
        <f t="shared" si="82"/>
        <v>1</v>
      </c>
      <c r="L83" s="3" t="str">
        <f t="shared" si="76"/>
        <v>部件</v>
      </c>
      <c r="M83" s="3">
        <f t="shared" ca="1" si="77"/>
        <v>92201</v>
      </c>
      <c r="N83" s="3" t="str">
        <f t="shared" ca="1" si="78"/>
        <v>51111,52111,53111,51211,52211,53211,51221,52221,53221,91001,91003,91005,91101,91103,91105,91201,91203,91205,91002,91004,91006,91102,91104,91106,91202,91204,91206,92001,92003,92005,92101,92103,92105,92201</v>
      </c>
      <c r="O83" s="3" t="str">
        <f t="shared" si="79"/>
        <v>667,667,667,797,797,797,587,587,587,126,126,126,126,126,126,126,126,126,126,126,126,126,126,126,126,126,126,101,101,101,101,101,101,101</v>
      </c>
      <c r="P83" s="1" t="str">
        <f t="shared" si="80"/>
        <v>(4,7),(4,7),(4,7),(2,6),(2,6),(2,6),(2,3),(2,3),(2,3),(1,3),(1,3),(1,3),(1,3),(1,3),(1,3),(1,3),(1,3),(1,3),(1,3),(1,3),(1,3),(1,3),(1,3),(1,3),(1,3),(1,3),(1,3),(1,1),(1,1),(1,1),(1,1),(1,1),(1,1),(1,1)</v>
      </c>
      <c r="Q83" s="3" t="str">
        <f>IF(D83="坦克碎片",VLOOKUP(C83,道具信息!$N$2:$O$291,2,FALSE)&amp;"碎片",VLOOKUP(C83,道具信息!$N$2:$O$291,2,FALSE))</f>
        <v>T2部件</v>
      </c>
      <c r="R83" s="3">
        <f t="shared" si="58"/>
        <v>909</v>
      </c>
      <c r="S83" s="11">
        <f t="shared" si="59"/>
        <v>9.0999999999999998E-2</v>
      </c>
      <c r="T83" s="3" t="str">
        <f>VLOOKUP(Q83,道具信息!$Q$3:$S$20,2,FALSE)</f>
        <v>CHEST_ITEM_TYPE_T2_PART</v>
      </c>
      <c r="U83" s="3" t="str">
        <f>IF(COUNTIF(U$50:U82,T83)=0,T83,"")</f>
        <v/>
      </c>
      <c r="V83" s="3" t="str">
        <f t="shared" si="69"/>
        <v>CHEST_ITEM_TYPE_T1_SHARD,CHEST_ITEM_TYPE_T2_SHARD,CHEST_ITEM_TYPE_T1_PART,CHEST_ITEM_TYPE_T2_PART</v>
      </c>
      <c r="W83" s="13" t="str">
        <f t="shared" si="64"/>
        <v/>
      </c>
      <c r="X83" s="3" t="str">
        <f t="shared" si="65"/>
        <v/>
      </c>
      <c r="Y83" s="3" t="str">
        <f t="shared" si="70"/>
        <v>20.1%,41.8%,22.8%,9.1%</v>
      </c>
    </row>
    <row r="84" spans="2:25" x14ac:dyDescent="0.3">
      <c r="B84" s="2">
        <f>数据源!AL116</f>
        <v>3</v>
      </c>
      <c r="C84" s="2" t="str">
        <f>数据源!AM116</f>
        <v>T2HP3</v>
      </c>
      <c r="D84" s="2" t="str">
        <f>数据源!AN116</f>
        <v>部件</v>
      </c>
      <c r="E84" s="2">
        <f>数据源!AO116</f>
        <v>140.00000000000003</v>
      </c>
      <c r="F84" s="2">
        <f>数据源!AP116</f>
        <v>1</v>
      </c>
      <c r="G84" s="2">
        <f>数据源!AQ116</f>
        <v>1.4E-2</v>
      </c>
      <c r="H84" s="2">
        <f>数据源!AR116</f>
        <v>1.0049999999999998E-2</v>
      </c>
      <c r="I84" s="2">
        <f>数据源!AS116</f>
        <v>101</v>
      </c>
      <c r="J84" s="3">
        <f t="shared" si="81"/>
        <v>1</v>
      </c>
      <c r="K84" s="3">
        <f t="shared" si="82"/>
        <v>1</v>
      </c>
      <c r="L84" s="3" t="str">
        <f t="shared" si="76"/>
        <v>部件</v>
      </c>
      <c r="M84" s="3">
        <f t="shared" ca="1" si="77"/>
        <v>92203</v>
      </c>
      <c r="N84" s="3" t="str">
        <f t="shared" ca="1" si="78"/>
        <v>51111,52111,53111,51211,52211,53211,51221,52221,53221,91001,91003,91005,91101,91103,91105,91201,91203,91205,91002,91004,91006,91102,91104,91106,91202,91204,91206,92001,92003,92005,92101,92103,92105,92201,92203</v>
      </c>
      <c r="O84" s="3" t="str">
        <f t="shared" si="79"/>
        <v>667,667,667,797,797,797,587,587,587,126,126,126,126,126,126,126,126,126,126,126,126,126,126,126,126,126,126,101,101,101,101,101,101,101,101</v>
      </c>
      <c r="P84" s="1" t="str">
        <f t="shared" si="80"/>
        <v>(4,7),(4,7),(4,7),(2,6),(2,6),(2,6),(2,3),(2,3),(2,3),(1,3),(1,3),(1,3),(1,3),(1,3),(1,3),(1,3),(1,3),(1,3),(1,3),(1,3),(1,3),(1,3),(1,3),(1,3),(1,3),(1,3),(1,3),(1,1),(1,1),(1,1),(1,1),(1,1),(1,1),(1,1),(1,1)</v>
      </c>
      <c r="Q84" s="3" t="str">
        <f>IF(D84="坦克碎片",VLOOKUP(C84,道具信息!$N$2:$O$291,2,FALSE)&amp;"碎片",VLOOKUP(C84,道具信息!$N$2:$O$291,2,FALSE))</f>
        <v>T2部件</v>
      </c>
      <c r="R84" s="3">
        <f t="shared" si="58"/>
        <v>909</v>
      </c>
      <c r="S84" s="11">
        <f t="shared" si="59"/>
        <v>9.0999999999999998E-2</v>
      </c>
      <c r="T84" s="3" t="str">
        <f>VLOOKUP(Q84,道具信息!$Q$3:$S$20,2,FALSE)</f>
        <v>CHEST_ITEM_TYPE_T2_PART</v>
      </c>
      <c r="U84" s="3" t="str">
        <f>IF(COUNTIF(U$50:U83,T84)=0,T84,"")</f>
        <v/>
      </c>
      <c r="V84" s="3" t="str">
        <f t="shared" si="69"/>
        <v>CHEST_ITEM_TYPE_T1_SHARD,CHEST_ITEM_TYPE_T2_SHARD,CHEST_ITEM_TYPE_T1_PART,CHEST_ITEM_TYPE_T2_PART</v>
      </c>
      <c r="W84" s="13" t="str">
        <f t="shared" si="64"/>
        <v/>
      </c>
      <c r="X84" s="3" t="str">
        <f t="shared" si="65"/>
        <v/>
      </c>
      <c r="Y84" s="3" t="str">
        <f t="shared" si="70"/>
        <v>20.1%,41.8%,22.8%,9.1%</v>
      </c>
    </row>
    <row r="85" spans="2:25" x14ac:dyDescent="0.3">
      <c r="B85" s="2">
        <f>数据源!AL117</f>
        <v>3</v>
      </c>
      <c r="C85" s="2" t="str">
        <f>数据源!AM117</f>
        <v>T2HP5</v>
      </c>
      <c r="D85" s="2" t="str">
        <f>数据源!AN117</f>
        <v>部件</v>
      </c>
      <c r="E85" s="2">
        <f>数据源!AO117</f>
        <v>140.00000000000003</v>
      </c>
      <c r="F85" s="2">
        <f>数据源!AP117</f>
        <v>1</v>
      </c>
      <c r="G85" s="2">
        <f>数据源!AQ117</f>
        <v>1.4E-2</v>
      </c>
      <c r="H85" s="2">
        <f>数据源!AR117</f>
        <v>1.0049999999999998E-2</v>
      </c>
      <c r="I85" s="2">
        <f>数据源!AS117</f>
        <v>101</v>
      </c>
      <c r="J85" s="3">
        <f t="shared" si="81"/>
        <v>1</v>
      </c>
      <c r="K85" s="3">
        <f t="shared" si="82"/>
        <v>1</v>
      </c>
      <c r="L85" s="3" t="str">
        <f t="shared" si="76"/>
        <v>部件</v>
      </c>
      <c r="M85" s="3">
        <f t="shared" ca="1" si="77"/>
        <v>92205</v>
      </c>
      <c r="N85" s="3" t="str">
        <f t="shared" ca="1" si="78"/>
        <v>51111,52111,53111,51211,52211,53211,51221,52221,53221,91001,91003,91005,91101,91103,91105,91201,91203,91205,91002,91004,91006,91102,91104,91106,91202,91204,91206,92001,92003,92005,92101,92103,92105,92201,92203,92205</v>
      </c>
      <c r="O85" s="3" t="str">
        <f t="shared" si="79"/>
        <v>667,667,667,797,797,797,587,587,587,126,126,126,126,126,126,126,126,126,126,126,126,126,126,126,126,126,126,101,101,101,101,101,101,101,101,101</v>
      </c>
      <c r="P85" s="1" t="str">
        <f t="shared" si="80"/>
        <v>(4,7),(4,7),(4,7),(2,6),(2,6),(2,6),(2,3),(2,3),(2,3),(1,3),(1,3),(1,3),(1,3),(1,3),(1,3),(1,3),(1,3),(1,3),(1,3),(1,3),(1,3),(1,3),(1,3),(1,3),(1,3),(1,3),(1,3),(1,1),(1,1),(1,1),(1,1),(1,1),(1,1),(1,1),(1,1),(1,1)</v>
      </c>
      <c r="Q85" s="3" t="str">
        <f>IF(D85="坦克碎片",VLOOKUP(C85,道具信息!$N$2:$O$291,2,FALSE)&amp;"碎片",VLOOKUP(C85,道具信息!$N$2:$O$291,2,FALSE))</f>
        <v>T2部件</v>
      </c>
      <c r="R85" s="3">
        <f t="shared" si="58"/>
        <v>909</v>
      </c>
      <c r="S85" s="11">
        <f t="shared" si="59"/>
        <v>9.0999999999999998E-2</v>
      </c>
      <c r="T85" s="3" t="str">
        <f>VLOOKUP(Q85,道具信息!$Q$3:$S$20,2,FALSE)</f>
        <v>CHEST_ITEM_TYPE_T2_PART</v>
      </c>
      <c r="U85" s="3" t="str">
        <f>IF(COUNTIF(U$50:U84,T85)=0,T85,"")</f>
        <v/>
      </c>
      <c r="V85" s="3" t="str">
        <f t="shared" si="69"/>
        <v>CHEST_ITEM_TYPE_T1_SHARD,CHEST_ITEM_TYPE_T2_SHARD,CHEST_ITEM_TYPE_T1_PART,CHEST_ITEM_TYPE_T2_PART</v>
      </c>
      <c r="W85" s="13" t="str">
        <f t="shared" si="64"/>
        <v/>
      </c>
      <c r="X85" s="3" t="str">
        <f t="shared" si="65"/>
        <v/>
      </c>
      <c r="Y85" s="3" t="str">
        <f t="shared" si="70"/>
        <v>20.1%,41.8%,22.8%,9.1%</v>
      </c>
    </row>
    <row r="86" spans="2:25" x14ac:dyDescent="0.3">
      <c r="B86" s="2">
        <f>数据源!AL118</f>
        <v>3</v>
      </c>
      <c r="C86" s="2" t="str">
        <f>数据源!AM118</f>
        <v>3倍加速1</v>
      </c>
      <c r="D86" s="2" t="str">
        <f>数据源!AN118</f>
        <v>加速道具</v>
      </c>
      <c r="E86" s="2">
        <f>数据源!AO118</f>
        <v>35</v>
      </c>
      <c r="F86" s="2">
        <f>数据源!AP118</f>
        <v>1</v>
      </c>
      <c r="G86" s="2">
        <f>数据源!AQ118</f>
        <v>8.0000000000000002E-3</v>
      </c>
      <c r="H86" s="2">
        <f>数据源!AR118</f>
        <v>2.2971428571428573E-2</v>
      </c>
      <c r="I86" s="2">
        <f>数据源!AS118</f>
        <v>230</v>
      </c>
      <c r="J86" s="3">
        <f t="shared" si="81"/>
        <v>1</v>
      </c>
      <c r="K86" s="3">
        <f t="shared" si="82"/>
        <v>1</v>
      </c>
      <c r="L86" s="3" t="str">
        <f t="shared" si="76"/>
        <v>道具</v>
      </c>
      <c r="M86" s="3">
        <f t="shared" ca="1" si="77"/>
        <v>100301</v>
      </c>
      <c r="N86" s="3" t="str">
        <f t="shared" ca="1" si="78"/>
        <v>51111,52111,53111,51211,52211,53211,51221,52221,53221,91001,91003,91005,91101,91103,91105,91201,91203,91205,91002,91004,91006,91102,91104,91106,91202,91204,91206,92001,92003,92005,92101,92103,92105,92201,92203,92205,100301</v>
      </c>
      <c r="O86" s="3" t="str">
        <f t="shared" si="79"/>
        <v>667,667,667,797,797,797,587,587,587,126,126,126,126,126,126,126,126,126,126,126,126,126,126,126,126,126,126,101,101,101,101,101,101,101,101,101,230</v>
      </c>
      <c r="P86" s="1" t="str">
        <f t="shared" si="80"/>
        <v>(4,7),(4,7),(4,7),(2,6),(2,6),(2,6),(2,3),(2,3),(2,3),(1,3),(1,3),(1,3),(1,3),(1,3),(1,3),(1,3),(1,3),(1,3),(1,3),(1,3),(1,3),(1,3),(1,3),(1,3),(1,3),(1,3),(1,3),(1,1),(1,1),(1,1),(1,1),(1,1),(1,1),(1,1),(1,1),(1,1),(1,1)</v>
      </c>
      <c r="Q86" s="3" t="str">
        <f>IF(D86="坦克碎片",VLOOKUP(C86,道具信息!$N$2:$O$291,2,FALSE)&amp;"碎片",VLOOKUP(C86,道具信息!$N$2:$O$291,2,FALSE))</f>
        <v>3倍加速</v>
      </c>
      <c r="R86" s="3">
        <f t="shared" si="58"/>
        <v>381</v>
      </c>
      <c r="S86" s="11">
        <f t="shared" si="59"/>
        <v>3.7999999999999999E-2</v>
      </c>
      <c r="T86" s="3" t="str">
        <f>VLOOKUP(Q86,道具信息!$Q$3:$S$20,2,FALSE)</f>
        <v>CHEST_ITEM_TYPE_3X_ACCELERATOR</v>
      </c>
      <c r="U86" s="3" t="str">
        <f>IF(COUNTIF(U$50:U85,T86)=0,T86,"")</f>
        <v>CHEST_ITEM_TYPE_3X_ACCELERATOR</v>
      </c>
      <c r="V86" s="3" t="str">
        <f t="shared" si="69"/>
        <v>CHEST_ITEM_TYPE_T1_SHARD,CHEST_ITEM_TYPE_T2_SHARD,CHEST_ITEM_TYPE_T1_PART,CHEST_ITEM_TYPE_T2_PART,CHEST_ITEM_TYPE_3X_ACCELERATOR</v>
      </c>
      <c r="W86" s="13">
        <f t="shared" si="64"/>
        <v>3.7999999999999999E-2</v>
      </c>
      <c r="X86" s="3" t="str">
        <f t="shared" si="65"/>
        <v>3.8%</v>
      </c>
      <c r="Y86" s="3" t="str">
        <f t="shared" si="70"/>
        <v>20.1%,41.8%,22.8%,9.1%,3.8%</v>
      </c>
    </row>
    <row r="87" spans="2:25" x14ac:dyDescent="0.3">
      <c r="B87" s="2">
        <f>数据源!AL119</f>
        <v>3</v>
      </c>
      <c r="C87" s="2" t="str">
        <f>数据源!AM119</f>
        <v>3倍加速2</v>
      </c>
      <c r="D87" s="2" t="str">
        <f>数据源!AN119</f>
        <v>加速道具</v>
      </c>
      <c r="E87" s="2">
        <f>数据源!AO119</f>
        <v>60</v>
      </c>
      <c r="F87" s="2">
        <f>数据源!AP119</f>
        <v>1</v>
      </c>
      <c r="G87" s="2">
        <f>数据源!AQ119</f>
        <v>8.9999999999999993E-3</v>
      </c>
      <c r="H87" s="2">
        <f>数据源!AR119</f>
        <v>1.5075E-2</v>
      </c>
      <c r="I87" s="2">
        <f>数据源!AS119</f>
        <v>151</v>
      </c>
      <c r="J87" s="3">
        <f t="shared" si="81"/>
        <v>1</v>
      </c>
      <c r="K87" s="3">
        <f t="shared" si="82"/>
        <v>1</v>
      </c>
      <c r="L87" s="3" t="str">
        <f t="shared" si="76"/>
        <v>道具</v>
      </c>
      <c r="M87" s="3">
        <f t="shared" ca="1" si="77"/>
        <v>100302</v>
      </c>
      <c r="N87" s="3" t="str">
        <f t="shared" ca="1" si="78"/>
        <v>51111,52111,53111,51211,52211,53211,51221,52221,53221,91001,91003,91005,91101,91103,91105,91201,91203,91205,91002,91004,91006,91102,91104,91106,91202,91204,91206,92001,92003,92005,92101,92103,92105,92201,92203,92205,100301,100302</v>
      </c>
      <c r="O87" s="3" t="str">
        <f t="shared" si="79"/>
        <v>667,667,667,797,797,797,587,587,587,126,126,126,126,126,126,126,126,126,126,126,126,126,126,126,126,126,126,101,101,101,101,101,101,101,101,101,230,151</v>
      </c>
      <c r="P87" s="1" t="str">
        <f t="shared" si="80"/>
        <v>(4,7),(4,7),(4,7),(2,6),(2,6),(2,6),(2,3),(2,3),(2,3),(1,3),(1,3),(1,3),(1,3),(1,3),(1,3),(1,3),(1,3),(1,3),(1,3),(1,3),(1,3),(1,3),(1,3),(1,3),(1,3),(1,3),(1,3),(1,1),(1,1),(1,1),(1,1),(1,1),(1,1),(1,1),(1,1),(1,1),(1,1),(1,1)</v>
      </c>
      <c r="Q87" s="3" t="str">
        <f>IF(D87="坦克碎片",VLOOKUP(C87,道具信息!$N$2:$O$291,2,FALSE)&amp;"碎片",VLOOKUP(C87,道具信息!$N$2:$O$291,2,FALSE))</f>
        <v>3倍加速</v>
      </c>
      <c r="R87" s="3">
        <f t="shared" si="58"/>
        <v>381</v>
      </c>
      <c r="S87" s="11">
        <f t="shared" si="59"/>
        <v>3.7999999999999999E-2</v>
      </c>
      <c r="T87" s="3" t="str">
        <f>VLOOKUP(Q87,道具信息!$Q$3:$S$20,2,FALSE)</f>
        <v>CHEST_ITEM_TYPE_3X_ACCELERATOR</v>
      </c>
      <c r="U87" s="3" t="str">
        <f>IF(COUNTIF(U$50:U86,T87)=0,T87,"")</f>
        <v/>
      </c>
      <c r="V87" s="3" t="str">
        <f t="shared" si="69"/>
        <v>CHEST_ITEM_TYPE_T1_SHARD,CHEST_ITEM_TYPE_T2_SHARD,CHEST_ITEM_TYPE_T1_PART,CHEST_ITEM_TYPE_T2_PART,CHEST_ITEM_TYPE_3X_ACCELERATOR</v>
      </c>
      <c r="W87" s="13" t="str">
        <f t="shared" si="64"/>
        <v/>
      </c>
      <c r="X87" s="3" t="str">
        <f t="shared" si="65"/>
        <v/>
      </c>
      <c r="Y87" s="3" t="str">
        <f t="shared" si="70"/>
        <v>20.1%,41.8%,22.8%,9.1%,3.8%</v>
      </c>
    </row>
    <row r="88" spans="2:25" x14ac:dyDescent="0.3">
      <c r="B88" s="2">
        <f>数据源!AL120</f>
        <v>3</v>
      </c>
      <c r="C88" s="2" t="str">
        <f>数据源!AM120</f>
        <v>5倍加速1</v>
      </c>
      <c r="D88" s="2" t="str">
        <f>数据源!AN120</f>
        <v>加速道具</v>
      </c>
      <c r="E88" s="2">
        <f>数据源!AO120</f>
        <v>70</v>
      </c>
      <c r="F88" s="2">
        <f>数据源!AP120</f>
        <v>1</v>
      </c>
      <c r="G88" s="2">
        <f>数据源!AQ120</f>
        <v>0.01</v>
      </c>
      <c r="H88" s="2">
        <f>数据源!AR120</f>
        <v>1.4357142857142858E-2</v>
      </c>
      <c r="I88" s="2">
        <f>数据源!AS120</f>
        <v>144</v>
      </c>
      <c r="J88" s="3">
        <f t="shared" si="81"/>
        <v>1</v>
      </c>
      <c r="K88" s="3">
        <f t="shared" si="82"/>
        <v>1</v>
      </c>
      <c r="L88" s="3" t="str">
        <f t="shared" si="76"/>
        <v>道具</v>
      </c>
      <c r="M88" s="3">
        <f t="shared" ca="1" si="77"/>
        <v>100501</v>
      </c>
      <c r="N88" s="3" t="str">
        <f t="shared" ca="1" si="78"/>
        <v>51111,52111,53111,51211,52211,53211,51221,52221,53221,91001,91003,91005,91101,91103,91105,91201,91203,91205,91002,91004,91006,91102,91104,91106,91202,91204,91206,92001,92003,92005,92101,92103,92105,92201,92203,92205,100301,100302,100501</v>
      </c>
      <c r="O88" s="3" t="str">
        <f t="shared" si="79"/>
        <v>667,667,667,797,797,797,587,587,587,126,126,126,126,126,126,126,126,126,126,126,126,126,126,126,126,126,126,101,101,101,101,101,101,101,101,101,230,151,144</v>
      </c>
      <c r="P88" s="1" t="str">
        <f t="shared" si="80"/>
        <v>(4,7),(4,7),(4,7),(2,6),(2,6),(2,6),(2,3),(2,3),(2,3),(1,3),(1,3),(1,3),(1,3),(1,3),(1,3),(1,3),(1,3),(1,3),(1,3),(1,3),(1,3),(1,3),(1,3),(1,3),(1,3),(1,3),(1,3),(1,1),(1,1),(1,1),(1,1),(1,1),(1,1),(1,1),(1,1),(1,1),(1,1),(1,1),(1,1)</v>
      </c>
      <c r="Q88" s="3" t="str">
        <f>IF(D88="坦克碎片",VLOOKUP(C88,道具信息!$N$2:$O$291,2,FALSE)&amp;"碎片",VLOOKUP(C88,道具信息!$N$2:$O$291,2,FALSE))</f>
        <v>5倍加速</v>
      </c>
      <c r="R88" s="3">
        <f t="shared" si="58"/>
        <v>224</v>
      </c>
      <c r="S88" s="11">
        <f t="shared" si="59"/>
        <v>2.3E-2</v>
      </c>
      <c r="T88" s="3" t="str">
        <f>VLOOKUP(Q88,道具信息!$Q$3:$S$20,2,FALSE)</f>
        <v>CHEST_ITEM_TYPE_5X_ACCELERATOR</v>
      </c>
      <c r="U88" s="3" t="str">
        <f>IF(COUNTIF(U$50:U87,T88)=0,T88,"")</f>
        <v>CHEST_ITEM_TYPE_5X_ACCELERATOR</v>
      </c>
      <c r="V88" s="3" t="str">
        <f t="shared" si="69"/>
        <v>CHEST_ITEM_TYPE_T1_SHARD,CHEST_ITEM_TYPE_T2_SHARD,CHEST_ITEM_TYPE_T1_PART,CHEST_ITEM_TYPE_T2_PART,CHEST_ITEM_TYPE_3X_ACCELERATOR,CHEST_ITEM_TYPE_5X_ACCELERATOR</v>
      </c>
      <c r="W88" s="13">
        <f t="shared" si="64"/>
        <v>2.3E-2</v>
      </c>
      <c r="X88" s="3" t="str">
        <f t="shared" si="65"/>
        <v>2.3%</v>
      </c>
      <c r="Y88" s="3" t="str">
        <f t="shared" si="70"/>
        <v>20.1%,41.8%,22.8%,9.1%,3.8%,2.3%</v>
      </c>
    </row>
    <row r="89" spans="2:25" x14ac:dyDescent="0.3">
      <c r="B89" s="2">
        <f>数据源!AL121</f>
        <v>3</v>
      </c>
      <c r="C89" s="2" t="str">
        <f>数据源!AM121</f>
        <v>5倍加速2</v>
      </c>
      <c r="D89" s="2" t="str">
        <f>数据源!AN121</f>
        <v>加速道具</v>
      </c>
      <c r="E89" s="2">
        <f>数据源!AO121</f>
        <v>125</v>
      </c>
      <c r="F89" s="2">
        <f>数据源!AP121</f>
        <v>1</v>
      </c>
      <c r="G89" s="2">
        <f>数据源!AQ121</f>
        <v>0.01</v>
      </c>
      <c r="H89" s="2">
        <f>数据源!AR121</f>
        <v>8.0400000000000003E-3</v>
      </c>
      <c r="I89" s="2">
        <f>数据源!AS121</f>
        <v>80</v>
      </c>
      <c r="J89" s="3">
        <f t="shared" si="81"/>
        <v>1</v>
      </c>
      <c r="K89" s="3">
        <f t="shared" si="82"/>
        <v>1</v>
      </c>
      <c r="L89" s="3" t="str">
        <f t="shared" si="76"/>
        <v>道具</v>
      </c>
      <c r="M89" s="3">
        <f t="shared" ca="1" si="77"/>
        <v>100502</v>
      </c>
      <c r="N89" s="3" t="str">
        <f t="shared" ca="1" si="78"/>
        <v>51111,52111,53111,51211,52211,53211,51221,52221,53221,91001,91003,91005,91101,91103,91105,91201,91203,91205,91002,91004,91006,91102,91104,91106,91202,91204,91206,92001,92003,92005,92101,92103,92105,92201,92203,92205,100301,100302,100501,100502</v>
      </c>
      <c r="O89" s="3" t="str">
        <f t="shared" si="79"/>
        <v>667,667,667,797,797,797,587,587,587,126,126,126,126,126,126,126,126,126,126,126,126,126,126,126,126,126,126,101,101,101,101,101,101,101,101,101,230,151,144,80</v>
      </c>
      <c r="P89" s="1" t="str">
        <f t="shared" si="80"/>
        <v>(4,7),(4,7),(4,7),(2,6),(2,6),(2,6),(2,3),(2,3),(2,3),(1,3),(1,3),(1,3),(1,3),(1,3),(1,3),(1,3),(1,3),(1,3),(1,3),(1,3),(1,3),(1,3),(1,3),(1,3),(1,3),(1,3),(1,3),(1,1),(1,1),(1,1),(1,1),(1,1),(1,1),(1,1),(1,1),(1,1),(1,1),(1,1),(1,1),(1,1)</v>
      </c>
      <c r="Q89" s="3" t="str">
        <f>IF(D89="坦克碎片",VLOOKUP(C89,道具信息!$N$2:$O$291,2,FALSE)&amp;"碎片",VLOOKUP(C89,道具信息!$N$2:$O$291,2,FALSE))</f>
        <v>5倍加速</v>
      </c>
      <c r="R89" s="3">
        <f t="shared" si="58"/>
        <v>224</v>
      </c>
      <c r="S89" s="11">
        <f t="shared" si="59"/>
        <v>2.3E-2</v>
      </c>
      <c r="T89" s="3" t="str">
        <f>VLOOKUP(Q89,道具信息!$Q$3:$S$20,2,FALSE)</f>
        <v>CHEST_ITEM_TYPE_5X_ACCELERATOR</v>
      </c>
      <c r="U89" s="3" t="str">
        <f>IF(COUNTIF(U$50:U88,T89)=0,T89,"")</f>
        <v/>
      </c>
      <c r="V89" s="3" t="str">
        <f t="shared" si="69"/>
        <v>CHEST_ITEM_TYPE_T1_SHARD,CHEST_ITEM_TYPE_T2_SHARD,CHEST_ITEM_TYPE_T1_PART,CHEST_ITEM_TYPE_T2_PART,CHEST_ITEM_TYPE_3X_ACCELERATOR,CHEST_ITEM_TYPE_5X_ACCELERATOR</v>
      </c>
      <c r="W89" s="13" t="str">
        <f t="shared" si="64"/>
        <v/>
      </c>
      <c r="X89" s="3" t="str">
        <f t="shared" si="65"/>
        <v/>
      </c>
      <c r="Y89" s="3" t="str">
        <f t="shared" si="70"/>
        <v>20.1%,41.8%,22.8%,9.1%,3.8%,2.3%</v>
      </c>
    </row>
    <row r="90" spans="2:25" x14ac:dyDescent="0.3">
      <c r="N90" s="3" t="str">
        <f ca="1">"["&amp;N89&amp;"]"</f>
        <v>[51111,52111,53111,51211,52211,53211,51221,52221,53221,91001,91003,91005,91101,91103,91105,91201,91203,91205,91002,91004,91006,91102,91104,91106,91202,91204,91206,92001,92003,92005,92101,92103,92105,92201,92203,92205,100301,100302,100501,100502]</v>
      </c>
      <c r="O90" s="3" t="str">
        <f>"["&amp;O89&amp;"]"</f>
        <v>[667,667,667,797,797,797,587,587,587,126,126,126,126,126,126,126,126,126,126,126,126,126,126,126,126,126,126,101,101,101,101,101,101,101,101,101,230,151,144,80]</v>
      </c>
      <c r="P90" s="3" t="str">
        <f>"["&amp;P89&amp;"]"</f>
        <v>[(4,7),(4,7),(4,7),(2,6),(2,6),(2,6),(2,3),(2,3),(2,3),(1,3),(1,3),(1,3),(1,3),(1,3),(1,3),(1,3),(1,3),(1,3),(1,3),(1,3),(1,3),(1,3),(1,3),(1,3),(1,3),(1,3),(1,3),(1,1),(1,1),(1,1),(1,1),(1,1),(1,1),(1,1),(1,1),(1,1),(1,1),(1,1),(1,1),(1,1)]</v>
      </c>
      <c r="V90" s="3" t="str">
        <f>"["&amp;V89&amp;"]"</f>
        <v>[CHEST_ITEM_TYPE_T1_SHARD,CHEST_ITEM_TYPE_T2_SHARD,CHEST_ITEM_TYPE_T1_PART,CHEST_ITEM_TYPE_T2_PART,CHEST_ITEM_TYPE_3X_ACCELERATOR,CHEST_ITEM_TYPE_5X_ACCELERATOR]</v>
      </c>
      <c r="Y90" s="3" t="str">
        <f>"["&amp;Y89&amp;"]"</f>
        <v>[20.1%,41.8%,22.8%,9.1%,3.8%,2.3%]</v>
      </c>
    </row>
    <row r="92" spans="2:25" x14ac:dyDescent="0.3">
      <c r="B92" s="2" t="str">
        <f>数据源!AL124</f>
        <v>联赛等级</v>
      </c>
      <c r="C92" s="2" t="str">
        <f>数据源!AM124</f>
        <v>道具名称</v>
      </c>
      <c r="D92" s="2" t="str">
        <f>数据源!AN124</f>
        <v>对应大类</v>
      </c>
      <c r="E92" s="2" t="str">
        <f>数据源!AO124</f>
        <v>道具价值</v>
      </c>
      <c r="F92" s="2" t="str">
        <f>数据源!AP124</f>
        <v>抽取个数</v>
      </c>
      <c r="G92" s="2" t="str">
        <f>数据源!AQ124</f>
        <v>价值比例</v>
      </c>
      <c r="H92" s="2" t="str">
        <f>数据源!AR124</f>
        <v>产出概率</v>
      </c>
      <c r="I92" s="2" t="str">
        <f>数据源!AS124</f>
        <v>权重值</v>
      </c>
      <c r="J92" s="7" t="s">
        <v>234</v>
      </c>
      <c r="K92" s="7" t="s">
        <v>235</v>
      </c>
      <c r="L92" s="3" t="s">
        <v>222</v>
      </c>
      <c r="M92" s="3" t="s">
        <v>152</v>
      </c>
      <c r="N92" s="3" t="s">
        <v>224</v>
      </c>
      <c r="O92" s="3" t="s">
        <v>225</v>
      </c>
      <c r="P92" s="3" t="s">
        <v>226</v>
      </c>
      <c r="Q92" s="8" t="s">
        <v>244</v>
      </c>
      <c r="R92" s="8" t="s">
        <v>245</v>
      </c>
      <c r="S92" s="8" t="s">
        <v>246</v>
      </c>
    </row>
    <row r="93" spans="2:25" x14ac:dyDescent="0.3">
      <c r="B93" s="2">
        <f>数据源!AL125</f>
        <v>4</v>
      </c>
      <c r="C93" s="2" t="str">
        <f>数据源!AM125</f>
        <v>二号</v>
      </c>
      <c r="D93" s="2" t="str">
        <f>数据源!AN125</f>
        <v>坦克碎片</v>
      </c>
      <c r="E93" s="2">
        <f>数据源!AO125</f>
        <v>21</v>
      </c>
      <c r="F93" s="2">
        <f>数据源!AP125</f>
        <v>5.5</v>
      </c>
      <c r="G93" s="2">
        <f>数据源!AQ125</f>
        <v>0.13869999999999999</v>
      </c>
      <c r="H93" s="2">
        <f>数据源!AR125</f>
        <v>0.120687012987013</v>
      </c>
      <c r="I93" s="2">
        <f>数据源!AS125</f>
        <v>1207</v>
      </c>
      <c r="J93" s="3">
        <f>ROUNDUP(IF(F93&gt;1,F93-ROUNDDOWN(SQRT(F93),0),F93),0)</f>
        <v>4</v>
      </c>
      <c r="K93" s="3">
        <f>F93*2-J93</f>
        <v>7</v>
      </c>
      <c r="L93" s="3" t="str">
        <f>RIGHT(D93,2)</f>
        <v>碎片</v>
      </c>
      <c r="M93" s="3">
        <f ca="1">IF(OR(L93="坦克",L93="碎片"),VLOOKUP(C93,INDIRECT("坦克ID"),MATCH(L93&amp;"ID",INDIRECT("坦克标头"),0),FALSE),VLOOKUP(C93,INDIRECT(L93&amp;"ID"),2,FALSE))</f>
        <v>51211</v>
      </c>
      <c r="N93" s="3">
        <f ca="1">M93</f>
        <v>51211</v>
      </c>
      <c r="O93" s="3">
        <f>I93</f>
        <v>1207</v>
      </c>
      <c r="P93" s="1" t="str">
        <f>"("&amp;J93&amp;","&amp;K93&amp;")"</f>
        <v>(4,7)</v>
      </c>
      <c r="Q93" s="3" t="str">
        <f>IF(D93="坦克碎片",VLOOKUP(C93,道具信息!$N$2:$O$291,2,FALSE)&amp;"碎片",VLOOKUP(C93,道具信息!$N$2:$O$291,2,FALSE))</f>
        <v>T2坦克碎片</v>
      </c>
      <c r="R93" s="3">
        <f t="shared" ref="R93:R138" si="83">SUMIFS(I:I,Q:Q,Q93,B:B,B93)</f>
        <v>5727</v>
      </c>
      <c r="S93" s="11">
        <f t="shared" ref="S93:S138" si="84">ROUND(R93/SUMIF(B:B,B93,I:I),3)</f>
        <v>0.57499999999999996</v>
      </c>
      <c r="T93" s="3" t="str">
        <f>VLOOKUP(Q93,道具信息!$Q$3:$S$20,2,FALSE)</f>
        <v>CHEST_ITEM_TYPE_T2_SHARD</v>
      </c>
      <c r="U93" s="3" t="str">
        <f>T93</f>
        <v>CHEST_ITEM_TYPE_T2_SHARD</v>
      </c>
      <c r="V93" s="3" t="str">
        <f>U93</f>
        <v>CHEST_ITEM_TYPE_T2_SHARD</v>
      </c>
      <c r="W93" s="13">
        <f>IF(U93&lt;&gt;"",ROUND(S93*100%,3),"")</f>
        <v>0.57499999999999996</v>
      </c>
      <c r="X93" s="3" t="str">
        <f>TEXT(W93,"0.0%")</f>
        <v>57.5%</v>
      </c>
      <c r="Y93" s="3" t="str">
        <f>X93</f>
        <v>57.5%</v>
      </c>
    </row>
    <row r="94" spans="2:25" x14ac:dyDescent="0.3">
      <c r="B94" s="2">
        <f>数据源!AL126</f>
        <v>4</v>
      </c>
      <c r="C94" s="2" t="str">
        <f>数据源!AM126</f>
        <v>T-34</v>
      </c>
      <c r="D94" s="2" t="str">
        <f>数据源!AN126</f>
        <v>坦克碎片</v>
      </c>
      <c r="E94" s="2">
        <f>数据源!AO126</f>
        <v>21</v>
      </c>
      <c r="F94" s="2">
        <f>数据源!AP126</f>
        <v>5.5</v>
      </c>
      <c r="G94" s="2">
        <f>数据源!AQ126</f>
        <v>0.13869999999999999</v>
      </c>
      <c r="H94" s="2">
        <f>数据源!AR126</f>
        <v>0.120687012987013</v>
      </c>
      <c r="I94" s="2">
        <f>数据源!AS126</f>
        <v>1207</v>
      </c>
      <c r="J94" s="3">
        <f t="shared" ref="J94:J119" si="85">ROUNDUP(IF(F94&gt;1,F94-ROUNDDOWN(SQRT(F94),0),F94),0)</f>
        <v>4</v>
      </c>
      <c r="K94" s="3">
        <f t="shared" ref="K94:K119" si="86">F94*2-J94</f>
        <v>7</v>
      </c>
      <c r="L94" s="3" t="str">
        <f t="shared" ref="L94" si="87">RIGHT(D94,2)</f>
        <v>碎片</v>
      </c>
      <c r="M94" s="3">
        <f t="shared" ref="M94" ca="1" si="88">IF(OR(L94="坦克",L94="碎片"),VLOOKUP(C94,INDIRECT("坦克ID"),MATCH(L94&amp;"ID",INDIRECT("坦克标头"),0),FALSE),VLOOKUP(C94,INDIRECT(L94&amp;"ID"),2,FALSE))</f>
        <v>52211</v>
      </c>
      <c r="N94" s="3" t="str">
        <f ca="1">N93&amp;","&amp;M94</f>
        <v>51211,52211</v>
      </c>
      <c r="O94" s="3" t="str">
        <f>O93&amp;","&amp;I94</f>
        <v>1207,1207</v>
      </c>
      <c r="P94" s="1" t="str">
        <f>P93&amp;","&amp;"("&amp;J94&amp;","&amp;K94&amp;")"</f>
        <v>(4,7),(4,7)</v>
      </c>
      <c r="Q94" s="3" t="str">
        <f>IF(D94="坦克碎片",VLOOKUP(C94,道具信息!$N$2:$O$291,2,FALSE)&amp;"碎片",VLOOKUP(C94,道具信息!$N$2:$O$291,2,FALSE))</f>
        <v>T2坦克碎片</v>
      </c>
      <c r="R94" s="3">
        <f t="shared" si="83"/>
        <v>5727</v>
      </c>
      <c r="S94" s="11">
        <f t="shared" si="84"/>
        <v>0.57499999999999996</v>
      </c>
      <c r="T94" s="3" t="str">
        <f>VLOOKUP(Q94,道具信息!$Q$3:$S$20,2,FALSE)</f>
        <v>CHEST_ITEM_TYPE_T2_SHARD</v>
      </c>
      <c r="U94" s="3" t="str">
        <f>IF(COUNTIF(U$93:U93,T94)=0,T94,"")</f>
        <v/>
      </c>
      <c r="V94" s="3" t="str">
        <f>IF(U94&lt;&gt;"",V93&amp;","&amp;U94,V93)</f>
        <v>CHEST_ITEM_TYPE_T2_SHARD</v>
      </c>
      <c r="W94" s="13" t="str">
        <f t="shared" ref="W94:W138" si="89">IF(U94&lt;&gt;"",ROUND(S94*100%,3),"")</f>
        <v/>
      </c>
      <c r="X94" s="3" t="str">
        <f t="shared" ref="X94:X138" si="90">TEXT(W94,"0.0%")</f>
        <v/>
      </c>
      <c r="Y94" s="3" t="str">
        <f>IF(X94&lt;&gt;"",Y93&amp;","&amp;X94,Y93)</f>
        <v>57.5%</v>
      </c>
    </row>
    <row r="95" spans="2:25" x14ac:dyDescent="0.3">
      <c r="B95" s="2">
        <f>数据源!AL127</f>
        <v>4</v>
      </c>
      <c r="C95" s="2" t="str">
        <f>数据源!AM127</f>
        <v>KV-1</v>
      </c>
      <c r="D95" s="2" t="str">
        <f>数据源!AN127</f>
        <v>坦克碎片</v>
      </c>
      <c r="E95" s="2">
        <f>数据源!AO127</f>
        <v>21</v>
      </c>
      <c r="F95" s="2">
        <f>数据源!AP127</f>
        <v>5.5</v>
      </c>
      <c r="G95" s="2">
        <f>数据源!AQ127</f>
        <v>0.13869999999999999</v>
      </c>
      <c r="H95" s="2">
        <f>数据源!AR127</f>
        <v>0.120687012987013</v>
      </c>
      <c r="I95" s="2">
        <f>数据源!AS127</f>
        <v>1207</v>
      </c>
      <c r="J95" s="3">
        <f t="shared" si="85"/>
        <v>4</v>
      </c>
      <c r="K95" s="3">
        <f t="shared" si="86"/>
        <v>7</v>
      </c>
      <c r="L95" s="3" t="str">
        <f t="shared" ref="L95:L107" si="91">RIGHT(D95,2)</f>
        <v>碎片</v>
      </c>
      <c r="M95" s="3">
        <f t="shared" ref="M95:M107" ca="1" si="92">IF(OR(L95="坦克",L95="碎片"),VLOOKUP(C95,INDIRECT("坦克ID"),MATCH(L95&amp;"ID",INDIRECT("坦克标头"),0),FALSE),VLOOKUP(C95,INDIRECT(L95&amp;"ID"),2,FALSE))</f>
        <v>53211</v>
      </c>
      <c r="N95" s="3" t="str">
        <f t="shared" ref="N95:N107" ca="1" si="93">N94&amp;","&amp;M95</f>
        <v>51211,52211,53211</v>
      </c>
      <c r="O95" s="3" t="str">
        <f t="shared" ref="O95:O107" si="94">O94&amp;","&amp;I95</f>
        <v>1207,1207,1207</v>
      </c>
      <c r="P95" s="1" t="str">
        <f t="shared" ref="P95:P107" si="95">P94&amp;","&amp;"("&amp;J95&amp;","&amp;K95&amp;")"</f>
        <v>(4,7),(4,7),(4,7)</v>
      </c>
      <c r="Q95" s="3" t="str">
        <f>IF(D95="坦克碎片",VLOOKUP(C95,道具信息!$N$2:$O$291,2,FALSE)&amp;"碎片",VLOOKUP(C95,道具信息!$N$2:$O$291,2,FALSE))</f>
        <v>T2坦克碎片</v>
      </c>
      <c r="R95" s="3">
        <f t="shared" si="83"/>
        <v>5727</v>
      </c>
      <c r="S95" s="11">
        <f t="shared" si="84"/>
        <v>0.57499999999999996</v>
      </c>
      <c r="T95" s="3" t="str">
        <f>VLOOKUP(Q95,道具信息!$Q$3:$S$20,2,FALSE)</f>
        <v>CHEST_ITEM_TYPE_T2_SHARD</v>
      </c>
      <c r="U95" s="3" t="str">
        <f>IF(COUNTIF(U$93:U94,T95)=0,T95,"")</f>
        <v/>
      </c>
      <c r="V95" s="3" t="str">
        <f t="shared" ref="V95:V138" si="96">IF(U95&lt;&gt;"",V94&amp;","&amp;U95,V94)</f>
        <v>CHEST_ITEM_TYPE_T2_SHARD</v>
      </c>
      <c r="W95" s="13" t="str">
        <f t="shared" si="89"/>
        <v/>
      </c>
      <c r="X95" s="3" t="str">
        <f t="shared" si="90"/>
        <v/>
      </c>
      <c r="Y95" s="3" t="str">
        <f t="shared" ref="Y95:Y138" si="97">IF(X95&lt;&gt;"",Y94&amp;","&amp;X95,Y94)</f>
        <v>57.5%</v>
      </c>
    </row>
    <row r="96" spans="2:25" x14ac:dyDescent="0.3">
      <c r="B96" s="2">
        <f>数据源!AL128</f>
        <v>4</v>
      </c>
      <c r="C96" s="2" t="str">
        <f>数据源!AM128</f>
        <v>Puma</v>
      </c>
      <c r="D96" s="2" t="str">
        <f>数据源!AN128</f>
        <v>坦克碎片</v>
      </c>
      <c r="E96" s="2">
        <f>数据源!AO128</f>
        <v>46</v>
      </c>
      <c r="F96" s="2">
        <f>数据源!AP128</f>
        <v>2.5</v>
      </c>
      <c r="G96" s="2">
        <f>数据源!AQ128</f>
        <v>8.0299999999999996E-2</v>
      </c>
      <c r="H96" s="2">
        <f>数据源!AR128</f>
        <v>7.0175217391304348E-2</v>
      </c>
      <c r="I96" s="2">
        <f>数据源!AS128</f>
        <v>702</v>
      </c>
      <c r="J96" s="3">
        <f t="shared" si="85"/>
        <v>2</v>
      </c>
      <c r="K96" s="3">
        <f t="shared" si="86"/>
        <v>3</v>
      </c>
      <c r="L96" s="3" t="str">
        <f t="shared" si="91"/>
        <v>碎片</v>
      </c>
      <c r="M96" s="3">
        <f t="shared" ca="1" si="92"/>
        <v>51221</v>
      </c>
      <c r="N96" s="3" t="str">
        <f t="shared" ca="1" si="93"/>
        <v>51211,52211,53211,51221</v>
      </c>
      <c r="O96" s="3" t="str">
        <f t="shared" si="94"/>
        <v>1207,1207,1207,702</v>
      </c>
      <c r="P96" s="1" t="str">
        <f t="shared" si="95"/>
        <v>(4,7),(4,7),(4,7),(2,3)</v>
      </c>
      <c r="Q96" s="3" t="str">
        <f>IF(D96="坦克碎片",VLOOKUP(C96,道具信息!$N$2:$O$291,2,FALSE)&amp;"碎片",VLOOKUP(C96,道具信息!$N$2:$O$291,2,FALSE))</f>
        <v>T2坦克碎片</v>
      </c>
      <c r="R96" s="3">
        <f t="shared" si="83"/>
        <v>5727</v>
      </c>
      <c r="S96" s="11">
        <f t="shared" si="84"/>
        <v>0.57499999999999996</v>
      </c>
      <c r="T96" s="3" t="str">
        <f>VLOOKUP(Q96,道具信息!$Q$3:$S$20,2,FALSE)</f>
        <v>CHEST_ITEM_TYPE_T2_SHARD</v>
      </c>
      <c r="U96" s="3" t="str">
        <f>IF(COUNTIF(U$93:U95,T96)=0,T96,"")</f>
        <v/>
      </c>
      <c r="V96" s="3" t="str">
        <f t="shared" si="96"/>
        <v>CHEST_ITEM_TYPE_T2_SHARD</v>
      </c>
      <c r="W96" s="13" t="str">
        <f t="shared" si="89"/>
        <v/>
      </c>
      <c r="X96" s="3" t="str">
        <f t="shared" si="90"/>
        <v/>
      </c>
      <c r="Y96" s="3" t="str">
        <f t="shared" si="97"/>
        <v>57.5%</v>
      </c>
    </row>
    <row r="97" spans="2:25" x14ac:dyDescent="0.3">
      <c r="B97" s="2">
        <f>数据源!AL129</f>
        <v>4</v>
      </c>
      <c r="C97" s="2" t="str">
        <f>数据源!AM129</f>
        <v>四号</v>
      </c>
      <c r="D97" s="2" t="str">
        <f>数据源!AN129</f>
        <v>坦克碎片</v>
      </c>
      <c r="E97" s="2">
        <f>数据源!AO129</f>
        <v>46</v>
      </c>
      <c r="F97" s="2">
        <f>数据源!AP129</f>
        <v>2.5</v>
      </c>
      <c r="G97" s="2">
        <f>数据源!AQ129</f>
        <v>8.0299999999999996E-2</v>
      </c>
      <c r="H97" s="2">
        <f>数据源!AR129</f>
        <v>7.0175217391304348E-2</v>
      </c>
      <c r="I97" s="2">
        <f>数据源!AS129</f>
        <v>702</v>
      </c>
      <c r="J97" s="3">
        <f t="shared" si="85"/>
        <v>2</v>
      </c>
      <c r="K97" s="3">
        <f t="shared" si="86"/>
        <v>3</v>
      </c>
      <c r="L97" s="3" t="str">
        <f t="shared" si="91"/>
        <v>碎片</v>
      </c>
      <c r="M97" s="3">
        <f t="shared" ca="1" si="92"/>
        <v>52221</v>
      </c>
      <c r="N97" s="3" t="str">
        <f t="shared" ca="1" si="93"/>
        <v>51211,52211,53211,51221,52221</v>
      </c>
      <c r="O97" s="3" t="str">
        <f t="shared" si="94"/>
        <v>1207,1207,1207,702,702</v>
      </c>
      <c r="P97" s="1" t="str">
        <f t="shared" si="95"/>
        <v>(4,7),(4,7),(4,7),(2,3),(2,3)</v>
      </c>
      <c r="Q97" s="3" t="str">
        <f>IF(D97="坦克碎片",VLOOKUP(C97,道具信息!$N$2:$O$291,2,FALSE)&amp;"碎片",VLOOKUP(C97,道具信息!$N$2:$O$291,2,FALSE))</f>
        <v>T2坦克碎片</v>
      </c>
      <c r="R97" s="3">
        <f t="shared" si="83"/>
        <v>5727</v>
      </c>
      <c r="S97" s="11">
        <f t="shared" si="84"/>
        <v>0.57499999999999996</v>
      </c>
      <c r="T97" s="3" t="str">
        <f>VLOOKUP(Q97,道具信息!$Q$3:$S$20,2,FALSE)</f>
        <v>CHEST_ITEM_TYPE_T2_SHARD</v>
      </c>
      <c r="U97" s="3" t="str">
        <f>IF(COUNTIF(U$93:U96,T97)=0,T97,"")</f>
        <v/>
      </c>
      <c r="V97" s="3" t="str">
        <f t="shared" si="96"/>
        <v>CHEST_ITEM_TYPE_T2_SHARD</v>
      </c>
      <c r="W97" s="13" t="str">
        <f t="shared" si="89"/>
        <v/>
      </c>
      <c r="X97" s="3" t="str">
        <f t="shared" si="90"/>
        <v/>
      </c>
      <c r="Y97" s="3" t="str">
        <f t="shared" si="97"/>
        <v>57.5%</v>
      </c>
    </row>
    <row r="98" spans="2:25" x14ac:dyDescent="0.3">
      <c r="B98" s="2">
        <f>数据源!AL130</f>
        <v>4</v>
      </c>
      <c r="C98" s="2" t="str">
        <f>数据源!AM130</f>
        <v>丘吉尔</v>
      </c>
      <c r="D98" s="2" t="str">
        <f>数据源!AN130</f>
        <v>坦克碎片</v>
      </c>
      <c r="E98" s="2">
        <f>数据源!AO130</f>
        <v>46</v>
      </c>
      <c r="F98" s="2">
        <f>数据源!AP130</f>
        <v>2.5</v>
      </c>
      <c r="G98" s="2">
        <f>数据源!AQ130</f>
        <v>8.0299999999999996E-2</v>
      </c>
      <c r="H98" s="2">
        <f>数据源!AR130</f>
        <v>7.0175217391304348E-2</v>
      </c>
      <c r="I98" s="2">
        <f>数据源!AS130</f>
        <v>702</v>
      </c>
      <c r="J98" s="3">
        <f t="shared" si="85"/>
        <v>2</v>
      </c>
      <c r="K98" s="3">
        <f t="shared" si="86"/>
        <v>3</v>
      </c>
      <c r="L98" s="3" t="str">
        <f t="shared" si="91"/>
        <v>碎片</v>
      </c>
      <c r="M98" s="3">
        <f t="shared" ca="1" si="92"/>
        <v>53221</v>
      </c>
      <c r="N98" s="3" t="str">
        <f t="shared" ca="1" si="93"/>
        <v>51211,52211,53211,51221,52221,53221</v>
      </c>
      <c r="O98" s="3" t="str">
        <f t="shared" si="94"/>
        <v>1207,1207,1207,702,702,702</v>
      </c>
      <c r="P98" s="1" t="str">
        <f t="shared" si="95"/>
        <v>(4,7),(4,7),(4,7),(2,3),(2,3),(2,3)</v>
      </c>
      <c r="Q98" s="3" t="str">
        <f>IF(D98="坦克碎片",VLOOKUP(C98,道具信息!$N$2:$O$291,2,FALSE)&amp;"碎片",VLOOKUP(C98,道具信息!$N$2:$O$291,2,FALSE))</f>
        <v>T2坦克碎片</v>
      </c>
      <c r="R98" s="3">
        <f t="shared" si="83"/>
        <v>5727</v>
      </c>
      <c r="S98" s="11">
        <f t="shared" si="84"/>
        <v>0.57499999999999996</v>
      </c>
      <c r="T98" s="3" t="str">
        <f>VLOOKUP(Q98,道具信息!$Q$3:$S$20,2,FALSE)</f>
        <v>CHEST_ITEM_TYPE_T2_SHARD</v>
      </c>
      <c r="U98" s="3" t="str">
        <f>IF(COUNTIF(U$93:U97,T98)=0,T98,"")</f>
        <v/>
      </c>
      <c r="V98" s="3" t="str">
        <f t="shared" si="96"/>
        <v>CHEST_ITEM_TYPE_T2_SHARD</v>
      </c>
      <c r="W98" s="13" t="str">
        <f t="shared" si="89"/>
        <v/>
      </c>
      <c r="X98" s="3" t="str">
        <f t="shared" si="90"/>
        <v/>
      </c>
      <c r="Y98" s="3" t="str">
        <f t="shared" si="97"/>
        <v>57.5%</v>
      </c>
    </row>
    <row r="99" spans="2:25" x14ac:dyDescent="0.3">
      <c r="B99" s="2">
        <f>数据源!AL131</f>
        <v>4</v>
      </c>
      <c r="C99" s="2" t="str">
        <f>数据源!AM131</f>
        <v>T1LP1</v>
      </c>
      <c r="D99" s="2" t="str">
        <f>数据源!AN131</f>
        <v>部件</v>
      </c>
      <c r="E99" s="2">
        <f>数据源!AO131</f>
        <v>35</v>
      </c>
      <c r="F99" s="2">
        <f>数据源!AP131</f>
        <v>1.5</v>
      </c>
      <c r="G99" s="2">
        <f>数据源!AQ131</f>
        <v>6.0000000000000001E-3</v>
      </c>
      <c r="H99" s="2">
        <f>数据源!AR131</f>
        <v>1.1485714285714285E-2</v>
      </c>
      <c r="I99" s="2">
        <f>数据源!AS131</f>
        <v>115</v>
      </c>
      <c r="J99" s="3">
        <f t="shared" si="85"/>
        <v>1</v>
      </c>
      <c r="K99" s="3">
        <f t="shared" si="86"/>
        <v>2</v>
      </c>
      <c r="L99" s="3" t="str">
        <f t="shared" si="91"/>
        <v>部件</v>
      </c>
      <c r="M99" s="3">
        <f t="shared" ca="1" si="92"/>
        <v>91001</v>
      </c>
      <c r="N99" s="3" t="str">
        <f t="shared" ca="1" si="93"/>
        <v>51211,52211,53211,51221,52221,53221,91001</v>
      </c>
      <c r="O99" s="3" t="str">
        <f t="shared" si="94"/>
        <v>1207,1207,1207,702,702,702,115</v>
      </c>
      <c r="P99" s="1" t="str">
        <f t="shared" si="95"/>
        <v>(4,7),(4,7),(4,7),(2,3),(2,3),(2,3),(1,2)</v>
      </c>
      <c r="Q99" s="3" t="str">
        <f>IF(D99="坦克碎片",VLOOKUP(C99,道具信息!$N$2:$O$291,2,FALSE)&amp;"碎片",VLOOKUP(C99,道具信息!$N$2:$O$291,2,FALSE))</f>
        <v>T1部件</v>
      </c>
      <c r="R99" s="3">
        <f t="shared" si="83"/>
        <v>2070</v>
      </c>
      <c r="S99" s="11">
        <f t="shared" si="84"/>
        <v>0.20799999999999999</v>
      </c>
      <c r="T99" s="3" t="str">
        <f>VLOOKUP(Q99,道具信息!$Q$3:$S$20,2,FALSE)</f>
        <v>CHEST_ITEM_TYPE_T1_PART</v>
      </c>
      <c r="U99" s="3" t="str">
        <f>IF(COUNTIF(U$93:U98,T99)=0,T99,"")</f>
        <v>CHEST_ITEM_TYPE_T1_PART</v>
      </c>
      <c r="V99" s="3" t="str">
        <f t="shared" si="96"/>
        <v>CHEST_ITEM_TYPE_T2_SHARD,CHEST_ITEM_TYPE_T1_PART</v>
      </c>
      <c r="W99" s="13">
        <f t="shared" si="89"/>
        <v>0.20799999999999999</v>
      </c>
      <c r="X99" s="3" t="str">
        <f t="shared" si="90"/>
        <v>20.8%</v>
      </c>
      <c r="Y99" s="3" t="str">
        <f t="shared" si="97"/>
        <v>57.5%,20.8%</v>
      </c>
    </row>
    <row r="100" spans="2:25" x14ac:dyDescent="0.3">
      <c r="B100" s="2">
        <f>数据源!AL132</f>
        <v>4</v>
      </c>
      <c r="C100" s="2" t="str">
        <f>数据源!AM132</f>
        <v>T1LP3</v>
      </c>
      <c r="D100" s="2" t="str">
        <f>数据源!AN132</f>
        <v>部件</v>
      </c>
      <c r="E100" s="2">
        <f>数据源!AO132</f>
        <v>35</v>
      </c>
      <c r="F100" s="2">
        <f>数据源!AP132</f>
        <v>1.5</v>
      </c>
      <c r="G100" s="2">
        <f>数据源!AQ132</f>
        <v>6.0000000000000001E-3</v>
      </c>
      <c r="H100" s="2">
        <f>数据源!AR132</f>
        <v>1.1485714285714285E-2</v>
      </c>
      <c r="I100" s="2">
        <f>数据源!AS132</f>
        <v>115</v>
      </c>
      <c r="J100" s="3">
        <f t="shared" si="85"/>
        <v>1</v>
      </c>
      <c r="K100" s="3">
        <f t="shared" si="86"/>
        <v>2</v>
      </c>
      <c r="L100" s="3" t="str">
        <f t="shared" si="91"/>
        <v>部件</v>
      </c>
      <c r="M100" s="3">
        <f t="shared" ca="1" si="92"/>
        <v>91003</v>
      </c>
      <c r="N100" s="3" t="str">
        <f t="shared" ca="1" si="93"/>
        <v>51211,52211,53211,51221,52221,53221,91001,91003</v>
      </c>
      <c r="O100" s="3" t="str">
        <f t="shared" si="94"/>
        <v>1207,1207,1207,702,702,702,115,115</v>
      </c>
      <c r="P100" s="1" t="str">
        <f t="shared" si="95"/>
        <v>(4,7),(4,7),(4,7),(2,3),(2,3),(2,3),(1,2),(1,2)</v>
      </c>
      <c r="Q100" s="3" t="str">
        <f>IF(D100="坦克碎片",VLOOKUP(C100,道具信息!$N$2:$O$291,2,FALSE)&amp;"碎片",VLOOKUP(C100,道具信息!$N$2:$O$291,2,FALSE))</f>
        <v>T1部件</v>
      </c>
      <c r="R100" s="3">
        <f t="shared" si="83"/>
        <v>2070</v>
      </c>
      <c r="S100" s="11">
        <f t="shared" si="84"/>
        <v>0.20799999999999999</v>
      </c>
      <c r="T100" s="3" t="str">
        <f>VLOOKUP(Q100,道具信息!$Q$3:$S$20,2,FALSE)</f>
        <v>CHEST_ITEM_TYPE_T1_PART</v>
      </c>
      <c r="U100" s="3" t="str">
        <f>IF(COUNTIF(U$93:U99,T100)=0,T100,"")</f>
        <v/>
      </c>
      <c r="V100" s="3" t="str">
        <f t="shared" si="96"/>
        <v>CHEST_ITEM_TYPE_T2_SHARD,CHEST_ITEM_TYPE_T1_PART</v>
      </c>
      <c r="W100" s="13" t="str">
        <f t="shared" si="89"/>
        <v/>
      </c>
      <c r="X100" s="3" t="str">
        <f t="shared" si="90"/>
        <v/>
      </c>
      <c r="Y100" s="3" t="str">
        <f t="shared" si="97"/>
        <v>57.5%,20.8%</v>
      </c>
    </row>
    <row r="101" spans="2:25" x14ac:dyDescent="0.3">
      <c r="B101" s="2">
        <f>数据源!AL133</f>
        <v>4</v>
      </c>
      <c r="C101" s="2" t="str">
        <f>数据源!AM133</f>
        <v>T1LP5</v>
      </c>
      <c r="D101" s="2" t="str">
        <f>数据源!AN133</f>
        <v>部件</v>
      </c>
      <c r="E101" s="2">
        <f>数据源!AO133</f>
        <v>35</v>
      </c>
      <c r="F101" s="2">
        <f>数据源!AP133</f>
        <v>1.5</v>
      </c>
      <c r="G101" s="2">
        <f>数据源!AQ133</f>
        <v>6.0000000000000001E-3</v>
      </c>
      <c r="H101" s="2">
        <f>数据源!AR133</f>
        <v>1.1485714285714285E-2</v>
      </c>
      <c r="I101" s="2">
        <f>数据源!AS133</f>
        <v>115</v>
      </c>
      <c r="J101" s="3">
        <f t="shared" si="85"/>
        <v>1</v>
      </c>
      <c r="K101" s="3">
        <f t="shared" si="86"/>
        <v>2</v>
      </c>
      <c r="L101" s="3" t="str">
        <f t="shared" si="91"/>
        <v>部件</v>
      </c>
      <c r="M101" s="3">
        <f t="shared" ca="1" si="92"/>
        <v>91005</v>
      </c>
      <c r="N101" s="3" t="str">
        <f t="shared" ca="1" si="93"/>
        <v>51211,52211,53211,51221,52221,53221,91001,91003,91005</v>
      </c>
      <c r="O101" s="3" t="str">
        <f t="shared" si="94"/>
        <v>1207,1207,1207,702,702,702,115,115,115</v>
      </c>
      <c r="P101" s="1" t="str">
        <f t="shared" si="95"/>
        <v>(4,7),(4,7),(4,7),(2,3),(2,3),(2,3),(1,2),(1,2),(1,2)</v>
      </c>
      <c r="Q101" s="3" t="str">
        <f>IF(D101="坦克碎片",VLOOKUP(C101,道具信息!$N$2:$O$291,2,FALSE)&amp;"碎片",VLOOKUP(C101,道具信息!$N$2:$O$291,2,FALSE))</f>
        <v>T1部件</v>
      </c>
      <c r="R101" s="3">
        <f t="shared" si="83"/>
        <v>2070</v>
      </c>
      <c r="S101" s="11">
        <f t="shared" si="84"/>
        <v>0.20799999999999999</v>
      </c>
      <c r="T101" s="3" t="str">
        <f>VLOOKUP(Q101,道具信息!$Q$3:$S$20,2,FALSE)</f>
        <v>CHEST_ITEM_TYPE_T1_PART</v>
      </c>
      <c r="U101" s="3" t="str">
        <f>IF(COUNTIF(U$93:U100,T101)=0,T101,"")</f>
        <v/>
      </c>
      <c r="V101" s="3" t="str">
        <f t="shared" si="96"/>
        <v>CHEST_ITEM_TYPE_T2_SHARD,CHEST_ITEM_TYPE_T1_PART</v>
      </c>
      <c r="W101" s="13" t="str">
        <f t="shared" si="89"/>
        <v/>
      </c>
      <c r="X101" s="3" t="str">
        <f t="shared" si="90"/>
        <v/>
      </c>
      <c r="Y101" s="3" t="str">
        <f t="shared" si="97"/>
        <v>57.5%,20.8%</v>
      </c>
    </row>
    <row r="102" spans="2:25" x14ac:dyDescent="0.3">
      <c r="B102" s="2">
        <f>数据源!AL134</f>
        <v>4</v>
      </c>
      <c r="C102" s="2" t="str">
        <f>数据源!AM134</f>
        <v>T1MP1</v>
      </c>
      <c r="D102" s="2" t="str">
        <f>数据源!AN134</f>
        <v>部件</v>
      </c>
      <c r="E102" s="2">
        <f>数据源!AO134</f>
        <v>35</v>
      </c>
      <c r="F102" s="2">
        <f>数据源!AP134</f>
        <v>1.5</v>
      </c>
      <c r="G102" s="2">
        <f>数据源!AQ134</f>
        <v>6.0000000000000001E-3</v>
      </c>
      <c r="H102" s="2">
        <f>数据源!AR134</f>
        <v>1.1485714285714285E-2</v>
      </c>
      <c r="I102" s="2">
        <f>数据源!AS134</f>
        <v>115</v>
      </c>
      <c r="J102" s="3">
        <f t="shared" si="85"/>
        <v>1</v>
      </c>
      <c r="K102" s="3">
        <f t="shared" si="86"/>
        <v>2</v>
      </c>
      <c r="L102" s="3" t="str">
        <f t="shared" si="91"/>
        <v>部件</v>
      </c>
      <c r="M102" s="3">
        <f t="shared" ca="1" si="92"/>
        <v>91101</v>
      </c>
      <c r="N102" s="3" t="str">
        <f t="shared" ca="1" si="93"/>
        <v>51211,52211,53211,51221,52221,53221,91001,91003,91005,91101</v>
      </c>
      <c r="O102" s="3" t="str">
        <f t="shared" si="94"/>
        <v>1207,1207,1207,702,702,702,115,115,115,115</v>
      </c>
      <c r="P102" s="1" t="str">
        <f t="shared" si="95"/>
        <v>(4,7),(4,7),(4,7),(2,3),(2,3),(2,3),(1,2),(1,2),(1,2),(1,2)</v>
      </c>
      <c r="Q102" s="3" t="str">
        <f>IF(D102="坦克碎片",VLOOKUP(C102,道具信息!$N$2:$O$291,2,FALSE)&amp;"碎片",VLOOKUP(C102,道具信息!$N$2:$O$291,2,FALSE))</f>
        <v>T1部件</v>
      </c>
      <c r="R102" s="3">
        <f t="shared" si="83"/>
        <v>2070</v>
      </c>
      <c r="S102" s="11">
        <f t="shared" si="84"/>
        <v>0.20799999999999999</v>
      </c>
      <c r="T102" s="3" t="str">
        <f>VLOOKUP(Q102,道具信息!$Q$3:$S$20,2,FALSE)</f>
        <v>CHEST_ITEM_TYPE_T1_PART</v>
      </c>
      <c r="U102" s="3" t="str">
        <f>IF(COUNTIF(U$93:U101,T102)=0,T102,"")</f>
        <v/>
      </c>
      <c r="V102" s="3" t="str">
        <f t="shared" si="96"/>
        <v>CHEST_ITEM_TYPE_T2_SHARD,CHEST_ITEM_TYPE_T1_PART</v>
      </c>
      <c r="W102" s="13" t="str">
        <f t="shared" si="89"/>
        <v/>
      </c>
      <c r="X102" s="3" t="str">
        <f t="shared" si="90"/>
        <v/>
      </c>
      <c r="Y102" s="3" t="str">
        <f t="shared" si="97"/>
        <v>57.5%,20.8%</v>
      </c>
    </row>
    <row r="103" spans="2:25" x14ac:dyDescent="0.3">
      <c r="B103" s="2">
        <f>数据源!AL135</f>
        <v>4</v>
      </c>
      <c r="C103" s="2" t="str">
        <f>数据源!AM135</f>
        <v>T1MP3</v>
      </c>
      <c r="D103" s="2" t="str">
        <f>数据源!AN135</f>
        <v>部件</v>
      </c>
      <c r="E103" s="2">
        <f>数据源!AO135</f>
        <v>35</v>
      </c>
      <c r="F103" s="2">
        <f>数据源!AP135</f>
        <v>1.5</v>
      </c>
      <c r="G103" s="2">
        <f>数据源!AQ135</f>
        <v>6.0000000000000001E-3</v>
      </c>
      <c r="H103" s="2">
        <f>数据源!AR135</f>
        <v>1.1485714285714285E-2</v>
      </c>
      <c r="I103" s="2">
        <f>数据源!AS135</f>
        <v>115</v>
      </c>
      <c r="J103" s="3">
        <f t="shared" si="85"/>
        <v>1</v>
      </c>
      <c r="K103" s="3">
        <f t="shared" si="86"/>
        <v>2</v>
      </c>
      <c r="L103" s="3" t="str">
        <f t="shared" si="91"/>
        <v>部件</v>
      </c>
      <c r="M103" s="3">
        <f t="shared" ca="1" si="92"/>
        <v>91103</v>
      </c>
      <c r="N103" s="3" t="str">
        <f t="shared" ca="1" si="93"/>
        <v>51211,52211,53211,51221,52221,53221,91001,91003,91005,91101,91103</v>
      </c>
      <c r="O103" s="3" t="str">
        <f t="shared" si="94"/>
        <v>1207,1207,1207,702,702,702,115,115,115,115,115</v>
      </c>
      <c r="P103" s="1" t="str">
        <f t="shared" si="95"/>
        <v>(4,7),(4,7),(4,7),(2,3),(2,3),(2,3),(1,2),(1,2),(1,2),(1,2),(1,2)</v>
      </c>
      <c r="Q103" s="3" t="str">
        <f>IF(D103="坦克碎片",VLOOKUP(C103,道具信息!$N$2:$O$291,2,FALSE)&amp;"碎片",VLOOKUP(C103,道具信息!$N$2:$O$291,2,FALSE))</f>
        <v>T1部件</v>
      </c>
      <c r="R103" s="3">
        <f t="shared" si="83"/>
        <v>2070</v>
      </c>
      <c r="S103" s="11">
        <f t="shared" si="84"/>
        <v>0.20799999999999999</v>
      </c>
      <c r="T103" s="3" t="str">
        <f>VLOOKUP(Q103,道具信息!$Q$3:$S$20,2,FALSE)</f>
        <v>CHEST_ITEM_TYPE_T1_PART</v>
      </c>
      <c r="U103" s="3" t="str">
        <f>IF(COUNTIF(U$93:U102,T103)=0,T103,"")</f>
        <v/>
      </c>
      <c r="V103" s="3" t="str">
        <f t="shared" si="96"/>
        <v>CHEST_ITEM_TYPE_T2_SHARD,CHEST_ITEM_TYPE_T1_PART</v>
      </c>
      <c r="W103" s="13" t="str">
        <f t="shared" si="89"/>
        <v/>
      </c>
      <c r="X103" s="3" t="str">
        <f t="shared" si="90"/>
        <v/>
      </c>
      <c r="Y103" s="3" t="str">
        <f t="shared" si="97"/>
        <v>57.5%,20.8%</v>
      </c>
    </row>
    <row r="104" spans="2:25" x14ac:dyDescent="0.3">
      <c r="B104" s="2">
        <f>数据源!AL136</f>
        <v>4</v>
      </c>
      <c r="C104" s="2" t="str">
        <f>数据源!AM136</f>
        <v>T1MP5</v>
      </c>
      <c r="D104" s="2" t="str">
        <f>数据源!AN136</f>
        <v>部件</v>
      </c>
      <c r="E104" s="2">
        <f>数据源!AO136</f>
        <v>35</v>
      </c>
      <c r="F104" s="2">
        <f>数据源!AP136</f>
        <v>1.5</v>
      </c>
      <c r="G104" s="2">
        <f>数据源!AQ136</f>
        <v>6.0000000000000001E-3</v>
      </c>
      <c r="H104" s="2">
        <f>数据源!AR136</f>
        <v>1.1485714285714285E-2</v>
      </c>
      <c r="I104" s="2">
        <f>数据源!AS136</f>
        <v>115</v>
      </c>
      <c r="J104" s="3">
        <f t="shared" si="85"/>
        <v>1</v>
      </c>
      <c r="K104" s="3">
        <f t="shared" si="86"/>
        <v>2</v>
      </c>
      <c r="L104" s="3" t="str">
        <f t="shared" si="91"/>
        <v>部件</v>
      </c>
      <c r="M104" s="3">
        <f t="shared" ca="1" si="92"/>
        <v>91105</v>
      </c>
      <c r="N104" s="3" t="str">
        <f t="shared" ca="1" si="93"/>
        <v>51211,52211,53211,51221,52221,53221,91001,91003,91005,91101,91103,91105</v>
      </c>
      <c r="O104" s="3" t="str">
        <f t="shared" si="94"/>
        <v>1207,1207,1207,702,702,702,115,115,115,115,115,115</v>
      </c>
      <c r="P104" s="1" t="str">
        <f t="shared" si="95"/>
        <v>(4,7),(4,7),(4,7),(2,3),(2,3),(2,3),(1,2),(1,2),(1,2),(1,2),(1,2),(1,2)</v>
      </c>
      <c r="Q104" s="3" t="str">
        <f>IF(D104="坦克碎片",VLOOKUP(C104,道具信息!$N$2:$O$291,2,FALSE)&amp;"碎片",VLOOKUP(C104,道具信息!$N$2:$O$291,2,FALSE))</f>
        <v>T1部件</v>
      </c>
      <c r="R104" s="3">
        <f t="shared" si="83"/>
        <v>2070</v>
      </c>
      <c r="S104" s="11">
        <f t="shared" si="84"/>
        <v>0.20799999999999999</v>
      </c>
      <c r="T104" s="3" t="str">
        <f>VLOOKUP(Q104,道具信息!$Q$3:$S$20,2,FALSE)</f>
        <v>CHEST_ITEM_TYPE_T1_PART</v>
      </c>
      <c r="U104" s="3" t="str">
        <f>IF(COUNTIF(U$93:U103,T104)=0,T104,"")</f>
        <v/>
      </c>
      <c r="V104" s="3" t="str">
        <f t="shared" si="96"/>
        <v>CHEST_ITEM_TYPE_T2_SHARD,CHEST_ITEM_TYPE_T1_PART</v>
      </c>
      <c r="W104" s="13" t="str">
        <f t="shared" si="89"/>
        <v/>
      </c>
      <c r="X104" s="3" t="str">
        <f t="shared" si="90"/>
        <v/>
      </c>
      <c r="Y104" s="3" t="str">
        <f t="shared" si="97"/>
        <v>57.5%,20.8%</v>
      </c>
    </row>
    <row r="105" spans="2:25" x14ac:dyDescent="0.3">
      <c r="B105" s="2">
        <f>数据源!AL137</f>
        <v>4</v>
      </c>
      <c r="C105" s="2" t="str">
        <f>数据源!AM137</f>
        <v>T1HP1</v>
      </c>
      <c r="D105" s="2" t="str">
        <f>数据源!AN137</f>
        <v>部件</v>
      </c>
      <c r="E105" s="2">
        <f>数据源!AO137</f>
        <v>35</v>
      </c>
      <c r="F105" s="2">
        <f>数据源!AP137</f>
        <v>1.5</v>
      </c>
      <c r="G105" s="2">
        <f>数据源!AQ137</f>
        <v>6.0000000000000001E-3</v>
      </c>
      <c r="H105" s="2">
        <f>数据源!AR137</f>
        <v>1.1485714285714285E-2</v>
      </c>
      <c r="I105" s="2">
        <f>数据源!AS137</f>
        <v>115</v>
      </c>
      <c r="J105" s="3">
        <f t="shared" si="85"/>
        <v>1</v>
      </c>
      <c r="K105" s="3">
        <f t="shared" si="86"/>
        <v>2</v>
      </c>
      <c r="L105" s="3" t="str">
        <f t="shared" si="91"/>
        <v>部件</v>
      </c>
      <c r="M105" s="3">
        <f t="shared" ca="1" si="92"/>
        <v>91201</v>
      </c>
      <c r="N105" s="3" t="str">
        <f t="shared" ca="1" si="93"/>
        <v>51211,52211,53211,51221,52221,53221,91001,91003,91005,91101,91103,91105,91201</v>
      </c>
      <c r="O105" s="3" t="str">
        <f t="shared" si="94"/>
        <v>1207,1207,1207,702,702,702,115,115,115,115,115,115,115</v>
      </c>
      <c r="P105" s="1" t="str">
        <f t="shared" si="95"/>
        <v>(4,7),(4,7),(4,7),(2,3),(2,3),(2,3),(1,2),(1,2),(1,2),(1,2),(1,2),(1,2),(1,2)</v>
      </c>
      <c r="Q105" s="3" t="str">
        <f>IF(D105="坦克碎片",VLOOKUP(C105,道具信息!$N$2:$O$291,2,FALSE)&amp;"碎片",VLOOKUP(C105,道具信息!$N$2:$O$291,2,FALSE))</f>
        <v>T1部件</v>
      </c>
      <c r="R105" s="3">
        <f t="shared" si="83"/>
        <v>2070</v>
      </c>
      <c r="S105" s="11">
        <f t="shared" si="84"/>
        <v>0.20799999999999999</v>
      </c>
      <c r="T105" s="3" t="str">
        <f>VLOOKUP(Q105,道具信息!$Q$3:$S$20,2,FALSE)</f>
        <v>CHEST_ITEM_TYPE_T1_PART</v>
      </c>
      <c r="U105" s="3" t="str">
        <f>IF(COUNTIF(U$93:U104,T105)=0,T105,"")</f>
        <v/>
      </c>
      <c r="V105" s="3" t="str">
        <f t="shared" si="96"/>
        <v>CHEST_ITEM_TYPE_T2_SHARD,CHEST_ITEM_TYPE_T1_PART</v>
      </c>
      <c r="W105" s="13" t="str">
        <f t="shared" si="89"/>
        <v/>
      </c>
      <c r="X105" s="3" t="str">
        <f t="shared" si="90"/>
        <v/>
      </c>
      <c r="Y105" s="3" t="str">
        <f t="shared" si="97"/>
        <v>57.5%,20.8%</v>
      </c>
    </row>
    <row r="106" spans="2:25" x14ac:dyDescent="0.3">
      <c r="B106" s="2">
        <f>数据源!AL138</f>
        <v>4</v>
      </c>
      <c r="C106" s="2" t="str">
        <f>数据源!AM138</f>
        <v>T1HP3</v>
      </c>
      <c r="D106" s="2" t="str">
        <f>数据源!AN138</f>
        <v>部件</v>
      </c>
      <c r="E106" s="2">
        <f>数据源!AO138</f>
        <v>35</v>
      </c>
      <c r="F106" s="2">
        <f>数据源!AP138</f>
        <v>1.5</v>
      </c>
      <c r="G106" s="2">
        <f>数据源!AQ138</f>
        <v>6.0000000000000001E-3</v>
      </c>
      <c r="H106" s="2">
        <f>数据源!AR138</f>
        <v>1.1485714285714285E-2</v>
      </c>
      <c r="I106" s="2">
        <f>数据源!AS138</f>
        <v>115</v>
      </c>
      <c r="J106" s="3">
        <f t="shared" si="85"/>
        <v>1</v>
      </c>
      <c r="K106" s="3">
        <f t="shared" si="86"/>
        <v>2</v>
      </c>
      <c r="L106" s="3" t="str">
        <f t="shared" si="91"/>
        <v>部件</v>
      </c>
      <c r="M106" s="3">
        <f t="shared" ca="1" si="92"/>
        <v>91203</v>
      </c>
      <c r="N106" s="3" t="str">
        <f t="shared" ca="1" si="93"/>
        <v>51211,52211,53211,51221,52221,53221,91001,91003,91005,91101,91103,91105,91201,91203</v>
      </c>
      <c r="O106" s="3" t="str">
        <f t="shared" si="94"/>
        <v>1207,1207,1207,702,702,702,115,115,115,115,115,115,115,115</v>
      </c>
      <c r="P106" s="1" t="str">
        <f t="shared" si="95"/>
        <v>(4,7),(4,7),(4,7),(2,3),(2,3),(2,3),(1,2),(1,2),(1,2),(1,2),(1,2),(1,2),(1,2),(1,2)</v>
      </c>
      <c r="Q106" s="3" t="str">
        <f>IF(D106="坦克碎片",VLOOKUP(C106,道具信息!$N$2:$O$291,2,FALSE)&amp;"碎片",VLOOKUP(C106,道具信息!$N$2:$O$291,2,FALSE))</f>
        <v>T1部件</v>
      </c>
      <c r="R106" s="3">
        <f t="shared" si="83"/>
        <v>2070</v>
      </c>
      <c r="S106" s="11">
        <f t="shared" si="84"/>
        <v>0.20799999999999999</v>
      </c>
      <c r="T106" s="3" t="str">
        <f>VLOOKUP(Q106,道具信息!$Q$3:$S$20,2,FALSE)</f>
        <v>CHEST_ITEM_TYPE_T1_PART</v>
      </c>
      <c r="U106" s="3" t="str">
        <f>IF(COUNTIF(U$93:U105,T106)=0,T106,"")</f>
        <v/>
      </c>
      <c r="V106" s="3" t="str">
        <f t="shared" si="96"/>
        <v>CHEST_ITEM_TYPE_T2_SHARD,CHEST_ITEM_TYPE_T1_PART</v>
      </c>
      <c r="W106" s="13" t="str">
        <f t="shared" si="89"/>
        <v/>
      </c>
      <c r="X106" s="3" t="str">
        <f t="shared" si="90"/>
        <v/>
      </c>
      <c r="Y106" s="3" t="str">
        <f t="shared" si="97"/>
        <v>57.5%,20.8%</v>
      </c>
    </row>
    <row r="107" spans="2:25" x14ac:dyDescent="0.3">
      <c r="B107" s="2">
        <f>数据源!AL139</f>
        <v>4</v>
      </c>
      <c r="C107" s="2" t="str">
        <f>数据源!AM139</f>
        <v>T1HP5</v>
      </c>
      <c r="D107" s="2" t="str">
        <f>数据源!AN139</f>
        <v>部件</v>
      </c>
      <c r="E107" s="2">
        <f>数据源!AO139</f>
        <v>35</v>
      </c>
      <c r="F107" s="2">
        <f>数据源!AP139</f>
        <v>1.5</v>
      </c>
      <c r="G107" s="2">
        <f>数据源!AQ139</f>
        <v>6.0000000000000001E-3</v>
      </c>
      <c r="H107" s="2">
        <f>数据源!AR139</f>
        <v>1.1485714285714285E-2</v>
      </c>
      <c r="I107" s="2">
        <f>数据源!AS139</f>
        <v>115</v>
      </c>
      <c r="J107" s="3">
        <f t="shared" si="85"/>
        <v>1</v>
      </c>
      <c r="K107" s="3">
        <f t="shared" si="86"/>
        <v>2</v>
      </c>
      <c r="L107" s="3" t="str">
        <f t="shared" si="91"/>
        <v>部件</v>
      </c>
      <c r="M107" s="3">
        <f t="shared" ca="1" si="92"/>
        <v>91205</v>
      </c>
      <c r="N107" s="3" t="str">
        <f t="shared" ca="1" si="93"/>
        <v>51211,52211,53211,51221,52221,53221,91001,91003,91005,91101,91103,91105,91201,91203,91205</v>
      </c>
      <c r="O107" s="3" t="str">
        <f t="shared" si="94"/>
        <v>1207,1207,1207,702,702,702,115,115,115,115,115,115,115,115,115</v>
      </c>
      <c r="P107" s="1" t="str">
        <f t="shared" si="95"/>
        <v>(4,7),(4,7),(4,7),(2,3),(2,3),(2,3),(1,2),(1,2),(1,2),(1,2),(1,2),(1,2),(1,2),(1,2),(1,2)</v>
      </c>
      <c r="Q107" s="3" t="str">
        <f>IF(D107="坦克碎片",VLOOKUP(C107,道具信息!$N$2:$O$291,2,FALSE)&amp;"碎片",VLOOKUP(C107,道具信息!$N$2:$O$291,2,FALSE))</f>
        <v>T1部件</v>
      </c>
      <c r="R107" s="3">
        <f t="shared" si="83"/>
        <v>2070</v>
      </c>
      <c r="S107" s="11">
        <f t="shared" si="84"/>
        <v>0.20799999999999999</v>
      </c>
      <c r="T107" s="3" t="str">
        <f>VLOOKUP(Q107,道具信息!$Q$3:$S$20,2,FALSE)</f>
        <v>CHEST_ITEM_TYPE_T1_PART</v>
      </c>
      <c r="U107" s="3" t="str">
        <f>IF(COUNTIF(U$93:U106,T107)=0,T107,"")</f>
        <v/>
      </c>
      <c r="V107" s="3" t="str">
        <f t="shared" si="96"/>
        <v>CHEST_ITEM_TYPE_T2_SHARD,CHEST_ITEM_TYPE_T1_PART</v>
      </c>
      <c r="W107" s="13" t="str">
        <f t="shared" si="89"/>
        <v/>
      </c>
      <c r="X107" s="3" t="str">
        <f t="shared" si="90"/>
        <v/>
      </c>
      <c r="Y107" s="3" t="str">
        <f t="shared" si="97"/>
        <v>57.5%,20.8%</v>
      </c>
    </row>
    <row r="108" spans="2:25" x14ac:dyDescent="0.3">
      <c r="B108" s="2">
        <f>数据源!AL140</f>
        <v>4</v>
      </c>
      <c r="C108" s="2" t="str">
        <f>数据源!AM140</f>
        <v>T1LP2</v>
      </c>
      <c r="D108" s="2" t="str">
        <f>数据源!AN140</f>
        <v>部件</v>
      </c>
      <c r="E108" s="2">
        <f>数据源!AO140</f>
        <v>35</v>
      </c>
      <c r="F108" s="2">
        <f>数据源!AP140</f>
        <v>1.5</v>
      </c>
      <c r="G108" s="2">
        <f>数据源!AQ140</f>
        <v>6.0000000000000001E-3</v>
      </c>
      <c r="H108" s="2">
        <f>数据源!AR140</f>
        <v>1.1485714285714285E-2</v>
      </c>
      <c r="I108" s="2">
        <f>数据源!AS140</f>
        <v>115</v>
      </c>
      <c r="J108" s="3">
        <f t="shared" si="85"/>
        <v>1</v>
      </c>
      <c r="K108" s="3">
        <f t="shared" si="86"/>
        <v>2</v>
      </c>
      <c r="L108" s="3" t="str">
        <f t="shared" ref="L108:L138" si="98">RIGHT(D108,2)</f>
        <v>部件</v>
      </c>
      <c r="M108" s="3">
        <f t="shared" ref="M108:M138" ca="1" si="99">IF(OR(L108="坦克",L108="碎片"),VLOOKUP(C108,INDIRECT("坦克ID"),MATCH(L108&amp;"ID",INDIRECT("坦克标头"),0),FALSE),VLOOKUP(C108,INDIRECT(L108&amp;"ID"),2,FALSE))</f>
        <v>91002</v>
      </c>
      <c r="N108" s="3" t="str">
        <f t="shared" ref="N108:N138" ca="1" si="100">N107&amp;","&amp;M108</f>
        <v>51211,52211,53211,51221,52221,53221,91001,91003,91005,91101,91103,91105,91201,91203,91205,91002</v>
      </c>
      <c r="O108" s="3" t="str">
        <f t="shared" ref="O108:O138" si="101">O107&amp;","&amp;I108</f>
        <v>1207,1207,1207,702,702,702,115,115,115,115,115,115,115,115,115,115</v>
      </c>
      <c r="P108" s="1" t="str">
        <f t="shared" ref="P108:P138" si="102">P107&amp;","&amp;"("&amp;J108&amp;","&amp;K108&amp;")"</f>
        <v>(4,7),(4,7),(4,7),(2,3),(2,3),(2,3),(1,2),(1,2),(1,2),(1,2),(1,2),(1,2),(1,2),(1,2),(1,2),(1,2)</v>
      </c>
      <c r="Q108" s="3" t="str">
        <f>IF(D108="坦克碎片",VLOOKUP(C108,道具信息!$N$2:$O$291,2,FALSE)&amp;"碎片",VLOOKUP(C108,道具信息!$N$2:$O$291,2,FALSE))</f>
        <v>T1部件</v>
      </c>
      <c r="R108" s="3">
        <f t="shared" si="83"/>
        <v>2070</v>
      </c>
      <c r="S108" s="11">
        <f t="shared" si="84"/>
        <v>0.20799999999999999</v>
      </c>
      <c r="T108" s="3" t="str">
        <f>VLOOKUP(Q108,道具信息!$Q$3:$S$20,2,FALSE)</f>
        <v>CHEST_ITEM_TYPE_T1_PART</v>
      </c>
      <c r="U108" s="3" t="str">
        <f>IF(COUNTIF(U$93:U107,T108)=0,T108,"")</f>
        <v/>
      </c>
      <c r="V108" s="3" t="str">
        <f t="shared" si="96"/>
        <v>CHEST_ITEM_TYPE_T2_SHARD,CHEST_ITEM_TYPE_T1_PART</v>
      </c>
      <c r="W108" s="13" t="str">
        <f t="shared" si="89"/>
        <v/>
      </c>
      <c r="X108" s="3" t="str">
        <f t="shared" si="90"/>
        <v/>
      </c>
      <c r="Y108" s="3" t="str">
        <f t="shared" si="97"/>
        <v>57.5%,20.8%</v>
      </c>
    </row>
    <row r="109" spans="2:25" x14ac:dyDescent="0.3">
      <c r="B109" s="2">
        <f>数据源!AL141</f>
        <v>4</v>
      </c>
      <c r="C109" s="2" t="str">
        <f>数据源!AM141</f>
        <v>T1LP4</v>
      </c>
      <c r="D109" s="2" t="str">
        <f>数据源!AN141</f>
        <v>部件</v>
      </c>
      <c r="E109" s="2">
        <f>数据源!AO141</f>
        <v>35</v>
      </c>
      <c r="F109" s="2">
        <f>数据源!AP141</f>
        <v>1.5</v>
      </c>
      <c r="G109" s="2">
        <f>数据源!AQ141</f>
        <v>6.0000000000000001E-3</v>
      </c>
      <c r="H109" s="2">
        <f>数据源!AR141</f>
        <v>1.1485714285714285E-2</v>
      </c>
      <c r="I109" s="2">
        <f>数据源!AS141</f>
        <v>115</v>
      </c>
      <c r="J109" s="3">
        <f t="shared" si="85"/>
        <v>1</v>
      </c>
      <c r="K109" s="3">
        <f t="shared" si="86"/>
        <v>2</v>
      </c>
      <c r="L109" s="3" t="str">
        <f t="shared" si="98"/>
        <v>部件</v>
      </c>
      <c r="M109" s="3">
        <f t="shared" ca="1" si="99"/>
        <v>91004</v>
      </c>
      <c r="N109" s="3" t="str">
        <f t="shared" ca="1" si="100"/>
        <v>51211,52211,53211,51221,52221,53221,91001,91003,91005,91101,91103,91105,91201,91203,91205,91002,91004</v>
      </c>
      <c r="O109" s="3" t="str">
        <f t="shared" si="101"/>
        <v>1207,1207,1207,702,702,702,115,115,115,115,115,115,115,115,115,115,115</v>
      </c>
      <c r="P109" s="1" t="str">
        <f t="shared" si="102"/>
        <v>(4,7),(4,7),(4,7),(2,3),(2,3),(2,3),(1,2),(1,2),(1,2),(1,2),(1,2),(1,2),(1,2),(1,2),(1,2),(1,2),(1,2)</v>
      </c>
      <c r="Q109" s="3" t="str">
        <f>IF(D109="坦克碎片",VLOOKUP(C109,道具信息!$N$2:$O$291,2,FALSE)&amp;"碎片",VLOOKUP(C109,道具信息!$N$2:$O$291,2,FALSE))</f>
        <v>T1部件</v>
      </c>
      <c r="R109" s="3">
        <f t="shared" si="83"/>
        <v>2070</v>
      </c>
      <c r="S109" s="11">
        <f t="shared" si="84"/>
        <v>0.20799999999999999</v>
      </c>
      <c r="T109" s="3" t="str">
        <f>VLOOKUP(Q109,道具信息!$Q$3:$S$20,2,FALSE)</f>
        <v>CHEST_ITEM_TYPE_T1_PART</v>
      </c>
      <c r="U109" s="3" t="str">
        <f>IF(COUNTIF(U$93:U108,T109)=0,T109,"")</f>
        <v/>
      </c>
      <c r="V109" s="3" t="str">
        <f t="shared" si="96"/>
        <v>CHEST_ITEM_TYPE_T2_SHARD,CHEST_ITEM_TYPE_T1_PART</v>
      </c>
      <c r="W109" s="13" t="str">
        <f t="shared" si="89"/>
        <v/>
      </c>
      <c r="X109" s="3" t="str">
        <f t="shared" si="90"/>
        <v/>
      </c>
      <c r="Y109" s="3" t="str">
        <f t="shared" si="97"/>
        <v>57.5%,20.8%</v>
      </c>
    </row>
    <row r="110" spans="2:25" x14ac:dyDescent="0.3">
      <c r="B110" s="2">
        <f>数据源!AL142</f>
        <v>4</v>
      </c>
      <c r="C110" s="2" t="str">
        <f>数据源!AM142</f>
        <v>T1LP6</v>
      </c>
      <c r="D110" s="2" t="str">
        <f>数据源!AN142</f>
        <v>部件</v>
      </c>
      <c r="E110" s="2">
        <f>数据源!AO142</f>
        <v>35</v>
      </c>
      <c r="F110" s="2">
        <f>数据源!AP142</f>
        <v>1.5</v>
      </c>
      <c r="G110" s="2">
        <f>数据源!AQ142</f>
        <v>6.0000000000000001E-3</v>
      </c>
      <c r="H110" s="2">
        <f>数据源!AR142</f>
        <v>1.1485714285714285E-2</v>
      </c>
      <c r="I110" s="2">
        <f>数据源!AS142</f>
        <v>115</v>
      </c>
      <c r="J110" s="3">
        <f t="shared" si="85"/>
        <v>1</v>
      </c>
      <c r="K110" s="3">
        <f t="shared" si="86"/>
        <v>2</v>
      </c>
      <c r="L110" s="3" t="str">
        <f t="shared" si="98"/>
        <v>部件</v>
      </c>
      <c r="M110" s="3">
        <f t="shared" ca="1" si="99"/>
        <v>91006</v>
      </c>
      <c r="N110" s="3" t="str">
        <f t="shared" ca="1" si="100"/>
        <v>51211,52211,53211,51221,52221,53221,91001,91003,91005,91101,91103,91105,91201,91203,91205,91002,91004,91006</v>
      </c>
      <c r="O110" s="3" t="str">
        <f t="shared" si="101"/>
        <v>1207,1207,1207,702,702,702,115,115,115,115,115,115,115,115,115,115,115,115</v>
      </c>
      <c r="P110" s="1" t="str">
        <f t="shared" si="102"/>
        <v>(4,7),(4,7),(4,7),(2,3),(2,3),(2,3),(1,2),(1,2),(1,2),(1,2),(1,2),(1,2),(1,2),(1,2),(1,2),(1,2),(1,2),(1,2)</v>
      </c>
      <c r="Q110" s="3" t="str">
        <f>IF(D110="坦克碎片",VLOOKUP(C110,道具信息!$N$2:$O$291,2,FALSE)&amp;"碎片",VLOOKUP(C110,道具信息!$N$2:$O$291,2,FALSE))</f>
        <v>T1部件</v>
      </c>
      <c r="R110" s="3">
        <f t="shared" si="83"/>
        <v>2070</v>
      </c>
      <c r="S110" s="11">
        <f t="shared" si="84"/>
        <v>0.20799999999999999</v>
      </c>
      <c r="T110" s="3" t="str">
        <f>VLOOKUP(Q110,道具信息!$Q$3:$S$20,2,FALSE)</f>
        <v>CHEST_ITEM_TYPE_T1_PART</v>
      </c>
      <c r="U110" s="3" t="str">
        <f>IF(COUNTIF(U$93:U109,T110)=0,T110,"")</f>
        <v/>
      </c>
      <c r="V110" s="3" t="str">
        <f t="shared" si="96"/>
        <v>CHEST_ITEM_TYPE_T2_SHARD,CHEST_ITEM_TYPE_T1_PART</v>
      </c>
      <c r="W110" s="13" t="str">
        <f t="shared" si="89"/>
        <v/>
      </c>
      <c r="X110" s="3" t="str">
        <f t="shared" si="90"/>
        <v/>
      </c>
      <c r="Y110" s="3" t="str">
        <f t="shared" si="97"/>
        <v>57.5%,20.8%</v>
      </c>
    </row>
    <row r="111" spans="2:25" x14ac:dyDescent="0.3">
      <c r="B111" s="2">
        <f>数据源!AL143</f>
        <v>4</v>
      </c>
      <c r="C111" s="2" t="str">
        <f>数据源!AM143</f>
        <v>T1MP2</v>
      </c>
      <c r="D111" s="2" t="str">
        <f>数据源!AN143</f>
        <v>部件</v>
      </c>
      <c r="E111" s="2">
        <f>数据源!AO143</f>
        <v>35</v>
      </c>
      <c r="F111" s="2">
        <f>数据源!AP143</f>
        <v>1.5</v>
      </c>
      <c r="G111" s="2">
        <f>数据源!AQ143</f>
        <v>6.0000000000000001E-3</v>
      </c>
      <c r="H111" s="2">
        <f>数据源!AR143</f>
        <v>1.1485714285714285E-2</v>
      </c>
      <c r="I111" s="2">
        <f>数据源!AS143</f>
        <v>115</v>
      </c>
      <c r="J111" s="3">
        <f t="shared" si="85"/>
        <v>1</v>
      </c>
      <c r="K111" s="3">
        <f t="shared" si="86"/>
        <v>2</v>
      </c>
      <c r="L111" s="3" t="str">
        <f t="shared" si="98"/>
        <v>部件</v>
      </c>
      <c r="M111" s="3">
        <f t="shared" ca="1" si="99"/>
        <v>91102</v>
      </c>
      <c r="N111" s="3" t="str">
        <f t="shared" ca="1" si="100"/>
        <v>51211,52211,53211,51221,52221,53221,91001,91003,91005,91101,91103,91105,91201,91203,91205,91002,91004,91006,91102</v>
      </c>
      <c r="O111" s="3" t="str">
        <f t="shared" si="101"/>
        <v>1207,1207,1207,702,702,702,115,115,115,115,115,115,115,115,115,115,115,115,115</v>
      </c>
      <c r="P111" s="1" t="str">
        <f t="shared" si="102"/>
        <v>(4,7),(4,7),(4,7),(2,3),(2,3),(2,3),(1,2),(1,2),(1,2),(1,2),(1,2),(1,2),(1,2),(1,2),(1,2),(1,2),(1,2),(1,2),(1,2)</v>
      </c>
      <c r="Q111" s="3" t="str">
        <f>IF(D111="坦克碎片",VLOOKUP(C111,道具信息!$N$2:$O$291,2,FALSE)&amp;"碎片",VLOOKUP(C111,道具信息!$N$2:$O$291,2,FALSE))</f>
        <v>T1部件</v>
      </c>
      <c r="R111" s="3">
        <f t="shared" si="83"/>
        <v>2070</v>
      </c>
      <c r="S111" s="11">
        <f t="shared" si="84"/>
        <v>0.20799999999999999</v>
      </c>
      <c r="T111" s="3" t="str">
        <f>VLOOKUP(Q111,道具信息!$Q$3:$S$20,2,FALSE)</f>
        <v>CHEST_ITEM_TYPE_T1_PART</v>
      </c>
      <c r="U111" s="3" t="str">
        <f>IF(COUNTIF(U$93:U110,T111)=0,T111,"")</f>
        <v/>
      </c>
      <c r="V111" s="3" t="str">
        <f t="shared" si="96"/>
        <v>CHEST_ITEM_TYPE_T2_SHARD,CHEST_ITEM_TYPE_T1_PART</v>
      </c>
      <c r="W111" s="13" t="str">
        <f t="shared" si="89"/>
        <v/>
      </c>
      <c r="X111" s="3" t="str">
        <f t="shared" si="90"/>
        <v/>
      </c>
      <c r="Y111" s="3" t="str">
        <f t="shared" si="97"/>
        <v>57.5%,20.8%</v>
      </c>
    </row>
    <row r="112" spans="2:25" x14ac:dyDescent="0.3">
      <c r="B112" s="2">
        <f>数据源!AL144</f>
        <v>4</v>
      </c>
      <c r="C112" s="2" t="str">
        <f>数据源!AM144</f>
        <v>T1MP4</v>
      </c>
      <c r="D112" s="2" t="str">
        <f>数据源!AN144</f>
        <v>部件</v>
      </c>
      <c r="E112" s="2">
        <f>数据源!AO144</f>
        <v>35</v>
      </c>
      <c r="F112" s="2">
        <f>数据源!AP144</f>
        <v>1.5</v>
      </c>
      <c r="G112" s="2">
        <f>数据源!AQ144</f>
        <v>6.0000000000000001E-3</v>
      </c>
      <c r="H112" s="2">
        <f>数据源!AR144</f>
        <v>1.1485714285714285E-2</v>
      </c>
      <c r="I112" s="2">
        <f>数据源!AS144</f>
        <v>115</v>
      </c>
      <c r="J112" s="3">
        <f t="shared" si="85"/>
        <v>1</v>
      </c>
      <c r="K112" s="3">
        <f t="shared" si="86"/>
        <v>2</v>
      </c>
      <c r="L112" s="3" t="str">
        <f t="shared" si="98"/>
        <v>部件</v>
      </c>
      <c r="M112" s="3">
        <f t="shared" ca="1" si="99"/>
        <v>91104</v>
      </c>
      <c r="N112" s="3" t="str">
        <f t="shared" ca="1" si="100"/>
        <v>51211,52211,53211,51221,52221,53221,91001,91003,91005,91101,91103,91105,91201,91203,91205,91002,91004,91006,91102,91104</v>
      </c>
      <c r="O112" s="3" t="str">
        <f t="shared" si="101"/>
        <v>1207,1207,1207,702,702,702,115,115,115,115,115,115,115,115,115,115,115,115,115,115</v>
      </c>
      <c r="P112" s="1" t="str">
        <f t="shared" si="102"/>
        <v>(4,7),(4,7),(4,7),(2,3),(2,3),(2,3),(1,2),(1,2),(1,2),(1,2),(1,2),(1,2),(1,2),(1,2),(1,2),(1,2),(1,2),(1,2),(1,2),(1,2)</v>
      </c>
      <c r="Q112" s="3" t="str">
        <f>IF(D112="坦克碎片",VLOOKUP(C112,道具信息!$N$2:$O$291,2,FALSE)&amp;"碎片",VLOOKUP(C112,道具信息!$N$2:$O$291,2,FALSE))</f>
        <v>T1部件</v>
      </c>
      <c r="R112" s="3">
        <f t="shared" si="83"/>
        <v>2070</v>
      </c>
      <c r="S112" s="11">
        <f t="shared" si="84"/>
        <v>0.20799999999999999</v>
      </c>
      <c r="T112" s="3" t="str">
        <f>VLOOKUP(Q112,道具信息!$Q$3:$S$20,2,FALSE)</f>
        <v>CHEST_ITEM_TYPE_T1_PART</v>
      </c>
      <c r="U112" s="3" t="str">
        <f>IF(COUNTIF(U$93:U111,T112)=0,T112,"")</f>
        <v/>
      </c>
      <c r="V112" s="3" t="str">
        <f t="shared" si="96"/>
        <v>CHEST_ITEM_TYPE_T2_SHARD,CHEST_ITEM_TYPE_T1_PART</v>
      </c>
      <c r="W112" s="13" t="str">
        <f t="shared" si="89"/>
        <v/>
      </c>
      <c r="X112" s="3" t="str">
        <f t="shared" si="90"/>
        <v/>
      </c>
      <c r="Y112" s="3" t="str">
        <f t="shared" si="97"/>
        <v>57.5%,20.8%</v>
      </c>
    </row>
    <row r="113" spans="2:25" x14ac:dyDescent="0.3">
      <c r="B113" s="2">
        <f>数据源!AL145</f>
        <v>4</v>
      </c>
      <c r="C113" s="2" t="str">
        <f>数据源!AM145</f>
        <v>T1MP6</v>
      </c>
      <c r="D113" s="2" t="str">
        <f>数据源!AN145</f>
        <v>部件</v>
      </c>
      <c r="E113" s="2">
        <f>数据源!AO145</f>
        <v>35</v>
      </c>
      <c r="F113" s="2">
        <f>数据源!AP145</f>
        <v>1.5</v>
      </c>
      <c r="G113" s="2">
        <f>数据源!AQ145</f>
        <v>6.0000000000000001E-3</v>
      </c>
      <c r="H113" s="2">
        <f>数据源!AR145</f>
        <v>1.1485714285714285E-2</v>
      </c>
      <c r="I113" s="2">
        <f>数据源!AS145</f>
        <v>115</v>
      </c>
      <c r="J113" s="3">
        <f t="shared" si="85"/>
        <v>1</v>
      </c>
      <c r="K113" s="3">
        <f t="shared" si="86"/>
        <v>2</v>
      </c>
      <c r="L113" s="3" t="str">
        <f t="shared" si="98"/>
        <v>部件</v>
      </c>
      <c r="M113" s="3">
        <f t="shared" ca="1" si="99"/>
        <v>91106</v>
      </c>
      <c r="N113" s="3" t="str">
        <f t="shared" ca="1" si="100"/>
        <v>51211,52211,53211,51221,52221,53221,91001,91003,91005,91101,91103,91105,91201,91203,91205,91002,91004,91006,91102,91104,91106</v>
      </c>
      <c r="O113" s="3" t="str">
        <f t="shared" si="101"/>
        <v>1207,1207,1207,702,702,702,115,115,115,115,115,115,115,115,115,115,115,115,115,115,115</v>
      </c>
      <c r="P113" s="1" t="str">
        <f t="shared" si="102"/>
        <v>(4,7),(4,7),(4,7),(2,3),(2,3),(2,3),(1,2),(1,2),(1,2),(1,2),(1,2),(1,2),(1,2),(1,2),(1,2),(1,2),(1,2),(1,2),(1,2),(1,2),(1,2)</v>
      </c>
      <c r="Q113" s="3" t="str">
        <f>IF(D113="坦克碎片",VLOOKUP(C113,道具信息!$N$2:$O$291,2,FALSE)&amp;"碎片",VLOOKUP(C113,道具信息!$N$2:$O$291,2,FALSE))</f>
        <v>T1部件</v>
      </c>
      <c r="R113" s="3">
        <f t="shared" si="83"/>
        <v>2070</v>
      </c>
      <c r="S113" s="11">
        <f t="shared" si="84"/>
        <v>0.20799999999999999</v>
      </c>
      <c r="T113" s="3" t="str">
        <f>VLOOKUP(Q113,道具信息!$Q$3:$S$20,2,FALSE)</f>
        <v>CHEST_ITEM_TYPE_T1_PART</v>
      </c>
      <c r="U113" s="3" t="str">
        <f>IF(COUNTIF(U$93:U112,T113)=0,T113,"")</f>
        <v/>
      </c>
      <c r="V113" s="3" t="str">
        <f t="shared" si="96"/>
        <v>CHEST_ITEM_TYPE_T2_SHARD,CHEST_ITEM_TYPE_T1_PART</v>
      </c>
      <c r="W113" s="13" t="str">
        <f t="shared" si="89"/>
        <v/>
      </c>
      <c r="X113" s="3" t="str">
        <f t="shared" si="90"/>
        <v/>
      </c>
      <c r="Y113" s="3" t="str">
        <f t="shared" si="97"/>
        <v>57.5%,20.8%</v>
      </c>
    </row>
    <row r="114" spans="2:25" x14ac:dyDescent="0.3">
      <c r="B114" s="2">
        <f>数据源!AL146</f>
        <v>4</v>
      </c>
      <c r="C114" s="2" t="str">
        <f>数据源!AM146</f>
        <v>T1HP2</v>
      </c>
      <c r="D114" s="2" t="str">
        <f>数据源!AN146</f>
        <v>部件</v>
      </c>
      <c r="E114" s="2">
        <f>数据源!AO146</f>
        <v>35</v>
      </c>
      <c r="F114" s="2">
        <f>数据源!AP146</f>
        <v>1.5</v>
      </c>
      <c r="G114" s="2">
        <f>数据源!AQ146</f>
        <v>6.0000000000000001E-3</v>
      </c>
      <c r="H114" s="2">
        <f>数据源!AR146</f>
        <v>1.1485714285714285E-2</v>
      </c>
      <c r="I114" s="2">
        <f>数据源!AS146</f>
        <v>115</v>
      </c>
      <c r="J114" s="3">
        <f t="shared" si="85"/>
        <v>1</v>
      </c>
      <c r="K114" s="3">
        <f t="shared" si="86"/>
        <v>2</v>
      </c>
      <c r="L114" s="3" t="str">
        <f t="shared" si="98"/>
        <v>部件</v>
      </c>
      <c r="M114" s="3">
        <f t="shared" ca="1" si="99"/>
        <v>91202</v>
      </c>
      <c r="N114" s="3" t="str">
        <f t="shared" ca="1" si="100"/>
        <v>51211,52211,53211,51221,52221,53221,91001,91003,91005,91101,91103,91105,91201,91203,91205,91002,91004,91006,91102,91104,91106,91202</v>
      </c>
      <c r="O114" s="3" t="str">
        <f t="shared" si="101"/>
        <v>1207,1207,1207,702,702,702,115,115,115,115,115,115,115,115,115,115,115,115,115,115,115,115</v>
      </c>
      <c r="P114" s="1" t="str">
        <f t="shared" si="102"/>
        <v>(4,7),(4,7),(4,7),(2,3),(2,3),(2,3),(1,2),(1,2),(1,2),(1,2),(1,2),(1,2),(1,2),(1,2),(1,2),(1,2),(1,2),(1,2),(1,2),(1,2),(1,2),(1,2)</v>
      </c>
      <c r="Q114" s="3" t="str">
        <f>IF(D114="坦克碎片",VLOOKUP(C114,道具信息!$N$2:$O$291,2,FALSE)&amp;"碎片",VLOOKUP(C114,道具信息!$N$2:$O$291,2,FALSE))</f>
        <v>T1部件</v>
      </c>
      <c r="R114" s="3">
        <f t="shared" si="83"/>
        <v>2070</v>
      </c>
      <c r="S114" s="11">
        <f t="shared" si="84"/>
        <v>0.20799999999999999</v>
      </c>
      <c r="T114" s="3" t="str">
        <f>VLOOKUP(Q114,道具信息!$Q$3:$S$20,2,FALSE)</f>
        <v>CHEST_ITEM_TYPE_T1_PART</v>
      </c>
      <c r="U114" s="3" t="str">
        <f>IF(COUNTIF(U$93:U113,T114)=0,T114,"")</f>
        <v/>
      </c>
      <c r="V114" s="3" t="str">
        <f t="shared" si="96"/>
        <v>CHEST_ITEM_TYPE_T2_SHARD,CHEST_ITEM_TYPE_T1_PART</v>
      </c>
      <c r="W114" s="13" t="str">
        <f t="shared" si="89"/>
        <v/>
      </c>
      <c r="X114" s="3" t="str">
        <f t="shared" si="90"/>
        <v/>
      </c>
      <c r="Y114" s="3" t="str">
        <f t="shared" si="97"/>
        <v>57.5%,20.8%</v>
      </c>
    </row>
    <row r="115" spans="2:25" x14ac:dyDescent="0.3">
      <c r="B115" s="2">
        <f>数据源!AL147</f>
        <v>4</v>
      </c>
      <c r="C115" s="2" t="str">
        <f>数据源!AM147</f>
        <v>T1HP4</v>
      </c>
      <c r="D115" s="2" t="str">
        <f>数据源!AN147</f>
        <v>部件</v>
      </c>
      <c r="E115" s="2">
        <f>数据源!AO147</f>
        <v>35</v>
      </c>
      <c r="F115" s="2">
        <f>数据源!AP147</f>
        <v>1.5</v>
      </c>
      <c r="G115" s="2">
        <f>数据源!AQ147</f>
        <v>6.0000000000000001E-3</v>
      </c>
      <c r="H115" s="2">
        <f>数据源!AR147</f>
        <v>1.1485714285714285E-2</v>
      </c>
      <c r="I115" s="2">
        <f>数据源!AS147</f>
        <v>115</v>
      </c>
      <c r="J115" s="3">
        <f t="shared" si="85"/>
        <v>1</v>
      </c>
      <c r="K115" s="3">
        <f t="shared" si="86"/>
        <v>2</v>
      </c>
      <c r="L115" s="3" t="str">
        <f t="shared" si="98"/>
        <v>部件</v>
      </c>
      <c r="M115" s="3">
        <f t="shared" ca="1" si="99"/>
        <v>91204</v>
      </c>
      <c r="N115" s="3" t="str">
        <f t="shared" ca="1" si="100"/>
        <v>51211,52211,53211,51221,52221,53221,91001,91003,91005,91101,91103,91105,91201,91203,91205,91002,91004,91006,91102,91104,91106,91202,91204</v>
      </c>
      <c r="O115" s="3" t="str">
        <f t="shared" si="101"/>
        <v>1207,1207,1207,702,702,702,115,115,115,115,115,115,115,115,115,115,115,115,115,115,115,115,115</v>
      </c>
      <c r="P115" s="1" t="str">
        <f t="shared" si="102"/>
        <v>(4,7),(4,7),(4,7),(2,3),(2,3),(2,3),(1,2),(1,2),(1,2),(1,2),(1,2),(1,2),(1,2),(1,2),(1,2),(1,2),(1,2),(1,2),(1,2),(1,2),(1,2),(1,2),(1,2)</v>
      </c>
      <c r="Q115" s="3" t="str">
        <f>IF(D115="坦克碎片",VLOOKUP(C115,道具信息!$N$2:$O$291,2,FALSE)&amp;"碎片",VLOOKUP(C115,道具信息!$N$2:$O$291,2,FALSE))</f>
        <v>T1部件</v>
      </c>
      <c r="R115" s="3">
        <f t="shared" si="83"/>
        <v>2070</v>
      </c>
      <c r="S115" s="11">
        <f t="shared" si="84"/>
        <v>0.20799999999999999</v>
      </c>
      <c r="T115" s="3" t="str">
        <f>VLOOKUP(Q115,道具信息!$Q$3:$S$20,2,FALSE)</f>
        <v>CHEST_ITEM_TYPE_T1_PART</v>
      </c>
      <c r="U115" s="3" t="str">
        <f>IF(COUNTIF(U$93:U114,T115)=0,T115,"")</f>
        <v/>
      </c>
      <c r="V115" s="3" t="str">
        <f t="shared" si="96"/>
        <v>CHEST_ITEM_TYPE_T2_SHARD,CHEST_ITEM_TYPE_T1_PART</v>
      </c>
      <c r="W115" s="13" t="str">
        <f t="shared" si="89"/>
        <v/>
      </c>
      <c r="X115" s="3" t="str">
        <f t="shared" si="90"/>
        <v/>
      </c>
      <c r="Y115" s="3" t="str">
        <f t="shared" si="97"/>
        <v>57.5%,20.8%</v>
      </c>
    </row>
    <row r="116" spans="2:25" x14ac:dyDescent="0.3">
      <c r="B116" s="2">
        <f>数据源!AL148</f>
        <v>4</v>
      </c>
      <c r="C116" s="2" t="str">
        <f>数据源!AM148</f>
        <v>T1HP6</v>
      </c>
      <c r="D116" s="2" t="str">
        <f>数据源!AN148</f>
        <v>部件</v>
      </c>
      <c r="E116" s="2">
        <f>数据源!AO148</f>
        <v>35</v>
      </c>
      <c r="F116" s="2">
        <f>数据源!AP148</f>
        <v>1.5</v>
      </c>
      <c r="G116" s="2">
        <f>数据源!AQ148</f>
        <v>6.0000000000000001E-3</v>
      </c>
      <c r="H116" s="2">
        <f>数据源!AR148</f>
        <v>1.1485714285714285E-2</v>
      </c>
      <c r="I116" s="2">
        <f>数据源!AS148</f>
        <v>115</v>
      </c>
      <c r="J116" s="3">
        <f t="shared" si="85"/>
        <v>1</v>
      </c>
      <c r="K116" s="3">
        <f t="shared" si="86"/>
        <v>2</v>
      </c>
      <c r="L116" s="3" t="str">
        <f t="shared" si="98"/>
        <v>部件</v>
      </c>
      <c r="M116" s="3">
        <f t="shared" ca="1" si="99"/>
        <v>91206</v>
      </c>
      <c r="N116" s="3" t="str">
        <f t="shared" ca="1" si="100"/>
        <v>51211,52211,53211,51221,52221,53221,91001,91003,91005,91101,91103,91105,91201,91203,91205,91002,91004,91006,91102,91104,91106,91202,91204,91206</v>
      </c>
      <c r="O116" s="3" t="str">
        <f t="shared" si="101"/>
        <v>1207,1207,1207,702,702,702,115,115,115,115,115,115,115,115,115,115,115,115,115,115,115,115,115,115</v>
      </c>
      <c r="P116" s="1" t="str">
        <f t="shared" si="102"/>
        <v>(4,7),(4,7),(4,7),(2,3),(2,3),(2,3),(1,2),(1,2),(1,2),(1,2),(1,2),(1,2),(1,2),(1,2),(1,2),(1,2),(1,2),(1,2),(1,2),(1,2),(1,2),(1,2),(1,2),(1,2)</v>
      </c>
      <c r="Q116" s="3" t="str">
        <f>IF(D116="坦克碎片",VLOOKUP(C116,道具信息!$N$2:$O$291,2,FALSE)&amp;"碎片",VLOOKUP(C116,道具信息!$N$2:$O$291,2,FALSE))</f>
        <v>T1部件</v>
      </c>
      <c r="R116" s="3">
        <f t="shared" si="83"/>
        <v>2070</v>
      </c>
      <c r="S116" s="11">
        <f t="shared" si="84"/>
        <v>0.20799999999999999</v>
      </c>
      <c r="T116" s="3" t="str">
        <f>VLOOKUP(Q116,道具信息!$Q$3:$S$20,2,FALSE)</f>
        <v>CHEST_ITEM_TYPE_T1_PART</v>
      </c>
      <c r="U116" s="3" t="str">
        <f>IF(COUNTIF(U$93:U115,T116)=0,T116,"")</f>
        <v/>
      </c>
      <c r="V116" s="3" t="str">
        <f t="shared" si="96"/>
        <v>CHEST_ITEM_TYPE_T2_SHARD,CHEST_ITEM_TYPE_T1_PART</v>
      </c>
      <c r="W116" s="13" t="str">
        <f t="shared" si="89"/>
        <v/>
      </c>
      <c r="X116" s="3" t="str">
        <f t="shared" si="90"/>
        <v/>
      </c>
      <c r="Y116" s="3" t="str">
        <f t="shared" si="97"/>
        <v>57.5%,20.8%</v>
      </c>
    </row>
    <row r="117" spans="2:25" x14ac:dyDescent="0.3">
      <c r="B117" s="2">
        <f>数据源!AL149</f>
        <v>4</v>
      </c>
      <c r="C117" s="2" t="str">
        <f>数据源!AM149</f>
        <v>T2LP1</v>
      </c>
      <c r="D117" s="2" t="str">
        <f>数据源!AN149</f>
        <v>部件</v>
      </c>
      <c r="E117" s="2">
        <f>数据源!AO149</f>
        <v>127.40000000000003</v>
      </c>
      <c r="F117" s="2">
        <f>数据源!AP149</f>
        <v>1</v>
      </c>
      <c r="G117" s="2">
        <f>数据源!AQ149</f>
        <v>1.0999999999999999E-2</v>
      </c>
      <c r="H117" s="2">
        <f>数据源!AR149</f>
        <v>8.6773940345368887E-3</v>
      </c>
      <c r="I117" s="2">
        <f>数据源!AS149</f>
        <v>87</v>
      </c>
      <c r="J117" s="3">
        <f t="shared" si="85"/>
        <v>1</v>
      </c>
      <c r="K117" s="3">
        <f t="shared" si="86"/>
        <v>1</v>
      </c>
      <c r="L117" s="3" t="str">
        <f t="shared" si="98"/>
        <v>部件</v>
      </c>
      <c r="M117" s="3">
        <f t="shared" ca="1" si="99"/>
        <v>92001</v>
      </c>
      <c r="N117" s="3" t="str">
        <f t="shared" ca="1" si="100"/>
        <v>51211,52211,53211,51221,52221,53221,91001,91003,91005,91101,91103,91105,91201,91203,91205,91002,91004,91006,91102,91104,91106,91202,91204,91206,92001</v>
      </c>
      <c r="O117" s="3" t="str">
        <f t="shared" si="101"/>
        <v>1207,1207,1207,702,702,702,115,115,115,115,115,115,115,115,115,115,115,115,115,115,115,115,115,115,87</v>
      </c>
      <c r="P117" s="1" t="str">
        <f t="shared" si="102"/>
        <v>(4,7),(4,7),(4,7),(2,3),(2,3),(2,3),(1,2),(1,2),(1,2),(1,2),(1,2),(1,2),(1,2),(1,2),(1,2),(1,2),(1,2),(1,2),(1,2),(1,2),(1,2),(1,2),(1,2),(1,2),(1,1)</v>
      </c>
      <c r="Q117" s="3" t="str">
        <f>IF(D117="坦克碎片",VLOOKUP(C117,道具信息!$N$2:$O$291,2,FALSE)&amp;"碎片",VLOOKUP(C117,道具信息!$N$2:$O$291,2,FALSE))</f>
        <v>T2部件</v>
      </c>
      <c r="R117" s="3">
        <f t="shared" si="83"/>
        <v>1566</v>
      </c>
      <c r="S117" s="11">
        <f t="shared" si="84"/>
        <v>0.157</v>
      </c>
      <c r="T117" s="3" t="str">
        <f>VLOOKUP(Q117,道具信息!$Q$3:$S$20,2,FALSE)</f>
        <v>CHEST_ITEM_TYPE_T2_PART</v>
      </c>
      <c r="U117" s="3" t="str">
        <f>IF(COUNTIF(U$93:U116,T117)=0,T117,"")</f>
        <v>CHEST_ITEM_TYPE_T2_PART</v>
      </c>
      <c r="V117" s="3" t="str">
        <f t="shared" si="96"/>
        <v>CHEST_ITEM_TYPE_T2_SHARD,CHEST_ITEM_TYPE_T1_PART,CHEST_ITEM_TYPE_T2_PART</v>
      </c>
      <c r="W117" s="13">
        <f t="shared" si="89"/>
        <v>0.157</v>
      </c>
      <c r="X117" s="3" t="str">
        <f t="shared" si="90"/>
        <v>15.7%</v>
      </c>
      <c r="Y117" s="3" t="str">
        <f t="shared" si="97"/>
        <v>57.5%,20.8%,15.7%</v>
      </c>
    </row>
    <row r="118" spans="2:25" x14ac:dyDescent="0.3">
      <c r="B118" s="2">
        <f>数据源!AL150</f>
        <v>4</v>
      </c>
      <c r="C118" s="2" t="str">
        <f>数据源!AM150</f>
        <v>T2LP3</v>
      </c>
      <c r="D118" s="2" t="str">
        <f>数据源!AN150</f>
        <v>部件</v>
      </c>
      <c r="E118" s="2">
        <f>数据源!AO150</f>
        <v>127.40000000000003</v>
      </c>
      <c r="F118" s="2">
        <f>数据源!AP150</f>
        <v>1</v>
      </c>
      <c r="G118" s="2">
        <f>数据源!AQ150</f>
        <v>1.0999999999999999E-2</v>
      </c>
      <c r="H118" s="2">
        <f>数据源!AR150</f>
        <v>8.6773940345368887E-3</v>
      </c>
      <c r="I118" s="2">
        <f>数据源!AS150</f>
        <v>87</v>
      </c>
      <c r="J118" s="3">
        <f t="shared" si="85"/>
        <v>1</v>
      </c>
      <c r="K118" s="3">
        <f t="shared" si="86"/>
        <v>1</v>
      </c>
      <c r="L118" s="3" t="str">
        <f t="shared" si="98"/>
        <v>部件</v>
      </c>
      <c r="M118" s="3">
        <f t="shared" ca="1" si="99"/>
        <v>92003</v>
      </c>
      <c r="N118" s="3" t="str">
        <f t="shared" ca="1" si="100"/>
        <v>51211,52211,53211,51221,52221,53221,91001,91003,91005,91101,91103,91105,91201,91203,91205,91002,91004,91006,91102,91104,91106,91202,91204,91206,92001,92003</v>
      </c>
      <c r="O118" s="3" t="str">
        <f t="shared" si="101"/>
        <v>1207,1207,1207,702,702,702,115,115,115,115,115,115,115,115,115,115,115,115,115,115,115,115,115,115,87,87</v>
      </c>
      <c r="P118" s="1" t="str">
        <f t="shared" si="102"/>
        <v>(4,7),(4,7),(4,7),(2,3),(2,3),(2,3),(1,2),(1,2),(1,2),(1,2),(1,2),(1,2),(1,2),(1,2),(1,2),(1,2),(1,2),(1,2),(1,2),(1,2),(1,2),(1,2),(1,2),(1,2),(1,1),(1,1)</v>
      </c>
      <c r="Q118" s="3" t="str">
        <f>IF(D118="坦克碎片",VLOOKUP(C118,道具信息!$N$2:$O$291,2,FALSE)&amp;"碎片",VLOOKUP(C118,道具信息!$N$2:$O$291,2,FALSE))</f>
        <v>T2部件</v>
      </c>
      <c r="R118" s="3">
        <f t="shared" si="83"/>
        <v>1566</v>
      </c>
      <c r="S118" s="11">
        <f t="shared" si="84"/>
        <v>0.157</v>
      </c>
      <c r="T118" s="3" t="str">
        <f>VLOOKUP(Q118,道具信息!$Q$3:$S$20,2,FALSE)</f>
        <v>CHEST_ITEM_TYPE_T2_PART</v>
      </c>
      <c r="U118" s="3" t="str">
        <f>IF(COUNTIF(U$93:U117,T118)=0,T118,"")</f>
        <v/>
      </c>
      <c r="V118" s="3" t="str">
        <f t="shared" si="96"/>
        <v>CHEST_ITEM_TYPE_T2_SHARD,CHEST_ITEM_TYPE_T1_PART,CHEST_ITEM_TYPE_T2_PART</v>
      </c>
      <c r="W118" s="13" t="str">
        <f t="shared" si="89"/>
        <v/>
      </c>
      <c r="X118" s="3" t="str">
        <f t="shared" si="90"/>
        <v/>
      </c>
      <c r="Y118" s="3" t="str">
        <f t="shared" si="97"/>
        <v>57.5%,20.8%,15.7%</v>
      </c>
    </row>
    <row r="119" spans="2:25" x14ac:dyDescent="0.3">
      <c r="B119" s="2">
        <f>数据源!AL151</f>
        <v>4</v>
      </c>
      <c r="C119" s="2" t="str">
        <f>数据源!AM151</f>
        <v>T2LP5</v>
      </c>
      <c r="D119" s="2" t="str">
        <f>数据源!AN151</f>
        <v>部件</v>
      </c>
      <c r="E119" s="2">
        <f>数据源!AO151</f>
        <v>127.40000000000003</v>
      </c>
      <c r="F119" s="2">
        <f>数据源!AP151</f>
        <v>1</v>
      </c>
      <c r="G119" s="2">
        <f>数据源!AQ151</f>
        <v>1.0999999999999999E-2</v>
      </c>
      <c r="H119" s="2">
        <f>数据源!AR151</f>
        <v>8.6773940345368887E-3</v>
      </c>
      <c r="I119" s="2">
        <f>数据源!AS151</f>
        <v>87</v>
      </c>
      <c r="J119" s="3">
        <f t="shared" si="85"/>
        <v>1</v>
      </c>
      <c r="K119" s="3">
        <f t="shared" si="86"/>
        <v>1</v>
      </c>
      <c r="L119" s="3" t="str">
        <f t="shared" si="98"/>
        <v>部件</v>
      </c>
      <c r="M119" s="3">
        <f t="shared" ca="1" si="99"/>
        <v>92005</v>
      </c>
      <c r="N119" s="3" t="str">
        <f t="shared" ca="1" si="100"/>
        <v>51211,52211,53211,51221,52221,53221,91001,91003,91005,91101,91103,91105,91201,91203,91205,91002,91004,91006,91102,91104,91106,91202,91204,91206,92001,92003,92005</v>
      </c>
      <c r="O119" s="3" t="str">
        <f t="shared" si="101"/>
        <v>1207,1207,1207,702,702,702,115,115,115,115,115,115,115,115,115,115,115,115,115,115,115,115,115,115,87,87,87</v>
      </c>
      <c r="P119" s="1" t="str">
        <f t="shared" si="102"/>
        <v>(4,7),(4,7),(4,7),(2,3),(2,3),(2,3),(1,2),(1,2),(1,2),(1,2),(1,2),(1,2),(1,2),(1,2),(1,2),(1,2),(1,2),(1,2),(1,2),(1,2),(1,2),(1,2),(1,2),(1,2),(1,1),(1,1),(1,1)</v>
      </c>
      <c r="Q119" s="3" t="str">
        <f>IF(D119="坦克碎片",VLOOKUP(C119,道具信息!$N$2:$O$291,2,FALSE)&amp;"碎片",VLOOKUP(C119,道具信息!$N$2:$O$291,2,FALSE))</f>
        <v>T2部件</v>
      </c>
      <c r="R119" s="3">
        <f t="shared" si="83"/>
        <v>1566</v>
      </c>
      <c r="S119" s="11">
        <f t="shared" si="84"/>
        <v>0.157</v>
      </c>
      <c r="T119" s="3" t="str">
        <f>VLOOKUP(Q119,道具信息!$Q$3:$S$20,2,FALSE)</f>
        <v>CHEST_ITEM_TYPE_T2_PART</v>
      </c>
      <c r="U119" s="3" t="str">
        <f>IF(COUNTIF(U$93:U118,T119)=0,T119,"")</f>
        <v/>
      </c>
      <c r="V119" s="3" t="str">
        <f t="shared" si="96"/>
        <v>CHEST_ITEM_TYPE_T2_SHARD,CHEST_ITEM_TYPE_T1_PART,CHEST_ITEM_TYPE_T2_PART</v>
      </c>
      <c r="W119" s="13" t="str">
        <f t="shared" si="89"/>
        <v/>
      </c>
      <c r="X119" s="3" t="str">
        <f t="shared" si="90"/>
        <v/>
      </c>
      <c r="Y119" s="3" t="str">
        <f t="shared" si="97"/>
        <v>57.5%,20.8%,15.7%</v>
      </c>
    </row>
    <row r="120" spans="2:25" x14ac:dyDescent="0.3">
      <c r="B120" s="2">
        <f>数据源!AL152</f>
        <v>4</v>
      </c>
      <c r="C120" s="2" t="str">
        <f>数据源!AM152</f>
        <v>T2MP1</v>
      </c>
      <c r="D120" s="2" t="str">
        <f>数据源!AN152</f>
        <v>部件</v>
      </c>
      <c r="E120" s="2">
        <f>数据源!AO152</f>
        <v>127.40000000000003</v>
      </c>
      <c r="F120" s="2">
        <f>数据源!AP152</f>
        <v>1</v>
      </c>
      <c r="G120" s="2">
        <f>数据源!AQ152</f>
        <v>1.0999999999999999E-2</v>
      </c>
      <c r="H120" s="2">
        <f>数据源!AR152</f>
        <v>8.6773940345368887E-3</v>
      </c>
      <c r="I120" s="2">
        <f>数据源!AS152</f>
        <v>87</v>
      </c>
      <c r="J120" s="3">
        <f>ROUNDUP(IF(F120&gt;1,F120-ROUNDDOWN(SQRT(F120),0),F120),0)</f>
        <v>1</v>
      </c>
      <c r="K120" s="3">
        <f>F120*2-J120</f>
        <v>1</v>
      </c>
      <c r="L120" s="3" t="str">
        <f t="shared" si="98"/>
        <v>部件</v>
      </c>
      <c r="M120" s="3">
        <f t="shared" ca="1" si="99"/>
        <v>92101</v>
      </c>
      <c r="N120" s="3" t="str">
        <f t="shared" ca="1" si="100"/>
        <v>51211,52211,53211,51221,52221,53221,91001,91003,91005,91101,91103,91105,91201,91203,91205,91002,91004,91006,91102,91104,91106,91202,91204,91206,92001,92003,92005,92101</v>
      </c>
      <c r="O120" s="3" t="str">
        <f t="shared" si="101"/>
        <v>1207,1207,1207,702,702,702,115,115,115,115,115,115,115,115,115,115,115,115,115,115,115,115,115,115,87,87,87,87</v>
      </c>
      <c r="P120" s="1" t="str">
        <f t="shared" si="102"/>
        <v>(4,7),(4,7),(4,7),(2,3),(2,3),(2,3),(1,2),(1,2),(1,2),(1,2),(1,2),(1,2),(1,2),(1,2),(1,2),(1,2),(1,2),(1,2),(1,2),(1,2),(1,2),(1,2),(1,2),(1,2),(1,1),(1,1),(1,1),(1,1)</v>
      </c>
      <c r="Q120" s="3" t="str">
        <f>IF(D120="坦克碎片",VLOOKUP(C120,道具信息!$N$2:$O$291,2,FALSE)&amp;"碎片",VLOOKUP(C120,道具信息!$N$2:$O$291,2,FALSE))</f>
        <v>T2部件</v>
      </c>
      <c r="R120" s="3">
        <f t="shared" si="83"/>
        <v>1566</v>
      </c>
      <c r="S120" s="11">
        <f t="shared" si="84"/>
        <v>0.157</v>
      </c>
      <c r="T120" s="3" t="str">
        <f>VLOOKUP(Q120,道具信息!$Q$3:$S$20,2,FALSE)</f>
        <v>CHEST_ITEM_TYPE_T2_PART</v>
      </c>
      <c r="U120" s="3" t="str">
        <f>IF(COUNTIF(U$93:U119,T120)=0,T120,"")</f>
        <v/>
      </c>
      <c r="V120" s="3" t="str">
        <f t="shared" si="96"/>
        <v>CHEST_ITEM_TYPE_T2_SHARD,CHEST_ITEM_TYPE_T1_PART,CHEST_ITEM_TYPE_T2_PART</v>
      </c>
      <c r="W120" s="13" t="str">
        <f t="shared" si="89"/>
        <v/>
      </c>
      <c r="X120" s="3" t="str">
        <f t="shared" si="90"/>
        <v/>
      </c>
      <c r="Y120" s="3" t="str">
        <f t="shared" si="97"/>
        <v>57.5%,20.8%,15.7%</v>
      </c>
    </row>
    <row r="121" spans="2:25" x14ac:dyDescent="0.3">
      <c r="B121" s="2">
        <f>数据源!AL153</f>
        <v>4</v>
      </c>
      <c r="C121" s="2" t="str">
        <f>数据源!AM153</f>
        <v>T2MP3</v>
      </c>
      <c r="D121" s="2" t="str">
        <f>数据源!AN153</f>
        <v>部件</v>
      </c>
      <c r="E121" s="2">
        <f>数据源!AO153</f>
        <v>127.40000000000003</v>
      </c>
      <c r="F121" s="2">
        <f>数据源!AP153</f>
        <v>1</v>
      </c>
      <c r="G121" s="2">
        <f>数据源!AQ153</f>
        <v>1.0999999999999999E-2</v>
      </c>
      <c r="H121" s="2">
        <f>数据源!AR153</f>
        <v>8.6773940345368887E-3</v>
      </c>
      <c r="I121" s="2">
        <f>数据源!AS153</f>
        <v>87</v>
      </c>
      <c r="J121" s="3">
        <f t="shared" ref="J121:J134" si="103">ROUNDUP(IF(F121&gt;1,F121-ROUNDDOWN(SQRT(F121),0),F121),0)</f>
        <v>1</v>
      </c>
      <c r="K121" s="3">
        <f t="shared" ref="K121:K134" si="104">F121*2-J121</f>
        <v>1</v>
      </c>
      <c r="L121" s="3" t="str">
        <f t="shared" si="98"/>
        <v>部件</v>
      </c>
      <c r="M121" s="3">
        <f t="shared" ca="1" si="99"/>
        <v>92103</v>
      </c>
      <c r="N121" s="3" t="str">
        <f t="shared" ca="1" si="100"/>
        <v>51211,52211,53211,51221,52221,53221,91001,91003,91005,91101,91103,91105,91201,91203,91205,91002,91004,91006,91102,91104,91106,91202,91204,91206,92001,92003,92005,92101,92103</v>
      </c>
      <c r="O121" s="3" t="str">
        <f t="shared" si="101"/>
        <v>1207,1207,1207,702,702,702,115,115,115,115,115,115,115,115,115,115,115,115,115,115,115,115,115,115,87,87,87,87,87</v>
      </c>
      <c r="P121" s="1" t="str">
        <f t="shared" si="102"/>
        <v>(4,7),(4,7),(4,7),(2,3),(2,3),(2,3),(1,2),(1,2),(1,2),(1,2),(1,2),(1,2),(1,2),(1,2),(1,2),(1,2),(1,2),(1,2),(1,2),(1,2),(1,2),(1,2),(1,2),(1,2),(1,1),(1,1),(1,1),(1,1),(1,1)</v>
      </c>
      <c r="Q121" s="3" t="str">
        <f>IF(D121="坦克碎片",VLOOKUP(C121,道具信息!$N$2:$O$291,2,FALSE)&amp;"碎片",VLOOKUP(C121,道具信息!$N$2:$O$291,2,FALSE))</f>
        <v>T2部件</v>
      </c>
      <c r="R121" s="3">
        <f t="shared" si="83"/>
        <v>1566</v>
      </c>
      <c r="S121" s="11">
        <f t="shared" si="84"/>
        <v>0.157</v>
      </c>
      <c r="T121" s="3" t="str">
        <f>VLOOKUP(Q121,道具信息!$Q$3:$S$20,2,FALSE)</f>
        <v>CHEST_ITEM_TYPE_T2_PART</v>
      </c>
      <c r="U121" s="3" t="str">
        <f>IF(COUNTIF(U$93:U120,T121)=0,T121,"")</f>
        <v/>
      </c>
      <c r="V121" s="3" t="str">
        <f t="shared" si="96"/>
        <v>CHEST_ITEM_TYPE_T2_SHARD,CHEST_ITEM_TYPE_T1_PART,CHEST_ITEM_TYPE_T2_PART</v>
      </c>
      <c r="W121" s="13" t="str">
        <f t="shared" si="89"/>
        <v/>
      </c>
      <c r="X121" s="3" t="str">
        <f t="shared" si="90"/>
        <v/>
      </c>
      <c r="Y121" s="3" t="str">
        <f t="shared" si="97"/>
        <v>57.5%,20.8%,15.7%</v>
      </c>
    </row>
    <row r="122" spans="2:25" x14ac:dyDescent="0.3">
      <c r="B122" s="2">
        <f>数据源!AL154</f>
        <v>4</v>
      </c>
      <c r="C122" s="2" t="str">
        <f>数据源!AM154</f>
        <v>T2MP5</v>
      </c>
      <c r="D122" s="2" t="str">
        <f>数据源!AN154</f>
        <v>部件</v>
      </c>
      <c r="E122" s="2">
        <f>数据源!AO154</f>
        <v>127.40000000000003</v>
      </c>
      <c r="F122" s="2">
        <f>数据源!AP154</f>
        <v>1</v>
      </c>
      <c r="G122" s="2">
        <f>数据源!AQ154</f>
        <v>1.0999999999999999E-2</v>
      </c>
      <c r="H122" s="2">
        <f>数据源!AR154</f>
        <v>8.6773940345368887E-3</v>
      </c>
      <c r="I122" s="2">
        <f>数据源!AS154</f>
        <v>87</v>
      </c>
      <c r="J122" s="3">
        <f t="shared" si="103"/>
        <v>1</v>
      </c>
      <c r="K122" s="3">
        <f t="shared" si="104"/>
        <v>1</v>
      </c>
      <c r="L122" s="3" t="str">
        <f t="shared" si="98"/>
        <v>部件</v>
      </c>
      <c r="M122" s="3">
        <f t="shared" ca="1" si="99"/>
        <v>92105</v>
      </c>
      <c r="N122" s="3" t="str">
        <f t="shared" ca="1" si="100"/>
        <v>51211,52211,53211,51221,52221,53221,91001,91003,91005,91101,91103,91105,91201,91203,91205,91002,91004,91006,91102,91104,91106,91202,91204,91206,92001,92003,92005,92101,92103,92105</v>
      </c>
      <c r="O122" s="3" t="str">
        <f t="shared" si="101"/>
        <v>1207,1207,1207,702,702,702,115,115,115,115,115,115,115,115,115,115,115,115,115,115,115,115,115,115,87,87,87,87,87,87</v>
      </c>
      <c r="P122" s="1" t="str">
        <f t="shared" si="102"/>
        <v>(4,7),(4,7),(4,7),(2,3),(2,3),(2,3),(1,2),(1,2),(1,2),(1,2),(1,2),(1,2),(1,2),(1,2),(1,2),(1,2),(1,2),(1,2),(1,2),(1,2),(1,2),(1,2),(1,2),(1,2),(1,1),(1,1),(1,1),(1,1),(1,1),(1,1)</v>
      </c>
      <c r="Q122" s="3" t="str">
        <f>IF(D122="坦克碎片",VLOOKUP(C122,道具信息!$N$2:$O$291,2,FALSE)&amp;"碎片",VLOOKUP(C122,道具信息!$N$2:$O$291,2,FALSE))</f>
        <v>T2部件</v>
      </c>
      <c r="R122" s="3">
        <f t="shared" si="83"/>
        <v>1566</v>
      </c>
      <c r="S122" s="11">
        <f t="shared" si="84"/>
        <v>0.157</v>
      </c>
      <c r="T122" s="3" t="str">
        <f>VLOOKUP(Q122,道具信息!$Q$3:$S$20,2,FALSE)</f>
        <v>CHEST_ITEM_TYPE_T2_PART</v>
      </c>
      <c r="U122" s="3" t="str">
        <f>IF(COUNTIF(U$93:U121,T122)=0,T122,"")</f>
        <v/>
      </c>
      <c r="V122" s="3" t="str">
        <f t="shared" si="96"/>
        <v>CHEST_ITEM_TYPE_T2_SHARD,CHEST_ITEM_TYPE_T1_PART,CHEST_ITEM_TYPE_T2_PART</v>
      </c>
      <c r="W122" s="13" t="str">
        <f t="shared" si="89"/>
        <v/>
      </c>
      <c r="X122" s="3" t="str">
        <f t="shared" si="90"/>
        <v/>
      </c>
      <c r="Y122" s="3" t="str">
        <f t="shared" si="97"/>
        <v>57.5%,20.8%,15.7%</v>
      </c>
    </row>
    <row r="123" spans="2:25" x14ac:dyDescent="0.3">
      <c r="B123" s="2">
        <f>数据源!AL155</f>
        <v>4</v>
      </c>
      <c r="C123" s="2" t="str">
        <f>数据源!AM155</f>
        <v>T2HP1</v>
      </c>
      <c r="D123" s="2" t="str">
        <f>数据源!AN155</f>
        <v>部件</v>
      </c>
      <c r="E123" s="2">
        <f>数据源!AO155</f>
        <v>127.40000000000003</v>
      </c>
      <c r="F123" s="2">
        <f>数据源!AP155</f>
        <v>1</v>
      </c>
      <c r="G123" s="2">
        <f>数据源!AQ155</f>
        <v>1.0999999999999999E-2</v>
      </c>
      <c r="H123" s="2">
        <f>数据源!AR155</f>
        <v>8.6773940345368887E-3</v>
      </c>
      <c r="I123" s="2">
        <f>数据源!AS155</f>
        <v>87</v>
      </c>
      <c r="J123" s="3">
        <f t="shared" si="103"/>
        <v>1</v>
      </c>
      <c r="K123" s="3">
        <f t="shared" si="104"/>
        <v>1</v>
      </c>
      <c r="L123" s="3" t="str">
        <f t="shared" si="98"/>
        <v>部件</v>
      </c>
      <c r="M123" s="3">
        <f t="shared" ca="1" si="99"/>
        <v>92201</v>
      </c>
      <c r="N123" s="3" t="str">
        <f t="shared" ca="1" si="100"/>
        <v>51211,52211,53211,51221,52221,53221,91001,91003,91005,91101,91103,91105,91201,91203,91205,91002,91004,91006,91102,91104,91106,91202,91204,91206,92001,92003,92005,92101,92103,92105,92201</v>
      </c>
      <c r="O123" s="3" t="str">
        <f t="shared" si="101"/>
        <v>1207,1207,1207,702,702,702,115,115,115,115,115,115,115,115,115,115,115,115,115,115,115,115,115,115,87,87,87,87,87,87,87</v>
      </c>
      <c r="P123" s="1" t="str">
        <f t="shared" si="102"/>
        <v>(4,7),(4,7),(4,7),(2,3),(2,3),(2,3),(1,2),(1,2),(1,2),(1,2),(1,2),(1,2),(1,2),(1,2),(1,2),(1,2),(1,2),(1,2),(1,2),(1,2),(1,2),(1,2),(1,2),(1,2),(1,1),(1,1),(1,1),(1,1),(1,1),(1,1),(1,1)</v>
      </c>
      <c r="Q123" s="3" t="str">
        <f>IF(D123="坦克碎片",VLOOKUP(C123,道具信息!$N$2:$O$291,2,FALSE)&amp;"碎片",VLOOKUP(C123,道具信息!$N$2:$O$291,2,FALSE))</f>
        <v>T2部件</v>
      </c>
      <c r="R123" s="3">
        <f t="shared" si="83"/>
        <v>1566</v>
      </c>
      <c r="S123" s="11">
        <f t="shared" si="84"/>
        <v>0.157</v>
      </c>
      <c r="T123" s="3" t="str">
        <f>VLOOKUP(Q123,道具信息!$Q$3:$S$20,2,FALSE)</f>
        <v>CHEST_ITEM_TYPE_T2_PART</v>
      </c>
      <c r="U123" s="3" t="str">
        <f>IF(COUNTIF(U$93:U122,T123)=0,T123,"")</f>
        <v/>
      </c>
      <c r="V123" s="3" t="str">
        <f t="shared" si="96"/>
        <v>CHEST_ITEM_TYPE_T2_SHARD,CHEST_ITEM_TYPE_T1_PART,CHEST_ITEM_TYPE_T2_PART</v>
      </c>
      <c r="W123" s="13" t="str">
        <f t="shared" si="89"/>
        <v/>
      </c>
      <c r="X123" s="3" t="str">
        <f t="shared" si="90"/>
        <v/>
      </c>
      <c r="Y123" s="3" t="str">
        <f t="shared" si="97"/>
        <v>57.5%,20.8%,15.7%</v>
      </c>
    </row>
    <row r="124" spans="2:25" x14ac:dyDescent="0.3">
      <c r="B124" s="2">
        <f>数据源!AL156</f>
        <v>4</v>
      </c>
      <c r="C124" s="2" t="str">
        <f>数据源!AM156</f>
        <v>T2HP3</v>
      </c>
      <c r="D124" s="2" t="str">
        <f>数据源!AN156</f>
        <v>部件</v>
      </c>
      <c r="E124" s="2">
        <f>数据源!AO156</f>
        <v>127.40000000000003</v>
      </c>
      <c r="F124" s="2">
        <f>数据源!AP156</f>
        <v>1</v>
      </c>
      <c r="G124" s="2">
        <f>数据源!AQ156</f>
        <v>1.0999999999999999E-2</v>
      </c>
      <c r="H124" s="2">
        <f>数据源!AR156</f>
        <v>8.6773940345368887E-3</v>
      </c>
      <c r="I124" s="2">
        <f>数据源!AS156</f>
        <v>87</v>
      </c>
      <c r="J124" s="3">
        <f t="shared" si="103"/>
        <v>1</v>
      </c>
      <c r="K124" s="3">
        <f t="shared" si="104"/>
        <v>1</v>
      </c>
      <c r="L124" s="3" t="str">
        <f t="shared" si="98"/>
        <v>部件</v>
      </c>
      <c r="M124" s="3">
        <f t="shared" ca="1" si="99"/>
        <v>92203</v>
      </c>
      <c r="N124" s="3" t="str">
        <f t="shared" ca="1" si="100"/>
        <v>51211,52211,53211,51221,52221,53221,91001,91003,91005,91101,91103,91105,91201,91203,91205,91002,91004,91006,91102,91104,91106,91202,91204,91206,92001,92003,92005,92101,92103,92105,92201,92203</v>
      </c>
      <c r="O124" s="3" t="str">
        <f t="shared" si="101"/>
        <v>1207,1207,1207,702,702,702,115,115,115,115,115,115,115,115,115,115,115,115,115,115,115,115,115,115,87,87,87,87,87,87,87,87</v>
      </c>
      <c r="P124" s="1" t="str">
        <f t="shared" si="102"/>
        <v>(4,7),(4,7),(4,7),(2,3),(2,3),(2,3),(1,2),(1,2),(1,2),(1,2),(1,2),(1,2),(1,2),(1,2),(1,2),(1,2),(1,2),(1,2),(1,2),(1,2),(1,2),(1,2),(1,2),(1,2),(1,1),(1,1),(1,1),(1,1),(1,1),(1,1),(1,1),(1,1)</v>
      </c>
      <c r="Q124" s="3" t="str">
        <f>IF(D124="坦克碎片",VLOOKUP(C124,道具信息!$N$2:$O$291,2,FALSE)&amp;"碎片",VLOOKUP(C124,道具信息!$N$2:$O$291,2,FALSE))</f>
        <v>T2部件</v>
      </c>
      <c r="R124" s="3">
        <f t="shared" si="83"/>
        <v>1566</v>
      </c>
      <c r="S124" s="11">
        <f t="shared" si="84"/>
        <v>0.157</v>
      </c>
      <c r="T124" s="3" t="str">
        <f>VLOOKUP(Q124,道具信息!$Q$3:$S$20,2,FALSE)</f>
        <v>CHEST_ITEM_TYPE_T2_PART</v>
      </c>
      <c r="U124" s="3" t="str">
        <f>IF(COUNTIF(U$93:U123,T124)=0,T124,"")</f>
        <v/>
      </c>
      <c r="V124" s="3" t="str">
        <f t="shared" si="96"/>
        <v>CHEST_ITEM_TYPE_T2_SHARD,CHEST_ITEM_TYPE_T1_PART,CHEST_ITEM_TYPE_T2_PART</v>
      </c>
      <c r="W124" s="13" t="str">
        <f t="shared" si="89"/>
        <v/>
      </c>
      <c r="X124" s="3" t="str">
        <f t="shared" si="90"/>
        <v/>
      </c>
      <c r="Y124" s="3" t="str">
        <f t="shared" si="97"/>
        <v>57.5%,20.8%,15.7%</v>
      </c>
    </row>
    <row r="125" spans="2:25" x14ac:dyDescent="0.3">
      <c r="B125" s="2">
        <f>数据源!AL157</f>
        <v>4</v>
      </c>
      <c r="C125" s="2" t="str">
        <f>数据源!AM157</f>
        <v>T2HP5</v>
      </c>
      <c r="D125" s="2" t="str">
        <f>数据源!AN157</f>
        <v>部件</v>
      </c>
      <c r="E125" s="2">
        <f>数据源!AO157</f>
        <v>127.40000000000003</v>
      </c>
      <c r="F125" s="2">
        <f>数据源!AP157</f>
        <v>1</v>
      </c>
      <c r="G125" s="2">
        <f>数据源!AQ157</f>
        <v>1.0999999999999999E-2</v>
      </c>
      <c r="H125" s="2">
        <f>数据源!AR157</f>
        <v>8.6773940345368887E-3</v>
      </c>
      <c r="I125" s="2">
        <f>数据源!AS157</f>
        <v>87</v>
      </c>
      <c r="J125" s="3">
        <f t="shared" si="103"/>
        <v>1</v>
      </c>
      <c r="K125" s="3">
        <f t="shared" si="104"/>
        <v>1</v>
      </c>
      <c r="L125" s="3" t="str">
        <f t="shared" si="98"/>
        <v>部件</v>
      </c>
      <c r="M125" s="3">
        <f t="shared" ca="1" si="99"/>
        <v>92205</v>
      </c>
      <c r="N125" s="3" t="str">
        <f t="shared" ca="1" si="100"/>
        <v>51211,52211,53211,51221,52221,53221,91001,91003,91005,91101,91103,91105,91201,91203,91205,91002,91004,91006,91102,91104,91106,91202,91204,91206,92001,92003,92005,92101,92103,92105,92201,92203,92205</v>
      </c>
      <c r="O125" s="3" t="str">
        <f t="shared" si="101"/>
        <v>1207,1207,1207,702,702,702,115,115,115,115,115,115,115,115,115,115,115,115,115,115,115,115,115,115,87,87,87,87,87,87,87,87,87</v>
      </c>
      <c r="P125" s="1" t="str">
        <f t="shared" si="102"/>
        <v>(4,7),(4,7),(4,7),(2,3),(2,3),(2,3),(1,2),(1,2),(1,2),(1,2),(1,2),(1,2),(1,2),(1,2),(1,2),(1,2),(1,2),(1,2),(1,2),(1,2),(1,2),(1,2),(1,2),(1,2),(1,1),(1,1),(1,1),(1,1),(1,1),(1,1),(1,1),(1,1),(1,1)</v>
      </c>
      <c r="Q125" s="3" t="str">
        <f>IF(D125="坦克碎片",VLOOKUP(C125,道具信息!$N$2:$O$291,2,FALSE)&amp;"碎片",VLOOKUP(C125,道具信息!$N$2:$O$291,2,FALSE))</f>
        <v>T2部件</v>
      </c>
      <c r="R125" s="3">
        <f t="shared" si="83"/>
        <v>1566</v>
      </c>
      <c r="S125" s="11">
        <f t="shared" si="84"/>
        <v>0.157</v>
      </c>
      <c r="T125" s="3" t="str">
        <f>VLOOKUP(Q125,道具信息!$Q$3:$S$20,2,FALSE)</f>
        <v>CHEST_ITEM_TYPE_T2_PART</v>
      </c>
      <c r="U125" s="3" t="str">
        <f>IF(COUNTIF(U$93:U124,T125)=0,T125,"")</f>
        <v/>
      </c>
      <c r="V125" s="3" t="str">
        <f t="shared" si="96"/>
        <v>CHEST_ITEM_TYPE_T2_SHARD,CHEST_ITEM_TYPE_T1_PART,CHEST_ITEM_TYPE_T2_PART</v>
      </c>
      <c r="W125" s="13" t="str">
        <f t="shared" si="89"/>
        <v/>
      </c>
      <c r="X125" s="3" t="str">
        <f t="shared" si="90"/>
        <v/>
      </c>
      <c r="Y125" s="3" t="str">
        <f t="shared" si="97"/>
        <v>57.5%,20.8%,15.7%</v>
      </c>
    </row>
    <row r="126" spans="2:25" x14ac:dyDescent="0.3">
      <c r="B126" s="2">
        <f>数据源!AL158</f>
        <v>4</v>
      </c>
      <c r="C126" s="2" t="str">
        <f>数据源!AM158</f>
        <v>T2LP2</v>
      </c>
      <c r="D126" s="2" t="str">
        <f>数据源!AN158</f>
        <v>部件</v>
      </c>
      <c r="E126" s="2">
        <f>数据源!AO158</f>
        <v>127.40000000000003</v>
      </c>
      <c r="F126" s="2">
        <f>数据源!AP158</f>
        <v>1</v>
      </c>
      <c r="G126" s="2">
        <f>数据源!AQ158</f>
        <v>1.0999999999999999E-2</v>
      </c>
      <c r="H126" s="2">
        <f>数据源!AR158</f>
        <v>8.6773940345368887E-3</v>
      </c>
      <c r="I126" s="2">
        <f>数据源!AS158</f>
        <v>87</v>
      </c>
      <c r="J126" s="3">
        <f t="shared" si="103"/>
        <v>1</v>
      </c>
      <c r="K126" s="3">
        <f t="shared" si="104"/>
        <v>1</v>
      </c>
      <c r="L126" s="3" t="str">
        <f t="shared" si="98"/>
        <v>部件</v>
      </c>
      <c r="M126" s="3">
        <f t="shared" ca="1" si="99"/>
        <v>92002</v>
      </c>
      <c r="N126" s="3" t="str">
        <f t="shared" ca="1" si="100"/>
        <v>51211,52211,53211,51221,52221,53221,91001,91003,91005,91101,91103,91105,91201,91203,91205,91002,91004,91006,91102,91104,91106,91202,91204,91206,92001,92003,92005,92101,92103,92105,92201,92203,92205,92002</v>
      </c>
      <c r="O126" s="3" t="str">
        <f t="shared" si="101"/>
        <v>1207,1207,1207,702,702,702,115,115,115,115,115,115,115,115,115,115,115,115,115,115,115,115,115,115,87,87,87,87,87,87,87,87,87,87</v>
      </c>
      <c r="P126" s="1" t="str">
        <f t="shared" si="102"/>
        <v>(4,7),(4,7),(4,7),(2,3),(2,3),(2,3),(1,2),(1,2),(1,2),(1,2),(1,2),(1,2),(1,2),(1,2),(1,2),(1,2),(1,2),(1,2),(1,2),(1,2),(1,2),(1,2),(1,2),(1,2),(1,1),(1,1),(1,1),(1,1),(1,1),(1,1),(1,1),(1,1),(1,1),(1,1)</v>
      </c>
      <c r="Q126" s="3" t="str">
        <f>IF(D126="坦克碎片",VLOOKUP(C126,道具信息!$N$2:$O$291,2,FALSE)&amp;"碎片",VLOOKUP(C126,道具信息!$N$2:$O$291,2,FALSE))</f>
        <v>T2部件</v>
      </c>
      <c r="R126" s="3">
        <f t="shared" si="83"/>
        <v>1566</v>
      </c>
      <c r="S126" s="11">
        <f t="shared" si="84"/>
        <v>0.157</v>
      </c>
      <c r="T126" s="3" t="str">
        <f>VLOOKUP(Q126,道具信息!$Q$3:$S$20,2,FALSE)</f>
        <v>CHEST_ITEM_TYPE_T2_PART</v>
      </c>
      <c r="U126" s="3" t="str">
        <f>IF(COUNTIF(U$93:U125,T126)=0,T126,"")</f>
        <v/>
      </c>
      <c r="V126" s="3" t="str">
        <f t="shared" si="96"/>
        <v>CHEST_ITEM_TYPE_T2_SHARD,CHEST_ITEM_TYPE_T1_PART,CHEST_ITEM_TYPE_T2_PART</v>
      </c>
      <c r="W126" s="13" t="str">
        <f t="shared" si="89"/>
        <v/>
      </c>
      <c r="X126" s="3" t="str">
        <f t="shared" si="90"/>
        <v/>
      </c>
      <c r="Y126" s="3" t="str">
        <f t="shared" si="97"/>
        <v>57.5%,20.8%,15.7%</v>
      </c>
    </row>
    <row r="127" spans="2:25" x14ac:dyDescent="0.3">
      <c r="B127" s="2">
        <f>数据源!AL159</f>
        <v>4</v>
      </c>
      <c r="C127" s="2" t="str">
        <f>数据源!AM159</f>
        <v>T2LP4</v>
      </c>
      <c r="D127" s="2" t="str">
        <f>数据源!AN159</f>
        <v>部件</v>
      </c>
      <c r="E127" s="2">
        <f>数据源!AO159</f>
        <v>127.40000000000003</v>
      </c>
      <c r="F127" s="2">
        <f>数据源!AP159</f>
        <v>1</v>
      </c>
      <c r="G127" s="2">
        <f>数据源!AQ159</f>
        <v>1.0999999999999999E-2</v>
      </c>
      <c r="H127" s="2">
        <f>数据源!AR159</f>
        <v>8.6773940345368887E-3</v>
      </c>
      <c r="I127" s="2">
        <f>数据源!AS159</f>
        <v>87</v>
      </c>
      <c r="J127" s="3">
        <f t="shared" si="103"/>
        <v>1</v>
      </c>
      <c r="K127" s="3">
        <f t="shared" si="104"/>
        <v>1</v>
      </c>
      <c r="L127" s="3" t="str">
        <f t="shared" si="98"/>
        <v>部件</v>
      </c>
      <c r="M127" s="3">
        <f t="shared" ca="1" si="99"/>
        <v>92004</v>
      </c>
      <c r="N127" s="3" t="str">
        <f t="shared" ca="1" si="100"/>
        <v>51211,52211,53211,51221,52221,53221,91001,91003,91005,91101,91103,91105,91201,91203,91205,91002,91004,91006,91102,91104,91106,91202,91204,91206,92001,92003,92005,92101,92103,92105,92201,92203,92205,92002,92004</v>
      </c>
      <c r="O127" s="3" t="str">
        <f t="shared" si="101"/>
        <v>1207,1207,1207,702,702,702,115,115,115,115,115,115,115,115,115,115,115,115,115,115,115,115,115,115,87,87,87,87,87,87,87,87,87,87,87</v>
      </c>
      <c r="P127" s="1" t="str">
        <f t="shared" si="102"/>
        <v>(4,7),(4,7),(4,7),(2,3),(2,3),(2,3),(1,2),(1,2),(1,2),(1,2),(1,2),(1,2),(1,2),(1,2),(1,2),(1,2),(1,2),(1,2),(1,2),(1,2),(1,2),(1,2),(1,2),(1,2),(1,1),(1,1),(1,1),(1,1),(1,1),(1,1),(1,1),(1,1),(1,1),(1,1),(1,1)</v>
      </c>
      <c r="Q127" s="3" t="str">
        <f>IF(D127="坦克碎片",VLOOKUP(C127,道具信息!$N$2:$O$291,2,FALSE)&amp;"碎片",VLOOKUP(C127,道具信息!$N$2:$O$291,2,FALSE))</f>
        <v>T2部件</v>
      </c>
      <c r="R127" s="3">
        <f t="shared" si="83"/>
        <v>1566</v>
      </c>
      <c r="S127" s="11">
        <f t="shared" si="84"/>
        <v>0.157</v>
      </c>
      <c r="T127" s="3" t="str">
        <f>VLOOKUP(Q127,道具信息!$Q$3:$S$20,2,FALSE)</f>
        <v>CHEST_ITEM_TYPE_T2_PART</v>
      </c>
      <c r="U127" s="3" t="str">
        <f>IF(COUNTIF(U$93:U126,T127)=0,T127,"")</f>
        <v/>
      </c>
      <c r="V127" s="3" t="str">
        <f t="shared" si="96"/>
        <v>CHEST_ITEM_TYPE_T2_SHARD,CHEST_ITEM_TYPE_T1_PART,CHEST_ITEM_TYPE_T2_PART</v>
      </c>
      <c r="W127" s="13" t="str">
        <f t="shared" si="89"/>
        <v/>
      </c>
      <c r="X127" s="3" t="str">
        <f t="shared" si="90"/>
        <v/>
      </c>
      <c r="Y127" s="3" t="str">
        <f t="shared" si="97"/>
        <v>57.5%,20.8%,15.7%</v>
      </c>
    </row>
    <row r="128" spans="2:25" x14ac:dyDescent="0.3">
      <c r="B128" s="2">
        <f>数据源!AL160</f>
        <v>4</v>
      </c>
      <c r="C128" s="2" t="str">
        <f>数据源!AM160</f>
        <v>T2LP6</v>
      </c>
      <c r="D128" s="2" t="str">
        <f>数据源!AN160</f>
        <v>部件</v>
      </c>
      <c r="E128" s="2">
        <f>数据源!AO160</f>
        <v>127.40000000000003</v>
      </c>
      <c r="F128" s="2">
        <f>数据源!AP160</f>
        <v>1</v>
      </c>
      <c r="G128" s="2">
        <f>数据源!AQ160</f>
        <v>1.0999999999999999E-2</v>
      </c>
      <c r="H128" s="2">
        <f>数据源!AR160</f>
        <v>8.6773940345368887E-3</v>
      </c>
      <c r="I128" s="2">
        <f>数据源!AS160</f>
        <v>87</v>
      </c>
      <c r="J128" s="3">
        <f t="shared" si="103"/>
        <v>1</v>
      </c>
      <c r="K128" s="3">
        <f t="shared" si="104"/>
        <v>1</v>
      </c>
      <c r="L128" s="3" t="str">
        <f t="shared" si="98"/>
        <v>部件</v>
      </c>
      <c r="M128" s="3">
        <f t="shared" ca="1" si="99"/>
        <v>92006</v>
      </c>
      <c r="N128" s="3" t="str">
        <f t="shared" ca="1" si="100"/>
        <v>51211,52211,53211,51221,52221,53221,91001,91003,91005,91101,91103,91105,91201,91203,91205,91002,91004,91006,91102,91104,91106,91202,91204,91206,92001,92003,92005,92101,92103,92105,92201,92203,92205,92002,92004,92006</v>
      </c>
      <c r="O128" s="3" t="str">
        <f t="shared" si="101"/>
        <v>1207,1207,1207,702,702,702,115,115,115,115,115,115,115,115,115,115,115,115,115,115,115,115,115,115,87,87,87,87,87,87,87,87,87,87,87,87</v>
      </c>
      <c r="P128" s="1" t="str">
        <f t="shared" si="102"/>
        <v>(4,7),(4,7),(4,7),(2,3),(2,3),(2,3),(1,2),(1,2),(1,2),(1,2),(1,2),(1,2),(1,2),(1,2),(1,2),(1,2),(1,2),(1,2),(1,2),(1,2),(1,2),(1,2),(1,2),(1,2),(1,1),(1,1),(1,1),(1,1),(1,1),(1,1),(1,1),(1,1),(1,1),(1,1),(1,1),(1,1)</v>
      </c>
      <c r="Q128" s="3" t="str">
        <f>IF(D128="坦克碎片",VLOOKUP(C128,道具信息!$N$2:$O$291,2,FALSE)&amp;"碎片",VLOOKUP(C128,道具信息!$N$2:$O$291,2,FALSE))</f>
        <v>T2部件</v>
      </c>
      <c r="R128" s="3">
        <f t="shared" si="83"/>
        <v>1566</v>
      </c>
      <c r="S128" s="11">
        <f t="shared" si="84"/>
        <v>0.157</v>
      </c>
      <c r="T128" s="3" t="str">
        <f>VLOOKUP(Q128,道具信息!$Q$3:$S$20,2,FALSE)</f>
        <v>CHEST_ITEM_TYPE_T2_PART</v>
      </c>
      <c r="U128" s="3" t="str">
        <f>IF(COUNTIF(U$93:U127,T128)=0,T128,"")</f>
        <v/>
      </c>
      <c r="V128" s="3" t="str">
        <f t="shared" si="96"/>
        <v>CHEST_ITEM_TYPE_T2_SHARD,CHEST_ITEM_TYPE_T1_PART,CHEST_ITEM_TYPE_T2_PART</v>
      </c>
      <c r="W128" s="13" t="str">
        <f t="shared" si="89"/>
        <v/>
      </c>
      <c r="X128" s="3" t="str">
        <f t="shared" si="90"/>
        <v/>
      </c>
      <c r="Y128" s="3" t="str">
        <f t="shared" si="97"/>
        <v>57.5%,20.8%,15.7%</v>
      </c>
    </row>
    <row r="129" spans="2:25" x14ac:dyDescent="0.3">
      <c r="B129" s="2">
        <f>数据源!AL161</f>
        <v>4</v>
      </c>
      <c r="C129" s="2" t="str">
        <f>数据源!AM161</f>
        <v>T2MP2</v>
      </c>
      <c r="D129" s="2" t="str">
        <f>数据源!AN161</f>
        <v>部件</v>
      </c>
      <c r="E129" s="2">
        <f>数据源!AO161</f>
        <v>127.40000000000003</v>
      </c>
      <c r="F129" s="2">
        <f>数据源!AP161</f>
        <v>1</v>
      </c>
      <c r="G129" s="2">
        <f>数据源!AQ161</f>
        <v>1.0999999999999999E-2</v>
      </c>
      <c r="H129" s="2">
        <f>数据源!AR161</f>
        <v>8.6773940345368887E-3</v>
      </c>
      <c r="I129" s="2">
        <f>数据源!AS161</f>
        <v>87</v>
      </c>
      <c r="J129" s="3">
        <f t="shared" si="103"/>
        <v>1</v>
      </c>
      <c r="K129" s="3">
        <f t="shared" si="104"/>
        <v>1</v>
      </c>
      <c r="L129" s="3" t="str">
        <f t="shared" si="98"/>
        <v>部件</v>
      </c>
      <c r="M129" s="3">
        <f t="shared" ca="1" si="99"/>
        <v>92102</v>
      </c>
      <c r="N129" s="3" t="str">
        <f t="shared" ca="1" si="100"/>
        <v>51211,52211,53211,51221,52221,53221,91001,91003,91005,91101,91103,91105,91201,91203,91205,91002,91004,91006,91102,91104,91106,91202,91204,91206,92001,92003,92005,92101,92103,92105,92201,92203,92205,92002,92004,92006,92102</v>
      </c>
      <c r="O129" s="3" t="str">
        <f t="shared" si="101"/>
        <v>1207,1207,1207,702,702,702,115,115,115,115,115,115,115,115,115,115,115,115,115,115,115,115,115,115,87,87,87,87,87,87,87,87,87,87,87,87,87</v>
      </c>
      <c r="P129" s="1" t="str">
        <f t="shared" si="102"/>
        <v>(4,7),(4,7),(4,7),(2,3),(2,3),(2,3),(1,2),(1,2),(1,2),(1,2),(1,2),(1,2),(1,2),(1,2),(1,2),(1,2),(1,2),(1,2),(1,2),(1,2),(1,2),(1,2),(1,2),(1,2),(1,1),(1,1),(1,1),(1,1),(1,1),(1,1),(1,1),(1,1),(1,1),(1,1),(1,1),(1,1),(1,1)</v>
      </c>
      <c r="Q129" s="3" t="str">
        <f>IF(D129="坦克碎片",VLOOKUP(C129,道具信息!$N$2:$O$291,2,FALSE)&amp;"碎片",VLOOKUP(C129,道具信息!$N$2:$O$291,2,FALSE))</f>
        <v>T2部件</v>
      </c>
      <c r="R129" s="3">
        <f t="shared" si="83"/>
        <v>1566</v>
      </c>
      <c r="S129" s="11">
        <f t="shared" si="84"/>
        <v>0.157</v>
      </c>
      <c r="T129" s="3" t="str">
        <f>VLOOKUP(Q129,道具信息!$Q$3:$S$20,2,FALSE)</f>
        <v>CHEST_ITEM_TYPE_T2_PART</v>
      </c>
      <c r="U129" s="3" t="str">
        <f>IF(COUNTIF(U$93:U128,T129)=0,T129,"")</f>
        <v/>
      </c>
      <c r="V129" s="3" t="str">
        <f t="shared" si="96"/>
        <v>CHEST_ITEM_TYPE_T2_SHARD,CHEST_ITEM_TYPE_T1_PART,CHEST_ITEM_TYPE_T2_PART</v>
      </c>
      <c r="W129" s="13" t="str">
        <f t="shared" si="89"/>
        <v/>
      </c>
      <c r="X129" s="3" t="str">
        <f t="shared" si="90"/>
        <v/>
      </c>
      <c r="Y129" s="3" t="str">
        <f t="shared" si="97"/>
        <v>57.5%,20.8%,15.7%</v>
      </c>
    </row>
    <row r="130" spans="2:25" x14ac:dyDescent="0.3">
      <c r="B130" s="2">
        <f>数据源!AL162</f>
        <v>4</v>
      </c>
      <c r="C130" s="2" t="str">
        <f>数据源!AM162</f>
        <v>T2MP4</v>
      </c>
      <c r="D130" s="2" t="str">
        <f>数据源!AN162</f>
        <v>部件</v>
      </c>
      <c r="E130" s="2">
        <f>数据源!AO162</f>
        <v>127.40000000000003</v>
      </c>
      <c r="F130" s="2">
        <f>数据源!AP162</f>
        <v>1</v>
      </c>
      <c r="G130" s="2">
        <f>数据源!AQ162</f>
        <v>1.0999999999999999E-2</v>
      </c>
      <c r="H130" s="2">
        <f>数据源!AR162</f>
        <v>8.6773940345368887E-3</v>
      </c>
      <c r="I130" s="2">
        <f>数据源!AS162</f>
        <v>87</v>
      </c>
      <c r="J130" s="3">
        <f t="shared" si="103"/>
        <v>1</v>
      </c>
      <c r="K130" s="3">
        <f t="shared" si="104"/>
        <v>1</v>
      </c>
      <c r="L130" s="3" t="str">
        <f t="shared" si="98"/>
        <v>部件</v>
      </c>
      <c r="M130" s="3">
        <f t="shared" ca="1" si="99"/>
        <v>92104</v>
      </c>
      <c r="N130" s="3" t="str">
        <f t="shared" ca="1" si="100"/>
        <v>51211,52211,53211,51221,52221,53221,91001,91003,91005,91101,91103,91105,91201,91203,91205,91002,91004,91006,91102,91104,91106,91202,91204,91206,92001,92003,92005,92101,92103,92105,92201,92203,92205,92002,92004,92006,92102,92104</v>
      </c>
      <c r="O130" s="3" t="str">
        <f t="shared" si="101"/>
        <v>1207,1207,1207,702,702,702,115,115,115,115,115,115,115,115,115,115,115,115,115,115,115,115,115,115,87,87,87,87,87,87,87,87,87,87,87,87,87,87</v>
      </c>
      <c r="P130" s="1" t="str">
        <f t="shared" si="102"/>
        <v>(4,7),(4,7),(4,7),(2,3),(2,3),(2,3),(1,2),(1,2),(1,2),(1,2),(1,2),(1,2),(1,2),(1,2),(1,2),(1,2),(1,2),(1,2),(1,2),(1,2),(1,2),(1,2),(1,2),(1,2),(1,1),(1,1),(1,1),(1,1),(1,1),(1,1),(1,1),(1,1),(1,1),(1,1),(1,1),(1,1),(1,1),(1,1)</v>
      </c>
      <c r="Q130" s="3" t="str">
        <f>IF(D130="坦克碎片",VLOOKUP(C130,道具信息!$N$2:$O$291,2,FALSE)&amp;"碎片",VLOOKUP(C130,道具信息!$N$2:$O$291,2,FALSE))</f>
        <v>T2部件</v>
      </c>
      <c r="R130" s="3">
        <f t="shared" si="83"/>
        <v>1566</v>
      </c>
      <c r="S130" s="11">
        <f t="shared" si="84"/>
        <v>0.157</v>
      </c>
      <c r="T130" s="3" t="str">
        <f>VLOOKUP(Q130,道具信息!$Q$3:$S$20,2,FALSE)</f>
        <v>CHEST_ITEM_TYPE_T2_PART</v>
      </c>
      <c r="U130" s="3" t="str">
        <f>IF(COUNTIF(U$93:U129,T130)=0,T130,"")</f>
        <v/>
      </c>
      <c r="V130" s="3" t="str">
        <f t="shared" si="96"/>
        <v>CHEST_ITEM_TYPE_T2_SHARD,CHEST_ITEM_TYPE_T1_PART,CHEST_ITEM_TYPE_T2_PART</v>
      </c>
      <c r="W130" s="13" t="str">
        <f t="shared" si="89"/>
        <v/>
      </c>
      <c r="X130" s="3" t="str">
        <f t="shared" si="90"/>
        <v/>
      </c>
      <c r="Y130" s="3" t="str">
        <f t="shared" si="97"/>
        <v>57.5%,20.8%,15.7%</v>
      </c>
    </row>
    <row r="131" spans="2:25" x14ac:dyDescent="0.3">
      <c r="B131" s="2">
        <f>数据源!AL163</f>
        <v>4</v>
      </c>
      <c r="C131" s="2" t="str">
        <f>数据源!AM163</f>
        <v>T2MP6</v>
      </c>
      <c r="D131" s="2" t="str">
        <f>数据源!AN163</f>
        <v>部件</v>
      </c>
      <c r="E131" s="2">
        <f>数据源!AO163</f>
        <v>127.40000000000003</v>
      </c>
      <c r="F131" s="2">
        <f>数据源!AP163</f>
        <v>1</v>
      </c>
      <c r="G131" s="2">
        <f>数据源!AQ163</f>
        <v>1.0999999999999999E-2</v>
      </c>
      <c r="H131" s="2">
        <f>数据源!AR163</f>
        <v>8.6773940345368887E-3</v>
      </c>
      <c r="I131" s="2">
        <f>数据源!AS163</f>
        <v>87</v>
      </c>
      <c r="J131" s="3">
        <f t="shared" si="103"/>
        <v>1</v>
      </c>
      <c r="K131" s="3">
        <f t="shared" si="104"/>
        <v>1</v>
      </c>
      <c r="L131" s="3" t="str">
        <f t="shared" si="98"/>
        <v>部件</v>
      </c>
      <c r="M131" s="3">
        <f t="shared" ca="1" si="99"/>
        <v>92106</v>
      </c>
      <c r="N131" s="3" t="str">
        <f t="shared" ca="1" si="100"/>
        <v>51211,52211,53211,51221,52221,53221,91001,91003,91005,91101,91103,91105,91201,91203,91205,91002,91004,91006,91102,91104,91106,91202,91204,91206,92001,92003,92005,92101,92103,92105,92201,92203,92205,92002,92004,92006,92102,92104,92106</v>
      </c>
      <c r="O131" s="3" t="str">
        <f t="shared" si="101"/>
        <v>1207,1207,1207,702,702,702,115,115,115,115,115,115,115,115,115,115,115,115,115,115,115,115,115,115,87,87,87,87,87,87,87,87,87,87,87,87,87,87,87</v>
      </c>
      <c r="P131" s="1" t="str">
        <f t="shared" si="102"/>
        <v>(4,7),(4,7),(4,7),(2,3),(2,3),(2,3),(1,2),(1,2),(1,2),(1,2),(1,2),(1,2),(1,2),(1,2),(1,2),(1,2),(1,2),(1,2),(1,2),(1,2),(1,2),(1,2),(1,2),(1,2),(1,1),(1,1),(1,1),(1,1),(1,1),(1,1),(1,1),(1,1),(1,1),(1,1),(1,1),(1,1),(1,1),(1,1),(1,1)</v>
      </c>
      <c r="Q131" s="3" t="str">
        <f>IF(D131="坦克碎片",VLOOKUP(C131,道具信息!$N$2:$O$291,2,FALSE)&amp;"碎片",VLOOKUP(C131,道具信息!$N$2:$O$291,2,FALSE))</f>
        <v>T2部件</v>
      </c>
      <c r="R131" s="3">
        <f t="shared" si="83"/>
        <v>1566</v>
      </c>
      <c r="S131" s="11">
        <f t="shared" si="84"/>
        <v>0.157</v>
      </c>
      <c r="T131" s="3" t="str">
        <f>VLOOKUP(Q131,道具信息!$Q$3:$S$20,2,FALSE)</f>
        <v>CHEST_ITEM_TYPE_T2_PART</v>
      </c>
      <c r="U131" s="3" t="str">
        <f>IF(COUNTIF(U$93:U130,T131)=0,T131,"")</f>
        <v/>
      </c>
      <c r="V131" s="3" t="str">
        <f t="shared" si="96"/>
        <v>CHEST_ITEM_TYPE_T2_SHARD,CHEST_ITEM_TYPE_T1_PART,CHEST_ITEM_TYPE_T2_PART</v>
      </c>
      <c r="W131" s="13" t="str">
        <f t="shared" si="89"/>
        <v/>
      </c>
      <c r="X131" s="3" t="str">
        <f t="shared" si="90"/>
        <v/>
      </c>
      <c r="Y131" s="3" t="str">
        <f t="shared" si="97"/>
        <v>57.5%,20.8%,15.7%</v>
      </c>
    </row>
    <row r="132" spans="2:25" x14ac:dyDescent="0.3">
      <c r="B132" s="2">
        <f>数据源!AL164</f>
        <v>4</v>
      </c>
      <c r="C132" s="2" t="str">
        <f>数据源!AM164</f>
        <v>T2HP2</v>
      </c>
      <c r="D132" s="2" t="str">
        <f>数据源!AN164</f>
        <v>部件</v>
      </c>
      <c r="E132" s="2">
        <f>数据源!AO164</f>
        <v>127.40000000000003</v>
      </c>
      <c r="F132" s="2">
        <f>数据源!AP164</f>
        <v>1</v>
      </c>
      <c r="G132" s="2">
        <f>数据源!AQ164</f>
        <v>1.0999999999999999E-2</v>
      </c>
      <c r="H132" s="2">
        <f>数据源!AR164</f>
        <v>8.6773940345368887E-3</v>
      </c>
      <c r="I132" s="2">
        <f>数据源!AS164</f>
        <v>87</v>
      </c>
      <c r="J132" s="3">
        <f t="shared" si="103"/>
        <v>1</v>
      </c>
      <c r="K132" s="3">
        <f t="shared" si="104"/>
        <v>1</v>
      </c>
      <c r="L132" s="3" t="str">
        <f t="shared" si="98"/>
        <v>部件</v>
      </c>
      <c r="M132" s="3">
        <f t="shared" ca="1" si="99"/>
        <v>92202</v>
      </c>
      <c r="N132" s="3" t="str">
        <f t="shared" ca="1" si="100"/>
        <v>51211,52211,53211,51221,52221,53221,91001,91003,91005,91101,91103,91105,91201,91203,91205,91002,91004,91006,91102,91104,91106,91202,91204,91206,92001,92003,92005,92101,92103,92105,92201,92203,92205,92002,92004,92006,92102,92104,92106,92202</v>
      </c>
      <c r="O132" s="3" t="str">
        <f t="shared" si="101"/>
        <v>1207,1207,1207,702,702,702,115,115,115,115,115,115,115,115,115,115,115,115,115,115,115,115,115,115,87,87,87,87,87,87,87,87,87,87,87,87,87,87,87,87</v>
      </c>
      <c r="P132" s="1" t="str">
        <f t="shared" si="102"/>
        <v>(4,7),(4,7),(4,7),(2,3),(2,3),(2,3),(1,2),(1,2),(1,2),(1,2),(1,2),(1,2),(1,2),(1,2),(1,2),(1,2),(1,2),(1,2),(1,2),(1,2),(1,2),(1,2),(1,2),(1,2),(1,1),(1,1),(1,1),(1,1),(1,1),(1,1),(1,1),(1,1),(1,1),(1,1),(1,1),(1,1),(1,1),(1,1),(1,1),(1,1)</v>
      </c>
      <c r="Q132" s="3" t="str">
        <f>IF(D132="坦克碎片",VLOOKUP(C132,道具信息!$N$2:$O$291,2,FALSE)&amp;"碎片",VLOOKUP(C132,道具信息!$N$2:$O$291,2,FALSE))</f>
        <v>T2部件</v>
      </c>
      <c r="R132" s="3">
        <f t="shared" si="83"/>
        <v>1566</v>
      </c>
      <c r="S132" s="11">
        <f t="shared" si="84"/>
        <v>0.157</v>
      </c>
      <c r="T132" s="3" t="str">
        <f>VLOOKUP(Q132,道具信息!$Q$3:$S$20,2,FALSE)</f>
        <v>CHEST_ITEM_TYPE_T2_PART</v>
      </c>
      <c r="U132" s="3" t="str">
        <f>IF(COUNTIF(U$93:U131,T132)=0,T132,"")</f>
        <v/>
      </c>
      <c r="V132" s="3" t="str">
        <f t="shared" si="96"/>
        <v>CHEST_ITEM_TYPE_T2_SHARD,CHEST_ITEM_TYPE_T1_PART,CHEST_ITEM_TYPE_T2_PART</v>
      </c>
      <c r="W132" s="13" t="str">
        <f t="shared" si="89"/>
        <v/>
      </c>
      <c r="X132" s="3" t="str">
        <f t="shared" si="90"/>
        <v/>
      </c>
      <c r="Y132" s="3" t="str">
        <f t="shared" si="97"/>
        <v>57.5%,20.8%,15.7%</v>
      </c>
    </row>
    <row r="133" spans="2:25" x14ac:dyDescent="0.3">
      <c r="B133" s="2">
        <f>数据源!AL165</f>
        <v>4</v>
      </c>
      <c r="C133" s="2" t="str">
        <f>数据源!AM165</f>
        <v>T2HP4</v>
      </c>
      <c r="D133" s="2" t="str">
        <f>数据源!AN165</f>
        <v>部件</v>
      </c>
      <c r="E133" s="2">
        <f>数据源!AO165</f>
        <v>127.40000000000003</v>
      </c>
      <c r="F133" s="2">
        <f>数据源!AP165</f>
        <v>1</v>
      </c>
      <c r="G133" s="2">
        <f>数据源!AQ165</f>
        <v>1.0999999999999999E-2</v>
      </c>
      <c r="H133" s="2">
        <f>数据源!AR165</f>
        <v>8.6773940345368887E-3</v>
      </c>
      <c r="I133" s="2">
        <f>数据源!AS165</f>
        <v>87</v>
      </c>
      <c r="J133" s="3">
        <f t="shared" si="103"/>
        <v>1</v>
      </c>
      <c r="K133" s="3">
        <f t="shared" si="104"/>
        <v>1</v>
      </c>
      <c r="L133" s="3" t="str">
        <f t="shared" si="98"/>
        <v>部件</v>
      </c>
      <c r="M133" s="3">
        <f t="shared" ca="1" si="99"/>
        <v>92204</v>
      </c>
      <c r="N133" s="3" t="str">
        <f t="shared" ca="1" si="100"/>
        <v>51211,52211,53211,51221,52221,53221,91001,91003,91005,91101,91103,91105,91201,91203,91205,91002,91004,91006,91102,91104,91106,91202,91204,91206,92001,92003,92005,92101,92103,92105,92201,92203,92205,92002,92004,92006,92102,92104,92106,92202,92204</v>
      </c>
      <c r="O133" s="3" t="str">
        <f t="shared" si="101"/>
        <v>1207,1207,1207,702,702,702,115,115,115,115,115,115,115,115,115,115,115,115,115,115,115,115,115,115,87,87,87,87,87,87,87,87,87,87,87,87,87,87,87,87,87</v>
      </c>
      <c r="P133" s="1" t="str">
        <f t="shared" si="102"/>
        <v>(4,7),(4,7),(4,7),(2,3),(2,3),(2,3),(1,2),(1,2),(1,2),(1,2),(1,2),(1,2),(1,2),(1,2),(1,2),(1,2),(1,2),(1,2),(1,2),(1,2),(1,2),(1,2),(1,2),(1,2),(1,1),(1,1),(1,1),(1,1),(1,1),(1,1),(1,1),(1,1),(1,1),(1,1),(1,1),(1,1),(1,1),(1,1),(1,1),(1,1),(1,1)</v>
      </c>
      <c r="Q133" s="3" t="str">
        <f>IF(D133="坦克碎片",VLOOKUP(C133,道具信息!$N$2:$O$291,2,FALSE)&amp;"碎片",VLOOKUP(C133,道具信息!$N$2:$O$291,2,FALSE))</f>
        <v>T2部件</v>
      </c>
      <c r="R133" s="3">
        <f t="shared" si="83"/>
        <v>1566</v>
      </c>
      <c r="S133" s="11">
        <f t="shared" si="84"/>
        <v>0.157</v>
      </c>
      <c r="T133" s="3" t="str">
        <f>VLOOKUP(Q133,道具信息!$Q$3:$S$20,2,FALSE)</f>
        <v>CHEST_ITEM_TYPE_T2_PART</v>
      </c>
      <c r="U133" s="3" t="str">
        <f>IF(COUNTIF(U$93:U132,T133)=0,T133,"")</f>
        <v/>
      </c>
      <c r="V133" s="3" t="str">
        <f t="shared" si="96"/>
        <v>CHEST_ITEM_TYPE_T2_SHARD,CHEST_ITEM_TYPE_T1_PART,CHEST_ITEM_TYPE_T2_PART</v>
      </c>
      <c r="W133" s="13" t="str">
        <f t="shared" si="89"/>
        <v/>
      </c>
      <c r="X133" s="3" t="str">
        <f t="shared" si="90"/>
        <v/>
      </c>
      <c r="Y133" s="3" t="str">
        <f t="shared" si="97"/>
        <v>57.5%,20.8%,15.7%</v>
      </c>
    </row>
    <row r="134" spans="2:25" x14ac:dyDescent="0.3">
      <c r="B134" s="2">
        <f>数据源!AL166</f>
        <v>4</v>
      </c>
      <c r="C134" s="2" t="str">
        <f>数据源!AM166</f>
        <v>T2HP6</v>
      </c>
      <c r="D134" s="2" t="str">
        <f>数据源!AN166</f>
        <v>部件</v>
      </c>
      <c r="E134" s="2">
        <f>数据源!AO166</f>
        <v>127.40000000000003</v>
      </c>
      <c r="F134" s="2">
        <f>数据源!AP166</f>
        <v>1</v>
      </c>
      <c r="G134" s="2">
        <f>数据源!AQ166</f>
        <v>1.0999999999999999E-2</v>
      </c>
      <c r="H134" s="2">
        <f>数据源!AR166</f>
        <v>8.6773940345368887E-3</v>
      </c>
      <c r="I134" s="2">
        <f>数据源!AS166</f>
        <v>87</v>
      </c>
      <c r="J134" s="3">
        <f t="shared" si="103"/>
        <v>1</v>
      </c>
      <c r="K134" s="3">
        <f t="shared" si="104"/>
        <v>1</v>
      </c>
      <c r="L134" s="3" t="str">
        <f t="shared" si="98"/>
        <v>部件</v>
      </c>
      <c r="M134" s="3">
        <f t="shared" ca="1" si="99"/>
        <v>92206</v>
      </c>
      <c r="N134" s="3" t="str">
        <f t="shared" ca="1" si="100"/>
        <v>51211,52211,53211,51221,52221,53221,91001,91003,91005,91101,91103,91105,91201,91203,91205,91002,91004,91006,91102,91104,91106,91202,91204,91206,92001,92003,92005,92101,92103,92105,92201,92203,92205,92002,92004,92006,92102,92104,92106,92202,92204,92206</v>
      </c>
      <c r="O134" s="3" t="str">
        <f t="shared" si="101"/>
        <v>1207,1207,1207,702,702,702,115,115,115,115,115,115,115,115,115,115,115,115,115,115,115,115,115,115,87,87,87,87,87,87,87,87,87,87,87,87,87,87,87,87,87,87</v>
      </c>
      <c r="P134" s="1" t="str">
        <f t="shared" si="102"/>
        <v>(4,7),(4,7),(4,7),(2,3),(2,3),(2,3),(1,2),(1,2),(1,2),(1,2),(1,2),(1,2),(1,2),(1,2),(1,2),(1,2),(1,2),(1,2),(1,2),(1,2),(1,2),(1,2),(1,2),(1,2),(1,1),(1,1),(1,1),(1,1),(1,1),(1,1),(1,1),(1,1),(1,1),(1,1),(1,1),(1,1),(1,1),(1,1),(1,1),(1,1),(1,1),(1,1)</v>
      </c>
      <c r="Q134" s="3" t="str">
        <f>IF(D134="坦克碎片",VLOOKUP(C134,道具信息!$N$2:$O$291,2,FALSE)&amp;"碎片",VLOOKUP(C134,道具信息!$N$2:$O$291,2,FALSE))</f>
        <v>T2部件</v>
      </c>
      <c r="R134" s="3">
        <f t="shared" si="83"/>
        <v>1566</v>
      </c>
      <c r="S134" s="11">
        <f t="shared" si="84"/>
        <v>0.157</v>
      </c>
      <c r="T134" s="3" t="str">
        <f>VLOOKUP(Q134,道具信息!$Q$3:$S$20,2,FALSE)</f>
        <v>CHEST_ITEM_TYPE_T2_PART</v>
      </c>
      <c r="U134" s="3" t="str">
        <f>IF(COUNTIF(U$93:U133,T134)=0,T134,"")</f>
        <v/>
      </c>
      <c r="V134" s="3" t="str">
        <f t="shared" si="96"/>
        <v>CHEST_ITEM_TYPE_T2_SHARD,CHEST_ITEM_TYPE_T1_PART,CHEST_ITEM_TYPE_T2_PART</v>
      </c>
      <c r="W134" s="13" t="str">
        <f t="shared" si="89"/>
        <v/>
      </c>
      <c r="X134" s="3" t="str">
        <f t="shared" si="90"/>
        <v/>
      </c>
      <c r="Y134" s="3" t="str">
        <f t="shared" si="97"/>
        <v>57.5%,20.8%,15.7%</v>
      </c>
    </row>
    <row r="135" spans="2:25" x14ac:dyDescent="0.3">
      <c r="B135" s="2">
        <f>数据源!AL167</f>
        <v>4</v>
      </c>
      <c r="C135" s="2" t="str">
        <f>数据源!AM167</f>
        <v>3倍加速1</v>
      </c>
      <c r="D135" s="2" t="str">
        <f>数据源!AN167</f>
        <v>加速道具</v>
      </c>
      <c r="E135" s="2">
        <f>数据源!AO167</f>
        <v>35</v>
      </c>
      <c r="F135" s="2">
        <f>数据源!AP167</f>
        <v>1</v>
      </c>
      <c r="G135" s="2">
        <f>数据源!AQ167</f>
        <v>8.0000000000000002E-3</v>
      </c>
      <c r="H135" s="2">
        <f>数据源!AR167</f>
        <v>2.2971428571428573E-2</v>
      </c>
      <c r="I135" s="2">
        <f>数据源!AS167</f>
        <v>230</v>
      </c>
      <c r="J135" s="3">
        <f>ROUNDUP(IF(F135&gt;1,F135-ROUNDDOWN(SQRT(F135),0),F135),0)</f>
        <v>1</v>
      </c>
      <c r="K135" s="3">
        <f>F135*2-J135</f>
        <v>1</v>
      </c>
      <c r="L135" s="3" t="str">
        <f t="shared" si="98"/>
        <v>道具</v>
      </c>
      <c r="M135" s="3">
        <f t="shared" ca="1" si="99"/>
        <v>100301</v>
      </c>
      <c r="N135" s="3" t="str">
        <f t="shared" ca="1" si="100"/>
        <v>51211,52211,53211,51221,52221,53221,91001,91003,91005,91101,91103,91105,91201,91203,91205,91002,91004,91006,91102,91104,91106,91202,91204,91206,92001,92003,92005,92101,92103,92105,92201,92203,92205,92002,92004,92006,92102,92104,92106,92202,92204,92206,100301</v>
      </c>
      <c r="O135" s="3" t="str">
        <f t="shared" si="101"/>
        <v>1207,1207,1207,702,702,702,115,115,115,115,115,115,115,115,115,115,115,115,115,115,115,115,115,115,87,87,87,87,87,87,87,87,87,87,87,87,87,87,87,87,87,87,230</v>
      </c>
      <c r="P135" s="1" t="str">
        <f t="shared" si="102"/>
        <v>(4,7),(4,7),(4,7),(2,3),(2,3),(2,3),(1,2),(1,2),(1,2),(1,2),(1,2),(1,2),(1,2),(1,2),(1,2),(1,2),(1,2),(1,2),(1,2),(1,2),(1,2),(1,2),(1,2),(1,2),(1,1),(1,1),(1,1),(1,1),(1,1),(1,1),(1,1),(1,1),(1,1),(1,1),(1,1),(1,1),(1,1),(1,1),(1,1),(1,1),(1,1),(1,1),(1,1)</v>
      </c>
      <c r="Q135" s="3" t="str">
        <f>IF(D135="坦克碎片",VLOOKUP(C135,道具信息!$N$2:$O$291,2,FALSE)&amp;"碎片",VLOOKUP(C135,道具信息!$N$2:$O$291,2,FALSE))</f>
        <v>3倍加速</v>
      </c>
      <c r="R135" s="3">
        <f t="shared" si="83"/>
        <v>381</v>
      </c>
      <c r="S135" s="11">
        <f t="shared" si="84"/>
        <v>3.7999999999999999E-2</v>
      </c>
      <c r="T135" s="3" t="str">
        <f>VLOOKUP(Q135,道具信息!$Q$3:$S$20,2,FALSE)</f>
        <v>CHEST_ITEM_TYPE_3X_ACCELERATOR</v>
      </c>
      <c r="U135" s="3" t="str">
        <f>IF(COUNTIF(U$93:U134,T135)=0,T135,"")</f>
        <v>CHEST_ITEM_TYPE_3X_ACCELERATOR</v>
      </c>
      <c r="V135" s="3" t="str">
        <f t="shared" si="96"/>
        <v>CHEST_ITEM_TYPE_T2_SHARD,CHEST_ITEM_TYPE_T1_PART,CHEST_ITEM_TYPE_T2_PART,CHEST_ITEM_TYPE_3X_ACCELERATOR</v>
      </c>
      <c r="W135" s="13">
        <f t="shared" si="89"/>
        <v>3.7999999999999999E-2</v>
      </c>
      <c r="X135" s="3" t="str">
        <f t="shared" si="90"/>
        <v>3.8%</v>
      </c>
      <c r="Y135" s="3" t="str">
        <f t="shared" si="97"/>
        <v>57.5%,20.8%,15.7%,3.8%</v>
      </c>
    </row>
    <row r="136" spans="2:25" x14ac:dyDescent="0.3">
      <c r="B136" s="2">
        <f>数据源!AL168</f>
        <v>4</v>
      </c>
      <c r="C136" s="2" t="str">
        <f>数据源!AM168</f>
        <v>3倍加速2</v>
      </c>
      <c r="D136" s="2" t="str">
        <f>数据源!AN168</f>
        <v>加速道具</v>
      </c>
      <c r="E136" s="2">
        <f>数据源!AO168</f>
        <v>60</v>
      </c>
      <c r="F136" s="2">
        <f>数据源!AP168</f>
        <v>1</v>
      </c>
      <c r="G136" s="2">
        <f>数据源!AQ168</f>
        <v>8.9999999999999993E-3</v>
      </c>
      <c r="H136" s="2">
        <f>数据源!AR168</f>
        <v>1.5075E-2</v>
      </c>
      <c r="I136" s="2">
        <f>数据源!AS168</f>
        <v>151</v>
      </c>
      <c r="J136" s="3">
        <f t="shared" ref="J136:J138" si="105">ROUNDUP(IF(F136&gt;1,F136-ROUNDDOWN(SQRT(F136),0),F136),0)</f>
        <v>1</v>
      </c>
      <c r="K136" s="3">
        <f t="shared" ref="K136:K138" si="106">F136*2-J136</f>
        <v>1</v>
      </c>
      <c r="L136" s="3" t="str">
        <f t="shared" si="98"/>
        <v>道具</v>
      </c>
      <c r="M136" s="3">
        <f t="shared" ca="1" si="99"/>
        <v>100302</v>
      </c>
      <c r="N136" s="3" t="str">
        <f t="shared" ca="1" si="100"/>
        <v>51211,52211,53211,51221,52221,53221,91001,91003,91005,91101,91103,91105,91201,91203,91205,91002,91004,91006,91102,91104,91106,91202,91204,91206,92001,92003,92005,92101,92103,92105,92201,92203,92205,92002,92004,92006,92102,92104,92106,92202,92204,92206,100301,100302</v>
      </c>
      <c r="O136" s="3" t="str">
        <f t="shared" si="101"/>
        <v>1207,1207,1207,702,702,702,115,115,115,115,115,115,115,115,115,115,115,115,115,115,115,115,115,115,87,87,87,87,87,87,87,87,87,87,87,87,87,87,87,87,87,87,230,151</v>
      </c>
      <c r="P136" s="1" t="str">
        <f t="shared" si="102"/>
        <v>(4,7),(4,7),(4,7),(2,3),(2,3),(2,3),(1,2),(1,2),(1,2),(1,2),(1,2),(1,2),(1,2),(1,2),(1,2),(1,2),(1,2),(1,2),(1,2),(1,2),(1,2),(1,2),(1,2),(1,2),(1,1),(1,1),(1,1),(1,1),(1,1),(1,1),(1,1),(1,1),(1,1),(1,1),(1,1),(1,1),(1,1),(1,1),(1,1),(1,1),(1,1),(1,1),(1,1),(1,1)</v>
      </c>
      <c r="Q136" s="3" t="str">
        <f>IF(D136="坦克碎片",VLOOKUP(C136,道具信息!$N$2:$O$291,2,FALSE)&amp;"碎片",VLOOKUP(C136,道具信息!$N$2:$O$291,2,FALSE))</f>
        <v>3倍加速</v>
      </c>
      <c r="R136" s="3">
        <f t="shared" si="83"/>
        <v>381</v>
      </c>
      <c r="S136" s="11">
        <f t="shared" si="84"/>
        <v>3.7999999999999999E-2</v>
      </c>
      <c r="T136" s="3" t="str">
        <f>VLOOKUP(Q136,道具信息!$Q$3:$S$20,2,FALSE)</f>
        <v>CHEST_ITEM_TYPE_3X_ACCELERATOR</v>
      </c>
      <c r="U136" s="3" t="str">
        <f>IF(COUNTIF(U$93:U135,T136)=0,T136,"")</f>
        <v/>
      </c>
      <c r="V136" s="3" t="str">
        <f t="shared" si="96"/>
        <v>CHEST_ITEM_TYPE_T2_SHARD,CHEST_ITEM_TYPE_T1_PART,CHEST_ITEM_TYPE_T2_PART,CHEST_ITEM_TYPE_3X_ACCELERATOR</v>
      </c>
      <c r="W136" s="13" t="str">
        <f t="shared" si="89"/>
        <v/>
      </c>
      <c r="X136" s="3" t="str">
        <f t="shared" si="90"/>
        <v/>
      </c>
      <c r="Y136" s="3" t="str">
        <f t="shared" si="97"/>
        <v>57.5%,20.8%,15.7%,3.8%</v>
      </c>
    </row>
    <row r="137" spans="2:25" x14ac:dyDescent="0.3">
      <c r="B137" s="2">
        <f>数据源!AL169</f>
        <v>4</v>
      </c>
      <c r="C137" s="2" t="str">
        <f>数据源!AM169</f>
        <v>5倍加速1</v>
      </c>
      <c r="D137" s="2" t="str">
        <f>数据源!AN169</f>
        <v>加速道具</v>
      </c>
      <c r="E137" s="2">
        <f>数据源!AO169</f>
        <v>70</v>
      </c>
      <c r="F137" s="2">
        <f>数据源!AP169</f>
        <v>1</v>
      </c>
      <c r="G137" s="2">
        <f>数据源!AQ169</f>
        <v>0.01</v>
      </c>
      <c r="H137" s="2">
        <f>数据源!AR169</f>
        <v>1.4357142857142858E-2</v>
      </c>
      <c r="I137" s="2">
        <f>数据源!AS169</f>
        <v>144</v>
      </c>
      <c r="J137" s="3">
        <f t="shared" si="105"/>
        <v>1</v>
      </c>
      <c r="K137" s="3">
        <f t="shared" si="106"/>
        <v>1</v>
      </c>
      <c r="L137" s="3" t="str">
        <f t="shared" si="98"/>
        <v>道具</v>
      </c>
      <c r="M137" s="3">
        <f t="shared" ca="1" si="99"/>
        <v>100501</v>
      </c>
      <c r="N137" s="3" t="str">
        <f t="shared" ca="1" si="100"/>
        <v>51211,52211,53211,51221,52221,53221,91001,91003,91005,91101,91103,91105,91201,91203,91205,91002,91004,91006,91102,91104,91106,91202,91204,91206,92001,92003,92005,92101,92103,92105,92201,92203,92205,92002,92004,92006,92102,92104,92106,92202,92204,92206,100301,100302,100501</v>
      </c>
      <c r="O137" s="3" t="str">
        <f t="shared" si="101"/>
        <v>1207,1207,1207,702,702,702,115,115,115,115,115,115,115,115,115,115,115,115,115,115,115,115,115,115,87,87,87,87,87,87,87,87,87,87,87,87,87,87,87,87,87,87,230,151,144</v>
      </c>
      <c r="P137" s="1" t="str">
        <f t="shared" si="102"/>
        <v>(4,7),(4,7),(4,7),(2,3),(2,3),(2,3),(1,2),(1,2),(1,2),(1,2),(1,2),(1,2),(1,2),(1,2),(1,2),(1,2),(1,2),(1,2),(1,2),(1,2),(1,2),(1,2),(1,2),(1,2),(1,1),(1,1),(1,1),(1,1),(1,1),(1,1),(1,1),(1,1),(1,1),(1,1),(1,1),(1,1),(1,1),(1,1),(1,1),(1,1),(1,1),(1,1),(1,1),(1,1),(1,1)</v>
      </c>
      <c r="Q137" s="3" t="str">
        <f>IF(D137="坦克碎片",VLOOKUP(C137,道具信息!$N$2:$O$291,2,FALSE)&amp;"碎片",VLOOKUP(C137,道具信息!$N$2:$O$291,2,FALSE))</f>
        <v>5倍加速</v>
      </c>
      <c r="R137" s="3">
        <f t="shared" si="83"/>
        <v>224</v>
      </c>
      <c r="S137" s="11">
        <f t="shared" si="84"/>
        <v>2.1999999999999999E-2</v>
      </c>
      <c r="T137" s="3" t="str">
        <f>VLOOKUP(Q137,道具信息!$Q$3:$S$20,2,FALSE)</f>
        <v>CHEST_ITEM_TYPE_5X_ACCELERATOR</v>
      </c>
      <c r="U137" s="3" t="str">
        <f>IF(COUNTIF(U$93:U136,T137)=0,T137,"")</f>
        <v>CHEST_ITEM_TYPE_5X_ACCELERATOR</v>
      </c>
      <c r="V137" s="3" t="str">
        <f t="shared" si="96"/>
        <v>CHEST_ITEM_TYPE_T2_SHARD,CHEST_ITEM_TYPE_T1_PART,CHEST_ITEM_TYPE_T2_PART,CHEST_ITEM_TYPE_3X_ACCELERATOR,CHEST_ITEM_TYPE_5X_ACCELERATOR</v>
      </c>
      <c r="W137" s="13">
        <f t="shared" si="89"/>
        <v>2.1999999999999999E-2</v>
      </c>
      <c r="X137" s="3" t="str">
        <f t="shared" si="90"/>
        <v>2.2%</v>
      </c>
      <c r="Y137" s="3" t="str">
        <f t="shared" si="97"/>
        <v>57.5%,20.8%,15.7%,3.8%,2.2%</v>
      </c>
    </row>
    <row r="138" spans="2:25" x14ac:dyDescent="0.3">
      <c r="B138" s="2">
        <f>数据源!AL170</f>
        <v>4</v>
      </c>
      <c r="C138" s="2" t="str">
        <f>数据源!AM170</f>
        <v>5倍加速2</v>
      </c>
      <c r="D138" s="2" t="str">
        <f>数据源!AN170</f>
        <v>加速道具</v>
      </c>
      <c r="E138" s="2">
        <f>数据源!AO170</f>
        <v>125</v>
      </c>
      <c r="F138" s="2">
        <f>数据源!AP170</f>
        <v>1</v>
      </c>
      <c r="G138" s="2">
        <f>数据源!AQ170</f>
        <v>0.01</v>
      </c>
      <c r="H138" s="2">
        <f>数据源!AR170</f>
        <v>8.0400000000000003E-3</v>
      </c>
      <c r="I138" s="2">
        <f>数据源!AS170</f>
        <v>80</v>
      </c>
      <c r="J138" s="3">
        <f t="shared" si="105"/>
        <v>1</v>
      </c>
      <c r="K138" s="3">
        <f t="shared" si="106"/>
        <v>1</v>
      </c>
      <c r="L138" s="3" t="str">
        <f t="shared" si="98"/>
        <v>道具</v>
      </c>
      <c r="M138" s="3">
        <f t="shared" ca="1" si="99"/>
        <v>100502</v>
      </c>
      <c r="N138" s="3" t="str">
        <f t="shared" ca="1" si="100"/>
        <v>51211,52211,53211,51221,52221,53221,91001,91003,91005,91101,91103,91105,91201,91203,91205,91002,91004,91006,91102,91104,91106,91202,91204,91206,92001,92003,92005,92101,92103,92105,92201,92203,92205,92002,92004,92006,92102,92104,92106,92202,92204,92206,100301,100302,100501,100502</v>
      </c>
      <c r="O138" s="3" t="str">
        <f t="shared" si="101"/>
        <v>1207,1207,1207,702,702,702,115,115,115,115,115,115,115,115,115,115,115,115,115,115,115,115,115,115,87,87,87,87,87,87,87,87,87,87,87,87,87,87,87,87,87,87,230,151,144,80</v>
      </c>
      <c r="P138" s="1" t="str">
        <f t="shared" si="102"/>
        <v>(4,7),(4,7),(4,7),(2,3),(2,3),(2,3),(1,2),(1,2),(1,2),(1,2),(1,2),(1,2),(1,2),(1,2),(1,2),(1,2),(1,2),(1,2),(1,2),(1,2),(1,2),(1,2),(1,2),(1,2),(1,1),(1,1),(1,1),(1,1),(1,1),(1,1),(1,1),(1,1),(1,1),(1,1),(1,1),(1,1),(1,1),(1,1),(1,1),(1,1),(1,1),(1,1),(1,1),(1,1),(1,1),(1,1)</v>
      </c>
      <c r="Q138" s="3" t="str">
        <f>IF(D138="坦克碎片",VLOOKUP(C138,道具信息!$N$2:$O$291,2,FALSE)&amp;"碎片",VLOOKUP(C138,道具信息!$N$2:$O$291,2,FALSE))</f>
        <v>5倍加速</v>
      </c>
      <c r="R138" s="3">
        <f t="shared" si="83"/>
        <v>224</v>
      </c>
      <c r="S138" s="11">
        <f t="shared" si="84"/>
        <v>2.1999999999999999E-2</v>
      </c>
      <c r="T138" s="3" t="str">
        <f>VLOOKUP(Q138,道具信息!$Q$3:$S$20,2,FALSE)</f>
        <v>CHEST_ITEM_TYPE_5X_ACCELERATOR</v>
      </c>
      <c r="U138" s="3" t="str">
        <f>IF(COUNTIF(U$93:U137,T138)=0,T138,"")</f>
        <v/>
      </c>
      <c r="V138" s="3" t="str">
        <f t="shared" si="96"/>
        <v>CHEST_ITEM_TYPE_T2_SHARD,CHEST_ITEM_TYPE_T1_PART,CHEST_ITEM_TYPE_T2_PART,CHEST_ITEM_TYPE_3X_ACCELERATOR,CHEST_ITEM_TYPE_5X_ACCELERATOR</v>
      </c>
      <c r="W138" s="13" t="str">
        <f t="shared" si="89"/>
        <v/>
      </c>
      <c r="X138" s="3" t="str">
        <f t="shared" si="90"/>
        <v/>
      </c>
      <c r="Y138" s="3" t="str">
        <f t="shared" si="97"/>
        <v>57.5%,20.8%,15.7%,3.8%,2.2%</v>
      </c>
    </row>
    <row r="139" spans="2:25" x14ac:dyDescent="0.3">
      <c r="N139" s="3" t="str">
        <f ca="1">"["&amp;N138&amp;"]"</f>
        <v>[51211,52211,53211,51221,52221,53221,91001,91003,91005,91101,91103,91105,91201,91203,91205,91002,91004,91006,91102,91104,91106,91202,91204,91206,92001,92003,92005,92101,92103,92105,92201,92203,92205,92002,92004,92006,92102,92104,92106,92202,92204,92206,100301,100302,100501,100502]</v>
      </c>
      <c r="O139" s="3" t="str">
        <f>"["&amp;O138&amp;"]"</f>
        <v>[1207,1207,1207,702,702,702,115,115,115,115,115,115,115,115,115,115,115,115,115,115,115,115,115,115,87,87,87,87,87,87,87,87,87,87,87,87,87,87,87,87,87,87,230,151,144,80]</v>
      </c>
      <c r="P139" s="3" t="str">
        <f>"["&amp;P138&amp;"]"</f>
        <v>[(4,7),(4,7),(4,7),(2,3),(2,3),(2,3),(1,2),(1,2),(1,2),(1,2),(1,2),(1,2),(1,2),(1,2),(1,2),(1,2),(1,2),(1,2),(1,2),(1,2),(1,2),(1,2),(1,2),(1,2),(1,1),(1,1),(1,1),(1,1),(1,1),(1,1),(1,1),(1,1),(1,1),(1,1),(1,1),(1,1),(1,1),(1,1),(1,1),(1,1),(1,1),(1,1),(1,1),(1,1),(1,1),(1,1)]</v>
      </c>
      <c r="V139" s="3" t="str">
        <f>"["&amp;V138&amp;"]"</f>
        <v>[CHEST_ITEM_TYPE_T2_SHARD,CHEST_ITEM_TYPE_T1_PART,CHEST_ITEM_TYPE_T2_PART,CHEST_ITEM_TYPE_3X_ACCELERATOR,CHEST_ITEM_TYPE_5X_ACCELERATOR]</v>
      </c>
      <c r="Y139" s="3" t="str">
        <f>"["&amp;Y138&amp;"]"</f>
        <v>[57.5%,20.8%,15.7%,3.8%,2.2%]</v>
      </c>
    </row>
    <row r="141" spans="2:25" x14ac:dyDescent="0.3">
      <c r="B141" s="2" t="str">
        <f>数据源!AL173</f>
        <v>联赛等级</v>
      </c>
      <c r="C141" s="2" t="str">
        <f>数据源!AM173</f>
        <v>道具名称</v>
      </c>
      <c r="D141" s="2" t="str">
        <f>数据源!AN173</f>
        <v>对应大类</v>
      </c>
      <c r="E141" s="2" t="str">
        <f>数据源!AO173</f>
        <v>道具价值</v>
      </c>
      <c r="F141" s="2" t="str">
        <f>数据源!AP173</f>
        <v>抽取个数</v>
      </c>
      <c r="G141" s="2" t="str">
        <f>数据源!AQ173</f>
        <v>价值比例</v>
      </c>
      <c r="H141" s="2" t="str">
        <f>数据源!AR173</f>
        <v>产出概率</v>
      </c>
      <c r="I141" s="2" t="str">
        <f>数据源!AS173</f>
        <v>权重值</v>
      </c>
      <c r="J141" s="7" t="s">
        <v>234</v>
      </c>
      <c r="K141" s="7" t="s">
        <v>235</v>
      </c>
      <c r="L141" s="3" t="s">
        <v>222</v>
      </c>
      <c r="M141" s="3" t="s">
        <v>152</v>
      </c>
      <c r="N141" s="3" t="s">
        <v>224</v>
      </c>
      <c r="O141" s="3" t="s">
        <v>225</v>
      </c>
      <c r="P141" s="3" t="s">
        <v>226</v>
      </c>
      <c r="Q141" s="8" t="s">
        <v>244</v>
      </c>
      <c r="R141" s="8" t="s">
        <v>245</v>
      </c>
      <c r="S141" s="8" t="s">
        <v>246</v>
      </c>
    </row>
    <row r="142" spans="2:25" x14ac:dyDescent="0.3">
      <c r="B142" s="2">
        <f>数据源!AL174</f>
        <v>5</v>
      </c>
      <c r="C142" s="2" t="str">
        <f>数据源!AM174</f>
        <v>Puma</v>
      </c>
      <c r="D142" s="2" t="str">
        <f>数据源!AN174</f>
        <v>坦克碎片</v>
      </c>
      <c r="E142" s="2">
        <f>数据源!AO174</f>
        <v>42</v>
      </c>
      <c r="F142" s="2">
        <f>数据源!AP174</f>
        <v>3.5</v>
      </c>
      <c r="G142" s="2">
        <f>数据源!AQ174</f>
        <v>8.7599999999999997E-2</v>
      </c>
      <c r="H142" s="2">
        <f>数据源!AR174</f>
        <v>5.9889795918367343E-2</v>
      </c>
      <c r="I142" s="2">
        <f>数据源!AS174</f>
        <v>599</v>
      </c>
      <c r="J142" s="3">
        <f>ROUNDUP(IF(F142&gt;1,F142-ROUNDDOWN(SQRT(F142),0),F142),0)</f>
        <v>3</v>
      </c>
      <c r="K142" s="3">
        <f>F142*2-J142</f>
        <v>4</v>
      </c>
      <c r="L142" s="3" t="str">
        <f>RIGHT(D142,2)</f>
        <v>碎片</v>
      </c>
      <c r="M142" s="3">
        <f ca="1">IF(OR(L142="坦克",L142="碎片"),VLOOKUP(C142,INDIRECT("坦克ID"),MATCH(L142&amp;"ID",INDIRECT("坦克标头"),0),FALSE),VLOOKUP(C142,INDIRECT(L142&amp;"ID"),2,FALSE))</f>
        <v>51221</v>
      </c>
      <c r="N142" s="3">
        <f ca="1">M142</f>
        <v>51221</v>
      </c>
      <c r="O142" s="3">
        <f>I142</f>
        <v>599</v>
      </c>
      <c r="P142" s="1" t="str">
        <f>"("&amp;J142&amp;","&amp;K142&amp;")"</f>
        <v>(3,4)</v>
      </c>
      <c r="Q142" s="3" t="str">
        <f>IF(D142="坦克碎片",VLOOKUP(C142,道具信息!$N$2:$O$291,2,FALSE)&amp;"碎片",VLOOKUP(C142,道具信息!$N$2:$O$291,2,FALSE))</f>
        <v>T2坦克碎片</v>
      </c>
      <c r="R142" s="3">
        <f t="shared" ref="R142:R173" si="107">SUMIFS(I:I,Q:Q,Q142,B:B,B142)</f>
        <v>1797</v>
      </c>
      <c r="S142" s="11">
        <f t="shared" ref="S142:S173" si="108">ROUND(R142/SUMIF(B:B,B142,I:I),3)</f>
        <v>0.17899999999999999</v>
      </c>
      <c r="T142" s="3" t="str">
        <f>VLOOKUP(Q142,道具信息!$Q$3:$S$20,2,FALSE)</f>
        <v>CHEST_ITEM_TYPE_T2_SHARD</v>
      </c>
      <c r="U142" s="3" t="str">
        <f>T142</f>
        <v>CHEST_ITEM_TYPE_T2_SHARD</v>
      </c>
      <c r="V142" s="3" t="str">
        <f>U142</f>
        <v>CHEST_ITEM_TYPE_T2_SHARD</v>
      </c>
      <c r="W142" s="13">
        <f>IF(U142&lt;&gt;"",ROUND(S142*100%,3),"")</f>
        <v>0.17899999999999999</v>
      </c>
      <c r="X142" s="3" t="str">
        <f>TEXT(W142,"0.0%")</f>
        <v>17.9%</v>
      </c>
      <c r="Y142" s="3" t="str">
        <f>X142</f>
        <v>17.9%</v>
      </c>
    </row>
    <row r="143" spans="2:25" x14ac:dyDescent="0.3">
      <c r="B143" s="2">
        <f>数据源!AL175</f>
        <v>5</v>
      </c>
      <c r="C143" s="2" t="str">
        <f>数据源!AM175</f>
        <v>四号</v>
      </c>
      <c r="D143" s="2" t="str">
        <f>数据源!AN175</f>
        <v>坦克碎片</v>
      </c>
      <c r="E143" s="2">
        <f>数据源!AO175</f>
        <v>42</v>
      </c>
      <c r="F143" s="2">
        <f>数据源!AP175</f>
        <v>3.5</v>
      </c>
      <c r="G143" s="2">
        <f>数据源!AQ175</f>
        <v>8.7599999999999997E-2</v>
      </c>
      <c r="H143" s="2">
        <f>数据源!AR175</f>
        <v>5.9889795918367343E-2</v>
      </c>
      <c r="I143" s="2">
        <f>数据源!AS175</f>
        <v>599</v>
      </c>
      <c r="J143" s="3">
        <f t="shared" ref="J143:J168" si="109">ROUNDUP(IF(F143&gt;1,F143-ROUNDDOWN(SQRT(F143),0),F143),0)</f>
        <v>3</v>
      </c>
      <c r="K143" s="3">
        <f t="shared" ref="K143:K168" si="110">F143*2-J143</f>
        <v>4</v>
      </c>
      <c r="L143" s="3" t="str">
        <f t="shared" ref="L143" si="111">RIGHT(D143,2)</f>
        <v>碎片</v>
      </c>
      <c r="M143" s="3">
        <f t="shared" ref="M143" ca="1" si="112">IF(OR(L143="坦克",L143="碎片"),VLOOKUP(C143,INDIRECT("坦克ID"),MATCH(L143&amp;"ID",INDIRECT("坦克标头"),0),FALSE),VLOOKUP(C143,INDIRECT(L143&amp;"ID"),2,FALSE))</f>
        <v>52221</v>
      </c>
      <c r="N143" s="3" t="str">
        <f ca="1">N142&amp;","&amp;M143</f>
        <v>51221,52221</v>
      </c>
      <c r="O143" s="3" t="str">
        <f>O142&amp;","&amp;I143</f>
        <v>599,599</v>
      </c>
      <c r="P143" s="1" t="str">
        <f>P142&amp;","&amp;"("&amp;J143&amp;","&amp;K143&amp;")"</f>
        <v>(3,4),(3,4)</v>
      </c>
      <c r="Q143" s="3" t="str">
        <f>IF(D143="坦克碎片",VLOOKUP(C143,道具信息!$N$2:$O$291,2,FALSE)&amp;"碎片",VLOOKUP(C143,道具信息!$N$2:$O$291,2,FALSE))</f>
        <v>T2坦克碎片</v>
      </c>
      <c r="R143" s="3">
        <f t="shared" si="107"/>
        <v>1797</v>
      </c>
      <c r="S143" s="11">
        <f t="shared" si="108"/>
        <v>0.17899999999999999</v>
      </c>
      <c r="T143" s="3" t="str">
        <f>VLOOKUP(Q143,道具信息!$Q$3:$S$20,2,FALSE)</f>
        <v>CHEST_ITEM_TYPE_T2_SHARD</v>
      </c>
      <c r="U143" s="3" t="str">
        <f>IF(COUNTIF(U$142:U142,T143)=0,T143,"")</f>
        <v/>
      </c>
      <c r="V143" s="3" t="str">
        <f>IF(U143&lt;&gt;"",V142&amp;","&amp;U143,V142)</f>
        <v>CHEST_ITEM_TYPE_T2_SHARD</v>
      </c>
      <c r="W143" s="13" t="str">
        <f t="shared" ref="W143:W190" si="113">IF(U143&lt;&gt;"",ROUND(S143*100%,3),"")</f>
        <v/>
      </c>
      <c r="X143" s="3" t="str">
        <f t="shared" ref="X143:X190" si="114">TEXT(W143,"0.0%")</f>
        <v/>
      </c>
      <c r="Y143" s="3" t="str">
        <f>IF(X143&lt;&gt;"",Y142&amp;","&amp;X143,Y142)</f>
        <v>17.9%</v>
      </c>
    </row>
    <row r="144" spans="2:25" x14ac:dyDescent="0.3">
      <c r="B144" s="2">
        <f>数据源!AL176</f>
        <v>5</v>
      </c>
      <c r="C144" s="2" t="str">
        <f>数据源!AM176</f>
        <v>丘吉尔</v>
      </c>
      <c r="D144" s="2" t="str">
        <f>数据源!AN176</f>
        <v>坦克碎片</v>
      </c>
      <c r="E144" s="2">
        <f>数据源!AO176</f>
        <v>42</v>
      </c>
      <c r="F144" s="2">
        <f>数据源!AP176</f>
        <v>3.5</v>
      </c>
      <c r="G144" s="2">
        <f>数据源!AQ176</f>
        <v>8.7599999999999997E-2</v>
      </c>
      <c r="H144" s="2">
        <f>数据源!AR176</f>
        <v>5.9889795918367343E-2</v>
      </c>
      <c r="I144" s="2">
        <f>数据源!AS176</f>
        <v>599</v>
      </c>
      <c r="J144" s="3">
        <f t="shared" si="109"/>
        <v>3</v>
      </c>
      <c r="K144" s="3">
        <f t="shared" si="110"/>
        <v>4</v>
      </c>
      <c r="L144" s="3" t="str">
        <f t="shared" ref="L144:L168" si="115">RIGHT(D144,2)</f>
        <v>碎片</v>
      </c>
      <c r="M144" s="3">
        <f t="shared" ref="M144:M168" ca="1" si="116">IF(OR(L144="坦克",L144="碎片"),VLOOKUP(C144,INDIRECT("坦克ID"),MATCH(L144&amp;"ID",INDIRECT("坦克标头"),0),FALSE),VLOOKUP(C144,INDIRECT(L144&amp;"ID"),2,FALSE))</f>
        <v>53221</v>
      </c>
      <c r="N144" s="3" t="str">
        <f t="shared" ref="N144:N168" ca="1" si="117">N143&amp;","&amp;M144</f>
        <v>51221,52221,53221</v>
      </c>
      <c r="O144" s="3" t="str">
        <f t="shared" ref="O144:O168" si="118">O143&amp;","&amp;I144</f>
        <v>599,599,599</v>
      </c>
      <c r="P144" s="1" t="str">
        <f t="shared" ref="P144:P168" si="119">P143&amp;","&amp;"("&amp;J144&amp;","&amp;K144&amp;")"</f>
        <v>(3,4),(3,4),(3,4)</v>
      </c>
      <c r="Q144" s="3" t="str">
        <f>IF(D144="坦克碎片",VLOOKUP(C144,道具信息!$N$2:$O$291,2,FALSE)&amp;"碎片",VLOOKUP(C144,道具信息!$N$2:$O$291,2,FALSE))</f>
        <v>T2坦克碎片</v>
      </c>
      <c r="R144" s="3">
        <f t="shared" si="107"/>
        <v>1797</v>
      </c>
      <c r="S144" s="11">
        <f t="shared" si="108"/>
        <v>0.17899999999999999</v>
      </c>
      <c r="T144" s="3" t="str">
        <f>VLOOKUP(Q144,道具信息!$Q$3:$S$20,2,FALSE)</f>
        <v>CHEST_ITEM_TYPE_T2_SHARD</v>
      </c>
      <c r="U144" s="3" t="str">
        <f>IF(COUNTIF(U$142:U143,T144)=0,T144,"")</f>
        <v/>
      </c>
      <c r="V144" s="3" t="str">
        <f t="shared" ref="V144:V190" si="120">IF(U144&lt;&gt;"",V143&amp;","&amp;U144,V143)</f>
        <v>CHEST_ITEM_TYPE_T2_SHARD</v>
      </c>
      <c r="W144" s="13" t="str">
        <f t="shared" si="113"/>
        <v/>
      </c>
      <c r="X144" s="3" t="str">
        <f t="shared" si="114"/>
        <v/>
      </c>
      <c r="Y144" s="3" t="str">
        <f t="shared" ref="Y144:Y190" si="121">IF(X144&lt;&gt;"",Y143&amp;","&amp;X144,Y143)</f>
        <v>17.9%</v>
      </c>
    </row>
    <row r="145" spans="2:25" x14ac:dyDescent="0.3">
      <c r="B145" s="2">
        <f>数据源!AL177</f>
        <v>5</v>
      </c>
      <c r="C145" s="2" t="str">
        <f>数据源!AM177</f>
        <v>35(t)</v>
      </c>
      <c r="D145" s="2" t="str">
        <f>数据源!AN177</f>
        <v>坦克碎片</v>
      </c>
      <c r="E145" s="2">
        <f>数据源!AO177</f>
        <v>50</v>
      </c>
      <c r="F145" s="2">
        <f>数据源!AP177</f>
        <v>2.5</v>
      </c>
      <c r="G145" s="2">
        <f>数据源!AQ177</f>
        <v>5.8400000000000001E-2</v>
      </c>
      <c r="H145" s="2">
        <f>数据源!AR177</f>
        <v>4.6953599999999998E-2</v>
      </c>
      <c r="I145" s="2">
        <f>数据源!AS177</f>
        <v>470</v>
      </c>
      <c r="J145" s="3">
        <f t="shared" si="109"/>
        <v>2</v>
      </c>
      <c r="K145" s="3">
        <f t="shared" si="110"/>
        <v>3</v>
      </c>
      <c r="L145" s="3" t="str">
        <f t="shared" si="115"/>
        <v>碎片</v>
      </c>
      <c r="M145" s="3">
        <f t="shared" ca="1" si="116"/>
        <v>51311</v>
      </c>
      <c r="N145" s="3" t="str">
        <f t="shared" ca="1" si="117"/>
        <v>51221,52221,53221,51311</v>
      </c>
      <c r="O145" s="3" t="str">
        <f t="shared" si="118"/>
        <v>599,599,599,470</v>
      </c>
      <c r="P145" s="1" t="str">
        <f t="shared" si="119"/>
        <v>(3,4),(3,4),(3,4),(2,3)</v>
      </c>
      <c r="Q145" s="3" t="str">
        <f>IF(D145="坦克碎片",VLOOKUP(C145,道具信息!$N$2:$O$291,2,FALSE)&amp;"碎片",VLOOKUP(C145,道具信息!$N$2:$O$291,2,FALSE))</f>
        <v>T3坦克碎片</v>
      </c>
      <c r="R145" s="3">
        <f t="shared" si="107"/>
        <v>3060</v>
      </c>
      <c r="S145" s="11">
        <f t="shared" si="108"/>
        <v>0.30399999999999999</v>
      </c>
      <c r="T145" s="3" t="str">
        <f>VLOOKUP(Q145,道具信息!$Q$3:$S$20,2,FALSE)</f>
        <v>CHEST_ITEM_TYPE_T3_SHARD</v>
      </c>
      <c r="U145" s="3" t="str">
        <f>IF(COUNTIF(U$142:U144,T145)=0,T145,"")</f>
        <v>CHEST_ITEM_TYPE_T3_SHARD</v>
      </c>
      <c r="V145" s="3" t="str">
        <f t="shared" si="120"/>
        <v>CHEST_ITEM_TYPE_T2_SHARD,CHEST_ITEM_TYPE_T3_SHARD</v>
      </c>
      <c r="W145" s="13">
        <f t="shared" si="113"/>
        <v>0.30399999999999999</v>
      </c>
      <c r="X145" s="3" t="str">
        <f t="shared" si="114"/>
        <v>30.4%</v>
      </c>
      <c r="Y145" s="3" t="str">
        <f t="shared" si="121"/>
        <v>17.9%,30.4%</v>
      </c>
    </row>
    <row r="146" spans="2:25" x14ac:dyDescent="0.3">
      <c r="B146" s="2">
        <f>数据源!AL178</f>
        <v>5</v>
      </c>
      <c r="C146" s="2" t="str">
        <f>数据源!AM178</f>
        <v>玛蒂尔达</v>
      </c>
      <c r="D146" s="2" t="str">
        <f>数据源!AN178</f>
        <v>坦克碎片</v>
      </c>
      <c r="E146" s="2">
        <f>数据源!AO178</f>
        <v>50</v>
      </c>
      <c r="F146" s="2">
        <f>数据源!AP178</f>
        <v>2.5</v>
      </c>
      <c r="G146" s="2">
        <f>数据源!AQ178</f>
        <v>5.8400000000000001E-2</v>
      </c>
      <c r="H146" s="2">
        <f>数据源!AR178</f>
        <v>4.6953599999999998E-2</v>
      </c>
      <c r="I146" s="2">
        <f>数据源!AS178</f>
        <v>470</v>
      </c>
      <c r="J146" s="3">
        <f t="shared" si="109"/>
        <v>2</v>
      </c>
      <c r="K146" s="3">
        <f t="shared" si="110"/>
        <v>3</v>
      </c>
      <c r="L146" s="3" t="str">
        <f t="shared" si="115"/>
        <v>碎片</v>
      </c>
      <c r="M146" s="3">
        <f t="shared" ca="1" si="116"/>
        <v>52311</v>
      </c>
      <c r="N146" s="3" t="str">
        <f t="shared" ca="1" si="117"/>
        <v>51221,52221,53221,51311,52311</v>
      </c>
      <c r="O146" s="3" t="str">
        <f t="shared" si="118"/>
        <v>599,599,599,470,470</v>
      </c>
      <c r="P146" s="1" t="str">
        <f t="shared" si="119"/>
        <v>(3,4),(3,4),(3,4),(2,3),(2,3)</v>
      </c>
      <c r="Q146" s="3" t="str">
        <f>IF(D146="坦克碎片",VLOOKUP(C146,道具信息!$N$2:$O$291,2,FALSE)&amp;"碎片",VLOOKUP(C146,道具信息!$N$2:$O$291,2,FALSE))</f>
        <v>T3坦克碎片</v>
      </c>
      <c r="R146" s="3">
        <f t="shared" si="107"/>
        <v>3060</v>
      </c>
      <c r="S146" s="11">
        <f t="shared" si="108"/>
        <v>0.30399999999999999</v>
      </c>
      <c r="T146" s="3" t="str">
        <f>VLOOKUP(Q146,道具信息!$Q$3:$S$20,2,FALSE)</f>
        <v>CHEST_ITEM_TYPE_T3_SHARD</v>
      </c>
      <c r="U146" s="3" t="str">
        <f>IF(COUNTIF(U$142:U145,T146)=0,T146,"")</f>
        <v/>
      </c>
      <c r="V146" s="3" t="str">
        <f t="shared" si="120"/>
        <v>CHEST_ITEM_TYPE_T2_SHARD,CHEST_ITEM_TYPE_T3_SHARD</v>
      </c>
      <c r="W146" s="13" t="str">
        <f t="shared" si="113"/>
        <v/>
      </c>
      <c r="X146" s="3" t="str">
        <f t="shared" si="114"/>
        <v/>
      </c>
      <c r="Y146" s="3" t="str">
        <f t="shared" si="121"/>
        <v>17.9%,30.4%</v>
      </c>
    </row>
    <row r="147" spans="2:25" x14ac:dyDescent="0.3">
      <c r="B147" s="2">
        <f>数据源!AL179</f>
        <v>5</v>
      </c>
      <c r="C147" s="2" t="str">
        <f>数据源!AM179</f>
        <v>黑豹</v>
      </c>
      <c r="D147" s="2" t="str">
        <f>数据源!AN179</f>
        <v>坦克碎片</v>
      </c>
      <c r="E147" s="2">
        <f>数据源!AO179</f>
        <v>50</v>
      </c>
      <c r="F147" s="2">
        <f>数据源!AP179</f>
        <v>2.5</v>
      </c>
      <c r="G147" s="2">
        <f>数据源!AQ179</f>
        <v>5.8400000000000001E-2</v>
      </c>
      <c r="H147" s="2">
        <f>数据源!AR179</f>
        <v>4.6953599999999998E-2</v>
      </c>
      <c r="I147" s="2">
        <f>数据源!AS179</f>
        <v>470</v>
      </c>
      <c r="J147" s="3">
        <f t="shared" si="109"/>
        <v>2</v>
      </c>
      <c r="K147" s="3">
        <f t="shared" si="110"/>
        <v>3</v>
      </c>
      <c r="L147" s="3" t="str">
        <f t="shared" si="115"/>
        <v>碎片</v>
      </c>
      <c r="M147" s="3">
        <f t="shared" ca="1" si="116"/>
        <v>53311</v>
      </c>
      <c r="N147" s="3" t="str">
        <f t="shared" ca="1" si="117"/>
        <v>51221,52221,53221,51311,52311,53311</v>
      </c>
      <c r="O147" s="3" t="str">
        <f t="shared" si="118"/>
        <v>599,599,599,470,470,470</v>
      </c>
      <c r="P147" s="1" t="str">
        <f t="shared" si="119"/>
        <v>(3,4),(3,4),(3,4),(2,3),(2,3),(2,3)</v>
      </c>
      <c r="Q147" s="3" t="str">
        <f>IF(D147="坦克碎片",VLOOKUP(C147,道具信息!$N$2:$O$291,2,FALSE)&amp;"碎片",VLOOKUP(C147,道具信息!$N$2:$O$291,2,FALSE))</f>
        <v>T3坦克碎片</v>
      </c>
      <c r="R147" s="3">
        <f t="shared" si="107"/>
        <v>3060</v>
      </c>
      <c r="S147" s="11">
        <f t="shared" si="108"/>
        <v>0.30399999999999999</v>
      </c>
      <c r="T147" s="3" t="str">
        <f>VLOOKUP(Q147,道具信息!$Q$3:$S$20,2,FALSE)</f>
        <v>CHEST_ITEM_TYPE_T3_SHARD</v>
      </c>
      <c r="U147" s="3" t="str">
        <f>IF(COUNTIF(U$142:U146,T147)=0,T147,"")</f>
        <v/>
      </c>
      <c r="V147" s="3" t="str">
        <f t="shared" si="120"/>
        <v>CHEST_ITEM_TYPE_T2_SHARD,CHEST_ITEM_TYPE_T3_SHARD</v>
      </c>
      <c r="W147" s="13" t="str">
        <f t="shared" si="113"/>
        <v/>
      </c>
      <c r="X147" s="3" t="str">
        <f t="shared" si="114"/>
        <v/>
      </c>
      <c r="Y147" s="3" t="str">
        <f t="shared" si="121"/>
        <v>17.9%,30.4%</v>
      </c>
    </row>
    <row r="148" spans="2:25" x14ac:dyDescent="0.3">
      <c r="B148" s="2">
        <f>数据源!AL180</f>
        <v>5</v>
      </c>
      <c r="C148" s="2" t="str">
        <f>数据源!AM180</f>
        <v>十字军</v>
      </c>
      <c r="D148" s="2" t="str">
        <f>数据源!AN180</f>
        <v>坦克碎片</v>
      </c>
      <c r="E148" s="2">
        <f>数据源!AO180</f>
        <v>66.666666666666657</v>
      </c>
      <c r="F148" s="2">
        <f>数据源!AP180</f>
        <v>1</v>
      </c>
      <c r="G148" s="2">
        <f>数据源!AQ180</f>
        <v>3.6499999999999998E-2</v>
      </c>
      <c r="H148" s="2">
        <f>数据源!AR180</f>
        <v>5.5023750000000003E-2</v>
      </c>
      <c r="I148" s="2">
        <f>数据源!AS180</f>
        <v>550</v>
      </c>
      <c r="J148" s="3">
        <f t="shared" si="109"/>
        <v>1</v>
      </c>
      <c r="K148" s="3">
        <f t="shared" si="110"/>
        <v>1</v>
      </c>
      <c r="L148" s="3" t="str">
        <f t="shared" si="115"/>
        <v>碎片</v>
      </c>
      <c r="M148" s="3">
        <f t="shared" ca="1" si="116"/>
        <v>51321</v>
      </c>
      <c r="N148" s="3" t="str">
        <f t="shared" ca="1" si="117"/>
        <v>51221,52221,53221,51311,52311,53311,51321</v>
      </c>
      <c r="O148" s="3" t="str">
        <f t="shared" si="118"/>
        <v>599,599,599,470,470,470,550</v>
      </c>
      <c r="P148" s="1" t="str">
        <f t="shared" si="119"/>
        <v>(3,4),(3,4),(3,4),(2,3),(2,3),(2,3),(1,1)</v>
      </c>
      <c r="Q148" s="3" t="str">
        <f>IF(D148="坦克碎片",VLOOKUP(C148,道具信息!$N$2:$O$291,2,FALSE)&amp;"碎片",VLOOKUP(C148,道具信息!$N$2:$O$291,2,FALSE))</f>
        <v>T3坦克碎片</v>
      </c>
      <c r="R148" s="3">
        <f t="shared" si="107"/>
        <v>3060</v>
      </c>
      <c r="S148" s="11">
        <f t="shared" si="108"/>
        <v>0.30399999999999999</v>
      </c>
      <c r="T148" s="3" t="str">
        <f>VLOOKUP(Q148,道具信息!$Q$3:$S$20,2,FALSE)</f>
        <v>CHEST_ITEM_TYPE_T3_SHARD</v>
      </c>
      <c r="U148" s="3" t="str">
        <f>IF(COUNTIF(U$142:U147,T148)=0,T148,"")</f>
        <v/>
      </c>
      <c r="V148" s="3" t="str">
        <f t="shared" si="120"/>
        <v>CHEST_ITEM_TYPE_T2_SHARD,CHEST_ITEM_TYPE_T3_SHARD</v>
      </c>
      <c r="W148" s="13" t="str">
        <f t="shared" si="113"/>
        <v/>
      </c>
      <c r="X148" s="3" t="str">
        <f t="shared" si="114"/>
        <v/>
      </c>
      <c r="Y148" s="3" t="str">
        <f t="shared" si="121"/>
        <v>17.9%,30.4%</v>
      </c>
    </row>
    <row r="149" spans="2:25" x14ac:dyDescent="0.3">
      <c r="B149" s="2">
        <f>数据源!AL181</f>
        <v>5</v>
      </c>
      <c r="C149" s="2" t="str">
        <f>数据源!AM181</f>
        <v>谢尔曼</v>
      </c>
      <c r="D149" s="2" t="str">
        <f>数据源!AN181</f>
        <v>坦克碎片</v>
      </c>
      <c r="E149" s="2">
        <f>数据源!AO181</f>
        <v>66.666666666666657</v>
      </c>
      <c r="F149" s="2">
        <f>数据源!AP181</f>
        <v>1</v>
      </c>
      <c r="G149" s="2">
        <f>数据源!AQ181</f>
        <v>3.6499999999999998E-2</v>
      </c>
      <c r="H149" s="2">
        <f>数据源!AR181</f>
        <v>5.5023750000000003E-2</v>
      </c>
      <c r="I149" s="2">
        <f>数据源!AS181</f>
        <v>550</v>
      </c>
      <c r="J149" s="3">
        <f t="shared" si="109"/>
        <v>1</v>
      </c>
      <c r="K149" s="3">
        <f t="shared" si="110"/>
        <v>1</v>
      </c>
      <c r="L149" s="3" t="str">
        <f t="shared" si="115"/>
        <v>碎片</v>
      </c>
      <c r="M149" s="3">
        <f t="shared" ca="1" si="116"/>
        <v>52321</v>
      </c>
      <c r="N149" s="3" t="str">
        <f t="shared" ca="1" si="117"/>
        <v>51221,52221,53221,51311,52311,53311,51321,52321</v>
      </c>
      <c r="O149" s="3" t="str">
        <f t="shared" si="118"/>
        <v>599,599,599,470,470,470,550,550</v>
      </c>
      <c r="P149" s="1" t="str">
        <f t="shared" si="119"/>
        <v>(3,4),(3,4),(3,4),(2,3),(2,3),(2,3),(1,1),(1,1)</v>
      </c>
      <c r="Q149" s="3" t="str">
        <f>IF(D149="坦克碎片",VLOOKUP(C149,道具信息!$N$2:$O$291,2,FALSE)&amp;"碎片",VLOOKUP(C149,道具信息!$N$2:$O$291,2,FALSE))</f>
        <v>T3坦克碎片</v>
      </c>
      <c r="R149" s="3">
        <f t="shared" si="107"/>
        <v>3060</v>
      </c>
      <c r="S149" s="11">
        <f t="shared" si="108"/>
        <v>0.30399999999999999</v>
      </c>
      <c r="T149" s="3" t="str">
        <f>VLOOKUP(Q149,道具信息!$Q$3:$S$20,2,FALSE)</f>
        <v>CHEST_ITEM_TYPE_T3_SHARD</v>
      </c>
      <c r="U149" s="3" t="str">
        <f>IF(COUNTIF(U$142:U148,T149)=0,T149,"")</f>
        <v/>
      </c>
      <c r="V149" s="3" t="str">
        <f t="shared" si="120"/>
        <v>CHEST_ITEM_TYPE_T2_SHARD,CHEST_ITEM_TYPE_T3_SHARD</v>
      </c>
      <c r="W149" s="13" t="str">
        <f t="shared" si="113"/>
        <v/>
      </c>
      <c r="X149" s="3" t="str">
        <f t="shared" si="114"/>
        <v/>
      </c>
      <c r="Y149" s="3" t="str">
        <f t="shared" si="121"/>
        <v>17.9%,30.4%</v>
      </c>
    </row>
    <row r="150" spans="2:25" x14ac:dyDescent="0.3">
      <c r="B150" s="2">
        <f>数据源!AL182</f>
        <v>5</v>
      </c>
      <c r="C150" s="2" t="str">
        <f>数据源!AM182</f>
        <v>虎式</v>
      </c>
      <c r="D150" s="2" t="str">
        <f>数据源!AN182</f>
        <v>坦克碎片</v>
      </c>
      <c r="E150" s="2">
        <f>数据源!AO182</f>
        <v>66.666666666666657</v>
      </c>
      <c r="F150" s="2">
        <f>数据源!AP182</f>
        <v>1</v>
      </c>
      <c r="G150" s="2">
        <f>数据源!AQ182</f>
        <v>3.6499999999999998E-2</v>
      </c>
      <c r="H150" s="2">
        <f>数据源!AR182</f>
        <v>5.5023750000000003E-2</v>
      </c>
      <c r="I150" s="2">
        <f>数据源!AS182</f>
        <v>550</v>
      </c>
      <c r="J150" s="3">
        <f t="shared" si="109"/>
        <v>1</v>
      </c>
      <c r="K150" s="3">
        <f t="shared" si="110"/>
        <v>1</v>
      </c>
      <c r="L150" s="3" t="str">
        <f t="shared" si="115"/>
        <v>碎片</v>
      </c>
      <c r="M150" s="3">
        <f t="shared" ca="1" si="116"/>
        <v>53321</v>
      </c>
      <c r="N150" s="3" t="str">
        <f t="shared" ca="1" si="117"/>
        <v>51221,52221,53221,51311,52311,53311,51321,52321,53321</v>
      </c>
      <c r="O150" s="3" t="str">
        <f t="shared" si="118"/>
        <v>599,599,599,470,470,470,550,550,550</v>
      </c>
      <c r="P150" s="1" t="str">
        <f t="shared" si="119"/>
        <v>(3,4),(3,4),(3,4),(2,3),(2,3),(2,3),(1,1),(1,1),(1,1)</v>
      </c>
      <c r="Q150" s="3" t="str">
        <f>IF(D150="坦克碎片",VLOOKUP(C150,道具信息!$N$2:$O$291,2,FALSE)&amp;"碎片",VLOOKUP(C150,道具信息!$N$2:$O$291,2,FALSE))</f>
        <v>T3坦克碎片</v>
      </c>
      <c r="R150" s="3">
        <f t="shared" si="107"/>
        <v>3060</v>
      </c>
      <c r="S150" s="11">
        <f t="shared" si="108"/>
        <v>0.30399999999999999</v>
      </c>
      <c r="T150" s="3" t="str">
        <f>VLOOKUP(Q150,道具信息!$Q$3:$S$20,2,FALSE)</f>
        <v>CHEST_ITEM_TYPE_T3_SHARD</v>
      </c>
      <c r="U150" s="3" t="str">
        <f>IF(COUNTIF(U$142:U149,T150)=0,T150,"")</f>
        <v/>
      </c>
      <c r="V150" s="3" t="str">
        <f t="shared" si="120"/>
        <v>CHEST_ITEM_TYPE_T2_SHARD,CHEST_ITEM_TYPE_T3_SHARD</v>
      </c>
      <c r="W150" s="13" t="str">
        <f t="shared" si="113"/>
        <v/>
      </c>
      <c r="X150" s="3" t="str">
        <f t="shared" si="114"/>
        <v/>
      </c>
      <c r="Y150" s="3" t="str">
        <f t="shared" si="121"/>
        <v>17.9%,30.4%</v>
      </c>
    </row>
    <row r="151" spans="2:25" x14ac:dyDescent="0.3">
      <c r="B151" s="2">
        <f>数据源!AL183</f>
        <v>5</v>
      </c>
      <c r="C151" s="2" t="str">
        <f>数据源!AM183</f>
        <v>T1LP1</v>
      </c>
      <c r="D151" s="2" t="str">
        <f>数据源!AN183</f>
        <v>部件</v>
      </c>
      <c r="E151" s="2">
        <f>数据源!AO183</f>
        <v>30</v>
      </c>
      <c r="F151" s="2">
        <f>数据源!AP183</f>
        <v>2.5</v>
      </c>
      <c r="G151" s="2">
        <f>数据源!AQ183</f>
        <v>1.1599999999999999E-2</v>
      </c>
      <c r="H151" s="2">
        <f>数据源!AR183</f>
        <v>1.5543999999999999E-2</v>
      </c>
      <c r="I151" s="2">
        <f>数据源!AS183</f>
        <v>155</v>
      </c>
      <c r="J151" s="3">
        <f t="shared" si="109"/>
        <v>2</v>
      </c>
      <c r="K151" s="3">
        <f t="shared" si="110"/>
        <v>3</v>
      </c>
      <c r="L151" s="3" t="str">
        <f t="shared" si="115"/>
        <v>部件</v>
      </c>
      <c r="M151" s="3">
        <f t="shared" ca="1" si="116"/>
        <v>91001</v>
      </c>
      <c r="N151" s="3" t="str">
        <f t="shared" ca="1" si="117"/>
        <v>51221,52221,53221,51311,52311,53311,51321,52321,53321,91001</v>
      </c>
      <c r="O151" s="3" t="str">
        <f t="shared" si="118"/>
        <v>599,599,599,470,470,470,550,550,550,155</v>
      </c>
      <c r="P151" s="1" t="str">
        <f t="shared" si="119"/>
        <v>(3,4),(3,4),(3,4),(2,3),(2,3),(2,3),(1,1),(1,1),(1,1),(2,3)</v>
      </c>
      <c r="Q151" s="3" t="str">
        <f>IF(D151="坦克碎片",VLOOKUP(C151,道具信息!$N$2:$O$291,2,FALSE)&amp;"碎片",VLOOKUP(C151,道具信息!$N$2:$O$291,2,FALSE))</f>
        <v>T1部件</v>
      </c>
      <c r="R151" s="3">
        <f t="shared" si="107"/>
        <v>2787</v>
      </c>
      <c r="S151" s="11">
        <f t="shared" si="108"/>
        <v>0.27700000000000002</v>
      </c>
      <c r="T151" s="3" t="str">
        <f>VLOOKUP(Q151,道具信息!$Q$3:$S$20,2,FALSE)</f>
        <v>CHEST_ITEM_TYPE_T1_PART</v>
      </c>
      <c r="U151" s="3" t="str">
        <f>IF(COUNTIF(U$142:U150,T151)=0,T151,"")</f>
        <v>CHEST_ITEM_TYPE_T1_PART</v>
      </c>
      <c r="V151" s="3" t="str">
        <f t="shared" si="120"/>
        <v>CHEST_ITEM_TYPE_T2_SHARD,CHEST_ITEM_TYPE_T3_SHARD,CHEST_ITEM_TYPE_T1_PART</v>
      </c>
      <c r="W151" s="13">
        <f t="shared" si="113"/>
        <v>0.27700000000000002</v>
      </c>
      <c r="X151" s="3" t="str">
        <f t="shared" si="114"/>
        <v>27.7%</v>
      </c>
      <c r="Y151" s="3" t="str">
        <f t="shared" si="121"/>
        <v>17.9%,30.4%,27.7%</v>
      </c>
    </row>
    <row r="152" spans="2:25" x14ac:dyDescent="0.3">
      <c r="B152" s="2">
        <f>数据源!AL184</f>
        <v>5</v>
      </c>
      <c r="C152" s="2" t="str">
        <f>数据源!AM184</f>
        <v>T1LP3</v>
      </c>
      <c r="D152" s="2" t="str">
        <f>数据源!AN184</f>
        <v>部件</v>
      </c>
      <c r="E152" s="2">
        <f>数据源!AO184</f>
        <v>30</v>
      </c>
      <c r="F152" s="2">
        <f>数据源!AP184</f>
        <v>2.5</v>
      </c>
      <c r="G152" s="2">
        <f>数据源!AQ184</f>
        <v>1.1599999999999999E-2</v>
      </c>
      <c r="H152" s="2">
        <f>数据源!AR184</f>
        <v>1.5543999999999999E-2</v>
      </c>
      <c r="I152" s="2">
        <f>数据源!AS184</f>
        <v>155</v>
      </c>
      <c r="J152" s="3">
        <f t="shared" si="109"/>
        <v>2</v>
      </c>
      <c r="K152" s="3">
        <f t="shared" si="110"/>
        <v>3</v>
      </c>
      <c r="L152" s="3" t="str">
        <f t="shared" si="115"/>
        <v>部件</v>
      </c>
      <c r="M152" s="3">
        <f t="shared" ca="1" si="116"/>
        <v>91003</v>
      </c>
      <c r="N152" s="3" t="str">
        <f t="shared" ca="1" si="117"/>
        <v>51221,52221,53221,51311,52311,53311,51321,52321,53321,91001,91003</v>
      </c>
      <c r="O152" s="3" t="str">
        <f t="shared" si="118"/>
        <v>599,599,599,470,470,470,550,550,550,155,155</v>
      </c>
      <c r="P152" s="1" t="str">
        <f t="shared" si="119"/>
        <v>(3,4),(3,4),(3,4),(2,3),(2,3),(2,3),(1,1),(1,1),(1,1),(2,3),(2,3)</v>
      </c>
      <c r="Q152" s="3" t="str">
        <f>IF(D152="坦克碎片",VLOOKUP(C152,道具信息!$N$2:$O$291,2,FALSE)&amp;"碎片",VLOOKUP(C152,道具信息!$N$2:$O$291,2,FALSE))</f>
        <v>T1部件</v>
      </c>
      <c r="R152" s="3">
        <f t="shared" si="107"/>
        <v>2787</v>
      </c>
      <c r="S152" s="11">
        <f t="shared" si="108"/>
        <v>0.27700000000000002</v>
      </c>
      <c r="T152" s="3" t="str">
        <f>VLOOKUP(Q152,道具信息!$Q$3:$S$20,2,FALSE)</f>
        <v>CHEST_ITEM_TYPE_T1_PART</v>
      </c>
      <c r="U152" s="3" t="str">
        <f>IF(COUNTIF(U$142:U151,T152)=0,T152,"")</f>
        <v/>
      </c>
      <c r="V152" s="3" t="str">
        <f t="shared" si="120"/>
        <v>CHEST_ITEM_TYPE_T2_SHARD,CHEST_ITEM_TYPE_T3_SHARD,CHEST_ITEM_TYPE_T1_PART</v>
      </c>
      <c r="W152" s="13" t="str">
        <f t="shared" si="113"/>
        <v/>
      </c>
      <c r="X152" s="3" t="str">
        <f t="shared" si="114"/>
        <v/>
      </c>
      <c r="Y152" s="3" t="str">
        <f t="shared" si="121"/>
        <v>17.9%,30.4%,27.7%</v>
      </c>
    </row>
    <row r="153" spans="2:25" x14ac:dyDescent="0.3">
      <c r="B153" s="2">
        <f>数据源!AL185</f>
        <v>5</v>
      </c>
      <c r="C153" s="2" t="str">
        <f>数据源!AM185</f>
        <v>T1LP5</v>
      </c>
      <c r="D153" s="2" t="str">
        <f>数据源!AN185</f>
        <v>部件</v>
      </c>
      <c r="E153" s="2">
        <f>数据源!AO185</f>
        <v>30</v>
      </c>
      <c r="F153" s="2">
        <f>数据源!AP185</f>
        <v>2.5</v>
      </c>
      <c r="G153" s="2">
        <f>数据源!AQ185</f>
        <v>1.1599999999999999E-2</v>
      </c>
      <c r="H153" s="2">
        <f>数据源!AR185</f>
        <v>1.5543999999999999E-2</v>
      </c>
      <c r="I153" s="2">
        <f>数据源!AS185</f>
        <v>155</v>
      </c>
      <c r="J153" s="3">
        <f t="shared" si="109"/>
        <v>2</v>
      </c>
      <c r="K153" s="3">
        <f t="shared" si="110"/>
        <v>3</v>
      </c>
      <c r="L153" s="3" t="str">
        <f t="shared" si="115"/>
        <v>部件</v>
      </c>
      <c r="M153" s="3">
        <f t="shared" ca="1" si="116"/>
        <v>91005</v>
      </c>
      <c r="N153" s="3" t="str">
        <f t="shared" ca="1" si="117"/>
        <v>51221,52221,53221,51311,52311,53311,51321,52321,53321,91001,91003,91005</v>
      </c>
      <c r="O153" s="3" t="str">
        <f t="shared" si="118"/>
        <v>599,599,599,470,470,470,550,550,550,155,155,155</v>
      </c>
      <c r="P153" s="1" t="str">
        <f t="shared" si="119"/>
        <v>(3,4),(3,4),(3,4),(2,3),(2,3),(2,3),(1,1),(1,1),(1,1),(2,3),(2,3),(2,3)</v>
      </c>
      <c r="Q153" s="3" t="str">
        <f>IF(D153="坦克碎片",VLOOKUP(C153,道具信息!$N$2:$O$291,2,FALSE)&amp;"碎片",VLOOKUP(C153,道具信息!$N$2:$O$291,2,FALSE))</f>
        <v>T1部件</v>
      </c>
      <c r="R153" s="3">
        <f t="shared" si="107"/>
        <v>2787</v>
      </c>
      <c r="S153" s="11">
        <f t="shared" si="108"/>
        <v>0.27700000000000002</v>
      </c>
      <c r="T153" s="3" t="str">
        <f>VLOOKUP(Q153,道具信息!$Q$3:$S$20,2,FALSE)</f>
        <v>CHEST_ITEM_TYPE_T1_PART</v>
      </c>
      <c r="U153" s="3" t="str">
        <f>IF(COUNTIF(U$142:U152,T153)=0,T153,"")</f>
        <v/>
      </c>
      <c r="V153" s="3" t="str">
        <f t="shared" si="120"/>
        <v>CHEST_ITEM_TYPE_T2_SHARD,CHEST_ITEM_TYPE_T3_SHARD,CHEST_ITEM_TYPE_T1_PART</v>
      </c>
      <c r="W153" s="13" t="str">
        <f t="shared" si="113"/>
        <v/>
      </c>
      <c r="X153" s="3" t="str">
        <f t="shared" si="114"/>
        <v/>
      </c>
      <c r="Y153" s="3" t="str">
        <f t="shared" si="121"/>
        <v>17.9%,30.4%,27.7%</v>
      </c>
    </row>
    <row r="154" spans="2:25" x14ac:dyDescent="0.3">
      <c r="B154" s="2">
        <f>数据源!AL186</f>
        <v>5</v>
      </c>
      <c r="C154" s="2" t="str">
        <f>数据源!AM186</f>
        <v>T1MP1</v>
      </c>
      <c r="D154" s="2" t="str">
        <f>数据源!AN186</f>
        <v>部件</v>
      </c>
      <c r="E154" s="2">
        <f>数据源!AO186</f>
        <v>30</v>
      </c>
      <c r="F154" s="2">
        <f>数据源!AP186</f>
        <v>2.5</v>
      </c>
      <c r="G154" s="2">
        <f>数据源!AQ186</f>
        <v>1.1599999999999999E-2</v>
      </c>
      <c r="H154" s="2">
        <f>数据源!AR186</f>
        <v>1.5543999999999999E-2</v>
      </c>
      <c r="I154" s="2">
        <f>数据源!AS186</f>
        <v>155</v>
      </c>
      <c r="J154" s="3">
        <f t="shared" si="109"/>
        <v>2</v>
      </c>
      <c r="K154" s="3">
        <f t="shared" si="110"/>
        <v>3</v>
      </c>
      <c r="L154" s="3" t="str">
        <f t="shared" si="115"/>
        <v>部件</v>
      </c>
      <c r="M154" s="3">
        <f t="shared" ca="1" si="116"/>
        <v>91101</v>
      </c>
      <c r="N154" s="3" t="str">
        <f t="shared" ca="1" si="117"/>
        <v>51221,52221,53221,51311,52311,53311,51321,52321,53321,91001,91003,91005,91101</v>
      </c>
      <c r="O154" s="3" t="str">
        <f t="shared" si="118"/>
        <v>599,599,599,470,470,470,550,550,550,155,155,155,155</v>
      </c>
      <c r="P154" s="1" t="str">
        <f t="shared" si="119"/>
        <v>(3,4),(3,4),(3,4),(2,3),(2,3),(2,3),(1,1),(1,1),(1,1),(2,3),(2,3),(2,3),(2,3)</v>
      </c>
      <c r="Q154" s="3" t="str">
        <f>IF(D154="坦克碎片",VLOOKUP(C154,道具信息!$N$2:$O$291,2,FALSE)&amp;"碎片",VLOOKUP(C154,道具信息!$N$2:$O$291,2,FALSE))</f>
        <v>T1部件</v>
      </c>
      <c r="R154" s="3">
        <f t="shared" si="107"/>
        <v>2787</v>
      </c>
      <c r="S154" s="11">
        <f t="shared" si="108"/>
        <v>0.27700000000000002</v>
      </c>
      <c r="T154" s="3" t="str">
        <f>VLOOKUP(Q154,道具信息!$Q$3:$S$20,2,FALSE)</f>
        <v>CHEST_ITEM_TYPE_T1_PART</v>
      </c>
      <c r="U154" s="3" t="str">
        <f>IF(COUNTIF(U$142:U153,T154)=0,T154,"")</f>
        <v/>
      </c>
      <c r="V154" s="3" t="str">
        <f t="shared" si="120"/>
        <v>CHEST_ITEM_TYPE_T2_SHARD,CHEST_ITEM_TYPE_T3_SHARD,CHEST_ITEM_TYPE_T1_PART</v>
      </c>
      <c r="W154" s="13" t="str">
        <f t="shared" si="113"/>
        <v/>
      </c>
      <c r="X154" s="3" t="str">
        <f t="shared" si="114"/>
        <v/>
      </c>
      <c r="Y154" s="3" t="str">
        <f t="shared" si="121"/>
        <v>17.9%,30.4%,27.7%</v>
      </c>
    </row>
    <row r="155" spans="2:25" x14ac:dyDescent="0.3">
      <c r="B155" s="2">
        <f>数据源!AL187</f>
        <v>5</v>
      </c>
      <c r="C155" s="2" t="str">
        <f>数据源!AM187</f>
        <v>T1MP3</v>
      </c>
      <c r="D155" s="2" t="str">
        <f>数据源!AN187</f>
        <v>部件</v>
      </c>
      <c r="E155" s="2">
        <f>数据源!AO187</f>
        <v>30</v>
      </c>
      <c r="F155" s="2">
        <f>数据源!AP187</f>
        <v>2.5</v>
      </c>
      <c r="G155" s="2">
        <f>数据源!AQ187</f>
        <v>1.1599999999999999E-2</v>
      </c>
      <c r="H155" s="2">
        <f>数据源!AR187</f>
        <v>1.5543999999999999E-2</v>
      </c>
      <c r="I155" s="2">
        <f>数据源!AS187</f>
        <v>155</v>
      </c>
      <c r="J155" s="3">
        <f t="shared" si="109"/>
        <v>2</v>
      </c>
      <c r="K155" s="3">
        <f t="shared" si="110"/>
        <v>3</v>
      </c>
      <c r="L155" s="3" t="str">
        <f t="shared" si="115"/>
        <v>部件</v>
      </c>
      <c r="M155" s="3">
        <f t="shared" ca="1" si="116"/>
        <v>91103</v>
      </c>
      <c r="N155" s="3" t="str">
        <f t="shared" ca="1" si="117"/>
        <v>51221,52221,53221,51311,52311,53311,51321,52321,53321,91001,91003,91005,91101,91103</v>
      </c>
      <c r="O155" s="3" t="str">
        <f t="shared" si="118"/>
        <v>599,599,599,470,470,470,550,550,550,155,155,155,155,155</v>
      </c>
      <c r="P155" s="1" t="str">
        <f t="shared" si="119"/>
        <v>(3,4),(3,4),(3,4),(2,3),(2,3),(2,3),(1,1),(1,1),(1,1),(2,3),(2,3),(2,3),(2,3),(2,3)</v>
      </c>
      <c r="Q155" s="3" t="str">
        <f>IF(D155="坦克碎片",VLOOKUP(C155,道具信息!$N$2:$O$291,2,FALSE)&amp;"碎片",VLOOKUP(C155,道具信息!$N$2:$O$291,2,FALSE))</f>
        <v>T1部件</v>
      </c>
      <c r="R155" s="3">
        <f t="shared" si="107"/>
        <v>2787</v>
      </c>
      <c r="S155" s="11">
        <f t="shared" si="108"/>
        <v>0.27700000000000002</v>
      </c>
      <c r="T155" s="3" t="str">
        <f>VLOOKUP(Q155,道具信息!$Q$3:$S$20,2,FALSE)</f>
        <v>CHEST_ITEM_TYPE_T1_PART</v>
      </c>
      <c r="U155" s="3" t="str">
        <f>IF(COUNTIF(U$142:U154,T155)=0,T155,"")</f>
        <v/>
      </c>
      <c r="V155" s="3" t="str">
        <f t="shared" si="120"/>
        <v>CHEST_ITEM_TYPE_T2_SHARD,CHEST_ITEM_TYPE_T3_SHARD,CHEST_ITEM_TYPE_T1_PART</v>
      </c>
      <c r="W155" s="13" t="str">
        <f t="shared" si="113"/>
        <v/>
      </c>
      <c r="X155" s="3" t="str">
        <f t="shared" si="114"/>
        <v/>
      </c>
      <c r="Y155" s="3" t="str">
        <f t="shared" si="121"/>
        <v>17.9%,30.4%,27.7%</v>
      </c>
    </row>
    <row r="156" spans="2:25" x14ac:dyDescent="0.3">
      <c r="B156" s="2">
        <f>数据源!AL188</f>
        <v>5</v>
      </c>
      <c r="C156" s="2" t="str">
        <f>数据源!AM188</f>
        <v>T1MP5</v>
      </c>
      <c r="D156" s="2" t="str">
        <f>数据源!AN188</f>
        <v>部件</v>
      </c>
      <c r="E156" s="2">
        <f>数据源!AO188</f>
        <v>30</v>
      </c>
      <c r="F156" s="2">
        <f>数据源!AP188</f>
        <v>2.5</v>
      </c>
      <c r="G156" s="2">
        <f>数据源!AQ188</f>
        <v>1.1599999999999999E-2</v>
      </c>
      <c r="H156" s="2">
        <f>数据源!AR188</f>
        <v>1.5543999999999999E-2</v>
      </c>
      <c r="I156" s="2">
        <f>数据源!AS188</f>
        <v>155</v>
      </c>
      <c r="J156" s="3">
        <f t="shared" si="109"/>
        <v>2</v>
      </c>
      <c r="K156" s="3">
        <f t="shared" si="110"/>
        <v>3</v>
      </c>
      <c r="L156" s="3" t="str">
        <f t="shared" si="115"/>
        <v>部件</v>
      </c>
      <c r="M156" s="3">
        <f t="shared" ca="1" si="116"/>
        <v>91105</v>
      </c>
      <c r="N156" s="3" t="str">
        <f t="shared" ca="1" si="117"/>
        <v>51221,52221,53221,51311,52311,53311,51321,52321,53321,91001,91003,91005,91101,91103,91105</v>
      </c>
      <c r="O156" s="3" t="str">
        <f t="shared" si="118"/>
        <v>599,599,599,470,470,470,550,550,550,155,155,155,155,155,155</v>
      </c>
      <c r="P156" s="1" t="str">
        <f t="shared" si="119"/>
        <v>(3,4),(3,4),(3,4),(2,3),(2,3),(2,3),(1,1),(1,1),(1,1),(2,3),(2,3),(2,3),(2,3),(2,3),(2,3)</v>
      </c>
      <c r="Q156" s="3" t="str">
        <f>IF(D156="坦克碎片",VLOOKUP(C156,道具信息!$N$2:$O$291,2,FALSE)&amp;"碎片",VLOOKUP(C156,道具信息!$N$2:$O$291,2,FALSE))</f>
        <v>T1部件</v>
      </c>
      <c r="R156" s="3">
        <f t="shared" si="107"/>
        <v>2787</v>
      </c>
      <c r="S156" s="11">
        <f t="shared" si="108"/>
        <v>0.27700000000000002</v>
      </c>
      <c r="T156" s="3" t="str">
        <f>VLOOKUP(Q156,道具信息!$Q$3:$S$20,2,FALSE)</f>
        <v>CHEST_ITEM_TYPE_T1_PART</v>
      </c>
      <c r="U156" s="3" t="str">
        <f>IF(COUNTIF(U$142:U155,T156)=0,T156,"")</f>
        <v/>
      </c>
      <c r="V156" s="3" t="str">
        <f t="shared" si="120"/>
        <v>CHEST_ITEM_TYPE_T2_SHARD,CHEST_ITEM_TYPE_T3_SHARD,CHEST_ITEM_TYPE_T1_PART</v>
      </c>
      <c r="W156" s="13" t="str">
        <f t="shared" si="113"/>
        <v/>
      </c>
      <c r="X156" s="3" t="str">
        <f t="shared" si="114"/>
        <v/>
      </c>
      <c r="Y156" s="3" t="str">
        <f t="shared" si="121"/>
        <v>17.9%,30.4%,27.7%</v>
      </c>
    </row>
    <row r="157" spans="2:25" x14ac:dyDescent="0.3">
      <c r="B157" s="2">
        <f>数据源!AL189</f>
        <v>5</v>
      </c>
      <c r="C157" s="2" t="str">
        <f>数据源!AM189</f>
        <v>T1HP1</v>
      </c>
      <c r="D157" s="2" t="str">
        <f>数据源!AN189</f>
        <v>部件</v>
      </c>
      <c r="E157" s="2">
        <f>数据源!AO189</f>
        <v>30</v>
      </c>
      <c r="F157" s="2">
        <f>数据源!AP189</f>
        <v>2.5</v>
      </c>
      <c r="G157" s="2">
        <f>数据源!AQ189</f>
        <v>1.1599999999999999E-2</v>
      </c>
      <c r="H157" s="2">
        <f>数据源!AR189</f>
        <v>1.5543999999999999E-2</v>
      </c>
      <c r="I157" s="2">
        <f>数据源!AS189</f>
        <v>155</v>
      </c>
      <c r="J157" s="3">
        <f t="shared" si="109"/>
        <v>2</v>
      </c>
      <c r="K157" s="3">
        <f t="shared" si="110"/>
        <v>3</v>
      </c>
      <c r="L157" s="3" t="str">
        <f t="shared" si="115"/>
        <v>部件</v>
      </c>
      <c r="M157" s="3">
        <f t="shared" ca="1" si="116"/>
        <v>91201</v>
      </c>
      <c r="N157" s="3" t="str">
        <f t="shared" ca="1" si="117"/>
        <v>51221,52221,53221,51311,52311,53311,51321,52321,53321,91001,91003,91005,91101,91103,91105,91201</v>
      </c>
      <c r="O157" s="3" t="str">
        <f t="shared" si="118"/>
        <v>599,599,599,470,470,470,550,550,550,155,155,155,155,155,155,155</v>
      </c>
      <c r="P157" s="1" t="str">
        <f t="shared" si="119"/>
        <v>(3,4),(3,4),(3,4),(2,3),(2,3),(2,3),(1,1),(1,1),(1,1),(2,3),(2,3),(2,3),(2,3),(2,3),(2,3),(2,3)</v>
      </c>
      <c r="Q157" s="3" t="str">
        <f>IF(D157="坦克碎片",VLOOKUP(C157,道具信息!$N$2:$O$291,2,FALSE)&amp;"碎片",VLOOKUP(C157,道具信息!$N$2:$O$291,2,FALSE))</f>
        <v>T1部件</v>
      </c>
      <c r="R157" s="3">
        <f t="shared" si="107"/>
        <v>2787</v>
      </c>
      <c r="S157" s="11">
        <f t="shared" si="108"/>
        <v>0.27700000000000002</v>
      </c>
      <c r="T157" s="3" t="str">
        <f>VLOOKUP(Q157,道具信息!$Q$3:$S$20,2,FALSE)</f>
        <v>CHEST_ITEM_TYPE_T1_PART</v>
      </c>
      <c r="U157" s="3" t="str">
        <f>IF(COUNTIF(U$142:U156,T157)=0,T157,"")</f>
        <v/>
      </c>
      <c r="V157" s="3" t="str">
        <f t="shared" si="120"/>
        <v>CHEST_ITEM_TYPE_T2_SHARD,CHEST_ITEM_TYPE_T3_SHARD,CHEST_ITEM_TYPE_T1_PART</v>
      </c>
      <c r="W157" s="13" t="str">
        <f t="shared" si="113"/>
        <v/>
      </c>
      <c r="X157" s="3" t="str">
        <f t="shared" si="114"/>
        <v/>
      </c>
      <c r="Y157" s="3" t="str">
        <f t="shared" si="121"/>
        <v>17.9%,30.4%,27.7%</v>
      </c>
    </row>
    <row r="158" spans="2:25" x14ac:dyDescent="0.3">
      <c r="B158" s="2">
        <f>数据源!AL190</f>
        <v>5</v>
      </c>
      <c r="C158" s="2" t="str">
        <f>数据源!AM190</f>
        <v>T1HP3</v>
      </c>
      <c r="D158" s="2" t="str">
        <f>数据源!AN190</f>
        <v>部件</v>
      </c>
      <c r="E158" s="2">
        <f>数据源!AO190</f>
        <v>30</v>
      </c>
      <c r="F158" s="2">
        <f>数据源!AP190</f>
        <v>2.5</v>
      </c>
      <c r="G158" s="2">
        <f>数据源!AQ190</f>
        <v>1.1599999999999999E-2</v>
      </c>
      <c r="H158" s="2">
        <f>数据源!AR190</f>
        <v>1.5543999999999999E-2</v>
      </c>
      <c r="I158" s="2">
        <f>数据源!AS190</f>
        <v>155</v>
      </c>
      <c r="J158" s="3">
        <f t="shared" si="109"/>
        <v>2</v>
      </c>
      <c r="K158" s="3">
        <f t="shared" si="110"/>
        <v>3</v>
      </c>
      <c r="L158" s="3" t="str">
        <f t="shared" si="115"/>
        <v>部件</v>
      </c>
      <c r="M158" s="3">
        <f t="shared" ca="1" si="116"/>
        <v>91203</v>
      </c>
      <c r="N158" s="3" t="str">
        <f t="shared" ca="1" si="117"/>
        <v>51221,52221,53221,51311,52311,53311,51321,52321,53321,91001,91003,91005,91101,91103,91105,91201,91203</v>
      </c>
      <c r="O158" s="3" t="str">
        <f t="shared" si="118"/>
        <v>599,599,599,470,470,470,550,550,550,155,155,155,155,155,155,155,155</v>
      </c>
      <c r="P158" s="1" t="str">
        <f t="shared" si="119"/>
        <v>(3,4),(3,4),(3,4),(2,3),(2,3),(2,3),(1,1),(1,1),(1,1),(2,3),(2,3),(2,3),(2,3),(2,3),(2,3),(2,3),(2,3)</v>
      </c>
      <c r="Q158" s="3" t="str">
        <f>IF(D158="坦克碎片",VLOOKUP(C158,道具信息!$N$2:$O$291,2,FALSE)&amp;"碎片",VLOOKUP(C158,道具信息!$N$2:$O$291,2,FALSE))</f>
        <v>T1部件</v>
      </c>
      <c r="R158" s="3">
        <f t="shared" si="107"/>
        <v>2787</v>
      </c>
      <c r="S158" s="11">
        <f t="shared" si="108"/>
        <v>0.27700000000000002</v>
      </c>
      <c r="T158" s="3" t="str">
        <f>VLOOKUP(Q158,道具信息!$Q$3:$S$20,2,FALSE)</f>
        <v>CHEST_ITEM_TYPE_T1_PART</v>
      </c>
      <c r="U158" s="3" t="str">
        <f>IF(COUNTIF(U$142:U157,T158)=0,T158,"")</f>
        <v/>
      </c>
      <c r="V158" s="3" t="str">
        <f t="shared" si="120"/>
        <v>CHEST_ITEM_TYPE_T2_SHARD,CHEST_ITEM_TYPE_T3_SHARD,CHEST_ITEM_TYPE_T1_PART</v>
      </c>
      <c r="W158" s="13" t="str">
        <f t="shared" si="113"/>
        <v/>
      </c>
      <c r="X158" s="3" t="str">
        <f t="shared" si="114"/>
        <v/>
      </c>
      <c r="Y158" s="3" t="str">
        <f t="shared" si="121"/>
        <v>17.9%,30.4%,27.7%</v>
      </c>
    </row>
    <row r="159" spans="2:25" x14ac:dyDescent="0.3">
      <c r="B159" s="2">
        <f>数据源!AL191</f>
        <v>5</v>
      </c>
      <c r="C159" s="2" t="str">
        <f>数据源!AM191</f>
        <v>T1HP5</v>
      </c>
      <c r="D159" s="2" t="str">
        <f>数据源!AN191</f>
        <v>部件</v>
      </c>
      <c r="E159" s="2">
        <f>数据源!AO191</f>
        <v>30</v>
      </c>
      <c r="F159" s="2">
        <f>数据源!AP191</f>
        <v>2.5</v>
      </c>
      <c r="G159" s="2">
        <f>数据源!AQ191</f>
        <v>1.1599999999999999E-2</v>
      </c>
      <c r="H159" s="2">
        <f>数据源!AR191</f>
        <v>1.5543999999999999E-2</v>
      </c>
      <c r="I159" s="2">
        <f>数据源!AS191</f>
        <v>155</v>
      </c>
      <c r="J159" s="3">
        <f t="shared" si="109"/>
        <v>2</v>
      </c>
      <c r="K159" s="3">
        <f t="shared" si="110"/>
        <v>3</v>
      </c>
      <c r="L159" s="3" t="str">
        <f t="shared" si="115"/>
        <v>部件</v>
      </c>
      <c r="M159" s="3">
        <f t="shared" ca="1" si="116"/>
        <v>91205</v>
      </c>
      <c r="N159" s="3" t="str">
        <f t="shared" ca="1" si="117"/>
        <v>51221,52221,53221,51311,52311,53311,51321,52321,53321,91001,91003,91005,91101,91103,91105,91201,91203,91205</v>
      </c>
      <c r="O159" s="3" t="str">
        <f t="shared" si="118"/>
        <v>599,599,599,470,470,470,550,550,550,155,155,155,155,155,155,155,155,155</v>
      </c>
      <c r="P159" s="1" t="str">
        <f t="shared" si="119"/>
        <v>(3,4),(3,4),(3,4),(2,3),(2,3),(2,3),(1,1),(1,1),(1,1),(2,3),(2,3),(2,3),(2,3),(2,3),(2,3),(2,3),(2,3),(2,3)</v>
      </c>
      <c r="Q159" s="3" t="str">
        <f>IF(D159="坦克碎片",VLOOKUP(C159,道具信息!$N$2:$O$291,2,FALSE)&amp;"碎片",VLOOKUP(C159,道具信息!$N$2:$O$291,2,FALSE))</f>
        <v>T1部件</v>
      </c>
      <c r="R159" s="3">
        <f t="shared" si="107"/>
        <v>2787</v>
      </c>
      <c r="S159" s="11">
        <f t="shared" si="108"/>
        <v>0.27700000000000002</v>
      </c>
      <c r="T159" s="3" t="str">
        <f>VLOOKUP(Q159,道具信息!$Q$3:$S$20,2,FALSE)</f>
        <v>CHEST_ITEM_TYPE_T1_PART</v>
      </c>
      <c r="U159" s="3" t="str">
        <f>IF(COUNTIF(U$142:U158,T159)=0,T159,"")</f>
        <v/>
      </c>
      <c r="V159" s="3" t="str">
        <f t="shared" si="120"/>
        <v>CHEST_ITEM_TYPE_T2_SHARD,CHEST_ITEM_TYPE_T3_SHARD,CHEST_ITEM_TYPE_T1_PART</v>
      </c>
      <c r="W159" s="13" t="str">
        <f t="shared" si="113"/>
        <v/>
      </c>
      <c r="X159" s="3" t="str">
        <f t="shared" si="114"/>
        <v/>
      </c>
      <c r="Y159" s="3" t="str">
        <f t="shared" si="121"/>
        <v>17.9%,30.4%,27.7%</v>
      </c>
    </row>
    <row r="160" spans="2:25" x14ac:dyDescent="0.3">
      <c r="B160" s="2">
        <f>数据源!AL192</f>
        <v>5</v>
      </c>
      <c r="C160" s="2" t="str">
        <f>数据源!AM192</f>
        <v>T1LP2</v>
      </c>
      <c r="D160" s="2" t="str">
        <f>数据源!AN192</f>
        <v>部件</v>
      </c>
      <c r="E160" s="2">
        <f>数据源!AO192</f>
        <v>30</v>
      </c>
      <c r="F160" s="2">
        <f>数据源!AP192</f>
        <v>2.5</v>
      </c>
      <c r="G160" s="2">
        <f>数据源!AQ192</f>
        <v>1.1599999999999999E-2</v>
      </c>
      <c r="H160" s="2">
        <f>数据源!AR192</f>
        <v>1.5543999999999999E-2</v>
      </c>
      <c r="I160" s="2">
        <f>数据源!AS192</f>
        <v>155</v>
      </c>
      <c r="J160" s="3">
        <f t="shared" si="109"/>
        <v>2</v>
      </c>
      <c r="K160" s="3">
        <f t="shared" si="110"/>
        <v>3</v>
      </c>
      <c r="L160" s="3" t="str">
        <f t="shared" si="115"/>
        <v>部件</v>
      </c>
      <c r="M160" s="3">
        <f t="shared" ca="1" si="116"/>
        <v>91002</v>
      </c>
      <c r="N160" s="3" t="str">
        <f t="shared" ca="1" si="117"/>
        <v>51221,52221,53221,51311,52311,53311,51321,52321,53321,91001,91003,91005,91101,91103,91105,91201,91203,91205,91002</v>
      </c>
      <c r="O160" s="3" t="str">
        <f t="shared" si="118"/>
        <v>599,599,599,470,470,470,550,550,550,155,155,155,155,155,155,155,155,155,155</v>
      </c>
      <c r="P160" s="1" t="str">
        <f t="shared" si="119"/>
        <v>(3,4),(3,4),(3,4),(2,3),(2,3),(2,3),(1,1),(1,1),(1,1),(2,3),(2,3),(2,3),(2,3),(2,3),(2,3),(2,3),(2,3),(2,3),(2,3)</v>
      </c>
      <c r="Q160" s="3" t="str">
        <f>IF(D160="坦克碎片",VLOOKUP(C160,道具信息!$N$2:$O$291,2,FALSE)&amp;"碎片",VLOOKUP(C160,道具信息!$N$2:$O$291,2,FALSE))</f>
        <v>T1部件</v>
      </c>
      <c r="R160" s="3">
        <f t="shared" si="107"/>
        <v>2787</v>
      </c>
      <c r="S160" s="11">
        <f t="shared" si="108"/>
        <v>0.27700000000000002</v>
      </c>
      <c r="T160" s="3" t="str">
        <f>VLOOKUP(Q160,道具信息!$Q$3:$S$20,2,FALSE)</f>
        <v>CHEST_ITEM_TYPE_T1_PART</v>
      </c>
      <c r="U160" s="3" t="str">
        <f>IF(COUNTIF(U$142:U159,T160)=0,T160,"")</f>
        <v/>
      </c>
      <c r="V160" s="3" t="str">
        <f t="shared" si="120"/>
        <v>CHEST_ITEM_TYPE_T2_SHARD,CHEST_ITEM_TYPE_T3_SHARD,CHEST_ITEM_TYPE_T1_PART</v>
      </c>
      <c r="W160" s="13" t="str">
        <f t="shared" si="113"/>
        <v/>
      </c>
      <c r="X160" s="3" t="str">
        <f t="shared" si="114"/>
        <v/>
      </c>
      <c r="Y160" s="3" t="str">
        <f t="shared" si="121"/>
        <v>17.9%,30.4%,27.7%</v>
      </c>
    </row>
    <row r="161" spans="2:25" x14ac:dyDescent="0.3">
      <c r="B161" s="2">
        <f>数据源!AL193</f>
        <v>5</v>
      </c>
      <c r="C161" s="2" t="str">
        <f>数据源!AM193</f>
        <v>T1LP4</v>
      </c>
      <c r="D161" s="2" t="str">
        <f>数据源!AN193</f>
        <v>部件</v>
      </c>
      <c r="E161" s="2">
        <f>数据源!AO193</f>
        <v>30</v>
      </c>
      <c r="F161" s="2">
        <f>数据源!AP193</f>
        <v>2.5</v>
      </c>
      <c r="G161" s="2">
        <f>数据源!AQ193</f>
        <v>1.1599999999999999E-2</v>
      </c>
      <c r="H161" s="2">
        <f>数据源!AR193</f>
        <v>1.5543999999999999E-2</v>
      </c>
      <c r="I161" s="2">
        <f>数据源!AS193</f>
        <v>155</v>
      </c>
      <c r="J161" s="3">
        <f t="shared" si="109"/>
        <v>2</v>
      </c>
      <c r="K161" s="3">
        <f t="shared" si="110"/>
        <v>3</v>
      </c>
      <c r="L161" s="3" t="str">
        <f t="shared" si="115"/>
        <v>部件</v>
      </c>
      <c r="M161" s="3">
        <f t="shared" ca="1" si="116"/>
        <v>91004</v>
      </c>
      <c r="N161" s="3" t="str">
        <f t="shared" ca="1" si="117"/>
        <v>51221,52221,53221,51311,52311,53311,51321,52321,53321,91001,91003,91005,91101,91103,91105,91201,91203,91205,91002,91004</v>
      </c>
      <c r="O161" s="3" t="str">
        <f t="shared" si="118"/>
        <v>599,599,599,470,470,470,550,550,550,155,155,155,155,155,155,155,155,155,155,155</v>
      </c>
      <c r="P161" s="1" t="str">
        <f t="shared" si="119"/>
        <v>(3,4),(3,4),(3,4),(2,3),(2,3),(2,3),(1,1),(1,1),(1,1),(2,3),(2,3),(2,3),(2,3),(2,3),(2,3),(2,3),(2,3),(2,3),(2,3),(2,3)</v>
      </c>
      <c r="Q161" s="3" t="str">
        <f>IF(D161="坦克碎片",VLOOKUP(C161,道具信息!$N$2:$O$291,2,FALSE)&amp;"碎片",VLOOKUP(C161,道具信息!$N$2:$O$291,2,FALSE))</f>
        <v>T1部件</v>
      </c>
      <c r="R161" s="3">
        <f t="shared" si="107"/>
        <v>2787</v>
      </c>
      <c r="S161" s="11">
        <f t="shared" si="108"/>
        <v>0.27700000000000002</v>
      </c>
      <c r="T161" s="3" t="str">
        <f>VLOOKUP(Q161,道具信息!$Q$3:$S$20,2,FALSE)</f>
        <v>CHEST_ITEM_TYPE_T1_PART</v>
      </c>
      <c r="U161" s="3" t="str">
        <f>IF(COUNTIF(U$142:U160,T161)=0,T161,"")</f>
        <v/>
      </c>
      <c r="V161" s="3" t="str">
        <f t="shared" si="120"/>
        <v>CHEST_ITEM_TYPE_T2_SHARD,CHEST_ITEM_TYPE_T3_SHARD,CHEST_ITEM_TYPE_T1_PART</v>
      </c>
      <c r="W161" s="13" t="str">
        <f t="shared" si="113"/>
        <v/>
      </c>
      <c r="X161" s="3" t="str">
        <f t="shared" si="114"/>
        <v/>
      </c>
      <c r="Y161" s="3" t="str">
        <f t="shared" si="121"/>
        <v>17.9%,30.4%,27.7%</v>
      </c>
    </row>
    <row r="162" spans="2:25" x14ac:dyDescent="0.3">
      <c r="B162" s="2">
        <f>数据源!AL194</f>
        <v>5</v>
      </c>
      <c r="C162" s="2" t="str">
        <f>数据源!AM194</f>
        <v>T1LP6</v>
      </c>
      <c r="D162" s="2" t="str">
        <f>数据源!AN194</f>
        <v>部件</v>
      </c>
      <c r="E162" s="2">
        <f>数据源!AO194</f>
        <v>30</v>
      </c>
      <c r="F162" s="2">
        <f>数据源!AP194</f>
        <v>2.5</v>
      </c>
      <c r="G162" s="2">
        <f>数据源!AQ194</f>
        <v>1.1599999999999999E-2</v>
      </c>
      <c r="H162" s="2">
        <f>数据源!AR194</f>
        <v>1.5543999999999999E-2</v>
      </c>
      <c r="I162" s="2">
        <f>数据源!AS194</f>
        <v>155</v>
      </c>
      <c r="J162" s="3">
        <f t="shared" si="109"/>
        <v>2</v>
      </c>
      <c r="K162" s="3">
        <f t="shared" si="110"/>
        <v>3</v>
      </c>
      <c r="L162" s="3" t="str">
        <f t="shared" si="115"/>
        <v>部件</v>
      </c>
      <c r="M162" s="3">
        <f t="shared" ca="1" si="116"/>
        <v>91006</v>
      </c>
      <c r="N162" s="3" t="str">
        <f t="shared" ca="1" si="117"/>
        <v>51221,52221,53221,51311,52311,53311,51321,52321,53321,91001,91003,91005,91101,91103,91105,91201,91203,91205,91002,91004,91006</v>
      </c>
      <c r="O162" s="3" t="str">
        <f t="shared" si="118"/>
        <v>599,599,599,470,470,470,550,550,550,155,155,155,155,155,155,155,155,155,155,155,155</v>
      </c>
      <c r="P162" s="1" t="str">
        <f t="shared" si="119"/>
        <v>(3,4),(3,4),(3,4),(2,3),(2,3),(2,3),(1,1),(1,1),(1,1),(2,3),(2,3),(2,3),(2,3),(2,3),(2,3),(2,3),(2,3),(2,3),(2,3),(2,3),(2,3)</v>
      </c>
      <c r="Q162" s="3" t="str">
        <f>IF(D162="坦克碎片",VLOOKUP(C162,道具信息!$N$2:$O$291,2,FALSE)&amp;"碎片",VLOOKUP(C162,道具信息!$N$2:$O$291,2,FALSE))</f>
        <v>T1部件</v>
      </c>
      <c r="R162" s="3">
        <f t="shared" si="107"/>
        <v>2787</v>
      </c>
      <c r="S162" s="11">
        <f t="shared" si="108"/>
        <v>0.27700000000000002</v>
      </c>
      <c r="T162" s="3" t="str">
        <f>VLOOKUP(Q162,道具信息!$Q$3:$S$20,2,FALSE)</f>
        <v>CHEST_ITEM_TYPE_T1_PART</v>
      </c>
      <c r="U162" s="3" t="str">
        <f>IF(COUNTIF(U$142:U161,T162)=0,T162,"")</f>
        <v/>
      </c>
      <c r="V162" s="3" t="str">
        <f t="shared" si="120"/>
        <v>CHEST_ITEM_TYPE_T2_SHARD,CHEST_ITEM_TYPE_T3_SHARD,CHEST_ITEM_TYPE_T1_PART</v>
      </c>
      <c r="W162" s="13" t="str">
        <f t="shared" si="113"/>
        <v/>
      </c>
      <c r="X162" s="3" t="str">
        <f t="shared" si="114"/>
        <v/>
      </c>
      <c r="Y162" s="3" t="str">
        <f t="shared" si="121"/>
        <v>17.9%,30.4%,27.7%</v>
      </c>
    </row>
    <row r="163" spans="2:25" x14ac:dyDescent="0.3">
      <c r="B163" s="2">
        <f>数据源!AL195</f>
        <v>5</v>
      </c>
      <c r="C163" s="2" t="str">
        <f>数据源!AM195</f>
        <v>T1MP2</v>
      </c>
      <c r="D163" s="2" t="str">
        <f>数据源!AN195</f>
        <v>部件</v>
      </c>
      <c r="E163" s="2">
        <f>数据源!AO195</f>
        <v>30</v>
      </c>
      <c r="F163" s="2">
        <f>数据源!AP195</f>
        <v>2.5</v>
      </c>
      <c r="G163" s="2">
        <f>数据源!AQ195</f>
        <v>1.1599999999999999E-2</v>
      </c>
      <c r="H163" s="2">
        <f>数据源!AR195</f>
        <v>1.5543999999999999E-2</v>
      </c>
      <c r="I163" s="2">
        <f>数据源!AS195</f>
        <v>155</v>
      </c>
      <c r="J163" s="3">
        <f t="shared" si="109"/>
        <v>2</v>
      </c>
      <c r="K163" s="3">
        <f t="shared" si="110"/>
        <v>3</v>
      </c>
      <c r="L163" s="3" t="str">
        <f t="shared" si="115"/>
        <v>部件</v>
      </c>
      <c r="M163" s="3">
        <f t="shared" ca="1" si="116"/>
        <v>91102</v>
      </c>
      <c r="N163" s="3" t="str">
        <f t="shared" ca="1" si="117"/>
        <v>51221,52221,53221,51311,52311,53311,51321,52321,53321,91001,91003,91005,91101,91103,91105,91201,91203,91205,91002,91004,91006,91102</v>
      </c>
      <c r="O163" s="3" t="str">
        <f t="shared" si="118"/>
        <v>599,599,599,470,470,470,550,550,550,155,155,155,155,155,155,155,155,155,155,155,155,155</v>
      </c>
      <c r="P163" s="1" t="str">
        <f t="shared" si="119"/>
        <v>(3,4),(3,4),(3,4),(2,3),(2,3),(2,3),(1,1),(1,1),(1,1),(2,3),(2,3),(2,3),(2,3),(2,3),(2,3),(2,3),(2,3),(2,3),(2,3),(2,3),(2,3),(2,3)</v>
      </c>
      <c r="Q163" s="3" t="str">
        <f>IF(D163="坦克碎片",VLOOKUP(C163,道具信息!$N$2:$O$291,2,FALSE)&amp;"碎片",VLOOKUP(C163,道具信息!$N$2:$O$291,2,FALSE))</f>
        <v>T1部件</v>
      </c>
      <c r="R163" s="3">
        <f t="shared" si="107"/>
        <v>2787</v>
      </c>
      <c r="S163" s="11">
        <f t="shared" si="108"/>
        <v>0.27700000000000002</v>
      </c>
      <c r="T163" s="3" t="str">
        <f>VLOOKUP(Q163,道具信息!$Q$3:$S$20,2,FALSE)</f>
        <v>CHEST_ITEM_TYPE_T1_PART</v>
      </c>
      <c r="U163" s="3" t="str">
        <f>IF(COUNTIF(U$142:U162,T163)=0,T163,"")</f>
        <v/>
      </c>
      <c r="V163" s="3" t="str">
        <f t="shared" si="120"/>
        <v>CHEST_ITEM_TYPE_T2_SHARD,CHEST_ITEM_TYPE_T3_SHARD,CHEST_ITEM_TYPE_T1_PART</v>
      </c>
      <c r="W163" s="13" t="str">
        <f t="shared" si="113"/>
        <v/>
      </c>
      <c r="X163" s="3" t="str">
        <f t="shared" si="114"/>
        <v/>
      </c>
      <c r="Y163" s="3" t="str">
        <f t="shared" si="121"/>
        <v>17.9%,30.4%,27.7%</v>
      </c>
    </row>
    <row r="164" spans="2:25" x14ac:dyDescent="0.3">
      <c r="B164" s="2">
        <f>数据源!AL196</f>
        <v>5</v>
      </c>
      <c r="C164" s="2" t="str">
        <f>数据源!AM196</f>
        <v>T1MP4</v>
      </c>
      <c r="D164" s="2" t="str">
        <f>数据源!AN196</f>
        <v>部件</v>
      </c>
      <c r="E164" s="2">
        <f>数据源!AO196</f>
        <v>30</v>
      </c>
      <c r="F164" s="2">
        <f>数据源!AP196</f>
        <v>2.5</v>
      </c>
      <c r="G164" s="2">
        <f>数据源!AQ196</f>
        <v>1.1599999999999999E-2</v>
      </c>
      <c r="H164" s="2">
        <f>数据源!AR196</f>
        <v>1.5543999999999999E-2</v>
      </c>
      <c r="I164" s="2">
        <f>数据源!AS196</f>
        <v>155</v>
      </c>
      <c r="J164" s="3">
        <f t="shared" si="109"/>
        <v>2</v>
      </c>
      <c r="K164" s="3">
        <f t="shared" si="110"/>
        <v>3</v>
      </c>
      <c r="L164" s="3" t="str">
        <f t="shared" si="115"/>
        <v>部件</v>
      </c>
      <c r="M164" s="3">
        <f t="shared" ca="1" si="116"/>
        <v>91104</v>
      </c>
      <c r="N164" s="3" t="str">
        <f t="shared" ca="1" si="117"/>
        <v>51221,52221,53221,51311,52311,53311,51321,52321,53321,91001,91003,91005,91101,91103,91105,91201,91203,91205,91002,91004,91006,91102,91104</v>
      </c>
      <c r="O164" s="3" t="str">
        <f t="shared" si="118"/>
        <v>599,599,599,470,470,470,550,550,550,155,155,155,155,155,155,155,155,155,155,155,155,155,155</v>
      </c>
      <c r="P164" s="1" t="str">
        <f t="shared" si="119"/>
        <v>(3,4),(3,4),(3,4),(2,3),(2,3),(2,3),(1,1),(1,1),(1,1),(2,3),(2,3),(2,3),(2,3),(2,3),(2,3),(2,3),(2,3),(2,3),(2,3),(2,3),(2,3),(2,3),(2,3)</v>
      </c>
      <c r="Q164" s="3" t="str">
        <f>IF(D164="坦克碎片",VLOOKUP(C164,道具信息!$N$2:$O$291,2,FALSE)&amp;"碎片",VLOOKUP(C164,道具信息!$N$2:$O$291,2,FALSE))</f>
        <v>T1部件</v>
      </c>
      <c r="R164" s="3">
        <f t="shared" si="107"/>
        <v>2787</v>
      </c>
      <c r="S164" s="11">
        <f t="shared" si="108"/>
        <v>0.27700000000000002</v>
      </c>
      <c r="T164" s="3" t="str">
        <f>VLOOKUP(Q164,道具信息!$Q$3:$S$20,2,FALSE)</f>
        <v>CHEST_ITEM_TYPE_T1_PART</v>
      </c>
      <c r="U164" s="3" t="str">
        <f>IF(COUNTIF(U$142:U163,T164)=0,T164,"")</f>
        <v/>
      </c>
      <c r="V164" s="3" t="str">
        <f t="shared" si="120"/>
        <v>CHEST_ITEM_TYPE_T2_SHARD,CHEST_ITEM_TYPE_T3_SHARD,CHEST_ITEM_TYPE_T1_PART</v>
      </c>
      <c r="W164" s="13" t="str">
        <f t="shared" si="113"/>
        <v/>
      </c>
      <c r="X164" s="3" t="str">
        <f t="shared" si="114"/>
        <v/>
      </c>
      <c r="Y164" s="3" t="str">
        <f t="shared" si="121"/>
        <v>17.9%,30.4%,27.7%</v>
      </c>
    </row>
    <row r="165" spans="2:25" x14ac:dyDescent="0.3">
      <c r="B165" s="2">
        <f>数据源!AL197</f>
        <v>5</v>
      </c>
      <c r="C165" s="2" t="str">
        <f>数据源!AM197</f>
        <v>T1MP6</v>
      </c>
      <c r="D165" s="2" t="str">
        <f>数据源!AN197</f>
        <v>部件</v>
      </c>
      <c r="E165" s="2">
        <f>数据源!AO197</f>
        <v>30</v>
      </c>
      <c r="F165" s="2">
        <f>数据源!AP197</f>
        <v>2.5</v>
      </c>
      <c r="G165" s="2">
        <f>数据源!AQ197</f>
        <v>1.1599999999999999E-2</v>
      </c>
      <c r="H165" s="2">
        <f>数据源!AR197</f>
        <v>1.5543999999999999E-2</v>
      </c>
      <c r="I165" s="2">
        <f>数据源!AS197</f>
        <v>155</v>
      </c>
      <c r="J165" s="3">
        <f t="shared" si="109"/>
        <v>2</v>
      </c>
      <c r="K165" s="3">
        <f t="shared" si="110"/>
        <v>3</v>
      </c>
      <c r="L165" s="3" t="str">
        <f t="shared" si="115"/>
        <v>部件</v>
      </c>
      <c r="M165" s="3">
        <f t="shared" ca="1" si="116"/>
        <v>91106</v>
      </c>
      <c r="N165" s="3" t="str">
        <f t="shared" ca="1" si="117"/>
        <v>51221,52221,53221,51311,52311,53311,51321,52321,53321,91001,91003,91005,91101,91103,91105,91201,91203,91205,91002,91004,91006,91102,91104,91106</v>
      </c>
      <c r="O165" s="3" t="str">
        <f t="shared" si="118"/>
        <v>599,599,599,470,470,470,550,550,550,155,155,155,155,155,155,155,155,155,155,155,155,155,155,155</v>
      </c>
      <c r="P165" s="1" t="str">
        <f t="shared" si="119"/>
        <v>(3,4),(3,4),(3,4),(2,3),(2,3),(2,3),(1,1),(1,1),(1,1),(2,3),(2,3),(2,3),(2,3),(2,3),(2,3),(2,3),(2,3),(2,3),(2,3),(2,3),(2,3),(2,3),(2,3),(2,3)</v>
      </c>
      <c r="Q165" s="3" t="str">
        <f>IF(D165="坦克碎片",VLOOKUP(C165,道具信息!$N$2:$O$291,2,FALSE)&amp;"碎片",VLOOKUP(C165,道具信息!$N$2:$O$291,2,FALSE))</f>
        <v>T1部件</v>
      </c>
      <c r="R165" s="3">
        <f t="shared" si="107"/>
        <v>2787</v>
      </c>
      <c r="S165" s="11">
        <f t="shared" si="108"/>
        <v>0.27700000000000002</v>
      </c>
      <c r="T165" s="3" t="str">
        <f>VLOOKUP(Q165,道具信息!$Q$3:$S$20,2,FALSE)</f>
        <v>CHEST_ITEM_TYPE_T1_PART</v>
      </c>
      <c r="U165" s="3" t="str">
        <f>IF(COUNTIF(U$142:U164,T165)=0,T165,"")</f>
        <v/>
      </c>
      <c r="V165" s="3" t="str">
        <f t="shared" si="120"/>
        <v>CHEST_ITEM_TYPE_T2_SHARD,CHEST_ITEM_TYPE_T3_SHARD,CHEST_ITEM_TYPE_T1_PART</v>
      </c>
      <c r="W165" s="13" t="str">
        <f t="shared" si="113"/>
        <v/>
      </c>
      <c r="X165" s="3" t="str">
        <f t="shared" si="114"/>
        <v/>
      </c>
      <c r="Y165" s="3" t="str">
        <f t="shared" si="121"/>
        <v>17.9%,30.4%,27.7%</v>
      </c>
    </row>
    <row r="166" spans="2:25" x14ac:dyDescent="0.3">
      <c r="B166" s="2">
        <f>数据源!AL198</f>
        <v>5</v>
      </c>
      <c r="C166" s="2" t="str">
        <f>数据源!AM198</f>
        <v>T1HP2</v>
      </c>
      <c r="D166" s="2" t="str">
        <f>数据源!AN198</f>
        <v>部件</v>
      </c>
      <c r="E166" s="2">
        <f>数据源!AO198</f>
        <v>30</v>
      </c>
      <c r="F166" s="2">
        <f>数据源!AP198</f>
        <v>2.5</v>
      </c>
      <c r="G166" s="2">
        <f>数据源!AQ198</f>
        <v>1.15E-2</v>
      </c>
      <c r="H166" s="2">
        <f>数据源!AR198</f>
        <v>1.5410000000000002E-2</v>
      </c>
      <c r="I166" s="2">
        <f>数据源!AS198</f>
        <v>154</v>
      </c>
      <c r="J166" s="3">
        <f t="shared" si="109"/>
        <v>2</v>
      </c>
      <c r="K166" s="3">
        <f t="shared" si="110"/>
        <v>3</v>
      </c>
      <c r="L166" s="3" t="str">
        <f t="shared" si="115"/>
        <v>部件</v>
      </c>
      <c r="M166" s="3">
        <f t="shared" ca="1" si="116"/>
        <v>91202</v>
      </c>
      <c r="N166" s="3" t="str">
        <f t="shared" ca="1" si="117"/>
        <v>51221,52221,53221,51311,52311,53311,51321,52321,53321,91001,91003,91005,91101,91103,91105,91201,91203,91205,91002,91004,91006,91102,91104,91106,91202</v>
      </c>
      <c r="O166" s="3" t="str">
        <f t="shared" si="118"/>
        <v>599,599,599,470,470,470,550,550,550,155,155,155,155,155,155,155,155,155,155,155,155,155,155,155,154</v>
      </c>
      <c r="P166" s="1" t="str">
        <f t="shared" si="119"/>
        <v>(3,4),(3,4),(3,4),(2,3),(2,3),(2,3),(1,1),(1,1),(1,1),(2,3),(2,3),(2,3),(2,3),(2,3),(2,3),(2,3),(2,3),(2,3),(2,3),(2,3),(2,3),(2,3),(2,3),(2,3),(2,3)</v>
      </c>
      <c r="Q166" s="3" t="str">
        <f>IF(D166="坦克碎片",VLOOKUP(C166,道具信息!$N$2:$O$291,2,FALSE)&amp;"碎片",VLOOKUP(C166,道具信息!$N$2:$O$291,2,FALSE))</f>
        <v>T1部件</v>
      </c>
      <c r="R166" s="3">
        <f t="shared" si="107"/>
        <v>2787</v>
      </c>
      <c r="S166" s="11">
        <f t="shared" si="108"/>
        <v>0.27700000000000002</v>
      </c>
      <c r="T166" s="3" t="str">
        <f>VLOOKUP(Q166,道具信息!$Q$3:$S$20,2,FALSE)</f>
        <v>CHEST_ITEM_TYPE_T1_PART</v>
      </c>
      <c r="U166" s="3" t="str">
        <f>IF(COUNTIF(U$142:U165,T166)=0,T166,"")</f>
        <v/>
      </c>
      <c r="V166" s="3" t="str">
        <f t="shared" si="120"/>
        <v>CHEST_ITEM_TYPE_T2_SHARD,CHEST_ITEM_TYPE_T3_SHARD,CHEST_ITEM_TYPE_T1_PART</v>
      </c>
      <c r="W166" s="13" t="str">
        <f t="shared" si="113"/>
        <v/>
      </c>
      <c r="X166" s="3" t="str">
        <f t="shared" si="114"/>
        <v/>
      </c>
      <c r="Y166" s="3" t="str">
        <f t="shared" si="121"/>
        <v>17.9%,30.4%,27.7%</v>
      </c>
    </row>
    <row r="167" spans="2:25" x14ac:dyDescent="0.3">
      <c r="B167" s="2">
        <f>数据源!AL199</f>
        <v>5</v>
      </c>
      <c r="C167" s="2" t="str">
        <f>数据源!AM199</f>
        <v>T1HP4</v>
      </c>
      <c r="D167" s="2" t="str">
        <f>数据源!AN199</f>
        <v>部件</v>
      </c>
      <c r="E167" s="2">
        <f>数据源!AO199</f>
        <v>30</v>
      </c>
      <c r="F167" s="2">
        <f>数据源!AP199</f>
        <v>2.5</v>
      </c>
      <c r="G167" s="2">
        <f>数据源!AQ199</f>
        <v>1.15E-2</v>
      </c>
      <c r="H167" s="2">
        <f>数据源!AR199</f>
        <v>1.5410000000000002E-2</v>
      </c>
      <c r="I167" s="2">
        <f>数据源!AS199</f>
        <v>154</v>
      </c>
      <c r="J167" s="3">
        <f t="shared" si="109"/>
        <v>2</v>
      </c>
      <c r="K167" s="3">
        <f t="shared" si="110"/>
        <v>3</v>
      </c>
      <c r="L167" s="3" t="str">
        <f t="shared" si="115"/>
        <v>部件</v>
      </c>
      <c r="M167" s="3">
        <f t="shared" ca="1" si="116"/>
        <v>91204</v>
      </c>
      <c r="N167" s="3" t="str">
        <f t="shared" ca="1" si="117"/>
        <v>51221,52221,53221,51311,52311,53311,51321,52321,53321,91001,91003,91005,91101,91103,91105,91201,91203,91205,91002,91004,91006,91102,91104,91106,91202,91204</v>
      </c>
      <c r="O167" s="3" t="str">
        <f t="shared" si="118"/>
        <v>599,599,599,470,470,470,550,550,550,155,155,155,155,155,155,155,155,155,155,155,155,155,155,155,154,154</v>
      </c>
      <c r="P167" s="1" t="str">
        <f t="shared" si="119"/>
        <v>(3,4),(3,4),(3,4),(2,3),(2,3),(2,3),(1,1),(1,1),(1,1),(2,3),(2,3),(2,3),(2,3),(2,3),(2,3),(2,3),(2,3),(2,3),(2,3),(2,3),(2,3),(2,3),(2,3),(2,3),(2,3),(2,3)</v>
      </c>
      <c r="Q167" s="3" t="str">
        <f>IF(D167="坦克碎片",VLOOKUP(C167,道具信息!$N$2:$O$291,2,FALSE)&amp;"碎片",VLOOKUP(C167,道具信息!$N$2:$O$291,2,FALSE))</f>
        <v>T1部件</v>
      </c>
      <c r="R167" s="3">
        <f t="shared" si="107"/>
        <v>2787</v>
      </c>
      <c r="S167" s="11">
        <f t="shared" si="108"/>
        <v>0.27700000000000002</v>
      </c>
      <c r="T167" s="3" t="str">
        <f>VLOOKUP(Q167,道具信息!$Q$3:$S$20,2,FALSE)</f>
        <v>CHEST_ITEM_TYPE_T1_PART</v>
      </c>
      <c r="U167" s="3" t="str">
        <f>IF(COUNTIF(U$142:U166,T167)=0,T167,"")</f>
        <v/>
      </c>
      <c r="V167" s="3" t="str">
        <f t="shared" si="120"/>
        <v>CHEST_ITEM_TYPE_T2_SHARD,CHEST_ITEM_TYPE_T3_SHARD,CHEST_ITEM_TYPE_T1_PART</v>
      </c>
      <c r="W167" s="13" t="str">
        <f t="shared" si="113"/>
        <v/>
      </c>
      <c r="X167" s="3" t="str">
        <f t="shared" si="114"/>
        <v/>
      </c>
      <c r="Y167" s="3" t="str">
        <f t="shared" si="121"/>
        <v>17.9%,30.4%,27.7%</v>
      </c>
    </row>
    <row r="168" spans="2:25" x14ac:dyDescent="0.3">
      <c r="B168" s="2">
        <f>数据源!AL200</f>
        <v>5</v>
      </c>
      <c r="C168" s="2" t="str">
        <f>数据源!AM200</f>
        <v>T1HP6</v>
      </c>
      <c r="D168" s="2" t="str">
        <f>数据源!AN200</f>
        <v>部件</v>
      </c>
      <c r="E168" s="2">
        <f>数据源!AO200</f>
        <v>30</v>
      </c>
      <c r="F168" s="2">
        <f>数据源!AP200</f>
        <v>2.5</v>
      </c>
      <c r="G168" s="2">
        <f>数据源!AQ200</f>
        <v>1.15E-2</v>
      </c>
      <c r="H168" s="2">
        <f>数据源!AR200</f>
        <v>1.5410000000000002E-2</v>
      </c>
      <c r="I168" s="2">
        <f>数据源!AS200</f>
        <v>154</v>
      </c>
      <c r="J168" s="3">
        <f t="shared" si="109"/>
        <v>2</v>
      </c>
      <c r="K168" s="3">
        <f t="shared" si="110"/>
        <v>3</v>
      </c>
      <c r="L168" s="3" t="str">
        <f t="shared" si="115"/>
        <v>部件</v>
      </c>
      <c r="M168" s="3">
        <f t="shared" ca="1" si="116"/>
        <v>91206</v>
      </c>
      <c r="N168" s="3" t="str">
        <f t="shared" ca="1" si="117"/>
        <v>51221,52221,53221,51311,52311,53311,51321,52321,53321,91001,91003,91005,91101,91103,91105,91201,91203,91205,91002,91004,91006,91102,91104,91106,91202,91204,91206</v>
      </c>
      <c r="O168" s="3" t="str">
        <f t="shared" si="118"/>
        <v>599,599,599,470,470,470,550,550,550,155,155,155,155,155,155,155,155,155,155,155,155,155,155,155,154,154,154</v>
      </c>
      <c r="P168" s="1" t="str">
        <f t="shared" si="119"/>
        <v>(3,4),(3,4),(3,4),(2,3),(2,3),(2,3),(1,1),(1,1),(1,1),(2,3),(2,3),(2,3),(2,3),(2,3),(2,3),(2,3),(2,3),(2,3),(2,3),(2,3),(2,3),(2,3),(2,3),(2,3),(2,3),(2,3),(2,3)</v>
      </c>
      <c r="Q168" s="3" t="str">
        <f>IF(D168="坦克碎片",VLOOKUP(C168,道具信息!$N$2:$O$291,2,FALSE)&amp;"碎片",VLOOKUP(C168,道具信息!$N$2:$O$291,2,FALSE))</f>
        <v>T1部件</v>
      </c>
      <c r="R168" s="3">
        <f t="shared" si="107"/>
        <v>2787</v>
      </c>
      <c r="S168" s="11">
        <f t="shared" si="108"/>
        <v>0.27700000000000002</v>
      </c>
      <c r="T168" s="3" t="str">
        <f>VLOOKUP(Q168,道具信息!$Q$3:$S$20,2,FALSE)</f>
        <v>CHEST_ITEM_TYPE_T1_PART</v>
      </c>
      <c r="U168" s="3" t="str">
        <f>IF(COUNTIF(U$142:U167,T168)=0,T168,"")</f>
        <v/>
      </c>
      <c r="V168" s="3" t="str">
        <f t="shared" si="120"/>
        <v>CHEST_ITEM_TYPE_T2_SHARD,CHEST_ITEM_TYPE_T3_SHARD,CHEST_ITEM_TYPE_T1_PART</v>
      </c>
      <c r="W168" s="13" t="str">
        <f t="shared" si="113"/>
        <v/>
      </c>
      <c r="X168" s="3" t="str">
        <f t="shared" si="114"/>
        <v/>
      </c>
      <c r="Y168" s="3" t="str">
        <f t="shared" si="121"/>
        <v>17.9%,30.4%,27.7%</v>
      </c>
    </row>
    <row r="169" spans="2:25" x14ac:dyDescent="0.3">
      <c r="B169" s="2">
        <f>数据源!AL201</f>
        <v>5</v>
      </c>
      <c r="C169" s="2" t="str">
        <f>数据源!AM201</f>
        <v>T2LP1</v>
      </c>
      <c r="D169" s="2" t="str">
        <f>数据源!AN201</f>
        <v>部件</v>
      </c>
      <c r="E169" s="2">
        <f>数据源!AO201</f>
        <v>114.80000000000001</v>
      </c>
      <c r="F169" s="2">
        <f>数据源!AP201</f>
        <v>1</v>
      </c>
      <c r="G169" s="2">
        <f>数据源!AQ201</f>
        <v>1.15E-2</v>
      </c>
      <c r="H169" s="2">
        <f>数据源!AR201</f>
        <v>1.0067508710801393E-2</v>
      </c>
      <c r="I169" s="2">
        <f>数据源!AS201</f>
        <v>101</v>
      </c>
      <c r="J169" s="3">
        <f>ROUNDUP(IF(F169&gt;1,F169-ROUNDDOWN(SQRT(F169),0),F169),0)</f>
        <v>1</v>
      </c>
      <c r="K169" s="3">
        <f>F169*2-J169</f>
        <v>1</v>
      </c>
      <c r="L169" s="3" t="str">
        <f t="shared" ref="L169:L190" si="122">RIGHT(D169,2)</f>
        <v>部件</v>
      </c>
      <c r="M169" s="3">
        <f t="shared" ref="M169:M190" ca="1" si="123">IF(OR(L169="坦克",L169="碎片"),VLOOKUP(C169,INDIRECT("坦克ID"),MATCH(L169&amp;"ID",INDIRECT("坦克标头"),0),FALSE),VLOOKUP(C169,INDIRECT(L169&amp;"ID"),2,FALSE))</f>
        <v>92001</v>
      </c>
      <c r="N169" s="3" t="str">
        <f t="shared" ref="N169:N190" ca="1" si="124">N168&amp;","&amp;M169</f>
        <v>51221,52221,53221,51311,52311,53311,51321,52321,53321,91001,91003,91005,91101,91103,91105,91201,91203,91205,91002,91004,91006,91102,91104,91106,91202,91204,91206,92001</v>
      </c>
      <c r="O169" s="3" t="str">
        <f t="shared" ref="O169:O190" si="125">O168&amp;","&amp;I169</f>
        <v>599,599,599,470,470,470,550,550,550,155,155,155,155,155,155,155,155,155,155,155,155,155,155,155,154,154,154,101</v>
      </c>
      <c r="P169" s="1" t="str">
        <f t="shared" ref="P169:P190" si="126">P168&amp;","&amp;"("&amp;J169&amp;","&amp;K169&amp;")"</f>
        <v>(3,4),(3,4),(3,4),(2,3),(2,3),(2,3),(1,1),(1,1),(1,1),(2,3),(2,3),(2,3),(2,3),(2,3),(2,3),(2,3),(2,3),(2,3),(2,3),(2,3),(2,3),(2,3),(2,3),(2,3),(2,3),(2,3),(2,3),(1,1)</v>
      </c>
      <c r="Q169" s="3" t="str">
        <f>IF(D169="坦克碎片",VLOOKUP(C169,道具信息!$N$2:$O$291,2,FALSE)&amp;"碎片",VLOOKUP(C169,道具信息!$N$2:$O$291,2,FALSE))</f>
        <v>T2部件</v>
      </c>
      <c r="R169" s="3">
        <f t="shared" si="107"/>
        <v>1818</v>
      </c>
      <c r="S169" s="11">
        <f t="shared" si="108"/>
        <v>0.18099999999999999</v>
      </c>
      <c r="T169" s="3" t="str">
        <f>VLOOKUP(Q169,道具信息!$Q$3:$S$20,2,FALSE)</f>
        <v>CHEST_ITEM_TYPE_T2_PART</v>
      </c>
      <c r="U169" s="3" t="str">
        <f>IF(COUNTIF(U$142:U168,T169)=0,T169,"")</f>
        <v>CHEST_ITEM_TYPE_T2_PART</v>
      </c>
      <c r="V169" s="3" t="str">
        <f t="shared" si="120"/>
        <v>CHEST_ITEM_TYPE_T2_SHARD,CHEST_ITEM_TYPE_T3_SHARD,CHEST_ITEM_TYPE_T1_PART,CHEST_ITEM_TYPE_T2_PART</v>
      </c>
      <c r="W169" s="13">
        <f t="shared" si="113"/>
        <v>0.18099999999999999</v>
      </c>
      <c r="X169" s="3" t="str">
        <f t="shared" si="114"/>
        <v>18.1%</v>
      </c>
      <c r="Y169" s="3" t="str">
        <f t="shared" si="121"/>
        <v>17.9%,30.4%,27.7%,18.1%</v>
      </c>
    </row>
    <row r="170" spans="2:25" x14ac:dyDescent="0.3">
      <c r="B170" s="2">
        <f>数据源!AL202</f>
        <v>5</v>
      </c>
      <c r="C170" s="2" t="str">
        <f>数据源!AM202</f>
        <v>T2LP3</v>
      </c>
      <c r="D170" s="2" t="str">
        <f>数据源!AN202</f>
        <v>部件</v>
      </c>
      <c r="E170" s="2">
        <f>数据源!AO202</f>
        <v>114.80000000000001</v>
      </c>
      <c r="F170" s="2">
        <f>数据源!AP202</f>
        <v>1</v>
      </c>
      <c r="G170" s="2">
        <f>数据源!AQ202</f>
        <v>1.15E-2</v>
      </c>
      <c r="H170" s="2">
        <f>数据源!AR202</f>
        <v>1.0067508710801393E-2</v>
      </c>
      <c r="I170" s="2">
        <f>数据源!AS202</f>
        <v>101</v>
      </c>
      <c r="J170" s="3">
        <f t="shared" ref="J170:J183" si="127">ROUNDUP(IF(F170&gt;1,F170-ROUNDDOWN(SQRT(F170),0),F170),0)</f>
        <v>1</v>
      </c>
      <c r="K170" s="3">
        <f t="shared" ref="K170:K183" si="128">F170*2-J170</f>
        <v>1</v>
      </c>
      <c r="L170" s="3" t="str">
        <f t="shared" si="122"/>
        <v>部件</v>
      </c>
      <c r="M170" s="3">
        <f t="shared" ca="1" si="123"/>
        <v>92003</v>
      </c>
      <c r="N170" s="3" t="str">
        <f t="shared" ca="1" si="124"/>
        <v>51221,52221,53221,51311,52311,53311,51321,52321,53321,91001,91003,91005,91101,91103,91105,91201,91203,91205,91002,91004,91006,91102,91104,91106,91202,91204,91206,92001,92003</v>
      </c>
      <c r="O170" s="3" t="str">
        <f t="shared" si="125"/>
        <v>599,599,599,470,470,470,550,550,550,155,155,155,155,155,155,155,155,155,155,155,155,155,155,155,154,154,154,101,101</v>
      </c>
      <c r="P170" s="1" t="str">
        <f t="shared" si="126"/>
        <v>(3,4),(3,4),(3,4),(2,3),(2,3),(2,3),(1,1),(1,1),(1,1),(2,3),(2,3),(2,3),(2,3),(2,3),(2,3),(2,3),(2,3),(2,3),(2,3),(2,3),(2,3),(2,3),(2,3),(2,3),(2,3),(2,3),(2,3),(1,1),(1,1)</v>
      </c>
      <c r="Q170" s="3" t="str">
        <f>IF(D170="坦克碎片",VLOOKUP(C170,道具信息!$N$2:$O$291,2,FALSE)&amp;"碎片",VLOOKUP(C170,道具信息!$N$2:$O$291,2,FALSE))</f>
        <v>T2部件</v>
      </c>
      <c r="R170" s="3">
        <f t="shared" si="107"/>
        <v>1818</v>
      </c>
      <c r="S170" s="11">
        <f t="shared" si="108"/>
        <v>0.18099999999999999</v>
      </c>
      <c r="T170" s="3" t="str">
        <f>VLOOKUP(Q170,道具信息!$Q$3:$S$20,2,FALSE)</f>
        <v>CHEST_ITEM_TYPE_T2_PART</v>
      </c>
      <c r="U170" s="3" t="str">
        <f>IF(COUNTIF(U$142:U169,T170)=0,T170,"")</f>
        <v/>
      </c>
      <c r="V170" s="3" t="str">
        <f t="shared" si="120"/>
        <v>CHEST_ITEM_TYPE_T2_SHARD,CHEST_ITEM_TYPE_T3_SHARD,CHEST_ITEM_TYPE_T1_PART,CHEST_ITEM_TYPE_T2_PART</v>
      </c>
      <c r="W170" s="13" t="str">
        <f t="shared" si="113"/>
        <v/>
      </c>
      <c r="X170" s="3" t="str">
        <f t="shared" si="114"/>
        <v/>
      </c>
      <c r="Y170" s="3" t="str">
        <f t="shared" si="121"/>
        <v>17.9%,30.4%,27.7%,18.1%</v>
      </c>
    </row>
    <row r="171" spans="2:25" x14ac:dyDescent="0.3">
      <c r="B171" s="2">
        <f>数据源!AL203</f>
        <v>5</v>
      </c>
      <c r="C171" s="2" t="str">
        <f>数据源!AM203</f>
        <v>T2LP5</v>
      </c>
      <c r="D171" s="2" t="str">
        <f>数据源!AN203</f>
        <v>部件</v>
      </c>
      <c r="E171" s="2">
        <f>数据源!AO203</f>
        <v>114.80000000000001</v>
      </c>
      <c r="F171" s="2">
        <f>数据源!AP203</f>
        <v>1</v>
      </c>
      <c r="G171" s="2">
        <f>数据源!AQ203</f>
        <v>1.15E-2</v>
      </c>
      <c r="H171" s="2">
        <f>数据源!AR203</f>
        <v>1.0067508710801393E-2</v>
      </c>
      <c r="I171" s="2">
        <f>数据源!AS203</f>
        <v>101</v>
      </c>
      <c r="J171" s="3">
        <f t="shared" si="127"/>
        <v>1</v>
      </c>
      <c r="K171" s="3">
        <f t="shared" si="128"/>
        <v>1</v>
      </c>
      <c r="L171" s="3" t="str">
        <f t="shared" si="122"/>
        <v>部件</v>
      </c>
      <c r="M171" s="3">
        <f t="shared" ca="1" si="123"/>
        <v>92005</v>
      </c>
      <c r="N171" s="3" t="str">
        <f t="shared" ca="1" si="124"/>
        <v>51221,52221,53221,51311,52311,53311,51321,52321,53321,91001,91003,91005,91101,91103,91105,91201,91203,91205,91002,91004,91006,91102,91104,91106,91202,91204,91206,92001,92003,92005</v>
      </c>
      <c r="O171" s="3" t="str">
        <f t="shared" si="125"/>
        <v>599,599,599,470,470,470,550,550,550,155,155,155,155,155,155,155,155,155,155,155,155,155,155,155,154,154,154,101,101,101</v>
      </c>
      <c r="P171" s="1" t="str">
        <f t="shared" si="126"/>
        <v>(3,4),(3,4),(3,4),(2,3),(2,3),(2,3),(1,1),(1,1),(1,1),(2,3),(2,3),(2,3),(2,3),(2,3),(2,3),(2,3),(2,3),(2,3),(2,3),(2,3),(2,3),(2,3),(2,3),(2,3),(2,3),(2,3),(2,3),(1,1),(1,1),(1,1)</v>
      </c>
      <c r="Q171" s="3" t="str">
        <f>IF(D171="坦克碎片",VLOOKUP(C171,道具信息!$N$2:$O$291,2,FALSE)&amp;"碎片",VLOOKUP(C171,道具信息!$N$2:$O$291,2,FALSE))</f>
        <v>T2部件</v>
      </c>
      <c r="R171" s="3">
        <f t="shared" si="107"/>
        <v>1818</v>
      </c>
      <c r="S171" s="11">
        <f t="shared" si="108"/>
        <v>0.18099999999999999</v>
      </c>
      <c r="T171" s="3" t="str">
        <f>VLOOKUP(Q171,道具信息!$Q$3:$S$20,2,FALSE)</f>
        <v>CHEST_ITEM_TYPE_T2_PART</v>
      </c>
      <c r="U171" s="3" t="str">
        <f>IF(COUNTIF(U$142:U170,T171)=0,T171,"")</f>
        <v/>
      </c>
      <c r="V171" s="3" t="str">
        <f t="shared" si="120"/>
        <v>CHEST_ITEM_TYPE_T2_SHARD,CHEST_ITEM_TYPE_T3_SHARD,CHEST_ITEM_TYPE_T1_PART,CHEST_ITEM_TYPE_T2_PART</v>
      </c>
      <c r="W171" s="13" t="str">
        <f t="shared" si="113"/>
        <v/>
      </c>
      <c r="X171" s="3" t="str">
        <f t="shared" si="114"/>
        <v/>
      </c>
      <c r="Y171" s="3" t="str">
        <f t="shared" si="121"/>
        <v>17.9%,30.4%,27.7%,18.1%</v>
      </c>
    </row>
    <row r="172" spans="2:25" x14ac:dyDescent="0.3">
      <c r="B172" s="2">
        <f>数据源!AL204</f>
        <v>5</v>
      </c>
      <c r="C172" s="2" t="str">
        <f>数据源!AM204</f>
        <v>T2MP1</v>
      </c>
      <c r="D172" s="2" t="str">
        <f>数据源!AN204</f>
        <v>部件</v>
      </c>
      <c r="E172" s="2">
        <f>数据源!AO204</f>
        <v>114.80000000000001</v>
      </c>
      <c r="F172" s="2">
        <f>数据源!AP204</f>
        <v>1</v>
      </c>
      <c r="G172" s="2">
        <f>数据源!AQ204</f>
        <v>1.15E-2</v>
      </c>
      <c r="H172" s="2">
        <f>数据源!AR204</f>
        <v>1.0067508710801393E-2</v>
      </c>
      <c r="I172" s="2">
        <f>数据源!AS204</f>
        <v>101</v>
      </c>
      <c r="J172" s="3">
        <f t="shared" si="127"/>
        <v>1</v>
      </c>
      <c r="K172" s="3">
        <f t="shared" si="128"/>
        <v>1</v>
      </c>
      <c r="L172" s="3" t="str">
        <f t="shared" si="122"/>
        <v>部件</v>
      </c>
      <c r="M172" s="3">
        <f t="shared" ca="1" si="123"/>
        <v>92101</v>
      </c>
      <c r="N172" s="3" t="str">
        <f t="shared" ca="1" si="124"/>
        <v>51221,52221,53221,51311,52311,53311,51321,52321,53321,91001,91003,91005,91101,91103,91105,91201,91203,91205,91002,91004,91006,91102,91104,91106,91202,91204,91206,92001,92003,92005,92101</v>
      </c>
      <c r="O172" s="3" t="str">
        <f t="shared" si="125"/>
        <v>599,599,599,470,470,470,550,550,550,155,155,155,155,155,155,155,155,155,155,155,155,155,155,155,154,154,154,101,101,101,101</v>
      </c>
      <c r="P172" s="1" t="str">
        <f t="shared" si="126"/>
        <v>(3,4),(3,4),(3,4),(2,3),(2,3),(2,3),(1,1),(1,1),(1,1),(2,3),(2,3),(2,3),(2,3),(2,3),(2,3),(2,3),(2,3),(2,3),(2,3),(2,3),(2,3),(2,3),(2,3),(2,3),(2,3),(2,3),(2,3),(1,1),(1,1),(1,1),(1,1)</v>
      </c>
      <c r="Q172" s="3" t="str">
        <f>IF(D172="坦克碎片",VLOOKUP(C172,道具信息!$N$2:$O$291,2,FALSE)&amp;"碎片",VLOOKUP(C172,道具信息!$N$2:$O$291,2,FALSE))</f>
        <v>T2部件</v>
      </c>
      <c r="R172" s="3">
        <f t="shared" si="107"/>
        <v>1818</v>
      </c>
      <c r="S172" s="11">
        <f t="shared" si="108"/>
        <v>0.18099999999999999</v>
      </c>
      <c r="T172" s="3" t="str">
        <f>VLOOKUP(Q172,道具信息!$Q$3:$S$20,2,FALSE)</f>
        <v>CHEST_ITEM_TYPE_T2_PART</v>
      </c>
      <c r="U172" s="3" t="str">
        <f>IF(COUNTIF(U$142:U171,T172)=0,T172,"")</f>
        <v/>
      </c>
      <c r="V172" s="3" t="str">
        <f t="shared" si="120"/>
        <v>CHEST_ITEM_TYPE_T2_SHARD,CHEST_ITEM_TYPE_T3_SHARD,CHEST_ITEM_TYPE_T1_PART,CHEST_ITEM_TYPE_T2_PART</v>
      </c>
      <c r="W172" s="13" t="str">
        <f t="shared" si="113"/>
        <v/>
      </c>
      <c r="X172" s="3" t="str">
        <f t="shared" si="114"/>
        <v/>
      </c>
      <c r="Y172" s="3" t="str">
        <f t="shared" si="121"/>
        <v>17.9%,30.4%,27.7%,18.1%</v>
      </c>
    </row>
    <row r="173" spans="2:25" x14ac:dyDescent="0.3">
      <c r="B173" s="2">
        <f>数据源!AL205</f>
        <v>5</v>
      </c>
      <c r="C173" s="2" t="str">
        <f>数据源!AM205</f>
        <v>T2MP3</v>
      </c>
      <c r="D173" s="2" t="str">
        <f>数据源!AN205</f>
        <v>部件</v>
      </c>
      <c r="E173" s="2">
        <f>数据源!AO205</f>
        <v>114.80000000000001</v>
      </c>
      <c r="F173" s="2">
        <f>数据源!AP205</f>
        <v>1</v>
      </c>
      <c r="G173" s="2">
        <f>数据源!AQ205</f>
        <v>1.15E-2</v>
      </c>
      <c r="H173" s="2">
        <f>数据源!AR205</f>
        <v>1.0067508710801393E-2</v>
      </c>
      <c r="I173" s="2">
        <f>数据源!AS205</f>
        <v>101</v>
      </c>
      <c r="J173" s="3">
        <f t="shared" si="127"/>
        <v>1</v>
      </c>
      <c r="K173" s="3">
        <f t="shared" si="128"/>
        <v>1</v>
      </c>
      <c r="L173" s="3" t="str">
        <f t="shared" si="122"/>
        <v>部件</v>
      </c>
      <c r="M173" s="3">
        <f t="shared" ca="1" si="123"/>
        <v>92103</v>
      </c>
      <c r="N173" s="3" t="str">
        <f t="shared" ca="1" si="124"/>
        <v>51221,52221,53221,51311,52311,53311,51321,52321,53321,91001,91003,91005,91101,91103,91105,91201,91203,91205,91002,91004,91006,91102,91104,91106,91202,91204,91206,92001,92003,92005,92101,92103</v>
      </c>
      <c r="O173" s="3" t="str">
        <f t="shared" si="125"/>
        <v>599,599,599,470,470,470,550,550,550,155,155,155,155,155,155,155,155,155,155,155,155,155,155,155,154,154,154,101,101,101,101,101</v>
      </c>
      <c r="P173" s="1" t="str">
        <f t="shared" si="126"/>
        <v>(3,4),(3,4),(3,4),(2,3),(2,3),(2,3),(1,1),(1,1),(1,1),(2,3),(2,3),(2,3),(2,3),(2,3),(2,3),(2,3),(2,3),(2,3),(2,3),(2,3),(2,3),(2,3),(2,3),(2,3),(2,3),(2,3),(2,3),(1,1),(1,1),(1,1),(1,1),(1,1)</v>
      </c>
      <c r="Q173" s="3" t="str">
        <f>IF(D173="坦克碎片",VLOOKUP(C173,道具信息!$N$2:$O$291,2,FALSE)&amp;"碎片",VLOOKUP(C173,道具信息!$N$2:$O$291,2,FALSE))</f>
        <v>T2部件</v>
      </c>
      <c r="R173" s="3">
        <f t="shared" si="107"/>
        <v>1818</v>
      </c>
      <c r="S173" s="11">
        <f t="shared" si="108"/>
        <v>0.18099999999999999</v>
      </c>
      <c r="T173" s="3" t="str">
        <f>VLOOKUP(Q173,道具信息!$Q$3:$S$20,2,FALSE)</f>
        <v>CHEST_ITEM_TYPE_T2_PART</v>
      </c>
      <c r="U173" s="3" t="str">
        <f>IF(COUNTIF(U$142:U172,T173)=0,T173,"")</f>
        <v/>
      </c>
      <c r="V173" s="3" t="str">
        <f t="shared" si="120"/>
        <v>CHEST_ITEM_TYPE_T2_SHARD,CHEST_ITEM_TYPE_T3_SHARD,CHEST_ITEM_TYPE_T1_PART,CHEST_ITEM_TYPE_T2_PART</v>
      </c>
      <c r="W173" s="13" t="str">
        <f t="shared" si="113"/>
        <v/>
      </c>
      <c r="X173" s="3" t="str">
        <f t="shared" si="114"/>
        <v/>
      </c>
      <c r="Y173" s="3" t="str">
        <f t="shared" si="121"/>
        <v>17.9%,30.4%,27.7%,18.1%</v>
      </c>
    </row>
    <row r="174" spans="2:25" x14ac:dyDescent="0.3">
      <c r="B174" s="2">
        <f>数据源!AL206</f>
        <v>5</v>
      </c>
      <c r="C174" s="2" t="str">
        <f>数据源!AM206</f>
        <v>T2MP5</v>
      </c>
      <c r="D174" s="2" t="str">
        <f>数据源!AN206</f>
        <v>部件</v>
      </c>
      <c r="E174" s="2">
        <f>数据源!AO206</f>
        <v>114.80000000000001</v>
      </c>
      <c r="F174" s="2">
        <f>数据源!AP206</f>
        <v>1</v>
      </c>
      <c r="G174" s="2">
        <f>数据源!AQ206</f>
        <v>1.15E-2</v>
      </c>
      <c r="H174" s="2">
        <f>数据源!AR206</f>
        <v>1.0067508710801393E-2</v>
      </c>
      <c r="I174" s="2">
        <f>数据源!AS206</f>
        <v>101</v>
      </c>
      <c r="J174" s="3">
        <f t="shared" si="127"/>
        <v>1</v>
      </c>
      <c r="K174" s="3">
        <f t="shared" si="128"/>
        <v>1</v>
      </c>
      <c r="L174" s="3" t="str">
        <f t="shared" si="122"/>
        <v>部件</v>
      </c>
      <c r="M174" s="3">
        <f t="shared" ca="1" si="123"/>
        <v>92105</v>
      </c>
      <c r="N174" s="3" t="str">
        <f t="shared" ca="1" si="124"/>
        <v>51221,52221,53221,51311,52311,53311,51321,52321,53321,91001,91003,91005,91101,91103,91105,91201,91203,91205,91002,91004,91006,91102,91104,91106,91202,91204,91206,92001,92003,92005,92101,92103,92105</v>
      </c>
      <c r="O174" s="3" t="str">
        <f t="shared" si="125"/>
        <v>599,599,599,470,470,470,550,550,550,155,155,155,155,155,155,155,155,155,155,155,155,155,155,155,154,154,154,101,101,101,101,101,101</v>
      </c>
      <c r="P174" s="1" t="str">
        <f t="shared" si="126"/>
        <v>(3,4),(3,4),(3,4),(2,3),(2,3),(2,3),(1,1),(1,1),(1,1),(2,3),(2,3),(2,3),(2,3),(2,3),(2,3),(2,3),(2,3),(2,3),(2,3),(2,3),(2,3),(2,3),(2,3),(2,3),(2,3),(2,3),(2,3),(1,1),(1,1),(1,1),(1,1),(1,1),(1,1)</v>
      </c>
      <c r="Q174" s="3" t="str">
        <f>IF(D174="坦克碎片",VLOOKUP(C174,道具信息!$N$2:$O$291,2,FALSE)&amp;"碎片",VLOOKUP(C174,道具信息!$N$2:$O$291,2,FALSE))</f>
        <v>T2部件</v>
      </c>
      <c r="R174" s="3">
        <f t="shared" ref="R174:R190" si="129">SUMIFS(I:I,Q:Q,Q174,B:B,B174)</f>
        <v>1818</v>
      </c>
      <c r="S174" s="11">
        <f t="shared" ref="S174:S190" si="130">ROUND(R174/SUMIF(B:B,B174,I:I),3)</f>
        <v>0.18099999999999999</v>
      </c>
      <c r="T174" s="3" t="str">
        <f>VLOOKUP(Q174,道具信息!$Q$3:$S$20,2,FALSE)</f>
        <v>CHEST_ITEM_TYPE_T2_PART</v>
      </c>
      <c r="U174" s="3" t="str">
        <f>IF(COUNTIF(U$142:U173,T174)=0,T174,"")</f>
        <v/>
      </c>
      <c r="V174" s="3" t="str">
        <f t="shared" si="120"/>
        <v>CHEST_ITEM_TYPE_T2_SHARD,CHEST_ITEM_TYPE_T3_SHARD,CHEST_ITEM_TYPE_T1_PART,CHEST_ITEM_TYPE_T2_PART</v>
      </c>
      <c r="W174" s="13" t="str">
        <f t="shared" si="113"/>
        <v/>
      </c>
      <c r="X174" s="3" t="str">
        <f t="shared" si="114"/>
        <v/>
      </c>
      <c r="Y174" s="3" t="str">
        <f t="shared" si="121"/>
        <v>17.9%,30.4%,27.7%,18.1%</v>
      </c>
    </row>
    <row r="175" spans="2:25" x14ac:dyDescent="0.3">
      <c r="B175" s="2">
        <f>数据源!AL207</f>
        <v>5</v>
      </c>
      <c r="C175" s="2" t="str">
        <f>数据源!AM207</f>
        <v>T2HP1</v>
      </c>
      <c r="D175" s="2" t="str">
        <f>数据源!AN207</f>
        <v>部件</v>
      </c>
      <c r="E175" s="2">
        <f>数据源!AO207</f>
        <v>114.80000000000001</v>
      </c>
      <c r="F175" s="2">
        <f>数据源!AP207</f>
        <v>1</v>
      </c>
      <c r="G175" s="2">
        <f>数据源!AQ207</f>
        <v>1.15E-2</v>
      </c>
      <c r="H175" s="2">
        <f>数据源!AR207</f>
        <v>1.0067508710801393E-2</v>
      </c>
      <c r="I175" s="2">
        <f>数据源!AS207</f>
        <v>101</v>
      </c>
      <c r="J175" s="3">
        <f t="shared" si="127"/>
        <v>1</v>
      </c>
      <c r="K175" s="3">
        <f t="shared" si="128"/>
        <v>1</v>
      </c>
      <c r="L175" s="3" t="str">
        <f t="shared" si="122"/>
        <v>部件</v>
      </c>
      <c r="M175" s="3">
        <f t="shared" ca="1" si="123"/>
        <v>92201</v>
      </c>
      <c r="N175" s="3" t="str">
        <f t="shared" ca="1" si="124"/>
        <v>51221,52221,53221,51311,52311,53311,51321,52321,53321,91001,91003,91005,91101,91103,91105,91201,91203,91205,91002,91004,91006,91102,91104,91106,91202,91204,91206,92001,92003,92005,92101,92103,92105,92201</v>
      </c>
      <c r="O175" s="3" t="str">
        <f t="shared" si="125"/>
        <v>599,599,599,470,470,470,550,550,550,155,155,155,155,155,155,155,155,155,155,155,155,155,155,155,154,154,154,101,101,101,101,101,101,101</v>
      </c>
      <c r="P175" s="1" t="str">
        <f t="shared" si="126"/>
        <v>(3,4),(3,4),(3,4),(2,3),(2,3),(2,3),(1,1),(1,1),(1,1),(2,3),(2,3),(2,3),(2,3),(2,3),(2,3),(2,3),(2,3),(2,3),(2,3),(2,3),(2,3),(2,3),(2,3),(2,3),(2,3),(2,3),(2,3),(1,1),(1,1),(1,1),(1,1),(1,1),(1,1),(1,1)</v>
      </c>
      <c r="Q175" s="3" t="str">
        <f>IF(D175="坦克碎片",VLOOKUP(C175,道具信息!$N$2:$O$291,2,FALSE)&amp;"碎片",VLOOKUP(C175,道具信息!$N$2:$O$291,2,FALSE))</f>
        <v>T2部件</v>
      </c>
      <c r="R175" s="3">
        <f t="shared" si="129"/>
        <v>1818</v>
      </c>
      <c r="S175" s="11">
        <f t="shared" si="130"/>
        <v>0.18099999999999999</v>
      </c>
      <c r="T175" s="3" t="str">
        <f>VLOOKUP(Q175,道具信息!$Q$3:$S$20,2,FALSE)</f>
        <v>CHEST_ITEM_TYPE_T2_PART</v>
      </c>
      <c r="U175" s="3" t="str">
        <f>IF(COUNTIF(U$142:U174,T175)=0,T175,"")</f>
        <v/>
      </c>
      <c r="V175" s="3" t="str">
        <f t="shared" si="120"/>
        <v>CHEST_ITEM_TYPE_T2_SHARD,CHEST_ITEM_TYPE_T3_SHARD,CHEST_ITEM_TYPE_T1_PART,CHEST_ITEM_TYPE_T2_PART</v>
      </c>
      <c r="W175" s="13" t="str">
        <f t="shared" si="113"/>
        <v/>
      </c>
      <c r="X175" s="3" t="str">
        <f t="shared" si="114"/>
        <v/>
      </c>
      <c r="Y175" s="3" t="str">
        <f t="shared" si="121"/>
        <v>17.9%,30.4%,27.7%,18.1%</v>
      </c>
    </row>
    <row r="176" spans="2:25" x14ac:dyDescent="0.3">
      <c r="B176" s="2">
        <f>数据源!AL208</f>
        <v>5</v>
      </c>
      <c r="C176" s="2" t="str">
        <f>数据源!AM208</f>
        <v>T2HP3</v>
      </c>
      <c r="D176" s="2" t="str">
        <f>数据源!AN208</f>
        <v>部件</v>
      </c>
      <c r="E176" s="2">
        <f>数据源!AO208</f>
        <v>114.80000000000001</v>
      </c>
      <c r="F176" s="2">
        <f>数据源!AP208</f>
        <v>1</v>
      </c>
      <c r="G176" s="2">
        <f>数据源!AQ208</f>
        <v>1.15E-2</v>
      </c>
      <c r="H176" s="2">
        <f>数据源!AR208</f>
        <v>1.0067508710801393E-2</v>
      </c>
      <c r="I176" s="2">
        <f>数据源!AS208</f>
        <v>101</v>
      </c>
      <c r="J176" s="3">
        <f t="shared" si="127"/>
        <v>1</v>
      </c>
      <c r="K176" s="3">
        <f t="shared" si="128"/>
        <v>1</v>
      </c>
      <c r="L176" s="3" t="str">
        <f t="shared" si="122"/>
        <v>部件</v>
      </c>
      <c r="M176" s="3">
        <f t="shared" ca="1" si="123"/>
        <v>92203</v>
      </c>
      <c r="N176" s="3" t="str">
        <f t="shared" ca="1" si="124"/>
        <v>51221,52221,53221,51311,52311,53311,51321,52321,53321,91001,91003,91005,91101,91103,91105,91201,91203,91205,91002,91004,91006,91102,91104,91106,91202,91204,91206,92001,92003,92005,92101,92103,92105,92201,92203</v>
      </c>
      <c r="O176" s="3" t="str">
        <f t="shared" si="125"/>
        <v>599,599,599,470,470,470,550,550,550,155,155,155,155,155,155,155,155,155,155,155,155,155,155,155,154,154,154,101,101,101,101,101,101,101,101</v>
      </c>
      <c r="P176" s="1" t="str">
        <f t="shared" si="126"/>
        <v>(3,4),(3,4),(3,4),(2,3),(2,3),(2,3),(1,1),(1,1),(1,1),(2,3),(2,3),(2,3),(2,3),(2,3),(2,3),(2,3),(2,3),(2,3),(2,3),(2,3),(2,3),(2,3),(2,3),(2,3),(2,3),(2,3),(2,3),(1,1),(1,1),(1,1),(1,1),(1,1),(1,1),(1,1),(1,1)</v>
      </c>
      <c r="Q176" s="3" t="str">
        <f>IF(D176="坦克碎片",VLOOKUP(C176,道具信息!$N$2:$O$291,2,FALSE)&amp;"碎片",VLOOKUP(C176,道具信息!$N$2:$O$291,2,FALSE))</f>
        <v>T2部件</v>
      </c>
      <c r="R176" s="3">
        <f t="shared" si="129"/>
        <v>1818</v>
      </c>
      <c r="S176" s="11">
        <f t="shared" si="130"/>
        <v>0.18099999999999999</v>
      </c>
      <c r="T176" s="3" t="str">
        <f>VLOOKUP(Q176,道具信息!$Q$3:$S$20,2,FALSE)</f>
        <v>CHEST_ITEM_TYPE_T2_PART</v>
      </c>
      <c r="U176" s="3" t="str">
        <f>IF(COUNTIF(U$142:U175,T176)=0,T176,"")</f>
        <v/>
      </c>
      <c r="V176" s="3" t="str">
        <f t="shared" si="120"/>
        <v>CHEST_ITEM_TYPE_T2_SHARD,CHEST_ITEM_TYPE_T3_SHARD,CHEST_ITEM_TYPE_T1_PART,CHEST_ITEM_TYPE_T2_PART</v>
      </c>
      <c r="W176" s="13" t="str">
        <f t="shared" si="113"/>
        <v/>
      </c>
      <c r="X176" s="3" t="str">
        <f t="shared" si="114"/>
        <v/>
      </c>
      <c r="Y176" s="3" t="str">
        <f t="shared" si="121"/>
        <v>17.9%,30.4%,27.7%,18.1%</v>
      </c>
    </row>
    <row r="177" spans="2:25" x14ac:dyDescent="0.3">
      <c r="B177" s="2">
        <f>数据源!AL209</f>
        <v>5</v>
      </c>
      <c r="C177" s="2" t="str">
        <f>数据源!AM209</f>
        <v>T2HP5</v>
      </c>
      <c r="D177" s="2" t="str">
        <f>数据源!AN209</f>
        <v>部件</v>
      </c>
      <c r="E177" s="2">
        <f>数据源!AO209</f>
        <v>114.80000000000001</v>
      </c>
      <c r="F177" s="2">
        <f>数据源!AP209</f>
        <v>1</v>
      </c>
      <c r="G177" s="2">
        <f>数据源!AQ209</f>
        <v>1.15E-2</v>
      </c>
      <c r="H177" s="2">
        <f>数据源!AR209</f>
        <v>1.0067508710801393E-2</v>
      </c>
      <c r="I177" s="2">
        <f>数据源!AS209</f>
        <v>101</v>
      </c>
      <c r="J177" s="3">
        <f t="shared" si="127"/>
        <v>1</v>
      </c>
      <c r="K177" s="3">
        <f t="shared" si="128"/>
        <v>1</v>
      </c>
      <c r="L177" s="3" t="str">
        <f t="shared" si="122"/>
        <v>部件</v>
      </c>
      <c r="M177" s="3">
        <f t="shared" ca="1" si="123"/>
        <v>92205</v>
      </c>
      <c r="N177" s="3" t="str">
        <f t="shared" ca="1" si="124"/>
        <v>51221,52221,53221,51311,52311,53311,51321,52321,53321,91001,91003,91005,91101,91103,91105,91201,91203,91205,91002,91004,91006,91102,91104,91106,91202,91204,91206,92001,92003,92005,92101,92103,92105,92201,92203,92205</v>
      </c>
      <c r="O177" s="3" t="str">
        <f t="shared" si="125"/>
        <v>599,599,599,470,470,470,550,550,550,155,155,155,155,155,155,155,155,155,155,155,155,155,155,155,154,154,154,101,101,101,101,101,101,101,101,101</v>
      </c>
      <c r="P177" s="1" t="str">
        <f t="shared" si="126"/>
        <v>(3,4),(3,4),(3,4),(2,3),(2,3),(2,3),(1,1),(1,1),(1,1),(2,3),(2,3),(2,3),(2,3),(2,3),(2,3),(2,3),(2,3),(2,3),(2,3),(2,3),(2,3),(2,3),(2,3),(2,3),(2,3),(2,3),(2,3),(1,1),(1,1),(1,1),(1,1),(1,1),(1,1),(1,1),(1,1),(1,1)</v>
      </c>
      <c r="Q177" s="3" t="str">
        <f>IF(D177="坦克碎片",VLOOKUP(C177,道具信息!$N$2:$O$291,2,FALSE)&amp;"碎片",VLOOKUP(C177,道具信息!$N$2:$O$291,2,FALSE))</f>
        <v>T2部件</v>
      </c>
      <c r="R177" s="3">
        <f t="shared" si="129"/>
        <v>1818</v>
      </c>
      <c r="S177" s="11">
        <f t="shared" si="130"/>
        <v>0.18099999999999999</v>
      </c>
      <c r="T177" s="3" t="str">
        <f>VLOOKUP(Q177,道具信息!$Q$3:$S$20,2,FALSE)</f>
        <v>CHEST_ITEM_TYPE_T2_PART</v>
      </c>
      <c r="U177" s="3" t="str">
        <f>IF(COUNTIF(U$142:U176,T177)=0,T177,"")</f>
        <v/>
      </c>
      <c r="V177" s="3" t="str">
        <f t="shared" si="120"/>
        <v>CHEST_ITEM_TYPE_T2_SHARD,CHEST_ITEM_TYPE_T3_SHARD,CHEST_ITEM_TYPE_T1_PART,CHEST_ITEM_TYPE_T2_PART</v>
      </c>
      <c r="W177" s="13" t="str">
        <f t="shared" si="113"/>
        <v/>
      </c>
      <c r="X177" s="3" t="str">
        <f t="shared" si="114"/>
        <v/>
      </c>
      <c r="Y177" s="3" t="str">
        <f t="shared" si="121"/>
        <v>17.9%,30.4%,27.7%,18.1%</v>
      </c>
    </row>
    <row r="178" spans="2:25" x14ac:dyDescent="0.3">
      <c r="B178" s="2">
        <f>数据源!AL210</f>
        <v>5</v>
      </c>
      <c r="C178" s="2" t="str">
        <f>数据源!AM210</f>
        <v>T2LP2</v>
      </c>
      <c r="D178" s="2" t="str">
        <f>数据源!AN210</f>
        <v>部件</v>
      </c>
      <c r="E178" s="2">
        <f>数据源!AO210</f>
        <v>114.80000000000001</v>
      </c>
      <c r="F178" s="2">
        <f>数据源!AP210</f>
        <v>1</v>
      </c>
      <c r="G178" s="2">
        <f>数据源!AQ210</f>
        <v>1.15E-2</v>
      </c>
      <c r="H178" s="2">
        <f>数据源!AR210</f>
        <v>1.0067508710801393E-2</v>
      </c>
      <c r="I178" s="2">
        <f>数据源!AS210</f>
        <v>101</v>
      </c>
      <c r="J178" s="3">
        <f t="shared" si="127"/>
        <v>1</v>
      </c>
      <c r="K178" s="3">
        <f t="shared" si="128"/>
        <v>1</v>
      </c>
      <c r="L178" s="3" t="str">
        <f t="shared" si="122"/>
        <v>部件</v>
      </c>
      <c r="M178" s="3">
        <f t="shared" ca="1" si="123"/>
        <v>92002</v>
      </c>
      <c r="N178" s="3" t="str">
        <f t="shared" ca="1" si="124"/>
        <v>51221,52221,53221,51311,52311,53311,51321,52321,53321,91001,91003,91005,91101,91103,91105,91201,91203,91205,91002,91004,91006,91102,91104,91106,91202,91204,91206,92001,92003,92005,92101,92103,92105,92201,92203,92205,92002</v>
      </c>
      <c r="O178" s="3" t="str">
        <f t="shared" si="125"/>
        <v>599,599,599,470,470,470,550,550,550,155,155,155,155,155,155,155,155,155,155,155,155,155,155,155,154,154,154,101,101,101,101,101,101,101,101,101,101</v>
      </c>
      <c r="P178" s="1" t="str">
        <f t="shared" si="126"/>
        <v>(3,4),(3,4),(3,4),(2,3),(2,3),(2,3),(1,1),(1,1),(1,1),(2,3),(2,3),(2,3),(2,3),(2,3),(2,3),(2,3),(2,3),(2,3),(2,3),(2,3),(2,3),(2,3),(2,3),(2,3),(2,3),(2,3),(2,3),(1,1),(1,1),(1,1),(1,1),(1,1),(1,1),(1,1),(1,1),(1,1),(1,1)</v>
      </c>
      <c r="Q178" s="3" t="str">
        <f>IF(D178="坦克碎片",VLOOKUP(C178,道具信息!$N$2:$O$291,2,FALSE)&amp;"碎片",VLOOKUP(C178,道具信息!$N$2:$O$291,2,FALSE))</f>
        <v>T2部件</v>
      </c>
      <c r="R178" s="3">
        <f t="shared" si="129"/>
        <v>1818</v>
      </c>
      <c r="S178" s="11">
        <f t="shared" si="130"/>
        <v>0.18099999999999999</v>
      </c>
      <c r="T178" s="3" t="str">
        <f>VLOOKUP(Q178,道具信息!$Q$3:$S$20,2,FALSE)</f>
        <v>CHEST_ITEM_TYPE_T2_PART</v>
      </c>
      <c r="U178" s="3" t="str">
        <f>IF(COUNTIF(U$142:U177,T178)=0,T178,"")</f>
        <v/>
      </c>
      <c r="V178" s="3" t="str">
        <f t="shared" si="120"/>
        <v>CHEST_ITEM_TYPE_T2_SHARD,CHEST_ITEM_TYPE_T3_SHARD,CHEST_ITEM_TYPE_T1_PART,CHEST_ITEM_TYPE_T2_PART</v>
      </c>
      <c r="W178" s="13" t="str">
        <f t="shared" si="113"/>
        <v/>
      </c>
      <c r="X178" s="3" t="str">
        <f t="shared" si="114"/>
        <v/>
      </c>
      <c r="Y178" s="3" t="str">
        <f t="shared" si="121"/>
        <v>17.9%,30.4%,27.7%,18.1%</v>
      </c>
    </row>
    <row r="179" spans="2:25" x14ac:dyDescent="0.3">
      <c r="B179" s="2">
        <f>数据源!AL211</f>
        <v>5</v>
      </c>
      <c r="C179" s="2" t="str">
        <f>数据源!AM211</f>
        <v>T2LP4</v>
      </c>
      <c r="D179" s="2" t="str">
        <f>数据源!AN211</f>
        <v>部件</v>
      </c>
      <c r="E179" s="2">
        <f>数据源!AO211</f>
        <v>114.80000000000001</v>
      </c>
      <c r="F179" s="2">
        <f>数据源!AP211</f>
        <v>1</v>
      </c>
      <c r="G179" s="2">
        <f>数据源!AQ211</f>
        <v>1.15E-2</v>
      </c>
      <c r="H179" s="2">
        <f>数据源!AR211</f>
        <v>1.0067508710801393E-2</v>
      </c>
      <c r="I179" s="2">
        <f>数据源!AS211</f>
        <v>101</v>
      </c>
      <c r="J179" s="3">
        <f t="shared" si="127"/>
        <v>1</v>
      </c>
      <c r="K179" s="3">
        <f t="shared" si="128"/>
        <v>1</v>
      </c>
      <c r="L179" s="3" t="str">
        <f t="shared" si="122"/>
        <v>部件</v>
      </c>
      <c r="M179" s="3">
        <f t="shared" ca="1" si="123"/>
        <v>92004</v>
      </c>
      <c r="N179" s="3" t="str">
        <f t="shared" ca="1" si="124"/>
        <v>51221,52221,53221,51311,52311,53311,51321,52321,53321,91001,91003,91005,91101,91103,91105,91201,91203,91205,91002,91004,91006,91102,91104,91106,91202,91204,91206,92001,92003,92005,92101,92103,92105,92201,92203,92205,92002,92004</v>
      </c>
      <c r="O179" s="3" t="str">
        <f t="shared" si="125"/>
        <v>599,599,599,470,470,470,550,550,550,155,155,155,155,155,155,155,155,155,155,155,155,155,155,155,154,154,154,101,101,101,101,101,101,101,101,101,101,101</v>
      </c>
      <c r="P179" s="1" t="str">
        <f t="shared" si="126"/>
        <v>(3,4),(3,4),(3,4),(2,3),(2,3),(2,3),(1,1),(1,1),(1,1),(2,3),(2,3),(2,3),(2,3),(2,3),(2,3),(2,3),(2,3),(2,3),(2,3),(2,3),(2,3),(2,3),(2,3),(2,3),(2,3),(2,3),(2,3),(1,1),(1,1),(1,1),(1,1),(1,1),(1,1),(1,1),(1,1),(1,1),(1,1),(1,1)</v>
      </c>
      <c r="Q179" s="3" t="str">
        <f>IF(D179="坦克碎片",VLOOKUP(C179,道具信息!$N$2:$O$291,2,FALSE)&amp;"碎片",VLOOKUP(C179,道具信息!$N$2:$O$291,2,FALSE))</f>
        <v>T2部件</v>
      </c>
      <c r="R179" s="3">
        <f t="shared" si="129"/>
        <v>1818</v>
      </c>
      <c r="S179" s="11">
        <f t="shared" si="130"/>
        <v>0.18099999999999999</v>
      </c>
      <c r="T179" s="3" t="str">
        <f>VLOOKUP(Q179,道具信息!$Q$3:$S$20,2,FALSE)</f>
        <v>CHEST_ITEM_TYPE_T2_PART</v>
      </c>
      <c r="U179" s="3" t="str">
        <f>IF(COUNTIF(U$142:U178,T179)=0,T179,"")</f>
        <v/>
      </c>
      <c r="V179" s="3" t="str">
        <f t="shared" si="120"/>
        <v>CHEST_ITEM_TYPE_T2_SHARD,CHEST_ITEM_TYPE_T3_SHARD,CHEST_ITEM_TYPE_T1_PART,CHEST_ITEM_TYPE_T2_PART</v>
      </c>
      <c r="W179" s="13" t="str">
        <f t="shared" si="113"/>
        <v/>
      </c>
      <c r="X179" s="3" t="str">
        <f t="shared" si="114"/>
        <v/>
      </c>
      <c r="Y179" s="3" t="str">
        <f t="shared" si="121"/>
        <v>17.9%,30.4%,27.7%,18.1%</v>
      </c>
    </row>
    <row r="180" spans="2:25" x14ac:dyDescent="0.3">
      <c r="B180" s="2">
        <f>数据源!AL212</f>
        <v>5</v>
      </c>
      <c r="C180" s="2" t="str">
        <f>数据源!AM212</f>
        <v>T2LP6</v>
      </c>
      <c r="D180" s="2" t="str">
        <f>数据源!AN212</f>
        <v>部件</v>
      </c>
      <c r="E180" s="2">
        <f>数据源!AO212</f>
        <v>114.80000000000001</v>
      </c>
      <c r="F180" s="2">
        <f>数据源!AP212</f>
        <v>1</v>
      </c>
      <c r="G180" s="2">
        <f>数据源!AQ212</f>
        <v>1.15E-2</v>
      </c>
      <c r="H180" s="2">
        <f>数据源!AR212</f>
        <v>1.0067508710801393E-2</v>
      </c>
      <c r="I180" s="2">
        <f>数据源!AS212</f>
        <v>101</v>
      </c>
      <c r="J180" s="3">
        <f t="shared" si="127"/>
        <v>1</v>
      </c>
      <c r="K180" s="3">
        <f t="shared" si="128"/>
        <v>1</v>
      </c>
      <c r="L180" s="3" t="str">
        <f t="shared" si="122"/>
        <v>部件</v>
      </c>
      <c r="M180" s="3">
        <f t="shared" ca="1" si="123"/>
        <v>92006</v>
      </c>
      <c r="N180" s="3" t="str">
        <f t="shared" ca="1" si="124"/>
        <v>51221,52221,53221,51311,52311,53311,51321,52321,53321,91001,91003,91005,91101,91103,91105,91201,91203,91205,91002,91004,91006,91102,91104,91106,91202,91204,91206,92001,92003,92005,92101,92103,92105,92201,92203,92205,92002,92004,92006</v>
      </c>
      <c r="O180" s="3" t="str">
        <f t="shared" si="125"/>
        <v>599,599,599,470,470,470,550,550,550,155,155,155,155,155,155,155,155,155,155,155,155,155,155,155,154,154,154,101,101,101,101,101,101,101,101,101,101,101,101</v>
      </c>
      <c r="P180" s="1" t="str">
        <f t="shared" si="126"/>
        <v>(3,4),(3,4),(3,4),(2,3),(2,3),(2,3),(1,1),(1,1),(1,1),(2,3),(2,3),(2,3),(2,3),(2,3),(2,3),(2,3),(2,3),(2,3),(2,3),(2,3),(2,3),(2,3),(2,3),(2,3),(2,3),(2,3),(2,3),(1,1),(1,1),(1,1),(1,1),(1,1),(1,1),(1,1),(1,1),(1,1),(1,1),(1,1),(1,1)</v>
      </c>
      <c r="Q180" s="3" t="str">
        <f>IF(D180="坦克碎片",VLOOKUP(C180,道具信息!$N$2:$O$291,2,FALSE)&amp;"碎片",VLOOKUP(C180,道具信息!$N$2:$O$291,2,FALSE))</f>
        <v>T2部件</v>
      </c>
      <c r="R180" s="3">
        <f t="shared" si="129"/>
        <v>1818</v>
      </c>
      <c r="S180" s="11">
        <f t="shared" si="130"/>
        <v>0.18099999999999999</v>
      </c>
      <c r="T180" s="3" t="str">
        <f>VLOOKUP(Q180,道具信息!$Q$3:$S$20,2,FALSE)</f>
        <v>CHEST_ITEM_TYPE_T2_PART</v>
      </c>
      <c r="U180" s="3" t="str">
        <f>IF(COUNTIF(U$142:U179,T180)=0,T180,"")</f>
        <v/>
      </c>
      <c r="V180" s="3" t="str">
        <f t="shared" si="120"/>
        <v>CHEST_ITEM_TYPE_T2_SHARD,CHEST_ITEM_TYPE_T3_SHARD,CHEST_ITEM_TYPE_T1_PART,CHEST_ITEM_TYPE_T2_PART</v>
      </c>
      <c r="W180" s="13" t="str">
        <f t="shared" si="113"/>
        <v/>
      </c>
      <c r="X180" s="3" t="str">
        <f t="shared" si="114"/>
        <v/>
      </c>
      <c r="Y180" s="3" t="str">
        <f t="shared" si="121"/>
        <v>17.9%,30.4%,27.7%,18.1%</v>
      </c>
    </row>
    <row r="181" spans="2:25" x14ac:dyDescent="0.3">
      <c r="B181" s="2">
        <f>数据源!AL213</f>
        <v>5</v>
      </c>
      <c r="C181" s="2" t="str">
        <f>数据源!AM213</f>
        <v>T2MP2</v>
      </c>
      <c r="D181" s="2" t="str">
        <f>数据源!AN213</f>
        <v>部件</v>
      </c>
      <c r="E181" s="2">
        <f>数据源!AO213</f>
        <v>114.80000000000001</v>
      </c>
      <c r="F181" s="2">
        <f>数据源!AP213</f>
        <v>1</v>
      </c>
      <c r="G181" s="2">
        <f>数据源!AQ213</f>
        <v>1.15E-2</v>
      </c>
      <c r="H181" s="2">
        <f>数据源!AR213</f>
        <v>1.0067508710801393E-2</v>
      </c>
      <c r="I181" s="2">
        <f>数据源!AS213</f>
        <v>101</v>
      </c>
      <c r="J181" s="3">
        <f t="shared" si="127"/>
        <v>1</v>
      </c>
      <c r="K181" s="3">
        <f t="shared" si="128"/>
        <v>1</v>
      </c>
      <c r="L181" s="3" t="str">
        <f t="shared" si="122"/>
        <v>部件</v>
      </c>
      <c r="M181" s="3">
        <f t="shared" ca="1" si="123"/>
        <v>92102</v>
      </c>
      <c r="N181" s="3" t="str">
        <f t="shared" ca="1" si="124"/>
        <v>51221,52221,53221,51311,52311,53311,51321,52321,53321,91001,91003,91005,91101,91103,91105,91201,91203,91205,91002,91004,91006,91102,91104,91106,91202,91204,91206,92001,92003,92005,92101,92103,92105,92201,92203,92205,92002,92004,92006,92102</v>
      </c>
      <c r="O181" s="3" t="str">
        <f t="shared" si="125"/>
        <v>599,599,599,470,470,470,550,550,550,155,155,155,155,155,155,155,155,155,155,155,155,155,155,155,154,154,154,101,101,101,101,101,101,101,101,101,101,101,101,101</v>
      </c>
      <c r="P181" s="1" t="str">
        <f t="shared" si="126"/>
        <v>(3,4),(3,4),(3,4),(2,3),(2,3),(2,3),(1,1),(1,1),(1,1),(2,3),(2,3),(2,3),(2,3),(2,3),(2,3),(2,3),(2,3),(2,3),(2,3),(2,3),(2,3),(2,3),(2,3),(2,3),(2,3),(2,3),(2,3),(1,1),(1,1),(1,1),(1,1),(1,1),(1,1),(1,1),(1,1),(1,1),(1,1),(1,1),(1,1),(1,1)</v>
      </c>
      <c r="Q181" s="3" t="str">
        <f>IF(D181="坦克碎片",VLOOKUP(C181,道具信息!$N$2:$O$291,2,FALSE)&amp;"碎片",VLOOKUP(C181,道具信息!$N$2:$O$291,2,FALSE))</f>
        <v>T2部件</v>
      </c>
      <c r="R181" s="3">
        <f t="shared" si="129"/>
        <v>1818</v>
      </c>
      <c r="S181" s="11">
        <f t="shared" si="130"/>
        <v>0.18099999999999999</v>
      </c>
      <c r="T181" s="3" t="str">
        <f>VLOOKUP(Q181,道具信息!$Q$3:$S$20,2,FALSE)</f>
        <v>CHEST_ITEM_TYPE_T2_PART</v>
      </c>
      <c r="U181" s="3" t="str">
        <f>IF(COUNTIF(U$142:U180,T181)=0,T181,"")</f>
        <v/>
      </c>
      <c r="V181" s="3" t="str">
        <f t="shared" si="120"/>
        <v>CHEST_ITEM_TYPE_T2_SHARD,CHEST_ITEM_TYPE_T3_SHARD,CHEST_ITEM_TYPE_T1_PART,CHEST_ITEM_TYPE_T2_PART</v>
      </c>
      <c r="W181" s="13" t="str">
        <f t="shared" si="113"/>
        <v/>
      </c>
      <c r="X181" s="3" t="str">
        <f t="shared" si="114"/>
        <v/>
      </c>
      <c r="Y181" s="3" t="str">
        <f t="shared" si="121"/>
        <v>17.9%,30.4%,27.7%,18.1%</v>
      </c>
    </row>
    <row r="182" spans="2:25" x14ac:dyDescent="0.3">
      <c r="B182" s="2">
        <f>数据源!AL214</f>
        <v>5</v>
      </c>
      <c r="C182" s="2" t="str">
        <f>数据源!AM214</f>
        <v>T2MP4</v>
      </c>
      <c r="D182" s="2" t="str">
        <f>数据源!AN214</f>
        <v>部件</v>
      </c>
      <c r="E182" s="2">
        <f>数据源!AO214</f>
        <v>114.80000000000001</v>
      </c>
      <c r="F182" s="2">
        <f>数据源!AP214</f>
        <v>1</v>
      </c>
      <c r="G182" s="2">
        <f>数据源!AQ214</f>
        <v>1.15E-2</v>
      </c>
      <c r="H182" s="2">
        <f>数据源!AR214</f>
        <v>1.0067508710801393E-2</v>
      </c>
      <c r="I182" s="2">
        <f>数据源!AS214</f>
        <v>101</v>
      </c>
      <c r="J182" s="3">
        <f t="shared" si="127"/>
        <v>1</v>
      </c>
      <c r="K182" s="3">
        <f t="shared" si="128"/>
        <v>1</v>
      </c>
      <c r="L182" s="3" t="str">
        <f t="shared" si="122"/>
        <v>部件</v>
      </c>
      <c r="M182" s="3">
        <f t="shared" ca="1" si="123"/>
        <v>92104</v>
      </c>
      <c r="N182" s="3" t="str">
        <f t="shared" ca="1" si="124"/>
        <v>51221,52221,53221,51311,52311,53311,51321,52321,53321,91001,91003,91005,91101,91103,91105,91201,91203,91205,91002,91004,91006,91102,91104,91106,91202,91204,91206,92001,92003,92005,92101,92103,92105,92201,92203,92205,92002,92004,92006,92102,92104</v>
      </c>
      <c r="O182" s="3" t="str">
        <f t="shared" si="125"/>
        <v>599,599,599,470,470,470,550,550,550,155,155,155,155,155,155,155,155,155,155,155,155,155,155,155,154,154,154,101,101,101,101,101,101,101,101,101,101,101,101,101,101</v>
      </c>
      <c r="P182" s="1" t="str">
        <f t="shared" si="126"/>
        <v>(3,4),(3,4),(3,4),(2,3),(2,3),(2,3),(1,1),(1,1),(1,1),(2,3),(2,3),(2,3),(2,3),(2,3),(2,3),(2,3),(2,3),(2,3),(2,3),(2,3),(2,3),(2,3),(2,3),(2,3),(2,3),(2,3),(2,3),(1,1),(1,1),(1,1),(1,1),(1,1),(1,1),(1,1),(1,1),(1,1),(1,1),(1,1),(1,1),(1,1),(1,1)</v>
      </c>
      <c r="Q182" s="3" t="str">
        <f>IF(D182="坦克碎片",VLOOKUP(C182,道具信息!$N$2:$O$291,2,FALSE)&amp;"碎片",VLOOKUP(C182,道具信息!$N$2:$O$291,2,FALSE))</f>
        <v>T2部件</v>
      </c>
      <c r="R182" s="3">
        <f t="shared" si="129"/>
        <v>1818</v>
      </c>
      <c r="S182" s="11">
        <f t="shared" si="130"/>
        <v>0.18099999999999999</v>
      </c>
      <c r="T182" s="3" t="str">
        <f>VLOOKUP(Q182,道具信息!$Q$3:$S$20,2,FALSE)</f>
        <v>CHEST_ITEM_TYPE_T2_PART</v>
      </c>
      <c r="U182" s="3" t="str">
        <f>IF(COUNTIF(U$142:U181,T182)=0,T182,"")</f>
        <v/>
      </c>
      <c r="V182" s="3" t="str">
        <f t="shared" si="120"/>
        <v>CHEST_ITEM_TYPE_T2_SHARD,CHEST_ITEM_TYPE_T3_SHARD,CHEST_ITEM_TYPE_T1_PART,CHEST_ITEM_TYPE_T2_PART</v>
      </c>
      <c r="W182" s="13" t="str">
        <f t="shared" si="113"/>
        <v/>
      </c>
      <c r="X182" s="3" t="str">
        <f t="shared" si="114"/>
        <v/>
      </c>
      <c r="Y182" s="3" t="str">
        <f t="shared" si="121"/>
        <v>17.9%,30.4%,27.7%,18.1%</v>
      </c>
    </row>
    <row r="183" spans="2:25" x14ac:dyDescent="0.3">
      <c r="B183" s="2">
        <f>数据源!AL215</f>
        <v>5</v>
      </c>
      <c r="C183" s="2" t="str">
        <f>数据源!AM215</f>
        <v>T2MP6</v>
      </c>
      <c r="D183" s="2" t="str">
        <f>数据源!AN215</f>
        <v>部件</v>
      </c>
      <c r="E183" s="2">
        <f>数据源!AO215</f>
        <v>114.80000000000001</v>
      </c>
      <c r="F183" s="2">
        <f>数据源!AP215</f>
        <v>1</v>
      </c>
      <c r="G183" s="2">
        <f>数据源!AQ215</f>
        <v>1.15E-2</v>
      </c>
      <c r="H183" s="2">
        <f>数据源!AR215</f>
        <v>1.0067508710801393E-2</v>
      </c>
      <c r="I183" s="2">
        <f>数据源!AS215</f>
        <v>101</v>
      </c>
      <c r="J183" s="3">
        <f t="shared" si="127"/>
        <v>1</v>
      </c>
      <c r="K183" s="3">
        <f t="shared" si="128"/>
        <v>1</v>
      </c>
      <c r="L183" s="3" t="str">
        <f t="shared" si="122"/>
        <v>部件</v>
      </c>
      <c r="M183" s="3">
        <f t="shared" ca="1" si="123"/>
        <v>92106</v>
      </c>
      <c r="N183" s="3" t="str">
        <f t="shared" ca="1" si="124"/>
        <v>51221,52221,53221,51311,52311,53311,51321,52321,53321,91001,91003,91005,91101,91103,91105,91201,91203,91205,91002,91004,91006,91102,91104,91106,91202,91204,91206,92001,92003,92005,92101,92103,92105,92201,92203,92205,92002,92004,92006,92102,92104,92106</v>
      </c>
      <c r="O183" s="3" t="str">
        <f t="shared" si="125"/>
        <v>599,599,599,470,470,470,550,550,550,155,155,155,155,155,155,155,155,155,155,155,155,155,155,155,154,154,154,101,101,101,101,101,101,101,101,101,101,101,101,101,101,101</v>
      </c>
      <c r="P183" s="1" t="str">
        <f t="shared" si="126"/>
        <v>(3,4),(3,4),(3,4),(2,3),(2,3),(2,3),(1,1),(1,1),(1,1),(2,3),(2,3),(2,3),(2,3),(2,3),(2,3),(2,3),(2,3),(2,3),(2,3),(2,3),(2,3),(2,3),(2,3),(2,3),(2,3),(2,3),(2,3),(1,1),(1,1),(1,1),(1,1),(1,1),(1,1),(1,1),(1,1),(1,1),(1,1),(1,1),(1,1),(1,1),(1,1),(1,1)</v>
      </c>
      <c r="Q183" s="3" t="str">
        <f>IF(D183="坦克碎片",VLOOKUP(C183,道具信息!$N$2:$O$291,2,FALSE)&amp;"碎片",VLOOKUP(C183,道具信息!$N$2:$O$291,2,FALSE))</f>
        <v>T2部件</v>
      </c>
      <c r="R183" s="3">
        <f t="shared" si="129"/>
        <v>1818</v>
      </c>
      <c r="S183" s="11">
        <f t="shared" si="130"/>
        <v>0.18099999999999999</v>
      </c>
      <c r="T183" s="3" t="str">
        <f>VLOOKUP(Q183,道具信息!$Q$3:$S$20,2,FALSE)</f>
        <v>CHEST_ITEM_TYPE_T2_PART</v>
      </c>
      <c r="U183" s="3" t="str">
        <f>IF(COUNTIF(U$142:U182,T183)=0,T183,"")</f>
        <v/>
      </c>
      <c r="V183" s="3" t="str">
        <f t="shared" si="120"/>
        <v>CHEST_ITEM_TYPE_T2_SHARD,CHEST_ITEM_TYPE_T3_SHARD,CHEST_ITEM_TYPE_T1_PART,CHEST_ITEM_TYPE_T2_PART</v>
      </c>
      <c r="W183" s="13" t="str">
        <f t="shared" si="113"/>
        <v/>
      </c>
      <c r="X183" s="3" t="str">
        <f t="shared" si="114"/>
        <v/>
      </c>
      <c r="Y183" s="3" t="str">
        <f t="shared" si="121"/>
        <v>17.9%,30.4%,27.7%,18.1%</v>
      </c>
    </row>
    <row r="184" spans="2:25" x14ac:dyDescent="0.3">
      <c r="B184" s="2">
        <f>数据源!AL216</f>
        <v>5</v>
      </c>
      <c r="C184" s="2" t="str">
        <f>数据源!AM216</f>
        <v>T2HP2</v>
      </c>
      <c r="D184" s="2" t="str">
        <f>数据源!AN216</f>
        <v>部件</v>
      </c>
      <c r="E184" s="2">
        <f>数据源!AO216</f>
        <v>114.80000000000001</v>
      </c>
      <c r="F184" s="2">
        <f>数据源!AP216</f>
        <v>1</v>
      </c>
      <c r="G184" s="2">
        <f>数据源!AQ216</f>
        <v>1.15E-2</v>
      </c>
      <c r="H184" s="2">
        <f>数据源!AR216</f>
        <v>1.0067508710801393E-2</v>
      </c>
      <c r="I184" s="2">
        <f>数据源!AS216</f>
        <v>101</v>
      </c>
      <c r="J184" s="3">
        <f>ROUNDUP(IF(F184&gt;1,F184-ROUNDDOWN(SQRT(F184),0),F184),0)</f>
        <v>1</v>
      </c>
      <c r="K184" s="3">
        <f>F184*2-J184</f>
        <v>1</v>
      </c>
      <c r="L184" s="3" t="str">
        <f t="shared" si="122"/>
        <v>部件</v>
      </c>
      <c r="M184" s="3">
        <f t="shared" ca="1" si="123"/>
        <v>92202</v>
      </c>
      <c r="N184" s="3" t="str">
        <f t="shared" ca="1" si="124"/>
        <v>51221,52221,53221,51311,52311,53311,51321,52321,53321,91001,91003,91005,91101,91103,91105,91201,91203,91205,91002,91004,91006,91102,91104,91106,91202,91204,91206,92001,92003,92005,92101,92103,92105,92201,92203,92205,92002,92004,92006,92102,92104,92106,92202</v>
      </c>
      <c r="O184" s="3" t="str">
        <f t="shared" si="125"/>
        <v>599,599,599,470,470,470,550,550,550,155,155,155,155,155,155,155,155,155,155,155,155,155,155,155,154,154,154,101,101,101,101,101,101,101,101,101,101,101,101,101,101,101,101</v>
      </c>
      <c r="P184" s="1" t="str">
        <f t="shared" si="126"/>
        <v>(3,4),(3,4),(3,4),(2,3),(2,3),(2,3),(1,1),(1,1),(1,1),(2,3),(2,3),(2,3),(2,3),(2,3),(2,3),(2,3),(2,3),(2,3),(2,3),(2,3),(2,3),(2,3),(2,3),(2,3),(2,3),(2,3),(2,3),(1,1),(1,1),(1,1),(1,1),(1,1),(1,1),(1,1),(1,1),(1,1),(1,1),(1,1),(1,1),(1,1),(1,1),(1,1),(1,1)</v>
      </c>
      <c r="Q184" s="3" t="str">
        <f>IF(D184="坦克碎片",VLOOKUP(C184,道具信息!$N$2:$O$291,2,FALSE)&amp;"碎片",VLOOKUP(C184,道具信息!$N$2:$O$291,2,FALSE))</f>
        <v>T2部件</v>
      </c>
      <c r="R184" s="3">
        <f t="shared" si="129"/>
        <v>1818</v>
      </c>
      <c r="S184" s="11">
        <f t="shared" si="130"/>
        <v>0.18099999999999999</v>
      </c>
      <c r="T184" s="3" t="str">
        <f>VLOOKUP(Q184,道具信息!$Q$3:$S$20,2,FALSE)</f>
        <v>CHEST_ITEM_TYPE_T2_PART</v>
      </c>
      <c r="U184" s="3" t="str">
        <f>IF(COUNTIF(U$142:U183,T184)=0,T184,"")</f>
        <v/>
      </c>
      <c r="V184" s="3" t="str">
        <f t="shared" si="120"/>
        <v>CHEST_ITEM_TYPE_T2_SHARD,CHEST_ITEM_TYPE_T3_SHARD,CHEST_ITEM_TYPE_T1_PART,CHEST_ITEM_TYPE_T2_PART</v>
      </c>
      <c r="W184" s="13" t="str">
        <f t="shared" si="113"/>
        <v/>
      </c>
      <c r="X184" s="3" t="str">
        <f t="shared" si="114"/>
        <v/>
      </c>
      <c r="Y184" s="3" t="str">
        <f t="shared" si="121"/>
        <v>17.9%,30.4%,27.7%,18.1%</v>
      </c>
    </row>
    <row r="185" spans="2:25" x14ac:dyDescent="0.3">
      <c r="B185" s="2">
        <f>数据源!AL217</f>
        <v>5</v>
      </c>
      <c r="C185" s="2" t="str">
        <f>数据源!AM217</f>
        <v>T2HP4</v>
      </c>
      <c r="D185" s="2" t="str">
        <f>数据源!AN217</f>
        <v>部件</v>
      </c>
      <c r="E185" s="2">
        <f>数据源!AO217</f>
        <v>114.80000000000001</v>
      </c>
      <c r="F185" s="2">
        <f>数据源!AP217</f>
        <v>1</v>
      </c>
      <c r="G185" s="2">
        <f>数据源!AQ217</f>
        <v>1.15E-2</v>
      </c>
      <c r="H185" s="2">
        <f>数据源!AR217</f>
        <v>1.0067508710801393E-2</v>
      </c>
      <c r="I185" s="2">
        <f>数据源!AS217</f>
        <v>101</v>
      </c>
      <c r="J185" s="3">
        <f t="shared" ref="J185:J189" si="131">ROUNDUP(IF(F185&gt;1,F185-ROUNDDOWN(SQRT(F185),0),F185),0)</f>
        <v>1</v>
      </c>
      <c r="K185" s="3">
        <f t="shared" ref="K185:K189" si="132">F185*2-J185</f>
        <v>1</v>
      </c>
      <c r="L185" s="3" t="str">
        <f t="shared" si="122"/>
        <v>部件</v>
      </c>
      <c r="M185" s="3">
        <f t="shared" ca="1" si="123"/>
        <v>92204</v>
      </c>
      <c r="N185" s="3" t="str">
        <f t="shared" ca="1" si="124"/>
        <v>51221,52221,53221,51311,52311,53311,51321,52321,53321,91001,91003,91005,91101,91103,91105,91201,91203,91205,91002,91004,91006,91102,91104,91106,91202,91204,91206,92001,92003,92005,92101,92103,92105,92201,92203,92205,92002,92004,92006,92102,92104,92106,92202,92204</v>
      </c>
      <c r="O185" s="3" t="str">
        <f t="shared" si="125"/>
        <v>599,599,599,470,470,470,550,550,550,155,155,155,155,155,155,155,155,155,155,155,155,155,155,155,154,154,154,101,101,101,101,101,101,101,101,101,101,101,101,101,101,101,101,101</v>
      </c>
      <c r="P185" s="1" t="str">
        <f t="shared" si="126"/>
        <v>(3,4),(3,4),(3,4),(2,3),(2,3),(2,3),(1,1),(1,1),(1,1),(2,3),(2,3),(2,3),(2,3),(2,3),(2,3),(2,3),(2,3),(2,3),(2,3),(2,3),(2,3),(2,3),(2,3),(2,3),(2,3),(2,3),(2,3),(1,1),(1,1),(1,1),(1,1),(1,1),(1,1),(1,1),(1,1),(1,1),(1,1),(1,1),(1,1),(1,1),(1,1),(1,1),(1,1),(1,1)</v>
      </c>
      <c r="Q185" s="3" t="str">
        <f>IF(D185="坦克碎片",VLOOKUP(C185,道具信息!$N$2:$O$291,2,FALSE)&amp;"碎片",VLOOKUP(C185,道具信息!$N$2:$O$291,2,FALSE))</f>
        <v>T2部件</v>
      </c>
      <c r="R185" s="3">
        <f t="shared" si="129"/>
        <v>1818</v>
      </c>
      <c r="S185" s="11">
        <f t="shared" si="130"/>
        <v>0.18099999999999999</v>
      </c>
      <c r="T185" s="3" t="str">
        <f>VLOOKUP(Q185,道具信息!$Q$3:$S$20,2,FALSE)</f>
        <v>CHEST_ITEM_TYPE_T2_PART</v>
      </c>
      <c r="U185" s="3" t="str">
        <f>IF(COUNTIF(U$142:U184,T185)=0,T185,"")</f>
        <v/>
      </c>
      <c r="V185" s="3" t="str">
        <f t="shared" si="120"/>
        <v>CHEST_ITEM_TYPE_T2_SHARD,CHEST_ITEM_TYPE_T3_SHARD,CHEST_ITEM_TYPE_T1_PART,CHEST_ITEM_TYPE_T2_PART</v>
      </c>
      <c r="W185" s="13" t="str">
        <f t="shared" si="113"/>
        <v/>
      </c>
      <c r="X185" s="3" t="str">
        <f t="shared" si="114"/>
        <v/>
      </c>
      <c r="Y185" s="3" t="str">
        <f t="shared" si="121"/>
        <v>17.9%,30.4%,27.7%,18.1%</v>
      </c>
    </row>
    <row r="186" spans="2:25" x14ac:dyDescent="0.3">
      <c r="B186" s="2">
        <f>数据源!AL218</f>
        <v>5</v>
      </c>
      <c r="C186" s="2" t="str">
        <f>数据源!AM218</f>
        <v>T2HP6</v>
      </c>
      <c r="D186" s="2" t="str">
        <f>数据源!AN218</f>
        <v>部件</v>
      </c>
      <c r="E186" s="2">
        <f>数据源!AO218</f>
        <v>114.80000000000001</v>
      </c>
      <c r="F186" s="2">
        <f>数据源!AP218</f>
        <v>1</v>
      </c>
      <c r="G186" s="2">
        <f>数据源!AQ218</f>
        <v>1.15E-2</v>
      </c>
      <c r="H186" s="2">
        <f>数据源!AR218</f>
        <v>1.0067508710801393E-2</v>
      </c>
      <c r="I186" s="2">
        <f>数据源!AS218</f>
        <v>101</v>
      </c>
      <c r="J186" s="3">
        <f t="shared" si="131"/>
        <v>1</v>
      </c>
      <c r="K186" s="3">
        <f t="shared" si="132"/>
        <v>1</v>
      </c>
      <c r="L186" s="3" t="str">
        <f t="shared" si="122"/>
        <v>部件</v>
      </c>
      <c r="M186" s="3">
        <f t="shared" ca="1" si="123"/>
        <v>92206</v>
      </c>
      <c r="N186" s="3" t="str">
        <f t="shared" ca="1" si="124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186" s="3" t="str">
        <f t="shared" si="125"/>
        <v>599,599,599,470,470,470,550,550,550,155,155,155,155,155,155,155,155,155,155,155,155,155,155,155,154,154,154,101,101,101,101,101,101,101,101,101,101,101,101,101,101,101,101,101,101</v>
      </c>
      <c r="P186" s="1" t="str">
        <f t="shared" si="126"/>
        <v>(3,4),(3,4),(3,4),(2,3),(2,3),(2,3),(1,1),(1,1),(1,1),(2,3),(2,3),(2,3),(2,3),(2,3),(2,3),(2,3),(2,3),(2,3),(2,3),(2,3),(2,3),(2,3),(2,3),(2,3),(2,3),(2,3),(2,3),(1,1),(1,1),(1,1),(1,1),(1,1),(1,1),(1,1),(1,1),(1,1),(1,1),(1,1),(1,1),(1,1),(1,1),(1,1),(1,1),(1,1),(1,1)</v>
      </c>
      <c r="Q186" s="3" t="str">
        <f>IF(D186="坦克碎片",VLOOKUP(C186,道具信息!$N$2:$O$291,2,FALSE)&amp;"碎片",VLOOKUP(C186,道具信息!$N$2:$O$291,2,FALSE))</f>
        <v>T2部件</v>
      </c>
      <c r="R186" s="3">
        <f t="shared" si="129"/>
        <v>1818</v>
      </c>
      <c r="S186" s="11">
        <f t="shared" si="130"/>
        <v>0.18099999999999999</v>
      </c>
      <c r="T186" s="3" t="str">
        <f>VLOOKUP(Q186,道具信息!$Q$3:$S$20,2,FALSE)</f>
        <v>CHEST_ITEM_TYPE_T2_PART</v>
      </c>
      <c r="U186" s="3" t="str">
        <f>IF(COUNTIF(U$142:U185,T186)=0,T186,"")</f>
        <v/>
      </c>
      <c r="V186" s="3" t="str">
        <f t="shared" si="120"/>
        <v>CHEST_ITEM_TYPE_T2_SHARD,CHEST_ITEM_TYPE_T3_SHARD,CHEST_ITEM_TYPE_T1_PART,CHEST_ITEM_TYPE_T2_PART</v>
      </c>
      <c r="W186" s="13" t="str">
        <f t="shared" si="113"/>
        <v/>
      </c>
      <c r="X186" s="3" t="str">
        <f t="shared" si="114"/>
        <v/>
      </c>
      <c r="Y186" s="3" t="str">
        <f t="shared" si="121"/>
        <v>17.9%,30.4%,27.7%,18.1%</v>
      </c>
    </row>
    <row r="187" spans="2:25" x14ac:dyDescent="0.3">
      <c r="B187" s="2">
        <f>数据源!AL219</f>
        <v>5</v>
      </c>
      <c r="C187" s="2" t="str">
        <f>数据源!AM219</f>
        <v>3倍加速1</v>
      </c>
      <c r="D187" s="2" t="str">
        <f>数据源!AN219</f>
        <v>加速道具</v>
      </c>
      <c r="E187" s="2">
        <f>数据源!AO219</f>
        <v>35</v>
      </c>
      <c r="F187" s="2">
        <f>数据源!AP219</f>
        <v>1</v>
      </c>
      <c r="G187" s="2">
        <f>数据源!AQ219</f>
        <v>8.0000000000000002E-3</v>
      </c>
      <c r="H187" s="2">
        <f>数据源!AR219</f>
        <v>2.2971428571428573E-2</v>
      </c>
      <c r="I187" s="2">
        <f>数据源!AS219</f>
        <v>230</v>
      </c>
      <c r="J187" s="3">
        <f t="shared" si="131"/>
        <v>1</v>
      </c>
      <c r="K187" s="3">
        <f t="shared" si="132"/>
        <v>1</v>
      </c>
      <c r="L187" s="3" t="str">
        <f t="shared" si="122"/>
        <v>道具</v>
      </c>
      <c r="M187" s="3">
        <f t="shared" ca="1" si="123"/>
        <v>100301</v>
      </c>
      <c r="N187" s="3" t="str">
        <f t="shared" ca="1" si="124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51221,52221,53221,51311,52311,53311,51321,52321,53321,91001,91003,91005,91101,91103,91105,91201,91203,91205,91002,91004,91006,91102,91104,91106,91202,91204,91206,92001,92003,92005,92101,92103,92105,92201,92203,92205,92002,92004,92006,92102,92104,92106,92202,92204,92206,100301</v>
      </c>
      <c r="O187" s="3" t="str">
        <f t="shared" si="125"/>
        <v>599,599,599,470,470,470,550,550,550,155,155,155,155,155,155,155,155,155,155,155,155,155,155,155,154,154,154,101,101,101,101,101,101,101,101,101,101,101,101,101,101,101,101,101,101,230</v>
      </c>
      <c r="P187" s="1" t="str">
        <f t="shared" si="126"/>
        <v>(3,4),(3,4),(3,4),(2,3),(2,3),(2,3),(1,1),(1,1),(1,1),(2,3),(2,3),(2,3),(2,3),(2,3),(2,3),(2,3),(2,3),(2,3),(2,3),(2,3),(2,3),(2,3),(2,3),(2,3),(2,3),(2,3),(2,3),(1,1),(1,1),(1,1),(1,1),(1,1),(1,1),(1,1),(1,1),(1,1),(1,1),(1,1),(1,1),(1,1),(1,1),(1,1),(1,1),(1,1),(1,1),(1,1)</v>
      </c>
      <c r="Q187" s="3" t="str">
        <f>IF(D187="坦克碎片",VLOOKUP(C187,道具信息!$N$2:$O$291,2,FALSE)&amp;"碎片",VLOOKUP(C187,道具信息!$N$2:$O$291,2,FALSE))</f>
        <v>3倍加速</v>
      </c>
      <c r="R187" s="3">
        <f t="shared" si="129"/>
        <v>381</v>
      </c>
      <c r="S187" s="11">
        <f t="shared" si="130"/>
        <v>3.7999999999999999E-2</v>
      </c>
      <c r="T187" s="3" t="str">
        <f>VLOOKUP(Q187,道具信息!$Q$3:$S$20,2,FALSE)</f>
        <v>CHEST_ITEM_TYPE_3X_ACCELERATOR</v>
      </c>
      <c r="U187" s="3" t="str">
        <f>IF(COUNTIF(U$142:U186,T187)=0,T187,"")</f>
        <v>CHEST_ITEM_TYPE_3X_ACCELERATOR</v>
      </c>
      <c r="V187" s="3" t="str">
        <f t="shared" si="120"/>
        <v>CHEST_ITEM_TYPE_T2_SHARD,CHEST_ITEM_TYPE_T3_SHARD,CHEST_ITEM_TYPE_T1_PART,CHEST_ITEM_TYPE_T2_PART,CHEST_ITEM_TYPE_3X_ACCELERATOR</v>
      </c>
      <c r="W187" s="13">
        <f t="shared" si="113"/>
        <v>3.7999999999999999E-2</v>
      </c>
      <c r="X187" s="3" t="str">
        <f t="shared" si="114"/>
        <v>3.8%</v>
      </c>
      <c r="Y187" s="3" t="str">
        <f t="shared" si="121"/>
        <v>17.9%,30.4%,27.7%,18.1%,3.8%</v>
      </c>
    </row>
    <row r="188" spans="2:25" x14ac:dyDescent="0.3">
      <c r="B188" s="2">
        <f>数据源!AL220</f>
        <v>5</v>
      </c>
      <c r="C188" s="2" t="str">
        <f>数据源!AM220</f>
        <v>3倍加速2</v>
      </c>
      <c r="D188" s="2" t="str">
        <f>数据源!AN220</f>
        <v>加速道具</v>
      </c>
      <c r="E188" s="2">
        <f>数据源!AO220</f>
        <v>60</v>
      </c>
      <c r="F188" s="2">
        <f>数据源!AP220</f>
        <v>1</v>
      </c>
      <c r="G188" s="2">
        <f>数据源!AQ220</f>
        <v>8.9999999999999993E-3</v>
      </c>
      <c r="H188" s="2">
        <f>数据源!AR220</f>
        <v>1.5075E-2</v>
      </c>
      <c r="I188" s="2">
        <f>数据源!AS220</f>
        <v>151</v>
      </c>
      <c r="J188" s="3">
        <f t="shared" si="131"/>
        <v>1</v>
      </c>
      <c r="K188" s="3">
        <f t="shared" si="132"/>
        <v>1</v>
      </c>
      <c r="L188" s="3" t="str">
        <f t="shared" si="122"/>
        <v>道具</v>
      </c>
      <c r="M188" s="3">
        <f t="shared" ca="1" si="123"/>
        <v>100302</v>
      </c>
      <c r="N188" s="3" t="str">
        <f t="shared" ca="1" si="124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100301,100302</v>
      </c>
      <c r="O188" s="3" t="str">
        <f t="shared" si="125"/>
        <v>599,599,599,470,470,470,550,550,550,155,155,155,155,155,155,155,155,155,155,155,155,155,155,155,154,154,154,101,101,101,101,101,101,101,101,101,101,101,101,101,101,101,101,101,101,230,151</v>
      </c>
      <c r="P188" s="1" t="str">
        <f t="shared" si="126"/>
        <v>(3,4),(3,4),(3,4),(2,3),(2,3),(2,3),(1,1),(1,1),(1,1),(2,3),(2,3),(2,3),(2,3),(2,3),(2,3),(2,3),(2,3),(2,3),(2,3),(2,3),(2,3),(2,3),(2,3),(2,3),(2,3),(2,3),(2,3),(1,1),(1,1),(1,1),(1,1),(1,1),(1,1),(1,1),(1,1),(1,1),(1,1),(1,1),(1,1),(1,1),(1,1),(1,1),(1,1),(1,1),(1,1),(1,1),(1,1)</v>
      </c>
      <c r="Q188" s="3" t="str">
        <f>IF(D188="坦克碎片",VLOOKUP(C188,道具信息!$N$2:$O$291,2,FALSE)&amp;"碎片",VLOOKUP(C188,道具信息!$N$2:$O$291,2,FALSE))</f>
        <v>3倍加速</v>
      </c>
      <c r="R188" s="3">
        <f t="shared" si="129"/>
        <v>381</v>
      </c>
      <c r="S188" s="11">
        <f t="shared" si="130"/>
        <v>3.7999999999999999E-2</v>
      </c>
      <c r="T188" s="3" t="str">
        <f>VLOOKUP(Q188,道具信息!$Q$3:$S$20,2,FALSE)</f>
        <v>CHEST_ITEM_TYPE_3X_ACCELERATOR</v>
      </c>
      <c r="U188" s="3" t="str">
        <f>IF(COUNTIF(U$142:U187,T188)=0,T188,"")</f>
        <v/>
      </c>
      <c r="V188" s="3" t="str">
        <f t="shared" si="120"/>
        <v>CHEST_ITEM_TYPE_T2_SHARD,CHEST_ITEM_TYPE_T3_SHARD,CHEST_ITEM_TYPE_T1_PART,CHEST_ITEM_TYPE_T2_PART,CHEST_ITEM_TYPE_3X_ACCELERATOR</v>
      </c>
      <c r="W188" s="13" t="str">
        <f t="shared" si="113"/>
        <v/>
      </c>
      <c r="X188" s="3" t="str">
        <f t="shared" si="114"/>
        <v/>
      </c>
      <c r="Y188" s="3" t="str">
        <f t="shared" si="121"/>
        <v>17.9%,30.4%,27.7%,18.1%,3.8%</v>
      </c>
    </row>
    <row r="189" spans="2:25" x14ac:dyDescent="0.3">
      <c r="B189" s="2">
        <f>数据源!AL221</f>
        <v>5</v>
      </c>
      <c r="C189" s="2" t="str">
        <f>数据源!AM221</f>
        <v>5倍加速1</v>
      </c>
      <c r="D189" s="2" t="str">
        <f>数据源!AN221</f>
        <v>加速道具</v>
      </c>
      <c r="E189" s="2">
        <f>数据源!AO221</f>
        <v>70</v>
      </c>
      <c r="F189" s="2">
        <f>数据源!AP221</f>
        <v>1</v>
      </c>
      <c r="G189" s="2">
        <f>数据源!AQ221</f>
        <v>0.01</v>
      </c>
      <c r="H189" s="2">
        <f>数据源!AR221</f>
        <v>1.4357142857142858E-2</v>
      </c>
      <c r="I189" s="2">
        <f>数据源!AS221</f>
        <v>144</v>
      </c>
      <c r="J189" s="3">
        <f t="shared" si="131"/>
        <v>1</v>
      </c>
      <c r="K189" s="3">
        <f t="shared" si="132"/>
        <v>1</v>
      </c>
      <c r="L189" s="3" t="str">
        <f t="shared" si="122"/>
        <v>道具</v>
      </c>
      <c r="M189" s="3">
        <f t="shared" ca="1" si="123"/>
        <v>100501</v>
      </c>
      <c r="N189" s="3" t="str">
        <f t="shared" ca="1" si="124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100301,100302,100501</v>
      </c>
      <c r="O189" s="3" t="str">
        <f t="shared" si="125"/>
        <v>599,599,599,470,470,470,550,550,550,155,155,155,155,155,155,155,155,155,155,155,155,155,155,155,154,154,154,101,101,101,101,101,101,101,101,101,101,101,101,101,101,101,101,101,101,230,151,144</v>
      </c>
      <c r="P189" s="1" t="str">
        <f t="shared" si="126"/>
        <v>(3,4),(3,4),(3,4),(2,3),(2,3),(2,3),(1,1),(1,1),(1,1),(2,3),(2,3),(2,3),(2,3),(2,3),(2,3),(2,3),(2,3),(2,3),(2,3),(2,3),(2,3),(2,3),(2,3),(2,3),(2,3),(2,3),(2,3),(1,1),(1,1),(1,1),(1,1),(1,1),(1,1),(1,1),(1,1),(1,1),(1,1),(1,1),(1,1),(1,1),(1,1),(1,1),(1,1),(1,1),(1,1),(1,1),(1,1),(1,1)</v>
      </c>
      <c r="Q189" s="3" t="str">
        <f>IF(D189="坦克碎片",VLOOKUP(C189,道具信息!$N$2:$O$291,2,FALSE)&amp;"碎片",VLOOKUP(C189,道具信息!$N$2:$O$291,2,FALSE))</f>
        <v>5倍加速</v>
      </c>
      <c r="R189" s="3">
        <f t="shared" si="129"/>
        <v>224</v>
      </c>
      <c r="S189" s="11">
        <f t="shared" si="130"/>
        <v>2.1999999999999999E-2</v>
      </c>
      <c r="T189" s="3" t="str">
        <f>VLOOKUP(Q189,道具信息!$Q$3:$S$20,2,FALSE)</f>
        <v>CHEST_ITEM_TYPE_5X_ACCELERATOR</v>
      </c>
      <c r="U189" s="3" t="str">
        <f>IF(COUNTIF(U$142:U188,T189)=0,T189,"")</f>
        <v>CHEST_ITEM_TYPE_5X_ACCELERATOR</v>
      </c>
      <c r="V189" s="3" t="str">
        <f t="shared" si="120"/>
        <v>CHEST_ITEM_TYPE_T2_SHARD,CHEST_ITEM_TYPE_T3_SHARD,CHEST_ITEM_TYPE_T1_PART,CHEST_ITEM_TYPE_T2_PART,CHEST_ITEM_TYPE_3X_ACCELERATOR,CHEST_ITEM_TYPE_5X_ACCELERATOR</v>
      </c>
      <c r="W189" s="13">
        <f t="shared" si="113"/>
        <v>2.1999999999999999E-2</v>
      </c>
      <c r="X189" s="3" t="str">
        <f t="shared" si="114"/>
        <v>2.2%</v>
      </c>
      <c r="Y189" s="3" t="str">
        <f t="shared" si="121"/>
        <v>17.9%,30.4%,27.7%,18.1%,3.8%,2.2%</v>
      </c>
    </row>
    <row r="190" spans="2:25" x14ac:dyDescent="0.3">
      <c r="B190" s="2">
        <f>数据源!AL222</f>
        <v>5</v>
      </c>
      <c r="C190" s="2" t="str">
        <f>数据源!AM222</f>
        <v>5倍加速2</v>
      </c>
      <c r="D190" s="2" t="str">
        <f>数据源!AN222</f>
        <v>加速道具</v>
      </c>
      <c r="E190" s="2">
        <f>数据源!AO222</f>
        <v>125</v>
      </c>
      <c r="F190" s="2">
        <f>数据源!AP222</f>
        <v>1</v>
      </c>
      <c r="G190" s="2">
        <f>数据源!AQ222</f>
        <v>0.01</v>
      </c>
      <c r="H190" s="2">
        <f>数据源!AR222</f>
        <v>8.0400000000000003E-3</v>
      </c>
      <c r="I190" s="2">
        <f>数据源!AS222</f>
        <v>80</v>
      </c>
      <c r="J190" s="3">
        <f>ROUNDUP(IF(F190&gt;1,F190-ROUNDDOWN(SQRT(F190),0),F190),0)</f>
        <v>1</v>
      </c>
      <c r="K190" s="3">
        <f>F190*2-J190</f>
        <v>1</v>
      </c>
      <c r="L190" s="3" t="str">
        <f t="shared" si="122"/>
        <v>道具</v>
      </c>
      <c r="M190" s="3">
        <f t="shared" ca="1" si="123"/>
        <v>100502</v>
      </c>
      <c r="N190" s="3" t="str">
        <f t="shared" ca="1" si="124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100301,100302,100501,100502</v>
      </c>
      <c r="O190" s="3" t="str">
        <f t="shared" si="125"/>
        <v>599,599,599,470,470,470,550,550,550,155,155,155,155,155,155,155,155,155,155,155,155,155,155,155,154,154,154,101,101,101,101,101,101,101,101,101,101,101,101,101,101,101,101,101,101,230,151,144,80</v>
      </c>
      <c r="P190" s="1" t="str">
        <f t="shared" si="126"/>
        <v>(3,4),(3,4),(3,4),(2,3),(2,3),(2,3),(1,1),(1,1),(1,1),(2,3),(2,3),(2,3),(2,3),(2,3),(2,3),(2,3),(2,3),(2,3),(2,3),(2,3),(2,3),(2,3),(2,3),(2,3),(2,3),(2,3),(2,3),(1,1),(1,1),(1,1),(1,1),(1,1),(1,1),(1,1),(1,1),(1,1),(1,1),(1,1),(1,1),(1,1),(1,1),(1,1),(1,1),(1,1),(1,1),(1,1),(1,1),(1,1),(1,1)</v>
      </c>
      <c r="Q190" s="3" t="str">
        <f>IF(D190="坦克碎片",VLOOKUP(C190,道具信息!$N$2:$O$291,2,FALSE)&amp;"碎片",VLOOKUP(C190,道具信息!$N$2:$O$291,2,FALSE))</f>
        <v>5倍加速</v>
      </c>
      <c r="R190" s="3">
        <f t="shared" si="129"/>
        <v>224</v>
      </c>
      <c r="S190" s="11">
        <f t="shared" si="130"/>
        <v>2.1999999999999999E-2</v>
      </c>
      <c r="T190" s="3" t="str">
        <f>VLOOKUP(Q190,道具信息!$Q$3:$S$20,2,FALSE)</f>
        <v>CHEST_ITEM_TYPE_5X_ACCELERATOR</v>
      </c>
      <c r="U190" s="3" t="str">
        <f>IF(COUNTIF(U$142:U189,T190)=0,T190,"")</f>
        <v/>
      </c>
      <c r="V190" s="3" t="str">
        <f t="shared" si="120"/>
        <v>CHEST_ITEM_TYPE_T2_SHARD,CHEST_ITEM_TYPE_T3_SHARD,CHEST_ITEM_TYPE_T1_PART,CHEST_ITEM_TYPE_T2_PART,CHEST_ITEM_TYPE_3X_ACCELERATOR,CHEST_ITEM_TYPE_5X_ACCELERATOR</v>
      </c>
      <c r="W190" s="13" t="str">
        <f t="shared" si="113"/>
        <v/>
      </c>
      <c r="X190" s="3" t="str">
        <f t="shared" si="114"/>
        <v/>
      </c>
      <c r="Y190" s="3" t="str">
        <f t="shared" si="121"/>
        <v>17.9%,30.4%,27.7%,18.1%,3.8%,2.2%</v>
      </c>
    </row>
    <row r="191" spans="2:25" x14ac:dyDescent="0.3">
      <c r="N191" s="3" t="str">
        <f ca="1">"["&amp;N190&amp;"]"</f>
        <v>[51221,52221,53221,51311,52311,53311,51321,52321,53321,91001,91003,91005,91101,91103,91105,91201,91203,91205,91002,91004,91006,91102,91104,91106,91202,91204,91206,92001,92003,92005,92101,92103,92105,92201,92203,92205,92002,92004,92006,92102,92104,92106,92202,92204,92206,100301,100302,100501,100502]</v>
      </c>
      <c r="O191" s="3" t="str">
        <f>"["&amp;O190&amp;"]"</f>
        <v>[599,599,599,470,470,470,550,550,550,155,155,155,155,155,155,155,155,155,155,155,155,155,155,155,154,154,154,101,101,101,101,101,101,101,101,101,101,101,101,101,101,101,101,101,101,230,151,144,80]</v>
      </c>
      <c r="P191" s="3" t="str">
        <f>"["&amp;P190&amp;"]"</f>
        <v>[(3,4),(3,4),(3,4),(2,3),(2,3),(2,3),(1,1),(1,1),(1,1),(2,3),(2,3),(2,3),(2,3),(2,3),(2,3),(2,3),(2,3),(2,3),(2,3),(2,3),(2,3),(2,3),(2,3),(2,3),(2,3),(2,3),(2,3),(1,1),(1,1),(1,1),(1,1),(1,1),(1,1),(1,1),(1,1),(1,1),(1,1),(1,1),(1,1),(1,1),(1,1),(1,1),(1,1),(1,1),(1,1),(1,1),(1,1),(1,1),(1,1)]</v>
      </c>
      <c r="V191" s="3" t="str">
        <f>"["&amp;V190&amp;"]"</f>
        <v>[CHEST_ITEM_TYPE_T2_SHARD,CHEST_ITEM_TYPE_T3_SHARD,CHEST_ITEM_TYPE_T1_PART,CHEST_ITEM_TYPE_T2_PART,CHEST_ITEM_TYPE_3X_ACCELERATOR,CHEST_ITEM_TYPE_5X_ACCELERATOR]</v>
      </c>
      <c r="Y191" s="3" t="str">
        <f>"["&amp;Y190&amp;"]"</f>
        <v>[17.9%,30.4%,27.7%,18.1%,3.8%,2.2%]</v>
      </c>
    </row>
    <row r="193" spans="2:25" x14ac:dyDescent="0.3">
      <c r="B193" s="2" t="str">
        <f>数据源!AL225</f>
        <v>联赛等级</v>
      </c>
      <c r="C193" s="2" t="str">
        <f>数据源!AM225</f>
        <v>道具名称</v>
      </c>
      <c r="D193" s="2" t="str">
        <f>数据源!AN225</f>
        <v>对应大类</v>
      </c>
      <c r="E193" s="2" t="str">
        <f>数据源!AO225</f>
        <v>道具价值</v>
      </c>
      <c r="F193" s="2" t="str">
        <f>数据源!AP225</f>
        <v>抽取个数</v>
      </c>
      <c r="G193" s="2" t="str">
        <f>数据源!AQ225</f>
        <v>价值比例</v>
      </c>
      <c r="H193" s="2" t="str">
        <f>数据源!AR225</f>
        <v>产出概率</v>
      </c>
      <c r="I193" s="2" t="str">
        <f>数据源!AS225</f>
        <v>权重值</v>
      </c>
      <c r="J193" s="7" t="s">
        <v>234</v>
      </c>
      <c r="K193" s="7" t="s">
        <v>235</v>
      </c>
      <c r="L193" s="3" t="s">
        <v>222</v>
      </c>
      <c r="M193" s="3" t="s">
        <v>152</v>
      </c>
      <c r="N193" s="3" t="s">
        <v>224</v>
      </c>
      <c r="O193" s="3" t="s">
        <v>225</v>
      </c>
      <c r="P193" s="3" t="s">
        <v>226</v>
      </c>
      <c r="Q193" s="8" t="s">
        <v>244</v>
      </c>
      <c r="R193" s="8" t="s">
        <v>245</v>
      </c>
      <c r="S193" s="8" t="s">
        <v>246</v>
      </c>
    </row>
    <row r="194" spans="2:25" x14ac:dyDescent="0.3">
      <c r="B194" s="2">
        <f>数据源!AL226</f>
        <v>6</v>
      </c>
      <c r="C194" s="2" t="str">
        <f>数据源!AM226</f>
        <v>Puma</v>
      </c>
      <c r="D194" s="2" t="str">
        <f>数据源!AN226</f>
        <v>坦克碎片</v>
      </c>
      <c r="E194" s="2">
        <f>数据源!AO226</f>
        <v>38</v>
      </c>
      <c r="F194" s="2">
        <f>数据源!AP226</f>
        <v>3</v>
      </c>
      <c r="G194" s="2">
        <f>数据源!AQ226</f>
        <v>8.7599999999999997E-2</v>
      </c>
      <c r="H194" s="2">
        <f>数据源!AR226</f>
        <v>7.7226315789473671E-2</v>
      </c>
      <c r="I194" s="2">
        <f>数据源!AS226</f>
        <v>772</v>
      </c>
      <c r="J194" s="3">
        <f>ROUNDUP(IF(F194&gt;1,F194-ROUNDDOWN(SQRT(F194),0),F194),0)</f>
        <v>2</v>
      </c>
      <c r="K194" s="3">
        <f>F194*2-J194</f>
        <v>4</v>
      </c>
      <c r="L194" s="3" t="str">
        <f>RIGHT(D194,2)</f>
        <v>碎片</v>
      </c>
      <c r="M194" s="3">
        <f ca="1">IF(OR(L194="坦克",L194="碎片"),VLOOKUP(C194,INDIRECT("坦克ID"),MATCH(L194&amp;"ID",INDIRECT("坦克标头"),0),FALSE),VLOOKUP(C194,INDIRECT(L194&amp;"ID"),2,FALSE))</f>
        <v>51221</v>
      </c>
      <c r="N194" s="3">
        <f ca="1">M194</f>
        <v>51221</v>
      </c>
      <c r="O194" s="3">
        <f>I194</f>
        <v>772</v>
      </c>
      <c r="P194" s="1" t="str">
        <f>"("&amp;J194&amp;","&amp;K194&amp;")"</f>
        <v>(2,4)</v>
      </c>
      <c r="Q194" s="3" t="str">
        <f>IF(D194="坦克碎片",VLOOKUP(C194,道具信息!$N$2:$O$291,2,FALSE)&amp;"碎片",VLOOKUP(C194,道具信息!$N$2:$O$291,2,FALSE))</f>
        <v>T2坦克碎片</v>
      </c>
      <c r="R194" s="3">
        <f t="shared" ref="R194:R225" si="133">SUMIFS(I:I,Q:Q,Q194,B:B,B194)</f>
        <v>2316</v>
      </c>
      <c r="S194" s="11">
        <f t="shared" ref="S194:S225" si="134">ROUND(R194/SUMIF(B:B,B194,I:I),3)</f>
        <v>0.23200000000000001</v>
      </c>
      <c r="T194" s="3" t="str">
        <f>VLOOKUP(Q194,道具信息!$Q$3:$S$20,2,FALSE)</f>
        <v>CHEST_ITEM_TYPE_T2_SHARD</v>
      </c>
      <c r="U194" s="3" t="str">
        <f>T194</f>
        <v>CHEST_ITEM_TYPE_T2_SHARD</v>
      </c>
      <c r="V194" s="3" t="str">
        <f>U194</f>
        <v>CHEST_ITEM_TYPE_T2_SHARD</v>
      </c>
      <c r="W194" s="13">
        <f>IF(U194&lt;&gt;"",ROUND(S194*100%,3),"")</f>
        <v>0.23200000000000001</v>
      </c>
      <c r="X194" s="3" t="str">
        <f>TEXT(W194,"0.0%")</f>
        <v>23.2%</v>
      </c>
      <c r="Y194" s="3" t="str">
        <f>X194</f>
        <v>23.2%</v>
      </c>
    </row>
    <row r="195" spans="2:25" x14ac:dyDescent="0.3">
      <c r="B195" s="2">
        <f>数据源!AL227</f>
        <v>6</v>
      </c>
      <c r="C195" s="2" t="str">
        <f>数据源!AM227</f>
        <v>四号</v>
      </c>
      <c r="D195" s="2" t="str">
        <f>数据源!AN227</f>
        <v>坦克碎片</v>
      </c>
      <c r="E195" s="2">
        <f>数据源!AO227</f>
        <v>38</v>
      </c>
      <c r="F195" s="2">
        <f>数据源!AP227</f>
        <v>3</v>
      </c>
      <c r="G195" s="2">
        <f>数据源!AQ227</f>
        <v>8.7599999999999997E-2</v>
      </c>
      <c r="H195" s="2">
        <f>数据源!AR227</f>
        <v>7.7226315789473671E-2</v>
      </c>
      <c r="I195" s="2">
        <f>数据源!AS227</f>
        <v>772</v>
      </c>
      <c r="J195" s="3">
        <f t="shared" ref="J195:J220" si="135">ROUNDUP(IF(F195&gt;1,F195-ROUNDDOWN(SQRT(F195),0),F195),0)</f>
        <v>2</v>
      </c>
      <c r="K195" s="3">
        <f t="shared" ref="K195:K220" si="136">F195*2-J195</f>
        <v>4</v>
      </c>
      <c r="L195" s="3" t="str">
        <f t="shared" ref="L195:L196" si="137">RIGHT(D195,2)</f>
        <v>碎片</v>
      </c>
      <c r="M195" s="3">
        <f t="shared" ref="M195:M196" ca="1" si="138">IF(OR(L195="坦克",L195="碎片"),VLOOKUP(C195,INDIRECT("坦克ID"),MATCH(L195&amp;"ID",INDIRECT("坦克标头"),0),FALSE),VLOOKUP(C195,INDIRECT(L195&amp;"ID"),2,FALSE))</f>
        <v>52221</v>
      </c>
      <c r="N195" s="3" t="str">
        <f ca="1">N194&amp;","&amp;M195</f>
        <v>51221,52221</v>
      </c>
      <c r="O195" s="3" t="str">
        <f>O194&amp;","&amp;I195</f>
        <v>772,772</v>
      </c>
      <c r="P195" s="1" t="str">
        <f>P194&amp;","&amp;"("&amp;J195&amp;","&amp;K195&amp;")"</f>
        <v>(2,4),(2,4)</v>
      </c>
      <c r="Q195" s="3" t="str">
        <f>IF(D195="坦克碎片",VLOOKUP(C195,道具信息!$N$2:$O$291,2,FALSE)&amp;"碎片",VLOOKUP(C195,道具信息!$N$2:$O$291,2,FALSE))</f>
        <v>T2坦克碎片</v>
      </c>
      <c r="R195" s="3">
        <f t="shared" si="133"/>
        <v>2316</v>
      </c>
      <c r="S195" s="11">
        <f t="shared" si="134"/>
        <v>0.23200000000000001</v>
      </c>
      <c r="T195" s="3" t="str">
        <f>VLOOKUP(Q195,道具信息!$Q$3:$S$20,2,FALSE)</f>
        <v>CHEST_ITEM_TYPE_T2_SHARD</v>
      </c>
      <c r="U195" s="3" t="str">
        <f>IF(COUNTIF(U$194:U194,T195)=0,T195,"")</f>
        <v/>
      </c>
      <c r="V195" s="3" t="str">
        <f>IF(U195&lt;&gt;"",V194&amp;","&amp;U195,V194)</f>
        <v>CHEST_ITEM_TYPE_T2_SHARD</v>
      </c>
      <c r="W195" s="13" t="str">
        <f t="shared" ref="W195:W251" si="139">IF(U195&lt;&gt;"",ROUND(S195*100%,3),"")</f>
        <v/>
      </c>
      <c r="X195" s="3" t="str">
        <f t="shared" ref="X195:X251" si="140">TEXT(W195,"0.0%")</f>
        <v/>
      </c>
      <c r="Y195" s="3" t="str">
        <f>IF(X195&lt;&gt;"",Y194&amp;","&amp;X195,Y194)</f>
        <v>23.2%</v>
      </c>
    </row>
    <row r="196" spans="2:25" x14ac:dyDescent="0.3">
      <c r="B196" s="2">
        <f>数据源!AL228</f>
        <v>6</v>
      </c>
      <c r="C196" s="2" t="str">
        <f>数据源!AM228</f>
        <v>丘吉尔</v>
      </c>
      <c r="D196" s="2" t="str">
        <f>数据源!AN228</f>
        <v>坦克碎片</v>
      </c>
      <c r="E196" s="2">
        <f>数据源!AO228</f>
        <v>38</v>
      </c>
      <c r="F196" s="2">
        <f>数据源!AP228</f>
        <v>3</v>
      </c>
      <c r="G196" s="2">
        <f>数据源!AQ228</f>
        <v>8.7599999999999997E-2</v>
      </c>
      <c r="H196" s="2">
        <f>数据源!AR228</f>
        <v>7.7226315789473671E-2</v>
      </c>
      <c r="I196" s="2">
        <f>数据源!AS228</f>
        <v>772</v>
      </c>
      <c r="J196" s="3">
        <f t="shared" si="135"/>
        <v>2</v>
      </c>
      <c r="K196" s="3">
        <f t="shared" si="136"/>
        <v>4</v>
      </c>
      <c r="L196" s="3" t="str">
        <f t="shared" si="137"/>
        <v>碎片</v>
      </c>
      <c r="M196" s="3">
        <f t="shared" ca="1" si="138"/>
        <v>53221</v>
      </c>
      <c r="N196" s="3" t="str">
        <f t="shared" ref="N196" ca="1" si="141">N195&amp;","&amp;M196</f>
        <v>51221,52221,53221</v>
      </c>
      <c r="O196" s="3" t="str">
        <f t="shared" ref="O196" si="142">O195&amp;","&amp;I196</f>
        <v>772,772,772</v>
      </c>
      <c r="P196" s="1" t="str">
        <f t="shared" ref="P196" si="143">P195&amp;","&amp;"("&amp;J196&amp;","&amp;K196&amp;")"</f>
        <v>(2,4),(2,4),(2,4)</v>
      </c>
      <c r="Q196" s="3" t="str">
        <f>IF(D196="坦克碎片",VLOOKUP(C196,道具信息!$N$2:$O$291,2,FALSE)&amp;"碎片",VLOOKUP(C196,道具信息!$N$2:$O$291,2,FALSE))</f>
        <v>T2坦克碎片</v>
      </c>
      <c r="R196" s="3">
        <f t="shared" si="133"/>
        <v>2316</v>
      </c>
      <c r="S196" s="11">
        <f t="shared" si="134"/>
        <v>0.23200000000000001</v>
      </c>
      <c r="T196" s="3" t="str">
        <f>VLOOKUP(Q196,道具信息!$Q$3:$S$20,2,FALSE)</f>
        <v>CHEST_ITEM_TYPE_T2_SHARD</v>
      </c>
      <c r="U196" s="3" t="str">
        <f>IF(COUNTIF(U$194:U195,T196)=0,T196,"")</f>
        <v/>
      </c>
      <c r="V196" s="3" t="str">
        <f t="shared" ref="V196:V251" si="144">IF(U196&lt;&gt;"",V195&amp;","&amp;U196,V195)</f>
        <v>CHEST_ITEM_TYPE_T2_SHARD</v>
      </c>
      <c r="W196" s="13" t="str">
        <f t="shared" si="139"/>
        <v/>
      </c>
      <c r="X196" s="3" t="str">
        <f t="shared" si="140"/>
        <v/>
      </c>
      <c r="Y196" s="3" t="str">
        <f t="shared" ref="Y196:Y251" si="145">IF(X196&lt;&gt;"",Y195&amp;","&amp;X196,Y195)</f>
        <v>23.2%</v>
      </c>
    </row>
    <row r="197" spans="2:25" x14ac:dyDescent="0.3">
      <c r="B197" s="2">
        <f>数据源!AL229</f>
        <v>6</v>
      </c>
      <c r="C197" s="2" t="str">
        <f>数据源!AM229</f>
        <v>35(t)</v>
      </c>
      <c r="D197" s="2" t="str">
        <f>数据源!AN229</f>
        <v>坦克碎片</v>
      </c>
      <c r="E197" s="2">
        <f>数据源!AO229</f>
        <v>47</v>
      </c>
      <c r="F197" s="2">
        <f>数据源!AP229</f>
        <v>2</v>
      </c>
      <c r="G197" s="2">
        <f>数据源!AQ229</f>
        <v>7.2999999999999995E-2</v>
      </c>
      <c r="H197" s="2">
        <f>数据源!AR229</f>
        <v>7.8047872340425525E-2</v>
      </c>
      <c r="I197" s="2">
        <f>数据源!AS229</f>
        <v>780</v>
      </c>
      <c r="J197" s="3">
        <f t="shared" si="135"/>
        <v>1</v>
      </c>
      <c r="K197" s="3">
        <f t="shared" si="136"/>
        <v>3</v>
      </c>
      <c r="L197" s="3" t="str">
        <f t="shared" ref="L197:L217" si="146">RIGHT(D197,2)</f>
        <v>碎片</v>
      </c>
      <c r="M197" s="3">
        <f t="shared" ref="M197:M217" ca="1" si="147">IF(OR(L197="坦克",L197="碎片"),VLOOKUP(C197,INDIRECT("坦克ID"),MATCH(L197&amp;"ID",INDIRECT("坦克标头"),0),FALSE),VLOOKUP(C197,INDIRECT(L197&amp;"ID"),2,FALSE))</f>
        <v>51311</v>
      </c>
      <c r="N197" s="3" t="str">
        <f t="shared" ref="N197:N217" ca="1" si="148">N196&amp;","&amp;M197</f>
        <v>51221,52221,53221,51311</v>
      </c>
      <c r="O197" s="3" t="str">
        <f t="shared" ref="O197:O217" si="149">O196&amp;","&amp;I197</f>
        <v>772,772,772,780</v>
      </c>
      <c r="P197" s="1" t="str">
        <f t="shared" ref="P197:P217" si="150">P196&amp;","&amp;"("&amp;J197&amp;","&amp;K197&amp;")"</f>
        <v>(2,4),(2,4),(2,4),(1,3)</v>
      </c>
      <c r="Q197" s="3" t="str">
        <f>IF(D197="坦克碎片",VLOOKUP(C197,道具信息!$N$2:$O$291,2,FALSE)&amp;"碎片",VLOOKUP(C197,道具信息!$N$2:$O$291,2,FALSE))</f>
        <v>T3坦克碎片</v>
      </c>
      <c r="R197" s="3">
        <f t="shared" si="133"/>
        <v>4212</v>
      </c>
      <c r="S197" s="11">
        <f t="shared" si="134"/>
        <v>0.42099999999999999</v>
      </c>
      <c r="T197" s="3" t="str">
        <f>VLOOKUP(Q197,道具信息!$Q$3:$S$20,2,FALSE)</f>
        <v>CHEST_ITEM_TYPE_T3_SHARD</v>
      </c>
      <c r="U197" s="3" t="str">
        <f>IF(COUNTIF(U$194:U196,T197)=0,T197,"")</f>
        <v>CHEST_ITEM_TYPE_T3_SHARD</v>
      </c>
      <c r="V197" s="3" t="str">
        <f t="shared" si="144"/>
        <v>CHEST_ITEM_TYPE_T2_SHARD,CHEST_ITEM_TYPE_T3_SHARD</v>
      </c>
      <c r="W197" s="13">
        <f t="shared" si="139"/>
        <v>0.42099999999999999</v>
      </c>
      <c r="X197" s="3" t="str">
        <f t="shared" si="140"/>
        <v>42.1%</v>
      </c>
      <c r="Y197" s="3" t="str">
        <f t="shared" si="145"/>
        <v>23.2%,42.1%</v>
      </c>
    </row>
    <row r="198" spans="2:25" x14ac:dyDescent="0.3">
      <c r="B198" s="2">
        <f>数据源!AL230</f>
        <v>6</v>
      </c>
      <c r="C198" s="2" t="str">
        <f>数据源!AM230</f>
        <v>玛蒂尔达</v>
      </c>
      <c r="D198" s="2" t="str">
        <f>数据源!AN230</f>
        <v>坦克碎片</v>
      </c>
      <c r="E198" s="2">
        <f>数据源!AO230</f>
        <v>47</v>
      </c>
      <c r="F198" s="2">
        <f>数据源!AP230</f>
        <v>2</v>
      </c>
      <c r="G198" s="2">
        <f>数据源!AQ230</f>
        <v>7.2999999999999995E-2</v>
      </c>
      <c r="H198" s="2">
        <f>数据源!AR230</f>
        <v>7.8047872340425525E-2</v>
      </c>
      <c r="I198" s="2">
        <f>数据源!AS230</f>
        <v>780</v>
      </c>
      <c r="J198" s="3">
        <f t="shared" si="135"/>
        <v>1</v>
      </c>
      <c r="K198" s="3">
        <f t="shared" si="136"/>
        <v>3</v>
      </c>
      <c r="L198" s="3" t="str">
        <f t="shared" si="146"/>
        <v>碎片</v>
      </c>
      <c r="M198" s="3">
        <f t="shared" ca="1" si="147"/>
        <v>52311</v>
      </c>
      <c r="N198" s="3" t="str">
        <f t="shared" ca="1" si="148"/>
        <v>51221,52221,53221,51311,52311</v>
      </c>
      <c r="O198" s="3" t="str">
        <f t="shared" si="149"/>
        <v>772,772,772,780,780</v>
      </c>
      <c r="P198" s="1" t="str">
        <f t="shared" si="150"/>
        <v>(2,4),(2,4),(2,4),(1,3),(1,3)</v>
      </c>
      <c r="Q198" s="3" t="str">
        <f>IF(D198="坦克碎片",VLOOKUP(C198,道具信息!$N$2:$O$291,2,FALSE)&amp;"碎片",VLOOKUP(C198,道具信息!$N$2:$O$291,2,FALSE))</f>
        <v>T3坦克碎片</v>
      </c>
      <c r="R198" s="3">
        <f t="shared" si="133"/>
        <v>4212</v>
      </c>
      <c r="S198" s="11">
        <f t="shared" si="134"/>
        <v>0.42099999999999999</v>
      </c>
      <c r="T198" s="3" t="str">
        <f>VLOOKUP(Q198,道具信息!$Q$3:$S$20,2,FALSE)</f>
        <v>CHEST_ITEM_TYPE_T3_SHARD</v>
      </c>
      <c r="U198" s="3" t="str">
        <f>IF(COUNTIF(U$194:U197,T198)=0,T198,"")</f>
        <v/>
      </c>
      <c r="V198" s="3" t="str">
        <f t="shared" si="144"/>
        <v>CHEST_ITEM_TYPE_T2_SHARD,CHEST_ITEM_TYPE_T3_SHARD</v>
      </c>
      <c r="W198" s="13" t="str">
        <f t="shared" si="139"/>
        <v/>
      </c>
      <c r="X198" s="3" t="str">
        <f t="shared" si="140"/>
        <v/>
      </c>
      <c r="Y198" s="3" t="str">
        <f t="shared" si="145"/>
        <v>23.2%,42.1%</v>
      </c>
    </row>
    <row r="199" spans="2:25" x14ac:dyDescent="0.3">
      <c r="B199" s="2">
        <f>数据源!AL231</f>
        <v>6</v>
      </c>
      <c r="C199" s="2" t="str">
        <f>数据源!AM231</f>
        <v>黑豹</v>
      </c>
      <c r="D199" s="2" t="str">
        <f>数据源!AN231</f>
        <v>坦克碎片</v>
      </c>
      <c r="E199" s="2">
        <f>数据源!AO231</f>
        <v>47</v>
      </c>
      <c r="F199" s="2">
        <f>数据源!AP231</f>
        <v>2</v>
      </c>
      <c r="G199" s="2">
        <f>数据源!AQ231</f>
        <v>7.2999999999999995E-2</v>
      </c>
      <c r="H199" s="2">
        <f>数据源!AR231</f>
        <v>7.8047872340425525E-2</v>
      </c>
      <c r="I199" s="2">
        <f>数据源!AS231</f>
        <v>780</v>
      </c>
      <c r="J199" s="3">
        <f t="shared" si="135"/>
        <v>1</v>
      </c>
      <c r="K199" s="3">
        <f t="shared" si="136"/>
        <v>3</v>
      </c>
      <c r="L199" s="3" t="str">
        <f t="shared" si="146"/>
        <v>碎片</v>
      </c>
      <c r="M199" s="3">
        <f t="shared" ca="1" si="147"/>
        <v>53311</v>
      </c>
      <c r="N199" s="3" t="str">
        <f t="shared" ca="1" si="148"/>
        <v>51221,52221,53221,51311,52311,53311</v>
      </c>
      <c r="O199" s="3" t="str">
        <f t="shared" si="149"/>
        <v>772,772,772,780,780,780</v>
      </c>
      <c r="P199" s="1" t="str">
        <f t="shared" si="150"/>
        <v>(2,4),(2,4),(2,4),(1,3),(1,3),(1,3)</v>
      </c>
      <c r="Q199" s="3" t="str">
        <f>IF(D199="坦克碎片",VLOOKUP(C199,道具信息!$N$2:$O$291,2,FALSE)&amp;"碎片",VLOOKUP(C199,道具信息!$N$2:$O$291,2,FALSE))</f>
        <v>T3坦克碎片</v>
      </c>
      <c r="R199" s="3">
        <f t="shared" si="133"/>
        <v>4212</v>
      </c>
      <c r="S199" s="11">
        <f t="shared" si="134"/>
        <v>0.42099999999999999</v>
      </c>
      <c r="T199" s="3" t="str">
        <f>VLOOKUP(Q199,道具信息!$Q$3:$S$20,2,FALSE)</f>
        <v>CHEST_ITEM_TYPE_T3_SHARD</v>
      </c>
      <c r="U199" s="3" t="str">
        <f>IF(COUNTIF(U$194:U198,T199)=0,T199,"")</f>
        <v/>
      </c>
      <c r="V199" s="3" t="str">
        <f t="shared" si="144"/>
        <v>CHEST_ITEM_TYPE_T2_SHARD,CHEST_ITEM_TYPE_T3_SHARD</v>
      </c>
      <c r="W199" s="13" t="str">
        <f t="shared" si="139"/>
        <v/>
      </c>
      <c r="X199" s="3" t="str">
        <f t="shared" si="140"/>
        <v/>
      </c>
      <c r="Y199" s="3" t="str">
        <f t="shared" si="145"/>
        <v>23.2%,42.1%</v>
      </c>
    </row>
    <row r="200" spans="2:25" x14ac:dyDescent="0.3">
      <c r="B200" s="2">
        <f>数据源!AL232</f>
        <v>6</v>
      </c>
      <c r="C200" s="2" t="str">
        <f>数据源!AM232</f>
        <v>十字军</v>
      </c>
      <c r="D200" s="2" t="str">
        <f>数据源!AN232</f>
        <v>坦克碎片</v>
      </c>
      <c r="E200" s="2">
        <f>数据源!AO232</f>
        <v>62.666666666666657</v>
      </c>
      <c r="F200" s="2">
        <f>数据源!AP232</f>
        <v>1.5</v>
      </c>
      <c r="G200" s="2">
        <f>数据源!AQ232</f>
        <v>5.8400000000000001E-2</v>
      </c>
      <c r="H200" s="2">
        <f>数据源!AR232</f>
        <v>6.2438297872340433E-2</v>
      </c>
      <c r="I200" s="2">
        <f>数据源!AS232</f>
        <v>624</v>
      </c>
      <c r="J200" s="3">
        <f t="shared" si="135"/>
        <v>1</v>
      </c>
      <c r="K200" s="3">
        <f t="shared" si="136"/>
        <v>2</v>
      </c>
      <c r="L200" s="3" t="str">
        <f t="shared" si="146"/>
        <v>碎片</v>
      </c>
      <c r="M200" s="3">
        <f t="shared" ca="1" si="147"/>
        <v>51321</v>
      </c>
      <c r="N200" s="3" t="str">
        <f t="shared" ca="1" si="148"/>
        <v>51221,52221,53221,51311,52311,53311,51321</v>
      </c>
      <c r="O200" s="3" t="str">
        <f t="shared" si="149"/>
        <v>772,772,772,780,780,780,624</v>
      </c>
      <c r="P200" s="1" t="str">
        <f t="shared" si="150"/>
        <v>(2,4),(2,4),(2,4),(1,3),(1,3),(1,3),(1,2)</v>
      </c>
      <c r="Q200" s="3" t="str">
        <f>IF(D200="坦克碎片",VLOOKUP(C200,道具信息!$N$2:$O$291,2,FALSE)&amp;"碎片",VLOOKUP(C200,道具信息!$N$2:$O$291,2,FALSE))</f>
        <v>T3坦克碎片</v>
      </c>
      <c r="R200" s="3">
        <f t="shared" si="133"/>
        <v>4212</v>
      </c>
      <c r="S200" s="11">
        <f t="shared" si="134"/>
        <v>0.42099999999999999</v>
      </c>
      <c r="T200" s="3" t="str">
        <f>VLOOKUP(Q200,道具信息!$Q$3:$S$20,2,FALSE)</f>
        <v>CHEST_ITEM_TYPE_T3_SHARD</v>
      </c>
      <c r="U200" s="3" t="str">
        <f>IF(COUNTIF(U$194:U199,T200)=0,T200,"")</f>
        <v/>
      </c>
      <c r="V200" s="3" t="str">
        <f t="shared" si="144"/>
        <v>CHEST_ITEM_TYPE_T2_SHARD,CHEST_ITEM_TYPE_T3_SHARD</v>
      </c>
      <c r="W200" s="13" t="str">
        <f t="shared" si="139"/>
        <v/>
      </c>
      <c r="X200" s="3" t="str">
        <f t="shared" si="140"/>
        <v/>
      </c>
      <c r="Y200" s="3" t="str">
        <f t="shared" si="145"/>
        <v>23.2%,42.1%</v>
      </c>
    </row>
    <row r="201" spans="2:25" x14ac:dyDescent="0.3">
      <c r="B201" s="2">
        <f>数据源!AL233</f>
        <v>6</v>
      </c>
      <c r="C201" s="2" t="str">
        <f>数据源!AM233</f>
        <v>谢尔曼</v>
      </c>
      <c r="D201" s="2" t="str">
        <f>数据源!AN233</f>
        <v>坦克碎片</v>
      </c>
      <c r="E201" s="2">
        <f>数据源!AO233</f>
        <v>62.666666666666657</v>
      </c>
      <c r="F201" s="2">
        <f>数据源!AP233</f>
        <v>1.5</v>
      </c>
      <c r="G201" s="2">
        <f>数据源!AQ233</f>
        <v>5.8400000000000001E-2</v>
      </c>
      <c r="H201" s="2">
        <f>数据源!AR233</f>
        <v>6.2438297872340433E-2</v>
      </c>
      <c r="I201" s="2">
        <f>数据源!AS233</f>
        <v>624</v>
      </c>
      <c r="J201" s="3">
        <f t="shared" si="135"/>
        <v>1</v>
      </c>
      <c r="K201" s="3">
        <f t="shared" si="136"/>
        <v>2</v>
      </c>
      <c r="L201" s="3" t="str">
        <f t="shared" si="146"/>
        <v>碎片</v>
      </c>
      <c r="M201" s="3">
        <f t="shared" ca="1" si="147"/>
        <v>52321</v>
      </c>
      <c r="N201" s="3" t="str">
        <f t="shared" ca="1" si="148"/>
        <v>51221,52221,53221,51311,52311,53311,51321,52321</v>
      </c>
      <c r="O201" s="3" t="str">
        <f t="shared" si="149"/>
        <v>772,772,772,780,780,780,624,624</v>
      </c>
      <c r="P201" s="1" t="str">
        <f t="shared" si="150"/>
        <v>(2,4),(2,4),(2,4),(1,3),(1,3),(1,3),(1,2),(1,2)</v>
      </c>
      <c r="Q201" s="3" t="str">
        <f>IF(D201="坦克碎片",VLOOKUP(C201,道具信息!$N$2:$O$291,2,FALSE)&amp;"碎片",VLOOKUP(C201,道具信息!$N$2:$O$291,2,FALSE))</f>
        <v>T3坦克碎片</v>
      </c>
      <c r="R201" s="3">
        <f t="shared" si="133"/>
        <v>4212</v>
      </c>
      <c r="S201" s="11">
        <f t="shared" si="134"/>
        <v>0.42099999999999999</v>
      </c>
      <c r="T201" s="3" t="str">
        <f>VLOOKUP(Q201,道具信息!$Q$3:$S$20,2,FALSE)</f>
        <v>CHEST_ITEM_TYPE_T3_SHARD</v>
      </c>
      <c r="U201" s="3" t="str">
        <f>IF(COUNTIF(U$194:U200,T201)=0,T201,"")</f>
        <v/>
      </c>
      <c r="V201" s="3" t="str">
        <f t="shared" si="144"/>
        <v>CHEST_ITEM_TYPE_T2_SHARD,CHEST_ITEM_TYPE_T3_SHARD</v>
      </c>
      <c r="W201" s="13" t="str">
        <f t="shared" si="139"/>
        <v/>
      </c>
      <c r="X201" s="3" t="str">
        <f t="shared" si="140"/>
        <v/>
      </c>
      <c r="Y201" s="3" t="str">
        <f t="shared" si="145"/>
        <v>23.2%,42.1%</v>
      </c>
    </row>
    <row r="202" spans="2:25" x14ac:dyDescent="0.3">
      <c r="B202" s="2">
        <f>数据源!AL234</f>
        <v>6</v>
      </c>
      <c r="C202" s="2" t="str">
        <f>数据源!AM234</f>
        <v>虎式</v>
      </c>
      <c r="D202" s="2" t="str">
        <f>数据源!AN234</f>
        <v>坦克碎片</v>
      </c>
      <c r="E202" s="2">
        <f>数据源!AO234</f>
        <v>62.666666666666657</v>
      </c>
      <c r="F202" s="2">
        <f>数据源!AP234</f>
        <v>1.5</v>
      </c>
      <c r="G202" s="2">
        <f>数据源!AQ234</f>
        <v>5.8400000000000001E-2</v>
      </c>
      <c r="H202" s="2">
        <f>数据源!AR234</f>
        <v>6.2438297872340433E-2</v>
      </c>
      <c r="I202" s="2">
        <f>数据源!AS234</f>
        <v>624</v>
      </c>
      <c r="J202" s="3">
        <f t="shared" si="135"/>
        <v>1</v>
      </c>
      <c r="K202" s="3">
        <f t="shared" si="136"/>
        <v>2</v>
      </c>
      <c r="L202" s="3" t="str">
        <f t="shared" si="146"/>
        <v>碎片</v>
      </c>
      <c r="M202" s="3">
        <f t="shared" ca="1" si="147"/>
        <v>53321</v>
      </c>
      <c r="N202" s="3" t="str">
        <f t="shared" ca="1" si="148"/>
        <v>51221,52221,53221,51311,52311,53311,51321,52321,53321</v>
      </c>
      <c r="O202" s="3" t="str">
        <f t="shared" si="149"/>
        <v>772,772,772,780,780,780,624,624,624</v>
      </c>
      <c r="P202" s="1" t="str">
        <f t="shared" si="150"/>
        <v>(2,4),(2,4),(2,4),(1,3),(1,3),(1,3),(1,2),(1,2),(1,2)</v>
      </c>
      <c r="Q202" s="3" t="str">
        <f>IF(D202="坦克碎片",VLOOKUP(C202,道具信息!$N$2:$O$291,2,FALSE)&amp;"碎片",VLOOKUP(C202,道具信息!$N$2:$O$291,2,FALSE))</f>
        <v>T3坦克碎片</v>
      </c>
      <c r="R202" s="3">
        <f t="shared" si="133"/>
        <v>4212</v>
      </c>
      <c r="S202" s="11">
        <f t="shared" si="134"/>
        <v>0.42099999999999999</v>
      </c>
      <c r="T202" s="3" t="str">
        <f>VLOOKUP(Q202,道具信息!$Q$3:$S$20,2,FALSE)</f>
        <v>CHEST_ITEM_TYPE_T3_SHARD</v>
      </c>
      <c r="U202" s="3" t="str">
        <f>IF(COUNTIF(U$194:U201,T202)=0,T202,"")</f>
        <v/>
      </c>
      <c r="V202" s="3" t="str">
        <f t="shared" si="144"/>
        <v>CHEST_ITEM_TYPE_T2_SHARD,CHEST_ITEM_TYPE_T3_SHARD</v>
      </c>
      <c r="W202" s="13" t="str">
        <f t="shared" si="139"/>
        <v/>
      </c>
      <c r="X202" s="3" t="str">
        <f t="shared" si="140"/>
        <v/>
      </c>
      <c r="Y202" s="3" t="str">
        <f t="shared" si="145"/>
        <v>23.2%,42.1%</v>
      </c>
    </row>
    <row r="203" spans="2:25" x14ac:dyDescent="0.3">
      <c r="B203" s="2">
        <f>数据源!AL235</f>
        <v>6</v>
      </c>
      <c r="C203" s="2" t="str">
        <f>数据源!AM235</f>
        <v>T1LP1</v>
      </c>
      <c r="D203" s="2" t="str">
        <f>数据源!AN235</f>
        <v>部件</v>
      </c>
      <c r="E203" s="2">
        <f>数据源!AO235</f>
        <v>25</v>
      </c>
      <c r="F203" s="2">
        <f>数据源!AP235</f>
        <v>2.5</v>
      </c>
      <c r="G203" s="2">
        <f>数据源!AQ235</f>
        <v>7.0000000000000001E-3</v>
      </c>
      <c r="H203" s="2">
        <f>数据源!AR235</f>
        <v>1.1256E-2</v>
      </c>
      <c r="I203" s="2">
        <f>数据源!AS235</f>
        <v>113</v>
      </c>
      <c r="J203" s="3">
        <f t="shared" si="135"/>
        <v>2</v>
      </c>
      <c r="K203" s="3">
        <f t="shared" si="136"/>
        <v>3</v>
      </c>
      <c r="L203" s="3" t="str">
        <f t="shared" si="146"/>
        <v>部件</v>
      </c>
      <c r="M203" s="3">
        <f t="shared" ca="1" si="147"/>
        <v>91001</v>
      </c>
      <c r="N203" s="3" t="str">
        <f t="shared" ca="1" si="148"/>
        <v>51221,52221,53221,51311,52311,53311,51321,52321,53321,91001</v>
      </c>
      <c r="O203" s="3" t="str">
        <f t="shared" si="149"/>
        <v>772,772,772,780,780,780,624,624,624,113</v>
      </c>
      <c r="P203" s="1" t="str">
        <f t="shared" si="150"/>
        <v>(2,4),(2,4),(2,4),(1,3),(1,3),(1,3),(1,2),(1,2),(1,2),(2,3)</v>
      </c>
      <c r="Q203" s="3" t="str">
        <f>IF(D203="坦克碎片",VLOOKUP(C203,道具信息!$N$2:$O$291,2,FALSE)&amp;"碎片",VLOOKUP(C203,道具信息!$N$2:$O$291,2,FALSE))</f>
        <v>T1部件</v>
      </c>
      <c r="R203" s="3">
        <f t="shared" si="133"/>
        <v>2034</v>
      </c>
      <c r="S203" s="11">
        <f t="shared" si="134"/>
        <v>0.20300000000000001</v>
      </c>
      <c r="T203" s="3" t="str">
        <f>VLOOKUP(Q203,道具信息!$Q$3:$S$20,2,FALSE)</f>
        <v>CHEST_ITEM_TYPE_T1_PART</v>
      </c>
      <c r="U203" s="3" t="str">
        <f>IF(COUNTIF(U$194:U202,T203)=0,T203,"")</f>
        <v>CHEST_ITEM_TYPE_T1_PART</v>
      </c>
      <c r="V203" s="3" t="str">
        <f t="shared" si="144"/>
        <v>CHEST_ITEM_TYPE_T2_SHARD,CHEST_ITEM_TYPE_T3_SHARD,CHEST_ITEM_TYPE_T1_PART</v>
      </c>
      <c r="W203" s="13">
        <f t="shared" si="139"/>
        <v>0.20300000000000001</v>
      </c>
      <c r="X203" s="3" t="str">
        <f t="shared" si="140"/>
        <v>20.3%</v>
      </c>
      <c r="Y203" s="3" t="str">
        <f t="shared" si="145"/>
        <v>23.2%,42.1%,20.3%</v>
      </c>
    </row>
    <row r="204" spans="2:25" x14ac:dyDescent="0.3">
      <c r="B204" s="2">
        <f>数据源!AL236</f>
        <v>6</v>
      </c>
      <c r="C204" s="2" t="str">
        <f>数据源!AM236</f>
        <v>T1LP3</v>
      </c>
      <c r="D204" s="2" t="str">
        <f>数据源!AN236</f>
        <v>部件</v>
      </c>
      <c r="E204" s="2">
        <f>数据源!AO236</f>
        <v>25</v>
      </c>
      <c r="F204" s="2">
        <f>数据源!AP236</f>
        <v>2.5</v>
      </c>
      <c r="G204" s="2">
        <f>数据源!AQ236</f>
        <v>7.0000000000000001E-3</v>
      </c>
      <c r="H204" s="2">
        <f>数据源!AR236</f>
        <v>1.1256E-2</v>
      </c>
      <c r="I204" s="2">
        <f>数据源!AS236</f>
        <v>113</v>
      </c>
      <c r="J204" s="3">
        <f t="shared" si="135"/>
        <v>2</v>
      </c>
      <c r="K204" s="3">
        <f t="shared" si="136"/>
        <v>3</v>
      </c>
      <c r="L204" s="3" t="str">
        <f t="shared" si="146"/>
        <v>部件</v>
      </c>
      <c r="M204" s="3">
        <f t="shared" ca="1" si="147"/>
        <v>91003</v>
      </c>
      <c r="N204" s="3" t="str">
        <f t="shared" ca="1" si="148"/>
        <v>51221,52221,53221,51311,52311,53311,51321,52321,53321,91001,91003</v>
      </c>
      <c r="O204" s="3" t="str">
        <f t="shared" si="149"/>
        <v>772,772,772,780,780,780,624,624,624,113,113</v>
      </c>
      <c r="P204" s="1" t="str">
        <f t="shared" si="150"/>
        <v>(2,4),(2,4),(2,4),(1,3),(1,3),(1,3),(1,2),(1,2),(1,2),(2,3),(2,3)</v>
      </c>
      <c r="Q204" s="3" t="str">
        <f>IF(D204="坦克碎片",VLOOKUP(C204,道具信息!$N$2:$O$291,2,FALSE)&amp;"碎片",VLOOKUP(C204,道具信息!$N$2:$O$291,2,FALSE))</f>
        <v>T1部件</v>
      </c>
      <c r="R204" s="3">
        <f t="shared" si="133"/>
        <v>2034</v>
      </c>
      <c r="S204" s="11">
        <f t="shared" si="134"/>
        <v>0.20300000000000001</v>
      </c>
      <c r="T204" s="3" t="str">
        <f>VLOOKUP(Q204,道具信息!$Q$3:$S$20,2,FALSE)</f>
        <v>CHEST_ITEM_TYPE_T1_PART</v>
      </c>
      <c r="U204" s="3" t="str">
        <f>IF(COUNTIF(U$194:U203,T204)=0,T204,"")</f>
        <v/>
      </c>
      <c r="V204" s="3" t="str">
        <f t="shared" si="144"/>
        <v>CHEST_ITEM_TYPE_T2_SHARD,CHEST_ITEM_TYPE_T3_SHARD,CHEST_ITEM_TYPE_T1_PART</v>
      </c>
      <c r="W204" s="13" t="str">
        <f t="shared" si="139"/>
        <v/>
      </c>
      <c r="X204" s="3" t="str">
        <f t="shared" si="140"/>
        <v/>
      </c>
      <c r="Y204" s="3" t="str">
        <f t="shared" si="145"/>
        <v>23.2%,42.1%,20.3%</v>
      </c>
    </row>
    <row r="205" spans="2:25" x14ac:dyDescent="0.3">
      <c r="B205" s="2">
        <f>数据源!AL237</f>
        <v>6</v>
      </c>
      <c r="C205" s="2" t="str">
        <f>数据源!AM237</f>
        <v>T1LP5</v>
      </c>
      <c r="D205" s="2" t="str">
        <f>数据源!AN237</f>
        <v>部件</v>
      </c>
      <c r="E205" s="2">
        <f>数据源!AO237</f>
        <v>25</v>
      </c>
      <c r="F205" s="2">
        <f>数据源!AP237</f>
        <v>2.5</v>
      </c>
      <c r="G205" s="2">
        <f>数据源!AQ237</f>
        <v>7.0000000000000001E-3</v>
      </c>
      <c r="H205" s="2">
        <f>数据源!AR237</f>
        <v>1.1256E-2</v>
      </c>
      <c r="I205" s="2">
        <f>数据源!AS237</f>
        <v>113</v>
      </c>
      <c r="J205" s="3">
        <f t="shared" si="135"/>
        <v>2</v>
      </c>
      <c r="K205" s="3">
        <f t="shared" si="136"/>
        <v>3</v>
      </c>
      <c r="L205" s="3" t="str">
        <f t="shared" si="146"/>
        <v>部件</v>
      </c>
      <c r="M205" s="3">
        <f t="shared" ca="1" si="147"/>
        <v>91005</v>
      </c>
      <c r="N205" s="3" t="str">
        <f t="shared" ca="1" si="148"/>
        <v>51221,52221,53221,51311,52311,53311,51321,52321,53321,91001,91003,91005</v>
      </c>
      <c r="O205" s="3" t="str">
        <f t="shared" si="149"/>
        <v>772,772,772,780,780,780,624,624,624,113,113,113</v>
      </c>
      <c r="P205" s="1" t="str">
        <f t="shared" si="150"/>
        <v>(2,4),(2,4),(2,4),(1,3),(1,3),(1,3),(1,2),(1,2),(1,2),(2,3),(2,3),(2,3)</v>
      </c>
      <c r="Q205" s="3" t="str">
        <f>IF(D205="坦克碎片",VLOOKUP(C205,道具信息!$N$2:$O$291,2,FALSE)&amp;"碎片",VLOOKUP(C205,道具信息!$N$2:$O$291,2,FALSE))</f>
        <v>T1部件</v>
      </c>
      <c r="R205" s="3">
        <f t="shared" si="133"/>
        <v>2034</v>
      </c>
      <c r="S205" s="11">
        <f t="shared" si="134"/>
        <v>0.20300000000000001</v>
      </c>
      <c r="T205" s="3" t="str">
        <f>VLOOKUP(Q205,道具信息!$Q$3:$S$20,2,FALSE)</f>
        <v>CHEST_ITEM_TYPE_T1_PART</v>
      </c>
      <c r="U205" s="3" t="str">
        <f>IF(COUNTIF(U$194:U204,T205)=0,T205,"")</f>
        <v/>
      </c>
      <c r="V205" s="3" t="str">
        <f t="shared" si="144"/>
        <v>CHEST_ITEM_TYPE_T2_SHARD,CHEST_ITEM_TYPE_T3_SHARD,CHEST_ITEM_TYPE_T1_PART</v>
      </c>
      <c r="W205" s="13" t="str">
        <f t="shared" si="139"/>
        <v/>
      </c>
      <c r="X205" s="3" t="str">
        <f t="shared" si="140"/>
        <v/>
      </c>
      <c r="Y205" s="3" t="str">
        <f t="shared" si="145"/>
        <v>23.2%,42.1%,20.3%</v>
      </c>
    </row>
    <row r="206" spans="2:25" x14ac:dyDescent="0.3">
      <c r="B206" s="2">
        <f>数据源!AL238</f>
        <v>6</v>
      </c>
      <c r="C206" s="2" t="str">
        <f>数据源!AM238</f>
        <v>T1MP1</v>
      </c>
      <c r="D206" s="2" t="str">
        <f>数据源!AN238</f>
        <v>部件</v>
      </c>
      <c r="E206" s="2">
        <f>数据源!AO238</f>
        <v>25</v>
      </c>
      <c r="F206" s="2">
        <f>数据源!AP238</f>
        <v>2.5</v>
      </c>
      <c r="G206" s="2">
        <f>数据源!AQ238</f>
        <v>7.0000000000000001E-3</v>
      </c>
      <c r="H206" s="2">
        <f>数据源!AR238</f>
        <v>1.1256E-2</v>
      </c>
      <c r="I206" s="2">
        <f>数据源!AS238</f>
        <v>113</v>
      </c>
      <c r="J206" s="3">
        <f t="shared" si="135"/>
        <v>2</v>
      </c>
      <c r="K206" s="3">
        <f t="shared" si="136"/>
        <v>3</v>
      </c>
      <c r="L206" s="3" t="str">
        <f t="shared" si="146"/>
        <v>部件</v>
      </c>
      <c r="M206" s="3">
        <f t="shared" ca="1" si="147"/>
        <v>91101</v>
      </c>
      <c r="N206" s="3" t="str">
        <f t="shared" ca="1" si="148"/>
        <v>51221,52221,53221,51311,52311,53311,51321,52321,53321,91001,91003,91005,91101</v>
      </c>
      <c r="O206" s="3" t="str">
        <f t="shared" si="149"/>
        <v>772,772,772,780,780,780,624,624,624,113,113,113,113</v>
      </c>
      <c r="P206" s="1" t="str">
        <f t="shared" si="150"/>
        <v>(2,4),(2,4),(2,4),(1,3),(1,3),(1,3),(1,2),(1,2),(1,2),(2,3),(2,3),(2,3),(2,3)</v>
      </c>
      <c r="Q206" s="3" t="str">
        <f>IF(D206="坦克碎片",VLOOKUP(C206,道具信息!$N$2:$O$291,2,FALSE)&amp;"碎片",VLOOKUP(C206,道具信息!$N$2:$O$291,2,FALSE))</f>
        <v>T1部件</v>
      </c>
      <c r="R206" s="3">
        <f t="shared" si="133"/>
        <v>2034</v>
      </c>
      <c r="S206" s="11">
        <f t="shared" si="134"/>
        <v>0.20300000000000001</v>
      </c>
      <c r="T206" s="3" t="str">
        <f>VLOOKUP(Q206,道具信息!$Q$3:$S$20,2,FALSE)</f>
        <v>CHEST_ITEM_TYPE_T1_PART</v>
      </c>
      <c r="U206" s="3" t="str">
        <f>IF(COUNTIF(U$194:U205,T206)=0,T206,"")</f>
        <v/>
      </c>
      <c r="V206" s="3" t="str">
        <f t="shared" si="144"/>
        <v>CHEST_ITEM_TYPE_T2_SHARD,CHEST_ITEM_TYPE_T3_SHARD,CHEST_ITEM_TYPE_T1_PART</v>
      </c>
      <c r="W206" s="13" t="str">
        <f t="shared" si="139"/>
        <v/>
      </c>
      <c r="X206" s="3" t="str">
        <f t="shared" si="140"/>
        <v/>
      </c>
      <c r="Y206" s="3" t="str">
        <f t="shared" si="145"/>
        <v>23.2%,42.1%,20.3%</v>
      </c>
    </row>
    <row r="207" spans="2:25" x14ac:dyDescent="0.3">
      <c r="B207" s="2">
        <f>数据源!AL239</f>
        <v>6</v>
      </c>
      <c r="C207" s="2" t="str">
        <f>数据源!AM239</f>
        <v>T1MP3</v>
      </c>
      <c r="D207" s="2" t="str">
        <f>数据源!AN239</f>
        <v>部件</v>
      </c>
      <c r="E207" s="2">
        <f>数据源!AO239</f>
        <v>25</v>
      </c>
      <c r="F207" s="2">
        <f>数据源!AP239</f>
        <v>2.5</v>
      </c>
      <c r="G207" s="2">
        <f>数据源!AQ239</f>
        <v>7.0000000000000001E-3</v>
      </c>
      <c r="H207" s="2">
        <f>数据源!AR239</f>
        <v>1.1256E-2</v>
      </c>
      <c r="I207" s="2">
        <f>数据源!AS239</f>
        <v>113</v>
      </c>
      <c r="J207" s="3">
        <f t="shared" si="135"/>
        <v>2</v>
      </c>
      <c r="K207" s="3">
        <f t="shared" si="136"/>
        <v>3</v>
      </c>
      <c r="L207" s="3" t="str">
        <f t="shared" si="146"/>
        <v>部件</v>
      </c>
      <c r="M207" s="3">
        <f t="shared" ca="1" si="147"/>
        <v>91103</v>
      </c>
      <c r="N207" s="3" t="str">
        <f t="shared" ca="1" si="148"/>
        <v>51221,52221,53221,51311,52311,53311,51321,52321,53321,91001,91003,91005,91101,91103</v>
      </c>
      <c r="O207" s="3" t="str">
        <f t="shared" si="149"/>
        <v>772,772,772,780,780,780,624,624,624,113,113,113,113,113</v>
      </c>
      <c r="P207" s="1" t="str">
        <f t="shared" si="150"/>
        <v>(2,4),(2,4),(2,4),(1,3),(1,3),(1,3),(1,2),(1,2),(1,2),(2,3),(2,3),(2,3),(2,3),(2,3)</v>
      </c>
      <c r="Q207" s="3" t="str">
        <f>IF(D207="坦克碎片",VLOOKUP(C207,道具信息!$N$2:$O$291,2,FALSE)&amp;"碎片",VLOOKUP(C207,道具信息!$N$2:$O$291,2,FALSE))</f>
        <v>T1部件</v>
      </c>
      <c r="R207" s="3">
        <f t="shared" si="133"/>
        <v>2034</v>
      </c>
      <c r="S207" s="11">
        <f t="shared" si="134"/>
        <v>0.20300000000000001</v>
      </c>
      <c r="T207" s="3" t="str">
        <f>VLOOKUP(Q207,道具信息!$Q$3:$S$20,2,FALSE)</f>
        <v>CHEST_ITEM_TYPE_T1_PART</v>
      </c>
      <c r="U207" s="3" t="str">
        <f>IF(COUNTIF(U$194:U206,T207)=0,T207,"")</f>
        <v/>
      </c>
      <c r="V207" s="3" t="str">
        <f t="shared" si="144"/>
        <v>CHEST_ITEM_TYPE_T2_SHARD,CHEST_ITEM_TYPE_T3_SHARD,CHEST_ITEM_TYPE_T1_PART</v>
      </c>
      <c r="W207" s="13" t="str">
        <f t="shared" si="139"/>
        <v/>
      </c>
      <c r="X207" s="3" t="str">
        <f t="shared" si="140"/>
        <v/>
      </c>
      <c r="Y207" s="3" t="str">
        <f t="shared" si="145"/>
        <v>23.2%,42.1%,20.3%</v>
      </c>
    </row>
    <row r="208" spans="2:25" x14ac:dyDescent="0.3">
      <c r="B208" s="2">
        <f>数据源!AL240</f>
        <v>6</v>
      </c>
      <c r="C208" s="2" t="str">
        <f>数据源!AM240</f>
        <v>T1MP5</v>
      </c>
      <c r="D208" s="2" t="str">
        <f>数据源!AN240</f>
        <v>部件</v>
      </c>
      <c r="E208" s="2">
        <f>数据源!AO240</f>
        <v>25</v>
      </c>
      <c r="F208" s="2">
        <f>数据源!AP240</f>
        <v>2.5</v>
      </c>
      <c r="G208" s="2">
        <f>数据源!AQ240</f>
        <v>7.0000000000000001E-3</v>
      </c>
      <c r="H208" s="2">
        <f>数据源!AR240</f>
        <v>1.1256E-2</v>
      </c>
      <c r="I208" s="2">
        <f>数据源!AS240</f>
        <v>113</v>
      </c>
      <c r="J208" s="3">
        <f t="shared" si="135"/>
        <v>2</v>
      </c>
      <c r="K208" s="3">
        <f t="shared" si="136"/>
        <v>3</v>
      </c>
      <c r="L208" s="3" t="str">
        <f t="shared" si="146"/>
        <v>部件</v>
      </c>
      <c r="M208" s="3">
        <f t="shared" ca="1" si="147"/>
        <v>91105</v>
      </c>
      <c r="N208" s="3" t="str">
        <f t="shared" ca="1" si="148"/>
        <v>51221,52221,53221,51311,52311,53311,51321,52321,53321,91001,91003,91005,91101,91103,91105</v>
      </c>
      <c r="O208" s="3" t="str">
        <f t="shared" si="149"/>
        <v>772,772,772,780,780,780,624,624,624,113,113,113,113,113,113</v>
      </c>
      <c r="P208" s="1" t="str">
        <f t="shared" si="150"/>
        <v>(2,4),(2,4),(2,4),(1,3),(1,3),(1,3),(1,2),(1,2),(1,2),(2,3),(2,3),(2,3),(2,3),(2,3),(2,3)</v>
      </c>
      <c r="Q208" s="3" t="str">
        <f>IF(D208="坦克碎片",VLOOKUP(C208,道具信息!$N$2:$O$291,2,FALSE)&amp;"碎片",VLOOKUP(C208,道具信息!$N$2:$O$291,2,FALSE))</f>
        <v>T1部件</v>
      </c>
      <c r="R208" s="3">
        <f t="shared" si="133"/>
        <v>2034</v>
      </c>
      <c r="S208" s="11">
        <f t="shared" si="134"/>
        <v>0.20300000000000001</v>
      </c>
      <c r="T208" s="3" t="str">
        <f>VLOOKUP(Q208,道具信息!$Q$3:$S$20,2,FALSE)</f>
        <v>CHEST_ITEM_TYPE_T1_PART</v>
      </c>
      <c r="U208" s="3" t="str">
        <f>IF(COUNTIF(U$194:U207,T208)=0,T208,"")</f>
        <v/>
      </c>
      <c r="V208" s="3" t="str">
        <f t="shared" si="144"/>
        <v>CHEST_ITEM_TYPE_T2_SHARD,CHEST_ITEM_TYPE_T3_SHARD,CHEST_ITEM_TYPE_T1_PART</v>
      </c>
      <c r="W208" s="13" t="str">
        <f t="shared" si="139"/>
        <v/>
      </c>
      <c r="X208" s="3" t="str">
        <f t="shared" si="140"/>
        <v/>
      </c>
      <c r="Y208" s="3" t="str">
        <f t="shared" si="145"/>
        <v>23.2%,42.1%,20.3%</v>
      </c>
    </row>
    <row r="209" spans="2:25" x14ac:dyDescent="0.3">
      <c r="B209" s="2">
        <f>数据源!AL241</f>
        <v>6</v>
      </c>
      <c r="C209" s="2" t="str">
        <f>数据源!AM241</f>
        <v>T1HP1</v>
      </c>
      <c r="D209" s="2" t="str">
        <f>数据源!AN241</f>
        <v>部件</v>
      </c>
      <c r="E209" s="2">
        <f>数据源!AO241</f>
        <v>25</v>
      </c>
      <c r="F209" s="2">
        <f>数据源!AP241</f>
        <v>2.5</v>
      </c>
      <c r="G209" s="2">
        <f>数据源!AQ241</f>
        <v>7.0000000000000001E-3</v>
      </c>
      <c r="H209" s="2">
        <f>数据源!AR241</f>
        <v>1.1256E-2</v>
      </c>
      <c r="I209" s="2">
        <f>数据源!AS241</f>
        <v>113</v>
      </c>
      <c r="J209" s="3">
        <f t="shared" si="135"/>
        <v>2</v>
      </c>
      <c r="K209" s="3">
        <f t="shared" si="136"/>
        <v>3</v>
      </c>
      <c r="L209" s="3" t="str">
        <f t="shared" si="146"/>
        <v>部件</v>
      </c>
      <c r="M209" s="3">
        <f t="shared" ca="1" si="147"/>
        <v>91201</v>
      </c>
      <c r="N209" s="3" t="str">
        <f t="shared" ca="1" si="148"/>
        <v>51221,52221,53221,51311,52311,53311,51321,52321,53321,91001,91003,91005,91101,91103,91105,91201</v>
      </c>
      <c r="O209" s="3" t="str">
        <f t="shared" si="149"/>
        <v>772,772,772,780,780,780,624,624,624,113,113,113,113,113,113,113</v>
      </c>
      <c r="P209" s="1" t="str">
        <f t="shared" si="150"/>
        <v>(2,4),(2,4),(2,4),(1,3),(1,3),(1,3),(1,2),(1,2),(1,2),(2,3),(2,3),(2,3),(2,3),(2,3),(2,3),(2,3)</v>
      </c>
      <c r="Q209" s="3" t="str">
        <f>IF(D209="坦克碎片",VLOOKUP(C209,道具信息!$N$2:$O$291,2,FALSE)&amp;"碎片",VLOOKUP(C209,道具信息!$N$2:$O$291,2,FALSE))</f>
        <v>T1部件</v>
      </c>
      <c r="R209" s="3">
        <f t="shared" si="133"/>
        <v>2034</v>
      </c>
      <c r="S209" s="11">
        <f t="shared" si="134"/>
        <v>0.20300000000000001</v>
      </c>
      <c r="T209" s="3" t="str">
        <f>VLOOKUP(Q209,道具信息!$Q$3:$S$20,2,FALSE)</f>
        <v>CHEST_ITEM_TYPE_T1_PART</v>
      </c>
      <c r="U209" s="3" t="str">
        <f>IF(COUNTIF(U$194:U208,T209)=0,T209,"")</f>
        <v/>
      </c>
      <c r="V209" s="3" t="str">
        <f t="shared" si="144"/>
        <v>CHEST_ITEM_TYPE_T2_SHARD,CHEST_ITEM_TYPE_T3_SHARD,CHEST_ITEM_TYPE_T1_PART</v>
      </c>
      <c r="W209" s="13" t="str">
        <f t="shared" si="139"/>
        <v/>
      </c>
      <c r="X209" s="3" t="str">
        <f t="shared" si="140"/>
        <v/>
      </c>
      <c r="Y209" s="3" t="str">
        <f t="shared" si="145"/>
        <v>23.2%,42.1%,20.3%</v>
      </c>
    </row>
    <row r="210" spans="2:25" x14ac:dyDescent="0.3">
      <c r="B210" s="2">
        <f>数据源!AL242</f>
        <v>6</v>
      </c>
      <c r="C210" s="2" t="str">
        <f>数据源!AM242</f>
        <v>T1HP3</v>
      </c>
      <c r="D210" s="2" t="str">
        <f>数据源!AN242</f>
        <v>部件</v>
      </c>
      <c r="E210" s="2">
        <f>数据源!AO242</f>
        <v>25</v>
      </c>
      <c r="F210" s="2">
        <f>数据源!AP242</f>
        <v>2.5</v>
      </c>
      <c r="G210" s="2">
        <f>数据源!AQ242</f>
        <v>7.0000000000000001E-3</v>
      </c>
      <c r="H210" s="2">
        <f>数据源!AR242</f>
        <v>1.1256E-2</v>
      </c>
      <c r="I210" s="2">
        <f>数据源!AS242</f>
        <v>113</v>
      </c>
      <c r="J210" s="3">
        <f t="shared" si="135"/>
        <v>2</v>
      </c>
      <c r="K210" s="3">
        <f t="shared" si="136"/>
        <v>3</v>
      </c>
      <c r="L210" s="3" t="str">
        <f t="shared" si="146"/>
        <v>部件</v>
      </c>
      <c r="M210" s="3">
        <f t="shared" ca="1" si="147"/>
        <v>91203</v>
      </c>
      <c r="N210" s="3" t="str">
        <f t="shared" ca="1" si="148"/>
        <v>51221,52221,53221,51311,52311,53311,51321,52321,53321,91001,91003,91005,91101,91103,91105,91201,91203</v>
      </c>
      <c r="O210" s="3" t="str">
        <f t="shared" si="149"/>
        <v>772,772,772,780,780,780,624,624,624,113,113,113,113,113,113,113,113</v>
      </c>
      <c r="P210" s="1" t="str">
        <f t="shared" si="150"/>
        <v>(2,4),(2,4),(2,4),(1,3),(1,3),(1,3),(1,2),(1,2),(1,2),(2,3),(2,3),(2,3),(2,3),(2,3),(2,3),(2,3),(2,3)</v>
      </c>
      <c r="Q210" s="3" t="str">
        <f>IF(D210="坦克碎片",VLOOKUP(C210,道具信息!$N$2:$O$291,2,FALSE)&amp;"碎片",VLOOKUP(C210,道具信息!$N$2:$O$291,2,FALSE))</f>
        <v>T1部件</v>
      </c>
      <c r="R210" s="3">
        <f t="shared" si="133"/>
        <v>2034</v>
      </c>
      <c r="S210" s="11">
        <f t="shared" si="134"/>
        <v>0.20300000000000001</v>
      </c>
      <c r="T210" s="3" t="str">
        <f>VLOOKUP(Q210,道具信息!$Q$3:$S$20,2,FALSE)</f>
        <v>CHEST_ITEM_TYPE_T1_PART</v>
      </c>
      <c r="U210" s="3" t="str">
        <f>IF(COUNTIF(U$194:U209,T210)=0,T210,"")</f>
        <v/>
      </c>
      <c r="V210" s="3" t="str">
        <f t="shared" si="144"/>
        <v>CHEST_ITEM_TYPE_T2_SHARD,CHEST_ITEM_TYPE_T3_SHARD,CHEST_ITEM_TYPE_T1_PART</v>
      </c>
      <c r="W210" s="13" t="str">
        <f t="shared" si="139"/>
        <v/>
      </c>
      <c r="X210" s="3" t="str">
        <f t="shared" si="140"/>
        <v/>
      </c>
      <c r="Y210" s="3" t="str">
        <f t="shared" si="145"/>
        <v>23.2%,42.1%,20.3%</v>
      </c>
    </row>
    <row r="211" spans="2:25" x14ac:dyDescent="0.3">
      <c r="B211" s="2">
        <f>数据源!AL243</f>
        <v>6</v>
      </c>
      <c r="C211" s="2" t="str">
        <f>数据源!AM243</f>
        <v>T1HP5</v>
      </c>
      <c r="D211" s="2" t="str">
        <f>数据源!AN243</f>
        <v>部件</v>
      </c>
      <c r="E211" s="2">
        <f>数据源!AO243</f>
        <v>25</v>
      </c>
      <c r="F211" s="2">
        <f>数据源!AP243</f>
        <v>2.5</v>
      </c>
      <c r="G211" s="2">
        <f>数据源!AQ243</f>
        <v>7.0000000000000001E-3</v>
      </c>
      <c r="H211" s="2">
        <f>数据源!AR243</f>
        <v>1.1256E-2</v>
      </c>
      <c r="I211" s="2">
        <f>数据源!AS243</f>
        <v>113</v>
      </c>
      <c r="J211" s="3">
        <f t="shared" si="135"/>
        <v>2</v>
      </c>
      <c r="K211" s="3">
        <f t="shared" si="136"/>
        <v>3</v>
      </c>
      <c r="L211" s="3" t="str">
        <f t="shared" si="146"/>
        <v>部件</v>
      </c>
      <c r="M211" s="3">
        <f t="shared" ca="1" si="147"/>
        <v>91205</v>
      </c>
      <c r="N211" s="3" t="str">
        <f t="shared" ca="1" si="148"/>
        <v>51221,52221,53221,51311,52311,53311,51321,52321,53321,91001,91003,91005,91101,91103,91105,91201,91203,91205</v>
      </c>
      <c r="O211" s="3" t="str">
        <f t="shared" si="149"/>
        <v>772,772,772,780,780,780,624,624,624,113,113,113,113,113,113,113,113,113</v>
      </c>
      <c r="P211" s="1" t="str">
        <f t="shared" si="150"/>
        <v>(2,4),(2,4),(2,4),(1,3),(1,3),(1,3),(1,2),(1,2),(1,2),(2,3),(2,3),(2,3),(2,3),(2,3),(2,3),(2,3),(2,3),(2,3)</v>
      </c>
      <c r="Q211" s="3" t="str">
        <f>IF(D211="坦克碎片",VLOOKUP(C211,道具信息!$N$2:$O$291,2,FALSE)&amp;"碎片",VLOOKUP(C211,道具信息!$N$2:$O$291,2,FALSE))</f>
        <v>T1部件</v>
      </c>
      <c r="R211" s="3">
        <f t="shared" si="133"/>
        <v>2034</v>
      </c>
      <c r="S211" s="11">
        <f t="shared" si="134"/>
        <v>0.20300000000000001</v>
      </c>
      <c r="T211" s="3" t="str">
        <f>VLOOKUP(Q211,道具信息!$Q$3:$S$20,2,FALSE)</f>
        <v>CHEST_ITEM_TYPE_T1_PART</v>
      </c>
      <c r="U211" s="3" t="str">
        <f>IF(COUNTIF(U$194:U210,T211)=0,T211,"")</f>
        <v/>
      </c>
      <c r="V211" s="3" t="str">
        <f t="shared" si="144"/>
        <v>CHEST_ITEM_TYPE_T2_SHARD,CHEST_ITEM_TYPE_T3_SHARD,CHEST_ITEM_TYPE_T1_PART</v>
      </c>
      <c r="W211" s="13" t="str">
        <f t="shared" si="139"/>
        <v/>
      </c>
      <c r="X211" s="3" t="str">
        <f t="shared" si="140"/>
        <v/>
      </c>
      <c r="Y211" s="3" t="str">
        <f t="shared" si="145"/>
        <v>23.2%,42.1%,20.3%</v>
      </c>
    </row>
    <row r="212" spans="2:25" x14ac:dyDescent="0.3">
      <c r="B212" s="2">
        <f>数据源!AL244</f>
        <v>6</v>
      </c>
      <c r="C212" s="2" t="str">
        <f>数据源!AM244</f>
        <v>T1LP2</v>
      </c>
      <c r="D212" s="2" t="str">
        <f>数据源!AN244</f>
        <v>部件</v>
      </c>
      <c r="E212" s="2">
        <f>数据源!AO244</f>
        <v>25</v>
      </c>
      <c r="F212" s="2">
        <f>数据源!AP244</f>
        <v>2.5</v>
      </c>
      <c r="G212" s="2">
        <f>数据源!AQ244</f>
        <v>7.0000000000000001E-3</v>
      </c>
      <c r="H212" s="2">
        <f>数据源!AR244</f>
        <v>1.1256E-2</v>
      </c>
      <c r="I212" s="2">
        <f>数据源!AS244</f>
        <v>113</v>
      </c>
      <c r="J212" s="3">
        <f t="shared" si="135"/>
        <v>2</v>
      </c>
      <c r="K212" s="3">
        <f t="shared" si="136"/>
        <v>3</v>
      </c>
      <c r="L212" s="3" t="str">
        <f t="shared" si="146"/>
        <v>部件</v>
      </c>
      <c r="M212" s="3">
        <f t="shared" ca="1" si="147"/>
        <v>91002</v>
      </c>
      <c r="N212" s="3" t="str">
        <f t="shared" ca="1" si="148"/>
        <v>51221,52221,53221,51311,52311,53311,51321,52321,53321,91001,91003,91005,91101,91103,91105,91201,91203,91205,91002</v>
      </c>
      <c r="O212" s="3" t="str">
        <f t="shared" si="149"/>
        <v>772,772,772,780,780,780,624,624,624,113,113,113,113,113,113,113,113,113,113</v>
      </c>
      <c r="P212" s="1" t="str">
        <f t="shared" si="150"/>
        <v>(2,4),(2,4),(2,4),(1,3),(1,3),(1,3),(1,2),(1,2),(1,2),(2,3),(2,3),(2,3),(2,3),(2,3),(2,3),(2,3),(2,3),(2,3),(2,3)</v>
      </c>
      <c r="Q212" s="3" t="str">
        <f>IF(D212="坦克碎片",VLOOKUP(C212,道具信息!$N$2:$O$291,2,FALSE)&amp;"碎片",VLOOKUP(C212,道具信息!$N$2:$O$291,2,FALSE))</f>
        <v>T1部件</v>
      </c>
      <c r="R212" s="3">
        <f t="shared" si="133"/>
        <v>2034</v>
      </c>
      <c r="S212" s="11">
        <f t="shared" si="134"/>
        <v>0.20300000000000001</v>
      </c>
      <c r="T212" s="3" t="str">
        <f>VLOOKUP(Q212,道具信息!$Q$3:$S$20,2,FALSE)</f>
        <v>CHEST_ITEM_TYPE_T1_PART</v>
      </c>
      <c r="U212" s="3" t="str">
        <f>IF(COUNTIF(U$194:U211,T212)=0,T212,"")</f>
        <v/>
      </c>
      <c r="V212" s="3" t="str">
        <f t="shared" si="144"/>
        <v>CHEST_ITEM_TYPE_T2_SHARD,CHEST_ITEM_TYPE_T3_SHARD,CHEST_ITEM_TYPE_T1_PART</v>
      </c>
      <c r="W212" s="13" t="str">
        <f t="shared" si="139"/>
        <v/>
      </c>
      <c r="X212" s="3" t="str">
        <f t="shared" si="140"/>
        <v/>
      </c>
      <c r="Y212" s="3" t="str">
        <f t="shared" si="145"/>
        <v>23.2%,42.1%,20.3%</v>
      </c>
    </row>
    <row r="213" spans="2:25" x14ac:dyDescent="0.3">
      <c r="B213" s="2">
        <f>数据源!AL245</f>
        <v>6</v>
      </c>
      <c r="C213" s="2" t="str">
        <f>数据源!AM245</f>
        <v>T1LP4</v>
      </c>
      <c r="D213" s="2" t="str">
        <f>数据源!AN245</f>
        <v>部件</v>
      </c>
      <c r="E213" s="2">
        <f>数据源!AO245</f>
        <v>25</v>
      </c>
      <c r="F213" s="2">
        <f>数据源!AP245</f>
        <v>2.5</v>
      </c>
      <c r="G213" s="2">
        <f>数据源!AQ245</f>
        <v>7.0000000000000001E-3</v>
      </c>
      <c r="H213" s="2">
        <f>数据源!AR245</f>
        <v>1.1256E-2</v>
      </c>
      <c r="I213" s="2">
        <f>数据源!AS245</f>
        <v>113</v>
      </c>
      <c r="J213" s="3">
        <f t="shared" si="135"/>
        <v>2</v>
      </c>
      <c r="K213" s="3">
        <f t="shared" si="136"/>
        <v>3</v>
      </c>
      <c r="L213" s="3" t="str">
        <f t="shared" si="146"/>
        <v>部件</v>
      </c>
      <c r="M213" s="3">
        <f t="shared" ca="1" si="147"/>
        <v>91004</v>
      </c>
      <c r="N213" s="3" t="str">
        <f t="shared" ca="1" si="148"/>
        <v>51221,52221,53221,51311,52311,53311,51321,52321,53321,91001,91003,91005,91101,91103,91105,91201,91203,91205,91002,91004</v>
      </c>
      <c r="O213" s="3" t="str">
        <f t="shared" si="149"/>
        <v>772,772,772,780,780,780,624,624,624,113,113,113,113,113,113,113,113,113,113,113</v>
      </c>
      <c r="P213" s="1" t="str">
        <f t="shared" si="150"/>
        <v>(2,4),(2,4),(2,4),(1,3),(1,3),(1,3),(1,2),(1,2),(1,2),(2,3),(2,3),(2,3),(2,3),(2,3),(2,3),(2,3),(2,3),(2,3),(2,3),(2,3)</v>
      </c>
      <c r="Q213" s="3" t="str">
        <f>IF(D213="坦克碎片",VLOOKUP(C213,道具信息!$N$2:$O$291,2,FALSE)&amp;"碎片",VLOOKUP(C213,道具信息!$N$2:$O$291,2,FALSE))</f>
        <v>T1部件</v>
      </c>
      <c r="R213" s="3">
        <f t="shared" si="133"/>
        <v>2034</v>
      </c>
      <c r="S213" s="11">
        <f t="shared" si="134"/>
        <v>0.20300000000000001</v>
      </c>
      <c r="T213" s="3" t="str">
        <f>VLOOKUP(Q213,道具信息!$Q$3:$S$20,2,FALSE)</f>
        <v>CHEST_ITEM_TYPE_T1_PART</v>
      </c>
      <c r="U213" s="3" t="str">
        <f>IF(COUNTIF(U$194:U212,T213)=0,T213,"")</f>
        <v/>
      </c>
      <c r="V213" s="3" t="str">
        <f t="shared" si="144"/>
        <v>CHEST_ITEM_TYPE_T2_SHARD,CHEST_ITEM_TYPE_T3_SHARD,CHEST_ITEM_TYPE_T1_PART</v>
      </c>
      <c r="W213" s="13" t="str">
        <f t="shared" si="139"/>
        <v/>
      </c>
      <c r="X213" s="3" t="str">
        <f t="shared" si="140"/>
        <v/>
      </c>
      <c r="Y213" s="3" t="str">
        <f t="shared" si="145"/>
        <v>23.2%,42.1%,20.3%</v>
      </c>
    </row>
    <row r="214" spans="2:25" x14ac:dyDescent="0.3">
      <c r="B214" s="2">
        <f>数据源!AL246</f>
        <v>6</v>
      </c>
      <c r="C214" s="2" t="str">
        <f>数据源!AM246</f>
        <v>T1LP6</v>
      </c>
      <c r="D214" s="2" t="str">
        <f>数据源!AN246</f>
        <v>部件</v>
      </c>
      <c r="E214" s="2">
        <f>数据源!AO246</f>
        <v>25</v>
      </c>
      <c r="F214" s="2">
        <f>数据源!AP246</f>
        <v>2.5</v>
      </c>
      <c r="G214" s="2">
        <f>数据源!AQ246</f>
        <v>7.0000000000000001E-3</v>
      </c>
      <c r="H214" s="2">
        <f>数据源!AR246</f>
        <v>1.1256E-2</v>
      </c>
      <c r="I214" s="2">
        <f>数据源!AS246</f>
        <v>113</v>
      </c>
      <c r="J214" s="3">
        <f t="shared" si="135"/>
        <v>2</v>
      </c>
      <c r="K214" s="3">
        <f t="shared" si="136"/>
        <v>3</v>
      </c>
      <c r="L214" s="3" t="str">
        <f t="shared" si="146"/>
        <v>部件</v>
      </c>
      <c r="M214" s="3">
        <f t="shared" ca="1" si="147"/>
        <v>91006</v>
      </c>
      <c r="N214" s="3" t="str">
        <f t="shared" ca="1" si="148"/>
        <v>51221,52221,53221,51311,52311,53311,51321,52321,53321,91001,91003,91005,91101,91103,91105,91201,91203,91205,91002,91004,91006</v>
      </c>
      <c r="O214" s="3" t="str">
        <f t="shared" si="149"/>
        <v>772,772,772,780,780,780,624,624,624,113,113,113,113,113,113,113,113,113,113,113,113</v>
      </c>
      <c r="P214" s="1" t="str">
        <f t="shared" si="150"/>
        <v>(2,4),(2,4),(2,4),(1,3),(1,3),(1,3),(1,2),(1,2),(1,2),(2,3),(2,3),(2,3),(2,3),(2,3),(2,3),(2,3),(2,3),(2,3),(2,3),(2,3),(2,3)</v>
      </c>
      <c r="Q214" s="3" t="str">
        <f>IF(D214="坦克碎片",VLOOKUP(C214,道具信息!$N$2:$O$291,2,FALSE)&amp;"碎片",VLOOKUP(C214,道具信息!$N$2:$O$291,2,FALSE))</f>
        <v>T1部件</v>
      </c>
      <c r="R214" s="3">
        <f t="shared" si="133"/>
        <v>2034</v>
      </c>
      <c r="S214" s="11">
        <f t="shared" si="134"/>
        <v>0.20300000000000001</v>
      </c>
      <c r="T214" s="3" t="str">
        <f>VLOOKUP(Q214,道具信息!$Q$3:$S$20,2,FALSE)</f>
        <v>CHEST_ITEM_TYPE_T1_PART</v>
      </c>
      <c r="U214" s="3" t="str">
        <f>IF(COUNTIF(U$194:U213,T214)=0,T214,"")</f>
        <v/>
      </c>
      <c r="V214" s="3" t="str">
        <f t="shared" si="144"/>
        <v>CHEST_ITEM_TYPE_T2_SHARD,CHEST_ITEM_TYPE_T3_SHARD,CHEST_ITEM_TYPE_T1_PART</v>
      </c>
      <c r="W214" s="13" t="str">
        <f t="shared" si="139"/>
        <v/>
      </c>
      <c r="X214" s="3" t="str">
        <f t="shared" si="140"/>
        <v/>
      </c>
      <c r="Y214" s="3" t="str">
        <f t="shared" si="145"/>
        <v>23.2%,42.1%,20.3%</v>
      </c>
    </row>
    <row r="215" spans="2:25" x14ac:dyDescent="0.3">
      <c r="B215" s="2">
        <f>数据源!AL247</f>
        <v>6</v>
      </c>
      <c r="C215" s="2" t="str">
        <f>数据源!AM247</f>
        <v>T1MP2</v>
      </c>
      <c r="D215" s="2" t="str">
        <f>数据源!AN247</f>
        <v>部件</v>
      </c>
      <c r="E215" s="2">
        <f>数据源!AO247</f>
        <v>25</v>
      </c>
      <c r="F215" s="2">
        <f>数据源!AP247</f>
        <v>2.5</v>
      </c>
      <c r="G215" s="2">
        <f>数据源!AQ247</f>
        <v>7.0000000000000001E-3</v>
      </c>
      <c r="H215" s="2">
        <f>数据源!AR247</f>
        <v>1.1256E-2</v>
      </c>
      <c r="I215" s="2">
        <f>数据源!AS247</f>
        <v>113</v>
      </c>
      <c r="J215" s="3">
        <f t="shared" si="135"/>
        <v>2</v>
      </c>
      <c r="K215" s="3">
        <f t="shared" si="136"/>
        <v>3</v>
      </c>
      <c r="L215" s="3" t="str">
        <f t="shared" si="146"/>
        <v>部件</v>
      </c>
      <c r="M215" s="3">
        <f t="shared" ca="1" si="147"/>
        <v>91102</v>
      </c>
      <c r="N215" s="3" t="str">
        <f t="shared" ca="1" si="148"/>
        <v>51221,52221,53221,51311,52311,53311,51321,52321,53321,91001,91003,91005,91101,91103,91105,91201,91203,91205,91002,91004,91006,91102</v>
      </c>
      <c r="O215" s="3" t="str">
        <f t="shared" si="149"/>
        <v>772,772,772,780,780,780,624,624,624,113,113,113,113,113,113,113,113,113,113,113,113,113</v>
      </c>
      <c r="P215" s="1" t="str">
        <f t="shared" si="150"/>
        <v>(2,4),(2,4),(2,4),(1,3),(1,3),(1,3),(1,2),(1,2),(1,2),(2,3),(2,3),(2,3),(2,3),(2,3),(2,3),(2,3),(2,3),(2,3),(2,3),(2,3),(2,3),(2,3)</v>
      </c>
      <c r="Q215" s="3" t="str">
        <f>IF(D215="坦克碎片",VLOOKUP(C215,道具信息!$N$2:$O$291,2,FALSE)&amp;"碎片",VLOOKUP(C215,道具信息!$N$2:$O$291,2,FALSE))</f>
        <v>T1部件</v>
      </c>
      <c r="R215" s="3">
        <f t="shared" si="133"/>
        <v>2034</v>
      </c>
      <c r="S215" s="11">
        <f t="shared" si="134"/>
        <v>0.20300000000000001</v>
      </c>
      <c r="T215" s="3" t="str">
        <f>VLOOKUP(Q215,道具信息!$Q$3:$S$20,2,FALSE)</f>
        <v>CHEST_ITEM_TYPE_T1_PART</v>
      </c>
      <c r="U215" s="3" t="str">
        <f>IF(COUNTIF(U$194:U214,T215)=0,T215,"")</f>
        <v/>
      </c>
      <c r="V215" s="3" t="str">
        <f t="shared" si="144"/>
        <v>CHEST_ITEM_TYPE_T2_SHARD,CHEST_ITEM_TYPE_T3_SHARD,CHEST_ITEM_TYPE_T1_PART</v>
      </c>
      <c r="W215" s="13" t="str">
        <f t="shared" si="139"/>
        <v/>
      </c>
      <c r="X215" s="3" t="str">
        <f t="shared" si="140"/>
        <v/>
      </c>
      <c r="Y215" s="3" t="str">
        <f t="shared" si="145"/>
        <v>23.2%,42.1%,20.3%</v>
      </c>
    </row>
    <row r="216" spans="2:25" x14ac:dyDescent="0.3">
      <c r="B216" s="2">
        <f>数据源!AL248</f>
        <v>6</v>
      </c>
      <c r="C216" s="2" t="str">
        <f>数据源!AM248</f>
        <v>T1MP4</v>
      </c>
      <c r="D216" s="2" t="str">
        <f>数据源!AN248</f>
        <v>部件</v>
      </c>
      <c r="E216" s="2">
        <f>数据源!AO248</f>
        <v>25</v>
      </c>
      <c r="F216" s="2">
        <f>数据源!AP248</f>
        <v>2.5</v>
      </c>
      <c r="G216" s="2">
        <f>数据源!AQ248</f>
        <v>7.0000000000000001E-3</v>
      </c>
      <c r="H216" s="2">
        <f>数据源!AR248</f>
        <v>1.1256E-2</v>
      </c>
      <c r="I216" s="2">
        <f>数据源!AS248</f>
        <v>113</v>
      </c>
      <c r="J216" s="3">
        <f t="shared" si="135"/>
        <v>2</v>
      </c>
      <c r="K216" s="3">
        <f t="shared" si="136"/>
        <v>3</v>
      </c>
      <c r="L216" s="3" t="str">
        <f t="shared" si="146"/>
        <v>部件</v>
      </c>
      <c r="M216" s="3">
        <f t="shared" ca="1" si="147"/>
        <v>91104</v>
      </c>
      <c r="N216" s="3" t="str">
        <f t="shared" ca="1" si="148"/>
        <v>51221,52221,53221,51311,52311,53311,51321,52321,53321,91001,91003,91005,91101,91103,91105,91201,91203,91205,91002,91004,91006,91102,91104</v>
      </c>
      <c r="O216" s="3" t="str">
        <f t="shared" si="149"/>
        <v>772,772,772,780,780,780,624,624,624,113,113,113,113,113,113,113,113,113,113,113,113,113,113</v>
      </c>
      <c r="P216" s="1" t="str">
        <f t="shared" si="150"/>
        <v>(2,4),(2,4),(2,4),(1,3),(1,3),(1,3),(1,2),(1,2),(1,2),(2,3),(2,3),(2,3),(2,3),(2,3),(2,3),(2,3),(2,3),(2,3),(2,3),(2,3),(2,3),(2,3),(2,3)</v>
      </c>
      <c r="Q216" s="3" t="str">
        <f>IF(D216="坦克碎片",VLOOKUP(C216,道具信息!$N$2:$O$291,2,FALSE)&amp;"碎片",VLOOKUP(C216,道具信息!$N$2:$O$291,2,FALSE))</f>
        <v>T1部件</v>
      </c>
      <c r="R216" s="3">
        <f t="shared" si="133"/>
        <v>2034</v>
      </c>
      <c r="S216" s="11">
        <f t="shared" si="134"/>
        <v>0.20300000000000001</v>
      </c>
      <c r="T216" s="3" t="str">
        <f>VLOOKUP(Q216,道具信息!$Q$3:$S$20,2,FALSE)</f>
        <v>CHEST_ITEM_TYPE_T1_PART</v>
      </c>
      <c r="U216" s="3" t="str">
        <f>IF(COUNTIF(U$194:U215,T216)=0,T216,"")</f>
        <v/>
      </c>
      <c r="V216" s="3" t="str">
        <f t="shared" si="144"/>
        <v>CHEST_ITEM_TYPE_T2_SHARD,CHEST_ITEM_TYPE_T3_SHARD,CHEST_ITEM_TYPE_T1_PART</v>
      </c>
      <c r="W216" s="13" t="str">
        <f t="shared" si="139"/>
        <v/>
      </c>
      <c r="X216" s="3" t="str">
        <f t="shared" si="140"/>
        <v/>
      </c>
      <c r="Y216" s="3" t="str">
        <f t="shared" si="145"/>
        <v>23.2%,42.1%,20.3%</v>
      </c>
    </row>
    <row r="217" spans="2:25" x14ac:dyDescent="0.3">
      <c r="B217" s="2">
        <f>数据源!AL249</f>
        <v>6</v>
      </c>
      <c r="C217" s="2" t="str">
        <f>数据源!AM249</f>
        <v>T1MP6</v>
      </c>
      <c r="D217" s="2" t="str">
        <f>数据源!AN249</f>
        <v>部件</v>
      </c>
      <c r="E217" s="2">
        <f>数据源!AO249</f>
        <v>25</v>
      </c>
      <c r="F217" s="2">
        <f>数据源!AP249</f>
        <v>2.5</v>
      </c>
      <c r="G217" s="2">
        <f>数据源!AQ249</f>
        <v>7.0000000000000001E-3</v>
      </c>
      <c r="H217" s="2">
        <f>数据源!AR249</f>
        <v>1.1256E-2</v>
      </c>
      <c r="I217" s="2">
        <f>数据源!AS249</f>
        <v>113</v>
      </c>
      <c r="J217" s="3">
        <f t="shared" si="135"/>
        <v>2</v>
      </c>
      <c r="K217" s="3">
        <f t="shared" si="136"/>
        <v>3</v>
      </c>
      <c r="L217" s="3" t="str">
        <f t="shared" si="146"/>
        <v>部件</v>
      </c>
      <c r="M217" s="3">
        <f t="shared" ca="1" si="147"/>
        <v>91106</v>
      </c>
      <c r="N217" s="3" t="str">
        <f t="shared" ca="1" si="148"/>
        <v>51221,52221,53221,51311,52311,53311,51321,52321,53321,91001,91003,91005,91101,91103,91105,91201,91203,91205,91002,91004,91006,91102,91104,91106</v>
      </c>
      <c r="O217" s="3" t="str">
        <f t="shared" si="149"/>
        <v>772,772,772,780,780,780,624,624,624,113,113,113,113,113,113,113,113,113,113,113,113,113,113,113</v>
      </c>
      <c r="P217" s="1" t="str">
        <f t="shared" si="150"/>
        <v>(2,4),(2,4),(2,4),(1,3),(1,3),(1,3),(1,2),(1,2),(1,2),(2,3),(2,3),(2,3),(2,3),(2,3),(2,3),(2,3),(2,3),(2,3),(2,3),(2,3),(2,3),(2,3),(2,3),(2,3)</v>
      </c>
      <c r="Q217" s="3" t="str">
        <f>IF(D217="坦克碎片",VLOOKUP(C217,道具信息!$N$2:$O$291,2,FALSE)&amp;"碎片",VLOOKUP(C217,道具信息!$N$2:$O$291,2,FALSE))</f>
        <v>T1部件</v>
      </c>
      <c r="R217" s="3">
        <f t="shared" si="133"/>
        <v>2034</v>
      </c>
      <c r="S217" s="11">
        <f t="shared" si="134"/>
        <v>0.20300000000000001</v>
      </c>
      <c r="T217" s="3" t="str">
        <f>VLOOKUP(Q217,道具信息!$Q$3:$S$20,2,FALSE)</f>
        <v>CHEST_ITEM_TYPE_T1_PART</v>
      </c>
      <c r="U217" s="3" t="str">
        <f>IF(COUNTIF(U$194:U216,T217)=0,T217,"")</f>
        <v/>
      </c>
      <c r="V217" s="3" t="str">
        <f t="shared" si="144"/>
        <v>CHEST_ITEM_TYPE_T2_SHARD,CHEST_ITEM_TYPE_T3_SHARD,CHEST_ITEM_TYPE_T1_PART</v>
      </c>
      <c r="W217" s="13" t="str">
        <f t="shared" si="139"/>
        <v/>
      </c>
      <c r="X217" s="3" t="str">
        <f t="shared" si="140"/>
        <v/>
      </c>
      <c r="Y217" s="3" t="str">
        <f t="shared" si="145"/>
        <v>23.2%,42.1%,20.3%</v>
      </c>
    </row>
    <row r="218" spans="2:25" x14ac:dyDescent="0.3">
      <c r="B218" s="2">
        <f>数据源!AL250</f>
        <v>6</v>
      </c>
      <c r="C218" s="2" t="str">
        <f>数据源!AM250</f>
        <v>T1HP2</v>
      </c>
      <c r="D218" s="2" t="str">
        <f>数据源!AN250</f>
        <v>部件</v>
      </c>
      <c r="E218" s="2">
        <f>数据源!AO250</f>
        <v>25</v>
      </c>
      <c r="F218" s="2">
        <f>数据源!AP250</f>
        <v>2.5</v>
      </c>
      <c r="G218" s="2">
        <f>数据源!AQ250</f>
        <v>7.0000000000000001E-3</v>
      </c>
      <c r="H218" s="2">
        <f>数据源!AR250</f>
        <v>1.1256E-2</v>
      </c>
      <c r="I218" s="2">
        <f>数据源!AS250</f>
        <v>113</v>
      </c>
      <c r="J218" s="3">
        <f t="shared" si="135"/>
        <v>2</v>
      </c>
      <c r="K218" s="3">
        <f t="shared" si="136"/>
        <v>3</v>
      </c>
      <c r="L218" s="3" t="str">
        <f t="shared" ref="L218:L220" si="151">RIGHT(D218,2)</f>
        <v>部件</v>
      </c>
      <c r="M218" s="3">
        <f t="shared" ref="M218:M220" ca="1" si="152">IF(OR(L218="坦克",L218="碎片"),VLOOKUP(C218,INDIRECT("坦克ID"),MATCH(L218&amp;"ID",INDIRECT("坦克标头"),0),FALSE),VLOOKUP(C218,INDIRECT(L218&amp;"ID"),2,FALSE))</f>
        <v>91202</v>
      </c>
      <c r="N218" s="3" t="str">
        <f t="shared" ref="N218:N220" ca="1" si="153">N217&amp;","&amp;M218</f>
        <v>51221,52221,53221,51311,52311,53311,51321,52321,53321,91001,91003,91005,91101,91103,91105,91201,91203,91205,91002,91004,91006,91102,91104,91106,91202</v>
      </c>
      <c r="O218" s="3" t="str">
        <f t="shared" ref="O218:O220" si="154">O217&amp;","&amp;I218</f>
        <v>772,772,772,780,780,780,624,624,624,113,113,113,113,113,113,113,113,113,113,113,113,113,113,113,113</v>
      </c>
      <c r="P218" s="1" t="str">
        <f t="shared" ref="P218:P220" si="155">P217&amp;","&amp;"("&amp;J218&amp;","&amp;K218&amp;")"</f>
        <v>(2,4),(2,4),(2,4),(1,3),(1,3),(1,3),(1,2),(1,2),(1,2),(2,3),(2,3),(2,3),(2,3),(2,3),(2,3),(2,3),(2,3),(2,3),(2,3),(2,3),(2,3),(2,3),(2,3),(2,3),(2,3)</v>
      </c>
      <c r="Q218" s="3" t="str">
        <f>IF(D218="坦克碎片",VLOOKUP(C218,道具信息!$N$2:$O$291,2,FALSE)&amp;"碎片",VLOOKUP(C218,道具信息!$N$2:$O$291,2,FALSE))</f>
        <v>T1部件</v>
      </c>
      <c r="R218" s="3">
        <f t="shared" si="133"/>
        <v>2034</v>
      </c>
      <c r="S218" s="11">
        <f t="shared" si="134"/>
        <v>0.20300000000000001</v>
      </c>
      <c r="T218" s="3" t="str">
        <f>VLOOKUP(Q218,道具信息!$Q$3:$S$20,2,FALSE)</f>
        <v>CHEST_ITEM_TYPE_T1_PART</v>
      </c>
      <c r="U218" s="3" t="str">
        <f>IF(COUNTIF(U$194:U217,T218)=0,T218,"")</f>
        <v/>
      </c>
      <c r="V218" s="3" t="str">
        <f t="shared" si="144"/>
        <v>CHEST_ITEM_TYPE_T2_SHARD,CHEST_ITEM_TYPE_T3_SHARD,CHEST_ITEM_TYPE_T1_PART</v>
      </c>
      <c r="W218" s="13" t="str">
        <f t="shared" si="139"/>
        <v/>
      </c>
      <c r="X218" s="3" t="str">
        <f t="shared" si="140"/>
        <v/>
      </c>
      <c r="Y218" s="3" t="str">
        <f t="shared" si="145"/>
        <v>23.2%,42.1%,20.3%</v>
      </c>
    </row>
    <row r="219" spans="2:25" x14ac:dyDescent="0.3">
      <c r="B219" s="2">
        <f>数据源!AL251</f>
        <v>6</v>
      </c>
      <c r="C219" s="2" t="str">
        <f>数据源!AM251</f>
        <v>T1HP4</v>
      </c>
      <c r="D219" s="2" t="str">
        <f>数据源!AN251</f>
        <v>部件</v>
      </c>
      <c r="E219" s="2">
        <f>数据源!AO251</f>
        <v>25</v>
      </c>
      <c r="F219" s="2">
        <f>数据源!AP251</f>
        <v>2.5</v>
      </c>
      <c r="G219" s="2">
        <f>数据源!AQ251</f>
        <v>7.0000000000000001E-3</v>
      </c>
      <c r="H219" s="2">
        <f>数据源!AR251</f>
        <v>1.1256E-2</v>
      </c>
      <c r="I219" s="2">
        <f>数据源!AS251</f>
        <v>113</v>
      </c>
      <c r="J219" s="3">
        <f t="shared" si="135"/>
        <v>2</v>
      </c>
      <c r="K219" s="3">
        <f t="shared" si="136"/>
        <v>3</v>
      </c>
      <c r="L219" s="3" t="str">
        <f t="shared" si="151"/>
        <v>部件</v>
      </c>
      <c r="M219" s="3">
        <f t="shared" ca="1" si="152"/>
        <v>91204</v>
      </c>
      <c r="N219" s="3" t="str">
        <f t="shared" ca="1" si="153"/>
        <v>51221,52221,53221,51311,52311,53311,51321,52321,53321,91001,91003,91005,91101,91103,91105,91201,91203,91205,91002,91004,91006,91102,91104,91106,91202,91204</v>
      </c>
      <c r="O219" s="3" t="str">
        <f t="shared" si="154"/>
        <v>772,772,772,780,780,780,624,624,624,113,113,113,113,113,113,113,113,113,113,113,113,113,113,113,113,113</v>
      </c>
      <c r="P219" s="1" t="str">
        <f t="shared" si="155"/>
        <v>(2,4),(2,4),(2,4),(1,3),(1,3),(1,3),(1,2),(1,2),(1,2),(2,3),(2,3),(2,3),(2,3),(2,3),(2,3),(2,3),(2,3),(2,3),(2,3),(2,3),(2,3),(2,3),(2,3),(2,3),(2,3),(2,3)</v>
      </c>
      <c r="Q219" s="3" t="str">
        <f>IF(D219="坦克碎片",VLOOKUP(C219,道具信息!$N$2:$O$291,2,FALSE)&amp;"碎片",VLOOKUP(C219,道具信息!$N$2:$O$291,2,FALSE))</f>
        <v>T1部件</v>
      </c>
      <c r="R219" s="3">
        <f t="shared" si="133"/>
        <v>2034</v>
      </c>
      <c r="S219" s="11">
        <f t="shared" si="134"/>
        <v>0.20300000000000001</v>
      </c>
      <c r="T219" s="3" t="str">
        <f>VLOOKUP(Q219,道具信息!$Q$3:$S$20,2,FALSE)</f>
        <v>CHEST_ITEM_TYPE_T1_PART</v>
      </c>
      <c r="U219" s="3" t="str">
        <f>IF(COUNTIF(U$194:U218,T219)=0,T219,"")</f>
        <v/>
      </c>
      <c r="V219" s="3" t="str">
        <f t="shared" si="144"/>
        <v>CHEST_ITEM_TYPE_T2_SHARD,CHEST_ITEM_TYPE_T3_SHARD,CHEST_ITEM_TYPE_T1_PART</v>
      </c>
      <c r="W219" s="13" t="str">
        <f t="shared" si="139"/>
        <v/>
      </c>
      <c r="X219" s="3" t="str">
        <f t="shared" si="140"/>
        <v/>
      </c>
      <c r="Y219" s="3" t="str">
        <f t="shared" si="145"/>
        <v>23.2%,42.1%,20.3%</v>
      </c>
    </row>
    <row r="220" spans="2:25" x14ac:dyDescent="0.3">
      <c r="B220" s="2">
        <f>数据源!AL252</f>
        <v>6</v>
      </c>
      <c r="C220" s="2" t="str">
        <f>数据源!AM252</f>
        <v>T1HP6</v>
      </c>
      <c r="D220" s="2" t="str">
        <f>数据源!AN252</f>
        <v>部件</v>
      </c>
      <c r="E220" s="2">
        <f>数据源!AO252</f>
        <v>25</v>
      </c>
      <c r="F220" s="2">
        <f>数据源!AP252</f>
        <v>2.5</v>
      </c>
      <c r="G220" s="2">
        <f>数据源!AQ252</f>
        <v>7.0000000000000001E-3</v>
      </c>
      <c r="H220" s="2">
        <f>数据源!AR252</f>
        <v>1.1256E-2</v>
      </c>
      <c r="I220" s="2">
        <f>数据源!AS252</f>
        <v>113</v>
      </c>
      <c r="J220" s="3">
        <f t="shared" si="135"/>
        <v>2</v>
      </c>
      <c r="K220" s="3">
        <f t="shared" si="136"/>
        <v>3</v>
      </c>
      <c r="L220" s="3" t="str">
        <f t="shared" si="151"/>
        <v>部件</v>
      </c>
      <c r="M220" s="3">
        <f t="shared" ca="1" si="152"/>
        <v>91206</v>
      </c>
      <c r="N220" s="3" t="str">
        <f t="shared" ca="1" si="153"/>
        <v>51221,52221,53221,51311,52311,53311,51321,52321,53321,91001,91003,91005,91101,91103,91105,91201,91203,91205,91002,91004,91006,91102,91104,91106,91202,91204,91206</v>
      </c>
      <c r="O220" s="3" t="str">
        <f t="shared" si="154"/>
        <v>772,772,772,780,780,780,624,624,624,113,113,113,113,113,113,113,113,113,113,113,113,113,113,113,113,113,113</v>
      </c>
      <c r="P220" s="1" t="str">
        <f t="shared" si="155"/>
        <v>(2,4),(2,4),(2,4),(1,3),(1,3),(1,3),(1,2),(1,2),(1,2),(2,3),(2,3),(2,3),(2,3),(2,3),(2,3),(2,3),(2,3),(2,3),(2,3),(2,3),(2,3),(2,3),(2,3),(2,3),(2,3),(2,3),(2,3)</v>
      </c>
      <c r="Q220" s="3" t="str">
        <f>IF(D220="坦克碎片",VLOOKUP(C220,道具信息!$N$2:$O$291,2,FALSE)&amp;"碎片",VLOOKUP(C220,道具信息!$N$2:$O$291,2,FALSE))</f>
        <v>T1部件</v>
      </c>
      <c r="R220" s="3">
        <f t="shared" si="133"/>
        <v>2034</v>
      </c>
      <c r="S220" s="11">
        <f t="shared" si="134"/>
        <v>0.20300000000000001</v>
      </c>
      <c r="T220" s="3" t="str">
        <f>VLOOKUP(Q220,道具信息!$Q$3:$S$20,2,FALSE)</f>
        <v>CHEST_ITEM_TYPE_T1_PART</v>
      </c>
      <c r="U220" s="3" t="str">
        <f>IF(COUNTIF(U$194:U219,T220)=0,T220,"")</f>
        <v/>
      </c>
      <c r="V220" s="3" t="str">
        <f t="shared" si="144"/>
        <v>CHEST_ITEM_TYPE_T2_SHARD,CHEST_ITEM_TYPE_T3_SHARD,CHEST_ITEM_TYPE_T1_PART</v>
      </c>
      <c r="W220" s="13" t="str">
        <f t="shared" si="139"/>
        <v/>
      </c>
      <c r="X220" s="3" t="str">
        <f t="shared" si="140"/>
        <v/>
      </c>
      <c r="Y220" s="3" t="str">
        <f t="shared" si="145"/>
        <v>23.2%,42.1%,20.3%</v>
      </c>
    </row>
    <row r="221" spans="2:25" x14ac:dyDescent="0.3">
      <c r="B221" s="2">
        <f>数据源!AL253</f>
        <v>6</v>
      </c>
      <c r="C221" s="2" t="str">
        <f>数据源!AM253</f>
        <v>T2LP1</v>
      </c>
      <c r="D221" s="2" t="str">
        <f>数据源!AN253</f>
        <v>部件</v>
      </c>
      <c r="E221" s="2">
        <f>数据源!AO253</f>
        <v>102.20000000000002</v>
      </c>
      <c r="F221" s="2">
        <f>数据源!AP253</f>
        <v>1.5</v>
      </c>
      <c r="G221" s="2">
        <f>数据源!AQ253</f>
        <v>6.0000000000000001E-3</v>
      </c>
      <c r="H221" s="2">
        <f>数据源!AR253</f>
        <v>3.9334637964774941E-3</v>
      </c>
      <c r="I221" s="2">
        <f>数据源!AS253</f>
        <v>39</v>
      </c>
      <c r="J221" s="3">
        <f>ROUNDUP(IF(F221&gt;1,F221-ROUNDDOWN(SQRT(F221),0),F221),0)</f>
        <v>1</v>
      </c>
      <c r="K221" s="3">
        <f>F221*2-J221</f>
        <v>2</v>
      </c>
      <c r="L221" s="3" t="str">
        <f t="shared" ref="L221:L250" si="156">RIGHT(D221,2)</f>
        <v>部件</v>
      </c>
      <c r="M221" s="3">
        <f t="shared" ref="M221:M250" ca="1" si="157">IF(OR(L221="坦克",L221="碎片"),VLOOKUP(C221,INDIRECT("坦克ID"),MATCH(L221&amp;"ID",INDIRECT("坦克标头"),0),FALSE),VLOOKUP(C221,INDIRECT(L221&amp;"ID"),2,FALSE))</f>
        <v>92001</v>
      </c>
      <c r="N221" s="3" t="str">
        <f t="shared" ref="N221:N250" ca="1" si="158">N220&amp;","&amp;M221</f>
        <v>51221,52221,53221,51311,52311,53311,51321,52321,53321,91001,91003,91005,91101,91103,91105,91201,91203,91205,91002,91004,91006,91102,91104,91106,91202,91204,91206,92001</v>
      </c>
      <c r="O221" s="3" t="str">
        <f t="shared" ref="O221:O250" si="159">O220&amp;","&amp;I221</f>
        <v>772,772,772,780,780,780,624,624,624,113,113,113,113,113,113,113,113,113,113,113,113,113,113,113,113,113,113,39</v>
      </c>
      <c r="P221" s="1" t="str">
        <f t="shared" ref="P221:P250" si="160">P220&amp;","&amp;"("&amp;J221&amp;","&amp;K221&amp;")"</f>
        <v>(2,4),(2,4),(2,4),(1,3),(1,3),(1,3),(1,2),(1,2),(1,2),(2,3),(2,3),(2,3),(2,3),(2,3),(2,3),(2,3),(2,3),(2,3),(2,3),(2,3),(2,3),(2,3),(2,3),(2,3),(2,3),(2,3),(2,3),(1,2)</v>
      </c>
      <c r="Q221" s="3" t="str">
        <f>IF(D221="坦克碎片",VLOOKUP(C221,道具信息!$N$2:$O$291,2,FALSE)&amp;"碎片",VLOOKUP(C221,道具信息!$N$2:$O$291,2,FALSE))</f>
        <v>T2部件</v>
      </c>
      <c r="R221" s="3">
        <f t="shared" si="133"/>
        <v>702</v>
      </c>
      <c r="S221" s="11">
        <f t="shared" si="134"/>
        <v>7.0000000000000007E-2</v>
      </c>
      <c r="T221" s="3" t="str">
        <f>VLOOKUP(Q221,道具信息!$Q$3:$S$20,2,FALSE)</f>
        <v>CHEST_ITEM_TYPE_T2_PART</v>
      </c>
      <c r="U221" s="3" t="str">
        <f>IF(COUNTIF(U$194:U220,T221)=0,T221,"")</f>
        <v>CHEST_ITEM_TYPE_T2_PART</v>
      </c>
      <c r="V221" s="3" t="str">
        <f t="shared" si="144"/>
        <v>CHEST_ITEM_TYPE_T2_SHARD,CHEST_ITEM_TYPE_T3_SHARD,CHEST_ITEM_TYPE_T1_PART,CHEST_ITEM_TYPE_T2_PART</v>
      </c>
      <c r="W221" s="13">
        <f t="shared" si="139"/>
        <v>7.0000000000000007E-2</v>
      </c>
      <c r="X221" s="3" t="str">
        <f t="shared" si="140"/>
        <v>7.0%</v>
      </c>
      <c r="Y221" s="3" t="str">
        <f t="shared" si="145"/>
        <v>23.2%,42.1%,20.3%,7.0%</v>
      </c>
    </row>
    <row r="222" spans="2:25" x14ac:dyDescent="0.3">
      <c r="B222" s="2">
        <f>数据源!AL254</f>
        <v>6</v>
      </c>
      <c r="C222" s="2" t="str">
        <f>数据源!AM254</f>
        <v>T2LP3</v>
      </c>
      <c r="D222" s="2" t="str">
        <f>数据源!AN254</f>
        <v>部件</v>
      </c>
      <c r="E222" s="2">
        <f>数据源!AO254</f>
        <v>102.20000000000002</v>
      </c>
      <c r="F222" s="2">
        <f>数据源!AP254</f>
        <v>1.5</v>
      </c>
      <c r="G222" s="2">
        <f>数据源!AQ254</f>
        <v>6.0000000000000001E-3</v>
      </c>
      <c r="H222" s="2">
        <f>数据源!AR254</f>
        <v>3.9334637964774941E-3</v>
      </c>
      <c r="I222" s="2">
        <f>数据源!AS254</f>
        <v>39</v>
      </c>
      <c r="J222" s="3">
        <f t="shared" ref="J222:J235" si="161">ROUNDUP(IF(F222&gt;1,F222-ROUNDDOWN(SQRT(F222),0),F222),0)</f>
        <v>1</v>
      </c>
      <c r="K222" s="3">
        <f t="shared" ref="K222:K235" si="162">F222*2-J222</f>
        <v>2</v>
      </c>
      <c r="L222" s="3" t="str">
        <f t="shared" si="156"/>
        <v>部件</v>
      </c>
      <c r="M222" s="3">
        <f t="shared" ca="1" si="157"/>
        <v>92003</v>
      </c>
      <c r="N222" s="3" t="str">
        <f t="shared" ca="1" si="158"/>
        <v>51221,52221,53221,51311,52311,53311,51321,52321,53321,91001,91003,91005,91101,91103,91105,91201,91203,91205,91002,91004,91006,91102,91104,91106,91202,91204,91206,92001,92003</v>
      </c>
      <c r="O222" s="3" t="str">
        <f t="shared" si="159"/>
        <v>772,772,772,780,780,780,624,624,624,113,113,113,113,113,113,113,113,113,113,113,113,113,113,113,113,113,113,39,39</v>
      </c>
      <c r="P222" s="1" t="str">
        <f t="shared" si="160"/>
        <v>(2,4),(2,4),(2,4),(1,3),(1,3),(1,3),(1,2),(1,2),(1,2),(2,3),(2,3),(2,3),(2,3),(2,3),(2,3),(2,3),(2,3),(2,3),(2,3),(2,3),(2,3),(2,3),(2,3),(2,3),(2,3),(2,3),(2,3),(1,2),(1,2)</v>
      </c>
      <c r="Q222" s="3" t="str">
        <f>IF(D222="坦克碎片",VLOOKUP(C222,道具信息!$N$2:$O$291,2,FALSE)&amp;"碎片",VLOOKUP(C222,道具信息!$N$2:$O$291,2,FALSE))</f>
        <v>T2部件</v>
      </c>
      <c r="R222" s="3">
        <f t="shared" si="133"/>
        <v>702</v>
      </c>
      <c r="S222" s="11">
        <f t="shared" si="134"/>
        <v>7.0000000000000007E-2</v>
      </c>
      <c r="T222" s="3" t="str">
        <f>VLOOKUP(Q222,道具信息!$Q$3:$S$20,2,FALSE)</f>
        <v>CHEST_ITEM_TYPE_T2_PART</v>
      </c>
      <c r="U222" s="3" t="str">
        <f>IF(COUNTIF(U$194:U221,T222)=0,T222,"")</f>
        <v/>
      </c>
      <c r="V222" s="3" t="str">
        <f t="shared" si="144"/>
        <v>CHEST_ITEM_TYPE_T2_SHARD,CHEST_ITEM_TYPE_T3_SHARD,CHEST_ITEM_TYPE_T1_PART,CHEST_ITEM_TYPE_T2_PART</v>
      </c>
      <c r="W222" s="13" t="str">
        <f t="shared" si="139"/>
        <v/>
      </c>
      <c r="X222" s="3" t="str">
        <f t="shared" si="140"/>
        <v/>
      </c>
      <c r="Y222" s="3" t="str">
        <f t="shared" si="145"/>
        <v>23.2%,42.1%,20.3%,7.0%</v>
      </c>
    </row>
    <row r="223" spans="2:25" x14ac:dyDescent="0.3">
      <c r="B223" s="2">
        <f>数据源!AL255</f>
        <v>6</v>
      </c>
      <c r="C223" s="2" t="str">
        <f>数据源!AM255</f>
        <v>T2LP5</v>
      </c>
      <c r="D223" s="2" t="str">
        <f>数据源!AN255</f>
        <v>部件</v>
      </c>
      <c r="E223" s="2">
        <f>数据源!AO255</f>
        <v>102.20000000000002</v>
      </c>
      <c r="F223" s="2">
        <f>数据源!AP255</f>
        <v>1.5</v>
      </c>
      <c r="G223" s="2">
        <f>数据源!AQ255</f>
        <v>6.0000000000000001E-3</v>
      </c>
      <c r="H223" s="2">
        <f>数据源!AR255</f>
        <v>3.9334637964774941E-3</v>
      </c>
      <c r="I223" s="2">
        <f>数据源!AS255</f>
        <v>39</v>
      </c>
      <c r="J223" s="3">
        <f t="shared" si="161"/>
        <v>1</v>
      </c>
      <c r="K223" s="3">
        <f t="shared" si="162"/>
        <v>2</v>
      </c>
      <c r="L223" s="3" t="str">
        <f t="shared" si="156"/>
        <v>部件</v>
      </c>
      <c r="M223" s="3">
        <f t="shared" ca="1" si="157"/>
        <v>92005</v>
      </c>
      <c r="N223" s="3" t="str">
        <f t="shared" ca="1" si="158"/>
        <v>51221,52221,53221,51311,52311,53311,51321,52321,53321,91001,91003,91005,91101,91103,91105,91201,91203,91205,91002,91004,91006,91102,91104,91106,91202,91204,91206,92001,92003,92005</v>
      </c>
      <c r="O223" s="3" t="str">
        <f t="shared" si="159"/>
        <v>772,772,772,780,780,780,624,624,624,113,113,113,113,113,113,113,113,113,113,113,113,113,113,113,113,113,113,39,39,39</v>
      </c>
      <c r="P223" s="1" t="str">
        <f t="shared" si="160"/>
        <v>(2,4),(2,4),(2,4),(1,3),(1,3),(1,3),(1,2),(1,2),(1,2),(2,3),(2,3),(2,3),(2,3),(2,3),(2,3),(2,3),(2,3),(2,3),(2,3),(2,3),(2,3),(2,3),(2,3),(2,3),(2,3),(2,3),(2,3),(1,2),(1,2),(1,2)</v>
      </c>
      <c r="Q223" s="3" t="str">
        <f>IF(D223="坦克碎片",VLOOKUP(C223,道具信息!$N$2:$O$291,2,FALSE)&amp;"碎片",VLOOKUP(C223,道具信息!$N$2:$O$291,2,FALSE))</f>
        <v>T2部件</v>
      </c>
      <c r="R223" s="3">
        <f t="shared" si="133"/>
        <v>702</v>
      </c>
      <c r="S223" s="11">
        <f t="shared" si="134"/>
        <v>7.0000000000000007E-2</v>
      </c>
      <c r="T223" s="3" t="str">
        <f>VLOOKUP(Q223,道具信息!$Q$3:$S$20,2,FALSE)</f>
        <v>CHEST_ITEM_TYPE_T2_PART</v>
      </c>
      <c r="U223" s="3" t="str">
        <f>IF(COUNTIF(U$194:U222,T223)=0,T223,"")</f>
        <v/>
      </c>
      <c r="V223" s="3" t="str">
        <f t="shared" si="144"/>
        <v>CHEST_ITEM_TYPE_T2_SHARD,CHEST_ITEM_TYPE_T3_SHARD,CHEST_ITEM_TYPE_T1_PART,CHEST_ITEM_TYPE_T2_PART</v>
      </c>
      <c r="W223" s="13" t="str">
        <f t="shared" si="139"/>
        <v/>
      </c>
      <c r="X223" s="3" t="str">
        <f t="shared" si="140"/>
        <v/>
      </c>
      <c r="Y223" s="3" t="str">
        <f t="shared" si="145"/>
        <v>23.2%,42.1%,20.3%,7.0%</v>
      </c>
    </row>
    <row r="224" spans="2:25" x14ac:dyDescent="0.3">
      <c r="B224" s="2">
        <f>数据源!AL256</f>
        <v>6</v>
      </c>
      <c r="C224" s="2" t="str">
        <f>数据源!AM256</f>
        <v>T2MP1</v>
      </c>
      <c r="D224" s="2" t="str">
        <f>数据源!AN256</f>
        <v>部件</v>
      </c>
      <c r="E224" s="2">
        <f>数据源!AO256</f>
        <v>102.20000000000002</v>
      </c>
      <c r="F224" s="2">
        <f>数据源!AP256</f>
        <v>1.5</v>
      </c>
      <c r="G224" s="2">
        <f>数据源!AQ256</f>
        <v>6.0000000000000001E-3</v>
      </c>
      <c r="H224" s="2">
        <f>数据源!AR256</f>
        <v>3.9334637964774941E-3</v>
      </c>
      <c r="I224" s="2">
        <f>数据源!AS256</f>
        <v>39</v>
      </c>
      <c r="J224" s="3">
        <f t="shared" si="161"/>
        <v>1</v>
      </c>
      <c r="K224" s="3">
        <f t="shared" si="162"/>
        <v>2</v>
      </c>
      <c r="L224" s="3" t="str">
        <f t="shared" si="156"/>
        <v>部件</v>
      </c>
      <c r="M224" s="3">
        <f t="shared" ca="1" si="157"/>
        <v>92101</v>
      </c>
      <c r="N224" s="3" t="str">
        <f t="shared" ca="1" si="158"/>
        <v>51221,52221,53221,51311,52311,53311,51321,52321,53321,91001,91003,91005,91101,91103,91105,91201,91203,91205,91002,91004,91006,91102,91104,91106,91202,91204,91206,92001,92003,92005,92101</v>
      </c>
      <c r="O224" s="3" t="str">
        <f t="shared" si="159"/>
        <v>772,772,772,780,780,780,624,624,624,113,113,113,113,113,113,113,113,113,113,113,113,113,113,113,113,113,113,39,39,39,39</v>
      </c>
      <c r="P224" s="1" t="str">
        <f t="shared" si="160"/>
        <v>(2,4),(2,4),(2,4),(1,3),(1,3),(1,3),(1,2),(1,2),(1,2),(2,3),(2,3),(2,3),(2,3),(2,3),(2,3),(2,3),(2,3),(2,3),(2,3),(2,3),(2,3),(2,3),(2,3),(2,3),(2,3),(2,3),(2,3),(1,2),(1,2),(1,2),(1,2)</v>
      </c>
      <c r="Q224" s="3" t="str">
        <f>IF(D224="坦克碎片",VLOOKUP(C224,道具信息!$N$2:$O$291,2,FALSE)&amp;"碎片",VLOOKUP(C224,道具信息!$N$2:$O$291,2,FALSE))</f>
        <v>T2部件</v>
      </c>
      <c r="R224" s="3">
        <f t="shared" si="133"/>
        <v>702</v>
      </c>
      <c r="S224" s="11">
        <f t="shared" si="134"/>
        <v>7.0000000000000007E-2</v>
      </c>
      <c r="T224" s="3" t="str">
        <f>VLOOKUP(Q224,道具信息!$Q$3:$S$20,2,FALSE)</f>
        <v>CHEST_ITEM_TYPE_T2_PART</v>
      </c>
      <c r="U224" s="3" t="str">
        <f>IF(COUNTIF(U$194:U223,T224)=0,T224,"")</f>
        <v/>
      </c>
      <c r="V224" s="3" t="str">
        <f t="shared" si="144"/>
        <v>CHEST_ITEM_TYPE_T2_SHARD,CHEST_ITEM_TYPE_T3_SHARD,CHEST_ITEM_TYPE_T1_PART,CHEST_ITEM_TYPE_T2_PART</v>
      </c>
      <c r="W224" s="13" t="str">
        <f t="shared" si="139"/>
        <v/>
      </c>
      <c r="X224" s="3" t="str">
        <f t="shared" si="140"/>
        <v/>
      </c>
      <c r="Y224" s="3" t="str">
        <f t="shared" si="145"/>
        <v>23.2%,42.1%,20.3%,7.0%</v>
      </c>
    </row>
    <row r="225" spans="2:25" x14ac:dyDescent="0.3">
      <c r="B225" s="2">
        <f>数据源!AL257</f>
        <v>6</v>
      </c>
      <c r="C225" s="2" t="str">
        <f>数据源!AM257</f>
        <v>T2MP3</v>
      </c>
      <c r="D225" s="2" t="str">
        <f>数据源!AN257</f>
        <v>部件</v>
      </c>
      <c r="E225" s="2">
        <f>数据源!AO257</f>
        <v>102.20000000000002</v>
      </c>
      <c r="F225" s="2">
        <f>数据源!AP257</f>
        <v>1.5</v>
      </c>
      <c r="G225" s="2">
        <f>数据源!AQ257</f>
        <v>6.0000000000000001E-3</v>
      </c>
      <c r="H225" s="2">
        <f>数据源!AR257</f>
        <v>3.9334637964774941E-3</v>
      </c>
      <c r="I225" s="2">
        <f>数据源!AS257</f>
        <v>39</v>
      </c>
      <c r="J225" s="3">
        <f t="shared" si="161"/>
        <v>1</v>
      </c>
      <c r="K225" s="3">
        <f t="shared" si="162"/>
        <v>2</v>
      </c>
      <c r="L225" s="3" t="str">
        <f t="shared" si="156"/>
        <v>部件</v>
      </c>
      <c r="M225" s="3">
        <f t="shared" ca="1" si="157"/>
        <v>92103</v>
      </c>
      <c r="N225" s="3" t="str">
        <f t="shared" ca="1" si="158"/>
        <v>51221,52221,53221,51311,52311,53311,51321,52321,53321,91001,91003,91005,91101,91103,91105,91201,91203,91205,91002,91004,91006,91102,91104,91106,91202,91204,91206,92001,92003,92005,92101,92103</v>
      </c>
      <c r="O225" s="3" t="str">
        <f t="shared" si="159"/>
        <v>772,772,772,780,780,780,624,624,624,113,113,113,113,113,113,113,113,113,113,113,113,113,113,113,113,113,113,39,39,39,39,39</v>
      </c>
      <c r="P225" s="1" t="str">
        <f t="shared" si="160"/>
        <v>(2,4),(2,4),(2,4),(1,3),(1,3),(1,3),(1,2),(1,2),(1,2),(2,3),(2,3),(2,3),(2,3),(2,3),(2,3),(2,3),(2,3),(2,3),(2,3),(2,3),(2,3),(2,3),(2,3),(2,3),(2,3),(2,3),(2,3),(1,2),(1,2),(1,2),(1,2),(1,2)</v>
      </c>
      <c r="Q225" s="3" t="str">
        <f>IF(D225="坦克碎片",VLOOKUP(C225,道具信息!$N$2:$O$291,2,FALSE)&amp;"碎片",VLOOKUP(C225,道具信息!$N$2:$O$291,2,FALSE))</f>
        <v>T2部件</v>
      </c>
      <c r="R225" s="3">
        <f t="shared" si="133"/>
        <v>702</v>
      </c>
      <c r="S225" s="11">
        <f t="shared" si="134"/>
        <v>7.0000000000000007E-2</v>
      </c>
      <c r="T225" s="3" t="str">
        <f>VLOOKUP(Q225,道具信息!$Q$3:$S$20,2,FALSE)</f>
        <v>CHEST_ITEM_TYPE_T2_PART</v>
      </c>
      <c r="U225" s="3" t="str">
        <f>IF(COUNTIF(U$194:U224,T225)=0,T225,"")</f>
        <v/>
      </c>
      <c r="V225" s="3" t="str">
        <f t="shared" si="144"/>
        <v>CHEST_ITEM_TYPE_T2_SHARD,CHEST_ITEM_TYPE_T3_SHARD,CHEST_ITEM_TYPE_T1_PART,CHEST_ITEM_TYPE_T2_PART</v>
      </c>
      <c r="W225" s="13" t="str">
        <f t="shared" si="139"/>
        <v/>
      </c>
      <c r="X225" s="3" t="str">
        <f t="shared" si="140"/>
        <v/>
      </c>
      <c r="Y225" s="3" t="str">
        <f t="shared" si="145"/>
        <v>23.2%,42.1%,20.3%,7.0%</v>
      </c>
    </row>
    <row r="226" spans="2:25" x14ac:dyDescent="0.3">
      <c r="B226" s="2">
        <f>数据源!AL258</f>
        <v>6</v>
      </c>
      <c r="C226" s="2" t="str">
        <f>数据源!AM258</f>
        <v>T2MP5</v>
      </c>
      <c r="D226" s="2" t="str">
        <f>数据源!AN258</f>
        <v>部件</v>
      </c>
      <c r="E226" s="2">
        <f>数据源!AO258</f>
        <v>102.20000000000002</v>
      </c>
      <c r="F226" s="2">
        <f>数据源!AP258</f>
        <v>1.5</v>
      </c>
      <c r="G226" s="2">
        <f>数据源!AQ258</f>
        <v>6.0000000000000001E-3</v>
      </c>
      <c r="H226" s="2">
        <f>数据源!AR258</f>
        <v>3.9334637964774941E-3</v>
      </c>
      <c r="I226" s="2">
        <f>数据源!AS258</f>
        <v>39</v>
      </c>
      <c r="J226" s="3">
        <f t="shared" si="161"/>
        <v>1</v>
      </c>
      <c r="K226" s="3">
        <f t="shared" si="162"/>
        <v>2</v>
      </c>
      <c r="L226" s="3" t="str">
        <f t="shared" si="156"/>
        <v>部件</v>
      </c>
      <c r="M226" s="3">
        <f t="shared" ca="1" si="157"/>
        <v>92105</v>
      </c>
      <c r="N226" s="3" t="str">
        <f t="shared" ca="1" si="158"/>
        <v>51221,52221,53221,51311,52311,53311,51321,52321,53321,91001,91003,91005,91101,91103,91105,91201,91203,91205,91002,91004,91006,91102,91104,91106,91202,91204,91206,92001,92003,92005,92101,92103,92105</v>
      </c>
      <c r="O226" s="3" t="str">
        <f t="shared" si="159"/>
        <v>772,772,772,780,780,780,624,624,624,113,113,113,113,113,113,113,113,113,113,113,113,113,113,113,113,113,113,39,39,39,39,39,39</v>
      </c>
      <c r="P226" s="1" t="str">
        <f t="shared" si="160"/>
        <v>(2,4),(2,4),(2,4),(1,3),(1,3),(1,3),(1,2),(1,2),(1,2),(2,3),(2,3),(2,3),(2,3),(2,3),(2,3),(2,3),(2,3),(2,3),(2,3),(2,3),(2,3),(2,3),(2,3),(2,3),(2,3),(2,3),(2,3),(1,2),(1,2),(1,2),(1,2),(1,2),(1,2)</v>
      </c>
      <c r="Q226" s="3" t="str">
        <f>IF(D226="坦克碎片",VLOOKUP(C226,道具信息!$N$2:$O$291,2,FALSE)&amp;"碎片",VLOOKUP(C226,道具信息!$N$2:$O$291,2,FALSE))</f>
        <v>T2部件</v>
      </c>
      <c r="R226" s="3">
        <f t="shared" ref="R226:R251" si="163">SUMIFS(I:I,Q:Q,Q226,B:B,B226)</f>
        <v>702</v>
      </c>
      <c r="S226" s="11">
        <f t="shared" ref="S226:S251" si="164">ROUND(R226/SUMIF(B:B,B226,I:I),3)</f>
        <v>7.0000000000000007E-2</v>
      </c>
      <c r="T226" s="3" t="str">
        <f>VLOOKUP(Q226,道具信息!$Q$3:$S$20,2,FALSE)</f>
        <v>CHEST_ITEM_TYPE_T2_PART</v>
      </c>
      <c r="U226" s="3" t="str">
        <f>IF(COUNTIF(U$194:U225,T226)=0,T226,"")</f>
        <v/>
      </c>
      <c r="V226" s="3" t="str">
        <f t="shared" si="144"/>
        <v>CHEST_ITEM_TYPE_T2_SHARD,CHEST_ITEM_TYPE_T3_SHARD,CHEST_ITEM_TYPE_T1_PART,CHEST_ITEM_TYPE_T2_PART</v>
      </c>
      <c r="W226" s="13" t="str">
        <f t="shared" si="139"/>
        <v/>
      </c>
      <c r="X226" s="3" t="str">
        <f t="shared" si="140"/>
        <v/>
      </c>
      <c r="Y226" s="3" t="str">
        <f t="shared" si="145"/>
        <v>23.2%,42.1%,20.3%,7.0%</v>
      </c>
    </row>
    <row r="227" spans="2:25" x14ac:dyDescent="0.3">
      <c r="B227" s="2">
        <f>数据源!AL259</f>
        <v>6</v>
      </c>
      <c r="C227" s="2" t="str">
        <f>数据源!AM259</f>
        <v>T2HP1</v>
      </c>
      <c r="D227" s="2" t="str">
        <f>数据源!AN259</f>
        <v>部件</v>
      </c>
      <c r="E227" s="2">
        <f>数据源!AO259</f>
        <v>102.20000000000002</v>
      </c>
      <c r="F227" s="2">
        <f>数据源!AP259</f>
        <v>1.5</v>
      </c>
      <c r="G227" s="2">
        <f>数据源!AQ259</f>
        <v>6.0000000000000001E-3</v>
      </c>
      <c r="H227" s="2">
        <f>数据源!AR259</f>
        <v>3.9334637964774941E-3</v>
      </c>
      <c r="I227" s="2">
        <f>数据源!AS259</f>
        <v>39</v>
      </c>
      <c r="J227" s="3">
        <f t="shared" si="161"/>
        <v>1</v>
      </c>
      <c r="K227" s="3">
        <f t="shared" si="162"/>
        <v>2</v>
      </c>
      <c r="L227" s="3" t="str">
        <f t="shared" si="156"/>
        <v>部件</v>
      </c>
      <c r="M227" s="3">
        <f t="shared" ca="1" si="157"/>
        <v>92201</v>
      </c>
      <c r="N227" s="3" t="str">
        <f t="shared" ca="1" si="158"/>
        <v>51221,52221,53221,51311,52311,53311,51321,52321,53321,91001,91003,91005,91101,91103,91105,91201,91203,91205,91002,91004,91006,91102,91104,91106,91202,91204,91206,92001,92003,92005,92101,92103,92105,92201</v>
      </c>
      <c r="O227" s="3" t="str">
        <f t="shared" si="159"/>
        <v>772,772,772,780,780,780,624,624,624,113,113,113,113,113,113,113,113,113,113,113,113,113,113,113,113,113,113,39,39,39,39,39,39,39</v>
      </c>
      <c r="P227" s="1" t="str">
        <f t="shared" si="160"/>
        <v>(2,4),(2,4),(2,4),(1,3),(1,3),(1,3),(1,2),(1,2),(1,2),(2,3),(2,3),(2,3),(2,3),(2,3),(2,3),(2,3),(2,3),(2,3),(2,3),(2,3),(2,3),(2,3),(2,3),(2,3),(2,3),(2,3),(2,3),(1,2),(1,2),(1,2),(1,2),(1,2),(1,2),(1,2)</v>
      </c>
      <c r="Q227" s="3" t="str">
        <f>IF(D227="坦克碎片",VLOOKUP(C227,道具信息!$N$2:$O$291,2,FALSE)&amp;"碎片",VLOOKUP(C227,道具信息!$N$2:$O$291,2,FALSE))</f>
        <v>T2部件</v>
      </c>
      <c r="R227" s="3">
        <f t="shared" si="163"/>
        <v>702</v>
      </c>
      <c r="S227" s="11">
        <f t="shared" si="164"/>
        <v>7.0000000000000007E-2</v>
      </c>
      <c r="T227" s="3" t="str">
        <f>VLOOKUP(Q227,道具信息!$Q$3:$S$20,2,FALSE)</f>
        <v>CHEST_ITEM_TYPE_T2_PART</v>
      </c>
      <c r="U227" s="3" t="str">
        <f>IF(COUNTIF(U$194:U226,T227)=0,T227,"")</f>
        <v/>
      </c>
      <c r="V227" s="3" t="str">
        <f t="shared" si="144"/>
        <v>CHEST_ITEM_TYPE_T2_SHARD,CHEST_ITEM_TYPE_T3_SHARD,CHEST_ITEM_TYPE_T1_PART,CHEST_ITEM_TYPE_T2_PART</v>
      </c>
      <c r="W227" s="13" t="str">
        <f t="shared" si="139"/>
        <v/>
      </c>
      <c r="X227" s="3" t="str">
        <f t="shared" si="140"/>
        <v/>
      </c>
      <c r="Y227" s="3" t="str">
        <f t="shared" si="145"/>
        <v>23.2%,42.1%,20.3%,7.0%</v>
      </c>
    </row>
    <row r="228" spans="2:25" x14ac:dyDescent="0.3">
      <c r="B228" s="2">
        <f>数据源!AL260</f>
        <v>6</v>
      </c>
      <c r="C228" s="2" t="str">
        <f>数据源!AM260</f>
        <v>T2HP3</v>
      </c>
      <c r="D228" s="2" t="str">
        <f>数据源!AN260</f>
        <v>部件</v>
      </c>
      <c r="E228" s="2">
        <f>数据源!AO260</f>
        <v>102.20000000000002</v>
      </c>
      <c r="F228" s="2">
        <f>数据源!AP260</f>
        <v>1.5</v>
      </c>
      <c r="G228" s="2">
        <f>数据源!AQ260</f>
        <v>6.0000000000000001E-3</v>
      </c>
      <c r="H228" s="2">
        <f>数据源!AR260</f>
        <v>3.9334637964774941E-3</v>
      </c>
      <c r="I228" s="2">
        <f>数据源!AS260</f>
        <v>39</v>
      </c>
      <c r="J228" s="3">
        <f t="shared" si="161"/>
        <v>1</v>
      </c>
      <c r="K228" s="3">
        <f t="shared" si="162"/>
        <v>2</v>
      </c>
      <c r="L228" s="3" t="str">
        <f t="shared" si="156"/>
        <v>部件</v>
      </c>
      <c r="M228" s="3">
        <f t="shared" ca="1" si="157"/>
        <v>92203</v>
      </c>
      <c r="N228" s="3" t="str">
        <f t="shared" ca="1" si="158"/>
        <v>51221,52221,53221,51311,52311,53311,51321,52321,53321,91001,91003,91005,91101,91103,91105,91201,91203,91205,91002,91004,91006,91102,91104,91106,91202,91204,91206,92001,92003,92005,92101,92103,92105,92201,92203</v>
      </c>
      <c r="O228" s="3" t="str">
        <f t="shared" si="159"/>
        <v>772,772,772,780,780,780,624,624,624,113,113,113,113,113,113,113,113,113,113,113,113,113,113,113,113,113,113,39,39,39,39,39,39,39,39</v>
      </c>
      <c r="P228" s="1" t="str">
        <f t="shared" si="160"/>
        <v>(2,4),(2,4),(2,4),(1,3),(1,3),(1,3),(1,2),(1,2),(1,2),(2,3),(2,3),(2,3),(2,3),(2,3),(2,3),(2,3),(2,3),(2,3),(2,3),(2,3),(2,3),(2,3),(2,3),(2,3),(2,3),(2,3),(2,3),(1,2),(1,2),(1,2),(1,2),(1,2),(1,2),(1,2),(1,2)</v>
      </c>
      <c r="Q228" s="3" t="str">
        <f>IF(D228="坦克碎片",VLOOKUP(C228,道具信息!$N$2:$O$291,2,FALSE)&amp;"碎片",VLOOKUP(C228,道具信息!$N$2:$O$291,2,FALSE))</f>
        <v>T2部件</v>
      </c>
      <c r="R228" s="3">
        <f t="shared" si="163"/>
        <v>702</v>
      </c>
      <c r="S228" s="11">
        <f t="shared" si="164"/>
        <v>7.0000000000000007E-2</v>
      </c>
      <c r="T228" s="3" t="str">
        <f>VLOOKUP(Q228,道具信息!$Q$3:$S$20,2,FALSE)</f>
        <v>CHEST_ITEM_TYPE_T2_PART</v>
      </c>
      <c r="U228" s="3" t="str">
        <f>IF(COUNTIF(U$194:U227,T228)=0,T228,"")</f>
        <v/>
      </c>
      <c r="V228" s="3" t="str">
        <f t="shared" si="144"/>
        <v>CHEST_ITEM_TYPE_T2_SHARD,CHEST_ITEM_TYPE_T3_SHARD,CHEST_ITEM_TYPE_T1_PART,CHEST_ITEM_TYPE_T2_PART</v>
      </c>
      <c r="W228" s="13" t="str">
        <f t="shared" si="139"/>
        <v/>
      </c>
      <c r="X228" s="3" t="str">
        <f t="shared" si="140"/>
        <v/>
      </c>
      <c r="Y228" s="3" t="str">
        <f t="shared" si="145"/>
        <v>23.2%,42.1%,20.3%,7.0%</v>
      </c>
    </row>
    <row r="229" spans="2:25" x14ac:dyDescent="0.3">
      <c r="B229" s="2">
        <f>数据源!AL261</f>
        <v>6</v>
      </c>
      <c r="C229" s="2" t="str">
        <f>数据源!AM261</f>
        <v>T2HP5</v>
      </c>
      <c r="D229" s="2" t="str">
        <f>数据源!AN261</f>
        <v>部件</v>
      </c>
      <c r="E229" s="2">
        <f>数据源!AO261</f>
        <v>102.20000000000002</v>
      </c>
      <c r="F229" s="2">
        <f>数据源!AP261</f>
        <v>1.5</v>
      </c>
      <c r="G229" s="2">
        <f>数据源!AQ261</f>
        <v>6.0000000000000001E-3</v>
      </c>
      <c r="H229" s="2">
        <f>数据源!AR261</f>
        <v>3.9334637964774941E-3</v>
      </c>
      <c r="I229" s="2">
        <f>数据源!AS261</f>
        <v>39</v>
      </c>
      <c r="J229" s="3">
        <f t="shared" si="161"/>
        <v>1</v>
      </c>
      <c r="K229" s="3">
        <f t="shared" si="162"/>
        <v>2</v>
      </c>
      <c r="L229" s="3" t="str">
        <f t="shared" si="156"/>
        <v>部件</v>
      </c>
      <c r="M229" s="3">
        <f t="shared" ca="1" si="157"/>
        <v>92205</v>
      </c>
      <c r="N229" s="3" t="str">
        <f t="shared" ca="1" si="158"/>
        <v>51221,52221,53221,51311,52311,53311,51321,52321,53321,91001,91003,91005,91101,91103,91105,91201,91203,91205,91002,91004,91006,91102,91104,91106,91202,91204,91206,92001,92003,92005,92101,92103,92105,92201,92203,92205</v>
      </c>
      <c r="O229" s="3" t="str">
        <f t="shared" si="159"/>
        <v>772,772,772,780,780,780,624,624,624,113,113,113,113,113,113,113,113,113,113,113,113,113,113,113,113,113,113,39,39,39,39,39,39,39,39,39</v>
      </c>
      <c r="P229" s="1" t="str">
        <f t="shared" si="160"/>
        <v>(2,4),(2,4),(2,4),(1,3),(1,3),(1,3),(1,2),(1,2),(1,2),(2,3),(2,3),(2,3),(2,3),(2,3),(2,3),(2,3),(2,3),(2,3),(2,3),(2,3),(2,3),(2,3),(2,3),(2,3),(2,3),(2,3),(2,3),(1,2),(1,2),(1,2),(1,2),(1,2),(1,2),(1,2),(1,2),(1,2)</v>
      </c>
      <c r="Q229" s="3" t="str">
        <f>IF(D229="坦克碎片",VLOOKUP(C229,道具信息!$N$2:$O$291,2,FALSE)&amp;"碎片",VLOOKUP(C229,道具信息!$N$2:$O$291,2,FALSE))</f>
        <v>T2部件</v>
      </c>
      <c r="R229" s="3">
        <f t="shared" si="163"/>
        <v>702</v>
      </c>
      <c r="S229" s="11">
        <f t="shared" si="164"/>
        <v>7.0000000000000007E-2</v>
      </c>
      <c r="T229" s="3" t="str">
        <f>VLOOKUP(Q229,道具信息!$Q$3:$S$20,2,FALSE)</f>
        <v>CHEST_ITEM_TYPE_T2_PART</v>
      </c>
      <c r="U229" s="3" t="str">
        <f>IF(COUNTIF(U$194:U228,T229)=0,T229,"")</f>
        <v/>
      </c>
      <c r="V229" s="3" t="str">
        <f t="shared" si="144"/>
        <v>CHEST_ITEM_TYPE_T2_SHARD,CHEST_ITEM_TYPE_T3_SHARD,CHEST_ITEM_TYPE_T1_PART,CHEST_ITEM_TYPE_T2_PART</v>
      </c>
      <c r="W229" s="13" t="str">
        <f t="shared" si="139"/>
        <v/>
      </c>
      <c r="X229" s="3" t="str">
        <f t="shared" si="140"/>
        <v/>
      </c>
      <c r="Y229" s="3" t="str">
        <f t="shared" si="145"/>
        <v>23.2%,42.1%,20.3%,7.0%</v>
      </c>
    </row>
    <row r="230" spans="2:25" x14ac:dyDescent="0.3">
      <c r="B230" s="2">
        <f>数据源!AL262</f>
        <v>6</v>
      </c>
      <c r="C230" s="2" t="str">
        <f>数据源!AM262</f>
        <v>T2LP2</v>
      </c>
      <c r="D230" s="2" t="str">
        <f>数据源!AN262</f>
        <v>部件</v>
      </c>
      <c r="E230" s="2">
        <f>数据源!AO262</f>
        <v>102.20000000000002</v>
      </c>
      <c r="F230" s="2">
        <f>数据源!AP262</f>
        <v>1.5</v>
      </c>
      <c r="G230" s="2">
        <f>数据源!AQ262</f>
        <v>6.0000000000000001E-3</v>
      </c>
      <c r="H230" s="2">
        <f>数据源!AR262</f>
        <v>3.9334637964774941E-3</v>
      </c>
      <c r="I230" s="2">
        <f>数据源!AS262</f>
        <v>39</v>
      </c>
      <c r="J230" s="3">
        <f t="shared" si="161"/>
        <v>1</v>
      </c>
      <c r="K230" s="3">
        <f t="shared" si="162"/>
        <v>2</v>
      </c>
      <c r="L230" s="3" t="str">
        <f t="shared" si="156"/>
        <v>部件</v>
      </c>
      <c r="M230" s="3">
        <f t="shared" ca="1" si="157"/>
        <v>92002</v>
      </c>
      <c r="N230" s="3" t="str">
        <f t="shared" ca="1" si="158"/>
        <v>51221,52221,53221,51311,52311,53311,51321,52321,53321,91001,91003,91005,91101,91103,91105,91201,91203,91205,91002,91004,91006,91102,91104,91106,91202,91204,91206,92001,92003,92005,92101,92103,92105,92201,92203,92205,92002</v>
      </c>
      <c r="O230" s="3" t="str">
        <f t="shared" si="159"/>
        <v>772,772,772,780,780,780,624,624,624,113,113,113,113,113,113,113,113,113,113,113,113,113,113,113,113,113,113,39,39,39,39,39,39,39,39,39,39</v>
      </c>
      <c r="P230" s="1" t="str">
        <f t="shared" si="160"/>
        <v>(2,4),(2,4),(2,4),(1,3),(1,3),(1,3),(1,2),(1,2),(1,2),(2,3),(2,3),(2,3),(2,3),(2,3),(2,3),(2,3),(2,3),(2,3),(2,3),(2,3),(2,3),(2,3),(2,3),(2,3),(2,3),(2,3),(2,3),(1,2),(1,2),(1,2),(1,2),(1,2),(1,2),(1,2),(1,2),(1,2),(1,2)</v>
      </c>
      <c r="Q230" s="3" t="str">
        <f>IF(D230="坦克碎片",VLOOKUP(C230,道具信息!$N$2:$O$291,2,FALSE)&amp;"碎片",VLOOKUP(C230,道具信息!$N$2:$O$291,2,FALSE))</f>
        <v>T2部件</v>
      </c>
      <c r="R230" s="3">
        <f t="shared" si="163"/>
        <v>702</v>
      </c>
      <c r="S230" s="11">
        <f t="shared" si="164"/>
        <v>7.0000000000000007E-2</v>
      </c>
      <c r="T230" s="3" t="str">
        <f>VLOOKUP(Q230,道具信息!$Q$3:$S$20,2,FALSE)</f>
        <v>CHEST_ITEM_TYPE_T2_PART</v>
      </c>
      <c r="U230" s="3" t="str">
        <f>IF(COUNTIF(U$194:U229,T230)=0,T230,"")</f>
        <v/>
      </c>
      <c r="V230" s="3" t="str">
        <f t="shared" si="144"/>
        <v>CHEST_ITEM_TYPE_T2_SHARD,CHEST_ITEM_TYPE_T3_SHARD,CHEST_ITEM_TYPE_T1_PART,CHEST_ITEM_TYPE_T2_PART</v>
      </c>
      <c r="W230" s="13" t="str">
        <f t="shared" si="139"/>
        <v/>
      </c>
      <c r="X230" s="3" t="str">
        <f t="shared" si="140"/>
        <v/>
      </c>
      <c r="Y230" s="3" t="str">
        <f t="shared" si="145"/>
        <v>23.2%,42.1%,20.3%,7.0%</v>
      </c>
    </row>
    <row r="231" spans="2:25" x14ac:dyDescent="0.3">
      <c r="B231" s="2">
        <f>数据源!AL263</f>
        <v>6</v>
      </c>
      <c r="C231" s="2" t="str">
        <f>数据源!AM263</f>
        <v>T2LP4</v>
      </c>
      <c r="D231" s="2" t="str">
        <f>数据源!AN263</f>
        <v>部件</v>
      </c>
      <c r="E231" s="2">
        <f>数据源!AO263</f>
        <v>102.20000000000002</v>
      </c>
      <c r="F231" s="2">
        <f>数据源!AP263</f>
        <v>1.5</v>
      </c>
      <c r="G231" s="2">
        <f>数据源!AQ263</f>
        <v>6.0000000000000001E-3</v>
      </c>
      <c r="H231" s="2">
        <f>数据源!AR263</f>
        <v>3.9334637964774941E-3</v>
      </c>
      <c r="I231" s="2">
        <f>数据源!AS263</f>
        <v>39</v>
      </c>
      <c r="J231" s="3">
        <f t="shared" si="161"/>
        <v>1</v>
      </c>
      <c r="K231" s="3">
        <f t="shared" si="162"/>
        <v>2</v>
      </c>
      <c r="L231" s="3" t="str">
        <f t="shared" si="156"/>
        <v>部件</v>
      </c>
      <c r="M231" s="3">
        <f t="shared" ca="1" si="157"/>
        <v>92004</v>
      </c>
      <c r="N231" s="3" t="str">
        <f t="shared" ca="1" si="158"/>
        <v>51221,52221,53221,51311,52311,53311,51321,52321,53321,91001,91003,91005,91101,91103,91105,91201,91203,91205,91002,91004,91006,91102,91104,91106,91202,91204,91206,92001,92003,92005,92101,92103,92105,92201,92203,92205,92002,92004</v>
      </c>
      <c r="O231" s="3" t="str">
        <f t="shared" si="159"/>
        <v>772,772,772,780,780,780,624,624,624,113,113,113,113,113,113,113,113,113,113,113,113,113,113,113,113,113,113,39,39,39,39,39,39,39,39,39,39,39</v>
      </c>
      <c r="P231" s="1" t="str">
        <f t="shared" si="160"/>
        <v>(2,4),(2,4),(2,4),(1,3),(1,3),(1,3),(1,2),(1,2),(1,2),(2,3),(2,3),(2,3),(2,3),(2,3),(2,3),(2,3),(2,3),(2,3),(2,3),(2,3),(2,3),(2,3),(2,3),(2,3),(2,3),(2,3),(2,3),(1,2),(1,2),(1,2),(1,2),(1,2),(1,2),(1,2),(1,2),(1,2),(1,2),(1,2)</v>
      </c>
      <c r="Q231" s="3" t="str">
        <f>IF(D231="坦克碎片",VLOOKUP(C231,道具信息!$N$2:$O$291,2,FALSE)&amp;"碎片",VLOOKUP(C231,道具信息!$N$2:$O$291,2,FALSE))</f>
        <v>T2部件</v>
      </c>
      <c r="R231" s="3">
        <f t="shared" si="163"/>
        <v>702</v>
      </c>
      <c r="S231" s="11">
        <f t="shared" si="164"/>
        <v>7.0000000000000007E-2</v>
      </c>
      <c r="T231" s="3" t="str">
        <f>VLOOKUP(Q231,道具信息!$Q$3:$S$20,2,FALSE)</f>
        <v>CHEST_ITEM_TYPE_T2_PART</v>
      </c>
      <c r="U231" s="3" t="str">
        <f>IF(COUNTIF(U$194:U230,T231)=0,T231,"")</f>
        <v/>
      </c>
      <c r="V231" s="3" t="str">
        <f t="shared" si="144"/>
        <v>CHEST_ITEM_TYPE_T2_SHARD,CHEST_ITEM_TYPE_T3_SHARD,CHEST_ITEM_TYPE_T1_PART,CHEST_ITEM_TYPE_T2_PART</v>
      </c>
      <c r="W231" s="13" t="str">
        <f t="shared" si="139"/>
        <v/>
      </c>
      <c r="X231" s="3" t="str">
        <f t="shared" si="140"/>
        <v/>
      </c>
      <c r="Y231" s="3" t="str">
        <f t="shared" si="145"/>
        <v>23.2%,42.1%,20.3%,7.0%</v>
      </c>
    </row>
    <row r="232" spans="2:25" x14ac:dyDescent="0.3">
      <c r="B232" s="2">
        <f>数据源!AL264</f>
        <v>6</v>
      </c>
      <c r="C232" s="2" t="str">
        <f>数据源!AM264</f>
        <v>T2LP6</v>
      </c>
      <c r="D232" s="2" t="str">
        <f>数据源!AN264</f>
        <v>部件</v>
      </c>
      <c r="E232" s="2">
        <f>数据源!AO264</f>
        <v>102.20000000000002</v>
      </c>
      <c r="F232" s="2">
        <f>数据源!AP264</f>
        <v>1.5</v>
      </c>
      <c r="G232" s="2">
        <f>数据源!AQ264</f>
        <v>6.0000000000000001E-3</v>
      </c>
      <c r="H232" s="2">
        <f>数据源!AR264</f>
        <v>3.9334637964774941E-3</v>
      </c>
      <c r="I232" s="2">
        <f>数据源!AS264</f>
        <v>39</v>
      </c>
      <c r="J232" s="3">
        <f t="shared" si="161"/>
        <v>1</v>
      </c>
      <c r="K232" s="3">
        <f t="shared" si="162"/>
        <v>2</v>
      </c>
      <c r="L232" s="3" t="str">
        <f t="shared" si="156"/>
        <v>部件</v>
      </c>
      <c r="M232" s="3">
        <f t="shared" ca="1" si="157"/>
        <v>92006</v>
      </c>
      <c r="N232" s="3" t="str">
        <f t="shared" ca="1" si="158"/>
        <v>51221,52221,53221,51311,52311,53311,51321,52321,53321,91001,91003,91005,91101,91103,91105,91201,91203,91205,91002,91004,91006,91102,91104,91106,91202,91204,91206,92001,92003,92005,92101,92103,92105,92201,92203,92205,92002,92004,92006</v>
      </c>
      <c r="O232" s="3" t="str">
        <f t="shared" si="159"/>
        <v>772,772,772,780,780,780,624,624,624,113,113,113,113,113,113,113,113,113,113,113,113,113,113,113,113,113,113,39,39,39,39,39,39,39,39,39,39,39,39</v>
      </c>
      <c r="P232" s="1" t="str">
        <f t="shared" si="160"/>
        <v>(2,4),(2,4),(2,4),(1,3),(1,3),(1,3),(1,2),(1,2),(1,2),(2,3),(2,3),(2,3),(2,3),(2,3),(2,3),(2,3),(2,3),(2,3),(2,3),(2,3),(2,3),(2,3),(2,3),(2,3),(2,3),(2,3),(2,3),(1,2),(1,2),(1,2),(1,2),(1,2),(1,2),(1,2),(1,2),(1,2),(1,2),(1,2),(1,2)</v>
      </c>
      <c r="Q232" s="3" t="str">
        <f>IF(D232="坦克碎片",VLOOKUP(C232,道具信息!$N$2:$O$291,2,FALSE)&amp;"碎片",VLOOKUP(C232,道具信息!$N$2:$O$291,2,FALSE))</f>
        <v>T2部件</v>
      </c>
      <c r="R232" s="3">
        <f t="shared" si="163"/>
        <v>702</v>
      </c>
      <c r="S232" s="11">
        <f t="shared" si="164"/>
        <v>7.0000000000000007E-2</v>
      </c>
      <c r="T232" s="3" t="str">
        <f>VLOOKUP(Q232,道具信息!$Q$3:$S$20,2,FALSE)</f>
        <v>CHEST_ITEM_TYPE_T2_PART</v>
      </c>
      <c r="U232" s="3" t="str">
        <f>IF(COUNTIF(U$194:U231,T232)=0,T232,"")</f>
        <v/>
      </c>
      <c r="V232" s="3" t="str">
        <f t="shared" si="144"/>
        <v>CHEST_ITEM_TYPE_T2_SHARD,CHEST_ITEM_TYPE_T3_SHARD,CHEST_ITEM_TYPE_T1_PART,CHEST_ITEM_TYPE_T2_PART</v>
      </c>
      <c r="W232" s="13" t="str">
        <f t="shared" si="139"/>
        <v/>
      </c>
      <c r="X232" s="3" t="str">
        <f t="shared" si="140"/>
        <v/>
      </c>
      <c r="Y232" s="3" t="str">
        <f t="shared" si="145"/>
        <v>23.2%,42.1%,20.3%,7.0%</v>
      </c>
    </row>
    <row r="233" spans="2:25" x14ac:dyDescent="0.3">
      <c r="B233" s="2">
        <f>数据源!AL265</f>
        <v>6</v>
      </c>
      <c r="C233" s="2" t="str">
        <f>数据源!AM265</f>
        <v>T2MP2</v>
      </c>
      <c r="D233" s="2" t="str">
        <f>数据源!AN265</f>
        <v>部件</v>
      </c>
      <c r="E233" s="2">
        <f>数据源!AO265</f>
        <v>102.20000000000002</v>
      </c>
      <c r="F233" s="2">
        <f>数据源!AP265</f>
        <v>1.5</v>
      </c>
      <c r="G233" s="2">
        <f>数据源!AQ265</f>
        <v>6.0000000000000001E-3</v>
      </c>
      <c r="H233" s="2">
        <f>数据源!AR265</f>
        <v>3.9334637964774941E-3</v>
      </c>
      <c r="I233" s="2">
        <f>数据源!AS265</f>
        <v>39</v>
      </c>
      <c r="J233" s="3">
        <f t="shared" si="161"/>
        <v>1</v>
      </c>
      <c r="K233" s="3">
        <f t="shared" si="162"/>
        <v>2</v>
      </c>
      <c r="L233" s="3" t="str">
        <f t="shared" si="156"/>
        <v>部件</v>
      </c>
      <c r="M233" s="3">
        <f t="shared" ca="1" si="157"/>
        <v>92102</v>
      </c>
      <c r="N233" s="3" t="str">
        <f t="shared" ca="1" si="158"/>
        <v>51221,52221,53221,51311,52311,53311,51321,52321,53321,91001,91003,91005,91101,91103,91105,91201,91203,91205,91002,91004,91006,91102,91104,91106,91202,91204,91206,92001,92003,92005,92101,92103,92105,92201,92203,92205,92002,92004,92006,92102</v>
      </c>
      <c r="O233" s="3" t="str">
        <f t="shared" si="159"/>
        <v>772,772,772,780,780,780,624,624,624,113,113,113,113,113,113,113,113,113,113,113,113,113,113,113,113,113,113,39,39,39,39,39,39,39,39,39,39,39,39,39</v>
      </c>
      <c r="P233" s="1" t="str">
        <f t="shared" si="160"/>
        <v>(2,4),(2,4),(2,4),(1,3),(1,3),(1,3),(1,2),(1,2),(1,2),(2,3),(2,3),(2,3),(2,3),(2,3),(2,3),(2,3),(2,3),(2,3),(2,3),(2,3),(2,3),(2,3),(2,3),(2,3),(2,3),(2,3),(2,3),(1,2),(1,2),(1,2),(1,2),(1,2),(1,2),(1,2),(1,2),(1,2),(1,2),(1,2),(1,2),(1,2)</v>
      </c>
      <c r="Q233" s="3" t="str">
        <f>IF(D233="坦克碎片",VLOOKUP(C233,道具信息!$N$2:$O$291,2,FALSE)&amp;"碎片",VLOOKUP(C233,道具信息!$N$2:$O$291,2,FALSE))</f>
        <v>T2部件</v>
      </c>
      <c r="R233" s="3">
        <f t="shared" si="163"/>
        <v>702</v>
      </c>
      <c r="S233" s="11">
        <f t="shared" si="164"/>
        <v>7.0000000000000007E-2</v>
      </c>
      <c r="T233" s="3" t="str">
        <f>VLOOKUP(Q233,道具信息!$Q$3:$S$20,2,FALSE)</f>
        <v>CHEST_ITEM_TYPE_T2_PART</v>
      </c>
      <c r="U233" s="3" t="str">
        <f>IF(COUNTIF(U$194:U232,T233)=0,T233,"")</f>
        <v/>
      </c>
      <c r="V233" s="3" t="str">
        <f t="shared" si="144"/>
        <v>CHEST_ITEM_TYPE_T2_SHARD,CHEST_ITEM_TYPE_T3_SHARD,CHEST_ITEM_TYPE_T1_PART,CHEST_ITEM_TYPE_T2_PART</v>
      </c>
      <c r="W233" s="13" t="str">
        <f t="shared" si="139"/>
        <v/>
      </c>
      <c r="X233" s="3" t="str">
        <f t="shared" si="140"/>
        <v/>
      </c>
      <c r="Y233" s="3" t="str">
        <f t="shared" si="145"/>
        <v>23.2%,42.1%,20.3%,7.0%</v>
      </c>
    </row>
    <row r="234" spans="2:25" x14ac:dyDescent="0.3">
      <c r="B234" s="2">
        <f>数据源!AL266</f>
        <v>6</v>
      </c>
      <c r="C234" s="2" t="str">
        <f>数据源!AM266</f>
        <v>T2MP4</v>
      </c>
      <c r="D234" s="2" t="str">
        <f>数据源!AN266</f>
        <v>部件</v>
      </c>
      <c r="E234" s="2">
        <f>数据源!AO266</f>
        <v>102.20000000000002</v>
      </c>
      <c r="F234" s="2">
        <f>数据源!AP266</f>
        <v>1.5</v>
      </c>
      <c r="G234" s="2">
        <f>数据源!AQ266</f>
        <v>6.0000000000000001E-3</v>
      </c>
      <c r="H234" s="2">
        <f>数据源!AR266</f>
        <v>3.9334637964774941E-3</v>
      </c>
      <c r="I234" s="2">
        <f>数据源!AS266</f>
        <v>39</v>
      </c>
      <c r="J234" s="3">
        <f t="shared" si="161"/>
        <v>1</v>
      </c>
      <c r="K234" s="3">
        <f t="shared" si="162"/>
        <v>2</v>
      </c>
      <c r="L234" s="3" t="str">
        <f t="shared" si="156"/>
        <v>部件</v>
      </c>
      <c r="M234" s="3">
        <f t="shared" ca="1" si="157"/>
        <v>92104</v>
      </c>
      <c r="N234" s="3" t="str">
        <f t="shared" ca="1" si="158"/>
        <v>51221,52221,53221,51311,52311,53311,51321,52321,53321,91001,91003,91005,91101,91103,91105,91201,91203,91205,91002,91004,91006,91102,91104,91106,91202,91204,91206,92001,92003,92005,92101,92103,92105,92201,92203,92205,92002,92004,92006,92102,92104</v>
      </c>
      <c r="O234" s="3" t="str">
        <f t="shared" si="159"/>
        <v>772,772,772,780,780,780,624,624,624,113,113,113,113,113,113,113,113,113,113,113,113,113,113,113,113,113,113,39,39,39,39,39,39,39,39,39,39,39,39,39,39</v>
      </c>
      <c r="P234" s="1" t="str">
        <f t="shared" si="160"/>
        <v>(2,4),(2,4),(2,4),(1,3),(1,3),(1,3),(1,2),(1,2),(1,2),(2,3),(2,3),(2,3),(2,3),(2,3),(2,3),(2,3),(2,3),(2,3),(2,3),(2,3),(2,3),(2,3),(2,3),(2,3),(2,3),(2,3),(2,3),(1,2),(1,2),(1,2),(1,2),(1,2),(1,2),(1,2),(1,2),(1,2),(1,2),(1,2),(1,2),(1,2),(1,2)</v>
      </c>
      <c r="Q234" s="3" t="str">
        <f>IF(D234="坦克碎片",VLOOKUP(C234,道具信息!$N$2:$O$291,2,FALSE)&amp;"碎片",VLOOKUP(C234,道具信息!$N$2:$O$291,2,FALSE))</f>
        <v>T2部件</v>
      </c>
      <c r="R234" s="3">
        <f t="shared" si="163"/>
        <v>702</v>
      </c>
      <c r="S234" s="11">
        <f t="shared" si="164"/>
        <v>7.0000000000000007E-2</v>
      </c>
      <c r="T234" s="3" t="str">
        <f>VLOOKUP(Q234,道具信息!$Q$3:$S$20,2,FALSE)</f>
        <v>CHEST_ITEM_TYPE_T2_PART</v>
      </c>
      <c r="U234" s="3" t="str">
        <f>IF(COUNTIF(U$194:U233,T234)=0,T234,"")</f>
        <v/>
      </c>
      <c r="V234" s="3" t="str">
        <f t="shared" si="144"/>
        <v>CHEST_ITEM_TYPE_T2_SHARD,CHEST_ITEM_TYPE_T3_SHARD,CHEST_ITEM_TYPE_T1_PART,CHEST_ITEM_TYPE_T2_PART</v>
      </c>
      <c r="W234" s="13" t="str">
        <f t="shared" si="139"/>
        <v/>
      </c>
      <c r="X234" s="3" t="str">
        <f t="shared" si="140"/>
        <v/>
      </c>
      <c r="Y234" s="3" t="str">
        <f t="shared" si="145"/>
        <v>23.2%,42.1%,20.3%,7.0%</v>
      </c>
    </row>
    <row r="235" spans="2:25" x14ac:dyDescent="0.3">
      <c r="B235" s="2">
        <f>数据源!AL267</f>
        <v>6</v>
      </c>
      <c r="C235" s="2" t="str">
        <f>数据源!AM267</f>
        <v>T2MP6</v>
      </c>
      <c r="D235" s="2" t="str">
        <f>数据源!AN267</f>
        <v>部件</v>
      </c>
      <c r="E235" s="2">
        <f>数据源!AO267</f>
        <v>102.20000000000002</v>
      </c>
      <c r="F235" s="2">
        <f>数据源!AP267</f>
        <v>1.5</v>
      </c>
      <c r="G235" s="2">
        <f>数据源!AQ267</f>
        <v>6.0000000000000001E-3</v>
      </c>
      <c r="H235" s="2">
        <f>数据源!AR267</f>
        <v>3.9334637964774941E-3</v>
      </c>
      <c r="I235" s="2">
        <f>数据源!AS267</f>
        <v>39</v>
      </c>
      <c r="J235" s="3">
        <f t="shared" si="161"/>
        <v>1</v>
      </c>
      <c r="K235" s="3">
        <f t="shared" si="162"/>
        <v>2</v>
      </c>
      <c r="L235" s="3" t="str">
        <f t="shared" si="156"/>
        <v>部件</v>
      </c>
      <c r="M235" s="3">
        <f t="shared" ca="1" si="157"/>
        <v>92106</v>
      </c>
      <c r="N235" s="3" t="str">
        <f t="shared" ca="1" si="158"/>
        <v>51221,52221,53221,51311,52311,53311,51321,52321,53321,91001,91003,91005,91101,91103,91105,91201,91203,91205,91002,91004,91006,91102,91104,91106,91202,91204,91206,92001,92003,92005,92101,92103,92105,92201,92203,92205,92002,92004,92006,92102,92104,92106</v>
      </c>
      <c r="O235" s="3" t="str">
        <f t="shared" si="159"/>
        <v>772,772,772,780,780,780,624,624,624,113,113,113,113,113,113,113,113,113,113,113,113,113,113,113,113,113,113,39,39,39,39,39,39,39,39,39,39,39,39,39,39,39</v>
      </c>
      <c r="P235" s="1" t="str">
        <f t="shared" si="160"/>
        <v>(2,4),(2,4),(2,4),(1,3),(1,3),(1,3),(1,2),(1,2),(1,2),(2,3),(2,3),(2,3),(2,3),(2,3),(2,3),(2,3),(2,3),(2,3),(2,3),(2,3),(2,3),(2,3),(2,3),(2,3),(2,3),(2,3),(2,3),(1,2),(1,2),(1,2),(1,2),(1,2),(1,2),(1,2),(1,2),(1,2),(1,2),(1,2),(1,2),(1,2),(1,2),(1,2)</v>
      </c>
      <c r="Q235" s="3" t="str">
        <f>IF(D235="坦克碎片",VLOOKUP(C235,道具信息!$N$2:$O$291,2,FALSE)&amp;"碎片",VLOOKUP(C235,道具信息!$N$2:$O$291,2,FALSE))</f>
        <v>T2部件</v>
      </c>
      <c r="R235" s="3">
        <f t="shared" si="163"/>
        <v>702</v>
      </c>
      <c r="S235" s="11">
        <f t="shared" si="164"/>
        <v>7.0000000000000007E-2</v>
      </c>
      <c r="T235" s="3" t="str">
        <f>VLOOKUP(Q235,道具信息!$Q$3:$S$20,2,FALSE)</f>
        <v>CHEST_ITEM_TYPE_T2_PART</v>
      </c>
      <c r="U235" s="3" t="str">
        <f>IF(COUNTIF(U$194:U234,T235)=0,T235,"")</f>
        <v/>
      </c>
      <c r="V235" s="3" t="str">
        <f t="shared" si="144"/>
        <v>CHEST_ITEM_TYPE_T2_SHARD,CHEST_ITEM_TYPE_T3_SHARD,CHEST_ITEM_TYPE_T1_PART,CHEST_ITEM_TYPE_T2_PART</v>
      </c>
      <c r="W235" s="13" t="str">
        <f t="shared" si="139"/>
        <v/>
      </c>
      <c r="X235" s="3" t="str">
        <f t="shared" si="140"/>
        <v/>
      </c>
      <c r="Y235" s="3" t="str">
        <f t="shared" si="145"/>
        <v>23.2%,42.1%,20.3%,7.0%</v>
      </c>
    </row>
    <row r="236" spans="2:25" x14ac:dyDescent="0.3">
      <c r="B236" s="2">
        <f>数据源!AL268</f>
        <v>6</v>
      </c>
      <c r="C236" s="2" t="str">
        <f>数据源!AM268</f>
        <v>T2HP2</v>
      </c>
      <c r="D236" s="2" t="str">
        <f>数据源!AN268</f>
        <v>部件</v>
      </c>
      <c r="E236" s="2">
        <f>数据源!AO268</f>
        <v>102.20000000000002</v>
      </c>
      <c r="F236" s="2">
        <f>数据源!AP268</f>
        <v>1.5</v>
      </c>
      <c r="G236" s="2">
        <f>数据源!AQ268</f>
        <v>6.0000000000000001E-3</v>
      </c>
      <c r="H236" s="2">
        <f>数据源!AR268</f>
        <v>3.9334637964774941E-3</v>
      </c>
      <c r="I236" s="2">
        <f>数据源!AS268</f>
        <v>39</v>
      </c>
      <c r="J236" s="3">
        <f>ROUNDUP(IF(F236&gt;1,F236-ROUNDDOWN(SQRT(F236),0),F236),0)</f>
        <v>1</v>
      </c>
      <c r="K236" s="3">
        <f>F236*2-J236</f>
        <v>2</v>
      </c>
      <c r="L236" s="3" t="str">
        <f t="shared" si="156"/>
        <v>部件</v>
      </c>
      <c r="M236" s="3">
        <f t="shared" ca="1" si="157"/>
        <v>92202</v>
      </c>
      <c r="N236" s="3" t="str">
        <f t="shared" ca="1" si="158"/>
        <v>51221,52221,53221,51311,52311,53311,51321,52321,53321,91001,91003,91005,91101,91103,91105,91201,91203,91205,91002,91004,91006,91102,91104,91106,91202,91204,91206,92001,92003,92005,92101,92103,92105,92201,92203,92205,92002,92004,92006,92102,92104,92106,92202</v>
      </c>
      <c r="O236" s="3" t="str">
        <f t="shared" si="159"/>
        <v>772,772,772,780,780,780,624,624,624,113,113,113,113,113,113,113,113,113,113,113,113,113,113,113,113,113,113,39,39,39,39,39,39,39,39,39,39,39,39,39,39,39,39</v>
      </c>
      <c r="P236" s="1" t="str">
        <f t="shared" si="160"/>
        <v>(2,4),(2,4),(2,4),(1,3),(1,3),(1,3),(1,2),(1,2),(1,2),(2,3),(2,3),(2,3),(2,3),(2,3),(2,3),(2,3),(2,3),(2,3),(2,3),(2,3),(2,3),(2,3),(2,3),(2,3),(2,3),(2,3),(2,3),(1,2),(1,2),(1,2),(1,2),(1,2),(1,2),(1,2),(1,2),(1,2),(1,2),(1,2),(1,2),(1,2),(1,2),(1,2),(1,2)</v>
      </c>
      <c r="Q236" s="3" t="str">
        <f>IF(D236="坦克碎片",VLOOKUP(C236,道具信息!$N$2:$O$291,2,FALSE)&amp;"碎片",VLOOKUP(C236,道具信息!$N$2:$O$291,2,FALSE))</f>
        <v>T2部件</v>
      </c>
      <c r="R236" s="3">
        <f t="shared" si="163"/>
        <v>702</v>
      </c>
      <c r="S236" s="11">
        <f t="shared" si="164"/>
        <v>7.0000000000000007E-2</v>
      </c>
      <c r="T236" s="3" t="str">
        <f>VLOOKUP(Q236,道具信息!$Q$3:$S$20,2,FALSE)</f>
        <v>CHEST_ITEM_TYPE_T2_PART</v>
      </c>
      <c r="U236" s="3" t="str">
        <f>IF(COUNTIF(U$194:U235,T236)=0,T236,"")</f>
        <v/>
      </c>
      <c r="V236" s="3" t="str">
        <f t="shared" si="144"/>
        <v>CHEST_ITEM_TYPE_T2_SHARD,CHEST_ITEM_TYPE_T3_SHARD,CHEST_ITEM_TYPE_T1_PART,CHEST_ITEM_TYPE_T2_PART</v>
      </c>
      <c r="W236" s="13" t="str">
        <f t="shared" si="139"/>
        <v/>
      </c>
      <c r="X236" s="3" t="str">
        <f t="shared" si="140"/>
        <v/>
      </c>
      <c r="Y236" s="3" t="str">
        <f t="shared" si="145"/>
        <v>23.2%,42.1%,20.3%,7.0%</v>
      </c>
    </row>
    <row r="237" spans="2:25" x14ac:dyDescent="0.3">
      <c r="B237" s="2">
        <f>数据源!AL269</f>
        <v>6</v>
      </c>
      <c r="C237" s="2" t="str">
        <f>数据源!AM269</f>
        <v>T2HP4</v>
      </c>
      <c r="D237" s="2" t="str">
        <f>数据源!AN269</f>
        <v>部件</v>
      </c>
      <c r="E237" s="2">
        <f>数据源!AO269</f>
        <v>102.20000000000002</v>
      </c>
      <c r="F237" s="2">
        <f>数据源!AP269</f>
        <v>1.5</v>
      </c>
      <c r="G237" s="2">
        <f>数据源!AQ269</f>
        <v>6.0000000000000001E-3</v>
      </c>
      <c r="H237" s="2">
        <f>数据源!AR269</f>
        <v>3.9334637964774941E-3</v>
      </c>
      <c r="I237" s="2">
        <f>数据源!AS269</f>
        <v>39</v>
      </c>
      <c r="J237" s="3">
        <f t="shared" ref="J237:J241" si="165">ROUNDUP(IF(F237&gt;1,F237-ROUNDDOWN(SQRT(F237),0),F237),0)</f>
        <v>1</v>
      </c>
      <c r="K237" s="3">
        <f t="shared" ref="K237:K241" si="166">F237*2-J237</f>
        <v>2</v>
      </c>
      <c r="L237" s="3" t="str">
        <f t="shared" si="156"/>
        <v>部件</v>
      </c>
      <c r="M237" s="3">
        <f t="shared" ca="1" si="157"/>
        <v>92204</v>
      </c>
      <c r="N237" s="3" t="str">
        <f t="shared" ca="1" si="158"/>
        <v>51221,52221,53221,51311,52311,53311,51321,52321,53321,91001,91003,91005,91101,91103,91105,91201,91203,91205,91002,91004,91006,91102,91104,91106,91202,91204,91206,92001,92003,92005,92101,92103,92105,92201,92203,92205,92002,92004,92006,92102,92104,92106,92202,92204</v>
      </c>
      <c r="O237" s="3" t="str">
        <f t="shared" si="159"/>
        <v>772,772,772,780,780,780,624,624,624,113,113,113,113,113,113,113,113,113,113,113,113,113,113,113,113,113,113,39,39,39,39,39,39,39,39,39,39,39,39,39,39,39,39,39</v>
      </c>
      <c r="P237" s="1" t="str">
        <f t="shared" si="160"/>
        <v>(2,4),(2,4),(2,4),(1,3),(1,3),(1,3),(1,2),(1,2),(1,2),(2,3),(2,3),(2,3),(2,3),(2,3),(2,3),(2,3),(2,3),(2,3),(2,3),(2,3),(2,3),(2,3),(2,3),(2,3),(2,3),(2,3),(2,3),(1,2),(1,2),(1,2),(1,2),(1,2),(1,2),(1,2),(1,2),(1,2),(1,2),(1,2),(1,2),(1,2),(1,2),(1,2),(1,2),(1,2)</v>
      </c>
      <c r="Q237" s="3" t="str">
        <f>IF(D237="坦克碎片",VLOOKUP(C237,道具信息!$N$2:$O$291,2,FALSE)&amp;"碎片",VLOOKUP(C237,道具信息!$N$2:$O$291,2,FALSE))</f>
        <v>T2部件</v>
      </c>
      <c r="R237" s="3">
        <f t="shared" si="163"/>
        <v>702</v>
      </c>
      <c r="S237" s="11">
        <f t="shared" si="164"/>
        <v>7.0000000000000007E-2</v>
      </c>
      <c r="T237" s="3" t="str">
        <f>VLOOKUP(Q237,道具信息!$Q$3:$S$20,2,FALSE)</f>
        <v>CHEST_ITEM_TYPE_T2_PART</v>
      </c>
      <c r="U237" s="3" t="str">
        <f>IF(COUNTIF(U$194:U236,T237)=0,T237,"")</f>
        <v/>
      </c>
      <c r="V237" s="3" t="str">
        <f t="shared" si="144"/>
        <v>CHEST_ITEM_TYPE_T2_SHARD,CHEST_ITEM_TYPE_T3_SHARD,CHEST_ITEM_TYPE_T1_PART,CHEST_ITEM_TYPE_T2_PART</v>
      </c>
      <c r="W237" s="13" t="str">
        <f t="shared" si="139"/>
        <v/>
      </c>
      <c r="X237" s="3" t="str">
        <f t="shared" si="140"/>
        <v/>
      </c>
      <c r="Y237" s="3" t="str">
        <f t="shared" si="145"/>
        <v>23.2%,42.1%,20.3%,7.0%</v>
      </c>
    </row>
    <row r="238" spans="2:25" x14ac:dyDescent="0.3">
      <c r="B238" s="2">
        <f>数据源!AL270</f>
        <v>6</v>
      </c>
      <c r="C238" s="2" t="str">
        <f>数据源!AM270</f>
        <v>T2HP6</v>
      </c>
      <c r="D238" s="2" t="str">
        <f>数据源!AN270</f>
        <v>部件</v>
      </c>
      <c r="E238" s="2">
        <f>数据源!AO270</f>
        <v>102.20000000000002</v>
      </c>
      <c r="F238" s="2">
        <f>数据源!AP270</f>
        <v>1.5</v>
      </c>
      <c r="G238" s="2">
        <f>数据源!AQ270</f>
        <v>6.0000000000000001E-3</v>
      </c>
      <c r="H238" s="2">
        <f>数据源!AR270</f>
        <v>3.9334637964774941E-3</v>
      </c>
      <c r="I238" s="2">
        <f>数据源!AS270</f>
        <v>39</v>
      </c>
      <c r="J238" s="3">
        <f t="shared" si="165"/>
        <v>1</v>
      </c>
      <c r="K238" s="3">
        <f t="shared" si="166"/>
        <v>2</v>
      </c>
      <c r="L238" s="3" t="str">
        <f t="shared" si="156"/>
        <v>部件</v>
      </c>
      <c r="M238" s="3">
        <f t="shared" ca="1" si="157"/>
        <v>92206</v>
      </c>
      <c r="N238" s="3" t="str">
        <f t="shared" ca="1" si="158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238" s="3" t="str">
        <f t="shared" si="159"/>
        <v>772,772,772,780,780,780,624,624,624,113,113,113,113,113,113,113,113,113,113,113,113,113,113,113,113,113,113,39,39,39,39,39,39,39,39,39,39,39,39,39,39,39,39,39,39</v>
      </c>
      <c r="P238" s="1" t="str">
        <f t="shared" si="160"/>
        <v>(2,4),(2,4),(2,4),(1,3),(1,3),(1,3),(1,2),(1,2),(1,2),(2,3),(2,3),(2,3),(2,3),(2,3),(2,3),(2,3),(2,3),(2,3),(2,3),(2,3),(2,3),(2,3),(2,3),(2,3),(2,3),(2,3),(2,3),(1,2),(1,2),(1,2),(1,2),(1,2),(1,2),(1,2),(1,2),(1,2),(1,2),(1,2),(1,2),(1,2),(1,2),(1,2),(1,2),(1,2),(1,2)</v>
      </c>
      <c r="Q238" s="3" t="str">
        <f>IF(D238="坦克碎片",VLOOKUP(C238,道具信息!$N$2:$O$291,2,FALSE)&amp;"碎片",VLOOKUP(C238,道具信息!$N$2:$O$291,2,FALSE))</f>
        <v>T2部件</v>
      </c>
      <c r="R238" s="3">
        <f t="shared" si="163"/>
        <v>702</v>
      </c>
      <c r="S238" s="11">
        <f t="shared" si="164"/>
        <v>7.0000000000000007E-2</v>
      </c>
      <c r="T238" s="3" t="str">
        <f>VLOOKUP(Q238,道具信息!$Q$3:$S$20,2,FALSE)</f>
        <v>CHEST_ITEM_TYPE_T2_PART</v>
      </c>
      <c r="U238" s="3" t="str">
        <f>IF(COUNTIF(U$194:U237,T238)=0,T238,"")</f>
        <v/>
      </c>
      <c r="V238" s="3" t="str">
        <f t="shared" si="144"/>
        <v>CHEST_ITEM_TYPE_T2_SHARD,CHEST_ITEM_TYPE_T3_SHARD,CHEST_ITEM_TYPE_T1_PART,CHEST_ITEM_TYPE_T2_PART</v>
      </c>
      <c r="W238" s="13" t="str">
        <f t="shared" si="139"/>
        <v/>
      </c>
      <c r="X238" s="3" t="str">
        <f t="shared" si="140"/>
        <v/>
      </c>
      <c r="Y238" s="3" t="str">
        <f t="shared" si="145"/>
        <v>23.2%,42.1%,20.3%,7.0%</v>
      </c>
    </row>
    <row r="239" spans="2:25" x14ac:dyDescent="0.3">
      <c r="B239" s="2">
        <f>数据源!AL271</f>
        <v>6</v>
      </c>
      <c r="C239" s="2" t="str">
        <f>数据源!AM271</f>
        <v>T3LP1</v>
      </c>
      <c r="D239" s="2" t="str">
        <f>数据源!AN271</f>
        <v>部件</v>
      </c>
      <c r="E239" s="2">
        <f>数据源!AO271</f>
        <v>524.4</v>
      </c>
      <c r="F239" s="2">
        <f>数据源!AP271</f>
        <v>1</v>
      </c>
      <c r="G239" s="2">
        <f>数据源!AQ271</f>
        <v>8.0000000000000002E-3</v>
      </c>
      <c r="H239" s="2">
        <f>数据源!AR271</f>
        <v>1.5331807780320367E-3</v>
      </c>
      <c r="I239" s="2">
        <f>数据源!AS271</f>
        <v>15</v>
      </c>
      <c r="J239" s="3">
        <f t="shared" si="165"/>
        <v>1</v>
      </c>
      <c r="K239" s="3">
        <f t="shared" si="166"/>
        <v>1</v>
      </c>
      <c r="L239" s="3" t="str">
        <f t="shared" si="156"/>
        <v>部件</v>
      </c>
      <c r="M239" s="3">
        <f t="shared" ca="1" si="157"/>
        <v>93001</v>
      </c>
      <c r="N239" s="3" t="str">
        <f t="shared" ca="1" si="158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</v>
      </c>
      <c r="O239" s="3" t="str">
        <f t="shared" si="159"/>
        <v>772,772,772,780,780,780,624,624,624,113,113,113,113,113,113,113,113,113,113,113,113,113,113,113,113,113,113,39,39,39,39,39,39,39,39,39,39,39,39,39,39,39,39,39,39,15</v>
      </c>
      <c r="P239" s="1" t="str">
        <f t="shared" si="160"/>
        <v>(2,4),(2,4),(2,4),(1,3),(1,3),(1,3),(1,2),(1,2),(1,2),(2,3),(2,3),(2,3),(2,3),(2,3),(2,3),(2,3),(2,3),(2,3),(2,3),(2,3),(2,3),(2,3),(2,3),(2,3),(2,3),(2,3),(2,3),(1,2),(1,2),(1,2),(1,2),(1,2),(1,2),(1,2),(1,2),(1,2),(1,2),(1,2),(1,2),(1,2),(1,2),(1,2),(1,2),(1,2),(1,2),(1,1)</v>
      </c>
      <c r="Q239" s="3" t="str">
        <f>IF(D239="坦克碎片",VLOOKUP(C239,道具信息!$N$2:$O$291,2,FALSE)&amp;"碎片",VLOOKUP(C239,道具信息!$N$2:$O$291,2,FALSE))</f>
        <v>T3部件</v>
      </c>
      <c r="R239" s="3">
        <f t="shared" si="163"/>
        <v>135</v>
      </c>
      <c r="S239" s="11">
        <f t="shared" si="164"/>
        <v>1.2999999999999999E-2</v>
      </c>
      <c r="T239" s="3" t="str">
        <f>VLOOKUP(Q239,道具信息!$Q$3:$S$20,2,FALSE)</f>
        <v>CHEST_ITEM_TYPE_T3_PART</v>
      </c>
      <c r="U239" s="3" t="str">
        <f>IF(COUNTIF(U$194:U238,T239)=0,T239,"")</f>
        <v>CHEST_ITEM_TYPE_T3_PART</v>
      </c>
      <c r="V239" s="3" t="str">
        <f t="shared" si="144"/>
        <v>CHEST_ITEM_TYPE_T2_SHARD,CHEST_ITEM_TYPE_T3_SHARD,CHEST_ITEM_TYPE_T1_PART,CHEST_ITEM_TYPE_T2_PART,CHEST_ITEM_TYPE_T3_PART</v>
      </c>
      <c r="W239" s="13">
        <f t="shared" si="139"/>
        <v>1.2999999999999999E-2</v>
      </c>
      <c r="X239" s="3" t="str">
        <f t="shared" si="140"/>
        <v>1.3%</v>
      </c>
      <c r="Y239" s="3" t="str">
        <f t="shared" si="145"/>
        <v>23.2%,42.1%,20.3%,7.0%,1.3%</v>
      </c>
    </row>
    <row r="240" spans="2:25" x14ac:dyDescent="0.3">
      <c r="B240" s="2">
        <f>数据源!AL272</f>
        <v>6</v>
      </c>
      <c r="C240" s="2" t="str">
        <f>数据源!AM272</f>
        <v>T3LP3</v>
      </c>
      <c r="D240" s="2" t="str">
        <f>数据源!AN272</f>
        <v>部件</v>
      </c>
      <c r="E240" s="2">
        <f>数据源!AO272</f>
        <v>524.4</v>
      </c>
      <c r="F240" s="2">
        <f>数据源!AP272</f>
        <v>1</v>
      </c>
      <c r="G240" s="2">
        <f>数据源!AQ272</f>
        <v>8.0000000000000002E-3</v>
      </c>
      <c r="H240" s="2">
        <f>数据源!AR272</f>
        <v>1.5331807780320367E-3</v>
      </c>
      <c r="I240" s="2">
        <f>数据源!AS272</f>
        <v>15</v>
      </c>
      <c r="J240" s="3">
        <f t="shared" si="165"/>
        <v>1</v>
      </c>
      <c r="K240" s="3">
        <f t="shared" si="166"/>
        <v>1</v>
      </c>
      <c r="L240" s="3" t="str">
        <f t="shared" si="156"/>
        <v>部件</v>
      </c>
      <c r="M240" s="3">
        <f t="shared" ca="1" si="157"/>
        <v>93003</v>
      </c>
      <c r="N240" s="3" t="str">
        <f t="shared" ca="1" si="158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</v>
      </c>
      <c r="O240" s="3" t="str">
        <f t="shared" si="159"/>
        <v>772,772,772,780,780,780,624,624,624,113,113,113,113,113,113,113,113,113,113,113,113,113,113,113,113,113,113,39,39,39,39,39,39,39,39,39,39,39,39,39,39,39,39,39,39,15,15</v>
      </c>
      <c r="P240" s="1" t="str">
        <f t="shared" si="160"/>
        <v>(2,4),(2,4),(2,4),(1,3),(1,3),(1,3),(1,2),(1,2),(1,2),(2,3),(2,3),(2,3),(2,3),(2,3),(2,3),(2,3),(2,3),(2,3),(2,3),(2,3),(2,3),(2,3),(2,3),(2,3),(2,3),(2,3),(2,3),(1,2),(1,2),(1,2),(1,2),(1,2),(1,2),(1,2),(1,2),(1,2),(1,2),(1,2),(1,2),(1,2),(1,2),(1,2),(1,2),(1,2),(1,2),(1,1),(1,1)</v>
      </c>
      <c r="Q240" s="3" t="str">
        <f>IF(D240="坦克碎片",VLOOKUP(C240,道具信息!$N$2:$O$291,2,FALSE)&amp;"碎片",VLOOKUP(C240,道具信息!$N$2:$O$291,2,FALSE))</f>
        <v>T3部件</v>
      </c>
      <c r="R240" s="3">
        <f t="shared" si="163"/>
        <v>135</v>
      </c>
      <c r="S240" s="11">
        <f t="shared" si="164"/>
        <v>1.2999999999999999E-2</v>
      </c>
      <c r="T240" s="3" t="str">
        <f>VLOOKUP(Q240,道具信息!$Q$3:$S$20,2,FALSE)</f>
        <v>CHEST_ITEM_TYPE_T3_PART</v>
      </c>
      <c r="U240" s="3" t="str">
        <f>IF(COUNTIF(U$194:U239,T240)=0,T240,"")</f>
        <v/>
      </c>
      <c r="V240" s="3" t="str">
        <f t="shared" si="144"/>
        <v>CHEST_ITEM_TYPE_T2_SHARD,CHEST_ITEM_TYPE_T3_SHARD,CHEST_ITEM_TYPE_T1_PART,CHEST_ITEM_TYPE_T2_PART,CHEST_ITEM_TYPE_T3_PART</v>
      </c>
      <c r="W240" s="13" t="str">
        <f t="shared" si="139"/>
        <v/>
      </c>
      <c r="X240" s="3" t="str">
        <f t="shared" si="140"/>
        <v/>
      </c>
      <c r="Y240" s="3" t="str">
        <f t="shared" si="145"/>
        <v>23.2%,42.1%,20.3%,7.0%,1.3%</v>
      </c>
    </row>
    <row r="241" spans="2:25" x14ac:dyDescent="0.3">
      <c r="B241" s="2">
        <f>数据源!AL273</f>
        <v>6</v>
      </c>
      <c r="C241" s="2" t="str">
        <f>数据源!AM273</f>
        <v>T3LP5</v>
      </c>
      <c r="D241" s="2" t="str">
        <f>数据源!AN273</f>
        <v>部件</v>
      </c>
      <c r="E241" s="2">
        <f>数据源!AO273</f>
        <v>524.4</v>
      </c>
      <c r="F241" s="2">
        <f>数据源!AP273</f>
        <v>1</v>
      </c>
      <c r="G241" s="2">
        <f>数据源!AQ273</f>
        <v>8.0000000000000002E-3</v>
      </c>
      <c r="H241" s="2">
        <f>数据源!AR273</f>
        <v>1.5331807780320367E-3</v>
      </c>
      <c r="I241" s="2">
        <f>数据源!AS273</f>
        <v>15</v>
      </c>
      <c r="J241" s="3">
        <f t="shared" si="165"/>
        <v>1</v>
      </c>
      <c r="K241" s="3">
        <f t="shared" si="166"/>
        <v>1</v>
      </c>
      <c r="L241" s="3" t="str">
        <f t="shared" si="156"/>
        <v>部件</v>
      </c>
      <c r="M241" s="3">
        <f t="shared" ca="1" si="157"/>
        <v>93005</v>
      </c>
      <c r="N241" s="3" t="str">
        <f t="shared" ca="1" si="158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</v>
      </c>
      <c r="O241" s="3" t="str">
        <f t="shared" si="159"/>
        <v>772,772,772,780,780,780,624,624,624,113,113,113,113,113,113,113,113,113,113,113,113,113,113,113,113,113,113,39,39,39,39,39,39,39,39,39,39,39,39,39,39,39,39,39,39,15,15,15</v>
      </c>
      <c r="P241" s="1" t="str">
        <f t="shared" si="160"/>
        <v>(2,4),(2,4),(2,4),(1,3),(1,3),(1,3),(1,2),(1,2),(1,2),(2,3),(2,3),(2,3),(2,3),(2,3),(2,3),(2,3),(2,3),(2,3),(2,3),(2,3),(2,3),(2,3),(2,3),(2,3),(2,3),(2,3),(2,3),(1,2),(1,2),(1,2),(1,2),(1,2),(1,2),(1,2),(1,2),(1,2),(1,2),(1,2),(1,2),(1,2),(1,2),(1,2),(1,2),(1,2),(1,2),(1,1),(1,1),(1,1)</v>
      </c>
      <c r="Q241" s="3" t="str">
        <f>IF(D241="坦克碎片",VLOOKUP(C241,道具信息!$N$2:$O$291,2,FALSE)&amp;"碎片",VLOOKUP(C241,道具信息!$N$2:$O$291,2,FALSE))</f>
        <v>T3部件</v>
      </c>
      <c r="R241" s="3">
        <f t="shared" si="163"/>
        <v>135</v>
      </c>
      <c r="S241" s="11">
        <f t="shared" si="164"/>
        <v>1.2999999999999999E-2</v>
      </c>
      <c r="T241" s="3" t="str">
        <f>VLOOKUP(Q241,道具信息!$Q$3:$S$20,2,FALSE)</f>
        <v>CHEST_ITEM_TYPE_T3_PART</v>
      </c>
      <c r="U241" s="3" t="str">
        <f>IF(COUNTIF(U$194:U240,T241)=0,T241,"")</f>
        <v/>
      </c>
      <c r="V241" s="3" t="str">
        <f t="shared" si="144"/>
        <v>CHEST_ITEM_TYPE_T2_SHARD,CHEST_ITEM_TYPE_T3_SHARD,CHEST_ITEM_TYPE_T1_PART,CHEST_ITEM_TYPE_T2_PART,CHEST_ITEM_TYPE_T3_PART</v>
      </c>
      <c r="W241" s="13" t="str">
        <f t="shared" si="139"/>
        <v/>
      </c>
      <c r="X241" s="3" t="str">
        <f t="shared" si="140"/>
        <v/>
      </c>
      <c r="Y241" s="3" t="str">
        <f t="shared" si="145"/>
        <v>23.2%,42.1%,20.3%,7.0%,1.3%</v>
      </c>
    </row>
    <row r="242" spans="2:25" x14ac:dyDescent="0.3">
      <c r="B242" s="2">
        <f>数据源!AL274</f>
        <v>6</v>
      </c>
      <c r="C242" s="2" t="str">
        <f>数据源!AM274</f>
        <v>T3MP1</v>
      </c>
      <c r="D242" s="2" t="str">
        <f>数据源!AN274</f>
        <v>部件</v>
      </c>
      <c r="E242" s="2">
        <f>数据源!AO274</f>
        <v>524.4</v>
      </c>
      <c r="F242" s="2">
        <f>数据源!AP274</f>
        <v>1</v>
      </c>
      <c r="G242" s="2">
        <f>数据源!AQ274</f>
        <v>8.0000000000000002E-3</v>
      </c>
      <c r="H242" s="2">
        <f>数据源!AR274</f>
        <v>1.5331807780320367E-3</v>
      </c>
      <c r="I242" s="2">
        <f>数据源!AS274</f>
        <v>15</v>
      </c>
      <c r="J242" s="3">
        <f>ROUNDUP(IF(F242&gt;1,F242-ROUNDDOWN(SQRT(F242),0),F242),0)</f>
        <v>1</v>
      </c>
      <c r="K242" s="3">
        <f>F242*2-J242</f>
        <v>1</v>
      </c>
      <c r="L242" s="3" t="str">
        <f t="shared" si="156"/>
        <v>部件</v>
      </c>
      <c r="M242" s="3">
        <f t="shared" ca="1" si="157"/>
        <v>93101</v>
      </c>
      <c r="N242" s="3" t="str">
        <f t="shared" ca="1" si="158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</v>
      </c>
      <c r="O242" s="3" t="str">
        <f t="shared" si="159"/>
        <v>772,772,772,780,780,780,624,624,624,113,113,113,113,113,113,113,113,113,113,113,113,113,113,113,113,113,113,39,39,39,39,39,39,39,39,39,39,39,39,39,39,39,39,39,39,15,15,15,15</v>
      </c>
      <c r="P242" s="1" t="str">
        <f t="shared" si="160"/>
        <v>(2,4),(2,4),(2,4),(1,3),(1,3),(1,3),(1,2),(1,2),(1,2),(2,3),(2,3),(2,3),(2,3),(2,3),(2,3),(2,3),(2,3),(2,3),(2,3),(2,3),(2,3),(2,3),(2,3),(2,3),(2,3),(2,3),(2,3),(1,2),(1,2),(1,2),(1,2),(1,2),(1,2),(1,2),(1,2),(1,2),(1,2),(1,2),(1,2),(1,2),(1,2),(1,2),(1,2),(1,2),(1,2),(1,1),(1,1),(1,1),(1,1)</v>
      </c>
      <c r="Q242" s="3" t="str">
        <f>IF(D242="坦克碎片",VLOOKUP(C242,道具信息!$N$2:$O$291,2,FALSE)&amp;"碎片",VLOOKUP(C242,道具信息!$N$2:$O$291,2,FALSE))</f>
        <v>T3部件</v>
      </c>
      <c r="R242" s="3">
        <f t="shared" si="163"/>
        <v>135</v>
      </c>
      <c r="S242" s="11">
        <f t="shared" si="164"/>
        <v>1.2999999999999999E-2</v>
      </c>
      <c r="T242" s="3" t="str">
        <f>VLOOKUP(Q242,道具信息!$Q$3:$S$20,2,FALSE)</f>
        <v>CHEST_ITEM_TYPE_T3_PART</v>
      </c>
      <c r="U242" s="3" t="str">
        <f>IF(COUNTIF(U$194:U241,T242)=0,T242,"")</f>
        <v/>
      </c>
      <c r="V242" s="3" t="str">
        <f t="shared" si="144"/>
        <v>CHEST_ITEM_TYPE_T2_SHARD,CHEST_ITEM_TYPE_T3_SHARD,CHEST_ITEM_TYPE_T1_PART,CHEST_ITEM_TYPE_T2_PART,CHEST_ITEM_TYPE_T3_PART</v>
      </c>
      <c r="W242" s="13" t="str">
        <f t="shared" si="139"/>
        <v/>
      </c>
      <c r="X242" s="3" t="str">
        <f t="shared" si="140"/>
        <v/>
      </c>
      <c r="Y242" s="3" t="str">
        <f t="shared" si="145"/>
        <v>23.2%,42.1%,20.3%,7.0%,1.3%</v>
      </c>
    </row>
    <row r="243" spans="2:25" x14ac:dyDescent="0.3">
      <c r="B243" s="2">
        <f>数据源!AL275</f>
        <v>6</v>
      </c>
      <c r="C243" s="2" t="str">
        <f>数据源!AM275</f>
        <v>T3MP3</v>
      </c>
      <c r="D243" s="2" t="str">
        <f>数据源!AN275</f>
        <v>部件</v>
      </c>
      <c r="E243" s="2">
        <f>数据源!AO275</f>
        <v>524.4</v>
      </c>
      <c r="F243" s="2">
        <f>数据源!AP275</f>
        <v>1</v>
      </c>
      <c r="G243" s="2">
        <f>数据源!AQ275</f>
        <v>8.0000000000000002E-3</v>
      </c>
      <c r="H243" s="2">
        <f>数据源!AR275</f>
        <v>1.5331807780320367E-3</v>
      </c>
      <c r="I243" s="2">
        <f>数据源!AS275</f>
        <v>15</v>
      </c>
      <c r="J243" s="3">
        <f t="shared" ref="J243:J251" si="167">ROUNDUP(IF(F243&gt;1,F243-ROUNDDOWN(SQRT(F243),0),F243),0)</f>
        <v>1</v>
      </c>
      <c r="K243" s="3">
        <f t="shared" ref="K243:K251" si="168">F243*2-J243</f>
        <v>1</v>
      </c>
      <c r="L243" s="3" t="str">
        <f t="shared" si="156"/>
        <v>部件</v>
      </c>
      <c r="M243" s="3">
        <f t="shared" ca="1" si="157"/>
        <v>93103</v>
      </c>
      <c r="N243" s="3" t="str">
        <f t="shared" ca="1" si="158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</v>
      </c>
      <c r="O243" s="3" t="str">
        <f t="shared" si="159"/>
        <v>772,772,772,780,780,780,624,624,624,113,113,113,113,113,113,113,113,113,113,113,113,113,113,113,113,113,113,39,39,39,39,39,39,39,39,39,39,39,39,39,39,39,39,39,39,15,15,15,15,15</v>
      </c>
      <c r="P243" s="1" t="str">
        <f t="shared" si="160"/>
        <v>(2,4),(2,4),(2,4),(1,3),(1,3),(1,3),(1,2),(1,2),(1,2),(2,3),(2,3),(2,3),(2,3),(2,3),(2,3),(2,3),(2,3),(2,3),(2,3),(2,3),(2,3),(2,3),(2,3),(2,3),(2,3),(2,3),(2,3),(1,2),(1,2),(1,2),(1,2),(1,2),(1,2),(1,2),(1,2),(1,2),(1,2),(1,2),(1,2),(1,2),(1,2),(1,2),(1,2),(1,2),(1,2),(1,1),(1,1),(1,1),(1,1),(1,1)</v>
      </c>
      <c r="Q243" s="3" t="str">
        <f>IF(D243="坦克碎片",VLOOKUP(C243,道具信息!$N$2:$O$291,2,FALSE)&amp;"碎片",VLOOKUP(C243,道具信息!$N$2:$O$291,2,FALSE))</f>
        <v>T3部件</v>
      </c>
      <c r="R243" s="3">
        <f t="shared" si="163"/>
        <v>135</v>
      </c>
      <c r="S243" s="11">
        <f t="shared" si="164"/>
        <v>1.2999999999999999E-2</v>
      </c>
      <c r="T243" s="3" t="str">
        <f>VLOOKUP(Q243,道具信息!$Q$3:$S$20,2,FALSE)</f>
        <v>CHEST_ITEM_TYPE_T3_PART</v>
      </c>
      <c r="U243" s="3" t="str">
        <f>IF(COUNTIF(U$194:U242,T243)=0,T243,"")</f>
        <v/>
      </c>
      <c r="V243" s="3" t="str">
        <f t="shared" si="144"/>
        <v>CHEST_ITEM_TYPE_T2_SHARD,CHEST_ITEM_TYPE_T3_SHARD,CHEST_ITEM_TYPE_T1_PART,CHEST_ITEM_TYPE_T2_PART,CHEST_ITEM_TYPE_T3_PART</v>
      </c>
      <c r="W243" s="13" t="str">
        <f t="shared" si="139"/>
        <v/>
      </c>
      <c r="X243" s="3" t="str">
        <f t="shared" si="140"/>
        <v/>
      </c>
      <c r="Y243" s="3" t="str">
        <f t="shared" si="145"/>
        <v>23.2%,42.1%,20.3%,7.0%,1.3%</v>
      </c>
    </row>
    <row r="244" spans="2:25" x14ac:dyDescent="0.3">
      <c r="B244" s="2">
        <f>数据源!AL276</f>
        <v>6</v>
      </c>
      <c r="C244" s="2" t="str">
        <f>数据源!AM276</f>
        <v>T3MP5</v>
      </c>
      <c r="D244" s="2" t="str">
        <f>数据源!AN276</f>
        <v>部件</v>
      </c>
      <c r="E244" s="2">
        <f>数据源!AO276</f>
        <v>524.4</v>
      </c>
      <c r="F244" s="2">
        <f>数据源!AP276</f>
        <v>1</v>
      </c>
      <c r="G244" s="2">
        <f>数据源!AQ276</f>
        <v>8.0000000000000002E-3</v>
      </c>
      <c r="H244" s="2">
        <f>数据源!AR276</f>
        <v>1.5331807780320367E-3</v>
      </c>
      <c r="I244" s="2">
        <f>数据源!AS276</f>
        <v>15</v>
      </c>
      <c r="J244" s="3">
        <f t="shared" si="167"/>
        <v>1</v>
      </c>
      <c r="K244" s="3">
        <f t="shared" si="168"/>
        <v>1</v>
      </c>
      <c r="L244" s="3" t="str">
        <f t="shared" si="156"/>
        <v>部件</v>
      </c>
      <c r="M244" s="3">
        <f t="shared" ca="1" si="157"/>
        <v>93105</v>
      </c>
      <c r="N244" s="3" t="str">
        <f t="shared" ca="1" si="158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244" s="3" t="str">
        <f t="shared" si="159"/>
        <v>772,772,772,780,780,780,624,624,624,113,113,113,113,113,113,113,113,113,113,113,113,113,113,113,113,113,113,39,39,39,39,39,39,39,39,39,39,39,39,39,39,39,39,39,39,15,15,15,15,15,15</v>
      </c>
      <c r="P244" s="1" t="str">
        <f t="shared" si="160"/>
        <v>(2,4),(2,4),(2,4),(1,3),(1,3),(1,3),(1,2),(1,2),(1,2),(2,3),(2,3),(2,3),(2,3),(2,3),(2,3),(2,3),(2,3),(2,3),(2,3),(2,3),(2,3),(2,3),(2,3),(2,3),(2,3),(2,3),(2,3),(1,2),(1,2),(1,2),(1,2),(1,2),(1,2),(1,2),(1,2),(1,2),(1,2),(1,2),(1,2),(1,2),(1,2),(1,2),(1,2),(1,2),(1,2),(1,1),(1,1),(1,1),(1,1),(1,1),(1,1)</v>
      </c>
      <c r="Q244" s="3" t="str">
        <f>IF(D244="坦克碎片",VLOOKUP(C244,道具信息!$N$2:$O$291,2,FALSE)&amp;"碎片",VLOOKUP(C244,道具信息!$N$2:$O$291,2,FALSE))</f>
        <v>T3部件</v>
      </c>
      <c r="R244" s="3">
        <f t="shared" si="163"/>
        <v>135</v>
      </c>
      <c r="S244" s="11">
        <f t="shared" si="164"/>
        <v>1.2999999999999999E-2</v>
      </c>
      <c r="T244" s="3" t="str">
        <f>VLOOKUP(Q244,道具信息!$Q$3:$S$20,2,FALSE)</f>
        <v>CHEST_ITEM_TYPE_T3_PART</v>
      </c>
      <c r="U244" s="3" t="str">
        <f>IF(COUNTIF(U$194:U243,T244)=0,T244,"")</f>
        <v/>
      </c>
      <c r="V244" s="3" t="str">
        <f t="shared" si="144"/>
        <v>CHEST_ITEM_TYPE_T2_SHARD,CHEST_ITEM_TYPE_T3_SHARD,CHEST_ITEM_TYPE_T1_PART,CHEST_ITEM_TYPE_T2_PART,CHEST_ITEM_TYPE_T3_PART</v>
      </c>
      <c r="W244" s="13" t="str">
        <f t="shared" si="139"/>
        <v/>
      </c>
      <c r="X244" s="3" t="str">
        <f t="shared" si="140"/>
        <v/>
      </c>
      <c r="Y244" s="3" t="str">
        <f t="shared" si="145"/>
        <v>23.2%,42.1%,20.3%,7.0%,1.3%</v>
      </c>
    </row>
    <row r="245" spans="2:25" x14ac:dyDescent="0.3">
      <c r="B245" s="2">
        <f>数据源!AL277</f>
        <v>6</v>
      </c>
      <c r="C245" s="2" t="str">
        <f>数据源!AM277</f>
        <v>T3HP1</v>
      </c>
      <c r="D245" s="2" t="str">
        <f>数据源!AN277</f>
        <v>部件</v>
      </c>
      <c r="E245" s="2">
        <f>数据源!AO277</f>
        <v>524.4</v>
      </c>
      <c r="F245" s="2">
        <f>数据源!AP277</f>
        <v>1</v>
      </c>
      <c r="G245" s="2">
        <f>数据源!AQ277</f>
        <v>8.0000000000000002E-3</v>
      </c>
      <c r="H245" s="2">
        <f>数据源!AR277</f>
        <v>1.5331807780320367E-3</v>
      </c>
      <c r="I245" s="2">
        <f>数据源!AS277</f>
        <v>15</v>
      </c>
      <c r="J245" s="3">
        <f t="shared" si="167"/>
        <v>1</v>
      </c>
      <c r="K245" s="3">
        <f t="shared" si="168"/>
        <v>1</v>
      </c>
      <c r="L245" s="3" t="str">
        <f t="shared" si="156"/>
        <v>部件</v>
      </c>
      <c r="M245" s="3">
        <f t="shared" ca="1" si="157"/>
        <v>93201</v>
      </c>
      <c r="N245" s="3" t="str">
        <f t="shared" ca="1" si="158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245" s="3" t="str">
        <f t="shared" si="159"/>
        <v>772,772,772,780,780,780,624,624,624,113,113,113,113,113,113,113,113,113,113,113,113,113,113,113,113,113,113,39,39,39,39,39,39,39,39,39,39,39,39,39,39,39,39,39,39,15,15,15,15,15,15,15</v>
      </c>
      <c r="P245" s="1" t="str">
        <f t="shared" si="160"/>
        <v>(2,4),(2,4),(2,4),(1,3),(1,3),(1,3),(1,2),(1,2),(1,2),(2,3),(2,3),(2,3),(2,3),(2,3),(2,3),(2,3),(2,3),(2,3),(2,3),(2,3),(2,3),(2,3),(2,3),(2,3),(2,3),(2,3),(2,3),(1,2),(1,2),(1,2),(1,2),(1,2),(1,2),(1,2),(1,2),(1,2),(1,2),(1,2),(1,2),(1,2),(1,2),(1,2),(1,2),(1,2),(1,2),(1,1),(1,1),(1,1),(1,1),(1,1),(1,1),(1,1)</v>
      </c>
      <c r="Q245" s="3" t="str">
        <f>IF(D245="坦克碎片",VLOOKUP(C245,道具信息!$N$2:$O$291,2,FALSE)&amp;"碎片",VLOOKUP(C245,道具信息!$N$2:$O$291,2,FALSE))</f>
        <v>T3部件</v>
      </c>
      <c r="R245" s="3">
        <f t="shared" si="163"/>
        <v>135</v>
      </c>
      <c r="S245" s="11">
        <f t="shared" si="164"/>
        <v>1.2999999999999999E-2</v>
      </c>
      <c r="T245" s="3" t="str">
        <f>VLOOKUP(Q245,道具信息!$Q$3:$S$20,2,FALSE)</f>
        <v>CHEST_ITEM_TYPE_T3_PART</v>
      </c>
      <c r="U245" s="3" t="str">
        <f>IF(COUNTIF(U$194:U244,T245)=0,T245,"")</f>
        <v/>
      </c>
      <c r="V245" s="3" t="str">
        <f t="shared" si="144"/>
        <v>CHEST_ITEM_TYPE_T2_SHARD,CHEST_ITEM_TYPE_T3_SHARD,CHEST_ITEM_TYPE_T1_PART,CHEST_ITEM_TYPE_T2_PART,CHEST_ITEM_TYPE_T3_PART</v>
      </c>
      <c r="W245" s="13" t="str">
        <f t="shared" si="139"/>
        <v/>
      </c>
      <c r="X245" s="3" t="str">
        <f t="shared" si="140"/>
        <v/>
      </c>
      <c r="Y245" s="3" t="str">
        <f t="shared" si="145"/>
        <v>23.2%,42.1%,20.3%,7.0%,1.3%</v>
      </c>
    </row>
    <row r="246" spans="2:25" x14ac:dyDescent="0.3">
      <c r="B246" s="2">
        <f>数据源!AL278</f>
        <v>6</v>
      </c>
      <c r="C246" s="2" t="str">
        <f>数据源!AM278</f>
        <v>T3HP3</v>
      </c>
      <c r="D246" s="2" t="str">
        <f>数据源!AN278</f>
        <v>部件</v>
      </c>
      <c r="E246" s="2">
        <f>数据源!AO278</f>
        <v>524.4</v>
      </c>
      <c r="F246" s="2">
        <f>数据源!AP278</f>
        <v>1</v>
      </c>
      <c r="G246" s="2">
        <f>数据源!AQ278</f>
        <v>8.0000000000000002E-3</v>
      </c>
      <c r="H246" s="2">
        <f>数据源!AR278</f>
        <v>1.5331807780320367E-3</v>
      </c>
      <c r="I246" s="2">
        <f>数据源!AS278</f>
        <v>15</v>
      </c>
      <c r="J246" s="3">
        <f t="shared" si="167"/>
        <v>1</v>
      </c>
      <c r="K246" s="3">
        <f t="shared" si="168"/>
        <v>1</v>
      </c>
      <c r="L246" s="3" t="str">
        <f t="shared" si="156"/>
        <v>部件</v>
      </c>
      <c r="M246" s="3">
        <f t="shared" ca="1" si="157"/>
        <v>93203</v>
      </c>
      <c r="N246" s="3" t="str">
        <f t="shared" ca="1" si="158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246" s="3" t="str">
        <f t="shared" si="159"/>
        <v>772,772,772,780,780,780,624,624,624,113,113,113,113,113,113,113,113,113,113,113,113,113,113,113,113,113,113,39,39,39,39,39,39,39,39,39,39,39,39,39,39,39,39,39,39,15,15,15,15,15,15,15,15</v>
      </c>
      <c r="P246" s="1" t="str">
        <f t="shared" si="160"/>
        <v>(2,4),(2,4),(2,4),(1,3),(1,3),(1,3)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</v>
      </c>
      <c r="Q246" s="3" t="str">
        <f>IF(D246="坦克碎片",VLOOKUP(C246,道具信息!$N$2:$O$291,2,FALSE)&amp;"碎片",VLOOKUP(C246,道具信息!$N$2:$O$291,2,FALSE))</f>
        <v>T3部件</v>
      </c>
      <c r="R246" s="3">
        <f t="shared" si="163"/>
        <v>135</v>
      </c>
      <c r="S246" s="11">
        <f t="shared" si="164"/>
        <v>1.2999999999999999E-2</v>
      </c>
      <c r="T246" s="3" t="str">
        <f>VLOOKUP(Q246,道具信息!$Q$3:$S$20,2,FALSE)</f>
        <v>CHEST_ITEM_TYPE_T3_PART</v>
      </c>
      <c r="U246" s="3" t="str">
        <f>IF(COUNTIF(U$194:U245,T246)=0,T246,"")</f>
        <v/>
      </c>
      <c r="V246" s="3" t="str">
        <f t="shared" si="144"/>
        <v>CHEST_ITEM_TYPE_T2_SHARD,CHEST_ITEM_TYPE_T3_SHARD,CHEST_ITEM_TYPE_T1_PART,CHEST_ITEM_TYPE_T2_PART,CHEST_ITEM_TYPE_T3_PART</v>
      </c>
      <c r="W246" s="13" t="str">
        <f t="shared" si="139"/>
        <v/>
      </c>
      <c r="X246" s="3" t="str">
        <f t="shared" si="140"/>
        <v/>
      </c>
      <c r="Y246" s="3" t="str">
        <f t="shared" si="145"/>
        <v>23.2%,42.1%,20.3%,7.0%,1.3%</v>
      </c>
    </row>
    <row r="247" spans="2:25" x14ac:dyDescent="0.3">
      <c r="B247" s="2">
        <f>数据源!AL279</f>
        <v>6</v>
      </c>
      <c r="C247" s="2" t="str">
        <f>数据源!AM279</f>
        <v>T3HP5</v>
      </c>
      <c r="D247" s="2" t="str">
        <f>数据源!AN279</f>
        <v>部件</v>
      </c>
      <c r="E247" s="2">
        <f>数据源!AO279</f>
        <v>524.4</v>
      </c>
      <c r="F247" s="2">
        <f>数据源!AP279</f>
        <v>1</v>
      </c>
      <c r="G247" s="2">
        <f>数据源!AQ279</f>
        <v>8.0000000000000002E-3</v>
      </c>
      <c r="H247" s="2">
        <f>数据源!AR279</f>
        <v>1.5331807780320367E-3</v>
      </c>
      <c r="I247" s="2">
        <f>数据源!AS279</f>
        <v>15</v>
      </c>
      <c r="J247" s="3">
        <f t="shared" si="167"/>
        <v>1</v>
      </c>
      <c r="K247" s="3">
        <f t="shared" si="168"/>
        <v>1</v>
      </c>
      <c r="L247" s="3" t="str">
        <f t="shared" si="156"/>
        <v>部件</v>
      </c>
      <c r="M247" s="3">
        <f t="shared" ca="1" si="157"/>
        <v>93205</v>
      </c>
      <c r="N247" s="3" t="str">
        <f t="shared" ca="1" si="158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247" s="3" t="str">
        <f t="shared" si="159"/>
        <v>772,772,772,780,780,780,624,624,624,113,113,113,113,113,113,113,113,113,113,113,113,113,113,113,113,113,113,39,39,39,39,39,39,39,39,39,39,39,39,39,39,39,39,39,39,15,15,15,15,15,15,15,15,15</v>
      </c>
      <c r="P247" s="1" t="str">
        <f t="shared" si="160"/>
        <v>(2,4),(2,4),(2,4),(1,3),(1,3),(1,3)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</v>
      </c>
      <c r="Q247" s="3" t="str">
        <f>IF(D247="坦克碎片",VLOOKUP(C247,道具信息!$N$2:$O$291,2,FALSE)&amp;"碎片",VLOOKUP(C247,道具信息!$N$2:$O$291,2,FALSE))</f>
        <v>T3部件</v>
      </c>
      <c r="R247" s="3">
        <f t="shared" si="163"/>
        <v>135</v>
      </c>
      <c r="S247" s="11">
        <f t="shared" si="164"/>
        <v>1.2999999999999999E-2</v>
      </c>
      <c r="T247" s="3" t="str">
        <f>VLOOKUP(Q247,道具信息!$Q$3:$S$20,2,FALSE)</f>
        <v>CHEST_ITEM_TYPE_T3_PART</v>
      </c>
      <c r="U247" s="3" t="str">
        <f>IF(COUNTIF(U$194:U246,T247)=0,T247,"")</f>
        <v/>
      </c>
      <c r="V247" s="3" t="str">
        <f t="shared" si="144"/>
        <v>CHEST_ITEM_TYPE_T2_SHARD,CHEST_ITEM_TYPE_T3_SHARD,CHEST_ITEM_TYPE_T1_PART,CHEST_ITEM_TYPE_T2_PART,CHEST_ITEM_TYPE_T3_PART</v>
      </c>
      <c r="W247" s="13" t="str">
        <f t="shared" si="139"/>
        <v/>
      </c>
      <c r="X247" s="3" t="str">
        <f t="shared" si="140"/>
        <v/>
      </c>
      <c r="Y247" s="3" t="str">
        <f t="shared" si="145"/>
        <v>23.2%,42.1%,20.3%,7.0%,1.3%</v>
      </c>
    </row>
    <row r="248" spans="2:25" x14ac:dyDescent="0.3">
      <c r="B248" s="2">
        <f>数据源!AL280</f>
        <v>6</v>
      </c>
      <c r="C248" s="2" t="str">
        <f>数据源!AM280</f>
        <v>3倍加速1</v>
      </c>
      <c r="D248" s="2" t="str">
        <f>数据源!AN280</f>
        <v>加速道具</v>
      </c>
      <c r="E248" s="2">
        <f>数据源!AO280</f>
        <v>35</v>
      </c>
      <c r="F248" s="2">
        <f>数据源!AP280</f>
        <v>1</v>
      </c>
      <c r="G248" s="2">
        <f>数据源!AQ280</f>
        <v>8.0000000000000002E-3</v>
      </c>
      <c r="H248" s="2">
        <f>数据源!AR280</f>
        <v>2.2971428571428573E-2</v>
      </c>
      <c r="I248" s="2">
        <f>数据源!AS280</f>
        <v>230</v>
      </c>
      <c r="J248" s="3">
        <f t="shared" si="167"/>
        <v>1</v>
      </c>
      <c r="K248" s="3">
        <f t="shared" si="168"/>
        <v>1</v>
      </c>
      <c r="L248" s="3" t="str">
        <f t="shared" si="156"/>
        <v>道具</v>
      </c>
      <c r="M248" s="3">
        <f t="shared" ca="1" si="157"/>
        <v>100301</v>
      </c>
      <c r="N248" s="3" t="str">
        <f t="shared" ca="1" si="158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100301</v>
      </c>
      <c r="O248" s="3" t="str">
        <f t="shared" si="159"/>
        <v>772,772,772,780,780,780,624,624,624,113,113,113,113,113,113,113,113,113,113,113,113,113,113,113,113,113,113,39,39,39,39,39,39,39,39,39,39,39,39,39,39,39,39,39,39,15,15,15,15,15,15,15,15,15,230</v>
      </c>
      <c r="P248" s="1" t="str">
        <f t="shared" si="160"/>
        <v>(2,4),(2,4),(2,4),(1,3),(1,3),(1,3)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</v>
      </c>
      <c r="Q248" s="3" t="str">
        <f>IF(D248="坦克碎片",VLOOKUP(C248,道具信息!$N$2:$O$291,2,FALSE)&amp;"碎片",VLOOKUP(C248,道具信息!$N$2:$O$291,2,FALSE))</f>
        <v>3倍加速</v>
      </c>
      <c r="R248" s="3">
        <f t="shared" si="163"/>
        <v>381</v>
      </c>
      <c r="S248" s="11">
        <f t="shared" si="164"/>
        <v>3.7999999999999999E-2</v>
      </c>
      <c r="T248" s="3" t="str">
        <f>VLOOKUP(Q248,道具信息!$Q$3:$S$20,2,FALSE)</f>
        <v>CHEST_ITEM_TYPE_3X_ACCELERATOR</v>
      </c>
      <c r="U248" s="3" t="str">
        <f>IF(COUNTIF(U$194:U247,T248)=0,T248,"")</f>
        <v>CHEST_ITEM_TYPE_3X_ACCELERATOR</v>
      </c>
      <c r="V248" s="3" t="str">
        <f t="shared" si="144"/>
        <v>CHEST_ITEM_TYPE_T2_SHARD,CHEST_ITEM_TYPE_T3_SHARD,CHEST_ITEM_TYPE_T1_PART,CHEST_ITEM_TYPE_T2_PART,CHEST_ITEM_TYPE_T3_PART,CHEST_ITEM_TYPE_3X_ACCELERATOR</v>
      </c>
      <c r="W248" s="13">
        <f t="shared" si="139"/>
        <v>3.7999999999999999E-2</v>
      </c>
      <c r="X248" s="3" t="str">
        <f t="shared" si="140"/>
        <v>3.8%</v>
      </c>
      <c r="Y248" s="3" t="str">
        <f t="shared" si="145"/>
        <v>23.2%,42.1%,20.3%,7.0%,1.3%,3.8%</v>
      </c>
    </row>
    <row r="249" spans="2:25" x14ac:dyDescent="0.3">
      <c r="B249" s="2">
        <f>数据源!AL281</f>
        <v>6</v>
      </c>
      <c r="C249" s="2" t="str">
        <f>数据源!AM281</f>
        <v>3倍加速2</v>
      </c>
      <c r="D249" s="2" t="str">
        <f>数据源!AN281</f>
        <v>加速道具</v>
      </c>
      <c r="E249" s="2">
        <f>数据源!AO281</f>
        <v>60</v>
      </c>
      <c r="F249" s="2">
        <f>数据源!AP281</f>
        <v>1</v>
      </c>
      <c r="G249" s="2">
        <f>数据源!AQ281</f>
        <v>8.9999999999999993E-3</v>
      </c>
      <c r="H249" s="2">
        <f>数据源!AR281</f>
        <v>1.5075E-2</v>
      </c>
      <c r="I249" s="2">
        <f>数据源!AS281</f>
        <v>151</v>
      </c>
      <c r="J249" s="3">
        <f t="shared" si="167"/>
        <v>1</v>
      </c>
      <c r="K249" s="3">
        <f t="shared" si="168"/>
        <v>1</v>
      </c>
      <c r="L249" s="3" t="str">
        <f t="shared" si="156"/>
        <v>道具</v>
      </c>
      <c r="M249" s="3">
        <f t="shared" ca="1" si="157"/>
        <v>100302</v>
      </c>
      <c r="N249" s="3" t="str">
        <f t="shared" ca="1" si="158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100301,100302</v>
      </c>
      <c r="O249" s="3" t="str">
        <f t="shared" si="159"/>
        <v>772,772,772,780,780,780,624,624,624,113,113,113,113,113,113,113,113,113,113,113,113,113,113,113,113,113,113,39,39,39,39,39,39,39,39,39,39,39,39,39,39,39,39,39,39,15,15,15,15,15,15,15,15,15,230,151</v>
      </c>
      <c r="P249" s="1" t="str">
        <f t="shared" si="160"/>
        <v>(2,4),(2,4),(2,4),(1,3),(1,3),(1,3)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</v>
      </c>
      <c r="Q249" s="3" t="str">
        <f>IF(D249="坦克碎片",VLOOKUP(C249,道具信息!$N$2:$O$291,2,FALSE)&amp;"碎片",VLOOKUP(C249,道具信息!$N$2:$O$291,2,FALSE))</f>
        <v>3倍加速</v>
      </c>
      <c r="R249" s="3">
        <f t="shared" si="163"/>
        <v>381</v>
      </c>
      <c r="S249" s="11">
        <f t="shared" si="164"/>
        <v>3.7999999999999999E-2</v>
      </c>
      <c r="T249" s="3" t="str">
        <f>VLOOKUP(Q249,道具信息!$Q$3:$S$20,2,FALSE)</f>
        <v>CHEST_ITEM_TYPE_3X_ACCELERATOR</v>
      </c>
      <c r="U249" s="3" t="str">
        <f>IF(COUNTIF(U$194:U248,T249)=0,T249,"")</f>
        <v/>
      </c>
      <c r="V249" s="3" t="str">
        <f t="shared" si="144"/>
        <v>CHEST_ITEM_TYPE_T2_SHARD,CHEST_ITEM_TYPE_T3_SHARD,CHEST_ITEM_TYPE_T1_PART,CHEST_ITEM_TYPE_T2_PART,CHEST_ITEM_TYPE_T3_PART,CHEST_ITEM_TYPE_3X_ACCELERATOR</v>
      </c>
      <c r="W249" s="13" t="str">
        <f t="shared" si="139"/>
        <v/>
      </c>
      <c r="X249" s="3" t="str">
        <f t="shared" si="140"/>
        <v/>
      </c>
      <c r="Y249" s="3" t="str">
        <f t="shared" si="145"/>
        <v>23.2%,42.1%,20.3%,7.0%,1.3%,3.8%</v>
      </c>
    </row>
    <row r="250" spans="2:25" x14ac:dyDescent="0.3">
      <c r="B250" s="2">
        <f>数据源!AL282</f>
        <v>6</v>
      </c>
      <c r="C250" s="2" t="str">
        <f>数据源!AM282</f>
        <v>5倍加速1</v>
      </c>
      <c r="D250" s="2" t="str">
        <f>数据源!AN282</f>
        <v>加速道具</v>
      </c>
      <c r="E250" s="2">
        <f>数据源!AO282</f>
        <v>70</v>
      </c>
      <c r="F250" s="2">
        <f>数据源!AP282</f>
        <v>1</v>
      </c>
      <c r="G250" s="2">
        <f>数据源!AQ282</f>
        <v>0.01</v>
      </c>
      <c r="H250" s="2">
        <f>数据源!AR282</f>
        <v>1.4357142857142858E-2</v>
      </c>
      <c r="I250" s="2">
        <f>数据源!AS282</f>
        <v>144</v>
      </c>
      <c r="J250" s="3">
        <f t="shared" si="167"/>
        <v>1</v>
      </c>
      <c r="K250" s="3">
        <f t="shared" si="168"/>
        <v>1</v>
      </c>
      <c r="L250" s="3" t="str">
        <f t="shared" si="156"/>
        <v>道具</v>
      </c>
      <c r="M250" s="3">
        <f t="shared" ca="1" si="157"/>
        <v>100501</v>
      </c>
      <c r="N250" s="3" t="str">
        <f t="shared" ca="1" si="158"/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100301,100302,100501</v>
      </c>
      <c r="O250" s="3" t="str">
        <f t="shared" si="159"/>
        <v>772,772,772,780,780,780,624,624,624,113,113,113,113,113,113,113,113,113,113,113,113,113,113,113,113,113,113,39,39,39,39,39,39,39,39,39,39,39,39,39,39,39,39,39,39,15,15,15,15,15,15,15,15,15,230,151,144</v>
      </c>
      <c r="P250" s="1" t="str">
        <f t="shared" si="160"/>
        <v>(2,4),(2,4),(2,4),(1,3),(1,3),(1,3)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</v>
      </c>
      <c r="Q250" s="3" t="str">
        <f>IF(D250="坦克碎片",VLOOKUP(C250,道具信息!$N$2:$O$291,2,FALSE)&amp;"碎片",VLOOKUP(C250,道具信息!$N$2:$O$291,2,FALSE))</f>
        <v>5倍加速</v>
      </c>
      <c r="R250" s="3">
        <f t="shared" si="163"/>
        <v>224</v>
      </c>
      <c r="S250" s="11">
        <f t="shared" si="164"/>
        <v>2.1999999999999999E-2</v>
      </c>
      <c r="T250" s="3" t="str">
        <f>VLOOKUP(Q250,道具信息!$Q$3:$S$20,2,FALSE)</f>
        <v>CHEST_ITEM_TYPE_5X_ACCELERATOR</v>
      </c>
      <c r="U250" s="3" t="str">
        <f>IF(COUNTIF(U$194:U249,T250)=0,T250,"")</f>
        <v>CHEST_ITEM_TYPE_5X_ACCELERATOR</v>
      </c>
      <c r="V250" s="3" t="str">
        <f t="shared" si="144"/>
        <v>CHEST_ITEM_TYPE_T2_SHARD,CHEST_ITEM_TYPE_T3_SHARD,CHEST_ITEM_TYPE_T1_PART,CHEST_ITEM_TYPE_T2_PART,CHEST_ITEM_TYPE_T3_PART,CHEST_ITEM_TYPE_3X_ACCELERATOR,CHEST_ITEM_TYPE_5X_ACCELERATOR</v>
      </c>
      <c r="W250" s="13">
        <f t="shared" si="139"/>
        <v>2.1999999999999999E-2</v>
      </c>
      <c r="X250" s="3" t="str">
        <f t="shared" si="140"/>
        <v>2.2%</v>
      </c>
      <c r="Y250" s="3" t="str">
        <f t="shared" si="145"/>
        <v>23.2%,42.1%,20.3%,7.0%,1.3%,3.8%,2.2%</v>
      </c>
    </row>
    <row r="251" spans="2:25" x14ac:dyDescent="0.3">
      <c r="B251" s="2">
        <f>数据源!AL283</f>
        <v>6</v>
      </c>
      <c r="C251" s="2" t="str">
        <f>数据源!AM283</f>
        <v>5倍加速2</v>
      </c>
      <c r="D251" s="2" t="str">
        <f>数据源!AN283</f>
        <v>加速道具</v>
      </c>
      <c r="E251" s="2">
        <f>数据源!AO283</f>
        <v>125</v>
      </c>
      <c r="F251" s="2">
        <f>数据源!AP283</f>
        <v>1</v>
      </c>
      <c r="G251" s="2">
        <f>数据源!AQ283</f>
        <v>0.01</v>
      </c>
      <c r="H251" s="2">
        <f>数据源!AR283</f>
        <v>8.0400000000000003E-3</v>
      </c>
      <c r="I251" s="2">
        <f>数据源!AS283</f>
        <v>80</v>
      </c>
      <c r="J251" s="3">
        <f t="shared" si="167"/>
        <v>1</v>
      </c>
      <c r="K251" s="3">
        <f t="shared" si="168"/>
        <v>1</v>
      </c>
      <c r="L251" s="3" t="str">
        <f t="shared" ref="L251" si="169">RIGHT(D251,2)</f>
        <v>道具</v>
      </c>
      <c r="M251" s="3">
        <f t="shared" ref="M251" ca="1" si="170">IF(OR(L251="坦克",L251="碎片"),VLOOKUP(C251,INDIRECT("坦克ID"),MATCH(L251&amp;"ID",INDIRECT("坦克标头"),0),FALSE),VLOOKUP(C251,INDIRECT(L251&amp;"ID"),2,FALSE))</f>
        <v>100502</v>
      </c>
      <c r="N251" s="3" t="str">
        <f t="shared" ref="N251" ca="1" si="171">N250&amp;","&amp;M251</f>
        <v>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100301,100302,100501,100502</v>
      </c>
      <c r="O251" s="3" t="str">
        <f t="shared" ref="O251" si="172">O250&amp;","&amp;I251</f>
        <v>772,772,772,780,780,780,624,624,624,113,113,113,113,113,113,113,113,113,113,113,113,113,113,113,113,113,113,39,39,39,39,39,39,39,39,39,39,39,39,39,39,39,39,39,39,15,15,15,15,15,15,15,15,15,230,151,144,80</v>
      </c>
      <c r="P251" s="1" t="str">
        <f t="shared" ref="P251" si="173">P250&amp;","&amp;"("&amp;J251&amp;","&amp;K251&amp;")"</f>
        <v>(2,4),(2,4),(2,4),(1,3),(1,3),(1,3)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</v>
      </c>
      <c r="Q251" s="3" t="str">
        <f>IF(D251="坦克碎片",VLOOKUP(C251,道具信息!$N$2:$O$291,2,FALSE)&amp;"碎片",VLOOKUP(C251,道具信息!$N$2:$O$291,2,FALSE))</f>
        <v>5倍加速</v>
      </c>
      <c r="R251" s="3">
        <f t="shared" si="163"/>
        <v>224</v>
      </c>
      <c r="S251" s="11">
        <f t="shared" si="164"/>
        <v>2.1999999999999999E-2</v>
      </c>
      <c r="T251" s="3" t="str">
        <f>VLOOKUP(Q251,道具信息!$Q$3:$S$20,2,FALSE)</f>
        <v>CHEST_ITEM_TYPE_5X_ACCELERATOR</v>
      </c>
      <c r="U251" s="3" t="str">
        <f>IF(COUNTIF(U$194:U250,T251)=0,T251,"")</f>
        <v/>
      </c>
      <c r="V251" s="3" t="str">
        <f t="shared" si="144"/>
        <v>CHEST_ITEM_TYPE_T2_SHARD,CHEST_ITEM_TYPE_T3_SHARD,CHEST_ITEM_TYPE_T1_PART,CHEST_ITEM_TYPE_T2_PART,CHEST_ITEM_TYPE_T3_PART,CHEST_ITEM_TYPE_3X_ACCELERATOR,CHEST_ITEM_TYPE_5X_ACCELERATOR</v>
      </c>
      <c r="W251" s="13" t="str">
        <f t="shared" si="139"/>
        <v/>
      </c>
      <c r="X251" s="3" t="str">
        <f t="shared" si="140"/>
        <v/>
      </c>
      <c r="Y251" s="3" t="str">
        <f t="shared" si="145"/>
        <v>23.2%,42.1%,20.3%,7.0%,1.3%,3.8%,2.2%</v>
      </c>
    </row>
    <row r="252" spans="2:25" x14ac:dyDescent="0.3">
      <c r="N252" s="3" t="str">
        <f ca="1">"["&amp;N251&amp;"]"</f>
        <v>[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100301,100302,100501,100502]</v>
      </c>
      <c r="O252" s="3" t="str">
        <f>"["&amp;O251&amp;"]"</f>
        <v>[772,772,772,780,780,780,624,624,624,113,113,113,113,113,113,113,113,113,113,113,113,113,113,113,113,113,113,39,39,39,39,39,39,39,39,39,39,39,39,39,39,39,39,39,39,15,15,15,15,15,15,15,15,15,230,151,144,80]</v>
      </c>
      <c r="P252" s="3" t="str">
        <f>"["&amp;P251&amp;"]"</f>
        <v>[(2,4),(2,4),(2,4),(1,3),(1,3),(1,3),(1,2),(1,2),(1,2),(2,3),(2,3),(2,3),(2,3),(2,3),(2,3),(2,3),(2,3),(2,3),(2,3),(2,3),(2,3),(2,3),(2,3),(2,3),(2,3),(2,3),(2,3),(1,2),(1,2),(1,2),(1,2),(1,2),(1,2),(1,2),(1,2),(1,2),(1,2),(1,2),(1,2),(1,2),(1,2),(1,2),(1,2),(1,2),(1,2),(1,1),(1,1),(1,1),(1,1),(1,1),(1,1),(1,1),(1,1),(1,1),(1,1),(1,1),(1,1),(1,1)]</v>
      </c>
      <c r="V252" s="3" t="str">
        <f>"["&amp;V251&amp;"]"</f>
        <v>[CHEST_ITEM_TYPE_T2_SHARD,CHEST_ITEM_TYPE_T3_SHARD,CHEST_ITEM_TYPE_T1_PART,CHEST_ITEM_TYPE_T2_PART,CHEST_ITEM_TYPE_T3_PART,CHEST_ITEM_TYPE_3X_ACCELERATOR,CHEST_ITEM_TYPE_5X_ACCELERATOR]</v>
      </c>
      <c r="Y252" s="3" t="str">
        <f>"["&amp;Y251&amp;"]"</f>
        <v>[23.2%,42.1%,20.3%,7.0%,1.3%,3.8%,2.2%]</v>
      </c>
    </row>
    <row r="254" spans="2:25" x14ac:dyDescent="0.3">
      <c r="B254" s="2" t="str">
        <f>数据源!AL286</f>
        <v>联赛等级</v>
      </c>
      <c r="C254" s="2" t="str">
        <f>数据源!AM286</f>
        <v>道具名称</v>
      </c>
      <c r="D254" s="2" t="str">
        <f>数据源!AN286</f>
        <v>对应大类</v>
      </c>
      <c r="E254" s="2" t="str">
        <f>数据源!AO286</f>
        <v>道具价值</v>
      </c>
      <c r="F254" s="2" t="str">
        <f>数据源!AP286</f>
        <v>抽取个数</v>
      </c>
      <c r="G254" s="2" t="str">
        <f>数据源!AQ286</f>
        <v>价值比例</v>
      </c>
      <c r="H254" s="2" t="str">
        <f>数据源!AR286</f>
        <v>产出概率</v>
      </c>
      <c r="I254" s="2" t="str">
        <f>数据源!AS286</f>
        <v>权重值</v>
      </c>
      <c r="J254" s="7" t="s">
        <v>234</v>
      </c>
      <c r="K254" s="7" t="s">
        <v>235</v>
      </c>
      <c r="L254" s="3" t="s">
        <v>222</v>
      </c>
      <c r="M254" s="3" t="s">
        <v>152</v>
      </c>
      <c r="N254" s="3" t="s">
        <v>224</v>
      </c>
      <c r="O254" s="3" t="s">
        <v>225</v>
      </c>
      <c r="P254" s="3" t="s">
        <v>226</v>
      </c>
      <c r="Q254" s="8" t="s">
        <v>244</v>
      </c>
      <c r="R254" s="8" t="s">
        <v>245</v>
      </c>
      <c r="S254" s="8" t="s">
        <v>246</v>
      </c>
    </row>
    <row r="255" spans="2:25" x14ac:dyDescent="0.3">
      <c r="B255" s="2">
        <f>数据源!AL287</f>
        <v>7</v>
      </c>
      <c r="C255" s="2" t="str">
        <f>数据源!AM287</f>
        <v>35(t)</v>
      </c>
      <c r="D255" s="2" t="str">
        <f>数据源!AN287</f>
        <v>坦克碎片</v>
      </c>
      <c r="E255" s="2">
        <f>数据源!AO287</f>
        <v>44</v>
      </c>
      <c r="F255" s="2">
        <f>数据源!AP287</f>
        <v>4</v>
      </c>
      <c r="G255" s="2">
        <f>数据源!AQ287</f>
        <v>0.13139999999999999</v>
      </c>
      <c r="H255" s="2">
        <f>数据源!AR287</f>
        <v>7.503238636363635E-2</v>
      </c>
      <c r="I255" s="2">
        <f>数据源!AS287</f>
        <v>750</v>
      </c>
      <c r="J255" s="3">
        <f>ROUNDUP(IF(F255&gt;1,F255-ROUNDDOWN(SQRT(F255),0),F255),0)</f>
        <v>2</v>
      </c>
      <c r="K255" s="3">
        <f>F255*2-J255</f>
        <v>6</v>
      </c>
      <c r="L255" s="3" t="str">
        <f>RIGHT(D255,2)</f>
        <v>碎片</v>
      </c>
      <c r="M255" s="3">
        <f ca="1">IF(OR(L255="坦克",L255="碎片"),VLOOKUP(C255,INDIRECT("坦克ID"),MATCH(L255&amp;"ID",INDIRECT("坦克标头"),0),FALSE),VLOOKUP(C255,INDIRECT(L255&amp;"ID"),2,FALSE))</f>
        <v>51311</v>
      </c>
      <c r="N255" s="3">
        <f ca="1">M255</f>
        <v>51311</v>
      </c>
      <c r="O255" s="3">
        <f>I255</f>
        <v>750</v>
      </c>
      <c r="P255" s="1" t="str">
        <f>"("&amp;J255&amp;","&amp;K255&amp;")"</f>
        <v>(2,6)</v>
      </c>
      <c r="Q255" s="3" t="str">
        <f>IF(D255="坦克碎片",VLOOKUP(C255,道具信息!$N$2:$O$291,2,FALSE)&amp;"碎片",VLOOKUP(C255,道具信息!$N$2:$O$291,2,FALSE))</f>
        <v>T3坦克碎片</v>
      </c>
      <c r="R255" s="3">
        <f t="shared" ref="R255:R286" si="174">SUMIFS(I:I,Q:Q,Q255,B:B,B255)</f>
        <v>4500</v>
      </c>
      <c r="S255" s="11">
        <f t="shared" ref="S255:S286" si="175">ROUND(R255/SUMIF(B:B,B255,I:I),3)</f>
        <v>0.45300000000000001</v>
      </c>
      <c r="T255" s="3" t="str">
        <f>VLOOKUP(Q255,道具信息!$Q$3:$S$20,2,FALSE)</f>
        <v>CHEST_ITEM_TYPE_T3_SHARD</v>
      </c>
      <c r="U255" s="3" t="str">
        <f>T255</f>
        <v>CHEST_ITEM_TYPE_T3_SHARD</v>
      </c>
      <c r="V255" s="3" t="str">
        <f>U255</f>
        <v>CHEST_ITEM_TYPE_T3_SHARD</v>
      </c>
      <c r="W255" s="13">
        <f>IF(U255&lt;&gt;"",ROUND(S255*100%,3),"")</f>
        <v>0.45300000000000001</v>
      </c>
      <c r="X255" s="3" t="str">
        <f>TEXT(W255,"0.0%")</f>
        <v>45.3%</v>
      </c>
      <c r="Y255" s="3" t="str">
        <f>X255</f>
        <v>45.3%</v>
      </c>
    </row>
    <row r="256" spans="2:25" x14ac:dyDescent="0.3">
      <c r="B256" s="2">
        <f>数据源!AL288</f>
        <v>7</v>
      </c>
      <c r="C256" s="2" t="str">
        <f>数据源!AM288</f>
        <v>玛蒂尔达</v>
      </c>
      <c r="D256" s="2" t="str">
        <f>数据源!AN288</f>
        <v>坦克碎片</v>
      </c>
      <c r="E256" s="2">
        <f>数据源!AO288</f>
        <v>44</v>
      </c>
      <c r="F256" s="2">
        <f>数据源!AP288</f>
        <v>4</v>
      </c>
      <c r="G256" s="2">
        <f>数据源!AQ288</f>
        <v>0.13139999999999999</v>
      </c>
      <c r="H256" s="2">
        <f>数据源!AR288</f>
        <v>7.503238636363635E-2</v>
      </c>
      <c r="I256" s="2">
        <f>数据源!AS288</f>
        <v>750</v>
      </c>
      <c r="J256" s="3">
        <f t="shared" ref="J256:J281" si="176">ROUNDUP(IF(F256&gt;1,F256-ROUNDDOWN(SQRT(F256),0),F256),0)</f>
        <v>2</v>
      </c>
      <c r="K256" s="3">
        <f t="shared" ref="K256:K281" si="177">F256*2-J256</f>
        <v>6</v>
      </c>
      <c r="L256" s="3" t="str">
        <f t="shared" ref="L256:L257" si="178">RIGHT(D256,2)</f>
        <v>碎片</v>
      </c>
      <c r="M256" s="3">
        <f t="shared" ref="M256:M257" ca="1" si="179">IF(OR(L256="坦克",L256="碎片"),VLOOKUP(C256,INDIRECT("坦克ID"),MATCH(L256&amp;"ID",INDIRECT("坦克标头"),0),FALSE),VLOOKUP(C256,INDIRECT(L256&amp;"ID"),2,FALSE))</f>
        <v>52311</v>
      </c>
      <c r="N256" s="3" t="str">
        <f ca="1">N255&amp;","&amp;M256</f>
        <v>51311,52311</v>
      </c>
      <c r="O256" s="3" t="str">
        <f>O255&amp;","&amp;I256</f>
        <v>750,750</v>
      </c>
      <c r="P256" s="1" t="str">
        <f>P255&amp;","&amp;"("&amp;J256&amp;","&amp;K256&amp;")"</f>
        <v>(2,6),(2,6)</v>
      </c>
      <c r="Q256" s="3" t="str">
        <f>IF(D256="坦克碎片",VLOOKUP(C256,道具信息!$N$2:$O$291,2,FALSE)&amp;"碎片",VLOOKUP(C256,道具信息!$N$2:$O$291,2,FALSE))</f>
        <v>T3坦克碎片</v>
      </c>
      <c r="R256" s="3">
        <f t="shared" si="174"/>
        <v>4500</v>
      </c>
      <c r="S256" s="11">
        <f t="shared" si="175"/>
        <v>0.45300000000000001</v>
      </c>
      <c r="T256" s="3" t="str">
        <f>VLOOKUP(Q256,道具信息!$Q$3:$S$20,2,FALSE)</f>
        <v>CHEST_ITEM_TYPE_T3_SHARD</v>
      </c>
      <c r="U256" s="3" t="str">
        <f>IF(COUNTIF(U$255:U255,T256)=0,T256,"")</f>
        <v/>
      </c>
      <c r="V256" s="3" t="str">
        <f>IF(U256&lt;&gt;"",V255&amp;","&amp;U256,V255)</f>
        <v>CHEST_ITEM_TYPE_T3_SHARD</v>
      </c>
      <c r="W256" s="13" t="str">
        <f t="shared" ref="W256:W318" si="180">IF(U256&lt;&gt;"",ROUND(S256*100%,3),"")</f>
        <v/>
      </c>
      <c r="X256" s="3" t="str">
        <f t="shared" ref="X256:X318" si="181">TEXT(W256,"0.0%")</f>
        <v/>
      </c>
      <c r="Y256" s="3" t="str">
        <f>IF(X256&lt;&gt;"",Y255&amp;","&amp;X256,Y255)</f>
        <v>45.3%</v>
      </c>
    </row>
    <row r="257" spans="2:25" x14ac:dyDescent="0.3">
      <c r="B257" s="2">
        <f>数据源!AL289</f>
        <v>7</v>
      </c>
      <c r="C257" s="2" t="str">
        <f>数据源!AM289</f>
        <v>黑豹</v>
      </c>
      <c r="D257" s="2" t="str">
        <f>数据源!AN289</f>
        <v>坦克碎片</v>
      </c>
      <c r="E257" s="2">
        <f>数据源!AO289</f>
        <v>44</v>
      </c>
      <c r="F257" s="2">
        <f>数据源!AP289</f>
        <v>4</v>
      </c>
      <c r="G257" s="2">
        <f>数据源!AQ289</f>
        <v>0.13139999999999999</v>
      </c>
      <c r="H257" s="2">
        <f>数据源!AR289</f>
        <v>7.503238636363635E-2</v>
      </c>
      <c r="I257" s="2">
        <f>数据源!AS289</f>
        <v>750</v>
      </c>
      <c r="J257" s="3">
        <f t="shared" si="176"/>
        <v>2</v>
      </c>
      <c r="K257" s="3">
        <f t="shared" si="177"/>
        <v>6</v>
      </c>
      <c r="L257" s="3" t="str">
        <f t="shared" si="178"/>
        <v>碎片</v>
      </c>
      <c r="M257" s="3">
        <f t="shared" ca="1" si="179"/>
        <v>53311</v>
      </c>
      <c r="N257" s="3" t="str">
        <f t="shared" ref="N257:N258" ca="1" si="182">N256&amp;","&amp;M257</f>
        <v>51311,52311,53311</v>
      </c>
      <c r="O257" s="3" t="str">
        <f t="shared" ref="O257:O258" si="183">O256&amp;","&amp;I257</f>
        <v>750,750,750</v>
      </c>
      <c r="P257" s="1" t="str">
        <f t="shared" ref="P257:P258" si="184">P256&amp;","&amp;"("&amp;J257&amp;","&amp;K257&amp;")"</f>
        <v>(2,6),(2,6),(2,6)</v>
      </c>
      <c r="Q257" s="3" t="str">
        <f>IF(D257="坦克碎片",VLOOKUP(C257,道具信息!$N$2:$O$291,2,FALSE)&amp;"碎片",VLOOKUP(C257,道具信息!$N$2:$O$291,2,FALSE))</f>
        <v>T3坦克碎片</v>
      </c>
      <c r="R257" s="3">
        <f t="shared" si="174"/>
        <v>4500</v>
      </c>
      <c r="S257" s="11">
        <f t="shared" si="175"/>
        <v>0.45300000000000001</v>
      </c>
      <c r="T257" s="3" t="str">
        <f>VLOOKUP(Q257,道具信息!$Q$3:$S$20,2,FALSE)</f>
        <v>CHEST_ITEM_TYPE_T3_SHARD</v>
      </c>
      <c r="U257" s="3" t="str">
        <f>IF(COUNTIF(U$255:U256,T257)=0,T257,"")</f>
        <v/>
      </c>
      <c r="V257" s="3" t="str">
        <f t="shared" ref="V257:V318" si="185">IF(U257&lt;&gt;"",V256&amp;","&amp;U257,V256)</f>
        <v>CHEST_ITEM_TYPE_T3_SHARD</v>
      </c>
      <c r="W257" s="13" t="str">
        <f t="shared" si="180"/>
        <v/>
      </c>
      <c r="X257" s="3" t="str">
        <f t="shared" si="181"/>
        <v/>
      </c>
      <c r="Y257" s="3" t="str">
        <f t="shared" ref="Y257:Y318" si="186">IF(X257&lt;&gt;"",Y256&amp;","&amp;X257,Y256)</f>
        <v>45.3%</v>
      </c>
    </row>
    <row r="258" spans="2:25" x14ac:dyDescent="0.3">
      <c r="B258" s="2">
        <f>数据源!AL290</f>
        <v>7</v>
      </c>
      <c r="C258" s="2" t="str">
        <f>数据源!AM290</f>
        <v>十字军</v>
      </c>
      <c r="D258" s="2" t="str">
        <f>数据源!AN290</f>
        <v>坦克碎片</v>
      </c>
      <c r="E258" s="2">
        <f>数据源!AO290</f>
        <v>58.666666666666657</v>
      </c>
      <c r="F258" s="2">
        <f>数据源!AP290</f>
        <v>2</v>
      </c>
      <c r="G258" s="2">
        <f>数据源!AQ290</f>
        <v>8.7599999999999997E-2</v>
      </c>
      <c r="H258" s="2">
        <f>数据源!AR290</f>
        <v>7.5032386363636364E-2</v>
      </c>
      <c r="I258" s="2">
        <f>数据源!AS290</f>
        <v>750</v>
      </c>
      <c r="J258" s="3">
        <f t="shared" si="176"/>
        <v>1</v>
      </c>
      <c r="K258" s="3">
        <f t="shared" si="177"/>
        <v>3</v>
      </c>
      <c r="L258" s="3" t="str">
        <f t="shared" ref="L258:L272" si="187">RIGHT(D258,2)</f>
        <v>碎片</v>
      </c>
      <c r="M258" s="3">
        <f t="shared" ref="M258:M272" ca="1" si="188">IF(OR(L258="坦克",L258="碎片"),VLOOKUP(C258,INDIRECT("坦克ID"),MATCH(L258&amp;"ID",INDIRECT("坦克标头"),0),FALSE),VLOOKUP(C258,INDIRECT(L258&amp;"ID"),2,FALSE))</f>
        <v>51321</v>
      </c>
      <c r="N258" s="3" t="str">
        <f t="shared" ca="1" si="182"/>
        <v>51311,52311,53311,51321</v>
      </c>
      <c r="O258" s="3" t="str">
        <f t="shared" si="183"/>
        <v>750,750,750,750</v>
      </c>
      <c r="P258" s="1" t="str">
        <f t="shared" si="184"/>
        <v>(2,6),(2,6),(2,6),(1,3)</v>
      </c>
      <c r="Q258" s="3" t="str">
        <f>IF(D258="坦克碎片",VLOOKUP(C258,道具信息!$N$2:$O$291,2,FALSE)&amp;"碎片",VLOOKUP(C258,道具信息!$N$2:$O$291,2,FALSE))</f>
        <v>T3坦克碎片</v>
      </c>
      <c r="R258" s="3">
        <f t="shared" si="174"/>
        <v>4500</v>
      </c>
      <c r="S258" s="11">
        <f t="shared" si="175"/>
        <v>0.45300000000000001</v>
      </c>
      <c r="T258" s="3" t="str">
        <f>VLOOKUP(Q258,道具信息!$Q$3:$S$20,2,FALSE)</f>
        <v>CHEST_ITEM_TYPE_T3_SHARD</v>
      </c>
      <c r="U258" s="3" t="str">
        <f>IF(COUNTIF(U$255:U257,T258)=0,T258,"")</f>
        <v/>
      </c>
      <c r="V258" s="3" t="str">
        <f t="shared" si="185"/>
        <v>CHEST_ITEM_TYPE_T3_SHARD</v>
      </c>
      <c r="W258" s="13" t="str">
        <f t="shared" si="180"/>
        <v/>
      </c>
      <c r="X258" s="3" t="str">
        <f t="shared" si="181"/>
        <v/>
      </c>
      <c r="Y258" s="3" t="str">
        <f t="shared" si="186"/>
        <v>45.3%</v>
      </c>
    </row>
    <row r="259" spans="2:25" x14ac:dyDescent="0.3">
      <c r="B259" s="2">
        <f>数据源!AL291</f>
        <v>7</v>
      </c>
      <c r="C259" s="2" t="str">
        <f>数据源!AM291</f>
        <v>谢尔曼</v>
      </c>
      <c r="D259" s="2" t="str">
        <f>数据源!AN291</f>
        <v>坦克碎片</v>
      </c>
      <c r="E259" s="2">
        <f>数据源!AO291</f>
        <v>58.666666666666657</v>
      </c>
      <c r="F259" s="2">
        <f>数据源!AP291</f>
        <v>2</v>
      </c>
      <c r="G259" s="2">
        <f>数据源!AQ291</f>
        <v>8.7599999999999997E-2</v>
      </c>
      <c r="H259" s="2">
        <f>数据源!AR291</f>
        <v>7.5032386363636364E-2</v>
      </c>
      <c r="I259" s="2">
        <f>数据源!AS291</f>
        <v>750</v>
      </c>
      <c r="J259" s="3">
        <f t="shared" si="176"/>
        <v>1</v>
      </c>
      <c r="K259" s="3">
        <f t="shared" si="177"/>
        <v>3</v>
      </c>
      <c r="L259" s="3" t="str">
        <f t="shared" si="187"/>
        <v>碎片</v>
      </c>
      <c r="M259" s="3">
        <f t="shared" ca="1" si="188"/>
        <v>52321</v>
      </c>
      <c r="N259" s="3" t="str">
        <f t="shared" ref="N259:N272" ca="1" si="189">N258&amp;","&amp;M259</f>
        <v>51311,52311,53311,51321,52321</v>
      </c>
      <c r="O259" s="3" t="str">
        <f t="shared" ref="O259:O272" si="190">O258&amp;","&amp;I259</f>
        <v>750,750,750,750,750</v>
      </c>
      <c r="P259" s="1" t="str">
        <f t="shared" ref="P259:P272" si="191">P258&amp;","&amp;"("&amp;J259&amp;","&amp;K259&amp;")"</f>
        <v>(2,6),(2,6),(2,6),(1,3),(1,3)</v>
      </c>
      <c r="Q259" s="3" t="str">
        <f>IF(D259="坦克碎片",VLOOKUP(C259,道具信息!$N$2:$O$291,2,FALSE)&amp;"碎片",VLOOKUP(C259,道具信息!$N$2:$O$291,2,FALSE))</f>
        <v>T3坦克碎片</v>
      </c>
      <c r="R259" s="3">
        <f t="shared" si="174"/>
        <v>4500</v>
      </c>
      <c r="S259" s="11">
        <f t="shared" si="175"/>
        <v>0.45300000000000001</v>
      </c>
      <c r="T259" s="3" t="str">
        <f>VLOOKUP(Q259,道具信息!$Q$3:$S$20,2,FALSE)</f>
        <v>CHEST_ITEM_TYPE_T3_SHARD</v>
      </c>
      <c r="U259" s="3" t="str">
        <f>IF(COUNTIF(U$255:U258,T259)=0,T259,"")</f>
        <v/>
      </c>
      <c r="V259" s="3" t="str">
        <f t="shared" si="185"/>
        <v>CHEST_ITEM_TYPE_T3_SHARD</v>
      </c>
      <c r="W259" s="13" t="str">
        <f t="shared" si="180"/>
        <v/>
      </c>
      <c r="X259" s="3" t="str">
        <f t="shared" si="181"/>
        <v/>
      </c>
      <c r="Y259" s="3" t="str">
        <f t="shared" si="186"/>
        <v>45.3%</v>
      </c>
    </row>
    <row r="260" spans="2:25" x14ac:dyDescent="0.3">
      <c r="B260" s="2">
        <f>数据源!AL292</f>
        <v>7</v>
      </c>
      <c r="C260" s="2" t="str">
        <f>数据源!AM292</f>
        <v>虎式</v>
      </c>
      <c r="D260" s="2" t="str">
        <f>数据源!AN292</f>
        <v>坦克碎片</v>
      </c>
      <c r="E260" s="2">
        <f>数据源!AO292</f>
        <v>58.666666666666657</v>
      </c>
      <c r="F260" s="2">
        <f>数据源!AP292</f>
        <v>2</v>
      </c>
      <c r="G260" s="2">
        <f>数据源!AQ292</f>
        <v>8.7599999999999997E-2</v>
      </c>
      <c r="H260" s="2">
        <f>数据源!AR292</f>
        <v>7.5032386363636364E-2</v>
      </c>
      <c r="I260" s="2">
        <f>数据源!AS292</f>
        <v>750</v>
      </c>
      <c r="J260" s="3">
        <f t="shared" si="176"/>
        <v>1</v>
      </c>
      <c r="K260" s="3">
        <f t="shared" si="177"/>
        <v>3</v>
      </c>
      <c r="L260" s="3" t="str">
        <f t="shared" si="187"/>
        <v>碎片</v>
      </c>
      <c r="M260" s="3">
        <f t="shared" ca="1" si="188"/>
        <v>53321</v>
      </c>
      <c r="N260" s="3" t="str">
        <f t="shared" ca="1" si="189"/>
        <v>51311,52311,53311,51321,52321,53321</v>
      </c>
      <c r="O260" s="3" t="str">
        <f t="shared" si="190"/>
        <v>750,750,750,750,750,750</v>
      </c>
      <c r="P260" s="1" t="str">
        <f t="shared" si="191"/>
        <v>(2,6),(2,6),(2,6),(1,3),(1,3),(1,3)</v>
      </c>
      <c r="Q260" s="3" t="str">
        <f>IF(D260="坦克碎片",VLOOKUP(C260,道具信息!$N$2:$O$291,2,FALSE)&amp;"碎片",VLOOKUP(C260,道具信息!$N$2:$O$291,2,FALSE))</f>
        <v>T3坦克碎片</v>
      </c>
      <c r="R260" s="3">
        <f t="shared" si="174"/>
        <v>4500</v>
      </c>
      <c r="S260" s="11">
        <f t="shared" si="175"/>
        <v>0.45300000000000001</v>
      </c>
      <c r="T260" s="3" t="str">
        <f>VLOOKUP(Q260,道具信息!$Q$3:$S$20,2,FALSE)</f>
        <v>CHEST_ITEM_TYPE_T3_SHARD</v>
      </c>
      <c r="U260" s="3" t="str">
        <f>IF(COUNTIF(U$255:U259,T260)=0,T260,"")</f>
        <v/>
      </c>
      <c r="V260" s="3" t="str">
        <f t="shared" si="185"/>
        <v>CHEST_ITEM_TYPE_T3_SHARD</v>
      </c>
      <c r="W260" s="13" t="str">
        <f t="shared" si="180"/>
        <v/>
      </c>
      <c r="X260" s="3" t="str">
        <f t="shared" si="181"/>
        <v/>
      </c>
      <c r="Y260" s="3" t="str">
        <f t="shared" si="186"/>
        <v>45.3%</v>
      </c>
    </row>
    <row r="261" spans="2:25" x14ac:dyDescent="0.3">
      <c r="B261" s="2">
        <f>数据源!AL293</f>
        <v>7</v>
      </c>
      <c r="C261" s="2" t="str">
        <f>数据源!AM293</f>
        <v>T1LP1</v>
      </c>
      <c r="D261" s="2" t="str">
        <f>数据源!AN293</f>
        <v>部件</v>
      </c>
      <c r="E261" s="2">
        <f>数据源!AO293</f>
        <v>21</v>
      </c>
      <c r="F261" s="2">
        <f>数据源!AP293</f>
        <v>1.5</v>
      </c>
      <c r="G261" s="2">
        <f>数据源!AQ293</f>
        <v>6.0000000000000001E-3</v>
      </c>
      <c r="H261" s="2">
        <f>数据源!AR293</f>
        <v>1.9142857142857142E-2</v>
      </c>
      <c r="I261" s="2">
        <f>数据源!AS293</f>
        <v>191</v>
      </c>
      <c r="J261" s="3">
        <f t="shared" si="176"/>
        <v>1</v>
      </c>
      <c r="K261" s="3">
        <f t="shared" si="177"/>
        <v>2</v>
      </c>
      <c r="L261" s="3" t="str">
        <f t="shared" si="187"/>
        <v>部件</v>
      </c>
      <c r="M261" s="3">
        <f t="shared" ca="1" si="188"/>
        <v>91001</v>
      </c>
      <c r="N261" s="3" t="str">
        <f t="shared" ca="1" si="189"/>
        <v>51311,52311,53311,51321,52321,53321,91001</v>
      </c>
      <c r="O261" s="3" t="str">
        <f t="shared" si="190"/>
        <v>750,750,750,750,750,750,191</v>
      </c>
      <c r="P261" s="1" t="str">
        <f t="shared" si="191"/>
        <v>(2,6),(2,6),(2,6),(1,3),(1,3),(1,3),(1,2)</v>
      </c>
      <c r="Q261" s="3" t="str">
        <f>IF(D261="坦克碎片",VLOOKUP(C261,道具信息!$N$2:$O$291,2,FALSE)&amp;"碎片",VLOOKUP(C261,道具信息!$N$2:$O$291,2,FALSE))</f>
        <v>T1部件</v>
      </c>
      <c r="R261" s="3">
        <f t="shared" si="174"/>
        <v>3438</v>
      </c>
      <c r="S261" s="11">
        <f t="shared" si="175"/>
        <v>0.34599999999999997</v>
      </c>
      <c r="T261" s="3" t="str">
        <f>VLOOKUP(Q261,道具信息!$Q$3:$S$20,2,FALSE)</f>
        <v>CHEST_ITEM_TYPE_T1_PART</v>
      </c>
      <c r="U261" s="3" t="str">
        <f>IF(COUNTIF(U$255:U260,T261)=0,T261,"")</f>
        <v>CHEST_ITEM_TYPE_T1_PART</v>
      </c>
      <c r="V261" s="3" t="str">
        <f t="shared" si="185"/>
        <v>CHEST_ITEM_TYPE_T3_SHARD,CHEST_ITEM_TYPE_T1_PART</v>
      </c>
      <c r="W261" s="13">
        <f t="shared" si="180"/>
        <v>0.34599999999999997</v>
      </c>
      <c r="X261" s="3" t="str">
        <f t="shared" si="181"/>
        <v>34.6%</v>
      </c>
      <c r="Y261" s="3" t="str">
        <f t="shared" si="186"/>
        <v>45.3%,34.6%</v>
      </c>
    </row>
    <row r="262" spans="2:25" x14ac:dyDescent="0.3">
      <c r="B262" s="2">
        <f>数据源!AL294</f>
        <v>7</v>
      </c>
      <c r="C262" s="2" t="str">
        <f>数据源!AM294</f>
        <v>T1LP3</v>
      </c>
      <c r="D262" s="2" t="str">
        <f>数据源!AN294</f>
        <v>部件</v>
      </c>
      <c r="E262" s="2">
        <f>数据源!AO294</f>
        <v>21</v>
      </c>
      <c r="F262" s="2">
        <f>数据源!AP294</f>
        <v>1.5</v>
      </c>
      <c r="G262" s="2">
        <f>数据源!AQ294</f>
        <v>6.0000000000000001E-3</v>
      </c>
      <c r="H262" s="2">
        <f>数据源!AR294</f>
        <v>1.9142857142857142E-2</v>
      </c>
      <c r="I262" s="2">
        <f>数据源!AS294</f>
        <v>191</v>
      </c>
      <c r="J262" s="3">
        <f t="shared" si="176"/>
        <v>1</v>
      </c>
      <c r="K262" s="3">
        <f t="shared" si="177"/>
        <v>2</v>
      </c>
      <c r="L262" s="3" t="str">
        <f t="shared" si="187"/>
        <v>部件</v>
      </c>
      <c r="M262" s="3">
        <f t="shared" ca="1" si="188"/>
        <v>91003</v>
      </c>
      <c r="N262" s="3" t="str">
        <f t="shared" ca="1" si="189"/>
        <v>51311,52311,53311,51321,52321,53321,91001,91003</v>
      </c>
      <c r="O262" s="3" t="str">
        <f t="shared" si="190"/>
        <v>750,750,750,750,750,750,191,191</v>
      </c>
      <c r="P262" s="1" t="str">
        <f t="shared" si="191"/>
        <v>(2,6),(2,6),(2,6),(1,3),(1,3),(1,3),(1,2),(1,2)</v>
      </c>
      <c r="Q262" s="3" t="str">
        <f>IF(D262="坦克碎片",VLOOKUP(C262,道具信息!$N$2:$O$291,2,FALSE)&amp;"碎片",VLOOKUP(C262,道具信息!$N$2:$O$291,2,FALSE))</f>
        <v>T1部件</v>
      </c>
      <c r="R262" s="3">
        <f t="shared" si="174"/>
        <v>3438</v>
      </c>
      <c r="S262" s="11">
        <f t="shared" si="175"/>
        <v>0.34599999999999997</v>
      </c>
      <c r="T262" s="3" t="str">
        <f>VLOOKUP(Q262,道具信息!$Q$3:$S$20,2,FALSE)</f>
        <v>CHEST_ITEM_TYPE_T1_PART</v>
      </c>
      <c r="U262" s="3" t="str">
        <f>IF(COUNTIF(U$255:U261,T262)=0,T262,"")</f>
        <v/>
      </c>
      <c r="V262" s="3" t="str">
        <f t="shared" si="185"/>
        <v>CHEST_ITEM_TYPE_T3_SHARD,CHEST_ITEM_TYPE_T1_PART</v>
      </c>
      <c r="W262" s="13" t="str">
        <f t="shared" si="180"/>
        <v/>
      </c>
      <c r="X262" s="3" t="str">
        <f t="shared" si="181"/>
        <v/>
      </c>
      <c r="Y262" s="3" t="str">
        <f t="shared" si="186"/>
        <v>45.3%,34.6%</v>
      </c>
    </row>
    <row r="263" spans="2:25" x14ac:dyDescent="0.3">
      <c r="B263" s="2">
        <f>数据源!AL295</f>
        <v>7</v>
      </c>
      <c r="C263" s="2" t="str">
        <f>数据源!AM295</f>
        <v>T1LP5</v>
      </c>
      <c r="D263" s="2" t="str">
        <f>数据源!AN295</f>
        <v>部件</v>
      </c>
      <c r="E263" s="2">
        <f>数据源!AO295</f>
        <v>21</v>
      </c>
      <c r="F263" s="2">
        <f>数据源!AP295</f>
        <v>1.5</v>
      </c>
      <c r="G263" s="2">
        <f>数据源!AQ295</f>
        <v>6.0000000000000001E-3</v>
      </c>
      <c r="H263" s="2">
        <f>数据源!AR295</f>
        <v>1.9142857142857142E-2</v>
      </c>
      <c r="I263" s="2">
        <f>数据源!AS295</f>
        <v>191</v>
      </c>
      <c r="J263" s="3">
        <f t="shared" si="176"/>
        <v>1</v>
      </c>
      <c r="K263" s="3">
        <f t="shared" si="177"/>
        <v>2</v>
      </c>
      <c r="L263" s="3" t="str">
        <f t="shared" si="187"/>
        <v>部件</v>
      </c>
      <c r="M263" s="3">
        <f t="shared" ca="1" si="188"/>
        <v>91005</v>
      </c>
      <c r="N263" s="3" t="str">
        <f t="shared" ca="1" si="189"/>
        <v>51311,52311,53311,51321,52321,53321,91001,91003,91005</v>
      </c>
      <c r="O263" s="3" t="str">
        <f t="shared" si="190"/>
        <v>750,750,750,750,750,750,191,191,191</v>
      </c>
      <c r="P263" s="1" t="str">
        <f t="shared" si="191"/>
        <v>(2,6),(2,6),(2,6),(1,3),(1,3),(1,3),(1,2),(1,2),(1,2)</v>
      </c>
      <c r="Q263" s="3" t="str">
        <f>IF(D263="坦克碎片",VLOOKUP(C263,道具信息!$N$2:$O$291,2,FALSE)&amp;"碎片",VLOOKUP(C263,道具信息!$N$2:$O$291,2,FALSE))</f>
        <v>T1部件</v>
      </c>
      <c r="R263" s="3">
        <f t="shared" si="174"/>
        <v>3438</v>
      </c>
      <c r="S263" s="11">
        <f t="shared" si="175"/>
        <v>0.34599999999999997</v>
      </c>
      <c r="T263" s="3" t="str">
        <f>VLOOKUP(Q263,道具信息!$Q$3:$S$20,2,FALSE)</f>
        <v>CHEST_ITEM_TYPE_T1_PART</v>
      </c>
      <c r="U263" s="3" t="str">
        <f>IF(COUNTIF(U$255:U262,T263)=0,T263,"")</f>
        <v/>
      </c>
      <c r="V263" s="3" t="str">
        <f t="shared" si="185"/>
        <v>CHEST_ITEM_TYPE_T3_SHARD,CHEST_ITEM_TYPE_T1_PART</v>
      </c>
      <c r="W263" s="13" t="str">
        <f t="shared" si="180"/>
        <v/>
      </c>
      <c r="X263" s="3" t="str">
        <f t="shared" si="181"/>
        <v/>
      </c>
      <c r="Y263" s="3" t="str">
        <f t="shared" si="186"/>
        <v>45.3%,34.6%</v>
      </c>
    </row>
    <row r="264" spans="2:25" x14ac:dyDescent="0.3">
      <c r="B264" s="2">
        <f>数据源!AL296</f>
        <v>7</v>
      </c>
      <c r="C264" s="2" t="str">
        <f>数据源!AM296</f>
        <v>T1MP1</v>
      </c>
      <c r="D264" s="2" t="str">
        <f>数据源!AN296</f>
        <v>部件</v>
      </c>
      <c r="E264" s="2">
        <f>数据源!AO296</f>
        <v>21</v>
      </c>
      <c r="F264" s="2">
        <f>数据源!AP296</f>
        <v>1.5</v>
      </c>
      <c r="G264" s="2">
        <f>数据源!AQ296</f>
        <v>6.0000000000000001E-3</v>
      </c>
      <c r="H264" s="2">
        <f>数据源!AR296</f>
        <v>1.9142857142857142E-2</v>
      </c>
      <c r="I264" s="2">
        <f>数据源!AS296</f>
        <v>191</v>
      </c>
      <c r="J264" s="3">
        <f t="shared" si="176"/>
        <v>1</v>
      </c>
      <c r="K264" s="3">
        <f t="shared" si="177"/>
        <v>2</v>
      </c>
      <c r="L264" s="3" t="str">
        <f t="shared" si="187"/>
        <v>部件</v>
      </c>
      <c r="M264" s="3">
        <f t="shared" ca="1" si="188"/>
        <v>91101</v>
      </c>
      <c r="N264" s="3" t="str">
        <f t="shared" ca="1" si="189"/>
        <v>51311,52311,53311,51321,52321,53321,91001,91003,91005,91101</v>
      </c>
      <c r="O264" s="3" t="str">
        <f t="shared" si="190"/>
        <v>750,750,750,750,750,750,191,191,191,191</v>
      </c>
      <c r="P264" s="1" t="str">
        <f t="shared" si="191"/>
        <v>(2,6),(2,6),(2,6),(1,3),(1,3),(1,3),(1,2),(1,2),(1,2),(1,2)</v>
      </c>
      <c r="Q264" s="3" t="str">
        <f>IF(D264="坦克碎片",VLOOKUP(C264,道具信息!$N$2:$O$291,2,FALSE)&amp;"碎片",VLOOKUP(C264,道具信息!$N$2:$O$291,2,FALSE))</f>
        <v>T1部件</v>
      </c>
      <c r="R264" s="3">
        <f t="shared" si="174"/>
        <v>3438</v>
      </c>
      <c r="S264" s="11">
        <f t="shared" si="175"/>
        <v>0.34599999999999997</v>
      </c>
      <c r="T264" s="3" t="str">
        <f>VLOOKUP(Q264,道具信息!$Q$3:$S$20,2,FALSE)</f>
        <v>CHEST_ITEM_TYPE_T1_PART</v>
      </c>
      <c r="U264" s="3" t="str">
        <f>IF(COUNTIF(U$255:U263,T264)=0,T264,"")</f>
        <v/>
      </c>
      <c r="V264" s="3" t="str">
        <f t="shared" si="185"/>
        <v>CHEST_ITEM_TYPE_T3_SHARD,CHEST_ITEM_TYPE_T1_PART</v>
      </c>
      <c r="W264" s="13" t="str">
        <f t="shared" si="180"/>
        <v/>
      </c>
      <c r="X264" s="3" t="str">
        <f t="shared" si="181"/>
        <v/>
      </c>
      <c r="Y264" s="3" t="str">
        <f t="shared" si="186"/>
        <v>45.3%,34.6%</v>
      </c>
    </row>
    <row r="265" spans="2:25" x14ac:dyDescent="0.3">
      <c r="B265" s="2">
        <f>数据源!AL297</f>
        <v>7</v>
      </c>
      <c r="C265" s="2" t="str">
        <f>数据源!AM297</f>
        <v>T1MP3</v>
      </c>
      <c r="D265" s="2" t="str">
        <f>数据源!AN297</f>
        <v>部件</v>
      </c>
      <c r="E265" s="2">
        <f>数据源!AO297</f>
        <v>21</v>
      </c>
      <c r="F265" s="2">
        <f>数据源!AP297</f>
        <v>1.5</v>
      </c>
      <c r="G265" s="2">
        <f>数据源!AQ297</f>
        <v>6.0000000000000001E-3</v>
      </c>
      <c r="H265" s="2">
        <f>数据源!AR297</f>
        <v>1.9142857142857142E-2</v>
      </c>
      <c r="I265" s="2">
        <f>数据源!AS297</f>
        <v>191</v>
      </c>
      <c r="J265" s="3">
        <f t="shared" si="176"/>
        <v>1</v>
      </c>
      <c r="K265" s="3">
        <f t="shared" si="177"/>
        <v>2</v>
      </c>
      <c r="L265" s="3" t="str">
        <f t="shared" si="187"/>
        <v>部件</v>
      </c>
      <c r="M265" s="3">
        <f t="shared" ca="1" si="188"/>
        <v>91103</v>
      </c>
      <c r="N265" s="3" t="str">
        <f t="shared" ca="1" si="189"/>
        <v>51311,52311,53311,51321,52321,53321,91001,91003,91005,91101,91103</v>
      </c>
      <c r="O265" s="3" t="str">
        <f t="shared" si="190"/>
        <v>750,750,750,750,750,750,191,191,191,191,191</v>
      </c>
      <c r="P265" s="1" t="str">
        <f t="shared" si="191"/>
        <v>(2,6),(2,6),(2,6),(1,3),(1,3),(1,3),(1,2),(1,2),(1,2),(1,2),(1,2)</v>
      </c>
      <c r="Q265" s="3" t="str">
        <f>IF(D265="坦克碎片",VLOOKUP(C265,道具信息!$N$2:$O$291,2,FALSE)&amp;"碎片",VLOOKUP(C265,道具信息!$N$2:$O$291,2,FALSE))</f>
        <v>T1部件</v>
      </c>
      <c r="R265" s="3">
        <f t="shared" si="174"/>
        <v>3438</v>
      </c>
      <c r="S265" s="11">
        <f t="shared" si="175"/>
        <v>0.34599999999999997</v>
      </c>
      <c r="T265" s="3" t="str">
        <f>VLOOKUP(Q265,道具信息!$Q$3:$S$20,2,FALSE)</f>
        <v>CHEST_ITEM_TYPE_T1_PART</v>
      </c>
      <c r="U265" s="3" t="str">
        <f>IF(COUNTIF(U$255:U264,T265)=0,T265,"")</f>
        <v/>
      </c>
      <c r="V265" s="3" t="str">
        <f t="shared" si="185"/>
        <v>CHEST_ITEM_TYPE_T3_SHARD,CHEST_ITEM_TYPE_T1_PART</v>
      </c>
      <c r="W265" s="13" t="str">
        <f t="shared" si="180"/>
        <v/>
      </c>
      <c r="X265" s="3" t="str">
        <f t="shared" si="181"/>
        <v/>
      </c>
      <c r="Y265" s="3" t="str">
        <f t="shared" si="186"/>
        <v>45.3%,34.6%</v>
      </c>
    </row>
    <row r="266" spans="2:25" x14ac:dyDescent="0.3">
      <c r="B266" s="2">
        <f>数据源!AL298</f>
        <v>7</v>
      </c>
      <c r="C266" s="2" t="str">
        <f>数据源!AM298</f>
        <v>T1MP5</v>
      </c>
      <c r="D266" s="2" t="str">
        <f>数据源!AN298</f>
        <v>部件</v>
      </c>
      <c r="E266" s="2">
        <f>数据源!AO298</f>
        <v>21</v>
      </c>
      <c r="F266" s="2">
        <f>数据源!AP298</f>
        <v>1.5</v>
      </c>
      <c r="G266" s="2">
        <f>数据源!AQ298</f>
        <v>6.0000000000000001E-3</v>
      </c>
      <c r="H266" s="2">
        <f>数据源!AR298</f>
        <v>1.9142857142857142E-2</v>
      </c>
      <c r="I266" s="2">
        <f>数据源!AS298</f>
        <v>191</v>
      </c>
      <c r="J266" s="3">
        <f t="shared" si="176"/>
        <v>1</v>
      </c>
      <c r="K266" s="3">
        <f t="shared" si="177"/>
        <v>2</v>
      </c>
      <c r="L266" s="3" t="str">
        <f t="shared" si="187"/>
        <v>部件</v>
      </c>
      <c r="M266" s="3">
        <f t="shared" ca="1" si="188"/>
        <v>91105</v>
      </c>
      <c r="N266" s="3" t="str">
        <f t="shared" ca="1" si="189"/>
        <v>51311,52311,53311,51321,52321,53321,91001,91003,91005,91101,91103,91105</v>
      </c>
      <c r="O266" s="3" t="str">
        <f t="shared" si="190"/>
        <v>750,750,750,750,750,750,191,191,191,191,191,191</v>
      </c>
      <c r="P266" s="1" t="str">
        <f t="shared" si="191"/>
        <v>(2,6),(2,6),(2,6),(1,3),(1,3),(1,3),(1,2),(1,2),(1,2),(1,2),(1,2),(1,2)</v>
      </c>
      <c r="Q266" s="3" t="str">
        <f>IF(D266="坦克碎片",VLOOKUP(C266,道具信息!$N$2:$O$291,2,FALSE)&amp;"碎片",VLOOKUP(C266,道具信息!$N$2:$O$291,2,FALSE))</f>
        <v>T1部件</v>
      </c>
      <c r="R266" s="3">
        <f t="shared" si="174"/>
        <v>3438</v>
      </c>
      <c r="S266" s="11">
        <f t="shared" si="175"/>
        <v>0.34599999999999997</v>
      </c>
      <c r="T266" s="3" t="str">
        <f>VLOOKUP(Q266,道具信息!$Q$3:$S$20,2,FALSE)</f>
        <v>CHEST_ITEM_TYPE_T1_PART</v>
      </c>
      <c r="U266" s="3" t="str">
        <f>IF(COUNTIF(U$255:U265,T266)=0,T266,"")</f>
        <v/>
      </c>
      <c r="V266" s="3" t="str">
        <f t="shared" si="185"/>
        <v>CHEST_ITEM_TYPE_T3_SHARD,CHEST_ITEM_TYPE_T1_PART</v>
      </c>
      <c r="W266" s="13" t="str">
        <f t="shared" si="180"/>
        <v/>
      </c>
      <c r="X266" s="3" t="str">
        <f t="shared" si="181"/>
        <v/>
      </c>
      <c r="Y266" s="3" t="str">
        <f t="shared" si="186"/>
        <v>45.3%,34.6%</v>
      </c>
    </row>
    <row r="267" spans="2:25" x14ac:dyDescent="0.3">
      <c r="B267" s="2">
        <f>数据源!AL299</f>
        <v>7</v>
      </c>
      <c r="C267" s="2" t="str">
        <f>数据源!AM299</f>
        <v>T1HP1</v>
      </c>
      <c r="D267" s="2" t="str">
        <f>数据源!AN299</f>
        <v>部件</v>
      </c>
      <c r="E267" s="2">
        <f>数据源!AO299</f>
        <v>21</v>
      </c>
      <c r="F267" s="2">
        <f>数据源!AP299</f>
        <v>1.5</v>
      </c>
      <c r="G267" s="2">
        <f>数据源!AQ299</f>
        <v>6.0000000000000001E-3</v>
      </c>
      <c r="H267" s="2">
        <f>数据源!AR299</f>
        <v>1.9142857142857142E-2</v>
      </c>
      <c r="I267" s="2">
        <f>数据源!AS299</f>
        <v>191</v>
      </c>
      <c r="J267" s="3">
        <f t="shared" si="176"/>
        <v>1</v>
      </c>
      <c r="K267" s="3">
        <f t="shared" si="177"/>
        <v>2</v>
      </c>
      <c r="L267" s="3" t="str">
        <f t="shared" si="187"/>
        <v>部件</v>
      </c>
      <c r="M267" s="3">
        <f t="shared" ca="1" si="188"/>
        <v>91201</v>
      </c>
      <c r="N267" s="3" t="str">
        <f t="shared" ca="1" si="189"/>
        <v>51311,52311,53311,51321,52321,53321,91001,91003,91005,91101,91103,91105,91201</v>
      </c>
      <c r="O267" s="3" t="str">
        <f t="shared" si="190"/>
        <v>750,750,750,750,750,750,191,191,191,191,191,191,191</v>
      </c>
      <c r="P267" s="1" t="str">
        <f t="shared" si="191"/>
        <v>(2,6),(2,6),(2,6),(1,3),(1,3),(1,3),(1,2),(1,2),(1,2),(1,2),(1,2),(1,2),(1,2)</v>
      </c>
      <c r="Q267" s="3" t="str">
        <f>IF(D267="坦克碎片",VLOOKUP(C267,道具信息!$N$2:$O$291,2,FALSE)&amp;"碎片",VLOOKUP(C267,道具信息!$N$2:$O$291,2,FALSE))</f>
        <v>T1部件</v>
      </c>
      <c r="R267" s="3">
        <f t="shared" si="174"/>
        <v>3438</v>
      </c>
      <c r="S267" s="11">
        <f t="shared" si="175"/>
        <v>0.34599999999999997</v>
      </c>
      <c r="T267" s="3" t="str">
        <f>VLOOKUP(Q267,道具信息!$Q$3:$S$20,2,FALSE)</f>
        <v>CHEST_ITEM_TYPE_T1_PART</v>
      </c>
      <c r="U267" s="3" t="str">
        <f>IF(COUNTIF(U$255:U266,T267)=0,T267,"")</f>
        <v/>
      </c>
      <c r="V267" s="3" t="str">
        <f t="shared" si="185"/>
        <v>CHEST_ITEM_TYPE_T3_SHARD,CHEST_ITEM_TYPE_T1_PART</v>
      </c>
      <c r="W267" s="13" t="str">
        <f t="shared" si="180"/>
        <v/>
      </c>
      <c r="X267" s="3" t="str">
        <f t="shared" si="181"/>
        <v/>
      </c>
      <c r="Y267" s="3" t="str">
        <f t="shared" si="186"/>
        <v>45.3%,34.6%</v>
      </c>
    </row>
    <row r="268" spans="2:25" x14ac:dyDescent="0.3">
      <c r="B268" s="2">
        <f>数据源!AL300</f>
        <v>7</v>
      </c>
      <c r="C268" s="2" t="str">
        <f>数据源!AM300</f>
        <v>T1HP3</v>
      </c>
      <c r="D268" s="2" t="str">
        <f>数据源!AN300</f>
        <v>部件</v>
      </c>
      <c r="E268" s="2">
        <f>数据源!AO300</f>
        <v>21</v>
      </c>
      <c r="F268" s="2">
        <f>数据源!AP300</f>
        <v>1.5</v>
      </c>
      <c r="G268" s="2">
        <f>数据源!AQ300</f>
        <v>6.0000000000000001E-3</v>
      </c>
      <c r="H268" s="2">
        <f>数据源!AR300</f>
        <v>1.9142857142857142E-2</v>
      </c>
      <c r="I268" s="2">
        <f>数据源!AS300</f>
        <v>191</v>
      </c>
      <c r="J268" s="3">
        <f t="shared" si="176"/>
        <v>1</v>
      </c>
      <c r="K268" s="3">
        <f t="shared" si="177"/>
        <v>2</v>
      </c>
      <c r="L268" s="3" t="str">
        <f t="shared" si="187"/>
        <v>部件</v>
      </c>
      <c r="M268" s="3">
        <f t="shared" ca="1" si="188"/>
        <v>91203</v>
      </c>
      <c r="N268" s="3" t="str">
        <f t="shared" ca="1" si="189"/>
        <v>51311,52311,53311,51321,52321,53321,91001,91003,91005,91101,91103,91105,91201,91203</v>
      </c>
      <c r="O268" s="3" t="str">
        <f t="shared" si="190"/>
        <v>750,750,750,750,750,750,191,191,191,191,191,191,191,191</v>
      </c>
      <c r="P268" s="1" t="str">
        <f t="shared" si="191"/>
        <v>(2,6),(2,6),(2,6),(1,3),(1,3),(1,3),(1,2),(1,2),(1,2),(1,2),(1,2),(1,2),(1,2),(1,2)</v>
      </c>
      <c r="Q268" s="3" t="str">
        <f>IF(D268="坦克碎片",VLOOKUP(C268,道具信息!$N$2:$O$291,2,FALSE)&amp;"碎片",VLOOKUP(C268,道具信息!$N$2:$O$291,2,FALSE))</f>
        <v>T1部件</v>
      </c>
      <c r="R268" s="3">
        <f t="shared" si="174"/>
        <v>3438</v>
      </c>
      <c r="S268" s="11">
        <f t="shared" si="175"/>
        <v>0.34599999999999997</v>
      </c>
      <c r="T268" s="3" t="str">
        <f>VLOOKUP(Q268,道具信息!$Q$3:$S$20,2,FALSE)</f>
        <v>CHEST_ITEM_TYPE_T1_PART</v>
      </c>
      <c r="U268" s="3" t="str">
        <f>IF(COUNTIF(U$255:U267,T268)=0,T268,"")</f>
        <v/>
      </c>
      <c r="V268" s="3" t="str">
        <f t="shared" si="185"/>
        <v>CHEST_ITEM_TYPE_T3_SHARD,CHEST_ITEM_TYPE_T1_PART</v>
      </c>
      <c r="W268" s="13" t="str">
        <f t="shared" si="180"/>
        <v/>
      </c>
      <c r="X268" s="3" t="str">
        <f t="shared" si="181"/>
        <v/>
      </c>
      <c r="Y268" s="3" t="str">
        <f t="shared" si="186"/>
        <v>45.3%,34.6%</v>
      </c>
    </row>
    <row r="269" spans="2:25" x14ac:dyDescent="0.3">
      <c r="B269" s="2">
        <f>数据源!AL301</f>
        <v>7</v>
      </c>
      <c r="C269" s="2" t="str">
        <f>数据源!AM301</f>
        <v>T1HP5</v>
      </c>
      <c r="D269" s="2" t="str">
        <f>数据源!AN301</f>
        <v>部件</v>
      </c>
      <c r="E269" s="2">
        <f>数据源!AO301</f>
        <v>21</v>
      </c>
      <c r="F269" s="2">
        <f>数据源!AP301</f>
        <v>1.5</v>
      </c>
      <c r="G269" s="2">
        <f>数据源!AQ301</f>
        <v>6.0000000000000001E-3</v>
      </c>
      <c r="H269" s="2">
        <f>数据源!AR301</f>
        <v>1.9142857142857142E-2</v>
      </c>
      <c r="I269" s="2">
        <f>数据源!AS301</f>
        <v>191</v>
      </c>
      <c r="J269" s="3">
        <f t="shared" si="176"/>
        <v>1</v>
      </c>
      <c r="K269" s="3">
        <f t="shared" si="177"/>
        <v>2</v>
      </c>
      <c r="L269" s="3" t="str">
        <f t="shared" si="187"/>
        <v>部件</v>
      </c>
      <c r="M269" s="3">
        <f t="shared" ca="1" si="188"/>
        <v>91205</v>
      </c>
      <c r="N269" s="3" t="str">
        <f t="shared" ca="1" si="189"/>
        <v>51311,52311,53311,51321,52321,53321,91001,91003,91005,91101,91103,91105,91201,91203,91205</v>
      </c>
      <c r="O269" s="3" t="str">
        <f t="shared" si="190"/>
        <v>750,750,750,750,750,750,191,191,191,191,191,191,191,191,191</v>
      </c>
      <c r="P269" s="1" t="str">
        <f t="shared" si="191"/>
        <v>(2,6),(2,6),(2,6),(1,3),(1,3),(1,3),(1,2),(1,2),(1,2),(1,2),(1,2),(1,2),(1,2),(1,2),(1,2)</v>
      </c>
      <c r="Q269" s="3" t="str">
        <f>IF(D269="坦克碎片",VLOOKUP(C269,道具信息!$N$2:$O$291,2,FALSE)&amp;"碎片",VLOOKUP(C269,道具信息!$N$2:$O$291,2,FALSE))</f>
        <v>T1部件</v>
      </c>
      <c r="R269" s="3">
        <f t="shared" si="174"/>
        <v>3438</v>
      </c>
      <c r="S269" s="11">
        <f t="shared" si="175"/>
        <v>0.34599999999999997</v>
      </c>
      <c r="T269" s="3" t="str">
        <f>VLOOKUP(Q269,道具信息!$Q$3:$S$20,2,FALSE)</f>
        <v>CHEST_ITEM_TYPE_T1_PART</v>
      </c>
      <c r="U269" s="3" t="str">
        <f>IF(COUNTIF(U$255:U268,T269)=0,T269,"")</f>
        <v/>
      </c>
      <c r="V269" s="3" t="str">
        <f t="shared" si="185"/>
        <v>CHEST_ITEM_TYPE_T3_SHARD,CHEST_ITEM_TYPE_T1_PART</v>
      </c>
      <c r="W269" s="13" t="str">
        <f t="shared" si="180"/>
        <v/>
      </c>
      <c r="X269" s="3" t="str">
        <f t="shared" si="181"/>
        <v/>
      </c>
      <c r="Y269" s="3" t="str">
        <f t="shared" si="186"/>
        <v>45.3%,34.6%</v>
      </c>
    </row>
    <row r="270" spans="2:25" x14ac:dyDescent="0.3">
      <c r="B270" s="2">
        <f>数据源!AL302</f>
        <v>7</v>
      </c>
      <c r="C270" s="2" t="str">
        <f>数据源!AM302</f>
        <v>T1LP2</v>
      </c>
      <c r="D270" s="2" t="str">
        <f>数据源!AN302</f>
        <v>部件</v>
      </c>
      <c r="E270" s="2">
        <f>数据源!AO302</f>
        <v>21</v>
      </c>
      <c r="F270" s="2">
        <f>数据源!AP302</f>
        <v>1.5</v>
      </c>
      <c r="G270" s="2">
        <f>数据源!AQ302</f>
        <v>6.0000000000000001E-3</v>
      </c>
      <c r="H270" s="2">
        <f>数据源!AR302</f>
        <v>1.9142857142857142E-2</v>
      </c>
      <c r="I270" s="2">
        <f>数据源!AS302</f>
        <v>191</v>
      </c>
      <c r="J270" s="3">
        <f t="shared" si="176"/>
        <v>1</v>
      </c>
      <c r="K270" s="3">
        <f t="shared" si="177"/>
        <v>2</v>
      </c>
      <c r="L270" s="3" t="str">
        <f t="shared" si="187"/>
        <v>部件</v>
      </c>
      <c r="M270" s="3">
        <f t="shared" ca="1" si="188"/>
        <v>91002</v>
      </c>
      <c r="N270" s="3" t="str">
        <f t="shared" ca="1" si="189"/>
        <v>51311,52311,53311,51321,52321,53321,91001,91003,91005,91101,91103,91105,91201,91203,91205,91002</v>
      </c>
      <c r="O270" s="3" t="str">
        <f t="shared" si="190"/>
        <v>750,750,750,750,750,750,191,191,191,191,191,191,191,191,191,191</v>
      </c>
      <c r="P270" s="1" t="str">
        <f t="shared" si="191"/>
        <v>(2,6),(2,6),(2,6),(1,3),(1,3),(1,3),(1,2),(1,2),(1,2),(1,2),(1,2),(1,2),(1,2),(1,2),(1,2),(1,2)</v>
      </c>
      <c r="Q270" s="3" t="str">
        <f>IF(D270="坦克碎片",VLOOKUP(C270,道具信息!$N$2:$O$291,2,FALSE)&amp;"碎片",VLOOKUP(C270,道具信息!$N$2:$O$291,2,FALSE))</f>
        <v>T1部件</v>
      </c>
      <c r="R270" s="3">
        <f t="shared" si="174"/>
        <v>3438</v>
      </c>
      <c r="S270" s="11">
        <f t="shared" si="175"/>
        <v>0.34599999999999997</v>
      </c>
      <c r="T270" s="3" t="str">
        <f>VLOOKUP(Q270,道具信息!$Q$3:$S$20,2,FALSE)</f>
        <v>CHEST_ITEM_TYPE_T1_PART</v>
      </c>
      <c r="U270" s="3" t="str">
        <f>IF(COUNTIF(U$255:U269,T270)=0,T270,"")</f>
        <v/>
      </c>
      <c r="V270" s="3" t="str">
        <f t="shared" si="185"/>
        <v>CHEST_ITEM_TYPE_T3_SHARD,CHEST_ITEM_TYPE_T1_PART</v>
      </c>
      <c r="W270" s="13" t="str">
        <f t="shared" si="180"/>
        <v/>
      </c>
      <c r="X270" s="3" t="str">
        <f t="shared" si="181"/>
        <v/>
      </c>
      <c r="Y270" s="3" t="str">
        <f t="shared" si="186"/>
        <v>45.3%,34.6%</v>
      </c>
    </row>
    <row r="271" spans="2:25" x14ac:dyDescent="0.3">
      <c r="B271" s="2">
        <f>数据源!AL303</f>
        <v>7</v>
      </c>
      <c r="C271" s="2" t="str">
        <f>数据源!AM303</f>
        <v>T1LP4</v>
      </c>
      <c r="D271" s="2" t="str">
        <f>数据源!AN303</f>
        <v>部件</v>
      </c>
      <c r="E271" s="2">
        <f>数据源!AO303</f>
        <v>21</v>
      </c>
      <c r="F271" s="2">
        <f>数据源!AP303</f>
        <v>1.5</v>
      </c>
      <c r="G271" s="2">
        <f>数据源!AQ303</f>
        <v>6.0000000000000001E-3</v>
      </c>
      <c r="H271" s="2">
        <f>数据源!AR303</f>
        <v>1.9142857142857142E-2</v>
      </c>
      <c r="I271" s="2">
        <f>数据源!AS303</f>
        <v>191</v>
      </c>
      <c r="J271" s="3">
        <f t="shared" si="176"/>
        <v>1</v>
      </c>
      <c r="K271" s="3">
        <f t="shared" si="177"/>
        <v>2</v>
      </c>
      <c r="L271" s="3" t="str">
        <f t="shared" si="187"/>
        <v>部件</v>
      </c>
      <c r="M271" s="3">
        <f t="shared" ca="1" si="188"/>
        <v>91004</v>
      </c>
      <c r="N271" s="3" t="str">
        <f t="shared" ca="1" si="189"/>
        <v>51311,52311,53311,51321,52321,53321,91001,91003,91005,91101,91103,91105,91201,91203,91205,91002,91004</v>
      </c>
      <c r="O271" s="3" t="str">
        <f t="shared" si="190"/>
        <v>750,750,750,750,750,750,191,191,191,191,191,191,191,191,191,191,191</v>
      </c>
      <c r="P271" s="1" t="str">
        <f t="shared" si="191"/>
        <v>(2,6),(2,6),(2,6),(1,3),(1,3),(1,3),(1,2),(1,2),(1,2),(1,2),(1,2),(1,2),(1,2),(1,2),(1,2),(1,2),(1,2)</v>
      </c>
      <c r="Q271" s="3" t="str">
        <f>IF(D271="坦克碎片",VLOOKUP(C271,道具信息!$N$2:$O$291,2,FALSE)&amp;"碎片",VLOOKUP(C271,道具信息!$N$2:$O$291,2,FALSE))</f>
        <v>T1部件</v>
      </c>
      <c r="R271" s="3">
        <f t="shared" si="174"/>
        <v>3438</v>
      </c>
      <c r="S271" s="11">
        <f t="shared" si="175"/>
        <v>0.34599999999999997</v>
      </c>
      <c r="T271" s="3" t="str">
        <f>VLOOKUP(Q271,道具信息!$Q$3:$S$20,2,FALSE)</f>
        <v>CHEST_ITEM_TYPE_T1_PART</v>
      </c>
      <c r="U271" s="3" t="str">
        <f>IF(COUNTIF(U$255:U270,T271)=0,T271,"")</f>
        <v/>
      </c>
      <c r="V271" s="3" t="str">
        <f t="shared" si="185"/>
        <v>CHEST_ITEM_TYPE_T3_SHARD,CHEST_ITEM_TYPE_T1_PART</v>
      </c>
      <c r="W271" s="13" t="str">
        <f t="shared" si="180"/>
        <v/>
      </c>
      <c r="X271" s="3" t="str">
        <f t="shared" si="181"/>
        <v/>
      </c>
      <c r="Y271" s="3" t="str">
        <f t="shared" si="186"/>
        <v>45.3%,34.6%</v>
      </c>
    </row>
    <row r="272" spans="2:25" x14ac:dyDescent="0.3">
      <c r="B272" s="2">
        <f>数据源!AL304</f>
        <v>7</v>
      </c>
      <c r="C272" s="2" t="str">
        <f>数据源!AM304</f>
        <v>T1LP6</v>
      </c>
      <c r="D272" s="2" t="str">
        <f>数据源!AN304</f>
        <v>部件</v>
      </c>
      <c r="E272" s="2">
        <f>数据源!AO304</f>
        <v>21</v>
      </c>
      <c r="F272" s="2">
        <f>数据源!AP304</f>
        <v>1.5</v>
      </c>
      <c r="G272" s="2">
        <f>数据源!AQ304</f>
        <v>6.0000000000000001E-3</v>
      </c>
      <c r="H272" s="2">
        <f>数据源!AR304</f>
        <v>1.9142857142857142E-2</v>
      </c>
      <c r="I272" s="2">
        <f>数据源!AS304</f>
        <v>191</v>
      </c>
      <c r="J272" s="3">
        <f t="shared" si="176"/>
        <v>1</v>
      </c>
      <c r="K272" s="3">
        <f t="shared" si="177"/>
        <v>2</v>
      </c>
      <c r="L272" s="3" t="str">
        <f t="shared" si="187"/>
        <v>部件</v>
      </c>
      <c r="M272" s="3">
        <f t="shared" ca="1" si="188"/>
        <v>91006</v>
      </c>
      <c r="N272" s="3" t="str">
        <f t="shared" ca="1" si="189"/>
        <v>51311,52311,53311,51321,52321,53321,91001,91003,91005,91101,91103,91105,91201,91203,91205,91002,91004,91006</v>
      </c>
      <c r="O272" s="3" t="str">
        <f t="shared" si="190"/>
        <v>750,750,750,750,750,750,191,191,191,191,191,191,191,191,191,191,191,191</v>
      </c>
      <c r="P272" s="1" t="str">
        <f t="shared" si="191"/>
        <v>(2,6),(2,6),(2,6),(1,3),(1,3),(1,3),(1,2),(1,2),(1,2),(1,2),(1,2),(1,2),(1,2),(1,2),(1,2),(1,2),(1,2),(1,2)</v>
      </c>
      <c r="Q272" s="3" t="str">
        <f>IF(D272="坦克碎片",VLOOKUP(C272,道具信息!$N$2:$O$291,2,FALSE)&amp;"碎片",VLOOKUP(C272,道具信息!$N$2:$O$291,2,FALSE))</f>
        <v>T1部件</v>
      </c>
      <c r="R272" s="3">
        <f t="shared" si="174"/>
        <v>3438</v>
      </c>
      <c r="S272" s="11">
        <f t="shared" si="175"/>
        <v>0.34599999999999997</v>
      </c>
      <c r="T272" s="3" t="str">
        <f>VLOOKUP(Q272,道具信息!$Q$3:$S$20,2,FALSE)</f>
        <v>CHEST_ITEM_TYPE_T1_PART</v>
      </c>
      <c r="U272" s="3" t="str">
        <f>IF(COUNTIF(U$255:U271,T272)=0,T272,"")</f>
        <v/>
      </c>
      <c r="V272" s="3" t="str">
        <f t="shared" si="185"/>
        <v>CHEST_ITEM_TYPE_T3_SHARD,CHEST_ITEM_TYPE_T1_PART</v>
      </c>
      <c r="W272" s="13" t="str">
        <f t="shared" si="180"/>
        <v/>
      </c>
      <c r="X272" s="3" t="str">
        <f t="shared" si="181"/>
        <v/>
      </c>
      <c r="Y272" s="3" t="str">
        <f t="shared" si="186"/>
        <v>45.3%,34.6%</v>
      </c>
    </row>
    <row r="273" spans="2:25" x14ac:dyDescent="0.3">
      <c r="B273" s="2">
        <f>数据源!AL305</f>
        <v>7</v>
      </c>
      <c r="C273" s="2" t="str">
        <f>数据源!AM305</f>
        <v>T1MP2</v>
      </c>
      <c r="D273" s="2" t="str">
        <f>数据源!AN305</f>
        <v>部件</v>
      </c>
      <c r="E273" s="2">
        <f>数据源!AO305</f>
        <v>21</v>
      </c>
      <c r="F273" s="2">
        <f>数据源!AP305</f>
        <v>1.5</v>
      </c>
      <c r="G273" s="2">
        <f>数据源!AQ305</f>
        <v>6.0000000000000001E-3</v>
      </c>
      <c r="H273" s="2">
        <f>数据源!AR305</f>
        <v>1.9142857142857142E-2</v>
      </c>
      <c r="I273" s="2">
        <f>数据源!AS305</f>
        <v>191</v>
      </c>
      <c r="J273" s="3">
        <f t="shared" si="176"/>
        <v>1</v>
      </c>
      <c r="K273" s="3">
        <f t="shared" si="177"/>
        <v>2</v>
      </c>
      <c r="L273" s="3" t="str">
        <f t="shared" ref="L273:L275" si="192">RIGHT(D273,2)</f>
        <v>部件</v>
      </c>
      <c r="M273" s="3">
        <f t="shared" ref="M273:M275" ca="1" si="193">IF(OR(L273="坦克",L273="碎片"),VLOOKUP(C273,INDIRECT("坦克ID"),MATCH(L273&amp;"ID",INDIRECT("坦克标头"),0),FALSE),VLOOKUP(C273,INDIRECT(L273&amp;"ID"),2,FALSE))</f>
        <v>91102</v>
      </c>
      <c r="N273" s="3" t="str">
        <f t="shared" ref="N273:N275" ca="1" si="194">N272&amp;","&amp;M273</f>
        <v>51311,52311,53311,51321,52321,53321,91001,91003,91005,91101,91103,91105,91201,91203,91205,91002,91004,91006,91102</v>
      </c>
      <c r="O273" s="3" t="str">
        <f t="shared" ref="O273:O275" si="195">O272&amp;","&amp;I273</f>
        <v>750,750,750,750,750,750,191,191,191,191,191,191,191,191,191,191,191,191,191</v>
      </c>
      <c r="P273" s="1" t="str">
        <f t="shared" ref="P273:P275" si="196">P272&amp;","&amp;"("&amp;J273&amp;","&amp;K273&amp;")"</f>
        <v>(2,6),(2,6),(2,6),(1,3),(1,3),(1,3),(1,2),(1,2),(1,2),(1,2),(1,2),(1,2),(1,2),(1,2),(1,2),(1,2),(1,2),(1,2),(1,2)</v>
      </c>
      <c r="Q273" s="3" t="str">
        <f>IF(D273="坦克碎片",VLOOKUP(C273,道具信息!$N$2:$O$291,2,FALSE)&amp;"碎片",VLOOKUP(C273,道具信息!$N$2:$O$291,2,FALSE))</f>
        <v>T1部件</v>
      </c>
      <c r="R273" s="3">
        <f t="shared" si="174"/>
        <v>3438</v>
      </c>
      <c r="S273" s="11">
        <f t="shared" si="175"/>
        <v>0.34599999999999997</v>
      </c>
      <c r="T273" s="3" t="str">
        <f>VLOOKUP(Q273,道具信息!$Q$3:$S$20,2,FALSE)</f>
        <v>CHEST_ITEM_TYPE_T1_PART</v>
      </c>
      <c r="U273" s="3" t="str">
        <f>IF(COUNTIF(U$255:U272,T273)=0,T273,"")</f>
        <v/>
      </c>
      <c r="V273" s="3" t="str">
        <f t="shared" si="185"/>
        <v>CHEST_ITEM_TYPE_T3_SHARD,CHEST_ITEM_TYPE_T1_PART</v>
      </c>
      <c r="W273" s="13" t="str">
        <f t="shared" si="180"/>
        <v/>
      </c>
      <c r="X273" s="3" t="str">
        <f t="shared" si="181"/>
        <v/>
      </c>
      <c r="Y273" s="3" t="str">
        <f t="shared" si="186"/>
        <v>45.3%,34.6%</v>
      </c>
    </row>
    <row r="274" spans="2:25" x14ac:dyDescent="0.3">
      <c r="B274" s="2">
        <f>数据源!AL306</f>
        <v>7</v>
      </c>
      <c r="C274" s="2" t="str">
        <f>数据源!AM306</f>
        <v>T1MP4</v>
      </c>
      <c r="D274" s="2" t="str">
        <f>数据源!AN306</f>
        <v>部件</v>
      </c>
      <c r="E274" s="2">
        <f>数据源!AO306</f>
        <v>21</v>
      </c>
      <c r="F274" s="2">
        <f>数据源!AP306</f>
        <v>1.5</v>
      </c>
      <c r="G274" s="2">
        <f>数据源!AQ306</f>
        <v>6.0000000000000001E-3</v>
      </c>
      <c r="H274" s="2">
        <f>数据源!AR306</f>
        <v>1.9142857142857142E-2</v>
      </c>
      <c r="I274" s="2">
        <f>数据源!AS306</f>
        <v>191</v>
      </c>
      <c r="J274" s="3">
        <f t="shared" si="176"/>
        <v>1</v>
      </c>
      <c r="K274" s="3">
        <f t="shared" si="177"/>
        <v>2</v>
      </c>
      <c r="L274" s="3" t="str">
        <f t="shared" si="192"/>
        <v>部件</v>
      </c>
      <c r="M274" s="3">
        <f t="shared" ca="1" si="193"/>
        <v>91104</v>
      </c>
      <c r="N274" s="3" t="str">
        <f t="shared" ca="1" si="194"/>
        <v>51311,52311,53311,51321,52321,53321,91001,91003,91005,91101,91103,91105,91201,91203,91205,91002,91004,91006,91102,91104</v>
      </c>
      <c r="O274" s="3" t="str">
        <f t="shared" si="195"/>
        <v>750,750,750,750,750,750,191,191,191,191,191,191,191,191,191,191,191,191,191,191</v>
      </c>
      <c r="P274" s="1" t="str">
        <f t="shared" si="196"/>
        <v>(2,6),(2,6),(2,6),(1,3),(1,3),(1,3),(1,2),(1,2),(1,2),(1,2),(1,2),(1,2),(1,2),(1,2),(1,2),(1,2),(1,2),(1,2),(1,2),(1,2)</v>
      </c>
      <c r="Q274" s="3" t="str">
        <f>IF(D274="坦克碎片",VLOOKUP(C274,道具信息!$N$2:$O$291,2,FALSE)&amp;"碎片",VLOOKUP(C274,道具信息!$N$2:$O$291,2,FALSE))</f>
        <v>T1部件</v>
      </c>
      <c r="R274" s="3">
        <f t="shared" si="174"/>
        <v>3438</v>
      </c>
      <c r="S274" s="11">
        <f t="shared" si="175"/>
        <v>0.34599999999999997</v>
      </c>
      <c r="T274" s="3" t="str">
        <f>VLOOKUP(Q274,道具信息!$Q$3:$S$20,2,FALSE)</f>
        <v>CHEST_ITEM_TYPE_T1_PART</v>
      </c>
      <c r="U274" s="3" t="str">
        <f>IF(COUNTIF(U$255:U273,T274)=0,T274,"")</f>
        <v/>
      </c>
      <c r="V274" s="3" t="str">
        <f t="shared" si="185"/>
        <v>CHEST_ITEM_TYPE_T3_SHARD,CHEST_ITEM_TYPE_T1_PART</v>
      </c>
      <c r="W274" s="13" t="str">
        <f t="shared" si="180"/>
        <v/>
      </c>
      <c r="X274" s="3" t="str">
        <f t="shared" si="181"/>
        <v/>
      </c>
      <c r="Y274" s="3" t="str">
        <f t="shared" si="186"/>
        <v>45.3%,34.6%</v>
      </c>
    </row>
    <row r="275" spans="2:25" x14ac:dyDescent="0.3">
      <c r="B275" s="2">
        <f>数据源!AL307</f>
        <v>7</v>
      </c>
      <c r="C275" s="2" t="str">
        <f>数据源!AM307</f>
        <v>T1MP6</v>
      </c>
      <c r="D275" s="2" t="str">
        <f>数据源!AN307</f>
        <v>部件</v>
      </c>
      <c r="E275" s="2">
        <f>数据源!AO307</f>
        <v>21</v>
      </c>
      <c r="F275" s="2">
        <f>数据源!AP307</f>
        <v>1.5</v>
      </c>
      <c r="G275" s="2">
        <f>数据源!AQ307</f>
        <v>6.0000000000000001E-3</v>
      </c>
      <c r="H275" s="2">
        <f>数据源!AR307</f>
        <v>1.9142857142857142E-2</v>
      </c>
      <c r="I275" s="2">
        <f>数据源!AS307</f>
        <v>191</v>
      </c>
      <c r="J275" s="3">
        <f t="shared" si="176"/>
        <v>1</v>
      </c>
      <c r="K275" s="3">
        <f t="shared" si="177"/>
        <v>2</v>
      </c>
      <c r="L275" s="3" t="str">
        <f t="shared" si="192"/>
        <v>部件</v>
      </c>
      <c r="M275" s="3">
        <f t="shared" ca="1" si="193"/>
        <v>91106</v>
      </c>
      <c r="N275" s="3" t="str">
        <f t="shared" ca="1" si="194"/>
        <v>51311,52311,53311,51321,52321,53321,91001,91003,91005,91101,91103,91105,91201,91203,91205,91002,91004,91006,91102,91104,91106</v>
      </c>
      <c r="O275" s="3" t="str">
        <f t="shared" si="195"/>
        <v>750,750,750,750,750,750,191,191,191,191,191,191,191,191,191,191,191,191,191,191,191</v>
      </c>
      <c r="P275" s="1" t="str">
        <f t="shared" si="196"/>
        <v>(2,6),(2,6),(2,6),(1,3),(1,3),(1,3),(1,2),(1,2),(1,2),(1,2),(1,2),(1,2),(1,2),(1,2),(1,2),(1,2),(1,2),(1,2),(1,2),(1,2),(1,2)</v>
      </c>
      <c r="Q275" s="3" t="str">
        <f>IF(D275="坦克碎片",VLOOKUP(C275,道具信息!$N$2:$O$291,2,FALSE)&amp;"碎片",VLOOKUP(C275,道具信息!$N$2:$O$291,2,FALSE))</f>
        <v>T1部件</v>
      </c>
      <c r="R275" s="3">
        <f t="shared" si="174"/>
        <v>3438</v>
      </c>
      <c r="S275" s="11">
        <f t="shared" si="175"/>
        <v>0.34599999999999997</v>
      </c>
      <c r="T275" s="3" t="str">
        <f>VLOOKUP(Q275,道具信息!$Q$3:$S$20,2,FALSE)</f>
        <v>CHEST_ITEM_TYPE_T1_PART</v>
      </c>
      <c r="U275" s="3" t="str">
        <f>IF(COUNTIF(U$255:U274,T275)=0,T275,"")</f>
        <v/>
      </c>
      <c r="V275" s="3" t="str">
        <f t="shared" si="185"/>
        <v>CHEST_ITEM_TYPE_T3_SHARD,CHEST_ITEM_TYPE_T1_PART</v>
      </c>
      <c r="W275" s="13" t="str">
        <f t="shared" si="180"/>
        <v/>
      </c>
      <c r="X275" s="3" t="str">
        <f t="shared" si="181"/>
        <v/>
      </c>
      <c r="Y275" s="3" t="str">
        <f t="shared" si="186"/>
        <v>45.3%,34.6%</v>
      </c>
    </row>
    <row r="276" spans="2:25" x14ac:dyDescent="0.3">
      <c r="B276" s="2">
        <f>数据源!AL308</f>
        <v>7</v>
      </c>
      <c r="C276" s="2" t="str">
        <f>数据源!AM308</f>
        <v>T1HP2</v>
      </c>
      <c r="D276" s="2" t="str">
        <f>数据源!AN308</f>
        <v>部件</v>
      </c>
      <c r="E276" s="2">
        <f>数据源!AO308</f>
        <v>21</v>
      </c>
      <c r="F276" s="2">
        <f>数据源!AP308</f>
        <v>1.5</v>
      </c>
      <c r="G276" s="2">
        <f>数据源!AQ308</f>
        <v>6.0000000000000001E-3</v>
      </c>
      <c r="H276" s="2">
        <f>数据源!AR308</f>
        <v>1.9142857142857142E-2</v>
      </c>
      <c r="I276" s="2">
        <f>数据源!AS308</f>
        <v>191</v>
      </c>
      <c r="J276" s="3">
        <f t="shared" si="176"/>
        <v>1</v>
      </c>
      <c r="K276" s="3">
        <f t="shared" si="177"/>
        <v>2</v>
      </c>
      <c r="L276" s="3" t="str">
        <f t="shared" ref="L276:L304" si="197">RIGHT(D276,2)</f>
        <v>部件</v>
      </c>
      <c r="M276" s="3">
        <f t="shared" ref="M276:M304" ca="1" si="198">IF(OR(L276="坦克",L276="碎片"),VLOOKUP(C276,INDIRECT("坦克ID"),MATCH(L276&amp;"ID",INDIRECT("坦克标头"),0),FALSE),VLOOKUP(C276,INDIRECT(L276&amp;"ID"),2,FALSE))</f>
        <v>91202</v>
      </c>
      <c r="N276" s="3" t="str">
        <f t="shared" ref="N276:N304" ca="1" si="199">N275&amp;","&amp;M276</f>
        <v>51311,52311,53311,51321,52321,53321,91001,91003,91005,91101,91103,91105,91201,91203,91205,91002,91004,91006,91102,91104,91106,91202</v>
      </c>
      <c r="O276" s="3" t="str">
        <f t="shared" ref="O276:O304" si="200">O275&amp;","&amp;I276</f>
        <v>750,750,750,750,750,750,191,191,191,191,191,191,191,191,191,191,191,191,191,191,191,191</v>
      </c>
      <c r="P276" s="1" t="str">
        <f t="shared" ref="P276:P304" si="201">P275&amp;","&amp;"("&amp;J276&amp;","&amp;K276&amp;")"</f>
        <v>(2,6),(2,6),(2,6),(1,3),(1,3),(1,3),(1,2),(1,2),(1,2),(1,2),(1,2),(1,2),(1,2),(1,2),(1,2),(1,2),(1,2),(1,2),(1,2),(1,2),(1,2),(1,2)</v>
      </c>
      <c r="Q276" s="3" t="str">
        <f>IF(D276="坦克碎片",VLOOKUP(C276,道具信息!$N$2:$O$291,2,FALSE)&amp;"碎片",VLOOKUP(C276,道具信息!$N$2:$O$291,2,FALSE))</f>
        <v>T1部件</v>
      </c>
      <c r="R276" s="3">
        <f t="shared" si="174"/>
        <v>3438</v>
      </c>
      <c r="S276" s="11">
        <f t="shared" si="175"/>
        <v>0.34599999999999997</v>
      </c>
      <c r="T276" s="3" t="str">
        <f>VLOOKUP(Q276,道具信息!$Q$3:$S$20,2,FALSE)</f>
        <v>CHEST_ITEM_TYPE_T1_PART</v>
      </c>
      <c r="U276" s="3" t="str">
        <f>IF(COUNTIF(U$255:U275,T276)=0,T276,"")</f>
        <v/>
      </c>
      <c r="V276" s="3" t="str">
        <f t="shared" si="185"/>
        <v>CHEST_ITEM_TYPE_T3_SHARD,CHEST_ITEM_TYPE_T1_PART</v>
      </c>
      <c r="W276" s="13" t="str">
        <f t="shared" si="180"/>
        <v/>
      </c>
      <c r="X276" s="3" t="str">
        <f t="shared" si="181"/>
        <v/>
      </c>
      <c r="Y276" s="3" t="str">
        <f t="shared" si="186"/>
        <v>45.3%,34.6%</v>
      </c>
    </row>
    <row r="277" spans="2:25" x14ac:dyDescent="0.3">
      <c r="B277" s="2">
        <f>数据源!AL309</f>
        <v>7</v>
      </c>
      <c r="C277" s="2" t="str">
        <f>数据源!AM309</f>
        <v>T1HP4</v>
      </c>
      <c r="D277" s="2" t="str">
        <f>数据源!AN309</f>
        <v>部件</v>
      </c>
      <c r="E277" s="2">
        <f>数据源!AO309</f>
        <v>21</v>
      </c>
      <c r="F277" s="2">
        <f>数据源!AP309</f>
        <v>1.5</v>
      </c>
      <c r="G277" s="2">
        <f>数据源!AQ309</f>
        <v>6.0000000000000001E-3</v>
      </c>
      <c r="H277" s="2">
        <f>数据源!AR309</f>
        <v>1.9142857142857142E-2</v>
      </c>
      <c r="I277" s="2">
        <f>数据源!AS309</f>
        <v>191</v>
      </c>
      <c r="J277" s="3">
        <f t="shared" si="176"/>
        <v>1</v>
      </c>
      <c r="K277" s="3">
        <f t="shared" si="177"/>
        <v>2</v>
      </c>
      <c r="L277" s="3" t="str">
        <f t="shared" si="197"/>
        <v>部件</v>
      </c>
      <c r="M277" s="3">
        <f t="shared" ca="1" si="198"/>
        <v>91204</v>
      </c>
      <c r="N277" s="3" t="str">
        <f t="shared" ca="1" si="199"/>
        <v>51311,52311,53311,51321,52321,53321,91001,91003,91005,91101,91103,91105,91201,91203,91205,91002,91004,91006,91102,91104,91106,91202,91204</v>
      </c>
      <c r="O277" s="3" t="str">
        <f t="shared" si="200"/>
        <v>750,750,750,750,750,750,191,191,191,191,191,191,191,191,191,191,191,191,191,191,191,191,191</v>
      </c>
      <c r="P277" s="1" t="str">
        <f t="shared" si="201"/>
        <v>(2,6),(2,6),(2,6),(1,3),(1,3),(1,3),(1,2),(1,2),(1,2),(1,2),(1,2),(1,2),(1,2),(1,2),(1,2),(1,2),(1,2),(1,2),(1,2),(1,2),(1,2),(1,2),(1,2)</v>
      </c>
      <c r="Q277" s="3" t="str">
        <f>IF(D277="坦克碎片",VLOOKUP(C277,道具信息!$N$2:$O$291,2,FALSE)&amp;"碎片",VLOOKUP(C277,道具信息!$N$2:$O$291,2,FALSE))</f>
        <v>T1部件</v>
      </c>
      <c r="R277" s="3">
        <f t="shared" si="174"/>
        <v>3438</v>
      </c>
      <c r="S277" s="11">
        <f t="shared" si="175"/>
        <v>0.34599999999999997</v>
      </c>
      <c r="T277" s="3" t="str">
        <f>VLOOKUP(Q277,道具信息!$Q$3:$S$20,2,FALSE)</f>
        <v>CHEST_ITEM_TYPE_T1_PART</v>
      </c>
      <c r="U277" s="3" t="str">
        <f>IF(COUNTIF(U$255:U276,T277)=0,T277,"")</f>
        <v/>
      </c>
      <c r="V277" s="3" t="str">
        <f t="shared" si="185"/>
        <v>CHEST_ITEM_TYPE_T3_SHARD,CHEST_ITEM_TYPE_T1_PART</v>
      </c>
      <c r="W277" s="13" t="str">
        <f t="shared" si="180"/>
        <v/>
      </c>
      <c r="X277" s="3" t="str">
        <f t="shared" si="181"/>
        <v/>
      </c>
      <c r="Y277" s="3" t="str">
        <f t="shared" si="186"/>
        <v>45.3%,34.6%</v>
      </c>
    </row>
    <row r="278" spans="2:25" x14ac:dyDescent="0.3">
      <c r="B278" s="2">
        <f>数据源!AL310</f>
        <v>7</v>
      </c>
      <c r="C278" s="2" t="str">
        <f>数据源!AM310</f>
        <v>T1HP6</v>
      </c>
      <c r="D278" s="2" t="str">
        <f>数据源!AN310</f>
        <v>部件</v>
      </c>
      <c r="E278" s="2">
        <f>数据源!AO310</f>
        <v>21</v>
      </c>
      <c r="F278" s="2">
        <f>数据源!AP310</f>
        <v>1.5</v>
      </c>
      <c r="G278" s="2">
        <f>数据源!AQ310</f>
        <v>6.0000000000000001E-3</v>
      </c>
      <c r="H278" s="2">
        <f>数据源!AR310</f>
        <v>1.9142857142857142E-2</v>
      </c>
      <c r="I278" s="2">
        <f>数据源!AS310</f>
        <v>191</v>
      </c>
      <c r="J278" s="3">
        <f t="shared" si="176"/>
        <v>1</v>
      </c>
      <c r="K278" s="3">
        <f t="shared" si="177"/>
        <v>2</v>
      </c>
      <c r="L278" s="3" t="str">
        <f t="shared" si="197"/>
        <v>部件</v>
      </c>
      <c r="M278" s="3">
        <f t="shared" ca="1" si="198"/>
        <v>91206</v>
      </c>
      <c r="N278" s="3" t="str">
        <f t="shared" ca="1" si="199"/>
        <v>51311,52311,53311,51321,52321,53321,91001,91003,91005,91101,91103,91105,91201,91203,91205,91002,91004,91006,91102,91104,91106,91202,91204,91206</v>
      </c>
      <c r="O278" s="3" t="str">
        <f t="shared" si="200"/>
        <v>750,750,750,750,750,750,191,191,191,191,191,191,191,191,191,191,191,191,191,191,191,191,191,191</v>
      </c>
      <c r="P278" s="1" t="str">
        <f t="shared" si="201"/>
        <v>(2,6),(2,6),(2,6),(1,3),(1,3),(1,3),(1,2),(1,2),(1,2),(1,2),(1,2),(1,2),(1,2),(1,2),(1,2),(1,2),(1,2),(1,2),(1,2),(1,2),(1,2),(1,2),(1,2),(1,2)</v>
      </c>
      <c r="Q278" s="3" t="str">
        <f>IF(D278="坦克碎片",VLOOKUP(C278,道具信息!$N$2:$O$291,2,FALSE)&amp;"碎片",VLOOKUP(C278,道具信息!$N$2:$O$291,2,FALSE))</f>
        <v>T1部件</v>
      </c>
      <c r="R278" s="3">
        <f t="shared" si="174"/>
        <v>3438</v>
      </c>
      <c r="S278" s="11">
        <f t="shared" si="175"/>
        <v>0.34599999999999997</v>
      </c>
      <c r="T278" s="3" t="str">
        <f>VLOOKUP(Q278,道具信息!$Q$3:$S$20,2,FALSE)</f>
        <v>CHEST_ITEM_TYPE_T1_PART</v>
      </c>
      <c r="U278" s="3" t="str">
        <f>IF(COUNTIF(U$255:U277,T278)=0,T278,"")</f>
        <v/>
      </c>
      <c r="V278" s="3" t="str">
        <f t="shared" si="185"/>
        <v>CHEST_ITEM_TYPE_T3_SHARD,CHEST_ITEM_TYPE_T1_PART</v>
      </c>
      <c r="W278" s="13" t="str">
        <f t="shared" si="180"/>
        <v/>
      </c>
      <c r="X278" s="3" t="str">
        <f t="shared" si="181"/>
        <v/>
      </c>
      <c r="Y278" s="3" t="str">
        <f t="shared" si="186"/>
        <v>45.3%,34.6%</v>
      </c>
    </row>
    <row r="279" spans="2:25" x14ac:dyDescent="0.3">
      <c r="B279" s="2">
        <f>数据源!AL311</f>
        <v>7</v>
      </c>
      <c r="C279" s="2" t="str">
        <f>数据源!AM311</f>
        <v>T2LP1</v>
      </c>
      <c r="D279" s="2" t="str">
        <f>数据源!AN311</f>
        <v>部件</v>
      </c>
      <c r="E279" s="2">
        <f>数据源!AO311</f>
        <v>89.600000000000023</v>
      </c>
      <c r="F279" s="2">
        <f>数据源!AP311</f>
        <v>1</v>
      </c>
      <c r="G279" s="2">
        <f>数据源!AQ311</f>
        <v>6.0000000000000001E-3</v>
      </c>
      <c r="H279" s="2">
        <f>数据源!AR311</f>
        <v>6.7299107142857126E-3</v>
      </c>
      <c r="I279" s="2">
        <f>数据源!AS311</f>
        <v>67</v>
      </c>
      <c r="J279" s="3">
        <f t="shared" si="176"/>
        <v>1</v>
      </c>
      <c r="K279" s="3">
        <f t="shared" si="177"/>
        <v>1</v>
      </c>
      <c r="L279" s="3" t="str">
        <f t="shared" si="197"/>
        <v>部件</v>
      </c>
      <c r="M279" s="3">
        <f t="shared" ca="1" si="198"/>
        <v>92001</v>
      </c>
      <c r="N279" s="3" t="str">
        <f t="shared" ca="1" si="199"/>
        <v>51311,52311,53311,51321,52321,53321,91001,91003,91005,91101,91103,91105,91201,91203,91205,91002,91004,91006,91102,91104,91106,91202,91204,91206,92001</v>
      </c>
      <c r="O279" s="3" t="str">
        <f t="shared" si="200"/>
        <v>750,750,750,750,750,750,191,191,191,191,191,191,191,191,191,191,191,191,191,191,191,191,191,191,67</v>
      </c>
      <c r="P279" s="1" t="str">
        <f t="shared" si="201"/>
        <v>(2,6),(2,6),(2,6),(1,3),(1,3),(1,3),(1,2),(1,2),(1,2),(1,2),(1,2),(1,2),(1,2),(1,2),(1,2),(1,2),(1,2),(1,2),(1,2),(1,2),(1,2),(1,2),(1,2),(1,2),(1,1)</v>
      </c>
      <c r="Q279" s="3" t="str">
        <f>IF(D279="坦克碎片",VLOOKUP(C279,道具信息!$N$2:$O$291,2,FALSE)&amp;"碎片",VLOOKUP(C279,道具信息!$N$2:$O$291,2,FALSE))</f>
        <v>T2部件</v>
      </c>
      <c r="R279" s="3">
        <f t="shared" si="174"/>
        <v>1206</v>
      </c>
      <c r="S279" s="11">
        <f t="shared" si="175"/>
        <v>0.121</v>
      </c>
      <c r="T279" s="3" t="str">
        <f>VLOOKUP(Q279,道具信息!$Q$3:$S$20,2,FALSE)</f>
        <v>CHEST_ITEM_TYPE_T2_PART</v>
      </c>
      <c r="U279" s="3" t="str">
        <f>IF(COUNTIF(U$255:U278,T279)=0,T279,"")</f>
        <v>CHEST_ITEM_TYPE_T2_PART</v>
      </c>
      <c r="V279" s="3" t="str">
        <f t="shared" si="185"/>
        <v>CHEST_ITEM_TYPE_T3_SHARD,CHEST_ITEM_TYPE_T1_PART,CHEST_ITEM_TYPE_T2_PART</v>
      </c>
      <c r="W279" s="13">
        <f t="shared" si="180"/>
        <v>0.121</v>
      </c>
      <c r="X279" s="3" t="str">
        <f t="shared" si="181"/>
        <v>12.1%</v>
      </c>
      <c r="Y279" s="3" t="str">
        <f t="shared" si="186"/>
        <v>45.3%,34.6%,12.1%</v>
      </c>
    </row>
    <row r="280" spans="2:25" x14ac:dyDescent="0.3">
      <c r="B280" s="2">
        <f>数据源!AL312</f>
        <v>7</v>
      </c>
      <c r="C280" s="2" t="str">
        <f>数据源!AM312</f>
        <v>T2LP3</v>
      </c>
      <c r="D280" s="2" t="str">
        <f>数据源!AN312</f>
        <v>部件</v>
      </c>
      <c r="E280" s="2">
        <f>数据源!AO312</f>
        <v>89.600000000000023</v>
      </c>
      <c r="F280" s="2">
        <f>数据源!AP312</f>
        <v>1</v>
      </c>
      <c r="G280" s="2">
        <f>数据源!AQ312</f>
        <v>6.0000000000000001E-3</v>
      </c>
      <c r="H280" s="2">
        <f>数据源!AR312</f>
        <v>6.7299107142857126E-3</v>
      </c>
      <c r="I280" s="2">
        <f>数据源!AS312</f>
        <v>67</v>
      </c>
      <c r="J280" s="3">
        <f t="shared" si="176"/>
        <v>1</v>
      </c>
      <c r="K280" s="3">
        <f t="shared" si="177"/>
        <v>1</v>
      </c>
      <c r="L280" s="3" t="str">
        <f t="shared" si="197"/>
        <v>部件</v>
      </c>
      <c r="M280" s="3">
        <f t="shared" ca="1" si="198"/>
        <v>92003</v>
      </c>
      <c r="N280" s="3" t="str">
        <f t="shared" ca="1" si="199"/>
        <v>51311,52311,53311,51321,52321,53321,91001,91003,91005,91101,91103,91105,91201,91203,91205,91002,91004,91006,91102,91104,91106,91202,91204,91206,92001,92003</v>
      </c>
      <c r="O280" s="3" t="str">
        <f t="shared" si="200"/>
        <v>750,750,750,750,750,750,191,191,191,191,191,191,191,191,191,191,191,191,191,191,191,191,191,191,67,67</v>
      </c>
      <c r="P280" s="1" t="str">
        <f t="shared" si="201"/>
        <v>(2,6),(2,6),(2,6),(1,3),(1,3),(1,3),(1,2),(1,2),(1,2),(1,2),(1,2),(1,2),(1,2),(1,2),(1,2),(1,2),(1,2),(1,2),(1,2),(1,2),(1,2),(1,2),(1,2),(1,2),(1,1),(1,1)</v>
      </c>
      <c r="Q280" s="3" t="str">
        <f>IF(D280="坦克碎片",VLOOKUP(C280,道具信息!$N$2:$O$291,2,FALSE)&amp;"碎片",VLOOKUP(C280,道具信息!$N$2:$O$291,2,FALSE))</f>
        <v>T2部件</v>
      </c>
      <c r="R280" s="3">
        <f t="shared" si="174"/>
        <v>1206</v>
      </c>
      <c r="S280" s="11">
        <f t="shared" si="175"/>
        <v>0.121</v>
      </c>
      <c r="T280" s="3" t="str">
        <f>VLOOKUP(Q280,道具信息!$Q$3:$S$20,2,FALSE)</f>
        <v>CHEST_ITEM_TYPE_T2_PART</v>
      </c>
      <c r="U280" s="3" t="str">
        <f>IF(COUNTIF(U$255:U279,T280)=0,T280,"")</f>
        <v/>
      </c>
      <c r="V280" s="3" t="str">
        <f t="shared" si="185"/>
        <v>CHEST_ITEM_TYPE_T3_SHARD,CHEST_ITEM_TYPE_T1_PART,CHEST_ITEM_TYPE_T2_PART</v>
      </c>
      <c r="W280" s="13" t="str">
        <f t="shared" si="180"/>
        <v/>
      </c>
      <c r="X280" s="3" t="str">
        <f t="shared" si="181"/>
        <v/>
      </c>
      <c r="Y280" s="3" t="str">
        <f t="shared" si="186"/>
        <v>45.3%,34.6%,12.1%</v>
      </c>
    </row>
    <row r="281" spans="2:25" x14ac:dyDescent="0.3">
      <c r="B281" s="2">
        <f>数据源!AL313</f>
        <v>7</v>
      </c>
      <c r="C281" s="2" t="str">
        <f>数据源!AM313</f>
        <v>T2LP5</v>
      </c>
      <c r="D281" s="2" t="str">
        <f>数据源!AN313</f>
        <v>部件</v>
      </c>
      <c r="E281" s="2">
        <f>数据源!AO313</f>
        <v>89.600000000000023</v>
      </c>
      <c r="F281" s="2">
        <f>数据源!AP313</f>
        <v>1</v>
      </c>
      <c r="G281" s="2">
        <f>数据源!AQ313</f>
        <v>6.0000000000000001E-3</v>
      </c>
      <c r="H281" s="2">
        <f>数据源!AR313</f>
        <v>6.7299107142857126E-3</v>
      </c>
      <c r="I281" s="2">
        <f>数据源!AS313</f>
        <v>67</v>
      </c>
      <c r="J281" s="3">
        <f t="shared" si="176"/>
        <v>1</v>
      </c>
      <c r="K281" s="3">
        <f t="shared" si="177"/>
        <v>1</v>
      </c>
      <c r="L281" s="3" t="str">
        <f t="shared" si="197"/>
        <v>部件</v>
      </c>
      <c r="M281" s="3">
        <f t="shared" ca="1" si="198"/>
        <v>92005</v>
      </c>
      <c r="N281" s="3" t="str">
        <f t="shared" ca="1" si="199"/>
        <v>51311,52311,53311,51321,52321,53321,91001,91003,91005,91101,91103,91105,91201,91203,91205,91002,91004,91006,91102,91104,91106,91202,91204,91206,92001,92003,92005</v>
      </c>
      <c r="O281" s="3" t="str">
        <f t="shared" si="200"/>
        <v>750,750,750,750,750,750,191,191,191,191,191,191,191,191,191,191,191,191,191,191,191,191,191,191,67,67,67</v>
      </c>
      <c r="P281" s="1" t="str">
        <f t="shared" si="201"/>
        <v>(2,6),(2,6),(2,6),(1,3),(1,3),(1,3),(1,2),(1,2),(1,2),(1,2),(1,2),(1,2),(1,2),(1,2),(1,2),(1,2),(1,2),(1,2),(1,2),(1,2),(1,2),(1,2),(1,2),(1,2),(1,1),(1,1),(1,1)</v>
      </c>
      <c r="Q281" s="3" t="str">
        <f>IF(D281="坦克碎片",VLOOKUP(C281,道具信息!$N$2:$O$291,2,FALSE)&amp;"碎片",VLOOKUP(C281,道具信息!$N$2:$O$291,2,FALSE))</f>
        <v>T2部件</v>
      </c>
      <c r="R281" s="3">
        <f t="shared" si="174"/>
        <v>1206</v>
      </c>
      <c r="S281" s="11">
        <f t="shared" si="175"/>
        <v>0.121</v>
      </c>
      <c r="T281" s="3" t="str">
        <f>VLOOKUP(Q281,道具信息!$Q$3:$S$20,2,FALSE)</f>
        <v>CHEST_ITEM_TYPE_T2_PART</v>
      </c>
      <c r="U281" s="3" t="str">
        <f>IF(COUNTIF(U$255:U280,T281)=0,T281,"")</f>
        <v/>
      </c>
      <c r="V281" s="3" t="str">
        <f t="shared" si="185"/>
        <v>CHEST_ITEM_TYPE_T3_SHARD,CHEST_ITEM_TYPE_T1_PART,CHEST_ITEM_TYPE_T2_PART</v>
      </c>
      <c r="W281" s="13" t="str">
        <f t="shared" si="180"/>
        <v/>
      </c>
      <c r="X281" s="3" t="str">
        <f t="shared" si="181"/>
        <v/>
      </c>
      <c r="Y281" s="3" t="str">
        <f t="shared" si="186"/>
        <v>45.3%,34.6%,12.1%</v>
      </c>
    </row>
    <row r="282" spans="2:25" x14ac:dyDescent="0.3">
      <c r="B282" s="2">
        <f>数据源!AL314</f>
        <v>7</v>
      </c>
      <c r="C282" s="2" t="str">
        <f>数据源!AM314</f>
        <v>T2MP1</v>
      </c>
      <c r="D282" s="2" t="str">
        <f>数据源!AN314</f>
        <v>部件</v>
      </c>
      <c r="E282" s="2">
        <f>数据源!AO314</f>
        <v>89.600000000000023</v>
      </c>
      <c r="F282" s="2">
        <f>数据源!AP314</f>
        <v>1</v>
      </c>
      <c r="G282" s="2">
        <f>数据源!AQ314</f>
        <v>6.0000000000000001E-3</v>
      </c>
      <c r="H282" s="2">
        <f>数据源!AR314</f>
        <v>6.7299107142857126E-3</v>
      </c>
      <c r="I282" s="2">
        <f>数据源!AS314</f>
        <v>67</v>
      </c>
      <c r="J282" s="3">
        <f>ROUNDUP(IF(F282&gt;1,F282-ROUNDDOWN(SQRT(F282),0),F282),0)</f>
        <v>1</v>
      </c>
      <c r="K282" s="3">
        <f>F282*2-J282</f>
        <v>1</v>
      </c>
      <c r="L282" s="3" t="str">
        <f t="shared" si="197"/>
        <v>部件</v>
      </c>
      <c r="M282" s="3">
        <f t="shared" ca="1" si="198"/>
        <v>92101</v>
      </c>
      <c r="N282" s="3" t="str">
        <f t="shared" ca="1" si="199"/>
        <v>51311,52311,53311,51321,52321,53321,91001,91003,91005,91101,91103,91105,91201,91203,91205,91002,91004,91006,91102,91104,91106,91202,91204,91206,92001,92003,92005,92101</v>
      </c>
      <c r="O282" s="3" t="str">
        <f t="shared" si="200"/>
        <v>750,750,750,750,750,750,191,191,191,191,191,191,191,191,191,191,191,191,191,191,191,191,191,191,67,67,67,67</v>
      </c>
      <c r="P282" s="1" t="str">
        <f t="shared" si="201"/>
        <v>(2,6),(2,6),(2,6),(1,3),(1,3),(1,3),(1,2),(1,2),(1,2),(1,2),(1,2),(1,2),(1,2),(1,2),(1,2),(1,2),(1,2),(1,2),(1,2),(1,2),(1,2),(1,2),(1,2),(1,2),(1,1),(1,1),(1,1),(1,1)</v>
      </c>
      <c r="Q282" s="3" t="str">
        <f>IF(D282="坦克碎片",VLOOKUP(C282,道具信息!$N$2:$O$291,2,FALSE)&amp;"碎片",VLOOKUP(C282,道具信息!$N$2:$O$291,2,FALSE))</f>
        <v>T2部件</v>
      </c>
      <c r="R282" s="3">
        <f t="shared" si="174"/>
        <v>1206</v>
      </c>
      <c r="S282" s="11">
        <f t="shared" si="175"/>
        <v>0.121</v>
      </c>
      <c r="T282" s="3" t="str">
        <f>VLOOKUP(Q282,道具信息!$Q$3:$S$20,2,FALSE)</f>
        <v>CHEST_ITEM_TYPE_T2_PART</v>
      </c>
      <c r="U282" s="3" t="str">
        <f>IF(COUNTIF(U$255:U281,T282)=0,T282,"")</f>
        <v/>
      </c>
      <c r="V282" s="3" t="str">
        <f t="shared" si="185"/>
        <v>CHEST_ITEM_TYPE_T3_SHARD,CHEST_ITEM_TYPE_T1_PART,CHEST_ITEM_TYPE_T2_PART</v>
      </c>
      <c r="W282" s="13" t="str">
        <f t="shared" si="180"/>
        <v/>
      </c>
      <c r="X282" s="3" t="str">
        <f t="shared" si="181"/>
        <v/>
      </c>
      <c r="Y282" s="3" t="str">
        <f t="shared" si="186"/>
        <v>45.3%,34.6%,12.1%</v>
      </c>
    </row>
    <row r="283" spans="2:25" x14ac:dyDescent="0.3">
      <c r="B283" s="2">
        <f>数据源!AL315</f>
        <v>7</v>
      </c>
      <c r="C283" s="2" t="str">
        <f>数据源!AM315</f>
        <v>T2MP3</v>
      </c>
      <c r="D283" s="2" t="str">
        <f>数据源!AN315</f>
        <v>部件</v>
      </c>
      <c r="E283" s="2">
        <f>数据源!AO315</f>
        <v>89.600000000000023</v>
      </c>
      <c r="F283" s="2">
        <f>数据源!AP315</f>
        <v>1</v>
      </c>
      <c r="G283" s="2">
        <f>数据源!AQ315</f>
        <v>6.0000000000000001E-3</v>
      </c>
      <c r="H283" s="2">
        <f>数据源!AR315</f>
        <v>6.7299107142857126E-3</v>
      </c>
      <c r="I283" s="2">
        <f>数据源!AS315</f>
        <v>67</v>
      </c>
      <c r="J283" s="3">
        <f t="shared" ref="J283:J296" si="202">ROUNDUP(IF(F283&gt;1,F283-ROUNDDOWN(SQRT(F283),0),F283),0)</f>
        <v>1</v>
      </c>
      <c r="K283" s="3">
        <f t="shared" ref="K283:K296" si="203">F283*2-J283</f>
        <v>1</v>
      </c>
      <c r="L283" s="3" t="str">
        <f t="shared" si="197"/>
        <v>部件</v>
      </c>
      <c r="M283" s="3">
        <f t="shared" ca="1" si="198"/>
        <v>92103</v>
      </c>
      <c r="N283" s="3" t="str">
        <f t="shared" ca="1" si="199"/>
        <v>51311,52311,53311,51321,52321,53321,91001,91003,91005,91101,91103,91105,91201,91203,91205,91002,91004,91006,91102,91104,91106,91202,91204,91206,92001,92003,92005,92101,92103</v>
      </c>
      <c r="O283" s="3" t="str">
        <f t="shared" si="200"/>
        <v>750,750,750,750,750,750,191,191,191,191,191,191,191,191,191,191,191,191,191,191,191,191,191,191,67,67,67,67,67</v>
      </c>
      <c r="P283" s="1" t="str">
        <f t="shared" si="201"/>
        <v>(2,6),(2,6),(2,6),(1,3),(1,3),(1,3),(1,2),(1,2),(1,2),(1,2),(1,2),(1,2),(1,2),(1,2),(1,2),(1,2),(1,2),(1,2),(1,2),(1,2),(1,2),(1,2),(1,2),(1,2),(1,1),(1,1),(1,1),(1,1),(1,1)</v>
      </c>
      <c r="Q283" s="3" t="str">
        <f>IF(D283="坦克碎片",VLOOKUP(C283,道具信息!$N$2:$O$291,2,FALSE)&amp;"碎片",VLOOKUP(C283,道具信息!$N$2:$O$291,2,FALSE))</f>
        <v>T2部件</v>
      </c>
      <c r="R283" s="3">
        <f t="shared" si="174"/>
        <v>1206</v>
      </c>
      <c r="S283" s="11">
        <f t="shared" si="175"/>
        <v>0.121</v>
      </c>
      <c r="T283" s="3" t="str">
        <f>VLOOKUP(Q283,道具信息!$Q$3:$S$20,2,FALSE)</f>
        <v>CHEST_ITEM_TYPE_T2_PART</v>
      </c>
      <c r="U283" s="3" t="str">
        <f>IF(COUNTIF(U$255:U282,T283)=0,T283,"")</f>
        <v/>
      </c>
      <c r="V283" s="3" t="str">
        <f t="shared" si="185"/>
        <v>CHEST_ITEM_TYPE_T3_SHARD,CHEST_ITEM_TYPE_T1_PART,CHEST_ITEM_TYPE_T2_PART</v>
      </c>
      <c r="W283" s="13" t="str">
        <f t="shared" si="180"/>
        <v/>
      </c>
      <c r="X283" s="3" t="str">
        <f t="shared" si="181"/>
        <v/>
      </c>
      <c r="Y283" s="3" t="str">
        <f t="shared" si="186"/>
        <v>45.3%,34.6%,12.1%</v>
      </c>
    </row>
    <row r="284" spans="2:25" x14ac:dyDescent="0.3">
      <c r="B284" s="2">
        <f>数据源!AL316</f>
        <v>7</v>
      </c>
      <c r="C284" s="2" t="str">
        <f>数据源!AM316</f>
        <v>T2MP5</v>
      </c>
      <c r="D284" s="2" t="str">
        <f>数据源!AN316</f>
        <v>部件</v>
      </c>
      <c r="E284" s="2">
        <f>数据源!AO316</f>
        <v>89.600000000000023</v>
      </c>
      <c r="F284" s="2">
        <f>数据源!AP316</f>
        <v>1</v>
      </c>
      <c r="G284" s="2">
        <f>数据源!AQ316</f>
        <v>6.0000000000000001E-3</v>
      </c>
      <c r="H284" s="2">
        <f>数据源!AR316</f>
        <v>6.7299107142857126E-3</v>
      </c>
      <c r="I284" s="2">
        <f>数据源!AS316</f>
        <v>67</v>
      </c>
      <c r="J284" s="3">
        <f t="shared" si="202"/>
        <v>1</v>
      </c>
      <c r="K284" s="3">
        <f t="shared" si="203"/>
        <v>1</v>
      </c>
      <c r="L284" s="3" t="str">
        <f t="shared" si="197"/>
        <v>部件</v>
      </c>
      <c r="M284" s="3">
        <f t="shared" ca="1" si="198"/>
        <v>92105</v>
      </c>
      <c r="N284" s="3" t="str">
        <f t="shared" ca="1" si="199"/>
        <v>51311,52311,53311,51321,52321,53321,91001,91003,91005,91101,91103,91105,91201,91203,91205,91002,91004,91006,91102,91104,91106,91202,91204,91206,92001,92003,92005,92101,92103,92105</v>
      </c>
      <c r="O284" s="3" t="str">
        <f t="shared" si="200"/>
        <v>750,750,750,750,750,750,191,191,191,191,191,191,191,191,191,191,191,191,191,191,191,191,191,191,67,67,67,67,67,67</v>
      </c>
      <c r="P284" s="1" t="str">
        <f t="shared" si="201"/>
        <v>(2,6),(2,6),(2,6),(1,3),(1,3),(1,3),(1,2),(1,2),(1,2),(1,2),(1,2),(1,2),(1,2),(1,2),(1,2),(1,2),(1,2),(1,2),(1,2),(1,2),(1,2),(1,2),(1,2),(1,2),(1,1),(1,1),(1,1),(1,1),(1,1),(1,1)</v>
      </c>
      <c r="Q284" s="3" t="str">
        <f>IF(D284="坦克碎片",VLOOKUP(C284,道具信息!$N$2:$O$291,2,FALSE)&amp;"碎片",VLOOKUP(C284,道具信息!$N$2:$O$291,2,FALSE))</f>
        <v>T2部件</v>
      </c>
      <c r="R284" s="3">
        <f t="shared" si="174"/>
        <v>1206</v>
      </c>
      <c r="S284" s="11">
        <f t="shared" si="175"/>
        <v>0.121</v>
      </c>
      <c r="T284" s="3" t="str">
        <f>VLOOKUP(Q284,道具信息!$Q$3:$S$20,2,FALSE)</f>
        <v>CHEST_ITEM_TYPE_T2_PART</v>
      </c>
      <c r="U284" s="3" t="str">
        <f>IF(COUNTIF(U$255:U283,T284)=0,T284,"")</f>
        <v/>
      </c>
      <c r="V284" s="3" t="str">
        <f t="shared" si="185"/>
        <v>CHEST_ITEM_TYPE_T3_SHARD,CHEST_ITEM_TYPE_T1_PART,CHEST_ITEM_TYPE_T2_PART</v>
      </c>
      <c r="W284" s="13" t="str">
        <f t="shared" si="180"/>
        <v/>
      </c>
      <c r="X284" s="3" t="str">
        <f t="shared" si="181"/>
        <v/>
      </c>
      <c r="Y284" s="3" t="str">
        <f t="shared" si="186"/>
        <v>45.3%,34.6%,12.1%</v>
      </c>
    </row>
    <row r="285" spans="2:25" x14ac:dyDescent="0.3">
      <c r="B285" s="2">
        <f>数据源!AL317</f>
        <v>7</v>
      </c>
      <c r="C285" s="2" t="str">
        <f>数据源!AM317</f>
        <v>T2HP1</v>
      </c>
      <c r="D285" s="2" t="str">
        <f>数据源!AN317</f>
        <v>部件</v>
      </c>
      <c r="E285" s="2">
        <f>数据源!AO317</f>
        <v>89.600000000000023</v>
      </c>
      <c r="F285" s="2">
        <f>数据源!AP317</f>
        <v>1</v>
      </c>
      <c r="G285" s="2">
        <f>数据源!AQ317</f>
        <v>6.0000000000000001E-3</v>
      </c>
      <c r="H285" s="2">
        <f>数据源!AR317</f>
        <v>6.7299107142857126E-3</v>
      </c>
      <c r="I285" s="2">
        <f>数据源!AS317</f>
        <v>67</v>
      </c>
      <c r="J285" s="3">
        <f t="shared" si="202"/>
        <v>1</v>
      </c>
      <c r="K285" s="3">
        <f t="shared" si="203"/>
        <v>1</v>
      </c>
      <c r="L285" s="3" t="str">
        <f t="shared" si="197"/>
        <v>部件</v>
      </c>
      <c r="M285" s="3">
        <f t="shared" ca="1" si="198"/>
        <v>92201</v>
      </c>
      <c r="N285" s="3" t="str">
        <f t="shared" ca="1" si="199"/>
        <v>51311,52311,53311,51321,52321,53321,91001,91003,91005,91101,91103,91105,91201,91203,91205,91002,91004,91006,91102,91104,91106,91202,91204,91206,92001,92003,92005,92101,92103,92105,92201</v>
      </c>
      <c r="O285" s="3" t="str">
        <f t="shared" si="200"/>
        <v>750,750,750,750,750,750,191,191,191,191,191,191,191,191,191,191,191,191,191,191,191,191,191,191,67,67,67,67,67,67,67</v>
      </c>
      <c r="P285" s="1" t="str">
        <f t="shared" si="201"/>
        <v>(2,6),(2,6),(2,6),(1,3),(1,3),(1,3),(1,2),(1,2),(1,2),(1,2),(1,2),(1,2),(1,2),(1,2),(1,2),(1,2),(1,2),(1,2),(1,2),(1,2),(1,2),(1,2),(1,2),(1,2),(1,1),(1,1),(1,1),(1,1),(1,1),(1,1),(1,1)</v>
      </c>
      <c r="Q285" s="3" t="str">
        <f>IF(D285="坦克碎片",VLOOKUP(C285,道具信息!$N$2:$O$291,2,FALSE)&amp;"碎片",VLOOKUP(C285,道具信息!$N$2:$O$291,2,FALSE))</f>
        <v>T2部件</v>
      </c>
      <c r="R285" s="3">
        <f t="shared" si="174"/>
        <v>1206</v>
      </c>
      <c r="S285" s="11">
        <f t="shared" si="175"/>
        <v>0.121</v>
      </c>
      <c r="T285" s="3" t="str">
        <f>VLOOKUP(Q285,道具信息!$Q$3:$S$20,2,FALSE)</f>
        <v>CHEST_ITEM_TYPE_T2_PART</v>
      </c>
      <c r="U285" s="3" t="str">
        <f>IF(COUNTIF(U$255:U284,T285)=0,T285,"")</f>
        <v/>
      </c>
      <c r="V285" s="3" t="str">
        <f t="shared" si="185"/>
        <v>CHEST_ITEM_TYPE_T3_SHARD,CHEST_ITEM_TYPE_T1_PART,CHEST_ITEM_TYPE_T2_PART</v>
      </c>
      <c r="W285" s="13" t="str">
        <f t="shared" si="180"/>
        <v/>
      </c>
      <c r="X285" s="3" t="str">
        <f t="shared" si="181"/>
        <v/>
      </c>
      <c r="Y285" s="3" t="str">
        <f t="shared" si="186"/>
        <v>45.3%,34.6%,12.1%</v>
      </c>
    </row>
    <row r="286" spans="2:25" x14ac:dyDescent="0.3">
      <c r="B286" s="2">
        <f>数据源!AL318</f>
        <v>7</v>
      </c>
      <c r="C286" s="2" t="str">
        <f>数据源!AM318</f>
        <v>T2HP3</v>
      </c>
      <c r="D286" s="2" t="str">
        <f>数据源!AN318</f>
        <v>部件</v>
      </c>
      <c r="E286" s="2">
        <f>数据源!AO318</f>
        <v>89.600000000000023</v>
      </c>
      <c r="F286" s="2">
        <f>数据源!AP318</f>
        <v>1</v>
      </c>
      <c r="G286" s="2">
        <f>数据源!AQ318</f>
        <v>6.0000000000000001E-3</v>
      </c>
      <c r="H286" s="2">
        <f>数据源!AR318</f>
        <v>6.7299107142857126E-3</v>
      </c>
      <c r="I286" s="2">
        <f>数据源!AS318</f>
        <v>67</v>
      </c>
      <c r="J286" s="3">
        <f t="shared" si="202"/>
        <v>1</v>
      </c>
      <c r="K286" s="3">
        <f t="shared" si="203"/>
        <v>1</v>
      </c>
      <c r="L286" s="3" t="str">
        <f t="shared" si="197"/>
        <v>部件</v>
      </c>
      <c r="M286" s="3">
        <f t="shared" ca="1" si="198"/>
        <v>92203</v>
      </c>
      <c r="N286" s="3" t="str">
        <f t="shared" ca="1" si="199"/>
        <v>51311,52311,53311,51321,52321,53321,91001,91003,91005,91101,91103,91105,91201,91203,91205,91002,91004,91006,91102,91104,91106,91202,91204,91206,92001,92003,92005,92101,92103,92105,92201,92203</v>
      </c>
      <c r="O286" s="3" t="str">
        <f t="shared" si="200"/>
        <v>750,750,750,750,750,750,191,191,191,191,191,191,191,191,191,191,191,191,191,191,191,191,191,191,67,67,67,67,67,67,67,67</v>
      </c>
      <c r="P286" s="1" t="str">
        <f t="shared" si="201"/>
        <v>(2,6),(2,6),(2,6),(1,3),(1,3),(1,3),(1,2),(1,2),(1,2),(1,2),(1,2),(1,2),(1,2),(1,2),(1,2),(1,2),(1,2),(1,2),(1,2),(1,2),(1,2),(1,2),(1,2),(1,2),(1,1),(1,1),(1,1),(1,1),(1,1),(1,1),(1,1),(1,1)</v>
      </c>
      <c r="Q286" s="3" t="str">
        <f>IF(D286="坦克碎片",VLOOKUP(C286,道具信息!$N$2:$O$291,2,FALSE)&amp;"碎片",VLOOKUP(C286,道具信息!$N$2:$O$291,2,FALSE))</f>
        <v>T2部件</v>
      </c>
      <c r="R286" s="3">
        <f t="shared" si="174"/>
        <v>1206</v>
      </c>
      <c r="S286" s="11">
        <f t="shared" si="175"/>
        <v>0.121</v>
      </c>
      <c r="T286" s="3" t="str">
        <f>VLOOKUP(Q286,道具信息!$Q$3:$S$20,2,FALSE)</f>
        <v>CHEST_ITEM_TYPE_T2_PART</v>
      </c>
      <c r="U286" s="3" t="str">
        <f>IF(COUNTIF(U$255:U285,T286)=0,T286,"")</f>
        <v/>
      </c>
      <c r="V286" s="3" t="str">
        <f t="shared" si="185"/>
        <v>CHEST_ITEM_TYPE_T3_SHARD,CHEST_ITEM_TYPE_T1_PART,CHEST_ITEM_TYPE_T2_PART</v>
      </c>
      <c r="W286" s="13" t="str">
        <f t="shared" si="180"/>
        <v/>
      </c>
      <c r="X286" s="3" t="str">
        <f t="shared" si="181"/>
        <v/>
      </c>
      <c r="Y286" s="3" t="str">
        <f t="shared" si="186"/>
        <v>45.3%,34.6%,12.1%</v>
      </c>
    </row>
    <row r="287" spans="2:25" x14ac:dyDescent="0.3">
      <c r="B287" s="2">
        <f>数据源!AL319</f>
        <v>7</v>
      </c>
      <c r="C287" s="2" t="str">
        <f>数据源!AM319</f>
        <v>T2HP5</v>
      </c>
      <c r="D287" s="2" t="str">
        <f>数据源!AN319</f>
        <v>部件</v>
      </c>
      <c r="E287" s="2">
        <f>数据源!AO319</f>
        <v>89.600000000000023</v>
      </c>
      <c r="F287" s="2">
        <f>数据源!AP319</f>
        <v>1</v>
      </c>
      <c r="G287" s="2">
        <f>数据源!AQ319</f>
        <v>6.0000000000000001E-3</v>
      </c>
      <c r="H287" s="2">
        <f>数据源!AR319</f>
        <v>6.7299107142857126E-3</v>
      </c>
      <c r="I287" s="2">
        <f>数据源!AS319</f>
        <v>67</v>
      </c>
      <c r="J287" s="3">
        <f t="shared" si="202"/>
        <v>1</v>
      </c>
      <c r="K287" s="3">
        <f t="shared" si="203"/>
        <v>1</v>
      </c>
      <c r="L287" s="3" t="str">
        <f t="shared" si="197"/>
        <v>部件</v>
      </c>
      <c r="M287" s="3">
        <f t="shared" ca="1" si="198"/>
        <v>92205</v>
      </c>
      <c r="N287" s="3" t="str">
        <f t="shared" ca="1" si="199"/>
        <v>51311,52311,53311,51321,52321,53321,91001,91003,91005,91101,91103,91105,91201,91203,91205,91002,91004,91006,91102,91104,91106,91202,91204,91206,92001,92003,92005,92101,92103,92105,92201,92203,92205</v>
      </c>
      <c r="O287" s="3" t="str">
        <f t="shared" si="200"/>
        <v>750,750,750,750,750,750,191,191,191,191,191,191,191,191,191,191,191,191,191,191,191,191,191,191,67,67,67,67,67,67,67,67,67</v>
      </c>
      <c r="P287" s="1" t="str">
        <f t="shared" si="201"/>
        <v>(2,6),(2,6),(2,6),(1,3),(1,3),(1,3),(1,2),(1,2),(1,2),(1,2),(1,2),(1,2),(1,2),(1,2),(1,2),(1,2),(1,2),(1,2),(1,2),(1,2),(1,2),(1,2),(1,2),(1,2),(1,1),(1,1),(1,1),(1,1),(1,1),(1,1),(1,1),(1,1),(1,1)</v>
      </c>
      <c r="Q287" s="3" t="str">
        <f>IF(D287="坦克碎片",VLOOKUP(C287,道具信息!$N$2:$O$291,2,FALSE)&amp;"碎片",VLOOKUP(C287,道具信息!$N$2:$O$291,2,FALSE))</f>
        <v>T2部件</v>
      </c>
      <c r="R287" s="3">
        <f t="shared" ref="R287:R318" si="204">SUMIFS(I:I,Q:Q,Q287,B:B,B287)</f>
        <v>1206</v>
      </c>
      <c r="S287" s="11">
        <f t="shared" ref="S287:S318" si="205">ROUND(R287/SUMIF(B:B,B287,I:I),3)</f>
        <v>0.121</v>
      </c>
      <c r="T287" s="3" t="str">
        <f>VLOOKUP(Q287,道具信息!$Q$3:$S$20,2,FALSE)</f>
        <v>CHEST_ITEM_TYPE_T2_PART</v>
      </c>
      <c r="U287" s="3" t="str">
        <f>IF(COUNTIF(U$255:U286,T287)=0,T287,"")</f>
        <v/>
      </c>
      <c r="V287" s="3" t="str">
        <f t="shared" si="185"/>
        <v>CHEST_ITEM_TYPE_T3_SHARD,CHEST_ITEM_TYPE_T1_PART,CHEST_ITEM_TYPE_T2_PART</v>
      </c>
      <c r="W287" s="13" t="str">
        <f t="shared" si="180"/>
        <v/>
      </c>
      <c r="X287" s="3" t="str">
        <f t="shared" si="181"/>
        <v/>
      </c>
      <c r="Y287" s="3" t="str">
        <f t="shared" si="186"/>
        <v>45.3%,34.6%,12.1%</v>
      </c>
    </row>
    <row r="288" spans="2:25" x14ac:dyDescent="0.3">
      <c r="B288" s="2">
        <f>数据源!AL320</f>
        <v>7</v>
      </c>
      <c r="C288" s="2" t="str">
        <f>数据源!AM320</f>
        <v>T2LP2</v>
      </c>
      <c r="D288" s="2" t="str">
        <f>数据源!AN320</f>
        <v>部件</v>
      </c>
      <c r="E288" s="2">
        <f>数据源!AO320</f>
        <v>89.600000000000023</v>
      </c>
      <c r="F288" s="2">
        <f>数据源!AP320</f>
        <v>1</v>
      </c>
      <c r="G288" s="2">
        <f>数据源!AQ320</f>
        <v>6.0000000000000001E-3</v>
      </c>
      <c r="H288" s="2">
        <f>数据源!AR320</f>
        <v>6.7299107142857126E-3</v>
      </c>
      <c r="I288" s="2">
        <f>数据源!AS320</f>
        <v>67</v>
      </c>
      <c r="J288" s="3">
        <f t="shared" si="202"/>
        <v>1</v>
      </c>
      <c r="K288" s="3">
        <f t="shared" si="203"/>
        <v>1</v>
      </c>
      <c r="L288" s="3" t="str">
        <f t="shared" si="197"/>
        <v>部件</v>
      </c>
      <c r="M288" s="3">
        <f t="shared" ca="1" si="198"/>
        <v>92002</v>
      </c>
      <c r="N288" s="3" t="str">
        <f t="shared" ca="1" si="199"/>
        <v>51311,52311,53311,51321,52321,53321,91001,91003,91005,91101,91103,91105,91201,91203,91205,91002,91004,91006,91102,91104,91106,91202,91204,91206,92001,92003,92005,92101,92103,92105,92201,92203,92205,92002</v>
      </c>
      <c r="O288" s="3" t="str">
        <f t="shared" si="200"/>
        <v>750,750,750,750,750,750,191,191,191,191,191,191,191,191,191,191,191,191,191,191,191,191,191,191,67,67,67,67,67,67,67,67,67,67</v>
      </c>
      <c r="P288" s="1" t="str">
        <f t="shared" si="201"/>
        <v>(2,6),(2,6),(2,6),(1,3),(1,3),(1,3),(1,2),(1,2),(1,2),(1,2),(1,2),(1,2),(1,2),(1,2),(1,2),(1,2),(1,2),(1,2),(1,2),(1,2),(1,2),(1,2),(1,2),(1,2),(1,1),(1,1),(1,1),(1,1),(1,1),(1,1),(1,1),(1,1),(1,1),(1,1)</v>
      </c>
      <c r="Q288" s="3" t="str">
        <f>IF(D288="坦克碎片",VLOOKUP(C288,道具信息!$N$2:$O$291,2,FALSE)&amp;"碎片",VLOOKUP(C288,道具信息!$N$2:$O$291,2,FALSE))</f>
        <v>T2部件</v>
      </c>
      <c r="R288" s="3">
        <f t="shared" si="204"/>
        <v>1206</v>
      </c>
      <c r="S288" s="11">
        <f t="shared" si="205"/>
        <v>0.121</v>
      </c>
      <c r="T288" s="3" t="str">
        <f>VLOOKUP(Q288,道具信息!$Q$3:$S$20,2,FALSE)</f>
        <v>CHEST_ITEM_TYPE_T2_PART</v>
      </c>
      <c r="U288" s="3" t="str">
        <f>IF(COUNTIF(U$255:U287,T288)=0,T288,"")</f>
        <v/>
      </c>
      <c r="V288" s="3" t="str">
        <f t="shared" si="185"/>
        <v>CHEST_ITEM_TYPE_T3_SHARD,CHEST_ITEM_TYPE_T1_PART,CHEST_ITEM_TYPE_T2_PART</v>
      </c>
      <c r="W288" s="13" t="str">
        <f t="shared" si="180"/>
        <v/>
      </c>
      <c r="X288" s="3" t="str">
        <f t="shared" si="181"/>
        <v/>
      </c>
      <c r="Y288" s="3" t="str">
        <f t="shared" si="186"/>
        <v>45.3%,34.6%,12.1%</v>
      </c>
    </row>
    <row r="289" spans="2:25" x14ac:dyDescent="0.3">
      <c r="B289" s="2">
        <f>数据源!AL321</f>
        <v>7</v>
      </c>
      <c r="C289" s="2" t="str">
        <f>数据源!AM321</f>
        <v>T2LP4</v>
      </c>
      <c r="D289" s="2" t="str">
        <f>数据源!AN321</f>
        <v>部件</v>
      </c>
      <c r="E289" s="2">
        <f>数据源!AO321</f>
        <v>89.600000000000023</v>
      </c>
      <c r="F289" s="2">
        <f>数据源!AP321</f>
        <v>1</v>
      </c>
      <c r="G289" s="2">
        <f>数据源!AQ321</f>
        <v>6.0000000000000001E-3</v>
      </c>
      <c r="H289" s="2">
        <f>数据源!AR321</f>
        <v>6.7299107142857126E-3</v>
      </c>
      <c r="I289" s="2">
        <f>数据源!AS321</f>
        <v>67</v>
      </c>
      <c r="J289" s="3">
        <f t="shared" si="202"/>
        <v>1</v>
      </c>
      <c r="K289" s="3">
        <f t="shared" si="203"/>
        <v>1</v>
      </c>
      <c r="L289" s="3" t="str">
        <f t="shared" si="197"/>
        <v>部件</v>
      </c>
      <c r="M289" s="3">
        <f t="shared" ca="1" si="198"/>
        <v>92004</v>
      </c>
      <c r="N289" s="3" t="str">
        <f t="shared" ca="1" si="199"/>
        <v>51311,52311,53311,51321,52321,53321,91001,91003,91005,91101,91103,91105,91201,91203,91205,91002,91004,91006,91102,91104,91106,91202,91204,91206,92001,92003,92005,92101,92103,92105,92201,92203,92205,92002,92004</v>
      </c>
      <c r="O289" s="3" t="str">
        <f t="shared" si="200"/>
        <v>750,750,750,750,750,750,191,191,191,191,191,191,191,191,191,191,191,191,191,191,191,191,191,191,67,67,67,67,67,67,67,67,67,67,67</v>
      </c>
      <c r="P289" s="1" t="str">
        <f t="shared" si="201"/>
        <v>(2,6),(2,6),(2,6),(1,3),(1,3),(1,3),(1,2),(1,2),(1,2),(1,2),(1,2),(1,2),(1,2),(1,2),(1,2),(1,2),(1,2),(1,2),(1,2),(1,2),(1,2),(1,2),(1,2),(1,2),(1,1),(1,1),(1,1),(1,1),(1,1),(1,1),(1,1),(1,1),(1,1),(1,1),(1,1)</v>
      </c>
      <c r="Q289" s="3" t="str">
        <f>IF(D289="坦克碎片",VLOOKUP(C289,道具信息!$N$2:$O$291,2,FALSE)&amp;"碎片",VLOOKUP(C289,道具信息!$N$2:$O$291,2,FALSE))</f>
        <v>T2部件</v>
      </c>
      <c r="R289" s="3">
        <f t="shared" si="204"/>
        <v>1206</v>
      </c>
      <c r="S289" s="11">
        <f t="shared" si="205"/>
        <v>0.121</v>
      </c>
      <c r="T289" s="3" t="str">
        <f>VLOOKUP(Q289,道具信息!$Q$3:$S$20,2,FALSE)</f>
        <v>CHEST_ITEM_TYPE_T2_PART</v>
      </c>
      <c r="U289" s="3" t="str">
        <f>IF(COUNTIF(U$255:U288,T289)=0,T289,"")</f>
        <v/>
      </c>
      <c r="V289" s="3" t="str">
        <f t="shared" si="185"/>
        <v>CHEST_ITEM_TYPE_T3_SHARD,CHEST_ITEM_TYPE_T1_PART,CHEST_ITEM_TYPE_T2_PART</v>
      </c>
      <c r="W289" s="13" t="str">
        <f t="shared" si="180"/>
        <v/>
      </c>
      <c r="X289" s="3" t="str">
        <f t="shared" si="181"/>
        <v/>
      </c>
      <c r="Y289" s="3" t="str">
        <f t="shared" si="186"/>
        <v>45.3%,34.6%,12.1%</v>
      </c>
    </row>
    <row r="290" spans="2:25" x14ac:dyDescent="0.3">
      <c r="B290" s="2">
        <f>数据源!AL322</f>
        <v>7</v>
      </c>
      <c r="C290" s="2" t="str">
        <f>数据源!AM322</f>
        <v>T2LP6</v>
      </c>
      <c r="D290" s="2" t="str">
        <f>数据源!AN322</f>
        <v>部件</v>
      </c>
      <c r="E290" s="2">
        <f>数据源!AO322</f>
        <v>89.600000000000023</v>
      </c>
      <c r="F290" s="2">
        <f>数据源!AP322</f>
        <v>1</v>
      </c>
      <c r="G290" s="2">
        <f>数据源!AQ322</f>
        <v>6.0000000000000001E-3</v>
      </c>
      <c r="H290" s="2">
        <f>数据源!AR322</f>
        <v>6.7299107142857126E-3</v>
      </c>
      <c r="I290" s="2">
        <f>数据源!AS322</f>
        <v>67</v>
      </c>
      <c r="J290" s="3">
        <f t="shared" si="202"/>
        <v>1</v>
      </c>
      <c r="K290" s="3">
        <f t="shared" si="203"/>
        <v>1</v>
      </c>
      <c r="L290" s="3" t="str">
        <f t="shared" si="197"/>
        <v>部件</v>
      </c>
      <c r="M290" s="3">
        <f t="shared" ca="1" si="198"/>
        <v>92006</v>
      </c>
      <c r="N290" s="3" t="str">
        <f t="shared" ca="1" si="199"/>
        <v>51311,52311,53311,51321,52321,53321,91001,91003,91005,91101,91103,91105,91201,91203,91205,91002,91004,91006,91102,91104,91106,91202,91204,91206,92001,92003,92005,92101,92103,92105,92201,92203,92205,92002,92004,92006</v>
      </c>
      <c r="O290" s="3" t="str">
        <f t="shared" si="200"/>
        <v>750,750,750,750,750,750,191,191,191,191,191,191,191,191,191,191,191,191,191,191,191,191,191,191,67,67,67,67,67,67,67,67,67,67,67,67</v>
      </c>
      <c r="P290" s="1" t="str">
        <f t="shared" si="201"/>
        <v>(2,6),(2,6),(2,6),(1,3),(1,3),(1,3),(1,2),(1,2),(1,2),(1,2),(1,2),(1,2),(1,2),(1,2),(1,2),(1,2),(1,2),(1,2),(1,2),(1,2),(1,2),(1,2),(1,2),(1,2),(1,1),(1,1),(1,1),(1,1),(1,1),(1,1),(1,1),(1,1),(1,1),(1,1),(1,1),(1,1)</v>
      </c>
      <c r="Q290" s="3" t="str">
        <f>IF(D290="坦克碎片",VLOOKUP(C290,道具信息!$N$2:$O$291,2,FALSE)&amp;"碎片",VLOOKUP(C290,道具信息!$N$2:$O$291,2,FALSE))</f>
        <v>T2部件</v>
      </c>
      <c r="R290" s="3">
        <f t="shared" si="204"/>
        <v>1206</v>
      </c>
      <c r="S290" s="11">
        <f t="shared" si="205"/>
        <v>0.121</v>
      </c>
      <c r="T290" s="3" t="str">
        <f>VLOOKUP(Q290,道具信息!$Q$3:$S$20,2,FALSE)</f>
        <v>CHEST_ITEM_TYPE_T2_PART</v>
      </c>
      <c r="U290" s="3" t="str">
        <f>IF(COUNTIF(U$255:U289,T290)=0,T290,"")</f>
        <v/>
      </c>
      <c r="V290" s="3" t="str">
        <f t="shared" si="185"/>
        <v>CHEST_ITEM_TYPE_T3_SHARD,CHEST_ITEM_TYPE_T1_PART,CHEST_ITEM_TYPE_T2_PART</v>
      </c>
      <c r="W290" s="13" t="str">
        <f t="shared" si="180"/>
        <v/>
      </c>
      <c r="X290" s="3" t="str">
        <f t="shared" si="181"/>
        <v/>
      </c>
      <c r="Y290" s="3" t="str">
        <f t="shared" si="186"/>
        <v>45.3%,34.6%,12.1%</v>
      </c>
    </row>
    <row r="291" spans="2:25" x14ac:dyDescent="0.3">
      <c r="B291" s="2">
        <f>数据源!AL323</f>
        <v>7</v>
      </c>
      <c r="C291" s="2" t="str">
        <f>数据源!AM323</f>
        <v>T2MP2</v>
      </c>
      <c r="D291" s="2" t="str">
        <f>数据源!AN323</f>
        <v>部件</v>
      </c>
      <c r="E291" s="2">
        <f>数据源!AO323</f>
        <v>89.600000000000023</v>
      </c>
      <c r="F291" s="2">
        <f>数据源!AP323</f>
        <v>1</v>
      </c>
      <c r="G291" s="2">
        <f>数据源!AQ323</f>
        <v>6.0000000000000001E-3</v>
      </c>
      <c r="H291" s="2">
        <f>数据源!AR323</f>
        <v>6.7299107142857126E-3</v>
      </c>
      <c r="I291" s="2">
        <f>数据源!AS323</f>
        <v>67</v>
      </c>
      <c r="J291" s="3">
        <f t="shared" si="202"/>
        <v>1</v>
      </c>
      <c r="K291" s="3">
        <f t="shared" si="203"/>
        <v>1</v>
      </c>
      <c r="L291" s="3" t="str">
        <f t="shared" si="197"/>
        <v>部件</v>
      </c>
      <c r="M291" s="3">
        <f t="shared" ca="1" si="198"/>
        <v>92102</v>
      </c>
      <c r="N291" s="3" t="str">
        <f t="shared" ca="1" si="199"/>
        <v>51311,52311,53311,51321,52321,53321,91001,91003,91005,91101,91103,91105,91201,91203,91205,91002,91004,91006,91102,91104,91106,91202,91204,91206,92001,92003,92005,92101,92103,92105,92201,92203,92205,92002,92004,92006,92102</v>
      </c>
      <c r="O291" s="3" t="str">
        <f t="shared" si="200"/>
        <v>750,750,750,750,750,750,191,191,191,191,191,191,191,191,191,191,191,191,191,191,191,191,191,191,67,67,67,67,67,67,67,67,67,67,67,67,67</v>
      </c>
      <c r="P291" s="1" t="str">
        <f t="shared" si="201"/>
        <v>(2,6),(2,6),(2,6),(1,3),(1,3),(1,3),(1,2),(1,2),(1,2),(1,2),(1,2),(1,2),(1,2),(1,2),(1,2),(1,2),(1,2),(1,2),(1,2),(1,2),(1,2),(1,2),(1,2),(1,2),(1,1),(1,1),(1,1),(1,1),(1,1),(1,1),(1,1),(1,1),(1,1),(1,1),(1,1),(1,1),(1,1)</v>
      </c>
      <c r="Q291" s="3" t="str">
        <f>IF(D291="坦克碎片",VLOOKUP(C291,道具信息!$N$2:$O$291,2,FALSE)&amp;"碎片",VLOOKUP(C291,道具信息!$N$2:$O$291,2,FALSE))</f>
        <v>T2部件</v>
      </c>
      <c r="R291" s="3">
        <f t="shared" si="204"/>
        <v>1206</v>
      </c>
      <c r="S291" s="11">
        <f t="shared" si="205"/>
        <v>0.121</v>
      </c>
      <c r="T291" s="3" t="str">
        <f>VLOOKUP(Q291,道具信息!$Q$3:$S$20,2,FALSE)</f>
        <v>CHEST_ITEM_TYPE_T2_PART</v>
      </c>
      <c r="U291" s="3" t="str">
        <f>IF(COUNTIF(U$255:U290,T291)=0,T291,"")</f>
        <v/>
      </c>
      <c r="V291" s="3" t="str">
        <f t="shared" si="185"/>
        <v>CHEST_ITEM_TYPE_T3_SHARD,CHEST_ITEM_TYPE_T1_PART,CHEST_ITEM_TYPE_T2_PART</v>
      </c>
      <c r="W291" s="13" t="str">
        <f t="shared" si="180"/>
        <v/>
      </c>
      <c r="X291" s="3" t="str">
        <f t="shared" si="181"/>
        <v/>
      </c>
      <c r="Y291" s="3" t="str">
        <f t="shared" si="186"/>
        <v>45.3%,34.6%,12.1%</v>
      </c>
    </row>
    <row r="292" spans="2:25" x14ac:dyDescent="0.3">
      <c r="B292" s="2">
        <f>数据源!AL324</f>
        <v>7</v>
      </c>
      <c r="C292" s="2" t="str">
        <f>数据源!AM324</f>
        <v>T2MP4</v>
      </c>
      <c r="D292" s="2" t="str">
        <f>数据源!AN324</f>
        <v>部件</v>
      </c>
      <c r="E292" s="2">
        <f>数据源!AO324</f>
        <v>89.600000000000023</v>
      </c>
      <c r="F292" s="2">
        <f>数据源!AP324</f>
        <v>1</v>
      </c>
      <c r="G292" s="2">
        <f>数据源!AQ324</f>
        <v>6.0000000000000001E-3</v>
      </c>
      <c r="H292" s="2">
        <f>数据源!AR324</f>
        <v>6.7299107142857126E-3</v>
      </c>
      <c r="I292" s="2">
        <f>数据源!AS324</f>
        <v>67</v>
      </c>
      <c r="J292" s="3">
        <f t="shared" si="202"/>
        <v>1</v>
      </c>
      <c r="K292" s="3">
        <f t="shared" si="203"/>
        <v>1</v>
      </c>
      <c r="L292" s="3" t="str">
        <f t="shared" si="197"/>
        <v>部件</v>
      </c>
      <c r="M292" s="3">
        <f t="shared" ca="1" si="198"/>
        <v>92104</v>
      </c>
      <c r="N292" s="3" t="str">
        <f t="shared" ca="1" si="199"/>
        <v>51311,52311,53311,51321,52321,53321,91001,91003,91005,91101,91103,91105,91201,91203,91205,91002,91004,91006,91102,91104,91106,91202,91204,91206,92001,92003,92005,92101,92103,92105,92201,92203,92205,92002,92004,92006,92102,92104</v>
      </c>
      <c r="O292" s="3" t="str">
        <f t="shared" si="200"/>
        <v>750,750,750,750,750,750,191,191,191,191,191,191,191,191,191,191,191,191,191,191,191,191,191,191,67,67,67,67,67,67,67,67,67,67,67,67,67,67</v>
      </c>
      <c r="P292" s="1" t="str">
        <f t="shared" si="201"/>
        <v>(2,6),(2,6),(2,6),(1,3),(1,3),(1,3),(1,2),(1,2),(1,2),(1,2),(1,2),(1,2),(1,2),(1,2),(1,2),(1,2),(1,2),(1,2),(1,2),(1,2),(1,2),(1,2),(1,2),(1,2),(1,1),(1,1),(1,1),(1,1),(1,1),(1,1),(1,1),(1,1),(1,1),(1,1),(1,1),(1,1),(1,1),(1,1)</v>
      </c>
      <c r="Q292" s="3" t="str">
        <f>IF(D292="坦克碎片",VLOOKUP(C292,道具信息!$N$2:$O$291,2,FALSE)&amp;"碎片",VLOOKUP(C292,道具信息!$N$2:$O$291,2,FALSE))</f>
        <v>T2部件</v>
      </c>
      <c r="R292" s="3">
        <f t="shared" si="204"/>
        <v>1206</v>
      </c>
      <c r="S292" s="11">
        <f t="shared" si="205"/>
        <v>0.121</v>
      </c>
      <c r="T292" s="3" t="str">
        <f>VLOOKUP(Q292,道具信息!$Q$3:$S$20,2,FALSE)</f>
        <v>CHEST_ITEM_TYPE_T2_PART</v>
      </c>
      <c r="U292" s="3" t="str">
        <f>IF(COUNTIF(U$255:U291,T292)=0,T292,"")</f>
        <v/>
      </c>
      <c r="V292" s="3" t="str">
        <f t="shared" si="185"/>
        <v>CHEST_ITEM_TYPE_T3_SHARD,CHEST_ITEM_TYPE_T1_PART,CHEST_ITEM_TYPE_T2_PART</v>
      </c>
      <c r="W292" s="13" t="str">
        <f t="shared" si="180"/>
        <v/>
      </c>
      <c r="X292" s="3" t="str">
        <f t="shared" si="181"/>
        <v/>
      </c>
      <c r="Y292" s="3" t="str">
        <f t="shared" si="186"/>
        <v>45.3%,34.6%,12.1%</v>
      </c>
    </row>
    <row r="293" spans="2:25" x14ac:dyDescent="0.3">
      <c r="B293" s="2">
        <f>数据源!AL325</f>
        <v>7</v>
      </c>
      <c r="C293" s="2" t="str">
        <f>数据源!AM325</f>
        <v>T2MP6</v>
      </c>
      <c r="D293" s="2" t="str">
        <f>数据源!AN325</f>
        <v>部件</v>
      </c>
      <c r="E293" s="2">
        <f>数据源!AO325</f>
        <v>89.600000000000023</v>
      </c>
      <c r="F293" s="2">
        <f>数据源!AP325</f>
        <v>1</v>
      </c>
      <c r="G293" s="2">
        <f>数据源!AQ325</f>
        <v>6.0000000000000001E-3</v>
      </c>
      <c r="H293" s="2">
        <f>数据源!AR325</f>
        <v>6.7299107142857126E-3</v>
      </c>
      <c r="I293" s="2">
        <f>数据源!AS325</f>
        <v>67</v>
      </c>
      <c r="J293" s="3">
        <f t="shared" si="202"/>
        <v>1</v>
      </c>
      <c r="K293" s="3">
        <f t="shared" si="203"/>
        <v>1</v>
      </c>
      <c r="L293" s="3" t="str">
        <f t="shared" si="197"/>
        <v>部件</v>
      </c>
      <c r="M293" s="3">
        <f t="shared" ca="1" si="198"/>
        <v>92106</v>
      </c>
      <c r="N293" s="3" t="str">
        <f t="shared" ca="1" si="199"/>
        <v>51311,52311,53311,51321,52321,53321,91001,91003,91005,91101,91103,91105,91201,91203,91205,91002,91004,91006,91102,91104,91106,91202,91204,91206,92001,92003,92005,92101,92103,92105,92201,92203,92205,92002,92004,92006,92102,92104,92106</v>
      </c>
      <c r="O293" s="3" t="str">
        <f t="shared" si="200"/>
        <v>750,750,750,750,750,750,191,191,191,191,191,191,191,191,191,191,191,191,191,191,191,191,191,191,67,67,67,67,67,67,67,67,67,67,67,67,67,67,67</v>
      </c>
      <c r="P293" s="1" t="str">
        <f t="shared" si="201"/>
        <v>(2,6),(2,6),(2,6),(1,3),(1,3),(1,3),(1,2),(1,2),(1,2),(1,2),(1,2),(1,2),(1,2),(1,2),(1,2),(1,2),(1,2),(1,2),(1,2),(1,2),(1,2),(1,2),(1,2),(1,2),(1,1),(1,1),(1,1),(1,1),(1,1),(1,1),(1,1),(1,1),(1,1),(1,1),(1,1),(1,1),(1,1),(1,1),(1,1)</v>
      </c>
      <c r="Q293" s="3" t="str">
        <f>IF(D293="坦克碎片",VLOOKUP(C293,道具信息!$N$2:$O$291,2,FALSE)&amp;"碎片",VLOOKUP(C293,道具信息!$N$2:$O$291,2,FALSE))</f>
        <v>T2部件</v>
      </c>
      <c r="R293" s="3">
        <f t="shared" si="204"/>
        <v>1206</v>
      </c>
      <c r="S293" s="11">
        <f t="shared" si="205"/>
        <v>0.121</v>
      </c>
      <c r="T293" s="3" t="str">
        <f>VLOOKUP(Q293,道具信息!$Q$3:$S$20,2,FALSE)</f>
        <v>CHEST_ITEM_TYPE_T2_PART</v>
      </c>
      <c r="U293" s="3" t="str">
        <f>IF(COUNTIF(U$255:U292,T293)=0,T293,"")</f>
        <v/>
      </c>
      <c r="V293" s="3" t="str">
        <f t="shared" si="185"/>
        <v>CHEST_ITEM_TYPE_T3_SHARD,CHEST_ITEM_TYPE_T1_PART,CHEST_ITEM_TYPE_T2_PART</v>
      </c>
      <c r="W293" s="13" t="str">
        <f t="shared" si="180"/>
        <v/>
      </c>
      <c r="X293" s="3" t="str">
        <f t="shared" si="181"/>
        <v/>
      </c>
      <c r="Y293" s="3" t="str">
        <f t="shared" si="186"/>
        <v>45.3%,34.6%,12.1%</v>
      </c>
    </row>
    <row r="294" spans="2:25" x14ac:dyDescent="0.3">
      <c r="B294" s="2">
        <f>数据源!AL326</f>
        <v>7</v>
      </c>
      <c r="C294" s="2" t="str">
        <f>数据源!AM326</f>
        <v>T2HP2</v>
      </c>
      <c r="D294" s="2" t="str">
        <f>数据源!AN326</f>
        <v>部件</v>
      </c>
      <c r="E294" s="2">
        <f>数据源!AO326</f>
        <v>89.600000000000023</v>
      </c>
      <c r="F294" s="2">
        <f>数据源!AP326</f>
        <v>1</v>
      </c>
      <c r="G294" s="2">
        <f>数据源!AQ326</f>
        <v>6.0000000000000001E-3</v>
      </c>
      <c r="H294" s="2">
        <f>数据源!AR326</f>
        <v>6.7299107142857126E-3</v>
      </c>
      <c r="I294" s="2">
        <f>数据源!AS326</f>
        <v>67</v>
      </c>
      <c r="J294" s="3">
        <f t="shared" si="202"/>
        <v>1</v>
      </c>
      <c r="K294" s="3">
        <f t="shared" si="203"/>
        <v>1</v>
      </c>
      <c r="L294" s="3" t="str">
        <f t="shared" si="197"/>
        <v>部件</v>
      </c>
      <c r="M294" s="3">
        <f t="shared" ca="1" si="198"/>
        <v>92202</v>
      </c>
      <c r="N294" s="3" t="str">
        <f t="shared" ca="1" si="199"/>
        <v>51311,52311,53311,51321,52321,53321,91001,91003,91005,91101,91103,91105,91201,91203,91205,91002,91004,91006,91102,91104,91106,91202,91204,91206,92001,92003,92005,92101,92103,92105,92201,92203,92205,92002,92004,92006,92102,92104,92106,92202</v>
      </c>
      <c r="O294" s="3" t="str">
        <f t="shared" si="200"/>
        <v>750,750,750,750,750,750,191,191,191,191,191,191,191,191,191,191,191,191,191,191,191,191,191,191,67,67,67,67,67,67,67,67,67,67,67,67,67,67,67,67</v>
      </c>
      <c r="P294" s="1" t="str">
        <f t="shared" si="201"/>
        <v>(2,6),(2,6),(2,6),(1,3),(1,3),(1,3),(1,2),(1,2),(1,2),(1,2),(1,2),(1,2),(1,2),(1,2),(1,2),(1,2),(1,2),(1,2),(1,2),(1,2),(1,2),(1,2),(1,2),(1,2),(1,1),(1,1),(1,1),(1,1),(1,1),(1,1),(1,1),(1,1),(1,1),(1,1),(1,1),(1,1),(1,1),(1,1),(1,1),(1,1)</v>
      </c>
      <c r="Q294" s="3" t="str">
        <f>IF(D294="坦克碎片",VLOOKUP(C294,道具信息!$N$2:$O$291,2,FALSE)&amp;"碎片",VLOOKUP(C294,道具信息!$N$2:$O$291,2,FALSE))</f>
        <v>T2部件</v>
      </c>
      <c r="R294" s="3">
        <f t="shared" si="204"/>
        <v>1206</v>
      </c>
      <c r="S294" s="11">
        <f t="shared" si="205"/>
        <v>0.121</v>
      </c>
      <c r="T294" s="3" t="str">
        <f>VLOOKUP(Q294,道具信息!$Q$3:$S$20,2,FALSE)</f>
        <v>CHEST_ITEM_TYPE_T2_PART</v>
      </c>
      <c r="U294" s="3" t="str">
        <f>IF(COUNTIF(U$255:U293,T294)=0,T294,"")</f>
        <v/>
      </c>
      <c r="V294" s="3" t="str">
        <f t="shared" si="185"/>
        <v>CHEST_ITEM_TYPE_T3_SHARD,CHEST_ITEM_TYPE_T1_PART,CHEST_ITEM_TYPE_T2_PART</v>
      </c>
      <c r="W294" s="13" t="str">
        <f t="shared" si="180"/>
        <v/>
      </c>
      <c r="X294" s="3" t="str">
        <f t="shared" si="181"/>
        <v/>
      </c>
      <c r="Y294" s="3" t="str">
        <f t="shared" si="186"/>
        <v>45.3%,34.6%,12.1%</v>
      </c>
    </row>
    <row r="295" spans="2:25" x14ac:dyDescent="0.3">
      <c r="B295" s="2">
        <f>数据源!AL327</f>
        <v>7</v>
      </c>
      <c r="C295" s="2" t="str">
        <f>数据源!AM327</f>
        <v>T2HP4</v>
      </c>
      <c r="D295" s="2" t="str">
        <f>数据源!AN327</f>
        <v>部件</v>
      </c>
      <c r="E295" s="2">
        <f>数据源!AO327</f>
        <v>89.600000000000023</v>
      </c>
      <c r="F295" s="2">
        <f>数据源!AP327</f>
        <v>1</v>
      </c>
      <c r="G295" s="2">
        <f>数据源!AQ327</f>
        <v>6.0000000000000001E-3</v>
      </c>
      <c r="H295" s="2">
        <f>数据源!AR327</f>
        <v>6.7299107142857126E-3</v>
      </c>
      <c r="I295" s="2">
        <f>数据源!AS327</f>
        <v>67</v>
      </c>
      <c r="J295" s="3">
        <f t="shared" si="202"/>
        <v>1</v>
      </c>
      <c r="K295" s="3">
        <f t="shared" si="203"/>
        <v>1</v>
      </c>
      <c r="L295" s="3" t="str">
        <f t="shared" si="197"/>
        <v>部件</v>
      </c>
      <c r="M295" s="3">
        <f t="shared" ca="1" si="198"/>
        <v>92204</v>
      </c>
      <c r="N295" s="3" t="str">
        <f t="shared" ca="1" si="199"/>
        <v>51311,52311,53311,51321,52321,53321,91001,91003,91005,91101,91103,91105,91201,91203,91205,91002,91004,91006,91102,91104,91106,91202,91204,91206,92001,92003,92005,92101,92103,92105,92201,92203,92205,92002,92004,92006,92102,92104,92106,92202,92204</v>
      </c>
      <c r="O295" s="3" t="str">
        <f t="shared" si="200"/>
        <v>750,750,750,750,750,750,191,191,191,191,191,191,191,191,191,191,191,191,191,191,191,191,191,191,67,67,67,67,67,67,67,67,67,67,67,67,67,67,67,67,67</v>
      </c>
      <c r="P295" s="1" t="str">
        <f t="shared" si="201"/>
        <v>(2,6),(2,6),(2,6),(1,3),(1,3),(1,3),(1,2),(1,2),(1,2),(1,2),(1,2),(1,2),(1,2),(1,2),(1,2),(1,2),(1,2),(1,2),(1,2),(1,2),(1,2),(1,2),(1,2),(1,2),(1,1),(1,1),(1,1),(1,1),(1,1),(1,1),(1,1),(1,1),(1,1),(1,1),(1,1),(1,1),(1,1),(1,1),(1,1),(1,1),(1,1)</v>
      </c>
      <c r="Q295" s="3" t="str">
        <f>IF(D295="坦克碎片",VLOOKUP(C295,道具信息!$N$2:$O$291,2,FALSE)&amp;"碎片",VLOOKUP(C295,道具信息!$N$2:$O$291,2,FALSE))</f>
        <v>T2部件</v>
      </c>
      <c r="R295" s="3">
        <f t="shared" si="204"/>
        <v>1206</v>
      </c>
      <c r="S295" s="11">
        <f t="shared" si="205"/>
        <v>0.121</v>
      </c>
      <c r="T295" s="3" t="str">
        <f>VLOOKUP(Q295,道具信息!$Q$3:$S$20,2,FALSE)</f>
        <v>CHEST_ITEM_TYPE_T2_PART</v>
      </c>
      <c r="U295" s="3" t="str">
        <f>IF(COUNTIF(U$255:U294,T295)=0,T295,"")</f>
        <v/>
      </c>
      <c r="V295" s="3" t="str">
        <f t="shared" si="185"/>
        <v>CHEST_ITEM_TYPE_T3_SHARD,CHEST_ITEM_TYPE_T1_PART,CHEST_ITEM_TYPE_T2_PART</v>
      </c>
      <c r="W295" s="13" t="str">
        <f t="shared" si="180"/>
        <v/>
      </c>
      <c r="X295" s="3" t="str">
        <f t="shared" si="181"/>
        <v/>
      </c>
      <c r="Y295" s="3" t="str">
        <f t="shared" si="186"/>
        <v>45.3%,34.6%,12.1%</v>
      </c>
    </row>
    <row r="296" spans="2:25" x14ac:dyDescent="0.3">
      <c r="B296" s="2">
        <f>数据源!AL328</f>
        <v>7</v>
      </c>
      <c r="C296" s="2" t="str">
        <f>数据源!AM328</f>
        <v>T2HP6</v>
      </c>
      <c r="D296" s="2" t="str">
        <f>数据源!AN328</f>
        <v>部件</v>
      </c>
      <c r="E296" s="2">
        <f>数据源!AO328</f>
        <v>89.600000000000023</v>
      </c>
      <c r="F296" s="2">
        <f>数据源!AP328</f>
        <v>1</v>
      </c>
      <c r="G296" s="2">
        <f>数据源!AQ328</f>
        <v>6.0000000000000001E-3</v>
      </c>
      <c r="H296" s="2">
        <f>数据源!AR328</f>
        <v>6.7299107142857126E-3</v>
      </c>
      <c r="I296" s="2">
        <f>数据源!AS328</f>
        <v>67</v>
      </c>
      <c r="J296" s="3">
        <f t="shared" si="202"/>
        <v>1</v>
      </c>
      <c r="K296" s="3">
        <f t="shared" si="203"/>
        <v>1</v>
      </c>
      <c r="L296" s="3" t="str">
        <f t="shared" si="197"/>
        <v>部件</v>
      </c>
      <c r="M296" s="3">
        <f t="shared" ca="1" si="198"/>
        <v>92206</v>
      </c>
      <c r="N296" s="3" t="str">
        <f t="shared" ca="1" si="199"/>
        <v>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296" s="3" t="str">
        <f t="shared" si="200"/>
        <v>750,750,750,750,750,750,191,191,191,191,191,191,191,191,191,191,191,191,191,191,191,191,191,191,67,67,67,67,67,67,67,67,67,67,67,67,67,67,67,67,67,67</v>
      </c>
      <c r="P296" s="1" t="str">
        <f t="shared" si="201"/>
        <v>(2,6),(2,6),(2,6),(1,3),(1,3),(1,3),(1,2),(1,2),(1,2),(1,2),(1,2),(1,2),(1,2),(1,2),(1,2),(1,2),(1,2),(1,2),(1,2),(1,2),(1,2),(1,2),(1,2),(1,2),(1,1),(1,1),(1,1),(1,1),(1,1),(1,1),(1,1),(1,1),(1,1),(1,1),(1,1),(1,1),(1,1),(1,1),(1,1),(1,1),(1,1),(1,1)</v>
      </c>
      <c r="Q296" s="3" t="str">
        <f>IF(D296="坦克碎片",VLOOKUP(C296,道具信息!$N$2:$O$291,2,FALSE)&amp;"碎片",VLOOKUP(C296,道具信息!$N$2:$O$291,2,FALSE))</f>
        <v>T2部件</v>
      </c>
      <c r="R296" s="3">
        <f t="shared" si="204"/>
        <v>1206</v>
      </c>
      <c r="S296" s="11">
        <f t="shared" si="205"/>
        <v>0.121</v>
      </c>
      <c r="T296" s="3" t="str">
        <f>VLOOKUP(Q296,道具信息!$Q$3:$S$20,2,FALSE)</f>
        <v>CHEST_ITEM_TYPE_T2_PART</v>
      </c>
      <c r="U296" s="3" t="str">
        <f>IF(COUNTIF(U$255:U295,T296)=0,T296,"")</f>
        <v/>
      </c>
      <c r="V296" s="3" t="str">
        <f t="shared" si="185"/>
        <v>CHEST_ITEM_TYPE_T3_SHARD,CHEST_ITEM_TYPE_T1_PART,CHEST_ITEM_TYPE_T2_PART</v>
      </c>
      <c r="W296" s="13" t="str">
        <f t="shared" si="180"/>
        <v/>
      </c>
      <c r="X296" s="3" t="str">
        <f t="shared" si="181"/>
        <v/>
      </c>
      <c r="Y296" s="3" t="str">
        <f t="shared" si="186"/>
        <v>45.3%,34.6%,12.1%</v>
      </c>
    </row>
    <row r="297" spans="2:25" x14ac:dyDescent="0.3">
      <c r="B297" s="2">
        <f>数据源!AL329</f>
        <v>7</v>
      </c>
      <c r="C297" s="2" t="str">
        <f>数据源!AM329</f>
        <v>T3LP1</v>
      </c>
      <c r="D297" s="2" t="str">
        <f>数据源!AN329</f>
        <v>部件</v>
      </c>
      <c r="E297" s="2">
        <f>数据源!AO329</f>
        <v>478.79999999999995</v>
      </c>
      <c r="F297" s="2">
        <f>数据源!AP329</f>
        <v>1</v>
      </c>
      <c r="G297" s="2">
        <f>数据源!AQ329</f>
        <v>5.0000000000000001E-3</v>
      </c>
      <c r="H297" s="2">
        <f>数据源!AR329</f>
        <v>1.0494987468671682E-3</v>
      </c>
      <c r="I297" s="2">
        <f>数据源!AS329</f>
        <v>10</v>
      </c>
      <c r="J297" s="3">
        <f>ROUNDUP(IF(F297&gt;1,F297-ROUNDDOWN(SQRT(F297),0),F297),0)</f>
        <v>1</v>
      </c>
      <c r="K297" s="3">
        <f>F297*2-J297</f>
        <v>1</v>
      </c>
      <c r="L297" s="3" t="str">
        <f t="shared" si="197"/>
        <v>部件</v>
      </c>
      <c r="M297" s="3">
        <f t="shared" ca="1" si="198"/>
        <v>93001</v>
      </c>
      <c r="N297" s="3" t="str">
        <f t="shared" ca="1" si="199"/>
        <v>51311,52311,53311,51321,52321,53321,91001,91003,91005,91101,91103,91105,91201,91203,91205,91002,91004,91006,91102,91104,91106,91202,91204,91206,92001,92003,92005,92101,92103,92105,92201,92203,92205,92002,92004,92006,92102,92104,92106,92202,92204,92206,93001</v>
      </c>
      <c r="O297" s="3" t="str">
        <f t="shared" si="200"/>
        <v>750,750,750,750,750,750,191,191,191,191,191,191,191,191,191,191,191,191,191,191,191,191,191,191,67,67,67,67,67,67,67,67,67,67,67,67,67,67,67,67,67,67,10</v>
      </c>
      <c r="P297" s="1" t="str">
        <f t="shared" si="201"/>
        <v>(2,6),(2,6),(2,6),(1,3),(1,3),(1,3),(1,2),(1,2),(1,2),(1,2),(1,2),(1,2),(1,2),(1,2),(1,2),(1,2),(1,2),(1,2),(1,2),(1,2),(1,2),(1,2),(1,2),(1,2),(1,1),(1,1),(1,1),(1,1),(1,1),(1,1),(1,1),(1,1),(1,1),(1,1),(1,1),(1,1),(1,1),(1,1),(1,1),(1,1),(1,1),(1,1),(1,1)</v>
      </c>
      <c r="Q297" s="3" t="str">
        <f>IF(D297="坦克碎片",VLOOKUP(C297,道具信息!$N$2:$O$291,2,FALSE)&amp;"碎片",VLOOKUP(C297,道具信息!$N$2:$O$291,2,FALSE))</f>
        <v>T3部件</v>
      </c>
      <c r="R297" s="3">
        <f t="shared" si="204"/>
        <v>180</v>
      </c>
      <c r="S297" s="11">
        <f t="shared" si="205"/>
        <v>1.7999999999999999E-2</v>
      </c>
      <c r="T297" s="3" t="str">
        <f>VLOOKUP(Q297,道具信息!$Q$3:$S$20,2,FALSE)</f>
        <v>CHEST_ITEM_TYPE_T3_PART</v>
      </c>
      <c r="U297" s="3" t="str">
        <f>IF(COUNTIF(U$255:U296,T297)=0,T297,"")</f>
        <v>CHEST_ITEM_TYPE_T3_PART</v>
      </c>
      <c r="V297" s="3" t="str">
        <f t="shared" si="185"/>
        <v>CHEST_ITEM_TYPE_T3_SHARD,CHEST_ITEM_TYPE_T1_PART,CHEST_ITEM_TYPE_T2_PART,CHEST_ITEM_TYPE_T3_PART</v>
      </c>
      <c r="W297" s="13">
        <f t="shared" si="180"/>
        <v>1.7999999999999999E-2</v>
      </c>
      <c r="X297" s="3" t="str">
        <f t="shared" si="181"/>
        <v>1.8%</v>
      </c>
      <c r="Y297" s="3" t="str">
        <f t="shared" si="186"/>
        <v>45.3%,34.6%,12.1%,1.8%</v>
      </c>
    </row>
    <row r="298" spans="2:25" x14ac:dyDescent="0.3">
      <c r="B298" s="2">
        <f>数据源!AL330</f>
        <v>7</v>
      </c>
      <c r="C298" s="2" t="str">
        <f>数据源!AM330</f>
        <v>T3LP3</v>
      </c>
      <c r="D298" s="2" t="str">
        <f>数据源!AN330</f>
        <v>部件</v>
      </c>
      <c r="E298" s="2">
        <f>数据源!AO330</f>
        <v>478.79999999999995</v>
      </c>
      <c r="F298" s="2">
        <f>数据源!AP330</f>
        <v>1</v>
      </c>
      <c r="G298" s="2">
        <f>数据源!AQ330</f>
        <v>5.0000000000000001E-3</v>
      </c>
      <c r="H298" s="2">
        <f>数据源!AR330</f>
        <v>1.0494987468671682E-3</v>
      </c>
      <c r="I298" s="2">
        <f>数据源!AS330</f>
        <v>10</v>
      </c>
      <c r="J298" s="3">
        <f t="shared" ref="J298:J302" si="206">ROUNDUP(IF(F298&gt;1,F298-ROUNDDOWN(SQRT(F298),0),F298),0)</f>
        <v>1</v>
      </c>
      <c r="K298" s="3">
        <f t="shared" ref="K298:K302" si="207">F298*2-J298</f>
        <v>1</v>
      </c>
      <c r="L298" s="3" t="str">
        <f t="shared" si="197"/>
        <v>部件</v>
      </c>
      <c r="M298" s="3">
        <f t="shared" ca="1" si="198"/>
        <v>93003</v>
      </c>
      <c r="N298" s="3" t="str">
        <f t="shared" ca="1" si="199"/>
        <v>51311,52311,53311,51321,52321,53321,91001,91003,91005,91101,91103,91105,91201,91203,91205,91002,91004,91006,91102,91104,91106,91202,91204,91206,92001,92003,92005,92101,92103,92105,92201,92203,92205,92002,92004,92006,92102,92104,92106,92202,92204,92206,93001,93003</v>
      </c>
      <c r="O298" s="3" t="str">
        <f t="shared" si="200"/>
        <v>750,750,750,750,750,750,191,191,191,191,191,191,191,191,191,191,191,191,191,191,191,191,191,191,67,67,67,67,67,67,67,67,67,67,67,67,67,67,67,67,67,67,10,10</v>
      </c>
      <c r="P298" s="1" t="str">
        <f t="shared" si="201"/>
        <v>(2,6),(2,6),(2,6),(1,3),(1,3),(1,3),(1,2),(1,2),(1,2),(1,2),(1,2),(1,2),(1,2),(1,2),(1,2),(1,2),(1,2),(1,2),(1,2),(1,2),(1,2),(1,2),(1,2),(1,2),(1,1),(1,1),(1,1),(1,1),(1,1),(1,1),(1,1),(1,1),(1,1),(1,1),(1,1),(1,1),(1,1),(1,1),(1,1),(1,1),(1,1),(1,1),(1,1),(1,1)</v>
      </c>
      <c r="Q298" s="3" t="str">
        <f>IF(D298="坦克碎片",VLOOKUP(C298,道具信息!$N$2:$O$291,2,FALSE)&amp;"碎片",VLOOKUP(C298,道具信息!$N$2:$O$291,2,FALSE))</f>
        <v>T3部件</v>
      </c>
      <c r="R298" s="3">
        <f t="shared" si="204"/>
        <v>180</v>
      </c>
      <c r="S298" s="11">
        <f t="shared" si="205"/>
        <v>1.7999999999999999E-2</v>
      </c>
      <c r="T298" s="3" t="str">
        <f>VLOOKUP(Q298,道具信息!$Q$3:$S$20,2,FALSE)</f>
        <v>CHEST_ITEM_TYPE_T3_PART</v>
      </c>
      <c r="U298" s="3" t="str">
        <f>IF(COUNTIF(U$255:U297,T298)=0,T298,"")</f>
        <v/>
      </c>
      <c r="V298" s="3" t="str">
        <f t="shared" si="185"/>
        <v>CHEST_ITEM_TYPE_T3_SHARD,CHEST_ITEM_TYPE_T1_PART,CHEST_ITEM_TYPE_T2_PART,CHEST_ITEM_TYPE_T3_PART</v>
      </c>
      <c r="W298" s="13" t="str">
        <f t="shared" si="180"/>
        <v/>
      </c>
      <c r="X298" s="3" t="str">
        <f t="shared" si="181"/>
        <v/>
      </c>
      <c r="Y298" s="3" t="str">
        <f t="shared" si="186"/>
        <v>45.3%,34.6%,12.1%,1.8%</v>
      </c>
    </row>
    <row r="299" spans="2:25" x14ac:dyDescent="0.3">
      <c r="B299" s="2">
        <f>数据源!AL331</f>
        <v>7</v>
      </c>
      <c r="C299" s="2" t="str">
        <f>数据源!AM331</f>
        <v>T3LP5</v>
      </c>
      <c r="D299" s="2" t="str">
        <f>数据源!AN331</f>
        <v>部件</v>
      </c>
      <c r="E299" s="2">
        <f>数据源!AO331</f>
        <v>478.79999999999995</v>
      </c>
      <c r="F299" s="2">
        <f>数据源!AP331</f>
        <v>1</v>
      </c>
      <c r="G299" s="2">
        <f>数据源!AQ331</f>
        <v>5.0000000000000001E-3</v>
      </c>
      <c r="H299" s="2">
        <f>数据源!AR331</f>
        <v>1.0494987468671682E-3</v>
      </c>
      <c r="I299" s="2">
        <f>数据源!AS331</f>
        <v>10</v>
      </c>
      <c r="J299" s="3">
        <f t="shared" si="206"/>
        <v>1</v>
      </c>
      <c r="K299" s="3">
        <f t="shared" si="207"/>
        <v>1</v>
      </c>
      <c r="L299" s="3" t="str">
        <f t="shared" si="197"/>
        <v>部件</v>
      </c>
      <c r="M299" s="3">
        <f t="shared" ca="1" si="198"/>
        <v>93005</v>
      </c>
      <c r="N299" s="3" t="str">
        <f t="shared" ca="1" si="199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</v>
      </c>
      <c r="O299" s="3" t="str">
        <f t="shared" si="200"/>
        <v>750,750,750,750,750,750,191,191,191,191,191,191,191,191,191,191,191,191,191,191,191,191,191,191,67,67,67,67,67,67,67,67,67,67,67,67,67,67,67,67,67,67,10,10,10</v>
      </c>
      <c r="P299" s="1" t="str">
        <f t="shared" si="201"/>
        <v>(2,6),(2,6),(2,6),(1,3),(1,3),(1,3),(1,2),(1,2),(1,2),(1,2),(1,2),(1,2),(1,2),(1,2),(1,2),(1,2),(1,2),(1,2),(1,2),(1,2),(1,2),(1,2),(1,2),(1,2),(1,1),(1,1),(1,1),(1,1),(1,1),(1,1),(1,1),(1,1),(1,1),(1,1),(1,1),(1,1),(1,1),(1,1),(1,1),(1,1),(1,1),(1,1),(1,1),(1,1),(1,1)</v>
      </c>
      <c r="Q299" s="3" t="str">
        <f>IF(D299="坦克碎片",VLOOKUP(C299,道具信息!$N$2:$O$291,2,FALSE)&amp;"碎片",VLOOKUP(C299,道具信息!$N$2:$O$291,2,FALSE))</f>
        <v>T3部件</v>
      </c>
      <c r="R299" s="3">
        <f t="shared" si="204"/>
        <v>180</v>
      </c>
      <c r="S299" s="11">
        <f t="shared" si="205"/>
        <v>1.7999999999999999E-2</v>
      </c>
      <c r="T299" s="3" t="str">
        <f>VLOOKUP(Q299,道具信息!$Q$3:$S$20,2,FALSE)</f>
        <v>CHEST_ITEM_TYPE_T3_PART</v>
      </c>
      <c r="U299" s="3" t="str">
        <f>IF(COUNTIF(U$255:U298,T299)=0,T299,"")</f>
        <v/>
      </c>
      <c r="V299" s="3" t="str">
        <f t="shared" si="185"/>
        <v>CHEST_ITEM_TYPE_T3_SHARD,CHEST_ITEM_TYPE_T1_PART,CHEST_ITEM_TYPE_T2_PART,CHEST_ITEM_TYPE_T3_PART</v>
      </c>
      <c r="W299" s="13" t="str">
        <f t="shared" si="180"/>
        <v/>
      </c>
      <c r="X299" s="3" t="str">
        <f t="shared" si="181"/>
        <v/>
      </c>
      <c r="Y299" s="3" t="str">
        <f t="shared" si="186"/>
        <v>45.3%,34.6%,12.1%,1.8%</v>
      </c>
    </row>
    <row r="300" spans="2:25" x14ac:dyDescent="0.3">
      <c r="B300" s="2">
        <f>数据源!AL332</f>
        <v>7</v>
      </c>
      <c r="C300" s="2" t="str">
        <f>数据源!AM332</f>
        <v>T3MP1</v>
      </c>
      <c r="D300" s="2" t="str">
        <f>数据源!AN332</f>
        <v>部件</v>
      </c>
      <c r="E300" s="2">
        <f>数据源!AO332</f>
        <v>478.79999999999995</v>
      </c>
      <c r="F300" s="2">
        <f>数据源!AP332</f>
        <v>1</v>
      </c>
      <c r="G300" s="2">
        <f>数据源!AQ332</f>
        <v>5.0000000000000001E-3</v>
      </c>
      <c r="H300" s="2">
        <f>数据源!AR332</f>
        <v>1.0494987468671682E-3</v>
      </c>
      <c r="I300" s="2">
        <f>数据源!AS332</f>
        <v>10</v>
      </c>
      <c r="J300" s="3">
        <f t="shared" si="206"/>
        <v>1</v>
      </c>
      <c r="K300" s="3">
        <f t="shared" si="207"/>
        <v>1</v>
      </c>
      <c r="L300" s="3" t="str">
        <f t="shared" si="197"/>
        <v>部件</v>
      </c>
      <c r="M300" s="3">
        <f t="shared" ca="1" si="198"/>
        <v>93101</v>
      </c>
      <c r="N300" s="3" t="str">
        <f t="shared" ca="1" si="199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</v>
      </c>
      <c r="O300" s="3" t="str">
        <f t="shared" si="200"/>
        <v>750,750,750,750,750,750,191,191,191,191,191,191,191,191,191,191,191,191,191,191,191,191,191,191,67,67,67,67,67,67,67,67,67,67,67,67,67,67,67,67,67,67,10,10,10,10</v>
      </c>
      <c r="P300" s="1" t="str">
        <f t="shared" si="201"/>
        <v>(2,6),(2,6),(2,6),(1,3),(1,3),(1,3),(1,2),(1,2),(1,2),(1,2),(1,2),(1,2),(1,2),(1,2),(1,2),(1,2),(1,2),(1,2),(1,2),(1,2),(1,2),(1,2),(1,2),(1,2),(1,1),(1,1),(1,1),(1,1),(1,1),(1,1),(1,1),(1,1),(1,1),(1,1),(1,1),(1,1),(1,1),(1,1),(1,1),(1,1),(1,1),(1,1),(1,1),(1,1),(1,1),(1,1)</v>
      </c>
      <c r="Q300" s="3" t="str">
        <f>IF(D300="坦克碎片",VLOOKUP(C300,道具信息!$N$2:$O$291,2,FALSE)&amp;"碎片",VLOOKUP(C300,道具信息!$N$2:$O$291,2,FALSE))</f>
        <v>T3部件</v>
      </c>
      <c r="R300" s="3">
        <f t="shared" si="204"/>
        <v>180</v>
      </c>
      <c r="S300" s="11">
        <f t="shared" si="205"/>
        <v>1.7999999999999999E-2</v>
      </c>
      <c r="T300" s="3" t="str">
        <f>VLOOKUP(Q300,道具信息!$Q$3:$S$20,2,FALSE)</f>
        <v>CHEST_ITEM_TYPE_T3_PART</v>
      </c>
      <c r="U300" s="3" t="str">
        <f>IF(COUNTIF(U$255:U299,T300)=0,T300,"")</f>
        <v/>
      </c>
      <c r="V300" s="3" t="str">
        <f t="shared" si="185"/>
        <v>CHEST_ITEM_TYPE_T3_SHARD,CHEST_ITEM_TYPE_T1_PART,CHEST_ITEM_TYPE_T2_PART,CHEST_ITEM_TYPE_T3_PART</v>
      </c>
      <c r="W300" s="13" t="str">
        <f t="shared" si="180"/>
        <v/>
      </c>
      <c r="X300" s="3" t="str">
        <f t="shared" si="181"/>
        <v/>
      </c>
      <c r="Y300" s="3" t="str">
        <f t="shared" si="186"/>
        <v>45.3%,34.6%,12.1%,1.8%</v>
      </c>
    </row>
    <row r="301" spans="2:25" x14ac:dyDescent="0.3">
      <c r="B301" s="2">
        <f>数据源!AL333</f>
        <v>7</v>
      </c>
      <c r="C301" s="2" t="str">
        <f>数据源!AM333</f>
        <v>T3MP3</v>
      </c>
      <c r="D301" s="2" t="str">
        <f>数据源!AN333</f>
        <v>部件</v>
      </c>
      <c r="E301" s="2">
        <f>数据源!AO333</f>
        <v>478.79999999999995</v>
      </c>
      <c r="F301" s="2">
        <f>数据源!AP333</f>
        <v>1</v>
      </c>
      <c r="G301" s="2">
        <f>数据源!AQ333</f>
        <v>5.0000000000000001E-3</v>
      </c>
      <c r="H301" s="2">
        <f>数据源!AR333</f>
        <v>1.0494987468671682E-3</v>
      </c>
      <c r="I301" s="2">
        <f>数据源!AS333</f>
        <v>10</v>
      </c>
      <c r="J301" s="3">
        <f t="shared" si="206"/>
        <v>1</v>
      </c>
      <c r="K301" s="3">
        <f t="shared" si="207"/>
        <v>1</v>
      </c>
      <c r="L301" s="3" t="str">
        <f t="shared" si="197"/>
        <v>部件</v>
      </c>
      <c r="M301" s="3">
        <f t="shared" ca="1" si="198"/>
        <v>93103</v>
      </c>
      <c r="N301" s="3" t="str">
        <f t="shared" ca="1" si="199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</v>
      </c>
      <c r="O301" s="3" t="str">
        <f t="shared" si="200"/>
        <v>750,750,750,750,750,750,191,191,191,191,191,191,191,191,191,191,191,191,191,191,191,191,191,191,67,67,67,67,67,67,67,67,67,67,67,67,67,67,67,67,67,67,10,10,10,10,10</v>
      </c>
      <c r="P301" s="1" t="str">
        <f t="shared" si="201"/>
        <v>(2,6),(2,6),(2,6),(1,3),(1,3),(1,3),(1,2),(1,2),(1,2),(1,2),(1,2),(1,2),(1,2),(1,2),(1,2),(1,2),(1,2),(1,2),(1,2),(1,2),(1,2),(1,2),(1,2),(1,2),(1,1),(1,1),(1,1),(1,1),(1,1),(1,1),(1,1),(1,1),(1,1),(1,1),(1,1),(1,1),(1,1),(1,1),(1,1),(1,1),(1,1),(1,1),(1,1),(1,1),(1,1),(1,1),(1,1)</v>
      </c>
      <c r="Q301" s="3" t="str">
        <f>IF(D301="坦克碎片",VLOOKUP(C301,道具信息!$N$2:$O$291,2,FALSE)&amp;"碎片",VLOOKUP(C301,道具信息!$N$2:$O$291,2,FALSE))</f>
        <v>T3部件</v>
      </c>
      <c r="R301" s="3">
        <f t="shared" si="204"/>
        <v>180</v>
      </c>
      <c r="S301" s="11">
        <f t="shared" si="205"/>
        <v>1.7999999999999999E-2</v>
      </c>
      <c r="T301" s="3" t="str">
        <f>VLOOKUP(Q301,道具信息!$Q$3:$S$20,2,FALSE)</f>
        <v>CHEST_ITEM_TYPE_T3_PART</v>
      </c>
      <c r="U301" s="3" t="str">
        <f>IF(COUNTIF(U$255:U300,T301)=0,T301,"")</f>
        <v/>
      </c>
      <c r="V301" s="3" t="str">
        <f t="shared" si="185"/>
        <v>CHEST_ITEM_TYPE_T3_SHARD,CHEST_ITEM_TYPE_T1_PART,CHEST_ITEM_TYPE_T2_PART,CHEST_ITEM_TYPE_T3_PART</v>
      </c>
      <c r="W301" s="13" t="str">
        <f t="shared" si="180"/>
        <v/>
      </c>
      <c r="X301" s="3" t="str">
        <f t="shared" si="181"/>
        <v/>
      </c>
      <c r="Y301" s="3" t="str">
        <f t="shared" si="186"/>
        <v>45.3%,34.6%,12.1%,1.8%</v>
      </c>
    </row>
    <row r="302" spans="2:25" x14ac:dyDescent="0.3">
      <c r="B302" s="2">
        <f>数据源!AL334</f>
        <v>7</v>
      </c>
      <c r="C302" s="2" t="str">
        <f>数据源!AM334</f>
        <v>T3MP5</v>
      </c>
      <c r="D302" s="2" t="str">
        <f>数据源!AN334</f>
        <v>部件</v>
      </c>
      <c r="E302" s="2">
        <f>数据源!AO334</f>
        <v>478.79999999999995</v>
      </c>
      <c r="F302" s="2">
        <f>数据源!AP334</f>
        <v>1</v>
      </c>
      <c r="G302" s="2">
        <f>数据源!AQ334</f>
        <v>5.0000000000000001E-3</v>
      </c>
      <c r="H302" s="2">
        <f>数据源!AR334</f>
        <v>1.0494987468671682E-3</v>
      </c>
      <c r="I302" s="2">
        <f>数据源!AS334</f>
        <v>10</v>
      </c>
      <c r="J302" s="3">
        <f t="shared" si="206"/>
        <v>1</v>
      </c>
      <c r="K302" s="3">
        <f t="shared" si="207"/>
        <v>1</v>
      </c>
      <c r="L302" s="3" t="str">
        <f t="shared" si="197"/>
        <v>部件</v>
      </c>
      <c r="M302" s="3">
        <f t="shared" ca="1" si="198"/>
        <v>93105</v>
      </c>
      <c r="N302" s="3" t="str">
        <f t="shared" ca="1" si="199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302" s="3" t="str">
        <f t="shared" si="200"/>
        <v>750,750,750,750,750,750,191,191,191,191,191,191,191,191,191,191,191,191,191,191,191,191,191,191,67,67,67,67,67,67,67,67,67,67,67,67,67,67,67,67,67,67,10,10,10,10,10,10</v>
      </c>
      <c r="P302" s="1" t="str">
        <f t="shared" si="201"/>
        <v>(2,6),(2,6),(2,6),(1,3),(1,3),(1,3),(1,2),(1,2),(1,2),(1,2),(1,2),(1,2),(1,2),(1,2),(1,2),(1,2),(1,2),(1,2),(1,2),(1,2),(1,2),(1,2),(1,2),(1,2),(1,1),(1,1),(1,1),(1,1),(1,1),(1,1),(1,1),(1,1),(1,1),(1,1),(1,1),(1,1),(1,1),(1,1),(1,1),(1,1),(1,1),(1,1),(1,1),(1,1),(1,1),(1,1),(1,1),(1,1)</v>
      </c>
      <c r="Q302" s="3" t="str">
        <f>IF(D302="坦克碎片",VLOOKUP(C302,道具信息!$N$2:$O$291,2,FALSE)&amp;"碎片",VLOOKUP(C302,道具信息!$N$2:$O$291,2,FALSE))</f>
        <v>T3部件</v>
      </c>
      <c r="R302" s="3">
        <f t="shared" si="204"/>
        <v>180</v>
      </c>
      <c r="S302" s="11">
        <f t="shared" si="205"/>
        <v>1.7999999999999999E-2</v>
      </c>
      <c r="T302" s="3" t="str">
        <f>VLOOKUP(Q302,道具信息!$Q$3:$S$20,2,FALSE)</f>
        <v>CHEST_ITEM_TYPE_T3_PART</v>
      </c>
      <c r="U302" s="3" t="str">
        <f>IF(COUNTIF(U$255:U301,T302)=0,T302,"")</f>
        <v/>
      </c>
      <c r="V302" s="3" t="str">
        <f t="shared" si="185"/>
        <v>CHEST_ITEM_TYPE_T3_SHARD,CHEST_ITEM_TYPE_T1_PART,CHEST_ITEM_TYPE_T2_PART,CHEST_ITEM_TYPE_T3_PART</v>
      </c>
      <c r="W302" s="13" t="str">
        <f t="shared" si="180"/>
        <v/>
      </c>
      <c r="X302" s="3" t="str">
        <f t="shared" si="181"/>
        <v/>
      </c>
      <c r="Y302" s="3" t="str">
        <f t="shared" si="186"/>
        <v>45.3%,34.6%,12.1%,1.8%</v>
      </c>
    </row>
    <row r="303" spans="2:25" x14ac:dyDescent="0.3">
      <c r="B303" s="2">
        <f>数据源!AL335</f>
        <v>7</v>
      </c>
      <c r="C303" s="2" t="str">
        <f>数据源!AM335</f>
        <v>T3HP1</v>
      </c>
      <c r="D303" s="2" t="str">
        <f>数据源!AN335</f>
        <v>部件</v>
      </c>
      <c r="E303" s="2">
        <f>数据源!AO335</f>
        <v>478.79999999999995</v>
      </c>
      <c r="F303" s="2">
        <f>数据源!AP335</f>
        <v>1</v>
      </c>
      <c r="G303" s="2">
        <f>数据源!AQ335</f>
        <v>5.0000000000000001E-3</v>
      </c>
      <c r="H303" s="2">
        <f>数据源!AR335</f>
        <v>1.0494987468671682E-3</v>
      </c>
      <c r="I303" s="2">
        <f>数据源!AS335</f>
        <v>10</v>
      </c>
      <c r="J303" s="3">
        <f>ROUNDUP(IF(F303&gt;1,F303-ROUNDDOWN(SQRT(F303),0),F303),0)</f>
        <v>1</v>
      </c>
      <c r="K303" s="3">
        <f>F303*2-J303</f>
        <v>1</v>
      </c>
      <c r="L303" s="3" t="str">
        <f t="shared" si="197"/>
        <v>部件</v>
      </c>
      <c r="M303" s="3">
        <f t="shared" ca="1" si="198"/>
        <v>93201</v>
      </c>
      <c r="N303" s="3" t="str">
        <f t="shared" ca="1" si="199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303" s="3" t="str">
        <f t="shared" si="200"/>
        <v>750,750,750,750,750,750,191,191,191,191,191,191,191,191,191,191,191,191,191,191,191,191,191,191,67,67,67,67,67,67,67,67,67,67,67,67,67,67,67,67,67,67,10,10,10,10,10,10,10</v>
      </c>
      <c r="P303" s="1" t="str">
        <f t="shared" si="201"/>
        <v>(2,6),(2,6),(2,6),(1,3),(1,3),(1,3),(1,2),(1,2),(1,2),(1,2),(1,2),(1,2),(1,2),(1,2),(1,2),(1,2),(1,2),(1,2),(1,2),(1,2),(1,2),(1,2),(1,2),(1,2),(1,1),(1,1),(1,1),(1,1),(1,1),(1,1),(1,1),(1,1),(1,1),(1,1),(1,1),(1,1),(1,1),(1,1),(1,1),(1,1),(1,1),(1,1),(1,1),(1,1),(1,1),(1,1),(1,1),(1,1),(1,1)</v>
      </c>
      <c r="Q303" s="3" t="str">
        <f>IF(D303="坦克碎片",VLOOKUP(C303,道具信息!$N$2:$O$291,2,FALSE)&amp;"碎片",VLOOKUP(C303,道具信息!$N$2:$O$291,2,FALSE))</f>
        <v>T3部件</v>
      </c>
      <c r="R303" s="3">
        <f t="shared" si="204"/>
        <v>180</v>
      </c>
      <c r="S303" s="11">
        <f t="shared" si="205"/>
        <v>1.7999999999999999E-2</v>
      </c>
      <c r="T303" s="3" t="str">
        <f>VLOOKUP(Q303,道具信息!$Q$3:$S$20,2,FALSE)</f>
        <v>CHEST_ITEM_TYPE_T3_PART</v>
      </c>
      <c r="U303" s="3" t="str">
        <f>IF(COUNTIF(U$255:U302,T303)=0,T303,"")</f>
        <v/>
      </c>
      <c r="V303" s="3" t="str">
        <f t="shared" si="185"/>
        <v>CHEST_ITEM_TYPE_T3_SHARD,CHEST_ITEM_TYPE_T1_PART,CHEST_ITEM_TYPE_T2_PART,CHEST_ITEM_TYPE_T3_PART</v>
      </c>
      <c r="W303" s="13" t="str">
        <f t="shared" si="180"/>
        <v/>
      </c>
      <c r="X303" s="3" t="str">
        <f t="shared" si="181"/>
        <v/>
      </c>
      <c r="Y303" s="3" t="str">
        <f t="shared" si="186"/>
        <v>45.3%,34.6%,12.1%,1.8%</v>
      </c>
    </row>
    <row r="304" spans="2:25" x14ac:dyDescent="0.3">
      <c r="B304" s="2">
        <f>数据源!AL336</f>
        <v>7</v>
      </c>
      <c r="C304" s="2" t="str">
        <f>数据源!AM336</f>
        <v>T3HP3</v>
      </c>
      <c r="D304" s="2" t="str">
        <f>数据源!AN336</f>
        <v>部件</v>
      </c>
      <c r="E304" s="2">
        <f>数据源!AO336</f>
        <v>478.79999999999995</v>
      </c>
      <c r="F304" s="2">
        <f>数据源!AP336</f>
        <v>1</v>
      </c>
      <c r="G304" s="2">
        <f>数据源!AQ336</f>
        <v>5.0000000000000001E-3</v>
      </c>
      <c r="H304" s="2">
        <f>数据源!AR336</f>
        <v>1.0494987468671682E-3</v>
      </c>
      <c r="I304" s="2">
        <f>数据源!AS336</f>
        <v>10</v>
      </c>
      <c r="J304" s="3">
        <f t="shared" ref="J304:J314" si="208">ROUNDUP(IF(F304&gt;1,F304-ROUNDDOWN(SQRT(F304),0),F304),0)</f>
        <v>1</v>
      </c>
      <c r="K304" s="3">
        <f t="shared" ref="K304:K314" si="209">F304*2-J304</f>
        <v>1</v>
      </c>
      <c r="L304" s="3" t="str">
        <f t="shared" si="197"/>
        <v>部件</v>
      </c>
      <c r="M304" s="3">
        <f t="shared" ca="1" si="198"/>
        <v>93203</v>
      </c>
      <c r="N304" s="3" t="str">
        <f t="shared" ca="1" si="199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304" s="3" t="str">
        <f t="shared" si="200"/>
        <v>750,750,750,750,750,750,191,191,191,191,191,191,191,191,191,191,191,191,191,191,191,191,191,191,67,67,67,67,67,67,67,67,67,67,67,67,67,67,67,67,67,67,10,10,10,10,10,10,10,10</v>
      </c>
      <c r="P304" s="1" t="str">
        <f t="shared" si="201"/>
        <v>(2,6),(2,6),(2,6)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</v>
      </c>
      <c r="Q304" s="3" t="str">
        <f>IF(D304="坦克碎片",VLOOKUP(C304,道具信息!$N$2:$O$291,2,FALSE)&amp;"碎片",VLOOKUP(C304,道具信息!$N$2:$O$291,2,FALSE))</f>
        <v>T3部件</v>
      </c>
      <c r="R304" s="3">
        <f t="shared" si="204"/>
        <v>180</v>
      </c>
      <c r="S304" s="11">
        <f t="shared" si="205"/>
        <v>1.7999999999999999E-2</v>
      </c>
      <c r="T304" s="3" t="str">
        <f>VLOOKUP(Q304,道具信息!$Q$3:$S$20,2,FALSE)</f>
        <v>CHEST_ITEM_TYPE_T3_PART</v>
      </c>
      <c r="U304" s="3" t="str">
        <f>IF(COUNTIF(U$255:U303,T304)=0,T304,"")</f>
        <v/>
      </c>
      <c r="V304" s="3" t="str">
        <f t="shared" si="185"/>
        <v>CHEST_ITEM_TYPE_T3_SHARD,CHEST_ITEM_TYPE_T1_PART,CHEST_ITEM_TYPE_T2_PART,CHEST_ITEM_TYPE_T3_PART</v>
      </c>
      <c r="W304" s="13" t="str">
        <f t="shared" si="180"/>
        <v/>
      </c>
      <c r="X304" s="3" t="str">
        <f t="shared" si="181"/>
        <v/>
      </c>
      <c r="Y304" s="3" t="str">
        <f t="shared" si="186"/>
        <v>45.3%,34.6%,12.1%,1.8%</v>
      </c>
    </row>
    <row r="305" spans="2:25" x14ac:dyDescent="0.3">
      <c r="B305" s="2">
        <f>数据源!AL337</f>
        <v>7</v>
      </c>
      <c r="C305" s="2" t="str">
        <f>数据源!AM337</f>
        <v>T3HP5</v>
      </c>
      <c r="D305" s="2" t="str">
        <f>数据源!AN337</f>
        <v>部件</v>
      </c>
      <c r="E305" s="2">
        <f>数据源!AO337</f>
        <v>478.79999999999995</v>
      </c>
      <c r="F305" s="2">
        <f>数据源!AP337</f>
        <v>1</v>
      </c>
      <c r="G305" s="2">
        <f>数据源!AQ337</f>
        <v>5.0000000000000001E-3</v>
      </c>
      <c r="H305" s="2">
        <f>数据源!AR337</f>
        <v>1.0494987468671682E-3</v>
      </c>
      <c r="I305" s="2">
        <f>数据源!AS337</f>
        <v>10</v>
      </c>
      <c r="J305" s="3">
        <f t="shared" si="208"/>
        <v>1</v>
      </c>
      <c r="K305" s="3">
        <f t="shared" si="209"/>
        <v>1</v>
      </c>
      <c r="L305" s="3" t="str">
        <f t="shared" ref="L305:L318" si="210">RIGHT(D305,2)</f>
        <v>部件</v>
      </c>
      <c r="M305" s="3">
        <f t="shared" ref="M305:M318" ca="1" si="211">IF(OR(L305="坦克",L305="碎片"),VLOOKUP(C305,INDIRECT("坦克ID"),MATCH(L305&amp;"ID",INDIRECT("坦克标头"),0),FALSE),VLOOKUP(C305,INDIRECT(L305&amp;"ID"),2,FALSE))</f>
        <v>93205</v>
      </c>
      <c r="N305" s="3" t="str">
        <f t="shared" ref="N305:N318" ca="1" si="212">N304&amp;","&amp;M305</f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305" s="3" t="str">
        <f t="shared" ref="O305:O318" si="213">O304&amp;","&amp;I305</f>
        <v>750,750,750,750,750,750,191,191,191,191,191,191,191,191,191,191,191,191,191,191,191,191,191,191,67,67,67,67,67,67,67,67,67,67,67,67,67,67,67,67,67,67,10,10,10,10,10,10,10,10,10</v>
      </c>
      <c r="P305" s="1" t="str">
        <f t="shared" ref="P305:P318" si="214">P304&amp;","&amp;"("&amp;J305&amp;","&amp;K305&amp;")"</f>
        <v>(2,6),(2,6),(2,6)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</v>
      </c>
      <c r="Q305" s="3" t="str">
        <f>IF(D305="坦克碎片",VLOOKUP(C305,道具信息!$N$2:$O$291,2,FALSE)&amp;"碎片",VLOOKUP(C305,道具信息!$N$2:$O$291,2,FALSE))</f>
        <v>T3部件</v>
      </c>
      <c r="R305" s="3">
        <f t="shared" si="204"/>
        <v>180</v>
      </c>
      <c r="S305" s="11">
        <f t="shared" si="205"/>
        <v>1.7999999999999999E-2</v>
      </c>
      <c r="T305" s="3" t="str">
        <f>VLOOKUP(Q305,道具信息!$Q$3:$S$20,2,FALSE)</f>
        <v>CHEST_ITEM_TYPE_T3_PART</v>
      </c>
      <c r="U305" s="3" t="str">
        <f>IF(COUNTIF(U$255:U304,T305)=0,T305,"")</f>
        <v/>
      </c>
      <c r="V305" s="3" t="str">
        <f t="shared" si="185"/>
        <v>CHEST_ITEM_TYPE_T3_SHARD,CHEST_ITEM_TYPE_T1_PART,CHEST_ITEM_TYPE_T2_PART,CHEST_ITEM_TYPE_T3_PART</v>
      </c>
      <c r="W305" s="13" t="str">
        <f t="shared" si="180"/>
        <v/>
      </c>
      <c r="X305" s="3" t="str">
        <f t="shared" si="181"/>
        <v/>
      </c>
      <c r="Y305" s="3" t="str">
        <f t="shared" si="186"/>
        <v>45.3%,34.6%,12.1%,1.8%</v>
      </c>
    </row>
    <row r="306" spans="2:25" x14ac:dyDescent="0.3">
      <c r="B306" s="2">
        <f>数据源!AL338</f>
        <v>7</v>
      </c>
      <c r="C306" s="2" t="str">
        <f>数据源!AM338</f>
        <v>T3LP2</v>
      </c>
      <c r="D306" s="2" t="str">
        <f>数据源!AN338</f>
        <v>部件</v>
      </c>
      <c r="E306" s="2">
        <f>数据源!AO338</f>
        <v>478.79999999999995</v>
      </c>
      <c r="F306" s="2">
        <f>数据源!AP338</f>
        <v>1</v>
      </c>
      <c r="G306" s="2">
        <f>数据源!AQ338</f>
        <v>5.0000000000000001E-3</v>
      </c>
      <c r="H306" s="2">
        <f>数据源!AR338</f>
        <v>1.0494987468671682E-3</v>
      </c>
      <c r="I306" s="2">
        <f>数据源!AS338</f>
        <v>10</v>
      </c>
      <c r="J306" s="3">
        <f t="shared" si="208"/>
        <v>1</v>
      </c>
      <c r="K306" s="3">
        <f t="shared" si="209"/>
        <v>1</v>
      </c>
      <c r="L306" s="3" t="str">
        <f t="shared" si="210"/>
        <v>部件</v>
      </c>
      <c r="M306" s="3">
        <f t="shared" ca="1" si="211"/>
        <v>93002</v>
      </c>
      <c r="N306" s="3" t="str">
        <f t="shared" ca="1" si="212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306" s="3" t="str">
        <f t="shared" si="213"/>
        <v>750,750,750,750,750,750,191,191,191,191,191,191,191,191,191,191,191,191,191,191,191,191,191,191,67,67,67,67,67,67,67,67,67,67,67,67,67,67,67,67,67,67,10,10,10,10,10,10,10,10,10,10</v>
      </c>
      <c r="P306" s="1" t="str">
        <f t="shared" si="214"/>
        <v>(2,6),(2,6),(2,6)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</v>
      </c>
      <c r="Q306" s="3" t="str">
        <f>IF(D306="坦克碎片",VLOOKUP(C306,道具信息!$N$2:$O$291,2,FALSE)&amp;"碎片",VLOOKUP(C306,道具信息!$N$2:$O$291,2,FALSE))</f>
        <v>T3部件</v>
      </c>
      <c r="R306" s="3">
        <f t="shared" si="204"/>
        <v>180</v>
      </c>
      <c r="S306" s="11">
        <f t="shared" si="205"/>
        <v>1.7999999999999999E-2</v>
      </c>
      <c r="T306" s="3" t="str">
        <f>VLOOKUP(Q306,道具信息!$Q$3:$S$20,2,FALSE)</f>
        <v>CHEST_ITEM_TYPE_T3_PART</v>
      </c>
      <c r="U306" s="3" t="str">
        <f>IF(COUNTIF(U$255:U305,T306)=0,T306,"")</f>
        <v/>
      </c>
      <c r="V306" s="3" t="str">
        <f t="shared" si="185"/>
        <v>CHEST_ITEM_TYPE_T3_SHARD,CHEST_ITEM_TYPE_T1_PART,CHEST_ITEM_TYPE_T2_PART,CHEST_ITEM_TYPE_T3_PART</v>
      </c>
      <c r="W306" s="13" t="str">
        <f t="shared" si="180"/>
        <v/>
      </c>
      <c r="X306" s="3" t="str">
        <f t="shared" si="181"/>
        <v/>
      </c>
      <c r="Y306" s="3" t="str">
        <f t="shared" si="186"/>
        <v>45.3%,34.6%,12.1%,1.8%</v>
      </c>
    </row>
    <row r="307" spans="2:25" x14ac:dyDescent="0.3">
      <c r="B307" s="2">
        <f>数据源!AL339</f>
        <v>7</v>
      </c>
      <c r="C307" s="2" t="str">
        <f>数据源!AM339</f>
        <v>T3LP4</v>
      </c>
      <c r="D307" s="2" t="str">
        <f>数据源!AN339</f>
        <v>部件</v>
      </c>
      <c r="E307" s="2">
        <f>数据源!AO339</f>
        <v>478.79999999999995</v>
      </c>
      <c r="F307" s="2">
        <f>数据源!AP339</f>
        <v>1</v>
      </c>
      <c r="G307" s="2">
        <f>数据源!AQ339</f>
        <v>5.0000000000000001E-3</v>
      </c>
      <c r="H307" s="2">
        <f>数据源!AR339</f>
        <v>1.0494987468671682E-3</v>
      </c>
      <c r="I307" s="2">
        <f>数据源!AS339</f>
        <v>10</v>
      </c>
      <c r="J307" s="3">
        <f t="shared" si="208"/>
        <v>1</v>
      </c>
      <c r="K307" s="3">
        <f t="shared" si="209"/>
        <v>1</v>
      </c>
      <c r="L307" s="3" t="str">
        <f t="shared" si="210"/>
        <v>部件</v>
      </c>
      <c r="M307" s="3">
        <f t="shared" ca="1" si="211"/>
        <v>93004</v>
      </c>
      <c r="N307" s="3" t="str">
        <f t="shared" ca="1" si="212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307" s="3" t="str">
        <f t="shared" si="213"/>
        <v>750,750,750,750,750,750,191,191,191,191,191,191,191,191,191,191,191,191,191,191,191,191,191,191,67,67,67,67,67,67,67,67,67,67,67,67,67,67,67,67,67,67,10,10,10,10,10,10,10,10,10,10,10</v>
      </c>
      <c r="P307" s="1" t="str">
        <f t="shared" si="214"/>
        <v>(2,6),(2,6),(2,6)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</v>
      </c>
      <c r="Q307" s="3" t="str">
        <f>IF(D307="坦克碎片",VLOOKUP(C307,道具信息!$N$2:$O$291,2,FALSE)&amp;"碎片",VLOOKUP(C307,道具信息!$N$2:$O$291,2,FALSE))</f>
        <v>T3部件</v>
      </c>
      <c r="R307" s="3">
        <f t="shared" si="204"/>
        <v>180</v>
      </c>
      <c r="S307" s="11">
        <f t="shared" si="205"/>
        <v>1.7999999999999999E-2</v>
      </c>
      <c r="T307" s="3" t="str">
        <f>VLOOKUP(Q307,道具信息!$Q$3:$S$20,2,FALSE)</f>
        <v>CHEST_ITEM_TYPE_T3_PART</v>
      </c>
      <c r="U307" s="3" t="str">
        <f>IF(COUNTIF(U$255:U306,T307)=0,T307,"")</f>
        <v/>
      </c>
      <c r="V307" s="3" t="str">
        <f t="shared" si="185"/>
        <v>CHEST_ITEM_TYPE_T3_SHARD,CHEST_ITEM_TYPE_T1_PART,CHEST_ITEM_TYPE_T2_PART,CHEST_ITEM_TYPE_T3_PART</v>
      </c>
      <c r="W307" s="13" t="str">
        <f t="shared" si="180"/>
        <v/>
      </c>
      <c r="X307" s="3" t="str">
        <f t="shared" si="181"/>
        <v/>
      </c>
      <c r="Y307" s="3" t="str">
        <f t="shared" si="186"/>
        <v>45.3%,34.6%,12.1%,1.8%</v>
      </c>
    </row>
    <row r="308" spans="2:25" x14ac:dyDescent="0.3">
      <c r="B308" s="2">
        <f>数据源!AL340</f>
        <v>7</v>
      </c>
      <c r="C308" s="2" t="str">
        <f>数据源!AM340</f>
        <v>T3LP6</v>
      </c>
      <c r="D308" s="2" t="str">
        <f>数据源!AN340</f>
        <v>部件</v>
      </c>
      <c r="E308" s="2">
        <f>数据源!AO340</f>
        <v>478.79999999999995</v>
      </c>
      <c r="F308" s="2">
        <f>数据源!AP340</f>
        <v>1</v>
      </c>
      <c r="G308" s="2">
        <f>数据源!AQ340</f>
        <v>5.0000000000000001E-3</v>
      </c>
      <c r="H308" s="2">
        <f>数据源!AR340</f>
        <v>1.0494987468671682E-3</v>
      </c>
      <c r="I308" s="2">
        <f>数据源!AS340</f>
        <v>10</v>
      </c>
      <c r="J308" s="3">
        <f t="shared" si="208"/>
        <v>1</v>
      </c>
      <c r="K308" s="3">
        <f t="shared" si="209"/>
        <v>1</v>
      </c>
      <c r="L308" s="3" t="str">
        <f t="shared" si="210"/>
        <v>部件</v>
      </c>
      <c r="M308" s="3">
        <f t="shared" ca="1" si="211"/>
        <v>93006</v>
      </c>
      <c r="N308" s="3" t="str">
        <f t="shared" ca="1" si="212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308" s="3" t="str">
        <f t="shared" si="213"/>
        <v>750,750,750,750,750,750,191,191,191,191,191,191,191,191,191,191,191,191,191,191,191,191,191,191,67,67,67,67,67,67,67,67,67,67,67,67,67,67,67,67,67,67,10,10,10,10,10,10,10,10,10,10,10,10</v>
      </c>
      <c r="P308" s="1" t="str">
        <f t="shared" si="214"/>
        <v>(2,6),(2,6),(2,6)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</v>
      </c>
      <c r="Q308" s="3" t="str">
        <f>IF(D308="坦克碎片",VLOOKUP(C308,道具信息!$N$2:$O$291,2,FALSE)&amp;"碎片",VLOOKUP(C308,道具信息!$N$2:$O$291,2,FALSE))</f>
        <v>T3部件</v>
      </c>
      <c r="R308" s="3">
        <f t="shared" si="204"/>
        <v>180</v>
      </c>
      <c r="S308" s="11">
        <f t="shared" si="205"/>
        <v>1.7999999999999999E-2</v>
      </c>
      <c r="T308" s="3" t="str">
        <f>VLOOKUP(Q308,道具信息!$Q$3:$S$20,2,FALSE)</f>
        <v>CHEST_ITEM_TYPE_T3_PART</v>
      </c>
      <c r="U308" s="3" t="str">
        <f>IF(COUNTIF(U$255:U307,T308)=0,T308,"")</f>
        <v/>
      </c>
      <c r="V308" s="3" t="str">
        <f t="shared" si="185"/>
        <v>CHEST_ITEM_TYPE_T3_SHARD,CHEST_ITEM_TYPE_T1_PART,CHEST_ITEM_TYPE_T2_PART,CHEST_ITEM_TYPE_T3_PART</v>
      </c>
      <c r="W308" s="13" t="str">
        <f t="shared" si="180"/>
        <v/>
      </c>
      <c r="X308" s="3" t="str">
        <f t="shared" si="181"/>
        <v/>
      </c>
      <c r="Y308" s="3" t="str">
        <f t="shared" si="186"/>
        <v>45.3%,34.6%,12.1%,1.8%</v>
      </c>
    </row>
    <row r="309" spans="2:25" x14ac:dyDescent="0.3">
      <c r="B309" s="2">
        <f>数据源!AL341</f>
        <v>7</v>
      </c>
      <c r="C309" s="2" t="str">
        <f>数据源!AM341</f>
        <v>T3MP2</v>
      </c>
      <c r="D309" s="2" t="str">
        <f>数据源!AN341</f>
        <v>部件</v>
      </c>
      <c r="E309" s="2">
        <f>数据源!AO341</f>
        <v>478.79999999999995</v>
      </c>
      <c r="F309" s="2">
        <f>数据源!AP341</f>
        <v>1</v>
      </c>
      <c r="G309" s="2">
        <f>数据源!AQ341</f>
        <v>5.0000000000000001E-3</v>
      </c>
      <c r="H309" s="2">
        <f>数据源!AR341</f>
        <v>1.0494987468671682E-3</v>
      </c>
      <c r="I309" s="2">
        <f>数据源!AS341</f>
        <v>10</v>
      </c>
      <c r="J309" s="3">
        <f t="shared" si="208"/>
        <v>1</v>
      </c>
      <c r="K309" s="3">
        <f t="shared" si="209"/>
        <v>1</v>
      </c>
      <c r="L309" s="3" t="str">
        <f t="shared" si="210"/>
        <v>部件</v>
      </c>
      <c r="M309" s="3">
        <f t="shared" ca="1" si="211"/>
        <v>93102</v>
      </c>
      <c r="N309" s="3" t="str">
        <f t="shared" ca="1" si="212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309" s="3" t="str">
        <f t="shared" si="213"/>
        <v>750,750,750,750,750,750,191,191,191,191,191,191,191,191,191,191,191,191,191,191,191,191,191,191,67,67,67,67,67,67,67,67,67,67,67,67,67,67,67,67,67,67,10,10,10,10,10,10,10,10,10,10,10,10,10</v>
      </c>
      <c r="P309" s="1" t="str">
        <f t="shared" si="214"/>
        <v>(2,6),(2,6),(2,6)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</v>
      </c>
      <c r="Q309" s="3" t="str">
        <f>IF(D309="坦克碎片",VLOOKUP(C309,道具信息!$N$2:$O$291,2,FALSE)&amp;"碎片",VLOOKUP(C309,道具信息!$N$2:$O$291,2,FALSE))</f>
        <v>T3部件</v>
      </c>
      <c r="R309" s="3">
        <f t="shared" si="204"/>
        <v>180</v>
      </c>
      <c r="S309" s="11">
        <f t="shared" si="205"/>
        <v>1.7999999999999999E-2</v>
      </c>
      <c r="T309" s="3" t="str">
        <f>VLOOKUP(Q309,道具信息!$Q$3:$S$20,2,FALSE)</f>
        <v>CHEST_ITEM_TYPE_T3_PART</v>
      </c>
      <c r="U309" s="3" t="str">
        <f>IF(COUNTIF(U$255:U308,T309)=0,T309,"")</f>
        <v/>
      </c>
      <c r="V309" s="3" t="str">
        <f t="shared" si="185"/>
        <v>CHEST_ITEM_TYPE_T3_SHARD,CHEST_ITEM_TYPE_T1_PART,CHEST_ITEM_TYPE_T2_PART,CHEST_ITEM_TYPE_T3_PART</v>
      </c>
      <c r="W309" s="13" t="str">
        <f t="shared" si="180"/>
        <v/>
      </c>
      <c r="X309" s="3" t="str">
        <f t="shared" si="181"/>
        <v/>
      </c>
      <c r="Y309" s="3" t="str">
        <f t="shared" si="186"/>
        <v>45.3%,34.6%,12.1%,1.8%</v>
      </c>
    </row>
    <row r="310" spans="2:25" x14ac:dyDescent="0.3">
      <c r="B310" s="2">
        <f>数据源!AL342</f>
        <v>7</v>
      </c>
      <c r="C310" s="2" t="str">
        <f>数据源!AM342</f>
        <v>T3MP4</v>
      </c>
      <c r="D310" s="2" t="str">
        <f>数据源!AN342</f>
        <v>部件</v>
      </c>
      <c r="E310" s="2">
        <f>数据源!AO342</f>
        <v>478.79999999999995</v>
      </c>
      <c r="F310" s="2">
        <f>数据源!AP342</f>
        <v>1</v>
      </c>
      <c r="G310" s="2">
        <f>数据源!AQ342</f>
        <v>5.0000000000000001E-3</v>
      </c>
      <c r="H310" s="2">
        <f>数据源!AR342</f>
        <v>1.0494987468671682E-3</v>
      </c>
      <c r="I310" s="2">
        <f>数据源!AS342</f>
        <v>10</v>
      </c>
      <c r="J310" s="3">
        <f t="shared" si="208"/>
        <v>1</v>
      </c>
      <c r="K310" s="3">
        <f t="shared" si="209"/>
        <v>1</v>
      </c>
      <c r="L310" s="3" t="str">
        <f t="shared" si="210"/>
        <v>部件</v>
      </c>
      <c r="M310" s="3">
        <f t="shared" ca="1" si="211"/>
        <v>93104</v>
      </c>
      <c r="N310" s="3" t="str">
        <f t="shared" ca="1" si="212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310" s="3" t="str">
        <f t="shared" si="213"/>
        <v>750,750,750,750,750,750,191,191,191,191,191,191,191,191,191,191,191,191,191,191,191,191,191,191,67,67,67,67,67,67,67,67,67,67,67,67,67,67,67,67,67,67,10,10,10,10,10,10,10,10,10,10,10,10,10,10</v>
      </c>
      <c r="P310" s="1" t="str">
        <f t="shared" si="214"/>
        <v>(2,6),(2,6),(2,6)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</v>
      </c>
      <c r="Q310" s="3" t="str">
        <f>IF(D310="坦克碎片",VLOOKUP(C310,道具信息!$N$2:$O$291,2,FALSE)&amp;"碎片",VLOOKUP(C310,道具信息!$N$2:$O$291,2,FALSE))</f>
        <v>T3部件</v>
      </c>
      <c r="R310" s="3">
        <f t="shared" si="204"/>
        <v>180</v>
      </c>
      <c r="S310" s="11">
        <f t="shared" si="205"/>
        <v>1.7999999999999999E-2</v>
      </c>
      <c r="T310" s="3" t="str">
        <f>VLOOKUP(Q310,道具信息!$Q$3:$S$20,2,FALSE)</f>
        <v>CHEST_ITEM_TYPE_T3_PART</v>
      </c>
      <c r="U310" s="3" t="str">
        <f>IF(COUNTIF(U$255:U309,T310)=0,T310,"")</f>
        <v/>
      </c>
      <c r="V310" s="3" t="str">
        <f t="shared" si="185"/>
        <v>CHEST_ITEM_TYPE_T3_SHARD,CHEST_ITEM_TYPE_T1_PART,CHEST_ITEM_TYPE_T2_PART,CHEST_ITEM_TYPE_T3_PART</v>
      </c>
      <c r="W310" s="13" t="str">
        <f t="shared" si="180"/>
        <v/>
      </c>
      <c r="X310" s="3" t="str">
        <f t="shared" si="181"/>
        <v/>
      </c>
      <c r="Y310" s="3" t="str">
        <f t="shared" si="186"/>
        <v>45.3%,34.6%,12.1%,1.8%</v>
      </c>
    </row>
    <row r="311" spans="2:25" x14ac:dyDescent="0.3">
      <c r="B311" s="2">
        <f>数据源!AL343</f>
        <v>7</v>
      </c>
      <c r="C311" s="2" t="str">
        <f>数据源!AM343</f>
        <v>T3MP6</v>
      </c>
      <c r="D311" s="2" t="str">
        <f>数据源!AN343</f>
        <v>部件</v>
      </c>
      <c r="E311" s="2">
        <f>数据源!AO343</f>
        <v>478.79999999999995</v>
      </c>
      <c r="F311" s="2">
        <f>数据源!AP343</f>
        <v>1</v>
      </c>
      <c r="G311" s="2">
        <f>数据源!AQ343</f>
        <v>5.0000000000000001E-3</v>
      </c>
      <c r="H311" s="2">
        <f>数据源!AR343</f>
        <v>1.0494987468671682E-3</v>
      </c>
      <c r="I311" s="2">
        <f>数据源!AS343</f>
        <v>10</v>
      </c>
      <c r="J311" s="3">
        <f t="shared" si="208"/>
        <v>1</v>
      </c>
      <c r="K311" s="3">
        <f t="shared" si="209"/>
        <v>1</v>
      </c>
      <c r="L311" s="3" t="str">
        <f t="shared" si="210"/>
        <v>部件</v>
      </c>
      <c r="M311" s="3">
        <f t="shared" ca="1" si="211"/>
        <v>93106</v>
      </c>
      <c r="N311" s="3" t="str">
        <f t="shared" ca="1" si="212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311" s="3" t="str">
        <f t="shared" si="213"/>
        <v>750,750,750,750,750,750,191,191,191,191,191,191,191,191,191,191,191,191,191,191,191,191,191,191,67,67,67,67,67,67,67,67,67,67,67,67,67,67,67,67,67,67,10,10,10,10,10,10,10,10,10,10,10,10,10,10,10</v>
      </c>
      <c r="P311" s="1" t="str">
        <f t="shared" si="214"/>
        <v>(2,6),(2,6),(2,6)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</v>
      </c>
      <c r="Q311" s="3" t="str">
        <f>IF(D311="坦克碎片",VLOOKUP(C311,道具信息!$N$2:$O$291,2,FALSE)&amp;"碎片",VLOOKUP(C311,道具信息!$N$2:$O$291,2,FALSE))</f>
        <v>T3部件</v>
      </c>
      <c r="R311" s="3">
        <f t="shared" si="204"/>
        <v>180</v>
      </c>
      <c r="S311" s="11">
        <f t="shared" si="205"/>
        <v>1.7999999999999999E-2</v>
      </c>
      <c r="T311" s="3" t="str">
        <f>VLOOKUP(Q311,道具信息!$Q$3:$S$20,2,FALSE)</f>
        <v>CHEST_ITEM_TYPE_T3_PART</v>
      </c>
      <c r="U311" s="3" t="str">
        <f>IF(COUNTIF(U$255:U310,T311)=0,T311,"")</f>
        <v/>
      </c>
      <c r="V311" s="3" t="str">
        <f t="shared" si="185"/>
        <v>CHEST_ITEM_TYPE_T3_SHARD,CHEST_ITEM_TYPE_T1_PART,CHEST_ITEM_TYPE_T2_PART,CHEST_ITEM_TYPE_T3_PART</v>
      </c>
      <c r="W311" s="13" t="str">
        <f t="shared" si="180"/>
        <v/>
      </c>
      <c r="X311" s="3" t="str">
        <f t="shared" si="181"/>
        <v/>
      </c>
      <c r="Y311" s="3" t="str">
        <f t="shared" si="186"/>
        <v>45.3%,34.6%,12.1%,1.8%</v>
      </c>
    </row>
    <row r="312" spans="2:25" x14ac:dyDescent="0.3">
      <c r="B312" s="2">
        <f>数据源!AL344</f>
        <v>7</v>
      </c>
      <c r="C312" s="2" t="str">
        <f>数据源!AM344</f>
        <v>T3HP2</v>
      </c>
      <c r="D312" s="2" t="str">
        <f>数据源!AN344</f>
        <v>部件</v>
      </c>
      <c r="E312" s="2">
        <f>数据源!AO344</f>
        <v>478.79999999999995</v>
      </c>
      <c r="F312" s="2">
        <f>数据源!AP344</f>
        <v>1</v>
      </c>
      <c r="G312" s="2">
        <f>数据源!AQ344</f>
        <v>5.0000000000000001E-3</v>
      </c>
      <c r="H312" s="2">
        <f>数据源!AR344</f>
        <v>1.0494987468671682E-3</v>
      </c>
      <c r="I312" s="2">
        <f>数据源!AS344</f>
        <v>10</v>
      </c>
      <c r="J312" s="3">
        <f t="shared" si="208"/>
        <v>1</v>
      </c>
      <c r="K312" s="3">
        <f t="shared" si="209"/>
        <v>1</v>
      </c>
      <c r="L312" s="3" t="str">
        <f t="shared" si="210"/>
        <v>部件</v>
      </c>
      <c r="M312" s="3">
        <f t="shared" ca="1" si="211"/>
        <v>93202</v>
      </c>
      <c r="N312" s="3" t="str">
        <f t="shared" ca="1" si="212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312" s="3" t="str">
        <f t="shared" si="213"/>
        <v>750,750,750,750,750,750,191,191,191,191,191,191,191,191,191,191,191,191,191,191,191,191,191,191,67,67,67,67,67,67,67,67,67,67,67,67,67,67,67,67,67,67,10,10,10,10,10,10,10,10,10,10,10,10,10,10,10,10</v>
      </c>
      <c r="P312" s="1" t="str">
        <f t="shared" si="214"/>
        <v>(2,6),(2,6),(2,6)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</v>
      </c>
      <c r="Q312" s="3" t="str">
        <f>IF(D312="坦克碎片",VLOOKUP(C312,道具信息!$N$2:$O$291,2,FALSE)&amp;"碎片",VLOOKUP(C312,道具信息!$N$2:$O$291,2,FALSE))</f>
        <v>T3部件</v>
      </c>
      <c r="R312" s="3">
        <f t="shared" si="204"/>
        <v>180</v>
      </c>
      <c r="S312" s="11">
        <f t="shared" si="205"/>
        <v>1.7999999999999999E-2</v>
      </c>
      <c r="T312" s="3" t="str">
        <f>VLOOKUP(Q312,道具信息!$Q$3:$S$20,2,FALSE)</f>
        <v>CHEST_ITEM_TYPE_T3_PART</v>
      </c>
      <c r="U312" s="3" t="str">
        <f>IF(COUNTIF(U$255:U311,T312)=0,T312,"")</f>
        <v/>
      </c>
      <c r="V312" s="3" t="str">
        <f t="shared" si="185"/>
        <v>CHEST_ITEM_TYPE_T3_SHARD,CHEST_ITEM_TYPE_T1_PART,CHEST_ITEM_TYPE_T2_PART,CHEST_ITEM_TYPE_T3_PART</v>
      </c>
      <c r="W312" s="13" t="str">
        <f t="shared" si="180"/>
        <v/>
      </c>
      <c r="X312" s="3" t="str">
        <f t="shared" si="181"/>
        <v/>
      </c>
      <c r="Y312" s="3" t="str">
        <f t="shared" si="186"/>
        <v>45.3%,34.6%,12.1%,1.8%</v>
      </c>
    </row>
    <row r="313" spans="2:25" x14ac:dyDescent="0.3">
      <c r="B313" s="2">
        <f>数据源!AL345</f>
        <v>7</v>
      </c>
      <c r="C313" s="2" t="str">
        <f>数据源!AM345</f>
        <v>T3HP4</v>
      </c>
      <c r="D313" s="2" t="str">
        <f>数据源!AN345</f>
        <v>部件</v>
      </c>
      <c r="E313" s="2">
        <f>数据源!AO345</f>
        <v>478.79999999999995</v>
      </c>
      <c r="F313" s="2">
        <f>数据源!AP345</f>
        <v>1</v>
      </c>
      <c r="G313" s="2">
        <f>数据源!AQ345</f>
        <v>5.0000000000000001E-3</v>
      </c>
      <c r="H313" s="2">
        <f>数据源!AR345</f>
        <v>1.0494987468671682E-3</v>
      </c>
      <c r="I313" s="2">
        <f>数据源!AS345</f>
        <v>10</v>
      </c>
      <c r="J313" s="3">
        <f t="shared" si="208"/>
        <v>1</v>
      </c>
      <c r="K313" s="3">
        <f t="shared" si="209"/>
        <v>1</v>
      </c>
      <c r="L313" s="3" t="str">
        <f t="shared" si="210"/>
        <v>部件</v>
      </c>
      <c r="M313" s="3">
        <f t="shared" ca="1" si="211"/>
        <v>93204</v>
      </c>
      <c r="N313" s="3" t="str">
        <f t="shared" ca="1" si="212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313" s="3" t="str">
        <f t="shared" si="213"/>
        <v>750,750,750,750,750,750,191,191,191,191,191,191,191,191,191,191,191,191,191,191,191,191,191,191,67,67,67,67,67,67,67,67,67,67,67,67,67,67,67,67,67,67,10,10,10,10,10,10,10,10,10,10,10,10,10,10,10,10,10</v>
      </c>
      <c r="P313" s="1" t="str">
        <f t="shared" si="214"/>
        <v>(2,6),(2,6),(2,6)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</v>
      </c>
      <c r="Q313" s="3" t="str">
        <f>IF(D313="坦克碎片",VLOOKUP(C313,道具信息!$N$2:$O$291,2,FALSE)&amp;"碎片",VLOOKUP(C313,道具信息!$N$2:$O$291,2,FALSE))</f>
        <v>T3部件</v>
      </c>
      <c r="R313" s="3">
        <f t="shared" si="204"/>
        <v>180</v>
      </c>
      <c r="S313" s="11">
        <f t="shared" si="205"/>
        <v>1.7999999999999999E-2</v>
      </c>
      <c r="T313" s="3" t="str">
        <f>VLOOKUP(Q313,道具信息!$Q$3:$S$20,2,FALSE)</f>
        <v>CHEST_ITEM_TYPE_T3_PART</v>
      </c>
      <c r="U313" s="3" t="str">
        <f>IF(COUNTIF(U$255:U312,T313)=0,T313,"")</f>
        <v/>
      </c>
      <c r="V313" s="3" t="str">
        <f t="shared" si="185"/>
        <v>CHEST_ITEM_TYPE_T3_SHARD,CHEST_ITEM_TYPE_T1_PART,CHEST_ITEM_TYPE_T2_PART,CHEST_ITEM_TYPE_T3_PART</v>
      </c>
      <c r="W313" s="13" t="str">
        <f t="shared" si="180"/>
        <v/>
      </c>
      <c r="X313" s="3" t="str">
        <f t="shared" si="181"/>
        <v/>
      </c>
      <c r="Y313" s="3" t="str">
        <f t="shared" si="186"/>
        <v>45.3%,34.6%,12.1%,1.8%</v>
      </c>
    </row>
    <row r="314" spans="2:25" x14ac:dyDescent="0.3">
      <c r="B314" s="2">
        <f>数据源!AL346</f>
        <v>7</v>
      </c>
      <c r="C314" s="2" t="str">
        <f>数据源!AM346</f>
        <v>T3HP6</v>
      </c>
      <c r="D314" s="2" t="str">
        <f>数据源!AN346</f>
        <v>部件</v>
      </c>
      <c r="E314" s="2">
        <f>数据源!AO346</f>
        <v>478.79999999999995</v>
      </c>
      <c r="F314" s="2">
        <f>数据源!AP346</f>
        <v>1</v>
      </c>
      <c r="G314" s="2">
        <f>数据源!AQ346</f>
        <v>5.0000000000000001E-3</v>
      </c>
      <c r="H314" s="2">
        <f>数据源!AR346</f>
        <v>1.0494987468671682E-3</v>
      </c>
      <c r="I314" s="2">
        <f>数据源!AS346</f>
        <v>10</v>
      </c>
      <c r="J314" s="3">
        <f t="shared" si="208"/>
        <v>1</v>
      </c>
      <c r="K314" s="3">
        <f t="shared" si="209"/>
        <v>1</v>
      </c>
      <c r="L314" s="3" t="str">
        <f t="shared" si="210"/>
        <v>部件</v>
      </c>
      <c r="M314" s="3">
        <f t="shared" ca="1" si="211"/>
        <v>93206</v>
      </c>
      <c r="N314" s="3" t="str">
        <f t="shared" ca="1" si="212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314" s="3" t="str">
        <f t="shared" si="213"/>
        <v>750,750,750,750,750,750,191,191,191,191,191,191,191,191,191,191,191,191,191,191,191,191,191,191,67,67,67,67,67,67,67,67,67,67,67,67,67,67,67,67,67,67,10,10,10,10,10,10,10,10,10,10,10,10,10,10,10,10,10,10</v>
      </c>
      <c r="P314" s="1" t="str">
        <f t="shared" si="214"/>
        <v>(2,6),(2,6),(2,6)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,(1,1)</v>
      </c>
      <c r="Q314" s="3" t="str">
        <f>IF(D314="坦克碎片",VLOOKUP(C314,道具信息!$N$2:$O$291,2,FALSE)&amp;"碎片",VLOOKUP(C314,道具信息!$N$2:$O$291,2,FALSE))</f>
        <v>T3部件</v>
      </c>
      <c r="R314" s="3">
        <f t="shared" si="204"/>
        <v>180</v>
      </c>
      <c r="S314" s="11">
        <f t="shared" si="205"/>
        <v>1.7999999999999999E-2</v>
      </c>
      <c r="T314" s="3" t="str">
        <f>VLOOKUP(Q314,道具信息!$Q$3:$S$20,2,FALSE)</f>
        <v>CHEST_ITEM_TYPE_T3_PART</v>
      </c>
      <c r="U314" s="3" t="str">
        <f>IF(COUNTIF(U$255:U313,T314)=0,T314,"")</f>
        <v/>
      </c>
      <c r="V314" s="3" t="str">
        <f t="shared" si="185"/>
        <v>CHEST_ITEM_TYPE_T3_SHARD,CHEST_ITEM_TYPE_T1_PART,CHEST_ITEM_TYPE_T2_PART,CHEST_ITEM_TYPE_T3_PART</v>
      </c>
      <c r="W314" s="13" t="str">
        <f t="shared" si="180"/>
        <v/>
      </c>
      <c r="X314" s="3" t="str">
        <f t="shared" si="181"/>
        <v/>
      </c>
      <c r="Y314" s="3" t="str">
        <f t="shared" si="186"/>
        <v>45.3%,34.6%,12.1%,1.8%</v>
      </c>
    </row>
    <row r="315" spans="2:25" x14ac:dyDescent="0.3">
      <c r="B315" s="2">
        <f>数据源!AL347</f>
        <v>7</v>
      </c>
      <c r="C315" s="2" t="str">
        <f>数据源!AM347</f>
        <v>3倍加速1</v>
      </c>
      <c r="D315" s="2" t="str">
        <f>数据源!AN347</f>
        <v>加速道具</v>
      </c>
      <c r="E315" s="2">
        <f>数据源!AO347</f>
        <v>35</v>
      </c>
      <c r="F315" s="2">
        <f>数据源!AP347</f>
        <v>1</v>
      </c>
      <c r="G315" s="2">
        <f>数据源!AQ347</f>
        <v>8.0000000000000002E-3</v>
      </c>
      <c r="H315" s="2">
        <f>数据源!AR347</f>
        <v>2.2971428571428573E-2</v>
      </c>
      <c r="I315" s="2">
        <f>数据源!AS347</f>
        <v>230</v>
      </c>
      <c r="J315" s="3">
        <f>ROUNDUP(IF(F315&gt;1,F315-ROUNDDOWN(SQRT(F315),0),F315),0)</f>
        <v>1</v>
      </c>
      <c r="K315" s="3">
        <f>F315*2-J315</f>
        <v>1</v>
      </c>
      <c r="L315" s="3" t="str">
        <f t="shared" si="210"/>
        <v>道具</v>
      </c>
      <c r="M315" s="3">
        <f t="shared" ca="1" si="211"/>
        <v>100301</v>
      </c>
      <c r="N315" s="3" t="str">
        <f t="shared" ca="1" si="212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100301</v>
      </c>
      <c r="O315" s="3" t="str">
        <f t="shared" si="213"/>
        <v>750,750,750,750,750,750,191,191,191,191,191,191,191,191,191,191,191,191,191,191,191,191,191,191,67,67,67,67,67,67,67,67,67,67,67,67,67,67,67,67,67,67,10,10,10,10,10,10,10,10,10,10,10,10,10,10,10,10,10,10,230</v>
      </c>
      <c r="P315" s="1" t="str">
        <f t="shared" si="214"/>
        <v>(2,6),(2,6),(2,6)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,(1,1),(1,1)</v>
      </c>
      <c r="Q315" s="3" t="str">
        <f>IF(D315="坦克碎片",VLOOKUP(C315,道具信息!$N$2:$O$291,2,FALSE)&amp;"碎片",VLOOKUP(C315,道具信息!$N$2:$O$291,2,FALSE))</f>
        <v>3倍加速</v>
      </c>
      <c r="R315" s="3">
        <f t="shared" si="204"/>
        <v>381</v>
      </c>
      <c r="S315" s="11">
        <f t="shared" si="205"/>
        <v>3.7999999999999999E-2</v>
      </c>
      <c r="T315" s="3" t="str">
        <f>VLOOKUP(Q315,道具信息!$Q$3:$S$20,2,FALSE)</f>
        <v>CHEST_ITEM_TYPE_3X_ACCELERATOR</v>
      </c>
      <c r="U315" s="3" t="str">
        <f>IF(COUNTIF(U$255:U314,T315)=0,T315,"")</f>
        <v>CHEST_ITEM_TYPE_3X_ACCELERATOR</v>
      </c>
      <c r="V315" s="3" t="str">
        <f t="shared" si="185"/>
        <v>CHEST_ITEM_TYPE_T3_SHARD,CHEST_ITEM_TYPE_T1_PART,CHEST_ITEM_TYPE_T2_PART,CHEST_ITEM_TYPE_T3_PART,CHEST_ITEM_TYPE_3X_ACCELERATOR</v>
      </c>
      <c r="W315" s="13">
        <f t="shared" si="180"/>
        <v>3.7999999999999999E-2</v>
      </c>
      <c r="X315" s="3" t="str">
        <f t="shared" si="181"/>
        <v>3.8%</v>
      </c>
      <c r="Y315" s="3" t="str">
        <f t="shared" si="186"/>
        <v>45.3%,34.6%,12.1%,1.8%,3.8%</v>
      </c>
    </row>
    <row r="316" spans="2:25" x14ac:dyDescent="0.3">
      <c r="B316" s="2">
        <f>数据源!AL348</f>
        <v>7</v>
      </c>
      <c r="C316" s="2" t="str">
        <f>数据源!AM348</f>
        <v>3倍加速2</v>
      </c>
      <c r="D316" s="2" t="str">
        <f>数据源!AN348</f>
        <v>加速道具</v>
      </c>
      <c r="E316" s="2">
        <f>数据源!AO348</f>
        <v>60</v>
      </c>
      <c r="F316" s="2">
        <f>数据源!AP348</f>
        <v>1</v>
      </c>
      <c r="G316" s="2">
        <f>数据源!AQ348</f>
        <v>8.9999999999999993E-3</v>
      </c>
      <c r="H316" s="2">
        <f>数据源!AR348</f>
        <v>1.5075E-2</v>
      </c>
      <c r="I316" s="2">
        <f>数据源!AS348</f>
        <v>151</v>
      </c>
      <c r="J316" s="3">
        <f t="shared" ref="J316:J318" si="215">ROUNDUP(IF(F316&gt;1,F316-ROUNDDOWN(SQRT(F316),0),F316),0)</f>
        <v>1</v>
      </c>
      <c r="K316" s="3">
        <f t="shared" ref="K316:K318" si="216">F316*2-J316</f>
        <v>1</v>
      </c>
      <c r="L316" s="3" t="str">
        <f t="shared" si="210"/>
        <v>道具</v>
      </c>
      <c r="M316" s="3">
        <f t="shared" ca="1" si="211"/>
        <v>100302</v>
      </c>
      <c r="N316" s="3" t="str">
        <f t="shared" ca="1" si="212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100301,100302</v>
      </c>
      <c r="O316" s="3" t="str">
        <f t="shared" si="213"/>
        <v>750,750,750,750,750,750,191,191,191,191,191,191,191,191,191,191,191,191,191,191,191,191,191,191,67,67,67,67,67,67,67,67,67,67,67,67,67,67,67,67,67,67,10,10,10,10,10,10,10,10,10,10,10,10,10,10,10,10,10,10,230,151</v>
      </c>
      <c r="P316" s="1" t="str">
        <f t="shared" si="214"/>
        <v>(2,6),(2,6),(2,6)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,(1,1),(1,1),(1,1)</v>
      </c>
      <c r="Q316" s="3" t="str">
        <f>IF(D316="坦克碎片",VLOOKUP(C316,道具信息!$N$2:$O$291,2,FALSE)&amp;"碎片",VLOOKUP(C316,道具信息!$N$2:$O$291,2,FALSE))</f>
        <v>3倍加速</v>
      </c>
      <c r="R316" s="3">
        <f t="shared" si="204"/>
        <v>381</v>
      </c>
      <c r="S316" s="11">
        <f t="shared" si="205"/>
        <v>3.7999999999999999E-2</v>
      </c>
      <c r="T316" s="3" t="str">
        <f>VLOOKUP(Q316,道具信息!$Q$3:$S$20,2,FALSE)</f>
        <v>CHEST_ITEM_TYPE_3X_ACCELERATOR</v>
      </c>
      <c r="U316" s="3" t="str">
        <f>IF(COUNTIF(U$255:U315,T316)=0,T316,"")</f>
        <v/>
      </c>
      <c r="V316" s="3" t="str">
        <f t="shared" si="185"/>
        <v>CHEST_ITEM_TYPE_T3_SHARD,CHEST_ITEM_TYPE_T1_PART,CHEST_ITEM_TYPE_T2_PART,CHEST_ITEM_TYPE_T3_PART,CHEST_ITEM_TYPE_3X_ACCELERATOR</v>
      </c>
      <c r="W316" s="13" t="str">
        <f t="shared" si="180"/>
        <v/>
      </c>
      <c r="X316" s="3" t="str">
        <f t="shared" si="181"/>
        <v/>
      </c>
      <c r="Y316" s="3" t="str">
        <f t="shared" si="186"/>
        <v>45.3%,34.6%,12.1%,1.8%,3.8%</v>
      </c>
    </row>
    <row r="317" spans="2:25" x14ac:dyDescent="0.3">
      <c r="B317" s="2">
        <f>数据源!AL349</f>
        <v>7</v>
      </c>
      <c r="C317" s="2" t="str">
        <f>数据源!AM349</f>
        <v>5倍加速1</v>
      </c>
      <c r="D317" s="2" t="str">
        <f>数据源!AN349</f>
        <v>加速道具</v>
      </c>
      <c r="E317" s="2">
        <f>数据源!AO349</f>
        <v>70</v>
      </c>
      <c r="F317" s="2">
        <f>数据源!AP349</f>
        <v>1</v>
      </c>
      <c r="G317" s="2">
        <f>数据源!AQ349</f>
        <v>0.01</v>
      </c>
      <c r="H317" s="2">
        <f>数据源!AR349</f>
        <v>1.4357142857142858E-2</v>
      </c>
      <c r="I317" s="2">
        <f>数据源!AS349</f>
        <v>144</v>
      </c>
      <c r="J317" s="3">
        <f t="shared" si="215"/>
        <v>1</v>
      </c>
      <c r="K317" s="3">
        <f t="shared" si="216"/>
        <v>1</v>
      </c>
      <c r="L317" s="3" t="str">
        <f t="shared" si="210"/>
        <v>道具</v>
      </c>
      <c r="M317" s="3">
        <f t="shared" ca="1" si="211"/>
        <v>100501</v>
      </c>
      <c r="N317" s="3" t="str">
        <f t="shared" ca="1" si="212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100301,100302,100501</v>
      </c>
      <c r="O317" s="3" t="str">
        <f t="shared" si="213"/>
        <v>750,750,750,750,750,750,191,191,191,191,191,191,191,191,191,191,191,191,191,191,191,191,191,191,67,67,67,67,67,67,67,67,67,67,67,67,67,67,67,67,67,67,10,10,10,10,10,10,10,10,10,10,10,10,10,10,10,10,10,10,230,151,144</v>
      </c>
      <c r="P317" s="1" t="str">
        <f t="shared" si="214"/>
        <v>(2,6),(2,6),(2,6)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,(1,1),(1,1),(1,1),(1,1)</v>
      </c>
      <c r="Q317" s="3" t="str">
        <f>IF(D317="坦克碎片",VLOOKUP(C317,道具信息!$N$2:$O$291,2,FALSE)&amp;"碎片",VLOOKUP(C317,道具信息!$N$2:$O$291,2,FALSE))</f>
        <v>5倍加速</v>
      </c>
      <c r="R317" s="3">
        <f t="shared" si="204"/>
        <v>224</v>
      </c>
      <c r="S317" s="11">
        <f t="shared" si="205"/>
        <v>2.3E-2</v>
      </c>
      <c r="T317" s="3" t="str">
        <f>VLOOKUP(Q317,道具信息!$Q$3:$S$20,2,FALSE)</f>
        <v>CHEST_ITEM_TYPE_5X_ACCELERATOR</v>
      </c>
      <c r="U317" s="3" t="str">
        <f>IF(COUNTIF(U$255:U316,T317)=0,T317,"")</f>
        <v>CHEST_ITEM_TYPE_5X_ACCELERATOR</v>
      </c>
      <c r="V317" s="3" t="str">
        <f t="shared" si="185"/>
        <v>CHEST_ITEM_TYPE_T3_SHARD,CHEST_ITEM_TYPE_T1_PART,CHEST_ITEM_TYPE_T2_PART,CHEST_ITEM_TYPE_T3_PART,CHEST_ITEM_TYPE_3X_ACCELERATOR,CHEST_ITEM_TYPE_5X_ACCELERATOR</v>
      </c>
      <c r="W317" s="13">
        <f t="shared" si="180"/>
        <v>2.3E-2</v>
      </c>
      <c r="X317" s="3" t="str">
        <f t="shared" si="181"/>
        <v>2.3%</v>
      </c>
      <c r="Y317" s="3" t="str">
        <f t="shared" si="186"/>
        <v>45.3%,34.6%,12.1%,1.8%,3.8%,2.3%</v>
      </c>
    </row>
    <row r="318" spans="2:25" x14ac:dyDescent="0.3">
      <c r="B318" s="2">
        <f>数据源!AL350</f>
        <v>7</v>
      </c>
      <c r="C318" s="2" t="str">
        <f>数据源!AM350</f>
        <v>5倍加速2</v>
      </c>
      <c r="D318" s="2" t="str">
        <f>数据源!AN350</f>
        <v>加速道具</v>
      </c>
      <c r="E318" s="2">
        <f>数据源!AO350</f>
        <v>125</v>
      </c>
      <c r="F318" s="2">
        <f>数据源!AP350</f>
        <v>1</v>
      </c>
      <c r="G318" s="2">
        <f>数据源!AQ350</f>
        <v>0.01</v>
      </c>
      <c r="H318" s="2">
        <f>数据源!AR350</f>
        <v>8.0400000000000003E-3</v>
      </c>
      <c r="I318" s="2">
        <f>数据源!AS350</f>
        <v>80</v>
      </c>
      <c r="J318" s="3">
        <f t="shared" si="215"/>
        <v>1</v>
      </c>
      <c r="K318" s="3">
        <f t="shared" si="216"/>
        <v>1</v>
      </c>
      <c r="L318" s="3" t="str">
        <f t="shared" si="210"/>
        <v>道具</v>
      </c>
      <c r="M318" s="3">
        <f t="shared" ca="1" si="211"/>
        <v>100502</v>
      </c>
      <c r="N318" s="3" t="str">
        <f t="shared" ca="1" si="212"/>
        <v>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100301,100302,100501,100502</v>
      </c>
      <c r="O318" s="3" t="str">
        <f t="shared" si="213"/>
        <v>750,750,750,750,750,750,191,191,191,191,191,191,191,191,191,191,191,191,191,191,191,191,191,191,67,67,67,67,67,67,67,67,67,67,67,67,67,67,67,67,67,67,10,10,10,10,10,10,10,10,10,10,10,10,10,10,10,10,10,10,230,151,144,80</v>
      </c>
      <c r="P318" s="1" t="str">
        <f t="shared" si="214"/>
        <v>(2,6),(2,6),(2,6)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,(1,1),(1,1),(1,1),(1,1),(1,1)</v>
      </c>
      <c r="Q318" s="3" t="str">
        <f>IF(D318="坦克碎片",VLOOKUP(C318,道具信息!$N$2:$O$291,2,FALSE)&amp;"碎片",VLOOKUP(C318,道具信息!$N$2:$O$291,2,FALSE))</f>
        <v>5倍加速</v>
      </c>
      <c r="R318" s="3">
        <f t="shared" si="204"/>
        <v>224</v>
      </c>
      <c r="S318" s="11">
        <f t="shared" si="205"/>
        <v>2.3E-2</v>
      </c>
      <c r="T318" s="3" t="str">
        <f>VLOOKUP(Q318,道具信息!$Q$3:$S$20,2,FALSE)</f>
        <v>CHEST_ITEM_TYPE_5X_ACCELERATOR</v>
      </c>
      <c r="U318" s="3" t="str">
        <f>IF(COUNTIF(U$255:U317,T318)=0,T318,"")</f>
        <v/>
      </c>
      <c r="V318" s="3" t="str">
        <f t="shared" si="185"/>
        <v>CHEST_ITEM_TYPE_T3_SHARD,CHEST_ITEM_TYPE_T1_PART,CHEST_ITEM_TYPE_T2_PART,CHEST_ITEM_TYPE_T3_PART,CHEST_ITEM_TYPE_3X_ACCELERATOR,CHEST_ITEM_TYPE_5X_ACCELERATOR</v>
      </c>
      <c r="W318" s="13" t="str">
        <f t="shared" si="180"/>
        <v/>
      </c>
      <c r="X318" s="3" t="str">
        <f t="shared" si="181"/>
        <v/>
      </c>
      <c r="Y318" s="3" t="str">
        <f t="shared" si="186"/>
        <v>45.3%,34.6%,12.1%,1.8%,3.8%,2.3%</v>
      </c>
    </row>
    <row r="319" spans="2:25" x14ac:dyDescent="0.3">
      <c r="N319" s="3" t="str">
        <f ca="1">"["&amp;N318&amp;"]"</f>
        <v>[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100301,100302,100501,100502]</v>
      </c>
      <c r="O319" s="3" t="str">
        <f>"["&amp;O318&amp;"]"</f>
        <v>[750,750,750,750,750,750,191,191,191,191,191,191,191,191,191,191,191,191,191,191,191,191,191,191,67,67,67,67,67,67,67,67,67,67,67,67,67,67,67,67,67,67,10,10,10,10,10,10,10,10,10,10,10,10,10,10,10,10,10,10,230,151,144,80]</v>
      </c>
      <c r="P319" s="3" t="str">
        <f>"["&amp;P318&amp;"]"</f>
        <v>[(2,6),(2,6),(2,6)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,(1,1),(1,1),(1,1),(1,1),(1,1)]</v>
      </c>
      <c r="V319" s="3" t="str">
        <f>"["&amp;V318&amp;"]"</f>
        <v>[CHEST_ITEM_TYPE_T3_SHARD,CHEST_ITEM_TYPE_T1_PART,CHEST_ITEM_TYPE_T2_PART,CHEST_ITEM_TYPE_T3_PART,CHEST_ITEM_TYPE_3X_ACCELERATOR,CHEST_ITEM_TYPE_5X_ACCELERATOR]</v>
      </c>
      <c r="Y319" s="3" t="str">
        <f>"["&amp;Y318&amp;"]"</f>
        <v>[45.3%,34.6%,12.1%,1.8%,3.8%,2.3%]</v>
      </c>
    </row>
    <row r="321" spans="2:25" x14ac:dyDescent="0.3">
      <c r="B321" s="2" t="str">
        <f>数据源!AL353</f>
        <v>联赛等级</v>
      </c>
      <c r="C321" s="2" t="str">
        <f>数据源!AM353</f>
        <v>道具名称</v>
      </c>
      <c r="D321" s="2" t="str">
        <f>数据源!AN353</f>
        <v>对应大类</v>
      </c>
      <c r="E321" s="2" t="str">
        <f>数据源!AO353</f>
        <v>道具价值</v>
      </c>
      <c r="F321" s="2" t="str">
        <f>数据源!AP353</f>
        <v>抽取个数</v>
      </c>
      <c r="G321" s="2" t="str">
        <f>数据源!AQ353</f>
        <v>价值比例</v>
      </c>
      <c r="H321" s="2" t="str">
        <f>数据源!AR353</f>
        <v>产出概率</v>
      </c>
      <c r="I321" s="2" t="str">
        <f>数据源!AS353</f>
        <v>权重值</v>
      </c>
      <c r="J321" s="7" t="s">
        <v>234</v>
      </c>
      <c r="K321" s="7" t="s">
        <v>235</v>
      </c>
      <c r="L321" s="3" t="s">
        <v>222</v>
      </c>
      <c r="M321" s="3" t="s">
        <v>152</v>
      </c>
      <c r="N321" s="3" t="s">
        <v>224</v>
      </c>
      <c r="O321" s="3" t="s">
        <v>225</v>
      </c>
      <c r="P321" s="3" t="s">
        <v>226</v>
      </c>
      <c r="Q321" s="8" t="s">
        <v>244</v>
      </c>
      <c r="R321" s="8" t="s">
        <v>245</v>
      </c>
      <c r="S321" s="8" t="s">
        <v>246</v>
      </c>
    </row>
    <row r="322" spans="2:25" x14ac:dyDescent="0.3">
      <c r="B322" s="2">
        <f>数据源!AL354</f>
        <v>8</v>
      </c>
      <c r="C322" s="2" t="str">
        <f>数据源!AM354</f>
        <v>十字军</v>
      </c>
      <c r="D322" s="2" t="str">
        <f>数据源!AN354</f>
        <v>坦克碎片</v>
      </c>
      <c r="E322" s="2">
        <f>数据源!AO354</f>
        <v>54.666666666666657</v>
      </c>
      <c r="F322" s="2">
        <f>数据源!AP354</f>
        <v>3</v>
      </c>
      <c r="G322" s="2">
        <f>数据源!AQ354</f>
        <v>0.10219999999999999</v>
      </c>
      <c r="H322" s="2">
        <f>数据源!AR354</f>
        <v>6.2628658536585377E-2</v>
      </c>
      <c r="I322" s="2">
        <f>数据源!AS354</f>
        <v>626</v>
      </c>
      <c r="J322" s="3">
        <f>ROUNDUP(IF(F322&gt;1,F322-ROUNDDOWN(SQRT(F322),0),F322),0)</f>
        <v>2</v>
      </c>
      <c r="K322" s="3">
        <f>F322*2-J322</f>
        <v>4</v>
      </c>
      <c r="L322" s="3" t="str">
        <f>RIGHT(D322,2)</f>
        <v>碎片</v>
      </c>
      <c r="M322" s="3">
        <f ca="1">IF(OR(L322="坦克",L322="碎片"),VLOOKUP(C322,INDIRECT("坦克ID"),MATCH(L322&amp;"ID",INDIRECT("坦克标头"),0),FALSE),VLOOKUP(C322,INDIRECT(L322&amp;"ID"),2,FALSE))</f>
        <v>51321</v>
      </c>
      <c r="N322" s="3">
        <f ca="1">M322</f>
        <v>51321</v>
      </c>
      <c r="O322" s="3">
        <f>I322</f>
        <v>626</v>
      </c>
      <c r="P322" s="1" t="str">
        <f>"("&amp;J322&amp;","&amp;K322&amp;")"</f>
        <v>(2,4)</v>
      </c>
      <c r="Q322" s="3" t="str">
        <f>IF(D322="坦克碎片",VLOOKUP(C322,道具信息!$N$2:$O$291,2,FALSE)&amp;"碎片",VLOOKUP(C322,道具信息!$N$2:$O$291,2,FALSE))</f>
        <v>T3坦克碎片</v>
      </c>
      <c r="R322" s="3">
        <f t="shared" ref="R322:R353" si="217">SUMIFS(I:I,Q:Q,Q322,B:B,B322)</f>
        <v>1878</v>
      </c>
      <c r="S322" s="11">
        <f t="shared" ref="S322:S353" si="218">ROUND(R322/SUMIF(B:B,B322,I:I),3)</f>
        <v>0.189</v>
      </c>
      <c r="T322" s="3" t="str">
        <f>VLOOKUP(Q322,道具信息!$Q$3:$S$20,2,FALSE)</f>
        <v>CHEST_ITEM_TYPE_T3_SHARD</v>
      </c>
      <c r="U322" s="3" t="str">
        <f>T322</f>
        <v>CHEST_ITEM_TYPE_T3_SHARD</v>
      </c>
      <c r="V322" s="3" t="str">
        <f>U322</f>
        <v>CHEST_ITEM_TYPE_T3_SHARD</v>
      </c>
      <c r="W322" s="13">
        <f>IF(U322&lt;&gt;"",ROUND(S322*100%,3),"")</f>
        <v>0.189</v>
      </c>
      <c r="X322" s="3" t="str">
        <f>TEXT(W322,"0.0%")</f>
        <v>18.9%</v>
      </c>
      <c r="Y322" s="3" t="str">
        <f>X322</f>
        <v>18.9%</v>
      </c>
    </row>
    <row r="323" spans="2:25" x14ac:dyDescent="0.3">
      <c r="B323" s="2">
        <f>数据源!AL355</f>
        <v>8</v>
      </c>
      <c r="C323" s="2" t="str">
        <f>数据源!AM355</f>
        <v>谢尔曼</v>
      </c>
      <c r="D323" s="2" t="str">
        <f>数据源!AN355</f>
        <v>坦克碎片</v>
      </c>
      <c r="E323" s="2">
        <f>数据源!AO355</f>
        <v>54.666666666666657</v>
      </c>
      <c r="F323" s="2">
        <f>数据源!AP355</f>
        <v>3</v>
      </c>
      <c r="G323" s="2">
        <f>数据源!AQ355</f>
        <v>0.10219999999999999</v>
      </c>
      <c r="H323" s="2">
        <f>数据源!AR355</f>
        <v>6.2628658536585377E-2</v>
      </c>
      <c r="I323" s="2">
        <f>数据源!AS355</f>
        <v>626</v>
      </c>
      <c r="J323" s="3">
        <f t="shared" ref="J323:J348" si="219">ROUNDUP(IF(F323&gt;1,F323-ROUNDDOWN(SQRT(F323),0),F323),0)</f>
        <v>2</v>
      </c>
      <c r="K323" s="3">
        <f t="shared" ref="K323:K348" si="220">F323*2-J323</f>
        <v>4</v>
      </c>
      <c r="L323" s="3" t="str">
        <f t="shared" ref="L323:L324" si="221">RIGHT(D323,2)</f>
        <v>碎片</v>
      </c>
      <c r="M323" s="3">
        <f t="shared" ref="M323:M324" ca="1" si="222">IF(OR(L323="坦克",L323="碎片"),VLOOKUP(C323,INDIRECT("坦克ID"),MATCH(L323&amp;"ID",INDIRECT("坦克标头"),0),FALSE),VLOOKUP(C323,INDIRECT(L323&amp;"ID"),2,FALSE))</f>
        <v>52321</v>
      </c>
      <c r="N323" s="3" t="str">
        <f ca="1">N322&amp;","&amp;M323</f>
        <v>51321,52321</v>
      </c>
      <c r="O323" s="3" t="str">
        <f>O322&amp;","&amp;I323</f>
        <v>626,626</v>
      </c>
      <c r="P323" s="1" t="str">
        <f>P322&amp;","&amp;"("&amp;J323&amp;","&amp;K323&amp;")"</f>
        <v>(2,4),(2,4)</v>
      </c>
      <c r="Q323" s="3" t="str">
        <f>IF(D323="坦克碎片",VLOOKUP(C323,道具信息!$N$2:$O$291,2,FALSE)&amp;"碎片",VLOOKUP(C323,道具信息!$N$2:$O$291,2,FALSE))</f>
        <v>T3坦克碎片</v>
      </c>
      <c r="R323" s="3">
        <f t="shared" si="217"/>
        <v>1878</v>
      </c>
      <c r="S323" s="11">
        <f t="shared" si="218"/>
        <v>0.189</v>
      </c>
      <c r="T323" s="3" t="str">
        <f>VLOOKUP(Q323,道具信息!$Q$3:$S$20,2,FALSE)</f>
        <v>CHEST_ITEM_TYPE_T3_SHARD</v>
      </c>
      <c r="U323" s="3" t="str">
        <f>IF(COUNTIF(U$322:U322,T323)=0,T323,"")</f>
        <v/>
      </c>
      <c r="V323" s="3" t="str">
        <f>IF(U323&lt;&gt;"",V322&amp;","&amp;U323,V322)</f>
        <v>CHEST_ITEM_TYPE_T3_SHARD</v>
      </c>
      <c r="W323" s="13" t="str">
        <f t="shared" ref="W323:W386" si="223">IF(U323&lt;&gt;"",ROUND(S323*100%,3),"")</f>
        <v/>
      </c>
      <c r="X323" s="3" t="str">
        <f t="shared" ref="X323:X386" si="224">TEXT(W323,"0.0%")</f>
        <v/>
      </c>
      <c r="Y323" s="3" t="str">
        <f>IF(X323&lt;&gt;"",Y322&amp;","&amp;X323,Y322)</f>
        <v>18.9%</v>
      </c>
    </row>
    <row r="324" spans="2:25" x14ac:dyDescent="0.3">
      <c r="B324" s="2">
        <f>数据源!AL356</f>
        <v>8</v>
      </c>
      <c r="C324" s="2" t="str">
        <f>数据源!AM356</f>
        <v>虎式</v>
      </c>
      <c r="D324" s="2" t="str">
        <f>数据源!AN356</f>
        <v>坦克碎片</v>
      </c>
      <c r="E324" s="2">
        <f>数据源!AO356</f>
        <v>54.666666666666657</v>
      </c>
      <c r="F324" s="2">
        <f>数据源!AP356</f>
        <v>3</v>
      </c>
      <c r="G324" s="2">
        <f>数据源!AQ356</f>
        <v>0.10219999999999999</v>
      </c>
      <c r="H324" s="2">
        <f>数据源!AR356</f>
        <v>6.2628658536585377E-2</v>
      </c>
      <c r="I324" s="2">
        <f>数据源!AS356</f>
        <v>626</v>
      </c>
      <c r="J324" s="3">
        <f t="shared" si="219"/>
        <v>2</v>
      </c>
      <c r="K324" s="3">
        <f t="shared" si="220"/>
        <v>4</v>
      </c>
      <c r="L324" s="3" t="str">
        <f t="shared" si="221"/>
        <v>碎片</v>
      </c>
      <c r="M324" s="3">
        <f t="shared" ca="1" si="222"/>
        <v>53321</v>
      </c>
      <c r="N324" s="3" t="str">
        <f t="shared" ref="N324" ca="1" si="225">N323&amp;","&amp;M324</f>
        <v>51321,52321,53321</v>
      </c>
      <c r="O324" s="3" t="str">
        <f t="shared" ref="O324" si="226">O323&amp;","&amp;I324</f>
        <v>626,626,626</v>
      </c>
      <c r="P324" s="1" t="str">
        <f t="shared" ref="P324" si="227">P323&amp;","&amp;"("&amp;J324&amp;","&amp;K324&amp;")"</f>
        <v>(2,4),(2,4),(2,4)</v>
      </c>
      <c r="Q324" s="3" t="str">
        <f>IF(D324="坦克碎片",VLOOKUP(C324,道具信息!$N$2:$O$291,2,FALSE)&amp;"碎片",VLOOKUP(C324,道具信息!$N$2:$O$291,2,FALSE))</f>
        <v>T3坦克碎片</v>
      </c>
      <c r="R324" s="3">
        <f t="shared" si="217"/>
        <v>1878</v>
      </c>
      <c r="S324" s="11">
        <f t="shared" si="218"/>
        <v>0.189</v>
      </c>
      <c r="T324" s="3" t="str">
        <f>VLOOKUP(Q324,道具信息!$Q$3:$S$20,2,FALSE)</f>
        <v>CHEST_ITEM_TYPE_T3_SHARD</v>
      </c>
      <c r="U324" s="3" t="str">
        <f>IF(COUNTIF(U$322:U323,T324)=0,T324,"")</f>
        <v/>
      </c>
      <c r="V324" s="3" t="str">
        <f t="shared" ref="V324:V387" si="228">IF(U324&lt;&gt;"",V323&amp;","&amp;U324,V323)</f>
        <v>CHEST_ITEM_TYPE_T3_SHARD</v>
      </c>
      <c r="W324" s="13" t="str">
        <f t="shared" si="223"/>
        <v/>
      </c>
      <c r="X324" s="3" t="str">
        <f t="shared" si="224"/>
        <v/>
      </c>
      <c r="Y324" s="3" t="str">
        <f t="shared" ref="Y324:Y387" si="229">IF(X324&lt;&gt;"",Y323&amp;","&amp;X324,Y323)</f>
        <v>18.9%</v>
      </c>
    </row>
    <row r="325" spans="2:25" x14ac:dyDescent="0.3">
      <c r="B325" s="2">
        <f>数据源!AL357</f>
        <v>8</v>
      </c>
      <c r="C325" s="2" t="str">
        <f>数据源!AM357</f>
        <v>霞飞</v>
      </c>
      <c r="D325" s="2" t="str">
        <f>数据源!AN357</f>
        <v>坦克碎片</v>
      </c>
      <c r="E325" s="2">
        <f>数据源!AO357</f>
        <v>100</v>
      </c>
      <c r="F325" s="2">
        <f>数据源!AP357</f>
        <v>1.5</v>
      </c>
      <c r="G325" s="2">
        <f>数据源!AQ357</f>
        <v>7.007999999999999E-2</v>
      </c>
      <c r="H325" s="2">
        <f>数据源!AR357</f>
        <v>4.6953599999999991E-2</v>
      </c>
      <c r="I325" s="2">
        <f>数据源!AS357</f>
        <v>470</v>
      </c>
      <c r="J325" s="3">
        <f t="shared" si="219"/>
        <v>1</v>
      </c>
      <c r="K325" s="3">
        <f t="shared" si="220"/>
        <v>2</v>
      </c>
      <c r="L325" s="3" t="str">
        <f t="shared" ref="L325:L345" si="230">RIGHT(D325,2)</f>
        <v>碎片</v>
      </c>
      <c r="M325" s="3">
        <f t="shared" ref="M325:M345" ca="1" si="231">IF(OR(L325="坦克",L325="碎片"),VLOOKUP(C325,INDIRECT("坦克ID"),MATCH(L325&amp;"ID",INDIRECT("坦克标头"),0),FALSE),VLOOKUP(C325,INDIRECT(L325&amp;"ID"),2,FALSE))</f>
        <v>51411</v>
      </c>
      <c r="N325" s="3" t="str">
        <f t="shared" ref="N325:N345" ca="1" si="232">N324&amp;","&amp;M325</f>
        <v>51321,52321,53321,51411</v>
      </c>
      <c r="O325" s="3" t="str">
        <f t="shared" ref="O325:O345" si="233">O324&amp;","&amp;I325</f>
        <v>626,626,626,470</v>
      </c>
      <c r="P325" s="1" t="str">
        <f t="shared" ref="P325:P345" si="234">P324&amp;","&amp;"("&amp;J325&amp;","&amp;K325&amp;")"</f>
        <v>(2,4),(2,4),(2,4),(1,2)</v>
      </c>
      <c r="Q325" s="3" t="str">
        <f>IF(D325="坦克碎片",VLOOKUP(C325,道具信息!$N$2:$O$291,2,FALSE)&amp;"碎片",VLOOKUP(C325,道具信息!$N$2:$O$291,2,FALSE))</f>
        <v>T4坦克碎片</v>
      </c>
      <c r="R325" s="3">
        <f t="shared" si="217"/>
        <v>2271</v>
      </c>
      <c r="S325" s="11">
        <f t="shared" si="218"/>
        <v>0.22900000000000001</v>
      </c>
      <c r="T325" s="3" t="str">
        <f>VLOOKUP(Q325,道具信息!$Q$3:$S$20,2,FALSE)</f>
        <v>CHEST_ITEM_TYPE_T4_SHARD</v>
      </c>
      <c r="U325" s="3" t="str">
        <f>IF(COUNTIF(U$322:U324,T325)=0,T325,"")</f>
        <v>CHEST_ITEM_TYPE_T4_SHARD</v>
      </c>
      <c r="V325" s="3" t="str">
        <f t="shared" si="228"/>
        <v>CHEST_ITEM_TYPE_T3_SHARD,CHEST_ITEM_TYPE_T4_SHARD</v>
      </c>
      <c r="W325" s="13">
        <f t="shared" si="223"/>
        <v>0.22900000000000001</v>
      </c>
      <c r="X325" s="3" t="str">
        <f t="shared" si="224"/>
        <v>22.9%</v>
      </c>
      <c r="Y325" s="3" t="str">
        <f t="shared" si="229"/>
        <v>18.9%,22.9%</v>
      </c>
    </row>
    <row r="326" spans="2:25" x14ac:dyDescent="0.3">
      <c r="B326" s="2">
        <f>数据源!AL358</f>
        <v>8</v>
      </c>
      <c r="C326" s="2" t="str">
        <f>数据源!AM358</f>
        <v>M-48</v>
      </c>
      <c r="D326" s="2" t="str">
        <f>数据源!AN358</f>
        <v>坦克碎片</v>
      </c>
      <c r="E326" s="2">
        <f>数据源!AO358</f>
        <v>100</v>
      </c>
      <c r="F326" s="2">
        <f>数据源!AP358</f>
        <v>1.5</v>
      </c>
      <c r="G326" s="2">
        <f>数据源!AQ358</f>
        <v>7.007999999999999E-2</v>
      </c>
      <c r="H326" s="2">
        <f>数据源!AR358</f>
        <v>4.6953599999999991E-2</v>
      </c>
      <c r="I326" s="2">
        <f>数据源!AS358</f>
        <v>470</v>
      </c>
      <c r="J326" s="3">
        <f t="shared" si="219"/>
        <v>1</v>
      </c>
      <c r="K326" s="3">
        <f t="shared" si="220"/>
        <v>2</v>
      </c>
      <c r="L326" s="3" t="str">
        <f t="shared" si="230"/>
        <v>碎片</v>
      </c>
      <c r="M326" s="3">
        <f t="shared" ca="1" si="231"/>
        <v>52411</v>
      </c>
      <c r="N326" s="3" t="str">
        <f t="shared" ca="1" si="232"/>
        <v>51321,52321,53321,51411,52411</v>
      </c>
      <c r="O326" s="3" t="str">
        <f t="shared" si="233"/>
        <v>626,626,626,470,470</v>
      </c>
      <c r="P326" s="1" t="str">
        <f t="shared" si="234"/>
        <v>(2,4),(2,4),(2,4),(1,2),(1,2)</v>
      </c>
      <c r="Q326" s="3" t="str">
        <f>IF(D326="坦克碎片",VLOOKUP(C326,道具信息!$N$2:$O$291,2,FALSE)&amp;"碎片",VLOOKUP(C326,道具信息!$N$2:$O$291,2,FALSE))</f>
        <v>T4坦克碎片</v>
      </c>
      <c r="R326" s="3">
        <f t="shared" si="217"/>
        <v>2271</v>
      </c>
      <c r="S326" s="11">
        <f t="shared" si="218"/>
        <v>0.22900000000000001</v>
      </c>
      <c r="T326" s="3" t="str">
        <f>VLOOKUP(Q326,道具信息!$Q$3:$S$20,2,FALSE)</f>
        <v>CHEST_ITEM_TYPE_T4_SHARD</v>
      </c>
      <c r="U326" s="3" t="str">
        <f>IF(COUNTIF(U$322:U325,T326)=0,T326,"")</f>
        <v/>
      </c>
      <c r="V326" s="3" t="str">
        <f t="shared" si="228"/>
        <v>CHEST_ITEM_TYPE_T3_SHARD,CHEST_ITEM_TYPE_T4_SHARD</v>
      </c>
      <c r="W326" s="13" t="str">
        <f t="shared" si="223"/>
        <v/>
      </c>
      <c r="X326" s="3" t="str">
        <f t="shared" si="224"/>
        <v/>
      </c>
      <c r="Y326" s="3" t="str">
        <f t="shared" si="229"/>
        <v>18.9%,22.9%</v>
      </c>
    </row>
    <row r="327" spans="2:25" x14ac:dyDescent="0.3">
      <c r="B327" s="2">
        <f>数据源!AL359</f>
        <v>8</v>
      </c>
      <c r="C327" s="2" t="str">
        <f>数据源!AM359</f>
        <v>征服者</v>
      </c>
      <c r="D327" s="2" t="str">
        <f>数据源!AN359</f>
        <v>坦克碎片</v>
      </c>
      <c r="E327" s="2">
        <f>数据源!AO359</f>
        <v>100</v>
      </c>
      <c r="F327" s="2">
        <f>数据源!AP359</f>
        <v>1.5</v>
      </c>
      <c r="G327" s="2">
        <f>数据源!AQ359</f>
        <v>7.007999999999999E-2</v>
      </c>
      <c r="H327" s="2">
        <f>数据源!AR359</f>
        <v>4.6953599999999991E-2</v>
      </c>
      <c r="I327" s="2">
        <f>数据源!AS359</f>
        <v>470</v>
      </c>
      <c r="J327" s="3">
        <f t="shared" si="219"/>
        <v>1</v>
      </c>
      <c r="K327" s="3">
        <f t="shared" si="220"/>
        <v>2</v>
      </c>
      <c r="L327" s="3" t="str">
        <f t="shared" si="230"/>
        <v>碎片</v>
      </c>
      <c r="M327" s="3">
        <f t="shared" ca="1" si="231"/>
        <v>53411</v>
      </c>
      <c r="N327" s="3" t="str">
        <f t="shared" ca="1" si="232"/>
        <v>51321,52321,53321,51411,52411,53411</v>
      </c>
      <c r="O327" s="3" t="str">
        <f t="shared" si="233"/>
        <v>626,626,626,470,470,470</v>
      </c>
      <c r="P327" s="1" t="str">
        <f t="shared" si="234"/>
        <v>(2,4),(2,4),(2,4),(1,2),(1,2),(1,2)</v>
      </c>
      <c r="Q327" s="3" t="str">
        <f>IF(D327="坦克碎片",VLOOKUP(C327,道具信息!$N$2:$O$291,2,FALSE)&amp;"碎片",VLOOKUP(C327,道具信息!$N$2:$O$291,2,FALSE))</f>
        <v>T4坦克碎片</v>
      </c>
      <c r="R327" s="3">
        <f t="shared" si="217"/>
        <v>2271</v>
      </c>
      <c r="S327" s="11">
        <f t="shared" si="218"/>
        <v>0.22900000000000001</v>
      </c>
      <c r="T327" s="3" t="str">
        <f>VLOOKUP(Q327,道具信息!$Q$3:$S$20,2,FALSE)</f>
        <v>CHEST_ITEM_TYPE_T4_SHARD</v>
      </c>
      <c r="U327" s="3" t="str">
        <f>IF(COUNTIF(U$322:U326,T327)=0,T327,"")</f>
        <v/>
      </c>
      <c r="V327" s="3" t="str">
        <f t="shared" si="228"/>
        <v>CHEST_ITEM_TYPE_T3_SHARD,CHEST_ITEM_TYPE_T4_SHARD</v>
      </c>
      <c r="W327" s="13" t="str">
        <f t="shared" si="223"/>
        <v/>
      </c>
      <c r="X327" s="3" t="str">
        <f t="shared" si="224"/>
        <v/>
      </c>
      <c r="Y327" s="3" t="str">
        <f t="shared" si="229"/>
        <v>18.9%,22.9%</v>
      </c>
    </row>
    <row r="328" spans="2:25" x14ac:dyDescent="0.3">
      <c r="B328" s="2">
        <f>数据源!AL360</f>
        <v>8</v>
      </c>
      <c r="C328" s="2" t="str">
        <f>数据源!AM360</f>
        <v>M-41</v>
      </c>
      <c r="D328" s="2" t="str">
        <f>数据源!AN360</f>
        <v>坦克碎片</v>
      </c>
      <c r="E328" s="2">
        <f>数据源!AO360</f>
        <v>150</v>
      </c>
      <c r="F328" s="2">
        <f>数据源!AP360</f>
        <v>1</v>
      </c>
      <c r="G328" s="2">
        <f>数据源!AQ360</f>
        <v>7.007999999999999E-2</v>
      </c>
      <c r="H328" s="2">
        <f>数据源!AR360</f>
        <v>4.6953599999999991E-2</v>
      </c>
      <c r="I328" s="2">
        <f>数据源!AS360</f>
        <v>470</v>
      </c>
      <c r="J328" s="3">
        <f t="shared" si="219"/>
        <v>1</v>
      </c>
      <c r="K328" s="3">
        <f t="shared" si="220"/>
        <v>1</v>
      </c>
      <c r="L328" s="3" t="str">
        <f t="shared" si="230"/>
        <v>碎片</v>
      </c>
      <c r="M328" s="3">
        <f t="shared" ca="1" si="231"/>
        <v>51421</v>
      </c>
      <c r="N328" s="3" t="str">
        <f t="shared" ca="1" si="232"/>
        <v>51321,52321,53321,51411,52411,53411,51421</v>
      </c>
      <c r="O328" s="3" t="str">
        <f t="shared" si="233"/>
        <v>626,626,626,470,470,470,470</v>
      </c>
      <c r="P328" s="1" t="str">
        <f t="shared" si="234"/>
        <v>(2,4),(2,4),(2,4),(1,2),(1,2),(1,2),(1,1)</v>
      </c>
      <c r="Q328" s="3" t="str">
        <f>IF(D328="坦克碎片",VLOOKUP(C328,道具信息!$N$2:$O$291,2,FALSE)&amp;"碎片",VLOOKUP(C328,道具信息!$N$2:$O$291,2,FALSE))</f>
        <v>T4坦克碎片</v>
      </c>
      <c r="R328" s="3">
        <f t="shared" si="217"/>
        <v>2271</v>
      </c>
      <c r="S328" s="11">
        <f t="shared" si="218"/>
        <v>0.22900000000000001</v>
      </c>
      <c r="T328" s="3" t="str">
        <f>VLOOKUP(Q328,道具信息!$Q$3:$S$20,2,FALSE)</f>
        <v>CHEST_ITEM_TYPE_T4_SHARD</v>
      </c>
      <c r="U328" s="3" t="str">
        <f>IF(COUNTIF(U$322:U327,T328)=0,T328,"")</f>
        <v/>
      </c>
      <c r="V328" s="3" t="str">
        <f t="shared" si="228"/>
        <v>CHEST_ITEM_TYPE_T3_SHARD,CHEST_ITEM_TYPE_T4_SHARD</v>
      </c>
      <c r="W328" s="13" t="str">
        <f t="shared" si="223"/>
        <v/>
      </c>
      <c r="X328" s="3" t="str">
        <f t="shared" si="224"/>
        <v/>
      </c>
      <c r="Y328" s="3" t="str">
        <f t="shared" si="229"/>
        <v>18.9%,22.9%</v>
      </c>
    </row>
    <row r="329" spans="2:25" x14ac:dyDescent="0.3">
      <c r="B329" s="2">
        <f>数据源!AL361</f>
        <v>8</v>
      </c>
      <c r="C329" s="2" t="str">
        <f>数据源!AM361</f>
        <v>BMP-3</v>
      </c>
      <c r="D329" s="2" t="str">
        <f>数据源!AN361</f>
        <v>坦克碎片</v>
      </c>
      <c r="E329" s="2">
        <f>数据源!AO361</f>
        <v>180</v>
      </c>
      <c r="F329" s="2">
        <f>数据源!AP361</f>
        <v>1</v>
      </c>
      <c r="G329" s="2">
        <f>数据源!AQ361</f>
        <v>7.007999999999999E-2</v>
      </c>
      <c r="H329" s="2">
        <f>数据源!AR361</f>
        <v>3.9127999999999989E-2</v>
      </c>
      <c r="I329" s="2">
        <f>数据源!AS361</f>
        <v>391</v>
      </c>
      <c r="J329" s="3">
        <f t="shared" si="219"/>
        <v>1</v>
      </c>
      <c r="K329" s="3">
        <f t="shared" si="220"/>
        <v>1</v>
      </c>
      <c r="L329" s="3" t="str">
        <f t="shared" si="230"/>
        <v>碎片</v>
      </c>
      <c r="M329" s="3">
        <f t="shared" ca="1" si="231"/>
        <v>51431</v>
      </c>
      <c r="N329" s="3" t="str">
        <f t="shared" ca="1" si="232"/>
        <v>51321,52321,53321,51411,52411,53411,51421,51431</v>
      </c>
      <c r="O329" s="3" t="str">
        <f t="shared" si="233"/>
        <v>626,626,626,470,470,470,470,391</v>
      </c>
      <c r="P329" s="1" t="str">
        <f t="shared" si="234"/>
        <v>(2,4),(2,4),(2,4),(1,2),(1,2),(1,2),(1,1),(1,1)</v>
      </c>
      <c r="Q329" s="3" t="str">
        <f>IF(D329="坦克碎片",VLOOKUP(C329,道具信息!$N$2:$O$291,2,FALSE)&amp;"碎片",VLOOKUP(C329,道具信息!$N$2:$O$291,2,FALSE))</f>
        <v>T4坦克碎片</v>
      </c>
      <c r="R329" s="3">
        <f t="shared" si="217"/>
        <v>2271</v>
      </c>
      <c r="S329" s="11">
        <f t="shared" si="218"/>
        <v>0.22900000000000001</v>
      </c>
      <c r="T329" s="3" t="str">
        <f>VLOOKUP(Q329,道具信息!$Q$3:$S$20,2,FALSE)</f>
        <v>CHEST_ITEM_TYPE_T4_SHARD</v>
      </c>
      <c r="U329" s="3" t="str">
        <f>IF(COUNTIF(U$322:U328,T329)=0,T329,"")</f>
        <v/>
      </c>
      <c r="V329" s="3" t="str">
        <f t="shared" si="228"/>
        <v>CHEST_ITEM_TYPE_T3_SHARD,CHEST_ITEM_TYPE_T4_SHARD</v>
      </c>
      <c r="W329" s="13" t="str">
        <f t="shared" si="223"/>
        <v/>
      </c>
      <c r="X329" s="3" t="str">
        <f t="shared" si="224"/>
        <v/>
      </c>
      <c r="Y329" s="3" t="str">
        <f t="shared" si="229"/>
        <v>18.9%,22.9%</v>
      </c>
    </row>
    <row r="330" spans="2:25" x14ac:dyDescent="0.3">
      <c r="B330" s="2">
        <f>数据源!AL362</f>
        <v>8</v>
      </c>
      <c r="C330" s="2" t="str">
        <f>数据源!AM362</f>
        <v>T1LP1</v>
      </c>
      <c r="D330" s="2" t="str">
        <f>数据源!AN362</f>
        <v>部件</v>
      </c>
      <c r="E330" s="2">
        <f>数据源!AO362</f>
        <v>17</v>
      </c>
      <c r="F330" s="2">
        <f>数据源!AP362</f>
        <v>2</v>
      </c>
      <c r="G330" s="2">
        <f>数据源!AQ362</f>
        <v>6.0000000000000001E-3</v>
      </c>
      <c r="H330" s="2">
        <f>数据源!AR362</f>
        <v>1.7735294117647057E-2</v>
      </c>
      <c r="I330" s="2">
        <f>数据源!AS362</f>
        <v>177</v>
      </c>
      <c r="J330" s="3">
        <f t="shared" si="219"/>
        <v>1</v>
      </c>
      <c r="K330" s="3">
        <f t="shared" si="220"/>
        <v>3</v>
      </c>
      <c r="L330" s="3" t="str">
        <f t="shared" si="230"/>
        <v>部件</v>
      </c>
      <c r="M330" s="3">
        <f t="shared" ca="1" si="231"/>
        <v>91001</v>
      </c>
      <c r="N330" s="3" t="str">
        <f t="shared" ca="1" si="232"/>
        <v>51321,52321,53321,51411,52411,53411,51421,51431,91001</v>
      </c>
      <c r="O330" s="3" t="str">
        <f t="shared" si="233"/>
        <v>626,626,626,470,470,470,470,391,177</v>
      </c>
      <c r="P330" s="1" t="str">
        <f t="shared" si="234"/>
        <v>(2,4),(2,4),(2,4),(1,2),(1,2),(1,2),(1,1),(1,1),(1,3)</v>
      </c>
      <c r="Q330" s="3" t="str">
        <f>IF(D330="坦克碎片",VLOOKUP(C330,道具信息!$N$2:$O$291,2,FALSE)&amp;"碎片",VLOOKUP(C330,道具信息!$N$2:$O$291,2,FALSE))</f>
        <v>T1部件</v>
      </c>
      <c r="R330" s="3">
        <f t="shared" si="217"/>
        <v>3186</v>
      </c>
      <c r="S330" s="11">
        <f t="shared" si="218"/>
        <v>0.32100000000000001</v>
      </c>
      <c r="T330" s="3" t="str">
        <f>VLOOKUP(Q330,道具信息!$Q$3:$S$20,2,FALSE)</f>
        <v>CHEST_ITEM_TYPE_T1_PART</v>
      </c>
      <c r="U330" s="3" t="str">
        <f>IF(COUNTIF(U$322:U329,T330)=0,T330,"")</f>
        <v>CHEST_ITEM_TYPE_T1_PART</v>
      </c>
      <c r="V330" s="3" t="str">
        <f t="shared" si="228"/>
        <v>CHEST_ITEM_TYPE_T3_SHARD,CHEST_ITEM_TYPE_T4_SHARD,CHEST_ITEM_TYPE_T1_PART</v>
      </c>
      <c r="W330" s="13">
        <f t="shared" si="223"/>
        <v>0.32100000000000001</v>
      </c>
      <c r="X330" s="3" t="str">
        <f t="shared" si="224"/>
        <v>32.1%</v>
      </c>
      <c r="Y330" s="3" t="str">
        <f t="shared" si="229"/>
        <v>18.9%,22.9%,32.1%</v>
      </c>
    </row>
    <row r="331" spans="2:25" x14ac:dyDescent="0.3">
      <c r="B331" s="2">
        <f>数据源!AL363</f>
        <v>8</v>
      </c>
      <c r="C331" s="2" t="str">
        <f>数据源!AM363</f>
        <v>T1LP3</v>
      </c>
      <c r="D331" s="2" t="str">
        <f>数据源!AN363</f>
        <v>部件</v>
      </c>
      <c r="E331" s="2">
        <f>数据源!AO363</f>
        <v>17</v>
      </c>
      <c r="F331" s="2">
        <f>数据源!AP363</f>
        <v>2</v>
      </c>
      <c r="G331" s="2">
        <f>数据源!AQ363</f>
        <v>6.0000000000000001E-3</v>
      </c>
      <c r="H331" s="2">
        <f>数据源!AR363</f>
        <v>1.7735294117647057E-2</v>
      </c>
      <c r="I331" s="2">
        <f>数据源!AS363</f>
        <v>177</v>
      </c>
      <c r="J331" s="3">
        <f t="shared" si="219"/>
        <v>1</v>
      </c>
      <c r="K331" s="3">
        <f t="shared" si="220"/>
        <v>3</v>
      </c>
      <c r="L331" s="3" t="str">
        <f t="shared" si="230"/>
        <v>部件</v>
      </c>
      <c r="M331" s="3">
        <f t="shared" ca="1" si="231"/>
        <v>91003</v>
      </c>
      <c r="N331" s="3" t="str">
        <f t="shared" ca="1" si="232"/>
        <v>51321,52321,53321,51411,52411,53411,51421,51431,91001,91003</v>
      </c>
      <c r="O331" s="3" t="str">
        <f t="shared" si="233"/>
        <v>626,626,626,470,470,470,470,391,177,177</v>
      </c>
      <c r="P331" s="1" t="str">
        <f t="shared" si="234"/>
        <v>(2,4),(2,4),(2,4),(1,2),(1,2),(1,2),(1,1),(1,1),(1,3),(1,3)</v>
      </c>
      <c r="Q331" s="3" t="str">
        <f>IF(D331="坦克碎片",VLOOKUP(C331,道具信息!$N$2:$O$291,2,FALSE)&amp;"碎片",VLOOKUP(C331,道具信息!$N$2:$O$291,2,FALSE))</f>
        <v>T1部件</v>
      </c>
      <c r="R331" s="3">
        <f t="shared" si="217"/>
        <v>3186</v>
      </c>
      <c r="S331" s="11">
        <f t="shared" si="218"/>
        <v>0.32100000000000001</v>
      </c>
      <c r="T331" s="3" t="str">
        <f>VLOOKUP(Q331,道具信息!$Q$3:$S$20,2,FALSE)</f>
        <v>CHEST_ITEM_TYPE_T1_PART</v>
      </c>
      <c r="U331" s="3" t="str">
        <f>IF(COUNTIF(U$322:U330,T331)=0,T331,"")</f>
        <v/>
      </c>
      <c r="V331" s="3" t="str">
        <f t="shared" si="228"/>
        <v>CHEST_ITEM_TYPE_T3_SHARD,CHEST_ITEM_TYPE_T4_SHARD,CHEST_ITEM_TYPE_T1_PART</v>
      </c>
      <c r="W331" s="13" t="str">
        <f t="shared" si="223"/>
        <v/>
      </c>
      <c r="X331" s="3" t="str">
        <f t="shared" si="224"/>
        <v/>
      </c>
      <c r="Y331" s="3" t="str">
        <f t="shared" si="229"/>
        <v>18.9%,22.9%,32.1%</v>
      </c>
    </row>
    <row r="332" spans="2:25" x14ac:dyDescent="0.3">
      <c r="B332" s="2">
        <f>数据源!AL364</f>
        <v>8</v>
      </c>
      <c r="C332" s="2" t="str">
        <f>数据源!AM364</f>
        <v>T1LP5</v>
      </c>
      <c r="D332" s="2" t="str">
        <f>数据源!AN364</f>
        <v>部件</v>
      </c>
      <c r="E332" s="2">
        <f>数据源!AO364</f>
        <v>17</v>
      </c>
      <c r="F332" s="2">
        <f>数据源!AP364</f>
        <v>2</v>
      </c>
      <c r="G332" s="2">
        <f>数据源!AQ364</f>
        <v>6.0000000000000001E-3</v>
      </c>
      <c r="H332" s="2">
        <f>数据源!AR364</f>
        <v>1.7735294117647057E-2</v>
      </c>
      <c r="I332" s="2">
        <f>数据源!AS364</f>
        <v>177</v>
      </c>
      <c r="J332" s="3">
        <f t="shared" si="219"/>
        <v>1</v>
      </c>
      <c r="K332" s="3">
        <f t="shared" si="220"/>
        <v>3</v>
      </c>
      <c r="L332" s="3" t="str">
        <f t="shared" si="230"/>
        <v>部件</v>
      </c>
      <c r="M332" s="3">
        <f t="shared" ca="1" si="231"/>
        <v>91005</v>
      </c>
      <c r="N332" s="3" t="str">
        <f t="shared" ca="1" si="232"/>
        <v>51321,52321,53321,51411,52411,53411,51421,51431,91001,91003,91005</v>
      </c>
      <c r="O332" s="3" t="str">
        <f t="shared" si="233"/>
        <v>626,626,626,470,470,470,470,391,177,177,177</v>
      </c>
      <c r="P332" s="1" t="str">
        <f t="shared" si="234"/>
        <v>(2,4),(2,4),(2,4),(1,2),(1,2),(1,2),(1,1),(1,1),(1,3),(1,3),(1,3)</v>
      </c>
      <c r="Q332" s="3" t="str">
        <f>IF(D332="坦克碎片",VLOOKUP(C332,道具信息!$N$2:$O$291,2,FALSE)&amp;"碎片",VLOOKUP(C332,道具信息!$N$2:$O$291,2,FALSE))</f>
        <v>T1部件</v>
      </c>
      <c r="R332" s="3">
        <f t="shared" si="217"/>
        <v>3186</v>
      </c>
      <c r="S332" s="11">
        <f t="shared" si="218"/>
        <v>0.32100000000000001</v>
      </c>
      <c r="T332" s="3" t="str">
        <f>VLOOKUP(Q332,道具信息!$Q$3:$S$20,2,FALSE)</f>
        <v>CHEST_ITEM_TYPE_T1_PART</v>
      </c>
      <c r="U332" s="3" t="str">
        <f>IF(COUNTIF(U$322:U331,T332)=0,T332,"")</f>
        <v/>
      </c>
      <c r="V332" s="3" t="str">
        <f t="shared" si="228"/>
        <v>CHEST_ITEM_TYPE_T3_SHARD,CHEST_ITEM_TYPE_T4_SHARD,CHEST_ITEM_TYPE_T1_PART</v>
      </c>
      <c r="W332" s="13" t="str">
        <f t="shared" si="223"/>
        <v/>
      </c>
      <c r="X332" s="3" t="str">
        <f t="shared" si="224"/>
        <v/>
      </c>
      <c r="Y332" s="3" t="str">
        <f t="shared" si="229"/>
        <v>18.9%,22.9%,32.1%</v>
      </c>
    </row>
    <row r="333" spans="2:25" x14ac:dyDescent="0.3">
      <c r="B333" s="2">
        <f>数据源!AL365</f>
        <v>8</v>
      </c>
      <c r="C333" s="2" t="str">
        <f>数据源!AM365</f>
        <v>T1MP1</v>
      </c>
      <c r="D333" s="2" t="str">
        <f>数据源!AN365</f>
        <v>部件</v>
      </c>
      <c r="E333" s="2">
        <f>数据源!AO365</f>
        <v>17</v>
      </c>
      <c r="F333" s="2">
        <f>数据源!AP365</f>
        <v>2</v>
      </c>
      <c r="G333" s="2">
        <f>数据源!AQ365</f>
        <v>6.0000000000000001E-3</v>
      </c>
      <c r="H333" s="2">
        <f>数据源!AR365</f>
        <v>1.7735294117647057E-2</v>
      </c>
      <c r="I333" s="2">
        <f>数据源!AS365</f>
        <v>177</v>
      </c>
      <c r="J333" s="3">
        <f t="shared" si="219"/>
        <v>1</v>
      </c>
      <c r="K333" s="3">
        <f t="shared" si="220"/>
        <v>3</v>
      </c>
      <c r="L333" s="3" t="str">
        <f t="shared" si="230"/>
        <v>部件</v>
      </c>
      <c r="M333" s="3">
        <f t="shared" ca="1" si="231"/>
        <v>91101</v>
      </c>
      <c r="N333" s="3" t="str">
        <f t="shared" ca="1" si="232"/>
        <v>51321,52321,53321,51411,52411,53411,51421,51431,91001,91003,91005,91101</v>
      </c>
      <c r="O333" s="3" t="str">
        <f t="shared" si="233"/>
        <v>626,626,626,470,470,470,470,391,177,177,177,177</v>
      </c>
      <c r="P333" s="1" t="str">
        <f t="shared" si="234"/>
        <v>(2,4),(2,4),(2,4),(1,2),(1,2),(1,2),(1,1),(1,1),(1,3),(1,3),(1,3),(1,3)</v>
      </c>
      <c r="Q333" s="3" t="str">
        <f>IF(D333="坦克碎片",VLOOKUP(C333,道具信息!$N$2:$O$291,2,FALSE)&amp;"碎片",VLOOKUP(C333,道具信息!$N$2:$O$291,2,FALSE))</f>
        <v>T1部件</v>
      </c>
      <c r="R333" s="3">
        <f t="shared" si="217"/>
        <v>3186</v>
      </c>
      <c r="S333" s="11">
        <f t="shared" si="218"/>
        <v>0.32100000000000001</v>
      </c>
      <c r="T333" s="3" t="str">
        <f>VLOOKUP(Q333,道具信息!$Q$3:$S$20,2,FALSE)</f>
        <v>CHEST_ITEM_TYPE_T1_PART</v>
      </c>
      <c r="U333" s="3" t="str">
        <f>IF(COUNTIF(U$322:U332,T333)=0,T333,"")</f>
        <v/>
      </c>
      <c r="V333" s="3" t="str">
        <f t="shared" si="228"/>
        <v>CHEST_ITEM_TYPE_T3_SHARD,CHEST_ITEM_TYPE_T4_SHARD,CHEST_ITEM_TYPE_T1_PART</v>
      </c>
      <c r="W333" s="13" t="str">
        <f t="shared" si="223"/>
        <v/>
      </c>
      <c r="X333" s="3" t="str">
        <f t="shared" si="224"/>
        <v/>
      </c>
      <c r="Y333" s="3" t="str">
        <f t="shared" si="229"/>
        <v>18.9%,22.9%,32.1%</v>
      </c>
    </row>
    <row r="334" spans="2:25" x14ac:dyDescent="0.3">
      <c r="B334" s="2">
        <f>数据源!AL366</f>
        <v>8</v>
      </c>
      <c r="C334" s="2" t="str">
        <f>数据源!AM366</f>
        <v>T1MP3</v>
      </c>
      <c r="D334" s="2" t="str">
        <f>数据源!AN366</f>
        <v>部件</v>
      </c>
      <c r="E334" s="2">
        <f>数据源!AO366</f>
        <v>17</v>
      </c>
      <c r="F334" s="2">
        <f>数据源!AP366</f>
        <v>2</v>
      </c>
      <c r="G334" s="2">
        <f>数据源!AQ366</f>
        <v>6.0000000000000001E-3</v>
      </c>
      <c r="H334" s="2">
        <f>数据源!AR366</f>
        <v>1.7735294117647057E-2</v>
      </c>
      <c r="I334" s="2">
        <f>数据源!AS366</f>
        <v>177</v>
      </c>
      <c r="J334" s="3">
        <f t="shared" si="219"/>
        <v>1</v>
      </c>
      <c r="K334" s="3">
        <f t="shared" si="220"/>
        <v>3</v>
      </c>
      <c r="L334" s="3" t="str">
        <f t="shared" si="230"/>
        <v>部件</v>
      </c>
      <c r="M334" s="3">
        <f t="shared" ca="1" si="231"/>
        <v>91103</v>
      </c>
      <c r="N334" s="3" t="str">
        <f t="shared" ca="1" si="232"/>
        <v>51321,52321,53321,51411,52411,53411,51421,51431,91001,91003,91005,91101,91103</v>
      </c>
      <c r="O334" s="3" t="str">
        <f t="shared" si="233"/>
        <v>626,626,626,470,470,470,470,391,177,177,177,177,177</v>
      </c>
      <c r="P334" s="1" t="str">
        <f t="shared" si="234"/>
        <v>(2,4),(2,4),(2,4),(1,2),(1,2),(1,2),(1,1),(1,1),(1,3),(1,3),(1,3),(1,3),(1,3)</v>
      </c>
      <c r="Q334" s="3" t="str">
        <f>IF(D334="坦克碎片",VLOOKUP(C334,道具信息!$N$2:$O$291,2,FALSE)&amp;"碎片",VLOOKUP(C334,道具信息!$N$2:$O$291,2,FALSE))</f>
        <v>T1部件</v>
      </c>
      <c r="R334" s="3">
        <f t="shared" si="217"/>
        <v>3186</v>
      </c>
      <c r="S334" s="11">
        <f t="shared" si="218"/>
        <v>0.32100000000000001</v>
      </c>
      <c r="T334" s="3" t="str">
        <f>VLOOKUP(Q334,道具信息!$Q$3:$S$20,2,FALSE)</f>
        <v>CHEST_ITEM_TYPE_T1_PART</v>
      </c>
      <c r="U334" s="3" t="str">
        <f>IF(COUNTIF(U$322:U333,T334)=0,T334,"")</f>
        <v/>
      </c>
      <c r="V334" s="3" t="str">
        <f t="shared" si="228"/>
        <v>CHEST_ITEM_TYPE_T3_SHARD,CHEST_ITEM_TYPE_T4_SHARD,CHEST_ITEM_TYPE_T1_PART</v>
      </c>
      <c r="W334" s="13" t="str">
        <f t="shared" si="223"/>
        <v/>
      </c>
      <c r="X334" s="3" t="str">
        <f t="shared" si="224"/>
        <v/>
      </c>
      <c r="Y334" s="3" t="str">
        <f t="shared" si="229"/>
        <v>18.9%,22.9%,32.1%</v>
      </c>
    </row>
    <row r="335" spans="2:25" x14ac:dyDescent="0.3">
      <c r="B335" s="2">
        <f>数据源!AL367</f>
        <v>8</v>
      </c>
      <c r="C335" s="2" t="str">
        <f>数据源!AM367</f>
        <v>T1MP5</v>
      </c>
      <c r="D335" s="2" t="str">
        <f>数据源!AN367</f>
        <v>部件</v>
      </c>
      <c r="E335" s="2">
        <f>数据源!AO367</f>
        <v>17</v>
      </c>
      <c r="F335" s="2">
        <f>数据源!AP367</f>
        <v>2</v>
      </c>
      <c r="G335" s="2">
        <f>数据源!AQ367</f>
        <v>6.0000000000000001E-3</v>
      </c>
      <c r="H335" s="2">
        <f>数据源!AR367</f>
        <v>1.7735294117647057E-2</v>
      </c>
      <c r="I335" s="2">
        <f>数据源!AS367</f>
        <v>177</v>
      </c>
      <c r="J335" s="3">
        <f t="shared" si="219"/>
        <v>1</v>
      </c>
      <c r="K335" s="3">
        <f t="shared" si="220"/>
        <v>3</v>
      </c>
      <c r="L335" s="3" t="str">
        <f t="shared" si="230"/>
        <v>部件</v>
      </c>
      <c r="M335" s="3">
        <f t="shared" ca="1" si="231"/>
        <v>91105</v>
      </c>
      <c r="N335" s="3" t="str">
        <f t="shared" ca="1" si="232"/>
        <v>51321,52321,53321,51411,52411,53411,51421,51431,91001,91003,91005,91101,91103,91105</v>
      </c>
      <c r="O335" s="3" t="str">
        <f t="shared" si="233"/>
        <v>626,626,626,470,470,470,470,391,177,177,177,177,177,177</v>
      </c>
      <c r="P335" s="1" t="str">
        <f t="shared" si="234"/>
        <v>(2,4),(2,4),(2,4),(1,2),(1,2),(1,2),(1,1),(1,1),(1,3),(1,3),(1,3),(1,3),(1,3),(1,3)</v>
      </c>
      <c r="Q335" s="3" t="str">
        <f>IF(D335="坦克碎片",VLOOKUP(C335,道具信息!$N$2:$O$291,2,FALSE)&amp;"碎片",VLOOKUP(C335,道具信息!$N$2:$O$291,2,FALSE))</f>
        <v>T1部件</v>
      </c>
      <c r="R335" s="3">
        <f t="shared" si="217"/>
        <v>3186</v>
      </c>
      <c r="S335" s="11">
        <f t="shared" si="218"/>
        <v>0.32100000000000001</v>
      </c>
      <c r="T335" s="3" t="str">
        <f>VLOOKUP(Q335,道具信息!$Q$3:$S$20,2,FALSE)</f>
        <v>CHEST_ITEM_TYPE_T1_PART</v>
      </c>
      <c r="U335" s="3" t="str">
        <f>IF(COUNTIF(U$322:U334,T335)=0,T335,"")</f>
        <v/>
      </c>
      <c r="V335" s="3" t="str">
        <f t="shared" si="228"/>
        <v>CHEST_ITEM_TYPE_T3_SHARD,CHEST_ITEM_TYPE_T4_SHARD,CHEST_ITEM_TYPE_T1_PART</v>
      </c>
      <c r="W335" s="13" t="str">
        <f t="shared" si="223"/>
        <v/>
      </c>
      <c r="X335" s="3" t="str">
        <f t="shared" si="224"/>
        <v/>
      </c>
      <c r="Y335" s="3" t="str">
        <f t="shared" si="229"/>
        <v>18.9%,22.9%,32.1%</v>
      </c>
    </row>
    <row r="336" spans="2:25" x14ac:dyDescent="0.3">
      <c r="B336" s="2">
        <f>数据源!AL368</f>
        <v>8</v>
      </c>
      <c r="C336" s="2" t="str">
        <f>数据源!AM368</f>
        <v>T1HP1</v>
      </c>
      <c r="D336" s="2" t="str">
        <f>数据源!AN368</f>
        <v>部件</v>
      </c>
      <c r="E336" s="2">
        <f>数据源!AO368</f>
        <v>17</v>
      </c>
      <c r="F336" s="2">
        <f>数据源!AP368</f>
        <v>2</v>
      </c>
      <c r="G336" s="2">
        <f>数据源!AQ368</f>
        <v>6.0000000000000001E-3</v>
      </c>
      <c r="H336" s="2">
        <f>数据源!AR368</f>
        <v>1.7735294117647057E-2</v>
      </c>
      <c r="I336" s="2">
        <f>数据源!AS368</f>
        <v>177</v>
      </c>
      <c r="J336" s="3">
        <f t="shared" si="219"/>
        <v>1</v>
      </c>
      <c r="K336" s="3">
        <f t="shared" si="220"/>
        <v>3</v>
      </c>
      <c r="L336" s="3" t="str">
        <f t="shared" si="230"/>
        <v>部件</v>
      </c>
      <c r="M336" s="3">
        <f t="shared" ca="1" si="231"/>
        <v>91201</v>
      </c>
      <c r="N336" s="3" t="str">
        <f t="shared" ca="1" si="232"/>
        <v>51321,52321,53321,51411,52411,53411,51421,51431,91001,91003,91005,91101,91103,91105,91201</v>
      </c>
      <c r="O336" s="3" t="str">
        <f t="shared" si="233"/>
        <v>626,626,626,470,470,470,470,391,177,177,177,177,177,177,177</v>
      </c>
      <c r="P336" s="1" t="str">
        <f t="shared" si="234"/>
        <v>(2,4),(2,4),(2,4),(1,2),(1,2),(1,2),(1,1),(1,1),(1,3),(1,3),(1,3),(1,3),(1,3),(1,3),(1,3)</v>
      </c>
      <c r="Q336" s="3" t="str">
        <f>IF(D336="坦克碎片",VLOOKUP(C336,道具信息!$N$2:$O$291,2,FALSE)&amp;"碎片",VLOOKUP(C336,道具信息!$N$2:$O$291,2,FALSE))</f>
        <v>T1部件</v>
      </c>
      <c r="R336" s="3">
        <f t="shared" si="217"/>
        <v>3186</v>
      </c>
      <c r="S336" s="11">
        <f t="shared" si="218"/>
        <v>0.32100000000000001</v>
      </c>
      <c r="T336" s="3" t="str">
        <f>VLOOKUP(Q336,道具信息!$Q$3:$S$20,2,FALSE)</f>
        <v>CHEST_ITEM_TYPE_T1_PART</v>
      </c>
      <c r="U336" s="3" t="str">
        <f>IF(COUNTIF(U$322:U335,T336)=0,T336,"")</f>
        <v/>
      </c>
      <c r="V336" s="3" t="str">
        <f t="shared" si="228"/>
        <v>CHEST_ITEM_TYPE_T3_SHARD,CHEST_ITEM_TYPE_T4_SHARD,CHEST_ITEM_TYPE_T1_PART</v>
      </c>
      <c r="W336" s="13" t="str">
        <f t="shared" si="223"/>
        <v/>
      </c>
      <c r="X336" s="3" t="str">
        <f t="shared" si="224"/>
        <v/>
      </c>
      <c r="Y336" s="3" t="str">
        <f t="shared" si="229"/>
        <v>18.9%,22.9%,32.1%</v>
      </c>
    </row>
    <row r="337" spans="2:25" x14ac:dyDescent="0.3">
      <c r="B337" s="2">
        <f>数据源!AL369</f>
        <v>8</v>
      </c>
      <c r="C337" s="2" t="str">
        <f>数据源!AM369</f>
        <v>T1HP3</v>
      </c>
      <c r="D337" s="2" t="str">
        <f>数据源!AN369</f>
        <v>部件</v>
      </c>
      <c r="E337" s="2">
        <f>数据源!AO369</f>
        <v>17</v>
      </c>
      <c r="F337" s="2">
        <f>数据源!AP369</f>
        <v>2</v>
      </c>
      <c r="G337" s="2">
        <f>数据源!AQ369</f>
        <v>6.0000000000000001E-3</v>
      </c>
      <c r="H337" s="2">
        <f>数据源!AR369</f>
        <v>1.7735294117647057E-2</v>
      </c>
      <c r="I337" s="2">
        <f>数据源!AS369</f>
        <v>177</v>
      </c>
      <c r="J337" s="3">
        <f t="shared" si="219"/>
        <v>1</v>
      </c>
      <c r="K337" s="3">
        <f t="shared" si="220"/>
        <v>3</v>
      </c>
      <c r="L337" s="3" t="str">
        <f t="shared" si="230"/>
        <v>部件</v>
      </c>
      <c r="M337" s="3">
        <f t="shared" ca="1" si="231"/>
        <v>91203</v>
      </c>
      <c r="N337" s="3" t="str">
        <f t="shared" ca="1" si="232"/>
        <v>51321,52321,53321,51411,52411,53411,51421,51431,91001,91003,91005,91101,91103,91105,91201,91203</v>
      </c>
      <c r="O337" s="3" t="str">
        <f t="shared" si="233"/>
        <v>626,626,626,470,470,470,470,391,177,177,177,177,177,177,177,177</v>
      </c>
      <c r="P337" s="1" t="str">
        <f t="shared" si="234"/>
        <v>(2,4),(2,4),(2,4),(1,2),(1,2),(1,2),(1,1),(1,1),(1,3),(1,3),(1,3),(1,3),(1,3),(1,3),(1,3),(1,3)</v>
      </c>
      <c r="Q337" s="3" t="str">
        <f>IF(D337="坦克碎片",VLOOKUP(C337,道具信息!$N$2:$O$291,2,FALSE)&amp;"碎片",VLOOKUP(C337,道具信息!$N$2:$O$291,2,FALSE))</f>
        <v>T1部件</v>
      </c>
      <c r="R337" s="3">
        <f t="shared" si="217"/>
        <v>3186</v>
      </c>
      <c r="S337" s="11">
        <f t="shared" si="218"/>
        <v>0.32100000000000001</v>
      </c>
      <c r="T337" s="3" t="str">
        <f>VLOOKUP(Q337,道具信息!$Q$3:$S$20,2,FALSE)</f>
        <v>CHEST_ITEM_TYPE_T1_PART</v>
      </c>
      <c r="U337" s="3" t="str">
        <f>IF(COUNTIF(U$322:U336,T337)=0,T337,"")</f>
        <v/>
      </c>
      <c r="V337" s="3" t="str">
        <f t="shared" si="228"/>
        <v>CHEST_ITEM_TYPE_T3_SHARD,CHEST_ITEM_TYPE_T4_SHARD,CHEST_ITEM_TYPE_T1_PART</v>
      </c>
      <c r="W337" s="13" t="str">
        <f t="shared" si="223"/>
        <v/>
      </c>
      <c r="X337" s="3" t="str">
        <f t="shared" si="224"/>
        <v/>
      </c>
      <c r="Y337" s="3" t="str">
        <f t="shared" si="229"/>
        <v>18.9%,22.9%,32.1%</v>
      </c>
    </row>
    <row r="338" spans="2:25" x14ac:dyDescent="0.3">
      <c r="B338" s="2">
        <f>数据源!AL370</f>
        <v>8</v>
      </c>
      <c r="C338" s="2" t="str">
        <f>数据源!AM370</f>
        <v>T1HP5</v>
      </c>
      <c r="D338" s="2" t="str">
        <f>数据源!AN370</f>
        <v>部件</v>
      </c>
      <c r="E338" s="2">
        <f>数据源!AO370</f>
        <v>17</v>
      </c>
      <c r="F338" s="2">
        <f>数据源!AP370</f>
        <v>2</v>
      </c>
      <c r="G338" s="2">
        <f>数据源!AQ370</f>
        <v>6.0000000000000001E-3</v>
      </c>
      <c r="H338" s="2">
        <f>数据源!AR370</f>
        <v>1.7735294117647057E-2</v>
      </c>
      <c r="I338" s="2">
        <f>数据源!AS370</f>
        <v>177</v>
      </c>
      <c r="J338" s="3">
        <f t="shared" si="219"/>
        <v>1</v>
      </c>
      <c r="K338" s="3">
        <f t="shared" si="220"/>
        <v>3</v>
      </c>
      <c r="L338" s="3" t="str">
        <f t="shared" si="230"/>
        <v>部件</v>
      </c>
      <c r="M338" s="3">
        <f t="shared" ca="1" si="231"/>
        <v>91205</v>
      </c>
      <c r="N338" s="3" t="str">
        <f t="shared" ca="1" si="232"/>
        <v>51321,52321,53321,51411,52411,53411,51421,51431,91001,91003,91005,91101,91103,91105,91201,91203,91205</v>
      </c>
      <c r="O338" s="3" t="str">
        <f t="shared" si="233"/>
        <v>626,626,626,470,470,470,470,391,177,177,177,177,177,177,177,177,177</v>
      </c>
      <c r="P338" s="1" t="str">
        <f t="shared" si="234"/>
        <v>(2,4),(2,4),(2,4),(1,2),(1,2),(1,2),(1,1),(1,1),(1,3),(1,3),(1,3),(1,3),(1,3),(1,3),(1,3),(1,3),(1,3)</v>
      </c>
      <c r="Q338" s="3" t="str">
        <f>IF(D338="坦克碎片",VLOOKUP(C338,道具信息!$N$2:$O$291,2,FALSE)&amp;"碎片",VLOOKUP(C338,道具信息!$N$2:$O$291,2,FALSE))</f>
        <v>T1部件</v>
      </c>
      <c r="R338" s="3">
        <f t="shared" si="217"/>
        <v>3186</v>
      </c>
      <c r="S338" s="11">
        <f t="shared" si="218"/>
        <v>0.32100000000000001</v>
      </c>
      <c r="T338" s="3" t="str">
        <f>VLOOKUP(Q338,道具信息!$Q$3:$S$20,2,FALSE)</f>
        <v>CHEST_ITEM_TYPE_T1_PART</v>
      </c>
      <c r="U338" s="3" t="str">
        <f>IF(COUNTIF(U$322:U337,T338)=0,T338,"")</f>
        <v/>
      </c>
      <c r="V338" s="3" t="str">
        <f t="shared" si="228"/>
        <v>CHEST_ITEM_TYPE_T3_SHARD,CHEST_ITEM_TYPE_T4_SHARD,CHEST_ITEM_TYPE_T1_PART</v>
      </c>
      <c r="W338" s="13" t="str">
        <f t="shared" si="223"/>
        <v/>
      </c>
      <c r="X338" s="3" t="str">
        <f t="shared" si="224"/>
        <v/>
      </c>
      <c r="Y338" s="3" t="str">
        <f t="shared" si="229"/>
        <v>18.9%,22.9%,32.1%</v>
      </c>
    </row>
    <row r="339" spans="2:25" x14ac:dyDescent="0.3">
      <c r="B339" s="2">
        <f>数据源!AL371</f>
        <v>8</v>
      </c>
      <c r="C339" s="2" t="str">
        <f>数据源!AM371</f>
        <v>T1LP2</v>
      </c>
      <c r="D339" s="2" t="str">
        <f>数据源!AN371</f>
        <v>部件</v>
      </c>
      <c r="E339" s="2">
        <f>数据源!AO371</f>
        <v>17</v>
      </c>
      <c r="F339" s="2">
        <f>数据源!AP371</f>
        <v>2</v>
      </c>
      <c r="G339" s="2">
        <f>数据源!AQ371</f>
        <v>6.0000000000000001E-3</v>
      </c>
      <c r="H339" s="2">
        <f>数据源!AR371</f>
        <v>1.7735294117647057E-2</v>
      </c>
      <c r="I339" s="2">
        <f>数据源!AS371</f>
        <v>177</v>
      </c>
      <c r="J339" s="3">
        <f t="shared" si="219"/>
        <v>1</v>
      </c>
      <c r="K339" s="3">
        <f t="shared" si="220"/>
        <v>3</v>
      </c>
      <c r="L339" s="3" t="str">
        <f t="shared" si="230"/>
        <v>部件</v>
      </c>
      <c r="M339" s="3">
        <f t="shared" ca="1" si="231"/>
        <v>91002</v>
      </c>
      <c r="N339" s="3" t="str">
        <f t="shared" ca="1" si="232"/>
        <v>51321,52321,53321,51411,52411,53411,51421,51431,91001,91003,91005,91101,91103,91105,91201,91203,91205,91002</v>
      </c>
      <c r="O339" s="3" t="str">
        <f t="shared" si="233"/>
        <v>626,626,626,470,470,470,470,391,177,177,177,177,177,177,177,177,177,177</v>
      </c>
      <c r="P339" s="1" t="str">
        <f t="shared" si="234"/>
        <v>(2,4),(2,4),(2,4),(1,2),(1,2),(1,2),(1,1),(1,1),(1,3),(1,3),(1,3),(1,3),(1,3),(1,3),(1,3),(1,3),(1,3),(1,3)</v>
      </c>
      <c r="Q339" s="3" t="str">
        <f>IF(D339="坦克碎片",VLOOKUP(C339,道具信息!$N$2:$O$291,2,FALSE)&amp;"碎片",VLOOKUP(C339,道具信息!$N$2:$O$291,2,FALSE))</f>
        <v>T1部件</v>
      </c>
      <c r="R339" s="3">
        <f t="shared" si="217"/>
        <v>3186</v>
      </c>
      <c r="S339" s="11">
        <f t="shared" si="218"/>
        <v>0.32100000000000001</v>
      </c>
      <c r="T339" s="3" t="str">
        <f>VLOOKUP(Q339,道具信息!$Q$3:$S$20,2,FALSE)</f>
        <v>CHEST_ITEM_TYPE_T1_PART</v>
      </c>
      <c r="U339" s="3" t="str">
        <f>IF(COUNTIF(U$322:U338,T339)=0,T339,"")</f>
        <v/>
      </c>
      <c r="V339" s="3" t="str">
        <f t="shared" si="228"/>
        <v>CHEST_ITEM_TYPE_T3_SHARD,CHEST_ITEM_TYPE_T4_SHARD,CHEST_ITEM_TYPE_T1_PART</v>
      </c>
      <c r="W339" s="13" t="str">
        <f t="shared" si="223"/>
        <v/>
      </c>
      <c r="X339" s="3" t="str">
        <f t="shared" si="224"/>
        <v/>
      </c>
      <c r="Y339" s="3" t="str">
        <f t="shared" si="229"/>
        <v>18.9%,22.9%,32.1%</v>
      </c>
    </row>
    <row r="340" spans="2:25" x14ac:dyDescent="0.3">
      <c r="B340" s="2">
        <f>数据源!AL372</f>
        <v>8</v>
      </c>
      <c r="C340" s="2" t="str">
        <f>数据源!AM372</f>
        <v>T1LP4</v>
      </c>
      <c r="D340" s="2" t="str">
        <f>数据源!AN372</f>
        <v>部件</v>
      </c>
      <c r="E340" s="2">
        <f>数据源!AO372</f>
        <v>17</v>
      </c>
      <c r="F340" s="2">
        <f>数据源!AP372</f>
        <v>2</v>
      </c>
      <c r="G340" s="2">
        <f>数据源!AQ372</f>
        <v>6.0000000000000001E-3</v>
      </c>
      <c r="H340" s="2">
        <f>数据源!AR372</f>
        <v>1.7735294117647057E-2</v>
      </c>
      <c r="I340" s="2">
        <f>数据源!AS372</f>
        <v>177</v>
      </c>
      <c r="J340" s="3">
        <f t="shared" si="219"/>
        <v>1</v>
      </c>
      <c r="K340" s="3">
        <f t="shared" si="220"/>
        <v>3</v>
      </c>
      <c r="L340" s="3" t="str">
        <f t="shared" si="230"/>
        <v>部件</v>
      </c>
      <c r="M340" s="3">
        <f t="shared" ca="1" si="231"/>
        <v>91004</v>
      </c>
      <c r="N340" s="3" t="str">
        <f t="shared" ca="1" si="232"/>
        <v>51321,52321,53321,51411,52411,53411,51421,51431,91001,91003,91005,91101,91103,91105,91201,91203,91205,91002,91004</v>
      </c>
      <c r="O340" s="3" t="str">
        <f t="shared" si="233"/>
        <v>626,626,626,470,470,470,470,391,177,177,177,177,177,177,177,177,177,177,177</v>
      </c>
      <c r="P340" s="1" t="str">
        <f t="shared" si="234"/>
        <v>(2,4),(2,4),(2,4),(1,2),(1,2),(1,2),(1,1),(1,1),(1,3),(1,3),(1,3),(1,3),(1,3),(1,3),(1,3),(1,3),(1,3),(1,3),(1,3)</v>
      </c>
      <c r="Q340" s="3" t="str">
        <f>IF(D340="坦克碎片",VLOOKUP(C340,道具信息!$N$2:$O$291,2,FALSE)&amp;"碎片",VLOOKUP(C340,道具信息!$N$2:$O$291,2,FALSE))</f>
        <v>T1部件</v>
      </c>
      <c r="R340" s="3">
        <f t="shared" si="217"/>
        <v>3186</v>
      </c>
      <c r="S340" s="11">
        <f t="shared" si="218"/>
        <v>0.32100000000000001</v>
      </c>
      <c r="T340" s="3" t="str">
        <f>VLOOKUP(Q340,道具信息!$Q$3:$S$20,2,FALSE)</f>
        <v>CHEST_ITEM_TYPE_T1_PART</v>
      </c>
      <c r="U340" s="3" t="str">
        <f>IF(COUNTIF(U$322:U339,T340)=0,T340,"")</f>
        <v/>
      </c>
      <c r="V340" s="3" t="str">
        <f t="shared" si="228"/>
        <v>CHEST_ITEM_TYPE_T3_SHARD,CHEST_ITEM_TYPE_T4_SHARD,CHEST_ITEM_TYPE_T1_PART</v>
      </c>
      <c r="W340" s="13" t="str">
        <f t="shared" si="223"/>
        <v/>
      </c>
      <c r="X340" s="3" t="str">
        <f t="shared" si="224"/>
        <v/>
      </c>
      <c r="Y340" s="3" t="str">
        <f t="shared" si="229"/>
        <v>18.9%,22.9%,32.1%</v>
      </c>
    </row>
    <row r="341" spans="2:25" x14ac:dyDescent="0.3">
      <c r="B341" s="2">
        <f>数据源!AL373</f>
        <v>8</v>
      </c>
      <c r="C341" s="2" t="str">
        <f>数据源!AM373</f>
        <v>T1LP6</v>
      </c>
      <c r="D341" s="2" t="str">
        <f>数据源!AN373</f>
        <v>部件</v>
      </c>
      <c r="E341" s="2">
        <f>数据源!AO373</f>
        <v>17</v>
      </c>
      <c r="F341" s="2">
        <f>数据源!AP373</f>
        <v>2</v>
      </c>
      <c r="G341" s="2">
        <f>数据源!AQ373</f>
        <v>6.0000000000000001E-3</v>
      </c>
      <c r="H341" s="2">
        <f>数据源!AR373</f>
        <v>1.7735294117647057E-2</v>
      </c>
      <c r="I341" s="2">
        <f>数据源!AS373</f>
        <v>177</v>
      </c>
      <c r="J341" s="3">
        <f t="shared" si="219"/>
        <v>1</v>
      </c>
      <c r="K341" s="3">
        <f t="shared" si="220"/>
        <v>3</v>
      </c>
      <c r="L341" s="3" t="str">
        <f t="shared" si="230"/>
        <v>部件</v>
      </c>
      <c r="M341" s="3">
        <f t="shared" ca="1" si="231"/>
        <v>91006</v>
      </c>
      <c r="N341" s="3" t="str">
        <f t="shared" ca="1" si="232"/>
        <v>51321,52321,53321,51411,52411,53411,51421,51431,91001,91003,91005,91101,91103,91105,91201,91203,91205,91002,91004,91006</v>
      </c>
      <c r="O341" s="3" t="str">
        <f t="shared" si="233"/>
        <v>626,626,626,470,470,470,470,391,177,177,177,177,177,177,177,177,177,177,177,177</v>
      </c>
      <c r="P341" s="1" t="str">
        <f t="shared" si="234"/>
        <v>(2,4),(2,4),(2,4),(1,2),(1,2),(1,2),(1,1),(1,1),(1,3),(1,3),(1,3),(1,3),(1,3),(1,3),(1,3),(1,3),(1,3),(1,3),(1,3),(1,3)</v>
      </c>
      <c r="Q341" s="3" t="str">
        <f>IF(D341="坦克碎片",VLOOKUP(C341,道具信息!$N$2:$O$291,2,FALSE)&amp;"碎片",VLOOKUP(C341,道具信息!$N$2:$O$291,2,FALSE))</f>
        <v>T1部件</v>
      </c>
      <c r="R341" s="3">
        <f t="shared" si="217"/>
        <v>3186</v>
      </c>
      <c r="S341" s="11">
        <f t="shared" si="218"/>
        <v>0.32100000000000001</v>
      </c>
      <c r="T341" s="3" t="str">
        <f>VLOOKUP(Q341,道具信息!$Q$3:$S$20,2,FALSE)</f>
        <v>CHEST_ITEM_TYPE_T1_PART</v>
      </c>
      <c r="U341" s="3" t="str">
        <f>IF(COUNTIF(U$322:U340,T341)=0,T341,"")</f>
        <v/>
      </c>
      <c r="V341" s="3" t="str">
        <f t="shared" si="228"/>
        <v>CHEST_ITEM_TYPE_T3_SHARD,CHEST_ITEM_TYPE_T4_SHARD,CHEST_ITEM_TYPE_T1_PART</v>
      </c>
      <c r="W341" s="13" t="str">
        <f t="shared" si="223"/>
        <v/>
      </c>
      <c r="X341" s="3" t="str">
        <f t="shared" si="224"/>
        <v/>
      </c>
      <c r="Y341" s="3" t="str">
        <f t="shared" si="229"/>
        <v>18.9%,22.9%,32.1%</v>
      </c>
    </row>
    <row r="342" spans="2:25" x14ac:dyDescent="0.3">
      <c r="B342" s="2">
        <f>数据源!AL374</f>
        <v>8</v>
      </c>
      <c r="C342" s="2" t="str">
        <f>数据源!AM374</f>
        <v>T1MP2</v>
      </c>
      <c r="D342" s="2" t="str">
        <f>数据源!AN374</f>
        <v>部件</v>
      </c>
      <c r="E342" s="2">
        <f>数据源!AO374</f>
        <v>17</v>
      </c>
      <c r="F342" s="2">
        <f>数据源!AP374</f>
        <v>2</v>
      </c>
      <c r="G342" s="2">
        <f>数据源!AQ374</f>
        <v>6.0000000000000001E-3</v>
      </c>
      <c r="H342" s="2">
        <f>数据源!AR374</f>
        <v>1.7735294117647057E-2</v>
      </c>
      <c r="I342" s="2">
        <f>数据源!AS374</f>
        <v>177</v>
      </c>
      <c r="J342" s="3">
        <f t="shared" si="219"/>
        <v>1</v>
      </c>
      <c r="K342" s="3">
        <f t="shared" si="220"/>
        <v>3</v>
      </c>
      <c r="L342" s="3" t="str">
        <f t="shared" si="230"/>
        <v>部件</v>
      </c>
      <c r="M342" s="3">
        <f t="shared" ca="1" si="231"/>
        <v>91102</v>
      </c>
      <c r="N342" s="3" t="str">
        <f t="shared" ca="1" si="232"/>
        <v>51321,52321,53321,51411,52411,53411,51421,51431,91001,91003,91005,91101,91103,91105,91201,91203,91205,91002,91004,91006,91102</v>
      </c>
      <c r="O342" s="3" t="str">
        <f t="shared" si="233"/>
        <v>626,626,626,470,470,470,470,391,177,177,177,177,177,177,177,177,177,177,177,177,177</v>
      </c>
      <c r="P342" s="1" t="str">
        <f t="shared" si="234"/>
        <v>(2,4),(2,4),(2,4),(1,2),(1,2),(1,2),(1,1),(1,1),(1,3),(1,3),(1,3),(1,3),(1,3),(1,3),(1,3),(1,3),(1,3),(1,3),(1,3),(1,3),(1,3)</v>
      </c>
      <c r="Q342" s="3" t="str">
        <f>IF(D342="坦克碎片",VLOOKUP(C342,道具信息!$N$2:$O$291,2,FALSE)&amp;"碎片",VLOOKUP(C342,道具信息!$N$2:$O$291,2,FALSE))</f>
        <v>T1部件</v>
      </c>
      <c r="R342" s="3">
        <f t="shared" si="217"/>
        <v>3186</v>
      </c>
      <c r="S342" s="11">
        <f t="shared" si="218"/>
        <v>0.32100000000000001</v>
      </c>
      <c r="T342" s="3" t="str">
        <f>VLOOKUP(Q342,道具信息!$Q$3:$S$20,2,FALSE)</f>
        <v>CHEST_ITEM_TYPE_T1_PART</v>
      </c>
      <c r="U342" s="3" t="str">
        <f>IF(COUNTIF(U$322:U341,T342)=0,T342,"")</f>
        <v/>
      </c>
      <c r="V342" s="3" t="str">
        <f t="shared" si="228"/>
        <v>CHEST_ITEM_TYPE_T3_SHARD,CHEST_ITEM_TYPE_T4_SHARD,CHEST_ITEM_TYPE_T1_PART</v>
      </c>
      <c r="W342" s="13" t="str">
        <f t="shared" si="223"/>
        <v/>
      </c>
      <c r="X342" s="3" t="str">
        <f t="shared" si="224"/>
        <v/>
      </c>
      <c r="Y342" s="3" t="str">
        <f t="shared" si="229"/>
        <v>18.9%,22.9%,32.1%</v>
      </c>
    </row>
    <row r="343" spans="2:25" x14ac:dyDescent="0.3">
      <c r="B343" s="2">
        <f>数据源!AL375</f>
        <v>8</v>
      </c>
      <c r="C343" s="2" t="str">
        <f>数据源!AM375</f>
        <v>T1MP4</v>
      </c>
      <c r="D343" s="2" t="str">
        <f>数据源!AN375</f>
        <v>部件</v>
      </c>
      <c r="E343" s="2">
        <f>数据源!AO375</f>
        <v>17</v>
      </c>
      <c r="F343" s="2">
        <f>数据源!AP375</f>
        <v>2</v>
      </c>
      <c r="G343" s="2">
        <f>数据源!AQ375</f>
        <v>6.0000000000000001E-3</v>
      </c>
      <c r="H343" s="2">
        <f>数据源!AR375</f>
        <v>1.7735294117647057E-2</v>
      </c>
      <c r="I343" s="2">
        <f>数据源!AS375</f>
        <v>177</v>
      </c>
      <c r="J343" s="3">
        <f t="shared" si="219"/>
        <v>1</v>
      </c>
      <c r="K343" s="3">
        <f t="shared" si="220"/>
        <v>3</v>
      </c>
      <c r="L343" s="3" t="str">
        <f t="shared" si="230"/>
        <v>部件</v>
      </c>
      <c r="M343" s="3">
        <f t="shared" ca="1" si="231"/>
        <v>91104</v>
      </c>
      <c r="N343" s="3" t="str">
        <f t="shared" ca="1" si="232"/>
        <v>51321,52321,53321,51411,52411,53411,51421,51431,91001,91003,91005,91101,91103,91105,91201,91203,91205,91002,91004,91006,91102,91104</v>
      </c>
      <c r="O343" s="3" t="str">
        <f t="shared" si="233"/>
        <v>626,626,626,470,470,470,470,391,177,177,177,177,177,177,177,177,177,177,177,177,177,177</v>
      </c>
      <c r="P343" s="1" t="str">
        <f t="shared" si="234"/>
        <v>(2,4),(2,4),(2,4),(1,2),(1,2),(1,2),(1,1),(1,1),(1,3),(1,3),(1,3),(1,3),(1,3),(1,3),(1,3),(1,3),(1,3),(1,3),(1,3),(1,3),(1,3),(1,3)</v>
      </c>
      <c r="Q343" s="3" t="str">
        <f>IF(D343="坦克碎片",VLOOKUP(C343,道具信息!$N$2:$O$291,2,FALSE)&amp;"碎片",VLOOKUP(C343,道具信息!$N$2:$O$291,2,FALSE))</f>
        <v>T1部件</v>
      </c>
      <c r="R343" s="3">
        <f t="shared" si="217"/>
        <v>3186</v>
      </c>
      <c r="S343" s="11">
        <f t="shared" si="218"/>
        <v>0.32100000000000001</v>
      </c>
      <c r="T343" s="3" t="str">
        <f>VLOOKUP(Q343,道具信息!$Q$3:$S$20,2,FALSE)</f>
        <v>CHEST_ITEM_TYPE_T1_PART</v>
      </c>
      <c r="U343" s="3" t="str">
        <f>IF(COUNTIF(U$322:U342,T343)=0,T343,"")</f>
        <v/>
      </c>
      <c r="V343" s="3" t="str">
        <f t="shared" si="228"/>
        <v>CHEST_ITEM_TYPE_T3_SHARD,CHEST_ITEM_TYPE_T4_SHARD,CHEST_ITEM_TYPE_T1_PART</v>
      </c>
      <c r="W343" s="13" t="str">
        <f t="shared" si="223"/>
        <v/>
      </c>
      <c r="X343" s="3" t="str">
        <f t="shared" si="224"/>
        <v/>
      </c>
      <c r="Y343" s="3" t="str">
        <f t="shared" si="229"/>
        <v>18.9%,22.9%,32.1%</v>
      </c>
    </row>
    <row r="344" spans="2:25" x14ac:dyDescent="0.3">
      <c r="B344" s="2">
        <f>数据源!AL376</f>
        <v>8</v>
      </c>
      <c r="C344" s="2" t="str">
        <f>数据源!AM376</f>
        <v>T1MP6</v>
      </c>
      <c r="D344" s="2" t="str">
        <f>数据源!AN376</f>
        <v>部件</v>
      </c>
      <c r="E344" s="2">
        <f>数据源!AO376</f>
        <v>17</v>
      </c>
      <c r="F344" s="2">
        <f>数据源!AP376</f>
        <v>2</v>
      </c>
      <c r="G344" s="2">
        <f>数据源!AQ376</f>
        <v>6.0000000000000001E-3</v>
      </c>
      <c r="H344" s="2">
        <f>数据源!AR376</f>
        <v>1.7735294117647057E-2</v>
      </c>
      <c r="I344" s="2">
        <f>数据源!AS376</f>
        <v>177</v>
      </c>
      <c r="J344" s="3">
        <f t="shared" si="219"/>
        <v>1</v>
      </c>
      <c r="K344" s="3">
        <f t="shared" si="220"/>
        <v>3</v>
      </c>
      <c r="L344" s="3" t="str">
        <f t="shared" si="230"/>
        <v>部件</v>
      </c>
      <c r="M344" s="3">
        <f t="shared" ca="1" si="231"/>
        <v>91106</v>
      </c>
      <c r="N344" s="3" t="str">
        <f t="shared" ca="1" si="232"/>
        <v>51321,52321,53321,51411,52411,53411,51421,51431,91001,91003,91005,91101,91103,91105,91201,91203,91205,91002,91004,91006,91102,91104,91106</v>
      </c>
      <c r="O344" s="3" t="str">
        <f t="shared" si="233"/>
        <v>626,626,626,470,470,470,470,391,177,177,177,177,177,177,177,177,177,177,177,177,177,177,177</v>
      </c>
      <c r="P344" s="1" t="str">
        <f t="shared" si="234"/>
        <v>(2,4),(2,4),(2,4),(1,2),(1,2),(1,2),(1,1),(1,1),(1,3),(1,3),(1,3),(1,3),(1,3),(1,3),(1,3),(1,3),(1,3),(1,3),(1,3),(1,3),(1,3),(1,3),(1,3)</v>
      </c>
      <c r="Q344" s="3" t="str">
        <f>IF(D344="坦克碎片",VLOOKUP(C344,道具信息!$N$2:$O$291,2,FALSE)&amp;"碎片",VLOOKUP(C344,道具信息!$N$2:$O$291,2,FALSE))</f>
        <v>T1部件</v>
      </c>
      <c r="R344" s="3">
        <f t="shared" si="217"/>
        <v>3186</v>
      </c>
      <c r="S344" s="11">
        <f t="shared" si="218"/>
        <v>0.32100000000000001</v>
      </c>
      <c r="T344" s="3" t="str">
        <f>VLOOKUP(Q344,道具信息!$Q$3:$S$20,2,FALSE)</f>
        <v>CHEST_ITEM_TYPE_T1_PART</v>
      </c>
      <c r="U344" s="3" t="str">
        <f>IF(COUNTIF(U$322:U343,T344)=0,T344,"")</f>
        <v/>
      </c>
      <c r="V344" s="3" t="str">
        <f t="shared" si="228"/>
        <v>CHEST_ITEM_TYPE_T3_SHARD,CHEST_ITEM_TYPE_T4_SHARD,CHEST_ITEM_TYPE_T1_PART</v>
      </c>
      <c r="W344" s="13" t="str">
        <f t="shared" si="223"/>
        <v/>
      </c>
      <c r="X344" s="3" t="str">
        <f t="shared" si="224"/>
        <v/>
      </c>
      <c r="Y344" s="3" t="str">
        <f t="shared" si="229"/>
        <v>18.9%,22.9%,32.1%</v>
      </c>
    </row>
    <row r="345" spans="2:25" x14ac:dyDescent="0.3">
      <c r="B345" s="2">
        <f>数据源!AL377</f>
        <v>8</v>
      </c>
      <c r="C345" s="2" t="str">
        <f>数据源!AM377</f>
        <v>T1HP2</v>
      </c>
      <c r="D345" s="2" t="str">
        <f>数据源!AN377</f>
        <v>部件</v>
      </c>
      <c r="E345" s="2">
        <f>数据源!AO377</f>
        <v>17</v>
      </c>
      <c r="F345" s="2">
        <f>数据源!AP377</f>
        <v>2</v>
      </c>
      <c r="G345" s="2">
        <f>数据源!AQ377</f>
        <v>6.0000000000000001E-3</v>
      </c>
      <c r="H345" s="2">
        <f>数据源!AR377</f>
        <v>1.7735294117647057E-2</v>
      </c>
      <c r="I345" s="2">
        <f>数据源!AS377</f>
        <v>177</v>
      </c>
      <c r="J345" s="3">
        <f t="shared" si="219"/>
        <v>1</v>
      </c>
      <c r="K345" s="3">
        <f t="shared" si="220"/>
        <v>3</v>
      </c>
      <c r="L345" s="3" t="str">
        <f t="shared" si="230"/>
        <v>部件</v>
      </c>
      <c r="M345" s="3">
        <f t="shared" ca="1" si="231"/>
        <v>91202</v>
      </c>
      <c r="N345" s="3" t="str">
        <f t="shared" ca="1" si="232"/>
        <v>51321,52321,53321,51411,52411,53411,51421,51431,91001,91003,91005,91101,91103,91105,91201,91203,91205,91002,91004,91006,91102,91104,91106,91202</v>
      </c>
      <c r="O345" s="3" t="str">
        <f t="shared" si="233"/>
        <v>626,626,626,470,470,470,470,391,177,177,177,177,177,177,177,177,177,177,177,177,177,177,177,177</v>
      </c>
      <c r="P345" s="1" t="str">
        <f t="shared" si="234"/>
        <v>(2,4),(2,4),(2,4),(1,2),(1,2),(1,2),(1,1),(1,1),(1,3),(1,3),(1,3),(1,3),(1,3),(1,3),(1,3),(1,3),(1,3),(1,3),(1,3),(1,3),(1,3),(1,3),(1,3),(1,3)</v>
      </c>
      <c r="Q345" s="3" t="str">
        <f>IF(D345="坦克碎片",VLOOKUP(C345,道具信息!$N$2:$O$291,2,FALSE)&amp;"碎片",VLOOKUP(C345,道具信息!$N$2:$O$291,2,FALSE))</f>
        <v>T1部件</v>
      </c>
      <c r="R345" s="3">
        <f t="shared" si="217"/>
        <v>3186</v>
      </c>
      <c r="S345" s="11">
        <f t="shared" si="218"/>
        <v>0.32100000000000001</v>
      </c>
      <c r="T345" s="3" t="str">
        <f>VLOOKUP(Q345,道具信息!$Q$3:$S$20,2,FALSE)</f>
        <v>CHEST_ITEM_TYPE_T1_PART</v>
      </c>
      <c r="U345" s="3" t="str">
        <f>IF(COUNTIF(U$322:U344,T345)=0,T345,"")</f>
        <v/>
      </c>
      <c r="V345" s="3" t="str">
        <f t="shared" si="228"/>
        <v>CHEST_ITEM_TYPE_T3_SHARD,CHEST_ITEM_TYPE_T4_SHARD,CHEST_ITEM_TYPE_T1_PART</v>
      </c>
      <c r="W345" s="13" t="str">
        <f t="shared" si="223"/>
        <v/>
      </c>
      <c r="X345" s="3" t="str">
        <f t="shared" si="224"/>
        <v/>
      </c>
      <c r="Y345" s="3" t="str">
        <f t="shared" si="229"/>
        <v>18.9%,22.9%,32.1%</v>
      </c>
    </row>
    <row r="346" spans="2:25" x14ac:dyDescent="0.3">
      <c r="B346" s="2">
        <f>数据源!AL378</f>
        <v>8</v>
      </c>
      <c r="C346" s="2" t="str">
        <f>数据源!AM378</f>
        <v>T1HP4</v>
      </c>
      <c r="D346" s="2" t="str">
        <f>数据源!AN378</f>
        <v>部件</v>
      </c>
      <c r="E346" s="2">
        <f>数据源!AO378</f>
        <v>17</v>
      </c>
      <c r="F346" s="2">
        <f>数据源!AP378</f>
        <v>2</v>
      </c>
      <c r="G346" s="2">
        <f>数据源!AQ378</f>
        <v>6.0000000000000001E-3</v>
      </c>
      <c r="H346" s="2">
        <f>数据源!AR378</f>
        <v>1.7735294117647057E-2</v>
      </c>
      <c r="I346" s="2">
        <f>数据源!AS378</f>
        <v>177</v>
      </c>
      <c r="J346" s="3">
        <f t="shared" si="219"/>
        <v>1</v>
      </c>
      <c r="K346" s="3">
        <f t="shared" si="220"/>
        <v>3</v>
      </c>
      <c r="L346" s="3" t="str">
        <f t="shared" ref="L346:L348" si="235">RIGHT(D346,2)</f>
        <v>部件</v>
      </c>
      <c r="M346" s="3">
        <f t="shared" ref="M346:M348" ca="1" si="236">IF(OR(L346="坦克",L346="碎片"),VLOOKUP(C346,INDIRECT("坦克ID"),MATCH(L346&amp;"ID",INDIRECT("坦克标头"),0),FALSE),VLOOKUP(C346,INDIRECT(L346&amp;"ID"),2,FALSE))</f>
        <v>91204</v>
      </c>
      <c r="N346" s="3" t="str">
        <f t="shared" ref="N346:N348" ca="1" si="237">N345&amp;","&amp;M346</f>
        <v>51321,52321,53321,51411,52411,53411,51421,51431,91001,91003,91005,91101,91103,91105,91201,91203,91205,91002,91004,91006,91102,91104,91106,91202,91204</v>
      </c>
      <c r="O346" s="3" t="str">
        <f t="shared" ref="O346:O348" si="238">O345&amp;","&amp;I346</f>
        <v>626,626,626,470,470,470,470,391,177,177,177,177,177,177,177,177,177,177,177,177,177,177,177,177,177</v>
      </c>
      <c r="P346" s="1" t="str">
        <f t="shared" ref="P346:P348" si="239">P345&amp;","&amp;"("&amp;J346&amp;","&amp;K346&amp;")"</f>
        <v>(2,4),(2,4),(2,4),(1,2),(1,2),(1,2),(1,1),(1,1),(1,3),(1,3),(1,3),(1,3),(1,3),(1,3),(1,3),(1,3),(1,3),(1,3),(1,3),(1,3),(1,3),(1,3),(1,3),(1,3),(1,3)</v>
      </c>
      <c r="Q346" s="3" t="str">
        <f>IF(D346="坦克碎片",VLOOKUP(C346,道具信息!$N$2:$O$291,2,FALSE)&amp;"碎片",VLOOKUP(C346,道具信息!$N$2:$O$291,2,FALSE))</f>
        <v>T1部件</v>
      </c>
      <c r="R346" s="3">
        <f t="shared" si="217"/>
        <v>3186</v>
      </c>
      <c r="S346" s="11">
        <f t="shared" si="218"/>
        <v>0.32100000000000001</v>
      </c>
      <c r="T346" s="3" t="str">
        <f>VLOOKUP(Q346,道具信息!$Q$3:$S$20,2,FALSE)</f>
        <v>CHEST_ITEM_TYPE_T1_PART</v>
      </c>
      <c r="U346" s="3" t="str">
        <f>IF(COUNTIF(U$322:U345,T346)=0,T346,"")</f>
        <v/>
      </c>
      <c r="V346" s="3" t="str">
        <f t="shared" si="228"/>
        <v>CHEST_ITEM_TYPE_T3_SHARD,CHEST_ITEM_TYPE_T4_SHARD,CHEST_ITEM_TYPE_T1_PART</v>
      </c>
      <c r="W346" s="13" t="str">
        <f t="shared" si="223"/>
        <v/>
      </c>
      <c r="X346" s="3" t="str">
        <f t="shared" si="224"/>
        <v/>
      </c>
      <c r="Y346" s="3" t="str">
        <f t="shared" si="229"/>
        <v>18.9%,22.9%,32.1%</v>
      </c>
    </row>
    <row r="347" spans="2:25" x14ac:dyDescent="0.3">
      <c r="B347" s="2">
        <f>数据源!AL379</f>
        <v>8</v>
      </c>
      <c r="C347" s="2" t="str">
        <f>数据源!AM379</f>
        <v>T1HP6</v>
      </c>
      <c r="D347" s="2" t="str">
        <f>数据源!AN379</f>
        <v>部件</v>
      </c>
      <c r="E347" s="2">
        <f>数据源!AO379</f>
        <v>17</v>
      </c>
      <c r="F347" s="2">
        <f>数据源!AP379</f>
        <v>2</v>
      </c>
      <c r="G347" s="2">
        <f>数据源!AQ379</f>
        <v>6.0000000000000001E-3</v>
      </c>
      <c r="H347" s="2">
        <f>数据源!AR379</f>
        <v>1.7735294117647057E-2</v>
      </c>
      <c r="I347" s="2">
        <f>数据源!AS379</f>
        <v>177</v>
      </c>
      <c r="J347" s="3">
        <f t="shared" si="219"/>
        <v>1</v>
      </c>
      <c r="K347" s="3">
        <f t="shared" si="220"/>
        <v>3</v>
      </c>
      <c r="L347" s="3" t="str">
        <f t="shared" si="235"/>
        <v>部件</v>
      </c>
      <c r="M347" s="3">
        <f t="shared" ca="1" si="236"/>
        <v>91206</v>
      </c>
      <c r="N347" s="3" t="str">
        <f t="shared" ca="1" si="237"/>
        <v>51321,52321,53321,51411,52411,53411,51421,51431,91001,91003,91005,91101,91103,91105,91201,91203,91205,91002,91004,91006,91102,91104,91106,91202,91204,91206</v>
      </c>
      <c r="O347" s="3" t="str">
        <f t="shared" si="238"/>
        <v>626,626,626,470,470,470,470,391,177,177,177,177,177,177,177,177,177,177,177,177,177,177,177,177,177,177</v>
      </c>
      <c r="P347" s="1" t="str">
        <f t="shared" si="239"/>
        <v>(2,4),(2,4),(2,4),(1,2),(1,2),(1,2),(1,1),(1,1),(1,3),(1,3),(1,3),(1,3),(1,3),(1,3),(1,3),(1,3),(1,3),(1,3),(1,3),(1,3),(1,3),(1,3),(1,3),(1,3),(1,3),(1,3)</v>
      </c>
      <c r="Q347" s="3" t="str">
        <f>IF(D347="坦克碎片",VLOOKUP(C347,道具信息!$N$2:$O$291,2,FALSE)&amp;"碎片",VLOOKUP(C347,道具信息!$N$2:$O$291,2,FALSE))</f>
        <v>T1部件</v>
      </c>
      <c r="R347" s="3">
        <f t="shared" si="217"/>
        <v>3186</v>
      </c>
      <c r="S347" s="11">
        <f t="shared" si="218"/>
        <v>0.32100000000000001</v>
      </c>
      <c r="T347" s="3" t="str">
        <f>VLOOKUP(Q347,道具信息!$Q$3:$S$20,2,FALSE)</f>
        <v>CHEST_ITEM_TYPE_T1_PART</v>
      </c>
      <c r="U347" s="3" t="str">
        <f>IF(COUNTIF(U$322:U346,T347)=0,T347,"")</f>
        <v/>
      </c>
      <c r="V347" s="3" t="str">
        <f t="shared" si="228"/>
        <v>CHEST_ITEM_TYPE_T3_SHARD,CHEST_ITEM_TYPE_T4_SHARD,CHEST_ITEM_TYPE_T1_PART</v>
      </c>
      <c r="W347" s="13" t="str">
        <f t="shared" si="223"/>
        <v/>
      </c>
      <c r="X347" s="3" t="str">
        <f t="shared" si="224"/>
        <v/>
      </c>
      <c r="Y347" s="3" t="str">
        <f t="shared" si="229"/>
        <v>18.9%,22.9%,32.1%</v>
      </c>
    </row>
    <row r="348" spans="2:25" x14ac:dyDescent="0.3">
      <c r="B348" s="2">
        <f>数据源!AL380</f>
        <v>8</v>
      </c>
      <c r="C348" s="2" t="str">
        <f>数据源!AM380</f>
        <v>T2LP1</v>
      </c>
      <c r="D348" s="2" t="str">
        <f>数据源!AN380</f>
        <v>部件</v>
      </c>
      <c r="E348" s="2">
        <f>数据源!AO380</f>
        <v>77.000000000000028</v>
      </c>
      <c r="F348" s="2">
        <f>数据源!AP380</f>
        <v>1</v>
      </c>
      <c r="G348" s="2">
        <f>数据源!AQ380</f>
        <v>8.0000000000000002E-3</v>
      </c>
      <c r="H348" s="2">
        <f>数据源!AR380</f>
        <v>1.0441558441558437E-2</v>
      </c>
      <c r="I348" s="2">
        <f>数据源!AS380</f>
        <v>104</v>
      </c>
      <c r="J348" s="3">
        <f t="shared" si="219"/>
        <v>1</v>
      </c>
      <c r="K348" s="3">
        <f t="shared" si="220"/>
        <v>1</v>
      </c>
      <c r="L348" s="3" t="str">
        <f t="shared" si="235"/>
        <v>部件</v>
      </c>
      <c r="M348" s="3">
        <f t="shared" ca="1" si="236"/>
        <v>92001</v>
      </c>
      <c r="N348" s="3" t="str">
        <f t="shared" ca="1" si="237"/>
        <v>51321,52321,53321,51411,52411,53411,51421,51431,91001,91003,91005,91101,91103,91105,91201,91203,91205,91002,91004,91006,91102,91104,91106,91202,91204,91206,92001</v>
      </c>
      <c r="O348" s="3" t="str">
        <f t="shared" si="238"/>
        <v>626,626,626,470,470,470,470,391,177,177,177,177,177,177,177,177,177,177,177,177,177,177,177,177,177,177,104</v>
      </c>
      <c r="P348" s="1" t="str">
        <f t="shared" si="239"/>
        <v>(2,4),(2,4),(2,4),(1,2),(1,2),(1,2),(1,1),(1,1),(1,3),(1,3),(1,3),(1,3),(1,3),(1,3),(1,3),(1,3),(1,3),(1,3),(1,3),(1,3),(1,3),(1,3),(1,3),(1,3),(1,3),(1,3),(1,1)</v>
      </c>
      <c r="Q348" s="3" t="str">
        <f>IF(D348="坦克碎片",VLOOKUP(C348,道具信息!$N$2:$O$291,2,FALSE)&amp;"碎片",VLOOKUP(C348,道具信息!$N$2:$O$291,2,FALSE))</f>
        <v>T2部件</v>
      </c>
      <c r="R348" s="3">
        <f t="shared" si="217"/>
        <v>1872</v>
      </c>
      <c r="S348" s="11">
        <f t="shared" si="218"/>
        <v>0.188</v>
      </c>
      <c r="T348" s="3" t="str">
        <f>VLOOKUP(Q348,道具信息!$Q$3:$S$20,2,FALSE)</f>
        <v>CHEST_ITEM_TYPE_T2_PART</v>
      </c>
      <c r="U348" s="3" t="str">
        <f>IF(COUNTIF(U$322:U347,T348)=0,T348,"")</f>
        <v>CHEST_ITEM_TYPE_T2_PART</v>
      </c>
      <c r="V348" s="3" t="str">
        <f t="shared" si="228"/>
        <v>CHEST_ITEM_TYPE_T3_SHARD,CHEST_ITEM_TYPE_T4_SHARD,CHEST_ITEM_TYPE_T1_PART,CHEST_ITEM_TYPE_T2_PART</v>
      </c>
      <c r="W348" s="13">
        <f t="shared" si="223"/>
        <v>0.188</v>
      </c>
      <c r="X348" s="3" t="str">
        <f t="shared" si="224"/>
        <v>18.8%</v>
      </c>
      <c r="Y348" s="3" t="str">
        <f t="shared" si="229"/>
        <v>18.9%,22.9%,32.1%,18.8%</v>
      </c>
    </row>
    <row r="349" spans="2:25" x14ac:dyDescent="0.3">
      <c r="B349" s="2">
        <f>数据源!AL381</f>
        <v>8</v>
      </c>
      <c r="C349" s="2" t="str">
        <f>数据源!AM381</f>
        <v>T2LP3</v>
      </c>
      <c r="D349" s="2" t="str">
        <f>数据源!AN381</f>
        <v>部件</v>
      </c>
      <c r="E349" s="2">
        <f>数据源!AO381</f>
        <v>77.000000000000028</v>
      </c>
      <c r="F349" s="2">
        <f>数据源!AP381</f>
        <v>1</v>
      </c>
      <c r="G349" s="2">
        <f>数据源!AQ381</f>
        <v>8.0000000000000002E-3</v>
      </c>
      <c r="H349" s="2">
        <f>数据源!AR381</f>
        <v>1.0441558441558437E-2</v>
      </c>
      <c r="I349" s="2">
        <f>数据源!AS381</f>
        <v>104</v>
      </c>
      <c r="J349" s="3">
        <f>ROUNDUP(IF(F349&gt;1,F349-ROUNDDOWN(SQRT(F349),0),F349),0)</f>
        <v>1</v>
      </c>
      <c r="K349" s="3">
        <f>F349*2-J349</f>
        <v>1</v>
      </c>
      <c r="L349" s="3" t="str">
        <f t="shared" ref="L349:L375" si="240">RIGHT(D349,2)</f>
        <v>部件</v>
      </c>
      <c r="M349" s="3">
        <f t="shared" ref="M349:M375" ca="1" si="241">IF(OR(L349="坦克",L349="碎片"),VLOOKUP(C349,INDIRECT("坦克ID"),MATCH(L349&amp;"ID",INDIRECT("坦克标头"),0),FALSE),VLOOKUP(C349,INDIRECT(L349&amp;"ID"),2,FALSE))</f>
        <v>92003</v>
      </c>
      <c r="N349" s="3" t="str">
        <f t="shared" ref="N349:N375" ca="1" si="242">N348&amp;","&amp;M349</f>
        <v>51321,52321,53321,51411,52411,53411,51421,51431,91001,91003,91005,91101,91103,91105,91201,91203,91205,91002,91004,91006,91102,91104,91106,91202,91204,91206,92001,92003</v>
      </c>
      <c r="O349" s="3" t="str">
        <f t="shared" ref="O349:O375" si="243">O348&amp;","&amp;I349</f>
        <v>626,626,626,470,470,470,470,391,177,177,177,177,177,177,177,177,177,177,177,177,177,177,177,177,177,177,104,104</v>
      </c>
      <c r="P349" s="1" t="str">
        <f t="shared" ref="P349:P375" si="244">P348&amp;","&amp;"("&amp;J349&amp;","&amp;K349&amp;")"</f>
        <v>(2,4),(2,4),(2,4),(1,2),(1,2),(1,2),(1,1),(1,1),(1,3),(1,3),(1,3),(1,3),(1,3),(1,3),(1,3),(1,3),(1,3),(1,3),(1,3),(1,3),(1,3),(1,3),(1,3),(1,3),(1,3),(1,3),(1,1),(1,1)</v>
      </c>
      <c r="Q349" s="3" t="str">
        <f>IF(D349="坦克碎片",VLOOKUP(C349,道具信息!$N$2:$O$291,2,FALSE)&amp;"碎片",VLOOKUP(C349,道具信息!$N$2:$O$291,2,FALSE))</f>
        <v>T2部件</v>
      </c>
      <c r="R349" s="3">
        <f t="shared" si="217"/>
        <v>1872</v>
      </c>
      <c r="S349" s="11">
        <f t="shared" si="218"/>
        <v>0.188</v>
      </c>
      <c r="T349" s="3" t="str">
        <f>VLOOKUP(Q349,道具信息!$Q$3:$S$20,2,FALSE)</f>
        <v>CHEST_ITEM_TYPE_T2_PART</v>
      </c>
      <c r="U349" s="3" t="str">
        <f>IF(COUNTIF(U$322:U348,T349)=0,T349,"")</f>
        <v/>
      </c>
      <c r="V349" s="3" t="str">
        <f t="shared" si="228"/>
        <v>CHEST_ITEM_TYPE_T3_SHARD,CHEST_ITEM_TYPE_T4_SHARD,CHEST_ITEM_TYPE_T1_PART,CHEST_ITEM_TYPE_T2_PART</v>
      </c>
      <c r="W349" s="13" t="str">
        <f t="shared" si="223"/>
        <v/>
      </c>
      <c r="X349" s="3" t="str">
        <f t="shared" si="224"/>
        <v/>
      </c>
      <c r="Y349" s="3" t="str">
        <f t="shared" si="229"/>
        <v>18.9%,22.9%,32.1%,18.8%</v>
      </c>
    </row>
    <row r="350" spans="2:25" x14ac:dyDescent="0.3">
      <c r="B350" s="2">
        <f>数据源!AL382</f>
        <v>8</v>
      </c>
      <c r="C350" s="2" t="str">
        <f>数据源!AM382</f>
        <v>T2LP5</v>
      </c>
      <c r="D350" s="2" t="str">
        <f>数据源!AN382</f>
        <v>部件</v>
      </c>
      <c r="E350" s="2">
        <f>数据源!AO382</f>
        <v>77.000000000000028</v>
      </c>
      <c r="F350" s="2">
        <f>数据源!AP382</f>
        <v>1</v>
      </c>
      <c r="G350" s="2">
        <f>数据源!AQ382</f>
        <v>8.0000000000000002E-3</v>
      </c>
      <c r="H350" s="2">
        <f>数据源!AR382</f>
        <v>1.0441558441558437E-2</v>
      </c>
      <c r="I350" s="2">
        <f>数据源!AS382</f>
        <v>104</v>
      </c>
      <c r="J350" s="3">
        <f t="shared" ref="J350:J363" si="245">ROUNDUP(IF(F350&gt;1,F350-ROUNDDOWN(SQRT(F350),0),F350),0)</f>
        <v>1</v>
      </c>
      <c r="K350" s="3">
        <f t="shared" ref="K350:K363" si="246">F350*2-J350</f>
        <v>1</v>
      </c>
      <c r="L350" s="3" t="str">
        <f t="shared" si="240"/>
        <v>部件</v>
      </c>
      <c r="M350" s="3">
        <f t="shared" ca="1" si="241"/>
        <v>92005</v>
      </c>
      <c r="N350" s="3" t="str">
        <f t="shared" ca="1" si="242"/>
        <v>51321,52321,53321,51411,52411,53411,51421,51431,91001,91003,91005,91101,91103,91105,91201,91203,91205,91002,91004,91006,91102,91104,91106,91202,91204,91206,92001,92003,92005</v>
      </c>
      <c r="O350" s="3" t="str">
        <f t="shared" si="243"/>
        <v>626,626,626,470,470,470,470,391,177,177,177,177,177,177,177,177,177,177,177,177,177,177,177,177,177,177,104,104,104</v>
      </c>
      <c r="P350" s="1" t="str">
        <f t="shared" si="244"/>
        <v>(2,4),(2,4),(2,4),(1,2),(1,2),(1,2),(1,1),(1,1),(1,3),(1,3),(1,3),(1,3),(1,3),(1,3),(1,3),(1,3),(1,3),(1,3),(1,3),(1,3),(1,3),(1,3),(1,3),(1,3),(1,3),(1,3),(1,1),(1,1),(1,1)</v>
      </c>
      <c r="Q350" s="3" t="str">
        <f>IF(D350="坦克碎片",VLOOKUP(C350,道具信息!$N$2:$O$291,2,FALSE)&amp;"碎片",VLOOKUP(C350,道具信息!$N$2:$O$291,2,FALSE))</f>
        <v>T2部件</v>
      </c>
      <c r="R350" s="3">
        <f t="shared" si="217"/>
        <v>1872</v>
      </c>
      <c r="S350" s="11">
        <f t="shared" si="218"/>
        <v>0.188</v>
      </c>
      <c r="T350" s="3" t="str">
        <f>VLOOKUP(Q350,道具信息!$Q$3:$S$20,2,FALSE)</f>
        <v>CHEST_ITEM_TYPE_T2_PART</v>
      </c>
      <c r="U350" s="3" t="str">
        <f>IF(COUNTIF(U$322:U349,T350)=0,T350,"")</f>
        <v/>
      </c>
      <c r="V350" s="3" t="str">
        <f t="shared" si="228"/>
        <v>CHEST_ITEM_TYPE_T3_SHARD,CHEST_ITEM_TYPE_T4_SHARD,CHEST_ITEM_TYPE_T1_PART,CHEST_ITEM_TYPE_T2_PART</v>
      </c>
      <c r="W350" s="13" t="str">
        <f t="shared" si="223"/>
        <v/>
      </c>
      <c r="X350" s="3" t="str">
        <f t="shared" si="224"/>
        <v/>
      </c>
      <c r="Y350" s="3" t="str">
        <f t="shared" si="229"/>
        <v>18.9%,22.9%,32.1%,18.8%</v>
      </c>
    </row>
    <row r="351" spans="2:25" x14ac:dyDescent="0.3">
      <c r="B351" s="2">
        <f>数据源!AL383</f>
        <v>8</v>
      </c>
      <c r="C351" s="2" t="str">
        <f>数据源!AM383</f>
        <v>T2MP1</v>
      </c>
      <c r="D351" s="2" t="str">
        <f>数据源!AN383</f>
        <v>部件</v>
      </c>
      <c r="E351" s="2">
        <f>数据源!AO383</f>
        <v>77.000000000000028</v>
      </c>
      <c r="F351" s="2">
        <f>数据源!AP383</f>
        <v>1</v>
      </c>
      <c r="G351" s="2">
        <f>数据源!AQ383</f>
        <v>8.0000000000000002E-3</v>
      </c>
      <c r="H351" s="2">
        <f>数据源!AR383</f>
        <v>1.0441558441558437E-2</v>
      </c>
      <c r="I351" s="2">
        <f>数据源!AS383</f>
        <v>104</v>
      </c>
      <c r="J351" s="3">
        <f t="shared" si="245"/>
        <v>1</v>
      </c>
      <c r="K351" s="3">
        <f t="shared" si="246"/>
        <v>1</v>
      </c>
      <c r="L351" s="3" t="str">
        <f t="shared" si="240"/>
        <v>部件</v>
      </c>
      <c r="M351" s="3">
        <f t="shared" ca="1" si="241"/>
        <v>92101</v>
      </c>
      <c r="N351" s="3" t="str">
        <f t="shared" ca="1" si="242"/>
        <v>51321,52321,53321,51411,52411,53411,51421,51431,91001,91003,91005,91101,91103,91105,91201,91203,91205,91002,91004,91006,91102,91104,91106,91202,91204,91206,92001,92003,92005,92101</v>
      </c>
      <c r="O351" s="3" t="str">
        <f t="shared" si="243"/>
        <v>626,626,626,470,470,470,470,391,177,177,177,177,177,177,177,177,177,177,177,177,177,177,177,177,177,177,104,104,104,104</v>
      </c>
      <c r="P351" s="1" t="str">
        <f t="shared" si="244"/>
        <v>(2,4),(2,4),(2,4),(1,2),(1,2),(1,2),(1,1),(1,1),(1,3),(1,3),(1,3),(1,3),(1,3),(1,3),(1,3),(1,3),(1,3),(1,3),(1,3),(1,3),(1,3),(1,3),(1,3),(1,3),(1,3),(1,3),(1,1),(1,1),(1,1),(1,1)</v>
      </c>
      <c r="Q351" s="3" t="str">
        <f>IF(D351="坦克碎片",VLOOKUP(C351,道具信息!$N$2:$O$291,2,FALSE)&amp;"碎片",VLOOKUP(C351,道具信息!$N$2:$O$291,2,FALSE))</f>
        <v>T2部件</v>
      </c>
      <c r="R351" s="3">
        <f t="shared" si="217"/>
        <v>1872</v>
      </c>
      <c r="S351" s="11">
        <f t="shared" si="218"/>
        <v>0.188</v>
      </c>
      <c r="T351" s="3" t="str">
        <f>VLOOKUP(Q351,道具信息!$Q$3:$S$20,2,FALSE)</f>
        <v>CHEST_ITEM_TYPE_T2_PART</v>
      </c>
      <c r="U351" s="3" t="str">
        <f>IF(COUNTIF(U$322:U350,T351)=0,T351,"")</f>
        <v/>
      </c>
      <c r="V351" s="3" t="str">
        <f t="shared" si="228"/>
        <v>CHEST_ITEM_TYPE_T3_SHARD,CHEST_ITEM_TYPE_T4_SHARD,CHEST_ITEM_TYPE_T1_PART,CHEST_ITEM_TYPE_T2_PART</v>
      </c>
      <c r="W351" s="13" t="str">
        <f t="shared" si="223"/>
        <v/>
      </c>
      <c r="X351" s="3" t="str">
        <f t="shared" si="224"/>
        <v/>
      </c>
      <c r="Y351" s="3" t="str">
        <f t="shared" si="229"/>
        <v>18.9%,22.9%,32.1%,18.8%</v>
      </c>
    </row>
    <row r="352" spans="2:25" x14ac:dyDescent="0.3">
      <c r="B352" s="2">
        <f>数据源!AL384</f>
        <v>8</v>
      </c>
      <c r="C352" s="2" t="str">
        <f>数据源!AM384</f>
        <v>T2MP3</v>
      </c>
      <c r="D352" s="2" t="str">
        <f>数据源!AN384</f>
        <v>部件</v>
      </c>
      <c r="E352" s="2">
        <f>数据源!AO384</f>
        <v>77.000000000000028</v>
      </c>
      <c r="F352" s="2">
        <f>数据源!AP384</f>
        <v>1</v>
      </c>
      <c r="G352" s="2">
        <f>数据源!AQ384</f>
        <v>8.0000000000000002E-3</v>
      </c>
      <c r="H352" s="2">
        <f>数据源!AR384</f>
        <v>1.0441558441558437E-2</v>
      </c>
      <c r="I352" s="2">
        <f>数据源!AS384</f>
        <v>104</v>
      </c>
      <c r="J352" s="3">
        <f t="shared" si="245"/>
        <v>1</v>
      </c>
      <c r="K352" s="3">
        <f t="shared" si="246"/>
        <v>1</v>
      </c>
      <c r="L352" s="3" t="str">
        <f t="shared" si="240"/>
        <v>部件</v>
      </c>
      <c r="M352" s="3">
        <f t="shared" ca="1" si="241"/>
        <v>92103</v>
      </c>
      <c r="N352" s="3" t="str">
        <f t="shared" ca="1" si="242"/>
        <v>51321,52321,53321,51411,52411,53411,51421,51431,91001,91003,91005,91101,91103,91105,91201,91203,91205,91002,91004,91006,91102,91104,91106,91202,91204,91206,92001,92003,92005,92101,92103</v>
      </c>
      <c r="O352" s="3" t="str">
        <f t="shared" si="243"/>
        <v>626,626,626,470,470,470,470,391,177,177,177,177,177,177,177,177,177,177,177,177,177,177,177,177,177,177,104,104,104,104,104</v>
      </c>
      <c r="P352" s="1" t="str">
        <f t="shared" si="244"/>
        <v>(2,4),(2,4),(2,4),(1,2),(1,2),(1,2),(1,1),(1,1),(1,3),(1,3),(1,3),(1,3),(1,3),(1,3),(1,3),(1,3),(1,3),(1,3),(1,3),(1,3),(1,3),(1,3),(1,3),(1,3),(1,3),(1,3),(1,1),(1,1),(1,1),(1,1),(1,1)</v>
      </c>
      <c r="Q352" s="3" t="str">
        <f>IF(D352="坦克碎片",VLOOKUP(C352,道具信息!$N$2:$O$291,2,FALSE)&amp;"碎片",VLOOKUP(C352,道具信息!$N$2:$O$291,2,FALSE))</f>
        <v>T2部件</v>
      </c>
      <c r="R352" s="3">
        <f t="shared" si="217"/>
        <v>1872</v>
      </c>
      <c r="S352" s="11">
        <f t="shared" si="218"/>
        <v>0.188</v>
      </c>
      <c r="T352" s="3" t="str">
        <f>VLOOKUP(Q352,道具信息!$Q$3:$S$20,2,FALSE)</f>
        <v>CHEST_ITEM_TYPE_T2_PART</v>
      </c>
      <c r="U352" s="3" t="str">
        <f>IF(COUNTIF(U$322:U351,T352)=0,T352,"")</f>
        <v/>
      </c>
      <c r="V352" s="3" t="str">
        <f t="shared" si="228"/>
        <v>CHEST_ITEM_TYPE_T3_SHARD,CHEST_ITEM_TYPE_T4_SHARD,CHEST_ITEM_TYPE_T1_PART,CHEST_ITEM_TYPE_T2_PART</v>
      </c>
      <c r="W352" s="13" t="str">
        <f t="shared" si="223"/>
        <v/>
      </c>
      <c r="X352" s="3" t="str">
        <f t="shared" si="224"/>
        <v/>
      </c>
      <c r="Y352" s="3" t="str">
        <f t="shared" si="229"/>
        <v>18.9%,22.9%,32.1%,18.8%</v>
      </c>
    </row>
    <row r="353" spans="2:25" x14ac:dyDescent="0.3">
      <c r="B353" s="2">
        <f>数据源!AL385</f>
        <v>8</v>
      </c>
      <c r="C353" s="2" t="str">
        <f>数据源!AM385</f>
        <v>T2MP5</v>
      </c>
      <c r="D353" s="2" t="str">
        <f>数据源!AN385</f>
        <v>部件</v>
      </c>
      <c r="E353" s="2">
        <f>数据源!AO385</f>
        <v>77.000000000000028</v>
      </c>
      <c r="F353" s="2">
        <f>数据源!AP385</f>
        <v>1</v>
      </c>
      <c r="G353" s="2">
        <f>数据源!AQ385</f>
        <v>8.0000000000000002E-3</v>
      </c>
      <c r="H353" s="2">
        <f>数据源!AR385</f>
        <v>1.0441558441558437E-2</v>
      </c>
      <c r="I353" s="2">
        <f>数据源!AS385</f>
        <v>104</v>
      </c>
      <c r="J353" s="3">
        <f t="shared" si="245"/>
        <v>1</v>
      </c>
      <c r="K353" s="3">
        <f t="shared" si="246"/>
        <v>1</v>
      </c>
      <c r="L353" s="3" t="str">
        <f t="shared" si="240"/>
        <v>部件</v>
      </c>
      <c r="M353" s="3">
        <f t="shared" ca="1" si="241"/>
        <v>92105</v>
      </c>
      <c r="N353" s="3" t="str">
        <f t="shared" ca="1" si="242"/>
        <v>51321,52321,53321,51411,52411,53411,51421,51431,91001,91003,91005,91101,91103,91105,91201,91203,91205,91002,91004,91006,91102,91104,91106,91202,91204,91206,92001,92003,92005,92101,92103,92105</v>
      </c>
      <c r="O353" s="3" t="str">
        <f t="shared" si="243"/>
        <v>626,626,626,470,470,470,470,391,177,177,177,177,177,177,177,177,177,177,177,177,177,177,177,177,177,177,104,104,104,104,104,104</v>
      </c>
      <c r="P353" s="1" t="str">
        <f t="shared" si="244"/>
        <v>(2,4),(2,4),(2,4),(1,2),(1,2),(1,2),(1,1),(1,1),(1,3),(1,3),(1,3),(1,3),(1,3),(1,3),(1,3),(1,3),(1,3),(1,3),(1,3),(1,3),(1,3),(1,3),(1,3),(1,3),(1,3),(1,3),(1,1),(1,1),(1,1),(1,1),(1,1),(1,1)</v>
      </c>
      <c r="Q353" s="3" t="str">
        <f>IF(D353="坦克碎片",VLOOKUP(C353,道具信息!$N$2:$O$291,2,FALSE)&amp;"碎片",VLOOKUP(C353,道具信息!$N$2:$O$291,2,FALSE))</f>
        <v>T2部件</v>
      </c>
      <c r="R353" s="3">
        <f t="shared" si="217"/>
        <v>1872</v>
      </c>
      <c r="S353" s="11">
        <f t="shared" si="218"/>
        <v>0.188</v>
      </c>
      <c r="T353" s="3" t="str">
        <f>VLOOKUP(Q353,道具信息!$Q$3:$S$20,2,FALSE)</f>
        <v>CHEST_ITEM_TYPE_T2_PART</v>
      </c>
      <c r="U353" s="3" t="str">
        <f>IF(COUNTIF(U$322:U352,T353)=0,T353,"")</f>
        <v/>
      </c>
      <c r="V353" s="3" t="str">
        <f t="shared" si="228"/>
        <v>CHEST_ITEM_TYPE_T3_SHARD,CHEST_ITEM_TYPE_T4_SHARD,CHEST_ITEM_TYPE_T1_PART,CHEST_ITEM_TYPE_T2_PART</v>
      </c>
      <c r="W353" s="13" t="str">
        <f t="shared" si="223"/>
        <v/>
      </c>
      <c r="X353" s="3" t="str">
        <f t="shared" si="224"/>
        <v/>
      </c>
      <c r="Y353" s="3" t="str">
        <f t="shared" si="229"/>
        <v>18.9%,22.9%,32.1%,18.8%</v>
      </c>
    </row>
    <row r="354" spans="2:25" x14ac:dyDescent="0.3">
      <c r="B354" s="2">
        <f>数据源!AL386</f>
        <v>8</v>
      </c>
      <c r="C354" s="2" t="str">
        <f>数据源!AM386</f>
        <v>T2HP1</v>
      </c>
      <c r="D354" s="2" t="str">
        <f>数据源!AN386</f>
        <v>部件</v>
      </c>
      <c r="E354" s="2">
        <f>数据源!AO386</f>
        <v>77.000000000000028</v>
      </c>
      <c r="F354" s="2">
        <f>数据源!AP386</f>
        <v>1</v>
      </c>
      <c r="G354" s="2">
        <f>数据源!AQ386</f>
        <v>8.0000000000000002E-3</v>
      </c>
      <c r="H354" s="2">
        <f>数据源!AR386</f>
        <v>1.0441558441558437E-2</v>
      </c>
      <c r="I354" s="2">
        <f>数据源!AS386</f>
        <v>104</v>
      </c>
      <c r="J354" s="3">
        <f t="shared" si="245"/>
        <v>1</v>
      </c>
      <c r="K354" s="3">
        <f t="shared" si="246"/>
        <v>1</v>
      </c>
      <c r="L354" s="3" t="str">
        <f t="shared" si="240"/>
        <v>部件</v>
      </c>
      <c r="M354" s="3">
        <f t="shared" ca="1" si="241"/>
        <v>92201</v>
      </c>
      <c r="N354" s="3" t="str">
        <f t="shared" ca="1" si="242"/>
        <v>51321,52321,53321,51411,52411,53411,51421,51431,91001,91003,91005,91101,91103,91105,91201,91203,91205,91002,91004,91006,91102,91104,91106,91202,91204,91206,92001,92003,92005,92101,92103,92105,92201</v>
      </c>
      <c r="O354" s="3" t="str">
        <f t="shared" si="243"/>
        <v>626,626,626,470,470,470,470,391,177,177,177,177,177,177,177,177,177,177,177,177,177,177,177,177,177,177,104,104,104,104,104,104,104</v>
      </c>
      <c r="P354" s="1" t="str">
        <f t="shared" si="244"/>
        <v>(2,4),(2,4),(2,4),(1,2),(1,2),(1,2),(1,1),(1,1),(1,3),(1,3),(1,3),(1,3),(1,3),(1,3),(1,3),(1,3),(1,3),(1,3),(1,3),(1,3),(1,3),(1,3),(1,3),(1,3),(1,3),(1,3),(1,1),(1,1),(1,1),(1,1),(1,1),(1,1),(1,1)</v>
      </c>
      <c r="Q354" s="3" t="str">
        <f>IF(D354="坦克碎片",VLOOKUP(C354,道具信息!$N$2:$O$291,2,FALSE)&amp;"碎片",VLOOKUP(C354,道具信息!$N$2:$O$291,2,FALSE))</f>
        <v>T2部件</v>
      </c>
      <c r="R354" s="3">
        <f t="shared" ref="R354:R385" si="247">SUMIFS(I:I,Q:Q,Q354,B:B,B354)</f>
        <v>1872</v>
      </c>
      <c r="S354" s="11">
        <f t="shared" ref="S354:S385" si="248">ROUND(R354/SUMIF(B:B,B354,I:I),3)</f>
        <v>0.188</v>
      </c>
      <c r="T354" s="3" t="str">
        <f>VLOOKUP(Q354,道具信息!$Q$3:$S$20,2,FALSE)</f>
        <v>CHEST_ITEM_TYPE_T2_PART</v>
      </c>
      <c r="U354" s="3" t="str">
        <f>IF(COUNTIF(U$322:U353,T354)=0,T354,"")</f>
        <v/>
      </c>
      <c r="V354" s="3" t="str">
        <f t="shared" si="228"/>
        <v>CHEST_ITEM_TYPE_T3_SHARD,CHEST_ITEM_TYPE_T4_SHARD,CHEST_ITEM_TYPE_T1_PART,CHEST_ITEM_TYPE_T2_PART</v>
      </c>
      <c r="W354" s="13" t="str">
        <f t="shared" si="223"/>
        <v/>
      </c>
      <c r="X354" s="3" t="str">
        <f t="shared" si="224"/>
        <v/>
      </c>
      <c r="Y354" s="3" t="str">
        <f t="shared" si="229"/>
        <v>18.9%,22.9%,32.1%,18.8%</v>
      </c>
    </row>
    <row r="355" spans="2:25" x14ac:dyDescent="0.3">
      <c r="B355" s="2">
        <f>数据源!AL387</f>
        <v>8</v>
      </c>
      <c r="C355" s="2" t="str">
        <f>数据源!AM387</f>
        <v>T2HP3</v>
      </c>
      <c r="D355" s="2" t="str">
        <f>数据源!AN387</f>
        <v>部件</v>
      </c>
      <c r="E355" s="2">
        <f>数据源!AO387</f>
        <v>77.000000000000028</v>
      </c>
      <c r="F355" s="2">
        <f>数据源!AP387</f>
        <v>1</v>
      </c>
      <c r="G355" s="2">
        <f>数据源!AQ387</f>
        <v>8.0000000000000002E-3</v>
      </c>
      <c r="H355" s="2">
        <f>数据源!AR387</f>
        <v>1.0441558441558437E-2</v>
      </c>
      <c r="I355" s="2">
        <f>数据源!AS387</f>
        <v>104</v>
      </c>
      <c r="J355" s="3">
        <f t="shared" si="245"/>
        <v>1</v>
      </c>
      <c r="K355" s="3">
        <f t="shared" si="246"/>
        <v>1</v>
      </c>
      <c r="L355" s="3" t="str">
        <f t="shared" si="240"/>
        <v>部件</v>
      </c>
      <c r="M355" s="3">
        <f t="shared" ca="1" si="241"/>
        <v>92203</v>
      </c>
      <c r="N355" s="3" t="str">
        <f t="shared" ca="1" si="242"/>
        <v>51321,52321,53321,51411,52411,53411,51421,51431,91001,91003,91005,91101,91103,91105,91201,91203,91205,91002,91004,91006,91102,91104,91106,91202,91204,91206,92001,92003,92005,92101,92103,92105,92201,92203</v>
      </c>
      <c r="O355" s="3" t="str">
        <f t="shared" si="243"/>
        <v>626,626,626,470,470,470,470,391,177,177,177,177,177,177,177,177,177,177,177,177,177,177,177,177,177,177,104,104,104,104,104,104,104,104</v>
      </c>
      <c r="P355" s="1" t="str">
        <f t="shared" si="244"/>
        <v>(2,4),(2,4),(2,4),(1,2),(1,2),(1,2),(1,1),(1,1),(1,3),(1,3),(1,3),(1,3),(1,3),(1,3),(1,3),(1,3),(1,3),(1,3),(1,3),(1,3),(1,3),(1,3),(1,3),(1,3),(1,3),(1,3),(1,1),(1,1),(1,1),(1,1),(1,1),(1,1),(1,1),(1,1)</v>
      </c>
      <c r="Q355" s="3" t="str">
        <f>IF(D355="坦克碎片",VLOOKUP(C355,道具信息!$N$2:$O$291,2,FALSE)&amp;"碎片",VLOOKUP(C355,道具信息!$N$2:$O$291,2,FALSE))</f>
        <v>T2部件</v>
      </c>
      <c r="R355" s="3">
        <f t="shared" si="247"/>
        <v>1872</v>
      </c>
      <c r="S355" s="11">
        <f t="shared" si="248"/>
        <v>0.188</v>
      </c>
      <c r="T355" s="3" t="str">
        <f>VLOOKUP(Q355,道具信息!$Q$3:$S$20,2,FALSE)</f>
        <v>CHEST_ITEM_TYPE_T2_PART</v>
      </c>
      <c r="U355" s="3" t="str">
        <f>IF(COUNTIF(U$322:U354,T355)=0,T355,"")</f>
        <v/>
      </c>
      <c r="V355" s="3" t="str">
        <f t="shared" si="228"/>
        <v>CHEST_ITEM_TYPE_T3_SHARD,CHEST_ITEM_TYPE_T4_SHARD,CHEST_ITEM_TYPE_T1_PART,CHEST_ITEM_TYPE_T2_PART</v>
      </c>
      <c r="W355" s="13" t="str">
        <f t="shared" si="223"/>
        <v/>
      </c>
      <c r="X355" s="3" t="str">
        <f t="shared" si="224"/>
        <v/>
      </c>
      <c r="Y355" s="3" t="str">
        <f t="shared" si="229"/>
        <v>18.9%,22.9%,32.1%,18.8%</v>
      </c>
    </row>
    <row r="356" spans="2:25" x14ac:dyDescent="0.3">
      <c r="B356" s="2">
        <f>数据源!AL388</f>
        <v>8</v>
      </c>
      <c r="C356" s="2" t="str">
        <f>数据源!AM388</f>
        <v>T2HP5</v>
      </c>
      <c r="D356" s="2" t="str">
        <f>数据源!AN388</f>
        <v>部件</v>
      </c>
      <c r="E356" s="2">
        <f>数据源!AO388</f>
        <v>77.000000000000028</v>
      </c>
      <c r="F356" s="2">
        <f>数据源!AP388</f>
        <v>1</v>
      </c>
      <c r="G356" s="2">
        <f>数据源!AQ388</f>
        <v>8.0000000000000002E-3</v>
      </c>
      <c r="H356" s="2">
        <f>数据源!AR388</f>
        <v>1.0441558441558437E-2</v>
      </c>
      <c r="I356" s="2">
        <f>数据源!AS388</f>
        <v>104</v>
      </c>
      <c r="J356" s="3">
        <f t="shared" si="245"/>
        <v>1</v>
      </c>
      <c r="K356" s="3">
        <f t="shared" si="246"/>
        <v>1</v>
      </c>
      <c r="L356" s="3" t="str">
        <f t="shared" si="240"/>
        <v>部件</v>
      </c>
      <c r="M356" s="3">
        <f t="shared" ca="1" si="241"/>
        <v>92205</v>
      </c>
      <c r="N356" s="3" t="str">
        <f t="shared" ca="1" si="242"/>
        <v>51321,52321,53321,51411,52411,53411,51421,51431,91001,91003,91005,91101,91103,91105,91201,91203,91205,91002,91004,91006,91102,91104,91106,91202,91204,91206,92001,92003,92005,92101,92103,92105,92201,92203,92205</v>
      </c>
      <c r="O356" s="3" t="str">
        <f t="shared" si="243"/>
        <v>626,626,626,470,470,470,470,391,177,177,177,177,177,177,177,177,177,177,177,177,177,177,177,177,177,177,104,104,104,104,104,104,104,104,104</v>
      </c>
      <c r="P356" s="1" t="str">
        <f t="shared" si="244"/>
        <v>(2,4),(2,4),(2,4),(1,2),(1,2),(1,2),(1,1),(1,1),(1,3),(1,3),(1,3),(1,3),(1,3),(1,3),(1,3),(1,3),(1,3),(1,3),(1,3),(1,3),(1,3),(1,3),(1,3),(1,3),(1,3),(1,3),(1,1),(1,1),(1,1),(1,1),(1,1),(1,1),(1,1),(1,1),(1,1)</v>
      </c>
      <c r="Q356" s="3" t="str">
        <f>IF(D356="坦克碎片",VLOOKUP(C356,道具信息!$N$2:$O$291,2,FALSE)&amp;"碎片",VLOOKUP(C356,道具信息!$N$2:$O$291,2,FALSE))</f>
        <v>T2部件</v>
      </c>
      <c r="R356" s="3">
        <f t="shared" si="247"/>
        <v>1872</v>
      </c>
      <c r="S356" s="11">
        <f t="shared" si="248"/>
        <v>0.188</v>
      </c>
      <c r="T356" s="3" t="str">
        <f>VLOOKUP(Q356,道具信息!$Q$3:$S$20,2,FALSE)</f>
        <v>CHEST_ITEM_TYPE_T2_PART</v>
      </c>
      <c r="U356" s="3" t="str">
        <f>IF(COUNTIF(U$322:U355,T356)=0,T356,"")</f>
        <v/>
      </c>
      <c r="V356" s="3" t="str">
        <f t="shared" si="228"/>
        <v>CHEST_ITEM_TYPE_T3_SHARD,CHEST_ITEM_TYPE_T4_SHARD,CHEST_ITEM_TYPE_T1_PART,CHEST_ITEM_TYPE_T2_PART</v>
      </c>
      <c r="W356" s="13" t="str">
        <f t="shared" si="223"/>
        <v/>
      </c>
      <c r="X356" s="3" t="str">
        <f t="shared" si="224"/>
        <v/>
      </c>
      <c r="Y356" s="3" t="str">
        <f t="shared" si="229"/>
        <v>18.9%,22.9%,32.1%,18.8%</v>
      </c>
    </row>
    <row r="357" spans="2:25" x14ac:dyDescent="0.3">
      <c r="B357" s="2">
        <f>数据源!AL389</f>
        <v>8</v>
      </c>
      <c r="C357" s="2" t="str">
        <f>数据源!AM389</f>
        <v>T2LP2</v>
      </c>
      <c r="D357" s="2" t="str">
        <f>数据源!AN389</f>
        <v>部件</v>
      </c>
      <c r="E357" s="2">
        <f>数据源!AO389</f>
        <v>77.000000000000028</v>
      </c>
      <c r="F357" s="2">
        <f>数据源!AP389</f>
        <v>1</v>
      </c>
      <c r="G357" s="2">
        <f>数据源!AQ389</f>
        <v>8.0000000000000002E-3</v>
      </c>
      <c r="H357" s="2">
        <f>数据源!AR389</f>
        <v>1.0441558441558437E-2</v>
      </c>
      <c r="I357" s="2">
        <f>数据源!AS389</f>
        <v>104</v>
      </c>
      <c r="J357" s="3">
        <f t="shared" si="245"/>
        <v>1</v>
      </c>
      <c r="K357" s="3">
        <f t="shared" si="246"/>
        <v>1</v>
      </c>
      <c r="L357" s="3" t="str">
        <f t="shared" si="240"/>
        <v>部件</v>
      </c>
      <c r="M357" s="3">
        <f t="shared" ca="1" si="241"/>
        <v>92002</v>
      </c>
      <c r="N357" s="3" t="str">
        <f t="shared" ca="1" si="242"/>
        <v>51321,52321,53321,51411,52411,53411,51421,51431,91001,91003,91005,91101,91103,91105,91201,91203,91205,91002,91004,91006,91102,91104,91106,91202,91204,91206,92001,92003,92005,92101,92103,92105,92201,92203,92205,92002</v>
      </c>
      <c r="O357" s="3" t="str">
        <f t="shared" si="243"/>
        <v>626,626,626,470,470,470,470,391,177,177,177,177,177,177,177,177,177,177,177,177,177,177,177,177,177,177,104,104,104,104,104,104,104,104,104,104</v>
      </c>
      <c r="P357" s="1" t="str">
        <f t="shared" si="244"/>
        <v>(2,4),(2,4),(2,4),(1,2),(1,2),(1,2),(1,1),(1,1),(1,3),(1,3),(1,3),(1,3),(1,3),(1,3),(1,3),(1,3),(1,3),(1,3),(1,3),(1,3),(1,3),(1,3),(1,3),(1,3),(1,3),(1,3),(1,1),(1,1),(1,1),(1,1),(1,1),(1,1),(1,1),(1,1),(1,1),(1,1)</v>
      </c>
      <c r="Q357" s="3" t="str">
        <f>IF(D357="坦克碎片",VLOOKUP(C357,道具信息!$N$2:$O$291,2,FALSE)&amp;"碎片",VLOOKUP(C357,道具信息!$N$2:$O$291,2,FALSE))</f>
        <v>T2部件</v>
      </c>
      <c r="R357" s="3">
        <f t="shared" si="247"/>
        <v>1872</v>
      </c>
      <c r="S357" s="11">
        <f t="shared" si="248"/>
        <v>0.188</v>
      </c>
      <c r="T357" s="3" t="str">
        <f>VLOOKUP(Q357,道具信息!$Q$3:$S$20,2,FALSE)</f>
        <v>CHEST_ITEM_TYPE_T2_PART</v>
      </c>
      <c r="U357" s="3" t="str">
        <f>IF(COUNTIF(U$322:U356,T357)=0,T357,"")</f>
        <v/>
      </c>
      <c r="V357" s="3" t="str">
        <f t="shared" si="228"/>
        <v>CHEST_ITEM_TYPE_T3_SHARD,CHEST_ITEM_TYPE_T4_SHARD,CHEST_ITEM_TYPE_T1_PART,CHEST_ITEM_TYPE_T2_PART</v>
      </c>
      <c r="W357" s="13" t="str">
        <f t="shared" si="223"/>
        <v/>
      </c>
      <c r="X357" s="3" t="str">
        <f t="shared" si="224"/>
        <v/>
      </c>
      <c r="Y357" s="3" t="str">
        <f t="shared" si="229"/>
        <v>18.9%,22.9%,32.1%,18.8%</v>
      </c>
    </row>
    <row r="358" spans="2:25" x14ac:dyDescent="0.3">
      <c r="B358" s="2">
        <f>数据源!AL390</f>
        <v>8</v>
      </c>
      <c r="C358" s="2" t="str">
        <f>数据源!AM390</f>
        <v>T2LP4</v>
      </c>
      <c r="D358" s="2" t="str">
        <f>数据源!AN390</f>
        <v>部件</v>
      </c>
      <c r="E358" s="2">
        <f>数据源!AO390</f>
        <v>77.000000000000028</v>
      </c>
      <c r="F358" s="2">
        <f>数据源!AP390</f>
        <v>1</v>
      </c>
      <c r="G358" s="2">
        <f>数据源!AQ390</f>
        <v>8.0000000000000002E-3</v>
      </c>
      <c r="H358" s="2">
        <f>数据源!AR390</f>
        <v>1.0441558441558437E-2</v>
      </c>
      <c r="I358" s="2">
        <f>数据源!AS390</f>
        <v>104</v>
      </c>
      <c r="J358" s="3">
        <f t="shared" si="245"/>
        <v>1</v>
      </c>
      <c r="K358" s="3">
        <f t="shared" si="246"/>
        <v>1</v>
      </c>
      <c r="L358" s="3" t="str">
        <f t="shared" si="240"/>
        <v>部件</v>
      </c>
      <c r="M358" s="3">
        <f t="shared" ca="1" si="241"/>
        <v>92004</v>
      </c>
      <c r="N358" s="3" t="str">
        <f t="shared" ca="1" si="242"/>
        <v>51321,52321,53321,51411,52411,53411,51421,51431,91001,91003,91005,91101,91103,91105,91201,91203,91205,91002,91004,91006,91102,91104,91106,91202,91204,91206,92001,92003,92005,92101,92103,92105,92201,92203,92205,92002,92004</v>
      </c>
      <c r="O358" s="3" t="str">
        <f t="shared" si="243"/>
        <v>626,626,626,470,470,470,470,391,177,177,177,177,177,177,177,177,177,177,177,177,177,177,177,177,177,177,104,104,104,104,104,104,104,104,104,104,104</v>
      </c>
      <c r="P358" s="1" t="str">
        <f t="shared" si="244"/>
        <v>(2,4),(2,4),(2,4),(1,2),(1,2),(1,2),(1,1),(1,1),(1,3),(1,3),(1,3),(1,3),(1,3),(1,3),(1,3),(1,3),(1,3),(1,3),(1,3),(1,3),(1,3),(1,3),(1,3),(1,3),(1,3),(1,3),(1,1),(1,1),(1,1),(1,1),(1,1),(1,1),(1,1),(1,1),(1,1),(1,1),(1,1)</v>
      </c>
      <c r="Q358" s="3" t="str">
        <f>IF(D358="坦克碎片",VLOOKUP(C358,道具信息!$N$2:$O$291,2,FALSE)&amp;"碎片",VLOOKUP(C358,道具信息!$N$2:$O$291,2,FALSE))</f>
        <v>T2部件</v>
      </c>
      <c r="R358" s="3">
        <f t="shared" si="247"/>
        <v>1872</v>
      </c>
      <c r="S358" s="11">
        <f t="shared" si="248"/>
        <v>0.188</v>
      </c>
      <c r="T358" s="3" t="str">
        <f>VLOOKUP(Q358,道具信息!$Q$3:$S$20,2,FALSE)</f>
        <v>CHEST_ITEM_TYPE_T2_PART</v>
      </c>
      <c r="U358" s="3" t="str">
        <f>IF(COUNTIF(U$322:U357,T358)=0,T358,"")</f>
        <v/>
      </c>
      <c r="V358" s="3" t="str">
        <f t="shared" si="228"/>
        <v>CHEST_ITEM_TYPE_T3_SHARD,CHEST_ITEM_TYPE_T4_SHARD,CHEST_ITEM_TYPE_T1_PART,CHEST_ITEM_TYPE_T2_PART</v>
      </c>
      <c r="W358" s="13" t="str">
        <f t="shared" si="223"/>
        <v/>
      </c>
      <c r="X358" s="3" t="str">
        <f t="shared" si="224"/>
        <v/>
      </c>
      <c r="Y358" s="3" t="str">
        <f t="shared" si="229"/>
        <v>18.9%,22.9%,32.1%,18.8%</v>
      </c>
    </row>
    <row r="359" spans="2:25" x14ac:dyDescent="0.3">
      <c r="B359" s="2">
        <f>数据源!AL391</f>
        <v>8</v>
      </c>
      <c r="C359" s="2" t="str">
        <f>数据源!AM391</f>
        <v>T2LP6</v>
      </c>
      <c r="D359" s="2" t="str">
        <f>数据源!AN391</f>
        <v>部件</v>
      </c>
      <c r="E359" s="2">
        <f>数据源!AO391</f>
        <v>77.000000000000028</v>
      </c>
      <c r="F359" s="2">
        <f>数据源!AP391</f>
        <v>1</v>
      </c>
      <c r="G359" s="2">
        <f>数据源!AQ391</f>
        <v>8.0000000000000002E-3</v>
      </c>
      <c r="H359" s="2">
        <f>数据源!AR391</f>
        <v>1.0441558441558437E-2</v>
      </c>
      <c r="I359" s="2">
        <f>数据源!AS391</f>
        <v>104</v>
      </c>
      <c r="J359" s="3">
        <f t="shared" si="245"/>
        <v>1</v>
      </c>
      <c r="K359" s="3">
        <f t="shared" si="246"/>
        <v>1</v>
      </c>
      <c r="L359" s="3" t="str">
        <f t="shared" si="240"/>
        <v>部件</v>
      </c>
      <c r="M359" s="3">
        <f t="shared" ca="1" si="241"/>
        <v>92006</v>
      </c>
      <c r="N359" s="3" t="str">
        <f t="shared" ca="1" si="242"/>
        <v>51321,52321,53321,51411,52411,53411,51421,51431,91001,91003,91005,91101,91103,91105,91201,91203,91205,91002,91004,91006,91102,91104,91106,91202,91204,91206,92001,92003,92005,92101,92103,92105,92201,92203,92205,92002,92004,92006</v>
      </c>
      <c r="O359" s="3" t="str">
        <f t="shared" si="243"/>
        <v>626,626,626,470,470,470,470,391,177,177,177,177,177,177,177,177,177,177,177,177,177,177,177,177,177,177,104,104,104,104,104,104,104,104,104,104,104,104</v>
      </c>
      <c r="P359" s="1" t="str">
        <f t="shared" si="244"/>
        <v>(2,4),(2,4),(2,4),(1,2),(1,2),(1,2),(1,1),(1,1),(1,3),(1,3),(1,3),(1,3),(1,3),(1,3),(1,3),(1,3),(1,3),(1,3),(1,3),(1,3),(1,3),(1,3),(1,3),(1,3),(1,3),(1,3),(1,1),(1,1),(1,1),(1,1),(1,1),(1,1),(1,1),(1,1),(1,1),(1,1),(1,1),(1,1)</v>
      </c>
      <c r="Q359" s="3" t="str">
        <f>IF(D359="坦克碎片",VLOOKUP(C359,道具信息!$N$2:$O$291,2,FALSE)&amp;"碎片",VLOOKUP(C359,道具信息!$N$2:$O$291,2,FALSE))</f>
        <v>T2部件</v>
      </c>
      <c r="R359" s="3">
        <f t="shared" si="247"/>
        <v>1872</v>
      </c>
      <c r="S359" s="11">
        <f t="shared" si="248"/>
        <v>0.188</v>
      </c>
      <c r="T359" s="3" t="str">
        <f>VLOOKUP(Q359,道具信息!$Q$3:$S$20,2,FALSE)</f>
        <v>CHEST_ITEM_TYPE_T2_PART</v>
      </c>
      <c r="U359" s="3" t="str">
        <f>IF(COUNTIF(U$322:U358,T359)=0,T359,"")</f>
        <v/>
      </c>
      <c r="V359" s="3" t="str">
        <f t="shared" si="228"/>
        <v>CHEST_ITEM_TYPE_T3_SHARD,CHEST_ITEM_TYPE_T4_SHARD,CHEST_ITEM_TYPE_T1_PART,CHEST_ITEM_TYPE_T2_PART</v>
      </c>
      <c r="W359" s="13" t="str">
        <f t="shared" si="223"/>
        <v/>
      </c>
      <c r="X359" s="3" t="str">
        <f t="shared" si="224"/>
        <v/>
      </c>
      <c r="Y359" s="3" t="str">
        <f t="shared" si="229"/>
        <v>18.9%,22.9%,32.1%,18.8%</v>
      </c>
    </row>
    <row r="360" spans="2:25" x14ac:dyDescent="0.3">
      <c r="B360" s="2">
        <f>数据源!AL392</f>
        <v>8</v>
      </c>
      <c r="C360" s="2" t="str">
        <f>数据源!AM392</f>
        <v>T2MP2</v>
      </c>
      <c r="D360" s="2" t="str">
        <f>数据源!AN392</f>
        <v>部件</v>
      </c>
      <c r="E360" s="2">
        <f>数据源!AO392</f>
        <v>77.000000000000028</v>
      </c>
      <c r="F360" s="2">
        <f>数据源!AP392</f>
        <v>1</v>
      </c>
      <c r="G360" s="2">
        <f>数据源!AQ392</f>
        <v>8.0000000000000002E-3</v>
      </c>
      <c r="H360" s="2">
        <f>数据源!AR392</f>
        <v>1.0441558441558437E-2</v>
      </c>
      <c r="I360" s="2">
        <f>数据源!AS392</f>
        <v>104</v>
      </c>
      <c r="J360" s="3">
        <f t="shared" si="245"/>
        <v>1</v>
      </c>
      <c r="K360" s="3">
        <f t="shared" si="246"/>
        <v>1</v>
      </c>
      <c r="L360" s="3" t="str">
        <f t="shared" si="240"/>
        <v>部件</v>
      </c>
      <c r="M360" s="3">
        <f t="shared" ca="1" si="241"/>
        <v>92102</v>
      </c>
      <c r="N360" s="3" t="str">
        <f t="shared" ca="1" si="242"/>
        <v>51321,52321,53321,51411,52411,53411,51421,51431,91001,91003,91005,91101,91103,91105,91201,91203,91205,91002,91004,91006,91102,91104,91106,91202,91204,91206,92001,92003,92005,92101,92103,92105,92201,92203,92205,92002,92004,92006,92102</v>
      </c>
      <c r="O360" s="3" t="str">
        <f t="shared" si="243"/>
        <v>626,626,626,470,470,470,470,391,177,177,177,177,177,177,177,177,177,177,177,177,177,177,177,177,177,177,104,104,104,104,104,104,104,104,104,104,104,104,104</v>
      </c>
      <c r="P360" s="1" t="str">
        <f t="shared" si="244"/>
        <v>(2,4),(2,4),(2,4),(1,2),(1,2),(1,2),(1,1),(1,1),(1,3),(1,3),(1,3),(1,3),(1,3),(1,3),(1,3),(1,3),(1,3),(1,3),(1,3),(1,3),(1,3),(1,3),(1,3),(1,3),(1,3),(1,3),(1,1),(1,1),(1,1),(1,1),(1,1),(1,1),(1,1),(1,1),(1,1),(1,1),(1,1),(1,1),(1,1)</v>
      </c>
      <c r="Q360" s="3" t="str">
        <f>IF(D360="坦克碎片",VLOOKUP(C360,道具信息!$N$2:$O$291,2,FALSE)&amp;"碎片",VLOOKUP(C360,道具信息!$N$2:$O$291,2,FALSE))</f>
        <v>T2部件</v>
      </c>
      <c r="R360" s="3">
        <f t="shared" si="247"/>
        <v>1872</v>
      </c>
      <c r="S360" s="11">
        <f t="shared" si="248"/>
        <v>0.188</v>
      </c>
      <c r="T360" s="3" t="str">
        <f>VLOOKUP(Q360,道具信息!$Q$3:$S$20,2,FALSE)</f>
        <v>CHEST_ITEM_TYPE_T2_PART</v>
      </c>
      <c r="U360" s="3" t="str">
        <f>IF(COUNTIF(U$322:U359,T360)=0,T360,"")</f>
        <v/>
      </c>
      <c r="V360" s="3" t="str">
        <f t="shared" si="228"/>
        <v>CHEST_ITEM_TYPE_T3_SHARD,CHEST_ITEM_TYPE_T4_SHARD,CHEST_ITEM_TYPE_T1_PART,CHEST_ITEM_TYPE_T2_PART</v>
      </c>
      <c r="W360" s="13" t="str">
        <f t="shared" si="223"/>
        <v/>
      </c>
      <c r="X360" s="3" t="str">
        <f t="shared" si="224"/>
        <v/>
      </c>
      <c r="Y360" s="3" t="str">
        <f t="shared" si="229"/>
        <v>18.9%,22.9%,32.1%,18.8%</v>
      </c>
    </row>
    <row r="361" spans="2:25" x14ac:dyDescent="0.3">
      <c r="B361" s="2">
        <f>数据源!AL393</f>
        <v>8</v>
      </c>
      <c r="C361" s="2" t="str">
        <f>数据源!AM393</f>
        <v>T2MP4</v>
      </c>
      <c r="D361" s="2" t="str">
        <f>数据源!AN393</f>
        <v>部件</v>
      </c>
      <c r="E361" s="2">
        <f>数据源!AO393</f>
        <v>77.000000000000028</v>
      </c>
      <c r="F361" s="2">
        <f>数据源!AP393</f>
        <v>1</v>
      </c>
      <c r="G361" s="2">
        <f>数据源!AQ393</f>
        <v>8.0000000000000002E-3</v>
      </c>
      <c r="H361" s="2">
        <f>数据源!AR393</f>
        <v>1.0441558441558437E-2</v>
      </c>
      <c r="I361" s="2">
        <f>数据源!AS393</f>
        <v>104</v>
      </c>
      <c r="J361" s="3">
        <f t="shared" si="245"/>
        <v>1</v>
      </c>
      <c r="K361" s="3">
        <f t="shared" si="246"/>
        <v>1</v>
      </c>
      <c r="L361" s="3" t="str">
        <f t="shared" si="240"/>
        <v>部件</v>
      </c>
      <c r="M361" s="3">
        <f t="shared" ca="1" si="241"/>
        <v>92104</v>
      </c>
      <c r="N361" s="3" t="str">
        <f t="shared" ca="1" si="242"/>
        <v>51321,52321,53321,51411,52411,53411,51421,51431,91001,91003,91005,91101,91103,91105,91201,91203,91205,91002,91004,91006,91102,91104,91106,91202,91204,91206,92001,92003,92005,92101,92103,92105,92201,92203,92205,92002,92004,92006,92102,92104</v>
      </c>
      <c r="O361" s="3" t="str">
        <f t="shared" si="243"/>
        <v>626,626,626,470,470,470,470,391,177,177,177,177,177,177,177,177,177,177,177,177,177,177,177,177,177,177,104,104,104,104,104,104,104,104,104,104,104,104,104,104</v>
      </c>
      <c r="P361" s="1" t="str">
        <f t="shared" si="244"/>
        <v>(2,4),(2,4),(2,4),(1,2),(1,2),(1,2),(1,1),(1,1),(1,3),(1,3),(1,3),(1,3),(1,3),(1,3),(1,3),(1,3),(1,3),(1,3),(1,3),(1,3),(1,3),(1,3),(1,3),(1,3),(1,3),(1,3),(1,1),(1,1),(1,1),(1,1),(1,1),(1,1),(1,1),(1,1),(1,1),(1,1),(1,1),(1,1),(1,1),(1,1)</v>
      </c>
      <c r="Q361" s="3" t="str">
        <f>IF(D361="坦克碎片",VLOOKUP(C361,道具信息!$N$2:$O$291,2,FALSE)&amp;"碎片",VLOOKUP(C361,道具信息!$N$2:$O$291,2,FALSE))</f>
        <v>T2部件</v>
      </c>
      <c r="R361" s="3">
        <f t="shared" si="247"/>
        <v>1872</v>
      </c>
      <c r="S361" s="11">
        <f t="shared" si="248"/>
        <v>0.188</v>
      </c>
      <c r="T361" s="3" t="str">
        <f>VLOOKUP(Q361,道具信息!$Q$3:$S$20,2,FALSE)</f>
        <v>CHEST_ITEM_TYPE_T2_PART</v>
      </c>
      <c r="U361" s="3" t="str">
        <f>IF(COUNTIF(U$322:U360,T361)=0,T361,"")</f>
        <v/>
      </c>
      <c r="V361" s="3" t="str">
        <f t="shared" si="228"/>
        <v>CHEST_ITEM_TYPE_T3_SHARD,CHEST_ITEM_TYPE_T4_SHARD,CHEST_ITEM_TYPE_T1_PART,CHEST_ITEM_TYPE_T2_PART</v>
      </c>
      <c r="W361" s="13" t="str">
        <f t="shared" si="223"/>
        <v/>
      </c>
      <c r="X361" s="3" t="str">
        <f t="shared" si="224"/>
        <v/>
      </c>
      <c r="Y361" s="3" t="str">
        <f t="shared" si="229"/>
        <v>18.9%,22.9%,32.1%,18.8%</v>
      </c>
    </row>
    <row r="362" spans="2:25" x14ac:dyDescent="0.3">
      <c r="B362" s="2">
        <f>数据源!AL394</f>
        <v>8</v>
      </c>
      <c r="C362" s="2" t="str">
        <f>数据源!AM394</f>
        <v>T2MP6</v>
      </c>
      <c r="D362" s="2" t="str">
        <f>数据源!AN394</f>
        <v>部件</v>
      </c>
      <c r="E362" s="2">
        <f>数据源!AO394</f>
        <v>77.000000000000028</v>
      </c>
      <c r="F362" s="2">
        <f>数据源!AP394</f>
        <v>1</v>
      </c>
      <c r="G362" s="2">
        <f>数据源!AQ394</f>
        <v>8.0000000000000002E-3</v>
      </c>
      <c r="H362" s="2">
        <f>数据源!AR394</f>
        <v>1.0441558441558437E-2</v>
      </c>
      <c r="I362" s="2">
        <f>数据源!AS394</f>
        <v>104</v>
      </c>
      <c r="J362" s="3">
        <f t="shared" si="245"/>
        <v>1</v>
      </c>
      <c r="K362" s="3">
        <f t="shared" si="246"/>
        <v>1</v>
      </c>
      <c r="L362" s="3" t="str">
        <f t="shared" si="240"/>
        <v>部件</v>
      </c>
      <c r="M362" s="3">
        <f t="shared" ca="1" si="241"/>
        <v>92106</v>
      </c>
      <c r="N362" s="3" t="str">
        <f t="shared" ca="1" si="242"/>
        <v>51321,52321,53321,51411,52411,53411,51421,51431,91001,91003,91005,91101,91103,91105,91201,91203,91205,91002,91004,91006,91102,91104,91106,91202,91204,91206,92001,92003,92005,92101,92103,92105,92201,92203,92205,92002,92004,92006,92102,92104,92106</v>
      </c>
      <c r="O362" s="3" t="str">
        <f t="shared" si="243"/>
        <v>626,626,626,470,470,470,470,391,177,177,177,177,177,177,177,177,177,177,177,177,177,177,177,177,177,177,104,104,104,104,104,104,104,104,104,104,104,104,104,104,104</v>
      </c>
      <c r="P362" s="1" t="str">
        <f t="shared" si="244"/>
        <v>(2,4),(2,4),(2,4),(1,2),(1,2),(1,2),(1,1),(1,1),(1,3),(1,3),(1,3),(1,3),(1,3),(1,3),(1,3),(1,3),(1,3),(1,3),(1,3),(1,3),(1,3),(1,3),(1,3),(1,3),(1,3),(1,3),(1,1),(1,1),(1,1),(1,1),(1,1),(1,1),(1,1),(1,1),(1,1),(1,1),(1,1),(1,1),(1,1),(1,1),(1,1)</v>
      </c>
      <c r="Q362" s="3" t="str">
        <f>IF(D362="坦克碎片",VLOOKUP(C362,道具信息!$N$2:$O$291,2,FALSE)&amp;"碎片",VLOOKUP(C362,道具信息!$N$2:$O$291,2,FALSE))</f>
        <v>T2部件</v>
      </c>
      <c r="R362" s="3">
        <f t="shared" si="247"/>
        <v>1872</v>
      </c>
      <c r="S362" s="11">
        <f t="shared" si="248"/>
        <v>0.188</v>
      </c>
      <c r="T362" s="3" t="str">
        <f>VLOOKUP(Q362,道具信息!$Q$3:$S$20,2,FALSE)</f>
        <v>CHEST_ITEM_TYPE_T2_PART</v>
      </c>
      <c r="U362" s="3" t="str">
        <f>IF(COUNTIF(U$322:U361,T362)=0,T362,"")</f>
        <v/>
      </c>
      <c r="V362" s="3" t="str">
        <f t="shared" si="228"/>
        <v>CHEST_ITEM_TYPE_T3_SHARD,CHEST_ITEM_TYPE_T4_SHARD,CHEST_ITEM_TYPE_T1_PART,CHEST_ITEM_TYPE_T2_PART</v>
      </c>
      <c r="W362" s="13" t="str">
        <f t="shared" si="223"/>
        <v/>
      </c>
      <c r="X362" s="3" t="str">
        <f t="shared" si="224"/>
        <v/>
      </c>
      <c r="Y362" s="3" t="str">
        <f t="shared" si="229"/>
        <v>18.9%,22.9%,32.1%,18.8%</v>
      </c>
    </row>
    <row r="363" spans="2:25" x14ac:dyDescent="0.3">
      <c r="B363" s="2">
        <f>数据源!AL395</f>
        <v>8</v>
      </c>
      <c r="C363" s="2" t="str">
        <f>数据源!AM395</f>
        <v>T2HP2</v>
      </c>
      <c r="D363" s="2" t="str">
        <f>数据源!AN395</f>
        <v>部件</v>
      </c>
      <c r="E363" s="2">
        <f>数据源!AO395</f>
        <v>77.000000000000028</v>
      </c>
      <c r="F363" s="2">
        <f>数据源!AP395</f>
        <v>1</v>
      </c>
      <c r="G363" s="2">
        <f>数据源!AQ395</f>
        <v>8.0000000000000002E-3</v>
      </c>
      <c r="H363" s="2">
        <f>数据源!AR395</f>
        <v>1.0441558441558437E-2</v>
      </c>
      <c r="I363" s="2">
        <f>数据源!AS395</f>
        <v>104</v>
      </c>
      <c r="J363" s="3">
        <f t="shared" si="245"/>
        <v>1</v>
      </c>
      <c r="K363" s="3">
        <f t="shared" si="246"/>
        <v>1</v>
      </c>
      <c r="L363" s="3" t="str">
        <f t="shared" si="240"/>
        <v>部件</v>
      </c>
      <c r="M363" s="3">
        <f t="shared" ca="1" si="241"/>
        <v>92202</v>
      </c>
      <c r="N363" s="3" t="str">
        <f t="shared" ca="1" si="242"/>
        <v>51321,52321,53321,51411,52411,53411,51421,51431,91001,91003,91005,91101,91103,91105,91201,91203,91205,91002,91004,91006,91102,91104,91106,91202,91204,91206,92001,92003,92005,92101,92103,92105,92201,92203,92205,92002,92004,92006,92102,92104,92106,92202</v>
      </c>
      <c r="O363" s="3" t="str">
        <f t="shared" si="243"/>
        <v>626,626,626,470,470,470,470,391,177,177,177,177,177,177,177,177,177,177,177,177,177,177,177,177,177,177,104,104,104,104,104,104,104,104,104,104,104,104,104,104,104,104</v>
      </c>
      <c r="P363" s="1" t="str">
        <f t="shared" si="244"/>
        <v>(2,4),(2,4),(2,4),(1,2),(1,2),(1,2),(1,1),(1,1),(1,3),(1,3),(1,3),(1,3),(1,3),(1,3),(1,3),(1,3),(1,3),(1,3),(1,3),(1,3),(1,3),(1,3),(1,3),(1,3),(1,3),(1,3),(1,1),(1,1),(1,1),(1,1),(1,1),(1,1),(1,1),(1,1),(1,1),(1,1),(1,1),(1,1),(1,1),(1,1),(1,1),(1,1)</v>
      </c>
      <c r="Q363" s="3" t="str">
        <f>IF(D363="坦克碎片",VLOOKUP(C363,道具信息!$N$2:$O$291,2,FALSE)&amp;"碎片",VLOOKUP(C363,道具信息!$N$2:$O$291,2,FALSE))</f>
        <v>T2部件</v>
      </c>
      <c r="R363" s="3">
        <f t="shared" si="247"/>
        <v>1872</v>
      </c>
      <c r="S363" s="11">
        <f t="shared" si="248"/>
        <v>0.188</v>
      </c>
      <c r="T363" s="3" t="str">
        <f>VLOOKUP(Q363,道具信息!$Q$3:$S$20,2,FALSE)</f>
        <v>CHEST_ITEM_TYPE_T2_PART</v>
      </c>
      <c r="U363" s="3" t="str">
        <f>IF(COUNTIF(U$322:U362,T363)=0,T363,"")</f>
        <v/>
      </c>
      <c r="V363" s="3" t="str">
        <f t="shared" si="228"/>
        <v>CHEST_ITEM_TYPE_T3_SHARD,CHEST_ITEM_TYPE_T4_SHARD,CHEST_ITEM_TYPE_T1_PART,CHEST_ITEM_TYPE_T2_PART</v>
      </c>
      <c r="W363" s="13" t="str">
        <f t="shared" si="223"/>
        <v/>
      </c>
      <c r="X363" s="3" t="str">
        <f t="shared" si="224"/>
        <v/>
      </c>
      <c r="Y363" s="3" t="str">
        <f t="shared" si="229"/>
        <v>18.9%,22.9%,32.1%,18.8%</v>
      </c>
    </row>
    <row r="364" spans="2:25" x14ac:dyDescent="0.3">
      <c r="B364" s="2">
        <f>数据源!AL396</f>
        <v>8</v>
      </c>
      <c r="C364" s="2" t="str">
        <f>数据源!AM396</f>
        <v>T2HP4</v>
      </c>
      <c r="D364" s="2" t="str">
        <f>数据源!AN396</f>
        <v>部件</v>
      </c>
      <c r="E364" s="2">
        <f>数据源!AO396</f>
        <v>77.000000000000028</v>
      </c>
      <c r="F364" s="2">
        <f>数据源!AP396</f>
        <v>1</v>
      </c>
      <c r="G364" s="2">
        <f>数据源!AQ396</f>
        <v>8.0000000000000002E-3</v>
      </c>
      <c r="H364" s="2">
        <f>数据源!AR396</f>
        <v>1.0441558441558437E-2</v>
      </c>
      <c r="I364" s="2">
        <f>数据源!AS396</f>
        <v>104</v>
      </c>
      <c r="J364" s="3">
        <f>ROUNDUP(IF(F364&gt;1,F364-ROUNDDOWN(SQRT(F364),0),F364),0)</f>
        <v>1</v>
      </c>
      <c r="K364" s="3">
        <f>F364*2-J364</f>
        <v>1</v>
      </c>
      <c r="L364" s="3" t="str">
        <f t="shared" si="240"/>
        <v>部件</v>
      </c>
      <c r="M364" s="3">
        <f t="shared" ca="1" si="241"/>
        <v>92204</v>
      </c>
      <c r="N364" s="3" t="str">
        <f t="shared" ca="1" si="242"/>
        <v>51321,52321,53321,51411,52411,53411,51421,51431,91001,91003,91005,91101,91103,91105,91201,91203,91205,91002,91004,91006,91102,91104,91106,91202,91204,91206,92001,92003,92005,92101,92103,92105,92201,92203,92205,92002,92004,92006,92102,92104,92106,92202,92204</v>
      </c>
      <c r="O364" s="3" t="str">
        <f t="shared" si="243"/>
        <v>626,626,626,470,470,470,470,391,177,177,177,177,177,177,177,177,177,177,177,177,177,177,177,177,177,177,104,104,104,104,104,104,104,104,104,104,104,104,104,104,104,104,104</v>
      </c>
      <c r="P364" s="1" t="str">
        <f t="shared" si="244"/>
        <v>(2,4),(2,4),(2,4),(1,2),(1,2),(1,2),(1,1),(1,1),(1,3),(1,3),(1,3),(1,3),(1,3),(1,3),(1,3),(1,3),(1,3),(1,3),(1,3),(1,3),(1,3),(1,3),(1,3),(1,3),(1,3),(1,3),(1,1),(1,1),(1,1),(1,1),(1,1),(1,1),(1,1),(1,1),(1,1),(1,1),(1,1),(1,1),(1,1),(1,1),(1,1),(1,1),(1,1)</v>
      </c>
      <c r="Q364" s="3" t="str">
        <f>IF(D364="坦克碎片",VLOOKUP(C364,道具信息!$N$2:$O$291,2,FALSE)&amp;"碎片",VLOOKUP(C364,道具信息!$N$2:$O$291,2,FALSE))</f>
        <v>T2部件</v>
      </c>
      <c r="R364" s="3">
        <f t="shared" si="247"/>
        <v>1872</v>
      </c>
      <c r="S364" s="11">
        <f t="shared" si="248"/>
        <v>0.188</v>
      </c>
      <c r="T364" s="3" t="str">
        <f>VLOOKUP(Q364,道具信息!$Q$3:$S$20,2,FALSE)</f>
        <v>CHEST_ITEM_TYPE_T2_PART</v>
      </c>
      <c r="U364" s="3" t="str">
        <f>IF(COUNTIF(U$322:U363,T364)=0,T364,"")</f>
        <v/>
      </c>
      <c r="V364" s="3" t="str">
        <f t="shared" si="228"/>
        <v>CHEST_ITEM_TYPE_T3_SHARD,CHEST_ITEM_TYPE_T4_SHARD,CHEST_ITEM_TYPE_T1_PART,CHEST_ITEM_TYPE_T2_PART</v>
      </c>
      <c r="W364" s="13" t="str">
        <f t="shared" si="223"/>
        <v/>
      </c>
      <c r="X364" s="3" t="str">
        <f t="shared" si="224"/>
        <v/>
      </c>
      <c r="Y364" s="3" t="str">
        <f t="shared" si="229"/>
        <v>18.9%,22.9%,32.1%,18.8%</v>
      </c>
    </row>
    <row r="365" spans="2:25" x14ac:dyDescent="0.3">
      <c r="B365" s="2">
        <f>数据源!AL397</f>
        <v>8</v>
      </c>
      <c r="C365" s="2" t="str">
        <f>数据源!AM397</f>
        <v>T2HP6</v>
      </c>
      <c r="D365" s="2" t="str">
        <f>数据源!AN397</f>
        <v>部件</v>
      </c>
      <c r="E365" s="2">
        <f>数据源!AO397</f>
        <v>77.000000000000028</v>
      </c>
      <c r="F365" s="2">
        <f>数据源!AP397</f>
        <v>1</v>
      </c>
      <c r="G365" s="2">
        <f>数据源!AQ397</f>
        <v>8.0000000000000002E-3</v>
      </c>
      <c r="H365" s="2">
        <f>数据源!AR397</f>
        <v>1.0441558441558437E-2</v>
      </c>
      <c r="I365" s="2">
        <f>数据源!AS397</f>
        <v>104</v>
      </c>
      <c r="J365" s="3">
        <f t="shared" ref="J365:J369" si="249">ROUNDUP(IF(F365&gt;1,F365-ROUNDDOWN(SQRT(F365),0),F365),0)</f>
        <v>1</v>
      </c>
      <c r="K365" s="3">
        <f t="shared" ref="K365:K369" si="250">F365*2-J365</f>
        <v>1</v>
      </c>
      <c r="L365" s="3" t="str">
        <f t="shared" si="240"/>
        <v>部件</v>
      </c>
      <c r="M365" s="3">
        <f t="shared" ca="1" si="241"/>
        <v>92206</v>
      </c>
      <c r="N365" s="3" t="str">
        <f t="shared" ca="1" si="242"/>
        <v>51321,52321,53321,51411,52411,53411,51421,51431,91001,91003,91005,91101,91103,91105,91201,91203,91205,91002,91004,91006,91102,91104,91106,91202,91204,91206,92001,92003,92005,92101,92103,92105,92201,92203,92205,92002,92004,92006,92102,92104,92106,92202,92204,92206</v>
      </c>
      <c r="O365" s="3" t="str">
        <f t="shared" si="243"/>
        <v>626,626,626,470,470,470,470,391,177,177,177,177,177,177,177,177,177,177,177,177,177,177,177,177,177,177,104,104,104,104,104,104,104,104,104,104,104,104,104,104,104,104,104,104</v>
      </c>
      <c r="P365" s="1" t="str">
        <f t="shared" si="244"/>
        <v>(2,4),(2,4),(2,4),(1,2),(1,2),(1,2),(1,1),(1,1),(1,3),(1,3),(1,3),(1,3),(1,3),(1,3),(1,3),(1,3),(1,3),(1,3),(1,3),(1,3),(1,3),(1,3),(1,3),(1,3),(1,3),(1,3),(1,1),(1,1),(1,1),(1,1),(1,1),(1,1),(1,1),(1,1),(1,1),(1,1),(1,1),(1,1),(1,1),(1,1),(1,1),(1,1),(1,1),(1,1)</v>
      </c>
      <c r="Q365" s="3" t="str">
        <f>IF(D365="坦克碎片",VLOOKUP(C365,道具信息!$N$2:$O$291,2,FALSE)&amp;"碎片",VLOOKUP(C365,道具信息!$N$2:$O$291,2,FALSE))</f>
        <v>T2部件</v>
      </c>
      <c r="R365" s="3">
        <f t="shared" si="247"/>
        <v>1872</v>
      </c>
      <c r="S365" s="11">
        <f t="shared" si="248"/>
        <v>0.188</v>
      </c>
      <c r="T365" s="3" t="str">
        <f>VLOOKUP(Q365,道具信息!$Q$3:$S$20,2,FALSE)</f>
        <v>CHEST_ITEM_TYPE_T2_PART</v>
      </c>
      <c r="U365" s="3" t="str">
        <f>IF(COUNTIF(U$322:U364,T365)=0,T365,"")</f>
        <v/>
      </c>
      <c r="V365" s="3" t="str">
        <f t="shared" si="228"/>
        <v>CHEST_ITEM_TYPE_T3_SHARD,CHEST_ITEM_TYPE_T4_SHARD,CHEST_ITEM_TYPE_T1_PART,CHEST_ITEM_TYPE_T2_PART</v>
      </c>
      <c r="W365" s="13" t="str">
        <f t="shared" si="223"/>
        <v/>
      </c>
      <c r="X365" s="3" t="str">
        <f t="shared" si="224"/>
        <v/>
      </c>
      <c r="Y365" s="3" t="str">
        <f t="shared" si="229"/>
        <v>18.9%,22.9%,32.1%,18.8%</v>
      </c>
    </row>
    <row r="366" spans="2:25" x14ac:dyDescent="0.3">
      <c r="B366" s="2">
        <f>数据源!AL398</f>
        <v>8</v>
      </c>
      <c r="C366" s="2" t="str">
        <f>数据源!AM398</f>
        <v>T3LP1</v>
      </c>
      <c r="D366" s="2" t="str">
        <f>数据源!AN398</f>
        <v>部件</v>
      </c>
      <c r="E366" s="2">
        <f>数据源!AO398</f>
        <v>433.2</v>
      </c>
      <c r="F366" s="2">
        <f>数据源!AP398</f>
        <v>1</v>
      </c>
      <c r="G366" s="2">
        <f>数据源!AQ398</f>
        <v>3.0000000000000001E-3</v>
      </c>
      <c r="H366" s="2">
        <f>数据源!AR398</f>
        <v>6.9598337950138502E-4</v>
      </c>
      <c r="I366" s="2">
        <f>数据源!AS398</f>
        <v>7</v>
      </c>
      <c r="J366" s="3">
        <f t="shared" si="249"/>
        <v>1</v>
      </c>
      <c r="K366" s="3">
        <f t="shared" si="250"/>
        <v>1</v>
      </c>
      <c r="L366" s="3" t="str">
        <f t="shared" si="240"/>
        <v>部件</v>
      </c>
      <c r="M366" s="3">
        <f t="shared" ca="1" si="241"/>
        <v>93001</v>
      </c>
      <c r="N366" s="3" t="str">
        <f t="shared" ca="1" si="242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</v>
      </c>
      <c r="O366" s="3" t="str">
        <f t="shared" si="243"/>
        <v>626,626,626,470,470,470,470,391,177,177,177,177,177,177,177,177,177,177,177,177,177,177,177,177,177,177,104,104,104,104,104,104,104,104,104,104,104,104,104,104,104,104,104,104,7</v>
      </c>
      <c r="P366" s="1" t="str">
        <f t="shared" si="244"/>
        <v>(2,4),(2,4),(2,4),(1,2),(1,2),(1,2),(1,1),(1,1),(1,3),(1,3),(1,3),(1,3),(1,3),(1,3),(1,3),(1,3),(1,3),(1,3),(1,3),(1,3),(1,3),(1,3),(1,3),(1,3),(1,3),(1,3),(1,1),(1,1),(1,1),(1,1),(1,1),(1,1),(1,1),(1,1),(1,1),(1,1),(1,1),(1,1),(1,1),(1,1),(1,1),(1,1),(1,1),(1,1),(1,1)</v>
      </c>
      <c r="Q366" s="3" t="str">
        <f>IF(D366="坦克碎片",VLOOKUP(C366,道具信息!$N$2:$O$291,2,FALSE)&amp;"碎片",VLOOKUP(C366,道具信息!$N$2:$O$291,2,FALSE))</f>
        <v>T3部件</v>
      </c>
      <c r="R366" s="3">
        <f t="shared" si="247"/>
        <v>126</v>
      </c>
      <c r="S366" s="11">
        <f t="shared" si="248"/>
        <v>1.2999999999999999E-2</v>
      </c>
      <c r="T366" s="3" t="str">
        <f>VLOOKUP(Q366,道具信息!$Q$3:$S$20,2,FALSE)</f>
        <v>CHEST_ITEM_TYPE_T3_PART</v>
      </c>
      <c r="U366" s="3" t="str">
        <f>IF(COUNTIF(U$322:U365,T366)=0,T366,"")</f>
        <v>CHEST_ITEM_TYPE_T3_PART</v>
      </c>
      <c r="V366" s="3" t="str">
        <f t="shared" si="228"/>
        <v>CHEST_ITEM_TYPE_T3_SHARD,CHEST_ITEM_TYPE_T4_SHARD,CHEST_ITEM_TYPE_T1_PART,CHEST_ITEM_TYPE_T2_PART,CHEST_ITEM_TYPE_T3_PART</v>
      </c>
      <c r="W366" s="13">
        <f t="shared" si="223"/>
        <v>1.2999999999999999E-2</v>
      </c>
      <c r="X366" s="3" t="str">
        <f t="shared" si="224"/>
        <v>1.3%</v>
      </c>
      <c r="Y366" s="3" t="str">
        <f t="shared" si="229"/>
        <v>18.9%,22.9%,32.1%,18.8%,1.3%</v>
      </c>
    </row>
    <row r="367" spans="2:25" x14ac:dyDescent="0.3">
      <c r="B367" s="2">
        <f>数据源!AL399</f>
        <v>8</v>
      </c>
      <c r="C367" s="2" t="str">
        <f>数据源!AM399</f>
        <v>T3LP3</v>
      </c>
      <c r="D367" s="2" t="str">
        <f>数据源!AN399</f>
        <v>部件</v>
      </c>
      <c r="E367" s="2">
        <f>数据源!AO399</f>
        <v>433.2</v>
      </c>
      <c r="F367" s="2">
        <f>数据源!AP399</f>
        <v>1</v>
      </c>
      <c r="G367" s="2">
        <f>数据源!AQ399</f>
        <v>3.0000000000000001E-3</v>
      </c>
      <c r="H367" s="2">
        <f>数据源!AR399</f>
        <v>6.9598337950138502E-4</v>
      </c>
      <c r="I367" s="2">
        <f>数据源!AS399</f>
        <v>7</v>
      </c>
      <c r="J367" s="3">
        <f t="shared" si="249"/>
        <v>1</v>
      </c>
      <c r="K367" s="3">
        <f t="shared" si="250"/>
        <v>1</v>
      </c>
      <c r="L367" s="3" t="str">
        <f t="shared" si="240"/>
        <v>部件</v>
      </c>
      <c r="M367" s="3">
        <f t="shared" ca="1" si="241"/>
        <v>93003</v>
      </c>
      <c r="N367" s="3" t="str">
        <f t="shared" ca="1" si="242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</v>
      </c>
      <c r="O367" s="3" t="str">
        <f t="shared" si="243"/>
        <v>626,626,626,470,470,470,470,391,177,177,177,177,177,177,177,177,177,177,177,177,177,177,177,177,177,177,104,104,104,104,104,104,104,104,104,104,104,104,104,104,104,104,104,104,7,7</v>
      </c>
      <c r="P367" s="1" t="str">
        <f t="shared" si="244"/>
        <v>(2,4),(2,4),(2,4),(1,2),(1,2),(1,2),(1,1),(1,1),(1,3),(1,3),(1,3),(1,3),(1,3),(1,3),(1,3),(1,3),(1,3),(1,3),(1,3),(1,3),(1,3),(1,3),(1,3),(1,3),(1,3),(1,3),(1,1),(1,1),(1,1),(1,1),(1,1),(1,1),(1,1),(1,1),(1,1),(1,1),(1,1),(1,1),(1,1),(1,1),(1,1),(1,1),(1,1),(1,1),(1,1),(1,1)</v>
      </c>
      <c r="Q367" s="3" t="str">
        <f>IF(D367="坦克碎片",VLOOKUP(C367,道具信息!$N$2:$O$291,2,FALSE)&amp;"碎片",VLOOKUP(C367,道具信息!$N$2:$O$291,2,FALSE))</f>
        <v>T3部件</v>
      </c>
      <c r="R367" s="3">
        <f t="shared" si="247"/>
        <v>126</v>
      </c>
      <c r="S367" s="11">
        <f t="shared" si="248"/>
        <v>1.2999999999999999E-2</v>
      </c>
      <c r="T367" s="3" t="str">
        <f>VLOOKUP(Q367,道具信息!$Q$3:$S$20,2,FALSE)</f>
        <v>CHEST_ITEM_TYPE_T3_PART</v>
      </c>
      <c r="U367" s="3" t="str">
        <f>IF(COUNTIF(U$322:U366,T367)=0,T367,"")</f>
        <v/>
      </c>
      <c r="V367" s="3" t="str">
        <f t="shared" si="228"/>
        <v>CHEST_ITEM_TYPE_T3_SHARD,CHEST_ITEM_TYPE_T4_SHARD,CHEST_ITEM_TYPE_T1_PART,CHEST_ITEM_TYPE_T2_PART,CHEST_ITEM_TYPE_T3_PART</v>
      </c>
      <c r="W367" s="13" t="str">
        <f t="shared" si="223"/>
        <v/>
      </c>
      <c r="X367" s="3" t="str">
        <f t="shared" si="224"/>
        <v/>
      </c>
      <c r="Y367" s="3" t="str">
        <f t="shared" si="229"/>
        <v>18.9%,22.9%,32.1%,18.8%,1.3%</v>
      </c>
    </row>
    <row r="368" spans="2:25" x14ac:dyDescent="0.3">
      <c r="B368" s="2">
        <f>数据源!AL400</f>
        <v>8</v>
      </c>
      <c r="C368" s="2" t="str">
        <f>数据源!AM400</f>
        <v>T3LP5</v>
      </c>
      <c r="D368" s="2" t="str">
        <f>数据源!AN400</f>
        <v>部件</v>
      </c>
      <c r="E368" s="2">
        <f>数据源!AO400</f>
        <v>433.2</v>
      </c>
      <c r="F368" s="2">
        <f>数据源!AP400</f>
        <v>1</v>
      </c>
      <c r="G368" s="2">
        <f>数据源!AQ400</f>
        <v>3.0000000000000001E-3</v>
      </c>
      <c r="H368" s="2">
        <f>数据源!AR400</f>
        <v>6.9598337950138502E-4</v>
      </c>
      <c r="I368" s="2">
        <f>数据源!AS400</f>
        <v>7</v>
      </c>
      <c r="J368" s="3">
        <f t="shared" si="249"/>
        <v>1</v>
      </c>
      <c r="K368" s="3">
        <f t="shared" si="250"/>
        <v>1</v>
      </c>
      <c r="L368" s="3" t="str">
        <f t="shared" si="240"/>
        <v>部件</v>
      </c>
      <c r="M368" s="3">
        <f t="shared" ca="1" si="241"/>
        <v>93005</v>
      </c>
      <c r="N368" s="3" t="str">
        <f t="shared" ca="1" si="242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</v>
      </c>
      <c r="O368" s="3" t="str">
        <f t="shared" si="243"/>
        <v>626,626,626,470,470,470,470,391,177,177,177,177,177,177,177,177,177,177,177,177,177,177,177,177,177,177,104,104,104,104,104,104,104,104,104,104,104,104,104,104,104,104,104,104,7,7,7</v>
      </c>
      <c r="P368" s="1" t="str">
        <f t="shared" si="244"/>
        <v>(2,4),(2,4),(2,4),(1,2),(1,2),(1,2),(1,1),(1,1),(1,3),(1,3),(1,3),(1,3),(1,3),(1,3),(1,3),(1,3),(1,3),(1,3),(1,3),(1,3),(1,3),(1,3),(1,3),(1,3),(1,3),(1,3),(1,1),(1,1),(1,1),(1,1),(1,1),(1,1),(1,1),(1,1),(1,1),(1,1),(1,1),(1,1),(1,1),(1,1),(1,1),(1,1),(1,1),(1,1),(1,1),(1,1),(1,1)</v>
      </c>
      <c r="Q368" s="3" t="str">
        <f>IF(D368="坦克碎片",VLOOKUP(C368,道具信息!$N$2:$O$291,2,FALSE)&amp;"碎片",VLOOKUP(C368,道具信息!$N$2:$O$291,2,FALSE))</f>
        <v>T3部件</v>
      </c>
      <c r="R368" s="3">
        <f t="shared" si="247"/>
        <v>126</v>
      </c>
      <c r="S368" s="11">
        <f t="shared" si="248"/>
        <v>1.2999999999999999E-2</v>
      </c>
      <c r="T368" s="3" t="str">
        <f>VLOOKUP(Q368,道具信息!$Q$3:$S$20,2,FALSE)</f>
        <v>CHEST_ITEM_TYPE_T3_PART</v>
      </c>
      <c r="U368" s="3" t="str">
        <f>IF(COUNTIF(U$322:U367,T368)=0,T368,"")</f>
        <v/>
      </c>
      <c r="V368" s="3" t="str">
        <f t="shared" si="228"/>
        <v>CHEST_ITEM_TYPE_T3_SHARD,CHEST_ITEM_TYPE_T4_SHARD,CHEST_ITEM_TYPE_T1_PART,CHEST_ITEM_TYPE_T2_PART,CHEST_ITEM_TYPE_T3_PART</v>
      </c>
      <c r="W368" s="13" t="str">
        <f t="shared" si="223"/>
        <v/>
      </c>
      <c r="X368" s="3" t="str">
        <f t="shared" si="224"/>
        <v/>
      </c>
      <c r="Y368" s="3" t="str">
        <f t="shared" si="229"/>
        <v>18.9%,22.9%,32.1%,18.8%,1.3%</v>
      </c>
    </row>
    <row r="369" spans="2:25" x14ac:dyDescent="0.3">
      <c r="B369" s="2">
        <f>数据源!AL401</f>
        <v>8</v>
      </c>
      <c r="C369" s="2" t="str">
        <f>数据源!AM401</f>
        <v>T3MP1</v>
      </c>
      <c r="D369" s="2" t="str">
        <f>数据源!AN401</f>
        <v>部件</v>
      </c>
      <c r="E369" s="2">
        <f>数据源!AO401</f>
        <v>433.2</v>
      </c>
      <c r="F369" s="2">
        <f>数据源!AP401</f>
        <v>1</v>
      </c>
      <c r="G369" s="2">
        <f>数据源!AQ401</f>
        <v>3.0000000000000001E-3</v>
      </c>
      <c r="H369" s="2">
        <f>数据源!AR401</f>
        <v>6.9598337950138502E-4</v>
      </c>
      <c r="I369" s="2">
        <f>数据源!AS401</f>
        <v>7</v>
      </c>
      <c r="J369" s="3">
        <f t="shared" si="249"/>
        <v>1</v>
      </c>
      <c r="K369" s="3">
        <f t="shared" si="250"/>
        <v>1</v>
      </c>
      <c r="L369" s="3" t="str">
        <f t="shared" si="240"/>
        <v>部件</v>
      </c>
      <c r="M369" s="3">
        <f t="shared" ca="1" si="241"/>
        <v>93101</v>
      </c>
      <c r="N369" s="3" t="str">
        <f t="shared" ca="1" si="242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</v>
      </c>
      <c r="O369" s="3" t="str">
        <f t="shared" si="243"/>
        <v>626,626,626,470,470,470,470,391,177,177,177,177,177,177,177,177,177,177,177,177,177,177,177,177,177,177,104,104,104,104,104,104,104,104,104,104,104,104,104,104,104,104,104,104,7,7,7,7</v>
      </c>
      <c r="P369" s="1" t="str">
        <f t="shared" si="244"/>
        <v>(2,4),(2,4),(2,4),(1,2),(1,2),(1,2),(1,1),(1,1),(1,3),(1,3),(1,3),(1,3),(1,3),(1,3),(1,3),(1,3),(1,3),(1,3),(1,3),(1,3),(1,3),(1,3),(1,3),(1,3),(1,3),(1,3),(1,1),(1,1),(1,1),(1,1),(1,1),(1,1),(1,1),(1,1),(1,1),(1,1),(1,1),(1,1),(1,1),(1,1),(1,1),(1,1),(1,1),(1,1),(1,1),(1,1),(1,1),(1,1)</v>
      </c>
      <c r="Q369" s="3" t="str">
        <f>IF(D369="坦克碎片",VLOOKUP(C369,道具信息!$N$2:$O$291,2,FALSE)&amp;"碎片",VLOOKUP(C369,道具信息!$N$2:$O$291,2,FALSE))</f>
        <v>T3部件</v>
      </c>
      <c r="R369" s="3">
        <f t="shared" si="247"/>
        <v>126</v>
      </c>
      <c r="S369" s="11">
        <f t="shared" si="248"/>
        <v>1.2999999999999999E-2</v>
      </c>
      <c r="T369" s="3" t="str">
        <f>VLOOKUP(Q369,道具信息!$Q$3:$S$20,2,FALSE)</f>
        <v>CHEST_ITEM_TYPE_T3_PART</v>
      </c>
      <c r="U369" s="3" t="str">
        <f>IF(COUNTIF(U$322:U368,T369)=0,T369,"")</f>
        <v/>
      </c>
      <c r="V369" s="3" t="str">
        <f t="shared" si="228"/>
        <v>CHEST_ITEM_TYPE_T3_SHARD,CHEST_ITEM_TYPE_T4_SHARD,CHEST_ITEM_TYPE_T1_PART,CHEST_ITEM_TYPE_T2_PART,CHEST_ITEM_TYPE_T3_PART</v>
      </c>
      <c r="W369" s="13" t="str">
        <f t="shared" si="223"/>
        <v/>
      </c>
      <c r="X369" s="3" t="str">
        <f t="shared" si="224"/>
        <v/>
      </c>
      <c r="Y369" s="3" t="str">
        <f t="shared" si="229"/>
        <v>18.9%,22.9%,32.1%,18.8%,1.3%</v>
      </c>
    </row>
    <row r="370" spans="2:25" x14ac:dyDescent="0.3">
      <c r="B370" s="2">
        <f>数据源!AL402</f>
        <v>8</v>
      </c>
      <c r="C370" s="2" t="str">
        <f>数据源!AM402</f>
        <v>T3MP3</v>
      </c>
      <c r="D370" s="2" t="str">
        <f>数据源!AN402</f>
        <v>部件</v>
      </c>
      <c r="E370" s="2">
        <f>数据源!AO402</f>
        <v>433.2</v>
      </c>
      <c r="F370" s="2">
        <f>数据源!AP402</f>
        <v>1</v>
      </c>
      <c r="G370" s="2">
        <f>数据源!AQ402</f>
        <v>3.0000000000000001E-3</v>
      </c>
      <c r="H370" s="2">
        <f>数据源!AR402</f>
        <v>6.9598337950138502E-4</v>
      </c>
      <c r="I370" s="2">
        <f>数据源!AS402</f>
        <v>7</v>
      </c>
      <c r="J370" s="3">
        <f>ROUNDUP(IF(F370&gt;1,F370-ROUNDDOWN(SQRT(F370),0),F370),0)</f>
        <v>1</v>
      </c>
      <c r="K370" s="3">
        <f>F370*2-J370</f>
        <v>1</v>
      </c>
      <c r="L370" s="3" t="str">
        <f t="shared" si="240"/>
        <v>部件</v>
      </c>
      <c r="M370" s="3">
        <f t="shared" ca="1" si="241"/>
        <v>93103</v>
      </c>
      <c r="N370" s="3" t="str">
        <f t="shared" ca="1" si="242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</v>
      </c>
      <c r="O370" s="3" t="str">
        <f t="shared" si="243"/>
        <v>626,626,626,470,470,470,470,391,177,177,177,177,177,177,177,177,177,177,177,177,177,177,177,177,177,177,104,104,104,104,104,104,104,104,104,104,104,104,104,104,104,104,104,104,7,7,7,7,7</v>
      </c>
      <c r="P370" s="1" t="str">
        <f t="shared" si="244"/>
        <v>(2,4),(2,4),(2,4),(1,2),(1,2),(1,2),(1,1),(1,1),(1,3),(1,3),(1,3),(1,3),(1,3),(1,3),(1,3),(1,3),(1,3),(1,3),(1,3),(1,3),(1,3),(1,3),(1,3),(1,3),(1,3),(1,3),(1,1),(1,1),(1,1),(1,1),(1,1),(1,1),(1,1),(1,1),(1,1),(1,1),(1,1),(1,1),(1,1),(1,1),(1,1),(1,1),(1,1),(1,1),(1,1),(1,1),(1,1),(1,1),(1,1)</v>
      </c>
      <c r="Q370" s="3" t="str">
        <f>IF(D370="坦克碎片",VLOOKUP(C370,道具信息!$N$2:$O$291,2,FALSE)&amp;"碎片",VLOOKUP(C370,道具信息!$N$2:$O$291,2,FALSE))</f>
        <v>T3部件</v>
      </c>
      <c r="R370" s="3">
        <f t="shared" si="247"/>
        <v>126</v>
      </c>
      <c r="S370" s="11">
        <f t="shared" si="248"/>
        <v>1.2999999999999999E-2</v>
      </c>
      <c r="T370" s="3" t="str">
        <f>VLOOKUP(Q370,道具信息!$Q$3:$S$20,2,FALSE)</f>
        <v>CHEST_ITEM_TYPE_T3_PART</v>
      </c>
      <c r="U370" s="3" t="str">
        <f>IF(COUNTIF(U$322:U369,T370)=0,T370,"")</f>
        <v/>
      </c>
      <c r="V370" s="3" t="str">
        <f t="shared" si="228"/>
        <v>CHEST_ITEM_TYPE_T3_SHARD,CHEST_ITEM_TYPE_T4_SHARD,CHEST_ITEM_TYPE_T1_PART,CHEST_ITEM_TYPE_T2_PART,CHEST_ITEM_TYPE_T3_PART</v>
      </c>
      <c r="W370" s="13" t="str">
        <f t="shared" si="223"/>
        <v/>
      </c>
      <c r="X370" s="3" t="str">
        <f t="shared" si="224"/>
        <v/>
      </c>
      <c r="Y370" s="3" t="str">
        <f t="shared" si="229"/>
        <v>18.9%,22.9%,32.1%,18.8%,1.3%</v>
      </c>
    </row>
    <row r="371" spans="2:25" x14ac:dyDescent="0.3">
      <c r="B371" s="2">
        <f>数据源!AL403</f>
        <v>8</v>
      </c>
      <c r="C371" s="2" t="str">
        <f>数据源!AM403</f>
        <v>T3MP5</v>
      </c>
      <c r="D371" s="2" t="str">
        <f>数据源!AN403</f>
        <v>部件</v>
      </c>
      <c r="E371" s="2">
        <f>数据源!AO403</f>
        <v>433.2</v>
      </c>
      <c r="F371" s="2">
        <f>数据源!AP403</f>
        <v>1</v>
      </c>
      <c r="G371" s="2">
        <f>数据源!AQ403</f>
        <v>3.0000000000000001E-3</v>
      </c>
      <c r="H371" s="2">
        <f>数据源!AR403</f>
        <v>6.9598337950138502E-4</v>
      </c>
      <c r="I371" s="2">
        <f>数据源!AS403</f>
        <v>7</v>
      </c>
      <c r="J371" s="3">
        <f t="shared" ref="J371:J381" si="251">ROUNDUP(IF(F371&gt;1,F371-ROUNDDOWN(SQRT(F371),0),F371),0)</f>
        <v>1</v>
      </c>
      <c r="K371" s="3">
        <f t="shared" ref="K371:K381" si="252">F371*2-J371</f>
        <v>1</v>
      </c>
      <c r="L371" s="3" t="str">
        <f t="shared" si="240"/>
        <v>部件</v>
      </c>
      <c r="M371" s="3">
        <f t="shared" ca="1" si="241"/>
        <v>93105</v>
      </c>
      <c r="N371" s="3" t="str">
        <f t="shared" ca="1" si="242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371" s="3" t="str">
        <f t="shared" si="243"/>
        <v>626,626,626,470,470,470,470,391,177,177,177,177,177,177,177,177,177,177,177,177,177,177,177,177,177,177,104,104,104,104,104,104,104,104,104,104,104,104,104,104,104,104,104,104,7,7,7,7,7,7</v>
      </c>
      <c r="P371" s="1" t="str">
        <f t="shared" si="244"/>
        <v>(2,4),(2,4),(2,4),(1,2),(1,2),(1,2),(1,1),(1,1),(1,3),(1,3),(1,3),(1,3),(1,3),(1,3),(1,3),(1,3),(1,3),(1,3),(1,3),(1,3),(1,3),(1,3),(1,3),(1,3),(1,3),(1,3),(1,1),(1,1),(1,1),(1,1),(1,1),(1,1),(1,1),(1,1),(1,1),(1,1),(1,1),(1,1),(1,1),(1,1),(1,1),(1,1),(1,1),(1,1),(1,1),(1,1),(1,1),(1,1),(1,1),(1,1)</v>
      </c>
      <c r="Q371" s="3" t="str">
        <f>IF(D371="坦克碎片",VLOOKUP(C371,道具信息!$N$2:$O$291,2,FALSE)&amp;"碎片",VLOOKUP(C371,道具信息!$N$2:$O$291,2,FALSE))</f>
        <v>T3部件</v>
      </c>
      <c r="R371" s="3">
        <f t="shared" si="247"/>
        <v>126</v>
      </c>
      <c r="S371" s="11">
        <f t="shared" si="248"/>
        <v>1.2999999999999999E-2</v>
      </c>
      <c r="T371" s="3" t="str">
        <f>VLOOKUP(Q371,道具信息!$Q$3:$S$20,2,FALSE)</f>
        <v>CHEST_ITEM_TYPE_T3_PART</v>
      </c>
      <c r="U371" s="3" t="str">
        <f>IF(COUNTIF(U$322:U370,T371)=0,T371,"")</f>
        <v/>
      </c>
      <c r="V371" s="3" t="str">
        <f t="shared" si="228"/>
        <v>CHEST_ITEM_TYPE_T3_SHARD,CHEST_ITEM_TYPE_T4_SHARD,CHEST_ITEM_TYPE_T1_PART,CHEST_ITEM_TYPE_T2_PART,CHEST_ITEM_TYPE_T3_PART</v>
      </c>
      <c r="W371" s="13" t="str">
        <f t="shared" si="223"/>
        <v/>
      </c>
      <c r="X371" s="3" t="str">
        <f t="shared" si="224"/>
        <v/>
      </c>
      <c r="Y371" s="3" t="str">
        <f t="shared" si="229"/>
        <v>18.9%,22.9%,32.1%,18.8%,1.3%</v>
      </c>
    </row>
    <row r="372" spans="2:25" x14ac:dyDescent="0.3">
      <c r="B372" s="2">
        <f>数据源!AL404</f>
        <v>8</v>
      </c>
      <c r="C372" s="2" t="str">
        <f>数据源!AM404</f>
        <v>T3HP1</v>
      </c>
      <c r="D372" s="2" t="str">
        <f>数据源!AN404</f>
        <v>部件</v>
      </c>
      <c r="E372" s="2">
        <f>数据源!AO404</f>
        <v>433.2</v>
      </c>
      <c r="F372" s="2">
        <f>数据源!AP404</f>
        <v>1</v>
      </c>
      <c r="G372" s="2">
        <f>数据源!AQ404</f>
        <v>3.0000000000000001E-3</v>
      </c>
      <c r="H372" s="2">
        <f>数据源!AR404</f>
        <v>6.9598337950138502E-4</v>
      </c>
      <c r="I372" s="2">
        <f>数据源!AS404</f>
        <v>7</v>
      </c>
      <c r="J372" s="3">
        <f t="shared" si="251"/>
        <v>1</v>
      </c>
      <c r="K372" s="3">
        <f t="shared" si="252"/>
        <v>1</v>
      </c>
      <c r="L372" s="3" t="str">
        <f t="shared" si="240"/>
        <v>部件</v>
      </c>
      <c r="M372" s="3">
        <f t="shared" ca="1" si="241"/>
        <v>93201</v>
      </c>
      <c r="N372" s="3" t="str">
        <f t="shared" ca="1" si="242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372" s="3" t="str">
        <f t="shared" si="243"/>
        <v>626,626,626,470,470,470,470,391,177,177,177,177,177,177,177,177,177,177,177,177,177,177,177,177,177,177,104,104,104,104,104,104,104,104,104,104,104,104,104,104,104,104,104,104,7,7,7,7,7,7,7</v>
      </c>
      <c r="P372" s="1" t="str">
        <f t="shared" si="244"/>
        <v>(2,4),(2,4),(2,4),(1,2),(1,2),(1,2),(1,1),(1,1),(1,3),(1,3),(1,3),(1,3),(1,3),(1,3),(1,3),(1,3),(1,3),(1,3),(1,3),(1,3),(1,3),(1,3),(1,3),(1,3),(1,3),(1,3),(1,1),(1,1),(1,1),(1,1),(1,1),(1,1),(1,1),(1,1),(1,1),(1,1),(1,1),(1,1),(1,1),(1,1),(1,1),(1,1),(1,1),(1,1),(1,1),(1,1),(1,1),(1,1),(1,1),(1,1),(1,1)</v>
      </c>
      <c r="Q372" s="3" t="str">
        <f>IF(D372="坦克碎片",VLOOKUP(C372,道具信息!$N$2:$O$291,2,FALSE)&amp;"碎片",VLOOKUP(C372,道具信息!$N$2:$O$291,2,FALSE))</f>
        <v>T3部件</v>
      </c>
      <c r="R372" s="3">
        <f t="shared" si="247"/>
        <v>126</v>
      </c>
      <c r="S372" s="11">
        <f t="shared" si="248"/>
        <v>1.2999999999999999E-2</v>
      </c>
      <c r="T372" s="3" t="str">
        <f>VLOOKUP(Q372,道具信息!$Q$3:$S$20,2,FALSE)</f>
        <v>CHEST_ITEM_TYPE_T3_PART</v>
      </c>
      <c r="U372" s="3" t="str">
        <f>IF(COUNTIF(U$322:U371,T372)=0,T372,"")</f>
        <v/>
      </c>
      <c r="V372" s="3" t="str">
        <f t="shared" si="228"/>
        <v>CHEST_ITEM_TYPE_T3_SHARD,CHEST_ITEM_TYPE_T4_SHARD,CHEST_ITEM_TYPE_T1_PART,CHEST_ITEM_TYPE_T2_PART,CHEST_ITEM_TYPE_T3_PART</v>
      </c>
      <c r="W372" s="13" t="str">
        <f t="shared" si="223"/>
        <v/>
      </c>
      <c r="X372" s="3" t="str">
        <f t="shared" si="224"/>
        <v/>
      </c>
      <c r="Y372" s="3" t="str">
        <f t="shared" si="229"/>
        <v>18.9%,22.9%,32.1%,18.8%,1.3%</v>
      </c>
    </row>
    <row r="373" spans="2:25" x14ac:dyDescent="0.3">
      <c r="B373" s="2">
        <f>数据源!AL405</f>
        <v>8</v>
      </c>
      <c r="C373" s="2" t="str">
        <f>数据源!AM405</f>
        <v>T3HP3</v>
      </c>
      <c r="D373" s="2" t="str">
        <f>数据源!AN405</f>
        <v>部件</v>
      </c>
      <c r="E373" s="2">
        <f>数据源!AO405</f>
        <v>433.2</v>
      </c>
      <c r="F373" s="2">
        <f>数据源!AP405</f>
        <v>1</v>
      </c>
      <c r="G373" s="2">
        <f>数据源!AQ405</f>
        <v>3.0000000000000001E-3</v>
      </c>
      <c r="H373" s="2">
        <f>数据源!AR405</f>
        <v>6.9598337950138502E-4</v>
      </c>
      <c r="I373" s="2">
        <f>数据源!AS405</f>
        <v>7</v>
      </c>
      <c r="J373" s="3">
        <f t="shared" si="251"/>
        <v>1</v>
      </c>
      <c r="K373" s="3">
        <f t="shared" si="252"/>
        <v>1</v>
      </c>
      <c r="L373" s="3" t="str">
        <f t="shared" si="240"/>
        <v>部件</v>
      </c>
      <c r="M373" s="3">
        <f t="shared" ca="1" si="241"/>
        <v>93203</v>
      </c>
      <c r="N373" s="3" t="str">
        <f t="shared" ca="1" si="242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373" s="3" t="str">
        <f t="shared" si="243"/>
        <v>626,626,626,470,470,470,470,391,177,177,177,177,177,177,177,177,177,177,177,177,177,177,177,177,177,177,104,104,104,104,104,104,104,104,104,104,104,104,104,104,104,104,104,104,7,7,7,7,7,7,7,7</v>
      </c>
      <c r="P373" s="1" t="str">
        <f t="shared" si="244"/>
        <v>(2,4),(2,4),(2,4),(1,2),(1,2),(1,2),(1,1),(1,1),(1,3),(1,3),(1,3),(1,3),(1,3),(1,3),(1,3),(1,3),(1,3),(1,3),(1,3),(1,3),(1,3),(1,3),(1,3),(1,3),(1,3),(1,3),(1,1),(1,1),(1,1),(1,1),(1,1),(1,1),(1,1),(1,1),(1,1),(1,1),(1,1),(1,1),(1,1),(1,1),(1,1),(1,1),(1,1),(1,1),(1,1),(1,1),(1,1),(1,1),(1,1),(1,1),(1,1),(1,1)</v>
      </c>
      <c r="Q373" s="3" t="str">
        <f>IF(D373="坦克碎片",VLOOKUP(C373,道具信息!$N$2:$O$291,2,FALSE)&amp;"碎片",VLOOKUP(C373,道具信息!$N$2:$O$291,2,FALSE))</f>
        <v>T3部件</v>
      </c>
      <c r="R373" s="3">
        <f t="shared" si="247"/>
        <v>126</v>
      </c>
      <c r="S373" s="11">
        <f t="shared" si="248"/>
        <v>1.2999999999999999E-2</v>
      </c>
      <c r="T373" s="3" t="str">
        <f>VLOOKUP(Q373,道具信息!$Q$3:$S$20,2,FALSE)</f>
        <v>CHEST_ITEM_TYPE_T3_PART</v>
      </c>
      <c r="U373" s="3" t="str">
        <f>IF(COUNTIF(U$322:U372,T373)=0,T373,"")</f>
        <v/>
      </c>
      <c r="V373" s="3" t="str">
        <f t="shared" si="228"/>
        <v>CHEST_ITEM_TYPE_T3_SHARD,CHEST_ITEM_TYPE_T4_SHARD,CHEST_ITEM_TYPE_T1_PART,CHEST_ITEM_TYPE_T2_PART,CHEST_ITEM_TYPE_T3_PART</v>
      </c>
      <c r="W373" s="13" t="str">
        <f t="shared" si="223"/>
        <v/>
      </c>
      <c r="X373" s="3" t="str">
        <f t="shared" si="224"/>
        <v/>
      </c>
      <c r="Y373" s="3" t="str">
        <f t="shared" si="229"/>
        <v>18.9%,22.9%,32.1%,18.8%,1.3%</v>
      </c>
    </row>
    <row r="374" spans="2:25" x14ac:dyDescent="0.3">
      <c r="B374" s="2">
        <f>数据源!AL406</f>
        <v>8</v>
      </c>
      <c r="C374" s="2" t="str">
        <f>数据源!AM406</f>
        <v>T3HP5</v>
      </c>
      <c r="D374" s="2" t="str">
        <f>数据源!AN406</f>
        <v>部件</v>
      </c>
      <c r="E374" s="2">
        <f>数据源!AO406</f>
        <v>433.2</v>
      </c>
      <c r="F374" s="2">
        <f>数据源!AP406</f>
        <v>1</v>
      </c>
      <c r="G374" s="2">
        <f>数据源!AQ406</f>
        <v>3.0000000000000001E-3</v>
      </c>
      <c r="H374" s="2">
        <f>数据源!AR406</f>
        <v>6.9598337950138502E-4</v>
      </c>
      <c r="I374" s="2">
        <f>数据源!AS406</f>
        <v>7</v>
      </c>
      <c r="J374" s="3">
        <f t="shared" si="251"/>
        <v>1</v>
      </c>
      <c r="K374" s="3">
        <f t="shared" si="252"/>
        <v>1</v>
      </c>
      <c r="L374" s="3" t="str">
        <f t="shared" si="240"/>
        <v>部件</v>
      </c>
      <c r="M374" s="3">
        <f t="shared" ca="1" si="241"/>
        <v>93205</v>
      </c>
      <c r="N374" s="3" t="str">
        <f t="shared" ca="1" si="242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374" s="3" t="str">
        <f t="shared" si="243"/>
        <v>626,626,626,470,470,470,470,391,177,177,177,177,177,177,177,177,177,177,177,177,177,177,177,177,177,177,104,104,104,104,104,104,104,104,104,104,104,104,104,104,104,104,104,104,7,7,7,7,7,7,7,7,7</v>
      </c>
      <c r="P374" s="1" t="str">
        <f t="shared" si="244"/>
        <v>(2,4),(2,4),(2,4),(1,2),(1,2),(1,2),(1,1),(1,1),(1,3),(1,3),(1,3),(1,3),(1,3),(1,3),(1,3),(1,3),(1,3),(1,3),(1,3),(1,3),(1,3),(1,3),(1,3),(1,3),(1,3),(1,3),(1,1),(1,1),(1,1),(1,1),(1,1),(1,1),(1,1),(1,1),(1,1),(1,1),(1,1),(1,1),(1,1),(1,1),(1,1),(1,1),(1,1),(1,1),(1,1),(1,1),(1,1),(1,1),(1,1),(1,1),(1,1),(1,1),(1,1)</v>
      </c>
      <c r="Q374" s="3" t="str">
        <f>IF(D374="坦克碎片",VLOOKUP(C374,道具信息!$N$2:$O$291,2,FALSE)&amp;"碎片",VLOOKUP(C374,道具信息!$N$2:$O$291,2,FALSE))</f>
        <v>T3部件</v>
      </c>
      <c r="R374" s="3">
        <f t="shared" si="247"/>
        <v>126</v>
      </c>
      <c r="S374" s="11">
        <f t="shared" si="248"/>
        <v>1.2999999999999999E-2</v>
      </c>
      <c r="T374" s="3" t="str">
        <f>VLOOKUP(Q374,道具信息!$Q$3:$S$20,2,FALSE)</f>
        <v>CHEST_ITEM_TYPE_T3_PART</v>
      </c>
      <c r="U374" s="3" t="str">
        <f>IF(COUNTIF(U$322:U373,T374)=0,T374,"")</f>
        <v/>
      </c>
      <c r="V374" s="3" t="str">
        <f t="shared" si="228"/>
        <v>CHEST_ITEM_TYPE_T3_SHARD,CHEST_ITEM_TYPE_T4_SHARD,CHEST_ITEM_TYPE_T1_PART,CHEST_ITEM_TYPE_T2_PART,CHEST_ITEM_TYPE_T3_PART</v>
      </c>
      <c r="W374" s="13" t="str">
        <f t="shared" si="223"/>
        <v/>
      </c>
      <c r="X374" s="3" t="str">
        <f t="shared" si="224"/>
        <v/>
      </c>
      <c r="Y374" s="3" t="str">
        <f t="shared" si="229"/>
        <v>18.9%,22.9%,32.1%,18.8%,1.3%</v>
      </c>
    </row>
    <row r="375" spans="2:25" x14ac:dyDescent="0.3">
      <c r="B375" s="2">
        <f>数据源!AL407</f>
        <v>8</v>
      </c>
      <c r="C375" s="2" t="str">
        <f>数据源!AM407</f>
        <v>T3LP2</v>
      </c>
      <c r="D375" s="2" t="str">
        <f>数据源!AN407</f>
        <v>部件</v>
      </c>
      <c r="E375" s="2">
        <f>数据源!AO407</f>
        <v>433.2</v>
      </c>
      <c r="F375" s="2">
        <f>数据源!AP407</f>
        <v>1</v>
      </c>
      <c r="G375" s="2">
        <f>数据源!AQ407</f>
        <v>3.0000000000000001E-3</v>
      </c>
      <c r="H375" s="2">
        <f>数据源!AR407</f>
        <v>6.9598337950138502E-4</v>
      </c>
      <c r="I375" s="2">
        <f>数据源!AS407</f>
        <v>7</v>
      </c>
      <c r="J375" s="3">
        <f t="shared" si="251"/>
        <v>1</v>
      </c>
      <c r="K375" s="3">
        <f t="shared" si="252"/>
        <v>1</v>
      </c>
      <c r="L375" s="3" t="str">
        <f t="shared" si="240"/>
        <v>部件</v>
      </c>
      <c r="M375" s="3">
        <f t="shared" ca="1" si="241"/>
        <v>93002</v>
      </c>
      <c r="N375" s="3" t="str">
        <f t="shared" ca="1" si="242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375" s="3" t="str">
        <f t="shared" si="243"/>
        <v>626,626,626,470,470,470,470,391,177,177,177,177,177,177,177,177,177,177,177,177,177,177,177,177,177,177,104,104,104,104,104,104,104,104,104,104,104,104,104,104,104,104,104,104,7,7,7,7,7,7,7,7,7,7</v>
      </c>
      <c r="P375" s="1" t="str">
        <f t="shared" si="244"/>
        <v>(2,4),(2,4),(2,4),(1,2),(1,2),(1,2),(1,1),(1,1),(1,3),(1,3),(1,3),(1,3),(1,3),(1,3),(1,3),(1,3),(1,3),(1,3),(1,3),(1,3),(1,3),(1,3),(1,3),(1,3),(1,3),(1,3),(1,1),(1,1),(1,1),(1,1),(1,1),(1,1),(1,1),(1,1),(1,1),(1,1),(1,1),(1,1),(1,1),(1,1),(1,1),(1,1),(1,1),(1,1),(1,1),(1,1),(1,1),(1,1),(1,1),(1,1),(1,1),(1,1),(1,1),(1,1)</v>
      </c>
      <c r="Q375" s="3" t="str">
        <f>IF(D375="坦克碎片",VLOOKUP(C375,道具信息!$N$2:$O$291,2,FALSE)&amp;"碎片",VLOOKUP(C375,道具信息!$N$2:$O$291,2,FALSE))</f>
        <v>T3部件</v>
      </c>
      <c r="R375" s="3">
        <f t="shared" si="247"/>
        <v>126</v>
      </c>
      <c r="S375" s="11">
        <f t="shared" si="248"/>
        <v>1.2999999999999999E-2</v>
      </c>
      <c r="T375" s="3" t="str">
        <f>VLOOKUP(Q375,道具信息!$Q$3:$S$20,2,FALSE)</f>
        <v>CHEST_ITEM_TYPE_T3_PART</v>
      </c>
      <c r="U375" s="3" t="str">
        <f>IF(COUNTIF(U$322:U374,T375)=0,T375,"")</f>
        <v/>
      </c>
      <c r="V375" s="3" t="str">
        <f t="shared" si="228"/>
        <v>CHEST_ITEM_TYPE_T3_SHARD,CHEST_ITEM_TYPE_T4_SHARD,CHEST_ITEM_TYPE_T1_PART,CHEST_ITEM_TYPE_T2_PART,CHEST_ITEM_TYPE_T3_PART</v>
      </c>
      <c r="W375" s="13" t="str">
        <f t="shared" si="223"/>
        <v/>
      </c>
      <c r="X375" s="3" t="str">
        <f t="shared" si="224"/>
        <v/>
      </c>
      <c r="Y375" s="3" t="str">
        <f t="shared" si="229"/>
        <v>18.9%,22.9%,32.1%,18.8%,1.3%</v>
      </c>
    </row>
    <row r="376" spans="2:25" x14ac:dyDescent="0.3">
      <c r="B376" s="2">
        <f>数据源!AL408</f>
        <v>8</v>
      </c>
      <c r="C376" s="2" t="str">
        <f>数据源!AM408</f>
        <v>T3LP4</v>
      </c>
      <c r="D376" s="2" t="str">
        <f>数据源!AN408</f>
        <v>部件</v>
      </c>
      <c r="E376" s="2">
        <f>数据源!AO408</f>
        <v>433.2</v>
      </c>
      <c r="F376" s="2">
        <f>数据源!AP408</f>
        <v>1</v>
      </c>
      <c r="G376" s="2">
        <f>数据源!AQ408</f>
        <v>3.0000000000000001E-3</v>
      </c>
      <c r="H376" s="2">
        <f>数据源!AR408</f>
        <v>6.9598337950138502E-4</v>
      </c>
      <c r="I376" s="2">
        <f>数据源!AS408</f>
        <v>7</v>
      </c>
      <c r="J376" s="3">
        <f t="shared" si="251"/>
        <v>1</v>
      </c>
      <c r="K376" s="3">
        <f t="shared" si="252"/>
        <v>1</v>
      </c>
      <c r="L376" s="3" t="str">
        <f t="shared" ref="L376:L387" si="253">RIGHT(D376,2)</f>
        <v>部件</v>
      </c>
      <c r="M376" s="3">
        <f t="shared" ref="M376:M387" ca="1" si="254">IF(OR(L376="坦克",L376="碎片"),VLOOKUP(C376,INDIRECT("坦克ID"),MATCH(L376&amp;"ID",INDIRECT("坦克标头"),0),FALSE),VLOOKUP(C376,INDIRECT(L376&amp;"ID"),2,FALSE))</f>
        <v>93004</v>
      </c>
      <c r="N376" s="3" t="str">
        <f t="shared" ref="N376:N387" ca="1" si="255">N375&amp;","&amp;M376</f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376" s="3" t="str">
        <f t="shared" ref="O376:O387" si="256">O375&amp;","&amp;I376</f>
        <v>626,626,626,470,470,470,470,391,177,177,177,177,177,177,177,177,177,177,177,177,177,177,177,177,177,177,104,104,104,104,104,104,104,104,104,104,104,104,104,104,104,104,104,104,7,7,7,7,7,7,7,7,7,7,7</v>
      </c>
      <c r="P376" s="1" t="str">
        <f t="shared" ref="P376:P387" si="257">P375&amp;","&amp;"("&amp;J376&amp;","&amp;K376&amp;")"</f>
        <v>(2,4),(2,4),(2,4),(1,2),(1,2),(1,2),(1,1),(1,1),(1,3),(1,3),(1,3),(1,3),(1,3),(1,3),(1,3),(1,3),(1,3),(1,3),(1,3),(1,3),(1,3),(1,3),(1,3),(1,3),(1,3),(1,3),(1,1),(1,1),(1,1),(1,1),(1,1),(1,1),(1,1),(1,1),(1,1),(1,1),(1,1),(1,1),(1,1),(1,1),(1,1),(1,1),(1,1),(1,1),(1,1),(1,1),(1,1),(1,1),(1,1),(1,1),(1,1),(1,1),(1,1),(1,1),(1,1)</v>
      </c>
      <c r="Q376" s="3" t="str">
        <f>IF(D376="坦克碎片",VLOOKUP(C376,道具信息!$N$2:$O$291,2,FALSE)&amp;"碎片",VLOOKUP(C376,道具信息!$N$2:$O$291,2,FALSE))</f>
        <v>T3部件</v>
      </c>
      <c r="R376" s="3">
        <f t="shared" si="247"/>
        <v>126</v>
      </c>
      <c r="S376" s="11">
        <f t="shared" si="248"/>
        <v>1.2999999999999999E-2</v>
      </c>
      <c r="T376" s="3" t="str">
        <f>VLOOKUP(Q376,道具信息!$Q$3:$S$20,2,FALSE)</f>
        <v>CHEST_ITEM_TYPE_T3_PART</v>
      </c>
      <c r="U376" s="3" t="str">
        <f>IF(COUNTIF(U$322:U375,T376)=0,T376,"")</f>
        <v/>
      </c>
      <c r="V376" s="3" t="str">
        <f t="shared" si="228"/>
        <v>CHEST_ITEM_TYPE_T3_SHARD,CHEST_ITEM_TYPE_T4_SHARD,CHEST_ITEM_TYPE_T1_PART,CHEST_ITEM_TYPE_T2_PART,CHEST_ITEM_TYPE_T3_PART</v>
      </c>
      <c r="W376" s="13" t="str">
        <f t="shared" si="223"/>
        <v/>
      </c>
      <c r="X376" s="3" t="str">
        <f t="shared" si="224"/>
        <v/>
      </c>
      <c r="Y376" s="3" t="str">
        <f t="shared" si="229"/>
        <v>18.9%,22.9%,32.1%,18.8%,1.3%</v>
      </c>
    </row>
    <row r="377" spans="2:25" x14ac:dyDescent="0.3">
      <c r="B377" s="2">
        <f>数据源!AL409</f>
        <v>8</v>
      </c>
      <c r="C377" s="2" t="str">
        <f>数据源!AM409</f>
        <v>T3LP6</v>
      </c>
      <c r="D377" s="2" t="str">
        <f>数据源!AN409</f>
        <v>部件</v>
      </c>
      <c r="E377" s="2">
        <f>数据源!AO409</f>
        <v>433.2</v>
      </c>
      <c r="F377" s="2">
        <f>数据源!AP409</f>
        <v>1</v>
      </c>
      <c r="G377" s="2">
        <f>数据源!AQ409</f>
        <v>3.0000000000000001E-3</v>
      </c>
      <c r="H377" s="2">
        <f>数据源!AR409</f>
        <v>6.9598337950138502E-4</v>
      </c>
      <c r="I377" s="2">
        <f>数据源!AS409</f>
        <v>7</v>
      </c>
      <c r="J377" s="3">
        <f t="shared" si="251"/>
        <v>1</v>
      </c>
      <c r="K377" s="3">
        <f t="shared" si="252"/>
        <v>1</v>
      </c>
      <c r="L377" s="3" t="str">
        <f t="shared" si="253"/>
        <v>部件</v>
      </c>
      <c r="M377" s="3">
        <f t="shared" ca="1" si="254"/>
        <v>93006</v>
      </c>
      <c r="N377" s="3" t="str">
        <f t="shared" ca="1" si="255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377" s="3" t="str">
        <f t="shared" si="256"/>
        <v>626,626,626,470,470,470,470,391,177,177,177,177,177,177,177,177,177,177,177,177,177,177,177,177,177,177,104,104,104,104,104,104,104,104,104,104,104,104,104,104,104,104,104,104,7,7,7,7,7,7,7,7,7,7,7,7</v>
      </c>
      <c r="P377" s="1" t="str">
        <f t="shared" si="257"/>
        <v>(2,4),(2,4),(2,4),(1,2),(1,2),(1,2),(1,1),(1,1),(1,3),(1,3),(1,3),(1,3),(1,3),(1,3),(1,3),(1,3),(1,3),(1,3),(1,3),(1,3),(1,3),(1,3),(1,3),(1,3),(1,3),(1,3),(1,1),(1,1),(1,1),(1,1),(1,1),(1,1),(1,1),(1,1),(1,1),(1,1),(1,1),(1,1),(1,1),(1,1),(1,1),(1,1),(1,1),(1,1),(1,1),(1,1),(1,1),(1,1),(1,1),(1,1),(1,1),(1,1),(1,1),(1,1),(1,1),(1,1)</v>
      </c>
      <c r="Q377" s="3" t="str">
        <f>IF(D377="坦克碎片",VLOOKUP(C377,道具信息!$N$2:$O$291,2,FALSE)&amp;"碎片",VLOOKUP(C377,道具信息!$N$2:$O$291,2,FALSE))</f>
        <v>T3部件</v>
      </c>
      <c r="R377" s="3">
        <f t="shared" si="247"/>
        <v>126</v>
      </c>
      <c r="S377" s="11">
        <f t="shared" si="248"/>
        <v>1.2999999999999999E-2</v>
      </c>
      <c r="T377" s="3" t="str">
        <f>VLOOKUP(Q377,道具信息!$Q$3:$S$20,2,FALSE)</f>
        <v>CHEST_ITEM_TYPE_T3_PART</v>
      </c>
      <c r="U377" s="3" t="str">
        <f>IF(COUNTIF(U$322:U376,T377)=0,T377,"")</f>
        <v/>
      </c>
      <c r="V377" s="3" t="str">
        <f t="shared" si="228"/>
        <v>CHEST_ITEM_TYPE_T3_SHARD,CHEST_ITEM_TYPE_T4_SHARD,CHEST_ITEM_TYPE_T1_PART,CHEST_ITEM_TYPE_T2_PART,CHEST_ITEM_TYPE_T3_PART</v>
      </c>
      <c r="W377" s="13" t="str">
        <f t="shared" si="223"/>
        <v/>
      </c>
      <c r="X377" s="3" t="str">
        <f t="shared" si="224"/>
        <v/>
      </c>
      <c r="Y377" s="3" t="str">
        <f t="shared" si="229"/>
        <v>18.9%,22.9%,32.1%,18.8%,1.3%</v>
      </c>
    </row>
    <row r="378" spans="2:25" x14ac:dyDescent="0.3">
      <c r="B378" s="2">
        <f>数据源!AL410</f>
        <v>8</v>
      </c>
      <c r="C378" s="2" t="str">
        <f>数据源!AM410</f>
        <v>T3MP2</v>
      </c>
      <c r="D378" s="2" t="str">
        <f>数据源!AN410</f>
        <v>部件</v>
      </c>
      <c r="E378" s="2">
        <f>数据源!AO410</f>
        <v>433.2</v>
      </c>
      <c r="F378" s="2">
        <f>数据源!AP410</f>
        <v>1</v>
      </c>
      <c r="G378" s="2">
        <f>数据源!AQ410</f>
        <v>3.0000000000000001E-3</v>
      </c>
      <c r="H378" s="2">
        <f>数据源!AR410</f>
        <v>6.9598337950138502E-4</v>
      </c>
      <c r="I378" s="2">
        <f>数据源!AS410</f>
        <v>7</v>
      </c>
      <c r="J378" s="3">
        <f t="shared" si="251"/>
        <v>1</v>
      </c>
      <c r="K378" s="3">
        <f t="shared" si="252"/>
        <v>1</v>
      </c>
      <c r="L378" s="3" t="str">
        <f t="shared" si="253"/>
        <v>部件</v>
      </c>
      <c r="M378" s="3">
        <f t="shared" ca="1" si="254"/>
        <v>93102</v>
      </c>
      <c r="N378" s="3" t="str">
        <f t="shared" ca="1" si="255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378" s="3" t="str">
        <f t="shared" si="256"/>
        <v>626,626,626,470,470,470,470,391,177,177,177,177,177,177,177,177,177,177,177,177,177,177,177,177,177,177,104,104,104,104,104,104,104,104,104,104,104,104,104,104,104,104,104,104,7,7,7,7,7,7,7,7,7,7,7,7,7</v>
      </c>
      <c r="P378" s="1" t="str">
        <f t="shared" si="257"/>
        <v>(2,4),(2,4),(2,4),(1,2),(1,2),(1,2),(1,1),(1,1),(1,3),(1,3),(1,3),(1,3),(1,3),(1,3),(1,3),(1,3),(1,3),(1,3),(1,3),(1,3),(1,3),(1,3),(1,3),(1,3),(1,3),(1,3),(1,1),(1,1),(1,1),(1,1),(1,1),(1,1),(1,1),(1,1),(1,1),(1,1),(1,1),(1,1),(1,1),(1,1),(1,1),(1,1),(1,1),(1,1),(1,1),(1,1),(1,1),(1,1),(1,1),(1,1),(1,1),(1,1),(1,1),(1,1),(1,1),(1,1),(1,1)</v>
      </c>
      <c r="Q378" s="3" t="str">
        <f>IF(D378="坦克碎片",VLOOKUP(C378,道具信息!$N$2:$O$291,2,FALSE)&amp;"碎片",VLOOKUP(C378,道具信息!$N$2:$O$291,2,FALSE))</f>
        <v>T3部件</v>
      </c>
      <c r="R378" s="3">
        <f t="shared" si="247"/>
        <v>126</v>
      </c>
      <c r="S378" s="11">
        <f t="shared" si="248"/>
        <v>1.2999999999999999E-2</v>
      </c>
      <c r="T378" s="3" t="str">
        <f>VLOOKUP(Q378,道具信息!$Q$3:$S$20,2,FALSE)</f>
        <v>CHEST_ITEM_TYPE_T3_PART</v>
      </c>
      <c r="U378" s="3" t="str">
        <f>IF(COUNTIF(U$322:U377,T378)=0,T378,"")</f>
        <v/>
      </c>
      <c r="V378" s="3" t="str">
        <f t="shared" si="228"/>
        <v>CHEST_ITEM_TYPE_T3_SHARD,CHEST_ITEM_TYPE_T4_SHARD,CHEST_ITEM_TYPE_T1_PART,CHEST_ITEM_TYPE_T2_PART,CHEST_ITEM_TYPE_T3_PART</v>
      </c>
      <c r="W378" s="13" t="str">
        <f t="shared" si="223"/>
        <v/>
      </c>
      <c r="X378" s="3" t="str">
        <f t="shared" si="224"/>
        <v/>
      </c>
      <c r="Y378" s="3" t="str">
        <f t="shared" si="229"/>
        <v>18.9%,22.9%,32.1%,18.8%,1.3%</v>
      </c>
    </row>
    <row r="379" spans="2:25" x14ac:dyDescent="0.3">
      <c r="B379" s="2">
        <f>数据源!AL411</f>
        <v>8</v>
      </c>
      <c r="C379" s="2" t="str">
        <f>数据源!AM411</f>
        <v>T3MP4</v>
      </c>
      <c r="D379" s="2" t="str">
        <f>数据源!AN411</f>
        <v>部件</v>
      </c>
      <c r="E379" s="2">
        <f>数据源!AO411</f>
        <v>433.2</v>
      </c>
      <c r="F379" s="2">
        <f>数据源!AP411</f>
        <v>1</v>
      </c>
      <c r="G379" s="2">
        <f>数据源!AQ411</f>
        <v>3.0000000000000001E-3</v>
      </c>
      <c r="H379" s="2">
        <f>数据源!AR411</f>
        <v>6.9598337950138502E-4</v>
      </c>
      <c r="I379" s="2">
        <f>数据源!AS411</f>
        <v>7</v>
      </c>
      <c r="J379" s="3">
        <f t="shared" si="251"/>
        <v>1</v>
      </c>
      <c r="K379" s="3">
        <f t="shared" si="252"/>
        <v>1</v>
      </c>
      <c r="L379" s="3" t="str">
        <f t="shared" si="253"/>
        <v>部件</v>
      </c>
      <c r="M379" s="3">
        <f t="shared" ca="1" si="254"/>
        <v>93104</v>
      </c>
      <c r="N379" s="3" t="str">
        <f t="shared" ca="1" si="255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379" s="3" t="str">
        <f t="shared" si="256"/>
        <v>626,626,626,470,470,470,470,391,177,177,177,177,177,177,177,177,177,177,177,177,177,177,177,177,177,177,104,104,104,104,104,104,104,104,104,104,104,104,104,104,104,104,104,104,7,7,7,7,7,7,7,7,7,7,7,7,7,7</v>
      </c>
      <c r="P379" s="1" t="str">
        <f t="shared" si="257"/>
        <v>(2,4),(2,4),(2,4),(1,2),(1,2),(1,2),(1,1),(1,1),(1,3),(1,3),(1,3),(1,3),(1,3),(1,3),(1,3),(1,3),(1,3),(1,3),(1,3),(1,3),(1,3),(1,3),(1,3),(1,3),(1,3),(1,3),(1,1),(1,1),(1,1),(1,1),(1,1),(1,1),(1,1),(1,1),(1,1),(1,1),(1,1),(1,1),(1,1),(1,1),(1,1),(1,1),(1,1),(1,1),(1,1),(1,1),(1,1),(1,1),(1,1),(1,1),(1,1),(1,1),(1,1),(1,1),(1,1),(1,1),(1,1),(1,1)</v>
      </c>
      <c r="Q379" s="3" t="str">
        <f>IF(D379="坦克碎片",VLOOKUP(C379,道具信息!$N$2:$O$291,2,FALSE)&amp;"碎片",VLOOKUP(C379,道具信息!$N$2:$O$291,2,FALSE))</f>
        <v>T3部件</v>
      </c>
      <c r="R379" s="3">
        <f t="shared" si="247"/>
        <v>126</v>
      </c>
      <c r="S379" s="11">
        <f t="shared" si="248"/>
        <v>1.2999999999999999E-2</v>
      </c>
      <c r="T379" s="3" t="str">
        <f>VLOOKUP(Q379,道具信息!$Q$3:$S$20,2,FALSE)</f>
        <v>CHEST_ITEM_TYPE_T3_PART</v>
      </c>
      <c r="U379" s="3" t="str">
        <f>IF(COUNTIF(U$322:U378,T379)=0,T379,"")</f>
        <v/>
      </c>
      <c r="V379" s="3" t="str">
        <f t="shared" si="228"/>
        <v>CHEST_ITEM_TYPE_T3_SHARD,CHEST_ITEM_TYPE_T4_SHARD,CHEST_ITEM_TYPE_T1_PART,CHEST_ITEM_TYPE_T2_PART,CHEST_ITEM_TYPE_T3_PART</v>
      </c>
      <c r="W379" s="13" t="str">
        <f t="shared" si="223"/>
        <v/>
      </c>
      <c r="X379" s="3" t="str">
        <f t="shared" si="224"/>
        <v/>
      </c>
      <c r="Y379" s="3" t="str">
        <f t="shared" si="229"/>
        <v>18.9%,22.9%,32.1%,18.8%,1.3%</v>
      </c>
    </row>
    <row r="380" spans="2:25" x14ac:dyDescent="0.3">
      <c r="B380" s="2">
        <f>数据源!AL412</f>
        <v>8</v>
      </c>
      <c r="C380" s="2" t="str">
        <f>数据源!AM412</f>
        <v>T3MP6</v>
      </c>
      <c r="D380" s="2" t="str">
        <f>数据源!AN412</f>
        <v>部件</v>
      </c>
      <c r="E380" s="2">
        <f>数据源!AO412</f>
        <v>433.2</v>
      </c>
      <c r="F380" s="2">
        <f>数据源!AP412</f>
        <v>1</v>
      </c>
      <c r="G380" s="2">
        <f>数据源!AQ412</f>
        <v>3.0000000000000001E-3</v>
      </c>
      <c r="H380" s="2">
        <f>数据源!AR412</f>
        <v>6.9598337950138502E-4</v>
      </c>
      <c r="I380" s="2">
        <f>数据源!AS412</f>
        <v>7</v>
      </c>
      <c r="J380" s="3">
        <f t="shared" si="251"/>
        <v>1</v>
      </c>
      <c r="K380" s="3">
        <f t="shared" si="252"/>
        <v>1</v>
      </c>
      <c r="L380" s="3" t="str">
        <f t="shared" si="253"/>
        <v>部件</v>
      </c>
      <c r="M380" s="3">
        <f t="shared" ca="1" si="254"/>
        <v>93106</v>
      </c>
      <c r="N380" s="3" t="str">
        <f t="shared" ca="1" si="255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380" s="3" t="str">
        <f t="shared" si="256"/>
        <v>626,626,626,470,470,470,470,391,177,177,177,177,177,177,177,177,177,177,177,177,177,177,177,177,177,177,104,104,104,104,104,104,104,104,104,104,104,104,104,104,104,104,104,104,7,7,7,7,7,7,7,7,7,7,7,7,7,7,7</v>
      </c>
      <c r="P380" s="1" t="str">
        <f t="shared" si="257"/>
        <v>(2,4),(2,4),(2,4),(1,2),(1,2),(1,2),(1,1),(1,1),(1,3),(1,3),(1,3),(1,3),(1,3),(1,3),(1,3),(1,3),(1,3),(1,3),(1,3),(1,3),(1,3),(1,3),(1,3),(1,3),(1,3),(1,3),(1,1),(1,1),(1,1),(1,1),(1,1),(1,1),(1,1),(1,1),(1,1),(1,1),(1,1),(1,1),(1,1),(1,1),(1,1),(1,1),(1,1),(1,1),(1,1),(1,1),(1,1),(1,1),(1,1),(1,1),(1,1),(1,1),(1,1),(1,1),(1,1),(1,1),(1,1),(1,1),(1,1)</v>
      </c>
      <c r="Q380" s="3" t="str">
        <f>IF(D380="坦克碎片",VLOOKUP(C380,道具信息!$N$2:$O$291,2,FALSE)&amp;"碎片",VLOOKUP(C380,道具信息!$N$2:$O$291,2,FALSE))</f>
        <v>T3部件</v>
      </c>
      <c r="R380" s="3">
        <f t="shared" si="247"/>
        <v>126</v>
      </c>
      <c r="S380" s="11">
        <f t="shared" si="248"/>
        <v>1.2999999999999999E-2</v>
      </c>
      <c r="T380" s="3" t="str">
        <f>VLOOKUP(Q380,道具信息!$Q$3:$S$20,2,FALSE)</f>
        <v>CHEST_ITEM_TYPE_T3_PART</v>
      </c>
      <c r="U380" s="3" t="str">
        <f>IF(COUNTIF(U$322:U379,T380)=0,T380,"")</f>
        <v/>
      </c>
      <c r="V380" s="3" t="str">
        <f t="shared" si="228"/>
        <v>CHEST_ITEM_TYPE_T3_SHARD,CHEST_ITEM_TYPE_T4_SHARD,CHEST_ITEM_TYPE_T1_PART,CHEST_ITEM_TYPE_T2_PART,CHEST_ITEM_TYPE_T3_PART</v>
      </c>
      <c r="W380" s="13" t="str">
        <f t="shared" si="223"/>
        <v/>
      </c>
      <c r="X380" s="3" t="str">
        <f t="shared" si="224"/>
        <v/>
      </c>
      <c r="Y380" s="3" t="str">
        <f t="shared" si="229"/>
        <v>18.9%,22.9%,32.1%,18.8%,1.3%</v>
      </c>
    </row>
    <row r="381" spans="2:25" x14ac:dyDescent="0.3">
      <c r="B381" s="2">
        <f>数据源!AL413</f>
        <v>8</v>
      </c>
      <c r="C381" s="2" t="str">
        <f>数据源!AM413</f>
        <v>T3HP2</v>
      </c>
      <c r="D381" s="2" t="str">
        <f>数据源!AN413</f>
        <v>部件</v>
      </c>
      <c r="E381" s="2">
        <f>数据源!AO413</f>
        <v>433.2</v>
      </c>
      <c r="F381" s="2">
        <f>数据源!AP413</f>
        <v>1</v>
      </c>
      <c r="G381" s="2">
        <f>数据源!AQ413</f>
        <v>3.0000000000000001E-3</v>
      </c>
      <c r="H381" s="2">
        <f>数据源!AR413</f>
        <v>6.9598337950138502E-4</v>
      </c>
      <c r="I381" s="2">
        <f>数据源!AS413</f>
        <v>7</v>
      </c>
      <c r="J381" s="3">
        <f t="shared" si="251"/>
        <v>1</v>
      </c>
      <c r="K381" s="3">
        <f t="shared" si="252"/>
        <v>1</v>
      </c>
      <c r="L381" s="3" t="str">
        <f t="shared" si="253"/>
        <v>部件</v>
      </c>
      <c r="M381" s="3">
        <f t="shared" ca="1" si="254"/>
        <v>93202</v>
      </c>
      <c r="N381" s="3" t="str">
        <f t="shared" ca="1" si="255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381" s="3" t="str">
        <f t="shared" si="256"/>
        <v>626,626,626,470,470,470,470,391,177,177,177,177,177,177,177,177,177,177,177,177,177,177,177,177,177,177,104,104,104,104,104,104,104,104,104,104,104,104,104,104,104,104,104,104,7,7,7,7,7,7,7,7,7,7,7,7,7,7,7,7</v>
      </c>
      <c r="P381" s="1" t="str">
        <f t="shared" si="257"/>
        <v>(2,4),(2,4),(2,4),(1,2),(1,2),(1,2),(1,1),(1,1),(1,3),(1,3),(1,3),(1,3),(1,3),(1,3),(1,3),(1,3),(1,3),(1,3),(1,3),(1,3),(1,3),(1,3),(1,3),(1,3),(1,3),(1,3),(1,1),(1,1),(1,1),(1,1),(1,1),(1,1),(1,1),(1,1),(1,1),(1,1),(1,1),(1,1),(1,1),(1,1),(1,1),(1,1),(1,1),(1,1),(1,1),(1,1),(1,1),(1,1),(1,1),(1,1),(1,1),(1,1),(1,1),(1,1),(1,1),(1,1),(1,1),(1,1),(1,1),(1,1)</v>
      </c>
      <c r="Q381" s="3" t="str">
        <f>IF(D381="坦克碎片",VLOOKUP(C381,道具信息!$N$2:$O$291,2,FALSE)&amp;"碎片",VLOOKUP(C381,道具信息!$N$2:$O$291,2,FALSE))</f>
        <v>T3部件</v>
      </c>
      <c r="R381" s="3">
        <f t="shared" si="247"/>
        <v>126</v>
      </c>
      <c r="S381" s="11">
        <f t="shared" si="248"/>
        <v>1.2999999999999999E-2</v>
      </c>
      <c r="T381" s="3" t="str">
        <f>VLOOKUP(Q381,道具信息!$Q$3:$S$20,2,FALSE)</f>
        <v>CHEST_ITEM_TYPE_T3_PART</v>
      </c>
      <c r="U381" s="3" t="str">
        <f>IF(COUNTIF(U$322:U380,T381)=0,T381,"")</f>
        <v/>
      </c>
      <c r="V381" s="3" t="str">
        <f t="shared" si="228"/>
        <v>CHEST_ITEM_TYPE_T3_SHARD,CHEST_ITEM_TYPE_T4_SHARD,CHEST_ITEM_TYPE_T1_PART,CHEST_ITEM_TYPE_T2_PART,CHEST_ITEM_TYPE_T3_PART</v>
      </c>
      <c r="W381" s="13" t="str">
        <f t="shared" si="223"/>
        <v/>
      </c>
      <c r="X381" s="3" t="str">
        <f t="shared" si="224"/>
        <v/>
      </c>
      <c r="Y381" s="3" t="str">
        <f t="shared" si="229"/>
        <v>18.9%,22.9%,32.1%,18.8%,1.3%</v>
      </c>
    </row>
    <row r="382" spans="2:25" x14ac:dyDescent="0.3">
      <c r="B382" s="2">
        <f>数据源!AL414</f>
        <v>8</v>
      </c>
      <c r="C382" s="2" t="str">
        <f>数据源!AM414</f>
        <v>T3HP4</v>
      </c>
      <c r="D382" s="2" t="str">
        <f>数据源!AN414</f>
        <v>部件</v>
      </c>
      <c r="E382" s="2">
        <f>数据源!AO414</f>
        <v>433.2</v>
      </c>
      <c r="F382" s="2">
        <f>数据源!AP414</f>
        <v>1</v>
      </c>
      <c r="G382" s="2">
        <f>数据源!AQ414</f>
        <v>3.0000000000000001E-3</v>
      </c>
      <c r="H382" s="2">
        <f>数据源!AR414</f>
        <v>6.9598337950138502E-4</v>
      </c>
      <c r="I382" s="2">
        <f>数据源!AS414</f>
        <v>7</v>
      </c>
      <c r="J382" s="3">
        <f>ROUNDUP(IF(F382&gt;1,F382-ROUNDDOWN(SQRT(F382),0),F382),0)</f>
        <v>1</v>
      </c>
      <c r="K382" s="3">
        <f>F382*2-J382</f>
        <v>1</v>
      </c>
      <c r="L382" s="3" t="str">
        <f t="shared" si="253"/>
        <v>部件</v>
      </c>
      <c r="M382" s="3">
        <f t="shared" ca="1" si="254"/>
        <v>93204</v>
      </c>
      <c r="N382" s="3" t="str">
        <f t="shared" ca="1" si="255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382" s="3" t="str">
        <f t="shared" si="256"/>
        <v>626,626,626,470,470,470,470,391,177,177,177,177,177,177,177,177,177,177,177,177,177,177,177,177,177,177,104,104,104,104,104,104,104,104,104,104,104,104,104,104,104,104,104,104,7,7,7,7,7,7,7,7,7,7,7,7,7,7,7,7,7</v>
      </c>
      <c r="P382" s="1" t="str">
        <f t="shared" si="257"/>
        <v>(2,4),(2,4),(2,4),(1,2),(1,2),(1,2),(1,1),(1,1),(1,3),(1,3),(1,3),(1,3),(1,3),(1,3),(1,3),(1,3),(1,3),(1,3),(1,3),(1,3),(1,3),(1,3),(1,3),(1,3),(1,3),(1,3),(1,1),(1,1),(1,1),(1,1),(1,1),(1,1),(1,1),(1,1),(1,1),(1,1),(1,1),(1,1),(1,1),(1,1),(1,1),(1,1),(1,1),(1,1),(1,1),(1,1),(1,1),(1,1),(1,1),(1,1),(1,1),(1,1),(1,1),(1,1),(1,1),(1,1),(1,1),(1,1),(1,1),(1,1),(1,1)</v>
      </c>
      <c r="Q382" s="3" t="str">
        <f>IF(D382="坦克碎片",VLOOKUP(C382,道具信息!$N$2:$O$291,2,FALSE)&amp;"碎片",VLOOKUP(C382,道具信息!$N$2:$O$291,2,FALSE))</f>
        <v>T3部件</v>
      </c>
      <c r="R382" s="3">
        <f t="shared" si="247"/>
        <v>126</v>
      </c>
      <c r="S382" s="11">
        <f t="shared" si="248"/>
        <v>1.2999999999999999E-2</v>
      </c>
      <c r="T382" s="3" t="str">
        <f>VLOOKUP(Q382,道具信息!$Q$3:$S$20,2,FALSE)</f>
        <v>CHEST_ITEM_TYPE_T3_PART</v>
      </c>
      <c r="U382" s="3" t="str">
        <f>IF(COUNTIF(U$322:U381,T382)=0,T382,"")</f>
        <v/>
      </c>
      <c r="V382" s="3" t="str">
        <f t="shared" si="228"/>
        <v>CHEST_ITEM_TYPE_T3_SHARD,CHEST_ITEM_TYPE_T4_SHARD,CHEST_ITEM_TYPE_T1_PART,CHEST_ITEM_TYPE_T2_PART,CHEST_ITEM_TYPE_T3_PART</v>
      </c>
      <c r="W382" s="13" t="str">
        <f t="shared" si="223"/>
        <v/>
      </c>
      <c r="X382" s="3" t="str">
        <f t="shared" si="224"/>
        <v/>
      </c>
      <c r="Y382" s="3" t="str">
        <f t="shared" si="229"/>
        <v>18.9%,22.9%,32.1%,18.8%,1.3%</v>
      </c>
    </row>
    <row r="383" spans="2:25" x14ac:dyDescent="0.3">
      <c r="B383" s="2">
        <f>数据源!AL415</f>
        <v>8</v>
      </c>
      <c r="C383" s="2" t="str">
        <f>数据源!AM415</f>
        <v>T3HP6</v>
      </c>
      <c r="D383" s="2" t="str">
        <f>数据源!AN415</f>
        <v>部件</v>
      </c>
      <c r="E383" s="2">
        <f>数据源!AO415</f>
        <v>433.2</v>
      </c>
      <c r="F383" s="2">
        <f>数据源!AP415</f>
        <v>1</v>
      </c>
      <c r="G383" s="2">
        <f>数据源!AQ415</f>
        <v>3.0000000000000001E-3</v>
      </c>
      <c r="H383" s="2">
        <f>数据源!AR415</f>
        <v>6.9598337950138502E-4</v>
      </c>
      <c r="I383" s="2">
        <f>数据源!AS415</f>
        <v>7</v>
      </c>
      <c r="J383" s="3">
        <f t="shared" ref="J383:J387" si="258">ROUNDUP(IF(F383&gt;1,F383-ROUNDDOWN(SQRT(F383),0),F383),0)</f>
        <v>1</v>
      </c>
      <c r="K383" s="3">
        <f t="shared" ref="K383:K387" si="259">F383*2-J383</f>
        <v>1</v>
      </c>
      <c r="L383" s="3" t="str">
        <f t="shared" si="253"/>
        <v>部件</v>
      </c>
      <c r="M383" s="3">
        <f t="shared" ca="1" si="254"/>
        <v>93206</v>
      </c>
      <c r="N383" s="3" t="str">
        <f t="shared" ca="1" si="255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383" s="3" t="str">
        <f t="shared" si="256"/>
        <v>626,626,626,470,470,470,470,391,177,177,177,177,177,177,177,177,177,177,177,177,177,177,177,177,177,177,104,104,104,104,104,104,104,104,104,104,104,104,104,104,104,104,104,104,7,7,7,7,7,7,7,7,7,7,7,7,7,7,7,7,7,7</v>
      </c>
      <c r="P383" s="1" t="str">
        <f t="shared" si="257"/>
        <v>(2,4),(2,4),(2,4),(1,2),(1,2),(1,2),(1,1),(1,1),(1,3),(1,3),(1,3),(1,3),(1,3),(1,3),(1,3),(1,3),(1,3),(1,3),(1,3),(1,3),(1,3),(1,3),(1,3),(1,3),(1,3),(1,3),(1,1),(1,1),(1,1),(1,1),(1,1),(1,1),(1,1),(1,1),(1,1),(1,1),(1,1),(1,1),(1,1),(1,1),(1,1),(1,1),(1,1),(1,1),(1,1),(1,1),(1,1),(1,1),(1,1),(1,1),(1,1),(1,1),(1,1),(1,1),(1,1),(1,1),(1,1),(1,1),(1,1),(1,1),(1,1),(1,1)</v>
      </c>
      <c r="Q383" s="3" t="str">
        <f>IF(D383="坦克碎片",VLOOKUP(C383,道具信息!$N$2:$O$291,2,FALSE)&amp;"碎片",VLOOKUP(C383,道具信息!$N$2:$O$291,2,FALSE))</f>
        <v>T3部件</v>
      </c>
      <c r="R383" s="3">
        <f t="shared" si="247"/>
        <v>126</v>
      </c>
      <c r="S383" s="11">
        <f t="shared" si="248"/>
        <v>1.2999999999999999E-2</v>
      </c>
      <c r="T383" s="3" t="str">
        <f>VLOOKUP(Q383,道具信息!$Q$3:$S$20,2,FALSE)</f>
        <v>CHEST_ITEM_TYPE_T3_PART</v>
      </c>
      <c r="U383" s="3" t="str">
        <f>IF(COUNTIF(U$322:U382,T383)=0,T383,"")</f>
        <v/>
      </c>
      <c r="V383" s="3" t="str">
        <f t="shared" si="228"/>
        <v>CHEST_ITEM_TYPE_T3_SHARD,CHEST_ITEM_TYPE_T4_SHARD,CHEST_ITEM_TYPE_T1_PART,CHEST_ITEM_TYPE_T2_PART,CHEST_ITEM_TYPE_T3_PART</v>
      </c>
      <c r="W383" s="13" t="str">
        <f t="shared" si="223"/>
        <v/>
      </c>
      <c r="X383" s="3" t="str">
        <f t="shared" si="224"/>
        <v/>
      </c>
      <c r="Y383" s="3" t="str">
        <f t="shared" si="229"/>
        <v>18.9%,22.9%,32.1%,18.8%,1.3%</v>
      </c>
    </row>
    <row r="384" spans="2:25" x14ac:dyDescent="0.3">
      <c r="B384" s="2">
        <f>数据源!AL416</f>
        <v>8</v>
      </c>
      <c r="C384" s="2" t="str">
        <f>数据源!AM416</f>
        <v>3倍加速1</v>
      </c>
      <c r="D384" s="2" t="str">
        <f>数据源!AN416</f>
        <v>加速道具</v>
      </c>
      <c r="E384" s="2">
        <f>数据源!AO416</f>
        <v>35</v>
      </c>
      <c r="F384" s="2">
        <f>数据源!AP416</f>
        <v>1</v>
      </c>
      <c r="G384" s="2">
        <f>数据源!AQ416</f>
        <v>8.0000000000000002E-3</v>
      </c>
      <c r="H384" s="2">
        <f>数据源!AR416</f>
        <v>2.2971428571428573E-2</v>
      </c>
      <c r="I384" s="2">
        <f>数据源!AS416</f>
        <v>230</v>
      </c>
      <c r="J384" s="3">
        <f t="shared" si="258"/>
        <v>1</v>
      </c>
      <c r="K384" s="3">
        <f t="shared" si="259"/>
        <v>1</v>
      </c>
      <c r="L384" s="3" t="str">
        <f t="shared" si="253"/>
        <v>道具</v>
      </c>
      <c r="M384" s="3">
        <f t="shared" ca="1" si="254"/>
        <v>100301</v>
      </c>
      <c r="N384" s="3" t="str">
        <f t="shared" ca="1" si="255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100301</v>
      </c>
      <c r="O384" s="3" t="str">
        <f t="shared" si="256"/>
        <v>626,626,626,470,470,470,470,391,177,177,177,177,177,177,177,177,177,177,177,177,177,177,177,177,177,177,104,104,104,104,104,104,104,104,104,104,104,104,104,104,104,104,104,104,7,7,7,7,7,7,7,7,7,7,7,7,7,7,7,7,7,7,230</v>
      </c>
      <c r="P384" s="1" t="str">
        <f t="shared" si="257"/>
        <v>(2,4),(2,4),(2,4),(1,2),(1,2),(1,2),(1,1),(1,1),(1,3),(1,3),(1,3),(1,3),(1,3),(1,3),(1,3),(1,3),(1,3),(1,3),(1,3),(1,3),(1,3),(1,3),(1,3),(1,3),(1,3),(1,3),(1,1),(1,1),(1,1),(1,1),(1,1),(1,1),(1,1),(1,1),(1,1),(1,1),(1,1),(1,1),(1,1),(1,1),(1,1),(1,1),(1,1),(1,1),(1,1),(1,1),(1,1),(1,1),(1,1),(1,1),(1,1),(1,1),(1,1),(1,1),(1,1),(1,1),(1,1),(1,1),(1,1),(1,1),(1,1),(1,1),(1,1)</v>
      </c>
      <c r="Q384" s="3" t="str">
        <f>IF(D384="坦克碎片",VLOOKUP(C384,道具信息!$N$2:$O$291,2,FALSE)&amp;"碎片",VLOOKUP(C384,道具信息!$N$2:$O$291,2,FALSE))</f>
        <v>3倍加速</v>
      </c>
      <c r="R384" s="3">
        <f t="shared" si="247"/>
        <v>381</v>
      </c>
      <c r="S384" s="11">
        <f t="shared" si="248"/>
        <v>3.7999999999999999E-2</v>
      </c>
      <c r="T384" s="3" t="str">
        <f>VLOOKUP(Q384,道具信息!$Q$3:$S$20,2,FALSE)</f>
        <v>CHEST_ITEM_TYPE_3X_ACCELERATOR</v>
      </c>
      <c r="U384" s="3" t="str">
        <f>IF(COUNTIF(U$322:U383,T384)=0,T384,"")</f>
        <v>CHEST_ITEM_TYPE_3X_ACCELERATOR</v>
      </c>
      <c r="V384" s="3" t="str">
        <f t="shared" si="228"/>
        <v>CHEST_ITEM_TYPE_T3_SHARD,CHEST_ITEM_TYPE_T4_SHARD,CHEST_ITEM_TYPE_T1_PART,CHEST_ITEM_TYPE_T2_PART,CHEST_ITEM_TYPE_T3_PART,CHEST_ITEM_TYPE_3X_ACCELERATOR</v>
      </c>
      <c r="W384" s="13">
        <f t="shared" si="223"/>
        <v>3.7999999999999999E-2</v>
      </c>
      <c r="X384" s="3" t="str">
        <f t="shared" si="224"/>
        <v>3.8%</v>
      </c>
      <c r="Y384" s="3" t="str">
        <f t="shared" si="229"/>
        <v>18.9%,22.9%,32.1%,18.8%,1.3%,3.8%</v>
      </c>
    </row>
    <row r="385" spans="2:25" x14ac:dyDescent="0.3">
      <c r="B385" s="2">
        <f>数据源!AL417</f>
        <v>8</v>
      </c>
      <c r="C385" s="2" t="str">
        <f>数据源!AM417</f>
        <v>3倍加速2</v>
      </c>
      <c r="D385" s="2" t="str">
        <f>数据源!AN417</f>
        <v>加速道具</v>
      </c>
      <c r="E385" s="2">
        <f>数据源!AO417</f>
        <v>60</v>
      </c>
      <c r="F385" s="2">
        <f>数据源!AP417</f>
        <v>1</v>
      </c>
      <c r="G385" s="2">
        <f>数据源!AQ417</f>
        <v>8.9999999999999993E-3</v>
      </c>
      <c r="H385" s="2">
        <f>数据源!AR417</f>
        <v>1.5075E-2</v>
      </c>
      <c r="I385" s="2">
        <f>数据源!AS417</f>
        <v>151</v>
      </c>
      <c r="J385" s="3">
        <f t="shared" si="258"/>
        <v>1</v>
      </c>
      <c r="K385" s="3">
        <f t="shared" si="259"/>
        <v>1</v>
      </c>
      <c r="L385" s="3" t="str">
        <f t="shared" si="253"/>
        <v>道具</v>
      </c>
      <c r="M385" s="3">
        <f t="shared" ca="1" si="254"/>
        <v>100302</v>
      </c>
      <c r="N385" s="3" t="str">
        <f t="shared" ca="1" si="255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100301,100302</v>
      </c>
      <c r="O385" s="3" t="str">
        <f t="shared" si="256"/>
        <v>626,626,626,470,470,470,470,391,177,177,177,177,177,177,177,177,177,177,177,177,177,177,177,177,177,177,104,104,104,104,104,104,104,104,104,104,104,104,104,104,104,104,104,104,7,7,7,7,7,7,7,7,7,7,7,7,7,7,7,7,7,7,230,151</v>
      </c>
      <c r="P385" s="1" t="str">
        <f t="shared" si="257"/>
        <v>(2,4),(2,4),(2,4),(1,2),(1,2),(1,2),(1,1),(1,1),(1,3),(1,3),(1,3),(1,3),(1,3),(1,3),(1,3),(1,3),(1,3),(1,3),(1,3),(1,3),(1,3),(1,3),(1,3),(1,3),(1,3),(1,3),(1,1),(1,1),(1,1),(1,1),(1,1),(1,1),(1,1),(1,1),(1,1),(1,1),(1,1),(1,1),(1,1),(1,1),(1,1),(1,1),(1,1),(1,1),(1,1),(1,1),(1,1),(1,1),(1,1),(1,1),(1,1),(1,1),(1,1),(1,1),(1,1),(1,1),(1,1),(1,1),(1,1),(1,1),(1,1),(1,1),(1,1),(1,1)</v>
      </c>
      <c r="Q385" s="3" t="str">
        <f>IF(D385="坦克碎片",VLOOKUP(C385,道具信息!$N$2:$O$291,2,FALSE)&amp;"碎片",VLOOKUP(C385,道具信息!$N$2:$O$291,2,FALSE))</f>
        <v>3倍加速</v>
      </c>
      <c r="R385" s="3">
        <f t="shared" si="247"/>
        <v>381</v>
      </c>
      <c r="S385" s="11">
        <f t="shared" si="248"/>
        <v>3.7999999999999999E-2</v>
      </c>
      <c r="T385" s="3" t="str">
        <f>VLOOKUP(Q385,道具信息!$Q$3:$S$20,2,FALSE)</f>
        <v>CHEST_ITEM_TYPE_3X_ACCELERATOR</v>
      </c>
      <c r="U385" s="3" t="str">
        <f>IF(COUNTIF(U$322:U384,T385)=0,T385,"")</f>
        <v/>
      </c>
      <c r="V385" s="3" t="str">
        <f t="shared" si="228"/>
        <v>CHEST_ITEM_TYPE_T3_SHARD,CHEST_ITEM_TYPE_T4_SHARD,CHEST_ITEM_TYPE_T1_PART,CHEST_ITEM_TYPE_T2_PART,CHEST_ITEM_TYPE_T3_PART,CHEST_ITEM_TYPE_3X_ACCELERATOR</v>
      </c>
      <c r="W385" s="13" t="str">
        <f t="shared" si="223"/>
        <v/>
      </c>
      <c r="X385" s="3" t="str">
        <f t="shared" si="224"/>
        <v/>
      </c>
      <c r="Y385" s="3" t="str">
        <f t="shared" si="229"/>
        <v>18.9%,22.9%,32.1%,18.8%,1.3%,3.8%</v>
      </c>
    </row>
    <row r="386" spans="2:25" x14ac:dyDescent="0.3">
      <c r="B386" s="2">
        <f>数据源!AL418</f>
        <v>8</v>
      </c>
      <c r="C386" s="2" t="str">
        <f>数据源!AM418</f>
        <v>5倍加速1</v>
      </c>
      <c r="D386" s="2" t="str">
        <f>数据源!AN418</f>
        <v>加速道具</v>
      </c>
      <c r="E386" s="2">
        <f>数据源!AO418</f>
        <v>70</v>
      </c>
      <c r="F386" s="2">
        <f>数据源!AP418</f>
        <v>1</v>
      </c>
      <c r="G386" s="2">
        <f>数据源!AQ418</f>
        <v>0.01</v>
      </c>
      <c r="H386" s="2">
        <f>数据源!AR418</f>
        <v>1.4357142857142858E-2</v>
      </c>
      <c r="I386" s="2">
        <f>数据源!AS418</f>
        <v>144</v>
      </c>
      <c r="J386" s="3">
        <f t="shared" si="258"/>
        <v>1</v>
      </c>
      <c r="K386" s="3">
        <f t="shared" si="259"/>
        <v>1</v>
      </c>
      <c r="L386" s="3" t="str">
        <f t="shared" si="253"/>
        <v>道具</v>
      </c>
      <c r="M386" s="3">
        <f t="shared" ca="1" si="254"/>
        <v>100501</v>
      </c>
      <c r="N386" s="3" t="str">
        <f t="shared" ca="1" si="255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100301,100302,100501</v>
      </c>
      <c r="O386" s="3" t="str">
        <f t="shared" si="256"/>
        <v>626,626,626,470,470,470,470,391,177,177,177,177,177,177,177,177,177,177,177,177,177,177,177,177,177,177,104,104,104,104,104,104,104,104,104,104,104,104,104,104,104,104,104,104,7,7,7,7,7,7,7,7,7,7,7,7,7,7,7,7,7,7,230,151,144</v>
      </c>
      <c r="P386" s="1" t="str">
        <f t="shared" si="257"/>
        <v>(2,4),(2,4),(2,4),(1,2),(1,2),(1,2),(1,1),(1,1),(1,3),(1,3),(1,3),(1,3),(1,3),(1,3),(1,3),(1,3),(1,3),(1,3),(1,3),(1,3),(1,3),(1,3),(1,3),(1,3),(1,3),(1,3),(1,1),(1,1),(1,1),(1,1),(1,1),(1,1),(1,1),(1,1),(1,1),(1,1),(1,1),(1,1),(1,1),(1,1),(1,1),(1,1),(1,1),(1,1),(1,1),(1,1),(1,1),(1,1),(1,1),(1,1),(1,1),(1,1),(1,1),(1,1),(1,1),(1,1),(1,1),(1,1),(1,1),(1,1),(1,1),(1,1),(1,1),(1,1),(1,1)</v>
      </c>
      <c r="Q386" s="3" t="str">
        <f>IF(D386="坦克碎片",VLOOKUP(C386,道具信息!$N$2:$O$291,2,FALSE)&amp;"碎片",VLOOKUP(C386,道具信息!$N$2:$O$291,2,FALSE))</f>
        <v>5倍加速</v>
      </c>
      <c r="R386" s="3">
        <f t="shared" ref="R386:R387" si="260">SUMIFS(I:I,Q:Q,Q386,B:B,B386)</f>
        <v>224</v>
      </c>
      <c r="S386" s="11">
        <f t="shared" ref="S386:S387" si="261">ROUND(R386/SUMIF(B:B,B386,I:I),3)</f>
        <v>2.3E-2</v>
      </c>
      <c r="T386" s="3" t="str">
        <f>VLOOKUP(Q386,道具信息!$Q$3:$S$20,2,FALSE)</f>
        <v>CHEST_ITEM_TYPE_5X_ACCELERATOR</v>
      </c>
      <c r="U386" s="3" t="str">
        <f>IF(COUNTIF(U$322:U385,T386)=0,T386,"")</f>
        <v>CHEST_ITEM_TYPE_5X_ACCELERATOR</v>
      </c>
      <c r="V386" s="3" t="str">
        <f t="shared" si="228"/>
        <v>CHEST_ITEM_TYPE_T3_SHARD,CHEST_ITEM_TYPE_T4_SHARD,CHEST_ITEM_TYPE_T1_PART,CHEST_ITEM_TYPE_T2_PART,CHEST_ITEM_TYPE_T3_PART,CHEST_ITEM_TYPE_3X_ACCELERATOR,CHEST_ITEM_TYPE_5X_ACCELERATOR</v>
      </c>
      <c r="W386" s="13">
        <f t="shared" si="223"/>
        <v>2.3E-2</v>
      </c>
      <c r="X386" s="3" t="str">
        <f t="shared" si="224"/>
        <v>2.3%</v>
      </c>
      <c r="Y386" s="3" t="str">
        <f t="shared" si="229"/>
        <v>18.9%,22.9%,32.1%,18.8%,1.3%,3.8%,2.3%</v>
      </c>
    </row>
    <row r="387" spans="2:25" x14ac:dyDescent="0.3">
      <c r="B387" s="2">
        <f>数据源!AL419</f>
        <v>8</v>
      </c>
      <c r="C387" s="2" t="str">
        <f>数据源!AM419</f>
        <v>5倍加速2</v>
      </c>
      <c r="D387" s="2" t="str">
        <f>数据源!AN419</f>
        <v>加速道具</v>
      </c>
      <c r="E387" s="2">
        <f>数据源!AO419</f>
        <v>125</v>
      </c>
      <c r="F387" s="2">
        <f>数据源!AP419</f>
        <v>1</v>
      </c>
      <c r="G387" s="2">
        <f>数据源!AQ419</f>
        <v>0.01</v>
      </c>
      <c r="H387" s="2">
        <f>数据源!AR419</f>
        <v>8.0400000000000003E-3</v>
      </c>
      <c r="I387" s="2">
        <f>数据源!AS419</f>
        <v>80</v>
      </c>
      <c r="J387" s="3">
        <f t="shared" si="258"/>
        <v>1</v>
      </c>
      <c r="K387" s="3">
        <f t="shared" si="259"/>
        <v>1</v>
      </c>
      <c r="L387" s="3" t="str">
        <f t="shared" si="253"/>
        <v>道具</v>
      </c>
      <c r="M387" s="3">
        <f t="shared" ca="1" si="254"/>
        <v>100502</v>
      </c>
      <c r="N387" s="3" t="str">
        <f t="shared" ca="1" si="255"/>
        <v>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100301,100302,100501,100502</v>
      </c>
      <c r="O387" s="3" t="str">
        <f t="shared" si="256"/>
        <v>626,626,626,470,470,470,470,391,177,177,177,177,177,177,177,177,177,177,177,177,177,177,177,177,177,177,104,104,104,104,104,104,104,104,104,104,104,104,104,104,104,104,104,104,7,7,7,7,7,7,7,7,7,7,7,7,7,7,7,7,7,7,230,151,144,80</v>
      </c>
      <c r="P387" s="1" t="str">
        <f t="shared" si="257"/>
        <v>(2,4),(2,4),(2,4),(1,2),(1,2),(1,2),(1,1),(1,1),(1,3),(1,3),(1,3),(1,3),(1,3),(1,3),(1,3),(1,3),(1,3),(1,3),(1,3),(1,3),(1,3),(1,3),(1,3),(1,3),(1,3),(1,3),(1,1),(1,1),(1,1),(1,1),(1,1),(1,1),(1,1),(1,1),(1,1),(1,1),(1,1),(1,1),(1,1),(1,1),(1,1),(1,1),(1,1),(1,1),(1,1),(1,1),(1,1),(1,1),(1,1),(1,1),(1,1),(1,1),(1,1),(1,1),(1,1),(1,1),(1,1),(1,1),(1,1),(1,1),(1,1),(1,1),(1,1),(1,1),(1,1),(1,1)</v>
      </c>
      <c r="Q387" s="3" t="str">
        <f>IF(D387="坦克碎片",VLOOKUP(C387,道具信息!$N$2:$O$291,2,FALSE)&amp;"碎片",VLOOKUP(C387,道具信息!$N$2:$O$291,2,FALSE))</f>
        <v>5倍加速</v>
      </c>
      <c r="R387" s="3">
        <f t="shared" si="260"/>
        <v>224</v>
      </c>
      <c r="S387" s="11">
        <f t="shared" si="261"/>
        <v>2.3E-2</v>
      </c>
      <c r="T387" s="3" t="str">
        <f>VLOOKUP(Q387,道具信息!$Q$3:$S$20,2,FALSE)</f>
        <v>CHEST_ITEM_TYPE_5X_ACCELERATOR</v>
      </c>
      <c r="U387" s="3" t="str">
        <f>IF(COUNTIF(U$322:U386,T387)=0,T387,"")</f>
        <v/>
      </c>
      <c r="V387" s="3" t="str">
        <f t="shared" si="228"/>
        <v>CHEST_ITEM_TYPE_T3_SHARD,CHEST_ITEM_TYPE_T4_SHARD,CHEST_ITEM_TYPE_T1_PART,CHEST_ITEM_TYPE_T2_PART,CHEST_ITEM_TYPE_T3_PART,CHEST_ITEM_TYPE_3X_ACCELERATOR,CHEST_ITEM_TYPE_5X_ACCELERATOR</v>
      </c>
      <c r="W387" s="13" t="str">
        <f t="shared" ref="W387" si="262">IF(U387&lt;&gt;"",ROUND(S387*100%,3),"")</f>
        <v/>
      </c>
      <c r="X387" s="3" t="str">
        <f t="shared" ref="X387" si="263">TEXT(W387,"0.0%")</f>
        <v/>
      </c>
      <c r="Y387" s="3" t="str">
        <f t="shared" si="229"/>
        <v>18.9%,22.9%,32.1%,18.8%,1.3%,3.8%,2.3%</v>
      </c>
    </row>
    <row r="388" spans="2:25" x14ac:dyDescent="0.3">
      <c r="N388" s="3" t="str">
        <f ca="1">"["&amp;N387&amp;"]"</f>
        <v>[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100301,100302,100501,100502]</v>
      </c>
      <c r="O388" s="3" t="str">
        <f>"["&amp;O387&amp;"]"</f>
        <v>[626,626,626,470,470,470,470,391,177,177,177,177,177,177,177,177,177,177,177,177,177,177,177,177,177,177,104,104,104,104,104,104,104,104,104,104,104,104,104,104,104,104,104,104,7,7,7,7,7,7,7,7,7,7,7,7,7,7,7,7,7,7,230,151,144,80]</v>
      </c>
      <c r="P388" s="3" t="str">
        <f>"["&amp;P387&amp;"]"</f>
        <v>[(2,4),(2,4),(2,4),(1,2),(1,2),(1,2),(1,1),(1,1),(1,3),(1,3),(1,3),(1,3),(1,3),(1,3),(1,3),(1,3),(1,3),(1,3),(1,3),(1,3),(1,3),(1,3),(1,3),(1,3),(1,3),(1,3),(1,1),(1,1),(1,1),(1,1),(1,1),(1,1),(1,1),(1,1),(1,1),(1,1),(1,1),(1,1),(1,1),(1,1),(1,1),(1,1),(1,1),(1,1),(1,1),(1,1),(1,1),(1,1),(1,1),(1,1),(1,1),(1,1),(1,1),(1,1),(1,1),(1,1),(1,1),(1,1),(1,1),(1,1),(1,1),(1,1),(1,1),(1,1),(1,1),(1,1)]</v>
      </c>
      <c r="S388" s="11"/>
      <c r="V388" s="3" t="str">
        <f>"["&amp;V387&amp;"]"</f>
        <v>[CHEST_ITEM_TYPE_T3_SHARD,CHEST_ITEM_TYPE_T4_SHARD,CHEST_ITEM_TYPE_T1_PART,CHEST_ITEM_TYPE_T2_PART,CHEST_ITEM_TYPE_T3_PART,CHEST_ITEM_TYPE_3X_ACCELERATOR,CHEST_ITEM_TYPE_5X_ACCELERATOR]</v>
      </c>
      <c r="Y388" s="3" t="str">
        <f>"["&amp;Y387&amp;"]"</f>
        <v>[18.9%,22.9%,32.1%,18.8%,1.3%,3.8%,2.3%]</v>
      </c>
    </row>
    <row r="390" spans="2:25" x14ac:dyDescent="0.3">
      <c r="B390" s="2" t="str">
        <f>数据源!AL422</f>
        <v>联赛等级</v>
      </c>
      <c r="C390" s="2" t="str">
        <f>数据源!AM422</f>
        <v>道具名称</v>
      </c>
      <c r="D390" s="2" t="str">
        <f>数据源!AN422</f>
        <v>对应大类</v>
      </c>
      <c r="E390" s="2" t="str">
        <f>数据源!AO422</f>
        <v>道具价值</v>
      </c>
      <c r="F390" s="2" t="str">
        <f>数据源!AP422</f>
        <v>抽取个数</v>
      </c>
      <c r="G390" s="2" t="str">
        <f>数据源!AQ422</f>
        <v>价值比例</v>
      </c>
      <c r="H390" s="2" t="str">
        <f>数据源!AR422</f>
        <v>产出概率</v>
      </c>
      <c r="I390" s="2" t="str">
        <f>数据源!AS422</f>
        <v>权重值</v>
      </c>
      <c r="J390" s="7" t="s">
        <v>234</v>
      </c>
      <c r="K390" s="7" t="s">
        <v>235</v>
      </c>
      <c r="L390" s="3" t="s">
        <v>222</v>
      </c>
      <c r="M390" s="3" t="s">
        <v>152</v>
      </c>
      <c r="N390" s="3" t="s">
        <v>224</v>
      </c>
      <c r="O390" s="3" t="s">
        <v>225</v>
      </c>
      <c r="P390" s="3" t="s">
        <v>226</v>
      </c>
      <c r="Q390" s="8" t="s">
        <v>244</v>
      </c>
      <c r="R390" s="8" t="s">
        <v>245</v>
      </c>
      <c r="S390" s="8" t="s">
        <v>246</v>
      </c>
    </row>
    <row r="391" spans="2:25" x14ac:dyDescent="0.3">
      <c r="B391" s="2">
        <f>数据源!AL423</f>
        <v>9</v>
      </c>
      <c r="C391" s="2" t="str">
        <f>数据源!AM423</f>
        <v>霞飞</v>
      </c>
      <c r="D391" s="2" t="str">
        <f>数据源!AN423</f>
        <v>坦克碎片</v>
      </c>
      <c r="E391" s="2">
        <f>数据源!AO423</f>
        <v>96</v>
      </c>
      <c r="F391" s="2">
        <f>数据源!AP423</f>
        <v>1.5</v>
      </c>
      <c r="G391" s="2">
        <f>数据源!AQ423</f>
        <v>7.2999999999999995E-2</v>
      </c>
      <c r="H391" s="2">
        <f>数据源!AR423</f>
        <v>5.0947916666666655E-2</v>
      </c>
      <c r="I391" s="2">
        <f>数据源!AS423</f>
        <v>509</v>
      </c>
      <c r="J391" s="3">
        <f>ROUNDUP(IF(F391&gt;1,F391-ROUNDDOWN(SQRT(F391),0),F391),0)</f>
        <v>1</v>
      </c>
      <c r="K391" s="3">
        <f>F391*2-J391</f>
        <v>2</v>
      </c>
      <c r="L391" s="3" t="str">
        <f>RIGHT(D391,2)</f>
        <v>碎片</v>
      </c>
      <c r="M391" s="3">
        <f ca="1">IF(OR(L391="坦克",L391="碎片"),VLOOKUP(C391,INDIRECT("坦克ID"),MATCH(L391&amp;"ID",INDIRECT("坦克标头"),0),FALSE),VLOOKUP(C391,INDIRECT(L391&amp;"ID"),2,FALSE))</f>
        <v>51411</v>
      </c>
      <c r="N391" s="3">
        <f ca="1">M391</f>
        <v>51411</v>
      </c>
      <c r="O391" s="3">
        <f>I391</f>
        <v>509</v>
      </c>
      <c r="P391" s="1" t="str">
        <f>"("&amp;J391&amp;","&amp;K391&amp;")"</f>
        <v>(1,2)</v>
      </c>
      <c r="Q391" s="3" t="str">
        <f>IF(D391="坦克碎片",VLOOKUP(C391,道具信息!$N$2:$O$291,2,FALSE)&amp;"碎片",VLOOKUP(C391,道具信息!$N$2:$O$291,2,FALSE))</f>
        <v>T4坦克碎片</v>
      </c>
      <c r="R391" s="3">
        <f t="shared" ref="R391:R422" si="264">SUMIFS(I:I,Q:Q,Q391,B:B,B391)</f>
        <v>3395</v>
      </c>
      <c r="S391" s="11">
        <f t="shared" ref="S391:S422" si="265">ROUND(R391/SUMIF(B:B,B391,I:I),3)</f>
        <v>0.34200000000000003</v>
      </c>
      <c r="T391" s="3" t="str">
        <f>VLOOKUP(Q391,道具信息!$Q$3:$S$20,2,FALSE)</f>
        <v>CHEST_ITEM_TYPE_T4_SHARD</v>
      </c>
      <c r="U391" s="3" t="str">
        <f>T391</f>
        <v>CHEST_ITEM_TYPE_T4_SHARD</v>
      </c>
      <c r="V391" s="3" t="str">
        <f>U391</f>
        <v>CHEST_ITEM_TYPE_T4_SHARD</v>
      </c>
      <c r="W391" s="13">
        <f>IF(U391&lt;&gt;"",ROUND(S391*100%,3),"")</f>
        <v>0.34200000000000003</v>
      </c>
      <c r="X391" s="3" t="str">
        <f>TEXT(W391,"0.0%")</f>
        <v>34.2%</v>
      </c>
      <c r="Y391" s="3" t="str">
        <f>X391</f>
        <v>34.2%</v>
      </c>
    </row>
    <row r="392" spans="2:25" x14ac:dyDescent="0.3">
      <c r="B392" s="2">
        <f>数据源!AL424</f>
        <v>9</v>
      </c>
      <c r="C392" s="2" t="str">
        <f>数据源!AM424</f>
        <v>M-48</v>
      </c>
      <c r="D392" s="2" t="str">
        <f>数据源!AN424</f>
        <v>坦克碎片</v>
      </c>
      <c r="E392" s="2">
        <f>数据源!AO424</f>
        <v>96</v>
      </c>
      <c r="F392" s="2">
        <f>数据源!AP424</f>
        <v>1.5</v>
      </c>
      <c r="G392" s="2">
        <f>数据源!AQ424</f>
        <v>7.2999999999999995E-2</v>
      </c>
      <c r="H392" s="2">
        <f>数据源!AR424</f>
        <v>5.0947916666666655E-2</v>
      </c>
      <c r="I392" s="2">
        <f>数据源!AS424</f>
        <v>509</v>
      </c>
      <c r="J392" s="3">
        <f t="shared" ref="J392:J417" si="266">ROUNDUP(IF(F392&gt;1,F392-ROUNDDOWN(SQRT(F392),0),F392),0)</f>
        <v>1</v>
      </c>
      <c r="K392" s="3">
        <f t="shared" ref="K392:K417" si="267">F392*2-J392</f>
        <v>2</v>
      </c>
      <c r="L392" s="3" t="str">
        <f t="shared" ref="L392" si="268">RIGHT(D392,2)</f>
        <v>碎片</v>
      </c>
      <c r="M392" s="3">
        <f t="shared" ref="M392" ca="1" si="269">IF(OR(L392="坦克",L392="碎片"),VLOOKUP(C392,INDIRECT("坦克ID"),MATCH(L392&amp;"ID",INDIRECT("坦克标头"),0),FALSE),VLOOKUP(C392,INDIRECT(L392&amp;"ID"),2,FALSE))</f>
        <v>52411</v>
      </c>
      <c r="N392" s="3" t="str">
        <f ca="1">N391&amp;","&amp;M392</f>
        <v>51411,52411</v>
      </c>
      <c r="O392" s="3" t="str">
        <f>O391&amp;","&amp;I392</f>
        <v>509,509</v>
      </c>
      <c r="P392" s="1" t="str">
        <f>P391&amp;","&amp;"("&amp;J392&amp;","&amp;K392&amp;")"</f>
        <v>(1,2),(1,2)</v>
      </c>
      <c r="Q392" s="3" t="str">
        <f>IF(D392="坦克碎片",VLOOKUP(C392,道具信息!$N$2:$O$291,2,FALSE)&amp;"碎片",VLOOKUP(C392,道具信息!$N$2:$O$291,2,FALSE))</f>
        <v>T4坦克碎片</v>
      </c>
      <c r="R392" s="3">
        <f t="shared" si="264"/>
        <v>3395</v>
      </c>
      <c r="S392" s="11">
        <f t="shared" si="265"/>
        <v>0.34200000000000003</v>
      </c>
      <c r="T392" s="3" t="str">
        <f>VLOOKUP(Q392,道具信息!$Q$3:$S$20,2,FALSE)</f>
        <v>CHEST_ITEM_TYPE_T4_SHARD</v>
      </c>
      <c r="U392" s="3" t="str">
        <f>IF(COUNTIF(U$391:U391,T392)=0,T392,"")</f>
        <v/>
      </c>
      <c r="V392" s="3" t="str">
        <f>IF(U392&lt;&gt;"",V391&amp;","&amp;U392,V391)</f>
        <v>CHEST_ITEM_TYPE_T4_SHARD</v>
      </c>
      <c r="W392" s="13" t="str">
        <f t="shared" ref="W392:W455" si="270">IF(U392&lt;&gt;"",ROUND(S392*100%,3),"")</f>
        <v/>
      </c>
      <c r="X392" s="3" t="str">
        <f t="shared" ref="X392:X455" si="271">TEXT(W392,"0.0%")</f>
        <v/>
      </c>
      <c r="Y392" s="3" t="str">
        <f>IF(X392&lt;&gt;"",Y391&amp;","&amp;X392,Y391)</f>
        <v>34.2%</v>
      </c>
    </row>
    <row r="393" spans="2:25" x14ac:dyDescent="0.3">
      <c r="B393" s="2">
        <f>数据源!AL425</f>
        <v>9</v>
      </c>
      <c r="C393" s="2" t="str">
        <f>数据源!AM425</f>
        <v>征服者</v>
      </c>
      <c r="D393" s="2" t="str">
        <f>数据源!AN425</f>
        <v>坦克碎片</v>
      </c>
      <c r="E393" s="2">
        <f>数据源!AO425</f>
        <v>96</v>
      </c>
      <c r="F393" s="2">
        <f>数据源!AP425</f>
        <v>1.5</v>
      </c>
      <c r="G393" s="2">
        <f>数据源!AQ425</f>
        <v>7.2999999999999995E-2</v>
      </c>
      <c r="H393" s="2">
        <f>数据源!AR425</f>
        <v>5.0947916666666655E-2</v>
      </c>
      <c r="I393" s="2">
        <f>数据源!AS425</f>
        <v>509</v>
      </c>
      <c r="J393" s="3">
        <f t="shared" si="266"/>
        <v>1</v>
      </c>
      <c r="K393" s="3">
        <f t="shared" si="267"/>
        <v>2</v>
      </c>
      <c r="L393" s="3" t="str">
        <f t="shared" ref="L393:L414" si="272">RIGHT(D393,2)</f>
        <v>碎片</v>
      </c>
      <c r="M393" s="3">
        <f t="shared" ref="M393:M414" ca="1" si="273">IF(OR(L393="坦克",L393="碎片"),VLOOKUP(C393,INDIRECT("坦克ID"),MATCH(L393&amp;"ID",INDIRECT("坦克标头"),0),FALSE),VLOOKUP(C393,INDIRECT(L393&amp;"ID"),2,FALSE))</f>
        <v>53411</v>
      </c>
      <c r="N393" s="3" t="str">
        <f t="shared" ref="N393:N414" ca="1" si="274">N392&amp;","&amp;M393</f>
        <v>51411,52411,53411</v>
      </c>
      <c r="O393" s="3" t="str">
        <f t="shared" ref="O393:O414" si="275">O392&amp;","&amp;I393</f>
        <v>509,509,509</v>
      </c>
      <c r="P393" s="1" t="str">
        <f t="shared" ref="P393:P414" si="276">P392&amp;","&amp;"("&amp;J393&amp;","&amp;K393&amp;")"</f>
        <v>(1,2),(1,2),(1,2)</v>
      </c>
      <c r="Q393" s="3" t="str">
        <f>IF(D393="坦克碎片",VLOOKUP(C393,道具信息!$N$2:$O$291,2,FALSE)&amp;"碎片",VLOOKUP(C393,道具信息!$N$2:$O$291,2,FALSE))</f>
        <v>T4坦克碎片</v>
      </c>
      <c r="R393" s="3">
        <f t="shared" si="264"/>
        <v>3395</v>
      </c>
      <c r="S393" s="11">
        <f t="shared" si="265"/>
        <v>0.34200000000000003</v>
      </c>
      <c r="T393" s="3" t="str">
        <f>VLOOKUP(Q393,道具信息!$Q$3:$S$20,2,FALSE)</f>
        <v>CHEST_ITEM_TYPE_T4_SHARD</v>
      </c>
      <c r="U393" s="3" t="str">
        <f>IF(COUNTIF(U$391:U392,T393)=0,T393,"")</f>
        <v/>
      </c>
      <c r="V393" s="3" t="str">
        <f t="shared" ref="V393:V456" si="277">IF(U393&lt;&gt;"",V392&amp;","&amp;U393,V392)</f>
        <v>CHEST_ITEM_TYPE_T4_SHARD</v>
      </c>
      <c r="W393" s="13" t="str">
        <f t="shared" si="270"/>
        <v/>
      </c>
      <c r="X393" s="3" t="str">
        <f t="shared" si="271"/>
        <v/>
      </c>
      <c r="Y393" s="3" t="str">
        <f t="shared" ref="Y393:Y456" si="278">IF(X393&lt;&gt;"",Y392&amp;","&amp;X393,Y392)</f>
        <v>34.2%</v>
      </c>
    </row>
    <row r="394" spans="2:25" x14ac:dyDescent="0.3">
      <c r="B394" s="2">
        <f>数据源!AL426</f>
        <v>9</v>
      </c>
      <c r="C394" s="2" t="str">
        <f>数据源!AM426</f>
        <v>M-41</v>
      </c>
      <c r="D394" s="2" t="str">
        <f>数据源!AN426</f>
        <v>坦克碎片</v>
      </c>
      <c r="E394" s="2">
        <f>数据源!AO426</f>
        <v>144</v>
      </c>
      <c r="F394" s="2">
        <f>数据源!AP426</f>
        <v>1</v>
      </c>
      <c r="G394" s="2">
        <f>数据源!AQ426</f>
        <v>7.2999999999999995E-2</v>
      </c>
      <c r="H394" s="2">
        <f>数据源!AR426</f>
        <v>5.0947916666666662E-2</v>
      </c>
      <c r="I394" s="2">
        <f>数据源!AS426</f>
        <v>509</v>
      </c>
      <c r="J394" s="3">
        <f t="shared" si="266"/>
        <v>1</v>
      </c>
      <c r="K394" s="3">
        <f t="shared" si="267"/>
        <v>1</v>
      </c>
      <c r="L394" s="3" t="str">
        <f t="shared" si="272"/>
        <v>碎片</v>
      </c>
      <c r="M394" s="3">
        <f t="shared" ca="1" si="273"/>
        <v>51421</v>
      </c>
      <c r="N394" s="3" t="str">
        <f t="shared" ca="1" si="274"/>
        <v>51411,52411,53411,51421</v>
      </c>
      <c r="O394" s="3" t="str">
        <f t="shared" si="275"/>
        <v>509,509,509,509</v>
      </c>
      <c r="P394" s="1" t="str">
        <f t="shared" si="276"/>
        <v>(1,2),(1,2),(1,2),(1,1)</v>
      </c>
      <c r="Q394" s="3" t="str">
        <f>IF(D394="坦克碎片",VLOOKUP(C394,道具信息!$N$2:$O$291,2,FALSE)&amp;"碎片",VLOOKUP(C394,道具信息!$N$2:$O$291,2,FALSE))</f>
        <v>T4坦克碎片</v>
      </c>
      <c r="R394" s="3">
        <f t="shared" si="264"/>
        <v>3395</v>
      </c>
      <c r="S394" s="11">
        <f t="shared" si="265"/>
        <v>0.34200000000000003</v>
      </c>
      <c r="T394" s="3" t="str">
        <f>VLOOKUP(Q394,道具信息!$Q$3:$S$20,2,FALSE)</f>
        <v>CHEST_ITEM_TYPE_T4_SHARD</v>
      </c>
      <c r="U394" s="3" t="str">
        <f>IF(COUNTIF(U$391:U393,T394)=0,T394,"")</f>
        <v/>
      </c>
      <c r="V394" s="3" t="str">
        <f t="shared" si="277"/>
        <v>CHEST_ITEM_TYPE_T4_SHARD</v>
      </c>
      <c r="W394" s="13" t="str">
        <f t="shared" si="270"/>
        <v/>
      </c>
      <c r="X394" s="3" t="str">
        <f t="shared" si="271"/>
        <v/>
      </c>
      <c r="Y394" s="3" t="str">
        <f t="shared" si="278"/>
        <v>34.2%</v>
      </c>
    </row>
    <row r="395" spans="2:25" x14ac:dyDescent="0.3">
      <c r="B395" s="2">
        <f>数据源!AL427</f>
        <v>9</v>
      </c>
      <c r="C395" s="2" t="str">
        <f>数据源!AM427</f>
        <v>潘兴</v>
      </c>
      <c r="D395" s="2" t="str">
        <f>数据源!AN427</f>
        <v>坦克碎片</v>
      </c>
      <c r="E395" s="2">
        <f>数据源!AO427</f>
        <v>144</v>
      </c>
      <c r="F395" s="2">
        <f>数据源!AP427</f>
        <v>1</v>
      </c>
      <c r="G395" s="2">
        <f>数据源!AQ427</f>
        <v>7.2999999999999995E-2</v>
      </c>
      <c r="H395" s="2">
        <f>数据源!AR427</f>
        <v>5.0947916666666662E-2</v>
      </c>
      <c r="I395" s="2">
        <f>数据源!AS427</f>
        <v>509</v>
      </c>
      <c r="J395" s="3">
        <f t="shared" si="266"/>
        <v>1</v>
      </c>
      <c r="K395" s="3">
        <f t="shared" si="267"/>
        <v>1</v>
      </c>
      <c r="L395" s="3" t="str">
        <f t="shared" si="272"/>
        <v>碎片</v>
      </c>
      <c r="M395" s="3">
        <f t="shared" ca="1" si="273"/>
        <v>52421</v>
      </c>
      <c r="N395" s="3" t="str">
        <f t="shared" ca="1" si="274"/>
        <v>51411,52411,53411,51421,52421</v>
      </c>
      <c r="O395" s="3" t="str">
        <f t="shared" si="275"/>
        <v>509,509,509,509,509</v>
      </c>
      <c r="P395" s="1" t="str">
        <f t="shared" si="276"/>
        <v>(1,2),(1,2),(1,2),(1,1),(1,1)</v>
      </c>
      <c r="Q395" s="3" t="str">
        <f>IF(D395="坦克碎片",VLOOKUP(C395,道具信息!$N$2:$O$291,2,FALSE)&amp;"碎片",VLOOKUP(C395,道具信息!$N$2:$O$291,2,FALSE))</f>
        <v>T4坦克碎片</v>
      </c>
      <c r="R395" s="3">
        <f t="shared" si="264"/>
        <v>3395</v>
      </c>
      <c r="S395" s="11">
        <f t="shared" si="265"/>
        <v>0.34200000000000003</v>
      </c>
      <c r="T395" s="3" t="str">
        <f>VLOOKUP(Q395,道具信息!$Q$3:$S$20,2,FALSE)</f>
        <v>CHEST_ITEM_TYPE_T4_SHARD</v>
      </c>
      <c r="U395" s="3" t="str">
        <f>IF(COUNTIF(U$391:U394,T395)=0,T395,"")</f>
        <v/>
      </c>
      <c r="V395" s="3" t="str">
        <f t="shared" si="277"/>
        <v>CHEST_ITEM_TYPE_T4_SHARD</v>
      </c>
      <c r="W395" s="13" t="str">
        <f t="shared" si="270"/>
        <v/>
      </c>
      <c r="X395" s="3" t="str">
        <f t="shared" si="271"/>
        <v/>
      </c>
      <c r="Y395" s="3" t="str">
        <f t="shared" si="278"/>
        <v>34.2%</v>
      </c>
    </row>
    <row r="396" spans="2:25" x14ac:dyDescent="0.3">
      <c r="B396" s="2">
        <f>数据源!AL428</f>
        <v>9</v>
      </c>
      <c r="C396" s="2" t="str">
        <f>数据源!AM428</f>
        <v>BMP-3</v>
      </c>
      <c r="D396" s="2" t="str">
        <f>数据源!AN428</f>
        <v>坦克碎片</v>
      </c>
      <c r="E396" s="2">
        <f>数据源!AO428</f>
        <v>172.79999999999998</v>
      </c>
      <c r="F396" s="2">
        <f>数据源!AP428</f>
        <v>1</v>
      </c>
      <c r="G396" s="2">
        <f>数据源!AQ428</f>
        <v>7.2999999999999995E-2</v>
      </c>
      <c r="H396" s="2">
        <f>数据源!AR428</f>
        <v>4.2456597222222218E-2</v>
      </c>
      <c r="I396" s="2">
        <f>数据源!AS428</f>
        <v>425</v>
      </c>
      <c r="J396" s="3">
        <f t="shared" si="266"/>
        <v>1</v>
      </c>
      <c r="K396" s="3">
        <f t="shared" si="267"/>
        <v>1</v>
      </c>
      <c r="L396" s="3" t="str">
        <f t="shared" si="272"/>
        <v>碎片</v>
      </c>
      <c r="M396" s="3">
        <f t="shared" ca="1" si="273"/>
        <v>51431</v>
      </c>
      <c r="N396" s="3" t="str">
        <f t="shared" ca="1" si="274"/>
        <v>51411,52411,53411,51421,52421,51431</v>
      </c>
      <c r="O396" s="3" t="str">
        <f t="shared" si="275"/>
        <v>509,509,509,509,509,425</v>
      </c>
      <c r="P396" s="1" t="str">
        <f t="shared" si="276"/>
        <v>(1,2),(1,2),(1,2),(1,1),(1,1),(1,1)</v>
      </c>
      <c r="Q396" s="3" t="str">
        <f>IF(D396="坦克碎片",VLOOKUP(C396,道具信息!$N$2:$O$291,2,FALSE)&amp;"碎片",VLOOKUP(C396,道具信息!$N$2:$O$291,2,FALSE))</f>
        <v>T4坦克碎片</v>
      </c>
      <c r="R396" s="3">
        <f t="shared" si="264"/>
        <v>3395</v>
      </c>
      <c r="S396" s="11">
        <f t="shared" si="265"/>
        <v>0.34200000000000003</v>
      </c>
      <c r="T396" s="3" t="str">
        <f>VLOOKUP(Q396,道具信息!$Q$3:$S$20,2,FALSE)</f>
        <v>CHEST_ITEM_TYPE_T4_SHARD</v>
      </c>
      <c r="U396" s="3" t="str">
        <f>IF(COUNTIF(U$391:U395,T396)=0,T396,"")</f>
        <v/>
      </c>
      <c r="V396" s="3" t="str">
        <f t="shared" si="277"/>
        <v>CHEST_ITEM_TYPE_T4_SHARD</v>
      </c>
      <c r="W396" s="13" t="str">
        <f t="shared" si="270"/>
        <v/>
      </c>
      <c r="X396" s="3" t="str">
        <f t="shared" si="271"/>
        <v/>
      </c>
      <c r="Y396" s="3" t="str">
        <f t="shared" si="278"/>
        <v>34.2%</v>
      </c>
    </row>
    <row r="397" spans="2:25" x14ac:dyDescent="0.3">
      <c r="B397" s="2">
        <f>数据源!AL429</f>
        <v>9</v>
      </c>
      <c r="C397" s="2" t="str">
        <f>数据源!AM429</f>
        <v>百夫长</v>
      </c>
      <c r="D397" s="2" t="str">
        <f>数据源!AN429</f>
        <v>坦克碎片</v>
      </c>
      <c r="E397" s="2">
        <f>数据源!AO429</f>
        <v>172.79999999999998</v>
      </c>
      <c r="F397" s="2">
        <f>数据源!AP429</f>
        <v>1</v>
      </c>
      <c r="G397" s="2">
        <f>数据源!AQ429</f>
        <v>7.2999999999999995E-2</v>
      </c>
      <c r="H397" s="2">
        <f>数据源!AR429</f>
        <v>4.2456597222222218E-2</v>
      </c>
      <c r="I397" s="2">
        <f>数据源!AS429</f>
        <v>425</v>
      </c>
      <c r="J397" s="3">
        <f t="shared" si="266"/>
        <v>1</v>
      </c>
      <c r="K397" s="3">
        <f t="shared" si="267"/>
        <v>1</v>
      </c>
      <c r="L397" s="3" t="str">
        <f t="shared" si="272"/>
        <v>碎片</v>
      </c>
      <c r="M397" s="3">
        <f t="shared" ca="1" si="273"/>
        <v>52431</v>
      </c>
      <c r="N397" s="3" t="str">
        <f t="shared" ca="1" si="274"/>
        <v>51411,52411,53411,51421,52421,51431,52431</v>
      </c>
      <c r="O397" s="3" t="str">
        <f t="shared" si="275"/>
        <v>509,509,509,509,509,425,425</v>
      </c>
      <c r="P397" s="1" t="str">
        <f t="shared" si="276"/>
        <v>(1,2),(1,2),(1,2),(1,1),(1,1),(1,1),(1,1)</v>
      </c>
      <c r="Q397" s="3" t="str">
        <f>IF(D397="坦克碎片",VLOOKUP(C397,道具信息!$N$2:$O$291,2,FALSE)&amp;"碎片",VLOOKUP(C397,道具信息!$N$2:$O$291,2,FALSE))</f>
        <v>T4坦克碎片</v>
      </c>
      <c r="R397" s="3">
        <f t="shared" si="264"/>
        <v>3395</v>
      </c>
      <c r="S397" s="11">
        <f t="shared" si="265"/>
        <v>0.34200000000000003</v>
      </c>
      <c r="T397" s="3" t="str">
        <f>VLOOKUP(Q397,道具信息!$Q$3:$S$20,2,FALSE)</f>
        <v>CHEST_ITEM_TYPE_T4_SHARD</v>
      </c>
      <c r="U397" s="3" t="str">
        <f>IF(COUNTIF(U$391:U396,T397)=0,T397,"")</f>
        <v/>
      </c>
      <c r="V397" s="3" t="str">
        <f t="shared" si="277"/>
        <v>CHEST_ITEM_TYPE_T4_SHARD</v>
      </c>
      <c r="W397" s="13" t="str">
        <f t="shared" si="270"/>
        <v/>
      </c>
      <c r="X397" s="3" t="str">
        <f t="shared" si="271"/>
        <v/>
      </c>
      <c r="Y397" s="3" t="str">
        <f t="shared" si="278"/>
        <v>34.2%</v>
      </c>
    </row>
    <row r="398" spans="2:25" x14ac:dyDescent="0.3">
      <c r="B398" s="2">
        <f>数据源!AL430</f>
        <v>9</v>
      </c>
      <c r="C398" s="2" t="str">
        <f>数据源!AM430</f>
        <v>T1LP1</v>
      </c>
      <c r="D398" s="2" t="str">
        <f>数据源!AN430</f>
        <v>部件</v>
      </c>
      <c r="E398" s="2">
        <f>数据源!AO430</f>
        <v>13</v>
      </c>
      <c r="F398" s="2">
        <f>数据源!AP430</f>
        <v>2.5</v>
      </c>
      <c r="G398" s="2">
        <f>数据源!AQ430</f>
        <v>6.6E-3</v>
      </c>
      <c r="H398" s="2">
        <f>数据源!AR430</f>
        <v>2.040923076923077E-2</v>
      </c>
      <c r="I398" s="2">
        <f>数据源!AS430</f>
        <v>204</v>
      </c>
      <c r="J398" s="3">
        <f t="shared" si="266"/>
        <v>2</v>
      </c>
      <c r="K398" s="3">
        <f t="shared" si="267"/>
        <v>3</v>
      </c>
      <c r="L398" s="3" t="str">
        <f t="shared" si="272"/>
        <v>部件</v>
      </c>
      <c r="M398" s="3">
        <f t="shared" ca="1" si="273"/>
        <v>91001</v>
      </c>
      <c r="N398" s="3" t="str">
        <f t="shared" ca="1" si="274"/>
        <v>51411,52411,53411,51421,52421,51431,52431,91001</v>
      </c>
      <c r="O398" s="3" t="str">
        <f t="shared" si="275"/>
        <v>509,509,509,509,509,425,425,204</v>
      </c>
      <c r="P398" s="1" t="str">
        <f t="shared" si="276"/>
        <v>(1,2),(1,2),(1,2),(1,1),(1,1),(1,1),(1,1),(2,3)</v>
      </c>
      <c r="Q398" s="3" t="str">
        <f>IF(D398="坦克碎片",VLOOKUP(C398,道具信息!$N$2:$O$291,2,FALSE)&amp;"碎片",VLOOKUP(C398,道具信息!$N$2:$O$291,2,FALSE))</f>
        <v>T1部件</v>
      </c>
      <c r="R398" s="3">
        <f t="shared" si="264"/>
        <v>3672</v>
      </c>
      <c r="S398" s="11">
        <f t="shared" si="265"/>
        <v>0.37</v>
      </c>
      <c r="T398" s="3" t="str">
        <f>VLOOKUP(Q398,道具信息!$Q$3:$S$20,2,FALSE)</f>
        <v>CHEST_ITEM_TYPE_T1_PART</v>
      </c>
      <c r="U398" s="3" t="str">
        <f>IF(COUNTIF(U$391:U397,T398)=0,T398,"")</f>
        <v>CHEST_ITEM_TYPE_T1_PART</v>
      </c>
      <c r="V398" s="3" t="str">
        <f t="shared" si="277"/>
        <v>CHEST_ITEM_TYPE_T4_SHARD,CHEST_ITEM_TYPE_T1_PART</v>
      </c>
      <c r="W398" s="13">
        <f t="shared" si="270"/>
        <v>0.37</v>
      </c>
      <c r="X398" s="3" t="str">
        <f t="shared" si="271"/>
        <v>37.0%</v>
      </c>
      <c r="Y398" s="3" t="str">
        <f t="shared" si="278"/>
        <v>34.2%,37.0%</v>
      </c>
    </row>
    <row r="399" spans="2:25" x14ac:dyDescent="0.3">
      <c r="B399" s="2">
        <f>数据源!AL431</f>
        <v>9</v>
      </c>
      <c r="C399" s="2" t="str">
        <f>数据源!AM431</f>
        <v>T1LP3</v>
      </c>
      <c r="D399" s="2" t="str">
        <f>数据源!AN431</f>
        <v>部件</v>
      </c>
      <c r="E399" s="2">
        <f>数据源!AO431</f>
        <v>13</v>
      </c>
      <c r="F399" s="2">
        <f>数据源!AP431</f>
        <v>2.5</v>
      </c>
      <c r="G399" s="2">
        <f>数据源!AQ431</f>
        <v>6.6E-3</v>
      </c>
      <c r="H399" s="2">
        <f>数据源!AR431</f>
        <v>2.040923076923077E-2</v>
      </c>
      <c r="I399" s="2">
        <f>数据源!AS431</f>
        <v>204</v>
      </c>
      <c r="J399" s="3">
        <f t="shared" si="266"/>
        <v>2</v>
      </c>
      <c r="K399" s="3">
        <f t="shared" si="267"/>
        <v>3</v>
      </c>
      <c r="L399" s="3" t="str">
        <f t="shared" si="272"/>
        <v>部件</v>
      </c>
      <c r="M399" s="3">
        <f t="shared" ca="1" si="273"/>
        <v>91003</v>
      </c>
      <c r="N399" s="3" t="str">
        <f t="shared" ca="1" si="274"/>
        <v>51411,52411,53411,51421,52421,51431,52431,91001,91003</v>
      </c>
      <c r="O399" s="3" t="str">
        <f t="shared" si="275"/>
        <v>509,509,509,509,509,425,425,204,204</v>
      </c>
      <c r="P399" s="1" t="str">
        <f t="shared" si="276"/>
        <v>(1,2),(1,2),(1,2),(1,1),(1,1),(1,1),(1,1),(2,3),(2,3)</v>
      </c>
      <c r="Q399" s="3" t="str">
        <f>IF(D399="坦克碎片",VLOOKUP(C399,道具信息!$N$2:$O$291,2,FALSE)&amp;"碎片",VLOOKUP(C399,道具信息!$N$2:$O$291,2,FALSE))</f>
        <v>T1部件</v>
      </c>
      <c r="R399" s="3">
        <f t="shared" si="264"/>
        <v>3672</v>
      </c>
      <c r="S399" s="11">
        <f t="shared" si="265"/>
        <v>0.37</v>
      </c>
      <c r="T399" s="3" t="str">
        <f>VLOOKUP(Q399,道具信息!$Q$3:$S$20,2,FALSE)</f>
        <v>CHEST_ITEM_TYPE_T1_PART</v>
      </c>
      <c r="U399" s="3" t="str">
        <f>IF(COUNTIF(U$391:U398,T399)=0,T399,"")</f>
        <v/>
      </c>
      <c r="V399" s="3" t="str">
        <f t="shared" si="277"/>
        <v>CHEST_ITEM_TYPE_T4_SHARD,CHEST_ITEM_TYPE_T1_PART</v>
      </c>
      <c r="W399" s="13" t="str">
        <f t="shared" si="270"/>
        <v/>
      </c>
      <c r="X399" s="3" t="str">
        <f t="shared" si="271"/>
        <v/>
      </c>
      <c r="Y399" s="3" t="str">
        <f t="shared" si="278"/>
        <v>34.2%,37.0%</v>
      </c>
    </row>
    <row r="400" spans="2:25" x14ac:dyDescent="0.3">
      <c r="B400" s="2">
        <f>数据源!AL432</f>
        <v>9</v>
      </c>
      <c r="C400" s="2" t="str">
        <f>数据源!AM432</f>
        <v>T1LP5</v>
      </c>
      <c r="D400" s="2" t="str">
        <f>数据源!AN432</f>
        <v>部件</v>
      </c>
      <c r="E400" s="2">
        <f>数据源!AO432</f>
        <v>13</v>
      </c>
      <c r="F400" s="2">
        <f>数据源!AP432</f>
        <v>2.5</v>
      </c>
      <c r="G400" s="2">
        <f>数据源!AQ432</f>
        <v>6.6E-3</v>
      </c>
      <c r="H400" s="2">
        <f>数据源!AR432</f>
        <v>2.040923076923077E-2</v>
      </c>
      <c r="I400" s="2">
        <f>数据源!AS432</f>
        <v>204</v>
      </c>
      <c r="J400" s="3">
        <f t="shared" si="266"/>
        <v>2</v>
      </c>
      <c r="K400" s="3">
        <f t="shared" si="267"/>
        <v>3</v>
      </c>
      <c r="L400" s="3" t="str">
        <f t="shared" si="272"/>
        <v>部件</v>
      </c>
      <c r="M400" s="3">
        <f t="shared" ca="1" si="273"/>
        <v>91005</v>
      </c>
      <c r="N400" s="3" t="str">
        <f t="shared" ca="1" si="274"/>
        <v>51411,52411,53411,51421,52421,51431,52431,91001,91003,91005</v>
      </c>
      <c r="O400" s="3" t="str">
        <f t="shared" si="275"/>
        <v>509,509,509,509,509,425,425,204,204,204</v>
      </c>
      <c r="P400" s="1" t="str">
        <f t="shared" si="276"/>
        <v>(1,2),(1,2),(1,2),(1,1),(1,1),(1,1),(1,1),(2,3),(2,3),(2,3)</v>
      </c>
      <c r="Q400" s="3" t="str">
        <f>IF(D400="坦克碎片",VLOOKUP(C400,道具信息!$N$2:$O$291,2,FALSE)&amp;"碎片",VLOOKUP(C400,道具信息!$N$2:$O$291,2,FALSE))</f>
        <v>T1部件</v>
      </c>
      <c r="R400" s="3">
        <f t="shared" si="264"/>
        <v>3672</v>
      </c>
      <c r="S400" s="11">
        <f t="shared" si="265"/>
        <v>0.37</v>
      </c>
      <c r="T400" s="3" t="str">
        <f>VLOOKUP(Q400,道具信息!$Q$3:$S$20,2,FALSE)</f>
        <v>CHEST_ITEM_TYPE_T1_PART</v>
      </c>
      <c r="U400" s="3" t="str">
        <f>IF(COUNTIF(U$391:U399,T400)=0,T400,"")</f>
        <v/>
      </c>
      <c r="V400" s="3" t="str">
        <f t="shared" si="277"/>
        <v>CHEST_ITEM_TYPE_T4_SHARD,CHEST_ITEM_TYPE_T1_PART</v>
      </c>
      <c r="W400" s="13" t="str">
        <f t="shared" si="270"/>
        <v/>
      </c>
      <c r="X400" s="3" t="str">
        <f t="shared" si="271"/>
        <v/>
      </c>
      <c r="Y400" s="3" t="str">
        <f t="shared" si="278"/>
        <v>34.2%,37.0%</v>
      </c>
    </row>
    <row r="401" spans="2:25" x14ac:dyDescent="0.3">
      <c r="B401" s="2">
        <f>数据源!AL433</f>
        <v>9</v>
      </c>
      <c r="C401" s="2" t="str">
        <f>数据源!AM433</f>
        <v>T1MP1</v>
      </c>
      <c r="D401" s="2" t="str">
        <f>数据源!AN433</f>
        <v>部件</v>
      </c>
      <c r="E401" s="2">
        <f>数据源!AO433</f>
        <v>13</v>
      </c>
      <c r="F401" s="2">
        <f>数据源!AP433</f>
        <v>2.5</v>
      </c>
      <c r="G401" s="2">
        <f>数据源!AQ433</f>
        <v>6.6E-3</v>
      </c>
      <c r="H401" s="2">
        <f>数据源!AR433</f>
        <v>2.040923076923077E-2</v>
      </c>
      <c r="I401" s="2">
        <f>数据源!AS433</f>
        <v>204</v>
      </c>
      <c r="J401" s="3">
        <f t="shared" si="266"/>
        <v>2</v>
      </c>
      <c r="K401" s="3">
        <f t="shared" si="267"/>
        <v>3</v>
      </c>
      <c r="L401" s="3" t="str">
        <f t="shared" si="272"/>
        <v>部件</v>
      </c>
      <c r="M401" s="3">
        <f t="shared" ca="1" si="273"/>
        <v>91101</v>
      </c>
      <c r="N401" s="3" t="str">
        <f t="shared" ca="1" si="274"/>
        <v>51411,52411,53411,51421,52421,51431,52431,91001,91003,91005,91101</v>
      </c>
      <c r="O401" s="3" t="str">
        <f t="shared" si="275"/>
        <v>509,509,509,509,509,425,425,204,204,204,204</v>
      </c>
      <c r="P401" s="1" t="str">
        <f t="shared" si="276"/>
        <v>(1,2),(1,2),(1,2),(1,1),(1,1),(1,1),(1,1),(2,3),(2,3),(2,3),(2,3)</v>
      </c>
      <c r="Q401" s="3" t="str">
        <f>IF(D401="坦克碎片",VLOOKUP(C401,道具信息!$N$2:$O$291,2,FALSE)&amp;"碎片",VLOOKUP(C401,道具信息!$N$2:$O$291,2,FALSE))</f>
        <v>T1部件</v>
      </c>
      <c r="R401" s="3">
        <f t="shared" si="264"/>
        <v>3672</v>
      </c>
      <c r="S401" s="11">
        <f t="shared" si="265"/>
        <v>0.37</v>
      </c>
      <c r="T401" s="3" t="str">
        <f>VLOOKUP(Q401,道具信息!$Q$3:$S$20,2,FALSE)</f>
        <v>CHEST_ITEM_TYPE_T1_PART</v>
      </c>
      <c r="U401" s="3" t="str">
        <f>IF(COUNTIF(U$391:U400,T401)=0,T401,"")</f>
        <v/>
      </c>
      <c r="V401" s="3" t="str">
        <f t="shared" si="277"/>
        <v>CHEST_ITEM_TYPE_T4_SHARD,CHEST_ITEM_TYPE_T1_PART</v>
      </c>
      <c r="W401" s="13" t="str">
        <f t="shared" si="270"/>
        <v/>
      </c>
      <c r="X401" s="3" t="str">
        <f t="shared" si="271"/>
        <v/>
      </c>
      <c r="Y401" s="3" t="str">
        <f t="shared" si="278"/>
        <v>34.2%,37.0%</v>
      </c>
    </row>
    <row r="402" spans="2:25" x14ac:dyDescent="0.3">
      <c r="B402" s="2">
        <f>数据源!AL434</f>
        <v>9</v>
      </c>
      <c r="C402" s="2" t="str">
        <f>数据源!AM434</f>
        <v>T1MP3</v>
      </c>
      <c r="D402" s="2" t="str">
        <f>数据源!AN434</f>
        <v>部件</v>
      </c>
      <c r="E402" s="2">
        <f>数据源!AO434</f>
        <v>13</v>
      </c>
      <c r="F402" s="2">
        <f>数据源!AP434</f>
        <v>2.5</v>
      </c>
      <c r="G402" s="2">
        <f>数据源!AQ434</f>
        <v>6.6E-3</v>
      </c>
      <c r="H402" s="2">
        <f>数据源!AR434</f>
        <v>2.040923076923077E-2</v>
      </c>
      <c r="I402" s="2">
        <f>数据源!AS434</f>
        <v>204</v>
      </c>
      <c r="J402" s="3">
        <f t="shared" si="266"/>
        <v>2</v>
      </c>
      <c r="K402" s="3">
        <f t="shared" si="267"/>
        <v>3</v>
      </c>
      <c r="L402" s="3" t="str">
        <f t="shared" si="272"/>
        <v>部件</v>
      </c>
      <c r="M402" s="3">
        <f t="shared" ca="1" si="273"/>
        <v>91103</v>
      </c>
      <c r="N402" s="3" t="str">
        <f t="shared" ca="1" si="274"/>
        <v>51411,52411,53411,51421,52421,51431,52431,91001,91003,91005,91101,91103</v>
      </c>
      <c r="O402" s="3" t="str">
        <f t="shared" si="275"/>
        <v>509,509,509,509,509,425,425,204,204,204,204,204</v>
      </c>
      <c r="P402" s="1" t="str">
        <f t="shared" si="276"/>
        <v>(1,2),(1,2),(1,2),(1,1),(1,1),(1,1),(1,1),(2,3),(2,3),(2,3),(2,3),(2,3)</v>
      </c>
      <c r="Q402" s="3" t="str">
        <f>IF(D402="坦克碎片",VLOOKUP(C402,道具信息!$N$2:$O$291,2,FALSE)&amp;"碎片",VLOOKUP(C402,道具信息!$N$2:$O$291,2,FALSE))</f>
        <v>T1部件</v>
      </c>
      <c r="R402" s="3">
        <f t="shared" si="264"/>
        <v>3672</v>
      </c>
      <c r="S402" s="11">
        <f t="shared" si="265"/>
        <v>0.37</v>
      </c>
      <c r="T402" s="3" t="str">
        <f>VLOOKUP(Q402,道具信息!$Q$3:$S$20,2,FALSE)</f>
        <v>CHEST_ITEM_TYPE_T1_PART</v>
      </c>
      <c r="U402" s="3" t="str">
        <f>IF(COUNTIF(U$391:U401,T402)=0,T402,"")</f>
        <v/>
      </c>
      <c r="V402" s="3" t="str">
        <f t="shared" si="277"/>
        <v>CHEST_ITEM_TYPE_T4_SHARD,CHEST_ITEM_TYPE_T1_PART</v>
      </c>
      <c r="W402" s="13" t="str">
        <f t="shared" si="270"/>
        <v/>
      </c>
      <c r="X402" s="3" t="str">
        <f t="shared" si="271"/>
        <v/>
      </c>
      <c r="Y402" s="3" t="str">
        <f t="shared" si="278"/>
        <v>34.2%,37.0%</v>
      </c>
    </row>
    <row r="403" spans="2:25" x14ac:dyDescent="0.3">
      <c r="B403" s="2">
        <f>数据源!AL435</f>
        <v>9</v>
      </c>
      <c r="C403" s="2" t="str">
        <f>数据源!AM435</f>
        <v>T1MP5</v>
      </c>
      <c r="D403" s="2" t="str">
        <f>数据源!AN435</f>
        <v>部件</v>
      </c>
      <c r="E403" s="2">
        <f>数据源!AO435</f>
        <v>13</v>
      </c>
      <c r="F403" s="2">
        <f>数据源!AP435</f>
        <v>2.5</v>
      </c>
      <c r="G403" s="2">
        <f>数据源!AQ435</f>
        <v>6.6E-3</v>
      </c>
      <c r="H403" s="2">
        <f>数据源!AR435</f>
        <v>2.040923076923077E-2</v>
      </c>
      <c r="I403" s="2">
        <f>数据源!AS435</f>
        <v>204</v>
      </c>
      <c r="J403" s="3">
        <f t="shared" si="266"/>
        <v>2</v>
      </c>
      <c r="K403" s="3">
        <f t="shared" si="267"/>
        <v>3</v>
      </c>
      <c r="L403" s="3" t="str">
        <f t="shared" si="272"/>
        <v>部件</v>
      </c>
      <c r="M403" s="3">
        <f t="shared" ca="1" si="273"/>
        <v>91105</v>
      </c>
      <c r="N403" s="3" t="str">
        <f t="shared" ca="1" si="274"/>
        <v>51411,52411,53411,51421,52421,51431,52431,91001,91003,91005,91101,91103,91105</v>
      </c>
      <c r="O403" s="3" t="str">
        <f t="shared" si="275"/>
        <v>509,509,509,509,509,425,425,204,204,204,204,204,204</v>
      </c>
      <c r="P403" s="1" t="str">
        <f t="shared" si="276"/>
        <v>(1,2),(1,2),(1,2),(1,1),(1,1),(1,1),(1,1),(2,3),(2,3),(2,3),(2,3),(2,3),(2,3)</v>
      </c>
      <c r="Q403" s="3" t="str">
        <f>IF(D403="坦克碎片",VLOOKUP(C403,道具信息!$N$2:$O$291,2,FALSE)&amp;"碎片",VLOOKUP(C403,道具信息!$N$2:$O$291,2,FALSE))</f>
        <v>T1部件</v>
      </c>
      <c r="R403" s="3">
        <f t="shared" si="264"/>
        <v>3672</v>
      </c>
      <c r="S403" s="11">
        <f t="shared" si="265"/>
        <v>0.37</v>
      </c>
      <c r="T403" s="3" t="str">
        <f>VLOOKUP(Q403,道具信息!$Q$3:$S$20,2,FALSE)</f>
        <v>CHEST_ITEM_TYPE_T1_PART</v>
      </c>
      <c r="U403" s="3" t="str">
        <f>IF(COUNTIF(U$391:U402,T403)=0,T403,"")</f>
        <v/>
      </c>
      <c r="V403" s="3" t="str">
        <f t="shared" si="277"/>
        <v>CHEST_ITEM_TYPE_T4_SHARD,CHEST_ITEM_TYPE_T1_PART</v>
      </c>
      <c r="W403" s="13" t="str">
        <f t="shared" si="270"/>
        <v/>
      </c>
      <c r="X403" s="3" t="str">
        <f t="shared" si="271"/>
        <v/>
      </c>
      <c r="Y403" s="3" t="str">
        <f t="shared" si="278"/>
        <v>34.2%,37.0%</v>
      </c>
    </row>
    <row r="404" spans="2:25" x14ac:dyDescent="0.3">
      <c r="B404" s="2">
        <f>数据源!AL436</f>
        <v>9</v>
      </c>
      <c r="C404" s="2" t="str">
        <f>数据源!AM436</f>
        <v>T1HP1</v>
      </c>
      <c r="D404" s="2" t="str">
        <f>数据源!AN436</f>
        <v>部件</v>
      </c>
      <c r="E404" s="2">
        <f>数据源!AO436</f>
        <v>13</v>
      </c>
      <c r="F404" s="2">
        <f>数据源!AP436</f>
        <v>2.5</v>
      </c>
      <c r="G404" s="2">
        <f>数据源!AQ436</f>
        <v>6.6E-3</v>
      </c>
      <c r="H404" s="2">
        <f>数据源!AR436</f>
        <v>2.040923076923077E-2</v>
      </c>
      <c r="I404" s="2">
        <f>数据源!AS436</f>
        <v>204</v>
      </c>
      <c r="J404" s="3">
        <f t="shared" si="266"/>
        <v>2</v>
      </c>
      <c r="K404" s="3">
        <f t="shared" si="267"/>
        <v>3</v>
      </c>
      <c r="L404" s="3" t="str">
        <f t="shared" si="272"/>
        <v>部件</v>
      </c>
      <c r="M404" s="3">
        <f t="shared" ca="1" si="273"/>
        <v>91201</v>
      </c>
      <c r="N404" s="3" t="str">
        <f t="shared" ca="1" si="274"/>
        <v>51411,52411,53411,51421,52421,51431,52431,91001,91003,91005,91101,91103,91105,91201</v>
      </c>
      <c r="O404" s="3" t="str">
        <f t="shared" si="275"/>
        <v>509,509,509,509,509,425,425,204,204,204,204,204,204,204</v>
      </c>
      <c r="P404" s="1" t="str">
        <f t="shared" si="276"/>
        <v>(1,2),(1,2),(1,2),(1,1),(1,1),(1,1),(1,1),(2,3),(2,3),(2,3),(2,3),(2,3),(2,3),(2,3)</v>
      </c>
      <c r="Q404" s="3" t="str">
        <f>IF(D404="坦克碎片",VLOOKUP(C404,道具信息!$N$2:$O$291,2,FALSE)&amp;"碎片",VLOOKUP(C404,道具信息!$N$2:$O$291,2,FALSE))</f>
        <v>T1部件</v>
      </c>
      <c r="R404" s="3">
        <f t="shared" si="264"/>
        <v>3672</v>
      </c>
      <c r="S404" s="11">
        <f t="shared" si="265"/>
        <v>0.37</v>
      </c>
      <c r="T404" s="3" t="str">
        <f>VLOOKUP(Q404,道具信息!$Q$3:$S$20,2,FALSE)</f>
        <v>CHEST_ITEM_TYPE_T1_PART</v>
      </c>
      <c r="U404" s="3" t="str">
        <f>IF(COUNTIF(U$391:U403,T404)=0,T404,"")</f>
        <v/>
      </c>
      <c r="V404" s="3" t="str">
        <f t="shared" si="277"/>
        <v>CHEST_ITEM_TYPE_T4_SHARD,CHEST_ITEM_TYPE_T1_PART</v>
      </c>
      <c r="W404" s="13" t="str">
        <f t="shared" si="270"/>
        <v/>
      </c>
      <c r="X404" s="3" t="str">
        <f t="shared" si="271"/>
        <v/>
      </c>
      <c r="Y404" s="3" t="str">
        <f t="shared" si="278"/>
        <v>34.2%,37.0%</v>
      </c>
    </row>
    <row r="405" spans="2:25" x14ac:dyDescent="0.3">
      <c r="B405" s="2">
        <f>数据源!AL437</f>
        <v>9</v>
      </c>
      <c r="C405" s="2" t="str">
        <f>数据源!AM437</f>
        <v>T1HP3</v>
      </c>
      <c r="D405" s="2" t="str">
        <f>数据源!AN437</f>
        <v>部件</v>
      </c>
      <c r="E405" s="2">
        <f>数据源!AO437</f>
        <v>13</v>
      </c>
      <c r="F405" s="2">
        <f>数据源!AP437</f>
        <v>2.5</v>
      </c>
      <c r="G405" s="2">
        <f>数据源!AQ437</f>
        <v>6.6E-3</v>
      </c>
      <c r="H405" s="2">
        <f>数据源!AR437</f>
        <v>2.040923076923077E-2</v>
      </c>
      <c r="I405" s="2">
        <f>数据源!AS437</f>
        <v>204</v>
      </c>
      <c r="J405" s="3">
        <f t="shared" si="266"/>
        <v>2</v>
      </c>
      <c r="K405" s="3">
        <f t="shared" si="267"/>
        <v>3</v>
      </c>
      <c r="L405" s="3" t="str">
        <f t="shared" si="272"/>
        <v>部件</v>
      </c>
      <c r="M405" s="3">
        <f t="shared" ca="1" si="273"/>
        <v>91203</v>
      </c>
      <c r="N405" s="3" t="str">
        <f t="shared" ca="1" si="274"/>
        <v>51411,52411,53411,51421,52421,51431,52431,91001,91003,91005,91101,91103,91105,91201,91203</v>
      </c>
      <c r="O405" s="3" t="str">
        <f t="shared" si="275"/>
        <v>509,509,509,509,509,425,425,204,204,204,204,204,204,204,204</v>
      </c>
      <c r="P405" s="1" t="str">
        <f t="shared" si="276"/>
        <v>(1,2),(1,2),(1,2),(1,1),(1,1),(1,1),(1,1),(2,3),(2,3),(2,3),(2,3),(2,3),(2,3),(2,3),(2,3)</v>
      </c>
      <c r="Q405" s="3" t="str">
        <f>IF(D405="坦克碎片",VLOOKUP(C405,道具信息!$N$2:$O$291,2,FALSE)&amp;"碎片",VLOOKUP(C405,道具信息!$N$2:$O$291,2,FALSE))</f>
        <v>T1部件</v>
      </c>
      <c r="R405" s="3">
        <f t="shared" si="264"/>
        <v>3672</v>
      </c>
      <c r="S405" s="11">
        <f t="shared" si="265"/>
        <v>0.37</v>
      </c>
      <c r="T405" s="3" t="str">
        <f>VLOOKUP(Q405,道具信息!$Q$3:$S$20,2,FALSE)</f>
        <v>CHEST_ITEM_TYPE_T1_PART</v>
      </c>
      <c r="U405" s="3" t="str">
        <f>IF(COUNTIF(U$391:U404,T405)=0,T405,"")</f>
        <v/>
      </c>
      <c r="V405" s="3" t="str">
        <f t="shared" si="277"/>
        <v>CHEST_ITEM_TYPE_T4_SHARD,CHEST_ITEM_TYPE_T1_PART</v>
      </c>
      <c r="W405" s="13" t="str">
        <f t="shared" si="270"/>
        <v/>
      </c>
      <c r="X405" s="3" t="str">
        <f t="shared" si="271"/>
        <v/>
      </c>
      <c r="Y405" s="3" t="str">
        <f t="shared" si="278"/>
        <v>34.2%,37.0%</v>
      </c>
    </row>
    <row r="406" spans="2:25" x14ac:dyDescent="0.3">
      <c r="B406" s="2">
        <f>数据源!AL438</f>
        <v>9</v>
      </c>
      <c r="C406" s="2" t="str">
        <f>数据源!AM438</f>
        <v>T1HP5</v>
      </c>
      <c r="D406" s="2" t="str">
        <f>数据源!AN438</f>
        <v>部件</v>
      </c>
      <c r="E406" s="2">
        <f>数据源!AO438</f>
        <v>13</v>
      </c>
      <c r="F406" s="2">
        <f>数据源!AP438</f>
        <v>2.5</v>
      </c>
      <c r="G406" s="2">
        <f>数据源!AQ438</f>
        <v>6.6E-3</v>
      </c>
      <c r="H406" s="2">
        <f>数据源!AR438</f>
        <v>2.040923076923077E-2</v>
      </c>
      <c r="I406" s="2">
        <f>数据源!AS438</f>
        <v>204</v>
      </c>
      <c r="J406" s="3">
        <f t="shared" si="266"/>
        <v>2</v>
      </c>
      <c r="K406" s="3">
        <f t="shared" si="267"/>
        <v>3</v>
      </c>
      <c r="L406" s="3" t="str">
        <f t="shared" si="272"/>
        <v>部件</v>
      </c>
      <c r="M406" s="3">
        <f t="shared" ca="1" si="273"/>
        <v>91205</v>
      </c>
      <c r="N406" s="3" t="str">
        <f t="shared" ca="1" si="274"/>
        <v>51411,52411,53411,51421,52421,51431,52431,91001,91003,91005,91101,91103,91105,91201,91203,91205</v>
      </c>
      <c r="O406" s="3" t="str">
        <f t="shared" si="275"/>
        <v>509,509,509,509,509,425,425,204,204,204,204,204,204,204,204,204</v>
      </c>
      <c r="P406" s="1" t="str">
        <f t="shared" si="276"/>
        <v>(1,2),(1,2),(1,2),(1,1),(1,1),(1,1),(1,1),(2,3),(2,3),(2,3),(2,3),(2,3),(2,3),(2,3),(2,3),(2,3)</v>
      </c>
      <c r="Q406" s="3" t="str">
        <f>IF(D406="坦克碎片",VLOOKUP(C406,道具信息!$N$2:$O$291,2,FALSE)&amp;"碎片",VLOOKUP(C406,道具信息!$N$2:$O$291,2,FALSE))</f>
        <v>T1部件</v>
      </c>
      <c r="R406" s="3">
        <f t="shared" si="264"/>
        <v>3672</v>
      </c>
      <c r="S406" s="11">
        <f t="shared" si="265"/>
        <v>0.37</v>
      </c>
      <c r="T406" s="3" t="str">
        <f>VLOOKUP(Q406,道具信息!$Q$3:$S$20,2,FALSE)</f>
        <v>CHEST_ITEM_TYPE_T1_PART</v>
      </c>
      <c r="U406" s="3" t="str">
        <f>IF(COUNTIF(U$391:U405,T406)=0,T406,"")</f>
        <v/>
      </c>
      <c r="V406" s="3" t="str">
        <f t="shared" si="277"/>
        <v>CHEST_ITEM_TYPE_T4_SHARD,CHEST_ITEM_TYPE_T1_PART</v>
      </c>
      <c r="W406" s="13" t="str">
        <f t="shared" si="270"/>
        <v/>
      </c>
      <c r="X406" s="3" t="str">
        <f t="shared" si="271"/>
        <v/>
      </c>
      <c r="Y406" s="3" t="str">
        <f t="shared" si="278"/>
        <v>34.2%,37.0%</v>
      </c>
    </row>
    <row r="407" spans="2:25" x14ac:dyDescent="0.3">
      <c r="B407" s="2">
        <f>数据源!AL439</f>
        <v>9</v>
      </c>
      <c r="C407" s="2" t="str">
        <f>数据源!AM439</f>
        <v>T1LP2</v>
      </c>
      <c r="D407" s="2" t="str">
        <f>数据源!AN439</f>
        <v>部件</v>
      </c>
      <c r="E407" s="2">
        <f>数据源!AO439</f>
        <v>13</v>
      </c>
      <c r="F407" s="2">
        <f>数据源!AP439</f>
        <v>2.5</v>
      </c>
      <c r="G407" s="2">
        <f>数据源!AQ439</f>
        <v>6.6E-3</v>
      </c>
      <c r="H407" s="2">
        <f>数据源!AR439</f>
        <v>2.040923076923077E-2</v>
      </c>
      <c r="I407" s="2">
        <f>数据源!AS439</f>
        <v>204</v>
      </c>
      <c r="J407" s="3">
        <f t="shared" si="266"/>
        <v>2</v>
      </c>
      <c r="K407" s="3">
        <f t="shared" si="267"/>
        <v>3</v>
      </c>
      <c r="L407" s="3" t="str">
        <f t="shared" si="272"/>
        <v>部件</v>
      </c>
      <c r="M407" s="3">
        <f t="shared" ca="1" si="273"/>
        <v>91002</v>
      </c>
      <c r="N407" s="3" t="str">
        <f t="shared" ca="1" si="274"/>
        <v>51411,52411,53411,51421,52421,51431,52431,91001,91003,91005,91101,91103,91105,91201,91203,91205,91002</v>
      </c>
      <c r="O407" s="3" t="str">
        <f t="shared" si="275"/>
        <v>509,509,509,509,509,425,425,204,204,204,204,204,204,204,204,204,204</v>
      </c>
      <c r="P407" s="1" t="str">
        <f t="shared" si="276"/>
        <v>(1,2),(1,2),(1,2),(1,1),(1,1),(1,1),(1,1),(2,3),(2,3),(2,3),(2,3),(2,3),(2,3),(2,3),(2,3),(2,3),(2,3)</v>
      </c>
      <c r="Q407" s="3" t="str">
        <f>IF(D407="坦克碎片",VLOOKUP(C407,道具信息!$N$2:$O$291,2,FALSE)&amp;"碎片",VLOOKUP(C407,道具信息!$N$2:$O$291,2,FALSE))</f>
        <v>T1部件</v>
      </c>
      <c r="R407" s="3">
        <f t="shared" si="264"/>
        <v>3672</v>
      </c>
      <c r="S407" s="11">
        <f t="shared" si="265"/>
        <v>0.37</v>
      </c>
      <c r="T407" s="3" t="str">
        <f>VLOOKUP(Q407,道具信息!$Q$3:$S$20,2,FALSE)</f>
        <v>CHEST_ITEM_TYPE_T1_PART</v>
      </c>
      <c r="U407" s="3" t="str">
        <f>IF(COUNTIF(U$391:U406,T407)=0,T407,"")</f>
        <v/>
      </c>
      <c r="V407" s="3" t="str">
        <f t="shared" si="277"/>
        <v>CHEST_ITEM_TYPE_T4_SHARD,CHEST_ITEM_TYPE_T1_PART</v>
      </c>
      <c r="W407" s="13" t="str">
        <f t="shared" si="270"/>
        <v/>
      </c>
      <c r="X407" s="3" t="str">
        <f t="shared" si="271"/>
        <v/>
      </c>
      <c r="Y407" s="3" t="str">
        <f t="shared" si="278"/>
        <v>34.2%,37.0%</v>
      </c>
    </row>
    <row r="408" spans="2:25" x14ac:dyDescent="0.3">
      <c r="B408" s="2">
        <f>数据源!AL440</f>
        <v>9</v>
      </c>
      <c r="C408" s="2" t="str">
        <f>数据源!AM440</f>
        <v>T1LP4</v>
      </c>
      <c r="D408" s="2" t="str">
        <f>数据源!AN440</f>
        <v>部件</v>
      </c>
      <c r="E408" s="2">
        <f>数据源!AO440</f>
        <v>13</v>
      </c>
      <c r="F408" s="2">
        <f>数据源!AP440</f>
        <v>2.5</v>
      </c>
      <c r="G408" s="2">
        <f>数据源!AQ440</f>
        <v>6.6E-3</v>
      </c>
      <c r="H408" s="2">
        <f>数据源!AR440</f>
        <v>2.040923076923077E-2</v>
      </c>
      <c r="I408" s="2">
        <f>数据源!AS440</f>
        <v>204</v>
      </c>
      <c r="J408" s="3">
        <f t="shared" si="266"/>
        <v>2</v>
      </c>
      <c r="K408" s="3">
        <f t="shared" si="267"/>
        <v>3</v>
      </c>
      <c r="L408" s="3" t="str">
        <f t="shared" si="272"/>
        <v>部件</v>
      </c>
      <c r="M408" s="3">
        <f t="shared" ca="1" si="273"/>
        <v>91004</v>
      </c>
      <c r="N408" s="3" t="str">
        <f t="shared" ca="1" si="274"/>
        <v>51411,52411,53411,51421,52421,51431,52431,91001,91003,91005,91101,91103,91105,91201,91203,91205,91002,91004</v>
      </c>
      <c r="O408" s="3" t="str">
        <f t="shared" si="275"/>
        <v>509,509,509,509,509,425,425,204,204,204,204,204,204,204,204,204,204,204</v>
      </c>
      <c r="P408" s="1" t="str">
        <f t="shared" si="276"/>
        <v>(1,2),(1,2),(1,2),(1,1),(1,1),(1,1),(1,1),(2,3),(2,3),(2,3),(2,3),(2,3),(2,3),(2,3),(2,3),(2,3),(2,3),(2,3)</v>
      </c>
      <c r="Q408" s="3" t="str">
        <f>IF(D408="坦克碎片",VLOOKUP(C408,道具信息!$N$2:$O$291,2,FALSE)&amp;"碎片",VLOOKUP(C408,道具信息!$N$2:$O$291,2,FALSE))</f>
        <v>T1部件</v>
      </c>
      <c r="R408" s="3">
        <f t="shared" si="264"/>
        <v>3672</v>
      </c>
      <c r="S408" s="11">
        <f t="shared" si="265"/>
        <v>0.37</v>
      </c>
      <c r="T408" s="3" t="str">
        <f>VLOOKUP(Q408,道具信息!$Q$3:$S$20,2,FALSE)</f>
        <v>CHEST_ITEM_TYPE_T1_PART</v>
      </c>
      <c r="U408" s="3" t="str">
        <f>IF(COUNTIF(U$391:U407,T408)=0,T408,"")</f>
        <v/>
      </c>
      <c r="V408" s="3" t="str">
        <f t="shared" si="277"/>
        <v>CHEST_ITEM_TYPE_T4_SHARD,CHEST_ITEM_TYPE_T1_PART</v>
      </c>
      <c r="W408" s="13" t="str">
        <f t="shared" si="270"/>
        <v/>
      </c>
      <c r="X408" s="3" t="str">
        <f t="shared" si="271"/>
        <v/>
      </c>
      <c r="Y408" s="3" t="str">
        <f t="shared" si="278"/>
        <v>34.2%,37.0%</v>
      </c>
    </row>
    <row r="409" spans="2:25" x14ac:dyDescent="0.3">
      <c r="B409" s="2">
        <f>数据源!AL441</f>
        <v>9</v>
      </c>
      <c r="C409" s="2" t="str">
        <f>数据源!AM441</f>
        <v>T1LP6</v>
      </c>
      <c r="D409" s="2" t="str">
        <f>数据源!AN441</f>
        <v>部件</v>
      </c>
      <c r="E409" s="2">
        <f>数据源!AO441</f>
        <v>13</v>
      </c>
      <c r="F409" s="2">
        <f>数据源!AP441</f>
        <v>2.5</v>
      </c>
      <c r="G409" s="2">
        <f>数据源!AQ441</f>
        <v>6.6E-3</v>
      </c>
      <c r="H409" s="2">
        <f>数据源!AR441</f>
        <v>2.040923076923077E-2</v>
      </c>
      <c r="I409" s="2">
        <f>数据源!AS441</f>
        <v>204</v>
      </c>
      <c r="J409" s="3">
        <f t="shared" si="266"/>
        <v>2</v>
      </c>
      <c r="K409" s="3">
        <f t="shared" si="267"/>
        <v>3</v>
      </c>
      <c r="L409" s="3" t="str">
        <f t="shared" si="272"/>
        <v>部件</v>
      </c>
      <c r="M409" s="3">
        <f t="shared" ca="1" si="273"/>
        <v>91006</v>
      </c>
      <c r="N409" s="3" t="str">
        <f t="shared" ca="1" si="274"/>
        <v>51411,52411,53411,51421,52421,51431,52431,91001,91003,91005,91101,91103,91105,91201,91203,91205,91002,91004,91006</v>
      </c>
      <c r="O409" s="3" t="str">
        <f t="shared" si="275"/>
        <v>509,509,509,509,509,425,425,204,204,204,204,204,204,204,204,204,204,204,204</v>
      </c>
      <c r="P409" s="1" t="str">
        <f t="shared" si="276"/>
        <v>(1,2),(1,2),(1,2),(1,1),(1,1),(1,1),(1,1),(2,3),(2,3),(2,3),(2,3),(2,3),(2,3),(2,3),(2,3),(2,3),(2,3),(2,3),(2,3)</v>
      </c>
      <c r="Q409" s="3" t="str">
        <f>IF(D409="坦克碎片",VLOOKUP(C409,道具信息!$N$2:$O$291,2,FALSE)&amp;"碎片",VLOOKUP(C409,道具信息!$N$2:$O$291,2,FALSE))</f>
        <v>T1部件</v>
      </c>
      <c r="R409" s="3">
        <f t="shared" si="264"/>
        <v>3672</v>
      </c>
      <c r="S409" s="11">
        <f t="shared" si="265"/>
        <v>0.37</v>
      </c>
      <c r="T409" s="3" t="str">
        <f>VLOOKUP(Q409,道具信息!$Q$3:$S$20,2,FALSE)</f>
        <v>CHEST_ITEM_TYPE_T1_PART</v>
      </c>
      <c r="U409" s="3" t="str">
        <f>IF(COUNTIF(U$391:U408,T409)=0,T409,"")</f>
        <v/>
      </c>
      <c r="V409" s="3" t="str">
        <f t="shared" si="277"/>
        <v>CHEST_ITEM_TYPE_T4_SHARD,CHEST_ITEM_TYPE_T1_PART</v>
      </c>
      <c r="W409" s="13" t="str">
        <f t="shared" si="270"/>
        <v/>
      </c>
      <c r="X409" s="3" t="str">
        <f t="shared" si="271"/>
        <v/>
      </c>
      <c r="Y409" s="3" t="str">
        <f t="shared" si="278"/>
        <v>34.2%,37.0%</v>
      </c>
    </row>
    <row r="410" spans="2:25" x14ac:dyDescent="0.3">
      <c r="B410" s="2">
        <f>数据源!AL442</f>
        <v>9</v>
      </c>
      <c r="C410" s="2" t="str">
        <f>数据源!AM442</f>
        <v>T1MP2</v>
      </c>
      <c r="D410" s="2" t="str">
        <f>数据源!AN442</f>
        <v>部件</v>
      </c>
      <c r="E410" s="2">
        <f>数据源!AO442</f>
        <v>13</v>
      </c>
      <c r="F410" s="2">
        <f>数据源!AP442</f>
        <v>2.5</v>
      </c>
      <c r="G410" s="2">
        <f>数据源!AQ442</f>
        <v>6.6E-3</v>
      </c>
      <c r="H410" s="2">
        <f>数据源!AR442</f>
        <v>2.040923076923077E-2</v>
      </c>
      <c r="I410" s="2">
        <f>数据源!AS442</f>
        <v>204</v>
      </c>
      <c r="J410" s="3">
        <f t="shared" si="266"/>
        <v>2</v>
      </c>
      <c r="K410" s="3">
        <f t="shared" si="267"/>
        <v>3</v>
      </c>
      <c r="L410" s="3" t="str">
        <f t="shared" si="272"/>
        <v>部件</v>
      </c>
      <c r="M410" s="3">
        <f t="shared" ca="1" si="273"/>
        <v>91102</v>
      </c>
      <c r="N410" s="3" t="str">
        <f t="shared" ca="1" si="274"/>
        <v>51411,52411,53411,51421,52421,51431,52431,91001,91003,91005,91101,91103,91105,91201,91203,91205,91002,91004,91006,91102</v>
      </c>
      <c r="O410" s="3" t="str">
        <f t="shared" si="275"/>
        <v>509,509,509,509,509,425,425,204,204,204,204,204,204,204,204,204,204,204,204,204</v>
      </c>
      <c r="P410" s="1" t="str">
        <f t="shared" si="276"/>
        <v>(1,2),(1,2),(1,2),(1,1),(1,1),(1,1),(1,1),(2,3),(2,3),(2,3),(2,3),(2,3),(2,3),(2,3),(2,3),(2,3),(2,3),(2,3),(2,3),(2,3)</v>
      </c>
      <c r="Q410" s="3" t="str">
        <f>IF(D410="坦克碎片",VLOOKUP(C410,道具信息!$N$2:$O$291,2,FALSE)&amp;"碎片",VLOOKUP(C410,道具信息!$N$2:$O$291,2,FALSE))</f>
        <v>T1部件</v>
      </c>
      <c r="R410" s="3">
        <f t="shared" si="264"/>
        <v>3672</v>
      </c>
      <c r="S410" s="11">
        <f t="shared" si="265"/>
        <v>0.37</v>
      </c>
      <c r="T410" s="3" t="str">
        <f>VLOOKUP(Q410,道具信息!$Q$3:$S$20,2,FALSE)</f>
        <v>CHEST_ITEM_TYPE_T1_PART</v>
      </c>
      <c r="U410" s="3" t="str">
        <f>IF(COUNTIF(U$391:U409,T410)=0,T410,"")</f>
        <v/>
      </c>
      <c r="V410" s="3" t="str">
        <f t="shared" si="277"/>
        <v>CHEST_ITEM_TYPE_T4_SHARD,CHEST_ITEM_TYPE_T1_PART</v>
      </c>
      <c r="W410" s="13" t="str">
        <f t="shared" si="270"/>
        <v/>
      </c>
      <c r="X410" s="3" t="str">
        <f t="shared" si="271"/>
        <v/>
      </c>
      <c r="Y410" s="3" t="str">
        <f t="shared" si="278"/>
        <v>34.2%,37.0%</v>
      </c>
    </row>
    <row r="411" spans="2:25" x14ac:dyDescent="0.3">
      <c r="B411" s="2">
        <f>数据源!AL443</f>
        <v>9</v>
      </c>
      <c r="C411" s="2" t="str">
        <f>数据源!AM443</f>
        <v>T1MP4</v>
      </c>
      <c r="D411" s="2" t="str">
        <f>数据源!AN443</f>
        <v>部件</v>
      </c>
      <c r="E411" s="2">
        <f>数据源!AO443</f>
        <v>13</v>
      </c>
      <c r="F411" s="2">
        <f>数据源!AP443</f>
        <v>2.5</v>
      </c>
      <c r="G411" s="2">
        <f>数据源!AQ443</f>
        <v>6.6E-3</v>
      </c>
      <c r="H411" s="2">
        <f>数据源!AR443</f>
        <v>2.040923076923077E-2</v>
      </c>
      <c r="I411" s="2">
        <f>数据源!AS443</f>
        <v>204</v>
      </c>
      <c r="J411" s="3">
        <f t="shared" si="266"/>
        <v>2</v>
      </c>
      <c r="K411" s="3">
        <f t="shared" si="267"/>
        <v>3</v>
      </c>
      <c r="L411" s="3" t="str">
        <f t="shared" si="272"/>
        <v>部件</v>
      </c>
      <c r="M411" s="3">
        <f t="shared" ca="1" si="273"/>
        <v>91104</v>
      </c>
      <c r="N411" s="3" t="str">
        <f t="shared" ca="1" si="274"/>
        <v>51411,52411,53411,51421,52421,51431,52431,91001,91003,91005,91101,91103,91105,91201,91203,91205,91002,91004,91006,91102,91104</v>
      </c>
      <c r="O411" s="3" t="str">
        <f t="shared" si="275"/>
        <v>509,509,509,509,509,425,425,204,204,204,204,204,204,204,204,204,204,204,204,204,204</v>
      </c>
      <c r="P411" s="1" t="str">
        <f t="shared" si="276"/>
        <v>(1,2),(1,2),(1,2),(1,1),(1,1),(1,1),(1,1),(2,3),(2,3),(2,3),(2,3),(2,3),(2,3),(2,3),(2,3),(2,3),(2,3),(2,3),(2,3),(2,3),(2,3)</v>
      </c>
      <c r="Q411" s="3" t="str">
        <f>IF(D411="坦克碎片",VLOOKUP(C411,道具信息!$N$2:$O$291,2,FALSE)&amp;"碎片",VLOOKUP(C411,道具信息!$N$2:$O$291,2,FALSE))</f>
        <v>T1部件</v>
      </c>
      <c r="R411" s="3">
        <f t="shared" si="264"/>
        <v>3672</v>
      </c>
      <c r="S411" s="11">
        <f t="shared" si="265"/>
        <v>0.37</v>
      </c>
      <c r="T411" s="3" t="str">
        <f>VLOOKUP(Q411,道具信息!$Q$3:$S$20,2,FALSE)</f>
        <v>CHEST_ITEM_TYPE_T1_PART</v>
      </c>
      <c r="U411" s="3" t="str">
        <f>IF(COUNTIF(U$391:U410,T411)=0,T411,"")</f>
        <v/>
      </c>
      <c r="V411" s="3" t="str">
        <f t="shared" si="277"/>
        <v>CHEST_ITEM_TYPE_T4_SHARD,CHEST_ITEM_TYPE_T1_PART</v>
      </c>
      <c r="W411" s="13" t="str">
        <f t="shared" si="270"/>
        <v/>
      </c>
      <c r="X411" s="3" t="str">
        <f t="shared" si="271"/>
        <v/>
      </c>
      <c r="Y411" s="3" t="str">
        <f t="shared" si="278"/>
        <v>34.2%,37.0%</v>
      </c>
    </row>
    <row r="412" spans="2:25" x14ac:dyDescent="0.3">
      <c r="B412" s="2">
        <f>数据源!AL444</f>
        <v>9</v>
      </c>
      <c r="C412" s="2" t="str">
        <f>数据源!AM444</f>
        <v>T1MP6</v>
      </c>
      <c r="D412" s="2" t="str">
        <f>数据源!AN444</f>
        <v>部件</v>
      </c>
      <c r="E412" s="2">
        <f>数据源!AO444</f>
        <v>13</v>
      </c>
      <c r="F412" s="2">
        <f>数据源!AP444</f>
        <v>2.5</v>
      </c>
      <c r="G412" s="2">
        <f>数据源!AQ444</f>
        <v>6.6E-3</v>
      </c>
      <c r="H412" s="2">
        <f>数据源!AR444</f>
        <v>2.040923076923077E-2</v>
      </c>
      <c r="I412" s="2">
        <f>数据源!AS444</f>
        <v>204</v>
      </c>
      <c r="J412" s="3">
        <f t="shared" si="266"/>
        <v>2</v>
      </c>
      <c r="K412" s="3">
        <f t="shared" si="267"/>
        <v>3</v>
      </c>
      <c r="L412" s="3" t="str">
        <f t="shared" si="272"/>
        <v>部件</v>
      </c>
      <c r="M412" s="3">
        <f t="shared" ca="1" si="273"/>
        <v>91106</v>
      </c>
      <c r="N412" s="3" t="str">
        <f t="shared" ca="1" si="274"/>
        <v>51411,52411,53411,51421,52421,51431,52431,91001,91003,91005,91101,91103,91105,91201,91203,91205,91002,91004,91006,91102,91104,91106</v>
      </c>
      <c r="O412" s="3" t="str">
        <f t="shared" si="275"/>
        <v>509,509,509,509,509,425,425,204,204,204,204,204,204,204,204,204,204,204,204,204,204,204</v>
      </c>
      <c r="P412" s="1" t="str">
        <f t="shared" si="276"/>
        <v>(1,2),(1,2),(1,2),(1,1),(1,1),(1,1),(1,1),(2,3),(2,3),(2,3),(2,3),(2,3),(2,3),(2,3),(2,3),(2,3),(2,3),(2,3),(2,3),(2,3),(2,3),(2,3)</v>
      </c>
      <c r="Q412" s="3" t="str">
        <f>IF(D412="坦克碎片",VLOOKUP(C412,道具信息!$N$2:$O$291,2,FALSE)&amp;"碎片",VLOOKUP(C412,道具信息!$N$2:$O$291,2,FALSE))</f>
        <v>T1部件</v>
      </c>
      <c r="R412" s="3">
        <f t="shared" si="264"/>
        <v>3672</v>
      </c>
      <c r="S412" s="11">
        <f t="shared" si="265"/>
        <v>0.37</v>
      </c>
      <c r="T412" s="3" t="str">
        <f>VLOOKUP(Q412,道具信息!$Q$3:$S$20,2,FALSE)</f>
        <v>CHEST_ITEM_TYPE_T1_PART</v>
      </c>
      <c r="U412" s="3" t="str">
        <f>IF(COUNTIF(U$391:U411,T412)=0,T412,"")</f>
        <v/>
      </c>
      <c r="V412" s="3" t="str">
        <f t="shared" si="277"/>
        <v>CHEST_ITEM_TYPE_T4_SHARD,CHEST_ITEM_TYPE_T1_PART</v>
      </c>
      <c r="W412" s="13" t="str">
        <f t="shared" si="270"/>
        <v/>
      </c>
      <c r="X412" s="3" t="str">
        <f t="shared" si="271"/>
        <v/>
      </c>
      <c r="Y412" s="3" t="str">
        <f t="shared" si="278"/>
        <v>34.2%,37.0%</v>
      </c>
    </row>
    <row r="413" spans="2:25" x14ac:dyDescent="0.3">
      <c r="B413" s="2">
        <f>数据源!AL445</f>
        <v>9</v>
      </c>
      <c r="C413" s="2" t="str">
        <f>数据源!AM445</f>
        <v>T1HP2</v>
      </c>
      <c r="D413" s="2" t="str">
        <f>数据源!AN445</f>
        <v>部件</v>
      </c>
      <c r="E413" s="2">
        <f>数据源!AO445</f>
        <v>13</v>
      </c>
      <c r="F413" s="2">
        <f>数据源!AP445</f>
        <v>2.5</v>
      </c>
      <c r="G413" s="2">
        <f>数据源!AQ445</f>
        <v>6.6E-3</v>
      </c>
      <c r="H413" s="2">
        <f>数据源!AR445</f>
        <v>2.040923076923077E-2</v>
      </c>
      <c r="I413" s="2">
        <f>数据源!AS445</f>
        <v>204</v>
      </c>
      <c r="J413" s="3">
        <f t="shared" si="266"/>
        <v>2</v>
      </c>
      <c r="K413" s="3">
        <f t="shared" si="267"/>
        <v>3</v>
      </c>
      <c r="L413" s="3" t="str">
        <f t="shared" si="272"/>
        <v>部件</v>
      </c>
      <c r="M413" s="3">
        <f t="shared" ca="1" si="273"/>
        <v>91202</v>
      </c>
      <c r="N413" s="3" t="str">
        <f t="shared" ca="1" si="274"/>
        <v>51411,52411,53411,51421,52421,51431,52431,91001,91003,91005,91101,91103,91105,91201,91203,91205,91002,91004,91006,91102,91104,91106,91202</v>
      </c>
      <c r="O413" s="3" t="str">
        <f t="shared" si="275"/>
        <v>509,509,509,509,509,425,425,204,204,204,204,204,204,204,204,204,204,204,204,204,204,204,204</v>
      </c>
      <c r="P413" s="1" t="str">
        <f t="shared" si="276"/>
        <v>(1,2),(1,2),(1,2),(1,1),(1,1),(1,1),(1,1),(2,3),(2,3),(2,3),(2,3),(2,3),(2,3),(2,3),(2,3),(2,3),(2,3),(2,3),(2,3),(2,3),(2,3),(2,3),(2,3)</v>
      </c>
      <c r="Q413" s="3" t="str">
        <f>IF(D413="坦克碎片",VLOOKUP(C413,道具信息!$N$2:$O$291,2,FALSE)&amp;"碎片",VLOOKUP(C413,道具信息!$N$2:$O$291,2,FALSE))</f>
        <v>T1部件</v>
      </c>
      <c r="R413" s="3">
        <f t="shared" si="264"/>
        <v>3672</v>
      </c>
      <c r="S413" s="11">
        <f t="shared" si="265"/>
        <v>0.37</v>
      </c>
      <c r="T413" s="3" t="str">
        <f>VLOOKUP(Q413,道具信息!$Q$3:$S$20,2,FALSE)</f>
        <v>CHEST_ITEM_TYPE_T1_PART</v>
      </c>
      <c r="U413" s="3" t="str">
        <f>IF(COUNTIF(U$391:U412,T413)=0,T413,"")</f>
        <v/>
      </c>
      <c r="V413" s="3" t="str">
        <f t="shared" si="277"/>
        <v>CHEST_ITEM_TYPE_T4_SHARD,CHEST_ITEM_TYPE_T1_PART</v>
      </c>
      <c r="W413" s="13" t="str">
        <f t="shared" si="270"/>
        <v/>
      </c>
      <c r="X413" s="3" t="str">
        <f t="shared" si="271"/>
        <v/>
      </c>
      <c r="Y413" s="3" t="str">
        <f t="shared" si="278"/>
        <v>34.2%,37.0%</v>
      </c>
    </row>
    <row r="414" spans="2:25" x14ac:dyDescent="0.3">
      <c r="B414" s="2">
        <f>数据源!AL446</f>
        <v>9</v>
      </c>
      <c r="C414" s="2" t="str">
        <f>数据源!AM446</f>
        <v>T1HP4</v>
      </c>
      <c r="D414" s="2" t="str">
        <f>数据源!AN446</f>
        <v>部件</v>
      </c>
      <c r="E414" s="2">
        <f>数据源!AO446</f>
        <v>13</v>
      </c>
      <c r="F414" s="2">
        <f>数据源!AP446</f>
        <v>2.5</v>
      </c>
      <c r="G414" s="2">
        <f>数据源!AQ446</f>
        <v>6.6E-3</v>
      </c>
      <c r="H414" s="2">
        <f>数据源!AR446</f>
        <v>2.040923076923077E-2</v>
      </c>
      <c r="I414" s="2">
        <f>数据源!AS446</f>
        <v>204</v>
      </c>
      <c r="J414" s="3">
        <f t="shared" si="266"/>
        <v>2</v>
      </c>
      <c r="K414" s="3">
        <f t="shared" si="267"/>
        <v>3</v>
      </c>
      <c r="L414" s="3" t="str">
        <f t="shared" si="272"/>
        <v>部件</v>
      </c>
      <c r="M414" s="3">
        <f t="shared" ca="1" si="273"/>
        <v>91204</v>
      </c>
      <c r="N414" s="3" t="str">
        <f t="shared" ca="1" si="274"/>
        <v>51411,52411,53411,51421,52421,51431,52431,91001,91003,91005,91101,91103,91105,91201,91203,91205,91002,91004,91006,91102,91104,91106,91202,91204</v>
      </c>
      <c r="O414" s="3" t="str">
        <f t="shared" si="275"/>
        <v>509,509,509,509,509,425,425,204,204,204,204,204,204,204,204,204,204,204,204,204,204,204,204,204</v>
      </c>
      <c r="P414" s="1" t="str">
        <f t="shared" si="276"/>
        <v>(1,2),(1,2),(1,2),(1,1),(1,1),(1,1),(1,1),(2,3),(2,3),(2,3),(2,3),(2,3),(2,3),(2,3),(2,3),(2,3),(2,3),(2,3),(2,3),(2,3),(2,3),(2,3),(2,3),(2,3)</v>
      </c>
      <c r="Q414" s="3" t="str">
        <f>IF(D414="坦克碎片",VLOOKUP(C414,道具信息!$N$2:$O$291,2,FALSE)&amp;"碎片",VLOOKUP(C414,道具信息!$N$2:$O$291,2,FALSE))</f>
        <v>T1部件</v>
      </c>
      <c r="R414" s="3">
        <f t="shared" si="264"/>
        <v>3672</v>
      </c>
      <c r="S414" s="11">
        <f t="shared" si="265"/>
        <v>0.37</v>
      </c>
      <c r="T414" s="3" t="str">
        <f>VLOOKUP(Q414,道具信息!$Q$3:$S$20,2,FALSE)</f>
        <v>CHEST_ITEM_TYPE_T1_PART</v>
      </c>
      <c r="U414" s="3" t="str">
        <f>IF(COUNTIF(U$391:U413,T414)=0,T414,"")</f>
        <v/>
      </c>
      <c r="V414" s="3" t="str">
        <f t="shared" si="277"/>
        <v>CHEST_ITEM_TYPE_T4_SHARD,CHEST_ITEM_TYPE_T1_PART</v>
      </c>
      <c r="W414" s="13" t="str">
        <f t="shared" si="270"/>
        <v/>
      </c>
      <c r="X414" s="3" t="str">
        <f t="shared" si="271"/>
        <v/>
      </c>
      <c r="Y414" s="3" t="str">
        <f t="shared" si="278"/>
        <v>34.2%,37.0%</v>
      </c>
    </row>
    <row r="415" spans="2:25" x14ac:dyDescent="0.3">
      <c r="B415" s="2">
        <f>数据源!AL447</f>
        <v>9</v>
      </c>
      <c r="C415" s="2" t="str">
        <f>数据源!AM447</f>
        <v>T1HP6</v>
      </c>
      <c r="D415" s="2" t="str">
        <f>数据源!AN447</f>
        <v>部件</v>
      </c>
      <c r="E415" s="2">
        <f>数据源!AO447</f>
        <v>13</v>
      </c>
      <c r="F415" s="2">
        <f>数据源!AP447</f>
        <v>2.5</v>
      </c>
      <c r="G415" s="2">
        <f>数据源!AQ447</f>
        <v>6.6E-3</v>
      </c>
      <c r="H415" s="2">
        <f>数据源!AR447</f>
        <v>2.040923076923077E-2</v>
      </c>
      <c r="I415" s="2">
        <f>数据源!AS447</f>
        <v>204</v>
      </c>
      <c r="J415" s="3">
        <f t="shared" si="266"/>
        <v>2</v>
      </c>
      <c r="K415" s="3">
        <f t="shared" si="267"/>
        <v>3</v>
      </c>
      <c r="L415" s="3" t="str">
        <f t="shared" ref="L415:L417" si="279">RIGHT(D415,2)</f>
        <v>部件</v>
      </c>
      <c r="M415" s="3">
        <f t="shared" ref="M415:M417" ca="1" si="280">IF(OR(L415="坦克",L415="碎片"),VLOOKUP(C415,INDIRECT("坦克ID"),MATCH(L415&amp;"ID",INDIRECT("坦克标头"),0),FALSE),VLOOKUP(C415,INDIRECT(L415&amp;"ID"),2,FALSE))</f>
        <v>91206</v>
      </c>
      <c r="N415" s="3" t="str">
        <f t="shared" ref="N415:N417" ca="1" si="281">N414&amp;","&amp;M415</f>
        <v>51411,52411,53411,51421,52421,51431,52431,91001,91003,91005,91101,91103,91105,91201,91203,91205,91002,91004,91006,91102,91104,91106,91202,91204,91206</v>
      </c>
      <c r="O415" s="3" t="str">
        <f t="shared" ref="O415:O417" si="282">O414&amp;","&amp;I415</f>
        <v>509,509,509,509,509,425,425,204,204,204,204,204,204,204,204,204,204,204,204,204,204,204,204,204,204</v>
      </c>
      <c r="P415" s="1" t="str">
        <f t="shared" ref="P415:P417" si="283">P414&amp;","&amp;"("&amp;J415&amp;","&amp;K415&amp;")"</f>
        <v>(1,2),(1,2),(1,2),(1,1),(1,1),(1,1),(1,1),(2,3),(2,3),(2,3),(2,3),(2,3),(2,3),(2,3),(2,3),(2,3),(2,3),(2,3),(2,3),(2,3),(2,3),(2,3),(2,3),(2,3),(2,3)</v>
      </c>
      <c r="Q415" s="3" t="str">
        <f>IF(D415="坦克碎片",VLOOKUP(C415,道具信息!$N$2:$O$291,2,FALSE)&amp;"碎片",VLOOKUP(C415,道具信息!$N$2:$O$291,2,FALSE))</f>
        <v>T1部件</v>
      </c>
      <c r="R415" s="3">
        <f t="shared" si="264"/>
        <v>3672</v>
      </c>
      <c r="S415" s="11">
        <f t="shared" si="265"/>
        <v>0.37</v>
      </c>
      <c r="T415" s="3" t="str">
        <f>VLOOKUP(Q415,道具信息!$Q$3:$S$20,2,FALSE)</f>
        <v>CHEST_ITEM_TYPE_T1_PART</v>
      </c>
      <c r="U415" s="3" t="str">
        <f>IF(COUNTIF(U$391:U414,T415)=0,T415,"")</f>
        <v/>
      </c>
      <c r="V415" s="3" t="str">
        <f t="shared" si="277"/>
        <v>CHEST_ITEM_TYPE_T4_SHARD,CHEST_ITEM_TYPE_T1_PART</v>
      </c>
      <c r="W415" s="13" t="str">
        <f t="shared" si="270"/>
        <v/>
      </c>
      <c r="X415" s="3" t="str">
        <f t="shared" si="271"/>
        <v/>
      </c>
      <c r="Y415" s="3" t="str">
        <f t="shared" si="278"/>
        <v>34.2%,37.0%</v>
      </c>
    </row>
    <row r="416" spans="2:25" x14ac:dyDescent="0.3">
      <c r="B416" s="2">
        <f>数据源!AL448</f>
        <v>9</v>
      </c>
      <c r="C416" s="2" t="str">
        <f>数据源!AM448</f>
        <v>T2LP1</v>
      </c>
      <c r="D416" s="2" t="str">
        <f>数据源!AN448</f>
        <v>部件</v>
      </c>
      <c r="E416" s="2">
        <f>数据源!AO448</f>
        <v>64.40000000000002</v>
      </c>
      <c r="F416" s="2">
        <f>数据源!AP448</f>
        <v>1</v>
      </c>
      <c r="G416" s="2">
        <f>数据源!AQ448</f>
        <v>6.6E-3</v>
      </c>
      <c r="H416" s="2">
        <f>数据源!AR448</f>
        <v>1.0299689440993786E-2</v>
      </c>
      <c r="I416" s="2">
        <f>数据源!AS448</f>
        <v>103</v>
      </c>
      <c r="J416" s="3">
        <f t="shared" si="266"/>
        <v>1</v>
      </c>
      <c r="K416" s="3">
        <f t="shared" si="267"/>
        <v>1</v>
      </c>
      <c r="L416" s="3" t="str">
        <f t="shared" si="279"/>
        <v>部件</v>
      </c>
      <c r="M416" s="3">
        <f t="shared" ca="1" si="280"/>
        <v>92001</v>
      </c>
      <c r="N416" s="3" t="str">
        <f t="shared" ca="1" si="281"/>
        <v>51411,52411,53411,51421,52421,51431,52431,91001,91003,91005,91101,91103,91105,91201,91203,91205,91002,91004,91006,91102,91104,91106,91202,91204,91206,92001</v>
      </c>
      <c r="O416" s="3" t="str">
        <f t="shared" si="282"/>
        <v>509,509,509,509,509,425,425,204,204,204,204,204,204,204,204,204,204,204,204,204,204,204,204,204,204,103</v>
      </c>
      <c r="P416" s="1" t="str">
        <f t="shared" si="283"/>
        <v>(1,2),(1,2),(1,2),(1,1),(1,1),(1,1),(1,1),(2,3),(2,3),(2,3),(2,3),(2,3),(2,3),(2,3),(2,3),(2,3),(2,3),(2,3),(2,3),(2,3),(2,3),(2,3),(2,3),(2,3),(2,3),(1,1)</v>
      </c>
      <c r="Q416" s="3" t="str">
        <f>IF(D416="坦克碎片",VLOOKUP(C416,道具信息!$N$2:$O$291,2,FALSE)&amp;"碎片",VLOOKUP(C416,道具信息!$N$2:$O$291,2,FALSE))</f>
        <v>T2部件</v>
      </c>
      <c r="R416" s="3">
        <f t="shared" si="264"/>
        <v>1822</v>
      </c>
      <c r="S416" s="11">
        <f t="shared" si="265"/>
        <v>0.183</v>
      </c>
      <c r="T416" s="3" t="str">
        <f>VLOOKUP(Q416,道具信息!$Q$3:$S$20,2,FALSE)</f>
        <v>CHEST_ITEM_TYPE_T2_PART</v>
      </c>
      <c r="U416" s="3" t="str">
        <f>IF(COUNTIF(U$391:U415,T416)=0,T416,"")</f>
        <v>CHEST_ITEM_TYPE_T2_PART</v>
      </c>
      <c r="V416" s="3" t="str">
        <f t="shared" si="277"/>
        <v>CHEST_ITEM_TYPE_T4_SHARD,CHEST_ITEM_TYPE_T1_PART,CHEST_ITEM_TYPE_T2_PART</v>
      </c>
      <c r="W416" s="13">
        <f t="shared" si="270"/>
        <v>0.183</v>
      </c>
      <c r="X416" s="3" t="str">
        <f t="shared" si="271"/>
        <v>18.3%</v>
      </c>
      <c r="Y416" s="3" t="str">
        <f t="shared" si="278"/>
        <v>34.2%,37.0%,18.3%</v>
      </c>
    </row>
    <row r="417" spans="2:25" x14ac:dyDescent="0.3">
      <c r="B417" s="2">
        <f>数据源!AL449</f>
        <v>9</v>
      </c>
      <c r="C417" s="2" t="str">
        <f>数据源!AM449</f>
        <v>T2LP3</v>
      </c>
      <c r="D417" s="2" t="str">
        <f>数据源!AN449</f>
        <v>部件</v>
      </c>
      <c r="E417" s="2">
        <f>数据源!AO449</f>
        <v>64.40000000000002</v>
      </c>
      <c r="F417" s="2">
        <f>数据源!AP449</f>
        <v>1</v>
      </c>
      <c r="G417" s="2">
        <f>数据源!AQ449</f>
        <v>6.6E-3</v>
      </c>
      <c r="H417" s="2">
        <f>数据源!AR449</f>
        <v>1.0299689440993786E-2</v>
      </c>
      <c r="I417" s="2">
        <f>数据源!AS449</f>
        <v>103</v>
      </c>
      <c r="J417" s="3">
        <f t="shared" si="266"/>
        <v>1</v>
      </c>
      <c r="K417" s="3">
        <f t="shared" si="267"/>
        <v>1</v>
      </c>
      <c r="L417" s="3" t="str">
        <f t="shared" si="279"/>
        <v>部件</v>
      </c>
      <c r="M417" s="3">
        <f t="shared" ca="1" si="280"/>
        <v>92003</v>
      </c>
      <c r="N417" s="3" t="str">
        <f t="shared" ca="1" si="281"/>
        <v>51411,52411,53411,51421,52421,51431,52431,91001,91003,91005,91101,91103,91105,91201,91203,91205,91002,91004,91006,91102,91104,91106,91202,91204,91206,92001,92003</v>
      </c>
      <c r="O417" s="3" t="str">
        <f t="shared" si="282"/>
        <v>509,509,509,509,509,425,425,204,204,204,204,204,204,204,204,204,204,204,204,204,204,204,204,204,204,103,103</v>
      </c>
      <c r="P417" s="1" t="str">
        <f t="shared" si="283"/>
        <v>(1,2),(1,2),(1,2),(1,1),(1,1),(1,1),(1,1),(2,3),(2,3),(2,3),(2,3),(2,3),(2,3),(2,3),(2,3),(2,3),(2,3),(2,3),(2,3),(2,3),(2,3),(2,3),(2,3),(2,3),(2,3),(1,1),(1,1)</v>
      </c>
      <c r="Q417" s="3" t="str">
        <f>IF(D417="坦克碎片",VLOOKUP(C417,道具信息!$N$2:$O$291,2,FALSE)&amp;"碎片",VLOOKUP(C417,道具信息!$N$2:$O$291,2,FALSE))</f>
        <v>T2部件</v>
      </c>
      <c r="R417" s="3">
        <f t="shared" si="264"/>
        <v>1822</v>
      </c>
      <c r="S417" s="11">
        <f t="shared" si="265"/>
        <v>0.183</v>
      </c>
      <c r="T417" s="3" t="str">
        <f>VLOOKUP(Q417,道具信息!$Q$3:$S$20,2,FALSE)</f>
        <v>CHEST_ITEM_TYPE_T2_PART</v>
      </c>
      <c r="U417" s="3" t="str">
        <f>IF(COUNTIF(U$391:U416,T417)=0,T417,"")</f>
        <v/>
      </c>
      <c r="V417" s="3" t="str">
        <f t="shared" si="277"/>
        <v>CHEST_ITEM_TYPE_T4_SHARD,CHEST_ITEM_TYPE_T1_PART,CHEST_ITEM_TYPE_T2_PART</v>
      </c>
      <c r="W417" s="13" t="str">
        <f t="shared" si="270"/>
        <v/>
      </c>
      <c r="X417" s="3" t="str">
        <f t="shared" si="271"/>
        <v/>
      </c>
      <c r="Y417" s="3" t="str">
        <f t="shared" si="278"/>
        <v>34.2%,37.0%,18.3%</v>
      </c>
    </row>
    <row r="418" spans="2:25" x14ac:dyDescent="0.3">
      <c r="B418" s="2">
        <f>数据源!AL450</f>
        <v>9</v>
      </c>
      <c r="C418" s="2" t="str">
        <f>数据源!AM450</f>
        <v>T2LP5</v>
      </c>
      <c r="D418" s="2" t="str">
        <f>数据源!AN450</f>
        <v>部件</v>
      </c>
      <c r="E418" s="2">
        <f>数据源!AO450</f>
        <v>64.40000000000002</v>
      </c>
      <c r="F418" s="2">
        <f>数据源!AP450</f>
        <v>1</v>
      </c>
      <c r="G418" s="2">
        <f>数据源!AQ450</f>
        <v>6.4999999999999997E-3</v>
      </c>
      <c r="H418" s="2">
        <f>数据源!AR450</f>
        <v>1.0143633540372668E-2</v>
      </c>
      <c r="I418" s="2">
        <f>数据源!AS450</f>
        <v>101</v>
      </c>
      <c r="J418" s="3">
        <f>ROUNDUP(IF(F418&gt;1,F418-ROUNDDOWN(SQRT(F418),0),F418),0)</f>
        <v>1</v>
      </c>
      <c r="K418" s="3">
        <f>F418*2-J418</f>
        <v>1</v>
      </c>
      <c r="L418" s="3" t="str">
        <f t="shared" ref="L418:L420" si="284">RIGHT(D418,2)</f>
        <v>部件</v>
      </c>
      <c r="M418" s="3">
        <f t="shared" ref="M418:M420" ca="1" si="285">IF(OR(L418="坦克",L418="碎片"),VLOOKUP(C418,INDIRECT("坦克ID"),MATCH(L418&amp;"ID",INDIRECT("坦克标头"),0),FALSE),VLOOKUP(C418,INDIRECT(L418&amp;"ID"),2,FALSE))</f>
        <v>92005</v>
      </c>
      <c r="N418" s="3" t="str">
        <f t="shared" ref="N418:N420" ca="1" si="286">N417&amp;","&amp;M418</f>
        <v>51411,52411,53411,51421,52421,51431,52431,91001,91003,91005,91101,91103,91105,91201,91203,91205,91002,91004,91006,91102,91104,91106,91202,91204,91206,92001,92003,92005</v>
      </c>
      <c r="O418" s="3" t="str">
        <f t="shared" ref="O418:O420" si="287">O417&amp;","&amp;I418</f>
        <v>509,509,509,509,509,425,425,204,204,204,204,204,204,204,204,204,204,204,204,204,204,204,204,204,204,103,103,101</v>
      </c>
      <c r="P418" s="1" t="str">
        <f t="shared" ref="P418:P420" si="288">P417&amp;","&amp;"("&amp;J418&amp;","&amp;K418&amp;")"</f>
        <v>(1,2),(1,2),(1,2),(1,1),(1,1),(1,1),(1,1),(2,3),(2,3),(2,3),(2,3),(2,3),(2,3),(2,3),(2,3),(2,3),(2,3),(2,3),(2,3),(2,3),(2,3),(2,3),(2,3),(2,3),(2,3),(1,1),(1,1),(1,1)</v>
      </c>
      <c r="Q418" s="3" t="str">
        <f>IF(D418="坦克碎片",VLOOKUP(C418,道具信息!$N$2:$O$291,2,FALSE)&amp;"碎片",VLOOKUP(C418,道具信息!$N$2:$O$291,2,FALSE))</f>
        <v>T2部件</v>
      </c>
      <c r="R418" s="3">
        <f t="shared" si="264"/>
        <v>1822</v>
      </c>
      <c r="S418" s="11">
        <f t="shared" si="265"/>
        <v>0.183</v>
      </c>
      <c r="T418" s="3" t="str">
        <f>VLOOKUP(Q418,道具信息!$Q$3:$S$20,2,FALSE)</f>
        <v>CHEST_ITEM_TYPE_T2_PART</v>
      </c>
      <c r="U418" s="3" t="str">
        <f>IF(COUNTIF(U$391:U417,T418)=0,T418,"")</f>
        <v/>
      </c>
      <c r="V418" s="3" t="str">
        <f t="shared" si="277"/>
        <v>CHEST_ITEM_TYPE_T4_SHARD,CHEST_ITEM_TYPE_T1_PART,CHEST_ITEM_TYPE_T2_PART</v>
      </c>
      <c r="W418" s="13" t="str">
        <f t="shared" si="270"/>
        <v/>
      </c>
      <c r="X418" s="3" t="str">
        <f t="shared" si="271"/>
        <v/>
      </c>
      <c r="Y418" s="3" t="str">
        <f t="shared" si="278"/>
        <v>34.2%,37.0%,18.3%</v>
      </c>
    </row>
    <row r="419" spans="2:25" x14ac:dyDescent="0.3">
      <c r="B419" s="2">
        <f>数据源!AL451</f>
        <v>9</v>
      </c>
      <c r="C419" s="2" t="str">
        <f>数据源!AM451</f>
        <v>T2MP1</v>
      </c>
      <c r="D419" s="2" t="str">
        <f>数据源!AN451</f>
        <v>部件</v>
      </c>
      <c r="E419" s="2">
        <f>数据源!AO451</f>
        <v>64.40000000000002</v>
      </c>
      <c r="F419" s="2">
        <f>数据源!AP451</f>
        <v>1</v>
      </c>
      <c r="G419" s="2">
        <f>数据源!AQ451</f>
        <v>6.4999999999999997E-3</v>
      </c>
      <c r="H419" s="2">
        <f>数据源!AR451</f>
        <v>1.0143633540372668E-2</v>
      </c>
      <c r="I419" s="2">
        <f>数据源!AS451</f>
        <v>101</v>
      </c>
      <c r="J419" s="3">
        <f t="shared" ref="J419:J432" si="289">ROUNDUP(IF(F419&gt;1,F419-ROUNDDOWN(SQRT(F419),0),F419),0)</f>
        <v>1</v>
      </c>
      <c r="K419" s="3">
        <f t="shared" ref="K419:K432" si="290">F419*2-J419</f>
        <v>1</v>
      </c>
      <c r="L419" s="3" t="str">
        <f t="shared" si="284"/>
        <v>部件</v>
      </c>
      <c r="M419" s="3">
        <f t="shared" ca="1" si="285"/>
        <v>92101</v>
      </c>
      <c r="N419" s="3" t="str">
        <f t="shared" ca="1" si="286"/>
        <v>51411,52411,53411,51421,52421,51431,52431,91001,91003,91005,91101,91103,91105,91201,91203,91205,91002,91004,91006,91102,91104,91106,91202,91204,91206,92001,92003,92005,92101</v>
      </c>
      <c r="O419" s="3" t="str">
        <f t="shared" si="287"/>
        <v>509,509,509,509,509,425,425,204,204,204,204,204,204,204,204,204,204,204,204,204,204,204,204,204,204,103,103,101,101</v>
      </c>
      <c r="P419" s="1" t="str">
        <f t="shared" si="288"/>
        <v>(1,2),(1,2),(1,2),(1,1),(1,1),(1,1),(1,1),(2,3),(2,3),(2,3),(2,3),(2,3),(2,3),(2,3),(2,3),(2,3),(2,3),(2,3),(2,3),(2,3),(2,3),(2,3),(2,3),(2,3),(2,3),(1,1),(1,1),(1,1),(1,1)</v>
      </c>
      <c r="Q419" s="3" t="str">
        <f>IF(D419="坦克碎片",VLOOKUP(C419,道具信息!$N$2:$O$291,2,FALSE)&amp;"碎片",VLOOKUP(C419,道具信息!$N$2:$O$291,2,FALSE))</f>
        <v>T2部件</v>
      </c>
      <c r="R419" s="3">
        <f t="shared" si="264"/>
        <v>1822</v>
      </c>
      <c r="S419" s="11">
        <f t="shared" si="265"/>
        <v>0.183</v>
      </c>
      <c r="T419" s="3" t="str">
        <f>VLOOKUP(Q419,道具信息!$Q$3:$S$20,2,FALSE)</f>
        <v>CHEST_ITEM_TYPE_T2_PART</v>
      </c>
      <c r="U419" s="3" t="str">
        <f>IF(COUNTIF(U$391:U418,T419)=0,T419,"")</f>
        <v/>
      </c>
      <c r="V419" s="3" t="str">
        <f t="shared" si="277"/>
        <v>CHEST_ITEM_TYPE_T4_SHARD,CHEST_ITEM_TYPE_T1_PART,CHEST_ITEM_TYPE_T2_PART</v>
      </c>
      <c r="W419" s="13" t="str">
        <f t="shared" si="270"/>
        <v/>
      </c>
      <c r="X419" s="3" t="str">
        <f t="shared" si="271"/>
        <v/>
      </c>
      <c r="Y419" s="3" t="str">
        <f t="shared" si="278"/>
        <v>34.2%,37.0%,18.3%</v>
      </c>
    </row>
    <row r="420" spans="2:25" x14ac:dyDescent="0.3">
      <c r="B420" s="2">
        <f>数据源!AL452</f>
        <v>9</v>
      </c>
      <c r="C420" s="2" t="str">
        <f>数据源!AM452</f>
        <v>T2MP3</v>
      </c>
      <c r="D420" s="2" t="str">
        <f>数据源!AN452</f>
        <v>部件</v>
      </c>
      <c r="E420" s="2">
        <f>数据源!AO452</f>
        <v>64.40000000000002</v>
      </c>
      <c r="F420" s="2">
        <f>数据源!AP452</f>
        <v>1</v>
      </c>
      <c r="G420" s="2">
        <f>数据源!AQ452</f>
        <v>6.4999999999999997E-3</v>
      </c>
      <c r="H420" s="2">
        <f>数据源!AR452</f>
        <v>1.0143633540372668E-2</v>
      </c>
      <c r="I420" s="2">
        <f>数据源!AS452</f>
        <v>101</v>
      </c>
      <c r="J420" s="3">
        <f t="shared" si="289"/>
        <v>1</v>
      </c>
      <c r="K420" s="3">
        <f t="shared" si="290"/>
        <v>1</v>
      </c>
      <c r="L420" s="3" t="str">
        <f t="shared" si="284"/>
        <v>部件</v>
      </c>
      <c r="M420" s="3">
        <f t="shared" ca="1" si="285"/>
        <v>92103</v>
      </c>
      <c r="N420" s="3" t="str">
        <f t="shared" ca="1" si="286"/>
        <v>51411,52411,53411,51421,52421,51431,52431,91001,91003,91005,91101,91103,91105,91201,91203,91205,91002,91004,91006,91102,91104,91106,91202,91204,91206,92001,92003,92005,92101,92103</v>
      </c>
      <c r="O420" s="3" t="str">
        <f t="shared" si="287"/>
        <v>509,509,509,509,509,425,425,204,204,204,204,204,204,204,204,204,204,204,204,204,204,204,204,204,204,103,103,101,101,101</v>
      </c>
      <c r="P420" s="1" t="str">
        <f t="shared" si="288"/>
        <v>(1,2),(1,2),(1,2),(1,1),(1,1),(1,1),(1,1),(2,3),(2,3),(2,3),(2,3),(2,3),(2,3),(2,3),(2,3),(2,3),(2,3),(2,3),(2,3),(2,3),(2,3),(2,3),(2,3),(2,3),(2,3),(1,1),(1,1),(1,1),(1,1),(1,1)</v>
      </c>
      <c r="Q420" s="3" t="str">
        <f>IF(D420="坦克碎片",VLOOKUP(C420,道具信息!$N$2:$O$291,2,FALSE)&amp;"碎片",VLOOKUP(C420,道具信息!$N$2:$O$291,2,FALSE))</f>
        <v>T2部件</v>
      </c>
      <c r="R420" s="3">
        <f t="shared" si="264"/>
        <v>1822</v>
      </c>
      <c r="S420" s="11">
        <f t="shared" si="265"/>
        <v>0.183</v>
      </c>
      <c r="T420" s="3" t="str">
        <f>VLOOKUP(Q420,道具信息!$Q$3:$S$20,2,FALSE)</f>
        <v>CHEST_ITEM_TYPE_T2_PART</v>
      </c>
      <c r="U420" s="3" t="str">
        <f>IF(COUNTIF(U$391:U419,T420)=0,T420,"")</f>
        <v/>
      </c>
      <c r="V420" s="3" t="str">
        <f t="shared" si="277"/>
        <v>CHEST_ITEM_TYPE_T4_SHARD,CHEST_ITEM_TYPE_T1_PART,CHEST_ITEM_TYPE_T2_PART</v>
      </c>
      <c r="W420" s="13" t="str">
        <f t="shared" si="270"/>
        <v/>
      </c>
      <c r="X420" s="3" t="str">
        <f t="shared" si="271"/>
        <v/>
      </c>
      <c r="Y420" s="3" t="str">
        <f t="shared" si="278"/>
        <v>34.2%,37.0%,18.3%</v>
      </c>
    </row>
    <row r="421" spans="2:25" x14ac:dyDescent="0.3">
      <c r="B421" s="2">
        <f>数据源!AL453</f>
        <v>9</v>
      </c>
      <c r="C421" s="2" t="str">
        <f>数据源!AM453</f>
        <v>T2MP5</v>
      </c>
      <c r="D421" s="2" t="str">
        <f>数据源!AN453</f>
        <v>部件</v>
      </c>
      <c r="E421" s="2">
        <f>数据源!AO453</f>
        <v>64.40000000000002</v>
      </c>
      <c r="F421" s="2">
        <f>数据源!AP453</f>
        <v>1</v>
      </c>
      <c r="G421" s="2">
        <f>数据源!AQ453</f>
        <v>6.4999999999999997E-3</v>
      </c>
      <c r="H421" s="2">
        <f>数据源!AR453</f>
        <v>1.0143633540372668E-2</v>
      </c>
      <c r="I421" s="2">
        <f>数据源!AS453</f>
        <v>101</v>
      </c>
      <c r="J421" s="3">
        <f t="shared" si="289"/>
        <v>1</v>
      </c>
      <c r="K421" s="3">
        <f t="shared" si="290"/>
        <v>1</v>
      </c>
      <c r="L421" s="3" t="str">
        <f t="shared" ref="L421:L461" si="291">RIGHT(D421,2)</f>
        <v>部件</v>
      </c>
      <c r="M421" s="3">
        <f t="shared" ref="M421:M461" ca="1" si="292">IF(OR(L421="坦克",L421="碎片"),VLOOKUP(C421,INDIRECT("坦克ID"),MATCH(L421&amp;"ID",INDIRECT("坦克标头"),0),FALSE),VLOOKUP(C421,INDIRECT(L421&amp;"ID"),2,FALSE))</f>
        <v>92105</v>
      </c>
      <c r="N421" s="3" t="str">
        <f t="shared" ref="N421:N461" ca="1" si="293">N420&amp;","&amp;M421</f>
        <v>51411,52411,53411,51421,52421,51431,52431,91001,91003,91005,91101,91103,91105,91201,91203,91205,91002,91004,91006,91102,91104,91106,91202,91204,91206,92001,92003,92005,92101,92103,92105</v>
      </c>
      <c r="O421" s="3" t="str">
        <f t="shared" ref="O421:O461" si="294">O420&amp;","&amp;I421</f>
        <v>509,509,509,509,509,425,425,204,204,204,204,204,204,204,204,204,204,204,204,204,204,204,204,204,204,103,103,101,101,101,101</v>
      </c>
      <c r="P421" s="1" t="str">
        <f t="shared" ref="P421:P461" si="295">P420&amp;","&amp;"("&amp;J421&amp;","&amp;K421&amp;")"</f>
        <v>(1,2),(1,2),(1,2),(1,1),(1,1),(1,1),(1,1),(2,3),(2,3),(2,3),(2,3),(2,3),(2,3),(2,3),(2,3),(2,3),(2,3),(2,3),(2,3),(2,3),(2,3),(2,3),(2,3),(2,3),(2,3),(1,1),(1,1),(1,1),(1,1),(1,1),(1,1)</v>
      </c>
      <c r="Q421" s="3" t="str">
        <f>IF(D421="坦克碎片",VLOOKUP(C421,道具信息!$N$2:$O$291,2,FALSE)&amp;"碎片",VLOOKUP(C421,道具信息!$N$2:$O$291,2,FALSE))</f>
        <v>T2部件</v>
      </c>
      <c r="R421" s="3">
        <f t="shared" si="264"/>
        <v>1822</v>
      </c>
      <c r="S421" s="11">
        <f t="shared" si="265"/>
        <v>0.183</v>
      </c>
      <c r="T421" s="3" t="str">
        <f>VLOOKUP(Q421,道具信息!$Q$3:$S$20,2,FALSE)</f>
        <v>CHEST_ITEM_TYPE_T2_PART</v>
      </c>
      <c r="U421" s="3" t="str">
        <f>IF(COUNTIF(U$391:U420,T421)=0,T421,"")</f>
        <v/>
      </c>
      <c r="V421" s="3" t="str">
        <f t="shared" si="277"/>
        <v>CHEST_ITEM_TYPE_T4_SHARD,CHEST_ITEM_TYPE_T1_PART,CHEST_ITEM_TYPE_T2_PART</v>
      </c>
      <c r="W421" s="13" t="str">
        <f t="shared" si="270"/>
        <v/>
      </c>
      <c r="X421" s="3" t="str">
        <f t="shared" si="271"/>
        <v/>
      </c>
      <c r="Y421" s="3" t="str">
        <f t="shared" si="278"/>
        <v>34.2%,37.0%,18.3%</v>
      </c>
    </row>
    <row r="422" spans="2:25" x14ac:dyDescent="0.3">
      <c r="B422" s="2">
        <f>数据源!AL454</f>
        <v>9</v>
      </c>
      <c r="C422" s="2" t="str">
        <f>数据源!AM454</f>
        <v>T2HP1</v>
      </c>
      <c r="D422" s="2" t="str">
        <f>数据源!AN454</f>
        <v>部件</v>
      </c>
      <c r="E422" s="2">
        <f>数据源!AO454</f>
        <v>64.40000000000002</v>
      </c>
      <c r="F422" s="2">
        <f>数据源!AP454</f>
        <v>1</v>
      </c>
      <c r="G422" s="2">
        <f>数据源!AQ454</f>
        <v>6.4999999999999997E-3</v>
      </c>
      <c r="H422" s="2">
        <f>数据源!AR454</f>
        <v>1.0143633540372668E-2</v>
      </c>
      <c r="I422" s="2">
        <f>数据源!AS454</f>
        <v>101</v>
      </c>
      <c r="J422" s="3">
        <f t="shared" si="289"/>
        <v>1</v>
      </c>
      <c r="K422" s="3">
        <f t="shared" si="290"/>
        <v>1</v>
      </c>
      <c r="L422" s="3" t="str">
        <f t="shared" si="291"/>
        <v>部件</v>
      </c>
      <c r="M422" s="3">
        <f t="shared" ca="1" si="292"/>
        <v>92201</v>
      </c>
      <c r="N422" s="3" t="str">
        <f t="shared" ca="1" si="293"/>
        <v>51411,52411,53411,51421,52421,51431,52431,91001,91003,91005,91101,91103,91105,91201,91203,91205,91002,91004,91006,91102,91104,91106,91202,91204,91206,92001,92003,92005,92101,92103,92105,92201</v>
      </c>
      <c r="O422" s="3" t="str">
        <f t="shared" si="294"/>
        <v>509,509,509,509,509,425,425,204,204,204,204,204,204,204,204,204,204,204,204,204,204,204,204,204,204,103,103,101,101,101,101,101</v>
      </c>
      <c r="P422" s="1" t="str">
        <f t="shared" si="295"/>
        <v>(1,2),(1,2),(1,2),(1,1),(1,1),(1,1),(1,1),(2,3),(2,3),(2,3),(2,3),(2,3),(2,3),(2,3),(2,3),(2,3),(2,3),(2,3),(2,3),(2,3),(2,3),(2,3),(2,3),(2,3),(2,3),(1,1),(1,1),(1,1),(1,1),(1,1),(1,1),(1,1)</v>
      </c>
      <c r="Q422" s="3" t="str">
        <f>IF(D422="坦克碎片",VLOOKUP(C422,道具信息!$N$2:$O$291,2,FALSE)&amp;"碎片",VLOOKUP(C422,道具信息!$N$2:$O$291,2,FALSE))</f>
        <v>T2部件</v>
      </c>
      <c r="R422" s="3">
        <f t="shared" si="264"/>
        <v>1822</v>
      </c>
      <c r="S422" s="11">
        <f t="shared" si="265"/>
        <v>0.183</v>
      </c>
      <c r="T422" s="3" t="str">
        <f>VLOOKUP(Q422,道具信息!$Q$3:$S$20,2,FALSE)</f>
        <v>CHEST_ITEM_TYPE_T2_PART</v>
      </c>
      <c r="U422" s="3" t="str">
        <f>IF(COUNTIF(U$391:U421,T422)=0,T422,"")</f>
        <v/>
      </c>
      <c r="V422" s="3" t="str">
        <f t="shared" si="277"/>
        <v>CHEST_ITEM_TYPE_T4_SHARD,CHEST_ITEM_TYPE_T1_PART,CHEST_ITEM_TYPE_T2_PART</v>
      </c>
      <c r="W422" s="13" t="str">
        <f t="shared" si="270"/>
        <v/>
      </c>
      <c r="X422" s="3" t="str">
        <f t="shared" si="271"/>
        <v/>
      </c>
      <c r="Y422" s="3" t="str">
        <f t="shared" si="278"/>
        <v>34.2%,37.0%,18.3%</v>
      </c>
    </row>
    <row r="423" spans="2:25" x14ac:dyDescent="0.3">
      <c r="B423" s="2">
        <f>数据源!AL455</f>
        <v>9</v>
      </c>
      <c r="C423" s="2" t="str">
        <f>数据源!AM455</f>
        <v>T2HP3</v>
      </c>
      <c r="D423" s="2" t="str">
        <f>数据源!AN455</f>
        <v>部件</v>
      </c>
      <c r="E423" s="2">
        <f>数据源!AO455</f>
        <v>64.40000000000002</v>
      </c>
      <c r="F423" s="2">
        <f>数据源!AP455</f>
        <v>1</v>
      </c>
      <c r="G423" s="2">
        <f>数据源!AQ455</f>
        <v>6.4999999999999997E-3</v>
      </c>
      <c r="H423" s="2">
        <f>数据源!AR455</f>
        <v>1.0143633540372668E-2</v>
      </c>
      <c r="I423" s="2">
        <f>数据源!AS455</f>
        <v>101</v>
      </c>
      <c r="J423" s="3">
        <f t="shared" si="289"/>
        <v>1</v>
      </c>
      <c r="K423" s="3">
        <f t="shared" si="290"/>
        <v>1</v>
      </c>
      <c r="L423" s="3" t="str">
        <f t="shared" si="291"/>
        <v>部件</v>
      </c>
      <c r="M423" s="3">
        <f t="shared" ca="1" si="292"/>
        <v>92203</v>
      </c>
      <c r="N423" s="3" t="str">
        <f t="shared" ca="1" si="293"/>
        <v>51411,52411,53411,51421,52421,51431,52431,91001,91003,91005,91101,91103,91105,91201,91203,91205,91002,91004,91006,91102,91104,91106,91202,91204,91206,92001,92003,92005,92101,92103,92105,92201,92203</v>
      </c>
      <c r="O423" s="3" t="str">
        <f t="shared" si="294"/>
        <v>509,509,509,509,509,425,425,204,204,204,204,204,204,204,204,204,204,204,204,204,204,204,204,204,204,103,103,101,101,101,101,101,101</v>
      </c>
      <c r="P423" s="1" t="str">
        <f t="shared" si="295"/>
        <v>(1,2),(1,2),(1,2),(1,1),(1,1),(1,1),(1,1),(2,3),(2,3),(2,3),(2,3),(2,3),(2,3),(2,3),(2,3),(2,3),(2,3),(2,3),(2,3),(2,3),(2,3),(2,3),(2,3),(2,3),(2,3),(1,1),(1,1),(1,1),(1,1),(1,1),(1,1),(1,1),(1,1)</v>
      </c>
      <c r="Q423" s="3" t="str">
        <f>IF(D423="坦克碎片",VLOOKUP(C423,道具信息!$N$2:$O$291,2,FALSE)&amp;"碎片",VLOOKUP(C423,道具信息!$N$2:$O$291,2,FALSE))</f>
        <v>T2部件</v>
      </c>
      <c r="R423" s="3">
        <f t="shared" ref="R423:R454" si="296">SUMIFS(I:I,Q:Q,Q423,B:B,B423)</f>
        <v>1822</v>
      </c>
      <c r="S423" s="11">
        <f t="shared" ref="S423:S454" si="297">ROUND(R423/SUMIF(B:B,B423,I:I),3)</f>
        <v>0.183</v>
      </c>
      <c r="T423" s="3" t="str">
        <f>VLOOKUP(Q423,道具信息!$Q$3:$S$20,2,FALSE)</f>
        <v>CHEST_ITEM_TYPE_T2_PART</v>
      </c>
      <c r="U423" s="3" t="str">
        <f>IF(COUNTIF(U$391:U422,T423)=0,T423,"")</f>
        <v/>
      </c>
      <c r="V423" s="3" t="str">
        <f t="shared" si="277"/>
        <v>CHEST_ITEM_TYPE_T4_SHARD,CHEST_ITEM_TYPE_T1_PART,CHEST_ITEM_TYPE_T2_PART</v>
      </c>
      <c r="W423" s="13" t="str">
        <f t="shared" si="270"/>
        <v/>
      </c>
      <c r="X423" s="3" t="str">
        <f t="shared" si="271"/>
        <v/>
      </c>
      <c r="Y423" s="3" t="str">
        <f t="shared" si="278"/>
        <v>34.2%,37.0%,18.3%</v>
      </c>
    </row>
    <row r="424" spans="2:25" x14ac:dyDescent="0.3">
      <c r="B424" s="2">
        <f>数据源!AL456</f>
        <v>9</v>
      </c>
      <c r="C424" s="2" t="str">
        <f>数据源!AM456</f>
        <v>T2HP5</v>
      </c>
      <c r="D424" s="2" t="str">
        <f>数据源!AN456</f>
        <v>部件</v>
      </c>
      <c r="E424" s="2">
        <f>数据源!AO456</f>
        <v>64.40000000000002</v>
      </c>
      <c r="F424" s="2">
        <f>数据源!AP456</f>
        <v>1</v>
      </c>
      <c r="G424" s="2">
        <f>数据源!AQ456</f>
        <v>6.4999999999999997E-3</v>
      </c>
      <c r="H424" s="2">
        <f>数据源!AR456</f>
        <v>1.0143633540372668E-2</v>
      </c>
      <c r="I424" s="2">
        <f>数据源!AS456</f>
        <v>101</v>
      </c>
      <c r="J424" s="3">
        <f t="shared" si="289"/>
        <v>1</v>
      </c>
      <c r="K424" s="3">
        <f t="shared" si="290"/>
        <v>1</v>
      </c>
      <c r="L424" s="3" t="str">
        <f t="shared" si="291"/>
        <v>部件</v>
      </c>
      <c r="M424" s="3">
        <f t="shared" ca="1" si="292"/>
        <v>92205</v>
      </c>
      <c r="N424" s="3" t="str">
        <f t="shared" ca="1" si="293"/>
        <v>51411,52411,53411,51421,52421,51431,52431,91001,91003,91005,91101,91103,91105,91201,91203,91205,91002,91004,91006,91102,91104,91106,91202,91204,91206,92001,92003,92005,92101,92103,92105,92201,92203,92205</v>
      </c>
      <c r="O424" s="3" t="str">
        <f t="shared" si="294"/>
        <v>509,509,509,509,509,425,425,204,204,204,204,204,204,204,204,204,204,204,204,204,204,204,204,204,204,103,103,101,101,101,101,101,101,101</v>
      </c>
      <c r="P424" s="1" t="str">
        <f t="shared" si="295"/>
        <v>(1,2),(1,2),(1,2),(1,1),(1,1),(1,1),(1,1),(2,3),(2,3),(2,3),(2,3),(2,3),(2,3),(2,3),(2,3),(2,3),(2,3),(2,3),(2,3),(2,3),(2,3),(2,3),(2,3),(2,3),(2,3),(1,1),(1,1),(1,1),(1,1),(1,1),(1,1),(1,1),(1,1),(1,1)</v>
      </c>
      <c r="Q424" s="3" t="str">
        <f>IF(D424="坦克碎片",VLOOKUP(C424,道具信息!$N$2:$O$291,2,FALSE)&amp;"碎片",VLOOKUP(C424,道具信息!$N$2:$O$291,2,FALSE))</f>
        <v>T2部件</v>
      </c>
      <c r="R424" s="3">
        <f t="shared" si="296"/>
        <v>1822</v>
      </c>
      <c r="S424" s="11">
        <f t="shared" si="297"/>
        <v>0.183</v>
      </c>
      <c r="T424" s="3" t="str">
        <f>VLOOKUP(Q424,道具信息!$Q$3:$S$20,2,FALSE)</f>
        <v>CHEST_ITEM_TYPE_T2_PART</v>
      </c>
      <c r="U424" s="3" t="str">
        <f>IF(COUNTIF(U$391:U423,T424)=0,T424,"")</f>
        <v/>
      </c>
      <c r="V424" s="3" t="str">
        <f t="shared" si="277"/>
        <v>CHEST_ITEM_TYPE_T4_SHARD,CHEST_ITEM_TYPE_T1_PART,CHEST_ITEM_TYPE_T2_PART</v>
      </c>
      <c r="W424" s="13" t="str">
        <f t="shared" si="270"/>
        <v/>
      </c>
      <c r="X424" s="3" t="str">
        <f t="shared" si="271"/>
        <v/>
      </c>
      <c r="Y424" s="3" t="str">
        <f t="shared" si="278"/>
        <v>34.2%,37.0%,18.3%</v>
      </c>
    </row>
    <row r="425" spans="2:25" x14ac:dyDescent="0.3">
      <c r="B425" s="2">
        <f>数据源!AL457</f>
        <v>9</v>
      </c>
      <c r="C425" s="2" t="str">
        <f>数据源!AM457</f>
        <v>T2LP2</v>
      </c>
      <c r="D425" s="2" t="str">
        <f>数据源!AN457</f>
        <v>部件</v>
      </c>
      <c r="E425" s="2">
        <f>数据源!AO457</f>
        <v>64.40000000000002</v>
      </c>
      <c r="F425" s="2">
        <f>数据源!AP457</f>
        <v>1</v>
      </c>
      <c r="G425" s="2">
        <f>数据源!AQ457</f>
        <v>6.4999999999999997E-3</v>
      </c>
      <c r="H425" s="2">
        <f>数据源!AR457</f>
        <v>1.0143633540372668E-2</v>
      </c>
      <c r="I425" s="2">
        <f>数据源!AS457</f>
        <v>101</v>
      </c>
      <c r="J425" s="3">
        <f t="shared" si="289"/>
        <v>1</v>
      </c>
      <c r="K425" s="3">
        <f t="shared" si="290"/>
        <v>1</v>
      </c>
      <c r="L425" s="3" t="str">
        <f t="shared" si="291"/>
        <v>部件</v>
      </c>
      <c r="M425" s="3">
        <f t="shared" ca="1" si="292"/>
        <v>92002</v>
      </c>
      <c r="N425" s="3" t="str">
        <f t="shared" ca="1" si="293"/>
        <v>51411,52411,53411,51421,52421,51431,52431,91001,91003,91005,91101,91103,91105,91201,91203,91205,91002,91004,91006,91102,91104,91106,91202,91204,91206,92001,92003,92005,92101,92103,92105,92201,92203,92205,92002</v>
      </c>
      <c r="O425" s="3" t="str">
        <f t="shared" si="294"/>
        <v>509,509,509,509,509,425,425,204,204,204,204,204,204,204,204,204,204,204,204,204,204,204,204,204,204,103,103,101,101,101,101,101,101,101,101</v>
      </c>
      <c r="P425" s="1" t="str">
        <f t="shared" si="295"/>
        <v>(1,2),(1,2),(1,2),(1,1),(1,1),(1,1),(1,1),(2,3),(2,3),(2,3),(2,3),(2,3),(2,3),(2,3),(2,3),(2,3),(2,3),(2,3),(2,3),(2,3),(2,3),(2,3),(2,3),(2,3),(2,3),(1,1),(1,1),(1,1),(1,1),(1,1),(1,1),(1,1),(1,1),(1,1),(1,1)</v>
      </c>
      <c r="Q425" s="3" t="str">
        <f>IF(D425="坦克碎片",VLOOKUP(C425,道具信息!$N$2:$O$291,2,FALSE)&amp;"碎片",VLOOKUP(C425,道具信息!$N$2:$O$291,2,FALSE))</f>
        <v>T2部件</v>
      </c>
      <c r="R425" s="3">
        <f t="shared" si="296"/>
        <v>1822</v>
      </c>
      <c r="S425" s="11">
        <f t="shared" si="297"/>
        <v>0.183</v>
      </c>
      <c r="T425" s="3" t="str">
        <f>VLOOKUP(Q425,道具信息!$Q$3:$S$20,2,FALSE)</f>
        <v>CHEST_ITEM_TYPE_T2_PART</v>
      </c>
      <c r="U425" s="3" t="str">
        <f>IF(COUNTIF(U$391:U424,T425)=0,T425,"")</f>
        <v/>
      </c>
      <c r="V425" s="3" t="str">
        <f t="shared" si="277"/>
        <v>CHEST_ITEM_TYPE_T4_SHARD,CHEST_ITEM_TYPE_T1_PART,CHEST_ITEM_TYPE_T2_PART</v>
      </c>
      <c r="W425" s="13" t="str">
        <f t="shared" si="270"/>
        <v/>
      </c>
      <c r="X425" s="3" t="str">
        <f t="shared" si="271"/>
        <v/>
      </c>
      <c r="Y425" s="3" t="str">
        <f t="shared" si="278"/>
        <v>34.2%,37.0%,18.3%</v>
      </c>
    </row>
    <row r="426" spans="2:25" x14ac:dyDescent="0.3">
      <c r="B426" s="2">
        <f>数据源!AL458</f>
        <v>9</v>
      </c>
      <c r="C426" s="2" t="str">
        <f>数据源!AM458</f>
        <v>T2LP4</v>
      </c>
      <c r="D426" s="2" t="str">
        <f>数据源!AN458</f>
        <v>部件</v>
      </c>
      <c r="E426" s="2">
        <f>数据源!AO458</f>
        <v>64.40000000000002</v>
      </c>
      <c r="F426" s="2">
        <f>数据源!AP458</f>
        <v>1</v>
      </c>
      <c r="G426" s="2">
        <f>数据源!AQ458</f>
        <v>6.4999999999999997E-3</v>
      </c>
      <c r="H426" s="2">
        <f>数据源!AR458</f>
        <v>1.0143633540372668E-2</v>
      </c>
      <c r="I426" s="2">
        <f>数据源!AS458</f>
        <v>101</v>
      </c>
      <c r="J426" s="3">
        <f t="shared" si="289"/>
        <v>1</v>
      </c>
      <c r="K426" s="3">
        <f t="shared" si="290"/>
        <v>1</v>
      </c>
      <c r="L426" s="3" t="str">
        <f t="shared" si="291"/>
        <v>部件</v>
      </c>
      <c r="M426" s="3">
        <f t="shared" ca="1" si="292"/>
        <v>92004</v>
      </c>
      <c r="N426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</v>
      </c>
      <c r="O426" s="3" t="str">
        <f t="shared" si="294"/>
        <v>509,509,509,509,509,425,425,204,204,204,204,204,204,204,204,204,204,204,204,204,204,204,204,204,204,103,103,101,101,101,101,101,101,101,101,101</v>
      </c>
      <c r="P426" s="1" t="str">
        <f t="shared" si="295"/>
        <v>(1,2),(1,2),(1,2),(1,1),(1,1),(1,1),(1,1),(2,3),(2,3),(2,3),(2,3),(2,3),(2,3),(2,3),(2,3),(2,3),(2,3),(2,3),(2,3),(2,3),(2,3),(2,3),(2,3),(2,3),(2,3),(1,1),(1,1),(1,1),(1,1),(1,1),(1,1),(1,1),(1,1),(1,1),(1,1),(1,1)</v>
      </c>
      <c r="Q426" s="3" t="str">
        <f>IF(D426="坦克碎片",VLOOKUP(C426,道具信息!$N$2:$O$291,2,FALSE)&amp;"碎片",VLOOKUP(C426,道具信息!$N$2:$O$291,2,FALSE))</f>
        <v>T2部件</v>
      </c>
      <c r="R426" s="3">
        <f t="shared" si="296"/>
        <v>1822</v>
      </c>
      <c r="S426" s="11">
        <f t="shared" si="297"/>
        <v>0.183</v>
      </c>
      <c r="T426" s="3" t="str">
        <f>VLOOKUP(Q426,道具信息!$Q$3:$S$20,2,FALSE)</f>
        <v>CHEST_ITEM_TYPE_T2_PART</v>
      </c>
      <c r="U426" s="3" t="str">
        <f>IF(COUNTIF(U$391:U425,T426)=0,T426,"")</f>
        <v/>
      </c>
      <c r="V426" s="3" t="str">
        <f t="shared" si="277"/>
        <v>CHEST_ITEM_TYPE_T4_SHARD,CHEST_ITEM_TYPE_T1_PART,CHEST_ITEM_TYPE_T2_PART</v>
      </c>
      <c r="W426" s="13" t="str">
        <f t="shared" si="270"/>
        <v/>
      </c>
      <c r="X426" s="3" t="str">
        <f t="shared" si="271"/>
        <v/>
      </c>
      <c r="Y426" s="3" t="str">
        <f t="shared" si="278"/>
        <v>34.2%,37.0%,18.3%</v>
      </c>
    </row>
    <row r="427" spans="2:25" x14ac:dyDescent="0.3">
      <c r="B427" s="2">
        <f>数据源!AL459</f>
        <v>9</v>
      </c>
      <c r="C427" s="2" t="str">
        <f>数据源!AM459</f>
        <v>T2LP6</v>
      </c>
      <c r="D427" s="2" t="str">
        <f>数据源!AN459</f>
        <v>部件</v>
      </c>
      <c r="E427" s="2">
        <f>数据源!AO459</f>
        <v>64.40000000000002</v>
      </c>
      <c r="F427" s="2">
        <f>数据源!AP459</f>
        <v>1</v>
      </c>
      <c r="G427" s="2">
        <f>数据源!AQ459</f>
        <v>6.4999999999999997E-3</v>
      </c>
      <c r="H427" s="2">
        <f>数据源!AR459</f>
        <v>1.0143633540372668E-2</v>
      </c>
      <c r="I427" s="2">
        <f>数据源!AS459</f>
        <v>101</v>
      </c>
      <c r="J427" s="3">
        <f t="shared" si="289"/>
        <v>1</v>
      </c>
      <c r="K427" s="3">
        <f t="shared" si="290"/>
        <v>1</v>
      </c>
      <c r="L427" s="3" t="str">
        <f t="shared" si="291"/>
        <v>部件</v>
      </c>
      <c r="M427" s="3">
        <f t="shared" ca="1" si="292"/>
        <v>92006</v>
      </c>
      <c r="N427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</v>
      </c>
      <c r="O427" s="3" t="str">
        <f t="shared" si="294"/>
        <v>509,509,509,509,509,425,425,204,204,204,204,204,204,204,204,204,204,204,204,204,204,204,204,204,204,103,103,101,101,101,101,101,101,101,101,101,101</v>
      </c>
      <c r="P427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</v>
      </c>
      <c r="Q427" s="3" t="str">
        <f>IF(D427="坦克碎片",VLOOKUP(C427,道具信息!$N$2:$O$291,2,FALSE)&amp;"碎片",VLOOKUP(C427,道具信息!$N$2:$O$291,2,FALSE))</f>
        <v>T2部件</v>
      </c>
      <c r="R427" s="3">
        <f t="shared" si="296"/>
        <v>1822</v>
      </c>
      <c r="S427" s="11">
        <f t="shared" si="297"/>
        <v>0.183</v>
      </c>
      <c r="T427" s="3" t="str">
        <f>VLOOKUP(Q427,道具信息!$Q$3:$S$20,2,FALSE)</f>
        <v>CHEST_ITEM_TYPE_T2_PART</v>
      </c>
      <c r="U427" s="3" t="str">
        <f>IF(COUNTIF(U$391:U426,T427)=0,T427,"")</f>
        <v/>
      </c>
      <c r="V427" s="3" t="str">
        <f t="shared" si="277"/>
        <v>CHEST_ITEM_TYPE_T4_SHARD,CHEST_ITEM_TYPE_T1_PART,CHEST_ITEM_TYPE_T2_PART</v>
      </c>
      <c r="W427" s="13" t="str">
        <f t="shared" si="270"/>
        <v/>
      </c>
      <c r="X427" s="3" t="str">
        <f t="shared" si="271"/>
        <v/>
      </c>
      <c r="Y427" s="3" t="str">
        <f t="shared" si="278"/>
        <v>34.2%,37.0%,18.3%</v>
      </c>
    </row>
    <row r="428" spans="2:25" x14ac:dyDescent="0.3">
      <c r="B428" s="2">
        <f>数据源!AL460</f>
        <v>9</v>
      </c>
      <c r="C428" s="2" t="str">
        <f>数据源!AM460</f>
        <v>T2MP2</v>
      </c>
      <c r="D428" s="2" t="str">
        <f>数据源!AN460</f>
        <v>部件</v>
      </c>
      <c r="E428" s="2">
        <f>数据源!AO460</f>
        <v>64.40000000000002</v>
      </c>
      <c r="F428" s="2">
        <f>数据源!AP460</f>
        <v>1</v>
      </c>
      <c r="G428" s="2">
        <f>数据源!AQ460</f>
        <v>6.4999999999999997E-3</v>
      </c>
      <c r="H428" s="2">
        <f>数据源!AR460</f>
        <v>1.0143633540372668E-2</v>
      </c>
      <c r="I428" s="2">
        <f>数据源!AS460</f>
        <v>101</v>
      </c>
      <c r="J428" s="3">
        <f t="shared" si="289"/>
        <v>1</v>
      </c>
      <c r="K428" s="3">
        <f t="shared" si="290"/>
        <v>1</v>
      </c>
      <c r="L428" s="3" t="str">
        <f t="shared" si="291"/>
        <v>部件</v>
      </c>
      <c r="M428" s="3">
        <f t="shared" ca="1" si="292"/>
        <v>92102</v>
      </c>
      <c r="N428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</v>
      </c>
      <c r="O428" s="3" t="str">
        <f t="shared" si="294"/>
        <v>509,509,509,509,509,425,425,204,204,204,204,204,204,204,204,204,204,204,204,204,204,204,204,204,204,103,103,101,101,101,101,101,101,101,101,101,101,101</v>
      </c>
      <c r="P428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</v>
      </c>
      <c r="Q428" s="3" t="str">
        <f>IF(D428="坦克碎片",VLOOKUP(C428,道具信息!$N$2:$O$291,2,FALSE)&amp;"碎片",VLOOKUP(C428,道具信息!$N$2:$O$291,2,FALSE))</f>
        <v>T2部件</v>
      </c>
      <c r="R428" s="3">
        <f t="shared" si="296"/>
        <v>1822</v>
      </c>
      <c r="S428" s="11">
        <f t="shared" si="297"/>
        <v>0.183</v>
      </c>
      <c r="T428" s="3" t="str">
        <f>VLOOKUP(Q428,道具信息!$Q$3:$S$20,2,FALSE)</f>
        <v>CHEST_ITEM_TYPE_T2_PART</v>
      </c>
      <c r="U428" s="3" t="str">
        <f>IF(COUNTIF(U$391:U427,T428)=0,T428,"")</f>
        <v/>
      </c>
      <c r="V428" s="3" t="str">
        <f t="shared" si="277"/>
        <v>CHEST_ITEM_TYPE_T4_SHARD,CHEST_ITEM_TYPE_T1_PART,CHEST_ITEM_TYPE_T2_PART</v>
      </c>
      <c r="W428" s="13" t="str">
        <f t="shared" si="270"/>
        <v/>
      </c>
      <c r="X428" s="3" t="str">
        <f t="shared" si="271"/>
        <v/>
      </c>
      <c r="Y428" s="3" t="str">
        <f t="shared" si="278"/>
        <v>34.2%,37.0%,18.3%</v>
      </c>
    </row>
    <row r="429" spans="2:25" x14ac:dyDescent="0.3">
      <c r="B429" s="2">
        <f>数据源!AL461</f>
        <v>9</v>
      </c>
      <c r="C429" s="2" t="str">
        <f>数据源!AM461</f>
        <v>T2MP4</v>
      </c>
      <c r="D429" s="2" t="str">
        <f>数据源!AN461</f>
        <v>部件</v>
      </c>
      <c r="E429" s="2">
        <f>数据源!AO461</f>
        <v>64.40000000000002</v>
      </c>
      <c r="F429" s="2">
        <f>数据源!AP461</f>
        <v>1</v>
      </c>
      <c r="G429" s="2">
        <f>数据源!AQ461</f>
        <v>6.4999999999999997E-3</v>
      </c>
      <c r="H429" s="2">
        <f>数据源!AR461</f>
        <v>1.0143633540372668E-2</v>
      </c>
      <c r="I429" s="2">
        <f>数据源!AS461</f>
        <v>101</v>
      </c>
      <c r="J429" s="3">
        <f t="shared" si="289"/>
        <v>1</v>
      </c>
      <c r="K429" s="3">
        <f t="shared" si="290"/>
        <v>1</v>
      </c>
      <c r="L429" s="3" t="str">
        <f t="shared" si="291"/>
        <v>部件</v>
      </c>
      <c r="M429" s="3">
        <f t="shared" ca="1" si="292"/>
        <v>92104</v>
      </c>
      <c r="N429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</v>
      </c>
      <c r="O429" s="3" t="str">
        <f t="shared" si="294"/>
        <v>509,509,509,509,509,425,425,204,204,204,204,204,204,204,204,204,204,204,204,204,204,204,204,204,204,103,103,101,101,101,101,101,101,101,101,101,101,101,101</v>
      </c>
      <c r="P429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</v>
      </c>
      <c r="Q429" s="3" t="str">
        <f>IF(D429="坦克碎片",VLOOKUP(C429,道具信息!$N$2:$O$291,2,FALSE)&amp;"碎片",VLOOKUP(C429,道具信息!$N$2:$O$291,2,FALSE))</f>
        <v>T2部件</v>
      </c>
      <c r="R429" s="3">
        <f t="shared" si="296"/>
        <v>1822</v>
      </c>
      <c r="S429" s="11">
        <f t="shared" si="297"/>
        <v>0.183</v>
      </c>
      <c r="T429" s="3" t="str">
        <f>VLOOKUP(Q429,道具信息!$Q$3:$S$20,2,FALSE)</f>
        <v>CHEST_ITEM_TYPE_T2_PART</v>
      </c>
      <c r="U429" s="3" t="str">
        <f>IF(COUNTIF(U$391:U428,T429)=0,T429,"")</f>
        <v/>
      </c>
      <c r="V429" s="3" t="str">
        <f t="shared" si="277"/>
        <v>CHEST_ITEM_TYPE_T4_SHARD,CHEST_ITEM_TYPE_T1_PART,CHEST_ITEM_TYPE_T2_PART</v>
      </c>
      <c r="W429" s="13" t="str">
        <f t="shared" si="270"/>
        <v/>
      </c>
      <c r="X429" s="3" t="str">
        <f t="shared" si="271"/>
        <v/>
      </c>
      <c r="Y429" s="3" t="str">
        <f t="shared" si="278"/>
        <v>34.2%,37.0%,18.3%</v>
      </c>
    </row>
    <row r="430" spans="2:25" x14ac:dyDescent="0.3">
      <c r="B430" s="2">
        <f>数据源!AL462</f>
        <v>9</v>
      </c>
      <c r="C430" s="2" t="str">
        <f>数据源!AM462</f>
        <v>T2MP6</v>
      </c>
      <c r="D430" s="2" t="str">
        <f>数据源!AN462</f>
        <v>部件</v>
      </c>
      <c r="E430" s="2">
        <f>数据源!AO462</f>
        <v>64.40000000000002</v>
      </c>
      <c r="F430" s="2">
        <f>数据源!AP462</f>
        <v>1</v>
      </c>
      <c r="G430" s="2">
        <f>数据源!AQ462</f>
        <v>6.4999999999999997E-3</v>
      </c>
      <c r="H430" s="2">
        <f>数据源!AR462</f>
        <v>1.0143633540372668E-2</v>
      </c>
      <c r="I430" s="2">
        <f>数据源!AS462</f>
        <v>101</v>
      </c>
      <c r="J430" s="3">
        <f t="shared" si="289"/>
        <v>1</v>
      </c>
      <c r="K430" s="3">
        <f t="shared" si="290"/>
        <v>1</v>
      </c>
      <c r="L430" s="3" t="str">
        <f t="shared" si="291"/>
        <v>部件</v>
      </c>
      <c r="M430" s="3">
        <f t="shared" ca="1" si="292"/>
        <v>92106</v>
      </c>
      <c r="N430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</v>
      </c>
      <c r="O430" s="3" t="str">
        <f t="shared" si="294"/>
        <v>509,509,509,509,509,425,425,204,204,204,204,204,204,204,204,204,204,204,204,204,204,204,204,204,204,103,103,101,101,101,101,101,101,101,101,101,101,101,101,101</v>
      </c>
      <c r="P430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</v>
      </c>
      <c r="Q430" s="3" t="str">
        <f>IF(D430="坦克碎片",VLOOKUP(C430,道具信息!$N$2:$O$291,2,FALSE)&amp;"碎片",VLOOKUP(C430,道具信息!$N$2:$O$291,2,FALSE))</f>
        <v>T2部件</v>
      </c>
      <c r="R430" s="3">
        <f t="shared" si="296"/>
        <v>1822</v>
      </c>
      <c r="S430" s="11">
        <f t="shared" si="297"/>
        <v>0.183</v>
      </c>
      <c r="T430" s="3" t="str">
        <f>VLOOKUP(Q430,道具信息!$Q$3:$S$20,2,FALSE)</f>
        <v>CHEST_ITEM_TYPE_T2_PART</v>
      </c>
      <c r="U430" s="3" t="str">
        <f>IF(COUNTIF(U$391:U429,T430)=0,T430,"")</f>
        <v/>
      </c>
      <c r="V430" s="3" t="str">
        <f t="shared" si="277"/>
        <v>CHEST_ITEM_TYPE_T4_SHARD,CHEST_ITEM_TYPE_T1_PART,CHEST_ITEM_TYPE_T2_PART</v>
      </c>
      <c r="W430" s="13" t="str">
        <f t="shared" si="270"/>
        <v/>
      </c>
      <c r="X430" s="3" t="str">
        <f t="shared" si="271"/>
        <v/>
      </c>
      <c r="Y430" s="3" t="str">
        <f t="shared" si="278"/>
        <v>34.2%,37.0%,18.3%</v>
      </c>
    </row>
    <row r="431" spans="2:25" x14ac:dyDescent="0.3">
      <c r="B431" s="2">
        <f>数据源!AL463</f>
        <v>9</v>
      </c>
      <c r="C431" s="2" t="str">
        <f>数据源!AM463</f>
        <v>T2HP2</v>
      </c>
      <c r="D431" s="2" t="str">
        <f>数据源!AN463</f>
        <v>部件</v>
      </c>
      <c r="E431" s="2">
        <f>数据源!AO463</f>
        <v>64.40000000000002</v>
      </c>
      <c r="F431" s="2">
        <f>数据源!AP463</f>
        <v>1</v>
      </c>
      <c r="G431" s="2">
        <f>数据源!AQ463</f>
        <v>6.4999999999999997E-3</v>
      </c>
      <c r="H431" s="2">
        <f>数据源!AR463</f>
        <v>1.0143633540372668E-2</v>
      </c>
      <c r="I431" s="2">
        <f>数据源!AS463</f>
        <v>101</v>
      </c>
      <c r="J431" s="3">
        <f t="shared" si="289"/>
        <v>1</v>
      </c>
      <c r="K431" s="3">
        <f t="shared" si="290"/>
        <v>1</v>
      </c>
      <c r="L431" s="3" t="str">
        <f t="shared" si="291"/>
        <v>部件</v>
      </c>
      <c r="M431" s="3">
        <f t="shared" ca="1" si="292"/>
        <v>92202</v>
      </c>
      <c r="N431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</v>
      </c>
      <c r="O431" s="3" t="str">
        <f t="shared" si="294"/>
        <v>509,509,509,509,509,425,425,204,204,204,204,204,204,204,204,204,204,204,204,204,204,204,204,204,204,103,103,101,101,101,101,101,101,101,101,101,101,101,101,101,101</v>
      </c>
      <c r="P431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</v>
      </c>
      <c r="Q431" s="3" t="str">
        <f>IF(D431="坦克碎片",VLOOKUP(C431,道具信息!$N$2:$O$291,2,FALSE)&amp;"碎片",VLOOKUP(C431,道具信息!$N$2:$O$291,2,FALSE))</f>
        <v>T2部件</v>
      </c>
      <c r="R431" s="3">
        <f t="shared" si="296"/>
        <v>1822</v>
      </c>
      <c r="S431" s="11">
        <f t="shared" si="297"/>
        <v>0.183</v>
      </c>
      <c r="T431" s="3" t="str">
        <f>VLOOKUP(Q431,道具信息!$Q$3:$S$20,2,FALSE)</f>
        <v>CHEST_ITEM_TYPE_T2_PART</v>
      </c>
      <c r="U431" s="3" t="str">
        <f>IF(COUNTIF(U$391:U430,T431)=0,T431,"")</f>
        <v/>
      </c>
      <c r="V431" s="3" t="str">
        <f t="shared" si="277"/>
        <v>CHEST_ITEM_TYPE_T4_SHARD,CHEST_ITEM_TYPE_T1_PART,CHEST_ITEM_TYPE_T2_PART</v>
      </c>
      <c r="W431" s="13" t="str">
        <f t="shared" si="270"/>
        <v/>
      </c>
      <c r="X431" s="3" t="str">
        <f t="shared" si="271"/>
        <v/>
      </c>
      <c r="Y431" s="3" t="str">
        <f t="shared" si="278"/>
        <v>34.2%,37.0%,18.3%</v>
      </c>
    </row>
    <row r="432" spans="2:25" x14ac:dyDescent="0.3">
      <c r="B432" s="2">
        <f>数据源!AL464</f>
        <v>9</v>
      </c>
      <c r="C432" s="2" t="str">
        <f>数据源!AM464</f>
        <v>T2HP4</v>
      </c>
      <c r="D432" s="2" t="str">
        <f>数据源!AN464</f>
        <v>部件</v>
      </c>
      <c r="E432" s="2">
        <f>数据源!AO464</f>
        <v>64.40000000000002</v>
      </c>
      <c r="F432" s="2">
        <f>数据源!AP464</f>
        <v>1</v>
      </c>
      <c r="G432" s="2">
        <f>数据源!AQ464</f>
        <v>6.4999999999999997E-3</v>
      </c>
      <c r="H432" s="2">
        <f>数据源!AR464</f>
        <v>1.0143633540372668E-2</v>
      </c>
      <c r="I432" s="2">
        <f>数据源!AS464</f>
        <v>101</v>
      </c>
      <c r="J432" s="3">
        <f t="shared" si="289"/>
        <v>1</v>
      </c>
      <c r="K432" s="3">
        <f t="shared" si="290"/>
        <v>1</v>
      </c>
      <c r="L432" s="3" t="str">
        <f t="shared" si="291"/>
        <v>部件</v>
      </c>
      <c r="M432" s="3">
        <f t="shared" ca="1" si="292"/>
        <v>92204</v>
      </c>
      <c r="N432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</v>
      </c>
      <c r="O432" s="3" t="str">
        <f t="shared" si="294"/>
        <v>509,509,509,509,509,425,425,204,204,204,204,204,204,204,204,204,204,204,204,204,204,204,204,204,204,103,103,101,101,101,101,101,101,101,101,101,101,101,101,101,101,101</v>
      </c>
      <c r="P432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</v>
      </c>
      <c r="Q432" s="3" t="str">
        <f>IF(D432="坦克碎片",VLOOKUP(C432,道具信息!$N$2:$O$291,2,FALSE)&amp;"碎片",VLOOKUP(C432,道具信息!$N$2:$O$291,2,FALSE))</f>
        <v>T2部件</v>
      </c>
      <c r="R432" s="3">
        <f t="shared" si="296"/>
        <v>1822</v>
      </c>
      <c r="S432" s="11">
        <f t="shared" si="297"/>
        <v>0.183</v>
      </c>
      <c r="T432" s="3" t="str">
        <f>VLOOKUP(Q432,道具信息!$Q$3:$S$20,2,FALSE)</f>
        <v>CHEST_ITEM_TYPE_T2_PART</v>
      </c>
      <c r="U432" s="3" t="str">
        <f>IF(COUNTIF(U$391:U431,T432)=0,T432,"")</f>
        <v/>
      </c>
      <c r="V432" s="3" t="str">
        <f t="shared" si="277"/>
        <v>CHEST_ITEM_TYPE_T4_SHARD,CHEST_ITEM_TYPE_T1_PART,CHEST_ITEM_TYPE_T2_PART</v>
      </c>
      <c r="W432" s="13" t="str">
        <f t="shared" si="270"/>
        <v/>
      </c>
      <c r="X432" s="3" t="str">
        <f t="shared" si="271"/>
        <v/>
      </c>
      <c r="Y432" s="3" t="str">
        <f t="shared" si="278"/>
        <v>34.2%,37.0%,18.3%</v>
      </c>
    </row>
    <row r="433" spans="2:25" x14ac:dyDescent="0.3">
      <c r="B433" s="2">
        <f>数据源!AL465</f>
        <v>9</v>
      </c>
      <c r="C433" s="2" t="str">
        <f>数据源!AM465</f>
        <v>T2HP6</v>
      </c>
      <c r="D433" s="2" t="str">
        <f>数据源!AN465</f>
        <v>部件</v>
      </c>
      <c r="E433" s="2">
        <f>数据源!AO465</f>
        <v>64.40000000000002</v>
      </c>
      <c r="F433" s="2">
        <f>数据源!AP465</f>
        <v>1</v>
      </c>
      <c r="G433" s="2">
        <f>数据源!AQ465</f>
        <v>6.4999999999999997E-3</v>
      </c>
      <c r="H433" s="2">
        <f>数据源!AR465</f>
        <v>1.0143633540372668E-2</v>
      </c>
      <c r="I433" s="2">
        <f>数据源!AS465</f>
        <v>101</v>
      </c>
      <c r="J433" s="3">
        <f>ROUNDUP(IF(F433&gt;1,F433-ROUNDDOWN(SQRT(F433),0),F433),0)</f>
        <v>1</v>
      </c>
      <c r="K433" s="3">
        <f>F433*2-J433</f>
        <v>1</v>
      </c>
      <c r="L433" s="3" t="str">
        <f t="shared" si="291"/>
        <v>部件</v>
      </c>
      <c r="M433" s="3">
        <f t="shared" ca="1" si="292"/>
        <v>92206</v>
      </c>
      <c r="N433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</v>
      </c>
      <c r="O433" s="3" t="str">
        <f t="shared" si="294"/>
        <v>509,509,509,509,509,425,425,204,204,204,204,204,204,204,204,204,204,204,204,204,204,204,204,204,204,103,103,101,101,101,101,101,101,101,101,101,101,101,101,101,101,101,101</v>
      </c>
      <c r="P433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</v>
      </c>
      <c r="Q433" s="3" t="str">
        <f>IF(D433="坦克碎片",VLOOKUP(C433,道具信息!$N$2:$O$291,2,FALSE)&amp;"碎片",VLOOKUP(C433,道具信息!$N$2:$O$291,2,FALSE))</f>
        <v>T2部件</v>
      </c>
      <c r="R433" s="3">
        <f t="shared" si="296"/>
        <v>1822</v>
      </c>
      <c r="S433" s="11">
        <f t="shared" si="297"/>
        <v>0.183</v>
      </c>
      <c r="T433" s="3" t="str">
        <f>VLOOKUP(Q433,道具信息!$Q$3:$S$20,2,FALSE)</f>
        <v>CHEST_ITEM_TYPE_T2_PART</v>
      </c>
      <c r="U433" s="3" t="str">
        <f>IF(COUNTIF(U$391:U432,T433)=0,T433,"")</f>
        <v/>
      </c>
      <c r="V433" s="3" t="str">
        <f t="shared" si="277"/>
        <v>CHEST_ITEM_TYPE_T4_SHARD,CHEST_ITEM_TYPE_T1_PART,CHEST_ITEM_TYPE_T2_PART</v>
      </c>
      <c r="W433" s="13" t="str">
        <f t="shared" si="270"/>
        <v/>
      </c>
      <c r="X433" s="3" t="str">
        <f t="shared" si="271"/>
        <v/>
      </c>
      <c r="Y433" s="3" t="str">
        <f t="shared" si="278"/>
        <v>34.2%,37.0%,18.3%</v>
      </c>
    </row>
    <row r="434" spans="2:25" x14ac:dyDescent="0.3">
      <c r="B434" s="2">
        <f>数据源!AL466</f>
        <v>9</v>
      </c>
      <c r="C434" s="2" t="str">
        <f>数据源!AM466</f>
        <v>T3LP1</v>
      </c>
      <c r="D434" s="2" t="str">
        <f>数据源!AN466</f>
        <v>部件</v>
      </c>
      <c r="E434" s="2">
        <f>数据源!AO466</f>
        <v>387.6</v>
      </c>
      <c r="F434" s="2">
        <f>数据源!AP466</f>
        <v>1</v>
      </c>
      <c r="G434" s="2">
        <f>数据源!AQ466</f>
        <v>8.9999999999999993E-3</v>
      </c>
      <c r="H434" s="2">
        <f>数据源!AR466</f>
        <v>2.3335913312693495E-3</v>
      </c>
      <c r="I434" s="2">
        <f>数据源!AS466</f>
        <v>23</v>
      </c>
      <c r="J434" s="3">
        <f t="shared" ref="J434:J438" si="298">ROUNDUP(IF(F434&gt;1,F434-ROUNDDOWN(SQRT(F434),0),F434),0)</f>
        <v>1</v>
      </c>
      <c r="K434" s="3">
        <f t="shared" ref="K434:K438" si="299">F434*2-J434</f>
        <v>1</v>
      </c>
      <c r="L434" s="3" t="str">
        <f t="shared" si="291"/>
        <v>部件</v>
      </c>
      <c r="M434" s="3">
        <f t="shared" ca="1" si="292"/>
        <v>93001</v>
      </c>
      <c r="N434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</v>
      </c>
      <c r="O434" s="3" t="str">
        <f t="shared" si="294"/>
        <v>509,509,509,509,509,425,425,204,204,204,204,204,204,204,204,204,204,204,204,204,204,204,204,204,204,103,103,101,101,101,101,101,101,101,101,101,101,101,101,101,101,101,101,23</v>
      </c>
      <c r="P434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</v>
      </c>
      <c r="Q434" s="3" t="str">
        <f>IF(D434="坦克碎片",VLOOKUP(C434,道具信息!$N$2:$O$291,2,FALSE)&amp;"碎片",VLOOKUP(C434,道具信息!$N$2:$O$291,2,FALSE))</f>
        <v>T3部件</v>
      </c>
      <c r="R434" s="3">
        <f t="shared" si="296"/>
        <v>414</v>
      </c>
      <c r="S434" s="11">
        <f t="shared" si="297"/>
        <v>4.2000000000000003E-2</v>
      </c>
      <c r="T434" s="3" t="str">
        <f>VLOOKUP(Q434,道具信息!$Q$3:$S$20,2,FALSE)</f>
        <v>CHEST_ITEM_TYPE_T3_PART</v>
      </c>
      <c r="U434" s="3" t="str">
        <f>IF(COUNTIF(U$391:U433,T434)=0,T434,"")</f>
        <v>CHEST_ITEM_TYPE_T3_PART</v>
      </c>
      <c r="V434" s="3" t="str">
        <f t="shared" si="277"/>
        <v>CHEST_ITEM_TYPE_T4_SHARD,CHEST_ITEM_TYPE_T1_PART,CHEST_ITEM_TYPE_T2_PART,CHEST_ITEM_TYPE_T3_PART</v>
      </c>
      <c r="W434" s="13">
        <f t="shared" si="270"/>
        <v>4.2000000000000003E-2</v>
      </c>
      <c r="X434" s="3" t="str">
        <f t="shared" si="271"/>
        <v>4.2%</v>
      </c>
      <c r="Y434" s="3" t="str">
        <f t="shared" si="278"/>
        <v>34.2%,37.0%,18.3%,4.2%</v>
      </c>
    </row>
    <row r="435" spans="2:25" x14ac:dyDescent="0.3">
      <c r="B435" s="2">
        <f>数据源!AL467</f>
        <v>9</v>
      </c>
      <c r="C435" s="2" t="str">
        <f>数据源!AM467</f>
        <v>T3LP3</v>
      </c>
      <c r="D435" s="2" t="str">
        <f>数据源!AN467</f>
        <v>部件</v>
      </c>
      <c r="E435" s="2">
        <f>数据源!AO467</f>
        <v>387.6</v>
      </c>
      <c r="F435" s="2">
        <f>数据源!AP467</f>
        <v>1</v>
      </c>
      <c r="G435" s="2">
        <f>数据源!AQ467</f>
        <v>8.9999999999999993E-3</v>
      </c>
      <c r="H435" s="2">
        <f>数据源!AR467</f>
        <v>2.3335913312693495E-3</v>
      </c>
      <c r="I435" s="2">
        <f>数据源!AS467</f>
        <v>23</v>
      </c>
      <c r="J435" s="3">
        <f t="shared" si="298"/>
        <v>1</v>
      </c>
      <c r="K435" s="3">
        <f t="shared" si="299"/>
        <v>1</v>
      </c>
      <c r="L435" s="3" t="str">
        <f t="shared" si="291"/>
        <v>部件</v>
      </c>
      <c r="M435" s="3">
        <f t="shared" ca="1" si="292"/>
        <v>93003</v>
      </c>
      <c r="N435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</v>
      </c>
      <c r="O435" s="3" t="str">
        <f t="shared" si="294"/>
        <v>509,509,509,509,509,425,425,204,204,204,204,204,204,204,204,204,204,204,204,204,204,204,204,204,204,103,103,101,101,101,101,101,101,101,101,101,101,101,101,101,101,101,101,23,23</v>
      </c>
      <c r="P435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</v>
      </c>
      <c r="Q435" s="3" t="str">
        <f>IF(D435="坦克碎片",VLOOKUP(C435,道具信息!$N$2:$O$291,2,FALSE)&amp;"碎片",VLOOKUP(C435,道具信息!$N$2:$O$291,2,FALSE))</f>
        <v>T3部件</v>
      </c>
      <c r="R435" s="3">
        <f t="shared" si="296"/>
        <v>414</v>
      </c>
      <c r="S435" s="11">
        <f t="shared" si="297"/>
        <v>4.2000000000000003E-2</v>
      </c>
      <c r="T435" s="3" t="str">
        <f>VLOOKUP(Q435,道具信息!$Q$3:$S$20,2,FALSE)</f>
        <v>CHEST_ITEM_TYPE_T3_PART</v>
      </c>
      <c r="U435" s="3" t="str">
        <f>IF(COUNTIF(U$391:U434,T435)=0,T435,"")</f>
        <v/>
      </c>
      <c r="V435" s="3" t="str">
        <f t="shared" si="277"/>
        <v>CHEST_ITEM_TYPE_T4_SHARD,CHEST_ITEM_TYPE_T1_PART,CHEST_ITEM_TYPE_T2_PART,CHEST_ITEM_TYPE_T3_PART</v>
      </c>
      <c r="W435" s="13" t="str">
        <f t="shared" si="270"/>
        <v/>
      </c>
      <c r="X435" s="3" t="str">
        <f t="shared" si="271"/>
        <v/>
      </c>
      <c r="Y435" s="3" t="str">
        <f t="shared" si="278"/>
        <v>34.2%,37.0%,18.3%,4.2%</v>
      </c>
    </row>
    <row r="436" spans="2:25" x14ac:dyDescent="0.3">
      <c r="B436" s="2">
        <f>数据源!AL468</f>
        <v>9</v>
      </c>
      <c r="C436" s="2" t="str">
        <f>数据源!AM468</f>
        <v>T3LP5</v>
      </c>
      <c r="D436" s="2" t="str">
        <f>数据源!AN468</f>
        <v>部件</v>
      </c>
      <c r="E436" s="2">
        <f>数据源!AO468</f>
        <v>387.6</v>
      </c>
      <c r="F436" s="2">
        <f>数据源!AP468</f>
        <v>1</v>
      </c>
      <c r="G436" s="2">
        <f>数据源!AQ468</f>
        <v>8.9999999999999993E-3</v>
      </c>
      <c r="H436" s="2">
        <f>数据源!AR468</f>
        <v>2.3335913312693495E-3</v>
      </c>
      <c r="I436" s="2">
        <f>数据源!AS468</f>
        <v>23</v>
      </c>
      <c r="J436" s="3">
        <f t="shared" si="298"/>
        <v>1</v>
      </c>
      <c r="K436" s="3">
        <f t="shared" si="299"/>
        <v>1</v>
      </c>
      <c r="L436" s="3" t="str">
        <f t="shared" si="291"/>
        <v>部件</v>
      </c>
      <c r="M436" s="3">
        <f t="shared" ca="1" si="292"/>
        <v>93005</v>
      </c>
      <c r="N436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</v>
      </c>
      <c r="O436" s="3" t="str">
        <f t="shared" si="294"/>
        <v>509,509,509,509,509,425,425,204,204,204,204,204,204,204,204,204,204,204,204,204,204,204,204,204,204,103,103,101,101,101,101,101,101,101,101,101,101,101,101,101,101,101,101,23,23,23</v>
      </c>
      <c r="P436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</v>
      </c>
      <c r="Q436" s="3" t="str">
        <f>IF(D436="坦克碎片",VLOOKUP(C436,道具信息!$N$2:$O$291,2,FALSE)&amp;"碎片",VLOOKUP(C436,道具信息!$N$2:$O$291,2,FALSE))</f>
        <v>T3部件</v>
      </c>
      <c r="R436" s="3">
        <f t="shared" si="296"/>
        <v>414</v>
      </c>
      <c r="S436" s="11">
        <f t="shared" si="297"/>
        <v>4.2000000000000003E-2</v>
      </c>
      <c r="T436" s="3" t="str">
        <f>VLOOKUP(Q436,道具信息!$Q$3:$S$20,2,FALSE)</f>
        <v>CHEST_ITEM_TYPE_T3_PART</v>
      </c>
      <c r="U436" s="3" t="str">
        <f>IF(COUNTIF(U$391:U435,T436)=0,T436,"")</f>
        <v/>
      </c>
      <c r="V436" s="3" t="str">
        <f t="shared" si="277"/>
        <v>CHEST_ITEM_TYPE_T4_SHARD,CHEST_ITEM_TYPE_T1_PART,CHEST_ITEM_TYPE_T2_PART,CHEST_ITEM_TYPE_T3_PART</v>
      </c>
      <c r="W436" s="13" t="str">
        <f t="shared" si="270"/>
        <v/>
      </c>
      <c r="X436" s="3" t="str">
        <f t="shared" si="271"/>
        <v/>
      </c>
      <c r="Y436" s="3" t="str">
        <f t="shared" si="278"/>
        <v>34.2%,37.0%,18.3%,4.2%</v>
      </c>
    </row>
    <row r="437" spans="2:25" x14ac:dyDescent="0.3">
      <c r="B437" s="2">
        <f>数据源!AL469</f>
        <v>9</v>
      </c>
      <c r="C437" s="2" t="str">
        <f>数据源!AM469</f>
        <v>T3MP1</v>
      </c>
      <c r="D437" s="2" t="str">
        <f>数据源!AN469</f>
        <v>部件</v>
      </c>
      <c r="E437" s="2">
        <f>数据源!AO469</f>
        <v>387.6</v>
      </c>
      <c r="F437" s="2">
        <f>数据源!AP469</f>
        <v>1</v>
      </c>
      <c r="G437" s="2">
        <f>数据源!AQ469</f>
        <v>8.9999999999999993E-3</v>
      </c>
      <c r="H437" s="2">
        <f>数据源!AR469</f>
        <v>2.3335913312693495E-3</v>
      </c>
      <c r="I437" s="2">
        <f>数据源!AS469</f>
        <v>23</v>
      </c>
      <c r="J437" s="3">
        <f t="shared" si="298"/>
        <v>1</v>
      </c>
      <c r="K437" s="3">
        <f t="shared" si="299"/>
        <v>1</v>
      </c>
      <c r="L437" s="3" t="str">
        <f t="shared" si="291"/>
        <v>部件</v>
      </c>
      <c r="M437" s="3">
        <f t="shared" ca="1" si="292"/>
        <v>93101</v>
      </c>
      <c r="N437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</v>
      </c>
      <c r="O437" s="3" t="str">
        <f t="shared" si="294"/>
        <v>509,509,509,509,509,425,425,204,204,204,204,204,204,204,204,204,204,204,204,204,204,204,204,204,204,103,103,101,101,101,101,101,101,101,101,101,101,101,101,101,101,101,101,23,23,23,23</v>
      </c>
      <c r="P437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</v>
      </c>
      <c r="Q437" s="3" t="str">
        <f>IF(D437="坦克碎片",VLOOKUP(C437,道具信息!$N$2:$O$291,2,FALSE)&amp;"碎片",VLOOKUP(C437,道具信息!$N$2:$O$291,2,FALSE))</f>
        <v>T3部件</v>
      </c>
      <c r="R437" s="3">
        <f t="shared" si="296"/>
        <v>414</v>
      </c>
      <c r="S437" s="11">
        <f t="shared" si="297"/>
        <v>4.2000000000000003E-2</v>
      </c>
      <c r="T437" s="3" t="str">
        <f>VLOOKUP(Q437,道具信息!$Q$3:$S$20,2,FALSE)</f>
        <v>CHEST_ITEM_TYPE_T3_PART</v>
      </c>
      <c r="U437" s="3" t="str">
        <f>IF(COUNTIF(U$391:U436,T437)=0,T437,"")</f>
        <v/>
      </c>
      <c r="V437" s="3" t="str">
        <f t="shared" si="277"/>
        <v>CHEST_ITEM_TYPE_T4_SHARD,CHEST_ITEM_TYPE_T1_PART,CHEST_ITEM_TYPE_T2_PART,CHEST_ITEM_TYPE_T3_PART</v>
      </c>
      <c r="W437" s="13" t="str">
        <f t="shared" si="270"/>
        <v/>
      </c>
      <c r="X437" s="3" t="str">
        <f t="shared" si="271"/>
        <v/>
      </c>
      <c r="Y437" s="3" t="str">
        <f t="shared" si="278"/>
        <v>34.2%,37.0%,18.3%,4.2%</v>
      </c>
    </row>
    <row r="438" spans="2:25" x14ac:dyDescent="0.3">
      <c r="B438" s="2">
        <f>数据源!AL470</f>
        <v>9</v>
      </c>
      <c r="C438" s="2" t="str">
        <f>数据源!AM470</f>
        <v>T3MP3</v>
      </c>
      <c r="D438" s="2" t="str">
        <f>数据源!AN470</f>
        <v>部件</v>
      </c>
      <c r="E438" s="2">
        <f>数据源!AO470</f>
        <v>387.6</v>
      </c>
      <c r="F438" s="2">
        <f>数据源!AP470</f>
        <v>1</v>
      </c>
      <c r="G438" s="2">
        <f>数据源!AQ470</f>
        <v>8.9999999999999993E-3</v>
      </c>
      <c r="H438" s="2">
        <f>数据源!AR470</f>
        <v>2.3335913312693495E-3</v>
      </c>
      <c r="I438" s="2">
        <f>数据源!AS470</f>
        <v>23</v>
      </c>
      <c r="J438" s="3">
        <f t="shared" si="298"/>
        <v>1</v>
      </c>
      <c r="K438" s="3">
        <f t="shared" si="299"/>
        <v>1</v>
      </c>
      <c r="L438" s="3" t="str">
        <f t="shared" si="291"/>
        <v>部件</v>
      </c>
      <c r="M438" s="3">
        <f t="shared" ca="1" si="292"/>
        <v>93103</v>
      </c>
      <c r="N438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</v>
      </c>
      <c r="O438" s="3" t="str">
        <f t="shared" si="294"/>
        <v>509,509,509,509,509,425,425,204,204,204,204,204,204,204,204,204,204,204,204,204,204,204,204,204,204,103,103,101,101,101,101,101,101,101,101,101,101,101,101,101,101,101,101,23,23,23,23,23</v>
      </c>
      <c r="P438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</v>
      </c>
      <c r="Q438" s="3" t="str">
        <f>IF(D438="坦克碎片",VLOOKUP(C438,道具信息!$N$2:$O$291,2,FALSE)&amp;"碎片",VLOOKUP(C438,道具信息!$N$2:$O$291,2,FALSE))</f>
        <v>T3部件</v>
      </c>
      <c r="R438" s="3">
        <f t="shared" si="296"/>
        <v>414</v>
      </c>
      <c r="S438" s="11">
        <f t="shared" si="297"/>
        <v>4.2000000000000003E-2</v>
      </c>
      <c r="T438" s="3" t="str">
        <f>VLOOKUP(Q438,道具信息!$Q$3:$S$20,2,FALSE)</f>
        <v>CHEST_ITEM_TYPE_T3_PART</v>
      </c>
      <c r="U438" s="3" t="str">
        <f>IF(COUNTIF(U$391:U437,T438)=0,T438,"")</f>
        <v/>
      </c>
      <c r="V438" s="3" t="str">
        <f t="shared" si="277"/>
        <v>CHEST_ITEM_TYPE_T4_SHARD,CHEST_ITEM_TYPE_T1_PART,CHEST_ITEM_TYPE_T2_PART,CHEST_ITEM_TYPE_T3_PART</v>
      </c>
      <c r="W438" s="13" t="str">
        <f t="shared" si="270"/>
        <v/>
      </c>
      <c r="X438" s="3" t="str">
        <f t="shared" si="271"/>
        <v/>
      </c>
      <c r="Y438" s="3" t="str">
        <f t="shared" si="278"/>
        <v>34.2%,37.0%,18.3%,4.2%</v>
      </c>
    </row>
    <row r="439" spans="2:25" x14ac:dyDescent="0.3">
      <c r="B439" s="2">
        <f>数据源!AL471</f>
        <v>9</v>
      </c>
      <c r="C439" s="2" t="str">
        <f>数据源!AM471</f>
        <v>T3MP5</v>
      </c>
      <c r="D439" s="2" t="str">
        <f>数据源!AN471</f>
        <v>部件</v>
      </c>
      <c r="E439" s="2">
        <f>数据源!AO471</f>
        <v>387.6</v>
      </c>
      <c r="F439" s="2">
        <f>数据源!AP471</f>
        <v>1</v>
      </c>
      <c r="G439" s="2">
        <f>数据源!AQ471</f>
        <v>8.9999999999999993E-3</v>
      </c>
      <c r="H439" s="2">
        <f>数据源!AR471</f>
        <v>2.3335913312693495E-3</v>
      </c>
      <c r="I439" s="2">
        <f>数据源!AS471</f>
        <v>23</v>
      </c>
      <c r="J439" s="3">
        <f>ROUNDUP(IF(F439&gt;1,F439-ROUNDDOWN(SQRT(F439),0),F439),0)</f>
        <v>1</v>
      </c>
      <c r="K439" s="3">
        <f>F439*2-J439</f>
        <v>1</v>
      </c>
      <c r="L439" s="3" t="str">
        <f t="shared" si="291"/>
        <v>部件</v>
      </c>
      <c r="M439" s="3">
        <f t="shared" ca="1" si="292"/>
        <v>93105</v>
      </c>
      <c r="N439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439" s="3" t="str">
        <f t="shared" si="294"/>
        <v>509,509,509,509,509,425,425,204,204,204,204,204,204,204,204,204,204,204,204,204,204,204,204,204,204,103,103,101,101,101,101,101,101,101,101,101,101,101,101,101,101,101,101,23,23,23,23,23,23</v>
      </c>
      <c r="P439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</v>
      </c>
      <c r="Q439" s="3" t="str">
        <f>IF(D439="坦克碎片",VLOOKUP(C439,道具信息!$N$2:$O$291,2,FALSE)&amp;"碎片",VLOOKUP(C439,道具信息!$N$2:$O$291,2,FALSE))</f>
        <v>T3部件</v>
      </c>
      <c r="R439" s="3">
        <f t="shared" si="296"/>
        <v>414</v>
      </c>
      <c r="S439" s="11">
        <f t="shared" si="297"/>
        <v>4.2000000000000003E-2</v>
      </c>
      <c r="T439" s="3" t="str">
        <f>VLOOKUP(Q439,道具信息!$Q$3:$S$20,2,FALSE)</f>
        <v>CHEST_ITEM_TYPE_T3_PART</v>
      </c>
      <c r="U439" s="3" t="str">
        <f>IF(COUNTIF(U$391:U438,T439)=0,T439,"")</f>
        <v/>
      </c>
      <c r="V439" s="3" t="str">
        <f t="shared" si="277"/>
        <v>CHEST_ITEM_TYPE_T4_SHARD,CHEST_ITEM_TYPE_T1_PART,CHEST_ITEM_TYPE_T2_PART,CHEST_ITEM_TYPE_T3_PART</v>
      </c>
      <c r="W439" s="13" t="str">
        <f t="shared" si="270"/>
        <v/>
      </c>
      <c r="X439" s="3" t="str">
        <f t="shared" si="271"/>
        <v/>
      </c>
      <c r="Y439" s="3" t="str">
        <f t="shared" si="278"/>
        <v>34.2%,37.0%,18.3%,4.2%</v>
      </c>
    </row>
    <row r="440" spans="2:25" x14ac:dyDescent="0.3">
      <c r="B440" s="2">
        <f>数据源!AL472</f>
        <v>9</v>
      </c>
      <c r="C440" s="2" t="str">
        <f>数据源!AM472</f>
        <v>T3HP1</v>
      </c>
      <c r="D440" s="2" t="str">
        <f>数据源!AN472</f>
        <v>部件</v>
      </c>
      <c r="E440" s="2">
        <f>数据源!AO472</f>
        <v>387.6</v>
      </c>
      <c r="F440" s="2">
        <f>数据源!AP472</f>
        <v>1</v>
      </c>
      <c r="G440" s="2">
        <f>数据源!AQ472</f>
        <v>8.9999999999999993E-3</v>
      </c>
      <c r="H440" s="2">
        <f>数据源!AR472</f>
        <v>2.3335913312693495E-3</v>
      </c>
      <c r="I440" s="2">
        <f>数据源!AS472</f>
        <v>23</v>
      </c>
      <c r="J440" s="3">
        <f t="shared" ref="J440:J450" si="300">ROUNDUP(IF(F440&gt;1,F440-ROUNDDOWN(SQRT(F440),0),F440),0)</f>
        <v>1</v>
      </c>
      <c r="K440" s="3">
        <f t="shared" ref="K440:K450" si="301">F440*2-J440</f>
        <v>1</v>
      </c>
      <c r="L440" s="3" t="str">
        <f t="shared" si="291"/>
        <v>部件</v>
      </c>
      <c r="M440" s="3">
        <f t="shared" ca="1" si="292"/>
        <v>93201</v>
      </c>
      <c r="N440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440" s="3" t="str">
        <f t="shared" si="294"/>
        <v>509,509,509,509,509,425,425,204,204,204,204,204,204,204,204,204,204,204,204,204,204,204,204,204,204,103,103,101,101,101,101,101,101,101,101,101,101,101,101,101,101,101,101,23,23,23,23,23,23,23</v>
      </c>
      <c r="P440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</v>
      </c>
      <c r="Q440" s="3" t="str">
        <f>IF(D440="坦克碎片",VLOOKUP(C440,道具信息!$N$2:$O$291,2,FALSE)&amp;"碎片",VLOOKUP(C440,道具信息!$N$2:$O$291,2,FALSE))</f>
        <v>T3部件</v>
      </c>
      <c r="R440" s="3">
        <f t="shared" si="296"/>
        <v>414</v>
      </c>
      <c r="S440" s="11">
        <f t="shared" si="297"/>
        <v>4.2000000000000003E-2</v>
      </c>
      <c r="T440" s="3" t="str">
        <f>VLOOKUP(Q440,道具信息!$Q$3:$S$20,2,FALSE)</f>
        <v>CHEST_ITEM_TYPE_T3_PART</v>
      </c>
      <c r="U440" s="3" t="str">
        <f>IF(COUNTIF(U$391:U439,T440)=0,T440,"")</f>
        <v/>
      </c>
      <c r="V440" s="3" t="str">
        <f t="shared" si="277"/>
        <v>CHEST_ITEM_TYPE_T4_SHARD,CHEST_ITEM_TYPE_T1_PART,CHEST_ITEM_TYPE_T2_PART,CHEST_ITEM_TYPE_T3_PART</v>
      </c>
      <c r="W440" s="13" t="str">
        <f t="shared" si="270"/>
        <v/>
      </c>
      <c r="X440" s="3" t="str">
        <f t="shared" si="271"/>
        <v/>
      </c>
      <c r="Y440" s="3" t="str">
        <f t="shared" si="278"/>
        <v>34.2%,37.0%,18.3%,4.2%</v>
      </c>
    </row>
    <row r="441" spans="2:25" x14ac:dyDescent="0.3">
      <c r="B441" s="2">
        <f>数据源!AL473</f>
        <v>9</v>
      </c>
      <c r="C441" s="2" t="str">
        <f>数据源!AM473</f>
        <v>T3HP3</v>
      </c>
      <c r="D441" s="2" t="str">
        <f>数据源!AN473</f>
        <v>部件</v>
      </c>
      <c r="E441" s="2">
        <f>数据源!AO473</f>
        <v>387.6</v>
      </c>
      <c r="F441" s="2">
        <f>数据源!AP473</f>
        <v>1</v>
      </c>
      <c r="G441" s="2">
        <f>数据源!AQ473</f>
        <v>8.9999999999999993E-3</v>
      </c>
      <c r="H441" s="2">
        <f>数据源!AR473</f>
        <v>2.3335913312693495E-3</v>
      </c>
      <c r="I441" s="2">
        <f>数据源!AS473</f>
        <v>23</v>
      </c>
      <c r="J441" s="3">
        <f t="shared" si="300"/>
        <v>1</v>
      </c>
      <c r="K441" s="3">
        <f t="shared" si="301"/>
        <v>1</v>
      </c>
      <c r="L441" s="3" t="str">
        <f t="shared" si="291"/>
        <v>部件</v>
      </c>
      <c r="M441" s="3">
        <f t="shared" ca="1" si="292"/>
        <v>93203</v>
      </c>
      <c r="N441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441" s="3" t="str">
        <f t="shared" si="294"/>
        <v>509,509,509,509,509,425,425,204,204,204,204,204,204,204,204,204,204,204,204,204,204,204,204,204,204,103,103,101,101,101,101,101,101,101,101,101,101,101,101,101,101,101,101,23,23,23,23,23,23,23,23</v>
      </c>
      <c r="P441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</v>
      </c>
      <c r="Q441" s="3" t="str">
        <f>IF(D441="坦克碎片",VLOOKUP(C441,道具信息!$N$2:$O$291,2,FALSE)&amp;"碎片",VLOOKUP(C441,道具信息!$N$2:$O$291,2,FALSE))</f>
        <v>T3部件</v>
      </c>
      <c r="R441" s="3">
        <f t="shared" si="296"/>
        <v>414</v>
      </c>
      <c r="S441" s="11">
        <f t="shared" si="297"/>
        <v>4.2000000000000003E-2</v>
      </c>
      <c r="T441" s="3" t="str">
        <f>VLOOKUP(Q441,道具信息!$Q$3:$S$20,2,FALSE)</f>
        <v>CHEST_ITEM_TYPE_T3_PART</v>
      </c>
      <c r="U441" s="3" t="str">
        <f>IF(COUNTIF(U$391:U440,T441)=0,T441,"")</f>
        <v/>
      </c>
      <c r="V441" s="3" t="str">
        <f t="shared" si="277"/>
        <v>CHEST_ITEM_TYPE_T4_SHARD,CHEST_ITEM_TYPE_T1_PART,CHEST_ITEM_TYPE_T2_PART,CHEST_ITEM_TYPE_T3_PART</v>
      </c>
      <c r="W441" s="13" t="str">
        <f t="shared" si="270"/>
        <v/>
      </c>
      <c r="X441" s="3" t="str">
        <f t="shared" si="271"/>
        <v/>
      </c>
      <c r="Y441" s="3" t="str">
        <f t="shared" si="278"/>
        <v>34.2%,37.0%,18.3%,4.2%</v>
      </c>
    </row>
    <row r="442" spans="2:25" x14ac:dyDescent="0.3">
      <c r="B442" s="2">
        <f>数据源!AL474</f>
        <v>9</v>
      </c>
      <c r="C442" s="2" t="str">
        <f>数据源!AM474</f>
        <v>T3HP5</v>
      </c>
      <c r="D442" s="2" t="str">
        <f>数据源!AN474</f>
        <v>部件</v>
      </c>
      <c r="E442" s="2">
        <f>数据源!AO474</f>
        <v>387.6</v>
      </c>
      <c r="F442" s="2">
        <f>数据源!AP474</f>
        <v>1</v>
      </c>
      <c r="G442" s="2">
        <f>数据源!AQ474</f>
        <v>8.9999999999999993E-3</v>
      </c>
      <c r="H442" s="2">
        <f>数据源!AR474</f>
        <v>2.3335913312693495E-3</v>
      </c>
      <c r="I442" s="2">
        <f>数据源!AS474</f>
        <v>23</v>
      </c>
      <c r="J442" s="3">
        <f t="shared" si="300"/>
        <v>1</v>
      </c>
      <c r="K442" s="3">
        <f t="shared" si="301"/>
        <v>1</v>
      </c>
      <c r="L442" s="3" t="str">
        <f t="shared" si="291"/>
        <v>部件</v>
      </c>
      <c r="M442" s="3">
        <f t="shared" ca="1" si="292"/>
        <v>93205</v>
      </c>
      <c r="N442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442" s="3" t="str">
        <f t="shared" si="294"/>
        <v>509,509,509,509,509,425,425,204,204,204,204,204,204,204,204,204,204,204,204,204,204,204,204,204,204,103,103,101,101,101,101,101,101,101,101,101,101,101,101,101,101,101,101,23,23,23,23,23,23,23,23,23</v>
      </c>
      <c r="P442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</v>
      </c>
      <c r="Q442" s="3" t="str">
        <f>IF(D442="坦克碎片",VLOOKUP(C442,道具信息!$N$2:$O$291,2,FALSE)&amp;"碎片",VLOOKUP(C442,道具信息!$N$2:$O$291,2,FALSE))</f>
        <v>T3部件</v>
      </c>
      <c r="R442" s="3">
        <f t="shared" si="296"/>
        <v>414</v>
      </c>
      <c r="S442" s="11">
        <f t="shared" si="297"/>
        <v>4.2000000000000003E-2</v>
      </c>
      <c r="T442" s="3" t="str">
        <f>VLOOKUP(Q442,道具信息!$Q$3:$S$20,2,FALSE)</f>
        <v>CHEST_ITEM_TYPE_T3_PART</v>
      </c>
      <c r="U442" s="3" t="str">
        <f>IF(COUNTIF(U$391:U441,T442)=0,T442,"")</f>
        <v/>
      </c>
      <c r="V442" s="3" t="str">
        <f t="shared" si="277"/>
        <v>CHEST_ITEM_TYPE_T4_SHARD,CHEST_ITEM_TYPE_T1_PART,CHEST_ITEM_TYPE_T2_PART,CHEST_ITEM_TYPE_T3_PART</v>
      </c>
      <c r="W442" s="13" t="str">
        <f t="shared" si="270"/>
        <v/>
      </c>
      <c r="X442" s="3" t="str">
        <f t="shared" si="271"/>
        <v/>
      </c>
      <c r="Y442" s="3" t="str">
        <f t="shared" si="278"/>
        <v>34.2%,37.0%,18.3%,4.2%</v>
      </c>
    </row>
    <row r="443" spans="2:25" x14ac:dyDescent="0.3">
      <c r="B443" s="2">
        <f>数据源!AL475</f>
        <v>9</v>
      </c>
      <c r="C443" s="2" t="str">
        <f>数据源!AM475</f>
        <v>T3LP2</v>
      </c>
      <c r="D443" s="2" t="str">
        <f>数据源!AN475</f>
        <v>部件</v>
      </c>
      <c r="E443" s="2">
        <f>数据源!AO475</f>
        <v>387.6</v>
      </c>
      <c r="F443" s="2">
        <f>数据源!AP475</f>
        <v>1</v>
      </c>
      <c r="G443" s="2">
        <f>数据源!AQ475</f>
        <v>8.9999999999999993E-3</v>
      </c>
      <c r="H443" s="2">
        <f>数据源!AR475</f>
        <v>2.3335913312693495E-3</v>
      </c>
      <c r="I443" s="2">
        <f>数据源!AS475</f>
        <v>23</v>
      </c>
      <c r="J443" s="3">
        <f t="shared" si="300"/>
        <v>1</v>
      </c>
      <c r="K443" s="3">
        <f t="shared" si="301"/>
        <v>1</v>
      </c>
      <c r="L443" s="3" t="str">
        <f t="shared" si="291"/>
        <v>部件</v>
      </c>
      <c r="M443" s="3">
        <f t="shared" ca="1" si="292"/>
        <v>93002</v>
      </c>
      <c r="N443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443" s="3" t="str">
        <f t="shared" si="294"/>
        <v>509,509,509,509,509,425,425,204,204,204,204,204,204,204,204,204,204,204,204,204,204,204,204,204,204,103,103,101,101,101,101,101,101,101,101,101,101,101,101,101,101,101,101,23,23,23,23,23,23,23,23,23,23</v>
      </c>
      <c r="P443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</v>
      </c>
      <c r="Q443" s="3" t="str">
        <f>IF(D443="坦克碎片",VLOOKUP(C443,道具信息!$N$2:$O$291,2,FALSE)&amp;"碎片",VLOOKUP(C443,道具信息!$N$2:$O$291,2,FALSE))</f>
        <v>T3部件</v>
      </c>
      <c r="R443" s="3">
        <f t="shared" si="296"/>
        <v>414</v>
      </c>
      <c r="S443" s="11">
        <f t="shared" si="297"/>
        <v>4.2000000000000003E-2</v>
      </c>
      <c r="T443" s="3" t="str">
        <f>VLOOKUP(Q443,道具信息!$Q$3:$S$20,2,FALSE)</f>
        <v>CHEST_ITEM_TYPE_T3_PART</v>
      </c>
      <c r="U443" s="3" t="str">
        <f>IF(COUNTIF(U$391:U442,T443)=0,T443,"")</f>
        <v/>
      </c>
      <c r="V443" s="3" t="str">
        <f t="shared" si="277"/>
        <v>CHEST_ITEM_TYPE_T4_SHARD,CHEST_ITEM_TYPE_T1_PART,CHEST_ITEM_TYPE_T2_PART,CHEST_ITEM_TYPE_T3_PART</v>
      </c>
      <c r="W443" s="13" t="str">
        <f t="shared" si="270"/>
        <v/>
      </c>
      <c r="X443" s="3" t="str">
        <f t="shared" si="271"/>
        <v/>
      </c>
      <c r="Y443" s="3" t="str">
        <f t="shared" si="278"/>
        <v>34.2%,37.0%,18.3%,4.2%</v>
      </c>
    </row>
    <row r="444" spans="2:25" x14ac:dyDescent="0.3">
      <c r="B444" s="2">
        <f>数据源!AL476</f>
        <v>9</v>
      </c>
      <c r="C444" s="2" t="str">
        <f>数据源!AM476</f>
        <v>T3LP4</v>
      </c>
      <c r="D444" s="2" t="str">
        <f>数据源!AN476</f>
        <v>部件</v>
      </c>
      <c r="E444" s="2">
        <f>数据源!AO476</f>
        <v>387.6</v>
      </c>
      <c r="F444" s="2">
        <f>数据源!AP476</f>
        <v>1</v>
      </c>
      <c r="G444" s="2">
        <f>数据源!AQ476</f>
        <v>8.9999999999999993E-3</v>
      </c>
      <c r="H444" s="2">
        <f>数据源!AR476</f>
        <v>2.3335913312693495E-3</v>
      </c>
      <c r="I444" s="2">
        <f>数据源!AS476</f>
        <v>23</v>
      </c>
      <c r="J444" s="3">
        <f t="shared" si="300"/>
        <v>1</v>
      </c>
      <c r="K444" s="3">
        <f t="shared" si="301"/>
        <v>1</v>
      </c>
      <c r="L444" s="3" t="str">
        <f t="shared" si="291"/>
        <v>部件</v>
      </c>
      <c r="M444" s="3">
        <f t="shared" ca="1" si="292"/>
        <v>93004</v>
      </c>
      <c r="N444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444" s="3" t="str">
        <f t="shared" si="294"/>
        <v>509,509,509,509,509,425,425,204,204,204,204,204,204,204,204,204,204,204,204,204,204,204,204,204,204,103,103,101,101,101,101,101,101,101,101,101,101,101,101,101,101,101,101,23,23,23,23,23,23,23,23,23,23,23</v>
      </c>
      <c r="P444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</v>
      </c>
      <c r="Q444" s="3" t="str">
        <f>IF(D444="坦克碎片",VLOOKUP(C444,道具信息!$N$2:$O$291,2,FALSE)&amp;"碎片",VLOOKUP(C444,道具信息!$N$2:$O$291,2,FALSE))</f>
        <v>T3部件</v>
      </c>
      <c r="R444" s="3">
        <f t="shared" si="296"/>
        <v>414</v>
      </c>
      <c r="S444" s="11">
        <f t="shared" si="297"/>
        <v>4.2000000000000003E-2</v>
      </c>
      <c r="T444" s="3" t="str">
        <f>VLOOKUP(Q444,道具信息!$Q$3:$S$20,2,FALSE)</f>
        <v>CHEST_ITEM_TYPE_T3_PART</v>
      </c>
      <c r="U444" s="3" t="str">
        <f>IF(COUNTIF(U$391:U443,T444)=0,T444,"")</f>
        <v/>
      </c>
      <c r="V444" s="3" t="str">
        <f t="shared" si="277"/>
        <v>CHEST_ITEM_TYPE_T4_SHARD,CHEST_ITEM_TYPE_T1_PART,CHEST_ITEM_TYPE_T2_PART,CHEST_ITEM_TYPE_T3_PART</v>
      </c>
      <c r="W444" s="13" t="str">
        <f t="shared" si="270"/>
        <v/>
      </c>
      <c r="X444" s="3" t="str">
        <f t="shared" si="271"/>
        <v/>
      </c>
      <c r="Y444" s="3" t="str">
        <f t="shared" si="278"/>
        <v>34.2%,37.0%,18.3%,4.2%</v>
      </c>
    </row>
    <row r="445" spans="2:25" x14ac:dyDescent="0.3">
      <c r="B445" s="2">
        <f>数据源!AL477</f>
        <v>9</v>
      </c>
      <c r="C445" s="2" t="str">
        <f>数据源!AM477</f>
        <v>T3LP6</v>
      </c>
      <c r="D445" s="2" t="str">
        <f>数据源!AN477</f>
        <v>部件</v>
      </c>
      <c r="E445" s="2">
        <f>数据源!AO477</f>
        <v>387.6</v>
      </c>
      <c r="F445" s="2">
        <f>数据源!AP477</f>
        <v>1</v>
      </c>
      <c r="G445" s="2">
        <f>数据源!AQ477</f>
        <v>8.9999999999999993E-3</v>
      </c>
      <c r="H445" s="2">
        <f>数据源!AR477</f>
        <v>2.3335913312693495E-3</v>
      </c>
      <c r="I445" s="2">
        <f>数据源!AS477</f>
        <v>23</v>
      </c>
      <c r="J445" s="3">
        <f t="shared" si="300"/>
        <v>1</v>
      </c>
      <c r="K445" s="3">
        <f t="shared" si="301"/>
        <v>1</v>
      </c>
      <c r="L445" s="3" t="str">
        <f t="shared" si="291"/>
        <v>部件</v>
      </c>
      <c r="M445" s="3">
        <f t="shared" ca="1" si="292"/>
        <v>93006</v>
      </c>
      <c r="N445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445" s="3" t="str">
        <f t="shared" si="294"/>
        <v>509,509,509,509,509,425,425,204,204,204,204,204,204,204,204,204,204,204,204,204,204,204,204,204,204,103,103,101,101,101,101,101,101,101,101,101,101,101,101,101,101,101,101,23,23,23,23,23,23,23,23,23,23,23,23</v>
      </c>
      <c r="P445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</v>
      </c>
      <c r="Q445" s="3" t="str">
        <f>IF(D445="坦克碎片",VLOOKUP(C445,道具信息!$N$2:$O$291,2,FALSE)&amp;"碎片",VLOOKUP(C445,道具信息!$N$2:$O$291,2,FALSE))</f>
        <v>T3部件</v>
      </c>
      <c r="R445" s="3">
        <f t="shared" si="296"/>
        <v>414</v>
      </c>
      <c r="S445" s="11">
        <f t="shared" si="297"/>
        <v>4.2000000000000003E-2</v>
      </c>
      <c r="T445" s="3" t="str">
        <f>VLOOKUP(Q445,道具信息!$Q$3:$S$20,2,FALSE)</f>
        <v>CHEST_ITEM_TYPE_T3_PART</v>
      </c>
      <c r="U445" s="3" t="str">
        <f>IF(COUNTIF(U$391:U444,T445)=0,T445,"")</f>
        <v/>
      </c>
      <c r="V445" s="3" t="str">
        <f t="shared" si="277"/>
        <v>CHEST_ITEM_TYPE_T4_SHARD,CHEST_ITEM_TYPE_T1_PART,CHEST_ITEM_TYPE_T2_PART,CHEST_ITEM_TYPE_T3_PART</v>
      </c>
      <c r="W445" s="13" t="str">
        <f t="shared" si="270"/>
        <v/>
      </c>
      <c r="X445" s="3" t="str">
        <f t="shared" si="271"/>
        <v/>
      </c>
      <c r="Y445" s="3" t="str">
        <f t="shared" si="278"/>
        <v>34.2%,37.0%,18.3%,4.2%</v>
      </c>
    </row>
    <row r="446" spans="2:25" x14ac:dyDescent="0.3">
      <c r="B446" s="2">
        <f>数据源!AL478</f>
        <v>9</v>
      </c>
      <c r="C446" s="2" t="str">
        <f>数据源!AM478</f>
        <v>T3MP2</v>
      </c>
      <c r="D446" s="2" t="str">
        <f>数据源!AN478</f>
        <v>部件</v>
      </c>
      <c r="E446" s="2">
        <f>数据源!AO478</f>
        <v>387.6</v>
      </c>
      <c r="F446" s="2">
        <f>数据源!AP478</f>
        <v>1</v>
      </c>
      <c r="G446" s="2">
        <f>数据源!AQ478</f>
        <v>8.9999999999999993E-3</v>
      </c>
      <c r="H446" s="2">
        <f>数据源!AR478</f>
        <v>2.3335913312693495E-3</v>
      </c>
      <c r="I446" s="2">
        <f>数据源!AS478</f>
        <v>23</v>
      </c>
      <c r="J446" s="3">
        <f t="shared" si="300"/>
        <v>1</v>
      </c>
      <c r="K446" s="3">
        <f t="shared" si="301"/>
        <v>1</v>
      </c>
      <c r="L446" s="3" t="str">
        <f t="shared" si="291"/>
        <v>部件</v>
      </c>
      <c r="M446" s="3">
        <f t="shared" ca="1" si="292"/>
        <v>93102</v>
      </c>
      <c r="N446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446" s="3" t="str">
        <f t="shared" si="294"/>
        <v>509,509,509,509,509,425,425,204,204,204,204,204,204,204,204,204,204,204,204,204,204,204,204,204,204,103,103,101,101,101,101,101,101,101,101,101,101,101,101,101,101,101,101,23,23,23,23,23,23,23,23,23,23,23,23,23</v>
      </c>
      <c r="P446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</v>
      </c>
      <c r="Q446" s="3" t="str">
        <f>IF(D446="坦克碎片",VLOOKUP(C446,道具信息!$N$2:$O$291,2,FALSE)&amp;"碎片",VLOOKUP(C446,道具信息!$N$2:$O$291,2,FALSE))</f>
        <v>T3部件</v>
      </c>
      <c r="R446" s="3">
        <f t="shared" si="296"/>
        <v>414</v>
      </c>
      <c r="S446" s="11">
        <f t="shared" si="297"/>
        <v>4.2000000000000003E-2</v>
      </c>
      <c r="T446" s="3" t="str">
        <f>VLOOKUP(Q446,道具信息!$Q$3:$S$20,2,FALSE)</f>
        <v>CHEST_ITEM_TYPE_T3_PART</v>
      </c>
      <c r="U446" s="3" t="str">
        <f>IF(COUNTIF(U$391:U445,T446)=0,T446,"")</f>
        <v/>
      </c>
      <c r="V446" s="3" t="str">
        <f t="shared" si="277"/>
        <v>CHEST_ITEM_TYPE_T4_SHARD,CHEST_ITEM_TYPE_T1_PART,CHEST_ITEM_TYPE_T2_PART,CHEST_ITEM_TYPE_T3_PART</v>
      </c>
      <c r="W446" s="13" t="str">
        <f t="shared" si="270"/>
        <v/>
      </c>
      <c r="X446" s="3" t="str">
        <f t="shared" si="271"/>
        <v/>
      </c>
      <c r="Y446" s="3" t="str">
        <f t="shared" si="278"/>
        <v>34.2%,37.0%,18.3%,4.2%</v>
      </c>
    </row>
    <row r="447" spans="2:25" x14ac:dyDescent="0.3">
      <c r="B447" s="2">
        <f>数据源!AL479</f>
        <v>9</v>
      </c>
      <c r="C447" s="2" t="str">
        <f>数据源!AM479</f>
        <v>T3MP4</v>
      </c>
      <c r="D447" s="2" t="str">
        <f>数据源!AN479</f>
        <v>部件</v>
      </c>
      <c r="E447" s="2">
        <f>数据源!AO479</f>
        <v>387.6</v>
      </c>
      <c r="F447" s="2">
        <f>数据源!AP479</f>
        <v>1</v>
      </c>
      <c r="G447" s="2">
        <f>数据源!AQ479</f>
        <v>8.9999999999999993E-3</v>
      </c>
      <c r="H447" s="2">
        <f>数据源!AR479</f>
        <v>2.3335913312693495E-3</v>
      </c>
      <c r="I447" s="2">
        <f>数据源!AS479</f>
        <v>23</v>
      </c>
      <c r="J447" s="3">
        <f t="shared" si="300"/>
        <v>1</v>
      </c>
      <c r="K447" s="3">
        <f t="shared" si="301"/>
        <v>1</v>
      </c>
      <c r="L447" s="3" t="str">
        <f t="shared" si="291"/>
        <v>部件</v>
      </c>
      <c r="M447" s="3">
        <f t="shared" ca="1" si="292"/>
        <v>93104</v>
      </c>
      <c r="N447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447" s="3" t="str">
        <f t="shared" si="294"/>
        <v>509,509,509,509,509,425,425,204,204,204,204,204,204,204,204,204,204,204,204,204,204,204,204,204,204,103,103,101,101,101,101,101,101,101,101,101,101,101,101,101,101,101,101,23,23,23,23,23,23,23,23,23,23,23,23,23,23</v>
      </c>
      <c r="P447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</v>
      </c>
      <c r="Q447" s="3" t="str">
        <f>IF(D447="坦克碎片",VLOOKUP(C447,道具信息!$N$2:$O$291,2,FALSE)&amp;"碎片",VLOOKUP(C447,道具信息!$N$2:$O$291,2,FALSE))</f>
        <v>T3部件</v>
      </c>
      <c r="R447" s="3">
        <f t="shared" si="296"/>
        <v>414</v>
      </c>
      <c r="S447" s="11">
        <f t="shared" si="297"/>
        <v>4.2000000000000003E-2</v>
      </c>
      <c r="T447" s="3" t="str">
        <f>VLOOKUP(Q447,道具信息!$Q$3:$S$20,2,FALSE)</f>
        <v>CHEST_ITEM_TYPE_T3_PART</v>
      </c>
      <c r="U447" s="3" t="str">
        <f>IF(COUNTIF(U$391:U446,T447)=0,T447,"")</f>
        <v/>
      </c>
      <c r="V447" s="3" t="str">
        <f t="shared" si="277"/>
        <v>CHEST_ITEM_TYPE_T4_SHARD,CHEST_ITEM_TYPE_T1_PART,CHEST_ITEM_TYPE_T2_PART,CHEST_ITEM_TYPE_T3_PART</v>
      </c>
      <c r="W447" s="13" t="str">
        <f t="shared" si="270"/>
        <v/>
      </c>
      <c r="X447" s="3" t="str">
        <f t="shared" si="271"/>
        <v/>
      </c>
      <c r="Y447" s="3" t="str">
        <f t="shared" si="278"/>
        <v>34.2%,37.0%,18.3%,4.2%</v>
      </c>
    </row>
    <row r="448" spans="2:25" x14ac:dyDescent="0.3">
      <c r="B448" s="2">
        <f>数据源!AL480</f>
        <v>9</v>
      </c>
      <c r="C448" s="2" t="str">
        <f>数据源!AM480</f>
        <v>T3MP6</v>
      </c>
      <c r="D448" s="2" t="str">
        <f>数据源!AN480</f>
        <v>部件</v>
      </c>
      <c r="E448" s="2">
        <f>数据源!AO480</f>
        <v>387.6</v>
      </c>
      <c r="F448" s="2">
        <f>数据源!AP480</f>
        <v>1</v>
      </c>
      <c r="G448" s="2">
        <f>数据源!AQ480</f>
        <v>8.9999999999999993E-3</v>
      </c>
      <c r="H448" s="2">
        <f>数据源!AR480</f>
        <v>2.3335913312693495E-3</v>
      </c>
      <c r="I448" s="2">
        <f>数据源!AS480</f>
        <v>23</v>
      </c>
      <c r="J448" s="3">
        <f t="shared" si="300"/>
        <v>1</v>
      </c>
      <c r="K448" s="3">
        <f t="shared" si="301"/>
        <v>1</v>
      </c>
      <c r="L448" s="3" t="str">
        <f t="shared" si="291"/>
        <v>部件</v>
      </c>
      <c r="M448" s="3">
        <f t="shared" ca="1" si="292"/>
        <v>93106</v>
      </c>
      <c r="N448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448" s="3" t="str">
        <f t="shared" si="294"/>
        <v>509,509,509,509,509,425,425,204,204,204,204,204,204,204,204,204,204,204,204,204,204,204,204,204,204,103,103,101,101,101,101,101,101,101,101,101,101,101,101,101,101,101,101,23,23,23,23,23,23,23,23,23,23,23,23,23,23,23</v>
      </c>
      <c r="P448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</v>
      </c>
      <c r="Q448" s="3" t="str">
        <f>IF(D448="坦克碎片",VLOOKUP(C448,道具信息!$N$2:$O$291,2,FALSE)&amp;"碎片",VLOOKUP(C448,道具信息!$N$2:$O$291,2,FALSE))</f>
        <v>T3部件</v>
      </c>
      <c r="R448" s="3">
        <f t="shared" si="296"/>
        <v>414</v>
      </c>
      <c r="S448" s="11">
        <f t="shared" si="297"/>
        <v>4.2000000000000003E-2</v>
      </c>
      <c r="T448" s="3" t="str">
        <f>VLOOKUP(Q448,道具信息!$Q$3:$S$20,2,FALSE)</f>
        <v>CHEST_ITEM_TYPE_T3_PART</v>
      </c>
      <c r="U448" s="3" t="str">
        <f>IF(COUNTIF(U$391:U447,T448)=0,T448,"")</f>
        <v/>
      </c>
      <c r="V448" s="3" t="str">
        <f t="shared" si="277"/>
        <v>CHEST_ITEM_TYPE_T4_SHARD,CHEST_ITEM_TYPE_T1_PART,CHEST_ITEM_TYPE_T2_PART,CHEST_ITEM_TYPE_T3_PART</v>
      </c>
      <c r="W448" s="13" t="str">
        <f t="shared" si="270"/>
        <v/>
      </c>
      <c r="X448" s="3" t="str">
        <f t="shared" si="271"/>
        <v/>
      </c>
      <c r="Y448" s="3" t="str">
        <f t="shared" si="278"/>
        <v>34.2%,37.0%,18.3%,4.2%</v>
      </c>
    </row>
    <row r="449" spans="2:25" x14ac:dyDescent="0.3">
      <c r="B449" s="2">
        <f>数据源!AL481</f>
        <v>9</v>
      </c>
      <c r="C449" s="2" t="str">
        <f>数据源!AM481</f>
        <v>T3HP2</v>
      </c>
      <c r="D449" s="2" t="str">
        <f>数据源!AN481</f>
        <v>部件</v>
      </c>
      <c r="E449" s="2">
        <f>数据源!AO481</f>
        <v>387.6</v>
      </c>
      <c r="F449" s="2">
        <f>数据源!AP481</f>
        <v>1</v>
      </c>
      <c r="G449" s="2">
        <f>数据源!AQ481</f>
        <v>8.9999999999999993E-3</v>
      </c>
      <c r="H449" s="2">
        <f>数据源!AR481</f>
        <v>2.3335913312693495E-3</v>
      </c>
      <c r="I449" s="2">
        <f>数据源!AS481</f>
        <v>23</v>
      </c>
      <c r="J449" s="3">
        <f t="shared" si="300"/>
        <v>1</v>
      </c>
      <c r="K449" s="3">
        <f t="shared" si="301"/>
        <v>1</v>
      </c>
      <c r="L449" s="3" t="str">
        <f t="shared" si="291"/>
        <v>部件</v>
      </c>
      <c r="M449" s="3">
        <f t="shared" ca="1" si="292"/>
        <v>93202</v>
      </c>
      <c r="N449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449" s="3" t="str">
        <f t="shared" si="294"/>
        <v>509,509,509,509,509,425,425,204,204,204,204,204,204,204,204,204,204,204,204,204,204,204,204,204,204,103,103,101,101,101,101,101,101,101,101,101,101,101,101,101,101,101,101,23,23,23,23,23,23,23,23,23,23,23,23,23,23,23,23</v>
      </c>
      <c r="P449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</v>
      </c>
      <c r="Q449" s="3" t="str">
        <f>IF(D449="坦克碎片",VLOOKUP(C449,道具信息!$N$2:$O$291,2,FALSE)&amp;"碎片",VLOOKUP(C449,道具信息!$N$2:$O$291,2,FALSE))</f>
        <v>T3部件</v>
      </c>
      <c r="R449" s="3">
        <f t="shared" si="296"/>
        <v>414</v>
      </c>
      <c r="S449" s="11">
        <f t="shared" si="297"/>
        <v>4.2000000000000003E-2</v>
      </c>
      <c r="T449" s="3" t="str">
        <f>VLOOKUP(Q449,道具信息!$Q$3:$S$20,2,FALSE)</f>
        <v>CHEST_ITEM_TYPE_T3_PART</v>
      </c>
      <c r="U449" s="3" t="str">
        <f>IF(COUNTIF(U$391:U448,T449)=0,T449,"")</f>
        <v/>
      </c>
      <c r="V449" s="3" t="str">
        <f t="shared" si="277"/>
        <v>CHEST_ITEM_TYPE_T4_SHARD,CHEST_ITEM_TYPE_T1_PART,CHEST_ITEM_TYPE_T2_PART,CHEST_ITEM_TYPE_T3_PART</v>
      </c>
      <c r="W449" s="13" t="str">
        <f t="shared" si="270"/>
        <v/>
      </c>
      <c r="X449" s="3" t="str">
        <f t="shared" si="271"/>
        <v/>
      </c>
      <c r="Y449" s="3" t="str">
        <f t="shared" si="278"/>
        <v>34.2%,37.0%,18.3%,4.2%</v>
      </c>
    </row>
    <row r="450" spans="2:25" x14ac:dyDescent="0.3">
      <c r="B450" s="2">
        <f>数据源!AL482</f>
        <v>9</v>
      </c>
      <c r="C450" s="2" t="str">
        <f>数据源!AM482</f>
        <v>T3HP4</v>
      </c>
      <c r="D450" s="2" t="str">
        <f>数据源!AN482</f>
        <v>部件</v>
      </c>
      <c r="E450" s="2">
        <f>数据源!AO482</f>
        <v>387.6</v>
      </c>
      <c r="F450" s="2">
        <f>数据源!AP482</f>
        <v>1</v>
      </c>
      <c r="G450" s="2">
        <f>数据源!AQ482</f>
        <v>8.9999999999999993E-3</v>
      </c>
      <c r="H450" s="2">
        <f>数据源!AR482</f>
        <v>2.3335913312693495E-3</v>
      </c>
      <c r="I450" s="2">
        <f>数据源!AS482</f>
        <v>23</v>
      </c>
      <c r="J450" s="3">
        <f t="shared" si="300"/>
        <v>1</v>
      </c>
      <c r="K450" s="3">
        <f t="shared" si="301"/>
        <v>1</v>
      </c>
      <c r="L450" s="3" t="str">
        <f t="shared" si="291"/>
        <v>部件</v>
      </c>
      <c r="M450" s="3">
        <f t="shared" ca="1" si="292"/>
        <v>93204</v>
      </c>
      <c r="N450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450" s="3" t="str">
        <f t="shared" si="294"/>
        <v>509,509,509,509,509,425,425,204,204,204,204,204,204,204,204,204,204,204,204,204,204,204,204,204,204,103,103,101,101,101,101,101,101,101,101,101,101,101,101,101,101,101,101,23,23,23,23,23,23,23,23,23,23,23,23,23,23,23,23,23</v>
      </c>
      <c r="P450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</v>
      </c>
      <c r="Q450" s="3" t="str">
        <f>IF(D450="坦克碎片",VLOOKUP(C450,道具信息!$N$2:$O$291,2,FALSE)&amp;"碎片",VLOOKUP(C450,道具信息!$N$2:$O$291,2,FALSE))</f>
        <v>T3部件</v>
      </c>
      <c r="R450" s="3">
        <f t="shared" si="296"/>
        <v>414</v>
      </c>
      <c r="S450" s="11">
        <f t="shared" si="297"/>
        <v>4.2000000000000003E-2</v>
      </c>
      <c r="T450" s="3" t="str">
        <f>VLOOKUP(Q450,道具信息!$Q$3:$S$20,2,FALSE)</f>
        <v>CHEST_ITEM_TYPE_T3_PART</v>
      </c>
      <c r="U450" s="3" t="str">
        <f>IF(COUNTIF(U$391:U449,T450)=0,T450,"")</f>
        <v/>
      </c>
      <c r="V450" s="3" t="str">
        <f t="shared" si="277"/>
        <v>CHEST_ITEM_TYPE_T4_SHARD,CHEST_ITEM_TYPE_T1_PART,CHEST_ITEM_TYPE_T2_PART,CHEST_ITEM_TYPE_T3_PART</v>
      </c>
      <c r="W450" s="13" t="str">
        <f t="shared" si="270"/>
        <v/>
      </c>
      <c r="X450" s="3" t="str">
        <f t="shared" si="271"/>
        <v/>
      </c>
      <c r="Y450" s="3" t="str">
        <f t="shared" si="278"/>
        <v>34.2%,37.0%,18.3%,4.2%</v>
      </c>
    </row>
    <row r="451" spans="2:25" x14ac:dyDescent="0.3">
      <c r="B451" s="2">
        <f>数据源!AL483</f>
        <v>9</v>
      </c>
      <c r="C451" s="2" t="str">
        <f>数据源!AM483</f>
        <v>T3HP6</v>
      </c>
      <c r="D451" s="2" t="str">
        <f>数据源!AN483</f>
        <v>部件</v>
      </c>
      <c r="E451" s="2">
        <f>数据源!AO483</f>
        <v>387.6</v>
      </c>
      <c r="F451" s="2">
        <f>数据源!AP483</f>
        <v>1</v>
      </c>
      <c r="G451" s="2">
        <f>数据源!AQ483</f>
        <v>8.9999999999999993E-3</v>
      </c>
      <c r="H451" s="2">
        <f>数据源!AR483</f>
        <v>2.3335913312693495E-3</v>
      </c>
      <c r="I451" s="2">
        <f>数据源!AS483</f>
        <v>23</v>
      </c>
      <c r="J451" s="3">
        <f>ROUNDUP(IF(F451&gt;1,F451-ROUNDDOWN(SQRT(F451),0),F451),0)</f>
        <v>1</v>
      </c>
      <c r="K451" s="3">
        <f>F451*2-J451</f>
        <v>1</v>
      </c>
      <c r="L451" s="3" t="str">
        <f t="shared" si="291"/>
        <v>部件</v>
      </c>
      <c r="M451" s="3">
        <f t="shared" ca="1" si="292"/>
        <v>93206</v>
      </c>
      <c r="N451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451" s="3" t="str">
        <f t="shared" si="294"/>
        <v>509,509,509,509,509,425,425,204,204,204,204,204,204,204,204,204,204,204,204,204,204,204,204,204,204,103,103,101,101,101,101,101,101,101,101,101,101,101,101,101,101,101,101,23,23,23,23,23,23,23,23,23,23,23,23,23,23,23,23,23,23</v>
      </c>
      <c r="P451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,(1,1)</v>
      </c>
      <c r="Q451" s="3" t="str">
        <f>IF(D451="坦克碎片",VLOOKUP(C451,道具信息!$N$2:$O$291,2,FALSE)&amp;"碎片",VLOOKUP(C451,道具信息!$N$2:$O$291,2,FALSE))</f>
        <v>T3部件</v>
      </c>
      <c r="R451" s="3">
        <f t="shared" si="296"/>
        <v>414</v>
      </c>
      <c r="S451" s="11">
        <f t="shared" si="297"/>
        <v>4.2000000000000003E-2</v>
      </c>
      <c r="T451" s="3" t="str">
        <f>VLOOKUP(Q451,道具信息!$Q$3:$S$20,2,FALSE)</f>
        <v>CHEST_ITEM_TYPE_T3_PART</v>
      </c>
      <c r="U451" s="3" t="str">
        <f>IF(COUNTIF(U$391:U450,T451)=0,T451,"")</f>
        <v/>
      </c>
      <c r="V451" s="3" t="str">
        <f t="shared" si="277"/>
        <v>CHEST_ITEM_TYPE_T4_SHARD,CHEST_ITEM_TYPE_T1_PART,CHEST_ITEM_TYPE_T2_PART,CHEST_ITEM_TYPE_T3_PART</v>
      </c>
      <c r="W451" s="13" t="str">
        <f t="shared" si="270"/>
        <v/>
      </c>
      <c r="X451" s="3" t="str">
        <f t="shared" si="271"/>
        <v/>
      </c>
      <c r="Y451" s="3" t="str">
        <f t="shared" si="278"/>
        <v>34.2%,37.0%,18.3%,4.2%</v>
      </c>
    </row>
    <row r="452" spans="2:25" x14ac:dyDescent="0.3">
      <c r="B452" s="2">
        <f>数据源!AL484</f>
        <v>9</v>
      </c>
      <c r="C452" s="2" t="str">
        <f>数据源!AM484</f>
        <v>T4LP1</v>
      </c>
      <c r="D452" s="2" t="str">
        <f>数据源!AN484</f>
        <v>部件</v>
      </c>
      <c r="E452" s="2">
        <f>数据源!AO484</f>
        <v>2325</v>
      </c>
      <c r="F452" s="2">
        <f>数据源!AP484</f>
        <v>1</v>
      </c>
      <c r="G452" s="2">
        <f>数据源!AQ484</f>
        <v>6.0000000000000001E-3</v>
      </c>
      <c r="H452" s="2">
        <f>数据源!AR484</f>
        <v>2.5935483870967739E-4</v>
      </c>
      <c r="I452" s="2">
        <f>数据源!AS484</f>
        <v>3</v>
      </c>
      <c r="J452" s="3">
        <f t="shared" ref="J452:J456" si="302">ROUNDUP(IF(F452&gt;1,F452-ROUNDDOWN(SQRT(F452),0),F452),0)</f>
        <v>1</v>
      </c>
      <c r="K452" s="3">
        <f t="shared" ref="K452:K456" si="303">F452*2-J452</f>
        <v>1</v>
      </c>
      <c r="L452" s="3" t="str">
        <f t="shared" si="291"/>
        <v>部件</v>
      </c>
      <c r="M452" s="3">
        <f t="shared" ca="1" si="292"/>
        <v>94001</v>
      </c>
      <c r="N452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</v>
      </c>
      <c r="O452" s="3" t="str">
        <f t="shared" si="294"/>
        <v>509,509,509,509,509,425,425,204,204,204,204,204,204,204,204,204,204,204,204,204,204,204,204,204,204,103,103,101,101,101,101,101,101,101,101,101,101,101,101,101,101,101,101,23,23,23,23,23,23,23,23,23,23,23,23,23,23,23,23,23,23,3</v>
      </c>
      <c r="P452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,(1,1),(1,1)</v>
      </c>
      <c r="Q452" s="3" t="str">
        <f>IF(D452="坦克碎片",VLOOKUP(C452,道具信息!$N$2:$O$291,2,FALSE)&amp;"碎片",VLOOKUP(C452,道具信息!$N$2:$O$291,2,FALSE))</f>
        <v>T4部件</v>
      </c>
      <c r="R452" s="3">
        <f t="shared" si="296"/>
        <v>27</v>
      </c>
      <c r="S452" s="11">
        <f t="shared" si="297"/>
        <v>3.0000000000000001E-3</v>
      </c>
      <c r="T452" s="3" t="str">
        <f>VLOOKUP(Q452,道具信息!$Q$3:$S$20,2,FALSE)</f>
        <v>CHEST_ITEM_TYPE_T4_PART</v>
      </c>
      <c r="U452" s="3" t="str">
        <f>IF(COUNTIF(U$391:U451,T452)=0,T452,"")</f>
        <v>CHEST_ITEM_TYPE_T4_PART</v>
      </c>
      <c r="V452" s="3" t="str">
        <f t="shared" si="277"/>
        <v>CHEST_ITEM_TYPE_T4_SHARD,CHEST_ITEM_TYPE_T1_PART,CHEST_ITEM_TYPE_T2_PART,CHEST_ITEM_TYPE_T3_PART,CHEST_ITEM_TYPE_T4_PART</v>
      </c>
      <c r="W452" s="13">
        <f t="shared" si="270"/>
        <v>3.0000000000000001E-3</v>
      </c>
      <c r="X452" s="3" t="str">
        <f t="shared" si="271"/>
        <v>0.3%</v>
      </c>
      <c r="Y452" s="3" t="str">
        <f t="shared" si="278"/>
        <v>34.2%,37.0%,18.3%,4.2%,0.3%</v>
      </c>
    </row>
    <row r="453" spans="2:25" x14ac:dyDescent="0.3">
      <c r="B453" s="2">
        <f>数据源!AL485</f>
        <v>9</v>
      </c>
      <c r="C453" s="2" t="str">
        <f>数据源!AM485</f>
        <v>T4LP3</v>
      </c>
      <c r="D453" s="2" t="str">
        <f>数据源!AN485</f>
        <v>部件</v>
      </c>
      <c r="E453" s="2">
        <f>数据源!AO485</f>
        <v>2325</v>
      </c>
      <c r="F453" s="2">
        <f>数据源!AP485</f>
        <v>1</v>
      </c>
      <c r="G453" s="2">
        <f>数据源!AQ485</f>
        <v>6.0000000000000001E-3</v>
      </c>
      <c r="H453" s="2">
        <f>数据源!AR485</f>
        <v>2.5935483870967739E-4</v>
      </c>
      <c r="I453" s="2">
        <f>数据源!AS485</f>
        <v>3</v>
      </c>
      <c r="J453" s="3">
        <f t="shared" si="302"/>
        <v>1</v>
      </c>
      <c r="K453" s="3">
        <f t="shared" si="303"/>
        <v>1</v>
      </c>
      <c r="L453" s="3" t="str">
        <f t="shared" si="291"/>
        <v>部件</v>
      </c>
      <c r="M453" s="3">
        <f t="shared" ca="1" si="292"/>
        <v>94003</v>
      </c>
      <c r="N453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</v>
      </c>
      <c r="O453" s="3" t="str">
        <f t="shared" si="294"/>
        <v>509,509,509,509,509,425,425,204,204,204,204,204,204,204,204,204,204,204,204,204,204,204,204,204,204,103,103,101,101,101,101,101,101,101,101,101,101,101,101,101,101,101,101,23,23,23,23,23,23,23,23,23,23,23,23,23,23,23,23,23,23,3,3</v>
      </c>
      <c r="P453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,(1,1),(1,1),(1,1)</v>
      </c>
      <c r="Q453" s="3" t="str">
        <f>IF(D453="坦克碎片",VLOOKUP(C453,道具信息!$N$2:$O$291,2,FALSE)&amp;"碎片",VLOOKUP(C453,道具信息!$N$2:$O$291,2,FALSE))</f>
        <v>T4部件</v>
      </c>
      <c r="R453" s="3">
        <f t="shared" si="296"/>
        <v>27</v>
      </c>
      <c r="S453" s="11">
        <f t="shared" si="297"/>
        <v>3.0000000000000001E-3</v>
      </c>
      <c r="T453" s="3" t="str">
        <f>VLOOKUP(Q453,道具信息!$Q$3:$S$20,2,FALSE)</f>
        <v>CHEST_ITEM_TYPE_T4_PART</v>
      </c>
      <c r="U453" s="3" t="str">
        <f>IF(COUNTIF(U$391:U452,T453)=0,T453,"")</f>
        <v/>
      </c>
      <c r="V453" s="3" t="str">
        <f t="shared" si="277"/>
        <v>CHEST_ITEM_TYPE_T4_SHARD,CHEST_ITEM_TYPE_T1_PART,CHEST_ITEM_TYPE_T2_PART,CHEST_ITEM_TYPE_T3_PART,CHEST_ITEM_TYPE_T4_PART</v>
      </c>
      <c r="W453" s="13" t="str">
        <f t="shared" si="270"/>
        <v/>
      </c>
      <c r="X453" s="3" t="str">
        <f t="shared" si="271"/>
        <v/>
      </c>
      <c r="Y453" s="3" t="str">
        <f t="shared" si="278"/>
        <v>34.2%,37.0%,18.3%,4.2%,0.3%</v>
      </c>
    </row>
    <row r="454" spans="2:25" x14ac:dyDescent="0.3">
      <c r="B454" s="2">
        <f>数据源!AL486</f>
        <v>9</v>
      </c>
      <c r="C454" s="2" t="str">
        <f>数据源!AM486</f>
        <v>T4LP5</v>
      </c>
      <c r="D454" s="2" t="str">
        <f>数据源!AN486</f>
        <v>部件</v>
      </c>
      <c r="E454" s="2">
        <f>数据源!AO486</f>
        <v>2325</v>
      </c>
      <c r="F454" s="2">
        <f>数据源!AP486</f>
        <v>1</v>
      </c>
      <c r="G454" s="2">
        <f>数据源!AQ486</f>
        <v>6.0000000000000001E-3</v>
      </c>
      <c r="H454" s="2">
        <f>数据源!AR486</f>
        <v>2.5935483870967739E-4</v>
      </c>
      <c r="I454" s="2">
        <f>数据源!AS486</f>
        <v>3</v>
      </c>
      <c r="J454" s="3">
        <f t="shared" si="302"/>
        <v>1</v>
      </c>
      <c r="K454" s="3">
        <f t="shared" si="303"/>
        <v>1</v>
      </c>
      <c r="L454" s="3" t="str">
        <f t="shared" si="291"/>
        <v>部件</v>
      </c>
      <c r="M454" s="3">
        <f t="shared" ca="1" si="292"/>
        <v>94005</v>
      </c>
      <c r="N454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</v>
      </c>
      <c r="O454" s="3" t="str">
        <f t="shared" si="294"/>
        <v>509,509,509,509,509,425,425,204,204,204,204,204,204,204,204,204,204,204,204,204,204,204,204,204,204,103,103,101,101,101,101,101,101,101,101,101,101,101,101,101,101,101,101,23,23,23,23,23,23,23,23,23,23,23,23,23,23,23,23,23,23,3,3,3</v>
      </c>
      <c r="P454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,(1,1),(1,1),(1,1),(1,1)</v>
      </c>
      <c r="Q454" s="3" t="str">
        <f>IF(D454="坦克碎片",VLOOKUP(C454,道具信息!$N$2:$O$291,2,FALSE)&amp;"碎片",VLOOKUP(C454,道具信息!$N$2:$O$291,2,FALSE))</f>
        <v>T4部件</v>
      </c>
      <c r="R454" s="3">
        <f t="shared" si="296"/>
        <v>27</v>
      </c>
      <c r="S454" s="11">
        <f t="shared" si="297"/>
        <v>3.0000000000000001E-3</v>
      </c>
      <c r="T454" s="3" t="str">
        <f>VLOOKUP(Q454,道具信息!$Q$3:$S$20,2,FALSE)</f>
        <v>CHEST_ITEM_TYPE_T4_PART</v>
      </c>
      <c r="U454" s="3" t="str">
        <f>IF(COUNTIF(U$391:U453,T454)=0,T454,"")</f>
        <v/>
      </c>
      <c r="V454" s="3" t="str">
        <f t="shared" si="277"/>
        <v>CHEST_ITEM_TYPE_T4_SHARD,CHEST_ITEM_TYPE_T1_PART,CHEST_ITEM_TYPE_T2_PART,CHEST_ITEM_TYPE_T3_PART,CHEST_ITEM_TYPE_T4_PART</v>
      </c>
      <c r="W454" s="13" t="str">
        <f t="shared" si="270"/>
        <v/>
      </c>
      <c r="X454" s="3" t="str">
        <f t="shared" si="271"/>
        <v/>
      </c>
      <c r="Y454" s="3" t="str">
        <f t="shared" si="278"/>
        <v>34.2%,37.0%,18.3%,4.2%,0.3%</v>
      </c>
    </row>
    <row r="455" spans="2:25" x14ac:dyDescent="0.3">
      <c r="B455" s="2">
        <f>数据源!AL487</f>
        <v>9</v>
      </c>
      <c r="C455" s="2" t="str">
        <f>数据源!AM487</f>
        <v>T4MP1</v>
      </c>
      <c r="D455" s="2" t="str">
        <f>数据源!AN487</f>
        <v>部件</v>
      </c>
      <c r="E455" s="2">
        <f>数据源!AO487</f>
        <v>2325</v>
      </c>
      <c r="F455" s="2">
        <f>数据源!AP487</f>
        <v>1</v>
      </c>
      <c r="G455" s="2">
        <f>数据源!AQ487</f>
        <v>6.0000000000000001E-3</v>
      </c>
      <c r="H455" s="2">
        <f>数据源!AR487</f>
        <v>2.5935483870967739E-4</v>
      </c>
      <c r="I455" s="2">
        <f>数据源!AS487</f>
        <v>3</v>
      </c>
      <c r="J455" s="3">
        <f t="shared" si="302"/>
        <v>1</v>
      </c>
      <c r="K455" s="3">
        <f t="shared" si="303"/>
        <v>1</v>
      </c>
      <c r="L455" s="3" t="str">
        <f t="shared" si="291"/>
        <v>部件</v>
      </c>
      <c r="M455" s="3">
        <f t="shared" ca="1" si="292"/>
        <v>94101</v>
      </c>
      <c r="N455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</v>
      </c>
      <c r="O455" s="3" t="str">
        <f t="shared" si="294"/>
        <v>509,509,509,509,509,425,425,204,204,204,204,204,204,204,204,204,204,204,204,204,204,204,204,204,204,103,103,101,101,101,101,101,101,101,101,101,101,101,101,101,101,101,101,23,23,23,23,23,23,23,23,23,23,23,23,23,23,23,23,23,23,3,3,3,3</v>
      </c>
      <c r="P455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,(1,1),(1,1),(1,1),(1,1),(1,1)</v>
      </c>
      <c r="Q455" s="3" t="str">
        <f>IF(D455="坦克碎片",VLOOKUP(C455,道具信息!$N$2:$O$291,2,FALSE)&amp;"碎片",VLOOKUP(C455,道具信息!$N$2:$O$291,2,FALSE))</f>
        <v>T4部件</v>
      </c>
      <c r="R455" s="3">
        <f t="shared" ref="R455:R464" si="304">SUMIFS(I:I,Q:Q,Q455,B:B,B455)</f>
        <v>27</v>
      </c>
      <c r="S455" s="11">
        <f t="shared" ref="S455:S464" si="305">ROUND(R455/SUMIF(B:B,B455,I:I),3)</f>
        <v>3.0000000000000001E-3</v>
      </c>
      <c r="T455" s="3" t="str">
        <f>VLOOKUP(Q455,道具信息!$Q$3:$S$20,2,FALSE)</f>
        <v>CHEST_ITEM_TYPE_T4_PART</v>
      </c>
      <c r="U455" s="3" t="str">
        <f>IF(COUNTIF(U$391:U454,T455)=0,T455,"")</f>
        <v/>
      </c>
      <c r="V455" s="3" t="str">
        <f t="shared" si="277"/>
        <v>CHEST_ITEM_TYPE_T4_SHARD,CHEST_ITEM_TYPE_T1_PART,CHEST_ITEM_TYPE_T2_PART,CHEST_ITEM_TYPE_T3_PART,CHEST_ITEM_TYPE_T4_PART</v>
      </c>
      <c r="W455" s="13" t="str">
        <f t="shared" si="270"/>
        <v/>
      </c>
      <c r="X455" s="3" t="str">
        <f t="shared" si="271"/>
        <v/>
      </c>
      <c r="Y455" s="3" t="str">
        <f t="shared" si="278"/>
        <v>34.2%,37.0%,18.3%,4.2%,0.3%</v>
      </c>
    </row>
    <row r="456" spans="2:25" x14ac:dyDescent="0.3">
      <c r="B456" s="2">
        <f>数据源!AL488</f>
        <v>9</v>
      </c>
      <c r="C456" s="2" t="str">
        <f>数据源!AM488</f>
        <v>T4MP3</v>
      </c>
      <c r="D456" s="2" t="str">
        <f>数据源!AN488</f>
        <v>部件</v>
      </c>
      <c r="E456" s="2">
        <f>数据源!AO488</f>
        <v>2325</v>
      </c>
      <c r="F456" s="2">
        <f>数据源!AP488</f>
        <v>1</v>
      </c>
      <c r="G456" s="2">
        <f>数据源!AQ488</f>
        <v>6.0000000000000001E-3</v>
      </c>
      <c r="H456" s="2">
        <f>数据源!AR488</f>
        <v>2.5935483870967739E-4</v>
      </c>
      <c r="I456" s="2">
        <f>数据源!AS488</f>
        <v>3</v>
      </c>
      <c r="J456" s="3">
        <f t="shared" si="302"/>
        <v>1</v>
      </c>
      <c r="K456" s="3">
        <f t="shared" si="303"/>
        <v>1</v>
      </c>
      <c r="L456" s="3" t="str">
        <f t="shared" si="291"/>
        <v>部件</v>
      </c>
      <c r="M456" s="3">
        <f t="shared" ca="1" si="292"/>
        <v>94103</v>
      </c>
      <c r="N456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</v>
      </c>
      <c r="O456" s="3" t="str">
        <f t="shared" si="294"/>
        <v>509,509,509,509,509,425,425,204,204,204,204,204,204,204,204,204,204,204,204,204,204,204,204,204,204,103,103,101,101,101,101,101,101,101,101,101,101,101,101,101,101,101,101,23,23,23,23,23,23,23,23,23,23,23,23,23,23,23,23,23,23,3,3,3,3,3</v>
      </c>
      <c r="P456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,(1,1),(1,1),(1,1),(1,1),(1,1),(1,1)</v>
      </c>
      <c r="Q456" s="3" t="str">
        <f>IF(D456="坦克碎片",VLOOKUP(C456,道具信息!$N$2:$O$291,2,FALSE)&amp;"碎片",VLOOKUP(C456,道具信息!$N$2:$O$291,2,FALSE))</f>
        <v>T4部件</v>
      </c>
      <c r="R456" s="3">
        <f t="shared" si="304"/>
        <v>27</v>
      </c>
      <c r="S456" s="11">
        <f t="shared" si="305"/>
        <v>3.0000000000000001E-3</v>
      </c>
      <c r="T456" s="3" t="str">
        <f>VLOOKUP(Q456,道具信息!$Q$3:$S$20,2,FALSE)</f>
        <v>CHEST_ITEM_TYPE_T4_PART</v>
      </c>
      <c r="U456" s="3" t="str">
        <f>IF(COUNTIF(U$391:U455,T456)=0,T456,"")</f>
        <v/>
      </c>
      <c r="V456" s="3" t="str">
        <f t="shared" si="277"/>
        <v>CHEST_ITEM_TYPE_T4_SHARD,CHEST_ITEM_TYPE_T1_PART,CHEST_ITEM_TYPE_T2_PART,CHEST_ITEM_TYPE_T3_PART,CHEST_ITEM_TYPE_T4_PART</v>
      </c>
      <c r="W456" s="13" t="str">
        <f t="shared" ref="W456:W464" si="306">IF(U456&lt;&gt;"",ROUND(S456*100%,3),"")</f>
        <v/>
      </c>
      <c r="X456" s="3" t="str">
        <f t="shared" ref="X456:X464" si="307">TEXT(W456,"0.0%")</f>
        <v/>
      </c>
      <c r="Y456" s="3" t="str">
        <f t="shared" si="278"/>
        <v>34.2%,37.0%,18.3%,4.2%,0.3%</v>
      </c>
    </row>
    <row r="457" spans="2:25" x14ac:dyDescent="0.3">
      <c r="B457" s="2">
        <f>数据源!AL489</f>
        <v>9</v>
      </c>
      <c r="C457" s="2" t="str">
        <f>数据源!AM489</f>
        <v>T4MP5</v>
      </c>
      <c r="D457" s="2" t="str">
        <f>数据源!AN489</f>
        <v>部件</v>
      </c>
      <c r="E457" s="2">
        <f>数据源!AO489</f>
        <v>2325</v>
      </c>
      <c r="F457" s="2">
        <f>数据源!AP489</f>
        <v>1</v>
      </c>
      <c r="G457" s="2">
        <f>数据源!AQ489</f>
        <v>6.0000000000000001E-3</v>
      </c>
      <c r="H457" s="2">
        <f>数据源!AR489</f>
        <v>2.5935483870967739E-4</v>
      </c>
      <c r="I457" s="2">
        <f>数据源!AS489</f>
        <v>3</v>
      </c>
      <c r="J457" s="3">
        <f>ROUNDUP(IF(F457&gt;1,F457-ROUNDDOWN(SQRT(F457),0),F457),0)</f>
        <v>1</v>
      </c>
      <c r="K457" s="3">
        <f>F457*2-J457</f>
        <v>1</v>
      </c>
      <c r="L457" s="3" t="str">
        <f t="shared" si="291"/>
        <v>部件</v>
      </c>
      <c r="M457" s="3">
        <f t="shared" ca="1" si="292"/>
        <v>94105</v>
      </c>
      <c r="N457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</v>
      </c>
      <c r="O457" s="3" t="str">
        <f t="shared" si="294"/>
        <v>509,509,509,509,509,425,425,204,204,204,204,204,204,204,204,204,204,204,204,204,204,204,204,204,204,103,103,101,101,101,101,101,101,101,101,101,101,101,101,101,101,101,101,23,23,23,23,23,23,23,23,23,23,23,23,23,23,23,23,23,23,3,3,3,3,3,3</v>
      </c>
      <c r="P457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57" s="3" t="str">
        <f>IF(D457="坦克碎片",VLOOKUP(C457,道具信息!$N$2:$O$291,2,FALSE)&amp;"碎片",VLOOKUP(C457,道具信息!$N$2:$O$291,2,FALSE))</f>
        <v>T4部件</v>
      </c>
      <c r="R457" s="3">
        <f t="shared" si="304"/>
        <v>27</v>
      </c>
      <c r="S457" s="11">
        <f t="shared" si="305"/>
        <v>3.0000000000000001E-3</v>
      </c>
      <c r="T457" s="3" t="str">
        <f>VLOOKUP(Q457,道具信息!$Q$3:$S$20,2,FALSE)</f>
        <v>CHEST_ITEM_TYPE_T4_PART</v>
      </c>
      <c r="U457" s="3" t="str">
        <f>IF(COUNTIF(U$391:U456,T457)=0,T457,"")</f>
        <v/>
      </c>
      <c r="V457" s="3" t="str">
        <f t="shared" ref="V457:V464" si="308">IF(U457&lt;&gt;"",V456&amp;","&amp;U457,V456)</f>
        <v>CHEST_ITEM_TYPE_T4_SHARD,CHEST_ITEM_TYPE_T1_PART,CHEST_ITEM_TYPE_T2_PART,CHEST_ITEM_TYPE_T3_PART,CHEST_ITEM_TYPE_T4_PART</v>
      </c>
      <c r="W457" s="13" t="str">
        <f t="shared" si="306"/>
        <v/>
      </c>
      <c r="X457" s="3" t="str">
        <f t="shared" si="307"/>
        <v/>
      </c>
      <c r="Y457" s="3" t="str">
        <f t="shared" ref="Y457:Y464" si="309">IF(X457&lt;&gt;"",Y456&amp;","&amp;X457,Y456)</f>
        <v>34.2%,37.0%,18.3%,4.2%,0.3%</v>
      </c>
    </row>
    <row r="458" spans="2:25" x14ac:dyDescent="0.3">
      <c r="B458" s="2">
        <f>数据源!AL490</f>
        <v>9</v>
      </c>
      <c r="C458" s="2" t="str">
        <f>数据源!AM490</f>
        <v>T4HP1</v>
      </c>
      <c r="D458" s="2" t="str">
        <f>数据源!AN490</f>
        <v>部件</v>
      </c>
      <c r="E458" s="2">
        <f>数据源!AO490</f>
        <v>2325</v>
      </c>
      <c r="F458" s="2">
        <f>数据源!AP490</f>
        <v>1</v>
      </c>
      <c r="G458" s="2">
        <f>数据源!AQ490</f>
        <v>6.0000000000000001E-3</v>
      </c>
      <c r="H458" s="2">
        <f>数据源!AR490</f>
        <v>2.5935483870967739E-4</v>
      </c>
      <c r="I458" s="2">
        <f>数据源!AS490</f>
        <v>3</v>
      </c>
      <c r="J458" s="3">
        <f t="shared" ref="J458:J462" si="310">ROUNDUP(IF(F458&gt;1,F458-ROUNDDOWN(SQRT(F458),0),F458),0)</f>
        <v>1</v>
      </c>
      <c r="K458" s="3">
        <f t="shared" ref="K458:K462" si="311">F458*2-J458</f>
        <v>1</v>
      </c>
      <c r="L458" s="3" t="str">
        <f t="shared" si="291"/>
        <v>部件</v>
      </c>
      <c r="M458" s="3">
        <f t="shared" ca="1" si="292"/>
        <v>94201</v>
      </c>
      <c r="N458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</v>
      </c>
      <c r="O458" s="3" t="str">
        <f t="shared" si="294"/>
        <v>509,509,509,509,509,425,425,204,204,204,204,204,204,204,204,204,204,204,204,204,204,204,204,204,204,103,103,101,101,101,101,101,101,101,101,101,101,101,101,101,101,101,101,23,23,23,23,23,23,23,23,23,23,23,23,23,23,23,23,23,23,3,3,3,3,3,3,3</v>
      </c>
      <c r="P458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58" s="3" t="str">
        <f>IF(D458="坦克碎片",VLOOKUP(C458,道具信息!$N$2:$O$291,2,FALSE)&amp;"碎片",VLOOKUP(C458,道具信息!$N$2:$O$291,2,FALSE))</f>
        <v>T4部件</v>
      </c>
      <c r="R458" s="3">
        <f t="shared" si="304"/>
        <v>27</v>
      </c>
      <c r="S458" s="11">
        <f t="shared" si="305"/>
        <v>3.0000000000000001E-3</v>
      </c>
      <c r="T458" s="3" t="str">
        <f>VLOOKUP(Q458,道具信息!$Q$3:$S$20,2,FALSE)</f>
        <v>CHEST_ITEM_TYPE_T4_PART</v>
      </c>
      <c r="U458" s="3" t="str">
        <f>IF(COUNTIF(U$391:U457,T458)=0,T458,"")</f>
        <v/>
      </c>
      <c r="V458" s="3" t="str">
        <f t="shared" si="308"/>
        <v>CHEST_ITEM_TYPE_T4_SHARD,CHEST_ITEM_TYPE_T1_PART,CHEST_ITEM_TYPE_T2_PART,CHEST_ITEM_TYPE_T3_PART,CHEST_ITEM_TYPE_T4_PART</v>
      </c>
      <c r="W458" s="13" t="str">
        <f t="shared" si="306"/>
        <v/>
      </c>
      <c r="X458" s="3" t="str">
        <f t="shared" si="307"/>
        <v/>
      </c>
      <c r="Y458" s="3" t="str">
        <f t="shared" si="309"/>
        <v>34.2%,37.0%,18.3%,4.2%,0.3%</v>
      </c>
    </row>
    <row r="459" spans="2:25" x14ac:dyDescent="0.3">
      <c r="B459" s="2">
        <f>数据源!AL491</f>
        <v>9</v>
      </c>
      <c r="C459" s="2" t="str">
        <f>数据源!AM491</f>
        <v>T4HP3</v>
      </c>
      <c r="D459" s="2" t="str">
        <f>数据源!AN491</f>
        <v>部件</v>
      </c>
      <c r="E459" s="2">
        <f>数据源!AO491</f>
        <v>2325</v>
      </c>
      <c r="F459" s="2">
        <f>数据源!AP491</f>
        <v>1</v>
      </c>
      <c r="G459" s="2">
        <f>数据源!AQ491</f>
        <v>6.0000000000000001E-3</v>
      </c>
      <c r="H459" s="2">
        <f>数据源!AR491</f>
        <v>2.5935483870967739E-4</v>
      </c>
      <c r="I459" s="2">
        <f>数据源!AS491</f>
        <v>3</v>
      </c>
      <c r="J459" s="3">
        <f t="shared" si="310"/>
        <v>1</v>
      </c>
      <c r="K459" s="3">
        <f t="shared" si="311"/>
        <v>1</v>
      </c>
      <c r="L459" s="3" t="str">
        <f t="shared" si="291"/>
        <v>部件</v>
      </c>
      <c r="M459" s="3">
        <f t="shared" ca="1" si="292"/>
        <v>94203</v>
      </c>
      <c r="N459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</v>
      </c>
      <c r="O459" s="3" t="str">
        <f t="shared" si="294"/>
        <v>509,509,509,509,509,425,425,204,204,204,204,204,204,204,204,204,204,204,204,204,204,204,204,204,204,103,103,101,101,101,101,101,101,101,101,101,101,101,101,101,101,101,101,23,23,23,23,23,23,23,23,23,23,23,23,23,23,23,23,23,23,3,3,3,3,3,3,3,3</v>
      </c>
      <c r="P459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59" s="3" t="str">
        <f>IF(D459="坦克碎片",VLOOKUP(C459,道具信息!$N$2:$O$291,2,FALSE)&amp;"碎片",VLOOKUP(C459,道具信息!$N$2:$O$291,2,FALSE))</f>
        <v>T4部件</v>
      </c>
      <c r="R459" s="3">
        <f t="shared" si="304"/>
        <v>27</v>
      </c>
      <c r="S459" s="11">
        <f t="shared" si="305"/>
        <v>3.0000000000000001E-3</v>
      </c>
      <c r="T459" s="3" t="str">
        <f>VLOOKUP(Q459,道具信息!$Q$3:$S$20,2,FALSE)</f>
        <v>CHEST_ITEM_TYPE_T4_PART</v>
      </c>
      <c r="U459" s="3" t="str">
        <f>IF(COUNTIF(U$391:U458,T459)=0,T459,"")</f>
        <v/>
      </c>
      <c r="V459" s="3" t="str">
        <f t="shared" si="308"/>
        <v>CHEST_ITEM_TYPE_T4_SHARD,CHEST_ITEM_TYPE_T1_PART,CHEST_ITEM_TYPE_T2_PART,CHEST_ITEM_TYPE_T3_PART,CHEST_ITEM_TYPE_T4_PART</v>
      </c>
      <c r="W459" s="13" t="str">
        <f t="shared" si="306"/>
        <v/>
      </c>
      <c r="X459" s="3" t="str">
        <f t="shared" si="307"/>
        <v/>
      </c>
      <c r="Y459" s="3" t="str">
        <f t="shared" si="309"/>
        <v>34.2%,37.0%,18.3%,4.2%,0.3%</v>
      </c>
    </row>
    <row r="460" spans="2:25" x14ac:dyDescent="0.3">
      <c r="B460" s="2">
        <f>数据源!AL492</f>
        <v>9</v>
      </c>
      <c r="C460" s="2" t="str">
        <f>数据源!AM492</f>
        <v>T4HP5</v>
      </c>
      <c r="D460" s="2" t="str">
        <f>数据源!AN492</f>
        <v>部件</v>
      </c>
      <c r="E460" s="2">
        <f>数据源!AO492</f>
        <v>2325</v>
      </c>
      <c r="F460" s="2">
        <f>数据源!AP492</f>
        <v>1</v>
      </c>
      <c r="G460" s="2">
        <f>数据源!AQ492</f>
        <v>6.0000000000000001E-3</v>
      </c>
      <c r="H460" s="2">
        <f>数据源!AR492</f>
        <v>2.5935483870967739E-4</v>
      </c>
      <c r="I460" s="2">
        <f>数据源!AS492</f>
        <v>3</v>
      </c>
      <c r="J460" s="3">
        <f t="shared" si="310"/>
        <v>1</v>
      </c>
      <c r="K460" s="3">
        <f t="shared" si="311"/>
        <v>1</v>
      </c>
      <c r="L460" s="3" t="str">
        <f t="shared" si="291"/>
        <v>部件</v>
      </c>
      <c r="M460" s="3">
        <f t="shared" ca="1" si="292"/>
        <v>94205</v>
      </c>
      <c r="N460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</v>
      </c>
      <c r="O460" s="3" t="str">
        <f t="shared" si="294"/>
        <v>509,509,509,509,509,425,425,204,204,204,204,204,204,204,204,204,204,204,204,204,204,204,204,204,204,103,103,101,101,101,101,101,101,101,101,101,101,101,101,101,101,101,101,23,23,23,23,23,23,23,23,23,23,23,23,23,23,23,23,23,23,3,3,3,3,3,3,3,3,3</v>
      </c>
      <c r="P460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60" s="3" t="str">
        <f>IF(D460="坦克碎片",VLOOKUP(C460,道具信息!$N$2:$O$291,2,FALSE)&amp;"碎片",VLOOKUP(C460,道具信息!$N$2:$O$291,2,FALSE))</f>
        <v>T4部件</v>
      </c>
      <c r="R460" s="3">
        <f t="shared" si="304"/>
        <v>27</v>
      </c>
      <c r="S460" s="11">
        <f t="shared" si="305"/>
        <v>3.0000000000000001E-3</v>
      </c>
      <c r="T460" s="3" t="str">
        <f>VLOOKUP(Q460,道具信息!$Q$3:$S$20,2,FALSE)</f>
        <v>CHEST_ITEM_TYPE_T4_PART</v>
      </c>
      <c r="U460" s="3" t="str">
        <f>IF(COUNTIF(U$391:U459,T460)=0,T460,"")</f>
        <v/>
      </c>
      <c r="V460" s="3" t="str">
        <f t="shared" si="308"/>
        <v>CHEST_ITEM_TYPE_T4_SHARD,CHEST_ITEM_TYPE_T1_PART,CHEST_ITEM_TYPE_T2_PART,CHEST_ITEM_TYPE_T3_PART,CHEST_ITEM_TYPE_T4_PART</v>
      </c>
      <c r="W460" s="13" t="str">
        <f t="shared" si="306"/>
        <v/>
      </c>
      <c r="X460" s="3" t="str">
        <f t="shared" si="307"/>
        <v/>
      </c>
      <c r="Y460" s="3" t="str">
        <f t="shared" si="309"/>
        <v>34.2%,37.0%,18.3%,4.2%,0.3%</v>
      </c>
    </row>
    <row r="461" spans="2:25" x14ac:dyDescent="0.3">
      <c r="B461" s="2">
        <f>数据源!AL493</f>
        <v>9</v>
      </c>
      <c r="C461" s="2" t="str">
        <f>数据源!AM493</f>
        <v>3倍加速1</v>
      </c>
      <c r="D461" s="2" t="str">
        <f>数据源!AN493</f>
        <v>加速道具</v>
      </c>
      <c r="E461" s="2">
        <f>数据源!AO493</f>
        <v>35</v>
      </c>
      <c r="F461" s="2">
        <f>数据源!AP493</f>
        <v>1</v>
      </c>
      <c r="G461" s="2">
        <f>数据源!AQ493</f>
        <v>8.0000000000000002E-3</v>
      </c>
      <c r="H461" s="2">
        <f>数据源!AR493</f>
        <v>2.2971428571428573E-2</v>
      </c>
      <c r="I461" s="2">
        <f>数据源!AS493</f>
        <v>230</v>
      </c>
      <c r="J461" s="3">
        <f t="shared" si="310"/>
        <v>1</v>
      </c>
      <c r="K461" s="3">
        <f t="shared" si="311"/>
        <v>1</v>
      </c>
      <c r="L461" s="3" t="str">
        <f t="shared" si="291"/>
        <v>道具</v>
      </c>
      <c r="M461" s="3">
        <f t="shared" ca="1" si="292"/>
        <v>100301</v>
      </c>
      <c r="N461" s="3" t="str">
        <f t="shared" ca="1" si="293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100301</v>
      </c>
      <c r="O461" s="3" t="str">
        <f t="shared" si="294"/>
        <v>509,509,509,509,509,425,425,204,204,204,204,204,204,204,204,204,204,204,204,204,204,204,204,204,204,103,103,101,101,101,101,101,101,101,101,101,101,101,101,101,101,101,101,23,23,23,23,23,23,23,23,23,23,23,23,23,23,23,23,23,23,3,3,3,3,3,3,3,3,3,230</v>
      </c>
      <c r="P461" s="1" t="str">
        <f t="shared" si="295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61" s="3" t="str">
        <f>IF(D461="坦克碎片",VLOOKUP(C461,道具信息!$N$2:$O$291,2,FALSE)&amp;"碎片",VLOOKUP(C461,道具信息!$N$2:$O$291,2,FALSE))</f>
        <v>3倍加速</v>
      </c>
      <c r="R461" s="3">
        <f t="shared" si="304"/>
        <v>381</v>
      </c>
      <c r="S461" s="11">
        <f t="shared" si="305"/>
        <v>3.7999999999999999E-2</v>
      </c>
      <c r="T461" s="3" t="str">
        <f>VLOOKUP(Q461,道具信息!$Q$3:$S$20,2,FALSE)</f>
        <v>CHEST_ITEM_TYPE_3X_ACCELERATOR</v>
      </c>
      <c r="U461" s="3" t="str">
        <f>IF(COUNTIF(U$391:U460,T461)=0,T461,"")</f>
        <v>CHEST_ITEM_TYPE_3X_ACCELERATOR</v>
      </c>
      <c r="V461" s="3" t="str">
        <f t="shared" si="308"/>
        <v>CHEST_ITEM_TYPE_T4_SHARD,CHEST_ITEM_TYPE_T1_PART,CHEST_ITEM_TYPE_T2_PART,CHEST_ITEM_TYPE_T3_PART,CHEST_ITEM_TYPE_T4_PART,CHEST_ITEM_TYPE_3X_ACCELERATOR</v>
      </c>
      <c r="W461" s="13">
        <f t="shared" si="306"/>
        <v>3.7999999999999999E-2</v>
      </c>
      <c r="X461" s="3" t="str">
        <f t="shared" si="307"/>
        <v>3.8%</v>
      </c>
      <c r="Y461" s="3" t="str">
        <f t="shared" si="309"/>
        <v>34.2%,37.0%,18.3%,4.2%,0.3%,3.8%</v>
      </c>
    </row>
    <row r="462" spans="2:25" x14ac:dyDescent="0.3">
      <c r="B462" s="2">
        <f>数据源!AL494</f>
        <v>9</v>
      </c>
      <c r="C462" s="2" t="str">
        <f>数据源!AM494</f>
        <v>3倍加速2</v>
      </c>
      <c r="D462" s="2" t="str">
        <f>数据源!AN494</f>
        <v>加速道具</v>
      </c>
      <c r="E462" s="2">
        <f>数据源!AO494</f>
        <v>60</v>
      </c>
      <c r="F462" s="2">
        <f>数据源!AP494</f>
        <v>1</v>
      </c>
      <c r="G462" s="2">
        <f>数据源!AQ494</f>
        <v>8.9999999999999993E-3</v>
      </c>
      <c r="H462" s="2">
        <f>数据源!AR494</f>
        <v>1.5075E-2</v>
      </c>
      <c r="I462" s="2">
        <f>数据源!AS494</f>
        <v>151</v>
      </c>
      <c r="J462" s="3">
        <f t="shared" si="310"/>
        <v>1</v>
      </c>
      <c r="K462" s="3">
        <f t="shared" si="311"/>
        <v>1</v>
      </c>
      <c r="L462" s="3" t="str">
        <f t="shared" ref="L462:L464" si="312">RIGHT(D462,2)</f>
        <v>道具</v>
      </c>
      <c r="M462" s="3">
        <f t="shared" ref="M462:M464" ca="1" si="313">IF(OR(L462="坦克",L462="碎片"),VLOOKUP(C462,INDIRECT("坦克ID"),MATCH(L462&amp;"ID",INDIRECT("坦克标头"),0),FALSE),VLOOKUP(C462,INDIRECT(L462&amp;"ID"),2,FALSE))</f>
        <v>100302</v>
      </c>
      <c r="N462" s="3" t="str">
        <f t="shared" ref="N462:N464" ca="1" si="314">N461&amp;","&amp;M462</f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100301,100302</v>
      </c>
      <c r="O462" s="3" t="str">
        <f t="shared" ref="O462:O464" si="315">O461&amp;","&amp;I462</f>
        <v>509,509,509,509,509,425,425,204,204,204,204,204,204,204,204,204,204,204,204,204,204,204,204,204,204,103,103,101,101,101,101,101,101,101,101,101,101,101,101,101,101,101,101,23,23,23,23,23,23,23,23,23,23,23,23,23,23,23,23,23,23,3,3,3,3,3,3,3,3,3,230,151</v>
      </c>
      <c r="P462" s="1" t="str">
        <f t="shared" ref="P462:P464" si="316">P461&amp;","&amp;"("&amp;J462&amp;","&amp;K462&amp;")"</f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62" s="3" t="str">
        <f>IF(D462="坦克碎片",VLOOKUP(C462,道具信息!$N$2:$O$291,2,FALSE)&amp;"碎片",VLOOKUP(C462,道具信息!$N$2:$O$291,2,FALSE))</f>
        <v>3倍加速</v>
      </c>
      <c r="R462" s="3">
        <f t="shared" si="304"/>
        <v>381</v>
      </c>
      <c r="S462" s="11">
        <f t="shared" si="305"/>
        <v>3.7999999999999999E-2</v>
      </c>
      <c r="T462" s="3" t="str">
        <f>VLOOKUP(Q462,道具信息!$Q$3:$S$20,2,FALSE)</f>
        <v>CHEST_ITEM_TYPE_3X_ACCELERATOR</v>
      </c>
      <c r="U462" s="3" t="str">
        <f>IF(COUNTIF(U$391:U461,T462)=0,T462,"")</f>
        <v/>
      </c>
      <c r="V462" s="3" t="str">
        <f t="shared" si="308"/>
        <v>CHEST_ITEM_TYPE_T4_SHARD,CHEST_ITEM_TYPE_T1_PART,CHEST_ITEM_TYPE_T2_PART,CHEST_ITEM_TYPE_T3_PART,CHEST_ITEM_TYPE_T4_PART,CHEST_ITEM_TYPE_3X_ACCELERATOR</v>
      </c>
      <c r="W462" s="13" t="str">
        <f t="shared" si="306"/>
        <v/>
      </c>
      <c r="X462" s="3" t="str">
        <f t="shared" si="307"/>
        <v/>
      </c>
      <c r="Y462" s="3" t="str">
        <f t="shared" si="309"/>
        <v>34.2%,37.0%,18.3%,4.2%,0.3%,3.8%</v>
      </c>
    </row>
    <row r="463" spans="2:25" x14ac:dyDescent="0.3">
      <c r="B463" s="2">
        <f>数据源!AL495</f>
        <v>9</v>
      </c>
      <c r="C463" s="2" t="str">
        <f>数据源!AM495</f>
        <v>5倍加速1</v>
      </c>
      <c r="D463" s="2" t="str">
        <f>数据源!AN495</f>
        <v>加速道具</v>
      </c>
      <c r="E463" s="2">
        <f>数据源!AO495</f>
        <v>70</v>
      </c>
      <c r="F463" s="2">
        <f>数据源!AP495</f>
        <v>1</v>
      </c>
      <c r="G463" s="2">
        <f>数据源!AQ495</f>
        <v>0.01</v>
      </c>
      <c r="H463" s="2">
        <f>数据源!AR495</f>
        <v>1.4357142857142858E-2</v>
      </c>
      <c r="I463" s="2">
        <f>数据源!AS495</f>
        <v>144</v>
      </c>
      <c r="J463" s="3">
        <f>ROUNDUP(IF(F463&gt;1,F463-ROUNDDOWN(SQRT(F463),0),F463),0)</f>
        <v>1</v>
      </c>
      <c r="K463" s="3">
        <f>F463*2-J463</f>
        <v>1</v>
      </c>
      <c r="L463" s="3" t="str">
        <f t="shared" si="312"/>
        <v>道具</v>
      </c>
      <c r="M463" s="3">
        <f t="shared" ca="1" si="313"/>
        <v>100501</v>
      </c>
      <c r="N463" s="3" t="str">
        <f t="shared" ca="1" si="314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100301,100302,100501</v>
      </c>
      <c r="O463" s="3" t="str">
        <f t="shared" si="315"/>
        <v>509,509,509,509,509,425,425,204,204,204,204,204,204,204,204,204,204,204,204,204,204,204,204,204,204,103,103,101,101,101,101,101,101,101,101,101,101,101,101,101,101,101,101,23,23,23,23,23,23,23,23,23,23,23,23,23,23,23,23,23,23,3,3,3,3,3,3,3,3,3,230,151,144</v>
      </c>
      <c r="P463" s="1" t="str">
        <f t="shared" si="316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63" s="3" t="str">
        <f>IF(D463="坦克碎片",VLOOKUP(C463,道具信息!$N$2:$O$291,2,FALSE)&amp;"碎片",VLOOKUP(C463,道具信息!$N$2:$O$291,2,FALSE))</f>
        <v>5倍加速</v>
      </c>
      <c r="R463" s="3">
        <f t="shared" si="304"/>
        <v>224</v>
      </c>
      <c r="S463" s="11">
        <f t="shared" si="305"/>
        <v>2.3E-2</v>
      </c>
      <c r="T463" s="3" t="str">
        <f>VLOOKUP(Q463,道具信息!$Q$3:$S$20,2,FALSE)</f>
        <v>CHEST_ITEM_TYPE_5X_ACCELERATOR</v>
      </c>
      <c r="U463" s="3" t="str">
        <f>IF(COUNTIF(U$391:U462,T463)=0,T463,"")</f>
        <v>CHEST_ITEM_TYPE_5X_ACCELERATOR</v>
      </c>
      <c r="V463" s="3" t="str">
        <f t="shared" si="308"/>
        <v>CHEST_ITEM_TYPE_T4_SHARD,CHEST_ITEM_TYPE_T1_PART,CHEST_ITEM_TYPE_T2_PART,CHEST_ITEM_TYPE_T3_PART,CHEST_ITEM_TYPE_T4_PART,CHEST_ITEM_TYPE_3X_ACCELERATOR,CHEST_ITEM_TYPE_5X_ACCELERATOR</v>
      </c>
      <c r="W463" s="13">
        <f t="shared" si="306"/>
        <v>2.3E-2</v>
      </c>
      <c r="X463" s="3" t="str">
        <f t="shared" si="307"/>
        <v>2.3%</v>
      </c>
      <c r="Y463" s="3" t="str">
        <f t="shared" si="309"/>
        <v>34.2%,37.0%,18.3%,4.2%,0.3%,3.8%,2.3%</v>
      </c>
    </row>
    <row r="464" spans="2:25" x14ac:dyDescent="0.3">
      <c r="B464" s="2">
        <f>数据源!AL496</f>
        <v>9</v>
      </c>
      <c r="C464" s="2" t="str">
        <f>数据源!AM496</f>
        <v>5倍加速2</v>
      </c>
      <c r="D464" s="2" t="str">
        <f>数据源!AN496</f>
        <v>加速道具</v>
      </c>
      <c r="E464" s="2">
        <f>数据源!AO496</f>
        <v>125</v>
      </c>
      <c r="F464" s="2">
        <f>数据源!AP496</f>
        <v>1</v>
      </c>
      <c r="G464" s="2">
        <f>数据源!AQ496</f>
        <v>0.01</v>
      </c>
      <c r="H464" s="2">
        <f>数据源!AR496</f>
        <v>8.0400000000000003E-3</v>
      </c>
      <c r="I464" s="2">
        <f>数据源!AS496</f>
        <v>80</v>
      </c>
      <c r="J464" s="3">
        <f t="shared" ref="J464" si="317">ROUNDUP(IF(F464&gt;1,F464-ROUNDDOWN(SQRT(F464),0),F464),0)</f>
        <v>1</v>
      </c>
      <c r="K464" s="3">
        <f t="shared" ref="K464" si="318">F464*2-J464</f>
        <v>1</v>
      </c>
      <c r="L464" s="3" t="str">
        <f t="shared" si="312"/>
        <v>道具</v>
      </c>
      <c r="M464" s="3">
        <f t="shared" ca="1" si="313"/>
        <v>100502</v>
      </c>
      <c r="N464" s="3" t="str">
        <f t="shared" ca="1" si="314"/>
        <v>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100301,100302,100501,100502</v>
      </c>
      <c r="O464" s="3" t="str">
        <f t="shared" si="315"/>
        <v>509,509,509,509,509,425,425,204,204,204,204,204,204,204,204,204,204,204,204,204,204,204,204,204,204,103,103,101,101,101,101,101,101,101,101,101,101,101,101,101,101,101,101,23,23,23,23,23,23,23,23,23,23,23,23,23,23,23,23,23,23,3,3,3,3,3,3,3,3,3,230,151,144,80</v>
      </c>
      <c r="P464" s="1" t="str">
        <f t="shared" si="316"/>
        <v>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64" s="3" t="str">
        <f>IF(D464="坦克碎片",VLOOKUP(C464,道具信息!$N$2:$O$291,2,FALSE)&amp;"碎片",VLOOKUP(C464,道具信息!$N$2:$O$291,2,FALSE))</f>
        <v>5倍加速</v>
      </c>
      <c r="R464" s="3">
        <f t="shared" si="304"/>
        <v>224</v>
      </c>
      <c r="S464" s="11">
        <f t="shared" si="305"/>
        <v>2.3E-2</v>
      </c>
      <c r="T464" s="3" t="str">
        <f>VLOOKUP(Q464,道具信息!$Q$3:$S$20,2,FALSE)</f>
        <v>CHEST_ITEM_TYPE_5X_ACCELERATOR</v>
      </c>
      <c r="U464" s="3" t="str">
        <f>IF(COUNTIF(U$391:U463,T464)=0,T464,"")</f>
        <v/>
      </c>
      <c r="V464" s="3" t="str">
        <f t="shared" si="308"/>
        <v>CHEST_ITEM_TYPE_T4_SHARD,CHEST_ITEM_TYPE_T1_PART,CHEST_ITEM_TYPE_T2_PART,CHEST_ITEM_TYPE_T3_PART,CHEST_ITEM_TYPE_T4_PART,CHEST_ITEM_TYPE_3X_ACCELERATOR,CHEST_ITEM_TYPE_5X_ACCELERATOR</v>
      </c>
      <c r="W464" s="13" t="str">
        <f t="shared" si="306"/>
        <v/>
      </c>
      <c r="X464" s="3" t="str">
        <f t="shared" si="307"/>
        <v/>
      </c>
      <c r="Y464" s="3" t="str">
        <f t="shared" si="309"/>
        <v>34.2%,37.0%,18.3%,4.2%,0.3%,3.8%,2.3%</v>
      </c>
    </row>
    <row r="465" spans="2:25" x14ac:dyDescent="0.3">
      <c r="N465" s="3" t="str">
        <f ca="1">"["&amp;N464&amp;"]"</f>
        <v>[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100301,100302,100501,100502]</v>
      </c>
      <c r="O465" s="3" t="str">
        <f>"["&amp;O464&amp;"]"</f>
        <v>[509,509,509,509,509,425,425,204,204,204,204,204,204,204,204,204,204,204,204,204,204,204,204,204,204,103,103,101,101,101,101,101,101,101,101,101,101,101,101,101,101,101,101,23,23,23,23,23,23,23,23,23,23,23,23,23,23,23,23,23,23,3,3,3,3,3,3,3,3,3,230,151,144,80]</v>
      </c>
      <c r="P465" s="3" t="str">
        <f>"["&amp;P464&amp;"]"</f>
        <v>[(1,2),(1,2),(1,2),(1,1),(1,1),(1,1),(1,1)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]</v>
      </c>
      <c r="S465" s="11"/>
      <c r="V465" s="3" t="str">
        <f>"["&amp;V464&amp;"]"</f>
        <v>[CHEST_ITEM_TYPE_T4_SHARD,CHEST_ITEM_TYPE_T1_PART,CHEST_ITEM_TYPE_T2_PART,CHEST_ITEM_TYPE_T3_PART,CHEST_ITEM_TYPE_T4_PART,CHEST_ITEM_TYPE_3X_ACCELERATOR,CHEST_ITEM_TYPE_5X_ACCELERATOR]</v>
      </c>
      <c r="Y465" s="3" t="str">
        <f>"["&amp;Y464&amp;"]"</f>
        <v>[34.2%,37.0%,18.3%,4.2%,0.3%,3.8%,2.3%]</v>
      </c>
    </row>
    <row r="467" spans="2:25" x14ac:dyDescent="0.3">
      <c r="B467" s="2" t="str">
        <f>数据源!AL499</f>
        <v>联赛等级</v>
      </c>
      <c r="C467" s="2" t="str">
        <f>数据源!AM499</f>
        <v>道具名称</v>
      </c>
      <c r="D467" s="2" t="str">
        <f>数据源!AN499</f>
        <v>对应大类</v>
      </c>
      <c r="E467" s="2" t="str">
        <f>数据源!AO499</f>
        <v>道具价值</v>
      </c>
      <c r="F467" s="2" t="str">
        <f>数据源!AP499</f>
        <v>抽取个数</v>
      </c>
      <c r="G467" s="2" t="str">
        <f>数据源!AQ499</f>
        <v>价值比例</v>
      </c>
      <c r="H467" s="2" t="str">
        <f>数据源!AR499</f>
        <v>产出概率</v>
      </c>
      <c r="I467" s="2" t="str">
        <f>数据源!AS499</f>
        <v>权重值</v>
      </c>
      <c r="J467" s="7" t="s">
        <v>234</v>
      </c>
      <c r="K467" s="7" t="s">
        <v>235</v>
      </c>
      <c r="L467" s="3" t="s">
        <v>222</v>
      </c>
      <c r="M467" s="3" t="s">
        <v>152</v>
      </c>
      <c r="N467" s="3" t="s">
        <v>224</v>
      </c>
      <c r="O467" s="3" t="s">
        <v>225</v>
      </c>
      <c r="P467" s="3" t="s">
        <v>226</v>
      </c>
      <c r="Q467" s="8" t="s">
        <v>244</v>
      </c>
      <c r="R467" s="8" t="s">
        <v>245</v>
      </c>
      <c r="S467" s="8" t="s">
        <v>246</v>
      </c>
    </row>
    <row r="468" spans="2:25" x14ac:dyDescent="0.3">
      <c r="B468" s="2">
        <f>数据源!AL500</f>
        <v>10</v>
      </c>
      <c r="C468" s="2" t="str">
        <f>数据源!AM500</f>
        <v>霞飞</v>
      </c>
      <c r="D468" s="2" t="str">
        <f>数据源!AN500</f>
        <v>坦克碎片</v>
      </c>
      <c r="E468" s="2">
        <f>数据源!AO500</f>
        <v>92</v>
      </c>
      <c r="F468" s="2">
        <f>数据源!AP500</f>
        <v>1.5</v>
      </c>
      <c r="G468" s="2">
        <f>数据源!AQ500</f>
        <v>7.2999999999999995E-2</v>
      </c>
      <c r="H468" s="2">
        <f>数据源!AR500</f>
        <v>5.3163043478260862E-2</v>
      </c>
      <c r="I468" s="2">
        <f>数据源!AS500</f>
        <v>532</v>
      </c>
      <c r="J468" s="3">
        <f>ROUNDUP(IF(F468&gt;1,F468-ROUNDDOWN(SQRT(F468),0),F468),0)</f>
        <v>1</v>
      </c>
      <c r="K468" s="3">
        <f>F468*2-J468</f>
        <v>2</v>
      </c>
      <c r="L468" s="3" t="str">
        <f>RIGHT(D468,2)</f>
        <v>碎片</v>
      </c>
      <c r="M468" s="3">
        <f ca="1">IF(OR(L468="坦克",L468="碎片"),VLOOKUP(C468,INDIRECT("坦克ID"),MATCH(L468&amp;"ID",INDIRECT("坦克标头"),0),FALSE),VLOOKUP(C468,INDIRECT(L468&amp;"ID"),2,FALSE))</f>
        <v>51411</v>
      </c>
      <c r="N468" s="3">
        <f ca="1">M468</f>
        <v>51411</v>
      </c>
      <c r="O468" s="3">
        <f>I468</f>
        <v>532</v>
      </c>
      <c r="P468" s="1" t="str">
        <f>"("&amp;J468&amp;","&amp;K468&amp;")"</f>
        <v>(1,2)</v>
      </c>
      <c r="Q468" s="3" t="str">
        <f>IF(D468="坦克碎片",VLOOKUP(C468,道具信息!$N$2:$O$291,2,FALSE)&amp;"碎片",VLOOKUP(C468,道具信息!$N$2:$O$291,2,FALSE))</f>
        <v>T4坦克碎片</v>
      </c>
      <c r="R468" s="3">
        <f t="shared" ref="R468:R499" si="319">SUMIFS(I:I,Q:Q,Q468,B:B,B468)</f>
        <v>4521</v>
      </c>
      <c r="S468" s="11">
        <f t="shared" ref="S468:S499" si="320">ROUND(R468/SUMIF(B:B,B468,I:I),3)</f>
        <v>0.45</v>
      </c>
      <c r="T468" s="3" t="str">
        <f>VLOOKUP(Q468,道具信息!$Q$3:$S$20,2,FALSE)</f>
        <v>CHEST_ITEM_TYPE_T4_SHARD</v>
      </c>
      <c r="U468" s="3" t="str">
        <f>T468</f>
        <v>CHEST_ITEM_TYPE_T4_SHARD</v>
      </c>
      <c r="V468" s="3" t="str">
        <f>U468</f>
        <v>CHEST_ITEM_TYPE_T4_SHARD</v>
      </c>
      <c r="W468" s="13">
        <f>IF(U468&lt;&gt;"",ROUND(S468*100%,3),"")</f>
        <v>0.45</v>
      </c>
      <c r="X468" s="3" t="str">
        <f>TEXT(W468,"0.0%")</f>
        <v>45.0%</v>
      </c>
      <c r="Y468" s="3" t="str">
        <f>X468</f>
        <v>45.0%</v>
      </c>
    </row>
    <row r="469" spans="2:25" x14ac:dyDescent="0.3">
      <c r="B469" s="2">
        <f>数据源!AL501</f>
        <v>10</v>
      </c>
      <c r="C469" s="2" t="str">
        <f>数据源!AM501</f>
        <v>M-48</v>
      </c>
      <c r="D469" s="2" t="str">
        <f>数据源!AN501</f>
        <v>坦克碎片</v>
      </c>
      <c r="E469" s="2">
        <f>数据源!AO501</f>
        <v>92</v>
      </c>
      <c r="F469" s="2">
        <f>数据源!AP501</f>
        <v>1.5</v>
      </c>
      <c r="G469" s="2">
        <f>数据源!AQ501</f>
        <v>7.2999999999999995E-2</v>
      </c>
      <c r="H469" s="2">
        <f>数据源!AR501</f>
        <v>5.3163043478260862E-2</v>
      </c>
      <c r="I469" s="2">
        <f>数据源!AS501</f>
        <v>532</v>
      </c>
      <c r="J469" s="3">
        <f t="shared" ref="J469:J494" si="321">ROUNDUP(IF(F469&gt;1,F469-ROUNDDOWN(SQRT(F469),0),F469),0)</f>
        <v>1</v>
      </c>
      <c r="K469" s="3">
        <f t="shared" ref="K469:K494" si="322">F469*2-J469</f>
        <v>2</v>
      </c>
      <c r="L469" s="3" t="str">
        <f t="shared" ref="L469" si="323">RIGHT(D469,2)</f>
        <v>碎片</v>
      </c>
      <c r="M469" s="3">
        <f t="shared" ref="M469" ca="1" si="324">IF(OR(L469="坦克",L469="碎片"),VLOOKUP(C469,INDIRECT("坦克ID"),MATCH(L469&amp;"ID",INDIRECT("坦克标头"),0),FALSE),VLOOKUP(C469,INDIRECT(L469&amp;"ID"),2,FALSE))</f>
        <v>52411</v>
      </c>
      <c r="N469" s="3" t="str">
        <f ca="1">N468&amp;","&amp;M469</f>
        <v>51411,52411</v>
      </c>
      <c r="O469" s="3" t="str">
        <f>O468&amp;","&amp;I469</f>
        <v>532,532</v>
      </c>
      <c r="P469" s="1" t="str">
        <f>P468&amp;","&amp;"("&amp;J469&amp;","&amp;K469&amp;")"</f>
        <v>(1,2),(1,2)</v>
      </c>
      <c r="Q469" s="3" t="str">
        <f>IF(D469="坦克碎片",VLOOKUP(C469,道具信息!$N$2:$O$291,2,FALSE)&amp;"碎片",VLOOKUP(C469,道具信息!$N$2:$O$291,2,FALSE))</f>
        <v>T4坦克碎片</v>
      </c>
      <c r="R469" s="3">
        <f t="shared" si="319"/>
        <v>4521</v>
      </c>
      <c r="S469" s="11">
        <f t="shared" si="320"/>
        <v>0.45</v>
      </c>
      <c r="T469" s="3" t="str">
        <f>VLOOKUP(Q469,道具信息!$Q$3:$S$20,2,FALSE)</f>
        <v>CHEST_ITEM_TYPE_T4_SHARD</v>
      </c>
      <c r="U469" s="3" t="str">
        <f>IF(COUNTIF(U$468:U468,T469)=0,T469,"")</f>
        <v/>
      </c>
      <c r="V469" s="3" t="str">
        <f>IF(U469&lt;&gt;"",V468&amp;","&amp;U469,V468)</f>
        <v>CHEST_ITEM_TYPE_T4_SHARD</v>
      </c>
      <c r="W469" s="13" t="str">
        <f t="shared" ref="W469:W532" si="325">IF(U469&lt;&gt;"",ROUND(S469*100%,3),"")</f>
        <v/>
      </c>
      <c r="X469" s="3" t="str">
        <f t="shared" ref="X469:X532" si="326">TEXT(W469,"0.0%")</f>
        <v/>
      </c>
      <c r="Y469" s="3" t="str">
        <f>IF(X469&lt;&gt;"",Y468&amp;","&amp;X469,Y468)</f>
        <v>45.0%</v>
      </c>
    </row>
    <row r="470" spans="2:25" x14ac:dyDescent="0.3">
      <c r="B470" s="2">
        <f>数据源!AL502</f>
        <v>10</v>
      </c>
      <c r="C470" s="2" t="str">
        <f>数据源!AM502</f>
        <v>征服者</v>
      </c>
      <c r="D470" s="2" t="str">
        <f>数据源!AN502</f>
        <v>坦克碎片</v>
      </c>
      <c r="E470" s="2">
        <f>数据源!AO502</f>
        <v>92</v>
      </c>
      <c r="F470" s="2">
        <f>数据源!AP502</f>
        <v>1.5</v>
      </c>
      <c r="G470" s="2">
        <f>数据源!AQ502</f>
        <v>7.2999999999999995E-2</v>
      </c>
      <c r="H470" s="2">
        <f>数据源!AR502</f>
        <v>5.3163043478260862E-2</v>
      </c>
      <c r="I470" s="2">
        <f>数据源!AS502</f>
        <v>532</v>
      </c>
      <c r="J470" s="3">
        <f t="shared" si="321"/>
        <v>1</v>
      </c>
      <c r="K470" s="3">
        <f t="shared" si="322"/>
        <v>2</v>
      </c>
      <c r="L470" s="3" t="str">
        <f t="shared" ref="L470:L488" si="327">RIGHT(D470,2)</f>
        <v>碎片</v>
      </c>
      <c r="M470" s="3">
        <f t="shared" ref="M470:M488" ca="1" si="328">IF(OR(L470="坦克",L470="碎片"),VLOOKUP(C470,INDIRECT("坦克ID"),MATCH(L470&amp;"ID",INDIRECT("坦克标头"),0),FALSE),VLOOKUP(C470,INDIRECT(L470&amp;"ID"),2,FALSE))</f>
        <v>53411</v>
      </c>
      <c r="N470" s="3" t="str">
        <f t="shared" ref="N470:N488" ca="1" si="329">N469&amp;","&amp;M470</f>
        <v>51411,52411,53411</v>
      </c>
      <c r="O470" s="3" t="str">
        <f t="shared" ref="O470:O488" si="330">O469&amp;","&amp;I470</f>
        <v>532,532,532</v>
      </c>
      <c r="P470" s="1" t="str">
        <f t="shared" ref="P470:P488" si="331">P469&amp;","&amp;"("&amp;J470&amp;","&amp;K470&amp;")"</f>
        <v>(1,2),(1,2),(1,2)</v>
      </c>
      <c r="Q470" s="3" t="str">
        <f>IF(D470="坦克碎片",VLOOKUP(C470,道具信息!$N$2:$O$291,2,FALSE)&amp;"碎片",VLOOKUP(C470,道具信息!$N$2:$O$291,2,FALSE))</f>
        <v>T4坦克碎片</v>
      </c>
      <c r="R470" s="3">
        <f t="shared" si="319"/>
        <v>4521</v>
      </c>
      <c r="S470" s="11">
        <f t="shared" si="320"/>
        <v>0.45</v>
      </c>
      <c r="T470" s="3" t="str">
        <f>VLOOKUP(Q470,道具信息!$Q$3:$S$20,2,FALSE)</f>
        <v>CHEST_ITEM_TYPE_T4_SHARD</v>
      </c>
      <c r="U470" s="3" t="str">
        <f>IF(COUNTIF(U$468:U469,T470)=0,T470,"")</f>
        <v/>
      </c>
      <c r="V470" s="3" t="str">
        <f t="shared" ref="V470:V533" si="332">IF(U470&lt;&gt;"",V469&amp;","&amp;U470,V469)</f>
        <v>CHEST_ITEM_TYPE_T4_SHARD</v>
      </c>
      <c r="W470" s="13" t="str">
        <f t="shared" si="325"/>
        <v/>
      </c>
      <c r="X470" s="3" t="str">
        <f t="shared" si="326"/>
        <v/>
      </c>
      <c r="Y470" s="3" t="str">
        <f t="shared" ref="Y470:Y533" si="333">IF(X470&lt;&gt;"",Y469&amp;","&amp;X470,Y469)</f>
        <v>45.0%</v>
      </c>
    </row>
    <row r="471" spans="2:25" x14ac:dyDescent="0.3">
      <c r="B471" s="2">
        <f>数据源!AL503</f>
        <v>10</v>
      </c>
      <c r="C471" s="2" t="str">
        <f>数据源!AM503</f>
        <v>M-41</v>
      </c>
      <c r="D471" s="2" t="str">
        <f>数据源!AN503</f>
        <v>坦克碎片</v>
      </c>
      <c r="E471" s="2">
        <f>数据源!AO503</f>
        <v>138</v>
      </c>
      <c r="F471" s="2">
        <f>数据源!AP503</f>
        <v>1</v>
      </c>
      <c r="G471" s="2">
        <f>数据源!AQ503</f>
        <v>7.2999999999999995E-2</v>
      </c>
      <c r="H471" s="2">
        <f>数据源!AR503</f>
        <v>5.3163043478260862E-2</v>
      </c>
      <c r="I471" s="2">
        <f>数据源!AS503</f>
        <v>532</v>
      </c>
      <c r="J471" s="3">
        <f t="shared" si="321"/>
        <v>1</v>
      </c>
      <c r="K471" s="3">
        <f t="shared" si="322"/>
        <v>1</v>
      </c>
      <c r="L471" s="3" t="str">
        <f t="shared" si="327"/>
        <v>碎片</v>
      </c>
      <c r="M471" s="3">
        <f t="shared" ca="1" si="328"/>
        <v>51421</v>
      </c>
      <c r="N471" s="3" t="str">
        <f t="shared" ca="1" si="329"/>
        <v>51411,52411,53411,51421</v>
      </c>
      <c r="O471" s="3" t="str">
        <f t="shared" si="330"/>
        <v>532,532,532,532</v>
      </c>
      <c r="P471" s="1" t="str">
        <f t="shared" si="331"/>
        <v>(1,2),(1,2),(1,2),(1,1)</v>
      </c>
      <c r="Q471" s="3" t="str">
        <f>IF(D471="坦克碎片",VLOOKUP(C471,道具信息!$N$2:$O$291,2,FALSE)&amp;"碎片",VLOOKUP(C471,道具信息!$N$2:$O$291,2,FALSE))</f>
        <v>T4坦克碎片</v>
      </c>
      <c r="R471" s="3">
        <f t="shared" si="319"/>
        <v>4521</v>
      </c>
      <c r="S471" s="11">
        <f t="shared" si="320"/>
        <v>0.45</v>
      </c>
      <c r="T471" s="3" t="str">
        <f>VLOOKUP(Q471,道具信息!$Q$3:$S$20,2,FALSE)</f>
        <v>CHEST_ITEM_TYPE_T4_SHARD</v>
      </c>
      <c r="U471" s="3" t="str">
        <f>IF(COUNTIF(U$468:U470,T471)=0,T471,"")</f>
        <v/>
      </c>
      <c r="V471" s="3" t="str">
        <f t="shared" si="332"/>
        <v>CHEST_ITEM_TYPE_T4_SHARD</v>
      </c>
      <c r="W471" s="13" t="str">
        <f t="shared" si="325"/>
        <v/>
      </c>
      <c r="X471" s="3" t="str">
        <f t="shared" si="326"/>
        <v/>
      </c>
      <c r="Y471" s="3" t="str">
        <f t="shared" si="333"/>
        <v>45.0%</v>
      </c>
    </row>
    <row r="472" spans="2:25" x14ac:dyDescent="0.3">
      <c r="B472" s="2">
        <f>数据源!AL504</f>
        <v>10</v>
      </c>
      <c r="C472" s="2" t="str">
        <f>数据源!AM504</f>
        <v>潘兴</v>
      </c>
      <c r="D472" s="2" t="str">
        <f>数据源!AN504</f>
        <v>坦克碎片</v>
      </c>
      <c r="E472" s="2">
        <f>数据源!AO504</f>
        <v>138</v>
      </c>
      <c r="F472" s="2">
        <f>数据源!AP504</f>
        <v>1</v>
      </c>
      <c r="G472" s="2">
        <f>数据源!AQ504</f>
        <v>7.2999999999999995E-2</v>
      </c>
      <c r="H472" s="2">
        <f>数据源!AR504</f>
        <v>5.3163043478260862E-2</v>
      </c>
      <c r="I472" s="2">
        <f>数据源!AS504</f>
        <v>532</v>
      </c>
      <c r="J472" s="3">
        <f t="shared" si="321"/>
        <v>1</v>
      </c>
      <c r="K472" s="3">
        <f t="shared" si="322"/>
        <v>1</v>
      </c>
      <c r="L472" s="3" t="str">
        <f t="shared" si="327"/>
        <v>碎片</v>
      </c>
      <c r="M472" s="3">
        <f t="shared" ca="1" si="328"/>
        <v>52421</v>
      </c>
      <c r="N472" s="3" t="str">
        <f t="shared" ca="1" si="329"/>
        <v>51411,52411,53411,51421,52421</v>
      </c>
      <c r="O472" s="3" t="str">
        <f t="shared" si="330"/>
        <v>532,532,532,532,532</v>
      </c>
      <c r="P472" s="1" t="str">
        <f t="shared" si="331"/>
        <v>(1,2),(1,2),(1,2),(1,1),(1,1)</v>
      </c>
      <c r="Q472" s="3" t="str">
        <f>IF(D472="坦克碎片",VLOOKUP(C472,道具信息!$N$2:$O$291,2,FALSE)&amp;"碎片",VLOOKUP(C472,道具信息!$N$2:$O$291,2,FALSE))</f>
        <v>T4坦克碎片</v>
      </c>
      <c r="R472" s="3">
        <f t="shared" si="319"/>
        <v>4521</v>
      </c>
      <c r="S472" s="11">
        <f t="shared" si="320"/>
        <v>0.45</v>
      </c>
      <c r="T472" s="3" t="str">
        <f>VLOOKUP(Q472,道具信息!$Q$3:$S$20,2,FALSE)</f>
        <v>CHEST_ITEM_TYPE_T4_SHARD</v>
      </c>
      <c r="U472" s="3" t="str">
        <f>IF(COUNTIF(U$468:U471,T472)=0,T472,"")</f>
        <v/>
      </c>
      <c r="V472" s="3" t="str">
        <f t="shared" si="332"/>
        <v>CHEST_ITEM_TYPE_T4_SHARD</v>
      </c>
      <c r="W472" s="13" t="str">
        <f t="shared" si="325"/>
        <v/>
      </c>
      <c r="X472" s="3" t="str">
        <f t="shared" si="326"/>
        <v/>
      </c>
      <c r="Y472" s="3" t="str">
        <f t="shared" si="333"/>
        <v>45.0%</v>
      </c>
    </row>
    <row r="473" spans="2:25" x14ac:dyDescent="0.3">
      <c r="B473" s="2">
        <f>数据源!AL505</f>
        <v>10</v>
      </c>
      <c r="C473" s="2" t="str">
        <f>数据源!AM505</f>
        <v>IS-4</v>
      </c>
      <c r="D473" s="2" t="str">
        <f>数据源!AN505</f>
        <v>坦克碎片</v>
      </c>
      <c r="E473" s="2">
        <f>数据源!AO505</f>
        <v>138</v>
      </c>
      <c r="F473" s="2">
        <f>数据源!AP505</f>
        <v>1</v>
      </c>
      <c r="G473" s="2">
        <f>数据源!AQ505</f>
        <v>7.2999999999999995E-2</v>
      </c>
      <c r="H473" s="2">
        <f>数据源!AR505</f>
        <v>5.3163043478260862E-2</v>
      </c>
      <c r="I473" s="2">
        <f>数据源!AS505</f>
        <v>532</v>
      </c>
      <c r="J473" s="3">
        <f t="shared" si="321"/>
        <v>1</v>
      </c>
      <c r="K473" s="3">
        <f t="shared" si="322"/>
        <v>1</v>
      </c>
      <c r="L473" s="3" t="str">
        <f t="shared" si="327"/>
        <v>碎片</v>
      </c>
      <c r="M473" s="3">
        <f t="shared" ca="1" si="328"/>
        <v>53421</v>
      </c>
      <c r="N473" s="3" t="str">
        <f t="shared" ca="1" si="329"/>
        <v>51411,52411,53411,51421,52421,53421</v>
      </c>
      <c r="O473" s="3" t="str">
        <f t="shared" si="330"/>
        <v>532,532,532,532,532,532</v>
      </c>
      <c r="P473" s="1" t="str">
        <f t="shared" si="331"/>
        <v>(1,2),(1,2),(1,2),(1,1),(1,1),(1,1)</v>
      </c>
      <c r="Q473" s="3" t="str">
        <f>IF(D473="坦克碎片",VLOOKUP(C473,道具信息!$N$2:$O$291,2,FALSE)&amp;"碎片",VLOOKUP(C473,道具信息!$N$2:$O$291,2,FALSE))</f>
        <v>T4坦克碎片</v>
      </c>
      <c r="R473" s="3">
        <f t="shared" si="319"/>
        <v>4521</v>
      </c>
      <c r="S473" s="11">
        <f t="shared" si="320"/>
        <v>0.45</v>
      </c>
      <c r="T473" s="3" t="str">
        <f>VLOOKUP(Q473,道具信息!$Q$3:$S$20,2,FALSE)</f>
        <v>CHEST_ITEM_TYPE_T4_SHARD</v>
      </c>
      <c r="U473" s="3" t="str">
        <f>IF(COUNTIF(U$468:U472,T473)=0,T473,"")</f>
        <v/>
      </c>
      <c r="V473" s="3" t="str">
        <f t="shared" si="332"/>
        <v>CHEST_ITEM_TYPE_T4_SHARD</v>
      </c>
      <c r="W473" s="13" t="str">
        <f t="shared" si="325"/>
        <v/>
      </c>
      <c r="X473" s="3" t="str">
        <f t="shared" si="326"/>
        <v/>
      </c>
      <c r="Y473" s="3" t="str">
        <f t="shared" si="333"/>
        <v>45.0%</v>
      </c>
    </row>
    <row r="474" spans="2:25" x14ac:dyDescent="0.3">
      <c r="B474" s="2">
        <f>数据源!AL506</f>
        <v>10</v>
      </c>
      <c r="C474" s="2" t="str">
        <f>数据源!AM506</f>
        <v>BMP-3</v>
      </c>
      <c r="D474" s="2" t="str">
        <f>数据源!AN506</f>
        <v>坦克碎片</v>
      </c>
      <c r="E474" s="2">
        <f>数据源!AO506</f>
        <v>165.6</v>
      </c>
      <c r="F474" s="2">
        <f>数据源!AP506</f>
        <v>1</v>
      </c>
      <c r="G474" s="2">
        <f>数据源!AQ506</f>
        <v>7.2999999999999995E-2</v>
      </c>
      <c r="H474" s="2">
        <f>数据源!AR506</f>
        <v>4.4302536231884057E-2</v>
      </c>
      <c r="I474" s="2">
        <f>数据源!AS506</f>
        <v>443</v>
      </c>
      <c r="J474" s="3">
        <f t="shared" si="321"/>
        <v>1</v>
      </c>
      <c r="K474" s="3">
        <f t="shared" si="322"/>
        <v>1</v>
      </c>
      <c r="L474" s="3" t="str">
        <f t="shared" si="327"/>
        <v>碎片</v>
      </c>
      <c r="M474" s="3">
        <f t="shared" ca="1" si="328"/>
        <v>51431</v>
      </c>
      <c r="N474" s="3" t="str">
        <f t="shared" ca="1" si="329"/>
        <v>51411,52411,53411,51421,52421,53421,51431</v>
      </c>
      <c r="O474" s="3" t="str">
        <f t="shared" si="330"/>
        <v>532,532,532,532,532,532,443</v>
      </c>
      <c r="P474" s="1" t="str">
        <f t="shared" si="331"/>
        <v>(1,2),(1,2),(1,2),(1,1),(1,1),(1,1),(1,1)</v>
      </c>
      <c r="Q474" s="3" t="str">
        <f>IF(D474="坦克碎片",VLOOKUP(C474,道具信息!$N$2:$O$291,2,FALSE)&amp;"碎片",VLOOKUP(C474,道具信息!$N$2:$O$291,2,FALSE))</f>
        <v>T4坦克碎片</v>
      </c>
      <c r="R474" s="3">
        <f t="shared" si="319"/>
        <v>4521</v>
      </c>
      <c r="S474" s="11">
        <f t="shared" si="320"/>
        <v>0.45</v>
      </c>
      <c r="T474" s="3" t="str">
        <f>VLOOKUP(Q474,道具信息!$Q$3:$S$20,2,FALSE)</f>
        <v>CHEST_ITEM_TYPE_T4_SHARD</v>
      </c>
      <c r="U474" s="3" t="str">
        <f>IF(COUNTIF(U$468:U473,T474)=0,T474,"")</f>
        <v/>
      </c>
      <c r="V474" s="3" t="str">
        <f t="shared" si="332"/>
        <v>CHEST_ITEM_TYPE_T4_SHARD</v>
      </c>
      <c r="W474" s="13" t="str">
        <f t="shared" si="325"/>
        <v/>
      </c>
      <c r="X474" s="3" t="str">
        <f t="shared" si="326"/>
        <v/>
      </c>
      <c r="Y474" s="3" t="str">
        <f t="shared" si="333"/>
        <v>45.0%</v>
      </c>
    </row>
    <row r="475" spans="2:25" x14ac:dyDescent="0.3">
      <c r="B475" s="2">
        <f>数据源!AL507</f>
        <v>10</v>
      </c>
      <c r="C475" s="2" t="str">
        <f>数据源!AM507</f>
        <v>百夫长</v>
      </c>
      <c r="D475" s="2" t="str">
        <f>数据源!AN507</f>
        <v>坦克碎片</v>
      </c>
      <c r="E475" s="2">
        <f>数据源!AO507</f>
        <v>165.6</v>
      </c>
      <c r="F475" s="2">
        <f>数据源!AP507</f>
        <v>1</v>
      </c>
      <c r="G475" s="2">
        <f>数据源!AQ507</f>
        <v>7.2999999999999995E-2</v>
      </c>
      <c r="H475" s="2">
        <f>数据源!AR507</f>
        <v>4.4302536231884057E-2</v>
      </c>
      <c r="I475" s="2">
        <f>数据源!AS507</f>
        <v>443</v>
      </c>
      <c r="J475" s="3">
        <f t="shared" si="321"/>
        <v>1</v>
      </c>
      <c r="K475" s="3">
        <f t="shared" si="322"/>
        <v>1</v>
      </c>
      <c r="L475" s="3" t="str">
        <f t="shared" si="327"/>
        <v>碎片</v>
      </c>
      <c r="M475" s="3">
        <f t="shared" ca="1" si="328"/>
        <v>52431</v>
      </c>
      <c r="N475" s="3" t="str">
        <f t="shared" ca="1" si="329"/>
        <v>51411,52411,53411,51421,52421,53421,51431,52431</v>
      </c>
      <c r="O475" s="3" t="str">
        <f t="shared" si="330"/>
        <v>532,532,532,532,532,532,443,443</v>
      </c>
      <c r="P475" s="1" t="str">
        <f t="shared" si="331"/>
        <v>(1,2),(1,2),(1,2),(1,1),(1,1),(1,1),(1,1),(1,1)</v>
      </c>
      <c r="Q475" s="3" t="str">
        <f>IF(D475="坦克碎片",VLOOKUP(C475,道具信息!$N$2:$O$291,2,FALSE)&amp;"碎片",VLOOKUP(C475,道具信息!$N$2:$O$291,2,FALSE))</f>
        <v>T4坦克碎片</v>
      </c>
      <c r="R475" s="3">
        <f t="shared" si="319"/>
        <v>4521</v>
      </c>
      <c r="S475" s="11">
        <f t="shared" si="320"/>
        <v>0.45</v>
      </c>
      <c r="T475" s="3" t="str">
        <f>VLOOKUP(Q475,道具信息!$Q$3:$S$20,2,FALSE)</f>
        <v>CHEST_ITEM_TYPE_T4_SHARD</v>
      </c>
      <c r="U475" s="3" t="str">
        <f>IF(COUNTIF(U$468:U474,T475)=0,T475,"")</f>
        <v/>
      </c>
      <c r="V475" s="3" t="str">
        <f t="shared" si="332"/>
        <v>CHEST_ITEM_TYPE_T4_SHARD</v>
      </c>
      <c r="W475" s="13" t="str">
        <f t="shared" si="325"/>
        <v/>
      </c>
      <c r="X475" s="3" t="str">
        <f t="shared" si="326"/>
        <v/>
      </c>
      <c r="Y475" s="3" t="str">
        <f t="shared" si="333"/>
        <v>45.0%</v>
      </c>
    </row>
    <row r="476" spans="2:25" x14ac:dyDescent="0.3">
      <c r="B476" s="2">
        <f>数据源!AL508</f>
        <v>10</v>
      </c>
      <c r="C476" s="2" t="str">
        <f>数据源!AM508</f>
        <v>T-32</v>
      </c>
      <c r="D476" s="2" t="str">
        <f>数据源!AN508</f>
        <v>坦克碎片</v>
      </c>
      <c r="E476" s="2">
        <f>数据源!AO508</f>
        <v>165.6</v>
      </c>
      <c r="F476" s="2">
        <f>数据源!AP508</f>
        <v>1</v>
      </c>
      <c r="G476" s="2">
        <f>数据源!AQ508</f>
        <v>7.2999999999999995E-2</v>
      </c>
      <c r="H476" s="2">
        <f>数据源!AR508</f>
        <v>4.4302536231884057E-2</v>
      </c>
      <c r="I476" s="2">
        <f>数据源!AS508</f>
        <v>443</v>
      </c>
      <c r="J476" s="3">
        <f t="shared" si="321"/>
        <v>1</v>
      </c>
      <c r="K476" s="3">
        <f t="shared" si="322"/>
        <v>1</v>
      </c>
      <c r="L476" s="3" t="str">
        <f t="shared" si="327"/>
        <v>碎片</v>
      </c>
      <c r="M476" s="3">
        <f t="shared" ca="1" si="328"/>
        <v>53431</v>
      </c>
      <c r="N476" s="3" t="str">
        <f t="shared" ca="1" si="329"/>
        <v>51411,52411,53411,51421,52421,53421,51431,52431,53431</v>
      </c>
      <c r="O476" s="3" t="str">
        <f t="shared" si="330"/>
        <v>532,532,532,532,532,532,443,443,443</v>
      </c>
      <c r="P476" s="1" t="str">
        <f t="shared" si="331"/>
        <v>(1,2),(1,2),(1,2),(1,1),(1,1),(1,1),(1,1),(1,1),(1,1)</v>
      </c>
      <c r="Q476" s="3" t="str">
        <f>IF(D476="坦克碎片",VLOOKUP(C476,道具信息!$N$2:$O$291,2,FALSE)&amp;"碎片",VLOOKUP(C476,道具信息!$N$2:$O$291,2,FALSE))</f>
        <v>T4坦克碎片</v>
      </c>
      <c r="R476" s="3">
        <f t="shared" si="319"/>
        <v>4521</v>
      </c>
      <c r="S476" s="11">
        <f t="shared" si="320"/>
        <v>0.45</v>
      </c>
      <c r="T476" s="3" t="str">
        <f>VLOOKUP(Q476,道具信息!$Q$3:$S$20,2,FALSE)</f>
        <v>CHEST_ITEM_TYPE_T4_SHARD</v>
      </c>
      <c r="U476" s="3" t="str">
        <f>IF(COUNTIF(U$468:U475,T476)=0,T476,"")</f>
        <v/>
      </c>
      <c r="V476" s="3" t="str">
        <f t="shared" si="332"/>
        <v>CHEST_ITEM_TYPE_T4_SHARD</v>
      </c>
      <c r="W476" s="13" t="str">
        <f t="shared" si="325"/>
        <v/>
      </c>
      <c r="X476" s="3" t="str">
        <f t="shared" si="326"/>
        <v/>
      </c>
      <c r="Y476" s="3" t="str">
        <f t="shared" si="333"/>
        <v>45.0%</v>
      </c>
    </row>
    <row r="477" spans="2:25" x14ac:dyDescent="0.3">
      <c r="B477" s="2">
        <f>数据源!AL509</f>
        <v>10</v>
      </c>
      <c r="C477" s="2" t="str">
        <f>数据源!AM509</f>
        <v>T1LP1</v>
      </c>
      <c r="D477" s="2" t="str">
        <f>数据源!AN509</f>
        <v>部件</v>
      </c>
      <c r="E477" s="2">
        <f>数据源!AO509</f>
        <v>9</v>
      </c>
      <c r="F477" s="2">
        <f>数据源!AP509</f>
        <v>2</v>
      </c>
      <c r="G477" s="2">
        <f>数据源!AQ509</f>
        <v>3.8E-3</v>
      </c>
      <c r="H477" s="2">
        <f>数据源!AR509</f>
        <v>2.1216666666666668E-2</v>
      </c>
      <c r="I477" s="2">
        <f>数据源!AS509</f>
        <v>212</v>
      </c>
      <c r="J477" s="3">
        <f t="shared" si="321"/>
        <v>1</v>
      </c>
      <c r="K477" s="3">
        <f t="shared" si="322"/>
        <v>3</v>
      </c>
      <c r="L477" s="3" t="str">
        <f t="shared" si="327"/>
        <v>部件</v>
      </c>
      <c r="M477" s="3">
        <f t="shared" ca="1" si="328"/>
        <v>91001</v>
      </c>
      <c r="N477" s="3" t="str">
        <f t="shared" ca="1" si="329"/>
        <v>51411,52411,53411,51421,52421,53421,51431,52431,53431,91001</v>
      </c>
      <c r="O477" s="3" t="str">
        <f t="shared" si="330"/>
        <v>532,532,532,532,532,532,443,443,443,212</v>
      </c>
      <c r="P477" s="1" t="str">
        <f t="shared" si="331"/>
        <v>(1,2),(1,2),(1,2),(1,1),(1,1),(1,1),(1,1),(1,1),(1,1),(1,3)</v>
      </c>
      <c r="Q477" s="3" t="str">
        <f>IF(D477="坦克碎片",VLOOKUP(C477,道具信息!$N$2:$O$291,2,FALSE)&amp;"碎片",VLOOKUP(C477,道具信息!$N$2:$O$291,2,FALSE))</f>
        <v>T1部件</v>
      </c>
      <c r="R477" s="3">
        <f t="shared" si="319"/>
        <v>3816</v>
      </c>
      <c r="S477" s="11">
        <f t="shared" si="320"/>
        <v>0.38</v>
      </c>
      <c r="T477" s="3" t="str">
        <f>VLOOKUP(Q477,道具信息!$Q$3:$S$20,2,FALSE)</f>
        <v>CHEST_ITEM_TYPE_T1_PART</v>
      </c>
      <c r="U477" s="3" t="str">
        <f>IF(COUNTIF(U$468:U476,T477)=0,T477,"")</f>
        <v>CHEST_ITEM_TYPE_T1_PART</v>
      </c>
      <c r="V477" s="3" t="str">
        <f t="shared" si="332"/>
        <v>CHEST_ITEM_TYPE_T4_SHARD,CHEST_ITEM_TYPE_T1_PART</v>
      </c>
      <c r="W477" s="13">
        <f t="shared" si="325"/>
        <v>0.38</v>
      </c>
      <c r="X477" s="3" t="str">
        <f t="shared" si="326"/>
        <v>38.0%</v>
      </c>
      <c r="Y477" s="3" t="str">
        <f t="shared" si="333"/>
        <v>45.0%,38.0%</v>
      </c>
    </row>
    <row r="478" spans="2:25" x14ac:dyDescent="0.3">
      <c r="B478" s="2">
        <f>数据源!AL510</f>
        <v>10</v>
      </c>
      <c r="C478" s="2" t="str">
        <f>数据源!AM510</f>
        <v>T1LP3</v>
      </c>
      <c r="D478" s="2" t="str">
        <f>数据源!AN510</f>
        <v>部件</v>
      </c>
      <c r="E478" s="2">
        <f>数据源!AO510</f>
        <v>9</v>
      </c>
      <c r="F478" s="2">
        <f>数据源!AP510</f>
        <v>2</v>
      </c>
      <c r="G478" s="2">
        <f>数据源!AQ510</f>
        <v>3.8E-3</v>
      </c>
      <c r="H478" s="2">
        <f>数据源!AR510</f>
        <v>2.1216666666666668E-2</v>
      </c>
      <c r="I478" s="2">
        <f>数据源!AS510</f>
        <v>212</v>
      </c>
      <c r="J478" s="3">
        <f t="shared" si="321"/>
        <v>1</v>
      </c>
      <c r="K478" s="3">
        <f t="shared" si="322"/>
        <v>3</v>
      </c>
      <c r="L478" s="3" t="str">
        <f t="shared" si="327"/>
        <v>部件</v>
      </c>
      <c r="M478" s="3">
        <f t="shared" ca="1" si="328"/>
        <v>91003</v>
      </c>
      <c r="N478" s="3" t="str">
        <f t="shared" ca="1" si="329"/>
        <v>51411,52411,53411,51421,52421,53421,51431,52431,53431,91001,91003</v>
      </c>
      <c r="O478" s="3" t="str">
        <f t="shared" si="330"/>
        <v>532,532,532,532,532,532,443,443,443,212,212</v>
      </c>
      <c r="P478" s="1" t="str">
        <f t="shared" si="331"/>
        <v>(1,2),(1,2),(1,2),(1,1),(1,1),(1,1),(1,1),(1,1),(1,1),(1,3),(1,3)</v>
      </c>
      <c r="Q478" s="3" t="str">
        <f>IF(D478="坦克碎片",VLOOKUP(C478,道具信息!$N$2:$O$291,2,FALSE)&amp;"碎片",VLOOKUP(C478,道具信息!$N$2:$O$291,2,FALSE))</f>
        <v>T1部件</v>
      </c>
      <c r="R478" s="3">
        <f t="shared" si="319"/>
        <v>3816</v>
      </c>
      <c r="S478" s="11">
        <f t="shared" si="320"/>
        <v>0.38</v>
      </c>
      <c r="T478" s="3" t="str">
        <f>VLOOKUP(Q478,道具信息!$Q$3:$S$20,2,FALSE)</f>
        <v>CHEST_ITEM_TYPE_T1_PART</v>
      </c>
      <c r="U478" s="3" t="str">
        <f>IF(COUNTIF(U$468:U477,T478)=0,T478,"")</f>
        <v/>
      </c>
      <c r="V478" s="3" t="str">
        <f t="shared" si="332"/>
        <v>CHEST_ITEM_TYPE_T4_SHARD,CHEST_ITEM_TYPE_T1_PART</v>
      </c>
      <c r="W478" s="13" t="str">
        <f t="shared" si="325"/>
        <v/>
      </c>
      <c r="X478" s="3" t="str">
        <f t="shared" si="326"/>
        <v/>
      </c>
      <c r="Y478" s="3" t="str">
        <f t="shared" si="333"/>
        <v>45.0%,38.0%</v>
      </c>
    </row>
    <row r="479" spans="2:25" x14ac:dyDescent="0.3">
      <c r="B479" s="2">
        <f>数据源!AL511</f>
        <v>10</v>
      </c>
      <c r="C479" s="2" t="str">
        <f>数据源!AM511</f>
        <v>T1LP5</v>
      </c>
      <c r="D479" s="2" t="str">
        <f>数据源!AN511</f>
        <v>部件</v>
      </c>
      <c r="E479" s="2">
        <f>数据源!AO511</f>
        <v>9</v>
      </c>
      <c r="F479" s="2">
        <f>数据源!AP511</f>
        <v>2</v>
      </c>
      <c r="G479" s="2">
        <f>数据源!AQ511</f>
        <v>3.8E-3</v>
      </c>
      <c r="H479" s="2">
        <f>数据源!AR511</f>
        <v>2.1216666666666668E-2</v>
      </c>
      <c r="I479" s="2">
        <f>数据源!AS511</f>
        <v>212</v>
      </c>
      <c r="J479" s="3">
        <f t="shared" si="321"/>
        <v>1</v>
      </c>
      <c r="K479" s="3">
        <f t="shared" si="322"/>
        <v>3</v>
      </c>
      <c r="L479" s="3" t="str">
        <f t="shared" si="327"/>
        <v>部件</v>
      </c>
      <c r="M479" s="3">
        <f t="shared" ca="1" si="328"/>
        <v>91005</v>
      </c>
      <c r="N479" s="3" t="str">
        <f t="shared" ca="1" si="329"/>
        <v>51411,52411,53411,51421,52421,53421,51431,52431,53431,91001,91003,91005</v>
      </c>
      <c r="O479" s="3" t="str">
        <f t="shared" si="330"/>
        <v>532,532,532,532,532,532,443,443,443,212,212,212</v>
      </c>
      <c r="P479" s="1" t="str">
        <f t="shared" si="331"/>
        <v>(1,2),(1,2),(1,2),(1,1),(1,1),(1,1),(1,1),(1,1),(1,1),(1,3),(1,3),(1,3)</v>
      </c>
      <c r="Q479" s="3" t="str">
        <f>IF(D479="坦克碎片",VLOOKUP(C479,道具信息!$N$2:$O$291,2,FALSE)&amp;"碎片",VLOOKUP(C479,道具信息!$N$2:$O$291,2,FALSE))</f>
        <v>T1部件</v>
      </c>
      <c r="R479" s="3">
        <f t="shared" si="319"/>
        <v>3816</v>
      </c>
      <c r="S479" s="11">
        <f t="shared" si="320"/>
        <v>0.38</v>
      </c>
      <c r="T479" s="3" t="str">
        <f>VLOOKUP(Q479,道具信息!$Q$3:$S$20,2,FALSE)</f>
        <v>CHEST_ITEM_TYPE_T1_PART</v>
      </c>
      <c r="U479" s="3" t="str">
        <f>IF(COUNTIF(U$468:U478,T479)=0,T479,"")</f>
        <v/>
      </c>
      <c r="V479" s="3" t="str">
        <f t="shared" si="332"/>
        <v>CHEST_ITEM_TYPE_T4_SHARD,CHEST_ITEM_TYPE_T1_PART</v>
      </c>
      <c r="W479" s="13" t="str">
        <f t="shared" si="325"/>
        <v/>
      </c>
      <c r="X479" s="3" t="str">
        <f t="shared" si="326"/>
        <v/>
      </c>
      <c r="Y479" s="3" t="str">
        <f t="shared" si="333"/>
        <v>45.0%,38.0%</v>
      </c>
    </row>
    <row r="480" spans="2:25" x14ac:dyDescent="0.3">
      <c r="B480" s="2">
        <f>数据源!AL512</f>
        <v>10</v>
      </c>
      <c r="C480" s="2" t="str">
        <f>数据源!AM512</f>
        <v>T1MP1</v>
      </c>
      <c r="D480" s="2" t="str">
        <f>数据源!AN512</f>
        <v>部件</v>
      </c>
      <c r="E480" s="2">
        <f>数据源!AO512</f>
        <v>9</v>
      </c>
      <c r="F480" s="2">
        <f>数据源!AP512</f>
        <v>2</v>
      </c>
      <c r="G480" s="2">
        <f>数据源!AQ512</f>
        <v>3.8E-3</v>
      </c>
      <c r="H480" s="2">
        <f>数据源!AR512</f>
        <v>2.1216666666666668E-2</v>
      </c>
      <c r="I480" s="2">
        <f>数据源!AS512</f>
        <v>212</v>
      </c>
      <c r="J480" s="3">
        <f t="shared" si="321"/>
        <v>1</v>
      </c>
      <c r="K480" s="3">
        <f t="shared" si="322"/>
        <v>3</v>
      </c>
      <c r="L480" s="3" t="str">
        <f t="shared" si="327"/>
        <v>部件</v>
      </c>
      <c r="M480" s="3">
        <f t="shared" ca="1" si="328"/>
        <v>91101</v>
      </c>
      <c r="N480" s="3" t="str">
        <f t="shared" ca="1" si="329"/>
        <v>51411,52411,53411,51421,52421,53421,51431,52431,53431,91001,91003,91005,91101</v>
      </c>
      <c r="O480" s="3" t="str">
        <f t="shared" si="330"/>
        <v>532,532,532,532,532,532,443,443,443,212,212,212,212</v>
      </c>
      <c r="P480" s="1" t="str">
        <f t="shared" si="331"/>
        <v>(1,2),(1,2),(1,2),(1,1),(1,1),(1,1),(1,1),(1,1),(1,1),(1,3),(1,3),(1,3),(1,3)</v>
      </c>
      <c r="Q480" s="3" t="str">
        <f>IF(D480="坦克碎片",VLOOKUP(C480,道具信息!$N$2:$O$291,2,FALSE)&amp;"碎片",VLOOKUP(C480,道具信息!$N$2:$O$291,2,FALSE))</f>
        <v>T1部件</v>
      </c>
      <c r="R480" s="3">
        <f t="shared" si="319"/>
        <v>3816</v>
      </c>
      <c r="S480" s="11">
        <f t="shared" si="320"/>
        <v>0.38</v>
      </c>
      <c r="T480" s="3" t="str">
        <f>VLOOKUP(Q480,道具信息!$Q$3:$S$20,2,FALSE)</f>
        <v>CHEST_ITEM_TYPE_T1_PART</v>
      </c>
      <c r="U480" s="3" t="str">
        <f>IF(COUNTIF(U$468:U479,T480)=0,T480,"")</f>
        <v/>
      </c>
      <c r="V480" s="3" t="str">
        <f t="shared" si="332"/>
        <v>CHEST_ITEM_TYPE_T4_SHARD,CHEST_ITEM_TYPE_T1_PART</v>
      </c>
      <c r="W480" s="13" t="str">
        <f t="shared" si="325"/>
        <v/>
      </c>
      <c r="X480" s="3" t="str">
        <f t="shared" si="326"/>
        <v/>
      </c>
      <c r="Y480" s="3" t="str">
        <f t="shared" si="333"/>
        <v>45.0%,38.0%</v>
      </c>
    </row>
    <row r="481" spans="2:25" x14ac:dyDescent="0.3">
      <c r="B481" s="2">
        <f>数据源!AL513</f>
        <v>10</v>
      </c>
      <c r="C481" s="2" t="str">
        <f>数据源!AM513</f>
        <v>T1MP3</v>
      </c>
      <c r="D481" s="2" t="str">
        <f>数据源!AN513</f>
        <v>部件</v>
      </c>
      <c r="E481" s="2">
        <f>数据源!AO513</f>
        <v>9</v>
      </c>
      <c r="F481" s="2">
        <f>数据源!AP513</f>
        <v>2</v>
      </c>
      <c r="G481" s="2">
        <f>数据源!AQ513</f>
        <v>3.8E-3</v>
      </c>
      <c r="H481" s="2">
        <f>数据源!AR513</f>
        <v>2.1216666666666668E-2</v>
      </c>
      <c r="I481" s="2">
        <f>数据源!AS513</f>
        <v>212</v>
      </c>
      <c r="J481" s="3">
        <f t="shared" si="321"/>
        <v>1</v>
      </c>
      <c r="K481" s="3">
        <f t="shared" si="322"/>
        <v>3</v>
      </c>
      <c r="L481" s="3" t="str">
        <f t="shared" si="327"/>
        <v>部件</v>
      </c>
      <c r="M481" s="3">
        <f t="shared" ca="1" si="328"/>
        <v>91103</v>
      </c>
      <c r="N481" s="3" t="str">
        <f t="shared" ca="1" si="329"/>
        <v>51411,52411,53411,51421,52421,53421,51431,52431,53431,91001,91003,91005,91101,91103</v>
      </c>
      <c r="O481" s="3" t="str">
        <f t="shared" si="330"/>
        <v>532,532,532,532,532,532,443,443,443,212,212,212,212,212</v>
      </c>
      <c r="P481" s="1" t="str">
        <f t="shared" si="331"/>
        <v>(1,2),(1,2),(1,2),(1,1),(1,1),(1,1),(1,1),(1,1),(1,1),(1,3),(1,3),(1,3),(1,3),(1,3)</v>
      </c>
      <c r="Q481" s="3" t="str">
        <f>IF(D481="坦克碎片",VLOOKUP(C481,道具信息!$N$2:$O$291,2,FALSE)&amp;"碎片",VLOOKUP(C481,道具信息!$N$2:$O$291,2,FALSE))</f>
        <v>T1部件</v>
      </c>
      <c r="R481" s="3">
        <f t="shared" si="319"/>
        <v>3816</v>
      </c>
      <c r="S481" s="11">
        <f t="shared" si="320"/>
        <v>0.38</v>
      </c>
      <c r="T481" s="3" t="str">
        <f>VLOOKUP(Q481,道具信息!$Q$3:$S$20,2,FALSE)</f>
        <v>CHEST_ITEM_TYPE_T1_PART</v>
      </c>
      <c r="U481" s="3" t="str">
        <f>IF(COUNTIF(U$468:U480,T481)=0,T481,"")</f>
        <v/>
      </c>
      <c r="V481" s="3" t="str">
        <f t="shared" si="332"/>
        <v>CHEST_ITEM_TYPE_T4_SHARD,CHEST_ITEM_TYPE_T1_PART</v>
      </c>
      <c r="W481" s="13" t="str">
        <f t="shared" si="325"/>
        <v/>
      </c>
      <c r="X481" s="3" t="str">
        <f t="shared" si="326"/>
        <v/>
      </c>
      <c r="Y481" s="3" t="str">
        <f t="shared" si="333"/>
        <v>45.0%,38.0%</v>
      </c>
    </row>
    <row r="482" spans="2:25" x14ac:dyDescent="0.3">
      <c r="B482" s="2">
        <f>数据源!AL514</f>
        <v>10</v>
      </c>
      <c r="C482" s="2" t="str">
        <f>数据源!AM514</f>
        <v>T1MP5</v>
      </c>
      <c r="D482" s="2" t="str">
        <f>数据源!AN514</f>
        <v>部件</v>
      </c>
      <c r="E482" s="2">
        <f>数据源!AO514</f>
        <v>9</v>
      </c>
      <c r="F482" s="2">
        <f>数据源!AP514</f>
        <v>2</v>
      </c>
      <c r="G482" s="2">
        <f>数据源!AQ514</f>
        <v>3.8E-3</v>
      </c>
      <c r="H482" s="2">
        <f>数据源!AR514</f>
        <v>2.1216666666666668E-2</v>
      </c>
      <c r="I482" s="2">
        <f>数据源!AS514</f>
        <v>212</v>
      </c>
      <c r="J482" s="3">
        <f t="shared" si="321"/>
        <v>1</v>
      </c>
      <c r="K482" s="3">
        <f t="shared" si="322"/>
        <v>3</v>
      </c>
      <c r="L482" s="3" t="str">
        <f t="shared" si="327"/>
        <v>部件</v>
      </c>
      <c r="M482" s="3">
        <f t="shared" ca="1" si="328"/>
        <v>91105</v>
      </c>
      <c r="N482" s="3" t="str">
        <f t="shared" ca="1" si="329"/>
        <v>51411,52411,53411,51421,52421,53421,51431,52431,53431,91001,91003,91005,91101,91103,91105</v>
      </c>
      <c r="O482" s="3" t="str">
        <f t="shared" si="330"/>
        <v>532,532,532,532,532,532,443,443,443,212,212,212,212,212,212</v>
      </c>
      <c r="P482" s="1" t="str">
        <f t="shared" si="331"/>
        <v>(1,2),(1,2),(1,2),(1,1),(1,1),(1,1),(1,1),(1,1),(1,1),(1,3),(1,3),(1,3),(1,3),(1,3),(1,3)</v>
      </c>
      <c r="Q482" s="3" t="str">
        <f>IF(D482="坦克碎片",VLOOKUP(C482,道具信息!$N$2:$O$291,2,FALSE)&amp;"碎片",VLOOKUP(C482,道具信息!$N$2:$O$291,2,FALSE))</f>
        <v>T1部件</v>
      </c>
      <c r="R482" s="3">
        <f t="shared" si="319"/>
        <v>3816</v>
      </c>
      <c r="S482" s="11">
        <f t="shared" si="320"/>
        <v>0.38</v>
      </c>
      <c r="T482" s="3" t="str">
        <f>VLOOKUP(Q482,道具信息!$Q$3:$S$20,2,FALSE)</f>
        <v>CHEST_ITEM_TYPE_T1_PART</v>
      </c>
      <c r="U482" s="3" t="str">
        <f>IF(COUNTIF(U$468:U481,T482)=0,T482,"")</f>
        <v/>
      </c>
      <c r="V482" s="3" t="str">
        <f t="shared" si="332"/>
        <v>CHEST_ITEM_TYPE_T4_SHARD,CHEST_ITEM_TYPE_T1_PART</v>
      </c>
      <c r="W482" s="13" t="str">
        <f t="shared" si="325"/>
        <v/>
      </c>
      <c r="X482" s="3" t="str">
        <f t="shared" si="326"/>
        <v/>
      </c>
      <c r="Y482" s="3" t="str">
        <f t="shared" si="333"/>
        <v>45.0%,38.0%</v>
      </c>
    </row>
    <row r="483" spans="2:25" x14ac:dyDescent="0.3">
      <c r="B483" s="2">
        <f>数据源!AL515</f>
        <v>10</v>
      </c>
      <c r="C483" s="2" t="str">
        <f>数据源!AM515</f>
        <v>T1HP1</v>
      </c>
      <c r="D483" s="2" t="str">
        <f>数据源!AN515</f>
        <v>部件</v>
      </c>
      <c r="E483" s="2">
        <f>数据源!AO515</f>
        <v>9</v>
      </c>
      <c r="F483" s="2">
        <f>数据源!AP515</f>
        <v>2</v>
      </c>
      <c r="G483" s="2">
        <f>数据源!AQ515</f>
        <v>3.8E-3</v>
      </c>
      <c r="H483" s="2">
        <f>数据源!AR515</f>
        <v>2.1216666666666668E-2</v>
      </c>
      <c r="I483" s="2">
        <f>数据源!AS515</f>
        <v>212</v>
      </c>
      <c r="J483" s="3">
        <f t="shared" si="321"/>
        <v>1</v>
      </c>
      <c r="K483" s="3">
        <f t="shared" si="322"/>
        <v>3</v>
      </c>
      <c r="L483" s="3" t="str">
        <f t="shared" si="327"/>
        <v>部件</v>
      </c>
      <c r="M483" s="3">
        <f t="shared" ca="1" si="328"/>
        <v>91201</v>
      </c>
      <c r="N483" s="3" t="str">
        <f t="shared" ca="1" si="329"/>
        <v>51411,52411,53411,51421,52421,53421,51431,52431,53431,91001,91003,91005,91101,91103,91105,91201</v>
      </c>
      <c r="O483" s="3" t="str">
        <f t="shared" si="330"/>
        <v>532,532,532,532,532,532,443,443,443,212,212,212,212,212,212,212</v>
      </c>
      <c r="P483" s="1" t="str">
        <f t="shared" si="331"/>
        <v>(1,2),(1,2),(1,2),(1,1),(1,1),(1,1),(1,1),(1,1),(1,1),(1,3),(1,3),(1,3),(1,3),(1,3),(1,3),(1,3)</v>
      </c>
      <c r="Q483" s="3" t="str">
        <f>IF(D483="坦克碎片",VLOOKUP(C483,道具信息!$N$2:$O$291,2,FALSE)&amp;"碎片",VLOOKUP(C483,道具信息!$N$2:$O$291,2,FALSE))</f>
        <v>T1部件</v>
      </c>
      <c r="R483" s="3">
        <f t="shared" si="319"/>
        <v>3816</v>
      </c>
      <c r="S483" s="11">
        <f t="shared" si="320"/>
        <v>0.38</v>
      </c>
      <c r="T483" s="3" t="str">
        <f>VLOOKUP(Q483,道具信息!$Q$3:$S$20,2,FALSE)</f>
        <v>CHEST_ITEM_TYPE_T1_PART</v>
      </c>
      <c r="U483" s="3" t="str">
        <f>IF(COUNTIF(U$468:U482,T483)=0,T483,"")</f>
        <v/>
      </c>
      <c r="V483" s="3" t="str">
        <f t="shared" si="332"/>
        <v>CHEST_ITEM_TYPE_T4_SHARD,CHEST_ITEM_TYPE_T1_PART</v>
      </c>
      <c r="W483" s="13" t="str">
        <f t="shared" si="325"/>
        <v/>
      </c>
      <c r="X483" s="3" t="str">
        <f t="shared" si="326"/>
        <v/>
      </c>
      <c r="Y483" s="3" t="str">
        <f t="shared" si="333"/>
        <v>45.0%,38.0%</v>
      </c>
    </row>
    <row r="484" spans="2:25" x14ac:dyDescent="0.3">
      <c r="B484" s="2">
        <f>数据源!AL516</f>
        <v>10</v>
      </c>
      <c r="C484" s="2" t="str">
        <f>数据源!AM516</f>
        <v>T1HP3</v>
      </c>
      <c r="D484" s="2" t="str">
        <f>数据源!AN516</f>
        <v>部件</v>
      </c>
      <c r="E484" s="2">
        <f>数据源!AO516</f>
        <v>9</v>
      </c>
      <c r="F484" s="2">
        <f>数据源!AP516</f>
        <v>2</v>
      </c>
      <c r="G484" s="2">
        <f>数据源!AQ516</f>
        <v>3.8E-3</v>
      </c>
      <c r="H484" s="2">
        <f>数据源!AR516</f>
        <v>2.1216666666666668E-2</v>
      </c>
      <c r="I484" s="2">
        <f>数据源!AS516</f>
        <v>212</v>
      </c>
      <c r="J484" s="3">
        <f t="shared" si="321"/>
        <v>1</v>
      </c>
      <c r="K484" s="3">
        <f t="shared" si="322"/>
        <v>3</v>
      </c>
      <c r="L484" s="3" t="str">
        <f t="shared" si="327"/>
        <v>部件</v>
      </c>
      <c r="M484" s="3">
        <f t="shared" ca="1" si="328"/>
        <v>91203</v>
      </c>
      <c r="N484" s="3" t="str">
        <f t="shared" ca="1" si="329"/>
        <v>51411,52411,53411,51421,52421,53421,51431,52431,53431,91001,91003,91005,91101,91103,91105,91201,91203</v>
      </c>
      <c r="O484" s="3" t="str">
        <f t="shared" si="330"/>
        <v>532,532,532,532,532,532,443,443,443,212,212,212,212,212,212,212,212</v>
      </c>
      <c r="P484" s="1" t="str">
        <f t="shared" si="331"/>
        <v>(1,2),(1,2),(1,2),(1,1),(1,1),(1,1),(1,1),(1,1),(1,1),(1,3),(1,3),(1,3),(1,3),(1,3),(1,3),(1,3),(1,3)</v>
      </c>
      <c r="Q484" s="3" t="str">
        <f>IF(D484="坦克碎片",VLOOKUP(C484,道具信息!$N$2:$O$291,2,FALSE)&amp;"碎片",VLOOKUP(C484,道具信息!$N$2:$O$291,2,FALSE))</f>
        <v>T1部件</v>
      </c>
      <c r="R484" s="3">
        <f t="shared" si="319"/>
        <v>3816</v>
      </c>
      <c r="S484" s="11">
        <f t="shared" si="320"/>
        <v>0.38</v>
      </c>
      <c r="T484" s="3" t="str">
        <f>VLOOKUP(Q484,道具信息!$Q$3:$S$20,2,FALSE)</f>
        <v>CHEST_ITEM_TYPE_T1_PART</v>
      </c>
      <c r="U484" s="3" t="str">
        <f>IF(COUNTIF(U$468:U483,T484)=0,T484,"")</f>
        <v/>
      </c>
      <c r="V484" s="3" t="str">
        <f t="shared" si="332"/>
        <v>CHEST_ITEM_TYPE_T4_SHARD,CHEST_ITEM_TYPE_T1_PART</v>
      </c>
      <c r="W484" s="13" t="str">
        <f t="shared" si="325"/>
        <v/>
      </c>
      <c r="X484" s="3" t="str">
        <f t="shared" si="326"/>
        <v/>
      </c>
      <c r="Y484" s="3" t="str">
        <f t="shared" si="333"/>
        <v>45.0%,38.0%</v>
      </c>
    </row>
    <row r="485" spans="2:25" x14ac:dyDescent="0.3">
      <c r="B485" s="2">
        <f>数据源!AL517</f>
        <v>10</v>
      </c>
      <c r="C485" s="2" t="str">
        <f>数据源!AM517</f>
        <v>T1HP5</v>
      </c>
      <c r="D485" s="2" t="str">
        <f>数据源!AN517</f>
        <v>部件</v>
      </c>
      <c r="E485" s="2">
        <f>数据源!AO517</f>
        <v>9</v>
      </c>
      <c r="F485" s="2">
        <f>数据源!AP517</f>
        <v>2</v>
      </c>
      <c r="G485" s="2">
        <f>数据源!AQ517</f>
        <v>3.8E-3</v>
      </c>
      <c r="H485" s="2">
        <f>数据源!AR517</f>
        <v>2.1216666666666668E-2</v>
      </c>
      <c r="I485" s="2">
        <f>数据源!AS517</f>
        <v>212</v>
      </c>
      <c r="J485" s="3">
        <f t="shared" si="321"/>
        <v>1</v>
      </c>
      <c r="K485" s="3">
        <f t="shared" si="322"/>
        <v>3</v>
      </c>
      <c r="L485" s="3" t="str">
        <f t="shared" si="327"/>
        <v>部件</v>
      </c>
      <c r="M485" s="3">
        <f t="shared" ca="1" si="328"/>
        <v>91205</v>
      </c>
      <c r="N485" s="3" t="str">
        <f t="shared" ca="1" si="329"/>
        <v>51411,52411,53411,51421,52421,53421,51431,52431,53431,91001,91003,91005,91101,91103,91105,91201,91203,91205</v>
      </c>
      <c r="O485" s="3" t="str">
        <f t="shared" si="330"/>
        <v>532,532,532,532,532,532,443,443,443,212,212,212,212,212,212,212,212,212</v>
      </c>
      <c r="P485" s="1" t="str">
        <f t="shared" si="331"/>
        <v>(1,2),(1,2),(1,2),(1,1),(1,1),(1,1),(1,1),(1,1),(1,1),(1,3),(1,3),(1,3),(1,3),(1,3),(1,3),(1,3),(1,3),(1,3)</v>
      </c>
      <c r="Q485" s="3" t="str">
        <f>IF(D485="坦克碎片",VLOOKUP(C485,道具信息!$N$2:$O$291,2,FALSE)&amp;"碎片",VLOOKUP(C485,道具信息!$N$2:$O$291,2,FALSE))</f>
        <v>T1部件</v>
      </c>
      <c r="R485" s="3">
        <f t="shared" si="319"/>
        <v>3816</v>
      </c>
      <c r="S485" s="11">
        <f t="shared" si="320"/>
        <v>0.38</v>
      </c>
      <c r="T485" s="3" t="str">
        <f>VLOOKUP(Q485,道具信息!$Q$3:$S$20,2,FALSE)</f>
        <v>CHEST_ITEM_TYPE_T1_PART</v>
      </c>
      <c r="U485" s="3" t="str">
        <f>IF(COUNTIF(U$468:U484,T485)=0,T485,"")</f>
        <v/>
      </c>
      <c r="V485" s="3" t="str">
        <f t="shared" si="332"/>
        <v>CHEST_ITEM_TYPE_T4_SHARD,CHEST_ITEM_TYPE_T1_PART</v>
      </c>
      <c r="W485" s="13" t="str">
        <f t="shared" si="325"/>
        <v/>
      </c>
      <c r="X485" s="3" t="str">
        <f t="shared" si="326"/>
        <v/>
      </c>
      <c r="Y485" s="3" t="str">
        <f t="shared" si="333"/>
        <v>45.0%,38.0%</v>
      </c>
    </row>
    <row r="486" spans="2:25" x14ac:dyDescent="0.3">
      <c r="B486" s="2">
        <f>数据源!AL518</f>
        <v>10</v>
      </c>
      <c r="C486" s="2" t="str">
        <f>数据源!AM518</f>
        <v>T1LP2</v>
      </c>
      <c r="D486" s="2" t="str">
        <f>数据源!AN518</f>
        <v>部件</v>
      </c>
      <c r="E486" s="2">
        <f>数据源!AO518</f>
        <v>9</v>
      </c>
      <c r="F486" s="2">
        <f>数据源!AP518</f>
        <v>2</v>
      </c>
      <c r="G486" s="2">
        <f>数据源!AQ518</f>
        <v>3.8E-3</v>
      </c>
      <c r="H486" s="2">
        <f>数据源!AR518</f>
        <v>2.1216666666666668E-2</v>
      </c>
      <c r="I486" s="2">
        <f>数据源!AS518</f>
        <v>212</v>
      </c>
      <c r="J486" s="3">
        <f t="shared" si="321"/>
        <v>1</v>
      </c>
      <c r="K486" s="3">
        <f t="shared" si="322"/>
        <v>3</v>
      </c>
      <c r="L486" s="3" t="str">
        <f t="shared" si="327"/>
        <v>部件</v>
      </c>
      <c r="M486" s="3">
        <f t="shared" ca="1" si="328"/>
        <v>91002</v>
      </c>
      <c r="N486" s="3" t="str">
        <f t="shared" ca="1" si="329"/>
        <v>51411,52411,53411,51421,52421,53421,51431,52431,53431,91001,91003,91005,91101,91103,91105,91201,91203,91205,91002</v>
      </c>
      <c r="O486" s="3" t="str">
        <f t="shared" si="330"/>
        <v>532,532,532,532,532,532,443,443,443,212,212,212,212,212,212,212,212,212,212</v>
      </c>
      <c r="P486" s="1" t="str">
        <f t="shared" si="331"/>
        <v>(1,2),(1,2),(1,2),(1,1),(1,1),(1,1),(1,1),(1,1),(1,1),(1,3),(1,3),(1,3),(1,3),(1,3),(1,3),(1,3),(1,3),(1,3),(1,3)</v>
      </c>
      <c r="Q486" s="3" t="str">
        <f>IF(D486="坦克碎片",VLOOKUP(C486,道具信息!$N$2:$O$291,2,FALSE)&amp;"碎片",VLOOKUP(C486,道具信息!$N$2:$O$291,2,FALSE))</f>
        <v>T1部件</v>
      </c>
      <c r="R486" s="3">
        <f t="shared" si="319"/>
        <v>3816</v>
      </c>
      <c r="S486" s="11">
        <f t="shared" si="320"/>
        <v>0.38</v>
      </c>
      <c r="T486" s="3" t="str">
        <f>VLOOKUP(Q486,道具信息!$Q$3:$S$20,2,FALSE)</f>
        <v>CHEST_ITEM_TYPE_T1_PART</v>
      </c>
      <c r="U486" s="3" t="str">
        <f>IF(COUNTIF(U$468:U485,T486)=0,T486,"")</f>
        <v/>
      </c>
      <c r="V486" s="3" t="str">
        <f t="shared" si="332"/>
        <v>CHEST_ITEM_TYPE_T4_SHARD,CHEST_ITEM_TYPE_T1_PART</v>
      </c>
      <c r="W486" s="13" t="str">
        <f t="shared" si="325"/>
        <v/>
      </c>
      <c r="X486" s="3" t="str">
        <f t="shared" si="326"/>
        <v/>
      </c>
      <c r="Y486" s="3" t="str">
        <f t="shared" si="333"/>
        <v>45.0%,38.0%</v>
      </c>
    </row>
    <row r="487" spans="2:25" x14ac:dyDescent="0.3">
      <c r="B487" s="2">
        <f>数据源!AL519</f>
        <v>10</v>
      </c>
      <c r="C487" s="2" t="str">
        <f>数据源!AM519</f>
        <v>T1LP4</v>
      </c>
      <c r="D487" s="2" t="str">
        <f>数据源!AN519</f>
        <v>部件</v>
      </c>
      <c r="E487" s="2">
        <f>数据源!AO519</f>
        <v>9</v>
      </c>
      <c r="F487" s="2">
        <f>数据源!AP519</f>
        <v>2</v>
      </c>
      <c r="G487" s="2">
        <f>数据源!AQ519</f>
        <v>3.8E-3</v>
      </c>
      <c r="H487" s="2">
        <f>数据源!AR519</f>
        <v>2.1216666666666668E-2</v>
      </c>
      <c r="I487" s="2">
        <f>数据源!AS519</f>
        <v>212</v>
      </c>
      <c r="J487" s="3">
        <f t="shared" si="321"/>
        <v>1</v>
      </c>
      <c r="K487" s="3">
        <f t="shared" si="322"/>
        <v>3</v>
      </c>
      <c r="L487" s="3" t="str">
        <f t="shared" si="327"/>
        <v>部件</v>
      </c>
      <c r="M487" s="3">
        <f t="shared" ca="1" si="328"/>
        <v>91004</v>
      </c>
      <c r="N487" s="3" t="str">
        <f t="shared" ca="1" si="329"/>
        <v>51411,52411,53411,51421,52421,53421,51431,52431,53431,91001,91003,91005,91101,91103,91105,91201,91203,91205,91002,91004</v>
      </c>
      <c r="O487" s="3" t="str">
        <f t="shared" si="330"/>
        <v>532,532,532,532,532,532,443,443,443,212,212,212,212,212,212,212,212,212,212,212</v>
      </c>
      <c r="P487" s="1" t="str">
        <f t="shared" si="331"/>
        <v>(1,2),(1,2),(1,2),(1,1),(1,1),(1,1),(1,1),(1,1),(1,1),(1,3),(1,3),(1,3),(1,3),(1,3),(1,3),(1,3),(1,3),(1,3),(1,3),(1,3)</v>
      </c>
      <c r="Q487" s="3" t="str">
        <f>IF(D487="坦克碎片",VLOOKUP(C487,道具信息!$N$2:$O$291,2,FALSE)&amp;"碎片",VLOOKUP(C487,道具信息!$N$2:$O$291,2,FALSE))</f>
        <v>T1部件</v>
      </c>
      <c r="R487" s="3">
        <f t="shared" si="319"/>
        <v>3816</v>
      </c>
      <c r="S487" s="11">
        <f t="shared" si="320"/>
        <v>0.38</v>
      </c>
      <c r="T487" s="3" t="str">
        <f>VLOOKUP(Q487,道具信息!$Q$3:$S$20,2,FALSE)</f>
        <v>CHEST_ITEM_TYPE_T1_PART</v>
      </c>
      <c r="U487" s="3" t="str">
        <f>IF(COUNTIF(U$468:U486,T487)=0,T487,"")</f>
        <v/>
      </c>
      <c r="V487" s="3" t="str">
        <f t="shared" si="332"/>
        <v>CHEST_ITEM_TYPE_T4_SHARD,CHEST_ITEM_TYPE_T1_PART</v>
      </c>
      <c r="W487" s="13" t="str">
        <f t="shared" si="325"/>
        <v/>
      </c>
      <c r="X487" s="3" t="str">
        <f t="shared" si="326"/>
        <v/>
      </c>
      <c r="Y487" s="3" t="str">
        <f t="shared" si="333"/>
        <v>45.0%,38.0%</v>
      </c>
    </row>
    <row r="488" spans="2:25" x14ac:dyDescent="0.3">
      <c r="B488" s="2">
        <f>数据源!AL520</f>
        <v>10</v>
      </c>
      <c r="C488" s="2" t="str">
        <f>数据源!AM520</f>
        <v>T1LP6</v>
      </c>
      <c r="D488" s="2" t="str">
        <f>数据源!AN520</f>
        <v>部件</v>
      </c>
      <c r="E488" s="2">
        <f>数据源!AO520</f>
        <v>9</v>
      </c>
      <c r="F488" s="2">
        <f>数据源!AP520</f>
        <v>2</v>
      </c>
      <c r="G488" s="2">
        <f>数据源!AQ520</f>
        <v>3.8E-3</v>
      </c>
      <c r="H488" s="2">
        <f>数据源!AR520</f>
        <v>2.1216666666666668E-2</v>
      </c>
      <c r="I488" s="2">
        <f>数据源!AS520</f>
        <v>212</v>
      </c>
      <c r="J488" s="3">
        <f t="shared" si="321"/>
        <v>1</v>
      </c>
      <c r="K488" s="3">
        <f t="shared" si="322"/>
        <v>3</v>
      </c>
      <c r="L488" s="3" t="str">
        <f t="shared" si="327"/>
        <v>部件</v>
      </c>
      <c r="M488" s="3">
        <f t="shared" ca="1" si="328"/>
        <v>91006</v>
      </c>
      <c r="N488" s="3" t="str">
        <f t="shared" ca="1" si="329"/>
        <v>51411,52411,53411,51421,52421,53421,51431,52431,53431,91001,91003,91005,91101,91103,91105,91201,91203,91205,91002,91004,91006</v>
      </c>
      <c r="O488" s="3" t="str">
        <f t="shared" si="330"/>
        <v>532,532,532,532,532,532,443,443,443,212,212,212,212,212,212,212,212,212,212,212,212</v>
      </c>
      <c r="P488" s="1" t="str">
        <f t="shared" si="331"/>
        <v>(1,2),(1,2),(1,2),(1,1),(1,1),(1,1),(1,1),(1,1),(1,1),(1,3),(1,3),(1,3),(1,3),(1,3),(1,3),(1,3),(1,3),(1,3),(1,3),(1,3),(1,3)</v>
      </c>
      <c r="Q488" s="3" t="str">
        <f>IF(D488="坦克碎片",VLOOKUP(C488,道具信息!$N$2:$O$291,2,FALSE)&amp;"碎片",VLOOKUP(C488,道具信息!$N$2:$O$291,2,FALSE))</f>
        <v>T1部件</v>
      </c>
      <c r="R488" s="3">
        <f t="shared" si="319"/>
        <v>3816</v>
      </c>
      <c r="S488" s="11">
        <f t="shared" si="320"/>
        <v>0.38</v>
      </c>
      <c r="T488" s="3" t="str">
        <f>VLOOKUP(Q488,道具信息!$Q$3:$S$20,2,FALSE)</f>
        <v>CHEST_ITEM_TYPE_T1_PART</v>
      </c>
      <c r="U488" s="3" t="str">
        <f>IF(COUNTIF(U$468:U487,T488)=0,T488,"")</f>
        <v/>
      </c>
      <c r="V488" s="3" t="str">
        <f t="shared" si="332"/>
        <v>CHEST_ITEM_TYPE_T4_SHARD,CHEST_ITEM_TYPE_T1_PART</v>
      </c>
      <c r="W488" s="13" t="str">
        <f t="shared" si="325"/>
        <v/>
      </c>
      <c r="X488" s="3" t="str">
        <f t="shared" si="326"/>
        <v/>
      </c>
      <c r="Y488" s="3" t="str">
        <f t="shared" si="333"/>
        <v>45.0%,38.0%</v>
      </c>
    </row>
    <row r="489" spans="2:25" x14ac:dyDescent="0.3">
      <c r="B489" s="2">
        <f>数据源!AL521</f>
        <v>10</v>
      </c>
      <c r="C489" s="2" t="str">
        <f>数据源!AM521</f>
        <v>T1MP2</v>
      </c>
      <c r="D489" s="2" t="str">
        <f>数据源!AN521</f>
        <v>部件</v>
      </c>
      <c r="E489" s="2">
        <f>数据源!AO521</f>
        <v>9</v>
      </c>
      <c r="F489" s="2">
        <f>数据源!AP521</f>
        <v>2</v>
      </c>
      <c r="G489" s="2">
        <f>数据源!AQ521</f>
        <v>3.8E-3</v>
      </c>
      <c r="H489" s="2">
        <f>数据源!AR521</f>
        <v>2.1216666666666668E-2</v>
      </c>
      <c r="I489" s="2">
        <f>数据源!AS521</f>
        <v>212</v>
      </c>
      <c r="J489" s="3">
        <f t="shared" si="321"/>
        <v>1</v>
      </c>
      <c r="K489" s="3">
        <f t="shared" si="322"/>
        <v>3</v>
      </c>
      <c r="L489" s="3" t="str">
        <f t="shared" ref="L489:L494" si="334">RIGHT(D489,2)</f>
        <v>部件</v>
      </c>
      <c r="M489" s="3">
        <f t="shared" ref="M489:M494" ca="1" si="335">IF(OR(L489="坦克",L489="碎片"),VLOOKUP(C489,INDIRECT("坦克ID"),MATCH(L489&amp;"ID",INDIRECT("坦克标头"),0),FALSE),VLOOKUP(C489,INDIRECT(L489&amp;"ID"),2,FALSE))</f>
        <v>91102</v>
      </c>
      <c r="N489" s="3" t="str">
        <f t="shared" ref="N489:N494" ca="1" si="336">N488&amp;","&amp;M489</f>
        <v>51411,52411,53411,51421,52421,53421,51431,52431,53431,91001,91003,91005,91101,91103,91105,91201,91203,91205,91002,91004,91006,91102</v>
      </c>
      <c r="O489" s="3" t="str">
        <f t="shared" ref="O489:O494" si="337">O488&amp;","&amp;I489</f>
        <v>532,532,532,532,532,532,443,443,443,212,212,212,212,212,212,212,212,212,212,212,212,212</v>
      </c>
      <c r="P489" s="1" t="str">
        <f t="shared" ref="P489:P494" si="338">P488&amp;","&amp;"("&amp;J489&amp;","&amp;K489&amp;")"</f>
        <v>(1,2),(1,2),(1,2),(1,1),(1,1),(1,1),(1,1),(1,1),(1,1),(1,3),(1,3),(1,3),(1,3),(1,3),(1,3),(1,3),(1,3),(1,3),(1,3),(1,3),(1,3),(1,3)</v>
      </c>
      <c r="Q489" s="3" t="str">
        <f>IF(D489="坦克碎片",VLOOKUP(C489,道具信息!$N$2:$O$291,2,FALSE)&amp;"碎片",VLOOKUP(C489,道具信息!$N$2:$O$291,2,FALSE))</f>
        <v>T1部件</v>
      </c>
      <c r="R489" s="3">
        <f t="shared" si="319"/>
        <v>3816</v>
      </c>
      <c r="S489" s="11">
        <f t="shared" si="320"/>
        <v>0.38</v>
      </c>
      <c r="T489" s="3" t="str">
        <f>VLOOKUP(Q489,道具信息!$Q$3:$S$20,2,FALSE)</f>
        <v>CHEST_ITEM_TYPE_T1_PART</v>
      </c>
      <c r="U489" s="3" t="str">
        <f>IF(COUNTIF(U$468:U488,T489)=0,T489,"")</f>
        <v/>
      </c>
      <c r="V489" s="3" t="str">
        <f t="shared" si="332"/>
        <v>CHEST_ITEM_TYPE_T4_SHARD,CHEST_ITEM_TYPE_T1_PART</v>
      </c>
      <c r="W489" s="13" t="str">
        <f t="shared" si="325"/>
        <v/>
      </c>
      <c r="X489" s="3" t="str">
        <f t="shared" si="326"/>
        <v/>
      </c>
      <c r="Y489" s="3" t="str">
        <f t="shared" si="333"/>
        <v>45.0%,38.0%</v>
      </c>
    </row>
    <row r="490" spans="2:25" x14ac:dyDescent="0.3">
      <c r="B490" s="2">
        <f>数据源!AL522</f>
        <v>10</v>
      </c>
      <c r="C490" s="2" t="str">
        <f>数据源!AM522</f>
        <v>T1MP4</v>
      </c>
      <c r="D490" s="2" t="str">
        <f>数据源!AN522</f>
        <v>部件</v>
      </c>
      <c r="E490" s="2">
        <f>数据源!AO522</f>
        <v>9</v>
      </c>
      <c r="F490" s="2">
        <f>数据源!AP522</f>
        <v>2</v>
      </c>
      <c r="G490" s="2">
        <f>数据源!AQ522</f>
        <v>3.8E-3</v>
      </c>
      <c r="H490" s="2">
        <f>数据源!AR522</f>
        <v>2.1216666666666668E-2</v>
      </c>
      <c r="I490" s="2">
        <f>数据源!AS522</f>
        <v>212</v>
      </c>
      <c r="J490" s="3">
        <f t="shared" si="321"/>
        <v>1</v>
      </c>
      <c r="K490" s="3">
        <f t="shared" si="322"/>
        <v>3</v>
      </c>
      <c r="L490" s="3" t="str">
        <f t="shared" si="334"/>
        <v>部件</v>
      </c>
      <c r="M490" s="3">
        <f t="shared" ca="1" si="335"/>
        <v>91104</v>
      </c>
      <c r="N490" s="3" t="str">
        <f t="shared" ca="1" si="336"/>
        <v>51411,52411,53411,51421,52421,53421,51431,52431,53431,91001,91003,91005,91101,91103,91105,91201,91203,91205,91002,91004,91006,91102,91104</v>
      </c>
      <c r="O490" s="3" t="str">
        <f t="shared" si="337"/>
        <v>532,532,532,532,532,532,443,443,443,212,212,212,212,212,212,212,212,212,212,212,212,212,212</v>
      </c>
      <c r="P490" s="1" t="str">
        <f t="shared" si="338"/>
        <v>(1,2),(1,2),(1,2),(1,1),(1,1),(1,1),(1,1),(1,1),(1,1),(1,3),(1,3),(1,3),(1,3),(1,3),(1,3),(1,3),(1,3),(1,3),(1,3),(1,3),(1,3),(1,3),(1,3)</v>
      </c>
      <c r="Q490" s="3" t="str">
        <f>IF(D490="坦克碎片",VLOOKUP(C490,道具信息!$N$2:$O$291,2,FALSE)&amp;"碎片",VLOOKUP(C490,道具信息!$N$2:$O$291,2,FALSE))</f>
        <v>T1部件</v>
      </c>
      <c r="R490" s="3">
        <f t="shared" si="319"/>
        <v>3816</v>
      </c>
      <c r="S490" s="11">
        <f t="shared" si="320"/>
        <v>0.38</v>
      </c>
      <c r="T490" s="3" t="str">
        <f>VLOOKUP(Q490,道具信息!$Q$3:$S$20,2,FALSE)</f>
        <v>CHEST_ITEM_TYPE_T1_PART</v>
      </c>
      <c r="U490" s="3" t="str">
        <f>IF(COUNTIF(U$468:U489,T490)=0,T490,"")</f>
        <v/>
      </c>
      <c r="V490" s="3" t="str">
        <f t="shared" si="332"/>
        <v>CHEST_ITEM_TYPE_T4_SHARD,CHEST_ITEM_TYPE_T1_PART</v>
      </c>
      <c r="W490" s="13" t="str">
        <f t="shared" si="325"/>
        <v/>
      </c>
      <c r="X490" s="3" t="str">
        <f t="shared" si="326"/>
        <v/>
      </c>
      <c r="Y490" s="3" t="str">
        <f t="shared" si="333"/>
        <v>45.0%,38.0%</v>
      </c>
    </row>
    <row r="491" spans="2:25" x14ac:dyDescent="0.3">
      <c r="B491" s="2">
        <f>数据源!AL523</f>
        <v>10</v>
      </c>
      <c r="C491" s="2" t="str">
        <f>数据源!AM523</f>
        <v>T1MP6</v>
      </c>
      <c r="D491" s="2" t="str">
        <f>数据源!AN523</f>
        <v>部件</v>
      </c>
      <c r="E491" s="2">
        <f>数据源!AO523</f>
        <v>9</v>
      </c>
      <c r="F491" s="2">
        <f>数据源!AP523</f>
        <v>2</v>
      </c>
      <c r="G491" s="2">
        <f>数据源!AQ523</f>
        <v>3.8E-3</v>
      </c>
      <c r="H491" s="2">
        <f>数据源!AR523</f>
        <v>2.1216666666666668E-2</v>
      </c>
      <c r="I491" s="2">
        <f>数据源!AS523</f>
        <v>212</v>
      </c>
      <c r="J491" s="3">
        <f t="shared" si="321"/>
        <v>1</v>
      </c>
      <c r="K491" s="3">
        <f t="shared" si="322"/>
        <v>3</v>
      </c>
      <c r="L491" s="3" t="str">
        <f t="shared" si="334"/>
        <v>部件</v>
      </c>
      <c r="M491" s="3">
        <f t="shared" ca="1" si="335"/>
        <v>91106</v>
      </c>
      <c r="N491" s="3" t="str">
        <f t="shared" ca="1" si="336"/>
        <v>51411,52411,53411,51421,52421,53421,51431,52431,53431,91001,91003,91005,91101,91103,91105,91201,91203,91205,91002,91004,91006,91102,91104,91106</v>
      </c>
      <c r="O491" s="3" t="str">
        <f t="shared" si="337"/>
        <v>532,532,532,532,532,532,443,443,443,212,212,212,212,212,212,212,212,212,212,212,212,212,212,212</v>
      </c>
      <c r="P491" s="1" t="str">
        <f t="shared" si="338"/>
        <v>(1,2),(1,2),(1,2),(1,1),(1,1),(1,1),(1,1),(1,1),(1,1),(1,3),(1,3),(1,3),(1,3),(1,3),(1,3),(1,3),(1,3),(1,3),(1,3),(1,3),(1,3),(1,3),(1,3),(1,3)</v>
      </c>
      <c r="Q491" s="3" t="str">
        <f>IF(D491="坦克碎片",VLOOKUP(C491,道具信息!$N$2:$O$291,2,FALSE)&amp;"碎片",VLOOKUP(C491,道具信息!$N$2:$O$291,2,FALSE))</f>
        <v>T1部件</v>
      </c>
      <c r="R491" s="3">
        <f t="shared" si="319"/>
        <v>3816</v>
      </c>
      <c r="S491" s="11">
        <f t="shared" si="320"/>
        <v>0.38</v>
      </c>
      <c r="T491" s="3" t="str">
        <f>VLOOKUP(Q491,道具信息!$Q$3:$S$20,2,FALSE)</f>
        <v>CHEST_ITEM_TYPE_T1_PART</v>
      </c>
      <c r="U491" s="3" t="str">
        <f>IF(COUNTIF(U$468:U490,T491)=0,T491,"")</f>
        <v/>
      </c>
      <c r="V491" s="3" t="str">
        <f t="shared" si="332"/>
        <v>CHEST_ITEM_TYPE_T4_SHARD,CHEST_ITEM_TYPE_T1_PART</v>
      </c>
      <c r="W491" s="13" t="str">
        <f t="shared" si="325"/>
        <v/>
      </c>
      <c r="X491" s="3" t="str">
        <f t="shared" si="326"/>
        <v/>
      </c>
      <c r="Y491" s="3" t="str">
        <f t="shared" si="333"/>
        <v>45.0%,38.0%</v>
      </c>
    </row>
    <row r="492" spans="2:25" x14ac:dyDescent="0.3">
      <c r="B492" s="2">
        <f>数据源!AL524</f>
        <v>10</v>
      </c>
      <c r="C492" s="2" t="str">
        <f>数据源!AM524</f>
        <v>T1HP2</v>
      </c>
      <c r="D492" s="2" t="str">
        <f>数据源!AN524</f>
        <v>部件</v>
      </c>
      <c r="E492" s="2">
        <f>数据源!AO524</f>
        <v>9</v>
      </c>
      <c r="F492" s="2">
        <f>数据源!AP524</f>
        <v>2</v>
      </c>
      <c r="G492" s="2">
        <f>数据源!AQ524</f>
        <v>3.8E-3</v>
      </c>
      <c r="H492" s="2">
        <f>数据源!AR524</f>
        <v>2.1216666666666668E-2</v>
      </c>
      <c r="I492" s="2">
        <f>数据源!AS524</f>
        <v>212</v>
      </c>
      <c r="J492" s="3">
        <f t="shared" si="321"/>
        <v>1</v>
      </c>
      <c r="K492" s="3">
        <f t="shared" si="322"/>
        <v>3</v>
      </c>
      <c r="L492" s="3" t="str">
        <f t="shared" si="334"/>
        <v>部件</v>
      </c>
      <c r="M492" s="3">
        <f t="shared" ca="1" si="335"/>
        <v>91202</v>
      </c>
      <c r="N492" s="3" t="str">
        <f t="shared" ca="1" si="336"/>
        <v>51411,52411,53411,51421,52421,53421,51431,52431,53431,91001,91003,91005,91101,91103,91105,91201,91203,91205,91002,91004,91006,91102,91104,91106,91202</v>
      </c>
      <c r="O492" s="3" t="str">
        <f t="shared" si="337"/>
        <v>532,532,532,532,532,532,443,443,443,212,212,212,212,212,212,212,212,212,212,212,212,212,212,212,212</v>
      </c>
      <c r="P492" s="1" t="str">
        <f t="shared" si="338"/>
        <v>(1,2),(1,2),(1,2),(1,1),(1,1),(1,1),(1,1),(1,1),(1,1),(1,3),(1,3),(1,3),(1,3),(1,3),(1,3),(1,3),(1,3),(1,3),(1,3),(1,3),(1,3),(1,3),(1,3),(1,3),(1,3)</v>
      </c>
      <c r="Q492" s="3" t="str">
        <f>IF(D492="坦克碎片",VLOOKUP(C492,道具信息!$N$2:$O$291,2,FALSE)&amp;"碎片",VLOOKUP(C492,道具信息!$N$2:$O$291,2,FALSE))</f>
        <v>T1部件</v>
      </c>
      <c r="R492" s="3">
        <f t="shared" si="319"/>
        <v>3816</v>
      </c>
      <c r="S492" s="11">
        <f t="shared" si="320"/>
        <v>0.38</v>
      </c>
      <c r="T492" s="3" t="str">
        <f>VLOOKUP(Q492,道具信息!$Q$3:$S$20,2,FALSE)</f>
        <v>CHEST_ITEM_TYPE_T1_PART</v>
      </c>
      <c r="U492" s="3" t="str">
        <f>IF(COUNTIF(U$468:U491,T492)=0,T492,"")</f>
        <v/>
      </c>
      <c r="V492" s="3" t="str">
        <f t="shared" si="332"/>
        <v>CHEST_ITEM_TYPE_T4_SHARD,CHEST_ITEM_TYPE_T1_PART</v>
      </c>
      <c r="W492" s="13" t="str">
        <f t="shared" si="325"/>
        <v/>
      </c>
      <c r="X492" s="3" t="str">
        <f t="shared" si="326"/>
        <v/>
      </c>
      <c r="Y492" s="3" t="str">
        <f t="shared" si="333"/>
        <v>45.0%,38.0%</v>
      </c>
    </row>
    <row r="493" spans="2:25" x14ac:dyDescent="0.3">
      <c r="B493" s="2">
        <f>数据源!AL525</f>
        <v>10</v>
      </c>
      <c r="C493" s="2" t="str">
        <f>数据源!AM525</f>
        <v>T1HP4</v>
      </c>
      <c r="D493" s="2" t="str">
        <f>数据源!AN525</f>
        <v>部件</v>
      </c>
      <c r="E493" s="2">
        <f>数据源!AO525</f>
        <v>9</v>
      </c>
      <c r="F493" s="2">
        <f>数据源!AP525</f>
        <v>2</v>
      </c>
      <c r="G493" s="2">
        <f>数据源!AQ525</f>
        <v>3.8E-3</v>
      </c>
      <c r="H493" s="2">
        <f>数据源!AR525</f>
        <v>2.1216666666666668E-2</v>
      </c>
      <c r="I493" s="2">
        <f>数据源!AS525</f>
        <v>212</v>
      </c>
      <c r="J493" s="3">
        <f t="shared" si="321"/>
        <v>1</v>
      </c>
      <c r="K493" s="3">
        <f t="shared" si="322"/>
        <v>3</v>
      </c>
      <c r="L493" s="3" t="str">
        <f t="shared" si="334"/>
        <v>部件</v>
      </c>
      <c r="M493" s="3">
        <f t="shared" ca="1" si="335"/>
        <v>91204</v>
      </c>
      <c r="N493" s="3" t="str">
        <f t="shared" ca="1" si="336"/>
        <v>51411,52411,53411,51421,52421,53421,51431,52431,53431,91001,91003,91005,91101,91103,91105,91201,91203,91205,91002,91004,91006,91102,91104,91106,91202,91204</v>
      </c>
      <c r="O493" s="3" t="str">
        <f t="shared" si="337"/>
        <v>532,532,532,532,532,532,443,443,443,212,212,212,212,212,212,212,212,212,212,212,212,212,212,212,212,212</v>
      </c>
      <c r="P493" s="1" t="str">
        <f t="shared" si="338"/>
        <v>(1,2),(1,2),(1,2),(1,1),(1,1),(1,1),(1,1),(1,1),(1,1),(1,3),(1,3),(1,3),(1,3),(1,3),(1,3),(1,3),(1,3),(1,3),(1,3),(1,3),(1,3),(1,3),(1,3),(1,3),(1,3),(1,3)</v>
      </c>
      <c r="Q493" s="3" t="str">
        <f>IF(D493="坦克碎片",VLOOKUP(C493,道具信息!$N$2:$O$291,2,FALSE)&amp;"碎片",VLOOKUP(C493,道具信息!$N$2:$O$291,2,FALSE))</f>
        <v>T1部件</v>
      </c>
      <c r="R493" s="3">
        <f t="shared" si="319"/>
        <v>3816</v>
      </c>
      <c r="S493" s="11">
        <f t="shared" si="320"/>
        <v>0.38</v>
      </c>
      <c r="T493" s="3" t="str">
        <f>VLOOKUP(Q493,道具信息!$Q$3:$S$20,2,FALSE)</f>
        <v>CHEST_ITEM_TYPE_T1_PART</v>
      </c>
      <c r="U493" s="3" t="str">
        <f>IF(COUNTIF(U$468:U492,T493)=0,T493,"")</f>
        <v/>
      </c>
      <c r="V493" s="3" t="str">
        <f t="shared" si="332"/>
        <v>CHEST_ITEM_TYPE_T4_SHARD,CHEST_ITEM_TYPE_T1_PART</v>
      </c>
      <c r="W493" s="13" t="str">
        <f t="shared" si="325"/>
        <v/>
      </c>
      <c r="X493" s="3" t="str">
        <f t="shared" si="326"/>
        <v/>
      </c>
      <c r="Y493" s="3" t="str">
        <f t="shared" si="333"/>
        <v>45.0%,38.0%</v>
      </c>
    </row>
    <row r="494" spans="2:25" x14ac:dyDescent="0.3">
      <c r="B494" s="2">
        <f>数据源!AL526</f>
        <v>10</v>
      </c>
      <c r="C494" s="2" t="str">
        <f>数据源!AM526</f>
        <v>T1HP6</v>
      </c>
      <c r="D494" s="2" t="str">
        <f>数据源!AN526</f>
        <v>部件</v>
      </c>
      <c r="E494" s="2">
        <f>数据源!AO526</f>
        <v>9</v>
      </c>
      <c r="F494" s="2">
        <f>数据源!AP526</f>
        <v>2</v>
      </c>
      <c r="G494" s="2">
        <f>数据源!AQ526</f>
        <v>3.8E-3</v>
      </c>
      <c r="H494" s="2">
        <f>数据源!AR526</f>
        <v>2.1216666666666668E-2</v>
      </c>
      <c r="I494" s="2">
        <f>数据源!AS526</f>
        <v>212</v>
      </c>
      <c r="J494" s="3">
        <f t="shared" si="321"/>
        <v>1</v>
      </c>
      <c r="K494" s="3">
        <f t="shared" si="322"/>
        <v>3</v>
      </c>
      <c r="L494" s="3" t="str">
        <f t="shared" si="334"/>
        <v>部件</v>
      </c>
      <c r="M494" s="3">
        <f t="shared" ca="1" si="335"/>
        <v>91206</v>
      </c>
      <c r="N494" s="3" t="str">
        <f t="shared" ca="1" si="336"/>
        <v>51411,52411,53411,51421,52421,53421,51431,52431,53431,91001,91003,91005,91101,91103,91105,91201,91203,91205,91002,91004,91006,91102,91104,91106,91202,91204,91206</v>
      </c>
      <c r="O494" s="3" t="str">
        <f t="shared" si="337"/>
        <v>532,532,532,532,532,532,443,443,443,212,212,212,212,212,212,212,212,212,212,212,212,212,212,212,212,212,212</v>
      </c>
      <c r="P494" s="1" t="str">
        <f t="shared" si="338"/>
        <v>(1,2),(1,2),(1,2),(1,1),(1,1),(1,1),(1,1),(1,1),(1,1),(1,3),(1,3),(1,3),(1,3),(1,3),(1,3),(1,3),(1,3),(1,3),(1,3),(1,3),(1,3),(1,3),(1,3),(1,3),(1,3),(1,3),(1,3)</v>
      </c>
      <c r="Q494" s="3" t="str">
        <f>IF(D494="坦克碎片",VLOOKUP(C494,道具信息!$N$2:$O$291,2,FALSE)&amp;"碎片",VLOOKUP(C494,道具信息!$N$2:$O$291,2,FALSE))</f>
        <v>T1部件</v>
      </c>
      <c r="R494" s="3">
        <f t="shared" si="319"/>
        <v>3816</v>
      </c>
      <c r="S494" s="11">
        <f t="shared" si="320"/>
        <v>0.38</v>
      </c>
      <c r="T494" s="3" t="str">
        <f>VLOOKUP(Q494,道具信息!$Q$3:$S$20,2,FALSE)</f>
        <v>CHEST_ITEM_TYPE_T1_PART</v>
      </c>
      <c r="U494" s="3" t="str">
        <f>IF(COUNTIF(U$468:U493,T494)=0,T494,"")</f>
        <v/>
      </c>
      <c r="V494" s="3" t="str">
        <f t="shared" si="332"/>
        <v>CHEST_ITEM_TYPE_T4_SHARD,CHEST_ITEM_TYPE_T1_PART</v>
      </c>
      <c r="W494" s="13" t="str">
        <f t="shared" si="325"/>
        <v/>
      </c>
      <c r="X494" s="3" t="str">
        <f t="shared" si="326"/>
        <v/>
      </c>
      <c r="Y494" s="3" t="str">
        <f t="shared" si="333"/>
        <v>45.0%,38.0%</v>
      </c>
    </row>
    <row r="495" spans="2:25" x14ac:dyDescent="0.3">
      <c r="B495" s="2">
        <f>数据源!AL527</f>
        <v>10</v>
      </c>
      <c r="C495" s="2" t="str">
        <f>数据源!AM527</f>
        <v>T2LP1</v>
      </c>
      <c r="D495" s="2" t="str">
        <f>数据源!AN527</f>
        <v>部件</v>
      </c>
      <c r="E495" s="2">
        <f>数据源!AO527</f>
        <v>51.800000000000011</v>
      </c>
      <c r="F495" s="2">
        <f>数据源!AP527</f>
        <v>1.5</v>
      </c>
      <c r="G495" s="2">
        <f>数据源!AQ527</f>
        <v>3.5000000000000001E-3</v>
      </c>
      <c r="H495" s="2">
        <f>数据源!AR527</f>
        <v>4.5270270270270259E-3</v>
      </c>
      <c r="I495" s="2">
        <f>数据源!AS527</f>
        <v>45</v>
      </c>
      <c r="J495" s="3">
        <f>ROUNDUP(IF(F495&gt;1,F495-ROUNDDOWN(SQRT(F495),0),F495),0)</f>
        <v>1</v>
      </c>
      <c r="K495" s="3">
        <f>F495*2-J495</f>
        <v>2</v>
      </c>
      <c r="L495" s="3" t="str">
        <f t="shared" ref="L495:L552" si="339">RIGHT(D495,2)</f>
        <v>部件</v>
      </c>
      <c r="M495" s="3">
        <f t="shared" ref="M495:M552" ca="1" si="340">IF(OR(L495="坦克",L495="碎片"),VLOOKUP(C495,INDIRECT("坦克ID"),MATCH(L495&amp;"ID",INDIRECT("坦克标头"),0),FALSE),VLOOKUP(C495,INDIRECT(L495&amp;"ID"),2,FALSE))</f>
        <v>92001</v>
      </c>
      <c r="N495" s="3" t="str">
        <f t="shared" ref="N495:N552" ca="1" si="341">N494&amp;","&amp;M495</f>
        <v>51411,52411,53411,51421,52421,53421,51431,52431,53431,91001,91003,91005,91101,91103,91105,91201,91203,91205,91002,91004,91006,91102,91104,91106,91202,91204,91206,92001</v>
      </c>
      <c r="O495" s="3" t="str">
        <f t="shared" ref="O495:O552" si="342">O494&amp;","&amp;I495</f>
        <v>532,532,532,532,532,532,443,443,443,212,212,212,212,212,212,212,212,212,212,212,212,212,212,212,212,212,212,45</v>
      </c>
      <c r="P495" s="1" t="str">
        <f t="shared" ref="P495:P552" si="343">P494&amp;","&amp;"("&amp;J495&amp;","&amp;K495&amp;")"</f>
        <v>(1,2),(1,2),(1,2),(1,1),(1,1),(1,1),(1,1),(1,1),(1,1),(1,3),(1,3),(1,3),(1,3),(1,3),(1,3),(1,3),(1,3),(1,3),(1,3),(1,3),(1,3),(1,3),(1,3),(1,3),(1,3),(1,3),(1,3),(1,2)</v>
      </c>
      <c r="Q495" s="3" t="str">
        <f>IF(D495="坦克碎片",VLOOKUP(C495,道具信息!$N$2:$O$291,2,FALSE)&amp;"碎片",VLOOKUP(C495,道具信息!$N$2:$O$291,2,FALSE))</f>
        <v>T2部件</v>
      </c>
      <c r="R495" s="3">
        <f t="shared" si="319"/>
        <v>810</v>
      </c>
      <c r="S495" s="11">
        <f t="shared" si="320"/>
        <v>8.1000000000000003E-2</v>
      </c>
      <c r="T495" s="3" t="str">
        <f>VLOOKUP(Q495,道具信息!$Q$3:$S$20,2,FALSE)</f>
        <v>CHEST_ITEM_TYPE_T2_PART</v>
      </c>
      <c r="U495" s="3" t="str">
        <f>IF(COUNTIF(U$468:U494,T495)=0,T495,"")</f>
        <v>CHEST_ITEM_TYPE_T2_PART</v>
      </c>
      <c r="V495" s="3" t="str">
        <f t="shared" si="332"/>
        <v>CHEST_ITEM_TYPE_T4_SHARD,CHEST_ITEM_TYPE_T1_PART,CHEST_ITEM_TYPE_T2_PART</v>
      </c>
      <c r="W495" s="13">
        <f t="shared" si="325"/>
        <v>8.1000000000000003E-2</v>
      </c>
      <c r="X495" s="3" t="str">
        <f t="shared" si="326"/>
        <v>8.1%</v>
      </c>
      <c r="Y495" s="3" t="str">
        <f t="shared" si="333"/>
        <v>45.0%,38.0%,8.1%</v>
      </c>
    </row>
    <row r="496" spans="2:25" x14ac:dyDescent="0.3">
      <c r="B496" s="2">
        <f>数据源!AL528</f>
        <v>10</v>
      </c>
      <c r="C496" s="2" t="str">
        <f>数据源!AM528</f>
        <v>T2LP3</v>
      </c>
      <c r="D496" s="2" t="str">
        <f>数据源!AN528</f>
        <v>部件</v>
      </c>
      <c r="E496" s="2">
        <f>数据源!AO528</f>
        <v>51.800000000000011</v>
      </c>
      <c r="F496" s="2">
        <f>数据源!AP528</f>
        <v>1.5</v>
      </c>
      <c r="G496" s="2">
        <f>数据源!AQ528</f>
        <v>3.5000000000000001E-3</v>
      </c>
      <c r="H496" s="2">
        <f>数据源!AR528</f>
        <v>4.5270270270270259E-3</v>
      </c>
      <c r="I496" s="2">
        <f>数据源!AS528</f>
        <v>45</v>
      </c>
      <c r="J496" s="3">
        <f t="shared" ref="J496:J509" si="344">ROUNDUP(IF(F496&gt;1,F496-ROUNDDOWN(SQRT(F496),0),F496),0)</f>
        <v>1</v>
      </c>
      <c r="K496" s="3">
        <f t="shared" ref="K496:K509" si="345">F496*2-J496</f>
        <v>2</v>
      </c>
      <c r="L496" s="3" t="str">
        <f t="shared" si="339"/>
        <v>部件</v>
      </c>
      <c r="M496" s="3">
        <f t="shared" ca="1" si="340"/>
        <v>92003</v>
      </c>
      <c r="N496" s="3" t="str">
        <f t="shared" ca="1" si="341"/>
        <v>51411,52411,53411,51421,52421,53421,51431,52431,53431,91001,91003,91005,91101,91103,91105,91201,91203,91205,91002,91004,91006,91102,91104,91106,91202,91204,91206,92001,92003</v>
      </c>
      <c r="O496" s="3" t="str">
        <f t="shared" si="342"/>
        <v>532,532,532,532,532,532,443,443,443,212,212,212,212,212,212,212,212,212,212,212,212,212,212,212,212,212,212,45,45</v>
      </c>
      <c r="P496" s="1" t="str">
        <f t="shared" si="343"/>
        <v>(1,2),(1,2),(1,2),(1,1),(1,1),(1,1),(1,1),(1,1),(1,1),(1,3),(1,3),(1,3),(1,3),(1,3),(1,3),(1,3),(1,3),(1,3),(1,3),(1,3),(1,3),(1,3),(1,3),(1,3),(1,3),(1,3),(1,3),(1,2),(1,2)</v>
      </c>
      <c r="Q496" s="3" t="str">
        <f>IF(D496="坦克碎片",VLOOKUP(C496,道具信息!$N$2:$O$291,2,FALSE)&amp;"碎片",VLOOKUP(C496,道具信息!$N$2:$O$291,2,FALSE))</f>
        <v>T2部件</v>
      </c>
      <c r="R496" s="3">
        <f t="shared" si="319"/>
        <v>810</v>
      </c>
      <c r="S496" s="11">
        <f t="shared" si="320"/>
        <v>8.1000000000000003E-2</v>
      </c>
      <c r="T496" s="3" t="str">
        <f>VLOOKUP(Q496,道具信息!$Q$3:$S$20,2,FALSE)</f>
        <v>CHEST_ITEM_TYPE_T2_PART</v>
      </c>
      <c r="U496" s="3" t="str">
        <f>IF(COUNTIF(U$468:U495,T496)=0,T496,"")</f>
        <v/>
      </c>
      <c r="V496" s="3" t="str">
        <f t="shared" si="332"/>
        <v>CHEST_ITEM_TYPE_T4_SHARD,CHEST_ITEM_TYPE_T1_PART,CHEST_ITEM_TYPE_T2_PART</v>
      </c>
      <c r="W496" s="13" t="str">
        <f t="shared" si="325"/>
        <v/>
      </c>
      <c r="X496" s="3" t="str">
        <f t="shared" si="326"/>
        <v/>
      </c>
      <c r="Y496" s="3" t="str">
        <f t="shared" si="333"/>
        <v>45.0%,38.0%,8.1%</v>
      </c>
    </row>
    <row r="497" spans="2:25" x14ac:dyDescent="0.3">
      <c r="B497" s="2">
        <f>数据源!AL529</f>
        <v>10</v>
      </c>
      <c r="C497" s="2" t="str">
        <f>数据源!AM529</f>
        <v>T2LP5</v>
      </c>
      <c r="D497" s="2" t="str">
        <f>数据源!AN529</f>
        <v>部件</v>
      </c>
      <c r="E497" s="2">
        <f>数据源!AO529</f>
        <v>51.800000000000011</v>
      </c>
      <c r="F497" s="2">
        <f>数据源!AP529</f>
        <v>1.5</v>
      </c>
      <c r="G497" s="2">
        <f>数据源!AQ529</f>
        <v>3.5000000000000001E-3</v>
      </c>
      <c r="H497" s="2">
        <f>数据源!AR529</f>
        <v>4.5270270270270259E-3</v>
      </c>
      <c r="I497" s="2">
        <f>数据源!AS529</f>
        <v>45</v>
      </c>
      <c r="J497" s="3">
        <f t="shared" si="344"/>
        <v>1</v>
      </c>
      <c r="K497" s="3">
        <f t="shared" si="345"/>
        <v>2</v>
      </c>
      <c r="L497" s="3" t="str">
        <f t="shared" si="339"/>
        <v>部件</v>
      </c>
      <c r="M497" s="3">
        <f t="shared" ca="1" si="340"/>
        <v>92005</v>
      </c>
      <c r="N497" s="3" t="str">
        <f t="shared" ca="1" si="341"/>
        <v>51411,52411,53411,51421,52421,53421,51431,52431,53431,91001,91003,91005,91101,91103,91105,91201,91203,91205,91002,91004,91006,91102,91104,91106,91202,91204,91206,92001,92003,92005</v>
      </c>
      <c r="O497" s="3" t="str">
        <f t="shared" si="342"/>
        <v>532,532,532,532,532,532,443,443,443,212,212,212,212,212,212,212,212,212,212,212,212,212,212,212,212,212,212,45,45,45</v>
      </c>
      <c r="P497" s="1" t="str">
        <f t="shared" si="343"/>
        <v>(1,2),(1,2),(1,2),(1,1),(1,1),(1,1),(1,1),(1,1),(1,1),(1,3),(1,3),(1,3),(1,3),(1,3),(1,3),(1,3),(1,3),(1,3),(1,3),(1,3),(1,3),(1,3),(1,3),(1,3),(1,3),(1,3),(1,3),(1,2),(1,2),(1,2)</v>
      </c>
      <c r="Q497" s="3" t="str">
        <f>IF(D497="坦克碎片",VLOOKUP(C497,道具信息!$N$2:$O$291,2,FALSE)&amp;"碎片",VLOOKUP(C497,道具信息!$N$2:$O$291,2,FALSE))</f>
        <v>T2部件</v>
      </c>
      <c r="R497" s="3">
        <f t="shared" si="319"/>
        <v>810</v>
      </c>
      <c r="S497" s="11">
        <f t="shared" si="320"/>
        <v>8.1000000000000003E-2</v>
      </c>
      <c r="T497" s="3" t="str">
        <f>VLOOKUP(Q497,道具信息!$Q$3:$S$20,2,FALSE)</f>
        <v>CHEST_ITEM_TYPE_T2_PART</v>
      </c>
      <c r="U497" s="3" t="str">
        <f>IF(COUNTIF(U$468:U496,T497)=0,T497,"")</f>
        <v/>
      </c>
      <c r="V497" s="3" t="str">
        <f t="shared" si="332"/>
        <v>CHEST_ITEM_TYPE_T4_SHARD,CHEST_ITEM_TYPE_T1_PART,CHEST_ITEM_TYPE_T2_PART</v>
      </c>
      <c r="W497" s="13" t="str">
        <f t="shared" si="325"/>
        <v/>
      </c>
      <c r="X497" s="3" t="str">
        <f t="shared" si="326"/>
        <v/>
      </c>
      <c r="Y497" s="3" t="str">
        <f t="shared" si="333"/>
        <v>45.0%,38.0%,8.1%</v>
      </c>
    </row>
    <row r="498" spans="2:25" x14ac:dyDescent="0.3">
      <c r="B498" s="2">
        <f>数据源!AL530</f>
        <v>10</v>
      </c>
      <c r="C498" s="2" t="str">
        <f>数据源!AM530</f>
        <v>T2MP1</v>
      </c>
      <c r="D498" s="2" t="str">
        <f>数据源!AN530</f>
        <v>部件</v>
      </c>
      <c r="E498" s="2">
        <f>数据源!AO530</f>
        <v>51.800000000000011</v>
      </c>
      <c r="F498" s="2">
        <f>数据源!AP530</f>
        <v>1.5</v>
      </c>
      <c r="G498" s="2">
        <f>数据源!AQ530</f>
        <v>3.5000000000000001E-3</v>
      </c>
      <c r="H498" s="2">
        <f>数据源!AR530</f>
        <v>4.5270270270270259E-3</v>
      </c>
      <c r="I498" s="2">
        <f>数据源!AS530</f>
        <v>45</v>
      </c>
      <c r="J498" s="3">
        <f t="shared" si="344"/>
        <v>1</v>
      </c>
      <c r="K498" s="3">
        <f t="shared" si="345"/>
        <v>2</v>
      </c>
      <c r="L498" s="3" t="str">
        <f t="shared" si="339"/>
        <v>部件</v>
      </c>
      <c r="M498" s="3">
        <f t="shared" ca="1" si="340"/>
        <v>92101</v>
      </c>
      <c r="N498" s="3" t="str">
        <f t="shared" ca="1" si="341"/>
        <v>51411,52411,53411,51421,52421,53421,51431,52431,53431,91001,91003,91005,91101,91103,91105,91201,91203,91205,91002,91004,91006,91102,91104,91106,91202,91204,91206,92001,92003,92005,92101</v>
      </c>
      <c r="O498" s="3" t="str">
        <f t="shared" si="342"/>
        <v>532,532,532,532,532,532,443,443,443,212,212,212,212,212,212,212,212,212,212,212,212,212,212,212,212,212,212,45,45,45,45</v>
      </c>
      <c r="P498" s="1" t="str">
        <f t="shared" si="343"/>
        <v>(1,2),(1,2),(1,2),(1,1),(1,1),(1,1),(1,1),(1,1),(1,1),(1,3),(1,3),(1,3),(1,3),(1,3),(1,3),(1,3),(1,3),(1,3),(1,3),(1,3),(1,3),(1,3),(1,3),(1,3),(1,3),(1,3),(1,3),(1,2),(1,2),(1,2),(1,2)</v>
      </c>
      <c r="Q498" s="3" t="str">
        <f>IF(D498="坦克碎片",VLOOKUP(C498,道具信息!$N$2:$O$291,2,FALSE)&amp;"碎片",VLOOKUP(C498,道具信息!$N$2:$O$291,2,FALSE))</f>
        <v>T2部件</v>
      </c>
      <c r="R498" s="3">
        <f t="shared" si="319"/>
        <v>810</v>
      </c>
      <c r="S498" s="11">
        <f t="shared" si="320"/>
        <v>8.1000000000000003E-2</v>
      </c>
      <c r="T498" s="3" t="str">
        <f>VLOOKUP(Q498,道具信息!$Q$3:$S$20,2,FALSE)</f>
        <v>CHEST_ITEM_TYPE_T2_PART</v>
      </c>
      <c r="U498" s="3" t="str">
        <f>IF(COUNTIF(U$468:U497,T498)=0,T498,"")</f>
        <v/>
      </c>
      <c r="V498" s="3" t="str">
        <f t="shared" si="332"/>
        <v>CHEST_ITEM_TYPE_T4_SHARD,CHEST_ITEM_TYPE_T1_PART,CHEST_ITEM_TYPE_T2_PART</v>
      </c>
      <c r="W498" s="13" t="str">
        <f t="shared" si="325"/>
        <v/>
      </c>
      <c r="X498" s="3" t="str">
        <f t="shared" si="326"/>
        <v/>
      </c>
      <c r="Y498" s="3" t="str">
        <f t="shared" si="333"/>
        <v>45.0%,38.0%,8.1%</v>
      </c>
    </row>
    <row r="499" spans="2:25" x14ac:dyDescent="0.3">
      <c r="B499" s="2">
        <f>数据源!AL531</f>
        <v>10</v>
      </c>
      <c r="C499" s="2" t="str">
        <f>数据源!AM531</f>
        <v>T2MP3</v>
      </c>
      <c r="D499" s="2" t="str">
        <f>数据源!AN531</f>
        <v>部件</v>
      </c>
      <c r="E499" s="2">
        <f>数据源!AO531</f>
        <v>51.800000000000011</v>
      </c>
      <c r="F499" s="2">
        <f>数据源!AP531</f>
        <v>1.5</v>
      </c>
      <c r="G499" s="2">
        <f>数据源!AQ531</f>
        <v>3.5000000000000001E-3</v>
      </c>
      <c r="H499" s="2">
        <f>数据源!AR531</f>
        <v>4.5270270270270259E-3</v>
      </c>
      <c r="I499" s="2">
        <f>数据源!AS531</f>
        <v>45</v>
      </c>
      <c r="J499" s="3">
        <f t="shared" si="344"/>
        <v>1</v>
      </c>
      <c r="K499" s="3">
        <f t="shared" si="345"/>
        <v>2</v>
      </c>
      <c r="L499" s="3" t="str">
        <f t="shared" si="339"/>
        <v>部件</v>
      </c>
      <c r="M499" s="3">
        <f t="shared" ca="1" si="340"/>
        <v>92103</v>
      </c>
      <c r="N499" s="3" t="str">
        <f t="shared" ca="1" si="341"/>
        <v>51411,52411,53411,51421,52421,53421,51431,52431,53431,91001,91003,91005,91101,91103,91105,91201,91203,91205,91002,91004,91006,91102,91104,91106,91202,91204,91206,92001,92003,92005,92101,92103</v>
      </c>
      <c r="O499" s="3" t="str">
        <f t="shared" si="342"/>
        <v>532,532,532,532,532,532,443,443,443,212,212,212,212,212,212,212,212,212,212,212,212,212,212,212,212,212,212,45,45,45,45,45</v>
      </c>
      <c r="P499" s="1" t="str">
        <f t="shared" si="343"/>
        <v>(1,2),(1,2),(1,2),(1,1),(1,1),(1,1),(1,1),(1,1),(1,1),(1,3),(1,3),(1,3),(1,3),(1,3),(1,3),(1,3),(1,3),(1,3),(1,3),(1,3),(1,3),(1,3),(1,3),(1,3),(1,3),(1,3),(1,3),(1,2),(1,2),(1,2),(1,2),(1,2)</v>
      </c>
      <c r="Q499" s="3" t="str">
        <f>IF(D499="坦克碎片",VLOOKUP(C499,道具信息!$N$2:$O$291,2,FALSE)&amp;"碎片",VLOOKUP(C499,道具信息!$N$2:$O$291,2,FALSE))</f>
        <v>T2部件</v>
      </c>
      <c r="R499" s="3">
        <f t="shared" si="319"/>
        <v>810</v>
      </c>
      <c r="S499" s="11">
        <f t="shared" si="320"/>
        <v>8.1000000000000003E-2</v>
      </c>
      <c r="T499" s="3" t="str">
        <f>VLOOKUP(Q499,道具信息!$Q$3:$S$20,2,FALSE)</f>
        <v>CHEST_ITEM_TYPE_T2_PART</v>
      </c>
      <c r="U499" s="3" t="str">
        <f>IF(COUNTIF(U$468:U498,T499)=0,T499,"")</f>
        <v/>
      </c>
      <c r="V499" s="3" t="str">
        <f t="shared" si="332"/>
        <v>CHEST_ITEM_TYPE_T4_SHARD,CHEST_ITEM_TYPE_T1_PART,CHEST_ITEM_TYPE_T2_PART</v>
      </c>
      <c r="W499" s="13" t="str">
        <f t="shared" si="325"/>
        <v/>
      </c>
      <c r="X499" s="3" t="str">
        <f t="shared" si="326"/>
        <v/>
      </c>
      <c r="Y499" s="3" t="str">
        <f t="shared" si="333"/>
        <v>45.0%,38.0%,8.1%</v>
      </c>
    </row>
    <row r="500" spans="2:25" x14ac:dyDescent="0.3">
      <c r="B500" s="2">
        <f>数据源!AL532</f>
        <v>10</v>
      </c>
      <c r="C500" s="2" t="str">
        <f>数据源!AM532</f>
        <v>T2MP5</v>
      </c>
      <c r="D500" s="2" t="str">
        <f>数据源!AN532</f>
        <v>部件</v>
      </c>
      <c r="E500" s="2">
        <f>数据源!AO532</f>
        <v>51.800000000000011</v>
      </c>
      <c r="F500" s="2">
        <f>数据源!AP532</f>
        <v>1.5</v>
      </c>
      <c r="G500" s="2">
        <f>数据源!AQ532</f>
        <v>3.5000000000000001E-3</v>
      </c>
      <c r="H500" s="2">
        <f>数据源!AR532</f>
        <v>4.5270270270270259E-3</v>
      </c>
      <c r="I500" s="2">
        <f>数据源!AS532</f>
        <v>45</v>
      </c>
      <c r="J500" s="3">
        <f t="shared" si="344"/>
        <v>1</v>
      </c>
      <c r="K500" s="3">
        <f t="shared" si="345"/>
        <v>2</v>
      </c>
      <c r="L500" s="3" t="str">
        <f t="shared" si="339"/>
        <v>部件</v>
      </c>
      <c r="M500" s="3">
        <f t="shared" ca="1" si="340"/>
        <v>92105</v>
      </c>
      <c r="N500" s="3" t="str">
        <f t="shared" ca="1" si="341"/>
        <v>51411,52411,53411,51421,52421,53421,51431,52431,53431,91001,91003,91005,91101,91103,91105,91201,91203,91205,91002,91004,91006,91102,91104,91106,91202,91204,91206,92001,92003,92005,92101,92103,92105</v>
      </c>
      <c r="O500" s="3" t="str">
        <f t="shared" si="342"/>
        <v>532,532,532,532,532,532,443,443,443,212,212,212,212,212,212,212,212,212,212,212,212,212,212,212,212,212,212,45,45,45,45,45,45</v>
      </c>
      <c r="P500" s="1" t="str">
        <f t="shared" si="343"/>
        <v>(1,2),(1,2),(1,2),(1,1),(1,1),(1,1),(1,1),(1,1),(1,1),(1,3),(1,3),(1,3),(1,3),(1,3),(1,3),(1,3),(1,3),(1,3),(1,3),(1,3),(1,3),(1,3),(1,3),(1,3),(1,3),(1,3),(1,3),(1,2),(1,2),(1,2),(1,2),(1,2),(1,2)</v>
      </c>
      <c r="Q500" s="3" t="str">
        <f>IF(D500="坦克碎片",VLOOKUP(C500,道具信息!$N$2:$O$291,2,FALSE)&amp;"碎片",VLOOKUP(C500,道具信息!$N$2:$O$291,2,FALSE))</f>
        <v>T2部件</v>
      </c>
      <c r="R500" s="3">
        <f t="shared" ref="R500:R531" si="346">SUMIFS(I:I,Q:Q,Q500,B:B,B500)</f>
        <v>810</v>
      </c>
      <c r="S500" s="11">
        <f t="shared" ref="S500:S531" si="347">ROUND(R500/SUMIF(B:B,B500,I:I),3)</f>
        <v>8.1000000000000003E-2</v>
      </c>
      <c r="T500" s="3" t="str">
        <f>VLOOKUP(Q500,道具信息!$Q$3:$S$20,2,FALSE)</f>
        <v>CHEST_ITEM_TYPE_T2_PART</v>
      </c>
      <c r="U500" s="3" t="str">
        <f>IF(COUNTIF(U$468:U499,T500)=0,T500,"")</f>
        <v/>
      </c>
      <c r="V500" s="3" t="str">
        <f t="shared" si="332"/>
        <v>CHEST_ITEM_TYPE_T4_SHARD,CHEST_ITEM_TYPE_T1_PART,CHEST_ITEM_TYPE_T2_PART</v>
      </c>
      <c r="W500" s="13" t="str">
        <f t="shared" si="325"/>
        <v/>
      </c>
      <c r="X500" s="3" t="str">
        <f t="shared" si="326"/>
        <v/>
      </c>
      <c r="Y500" s="3" t="str">
        <f t="shared" si="333"/>
        <v>45.0%,38.0%,8.1%</v>
      </c>
    </row>
    <row r="501" spans="2:25" x14ac:dyDescent="0.3">
      <c r="B501" s="2">
        <f>数据源!AL533</f>
        <v>10</v>
      </c>
      <c r="C501" s="2" t="str">
        <f>数据源!AM533</f>
        <v>T2HP1</v>
      </c>
      <c r="D501" s="2" t="str">
        <f>数据源!AN533</f>
        <v>部件</v>
      </c>
      <c r="E501" s="2">
        <f>数据源!AO533</f>
        <v>51.800000000000011</v>
      </c>
      <c r="F501" s="2">
        <f>数据源!AP533</f>
        <v>1.5</v>
      </c>
      <c r="G501" s="2">
        <f>数据源!AQ533</f>
        <v>3.5000000000000001E-3</v>
      </c>
      <c r="H501" s="2">
        <f>数据源!AR533</f>
        <v>4.5270270270270259E-3</v>
      </c>
      <c r="I501" s="2">
        <f>数据源!AS533</f>
        <v>45</v>
      </c>
      <c r="J501" s="3">
        <f t="shared" si="344"/>
        <v>1</v>
      </c>
      <c r="K501" s="3">
        <f t="shared" si="345"/>
        <v>2</v>
      </c>
      <c r="L501" s="3" t="str">
        <f t="shared" si="339"/>
        <v>部件</v>
      </c>
      <c r="M501" s="3">
        <f t="shared" ca="1" si="340"/>
        <v>92201</v>
      </c>
      <c r="N501" s="3" t="str">
        <f t="shared" ca="1" si="341"/>
        <v>51411,52411,53411,51421,52421,53421,51431,52431,53431,91001,91003,91005,91101,91103,91105,91201,91203,91205,91002,91004,91006,91102,91104,91106,91202,91204,91206,92001,92003,92005,92101,92103,92105,92201</v>
      </c>
      <c r="O501" s="3" t="str">
        <f t="shared" si="342"/>
        <v>532,532,532,532,532,532,443,443,443,212,212,212,212,212,212,212,212,212,212,212,212,212,212,212,212,212,212,45,45,45,45,45,45,45</v>
      </c>
      <c r="P501" s="1" t="str">
        <f t="shared" si="343"/>
        <v>(1,2),(1,2),(1,2),(1,1),(1,1),(1,1),(1,1),(1,1),(1,1),(1,3),(1,3),(1,3),(1,3),(1,3),(1,3),(1,3),(1,3),(1,3),(1,3),(1,3),(1,3),(1,3),(1,3),(1,3),(1,3),(1,3),(1,3),(1,2),(1,2),(1,2),(1,2),(1,2),(1,2),(1,2)</v>
      </c>
      <c r="Q501" s="3" t="str">
        <f>IF(D501="坦克碎片",VLOOKUP(C501,道具信息!$N$2:$O$291,2,FALSE)&amp;"碎片",VLOOKUP(C501,道具信息!$N$2:$O$291,2,FALSE))</f>
        <v>T2部件</v>
      </c>
      <c r="R501" s="3">
        <f t="shared" si="346"/>
        <v>810</v>
      </c>
      <c r="S501" s="11">
        <f t="shared" si="347"/>
        <v>8.1000000000000003E-2</v>
      </c>
      <c r="T501" s="3" t="str">
        <f>VLOOKUP(Q501,道具信息!$Q$3:$S$20,2,FALSE)</f>
        <v>CHEST_ITEM_TYPE_T2_PART</v>
      </c>
      <c r="U501" s="3" t="str">
        <f>IF(COUNTIF(U$468:U500,T501)=0,T501,"")</f>
        <v/>
      </c>
      <c r="V501" s="3" t="str">
        <f t="shared" si="332"/>
        <v>CHEST_ITEM_TYPE_T4_SHARD,CHEST_ITEM_TYPE_T1_PART,CHEST_ITEM_TYPE_T2_PART</v>
      </c>
      <c r="W501" s="13" t="str">
        <f t="shared" si="325"/>
        <v/>
      </c>
      <c r="X501" s="3" t="str">
        <f t="shared" si="326"/>
        <v/>
      </c>
      <c r="Y501" s="3" t="str">
        <f t="shared" si="333"/>
        <v>45.0%,38.0%,8.1%</v>
      </c>
    </row>
    <row r="502" spans="2:25" x14ac:dyDescent="0.3">
      <c r="B502" s="2">
        <f>数据源!AL534</f>
        <v>10</v>
      </c>
      <c r="C502" s="2" t="str">
        <f>数据源!AM534</f>
        <v>T2HP3</v>
      </c>
      <c r="D502" s="2" t="str">
        <f>数据源!AN534</f>
        <v>部件</v>
      </c>
      <c r="E502" s="2">
        <f>数据源!AO534</f>
        <v>51.800000000000011</v>
      </c>
      <c r="F502" s="2">
        <f>数据源!AP534</f>
        <v>1.5</v>
      </c>
      <c r="G502" s="2">
        <f>数据源!AQ534</f>
        <v>3.5000000000000001E-3</v>
      </c>
      <c r="H502" s="2">
        <f>数据源!AR534</f>
        <v>4.5270270270270259E-3</v>
      </c>
      <c r="I502" s="2">
        <f>数据源!AS534</f>
        <v>45</v>
      </c>
      <c r="J502" s="3">
        <f t="shared" si="344"/>
        <v>1</v>
      </c>
      <c r="K502" s="3">
        <f t="shared" si="345"/>
        <v>2</v>
      </c>
      <c r="L502" s="3" t="str">
        <f t="shared" si="339"/>
        <v>部件</v>
      </c>
      <c r="M502" s="3">
        <f t="shared" ca="1" si="340"/>
        <v>92203</v>
      </c>
      <c r="N502" s="3" t="str">
        <f t="shared" ca="1" si="341"/>
        <v>51411,52411,53411,51421,52421,53421,51431,52431,53431,91001,91003,91005,91101,91103,91105,91201,91203,91205,91002,91004,91006,91102,91104,91106,91202,91204,91206,92001,92003,92005,92101,92103,92105,92201,92203</v>
      </c>
      <c r="O502" s="3" t="str">
        <f t="shared" si="342"/>
        <v>532,532,532,532,532,532,443,443,443,212,212,212,212,212,212,212,212,212,212,212,212,212,212,212,212,212,212,45,45,45,45,45,45,45,45</v>
      </c>
      <c r="P502" s="1" t="str">
        <f t="shared" si="343"/>
        <v>(1,2),(1,2),(1,2),(1,1),(1,1),(1,1),(1,1),(1,1),(1,1),(1,3),(1,3),(1,3),(1,3),(1,3),(1,3),(1,3),(1,3),(1,3),(1,3),(1,3),(1,3),(1,3),(1,3),(1,3),(1,3),(1,3),(1,3),(1,2),(1,2),(1,2),(1,2),(1,2),(1,2),(1,2),(1,2)</v>
      </c>
      <c r="Q502" s="3" t="str">
        <f>IF(D502="坦克碎片",VLOOKUP(C502,道具信息!$N$2:$O$291,2,FALSE)&amp;"碎片",VLOOKUP(C502,道具信息!$N$2:$O$291,2,FALSE))</f>
        <v>T2部件</v>
      </c>
      <c r="R502" s="3">
        <f t="shared" si="346"/>
        <v>810</v>
      </c>
      <c r="S502" s="11">
        <f t="shared" si="347"/>
        <v>8.1000000000000003E-2</v>
      </c>
      <c r="T502" s="3" t="str">
        <f>VLOOKUP(Q502,道具信息!$Q$3:$S$20,2,FALSE)</f>
        <v>CHEST_ITEM_TYPE_T2_PART</v>
      </c>
      <c r="U502" s="3" t="str">
        <f>IF(COUNTIF(U$468:U501,T502)=0,T502,"")</f>
        <v/>
      </c>
      <c r="V502" s="3" t="str">
        <f t="shared" si="332"/>
        <v>CHEST_ITEM_TYPE_T4_SHARD,CHEST_ITEM_TYPE_T1_PART,CHEST_ITEM_TYPE_T2_PART</v>
      </c>
      <c r="W502" s="13" t="str">
        <f t="shared" si="325"/>
        <v/>
      </c>
      <c r="X502" s="3" t="str">
        <f t="shared" si="326"/>
        <v/>
      </c>
      <c r="Y502" s="3" t="str">
        <f t="shared" si="333"/>
        <v>45.0%,38.0%,8.1%</v>
      </c>
    </row>
    <row r="503" spans="2:25" x14ac:dyDescent="0.3">
      <c r="B503" s="2">
        <f>数据源!AL535</f>
        <v>10</v>
      </c>
      <c r="C503" s="2" t="str">
        <f>数据源!AM535</f>
        <v>T2HP5</v>
      </c>
      <c r="D503" s="2" t="str">
        <f>数据源!AN535</f>
        <v>部件</v>
      </c>
      <c r="E503" s="2">
        <f>数据源!AO535</f>
        <v>51.800000000000011</v>
      </c>
      <c r="F503" s="2">
        <f>数据源!AP535</f>
        <v>1.5</v>
      </c>
      <c r="G503" s="2">
        <f>数据源!AQ535</f>
        <v>3.5000000000000001E-3</v>
      </c>
      <c r="H503" s="2">
        <f>数据源!AR535</f>
        <v>4.5270270270270259E-3</v>
      </c>
      <c r="I503" s="2">
        <f>数据源!AS535</f>
        <v>45</v>
      </c>
      <c r="J503" s="3">
        <f t="shared" si="344"/>
        <v>1</v>
      </c>
      <c r="K503" s="3">
        <f t="shared" si="345"/>
        <v>2</v>
      </c>
      <c r="L503" s="3" t="str">
        <f t="shared" si="339"/>
        <v>部件</v>
      </c>
      <c r="M503" s="3">
        <f t="shared" ca="1" si="340"/>
        <v>92205</v>
      </c>
      <c r="N503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</v>
      </c>
      <c r="O503" s="3" t="str">
        <f t="shared" si="342"/>
        <v>532,532,532,532,532,532,443,443,443,212,212,212,212,212,212,212,212,212,212,212,212,212,212,212,212,212,212,45,45,45,45,45,45,45,45,45</v>
      </c>
      <c r="P503" s="1" t="str">
        <f t="shared" si="343"/>
        <v>(1,2),(1,2),(1,2),(1,1),(1,1),(1,1),(1,1),(1,1),(1,1),(1,3),(1,3),(1,3),(1,3),(1,3),(1,3),(1,3),(1,3),(1,3),(1,3),(1,3),(1,3),(1,3),(1,3),(1,3),(1,3),(1,3),(1,3),(1,2),(1,2),(1,2),(1,2),(1,2),(1,2),(1,2),(1,2),(1,2)</v>
      </c>
      <c r="Q503" s="3" t="str">
        <f>IF(D503="坦克碎片",VLOOKUP(C503,道具信息!$N$2:$O$291,2,FALSE)&amp;"碎片",VLOOKUP(C503,道具信息!$N$2:$O$291,2,FALSE))</f>
        <v>T2部件</v>
      </c>
      <c r="R503" s="3">
        <f t="shared" si="346"/>
        <v>810</v>
      </c>
      <c r="S503" s="11">
        <f t="shared" si="347"/>
        <v>8.1000000000000003E-2</v>
      </c>
      <c r="T503" s="3" t="str">
        <f>VLOOKUP(Q503,道具信息!$Q$3:$S$20,2,FALSE)</f>
        <v>CHEST_ITEM_TYPE_T2_PART</v>
      </c>
      <c r="U503" s="3" t="str">
        <f>IF(COUNTIF(U$468:U502,T503)=0,T503,"")</f>
        <v/>
      </c>
      <c r="V503" s="3" t="str">
        <f t="shared" si="332"/>
        <v>CHEST_ITEM_TYPE_T4_SHARD,CHEST_ITEM_TYPE_T1_PART,CHEST_ITEM_TYPE_T2_PART</v>
      </c>
      <c r="W503" s="13" t="str">
        <f t="shared" si="325"/>
        <v/>
      </c>
      <c r="X503" s="3" t="str">
        <f t="shared" si="326"/>
        <v/>
      </c>
      <c r="Y503" s="3" t="str">
        <f t="shared" si="333"/>
        <v>45.0%,38.0%,8.1%</v>
      </c>
    </row>
    <row r="504" spans="2:25" x14ac:dyDescent="0.3">
      <c r="B504" s="2">
        <f>数据源!AL536</f>
        <v>10</v>
      </c>
      <c r="C504" s="2" t="str">
        <f>数据源!AM536</f>
        <v>T2LP2</v>
      </c>
      <c r="D504" s="2" t="str">
        <f>数据源!AN536</f>
        <v>部件</v>
      </c>
      <c r="E504" s="2">
        <f>数据源!AO536</f>
        <v>51.800000000000011</v>
      </c>
      <c r="F504" s="2">
        <f>数据源!AP536</f>
        <v>1.5</v>
      </c>
      <c r="G504" s="2">
        <f>数据源!AQ536</f>
        <v>3.5000000000000001E-3</v>
      </c>
      <c r="H504" s="2">
        <f>数据源!AR536</f>
        <v>4.5270270270270259E-3</v>
      </c>
      <c r="I504" s="2">
        <f>数据源!AS536</f>
        <v>45</v>
      </c>
      <c r="J504" s="3">
        <f t="shared" si="344"/>
        <v>1</v>
      </c>
      <c r="K504" s="3">
        <f t="shared" si="345"/>
        <v>2</v>
      </c>
      <c r="L504" s="3" t="str">
        <f t="shared" si="339"/>
        <v>部件</v>
      </c>
      <c r="M504" s="3">
        <f t="shared" ca="1" si="340"/>
        <v>92002</v>
      </c>
      <c r="N504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</v>
      </c>
      <c r="O504" s="3" t="str">
        <f t="shared" si="342"/>
        <v>532,532,532,532,532,532,443,443,443,212,212,212,212,212,212,212,212,212,212,212,212,212,212,212,212,212,212,45,45,45,45,45,45,45,45,45,45</v>
      </c>
      <c r="P504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</v>
      </c>
      <c r="Q504" s="3" t="str">
        <f>IF(D504="坦克碎片",VLOOKUP(C504,道具信息!$N$2:$O$291,2,FALSE)&amp;"碎片",VLOOKUP(C504,道具信息!$N$2:$O$291,2,FALSE))</f>
        <v>T2部件</v>
      </c>
      <c r="R504" s="3">
        <f t="shared" si="346"/>
        <v>810</v>
      </c>
      <c r="S504" s="11">
        <f t="shared" si="347"/>
        <v>8.1000000000000003E-2</v>
      </c>
      <c r="T504" s="3" t="str">
        <f>VLOOKUP(Q504,道具信息!$Q$3:$S$20,2,FALSE)</f>
        <v>CHEST_ITEM_TYPE_T2_PART</v>
      </c>
      <c r="U504" s="3" t="str">
        <f>IF(COUNTIF(U$468:U503,T504)=0,T504,"")</f>
        <v/>
      </c>
      <c r="V504" s="3" t="str">
        <f t="shared" si="332"/>
        <v>CHEST_ITEM_TYPE_T4_SHARD,CHEST_ITEM_TYPE_T1_PART,CHEST_ITEM_TYPE_T2_PART</v>
      </c>
      <c r="W504" s="13" t="str">
        <f t="shared" si="325"/>
        <v/>
      </c>
      <c r="X504" s="3" t="str">
        <f t="shared" si="326"/>
        <v/>
      </c>
      <c r="Y504" s="3" t="str">
        <f t="shared" si="333"/>
        <v>45.0%,38.0%,8.1%</v>
      </c>
    </row>
    <row r="505" spans="2:25" x14ac:dyDescent="0.3">
      <c r="B505" s="2">
        <f>数据源!AL537</f>
        <v>10</v>
      </c>
      <c r="C505" s="2" t="str">
        <f>数据源!AM537</f>
        <v>T2LP4</v>
      </c>
      <c r="D505" s="2" t="str">
        <f>数据源!AN537</f>
        <v>部件</v>
      </c>
      <c r="E505" s="2">
        <f>数据源!AO537</f>
        <v>51.800000000000011</v>
      </c>
      <c r="F505" s="2">
        <f>数据源!AP537</f>
        <v>1.5</v>
      </c>
      <c r="G505" s="2">
        <f>数据源!AQ537</f>
        <v>3.5000000000000001E-3</v>
      </c>
      <c r="H505" s="2">
        <f>数据源!AR537</f>
        <v>4.5270270270270259E-3</v>
      </c>
      <c r="I505" s="2">
        <f>数据源!AS537</f>
        <v>45</v>
      </c>
      <c r="J505" s="3">
        <f t="shared" si="344"/>
        <v>1</v>
      </c>
      <c r="K505" s="3">
        <f t="shared" si="345"/>
        <v>2</v>
      </c>
      <c r="L505" s="3" t="str">
        <f t="shared" si="339"/>
        <v>部件</v>
      </c>
      <c r="M505" s="3">
        <f t="shared" ca="1" si="340"/>
        <v>92004</v>
      </c>
      <c r="N505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</v>
      </c>
      <c r="O505" s="3" t="str">
        <f t="shared" si="342"/>
        <v>532,532,532,532,532,532,443,443,443,212,212,212,212,212,212,212,212,212,212,212,212,212,212,212,212,212,212,45,45,45,45,45,45,45,45,45,45,45</v>
      </c>
      <c r="P505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</v>
      </c>
      <c r="Q505" s="3" t="str">
        <f>IF(D505="坦克碎片",VLOOKUP(C505,道具信息!$N$2:$O$291,2,FALSE)&amp;"碎片",VLOOKUP(C505,道具信息!$N$2:$O$291,2,FALSE))</f>
        <v>T2部件</v>
      </c>
      <c r="R505" s="3">
        <f t="shared" si="346"/>
        <v>810</v>
      </c>
      <c r="S505" s="11">
        <f t="shared" si="347"/>
        <v>8.1000000000000003E-2</v>
      </c>
      <c r="T505" s="3" t="str">
        <f>VLOOKUP(Q505,道具信息!$Q$3:$S$20,2,FALSE)</f>
        <v>CHEST_ITEM_TYPE_T2_PART</v>
      </c>
      <c r="U505" s="3" t="str">
        <f>IF(COUNTIF(U$468:U504,T505)=0,T505,"")</f>
        <v/>
      </c>
      <c r="V505" s="3" t="str">
        <f t="shared" si="332"/>
        <v>CHEST_ITEM_TYPE_T4_SHARD,CHEST_ITEM_TYPE_T1_PART,CHEST_ITEM_TYPE_T2_PART</v>
      </c>
      <c r="W505" s="13" t="str">
        <f t="shared" si="325"/>
        <v/>
      </c>
      <c r="X505" s="3" t="str">
        <f t="shared" si="326"/>
        <v/>
      </c>
      <c r="Y505" s="3" t="str">
        <f t="shared" si="333"/>
        <v>45.0%,38.0%,8.1%</v>
      </c>
    </row>
    <row r="506" spans="2:25" x14ac:dyDescent="0.3">
      <c r="B506" s="2">
        <f>数据源!AL538</f>
        <v>10</v>
      </c>
      <c r="C506" s="2" t="str">
        <f>数据源!AM538</f>
        <v>T2LP6</v>
      </c>
      <c r="D506" s="2" t="str">
        <f>数据源!AN538</f>
        <v>部件</v>
      </c>
      <c r="E506" s="2">
        <f>数据源!AO538</f>
        <v>51.800000000000011</v>
      </c>
      <c r="F506" s="2">
        <f>数据源!AP538</f>
        <v>1.5</v>
      </c>
      <c r="G506" s="2">
        <f>数据源!AQ538</f>
        <v>3.5000000000000001E-3</v>
      </c>
      <c r="H506" s="2">
        <f>数据源!AR538</f>
        <v>4.5270270270270259E-3</v>
      </c>
      <c r="I506" s="2">
        <f>数据源!AS538</f>
        <v>45</v>
      </c>
      <c r="J506" s="3">
        <f t="shared" si="344"/>
        <v>1</v>
      </c>
      <c r="K506" s="3">
        <f t="shared" si="345"/>
        <v>2</v>
      </c>
      <c r="L506" s="3" t="str">
        <f t="shared" si="339"/>
        <v>部件</v>
      </c>
      <c r="M506" s="3">
        <f t="shared" ca="1" si="340"/>
        <v>92006</v>
      </c>
      <c r="N506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</v>
      </c>
      <c r="O506" s="3" t="str">
        <f t="shared" si="342"/>
        <v>532,532,532,532,532,532,443,443,443,212,212,212,212,212,212,212,212,212,212,212,212,212,212,212,212,212,212,45,45,45,45,45,45,45,45,45,45,45,45</v>
      </c>
      <c r="P506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</v>
      </c>
      <c r="Q506" s="3" t="str">
        <f>IF(D506="坦克碎片",VLOOKUP(C506,道具信息!$N$2:$O$291,2,FALSE)&amp;"碎片",VLOOKUP(C506,道具信息!$N$2:$O$291,2,FALSE))</f>
        <v>T2部件</v>
      </c>
      <c r="R506" s="3">
        <f t="shared" si="346"/>
        <v>810</v>
      </c>
      <c r="S506" s="11">
        <f t="shared" si="347"/>
        <v>8.1000000000000003E-2</v>
      </c>
      <c r="T506" s="3" t="str">
        <f>VLOOKUP(Q506,道具信息!$Q$3:$S$20,2,FALSE)</f>
        <v>CHEST_ITEM_TYPE_T2_PART</v>
      </c>
      <c r="U506" s="3" t="str">
        <f>IF(COUNTIF(U$468:U505,T506)=0,T506,"")</f>
        <v/>
      </c>
      <c r="V506" s="3" t="str">
        <f t="shared" si="332"/>
        <v>CHEST_ITEM_TYPE_T4_SHARD,CHEST_ITEM_TYPE_T1_PART,CHEST_ITEM_TYPE_T2_PART</v>
      </c>
      <c r="W506" s="13" t="str">
        <f t="shared" si="325"/>
        <v/>
      </c>
      <c r="X506" s="3" t="str">
        <f t="shared" si="326"/>
        <v/>
      </c>
      <c r="Y506" s="3" t="str">
        <f t="shared" si="333"/>
        <v>45.0%,38.0%,8.1%</v>
      </c>
    </row>
    <row r="507" spans="2:25" x14ac:dyDescent="0.3">
      <c r="B507" s="2">
        <f>数据源!AL539</f>
        <v>10</v>
      </c>
      <c r="C507" s="2" t="str">
        <f>数据源!AM539</f>
        <v>T2MP2</v>
      </c>
      <c r="D507" s="2" t="str">
        <f>数据源!AN539</f>
        <v>部件</v>
      </c>
      <c r="E507" s="2">
        <f>数据源!AO539</f>
        <v>51.800000000000011</v>
      </c>
      <c r="F507" s="2">
        <f>数据源!AP539</f>
        <v>1.5</v>
      </c>
      <c r="G507" s="2">
        <f>数据源!AQ539</f>
        <v>3.5000000000000001E-3</v>
      </c>
      <c r="H507" s="2">
        <f>数据源!AR539</f>
        <v>4.5270270270270259E-3</v>
      </c>
      <c r="I507" s="2">
        <f>数据源!AS539</f>
        <v>45</v>
      </c>
      <c r="J507" s="3">
        <f t="shared" si="344"/>
        <v>1</v>
      </c>
      <c r="K507" s="3">
        <f t="shared" si="345"/>
        <v>2</v>
      </c>
      <c r="L507" s="3" t="str">
        <f t="shared" si="339"/>
        <v>部件</v>
      </c>
      <c r="M507" s="3">
        <f t="shared" ca="1" si="340"/>
        <v>92102</v>
      </c>
      <c r="N507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</v>
      </c>
      <c r="O507" s="3" t="str">
        <f t="shared" si="342"/>
        <v>532,532,532,532,532,532,443,443,443,212,212,212,212,212,212,212,212,212,212,212,212,212,212,212,212,212,212,45,45,45,45,45,45,45,45,45,45,45,45,45</v>
      </c>
      <c r="P507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</v>
      </c>
      <c r="Q507" s="3" t="str">
        <f>IF(D507="坦克碎片",VLOOKUP(C507,道具信息!$N$2:$O$291,2,FALSE)&amp;"碎片",VLOOKUP(C507,道具信息!$N$2:$O$291,2,FALSE))</f>
        <v>T2部件</v>
      </c>
      <c r="R507" s="3">
        <f t="shared" si="346"/>
        <v>810</v>
      </c>
      <c r="S507" s="11">
        <f t="shared" si="347"/>
        <v>8.1000000000000003E-2</v>
      </c>
      <c r="T507" s="3" t="str">
        <f>VLOOKUP(Q507,道具信息!$Q$3:$S$20,2,FALSE)</f>
        <v>CHEST_ITEM_TYPE_T2_PART</v>
      </c>
      <c r="U507" s="3" t="str">
        <f>IF(COUNTIF(U$468:U506,T507)=0,T507,"")</f>
        <v/>
      </c>
      <c r="V507" s="3" t="str">
        <f t="shared" si="332"/>
        <v>CHEST_ITEM_TYPE_T4_SHARD,CHEST_ITEM_TYPE_T1_PART,CHEST_ITEM_TYPE_T2_PART</v>
      </c>
      <c r="W507" s="13" t="str">
        <f t="shared" si="325"/>
        <v/>
      </c>
      <c r="X507" s="3" t="str">
        <f t="shared" si="326"/>
        <v/>
      </c>
      <c r="Y507" s="3" t="str">
        <f t="shared" si="333"/>
        <v>45.0%,38.0%,8.1%</v>
      </c>
    </row>
    <row r="508" spans="2:25" x14ac:dyDescent="0.3">
      <c r="B508" s="2">
        <f>数据源!AL540</f>
        <v>10</v>
      </c>
      <c r="C508" s="2" t="str">
        <f>数据源!AM540</f>
        <v>T2MP4</v>
      </c>
      <c r="D508" s="2" t="str">
        <f>数据源!AN540</f>
        <v>部件</v>
      </c>
      <c r="E508" s="2">
        <f>数据源!AO540</f>
        <v>51.800000000000011</v>
      </c>
      <c r="F508" s="2">
        <f>数据源!AP540</f>
        <v>1.5</v>
      </c>
      <c r="G508" s="2">
        <f>数据源!AQ540</f>
        <v>3.5000000000000001E-3</v>
      </c>
      <c r="H508" s="2">
        <f>数据源!AR540</f>
        <v>4.5270270270270259E-3</v>
      </c>
      <c r="I508" s="2">
        <f>数据源!AS540</f>
        <v>45</v>
      </c>
      <c r="J508" s="3">
        <f t="shared" si="344"/>
        <v>1</v>
      </c>
      <c r="K508" s="3">
        <f t="shared" si="345"/>
        <v>2</v>
      </c>
      <c r="L508" s="3" t="str">
        <f t="shared" si="339"/>
        <v>部件</v>
      </c>
      <c r="M508" s="3">
        <f t="shared" ca="1" si="340"/>
        <v>92104</v>
      </c>
      <c r="N508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</v>
      </c>
      <c r="O508" s="3" t="str">
        <f t="shared" si="342"/>
        <v>532,532,532,532,532,532,443,443,443,212,212,212,212,212,212,212,212,212,212,212,212,212,212,212,212,212,212,45,45,45,45,45,45,45,45,45,45,45,45,45,45</v>
      </c>
      <c r="P508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</v>
      </c>
      <c r="Q508" s="3" t="str">
        <f>IF(D508="坦克碎片",VLOOKUP(C508,道具信息!$N$2:$O$291,2,FALSE)&amp;"碎片",VLOOKUP(C508,道具信息!$N$2:$O$291,2,FALSE))</f>
        <v>T2部件</v>
      </c>
      <c r="R508" s="3">
        <f t="shared" si="346"/>
        <v>810</v>
      </c>
      <c r="S508" s="11">
        <f t="shared" si="347"/>
        <v>8.1000000000000003E-2</v>
      </c>
      <c r="T508" s="3" t="str">
        <f>VLOOKUP(Q508,道具信息!$Q$3:$S$20,2,FALSE)</f>
        <v>CHEST_ITEM_TYPE_T2_PART</v>
      </c>
      <c r="U508" s="3" t="str">
        <f>IF(COUNTIF(U$468:U507,T508)=0,T508,"")</f>
        <v/>
      </c>
      <c r="V508" s="3" t="str">
        <f t="shared" si="332"/>
        <v>CHEST_ITEM_TYPE_T4_SHARD,CHEST_ITEM_TYPE_T1_PART,CHEST_ITEM_TYPE_T2_PART</v>
      </c>
      <c r="W508" s="13" t="str">
        <f t="shared" si="325"/>
        <v/>
      </c>
      <c r="X508" s="3" t="str">
        <f t="shared" si="326"/>
        <v/>
      </c>
      <c r="Y508" s="3" t="str">
        <f t="shared" si="333"/>
        <v>45.0%,38.0%,8.1%</v>
      </c>
    </row>
    <row r="509" spans="2:25" x14ac:dyDescent="0.3">
      <c r="B509" s="2">
        <f>数据源!AL541</f>
        <v>10</v>
      </c>
      <c r="C509" s="2" t="str">
        <f>数据源!AM541</f>
        <v>T2MP6</v>
      </c>
      <c r="D509" s="2" t="str">
        <f>数据源!AN541</f>
        <v>部件</v>
      </c>
      <c r="E509" s="2">
        <f>数据源!AO541</f>
        <v>51.800000000000011</v>
      </c>
      <c r="F509" s="2">
        <f>数据源!AP541</f>
        <v>1.5</v>
      </c>
      <c r="G509" s="2">
        <f>数据源!AQ541</f>
        <v>3.5000000000000001E-3</v>
      </c>
      <c r="H509" s="2">
        <f>数据源!AR541</f>
        <v>4.5270270270270259E-3</v>
      </c>
      <c r="I509" s="2">
        <f>数据源!AS541</f>
        <v>45</v>
      </c>
      <c r="J509" s="3">
        <f t="shared" si="344"/>
        <v>1</v>
      </c>
      <c r="K509" s="3">
        <f t="shared" si="345"/>
        <v>2</v>
      </c>
      <c r="L509" s="3" t="str">
        <f t="shared" si="339"/>
        <v>部件</v>
      </c>
      <c r="M509" s="3">
        <f t="shared" ca="1" si="340"/>
        <v>92106</v>
      </c>
      <c r="N509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</v>
      </c>
      <c r="O509" s="3" t="str">
        <f t="shared" si="342"/>
        <v>532,532,532,532,532,532,443,443,443,212,212,212,212,212,212,212,212,212,212,212,212,212,212,212,212,212,212,45,45,45,45,45,45,45,45,45,45,45,45,45,45,45</v>
      </c>
      <c r="P509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</v>
      </c>
      <c r="Q509" s="3" t="str">
        <f>IF(D509="坦克碎片",VLOOKUP(C509,道具信息!$N$2:$O$291,2,FALSE)&amp;"碎片",VLOOKUP(C509,道具信息!$N$2:$O$291,2,FALSE))</f>
        <v>T2部件</v>
      </c>
      <c r="R509" s="3">
        <f t="shared" si="346"/>
        <v>810</v>
      </c>
      <c r="S509" s="11">
        <f t="shared" si="347"/>
        <v>8.1000000000000003E-2</v>
      </c>
      <c r="T509" s="3" t="str">
        <f>VLOOKUP(Q509,道具信息!$Q$3:$S$20,2,FALSE)</f>
        <v>CHEST_ITEM_TYPE_T2_PART</v>
      </c>
      <c r="U509" s="3" t="str">
        <f>IF(COUNTIF(U$468:U508,T509)=0,T509,"")</f>
        <v/>
      </c>
      <c r="V509" s="3" t="str">
        <f t="shared" si="332"/>
        <v>CHEST_ITEM_TYPE_T4_SHARD,CHEST_ITEM_TYPE_T1_PART,CHEST_ITEM_TYPE_T2_PART</v>
      </c>
      <c r="W509" s="13" t="str">
        <f t="shared" si="325"/>
        <v/>
      </c>
      <c r="X509" s="3" t="str">
        <f t="shared" si="326"/>
        <v/>
      </c>
      <c r="Y509" s="3" t="str">
        <f t="shared" si="333"/>
        <v>45.0%,38.0%,8.1%</v>
      </c>
    </row>
    <row r="510" spans="2:25" x14ac:dyDescent="0.3">
      <c r="B510" s="2">
        <f>数据源!AL542</f>
        <v>10</v>
      </c>
      <c r="C510" s="2" t="str">
        <f>数据源!AM542</f>
        <v>T2HP2</v>
      </c>
      <c r="D510" s="2" t="str">
        <f>数据源!AN542</f>
        <v>部件</v>
      </c>
      <c r="E510" s="2">
        <f>数据源!AO542</f>
        <v>51.800000000000011</v>
      </c>
      <c r="F510" s="2">
        <f>数据源!AP542</f>
        <v>1.5</v>
      </c>
      <c r="G510" s="2">
        <f>数据源!AQ542</f>
        <v>3.5000000000000001E-3</v>
      </c>
      <c r="H510" s="2">
        <f>数据源!AR542</f>
        <v>4.5270270270270259E-3</v>
      </c>
      <c r="I510" s="2">
        <f>数据源!AS542</f>
        <v>45</v>
      </c>
      <c r="J510" s="3">
        <f>ROUNDUP(IF(F510&gt;1,F510-ROUNDDOWN(SQRT(F510),0),F510),0)</f>
        <v>1</v>
      </c>
      <c r="K510" s="3">
        <f>F510*2-J510</f>
        <v>2</v>
      </c>
      <c r="L510" s="3" t="str">
        <f t="shared" si="339"/>
        <v>部件</v>
      </c>
      <c r="M510" s="3">
        <f t="shared" ca="1" si="340"/>
        <v>92202</v>
      </c>
      <c r="N510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</v>
      </c>
      <c r="O510" s="3" t="str">
        <f t="shared" si="342"/>
        <v>532,532,532,532,532,532,443,443,443,212,212,212,212,212,212,212,212,212,212,212,212,212,212,212,212,212,212,45,45,45,45,45,45,45,45,45,45,45,45,45,45,45,45</v>
      </c>
      <c r="P510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</v>
      </c>
      <c r="Q510" s="3" t="str">
        <f>IF(D510="坦克碎片",VLOOKUP(C510,道具信息!$N$2:$O$291,2,FALSE)&amp;"碎片",VLOOKUP(C510,道具信息!$N$2:$O$291,2,FALSE))</f>
        <v>T2部件</v>
      </c>
      <c r="R510" s="3">
        <f t="shared" si="346"/>
        <v>810</v>
      </c>
      <c r="S510" s="11">
        <f t="shared" si="347"/>
        <v>8.1000000000000003E-2</v>
      </c>
      <c r="T510" s="3" t="str">
        <f>VLOOKUP(Q510,道具信息!$Q$3:$S$20,2,FALSE)</f>
        <v>CHEST_ITEM_TYPE_T2_PART</v>
      </c>
      <c r="U510" s="3" t="str">
        <f>IF(COUNTIF(U$468:U509,T510)=0,T510,"")</f>
        <v/>
      </c>
      <c r="V510" s="3" t="str">
        <f t="shared" si="332"/>
        <v>CHEST_ITEM_TYPE_T4_SHARD,CHEST_ITEM_TYPE_T1_PART,CHEST_ITEM_TYPE_T2_PART</v>
      </c>
      <c r="W510" s="13" t="str">
        <f t="shared" si="325"/>
        <v/>
      </c>
      <c r="X510" s="3" t="str">
        <f t="shared" si="326"/>
        <v/>
      </c>
      <c r="Y510" s="3" t="str">
        <f t="shared" si="333"/>
        <v>45.0%,38.0%,8.1%</v>
      </c>
    </row>
    <row r="511" spans="2:25" x14ac:dyDescent="0.3">
      <c r="B511" s="2">
        <f>数据源!AL543</f>
        <v>10</v>
      </c>
      <c r="C511" s="2" t="str">
        <f>数据源!AM543</f>
        <v>T2HP4</v>
      </c>
      <c r="D511" s="2" t="str">
        <f>数据源!AN543</f>
        <v>部件</v>
      </c>
      <c r="E511" s="2">
        <f>数据源!AO543</f>
        <v>51.800000000000011</v>
      </c>
      <c r="F511" s="2">
        <f>数据源!AP543</f>
        <v>1.5</v>
      </c>
      <c r="G511" s="2">
        <f>数据源!AQ543</f>
        <v>3.5000000000000001E-3</v>
      </c>
      <c r="H511" s="2">
        <f>数据源!AR543</f>
        <v>4.5270270270270259E-3</v>
      </c>
      <c r="I511" s="2">
        <f>数据源!AS543</f>
        <v>45</v>
      </c>
      <c r="J511" s="3">
        <f t="shared" ref="J511:J515" si="348">ROUNDUP(IF(F511&gt;1,F511-ROUNDDOWN(SQRT(F511),0),F511),0)</f>
        <v>1</v>
      </c>
      <c r="K511" s="3">
        <f t="shared" ref="K511:K515" si="349">F511*2-J511</f>
        <v>2</v>
      </c>
      <c r="L511" s="3" t="str">
        <f t="shared" si="339"/>
        <v>部件</v>
      </c>
      <c r="M511" s="3">
        <f t="shared" ca="1" si="340"/>
        <v>92204</v>
      </c>
      <c r="N511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</v>
      </c>
      <c r="O511" s="3" t="str">
        <f t="shared" si="342"/>
        <v>532,532,532,532,532,532,443,443,443,212,212,212,212,212,212,212,212,212,212,212,212,212,212,212,212,212,212,45,45,45,45,45,45,45,45,45,45,45,45,45,45,45,45,45</v>
      </c>
      <c r="P511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</v>
      </c>
      <c r="Q511" s="3" t="str">
        <f>IF(D511="坦克碎片",VLOOKUP(C511,道具信息!$N$2:$O$291,2,FALSE)&amp;"碎片",VLOOKUP(C511,道具信息!$N$2:$O$291,2,FALSE))</f>
        <v>T2部件</v>
      </c>
      <c r="R511" s="3">
        <f t="shared" si="346"/>
        <v>810</v>
      </c>
      <c r="S511" s="11">
        <f t="shared" si="347"/>
        <v>8.1000000000000003E-2</v>
      </c>
      <c r="T511" s="3" t="str">
        <f>VLOOKUP(Q511,道具信息!$Q$3:$S$20,2,FALSE)</f>
        <v>CHEST_ITEM_TYPE_T2_PART</v>
      </c>
      <c r="U511" s="3" t="str">
        <f>IF(COUNTIF(U$468:U510,T511)=0,T511,"")</f>
        <v/>
      </c>
      <c r="V511" s="3" t="str">
        <f t="shared" si="332"/>
        <v>CHEST_ITEM_TYPE_T4_SHARD,CHEST_ITEM_TYPE_T1_PART,CHEST_ITEM_TYPE_T2_PART</v>
      </c>
      <c r="W511" s="13" t="str">
        <f t="shared" si="325"/>
        <v/>
      </c>
      <c r="X511" s="3" t="str">
        <f t="shared" si="326"/>
        <v/>
      </c>
      <c r="Y511" s="3" t="str">
        <f t="shared" si="333"/>
        <v>45.0%,38.0%,8.1%</v>
      </c>
    </row>
    <row r="512" spans="2:25" x14ac:dyDescent="0.3">
      <c r="B512" s="2">
        <f>数据源!AL544</f>
        <v>10</v>
      </c>
      <c r="C512" s="2" t="str">
        <f>数据源!AM544</f>
        <v>T2HP6</v>
      </c>
      <c r="D512" s="2" t="str">
        <f>数据源!AN544</f>
        <v>部件</v>
      </c>
      <c r="E512" s="2">
        <f>数据源!AO544</f>
        <v>51.800000000000011</v>
      </c>
      <c r="F512" s="2">
        <f>数据源!AP544</f>
        <v>1.5</v>
      </c>
      <c r="G512" s="2">
        <f>数据源!AQ544</f>
        <v>3.5000000000000001E-3</v>
      </c>
      <c r="H512" s="2">
        <f>数据源!AR544</f>
        <v>4.5270270270270259E-3</v>
      </c>
      <c r="I512" s="2">
        <f>数据源!AS544</f>
        <v>45</v>
      </c>
      <c r="J512" s="3">
        <f t="shared" si="348"/>
        <v>1</v>
      </c>
      <c r="K512" s="3">
        <f t="shared" si="349"/>
        <v>2</v>
      </c>
      <c r="L512" s="3" t="str">
        <f t="shared" si="339"/>
        <v>部件</v>
      </c>
      <c r="M512" s="3">
        <f t="shared" ca="1" si="340"/>
        <v>92206</v>
      </c>
      <c r="N512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</v>
      </c>
      <c r="O512" s="3" t="str">
        <f t="shared" si="342"/>
        <v>532,532,532,532,532,532,443,443,443,212,212,212,212,212,212,212,212,212,212,212,212,212,212,212,212,212,212,45,45,45,45,45,45,45,45,45,45,45,45,45,45,45,45,45,45</v>
      </c>
      <c r="P512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</v>
      </c>
      <c r="Q512" s="3" t="str">
        <f>IF(D512="坦克碎片",VLOOKUP(C512,道具信息!$N$2:$O$291,2,FALSE)&amp;"碎片",VLOOKUP(C512,道具信息!$N$2:$O$291,2,FALSE))</f>
        <v>T2部件</v>
      </c>
      <c r="R512" s="3">
        <f t="shared" si="346"/>
        <v>810</v>
      </c>
      <c r="S512" s="11">
        <f t="shared" si="347"/>
        <v>8.1000000000000003E-2</v>
      </c>
      <c r="T512" s="3" t="str">
        <f>VLOOKUP(Q512,道具信息!$Q$3:$S$20,2,FALSE)</f>
        <v>CHEST_ITEM_TYPE_T2_PART</v>
      </c>
      <c r="U512" s="3" t="str">
        <f>IF(COUNTIF(U$468:U511,T512)=0,T512,"")</f>
        <v/>
      </c>
      <c r="V512" s="3" t="str">
        <f t="shared" si="332"/>
        <v>CHEST_ITEM_TYPE_T4_SHARD,CHEST_ITEM_TYPE_T1_PART,CHEST_ITEM_TYPE_T2_PART</v>
      </c>
      <c r="W512" s="13" t="str">
        <f t="shared" si="325"/>
        <v/>
      </c>
      <c r="X512" s="3" t="str">
        <f t="shared" si="326"/>
        <v/>
      </c>
      <c r="Y512" s="3" t="str">
        <f t="shared" si="333"/>
        <v>45.0%,38.0%,8.1%</v>
      </c>
    </row>
    <row r="513" spans="2:25" x14ac:dyDescent="0.3">
      <c r="B513" s="2">
        <f>数据源!AL545</f>
        <v>10</v>
      </c>
      <c r="C513" s="2" t="str">
        <f>数据源!AM545</f>
        <v>T3LP1</v>
      </c>
      <c r="D513" s="2" t="str">
        <f>数据源!AN545</f>
        <v>部件</v>
      </c>
      <c r="E513" s="2">
        <f>数据源!AO545</f>
        <v>342</v>
      </c>
      <c r="F513" s="2">
        <f>数据源!AP545</f>
        <v>1</v>
      </c>
      <c r="G513" s="2">
        <f>数据源!AQ545</f>
        <v>4.3E-3</v>
      </c>
      <c r="H513" s="2">
        <f>数据源!AR545</f>
        <v>1.26359649122807E-3</v>
      </c>
      <c r="I513" s="2">
        <f>数据源!AS545</f>
        <v>13</v>
      </c>
      <c r="J513" s="3">
        <f t="shared" si="348"/>
        <v>1</v>
      </c>
      <c r="K513" s="3">
        <f t="shared" si="349"/>
        <v>1</v>
      </c>
      <c r="L513" s="3" t="str">
        <f t="shared" si="339"/>
        <v>部件</v>
      </c>
      <c r="M513" s="3">
        <f t="shared" ca="1" si="340"/>
        <v>93001</v>
      </c>
      <c r="N513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</v>
      </c>
      <c r="O513" s="3" t="str">
        <f t="shared" si="342"/>
        <v>532,532,532,532,532,532,443,443,443,212,212,212,212,212,212,212,212,212,212,212,212,212,212,212,212,212,212,45,45,45,45,45,45,45,45,45,45,45,45,45,45,45,45,45,45,13</v>
      </c>
      <c r="P513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</v>
      </c>
      <c r="Q513" s="3" t="str">
        <f>IF(D513="坦克碎片",VLOOKUP(C513,道具信息!$N$2:$O$291,2,FALSE)&amp;"碎片",VLOOKUP(C513,道具信息!$N$2:$O$291,2,FALSE))</f>
        <v>T3部件</v>
      </c>
      <c r="R513" s="3">
        <f t="shared" si="346"/>
        <v>234</v>
      </c>
      <c r="S513" s="11">
        <f t="shared" si="347"/>
        <v>2.3E-2</v>
      </c>
      <c r="T513" s="3" t="str">
        <f>VLOOKUP(Q513,道具信息!$Q$3:$S$20,2,FALSE)</f>
        <v>CHEST_ITEM_TYPE_T3_PART</v>
      </c>
      <c r="U513" s="3" t="str">
        <f>IF(COUNTIF(U$468:U512,T513)=0,T513,"")</f>
        <v>CHEST_ITEM_TYPE_T3_PART</v>
      </c>
      <c r="V513" s="3" t="str">
        <f t="shared" si="332"/>
        <v>CHEST_ITEM_TYPE_T4_SHARD,CHEST_ITEM_TYPE_T1_PART,CHEST_ITEM_TYPE_T2_PART,CHEST_ITEM_TYPE_T3_PART</v>
      </c>
      <c r="W513" s="13">
        <f t="shared" si="325"/>
        <v>2.3E-2</v>
      </c>
      <c r="X513" s="3" t="str">
        <f t="shared" si="326"/>
        <v>2.3%</v>
      </c>
      <c r="Y513" s="3" t="str">
        <f t="shared" si="333"/>
        <v>45.0%,38.0%,8.1%,2.3%</v>
      </c>
    </row>
    <row r="514" spans="2:25" x14ac:dyDescent="0.3">
      <c r="B514" s="2">
        <f>数据源!AL546</f>
        <v>10</v>
      </c>
      <c r="C514" s="2" t="str">
        <f>数据源!AM546</f>
        <v>T3LP3</v>
      </c>
      <c r="D514" s="2" t="str">
        <f>数据源!AN546</f>
        <v>部件</v>
      </c>
      <c r="E514" s="2">
        <f>数据源!AO546</f>
        <v>342</v>
      </c>
      <c r="F514" s="2">
        <f>数据源!AP546</f>
        <v>1</v>
      </c>
      <c r="G514" s="2">
        <f>数据源!AQ546</f>
        <v>4.3E-3</v>
      </c>
      <c r="H514" s="2">
        <f>数据源!AR546</f>
        <v>1.26359649122807E-3</v>
      </c>
      <c r="I514" s="2">
        <f>数据源!AS546</f>
        <v>13</v>
      </c>
      <c r="J514" s="3">
        <f t="shared" si="348"/>
        <v>1</v>
      </c>
      <c r="K514" s="3">
        <f t="shared" si="349"/>
        <v>1</v>
      </c>
      <c r="L514" s="3" t="str">
        <f t="shared" si="339"/>
        <v>部件</v>
      </c>
      <c r="M514" s="3">
        <f t="shared" ca="1" si="340"/>
        <v>93003</v>
      </c>
      <c r="N514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</v>
      </c>
      <c r="O514" s="3" t="str">
        <f t="shared" si="342"/>
        <v>532,532,532,532,532,532,443,443,443,212,212,212,212,212,212,212,212,212,212,212,212,212,212,212,212,212,212,45,45,45,45,45,45,45,45,45,45,45,45,45,45,45,45,45,45,13,13</v>
      </c>
      <c r="P514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</v>
      </c>
      <c r="Q514" s="3" t="str">
        <f>IF(D514="坦克碎片",VLOOKUP(C514,道具信息!$N$2:$O$291,2,FALSE)&amp;"碎片",VLOOKUP(C514,道具信息!$N$2:$O$291,2,FALSE))</f>
        <v>T3部件</v>
      </c>
      <c r="R514" s="3">
        <f t="shared" si="346"/>
        <v>234</v>
      </c>
      <c r="S514" s="11">
        <f t="shared" si="347"/>
        <v>2.3E-2</v>
      </c>
      <c r="T514" s="3" t="str">
        <f>VLOOKUP(Q514,道具信息!$Q$3:$S$20,2,FALSE)</f>
        <v>CHEST_ITEM_TYPE_T3_PART</v>
      </c>
      <c r="U514" s="3" t="str">
        <f>IF(COUNTIF(U$468:U513,T514)=0,T514,"")</f>
        <v/>
      </c>
      <c r="V514" s="3" t="str">
        <f t="shared" si="332"/>
        <v>CHEST_ITEM_TYPE_T4_SHARD,CHEST_ITEM_TYPE_T1_PART,CHEST_ITEM_TYPE_T2_PART,CHEST_ITEM_TYPE_T3_PART</v>
      </c>
      <c r="W514" s="13" t="str">
        <f t="shared" si="325"/>
        <v/>
      </c>
      <c r="X514" s="3" t="str">
        <f t="shared" si="326"/>
        <v/>
      </c>
      <c r="Y514" s="3" t="str">
        <f t="shared" si="333"/>
        <v>45.0%,38.0%,8.1%,2.3%</v>
      </c>
    </row>
    <row r="515" spans="2:25" x14ac:dyDescent="0.3">
      <c r="B515" s="2">
        <f>数据源!AL547</f>
        <v>10</v>
      </c>
      <c r="C515" s="2" t="str">
        <f>数据源!AM547</f>
        <v>T3LP5</v>
      </c>
      <c r="D515" s="2" t="str">
        <f>数据源!AN547</f>
        <v>部件</v>
      </c>
      <c r="E515" s="2">
        <f>数据源!AO547</f>
        <v>342</v>
      </c>
      <c r="F515" s="2">
        <f>数据源!AP547</f>
        <v>1</v>
      </c>
      <c r="G515" s="2">
        <f>数据源!AQ547</f>
        <v>4.3E-3</v>
      </c>
      <c r="H515" s="2">
        <f>数据源!AR547</f>
        <v>1.26359649122807E-3</v>
      </c>
      <c r="I515" s="2">
        <f>数据源!AS547</f>
        <v>13</v>
      </c>
      <c r="J515" s="3">
        <f t="shared" si="348"/>
        <v>1</v>
      </c>
      <c r="K515" s="3">
        <f t="shared" si="349"/>
        <v>1</v>
      </c>
      <c r="L515" s="3" t="str">
        <f t="shared" si="339"/>
        <v>部件</v>
      </c>
      <c r="M515" s="3">
        <f t="shared" ca="1" si="340"/>
        <v>93005</v>
      </c>
      <c r="N515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</v>
      </c>
      <c r="O515" s="3" t="str">
        <f t="shared" si="342"/>
        <v>532,532,532,532,532,532,443,443,443,212,212,212,212,212,212,212,212,212,212,212,212,212,212,212,212,212,212,45,45,45,45,45,45,45,45,45,45,45,45,45,45,45,45,45,45,13,13,13</v>
      </c>
      <c r="P515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</v>
      </c>
      <c r="Q515" s="3" t="str">
        <f>IF(D515="坦克碎片",VLOOKUP(C515,道具信息!$N$2:$O$291,2,FALSE)&amp;"碎片",VLOOKUP(C515,道具信息!$N$2:$O$291,2,FALSE))</f>
        <v>T3部件</v>
      </c>
      <c r="R515" s="3">
        <f t="shared" si="346"/>
        <v>234</v>
      </c>
      <c r="S515" s="11">
        <f t="shared" si="347"/>
        <v>2.3E-2</v>
      </c>
      <c r="T515" s="3" t="str">
        <f>VLOOKUP(Q515,道具信息!$Q$3:$S$20,2,FALSE)</f>
        <v>CHEST_ITEM_TYPE_T3_PART</v>
      </c>
      <c r="U515" s="3" t="str">
        <f>IF(COUNTIF(U$468:U514,T515)=0,T515,"")</f>
        <v/>
      </c>
      <c r="V515" s="3" t="str">
        <f t="shared" si="332"/>
        <v>CHEST_ITEM_TYPE_T4_SHARD,CHEST_ITEM_TYPE_T1_PART,CHEST_ITEM_TYPE_T2_PART,CHEST_ITEM_TYPE_T3_PART</v>
      </c>
      <c r="W515" s="13" t="str">
        <f t="shared" si="325"/>
        <v/>
      </c>
      <c r="X515" s="3" t="str">
        <f t="shared" si="326"/>
        <v/>
      </c>
      <c r="Y515" s="3" t="str">
        <f t="shared" si="333"/>
        <v>45.0%,38.0%,8.1%,2.3%</v>
      </c>
    </row>
    <row r="516" spans="2:25" x14ac:dyDescent="0.3">
      <c r="B516" s="2">
        <f>数据源!AL548</f>
        <v>10</v>
      </c>
      <c r="C516" s="2" t="str">
        <f>数据源!AM548</f>
        <v>T3MP1</v>
      </c>
      <c r="D516" s="2" t="str">
        <f>数据源!AN548</f>
        <v>部件</v>
      </c>
      <c r="E516" s="2">
        <f>数据源!AO548</f>
        <v>342</v>
      </c>
      <c r="F516" s="2">
        <f>数据源!AP548</f>
        <v>1</v>
      </c>
      <c r="G516" s="2">
        <f>数据源!AQ548</f>
        <v>4.3E-3</v>
      </c>
      <c r="H516" s="2">
        <f>数据源!AR548</f>
        <v>1.26359649122807E-3</v>
      </c>
      <c r="I516" s="2">
        <f>数据源!AS548</f>
        <v>13</v>
      </c>
      <c r="J516" s="3">
        <f>ROUNDUP(IF(F516&gt;1,F516-ROUNDDOWN(SQRT(F516),0),F516),0)</f>
        <v>1</v>
      </c>
      <c r="K516" s="3">
        <f>F516*2-J516</f>
        <v>1</v>
      </c>
      <c r="L516" s="3" t="str">
        <f t="shared" si="339"/>
        <v>部件</v>
      </c>
      <c r="M516" s="3">
        <f t="shared" ca="1" si="340"/>
        <v>93101</v>
      </c>
      <c r="N516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</v>
      </c>
      <c r="O516" s="3" t="str">
        <f t="shared" si="342"/>
        <v>532,532,532,532,532,532,443,443,443,212,212,212,212,212,212,212,212,212,212,212,212,212,212,212,212,212,212,45,45,45,45,45,45,45,45,45,45,45,45,45,45,45,45,45,45,13,13,13,13</v>
      </c>
      <c r="P516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</v>
      </c>
      <c r="Q516" s="3" t="str">
        <f>IF(D516="坦克碎片",VLOOKUP(C516,道具信息!$N$2:$O$291,2,FALSE)&amp;"碎片",VLOOKUP(C516,道具信息!$N$2:$O$291,2,FALSE))</f>
        <v>T3部件</v>
      </c>
      <c r="R516" s="3">
        <f t="shared" si="346"/>
        <v>234</v>
      </c>
      <c r="S516" s="11">
        <f t="shared" si="347"/>
        <v>2.3E-2</v>
      </c>
      <c r="T516" s="3" t="str">
        <f>VLOOKUP(Q516,道具信息!$Q$3:$S$20,2,FALSE)</f>
        <v>CHEST_ITEM_TYPE_T3_PART</v>
      </c>
      <c r="U516" s="3" t="str">
        <f>IF(COUNTIF(U$468:U515,T516)=0,T516,"")</f>
        <v/>
      </c>
      <c r="V516" s="3" t="str">
        <f t="shared" si="332"/>
        <v>CHEST_ITEM_TYPE_T4_SHARD,CHEST_ITEM_TYPE_T1_PART,CHEST_ITEM_TYPE_T2_PART,CHEST_ITEM_TYPE_T3_PART</v>
      </c>
      <c r="W516" s="13" t="str">
        <f t="shared" si="325"/>
        <v/>
      </c>
      <c r="X516" s="3" t="str">
        <f t="shared" si="326"/>
        <v/>
      </c>
      <c r="Y516" s="3" t="str">
        <f t="shared" si="333"/>
        <v>45.0%,38.0%,8.1%,2.3%</v>
      </c>
    </row>
    <row r="517" spans="2:25" x14ac:dyDescent="0.3">
      <c r="B517" s="2">
        <f>数据源!AL549</f>
        <v>10</v>
      </c>
      <c r="C517" s="2" t="str">
        <f>数据源!AM549</f>
        <v>T3MP3</v>
      </c>
      <c r="D517" s="2" t="str">
        <f>数据源!AN549</f>
        <v>部件</v>
      </c>
      <c r="E517" s="2">
        <f>数据源!AO549</f>
        <v>342</v>
      </c>
      <c r="F517" s="2">
        <f>数据源!AP549</f>
        <v>1</v>
      </c>
      <c r="G517" s="2">
        <f>数据源!AQ549</f>
        <v>4.3E-3</v>
      </c>
      <c r="H517" s="2">
        <f>数据源!AR549</f>
        <v>1.26359649122807E-3</v>
      </c>
      <c r="I517" s="2">
        <f>数据源!AS549</f>
        <v>13</v>
      </c>
      <c r="J517" s="3">
        <f t="shared" ref="J517:J527" si="350">ROUNDUP(IF(F517&gt;1,F517-ROUNDDOWN(SQRT(F517),0),F517),0)</f>
        <v>1</v>
      </c>
      <c r="K517" s="3">
        <f t="shared" ref="K517:K527" si="351">F517*2-J517</f>
        <v>1</v>
      </c>
      <c r="L517" s="3" t="str">
        <f t="shared" si="339"/>
        <v>部件</v>
      </c>
      <c r="M517" s="3">
        <f t="shared" ca="1" si="340"/>
        <v>93103</v>
      </c>
      <c r="N517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</v>
      </c>
      <c r="O517" s="3" t="str">
        <f t="shared" si="342"/>
        <v>532,532,532,532,532,532,443,443,443,212,212,212,212,212,212,212,212,212,212,212,212,212,212,212,212,212,212,45,45,45,45,45,45,45,45,45,45,45,45,45,45,45,45,45,45,13,13,13,13,13</v>
      </c>
      <c r="P517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</v>
      </c>
      <c r="Q517" s="3" t="str">
        <f>IF(D517="坦克碎片",VLOOKUP(C517,道具信息!$N$2:$O$291,2,FALSE)&amp;"碎片",VLOOKUP(C517,道具信息!$N$2:$O$291,2,FALSE))</f>
        <v>T3部件</v>
      </c>
      <c r="R517" s="3">
        <f t="shared" si="346"/>
        <v>234</v>
      </c>
      <c r="S517" s="11">
        <f t="shared" si="347"/>
        <v>2.3E-2</v>
      </c>
      <c r="T517" s="3" t="str">
        <f>VLOOKUP(Q517,道具信息!$Q$3:$S$20,2,FALSE)</f>
        <v>CHEST_ITEM_TYPE_T3_PART</v>
      </c>
      <c r="U517" s="3" t="str">
        <f>IF(COUNTIF(U$468:U516,T517)=0,T517,"")</f>
        <v/>
      </c>
      <c r="V517" s="3" t="str">
        <f t="shared" si="332"/>
        <v>CHEST_ITEM_TYPE_T4_SHARD,CHEST_ITEM_TYPE_T1_PART,CHEST_ITEM_TYPE_T2_PART,CHEST_ITEM_TYPE_T3_PART</v>
      </c>
      <c r="W517" s="13" t="str">
        <f t="shared" si="325"/>
        <v/>
      </c>
      <c r="X517" s="3" t="str">
        <f t="shared" si="326"/>
        <v/>
      </c>
      <c r="Y517" s="3" t="str">
        <f t="shared" si="333"/>
        <v>45.0%,38.0%,8.1%,2.3%</v>
      </c>
    </row>
    <row r="518" spans="2:25" x14ac:dyDescent="0.3">
      <c r="B518" s="2">
        <f>数据源!AL550</f>
        <v>10</v>
      </c>
      <c r="C518" s="2" t="str">
        <f>数据源!AM550</f>
        <v>T3MP5</v>
      </c>
      <c r="D518" s="2" t="str">
        <f>数据源!AN550</f>
        <v>部件</v>
      </c>
      <c r="E518" s="2">
        <f>数据源!AO550</f>
        <v>342</v>
      </c>
      <c r="F518" s="2">
        <f>数据源!AP550</f>
        <v>1</v>
      </c>
      <c r="G518" s="2">
        <f>数据源!AQ550</f>
        <v>4.3E-3</v>
      </c>
      <c r="H518" s="2">
        <f>数据源!AR550</f>
        <v>1.26359649122807E-3</v>
      </c>
      <c r="I518" s="2">
        <f>数据源!AS550</f>
        <v>13</v>
      </c>
      <c r="J518" s="3">
        <f t="shared" si="350"/>
        <v>1</v>
      </c>
      <c r="K518" s="3">
        <f t="shared" si="351"/>
        <v>1</v>
      </c>
      <c r="L518" s="3" t="str">
        <f t="shared" si="339"/>
        <v>部件</v>
      </c>
      <c r="M518" s="3">
        <f t="shared" ca="1" si="340"/>
        <v>93105</v>
      </c>
      <c r="N518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518" s="3" t="str">
        <f t="shared" si="342"/>
        <v>532,532,532,532,532,532,443,443,443,212,212,212,212,212,212,212,212,212,212,212,212,212,212,212,212,212,212,45,45,45,45,45,45,45,45,45,45,45,45,45,45,45,45,45,45,13,13,13,13,13,13</v>
      </c>
      <c r="P518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</v>
      </c>
      <c r="Q518" s="3" t="str">
        <f>IF(D518="坦克碎片",VLOOKUP(C518,道具信息!$N$2:$O$291,2,FALSE)&amp;"碎片",VLOOKUP(C518,道具信息!$N$2:$O$291,2,FALSE))</f>
        <v>T3部件</v>
      </c>
      <c r="R518" s="3">
        <f t="shared" si="346"/>
        <v>234</v>
      </c>
      <c r="S518" s="11">
        <f t="shared" si="347"/>
        <v>2.3E-2</v>
      </c>
      <c r="T518" s="3" t="str">
        <f>VLOOKUP(Q518,道具信息!$Q$3:$S$20,2,FALSE)</f>
        <v>CHEST_ITEM_TYPE_T3_PART</v>
      </c>
      <c r="U518" s="3" t="str">
        <f>IF(COUNTIF(U$468:U517,T518)=0,T518,"")</f>
        <v/>
      </c>
      <c r="V518" s="3" t="str">
        <f t="shared" si="332"/>
        <v>CHEST_ITEM_TYPE_T4_SHARD,CHEST_ITEM_TYPE_T1_PART,CHEST_ITEM_TYPE_T2_PART,CHEST_ITEM_TYPE_T3_PART</v>
      </c>
      <c r="W518" s="13" t="str">
        <f t="shared" si="325"/>
        <v/>
      </c>
      <c r="X518" s="3" t="str">
        <f t="shared" si="326"/>
        <v/>
      </c>
      <c r="Y518" s="3" t="str">
        <f t="shared" si="333"/>
        <v>45.0%,38.0%,8.1%,2.3%</v>
      </c>
    </row>
    <row r="519" spans="2:25" x14ac:dyDescent="0.3">
      <c r="B519" s="2">
        <f>数据源!AL551</f>
        <v>10</v>
      </c>
      <c r="C519" s="2" t="str">
        <f>数据源!AM551</f>
        <v>T3HP1</v>
      </c>
      <c r="D519" s="2" t="str">
        <f>数据源!AN551</f>
        <v>部件</v>
      </c>
      <c r="E519" s="2">
        <f>数据源!AO551</f>
        <v>342</v>
      </c>
      <c r="F519" s="2">
        <f>数据源!AP551</f>
        <v>1</v>
      </c>
      <c r="G519" s="2">
        <f>数据源!AQ551</f>
        <v>4.3E-3</v>
      </c>
      <c r="H519" s="2">
        <f>数据源!AR551</f>
        <v>1.26359649122807E-3</v>
      </c>
      <c r="I519" s="2">
        <f>数据源!AS551</f>
        <v>13</v>
      </c>
      <c r="J519" s="3">
        <f t="shared" si="350"/>
        <v>1</v>
      </c>
      <c r="K519" s="3">
        <f t="shared" si="351"/>
        <v>1</v>
      </c>
      <c r="L519" s="3" t="str">
        <f t="shared" si="339"/>
        <v>部件</v>
      </c>
      <c r="M519" s="3">
        <f t="shared" ca="1" si="340"/>
        <v>93201</v>
      </c>
      <c r="N519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519" s="3" t="str">
        <f t="shared" si="342"/>
        <v>532,532,532,532,532,532,443,443,443,212,212,212,212,212,212,212,212,212,212,212,212,212,212,212,212,212,212,45,45,45,45,45,45,45,45,45,45,45,45,45,45,45,45,45,45,13,13,13,13,13,13,13</v>
      </c>
      <c r="P519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</v>
      </c>
      <c r="Q519" s="3" t="str">
        <f>IF(D519="坦克碎片",VLOOKUP(C519,道具信息!$N$2:$O$291,2,FALSE)&amp;"碎片",VLOOKUP(C519,道具信息!$N$2:$O$291,2,FALSE))</f>
        <v>T3部件</v>
      </c>
      <c r="R519" s="3">
        <f t="shared" si="346"/>
        <v>234</v>
      </c>
      <c r="S519" s="11">
        <f t="shared" si="347"/>
        <v>2.3E-2</v>
      </c>
      <c r="T519" s="3" t="str">
        <f>VLOOKUP(Q519,道具信息!$Q$3:$S$20,2,FALSE)</f>
        <v>CHEST_ITEM_TYPE_T3_PART</v>
      </c>
      <c r="U519" s="3" t="str">
        <f>IF(COUNTIF(U$468:U518,T519)=0,T519,"")</f>
        <v/>
      </c>
      <c r="V519" s="3" t="str">
        <f t="shared" si="332"/>
        <v>CHEST_ITEM_TYPE_T4_SHARD,CHEST_ITEM_TYPE_T1_PART,CHEST_ITEM_TYPE_T2_PART,CHEST_ITEM_TYPE_T3_PART</v>
      </c>
      <c r="W519" s="13" t="str">
        <f t="shared" si="325"/>
        <v/>
      </c>
      <c r="X519" s="3" t="str">
        <f t="shared" si="326"/>
        <v/>
      </c>
      <c r="Y519" s="3" t="str">
        <f t="shared" si="333"/>
        <v>45.0%,38.0%,8.1%,2.3%</v>
      </c>
    </row>
    <row r="520" spans="2:25" x14ac:dyDescent="0.3">
      <c r="B520" s="2">
        <f>数据源!AL552</f>
        <v>10</v>
      </c>
      <c r="C520" s="2" t="str">
        <f>数据源!AM552</f>
        <v>T3HP3</v>
      </c>
      <c r="D520" s="2" t="str">
        <f>数据源!AN552</f>
        <v>部件</v>
      </c>
      <c r="E520" s="2">
        <f>数据源!AO552</f>
        <v>342</v>
      </c>
      <c r="F520" s="2">
        <f>数据源!AP552</f>
        <v>1</v>
      </c>
      <c r="G520" s="2">
        <f>数据源!AQ552</f>
        <v>4.3E-3</v>
      </c>
      <c r="H520" s="2">
        <f>数据源!AR552</f>
        <v>1.26359649122807E-3</v>
      </c>
      <c r="I520" s="2">
        <f>数据源!AS552</f>
        <v>13</v>
      </c>
      <c r="J520" s="3">
        <f t="shared" si="350"/>
        <v>1</v>
      </c>
      <c r="K520" s="3">
        <f t="shared" si="351"/>
        <v>1</v>
      </c>
      <c r="L520" s="3" t="str">
        <f t="shared" si="339"/>
        <v>部件</v>
      </c>
      <c r="M520" s="3">
        <f t="shared" ca="1" si="340"/>
        <v>93203</v>
      </c>
      <c r="N520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520" s="3" t="str">
        <f t="shared" si="342"/>
        <v>532,532,532,532,532,532,443,443,443,212,212,212,212,212,212,212,212,212,212,212,212,212,212,212,212,212,212,45,45,45,45,45,45,45,45,45,45,45,45,45,45,45,45,45,45,13,13,13,13,13,13,13,13</v>
      </c>
      <c r="P520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</v>
      </c>
      <c r="Q520" s="3" t="str">
        <f>IF(D520="坦克碎片",VLOOKUP(C520,道具信息!$N$2:$O$291,2,FALSE)&amp;"碎片",VLOOKUP(C520,道具信息!$N$2:$O$291,2,FALSE))</f>
        <v>T3部件</v>
      </c>
      <c r="R520" s="3">
        <f t="shared" si="346"/>
        <v>234</v>
      </c>
      <c r="S520" s="11">
        <f t="shared" si="347"/>
        <v>2.3E-2</v>
      </c>
      <c r="T520" s="3" t="str">
        <f>VLOOKUP(Q520,道具信息!$Q$3:$S$20,2,FALSE)</f>
        <v>CHEST_ITEM_TYPE_T3_PART</v>
      </c>
      <c r="U520" s="3" t="str">
        <f>IF(COUNTIF(U$468:U519,T520)=0,T520,"")</f>
        <v/>
      </c>
      <c r="V520" s="3" t="str">
        <f t="shared" si="332"/>
        <v>CHEST_ITEM_TYPE_T4_SHARD,CHEST_ITEM_TYPE_T1_PART,CHEST_ITEM_TYPE_T2_PART,CHEST_ITEM_TYPE_T3_PART</v>
      </c>
      <c r="W520" s="13" t="str">
        <f t="shared" si="325"/>
        <v/>
      </c>
      <c r="X520" s="3" t="str">
        <f t="shared" si="326"/>
        <v/>
      </c>
      <c r="Y520" s="3" t="str">
        <f t="shared" si="333"/>
        <v>45.0%,38.0%,8.1%,2.3%</v>
      </c>
    </row>
    <row r="521" spans="2:25" x14ac:dyDescent="0.3">
      <c r="B521" s="2">
        <f>数据源!AL553</f>
        <v>10</v>
      </c>
      <c r="C521" s="2" t="str">
        <f>数据源!AM553</f>
        <v>T3HP5</v>
      </c>
      <c r="D521" s="2" t="str">
        <f>数据源!AN553</f>
        <v>部件</v>
      </c>
      <c r="E521" s="2">
        <f>数据源!AO553</f>
        <v>342</v>
      </c>
      <c r="F521" s="2">
        <f>数据源!AP553</f>
        <v>1</v>
      </c>
      <c r="G521" s="2">
        <f>数据源!AQ553</f>
        <v>4.3E-3</v>
      </c>
      <c r="H521" s="2">
        <f>数据源!AR553</f>
        <v>1.26359649122807E-3</v>
      </c>
      <c r="I521" s="2">
        <f>数据源!AS553</f>
        <v>13</v>
      </c>
      <c r="J521" s="3">
        <f t="shared" si="350"/>
        <v>1</v>
      </c>
      <c r="K521" s="3">
        <f t="shared" si="351"/>
        <v>1</v>
      </c>
      <c r="L521" s="3" t="str">
        <f t="shared" si="339"/>
        <v>部件</v>
      </c>
      <c r="M521" s="3">
        <f t="shared" ca="1" si="340"/>
        <v>93205</v>
      </c>
      <c r="N521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521" s="3" t="str">
        <f t="shared" si="342"/>
        <v>532,532,532,532,532,532,443,443,443,212,212,212,212,212,212,212,212,212,212,212,212,212,212,212,212,212,212,45,45,45,45,45,45,45,45,45,45,45,45,45,45,45,45,45,45,13,13,13,13,13,13,13,13,13</v>
      </c>
      <c r="P521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</v>
      </c>
      <c r="Q521" s="3" t="str">
        <f>IF(D521="坦克碎片",VLOOKUP(C521,道具信息!$N$2:$O$291,2,FALSE)&amp;"碎片",VLOOKUP(C521,道具信息!$N$2:$O$291,2,FALSE))</f>
        <v>T3部件</v>
      </c>
      <c r="R521" s="3">
        <f t="shared" si="346"/>
        <v>234</v>
      </c>
      <c r="S521" s="11">
        <f t="shared" si="347"/>
        <v>2.3E-2</v>
      </c>
      <c r="T521" s="3" t="str">
        <f>VLOOKUP(Q521,道具信息!$Q$3:$S$20,2,FALSE)</f>
        <v>CHEST_ITEM_TYPE_T3_PART</v>
      </c>
      <c r="U521" s="3" t="str">
        <f>IF(COUNTIF(U$468:U520,T521)=0,T521,"")</f>
        <v/>
      </c>
      <c r="V521" s="3" t="str">
        <f t="shared" si="332"/>
        <v>CHEST_ITEM_TYPE_T4_SHARD,CHEST_ITEM_TYPE_T1_PART,CHEST_ITEM_TYPE_T2_PART,CHEST_ITEM_TYPE_T3_PART</v>
      </c>
      <c r="W521" s="13" t="str">
        <f t="shared" si="325"/>
        <v/>
      </c>
      <c r="X521" s="3" t="str">
        <f t="shared" si="326"/>
        <v/>
      </c>
      <c r="Y521" s="3" t="str">
        <f t="shared" si="333"/>
        <v>45.0%,38.0%,8.1%,2.3%</v>
      </c>
    </row>
    <row r="522" spans="2:25" x14ac:dyDescent="0.3">
      <c r="B522" s="2">
        <f>数据源!AL554</f>
        <v>10</v>
      </c>
      <c r="C522" s="2" t="str">
        <f>数据源!AM554</f>
        <v>T3LP2</v>
      </c>
      <c r="D522" s="2" t="str">
        <f>数据源!AN554</f>
        <v>部件</v>
      </c>
      <c r="E522" s="2">
        <f>数据源!AO554</f>
        <v>342</v>
      </c>
      <c r="F522" s="2">
        <f>数据源!AP554</f>
        <v>1</v>
      </c>
      <c r="G522" s="2">
        <f>数据源!AQ554</f>
        <v>4.3E-3</v>
      </c>
      <c r="H522" s="2">
        <f>数据源!AR554</f>
        <v>1.26359649122807E-3</v>
      </c>
      <c r="I522" s="2">
        <f>数据源!AS554</f>
        <v>13</v>
      </c>
      <c r="J522" s="3">
        <f t="shared" si="350"/>
        <v>1</v>
      </c>
      <c r="K522" s="3">
        <f t="shared" si="351"/>
        <v>1</v>
      </c>
      <c r="L522" s="3" t="str">
        <f t="shared" si="339"/>
        <v>部件</v>
      </c>
      <c r="M522" s="3">
        <f t="shared" ca="1" si="340"/>
        <v>93002</v>
      </c>
      <c r="N522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522" s="3" t="str">
        <f t="shared" si="342"/>
        <v>532,532,532,532,532,532,443,443,443,212,212,212,212,212,212,212,212,212,212,212,212,212,212,212,212,212,212,45,45,45,45,45,45,45,45,45,45,45,45,45,45,45,45,45,45,13,13,13,13,13,13,13,13,13,13</v>
      </c>
      <c r="P522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</v>
      </c>
      <c r="Q522" s="3" t="str">
        <f>IF(D522="坦克碎片",VLOOKUP(C522,道具信息!$N$2:$O$291,2,FALSE)&amp;"碎片",VLOOKUP(C522,道具信息!$N$2:$O$291,2,FALSE))</f>
        <v>T3部件</v>
      </c>
      <c r="R522" s="3">
        <f t="shared" si="346"/>
        <v>234</v>
      </c>
      <c r="S522" s="11">
        <f t="shared" si="347"/>
        <v>2.3E-2</v>
      </c>
      <c r="T522" s="3" t="str">
        <f>VLOOKUP(Q522,道具信息!$Q$3:$S$20,2,FALSE)</f>
        <v>CHEST_ITEM_TYPE_T3_PART</v>
      </c>
      <c r="U522" s="3" t="str">
        <f>IF(COUNTIF(U$468:U521,T522)=0,T522,"")</f>
        <v/>
      </c>
      <c r="V522" s="3" t="str">
        <f t="shared" si="332"/>
        <v>CHEST_ITEM_TYPE_T4_SHARD,CHEST_ITEM_TYPE_T1_PART,CHEST_ITEM_TYPE_T2_PART,CHEST_ITEM_TYPE_T3_PART</v>
      </c>
      <c r="W522" s="13" t="str">
        <f t="shared" si="325"/>
        <v/>
      </c>
      <c r="X522" s="3" t="str">
        <f t="shared" si="326"/>
        <v/>
      </c>
      <c r="Y522" s="3" t="str">
        <f t="shared" si="333"/>
        <v>45.0%,38.0%,8.1%,2.3%</v>
      </c>
    </row>
    <row r="523" spans="2:25" x14ac:dyDescent="0.3">
      <c r="B523" s="2">
        <f>数据源!AL555</f>
        <v>10</v>
      </c>
      <c r="C523" s="2" t="str">
        <f>数据源!AM555</f>
        <v>T3LP4</v>
      </c>
      <c r="D523" s="2" t="str">
        <f>数据源!AN555</f>
        <v>部件</v>
      </c>
      <c r="E523" s="2">
        <f>数据源!AO555</f>
        <v>342</v>
      </c>
      <c r="F523" s="2">
        <f>数据源!AP555</f>
        <v>1</v>
      </c>
      <c r="G523" s="2">
        <f>数据源!AQ555</f>
        <v>4.3E-3</v>
      </c>
      <c r="H523" s="2">
        <f>数据源!AR555</f>
        <v>1.26359649122807E-3</v>
      </c>
      <c r="I523" s="2">
        <f>数据源!AS555</f>
        <v>13</v>
      </c>
      <c r="J523" s="3">
        <f t="shared" si="350"/>
        <v>1</v>
      </c>
      <c r="K523" s="3">
        <f t="shared" si="351"/>
        <v>1</v>
      </c>
      <c r="L523" s="3" t="str">
        <f t="shared" si="339"/>
        <v>部件</v>
      </c>
      <c r="M523" s="3">
        <f t="shared" ca="1" si="340"/>
        <v>93004</v>
      </c>
      <c r="N523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523" s="3" t="str">
        <f t="shared" si="342"/>
        <v>532,532,532,532,532,532,443,443,443,212,212,212,212,212,212,212,212,212,212,212,212,212,212,212,212,212,212,45,45,45,45,45,45,45,45,45,45,45,45,45,45,45,45,45,45,13,13,13,13,13,13,13,13,13,13,13</v>
      </c>
      <c r="P523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</v>
      </c>
      <c r="Q523" s="3" t="str">
        <f>IF(D523="坦克碎片",VLOOKUP(C523,道具信息!$N$2:$O$291,2,FALSE)&amp;"碎片",VLOOKUP(C523,道具信息!$N$2:$O$291,2,FALSE))</f>
        <v>T3部件</v>
      </c>
      <c r="R523" s="3">
        <f t="shared" si="346"/>
        <v>234</v>
      </c>
      <c r="S523" s="11">
        <f t="shared" si="347"/>
        <v>2.3E-2</v>
      </c>
      <c r="T523" s="3" t="str">
        <f>VLOOKUP(Q523,道具信息!$Q$3:$S$20,2,FALSE)</f>
        <v>CHEST_ITEM_TYPE_T3_PART</v>
      </c>
      <c r="U523" s="3" t="str">
        <f>IF(COUNTIF(U$468:U522,T523)=0,T523,"")</f>
        <v/>
      </c>
      <c r="V523" s="3" t="str">
        <f t="shared" si="332"/>
        <v>CHEST_ITEM_TYPE_T4_SHARD,CHEST_ITEM_TYPE_T1_PART,CHEST_ITEM_TYPE_T2_PART,CHEST_ITEM_TYPE_T3_PART</v>
      </c>
      <c r="W523" s="13" t="str">
        <f t="shared" si="325"/>
        <v/>
      </c>
      <c r="X523" s="3" t="str">
        <f t="shared" si="326"/>
        <v/>
      </c>
      <c r="Y523" s="3" t="str">
        <f t="shared" si="333"/>
        <v>45.0%,38.0%,8.1%,2.3%</v>
      </c>
    </row>
    <row r="524" spans="2:25" x14ac:dyDescent="0.3">
      <c r="B524" s="2">
        <f>数据源!AL556</f>
        <v>10</v>
      </c>
      <c r="C524" s="2" t="str">
        <f>数据源!AM556</f>
        <v>T3LP6</v>
      </c>
      <c r="D524" s="2" t="str">
        <f>数据源!AN556</f>
        <v>部件</v>
      </c>
      <c r="E524" s="2">
        <f>数据源!AO556</f>
        <v>342</v>
      </c>
      <c r="F524" s="2">
        <f>数据源!AP556</f>
        <v>1</v>
      </c>
      <c r="G524" s="2">
        <f>数据源!AQ556</f>
        <v>4.3E-3</v>
      </c>
      <c r="H524" s="2">
        <f>数据源!AR556</f>
        <v>1.26359649122807E-3</v>
      </c>
      <c r="I524" s="2">
        <f>数据源!AS556</f>
        <v>13</v>
      </c>
      <c r="J524" s="3">
        <f t="shared" si="350"/>
        <v>1</v>
      </c>
      <c r="K524" s="3">
        <f t="shared" si="351"/>
        <v>1</v>
      </c>
      <c r="L524" s="3" t="str">
        <f t="shared" si="339"/>
        <v>部件</v>
      </c>
      <c r="M524" s="3">
        <f t="shared" ca="1" si="340"/>
        <v>93006</v>
      </c>
      <c r="N524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524" s="3" t="str">
        <f t="shared" si="342"/>
        <v>532,532,532,532,532,532,443,443,443,212,212,212,212,212,212,212,212,212,212,212,212,212,212,212,212,212,212,45,45,45,45,45,45,45,45,45,45,45,45,45,45,45,45,45,45,13,13,13,13,13,13,13,13,13,13,13,13</v>
      </c>
      <c r="P524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</v>
      </c>
      <c r="Q524" s="3" t="str">
        <f>IF(D524="坦克碎片",VLOOKUP(C524,道具信息!$N$2:$O$291,2,FALSE)&amp;"碎片",VLOOKUP(C524,道具信息!$N$2:$O$291,2,FALSE))</f>
        <v>T3部件</v>
      </c>
      <c r="R524" s="3">
        <f t="shared" si="346"/>
        <v>234</v>
      </c>
      <c r="S524" s="11">
        <f t="shared" si="347"/>
        <v>2.3E-2</v>
      </c>
      <c r="T524" s="3" t="str">
        <f>VLOOKUP(Q524,道具信息!$Q$3:$S$20,2,FALSE)</f>
        <v>CHEST_ITEM_TYPE_T3_PART</v>
      </c>
      <c r="U524" s="3" t="str">
        <f>IF(COUNTIF(U$468:U523,T524)=0,T524,"")</f>
        <v/>
      </c>
      <c r="V524" s="3" t="str">
        <f t="shared" si="332"/>
        <v>CHEST_ITEM_TYPE_T4_SHARD,CHEST_ITEM_TYPE_T1_PART,CHEST_ITEM_TYPE_T2_PART,CHEST_ITEM_TYPE_T3_PART</v>
      </c>
      <c r="W524" s="13" t="str">
        <f t="shared" si="325"/>
        <v/>
      </c>
      <c r="X524" s="3" t="str">
        <f t="shared" si="326"/>
        <v/>
      </c>
      <c r="Y524" s="3" t="str">
        <f t="shared" si="333"/>
        <v>45.0%,38.0%,8.1%,2.3%</v>
      </c>
    </row>
    <row r="525" spans="2:25" x14ac:dyDescent="0.3">
      <c r="B525" s="2">
        <f>数据源!AL557</f>
        <v>10</v>
      </c>
      <c r="C525" s="2" t="str">
        <f>数据源!AM557</f>
        <v>T3MP2</v>
      </c>
      <c r="D525" s="2" t="str">
        <f>数据源!AN557</f>
        <v>部件</v>
      </c>
      <c r="E525" s="2">
        <f>数据源!AO557</f>
        <v>342</v>
      </c>
      <c r="F525" s="2">
        <f>数据源!AP557</f>
        <v>1</v>
      </c>
      <c r="G525" s="2">
        <f>数据源!AQ557</f>
        <v>4.3E-3</v>
      </c>
      <c r="H525" s="2">
        <f>数据源!AR557</f>
        <v>1.26359649122807E-3</v>
      </c>
      <c r="I525" s="2">
        <f>数据源!AS557</f>
        <v>13</v>
      </c>
      <c r="J525" s="3">
        <f t="shared" si="350"/>
        <v>1</v>
      </c>
      <c r="K525" s="3">
        <f t="shared" si="351"/>
        <v>1</v>
      </c>
      <c r="L525" s="3" t="str">
        <f t="shared" si="339"/>
        <v>部件</v>
      </c>
      <c r="M525" s="3">
        <f t="shared" ca="1" si="340"/>
        <v>93102</v>
      </c>
      <c r="N525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525" s="3" t="str">
        <f t="shared" si="342"/>
        <v>532,532,532,532,532,532,443,443,443,212,212,212,212,212,212,212,212,212,212,212,212,212,212,212,212,212,212,45,45,45,45,45,45,45,45,45,45,45,45,45,45,45,45,45,45,13,13,13,13,13,13,13,13,13,13,13,13,13</v>
      </c>
      <c r="P525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</v>
      </c>
      <c r="Q525" s="3" t="str">
        <f>IF(D525="坦克碎片",VLOOKUP(C525,道具信息!$N$2:$O$291,2,FALSE)&amp;"碎片",VLOOKUP(C525,道具信息!$N$2:$O$291,2,FALSE))</f>
        <v>T3部件</v>
      </c>
      <c r="R525" s="3">
        <f t="shared" si="346"/>
        <v>234</v>
      </c>
      <c r="S525" s="11">
        <f t="shared" si="347"/>
        <v>2.3E-2</v>
      </c>
      <c r="T525" s="3" t="str">
        <f>VLOOKUP(Q525,道具信息!$Q$3:$S$20,2,FALSE)</f>
        <v>CHEST_ITEM_TYPE_T3_PART</v>
      </c>
      <c r="U525" s="3" t="str">
        <f>IF(COUNTIF(U$468:U524,T525)=0,T525,"")</f>
        <v/>
      </c>
      <c r="V525" s="3" t="str">
        <f t="shared" si="332"/>
        <v>CHEST_ITEM_TYPE_T4_SHARD,CHEST_ITEM_TYPE_T1_PART,CHEST_ITEM_TYPE_T2_PART,CHEST_ITEM_TYPE_T3_PART</v>
      </c>
      <c r="W525" s="13" t="str">
        <f t="shared" si="325"/>
        <v/>
      </c>
      <c r="X525" s="3" t="str">
        <f t="shared" si="326"/>
        <v/>
      </c>
      <c r="Y525" s="3" t="str">
        <f t="shared" si="333"/>
        <v>45.0%,38.0%,8.1%,2.3%</v>
      </c>
    </row>
    <row r="526" spans="2:25" x14ac:dyDescent="0.3">
      <c r="B526" s="2">
        <f>数据源!AL558</f>
        <v>10</v>
      </c>
      <c r="C526" s="2" t="str">
        <f>数据源!AM558</f>
        <v>T3MP4</v>
      </c>
      <c r="D526" s="2" t="str">
        <f>数据源!AN558</f>
        <v>部件</v>
      </c>
      <c r="E526" s="2">
        <f>数据源!AO558</f>
        <v>342</v>
      </c>
      <c r="F526" s="2">
        <f>数据源!AP558</f>
        <v>1</v>
      </c>
      <c r="G526" s="2">
        <f>数据源!AQ558</f>
        <v>4.3E-3</v>
      </c>
      <c r="H526" s="2">
        <f>数据源!AR558</f>
        <v>1.26359649122807E-3</v>
      </c>
      <c r="I526" s="2">
        <f>数据源!AS558</f>
        <v>13</v>
      </c>
      <c r="J526" s="3">
        <f t="shared" si="350"/>
        <v>1</v>
      </c>
      <c r="K526" s="3">
        <f t="shared" si="351"/>
        <v>1</v>
      </c>
      <c r="L526" s="3" t="str">
        <f t="shared" si="339"/>
        <v>部件</v>
      </c>
      <c r="M526" s="3">
        <f t="shared" ca="1" si="340"/>
        <v>93104</v>
      </c>
      <c r="N526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526" s="3" t="str">
        <f t="shared" si="342"/>
        <v>532,532,532,532,532,532,443,443,443,212,212,212,212,212,212,212,212,212,212,212,212,212,212,212,212,212,212,45,45,45,45,45,45,45,45,45,45,45,45,45,45,45,45,45,45,13,13,13,13,13,13,13,13,13,13,13,13,13,13</v>
      </c>
      <c r="P526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</v>
      </c>
      <c r="Q526" s="3" t="str">
        <f>IF(D526="坦克碎片",VLOOKUP(C526,道具信息!$N$2:$O$291,2,FALSE)&amp;"碎片",VLOOKUP(C526,道具信息!$N$2:$O$291,2,FALSE))</f>
        <v>T3部件</v>
      </c>
      <c r="R526" s="3">
        <f t="shared" si="346"/>
        <v>234</v>
      </c>
      <c r="S526" s="11">
        <f t="shared" si="347"/>
        <v>2.3E-2</v>
      </c>
      <c r="T526" s="3" t="str">
        <f>VLOOKUP(Q526,道具信息!$Q$3:$S$20,2,FALSE)</f>
        <v>CHEST_ITEM_TYPE_T3_PART</v>
      </c>
      <c r="U526" s="3" t="str">
        <f>IF(COUNTIF(U$468:U525,T526)=0,T526,"")</f>
        <v/>
      </c>
      <c r="V526" s="3" t="str">
        <f t="shared" si="332"/>
        <v>CHEST_ITEM_TYPE_T4_SHARD,CHEST_ITEM_TYPE_T1_PART,CHEST_ITEM_TYPE_T2_PART,CHEST_ITEM_TYPE_T3_PART</v>
      </c>
      <c r="W526" s="13" t="str">
        <f t="shared" si="325"/>
        <v/>
      </c>
      <c r="X526" s="3" t="str">
        <f t="shared" si="326"/>
        <v/>
      </c>
      <c r="Y526" s="3" t="str">
        <f t="shared" si="333"/>
        <v>45.0%,38.0%,8.1%,2.3%</v>
      </c>
    </row>
    <row r="527" spans="2:25" x14ac:dyDescent="0.3">
      <c r="B527" s="2">
        <f>数据源!AL559</f>
        <v>10</v>
      </c>
      <c r="C527" s="2" t="str">
        <f>数据源!AM559</f>
        <v>T3MP6</v>
      </c>
      <c r="D527" s="2" t="str">
        <f>数据源!AN559</f>
        <v>部件</v>
      </c>
      <c r="E527" s="2">
        <f>数据源!AO559</f>
        <v>342</v>
      </c>
      <c r="F527" s="2">
        <f>数据源!AP559</f>
        <v>1</v>
      </c>
      <c r="G527" s="2">
        <f>数据源!AQ559</f>
        <v>4.3E-3</v>
      </c>
      <c r="H527" s="2">
        <f>数据源!AR559</f>
        <v>1.26359649122807E-3</v>
      </c>
      <c r="I527" s="2">
        <f>数据源!AS559</f>
        <v>13</v>
      </c>
      <c r="J527" s="3">
        <f t="shared" si="350"/>
        <v>1</v>
      </c>
      <c r="K527" s="3">
        <f t="shared" si="351"/>
        <v>1</v>
      </c>
      <c r="L527" s="3" t="str">
        <f t="shared" si="339"/>
        <v>部件</v>
      </c>
      <c r="M527" s="3">
        <f t="shared" ca="1" si="340"/>
        <v>93106</v>
      </c>
      <c r="N527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527" s="3" t="str">
        <f t="shared" si="342"/>
        <v>532,532,532,532,532,532,443,443,443,212,212,212,212,212,212,212,212,212,212,212,212,212,212,212,212,212,212,45,45,45,45,45,45,45,45,45,45,45,45,45,45,45,45,45,45,13,13,13,13,13,13,13,13,13,13,13,13,13,13,13</v>
      </c>
      <c r="P527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</v>
      </c>
      <c r="Q527" s="3" t="str">
        <f>IF(D527="坦克碎片",VLOOKUP(C527,道具信息!$N$2:$O$291,2,FALSE)&amp;"碎片",VLOOKUP(C527,道具信息!$N$2:$O$291,2,FALSE))</f>
        <v>T3部件</v>
      </c>
      <c r="R527" s="3">
        <f t="shared" si="346"/>
        <v>234</v>
      </c>
      <c r="S527" s="11">
        <f t="shared" si="347"/>
        <v>2.3E-2</v>
      </c>
      <c r="T527" s="3" t="str">
        <f>VLOOKUP(Q527,道具信息!$Q$3:$S$20,2,FALSE)</f>
        <v>CHEST_ITEM_TYPE_T3_PART</v>
      </c>
      <c r="U527" s="3" t="str">
        <f>IF(COUNTIF(U$468:U526,T527)=0,T527,"")</f>
        <v/>
      </c>
      <c r="V527" s="3" t="str">
        <f t="shared" si="332"/>
        <v>CHEST_ITEM_TYPE_T4_SHARD,CHEST_ITEM_TYPE_T1_PART,CHEST_ITEM_TYPE_T2_PART,CHEST_ITEM_TYPE_T3_PART</v>
      </c>
      <c r="W527" s="13" t="str">
        <f t="shared" si="325"/>
        <v/>
      </c>
      <c r="X527" s="3" t="str">
        <f t="shared" si="326"/>
        <v/>
      </c>
      <c r="Y527" s="3" t="str">
        <f t="shared" si="333"/>
        <v>45.0%,38.0%,8.1%,2.3%</v>
      </c>
    </row>
    <row r="528" spans="2:25" x14ac:dyDescent="0.3">
      <c r="B528" s="2">
        <f>数据源!AL560</f>
        <v>10</v>
      </c>
      <c r="C528" s="2" t="str">
        <f>数据源!AM560</f>
        <v>T3HP2</v>
      </c>
      <c r="D528" s="2" t="str">
        <f>数据源!AN560</f>
        <v>部件</v>
      </c>
      <c r="E528" s="2">
        <f>数据源!AO560</f>
        <v>342</v>
      </c>
      <c r="F528" s="2">
        <f>数据源!AP560</f>
        <v>1</v>
      </c>
      <c r="G528" s="2">
        <f>数据源!AQ560</f>
        <v>4.3E-3</v>
      </c>
      <c r="H528" s="2">
        <f>数据源!AR560</f>
        <v>1.26359649122807E-3</v>
      </c>
      <c r="I528" s="2">
        <f>数据源!AS560</f>
        <v>13</v>
      </c>
      <c r="J528" s="3">
        <f>ROUNDUP(IF(F528&gt;1,F528-ROUNDDOWN(SQRT(F528),0),F528),0)</f>
        <v>1</v>
      </c>
      <c r="K528" s="3">
        <f>F528*2-J528</f>
        <v>1</v>
      </c>
      <c r="L528" s="3" t="str">
        <f t="shared" si="339"/>
        <v>部件</v>
      </c>
      <c r="M528" s="3">
        <f t="shared" ca="1" si="340"/>
        <v>93202</v>
      </c>
      <c r="N528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528" s="3" t="str">
        <f t="shared" si="342"/>
        <v>532,532,532,532,532,532,443,443,443,212,212,212,212,212,212,212,212,212,212,212,212,212,212,212,212,212,212,45,45,45,45,45,45,45,45,45,45,45,45,45,45,45,45,45,45,13,13,13,13,13,13,13,13,13,13,13,13,13,13,13,13</v>
      </c>
      <c r="P528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</v>
      </c>
      <c r="Q528" s="3" t="str">
        <f>IF(D528="坦克碎片",VLOOKUP(C528,道具信息!$N$2:$O$291,2,FALSE)&amp;"碎片",VLOOKUP(C528,道具信息!$N$2:$O$291,2,FALSE))</f>
        <v>T3部件</v>
      </c>
      <c r="R528" s="3">
        <f t="shared" si="346"/>
        <v>234</v>
      </c>
      <c r="S528" s="11">
        <f t="shared" si="347"/>
        <v>2.3E-2</v>
      </c>
      <c r="T528" s="3" t="str">
        <f>VLOOKUP(Q528,道具信息!$Q$3:$S$20,2,FALSE)</f>
        <v>CHEST_ITEM_TYPE_T3_PART</v>
      </c>
      <c r="U528" s="3" t="str">
        <f>IF(COUNTIF(U$468:U527,T528)=0,T528,"")</f>
        <v/>
      </c>
      <c r="V528" s="3" t="str">
        <f t="shared" si="332"/>
        <v>CHEST_ITEM_TYPE_T4_SHARD,CHEST_ITEM_TYPE_T1_PART,CHEST_ITEM_TYPE_T2_PART,CHEST_ITEM_TYPE_T3_PART</v>
      </c>
      <c r="W528" s="13" t="str">
        <f t="shared" si="325"/>
        <v/>
      </c>
      <c r="X528" s="3" t="str">
        <f t="shared" si="326"/>
        <v/>
      </c>
      <c r="Y528" s="3" t="str">
        <f t="shared" si="333"/>
        <v>45.0%,38.0%,8.1%,2.3%</v>
      </c>
    </row>
    <row r="529" spans="2:25" x14ac:dyDescent="0.3">
      <c r="B529" s="2">
        <f>数据源!AL561</f>
        <v>10</v>
      </c>
      <c r="C529" s="2" t="str">
        <f>数据源!AM561</f>
        <v>T3HP4</v>
      </c>
      <c r="D529" s="2" t="str">
        <f>数据源!AN561</f>
        <v>部件</v>
      </c>
      <c r="E529" s="2">
        <f>数据源!AO561</f>
        <v>342</v>
      </c>
      <c r="F529" s="2">
        <f>数据源!AP561</f>
        <v>1</v>
      </c>
      <c r="G529" s="2">
        <f>数据源!AQ561</f>
        <v>4.3E-3</v>
      </c>
      <c r="H529" s="2">
        <f>数据源!AR561</f>
        <v>1.26359649122807E-3</v>
      </c>
      <c r="I529" s="2">
        <f>数据源!AS561</f>
        <v>13</v>
      </c>
      <c r="J529" s="3">
        <f t="shared" ref="J529:J533" si="352">ROUNDUP(IF(F529&gt;1,F529-ROUNDDOWN(SQRT(F529),0),F529),0)</f>
        <v>1</v>
      </c>
      <c r="K529" s="3">
        <f t="shared" ref="K529:K533" si="353">F529*2-J529</f>
        <v>1</v>
      </c>
      <c r="L529" s="3" t="str">
        <f t="shared" si="339"/>
        <v>部件</v>
      </c>
      <c r="M529" s="3">
        <f t="shared" ca="1" si="340"/>
        <v>93204</v>
      </c>
      <c r="N529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529" s="3" t="str">
        <f t="shared" si="342"/>
        <v>532,532,532,532,532,532,443,443,443,212,212,212,212,212,212,212,212,212,212,212,212,212,212,212,212,212,212,45,45,45,45,45,45,45,45,45,45,45,45,45,45,45,45,45,45,13,13,13,13,13,13,13,13,13,13,13,13,13,13,13,13,13</v>
      </c>
      <c r="P529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</v>
      </c>
      <c r="Q529" s="3" t="str">
        <f>IF(D529="坦克碎片",VLOOKUP(C529,道具信息!$N$2:$O$291,2,FALSE)&amp;"碎片",VLOOKUP(C529,道具信息!$N$2:$O$291,2,FALSE))</f>
        <v>T3部件</v>
      </c>
      <c r="R529" s="3">
        <f t="shared" si="346"/>
        <v>234</v>
      </c>
      <c r="S529" s="11">
        <f t="shared" si="347"/>
        <v>2.3E-2</v>
      </c>
      <c r="T529" s="3" t="str">
        <f>VLOOKUP(Q529,道具信息!$Q$3:$S$20,2,FALSE)</f>
        <v>CHEST_ITEM_TYPE_T3_PART</v>
      </c>
      <c r="U529" s="3" t="str">
        <f>IF(COUNTIF(U$468:U528,T529)=0,T529,"")</f>
        <v/>
      </c>
      <c r="V529" s="3" t="str">
        <f t="shared" si="332"/>
        <v>CHEST_ITEM_TYPE_T4_SHARD,CHEST_ITEM_TYPE_T1_PART,CHEST_ITEM_TYPE_T2_PART,CHEST_ITEM_TYPE_T3_PART</v>
      </c>
      <c r="W529" s="13" t="str">
        <f t="shared" si="325"/>
        <v/>
      </c>
      <c r="X529" s="3" t="str">
        <f t="shared" si="326"/>
        <v/>
      </c>
      <c r="Y529" s="3" t="str">
        <f t="shared" si="333"/>
        <v>45.0%,38.0%,8.1%,2.3%</v>
      </c>
    </row>
    <row r="530" spans="2:25" x14ac:dyDescent="0.3">
      <c r="B530" s="2">
        <f>数据源!AL562</f>
        <v>10</v>
      </c>
      <c r="C530" s="2" t="str">
        <f>数据源!AM562</f>
        <v>T3HP6</v>
      </c>
      <c r="D530" s="2" t="str">
        <f>数据源!AN562</f>
        <v>部件</v>
      </c>
      <c r="E530" s="2">
        <f>数据源!AO562</f>
        <v>342</v>
      </c>
      <c r="F530" s="2">
        <f>数据源!AP562</f>
        <v>1</v>
      </c>
      <c r="G530" s="2">
        <f>数据源!AQ562</f>
        <v>4.3E-3</v>
      </c>
      <c r="H530" s="2">
        <f>数据源!AR562</f>
        <v>1.26359649122807E-3</v>
      </c>
      <c r="I530" s="2">
        <f>数据源!AS562</f>
        <v>13</v>
      </c>
      <c r="J530" s="3">
        <f t="shared" si="352"/>
        <v>1</v>
      </c>
      <c r="K530" s="3">
        <f t="shared" si="353"/>
        <v>1</v>
      </c>
      <c r="L530" s="3" t="str">
        <f t="shared" si="339"/>
        <v>部件</v>
      </c>
      <c r="M530" s="3">
        <f t="shared" ca="1" si="340"/>
        <v>93206</v>
      </c>
      <c r="N530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530" s="3" t="str">
        <f t="shared" si="342"/>
        <v>532,532,532,532,532,532,443,443,443,212,212,212,212,212,212,212,212,212,212,212,212,212,212,212,212,212,212,45,45,45,45,45,45,45,45,45,45,45,45,45,45,45,45,45,45,13,13,13,13,13,13,13,13,13,13,13,13,13,13,13,13,13,13</v>
      </c>
      <c r="P530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</v>
      </c>
      <c r="Q530" s="3" t="str">
        <f>IF(D530="坦克碎片",VLOOKUP(C530,道具信息!$N$2:$O$291,2,FALSE)&amp;"碎片",VLOOKUP(C530,道具信息!$N$2:$O$291,2,FALSE))</f>
        <v>T3部件</v>
      </c>
      <c r="R530" s="3">
        <f t="shared" si="346"/>
        <v>234</v>
      </c>
      <c r="S530" s="11">
        <f t="shared" si="347"/>
        <v>2.3E-2</v>
      </c>
      <c r="T530" s="3" t="str">
        <f>VLOOKUP(Q530,道具信息!$Q$3:$S$20,2,FALSE)</f>
        <v>CHEST_ITEM_TYPE_T3_PART</v>
      </c>
      <c r="U530" s="3" t="str">
        <f>IF(COUNTIF(U$468:U529,T530)=0,T530,"")</f>
        <v/>
      </c>
      <c r="V530" s="3" t="str">
        <f t="shared" si="332"/>
        <v>CHEST_ITEM_TYPE_T4_SHARD,CHEST_ITEM_TYPE_T1_PART,CHEST_ITEM_TYPE_T2_PART,CHEST_ITEM_TYPE_T3_PART</v>
      </c>
      <c r="W530" s="13" t="str">
        <f t="shared" si="325"/>
        <v/>
      </c>
      <c r="X530" s="3" t="str">
        <f t="shared" si="326"/>
        <v/>
      </c>
      <c r="Y530" s="3" t="str">
        <f t="shared" si="333"/>
        <v>45.0%,38.0%,8.1%,2.3%</v>
      </c>
    </row>
    <row r="531" spans="2:25" x14ac:dyDescent="0.3">
      <c r="B531" s="2">
        <f>数据源!AL563</f>
        <v>10</v>
      </c>
      <c r="C531" s="2" t="str">
        <f>数据源!AM563</f>
        <v>T4LP1</v>
      </c>
      <c r="D531" s="2" t="str">
        <f>数据源!AN563</f>
        <v>部件</v>
      </c>
      <c r="E531" s="2">
        <f>数据源!AO563</f>
        <v>2150</v>
      </c>
      <c r="F531" s="2">
        <f>数据源!AP563</f>
        <v>1</v>
      </c>
      <c r="G531" s="2">
        <f>数据源!AQ563</f>
        <v>5.4000000000000003E-3</v>
      </c>
      <c r="H531" s="2">
        <f>数据源!AR563</f>
        <v>2.5241860465116282E-4</v>
      </c>
      <c r="I531" s="2">
        <f>数据源!AS563</f>
        <v>3</v>
      </c>
      <c r="J531" s="3">
        <f t="shared" si="352"/>
        <v>1</v>
      </c>
      <c r="K531" s="3">
        <f t="shared" si="353"/>
        <v>1</v>
      </c>
      <c r="L531" s="3" t="str">
        <f t="shared" si="339"/>
        <v>部件</v>
      </c>
      <c r="M531" s="3">
        <f t="shared" ca="1" si="340"/>
        <v>94001</v>
      </c>
      <c r="N531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</v>
      </c>
      <c r="O531" s="3" t="str">
        <f t="shared" si="342"/>
        <v>532,532,532,532,532,532,443,443,443,212,212,212,212,212,212,212,212,212,212,212,212,212,212,212,212,212,212,45,45,45,45,45,45,45,45,45,45,45,45,45,45,45,45,45,45,13,13,13,13,13,13,13,13,13,13,13,13,13,13,13,13,13,13,3</v>
      </c>
      <c r="P531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</v>
      </c>
      <c r="Q531" s="3" t="str">
        <f>IF(D531="坦克碎片",VLOOKUP(C531,道具信息!$N$2:$O$291,2,FALSE)&amp;"碎片",VLOOKUP(C531,道具信息!$N$2:$O$291,2,FALSE))</f>
        <v>T4部件</v>
      </c>
      <c r="R531" s="3">
        <f t="shared" si="346"/>
        <v>54</v>
      </c>
      <c r="S531" s="11">
        <f t="shared" si="347"/>
        <v>5.0000000000000001E-3</v>
      </c>
      <c r="T531" s="3" t="str">
        <f>VLOOKUP(Q531,道具信息!$Q$3:$S$20,2,FALSE)</f>
        <v>CHEST_ITEM_TYPE_T4_PART</v>
      </c>
      <c r="U531" s="3" t="str">
        <f>IF(COUNTIF(U$468:U530,T531)=0,T531,"")</f>
        <v>CHEST_ITEM_TYPE_T4_PART</v>
      </c>
      <c r="V531" s="3" t="str">
        <f t="shared" si="332"/>
        <v>CHEST_ITEM_TYPE_T4_SHARD,CHEST_ITEM_TYPE_T1_PART,CHEST_ITEM_TYPE_T2_PART,CHEST_ITEM_TYPE_T3_PART,CHEST_ITEM_TYPE_T4_PART</v>
      </c>
      <c r="W531" s="13">
        <f t="shared" si="325"/>
        <v>5.0000000000000001E-3</v>
      </c>
      <c r="X531" s="3" t="str">
        <f t="shared" si="326"/>
        <v>0.5%</v>
      </c>
      <c r="Y531" s="3" t="str">
        <f t="shared" si="333"/>
        <v>45.0%,38.0%,8.1%,2.3%,0.5%</v>
      </c>
    </row>
    <row r="532" spans="2:25" x14ac:dyDescent="0.3">
      <c r="B532" s="2">
        <f>数据源!AL564</f>
        <v>10</v>
      </c>
      <c r="C532" s="2" t="str">
        <f>数据源!AM564</f>
        <v>T4LP3</v>
      </c>
      <c r="D532" s="2" t="str">
        <f>数据源!AN564</f>
        <v>部件</v>
      </c>
      <c r="E532" s="2">
        <f>数据源!AO564</f>
        <v>2150</v>
      </c>
      <c r="F532" s="2">
        <f>数据源!AP564</f>
        <v>1</v>
      </c>
      <c r="G532" s="2">
        <f>数据源!AQ564</f>
        <v>5.4000000000000003E-3</v>
      </c>
      <c r="H532" s="2">
        <f>数据源!AR564</f>
        <v>2.5241860465116282E-4</v>
      </c>
      <c r="I532" s="2">
        <f>数据源!AS564</f>
        <v>3</v>
      </c>
      <c r="J532" s="3">
        <f t="shared" si="352"/>
        <v>1</v>
      </c>
      <c r="K532" s="3">
        <f t="shared" si="353"/>
        <v>1</v>
      </c>
      <c r="L532" s="3" t="str">
        <f t="shared" si="339"/>
        <v>部件</v>
      </c>
      <c r="M532" s="3">
        <f t="shared" ca="1" si="340"/>
        <v>94003</v>
      </c>
      <c r="N532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</v>
      </c>
      <c r="O532" s="3" t="str">
        <f t="shared" si="342"/>
        <v>532,532,532,532,532,532,443,443,443,212,212,212,212,212,212,212,212,212,212,212,212,212,212,212,212,212,212,45,45,45,45,45,45,45,45,45,45,45,45,45,45,45,45,45,45,13,13,13,13,13,13,13,13,13,13,13,13,13,13,13,13,13,13,3,3</v>
      </c>
      <c r="P532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</v>
      </c>
      <c r="Q532" s="3" t="str">
        <f>IF(D532="坦克碎片",VLOOKUP(C532,道具信息!$N$2:$O$291,2,FALSE)&amp;"碎片",VLOOKUP(C532,道具信息!$N$2:$O$291,2,FALSE))</f>
        <v>T4部件</v>
      </c>
      <c r="R532" s="3">
        <f t="shared" ref="R532:R552" si="354">SUMIFS(I:I,Q:Q,Q532,B:B,B532)</f>
        <v>54</v>
      </c>
      <c r="S532" s="11">
        <f t="shared" ref="S532:S552" si="355">ROUND(R532/SUMIF(B:B,B532,I:I),3)</f>
        <v>5.0000000000000001E-3</v>
      </c>
      <c r="T532" s="3" t="str">
        <f>VLOOKUP(Q532,道具信息!$Q$3:$S$20,2,FALSE)</f>
        <v>CHEST_ITEM_TYPE_T4_PART</v>
      </c>
      <c r="U532" s="3" t="str">
        <f>IF(COUNTIF(U$468:U531,T532)=0,T532,"")</f>
        <v/>
      </c>
      <c r="V532" s="3" t="str">
        <f t="shared" si="332"/>
        <v>CHEST_ITEM_TYPE_T4_SHARD,CHEST_ITEM_TYPE_T1_PART,CHEST_ITEM_TYPE_T2_PART,CHEST_ITEM_TYPE_T3_PART,CHEST_ITEM_TYPE_T4_PART</v>
      </c>
      <c r="W532" s="13" t="str">
        <f t="shared" si="325"/>
        <v/>
      </c>
      <c r="X532" s="3" t="str">
        <f t="shared" si="326"/>
        <v/>
      </c>
      <c r="Y532" s="3" t="str">
        <f t="shared" si="333"/>
        <v>45.0%,38.0%,8.1%,2.3%,0.5%</v>
      </c>
    </row>
    <row r="533" spans="2:25" x14ac:dyDescent="0.3">
      <c r="B533" s="2">
        <f>数据源!AL565</f>
        <v>10</v>
      </c>
      <c r="C533" s="2" t="str">
        <f>数据源!AM565</f>
        <v>T4LP5</v>
      </c>
      <c r="D533" s="2" t="str">
        <f>数据源!AN565</f>
        <v>部件</v>
      </c>
      <c r="E533" s="2">
        <f>数据源!AO565</f>
        <v>2150</v>
      </c>
      <c r="F533" s="2">
        <f>数据源!AP565</f>
        <v>1</v>
      </c>
      <c r="G533" s="2">
        <f>数据源!AQ565</f>
        <v>5.4000000000000003E-3</v>
      </c>
      <c r="H533" s="2">
        <f>数据源!AR565</f>
        <v>2.5241860465116282E-4</v>
      </c>
      <c r="I533" s="2">
        <f>数据源!AS565</f>
        <v>3</v>
      </c>
      <c r="J533" s="3">
        <f t="shared" si="352"/>
        <v>1</v>
      </c>
      <c r="K533" s="3">
        <f t="shared" si="353"/>
        <v>1</v>
      </c>
      <c r="L533" s="3" t="str">
        <f t="shared" si="339"/>
        <v>部件</v>
      </c>
      <c r="M533" s="3">
        <f t="shared" ca="1" si="340"/>
        <v>94005</v>
      </c>
      <c r="N533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</v>
      </c>
      <c r="O533" s="3" t="str">
        <f t="shared" si="342"/>
        <v>532,532,532,532,532,532,443,443,443,212,212,212,212,212,212,212,212,212,212,212,212,212,212,212,212,212,212,45,45,45,45,45,45,45,45,45,45,45,45,45,45,45,45,45,45,13,13,13,13,13,13,13,13,13,13,13,13,13,13,13,13,13,13,3,3,3</v>
      </c>
      <c r="P533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</v>
      </c>
      <c r="Q533" s="3" t="str">
        <f>IF(D533="坦克碎片",VLOOKUP(C533,道具信息!$N$2:$O$291,2,FALSE)&amp;"碎片",VLOOKUP(C533,道具信息!$N$2:$O$291,2,FALSE))</f>
        <v>T4部件</v>
      </c>
      <c r="R533" s="3">
        <f t="shared" si="354"/>
        <v>54</v>
      </c>
      <c r="S533" s="11">
        <f t="shared" si="355"/>
        <v>5.0000000000000001E-3</v>
      </c>
      <c r="T533" s="3" t="str">
        <f>VLOOKUP(Q533,道具信息!$Q$3:$S$20,2,FALSE)</f>
        <v>CHEST_ITEM_TYPE_T4_PART</v>
      </c>
      <c r="U533" s="3" t="str">
        <f>IF(COUNTIF(U$468:U532,T533)=0,T533,"")</f>
        <v/>
      </c>
      <c r="V533" s="3" t="str">
        <f t="shared" si="332"/>
        <v>CHEST_ITEM_TYPE_T4_SHARD,CHEST_ITEM_TYPE_T1_PART,CHEST_ITEM_TYPE_T2_PART,CHEST_ITEM_TYPE_T3_PART,CHEST_ITEM_TYPE_T4_PART</v>
      </c>
      <c r="W533" s="13" t="str">
        <f t="shared" ref="W533:W552" si="356">IF(U533&lt;&gt;"",ROUND(S533*100%,3),"")</f>
        <v/>
      </c>
      <c r="X533" s="3" t="str">
        <f t="shared" ref="X533:X552" si="357">TEXT(W533,"0.0%")</f>
        <v/>
      </c>
      <c r="Y533" s="3" t="str">
        <f t="shared" si="333"/>
        <v>45.0%,38.0%,8.1%,2.3%,0.5%</v>
      </c>
    </row>
    <row r="534" spans="2:25" x14ac:dyDescent="0.3">
      <c r="B534" s="2">
        <f>数据源!AL566</f>
        <v>10</v>
      </c>
      <c r="C534" s="2" t="str">
        <f>数据源!AM566</f>
        <v>T4MP1</v>
      </c>
      <c r="D534" s="2" t="str">
        <f>数据源!AN566</f>
        <v>部件</v>
      </c>
      <c r="E534" s="2">
        <f>数据源!AO566</f>
        <v>2150</v>
      </c>
      <c r="F534" s="2">
        <f>数据源!AP566</f>
        <v>1</v>
      </c>
      <c r="G534" s="2">
        <f>数据源!AQ566</f>
        <v>5.4000000000000003E-3</v>
      </c>
      <c r="H534" s="2">
        <f>数据源!AR566</f>
        <v>2.5241860465116282E-4</v>
      </c>
      <c r="I534" s="2">
        <f>数据源!AS566</f>
        <v>3</v>
      </c>
      <c r="J534" s="3">
        <f>ROUNDUP(IF(F534&gt;1,F534-ROUNDDOWN(SQRT(F534),0),F534),0)</f>
        <v>1</v>
      </c>
      <c r="K534" s="3">
        <f>F534*2-J534</f>
        <v>1</v>
      </c>
      <c r="L534" s="3" t="str">
        <f t="shared" si="339"/>
        <v>部件</v>
      </c>
      <c r="M534" s="3">
        <f t="shared" ca="1" si="340"/>
        <v>94101</v>
      </c>
      <c r="N534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</v>
      </c>
      <c r="O534" s="3" t="str">
        <f t="shared" si="342"/>
        <v>532,532,532,532,532,532,443,443,443,212,212,212,212,212,212,212,212,212,212,212,212,212,212,212,212,212,212,45,45,45,45,45,45,45,45,45,45,45,45,45,45,45,45,45,45,13,13,13,13,13,13,13,13,13,13,13,13,13,13,13,13,13,13,3,3,3,3</v>
      </c>
      <c r="P534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</v>
      </c>
      <c r="Q534" s="3" t="str">
        <f>IF(D534="坦克碎片",VLOOKUP(C534,道具信息!$N$2:$O$291,2,FALSE)&amp;"碎片",VLOOKUP(C534,道具信息!$N$2:$O$291,2,FALSE))</f>
        <v>T4部件</v>
      </c>
      <c r="R534" s="3">
        <f t="shared" si="354"/>
        <v>54</v>
      </c>
      <c r="S534" s="11">
        <f t="shared" si="355"/>
        <v>5.0000000000000001E-3</v>
      </c>
      <c r="T534" s="3" t="str">
        <f>VLOOKUP(Q534,道具信息!$Q$3:$S$20,2,FALSE)</f>
        <v>CHEST_ITEM_TYPE_T4_PART</v>
      </c>
      <c r="U534" s="3" t="str">
        <f>IF(COUNTIF(U$468:U533,T534)=0,T534,"")</f>
        <v/>
      </c>
      <c r="V534" s="3" t="str">
        <f t="shared" ref="V534:V552" si="358">IF(U534&lt;&gt;"",V533&amp;","&amp;U534,V533)</f>
        <v>CHEST_ITEM_TYPE_T4_SHARD,CHEST_ITEM_TYPE_T1_PART,CHEST_ITEM_TYPE_T2_PART,CHEST_ITEM_TYPE_T3_PART,CHEST_ITEM_TYPE_T4_PART</v>
      </c>
      <c r="W534" s="13" t="str">
        <f t="shared" si="356"/>
        <v/>
      </c>
      <c r="X534" s="3" t="str">
        <f t="shared" si="357"/>
        <v/>
      </c>
      <c r="Y534" s="3" t="str">
        <f t="shared" ref="Y534:Y552" si="359">IF(X534&lt;&gt;"",Y533&amp;","&amp;X534,Y533)</f>
        <v>45.0%,38.0%,8.1%,2.3%,0.5%</v>
      </c>
    </row>
    <row r="535" spans="2:25" x14ac:dyDescent="0.3">
      <c r="B535" s="2">
        <f>数据源!AL567</f>
        <v>10</v>
      </c>
      <c r="C535" s="2" t="str">
        <f>数据源!AM567</f>
        <v>T4MP3</v>
      </c>
      <c r="D535" s="2" t="str">
        <f>数据源!AN567</f>
        <v>部件</v>
      </c>
      <c r="E535" s="2">
        <f>数据源!AO567</f>
        <v>2150</v>
      </c>
      <c r="F535" s="2">
        <f>数据源!AP567</f>
        <v>1</v>
      </c>
      <c r="G535" s="2">
        <f>数据源!AQ567</f>
        <v>5.4000000000000003E-3</v>
      </c>
      <c r="H535" s="2">
        <f>数据源!AR567</f>
        <v>2.5241860465116282E-4</v>
      </c>
      <c r="I535" s="2">
        <f>数据源!AS567</f>
        <v>3</v>
      </c>
      <c r="J535" s="3">
        <f t="shared" ref="J535:J539" si="360">ROUNDUP(IF(F535&gt;1,F535-ROUNDDOWN(SQRT(F535),0),F535),0)</f>
        <v>1</v>
      </c>
      <c r="K535" s="3">
        <f t="shared" ref="K535:K539" si="361">F535*2-J535</f>
        <v>1</v>
      </c>
      <c r="L535" s="3" t="str">
        <f t="shared" si="339"/>
        <v>部件</v>
      </c>
      <c r="M535" s="3">
        <f t="shared" ca="1" si="340"/>
        <v>94103</v>
      </c>
      <c r="N535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</v>
      </c>
      <c r="O535" s="3" t="str">
        <f t="shared" si="342"/>
        <v>532,532,532,532,532,532,443,443,443,212,212,212,212,212,212,212,212,212,212,212,212,212,212,212,212,212,212,45,45,45,45,45,45,45,45,45,45,45,45,45,45,45,45,45,45,13,13,13,13,13,13,13,13,13,13,13,13,13,13,13,13,13,13,3,3,3,3,3</v>
      </c>
      <c r="P535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</v>
      </c>
      <c r="Q535" s="3" t="str">
        <f>IF(D535="坦克碎片",VLOOKUP(C535,道具信息!$N$2:$O$291,2,FALSE)&amp;"碎片",VLOOKUP(C535,道具信息!$N$2:$O$291,2,FALSE))</f>
        <v>T4部件</v>
      </c>
      <c r="R535" s="3">
        <f t="shared" si="354"/>
        <v>54</v>
      </c>
      <c r="S535" s="11">
        <f t="shared" si="355"/>
        <v>5.0000000000000001E-3</v>
      </c>
      <c r="T535" s="3" t="str">
        <f>VLOOKUP(Q535,道具信息!$Q$3:$S$20,2,FALSE)</f>
        <v>CHEST_ITEM_TYPE_T4_PART</v>
      </c>
      <c r="U535" s="3" t="str">
        <f>IF(COUNTIF(U$468:U534,T535)=0,T535,"")</f>
        <v/>
      </c>
      <c r="V535" s="3" t="str">
        <f t="shared" si="358"/>
        <v>CHEST_ITEM_TYPE_T4_SHARD,CHEST_ITEM_TYPE_T1_PART,CHEST_ITEM_TYPE_T2_PART,CHEST_ITEM_TYPE_T3_PART,CHEST_ITEM_TYPE_T4_PART</v>
      </c>
      <c r="W535" s="13" t="str">
        <f t="shared" si="356"/>
        <v/>
      </c>
      <c r="X535" s="3" t="str">
        <f t="shared" si="357"/>
        <v/>
      </c>
      <c r="Y535" s="3" t="str">
        <f t="shared" si="359"/>
        <v>45.0%,38.0%,8.1%,2.3%,0.5%</v>
      </c>
    </row>
    <row r="536" spans="2:25" x14ac:dyDescent="0.3">
      <c r="B536" s="2">
        <f>数据源!AL568</f>
        <v>10</v>
      </c>
      <c r="C536" s="2" t="str">
        <f>数据源!AM568</f>
        <v>T4MP5</v>
      </c>
      <c r="D536" s="2" t="str">
        <f>数据源!AN568</f>
        <v>部件</v>
      </c>
      <c r="E536" s="2">
        <f>数据源!AO568</f>
        <v>2150</v>
      </c>
      <c r="F536" s="2">
        <f>数据源!AP568</f>
        <v>1</v>
      </c>
      <c r="G536" s="2">
        <f>数据源!AQ568</f>
        <v>5.4000000000000003E-3</v>
      </c>
      <c r="H536" s="2">
        <f>数据源!AR568</f>
        <v>2.5241860465116282E-4</v>
      </c>
      <c r="I536" s="2">
        <f>数据源!AS568</f>
        <v>3</v>
      </c>
      <c r="J536" s="3">
        <f t="shared" si="360"/>
        <v>1</v>
      </c>
      <c r="K536" s="3">
        <f t="shared" si="361"/>
        <v>1</v>
      </c>
      <c r="L536" s="3" t="str">
        <f t="shared" si="339"/>
        <v>部件</v>
      </c>
      <c r="M536" s="3">
        <f t="shared" ca="1" si="340"/>
        <v>94105</v>
      </c>
      <c r="N536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</v>
      </c>
      <c r="O536" s="3" t="str">
        <f t="shared" si="342"/>
        <v>532,532,532,532,532,532,443,443,443,212,212,212,212,212,212,212,212,212,212,212,212,212,212,212,212,212,212,45,45,45,45,45,45,45,45,45,45,45,45,45,45,45,45,45,45,13,13,13,13,13,13,13,13,13,13,13,13,13,13,13,13,13,13,3,3,3,3,3,3</v>
      </c>
      <c r="P536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</v>
      </c>
      <c r="Q536" s="3" t="str">
        <f>IF(D536="坦克碎片",VLOOKUP(C536,道具信息!$N$2:$O$291,2,FALSE)&amp;"碎片",VLOOKUP(C536,道具信息!$N$2:$O$291,2,FALSE))</f>
        <v>T4部件</v>
      </c>
      <c r="R536" s="3">
        <f t="shared" si="354"/>
        <v>54</v>
      </c>
      <c r="S536" s="11">
        <f t="shared" si="355"/>
        <v>5.0000000000000001E-3</v>
      </c>
      <c r="T536" s="3" t="str">
        <f>VLOOKUP(Q536,道具信息!$Q$3:$S$20,2,FALSE)</f>
        <v>CHEST_ITEM_TYPE_T4_PART</v>
      </c>
      <c r="U536" s="3" t="str">
        <f>IF(COUNTIF(U$468:U535,T536)=0,T536,"")</f>
        <v/>
      </c>
      <c r="V536" s="3" t="str">
        <f t="shared" si="358"/>
        <v>CHEST_ITEM_TYPE_T4_SHARD,CHEST_ITEM_TYPE_T1_PART,CHEST_ITEM_TYPE_T2_PART,CHEST_ITEM_TYPE_T3_PART,CHEST_ITEM_TYPE_T4_PART</v>
      </c>
      <c r="W536" s="13" t="str">
        <f t="shared" si="356"/>
        <v/>
      </c>
      <c r="X536" s="3" t="str">
        <f t="shared" si="357"/>
        <v/>
      </c>
      <c r="Y536" s="3" t="str">
        <f t="shared" si="359"/>
        <v>45.0%,38.0%,8.1%,2.3%,0.5%</v>
      </c>
    </row>
    <row r="537" spans="2:25" x14ac:dyDescent="0.3">
      <c r="B537" s="2">
        <f>数据源!AL569</f>
        <v>10</v>
      </c>
      <c r="C537" s="2" t="str">
        <f>数据源!AM569</f>
        <v>T4HP1</v>
      </c>
      <c r="D537" s="2" t="str">
        <f>数据源!AN569</f>
        <v>部件</v>
      </c>
      <c r="E537" s="2">
        <f>数据源!AO569</f>
        <v>2150</v>
      </c>
      <c r="F537" s="2">
        <f>数据源!AP569</f>
        <v>1</v>
      </c>
      <c r="G537" s="2">
        <f>数据源!AQ569</f>
        <v>5.4000000000000003E-3</v>
      </c>
      <c r="H537" s="2">
        <f>数据源!AR569</f>
        <v>2.5241860465116282E-4</v>
      </c>
      <c r="I537" s="2">
        <f>数据源!AS569</f>
        <v>3</v>
      </c>
      <c r="J537" s="3">
        <f t="shared" si="360"/>
        <v>1</v>
      </c>
      <c r="K537" s="3">
        <f t="shared" si="361"/>
        <v>1</v>
      </c>
      <c r="L537" s="3" t="str">
        <f t="shared" si="339"/>
        <v>部件</v>
      </c>
      <c r="M537" s="3">
        <f t="shared" ca="1" si="340"/>
        <v>94201</v>
      </c>
      <c r="N537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</v>
      </c>
      <c r="O537" s="3" t="str">
        <f t="shared" si="342"/>
        <v>532,532,532,532,532,532,443,443,443,212,212,212,212,212,212,212,212,212,212,212,212,212,212,212,212,212,212,45,45,45,45,45,45,45,45,45,45,45,45,45,45,45,45,45,45,13,13,13,13,13,13,13,13,13,13,13,13,13,13,13,13,13,13,3,3,3,3,3,3,3</v>
      </c>
      <c r="P537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</v>
      </c>
      <c r="Q537" s="3" t="str">
        <f>IF(D537="坦克碎片",VLOOKUP(C537,道具信息!$N$2:$O$291,2,FALSE)&amp;"碎片",VLOOKUP(C537,道具信息!$N$2:$O$291,2,FALSE))</f>
        <v>T4部件</v>
      </c>
      <c r="R537" s="3">
        <f t="shared" si="354"/>
        <v>54</v>
      </c>
      <c r="S537" s="11">
        <f t="shared" si="355"/>
        <v>5.0000000000000001E-3</v>
      </c>
      <c r="T537" s="3" t="str">
        <f>VLOOKUP(Q537,道具信息!$Q$3:$S$20,2,FALSE)</f>
        <v>CHEST_ITEM_TYPE_T4_PART</v>
      </c>
      <c r="U537" s="3" t="str">
        <f>IF(COUNTIF(U$468:U536,T537)=0,T537,"")</f>
        <v/>
      </c>
      <c r="V537" s="3" t="str">
        <f t="shared" si="358"/>
        <v>CHEST_ITEM_TYPE_T4_SHARD,CHEST_ITEM_TYPE_T1_PART,CHEST_ITEM_TYPE_T2_PART,CHEST_ITEM_TYPE_T3_PART,CHEST_ITEM_TYPE_T4_PART</v>
      </c>
      <c r="W537" s="13" t="str">
        <f t="shared" si="356"/>
        <v/>
      </c>
      <c r="X537" s="3" t="str">
        <f t="shared" si="357"/>
        <v/>
      </c>
      <c r="Y537" s="3" t="str">
        <f t="shared" si="359"/>
        <v>45.0%,38.0%,8.1%,2.3%,0.5%</v>
      </c>
    </row>
    <row r="538" spans="2:25" x14ac:dyDescent="0.3">
      <c r="B538" s="2">
        <f>数据源!AL570</f>
        <v>10</v>
      </c>
      <c r="C538" s="2" t="str">
        <f>数据源!AM570</f>
        <v>T4HP3</v>
      </c>
      <c r="D538" s="2" t="str">
        <f>数据源!AN570</f>
        <v>部件</v>
      </c>
      <c r="E538" s="2">
        <f>数据源!AO570</f>
        <v>2150</v>
      </c>
      <c r="F538" s="2">
        <f>数据源!AP570</f>
        <v>1</v>
      </c>
      <c r="G538" s="2">
        <f>数据源!AQ570</f>
        <v>5.4000000000000003E-3</v>
      </c>
      <c r="H538" s="2">
        <f>数据源!AR570</f>
        <v>2.5241860465116282E-4</v>
      </c>
      <c r="I538" s="2">
        <f>数据源!AS570</f>
        <v>3</v>
      </c>
      <c r="J538" s="3">
        <f t="shared" si="360"/>
        <v>1</v>
      </c>
      <c r="K538" s="3">
        <f t="shared" si="361"/>
        <v>1</v>
      </c>
      <c r="L538" s="3" t="str">
        <f t="shared" si="339"/>
        <v>部件</v>
      </c>
      <c r="M538" s="3">
        <f t="shared" ca="1" si="340"/>
        <v>94203</v>
      </c>
      <c r="N538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</v>
      </c>
      <c r="O538" s="3" t="str">
        <f t="shared" si="342"/>
        <v>532,532,532,532,532,532,443,443,443,212,212,212,212,212,212,212,212,212,212,212,212,212,212,212,212,212,212,45,45,45,45,45,45,45,45,45,45,45,45,45,45,45,45,45,45,13,13,13,13,13,13,13,13,13,13,13,13,13,13,13,13,13,13,3,3,3,3,3,3,3,3</v>
      </c>
      <c r="P538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</v>
      </c>
      <c r="Q538" s="3" t="str">
        <f>IF(D538="坦克碎片",VLOOKUP(C538,道具信息!$N$2:$O$291,2,FALSE)&amp;"碎片",VLOOKUP(C538,道具信息!$N$2:$O$291,2,FALSE))</f>
        <v>T4部件</v>
      </c>
      <c r="R538" s="3">
        <f t="shared" si="354"/>
        <v>54</v>
      </c>
      <c r="S538" s="11">
        <f t="shared" si="355"/>
        <v>5.0000000000000001E-3</v>
      </c>
      <c r="T538" s="3" t="str">
        <f>VLOOKUP(Q538,道具信息!$Q$3:$S$20,2,FALSE)</f>
        <v>CHEST_ITEM_TYPE_T4_PART</v>
      </c>
      <c r="U538" s="3" t="str">
        <f>IF(COUNTIF(U$468:U537,T538)=0,T538,"")</f>
        <v/>
      </c>
      <c r="V538" s="3" t="str">
        <f t="shared" si="358"/>
        <v>CHEST_ITEM_TYPE_T4_SHARD,CHEST_ITEM_TYPE_T1_PART,CHEST_ITEM_TYPE_T2_PART,CHEST_ITEM_TYPE_T3_PART,CHEST_ITEM_TYPE_T4_PART</v>
      </c>
      <c r="W538" s="13" t="str">
        <f t="shared" si="356"/>
        <v/>
      </c>
      <c r="X538" s="3" t="str">
        <f t="shared" si="357"/>
        <v/>
      </c>
      <c r="Y538" s="3" t="str">
        <f t="shared" si="359"/>
        <v>45.0%,38.0%,8.1%,2.3%,0.5%</v>
      </c>
    </row>
    <row r="539" spans="2:25" x14ac:dyDescent="0.3">
      <c r="B539" s="2">
        <f>数据源!AL571</f>
        <v>10</v>
      </c>
      <c r="C539" s="2" t="str">
        <f>数据源!AM571</f>
        <v>T4HP5</v>
      </c>
      <c r="D539" s="2" t="str">
        <f>数据源!AN571</f>
        <v>部件</v>
      </c>
      <c r="E539" s="2">
        <f>数据源!AO571</f>
        <v>2150</v>
      </c>
      <c r="F539" s="2">
        <f>数据源!AP571</f>
        <v>1</v>
      </c>
      <c r="G539" s="2">
        <f>数据源!AQ571</f>
        <v>5.4000000000000003E-3</v>
      </c>
      <c r="H539" s="2">
        <f>数据源!AR571</f>
        <v>2.5241860465116282E-4</v>
      </c>
      <c r="I539" s="2">
        <f>数据源!AS571</f>
        <v>3</v>
      </c>
      <c r="J539" s="3">
        <f t="shared" si="360"/>
        <v>1</v>
      </c>
      <c r="K539" s="3">
        <f t="shared" si="361"/>
        <v>1</v>
      </c>
      <c r="L539" s="3" t="str">
        <f t="shared" si="339"/>
        <v>部件</v>
      </c>
      <c r="M539" s="3">
        <f t="shared" ca="1" si="340"/>
        <v>94205</v>
      </c>
      <c r="N539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</v>
      </c>
      <c r="O539" s="3" t="str">
        <f t="shared" si="342"/>
        <v>532,532,532,532,532,532,443,443,443,212,212,212,212,212,212,212,212,212,212,212,212,212,212,212,212,212,212,45,45,45,45,45,45,45,45,45,45,45,45,45,45,45,45,45,45,13,13,13,13,13,13,13,13,13,13,13,13,13,13,13,13,13,13,3,3,3,3,3,3,3,3,3</v>
      </c>
      <c r="P539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</v>
      </c>
      <c r="Q539" s="3" t="str">
        <f>IF(D539="坦克碎片",VLOOKUP(C539,道具信息!$N$2:$O$291,2,FALSE)&amp;"碎片",VLOOKUP(C539,道具信息!$N$2:$O$291,2,FALSE))</f>
        <v>T4部件</v>
      </c>
      <c r="R539" s="3">
        <f t="shared" si="354"/>
        <v>54</v>
      </c>
      <c r="S539" s="11">
        <f t="shared" si="355"/>
        <v>5.0000000000000001E-3</v>
      </c>
      <c r="T539" s="3" t="str">
        <f>VLOOKUP(Q539,道具信息!$Q$3:$S$20,2,FALSE)</f>
        <v>CHEST_ITEM_TYPE_T4_PART</v>
      </c>
      <c r="U539" s="3" t="str">
        <f>IF(COUNTIF(U$468:U538,T539)=0,T539,"")</f>
        <v/>
      </c>
      <c r="V539" s="3" t="str">
        <f t="shared" si="358"/>
        <v>CHEST_ITEM_TYPE_T4_SHARD,CHEST_ITEM_TYPE_T1_PART,CHEST_ITEM_TYPE_T2_PART,CHEST_ITEM_TYPE_T3_PART,CHEST_ITEM_TYPE_T4_PART</v>
      </c>
      <c r="W539" s="13" t="str">
        <f t="shared" si="356"/>
        <v/>
      </c>
      <c r="X539" s="3" t="str">
        <f t="shared" si="357"/>
        <v/>
      </c>
      <c r="Y539" s="3" t="str">
        <f t="shared" si="359"/>
        <v>45.0%,38.0%,8.1%,2.3%,0.5%</v>
      </c>
    </row>
    <row r="540" spans="2:25" x14ac:dyDescent="0.3">
      <c r="B540" s="2">
        <f>数据源!AL572</f>
        <v>10</v>
      </c>
      <c r="C540" s="2" t="str">
        <f>数据源!AM572</f>
        <v>T4LP2</v>
      </c>
      <c r="D540" s="2" t="str">
        <f>数据源!AN572</f>
        <v>部件</v>
      </c>
      <c r="E540" s="2">
        <f>数据源!AO572</f>
        <v>2150</v>
      </c>
      <c r="F540" s="2">
        <f>数据源!AP572</f>
        <v>1</v>
      </c>
      <c r="G540" s="2">
        <f>数据源!AQ572</f>
        <v>5.4000000000000003E-3</v>
      </c>
      <c r="H540" s="2">
        <f>数据源!AR572</f>
        <v>2.5241860465116282E-4</v>
      </c>
      <c r="I540" s="2">
        <f>数据源!AS572</f>
        <v>3</v>
      </c>
      <c r="J540" s="3">
        <f>ROUNDUP(IF(F540&gt;1,F540-ROUNDDOWN(SQRT(F540),0),F540),0)</f>
        <v>1</v>
      </c>
      <c r="K540" s="3">
        <f>F540*2-J540</f>
        <v>1</v>
      </c>
      <c r="L540" s="3" t="str">
        <f t="shared" si="339"/>
        <v>部件</v>
      </c>
      <c r="M540" s="3">
        <f t="shared" ca="1" si="340"/>
        <v>94002</v>
      </c>
      <c r="N540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</v>
      </c>
      <c r="O540" s="3" t="str">
        <f t="shared" si="342"/>
        <v>532,532,532,532,532,532,443,443,443,212,212,212,212,212,212,212,212,212,212,212,212,212,212,212,212,212,212,45,45,45,45,45,45,45,45,45,45,45,45,45,45,45,45,45,45,13,13,13,13,13,13,13,13,13,13,13,13,13,13,13,13,13,13,3,3,3,3,3,3,3,3,3,3</v>
      </c>
      <c r="P540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</v>
      </c>
      <c r="Q540" s="3" t="str">
        <f>IF(D540="坦克碎片",VLOOKUP(C540,道具信息!$N$2:$O$291,2,FALSE)&amp;"碎片",VLOOKUP(C540,道具信息!$N$2:$O$291,2,FALSE))</f>
        <v>T4部件</v>
      </c>
      <c r="R540" s="3">
        <f t="shared" si="354"/>
        <v>54</v>
      </c>
      <c r="S540" s="11">
        <f t="shared" si="355"/>
        <v>5.0000000000000001E-3</v>
      </c>
      <c r="T540" s="3" t="str">
        <f>VLOOKUP(Q540,道具信息!$Q$3:$S$20,2,FALSE)</f>
        <v>CHEST_ITEM_TYPE_T4_PART</v>
      </c>
      <c r="U540" s="3" t="str">
        <f>IF(COUNTIF(U$468:U539,T540)=0,T540,"")</f>
        <v/>
      </c>
      <c r="V540" s="3" t="str">
        <f t="shared" si="358"/>
        <v>CHEST_ITEM_TYPE_T4_SHARD,CHEST_ITEM_TYPE_T1_PART,CHEST_ITEM_TYPE_T2_PART,CHEST_ITEM_TYPE_T3_PART,CHEST_ITEM_TYPE_T4_PART</v>
      </c>
      <c r="W540" s="13" t="str">
        <f t="shared" si="356"/>
        <v/>
      </c>
      <c r="X540" s="3" t="str">
        <f t="shared" si="357"/>
        <v/>
      </c>
      <c r="Y540" s="3" t="str">
        <f t="shared" si="359"/>
        <v>45.0%,38.0%,8.1%,2.3%,0.5%</v>
      </c>
    </row>
    <row r="541" spans="2:25" x14ac:dyDescent="0.3">
      <c r="B541" s="2">
        <f>数据源!AL573</f>
        <v>10</v>
      </c>
      <c r="C541" s="2" t="str">
        <f>数据源!AM573</f>
        <v>T4LP4</v>
      </c>
      <c r="D541" s="2" t="str">
        <f>数据源!AN573</f>
        <v>部件</v>
      </c>
      <c r="E541" s="2">
        <f>数据源!AO573</f>
        <v>2150</v>
      </c>
      <c r="F541" s="2">
        <f>数据源!AP573</f>
        <v>1</v>
      </c>
      <c r="G541" s="2">
        <f>数据源!AQ573</f>
        <v>5.4000000000000003E-3</v>
      </c>
      <c r="H541" s="2">
        <f>数据源!AR573</f>
        <v>2.5241860465116282E-4</v>
      </c>
      <c r="I541" s="2">
        <f>数据源!AS573</f>
        <v>3</v>
      </c>
      <c r="J541" s="3">
        <f t="shared" ref="J541:J543" si="362">ROUNDUP(IF(F541&gt;1,F541-ROUNDDOWN(SQRT(F541),0),F541),0)</f>
        <v>1</v>
      </c>
      <c r="K541" s="3">
        <f t="shared" ref="K541:K543" si="363">F541*2-J541</f>
        <v>1</v>
      </c>
      <c r="L541" s="3" t="str">
        <f t="shared" si="339"/>
        <v>部件</v>
      </c>
      <c r="M541" s="3">
        <f t="shared" ca="1" si="340"/>
        <v>94004</v>
      </c>
      <c r="N541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</v>
      </c>
      <c r="O541" s="3" t="str">
        <f t="shared" si="342"/>
        <v>532,532,532,532,532,532,443,443,443,212,212,212,212,212,212,212,212,212,212,212,212,212,212,212,212,212,212,45,45,45,45,45,45,45,45,45,45,45,45,45,45,45,45,45,45,13,13,13,13,13,13,13,13,13,13,13,13,13,13,13,13,13,13,3,3,3,3,3,3,3,3,3,3,3</v>
      </c>
      <c r="P541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</v>
      </c>
      <c r="Q541" s="3" t="str">
        <f>IF(D541="坦克碎片",VLOOKUP(C541,道具信息!$N$2:$O$291,2,FALSE)&amp;"碎片",VLOOKUP(C541,道具信息!$N$2:$O$291,2,FALSE))</f>
        <v>T4部件</v>
      </c>
      <c r="R541" s="3">
        <f t="shared" si="354"/>
        <v>54</v>
      </c>
      <c r="S541" s="11">
        <f t="shared" si="355"/>
        <v>5.0000000000000001E-3</v>
      </c>
      <c r="T541" s="3" t="str">
        <f>VLOOKUP(Q541,道具信息!$Q$3:$S$20,2,FALSE)</f>
        <v>CHEST_ITEM_TYPE_T4_PART</v>
      </c>
      <c r="U541" s="3" t="str">
        <f>IF(COUNTIF(U$468:U540,T541)=0,T541,"")</f>
        <v/>
      </c>
      <c r="V541" s="3" t="str">
        <f t="shared" si="358"/>
        <v>CHEST_ITEM_TYPE_T4_SHARD,CHEST_ITEM_TYPE_T1_PART,CHEST_ITEM_TYPE_T2_PART,CHEST_ITEM_TYPE_T3_PART,CHEST_ITEM_TYPE_T4_PART</v>
      </c>
      <c r="W541" s="13" t="str">
        <f t="shared" si="356"/>
        <v/>
      </c>
      <c r="X541" s="3" t="str">
        <f t="shared" si="357"/>
        <v/>
      </c>
      <c r="Y541" s="3" t="str">
        <f t="shared" si="359"/>
        <v>45.0%,38.0%,8.1%,2.3%,0.5%</v>
      </c>
    </row>
    <row r="542" spans="2:25" x14ac:dyDescent="0.3">
      <c r="B542" s="2">
        <f>数据源!AL574</f>
        <v>10</v>
      </c>
      <c r="C542" s="2" t="str">
        <f>数据源!AM574</f>
        <v>T4LP6</v>
      </c>
      <c r="D542" s="2" t="str">
        <f>数据源!AN574</f>
        <v>部件</v>
      </c>
      <c r="E542" s="2">
        <f>数据源!AO574</f>
        <v>2150</v>
      </c>
      <c r="F542" s="2">
        <f>数据源!AP574</f>
        <v>1</v>
      </c>
      <c r="G542" s="2">
        <f>数据源!AQ574</f>
        <v>5.4000000000000003E-3</v>
      </c>
      <c r="H542" s="2">
        <f>数据源!AR574</f>
        <v>2.5241860465116282E-4</v>
      </c>
      <c r="I542" s="2">
        <f>数据源!AS574</f>
        <v>3</v>
      </c>
      <c r="J542" s="3">
        <f t="shared" si="362"/>
        <v>1</v>
      </c>
      <c r="K542" s="3">
        <f t="shared" si="363"/>
        <v>1</v>
      </c>
      <c r="L542" s="3" t="str">
        <f t="shared" si="339"/>
        <v>部件</v>
      </c>
      <c r="M542" s="3">
        <f t="shared" ca="1" si="340"/>
        <v>94006</v>
      </c>
      <c r="N542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</v>
      </c>
      <c r="O542" s="3" t="str">
        <f t="shared" si="342"/>
        <v>532,532,532,532,532,532,443,443,443,212,212,212,212,212,212,212,212,212,212,212,212,212,212,212,212,212,212,45,45,45,45,45,45,45,45,45,45,45,45,45,45,45,45,45,45,13,13,13,13,13,13,13,13,13,13,13,13,13,13,13,13,13,13,3,3,3,3,3,3,3,3,3,3,3,3</v>
      </c>
      <c r="P542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</v>
      </c>
      <c r="Q542" s="3" t="str">
        <f>IF(D542="坦克碎片",VLOOKUP(C542,道具信息!$N$2:$O$291,2,FALSE)&amp;"碎片",VLOOKUP(C542,道具信息!$N$2:$O$291,2,FALSE))</f>
        <v>T4部件</v>
      </c>
      <c r="R542" s="3">
        <f t="shared" si="354"/>
        <v>54</v>
      </c>
      <c r="S542" s="11">
        <f t="shared" si="355"/>
        <v>5.0000000000000001E-3</v>
      </c>
      <c r="T542" s="3" t="str">
        <f>VLOOKUP(Q542,道具信息!$Q$3:$S$20,2,FALSE)</f>
        <v>CHEST_ITEM_TYPE_T4_PART</v>
      </c>
      <c r="U542" s="3" t="str">
        <f>IF(COUNTIF(U$468:U541,T542)=0,T542,"")</f>
        <v/>
      </c>
      <c r="V542" s="3" t="str">
        <f t="shared" si="358"/>
        <v>CHEST_ITEM_TYPE_T4_SHARD,CHEST_ITEM_TYPE_T1_PART,CHEST_ITEM_TYPE_T2_PART,CHEST_ITEM_TYPE_T3_PART,CHEST_ITEM_TYPE_T4_PART</v>
      </c>
      <c r="W542" s="13" t="str">
        <f t="shared" si="356"/>
        <v/>
      </c>
      <c r="X542" s="3" t="str">
        <f t="shared" si="357"/>
        <v/>
      </c>
      <c r="Y542" s="3" t="str">
        <f t="shared" si="359"/>
        <v>45.0%,38.0%,8.1%,2.3%,0.5%</v>
      </c>
    </row>
    <row r="543" spans="2:25" x14ac:dyDescent="0.3">
      <c r="B543" s="2">
        <f>数据源!AL575</f>
        <v>10</v>
      </c>
      <c r="C543" s="2" t="str">
        <f>数据源!AM575</f>
        <v>T4MP2</v>
      </c>
      <c r="D543" s="2" t="str">
        <f>数据源!AN575</f>
        <v>部件</v>
      </c>
      <c r="E543" s="2">
        <f>数据源!AO575</f>
        <v>2150</v>
      </c>
      <c r="F543" s="2">
        <f>数据源!AP575</f>
        <v>1</v>
      </c>
      <c r="G543" s="2">
        <f>数据源!AQ575</f>
        <v>5.4000000000000003E-3</v>
      </c>
      <c r="H543" s="2">
        <f>数据源!AR575</f>
        <v>2.5241860465116282E-4</v>
      </c>
      <c r="I543" s="2">
        <f>数据源!AS575</f>
        <v>3</v>
      </c>
      <c r="J543" s="3">
        <f t="shared" si="362"/>
        <v>1</v>
      </c>
      <c r="K543" s="3">
        <f t="shared" si="363"/>
        <v>1</v>
      </c>
      <c r="L543" s="3" t="str">
        <f t="shared" si="339"/>
        <v>部件</v>
      </c>
      <c r="M543" s="3">
        <f t="shared" ca="1" si="340"/>
        <v>94102</v>
      </c>
      <c r="N543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</v>
      </c>
      <c r="O543" s="3" t="str">
        <f t="shared" si="342"/>
        <v>532,532,532,532,532,532,443,443,443,212,212,212,212,212,212,212,212,212,212,212,212,212,212,212,212,212,212,45,45,45,45,45,45,45,45,45,45,45,45,45,45,45,45,45,45,13,13,13,13,13,13,13,13,13,13,13,13,13,13,13,13,13,13,3,3,3,3,3,3,3,3,3,3,3,3,3</v>
      </c>
      <c r="P543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</v>
      </c>
      <c r="Q543" s="3" t="str">
        <f>IF(D543="坦克碎片",VLOOKUP(C543,道具信息!$N$2:$O$291,2,FALSE)&amp;"碎片",VLOOKUP(C543,道具信息!$N$2:$O$291,2,FALSE))</f>
        <v>T4部件</v>
      </c>
      <c r="R543" s="3">
        <f t="shared" si="354"/>
        <v>54</v>
      </c>
      <c r="S543" s="11">
        <f t="shared" si="355"/>
        <v>5.0000000000000001E-3</v>
      </c>
      <c r="T543" s="3" t="str">
        <f>VLOOKUP(Q543,道具信息!$Q$3:$S$20,2,FALSE)</f>
        <v>CHEST_ITEM_TYPE_T4_PART</v>
      </c>
      <c r="U543" s="3" t="str">
        <f>IF(COUNTIF(U$468:U542,T543)=0,T543,"")</f>
        <v/>
      </c>
      <c r="V543" s="3" t="str">
        <f t="shared" si="358"/>
        <v>CHEST_ITEM_TYPE_T4_SHARD,CHEST_ITEM_TYPE_T1_PART,CHEST_ITEM_TYPE_T2_PART,CHEST_ITEM_TYPE_T3_PART,CHEST_ITEM_TYPE_T4_PART</v>
      </c>
      <c r="W543" s="13" t="str">
        <f t="shared" si="356"/>
        <v/>
      </c>
      <c r="X543" s="3" t="str">
        <f t="shared" si="357"/>
        <v/>
      </c>
      <c r="Y543" s="3" t="str">
        <f t="shared" si="359"/>
        <v>45.0%,38.0%,8.1%,2.3%,0.5%</v>
      </c>
    </row>
    <row r="544" spans="2:25" x14ac:dyDescent="0.3">
      <c r="B544" s="2">
        <f>数据源!AL576</f>
        <v>10</v>
      </c>
      <c r="C544" s="2" t="str">
        <f>数据源!AM576</f>
        <v>T4MP4</v>
      </c>
      <c r="D544" s="2" t="str">
        <f>数据源!AN576</f>
        <v>部件</v>
      </c>
      <c r="E544" s="2">
        <f>数据源!AO576</f>
        <v>2150</v>
      </c>
      <c r="F544" s="2">
        <f>数据源!AP576</f>
        <v>1</v>
      </c>
      <c r="G544" s="2">
        <f>数据源!AQ576</f>
        <v>5.4000000000000003E-3</v>
      </c>
      <c r="H544" s="2">
        <f>数据源!AR576</f>
        <v>2.5241860465116282E-4</v>
      </c>
      <c r="I544" s="2">
        <f>数据源!AS576</f>
        <v>3</v>
      </c>
      <c r="J544" s="3">
        <f>ROUNDUP(IF(F544&gt;1,F544-ROUNDDOWN(SQRT(F544),0),F544),0)</f>
        <v>1</v>
      </c>
      <c r="K544" s="3">
        <f>F544*2-J544</f>
        <v>1</v>
      </c>
      <c r="L544" s="3" t="str">
        <f t="shared" si="339"/>
        <v>部件</v>
      </c>
      <c r="M544" s="3">
        <f t="shared" ca="1" si="340"/>
        <v>94104</v>
      </c>
      <c r="N544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</v>
      </c>
      <c r="O544" s="3" t="str">
        <f t="shared" si="342"/>
        <v>532,532,532,532,532,532,443,443,443,212,212,212,212,212,212,212,212,212,212,212,212,212,212,212,212,212,212,45,45,45,45,45,45,45,45,45,45,45,45,45,45,45,45,45,45,13,13,13,13,13,13,13,13,13,13,13,13,13,13,13,13,13,13,3,3,3,3,3,3,3,3,3,3,3,3,3,3</v>
      </c>
      <c r="P544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</v>
      </c>
      <c r="Q544" s="3" t="str">
        <f>IF(D544="坦克碎片",VLOOKUP(C544,道具信息!$N$2:$O$291,2,FALSE)&amp;"碎片",VLOOKUP(C544,道具信息!$N$2:$O$291,2,FALSE))</f>
        <v>T4部件</v>
      </c>
      <c r="R544" s="3">
        <f t="shared" si="354"/>
        <v>54</v>
      </c>
      <c r="S544" s="11">
        <f t="shared" si="355"/>
        <v>5.0000000000000001E-3</v>
      </c>
      <c r="T544" s="3" t="str">
        <f>VLOOKUP(Q544,道具信息!$Q$3:$S$20,2,FALSE)</f>
        <v>CHEST_ITEM_TYPE_T4_PART</v>
      </c>
      <c r="U544" s="3" t="str">
        <f>IF(COUNTIF(U$468:U543,T544)=0,T544,"")</f>
        <v/>
      </c>
      <c r="V544" s="3" t="str">
        <f t="shared" si="358"/>
        <v>CHEST_ITEM_TYPE_T4_SHARD,CHEST_ITEM_TYPE_T1_PART,CHEST_ITEM_TYPE_T2_PART,CHEST_ITEM_TYPE_T3_PART,CHEST_ITEM_TYPE_T4_PART</v>
      </c>
      <c r="W544" s="13" t="str">
        <f t="shared" si="356"/>
        <v/>
      </c>
      <c r="X544" s="3" t="str">
        <f t="shared" si="357"/>
        <v/>
      </c>
      <c r="Y544" s="3" t="str">
        <f t="shared" si="359"/>
        <v>45.0%,38.0%,8.1%,2.3%,0.5%</v>
      </c>
    </row>
    <row r="545" spans="2:25" x14ac:dyDescent="0.3">
      <c r="B545" s="2">
        <f>数据源!AL577</f>
        <v>10</v>
      </c>
      <c r="C545" s="2" t="str">
        <f>数据源!AM577</f>
        <v>T4MP6</v>
      </c>
      <c r="D545" s="2" t="str">
        <f>数据源!AN577</f>
        <v>部件</v>
      </c>
      <c r="E545" s="2">
        <f>数据源!AO577</f>
        <v>2150</v>
      </c>
      <c r="F545" s="2">
        <f>数据源!AP577</f>
        <v>1</v>
      </c>
      <c r="G545" s="2">
        <f>数据源!AQ577</f>
        <v>5.4000000000000003E-3</v>
      </c>
      <c r="H545" s="2">
        <f>数据源!AR577</f>
        <v>2.5241860465116282E-4</v>
      </c>
      <c r="I545" s="2">
        <f>数据源!AS577</f>
        <v>3</v>
      </c>
      <c r="J545" s="3">
        <f t="shared" ref="J545:J549" si="364">ROUNDUP(IF(F545&gt;1,F545-ROUNDDOWN(SQRT(F545),0),F545),0)</f>
        <v>1</v>
      </c>
      <c r="K545" s="3">
        <f t="shared" ref="K545:K549" si="365">F545*2-J545</f>
        <v>1</v>
      </c>
      <c r="L545" s="3" t="str">
        <f t="shared" si="339"/>
        <v>部件</v>
      </c>
      <c r="M545" s="3">
        <f t="shared" ca="1" si="340"/>
        <v>94106</v>
      </c>
      <c r="N545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</v>
      </c>
      <c r="O545" s="3" t="str">
        <f t="shared" si="342"/>
        <v>532,532,532,532,532,532,443,443,443,212,212,212,212,212,212,212,212,212,212,212,212,212,212,212,212,212,212,45,45,45,45,45,45,45,45,45,45,45,45,45,45,45,45,45,45,13,13,13,13,13,13,13,13,13,13,13,13,13,13,13,13,13,13,3,3,3,3,3,3,3,3,3,3,3,3,3,3,3</v>
      </c>
      <c r="P545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</v>
      </c>
      <c r="Q545" s="3" t="str">
        <f>IF(D545="坦克碎片",VLOOKUP(C545,道具信息!$N$2:$O$291,2,FALSE)&amp;"碎片",VLOOKUP(C545,道具信息!$N$2:$O$291,2,FALSE))</f>
        <v>T4部件</v>
      </c>
      <c r="R545" s="3">
        <f t="shared" si="354"/>
        <v>54</v>
      </c>
      <c r="S545" s="11">
        <f t="shared" si="355"/>
        <v>5.0000000000000001E-3</v>
      </c>
      <c r="T545" s="3" t="str">
        <f>VLOOKUP(Q545,道具信息!$Q$3:$S$20,2,FALSE)</f>
        <v>CHEST_ITEM_TYPE_T4_PART</v>
      </c>
      <c r="U545" s="3" t="str">
        <f>IF(COUNTIF(U$468:U544,T545)=0,T545,"")</f>
        <v/>
      </c>
      <c r="V545" s="3" t="str">
        <f t="shared" si="358"/>
        <v>CHEST_ITEM_TYPE_T4_SHARD,CHEST_ITEM_TYPE_T1_PART,CHEST_ITEM_TYPE_T2_PART,CHEST_ITEM_TYPE_T3_PART,CHEST_ITEM_TYPE_T4_PART</v>
      </c>
      <c r="W545" s="13" t="str">
        <f t="shared" si="356"/>
        <v/>
      </c>
      <c r="X545" s="3" t="str">
        <f t="shared" si="357"/>
        <v/>
      </c>
      <c r="Y545" s="3" t="str">
        <f t="shared" si="359"/>
        <v>45.0%,38.0%,8.1%,2.3%,0.5%</v>
      </c>
    </row>
    <row r="546" spans="2:25" x14ac:dyDescent="0.3">
      <c r="B546" s="2">
        <f>数据源!AL578</f>
        <v>10</v>
      </c>
      <c r="C546" s="2" t="str">
        <f>数据源!AM578</f>
        <v>T4HP2</v>
      </c>
      <c r="D546" s="2" t="str">
        <f>数据源!AN578</f>
        <v>部件</v>
      </c>
      <c r="E546" s="2">
        <f>数据源!AO578</f>
        <v>2150</v>
      </c>
      <c r="F546" s="2">
        <f>数据源!AP578</f>
        <v>1</v>
      </c>
      <c r="G546" s="2">
        <f>数据源!AQ578</f>
        <v>5.4000000000000003E-3</v>
      </c>
      <c r="H546" s="2">
        <f>数据源!AR578</f>
        <v>2.5241860465116282E-4</v>
      </c>
      <c r="I546" s="2">
        <f>数据源!AS578</f>
        <v>3</v>
      </c>
      <c r="J546" s="3">
        <f t="shared" si="364"/>
        <v>1</v>
      </c>
      <c r="K546" s="3">
        <f t="shared" si="365"/>
        <v>1</v>
      </c>
      <c r="L546" s="3" t="str">
        <f t="shared" si="339"/>
        <v>部件</v>
      </c>
      <c r="M546" s="3">
        <f t="shared" ca="1" si="340"/>
        <v>94202</v>
      </c>
      <c r="N546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</v>
      </c>
      <c r="O546" s="3" t="str">
        <f t="shared" si="342"/>
        <v>532,532,532,532,532,532,443,443,443,212,212,212,212,212,212,212,212,212,212,212,212,212,212,212,212,212,212,45,45,45,45,45,45,45,45,45,45,45,45,45,45,45,45,45,45,13,13,13,13,13,13,13,13,13,13,13,13,13,13,13,13,13,13,3,3,3,3,3,3,3,3,3,3,3,3,3,3,3,3</v>
      </c>
      <c r="P546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</v>
      </c>
      <c r="Q546" s="3" t="str">
        <f>IF(D546="坦克碎片",VLOOKUP(C546,道具信息!$N$2:$O$291,2,FALSE)&amp;"碎片",VLOOKUP(C546,道具信息!$N$2:$O$291,2,FALSE))</f>
        <v>T4部件</v>
      </c>
      <c r="R546" s="3">
        <f t="shared" si="354"/>
        <v>54</v>
      </c>
      <c r="S546" s="11">
        <f t="shared" si="355"/>
        <v>5.0000000000000001E-3</v>
      </c>
      <c r="T546" s="3" t="str">
        <f>VLOOKUP(Q546,道具信息!$Q$3:$S$20,2,FALSE)</f>
        <v>CHEST_ITEM_TYPE_T4_PART</v>
      </c>
      <c r="U546" s="3" t="str">
        <f>IF(COUNTIF(U$468:U545,T546)=0,T546,"")</f>
        <v/>
      </c>
      <c r="V546" s="3" t="str">
        <f t="shared" si="358"/>
        <v>CHEST_ITEM_TYPE_T4_SHARD,CHEST_ITEM_TYPE_T1_PART,CHEST_ITEM_TYPE_T2_PART,CHEST_ITEM_TYPE_T3_PART,CHEST_ITEM_TYPE_T4_PART</v>
      </c>
      <c r="W546" s="13" t="str">
        <f t="shared" si="356"/>
        <v/>
      </c>
      <c r="X546" s="3" t="str">
        <f t="shared" si="357"/>
        <v/>
      </c>
      <c r="Y546" s="3" t="str">
        <f t="shared" si="359"/>
        <v>45.0%,38.0%,8.1%,2.3%,0.5%</v>
      </c>
    </row>
    <row r="547" spans="2:25" x14ac:dyDescent="0.3">
      <c r="B547" s="2">
        <f>数据源!AL579</f>
        <v>10</v>
      </c>
      <c r="C547" s="2" t="str">
        <f>数据源!AM579</f>
        <v>T4HP4</v>
      </c>
      <c r="D547" s="2" t="str">
        <f>数据源!AN579</f>
        <v>部件</v>
      </c>
      <c r="E547" s="2">
        <f>数据源!AO579</f>
        <v>2150</v>
      </c>
      <c r="F547" s="2">
        <f>数据源!AP579</f>
        <v>1</v>
      </c>
      <c r="G547" s="2">
        <f>数据源!AQ579</f>
        <v>5.4000000000000003E-3</v>
      </c>
      <c r="H547" s="2">
        <f>数据源!AR579</f>
        <v>2.5241860465116282E-4</v>
      </c>
      <c r="I547" s="2">
        <f>数据源!AS579</f>
        <v>3</v>
      </c>
      <c r="J547" s="3">
        <f t="shared" si="364"/>
        <v>1</v>
      </c>
      <c r="K547" s="3">
        <f t="shared" si="365"/>
        <v>1</v>
      </c>
      <c r="L547" s="3" t="str">
        <f t="shared" si="339"/>
        <v>部件</v>
      </c>
      <c r="M547" s="3">
        <f t="shared" ca="1" si="340"/>
        <v>94204</v>
      </c>
      <c r="N547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</v>
      </c>
      <c r="O547" s="3" t="str">
        <f t="shared" si="342"/>
        <v>532,532,532,532,532,532,443,443,443,212,212,212,212,212,212,212,212,212,212,212,212,212,212,212,212,212,212,45,45,45,45,45,45,45,45,45,45,45,45,45,45,45,45,45,45,13,13,13,13,13,13,13,13,13,13,13,13,13,13,13,13,13,13,3,3,3,3,3,3,3,3,3,3,3,3,3,3,3,3,3</v>
      </c>
      <c r="P547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</v>
      </c>
      <c r="Q547" s="3" t="str">
        <f>IF(D547="坦克碎片",VLOOKUP(C547,道具信息!$N$2:$O$291,2,FALSE)&amp;"碎片",VLOOKUP(C547,道具信息!$N$2:$O$291,2,FALSE))</f>
        <v>T4部件</v>
      </c>
      <c r="R547" s="3">
        <f t="shared" si="354"/>
        <v>54</v>
      </c>
      <c r="S547" s="11">
        <f t="shared" si="355"/>
        <v>5.0000000000000001E-3</v>
      </c>
      <c r="T547" s="3" t="str">
        <f>VLOOKUP(Q547,道具信息!$Q$3:$S$20,2,FALSE)</f>
        <v>CHEST_ITEM_TYPE_T4_PART</v>
      </c>
      <c r="U547" s="3" t="str">
        <f>IF(COUNTIF(U$468:U546,T547)=0,T547,"")</f>
        <v/>
      </c>
      <c r="V547" s="3" t="str">
        <f t="shared" si="358"/>
        <v>CHEST_ITEM_TYPE_T4_SHARD,CHEST_ITEM_TYPE_T1_PART,CHEST_ITEM_TYPE_T2_PART,CHEST_ITEM_TYPE_T3_PART,CHEST_ITEM_TYPE_T4_PART</v>
      </c>
      <c r="W547" s="13" t="str">
        <f t="shared" si="356"/>
        <v/>
      </c>
      <c r="X547" s="3" t="str">
        <f t="shared" si="357"/>
        <v/>
      </c>
      <c r="Y547" s="3" t="str">
        <f t="shared" si="359"/>
        <v>45.0%,38.0%,8.1%,2.3%,0.5%</v>
      </c>
    </row>
    <row r="548" spans="2:25" x14ac:dyDescent="0.3">
      <c r="B548" s="2">
        <f>数据源!AL580</f>
        <v>10</v>
      </c>
      <c r="C548" s="2" t="str">
        <f>数据源!AM580</f>
        <v>T4HP6</v>
      </c>
      <c r="D548" s="2" t="str">
        <f>数据源!AN580</f>
        <v>部件</v>
      </c>
      <c r="E548" s="2">
        <f>数据源!AO580</f>
        <v>2150</v>
      </c>
      <c r="F548" s="2">
        <f>数据源!AP580</f>
        <v>1</v>
      </c>
      <c r="G548" s="2">
        <f>数据源!AQ580</f>
        <v>5.4000000000000003E-3</v>
      </c>
      <c r="H548" s="2">
        <f>数据源!AR580</f>
        <v>2.5241860465116282E-4</v>
      </c>
      <c r="I548" s="2">
        <f>数据源!AS580</f>
        <v>3</v>
      </c>
      <c r="J548" s="3">
        <f t="shared" si="364"/>
        <v>1</v>
      </c>
      <c r="K548" s="3">
        <f t="shared" si="365"/>
        <v>1</v>
      </c>
      <c r="L548" s="3" t="str">
        <f t="shared" si="339"/>
        <v>部件</v>
      </c>
      <c r="M548" s="3">
        <f t="shared" ca="1" si="340"/>
        <v>94206</v>
      </c>
      <c r="N548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</v>
      </c>
      <c r="O548" s="3" t="str">
        <f t="shared" si="342"/>
        <v>532,532,532,532,532,532,443,443,443,212,212,212,212,212,212,212,212,212,212,212,212,212,212,212,212,212,212,45,45,45,45,45,45,45,45,45,45,45,45,45,45,45,45,45,45,13,13,13,13,13,13,13,13,13,13,13,13,13,13,13,13,13,13,3,3,3,3,3,3,3,3,3,3,3,3,3,3,3,3,3,3</v>
      </c>
      <c r="P548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,(1,1)</v>
      </c>
      <c r="Q548" s="3" t="str">
        <f>IF(D548="坦克碎片",VLOOKUP(C548,道具信息!$N$2:$O$291,2,FALSE)&amp;"碎片",VLOOKUP(C548,道具信息!$N$2:$O$291,2,FALSE))</f>
        <v>T4部件</v>
      </c>
      <c r="R548" s="3">
        <f t="shared" si="354"/>
        <v>54</v>
      </c>
      <c r="S548" s="11">
        <f t="shared" si="355"/>
        <v>5.0000000000000001E-3</v>
      </c>
      <c r="T548" s="3" t="str">
        <f>VLOOKUP(Q548,道具信息!$Q$3:$S$20,2,FALSE)</f>
        <v>CHEST_ITEM_TYPE_T4_PART</v>
      </c>
      <c r="U548" s="3" t="str">
        <f>IF(COUNTIF(U$468:U547,T548)=0,T548,"")</f>
        <v/>
      </c>
      <c r="V548" s="3" t="str">
        <f t="shared" si="358"/>
        <v>CHEST_ITEM_TYPE_T4_SHARD,CHEST_ITEM_TYPE_T1_PART,CHEST_ITEM_TYPE_T2_PART,CHEST_ITEM_TYPE_T3_PART,CHEST_ITEM_TYPE_T4_PART</v>
      </c>
      <c r="W548" s="13" t="str">
        <f t="shared" si="356"/>
        <v/>
      </c>
      <c r="X548" s="3" t="str">
        <f t="shared" si="357"/>
        <v/>
      </c>
      <c r="Y548" s="3" t="str">
        <f t="shared" si="359"/>
        <v>45.0%,38.0%,8.1%,2.3%,0.5%</v>
      </c>
    </row>
    <row r="549" spans="2:25" x14ac:dyDescent="0.3">
      <c r="B549" s="2">
        <f>数据源!AL581</f>
        <v>10</v>
      </c>
      <c r="C549" s="2" t="str">
        <f>数据源!AM581</f>
        <v>3倍加速1</v>
      </c>
      <c r="D549" s="2" t="str">
        <f>数据源!AN581</f>
        <v>加速道具</v>
      </c>
      <c r="E549" s="2">
        <f>数据源!AO581</f>
        <v>35</v>
      </c>
      <c r="F549" s="2">
        <f>数据源!AP581</f>
        <v>1</v>
      </c>
      <c r="G549" s="2">
        <f>数据源!AQ581</f>
        <v>8.0000000000000002E-3</v>
      </c>
      <c r="H549" s="2">
        <f>数据源!AR581</f>
        <v>2.2971428571428573E-2</v>
      </c>
      <c r="I549" s="2">
        <f>数据源!AS581</f>
        <v>230</v>
      </c>
      <c r="J549" s="3">
        <f t="shared" si="364"/>
        <v>1</v>
      </c>
      <c r="K549" s="3">
        <f t="shared" si="365"/>
        <v>1</v>
      </c>
      <c r="L549" s="3" t="str">
        <f t="shared" si="339"/>
        <v>道具</v>
      </c>
      <c r="M549" s="3">
        <f t="shared" ca="1" si="340"/>
        <v>100301</v>
      </c>
      <c r="N549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,100301</v>
      </c>
      <c r="O549" s="3" t="str">
        <f t="shared" si="342"/>
        <v>532,532,532,532,532,532,443,443,443,212,212,212,212,212,212,212,212,212,212,212,212,212,212,212,212,212,212,45,45,45,45,45,45,45,45,45,45,45,45,45,45,45,45,45,45,13,13,13,13,13,13,13,13,13,13,13,13,13,13,13,13,13,13,3,3,3,3,3,3,3,3,3,3,3,3,3,3,3,3,3,3,230</v>
      </c>
      <c r="P549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,(1,1),(1,1)</v>
      </c>
      <c r="Q549" s="3" t="str">
        <f>IF(D549="坦克碎片",VLOOKUP(C549,道具信息!$N$2:$O$291,2,FALSE)&amp;"碎片",VLOOKUP(C549,道具信息!$N$2:$O$291,2,FALSE))</f>
        <v>3倍加速</v>
      </c>
      <c r="R549" s="3">
        <f t="shared" si="354"/>
        <v>381</v>
      </c>
      <c r="S549" s="11">
        <f t="shared" si="355"/>
        <v>3.7999999999999999E-2</v>
      </c>
      <c r="T549" s="3" t="str">
        <f>VLOOKUP(Q549,道具信息!$Q$3:$S$20,2,FALSE)</f>
        <v>CHEST_ITEM_TYPE_3X_ACCELERATOR</v>
      </c>
      <c r="U549" s="3" t="str">
        <f>IF(COUNTIF(U$468:U548,T549)=0,T549,"")</f>
        <v>CHEST_ITEM_TYPE_3X_ACCELERATOR</v>
      </c>
      <c r="V549" s="3" t="str">
        <f t="shared" si="358"/>
        <v>CHEST_ITEM_TYPE_T4_SHARD,CHEST_ITEM_TYPE_T1_PART,CHEST_ITEM_TYPE_T2_PART,CHEST_ITEM_TYPE_T3_PART,CHEST_ITEM_TYPE_T4_PART,CHEST_ITEM_TYPE_3X_ACCELERATOR</v>
      </c>
      <c r="W549" s="13">
        <f t="shared" si="356"/>
        <v>3.7999999999999999E-2</v>
      </c>
      <c r="X549" s="3" t="str">
        <f t="shared" si="357"/>
        <v>3.8%</v>
      </c>
      <c r="Y549" s="3" t="str">
        <f t="shared" si="359"/>
        <v>45.0%,38.0%,8.1%,2.3%,0.5%,3.8%</v>
      </c>
    </row>
    <row r="550" spans="2:25" x14ac:dyDescent="0.3">
      <c r="B550" s="2">
        <f>数据源!AL582</f>
        <v>10</v>
      </c>
      <c r="C550" s="2" t="str">
        <f>数据源!AM582</f>
        <v>3倍加速2</v>
      </c>
      <c r="D550" s="2" t="str">
        <f>数据源!AN582</f>
        <v>加速道具</v>
      </c>
      <c r="E550" s="2">
        <f>数据源!AO582</f>
        <v>60</v>
      </c>
      <c r="F550" s="2">
        <f>数据源!AP582</f>
        <v>1</v>
      </c>
      <c r="G550" s="2">
        <f>数据源!AQ582</f>
        <v>8.9999999999999993E-3</v>
      </c>
      <c r="H550" s="2">
        <f>数据源!AR582</f>
        <v>1.5075E-2</v>
      </c>
      <c r="I550" s="2">
        <f>数据源!AS582</f>
        <v>151</v>
      </c>
      <c r="J550" s="3">
        <f>ROUNDUP(IF(F550&gt;1,F550-ROUNDDOWN(SQRT(F550),0),F550),0)</f>
        <v>1</v>
      </c>
      <c r="K550" s="3">
        <f>F550*2-J550</f>
        <v>1</v>
      </c>
      <c r="L550" s="3" t="str">
        <f t="shared" si="339"/>
        <v>道具</v>
      </c>
      <c r="M550" s="3">
        <f t="shared" ca="1" si="340"/>
        <v>100302</v>
      </c>
      <c r="N550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,100301,100302</v>
      </c>
      <c r="O550" s="3" t="str">
        <f t="shared" si="342"/>
        <v>532,532,532,532,532,532,443,443,443,212,212,212,212,212,212,212,212,212,212,212,212,212,212,212,212,212,212,45,45,45,45,45,45,45,45,45,45,45,45,45,45,45,45,45,45,13,13,13,13,13,13,13,13,13,13,13,13,13,13,13,13,13,13,3,3,3,3,3,3,3,3,3,3,3,3,3,3,3,3,3,3,230,151</v>
      </c>
      <c r="P550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,(1,1),(1,1),(1,1)</v>
      </c>
      <c r="Q550" s="3" t="str">
        <f>IF(D550="坦克碎片",VLOOKUP(C550,道具信息!$N$2:$O$291,2,FALSE)&amp;"碎片",VLOOKUP(C550,道具信息!$N$2:$O$291,2,FALSE))</f>
        <v>3倍加速</v>
      </c>
      <c r="R550" s="3">
        <f t="shared" si="354"/>
        <v>381</v>
      </c>
      <c r="S550" s="11">
        <f t="shared" si="355"/>
        <v>3.7999999999999999E-2</v>
      </c>
      <c r="T550" s="3" t="str">
        <f>VLOOKUP(Q550,道具信息!$Q$3:$S$20,2,FALSE)</f>
        <v>CHEST_ITEM_TYPE_3X_ACCELERATOR</v>
      </c>
      <c r="U550" s="3" t="str">
        <f>IF(COUNTIF(U$468:U549,T550)=0,T550,"")</f>
        <v/>
      </c>
      <c r="V550" s="3" t="str">
        <f t="shared" si="358"/>
        <v>CHEST_ITEM_TYPE_T4_SHARD,CHEST_ITEM_TYPE_T1_PART,CHEST_ITEM_TYPE_T2_PART,CHEST_ITEM_TYPE_T3_PART,CHEST_ITEM_TYPE_T4_PART,CHEST_ITEM_TYPE_3X_ACCELERATOR</v>
      </c>
      <c r="W550" s="13" t="str">
        <f t="shared" si="356"/>
        <v/>
      </c>
      <c r="X550" s="3" t="str">
        <f t="shared" si="357"/>
        <v/>
      </c>
      <c r="Y550" s="3" t="str">
        <f t="shared" si="359"/>
        <v>45.0%,38.0%,8.1%,2.3%,0.5%,3.8%</v>
      </c>
    </row>
    <row r="551" spans="2:25" x14ac:dyDescent="0.3">
      <c r="B551" s="2">
        <f>数据源!AL583</f>
        <v>10</v>
      </c>
      <c r="C551" s="2" t="str">
        <f>数据源!AM583</f>
        <v>5倍加速1</v>
      </c>
      <c r="D551" s="2" t="str">
        <f>数据源!AN583</f>
        <v>加速道具</v>
      </c>
      <c r="E551" s="2">
        <f>数据源!AO583</f>
        <v>70</v>
      </c>
      <c r="F551" s="2">
        <f>数据源!AP583</f>
        <v>1</v>
      </c>
      <c r="G551" s="2">
        <f>数据源!AQ583</f>
        <v>0.01</v>
      </c>
      <c r="H551" s="2">
        <f>数据源!AR583</f>
        <v>1.4357142857142858E-2</v>
      </c>
      <c r="I551" s="2">
        <f>数据源!AS583</f>
        <v>144</v>
      </c>
      <c r="J551" s="3">
        <f t="shared" ref="J551:J552" si="366">ROUNDUP(IF(F551&gt;1,F551-ROUNDDOWN(SQRT(F551),0),F551),0)</f>
        <v>1</v>
      </c>
      <c r="K551" s="3">
        <f t="shared" ref="K551:K552" si="367">F551*2-J551</f>
        <v>1</v>
      </c>
      <c r="L551" s="3" t="str">
        <f t="shared" si="339"/>
        <v>道具</v>
      </c>
      <c r="M551" s="3">
        <f t="shared" ca="1" si="340"/>
        <v>100501</v>
      </c>
      <c r="N551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,100301,100302,100501</v>
      </c>
      <c r="O551" s="3" t="str">
        <f t="shared" si="342"/>
        <v>532,532,532,532,532,532,443,443,443,212,212,212,212,212,212,212,212,212,212,212,212,212,212,212,212,212,212,45,45,45,45,45,45,45,45,45,45,45,45,45,45,45,45,45,45,13,13,13,13,13,13,13,13,13,13,13,13,13,13,13,13,13,13,3,3,3,3,3,3,3,3,3,3,3,3,3,3,3,3,3,3,230,151,144</v>
      </c>
      <c r="P551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,(1,1),(1,1),(1,1),(1,1)</v>
      </c>
      <c r="Q551" s="3" t="str">
        <f>IF(D551="坦克碎片",VLOOKUP(C551,道具信息!$N$2:$O$291,2,FALSE)&amp;"碎片",VLOOKUP(C551,道具信息!$N$2:$O$291,2,FALSE))</f>
        <v>5倍加速</v>
      </c>
      <c r="R551" s="3">
        <f t="shared" si="354"/>
        <v>224</v>
      </c>
      <c r="S551" s="11">
        <f t="shared" si="355"/>
        <v>2.1999999999999999E-2</v>
      </c>
      <c r="T551" s="3" t="str">
        <f>VLOOKUP(Q551,道具信息!$Q$3:$S$20,2,FALSE)</f>
        <v>CHEST_ITEM_TYPE_5X_ACCELERATOR</v>
      </c>
      <c r="U551" s="3" t="str">
        <f>IF(COUNTIF(U$468:U550,T551)=0,T551,"")</f>
        <v>CHEST_ITEM_TYPE_5X_ACCELERATOR</v>
      </c>
      <c r="V551" s="3" t="str">
        <f t="shared" si="358"/>
        <v>CHEST_ITEM_TYPE_T4_SHARD,CHEST_ITEM_TYPE_T1_PART,CHEST_ITEM_TYPE_T2_PART,CHEST_ITEM_TYPE_T3_PART,CHEST_ITEM_TYPE_T4_PART,CHEST_ITEM_TYPE_3X_ACCELERATOR,CHEST_ITEM_TYPE_5X_ACCELERATOR</v>
      </c>
      <c r="W551" s="13">
        <f t="shared" si="356"/>
        <v>2.1999999999999999E-2</v>
      </c>
      <c r="X551" s="3" t="str">
        <f t="shared" si="357"/>
        <v>2.2%</v>
      </c>
      <c r="Y551" s="3" t="str">
        <f t="shared" si="359"/>
        <v>45.0%,38.0%,8.1%,2.3%,0.5%,3.8%,2.2%</v>
      </c>
    </row>
    <row r="552" spans="2:25" x14ac:dyDescent="0.3">
      <c r="B552" s="2">
        <f>数据源!AL584</f>
        <v>10</v>
      </c>
      <c r="C552" s="2" t="str">
        <f>数据源!AM584</f>
        <v>5倍加速2</v>
      </c>
      <c r="D552" s="2" t="str">
        <f>数据源!AN584</f>
        <v>加速道具</v>
      </c>
      <c r="E552" s="2">
        <f>数据源!AO584</f>
        <v>125</v>
      </c>
      <c r="F552" s="2">
        <f>数据源!AP584</f>
        <v>1</v>
      </c>
      <c r="G552" s="2">
        <f>数据源!AQ584</f>
        <v>0.01</v>
      </c>
      <c r="H552" s="2">
        <f>数据源!AR584</f>
        <v>8.0400000000000003E-3</v>
      </c>
      <c r="I552" s="2">
        <f>数据源!AS584</f>
        <v>80</v>
      </c>
      <c r="J552" s="3">
        <f t="shared" si="366"/>
        <v>1</v>
      </c>
      <c r="K552" s="3">
        <f t="shared" si="367"/>
        <v>1</v>
      </c>
      <c r="L552" s="3" t="str">
        <f t="shared" si="339"/>
        <v>道具</v>
      </c>
      <c r="M552" s="3">
        <f t="shared" ca="1" si="340"/>
        <v>100502</v>
      </c>
      <c r="N552" s="3" t="str">
        <f t="shared" ca="1" si="341"/>
        <v>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,100301,100302,100501,100502</v>
      </c>
      <c r="O552" s="3" t="str">
        <f t="shared" si="342"/>
        <v>532,532,532,532,532,532,443,443,443,212,212,212,212,212,212,212,212,212,212,212,212,212,212,212,212,212,212,45,45,45,45,45,45,45,45,45,45,45,45,45,45,45,45,45,45,13,13,13,13,13,13,13,13,13,13,13,13,13,13,13,13,13,13,3,3,3,3,3,3,3,3,3,3,3,3,3,3,3,3,3,3,230,151,144,80</v>
      </c>
      <c r="P552" s="1" t="str">
        <f t="shared" si="343"/>
        <v>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,(1,1),(1,1),(1,1),(1,1),(1,1)</v>
      </c>
      <c r="Q552" s="3" t="str">
        <f>IF(D552="坦克碎片",VLOOKUP(C552,道具信息!$N$2:$O$291,2,FALSE)&amp;"碎片",VLOOKUP(C552,道具信息!$N$2:$O$291,2,FALSE))</f>
        <v>5倍加速</v>
      </c>
      <c r="R552" s="3">
        <f t="shared" si="354"/>
        <v>224</v>
      </c>
      <c r="S552" s="11">
        <f t="shared" si="355"/>
        <v>2.1999999999999999E-2</v>
      </c>
      <c r="T552" s="3" t="str">
        <f>VLOOKUP(Q552,道具信息!$Q$3:$S$20,2,FALSE)</f>
        <v>CHEST_ITEM_TYPE_5X_ACCELERATOR</v>
      </c>
      <c r="U552" s="3" t="str">
        <f>IF(COUNTIF(U$468:U551,T552)=0,T552,"")</f>
        <v/>
      </c>
      <c r="V552" s="3" t="str">
        <f t="shared" si="358"/>
        <v>CHEST_ITEM_TYPE_T4_SHARD,CHEST_ITEM_TYPE_T1_PART,CHEST_ITEM_TYPE_T2_PART,CHEST_ITEM_TYPE_T3_PART,CHEST_ITEM_TYPE_T4_PART,CHEST_ITEM_TYPE_3X_ACCELERATOR,CHEST_ITEM_TYPE_5X_ACCELERATOR</v>
      </c>
      <c r="W552" s="13" t="str">
        <f t="shared" si="356"/>
        <v/>
      </c>
      <c r="X552" s="3" t="str">
        <f t="shared" si="357"/>
        <v/>
      </c>
      <c r="Y552" s="3" t="str">
        <f t="shared" si="359"/>
        <v>45.0%,38.0%,8.1%,2.3%,0.5%,3.8%,2.2%</v>
      </c>
    </row>
    <row r="553" spans="2:25" x14ac:dyDescent="0.3">
      <c r="N553" s="3" t="str">
        <f ca="1">"["&amp;N552&amp;"]"</f>
        <v>[51411,52411,53411,51421,52421,53421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,100301,100302,100501,100502]</v>
      </c>
      <c r="O553" s="3" t="str">
        <f>"["&amp;O552&amp;"]"</f>
        <v>[532,532,532,532,532,532,443,443,443,212,212,212,212,212,212,212,212,212,212,212,212,212,212,212,212,212,212,45,45,45,45,45,45,45,45,45,45,45,45,45,45,45,45,45,45,13,13,13,13,13,13,13,13,13,13,13,13,13,13,13,13,13,13,3,3,3,3,3,3,3,3,3,3,3,3,3,3,3,3,3,3,230,151,144,80]</v>
      </c>
      <c r="P553" s="3" t="str">
        <f>"["&amp;P552&amp;"]"</f>
        <v>[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,(1,1),(1,1),(1,1),(1,1),(1,1)]</v>
      </c>
      <c r="S553" s="11"/>
      <c r="V553" s="3" t="str">
        <f>"["&amp;V552&amp;"]"</f>
        <v>[CHEST_ITEM_TYPE_T4_SHARD,CHEST_ITEM_TYPE_T1_PART,CHEST_ITEM_TYPE_T2_PART,CHEST_ITEM_TYPE_T3_PART,CHEST_ITEM_TYPE_T4_PART,CHEST_ITEM_TYPE_3X_ACCELERATOR,CHEST_ITEM_TYPE_5X_ACCELERATOR]</v>
      </c>
      <c r="Y553" s="3" t="str">
        <f>"["&amp;Y552&amp;"]"</f>
        <v>[45.0%,38.0%,8.1%,2.3%,0.5%,3.8%,2.2%]</v>
      </c>
    </row>
  </sheetData>
  <phoneticPr fontId="1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3:Y580"/>
  <sheetViews>
    <sheetView workbookViewId="0">
      <selection activeCell="V16" activeCellId="9" sqref="V580:Y580 V487:Y487 V405:Y405 V331:Y331 V259:Y259 V196:Y196 V139:Y139 V88:Y88 V46:Y46 V16:Y16"/>
    </sheetView>
  </sheetViews>
  <sheetFormatPr defaultRowHeight="14.25" x14ac:dyDescent="0.3"/>
  <cols>
    <col min="1" max="16384" width="9" style="3"/>
  </cols>
  <sheetData>
    <row r="3" spans="2:25" x14ac:dyDescent="0.3">
      <c r="B3" s="2" t="str">
        <f>数据源!AU35</f>
        <v>联赛等级</v>
      </c>
      <c r="C3" s="2" t="str">
        <f>数据源!AV35</f>
        <v>道具名称</v>
      </c>
      <c r="D3" s="2" t="str">
        <f>数据源!AW35</f>
        <v>对应大类</v>
      </c>
      <c r="E3" s="2" t="str">
        <f>数据源!AX35</f>
        <v>道具价值</v>
      </c>
      <c r="F3" s="2" t="str">
        <f>数据源!AY35</f>
        <v>抽取个数</v>
      </c>
      <c r="G3" s="2" t="str">
        <f>数据源!AZ35</f>
        <v>价值比例</v>
      </c>
      <c r="H3" s="2" t="str">
        <f>数据源!BA35</f>
        <v>产出概率</v>
      </c>
      <c r="I3" s="2" t="str">
        <f>数据源!BB35</f>
        <v>权重值</v>
      </c>
      <c r="J3" s="7" t="s">
        <v>234</v>
      </c>
      <c r="K3" s="7" t="s">
        <v>235</v>
      </c>
      <c r="L3" s="3" t="s">
        <v>222</v>
      </c>
      <c r="M3" s="3" t="s">
        <v>152</v>
      </c>
      <c r="N3" s="3" t="s">
        <v>224</v>
      </c>
      <c r="O3" s="3" t="s">
        <v>225</v>
      </c>
      <c r="P3" s="3" t="s">
        <v>226</v>
      </c>
      <c r="Q3" s="8" t="s">
        <v>244</v>
      </c>
      <c r="R3" s="8" t="s">
        <v>245</v>
      </c>
      <c r="S3" s="8" t="s">
        <v>246</v>
      </c>
    </row>
    <row r="4" spans="2:25" x14ac:dyDescent="0.3">
      <c r="B4" s="2">
        <f>数据源!AU36</f>
        <v>1</v>
      </c>
      <c r="C4" s="2" t="str">
        <f>数据源!AV36</f>
        <v>雷诺FT</v>
      </c>
      <c r="D4" s="2" t="str">
        <f>数据源!AW36</f>
        <v>坦克碎片</v>
      </c>
      <c r="E4" s="2">
        <f>数据源!AX36</f>
        <v>25</v>
      </c>
      <c r="F4" s="2">
        <f>数据源!AY36</f>
        <v>3.5</v>
      </c>
      <c r="G4" s="2">
        <f>数据源!AZ36</f>
        <v>0.22199999999999998</v>
      </c>
      <c r="H4" s="2">
        <f>数据源!BA36</f>
        <v>0.24737142857142852</v>
      </c>
      <c r="I4" s="2">
        <f>数据源!BB36</f>
        <v>2474</v>
      </c>
      <c r="J4" s="3">
        <f>ROUNDUP(IF(F4&gt;1,F4-ROUNDDOWN(SQRT(F4),0),F4),0)</f>
        <v>3</v>
      </c>
      <c r="K4" s="3">
        <f>F4*2-J4</f>
        <v>4</v>
      </c>
      <c r="L4" s="3" t="str">
        <f>RIGHT(D4,2)</f>
        <v>碎片</v>
      </c>
      <c r="M4" s="3">
        <f t="shared" ref="M4:M11" ca="1" si="0">IF(OR(L4="坦克",L4="碎片"),VLOOKUP(C4,INDIRECT("坦克ID"),MATCH(L4&amp;"ID",INDIRECT("坦克标头"),0),FALSE),VLOOKUP(C4,INDIRECT(L4&amp;"ID"),2,FALSE))</f>
        <v>51111</v>
      </c>
      <c r="N4" s="3">
        <f ca="1">M4</f>
        <v>51111</v>
      </c>
      <c r="O4" s="3">
        <f>I4</f>
        <v>2474</v>
      </c>
      <c r="P4" s="1" t="str">
        <f>"("&amp;J4&amp;","&amp;K4&amp;")"</f>
        <v>(3,4)</v>
      </c>
      <c r="Q4" s="3" t="str">
        <f>IF(D4="坦克碎片",VLOOKUP(C4,道具信息!$N$2:$O$291,2,FALSE)&amp;"碎片",VLOOKUP(C4,道具信息!$N$2:$O$291,2,FALSE))</f>
        <v>T1坦克碎片</v>
      </c>
      <c r="R4" s="3">
        <f t="shared" ref="R4:R15" si="1">SUMIFS(I:I,Q:Q,Q4,B:B,B4)</f>
        <v>7422</v>
      </c>
      <c r="S4" s="11">
        <f t="shared" ref="S4:S15" si="2">ROUND(R4/SUMIF(B:B,B4,I:I),3)</f>
        <v>0.74</v>
      </c>
      <c r="T4" s="3" t="str">
        <f>VLOOKUP(Q4,道具信息!$Q$3:$S$20,2,FALSE)</f>
        <v>CHEST_ITEM_TYPE_T1_SHARD</v>
      </c>
      <c r="U4" s="3" t="str">
        <f>T4</f>
        <v>CHEST_ITEM_TYPE_T1_SHARD</v>
      </c>
      <c r="V4" s="3" t="str">
        <f>U4</f>
        <v>CHEST_ITEM_TYPE_T1_SHARD</v>
      </c>
      <c r="W4" s="13">
        <f>IF(U4&lt;&gt;"",ROUND(S4*100%,3),"")</f>
        <v>0.74</v>
      </c>
      <c r="X4" s="3" t="str">
        <f>TEXT(W4,"0.0%")</f>
        <v>74.0%</v>
      </c>
      <c r="Y4" s="3" t="str">
        <f>X4</f>
        <v>74.0%</v>
      </c>
    </row>
    <row r="5" spans="2:25" x14ac:dyDescent="0.3">
      <c r="B5" s="2">
        <f>数据源!AU37</f>
        <v>1</v>
      </c>
      <c r="C5" s="2" t="str">
        <f>数据源!AV37</f>
        <v>Stuart</v>
      </c>
      <c r="D5" s="2" t="str">
        <f>数据源!AW37</f>
        <v>坦克碎片</v>
      </c>
      <c r="E5" s="2">
        <f>数据源!AX37</f>
        <v>25</v>
      </c>
      <c r="F5" s="2">
        <f>数据源!AY37</f>
        <v>3.5</v>
      </c>
      <c r="G5" s="2">
        <f>数据源!AZ37</f>
        <v>0.22199999999999998</v>
      </c>
      <c r="H5" s="2">
        <f>数据源!BA37</f>
        <v>0.24737142857142852</v>
      </c>
      <c r="I5" s="2">
        <f>数据源!BB37</f>
        <v>2474</v>
      </c>
      <c r="J5" s="3">
        <f t="shared" ref="J5:J15" si="3">ROUNDUP(IF(F5&gt;1,F5-ROUNDDOWN(SQRT(F5),0),F5),0)</f>
        <v>3</v>
      </c>
      <c r="K5" s="3">
        <f t="shared" ref="K5:K15" si="4">F5*2-J5</f>
        <v>4</v>
      </c>
      <c r="L5" s="3" t="str">
        <f t="shared" ref="L5" si="5">RIGHT(D5,2)</f>
        <v>碎片</v>
      </c>
      <c r="M5" s="3">
        <f t="shared" ca="1" si="0"/>
        <v>52111</v>
      </c>
      <c r="N5" s="3" t="str">
        <f t="shared" ref="N5:N11" ca="1" si="6">N4&amp;","&amp;M5</f>
        <v>51111,52111</v>
      </c>
      <c r="O5" s="3" t="str">
        <f>O4&amp;","&amp;I5</f>
        <v>2474,2474</v>
      </c>
      <c r="P5" s="1" t="str">
        <f>P4&amp;","&amp;"("&amp;J5&amp;","&amp;K5&amp;")"</f>
        <v>(3,4),(3,4)</v>
      </c>
      <c r="Q5" s="3" t="str">
        <f>IF(D5="坦克碎片",VLOOKUP(C5,道具信息!$N$2:$O$291,2,FALSE)&amp;"碎片",VLOOKUP(C5,道具信息!$N$2:$O$291,2,FALSE))</f>
        <v>T1坦克碎片</v>
      </c>
      <c r="R5" s="3">
        <f t="shared" si="1"/>
        <v>7422</v>
      </c>
      <c r="S5" s="11">
        <f t="shared" si="2"/>
        <v>0.74</v>
      </c>
      <c r="T5" s="3" t="str">
        <f>VLOOKUP(Q5,道具信息!$Q$3:$S$20,2,FALSE)</f>
        <v>CHEST_ITEM_TYPE_T1_SHARD</v>
      </c>
      <c r="U5" s="3" t="str">
        <f>IF(COUNTIF(U$4:U4,T5)=0,T5,"")</f>
        <v/>
      </c>
      <c r="V5" s="3" t="str">
        <f>IF(U5&lt;&gt;"",V4&amp;","&amp;U5,V4)</f>
        <v>CHEST_ITEM_TYPE_T1_SHARD</v>
      </c>
      <c r="W5" s="13" t="str">
        <f t="shared" ref="W5" si="7">IF(U5&lt;&gt;"",ROUND(S5*100%,3),"")</f>
        <v/>
      </c>
      <c r="X5" s="3" t="str">
        <f t="shared" ref="X5:X11" si="8">TEXT(W5,"0.0%")</f>
        <v/>
      </c>
      <c r="Y5" s="3" t="str">
        <f>IF(X5&lt;&gt;"",Y4&amp;","&amp;X5,Y4)</f>
        <v>74.0%</v>
      </c>
    </row>
    <row r="6" spans="2:25" x14ac:dyDescent="0.3">
      <c r="B6" s="2">
        <f>数据源!AU38</f>
        <v>1</v>
      </c>
      <c r="C6" s="2" t="str">
        <f>数据源!AV38</f>
        <v>B-1</v>
      </c>
      <c r="D6" s="2" t="str">
        <f>数据源!AW38</f>
        <v>坦克碎片</v>
      </c>
      <c r="E6" s="2">
        <f>数据源!AX38</f>
        <v>25</v>
      </c>
      <c r="F6" s="2">
        <f>数据源!AY38</f>
        <v>3.5</v>
      </c>
      <c r="G6" s="2">
        <f>数据源!AZ38</f>
        <v>0.22199999999999998</v>
      </c>
      <c r="H6" s="2">
        <f>数据源!BA38</f>
        <v>0.24737142857142852</v>
      </c>
      <c r="I6" s="2">
        <f>数据源!BB38</f>
        <v>2474</v>
      </c>
      <c r="J6" s="3">
        <f t="shared" si="3"/>
        <v>3</v>
      </c>
      <c r="K6" s="3">
        <f t="shared" si="4"/>
        <v>4</v>
      </c>
      <c r="L6" s="3" t="str">
        <f t="shared" ref="L6:L11" si="9">RIGHT(D6,2)</f>
        <v>碎片</v>
      </c>
      <c r="M6" s="3">
        <f t="shared" ca="1" si="0"/>
        <v>53111</v>
      </c>
      <c r="N6" s="3" t="str">
        <f t="shared" ca="1" si="6"/>
        <v>51111,52111,53111</v>
      </c>
      <c r="O6" s="3" t="str">
        <f t="shared" ref="O6:O11" si="10">O5&amp;","&amp;I6</f>
        <v>2474,2474,2474</v>
      </c>
      <c r="P6" s="1" t="str">
        <f t="shared" ref="P6:P11" si="11">P5&amp;","&amp;"("&amp;J6&amp;","&amp;K6&amp;")"</f>
        <v>(3,4),(3,4),(3,4)</v>
      </c>
      <c r="Q6" s="3" t="str">
        <f>IF(D6="坦克碎片",VLOOKUP(C6,道具信息!$N$2:$O$291,2,FALSE)&amp;"碎片",VLOOKUP(C6,道具信息!$N$2:$O$291,2,FALSE))</f>
        <v>T1坦克碎片</v>
      </c>
      <c r="R6" s="3">
        <f t="shared" si="1"/>
        <v>7422</v>
      </c>
      <c r="S6" s="11">
        <f t="shared" si="2"/>
        <v>0.74</v>
      </c>
      <c r="T6" s="3" t="str">
        <f>VLOOKUP(Q6,道具信息!$Q$3:$S$20,2,FALSE)</f>
        <v>CHEST_ITEM_TYPE_T1_SHARD</v>
      </c>
      <c r="U6" s="3" t="str">
        <f>IF(COUNTIF(U$4:U5,T6)=0,T6,"")</f>
        <v/>
      </c>
      <c r="V6" s="3" t="str">
        <f t="shared" ref="V6:V11" si="12">IF(U6&lt;&gt;"",V5&amp;","&amp;U6,V5)</f>
        <v>CHEST_ITEM_TYPE_T1_SHARD</v>
      </c>
      <c r="W6" s="13" t="str">
        <f t="shared" ref="W6:W12" si="13">IF(U6&lt;&gt;"",ROUND(S6*100%,3),"")</f>
        <v/>
      </c>
      <c r="X6" s="3" t="str">
        <f t="shared" si="8"/>
        <v/>
      </c>
      <c r="Y6" s="3" t="str">
        <f t="shared" ref="Y6:Y11" si="14">IF(X6&lt;&gt;"",Y5&amp;","&amp;X6,Y5)</f>
        <v>74.0%</v>
      </c>
    </row>
    <row r="7" spans="2:25" x14ac:dyDescent="0.3">
      <c r="B7" s="2">
        <f>数据源!AU39</f>
        <v>1</v>
      </c>
      <c r="C7" s="2" t="str">
        <f>数据源!AV39</f>
        <v>T1LP1</v>
      </c>
      <c r="D7" s="2" t="str">
        <f>数据源!AW39</f>
        <v>部件</v>
      </c>
      <c r="E7" s="2">
        <f>数据源!AX39</f>
        <v>50</v>
      </c>
      <c r="F7" s="2">
        <f>数据源!AY39</f>
        <v>2.5</v>
      </c>
      <c r="G7" s="2">
        <f>数据源!AZ39</f>
        <v>3.6999999999999998E-2</v>
      </c>
      <c r="H7" s="2">
        <f>数据源!BA39</f>
        <v>2.8859999999999997E-2</v>
      </c>
      <c r="I7" s="2">
        <f>数据源!BB39</f>
        <v>289</v>
      </c>
      <c r="J7" s="3">
        <f t="shared" si="3"/>
        <v>2</v>
      </c>
      <c r="K7" s="3">
        <f t="shared" si="4"/>
        <v>3</v>
      </c>
      <c r="L7" s="3" t="str">
        <f t="shared" si="9"/>
        <v>部件</v>
      </c>
      <c r="M7" s="3">
        <f t="shared" ca="1" si="0"/>
        <v>91001</v>
      </c>
      <c r="N7" s="3" t="str">
        <f t="shared" ca="1" si="6"/>
        <v>51111,52111,53111,91001</v>
      </c>
      <c r="O7" s="3" t="str">
        <f t="shared" si="10"/>
        <v>2474,2474,2474,289</v>
      </c>
      <c r="P7" s="1" t="str">
        <f t="shared" si="11"/>
        <v>(3,4),(3,4),(3,4),(2,3)</v>
      </c>
      <c r="Q7" s="3" t="str">
        <f>IF(D7="坦克碎片",VLOOKUP(C7,道具信息!$N$2:$O$291,2,FALSE)&amp;"碎片",VLOOKUP(C7,道具信息!$N$2:$O$291,2,FALSE))</f>
        <v>T1部件</v>
      </c>
      <c r="R7" s="3">
        <f t="shared" si="1"/>
        <v>2608</v>
      </c>
      <c r="S7" s="11">
        <f t="shared" si="2"/>
        <v>0.26</v>
      </c>
      <c r="T7" s="3" t="str">
        <f>VLOOKUP(Q7,道具信息!$Q$3:$S$20,2,FALSE)</f>
        <v>CHEST_ITEM_TYPE_T1_PART</v>
      </c>
      <c r="U7" s="3" t="str">
        <f>IF(COUNTIF(U$4:U6,T7)=0,T7,"")</f>
        <v>CHEST_ITEM_TYPE_T1_PART</v>
      </c>
      <c r="V7" s="3" t="str">
        <f t="shared" si="12"/>
        <v>CHEST_ITEM_TYPE_T1_SHARD,CHEST_ITEM_TYPE_T1_PART</v>
      </c>
      <c r="W7" s="13">
        <f t="shared" si="13"/>
        <v>0.26</v>
      </c>
      <c r="X7" s="3" t="str">
        <f t="shared" si="8"/>
        <v>26.0%</v>
      </c>
      <c r="Y7" s="3" t="str">
        <f t="shared" si="14"/>
        <v>74.0%,26.0%</v>
      </c>
    </row>
    <row r="8" spans="2:25" x14ac:dyDescent="0.3">
      <c r="B8" s="2">
        <f>数据源!AU40</f>
        <v>1</v>
      </c>
      <c r="C8" s="2" t="str">
        <f>数据源!AV40</f>
        <v>T1LP3</v>
      </c>
      <c r="D8" s="2" t="str">
        <f>数据源!AW40</f>
        <v>部件</v>
      </c>
      <c r="E8" s="2">
        <f>数据源!AX40</f>
        <v>50</v>
      </c>
      <c r="F8" s="2">
        <f>数据源!AY40</f>
        <v>2.5</v>
      </c>
      <c r="G8" s="2">
        <f>数据源!AZ40</f>
        <v>3.6999999999999998E-2</v>
      </c>
      <c r="H8" s="2">
        <f>数据源!BA40</f>
        <v>2.8859999999999997E-2</v>
      </c>
      <c r="I8" s="2">
        <f>数据源!BB40</f>
        <v>289</v>
      </c>
      <c r="J8" s="3">
        <f t="shared" si="3"/>
        <v>2</v>
      </c>
      <c r="K8" s="3">
        <f t="shared" si="4"/>
        <v>3</v>
      </c>
      <c r="L8" s="3" t="str">
        <f t="shared" si="9"/>
        <v>部件</v>
      </c>
      <c r="M8" s="3">
        <f t="shared" ca="1" si="0"/>
        <v>91003</v>
      </c>
      <c r="N8" s="3" t="str">
        <f t="shared" ca="1" si="6"/>
        <v>51111,52111,53111,91001,91003</v>
      </c>
      <c r="O8" s="3" t="str">
        <f t="shared" si="10"/>
        <v>2474,2474,2474,289,289</v>
      </c>
      <c r="P8" s="1" t="str">
        <f t="shared" si="11"/>
        <v>(3,4),(3,4),(3,4),(2,3),(2,3)</v>
      </c>
      <c r="Q8" s="3" t="str">
        <f>IF(D8="坦克碎片",VLOOKUP(C8,道具信息!$N$2:$O$291,2,FALSE)&amp;"碎片",VLOOKUP(C8,道具信息!$N$2:$O$291,2,FALSE))</f>
        <v>T1部件</v>
      </c>
      <c r="R8" s="3">
        <f t="shared" si="1"/>
        <v>2608</v>
      </c>
      <c r="S8" s="11">
        <f t="shared" si="2"/>
        <v>0.26</v>
      </c>
      <c r="T8" s="3" t="str">
        <f>VLOOKUP(Q8,道具信息!$Q$3:$S$20,2,FALSE)</f>
        <v>CHEST_ITEM_TYPE_T1_PART</v>
      </c>
      <c r="U8" s="3" t="str">
        <f>IF(COUNTIF(U$4:U7,T8)=0,T8,"")</f>
        <v/>
      </c>
      <c r="V8" s="3" t="str">
        <f t="shared" si="12"/>
        <v>CHEST_ITEM_TYPE_T1_SHARD,CHEST_ITEM_TYPE_T1_PART</v>
      </c>
      <c r="W8" s="13" t="str">
        <f t="shared" si="13"/>
        <v/>
      </c>
      <c r="X8" s="3" t="str">
        <f t="shared" si="8"/>
        <v/>
      </c>
      <c r="Y8" s="3" t="str">
        <f t="shared" si="14"/>
        <v>74.0%,26.0%</v>
      </c>
    </row>
    <row r="9" spans="2:25" x14ac:dyDescent="0.3">
      <c r="B9" s="2">
        <f>数据源!AU41</f>
        <v>1</v>
      </c>
      <c r="C9" s="2" t="str">
        <f>数据源!AV41</f>
        <v>T1LP5</v>
      </c>
      <c r="D9" s="2" t="str">
        <f>数据源!AW41</f>
        <v>部件</v>
      </c>
      <c r="E9" s="2">
        <f>数据源!AX41</f>
        <v>50</v>
      </c>
      <c r="F9" s="2">
        <f>数据源!AY41</f>
        <v>2.5</v>
      </c>
      <c r="G9" s="2">
        <f>数据源!AZ41</f>
        <v>3.6999999999999998E-2</v>
      </c>
      <c r="H9" s="2">
        <f>数据源!BA41</f>
        <v>2.8859999999999997E-2</v>
      </c>
      <c r="I9" s="2">
        <f>数据源!BB41</f>
        <v>289</v>
      </c>
      <c r="J9" s="3">
        <f t="shared" si="3"/>
        <v>2</v>
      </c>
      <c r="K9" s="3">
        <f t="shared" si="4"/>
        <v>3</v>
      </c>
      <c r="L9" s="3" t="str">
        <f t="shared" si="9"/>
        <v>部件</v>
      </c>
      <c r="M9" s="3">
        <f t="shared" ca="1" si="0"/>
        <v>91005</v>
      </c>
      <c r="N9" s="3" t="str">
        <f t="shared" ca="1" si="6"/>
        <v>51111,52111,53111,91001,91003,91005</v>
      </c>
      <c r="O9" s="3" t="str">
        <f t="shared" si="10"/>
        <v>2474,2474,2474,289,289,289</v>
      </c>
      <c r="P9" s="1" t="str">
        <f t="shared" si="11"/>
        <v>(3,4),(3,4),(3,4),(2,3),(2,3),(2,3)</v>
      </c>
      <c r="Q9" s="3" t="str">
        <f>IF(D9="坦克碎片",VLOOKUP(C9,道具信息!$N$2:$O$291,2,FALSE)&amp;"碎片",VLOOKUP(C9,道具信息!$N$2:$O$291,2,FALSE))</f>
        <v>T1部件</v>
      </c>
      <c r="R9" s="3">
        <f t="shared" si="1"/>
        <v>2608</v>
      </c>
      <c r="S9" s="11">
        <f t="shared" si="2"/>
        <v>0.26</v>
      </c>
      <c r="T9" s="3" t="str">
        <f>VLOOKUP(Q9,道具信息!$Q$3:$S$20,2,FALSE)</f>
        <v>CHEST_ITEM_TYPE_T1_PART</v>
      </c>
      <c r="U9" s="3" t="str">
        <f>IF(COUNTIF(U$4:U8,T9)=0,T9,"")</f>
        <v/>
      </c>
      <c r="V9" s="3" t="str">
        <f t="shared" si="12"/>
        <v>CHEST_ITEM_TYPE_T1_SHARD,CHEST_ITEM_TYPE_T1_PART</v>
      </c>
      <c r="W9" s="13" t="str">
        <f t="shared" si="13"/>
        <v/>
      </c>
      <c r="X9" s="3" t="str">
        <f t="shared" si="8"/>
        <v/>
      </c>
      <c r="Y9" s="3" t="str">
        <f t="shared" si="14"/>
        <v>74.0%,26.0%</v>
      </c>
    </row>
    <row r="10" spans="2:25" x14ac:dyDescent="0.3">
      <c r="B10" s="2">
        <f>数据源!AU42</f>
        <v>1</v>
      </c>
      <c r="C10" s="2" t="str">
        <f>数据源!AV42</f>
        <v>T1MP1</v>
      </c>
      <c r="D10" s="2" t="str">
        <f>数据源!AW42</f>
        <v>部件</v>
      </c>
      <c r="E10" s="2">
        <f>数据源!AX42</f>
        <v>50</v>
      </c>
      <c r="F10" s="2">
        <f>数据源!AY42</f>
        <v>2.5</v>
      </c>
      <c r="G10" s="2">
        <f>数据源!AZ42</f>
        <v>3.6999999999999998E-2</v>
      </c>
      <c r="H10" s="2">
        <f>数据源!BA42</f>
        <v>2.8859999999999997E-2</v>
      </c>
      <c r="I10" s="2">
        <f>数据源!BB42</f>
        <v>289</v>
      </c>
      <c r="J10" s="3">
        <f t="shared" si="3"/>
        <v>2</v>
      </c>
      <c r="K10" s="3">
        <f t="shared" si="4"/>
        <v>3</v>
      </c>
      <c r="L10" s="3" t="str">
        <f t="shared" si="9"/>
        <v>部件</v>
      </c>
      <c r="M10" s="3">
        <f t="shared" ca="1" si="0"/>
        <v>91101</v>
      </c>
      <c r="N10" s="3" t="str">
        <f t="shared" ca="1" si="6"/>
        <v>51111,52111,53111,91001,91003,91005,91101</v>
      </c>
      <c r="O10" s="3" t="str">
        <f t="shared" si="10"/>
        <v>2474,2474,2474,289,289,289,289</v>
      </c>
      <c r="P10" s="1" t="str">
        <f t="shared" si="11"/>
        <v>(3,4),(3,4),(3,4),(2,3),(2,3),(2,3),(2,3)</v>
      </c>
      <c r="Q10" s="3" t="str">
        <f>IF(D10="坦克碎片",VLOOKUP(C10,道具信息!$N$2:$O$291,2,FALSE)&amp;"碎片",VLOOKUP(C10,道具信息!$N$2:$O$291,2,FALSE))</f>
        <v>T1部件</v>
      </c>
      <c r="R10" s="3">
        <f t="shared" si="1"/>
        <v>2608</v>
      </c>
      <c r="S10" s="11">
        <f t="shared" si="2"/>
        <v>0.26</v>
      </c>
      <c r="T10" s="3" t="str">
        <f>VLOOKUP(Q10,道具信息!$Q$3:$S$20,2,FALSE)</f>
        <v>CHEST_ITEM_TYPE_T1_PART</v>
      </c>
      <c r="U10" s="3" t="str">
        <f>IF(COUNTIF(U$4:U9,T10)=0,T10,"")</f>
        <v/>
      </c>
      <c r="V10" s="3" t="str">
        <f t="shared" si="12"/>
        <v>CHEST_ITEM_TYPE_T1_SHARD,CHEST_ITEM_TYPE_T1_PART</v>
      </c>
      <c r="W10" s="13" t="str">
        <f t="shared" si="13"/>
        <v/>
      </c>
      <c r="X10" s="3" t="str">
        <f t="shared" si="8"/>
        <v/>
      </c>
      <c r="Y10" s="3" t="str">
        <f t="shared" si="14"/>
        <v>74.0%,26.0%</v>
      </c>
    </row>
    <row r="11" spans="2:25" x14ac:dyDescent="0.3">
      <c r="B11" s="2">
        <f>数据源!AU43</f>
        <v>1</v>
      </c>
      <c r="C11" s="2" t="str">
        <f>数据源!AV43</f>
        <v>T1MP3</v>
      </c>
      <c r="D11" s="2" t="str">
        <f>数据源!AW43</f>
        <v>部件</v>
      </c>
      <c r="E11" s="2">
        <f>数据源!AX43</f>
        <v>50</v>
      </c>
      <c r="F11" s="2">
        <f>数据源!AY43</f>
        <v>2.5</v>
      </c>
      <c r="G11" s="2">
        <f>数据源!AZ43</f>
        <v>3.6999999999999998E-2</v>
      </c>
      <c r="H11" s="2">
        <f>数据源!BA43</f>
        <v>2.8859999999999997E-2</v>
      </c>
      <c r="I11" s="2">
        <f>数据源!BB43</f>
        <v>289</v>
      </c>
      <c r="J11" s="3">
        <f t="shared" si="3"/>
        <v>2</v>
      </c>
      <c r="K11" s="3">
        <f t="shared" si="4"/>
        <v>3</v>
      </c>
      <c r="L11" s="3" t="str">
        <f t="shared" si="9"/>
        <v>部件</v>
      </c>
      <c r="M11" s="3">
        <f t="shared" ca="1" si="0"/>
        <v>91103</v>
      </c>
      <c r="N11" s="3" t="str">
        <f t="shared" ca="1" si="6"/>
        <v>51111,52111,53111,91001,91003,91005,91101,91103</v>
      </c>
      <c r="O11" s="3" t="str">
        <f t="shared" si="10"/>
        <v>2474,2474,2474,289,289,289,289,289</v>
      </c>
      <c r="P11" s="1" t="str">
        <f t="shared" si="11"/>
        <v>(3,4),(3,4),(3,4),(2,3),(2,3),(2,3),(2,3),(2,3)</v>
      </c>
      <c r="Q11" s="3" t="str">
        <f>IF(D11="坦克碎片",VLOOKUP(C11,道具信息!$N$2:$O$291,2,FALSE)&amp;"碎片",VLOOKUP(C11,道具信息!$N$2:$O$291,2,FALSE))</f>
        <v>T1部件</v>
      </c>
      <c r="R11" s="3">
        <f t="shared" si="1"/>
        <v>2608</v>
      </c>
      <c r="S11" s="11">
        <f t="shared" si="2"/>
        <v>0.26</v>
      </c>
      <c r="T11" s="3" t="str">
        <f>VLOOKUP(Q11,道具信息!$Q$3:$S$20,2,FALSE)</f>
        <v>CHEST_ITEM_TYPE_T1_PART</v>
      </c>
      <c r="U11" s="3" t="str">
        <f>IF(COUNTIF(U$4:U10,T11)=0,T11,"")</f>
        <v/>
      </c>
      <c r="V11" s="3" t="str">
        <f t="shared" si="12"/>
        <v>CHEST_ITEM_TYPE_T1_SHARD,CHEST_ITEM_TYPE_T1_PART</v>
      </c>
      <c r="W11" s="13" t="str">
        <f t="shared" si="13"/>
        <v/>
      </c>
      <c r="X11" s="3" t="str">
        <f t="shared" si="8"/>
        <v/>
      </c>
      <c r="Y11" s="3" t="str">
        <f t="shared" si="14"/>
        <v>74.0%,26.0%</v>
      </c>
    </row>
    <row r="12" spans="2:25" x14ac:dyDescent="0.3">
      <c r="B12" s="2">
        <f>数据源!AU44</f>
        <v>1</v>
      </c>
      <c r="C12" s="2" t="str">
        <f>数据源!AV44</f>
        <v>T1MP5</v>
      </c>
      <c r="D12" s="2" t="str">
        <f>数据源!AW44</f>
        <v>部件</v>
      </c>
      <c r="E12" s="2">
        <f>数据源!AX44</f>
        <v>50</v>
      </c>
      <c r="F12" s="2">
        <f>数据源!AY44</f>
        <v>2.5</v>
      </c>
      <c r="G12" s="2">
        <f>数据源!AZ44</f>
        <v>3.6999999999999998E-2</v>
      </c>
      <c r="H12" s="2">
        <f>数据源!BA44</f>
        <v>2.8859999999999997E-2</v>
      </c>
      <c r="I12" s="2">
        <f>数据源!BB44</f>
        <v>289</v>
      </c>
      <c r="J12" s="3">
        <f t="shared" si="3"/>
        <v>2</v>
      </c>
      <c r="K12" s="3">
        <f t="shared" si="4"/>
        <v>3</v>
      </c>
      <c r="L12" s="3" t="str">
        <f t="shared" ref="L12:L15" si="15">RIGHT(D12,2)</f>
        <v>部件</v>
      </c>
      <c r="M12" s="3">
        <f t="shared" ref="M12:M15" ca="1" si="16">IF(OR(L12="坦克",L12="碎片"),VLOOKUP(C12,INDIRECT("坦克ID"),MATCH(L12&amp;"ID",INDIRECT("坦克标头"),0),FALSE),VLOOKUP(C12,INDIRECT(L12&amp;"ID"),2,FALSE))</f>
        <v>91105</v>
      </c>
      <c r="N12" s="3" t="str">
        <f t="shared" ref="N12:N15" ca="1" si="17">N11&amp;","&amp;M12</f>
        <v>51111,52111,53111,91001,91003,91005,91101,91103,91105</v>
      </c>
      <c r="O12" s="3" t="str">
        <f t="shared" ref="O12:O15" si="18">O11&amp;","&amp;I12</f>
        <v>2474,2474,2474,289,289,289,289,289,289</v>
      </c>
      <c r="P12" s="1" t="str">
        <f t="shared" ref="P12:P15" si="19">P11&amp;","&amp;"("&amp;J12&amp;","&amp;K12&amp;")"</f>
        <v>(3,4),(3,4),(3,4),(2,3),(2,3),(2,3),(2,3),(2,3),(2,3)</v>
      </c>
      <c r="Q12" s="3" t="str">
        <f>IF(D12="坦克碎片",VLOOKUP(C12,道具信息!$N$2:$O$291,2,FALSE)&amp;"碎片",VLOOKUP(C12,道具信息!$N$2:$O$291,2,FALSE))</f>
        <v>T1部件</v>
      </c>
      <c r="R12" s="3">
        <f t="shared" si="1"/>
        <v>2608</v>
      </c>
      <c r="S12" s="11">
        <f t="shared" si="2"/>
        <v>0.26</v>
      </c>
      <c r="T12" s="3" t="str">
        <f>VLOOKUP(Q12,道具信息!$Q$3:$S$20,2,FALSE)</f>
        <v>CHEST_ITEM_TYPE_T1_PART</v>
      </c>
      <c r="U12" s="3" t="str">
        <f>IF(COUNTIF(U$4:U11,T12)=0,T12,"")</f>
        <v/>
      </c>
      <c r="V12" s="3" t="str">
        <f>IF(U12&lt;&gt;"",V11&amp;","&amp;U12,V11)</f>
        <v>CHEST_ITEM_TYPE_T1_SHARD,CHEST_ITEM_TYPE_T1_PART</v>
      </c>
      <c r="W12" s="13" t="str">
        <f t="shared" si="13"/>
        <v/>
      </c>
      <c r="X12" s="3" t="str">
        <f t="shared" ref="X12:X15" si="20">TEXT(W12,"0.0%")</f>
        <v/>
      </c>
      <c r="Y12" s="3" t="str">
        <f>IF(X12&lt;&gt;"",Y11&amp;","&amp;X12,Y11)</f>
        <v>74.0%,26.0%</v>
      </c>
    </row>
    <row r="13" spans="2:25" x14ac:dyDescent="0.3">
      <c r="B13" s="2">
        <f>数据源!AU45</f>
        <v>1</v>
      </c>
      <c r="C13" s="2" t="str">
        <f>数据源!AV45</f>
        <v>T1HP1</v>
      </c>
      <c r="D13" s="2" t="str">
        <f>数据源!AW45</f>
        <v>部件</v>
      </c>
      <c r="E13" s="2">
        <f>数据源!AX45</f>
        <v>50</v>
      </c>
      <c r="F13" s="2">
        <f>数据源!AY45</f>
        <v>2.5</v>
      </c>
      <c r="G13" s="2">
        <f>数据源!AZ45</f>
        <v>3.6999999999999998E-2</v>
      </c>
      <c r="H13" s="2">
        <f>数据源!BA45</f>
        <v>2.8859999999999997E-2</v>
      </c>
      <c r="I13" s="2">
        <f>数据源!BB45</f>
        <v>289</v>
      </c>
      <c r="J13" s="3">
        <f t="shared" si="3"/>
        <v>2</v>
      </c>
      <c r="K13" s="3">
        <f t="shared" si="4"/>
        <v>3</v>
      </c>
      <c r="L13" s="3" t="str">
        <f t="shared" si="15"/>
        <v>部件</v>
      </c>
      <c r="M13" s="3">
        <f t="shared" ca="1" si="16"/>
        <v>91201</v>
      </c>
      <c r="N13" s="3" t="str">
        <f t="shared" ca="1" si="17"/>
        <v>51111,52111,53111,91001,91003,91005,91101,91103,91105,91201</v>
      </c>
      <c r="O13" s="3" t="str">
        <f t="shared" si="18"/>
        <v>2474,2474,2474,289,289,289,289,289,289,289</v>
      </c>
      <c r="P13" s="1" t="str">
        <f t="shared" si="19"/>
        <v>(3,4),(3,4),(3,4),(2,3),(2,3),(2,3),(2,3),(2,3),(2,3),(2,3)</v>
      </c>
      <c r="Q13" s="3" t="str">
        <f>IF(D13="坦克碎片",VLOOKUP(C13,道具信息!$N$2:$O$291,2,FALSE)&amp;"碎片",VLOOKUP(C13,道具信息!$N$2:$O$291,2,FALSE))</f>
        <v>T1部件</v>
      </c>
      <c r="R13" s="3">
        <f t="shared" si="1"/>
        <v>2608</v>
      </c>
      <c r="S13" s="11">
        <f t="shared" si="2"/>
        <v>0.26</v>
      </c>
      <c r="T13" s="3" t="str">
        <f>VLOOKUP(Q13,道具信息!$Q$3:$S$20,2,FALSE)</f>
        <v>CHEST_ITEM_TYPE_T1_PART</v>
      </c>
      <c r="U13" s="3" t="str">
        <f>IF(COUNTIF(U$4:U12,T13)=0,T13,"")</f>
        <v/>
      </c>
      <c r="V13" s="3" t="str">
        <f t="shared" ref="V13:V15" si="21">IF(U13&lt;&gt;"",V12&amp;","&amp;U13,V12)</f>
        <v>CHEST_ITEM_TYPE_T1_SHARD,CHEST_ITEM_TYPE_T1_PART</v>
      </c>
      <c r="W13" s="13" t="str">
        <f t="shared" ref="W13:W15" si="22">IF(U13&lt;&gt;"",ROUND(S13*100%,3),"")</f>
        <v/>
      </c>
      <c r="X13" s="3" t="str">
        <f t="shared" si="20"/>
        <v/>
      </c>
      <c r="Y13" s="3" t="str">
        <f t="shared" ref="Y13:Y15" si="23">IF(X13&lt;&gt;"",Y12&amp;","&amp;X13,Y12)</f>
        <v>74.0%,26.0%</v>
      </c>
    </row>
    <row r="14" spans="2:25" x14ac:dyDescent="0.3">
      <c r="B14" s="2">
        <f>数据源!AU46</f>
        <v>1</v>
      </c>
      <c r="C14" s="2" t="str">
        <f>数据源!AV46</f>
        <v>T1HP3</v>
      </c>
      <c r="D14" s="2" t="str">
        <f>数据源!AW46</f>
        <v>部件</v>
      </c>
      <c r="E14" s="2">
        <f>数据源!AX46</f>
        <v>50</v>
      </c>
      <c r="F14" s="2">
        <f>数据源!AY46</f>
        <v>2.5</v>
      </c>
      <c r="G14" s="2">
        <f>数据源!AZ46</f>
        <v>3.6999999999999998E-2</v>
      </c>
      <c r="H14" s="2">
        <f>数据源!BA46</f>
        <v>2.8859999999999997E-2</v>
      </c>
      <c r="I14" s="2">
        <f>数据源!BB46</f>
        <v>289</v>
      </c>
      <c r="J14" s="3">
        <f t="shared" si="3"/>
        <v>2</v>
      </c>
      <c r="K14" s="3">
        <f t="shared" si="4"/>
        <v>3</v>
      </c>
      <c r="L14" s="3" t="str">
        <f t="shared" si="15"/>
        <v>部件</v>
      </c>
      <c r="M14" s="3">
        <f t="shared" ca="1" si="16"/>
        <v>91203</v>
      </c>
      <c r="N14" s="3" t="str">
        <f t="shared" ca="1" si="17"/>
        <v>51111,52111,53111,91001,91003,91005,91101,91103,91105,91201,91203</v>
      </c>
      <c r="O14" s="3" t="str">
        <f t="shared" si="18"/>
        <v>2474,2474,2474,289,289,289,289,289,289,289,289</v>
      </c>
      <c r="P14" s="1" t="str">
        <f t="shared" si="19"/>
        <v>(3,4),(3,4),(3,4),(2,3),(2,3),(2,3),(2,3),(2,3),(2,3),(2,3),(2,3)</v>
      </c>
      <c r="Q14" s="3" t="str">
        <f>IF(D14="坦克碎片",VLOOKUP(C14,道具信息!$N$2:$O$291,2,FALSE)&amp;"碎片",VLOOKUP(C14,道具信息!$N$2:$O$291,2,FALSE))</f>
        <v>T1部件</v>
      </c>
      <c r="R14" s="3">
        <f t="shared" si="1"/>
        <v>2608</v>
      </c>
      <c r="S14" s="11">
        <f t="shared" si="2"/>
        <v>0.26</v>
      </c>
      <c r="T14" s="3" t="str">
        <f>VLOOKUP(Q14,道具信息!$Q$3:$S$20,2,FALSE)</f>
        <v>CHEST_ITEM_TYPE_T1_PART</v>
      </c>
      <c r="U14" s="3" t="str">
        <f>IF(COUNTIF(U$4:U13,T14)=0,T14,"")</f>
        <v/>
      </c>
      <c r="V14" s="3" t="str">
        <f t="shared" si="21"/>
        <v>CHEST_ITEM_TYPE_T1_SHARD,CHEST_ITEM_TYPE_T1_PART</v>
      </c>
      <c r="W14" s="13" t="str">
        <f t="shared" si="22"/>
        <v/>
      </c>
      <c r="X14" s="3" t="str">
        <f t="shared" si="20"/>
        <v/>
      </c>
      <c r="Y14" s="3" t="str">
        <f t="shared" si="23"/>
        <v>74.0%,26.0%</v>
      </c>
    </row>
    <row r="15" spans="2:25" x14ac:dyDescent="0.3">
      <c r="B15" s="2">
        <f>数据源!AU47</f>
        <v>1</v>
      </c>
      <c r="C15" s="2" t="str">
        <f>数据源!AV47</f>
        <v>T1HP5</v>
      </c>
      <c r="D15" s="2" t="str">
        <f>数据源!AW47</f>
        <v>部件</v>
      </c>
      <c r="E15" s="2">
        <f>数据源!AX47</f>
        <v>50</v>
      </c>
      <c r="F15" s="2">
        <f>数据源!AY47</f>
        <v>2.5</v>
      </c>
      <c r="G15" s="2">
        <f>数据源!AZ47</f>
        <v>3.7999999999999999E-2</v>
      </c>
      <c r="H15" s="2">
        <f>数据源!BA47</f>
        <v>2.964E-2</v>
      </c>
      <c r="I15" s="2">
        <f>数据源!BB47</f>
        <v>296</v>
      </c>
      <c r="J15" s="3">
        <f t="shared" si="3"/>
        <v>2</v>
      </c>
      <c r="K15" s="3">
        <f t="shared" si="4"/>
        <v>3</v>
      </c>
      <c r="L15" s="3" t="str">
        <f t="shared" si="15"/>
        <v>部件</v>
      </c>
      <c r="M15" s="3">
        <f t="shared" ca="1" si="16"/>
        <v>91205</v>
      </c>
      <c r="N15" s="3" t="str">
        <f t="shared" ca="1" si="17"/>
        <v>51111,52111,53111,91001,91003,91005,91101,91103,91105,91201,91203,91205</v>
      </c>
      <c r="O15" s="3" t="str">
        <f t="shared" si="18"/>
        <v>2474,2474,2474,289,289,289,289,289,289,289,289,296</v>
      </c>
      <c r="P15" s="1" t="str">
        <f t="shared" si="19"/>
        <v>(3,4),(3,4),(3,4),(2,3),(2,3),(2,3),(2,3),(2,3),(2,3),(2,3),(2,3),(2,3)</v>
      </c>
      <c r="Q15" s="3" t="str">
        <f>IF(D15="坦克碎片",VLOOKUP(C15,道具信息!$N$2:$O$291,2,FALSE)&amp;"碎片",VLOOKUP(C15,道具信息!$N$2:$O$291,2,FALSE))</f>
        <v>T1部件</v>
      </c>
      <c r="R15" s="3">
        <f t="shared" si="1"/>
        <v>2608</v>
      </c>
      <c r="S15" s="11">
        <f t="shared" si="2"/>
        <v>0.26</v>
      </c>
      <c r="T15" s="3" t="str">
        <f>VLOOKUP(Q15,道具信息!$Q$3:$S$20,2,FALSE)</f>
        <v>CHEST_ITEM_TYPE_T1_PART</v>
      </c>
      <c r="U15" s="3" t="str">
        <f>IF(COUNTIF(U$4:U14,T15)=0,T15,"")</f>
        <v/>
      </c>
      <c r="V15" s="3" t="str">
        <f t="shared" si="21"/>
        <v>CHEST_ITEM_TYPE_T1_SHARD,CHEST_ITEM_TYPE_T1_PART</v>
      </c>
      <c r="W15" s="13" t="str">
        <f t="shared" si="22"/>
        <v/>
      </c>
      <c r="X15" s="3" t="str">
        <f t="shared" si="20"/>
        <v/>
      </c>
      <c r="Y15" s="3" t="str">
        <f t="shared" si="23"/>
        <v>74.0%,26.0%</v>
      </c>
    </row>
    <row r="16" spans="2:25" x14ac:dyDescent="0.3">
      <c r="N16" s="3" t="str">
        <f ca="1">"["&amp;N15&amp;"]"</f>
        <v>[51111,52111,53111,91001,91003,91005,91101,91103,91105,91201,91203,91205]</v>
      </c>
      <c r="O16" s="3" t="str">
        <f>"["&amp;O15&amp;"]"</f>
        <v>[2474,2474,2474,289,289,289,289,289,289,289,289,296]</v>
      </c>
      <c r="P16" s="3" t="str">
        <f>"["&amp;P15&amp;"]"</f>
        <v>[(3,4),(3,4),(3,4),(2,3),(2,3),(2,3),(2,3),(2,3),(2,3),(2,3),(2,3),(2,3)]</v>
      </c>
      <c r="S16" s="11"/>
      <c r="V16" s="3" t="str">
        <f>"["&amp;V15&amp;"]"</f>
        <v>[CHEST_ITEM_TYPE_T1_SHARD,CHEST_ITEM_TYPE_T1_PART]</v>
      </c>
      <c r="Y16" s="3" t="str">
        <f>"["&amp;Y15&amp;"]"</f>
        <v>[74.0%,26.0%]</v>
      </c>
    </row>
    <row r="17" spans="2:25" x14ac:dyDescent="0.3">
      <c r="S17" s="11"/>
    </row>
    <row r="18" spans="2:25" x14ac:dyDescent="0.3">
      <c r="B18" s="2" t="str">
        <f>数据源!AU50</f>
        <v>联赛等级</v>
      </c>
      <c r="C18" s="2" t="str">
        <f>数据源!AV50</f>
        <v>道具名称</v>
      </c>
      <c r="D18" s="2" t="str">
        <f>数据源!AW50</f>
        <v>对应大类</v>
      </c>
      <c r="E18" s="2" t="str">
        <f>数据源!AX50</f>
        <v>道具价值</v>
      </c>
      <c r="F18" s="2" t="str">
        <f>数据源!AY50</f>
        <v>抽取个数</v>
      </c>
      <c r="G18" s="2" t="str">
        <f>数据源!AZ50</f>
        <v>价值比例</v>
      </c>
      <c r="H18" s="2" t="str">
        <f>数据源!BA50</f>
        <v>产出概率</v>
      </c>
      <c r="I18" s="2" t="str">
        <f>数据源!BB50</f>
        <v>权重值</v>
      </c>
      <c r="J18" s="7" t="s">
        <v>234</v>
      </c>
      <c r="K18" s="7" t="s">
        <v>235</v>
      </c>
      <c r="L18" s="3" t="s">
        <v>222</v>
      </c>
      <c r="M18" s="3" t="s">
        <v>152</v>
      </c>
      <c r="N18" s="3" t="s">
        <v>224</v>
      </c>
      <c r="O18" s="3" t="s">
        <v>225</v>
      </c>
      <c r="P18" s="3" t="s">
        <v>226</v>
      </c>
      <c r="Q18" s="8" t="s">
        <v>244</v>
      </c>
      <c r="R18" s="8" t="s">
        <v>245</v>
      </c>
      <c r="S18" s="8" t="s">
        <v>246</v>
      </c>
    </row>
    <row r="19" spans="2:25" x14ac:dyDescent="0.3">
      <c r="B19" s="2">
        <f>数据源!AU51</f>
        <v>2</v>
      </c>
      <c r="C19" s="2" t="str">
        <f>数据源!AV51</f>
        <v>二号</v>
      </c>
      <c r="D19" s="2" t="str">
        <f>数据源!AW51</f>
        <v>坦克</v>
      </c>
      <c r="E19" s="2">
        <f>数据源!AX51</f>
        <v>250</v>
      </c>
      <c r="F19" s="2">
        <f>数据源!AY51</f>
        <v>1</v>
      </c>
      <c r="G19" s="2">
        <f>数据源!AZ51</f>
        <v>7.3999999999999996E-2</v>
      </c>
      <c r="H19" s="2">
        <f>数据源!BA51</f>
        <v>2.886E-2</v>
      </c>
      <c r="I19" s="2">
        <f>数据源!BB51</f>
        <v>289</v>
      </c>
      <c r="J19" s="3">
        <f>ROUNDUP(IF(F19&gt;1,F19-ROUNDDOWN(SQRT(F19),0),F19),0)</f>
        <v>1</v>
      </c>
      <c r="K19" s="3">
        <f>F19*2-J19</f>
        <v>1</v>
      </c>
      <c r="L19" s="3" t="str">
        <f>RIGHT(D19,2)</f>
        <v>坦克</v>
      </c>
      <c r="M19" s="3">
        <f t="shared" ref="M19:M30" ca="1" si="24">IF(OR(L19="坦克",L19="碎片"),VLOOKUP(C19,INDIRECT("坦克ID"),MATCH(L19&amp;"ID",INDIRECT("坦克标头"),0),FALSE),VLOOKUP(C19,INDIRECT(L19&amp;"ID"),2,FALSE))</f>
        <v>11211</v>
      </c>
      <c r="N19" s="3">
        <f ca="1">M19</f>
        <v>11211</v>
      </c>
      <c r="O19" s="3">
        <f>I19</f>
        <v>289</v>
      </c>
      <c r="P19" s="1" t="str">
        <f>"("&amp;J19&amp;","&amp;K19&amp;")"</f>
        <v>(1,1)</v>
      </c>
      <c r="Q19" s="3" t="str">
        <f>IF(D19="坦克碎片",VLOOKUP(C19,道具信息!$N$2:$O$291,2,FALSE)&amp;"碎片",VLOOKUP(C19,道具信息!$N$2:$O$291,2,FALSE))</f>
        <v>T2坦克</v>
      </c>
      <c r="R19" s="3">
        <f t="shared" ref="R19:R45" si="25">SUMIFS(I:I,Q:Q,Q19,B:B,B19)</f>
        <v>867</v>
      </c>
      <c r="S19" s="11">
        <f t="shared" ref="S19:S45" si="26">ROUND(R19/SUMIF(B:B,B19,I:I),3)</f>
        <v>8.6999999999999994E-2</v>
      </c>
      <c r="T19" s="3" t="str">
        <f>VLOOKUP(Q19,道具信息!$Q$3:$S$20,2,FALSE)</f>
        <v>CHEST_ITEM_TYPE_T2_TANK</v>
      </c>
      <c r="U19" s="3" t="str">
        <f>T19</f>
        <v>CHEST_ITEM_TYPE_T2_TANK</v>
      </c>
      <c r="V19" s="3" t="str">
        <f>U19</f>
        <v>CHEST_ITEM_TYPE_T2_TANK</v>
      </c>
      <c r="W19" s="13">
        <f>IF(U19&lt;&gt;"",ROUND(S19*100%,3),"")</f>
        <v>8.6999999999999994E-2</v>
      </c>
      <c r="X19" s="3" t="str">
        <f>TEXT(W19,"0.0%")</f>
        <v>8.7%</v>
      </c>
      <c r="Y19" s="3" t="str">
        <f>X19</f>
        <v>8.7%</v>
      </c>
    </row>
    <row r="20" spans="2:25" x14ac:dyDescent="0.3">
      <c r="B20" s="2">
        <f>数据源!AU52</f>
        <v>2</v>
      </c>
      <c r="C20" s="2" t="str">
        <f>数据源!AV52</f>
        <v>T-34</v>
      </c>
      <c r="D20" s="2" t="str">
        <f>数据源!AW52</f>
        <v>坦克</v>
      </c>
      <c r="E20" s="2">
        <f>数据源!AX52</f>
        <v>250</v>
      </c>
      <c r="F20" s="2">
        <f>数据源!AY52</f>
        <v>1</v>
      </c>
      <c r="G20" s="2">
        <f>数据源!AZ52</f>
        <v>7.3999999999999996E-2</v>
      </c>
      <c r="H20" s="2">
        <f>数据源!BA52</f>
        <v>2.886E-2</v>
      </c>
      <c r="I20" s="2">
        <f>数据源!BB52</f>
        <v>289</v>
      </c>
      <c r="J20" s="3">
        <f t="shared" ref="J20:J31" si="27">ROUNDUP(IF(F20&gt;1,F20-ROUNDDOWN(SQRT(F20),0),F20),0)</f>
        <v>1</v>
      </c>
      <c r="K20" s="3">
        <f t="shared" ref="K20:K31" si="28">F20*2-J20</f>
        <v>1</v>
      </c>
      <c r="L20" s="3" t="str">
        <f t="shared" ref="L20:L30" si="29">RIGHT(D20,2)</f>
        <v>坦克</v>
      </c>
      <c r="M20" s="3">
        <f t="shared" ca="1" si="24"/>
        <v>12211</v>
      </c>
      <c r="N20" s="3" t="str">
        <f t="shared" ref="N20:N30" ca="1" si="30">N19&amp;","&amp;M20</f>
        <v>11211,12211</v>
      </c>
      <c r="O20" s="3" t="str">
        <f>O19&amp;","&amp;I20</f>
        <v>289,289</v>
      </c>
      <c r="P20" s="1" t="str">
        <f>P19&amp;","&amp;"("&amp;J20&amp;","&amp;K20&amp;")"</f>
        <v>(1,1),(1,1)</v>
      </c>
      <c r="Q20" s="3" t="str">
        <f>IF(D20="坦克碎片",VLOOKUP(C20,道具信息!$N$2:$O$291,2,FALSE)&amp;"碎片",VLOOKUP(C20,道具信息!$N$2:$O$291,2,FALSE))</f>
        <v>T2坦克</v>
      </c>
      <c r="R20" s="3">
        <f t="shared" si="25"/>
        <v>867</v>
      </c>
      <c r="S20" s="11">
        <f t="shared" si="26"/>
        <v>8.6999999999999994E-2</v>
      </c>
      <c r="T20" s="3" t="str">
        <f>VLOOKUP(Q20,道具信息!$Q$3:$S$20,2,FALSE)</f>
        <v>CHEST_ITEM_TYPE_T2_TANK</v>
      </c>
      <c r="U20" s="3" t="str">
        <f>IF(COUNTIF(U$19:U19,T20)=0,T20,"")</f>
        <v/>
      </c>
      <c r="V20" s="3" t="str">
        <f>IF(U20&lt;&gt;"",V19&amp;","&amp;U20,V19)</f>
        <v>CHEST_ITEM_TYPE_T2_TANK</v>
      </c>
      <c r="W20" s="13" t="str">
        <f t="shared" ref="W20:W26" si="31">IF(U20&lt;&gt;"",ROUND(S20*100%,3),"")</f>
        <v/>
      </c>
      <c r="X20" s="3" t="str">
        <f t="shared" ref="X20:X26" si="32">TEXT(W20,"0.0%")</f>
        <v/>
      </c>
      <c r="Y20" s="3" t="str">
        <f>IF(X20&lt;&gt;"",Y19&amp;","&amp;X20,Y19)</f>
        <v>8.7%</v>
      </c>
    </row>
    <row r="21" spans="2:25" x14ac:dyDescent="0.3">
      <c r="B21" s="2">
        <f>数据源!AU53</f>
        <v>2</v>
      </c>
      <c r="C21" s="2" t="str">
        <f>数据源!AV53</f>
        <v>KV-1</v>
      </c>
      <c r="D21" s="2" t="str">
        <f>数据源!AW53</f>
        <v>坦克</v>
      </c>
      <c r="E21" s="2">
        <f>数据源!AX53</f>
        <v>250</v>
      </c>
      <c r="F21" s="2">
        <f>数据源!AY53</f>
        <v>1</v>
      </c>
      <c r="G21" s="2">
        <f>数据源!AZ53</f>
        <v>7.3999999999999996E-2</v>
      </c>
      <c r="H21" s="2">
        <f>数据源!BA53</f>
        <v>2.886E-2</v>
      </c>
      <c r="I21" s="2">
        <f>数据源!BB53</f>
        <v>289</v>
      </c>
      <c r="J21" s="3">
        <f t="shared" si="27"/>
        <v>1</v>
      </c>
      <c r="K21" s="3">
        <f t="shared" si="28"/>
        <v>1</v>
      </c>
      <c r="L21" s="3" t="str">
        <f t="shared" si="29"/>
        <v>坦克</v>
      </c>
      <c r="M21" s="3">
        <f t="shared" ca="1" si="24"/>
        <v>13211</v>
      </c>
      <c r="N21" s="3" t="str">
        <f t="shared" ca="1" si="30"/>
        <v>11211,12211,13211</v>
      </c>
      <c r="O21" s="3" t="str">
        <f t="shared" ref="O21:O30" si="33">O20&amp;","&amp;I21</f>
        <v>289,289,289</v>
      </c>
      <c r="P21" s="1" t="str">
        <f t="shared" ref="P21:P30" si="34">P20&amp;","&amp;"("&amp;J21&amp;","&amp;K21&amp;")"</f>
        <v>(1,1),(1,1),(1,1)</v>
      </c>
      <c r="Q21" s="3" t="str">
        <f>IF(D21="坦克碎片",VLOOKUP(C21,道具信息!$N$2:$O$291,2,FALSE)&amp;"碎片",VLOOKUP(C21,道具信息!$N$2:$O$291,2,FALSE))</f>
        <v>T2坦克</v>
      </c>
      <c r="R21" s="3">
        <f t="shared" si="25"/>
        <v>867</v>
      </c>
      <c r="S21" s="11">
        <f t="shared" si="26"/>
        <v>8.6999999999999994E-2</v>
      </c>
      <c r="T21" s="3" t="str">
        <f>VLOOKUP(Q21,道具信息!$Q$3:$S$20,2,FALSE)</f>
        <v>CHEST_ITEM_TYPE_T2_TANK</v>
      </c>
      <c r="U21" s="3" t="str">
        <f>IF(COUNTIF(U$19:U20,T21)=0,T21,"")</f>
        <v/>
      </c>
      <c r="V21" s="3" t="str">
        <f t="shared" ref="V21:V45" si="35">IF(U21&lt;&gt;"",V20&amp;","&amp;U21,V20)</f>
        <v>CHEST_ITEM_TYPE_T2_TANK</v>
      </c>
      <c r="W21" s="13" t="str">
        <f t="shared" si="31"/>
        <v/>
      </c>
      <c r="X21" s="3" t="str">
        <f t="shared" si="32"/>
        <v/>
      </c>
      <c r="Y21" s="3" t="str">
        <f t="shared" ref="Y21:Y27" si="36">IF(X21&lt;&gt;"",Y20&amp;","&amp;X21,Y20)</f>
        <v>8.7%</v>
      </c>
    </row>
    <row r="22" spans="2:25" x14ac:dyDescent="0.3">
      <c r="B22" s="2">
        <f>数据源!AU54</f>
        <v>2</v>
      </c>
      <c r="C22" s="2" t="str">
        <f>数据源!AV54</f>
        <v>雷诺FT</v>
      </c>
      <c r="D22" s="2" t="str">
        <f>数据源!AW54</f>
        <v>坦克碎片</v>
      </c>
      <c r="E22" s="2">
        <f>数据源!AX54</f>
        <v>22.5</v>
      </c>
      <c r="F22" s="2">
        <f>数据源!AY54</f>
        <v>5</v>
      </c>
      <c r="G22" s="2">
        <f>数据源!AZ54</f>
        <v>0.11099999999999999</v>
      </c>
      <c r="H22" s="2">
        <f>数据源!BA54</f>
        <v>9.619999999999998E-2</v>
      </c>
      <c r="I22" s="2">
        <f>数据源!BB54</f>
        <v>962</v>
      </c>
      <c r="J22" s="3">
        <f t="shared" si="27"/>
        <v>3</v>
      </c>
      <c r="K22" s="3">
        <f t="shared" si="28"/>
        <v>7</v>
      </c>
      <c r="L22" s="3" t="str">
        <f t="shared" si="29"/>
        <v>碎片</v>
      </c>
      <c r="M22" s="3">
        <f t="shared" ca="1" si="24"/>
        <v>51111</v>
      </c>
      <c r="N22" s="3" t="str">
        <f t="shared" ca="1" si="30"/>
        <v>11211,12211,13211,51111</v>
      </c>
      <c r="O22" s="3" t="str">
        <f t="shared" si="33"/>
        <v>289,289,289,962</v>
      </c>
      <c r="P22" s="1" t="str">
        <f t="shared" si="34"/>
        <v>(1,1),(1,1),(1,1),(3,7)</v>
      </c>
      <c r="Q22" s="3" t="str">
        <f>IF(D22="坦克碎片",VLOOKUP(C22,道具信息!$N$2:$O$291,2,FALSE)&amp;"碎片",VLOOKUP(C22,道具信息!$N$2:$O$291,2,FALSE))</f>
        <v>T1坦克碎片</v>
      </c>
      <c r="R22" s="3">
        <f t="shared" si="25"/>
        <v>2886</v>
      </c>
      <c r="S22" s="11">
        <f t="shared" si="26"/>
        <v>0.28799999999999998</v>
      </c>
      <c r="T22" s="3" t="str">
        <f>VLOOKUP(Q22,道具信息!$Q$3:$S$20,2,FALSE)</f>
        <v>CHEST_ITEM_TYPE_T1_SHARD</v>
      </c>
      <c r="U22" s="3" t="str">
        <f>IF(COUNTIF(U$19:U21,T22)=0,T22,"")</f>
        <v>CHEST_ITEM_TYPE_T1_SHARD</v>
      </c>
      <c r="V22" s="3" t="str">
        <f t="shared" si="35"/>
        <v>CHEST_ITEM_TYPE_T2_TANK,CHEST_ITEM_TYPE_T1_SHARD</v>
      </c>
      <c r="W22" s="13">
        <f t="shared" si="31"/>
        <v>0.28799999999999998</v>
      </c>
      <c r="X22" s="3" t="str">
        <f t="shared" si="32"/>
        <v>28.8%</v>
      </c>
      <c r="Y22" s="3" t="str">
        <f t="shared" si="36"/>
        <v>8.7%,28.8%</v>
      </c>
    </row>
    <row r="23" spans="2:25" x14ac:dyDescent="0.3">
      <c r="B23" s="2">
        <f>数据源!AU55</f>
        <v>2</v>
      </c>
      <c r="C23" s="2" t="str">
        <f>数据源!AV55</f>
        <v>Stuart</v>
      </c>
      <c r="D23" s="2" t="str">
        <f>数据源!AW55</f>
        <v>坦克碎片</v>
      </c>
      <c r="E23" s="2">
        <f>数据源!AX55</f>
        <v>22.5</v>
      </c>
      <c r="F23" s="2">
        <f>数据源!AY55</f>
        <v>5</v>
      </c>
      <c r="G23" s="2">
        <f>数据源!AZ55</f>
        <v>0.11099999999999999</v>
      </c>
      <c r="H23" s="2">
        <f>数据源!BA55</f>
        <v>9.619999999999998E-2</v>
      </c>
      <c r="I23" s="2">
        <f>数据源!BB55</f>
        <v>962</v>
      </c>
      <c r="J23" s="3">
        <f t="shared" si="27"/>
        <v>3</v>
      </c>
      <c r="K23" s="3">
        <f t="shared" si="28"/>
        <v>7</v>
      </c>
      <c r="L23" s="3" t="str">
        <f t="shared" si="29"/>
        <v>碎片</v>
      </c>
      <c r="M23" s="3">
        <f t="shared" ca="1" si="24"/>
        <v>52111</v>
      </c>
      <c r="N23" s="3" t="str">
        <f t="shared" ca="1" si="30"/>
        <v>11211,12211,13211,51111,52111</v>
      </c>
      <c r="O23" s="3" t="str">
        <f t="shared" si="33"/>
        <v>289,289,289,962,962</v>
      </c>
      <c r="P23" s="1" t="str">
        <f t="shared" si="34"/>
        <v>(1,1),(1,1),(1,1),(3,7),(3,7)</v>
      </c>
      <c r="Q23" s="3" t="str">
        <f>IF(D23="坦克碎片",VLOOKUP(C23,道具信息!$N$2:$O$291,2,FALSE)&amp;"碎片",VLOOKUP(C23,道具信息!$N$2:$O$291,2,FALSE))</f>
        <v>T1坦克碎片</v>
      </c>
      <c r="R23" s="3">
        <f t="shared" si="25"/>
        <v>2886</v>
      </c>
      <c r="S23" s="11">
        <f t="shared" si="26"/>
        <v>0.28799999999999998</v>
      </c>
      <c r="T23" s="3" t="str">
        <f>VLOOKUP(Q23,道具信息!$Q$3:$S$20,2,FALSE)</f>
        <v>CHEST_ITEM_TYPE_T1_SHARD</v>
      </c>
      <c r="U23" s="3" t="str">
        <f>IF(COUNTIF(U$19:U22,T23)=0,T23,"")</f>
        <v/>
      </c>
      <c r="V23" s="3" t="str">
        <f t="shared" si="35"/>
        <v>CHEST_ITEM_TYPE_T2_TANK,CHEST_ITEM_TYPE_T1_SHARD</v>
      </c>
      <c r="W23" s="13" t="str">
        <f t="shared" si="31"/>
        <v/>
      </c>
      <c r="X23" s="3" t="str">
        <f t="shared" si="32"/>
        <v/>
      </c>
      <c r="Y23" s="3" t="str">
        <f t="shared" si="36"/>
        <v>8.7%,28.8%</v>
      </c>
    </row>
    <row r="24" spans="2:25" x14ac:dyDescent="0.3">
      <c r="B24" s="2">
        <f>数据源!AU56</f>
        <v>2</v>
      </c>
      <c r="C24" s="2" t="str">
        <f>数据源!AV56</f>
        <v>B-1</v>
      </c>
      <c r="D24" s="2" t="str">
        <f>数据源!AW56</f>
        <v>坦克碎片</v>
      </c>
      <c r="E24" s="2">
        <f>数据源!AX56</f>
        <v>22.5</v>
      </c>
      <c r="F24" s="2">
        <f>数据源!AY56</f>
        <v>5</v>
      </c>
      <c r="G24" s="2">
        <f>数据源!AZ56</f>
        <v>0.11099999999999999</v>
      </c>
      <c r="H24" s="2">
        <f>数据源!BA56</f>
        <v>9.619999999999998E-2</v>
      </c>
      <c r="I24" s="2">
        <f>数据源!BB56</f>
        <v>962</v>
      </c>
      <c r="J24" s="3">
        <f t="shared" si="27"/>
        <v>3</v>
      </c>
      <c r="K24" s="3">
        <f t="shared" si="28"/>
        <v>7</v>
      </c>
      <c r="L24" s="3" t="str">
        <f t="shared" si="29"/>
        <v>碎片</v>
      </c>
      <c r="M24" s="3">
        <f t="shared" ca="1" si="24"/>
        <v>53111</v>
      </c>
      <c r="N24" s="3" t="str">
        <f t="shared" ca="1" si="30"/>
        <v>11211,12211,13211,51111,52111,53111</v>
      </c>
      <c r="O24" s="3" t="str">
        <f t="shared" si="33"/>
        <v>289,289,289,962,962,962</v>
      </c>
      <c r="P24" s="1" t="str">
        <f t="shared" si="34"/>
        <v>(1,1),(1,1),(1,1),(3,7),(3,7),(3,7)</v>
      </c>
      <c r="Q24" s="3" t="str">
        <f>IF(D24="坦克碎片",VLOOKUP(C24,道具信息!$N$2:$O$291,2,FALSE)&amp;"碎片",VLOOKUP(C24,道具信息!$N$2:$O$291,2,FALSE))</f>
        <v>T1坦克碎片</v>
      </c>
      <c r="R24" s="3">
        <f t="shared" si="25"/>
        <v>2886</v>
      </c>
      <c r="S24" s="11">
        <f t="shared" si="26"/>
        <v>0.28799999999999998</v>
      </c>
      <c r="T24" s="3" t="str">
        <f>VLOOKUP(Q24,道具信息!$Q$3:$S$20,2,FALSE)</f>
        <v>CHEST_ITEM_TYPE_T1_SHARD</v>
      </c>
      <c r="U24" s="3" t="str">
        <f>IF(COUNTIF(U$19:U23,T24)=0,T24,"")</f>
        <v/>
      </c>
      <c r="V24" s="3" t="str">
        <f t="shared" si="35"/>
        <v>CHEST_ITEM_TYPE_T2_TANK,CHEST_ITEM_TYPE_T1_SHARD</v>
      </c>
      <c r="W24" s="13" t="str">
        <f t="shared" si="31"/>
        <v/>
      </c>
      <c r="X24" s="3" t="str">
        <f t="shared" si="32"/>
        <v/>
      </c>
      <c r="Y24" s="3" t="str">
        <f t="shared" si="36"/>
        <v>8.7%,28.8%</v>
      </c>
    </row>
    <row r="25" spans="2:25" x14ac:dyDescent="0.3">
      <c r="B25" s="2">
        <f>数据源!AU57</f>
        <v>2</v>
      </c>
      <c r="C25" s="2" t="str">
        <f>数据源!AV57</f>
        <v>二号</v>
      </c>
      <c r="D25" s="2" t="str">
        <f>数据源!AW57</f>
        <v>坦克碎片</v>
      </c>
      <c r="E25" s="2">
        <f>数据源!AX57</f>
        <v>25</v>
      </c>
      <c r="F25" s="2">
        <f>数据源!AY57</f>
        <v>3</v>
      </c>
      <c r="G25" s="2">
        <f>数据源!AZ57</f>
        <v>3.6999999999999998E-2</v>
      </c>
      <c r="H25" s="2">
        <f>数据源!BA57</f>
        <v>4.8099999999999997E-2</v>
      </c>
      <c r="I25" s="2">
        <f>数据源!BB57</f>
        <v>481</v>
      </c>
      <c r="J25" s="3">
        <f t="shared" si="27"/>
        <v>2</v>
      </c>
      <c r="K25" s="3">
        <f t="shared" si="28"/>
        <v>4</v>
      </c>
      <c r="L25" s="3" t="str">
        <f t="shared" si="29"/>
        <v>碎片</v>
      </c>
      <c r="M25" s="3">
        <f t="shared" ca="1" si="24"/>
        <v>51211</v>
      </c>
      <c r="N25" s="3" t="str">
        <f t="shared" ca="1" si="30"/>
        <v>11211,12211,13211,51111,52111,53111,51211</v>
      </c>
      <c r="O25" s="3" t="str">
        <f t="shared" si="33"/>
        <v>289,289,289,962,962,962,481</v>
      </c>
      <c r="P25" s="1" t="str">
        <f t="shared" si="34"/>
        <v>(1,1),(1,1),(1,1),(3,7),(3,7),(3,7),(2,4)</v>
      </c>
      <c r="Q25" s="3" t="str">
        <f>IF(D25="坦克碎片",VLOOKUP(C25,道具信息!$N$2:$O$291,2,FALSE)&amp;"碎片",VLOOKUP(C25,道具信息!$N$2:$O$291,2,FALSE))</f>
        <v>T2坦克碎片</v>
      </c>
      <c r="R25" s="3">
        <f t="shared" si="25"/>
        <v>1443</v>
      </c>
      <c r="S25" s="11">
        <f t="shared" si="26"/>
        <v>0.14399999999999999</v>
      </c>
      <c r="T25" s="3" t="str">
        <f>VLOOKUP(Q25,道具信息!$Q$3:$S$20,2,FALSE)</f>
        <v>CHEST_ITEM_TYPE_T2_SHARD</v>
      </c>
      <c r="U25" s="3" t="str">
        <f>IF(COUNTIF(U$19:U24,T25)=0,T25,"")</f>
        <v>CHEST_ITEM_TYPE_T2_SHARD</v>
      </c>
      <c r="V25" s="3" t="str">
        <f t="shared" si="35"/>
        <v>CHEST_ITEM_TYPE_T2_TANK,CHEST_ITEM_TYPE_T1_SHARD,CHEST_ITEM_TYPE_T2_SHARD</v>
      </c>
      <c r="W25" s="13">
        <f t="shared" si="31"/>
        <v>0.14399999999999999</v>
      </c>
      <c r="X25" s="3" t="str">
        <f t="shared" si="32"/>
        <v>14.4%</v>
      </c>
      <c r="Y25" s="3" t="str">
        <f t="shared" si="36"/>
        <v>8.7%,28.8%,14.4%</v>
      </c>
    </row>
    <row r="26" spans="2:25" x14ac:dyDescent="0.3">
      <c r="B26" s="2">
        <f>数据源!AU58</f>
        <v>2</v>
      </c>
      <c r="C26" s="2" t="str">
        <f>数据源!AV58</f>
        <v>T-34</v>
      </c>
      <c r="D26" s="2" t="str">
        <f>数据源!AW58</f>
        <v>坦克碎片</v>
      </c>
      <c r="E26" s="2">
        <f>数据源!AX58</f>
        <v>25</v>
      </c>
      <c r="F26" s="2">
        <f>数据源!AY58</f>
        <v>3</v>
      </c>
      <c r="G26" s="2">
        <f>数据源!AZ58</f>
        <v>3.6999999999999998E-2</v>
      </c>
      <c r="H26" s="2">
        <f>数据源!BA58</f>
        <v>4.8099999999999997E-2</v>
      </c>
      <c r="I26" s="2">
        <f>数据源!BB58</f>
        <v>481</v>
      </c>
      <c r="J26" s="3">
        <f t="shared" si="27"/>
        <v>2</v>
      </c>
      <c r="K26" s="3">
        <f t="shared" si="28"/>
        <v>4</v>
      </c>
      <c r="L26" s="3" t="str">
        <f t="shared" si="29"/>
        <v>碎片</v>
      </c>
      <c r="M26" s="3">
        <f t="shared" ca="1" si="24"/>
        <v>52211</v>
      </c>
      <c r="N26" s="3" t="str">
        <f t="shared" ca="1" si="30"/>
        <v>11211,12211,13211,51111,52111,53111,51211,52211</v>
      </c>
      <c r="O26" s="3" t="str">
        <f t="shared" si="33"/>
        <v>289,289,289,962,962,962,481,481</v>
      </c>
      <c r="P26" s="1" t="str">
        <f t="shared" si="34"/>
        <v>(1,1),(1,1),(1,1),(3,7),(3,7),(3,7),(2,4),(2,4)</v>
      </c>
      <c r="Q26" s="3" t="str">
        <f>IF(D26="坦克碎片",VLOOKUP(C26,道具信息!$N$2:$O$291,2,FALSE)&amp;"碎片",VLOOKUP(C26,道具信息!$N$2:$O$291,2,FALSE))</f>
        <v>T2坦克碎片</v>
      </c>
      <c r="R26" s="3">
        <f t="shared" si="25"/>
        <v>1443</v>
      </c>
      <c r="S26" s="11">
        <f t="shared" si="26"/>
        <v>0.14399999999999999</v>
      </c>
      <c r="T26" s="3" t="str">
        <f>VLOOKUP(Q26,道具信息!$Q$3:$S$20,2,FALSE)</f>
        <v>CHEST_ITEM_TYPE_T2_SHARD</v>
      </c>
      <c r="U26" s="3" t="str">
        <f>IF(COUNTIF(U$19:U25,T26)=0,T26,"")</f>
        <v/>
      </c>
      <c r="V26" s="3" t="str">
        <f t="shared" si="35"/>
        <v>CHEST_ITEM_TYPE_T2_TANK,CHEST_ITEM_TYPE_T1_SHARD,CHEST_ITEM_TYPE_T2_SHARD</v>
      </c>
      <c r="W26" s="13" t="str">
        <f t="shared" si="31"/>
        <v/>
      </c>
      <c r="X26" s="3" t="str">
        <f t="shared" si="32"/>
        <v/>
      </c>
      <c r="Y26" s="3" t="str">
        <f t="shared" si="36"/>
        <v>8.7%,28.8%,14.4%</v>
      </c>
    </row>
    <row r="27" spans="2:25" x14ac:dyDescent="0.3">
      <c r="B27" s="2">
        <f>数据源!AU59</f>
        <v>2</v>
      </c>
      <c r="C27" s="2" t="str">
        <f>数据源!AV59</f>
        <v>KV-1</v>
      </c>
      <c r="D27" s="2" t="str">
        <f>数据源!AW59</f>
        <v>坦克碎片</v>
      </c>
      <c r="E27" s="2">
        <f>数据源!AX59</f>
        <v>25</v>
      </c>
      <c r="F27" s="2">
        <f>数据源!AY59</f>
        <v>3</v>
      </c>
      <c r="G27" s="2">
        <f>数据源!AZ59</f>
        <v>3.6999999999999998E-2</v>
      </c>
      <c r="H27" s="2">
        <f>数据源!BA59</f>
        <v>4.8099999999999997E-2</v>
      </c>
      <c r="I27" s="2">
        <f>数据源!BB59</f>
        <v>481</v>
      </c>
      <c r="J27" s="3">
        <f t="shared" si="27"/>
        <v>2</v>
      </c>
      <c r="K27" s="3">
        <f t="shared" si="28"/>
        <v>4</v>
      </c>
      <c r="L27" s="3" t="str">
        <f t="shared" si="29"/>
        <v>碎片</v>
      </c>
      <c r="M27" s="3">
        <f t="shared" ca="1" si="24"/>
        <v>53211</v>
      </c>
      <c r="N27" s="3" t="str">
        <f t="shared" ca="1" si="30"/>
        <v>11211,12211,13211,51111,52111,53111,51211,52211,53211</v>
      </c>
      <c r="O27" s="3" t="str">
        <f t="shared" si="33"/>
        <v>289,289,289,962,962,962,481,481,481</v>
      </c>
      <c r="P27" s="1" t="str">
        <f t="shared" si="34"/>
        <v>(1,1),(1,1),(1,1),(3,7),(3,7),(3,7),(2,4),(2,4),(2,4)</v>
      </c>
      <c r="Q27" s="3" t="str">
        <f>IF(D27="坦克碎片",VLOOKUP(C27,道具信息!$N$2:$O$291,2,FALSE)&amp;"碎片",VLOOKUP(C27,道具信息!$N$2:$O$291,2,FALSE))</f>
        <v>T2坦克碎片</v>
      </c>
      <c r="R27" s="3">
        <f t="shared" si="25"/>
        <v>1443</v>
      </c>
      <c r="S27" s="11">
        <f t="shared" si="26"/>
        <v>0.14399999999999999</v>
      </c>
      <c r="T27" s="3" t="str">
        <f>VLOOKUP(Q27,道具信息!$Q$3:$S$20,2,FALSE)</f>
        <v>CHEST_ITEM_TYPE_T2_SHARD</v>
      </c>
      <c r="U27" s="3" t="str">
        <f>IF(COUNTIF(U$19:U26,T27)=0,T27,"")</f>
        <v/>
      </c>
      <c r="V27" s="3" t="str">
        <f t="shared" si="35"/>
        <v>CHEST_ITEM_TYPE_T2_TANK,CHEST_ITEM_TYPE_T1_SHARD,CHEST_ITEM_TYPE_T2_SHARD</v>
      </c>
      <c r="W27" s="13" t="str">
        <f t="shared" ref="W27:W45" si="37">IF(U27&lt;&gt;"",ROUND(S27*100%,3),"")</f>
        <v/>
      </c>
      <c r="X27" s="3" t="str">
        <f t="shared" ref="X27:X45" si="38">TEXT(W27,"0.0%")</f>
        <v/>
      </c>
      <c r="Y27" s="3" t="str">
        <f t="shared" si="36"/>
        <v>8.7%,28.8%,14.4%</v>
      </c>
    </row>
    <row r="28" spans="2:25" x14ac:dyDescent="0.3">
      <c r="B28" s="2">
        <f>数据源!AU60</f>
        <v>2</v>
      </c>
      <c r="C28" s="2" t="str">
        <f>数据源!AV60</f>
        <v>T1LP1</v>
      </c>
      <c r="D28" s="2" t="str">
        <f>数据源!AW60</f>
        <v>部件</v>
      </c>
      <c r="E28" s="2">
        <f>数据源!AX60</f>
        <v>45</v>
      </c>
      <c r="F28" s="2">
        <f>数据源!AY60</f>
        <v>1.5</v>
      </c>
      <c r="G28" s="2">
        <f>数据源!AZ60</f>
        <v>1.9E-2</v>
      </c>
      <c r="H28" s="2">
        <f>数据源!BA60</f>
        <v>2.7444444444444448E-2</v>
      </c>
      <c r="I28" s="2">
        <f>数据源!BB60</f>
        <v>274</v>
      </c>
      <c r="J28" s="3">
        <f t="shared" si="27"/>
        <v>1</v>
      </c>
      <c r="K28" s="3">
        <f t="shared" si="28"/>
        <v>2</v>
      </c>
      <c r="L28" s="3" t="str">
        <f t="shared" si="29"/>
        <v>部件</v>
      </c>
      <c r="M28" s="3">
        <f t="shared" ca="1" si="24"/>
        <v>91001</v>
      </c>
      <c r="N28" s="3" t="str">
        <f t="shared" ca="1" si="30"/>
        <v>11211,12211,13211,51111,52111,53111,51211,52211,53211,91001</v>
      </c>
      <c r="O28" s="3" t="str">
        <f t="shared" si="33"/>
        <v>289,289,289,962,962,962,481,481,481,274</v>
      </c>
      <c r="P28" s="1" t="str">
        <f t="shared" si="34"/>
        <v>(1,1),(1,1),(1,1),(3,7),(3,7),(3,7),(2,4),(2,4),(2,4),(1,2)</v>
      </c>
      <c r="Q28" s="3" t="str">
        <f>IF(D28="坦克碎片",VLOOKUP(C28,道具信息!$N$2:$O$291,2,FALSE)&amp;"碎片",VLOOKUP(C28,道具信息!$N$2:$O$291,2,FALSE))</f>
        <v>T1部件</v>
      </c>
      <c r="R28" s="3">
        <f t="shared" si="25"/>
        <v>4820</v>
      </c>
      <c r="S28" s="11">
        <f t="shared" si="26"/>
        <v>0.48099999999999998</v>
      </c>
      <c r="T28" s="3" t="str">
        <f>VLOOKUP(Q28,道具信息!$Q$3:$S$20,2,FALSE)</f>
        <v>CHEST_ITEM_TYPE_T1_PART</v>
      </c>
      <c r="U28" s="3" t="str">
        <f>IF(COUNTIF(U$19:U27,T28)=0,T28,"")</f>
        <v>CHEST_ITEM_TYPE_T1_PART</v>
      </c>
      <c r="V28" s="3" t="str">
        <f t="shared" si="35"/>
        <v>CHEST_ITEM_TYPE_T2_TANK,CHEST_ITEM_TYPE_T1_SHARD,CHEST_ITEM_TYPE_T2_SHARD,CHEST_ITEM_TYPE_T1_PART</v>
      </c>
      <c r="W28" s="13">
        <f t="shared" si="37"/>
        <v>0.48099999999999998</v>
      </c>
      <c r="X28" s="3" t="str">
        <f t="shared" si="38"/>
        <v>48.1%</v>
      </c>
      <c r="Y28" s="3" t="str">
        <f t="shared" ref="Y28:Y45" si="39">IF(X28&lt;&gt;"",Y27&amp;","&amp;X28,Y27)</f>
        <v>8.7%,28.8%,14.4%,48.1%</v>
      </c>
    </row>
    <row r="29" spans="2:25" x14ac:dyDescent="0.3">
      <c r="B29" s="2">
        <f>数据源!AU61</f>
        <v>2</v>
      </c>
      <c r="C29" s="2" t="str">
        <f>数据源!AV61</f>
        <v>T1LP3</v>
      </c>
      <c r="D29" s="2" t="str">
        <f>数据源!AW61</f>
        <v>部件</v>
      </c>
      <c r="E29" s="2">
        <f>数据源!AX61</f>
        <v>45</v>
      </c>
      <c r="F29" s="2">
        <f>数据源!AY61</f>
        <v>1.5</v>
      </c>
      <c r="G29" s="2">
        <f>数据源!AZ61</f>
        <v>1.9E-2</v>
      </c>
      <c r="H29" s="2">
        <f>数据源!BA61</f>
        <v>2.7444444444444448E-2</v>
      </c>
      <c r="I29" s="2">
        <f>数据源!BB61</f>
        <v>274</v>
      </c>
      <c r="J29" s="3">
        <f t="shared" si="27"/>
        <v>1</v>
      </c>
      <c r="K29" s="3">
        <f t="shared" si="28"/>
        <v>2</v>
      </c>
      <c r="L29" s="3" t="str">
        <f t="shared" si="29"/>
        <v>部件</v>
      </c>
      <c r="M29" s="3">
        <f t="shared" ca="1" si="24"/>
        <v>91003</v>
      </c>
      <c r="N29" s="3" t="str">
        <f t="shared" ca="1" si="30"/>
        <v>11211,12211,13211,51111,52111,53111,51211,52211,53211,91001,91003</v>
      </c>
      <c r="O29" s="3" t="str">
        <f t="shared" si="33"/>
        <v>289,289,289,962,962,962,481,481,481,274,274</v>
      </c>
      <c r="P29" s="1" t="str">
        <f t="shared" si="34"/>
        <v>(1,1),(1,1),(1,1),(3,7),(3,7),(3,7),(2,4),(2,4),(2,4),(1,2),(1,2)</v>
      </c>
      <c r="Q29" s="3" t="str">
        <f>IF(D29="坦克碎片",VLOOKUP(C29,道具信息!$N$2:$O$291,2,FALSE)&amp;"碎片",VLOOKUP(C29,道具信息!$N$2:$O$291,2,FALSE))</f>
        <v>T1部件</v>
      </c>
      <c r="R29" s="3">
        <f t="shared" si="25"/>
        <v>4820</v>
      </c>
      <c r="S29" s="11">
        <f t="shared" si="26"/>
        <v>0.48099999999999998</v>
      </c>
      <c r="T29" s="3" t="str">
        <f>VLOOKUP(Q29,道具信息!$Q$3:$S$20,2,FALSE)</f>
        <v>CHEST_ITEM_TYPE_T1_PART</v>
      </c>
      <c r="U29" s="3" t="str">
        <f>IF(COUNTIF(U$19:U28,T29)=0,T29,"")</f>
        <v/>
      </c>
      <c r="V29" s="3" t="str">
        <f t="shared" si="35"/>
        <v>CHEST_ITEM_TYPE_T2_TANK,CHEST_ITEM_TYPE_T1_SHARD,CHEST_ITEM_TYPE_T2_SHARD,CHEST_ITEM_TYPE_T1_PART</v>
      </c>
      <c r="W29" s="13" t="str">
        <f t="shared" si="37"/>
        <v/>
      </c>
      <c r="X29" s="3" t="str">
        <f t="shared" si="38"/>
        <v/>
      </c>
      <c r="Y29" s="3" t="str">
        <f t="shared" si="39"/>
        <v>8.7%,28.8%,14.4%,48.1%</v>
      </c>
    </row>
    <row r="30" spans="2:25" x14ac:dyDescent="0.3">
      <c r="B30" s="2">
        <f>数据源!AU62</f>
        <v>2</v>
      </c>
      <c r="C30" s="2" t="str">
        <f>数据源!AV62</f>
        <v>T1LP5</v>
      </c>
      <c r="D30" s="2" t="str">
        <f>数据源!AW62</f>
        <v>部件</v>
      </c>
      <c r="E30" s="2">
        <f>数据源!AX62</f>
        <v>45</v>
      </c>
      <c r="F30" s="2">
        <f>数据源!AY62</f>
        <v>1.5</v>
      </c>
      <c r="G30" s="2">
        <f>数据源!AZ62</f>
        <v>1.9E-2</v>
      </c>
      <c r="H30" s="2">
        <f>数据源!BA62</f>
        <v>2.7444444444444448E-2</v>
      </c>
      <c r="I30" s="2">
        <f>数据源!BB62</f>
        <v>274</v>
      </c>
      <c r="J30" s="3">
        <f t="shared" si="27"/>
        <v>1</v>
      </c>
      <c r="K30" s="3">
        <f t="shared" si="28"/>
        <v>2</v>
      </c>
      <c r="L30" s="3" t="str">
        <f t="shared" si="29"/>
        <v>部件</v>
      </c>
      <c r="M30" s="3">
        <f t="shared" ca="1" si="24"/>
        <v>91005</v>
      </c>
      <c r="N30" s="3" t="str">
        <f t="shared" ca="1" si="30"/>
        <v>11211,12211,13211,51111,52111,53111,51211,52211,53211,91001,91003,91005</v>
      </c>
      <c r="O30" s="3" t="str">
        <f t="shared" si="33"/>
        <v>289,289,289,962,962,962,481,481,481,274,274,274</v>
      </c>
      <c r="P30" s="1" t="str">
        <f t="shared" si="34"/>
        <v>(1,1),(1,1),(1,1),(3,7),(3,7),(3,7),(2,4),(2,4),(2,4),(1,2),(1,2),(1,2)</v>
      </c>
      <c r="Q30" s="3" t="str">
        <f>IF(D30="坦克碎片",VLOOKUP(C30,道具信息!$N$2:$O$291,2,FALSE)&amp;"碎片",VLOOKUP(C30,道具信息!$N$2:$O$291,2,FALSE))</f>
        <v>T1部件</v>
      </c>
      <c r="R30" s="3">
        <f t="shared" si="25"/>
        <v>4820</v>
      </c>
      <c r="S30" s="11">
        <f t="shared" si="26"/>
        <v>0.48099999999999998</v>
      </c>
      <c r="T30" s="3" t="str">
        <f>VLOOKUP(Q30,道具信息!$Q$3:$S$20,2,FALSE)</f>
        <v>CHEST_ITEM_TYPE_T1_PART</v>
      </c>
      <c r="U30" s="3" t="str">
        <f>IF(COUNTIF(U$19:U29,T30)=0,T30,"")</f>
        <v/>
      </c>
      <c r="V30" s="3" t="str">
        <f t="shared" si="35"/>
        <v>CHEST_ITEM_TYPE_T2_TANK,CHEST_ITEM_TYPE_T1_SHARD,CHEST_ITEM_TYPE_T2_SHARD,CHEST_ITEM_TYPE_T1_PART</v>
      </c>
      <c r="W30" s="13" t="str">
        <f t="shared" si="37"/>
        <v/>
      </c>
      <c r="X30" s="3" t="str">
        <f t="shared" si="38"/>
        <v/>
      </c>
      <c r="Y30" s="3" t="str">
        <f t="shared" si="39"/>
        <v>8.7%,28.8%,14.4%,48.1%</v>
      </c>
    </row>
    <row r="31" spans="2:25" x14ac:dyDescent="0.3">
      <c r="B31" s="2">
        <f>数据源!AU63</f>
        <v>2</v>
      </c>
      <c r="C31" s="2" t="str">
        <f>数据源!AV63</f>
        <v>T1MP1</v>
      </c>
      <c r="D31" s="2" t="str">
        <f>数据源!AW63</f>
        <v>部件</v>
      </c>
      <c r="E31" s="2">
        <f>数据源!AX63</f>
        <v>45</v>
      </c>
      <c r="F31" s="2">
        <f>数据源!AY63</f>
        <v>1.5</v>
      </c>
      <c r="G31" s="2">
        <f>数据源!AZ63</f>
        <v>1.9E-2</v>
      </c>
      <c r="H31" s="2">
        <f>数据源!BA63</f>
        <v>2.7444444444444448E-2</v>
      </c>
      <c r="I31" s="2">
        <f>数据源!BB63</f>
        <v>274</v>
      </c>
      <c r="J31" s="3">
        <f t="shared" si="27"/>
        <v>1</v>
      </c>
      <c r="K31" s="3">
        <f t="shared" si="28"/>
        <v>2</v>
      </c>
      <c r="L31" s="3" t="str">
        <f t="shared" ref="L31:L45" si="40">RIGHT(D31,2)</f>
        <v>部件</v>
      </c>
      <c r="M31" s="3">
        <f t="shared" ref="M31:M45" ca="1" si="41">IF(OR(L31="坦克",L31="碎片"),VLOOKUP(C31,INDIRECT("坦克ID"),MATCH(L31&amp;"ID",INDIRECT("坦克标头"),0),FALSE),VLOOKUP(C31,INDIRECT(L31&amp;"ID"),2,FALSE))</f>
        <v>91101</v>
      </c>
      <c r="N31" s="3" t="str">
        <f t="shared" ref="N31:N45" ca="1" si="42">N30&amp;","&amp;M31</f>
        <v>11211,12211,13211,51111,52111,53111,51211,52211,53211,91001,91003,91005,91101</v>
      </c>
      <c r="O31" s="3" t="str">
        <f t="shared" ref="O31:O45" si="43">O30&amp;","&amp;I31</f>
        <v>289,289,289,962,962,962,481,481,481,274,274,274,274</v>
      </c>
      <c r="P31" s="1" t="str">
        <f t="shared" ref="P31:P45" si="44">P30&amp;","&amp;"("&amp;J31&amp;","&amp;K31&amp;")"</f>
        <v>(1,1),(1,1),(1,1),(3,7),(3,7),(3,7),(2,4),(2,4),(2,4),(1,2),(1,2),(1,2),(1,2)</v>
      </c>
      <c r="Q31" s="3" t="str">
        <f>IF(D31="坦克碎片",VLOOKUP(C31,道具信息!$N$2:$O$291,2,FALSE)&amp;"碎片",VLOOKUP(C31,道具信息!$N$2:$O$291,2,FALSE))</f>
        <v>T1部件</v>
      </c>
      <c r="R31" s="3">
        <f t="shared" si="25"/>
        <v>4820</v>
      </c>
      <c r="S31" s="11">
        <f t="shared" si="26"/>
        <v>0.48099999999999998</v>
      </c>
      <c r="T31" s="3" t="str">
        <f>VLOOKUP(Q31,道具信息!$Q$3:$S$20,2,FALSE)</f>
        <v>CHEST_ITEM_TYPE_T1_PART</v>
      </c>
      <c r="U31" s="3" t="str">
        <f>IF(COUNTIF(U$19:U30,T31)=0,T31,"")</f>
        <v/>
      </c>
      <c r="V31" s="3" t="str">
        <f t="shared" si="35"/>
        <v>CHEST_ITEM_TYPE_T2_TANK,CHEST_ITEM_TYPE_T1_SHARD,CHEST_ITEM_TYPE_T2_SHARD,CHEST_ITEM_TYPE_T1_PART</v>
      </c>
      <c r="W31" s="13" t="str">
        <f t="shared" si="37"/>
        <v/>
      </c>
      <c r="X31" s="3" t="str">
        <f t="shared" si="38"/>
        <v/>
      </c>
      <c r="Y31" s="3" t="str">
        <f t="shared" si="39"/>
        <v>8.7%,28.8%,14.4%,48.1%</v>
      </c>
    </row>
    <row r="32" spans="2:25" x14ac:dyDescent="0.3">
      <c r="B32" s="2">
        <f>数据源!AU64</f>
        <v>2</v>
      </c>
      <c r="C32" s="2" t="str">
        <f>数据源!AV64</f>
        <v>T1MP3</v>
      </c>
      <c r="D32" s="2" t="str">
        <f>数据源!AW64</f>
        <v>部件</v>
      </c>
      <c r="E32" s="2">
        <f>数据源!AX64</f>
        <v>45</v>
      </c>
      <c r="F32" s="2">
        <f>数据源!AY64</f>
        <v>1.5</v>
      </c>
      <c r="G32" s="2">
        <f>数据源!AZ64</f>
        <v>1.9E-2</v>
      </c>
      <c r="H32" s="2">
        <f>数据源!BA64</f>
        <v>2.7444444444444448E-2</v>
      </c>
      <c r="I32" s="2">
        <f>数据源!BB64</f>
        <v>274</v>
      </c>
      <c r="J32" s="3">
        <f t="shared" ref="J32:J45" si="45">ROUNDUP(IF(F32&gt;1,F32-ROUNDDOWN(SQRT(F32),0),F32),0)</f>
        <v>1</v>
      </c>
      <c r="K32" s="3">
        <f t="shared" ref="K32:K45" si="46">F32*2-J32</f>
        <v>2</v>
      </c>
      <c r="L32" s="3" t="str">
        <f t="shared" si="40"/>
        <v>部件</v>
      </c>
      <c r="M32" s="3">
        <f t="shared" ca="1" si="41"/>
        <v>91103</v>
      </c>
      <c r="N32" s="3" t="str">
        <f t="shared" ca="1" si="42"/>
        <v>11211,12211,13211,51111,52111,53111,51211,52211,53211,91001,91003,91005,91101,91103</v>
      </c>
      <c r="O32" s="3" t="str">
        <f t="shared" si="43"/>
        <v>289,289,289,962,962,962,481,481,481,274,274,274,274,274</v>
      </c>
      <c r="P32" s="1" t="str">
        <f t="shared" si="44"/>
        <v>(1,1),(1,1),(1,1),(3,7),(3,7),(3,7),(2,4),(2,4),(2,4),(1,2),(1,2),(1,2),(1,2),(1,2)</v>
      </c>
      <c r="Q32" s="3" t="str">
        <f>IF(D32="坦克碎片",VLOOKUP(C32,道具信息!$N$2:$O$291,2,FALSE)&amp;"碎片",VLOOKUP(C32,道具信息!$N$2:$O$291,2,FALSE))</f>
        <v>T1部件</v>
      </c>
      <c r="R32" s="3">
        <f t="shared" si="25"/>
        <v>4820</v>
      </c>
      <c r="S32" s="11">
        <f t="shared" si="26"/>
        <v>0.48099999999999998</v>
      </c>
      <c r="T32" s="3" t="str">
        <f>VLOOKUP(Q32,道具信息!$Q$3:$S$20,2,FALSE)</f>
        <v>CHEST_ITEM_TYPE_T1_PART</v>
      </c>
      <c r="U32" s="3" t="str">
        <f>IF(COUNTIF(U$19:U31,T32)=0,T32,"")</f>
        <v/>
      </c>
      <c r="V32" s="3" t="str">
        <f t="shared" si="35"/>
        <v>CHEST_ITEM_TYPE_T2_TANK,CHEST_ITEM_TYPE_T1_SHARD,CHEST_ITEM_TYPE_T2_SHARD,CHEST_ITEM_TYPE_T1_PART</v>
      </c>
      <c r="W32" s="13" t="str">
        <f t="shared" si="37"/>
        <v/>
      </c>
      <c r="X32" s="3" t="str">
        <f t="shared" si="38"/>
        <v/>
      </c>
      <c r="Y32" s="3" t="str">
        <f t="shared" si="39"/>
        <v>8.7%,28.8%,14.4%,48.1%</v>
      </c>
    </row>
    <row r="33" spans="2:25" x14ac:dyDescent="0.3">
      <c r="B33" s="2">
        <f>数据源!AU65</f>
        <v>2</v>
      </c>
      <c r="C33" s="2" t="str">
        <f>数据源!AV65</f>
        <v>T1MP5</v>
      </c>
      <c r="D33" s="2" t="str">
        <f>数据源!AW65</f>
        <v>部件</v>
      </c>
      <c r="E33" s="2">
        <f>数据源!AX65</f>
        <v>45</v>
      </c>
      <c r="F33" s="2">
        <f>数据源!AY65</f>
        <v>1.5</v>
      </c>
      <c r="G33" s="2">
        <f>数据源!AZ65</f>
        <v>1.9E-2</v>
      </c>
      <c r="H33" s="2">
        <f>数据源!BA65</f>
        <v>2.7444444444444448E-2</v>
      </c>
      <c r="I33" s="2">
        <f>数据源!BB65</f>
        <v>274</v>
      </c>
      <c r="J33" s="3">
        <f t="shared" si="45"/>
        <v>1</v>
      </c>
      <c r="K33" s="3">
        <f t="shared" si="46"/>
        <v>2</v>
      </c>
      <c r="L33" s="3" t="str">
        <f t="shared" si="40"/>
        <v>部件</v>
      </c>
      <c r="M33" s="3">
        <f t="shared" ca="1" si="41"/>
        <v>91105</v>
      </c>
      <c r="N33" s="3" t="str">
        <f t="shared" ca="1" si="42"/>
        <v>11211,12211,13211,51111,52111,53111,51211,52211,53211,91001,91003,91005,91101,91103,91105</v>
      </c>
      <c r="O33" s="3" t="str">
        <f t="shared" si="43"/>
        <v>289,289,289,962,962,962,481,481,481,274,274,274,274,274,274</v>
      </c>
      <c r="P33" s="1" t="str">
        <f t="shared" si="44"/>
        <v>(1,1),(1,1),(1,1),(3,7),(3,7),(3,7),(2,4),(2,4),(2,4),(1,2),(1,2),(1,2),(1,2),(1,2),(1,2)</v>
      </c>
      <c r="Q33" s="3" t="str">
        <f>IF(D33="坦克碎片",VLOOKUP(C33,道具信息!$N$2:$O$291,2,FALSE)&amp;"碎片",VLOOKUP(C33,道具信息!$N$2:$O$291,2,FALSE))</f>
        <v>T1部件</v>
      </c>
      <c r="R33" s="3">
        <f t="shared" si="25"/>
        <v>4820</v>
      </c>
      <c r="S33" s="11">
        <f t="shared" si="26"/>
        <v>0.48099999999999998</v>
      </c>
      <c r="T33" s="3" t="str">
        <f>VLOOKUP(Q33,道具信息!$Q$3:$S$20,2,FALSE)</f>
        <v>CHEST_ITEM_TYPE_T1_PART</v>
      </c>
      <c r="U33" s="3" t="str">
        <f>IF(COUNTIF(U$19:U32,T33)=0,T33,"")</f>
        <v/>
      </c>
      <c r="V33" s="3" t="str">
        <f t="shared" si="35"/>
        <v>CHEST_ITEM_TYPE_T2_TANK,CHEST_ITEM_TYPE_T1_SHARD,CHEST_ITEM_TYPE_T2_SHARD,CHEST_ITEM_TYPE_T1_PART</v>
      </c>
      <c r="W33" s="13" t="str">
        <f t="shared" si="37"/>
        <v/>
      </c>
      <c r="X33" s="3" t="str">
        <f t="shared" si="38"/>
        <v/>
      </c>
      <c r="Y33" s="3" t="str">
        <f t="shared" si="39"/>
        <v>8.7%,28.8%,14.4%,48.1%</v>
      </c>
    </row>
    <row r="34" spans="2:25" x14ac:dyDescent="0.3">
      <c r="B34" s="2">
        <f>数据源!AU66</f>
        <v>2</v>
      </c>
      <c r="C34" s="2" t="str">
        <f>数据源!AV66</f>
        <v>T1HP1</v>
      </c>
      <c r="D34" s="2" t="str">
        <f>数据源!AW66</f>
        <v>部件</v>
      </c>
      <c r="E34" s="2">
        <f>数据源!AX66</f>
        <v>45</v>
      </c>
      <c r="F34" s="2">
        <f>数据源!AY66</f>
        <v>1.5</v>
      </c>
      <c r="G34" s="2">
        <f>数据源!AZ66</f>
        <v>1.9E-2</v>
      </c>
      <c r="H34" s="2">
        <f>数据源!BA66</f>
        <v>2.7444444444444448E-2</v>
      </c>
      <c r="I34" s="2">
        <f>数据源!BB66</f>
        <v>274</v>
      </c>
      <c r="J34" s="3">
        <f t="shared" si="45"/>
        <v>1</v>
      </c>
      <c r="K34" s="3">
        <f t="shared" si="46"/>
        <v>2</v>
      </c>
      <c r="L34" s="3" t="str">
        <f t="shared" si="40"/>
        <v>部件</v>
      </c>
      <c r="M34" s="3">
        <f t="shared" ca="1" si="41"/>
        <v>91201</v>
      </c>
      <c r="N34" s="3" t="str">
        <f t="shared" ca="1" si="42"/>
        <v>11211,12211,13211,51111,52111,53111,51211,52211,53211,91001,91003,91005,91101,91103,91105,91201</v>
      </c>
      <c r="O34" s="3" t="str">
        <f t="shared" si="43"/>
        <v>289,289,289,962,962,962,481,481,481,274,274,274,274,274,274,274</v>
      </c>
      <c r="P34" s="1" t="str">
        <f t="shared" si="44"/>
        <v>(1,1),(1,1),(1,1),(3,7),(3,7),(3,7),(2,4),(2,4),(2,4),(1,2),(1,2),(1,2),(1,2),(1,2),(1,2),(1,2)</v>
      </c>
      <c r="Q34" s="3" t="str">
        <f>IF(D34="坦克碎片",VLOOKUP(C34,道具信息!$N$2:$O$291,2,FALSE)&amp;"碎片",VLOOKUP(C34,道具信息!$N$2:$O$291,2,FALSE))</f>
        <v>T1部件</v>
      </c>
      <c r="R34" s="3">
        <f t="shared" si="25"/>
        <v>4820</v>
      </c>
      <c r="S34" s="11">
        <f t="shared" si="26"/>
        <v>0.48099999999999998</v>
      </c>
      <c r="T34" s="3" t="str">
        <f>VLOOKUP(Q34,道具信息!$Q$3:$S$20,2,FALSE)</f>
        <v>CHEST_ITEM_TYPE_T1_PART</v>
      </c>
      <c r="U34" s="3" t="str">
        <f>IF(COUNTIF(U$19:U33,T34)=0,T34,"")</f>
        <v/>
      </c>
      <c r="V34" s="3" t="str">
        <f t="shared" si="35"/>
        <v>CHEST_ITEM_TYPE_T2_TANK,CHEST_ITEM_TYPE_T1_SHARD,CHEST_ITEM_TYPE_T2_SHARD,CHEST_ITEM_TYPE_T1_PART</v>
      </c>
      <c r="W34" s="13" t="str">
        <f t="shared" si="37"/>
        <v/>
      </c>
      <c r="X34" s="3" t="str">
        <f t="shared" si="38"/>
        <v/>
      </c>
      <c r="Y34" s="3" t="str">
        <f t="shared" si="39"/>
        <v>8.7%,28.8%,14.4%,48.1%</v>
      </c>
    </row>
    <row r="35" spans="2:25" x14ac:dyDescent="0.3">
      <c r="B35" s="2">
        <f>数据源!AU67</f>
        <v>2</v>
      </c>
      <c r="C35" s="2" t="str">
        <f>数据源!AV67</f>
        <v>T1HP3</v>
      </c>
      <c r="D35" s="2" t="str">
        <f>数据源!AW67</f>
        <v>部件</v>
      </c>
      <c r="E35" s="2">
        <f>数据源!AX67</f>
        <v>45</v>
      </c>
      <c r="F35" s="2">
        <f>数据源!AY67</f>
        <v>1.5</v>
      </c>
      <c r="G35" s="2">
        <f>数据源!AZ67</f>
        <v>1.9E-2</v>
      </c>
      <c r="H35" s="2">
        <f>数据源!BA67</f>
        <v>2.7444444444444448E-2</v>
      </c>
      <c r="I35" s="2">
        <f>数据源!BB67</f>
        <v>274</v>
      </c>
      <c r="J35" s="3">
        <f t="shared" si="45"/>
        <v>1</v>
      </c>
      <c r="K35" s="3">
        <f t="shared" si="46"/>
        <v>2</v>
      </c>
      <c r="L35" s="3" t="str">
        <f t="shared" si="40"/>
        <v>部件</v>
      </c>
      <c r="M35" s="3">
        <f t="shared" ca="1" si="41"/>
        <v>91203</v>
      </c>
      <c r="N35" s="3" t="str">
        <f t="shared" ca="1" si="42"/>
        <v>11211,12211,13211,51111,52111,53111,51211,52211,53211,91001,91003,91005,91101,91103,91105,91201,91203</v>
      </c>
      <c r="O35" s="3" t="str">
        <f t="shared" si="43"/>
        <v>289,289,289,962,962,962,481,481,481,274,274,274,274,274,274,274,274</v>
      </c>
      <c r="P35" s="1" t="str">
        <f t="shared" si="44"/>
        <v>(1,1),(1,1),(1,1),(3,7),(3,7),(3,7),(2,4),(2,4),(2,4),(1,2),(1,2),(1,2),(1,2),(1,2),(1,2),(1,2),(1,2)</v>
      </c>
      <c r="Q35" s="3" t="str">
        <f>IF(D35="坦克碎片",VLOOKUP(C35,道具信息!$N$2:$O$291,2,FALSE)&amp;"碎片",VLOOKUP(C35,道具信息!$N$2:$O$291,2,FALSE))</f>
        <v>T1部件</v>
      </c>
      <c r="R35" s="3">
        <f t="shared" si="25"/>
        <v>4820</v>
      </c>
      <c r="S35" s="11">
        <f t="shared" si="26"/>
        <v>0.48099999999999998</v>
      </c>
      <c r="T35" s="3" t="str">
        <f>VLOOKUP(Q35,道具信息!$Q$3:$S$20,2,FALSE)</f>
        <v>CHEST_ITEM_TYPE_T1_PART</v>
      </c>
      <c r="U35" s="3" t="str">
        <f>IF(COUNTIF(U$19:U34,T35)=0,T35,"")</f>
        <v/>
      </c>
      <c r="V35" s="3" t="str">
        <f t="shared" si="35"/>
        <v>CHEST_ITEM_TYPE_T2_TANK,CHEST_ITEM_TYPE_T1_SHARD,CHEST_ITEM_TYPE_T2_SHARD,CHEST_ITEM_TYPE_T1_PART</v>
      </c>
      <c r="W35" s="13" t="str">
        <f t="shared" si="37"/>
        <v/>
      </c>
      <c r="X35" s="3" t="str">
        <f t="shared" si="38"/>
        <v/>
      </c>
      <c r="Y35" s="3" t="str">
        <f t="shared" si="39"/>
        <v>8.7%,28.8%,14.4%,48.1%</v>
      </c>
    </row>
    <row r="36" spans="2:25" x14ac:dyDescent="0.3">
      <c r="B36" s="2">
        <f>数据源!AU68</f>
        <v>2</v>
      </c>
      <c r="C36" s="2" t="str">
        <f>数据源!AV68</f>
        <v>T1HP5</v>
      </c>
      <c r="D36" s="2" t="str">
        <f>数据源!AW68</f>
        <v>部件</v>
      </c>
      <c r="E36" s="2">
        <f>数据源!AX68</f>
        <v>45</v>
      </c>
      <c r="F36" s="2">
        <f>数据源!AY68</f>
        <v>1.5</v>
      </c>
      <c r="G36" s="2">
        <f>数据源!AZ68</f>
        <v>1.9E-2</v>
      </c>
      <c r="H36" s="2">
        <f>数据源!BA68</f>
        <v>2.7444444444444448E-2</v>
      </c>
      <c r="I36" s="2">
        <f>数据源!BB68</f>
        <v>274</v>
      </c>
      <c r="J36" s="3">
        <f t="shared" si="45"/>
        <v>1</v>
      </c>
      <c r="K36" s="3">
        <f t="shared" si="46"/>
        <v>2</v>
      </c>
      <c r="L36" s="3" t="str">
        <f t="shared" si="40"/>
        <v>部件</v>
      </c>
      <c r="M36" s="3">
        <f t="shared" ca="1" si="41"/>
        <v>91205</v>
      </c>
      <c r="N36" s="3" t="str">
        <f t="shared" ca="1" si="42"/>
        <v>11211,12211,13211,51111,52111,53111,51211,52211,53211,91001,91003,91005,91101,91103,91105,91201,91203,91205</v>
      </c>
      <c r="O36" s="3" t="str">
        <f t="shared" si="43"/>
        <v>289,289,289,962,962,962,481,481,481,274,274,274,274,274,274,274,274,274</v>
      </c>
      <c r="P36" s="1" t="str">
        <f t="shared" si="44"/>
        <v>(1,1),(1,1),(1,1),(3,7),(3,7),(3,7),(2,4),(2,4),(2,4),(1,2),(1,2),(1,2),(1,2),(1,2),(1,2),(1,2),(1,2),(1,2)</v>
      </c>
      <c r="Q36" s="3" t="str">
        <f>IF(D36="坦克碎片",VLOOKUP(C36,道具信息!$N$2:$O$291,2,FALSE)&amp;"碎片",VLOOKUP(C36,道具信息!$N$2:$O$291,2,FALSE))</f>
        <v>T1部件</v>
      </c>
      <c r="R36" s="3">
        <f t="shared" si="25"/>
        <v>4820</v>
      </c>
      <c r="S36" s="11">
        <f t="shared" si="26"/>
        <v>0.48099999999999998</v>
      </c>
      <c r="T36" s="3" t="str">
        <f>VLOOKUP(Q36,道具信息!$Q$3:$S$20,2,FALSE)</f>
        <v>CHEST_ITEM_TYPE_T1_PART</v>
      </c>
      <c r="U36" s="3" t="str">
        <f>IF(COUNTIF(U$19:U35,T36)=0,T36,"")</f>
        <v/>
      </c>
      <c r="V36" s="3" t="str">
        <f t="shared" si="35"/>
        <v>CHEST_ITEM_TYPE_T2_TANK,CHEST_ITEM_TYPE_T1_SHARD,CHEST_ITEM_TYPE_T2_SHARD,CHEST_ITEM_TYPE_T1_PART</v>
      </c>
      <c r="W36" s="13" t="str">
        <f t="shared" si="37"/>
        <v/>
      </c>
      <c r="X36" s="3" t="str">
        <f t="shared" si="38"/>
        <v/>
      </c>
      <c r="Y36" s="3" t="str">
        <f t="shared" si="39"/>
        <v>8.7%,28.8%,14.4%,48.1%</v>
      </c>
    </row>
    <row r="37" spans="2:25" x14ac:dyDescent="0.3">
      <c r="B37" s="2">
        <f>数据源!AU69</f>
        <v>2</v>
      </c>
      <c r="C37" s="2" t="str">
        <f>数据源!AV69</f>
        <v>T1LP2</v>
      </c>
      <c r="D37" s="2" t="str">
        <f>数据源!AW69</f>
        <v>部件</v>
      </c>
      <c r="E37" s="2">
        <f>数据源!AX69</f>
        <v>45</v>
      </c>
      <c r="F37" s="2">
        <f>数据源!AY69</f>
        <v>1.5</v>
      </c>
      <c r="G37" s="2">
        <f>数据源!AZ69</f>
        <v>1.9E-2</v>
      </c>
      <c r="H37" s="2">
        <f>数据源!BA69</f>
        <v>2.7444444444444448E-2</v>
      </c>
      <c r="I37" s="2">
        <f>数据源!BB69</f>
        <v>274</v>
      </c>
      <c r="J37" s="3">
        <f t="shared" si="45"/>
        <v>1</v>
      </c>
      <c r="K37" s="3">
        <f t="shared" si="46"/>
        <v>2</v>
      </c>
      <c r="L37" s="3" t="str">
        <f t="shared" si="40"/>
        <v>部件</v>
      </c>
      <c r="M37" s="3">
        <f t="shared" ca="1" si="41"/>
        <v>91002</v>
      </c>
      <c r="N37" s="3" t="str">
        <f t="shared" ca="1" si="42"/>
        <v>11211,12211,13211,51111,52111,53111,51211,52211,53211,91001,91003,91005,91101,91103,91105,91201,91203,91205,91002</v>
      </c>
      <c r="O37" s="3" t="str">
        <f t="shared" si="43"/>
        <v>289,289,289,962,962,962,481,481,481,274,274,274,274,274,274,274,274,274,274</v>
      </c>
      <c r="P37" s="1" t="str">
        <f t="shared" si="44"/>
        <v>(1,1),(1,1),(1,1),(3,7),(3,7),(3,7),(2,4),(2,4),(2,4),(1,2),(1,2),(1,2),(1,2),(1,2),(1,2),(1,2),(1,2),(1,2),(1,2)</v>
      </c>
      <c r="Q37" s="3" t="str">
        <f>IF(D37="坦克碎片",VLOOKUP(C37,道具信息!$N$2:$O$291,2,FALSE)&amp;"碎片",VLOOKUP(C37,道具信息!$N$2:$O$291,2,FALSE))</f>
        <v>T1部件</v>
      </c>
      <c r="R37" s="3">
        <f t="shared" si="25"/>
        <v>4820</v>
      </c>
      <c r="S37" s="11">
        <f t="shared" si="26"/>
        <v>0.48099999999999998</v>
      </c>
      <c r="T37" s="3" t="str">
        <f>VLOOKUP(Q37,道具信息!$Q$3:$S$20,2,FALSE)</f>
        <v>CHEST_ITEM_TYPE_T1_PART</v>
      </c>
      <c r="U37" s="3" t="str">
        <f>IF(COUNTIF(U$19:U36,T37)=0,T37,"")</f>
        <v/>
      </c>
      <c r="V37" s="3" t="str">
        <f t="shared" si="35"/>
        <v>CHEST_ITEM_TYPE_T2_TANK,CHEST_ITEM_TYPE_T1_SHARD,CHEST_ITEM_TYPE_T2_SHARD,CHEST_ITEM_TYPE_T1_PART</v>
      </c>
      <c r="W37" s="13" t="str">
        <f t="shared" si="37"/>
        <v/>
      </c>
      <c r="X37" s="3" t="str">
        <f t="shared" si="38"/>
        <v/>
      </c>
      <c r="Y37" s="3" t="str">
        <f t="shared" si="39"/>
        <v>8.7%,28.8%,14.4%,48.1%</v>
      </c>
    </row>
    <row r="38" spans="2:25" x14ac:dyDescent="0.3">
      <c r="B38" s="2">
        <f>数据源!AU70</f>
        <v>2</v>
      </c>
      <c r="C38" s="2" t="str">
        <f>数据源!AV70</f>
        <v>T1LP4</v>
      </c>
      <c r="D38" s="2" t="str">
        <f>数据源!AW70</f>
        <v>部件</v>
      </c>
      <c r="E38" s="2">
        <f>数据源!AX70</f>
        <v>45</v>
      </c>
      <c r="F38" s="2">
        <f>数据源!AY70</f>
        <v>1.5</v>
      </c>
      <c r="G38" s="2">
        <f>数据源!AZ70</f>
        <v>1.7999999999999999E-2</v>
      </c>
      <c r="H38" s="2">
        <f>数据源!BA70</f>
        <v>2.5999999999999999E-2</v>
      </c>
      <c r="I38" s="2">
        <f>数据源!BB70</f>
        <v>260</v>
      </c>
      <c r="J38" s="3">
        <f t="shared" si="45"/>
        <v>1</v>
      </c>
      <c r="K38" s="3">
        <f t="shared" si="46"/>
        <v>2</v>
      </c>
      <c r="L38" s="3" t="str">
        <f t="shared" si="40"/>
        <v>部件</v>
      </c>
      <c r="M38" s="3">
        <f t="shared" ca="1" si="41"/>
        <v>91004</v>
      </c>
      <c r="N38" s="3" t="str">
        <f t="shared" ca="1" si="42"/>
        <v>11211,12211,13211,51111,52111,53111,51211,52211,53211,91001,91003,91005,91101,91103,91105,91201,91203,91205,91002,91004</v>
      </c>
      <c r="O38" s="3" t="str">
        <f t="shared" si="43"/>
        <v>289,289,289,962,962,962,481,481,481,274,274,274,274,274,274,274,274,274,274,260</v>
      </c>
      <c r="P38" s="1" t="str">
        <f t="shared" si="44"/>
        <v>(1,1),(1,1),(1,1),(3,7),(3,7),(3,7),(2,4),(2,4),(2,4),(1,2),(1,2),(1,2),(1,2),(1,2),(1,2),(1,2),(1,2),(1,2),(1,2),(1,2)</v>
      </c>
      <c r="Q38" s="3" t="str">
        <f>IF(D38="坦克碎片",VLOOKUP(C38,道具信息!$N$2:$O$291,2,FALSE)&amp;"碎片",VLOOKUP(C38,道具信息!$N$2:$O$291,2,FALSE))</f>
        <v>T1部件</v>
      </c>
      <c r="R38" s="3">
        <f t="shared" si="25"/>
        <v>4820</v>
      </c>
      <c r="S38" s="11">
        <f t="shared" si="26"/>
        <v>0.48099999999999998</v>
      </c>
      <c r="T38" s="3" t="str">
        <f>VLOOKUP(Q38,道具信息!$Q$3:$S$20,2,FALSE)</f>
        <v>CHEST_ITEM_TYPE_T1_PART</v>
      </c>
      <c r="U38" s="3" t="str">
        <f>IF(COUNTIF(U$19:U37,T38)=0,T38,"")</f>
        <v/>
      </c>
      <c r="V38" s="3" t="str">
        <f t="shared" si="35"/>
        <v>CHEST_ITEM_TYPE_T2_TANK,CHEST_ITEM_TYPE_T1_SHARD,CHEST_ITEM_TYPE_T2_SHARD,CHEST_ITEM_TYPE_T1_PART</v>
      </c>
      <c r="W38" s="13" t="str">
        <f t="shared" si="37"/>
        <v/>
      </c>
      <c r="X38" s="3" t="str">
        <f t="shared" si="38"/>
        <v/>
      </c>
      <c r="Y38" s="3" t="str">
        <f t="shared" si="39"/>
        <v>8.7%,28.8%,14.4%,48.1%</v>
      </c>
    </row>
    <row r="39" spans="2:25" x14ac:dyDescent="0.3">
      <c r="B39" s="2">
        <f>数据源!AU71</f>
        <v>2</v>
      </c>
      <c r="C39" s="2" t="str">
        <f>数据源!AV71</f>
        <v>T1LP6</v>
      </c>
      <c r="D39" s="2" t="str">
        <f>数据源!AW71</f>
        <v>部件</v>
      </c>
      <c r="E39" s="2">
        <f>数据源!AX71</f>
        <v>45</v>
      </c>
      <c r="F39" s="2">
        <f>数据源!AY71</f>
        <v>1.5</v>
      </c>
      <c r="G39" s="2">
        <f>数据源!AZ71</f>
        <v>1.7999999999999999E-2</v>
      </c>
      <c r="H39" s="2">
        <f>数据源!BA71</f>
        <v>2.5999999999999999E-2</v>
      </c>
      <c r="I39" s="2">
        <f>数据源!BB71</f>
        <v>260</v>
      </c>
      <c r="J39" s="3">
        <f t="shared" si="45"/>
        <v>1</v>
      </c>
      <c r="K39" s="3">
        <f t="shared" si="46"/>
        <v>2</v>
      </c>
      <c r="L39" s="3" t="str">
        <f t="shared" si="40"/>
        <v>部件</v>
      </c>
      <c r="M39" s="3">
        <f t="shared" ca="1" si="41"/>
        <v>91006</v>
      </c>
      <c r="N39" s="3" t="str">
        <f t="shared" ca="1" si="42"/>
        <v>11211,12211,13211,51111,52111,53111,51211,52211,53211,91001,91003,91005,91101,91103,91105,91201,91203,91205,91002,91004,91006</v>
      </c>
      <c r="O39" s="3" t="str">
        <f t="shared" si="43"/>
        <v>289,289,289,962,962,962,481,481,481,274,274,274,274,274,274,274,274,274,274,260,260</v>
      </c>
      <c r="P39" s="1" t="str">
        <f t="shared" si="44"/>
        <v>(1,1),(1,1),(1,1),(3,7),(3,7),(3,7),(2,4),(2,4),(2,4),(1,2),(1,2),(1,2),(1,2),(1,2),(1,2),(1,2),(1,2),(1,2),(1,2),(1,2),(1,2)</v>
      </c>
      <c r="Q39" s="3" t="str">
        <f>IF(D39="坦克碎片",VLOOKUP(C39,道具信息!$N$2:$O$291,2,FALSE)&amp;"碎片",VLOOKUP(C39,道具信息!$N$2:$O$291,2,FALSE))</f>
        <v>T1部件</v>
      </c>
      <c r="R39" s="3">
        <f t="shared" si="25"/>
        <v>4820</v>
      </c>
      <c r="S39" s="11">
        <f t="shared" si="26"/>
        <v>0.48099999999999998</v>
      </c>
      <c r="T39" s="3" t="str">
        <f>VLOOKUP(Q39,道具信息!$Q$3:$S$20,2,FALSE)</f>
        <v>CHEST_ITEM_TYPE_T1_PART</v>
      </c>
      <c r="U39" s="3" t="str">
        <f>IF(COUNTIF(U$19:U38,T39)=0,T39,"")</f>
        <v/>
      </c>
      <c r="V39" s="3" t="str">
        <f t="shared" si="35"/>
        <v>CHEST_ITEM_TYPE_T2_TANK,CHEST_ITEM_TYPE_T1_SHARD,CHEST_ITEM_TYPE_T2_SHARD,CHEST_ITEM_TYPE_T1_PART</v>
      </c>
      <c r="W39" s="13" t="str">
        <f t="shared" si="37"/>
        <v/>
      </c>
      <c r="X39" s="3" t="str">
        <f t="shared" si="38"/>
        <v/>
      </c>
      <c r="Y39" s="3" t="str">
        <f t="shared" si="39"/>
        <v>8.7%,28.8%,14.4%,48.1%</v>
      </c>
    </row>
    <row r="40" spans="2:25" x14ac:dyDescent="0.3">
      <c r="B40" s="2">
        <f>数据源!AU72</f>
        <v>2</v>
      </c>
      <c r="C40" s="2" t="str">
        <f>数据源!AV72</f>
        <v>T1MP2</v>
      </c>
      <c r="D40" s="2" t="str">
        <f>数据源!AW72</f>
        <v>部件</v>
      </c>
      <c r="E40" s="2">
        <f>数据源!AX72</f>
        <v>45</v>
      </c>
      <c r="F40" s="2">
        <f>数据源!AY72</f>
        <v>1.5</v>
      </c>
      <c r="G40" s="2">
        <f>数据源!AZ72</f>
        <v>1.7999999999999999E-2</v>
      </c>
      <c r="H40" s="2">
        <f>数据源!BA72</f>
        <v>2.5999999999999999E-2</v>
      </c>
      <c r="I40" s="2">
        <f>数据源!BB72</f>
        <v>260</v>
      </c>
      <c r="J40" s="3">
        <f t="shared" si="45"/>
        <v>1</v>
      </c>
      <c r="K40" s="3">
        <f t="shared" si="46"/>
        <v>2</v>
      </c>
      <c r="L40" s="3" t="str">
        <f t="shared" si="40"/>
        <v>部件</v>
      </c>
      <c r="M40" s="3">
        <f t="shared" ca="1" si="41"/>
        <v>91102</v>
      </c>
      <c r="N40" s="3" t="str">
        <f t="shared" ca="1" si="42"/>
        <v>11211,12211,13211,51111,52111,53111,51211,52211,53211,91001,91003,91005,91101,91103,91105,91201,91203,91205,91002,91004,91006,91102</v>
      </c>
      <c r="O40" s="3" t="str">
        <f t="shared" si="43"/>
        <v>289,289,289,962,962,962,481,481,481,274,274,274,274,274,274,274,274,274,274,260,260,260</v>
      </c>
      <c r="P40" s="1" t="str">
        <f t="shared" si="44"/>
        <v>(1,1),(1,1),(1,1),(3,7),(3,7),(3,7),(2,4),(2,4),(2,4),(1,2),(1,2),(1,2),(1,2),(1,2),(1,2),(1,2),(1,2),(1,2),(1,2),(1,2),(1,2),(1,2)</v>
      </c>
      <c r="Q40" s="3" t="str">
        <f>IF(D40="坦克碎片",VLOOKUP(C40,道具信息!$N$2:$O$291,2,FALSE)&amp;"碎片",VLOOKUP(C40,道具信息!$N$2:$O$291,2,FALSE))</f>
        <v>T1部件</v>
      </c>
      <c r="R40" s="3">
        <f t="shared" si="25"/>
        <v>4820</v>
      </c>
      <c r="S40" s="11">
        <f t="shared" si="26"/>
        <v>0.48099999999999998</v>
      </c>
      <c r="T40" s="3" t="str">
        <f>VLOOKUP(Q40,道具信息!$Q$3:$S$20,2,FALSE)</f>
        <v>CHEST_ITEM_TYPE_T1_PART</v>
      </c>
      <c r="U40" s="3" t="str">
        <f>IF(COUNTIF(U$19:U39,T40)=0,T40,"")</f>
        <v/>
      </c>
      <c r="V40" s="3" t="str">
        <f t="shared" si="35"/>
        <v>CHEST_ITEM_TYPE_T2_TANK,CHEST_ITEM_TYPE_T1_SHARD,CHEST_ITEM_TYPE_T2_SHARD,CHEST_ITEM_TYPE_T1_PART</v>
      </c>
      <c r="W40" s="13" t="str">
        <f t="shared" si="37"/>
        <v/>
      </c>
      <c r="X40" s="3" t="str">
        <f t="shared" si="38"/>
        <v/>
      </c>
      <c r="Y40" s="3" t="str">
        <f t="shared" si="39"/>
        <v>8.7%,28.8%,14.4%,48.1%</v>
      </c>
    </row>
    <row r="41" spans="2:25" x14ac:dyDescent="0.3">
      <c r="B41" s="2">
        <f>数据源!AU73</f>
        <v>2</v>
      </c>
      <c r="C41" s="2" t="str">
        <f>数据源!AV73</f>
        <v>T1MP4</v>
      </c>
      <c r="D41" s="2" t="str">
        <f>数据源!AW73</f>
        <v>部件</v>
      </c>
      <c r="E41" s="2">
        <f>数据源!AX73</f>
        <v>45</v>
      </c>
      <c r="F41" s="2">
        <f>数据源!AY73</f>
        <v>1.5</v>
      </c>
      <c r="G41" s="2">
        <f>数据源!AZ73</f>
        <v>1.7999999999999999E-2</v>
      </c>
      <c r="H41" s="2">
        <f>数据源!BA73</f>
        <v>2.5999999999999999E-2</v>
      </c>
      <c r="I41" s="2">
        <f>数据源!BB73</f>
        <v>260</v>
      </c>
      <c r="J41" s="3">
        <f t="shared" si="45"/>
        <v>1</v>
      </c>
      <c r="K41" s="3">
        <f t="shared" si="46"/>
        <v>2</v>
      </c>
      <c r="L41" s="3" t="str">
        <f t="shared" si="40"/>
        <v>部件</v>
      </c>
      <c r="M41" s="3">
        <f t="shared" ca="1" si="41"/>
        <v>91104</v>
      </c>
      <c r="N41" s="3" t="str">
        <f t="shared" ca="1" si="42"/>
        <v>11211,12211,13211,51111,52111,53111,51211,52211,53211,91001,91003,91005,91101,91103,91105,91201,91203,91205,91002,91004,91006,91102,91104</v>
      </c>
      <c r="O41" s="3" t="str">
        <f t="shared" si="43"/>
        <v>289,289,289,962,962,962,481,481,481,274,274,274,274,274,274,274,274,274,274,260,260,260,260</v>
      </c>
      <c r="P41" s="1" t="str">
        <f t="shared" si="44"/>
        <v>(1,1),(1,1),(1,1),(3,7),(3,7),(3,7),(2,4),(2,4),(2,4),(1,2),(1,2),(1,2),(1,2),(1,2),(1,2),(1,2),(1,2),(1,2),(1,2),(1,2),(1,2),(1,2),(1,2)</v>
      </c>
      <c r="Q41" s="3" t="str">
        <f>IF(D41="坦克碎片",VLOOKUP(C41,道具信息!$N$2:$O$291,2,FALSE)&amp;"碎片",VLOOKUP(C41,道具信息!$N$2:$O$291,2,FALSE))</f>
        <v>T1部件</v>
      </c>
      <c r="R41" s="3">
        <f t="shared" si="25"/>
        <v>4820</v>
      </c>
      <c r="S41" s="11">
        <f t="shared" si="26"/>
        <v>0.48099999999999998</v>
      </c>
      <c r="T41" s="3" t="str">
        <f>VLOOKUP(Q41,道具信息!$Q$3:$S$20,2,FALSE)</f>
        <v>CHEST_ITEM_TYPE_T1_PART</v>
      </c>
      <c r="U41" s="3" t="str">
        <f>IF(COUNTIF(U$19:U40,T41)=0,T41,"")</f>
        <v/>
      </c>
      <c r="V41" s="3" t="str">
        <f t="shared" si="35"/>
        <v>CHEST_ITEM_TYPE_T2_TANK,CHEST_ITEM_TYPE_T1_SHARD,CHEST_ITEM_TYPE_T2_SHARD,CHEST_ITEM_TYPE_T1_PART</v>
      </c>
      <c r="W41" s="13" t="str">
        <f t="shared" si="37"/>
        <v/>
      </c>
      <c r="X41" s="3" t="str">
        <f t="shared" si="38"/>
        <v/>
      </c>
      <c r="Y41" s="3" t="str">
        <f t="shared" si="39"/>
        <v>8.7%,28.8%,14.4%,48.1%</v>
      </c>
    </row>
    <row r="42" spans="2:25" x14ac:dyDescent="0.3">
      <c r="B42" s="2">
        <f>数据源!AU74</f>
        <v>2</v>
      </c>
      <c r="C42" s="2" t="str">
        <f>数据源!AV74</f>
        <v>T1MP6</v>
      </c>
      <c r="D42" s="2" t="str">
        <f>数据源!AW74</f>
        <v>部件</v>
      </c>
      <c r="E42" s="2">
        <f>数据源!AX74</f>
        <v>45</v>
      </c>
      <c r="F42" s="2">
        <f>数据源!AY74</f>
        <v>1.5</v>
      </c>
      <c r="G42" s="2">
        <f>数据源!AZ74</f>
        <v>1.7999999999999999E-2</v>
      </c>
      <c r="H42" s="2">
        <f>数据源!BA74</f>
        <v>2.5999999999999999E-2</v>
      </c>
      <c r="I42" s="2">
        <f>数据源!BB74</f>
        <v>260</v>
      </c>
      <c r="J42" s="3">
        <f t="shared" si="45"/>
        <v>1</v>
      </c>
      <c r="K42" s="3">
        <f t="shared" si="46"/>
        <v>2</v>
      </c>
      <c r="L42" s="3" t="str">
        <f t="shared" si="40"/>
        <v>部件</v>
      </c>
      <c r="M42" s="3">
        <f t="shared" ca="1" si="41"/>
        <v>91106</v>
      </c>
      <c r="N42" s="3" t="str">
        <f t="shared" ca="1" si="42"/>
        <v>11211,12211,13211,51111,52111,53111,51211,52211,53211,91001,91003,91005,91101,91103,91105,91201,91203,91205,91002,91004,91006,91102,91104,91106</v>
      </c>
      <c r="O42" s="3" t="str">
        <f t="shared" si="43"/>
        <v>289,289,289,962,962,962,481,481,481,274,274,274,274,274,274,274,274,274,274,260,260,260,260,260</v>
      </c>
      <c r="P42" s="1" t="str">
        <f t="shared" si="44"/>
        <v>(1,1),(1,1),(1,1),(3,7),(3,7),(3,7),(2,4),(2,4),(2,4),(1,2),(1,2),(1,2),(1,2),(1,2),(1,2),(1,2),(1,2),(1,2),(1,2),(1,2),(1,2),(1,2),(1,2),(1,2)</v>
      </c>
      <c r="Q42" s="3" t="str">
        <f>IF(D42="坦克碎片",VLOOKUP(C42,道具信息!$N$2:$O$291,2,FALSE)&amp;"碎片",VLOOKUP(C42,道具信息!$N$2:$O$291,2,FALSE))</f>
        <v>T1部件</v>
      </c>
      <c r="R42" s="3">
        <f t="shared" si="25"/>
        <v>4820</v>
      </c>
      <c r="S42" s="11">
        <f t="shared" si="26"/>
        <v>0.48099999999999998</v>
      </c>
      <c r="T42" s="3" t="str">
        <f>VLOOKUP(Q42,道具信息!$Q$3:$S$20,2,FALSE)</f>
        <v>CHEST_ITEM_TYPE_T1_PART</v>
      </c>
      <c r="U42" s="3" t="str">
        <f>IF(COUNTIF(U$19:U41,T42)=0,T42,"")</f>
        <v/>
      </c>
      <c r="V42" s="3" t="str">
        <f t="shared" si="35"/>
        <v>CHEST_ITEM_TYPE_T2_TANK,CHEST_ITEM_TYPE_T1_SHARD,CHEST_ITEM_TYPE_T2_SHARD,CHEST_ITEM_TYPE_T1_PART</v>
      </c>
      <c r="W42" s="13" t="str">
        <f t="shared" si="37"/>
        <v/>
      </c>
      <c r="X42" s="3" t="str">
        <f t="shared" si="38"/>
        <v/>
      </c>
      <c r="Y42" s="3" t="str">
        <f t="shared" si="39"/>
        <v>8.7%,28.8%,14.4%,48.1%</v>
      </c>
    </row>
    <row r="43" spans="2:25" x14ac:dyDescent="0.3">
      <c r="B43" s="2">
        <f>数据源!AU75</f>
        <v>2</v>
      </c>
      <c r="C43" s="2" t="str">
        <f>数据源!AV75</f>
        <v>T1HP2</v>
      </c>
      <c r="D43" s="2" t="str">
        <f>数据源!AW75</f>
        <v>部件</v>
      </c>
      <c r="E43" s="2">
        <f>数据源!AX75</f>
        <v>45</v>
      </c>
      <c r="F43" s="2">
        <f>数据源!AY75</f>
        <v>1.5</v>
      </c>
      <c r="G43" s="2">
        <f>数据源!AZ75</f>
        <v>1.7999999999999999E-2</v>
      </c>
      <c r="H43" s="2">
        <f>数据源!BA75</f>
        <v>2.5999999999999999E-2</v>
      </c>
      <c r="I43" s="2">
        <f>数据源!BB75</f>
        <v>260</v>
      </c>
      <c r="J43" s="3">
        <f t="shared" si="45"/>
        <v>1</v>
      </c>
      <c r="K43" s="3">
        <f t="shared" si="46"/>
        <v>2</v>
      </c>
      <c r="L43" s="3" t="str">
        <f t="shared" si="40"/>
        <v>部件</v>
      </c>
      <c r="M43" s="3">
        <f t="shared" ca="1" si="41"/>
        <v>91202</v>
      </c>
      <c r="N43" s="3" t="str">
        <f t="shared" ca="1" si="42"/>
        <v>11211,12211,13211,51111,52111,53111,51211,52211,53211,91001,91003,91005,91101,91103,91105,91201,91203,91205,91002,91004,91006,91102,91104,91106,91202</v>
      </c>
      <c r="O43" s="3" t="str">
        <f t="shared" si="43"/>
        <v>289,289,289,962,962,962,481,481,481,274,274,274,274,274,274,274,274,274,274,260,260,260,260,260,260</v>
      </c>
      <c r="P43" s="1" t="str">
        <f t="shared" si="44"/>
        <v>(1,1),(1,1),(1,1),(3,7),(3,7),(3,7),(2,4),(2,4),(2,4),(1,2),(1,2),(1,2),(1,2),(1,2),(1,2),(1,2),(1,2),(1,2),(1,2),(1,2),(1,2),(1,2),(1,2),(1,2),(1,2)</v>
      </c>
      <c r="Q43" s="3" t="str">
        <f>IF(D43="坦克碎片",VLOOKUP(C43,道具信息!$N$2:$O$291,2,FALSE)&amp;"碎片",VLOOKUP(C43,道具信息!$N$2:$O$291,2,FALSE))</f>
        <v>T1部件</v>
      </c>
      <c r="R43" s="3">
        <f t="shared" si="25"/>
        <v>4820</v>
      </c>
      <c r="S43" s="11">
        <f t="shared" si="26"/>
        <v>0.48099999999999998</v>
      </c>
      <c r="T43" s="3" t="str">
        <f>VLOOKUP(Q43,道具信息!$Q$3:$S$20,2,FALSE)</f>
        <v>CHEST_ITEM_TYPE_T1_PART</v>
      </c>
      <c r="U43" s="3" t="str">
        <f>IF(COUNTIF(U$19:U42,T43)=0,T43,"")</f>
        <v/>
      </c>
      <c r="V43" s="3" t="str">
        <f t="shared" si="35"/>
        <v>CHEST_ITEM_TYPE_T2_TANK,CHEST_ITEM_TYPE_T1_SHARD,CHEST_ITEM_TYPE_T2_SHARD,CHEST_ITEM_TYPE_T1_PART</v>
      </c>
      <c r="W43" s="13" t="str">
        <f t="shared" si="37"/>
        <v/>
      </c>
      <c r="X43" s="3" t="str">
        <f t="shared" si="38"/>
        <v/>
      </c>
      <c r="Y43" s="3" t="str">
        <f t="shared" si="39"/>
        <v>8.7%,28.8%,14.4%,48.1%</v>
      </c>
    </row>
    <row r="44" spans="2:25" x14ac:dyDescent="0.3">
      <c r="B44" s="2">
        <f>数据源!AU76</f>
        <v>2</v>
      </c>
      <c r="C44" s="2" t="str">
        <f>数据源!AV76</f>
        <v>T1HP4</v>
      </c>
      <c r="D44" s="2" t="str">
        <f>数据源!AW76</f>
        <v>部件</v>
      </c>
      <c r="E44" s="2">
        <f>数据源!AX76</f>
        <v>45</v>
      </c>
      <c r="F44" s="2">
        <f>数据源!AY76</f>
        <v>1.5</v>
      </c>
      <c r="G44" s="2">
        <f>数据源!AZ76</f>
        <v>1.7999999999999999E-2</v>
      </c>
      <c r="H44" s="2">
        <f>数据源!BA76</f>
        <v>2.5999999999999999E-2</v>
      </c>
      <c r="I44" s="2">
        <f>数据源!BB76</f>
        <v>260</v>
      </c>
      <c r="J44" s="3">
        <f t="shared" si="45"/>
        <v>1</v>
      </c>
      <c r="K44" s="3">
        <f t="shared" si="46"/>
        <v>2</v>
      </c>
      <c r="L44" s="3" t="str">
        <f t="shared" si="40"/>
        <v>部件</v>
      </c>
      <c r="M44" s="3">
        <f t="shared" ca="1" si="41"/>
        <v>91204</v>
      </c>
      <c r="N44" s="3" t="str">
        <f t="shared" ca="1" si="42"/>
        <v>11211,12211,13211,51111,52111,53111,51211,52211,53211,91001,91003,91005,91101,91103,91105,91201,91203,91205,91002,91004,91006,91102,91104,91106,91202,91204</v>
      </c>
      <c r="O44" s="3" t="str">
        <f t="shared" si="43"/>
        <v>289,289,289,962,962,962,481,481,481,274,274,274,274,274,274,274,274,274,274,260,260,260,260,260,260,260</v>
      </c>
      <c r="P44" s="1" t="str">
        <f t="shared" si="44"/>
        <v>(1,1),(1,1),(1,1),(3,7),(3,7),(3,7),(2,4),(2,4),(2,4),(1,2),(1,2),(1,2),(1,2),(1,2),(1,2),(1,2),(1,2),(1,2),(1,2),(1,2),(1,2),(1,2),(1,2),(1,2),(1,2),(1,2)</v>
      </c>
      <c r="Q44" s="3" t="str">
        <f>IF(D44="坦克碎片",VLOOKUP(C44,道具信息!$N$2:$O$291,2,FALSE)&amp;"碎片",VLOOKUP(C44,道具信息!$N$2:$O$291,2,FALSE))</f>
        <v>T1部件</v>
      </c>
      <c r="R44" s="3">
        <f t="shared" si="25"/>
        <v>4820</v>
      </c>
      <c r="S44" s="11">
        <f t="shared" si="26"/>
        <v>0.48099999999999998</v>
      </c>
      <c r="T44" s="3" t="str">
        <f>VLOOKUP(Q44,道具信息!$Q$3:$S$20,2,FALSE)</f>
        <v>CHEST_ITEM_TYPE_T1_PART</v>
      </c>
      <c r="U44" s="3" t="str">
        <f>IF(COUNTIF(U$19:U43,T44)=0,T44,"")</f>
        <v/>
      </c>
      <c r="V44" s="3" t="str">
        <f t="shared" si="35"/>
        <v>CHEST_ITEM_TYPE_T2_TANK,CHEST_ITEM_TYPE_T1_SHARD,CHEST_ITEM_TYPE_T2_SHARD,CHEST_ITEM_TYPE_T1_PART</v>
      </c>
      <c r="W44" s="13" t="str">
        <f t="shared" si="37"/>
        <v/>
      </c>
      <c r="X44" s="3" t="str">
        <f t="shared" si="38"/>
        <v/>
      </c>
      <c r="Y44" s="3" t="str">
        <f t="shared" si="39"/>
        <v>8.7%,28.8%,14.4%,48.1%</v>
      </c>
    </row>
    <row r="45" spans="2:25" x14ac:dyDescent="0.3">
      <c r="B45" s="2">
        <f>数据源!AU77</f>
        <v>2</v>
      </c>
      <c r="C45" s="2" t="str">
        <f>数据源!AV77</f>
        <v>T1HP6</v>
      </c>
      <c r="D45" s="2" t="str">
        <f>数据源!AW77</f>
        <v>部件</v>
      </c>
      <c r="E45" s="2">
        <f>数据源!AX77</f>
        <v>45</v>
      </c>
      <c r="F45" s="2">
        <f>数据源!AY77</f>
        <v>1.5</v>
      </c>
      <c r="G45" s="2">
        <f>数据源!AZ77</f>
        <v>1.7999999999999999E-2</v>
      </c>
      <c r="H45" s="2">
        <f>数据源!BA77</f>
        <v>2.5999999999999999E-2</v>
      </c>
      <c r="I45" s="2">
        <f>数据源!BB77</f>
        <v>260</v>
      </c>
      <c r="J45" s="3">
        <f t="shared" si="45"/>
        <v>1</v>
      </c>
      <c r="K45" s="3">
        <f t="shared" si="46"/>
        <v>2</v>
      </c>
      <c r="L45" s="3" t="str">
        <f t="shared" si="40"/>
        <v>部件</v>
      </c>
      <c r="M45" s="3">
        <f t="shared" ca="1" si="41"/>
        <v>91206</v>
      </c>
      <c r="N45" s="3" t="str">
        <f t="shared" ca="1" si="42"/>
        <v>11211,12211,13211,51111,52111,53111,51211,52211,53211,91001,91003,91005,91101,91103,91105,91201,91203,91205,91002,91004,91006,91102,91104,91106,91202,91204,91206</v>
      </c>
      <c r="O45" s="3" t="str">
        <f t="shared" si="43"/>
        <v>289,289,289,962,962,962,481,481,481,274,274,274,274,274,274,274,274,274,274,260,260,260,260,260,260,260,260</v>
      </c>
      <c r="P45" s="1" t="str">
        <f t="shared" si="44"/>
        <v>(1,1),(1,1),(1,1),(3,7),(3,7),(3,7),(2,4),(2,4),(2,4),(1,2),(1,2),(1,2),(1,2),(1,2),(1,2),(1,2),(1,2),(1,2),(1,2),(1,2),(1,2),(1,2),(1,2),(1,2),(1,2),(1,2),(1,2)</v>
      </c>
      <c r="Q45" s="3" t="str">
        <f>IF(D45="坦克碎片",VLOOKUP(C45,道具信息!$N$2:$O$291,2,FALSE)&amp;"碎片",VLOOKUP(C45,道具信息!$N$2:$O$291,2,FALSE))</f>
        <v>T1部件</v>
      </c>
      <c r="R45" s="3">
        <f t="shared" si="25"/>
        <v>4820</v>
      </c>
      <c r="S45" s="11">
        <f t="shared" si="26"/>
        <v>0.48099999999999998</v>
      </c>
      <c r="T45" s="3" t="str">
        <f>VLOOKUP(Q45,道具信息!$Q$3:$S$20,2,FALSE)</f>
        <v>CHEST_ITEM_TYPE_T1_PART</v>
      </c>
      <c r="U45" s="3" t="str">
        <f>IF(COUNTIF(U$19:U44,T45)=0,T45,"")</f>
        <v/>
      </c>
      <c r="V45" s="3" t="str">
        <f t="shared" si="35"/>
        <v>CHEST_ITEM_TYPE_T2_TANK,CHEST_ITEM_TYPE_T1_SHARD,CHEST_ITEM_TYPE_T2_SHARD,CHEST_ITEM_TYPE_T1_PART</v>
      </c>
      <c r="W45" s="13" t="str">
        <f t="shared" si="37"/>
        <v/>
      </c>
      <c r="X45" s="3" t="str">
        <f t="shared" si="38"/>
        <v/>
      </c>
      <c r="Y45" s="3" t="str">
        <f t="shared" si="39"/>
        <v>8.7%,28.8%,14.4%,48.1%</v>
      </c>
    </row>
    <row r="46" spans="2:25" x14ac:dyDescent="0.3">
      <c r="N46" s="3" t="str">
        <f ca="1">"["&amp;N45&amp;"]"</f>
        <v>[11211,12211,13211,51111,52111,53111,51211,52211,53211,91001,91003,91005,91101,91103,91105,91201,91203,91205,91002,91004,91006,91102,91104,91106,91202,91204,91206]</v>
      </c>
      <c r="O46" s="3" t="str">
        <f>"["&amp;O45&amp;"]"</f>
        <v>[289,289,289,962,962,962,481,481,481,274,274,274,274,274,274,274,274,274,274,260,260,260,260,260,260,260,260]</v>
      </c>
      <c r="P46" s="3" t="str">
        <f>"["&amp;P45&amp;"]"</f>
        <v>[(1,1),(1,1),(1,1),(3,7),(3,7),(3,7),(2,4),(2,4),(2,4),(1,2),(1,2),(1,2),(1,2),(1,2),(1,2),(1,2),(1,2),(1,2),(1,2),(1,2),(1,2),(1,2),(1,2),(1,2),(1,2),(1,2),(1,2)]</v>
      </c>
      <c r="S46" s="11"/>
      <c r="V46" s="3" t="str">
        <f>"["&amp;V45&amp;"]"</f>
        <v>[CHEST_ITEM_TYPE_T2_TANK,CHEST_ITEM_TYPE_T1_SHARD,CHEST_ITEM_TYPE_T2_SHARD,CHEST_ITEM_TYPE_T1_PART]</v>
      </c>
      <c r="Y46" s="3" t="str">
        <f>"["&amp;Y45&amp;"]"</f>
        <v>[8.7%,28.8%,14.4%,48.1%]</v>
      </c>
    </row>
    <row r="47" spans="2:25" x14ac:dyDescent="0.3">
      <c r="S47" s="11"/>
    </row>
    <row r="48" spans="2:25" x14ac:dyDescent="0.3">
      <c r="B48" s="2" t="str">
        <f>数据源!AU80</f>
        <v>联赛等级</v>
      </c>
      <c r="C48" s="2" t="str">
        <f>数据源!AV80</f>
        <v>道具名称</v>
      </c>
      <c r="D48" s="2" t="str">
        <f>数据源!AW80</f>
        <v>对应大类</v>
      </c>
      <c r="E48" s="2" t="str">
        <f>数据源!AX80</f>
        <v>道具价值</v>
      </c>
      <c r="F48" s="2" t="str">
        <f>数据源!AY80</f>
        <v>抽取个数</v>
      </c>
      <c r="G48" s="2" t="str">
        <f>数据源!AZ80</f>
        <v>价值比例</v>
      </c>
      <c r="H48" s="2" t="str">
        <f>数据源!BA80</f>
        <v>产出概率</v>
      </c>
      <c r="I48" s="2" t="str">
        <f>数据源!BB80</f>
        <v>权重值</v>
      </c>
      <c r="J48" s="7" t="s">
        <v>234</v>
      </c>
      <c r="K48" s="7" t="s">
        <v>235</v>
      </c>
      <c r="L48" s="3" t="s">
        <v>222</v>
      </c>
      <c r="M48" s="3" t="s">
        <v>152</v>
      </c>
      <c r="N48" s="3" t="s">
        <v>224</v>
      </c>
      <c r="O48" s="3" t="s">
        <v>225</v>
      </c>
      <c r="P48" s="3" t="s">
        <v>226</v>
      </c>
      <c r="Q48" s="8" t="s">
        <v>244</v>
      </c>
      <c r="R48" s="8" t="s">
        <v>245</v>
      </c>
      <c r="S48" s="8" t="s">
        <v>246</v>
      </c>
    </row>
    <row r="49" spans="2:25" x14ac:dyDescent="0.3">
      <c r="B49" s="2">
        <f>数据源!AU81</f>
        <v>3</v>
      </c>
      <c r="C49" s="2" t="str">
        <f>数据源!AV81</f>
        <v>二号</v>
      </c>
      <c r="D49" s="2" t="str">
        <f>数据源!AW81</f>
        <v>坦克</v>
      </c>
      <c r="E49" s="2">
        <f>数据源!AX81</f>
        <v>230</v>
      </c>
      <c r="F49" s="2">
        <f>数据源!AY81</f>
        <v>1</v>
      </c>
      <c r="G49" s="2">
        <f>数据源!AZ81</f>
        <v>3.6999999999999998E-2</v>
      </c>
      <c r="H49" s="2">
        <f>数据源!BA81</f>
        <v>1.5684782608695651E-2</v>
      </c>
      <c r="I49" s="2">
        <f>数据源!BB81</f>
        <v>157</v>
      </c>
      <c r="J49" s="3">
        <f>ROUNDUP(IF(F49&gt;1,F49-ROUNDDOWN(SQRT(F49),0),F49),0)</f>
        <v>1</v>
      </c>
      <c r="K49" s="3">
        <f>F49*2-J49</f>
        <v>1</v>
      </c>
      <c r="L49" s="3" t="str">
        <f>RIGHT(D49,2)</f>
        <v>坦克</v>
      </c>
      <c r="M49" s="3">
        <f t="shared" ref="M49:M78" ca="1" si="47">IF(OR(L49="坦克",L49="碎片"),VLOOKUP(C49,INDIRECT("坦克ID"),MATCH(L49&amp;"ID",INDIRECT("坦克标头"),0),FALSE),VLOOKUP(C49,INDIRECT(L49&amp;"ID"),2,FALSE))</f>
        <v>11211</v>
      </c>
      <c r="N49" s="3">
        <f ca="1">M49</f>
        <v>11211</v>
      </c>
      <c r="O49" s="3">
        <f>I49</f>
        <v>157</v>
      </c>
      <c r="P49" s="1" t="str">
        <f>"("&amp;J49&amp;","&amp;K49&amp;")"</f>
        <v>(1,1)</v>
      </c>
      <c r="Q49" s="3" t="str">
        <f>IF(D49="坦克碎片",VLOOKUP(C49,道具信息!$N$2:$O$291,2,FALSE)&amp;"碎片",VLOOKUP(C49,道具信息!$N$2:$O$291,2,FALSE))</f>
        <v>T2坦克</v>
      </c>
      <c r="R49" s="3">
        <f t="shared" ref="R49:R87" si="48">SUMIFS(I:I,Q:Q,Q49,B:B,B49)</f>
        <v>579</v>
      </c>
      <c r="S49" s="11">
        <f t="shared" ref="S49:S87" si="49">ROUND(R49/SUMIF(B:B,B49,I:I),3)</f>
        <v>5.8000000000000003E-2</v>
      </c>
      <c r="T49" s="3" t="str">
        <f>VLOOKUP(Q49,道具信息!$Q$3:$S$20,2,FALSE)</f>
        <v>CHEST_ITEM_TYPE_T2_TANK</v>
      </c>
      <c r="U49" s="3" t="str">
        <f>T49</f>
        <v>CHEST_ITEM_TYPE_T2_TANK</v>
      </c>
      <c r="V49" s="3" t="str">
        <f>U49</f>
        <v>CHEST_ITEM_TYPE_T2_TANK</v>
      </c>
      <c r="W49" s="13">
        <f>IF(U49&lt;&gt;"",ROUND(S49*100%,3),"")</f>
        <v>5.8000000000000003E-2</v>
      </c>
      <c r="X49" s="3" t="str">
        <f>TEXT(W49,"0.0%")</f>
        <v>5.8%</v>
      </c>
      <c r="Y49" s="3" t="str">
        <f>X49</f>
        <v>5.8%</v>
      </c>
    </row>
    <row r="50" spans="2:25" x14ac:dyDescent="0.3">
      <c r="B50" s="2">
        <f>数据源!AU82</f>
        <v>3</v>
      </c>
      <c r="C50" s="2" t="str">
        <f>数据源!AV82</f>
        <v>T-34</v>
      </c>
      <c r="D50" s="2" t="str">
        <f>数据源!AW82</f>
        <v>坦克</v>
      </c>
      <c r="E50" s="2">
        <f>数据源!AX82</f>
        <v>230</v>
      </c>
      <c r="F50" s="2">
        <f>数据源!AY82</f>
        <v>1</v>
      </c>
      <c r="G50" s="2">
        <f>数据源!AZ82</f>
        <v>3.6999999999999998E-2</v>
      </c>
      <c r="H50" s="2">
        <f>数据源!BA82</f>
        <v>1.5684782608695651E-2</v>
      </c>
      <c r="I50" s="2">
        <f>数据源!BB82</f>
        <v>157</v>
      </c>
      <c r="J50" s="3">
        <f t="shared" ref="J50:J78" si="50">ROUNDUP(IF(F50&gt;1,F50-ROUNDDOWN(SQRT(F50),0),F50),0)</f>
        <v>1</v>
      </c>
      <c r="K50" s="3">
        <f t="shared" ref="K50:K78" si="51">F50*2-J50</f>
        <v>1</v>
      </c>
      <c r="L50" s="3" t="str">
        <f t="shared" ref="L50:L78" si="52">RIGHT(D50,2)</f>
        <v>坦克</v>
      </c>
      <c r="M50" s="3">
        <f t="shared" ca="1" si="47"/>
        <v>12211</v>
      </c>
      <c r="N50" s="3" t="str">
        <f t="shared" ref="N50:N78" ca="1" si="53">N49&amp;","&amp;M50</f>
        <v>11211,12211</v>
      </c>
      <c r="O50" s="3" t="str">
        <f>O49&amp;","&amp;I50</f>
        <v>157,157</v>
      </c>
      <c r="P50" s="1" t="str">
        <f>P49&amp;","&amp;"("&amp;J50&amp;","&amp;K50&amp;")"</f>
        <v>(1,1),(1,1)</v>
      </c>
      <c r="Q50" s="3" t="str">
        <f>IF(D50="坦克碎片",VLOOKUP(C50,道具信息!$N$2:$O$291,2,FALSE)&amp;"碎片",VLOOKUP(C50,道具信息!$N$2:$O$291,2,FALSE))</f>
        <v>T2坦克</v>
      </c>
      <c r="R50" s="3">
        <f t="shared" si="48"/>
        <v>579</v>
      </c>
      <c r="S50" s="11">
        <f t="shared" si="49"/>
        <v>5.8000000000000003E-2</v>
      </c>
      <c r="T50" s="3" t="str">
        <f>VLOOKUP(Q50,道具信息!$Q$3:$S$20,2,FALSE)</f>
        <v>CHEST_ITEM_TYPE_T2_TANK</v>
      </c>
      <c r="U50" s="3" t="str">
        <f>IF(COUNTIF(U$49:U49,T50)=0,T50,"")</f>
        <v/>
      </c>
      <c r="V50" s="3" t="str">
        <f>IF(U50&lt;&gt;"",V49&amp;","&amp;U50,V49)</f>
        <v>CHEST_ITEM_TYPE_T2_TANK</v>
      </c>
      <c r="W50" s="13" t="str">
        <f t="shared" ref="W50:W56" si="54">IF(U50&lt;&gt;"",ROUND(S50*100%,3),"")</f>
        <v/>
      </c>
      <c r="X50" s="3" t="str">
        <f t="shared" ref="X50:X56" si="55">TEXT(W50,"0.0%")</f>
        <v/>
      </c>
      <c r="Y50" s="3" t="str">
        <f>IF(X50&lt;&gt;"",Y49&amp;","&amp;X50,Y49)</f>
        <v>5.8%</v>
      </c>
    </row>
    <row r="51" spans="2:25" x14ac:dyDescent="0.3">
      <c r="B51" s="2">
        <f>数据源!AU83</f>
        <v>3</v>
      </c>
      <c r="C51" s="2" t="str">
        <f>数据源!AV83</f>
        <v>KV-1</v>
      </c>
      <c r="D51" s="2" t="str">
        <f>数据源!AW83</f>
        <v>坦克</v>
      </c>
      <c r="E51" s="2">
        <f>数据源!AX83</f>
        <v>230</v>
      </c>
      <c r="F51" s="2">
        <f>数据源!AY83</f>
        <v>1</v>
      </c>
      <c r="G51" s="2">
        <f>数据源!AZ83</f>
        <v>3.6999999999999998E-2</v>
      </c>
      <c r="H51" s="2">
        <f>数据源!BA83</f>
        <v>1.5684782608695651E-2</v>
      </c>
      <c r="I51" s="2">
        <f>数据源!BB83</f>
        <v>157</v>
      </c>
      <c r="J51" s="3">
        <f t="shared" si="50"/>
        <v>1</v>
      </c>
      <c r="K51" s="3">
        <f t="shared" si="51"/>
        <v>1</v>
      </c>
      <c r="L51" s="3" t="str">
        <f t="shared" si="52"/>
        <v>坦克</v>
      </c>
      <c r="M51" s="3">
        <f t="shared" ca="1" si="47"/>
        <v>13211</v>
      </c>
      <c r="N51" s="3" t="str">
        <f t="shared" ca="1" si="53"/>
        <v>11211,12211,13211</v>
      </c>
      <c r="O51" s="3" t="str">
        <f t="shared" ref="O51:O78" si="56">O50&amp;","&amp;I51</f>
        <v>157,157,157</v>
      </c>
      <c r="P51" s="1" t="str">
        <f t="shared" ref="P51:P78" si="57">P50&amp;","&amp;"("&amp;J51&amp;","&amp;K51&amp;")"</f>
        <v>(1,1),(1,1),(1,1)</v>
      </c>
      <c r="Q51" s="3" t="str">
        <f>IF(D51="坦克碎片",VLOOKUP(C51,道具信息!$N$2:$O$291,2,FALSE)&amp;"碎片",VLOOKUP(C51,道具信息!$N$2:$O$291,2,FALSE))</f>
        <v>T2坦克</v>
      </c>
      <c r="R51" s="3">
        <f t="shared" si="48"/>
        <v>579</v>
      </c>
      <c r="S51" s="11">
        <f t="shared" si="49"/>
        <v>5.8000000000000003E-2</v>
      </c>
      <c r="T51" s="3" t="str">
        <f>VLOOKUP(Q51,道具信息!$Q$3:$S$20,2,FALSE)</f>
        <v>CHEST_ITEM_TYPE_T2_TANK</v>
      </c>
      <c r="U51" s="3" t="str">
        <f>IF(COUNTIF(U$49:U50,T51)=0,T51,"")</f>
        <v/>
      </c>
      <c r="V51" s="3" t="str">
        <f t="shared" ref="V51:V57" si="58">IF(U51&lt;&gt;"",V50&amp;","&amp;U51,V50)</f>
        <v>CHEST_ITEM_TYPE_T2_TANK</v>
      </c>
      <c r="W51" s="13" t="str">
        <f t="shared" si="54"/>
        <v/>
      </c>
      <c r="X51" s="3" t="str">
        <f t="shared" si="55"/>
        <v/>
      </c>
      <c r="Y51" s="3" t="str">
        <f t="shared" ref="Y51:Y57" si="59">IF(X51&lt;&gt;"",Y50&amp;","&amp;X51,Y50)</f>
        <v>5.8%</v>
      </c>
    </row>
    <row r="52" spans="2:25" x14ac:dyDescent="0.3">
      <c r="B52" s="2">
        <f>数据源!AU84</f>
        <v>3</v>
      </c>
      <c r="C52" s="2" t="str">
        <f>数据源!AV84</f>
        <v>Puma</v>
      </c>
      <c r="D52" s="2" t="str">
        <f>数据源!AW84</f>
        <v>坦克</v>
      </c>
      <c r="E52" s="2">
        <f>数据源!AX84</f>
        <v>1000</v>
      </c>
      <c r="F52" s="2">
        <f>数据源!AY84</f>
        <v>1</v>
      </c>
      <c r="G52" s="2">
        <f>数据源!AZ84</f>
        <v>3.6999999999999998E-2</v>
      </c>
      <c r="H52" s="2">
        <f>数据源!BA84</f>
        <v>3.6075E-3</v>
      </c>
      <c r="I52" s="2">
        <f>数据源!BB84</f>
        <v>36</v>
      </c>
      <c r="J52" s="3">
        <f t="shared" si="50"/>
        <v>1</v>
      </c>
      <c r="K52" s="3">
        <f t="shared" si="51"/>
        <v>1</v>
      </c>
      <c r="L52" s="3" t="str">
        <f t="shared" si="52"/>
        <v>坦克</v>
      </c>
      <c r="M52" s="3">
        <f t="shared" ca="1" si="47"/>
        <v>11221</v>
      </c>
      <c r="N52" s="3" t="str">
        <f t="shared" ca="1" si="53"/>
        <v>11211,12211,13211,11221</v>
      </c>
      <c r="O52" s="3" t="str">
        <f t="shared" si="56"/>
        <v>157,157,157,36</v>
      </c>
      <c r="P52" s="1" t="str">
        <f t="shared" si="57"/>
        <v>(1,1),(1,1),(1,1),(1,1)</v>
      </c>
      <c r="Q52" s="3" t="str">
        <f>IF(D52="坦克碎片",VLOOKUP(C52,道具信息!$N$2:$O$291,2,FALSE)&amp;"碎片",VLOOKUP(C52,道具信息!$N$2:$O$291,2,FALSE))</f>
        <v>T2坦克</v>
      </c>
      <c r="R52" s="3">
        <f t="shared" si="48"/>
        <v>579</v>
      </c>
      <c r="S52" s="11">
        <f t="shared" si="49"/>
        <v>5.8000000000000003E-2</v>
      </c>
      <c r="T52" s="3" t="str">
        <f>VLOOKUP(Q52,道具信息!$Q$3:$S$20,2,FALSE)</f>
        <v>CHEST_ITEM_TYPE_T2_TANK</v>
      </c>
      <c r="U52" s="3" t="str">
        <f>IF(COUNTIF(U$49:U51,T52)=0,T52,"")</f>
        <v/>
      </c>
      <c r="V52" s="3" t="str">
        <f t="shared" si="58"/>
        <v>CHEST_ITEM_TYPE_T2_TANK</v>
      </c>
      <c r="W52" s="13" t="str">
        <f t="shared" si="54"/>
        <v/>
      </c>
      <c r="X52" s="3" t="str">
        <f t="shared" si="55"/>
        <v/>
      </c>
      <c r="Y52" s="3" t="str">
        <f t="shared" si="59"/>
        <v>5.8%</v>
      </c>
    </row>
    <row r="53" spans="2:25" x14ac:dyDescent="0.3">
      <c r="B53" s="2">
        <f>数据源!AU85</f>
        <v>3</v>
      </c>
      <c r="C53" s="2" t="str">
        <f>数据源!AV85</f>
        <v>四号</v>
      </c>
      <c r="D53" s="2" t="str">
        <f>数据源!AW85</f>
        <v>坦克</v>
      </c>
      <c r="E53" s="2">
        <f>数据源!AX85</f>
        <v>1000</v>
      </c>
      <c r="F53" s="2">
        <f>数据源!AY85</f>
        <v>1</v>
      </c>
      <c r="G53" s="2">
        <f>数据源!AZ85</f>
        <v>3.6999999999999998E-2</v>
      </c>
      <c r="H53" s="2">
        <f>数据源!BA85</f>
        <v>3.6075E-3</v>
      </c>
      <c r="I53" s="2">
        <f>数据源!BB85</f>
        <v>36</v>
      </c>
      <c r="J53" s="3">
        <f t="shared" si="50"/>
        <v>1</v>
      </c>
      <c r="K53" s="3">
        <f t="shared" si="51"/>
        <v>1</v>
      </c>
      <c r="L53" s="3" t="str">
        <f t="shared" si="52"/>
        <v>坦克</v>
      </c>
      <c r="M53" s="3">
        <f t="shared" ca="1" si="47"/>
        <v>12221</v>
      </c>
      <c r="N53" s="3" t="str">
        <f t="shared" ca="1" si="53"/>
        <v>11211,12211,13211,11221,12221</v>
      </c>
      <c r="O53" s="3" t="str">
        <f t="shared" si="56"/>
        <v>157,157,157,36,36</v>
      </c>
      <c r="P53" s="1" t="str">
        <f t="shared" si="57"/>
        <v>(1,1),(1,1),(1,1),(1,1),(1,1)</v>
      </c>
      <c r="Q53" s="3" t="str">
        <f>IF(D53="坦克碎片",VLOOKUP(C53,道具信息!$N$2:$O$291,2,FALSE)&amp;"碎片",VLOOKUP(C53,道具信息!$N$2:$O$291,2,FALSE))</f>
        <v>T2坦克</v>
      </c>
      <c r="R53" s="3">
        <f t="shared" si="48"/>
        <v>579</v>
      </c>
      <c r="S53" s="11">
        <f t="shared" si="49"/>
        <v>5.8000000000000003E-2</v>
      </c>
      <c r="T53" s="3" t="str">
        <f>VLOOKUP(Q53,道具信息!$Q$3:$S$20,2,FALSE)</f>
        <v>CHEST_ITEM_TYPE_T2_TANK</v>
      </c>
      <c r="U53" s="3" t="str">
        <f>IF(COUNTIF(U$49:U52,T53)=0,T53,"")</f>
        <v/>
      </c>
      <c r="V53" s="3" t="str">
        <f t="shared" si="58"/>
        <v>CHEST_ITEM_TYPE_T2_TANK</v>
      </c>
      <c r="W53" s="13" t="str">
        <f t="shared" si="54"/>
        <v/>
      </c>
      <c r="X53" s="3" t="str">
        <f t="shared" si="55"/>
        <v/>
      </c>
      <c r="Y53" s="3" t="str">
        <f t="shared" si="59"/>
        <v>5.8%</v>
      </c>
    </row>
    <row r="54" spans="2:25" x14ac:dyDescent="0.3">
      <c r="B54" s="2">
        <f>数据源!AU86</f>
        <v>3</v>
      </c>
      <c r="C54" s="2" t="str">
        <f>数据源!AV86</f>
        <v>丘吉尔</v>
      </c>
      <c r="D54" s="2" t="str">
        <f>数据源!AW86</f>
        <v>坦克</v>
      </c>
      <c r="E54" s="2">
        <f>数据源!AX86</f>
        <v>1000</v>
      </c>
      <c r="F54" s="2">
        <f>数据源!AY86</f>
        <v>1</v>
      </c>
      <c r="G54" s="2">
        <f>数据源!AZ86</f>
        <v>3.6999999999999998E-2</v>
      </c>
      <c r="H54" s="2">
        <f>数据源!BA86</f>
        <v>3.6075E-3</v>
      </c>
      <c r="I54" s="2">
        <f>数据源!BB86</f>
        <v>36</v>
      </c>
      <c r="J54" s="3">
        <f t="shared" si="50"/>
        <v>1</v>
      </c>
      <c r="K54" s="3">
        <f t="shared" si="51"/>
        <v>1</v>
      </c>
      <c r="L54" s="3" t="str">
        <f t="shared" si="52"/>
        <v>坦克</v>
      </c>
      <c r="M54" s="3">
        <f t="shared" ca="1" si="47"/>
        <v>13221</v>
      </c>
      <c r="N54" s="3" t="str">
        <f t="shared" ca="1" si="53"/>
        <v>11211,12211,13211,11221,12221,13221</v>
      </c>
      <c r="O54" s="3" t="str">
        <f t="shared" si="56"/>
        <v>157,157,157,36,36,36</v>
      </c>
      <c r="P54" s="1" t="str">
        <f t="shared" si="57"/>
        <v>(1,1),(1,1),(1,1),(1,1),(1,1),(1,1)</v>
      </c>
      <c r="Q54" s="3" t="str">
        <f>IF(D54="坦克碎片",VLOOKUP(C54,道具信息!$N$2:$O$291,2,FALSE)&amp;"碎片",VLOOKUP(C54,道具信息!$N$2:$O$291,2,FALSE))</f>
        <v>T2坦克</v>
      </c>
      <c r="R54" s="3">
        <f t="shared" si="48"/>
        <v>579</v>
      </c>
      <c r="S54" s="11">
        <f t="shared" si="49"/>
        <v>5.8000000000000003E-2</v>
      </c>
      <c r="T54" s="3" t="str">
        <f>VLOOKUP(Q54,道具信息!$Q$3:$S$20,2,FALSE)</f>
        <v>CHEST_ITEM_TYPE_T2_TANK</v>
      </c>
      <c r="U54" s="3" t="str">
        <f>IF(COUNTIF(U$49:U53,T54)=0,T54,"")</f>
        <v/>
      </c>
      <c r="V54" s="3" t="str">
        <f t="shared" si="58"/>
        <v>CHEST_ITEM_TYPE_T2_TANK</v>
      </c>
      <c r="W54" s="13" t="str">
        <f t="shared" si="54"/>
        <v/>
      </c>
      <c r="X54" s="3" t="str">
        <f t="shared" si="55"/>
        <v/>
      </c>
      <c r="Y54" s="3" t="str">
        <f t="shared" si="59"/>
        <v>5.8%</v>
      </c>
    </row>
    <row r="55" spans="2:25" x14ac:dyDescent="0.3">
      <c r="B55" s="2">
        <f>数据源!AU87</f>
        <v>3</v>
      </c>
      <c r="C55" s="2" t="str">
        <f>数据源!AV87</f>
        <v>二号</v>
      </c>
      <c r="D55" s="2" t="str">
        <f>数据源!AW87</f>
        <v>坦克碎片</v>
      </c>
      <c r="E55" s="2">
        <f>数据源!AX87</f>
        <v>23</v>
      </c>
      <c r="F55" s="2">
        <f>数据源!AY87</f>
        <v>4.5</v>
      </c>
      <c r="G55" s="2">
        <f>数据源!AZ87</f>
        <v>0.11099999999999999</v>
      </c>
      <c r="H55" s="2">
        <f>数据源!BA87</f>
        <v>0.10456521739130432</v>
      </c>
      <c r="I55" s="2">
        <f>数据源!BB87</f>
        <v>1046</v>
      </c>
      <c r="J55" s="3">
        <f t="shared" si="50"/>
        <v>3</v>
      </c>
      <c r="K55" s="3">
        <f t="shared" si="51"/>
        <v>6</v>
      </c>
      <c r="L55" s="3" t="str">
        <f t="shared" si="52"/>
        <v>碎片</v>
      </c>
      <c r="M55" s="3">
        <f t="shared" ca="1" si="47"/>
        <v>51211</v>
      </c>
      <c r="N55" s="3" t="str">
        <f t="shared" ca="1" si="53"/>
        <v>11211,12211,13211,11221,12221,13221,51211</v>
      </c>
      <c r="O55" s="3" t="str">
        <f t="shared" si="56"/>
        <v>157,157,157,36,36,36,1046</v>
      </c>
      <c r="P55" s="1" t="str">
        <f t="shared" si="57"/>
        <v>(1,1),(1,1),(1,1),(1,1),(1,1),(1,1),(3,6)</v>
      </c>
      <c r="Q55" s="3" t="str">
        <f>IF(D55="坦克碎片",VLOOKUP(C55,道具信息!$N$2:$O$291,2,FALSE)&amp;"碎片",VLOOKUP(C55,道具信息!$N$2:$O$291,2,FALSE))</f>
        <v>T2坦克碎片</v>
      </c>
      <c r="R55" s="3">
        <f t="shared" si="48"/>
        <v>4581</v>
      </c>
      <c r="S55" s="11">
        <f t="shared" si="49"/>
        <v>0.45800000000000002</v>
      </c>
      <c r="T55" s="3" t="str">
        <f>VLOOKUP(Q55,道具信息!$Q$3:$S$20,2,FALSE)</f>
        <v>CHEST_ITEM_TYPE_T2_SHARD</v>
      </c>
      <c r="U55" s="3" t="str">
        <f>IF(COUNTIF(U$49:U54,T55)=0,T55,"")</f>
        <v>CHEST_ITEM_TYPE_T2_SHARD</v>
      </c>
      <c r="V55" s="3" t="str">
        <f t="shared" si="58"/>
        <v>CHEST_ITEM_TYPE_T2_TANK,CHEST_ITEM_TYPE_T2_SHARD</v>
      </c>
      <c r="W55" s="13">
        <f t="shared" si="54"/>
        <v>0.45800000000000002</v>
      </c>
      <c r="X55" s="3" t="str">
        <f t="shared" si="55"/>
        <v>45.8%</v>
      </c>
      <c r="Y55" s="3" t="str">
        <f t="shared" si="59"/>
        <v>5.8%,45.8%</v>
      </c>
    </row>
    <row r="56" spans="2:25" x14ac:dyDescent="0.3">
      <c r="B56" s="2">
        <f>数据源!AU88</f>
        <v>3</v>
      </c>
      <c r="C56" s="2" t="str">
        <f>数据源!AV88</f>
        <v>T-34</v>
      </c>
      <c r="D56" s="2" t="str">
        <f>数据源!AW88</f>
        <v>坦克碎片</v>
      </c>
      <c r="E56" s="2">
        <f>数据源!AX88</f>
        <v>23</v>
      </c>
      <c r="F56" s="2">
        <f>数据源!AY88</f>
        <v>4.5</v>
      </c>
      <c r="G56" s="2">
        <f>数据源!AZ88</f>
        <v>0.11099999999999999</v>
      </c>
      <c r="H56" s="2">
        <f>数据源!BA88</f>
        <v>0.10456521739130432</v>
      </c>
      <c r="I56" s="2">
        <f>数据源!BB88</f>
        <v>1046</v>
      </c>
      <c r="J56" s="3">
        <f t="shared" si="50"/>
        <v>3</v>
      </c>
      <c r="K56" s="3">
        <f t="shared" si="51"/>
        <v>6</v>
      </c>
      <c r="L56" s="3" t="str">
        <f t="shared" si="52"/>
        <v>碎片</v>
      </c>
      <c r="M56" s="3">
        <f t="shared" ca="1" si="47"/>
        <v>52211</v>
      </c>
      <c r="N56" s="3" t="str">
        <f t="shared" ca="1" si="53"/>
        <v>11211,12211,13211,11221,12221,13221,51211,52211</v>
      </c>
      <c r="O56" s="3" t="str">
        <f t="shared" si="56"/>
        <v>157,157,157,36,36,36,1046,1046</v>
      </c>
      <c r="P56" s="1" t="str">
        <f t="shared" si="57"/>
        <v>(1,1),(1,1),(1,1),(1,1),(1,1),(1,1),(3,6),(3,6)</v>
      </c>
      <c r="Q56" s="3" t="str">
        <f>IF(D56="坦克碎片",VLOOKUP(C56,道具信息!$N$2:$O$291,2,FALSE)&amp;"碎片",VLOOKUP(C56,道具信息!$N$2:$O$291,2,FALSE))</f>
        <v>T2坦克碎片</v>
      </c>
      <c r="R56" s="3">
        <f t="shared" si="48"/>
        <v>4581</v>
      </c>
      <c r="S56" s="11">
        <f t="shared" si="49"/>
        <v>0.45800000000000002</v>
      </c>
      <c r="T56" s="3" t="str">
        <f>VLOOKUP(Q56,道具信息!$Q$3:$S$20,2,FALSE)</f>
        <v>CHEST_ITEM_TYPE_T2_SHARD</v>
      </c>
      <c r="U56" s="3" t="str">
        <f>IF(COUNTIF(U$49:U55,T56)=0,T56,"")</f>
        <v/>
      </c>
      <c r="V56" s="3" t="str">
        <f t="shared" si="58"/>
        <v>CHEST_ITEM_TYPE_T2_TANK,CHEST_ITEM_TYPE_T2_SHARD</v>
      </c>
      <c r="W56" s="13" t="str">
        <f t="shared" si="54"/>
        <v/>
      </c>
      <c r="X56" s="3" t="str">
        <f t="shared" si="55"/>
        <v/>
      </c>
      <c r="Y56" s="3" t="str">
        <f t="shared" si="59"/>
        <v>5.8%,45.8%</v>
      </c>
    </row>
    <row r="57" spans="2:25" x14ac:dyDescent="0.3">
      <c r="B57" s="2">
        <f>数据源!AU89</f>
        <v>3</v>
      </c>
      <c r="C57" s="2" t="str">
        <f>数据源!AV89</f>
        <v>KV-1</v>
      </c>
      <c r="D57" s="2" t="str">
        <f>数据源!AW89</f>
        <v>坦克碎片</v>
      </c>
      <c r="E57" s="2">
        <f>数据源!AX89</f>
        <v>23</v>
      </c>
      <c r="F57" s="2">
        <f>数据源!AY89</f>
        <v>4.5</v>
      </c>
      <c r="G57" s="2">
        <f>数据源!AZ89</f>
        <v>0.11099999999999999</v>
      </c>
      <c r="H57" s="2">
        <f>数据源!BA89</f>
        <v>0.10456521739130432</v>
      </c>
      <c r="I57" s="2">
        <f>数据源!BB89</f>
        <v>1046</v>
      </c>
      <c r="J57" s="3">
        <f t="shared" si="50"/>
        <v>3</v>
      </c>
      <c r="K57" s="3">
        <f t="shared" si="51"/>
        <v>6</v>
      </c>
      <c r="L57" s="3" t="str">
        <f t="shared" si="52"/>
        <v>碎片</v>
      </c>
      <c r="M57" s="3">
        <f t="shared" ca="1" si="47"/>
        <v>53211</v>
      </c>
      <c r="N57" s="3" t="str">
        <f t="shared" ca="1" si="53"/>
        <v>11211,12211,13211,11221,12221,13221,51211,52211,53211</v>
      </c>
      <c r="O57" s="3" t="str">
        <f t="shared" si="56"/>
        <v>157,157,157,36,36,36,1046,1046,1046</v>
      </c>
      <c r="P57" s="1" t="str">
        <f t="shared" si="57"/>
        <v>(1,1),(1,1),(1,1),(1,1),(1,1),(1,1),(3,6),(3,6),(3,6)</v>
      </c>
      <c r="Q57" s="3" t="str">
        <f>IF(D57="坦克碎片",VLOOKUP(C57,道具信息!$N$2:$O$291,2,FALSE)&amp;"碎片",VLOOKUP(C57,道具信息!$N$2:$O$291,2,FALSE))</f>
        <v>T2坦克碎片</v>
      </c>
      <c r="R57" s="3">
        <f t="shared" si="48"/>
        <v>4581</v>
      </c>
      <c r="S57" s="11">
        <f t="shared" si="49"/>
        <v>0.45800000000000002</v>
      </c>
      <c r="T57" s="3" t="str">
        <f>VLOOKUP(Q57,道具信息!$Q$3:$S$20,2,FALSE)</f>
        <v>CHEST_ITEM_TYPE_T2_SHARD</v>
      </c>
      <c r="U57" s="3" t="str">
        <f>IF(COUNTIF(U$49:U56,T57)=0,T57,"")</f>
        <v/>
      </c>
      <c r="V57" s="3" t="str">
        <f t="shared" si="58"/>
        <v>CHEST_ITEM_TYPE_T2_TANK,CHEST_ITEM_TYPE_T2_SHARD</v>
      </c>
      <c r="W57" s="13" t="str">
        <f t="shared" ref="W57:W87" si="60">IF(U57&lt;&gt;"",ROUND(S57*100%,3),"")</f>
        <v/>
      </c>
      <c r="X57" s="3" t="str">
        <f t="shared" ref="X57:X87" si="61">TEXT(W57,"0.0%")</f>
        <v/>
      </c>
      <c r="Y57" s="3" t="str">
        <f t="shared" si="59"/>
        <v>5.8%,45.8%</v>
      </c>
    </row>
    <row r="58" spans="2:25" x14ac:dyDescent="0.3">
      <c r="B58" s="2">
        <f>数据源!AU90</f>
        <v>3</v>
      </c>
      <c r="C58" s="2" t="str">
        <f>数据源!AV90</f>
        <v>Puma</v>
      </c>
      <c r="D58" s="2" t="str">
        <f>数据源!AW90</f>
        <v>坦克碎片</v>
      </c>
      <c r="E58" s="2">
        <f>数据源!AX90</f>
        <v>50</v>
      </c>
      <c r="F58" s="2">
        <f>数据源!AY90</f>
        <v>1.5</v>
      </c>
      <c r="G58" s="2">
        <f>数据源!AZ90</f>
        <v>3.6999999999999998E-2</v>
      </c>
      <c r="H58" s="2">
        <f>数据源!BA90</f>
        <v>4.8099999999999997E-2</v>
      </c>
      <c r="I58" s="2">
        <f>数据源!BB90</f>
        <v>481</v>
      </c>
      <c r="J58" s="3">
        <f t="shared" si="50"/>
        <v>1</v>
      </c>
      <c r="K58" s="3">
        <f t="shared" si="51"/>
        <v>2</v>
      </c>
      <c r="L58" s="3" t="str">
        <f t="shared" si="52"/>
        <v>碎片</v>
      </c>
      <c r="M58" s="3">
        <f t="shared" ca="1" si="47"/>
        <v>51221</v>
      </c>
      <c r="N58" s="3" t="str">
        <f t="shared" ca="1" si="53"/>
        <v>11211,12211,13211,11221,12221,13221,51211,52211,53211,51221</v>
      </c>
      <c r="O58" s="3" t="str">
        <f t="shared" si="56"/>
        <v>157,157,157,36,36,36,1046,1046,1046,481</v>
      </c>
      <c r="P58" s="1" t="str">
        <f t="shared" si="57"/>
        <v>(1,1),(1,1),(1,1),(1,1),(1,1),(1,1),(3,6),(3,6),(3,6),(1,2)</v>
      </c>
      <c r="Q58" s="3" t="str">
        <f>IF(D58="坦克碎片",VLOOKUP(C58,道具信息!$N$2:$O$291,2,FALSE)&amp;"碎片",VLOOKUP(C58,道具信息!$N$2:$O$291,2,FALSE))</f>
        <v>T2坦克碎片</v>
      </c>
      <c r="R58" s="3">
        <f t="shared" si="48"/>
        <v>4581</v>
      </c>
      <c r="S58" s="11">
        <f t="shared" si="49"/>
        <v>0.45800000000000002</v>
      </c>
      <c r="T58" s="3" t="str">
        <f>VLOOKUP(Q58,道具信息!$Q$3:$S$20,2,FALSE)</f>
        <v>CHEST_ITEM_TYPE_T2_SHARD</v>
      </c>
      <c r="U58" s="3" t="str">
        <f>IF(COUNTIF(U$49:U57,T58)=0,T58,"")</f>
        <v/>
      </c>
      <c r="V58" s="3" t="str">
        <f t="shared" ref="V58:V87" si="62">IF(U58&lt;&gt;"",V57&amp;","&amp;U58,V57)</f>
        <v>CHEST_ITEM_TYPE_T2_TANK,CHEST_ITEM_TYPE_T2_SHARD</v>
      </c>
      <c r="W58" s="13" t="str">
        <f t="shared" si="60"/>
        <v/>
      </c>
      <c r="X58" s="3" t="str">
        <f t="shared" si="61"/>
        <v/>
      </c>
      <c r="Y58" s="3" t="str">
        <f t="shared" ref="Y58:Y87" si="63">IF(X58&lt;&gt;"",Y57&amp;","&amp;X58,Y57)</f>
        <v>5.8%,45.8%</v>
      </c>
    </row>
    <row r="59" spans="2:25" x14ac:dyDescent="0.3">
      <c r="B59" s="2">
        <f>数据源!AU91</f>
        <v>3</v>
      </c>
      <c r="C59" s="2" t="str">
        <f>数据源!AV91</f>
        <v>四号</v>
      </c>
      <c r="D59" s="2" t="str">
        <f>数据源!AW91</f>
        <v>坦克碎片</v>
      </c>
      <c r="E59" s="2">
        <f>数据源!AX91</f>
        <v>50</v>
      </c>
      <c r="F59" s="2">
        <f>数据源!AY91</f>
        <v>1.5</v>
      </c>
      <c r="G59" s="2">
        <f>数据源!AZ91</f>
        <v>3.6999999999999998E-2</v>
      </c>
      <c r="H59" s="2">
        <f>数据源!BA91</f>
        <v>4.8099999999999997E-2</v>
      </c>
      <c r="I59" s="2">
        <f>数据源!BB91</f>
        <v>481</v>
      </c>
      <c r="J59" s="3">
        <f t="shared" si="50"/>
        <v>1</v>
      </c>
      <c r="K59" s="3">
        <f t="shared" si="51"/>
        <v>2</v>
      </c>
      <c r="L59" s="3" t="str">
        <f t="shared" si="52"/>
        <v>碎片</v>
      </c>
      <c r="M59" s="3">
        <f t="shared" ca="1" si="47"/>
        <v>52221</v>
      </c>
      <c r="N59" s="3" t="str">
        <f t="shared" ca="1" si="53"/>
        <v>11211,12211,13211,11221,12221,13221,51211,52211,53211,51221,52221</v>
      </c>
      <c r="O59" s="3" t="str">
        <f t="shared" si="56"/>
        <v>157,157,157,36,36,36,1046,1046,1046,481,481</v>
      </c>
      <c r="P59" s="1" t="str">
        <f t="shared" si="57"/>
        <v>(1,1),(1,1),(1,1),(1,1),(1,1),(1,1),(3,6),(3,6),(3,6),(1,2),(1,2)</v>
      </c>
      <c r="Q59" s="3" t="str">
        <f>IF(D59="坦克碎片",VLOOKUP(C59,道具信息!$N$2:$O$291,2,FALSE)&amp;"碎片",VLOOKUP(C59,道具信息!$N$2:$O$291,2,FALSE))</f>
        <v>T2坦克碎片</v>
      </c>
      <c r="R59" s="3">
        <f t="shared" si="48"/>
        <v>4581</v>
      </c>
      <c r="S59" s="11">
        <f t="shared" si="49"/>
        <v>0.45800000000000002</v>
      </c>
      <c r="T59" s="3" t="str">
        <f>VLOOKUP(Q59,道具信息!$Q$3:$S$20,2,FALSE)</f>
        <v>CHEST_ITEM_TYPE_T2_SHARD</v>
      </c>
      <c r="U59" s="3" t="str">
        <f>IF(COUNTIF(U$49:U58,T59)=0,T59,"")</f>
        <v/>
      </c>
      <c r="V59" s="3" t="str">
        <f t="shared" si="62"/>
        <v>CHEST_ITEM_TYPE_T2_TANK,CHEST_ITEM_TYPE_T2_SHARD</v>
      </c>
      <c r="W59" s="13" t="str">
        <f t="shared" si="60"/>
        <v/>
      </c>
      <c r="X59" s="3" t="str">
        <f t="shared" si="61"/>
        <v/>
      </c>
      <c r="Y59" s="3" t="str">
        <f t="shared" si="63"/>
        <v>5.8%,45.8%</v>
      </c>
    </row>
    <row r="60" spans="2:25" x14ac:dyDescent="0.3">
      <c r="B60" s="2">
        <f>数据源!AU92</f>
        <v>3</v>
      </c>
      <c r="C60" s="2" t="str">
        <f>数据源!AV92</f>
        <v>丘吉尔</v>
      </c>
      <c r="D60" s="2" t="str">
        <f>数据源!AW92</f>
        <v>坦克碎片</v>
      </c>
      <c r="E60" s="2">
        <f>数据源!AX92</f>
        <v>50</v>
      </c>
      <c r="F60" s="2">
        <f>数据源!AY92</f>
        <v>1.5</v>
      </c>
      <c r="G60" s="2">
        <f>数据源!AZ92</f>
        <v>3.6999999999999998E-2</v>
      </c>
      <c r="H60" s="2">
        <f>数据源!BA92</f>
        <v>4.8099999999999997E-2</v>
      </c>
      <c r="I60" s="2">
        <f>数据源!BB92</f>
        <v>481</v>
      </c>
      <c r="J60" s="3">
        <f t="shared" si="50"/>
        <v>1</v>
      </c>
      <c r="K60" s="3">
        <f t="shared" si="51"/>
        <v>2</v>
      </c>
      <c r="L60" s="3" t="str">
        <f t="shared" si="52"/>
        <v>碎片</v>
      </c>
      <c r="M60" s="3">
        <f t="shared" ca="1" si="47"/>
        <v>53221</v>
      </c>
      <c r="N60" s="3" t="str">
        <f t="shared" ca="1" si="53"/>
        <v>11211,12211,13211,11221,12221,13221,51211,52211,53211,51221,52221,53221</v>
      </c>
      <c r="O60" s="3" t="str">
        <f t="shared" si="56"/>
        <v>157,157,157,36,36,36,1046,1046,1046,481,481,481</v>
      </c>
      <c r="P60" s="1" t="str">
        <f t="shared" si="57"/>
        <v>(1,1),(1,1),(1,1),(1,1),(1,1),(1,1),(3,6),(3,6),(3,6),(1,2),(1,2),(1,2)</v>
      </c>
      <c r="Q60" s="3" t="str">
        <f>IF(D60="坦克碎片",VLOOKUP(C60,道具信息!$N$2:$O$291,2,FALSE)&amp;"碎片",VLOOKUP(C60,道具信息!$N$2:$O$291,2,FALSE))</f>
        <v>T2坦克碎片</v>
      </c>
      <c r="R60" s="3">
        <f t="shared" si="48"/>
        <v>4581</v>
      </c>
      <c r="S60" s="11">
        <f t="shared" si="49"/>
        <v>0.45800000000000002</v>
      </c>
      <c r="T60" s="3" t="str">
        <f>VLOOKUP(Q60,道具信息!$Q$3:$S$20,2,FALSE)</f>
        <v>CHEST_ITEM_TYPE_T2_SHARD</v>
      </c>
      <c r="U60" s="3" t="str">
        <f>IF(COUNTIF(U$49:U59,T60)=0,T60,"")</f>
        <v/>
      </c>
      <c r="V60" s="3" t="str">
        <f t="shared" si="62"/>
        <v>CHEST_ITEM_TYPE_T2_TANK,CHEST_ITEM_TYPE_T2_SHARD</v>
      </c>
      <c r="W60" s="13" t="str">
        <f t="shared" si="60"/>
        <v/>
      </c>
      <c r="X60" s="3" t="str">
        <f t="shared" si="61"/>
        <v/>
      </c>
      <c r="Y60" s="3" t="str">
        <f t="shared" si="63"/>
        <v>5.8%,45.8%</v>
      </c>
    </row>
    <row r="61" spans="2:25" x14ac:dyDescent="0.3">
      <c r="B61" s="2">
        <f>数据源!AU93</f>
        <v>3</v>
      </c>
      <c r="C61" s="2" t="str">
        <f>数据源!AV93</f>
        <v>T1LP1</v>
      </c>
      <c r="D61" s="2" t="str">
        <f>数据源!AW93</f>
        <v>部件</v>
      </c>
      <c r="E61" s="2">
        <f>数据源!AX93</f>
        <v>40</v>
      </c>
      <c r="F61" s="2">
        <f>数据源!AY93</f>
        <v>1.5</v>
      </c>
      <c r="G61" s="2">
        <f>数据源!AZ93</f>
        <v>1.4999999999999999E-2</v>
      </c>
      <c r="H61" s="2">
        <f>数据源!BA93</f>
        <v>2.4374999999999997E-2</v>
      </c>
      <c r="I61" s="2">
        <f>数据源!BB93</f>
        <v>244</v>
      </c>
      <c r="J61" s="3">
        <f t="shared" si="50"/>
        <v>1</v>
      </c>
      <c r="K61" s="3">
        <f t="shared" si="51"/>
        <v>2</v>
      </c>
      <c r="L61" s="3" t="str">
        <f t="shared" si="52"/>
        <v>部件</v>
      </c>
      <c r="M61" s="3">
        <f t="shared" ca="1" si="47"/>
        <v>91001</v>
      </c>
      <c r="N61" s="3" t="str">
        <f t="shared" ca="1" si="53"/>
        <v>11211,12211,13211,11221,12221,13221,51211,52211,53211,51221,52221,53221,91001</v>
      </c>
      <c r="O61" s="3" t="str">
        <f t="shared" si="56"/>
        <v>157,157,157,36,36,36,1046,1046,1046,481,481,481,244</v>
      </c>
      <c r="P61" s="1" t="str">
        <f t="shared" si="57"/>
        <v>(1,1),(1,1),(1,1),(1,1),(1,1),(1,1),(3,6),(3,6),(3,6),(1,2),(1,2),(1,2),(1,2)</v>
      </c>
      <c r="Q61" s="3" t="str">
        <f>IF(D61="坦克碎片",VLOOKUP(C61,道具信息!$N$2:$O$291,2,FALSE)&amp;"碎片",VLOOKUP(C61,道具信息!$N$2:$O$291,2,FALSE))</f>
        <v>T1部件</v>
      </c>
      <c r="R61" s="3">
        <f t="shared" si="48"/>
        <v>4392</v>
      </c>
      <c r="S61" s="11">
        <f t="shared" si="49"/>
        <v>0.439</v>
      </c>
      <c r="T61" s="3" t="str">
        <f>VLOOKUP(Q61,道具信息!$Q$3:$S$20,2,FALSE)</f>
        <v>CHEST_ITEM_TYPE_T1_PART</v>
      </c>
      <c r="U61" s="3" t="str">
        <f>IF(COUNTIF(U$49:U60,T61)=0,T61,"")</f>
        <v>CHEST_ITEM_TYPE_T1_PART</v>
      </c>
      <c r="V61" s="3" t="str">
        <f t="shared" si="62"/>
        <v>CHEST_ITEM_TYPE_T2_TANK,CHEST_ITEM_TYPE_T2_SHARD,CHEST_ITEM_TYPE_T1_PART</v>
      </c>
      <c r="W61" s="13">
        <f t="shared" si="60"/>
        <v>0.439</v>
      </c>
      <c r="X61" s="3" t="str">
        <f t="shared" si="61"/>
        <v>43.9%</v>
      </c>
      <c r="Y61" s="3" t="str">
        <f t="shared" si="63"/>
        <v>5.8%,45.8%,43.9%</v>
      </c>
    </row>
    <row r="62" spans="2:25" x14ac:dyDescent="0.3">
      <c r="B62" s="2">
        <f>数据源!AU94</f>
        <v>3</v>
      </c>
      <c r="C62" s="2" t="str">
        <f>数据源!AV94</f>
        <v>T1LP3</v>
      </c>
      <c r="D62" s="2" t="str">
        <f>数据源!AW94</f>
        <v>部件</v>
      </c>
      <c r="E62" s="2">
        <f>数据源!AX94</f>
        <v>40</v>
      </c>
      <c r="F62" s="2">
        <f>数据源!AY94</f>
        <v>1.5</v>
      </c>
      <c r="G62" s="2">
        <f>数据源!AZ94</f>
        <v>1.4999999999999999E-2</v>
      </c>
      <c r="H62" s="2">
        <f>数据源!BA94</f>
        <v>2.4374999999999997E-2</v>
      </c>
      <c r="I62" s="2">
        <f>数据源!BB94</f>
        <v>244</v>
      </c>
      <c r="J62" s="3">
        <f t="shared" si="50"/>
        <v>1</v>
      </c>
      <c r="K62" s="3">
        <f t="shared" si="51"/>
        <v>2</v>
      </c>
      <c r="L62" s="3" t="str">
        <f t="shared" si="52"/>
        <v>部件</v>
      </c>
      <c r="M62" s="3">
        <f t="shared" ca="1" si="47"/>
        <v>91003</v>
      </c>
      <c r="N62" s="3" t="str">
        <f t="shared" ca="1" si="53"/>
        <v>11211,12211,13211,11221,12221,13221,51211,52211,53211,51221,52221,53221,91001,91003</v>
      </c>
      <c r="O62" s="3" t="str">
        <f t="shared" si="56"/>
        <v>157,157,157,36,36,36,1046,1046,1046,481,481,481,244,244</v>
      </c>
      <c r="P62" s="1" t="str">
        <f t="shared" si="57"/>
        <v>(1,1),(1,1),(1,1),(1,1),(1,1),(1,1),(3,6),(3,6),(3,6),(1,2),(1,2),(1,2),(1,2),(1,2)</v>
      </c>
      <c r="Q62" s="3" t="str">
        <f>IF(D62="坦克碎片",VLOOKUP(C62,道具信息!$N$2:$O$291,2,FALSE)&amp;"碎片",VLOOKUP(C62,道具信息!$N$2:$O$291,2,FALSE))</f>
        <v>T1部件</v>
      </c>
      <c r="R62" s="3">
        <f t="shared" si="48"/>
        <v>4392</v>
      </c>
      <c r="S62" s="11">
        <f t="shared" si="49"/>
        <v>0.439</v>
      </c>
      <c r="T62" s="3" t="str">
        <f>VLOOKUP(Q62,道具信息!$Q$3:$S$20,2,FALSE)</f>
        <v>CHEST_ITEM_TYPE_T1_PART</v>
      </c>
      <c r="U62" s="3" t="str">
        <f>IF(COUNTIF(U$49:U61,T62)=0,T62,"")</f>
        <v/>
      </c>
      <c r="V62" s="3" t="str">
        <f t="shared" si="62"/>
        <v>CHEST_ITEM_TYPE_T2_TANK,CHEST_ITEM_TYPE_T2_SHARD,CHEST_ITEM_TYPE_T1_PART</v>
      </c>
      <c r="W62" s="13" t="str">
        <f t="shared" si="60"/>
        <v/>
      </c>
      <c r="X62" s="3" t="str">
        <f t="shared" si="61"/>
        <v/>
      </c>
      <c r="Y62" s="3" t="str">
        <f t="shared" si="63"/>
        <v>5.8%,45.8%,43.9%</v>
      </c>
    </row>
    <row r="63" spans="2:25" x14ac:dyDescent="0.3">
      <c r="B63" s="2">
        <f>数据源!AU95</f>
        <v>3</v>
      </c>
      <c r="C63" s="2" t="str">
        <f>数据源!AV95</f>
        <v>T1LP5</v>
      </c>
      <c r="D63" s="2" t="str">
        <f>数据源!AW95</f>
        <v>部件</v>
      </c>
      <c r="E63" s="2">
        <f>数据源!AX95</f>
        <v>40</v>
      </c>
      <c r="F63" s="2">
        <f>数据源!AY95</f>
        <v>1.5</v>
      </c>
      <c r="G63" s="2">
        <f>数据源!AZ95</f>
        <v>1.4999999999999999E-2</v>
      </c>
      <c r="H63" s="2">
        <f>数据源!BA95</f>
        <v>2.4374999999999997E-2</v>
      </c>
      <c r="I63" s="2">
        <f>数据源!BB95</f>
        <v>244</v>
      </c>
      <c r="J63" s="3">
        <f t="shared" si="50"/>
        <v>1</v>
      </c>
      <c r="K63" s="3">
        <f t="shared" si="51"/>
        <v>2</v>
      </c>
      <c r="L63" s="3" t="str">
        <f t="shared" si="52"/>
        <v>部件</v>
      </c>
      <c r="M63" s="3">
        <f t="shared" ca="1" si="47"/>
        <v>91005</v>
      </c>
      <c r="N63" s="3" t="str">
        <f t="shared" ca="1" si="53"/>
        <v>11211,12211,13211,11221,12221,13221,51211,52211,53211,51221,52221,53221,91001,91003,91005</v>
      </c>
      <c r="O63" s="3" t="str">
        <f t="shared" si="56"/>
        <v>157,157,157,36,36,36,1046,1046,1046,481,481,481,244,244,244</v>
      </c>
      <c r="P63" s="1" t="str">
        <f t="shared" si="57"/>
        <v>(1,1),(1,1),(1,1),(1,1),(1,1),(1,1),(3,6),(3,6),(3,6),(1,2),(1,2),(1,2),(1,2),(1,2),(1,2)</v>
      </c>
      <c r="Q63" s="3" t="str">
        <f>IF(D63="坦克碎片",VLOOKUP(C63,道具信息!$N$2:$O$291,2,FALSE)&amp;"碎片",VLOOKUP(C63,道具信息!$N$2:$O$291,2,FALSE))</f>
        <v>T1部件</v>
      </c>
      <c r="R63" s="3">
        <f t="shared" si="48"/>
        <v>4392</v>
      </c>
      <c r="S63" s="11">
        <f t="shared" si="49"/>
        <v>0.439</v>
      </c>
      <c r="T63" s="3" t="str">
        <f>VLOOKUP(Q63,道具信息!$Q$3:$S$20,2,FALSE)</f>
        <v>CHEST_ITEM_TYPE_T1_PART</v>
      </c>
      <c r="U63" s="3" t="str">
        <f>IF(COUNTIF(U$49:U62,T63)=0,T63,"")</f>
        <v/>
      </c>
      <c r="V63" s="3" t="str">
        <f t="shared" si="62"/>
        <v>CHEST_ITEM_TYPE_T2_TANK,CHEST_ITEM_TYPE_T2_SHARD,CHEST_ITEM_TYPE_T1_PART</v>
      </c>
      <c r="W63" s="13" t="str">
        <f t="shared" si="60"/>
        <v/>
      </c>
      <c r="X63" s="3" t="str">
        <f t="shared" si="61"/>
        <v/>
      </c>
      <c r="Y63" s="3" t="str">
        <f t="shared" si="63"/>
        <v>5.8%,45.8%,43.9%</v>
      </c>
    </row>
    <row r="64" spans="2:25" x14ac:dyDescent="0.3">
      <c r="B64" s="2">
        <f>数据源!AU96</f>
        <v>3</v>
      </c>
      <c r="C64" s="2" t="str">
        <f>数据源!AV96</f>
        <v>T1MP1</v>
      </c>
      <c r="D64" s="2" t="str">
        <f>数据源!AW96</f>
        <v>部件</v>
      </c>
      <c r="E64" s="2">
        <f>数据源!AX96</f>
        <v>40</v>
      </c>
      <c r="F64" s="2">
        <f>数据源!AY96</f>
        <v>1.5</v>
      </c>
      <c r="G64" s="2">
        <f>数据源!AZ96</f>
        <v>1.4999999999999999E-2</v>
      </c>
      <c r="H64" s="2">
        <f>数据源!BA96</f>
        <v>2.4374999999999997E-2</v>
      </c>
      <c r="I64" s="2">
        <f>数据源!BB96</f>
        <v>244</v>
      </c>
      <c r="J64" s="3">
        <f t="shared" si="50"/>
        <v>1</v>
      </c>
      <c r="K64" s="3">
        <f t="shared" si="51"/>
        <v>2</v>
      </c>
      <c r="L64" s="3" t="str">
        <f t="shared" si="52"/>
        <v>部件</v>
      </c>
      <c r="M64" s="3">
        <f t="shared" ca="1" si="47"/>
        <v>91101</v>
      </c>
      <c r="N64" s="3" t="str">
        <f t="shared" ca="1" si="53"/>
        <v>11211,12211,13211,11221,12221,13221,51211,52211,53211,51221,52221,53221,91001,91003,91005,91101</v>
      </c>
      <c r="O64" s="3" t="str">
        <f t="shared" si="56"/>
        <v>157,157,157,36,36,36,1046,1046,1046,481,481,481,244,244,244,244</v>
      </c>
      <c r="P64" s="1" t="str">
        <f t="shared" si="57"/>
        <v>(1,1),(1,1),(1,1),(1,1),(1,1),(1,1),(3,6),(3,6),(3,6),(1,2),(1,2),(1,2),(1,2),(1,2),(1,2),(1,2)</v>
      </c>
      <c r="Q64" s="3" t="str">
        <f>IF(D64="坦克碎片",VLOOKUP(C64,道具信息!$N$2:$O$291,2,FALSE)&amp;"碎片",VLOOKUP(C64,道具信息!$N$2:$O$291,2,FALSE))</f>
        <v>T1部件</v>
      </c>
      <c r="R64" s="3">
        <f t="shared" si="48"/>
        <v>4392</v>
      </c>
      <c r="S64" s="11">
        <f t="shared" si="49"/>
        <v>0.439</v>
      </c>
      <c r="T64" s="3" t="str">
        <f>VLOOKUP(Q64,道具信息!$Q$3:$S$20,2,FALSE)</f>
        <v>CHEST_ITEM_TYPE_T1_PART</v>
      </c>
      <c r="U64" s="3" t="str">
        <f>IF(COUNTIF(U$49:U63,T64)=0,T64,"")</f>
        <v/>
      </c>
      <c r="V64" s="3" t="str">
        <f t="shared" si="62"/>
        <v>CHEST_ITEM_TYPE_T2_TANK,CHEST_ITEM_TYPE_T2_SHARD,CHEST_ITEM_TYPE_T1_PART</v>
      </c>
      <c r="W64" s="13" t="str">
        <f t="shared" si="60"/>
        <v/>
      </c>
      <c r="X64" s="3" t="str">
        <f t="shared" si="61"/>
        <v/>
      </c>
      <c r="Y64" s="3" t="str">
        <f t="shared" si="63"/>
        <v>5.8%,45.8%,43.9%</v>
      </c>
    </row>
    <row r="65" spans="2:25" x14ac:dyDescent="0.3">
      <c r="B65" s="2">
        <f>数据源!AU97</f>
        <v>3</v>
      </c>
      <c r="C65" s="2" t="str">
        <f>数据源!AV97</f>
        <v>T1MP3</v>
      </c>
      <c r="D65" s="2" t="str">
        <f>数据源!AW97</f>
        <v>部件</v>
      </c>
      <c r="E65" s="2">
        <f>数据源!AX97</f>
        <v>40</v>
      </c>
      <c r="F65" s="2">
        <f>数据源!AY97</f>
        <v>1.5</v>
      </c>
      <c r="G65" s="2">
        <f>数据源!AZ97</f>
        <v>1.4999999999999999E-2</v>
      </c>
      <c r="H65" s="2">
        <f>数据源!BA97</f>
        <v>2.4374999999999997E-2</v>
      </c>
      <c r="I65" s="2">
        <f>数据源!BB97</f>
        <v>244</v>
      </c>
      <c r="J65" s="3">
        <f t="shared" si="50"/>
        <v>1</v>
      </c>
      <c r="K65" s="3">
        <f t="shared" si="51"/>
        <v>2</v>
      </c>
      <c r="L65" s="3" t="str">
        <f t="shared" si="52"/>
        <v>部件</v>
      </c>
      <c r="M65" s="3">
        <f t="shared" ca="1" si="47"/>
        <v>91103</v>
      </c>
      <c r="N65" s="3" t="str">
        <f t="shared" ca="1" si="53"/>
        <v>11211,12211,13211,11221,12221,13221,51211,52211,53211,51221,52221,53221,91001,91003,91005,91101,91103</v>
      </c>
      <c r="O65" s="3" t="str">
        <f t="shared" si="56"/>
        <v>157,157,157,36,36,36,1046,1046,1046,481,481,481,244,244,244,244,244</v>
      </c>
      <c r="P65" s="1" t="str">
        <f t="shared" si="57"/>
        <v>(1,1),(1,1),(1,1),(1,1),(1,1),(1,1),(3,6),(3,6),(3,6),(1,2),(1,2),(1,2),(1,2),(1,2),(1,2),(1,2),(1,2)</v>
      </c>
      <c r="Q65" s="3" t="str">
        <f>IF(D65="坦克碎片",VLOOKUP(C65,道具信息!$N$2:$O$291,2,FALSE)&amp;"碎片",VLOOKUP(C65,道具信息!$N$2:$O$291,2,FALSE))</f>
        <v>T1部件</v>
      </c>
      <c r="R65" s="3">
        <f t="shared" si="48"/>
        <v>4392</v>
      </c>
      <c r="S65" s="11">
        <f t="shared" si="49"/>
        <v>0.439</v>
      </c>
      <c r="T65" s="3" t="str">
        <f>VLOOKUP(Q65,道具信息!$Q$3:$S$20,2,FALSE)</f>
        <v>CHEST_ITEM_TYPE_T1_PART</v>
      </c>
      <c r="U65" s="3" t="str">
        <f>IF(COUNTIF(U$49:U64,T65)=0,T65,"")</f>
        <v/>
      </c>
      <c r="V65" s="3" t="str">
        <f t="shared" si="62"/>
        <v>CHEST_ITEM_TYPE_T2_TANK,CHEST_ITEM_TYPE_T2_SHARD,CHEST_ITEM_TYPE_T1_PART</v>
      </c>
      <c r="W65" s="13" t="str">
        <f t="shared" si="60"/>
        <v/>
      </c>
      <c r="X65" s="3" t="str">
        <f t="shared" si="61"/>
        <v/>
      </c>
      <c r="Y65" s="3" t="str">
        <f t="shared" si="63"/>
        <v>5.8%,45.8%,43.9%</v>
      </c>
    </row>
    <row r="66" spans="2:25" x14ac:dyDescent="0.3">
      <c r="B66" s="2">
        <f>数据源!AU98</f>
        <v>3</v>
      </c>
      <c r="C66" s="2" t="str">
        <f>数据源!AV98</f>
        <v>T1MP5</v>
      </c>
      <c r="D66" s="2" t="str">
        <f>数据源!AW98</f>
        <v>部件</v>
      </c>
      <c r="E66" s="2">
        <f>数据源!AX98</f>
        <v>40</v>
      </c>
      <c r="F66" s="2">
        <f>数据源!AY98</f>
        <v>1.5</v>
      </c>
      <c r="G66" s="2">
        <f>数据源!AZ98</f>
        <v>1.4999999999999999E-2</v>
      </c>
      <c r="H66" s="2">
        <f>数据源!BA98</f>
        <v>2.4374999999999997E-2</v>
      </c>
      <c r="I66" s="2">
        <f>数据源!BB98</f>
        <v>244</v>
      </c>
      <c r="J66" s="3">
        <f t="shared" si="50"/>
        <v>1</v>
      </c>
      <c r="K66" s="3">
        <f t="shared" si="51"/>
        <v>2</v>
      </c>
      <c r="L66" s="3" t="str">
        <f t="shared" si="52"/>
        <v>部件</v>
      </c>
      <c r="M66" s="3">
        <f t="shared" ca="1" si="47"/>
        <v>91105</v>
      </c>
      <c r="N66" s="3" t="str">
        <f t="shared" ca="1" si="53"/>
        <v>11211,12211,13211,11221,12221,13221,51211,52211,53211,51221,52221,53221,91001,91003,91005,91101,91103,91105</v>
      </c>
      <c r="O66" s="3" t="str">
        <f t="shared" si="56"/>
        <v>157,157,157,36,36,36,1046,1046,1046,481,481,481,244,244,244,244,244,244</v>
      </c>
      <c r="P66" s="1" t="str">
        <f t="shared" si="57"/>
        <v>(1,1),(1,1),(1,1),(1,1),(1,1),(1,1),(3,6),(3,6),(3,6),(1,2),(1,2),(1,2),(1,2),(1,2),(1,2),(1,2),(1,2),(1,2)</v>
      </c>
      <c r="Q66" s="3" t="str">
        <f>IF(D66="坦克碎片",VLOOKUP(C66,道具信息!$N$2:$O$291,2,FALSE)&amp;"碎片",VLOOKUP(C66,道具信息!$N$2:$O$291,2,FALSE))</f>
        <v>T1部件</v>
      </c>
      <c r="R66" s="3">
        <f t="shared" si="48"/>
        <v>4392</v>
      </c>
      <c r="S66" s="11">
        <f t="shared" si="49"/>
        <v>0.439</v>
      </c>
      <c r="T66" s="3" t="str">
        <f>VLOOKUP(Q66,道具信息!$Q$3:$S$20,2,FALSE)</f>
        <v>CHEST_ITEM_TYPE_T1_PART</v>
      </c>
      <c r="U66" s="3" t="str">
        <f>IF(COUNTIF(U$49:U65,T66)=0,T66,"")</f>
        <v/>
      </c>
      <c r="V66" s="3" t="str">
        <f t="shared" si="62"/>
        <v>CHEST_ITEM_TYPE_T2_TANK,CHEST_ITEM_TYPE_T2_SHARD,CHEST_ITEM_TYPE_T1_PART</v>
      </c>
      <c r="W66" s="13" t="str">
        <f t="shared" si="60"/>
        <v/>
      </c>
      <c r="X66" s="3" t="str">
        <f t="shared" si="61"/>
        <v/>
      </c>
      <c r="Y66" s="3" t="str">
        <f t="shared" si="63"/>
        <v>5.8%,45.8%,43.9%</v>
      </c>
    </row>
    <row r="67" spans="2:25" x14ac:dyDescent="0.3">
      <c r="B67" s="2">
        <f>数据源!AU99</f>
        <v>3</v>
      </c>
      <c r="C67" s="2" t="str">
        <f>数据源!AV99</f>
        <v>T1HP1</v>
      </c>
      <c r="D67" s="2" t="str">
        <f>数据源!AW99</f>
        <v>部件</v>
      </c>
      <c r="E67" s="2">
        <f>数据源!AX99</f>
        <v>40</v>
      </c>
      <c r="F67" s="2">
        <f>数据源!AY99</f>
        <v>1.5</v>
      </c>
      <c r="G67" s="2">
        <f>数据源!AZ99</f>
        <v>1.4999999999999999E-2</v>
      </c>
      <c r="H67" s="2">
        <f>数据源!BA99</f>
        <v>2.4374999999999997E-2</v>
      </c>
      <c r="I67" s="2">
        <f>数据源!BB99</f>
        <v>244</v>
      </c>
      <c r="J67" s="3">
        <f t="shared" si="50"/>
        <v>1</v>
      </c>
      <c r="K67" s="3">
        <f t="shared" si="51"/>
        <v>2</v>
      </c>
      <c r="L67" s="3" t="str">
        <f t="shared" si="52"/>
        <v>部件</v>
      </c>
      <c r="M67" s="3">
        <f t="shared" ca="1" si="47"/>
        <v>91201</v>
      </c>
      <c r="N67" s="3" t="str">
        <f t="shared" ca="1" si="53"/>
        <v>11211,12211,13211,11221,12221,13221,51211,52211,53211,51221,52221,53221,91001,91003,91005,91101,91103,91105,91201</v>
      </c>
      <c r="O67" s="3" t="str">
        <f t="shared" si="56"/>
        <v>157,157,157,36,36,36,1046,1046,1046,481,481,481,244,244,244,244,244,244,244</v>
      </c>
      <c r="P67" s="1" t="str">
        <f t="shared" si="57"/>
        <v>(1,1),(1,1),(1,1),(1,1),(1,1),(1,1),(3,6),(3,6),(3,6),(1,2),(1,2),(1,2),(1,2),(1,2),(1,2),(1,2),(1,2),(1,2),(1,2)</v>
      </c>
      <c r="Q67" s="3" t="str">
        <f>IF(D67="坦克碎片",VLOOKUP(C67,道具信息!$N$2:$O$291,2,FALSE)&amp;"碎片",VLOOKUP(C67,道具信息!$N$2:$O$291,2,FALSE))</f>
        <v>T1部件</v>
      </c>
      <c r="R67" s="3">
        <f t="shared" si="48"/>
        <v>4392</v>
      </c>
      <c r="S67" s="11">
        <f t="shared" si="49"/>
        <v>0.439</v>
      </c>
      <c r="T67" s="3" t="str">
        <f>VLOOKUP(Q67,道具信息!$Q$3:$S$20,2,FALSE)</f>
        <v>CHEST_ITEM_TYPE_T1_PART</v>
      </c>
      <c r="U67" s="3" t="str">
        <f>IF(COUNTIF(U$49:U66,T67)=0,T67,"")</f>
        <v/>
      </c>
      <c r="V67" s="3" t="str">
        <f t="shared" si="62"/>
        <v>CHEST_ITEM_TYPE_T2_TANK,CHEST_ITEM_TYPE_T2_SHARD,CHEST_ITEM_TYPE_T1_PART</v>
      </c>
      <c r="W67" s="13" t="str">
        <f t="shared" si="60"/>
        <v/>
      </c>
      <c r="X67" s="3" t="str">
        <f t="shared" si="61"/>
        <v/>
      </c>
      <c r="Y67" s="3" t="str">
        <f t="shared" si="63"/>
        <v>5.8%,45.8%,43.9%</v>
      </c>
    </row>
    <row r="68" spans="2:25" x14ac:dyDescent="0.3">
      <c r="B68" s="2">
        <f>数据源!AU100</f>
        <v>3</v>
      </c>
      <c r="C68" s="2" t="str">
        <f>数据源!AV100</f>
        <v>T1HP3</v>
      </c>
      <c r="D68" s="2" t="str">
        <f>数据源!AW100</f>
        <v>部件</v>
      </c>
      <c r="E68" s="2">
        <f>数据源!AX100</f>
        <v>40</v>
      </c>
      <c r="F68" s="2">
        <f>数据源!AY100</f>
        <v>1.5</v>
      </c>
      <c r="G68" s="2">
        <f>数据源!AZ100</f>
        <v>1.4999999999999999E-2</v>
      </c>
      <c r="H68" s="2">
        <f>数据源!BA100</f>
        <v>2.4374999999999997E-2</v>
      </c>
      <c r="I68" s="2">
        <f>数据源!BB100</f>
        <v>244</v>
      </c>
      <c r="J68" s="3">
        <f t="shared" si="50"/>
        <v>1</v>
      </c>
      <c r="K68" s="3">
        <f t="shared" si="51"/>
        <v>2</v>
      </c>
      <c r="L68" s="3" t="str">
        <f t="shared" si="52"/>
        <v>部件</v>
      </c>
      <c r="M68" s="3">
        <f t="shared" ca="1" si="47"/>
        <v>91203</v>
      </c>
      <c r="N68" s="3" t="str">
        <f t="shared" ca="1" si="53"/>
        <v>11211,12211,13211,11221,12221,13221,51211,52211,53211,51221,52221,53221,91001,91003,91005,91101,91103,91105,91201,91203</v>
      </c>
      <c r="O68" s="3" t="str">
        <f t="shared" si="56"/>
        <v>157,157,157,36,36,36,1046,1046,1046,481,481,481,244,244,244,244,244,244,244,244</v>
      </c>
      <c r="P68" s="1" t="str">
        <f t="shared" si="57"/>
        <v>(1,1),(1,1),(1,1),(1,1),(1,1),(1,1),(3,6),(3,6),(3,6),(1,2),(1,2),(1,2),(1,2),(1,2),(1,2),(1,2),(1,2),(1,2),(1,2),(1,2)</v>
      </c>
      <c r="Q68" s="3" t="str">
        <f>IF(D68="坦克碎片",VLOOKUP(C68,道具信息!$N$2:$O$291,2,FALSE)&amp;"碎片",VLOOKUP(C68,道具信息!$N$2:$O$291,2,FALSE))</f>
        <v>T1部件</v>
      </c>
      <c r="R68" s="3">
        <f t="shared" si="48"/>
        <v>4392</v>
      </c>
      <c r="S68" s="11">
        <f t="shared" si="49"/>
        <v>0.439</v>
      </c>
      <c r="T68" s="3" t="str">
        <f>VLOOKUP(Q68,道具信息!$Q$3:$S$20,2,FALSE)</f>
        <v>CHEST_ITEM_TYPE_T1_PART</v>
      </c>
      <c r="U68" s="3" t="str">
        <f>IF(COUNTIF(U$49:U67,T68)=0,T68,"")</f>
        <v/>
      </c>
      <c r="V68" s="3" t="str">
        <f t="shared" si="62"/>
        <v>CHEST_ITEM_TYPE_T2_TANK,CHEST_ITEM_TYPE_T2_SHARD,CHEST_ITEM_TYPE_T1_PART</v>
      </c>
      <c r="W68" s="13" t="str">
        <f t="shared" si="60"/>
        <v/>
      </c>
      <c r="X68" s="3" t="str">
        <f t="shared" si="61"/>
        <v/>
      </c>
      <c r="Y68" s="3" t="str">
        <f t="shared" si="63"/>
        <v>5.8%,45.8%,43.9%</v>
      </c>
    </row>
    <row r="69" spans="2:25" x14ac:dyDescent="0.3">
      <c r="B69" s="2">
        <f>数据源!AU101</f>
        <v>3</v>
      </c>
      <c r="C69" s="2" t="str">
        <f>数据源!AV101</f>
        <v>T1HP5</v>
      </c>
      <c r="D69" s="2" t="str">
        <f>数据源!AW101</f>
        <v>部件</v>
      </c>
      <c r="E69" s="2">
        <f>数据源!AX101</f>
        <v>40</v>
      </c>
      <c r="F69" s="2">
        <f>数据源!AY101</f>
        <v>1.5</v>
      </c>
      <c r="G69" s="2">
        <f>数据源!AZ101</f>
        <v>1.4999999999999999E-2</v>
      </c>
      <c r="H69" s="2">
        <f>数据源!BA101</f>
        <v>2.4374999999999997E-2</v>
      </c>
      <c r="I69" s="2">
        <f>数据源!BB101</f>
        <v>244</v>
      </c>
      <c r="J69" s="3">
        <f t="shared" si="50"/>
        <v>1</v>
      </c>
      <c r="K69" s="3">
        <f t="shared" si="51"/>
        <v>2</v>
      </c>
      <c r="L69" s="3" t="str">
        <f t="shared" si="52"/>
        <v>部件</v>
      </c>
      <c r="M69" s="3">
        <f t="shared" ca="1" si="47"/>
        <v>91205</v>
      </c>
      <c r="N69" s="3" t="str">
        <f t="shared" ca="1" si="53"/>
        <v>11211,12211,13211,11221,12221,13221,51211,52211,53211,51221,52221,53221,91001,91003,91005,91101,91103,91105,91201,91203,91205</v>
      </c>
      <c r="O69" s="3" t="str">
        <f t="shared" si="56"/>
        <v>157,157,157,36,36,36,1046,1046,1046,481,481,481,244,244,244,244,244,244,244,244,244</v>
      </c>
      <c r="P69" s="1" t="str">
        <f t="shared" si="57"/>
        <v>(1,1),(1,1),(1,1),(1,1),(1,1),(1,1),(3,6),(3,6),(3,6),(1,2),(1,2),(1,2),(1,2),(1,2),(1,2),(1,2),(1,2),(1,2),(1,2),(1,2),(1,2)</v>
      </c>
      <c r="Q69" s="3" t="str">
        <f>IF(D69="坦克碎片",VLOOKUP(C69,道具信息!$N$2:$O$291,2,FALSE)&amp;"碎片",VLOOKUP(C69,道具信息!$N$2:$O$291,2,FALSE))</f>
        <v>T1部件</v>
      </c>
      <c r="R69" s="3">
        <f t="shared" si="48"/>
        <v>4392</v>
      </c>
      <c r="S69" s="11">
        <f t="shared" si="49"/>
        <v>0.439</v>
      </c>
      <c r="T69" s="3" t="str">
        <f>VLOOKUP(Q69,道具信息!$Q$3:$S$20,2,FALSE)</f>
        <v>CHEST_ITEM_TYPE_T1_PART</v>
      </c>
      <c r="U69" s="3" t="str">
        <f>IF(COUNTIF(U$49:U68,T69)=0,T69,"")</f>
        <v/>
      </c>
      <c r="V69" s="3" t="str">
        <f t="shared" si="62"/>
        <v>CHEST_ITEM_TYPE_T2_TANK,CHEST_ITEM_TYPE_T2_SHARD,CHEST_ITEM_TYPE_T1_PART</v>
      </c>
      <c r="W69" s="13" t="str">
        <f t="shared" si="60"/>
        <v/>
      </c>
      <c r="X69" s="3" t="str">
        <f t="shared" si="61"/>
        <v/>
      </c>
      <c r="Y69" s="3" t="str">
        <f t="shared" si="63"/>
        <v>5.8%,45.8%,43.9%</v>
      </c>
    </row>
    <row r="70" spans="2:25" x14ac:dyDescent="0.3">
      <c r="B70" s="2">
        <f>数据源!AU102</f>
        <v>3</v>
      </c>
      <c r="C70" s="2" t="str">
        <f>数据源!AV102</f>
        <v>T1LP2</v>
      </c>
      <c r="D70" s="2" t="str">
        <f>数据源!AW102</f>
        <v>部件</v>
      </c>
      <c r="E70" s="2">
        <f>数据源!AX102</f>
        <v>40</v>
      </c>
      <c r="F70" s="2">
        <f>数据源!AY102</f>
        <v>1.5</v>
      </c>
      <c r="G70" s="2">
        <f>数据源!AZ102</f>
        <v>1.4999999999999999E-2</v>
      </c>
      <c r="H70" s="2">
        <f>数据源!BA102</f>
        <v>2.4374999999999997E-2</v>
      </c>
      <c r="I70" s="2">
        <f>数据源!BB102</f>
        <v>244</v>
      </c>
      <c r="J70" s="3">
        <f t="shared" si="50"/>
        <v>1</v>
      </c>
      <c r="K70" s="3">
        <f t="shared" si="51"/>
        <v>2</v>
      </c>
      <c r="L70" s="3" t="str">
        <f t="shared" si="52"/>
        <v>部件</v>
      </c>
      <c r="M70" s="3">
        <f t="shared" ca="1" si="47"/>
        <v>91002</v>
      </c>
      <c r="N70" s="3" t="str">
        <f t="shared" ca="1" si="53"/>
        <v>11211,12211,13211,11221,12221,13221,51211,52211,53211,51221,52221,53221,91001,91003,91005,91101,91103,91105,91201,91203,91205,91002</v>
      </c>
      <c r="O70" s="3" t="str">
        <f t="shared" si="56"/>
        <v>157,157,157,36,36,36,1046,1046,1046,481,481,481,244,244,244,244,244,244,244,244,244,244</v>
      </c>
      <c r="P70" s="1" t="str">
        <f t="shared" si="57"/>
        <v>(1,1),(1,1),(1,1),(1,1),(1,1),(1,1),(3,6),(3,6),(3,6),(1,2),(1,2),(1,2),(1,2),(1,2),(1,2),(1,2),(1,2),(1,2),(1,2),(1,2),(1,2),(1,2)</v>
      </c>
      <c r="Q70" s="3" t="str">
        <f>IF(D70="坦克碎片",VLOOKUP(C70,道具信息!$N$2:$O$291,2,FALSE)&amp;"碎片",VLOOKUP(C70,道具信息!$N$2:$O$291,2,FALSE))</f>
        <v>T1部件</v>
      </c>
      <c r="R70" s="3">
        <f t="shared" si="48"/>
        <v>4392</v>
      </c>
      <c r="S70" s="11">
        <f t="shared" si="49"/>
        <v>0.439</v>
      </c>
      <c r="T70" s="3" t="str">
        <f>VLOOKUP(Q70,道具信息!$Q$3:$S$20,2,FALSE)</f>
        <v>CHEST_ITEM_TYPE_T1_PART</v>
      </c>
      <c r="U70" s="3" t="str">
        <f>IF(COUNTIF(U$49:U69,T70)=0,T70,"")</f>
        <v/>
      </c>
      <c r="V70" s="3" t="str">
        <f t="shared" si="62"/>
        <v>CHEST_ITEM_TYPE_T2_TANK,CHEST_ITEM_TYPE_T2_SHARD,CHEST_ITEM_TYPE_T1_PART</v>
      </c>
      <c r="W70" s="13" t="str">
        <f t="shared" si="60"/>
        <v/>
      </c>
      <c r="X70" s="3" t="str">
        <f t="shared" si="61"/>
        <v/>
      </c>
      <c r="Y70" s="3" t="str">
        <f t="shared" si="63"/>
        <v>5.8%,45.8%,43.9%</v>
      </c>
    </row>
    <row r="71" spans="2:25" x14ac:dyDescent="0.3">
      <c r="B71" s="2">
        <f>数据源!AU103</f>
        <v>3</v>
      </c>
      <c r="C71" s="2" t="str">
        <f>数据源!AV103</f>
        <v>T1LP4</v>
      </c>
      <c r="D71" s="2" t="str">
        <f>数据源!AW103</f>
        <v>部件</v>
      </c>
      <c r="E71" s="2">
        <f>数据源!AX103</f>
        <v>40</v>
      </c>
      <c r="F71" s="2">
        <f>数据源!AY103</f>
        <v>1.5</v>
      </c>
      <c r="G71" s="2">
        <f>数据源!AZ103</f>
        <v>1.4999999999999999E-2</v>
      </c>
      <c r="H71" s="2">
        <f>数据源!BA103</f>
        <v>2.4374999999999997E-2</v>
      </c>
      <c r="I71" s="2">
        <f>数据源!BB103</f>
        <v>244</v>
      </c>
      <c r="J71" s="3">
        <f t="shared" si="50"/>
        <v>1</v>
      </c>
      <c r="K71" s="3">
        <f t="shared" si="51"/>
        <v>2</v>
      </c>
      <c r="L71" s="3" t="str">
        <f t="shared" si="52"/>
        <v>部件</v>
      </c>
      <c r="M71" s="3">
        <f t="shared" ca="1" si="47"/>
        <v>91004</v>
      </c>
      <c r="N71" s="3" t="str">
        <f t="shared" ca="1" si="53"/>
        <v>11211,12211,13211,11221,12221,13221,51211,52211,53211,51221,52221,53221,91001,91003,91005,91101,91103,91105,91201,91203,91205,91002,91004</v>
      </c>
      <c r="O71" s="3" t="str">
        <f t="shared" si="56"/>
        <v>157,157,157,36,36,36,1046,1046,1046,481,481,481,244,244,244,244,244,244,244,244,244,244,244</v>
      </c>
      <c r="P71" s="1" t="str">
        <f t="shared" si="57"/>
        <v>(1,1),(1,1),(1,1),(1,1),(1,1),(1,1),(3,6),(3,6),(3,6),(1,2),(1,2),(1,2),(1,2),(1,2),(1,2),(1,2),(1,2),(1,2),(1,2),(1,2),(1,2),(1,2),(1,2)</v>
      </c>
      <c r="Q71" s="3" t="str">
        <f>IF(D71="坦克碎片",VLOOKUP(C71,道具信息!$N$2:$O$291,2,FALSE)&amp;"碎片",VLOOKUP(C71,道具信息!$N$2:$O$291,2,FALSE))</f>
        <v>T1部件</v>
      </c>
      <c r="R71" s="3">
        <f t="shared" si="48"/>
        <v>4392</v>
      </c>
      <c r="S71" s="11">
        <f t="shared" si="49"/>
        <v>0.439</v>
      </c>
      <c r="T71" s="3" t="str">
        <f>VLOOKUP(Q71,道具信息!$Q$3:$S$20,2,FALSE)</f>
        <v>CHEST_ITEM_TYPE_T1_PART</v>
      </c>
      <c r="U71" s="3" t="str">
        <f>IF(COUNTIF(U$49:U70,T71)=0,T71,"")</f>
        <v/>
      </c>
      <c r="V71" s="3" t="str">
        <f t="shared" si="62"/>
        <v>CHEST_ITEM_TYPE_T2_TANK,CHEST_ITEM_TYPE_T2_SHARD,CHEST_ITEM_TYPE_T1_PART</v>
      </c>
      <c r="W71" s="13" t="str">
        <f t="shared" si="60"/>
        <v/>
      </c>
      <c r="X71" s="3" t="str">
        <f t="shared" si="61"/>
        <v/>
      </c>
      <c r="Y71" s="3" t="str">
        <f t="shared" si="63"/>
        <v>5.8%,45.8%,43.9%</v>
      </c>
    </row>
    <row r="72" spans="2:25" x14ac:dyDescent="0.3">
      <c r="B72" s="2">
        <f>数据源!AU104</f>
        <v>3</v>
      </c>
      <c r="C72" s="2" t="str">
        <f>数据源!AV104</f>
        <v>T1LP6</v>
      </c>
      <c r="D72" s="2" t="str">
        <f>数据源!AW104</f>
        <v>部件</v>
      </c>
      <c r="E72" s="2">
        <f>数据源!AX104</f>
        <v>40</v>
      </c>
      <c r="F72" s="2">
        <f>数据源!AY104</f>
        <v>1.5</v>
      </c>
      <c r="G72" s="2">
        <f>数据源!AZ104</f>
        <v>1.4999999999999999E-2</v>
      </c>
      <c r="H72" s="2">
        <f>数据源!BA104</f>
        <v>2.4374999999999997E-2</v>
      </c>
      <c r="I72" s="2">
        <f>数据源!BB104</f>
        <v>244</v>
      </c>
      <c r="J72" s="3">
        <f t="shared" si="50"/>
        <v>1</v>
      </c>
      <c r="K72" s="3">
        <f t="shared" si="51"/>
        <v>2</v>
      </c>
      <c r="L72" s="3" t="str">
        <f t="shared" si="52"/>
        <v>部件</v>
      </c>
      <c r="M72" s="3">
        <f t="shared" ca="1" si="47"/>
        <v>91006</v>
      </c>
      <c r="N72" s="3" t="str">
        <f t="shared" ca="1" si="53"/>
        <v>11211,12211,13211,11221,12221,13221,51211,52211,53211,51221,52221,53221,91001,91003,91005,91101,91103,91105,91201,91203,91205,91002,91004,91006</v>
      </c>
      <c r="O72" s="3" t="str">
        <f t="shared" si="56"/>
        <v>157,157,157,36,36,36,1046,1046,1046,481,481,481,244,244,244,244,244,244,244,244,244,244,244,244</v>
      </c>
      <c r="P72" s="1" t="str">
        <f t="shared" si="57"/>
        <v>(1,1),(1,1),(1,1),(1,1),(1,1),(1,1),(3,6),(3,6),(3,6),(1,2),(1,2),(1,2),(1,2),(1,2),(1,2),(1,2),(1,2),(1,2),(1,2),(1,2),(1,2),(1,2),(1,2),(1,2)</v>
      </c>
      <c r="Q72" s="3" t="str">
        <f>IF(D72="坦克碎片",VLOOKUP(C72,道具信息!$N$2:$O$291,2,FALSE)&amp;"碎片",VLOOKUP(C72,道具信息!$N$2:$O$291,2,FALSE))</f>
        <v>T1部件</v>
      </c>
      <c r="R72" s="3">
        <f t="shared" si="48"/>
        <v>4392</v>
      </c>
      <c r="S72" s="11">
        <f t="shared" si="49"/>
        <v>0.439</v>
      </c>
      <c r="T72" s="3" t="str">
        <f>VLOOKUP(Q72,道具信息!$Q$3:$S$20,2,FALSE)</f>
        <v>CHEST_ITEM_TYPE_T1_PART</v>
      </c>
      <c r="U72" s="3" t="str">
        <f>IF(COUNTIF(U$49:U71,T72)=0,T72,"")</f>
        <v/>
      </c>
      <c r="V72" s="3" t="str">
        <f t="shared" si="62"/>
        <v>CHEST_ITEM_TYPE_T2_TANK,CHEST_ITEM_TYPE_T2_SHARD,CHEST_ITEM_TYPE_T1_PART</v>
      </c>
      <c r="W72" s="13" t="str">
        <f t="shared" si="60"/>
        <v/>
      </c>
      <c r="X72" s="3" t="str">
        <f t="shared" si="61"/>
        <v/>
      </c>
      <c r="Y72" s="3" t="str">
        <f t="shared" si="63"/>
        <v>5.8%,45.8%,43.9%</v>
      </c>
    </row>
    <row r="73" spans="2:25" x14ac:dyDescent="0.3">
      <c r="B73" s="2">
        <f>数据源!AU105</f>
        <v>3</v>
      </c>
      <c r="C73" s="2" t="str">
        <f>数据源!AV105</f>
        <v>T1MP2</v>
      </c>
      <c r="D73" s="2" t="str">
        <f>数据源!AW105</f>
        <v>部件</v>
      </c>
      <c r="E73" s="2">
        <f>数据源!AX105</f>
        <v>40</v>
      </c>
      <c r="F73" s="2">
        <f>数据源!AY105</f>
        <v>1.5</v>
      </c>
      <c r="G73" s="2">
        <f>数据源!AZ105</f>
        <v>1.4999999999999999E-2</v>
      </c>
      <c r="H73" s="2">
        <f>数据源!BA105</f>
        <v>2.4374999999999997E-2</v>
      </c>
      <c r="I73" s="2">
        <f>数据源!BB105</f>
        <v>244</v>
      </c>
      <c r="J73" s="3">
        <f t="shared" si="50"/>
        <v>1</v>
      </c>
      <c r="K73" s="3">
        <f t="shared" si="51"/>
        <v>2</v>
      </c>
      <c r="L73" s="3" t="str">
        <f t="shared" si="52"/>
        <v>部件</v>
      </c>
      <c r="M73" s="3">
        <f t="shared" ca="1" si="47"/>
        <v>91102</v>
      </c>
      <c r="N73" s="3" t="str">
        <f t="shared" ca="1" si="53"/>
        <v>11211,12211,13211,11221,12221,13221,51211,52211,53211,51221,52221,53221,91001,91003,91005,91101,91103,91105,91201,91203,91205,91002,91004,91006,91102</v>
      </c>
      <c r="O73" s="3" t="str">
        <f t="shared" si="56"/>
        <v>157,157,157,36,36,36,1046,1046,1046,481,481,481,244,244,244,244,244,244,244,244,244,244,244,244,244</v>
      </c>
      <c r="P73" s="1" t="str">
        <f t="shared" si="57"/>
        <v>(1,1),(1,1),(1,1),(1,1),(1,1),(1,1),(3,6),(3,6),(3,6),(1,2),(1,2),(1,2),(1,2),(1,2),(1,2),(1,2),(1,2),(1,2),(1,2),(1,2),(1,2),(1,2),(1,2),(1,2),(1,2)</v>
      </c>
      <c r="Q73" s="3" t="str">
        <f>IF(D73="坦克碎片",VLOOKUP(C73,道具信息!$N$2:$O$291,2,FALSE)&amp;"碎片",VLOOKUP(C73,道具信息!$N$2:$O$291,2,FALSE))</f>
        <v>T1部件</v>
      </c>
      <c r="R73" s="3">
        <f t="shared" si="48"/>
        <v>4392</v>
      </c>
      <c r="S73" s="11">
        <f t="shared" si="49"/>
        <v>0.439</v>
      </c>
      <c r="T73" s="3" t="str">
        <f>VLOOKUP(Q73,道具信息!$Q$3:$S$20,2,FALSE)</f>
        <v>CHEST_ITEM_TYPE_T1_PART</v>
      </c>
      <c r="U73" s="3" t="str">
        <f>IF(COUNTIF(U$49:U72,T73)=0,T73,"")</f>
        <v/>
      </c>
      <c r="V73" s="3" t="str">
        <f t="shared" si="62"/>
        <v>CHEST_ITEM_TYPE_T2_TANK,CHEST_ITEM_TYPE_T2_SHARD,CHEST_ITEM_TYPE_T1_PART</v>
      </c>
      <c r="W73" s="13" t="str">
        <f t="shared" si="60"/>
        <v/>
      </c>
      <c r="X73" s="3" t="str">
        <f t="shared" si="61"/>
        <v/>
      </c>
      <c r="Y73" s="3" t="str">
        <f t="shared" si="63"/>
        <v>5.8%,45.8%,43.9%</v>
      </c>
    </row>
    <row r="74" spans="2:25" x14ac:dyDescent="0.3">
      <c r="B74" s="2">
        <f>数据源!AU106</f>
        <v>3</v>
      </c>
      <c r="C74" s="2" t="str">
        <f>数据源!AV106</f>
        <v>T1MP4</v>
      </c>
      <c r="D74" s="2" t="str">
        <f>数据源!AW106</f>
        <v>部件</v>
      </c>
      <c r="E74" s="2">
        <f>数据源!AX106</f>
        <v>40</v>
      </c>
      <c r="F74" s="2">
        <f>数据源!AY106</f>
        <v>1.5</v>
      </c>
      <c r="G74" s="2">
        <f>数据源!AZ106</f>
        <v>1.4999999999999999E-2</v>
      </c>
      <c r="H74" s="2">
        <f>数据源!BA106</f>
        <v>2.4374999999999997E-2</v>
      </c>
      <c r="I74" s="2">
        <f>数据源!BB106</f>
        <v>244</v>
      </c>
      <c r="J74" s="3">
        <f t="shared" si="50"/>
        <v>1</v>
      </c>
      <c r="K74" s="3">
        <f t="shared" si="51"/>
        <v>2</v>
      </c>
      <c r="L74" s="3" t="str">
        <f t="shared" si="52"/>
        <v>部件</v>
      </c>
      <c r="M74" s="3">
        <f t="shared" ca="1" si="47"/>
        <v>91104</v>
      </c>
      <c r="N74" s="3" t="str">
        <f t="shared" ca="1" si="53"/>
        <v>11211,12211,13211,11221,12221,13221,51211,52211,53211,51221,52221,53221,91001,91003,91005,91101,91103,91105,91201,91203,91205,91002,91004,91006,91102,91104</v>
      </c>
      <c r="O74" s="3" t="str">
        <f t="shared" si="56"/>
        <v>157,157,157,36,36,36,1046,1046,1046,481,481,481,244,244,244,244,244,244,244,244,244,244,244,244,244,244</v>
      </c>
      <c r="P74" s="1" t="str">
        <f t="shared" si="57"/>
        <v>(1,1),(1,1),(1,1),(1,1),(1,1),(1,1),(3,6),(3,6),(3,6),(1,2),(1,2),(1,2),(1,2),(1,2),(1,2),(1,2),(1,2),(1,2),(1,2),(1,2),(1,2),(1,2),(1,2),(1,2),(1,2),(1,2)</v>
      </c>
      <c r="Q74" s="3" t="str">
        <f>IF(D74="坦克碎片",VLOOKUP(C74,道具信息!$N$2:$O$291,2,FALSE)&amp;"碎片",VLOOKUP(C74,道具信息!$N$2:$O$291,2,FALSE))</f>
        <v>T1部件</v>
      </c>
      <c r="R74" s="3">
        <f t="shared" si="48"/>
        <v>4392</v>
      </c>
      <c r="S74" s="11">
        <f t="shared" si="49"/>
        <v>0.439</v>
      </c>
      <c r="T74" s="3" t="str">
        <f>VLOOKUP(Q74,道具信息!$Q$3:$S$20,2,FALSE)</f>
        <v>CHEST_ITEM_TYPE_T1_PART</v>
      </c>
      <c r="U74" s="3" t="str">
        <f>IF(COUNTIF(U$49:U73,T74)=0,T74,"")</f>
        <v/>
      </c>
      <c r="V74" s="3" t="str">
        <f t="shared" si="62"/>
        <v>CHEST_ITEM_TYPE_T2_TANK,CHEST_ITEM_TYPE_T2_SHARD,CHEST_ITEM_TYPE_T1_PART</v>
      </c>
      <c r="W74" s="13" t="str">
        <f t="shared" si="60"/>
        <v/>
      </c>
      <c r="X74" s="3" t="str">
        <f t="shared" si="61"/>
        <v/>
      </c>
      <c r="Y74" s="3" t="str">
        <f t="shared" si="63"/>
        <v>5.8%,45.8%,43.9%</v>
      </c>
    </row>
    <row r="75" spans="2:25" x14ac:dyDescent="0.3">
      <c r="B75" s="2">
        <f>数据源!AU107</f>
        <v>3</v>
      </c>
      <c r="C75" s="2" t="str">
        <f>数据源!AV107</f>
        <v>T1MP6</v>
      </c>
      <c r="D75" s="2" t="str">
        <f>数据源!AW107</f>
        <v>部件</v>
      </c>
      <c r="E75" s="2">
        <f>数据源!AX107</f>
        <v>40</v>
      </c>
      <c r="F75" s="2">
        <f>数据源!AY107</f>
        <v>1.5</v>
      </c>
      <c r="G75" s="2">
        <f>数据源!AZ107</f>
        <v>1.4999999999999999E-2</v>
      </c>
      <c r="H75" s="2">
        <f>数据源!BA107</f>
        <v>2.4374999999999997E-2</v>
      </c>
      <c r="I75" s="2">
        <f>数据源!BB107</f>
        <v>244</v>
      </c>
      <c r="J75" s="3">
        <f t="shared" si="50"/>
        <v>1</v>
      </c>
      <c r="K75" s="3">
        <f t="shared" si="51"/>
        <v>2</v>
      </c>
      <c r="L75" s="3" t="str">
        <f t="shared" si="52"/>
        <v>部件</v>
      </c>
      <c r="M75" s="3">
        <f t="shared" ca="1" si="47"/>
        <v>91106</v>
      </c>
      <c r="N75" s="3" t="str">
        <f t="shared" ca="1" si="53"/>
        <v>11211,12211,13211,11221,12221,13221,51211,52211,53211,51221,52221,53221,91001,91003,91005,91101,91103,91105,91201,91203,91205,91002,91004,91006,91102,91104,91106</v>
      </c>
      <c r="O75" s="3" t="str">
        <f t="shared" si="56"/>
        <v>157,157,157,36,36,36,1046,1046,1046,481,481,481,244,244,244,244,244,244,244,244,244,244,244,244,244,244,244</v>
      </c>
      <c r="P75" s="1" t="str">
        <f t="shared" si="57"/>
        <v>(1,1),(1,1),(1,1),(1,1),(1,1),(1,1),(3,6),(3,6),(3,6),(1,2),(1,2),(1,2),(1,2),(1,2),(1,2),(1,2),(1,2),(1,2),(1,2),(1,2),(1,2),(1,2),(1,2),(1,2),(1,2),(1,2),(1,2)</v>
      </c>
      <c r="Q75" s="3" t="str">
        <f>IF(D75="坦克碎片",VLOOKUP(C75,道具信息!$N$2:$O$291,2,FALSE)&amp;"碎片",VLOOKUP(C75,道具信息!$N$2:$O$291,2,FALSE))</f>
        <v>T1部件</v>
      </c>
      <c r="R75" s="3">
        <f t="shared" si="48"/>
        <v>4392</v>
      </c>
      <c r="S75" s="11">
        <f t="shared" si="49"/>
        <v>0.439</v>
      </c>
      <c r="T75" s="3" t="str">
        <f>VLOOKUP(Q75,道具信息!$Q$3:$S$20,2,FALSE)</f>
        <v>CHEST_ITEM_TYPE_T1_PART</v>
      </c>
      <c r="U75" s="3" t="str">
        <f>IF(COUNTIF(U$49:U74,T75)=0,T75,"")</f>
        <v/>
      </c>
      <c r="V75" s="3" t="str">
        <f t="shared" si="62"/>
        <v>CHEST_ITEM_TYPE_T2_TANK,CHEST_ITEM_TYPE_T2_SHARD,CHEST_ITEM_TYPE_T1_PART</v>
      </c>
      <c r="W75" s="13" t="str">
        <f t="shared" si="60"/>
        <v/>
      </c>
      <c r="X75" s="3" t="str">
        <f t="shared" si="61"/>
        <v/>
      </c>
      <c r="Y75" s="3" t="str">
        <f t="shared" si="63"/>
        <v>5.8%,45.8%,43.9%</v>
      </c>
    </row>
    <row r="76" spans="2:25" x14ac:dyDescent="0.3">
      <c r="B76" s="2">
        <f>数据源!AU108</f>
        <v>3</v>
      </c>
      <c r="C76" s="2" t="str">
        <f>数据源!AV108</f>
        <v>T1HP2</v>
      </c>
      <c r="D76" s="2" t="str">
        <f>数据源!AW108</f>
        <v>部件</v>
      </c>
      <c r="E76" s="2">
        <f>数据源!AX108</f>
        <v>40</v>
      </c>
      <c r="F76" s="2">
        <f>数据源!AY108</f>
        <v>1.5</v>
      </c>
      <c r="G76" s="2">
        <f>数据源!AZ108</f>
        <v>1.4999999999999999E-2</v>
      </c>
      <c r="H76" s="2">
        <f>数据源!BA108</f>
        <v>2.4374999999999997E-2</v>
      </c>
      <c r="I76" s="2">
        <f>数据源!BB108</f>
        <v>244</v>
      </c>
      <c r="J76" s="3">
        <f t="shared" si="50"/>
        <v>1</v>
      </c>
      <c r="K76" s="3">
        <f t="shared" si="51"/>
        <v>2</v>
      </c>
      <c r="L76" s="3" t="str">
        <f t="shared" si="52"/>
        <v>部件</v>
      </c>
      <c r="M76" s="3">
        <f t="shared" ca="1" si="47"/>
        <v>91202</v>
      </c>
      <c r="N76" s="3" t="str">
        <f t="shared" ca="1" si="53"/>
        <v>11211,12211,13211,11221,12221,13221,51211,52211,53211,51221,52221,53221,91001,91003,91005,91101,91103,91105,91201,91203,91205,91002,91004,91006,91102,91104,91106,91202</v>
      </c>
      <c r="O76" s="3" t="str">
        <f t="shared" si="56"/>
        <v>157,157,157,36,36,36,1046,1046,1046,481,481,481,244,244,244,244,244,244,244,244,244,244,244,244,244,244,244,244</v>
      </c>
      <c r="P76" s="1" t="str">
        <f t="shared" si="57"/>
        <v>(1,1),(1,1),(1,1),(1,1),(1,1),(1,1),(3,6),(3,6),(3,6),(1,2),(1,2),(1,2),(1,2),(1,2),(1,2),(1,2),(1,2),(1,2),(1,2),(1,2),(1,2),(1,2),(1,2),(1,2),(1,2),(1,2),(1,2),(1,2)</v>
      </c>
      <c r="Q76" s="3" t="str">
        <f>IF(D76="坦克碎片",VLOOKUP(C76,道具信息!$N$2:$O$291,2,FALSE)&amp;"碎片",VLOOKUP(C76,道具信息!$N$2:$O$291,2,FALSE))</f>
        <v>T1部件</v>
      </c>
      <c r="R76" s="3">
        <f t="shared" si="48"/>
        <v>4392</v>
      </c>
      <c r="S76" s="11">
        <f t="shared" si="49"/>
        <v>0.439</v>
      </c>
      <c r="T76" s="3" t="str">
        <f>VLOOKUP(Q76,道具信息!$Q$3:$S$20,2,FALSE)</f>
        <v>CHEST_ITEM_TYPE_T1_PART</v>
      </c>
      <c r="U76" s="3" t="str">
        <f>IF(COUNTIF(U$49:U75,T76)=0,T76,"")</f>
        <v/>
      </c>
      <c r="V76" s="3" t="str">
        <f t="shared" si="62"/>
        <v>CHEST_ITEM_TYPE_T2_TANK,CHEST_ITEM_TYPE_T2_SHARD,CHEST_ITEM_TYPE_T1_PART</v>
      </c>
      <c r="W76" s="13" t="str">
        <f t="shared" si="60"/>
        <v/>
      </c>
      <c r="X76" s="3" t="str">
        <f t="shared" si="61"/>
        <v/>
      </c>
      <c r="Y76" s="3" t="str">
        <f t="shared" si="63"/>
        <v>5.8%,45.8%,43.9%</v>
      </c>
    </row>
    <row r="77" spans="2:25" x14ac:dyDescent="0.3">
      <c r="B77" s="2">
        <f>数据源!AU109</f>
        <v>3</v>
      </c>
      <c r="C77" s="2" t="str">
        <f>数据源!AV109</f>
        <v>T1HP4</v>
      </c>
      <c r="D77" s="2" t="str">
        <f>数据源!AW109</f>
        <v>部件</v>
      </c>
      <c r="E77" s="2">
        <f>数据源!AX109</f>
        <v>40</v>
      </c>
      <c r="F77" s="2">
        <f>数据源!AY109</f>
        <v>1.5</v>
      </c>
      <c r="G77" s="2">
        <f>数据源!AZ109</f>
        <v>1.4999999999999999E-2</v>
      </c>
      <c r="H77" s="2">
        <f>数据源!BA109</f>
        <v>2.4374999999999997E-2</v>
      </c>
      <c r="I77" s="2">
        <f>数据源!BB109</f>
        <v>244</v>
      </c>
      <c r="J77" s="3">
        <f t="shared" si="50"/>
        <v>1</v>
      </c>
      <c r="K77" s="3">
        <f t="shared" si="51"/>
        <v>2</v>
      </c>
      <c r="L77" s="3" t="str">
        <f t="shared" si="52"/>
        <v>部件</v>
      </c>
      <c r="M77" s="3">
        <f t="shared" ca="1" si="47"/>
        <v>91204</v>
      </c>
      <c r="N77" s="3" t="str">
        <f t="shared" ca="1" si="53"/>
        <v>11211,12211,13211,11221,12221,13221,51211,52211,53211,51221,52221,53221,91001,91003,91005,91101,91103,91105,91201,91203,91205,91002,91004,91006,91102,91104,91106,91202,91204</v>
      </c>
      <c r="O77" s="3" t="str">
        <f t="shared" si="56"/>
        <v>157,157,157,36,36,36,1046,1046,1046,481,481,481,244,244,244,244,244,244,244,244,244,244,244,244,244,244,244,244,244</v>
      </c>
      <c r="P77" s="1" t="str">
        <f t="shared" si="57"/>
        <v>(1,1),(1,1),(1,1),(1,1),(1,1),(1,1),(3,6),(3,6),(3,6),(1,2),(1,2),(1,2),(1,2),(1,2),(1,2),(1,2),(1,2),(1,2),(1,2),(1,2),(1,2),(1,2),(1,2),(1,2),(1,2),(1,2),(1,2),(1,2),(1,2)</v>
      </c>
      <c r="Q77" s="3" t="str">
        <f>IF(D77="坦克碎片",VLOOKUP(C77,道具信息!$N$2:$O$291,2,FALSE)&amp;"碎片",VLOOKUP(C77,道具信息!$N$2:$O$291,2,FALSE))</f>
        <v>T1部件</v>
      </c>
      <c r="R77" s="3">
        <f t="shared" si="48"/>
        <v>4392</v>
      </c>
      <c r="S77" s="11">
        <f t="shared" si="49"/>
        <v>0.439</v>
      </c>
      <c r="T77" s="3" t="str">
        <f>VLOOKUP(Q77,道具信息!$Q$3:$S$20,2,FALSE)</f>
        <v>CHEST_ITEM_TYPE_T1_PART</v>
      </c>
      <c r="U77" s="3" t="str">
        <f>IF(COUNTIF(U$49:U76,T77)=0,T77,"")</f>
        <v/>
      </c>
      <c r="V77" s="3" t="str">
        <f t="shared" si="62"/>
        <v>CHEST_ITEM_TYPE_T2_TANK,CHEST_ITEM_TYPE_T2_SHARD,CHEST_ITEM_TYPE_T1_PART</v>
      </c>
      <c r="W77" s="13" t="str">
        <f t="shared" si="60"/>
        <v/>
      </c>
      <c r="X77" s="3" t="str">
        <f t="shared" si="61"/>
        <v/>
      </c>
      <c r="Y77" s="3" t="str">
        <f t="shared" si="63"/>
        <v>5.8%,45.8%,43.9%</v>
      </c>
    </row>
    <row r="78" spans="2:25" x14ac:dyDescent="0.3">
      <c r="B78" s="2">
        <f>数据源!AU110</f>
        <v>3</v>
      </c>
      <c r="C78" s="2" t="str">
        <f>数据源!AV110</f>
        <v>T1HP6</v>
      </c>
      <c r="D78" s="2" t="str">
        <f>数据源!AW110</f>
        <v>部件</v>
      </c>
      <c r="E78" s="2">
        <f>数据源!AX110</f>
        <v>40</v>
      </c>
      <c r="F78" s="2">
        <f>数据源!AY110</f>
        <v>1.5</v>
      </c>
      <c r="G78" s="2">
        <f>数据源!AZ110</f>
        <v>1.4999999999999999E-2</v>
      </c>
      <c r="H78" s="2">
        <f>数据源!BA110</f>
        <v>2.4374999999999997E-2</v>
      </c>
      <c r="I78" s="2">
        <f>数据源!BB110</f>
        <v>244</v>
      </c>
      <c r="J78" s="3">
        <f t="shared" si="50"/>
        <v>1</v>
      </c>
      <c r="K78" s="3">
        <f t="shared" si="51"/>
        <v>2</v>
      </c>
      <c r="L78" s="3" t="str">
        <f t="shared" si="52"/>
        <v>部件</v>
      </c>
      <c r="M78" s="3">
        <f t="shared" ca="1" si="47"/>
        <v>91206</v>
      </c>
      <c r="N78" s="3" t="str">
        <f t="shared" ca="1" si="53"/>
        <v>11211,12211,13211,11221,12221,13221,51211,52211,53211,51221,52221,53221,91001,91003,91005,91101,91103,91105,91201,91203,91205,91002,91004,91006,91102,91104,91106,91202,91204,91206</v>
      </c>
      <c r="O78" s="3" t="str">
        <f t="shared" si="56"/>
        <v>157,157,157,36,36,36,1046,1046,1046,481,481,481,244,244,244,244,244,244,244,244,244,244,244,244,244,244,244,244,244,244</v>
      </c>
      <c r="P78" s="1" t="str">
        <f t="shared" si="57"/>
        <v>(1,1),(1,1),(1,1),(1,1),(1,1),(1,1),(3,6),(3,6),(3,6),(1,2),(1,2),(1,2),(1,2),(1,2),(1,2),(1,2),(1,2),(1,2),(1,2),(1,2),(1,2),(1,2),(1,2),(1,2),(1,2),(1,2),(1,2),(1,2),(1,2),(1,2)</v>
      </c>
      <c r="Q78" s="3" t="str">
        <f>IF(D78="坦克碎片",VLOOKUP(C78,道具信息!$N$2:$O$291,2,FALSE)&amp;"碎片",VLOOKUP(C78,道具信息!$N$2:$O$291,2,FALSE))</f>
        <v>T1部件</v>
      </c>
      <c r="R78" s="3">
        <f t="shared" si="48"/>
        <v>4392</v>
      </c>
      <c r="S78" s="11">
        <f t="shared" si="49"/>
        <v>0.439</v>
      </c>
      <c r="T78" s="3" t="str">
        <f>VLOOKUP(Q78,道具信息!$Q$3:$S$20,2,FALSE)</f>
        <v>CHEST_ITEM_TYPE_T1_PART</v>
      </c>
      <c r="U78" s="3" t="str">
        <f>IF(COUNTIF(U$49:U77,T78)=0,T78,"")</f>
        <v/>
      </c>
      <c r="V78" s="3" t="str">
        <f t="shared" si="62"/>
        <v>CHEST_ITEM_TYPE_T2_TANK,CHEST_ITEM_TYPE_T2_SHARD,CHEST_ITEM_TYPE_T1_PART</v>
      </c>
      <c r="W78" s="13" t="str">
        <f t="shared" si="60"/>
        <v/>
      </c>
      <c r="X78" s="3" t="str">
        <f t="shared" si="61"/>
        <v/>
      </c>
      <c r="Y78" s="3" t="str">
        <f t="shared" si="63"/>
        <v>5.8%,45.8%,43.9%</v>
      </c>
    </row>
    <row r="79" spans="2:25" x14ac:dyDescent="0.3">
      <c r="B79" s="2">
        <f>数据源!AU111</f>
        <v>3</v>
      </c>
      <c r="C79" s="2" t="str">
        <f>数据源!AV111</f>
        <v>T2LP1</v>
      </c>
      <c r="D79" s="2" t="str">
        <f>数据源!AW111</f>
        <v>部件</v>
      </c>
      <c r="E79" s="2">
        <f>数据源!AX111</f>
        <v>140.00000000000003</v>
      </c>
      <c r="F79" s="2">
        <f>数据源!AY111</f>
        <v>1</v>
      </c>
      <c r="G79" s="2">
        <f>数据源!AZ111</f>
        <v>8.0000000000000002E-3</v>
      </c>
      <c r="H79" s="2">
        <f>数据源!BA111</f>
        <v>5.5714285714285701E-3</v>
      </c>
      <c r="I79" s="2">
        <f>数据源!BB111</f>
        <v>56</v>
      </c>
      <c r="J79" s="3">
        <f>ROUNDUP(IF(F79&gt;1,F79-ROUNDDOWN(SQRT(F79),0),F79),0)</f>
        <v>1</v>
      </c>
      <c r="K79" s="3">
        <f>F79*2-J79</f>
        <v>1</v>
      </c>
      <c r="L79" s="3" t="str">
        <f t="shared" ref="L79:L87" si="64">RIGHT(D79,2)</f>
        <v>部件</v>
      </c>
      <c r="M79" s="3">
        <f t="shared" ref="M79:M87" ca="1" si="65">IF(OR(L79="坦克",L79="碎片"),VLOOKUP(C79,INDIRECT("坦克ID"),MATCH(L79&amp;"ID",INDIRECT("坦克标头"),0),FALSE),VLOOKUP(C79,INDIRECT(L79&amp;"ID"),2,FALSE))</f>
        <v>92001</v>
      </c>
      <c r="N79" s="3" t="str">
        <f t="shared" ref="N79:N87" ca="1" si="66">N78&amp;","&amp;M79</f>
        <v>11211,12211,13211,11221,12221,13221,51211,52211,53211,51221,52221,53221,91001,91003,91005,91101,91103,91105,91201,91203,91205,91002,91004,91006,91102,91104,91106,91202,91204,91206,92001</v>
      </c>
      <c r="O79" s="3" t="str">
        <f t="shared" ref="O79:O87" si="67">O78&amp;","&amp;I79</f>
        <v>157,157,157,36,36,36,1046,1046,1046,481,481,481,244,244,244,244,244,244,244,244,244,244,244,244,244,244,244,244,244,244,56</v>
      </c>
      <c r="P79" s="1" t="str">
        <f t="shared" ref="P79:P87" si="68">P78&amp;","&amp;"("&amp;J79&amp;","&amp;K79&amp;")"</f>
        <v>(1,1),(1,1),(1,1),(1,1),(1,1),(1,1),(3,6),(3,6),(3,6),(1,2),(1,2),(1,2),(1,2),(1,2),(1,2),(1,2),(1,2),(1,2),(1,2),(1,2),(1,2),(1,2),(1,2),(1,2),(1,2),(1,2),(1,2),(1,2),(1,2),(1,2),(1,1)</v>
      </c>
      <c r="Q79" s="3" t="str">
        <f>IF(D79="坦克碎片",VLOOKUP(C79,道具信息!$N$2:$O$291,2,FALSE)&amp;"碎片",VLOOKUP(C79,道具信息!$N$2:$O$291,2,FALSE))</f>
        <v>T2部件</v>
      </c>
      <c r="R79" s="3">
        <f t="shared" si="48"/>
        <v>448</v>
      </c>
      <c r="S79" s="11">
        <f t="shared" si="49"/>
        <v>4.4999999999999998E-2</v>
      </c>
      <c r="T79" s="3" t="str">
        <f>VLOOKUP(Q79,道具信息!$Q$3:$S$20,2,FALSE)</f>
        <v>CHEST_ITEM_TYPE_T2_PART</v>
      </c>
      <c r="U79" s="3" t="str">
        <f>IF(COUNTIF(U$49:U78,T79)=0,T79,"")</f>
        <v>CHEST_ITEM_TYPE_T2_PART</v>
      </c>
      <c r="V79" s="3" t="str">
        <f t="shared" si="62"/>
        <v>CHEST_ITEM_TYPE_T2_TANK,CHEST_ITEM_TYPE_T2_SHARD,CHEST_ITEM_TYPE_T1_PART,CHEST_ITEM_TYPE_T2_PART</v>
      </c>
      <c r="W79" s="13">
        <f t="shared" si="60"/>
        <v>4.4999999999999998E-2</v>
      </c>
      <c r="X79" s="3" t="str">
        <f t="shared" si="61"/>
        <v>4.5%</v>
      </c>
      <c r="Y79" s="3" t="str">
        <f t="shared" si="63"/>
        <v>5.8%,45.8%,43.9%,4.5%</v>
      </c>
    </row>
    <row r="80" spans="2:25" x14ac:dyDescent="0.3">
      <c r="B80" s="2">
        <f>数据源!AU112</f>
        <v>3</v>
      </c>
      <c r="C80" s="2" t="str">
        <f>数据源!AV112</f>
        <v>T2LP3</v>
      </c>
      <c r="D80" s="2" t="str">
        <f>数据源!AW112</f>
        <v>部件</v>
      </c>
      <c r="E80" s="2">
        <f>数据源!AX112</f>
        <v>140.00000000000003</v>
      </c>
      <c r="F80" s="2">
        <f>数据源!AY112</f>
        <v>1</v>
      </c>
      <c r="G80" s="2">
        <f>数据源!AZ112</f>
        <v>7.0000000000000001E-3</v>
      </c>
      <c r="H80" s="2">
        <f>数据源!BA112</f>
        <v>4.8749999999999991E-3</v>
      </c>
      <c r="I80" s="2">
        <f>数据源!BB112</f>
        <v>49</v>
      </c>
      <c r="J80" s="3">
        <f t="shared" ref="J80:J87" si="69">ROUNDUP(IF(F80&gt;1,F80-ROUNDDOWN(SQRT(F80),0),F80),0)</f>
        <v>1</v>
      </c>
      <c r="K80" s="3">
        <f t="shared" ref="K80:K87" si="70">F80*2-J80</f>
        <v>1</v>
      </c>
      <c r="L80" s="3" t="str">
        <f t="shared" si="64"/>
        <v>部件</v>
      </c>
      <c r="M80" s="3">
        <f t="shared" ca="1" si="65"/>
        <v>92003</v>
      </c>
      <c r="N80" s="3" t="str">
        <f t="shared" ca="1" si="66"/>
        <v>11211,12211,13211,11221,12221,13221,51211,52211,53211,51221,52221,53221,91001,91003,91005,91101,91103,91105,91201,91203,91205,91002,91004,91006,91102,91104,91106,91202,91204,91206,92001,92003</v>
      </c>
      <c r="O80" s="3" t="str">
        <f t="shared" si="67"/>
        <v>157,157,157,36,36,36,1046,1046,1046,481,481,481,244,244,244,244,244,244,244,244,244,244,244,244,244,244,244,244,244,244,56,49</v>
      </c>
      <c r="P80" s="1" t="str">
        <f t="shared" si="68"/>
        <v>(1,1),(1,1),(1,1),(1,1),(1,1),(1,1),(3,6),(3,6),(3,6),(1,2),(1,2),(1,2),(1,2),(1,2),(1,2),(1,2),(1,2),(1,2),(1,2),(1,2),(1,2),(1,2),(1,2),(1,2),(1,2),(1,2),(1,2),(1,2),(1,2),(1,2),(1,1),(1,1)</v>
      </c>
      <c r="Q80" s="3" t="str">
        <f>IF(D80="坦克碎片",VLOOKUP(C80,道具信息!$N$2:$O$291,2,FALSE)&amp;"碎片",VLOOKUP(C80,道具信息!$N$2:$O$291,2,FALSE))</f>
        <v>T2部件</v>
      </c>
      <c r="R80" s="3">
        <f t="shared" si="48"/>
        <v>448</v>
      </c>
      <c r="S80" s="11">
        <f t="shared" si="49"/>
        <v>4.4999999999999998E-2</v>
      </c>
      <c r="T80" s="3" t="str">
        <f>VLOOKUP(Q80,道具信息!$Q$3:$S$20,2,FALSE)</f>
        <v>CHEST_ITEM_TYPE_T2_PART</v>
      </c>
      <c r="U80" s="3" t="str">
        <f>IF(COUNTIF(U$49:U79,T80)=0,T80,"")</f>
        <v/>
      </c>
      <c r="V80" s="3" t="str">
        <f t="shared" si="62"/>
        <v>CHEST_ITEM_TYPE_T2_TANK,CHEST_ITEM_TYPE_T2_SHARD,CHEST_ITEM_TYPE_T1_PART,CHEST_ITEM_TYPE_T2_PART</v>
      </c>
      <c r="W80" s="13" t="str">
        <f t="shared" si="60"/>
        <v/>
      </c>
      <c r="X80" s="3" t="str">
        <f t="shared" si="61"/>
        <v/>
      </c>
      <c r="Y80" s="3" t="str">
        <f t="shared" si="63"/>
        <v>5.8%,45.8%,43.9%,4.5%</v>
      </c>
    </row>
    <row r="81" spans="2:25" x14ac:dyDescent="0.3">
      <c r="B81" s="2">
        <f>数据源!AU113</f>
        <v>3</v>
      </c>
      <c r="C81" s="2" t="str">
        <f>数据源!AV113</f>
        <v>T2LP5</v>
      </c>
      <c r="D81" s="2" t="str">
        <f>数据源!AW113</f>
        <v>部件</v>
      </c>
      <c r="E81" s="2">
        <f>数据源!AX113</f>
        <v>140.00000000000003</v>
      </c>
      <c r="F81" s="2">
        <f>数据源!AY113</f>
        <v>1</v>
      </c>
      <c r="G81" s="2">
        <f>数据源!AZ113</f>
        <v>7.0000000000000001E-3</v>
      </c>
      <c r="H81" s="2">
        <f>数据源!BA113</f>
        <v>4.8749999999999991E-3</v>
      </c>
      <c r="I81" s="2">
        <f>数据源!BB113</f>
        <v>49</v>
      </c>
      <c r="J81" s="3">
        <f t="shared" si="69"/>
        <v>1</v>
      </c>
      <c r="K81" s="3">
        <f t="shared" si="70"/>
        <v>1</v>
      </c>
      <c r="L81" s="3" t="str">
        <f t="shared" si="64"/>
        <v>部件</v>
      </c>
      <c r="M81" s="3">
        <f t="shared" ca="1" si="65"/>
        <v>92005</v>
      </c>
      <c r="N81" s="3" t="str">
        <f t="shared" ca="1" si="66"/>
        <v>11211,12211,13211,11221,12221,13221,51211,52211,53211,51221,52221,53221,91001,91003,91005,91101,91103,91105,91201,91203,91205,91002,91004,91006,91102,91104,91106,91202,91204,91206,92001,92003,92005</v>
      </c>
      <c r="O81" s="3" t="str">
        <f t="shared" si="67"/>
        <v>157,157,157,36,36,36,1046,1046,1046,481,481,481,244,244,244,244,244,244,244,244,244,244,244,244,244,244,244,244,244,244,56,49,49</v>
      </c>
      <c r="P81" s="1" t="str">
        <f t="shared" si="68"/>
        <v>(1,1),(1,1),(1,1),(1,1),(1,1),(1,1),(3,6),(3,6),(3,6),(1,2),(1,2),(1,2),(1,2),(1,2),(1,2),(1,2),(1,2),(1,2),(1,2),(1,2),(1,2),(1,2),(1,2),(1,2),(1,2),(1,2),(1,2),(1,2),(1,2),(1,2),(1,1),(1,1),(1,1)</v>
      </c>
      <c r="Q81" s="3" t="str">
        <f>IF(D81="坦克碎片",VLOOKUP(C81,道具信息!$N$2:$O$291,2,FALSE)&amp;"碎片",VLOOKUP(C81,道具信息!$N$2:$O$291,2,FALSE))</f>
        <v>T2部件</v>
      </c>
      <c r="R81" s="3">
        <f t="shared" si="48"/>
        <v>448</v>
      </c>
      <c r="S81" s="11">
        <f t="shared" si="49"/>
        <v>4.4999999999999998E-2</v>
      </c>
      <c r="T81" s="3" t="str">
        <f>VLOOKUP(Q81,道具信息!$Q$3:$S$20,2,FALSE)</f>
        <v>CHEST_ITEM_TYPE_T2_PART</v>
      </c>
      <c r="U81" s="3" t="str">
        <f>IF(COUNTIF(U$49:U80,T81)=0,T81,"")</f>
        <v/>
      </c>
      <c r="V81" s="3" t="str">
        <f t="shared" si="62"/>
        <v>CHEST_ITEM_TYPE_T2_TANK,CHEST_ITEM_TYPE_T2_SHARD,CHEST_ITEM_TYPE_T1_PART,CHEST_ITEM_TYPE_T2_PART</v>
      </c>
      <c r="W81" s="13" t="str">
        <f t="shared" si="60"/>
        <v/>
      </c>
      <c r="X81" s="3" t="str">
        <f t="shared" si="61"/>
        <v/>
      </c>
      <c r="Y81" s="3" t="str">
        <f t="shared" si="63"/>
        <v>5.8%,45.8%,43.9%,4.5%</v>
      </c>
    </row>
    <row r="82" spans="2:25" x14ac:dyDescent="0.3">
      <c r="B82" s="2">
        <f>数据源!AU114</f>
        <v>3</v>
      </c>
      <c r="C82" s="2" t="str">
        <f>数据源!AV114</f>
        <v>T2MP1</v>
      </c>
      <c r="D82" s="2" t="str">
        <f>数据源!AW114</f>
        <v>部件</v>
      </c>
      <c r="E82" s="2">
        <f>数据源!AX114</f>
        <v>140.00000000000003</v>
      </c>
      <c r="F82" s="2">
        <f>数据源!AY114</f>
        <v>1</v>
      </c>
      <c r="G82" s="2">
        <f>数据源!AZ114</f>
        <v>7.0000000000000001E-3</v>
      </c>
      <c r="H82" s="2">
        <f>数据源!BA114</f>
        <v>4.8749999999999991E-3</v>
      </c>
      <c r="I82" s="2">
        <f>数据源!BB114</f>
        <v>49</v>
      </c>
      <c r="J82" s="3">
        <f t="shared" si="69"/>
        <v>1</v>
      </c>
      <c r="K82" s="3">
        <f t="shared" si="70"/>
        <v>1</v>
      </c>
      <c r="L82" s="3" t="str">
        <f t="shared" si="64"/>
        <v>部件</v>
      </c>
      <c r="M82" s="3">
        <f t="shared" ca="1" si="65"/>
        <v>92101</v>
      </c>
      <c r="N82" s="3" t="str">
        <f t="shared" ca="1" si="66"/>
        <v>11211,12211,13211,11221,12221,13221,51211,52211,53211,51221,52221,53221,91001,91003,91005,91101,91103,91105,91201,91203,91205,91002,91004,91006,91102,91104,91106,91202,91204,91206,92001,92003,92005,92101</v>
      </c>
      <c r="O82" s="3" t="str">
        <f t="shared" si="67"/>
        <v>157,157,157,36,36,36,1046,1046,1046,481,481,481,244,244,244,244,244,244,244,244,244,244,244,244,244,244,244,244,244,244,56,49,49,49</v>
      </c>
      <c r="P82" s="1" t="str">
        <f t="shared" si="68"/>
        <v>(1,1),(1,1),(1,1),(1,1),(1,1),(1,1),(3,6),(3,6),(3,6),(1,2),(1,2),(1,2),(1,2),(1,2),(1,2),(1,2),(1,2),(1,2),(1,2),(1,2),(1,2),(1,2),(1,2),(1,2),(1,2),(1,2),(1,2),(1,2),(1,2),(1,2),(1,1),(1,1),(1,1),(1,1)</v>
      </c>
      <c r="Q82" s="3" t="str">
        <f>IF(D82="坦克碎片",VLOOKUP(C82,道具信息!$N$2:$O$291,2,FALSE)&amp;"碎片",VLOOKUP(C82,道具信息!$N$2:$O$291,2,FALSE))</f>
        <v>T2部件</v>
      </c>
      <c r="R82" s="3">
        <f t="shared" si="48"/>
        <v>448</v>
      </c>
      <c r="S82" s="11">
        <f t="shared" si="49"/>
        <v>4.4999999999999998E-2</v>
      </c>
      <c r="T82" s="3" t="str">
        <f>VLOOKUP(Q82,道具信息!$Q$3:$S$20,2,FALSE)</f>
        <v>CHEST_ITEM_TYPE_T2_PART</v>
      </c>
      <c r="U82" s="3" t="str">
        <f>IF(COUNTIF(U$49:U81,T82)=0,T82,"")</f>
        <v/>
      </c>
      <c r="V82" s="3" t="str">
        <f t="shared" si="62"/>
        <v>CHEST_ITEM_TYPE_T2_TANK,CHEST_ITEM_TYPE_T2_SHARD,CHEST_ITEM_TYPE_T1_PART,CHEST_ITEM_TYPE_T2_PART</v>
      </c>
      <c r="W82" s="13" t="str">
        <f t="shared" si="60"/>
        <v/>
      </c>
      <c r="X82" s="3" t="str">
        <f t="shared" si="61"/>
        <v/>
      </c>
      <c r="Y82" s="3" t="str">
        <f t="shared" si="63"/>
        <v>5.8%,45.8%,43.9%,4.5%</v>
      </c>
    </row>
    <row r="83" spans="2:25" x14ac:dyDescent="0.3">
      <c r="B83" s="2">
        <f>数据源!AU115</f>
        <v>3</v>
      </c>
      <c r="C83" s="2" t="str">
        <f>数据源!AV115</f>
        <v>T2MP3</v>
      </c>
      <c r="D83" s="2" t="str">
        <f>数据源!AW115</f>
        <v>部件</v>
      </c>
      <c r="E83" s="2">
        <f>数据源!AX115</f>
        <v>140.00000000000003</v>
      </c>
      <c r="F83" s="2">
        <f>数据源!AY115</f>
        <v>1</v>
      </c>
      <c r="G83" s="2">
        <f>数据源!AZ115</f>
        <v>7.0000000000000001E-3</v>
      </c>
      <c r="H83" s="2">
        <f>数据源!BA115</f>
        <v>4.8749999999999991E-3</v>
      </c>
      <c r="I83" s="2">
        <f>数据源!BB115</f>
        <v>49</v>
      </c>
      <c r="J83" s="3">
        <f t="shared" si="69"/>
        <v>1</v>
      </c>
      <c r="K83" s="3">
        <f t="shared" si="70"/>
        <v>1</v>
      </c>
      <c r="L83" s="3" t="str">
        <f t="shared" si="64"/>
        <v>部件</v>
      </c>
      <c r="M83" s="3">
        <f t="shared" ca="1" si="65"/>
        <v>92103</v>
      </c>
      <c r="N83" s="3" t="str">
        <f t="shared" ca="1" si="66"/>
        <v>11211,12211,13211,11221,12221,13221,51211,52211,53211,51221,52221,53221,91001,91003,91005,91101,91103,91105,91201,91203,91205,91002,91004,91006,91102,91104,91106,91202,91204,91206,92001,92003,92005,92101,92103</v>
      </c>
      <c r="O83" s="3" t="str">
        <f t="shared" si="67"/>
        <v>157,157,157,36,36,36,1046,1046,1046,481,481,481,244,244,244,244,244,244,244,244,244,244,244,244,244,244,244,244,244,244,56,49,49,49,49</v>
      </c>
      <c r="P83" s="1" t="str">
        <f t="shared" si="68"/>
        <v>(1,1),(1,1),(1,1),(1,1),(1,1),(1,1),(3,6),(3,6),(3,6),(1,2),(1,2),(1,2),(1,2),(1,2),(1,2),(1,2),(1,2),(1,2),(1,2),(1,2),(1,2),(1,2),(1,2),(1,2),(1,2),(1,2),(1,2),(1,2),(1,2),(1,2),(1,1),(1,1),(1,1),(1,1),(1,1)</v>
      </c>
      <c r="Q83" s="3" t="str">
        <f>IF(D83="坦克碎片",VLOOKUP(C83,道具信息!$N$2:$O$291,2,FALSE)&amp;"碎片",VLOOKUP(C83,道具信息!$N$2:$O$291,2,FALSE))</f>
        <v>T2部件</v>
      </c>
      <c r="R83" s="3">
        <f t="shared" si="48"/>
        <v>448</v>
      </c>
      <c r="S83" s="11">
        <f t="shared" si="49"/>
        <v>4.4999999999999998E-2</v>
      </c>
      <c r="T83" s="3" t="str">
        <f>VLOOKUP(Q83,道具信息!$Q$3:$S$20,2,FALSE)</f>
        <v>CHEST_ITEM_TYPE_T2_PART</v>
      </c>
      <c r="U83" s="3" t="str">
        <f>IF(COUNTIF(U$49:U82,T83)=0,T83,"")</f>
        <v/>
      </c>
      <c r="V83" s="3" t="str">
        <f t="shared" si="62"/>
        <v>CHEST_ITEM_TYPE_T2_TANK,CHEST_ITEM_TYPE_T2_SHARD,CHEST_ITEM_TYPE_T1_PART,CHEST_ITEM_TYPE_T2_PART</v>
      </c>
      <c r="W83" s="13" t="str">
        <f t="shared" si="60"/>
        <v/>
      </c>
      <c r="X83" s="3" t="str">
        <f t="shared" si="61"/>
        <v/>
      </c>
      <c r="Y83" s="3" t="str">
        <f t="shared" si="63"/>
        <v>5.8%,45.8%,43.9%,4.5%</v>
      </c>
    </row>
    <row r="84" spans="2:25" x14ac:dyDescent="0.3">
      <c r="B84" s="2">
        <f>数据源!AU116</f>
        <v>3</v>
      </c>
      <c r="C84" s="2" t="str">
        <f>数据源!AV116</f>
        <v>T2MP5</v>
      </c>
      <c r="D84" s="2" t="str">
        <f>数据源!AW116</f>
        <v>部件</v>
      </c>
      <c r="E84" s="2">
        <f>数据源!AX116</f>
        <v>140.00000000000003</v>
      </c>
      <c r="F84" s="2">
        <f>数据源!AY116</f>
        <v>1</v>
      </c>
      <c r="G84" s="2">
        <f>数据源!AZ116</f>
        <v>7.0000000000000001E-3</v>
      </c>
      <c r="H84" s="2">
        <f>数据源!BA116</f>
        <v>4.8749999999999991E-3</v>
      </c>
      <c r="I84" s="2">
        <f>数据源!BB116</f>
        <v>49</v>
      </c>
      <c r="J84" s="3">
        <f t="shared" si="69"/>
        <v>1</v>
      </c>
      <c r="K84" s="3">
        <f t="shared" si="70"/>
        <v>1</v>
      </c>
      <c r="L84" s="3" t="str">
        <f t="shared" si="64"/>
        <v>部件</v>
      </c>
      <c r="M84" s="3">
        <f t="shared" ca="1" si="65"/>
        <v>92105</v>
      </c>
      <c r="N84" s="3" t="str">
        <f t="shared" ca="1" si="66"/>
        <v>11211,12211,13211,11221,12221,13221,51211,52211,53211,51221,52221,53221,91001,91003,91005,91101,91103,91105,91201,91203,91205,91002,91004,91006,91102,91104,91106,91202,91204,91206,92001,92003,92005,92101,92103,92105</v>
      </c>
      <c r="O84" s="3" t="str">
        <f t="shared" si="67"/>
        <v>157,157,157,36,36,36,1046,1046,1046,481,481,481,244,244,244,244,244,244,244,244,244,244,244,244,244,244,244,244,244,244,56,49,49,49,49,49</v>
      </c>
      <c r="P84" s="1" t="str">
        <f t="shared" si="68"/>
        <v>(1,1),(1,1),(1,1),(1,1),(1,1),(1,1),(3,6),(3,6),(3,6),(1,2),(1,2),(1,2),(1,2),(1,2),(1,2),(1,2),(1,2),(1,2),(1,2),(1,2),(1,2),(1,2),(1,2),(1,2),(1,2),(1,2),(1,2),(1,2),(1,2),(1,2),(1,1),(1,1),(1,1),(1,1),(1,1),(1,1)</v>
      </c>
      <c r="Q84" s="3" t="str">
        <f>IF(D84="坦克碎片",VLOOKUP(C84,道具信息!$N$2:$O$291,2,FALSE)&amp;"碎片",VLOOKUP(C84,道具信息!$N$2:$O$291,2,FALSE))</f>
        <v>T2部件</v>
      </c>
      <c r="R84" s="3">
        <f t="shared" si="48"/>
        <v>448</v>
      </c>
      <c r="S84" s="11">
        <f t="shared" si="49"/>
        <v>4.4999999999999998E-2</v>
      </c>
      <c r="T84" s="3" t="str">
        <f>VLOOKUP(Q84,道具信息!$Q$3:$S$20,2,FALSE)</f>
        <v>CHEST_ITEM_TYPE_T2_PART</v>
      </c>
      <c r="U84" s="3" t="str">
        <f>IF(COUNTIF(U$49:U83,T84)=0,T84,"")</f>
        <v/>
      </c>
      <c r="V84" s="3" t="str">
        <f t="shared" si="62"/>
        <v>CHEST_ITEM_TYPE_T2_TANK,CHEST_ITEM_TYPE_T2_SHARD,CHEST_ITEM_TYPE_T1_PART,CHEST_ITEM_TYPE_T2_PART</v>
      </c>
      <c r="W84" s="13" t="str">
        <f t="shared" si="60"/>
        <v/>
      </c>
      <c r="X84" s="3" t="str">
        <f t="shared" si="61"/>
        <v/>
      </c>
      <c r="Y84" s="3" t="str">
        <f t="shared" si="63"/>
        <v>5.8%,45.8%,43.9%,4.5%</v>
      </c>
    </row>
    <row r="85" spans="2:25" x14ac:dyDescent="0.3">
      <c r="B85" s="2">
        <f>数据源!AU117</f>
        <v>3</v>
      </c>
      <c r="C85" s="2" t="str">
        <f>数据源!AV117</f>
        <v>T2HP1</v>
      </c>
      <c r="D85" s="2" t="str">
        <f>数据源!AW117</f>
        <v>部件</v>
      </c>
      <c r="E85" s="2">
        <f>数据源!AX117</f>
        <v>140.00000000000003</v>
      </c>
      <c r="F85" s="2">
        <f>数据源!AY117</f>
        <v>1</v>
      </c>
      <c r="G85" s="2">
        <f>数据源!AZ117</f>
        <v>7.0000000000000001E-3</v>
      </c>
      <c r="H85" s="2">
        <f>数据源!BA117</f>
        <v>4.8749999999999991E-3</v>
      </c>
      <c r="I85" s="2">
        <f>数据源!BB117</f>
        <v>49</v>
      </c>
      <c r="J85" s="3">
        <f t="shared" si="69"/>
        <v>1</v>
      </c>
      <c r="K85" s="3">
        <f t="shared" si="70"/>
        <v>1</v>
      </c>
      <c r="L85" s="3" t="str">
        <f t="shared" si="64"/>
        <v>部件</v>
      </c>
      <c r="M85" s="3">
        <f t="shared" ca="1" si="65"/>
        <v>92201</v>
      </c>
      <c r="N85" s="3" t="str">
        <f t="shared" ca="1" si="66"/>
        <v>11211,12211,13211,11221,12221,13221,51211,52211,53211,51221,52221,53221,91001,91003,91005,91101,91103,91105,91201,91203,91205,91002,91004,91006,91102,91104,91106,91202,91204,91206,92001,92003,92005,92101,92103,92105,92201</v>
      </c>
      <c r="O85" s="3" t="str">
        <f t="shared" si="67"/>
        <v>157,157,157,36,36,36,1046,1046,1046,481,481,481,244,244,244,244,244,244,244,244,244,244,244,244,244,244,244,244,244,244,56,49,49,49,49,49,49</v>
      </c>
      <c r="P85" s="1" t="str">
        <f t="shared" si="68"/>
        <v>(1,1),(1,1),(1,1),(1,1),(1,1),(1,1),(3,6),(3,6),(3,6),(1,2),(1,2),(1,2),(1,2),(1,2),(1,2),(1,2),(1,2),(1,2),(1,2),(1,2),(1,2),(1,2),(1,2),(1,2),(1,2),(1,2),(1,2),(1,2),(1,2),(1,2),(1,1),(1,1),(1,1),(1,1),(1,1),(1,1),(1,1)</v>
      </c>
      <c r="Q85" s="3" t="str">
        <f>IF(D85="坦克碎片",VLOOKUP(C85,道具信息!$N$2:$O$291,2,FALSE)&amp;"碎片",VLOOKUP(C85,道具信息!$N$2:$O$291,2,FALSE))</f>
        <v>T2部件</v>
      </c>
      <c r="R85" s="3">
        <f t="shared" si="48"/>
        <v>448</v>
      </c>
      <c r="S85" s="11">
        <f t="shared" si="49"/>
        <v>4.4999999999999998E-2</v>
      </c>
      <c r="T85" s="3" t="str">
        <f>VLOOKUP(Q85,道具信息!$Q$3:$S$20,2,FALSE)</f>
        <v>CHEST_ITEM_TYPE_T2_PART</v>
      </c>
      <c r="U85" s="3" t="str">
        <f>IF(COUNTIF(U$49:U84,T85)=0,T85,"")</f>
        <v/>
      </c>
      <c r="V85" s="3" t="str">
        <f t="shared" si="62"/>
        <v>CHEST_ITEM_TYPE_T2_TANK,CHEST_ITEM_TYPE_T2_SHARD,CHEST_ITEM_TYPE_T1_PART,CHEST_ITEM_TYPE_T2_PART</v>
      </c>
      <c r="W85" s="13" t="str">
        <f t="shared" si="60"/>
        <v/>
      </c>
      <c r="X85" s="3" t="str">
        <f t="shared" si="61"/>
        <v/>
      </c>
      <c r="Y85" s="3" t="str">
        <f t="shared" si="63"/>
        <v>5.8%,45.8%,43.9%,4.5%</v>
      </c>
    </row>
    <row r="86" spans="2:25" x14ac:dyDescent="0.3">
      <c r="B86" s="2">
        <f>数据源!AU118</f>
        <v>3</v>
      </c>
      <c r="C86" s="2" t="str">
        <f>数据源!AV118</f>
        <v>T2HP3</v>
      </c>
      <c r="D86" s="2" t="str">
        <f>数据源!AW118</f>
        <v>部件</v>
      </c>
      <c r="E86" s="2">
        <f>数据源!AX118</f>
        <v>140.00000000000003</v>
      </c>
      <c r="F86" s="2">
        <f>数据源!AY118</f>
        <v>1</v>
      </c>
      <c r="G86" s="2">
        <f>数据源!AZ118</f>
        <v>7.0000000000000001E-3</v>
      </c>
      <c r="H86" s="2">
        <f>数据源!BA118</f>
        <v>4.8749999999999991E-3</v>
      </c>
      <c r="I86" s="2">
        <f>数据源!BB118</f>
        <v>49</v>
      </c>
      <c r="J86" s="3">
        <f t="shared" si="69"/>
        <v>1</v>
      </c>
      <c r="K86" s="3">
        <f t="shared" si="70"/>
        <v>1</v>
      </c>
      <c r="L86" s="3" t="str">
        <f t="shared" si="64"/>
        <v>部件</v>
      </c>
      <c r="M86" s="3">
        <f t="shared" ca="1" si="65"/>
        <v>92203</v>
      </c>
      <c r="N86" s="3" t="str">
        <f t="shared" ca="1" si="66"/>
        <v>11211,12211,13211,11221,12221,13221,51211,52211,53211,51221,52221,53221,91001,91003,91005,91101,91103,91105,91201,91203,91205,91002,91004,91006,91102,91104,91106,91202,91204,91206,92001,92003,92005,92101,92103,92105,92201,92203</v>
      </c>
      <c r="O86" s="3" t="str">
        <f t="shared" si="67"/>
        <v>157,157,157,36,36,36,1046,1046,1046,481,481,481,244,244,244,244,244,244,244,244,244,244,244,244,244,244,244,244,244,244,56,49,49,49,49,49,49,49</v>
      </c>
      <c r="P86" s="1" t="str">
        <f t="shared" si="68"/>
        <v>(1,1),(1,1),(1,1),(1,1),(1,1),(1,1),(3,6),(3,6),(3,6),(1,2),(1,2),(1,2),(1,2),(1,2),(1,2),(1,2),(1,2),(1,2),(1,2),(1,2),(1,2),(1,2),(1,2),(1,2),(1,2),(1,2),(1,2),(1,2),(1,2),(1,2),(1,1),(1,1),(1,1),(1,1),(1,1),(1,1),(1,1),(1,1)</v>
      </c>
      <c r="Q86" s="3" t="str">
        <f>IF(D86="坦克碎片",VLOOKUP(C86,道具信息!$N$2:$O$291,2,FALSE)&amp;"碎片",VLOOKUP(C86,道具信息!$N$2:$O$291,2,FALSE))</f>
        <v>T2部件</v>
      </c>
      <c r="R86" s="3">
        <f t="shared" si="48"/>
        <v>448</v>
      </c>
      <c r="S86" s="11">
        <f t="shared" si="49"/>
        <v>4.4999999999999998E-2</v>
      </c>
      <c r="T86" s="3" t="str">
        <f>VLOOKUP(Q86,道具信息!$Q$3:$S$20,2,FALSE)</f>
        <v>CHEST_ITEM_TYPE_T2_PART</v>
      </c>
      <c r="U86" s="3" t="str">
        <f>IF(COUNTIF(U$49:U85,T86)=0,T86,"")</f>
        <v/>
      </c>
      <c r="V86" s="3" t="str">
        <f t="shared" si="62"/>
        <v>CHEST_ITEM_TYPE_T2_TANK,CHEST_ITEM_TYPE_T2_SHARD,CHEST_ITEM_TYPE_T1_PART,CHEST_ITEM_TYPE_T2_PART</v>
      </c>
      <c r="W86" s="13" t="str">
        <f t="shared" si="60"/>
        <v/>
      </c>
      <c r="X86" s="3" t="str">
        <f t="shared" si="61"/>
        <v/>
      </c>
      <c r="Y86" s="3" t="str">
        <f t="shared" si="63"/>
        <v>5.8%,45.8%,43.9%,4.5%</v>
      </c>
    </row>
    <row r="87" spans="2:25" x14ac:dyDescent="0.3">
      <c r="B87" s="2">
        <f>数据源!AU119</f>
        <v>3</v>
      </c>
      <c r="C87" s="2" t="str">
        <f>数据源!AV119</f>
        <v>T2HP5</v>
      </c>
      <c r="D87" s="2" t="str">
        <f>数据源!AW119</f>
        <v>部件</v>
      </c>
      <c r="E87" s="2">
        <f>数据源!AX119</f>
        <v>140.00000000000003</v>
      </c>
      <c r="F87" s="2">
        <f>数据源!AY119</f>
        <v>1</v>
      </c>
      <c r="G87" s="2">
        <f>数据源!AZ119</f>
        <v>7.0000000000000001E-3</v>
      </c>
      <c r="H87" s="2">
        <f>数据源!BA119</f>
        <v>4.8749999999999991E-3</v>
      </c>
      <c r="I87" s="2">
        <f>数据源!BB119</f>
        <v>49</v>
      </c>
      <c r="J87" s="3">
        <f t="shared" si="69"/>
        <v>1</v>
      </c>
      <c r="K87" s="3">
        <f t="shared" si="70"/>
        <v>1</v>
      </c>
      <c r="L87" s="3" t="str">
        <f t="shared" si="64"/>
        <v>部件</v>
      </c>
      <c r="M87" s="3">
        <f t="shared" ca="1" si="65"/>
        <v>92205</v>
      </c>
      <c r="N87" s="3" t="str">
        <f t="shared" ca="1" si="66"/>
        <v>11211,12211,13211,11221,12221,13221,51211,52211,53211,51221,52221,53221,91001,91003,91005,91101,91103,91105,91201,91203,91205,91002,91004,91006,91102,91104,91106,91202,91204,91206,92001,92003,92005,92101,92103,92105,92201,92203,92205</v>
      </c>
      <c r="O87" s="3" t="str">
        <f t="shared" si="67"/>
        <v>157,157,157,36,36,36,1046,1046,1046,481,481,481,244,244,244,244,244,244,244,244,244,244,244,244,244,244,244,244,244,244,56,49,49,49,49,49,49,49,49</v>
      </c>
      <c r="P87" s="1" t="str">
        <f t="shared" si="68"/>
        <v>(1,1),(1,1),(1,1),(1,1),(1,1),(1,1),(3,6),(3,6),(3,6),(1,2),(1,2),(1,2),(1,2),(1,2),(1,2),(1,2),(1,2),(1,2),(1,2),(1,2),(1,2),(1,2),(1,2),(1,2),(1,2),(1,2),(1,2),(1,2),(1,2),(1,2),(1,1),(1,1),(1,1),(1,1),(1,1),(1,1),(1,1),(1,1),(1,1)</v>
      </c>
      <c r="Q87" s="3" t="str">
        <f>IF(D87="坦克碎片",VLOOKUP(C87,道具信息!$N$2:$O$291,2,FALSE)&amp;"碎片",VLOOKUP(C87,道具信息!$N$2:$O$291,2,FALSE))</f>
        <v>T2部件</v>
      </c>
      <c r="R87" s="3">
        <f t="shared" si="48"/>
        <v>448</v>
      </c>
      <c r="S87" s="11">
        <f t="shared" si="49"/>
        <v>4.4999999999999998E-2</v>
      </c>
      <c r="T87" s="3" t="str">
        <f>VLOOKUP(Q87,道具信息!$Q$3:$S$20,2,FALSE)</f>
        <v>CHEST_ITEM_TYPE_T2_PART</v>
      </c>
      <c r="U87" s="3" t="str">
        <f>IF(COUNTIF(U$49:U86,T87)=0,T87,"")</f>
        <v/>
      </c>
      <c r="V87" s="3" t="str">
        <f t="shared" si="62"/>
        <v>CHEST_ITEM_TYPE_T2_TANK,CHEST_ITEM_TYPE_T2_SHARD,CHEST_ITEM_TYPE_T1_PART,CHEST_ITEM_TYPE_T2_PART</v>
      </c>
      <c r="W87" s="13" t="str">
        <f t="shared" si="60"/>
        <v/>
      </c>
      <c r="X87" s="3" t="str">
        <f t="shared" si="61"/>
        <v/>
      </c>
      <c r="Y87" s="3" t="str">
        <f t="shared" si="63"/>
        <v>5.8%,45.8%,43.9%,4.5%</v>
      </c>
    </row>
    <row r="88" spans="2:25" x14ac:dyDescent="0.3">
      <c r="N88" s="3" t="str">
        <f ca="1">"["&amp;N87&amp;"]"</f>
        <v>[11211,12211,13211,11221,12221,13221,51211,52211,53211,51221,52221,53221,91001,91003,91005,91101,91103,91105,91201,91203,91205,91002,91004,91006,91102,91104,91106,91202,91204,91206,92001,92003,92005,92101,92103,92105,92201,92203,92205]</v>
      </c>
      <c r="O88" s="3" t="str">
        <f>"["&amp;O87&amp;"]"</f>
        <v>[157,157,157,36,36,36,1046,1046,1046,481,481,481,244,244,244,244,244,244,244,244,244,244,244,244,244,244,244,244,244,244,56,49,49,49,49,49,49,49,49]</v>
      </c>
      <c r="P88" s="3" t="str">
        <f>"["&amp;P87&amp;"]"</f>
        <v>[(1,1),(1,1),(1,1),(1,1),(1,1),(1,1),(3,6),(3,6),(3,6),(1,2),(1,2),(1,2),(1,2),(1,2),(1,2),(1,2),(1,2),(1,2),(1,2),(1,2),(1,2),(1,2),(1,2),(1,2),(1,2),(1,2),(1,2),(1,2),(1,2),(1,2),(1,1),(1,1),(1,1),(1,1),(1,1),(1,1),(1,1),(1,1),(1,1)]</v>
      </c>
      <c r="S88" s="11"/>
      <c r="V88" s="3" t="str">
        <f>"["&amp;V87&amp;"]"</f>
        <v>[CHEST_ITEM_TYPE_T2_TANK,CHEST_ITEM_TYPE_T2_SHARD,CHEST_ITEM_TYPE_T1_PART,CHEST_ITEM_TYPE_T2_PART]</v>
      </c>
      <c r="Y88" s="3" t="str">
        <f>"["&amp;Y87&amp;"]"</f>
        <v>[5.8%,45.8%,43.9%,4.5%]</v>
      </c>
    </row>
    <row r="89" spans="2:25" x14ac:dyDescent="0.3">
      <c r="S89" s="11"/>
    </row>
    <row r="90" spans="2:25" x14ac:dyDescent="0.3">
      <c r="B90" s="2" t="str">
        <f>数据源!AU122</f>
        <v>联赛等级</v>
      </c>
      <c r="C90" s="2" t="str">
        <f>数据源!AV122</f>
        <v>道具名称</v>
      </c>
      <c r="D90" s="2" t="str">
        <f>数据源!AW122</f>
        <v>对应大类</v>
      </c>
      <c r="E90" s="2" t="str">
        <f>数据源!AX122</f>
        <v>道具价值</v>
      </c>
      <c r="F90" s="2" t="str">
        <f>数据源!AY122</f>
        <v>抽取个数</v>
      </c>
      <c r="G90" s="2" t="str">
        <f>数据源!AZ122</f>
        <v>价值比例</v>
      </c>
      <c r="H90" s="2" t="str">
        <f>数据源!BA122</f>
        <v>产出概率</v>
      </c>
      <c r="I90" s="2" t="str">
        <f>数据源!BB122</f>
        <v>权重值</v>
      </c>
      <c r="J90" s="7" t="s">
        <v>234</v>
      </c>
      <c r="K90" s="7" t="s">
        <v>235</v>
      </c>
      <c r="L90" s="3" t="s">
        <v>222</v>
      </c>
      <c r="M90" s="3" t="s">
        <v>152</v>
      </c>
      <c r="N90" s="3" t="s">
        <v>224</v>
      </c>
      <c r="O90" s="3" t="s">
        <v>225</v>
      </c>
      <c r="P90" s="3" t="s">
        <v>226</v>
      </c>
      <c r="Q90" s="8" t="s">
        <v>244</v>
      </c>
      <c r="R90" s="8" t="s">
        <v>245</v>
      </c>
      <c r="S90" s="8" t="s">
        <v>246</v>
      </c>
    </row>
    <row r="91" spans="2:25" x14ac:dyDescent="0.3">
      <c r="B91" s="2">
        <f>数据源!AU123</f>
        <v>4</v>
      </c>
      <c r="C91" s="2" t="str">
        <f>数据源!AV123</f>
        <v>二号</v>
      </c>
      <c r="D91" s="2" t="str">
        <f>数据源!AW123</f>
        <v>坦克</v>
      </c>
      <c r="E91" s="2">
        <f>数据源!AX123</f>
        <v>210</v>
      </c>
      <c r="F91" s="2">
        <f>数据源!AY123</f>
        <v>1</v>
      </c>
      <c r="G91" s="2">
        <f>数据源!AZ123</f>
        <v>3.6999999999999998E-2</v>
      </c>
      <c r="H91" s="2">
        <f>数据源!BA123</f>
        <v>1.7178571428571428E-2</v>
      </c>
      <c r="I91" s="2">
        <f>数据源!BB123</f>
        <v>172</v>
      </c>
      <c r="J91" s="3">
        <f>ROUNDUP(IF(F91&gt;1,F91-ROUNDDOWN(SQRT(F91),0),F91),0)</f>
        <v>1</v>
      </c>
      <c r="K91" s="3">
        <f>F91*2-J91</f>
        <v>1</v>
      </c>
      <c r="L91" s="3" t="str">
        <f>RIGHT(D91,2)</f>
        <v>坦克</v>
      </c>
      <c r="M91" s="3">
        <f t="shared" ref="M91:M135" ca="1" si="71">IF(OR(L91="坦克",L91="碎片"),VLOOKUP(C91,INDIRECT("坦克ID"),MATCH(L91&amp;"ID",INDIRECT("坦克标头"),0),FALSE),VLOOKUP(C91,INDIRECT(L91&amp;"ID"),2,FALSE))</f>
        <v>11211</v>
      </c>
      <c r="N91" s="3">
        <f ca="1">M91</f>
        <v>11211</v>
      </c>
      <c r="O91" s="3">
        <f>I91</f>
        <v>172</v>
      </c>
      <c r="P91" s="1" t="str">
        <f>"("&amp;J91&amp;","&amp;K91&amp;")"</f>
        <v>(1,1)</v>
      </c>
      <c r="Q91" s="3" t="str">
        <f>IF(D91="坦克碎片",VLOOKUP(C91,道具信息!$N$2:$O$291,2,FALSE)&amp;"碎片",VLOOKUP(C91,道具信息!$N$2:$O$291,2,FALSE))</f>
        <v>T2坦克</v>
      </c>
      <c r="R91" s="3">
        <f t="shared" ref="R91:R138" si="72">SUMIFS(I:I,Q:Q,Q91,B:B,B91)</f>
        <v>621</v>
      </c>
      <c r="S91" s="11">
        <f t="shared" ref="S91:S138" si="73">ROUND(R91/SUMIF(B:B,B91,I:I),3)</f>
        <v>6.3E-2</v>
      </c>
      <c r="T91" s="3" t="str">
        <f>VLOOKUP(Q91,道具信息!$Q$3:$S$20,2,FALSE)</f>
        <v>CHEST_ITEM_TYPE_T2_TANK</v>
      </c>
      <c r="U91" s="3" t="str">
        <f>T91</f>
        <v>CHEST_ITEM_TYPE_T2_TANK</v>
      </c>
      <c r="V91" s="3" t="str">
        <f>U91</f>
        <v>CHEST_ITEM_TYPE_T2_TANK</v>
      </c>
      <c r="W91" s="13">
        <f>IF(U91&lt;&gt;"",ROUND(S91*100%,3),"")</f>
        <v>6.3E-2</v>
      </c>
      <c r="X91" s="3" t="str">
        <f>TEXT(W91,"0.0%")</f>
        <v>6.3%</v>
      </c>
      <c r="Y91" s="3" t="str">
        <f>X91</f>
        <v>6.3%</v>
      </c>
    </row>
    <row r="92" spans="2:25" x14ac:dyDescent="0.3">
      <c r="B92" s="2">
        <f>数据源!AU124</f>
        <v>4</v>
      </c>
      <c r="C92" s="2" t="str">
        <f>数据源!AV124</f>
        <v>T-34</v>
      </c>
      <c r="D92" s="2" t="str">
        <f>数据源!AW124</f>
        <v>坦克</v>
      </c>
      <c r="E92" s="2">
        <f>数据源!AX124</f>
        <v>210</v>
      </c>
      <c r="F92" s="2">
        <f>数据源!AY124</f>
        <v>1</v>
      </c>
      <c r="G92" s="2">
        <f>数据源!AZ124</f>
        <v>3.6999999999999998E-2</v>
      </c>
      <c r="H92" s="2">
        <f>数据源!BA124</f>
        <v>1.7178571428571428E-2</v>
      </c>
      <c r="I92" s="2">
        <f>数据源!BB124</f>
        <v>172</v>
      </c>
      <c r="J92" s="3">
        <f t="shared" ref="J92:J120" si="74">ROUNDUP(IF(F92&gt;1,F92-ROUNDDOWN(SQRT(F92),0),F92),0)</f>
        <v>1</v>
      </c>
      <c r="K92" s="3">
        <f t="shared" ref="K92:K120" si="75">F92*2-J92</f>
        <v>1</v>
      </c>
      <c r="L92" s="3" t="str">
        <f t="shared" ref="L92:L135" si="76">RIGHT(D92,2)</f>
        <v>坦克</v>
      </c>
      <c r="M92" s="3">
        <f t="shared" ca="1" si="71"/>
        <v>12211</v>
      </c>
      <c r="N92" s="3" t="str">
        <f t="shared" ref="N92:N135" ca="1" si="77">N91&amp;","&amp;M92</f>
        <v>11211,12211</v>
      </c>
      <c r="O92" s="3" t="str">
        <f>O91&amp;","&amp;I92</f>
        <v>172,172</v>
      </c>
      <c r="P92" s="1" t="str">
        <f>P91&amp;","&amp;"("&amp;J92&amp;","&amp;K92&amp;")"</f>
        <v>(1,1),(1,1)</v>
      </c>
      <c r="Q92" s="3" t="str">
        <f>IF(D92="坦克碎片",VLOOKUP(C92,道具信息!$N$2:$O$291,2,FALSE)&amp;"碎片",VLOOKUP(C92,道具信息!$N$2:$O$291,2,FALSE))</f>
        <v>T2坦克</v>
      </c>
      <c r="R92" s="3">
        <f t="shared" si="72"/>
        <v>621</v>
      </c>
      <c r="S92" s="11">
        <f t="shared" si="73"/>
        <v>6.3E-2</v>
      </c>
      <c r="T92" s="3" t="str">
        <f>VLOOKUP(Q92,道具信息!$Q$3:$S$20,2,FALSE)</f>
        <v>CHEST_ITEM_TYPE_T2_TANK</v>
      </c>
      <c r="U92" s="3" t="str">
        <f>IF(COUNTIF(U$91:U91,T92)=0,T92,"")</f>
        <v/>
      </c>
      <c r="V92" s="3" t="str">
        <f>IF(U92&lt;&gt;"",V91&amp;","&amp;U92,V91)</f>
        <v>CHEST_ITEM_TYPE_T2_TANK</v>
      </c>
      <c r="W92" s="13" t="str">
        <f t="shared" ref="W92" si="78">IF(U92&lt;&gt;"",ROUND(S92*100%,3),"")</f>
        <v/>
      </c>
      <c r="X92" s="3" t="str">
        <f t="shared" ref="X92" si="79">TEXT(W92,"0.0%")</f>
        <v/>
      </c>
      <c r="Y92" s="3" t="str">
        <f>IF(X92&lt;&gt;"",Y91&amp;","&amp;X92,Y91)</f>
        <v>6.3%</v>
      </c>
    </row>
    <row r="93" spans="2:25" x14ac:dyDescent="0.3">
      <c r="B93" s="2">
        <f>数据源!AU125</f>
        <v>4</v>
      </c>
      <c r="C93" s="2" t="str">
        <f>数据源!AV125</f>
        <v>KV-1</v>
      </c>
      <c r="D93" s="2" t="str">
        <f>数据源!AW125</f>
        <v>坦克</v>
      </c>
      <c r="E93" s="2">
        <f>数据源!AX125</f>
        <v>210</v>
      </c>
      <c r="F93" s="2">
        <f>数据源!AY125</f>
        <v>1</v>
      </c>
      <c r="G93" s="2">
        <f>数据源!AZ125</f>
        <v>3.6999999999999998E-2</v>
      </c>
      <c r="H93" s="2">
        <f>数据源!BA125</f>
        <v>1.7178571428571428E-2</v>
      </c>
      <c r="I93" s="2">
        <f>数据源!BB125</f>
        <v>172</v>
      </c>
      <c r="J93" s="3">
        <f t="shared" si="74"/>
        <v>1</v>
      </c>
      <c r="K93" s="3">
        <f t="shared" si="75"/>
        <v>1</v>
      </c>
      <c r="L93" s="3" t="str">
        <f t="shared" si="76"/>
        <v>坦克</v>
      </c>
      <c r="M93" s="3">
        <f t="shared" ca="1" si="71"/>
        <v>13211</v>
      </c>
      <c r="N93" s="3" t="str">
        <f t="shared" ca="1" si="77"/>
        <v>11211,12211,13211</v>
      </c>
      <c r="O93" s="3" t="str">
        <f t="shared" ref="O93:O135" si="80">O92&amp;","&amp;I93</f>
        <v>172,172,172</v>
      </c>
      <c r="P93" s="1" t="str">
        <f t="shared" ref="P93:P135" si="81">P92&amp;","&amp;"("&amp;J93&amp;","&amp;K93&amp;")"</f>
        <v>(1,1),(1,1),(1,1)</v>
      </c>
      <c r="Q93" s="3" t="str">
        <f>IF(D93="坦克碎片",VLOOKUP(C93,道具信息!$N$2:$O$291,2,FALSE)&amp;"碎片",VLOOKUP(C93,道具信息!$N$2:$O$291,2,FALSE))</f>
        <v>T2坦克</v>
      </c>
      <c r="R93" s="3">
        <f t="shared" si="72"/>
        <v>621</v>
      </c>
      <c r="S93" s="11">
        <f t="shared" si="73"/>
        <v>6.3E-2</v>
      </c>
      <c r="T93" s="3" t="str">
        <f>VLOOKUP(Q93,道具信息!$Q$3:$S$20,2,FALSE)</f>
        <v>CHEST_ITEM_TYPE_T2_TANK</v>
      </c>
      <c r="U93" s="3" t="str">
        <f>IF(COUNTIF(U$91:U92,T93)=0,T93,"")</f>
        <v/>
      </c>
      <c r="V93" s="3" t="str">
        <f t="shared" ref="V93:V138" si="82">IF(U93&lt;&gt;"",V92&amp;","&amp;U93,V92)</f>
        <v>CHEST_ITEM_TYPE_T2_TANK</v>
      </c>
      <c r="W93" s="13" t="str">
        <f t="shared" ref="W93:W138" si="83">IF(U93&lt;&gt;"",ROUND(S93*100%,3),"")</f>
        <v/>
      </c>
      <c r="X93" s="3" t="str">
        <f t="shared" ref="X93:X138" si="84">TEXT(W93,"0.0%")</f>
        <v/>
      </c>
      <c r="Y93" s="3" t="str">
        <f t="shared" ref="Y93:Y138" si="85">IF(X93&lt;&gt;"",Y92&amp;","&amp;X93,Y92)</f>
        <v>6.3%</v>
      </c>
    </row>
    <row r="94" spans="2:25" x14ac:dyDescent="0.3">
      <c r="B94" s="2">
        <f>数据源!AU126</f>
        <v>4</v>
      </c>
      <c r="C94" s="2" t="str">
        <f>数据源!AV126</f>
        <v>Puma</v>
      </c>
      <c r="D94" s="2" t="str">
        <f>数据源!AW126</f>
        <v>坦克</v>
      </c>
      <c r="E94" s="2">
        <f>数据源!AX126</f>
        <v>920</v>
      </c>
      <c r="F94" s="2">
        <f>数据源!AY126</f>
        <v>1</v>
      </c>
      <c r="G94" s="2">
        <f>数据源!AZ126</f>
        <v>3.3299999999999996E-2</v>
      </c>
      <c r="H94" s="2">
        <f>数据源!BA126</f>
        <v>3.5290760869565213E-3</v>
      </c>
      <c r="I94" s="2">
        <f>数据源!BB126</f>
        <v>35</v>
      </c>
      <c r="J94" s="3">
        <f t="shared" si="74"/>
        <v>1</v>
      </c>
      <c r="K94" s="3">
        <f t="shared" si="75"/>
        <v>1</v>
      </c>
      <c r="L94" s="3" t="str">
        <f t="shared" si="76"/>
        <v>坦克</v>
      </c>
      <c r="M94" s="3">
        <f t="shared" ca="1" si="71"/>
        <v>11221</v>
      </c>
      <c r="N94" s="3" t="str">
        <f t="shared" ca="1" si="77"/>
        <v>11211,12211,13211,11221</v>
      </c>
      <c r="O94" s="3" t="str">
        <f t="shared" si="80"/>
        <v>172,172,172,35</v>
      </c>
      <c r="P94" s="1" t="str">
        <f t="shared" si="81"/>
        <v>(1,1),(1,1),(1,1),(1,1)</v>
      </c>
      <c r="Q94" s="3" t="str">
        <f>IF(D94="坦克碎片",VLOOKUP(C94,道具信息!$N$2:$O$291,2,FALSE)&amp;"碎片",VLOOKUP(C94,道具信息!$N$2:$O$291,2,FALSE))</f>
        <v>T2坦克</v>
      </c>
      <c r="R94" s="3">
        <f t="shared" si="72"/>
        <v>621</v>
      </c>
      <c r="S94" s="11">
        <f t="shared" si="73"/>
        <v>6.3E-2</v>
      </c>
      <c r="T94" s="3" t="str">
        <f>VLOOKUP(Q94,道具信息!$Q$3:$S$20,2,FALSE)</f>
        <v>CHEST_ITEM_TYPE_T2_TANK</v>
      </c>
      <c r="U94" s="3" t="str">
        <f>IF(COUNTIF(U$91:U93,T94)=0,T94,"")</f>
        <v/>
      </c>
      <c r="V94" s="3" t="str">
        <f t="shared" si="82"/>
        <v>CHEST_ITEM_TYPE_T2_TANK</v>
      </c>
      <c r="W94" s="13" t="str">
        <f t="shared" si="83"/>
        <v/>
      </c>
      <c r="X94" s="3" t="str">
        <f t="shared" si="84"/>
        <v/>
      </c>
      <c r="Y94" s="3" t="str">
        <f t="shared" si="85"/>
        <v>6.3%</v>
      </c>
    </row>
    <row r="95" spans="2:25" x14ac:dyDescent="0.3">
      <c r="B95" s="2">
        <f>数据源!AU127</f>
        <v>4</v>
      </c>
      <c r="C95" s="2" t="str">
        <f>数据源!AV127</f>
        <v>四号</v>
      </c>
      <c r="D95" s="2" t="str">
        <f>数据源!AW127</f>
        <v>坦克</v>
      </c>
      <c r="E95" s="2">
        <f>数据源!AX127</f>
        <v>920</v>
      </c>
      <c r="F95" s="2">
        <f>数据源!AY127</f>
        <v>1</v>
      </c>
      <c r="G95" s="2">
        <f>数据源!AZ127</f>
        <v>3.3299999999999996E-2</v>
      </c>
      <c r="H95" s="2">
        <f>数据源!BA127</f>
        <v>3.5290760869565213E-3</v>
      </c>
      <c r="I95" s="2">
        <f>数据源!BB127</f>
        <v>35</v>
      </c>
      <c r="J95" s="3">
        <f t="shared" si="74"/>
        <v>1</v>
      </c>
      <c r="K95" s="3">
        <f t="shared" si="75"/>
        <v>1</v>
      </c>
      <c r="L95" s="3" t="str">
        <f t="shared" si="76"/>
        <v>坦克</v>
      </c>
      <c r="M95" s="3">
        <f t="shared" ca="1" si="71"/>
        <v>12221</v>
      </c>
      <c r="N95" s="3" t="str">
        <f t="shared" ca="1" si="77"/>
        <v>11211,12211,13211,11221,12221</v>
      </c>
      <c r="O95" s="3" t="str">
        <f t="shared" si="80"/>
        <v>172,172,172,35,35</v>
      </c>
      <c r="P95" s="1" t="str">
        <f t="shared" si="81"/>
        <v>(1,1),(1,1),(1,1),(1,1),(1,1)</v>
      </c>
      <c r="Q95" s="3" t="str">
        <f>IF(D95="坦克碎片",VLOOKUP(C95,道具信息!$N$2:$O$291,2,FALSE)&amp;"碎片",VLOOKUP(C95,道具信息!$N$2:$O$291,2,FALSE))</f>
        <v>T2坦克</v>
      </c>
      <c r="R95" s="3">
        <f t="shared" si="72"/>
        <v>621</v>
      </c>
      <c r="S95" s="11">
        <f t="shared" si="73"/>
        <v>6.3E-2</v>
      </c>
      <c r="T95" s="3" t="str">
        <f>VLOOKUP(Q95,道具信息!$Q$3:$S$20,2,FALSE)</f>
        <v>CHEST_ITEM_TYPE_T2_TANK</v>
      </c>
      <c r="U95" s="3" t="str">
        <f>IF(COUNTIF(U$91:U94,T95)=0,T95,"")</f>
        <v/>
      </c>
      <c r="V95" s="3" t="str">
        <f t="shared" si="82"/>
        <v>CHEST_ITEM_TYPE_T2_TANK</v>
      </c>
      <c r="W95" s="13" t="str">
        <f t="shared" si="83"/>
        <v/>
      </c>
      <c r="X95" s="3" t="str">
        <f t="shared" si="84"/>
        <v/>
      </c>
      <c r="Y95" s="3" t="str">
        <f t="shared" si="85"/>
        <v>6.3%</v>
      </c>
    </row>
    <row r="96" spans="2:25" x14ac:dyDescent="0.3">
      <c r="B96" s="2">
        <f>数据源!AU128</f>
        <v>4</v>
      </c>
      <c r="C96" s="2" t="str">
        <f>数据源!AV128</f>
        <v>丘吉尔</v>
      </c>
      <c r="D96" s="2" t="str">
        <f>数据源!AW128</f>
        <v>坦克</v>
      </c>
      <c r="E96" s="2">
        <f>数据源!AX128</f>
        <v>920</v>
      </c>
      <c r="F96" s="2">
        <f>数据源!AY128</f>
        <v>1</v>
      </c>
      <c r="G96" s="2">
        <f>数据源!AZ128</f>
        <v>3.3299999999999996E-2</v>
      </c>
      <c r="H96" s="2">
        <f>数据源!BA128</f>
        <v>3.5290760869565213E-3</v>
      </c>
      <c r="I96" s="2">
        <f>数据源!BB128</f>
        <v>35</v>
      </c>
      <c r="J96" s="3">
        <f t="shared" si="74"/>
        <v>1</v>
      </c>
      <c r="K96" s="3">
        <f t="shared" si="75"/>
        <v>1</v>
      </c>
      <c r="L96" s="3" t="str">
        <f t="shared" si="76"/>
        <v>坦克</v>
      </c>
      <c r="M96" s="3">
        <f t="shared" ca="1" si="71"/>
        <v>13221</v>
      </c>
      <c r="N96" s="3" t="str">
        <f t="shared" ca="1" si="77"/>
        <v>11211,12211,13211,11221,12221,13221</v>
      </c>
      <c r="O96" s="3" t="str">
        <f t="shared" si="80"/>
        <v>172,172,172,35,35,35</v>
      </c>
      <c r="P96" s="1" t="str">
        <f t="shared" si="81"/>
        <v>(1,1),(1,1),(1,1),(1,1),(1,1),(1,1)</v>
      </c>
      <c r="Q96" s="3" t="str">
        <f>IF(D96="坦克碎片",VLOOKUP(C96,道具信息!$N$2:$O$291,2,FALSE)&amp;"碎片",VLOOKUP(C96,道具信息!$N$2:$O$291,2,FALSE))</f>
        <v>T2坦克</v>
      </c>
      <c r="R96" s="3">
        <f t="shared" si="72"/>
        <v>621</v>
      </c>
      <c r="S96" s="11">
        <f t="shared" si="73"/>
        <v>6.3E-2</v>
      </c>
      <c r="T96" s="3" t="str">
        <f>VLOOKUP(Q96,道具信息!$Q$3:$S$20,2,FALSE)</f>
        <v>CHEST_ITEM_TYPE_T2_TANK</v>
      </c>
      <c r="U96" s="3" t="str">
        <f>IF(COUNTIF(U$91:U95,T96)=0,T96,"")</f>
        <v/>
      </c>
      <c r="V96" s="3" t="str">
        <f t="shared" si="82"/>
        <v>CHEST_ITEM_TYPE_T2_TANK</v>
      </c>
      <c r="W96" s="13" t="str">
        <f t="shared" si="83"/>
        <v/>
      </c>
      <c r="X96" s="3" t="str">
        <f t="shared" si="84"/>
        <v/>
      </c>
      <c r="Y96" s="3" t="str">
        <f t="shared" si="85"/>
        <v>6.3%</v>
      </c>
    </row>
    <row r="97" spans="2:25" x14ac:dyDescent="0.3">
      <c r="B97" s="2">
        <f>数据源!AU129</f>
        <v>4</v>
      </c>
      <c r="C97" s="2" t="str">
        <f>数据源!AV129</f>
        <v>二号</v>
      </c>
      <c r="D97" s="2" t="str">
        <f>数据源!AW129</f>
        <v>坦克碎片</v>
      </c>
      <c r="E97" s="2">
        <f>数据源!AX129</f>
        <v>21</v>
      </c>
      <c r="F97" s="2">
        <f>数据源!AY129</f>
        <v>5</v>
      </c>
      <c r="G97" s="2">
        <f>数据源!AZ129</f>
        <v>0.1147</v>
      </c>
      <c r="H97" s="2">
        <f>数据源!BA129</f>
        <v>0.10650714285714284</v>
      </c>
      <c r="I97" s="2">
        <f>数据源!BB129</f>
        <v>1065</v>
      </c>
      <c r="J97" s="3">
        <f t="shared" si="74"/>
        <v>3</v>
      </c>
      <c r="K97" s="3">
        <f t="shared" si="75"/>
        <v>7</v>
      </c>
      <c r="L97" s="3" t="str">
        <f t="shared" si="76"/>
        <v>碎片</v>
      </c>
      <c r="M97" s="3">
        <f t="shared" ca="1" si="71"/>
        <v>51211</v>
      </c>
      <c r="N97" s="3" t="str">
        <f t="shared" ca="1" si="77"/>
        <v>11211,12211,13211,11221,12221,13221,51211</v>
      </c>
      <c r="O97" s="3" t="str">
        <f t="shared" si="80"/>
        <v>172,172,172,35,35,35,1065</v>
      </c>
      <c r="P97" s="1" t="str">
        <f t="shared" si="81"/>
        <v>(1,1),(1,1),(1,1),(1,1),(1,1),(1,1),(3,7)</v>
      </c>
      <c r="Q97" s="3" t="str">
        <f>IF(D97="坦克碎片",VLOOKUP(C97,道具信息!$N$2:$O$291,2,FALSE)&amp;"碎片",VLOOKUP(C97,道具信息!$N$2:$O$291,2,FALSE))</f>
        <v>T2坦克碎片</v>
      </c>
      <c r="R97" s="3">
        <f t="shared" si="72"/>
        <v>4764</v>
      </c>
      <c r="S97" s="11">
        <f t="shared" si="73"/>
        <v>0.48099999999999998</v>
      </c>
      <c r="T97" s="3" t="str">
        <f>VLOOKUP(Q97,道具信息!$Q$3:$S$20,2,FALSE)</f>
        <v>CHEST_ITEM_TYPE_T2_SHARD</v>
      </c>
      <c r="U97" s="3" t="str">
        <f>IF(COUNTIF(U$91:U96,T97)=0,T97,"")</f>
        <v>CHEST_ITEM_TYPE_T2_SHARD</v>
      </c>
      <c r="V97" s="3" t="str">
        <f t="shared" si="82"/>
        <v>CHEST_ITEM_TYPE_T2_TANK,CHEST_ITEM_TYPE_T2_SHARD</v>
      </c>
      <c r="W97" s="13">
        <f t="shared" si="83"/>
        <v>0.48099999999999998</v>
      </c>
      <c r="X97" s="3" t="str">
        <f t="shared" si="84"/>
        <v>48.1%</v>
      </c>
      <c r="Y97" s="3" t="str">
        <f t="shared" si="85"/>
        <v>6.3%,48.1%</v>
      </c>
    </row>
    <row r="98" spans="2:25" x14ac:dyDescent="0.3">
      <c r="B98" s="2">
        <f>数据源!AU130</f>
        <v>4</v>
      </c>
      <c r="C98" s="2" t="str">
        <f>数据源!AV130</f>
        <v>T-34</v>
      </c>
      <c r="D98" s="2" t="str">
        <f>数据源!AW130</f>
        <v>坦克碎片</v>
      </c>
      <c r="E98" s="2">
        <f>数据源!AX130</f>
        <v>21</v>
      </c>
      <c r="F98" s="2">
        <f>数据源!AY130</f>
        <v>5</v>
      </c>
      <c r="G98" s="2">
        <f>数据源!AZ130</f>
        <v>0.1147</v>
      </c>
      <c r="H98" s="2">
        <f>数据源!BA130</f>
        <v>0.10650714285714284</v>
      </c>
      <c r="I98" s="2">
        <f>数据源!BB130</f>
        <v>1065</v>
      </c>
      <c r="J98" s="3">
        <f t="shared" si="74"/>
        <v>3</v>
      </c>
      <c r="K98" s="3">
        <f t="shared" si="75"/>
        <v>7</v>
      </c>
      <c r="L98" s="3" t="str">
        <f t="shared" si="76"/>
        <v>碎片</v>
      </c>
      <c r="M98" s="3">
        <f t="shared" ca="1" si="71"/>
        <v>52211</v>
      </c>
      <c r="N98" s="3" t="str">
        <f t="shared" ca="1" si="77"/>
        <v>11211,12211,13211,11221,12221,13221,51211,52211</v>
      </c>
      <c r="O98" s="3" t="str">
        <f t="shared" si="80"/>
        <v>172,172,172,35,35,35,1065,1065</v>
      </c>
      <c r="P98" s="1" t="str">
        <f t="shared" si="81"/>
        <v>(1,1),(1,1),(1,1),(1,1),(1,1),(1,1),(3,7),(3,7)</v>
      </c>
      <c r="Q98" s="3" t="str">
        <f>IF(D98="坦克碎片",VLOOKUP(C98,道具信息!$N$2:$O$291,2,FALSE)&amp;"碎片",VLOOKUP(C98,道具信息!$N$2:$O$291,2,FALSE))</f>
        <v>T2坦克碎片</v>
      </c>
      <c r="R98" s="3">
        <f t="shared" si="72"/>
        <v>4764</v>
      </c>
      <c r="S98" s="11">
        <f t="shared" si="73"/>
        <v>0.48099999999999998</v>
      </c>
      <c r="T98" s="3" t="str">
        <f>VLOOKUP(Q98,道具信息!$Q$3:$S$20,2,FALSE)</f>
        <v>CHEST_ITEM_TYPE_T2_SHARD</v>
      </c>
      <c r="U98" s="3" t="str">
        <f>IF(COUNTIF(U$91:U97,T98)=0,T98,"")</f>
        <v/>
      </c>
      <c r="V98" s="3" t="str">
        <f t="shared" si="82"/>
        <v>CHEST_ITEM_TYPE_T2_TANK,CHEST_ITEM_TYPE_T2_SHARD</v>
      </c>
      <c r="W98" s="13" t="str">
        <f t="shared" si="83"/>
        <v/>
      </c>
      <c r="X98" s="3" t="str">
        <f t="shared" si="84"/>
        <v/>
      </c>
      <c r="Y98" s="3" t="str">
        <f t="shared" si="85"/>
        <v>6.3%,48.1%</v>
      </c>
    </row>
    <row r="99" spans="2:25" x14ac:dyDescent="0.3">
      <c r="B99" s="2">
        <f>数据源!AU131</f>
        <v>4</v>
      </c>
      <c r="C99" s="2" t="str">
        <f>数据源!AV131</f>
        <v>KV-1</v>
      </c>
      <c r="D99" s="2" t="str">
        <f>数据源!AW131</f>
        <v>坦克碎片</v>
      </c>
      <c r="E99" s="2">
        <f>数据源!AX131</f>
        <v>21</v>
      </c>
      <c r="F99" s="2">
        <f>数据源!AY131</f>
        <v>5</v>
      </c>
      <c r="G99" s="2">
        <f>数据源!AZ131</f>
        <v>0.1147</v>
      </c>
      <c r="H99" s="2">
        <f>数据源!BA131</f>
        <v>0.10650714285714284</v>
      </c>
      <c r="I99" s="2">
        <f>数据源!BB131</f>
        <v>1065</v>
      </c>
      <c r="J99" s="3">
        <f t="shared" si="74"/>
        <v>3</v>
      </c>
      <c r="K99" s="3">
        <f t="shared" si="75"/>
        <v>7</v>
      </c>
      <c r="L99" s="3" t="str">
        <f t="shared" si="76"/>
        <v>碎片</v>
      </c>
      <c r="M99" s="3">
        <f t="shared" ca="1" si="71"/>
        <v>53211</v>
      </c>
      <c r="N99" s="3" t="str">
        <f t="shared" ca="1" si="77"/>
        <v>11211,12211,13211,11221,12221,13221,51211,52211,53211</v>
      </c>
      <c r="O99" s="3" t="str">
        <f t="shared" si="80"/>
        <v>172,172,172,35,35,35,1065,1065,1065</v>
      </c>
      <c r="P99" s="1" t="str">
        <f t="shared" si="81"/>
        <v>(1,1),(1,1),(1,1),(1,1),(1,1),(1,1),(3,7),(3,7),(3,7)</v>
      </c>
      <c r="Q99" s="3" t="str">
        <f>IF(D99="坦克碎片",VLOOKUP(C99,道具信息!$N$2:$O$291,2,FALSE)&amp;"碎片",VLOOKUP(C99,道具信息!$N$2:$O$291,2,FALSE))</f>
        <v>T2坦克碎片</v>
      </c>
      <c r="R99" s="3">
        <f t="shared" si="72"/>
        <v>4764</v>
      </c>
      <c r="S99" s="11">
        <f t="shared" si="73"/>
        <v>0.48099999999999998</v>
      </c>
      <c r="T99" s="3" t="str">
        <f>VLOOKUP(Q99,道具信息!$Q$3:$S$20,2,FALSE)</f>
        <v>CHEST_ITEM_TYPE_T2_SHARD</v>
      </c>
      <c r="U99" s="3" t="str">
        <f>IF(COUNTIF(U$91:U98,T99)=0,T99,"")</f>
        <v/>
      </c>
      <c r="V99" s="3" t="str">
        <f t="shared" si="82"/>
        <v>CHEST_ITEM_TYPE_T2_TANK,CHEST_ITEM_TYPE_T2_SHARD</v>
      </c>
      <c r="W99" s="13" t="str">
        <f t="shared" si="83"/>
        <v/>
      </c>
      <c r="X99" s="3" t="str">
        <f t="shared" si="84"/>
        <v/>
      </c>
      <c r="Y99" s="3" t="str">
        <f t="shared" si="85"/>
        <v>6.3%,48.1%</v>
      </c>
    </row>
    <row r="100" spans="2:25" x14ac:dyDescent="0.3">
      <c r="B100" s="2">
        <f>数据源!AU132</f>
        <v>4</v>
      </c>
      <c r="C100" s="2" t="str">
        <f>数据源!AV132</f>
        <v>Puma</v>
      </c>
      <c r="D100" s="2" t="str">
        <f>数据源!AW132</f>
        <v>坦克碎片</v>
      </c>
      <c r="E100" s="2">
        <f>数据源!AX132</f>
        <v>46</v>
      </c>
      <c r="F100" s="2">
        <f>数据源!AY132</f>
        <v>1.5</v>
      </c>
      <c r="G100" s="2">
        <f>数据源!AZ132</f>
        <v>3.6999999999999998E-2</v>
      </c>
      <c r="H100" s="2">
        <f>数据源!BA132</f>
        <v>5.2282608695652176E-2</v>
      </c>
      <c r="I100" s="2">
        <f>数据源!BB132</f>
        <v>523</v>
      </c>
      <c r="J100" s="3">
        <f t="shared" si="74"/>
        <v>1</v>
      </c>
      <c r="K100" s="3">
        <f t="shared" si="75"/>
        <v>2</v>
      </c>
      <c r="L100" s="3" t="str">
        <f t="shared" si="76"/>
        <v>碎片</v>
      </c>
      <c r="M100" s="3">
        <f t="shared" ca="1" si="71"/>
        <v>51221</v>
      </c>
      <c r="N100" s="3" t="str">
        <f t="shared" ca="1" si="77"/>
        <v>11211,12211,13211,11221,12221,13221,51211,52211,53211,51221</v>
      </c>
      <c r="O100" s="3" t="str">
        <f t="shared" si="80"/>
        <v>172,172,172,35,35,35,1065,1065,1065,523</v>
      </c>
      <c r="P100" s="1" t="str">
        <f t="shared" si="81"/>
        <v>(1,1),(1,1),(1,1),(1,1),(1,1),(1,1),(3,7),(3,7),(3,7),(1,2)</v>
      </c>
      <c r="Q100" s="3" t="str">
        <f>IF(D100="坦克碎片",VLOOKUP(C100,道具信息!$N$2:$O$291,2,FALSE)&amp;"碎片",VLOOKUP(C100,道具信息!$N$2:$O$291,2,FALSE))</f>
        <v>T2坦克碎片</v>
      </c>
      <c r="R100" s="3">
        <f t="shared" si="72"/>
        <v>4764</v>
      </c>
      <c r="S100" s="11">
        <f t="shared" si="73"/>
        <v>0.48099999999999998</v>
      </c>
      <c r="T100" s="3" t="str">
        <f>VLOOKUP(Q100,道具信息!$Q$3:$S$20,2,FALSE)</f>
        <v>CHEST_ITEM_TYPE_T2_SHARD</v>
      </c>
      <c r="U100" s="3" t="str">
        <f>IF(COUNTIF(U$91:U99,T100)=0,T100,"")</f>
        <v/>
      </c>
      <c r="V100" s="3" t="str">
        <f t="shared" si="82"/>
        <v>CHEST_ITEM_TYPE_T2_TANK,CHEST_ITEM_TYPE_T2_SHARD</v>
      </c>
      <c r="W100" s="13" t="str">
        <f t="shared" si="83"/>
        <v/>
      </c>
      <c r="X100" s="3" t="str">
        <f t="shared" si="84"/>
        <v/>
      </c>
      <c r="Y100" s="3" t="str">
        <f t="shared" si="85"/>
        <v>6.3%,48.1%</v>
      </c>
    </row>
    <row r="101" spans="2:25" x14ac:dyDescent="0.3">
      <c r="B101" s="2">
        <f>数据源!AU133</f>
        <v>4</v>
      </c>
      <c r="C101" s="2" t="str">
        <f>数据源!AV133</f>
        <v>四号</v>
      </c>
      <c r="D101" s="2" t="str">
        <f>数据源!AW133</f>
        <v>坦克碎片</v>
      </c>
      <c r="E101" s="2">
        <f>数据源!AX133</f>
        <v>46</v>
      </c>
      <c r="F101" s="2">
        <f>数据源!AY133</f>
        <v>1.5</v>
      </c>
      <c r="G101" s="2">
        <f>数据源!AZ133</f>
        <v>3.6999999999999998E-2</v>
      </c>
      <c r="H101" s="2">
        <f>数据源!BA133</f>
        <v>5.2282608695652176E-2</v>
      </c>
      <c r="I101" s="2">
        <f>数据源!BB133</f>
        <v>523</v>
      </c>
      <c r="J101" s="3">
        <f t="shared" si="74"/>
        <v>1</v>
      </c>
      <c r="K101" s="3">
        <f t="shared" si="75"/>
        <v>2</v>
      </c>
      <c r="L101" s="3" t="str">
        <f t="shared" si="76"/>
        <v>碎片</v>
      </c>
      <c r="M101" s="3">
        <f t="shared" ca="1" si="71"/>
        <v>52221</v>
      </c>
      <c r="N101" s="3" t="str">
        <f t="shared" ca="1" si="77"/>
        <v>11211,12211,13211,11221,12221,13221,51211,52211,53211,51221,52221</v>
      </c>
      <c r="O101" s="3" t="str">
        <f t="shared" si="80"/>
        <v>172,172,172,35,35,35,1065,1065,1065,523,523</v>
      </c>
      <c r="P101" s="1" t="str">
        <f t="shared" si="81"/>
        <v>(1,1),(1,1),(1,1),(1,1),(1,1),(1,1),(3,7),(3,7),(3,7),(1,2),(1,2)</v>
      </c>
      <c r="Q101" s="3" t="str">
        <f>IF(D101="坦克碎片",VLOOKUP(C101,道具信息!$N$2:$O$291,2,FALSE)&amp;"碎片",VLOOKUP(C101,道具信息!$N$2:$O$291,2,FALSE))</f>
        <v>T2坦克碎片</v>
      </c>
      <c r="R101" s="3">
        <f t="shared" si="72"/>
        <v>4764</v>
      </c>
      <c r="S101" s="11">
        <f t="shared" si="73"/>
        <v>0.48099999999999998</v>
      </c>
      <c r="T101" s="3" t="str">
        <f>VLOOKUP(Q101,道具信息!$Q$3:$S$20,2,FALSE)</f>
        <v>CHEST_ITEM_TYPE_T2_SHARD</v>
      </c>
      <c r="U101" s="3" t="str">
        <f>IF(COUNTIF(U$91:U100,T101)=0,T101,"")</f>
        <v/>
      </c>
      <c r="V101" s="3" t="str">
        <f t="shared" si="82"/>
        <v>CHEST_ITEM_TYPE_T2_TANK,CHEST_ITEM_TYPE_T2_SHARD</v>
      </c>
      <c r="W101" s="13" t="str">
        <f t="shared" si="83"/>
        <v/>
      </c>
      <c r="X101" s="3" t="str">
        <f t="shared" si="84"/>
        <v/>
      </c>
      <c r="Y101" s="3" t="str">
        <f t="shared" si="85"/>
        <v>6.3%,48.1%</v>
      </c>
    </row>
    <row r="102" spans="2:25" x14ac:dyDescent="0.3">
      <c r="B102" s="2">
        <f>数据源!AU134</f>
        <v>4</v>
      </c>
      <c r="C102" s="2" t="str">
        <f>数据源!AV134</f>
        <v>丘吉尔</v>
      </c>
      <c r="D102" s="2" t="str">
        <f>数据源!AW134</f>
        <v>坦克碎片</v>
      </c>
      <c r="E102" s="2">
        <f>数据源!AX134</f>
        <v>46</v>
      </c>
      <c r="F102" s="2">
        <f>数据源!AY134</f>
        <v>1.5</v>
      </c>
      <c r="G102" s="2">
        <f>数据源!AZ134</f>
        <v>3.6999999999999998E-2</v>
      </c>
      <c r="H102" s="2">
        <f>数据源!BA134</f>
        <v>5.2282608695652176E-2</v>
      </c>
      <c r="I102" s="2">
        <f>数据源!BB134</f>
        <v>523</v>
      </c>
      <c r="J102" s="3">
        <f t="shared" si="74"/>
        <v>1</v>
      </c>
      <c r="K102" s="3">
        <f t="shared" si="75"/>
        <v>2</v>
      </c>
      <c r="L102" s="3" t="str">
        <f t="shared" si="76"/>
        <v>碎片</v>
      </c>
      <c r="M102" s="3">
        <f t="shared" ca="1" si="71"/>
        <v>53221</v>
      </c>
      <c r="N102" s="3" t="str">
        <f t="shared" ca="1" si="77"/>
        <v>11211,12211,13211,11221,12221,13221,51211,52211,53211,51221,52221,53221</v>
      </c>
      <c r="O102" s="3" t="str">
        <f t="shared" si="80"/>
        <v>172,172,172,35,35,35,1065,1065,1065,523,523,523</v>
      </c>
      <c r="P102" s="1" t="str">
        <f t="shared" si="81"/>
        <v>(1,1),(1,1),(1,1),(1,1),(1,1),(1,1),(3,7),(3,7),(3,7),(1,2),(1,2),(1,2)</v>
      </c>
      <c r="Q102" s="3" t="str">
        <f>IF(D102="坦克碎片",VLOOKUP(C102,道具信息!$N$2:$O$291,2,FALSE)&amp;"碎片",VLOOKUP(C102,道具信息!$N$2:$O$291,2,FALSE))</f>
        <v>T2坦克碎片</v>
      </c>
      <c r="R102" s="3">
        <f t="shared" si="72"/>
        <v>4764</v>
      </c>
      <c r="S102" s="11">
        <f t="shared" si="73"/>
        <v>0.48099999999999998</v>
      </c>
      <c r="T102" s="3" t="str">
        <f>VLOOKUP(Q102,道具信息!$Q$3:$S$20,2,FALSE)</f>
        <v>CHEST_ITEM_TYPE_T2_SHARD</v>
      </c>
      <c r="U102" s="3" t="str">
        <f>IF(COUNTIF(U$91:U101,T102)=0,T102,"")</f>
        <v/>
      </c>
      <c r="V102" s="3" t="str">
        <f t="shared" si="82"/>
        <v>CHEST_ITEM_TYPE_T2_TANK,CHEST_ITEM_TYPE_T2_SHARD</v>
      </c>
      <c r="W102" s="13" t="str">
        <f t="shared" si="83"/>
        <v/>
      </c>
      <c r="X102" s="3" t="str">
        <f t="shared" si="84"/>
        <v/>
      </c>
      <c r="Y102" s="3" t="str">
        <f t="shared" si="85"/>
        <v>6.3%,48.1%</v>
      </c>
    </row>
    <row r="103" spans="2:25" x14ac:dyDescent="0.3">
      <c r="B103" s="2">
        <f>数据源!AU135</f>
        <v>4</v>
      </c>
      <c r="C103" s="2" t="str">
        <f>数据源!AV135</f>
        <v>T1LP1</v>
      </c>
      <c r="D103" s="2" t="str">
        <f>数据源!AW135</f>
        <v>部件</v>
      </c>
      <c r="E103" s="2">
        <f>数据源!AX135</f>
        <v>35</v>
      </c>
      <c r="F103" s="2">
        <f>数据源!AY135</f>
        <v>1.5</v>
      </c>
      <c r="G103" s="2">
        <f>数据源!AZ135</f>
        <v>0.01</v>
      </c>
      <c r="H103" s="2">
        <f>数据源!BA135</f>
        <v>1.8571428571428572E-2</v>
      </c>
      <c r="I103" s="2">
        <f>数据源!BB135</f>
        <v>186</v>
      </c>
      <c r="J103" s="3">
        <f t="shared" si="74"/>
        <v>1</v>
      </c>
      <c r="K103" s="3">
        <f t="shared" si="75"/>
        <v>2</v>
      </c>
      <c r="L103" s="3" t="str">
        <f t="shared" si="76"/>
        <v>部件</v>
      </c>
      <c r="M103" s="3">
        <f t="shared" ca="1" si="71"/>
        <v>91001</v>
      </c>
      <c r="N103" s="3" t="str">
        <f t="shared" ca="1" si="77"/>
        <v>11211,12211,13211,11221,12221,13221,51211,52211,53211,51221,52221,53221,91001</v>
      </c>
      <c r="O103" s="3" t="str">
        <f t="shared" si="80"/>
        <v>172,172,172,35,35,35,1065,1065,1065,523,523,523,186</v>
      </c>
      <c r="P103" s="1" t="str">
        <f t="shared" si="81"/>
        <v>(1,1),(1,1),(1,1),(1,1),(1,1),(1,1),(3,7),(3,7),(3,7),(1,2),(1,2),(1,2),(1,2)</v>
      </c>
      <c r="Q103" s="3" t="str">
        <f>IF(D103="坦克碎片",VLOOKUP(C103,道具信息!$N$2:$O$291,2,FALSE)&amp;"碎片",VLOOKUP(C103,道具信息!$N$2:$O$291,2,FALSE))</f>
        <v>T1部件</v>
      </c>
      <c r="R103" s="3">
        <f t="shared" si="72"/>
        <v>3348</v>
      </c>
      <c r="S103" s="11">
        <f t="shared" si="73"/>
        <v>0.33800000000000002</v>
      </c>
      <c r="T103" s="3" t="str">
        <f>VLOOKUP(Q103,道具信息!$Q$3:$S$20,2,FALSE)</f>
        <v>CHEST_ITEM_TYPE_T1_PART</v>
      </c>
      <c r="U103" s="3" t="str">
        <f>IF(COUNTIF(U$91:U102,T103)=0,T103,"")</f>
        <v>CHEST_ITEM_TYPE_T1_PART</v>
      </c>
      <c r="V103" s="3" t="str">
        <f t="shared" si="82"/>
        <v>CHEST_ITEM_TYPE_T2_TANK,CHEST_ITEM_TYPE_T2_SHARD,CHEST_ITEM_TYPE_T1_PART</v>
      </c>
      <c r="W103" s="13">
        <f t="shared" si="83"/>
        <v>0.33800000000000002</v>
      </c>
      <c r="X103" s="3" t="str">
        <f t="shared" si="84"/>
        <v>33.8%</v>
      </c>
      <c r="Y103" s="3" t="str">
        <f t="shared" si="85"/>
        <v>6.3%,48.1%,33.8%</v>
      </c>
    </row>
    <row r="104" spans="2:25" x14ac:dyDescent="0.3">
      <c r="B104" s="2">
        <f>数据源!AU136</f>
        <v>4</v>
      </c>
      <c r="C104" s="2" t="str">
        <f>数据源!AV136</f>
        <v>T1LP3</v>
      </c>
      <c r="D104" s="2" t="str">
        <f>数据源!AW136</f>
        <v>部件</v>
      </c>
      <c r="E104" s="2">
        <f>数据源!AX136</f>
        <v>35</v>
      </c>
      <c r="F104" s="2">
        <f>数据源!AY136</f>
        <v>1.5</v>
      </c>
      <c r="G104" s="2">
        <f>数据源!AZ136</f>
        <v>0.01</v>
      </c>
      <c r="H104" s="2">
        <f>数据源!BA136</f>
        <v>1.8571428571428572E-2</v>
      </c>
      <c r="I104" s="2">
        <f>数据源!BB136</f>
        <v>186</v>
      </c>
      <c r="J104" s="3">
        <f t="shared" si="74"/>
        <v>1</v>
      </c>
      <c r="K104" s="3">
        <f t="shared" si="75"/>
        <v>2</v>
      </c>
      <c r="L104" s="3" t="str">
        <f t="shared" si="76"/>
        <v>部件</v>
      </c>
      <c r="M104" s="3">
        <f t="shared" ca="1" si="71"/>
        <v>91003</v>
      </c>
      <c r="N104" s="3" t="str">
        <f t="shared" ca="1" si="77"/>
        <v>11211,12211,13211,11221,12221,13221,51211,52211,53211,51221,52221,53221,91001,91003</v>
      </c>
      <c r="O104" s="3" t="str">
        <f t="shared" si="80"/>
        <v>172,172,172,35,35,35,1065,1065,1065,523,523,523,186,186</v>
      </c>
      <c r="P104" s="1" t="str">
        <f t="shared" si="81"/>
        <v>(1,1),(1,1),(1,1),(1,1),(1,1),(1,1),(3,7),(3,7),(3,7),(1,2),(1,2),(1,2),(1,2),(1,2)</v>
      </c>
      <c r="Q104" s="3" t="str">
        <f>IF(D104="坦克碎片",VLOOKUP(C104,道具信息!$N$2:$O$291,2,FALSE)&amp;"碎片",VLOOKUP(C104,道具信息!$N$2:$O$291,2,FALSE))</f>
        <v>T1部件</v>
      </c>
      <c r="R104" s="3">
        <f t="shared" si="72"/>
        <v>3348</v>
      </c>
      <c r="S104" s="11">
        <f t="shared" si="73"/>
        <v>0.33800000000000002</v>
      </c>
      <c r="T104" s="3" t="str">
        <f>VLOOKUP(Q104,道具信息!$Q$3:$S$20,2,FALSE)</f>
        <v>CHEST_ITEM_TYPE_T1_PART</v>
      </c>
      <c r="U104" s="3" t="str">
        <f>IF(COUNTIF(U$91:U103,T104)=0,T104,"")</f>
        <v/>
      </c>
      <c r="V104" s="3" t="str">
        <f t="shared" si="82"/>
        <v>CHEST_ITEM_TYPE_T2_TANK,CHEST_ITEM_TYPE_T2_SHARD,CHEST_ITEM_TYPE_T1_PART</v>
      </c>
      <c r="W104" s="13" t="str">
        <f t="shared" si="83"/>
        <v/>
      </c>
      <c r="X104" s="3" t="str">
        <f t="shared" si="84"/>
        <v/>
      </c>
      <c r="Y104" s="3" t="str">
        <f t="shared" si="85"/>
        <v>6.3%,48.1%,33.8%</v>
      </c>
    </row>
    <row r="105" spans="2:25" x14ac:dyDescent="0.3">
      <c r="B105" s="2">
        <f>数据源!AU137</f>
        <v>4</v>
      </c>
      <c r="C105" s="2" t="str">
        <f>数据源!AV137</f>
        <v>T1LP5</v>
      </c>
      <c r="D105" s="2" t="str">
        <f>数据源!AW137</f>
        <v>部件</v>
      </c>
      <c r="E105" s="2">
        <f>数据源!AX137</f>
        <v>35</v>
      </c>
      <c r="F105" s="2">
        <f>数据源!AY137</f>
        <v>1.5</v>
      </c>
      <c r="G105" s="2">
        <f>数据源!AZ137</f>
        <v>0.01</v>
      </c>
      <c r="H105" s="2">
        <f>数据源!BA137</f>
        <v>1.8571428571428572E-2</v>
      </c>
      <c r="I105" s="2">
        <f>数据源!BB137</f>
        <v>186</v>
      </c>
      <c r="J105" s="3">
        <f t="shared" si="74"/>
        <v>1</v>
      </c>
      <c r="K105" s="3">
        <f t="shared" si="75"/>
        <v>2</v>
      </c>
      <c r="L105" s="3" t="str">
        <f t="shared" si="76"/>
        <v>部件</v>
      </c>
      <c r="M105" s="3">
        <f t="shared" ca="1" si="71"/>
        <v>91005</v>
      </c>
      <c r="N105" s="3" t="str">
        <f t="shared" ca="1" si="77"/>
        <v>11211,12211,13211,11221,12221,13221,51211,52211,53211,51221,52221,53221,91001,91003,91005</v>
      </c>
      <c r="O105" s="3" t="str">
        <f t="shared" si="80"/>
        <v>172,172,172,35,35,35,1065,1065,1065,523,523,523,186,186,186</v>
      </c>
      <c r="P105" s="1" t="str">
        <f t="shared" si="81"/>
        <v>(1,1),(1,1),(1,1),(1,1),(1,1),(1,1),(3,7),(3,7),(3,7),(1,2),(1,2),(1,2),(1,2),(1,2),(1,2)</v>
      </c>
      <c r="Q105" s="3" t="str">
        <f>IF(D105="坦克碎片",VLOOKUP(C105,道具信息!$N$2:$O$291,2,FALSE)&amp;"碎片",VLOOKUP(C105,道具信息!$N$2:$O$291,2,FALSE))</f>
        <v>T1部件</v>
      </c>
      <c r="R105" s="3">
        <f t="shared" si="72"/>
        <v>3348</v>
      </c>
      <c r="S105" s="11">
        <f t="shared" si="73"/>
        <v>0.33800000000000002</v>
      </c>
      <c r="T105" s="3" t="str">
        <f>VLOOKUP(Q105,道具信息!$Q$3:$S$20,2,FALSE)</f>
        <v>CHEST_ITEM_TYPE_T1_PART</v>
      </c>
      <c r="U105" s="3" t="str">
        <f>IF(COUNTIF(U$91:U104,T105)=0,T105,"")</f>
        <v/>
      </c>
      <c r="V105" s="3" t="str">
        <f t="shared" si="82"/>
        <v>CHEST_ITEM_TYPE_T2_TANK,CHEST_ITEM_TYPE_T2_SHARD,CHEST_ITEM_TYPE_T1_PART</v>
      </c>
      <c r="W105" s="13" t="str">
        <f t="shared" si="83"/>
        <v/>
      </c>
      <c r="X105" s="3" t="str">
        <f t="shared" si="84"/>
        <v/>
      </c>
      <c r="Y105" s="3" t="str">
        <f t="shared" si="85"/>
        <v>6.3%,48.1%,33.8%</v>
      </c>
    </row>
    <row r="106" spans="2:25" x14ac:dyDescent="0.3">
      <c r="B106" s="2">
        <f>数据源!AU138</f>
        <v>4</v>
      </c>
      <c r="C106" s="2" t="str">
        <f>数据源!AV138</f>
        <v>T1MP1</v>
      </c>
      <c r="D106" s="2" t="str">
        <f>数据源!AW138</f>
        <v>部件</v>
      </c>
      <c r="E106" s="2">
        <f>数据源!AX138</f>
        <v>35</v>
      </c>
      <c r="F106" s="2">
        <f>数据源!AY138</f>
        <v>1.5</v>
      </c>
      <c r="G106" s="2">
        <f>数据源!AZ138</f>
        <v>0.01</v>
      </c>
      <c r="H106" s="2">
        <f>数据源!BA138</f>
        <v>1.8571428571428572E-2</v>
      </c>
      <c r="I106" s="2">
        <f>数据源!BB138</f>
        <v>186</v>
      </c>
      <c r="J106" s="3">
        <f t="shared" si="74"/>
        <v>1</v>
      </c>
      <c r="K106" s="3">
        <f t="shared" si="75"/>
        <v>2</v>
      </c>
      <c r="L106" s="3" t="str">
        <f t="shared" si="76"/>
        <v>部件</v>
      </c>
      <c r="M106" s="3">
        <f t="shared" ca="1" si="71"/>
        <v>91101</v>
      </c>
      <c r="N106" s="3" t="str">
        <f t="shared" ca="1" si="77"/>
        <v>11211,12211,13211,11221,12221,13221,51211,52211,53211,51221,52221,53221,91001,91003,91005,91101</v>
      </c>
      <c r="O106" s="3" t="str">
        <f t="shared" si="80"/>
        <v>172,172,172,35,35,35,1065,1065,1065,523,523,523,186,186,186,186</v>
      </c>
      <c r="P106" s="1" t="str">
        <f t="shared" si="81"/>
        <v>(1,1),(1,1),(1,1),(1,1),(1,1),(1,1),(3,7),(3,7),(3,7),(1,2),(1,2),(1,2),(1,2),(1,2),(1,2),(1,2)</v>
      </c>
      <c r="Q106" s="3" t="str">
        <f>IF(D106="坦克碎片",VLOOKUP(C106,道具信息!$N$2:$O$291,2,FALSE)&amp;"碎片",VLOOKUP(C106,道具信息!$N$2:$O$291,2,FALSE))</f>
        <v>T1部件</v>
      </c>
      <c r="R106" s="3">
        <f t="shared" si="72"/>
        <v>3348</v>
      </c>
      <c r="S106" s="11">
        <f t="shared" si="73"/>
        <v>0.33800000000000002</v>
      </c>
      <c r="T106" s="3" t="str">
        <f>VLOOKUP(Q106,道具信息!$Q$3:$S$20,2,FALSE)</f>
        <v>CHEST_ITEM_TYPE_T1_PART</v>
      </c>
      <c r="U106" s="3" t="str">
        <f>IF(COUNTIF(U$91:U105,T106)=0,T106,"")</f>
        <v/>
      </c>
      <c r="V106" s="3" t="str">
        <f t="shared" si="82"/>
        <v>CHEST_ITEM_TYPE_T2_TANK,CHEST_ITEM_TYPE_T2_SHARD,CHEST_ITEM_TYPE_T1_PART</v>
      </c>
      <c r="W106" s="13" t="str">
        <f t="shared" si="83"/>
        <v/>
      </c>
      <c r="X106" s="3" t="str">
        <f t="shared" si="84"/>
        <v/>
      </c>
      <c r="Y106" s="3" t="str">
        <f t="shared" si="85"/>
        <v>6.3%,48.1%,33.8%</v>
      </c>
    </row>
    <row r="107" spans="2:25" x14ac:dyDescent="0.3">
      <c r="B107" s="2">
        <f>数据源!AU139</f>
        <v>4</v>
      </c>
      <c r="C107" s="2" t="str">
        <f>数据源!AV139</f>
        <v>T1MP3</v>
      </c>
      <c r="D107" s="2" t="str">
        <f>数据源!AW139</f>
        <v>部件</v>
      </c>
      <c r="E107" s="2">
        <f>数据源!AX139</f>
        <v>35</v>
      </c>
      <c r="F107" s="2">
        <f>数据源!AY139</f>
        <v>1.5</v>
      </c>
      <c r="G107" s="2">
        <f>数据源!AZ139</f>
        <v>0.01</v>
      </c>
      <c r="H107" s="2">
        <f>数据源!BA139</f>
        <v>1.8571428571428572E-2</v>
      </c>
      <c r="I107" s="2">
        <f>数据源!BB139</f>
        <v>186</v>
      </c>
      <c r="J107" s="3">
        <f t="shared" si="74"/>
        <v>1</v>
      </c>
      <c r="K107" s="3">
        <f t="shared" si="75"/>
        <v>2</v>
      </c>
      <c r="L107" s="3" t="str">
        <f t="shared" si="76"/>
        <v>部件</v>
      </c>
      <c r="M107" s="3">
        <f t="shared" ca="1" si="71"/>
        <v>91103</v>
      </c>
      <c r="N107" s="3" t="str">
        <f t="shared" ca="1" si="77"/>
        <v>11211,12211,13211,11221,12221,13221,51211,52211,53211,51221,52221,53221,91001,91003,91005,91101,91103</v>
      </c>
      <c r="O107" s="3" t="str">
        <f t="shared" si="80"/>
        <v>172,172,172,35,35,35,1065,1065,1065,523,523,523,186,186,186,186,186</v>
      </c>
      <c r="P107" s="1" t="str">
        <f t="shared" si="81"/>
        <v>(1,1),(1,1),(1,1),(1,1),(1,1),(1,1),(3,7),(3,7),(3,7),(1,2),(1,2),(1,2),(1,2),(1,2),(1,2),(1,2),(1,2)</v>
      </c>
      <c r="Q107" s="3" t="str">
        <f>IF(D107="坦克碎片",VLOOKUP(C107,道具信息!$N$2:$O$291,2,FALSE)&amp;"碎片",VLOOKUP(C107,道具信息!$N$2:$O$291,2,FALSE))</f>
        <v>T1部件</v>
      </c>
      <c r="R107" s="3">
        <f t="shared" si="72"/>
        <v>3348</v>
      </c>
      <c r="S107" s="11">
        <f t="shared" si="73"/>
        <v>0.33800000000000002</v>
      </c>
      <c r="T107" s="3" t="str">
        <f>VLOOKUP(Q107,道具信息!$Q$3:$S$20,2,FALSE)</f>
        <v>CHEST_ITEM_TYPE_T1_PART</v>
      </c>
      <c r="U107" s="3" t="str">
        <f>IF(COUNTIF(U$91:U106,T107)=0,T107,"")</f>
        <v/>
      </c>
      <c r="V107" s="3" t="str">
        <f t="shared" si="82"/>
        <v>CHEST_ITEM_TYPE_T2_TANK,CHEST_ITEM_TYPE_T2_SHARD,CHEST_ITEM_TYPE_T1_PART</v>
      </c>
      <c r="W107" s="13" t="str">
        <f t="shared" si="83"/>
        <v/>
      </c>
      <c r="X107" s="3" t="str">
        <f t="shared" si="84"/>
        <v/>
      </c>
      <c r="Y107" s="3" t="str">
        <f t="shared" si="85"/>
        <v>6.3%,48.1%,33.8%</v>
      </c>
    </row>
    <row r="108" spans="2:25" x14ac:dyDescent="0.3">
      <c r="B108" s="2">
        <f>数据源!AU140</f>
        <v>4</v>
      </c>
      <c r="C108" s="2" t="str">
        <f>数据源!AV140</f>
        <v>T1MP5</v>
      </c>
      <c r="D108" s="2" t="str">
        <f>数据源!AW140</f>
        <v>部件</v>
      </c>
      <c r="E108" s="2">
        <f>数据源!AX140</f>
        <v>35</v>
      </c>
      <c r="F108" s="2">
        <f>数据源!AY140</f>
        <v>1.5</v>
      </c>
      <c r="G108" s="2">
        <f>数据源!AZ140</f>
        <v>0.01</v>
      </c>
      <c r="H108" s="2">
        <f>数据源!BA140</f>
        <v>1.8571428571428572E-2</v>
      </c>
      <c r="I108" s="2">
        <f>数据源!BB140</f>
        <v>186</v>
      </c>
      <c r="J108" s="3">
        <f t="shared" si="74"/>
        <v>1</v>
      </c>
      <c r="K108" s="3">
        <f t="shared" si="75"/>
        <v>2</v>
      </c>
      <c r="L108" s="3" t="str">
        <f t="shared" si="76"/>
        <v>部件</v>
      </c>
      <c r="M108" s="3">
        <f t="shared" ca="1" si="71"/>
        <v>91105</v>
      </c>
      <c r="N108" s="3" t="str">
        <f t="shared" ca="1" si="77"/>
        <v>11211,12211,13211,11221,12221,13221,51211,52211,53211,51221,52221,53221,91001,91003,91005,91101,91103,91105</v>
      </c>
      <c r="O108" s="3" t="str">
        <f t="shared" si="80"/>
        <v>172,172,172,35,35,35,1065,1065,1065,523,523,523,186,186,186,186,186,186</v>
      </c>
      <c r="P108" s="1" t="str">
        <f t="shared" si="81"/>
        <v>(1,1),(1,1),(1,1),(1,1),(1,1),(1,1),(3,7),(3,7),(3,7),(1,2),(1,2),(1,2),(1,2),(1,2),(1,2),(1,2),(1,2),(1,2)</v>
      </c>
      <c r="Q108" s="3" t="str">
        <f>IF(D108="坦克碎片",VLOOKUP(C108,道具信息!$N$2:$O$291,2,FALSE)&amp;"碎片",VLOOKUP(C108,道具信息!$N$2:$O$291,2,FALSE))</f>
        <v>T1部件</v>
      </c>
      <c r="R108" s="3">
        <f t="shared" si="72"/>
        <v>3348</v>
      </c>
      <c r="S108" s="11">
        <f t="shared" si="73"/>
        <v>0.33800000000000002</v>
      </c>
      <c r="T108" s="3" t="str">
        <f>VLOOKUP(Q108,道具信息!$Q$3:$S$20,2,FALSE)</f>
        <v>CHEST_ITEM_TYPE_T1_PART</v>
      </c>
      <c r="U108" s="3" t="str">
        <f>IF(COUNTIF(U$91:U107,T108)=0,T108,"")</f>
        <v/>
      </c>
      <c r="V108" s="3" t="str">
        <f t="shared" si="82"/>
        <v>CHEST_ITEM_TYPE_T2_TANK,CHEST_ITEM_TYPE_T2_SHARD,CHEST_ITEM_TYPE_T1_PART</v>
      </c>
      <c r="W108" s="13" t="str">
        <f t="shared" si="83"/>
        <v/>
      </c>
      <c r="X108" s="3" t="str">
        <f t="shared" si="84"/>
        <v/>
      </c>
      <c r="Y108" s="3" t="str">
        <f t="shared" si="85"/>
        <v>6.3%,48.1%,33.8%</v>
      </c>
    </row>
    <row r="109" spans="2:25" x14ac:dyDescent="0.3">
      <c r="B109" s="2">
        <f>数据源!AU141</f>
        <v>4</v>
      </c>
      <c r="C109" s="2" t="str">
        <f>数据源!AV141</f>
        <v>T1HP1</v>
      </c>
      <c r="D109" s="2" t="str">
        <f>数据源!AW141</f>
        <v>部件</v>
      </c>
      <c r="E109" s="2">
        <f>数据源!AX141</f>
        <v>35</v>
      </c>
      <c r="F109" s="2">
        <f>数据源!AY141</f>
        <v>1.5</v>
      </c>
      <c r="G109" s="2">
        <f>数据源!AZ141</f>
        <v>0.01</v>
      </c>
      <c r="H109" s="2">
        <f>数据源!BA141</f>
        <v>1.8571428571428572E-2</v>
      </c>
      <c r="I109" s="2">
        <f>数据源!BB141</f>
        <v>186</v>
      </c>
      <c r="J109" s="3">
        <f t="shared" si="74"/>
        <v>1</v>
      </c>
      <c r="K109" s="3">
        <f t="shared" si="75"/>
        <v>2</v>
      </c>
      <c r="L109" s="3" t="str">
        <f t="shared" si="76"/>
        <v>部件</v>
      </c>
      <c r="M109" s="3">
        <f t="shared" ca="1" si="71"/>
        <v>91201</v>
      </c>
      <c r="N109" s="3" t="str">
        <f t="shared" ca="1" si="77"/>
        <v>11211,12211,13211,11221,12221,13221,51211,52211,53211,51221,52221,53221,91001,91003,91005,91101,91103,91105,91201</v>
      </c>
      <c r="O109" s="3" t="str">
        <f t="shared" si="80"/>
        <v>172,172,172,35,35,35,1065,1065,1065,523,523,523,186,186,186,186,186,186,186</v>
      </c>
      <c r="P109" s="1" t="str">
        <f t="shared" si="81"/>
        <v>(1,1),(1,1),(1,1),(1,1),(1,1),(1,1),(3,7),(3,7),(3,7),(1,2),(1,2),(1,2),(1,2),(1,2),(1,2),(1,2),(1,2),(1,2),(1,2)</v>
      </c>
      <c r="Q109" s="3" t="str">
        <f>IF(D109="坦克碎片",VLOOKUP(C109,道具信息!$N$2:$O$291,2,FALSE)&amp;"碎片",VLOOKUP(C109,道具信息!$N$2:$O$291,2,FALSE))</f>
        <v>T1部件</v>
      </c>
      <c r="R109" s="3">
        <f t="shared" si="72"/>
        <v>3348</v>
      </c>
      <c r="S109" s="11">
        <f t="shared" si="73"/>
        <v>0.33800000000000002</v>
      </c>
      <c r="T109" s="3" t="str">
        <f>VLOOKUP(Q109,道具信息!$Q$3:$S$20,2,FALSE)</f>
        <v>CHEST_ITEM_TYPE_T1_PART</v>
      </c>
      <c r="U109" s="3" t="str">
        <f>IF(COUNTIF(U$91:U108,T109)=0,T109,"")</f>
        <v/>
      </c>
      <c r="V109" s="3" t="str">
        <f t="shared" si="82"/>
        <v>CHEST_ITEM_TYPE_T2_TANK,CHEST_ITEM_TYPE_T2_SHARD,CHEST_ITEM_TYPE_T1_PART</v>
      </c>
      <c r="W109" s="13" t="str">
        <f t="shared" si="83"/>
        <v/>
      </c>
      <c r="X109" s="3" t="str">
        <f t="shared" si="84"/>
        <v/>
      </c>
      <c r="Y109" s="3" t="str">
        <f t="shared" si="85"/>
        <v>6.3%,48.1%,33.8%</v>
      </c>
    </row>
    <row r="110" spans="2:25" x14ac:dyDescent="0.3">
      <c r="B110" s="2">
        <f>数据源!AU142</f>
        <v>4</v>
      </c>
      <c r="C110" s="2" t="str">
        <f>数据源!AV142</f>
        <v>T1HP3</v>
      </c>
      <c r="D110" s="2" t="str">
        <f>数据源!AW142</f>
        <v>部件</v>
      </c>
      <c r="E110" s="2">
        <f>数据源!AX142</f>
        <v>35</v>
      </c>
      <c r="F110" s="2">
        <f>数据源!AY142</f>
        <v>1.5</v>
      </c>
      <c r="G110" s="2">
        <f>数据源!AZ142</f>
        <v>0.01</v>
      </c>
      <c r="H110" s="2">
        <f>数据源!BA142</f>
        <v>1.8571428571428572E-2</v>
      </c>
      <c r="I110" s="2">
        <f>数据源!BB142</f>
        <v>186</v>
      </c>
      <c r="J110" s="3">
        <f t="shared" si="74"/>
        <v>1</v>
      </c>
      <c r="K110" s="3">
        <f t="shared" si="75"/>
        <v>2</v>
      </c>
      <c r="L110" s="3" t="str">
        <f t="shared" si="76"/>
        <v>部件</v>
      </c>
      <c r="M110" s="3">
        <f t="shared" ca="1" si="71"/>
        <v>91203</v>
      </c>
      <c r="N110" s="3" t="str">
        <f t="shared" ca="1" si="77"/>
        <v>11211,12211,13211,11221,12221,13221,51211,52211,53211,51221,52221,53221,91001,91003,91005,91101,91103,91105,91201,91203</v>
      </c>
      <c r="O110" s="3" t="str">
        <f t="shared" si="80"/>
        <v>172,172,172,35,35,35,1065,1065,1065,523,523,523,186,186,186,186,186,186,186,186</v>
      </c>
      <c r="P110" s="1" t="str">
        <f t="shared" si="81"/>
        <v>(1,1),(1,1),(1,1),(1,1),(1,1),(1,1),(3,7),(3,7),(3,7),(1,2),(1,2),(1,2),(1,2),(1,2),(1,2),(1,2),(1,2),(1,2),(1,2),(1,2)</v>
      </c>
      <c r="Q110" s="3" t="str">
        <f>IF(D110="坦克碎片",VLOOKUP(C110,道具信息!$N$2:$O$291,2,FALSE)&amp;"碎片",VLOOKUP(C110,道具信息!$N$2:$O$291,2,FALSE))</f>
        <v>T1部件</v>
      </c>
      <c r="R110" s="3">
        <f t="shared" si="72"/>
        <v>3348</v>
      </c>
      <c r="S110" s="11">
        <f t="shared" si="73"/>
        <v>0.33800000000000002</v>
      </c>
      <c r="T110" s="3" t="str">
        <f>VLOOKUP(Q110,道具信息!$Q$3:$S$20,2,FALSE)</f>
        <v>CHEST_ITEM_TYPE_T1_PART</v>
      </c>
      <c r="U110" s="3" t="str">
        <f>IF(COUNTIF(U$91:U109,T110)=0,T110,"")</f>
        <v/>
      </c>
      <c r="V110" s="3" t="str">
        <f t="shared" si="82"/>
        <v>CHEST_ITEM_TYPE_T2_TANK,CHEST_ITEM_TYPE_T2_SHARD,CHEST_ITEM_TYPE_T1_PART</v>
      </c>
      <c r="W110" s="13" t="str">
        <f t="shared" si="83"/>
        <v/>
      </c>
      <c r="X110" s="3" t="str">
        <f t="shared" si="84"/>
        <v/>
      </c>
      <c r="Y110" s="3" t="str">
        <f t="shared" si="85"/>
        <v>6.3%,48.1%,33.8%</v>
      </c>
    </row>
    <row r="111" spans="2:25" x14ac:dyDescent="0.3">
      <c r="B111" s="2">
        <f>数据源!AU143</f>
        <v>4</v>
      </c>
      <c r="C111" s="2" t="str">
        <f>数据源!AV143</f>
        <v>T1HP5</v>
      </c>
      <c r="D111" s="2" t="str">
        <f>数据源!AW143</f>
        <v>部件</v>
      </c>
      <c r="E111" s="2">
        <f>数据源!AX143</f>
        <v>35</v>
      </c>
      <c r="F111" s="2">
        <f>数据源!AY143</f>
        <v>1.5</v>
      </c>
      <c r="G111" s="2">
        <f>数据源!AZ143</f>
        <v>0.01</v>
      </c>
      <c r="H111" s="2">
        <f>数据源!BA143</f>
        <v>1.8571428571428572E-2</v>
      </c>
      <c r="I111" s="2">
        <f>数据源!BB143</f>
        <v>186</v>
      </c>
      <c r="J111" s="3">
        <f t="shared" si="74"/>
        <v>1</v>
      </c>
      <c r="K111" s="3">
        <f t="shared" si="75"/>
        <v>2</v>
      </c>
      <c r="L111" s="3" t="str">
        <f t="shared" si="76"/>
        <v>部件</v>
      </c>
      <c r="M111" s="3">
        <f t="shared" ca="1" si="71"/>
        <v>91205</v>
      </c>
      <c r="N111" s="3" t="str">
        <f t="shared" ca="1" si="77"/>
        <v>11211,12211,13211,11221,12221,13221,51211,52211,53211,51221,52221,53221,91001,91003,91005,91101,91103,91105,91201,91203,91205</v>
      </c>
      <c r="O111" s="3" t="str">
        <f t="shared" si="80"/>
        <v>172,172,172,35,35,35,1065,1065,1065,523,523,523,186,186,186,186,186,186,186,186,186</v>
      </c>
      <c r="P111" s="1" t="str">
        <f t="shared" si="81"/>
        <v>(1,1),(1,1),(1,1),(1,1),(1,1),(1,1),(3,7),(3,7),(3,7),(1,2),(1,2),(1,2),(1,2),(1,2),(1,2),(1,2),(1,2),(1,2),(1,2),(1,2),(1,2)</v>
      </c>
      <c r="Q111" s="3" t="str">
        <f>IF(D111="坦克碎片",VLOOKUP(C111,道具信息!$N$2:$O$291,2,FALSE)&amp;"碎片",VLOOKUP(C111,道具信息!$N$2:$O$291,2,FALSE))</f>
        <v>T1部件</v>
      </c>
      <c r="R111" s="3">
        <f t="shared" si="72"/>
        <v>3348</v>
      </c>
      <c r="S111" s="11">
        <f t="shared" si="73"/>
        <v>0.33800000000000002</v>
      </c>
      <c r="T111" s="3" t="str">
        <f>VLOOKUP(Q111,道具信息!$Q$3:$S$20,2,FALSE)</f>
        <v>CHEST_ITEM_TYPE_T1_PART</v>
      </c>
      <c r="U111" s="3" t="str">
        <f>IF(COUNTIF(U$91:U110,T111)=0,T111,"")</f>
        <v/>
      </c>
      <c r="V111" s="3" t="str">
        <f t="shared" si="82"/>
        <v>CHEST_ITEM_TYPE_T2_TANK,CHEST_ITEM_TYPE_T2_SHARD,CHEST_ITEM_TYPE_T1_PART</v>
      </c>
      <c r="W111" s="13" t="str">
        <f t="shared" si="83"/>
        <v/>
      </c>
      <c r="X111" s="3" t="str">
        <f t="shared" si="84"/>
        <v/>
      </c>
      <c r="Y111" s="3" t="str">
        <f t="shared" si="85"/>
        <v>6.3%,48.1%,33.8%</v>
      </c>
    </row>
    <row r="112" spans="2:25" x14ac:dyDescent="0.3">
      <c r="B112" s="2">
        <f>数据源!AU144</f>
        <v>4</v>
      </c>
      <c r="C112" s="2" t="str">
        <f>数据源!AV144</f>
        <v>T1LP2</v>
      </c>
      <c r="D112" s="2" t="str">
        <f>数据源!AW144</f>
        <v>部件</v>
      </c>
      <c r="E112" s="2">
        <f>数据源!AX144</f>
        <v>35</v>
      </c>
      <c r="F112" s="2">
        <f>数据源!AY144</f>
        <v>1.5</v>
      </c>
      <c r="G112" s="2">
        <f>数据源!AZ144</f>
        <v>0.01</v>
      </c>
      <c r="H112" s="2">
        <f>数据源!BA144</f>
        <v>1.8571428571428572E-2</v>
      </c>
      <c r="I112" s="2">
        <f>数据源!BB144</f>
        <v>186</v>
      </c>
      <c r="J112" s="3">
        <f t="shared" si="74"/>
        <v>1</v>
      </c>
      <c r="K112" s="3">
        <f t="shared" si="75"/>
        <v>2</v>
      </c>
      <c r="L112" s="3" t="str">
        <f t="shared" si="76"/>
        <v>部件</v>
      </c>
      <c r="M112" s="3">
        <f t="shared" ca="1" si="71"/>
        <v>91002</v>
      </c>
      <c r="N112" s="3" t="str">
        <f t="shared" ca="1" si="77"/>
        <v>11211,12211,13211,11221,12221,13221,51211,52211,53211,51221,52221,53221,91001,91003,91005,91101,91103,91105,91201,91203,91205,91002</v>
      </c>
      <c r="O112" s="3" t="str">
        <f t="shared" si="80"/>
        <v>172,172,172,35,35,35,1065,1065,1065,523,523,523,186,186,186,186,186,186,186,186,186,186</v>
      </c>
      <c r="P112" s="1" t="str">
        <f t="shared" si="81"/>
        <v>(1,1),(1,1),(1,1),(1,1),(1,1),(1,1),(3,7),(3,7),(3,7),(1,2),(1,2),(1,2),(1,2),(1,2),(1,2),(1,2),(1,2),(1,2),(1,2),(1,2),(1,2),(1,2)</v>
      </c>
      <c r="Q112" s="3" t="str">
        <f>IF(D112="坦克碎片",VLOOKUP(C112,道具信息!$N$2:$O$291,2,FALSE)&amp;"碎片",VLOOKUP(C112,道具信息!$N$2:$O$291,2,FALSE))</f>
        <v>T1部件</v>
      </c>
      <c r="R112" s="3">
        <f t="shared" si="72"/>
        <v>3348</v>
      </c>
      <c r="S112" s="11">
        <f t="shared" si="73"/>
        <v>0.33800000000000002</v>
      </c>
      <c r="T112" s="3" t="str">
        <f>VLOOKUP(Q112,道具信息!$Q$3:$S$20,2,FALSE)</f>
        <v>CHEST_ITEM_TYPE_T1_PART</v>
      </c>
      <c r="U112" s="3" t="str">
        <f>IF(COUNTIF(U$91:U111,T112)=0,T112,"")</f>
        <v/>
      </c>
      <c r="V112" s="3" t="str">
        <f t="shared" si="82"/>
        <v>CHEST_ITEM_TYPE_T2_TANK,CHEST_ITEM_TYPE_T2_SHARD,CHEST_ITEM_TYPE_T1_PART</v>
      </c>
      <c r="W112" s="13" t="str">
        <f t="shared" si="83"/>
        <v/>
      </c>
      <c r="X112" s="3" t="str">
        <f t="shared" si="84"/>
        <v/>
      </c>
      <c r="Y112" s="3" t="str">
        <f t="shared" si="85"/>
        <v>6.3%,48.1%,33.8%</v>
      </c>
    </row>
    <row r="113" spans="2:25" x14ac:dyDescent="0.3">
      <c r="B113" s="2">
        <f>数据源!AU145</f>
        <v>4</v>
      </c>
      <c r="C113" s="2" t="str">
        <f>数据源!AV145</f>
        <v>T1LP4</v>
      </c>
      <c r="D113" s="2" t="str">
        <f>数据源!AW145</f>
        <v>部件</v>
      </c>
      <c r="E113" s="2">
        <f>数据源!AX145</f>
        <v>35</v>
      </c>
      <c r="F113" s="2">
        <f>数据源!AY145</f>
        <v>1.5</v>
      </c>
      <c r="G113" s="2">
        <f>数据源!AZ145</f>
        <v>0.01</v>
      </c>
      <c r="H113" s="2">
        <f>数据源!BA145</f>
        <v>1.8571428571428572E-2</v>
      </c>
      <c r="I113" s="2">
        <f>数据源!BB145</f>
        <v>186</v>
      </c>
      <c r="J113" s="3">
        <f t="shared" si="74"/>
        <v>1</v>
      </c>
      <c r="K113" s="3">
        <f t="shared" si="75"/>
        <v>2</v>
      </c>
      <c r="L113" s="3" t="str">
        <f t="shared" si="76"/>
        <v>部件</v>
      </c>
      <c r="M113" s="3">
        <f t="shared" ca="1" si="71"/>
        <v>91004</v>
      </c>
      <c r="N113" s="3" t="str">
        <f t="shared" ca="1" si="77"/>
        <v>11211,12211,13211,11221,12221,13221,51211,52211,53211,51221,52221,53221,91001,91003,91005,91101,91103,91105,91201,91203,91205,91002,91004</v>
      </c>
      <c r="O113" s="3" t="str">
        <f t="shared" si="80"/>
        <v>172,172,172,35,35,35,1065,1065,1065,523,523,523,186,186,186,186,186,186,186,186,186,186,186</v>
      </c>
      <c r="P113" s="1" t="str">
        <f t="shared" si="81"/>
        <v>(1,1),(1,1),(1,1),(1,1),(1,1),(1,1),(3,7),(3,7),(3,7),(1,2),(1,2),(1,2),(1,2),(1,2),(1,2),(1,2),(1,2),(1,2),(1,2),(1,2),(1,2),(1,2),(1,2)</v>
      </c>
      <c r="Q113" s="3" t="str">
        <f>IF(D113="坦克碎片",VLOOKUP(C113,道具信息!$N$2:$O$291,2,FALSE)&amp;"碎片",VLOOKUP(C113,道具信息!$N$2:$O$291,2,FALSE))</f>
        <v>T1部件</v>
      </c>
      <c r="R113" s="3">
        <f t="shared" si="72"/>
        <v>3348</v>
      </c>
      <c r="S113" s="11">
        <f t="shared" si="73"/>
        <v>0.33800000000000002</v>
      </c>
      <c r="T113" s="3" t="str">
        <f>VLOOKUP(Q113,道具信息!$Q$3:$S$20,2,FALSE)</f>
        <v>CHEST_ITEM_TYPE_T1_PART</v>
      </c>
      <c r="U113" s="3" t="str">
        <f>IF(COUNTIF(U$91:U112,T113)=0,T113,"")</f>
        <v/>
      </c>
      <c r="V113" s="3" t="str">
        <f t="shared" si="82"/>
        <v>CHEST_ITEM_TYPE_T2_TANK,CHEST_ITEM_TYPE_T2_SHARD,CHEST_ITEM_TYPE_T1_PART</v>
      </c>
      <c r="W113" s="13" t="str">
        <f t="shared" si="83"/>
        <v/>
      </c>
      <c r="X113" s="3" t="str">
        <f t="shared" si="84"/>
        <v/>
      </c>
      <c r="Y113" s="3" t="str">
        <f t="shared" si="85"/>
        <v>6.3%,48.1%,33.8%</v>
      </c>
    </row>
    <row r="114" spans="2:25" x14ac:dyDescent="0.3">
      <c r="B114" s="2">
        <f>数据源!AU146</f>
        <v>4</v>
      </c>
      <c r="C114" s="2" t="str">
        <f>数据源!AV146</f>
        <v>T1LP6</v>
      </c>
      <c r="D114" s="2" t="str">
        <f>数据源!AW146</f>
        <v>部件</v>
      </c>
      <c r="E114" s="2">
        <f>数据源!AX146</f>
        <v>35</v>
      </c>
      <c r="F114" s="2">
        <f>数据源!AY146</f>
        <v>1.5</v>
      </c>
      <c r="G114" s="2">
        <f>数据源!AZ146</f>
        <v>0.01</v>
      </c>
      <c r="H114" s="2">
        <f>数据源!BA146</f>
        <v>1.8571428571428572E-2</v>
      </c>
      <c r="I114" s="2">
        <f>数据源!BB146</f>
        <v>186</v>
      </c>
      <c r="J114" s="3">
        <f t="shared" si="74"/>
        <v>1</v>
      </c>
      <c r="K114" s="3">
        <f t="shared" si="75"/>
        <v>2</v>
      </c>
      <c r="L114" s="3" t="str">
        <f t="shared" si="76"/>
        <v>部件</v>
      </c>
      <c r="M114" s="3">
        <f t="shared" ca="1" si="71"/>
        <v>91006</v>
      </c>
      <c r="N114" s="3" t="str">
        <f t="shared" ca="1" si="77"/>
        <v>11211,12211,13211,11221,12221,13221,51211,52211,53211,51221,52221,53221,91001,91003,91005,91101,91103,91105,91201,91203,91205,91002,91004,91006</v>
      </c>
      <c r="O114" s="3" t="str">
        <f t="shared" si="80"/>
        <v>172,172,172,35,35,35,1065,1065,1065,523,523,523,186,186,186,186,186,186,186,186,186,186,186,186</v>
      </c>
      <c r="P114" s="1" t="str">
        <f t="shared" si="81"/>
        <v>(1,1),(1,1),(1,1),(1,1),(1,1),(1,1),(3,7),(3,7),(3,7),(1,2),(1,2),(1,2),(1,2),(1,2),(1,2),(1,2),(1,2),(1,2),(1,2),(1,2),(1,2),(1,2),(1,2),(1,2)</v>
      </c>
      <c r="Q114" s="3" t="str">
        <f>IF(D114="坦克碎片",VLOOKUP(C114,道具信息!$N$2:$O$291,2,FALSE)&amp;"碎片",VLOOKUP(C114,道具信息!$N$2:$O$291,2,FALSE))</f>
        <v>T1部件</v>
      </c>
      <c r="R114" s="3">
        <f t="shared" si="72"/>
        <v>3348</v>
      </c>
      <c r="S114" s="11">
        <f t="shared" si="73"/>
        <v>0.33800000000000002</v>
      </c>
      <c r="T114" s="3" t="str">
        <f>VLOOKUP(Q114,道具信息!$Q$3:$S$20,2,FALSE)</f>
        <v>CHEST_ITEM_TYPE_T1_PART</v>
      </c>
      <c r="U114" s="3" t="str">
        <f>IF(COUNTIF(U$91:U113,T114)=0,T114,"")</f>
        <v/>
      </c>
      <c r="V114" s="3" t="str">
        <f t="shared" si="82"/>
        <v>CHEST_ITEM_TYPE_T2_TANK,CHEST_ITEM_TYPE_T2_SHARD,CHEST_ITEM_TYPE_T1_PART</v>
      </c>
      <c r="W114" s="13" t="str">
        <f t="shared" si="83"/>
        <v/>
      </c>
      <c r="X114" s="3" t="str">
        <f t="shared" si="84"/>
        <v/>
      </c>
      <c r="Y114" s="3" t="str">
        <f t="shared" si="85"/>
        <v>6.3%,48.1%,33.8%</v>
      </c>
    </row>
    <row r="115" spans="2:25" x14ac:dyDescent="0.3">
      <c r="B115" s="2">
        <f>数据源!AU147</f>
        <v>4</v>
      </c>
      <c r="C115" s="2" t="str">
        <f>数据源!AV147</f>
        <v>T1MP2</v>
      </c>
      <c r="D115" s="2" t="str">
        <f>数据源!AW147</f>
        <v>部件</v>
      </c>
      <c r="E115" s="2">
        <f>数据源!AX147</f>
        <v>35</v>
      </c>
      <c r="F115" s="2">
        <f>数据源!AY147</f>
        <v>1.5</v>
      </c>
      <c r="G115" s="2">
        <f>数据源!AZ147</f>
        <v>0.01</v>
      </c>
      <c r="H115" s="2">
        <f>数据源!BA147</f>
        <v>1.8571428571428572E-2</v>
      </c>
      <c r="I115" s="2">
        <f>数据源!BB147</f>
        <v>186</v>
      </c>
      <c r="J115" s="3">
        <f t="shared" si="74"/>
        <v>1</v>
      </c>
      <c r="K115" s="3">
        <f t="shared" si="75"/>
        <v>2</v>
      </c>
      <c r="L115" s="3" t="str">
        <f t="shared" si="76"/>
        <v>部件</v>
      </c>
      <c r="M115" s="3">
        <f t="shared" ca="1" si="71"/>
        <v>91102</v>
      </c>
      <c r="N115" s="3" t="str">
        <f t="shared" ca="1" si="77"/>
        <v>11211,12211,13211,11221,12221,13221,51211,52211,53211,51221,52221,53221,91001,91003,91005,91101,91103,91105,91201,91203,91205,91002,91004,91006,91102</v>
      </c>
      <c r="O115" s="3" t="str">
        <f t="shared" si="80"/>
        <v>172,172,172,35,35,35,1065,1065,1065,523,523,523,186,186,186,186,186,186,186,186,186,186,186,186,186</v>
      </c>
      <c r="P115" s="1" t="str">
        <f t="shared" si="81"/>
        <v>(1,1),(1,1),(1,1),(1,1),(1,1),(1,1),(3,7),(3,7),(3,7),(1,2),(1,2),(1,2),(1,2),(1,2),(1,2),(1,2),(1,2),(1,2),(1,2),(1,2),(1,2),(1,2),(1,2),(1,2),(1,2)</v>
      </c>
      <c r="Q115" s="3" t="str">
        <f>IF(D115="坦克碎片",VLOOKUP(C115,道具信息!$N$2:$O$291,2,FALSE)&amp;"碎片",VLOOKUP(C115,道具信息!$N$2:$O$291,2,FALSE))</f>
        <v>T1部件</v>
      </c>
      <c r="R115" s="3">
        <f t="shared" si="72"/>
        <v>3348</v>
      </c>
      <c r="S115" s="11">
        <f t="shared" si="73"/>
        <v>0.33800000000000002</v>
      </c>
      <c r="T115" s="3" t="str">
        <f>VLOOKUP(Q115,道具信息!$Q$3:$S$20,2,FALSE)</f>
        <v>CHEST_ITEM_TYPE_T1_PART</v>
      </c>
      <c r="U115" s="3" t="str">
        <f>IF(COUNTIF(U$91:U114,T115)=0,T115,"")</f>
        <v/>
      </c>
      <c r="V115" s="3" t="str">
        <f t="shared" si="82"/>
        <v>CHEST_ITEM_TYPE_T2_TANK,CHEST_ITEM_TYPE_T2_SHARD,CHEST_ITEM_TYPE_T1_PART</v>
      </c>
      <c r="W115" s="13" t="str">
        <f t="shared" si="83"/>
        <v/>
      </c>
      <c r="X115" s="3" t="str">
        <f t="shared" si="84"/>
        <v/>
      </c>
      <c r="Y115" s="3" t="str">
        <f t="shared" si="85"/>
        <v>6.3%,48.1%,33.8%</v>
      </c>
    </row>
    <row r="116" spans="2:25" x14ac:dyDescent="0.3">
      <c r="B116" s="2">
        <f>数据源!AU148</f>
        <v>4</v>
      </c>
      <c r="C116" s="2" t="str">
        <f>数据源!AV148</f>
        <v>T1MP4</v>
      </c>
      <c r="D116" s="2" t="str">
        <f>数据源!AW148</f>
        <v>部件</v>
      </c>
      <c r="E116" s="2">
        <f>数据源!AX148</f>
        <v>35</v>
      </c>
      <c r="F116" s="2">
        <f>数据源!AY148</f>
        <v>1.5</v>
      </c>
      <c r="G116" s="2">
        <f>数据源!AZ148</f>
        <v>0.01</v>
      </c>
      <c r="H116" s="2">
        <f>数据源!BA148</f>
        <v>1.8571428571428572E-2</v>
      </c>
      <c r="I116" s="2">
        <f>数据源!BB148</f>
        <v>186</v>
      </c>
      <c r="J116" s="3">
        <f t="shared" si="74"/>
        <v>1</v>
      </c>
      <c r="K116" s="3">
        <f t="shared" si="75"/>
        <v>2</v>
      </c>
      <c r="L116" s="3" t="str">
        <f t="shared" si="76"/>
        <v>部件</v>
      </c>
      <c r="M116" s="3">
        <f t="shared" ca="1" si="71"/>
        <v>91104</v>
      </c>
      <c r="N116" s="3" t="str">
        <f t="shared" ca="1" si="77"/>
        <v>11211,12211,13211,11221,12221,13221,51211,52211,53211,51221,52221,53221,91001,91003,91005,91101,91103,91105,91201,91203,91205,91002,91004,91006,91102,91104</v>
      </c>
      <c r="O116" s="3" t="str">
        <f t="shared" si="80"/>
        <v>172,172,172,35,35,35,1065,1065,1065,523,523,523,186,186,186,186,186,186,186,186,186,186,186,186,186,186</v>
      </c>
      <c r="P116" s="1" t="str">
        <f t="shared" si="81"/>
        <v>(1,1),(1,1),(1,1),(1,1),(1,1),(1,1),(3,7),(3,7),(3,7),(1,2),(1,2),(1,2),(1,2),(1,2),(1,2),(1,2),(1,2),(1,2),(1,2),(1,2),(1,2),(1,2),(1,2),(1,2),(1,2),(1,2)</v>
      </c>
      <c r="Q116" s="3" t="str">
        <f>IF(D116="坦克碎片",VLOOKUP(C116,道具信息!$N$2:$O$291,2,FALSE)&amp;"碎片",VLOOKUP(C116,道具信息!$N$2:$O$291,2,FALSE))</f>
        <v>T1部件</v>
      </c>
      <c r="R116" s="3">
        <f t="shared" si="72"/>
        <v>3348</v>
      </c>
      <c r="S116" s="11">
        <f t="shared" si="73"/>
        <v>0.33800000000000002</v>
      </c>
      <c r="T116" s="3" t="str">
        <f>VLOOKUP(Q116,道具信息!$Q$3:$S$20,2,FALSE)</f>
        <v>CHEST_ITEM_TYPE_T1_PART</v>
      </c>
      <c r="U116" s="3" t="str">
        <f>IF(COUNTIF(U$91:U115,T116)=0,T116,"")</f>
        <v/>
      </c>
      <c r="V116" s="3" t="str">
        <f t="shared" si="82"/>
        <v>CHEST_ITEM_TYPE_T2_TANK,CHEST_ITEM_TYPE_T2_SHARD,CHEST_ITEM_TYPE_T1_PART</v>
      </c>
      <c r="W116" s="13" t="str">
        <f t="shared" si="83"/>
        <v/>
      </c>
      <c r="X116" s="3" t="str">
        <f t="shared" si="84"/>
        <v/>
      </c>
      <c r="Y116" s="3" t="str">
        <f t="shared" si="85"/>
        <v>6.3%,48.1%,33.8%</v>
      </c>
    </row>
    <row r="117" spans="2:25" x14ac:dyDescent="0.3">
      <c r="B117" s="2">
        <f>数据源!AU149</f>
        <v>4</v>
      </c>
      <c r="C117" s="2" t="str">
        <f>数据源!AV149</f>
        <v>T1MP6</v>
      </c>
      <c r="D117" s="2" t="str">
        <f>数据源!AW149</f>
        <v>部件</v>
      </c>
      <c r="E117" s="2">
        <f>数据源!AX149</f>
        <v>35</v>
      </c>
      <c r="F117" s="2">
        <f>数据源!AY149</f>
        <v>1.5</v>
      </c>
      <c r="G117" s="2">
        <f>数据源!AZ149</f>
        <v>0.01</v>
      </c>
      <c r="H117" s="2">
        <f>数据源!BA149</f>
        <v>1.8571428571428572E-2</v>
      </c>
      <c r="I117" s="2">
        <f>数据源!BB149</f>
        <v>186</v>
      </c>
      <c r="J117" s="3">
        <f t="shared" si="74"/>
        <v>1</v>
      </c>
      <c r="K117" s="3">
        <f t="shared" si="75"/>
        <v>2</v>
      </c>
      <c r="L117" s="3" t="str">
        <f t="shared" si="76"/>
        <v>部件</v>
      </c>
      <c r="M117" s="3">
        <f t="shared" ca="1" si="71"/>
        <v>91106</v>
      </c>
      <c r="N117" s="3" t="str">
        <f t="shared" ca="1" si="77"/>
        <v>11211,12211,13211,11221,12221,13221,51211,52211,53211,51221,52221,53221,91001,91003,91005,91101,91103,91105,91201,91203,91205,91002,91004,91006,91102,91104,91106</v>
      </c>
      <c r="O117" s="3" t="str">
        <f t="shared" si="80"/>
        <v>172,172,172,35,35,35,1065,1065,1065,523,523,523,186,186,186,186,186,186,186,186,186,186,186,186,186,186,186</v>
      </c>
      <c r="P117" s="1" t="str">
        <f t="shared" si="81"/>
        <v>(1,1),(1,1),(1,1),(1,1),(1,1),(1,1),(3,7),(3,7),(3,7),(1,2),(1,2),(1,2),(1,2),(1,2),(1,2),(1,2),(1,2),(1,2),(1,2),(1,2),(1,2),(1,2),(1,2),(1,2),(1,2),(1,2),(1,2)</v>
      </c>
      <c r="Q117" s="3" t="str">
        <f>IF(D117="坦克碎片",VLOOKUP(C117,道具信息!$N$2:$O$291,2,FALSE)&amp;"碎片",VLOOKUP(C117,道具信息!$N$2:$O$291,2,FALSE))</f>
        <v>T1部件</v>
      </c>
      <c r="R117" s="3">
        <f t="shared" si="72"/>
        <v>3348</v>
      </c>
      <c r="S117" s="11">
        <f t="shared" si="73"/>
        <v>0.33800000000000002</v>
      </c>
      <c r="T117" s="3" t="str">
        <f>VLOOKUP(Q117,道具信息!$Q$3:$S$20,2,FALSE)</f>
        <v>CHEST_ITEM_TYPE_T1_PART</v>
      </c>
      <c r="U117" s="3" t="str">
        <f>IF(COUNTIF(U$91:U116,T117)=0,T117,"")</f>
        <v/>
      </c>
      <c r="V117" s="3" t="str">
        <f t="shared" si="82"/>
        <v>CHEST_ITEM_TYPE_T2_TANK,CHEST_ITEM_TYPE_T2_SHARD,CHEST_ITEM_TYPE_T1_PART</v>
      </c>
      <c r="W117" s="13" t="str">
        <f t="shared" si="83"/>
        <v/>
      </c>
      <c r="X117" s="3" t="str">
        <f t="shared" si="84"/>
        <v/>
      </c>
      <c r="Y117" s="3" t="str">
        <f t="shared" si="85"/>
        <v>6.3%,48.1%,33.8%</v>
      </c>
    </row>
    <row r="118" spans="2:25" x14ac:dyDescent="0.3">
      <c r="B118" s="2">
        <f>数据源!AU150</f>
        <v>4</v>
      </c>
      <c r="C118" s="2" t="str">
        <f>数据源!AV150</f>
        <v>T1HP2</v>
      </c>
      <c r="D118" s="2" t="str">
        <f>数据源!AW150</f>
        <v>部件</v>
      </c>
      <c r="E118" s="2">
        <f>数据源!AX150</f>
        <v>35</v>
      </c>
      <c r="F118" s="2">
        <f>数据源!AY150</f>
        <v>1.5</v>
      </c>
      <c r="G118" s="2">
        <f>数据源!AZ150</f>
        <v>0.01</v>
      </c>
      <c r="H118" s="2">
        <f>数据源!BA150</f>
        <v>1.8571428571428572E-2</v>
      </c>
      <c r="I118" s="2">
        <f>数据源!BB150</f>
        <v>186</v>
      </c>
      <c r="J118" s="3">
        <f t="shared" si="74"/>
        <v>1</v>
      </c>
      <c r="K118" s="3">
        <f t="shared" si="75"/>
        <v>2</v>
      </c>
      <c r="L118" s="3" t="str">
        <f t="shared" si="76"/>
        <v>部件</v>
      </c>
      <c r="M118" s="3">
        <f t="shared" ca="1" si="71"/>
        <v>91202</v>
      </c>
      <c r="N118" s="3" t="str">
        <f t="shared" ca="1" si="77"/>
        <v>11211,12211,13211,11221,12221,13221,51211,52211,53211,51221,52221,53221,91001,91003,91005,91101,91103,91105,91201,91203,91205,91002,91004,91006,91102,91104,91106,91202</v>
      </c>
      <c r="O118" s="3" t="str">
        <f t="shared" si="80"/>
        <v>172,172,172,35,35,35,1065,1065,1065,523,523,523,186,186,186,186,186,186,186,186,186,186,186,186,186,186,186,186</v>
      </c>
      <c r="P118" s="1" t="str">
        <f t="shared" si="81"/>
        <v>(1,1),(1,1),(1,1),(1,1),(1,1),(1,1),(3,7),(3,7),(3,7),(1,2),(1,2),(1,2),(1,2),(1,2),(1,2),(1,2),(1,2),(1,2),(1,2),(1,2),(1,2),(1,2),(1,2),(1,2),(1,2),(1,2),(1,2),(1,2)</v>
      </c>
      <c r="Q118" s="3" t="str">
        <f>IF(D118="坦克碎片",VLOOKUP(C118,道具信息!$N$2:$O$291,2,FALSE)&amp;"碎片",VLOOKUP(C118,道具信息!$N$2:$O$291,2,FALSE))</f>
        <v>T1部件</v>
      </c>
      <c r="R118" s="3">
        <f t="shared" si="72"/>
        <v>3348</v>
      </c>
      <c r="S118" s="11">
        <f t="shared" si="73"/>
        <v>0.33800000000000002</v>
      </c>
      <c r="T118" s="3" t="str">
        <f>VLOOKUP(Q118,道具信息!$Q$3:$S$20,2,FALSE)</f>
        <v>CHEST_ITEM_TYPE_T1_PART</v>
      </c>
      <c r="U118" s="3" t="str">
        <f>IF(COUNTIF(U$91:U117,T118)=0,T118,"")</f>
        <v/>
      </c>
      <c r="V118" s="3" t="str">
        <f t="shared" si="82"/>
        <v>CHEST_ITEM_TYPE_T2_TANK,CHEST_ITEM_TYPE_T2_SHARD,CHEST_ITEM_TYPE_T1_PART</v>
      </c>
      <c r="W118" s="13" t="str">
        <f t="shared" si="83"/>
        <v/>
      </c>
      <c r="X118" s="3" t="str">
        <f t="shared" si="84"/>
        <v/>
      </c>
      <c r="Y118" s="3" t="str">
        <f t="shared" si="85"/>
        <v>6.3%,48.1%,33.8%</v>
      </c>
    </row>
    <row r="119" spans="2:25" x14ac:dyDescent="0.3">
      <c r="B119" s="2">
        <f>数据源!AU151</f>
        <v>4</v>
      </c>
      <c r="C119" s="2" t="str">
        <f>数据源!AV151</f>
        <v>T1HP4</v>
      </c>
      <c r="D119" s="2" t="str">
        <f>数据源!AW151</f>
        <v>部件</v>
      </c>
      <c r="E119" s="2">
        <f>数据源!AX151</f>
        <v>35</v>
      </c>
      <c r="F119" s="2">
        <f>数据源!AY151</f>
        <v>1.5</v>
      </c>
      <c r="G119" s="2">
        <f>数据源!AZ151</f>
        <v>0.01</v>
      </c>
      <c r="H119" s="2">
        <f>数据源!BA151</f>
        <v>1.8571428571428572E-2</v>
      </c>
      <c r="I119" s="2">
        <f>数据源!BB151</f>
        <v>186</v>
      </c>
      <c r="J119" s="3">
        <f t="shared" si="74"/>
        <v>1</v>
      </c>
      <c r="K119" s="3">
        <f t="shared" si="75"/>
        <v>2</v>
      </c>
      <c r="L119" s="3" t="str">
        <f t="shared" si="76"/>
        <v>部件</v>
      </c>
      <c r="M119" s="3">
        <f t="shared" ca="1" si="71"/>
        <v>91204</v>
      </c>
      <c r="N119" s="3" t="str">
        <f t="shared" ca="1" si="77"/>
        <v>11211,12211,13211,11221,12221,13221,51211,52211,53211,51221,52221,53221,91001,91003,91005,91101,91103,91105,91201,91203,91205,91002,91004,91006,91102,91104,91106,91202,91204</v>
      </c>
      <c r="O119" s="3" t="str">
        <f t="shared" si="80"/>
        <v>172,172,172,35,35,35,1065,1065,1065,523,523,523,186,186,186,186,186,186,186,186,186,186,186,186,186,186,186,186,186</v>
      </c>
      <c r="P119" s="1" t="str">
        <f t="shared" si="81"/>
        <v>(1,1),(1,1),(1,1),(1,1),(1,1),(1,1),(3,7),(3,7),(3,7),(1,2),(1,2),(1,2),(1,2),(1,2),(1,2),(1,2),(1,2),(1,2),(1,2),(1,2),(1,2),(1,2),(1,2),(1,2),(1,2),(1,2),(1,2),(1,2),(1,2)</v>
      </c>
      <c r="Q119" s="3" t="str">
        <f>IF(D119="坦克碎片",VLOOKUP(C119,道具信息!$N$2:$O$291,2,FALSE)&amp;"碎片",VLOOKUP(C119,道具信息!$N$2:$O$291,2,FALSE))</f>
        <v>T1部件</v>
      </c>
      <c r="R119" s="3">
        <f t="shared" si="72"/>
        <v>3348</v>
      </c>
      <c r="S119" s="11">
        <f t="shared" si="73"/>
        <v>0.33800000000000002</v>
      </c>
      <c r="T119" s="3" t="str">
        <f>VLOOKUP(Q119,道具信息!$Q$3:$S$20,2,FALSE)</f>
        <v>CHEST_ITEM_TYPE_T1_PART</v>
      </c>
      <c r="U119" s="3" t="str">
        <f>IF(COUNTIF(U$91:U118,T119)=0,T119,"")</f>
        <v/>
      </c>
      <c r="V119" s="3" t="str">
        <f t="shared" si="82"/>
        <v>CHEST_ITEM_TYPE_T2_TANK,CHEST_ITEM_TYPE_T2_SHARD,CHEST_ITEM_TYPE_T1_PART</v>
      </c>
      <c r="W119" s="13" t="str">
        <f t="shared" si="83"/>
        <v/>
      </c>
      <c r="X119" s="3" t="str">
        <f t="shared" si="84"/>
        <v/>
      </c>
      <c r="Y119" s="3" t="str">
        <f t="shared" si="85"/>
        <v>6.3%,48.1%,33.8%</v>
      </c>
    </row>
    <row r="120" spans="2:25" x14ac:dyDescent="0.3">
      <c r="B120" s="2">
        <f>数据源!AU152</f>
        <v>4</v>
      </c>
      <c r="C120" s="2" t="str">
        <f>数据源!AV152</f>
        <v>T1HP6</v>
      </c>
      <c r="D120" s="2" t="str">
        <f>数据源!AW152</f>
        <v>部件</v>
      </c>
      <c r="E120" s="2">
        <f>数据源!AX152</f>
        <v>35</v>
      </c>
      <c r="F120" s="2">
        <f>数据源!AY152</f>
        <v>1.5</v>
      </c>
      <c r="G120" s="2">
        <f>数据源!AZ152</f>
        <v>0.01</v>
      </c>
      <c r="H120" s="2">
        <f>数据源!BA152</f>
        <v>1.8571428571428572E-2</v>
      </c>
      <c r="I120" s="2">
        <f>数据源!BB152</f>
        <v>186</v>
      </c>
      <c r="J120" s="3">
        <f t="shared" si="74"/>
        <v>1</v>
      </c>
      <c r="K120" s="3">
        <f t="shared" si="75"/>
        <v>2</v>
      </c>
      <c r="L120" s="3" t="str">
        <f t="shared" si="76"/>
        <v>部件</v>
      </c>
      <c r="M120" s="3">
        <f t="shared" ca="1" si="71"/>
        <v>91206</v>
      </c>
      <c r="N120" s="3" t="str">
        <f t="shared" ca="1" si="77"/>
        <v>11211,12211,13211,11221,12221,13221,51211,52211,53211,51221,52221,53221,91001,91003,91005,91101,91103,91105,91201,91203,91205,91002,91004,91006,91102,91104,91106,91202,91204,91206</v>
      </c>
      <c r="O120" s="3" t="str">
        <f t="shared" si="80"/>
        <v>172,172,172,35,35,35,1065,1065,1065,523,523,523,186,186,186,186,186,186,186,186,186,186,186,186,186,186,186,186,186,186</v>
      </c>
      <c r="P120" s="1" t="str">
        <f t="shared" si="81"/>
        <v>(1,1),(1,1),(1,1),(1,1),(1,1),(1,1),(3,7),(3,7),(3,7),(1,2),(1,2),(1,2),(1,2),(1,2),(1,2),(1,2),(1,2),(1,2),(1,2),(1,2),(1,2),(1,2),(1,2),(1,2),(1,2),(1,2),(1,2),(1,2),(1,2),(1,2)</v>
      </c>
      <c r="Q120" s="3" t="str">
        <f>IF(D120="坦克碎片",VLOOKUP(C120,道具信息!$N$2:$O$291,2,FALSE)&amp;"碎片",VLOOKUP(C120,道具信息!$N$2:$O$291,2,FALSE))</f>
        <v>T1部件</v>
      </c>
      <c r="R120" s="3">
        <f t="shared" si="72"/>
        <v>3348</v>
      </c>
      <c r="S120" s="11">
        <f t="shared" si="73"/>
        <v>0.33800000000000002</v>
      </c>
      <c r="T120" s="3" t="str">
        <f>VLOOKUP(Q120,道具信息!$Q$3:$S$20,2,FALSE)</f>
        <v>CHEST_ITEM_TYPE_T1_PART</v>
      </c>
      <c r="U120" s="3" t="str">
        <f>IF(COUNTIF(U$91:U119,T120)=0,T120,"")</f>
        <v/>
      </c>
      <c r="V120" s="3" t="str">
        <f t="shared" si="82"/>
        <v>CHEST_ITEM_TYPE_T2_TANK,CHEST_ITEM_TYPE_T2_SHARD,CHEST_ITEM_TYPE_T1_PART</v>
      </c>
      <c r="W120" s="13" t="str">
        <f t="shared" si="83"/>
        <v/>
      </c>
      <c r="X120" s="3" t="str">
        <f t="shared" si="84"/>
        <v/>
      </c>
      <c r="Y120" s="3" t="str">
        <f t="shared" si="85"/>
        <v>6.3%,48.1%,33.8%</v>
      </c>
    </row>
    <row r="121" spans="2:25" x14ac:dyDescent="0.3">
      <c r="B121" s="2">
        <f>数据源!AU153</f>
        <v>4</v>
      </c>
      <c r="C121" s="2" t="str">
        <f>数据源!AV153</f>
        <v>T2LP1</v>
      </c>
      <c r="D121" s="2" t="str">
        <f>数据源!AW153</f>
        <v>部件</v>
      </c>
      <c r="E121" s="2">
        <f>数据源!AX153</f>
        <v>127.40000000000003</v>
      </c>
      <c r="F121" s="2">
        <f>数据源!AY153</f>
        <v>1</v>
      </c>
      <c r="G121" s="2">
        <f>数据源!AZ153</f>
        <v>8.9999999999999993E-3</v>
      </c>
      <c r="H121" s="2">
        <f>数据源!BA153</f>
        <v>6.8877551020408139E-3</v>
      </c>
      <c r="I121" s="2">
        <f>数据源!BB153</f>
        <v>69</v>
      </c>
      <c r="J121" s="3">
        <f>ROUNDUP(IF(F121&gt;1,F121-ROUNDDOWN(SQRT(F121),0),F121),0)</f>
        <v>1</v>
      </c>
      <c r="K121" s="3">
        <f>F121*2-J121</f>
        <v>1</v>
      </c>
      <c r="L121" s="3" t="str">
        <f t="shared" si="76"/>
        <v>部件</v>
      </c>
      <c r="M121" s="3">
        <f t="shared" ca="1" si="71"/>
        <v>92001</v>
      </c>
      <c r="N121" s="3" t="str">
        <f t="shared" ca="1" si="77"/>
        <v>11211,12211,13211,11221,12221,13221,51211,52211,53211,51221,52221,53221,91001,91003,91005,91101,91103,91105,91201,91203,91205,91002,91004,91006,91102,91104,91106,91202,91204,91206,92001</v>
      </c>
      <c r="O121" s="3" t="str">
        <f t="shared" si="80"/>
        <v>172,172,172,35,35,35,1065,1065,1065,523,523,523,186,186,186,186,186,186,186,186,186,186,186,186,186,186,186,186,186,186,69</v>
      </c>
      <c r="P121" s="1" t="str">
        <f t="shared" si="81"/>
        <v>(1,1),(1,1),(1,1),(1,1),(1,1),(1,1),(3,7),(3,7),(3,7),(1,2),(1,2),(1,2),(1,2),(1,2),(1,2),(1,2),(1,2),(1,2),(1,2),(1,2),(1,2),(1,2),(1,2),(1,2),(1,2),(1,2),(1,2),(1,2),(1,2),(1,2),(1,1)</v>
      </c>
      <c r="Q121" s="3" t="str">
        <f>IF(D121="坦克碎片",VLOOKUP(C121,道具信息!$N$2:$O$291,2,FALSE)&amp;"碎片",VLOOKUP(C121,道具信息!$N$2:$O$291,2,FALSE))</f>
        <v>T2部件</v>
      </c>
      <c r="R121" s="3">
        <f t="shared" si="72"/>
        <v>1178</v>
      </c>
      <c r="S121" s="11">
        <f t="shared" si="73"/>
        <v>0.11899999999999999</v>
      </c>
      <c r="T121" s="3" t="str">
        <f>VLOOKUP(Q121,道具信息!$Q$3:$S$20,2,FALSE)</f>
        <v>CHEST_ITEM_TYPE_T2_PART</v>
      </c>
      <c r="U121" s="3" t="str">
        <f>IF(COUNTIF(U$91:U120,T121)=0,T121,"")</f>
        <v>CHEST_ITEM_TYPE_T2_PART</v>
      </c>
      <c r="V121" s="3" t="str">
        <f t="shared" si="82"/>
        <v>CHEST_ITEM_TYPE_T2_TANK,CHEST_ITEM_TYPE_T2_SHARD,CHEST_ITEM_TYPE_T1_PART,CHEST_ITEM_TYPE_T2_PART</v>
      </c>
      <c r="W121" s="13">
        <f t="shared" si="83"/>
        <v>0.11899999999999999</v>
      </c>
      <c r="X121" s="3" t="str">
        <f t="shared" si="84"/>
        <v>11.9%</v>
      </c>
      <c r="Y121" s="3" t="str">
        <f t="shared" si="85"/>
        <v>6.3%,48.1%,33.8%,11.9%</v>
      </c>
    </row>
    <row r="122" spans="2:25" x14ac:dyDescent="0.3">
      <c r="B122" s="2">
        <f>数据源!AU154</f>
        <v>4</v>
      </c>
      <c r="C122" s="2" t="str">
        <f>数据源!AV154</f>
        <v>T2LP3</v>
      </c>
      <c r="D122" s="2" t="str">
        <f>数据源!AW154</f>
        <v>部件</v>
      </c>
      <c r="E122" s="2">
        <f>数据源!AX154</f>
        <v>127.40000000000003</v>
      </c>
      <c r="F122" s="2">
        <f>数据源!AY154</f>
        <v>1</v>
      </c>
      <c r="G122" s="2">
        <f>数据源!AZ154</f>
        <v>8.9999999999999993E-3</v>
      </c>
      <c r="H122" s="2">
        <f>数据源!BA154</f>
        <v>6.8877551020408139E-3</v>
      </c>
      <c r="I122" s="2">
        <f>数据源!BB154</f>
        <v>69</v>
      </c>
      <c r="J122" s="3">
        <f t="shared" ref="J122:J135" si="86">ROUNDUP(IF(F122&gt;1,F122-ROUNDDOWN(SQRT(F122),0),F122),0)</f>
        <v>1</v>
      </c>
      <c r="K122" s="3">
        <f t="shared" ref="K122:K135" si="87">F122*2-J122</f>
        <v>1</v>
      </c>
      <c r="L122" s="3" t="str">
        <f t="shared" si="76"/>
        <v>部件</v>
      </c>
      <c r="M122" s="3">
        <f t="shared" ca="1" si="71"/>
        <v>92003</v>
      </c>
      <c r="N122" s="3" t="str">
        <f t="shared" ca="1" si="77"/>
        <v>11211,12211,13211,11221,12221,13221,51211,52211,53211,51221,52221,53221,91001,91003,91005,91101,91103,91105,91201,91203,91205,91002,91004,91006,91102,91104,91106,91202,91204,91206,92001,92003</v>
      </c>
      <c r="O122" s="3" t="str">
        <f t="shared" si="80"/>
        <v>172,172,172,35,35,35,1065,1065,1065,523,523,523,186,186,186,186,186,186,186,186,186,186,186,186,186,186,186,186,186,186,69,69</v>
      </c>
      <c r="P122" s="1" t="str">
        <f t="shared" si="81"/>
        <v>(1,1),(1,1),(1,1),(1,1),(1,1),(1,1),(3,7),(3,7),(3,7),(1,2),(1,2),(1,2),(1,2),(1,2),(1,2),(1,2),(1,2),(1,2),(1,2),(1,2),(1,2),(1,2),(1,2),(1,2),(1,2),(1,2),(1,2),(1,2),(1,2),(1,2),(1,1),(1,1)</v>
      </c>
      <c r="Q122" s="3" t="str">
        <f>IF(D122="坦克碎片",VLOOKUP(C122,道具信息!$N$2:$O$291,2,FALSE)&amp;"碎片",VLOOKUP(C122,道具信息!$N$2:$O$291,2,FALSE))</f>
        <v>T2部件</v>
      </c>
      <c r="R122" s="3">
        <f t="shared" si="72"/>
        <v>1178</v>
      </c>
      <c r="S122" s="11">
        <f t="shared" si="73"/>
        <v>0.11899999999999999</v>
      </c>
      <c r="T122" s="3" t="str">
        <f>VLOOKUP(Q122,道具信息!$Q$3:$S$20,2,FALSE)</f>
        <v>CHEST_ITEM_TYPE_T2_PART</v>
      </c>
      <c r="U122" s="3" t="str">
        <f>IF(COUNTIF(U$91:U121,T122)=0,T122,"")</f>
        <v/>
      </c>
      <c r="V122" s="3" t="str">
        <f t="shared" si="82"/>
        <v>CHEST_ITEM_TYPE_T2_TANK,CHEST_ITEM_TYPE_T2_SHARD,CHEST_ITEM_TYPE_T1_PART,CHEST_ITEM_TYPE_T2_PART</v>
      </c>
      <c r="W122" s="13" t="str">
        <f t="shared" si="83"/>
        <v/>
      </c>
      <c r="X122" s="3" t="str">
        <f t="shared" si="84"/>
        <v/>
      </c>
      <c r="Y122" s="3" t="str">
        <f t="shared" si="85"/>
        <v>6.3%,48.1%,33.8%,11.9%</v>
      </c>
    </row>
    <row r="123" spans="2:25" x14ac:dyDescent="0.3">
      <c r="B123" s="2">
        <f>数据源!AU155</f>
        <v>4</v>
      </c>
      <c r="C123" s="2" t="str">
        <f>数据源!AV155</f>
        <v>T2LP5</v>
      </c>
      <c r="D123" s="2" t="str">
        <f>数据源!AW155</f>
        <v>部件</v>
      </c>
      <c r="E123" s="2">
        <f>数据源!AX155</f>
        <v>127.40000000000003</v>
      </c>
      <c r="F123" s="2">
        <f>数据源!AY155</f>
        <v>1</v>
      </c>
      <c r="G123" s="2">
        <f>数据源!AZ155</f>
        <v>8.9999999999999993E-3</v>
      </c>
      <c r="H123" s="2">
        <f>数据源!BA155</f>
        <v>6.8877551020408139E-3</v>
      </c>
      <c r="I123" s="2">
        <f>数据源!BB155</f>
        <v>69</v>
      </c>
      <c r="J123" s="3">
        <f t="shared" si="86"/>
        <v>1</v>
      </c>
      <c r="K123" s="3">
        <f t="shared" si="87"/>
        <v>1</v>
      </c>
      <c r="L123" s="3" t="str">
        <f t="shared" si="76"/>
        <v>部件</v>
      </c>
      <c r="M123" s="3">
        <f t="shared" ca="1" si="71"/>
        <v>92005</v>
      </c>
      <c r="N123" s="3" t="str">
        <f t="shared" ca="1" si="77"/>
        <v>11211,12211,13211,11221,12221,13221,51211,52211,53211,51221,52221,53221,91001,91003,91005,91101,91103,91105,91201,91203,91205,91002,91004,91006,91102,91104,91106,91202,91204,91206,92001,92003,92005</v>
      </c>
      <c r="O123" s="3" t="str">
        <f t="shared" si="80"/>
        <v>172,172,172,35,35,35,1065,1065,1065,523,523,523,186,186,186,186,186,186,186,186,186,186,186,186,186,186,186,186,186,186,69,69,69</v>
      </c>
      <c r="P123" s="1" t="str">
        <f t="shared" si="81"/>
        <v>(1,1),(1,1),(1,1),(1,1),(1,1),(1,1),(3,7),(3,7),(3,7),(1,2),(1,2),(1,2),(1,2),(1,2),(1,2),(1,2),(1,2),(1,2),(1,2),(1,2),(1,2),(1,2),(1,2),(1,2),(1,2),(1,2),(1,2),(1,2),(1,2),(1,2),(1,1),(1,1),(1,1)</v>
      </c>
      <c r="Q123" s="3" t="str">
        <f>IF(D123="坦克碎片",VLOOKUP(C123,道具信息!$N$2:$O$291,2,FALSE)&amp;"碎片",VLOOKUP(C123,道具信息!$N$2:$O$291,2,FALSE))</f>
        <v>T2部件</v>
      </c>
      <c r="R123" s="3">
        <f t="shared" si="72"/>
        <v>1178</v>
      </c>
      <c r="S123" s="11">
        <f t="shared" si="73"/>
        <v>0.11899999999999999</v>
      </c>
      <c r="T123" s="3" t="str">
        <f>VLOOKUP(Q123,道具信息!$Q$3:$S$20,2,FALSE)</f>
        <v>CHEST_ITEM_TYPE_T2_PART</v>
      </c>
      <c r="U123" s="3" t="str">
        <f>IF(COUNTIF(U$91:U122,T123)=0,T123,"")</f>
        <v/>
      </c>
      <c r="V123" s="3" t="str">
        <f t="shared" si="82"/>
        <v>CHEST_ITEM_TYPE_T2_TANK,CHEST_ITEM_TYPE_T2_SHARD,CHEST_ITEM_TYPE_T1_PART,CHEST_ITEM_TYPE_T2_PART</v>
      </c>
      <c r="W123" s="13" t="str">
        <f t="shared" si="83"/>
        <v/>
      </c>
      <c r="X123" s="3" t="str">
        <f t="shared" si="84"/>
        <v/>
      </c>
      <c r="Y123" s="3" t="str">
        <f t="shared" si="85"/>
        <v>6.3%,48.1%,33.8%,11.9%</v>
      </c>
    </row>
    <row r="124" spans="2:25" x14ac:dyDescent="0.3">
      <c r="B124" s="2">
        <f>数据源!AU156</f>
        <v>4</v>
      </c>
      <c r="C124" s="2" t="str">
        <f>数据源!AV156</f>
        <v>T2MP1</v>
      </c>
      <c r="D124" s="2" t="str">
        <f>数据源!AW156</f>
        <v>部件</v>
      </c>
      <c r="E124" s="2">
        <f>数据源!AX156</f>
        <v>127.40000000000003</v>
      </c>
      <c r="F124" s="2">
        <f>数据源!AY156</f>
        <v>1</v>
      </c>
      <c r="G124" s="2">
        <f>数据源!AZ156</f>
        <v>8.9999999999999993E-3</v>
      </c>
      <c r="H124" s="2">
        <f>数据源!BA156</f>
        <v>6.8877551020408139E-3</v>
      </c>
      <c r="I124" s="2">
        <f>数据源!BB156</f>
        <v>69</v>
      </c>
      <c r="J124" s="3">
        <f t="shared" si="86"/>
        <v>1</v>
      </c>
      <c r="K124" s="3">
        <f t="shared" si="87"/>
        <v>1</v>
      </c>
      <c r="L124" s="3" t="str">
        <f t="shared" si="76"/>
        <v>部件</v>
      </c>
      <c r="M124" s="3">
        <f t="shared" ca="1" si="71"/>
        <v>92101</v>
      </c>
      <c r="N124" s="3" t="str">
        <f t="shared" ca="1" si="77"/>
        <v>11211,12211,13211,11221,12221,13221,51211,52211,53211,51221,52221,53221,91001,91003,91005,91101,91103,91105,91201,91203,91205,91002,91004,91006,91102,91104,91106,91202,91204,91206,92001,92003,92005,92101</v>
      </c>
      <c r="O124" s="3" t="str">
        <f t="shared" si="80"/>
        <v>172,172,172,35,35,35,1065,1065,1065,523,523,523,186,186,186,186,186,186,186,186,186,186,186,186,186,186,186,186,186,186,69,69,69,69</v>
      </c>
      <c r="P124" s="1" t="str">
        <f t="shared" si="81"/>
        <v>(1,1),(1,1),(1,1),(1,1),(1,1),(1,1),(3,7),(3,7),(3,7),(1,2),(1,2),(1,2),(1,2),(1,2),(1,2),(1,2),(1,2),(1,2),(1,2),(1,2),(1,2),(1,2),(1,2),(1,2),(1,2),(1,2),(1,2),(1,2),(1,2),(1,2),(1,1),(1,1),(1,1),(1,1)</v>
      </c>
      <c r="Q124" s="3" t="str">
        <f>IF(D124="坦克碎片",VLOOKUP(C124,道具信息!$N$2:$O$291,2,FALSE)&amp;"碎片",VLOOKUP(C124,道具信息!$N$2:$O$291,2,FALSE))</f>
        <v>T2部件</v>
      </c>
      <c r="R124" s="3">
        <f t="shared" si="72"/>
        <v>1178</v>
      </c>
      <c r="S124" s="11">
        <f t="shared" si="73"/>
        <v>0.11899999999999999</v>
      </c>
      <c r="T124" s="3" t="str">
        <f>VLOOKUP(Q124,道具信息!$Q$3:$S$20,2,FALSE)</f>
        <v>CHEST_ITEM_TYPE_T2_PART</v>
      </c>
      <c r="U124" s="3" t="str">
        <f>IF(COUNTIF(U$91:U123,T124)=0,T124,"")</f>
        <v/>
      </c>
      <c r="V124" s="3" t="str">
        <f t="shared" si="82"/>
        <v>CHEST_ITEM_TYPE_T2_TANK,CHEST_ITEM_TYPE_T2_SHARD,CHEST_ITEM_TYPE_T1_PART,CHEST_ITEM_TYPE_T2_PART</v>
      </c>
      <c r="W124" s="13" t="str">
        <f t="shared" si="83"/>
        <v/>
      </c>
      <c r="X124" s="3" t="str">
        <f t="shared" si="84"/>
        <v/>
      </c>
      <c r="Y124" s="3" t="str">
        <f t="shared" si="85"/>
        <v>6.3%,48.1%,33.8%,11.9%</v>
      </c>
    </row>
    <row r="125" spans="2:25" x14ac:dyDescent="0.3">
      <c r="B125" s="2">
        <f>数据源!AU157</f>
        <v>4</v>
      </c>
      <c r="C125" s="2" t="str">
        <f>数据源!AV157</f>
        <v>T2MP3</v>
      </c>
      <c r="D125" s="2" t="str">
        <f>数据源!AW157</f>
        <v>部件</v>
      </c>
      <c r="E125" s="2">
        <f>数据源!AX157</f>
        <v>127.40000000000003</v>
      </c>
      <c r="F125" s="2">
        <f>数据源!AY157</f>
        <v>1</v>
      </c>
      <c r="G125" s="2">
        <f>数据源!AZ157</f>
        <v>8.9999999999999993E-3</v>
      </c>
      <c r="H125" s="2">
        <f>数据源!BA157</f>
        <v>6.8877551020408139E-3</v>
      </c>
      <c r="I125" s="2">
        <f>数据源!BB157</f>
        <v>69</v>
      </c>
      <c r="J125" s="3">
        <f t="shared" si="86"/>
        <v>1</v>
      </c>
      <c r="K125" s="3">
        <f t="shared" si="87"/>
        <v>1</v>
      </c>
      <c r="L125" s="3" t="str">
        <f t="shared" si="76"/>
        <v>部件</v>
      </c>
      <c r="M125" s="3">
        <f t="shared" ca="1" si="71"/>
        <v>92103</v>
      </c>
      <c r="N125" s="3" t="str">
        <f t="shared" ca="1" si="77"/>
        <v>11211,12211,13211,11221,12221,13221,51211,52211,53211,51221,52221,53221,91001,91003,91005,91101,91103,91105,91201,91203,91205,91002,91004,91006,91102,91104,91106,91202,91204,91206,92001,92003,92005,92101,92103</v>
      </c>
      <c r="O125" s="3" t="str">
        <f t="shared" si="80"/>
        <v>172,172,172,35,35,35,1065,1065,1065,523,523,523,186,186,186,186,186,186,186,186,186,186,186,186,186,186,186,186,186,186,69,69,69,69,69</v>
      </c>
      <c r="P125" s="1" t="str">
        <f t="shared" si="81"/>
        <v>(1,1),(1,1),(1,1),(1,1),(1,1),(1,1),(3,7),(3,7),(3,7),(1,2),(1,2),(1,2),(1,2),(1,2),(1,2),(1,2),(1,2),(1,2),(1,2),(1,2),(1,2),(1,2),(1,2),(1,2),(1,2),(1,2),(1,2),(1,2),(1,2),(1,2),(1,1),(1,1),(1,1),(1,1),(1,1)</v>
      </c>
      <c r="Q125" s="3" t="str">
        <f>IF(D125="坦克碎片",VLOOKUP(C125,道具信息!$N$2:$O$291,2,FALSE)&amp;"碎片",VLOOKUP(C125,道具信息!$N$2:$O$291,2,FALSE))</f>
        <v>T2部件</v>
      </c>
      <c r="R125" s="3">
        <f t="shared" si="72"/>
        <v>1178</v>
      </c>
      <c r="S125" s="11">
        <f t="shared" si="73"/>
        <v>0.11899999999999999</v>
      </c>
      <c r="T125" s="3" t="str">
        <f>VLOOKUP(Q125,道具信息!$Q$3:$S$20,2,FALSE)</f>
        <v>CHEST_ITEM_TYPE_T2_PART</v>
      </c>
      <c r="U125" s="3" t="str">
        <f>IF(COUNTIF(U$91:U124,T125)=0,T125,"")</f>
        <v/>
      </c>
      <c r="V125" s="3" t="str">
        <f t="shared" si="82"/>
        <v>CHEST_ITEM_TYPE_T2_TANK,CHEST_ITEM_TYPE_T2_SHARD,CHEST_ITEM_TYPE_T1_PART,CHEST_ITEM_TYPE_T2_PART</v>
      </c>
      <c r="W125" s="13" t="str">
        <f t="shared" si="83"/>
        <v/>
      </c>
      <c r="X125" s="3" t="str">
        <f t="shared" si="84"/>
        <v/>
      </c>
      <c r="Y125" s="3" t="str">
        <f t="shared" si="85"/>
        <v>6.3%,48.1%,33.8%,11.9%</v>
      </c>
    </row>
    <row r="126" spans="2:25" x14ac:dyDescent="0.3">
      <c r="B126" s="2">
        <f>数据源!AU158</f>
        <v>4</v>
      </c>
      <c r="C126" s="2" t="str">
        <f>数据源!AV158</f>
        <v>T2MP5</v>
      </c>
      <c r="D126" s="2" t="str">
        <f>数据源!AW158</f>
        <v>部件</v>
      </c>
      <c r="E126" s="2">
        <f>数据源!AX158</f>
        <v>127.40000000000003</v>
      </c>
      <c r="F126" s="2">
        <f>数据源!AY158</f>
        <v>1</v>
      </c>
      <c r="G126" s="2">
        <f>数据源!AZ158</f>
        <v>8.9999999999999993E-3</v>
      </c>
      <c r="H126" s="2">
        <f>数据源!BA158</f>
        <v>6.8877551020408139E-3</v>
      </c>
      <c r="I126" s="2">
        <f>数据源!BB158</f>
        <v>69</v>
      </c>
      <c r="J126" s="3">
        <f t="shared" si="86"/>
        <v>1</v>
      </c>
      <c r="K126" s="3">
        <f t="shared" si="87"/>
        <v>1</v>
      </c>
      <c r="L126" s="3" t="str">
        <f t="shared" si="76"/>
        <v>部件</v>
      </c>
      <c r="M126" s="3">
        <f t="shared" ca="1" si="71"/>
        <v>92105</v>
      </c>
      <c r="N126" s="3" t="str">
        <f t="shared" ca="1" si="77"/>
        <v>11211,12211,13211,11221,12221,13221,51211,52211,53211,51221,52221,53221,91001,91003,91005,91101,91103,91105,91201,91203,91205,91002,91004,91006,91102,91104,91106,91202,91204,91206,92001,92003,92005,92101,92103,92105</v>
      </c>
      <c r="O126" s="3" t="str">
        <f t="shared" si="80"/>
        <v>172,172,172,35,35,35,1065,1065,1065,523,523,523,186,186,186,186,186,186,186,186,186,186,186,186,186,186,186,186,186,186,69,69,69,69,69,69</v>
      </c>
      <c r="P126" s="1" t="str">
        <f t="shared" si="81"/>
        <v>(1,1),(1,1),(1,1),(1,1),(1,1),(1,1),(3,7),(3,7),(3,7),(1,2),(1,2),(1,2),(1,2),(1,2),(1,2),(1,2),(1,2),(1,2),(1,2),(1,2),(1,2),(1,2),(1,2),(1,2),(1,2),(1,2),(1,2),(1,2),(1,2),(1,2),(1,1),(1,1),(1,1),(1,1),(1,1),(1,1)</v>
      </c>
      <c r="Q126" s="3" t="str">
        <f>IF(D126="坦克碎片",VLOOKUP(C126,道具信息!$N$2:$O$291,2,FALSE)&amp;"碎片",VLOOKUP(C126,道具信息!$N$2:$O$291,2,FALSE))</f>
        <v>T2部件</v>
      </c>
      <c r="R126" s="3">
        <f t="shared" si="72"/>
        <v>1178</v>
      </c>
      <c r="S126" s="11">
        <f t="shared" si="73"/>
        <v>0.11899999999999999</v>
      </c>
      <c r="T126" s="3" t="str">
        <f>VLOOKUP(Q126,道具信息!$Q$3:$S$20,2,FALSE)</f>
        <v>CHEST_ITEM_TYPE_T2_PART</v>
      </c>
      <c r="U126" s="3" t="str">
        <f>IF(COUNTIF(U$91:U125,T126)=0,T126,"")</f>
        <v/>
      </c>
      <c r="V126" s="3" t="str">
        <f t="shared" si="82"/>
        <v>CHEST_ITEM_TYPE_T2_TANK,CHEST_ITEM_TYPE_T2_SHARD,CHEST_ITEM_TYPE_T1_PART,CHEST_ITEM_TYPE_T2_PART</v>
      </c>
      <c r="W126" s="13" t="str">
        <f t="shared" si="83"/>
        <v/>
      </c>
      <c r="X126" s="3" t="str">
        <f t="shared" si="84"/>
        <v/>
      </c>
      <c r="Y126" s="3" t="str">
        <f t="shared" si="85"/>
        <v>6.3%,48.1%,33.8%,11.9%</v>
      </c>
    </row>
    <row r="127" spans="2:25" x14ac:dyDescent="0.3">
      <c r="B127" s="2">
        <f>数据源!AU159</f>
        <v>4</v>
      </c>
      <c r="C127" s="2" t="str">
        <f>数据源!AV159</f>
        <v>T2HP1</v>
      </c>
      <c r="D127" s="2" t="str">
        <f>数据源!AW159</f>
        <v>部件</v>
      </c>
      <c r="E127" s="2">
        <f>数据源!AX159</f>
        <v>127.40000000000003</v>
      </c>
      <c r="F127" s="2">
        <f>数据源!AY159</f>
        <v>1</v>
      </c>
      <c r="G127" s="2">
        <f>数据源!AZ159</f>
        <v>8.9999999999999993E-3</v>
      </c>
      <c r="H127" s="2">
        <f>数据源!BA159</f>
        <v>6.8877551020408139E-3</v>
      </c>
      <c r="I127" s="2">
        <f>数据源!BB159</f>
        <v>69</v>
      </c>
      <c r="J127" s="3">
        <f t="shared" si="86"/>
        <v>1</v>
      </c>
      <c r="K127" s="3">
        <f t="shared" si="87"/>
        <v>1</v>
      </c>
      <c r="L127" s="3" t="str">
        <f t="shared" si="76"/>
        <v>部件</v>
      </c>
      <c r="M127" s="3">
        <f t="shared" ca="1" si="71"/>
        <v>92201</v>
      </c>
      <c r="N127" s="3" t="str">
        <f t="shared" ca="1" si="77"/>
        <v>11211,12211,13211,11221,12221,13221,51211,52211,53211,51221,52221,53221,91001,91003,91005,91101,91103,91105,91201,91203,91205,91002,91004,91006,91102,91104,91106,91202,91204,91206,92001,92003,92005,92101,92103,92105,92201</v>
      </c>
      <c r="O127" s="3" t="str">
        <f t="shared" si="80"/>
        <v>172,172,172,35,35,35,1065,1065,1065,523,523,523,186,186,186,186,186,186,186,186,186,186,186,186,186,186,186,186,186,186,69,69,69,69,69,69,69</v>
      </c>
      <c r="P127" s="1" t="str">
        <f t="shared" si="81"/>
        <v>(1,1),(1,1),(1,1),(1,1),(1,1),(1,1),(3,7),(3,7),(3,7),(1,2),(1,2),(1,2),(1,2),(1,2),(1,2),(1,2),(1,2),(1,2),(1,2),(1,2),(1,2),(1,2),(1,2),(1,2),(1,2),(1,2),(1,2),(1,2),(1,2),(1,2),(1,1),(1,1),(1,1),(1,1),(1,1),(1,1),(1,1)</v>
      </c>
      <c r="Q127" s="3" t="str">
        <f>IF(D127="坦克碎片",VLOOKUP(C127,道具信息!$N$2:$O$291,2,FALSE)&amp;"碎片",VLOOKUP(C127,道具信息!$N$2:$O$291,2,FALSE))</f>
        <v>T2部件</v>
      </c>
      <c r="R127" s="3">
        <f t="shared" si="72"/>
        <v>1178</v>
      </c>
      <c r="S127" s="11">
        <f t="shared" si="73"/>
        <v>0.11899999999999999</v>
      </c>
      <c r="T127" s="3" t="str">
        <f>VLOOKUP(Q127,道具信息!$Q$3:$S$20,2,FALSE)</f>
        <v>CHEST_ITEM_TYPE_T2_PART</v>
      </c>
      <c r="U127" s="3" t="str">
        <f>IF(COUNTIF(U$91:U126,T127)=0,T127,"")</f>
        <v/>
      </c>
      <c r="V127" s="3" t="str">
        <f t="shared" si="82"/>
        <v>CHEST_ITEM_TYPE_T2_TANK,CHEST_ITEM_TYPE_T2_SHARD,CHEST_ITEM_TYPE_T1_PART,CHEST_ITEM_TYPE_T2_PART</v>
      </c>
      <c r="W127" s="13" t="str">
        <f t="shared" si="83"/>
        <v/>
      </c>
      <c r="X127" s="3" t="str">
        <f t="shared" si="84"/>
        <v/>
      </c>
      <c r="Y127" s="3" t="str">
        <f t="shared" si="85"/>
        <v>6.3%,48.1%,33.8%,11.9%</v>
      </c>
    </row>
    <row r="128" spans="2:25" x14ac:dyDescent="0.3">
      <c r="B128" s="2">
        <f>数据源!AU160</f>
        <v>4</v>
      </c>
      <c r="C128" s="2" t="str">
        <f>数据源!AV160</f>
        <v>T2HP3</v>
      </c>
      <c r="D128" s="2" t="str">
        <f>数据源!AW160</f>
        <v>部件</v>
      </c>
      <c r="E128" s="2">
        <f>数据源!AX160</f>
        <v>127.40000000000003</v>
      </c>
      <c r="F128" s="2">
        <f>数据源!AY160</f>
        <v>1</v>
      </c>
      <c r="G128" s="2">
        <f>数据源!AZ160</f>
        <v>8.9999999999999993E-3</v>
      </c>
      <c r="H128" s="2">
        <f>数据源!BA160</f>
        <v>6.8877551020408139E-3</v>
      </c>
      <c r="I128" s="2">
        <f>数据源!BB160</f>
        <v>69</v>
      </c>
      <c r="J128" s="3">
        <f t="shared" si="86"/>
        <v>1</v>
      </c>
      <c r="K128" s="3">
        <f t="shared" si="87"/>
        <v>1</v>
      </c>
      <c r="L128" s="3" t="str">
        <f t="shared" si="76"/>
        <v>部件</v>
      </c>
      <c r="M128" s="3">
        <f t="shared" ca="1" si="71"/>
        <v>92203</v>
      </c>
      <c r="N128" s="3" t="str">
        <f t="shared" ca="1" si="77"/>
        <v>11211,12211,13211,11221,12221,13221,51211,52211,53211,51221,52221,53221,91001,91003,91005,91101,91103,91105,91201,91203,91205,91002,91004,91006,91102,91104,91106,91202,91204,91206,92001,92003,92005,92101,92103,92105,92201,92203</v>
      </c>
      <c r="O128" s="3" t="str">
        <f t="shared" si="80"/>
        <v>172,172,172,35,35,35,1065,1065,1065,523,523,523,186,186,186,186,186,186,186,186,186,186,186,186,186,186,186,186,186,186,69,69,69,69,69,69,69,69</v>
      </c>
      <c r="P128" s="1" t="str">
        <f t="shared" si="81"/>
        <v>(1,1),(1,1),(1,1),(1,1),(1,1),(1,1),(3,7),(3,7),(3,7),(1,2),(1,2),(1,2),(1,2),(1,2),(1,2),(1,2),(1,2),(1,2),(1,2),(1,2),(1,2),(1,2),(1,2),(1,2),(1,2),(1,2),(1,2),(1,2),(1,2),(1,2),(1,1),(1,1),(1,1),(1,1),(1,1),(1,1),(1,1),(1,1)</v>
      </c>
      <c r="Q128" s="3" t="str">
        <f>IF(D128="坦克碎片",VLOOKUP(C128,道具信息!$N$2:$O$291,2,FALSE)&amp;"碎片",VLOOKUP(C128,道具信息!$N$2:$O$291,2,FALSE))</f>
        <v>T2部件</v>
      </c>
      <c r="R128" s="3">
        <f t="shared" si="72"/>
        <v>1178</v>
      </c>
      <c r="S128" s="11">
        <f t="shared" si="73"/>
        <v>0.11899999999999999</v>
      </c>
      <c r="T128" s="3" t="str">
        <f>VLOOKUP(Q128,道具信息!$Q$3:$S$20,2,FALSE)</f>
        <v>CHEST_ITEM_TYPE_T2_PART</v>
      </c>
      <c r="U128" s="3" t="str">
        <f>IF(COUNTIF(U$91:U127,T128)=0,T128,"")</f>
        <v/>
      </c>
      <c r="V128" s="3" t="str">
        <f t="shared" si="82"/>
        <v>CHEST_ITEM_TYPE_T2_TANK,CHEST_ITEM_TYPE_T2_SHARD,CHEST_ITEM_TYPE_T1_PART,CHEST_ITEM_TYPE_T2_PART</v>
      </c>
      <c r="W128" s="13" t="str">
        <f t="shared" si="83"/>
        <v/>
      </c>
      <c r="X128" s="3" t="str">
        <f t="shared" si="84"/>
        <v/>
      </c>
      <c r="Y128" s="3" t="str">
        <f t="shared" si="85"/>
        <v>6.3%,48.1%,33.8%,11.9%</v>
      </c>
    </row>
    <row r="129" spans="2:25" x14ac:dyDescent="0.3">
      <c r="B129" s="2">
        <f>数据源!AU161</f>
        <v>4</v>
      </c>
      <c r="C129" s="2" t="str">
        <f>数据源!AV161</f>
        <v>T2HP5</v>
      </c>
      <c r="D129" s="2" t="str">
        <f>数据源!AW161</f>
        <v>部件</v>
      </c>
      <c r="E129" s="2">
        <f>数据源!AX161</f>
        <v>127.40000000000003</v>
      </c>
      <c r="F129" s="2">
        <f>数据源!AY161</f>
        <v>1</v>
      </c>
      <c r="G129" s="2">
        <f>数据源!AZ161</f>
        <v>8.9999999999999993E-3</v>
      </c>
      <c r="H129" s="2">
        <f>数据源!BA161</f>
        <v>6.8877551020408139E-3</v>
      </c>
      <c r="I129" s="2">
        <f>数据源!BB161</f>
        <v>69</v>
      </c>
      <c r="J129" s="3">
        <f t="shared" si="86"/>
        <v>1</v>
      </c>
      <c r="K129" s="3">
        <f t="shared" si="87"/>
        <v>1</v>
      </c>
      <c r="L129" s="3" t="str">
        <f t="shared" si="76"/>
        <v>部件</v>
      </c>
      <c r="M129" s="3">
        <f t="shared" ca="1" si="71"/>
        <v>92205</v>
      </c>
      <c r="N129" s="3" t="str">
        <f t="shared" ca="1" si="77"/>
        <v>11211,12211,13211,11221,12221,13221,51211,52211,53211,51221,52221,53221,91001,91003,91005,91101,91103,91105,91201,91203,91205,91002,91004,91006,91102,91104,91106,91202,91204,91206,92001,92003,92005,92101,92103,92105,92201,92203,92205</v>
      </c>
      <c r="O129" s="3" t="str">
        <f t="shared" si="80"/>
        <v>172,172,172,35,35,35,1065,1065,1065,523,523,523,186,186,186,186,186,186,186,186,186,186,186,186,186,186,186,186,186,186,69,69,69,69,69,69,69,69,69</v>
      </c>
      <c r="P129" s="1" t="str">
        <f t="shared" si="81"/>
        <v>(1,1),(1,1),(1,1),(1,1),(1,1),(1,1),(3,7),(3,7),(3,7),(1,2),(1,2),(1,2),(1,2),(1,2),(1,2),(1,2),(1,2),(1,2),(1,2),(1,2),(1,2),(1,2),(1,2),(1,2),(1,2),(1,2),(1,2),(1,2),(1,2),(1,2),(1,1),(1,1),(1,1),(1,1),(1,1),(1,1),(1,1),(1,1),(1,1)</v>
      </c>
      <c r="Q129" s="3" t="str">
        <f>IF(D129="坦克碎片",VLOOKUP(C129,道具信息!$N$2:$O$291,2,FALSE)&amp;"碎片",VLOOKUP(C129,道具信息!$N$2:$O$291,2,FALSE))</f>
        <v>T2部件</v>
      </c>
      <c r="R129" s="3">
        <f t="shared" si="72"/>
        <v>1178</v>
      </c>
      <c r="S129" s="11">
        <f t="shared" si="73"/>
        <v>0.11899999999999999</v>
      </c>
      <c r="T129" s="3" t="str">
        <f>VLOOKUP(Q129,道具信息!$Q$3:$S$20,2,FALSE)</f>
        <v>CHEST_ITEM_TYPE_T2_PART</v>
      </c>
      <c r="U129" s="3" t="str">
        <f>IF(COUNTIF(U$91:U128,T129)=0,T129,"")</f>
        <v/>
      </c>
      <c r="V129" s="3" t="str">
        <f t="shared" si="82"/>
        <v>CHEST_ITEM_TYPE_T2_TANK,CHEST_ITEM_TYPE_T2_SHARD,CHEST_ITEM_TYPE_T1_PART,CHEST_ITEM_TYPE_T2_PART</v>
      </c>
      <c r="W129" s="13" t="str">
        <f t="shared" si="83"/>
        <v/>
      </c>
      <c r="X129" s="3" t="str">
        <f t="shared" si="84"/>
        <v/>
      </c>
      <c r="Y129" s="3" t="str">
        <f t="shared" si="85"/>
        <v>6.3%,48.1%,33.8%,11.9%</v>
      </c>
    </row>
    <row r="130" spans="2:25" x14ac:dyDescent="0.3">
      <c r="B130" s="2">
        <f>数据源!AU162</f>
        <v>4</v>
      </c>
      <c r="C130" s="2" t="str">
        <f>数据源!AV162</f>
        <v>T2LP2</v>
      </c>
      <c r="D130" s="2" t="str">
        <f>数据源!AW162</f>
        <v>部件</v>
      </c>
      <c r="E130" s="2">
        <f>数据源!AX162</f>
        <v>127.40000000000003</v>
      </c>
      <c r="F130" s="2">
        <f>数据源!AY162</f>
        <v>1</v>
      </c>
      <c r="G130" s="2">
        <f>数据源!AZ162</f>
        <v>8.9999999999999993E-3</v>
      </c>
      <c r="H130" s="2">
        <f>数据源!BA162</f>
        <v>6.8877551020408139E-3</v>
      </c>
      <c r="I130" s="2">
        <f>数据源!BB162</f>
        <v>69</v>
      </c>
      <c r="J130" s="3">
        <f t="shared" si="86"/>
        <v>1</v>
      </c>
      <c r="K130" s="3">
        <f t="shared" si="87"/>
        <v>1</v>
      </c>
      <c r="L130" s="3" t="str">
        <f t="shared" si="76"/>
        <v>部件</v>
      </c>
      <c r="M130" s="3">
        <f t="shared" ca="1" si="71"/>
        <v>92002</v>
      </c>
      <c r="N130" s="3" t="str">
        <f t="shared" ca="1" si="77"/>
        <v>11211,12211,13211,11221,12221,13221,51211,52211,53211,51221,52221,53221,91001,91003,91005,91101,91103,91105,91201,91203,91205,91002,91004,91006,91102,91104,91106,91202,91204,91206,92001,92003,92005,92101,92103,92105,92201,92203,92205,92002</v>
      </c>
      <c r="O130" s="3" t="str">
        <f t="shared" si="80"/>
        <v>172,172,172,35,35,35,1065,1065,1065,523,523,523,186,186,186,186,186,186,186,186,186,186,186,186,186,186,186,186,186,186,69,69,69,69,69,69,69,69,69,69</v>
      </c>
      <c r="P130" s="1" t="str">
        <f t="shared" si="81"/>
        <v>(1,1),(1,1),(1,1),(1,1),(1,1),(1,1),(3,7),(3,7),(3,7),(1,2),(1,2),(1,2),(1,2),(1,2),(1,2),(1,2),(1,2),(1,2),(1,2),(1,2),(1,2),(1,2),(1,2),(1,2),(1,2),(1,2),(1,2),(1,2),(1,2),(1,2),(1,1),(1,1),(1,1),(1,1),(1,1),(1,1),(1,1),(1,1),(1,1),(1,1)</v>
      </c>
      <c r="Q130" s="3" t="str">
        <f>IF(D130="坦克碎片",VLOOKUP(C130,道具信息!$N$2:$O$291,2,FALSE)&amp;"碎片",VLOOKUP(C130,道具信息!$N$2:$O$291,2,FALSE))</f>
        <v>T2部件</v>
      </c>
      <c r="R130" s="3">
        <f t="shared" si="72"/>
        <v>1178</v>
      </c>
      <c r="S130" s="11">
        <f t="shared" si="73"/>
        <v>0.11899999999999999</v>
      </c>
      <c r="T130" s="3" t="str">
        <f>VLOOKUP(Q130,道具信息!$Q$3:$S$20,2,FALSE)</f>
        <v>CHEST_ITEM_TYPE_T2_PART</v>
      </c>
      <c r="U130" s="3" t="str">
        <f>IF(COUNTIF(U$91:U129,T130)=0,T130,"")</f>
        <v/>
      </c>
      <c r="V130" s="3" t="str">
        <f t="shared" si="82"/>
        <v>CHEST_ITEM_TYPE_T2_TANK,CHEST_ITEM_TYPE_T2_SHARD,CHEST_ITEM_TYPE_T1_PART,CHEST_ITEM_TYPE_T2_PART</v>
      </c>
      <c r="W130" s="13" t="str">
        <f t="shared" si="83"/>
        <v/>
      </c>
      <c r="X130" s="3" t="str">
        <f t="shared" si="84"/>
        <v/>
      </c>
      <c r="Y130" s="3" t="str">
        <f t="shared" si="85"/>
        <v>6.3%,48.1%,33.8%,11.9%</v>
      </c>
    </row>
    <row r="131" spans="2:25" x14ac:dyDescent="0.3">
      <c r="B131" s="2">
        <f>数据源!AU163</f>
        <v>4</v>
      </c>
      <c r="C131" s="2" t="str">
        <f>数据源!AV163</f>
        <v>T2LP4</v>
      </c>
      <c r="D131" s="2" t="str">
        <f>数据源!AW163</f>
        <v>部件</v>
      </c>
      <c r="E131" s="2">
        <f>数据源!AX163</f>
        <v>127.40000000000003</v>
      </c>
      <c r="F131" s="2">
        <f>数据源!AY163</f>
        <v>1</v>
      </c>
      <c r="G131" s="2">
        <f>数据源!AZ163</f>
        <v>8.0000000000000002E-3</v>
      </c>
      <c r="H131" s="2">
        <f>数据源!BA163</f>
        <v>6.1224489795918356E-3</v>
      </c>
      <c r="I131" s="2">
        <f>数据源!BB163</f>
        <v>61</v>
      </c>
      <c r="J131" s="3">
        <f t="shared" si="86"/>
        <v>1</v>
      </c>
      <c r="K131" s="3">
        <f t="shared" si="87"/>
        <v>1</v>
      </c>
      <c r="L131" s="3" t="str">
        <f t="shared" si="76"/>
        <v>部件</v>
      </c>
      <c r="M131" s="3">
        <f t="shared" ca="1" si="71"/>
        <v>92004</v>
      </c>
      <c r="N131" s="3" t="str">
        <f t="shared" ca="1" si="77"/>
        <v>11211,12211,13211,11221,12221,13221,51211,52211,53211,51221,52221,53221,91001,91003,91005,91101,91103,91105,91201,91203,91205,91002,91004,91006,91102,91104,91106,91202,91204,91206,92001,92003,92005,92101,92103,92105,92201,92203,92205,92002,92004</v>
      </c>
      <c r="O131" s="3" t="str">
        <f t="shared" si="80"/>
        <v>172,172,172,35,35,35,1065,1065,1065,523,523,523,186,186,186,186,186,186,186,186,186,186,186,186,186,186,186,186,186,186,69,69,69,69,69,69,69,69,69,69,61</v>
      </c>
      <c r="P131" s="1" t="str">
        <f t="shared" si="81"/>
        <v>(1,1),(1,1),(1,1),(1,1),(1,1),(1,1),(3,7),(3,7),(3,7),(1,2),(1,2),(1,2),(1,2),(1,2),(1,2),(1,2),(1,2),(1,2),(1,2),(1,2),(1,2),(1,2),(1,2),(1,2),(1,2),(1,2),(1,2),(1,2),(1,2),(1,2),(1,1),(1,1),(1,1),(1,1),(1,1),(1,1),(1,1),(1,1),(1,1),(1,1),(1,1)</v>
      </c>
      <c r="Q131" s="3" t="str">
        <f>IF(D131="坦克碎片",VLOOKUP(C131,道具信息!$N$2:$O$291,2,FALSE)&amp;"碎片",VLOOKUP(C131,道具信息!$N$2:$O$291,2,FALSE))</f>
        <v>T2部件</v>
      </c>
      <c r="R131" s="3">
        <f t="shared" si="72"/>
        <v>1178</v>
      </c>
      <c r="S131" s="11">
        <f t="shared" si="73"/>
        <v>0.11899999999999999</v>
      </c>
      <c r="T131" s="3" t="str">
        <f>VLOOKUP(Q131,道具信息!$Q$3:$S$20,2,FALSE)</f>
        <v>CHEST_ITEM_TYPE_T2_PART</v>
      </c>
      <c r="U131" s="3" t="str">
        <f>IF(COUNTIF(U$91:U130,T131)=0,T131,"")</f>
        <v/>
      </c>
      <c r="V131" s="3" t="str">
        <f t="shared" si="82"/>
        <v>CHEST_ITEM_TYPE_T2_TANK,CHEST_ITEM_TYPE_T2_SHARD,CHEST_ITEM_TYPE_T1_PART,CHEST_ITEM_TYPE_T2_PART</v>
      </c>
      <c r="W131" s="13" t="str">
        <f t="shared" si="83"/>
        <v/>
      </c>
      <c r="X131" s="3" t="str">
        <f t="shared" si="84"/>
        <v/>
      </c>
      <c r="Y131" s="3" t="str">
        <f t="shared" si="85"/>
        <v>6.3%,48.1%,33.8%,11.9%</v>
      </c>
    </row>
    <row r="132" spans="2:25" x14ac:dyDescent="0.3">
      <c r="B132" s="2">
        <f>数据源!AU164</f>
        <v>4</v>
      </c>
      <c r="C132" s="2" t="str">
        <f>数据源!AV164</f>
        <v>T2LP6</v>
      </c>
      <c r="D132" s="2" t="str">
        <f>数据源!AW164</f>
        <v>部件</v>
      </c>
      <c r="E132" s="2">
        <f>数据源!AX164</f>
        <v>127.40000000000003</v>
      </c>
      <c r="F132" s="2">
        <f>数据源!AY164</f>
        <v>1</v>
      </c>
      <c r="G132" s="2">
        <f>数据源!AZ164</f>
        <v>8.0000000000000002E-3</v>
      </c>
      <c r="H132" s="2">
        <f>数据源!BA164</f>
        <v>6.1224489795918356E-3</v>
      </c>
      <c r="I132" s="2">
        <f>数据源!BB164</f>
        <v>61</v>
      </c>
      <c r="J132" s="3">
        <f t="shared" si="86"/>
        <v>1</v>
      </c>
      <c r="K132" s="3">
        <f t="shared" si="87"/>
        <v>1</v>
      </c>
      <c r="L132" s="3" t="str">
        <f t="shared" si="76"/>
        <v>部件</v>
      </c>
      <c r="M132" s="3">
        <f t="shared" ca="1" si="71"/>
        <v>92006</v>
      </c>
      <c r="N132" s="3" t="str">
        <f t="shared" ca="1" si="77"/>
        <v>11211,12211,13211,11221,12221,13221,51211,52211,53211,51221,52221,53221,91001,91003,91005,91101,91103,91105,91201,91203,91205,91002,91004,91006,91102,91104,91106,91202,91204,91206,92001,92003,92005,92101,92103,92105,92201,92203,92205,92002,92004,92006</v>
      </c>
      <c r="O132" s="3" t="str">
        <f t="shared" si="80"/>
        <v>172,172,172,35,35,35,1065,1065,1065,523,523,523,186,186,186,186,186,186,186,186,186,186,186,186,186,186,186,186,186,186,69,69,69,69,69,69,69,69,69,69,61,61</v>
      </c>
      <c r="P132" s="1" t="str">
        <f t="shared" si="81"/>
        <v>(1,1),(1,1),(1,1),(1,1),(1,1),(1,1),(3,7),(3,7),(3,7),(1,2),(1,2),(1,2),(1,2),(1,2),(1,2),(1,2),(1,2),(1,2),(1,2),(1,2),(1,2),(1,2),(1,2),(1,2),(1,2),(1,2),(1,2),(1,2),(1,2),(1,2),(1,1),(1,1),(1,1),(1,1),(1,1),(1,1),(1,1),(1,1),(1,1),(1,1),(1,1),(1,1)</v>
      </c>
      <c r="Q132" s="3" t="str">
        <f>IF(D132="坦克碎片",VLOOKUP(C132,道具信息!$N$2:$O$291,2,FALSE)&amp;"碎片",VLOOKUP(C132,道具信息!$N$2:$O$291,2,FALSE))</f>
        <v>T2部件</v>
      </c>
      <c r="R132" s="3">
        <f t="shared" si="72"/>
        <v>1178</v>
      </c>
      <c r="S132" s="11">
        <f t="shared" si="73"/>
        <v>0.11899999999999999</v>
      </c>
      <c r="T132" s="3" t="str">
        <f>VLOOKUP(Q132,道具信息!$Q$3:$S$20,2,FALSE)</f>
        <v>CHEST_ITEM_TYPE_T2_PART</v>
      </c>
      <c r="U132" s="3" t="str">
        <f>IF(COUNTIF(U$91:U131,T132)=0,T132,"")</f>
        <v/>
      </c>
      <c r="V132" s="3" t="str">
        <f t="shared" si="82"/>
        <v>CHEST_ITEM_TYPE_T2_TANK,CHEST_ITEM_TYPE_T2_SHARD,CHEST_ITEM_TYPE_T1_PART,CHEST_ITEM_TYPE_T2_PART</v>
      </c>
      <c r="W132" s="13" t="str">
        <f t="shared" si="83"/>
        <v/>
      </c>
      <c r="X132" s="3" t="str">
        <f t="shared" si="84"/>
        <v/>
      </c>
      <c r="Y132" s="3" t="str">
        <f t="shared" si="85"/>
        <v>6.3%,48.1%,33.8%,11.9%</v>
      </c>
    </row>
    <row r="133" spans="2:25" x14ac:dyDescent="0.3">
      <c r="B133" s="2">
        <f>数据源!AU165</f>
        <v>4</v>
      </c>
      <c r="C133" s="2" t="str">
        <f>数据源!AV165</f>
        <v>T2MP2</v>
      </c>
      <c r="D133" s="2" t="str">
        <f>数据源!AW165</f>
        <v>部件</v>
      </c>
      <c r="E133" s="2">
        <f>数据源!AX165</f>
        <v>127.40000000000003</v>
      </c>
      <c r="F133" s="2">
        <f>数据源!AY165</f>
        <v>1</v>
      </c>
      <c r="G133" s="2">
        <f>数据源!AZ165</f>
        <v>8.0000000000000002E-3</v>
      </c>
      <c r="H133" s="2">
        <f>数据源!BA165</f>
        <v>6.1224489795918356E-3</v>
      </c>
      <c r="I133" s="2">
        <f>数据源!BB165</f>
        <v>61</v>
      </c>
      <c r="J133" s="3">
        <f t="shared" si="86"/>
        <v>1</v>
      </c>
      <c r="K133" s="3">
        <f t="shared" si="87"/>
        <v>1</v>
      </c>
      <c r="L133" s="3" t="str">
        <f t="shared" si="76"/>
        <v>部件</v>
      </c>
      <c r="M133" s="3">
        <f t="shared" ca="1" si="71"/>
        <v>92102</v>
      </c>
      <c r="N133" s="3" t="str">
        <f t="shared" ca="1" si="77"/>
        <v>11211,12211,13211,11221,12221,13221,51211,52211,53211,51221,52221,53221,91001,91003,91005,91101,91103,91105,91201,91203,91205,91002,91004,91006,91102,91104,91106,91202,91204,91206,92001,92003,92005,92101,92103,92105,92201,92203,92205,92002,92004,92006,92102</v>
      </c>
      <c r="O133" s="3" t="str">
        <f t="shared" si="80"/>
        <v>172,172,172,35,35,35,1065,1065,1065,523,523,523,186,186,186,186,186,186,186,186,186,186,186,186,186,186,186,186,186,186,69,69,69,69,69,69,69,69,69,69,61,61,61</v>
      </c>
      <c r="P133" s="1" t="str">
        <f t="shared" si="81"/>
        <v>(1,1),(1,1),(1,1),(1,1),(1,1),(1,1),(3,7),(3,7),(3,7),(1,2),(1,2),(1,2),(1,2),(1,2),(1,2),(1,2),(1,2),(1,2),(1,2),(1,2),(1,2),(1,2),(1,2),(1,2),(1,2),(1,2),(1,2),(1,2),(1,2),(1,2),(1,1),(1,1),(1,1),(1,1),(1,1),(1,1),(1,1),(1,1),(1,1),(1,1),(1,1),(1,1),(1,1)</v>
      </c>
      <c r="Q133" s="3" t="str">
        <f>IF(D133="坦克碎片",VLOOKUP(C133,道具信息!$N$2:$O$291,2,FALSE)&amp;"碎片",VLOOKUP(C133,道具信息!$N$2:$O$291,2,FALSE))</f>
        <v>T2部件</v>
      </c>
      <c r="R133" s="3">
        <f t="shared" si="72"/>
        <v>1178</v>
      </c>
      <c r="S133" s="11">
        <f t="shared" si="73"/>
        <v>0.11899999999999999</v>
      </c>
      <c r="T133" s="3" t="str">
        <f>VLOOKUP(Q133,道具信息!$Q$3:$S$20,2,FALSE)</f>
        <v>CHEST_ITEM_TYPE_T2_PART</v>
      </c>
      <c r="U133" s="3" t="str">
        <f>IF(COUNTIF(U$91:U132,T133)=0,T133,"")</f>
        <v/>
      </c>
      <c r="V133" s="3" t="str">
        <f t="shared" si="82"/>
        <v>CHEST_ITEM_TYPE_T2_TANK,CHEST_ITEM_TYPE_T2_SHARD,CHEST_ITEM_TYPE_T1_PART,CHEST_ITEM_TYPE_T2_PART</v>
      </c>
      <c r="W133" s="13" t="str">
        <f t="shared" si="83"/>
        <v/>
      </c>
      <c r="X133" s="3" t="str">
        <f t="shared" si="84"/>
        <v/>
      </c>
      <c r="Y133" s="3" t="str">
        <f t="shared" si="85"/>
        <v>6.3%,48.1%,33.8%,11.9%</v>
      </c>
    </row>
    <row r="134" spans="2:25" x14ac:dyDescent="0.3">
      <c r="B134" s="2">
        <f>数据源!AU166</f>
        <v>4</v>
      </c>
      <c r="C134" s="2" t="str">
        <f>数据源!AV166</f>
        <v>T2MP4</v>
      </c>
      <c r="D134" s="2" t="str">
        <f>数据源!AW166</f>
        <v>部件</v>
      </c>
      <c r="E134" s="2">
        <f>数据源!AX166</f>
        <v>127.40000000000003</v>
      </c>
      <c r="F134" s="2">
        <f>数据源!AY166</f>
        <v>1</v>
      </c>
      <c r="G134" s="2">
        <f>数据源!AZ166</f>
        <v>8.0000000000000002E-3</v>
      </c>
      <c r="H134" s="2">
        <f>数据源!BA166</f>
        <v>6.1224489795918356E-3</v>
      </c>
      <c r="I134" s="2">
        <f>数据源!BB166</f>
        <v>61</v>
      </c>
      <c r="J134" s="3">
        <f t="shared" si="86"/>
        <v>1</v>
      </c>
      <c r="K134" s="3">
        <f t="shared" si="87"/>
        <v>1</v>
      </c>
      <c r="L134" s="3" t="str">
        <f t="shared" si="76"/>
        <v>部件</v>
      </c>
      <c r="M134" s="3">
        <f t="shared" ca="1" si="71"/>
        <v>92104</v>
      </c>
      <c r="N134" s="3" t="str">
        <f t="shared" ca="1" si="77"/>
        <v>11211,12211,13211,11221,12221,13221,51211,52211,53211,51221,52221,53221,91001,91003,91005,91101,91103,91105,91201,91203,91205,91002,91004,91006,91102,91104,91106,91202,91204,91206,92001,92003,92005,92101,92103,92105,92201,92203,92205,92002,92004,92006,92102,92104</v>
      </c>
      <c r="O134" s="3" t="str">
        <f t="shared" si="80"/>
        <v>172,172,172,35,35,35,1065,1065,1065,523,523,523,186,186,186,186,186,186,186,186,186,186,186,186,186,186,186,186,186,186,69,69,69,69,69,69,69,69,69,69,61,61,61,61</v>
      </c>
      <c r="P134" s="1" t="str">
        <f t="shared" si="81"/>
        <v>(1,1),(1,1),(1,1),(1,1),(1,1),(1,1),(3,7),(3,7),(3,7),(1,2),(1,2),(1,2),(1,2),(1,2),(1,2),(1,2),(1,2),(1,2),(1,2),(1,2),(1,2),(1,2),(1,2),(1,2),(1,2),(1,2),(1,2),(1,2),(1,2),(1,2),(1,1),(1,1),(1,1),(1,1),(1,1),(1,1),(1,1),(1,1),(1,1),(1,1),(1,1),(1,1),(1,1),(1,1)</v>
      </c>
      <c r="Q134" s="3" t="str">
        <f>IF(D134="坦克碎片",VLOOKUP(C134,道具信息!$N$2:$O$291,2,FALSE)&amp;"碎片",VLOOKUP(C134,道具信息!$N$2:$O$291,2,FALSE))</f>
        <v>T2部件</v>
      </c>
      <c r="R134" s="3">
        <f t="shared" si="72"/>
        <v>1178</v>
      </c>
      <c r="S134" s="11">
        <f t="shared" si="73"/>
        <v>0.11899999999999999</v>
      </c>
      <c r="T134" s="3" t="str">
        <f>VLOOKUP(Q134,道具信息!$Q$3:$S$20,2,FALSE)</f>
        <v>CHEST_ITEM_TYPE_T2_PART</v>
      </c>
      <c r="U134" s="3" t="str">
        <f>IF(COUNTIF(U$91:U133,T134)=0,T134,"")</f>
        <v/>
      </c>
      <c r="V134" s="3" t="str">
        <f t="shared" si="82"/>
        <v>CHEST_ITEM_TYPE_T2_TANK,CHEST_ITEM_TYPE_T2_SHARD,CHEST_ITEM_TYPE_T1_PART,CHEST_ITEM_TYPE_T2_PART</v>
      </c>
      <c r="W134" s="13" t="str">
        <f t="shared" si="83"/>
        <v/>
      </c>
      <c r="X134" s="3" t="str">
        <f t="shared" si="84"/>
        <v/>
      </c>
      <c r="Y134" s="3" t="str">
        <f t="shared" si="85"/>
        <v>6.3%,48.1%,33.8%,11.9%</v>
      </c>
    </row>
    <row r="135" spans="2:25" x14ac:dyDescent="0.3">
      <c r="B135" s="2">
        <f>数据源!AU167</f>
        <v>4</v>
      </c>
      <c r="C135" s="2" t="str">
        <f>数据源!AV167</f>
        <v>T2MP6</v>
      </c>
      <c r="D135" s="2" t="str">
        <f>数据源!AW167</f>
        <v>部件</v>
      </c>
      <c r="E135" s="2">
        <f>数据源!AX167</f>
        <v>127.40000000000003</v>
      </c>
      <c r="F135" s="2">
        <f>数据源!AY167</f>
        <v>1</v>
      </c>
      <c r="G135" s="2">
        <f>数据源!AZ167</f>
        <v>8.0000000000000002E-3</v>
      </c>
      <c r="H135" s="2">
        <f>数据源!BA167</f>
        <v>6.1224489795918356E-3</v>
      </c>
      <c r="I135" s="2">
        <f>数据源!BB167</f>
        <v>61</v>
      </c>
      <c r="J135" s="3">
        <f t="shared" si="86"/>
        <v>1</v>
      </c>
      <c r="K135" s="3">
        <f t="shared" si="87"/>
        <v>1</v>
      </c>
      <c r="L135" s="3" t="str">
        <f t="shared" si="76"/>
        <v>部件</v>
      </c>
      <c r="M135" s="3">
        <f t="shared" ca="1" si="71"/>
        <v>92106</v>
      </c>
      <c r="N135" s="3" t="str">
        <f t="shared" ca="1" si="77"/>
        <v>11211,12211,13211,11221,12221,13221,51211,52211,53211,51221,52221,53221,91001,91003,91005,91101,91103,91105,91201,91203,91205,91002,91004,91006,91102,91104,91106,91202,91204,91206,92001,92003,92005,92101,92103,92105,92201,92203,92205,92002,92004,92006,92102,92104,92106</v>
      </c>
      <c r="O135" s="3" t="str">
        <f t="shared" si="80"/>
        <v>172,172,172,35,35,35,1065,1065,1065,523,523,523,186,186,186,186,186,186,186,186,186,186,186,186,186,186,186,186,186,186,69,69,69,69,69,69,69,69,69,69,61,61,61,61,61</v>
      </c>
      <c r="P135" s="1" t="str">
        <f t="shared" si="81"/>
        <v>(1,1),(1,1),(1,1),(1,1),(1,1),(1,1),(3,7),(3,7),(3,7),(1,2),(1,2),(1,2),(1,2),(1,2),(1,2),(1,2),(1,2),(1,2),(1,2),(1,2),(1,2),(1,2),(1,2),(1,2),(1,2),(1,2),(1,2),(1,2),(1,2),(1,2),(1,1),(1,1),(1,1),(1,1),(1,1),(1,1),(1,1),(1,1),(1,1),(1,1),(1,1),(1,1),(1,1),(1,1),(1,1)</v>
      </c>
      <c r="Q135" s="3" t="str">
        <f>IF(D135="坦克碎片",VLOOKUP(C135,道具信息!$N$2:$O$291,2,FALSE)&amp;"碎片",VLOOKUP(C135,道具信息!$N$2:$O$291,2,FALSE))</f>
        <v>T2部件</v>
      </c>
      <c r="R135" s="3">
        <f t="shared" si="72"/>
        <v>1178</v>
      </c>
      <c r="S135" s="11">
        <f t="shared" si="73"/>
        <v>0.11899999999999999</v>
      </c>
      <c r="T135" s="3" t="str">
        <f>VLOOKUP(Q135,道具信息!$Q$3:$S$20,2,FALSE)</f>
        <v>CHEST_ITEM_TYPE_T2_PART</v>
      </c>
      <c r="U135" s="3" t="str">
        <f>IF(COUNTIF(U$91:U134,T135)=0,T135,"")</f>
        <v/>
      </c>
      <c r="V135" s="3" t="str">
        <f t="shared" si="82"/>
        <v>CHEST_ITEM_TYPE_T2_TANK,CHEST_ITEM_TYPE_T2_SHARD,CHEST_ITEM_TYPE_T1_PART,CHEST_ITEM_TYPE_T2_PART</v>
      </c>
      <c r="W135" s="13" t="str">
        <f t="shared" si="83"/>
        <v/>
      </c>
      <c r="X135" s="3" t="str">
        <f t="shared" si="84"/>
        <v/>
      </c>
      <c r="Y135" s="3" t="str">
        <f t="shared" si="85"/>
        <v>6.3%,48.1%,33.8%,11.9%</v>
      </c>
    </row>
    <row r="136" spans="2:25" x14ac:dyDescent="0.3">
      <c r="B136" s="2">
        <f>数据源!AU168</f>
        <v>4</v>
      </c>
      <c r="C136" s="2" t="str">
        <f>数据源!AV168</f>
        <v>T2HP2</v>
      </c>
      <c r="D136" s="2" t="str">
        <f>数据源!AW168</f>
        <v>部件</v>
      </c>
      <c r="E136" s="2">
        <f>数据源!AX168</f>
        <v>127.40000000000003</v>
      </c>
      <c r="F136" s="2">
        <f>数据源!AY168</f>
        <v>1</v>
      </c>
      <c r="G136" s="2">
        <f>数据源!AZ168</f>
        <v>8.0000000000000002E-3</v>
      </c>
      <c r="H136" s="2">
        <f>数据源!BA168</f>
        <v>6.1224489795918356E-3</v>
      </c>
      <c r="I136" s="2">
        <f>数据源!BB168</f>
        <v>61</v>
      </c>
      <c r="J136" s="3">
        <f>ROUNDUP(IF(F136&gt;1,F136-ROUNDDOWN(SQRT(F136),0),F136),0)</f>
        <v>1</v>
      </c>
      <c r="K136" s="3">
        <f>F136*2-J136</f>
        <v>1</v>
      </c>
      <c r="L136" s="3" t="str">
        <f t="shared" ref="L136:L138" si="88">RIGHT(D136,2)</f>
        <v>部件</v>
      </c>
      <c r="M136" s="3">
        <f t="shared" ref="M136:M138" ca="1" si="89">IF(OR(L136="坦克",L136="碎片"),VLOOKUP(C136,INDIRECT("坦克ID"),MATCH(L136&amp;"ID",INDIRECT("坦克标头"),0),FALSE),VLOOKUP(C136,INDIRECT(L136&amp;"ID"),2,FALSE))</f>
        <v>92202</v>
      </c>
      <c r="N136" s="3" t="str">
        <f t="shared" ref="N136:N138" ca="1" si="90">N135&amp;","&amp;M136</f>
        <v>11211,12211,13211,11221,12221,13221,51211,52211,53211,51221,52221,53221,91001,91003,91005,91101,91103,91105,91201,91203,91205,91002,91004,91006,91102,91104,91106,91202,91204,91206,92001,92003,92005,92101,92103,92105,92201,92203,92205,92002,92004,92006,92102,92104,92106,92202</v>
      </c>
      <c r="O136" s="3" t="str">
        <f t="shared" ref="O136:O138" si="91">O135&amp;","&amp;I136</f>
        <v>172,172,172,35,35,35,1065,1065,1065,523,523,523,186,186,186,186,186,186,186,186,186,186,186,186,186,186,186,186,186,186,69,69,69,69,69,69,69,69,69,69,61,61,61,61,61,61</v>
      </c>
      <c r="P136" s="1" t="str">
        <f t="shared" ref="P136:P138" si="92">P135&amp;","&amp;"("&amp;J136&amp;","&amp;K136&amp;")"</f>
        <v>(1,1),(1,1),(1,1),(1,1),(1,1),(1,1),(3,7),(3,7),(3,7),(1,2),(1,2),(1,2),(1,2),(1,2),(1,2),(1,2),(1,2),(1,2),(1,2),(1,2),(1,2),(1,2),(1,2),(1,2),(1,2),(1,2),(1,2),(1,2),(1,2),(1,2),(1,1),(1,1),(1,1),(1,1),(1,1),(1,1),(1,1),(1,1),(1,1),(1,1),(1,1),(1,1),(1,1),(1,1),(1,1),(1,1)</v>
      </c>
      <c r="Q136" s="3" t="str">
        <f>IF(D136="坦克碎片",VLOOKUP(C136,道具信息!$N$2:$O$291,2,FALSE)&amp;"碎片",VLOOKUP(C136,道具信息!$N$2:$O$291,2,FALSE))</f>
        <v>T2部件</v>
      </c>
      <c r="R136" s="3">
        <f t="shared" si="72"/>
        <v>1178</v>
      </c>
      <c r="S136" s="11">
        <f t="shared" si="73"/>
        <v>0.11899999999999999</v>
      </c>
      <c r="T136" s="3" t="str">
        <f>VLOOKUP(Q136,道具信息!$Q$3:$S$20,2,FALSE)</f>
        <v>CHEST_ITEM_TYPE_T2_PART</v>
      </c>
      <c r="U136" s="3" t="str">
        <f>IF(COUNTIF(U$91:U135,T136)=0,T136,"")</f>
        <v/>
      </c>
      <c r="V136" s="3" t="str">
        <f t="shared" si="82"/>
        <v>CHEST_ITEM_TYPE_T2_TANK,CHEST_ITEM_TYPE_T2_SHARD,CHEST_ITEM_TYPE_T1_PART,CHEST_ITEM_TYPE_T2_PART</v>
      </c>
      <c r="W136" s="13" t="str">
        <f t="shared" si="83"/>
        <v/>
      </c>
      <c r="X136" s="3" t="str">
        <f t="shared" si="84"/>
        <v/>
      </c>
      <c r="Y136" s="3" t="str">
        <f t="shared" si="85"/>
        <v>6.3%,48.1%,33.8%,11.9%</v>
      </c>
    </row>
    <row r="137" spans="2:25" x14ac:dyDescent="0.3">
      <c r="B137" s="2">
        <f>数据源!AU169</f>
        <v>4</v>
      </c>
      <c r="C137" s="2" t="str">
        <f>数据源!AV169</f>
        <v>T2HP4</v>
      </c>
      <c r="D137" s="2" t="str">
        <f>数据源!AW169</f>
        <v>部件</v>
      </c>
      <c r="E137" s="2">
        <f>数据源!AX169</f>
        <v>127.40000000000003</v>
      </c>
      <c r="F137" s="2">
        <f>数据源!AY169</f>
        <v>1</v>
      </c>
      <c r="G137" s="2">
        <f>数据源!AZ169</f>
        <v>8.0000000000000002E-3</v>
      </c>
      <c r="H137" s="2">
        <f>数据源!BA169</f>
        <v>6.1224489795918356E-3</v>
      </c>
      <c r="I137" s="2">
        <f>数据源!BB169</f>
        <v>61</v>
      </c>
      <c r="J137" s="3">
        <f t="shared" ref="J137:J138" si="93">ROUNDUP(IF(F137&gt;1,F137-ROUNDDOWN(SQRT(F137),0),F137),0)</f>
        <v>1</v>
      </c>
      <c r="K137" s="3">
        <f t="shared" ref="K137:K138" si="94">F137*2-J137</f>
        <v>1</v>
      </c>
      <c r="L137" s="3" t="str">
        <f t="shared" si="88"/>
        <v>部件</v>
      </c>
      <c r="M137" s="3">
        <f t="shared" ca="1" si="89"/>
        <v>92204</v>
      </c>
      <c r="N137" s="3" t="str">
        <f t="shared" ca="1" si="90"/>
        <v>11211,12211,13211,11221,12221,13221,51211,52211,53211,51221,52221,53221,91001,91003,91005,91101,91103,91105,91201,91203,91205,91002,91004,91006,91102,91104,91106,91202,91204,91206,92001,92003,92005,92101,92103,92105,92201,92203,92205,92002,92004,92006,92102,92104,92106,92202,92204</v>
      </c>
      <c r="O137" s="3" t="str">
        <f t="shared" si="91"/>
        <v>172,172,172,35,35,35,1065,1065,1065,523,523,523,186,186,186,186,186,186,186,186,186,186,186,186,186,186,186,186,186,186,69,69,69,69,69,69,69,69,69,69,61,61,61,61,61,61,61</v>
      </c>
      <c r="P137" s="1" t="str">
        <f t="shared" si="92"/>
        <v>(1,1),(1,1),(1,1),(1,1),(1,1),(1,1),(3,7),(3,7),(3,7),(1,2),(1,2),(1,2),(1,2),(1,2),(1,2),(1,2),(1,2),(1,2),(1,2),(1,2),(1,2),(1,2),(1,2),(1,2),(1,2),(1,2),(1,2),(1,2),(1,2),(1,2),(1,1),(1,1),(1,1),(1,1),(1,1),(1,1),(1,1),(1,1),(1,1),(1,1),(1,1),(1,1),(1,1),(1,1),(1,1),(1,1),(1,1)</v>
      </c>
      <c r="Q137" s="3" t="str">
        <f>IF(D137="坦克碎片",VLOOKUP(C137,道具信息!$N$2:$O$291,2,FALSE)&amp;"碎片",VLOOKUP(C137,道具信息!$N$2:$O$291,2,FALSE))</f>
        <v>T2部件</v>
      </c>
      <c r="R137" s="3">
        <f t="shared" si="72"/>
        <v>1178</v>
      </c>
      <c r="S137" s="11">
        <f t="shared" si="73"/>
        <v>0.11899999999999999</v>
      </c>
      <c r="T137" s="3" t="str">
        <f>VLOOKUP(Q137,道具信息!$Q$3:$S$20,2,FALSE)</f>
        <v>CHEST_ITEM_TYPE_T2_PART</v>
      </c>
      <c r="U137" s="3" t="str">
        <f>IF(COUNTIF(U$91:U136,T137)=0,T137,"")</f>
        <v/>
      </c>
      <c r="V137" s="3" t="str">
        <f t="shared" si="82"/>
        <v>CHEST_ITEM_TYPE_T2_TANK,CHEST_ITEM_TYPE_T2_SHARD,CHEST_ITEM_TYPE_T1_PART,CHEST_ITEM_TYPE_T2_PART</v>
      </c>
      <c r="W137" s="13" t="str">
        <f t="shared" si="83"/>
        <v/>
      </c>
      <c r="X137" s="3" t="str">
        <f t="shared" si="84"/>
        <v/>
      </c>
      <c r="Y137" s="3" t="str">
        <f t="shared" si="85"/>
        <v>6.3%,48.1%,33.8%,11.9%</v>
      </c>
    </row>
    <row r="138" spans="2:25" x14ac:dyDescent="0.3">
      <c r="B138" s="2">
        <f>数据源!AU170</f>
        <v>4</v>
      </c>
      <c r="C138" s="2" t="str">
        <f>数据源!AV170</f>
        <v>T2HP6</v>
      </c>
      <c r="D138" s="2" t="str">
        <f>数据源!AW170</f>
        <v>部件</v>
      </c>
      <c r="E138" s="2">
        <f>数据源!AX170</f>
        <v>127.40000000000003</v>
      </c>
      <c r="F138" s="2">
        <f>数据源!AY170</f>
        <v>1</v>
      </c>
      <c r="G138" s="2">
        <f>数据源!AZ170</f>
        <v>8.0000000000000002E-3</v>
      </c>
      <c r="H138" s="2">
        <f>数据源!BA170</f>
        <v>6.1224489795918356E-3</v>
      </c>
      <c r="I138" s="2">
        <f>数据源!BB170</f>
        <v>61</v>
      </c>
      <c r="J138" s="3">
        <f t="shared" si="93"/>
        <v>1</v>
      </c>
      <c r="K138" s="3">
        <f t="shared" si="94"/>
        <v>1</v>
      </c>
      <c r="L138" s="3" t="str">
        <f t="shared" si="88"/>
        <v>部件</v>
      </c>
      <c r="M138" s="3">
        <f t="shared" ca="1" si="89"/>
        <v>92206</v>
      </c>
      <c r="N138" s="3" t="str">
        <f t="shared" ca="1" si="90"/>
        <v>11211,12211,13211,11221,12221,13221,51211,52211,53211,51221,52221,53221,91001,91003,91005,91101,91103,91105,91201,91203,91205,91002,91004,91006,91102,91104,91106,91202,91204,91206,92001,92003,92005,92101,92103,92105,92201,92203,92205,92002,92004,92006,92102,92104,92106,92202,92204,92206</v>
      </c>
      <c r="O138" s="3" t="str">
        <f t="shared" si="91"/>
        <v>172,172,172,35,35,35,1065,1065,1065,523,523,523,186,186,186,186,186,186,186,186,186,186,186,186,186,186,186,186,186,186,69,69,69,69,69,69,69,69,69,69,61,61,61,61,61,61,61,61</v>
      </c>
      <c r="P138" s="1" t="str">
        <f t="shared" si="92"/>
        <v>(1,1),(1,1),(1,1),(1,1),(1,1),(1,1),(3,7),(3,7),(3,7),(1,2),(1,2),(1,2),(1,2),(1,2),(1,2),(1,2),(1,2),(1,2),(1,2),(1,2),(1,2),(1,2),(1,2),(1,2),(1,2),(1,2),(1,2),(1,2),(1,2),(1,2),(1,1),(1,1),(1,1),(1,1),(1,1),(1,1),(1,1),(1,1),(1,1),(1,1),(1,1),(1,1),(1,1),(1,1),(1,1),(1,1),(1,1),(1,1)</v>
      </c>
      <c r="Q138" s="3" t="str">
        <f>IF(D138="坦克碎片",VLOOKUP(C138,道具信息!$N$2:$O$291,2,FALSE)&amp;"碎片",VLOOKUP(C138,道具信息!$N$2:$O$291,2,FALSE))</f>
        <v>T2部件</v>
      </c>
      <c r="R138" s="3">
        <f t="shared" si="72"/>
        <v>1178</v>
      </c>
      <c r="S138" s="11">
        <f t="shared" si="73"/>
        <v>0.11899999999999999</v>
      </c>
      <c r="T138" s="3" t="str">
        <f>VLOOKUP(Q138,道具信息!$Q$3:$S$20,2,FALSE)</f>
        <v>CHEST_ITEM_TYPE_T2_PART</v>
      </c>
      <c r="U138" s="3" t="str">
        <f>IF(COUNTIF(U$91:U137,T138)=0,T138,"")</f>
        <v/>
      </c>
      <c r="V138" s="3" t="str">
        <f t="shared" si="82"/>
        <v>CHEST_ITEM_TYPE_T2_TANK,CHEST_ITEM_TYPE_T2_SHARD,CHEST_ITEM_TYPE_T1_PART,CHEST_ITEM_TYPE_T2_PART</v>
      </c>
      <c r="W138" s="13" t="str">
        <f t="shared" si="83"/>
        <v/>
      </c>
      <c r="X138" s="3" t="str">
        <f t="shared" si="84"/>
        <v/>
      </c>
      <c r="Y138" s="3" t="str">
        <f t="shared" si="85"/>
        <v>6.3%,48.1%,33.8%,11.9%</v>
      </c>
    </row>
    <row r="139" spans="2:25" x14ac:dyDescent="0.3">
      <c r="N139" s="3" t="str">
        <f ca="1">"["&amp;N138&amp;"]"</f>
        <v>[11211,12211,13211,11221,12221,13221,51211,52211,53211,51221,52221,53221,91001,91003,91005,91101,91103,91105,91201,91203,91205,91002,91004,91006,91102,91104,91106,91202,91204,91206,92001,92003,92005,92101,92103,92105,92201,92203,92205,92002,92004,92006,92102,92104,92106,92202,92204,92206]</v>
      </c>
      <c r="O139" s="3" t="str">
        <f>"["&amp;O138&amp;"]"</f>
        <v>[172,172,172,35,35,35,1065,1065,1065,523,523,523,186,186,186,186,186,186,186,186,186,186,186,186,186,186,186,186,186,186,69,69,69,69,69,69,69,69,69,69,61,61,61,61,61,61,61,61]</v>
      </c>
      <c r="P139" s="3" t="str">
        <f>"["&amp;P138&amp;"]"</f>
        <v>[(1,1),(1,1),(1,1),(1,1),(1,1),(1,1),(3,7),(3,7),(3,7),(1,2),(1,2),(1,2),(1,2),(1,2),(1,2),(1,2),(1,2),(1,2),(1,2),(1,2),(1,2),(1,2),(1,2),(1,2),(1,2),(1,2),(1,2),(1,2),(1,2),(1,2),(1,1),(1,1),(1,1),(1,1),(1,1),(1,1),(1,1),(1,1),(1,1),(1,1),(1,1),(1,1),(1,1),(1,1),(1,1),(1,1),(1,1),(1,1)]</v>
      </c>
      <c r="Q139" s="8"/>
      <c r="R139" s="8"/>
      <c r="S139" s="8"/>
      <c r="V139" s="3" t="str">
        <f>"["&amp;V138&amp;"]"</f>
        <v>[CHEST_ITEM_TYPE_T2_TANK,CHEST_ITEM_TYPE_T2_SHARD,CHEST_ITEM_TYPE_T1_PART,CHEST_ITEM_TYPE_T2_PART]</v>
      </c>
      <c r="Y139" s="3" t="str">
        <f>"["&amp;Y138&amp;"]"</f>
        <v>[6.3%,48.1%,33.8%,11.9%]</v>
      </c>
    </row>
    <row r="140" spans="2:25" x14ac:dyDescent="0.3">
      <c r="S140" s="11"/>
    </row>
    <row r="141" spans="2:25" x14ac:dyDescent="0.3">
      <c r="B141" s="2" t="str">
        <f>数据源!AU173</f>
        <v>联赛等级</v>
      </c>
      <c r="C141" s="2" t="str">
        <f>数据源!AV173</f>
        <v>道具名称</v>
      </c>
      <c r="D141" s="2" t="str">
        <f>数据源!AW173</f>
        <v>对应大类</v>
      </c>
      <c r="E141" s="2" t="str">
        <f>数据源!AX173</f>
        <v>道具价值</v>
      </c>
      <c r="F141" s="2" t="str">
        <f>数据源!AY173</f>
        <v>抽取个数</v>
      </c>
      <c r="G141" s="2" t="str">
        <f>数据源!AZ173</f>
        <v>价值比例</v>
      </c>
      <c r="H141" s="2" t="str">
        <f>数据源!BA173</f>
        <v>产出概率</v>
      </c>
      <c r="I141" s="2" t="str">
        <f>数据源!BB173</f>
        <v>权重值</v>
      </c>
      <c r="J141" s="7" t="s">
        <v>234</v>
      </c>
      <c r="K141" s="7" t="s">
        <v>235</v>
      </c>
      <c r="L141" s="3" t="s">
        <v>222</v>
      </c>
      <c r="M141" s="3" t="s">
        <v>152</v>
      </c>
      <c r="N141" s="3" t="s">
        <v>224</v>
      </c>
      <c r="O141" s="3" t="s">
        <v>225</v>
      </c>
      <c r="P141" s="3" t="s">
        <v>226</v>
      </c>
      <c r="Q141" s="8" t="s">
        <v>244</v>
      </c>
      <c r="R141" s="8" t="s">
        <v>245</v>
      </c>
      <c r="S141" s="8" t="s">
        <v>246</v>
      </c>
    </row>
    <row r="142" spans="2:25" x14ac:dyDescent="0.3">
      <c r="B142" s="2">
        <f>数据源!AU174</f>
        <v>5</v>
      </c>
      <c r="C142" s="2" t="str">
        <f>数据源!AV174</f>
        <v>Puma</v>
      </c>
      <c r="D142" s="2" t="str">
        <f>数据源!AW174</f>
        <v>坦克</v>
      </c>
      <c r="E142" s="2">
        <f>数据源!AX174</f>
        <v>840</v>
      </c>
      <c r="F142" s="2">
        <f>数据源!AY174</f>
        <v>1</v>
      </c>
      <c r="G142" s="2">
        <f>数据源!AZ174</f>
        <v>2.9600000000000001E-2</v>
      </c>
      <c r="H142" s="2">
        <f>数据源!BA174</f>
        <v>3.4357142857142859E-3</v>
      </c>
      <c r="I142" s="2">
        <f>数据源!BB174</f>
        <v>34</v>
      </c>
      <c r="J142" s="3">
        <f>ROUNDUP(IF(F142&gt;1,F142-ROUNDDOWN(SQRT(F142),0),F142),0)</f>
        <v>1</v>
      </c>
      <c r="K142" s="3">
        <f>F142*2-J142</f>
        <v>1</v>
      </c>
      <c r="L142" s="3" t="str">
        <f>RIGHT(D142,2)</f>
        <v>坦克</v>
      </c>
      <c r="M142" s="3">
        <f t="shared" ref="M142:M195" ca="1" si="95">IF(OR(L142="坦克",L142="碎片"),VLOOKUP(C142,INDIRECT("坦克ID"),MATCH(L142&amp;"ID",INDIRECT("坦克标头"),0),FALSE),VLOOKUP(C142,INDIRECT(L142&amp;"ID"),2,FALSE))</f>
        <v>11221</v>
      </c>
      <c r="N142" s="3">
        <f ca="1">M142</f>
        <v>11221</v>
      </c>
      <c r="O142" s="3">
        <f>I142</f>
        <v>34</v>
      </c>
      <c r="P142" s="1" t="str">
        <f>"("&amp;J142&amp;","&amp;K142&amp;")"</f>
        <v>(1,1)</v>
      </c>
      <c r="Q142" s="3" t="str">
        <f>IF(D142="坦克碎片",VLOOKUP(C142,道具信息!$N$2:$O$291,2,FALSE)&amp;"碎片",VLOOKUP(C142,道具信息!$N$2:$O$291,2,FALSE))</f>
        <v>T2坦克</v>
      </c>
      <c r="R142" s="3">
        <f t="shared" ref="R142:R173" si="96">SUMIFS(I:I,Q:Q,Q142,B:B,B142)</f>
        <v>102</v>
      </c>
      <c r="S142" s="11">
        <f t="shared" ref="S142:S173" si="97">ROUND(R142/SUMIF(B:B,B142,I:I),3)</f>
        <v>0.01</v>
      </c>
      <c r="T142" s="3" t="str">
        <f>VLOOKUP(Q142,道具信息!$Q$3:$S$20,2,FALSE)</f>
        <v>CHEST_ITEM_TYPE_T2_TANK</v>
      </c>
      <c r="U142" s="3" t="str">
        <f>T142</f>
        <v>CHEST_ITEM_TYPE_T2_TANK</v>
      </c>
      <c r="V142" s="3" t="str">
        <f>U142</f>
        <v>CHEST_ITEM_TYPE_T2_TANK</v>
      </c>
      <c r="W142" s="13">
        <f>IF(U142&lt;&gt;"",ROUND(S142*100%,3),"")</f>
        <v>0.01</v>
      </c>
      <c r="X142" s="3" t="str">
        <f>TEXT(W142,"0.0%")</f>
        <v>1.0%</v>
      </c>
      <c r="Y142" s="3" t="str">
        <f>X142</f>
        <v>1.0%</v>
      </c>
    </row>
    <row r="143" spans="2:25" x14ac:dyDescent="0.3">
      <c r="B143" s="2">
        <f>数据源!AU175</f>
        <v>5</v>
      </c>
      <c r="C143" s="2" t="str">
        <f>数据源!AV175</f>
        <v>四号</v>
      </c>
      <c r="D143" s="2" t="str">
        <f>数据源!AW175</f>
        <v>坦克</v>
      </c>
      <c r="E143" s="2">
        <f>数据源!AX175</f>
        <v>840</v>
      </c>
      <c r="F143" s="2">
        <f>数据源!AY175</f>
        <v>1</v>
      </c>
      <c r="G143" s="2">
        <f>数据源!AZ175</f>
        <v>2.9600000000000001E-2</v>
      </c>
      <c r="H143" s="2">
        <f>数据源!BA175</f>
        <v>3.4357142857142859E-3</v>
      </c>
      <c r="I143" s="2">
        <f>数据源!BB175</f>
        <v>34</v>
      </c>
      <c r="J143" s="3">
        <f t="shared" ref="J143:J171" si="98">ROUNDUP(IF(F143&gt;1,F143-ROUNDDOWN(SQRT(F143),0),F143),0)</f>
        <v>1</v>
      </c>
      <c r="K143" s="3">
        <f t="shared" ref="K143:K171" si="99">F143*2-J143</f>
        <v>1</v>
      </c>
      <c r="L143" s="3" t="str">
        <f t="shared" ref="L143:L195" si="100">RIGHT(D143,2)</f>
        <v>坦克</v>
      </c>
      <c r="M143" s="3">
        <f t="shared" ca="1" si="95"/>
        <v>12221</v>
      </c>
      <c r="N143" s="3" t="str">
        <f t="shared" ref="N143:N195" ca="1" si="101">N142&amp;","&amp;M143</f>
        <v>11221,12221</v>
      </c>
      <c r="O143" s="3" t="str">
        <f>O142&amp;","&amp;I143</f>
        <v>34,34</v>
      </c>
      <c r="P143" s="1" t="str">
        <f>P142&amp;","&amp;"("&amp;J143&amp;","&amp;K143&amp;")"</f>
        <v>(1,1),(1,1)</v>
      </c>
      <c r="Q143" s="3" t="str">
        <f>IF(D143="坦克碎片",VLOOKUP(C143,道具信息!$N$2:$O$291,2,FALSE)&amp;"碎片",VLOOKUP(C143,道具信息!$N$2:$O$291,2,FALSE))</f>
        <v>T2坦克</v>
      </c>
      <c r="R143" s="3">
        <f t="shared" si="96"/>
        <v>102</v>
      </c>
      <c r="S143" s="11">
        <f t="shared" si="97"/>
        <v>0.01</v>
      </c>
      <c r="T143" s="3" t="str">
        <f>VLOOKUP(Q143,道具信息!$Q$3:$S$20,2,FALSE)</f>
        <v>CHEST_ITEM_TYPE_T2_TANK</v>
      </c>
      <c r="U143" s="3" t="str">
        <f>IF(COUNTIF(U$142:U142,T143)=0,T143,"")</f>
        <v/>
      </c>
      <c r="V143" s="3" t="str">
        <f>IF(U143&lt;&gt;"",V142&amp;","&amp;U143,V142)</f>
        <v>CHEST_ITEM_TYPE_T2_TANK</v>
      </c>
      <c r="W143" s="13" t="str">
        <f t="shared" ref="W143" si="102">IF(U143&lt;&gt;"",ROUND(S143*100%,3),"")</f>
        <v/>
      </c>
      <c r="X143" s="3" t="str">
        <f t="shared" ref="X143" si="103">TEXT(W143,"0.0%")</f>
        <v/>
      </c>
      <c r="Y143" s="3" t="str">
        <f>IF(X143&lt;&gt;"",Y142&amp;","&amp;X143,Y142)</f>
        <v>1.0%</v>
      </c>
    </row>
    <row r="144" spans="2:25" x14ac:dyDescent="0.3">
      <c r="B144" s="2">
        <f>数据源!AU176</f>
        <v>5</v>
      </c>
      <c r="C144" s="2" t="str">
        <f>数据源!AV176</f>
        <v>丘吉尔</v>
      </c>
      <c r="D144" s="2" t="str">
        <f>数据源!AW176</f>
        <v>坦克</v>
      </c>
      <c r="E144" s="2">
        <f>数据源!AX176</f>
        <v>840</v>
      </c>
      <c r="F144" s="2">
        <f>数据源!AY176</f>
        <v>1</v>
      </c>
      <c r="G144" s="2">
        <f>数据源!AZ176</f>
        <v>2.9600000000000001E-2</v>
      </c>
      <c r="H144" s="2">
        <f>数据源!BA176</f>
        <v>3.4357142857142859E-3</v>
      </c>
      <c r="I144" s="2">
        <f>数据源!BB176</f>
        <v>34</v>
      </c>
      <c r="J144" s="3">
        <f t="shared" si="98"/>
        <v>1</v>
      </c>
      <c r="K144" s="3">
        <f t="shared" si="99"/>
        <v>1</v>
      </c>
      <c r="L144" s="3" t="str">
        <f t="shared" si="100"/>
        <v>坦克</v>
      </c>
      <c r="M144" s="3">
        <f t="shared" ca="1" si="95"/>
        <v>13221</v>
      </c>
      <c r="N144" s="3" t="str">
        <f t="shared" ca="1" si="101"/>
        <v>11221,12221,13221</v>
      </c>
      <c r="O144" s="3" t="str">
        <f t="shared" ref="O144:O195" si="104">O143&amp;","&amp;I144</f>
        <v>34,34,34</v>
      </c>
      <c r="P144" s="1" t="str">
        <f t="shared" ref="P144:P195" si="105">P143&amp;","&amp;"("&amp;J144&amp;","&amp;K144&amp;")"</f>
        <v>(1,1),(1,1),(1,1)</v>
      </c>
      <c r="Q144" s="3" t="str">
        <f>IF(D144="坦克碎片",VLOOKUP(C144,道具信息!$N$2:$O$291,2,FALSE)&amp;"碎片",VLOOKUP(C144,道具信息!$N$2:$O$291,2,FALSE))</f>
        <v>T2坦克</v>
      </c>
      <c r="R144" s="3">
        <f t="shared" si="96"/>
        <v>102</v>
      </c>
      <c r="S144" s="11">
        <f t="shared" si="97"/>
        <v>0.01</v>
      </c>
      <c r="T144" s="3" t="str">
        <f>VLOOKUP(Q144,道具信息!$Q$3:$S$20,2,FALSE)</f>
        <v>CHEST_ITEM_TYPE_T2_TANK</v>
      </c>
      <c r="U144" s="3" t="str">
        <f>IF(COUNTIF(U$142:U143,T144)=0,T144,"")</f>
        <v/>
      </c>
      <c r="V144" s="3" t="str">
        <f t="shared" ref="V144:V195" si="106">IF(U144&lt;&gt;"",V143&amp;","&amp;U144,V143)</f>
        <v>CHEST_ITEM_TYPE_T2_TANK</v>
      </c>
      <c r="W144" s="13" t="str">
        <f t="shared" ref="W144:W195" si="107">IF(U144&lt;&gt;"",ROUND(S144*100%,3),"")</f>
        <v/>
      </c>
      <c r="X144" s="3" t="str">
        <f t="shared" ref="X144:X195" si="108">TEXT(W144,"0.0%")</f>
        <v/>
      </c>
      <c r="Y144" s="3" t="str">
        <f t="shared" ref="Y144:Y195" si="109">IF(X144&lt;&gt;"",Y143&amp;","&amp;X144,Y143)</f>
        <v>1.0%</v>
      </c>
    </row>
    <row r="145" spans="2:25" x14ac:dyDescent="0.3">
      <c r="B145" s="2">
        <f>数据源!AU177</f>
        <v>5</v>
      </c>
      <c r="C145" s="2" t="str">
        <f>数据源!AV177</f>
        <v>35(t)</v>
      </c>
      <c r="D145" s="2" t="str">
        <f>数据源!AW177</f>
        <v>坦克</v>
      </c>
      <c r="E145" s="2">
        <f>数据源!AX177</f>
        <v>1000</v>
      </c>
      <c r="F145" s="2">
        <f>数据源!AY177</f>
        <v>1</v>
      </c>
      <c r="G145" s="2">
        <f>数据源!AZ177</f>
        <v>4.4399999999999995E-2</v>
      </c>
      <c r="H145" s="2">
        <f>数据源!BA177</f>
        <v>4.3289999999999995E-3</v>
      </c>
      <c r="I145" s="2">
        <f>数据源!BB177</f>
        <v>43</v>
      </c>
      <c r="J145" s="3">
        <f t="shared" si="98"/>
        <v>1</v>
      </c>
      <c r="K145" s="3">
        <f t="shared" si="99"/>
        <v>1</v>
      </c>
      <c r="L145" s="3" t="str">
        <f t="shared" si="100"/>
        <v>坦克</v>
      </c>
      <c r="M145" s="3">
        <f t="shared" ca="1" si="95"/>
        <v>11311</v>
      </c>
      <c r="N145" s="3" t="str">
        <f t="shared" ca="1" si="101"/>
        <v>11221,12221,13221,11311</v>
      </c>
      <c r="O145" s="3" t="str">
        <f t="shared" si="104"/>
        <v>34,34,34,43</v>
      </c>
      <c r="P145" s="1" t="str">
        <f t="shared" si="105"/>
        <v>(1,1),(1,1),(1,1),(1,1)</v>
      </c>
      <c r="Q145" s="3" t="str">
        <f>IF(D145="坦克碎片",VLOOKUP(C145,道具信息!$N$2:$O$291,2,FALSE)&amp;"碎片",VLOOKUP(C145,道具信息!$N$2:$O$291,2,FALSE))</f>
        <v>T3坦克</v>
      </c>
      <c r="R145" s="3">
        <f t="shared" si="96"/>
        <v>129</v>
      </c>
      <c r="S145" s="11">
        <f t="shared" si="97"/>
        <v>1.2999999999999999E-2</v>
      </c>
      <c r="T145" s="3" t="str">
        <f>VLOOKUP(Q145,道具信息!$Q$3:$S$20,2,FALSE)</f>
        <v>CHEST_ITEM_TYPE_T3_TANK</v>
      </c>
      <c r="U145" s="3" t="str">
        <f>IF(COUNTIF(U$142:U144,T145)=0,T145,"")</f>
        <v>CHEST_ITEM_TYPE_T3_TANK</v>
      </c>
      <c r="V145" s="3" t="str">
        <f t="shared" si="106"/>
        <v>CHEST_ITEM_TYPE_T2_TANK,CHEST_ITEM_TYPE_T3_TANK</v>
      </c>
      <c r="W145" s="13">
        <f t="shared" si="107"/>
        <v>1.2999999999999999E-2</v>
      </c>
      <c r="X145" s="3" t="str">
        <f t="shared" si="108"/>
        <v>1.3%</v>
      </c>
      <c r="Y145" s="3" t="str">
        <f t="shared" si="109"/>
        <v>1.0%,1.3%</v>
      </c>
    </row>
    <row r="146" spans="2:25" x14ac:dyDescent="0.3">
      <c r="B146" s="2">
        <f>数据源!AU178</f>
        <v>5</v>
      </c>
      <c r="C146" s="2" t="str">
        <f>数据源!AV178</f>
        <v>玛蒂尔达</v>
      </c>
      <c r="D146" s="2" t="str">
        <f>数据源!AW178</f>
        <v>坦克</v>
      </c>
      <c r="E146" s="2">
        <f>数据源!AX178</f>
        <v>1000</v>
      </c>
      <c r="F146" s="2">
        <f>数据源!AY178</f>
        <v>1</v>
      </c>
      <c r="G146" s="2">
        <f>数据源!AZ178</f>
        <v>4.4399999999999995E-2</v>
      </c>
      <c r="H146" s="2">
        <f>数据源!BA178</f>
        <v>4.3289999999999995E-3</v>
      </c>
      <c r="I146" s="2">
        <f>数据源!BB178</f>
        <v>43</v>
      </c>
      <c r="J146" s="3">
        <f t="shared" si="98"/>
        <v>1</v>
      </c>
      <c r="K146" s="3">
        <f t="shared" si="99"/>
        <v>1</v>
      </c>
      <c r="L146" s="3" t="str">
        <f t="shared" si="100"/>
        <v>坦克</v>
      </c>
      <c r="M146" s="3">
        <f t="shared" ca="1" si="95"/>
        <v>12311</v>
      </c>
      <c r="N146" s="3" t="str">
        <f t="shared" ca="1" si="101"/>
        <v>11221,12221,13221,11311,12311</v>
      </c>
      <c r="O146" s="3" t="str">
        <f t="shared" si="104"/>
        <v>34,34,34,43,43</v>
      </c>
      <c r="P146" s="1" t="str">
        <f t="shared" si="105"/>
        <v>(1,1),(1,1),(1,1),(1,1),(1,1)</v>
      </c>
      <c r="Q146" s="3" t="str">
        <f>IF(D146="坦克碎片",VLOOKUP(C146,道具信息!$N$2:$O$291,2,FALSE)&amp;"碎片",VLOOKUP(C146,道具信息!$N$2:$O$291,2,FALSE))</f>
        <v>T3坦克</v>
      </c>
      <c r="R146" s="3">
        <f t="shared" si="96"/>
        <v>129</v>
      </c>
      <c r="S146" s="11">
        <f t="shared" si="97"/>
        <v>1.2999999999999999E-2</v>
      </c>
      <c r="T146" s="3" t="str">
        <f>VLOOKUP(Q146,道具信息!$Q$3:$S$20,2,FALSE)</f>
        <v>CHEST_ITEM_TYPE_T3_TANK</v>
      </c>
      <c r="U146" s="3" t="str">
        <f>IF(COUNTIF(U$142:U145,T146)=0,T146,"")</f>
        <v/>
      </c>
      <c r="V146" s="3" t="str">
        <f t="shared" si="106"/>
        <v>CHEST_ITEM_TYPE_T2_TANK,CHEST_ITEM_TYPE_T3_TANK</v>
      </c>
      <c r="W146" s="13" t="str">
        <f t="shared" si="107"/>
        <v/>
      </c>
      <c r="X146" s="3" t="str">
        <f t="shared" si="108"/>
        <v/>
      </c>
      <c r="Y146" s="3" t="str">
        <f t="shared" si="109"/>
        <v>1.0%,1.3%</v>
      </c>
    </row>
    <row r="147" spans="2:25" x14ac:dyDescent="0.3">
      <c r="B147" s="2">
        <f>数据源!AU179</f>
        <v>5</v>
      </c>
      <c r="C147" s="2" t="str">
        <f>数据源!AV179</f>
        <v>黑豹</v>
      </c>
      <c r="D147" s="2" t="str">
        <f>数据源!AW179</f>
        <v>坦克</v>
      </c>
      <c r="E147" s="2">
        <f>数据源!AX179</f>
        <v>1000</v>
      </c>
      <c r="F147" s="2">
        <f>数据源!AY179</f>
        <v>1</v>
      </c>
      <c r="G147" s="2">
        <f>数据源!AZ179</f>
        <v>4.4399999999999995E-2</v>
      </c>
      <c r="H147" s="2">
        <f>数据源!BA179</f>
        <v>4.3289999999999995E-3</v>
      </c>
      <c r="I147" s="2">
        <f>数据源!BB179</f>
        <v>43</v>
      </c>
      <c r="J147" s="3">
        <f t="shared" si="98"/>
        <v>1</v>
      </c>
      <c r="K147" s="3">
        <f t="shared" si="99"/>
        <v>1</v>
      </c>
      <c r="L147" s="3" t="str">
        <f t="shared" si="100"/>
        <v>坦克</v>
      </c>
      <c r="M147" s="3">
        <f t="shared" ca="1" si="95"/>
        <v>13311</v>
      </c>
      <c r="N147" s="3" t="str">
        <f t="shared" ca="1" si="101"/>
        <v>11221,12221,13221,11311,12311,13311</v>
      </c>
      <c r="O147" s="3" t="str">
        <f t="shared" si="104"/>
        <v>34,34,34,43,43,43</v>
      </c>
      <c r="P147" s="1" t="str">
        <f t="shared" si="105"/>
        <v>(1,1),(1,1),(1,1),(1,1),(1,1),(1,1)</v>
      </c>
      <c r="Q147" s="3" t="str">
        <f>IF(D147="坦克碎片",VLOOKUP(C147,道具信息!$N$2:$O$291,2,FALSE)&amp;"碎片",VLOOKUP(C147,道具信息!$N$2:$O$291,2,FALSE))</f>
        <v>T3坦克</v>
      </c>
      <c r="R147" s="3">
        <f t="shared" si="96"/>
        <v>129</v>
      </c>
      <c r="S147" s="11">
        <f t="shared" si="97"/>
        <v>1.2999999999999999E-2</v>
      </c>
      <c r="T147" s="3" t="str">
        <f>VLOOKUP(Q147,道具信息!$Q$3:$S$20,2,FALSE)</f>
        <v>CHEST_ITEM_TYPE_T3_TANK</v>
      </c>
      <c r="U147" s="3" t="str">
        <f>IF(COUNTIF(U$142:U146,T147)=0,T147,"")</f>
        <v/>
      </c>
      <c r="V147" s="3" t="str">
        <f t="shared" si="106"/>
        <v>CHEST_ITEM_TYPE_T2_TANK,CHEST_ITEM_TYPE_T3_TANK</v>
      </c>
      <c r="W147" s="13" t="str">
        <f t="shared" si="107"/>
        <v/>
      </c>
      <c r="X147" s="3" t="str">
        <f t="shared" si="108"/>
        <v/>
      </c>
      <c r="Y147" s="3" t="str">
        <f t="shared" si="109"/>
        <v>1.0%,1.3%</v>
      </c>
    </row>
    <row r="148" spans="2:25" x14ac:dyDescent="0.3">
      <c r="B148" s="2">
        <f>数据源!AU180</f>
        <v>5</v>
      </c>
      <c r="C148" s="2" t="str">
        <f>数据源!AV180</f>
        <v>二号</v>
      </c>
      <c r="D148" s="2" t="str">
        <f>数据源!AW180</f>
        <v>坦克碎片</v>
      </c>
      <c r="E148" s="2">
        <f>数据源!AX180</f>
        <v>19</v>
      </c>
      <c r="F148" s="2">
        <f>数据源!AY180</f>
        <v>3</v>
      </c>
      <c r="G148" s="2">
        <f>数据源!AZ180</f>
        <v>3.6999999999999998E-2</v>
      </c>
      <c r="H148" s="2">
        <f>数据源!BA180</f>
        <v>6.328947368421052E-2</v>
      </c>
      <c r="I148" s="2">
        <f>数据源!BB180</f>
        <v>633</v>
      </c>
      <c r="J148" s="3">
        <f t="shared" si="98"/>
        <v>2</v>
      </c>
      <c r="K148" s="3">
        <f t="shared" si="99"/>
        <v>4</v>
      </c>
      <c r="L148" s="3" t="str">
        <f t="shared" si="100"/>
        <v>碎片</v>
      </c>
      <c r="M148" s="3">
        <f t="shared" ca="1" si="95"/>
        <v>51211</v>
      </c>
      <c r="N148" s="3" t="str">
        <f t="shared" ca="1" si="101"/>
        <v>11221,12221,13221,11311,12311,13311,51211</v>
      </c>
      <c r="O148" s="3" t="str">
        <f t="shared" si="104"/>
        <v>34,34,34,43,43,43,633</v>
      </c>
      <c r="P148" s="1" t="str">
        <f t="shared" si="105"/>
        <v>(1,1),(1,1),(1,1),(1,1),(1,1),(1,1),(2,4)</v>
      </c>
      <c r="Q148" s="3" t="str">
        <f>IF(D148="坦克碎片",VLOOKUP(C148,道具信息!$N$2:$O$291,2,FALSE)&amp;"碎片",VLOOKUP(C148,道具信息!$N$2:$O$291,2,FALSE))</f>
        <v>T2坦克碎片</v>
      </c>
      <c r="R148" s="3">
        <f t="shared" si="96"/>
        <v>2931</v>
      </c>
      <c r="S148" s="11">
        <f t="shared" si="97"/>
        <v>0.29499999999999998</v>
      </c>
      <c r="T148" s="3" t="str">
        <f>VLOOKUP(Q148,道具信息!$Q$3:$S$20,2,FALSE)</f>
        <v>CHEST_ITEM_TYPE_T2_SHARD</v>
      </c>
      <c r="U148" s="3" t="str">
        <f>IF(COUNTIF(U$142:U147,T148)=0,T148,"")</f>
        <v>CHEST_ITEM_TYPE_T2_SHARD</v>
      </c>
      <c r="V148" s="3" t="str">
        <f t="shared" si="106"/>
        <v>CHEST_ITEM_TYPE_T2_TANK,CHEST_ITEM_TYPE_T3_TANK,CHEST_ITEM_TYPE_T2_SHARD</v>
      </c>
      <c r="W148" s="13">
        <f t="shared" si="107"/>
        <v>0.29499999999999998</v>
      </c>
      <c r="X148" s="3" t="str">
        <f t="shared" si="108"/>
        <v>29.5%</v>
      </c>
      <c r="Y148" s="3" t="str">
        <f t="shared" si="109"/>
        <v>1.0%,1.3%,29.5%</v>
      </c>
    </row>
    <row r="149" spans="2:25" x14ac:dyDescent="0.3">
      <c r="B149" s="2">
        <f>数据源!AU181</f>
        <v>5</v>
      </c>
      <c r="C149" s="2" t="str">
        <f>数据源!AV181</f>
        <v>T-34</v>
      </c>
      <c r="D149" s="2" t="str">
        <f>数据源!AW181</f>
        <v>坦克碎片</v>
      </c>
      <c r="E149" s="2">
        <f>数据源!AX181</f>
        <v>19</v>
      </c>
      <c r="F149" s="2">
        <f>数据源!AY181</f>
        <v>3</v>
      </c>
      <c r="G149" s="2">
        <f>数据源!AZ181</f>
        <v>3.6999999999999998E-2</v>
      </c>
      <c r="H149" s="2">
        <f>数据源!BA181</f>
        <v>6.328947368421052E-2</v>
      </c>
      <c r="I149" s="2">
        <f>数据源!BB181</f>
        <v>633</v>
      </c>
      <c r="J149" s="3">
        <f t="shared" si="98"/>
        <v>2</v>
      </c>
      <c r="K149" s="3">
        <f t="shared" si="99"/>
        <v>4</v>
      </c>
      <c r="L149" s="3" t="str">
        <f t="shared" si="100"/>
        <v>碎片</v>
      </c>
      <c r="M149" s="3">
        <f t="shared" ca="1" si="95"/>
        <v>52211</v>
      </c>
      <c r="N149" s="3" t="str">
        <f t="shared" ca="1" si="101"/>
        <v>11221,12221,13221,11311,12311,13311,51211,52211</v>
      </c>
      <c r="O149" s="3" t="str">
        <f t="shared" si="104"/>
        <v>34,34,34,43,43,43,633,633</v>
      </c>
      <c r="P149" s="1" t="str">
        <f t="shared" si="105"/>
        <v>(1,1),(1,1),(1,1),(1,1),(1,1),(1,1),(2,4),(2,4)</v>
      </c>
      <c r="Q149" s="3" t="str">
        <f>IF(D149="坦克碎片",VLOOKUP(C149,道具信息!$N$2:$O$291,2,FALSE)&amp;"碎片",VLOOKUP(C149,道具信息!$N$2:$O$291,2,FALSE))</f>
        <v>T2坦克碎片</v>
      </c>
      <c r="R149" s="3">
        <f t="shared" si="96"/>
        <v>2931</v>
      </c>
      <c r="S149" s="11">
        <f t="shared" si="97"/>
        <v>0.29499999999999998</v>
      </c>
      <c r="T149" s="3" t="str">
        <f>VLOOKUP(Q149,道具信息!$Q$3:$S$20,2,FALSE)</f>
        <v>CHEST_ITEM_TYPE_T2_SHARD</v>
      </c>
      <c r="U149" s="3" t="str">
        <f>IF(COUNTIF(U$142:U148,T149)=0,T149,"")</f>
        <v/>
      </c>
      <c r="V149" s="3" t="str">
        <f t="shared" si="106"/>
        <v>CHEST_ITEM_TYPE_T2_TANK,CHEST_ITEM_TYPE_T3_TANK,CHEST_ITEM_TYPE_T2_SHARD</v>
      </c>
      <c r="W149" s="13" t="str">
        <f t="shared" si="107"/>
        <v/>
      </c>
      <c r="X149" s="3" t="str">
        <f t="shared" si="108"/>
        <v/>
      </c>
      <c r="Y149" s="3" t="str">
        <f t="shared" si="109"/>
        <v>1.0%,1.3%,29.5%</v>
      </c>
    </row>
    <row r="150" spans="2:25" x14ac:dyDescent="0.3">
      <c r="B150" s="2">
        <f>数据源!AU182</f>
        <v>5</v>
      </c>
      <c r="C150" s="2" t="str">
        <f>数据源!AV182</f>
        <v>KV-1</v>
      </c>
      <c r="D150" s="2" t="str">
        <f>数据源!AW182</f>
        <v>坦克碎片</v>
      </c>
      <c r="E150" s="2">
        <f>数据源!AX182</f>
        <v>19</v>
      </c>
      <c r="F150" s="2">
        <f>数据源!AY182</f>
        <v>3</v>
      </c>
      <c r="G150" s="2">
        <f>数据源!AZ182</f>
        <v>3.6999999999999998E-2</v>
      </c>
      <c r="H150" s="2">
        <f>数据源!BA182</f>
        <v>6.328947368421052E-2</v>
      </c>
      <c r="I150" s="2">
        <f>数据源!BB182</f>
        <v>633</v>
      </c>
      <c r="J150" s="3">
        <f t="shared" si="98"/>
        <v>2</v>
      </c>
      <c r="K150" s="3">
        <f t="shared" si="99"/>
        <v>4</v>
      </c>
      <c r="L150" s="3" t="str">
        <f t="shared" si="100"/>
        <v>碎片</v>
      </c>
      <c r="M150" s="3">
        <f t="shared" ca="1" si="95"/>
        <v>53211</v>
      </c>
      <c r="N150" s="3" t="str">
        <f t="shared" ca="1" si="101"/>
        <v>11221,12221,13221,11311,12311,13311,51211,52211,53211</v>
      </c>
      <c r="O150" s="3" t="str">
        <f t="shared" si="104"/>
        <v>34,34,34,43,43,43,633,633,633</v>
      </c>
      <c r="P150" s="1" t="str">
        <f t="shared" si="105"/>
        <v>(1,1),(1,1),(1,1),(1,1),(1,1),(1,1),(2,4),(2,4),(2,4)</v>
      </c>
      <c r="Q150" s="3" t="str">
        <f>IF(D150="坦克碎片",VLOOKUP(C150,道具信息!$N$2:$O$291,2,FALSE)&amp;"碎片",VLOOKUP(C150,道具信息!$N$2:$O$291,2,FALSE))</f>
        <v>T2坦克碎片</v>
      </c>
      <c r="R150" s="3">
        <f t="shared" si="96"/>
        <v>2931</v>
      </c>
      <c r="S150" s="11">
        <f t="shared" si="97"/>
        <v>0.29499999999999998</v>
      </c>
      <c r="T150" s="3" t="str">
        <f>VLOOKUP(Q150,道具信息!$Q$3:$S$20,2,FALSE)</f>
        <v>CHEST_ITEM_TYPE_T2_SHARD</v>
      </c>
      <c r="U150" s="3" t="str">
        <f>IF(COUNTIF(U$142:U149,T150)=0,T150,"")</f>
        <v/>
      </c>
      <c r="V150" s="3" t="str">
        <f t="shared" si="106"/>
        <v>CHEST_ITEM_TYPE_T2_TANK,CHEST_ITEM_TYPE_T3_TANK,CHEST_ITEM_TYPE_T2_SHARD</v>
      </c>
      <c r="W150" s="13" t="str">
        <f t="shared" si="107"/>
        <v/>
      </c>
      <c r="X150" s="3" t="str">
        <f t="shared" si="108"/>
        <v/>
      </c>
      <c r="Y150" s="3" t="str">
        <f t="shared" si="109"/>
        <v>1.0%,1.3%,29.5%</v>
      </c>
    </row>
    <row r="151" spans="2:25" x14ac:dyDescent="0.3">
      <c r="B151" s="2">
        <f>数据源!AU183</f>
        <v>5</v>
      </c>
      <c r="C151" s="2" t="str">
        <f>数据源!AV183</f>
        <v>Puma</v>
      </c>
      <c r="D151" s="2" t="str">
        <f>数据源!AW183</f>
        <v>坦克碎片</v>
      </c>
      <c r="E151" s="2">
        <f>数据源!AX183</f>
        <v>42</v>
      </c>
      <c r="F151" s="2">
        <f>数据源!AY183</f>
        <v>2.5</v>
      </c>
      <c r="G151" s="2">
        <f>数据源!AZ183</f>
        <v>3.6999999999999998E-2</v>
      </c>
      <c r="H151" s="2">
        <f>数据源!BA183</f>
        <v>3.4357142857142857E-2</v>
      </c>
      <c r="I151" s="2">
        <f>数据源!BB183</f>
        <v>344</v>
      </c>
      <c r="J151" s="3">
        <f t="shared" si="98"/>
        <v>2</v>
      </c>
      <c r="K151" s="3">
        <f t="shared" si="99"/>
        <v>3</v>
      </c>
      <c r="L151" s="3" t="str">
        <f t="shared" si="100"/>
        <v>碎片</v>
      </c>
      <c r="M151" s="3">
        <f t="shared" ca="1" si="95"/>
        <v>51221</v>
      </c>
      <c r="N151" s="3" t="str">
        <f t="shared" ca="1" si="101"/>
        <v>11221,12221,13221,11311,12311,13311,51211,52211,53211,51221</v>
      </c>
      <c r="O151" s="3" t="str">
        <f t="shared" si="104"/>
        <v>34,34,34,43,43,43,633,633,633,344</v>
      </c>
      <c r="P151" s="1" t="str">
        <f t="shared" si="105"/>
        <v>(1,1),(1,1),(1,1),(1,1),(1,1),(1,1),(2,4),(2,4),(2,4),(2,3)</v>
      </c>
      <c r="Q151" s="3" t="str">
        <f>IF(D151="坦克碎片",VLOOKUP(C151,道具信息!$N$2:$O$291,2,FALSE)&amp;"碎片",VLOOKUP(C151,道具信息!$N$2:$O$291,2,FALSE))</f>
        <v>T2坦克碎片</v>
      </c>
      <c r="R151" s="3">
        <f t="shared" si="96"/>
        <v>2931</v>
      </c>
      <c r="S151" s="11">
        <f t="shared" si="97"/>
        <v>0.29499999999999998</v>
      </c>
      <c r="T151" s="3" t="str">
        <f>VLOOKUP(Q151,道具信息!$Q$3:$S$20,2,FALSE)</f>
        <v>CHEST_ITEM_TYPE_T2_SHARD</v>
      </c>
      <c r="U151" s="3" t="str">
        <f>IF(COUNTIF(U$142:U150,T151)=0,T151,"")</f>
        <v/>
      </c>
      <c r="V151" s="3" t="str">
        <f t="shared" si="106"/>
        <v>CHEST_ITEM_TYPE_T2_TANK,CHEST_ITEM_TYPE_T3_TANK,CHEST_ITEM_TYPE_T2_SHARD</v>
      </c>
      <c r="W151" s="13" t="str">
        <f t="shared" si="107"/>
        <v/>
      </c>
      <c r="X151" s="3" t="str">
        <f t="shared" si="108"/>
        <v/>
      </c>
      <c r="Y151" s="3" t="str">
        <f t="shared" si="109"/>
        <v>1.0%,1.3%,29.5%</v>
      </c>
    </row>
    <row r="152" spans="2:25" x14ac:dyDescent="0.3">
      <c r="B152" s="2">
        <f>数据源!AU184</f>
        <v>5</v>
      </c>
      <c r="C152" s="2" t="str">
        <f>数据源!AV184</f>
        <v>四号</v>
      </c>
      <c r="D152" s="2" t="str">
        <f>数据源!AW184</f>
        <v>坦克碎片</v>
      </c>
      <c r="E152" s="2">
        <f>数据源!AX184</f>
        <v>42</v>
      </c>
      <c r="F152" s="2">
        <f>数据源!AY184</f>
        <v>2.5</v>
      </c>
      <c r="G152" s="2">
        <f>数据源!AZ184</f>
        <v>3.6999999999999998E-2</v>
      </c>
      <c r="H152" s="2">
        <f>数据源!BA184</f>
        <v>3.4357142857142857E-2</v>
      </c>
      <c r="I152" s="2">
        <f>数据源!BB184</f>
        <v>344</v>
      </c>
      <c r="J152" s="3">
        <f t="shared" si="98"/>
        <v>2</v>
      </c>
      <c r="K152" s="3">
        <f t="shared" si="99"/>
        <v>3</v>
      </c>
      <c r="L152" s="3" t="str">
        <f t="shared" si="100"/>
        <v>碎片</v>
      </c>
      <c r="M152" s="3">
        <f t="shared" ca="1" si="95"/>
        <v>52221</v>
      </c>
      <c r="N152" s="3" t="str">
        <f t="shared" ca="1" si="101"/>
        <v>11221,12221,13221,11311,12311,13311,51211,52211,53211,51221,52221</v>
      </c>
      <c r="O152" s="3" t="str">
        <f t="shared" si="104"/>
        <v>34,34,34,43,43,43,633,633,633,344,344</v>
      </c>
      <c r="P152" s="1" t="str">
        <f t="shared" si="105"/>
        <v>(1,1),(1,1),(1,1),(1,1),(1,1),(1,1),(2,4),(2,4),(2,4),(2,3),(2,3)</v>
      </c>
      <c r="Q152" s="3" t="str">
        <f>IF(D152="坦克碎片",VLOOKUP(C152,道具信息!$N$2:$O$291,2,FALSE)&amp;"碎片",VLOOKUP(C152,道具信息!$N$2:$O$291,2,FALSE))</f>
        <v>T2坦克碎片</v>
      </c>
      <c r="R152" s="3">
        <f t="shared" si="96"/>
        <v>2931</v>
      </c>
      <c r="S152" s="11">
        <f t="shared" si="97"/>
        <v>0.29499999999999998</v>
      </c>
      <c r="T152" s="3" t="str">
        <f>VLOOKUP(Q152,道具信息!$Q$3:$S$20,2,FALSE)</f>
        <v>CHEST_ITEM_TYPE_T2_SHARD</v>
      </c>
      <c r="U152" s="3" t="str">
        <f>IF(COUNTIF(U$142:U151,T152)=0,T152,"")</f>
        <v/>
      </c>
      <c r="V152" s="3" t="str">
        <f t="shared" si="106"/>
        <v>CHEST_ITEM_TYPE_T2_TANK,CHEST_ITEM_TYPE_T3_TANK,CHEST_ITEM_TYPE_T2_SHARD</v>
      </c>
      <c r="W152" s="13" t="str">
        <f t="shared" si="107"/>
        <v/>
      </c>
      <c r="X152" s="3" t="str">
        <f t="shared" si="108"/>
        <v/>
      </c>
      <c r="Y152" s="3" t="str">
        <f t="shared" si="109"/>
        <v>1.0%,1.3%,29.5%</v>
      </c>
    </row>
    <row r="153" spans="2:25" x14ac:dyDescent="0.3">
      <c r="B153" s="2">
        <f>数据源!AU185</f>
        <v>5</v>
      </c>
      <c r="C153" s="2" t="str">
        <f>数据源!AV185</f>
        <v>丘吉尔</v>
      </c>
      <c r="D153" s="2" t="str">
        <f>数据源!AW185</f>
        <v>坦克碎片</v>
      </c>
      <c r="E153" s="2">
        <f>数据源!AX185</f>
        <v>42</v>
      </c>
      <c r="F153" s="2">
        <f>数据源!AY185</f>
        <v>2.5</v>
      </c>
      <c r="G153" s="2">
        <f>数据源!AZ185</f>
        <v>3.6999999999999998E-2</v>
      </c>
      <c r="H153" s="2">
        <f>数据源!BA185</f>
        <v>3.4357142857142857E-2</v>
      </c>
      <c r="I153" s="2">
        <f>数据源!BB185</f>
        <v>344</v>
      </c>
      <c r="J153" s="3">
        <f t="shared" si="98"/>
        <v>2</v>
      </c>
      <c r="K153" s="3">
        <f t="shared" si="99"/>
        <v>3</v>
      </c>
      <c r="L153" s="3" t="str">
        <f t="shared" si="100"/>
        <v>碎片</v>
      </c>
      <c r="M153" s="3">
        <f t="shared" ca="1" si="95"/>
        <v>53221</v>
      </c>
      <c r="N153" s="3" t="str">
        <f t="shared" ca="1" si="101"/>
        <v>11221,12221,13221,11311,12311,13311,51211,52211,53211,51221,52221,53221</v>
      </c>
      <c r="O153" s="3" t="str">
        <f t="shared" si="104"/>
        <v>34,34,34,43,43,43,633,633,633,344,344,344</v>
      </c>
      <c r="P153" s="1" t="str">
        <f t="shared" si="105"/>
        <v>(1,1),(1,1),(1,1),(1,1),(1,1),(1,1),(2,4),(2,4),(2,4),(2,3),(2,3),(2,3)</v>
      </c>
      <c r="Q153" s="3" t="str">
        <f>IF(D153="坦克碎片",VLOOKUP(C153,道具信息!$N$2:$O$291,2,FALSE)&amp;"碎片",VLOOKUP(C153,道具信息!$N$2:$O$291,2,FALSE))</f>
        <v>T2坦克碎片</v>
      </c>
      <c r="R153" s="3">
        <f t="shared" si="96"/>
        <v>2931</v>
      </c>
      <c r="S153" s="11">
        <f t="shared" si="97"/>
        <v>0.29499999999999998</v>
      </c>
      <c r="T153" s="3" t="str">
        <f>VLOOKUP(Q153,道具信息!$Q$3:$S$20,2,FALSE)</f>
        <v>CHEST_ITEM_TYPE_T2_SHARD</v>
      </c>
      <c r="U153" s="3" t="str">
        <f>IF(COUNTIF(U$142:U152,T153)=0,T153,"")</f>
        <v/>
      </c>
      <c r="V153" s="3" t="str">
        <f t="shared" si="106"/>
        <v>CHEST_ITEM_TYPE_T2_TANK,CHEST_ITEM_TYPE_T3_TANK,CHEST_ITEM_TYPE_T2_SHARD</v>
      </c>
      <c r="W153" s="13" t="str">
        <f t="shared" si="107"/>
        <v/>
      </c>
      <c r="X153" s="3" t="str">
        <f t="shared" si="108"/>
        <v/>
      </c>
      <c r="Y153" s="3" t="str">
        <f t="shared" si="109"/>
        <v>1.0%,1.3%,29.5%</v>
      </c>
    </row>
    <row r="154" spans="2:25" x14ac:dyDescent="0.3">
      <c r="B154" s="2">
        <f>数据源!AU186</f>
        <v>5</v>
      </c>
      <c r="C154" s="2" t="str">
        <f>数据源!AV186</f>
        <v>35(t)</v>
      </c>
      <c r="D154" s="2" t="str">
        <f>数据源!AW186</f>
        <v>坦克碎片</v>
      </c>
      <c r="E154" s="2">
        <f>数据源!AX186</f>
        <v>50</v>
      </c>
      <c r="F154" s="2">
        <f>数据源!AY186</f>
        <v>2</v>
      </c>
      <c r="G154" s="2">
        <f>数据源!AZ186</f>
        <v>3.6999999999999998E-2</v>
      </c>
      <c r="H154" s="2">
        <f>数据源!BA186</f>
        <v>3.6074999999999996E-2</v>
      </c>
      <c r="I154" s="2">
        <f>数据源!BB186</f>
        <v>361</v>
      </c>
      <c r="J154" s="3">
        <f t="shared" si="98"/>
        <v>1</v>
      </c>
      <c r="K154" s="3">
        <f t="shared" si="99"/>
        <v>3</v>
      </c>
      <c r="L154" s="3" t="str">
        <f t="shared" si="100"/>
        <v>碎片</v>
      </c>
      <c r="M154" s="3">
        <f t="shared" ca="1" si="95"/>
        <v>51311</v>
      </c>
      <c r="N154" s="3" t="str">
        <f t="shared" ca="1" si="101"/>
        <v>11221,12221,13221,11311,12311,13311,51211,52211,53211,51221,52221,53221,51311</v>
      </c>
      <c r="O154" s="3" t="str">
        <f t="shared" si="104"/>
        <v>34,34,34,43,43,43,633,633,633,344,344,344,361</v>
      </c>
      <c r="P154" s="1" t="str">
        <f t="shared" si="105"/>
        <v>(1,1),(1,1),(1,1),(1,1),(1,1),(1,1),(2,4),(2,4),(2,4),(2,3),(2,3),(2,3),(1,3)</v>
      </c>
      <c r="Q154" s="3" t="str">
        <f>IF(D154="坦克碎片",VLOOKUP(C154,道具信息!$N$2:$O$291,2,FALSE)&amp;"碎片",VLOOKUP(C154,道具信息!$N$2:$O$291,2,FALSE))</f>
        <v>T3坦克碎片</v>
      </c>
      <c r="R154" s="3">
        <f t="shared" si="96"/>
        <v>2166</v>
      </c>
      <c r="S154" s="11">
        <f t="shared" si="97"/>
        <v>0.218</v>
      </c>
      <c r="T154" s="3" t="str">
        <f>VLOOKUP(Q154,道具信息!$Q$3:$S$20,2,FALSE)</f>
        <v>CHEST_ITEM_TYPE_T3_SHARD</v>
      </c>
      <c r="U154" s="3" t="str">
        <f>IF(COUNTIF(U$142:U153,T154)=0,T154,"")</f>
        <v>CHEST_ITEM_TYPE_T3_SHARD</v>
      </c>
      <c r="V154" s="3" t="str">
        <f t="shared" si="106"/>
        <v>CHEST_ITEM_TYPE_T2_TANK,CHEST_ITEM_TYPE_T3_TANK,CHEST_ITEM_TYPE_T2_SHARD,CHEST_ITEM_TYPE_T3_SHARD</v>
      </c>
      <c r="W154" s="13">
        <f t="shared" si="107"/>
        <v>0.218</v>
      </c>
      <c r="X154" s="3" t="str">
        <f t="shared" si="108"/>
        <v>21.8%</v>
      </c>
      <c r="Y154" s="3" t="str">
        <f t="shared" si="109"/>
        <v>1.0%,1.3%,29.5%,21.8%</v>
      </c>
    </row>
    <row r="155" spans="2:25" x14ac:dyDescent="0.3">
      <c r="B155" s="2">
        <f>数据源!AU187</f>
        <v>5</v>
      </c>
      <c r="C155" s="2" t="str">
        <f>数据源!AV187</f>
        <v>玛蒂尔达</v>
      </c>
      <c r="D155" s="2" t="str">
        <f>数据源!AW187</f>
        <v>坦克碎片</v>
      </c>
      <c r="E155" s="2">
        <f>数据源!AX187</f>
        <v>50</v>
      </c>
      <c r="F155" s="2">
        <f>数据源!AY187</f>
        <v>2</v>
      </c>
      <c r="G155" s="2">
        <f>数据源!AZ187</f>
        <v>3.6999999999999998E-2</v>
      </c>
      <c r="H155" s="2">
        <f>数据源!BA187</f>
        <v>3.6074999999999996E-2</v>
      </c>
      <c r="I155" s="2">
        <f>数据源!BB187</f>
        <v>361</v>
      </c>
      <c r="J155" s="3">
        <f t="shared" si="98"/>
        <v>1</v>
      </c>
      <c r="K155" s="3">
        <f t="shared" si="99"/>
        <v>3</v>
      </c>
      <c r="L155" s="3" t="str">
        <f t="shared" si="100"/>
        <v>碎片</v>
      </c>
      <c r="M155" s="3">
        <f t="shared" ca="1" si="95"/>
        <v>52311</v>
      </c>
      <c r="N155" s="3" t="str">
        <f t="shared" ca="1" si="101"/>
        <v>11221,12221,13221,11311,12311,13311,51211,52211,53211,51221,52221,53221,51311,52311</v>
      </c>
      <c r="O155" s="3" t="str">
        <f t="shared" si="104"/>
        <v>34,34,34,43,43,43,633,633,633,344,344,344,361,361</v>
      </c>
      <c r="P155" s="1" t="str">
        <f t="shared" si="105"/>
        <v>(1,1),(1,1),(1,1),(1,1),(1,1),(1,1),(2,4),(2,4),(2,4),(2,3),(2,3),(2,3),(1,3),(1,3)</v>
      </c>
      <c r="Q155" s="3" t="str">
        <f>IF(D155="坦克碎片",VLOOKUP(C155,道具信息!$N$2:$O$291,2,FALSE)&amp;"碎片",VLOOKUP(C155,道具信息!$N$2:$O$291,2,FALSE))</f>
        <v>T3坦克碎片</v>
      </c>
      <c r="R155" s="3">
        <f t="shared" si="96"/>
        <v>2166</v>
      </c>
      <c r="S155" s="11">
        <f t="shared" si="97"/>
        <v>0.218</v>
      </c>
      <c r="T155" s="3" t="str">
        <f>VLOOKUP(Q155,道具信息!$Q$3:$S$20,2,FALSE)</f>
        <v>CHEST_ITEM_TYPE_T3_SHARD</v>
      </c>
      <c r="U155" s="3" t="str">
        <f>IF(COUNTIF(U$142:U154,T155)=0,T155,"")</f>
        <v/>
      </c>
      <c r="V155" s="3" t="str">
        <f t="shared" si="106"/>
        <v>CHEST_ITEM_TYPE_T2_TANK,CHEST_ITEM_TYPE_T3_TANK,CHEST_ITEM_TYPE_T2_SHARD,CHEST_ITEM_TYPE_T3_SHARD</v>
      </c>
      <c r="W155" s="13" t="str">
        <f t="shared" si="107"/>
        <v/>
      </c>
      <c r="X155" s="3" t="str">
        <f t="shared" si="108"/>
        <v/>
      </c>
      <c r="Y155" s="3" t="str">
        <f t="shared" si="109"/>
        <v>1.0%,1.3%,29.5%,21.8%</v>
      </c>
    </row>
    <row r="156" spans="2:25" x14ac:dyDescent="0.3">
      <c r="B156" s="2">
        <f>数据源!AU188</f>
        <v>5</v>
      </c>
      <c r="C156" s="2" t="str">
        <f>数据源!AV188</f>
        <v>黑豹</v>
      </c>
      <c r="D156" s="2" t="str">
        <f>数据源!AW188</f>
        <v>坦克碎片</v>
      </c>
      <c r="E156" s="2">
        <f>数据源!AX188</f>
        <v>50</v>
      </c>
      <c r="F156" s="2">
        <f>数据源!AY188</f>
        <v>2</v>
      </c>
      <c r="G156" s="2">
        <f>数据源!AZ188</f>
        <v>3.6999999999999998E-2</v>
      </c>
      <c r="H156" s="2">
        <f>数据源!BA188</f>
        <v>3.6074999999999996E-2</v>
      </c>
      <c r="I156" s="2">
        <f>数据源!BB188</f>
        <v>361</v>
      </c>
      <c r="J156" s="3">
        <f t="shared" si="98"/>
        <v>1</v>
      </c>
      <c r="K156" s="3">
        <f t="shared" si="99"/>
        <v>3</v>
      </c>
      <c r="L156" s="3" t="str">
        <f t="shared" si="100"/>
        <v>碎片</v>
      </c>
      <c r="M156" s="3">
        <f t="shared" ca="1" si="95"/>
        <v>53311</v>
      </c>
      <c r="N156" s="3" t="str">
        <f t="shared" ca="1" si="101"/>
        <v>11221,12221,13221,11311,12311,13311,51211,52211,53211,51221,52221,53221,51311,52311,53311</v>
      </c>
      <c r="O156" s="3" t="str">
        <f t="shared" si="104"/>
        <v>34,34,34,43,43,43,633,633,633,344,344,344,361,361,361</v>
      </c>
      <c r="P156" s="1" t="str">
        <f t="shared" si="105"/>
        <v>(1,1),(1,1),(1,1),(1,1),(1,1),(1,1),(2,4),(2,4),(2,4),(2,3),(2,3),(2,3),(1,3),(1,3),(1,3)</v>
      </c>
      <c r="Q156" s="3" t="str">
        <f>IF(D156="坦克碎片",VLOOKUP(C156,道具信息!$N$2:$O$291,2,FALSE)&amp;"碎片",VLOOKUP(C156,道具信息!$N$2:$O$291,2,FALSE))</f>
        <v>T3坦克碎片</v>
      </c>
      <c r="R156" s="3">
        <f t="shared" si="96"/>
        <v>2166</v>
      </c>
      <c r="S156" s="11">
        <f t="shared" si="97"/>
        <v>0.218</v>
      </c>
      <c r="T156" s="3" t="str">
        <f>VLOOKUP(Q156,道具信息!$Q$3:$S$20,2,FALSE)</f>
        <v>CHEST_ITEM_TYPE_T3_SHARD</v>
      </c>
      <c r="U156" s="3" t="str">
        <f>IF(COUNTIF(U$142:U155,T156)=0,T156,"")</f>
        <v/>
      </c>
      <c r="V156" s="3" t="str">
        <f t="shared" si="106"/>
        <v>CHEST_ITEM_TYPE_T2_TANK,CHEST_ITEM_TYPE_T3_TANK,CHEST_ITEM_TYPE_T2_SHARD,CHEST_ITEM_TYPE_T3_SHARD</v>
      </c>
      <c r="W156" s="13" t="str">
        <f t="shared" si="107"/>
        <v/>
      </c>
      <c r="X156" s="3" t="str">
        <f t="shared" si="108"/>
        <v/>
      </c>
      <c r="Y156" s="3" t="str">
        <f t="shared" si="109"/>
        <v>1.0%,1.3%,29.5%,21.8%</v>
      </c>
    </row>
    <row r="157" spans="2:25" x14ac:dyDescent="0.3">
      <c r="B157" s="2">
        <f>数据源!AU189</f>
        <v>5</v>
      </c>
      <c r="C157" s="2" t="str">
        <f>数据源!AV189</f>
        <v>十字军</v>
      </c>
      <c r="D157" s="2" t="str">
        <f>数据源!AW189</f>
        <v>坦克碎片</v>
      </c>
      <c r="E157" s="2">
        <f>数据源!AX189</f>
        <v>66.666666666666657</v>
      </c>
      <c r="F157" s="2">
        <f>数据源!AY189</f>
        <v>1.5</v>
      </c>
      <c r="G157" s="2">
        <f>数据源!AZ189</f>
        <v>3.6999999999999998E-2</v>
      </c>
      <c r="H157" s="2">
        <f>数据源!BA189</f>
        <v>3.6075000000000003E-2</v>
      </c>
      <c r="I157" s="2">
        <f>数据源!BB189</f>
        <v>361</v>
      </c>
      <c r="J157" s="3">
        <f t="shared" si="98"/>
        <v>1</v>
      </c>
      <c r="K157" s="3">
        <f t="shared" si="99"/>
        <v>2</v>
      </c>
      <c r="L157" s="3" t="str">
        <f t="shared" si="100"/>
        <v>碎片</v>
      </c>
      <c r="M157" s="3">
        <f t="shared" ca="1" si="95"/>
        <v>51321</v>
      </c>
      <c r="N157" s="3" t="str">
        <f t="shared" ca="1" si="101"/>
        <v>11221,12221,13221,11311,12311,13311,51211,52211,53211,51221,52221,53221,51311,52311,53311,51321</v>
      </c>
      <c r="O157" s="3" t="str">
        <f t="shared" si="104"/>
        <v>34,34,34,43,43,43,633,633,633,344,344,344,361,361,361,361</v>
      </c>
      <c r="P157" s="1" t="str">
        <f t="shared" si="105"/>
        <v>(1,1),(1,1),(1,1),(1,1),(1,1),(1,1),(2,4),(2,4),(2,4),(2,3),(2,3),(2,3),(1,3),(1,3),(1,3),(1,2)</v>
      </c>
      <c r="Q157" s="3" t="str">
        <f>IF(D157="坦克碎片",VLOOKUP(C157,道具信息!$N$2:$O$291,2,FALSE)&amp;"碎片",VLOOKUP(C157,道具信息!$N$2:$O$291,2,FALSE))</f>
        <v>T3坦克碎片</v>
      </c>
      <c r="R157" s="3">
        <f t="shared" si="96"/>
        <v>2166</v>
      </c>
      <c r="S157" s="11">
        <f t="shared" si="97"/>
        <v>0.218</v>
      </c>
      <c r="T157" s="3" t="str">
        <f>VLOOKUP(Q157,道具信息!$Q$3:$S$20,2,FALSE)</f>
        <v>CHEST_ITEM_TYPE_T3_SHARD</v>
      </c>
      <c r="U157" s="3" t="str">
        <f>IF(COUNTIF(U$142:U156,T157)=0,T157,"")</f>
        <v/>
      </c>
      <c r="V157" s="3" t="str">
        <f t="shared" si="106"/>
        <v>CHEST_ITEM_TYPE_T2_TANK,CHEST_ITEM_TYPE_T3_TANK,CHEST_ITEM_TYPE_T2_SHARD,CHEST_ITEM_TYPE_T3_SHARD</v>
      </c>
      <c r="W157" s="13" t="str">
        <f t="shared" si="107"/>
        <v/>
      </c>
      <c r="X157" s="3" t="str">
        <f t="shared" si="108"/>
        <v/>
      </c>
      <c r="Y157" s="3" t="str">
        <f t="shared" si="109"/>
        <v>1.0%,1.3%,29.5%,21.8%</v>
      </c>
    </row>
    <row r="158" spans="2:25" x14ac:dyDescent="0.3">
      <c r="B158" s="2">
        <f>数据源!AU190</f>
        <v>5</v>
      </c>
      <c r="C158" s="2" t="str">
        <f>数据源!AV190</f>
        <v>谢尔曼</v>
      </c>
      <c r="D158" s="2" t="str">
        <f>数据源!AW190</f>
        <v>坦克碎片</v>
      </c>
      <c r="E158" s="2">
        <f>数据源!AX190</f>
        <v>66.666666666666657</v>
      </c>
      <c r="F158" s="2">
        <f>数据源!AY190</f>
        <v>1.5</v>
      </c>
      <c r="G158" s="2">
        <f>数据源!AZ190</f>
        <v>3.6999999999999998E-2</v>
      </c>
      <c r="H158" s="2">
        <f>数据源!BA190</f>
        <v>3.6075000000000003E-2</v>
      </c>
      <c r="I158" s="2">
        <f>数据源!BB190</f>
        <v>361</v>
      </c>
      <c r="J158" s="3">
        <f t="shared" si="98"/>
        <v>1</v>
      </c>
      <c r="K158" s="3">
        <f t="shared" si="99"/>
        <v>2</v>
      </c>
      <c r="L158" s="3" t="str">
        <f t="shared" si="100"/>
        <v>碎片</v>
      </c>
      <c r="M158" s="3">
        <f t="shared" ca="1" si="95"/>
        <v>52321</v>
      </c>
      <c r="N158" s="3" t="str">
        <f t="shared" ca="1" si="101"/>
        <v>11221,12221,13221,11311,12311,13311,51211,52211,53211,51221,52221,53221,51311,52311,53311,51321,52321</v>
      </c>
      <c r="O158" s="3" t="str">
        <f t="shared" si="104"/>
        <v>34,34,34,43,43,43,633,633,633,344,344,344,361,361,361,361,361</v>
      </c>
      <c r="P158" s="1" t="str">
        <f t="shared" si="105"/>
        <v>(1,1),(1,1),(1,1),(1,1),(1,1),(1,1),(2,4),(2,4),(2,4),(2,3),(2,3),(2,3),(1,3),(1,3),(1,3),(1,2),(1,2)</v>
      </c>
      <c r="Q158" s="3" t="str">
        <f>IF(D158="坦克碎片",VLOOKUP(C158,道具信息!$N$2:$O$291,2,FALSE)&amp;"碎片",VLOOKUP(C158,道具信息!$N$2:$O$291,2,FALSE))</f>
        <v>T3坦克碎片</v>
      </c>
      <c r="R158" s="3">
        <f t="shared" si="96"/>
        <v>2166</v>
      </c>
      <c r="S158" s="11">
        <f t="shared" si="97"/>
        <v>0.218</v>
      </c>
      <c r="T158" s="3" t="str">
        <f>VLOOKUP(Q158,道具信息!$Q$3:$S$20,2,FALSE)</f>
        <v>CHEST_ITEM_TYPE_T3_SHARD</v>
      </c>
      <c r="U158" s="3" t="str">
        <f>IF(COUNTIF(U$142:U157,T158)=0,T158,"")</f>
        <v/>
      </c>
      <c r="V158" s="3" t="str">
        <f t="shared" si="106"/>
        <v>CHEST_ITEM_TYPE_T2_TANK,CHEST_ITEM_TYPE_T3_TANK,CHEST_ITEM_TYPE_T2_SHARD,CHEST_ITEM_TYPE_T3_SHARD</v>
      </c>
      <c r="W158" s="13" t="str">
        <f t="shared" si="107"/>
        <v/>
      </c>
      <c r="X158" s="3" t="str">
        <f t="shared" si="108"/>
        <v/>
      </c>
      <c r="Y158" s="3" t="str">
        <f t="shared" si="109"/>
        <v>1.0%,1.3%,29.5%,21.8%</v>
      </c>
    </row>
    <row r="159" spans="2:25" x14ac:dyDescent="0.3">
      <c r="B159" s="2">
        <f>数据源!AU191</f>
        <v>5</v>
      </c>
      <c r="C159" s="2" t="str">
        <f>数据源!AV191</f>
        <v>虎式</v>
      </c>
      <c r="D159" s="2" t="str">
        <f>数据源!AW191</f>
        <v>坦克碎片</v>
      </c>
      <c r="E159" s="2">
        <f>数据源!AX191</f>
        <v>66.666666666666657</v>
      </c>
      <c r="F159" s="2">
        <f>数据源!AY191</f>
        <v>1.5</v>
      </c>
      <c r="G159" s="2">
        <f>数据源!AZ191</f>
        <v>3.6999999999999998E-2</v>
      </c>
      <c r="H159" s="2">
        <f>数据源!BA191</f>
        <v>3.6075000000000003E-2</v>
      </c>
      <c r="I159" s="2">
        <f>数据源!BB191</f>
        <v>361</v>
      </c>
      <c r="J159" s="3">
        <f t="shared" si="98"/>
        <v>1</v>
      </c>
      <c r="K159" s="3">
        <f t="shared" si="99"/>
        <v>2</v>
      </c>
      <c r="L159" s="3" t="str">
        <f t="shared" si="100"/>
        <v>碎片</v>
      </c>
      <c r="M159" s="3">
        <f t="shared" ca="1" si="95"/>
        <v>53321</v>
      </c>
      <c r="N159" s="3" t="str">
        <f t="shared" ca="1" si="101"/>
        <v>11221,12221,13221,11311,12311,13311,51211,52211,53211,51221,52221,53221,51311,52311,53311,51321,52321,53321</v>
      </c>
      <c r="O159" s="3" t="str">
        <f t="shared" si="104"/>
        <v>34,34,34,43,43,43,633,633,633,344,344,344,361,361,361,361,361,361</v>
      </c>
      <c r="P159" s="1" t="str">
        <f t="shared" si="105"/>
        <v>(1,1),(1,1),(1,1),(1,1),(1,1),(1,1),(2,4),(2,4),(2,4),(2,3),(2,3),(2,3),(1,3),(1,3),(1,3),(1,2),(1,2),(1,2)</v>
      </c>
      <c r="Q159" s="3" t="str">
        <f>IF(D159="坦克碎片",VLOOKUP(C159,道具信息!$N$2:$O$291,2,FALSE)&amp;"碎片",VLOOKUP(C159,道具信息!$N$2:$O$291,2,FALSE))</f>
        <v>T3坦克碎片</v>
      </c>
      <c r="R159" s="3">
        <f t="shared" si="96"/>
        <v>2166</v>
      </c>
      <c r="S159" s="11">
        <f t="shared" si="97"/>
        <v>0.218</v>
      </c>
      <c r="T159" s="3" t="str">
        <f>VLOOKUP(Q159,道具信息!$Q$3:$S$20,2,FALSE)</f>
        <v>CHEST_ITEM_TYPE_T3_SHARD</v>
      </c>
      <c r="U159" s="3" t="str">
        <f>IF(COUNTIF(U$142:U158,T159)=0,T159,"")</f>
        <v/>
      </c>
      <c r="V159" s="3" t="str">
        <f t="shared" si="106"/>
        <v>CHEST_ITEM_TYPE_T2_TANK,CHEST_ITEM_TYPE_T3_TANK,CHEST_ITEM_TYPE_T2_SHARD,CHEST_ITEM_TYPE_T3_SHARD</v>
      </c>
      <c r="W159" s="13" t="str">
        <f t="shared" si="107"/>
        <v/>
      </c>
      <c r="X159" s="3" t="str">
        <f t="shared" si="108"/>
        <v/>
      </c>
      <c r="Y159" s="3" t="str">
        <f t="shared" si="109"/>
        <v>1.0%,1.3%,29.5%,21.8%</v>
      </c>
    </row>
    <row r="160" spans="2:25" x14ac:dyDescent="0.3">
      <c r="B160" s="2">
        <f>数据源!AU192</f>
        <v>5</v>
      </c>
      <c r="C160" s="2" t="str">
        <f>数据源!AV192</f>
        <v>T1LP1</v>
      </c>
      <c r="D160" s="2" t="str">
        <f>数据源!AW192</f>
        <v>部件</v>
      </c>
      <c r="E160" s="2">
        <f>数据源!AX192</f>
        <v>30</v>
      </c>
      <c r="F160" s="2">
        <f>数据源!AY192</f>
        <v>1.5</v>
      </c>
      <c r="G160" s="2">
        <f>数据源!AZ192</f>
        <v>8.0000000000000002E-3</v>
      </c>
      <c r="H160" s="2">
        <f>数据源!BA192</f>
        <v>1.7333333333333336E-2</v>
      </c>
      <c r="I160" s="2">
        <f>数据源!BB192</f>
        <v>173</v>
      </c>
      <c r="J160" s="3">
        <f t="shared" si="98"/>
        <v>1</v>
      </c>
      <c r="K160" s="3">
        <f t="shared" si="99"/>
        <v>2</v>
      </c>
      <c r="L160" s="3" t="str">
        <f t="shared" si="100"/>
        <v>部件</v>
      </c>
      <c r="M160" s="3">
        <f t="shared" ca="1" si="95"/>
        <v>91001</v>
      </c>
      <c r="N160" s="3" t="str">
        <f t="shared" ca="1" si="101"/>
        <v>11221,12221,13221,11311,12311,13311,51211,52211,53211,51221,52221,53221,51311,52311,53311,51321,52321,53321,91001</v>
      </c>
      <c r="O160" s="3" t="str">
        <f t="shared" si="104"/>
        <v>34,34,34,43,43,43,633,633,633,344,344,344,361,361,361,361,361,361,173</v>
      </c>
      <c r="P160" s="1" t="str">
        <f t="shared" si="105"/>
        <v>(1,1),(1,1),(1,1),(1,1),(1,1),(1,1),(2,4),(2,4),(2,4),(2,3),(2,3),(2,3),(1,3),(1,3),(1,3),(1,2),(1,2),(1,2),(1,2)</v>
      </c>
      <c r="Q160" s="3" t="str">
        <f>IF(D160="坦克碎片",VLOOKUP(C160,道具信息!$N$2:$O$291,2,FALSE)&amp;"碎片",VLOOKUP(C160,道具信息!$N$2:$O$291,2,FALSE))</f>
        <v>T1部件</v>
      </c>
      <c r="R160" s="3">
        <f t="shared" si="96"/>
        <v>2946</v>
      </c>
      <c r="S160" s="11">
        <f t="shared" si="97"/>
        <v>0.29599999999999999</v>
      </c>
      <c r="T160" s="3" t="str">
        <f>VLOOKUP(Q160,道具信息!$Q$3:$S$20,2,FALSE)</f>
        <v>CHEST_ITEM_TYPE_T1_PART</v>
      </c>
      <c r="U160" s="3" t="str">
        <f>IF(COUNTIF(U$142:U159,T160)=0,T160,"")</f>
        <v>CHEST_ITEM_TYPE_T1_PART</v>
      </c>
      <c r="V160" s="3" t="str">
        <f t="shared" si="106"/>
        <v>CHEST_ITEM_TYPE_T2_TANK,CHEST_ITEM_TYPE_T3_TANK,CHEST_ITEM_TYPE_T2_SHARD,CHEST_ITEM_TYPE_T3_SHARD,CHEST_ITEM_TYPE_T1_PART</v>
      </c>
      <c r="W160" s="13">
        <f t="shared" si="107"/>
        <v>0.29599999999999999</v>
      </c>
      <c r="X160" s="3" t="str">
        <f t="shared" si="108"/>
        <v>29.6%</v>
      </c>
      <c r="Y160" s="3" t="str">
        <f t="shared" si="109"/>
        <v>1.0%,1.3%,29.5%,21.8%,29.6%</v>
      </c>
    </row>
    <row r="161" spans="2:25" x14ac:dyDescent="0.3">
      <c r="B161" s="2">
        <f>数据源!AU193</f>
        <v>5</v>
      </c>
      <c r="C161" s="2" t="str">
        <f>数据源!AV193</f>
        <v>T1LP3</v>
      </c>
      <c r="D161" s="2" t="str">
        <f>数据源!AW193</f>
        <v>部件</v>
      </c>
      <c r="E161" s="2">
        <f>数据源!AX193</f>
        <v>30</v>
      </c>
      <c r="F161" s="2">
        <f>数据源!AY193</f>
        <v>1.5</v>
      </c>
      <c r="G161" s="2">
        <f>数据源!AZ193</f>
        <v>8.0000000000000002E-3</v>
      </c>
      <c r="H161" s="2">
        <f>数据源!BA193</f>
        <v>1.7333333333333336E-2</v>
      </c>
      <c r="I161" s="2">
        <f>数据源!BB193</f>
        <v>173</v>
      </c>
      <c r="J161" s="3">
        <f t="shared" si="98"/>
        <v>1</v>
      </c>
      <c r="K161" s="3">
        <f t="shared" si="99"/>
        <v>2</v>
      </c>
      <c r="L161" s="3" t="str">
        <f t="shared" si="100"/>
        <v>部件</v>
      </c>
      <c r="M161" s="3">
        <f t="shared" ca="1" si="95"/>
        <v>91003</v>
      </c>
      <c r="N161" s="3" t="str">
        <f t="shared" ca="1" si="101"/>
        <v>11221,12221,13221,11311,12311,13311,51211,52211,53211,51221,52221,53221,51311,52311,53311,51321,52321,53321,91001,91003</v>
      </c>
      <c r="O161" s="3" t="str">
        <f t="shared" si="104"/>
        <v>34,34,34,43,43,43,633,633,633,344,344,344,361,361,361,361,361,361,173,173</v>
      </c>
      <c r="P161" s="1" t="str">
        <f t="shared" si="105"/>
        <v>(1,1),(1,1),(1,1),(1,1),(1,1),(1,1),(2,4),(2,4),(2,4),(2,3),(2,3),(2,3),(1,3),(1,3),(1,3),(1,2),(1,2),(1,2),(1,2),(1,2)</v>
      </c>
      <c r="Q161" s="3" t="str">
        <f>IF(D161="坦克碎片",VLOOKUP(C161,道具信息!$N$2:$O$291,2,FALSE)&amp;"碎片",VLOOKUP(C161,道具信息!$N$2:$O$291,2,FALSE))</f>
        <v>T1部件</v>
      </c>
      <c r="R161" s="3">
        <f t="shared" si="96"/>
        <v>2946</v>
      </c>
      <c r="S161" s="11">
        <f t="shared" si="97"/>
        <v>0.29599999999999999</v>
      </c>
      <c r="T161" s="3" t="str">
        <f>VLOOKUP(Q161,道具信息!$Q$3:$S$20,2,FALSE)</f>
        <v>CHEST_ITEM_TYPE_T1_PART</v>
      </c>
      <c r="U161" s="3" t="str">
        <f>IF(COUNTIF(U$142:U160,T161)=0,T161,"")</f>
        <v/>
      </c>
      <c r="V161" s="3" t="str">
        <f t="shared" si="106"/>
        <v>CHEST_ITEM_TYPE_T2_TANK,CHEST_ITEM_TYPE_T3_TANK,CHEST_ITEM_TYPE_T2_SHARD,CHEST_ITEM_TYPE_T3_SHARD,CHEST_ITEM_TYPE_T1_PART</v>
      </c>
      <c r="W161" s="13" t="str">
        <f t="shared" si="107"/>
        <v/>
      </c>
      <c r="X161" s="3" t="str">
        <f t="shared" si="108"/>
        <v/>
      </c>
      <c r="Y161" s="3" t="str">
        <f t="shared" si="109"/>
        <v>1.0%,1.3%,29.5%,21.8%,29.6%</v>
      </c>
    </row>
    <row r="162" spans="2:25" x14ac:dyDescent="0.3">
      <c r="B162" s="2">
        <f>数据源!AU194</f>
        <v>5</v>
      </c>
      <c r="C162" s="2" t="str">
        <f>数据源!AV194</f>
        <v>T1LP5</v>
      </c>
      <c r="D162" s="2" t="str">
        <f>数据源!AW194</f>
        <v>部件</v>
      </c>
      <c r="E162" s="2">
        <f>数据源!AX194</f>
        <v>30</v>
      </c>
      <c r="F162" s="2">
        <f>数据源!AY194</f>
        <v>1.5</v>
      </c>
      <c r="G162" s="2">
        <f>数据源!AZ194</f>
        <v>8.0000000000000002E-3</v>
      </c>
      <c r="H162" s="2">
        <f>数据源!BA194</f>
        <v>1.7333333333333336E-2</v>
      </c>
      <c r="I162" s="2">
        <f>数据源!BB194</f>
        <v>173</v>
      </c>
      <c r="J162" s="3">
        <f t="shared" si="98"/>
        <v>1</v>
      </c>
      <c r="K162" s="3">
        <f t="shared" si="99"/>
        <v>2</v>
      </c>
      <c r="L162" s="3" t="str">
        <f t="shared" si="100"/>
        <v>部件</v>
      </c>
      <c r="M162" s="3">
        <f t="shared" ca="1" si="95"/>
        <v>91005</v>
      </c>
      <c r="N162" s="3" t="str">
        <f t="shared" ca="1" si="101"/>
        <v>11221,12221,13221,11311,12311,13311,51211,52211,53211,51221,52221,53221,51311,52311,53311,51321,52321,53321,91001,91003,91005</v>
      </c>
      <c r="O162" s="3" t="str">
        <f t="shared" si="104"/>
        <v>34,34,34,43,43,43,633,633,633,344,344,344,361,361,361,361,361,361,173,173,173</v>
      </c>
      <c r="P162" s="1" t="str">
        <f t="shared" si="105"/>
        <v>(1,1),(1,1),(1,1),(1,1),(1,1),(1,1),(2,4),(2,4),(2,4),(2,3),(2,3),(2,3),(1,3),(1,3),(1,3),(1,2),(1,2),(1,2),(1,2),(1,2),(1,2)</v>
      </c>
      <c r="Q162" s="3" t="str">
        <f>IF(D162="坦克碎片",VLOOKUP(C162,道具信息!$N$2:$O$291,2,FALSE)&amp;"碎片",VLOOKUP(C162,道具信息!$N$2:$O$291,2,FALSE))</f>
        <v>T1部件</v>
      </c>
      <c r="R162" s="3">
        <f t="shared" si="96"/>
        <v>2946</v>
      </c>
      <c r="S162" s="11">
        <f t="shared" si="97"/>
        <v>0.29599999999999999</v>
      </c>
      <c r="T162" s="3" t="str">
        <f>VLOOKUP(Q162,道具信息!$Q$3:$S$20,2,FALSE)</f>
        <v>CHEST_ITEM_TYPE_T1_PART</v>
      </c>
      <c r="U162" s="3" t="str">
        <f>IF(COUNTIF(U$142:U161,T162)=0,T162,"")</f>
        <v/>
      </c>
      <c r="V162" s="3" t="str">
        <f t="shared" si="106"/>
        <v>CHEST_ITEM_TYPE_T2_TANK,CHEST_ITEM_TYPE_T3_TANK,CHEST_ITEM_TYPE_T2_SHARD,CHEST_ITEM_TYPE_T3_SHARD,CHEST_ITEM_TYPE_T1_PART</v>
      </c>
      <c r="W162" s="13" t="str">
        <f t="shared" si="107"/>
        <v/>
      </c>
      <c r="X162" s="3" t="str">
        <f t="shared" si="108"/>
        <v/>
      </c>
      <c r="Y162" s="3" t="str">
        <f t="shared" si="109"/>
        <v>1.0%,1.3%,29.5%,21.8%,29.6%</v>
      </c>
    </row>
    <row r="163" spans="2:25" x14ac:dyDescent="0.3">
      <c r="B163" s="2">
        <f>数据源!AU195</f>
        <v>5</v>
      </c>
      <c r="C163" s="2" t="str">
        <f>数据源!AV195</f>
        <v>T1MP1</v>
      </c>
      <c r="D163" s="2" t="str">
        <f>数据源!AW195</f>
        <v>部件</v>
      </c>
      <c r="E163" s="2">
        <f>数据源!AX195</f>
        <v>30</v>
      </c>
      <c r="F163" s="2">
        <f>数据源!AY195</f>
        <v>1.5</v>
      </c>
      <c r="G163" s="2">
        <f>数据源!AZ195</f>
        <v>8.0000000000000002E-3</v>
      </c>
      <c r="H163" s="2">
        <f>数据源!BA195</f>
        <v>1.7333333333333336E-2</v>
      </c>
      <c r="I163" s="2">
        <f>数据源!BB195</f>
        <v>173</v>
      </c>
      <c r="J163" s="3">
        <f t="shared" si="98"/>
        <v>1</v>
      </c>
      <c r="K163" s="3">
        <f t="shared" si="99"/>
        <v>2</v>
      </c>
      <c r="L163" s="3" t="str">
        <f t="shared" si="100"/>
        <v>部件</v>
      </c>
      <c r="M163" s="3">
        <f t="shared" ca="1" si="95"/>
        <v>91101</v>
      </c>
      <c r="N163" s="3" t="str">
        <f t="shared" ca="1" si="101"/>
        <v>11221,12221,13221,11311,12311,13311,51211,52211,53211,51221,52221,53221,51311,52311,53311,51321,52321,53321,91001,91003,91005,91101</v>
      </c>
      <c r="O163" s="3" t="str">
        <f t="shared" si="104"/>
        <v>34,34,34,43,43,43,633,633,633,344,344,344,361,361,361,361,361,361,173,173,173,173</v>
      </c>
      <c r="P163" s="1" t="str">
        <f t="shared" si="105"/>
        <v>(1,1),(1,1),(1,1),(1,1),(1,1),(1,1),(2,4),(2,4),(2,4),(2,3),(2,3),(2,3),(1,3),(1,3),(1,3),(1,2),(1,2),(1,2),(1,2),(1,2),(1,2),(1,2)</v>
      </c>
      <c r="Q163" s="3" t="str">
        <f>IF(D163="坦克碎片",VLOOKUP(C163,道具信息!$N$2:$O$291,2,FALSE)&amp;"碎片",VLOOKUP(C163,道具信息!$N$2:$O$291,2,FALSE))</f>
        <v>T1部件</v>
      </c>
      <c r="R163" s="3">
        <f t="shared" si="96"/>
        <v>2946</v>
      </c>
      <c r="S163" s="11">
        <f t="shared" si="97"/>
        <v>0.29599999999999999</v>
      </c>
      <c r="T163" s="3" t="str">
        <f>VLOOKUP(Q163,道具信息!$Q$3:$S$20,2,FALSE)</f>
        <v>CHEST_ITEM_TYPE_T1_PART</v>
      </c>
      <c r="U163" s="3" t="str">
        <f>IF(COUNTIF(U$142:U162,T163)=0,T163,"")</f>
        <v/>
      </c>
      <c r="V163" s="3" t="str">
        <f t="shared" si="106"/>
        <v>CHEST_ITEM_TYPE_T2_TANK,CHEST_ITEM_TYPE_T3_TANK,CHEST_ITEM_TYPE_T2_SHARD,CHEST_ITEM_TYPE_T3_SHARD,CHEST_ITEM_TYPE_T1_PART</v>
      </c>
      <c r="W163" s="13" t="str">
        <f t="shared" si="107"/>
        <v/>
      </c>
      <c r="X163" s="3" t="str">
        <f t="shared" si="108"/>
        <v/>
      </c>
      <c r="Y163" s="3" t="str">
        <f t="shared" si="109"/>
        <v>1.0%,1.3%,29.5%,21.8%,29.6%</v>
      </c>
    </row>
    <row r="164" spans="2:25" x14ac:dyDescent="0.3">
      <c r="B164" s="2">
        <f>数据源!AU196</f>
        <v>5</v>
      </c>
      <c r="C164" s="2" t="str">
        <f>数据源!AV196</f>
        <v>T1MP3</v>
      </c>
      <c r="D164" s="2" t="str">
        <f>数据源!AW196</f>
        <v>部件</v>
      </c>
      <c r="E164" s="2">
        <f>数据源!AX196</f>
        <v>30</v>
      </c>
      <c r="F164" s="2">
        <f>数据源!AY196</f>
        <v>1.5</v>
      </c>
      <c r="G164" s="2">
        <f>数据源!AZ196</f>
        <v>8.0000000000000002E-3</v>
      </c>
      <c r="H164" s="2">
        <f>数据源!BA196</f>
        <v>1.7333333333333336E-2</v>
      </c>
      <c r="I164" s="2">
        <f>数据源!BB196</f>
        <v>173</v>
      </c>
      <c r="J164" s="3">
        <f t="shared" si="98"/>
        <v>1</v>
      </c>
      <c r="K164" s="3">
        <f t="shared" si="99"/>
        <v>2</v>
      </c>
      <c r="L164" s="3" t="str">
        <f t="shared" si="100"/>
        <v>部件</v>
      </c>
      <c r="M164" s="3">
        <f t="shared" ca="1" si="95"/>
        <v>91103</v>
      </c>
      <c r="N164" s="3" t="str">
        <f t="shared" ca="1" si="101"/>
        <v>11221,12221,13221,11311,12311,13311,51211,52211,53211,51221,52221,53221,51311,52311,53311,51321,52321,53321,91001,91003,91005,91101,91103</v>
      </c>
      <c r="O164" s="3" t="str">
        <f t="shared" si="104"/>
        <v>34,34,34,43,43,43,633,633,633,344,344,344,361,361,361,361,361,361,173,173,173,173,173</v>
      </c>
      <c r="P164" s="1" t="str">
        <f t="shared" si="105"/>
        <v>(1,1),(1,1),(1,1),(1,1),(1,1),(1,1),(2,4),(2,4),(2,4),(2,3),(2,3),(2,3),(1,3),(1,3),(1,3),(1,2),(1,2),(1,2),(1,2),(1,2),(1,2),(1,2),(1,2)</v>
      </c>
      <c r="Q164" s="3" t="str">
        <f>IF(D164="坦克碎片",VLOOKUP(C164,道具信息!$N$2:$O$291,2,FALSE)&amp;"碎片",VLOOKUP(C164,道具信息!$N$2:$O$291,2,FALSE))</f>
        <v>T1部件</v>
      </c>
      <c r="R164" s="3">
        <f t="shared" si="96"/>
        <v>2946</v>
      </c>
      <c r="S164" s="11">
        <f t="shared" si="97"/>
        <v>0.29599999999999999</v>
      </c>
      <c r="T164" s="3" t="str">
        <f>VLOOKUP(Q164,道具信息!$Q$3:$S$20,2,FALSE)</f>
        <v>CHEST_ITEM_TYPE_T1_PART</v>
      </c>
      <c r="U164" s="3" t="str">
        <f>IF(COUNTIF(U$142:U163,T164)=0,T164,"")</f>
        <v/>
      </c>
      <c r="V164" s="3" t="str">
        <f t="shared" si="106"/>
        <v>CHEST_ITEM_TYPE_T2_TANK,CHEST_ITEM_TYPE_T3_TANK,CHEST_ITEM_TYPE_T2_SHARD,CHEST_ITEM_TYPE_T3_SHARD,CHEST_ITEM_TYPE_T1_PART</v>
      </c>
      <c r="W164" s="13" t="str">
        <f t="shared" si="107"/>
        <v/>
      </c>
      <c r="X164" s="3" t="str">
        <f t="shared" si="108"/>
        <v/>
      </c>
      <c r="Y164" s="3" t="str">
        <f t="shared" si="109"/>
        <v>1.0%,1.3%,29.5%,21.8%,29.6%</v>
      </c>
    </row>
    <row r="165" spans="2:25" x14ac:dyDescent="0.3">
      <c r="B165" s="2">
        <f>数据源!AU197</f>
        <v>5</v>
      </c>
      <c r="C165" s="2" t="str">
        <f>数据源!AV197</f>
        <v>T1MP5</v>
      </c>
      <c r="D165" s="2" t="str">
        <f>数据源!AW197</f>
        <v>部件</v>
      </c>
      <c r="E165" s="2">
        <f>数据源!AX197</f>
        <v>30</v>
      </c>
      <c r="F165" s="2">
        <f>数据源!AY197</f>
        <v>1.5</v>
      </c>
      <c r="G165" s="2">
        <f>数据源!AZ197</f>
        <v>8.0000000000000002E-3</v>
      </c>
      <c r="H165" s="2">
        <f>数据源!BA197</f>
        <v>1.7333333333333336E-2</v>
      </c>
      <c r="I165" s="2">
        <f>数据源!BB197</f>
        <v>173</v>
      </c>
      <c r="J165" s="3">
        <f t="shared" si="98"/>
        <v>1</v>
      </c>
      <c r="K165" s="3">
        <f t="shared" si="99"/>
        <v>2</v>
      </c>
      <c r="L165" s="3" t="str">
        <f t="shared" si="100"/>
        <v>部件</v>
      </c>
      <c r="M165" s="3">
        <f t="shared" ca="1" si="95"/>
        <v>91105</v>
      </c>
      <c r="N165" s="3" t="str">
        <f t="shared" ca="1" si="101"/>
        <v>11221,12221,13221,11311,12311,13311,51211,52211,53211,51221,52221,53221,51311,52311,53311,51321,52321,53321,91001,91003,91005,91101,91103,91105</v>
      </c>
      <c r="O165" s="3" t="str">
        <f t="shared" si="104"/>
        <v>34,34,34,43,43,43,633,633,633,344,344,344,361,361,361,361,361,361,173,173,173,173,173,173</v>
      </c>
      <c r="P165" s="1" t="str">
        <f t="shared" si="105"/>
        <v>(1,1),(1,1),(1,1),(1,1),(1,1),(1,1),(2,4),(2,4),(2,4),(2,3),(2,3),(2,3),(1,3),(1,3),(1,3),(1,2),(1,2),(1,2),(1,2),(1,2),(1,2),(1,2),(1,2),(1,2)</v>
      </c>
      <c r="Q165" s="3" t="str">
        <f>IF(D165="坦克碎片",VLOOKUP(C165,道具信息!$N$2:$O$291,2,FALSE)&amp;"碎片",VLOOKUP(C165,道具信息!$N$2:$O$291,2,FALSE))</f>
        <v>T1部件</v>
      </c>
      <c r="R165" s="3">
        <f t="shared" si="96"/>
        <v>2946</v>
      </c>
      <c r="S165" s="11">
        <f t="shared" si="97"/>
        <v>0.29599999999999999</v>
      </c>
      <c r="T165" s="3" t="str">
        <f>VLOOKUP(Q165,道具信息!$Q$3:$S$20,2,FALSE)</f>
        <v>CHEST_ITEM_TYPE_T1_PART</v>
      </c>
      <c r="U165" s="3" t="str">
        <f>IF(COUNTIF(U$142:U164,T165)=0,T165,"")</f>
        <v/>
      </c>
      <c r="V165" s="3" t="str">
        <f t="shared" si="106"/>
        <v>CHEST_ITEM_TYPE_T2_TANK,CHEST_ITEM_TYPE_T3_TANK,CHEST_ITEM_TYPE_T2_SHARD,CHEST_ITEM_TYPE_T3_SHARD,CHEST_ITEM_TYPE_T1_PART</v>
      </c>
      <c r="W165" s="13" t="str">
        <f t="shared" si="107"/>
        <v/>
      </c>
      <c r="X165" s="3" t="str">
        <f t="shared" si="108"/>
        <v/>
      </c>
      <c r="Y165" s="3" t="str">
        <f t="shared" si="109"/>
        <v>1.0%,1.3%,29.5%,21.8%,29.6%</v>
      </c>
    </row>
    <row r="166" spans="2:25" x14ac:dyDescent="0.3">
      <c r="B166" s="2">
        <f>数据源!AU198</f>
        <v>5</v>
      </c>
      <c r="C166" s="2" t="str">
        <f>数据源!AV198</f>
        <v>T1HP1</v>
      </c>
      <c r="D166" s="2" t="str">
        <f>数据源!AW198</f>
        <v>部件</v>
      </c>
      <c r="E166" s="2">
        <f>数据源!AX198</f>
        <v>30</v>
      </c>
      <c r="F166" s="2">
        <f>数据源!AY198</f>
        <v>1.5</v>
      </c>
      <c r="G166" s="2">
        <f>数据源!AZ198</f>
        <v>8.0000000000000002E-3</v>
      </c>
      <c r="H166" s="2">
        <f>数据源!BA198</f>
        <v>1.7333333333333336E-2</v>
      </c>
      <c r="I166" s="2">
        <f>数据源!BB198</f>
        <v>173</v>
      </c>
      <c r="J166" s="3">
        <f t="shared" si="98"/>
        <v>1</v>
      </c>
      <c r="K166" s="3">
        <f t="shared" si="99"/>
        <v>2</v>
      </c>
      <c r="L166" s="3" t="str">
        <f t="shared" si="100"/>
        <v>部件</v>
      </c>
      <c r="M166" s="3">
        <f t="shared" ca="1" si="95"/>
        <v>91201</v>
      </c>
      <c r="N166" s="3" t="str">
        <f t="shared" ca="1" si="101"/>
        <v>11221,12221,13221,11311,12311,13311,51211,52211,53211,51221,52221,53221,51311,52311,53311,51321,52321,53321,91001,91003,91005,91101,91103,91105,91201</v>
      </c>
      <c r="O166" s="3" t="str">
        <f t="shared" si="104"/>
        <v>34,34,34,43,43,43,633,633,633,344,344,344,361,361,361,361,361,361,173,173,173,173,173,173,173</v>
      </c>
      <c r="P166" s="1" t="str">
        <f t="shared" si="105"/>
        <v>(1,1),(1,1),(1,1),(1,1),(1,1),(1,1),(2,4),(2,4),(2,4),(2,3),(2,3),(2,3),(1,3),(1,3),(1,3),(1,2),(1,2),(1,2),(1,2),(1,2),(1,2),(1,2),(1,2),(1,2),(1,2)</v>
      </c>
      <c r="Q166" s="3" t="str">
        <f>IF(D166="坦克碎片",VLOOKUP(C166,道具信息!$N$2:$O$291,2,FALSE)&amp;"碎片",VLOOKUP(C166,道具信息!$N$2:$O$291,2,FALSE))</f>
        <v>T1部件</v>
      </c>
      <c r="R166" s="3">
        <f t="shared" si="96"/>
        <v>2946</v>
      </c>
      <c r="S166" s="11">
        <f t="shared" si="97"/>
        <v>0.29599999999999999</v>
      </c>
      <c r="T166" s="3" t="str">
        <f>VLOOKUP(Q166,道具信息!$Q$3:$S$20,2,FALSE)</f>
        <v>CHEST_ITEM_TYPE_T1_PART</v>
      </c>
      <c r="U166" s="3" t="str">
        <f>IF(COUNTIF(U$142:U165,T166)=0,T166,"")</f>
        <v/>
      </c>
      <c r="V166" s="3" t="str">
        <f t="shared" si="106"/>
        <v>CHEST_ITEM_TYPE_T2_TANK,CHEST_ITEM_TYPE_T3_TANK,CHEST_ITEM_TYPE_T2_SHARD,CHEST_ITEM_TYPE_T3_SHARD,CHEST_ITEM_TYPE_T1_PART</v>
      </c>
      <c r="W166" s="13" t="str">
        <f t="shared" si="107"/>
        <v/>
      </c>
      <c r="X166" s="3" t="str">
        <f t="shared" si="108"/>
        <v/>
      </c>
      <c r="Y166" s="3" t="str">
        <f t="shared" si="109"/>
        <v>1.0%,1.3%,29.5%,21.8%,29.6%</v>
      </c>
    </row>
    <row r="167" spans="2:25" x14ac:dyDescent="0.3">
      <c r="B167" s="2">
        <f>数据源!AU199</f>
        <v>5</v>
      </c>
      <c r="C167" s="2" t="str">
        <f>数据源!AV199</f>
        <v>T1HP3</v>
      </c>
      <c r="D167" s="2" t="str">
        <f>数据源!AW199</f>
        <v>部件</v>
      </c>
      <c r="E167" s="2">
        <f>数据源!AX199</f>
        <v>30</v>
      </c>
      <c r="F167" s="2">
        <f>数据源!AY199</f>
        <v>1.5</v>
      </c>
      <c r="G167" s="2">
        <f>数据源!AZ199</f>
        <v>8.0000000000000002E-3</v>
      </c>
      <c r="H167" s="2">
        <f>数据源!BA199</f>
        <v>1.7333333333333336E-2</v>
      </c>
      <c r="I167" s="2">
        <f>数据源!BB199</f>
        <v>173</v>
      </c>
      <c r="J167" s="3">
        <f t="shared" si="98"/>
        <v>1</v>
      </c>
      <c r="K167" s="3">
        <f t="shared" si="99"/>
        <v>2</v>
      </c>
      <c r="L167" s="3" t="str">
        <f t="shared" si="100"/>
        <v>部件</v>
      </c>
      <c r="M167" s="3">
        <f t="shared" ca="1" si="95"/>
        <v>91203</v>
      </c>
      <c r="N167" s="3" t="str">
        <f t="shared" ca="1" si="101"/>
        <v>11221,12221,13221,11311,12311,13311,51211,52211,53211,51221,52221,53221,51311,52311,53311,51321,52321,53321,91001,91003,91005,91101,91103,91105,91201,91203</v>
      </c>
      <c r="O167" s="3" t="str">
        <f t="shared" si="104"/>
        <v>34,34,34,43,43,43,633,633,633,344,344,344,361,361,361,361,361,361,173,173,173,173,173,173,173,173</v>
      </c>
      <c r="P167" s="1" t="str">
        <f t="shared" si="105"/>
        <v>(1,1),(1,1),(1,1),(1,1),(1,1),(1,1),(2,4),(2,4),(2,4),(2,3),(2,3),(2,3),(1,3),(1,3),(1,3),(1,2),(1,2),(1,2),(1,2),(1,2),(1,2),(1,2),(1,2),(1,2),(1,2),(1,2)</v>
      </c>
      <c r="Q167" s="3" t="str">
        <f>IF(D167="坦克碎片",VLOOKUP(C167,道具信息!$N$2:$O$291,2,FALSE)&amp;"碎片",VLOOKUP(C167,道具信息!$N$2:$O$291,2,FALSE))</f>
        <v>T1部件</v>
      </c>
      <c r="R167" s="3">
        <f t="shared" si="96"/>
        <v>2946</v>
      </c>
      <c r="S167" s="11">
        <f t="shared" si="97"/>
        <v>0.29599999999999999</v>
      </c>
      <c r="T167" s="3" t="str">
        <f>VLOOKUP(Q167,道具信息!$Q$3:$S$20,2,FALSE)</f>
        <v>CHEST_ITEM_TYPE_T1_PART</v>
      </c>
      <c r="U167" s="3" t="str">
        <f>IF(COUNTIF(U$142:U166,T167)=0,T167,"")</f>
        <v/>
      </c>
      <c r="V167" s="3" t="str">
        <f t="shared" si="106"/>
        <v>CHEST_ITEM_TYPE_T2_TANK,CHEST_ITEM_TYPE_T3_TANK,CHEST_ITEM_TYPE_T2_SHARD,CHEST_ITEM_TYPE_T3_SHARD,CHEST_ITEM_TYPE_T1_PART</v>
      </c>
      <c r="W167" s="13" t="str">
        <f t="shared" si="107"/>
        <v/>
      </c>
      <c r="X167" s="3" t="str">
        <f t="shared" si="108"/>
        <v/>
      </c>
      <c r="Y167" s="3" t="str">
        <f t="shared" si="109"/>
        <v>1.0%,1.3%,29.5%,21.8%,29.6%</v>
      </c>
    </row>
    <row r="168" spans="2:25" x14ac:dyDescent="0.3">
      <c r="B168" s="2">
        <f>数据源!AU200</f>
        <v>5</v>
      </c>
      <c r="C168" s="2" t="str">
        <f>数据源!AV200</f>
        <v>T1HP5</v>
      </c>
      <c r="D168" s="2" t="str">
        <f>数据源!AW200</f>
        <v>部件</v>
      </c>
      <c r="E168" s="2">
        <f>数据源!AX200</f>
        <v>30</v>
      </c>
      <c r="F168" s="2">
        <f>数据源!AY200</f>
        <v>1.5</v>
      </c>
      <c r="G168" s="2">
        <f>数据源!AZ200</f>
        <v>8.0000000000000002E-3</v>
      </c>
      <c r="H168" s="2">
        <f>数据源!BA200</f>
        <v>1.7333333333333336E-2</v>
      </c>
      <c r="I168" s="2">
        <f>数据源!BB200</f>
        <v>173</v>
      </c>
      <c r="J168" s="3">
        <f t="shared" si="98"/>
        <v>1</v>
      </c>
      <c r="K168" s="3">
        <f t="shared" si="99"/>
        <v>2</v>
      </c>
      <c r="L168" s="3" t="str">
        <f t="shared" si="100"/>
        <v>部件</v>
      </c>
      <c r="M168" s="3">
        <f t="shared" ca="1" si="95"/>
        <v>91205</v>
      </c>
      <c r="N168" s="3" t="str">
        <f t="shared" ca="1" si="101"/>
        <v>11221,12221,13221,11311,12311,13311,51211,52211,53211,51221,52221,53221,51311,52311,53311,51321,52321,53321,91001,91003,91005,91101,91103,91105,91201,91203,91205</v>
      </c>
      <c r="O168" s="3" t="str">
        <f t="shared" si="104"/>
        <v>34,34,34,43,43,43,633,633,633,344,344,344,361,361,361,361,361,361,173,173,173,173,173,173,173,173,173</v>
      </c>
      <c r="P168" s="1" t="str">
        <f t="shared" si="105"/>
        <v>(1,1),(1,1),(1,1),(1,1),(1,1),(1,1),(2,4),(2,4),(2,4),(2,3),(2,3),(2,3),(1,3),(1,3),(1,3),(1,2),(1,2),(1,2),(1,2),(1,2),(1,2),(1,2),(1,2),(1,2),(1,2),(1,2),(1,2)</v>
      </c>
      <c r="Q168" s="3" t="str">
        <f>IF(D168="坦克碎片",VLOOKUP(C168,道具信息!$N$2:$O$291,2,FALSE)&amp;"碎片",VLOOKUP(C168,道具信息!$N$2:$O$291,2,FALSE))</f>
        <v>T1部件</v>
      </c>
      <c r="R168" s="3">
        <f t="shared" si="96"/>
        <v>2946</v>
      </c>
      <c r="S168" s="11">
        <f t="shared" si="97"/>
        <v>0.29599999999999999</v>
      </c>
      <c r="T168" s="3" t="str">
        <f>VLOOKUP(Q168,道具信息!$Q$3:$S$20,2,FALSE)</f>
        <v>CHEST_ITEM_TYPE_T1_PART</v>
      </c>
      <c r="U168" s="3" t="str">
        <f>IF(COUNTIF(U$142:U167,T168)=0,T168,"")</f>
        <v/>
      </c>
      <c r="V168" s="3" t="str">
        <f t="shared" si="106"/>
        <v>CHEST_ITEM_TYPE_T2_TANK,CHEST_ITEM_TYPE_T3_TANK,CHEST_ITEM_TYPE_T2_SHARD,CHEST_ITEM_TYPE_T3_SHARD,CHEST_ITEM_TYPE_T1_PART</v>
      </c>
      <c r="W168" s="13" t="str">
        <f t="shared" si="107"/>
        <v/>
      </c>
      <c r="X168" s="3" t="str">
        <f t="shared" si="108"/>
        <v/>
      </c>
      <c r="Y168" s="3" t="str">
        <f t="shared" si="109"/>
        <v>1.0%,1.3%,29.5%,21.8%,29.6%</v>
      </c>
    </row>
    <row r="169" spans="2:25" x14ac:dyDescent="0.3">
      <c r="B169" s="2">
        <f>数据源!AU201</f>
        <v>5</v>
      </c>
      <c r="C169" s="2" t="str">
        <f>数据源!AV201</f>
        <v>T1LP2</v>
      </c>
      <c r="D169" s="2" t="str">
        <f>数据源!AW201</f>
        <v>部件</v>
      </c>
      <c r="E169" s="2">
        <f>数据源!AX201</f>
        <v>30</v>
      </c>
      <c r="F169" s="2">
        <f>数据源!AY201</f>
        <v>1.5</v>
      </c>
      <c r="G169" s="2">
        <f>数据源!AZ201</f>
        <v>8.0000000000000002E-3</v>
      </c>
      <c r="H169" s="2">
        <f>数据源!BA201</f>
        <v>1.7333333333333336E-2</v>
      </c>
      <c r="I169" s="2">
        <f>数据源!BB201</f>
        <v>173</v>
      </c>
      <c r="J169" s="3">
        <f t="shared" si="98"/>
        <v>1</v>
      </c>
      <c r="K169" s="3">
        <f t="shared" si="99"/>
        <v>2</v>
      </c>
      <c r="L169" s="3" t="str">
        <f t="shared" si="100"/>
        <v>部件</v>
      </c>
      <c r="M169" s="3">
        <f t="shared" ca="1" si="95"/>
        <v>91002</v>
      </c>
      <c r="N169" s="3" t="str">
        <f t="shared" ca="1" si="101"/>
        <v>11221,12221,13221,11311,12311,13311,51211,52211,53211,51221,52221,53221,51311,52311,53311,51321,52321,53321,91001,91003,91005,91101,91103,91105,91201,91203,91205,91002</v>
      </c>
      <c r="O169" s="3" t="str">
        <f t="shared" si="104"/>
        <v>34,34,34,43,43,43,633,633,633,344,344,344,361,361,361,361,361,361,173,173,173,173,173,173,173,173,173,173</v>
      </c>
      <c r="P169" s="1" t="str">
        <f t="shared" si="105"/>
        <v>(1,1),(1,1),(1,1),(1,1),(1,1),(1,1),(2,4),(2,4),(2,4),(2,3),(2,3),(2,3),(1,3),(1,3),(1,3),(1,2),(1,2),(1,2),(1,2),(1,2),(1,2),(1,2),(1,2),(1,2),(1,2),(1,2),(1,2),(1,2)</v>
      </c>
      <c r="Q169" s="3" t="str">
        <f>IF(D169="坦克碎片",VLOOKUP(C169,道具信息!$N$2:$O$291,2,FALSE)&amp;"碎片",VLOOKUP(C169,道具信息!$N$2:$O$291,2,FALSE))</f>
        <v>T1部件</v>
      </c>
      <c r="R169" s="3">
        <f t="shared" si="96"/>
        <v>2946</v>
      </c>
      <c r="S169" s="11">
        <f t="shared" si="97"/>
        <v>0.29599999999999999</v>
      </c>
      <c r="T169" s="3" t="str">
        <f>VLOOKUP(Q169,道具信息!$Q$3:$S$20,2,FALSE)</f>
        <v>CHEST_ITEM_TYPE_T1_PART</v>
      </c>
      <c r="U169" s="3" t="str">
        <f>IF(COUNTIF(U$142:U168,T169)=0,T169,"")</f>
        <v/>
      </c>
      <c r="V169" s="3" t="str">
        <f t="shared" si="106"/>
        <v>CHEST_ITEM_TYPE_T2_TANK,CHEST_ITEM_TYPE_T3_TANK,CHEST_ITEM_TYPE_T2_SHARD,CHEST_ITEM_TYPE_T3_SHARD,CHEST_ITEM_TYPE_T1_PART</v>
      </c>
      <c r="W169" s="13" t="str">
        <f t="shared" si="107"/>
        <v/>
      </c>
      <c r="X169" s="3" t="str">
        <f t="shared" si="108"/>
        <v/>
      </c>
      <c r="Y169" s="3" t="str">
        <f t="shared" si="109"/>
        <v>1.0%,1.3%,29.5%,21.8%,29.6%</v>
      </c>
    </row>
    <row r="170" spans="2:25" x14ac:dyDescent="0.3">
      <c r="B170" s="2">
        <f>数据源!AU202</f>
        <v>5</v>
      </c>
      <c r="C170" s="2" t="str">
        <f>数据源!AV202</f>
        <v>T1LP4</v>
      </c>
      <c r="D170" s="2" t="str">
        <f>数据源!AW202</f>
        <v>部件</v>
      </c>
      <c r="E170" s="2">
        <f>数据源!AX202</f>
        <v>30</v>
      </c>
      <c r="F170" s="2">
        <f>数据源!AY202</f>
        <v>1.5</v>
      </c>
      <c r="G170" s="2">
        <f>数据源!AZ202</f>
        <v>7.0000000000000001E-3</v>
      </c>
      <c r="H170" s="2">
        <f>数据源!BA202</f>
        <v>1.5166666666666667E-2</v>
      </c>
      <c r="I170" s="2">
        <f>数据源!BB202</f>
        <v>152</v>
      </c>
      <c r="J170" s="3">
        <f t="shared" si="98"/>
        <v>1</v>
      </c>
      <c r="K170" s="3">
        <f t="shared" si="99"/>
        <v>2</v>
      </c>
      <c r="L170" s="3" t="str">
        <f t="shared" si="100"/>
        <v>部件</v>
      </c>
      <c r="M170" s="3">
        <f t="shared" ca="1" si="95"/>
        <v>91004</v>
      </c>
      <c r="N170" s="3" t="str">
        <f t="shared" ca="1" si="101"/>
        <v>11221,12221,13221,11311,12311,13311,51211,52211,53211,51221,52221,53221,51311,52311,53311,51321,52321,53321,91001,91003,91005,91101,91103,91105,91201,91203,91205,91002,91004</v>
      </c>
      <c r="O170" s="3" t="str">
        <f t="shared" si="104"/>
        <v>34,34,34,43,43,43,633,633,633,344,344,344,361,361,361,361,361,361,173,173,173,173,173,173,173,173,173,173,152</v>
      </c>
      <c r="P170" s="1" t="str">
        <f t="shared" si="105"/>
        <v>(1,1),(1,1),(1,1),(1,1),(1,1),(1,1),(2,4),(2,4),(2,4),(2,3),(2,3),(2,3),(1,3),(1,3),(1,3),(1,2),(1,2),(1,2),(1,2),(1,2),(1,2),(1,2),(1,2),(1,2),(1,2),(1,2),(1,2),(1,2),(1,2)</v>
      </c>
      <c r="Q170" s="3" t="str">
        <f>IF(D170="坦克碎片",VLOOKUP(C170,道具信息!$N$2:$O$291,2,FALSE)&amp;"碎片",VLOOKUP(C170,道具信息!$N$2:$O$291,2,FALSE))</f>
        <v>T1部件</v>
      </c>
      <c r="R170" s="3">
        <f t="shared" si="96"/>
        <v>2946</v>
      </c>
      <c r="S170" s="11">
        <f t="shared" si="97"/>
        <v>0.29599999999999999</v>
      </c>
      <c r="T170" s="3" t="str">
        <f>VLOOKUP(Q170,道具信息!$Q$3:$S$20,2,FALSE)</f>
        <v>CHEST_ITEM_TYPE_T1_PART</v>
      </c>
      <c r="U170" s="3" t="str">
        <f>IF(COUNTIF(U$142:U169,T170)=0,T170,"")</f>
        <v/>
      </c>
      <c r="V170" s="3" t="str">
        <f t="shared" si="106"/>
        <v>CHEST_ITEM_TYPE_T2_TANK,CHEST_ITEM_TYPE_T3_TANK,CHEST_ITEM_TYPE_T2_SHARD,CHEST_ITEM_TYPE_T3_SHARD,CHEST_ITEM_TYPE_T1_PART</v>
      </c>
      <c r="W170" s="13" t="str">
        <f t="shared" si="107"/>
        <v/>
      </c>
      <c r="X170" s="3" t="str">
        <f t="shared" si="108"/>
        <v/>
      </c>
      <c r="Y170" s="3" t="str">
        <f t="shared" si="109"/>
        <v>1.0%,1.3%,29.5%,21.8%,29.6%</v>
      </c>
    </row>
    <row r="171" spans="2:25" x14ac:dyDescent="0.3">
      <c r="B171" s="2">
        <f>数据源!AU203</f>
        <v>5</v>
      </c>
      <c r="C171" s="2" t="str">
        <f>数据源!AV203</f>
        <v>T1LP6</v>
      </c>
      <c r="D171" s="2" t="str">
        <f>数据源!AW203</f>
        <v>部件</v>
      </c>
      <c r="E171" s="2">
        <f>数据源!AX203</f>
        <v>30</v>
      </c>
      <c r="F171" s="2">
        <f>数据源!AY203</f>
        <v>1.5</v>
      </c>
      <c r="G171" s="2">
        <f>数据源!AZ203</f>
        <v>7.0000000000000001E-3</v>
      </c>
      <c r="H171" s="2">
        <f>数据源!BA203</f>
        <v>1.5166666666666667E-2</v>
      </c>
      <c r="I171" s="2">
        <f>数据源!BB203</f>
        <v>152</v>
      </c>
      <c r="J171" s="3">
        <f t="shared" si="98"/>
        <v>1</v>
      </c>
      <c r="K171" s="3">
        <f t="shared" si="99"/>
        <v>2</v>
      </c>
      <c r="L171" s="3" t="str">
        <f t="shared" si="100"/>
        <v>部件</v>
      </c>
      <c r="M171" s="3">
        <f t="shared" ca="1" si="95"/>
        <v>91006</v>
      </c>
      <c r="N171" s="3" t="str">
        <f t="shared" ca="1" si="101"/>
        <v>11221,12221,13221,11311,12311,13311,51211,52211,53211,51221,52221,53221,51311,52311,53311,51321,52321,53321,91001,91003,91005,91101,91103,91105,91201,91203,91205,91002,91004,91006</v>
      </c>
      <c r="O171" s="3" t="str">
        <f t="shared" si="104"/>
        <v>34,34,34,43,43,43,633,633,633,344,344,344,361,361,361,361,361,361,173,173,173,173,173,173,173,173,173,173,152,152</v>
      </c>
      <c r="P171" s="1" t="str">
        <f t="shared" si="105"/>
        <v>(1,1),(1,1),(1,1),(1,1),(1,1),(1,1),(2,4),(2,4),(2,4),(2,3),(2,3),(2,3),(1,3),(1,3),(1,3),(1,2),(1,2),(1,2),(1,2),(1,2),(1,2),(1,2),(1,2),(1,2),(1,2),(1,2),(1,2),(1,2),(1,2),(1,2)</v>
      </c>
      <c r="Q171" s="3" t="str">
        <f>IF(D171="坦克碎片",VLOOKUP(C171,道具信息!$N$2:$O$291,2,FALSE)&amp;"碎片",VLOOKUP(C171,道具信息!$N$2:$O$291,2,FALSE))</f>
        <v>T1部件</v>
      </c>
      <c r="R171" s="3">
        <f t="shared" si="96"/>
        <v>2946</v>
      </c>
      <c r="S171" s="11">
        <f t="shared" si="97"/>
        <v>0.29599999999999999</v>
      </c>
      <c r="T171" s="3" t="str">
        <f>VLOOKUP(Q171,道具信息!$Q$3:$S$20,2,FALSE)</f>
        <v>CHEST_ITEM_TYPE_T1_PART</v>
      </c>
      <c r="U171" s="3" t="str">
        <f>IF(COUNTIF(U$142:U170,T171)=0,T171,"")</f>
        <v/>
      </c>
      <c r="V171" s="3" t="str">
        <f t="shared" si="106"/>
        <v>CHEST_ITEM_TYPE_T2_TANK,CHEST_ITEM_TYPE_T3_TANK,CHEST_ITEM_TYPE_T2_SHARD,CHEST_ITEM_TYPE_T3_SHARD,CHEST_ITEM_TYPE_T1_PART</v>
      </c>
      <c r="W171" s="13" t="str">
        <f t="shared" si="107"/>
        <v/>
      </c>
      <c r="X171" s="3" t="str">
        <f t="shared" si="108"/>
        <v/>
      </c>
      <c r="Y171" s="3" t="str">
        <f t="shared" si="109"/>
        <v>1.0%,1.3%,29.5%,21.8%,29.6%</v>
      </c>
    </row>
    <row r="172" spans="2:25" x14ac:dyDescent="0.3">
      <c r="B172" s="2">
        <f>数据源!AU204</f>
        <v>5</v>
      </c>
      <c r="C172" s="2" t="str">
        <f>数据源!AV204</f>
        <v>T1MP2</v>
      </c>
      <c r="D172" s="2" t="str">
        <f>数据源!AW204</f>
        <v>部件</v>
      </c>
      <c r="E172" s="2">
        <f>数据源!AX204</f>
        <v>30</v>
      </c>
      <c r="F172" s="2">
        <f>数据源!AY204</f>
        <v>1.5</v>
      </c>
      <c r="G172" s="2">
        <f>数据源!AZ204</f>
        <v>7.0000000000000001E-3</v>
      </c>
      <c r="H172" s="2">
        <f>数据源!BA204</f>
        <v>1.5166666666666667E-2</v>
      </c>
      <c r="I172" s="2">
        <f>数据源!BB204</f>
        <v>152</v>
      </c>
      <c r="J172" s="3">
        <f>ROUNDUP(IF(F172&gt;1,F172-ROUNDDOWN(SQRT(F172),0),F172),0)</f>
        <v>1</v>
      </c>
      <c r="K172" s="3">
        <f>F172*2-J172</f>
        <v>2</v>
      </c>
      <c r="L172" s="3" t="str">
        <f t="shared" si="100"/>
        <v>部件</v>
      </c>
      <c r="M172" s="3">
        <f t="shared" ca="1" si="95"/>
        <v>91102</v>
      </c>
      <c r="N172" s="3" t="str">
        <f t="shared" ca="1" si="101"/>
        <v>11221,12221,13221,11311,12311,13311,51211,52211,53211,51221,52221,53221,51311,52311,53311,51321,52321,53321,91001,91003,91005,91101,91103,91105,91201,91203,91205,91002,91004,91006,91102</v>
      </c>
      <c r="O172" s="3" t="str">
        <f t="shared" si="104"/>
        <v>34,34,34,43,43,43,633,633,633,344,344,344,361,361,361,361,361,361,173,173,173,173,173,173,173,173,173,173,152,152,152</v>
      </c>
      <c r="P172" s="1" t="str">
        <f t="shared" si="105"/>
        <v>(1,1),(1,1),(1,1),(1,1),(1,1),(1,1),(2,4),(2,4),(2,4),(2,3),(2,3),(2,3),(1,3),(1,3),(1,3),(1,2),(1,2),(1,2),(1,2),(1,2),(1,2),(1,2),(1,2),(1,2),(1,2),(1,2),(1,2),(1,2),(1,2),(1,2),(1,2)</v>
      </c>
      <c r="Q172" s="3" t="str">
        <f>IF(D172="坦克碎片",VLOOKUP(C172,道具信息!$N$2:$O$291,2,FALSE)&amp;"碎片",VLOOKUP(C172,道具信息!$N$2:$O$291,2,FALSE))</f>
        <v>T1部件</v>
      </c>
      <c r="R172" s="3">
        <f t="shared" si="96"/>
        <v>2946</v>
      </c>
      <c r="S172" s="11">
        <f t="shared" si="97"/>
        <v>0.29599999999999999</v>
      </c>
      <c r="T172" s="3" t="str">
        <f>VLOOKUP(Q172,道具信息!$Q$3:$S$20,2,FALSE)</f>
        <v>CHEST_ITEM_TYPE_T1_PART</v>
      </c>
      <c r="U172" s="3" t="str">
        <f>IF(COUNTIF(U$142:U171,T172)=0,T172,"")</f>
        <v/>
      </c>
      <c r="V172" s="3" t="str">
        <f t="shared" si="106"/>
        <v>CHEST_ITEM_TYPE_T2_TANK,CHEST_ITEM_TYPE_T3_TANK,CHEST_ITEM_TYPE_T2_SHARD,CHEST_ITEM_TYPE_T3_SHARD,CHEST_ITEM_TYPE_T1_PART</v>
      </c>
      <c r="W172" s="13" t="str">
        <f t="shared" si="107"/>
        <v/>
      </c>
      <c r="X172" s="3" t="str">
        <f t="shared" si="108"/>
        <v/>
      </c>
      <c r="Y172" s="3" t="str">
        <f t="shared" si="109"/>
        <v>1.0%,1.3%,29.5%,21.8%,29.6%</v>
      </c>
    </row>
    <row r="173" spans="2:25" x14ac:dyDescent="0.3">
      <c r="B173" s="2">
        <f>数据源!AU205</f>
        <v>5</v>
      </c>
      <c r="C173" s="2" t="str">
        <f>数据源!AV205</f>
        <v>T1MP4</v>
      </c>
      <c r="D173" s="2" t="str">
        <f>数据源!AW205</f>
        <v>部件</v>
      </c>
      <c r="E173" s="2">
        <f>数据源!AX205</f>
        <v>30</v>
      </c>
      <c r="F173" s="2">
        <f>数据源!AY205</f>
        <v>1.5</v>
      </c>
      <c r="G173" s="2">
        <f>数据源!AZ205</f>
        <v>7.0000000000000001E-3</v>
      </c>
      <c r="H173" s="2">
        <f>数据源!BA205</f>
        <v>1.5166666666666667E-2</v>
      </c>
      <c r="I173" s="2">
        <f>数据源!BB205</f>
        <v>152</v>
      </c>
      <c r="J173" s="3">
        <f t="shared" ref="J173:J186" si="110">ROUNDUP(IF(F173&gt;1,F173-ROUNDDOWN(SQRT(F173),0),F173),0)</f>
        <v>1</v>
      </c>
      <c r="K173" s="3">
        <f t="shared" ref="K173:K186" si="111">F173*2-J173</f>
        <v>2</v>
      </c>
      <c r="L173" s="3" t="str">
        <f t="shared" si="100"/>
        <v>部件</v>
      </c>
      <c r="M173" s="3">
        <f t="shared" ca="1" si="95"/>
        <v>91104</v>
      </c>
      <c r="N173" s="3" t="str">
        <f t="shared" ca="1" si="101"/>
        <v>11221,12221,13221,11311,12311,13311,51211,52211,53211,51221,52221,53221,51311,52311,53311,51321,52321,53321,91001,91003,91005,91101,91103,91105,91201,91203,91205,91002,91004,91006,91102,91104</v>
      </c>
      <c r="O173" s="3" t="str">
        <f t="shared" si="104"/>
        <v>34,34,34,43,43,43,633,633,633,344,344,344,361,361,361,361,361,361,173,173,173,173,173,173,173,173,173,173,152,152,152,152</v>
      </c>
      <c r="P173" s="1" t="str">
        <f t="shared" si="105"/>
        <v>(1,1),(1,1),(1,1),(1,1),(1,1),(1,1),(2,4),(2,4),(2,4),(2,3),(2,3),(2,3),(1,3),(1,3),(1,3),(1,2),(1,2),(1,2),(1,2),(1,2),(1,2),(1,2),(1,2),(1,2),(1,2),(1,2),(1,2),(1,2),(1,2),(1,2),(1,2),(1,2)</v>
      </c>
      <c r="Q173" s="3" t="str">
        <f>IF(D173="坦克碎片",VLOOKUP(C173,道具信息!$N$2:$O$291,2,FALSE)&amp;"碎片",VLOOKUP(C173,道具信息!$N$2:$O$291,2,FALSE))</f>
        <v>T1部件</v>
      </c>
      <c r="R173" s="3">
        <f t="shared" si="96"/>
        <v>2946</v>
      </c>
      <c r="S173" s="11">
        <f t="shared" si="97"/>
        <v>0.29599999999999999</v>
      </c>
      <c r="T173" s="3" t="str">
        <f>VLOOKUP(Q173,道具信息!$Q$3:$S$20,2,FALSE)</f>
        <v>CHEST_ITEM_TYPE_T1_PART</v>
      </c>
      <c r="U173" s="3" t="str">
        <f>IF(COUNTIF(U$142:U172,T173)=0,T173,"")</f>
        <v/>
      </c>
      <c r="V173" s="3" t="str">
        <f t="shared" si="106"/>
        <v>CHEST_ITEM_TYPE_T2_TANK,CHEST_ITEM_TYPE_T3_TANK,CHEST_ITEM_TYPE_T2_SHARD,CHEST_ITEM_TYPE_T3_SHARD,CHEST_ITEM_TYPE_T1_PART</v>
      </c>
      <c r="W173" s="13" t="str">
        <f t="shared" si="107"/>
        <v/>
      </c>
      <c r="X173" s="3" t="str">
        <f t="shared" si="108"/>
        <v/>
      </c>
      <c r="Y173" s="3" t="str">
        <f t="shared" si="109"/>
        <v>1.0%,1.3%,29.5%,21.8%,29.6%</v>
      </c>
    </row>
    <row r="174" spans="2:25" x14ac:dyDescent="0.3">
      <c r="B174" s="2">
        <f>数据源!AU206</f>
        <v>5</v>
      </c>
      <c r="C174" s="2" t="str">
        <f>数据源!AV206</f>
        <v>T1MP6</v>
      </c>
      <c r="D174" s="2" t="str">
        <f>数据源!AW206</f>
        <v>部件</v>
      </c>
      <c r="E174" s="2">
        <f>数据源!AX206</f>
        <v>30</v>
      </c>
      <c r="F174" s="2">
        <f>数据源!AY206</f>
        <v>1.5</v>
      </c>
      <c r="G174" s="2">
        <f>数据源!AZ206</f>
        <v>7.0000000000000001E-3</v>
      </c>
      <c r="H174" s="2">
        <f>数据源!BA206</f>
        <v>1.5166666666666667E-2</v>
      </c>
      <c r="I174" s="2">
        <f>数据源!BB206</f>
        <v>152</v>
      </c>
      <c r="J174" s="3">
        <f t="shared" si="110"/>
        <v>1</v>
      </c>
      <c r="K174" s="3">
        <f t="shared" si="111"/>
        <v>2</v>
      </c>
      <c r="L174" s="3" t="str">
        <f t="shared" si="100"/>
        <v>部件</v>
      </c>
      <c r="M174" s="3">
        <f t="shared" ca="1" si="95"/>
        <v>91106</v>
      </c>
      <c r="N174" s="3" t="str">
        <f t="shared" ca="1" si="101"/>
        <v>11221,12221,13221,11311,12311,13311,51211,52211,53211,51221,52221,53221,51311,52311,53311,51321,52321,53321,91001,91003,91005,91101,91103,91105,91201,91203,91205,91002,91004,91006,91102,91104,91106</v>
      </c>
      <c r="O174" s="3" t="str">
        <f t="shared" si="104"/>
        <v>34,34,34,43,43,43,633,633,633,344,344,344,361,361,361,361,361,361,173,173,173,173,173,173,173,173,173,173,152,152,152,152,152</v>
      </c>
      <c r="P174" s="1" t="str">
        <f t="shared" si="105"/>
        <v>(1,1),(1,1),(1,1),(1,1),(1,1),(1,1),(2,4),(2,4),(2,4),(2,3),(2,3),(2,3),(1,3),(1,3),(1,3),(1,2),(1,2),(1,2),(1,2),(1,2),(1,2),(1,2),(1,2),(1,2),(1,2),(1,2),(1,2),(1,2),(1,2),(1,2),(1,2),(1,2),(1,2)</v>
      </c>
      <c r="Q174" s="3" t="str">
        <f>IF(D174="坦克碎片",VLOOKUP(C174,道具信息!$N$2:$O$291,2,FALSE)&amp;"碎片",VLOOKUP(C174,道具信息!$N$2:$O$291,2,FALSE))</f>
        <v>T1部件</v>
      </c>
      <c r="R174" s="3">
        <f t="shared" ref="R174:R195" si="112">SUMIFS(I:I,Q:Q,Q174,B:B,B174)</f>
        <v>2946</v>
      </c>
      <c r="S174" s="11">
        <f t="shared" ref="S174:S195" si="113">ROUND(R174/SUMIF(B:B,B174,I:I),3)</f>
        <v>0.29599999999999999</v>
      </c>
      <c r="T174" s="3" t="str">
        <f>VLOOKUP(Q174,道具信息!$Q$3:$S$20,2,FALSE)</f>
        <v>CHEST_ITEM_TYPE_T1_PART</v>
      </c>
      <c r="U174" s="3" t="str">
        <f>IF(COUNTIF(U$142:U173,T174)=0,T174,"")</f>
        <v/>
      </c>
      <c r="V174" s="3" t="str">
        <f t="shared" si="106"/>
        <v>CHEST_ITEM_TYPE_T2_TANK,CHEST_ITEM_TYPE_T3_TANK,CHEST_ITEM_TYPE_T2_SHARD,CHEST_ITEM_TYPE_T3_SHARD,CHEST_ITEM_TYPE_T1_PART</v>
      </c>
      <c r="W174" s="13" t="str">
        <f t="shared" si="107"/>
        <v/>
      </c>
      <c r="X174" s="3" t="str">
        <f t="shared" si="108"/>
        <v/>
      </c>
      <c r="Y174" s="3" t="str">
        <f t="shared" si="109"/>
        <v>1.0%,1.3%,29.5%,21.8%,29.6%</v>
      </c>
    </row>
    <row r="175" spans="2:25" x14ac:dyDescent="0.3">
      <c r="B175" s="2">
        <f>数据源!AU207</f>
        <v>5</v>
      </c>
      <c r="C175" s="2" t="str">
        <f>数据源!AV207</f>
        <v>T1HP2</v>
      </c>
      <c r="D175" s="2" t="str">
        <f>数据源!AW207</f>
        <v>部件</v>
      </c>
      <c r="E175" s="2">
        <f>数据源!AX207</f>
        <v>30</v>
      </c>
      <c r="F175" s="2">
        <f>数据源!AY207</f>
        <v>1.5</v>
      </c>
      <c r="G175" s="2">
        <f>数据源!AZ207</f>
        <v>7.0000000000000001E-3</v>
      </c>
      <c r="H175" s="2">
        <f>数据源!BA207</f>
        <v>1.5166666666666667E-2</v>
      </c>
      <c r="I175" s="2">
        <f>数据源!BB207</f>
        <v>152</v>
      </c>
      <c r="J175" s="3">
        <f t="shared" si="110"/>
        <v>1</v>
      </c>
      <c r="K175" s="3">
        <f t="shared" si="111"/>
        <v>2</v>
      </c>
      <c r="L175" s="3" t="str">
        <f t="shared" si="100"/>
        <v>部件</v>
      </c>
      <c r="M175" s="3">
        <f t="shared" ca="1" si="95"/>
        <v>91202</v>
      </c>
      <c r="N175" s="3" t="str">
        <f t="shared" ca="1" si="101"/>
        <v>11221,12221,13221,11311,12311,13311,51211,52211,53211,51221,52221,53221,51311,52311,53311,51321,52321,53321,91001,91003,91005,91101,91103,91105,91201,91203,91205,91002,91004,91006,91102,91104,91106,91202</v>
      </c>
      <c r="O175" s="3" t="str">
        <f t="shared" si="104"/>
        <v>34,34,34,43,43,43,633,633,633,344,344,344,361,361,361,361,361,361,173,173,173,173,173,173,173,173,173,173,152,152,152,152,152,152</v>
      </c>
      <c r="P175" s="1" t="str">
        <f t="shared" si="105"/>
        <v>(1,1),(1,1),(1,1),(1,1),(1,1),(1,1),(2,4),(2,4),(2,4),(2,3),(2,3),(2,3),(1,3),(1,3),(1,3),(1,2),(1,2),(1,2),(1,2),(1,2),(1,2),(1,2),(1,2),(1,2),(1,2),(1,2),(1,2),(1,2),(1,2),(1,2),(1,2),(1,2),(1,2),(1,2)</v>
      </c>
      <c r="Q175" s="3" t="str">
        <f>IF(D175="坦克碎片",VLOOKUP(C175,道具信息!$N$2:$O$291,2,FALSE)&amp;"碎片",VLOOKUP(C175,道具信息!$N$2:$O$291,2,FALSE))</f>
        <v>T1部件</v>
      </c>
      <c r="R175" s="3">
        <f t="shared" si="112"/>
        <v>2946</v>
      </c>
      <c r="S175" s="11">
        <f t="shared" si="113"/>
        <v>0.29599999999999999</v>
      </c>
      <c r="T175" s="3" t="str">
        <f>VLOOKUP(Q175,道具信息!$Q$3:$S$20,2,FALSE)</f>
        <v>CHEST_ITEM_TYPE_T1_PART</v>
      </c>
      <c r="U175" s="3" t="str">
        <f>IF(COUNTIF(U$142:U174,T175)=0,T175,"")</f>
        <v/>
      </c>
      <c r="V175" s="3" t="str">
        <f t="shared" si="106"/>
        <v>CHEST_ITEM_TYPE_T2_TANK,CHEST_ITEM_TYPE_T3_TANK,CHEST_ITEM_TYPE_T2_SHARD,CHEST_ITEM_TYPE_T3_SHARD,CHEST_ITEM_TYPE_T1_PART</v>
      </c>
      <c r="W175" s="13" t="str">
        <f t="shared" si="107"/>
        <v/>
      </c>
      <c r="X175" s="3" t="str">
        <f t="shared" si="108"/>
        <v/>
      </c>
      <c r="Y175" s="3" t="str">
        <f t="shared" si="109"/>
        <v>1.0%,1.3%,29.5%,21.8%,29.6%</v>
      </c>
    </row>
    <row r="176" spans="2:25" x14ac:dyDescent="0.3">
      <c r="B176" s="2">
        <f>数据源!AU208</f>
        <v>5</v>
      </c>
      <c r="C176" s="2" t="str">
        <f>数据源!AV208</f>
        <v>T1HP4</v>
      </c>
      <c r="D176" s="2" t="str">
        <f>数据源!AW208</f>
        <v>部件</v>
      </c>
      <c r="E176" s="2">
        <f>数据源!AX208</f>
        <v>30</v>
      </c>
      <c r="F176" s="2">
        <f>数据源!AY208</f>
        <v>1.5</v>
      </c>
      <c r="G176" s="2">
        <f>数据源!AZ208</f>
        <v>7.0000000000000001E-3</v>
      </c>
      <c r="H176" s="2">
        <f>数据源!BA208</f>
        <v>1.5166666666666667E-2</v>
      </c>
      <c r="I176" s="2">
        <f>数据源!BB208</f>
        <v>152</v>
      </c>
      <c r="J176" s="3">
        <f t="shared" si="110"/>
        <v>1</v>
      </c>
      <c r="K176" s="3">
        <f t="shared" si="111"/>
        <v>2</v>
      </c>
      <c r="L176" s="3" t="str">
        <f t="shared" si="100"/>
        <v>部件</v>
      </c>
      <c r="M176" s="3">
        <f t="shared" ca="1" si="95"/>
        <v>91204</v>
      </c>
      <c r="N176" s="3" t="str">
        <f t="shared" ca="1" si="101"/>
        <v>11221,12221,13221,11311,12311,13311,51211,52211,53211,51221,52221,53221,51311,52311,53311,51321,52321,53321,91001,91003,91005,91101,91103,91105,91201,91203,91205,91002,91004,91006,91102,91104,91106,91202,91204</v>
      </c>
      <c r="O176" s="3" t="str">
        <f t="shared" si="104"/>
        <v>34,34,34,43,43,43,633,633,633,344,344,344,361,361,361,361,361,361,173,173,173,173,173,173,173,173,173,173,152,152,152,152,152,152,152</v>
      </c>
      <c r="P176" s="1" t="str">
        <f t="shared" si="105"/>
        <v>(1,1),(1,1),(1,1),(1,1),(1,1),(1,1),(2,4),(2,4),(2,4),(2,3),(2,3),(2,3),(1,3),(1,3),(1,3),(1,2),(1,2),(1,2),(1,2),(1,2),(1,2),(1,2),(1,2),(1,2),(1,2),(1,2),(1,2),(1,2),(1,2),(1,2),(1,2),(1,2),(1,2),(1,2),(1,2)</v>
      </c>
      <c r="Q176" s="3" t="str">
        <f>IF(D176="坦克碎片",VLOOKUP(C176,道具信息!$N$2:$O$291,2,FALSE)&amp;"碎片",VLOOKUP(C176,道具信息!$N$2:$O$291,2,FALSE))</f>
        <v>T1部件</v>
      </c>
      <c r="R176" s="3">
        <f t="shared" si="112"/>
        <v>2946</v>
      </c>
      <c r="S176" s="11">
        <f t="shared" si="113"/>
        <v>0.29599999999999999</v>
      </c>
      <c r="T176" s="3" t="str">
        <f>VLOOKUP(Q176,道具信息!$Q$3:$S$20,2,FALSE)</f>
        <v>CHEST_ITEM_TYPE_T1_PART</v>
      </c>
      <c r="U176" s="3" t="str">
        <f>IF(COUNTIF(U$142:U175,T176)=0,T176,"")</f>
        <v/>
      </c>
      <c r="V176" s="3" t="str">
        <f t="shared" si="106"/>
        <v>CHEST_ITEM_TYPE_T2_TANK,CHEST_ITEM_TYPE_T3_TANK,CHEST_ITEM_TYPE_T2_SHARD,CHEST_ITEM_TYPE_T3_SHARD,CHEST_ITEM_TYPE_T1_PART</v>
      </c>
      <c r="W176" s="13" t="str">
        <f t="shared" si="107"/>
        <v/>
      </c>
      <c r="X176" s="3" t="str">
        <f t="shared" si="108"/>
        <v/>
      </c>
      <c r="Y176" s="3" t="str">
        <f t="shared" si="109"/>
        <v>1.0%,1.3%,29.5%,21.8%,29.6%</v>
      </c>
    </row>
    <row r="177" spans="2:25" x14ac:dyDescent="0.3">
      <c r="B177" s="2">
        <f>数据源!AU209</f>
        <v>5</v>
      </c>
      <c r="C177" s="2" t="str">
        <f>数据源!AV209</f>
        <v>T1HP6</v>
      </c>
      <c r="D177" s="2" t="str">
        <f>数据源!AW209</f>
        <v>部件</v>
      </c>
      <c r="E177" s="2">
        <f>数据源!AX209</f>
        <v>30</v>
      </c>
      <c r="F177" s="2">
        <f>数据源!AY209</f>
        <v>1.5</v>
      </c>
      <c r="G177" s="2">
        <f>数据源!AZ209</f>
        <v>7.0000000000000001E-3</v>
      </c>
      <c r="H177" s="2">
        <f>数据源!BA209</f>
        <v>1.5166666666666667E-2</v>
      </c>
      <c r="I177" s="2">
        <f>数据源!BB209</f>
        <v>152</v>
      </c>
      <c r="J177" s="3">
        <f t="shared" si="110"/>
        <v>1</v>
      </c>
      <c r="K177" s="3">
        <f t="shared" si="111"/>
        <v>2</v>
      </c>
      <c r="L177" s="3" t="str">
        <f t="shared" si="100"/>
        <v>部件</v>
      </c>
      <c r="M177" s="3">
        <f t="shared" ca="1" si="95"/>
        <v>91206</v>
      </c>
      <c r="N177" s="3" t="str">
        <f t="shared" ca="1" si="101"/>
        <v>11221,12221,13221,11311,12311,13311,51211,52211,53211,51221,52221,53221,51311,52311,53311,51321,52321,53321,91001,91003,91005,91101,91103,91105,91201,91203,91205,91002,91004,91006,91102,91104,91106,91202,91204,91206</v>
      </c>
      <c r="O177" s="3" t="str">
        <f t="shared" si="104"/>
        <v>34,34,34,43,43,43,633,633,633,344,344,344,361,361,361,361,361,361,173,173,173,173,173,173,173,173,173,173,152,152,152,152,152,152,152,152</v>
      </c>
      <c r="P177" s="1" t="str">
        <f t="shared" si="105"/>
        <v>(1,1),(1,1),(1,1),(1,1),(1,1),(1,1),(2,4),(2,4),(2,4),(2,3),(2,3),(2,3),(1,3),(1,3),(1,3),(1,2),(1,2),(1,2),(1,2),(1,2),(1,2),(1,2),(1,2),(1,2),(1,2),(1,2),(1,2),(1,2),(1,2),(1,2),(1,2),(1,2),(1,2),(1,2),(1,2),(1,2)</v>
      </c>
      <c r="Q177" s="3" t="str">
        <f>IF(D177="坦克碎片",VLOOKUP(C177,道具信息!$N$2:$O$291,2,FALSE)&amp;"碎片",VLOOKUP(C177,道具信息!$N$2:$O$291,2,FALSE))</f>
        <v>T1部件</v>
      </c>
      <c r="R177" s="3">
        <f t="shared" si="112"/>
        <v>2946</v>
      </c>
      <c r="S177" s="11">
        <f t="shared" si="113"/>
        <v>0.29599999999999999</v>
      </c>
      <c r="T177" s="3" t="str">
        <f>VLOOKUP(Q177,道具信息!$Q$3:$S$20,2,FALSE)</f>
        <v>CHEST_ITEM_TYPE_T1_PART</v>
      </c>
      <c r="U177" s="3" t="str">
        <f>IF(COUNTIF(U$142:U176,T177)=0,T177,"")</f>
        <v/>
      </c>
      <c r="V177" s="3" t="str">
        <f t="shared" si="106"/>
        <v>CHEST_ITEM_TYPE_T2_TANK,CHEST_ITEM_TYPE_T3_TANK,CHEST_ITEM_TYPE_T2_SHARD,CHEST_ITEM_TYPE_T3_SHARD,CHEST_ITEM_TYPE_T1_PART</v>
      </c>
      <c r="W177" s="13" t="str">
        <f t="shared" si="107"/>
        <v/>
      </c>
      <c r="X177" s="3" t="str">
        <f t="shared" si="108"/>
        <v/>
      </c>
      <c r="Y177" s="3" t="str">
        <f t="shared" si="109"/>
        <v>1.0%,1.3%,29.5%,21.8%,29.6%</v>
      </c>
    </row>
    <row r="178" spans="2:25" x14ac:dyDescent="0.3">
      <c r="B178" s="2">
        <f>数据源!AU210</f>
        <v>5</v>
      </c>
      <c r="C178" s="2" t="str">
        <f>数据源!AV210</f>
        <v>T2LP1</v>
      </c>
      <c r="D178" s="2" t="str">
        <f>数据源!AW210</f>
        <v>部件</v>
      </c>
      <c r="E178" s="2">
        <f>数据源!AX210</f>
        <v>114.80000000000001</v>
      </c>
      <c r="F178" s="2">
        <f>数据源!AY210</f>
        <v>1</v>
      </c>
      <c r="G178" s="2">
        <f>数据源!AZ210</f>
        <v>1.0999999999999999E-2</v>
      </c>
      <c r="H178" s="2">
        <f>数据源!BA210</f>
        <v>9.342334494773518E-3</v>
      </c>
      <c r="I178" s="2">
        <f>数据源!BB210</f>
        <v>93</v>
      </c>
      <c r="J178" s="3">
        <f t="shared" si="110"/>
        <v>1</v>
      </c>
      <c r="K178" s="3">
        <f t="shared" si="111"/>
        <v>1</v>
      </c>
      <c r="L178" s="3" t="str">
        <f t="shared" si="100"/>
        <v>部件</v>
      </c>
      <c r="M178" s="3">
        <f t="shared" ca="1" si="95"/>
        <v>92001</v>
      </c>
      <c r="N178" s="3" t="str">
        <f t="shared" ca="1" si="101"/>
        <v>11221,12221,13221,11311,12311,13311,51211,52211,53211,51221,52221,53221,51311,52311,53311,51321,52321,53321,91001,91003,91005,91101,91103,91105,91201,91203,91205,91002,91004,91006,91102,91104,91106,91202,91204,91206,92001</v>
      </c>
      <c r="O178" s="3" t="str">
        <f t="shared" si="104"/>
        <v>34,34,34,43,43,43,633,633,633,344,344,344,361,361,361,361,361,361,173,173,173,173,173,173,173,173,173,173,152,152,152,152,152,152,152,152,93</v>
      </c>
      <c r="P178" s="1" t="str">
        <f t="shared" si="105"/>
        <v>(1,1),(1,1),(1,1),(1,1),(1,1),(1,1),(2,4),(2,4),(2,4),(2,3),(2,3),(2,3),(1,3),(1,3),(1,3),(1,2),(1,2),(1,2),(1,2),(1,2),(1,2),(1,2),(1,2),(1,2),(1,2),(1,2),(1,2),(1,2),(1,2),(1,2),(1,2),(1,2),(1,2),(1,2),(1,2),(1,2),(1,1)</v>
      </c>
      <c r="Q178" s="3" t="str">
        <f>IF(D178="坦克碎片",VLOOKUP(C178,道具信息!$N$2:$O$291,2,FALSE)&amp;"碎片",VLOOKUP(C178,道具信息!$N$2:$O$291,2,FALSE))</f>
        <v>T2部件</v>
      </c>
      <c r="R178" s="3">
        <f t="shared" si="112"/>
        <v>1674</v>
      </c>
      <c r="S178" s="11">
        <f t="shared" si="113"/>
        <v>0.16800000000000001</v>
      </c>
      <c r="T178" s="3" t="str">
        <f>VLOOKUP(Q178,道具信息!$Q$3:$S$20,2,FALSE)</f>
        <v>CHEST_ITEM_TYPE_T2_PART</v>
      </c>
      <c r="U178" s="3" t="str">
        <f>IF(COUNTIF(U$142:U177,T178)=0,T178,"")</f>
        <v>CHEST_ITEM_TYPE_T2_PART</v>
      </c>
      <c r="V178" s="3" t="str">
        <f t="shared" si="106"/>
        <v>CHEST_ITEM_TYPE_T2_TANK,CHEST_ITEM_TYPE_T3_TANK,CHEST_ITEM_TYPE_T2_SHARD,CHEST_ITEM_TYPE_T3_SHARD,CHEST_ITEM_TYPE_T1_PART,CHEST_ITEM_TYPE_T2_PART</v>
      </c>
      <c r="W178" s="13">
        <f t="shared" si="107"/>
        <v>0.16800000000000001</v>
      </c>
      <c r="X178" s="3" t="str">
        <f t="shared" si="108"/>
        <v>16.8%</v>
      </c>
      <c r="Y178" s="3" t="str">
        <f t="shared" si="109"/>
        <v>1.0%,1.3%,29.5%,21.8%,29.6%,16.8%</v>
      </c>
    </row>
    <row r="179" spans="2:25" x14ac:dyDescent="0.3">
      <c r="B179" s="2">
        <f>数据源!AU211</f>
        <v>5</v>
      </c>
      <c r="C179" s="2" t="str">
        <f>数据源!AV211</f>
        <v>T2LP3</v>
      </c>
      <c r="D179" s="2" t="str">
        <f>数据源!AW211</f>
        <v>部件</v>
      </c>
      <c r="E179" s="2">
        <f>数据源!AX211</f>
        <v>114.80000000000001</v>
      </c>
      <c r="F179" s="2">
        <f>数据源!AY211</f>
        <v>1</v>
      </c>
      <c r="G179" s="2">
        <f>数据源!AZ211</f>
        <v>1.0999999999999999E-2</v>
      </c>
      <c r="H179" s="2">
        <f>数据源!BA211</f>
        <v>9.342334494773518E-3</v>
      </c>
      <c r="I179" s="2">
        <f>数据源!BB211</f>
        <v>93</v>
      </c>
      <c r="J179" s="3">
        <f t="shared" si="110"/>
        <v>1</v>
      </c>
      <c r="K179" s="3">
        <f t="shared" si="111"/>
        <v>1</v>
      </c>
      <c r="L179" s="3" t="str">
        <f t="shared" si="100"/>
        <v>部件</v>
      </c>
      <c r="M179" s="3">
        <f t="shared" ca="1" si="95"/>
        <v>92003</v>
      </c>
      <c r="N179" s="3" t="str">
        <f t="shared" ca="1" si="101"/>
        <v>11221,12221,13221,11311,12311,13311,51211,52211,53211,51221,52221,53221,51311,52311,53311,51321,52321,53321,91001,91003,91005,91101,91103,91105,91201,91203,91205,91002,91004,91006,91102,91104,91106,91202,91204,91206,92001,92003</v>
      </c>
      <c r="O179" s="3" t="str">
        <f t="shared" si="104"/>
        <v>34,34,34,43,43,43,633,633,633,344,344,344,361,361,361,361,361,361,173,173,173,173,173,173,173,173,173,173,152,152,152,152,152,152,152,152,93,93</v>
      </c>
      <c r="P179" s="1" t="str">
        <f t="shared" si="105"/>
        <v>(1,1),(1,1),(1,1),(1,1),(1,1),(1,1),(2,4),(2,4),(2,4),(2,3),(2,3),(2,3),(1,3),(1,3),(1,3),(1,2),(1,2),(1,2),(1,2),(1,2),(1,2),(1,2),(1,2),(1,2),(1,2),(1,2),(1,2),(1,2),(1,2),(1,2),(1,2),(1,2),(1,2),(1,2),(1,2),(1,2),(1,1),(1,1)</v>
      </c>
      <c r="Q179" s="3" t="str">
        <f>IF(D179="坦克碎片",VLOOKUP(C179,道具信息!$N$2:$O$291,2,FALSE)&amp;"碎片",VLOOKUP(C179,道具信息!$N$2:$O$291,2,FALSE))</f>
        <v>T2部件</v>
      </c>
      <c r="R179" s="3">
        <f t="shared" si="112"/>
        <v>1674</v>
      </c>
      <c r="S179" s="11">
        <f t="shared" si="113"/>
        <v>0.16800000000000001</v>
      </c>
      <c r="T179" s="3" t="str">
        <f>VLOOKUP(Q179,道具信息!$Q$3:$S$20,2,FALSE)</f>
        <v>CHEST_ITEM_TYPE_T2_PART</v>
      </c>
      <c r="U179" s="3" t="str">
        <f>IF(COUNTIF(U$142:U178,T179)=0,T179,"")</f>
        <v/>
      </c>
      <c r="V179" s="3" t="str">
        <f t="shared" si="106"/>
        <v>CHEST_ITEM_TYPE_T2_TANK,CHEST_ITEM_TYPE_T3_TANK,CHEST_ITEM_TYPE_T2_SHARD,CHEST_ITEM_TYPE_T3_SHARD,CHEST_ITEM_TYPE_T1_PART,CHEST_ITEM_TYPE_T2_PART</v>
      </c>
      <c r="W179" s="13" t="str">
        <f t="shared" si="107"/>
        <v/>
      </c>
      <c r="X179" s="3" t="str">
        <f t="shared" si="108"/>
        <v/>
      </c>
      <c r="Y179" s="3" t="str">
        <f t="shared" si="109"/>
        <v>1.0%,1.3%,29.5%,21.8%,29.6%,16.8%</v>
      </c>
    </row>
    <row r="180" spans="2:25" x14ac:dyDescent="0.3">
      <c r="B180" s="2">
        <f>数据源!AU212</f>
        <v>5</v>
      </c>
      <c r="C180" s="2" t="str">
        <f>数据源!AV212</f>
        <v>T2LP5</v>
      </c>
      <c r="D180" s="2" t="str">
        <f>数据源!AW212</f>
        <v>部件</v>
      </c>
      <c r="E180" s="2">
        <f>数据源!AX212</f>
        <v>114.80000000000001</v>
      </c>
      <c r="F180" s="2">
        <f>数据源!AY212</f>
        <v>1</v>
      </c>
      <c r="G180" s="2">
        <f>数据源!AZ212</f>
        <v>1.0999999999999999E-2</v>
      </c>
      <c r="H180" s="2">
        <f>数据源!BA212</f>
        <v>9.342334494773518E-3</v>
      </c>
      <c r="I180" s="2">
        <f>数据源!BB212</f>
        <v>93</v>
      </c>
      <c r="J180" s="3">
        <f t="shared" si="110"/>
        <v>1</v>
      </c>
      <c r="K180" s="3">
        <f t="shared" si="111"/>
        <v>1</v>
      </c>
      <c r="L180" s="3" t="str">
        <f t="shared" si="100"/>
        <v>部件</v>
      </c>
      <c r="M180" s="3">
        <f t="shared" ca="1" si="95"/>
        <v>92005</v>
      </c>
      <c r="N180" s="3" t="str">
        <f t="shared" ca="1" si="101"/>
        <v>11221,12221,13221,11311,12311,13311,51211,52211,53211,51221,52221,53221,51311,52311,53311,51321,52321,53321,91001,91003,91005,91101,91103,91105,91201,91203,91205,91002,91004,91006,91102,91104,91106,91202,91204,91206,92001,92003,92005</v>
      </c>
      <c r="O180" s="3" t="str">
        <f t="shared" si="104"/>
        <v>34,34,34,43,43,43,633,633,633,344,344,344,361,361,361,361,361,361,173,173,173,173,173,173,173,173,173,173,152,152,152,152,152,152,152,152,93,93,93</v>
      </c>
      <c r="P180" s="1" t="str">
        <f t="shared" si="105"/>
        <v>(1,1),(1,1),(1,1),(1,1),(1,1),(1,1),(2,4),(2,4),(2,4),(2,3),(2,3),(2,3),(1,3),(1,3),(1,3),(1,2),(1,2),(1,2),(1,2),(1,2),(1,2),(1,2),(1,2),(1,2),(1,2),(1,2),(1,2),(1,2),(1,2),(1,2),(1,2),(1,2),(1,2),(1,2),(1,2),(1,2),(1,1),(1,1),(1,1)</v>
      </c>
      <c r="Q180" s="3" t="str">
        <f>IF(D180="坦克碎片",VLOOKUP(C180,道具信息!$N$2:$O$291,2,FALSE)&amp;"碎片",VLOOKUP(C180,道具信息!$N$2:$O$291,2,FALSE))</f>
        <v>T2部件</v>
      </c>
      <c r="R180" s="3">
        <f t="shared" si="112"/>
        <v>1674</v>
      </c>
      <c r="S180" s="11">
        <f t="shared" si="113"/>
        <v>0.16800000000000001</v>
      </c>
      <c r="T180" s="3" t="str">
        <f>VLOOKUP(Q180,道具信息!$Q$3:$S$20,2,FALSE)</f>
        <v>CHEST_ITEM_TYPE_T2_PART</v>
      </c>
      <c r="U180" s="3" t="str">
        <f>IF(COUNTIF(U$142:U179,T180)=0,T180,"")</f>
        <v/>
      </c>
      <c r="V180" s="3" t="str">
        <f t="shared" si="106"/>
        <v>CHEST_ITEM_TYPE_T2_TANK,CHEST_ITEM_TYPE_T3_TANK,CHEST_ITEM_TYPE_T2_SHARD,CHEST_ITEM_TYPE_T3_SHARD,CHEST_ITEM_TYPE_T1_PART,CHEST_ITEM_TYPE_T2_PART</v>
      </c>
      <c r="W180" s="13" t="str">
        <f t="shared" si="107"/>
        <v/>
      </c>
      <c r="X180" s="3" t="str">
        <f t="shared" si="108"/>
        <v/>
      </c>
      <c r="Y180" s="3" t="str">
        <f t="shared" si="109"/>
        <v>1.0%,1.3%,29.5%,21.8%,29.6%,16.8%</v>
      </c>
    </row>
    <row r="181" spans="2:25" x14ac:dyDescent="0.3">
      <c r="B181" s="2">
        <f>数据源!AU213</f>
        <v>5</v>
      </c>
      <c r="C181" s="2" t="str">
        <f>数据源!AV213</f>
        <v>T2MP1</v>
      </c>
      <c r="D181" s="2" t="str">
        <f>数据源!AW213</f>
        <v>部件</v>
      </c>
      <c r="E181" s="2">
        <f>数据源!AX213</f>
        <v>114.80000000000001</v>
      </c>
      <c r="F181" s="2">
        <f>数据源!AY213</f>
        <v>1</v>
      </c>
      <c r="G181" s="2">
        <f>数据源!AZ213</f>
        <v>1.0999999999999999E-2</v>
      </c>
      <c r="H181" s="2">
        <f>数据源!BA213</f>
        <v>9.342334494773518E-3</v>
      </c>
      <c r="I181" s="2">
        <f>数据源!BB213</f>
        <v>93</v>
      </c>
      <c r="J181" s="3">
        <f t="shared" si="110"/>
        <v>1</v>
      </c>
      <c r="K181" s="3">
        <f t="shared" si="111"/>
        <v>1</v>
      </c>
      <c r="L181" s="3" t="str">
        <f t="shared" si="100"/>
        <v>部件</v>
      </c>
      <c r="M181" s="3">
        <f t="shared" ca="1" si="95"/>
        <v>92101</v>
      </c>
      <c r="N181" s="3" t="str">
        <f t="shared" ca="1" si="101"/>
        <v>11221,12221,13221,11311,12311,13311,51211,52211,53211,51221,52221,53221,51311,52311,53311,51321,52321,53321,91001,91003,91005,91101,91103,91105,91201,91203,91205,91002,91004,91006,91102,91104,91106,91202,91204,91206,92001,92003,92005,92101</v>
      </c>
      <c r="O181" s="3" t="str">
        <f t="shared" si="104"/>
        <v>34,34,34,43,43,43,633,633,633,344,344,344,361,361,361,361,361,361,173,173,173,173,173,173,173,173,173,173,152,152,152,152,152,152,152,152,93,93,93,93</v>
      </c>
      <c r="P181" s="1" t="str">
        <f t="shared" si="105"/>
        <v>(1,1),(1,1),(1,1),(1,1),(1,1),(1,1),(2,4),(2,4),(2,4),(2,3),(2,3),(2,3),(1,3),(1,3),(1,3),(1,2),(1,2),(1,2),(1,2),(1,2),(1,2),(1,2),(1,2),(1,2),(1,2),(1,2),(1,2),(1,2),(1,2),(1,2),(1,2),(1,2),(1,2),(1,2),(1,2),(1,2),(1,1),(1,1),(1,1),(1,1)</v>
      </c>
      <c r="Q181" s="3" t="str">
        <f>IF(D181="坦克碎片",VLOOKUP(C181,道具信息!$N$2:$O$291,2,FALSE)&amp;"碎片",VLOOKUP(C181,道具信息!$N$2:$O$291,2,FALSE))</f>
        <v>T2部件</v>
      </c>
      <c r="R181" s="3">
        <f t="shared" si="112"/>
        <v>1674</v>
      </c>
      <c r="S181" s="11">
        <f t="shared" si="113"/>
        <v>0.16800000000000001</v>
      </c>
      <c r="T181" s="3" t="str">
        <f>VLOOKUP(Q181,道具信息!$Q$3:$S$20,2,FALSE)</f>
        <v>CHEST_ITEM_TYPE_T2_PART</v>
      </c>
      <c r="U181" s="3" t="str">
        <f>IF(COUNTIF(U$142:U180,T181)=0,T181,"")</f>
        <v/>
      </c>
      <c r="V181" s="3" t="str">
        <f t="shared" si="106"/>
        <v>CHEST_ITEM_TYPE_T2_TANK,CHEST_ITEM_TYPE_T3_TANK,CHEST_ITEM_TYPE_T2_SHARD,CHEST_ITEM_TYPE_T3_SHARD,CHEST_ITEM_TYPE_T1_PART,CHEST_ITEM_TYPE_T2_PART</v>
      </c>
      <c r="W181" s="13" t="str">
        <f t="shared" si="107"/>
        <v/>
      </c>
      <c r="X181" s="3" t="str">
        <f t="shared" si="108"/>
        <v/>
      </c>
      <c r="Y181" s="3" t="str">
        <f t="shared" si="109"/>
        <v>1.0%,1.3%,29.5%,21.8%,29.6%,16.8%</v>
      </c>
    </row>
    <row r="182" spans="2:25" x14ac:dyDescent="0.3">
      <c r="B182" s="2">
        <f>数据源!AU214</f>
        <v>5</v>
      </c>
      <c r="C182" s="2" t="str">
        <f>数据源!AV214</f>
        <v>T2MP3</v>
      </c>
      <c r="D182" s="2" t="str">
        <f>数据源!AW214</f>
        <v>部件</v>
      </c>
      <c r="E182" s="2">
        <f>数据源!AX214</f>
        <v>114.80000000000001</v>
      </c>
      <c r="F182" s="2">
        <f>数据源!AY214</f>
        <v>1</v>
      </c>
      <c r="G182" s="2">
        <f>数据源!AZ214</f>
        <v>1.0999999999999999E-2</v>
      </c>
      <c r="H182" s="2">
        <f>数据源!BA214</f>
        <v>9.342334494773518E-3</v>
      </c>
      <c r="I182" s="2">
        <f>数据源!BB214</f>
        <v>93</v>
      </c>
      <c r="J182" s="3">
        <f t="shared" si="110"/>
        <v>1</v>
      </c>
      <c r="K182" s="3">
        <f t="shared" si="111"/>
        <v>1</v>
      </c>
      <c r="L182" s="3" t="str">
        <f t="shared" si="100"/>
        <v>部件</v>
      </c>
      <c r="M182" s="3">
        <f t="shared" ca="1" si="95"/>
        <v>92103</v>
      </c>
      <c r="N182" s="3" t="str">
        <f t="shared" ca="1" si="101"/>
        <v>11221,12221,13221,11311,12311,13311,51211,52211,53211,51221,52221,53221,51311,52311,53311,51321,52321,53321,91001,91003,91005,91101,91103,91105,91201,91203,91205,91002,91004,91006,91102,91104,91106,91202,91204,91206,92001,92003,92005,92101,92103</v>
      </c>
      <c r="O182" s="3" t="str">
        <f t="shared" si="104"/>
        <v>34,34,34,43,43,43,633,633,633,344,344,344,361,361,361,361,361,361,173,173,173,173,173,173,173,173,173,173,152,152,152,152,152,152,152,152,93,93,93,93,93</v>
      </c>
      <c r="P182" s="1" t="str">
        <f t="shared" si="105"/>
        <v>(1,1),(1,1),(1,1),(1,1),(1,1),(1,1),(2,4),(2,4),(2,4),(2,3),(2,3),(2,3),(1,3),(1,3),(1,3),(1,2),(1,2),(1,2),(1,2),(1,2),(1,2),(1,2),(1,2),(1,2),(1,2),(1,2),(1,2),(1,2),(1,2),(1,2),(1,2),(1,2),(1,2),(1,2),(1,2),(1,2),(1,1),(1,1),(1,1),(1,1),(1,1)</v>
      </c>
      <c r="Q182" s="3" t="str">
        <f>IF(D182="坦克碎片",VLOOKUP(C182,道具信息!$N$2:$O$291,2,FALSE)&amp;"碎片",VLOOKUP(C182,道具信息!$N$2:$O$291,2,FALSE))</f>
        <v>T2部件</v>
      </c>
      <c r="R182" s="3">
        <f t="shared" si="112"/>
        <v>1674</v>
      </c>
      <c r="S182" s="11">
        <f t="shared" si="113"/>
        <v>0.16800000000000001</v>
      </c>
      <c r="T182" s="3" t="str">
        <f>VLOOKUP(Q182,道具信息!$Q$3:$S$20,2,FALSE)</f>
        <v>CHEST_ITEM_TYPE_T2_PART</v>
      </c>
      <c r="U182" s="3" t="str">
        <f>IF(COUNTIF(U$142:U181,T182)=0,T182,"")</f>
        <v/>
      </c>
      <c r="V182" s="3" t="str">
        <f t="shared" si="106"/>
        <v>CHEST_ITEM_TYPE_T2_TANK,CHEST_ITEM_TYPE_T3_TANK,CHEST_ITEM_TYPE_T2_SHARD,CHEST_ITEM_TYPE_T3_SHARD,CHEST_ITEM_TYPE_T1_PART,CHEST_ITEM_TYPE_T2_PART</v>
      </c>
      <c r="W182" s="13" t="str">
        <f t="shared" si="107"/>
        <v/>
      </c>
      <c r="X182" s="3" t="str">
        <f t="shared" si="108"/>
        <v/>
      </c>
      <c r="Y182" s="3" t="str">
        <f t="shared" si="109"/>
        <v>1.0%,1.3%,29.5%,21.8%,29.6%,16.8%</v>
      </c>
    </row>
    <row r="183" spans="2:25" x14ac:dyDescent="0.3">
      <c r="B183" s="2">
        <f>数据源!AU215</f>
        <v>5</v>
      </c>
      <c r="C183" s="2" t="str">
        <f>数据源!AV215</f>
        <v>T2MP5</v>
      </c>
      <c r="D183" s="2" t="str">
        <f>数据源!AW215</f>
        <v>部件</v>
      </c>
      <c r="E183" s="2">
        <f>数据源!AX215</f>
        <v>114.80000000000001</v>
      </c>
      <c r="F183" s="2">
        <f>数据源!AY215</f>
        <v>1</v>
      </c>
      <c r="G183" s="2">
        <f>数据源!AZ215</f>
        <v>1.0999999999999999E-2</v>
      </c>
      <c r="H183" s="2">
        <f>数据源!BA215</f>
        <v>9.342334494773518E-3</v>
      </c>
      <c r="I183" s="2">
        <f>数据源!BB215</f>
        <v>93</v>
      </c>
      <c r="J183" s="3">
        <f t="shared" si="110"/>
        <v>1</v>
      </c>
      <c r="K183" s="3">
        <f t="shared" si="111"/>
        <v>1</v>
      </c>
      <c r="L183" s="3" t="str">
        <f t="shared" si="100"/>
        <v>部件</v>
      </c>
      <c r="M183" s="3">
        <f t="shared" ca="1" si="95"/>
        <v>92105</v>
      </c>
      <c r="N183" s="3" t="str">
        <f t="shared" ca="1" si="101"/>
        <v>11221,12221,13221,11311,12311,13311,51211,52211,53211,51221,52221,53221,51311,52311,53311,51321,52321,53321,91001,91003,91005,91101,91103,91105,91201,91203,91205,91002,91004,91006,91102,91104,91106,91202,91204,91206,92001,92003,92005,92101,92103,92105</v>
      </c>
      <c r="O183" s="3" t="str">
        <f t="shared" si="104"/>
        <v>34,34,34,43,43,43,633,633,633,344,344,344,361,361,361,361,361,361,173,173,173,173,173,173,173,173,173,173,152,152,152,152,152,152,152,152,93,93,93,93,93,93</v>
      </c>
      <c r="P183" s="1" t="str">
        <f t="shared" si="105"/>
        <v>(1,1),(1,1),(1,1),(1,1),(1,1),(1,1),(2,4),(2,4),(2,4),(2,3),(2,3),(2,3),(1,3),(1,3),(1,3),(1,2),(1,2),(1,2),(1,2),(1,2),(1,2),(1,2),(1,2),(1,2),(1,2),(1,2),(1,2),(1,2),(1,2),(1,2),(1,2),(1,2),(1,2),(1,2),(1,2),(1,2),(1,1),(1,1),(1,1),(1,1),(1,1),(1,1)</v>
      </c>
      <c r="Q183" s="3" t="str">
        <f>IF(D183="坦克碎片",VLOOKUP(C183,道具信息!$N$2:$O$291,2,FALSE)&amp;"碎片",VLOOKUP(C183,道具信息!$N$2:$O$291,2,FALSE))</f>
        <v>T2部件</v>
      </c>
      <c r="R183" s="3">
        <f t="shared" si="112"/>
        <v>1674</v>
      </c>
      <c r="S183" s="11">
        <f t="shared" si="113"/>
        <v>0.16800000000000001</v>
      </c>
      <c r="T183" s="3" t="str">
        <f>VLOOKUP(Q183,道具信息!$Q$3:$S$20,2,FALSE)</f>
        <v>CHEST_ITEM_TYPE_T2_PART</v>
      </c>
      <c r="U183" s="3" t="str">
        <f>IF(COUNTIF(U$142:U182,T183)=0,T183,"")</f>
        <v/>
      </c>
      <c r="V183" s="3" t="str">
        <f t="shared" si="106"/>
        <v>CHEST_ITEM_TYPE_T2_TANK,CHEST_ITEM_TYPE_T3_TANK,CHEST_ITEM_TYPE_T2_SHARD,CHEST_ITEM_TYPE_T3_SHARD,CHEST_ITEM_TYPE_T1_PART,CHEST_ITEM_TYPE_T2_PART</v>
      </c>
      <c r="W183" s="13" t="str">
        <f t="shared" si="107"/>
        <v/>
      </c>
      <c r="X183" s="3" t="str">
        <f t="shared" si="108"/>
        <v/>
      </c>
      <c r="Y183" s="3" t="str">
        <f t="shared" si="109"/>
        <v>1.0%,1.3%,29.5%,21.8%,29.6%,16.8%</v>
      </c>
    </row>
    <row r="184" spans="2:25" x14ac:dyDescent="0.3">
      <c r="B184" s="2">
        <f>数据源!AU216</f>
        <v>5</v>
      </c>
      <c r="C184" s="2" t="str">
        <f>数据源!AV216</f>
        <v>T2HP1</v>
      </c>
      <c r="D184" s="2" t="str">
        <f>数据源!AW216</f>
        <v>部件</v>
      </c>
      <c r="E184" s="2">
        <f>数据源!AX216</f>
        <v>114.80000000000001</v>
      </c>
      <c r="F184" s="2">
        <f>数据源!AY216</f>
        <v>1</v>
      </c>
      <c r="G184" s="2">
        <f>数据源!AZ216</f>
        <v>1.0999999999999999E-2</v>
      </c>
      <c r="H184" s="2">
        <f>数据源!BA216</f>
        <v>9.342334494773518E-3</v>
      </c>
      <c r="I184" s="2">
        <f>数据源!BB216</f>
        <v>93</v>
      </c>
      <c r="J184" s="3">
        <f t="shared" si="110"/>
        <v>1</v>
      </c>
      <c r="K184" s="3">
        <f t="shared" si="111"/>
        <v>1</v>
      </c>
      <c r="L184" s="3" t="str">
        <f t="shared" si="100"/>
        <v>部件</v>
      </c>
      <c r="M184" s="3">
        <f t="shared" ca="1" si="95"/>
        <v>92201</v>
      </c>
      <c r="N184" s="3" t="str">
        <f t="shared" ca="1" si="101"/>
        <v>11221,12221,13221,11311,12311,13311,51211,52211,53211,51221,52221,53221,51311,52311,53311,51321,52321,53321,91001,91003,91005,91101,91103,91105,91201,91203,91205,91002,91004,91006,91102,91104,91106,91202,91204,91206,92001,92003,92005,92101,92103,92105,92201</v>
      </c>
      <c r="O184" s="3" t="str">
        <f t="shared" si="104"/>
        <v>34,34,34,43,43,43,633,633,633,344,344,344,361,361,361,361,361,361,173,173,173,173,173,173,173,173,173,173,152,152,152,152,152,152,152,152,93,93,93,93,93,93,93</v>
      </c>
      <c r="P184" s="1" t="str">
        <f t="shared" si="105"/>
        <v>(1,1),(1,1),(1,1),(1,1),(1,1),(1,1),(2,4),(2,4),(2,4),(2,3),(2,3),(2,3),(1,3),(1,3),(1,3),(1,2),(1,2),(1,2),(1,2),(1,2),(1,2),(1,2),(1,2),(1,2),(1,2),(1,2),(1,2),(1,2),(1,2),(1,2),(1,2),(1,2),(1,2),(1,2),(1,2),(1,2),(1,1),(1,1),(1,1),(1,1),(1,1),(1,1),(1,1)</v>
      </c>
      <c r="Q184" s="3" t="str">
        <f>IF(D184="坦克碎片",VLOOKUP(C184,道具信息!$N$2:$O$291,2,FALSE)&amp;"碎片",VLOOKUP(C184,道具信息!$N$2:$O$291,2,FALSE))</f>
        <v>T2部件</v>
      </c>
      <c r="R184" s="3">
        <f t="shared" si="112"/>
        <v>1674</v>
      </c>
      <c r="S184" s="11">
        <f t="shared" si="113"/>
        <v>0.16800000000000001</v>
      </c>
      <c r="T184" s="3" t="str">
        <f>VLOOKUP(Q184,道具信息!$Q$3:$S$20,2,FALSE)</f>
        <v>CHEST_ITEM_TYPE_T2_PART</v>
      </c>
      <c r="U184" s="3" t="str">
        <f>IF(COUNTIF(U$142:U183,T184)=0,T184,"")</f>
        <v/>
      </c>
      <c r="V184" s="3" t="str">
        <f t="shared" si="106"/>
        <v>CHEST_ITEM_TYPE_T2_TANK,CHEST_ITEM_TYPE_T3_TANK,CHEST_ITEM_TYPE_T2_SHARD,CHEST_ITEM_TYPE_T3_SHARD,CHEST_ITEM_TYPE_T1_PART,CHEST_ITEM_TYPE_T2_PART</v>
      </c>
      <c r="W184" s="13" t="str">
        <f t="shared" si="107"/>
        <v/>
      </c>
      <c r="X184" s="3" t="str">
        <f t="shared" si="108"/>
        <v/>
      </c>
      <c r="Y184" s="3" t="str">
        <f t="shared" si="109"/>
        <v>1.0%,1.3%,29.5%,21.8%,29.6%,16.8%</v>
      </c>
    </row>
    <row r="185" spans="2:25" x14ac:dyDescent="0.3">
      <c r="B185" s="2">
        <f>数据源!AU217</f>
        <v>5</v>
      </c>
      <c r="C185" s="2" t="str">
        <f>数据源!AV217</f>
        <v>T2HP3</v>
      </c>
      <c r="D185" s="2" t="str">
        <f>数据源!AW217</f>
        <v>部件</v>
      </c>
      <c r="E185" s="2">
        <f>数据源!AX217</f>
        <v>114.80000000000001</v>
      </c>
      <c r="F185" s="2">
        <f>数据源!AY217</f>
        <v>1</v>
      </c>
      <c r="G185" s="2">
        <f>数据源!AZ217</f>
        <v>1.0999999999999999E-2</v>
      </c>
      <c r="H185" s="2">
        <f>数据源!BA217</f>
        <v>9.342334494773518E-3</v>
      </c>
      <c r="I185" s="2">
        <f>数据源!BB217</f>
        <v>93</v>
      </c>
      <c r="J185" s="3">
        <f t="shared" si="110"/>
        <v>1</v>
      </c>
      <c r="K185" s="3">
        <f t="shared" si="111"/>
        <v>1</v>
      </c>
      <c r="L185" s="3" t="str">
        <f t="shared" si="100"/>
        <v>部件</v>
      </c>
      <c r="M185" s="3">
        <f t="shared" ca="1" si="95"/>
        <v>92203</v>
      </c>
      <c r="N185" s="3" t="str">
        <f t="shared" ca="1" si="101"/>
        <v>11221,12221,13221,11311,12311,13311,51211,52211,53211,51221,52221,53221,51311,52311,53311,51321,52321,53321,91001,91003,91005,91101,91103,91105,91201,91203,91205,91002,91004,91006,91102,91104,91106,91202,91204,91206,92001,92003,92005,92101,92103,92105,92201,92203</v>
      </c>
      <c r="O185" s="3" t="str">
        <f t="shared" si="104"/>
        <v>34,34,34,43,43,43,633,633,633,344,344,344,361,361,361,361,361,361,173,173,173,173,173,173,173,173,173,173,152,152,152,152,152,152,152,152,93,93,93,93,93,93,93,93</v>
      </c>
      <c r="P185" s="1" t="str">
        <f t="shared" si="105"/>
        <v>(1,1),(1,1),(1,1),(1,1),(1,1),(1,1),(2,4),(2,4),(2,4),(2,3),(2,3),(2,3),(1,3),(1,3),(1,3),(1,2),(1,2),(1,2),(1,2),(1,2),(1,2),(1,2),(1,2),(1,2),(1,2),(1,2),(1,2),(1,2),(1,2),(1,2),(1,2),(1,2),(1,2),(1,2),(1,2),(1,2),(1,1),(1,1),(1,1),(1,1),(1,1),(1,1),(1,1),(1,1)</v>
      </c>
      <c r="Q185" s="3" t="str">
        <f>IF(D185="坦克碎片",VLOOKUP(C185,道具信息!$N$2:$O$291,2,FALSE)&amp;"碎片",VLOOKUP(C185,道具信息!$N$2:$O$291,2,FALSE))</f>
        <v>T2部件</v>
      </c>
      <c r="R185" s="3">
        <f t="shared" si="112"/>
        <v>1674</v>
      </c>
      <c r="S185" s="11">
        <f t="shared" si="113"/>
        <v>0.16800000000000001</v>
      </c>
      <c r="T185" s="3" t="str">
        <f>VLOOKUP(Q185,道具信息!$Q$3:$S$20,2,FALSE)</f>
        <v>CHEST_ITEM_TYPE_T2_PART</v>
      </c>
      <c r="U185" s="3" t="str">
        <f>IF(COUNTIF(U$142:U184,T185)=0,T185,"")</f>
        <v/>
      </c>
      <c r="V185" s="3" t="str">
        <f t="shared" si="106"/>
        <v>CHEST_ITEM_TYPE_T2_TANK,CHEST_ITEM_TYPE_T3_TANK,CHEST_ITEM_TYPE_T2_SHARD,CHEST_ITEM_TYPE_T3_SHARD,CHEST_ITEM_TYPE_T1_PART,CHEST_ITEM_TYPE_T2_PART</v>
      </c>
      <c r="W185" s="13" t="str">
        <f t="shared" si="107"/>
        <v/>
      </c>
      <c r="X185" s="3" t="str">
        <f t="shared" si="108"/>
        <v/>
      </c>
      <c r="Y185" s="3" t="str">
        <f t="shared" si="109"/>
        <v>1.0%,1.3%,29.5%,21.8%,29.6%,16.8%</v>
      </c>
    </row>
    <row r="186" spans="2:25" x14ac:dyDescent="0.3">
      <c r="B186" s="2">
        <f>数据源!AU218</f>
        <v>5</v>
      </c>
      <c r="C186" s="2" t="str">
        <f>数据源!AV218</f>
        <v>T2HP5</v>
      </c>
      <c r="D186" s="2" t="str">
        <f>数据源!AW218</f>
        <v>部件</v>
      </c>
      <c r="E186" s="2">
        <f>数据源!AX218</f>
        <v>114.80000000000001</v>
      </c>
      <c r="F186" s="2">
        <f>数据源!AY218</f>
        <v>1</v>
      </c>
      <c r="G186" s="2">
        <f>数据源!AZ218</f>
        <v>1.0999999999999999E-2</v>
      </c>
      <c r="H186" s="2">
        <f>数据源!BA218</f>
        <v>9.342334494773518E-3</v>
      </c>
      <c r="I186" s="2">
        <f>数据源!BB218</f>
        <v>93</v>
      </c>
      <c r="J186" s="3">
        <f t="shared" si="110"/>
        <v>1</v>
      </c>
      <c r="K186" s="3">
        <f t="shared" si="111"/>
        <v>1</v>
      </c>
      <c r="L186" s="3" t="str">
        <f t="shared" si="100"/>
        <v>部件</v>
      </c>
      <c r="M186" s="3">
        <f t="shared" ca="1" si="95"/>
        <v>92205</v>
      </c>
      <c r="N186" s="3" t="str">
        <f t="shared" ca="1" si="101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</v>
      </c>
      <c r="O186" s="3" t="str">
        <f t="shared" si="104"/>
        <v>34,34,34,43,43,43,633,633,633,344,344,344,361,361,361,361,361,361,173,173,173,173,173,173,173,173,173,173,152,152,152,152,152,152,152,152,93,93,93,93,93,93,93,93,93</v>
      </c>
      <c r="P186" s="1" t="str">
        <f t="shared" si="105"/>
        <v>(1,1),(1,1),(1,1),(1,1),(1,1),(1,1),(2,4),(2,4),(2,4),(2,3),(2,3),(2,3),(1,3),(1,3),(1,3),(1,2),(1,2),(1,2),(1,2),(1,2),(1,2),(1,2),(1,2),(1,2),(1,2),(1,2),(1,2),(1,2),(1,2),(1,2),(1,2),(1,2),(1,2),(1,2),(1,2),(1,2),(1,1),(1,1),(1,1),(1,1),(1,1),(1,1),(1,1),(1,1),(1,1)</v>
      </c>
      <c r="Q186" s="3" t="str">
        <f>IF(D186="坦克碎片",VLOOKUP(C186,道具信息!$N$2:$O$291,2,FALSE)&amp;"碎片",VLOOKUP(C186,道具信息!$N$2:$O$291,2,FALSE))</f>
        <v>T2部件</v>
      </c>
      <c r="R186" s="3">
        <f t="shared" si="112"/>
        <v>1674</v>
      </c>
      <c r="S186" s="11">
        <f t="shared" si="113"/>
        <v>0.16800000000000001</v>
      </c>
      <c r="T186" s="3" t="str">
        <f>VLOOKUP(Q186,道具信息!$Q$3:$S$20,2,FALSE)</f>
        <v>CHEST_ITEM_TYPE_T2_PART</v>
      </c>
      <c r="U186" s="3" t="str">
        <f>IF(COUNTIF(U$142:U185,T186)=0,T186,"")</f>
        <v/>
      </c>
      <c r="V186" s="3" t="str">
        <f t="shared" si="106"/>
        <v>CHEST_ITEM_TYPE_T2_TANK,CHEST_ITEM_TYPE_T3_TANK,CHEST_ITEM_TYPE_T2_SHARD,CHEST_ITEM_TYPE_T3_SHARD,CHEST_ITEM_TYPE_T1_PART,CHEST_ITEM_TYPE_T2_PART</v>
      </c>
      <c r="W186" s="13" t="str">
        <f t="shared" si="107"/>
        <v/>
      </c>
      <c r="X186" s="3" t="str">
        <f t="shared" si="108"/>
        <v/>
      </c>
      <c r="Y186" s="3" t="str">
        <f t="shared" si="109"/>
        <v>1.0%,1.3%,29.5%,21.8%,29.6%,16.8%</v>
      </c>
    </row>
    <row r="187" spans="2:25" x14ac:dyDescent="0.3">
      <c r="B187" s="2">
        <f>数据源!AU219</f>
        <v>5</v>
      </c>
      <c r="C187" s="2" t="str">
        <f>数据源!AV219</f>
        <v>T2LP2</v>
      </c>
      <c r="D187" s="2" t="str">
        <f>数据源!AW219</f>
        <v>部件</v>
      </c>
      <c r="E187" s="2">
        <f>数据源!AX219</f>
        <v>114.80000000000001</v>
      </c>
      <c r="F187" s="2">
        <f>数据源!AY219</f>
        <v>1</v>
      </c>
      <c r="G187" s="2">
        <f>数据源!AZ219</f>
        <v>1.0999999999999999E-2</v>
      </c>
      <c r="H187" s="2">
        <f>数据源!BA219</f>
        <v>9.342334494773518E-3</v>
      </c>
      <c r="I187" s="2">
        <f>数据源!BB219</f>
        <v>93</v>
      </c>
      <c r="J187" s="3">
        <f>ROUNDUP(IF(F187&gt;1,F187-ROUNDDOWN(SQRT(F187),0),F187),0)</f>
        <v>1</v>
      </c>
      <c r="K187" s="3">
        <f>F187*2-J187</f>
        <v>1</v>
      </c>
      <c r="L187" s="3" t="str">
        <f t="shared" si="100"/>
        <v>部件</v>
      </c>
      <c r="M187" s="3">
        <f t="shared" ca="1" si="95"/>
        <v>92002</v>
      </c>
      <c r="N187" s="3" t="str">
        <f t="shared" ca="1" si="101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</v>
      </c>
      <c r="O187" s="3" t="str">
        <f t="shared" si="104"/>
        <v>34,34,34,43,43,43,633,633,633,344,344,344,361,361,361,361,361,361,173,173,173,173,173,173,173,173,173,173,152,152,152,152,152,152,152,152,93,93,93,93,93,93,93,93,93,93</v>
      </c>
      <c r="P187" s="1" t="str">
        <f t="shared" si="105"/>
        <v>(1,1),(1,1),(1,1),(1,1),(1,1),(1,1),(2,4),(2,4),(2,4),(2,3),(2,3),(2,3),(1,3),(1,3),(1,3),(1,2),(1,2),(1,2),(1,2),(1,2),(1,2),(1,2),(1,2),(1,2),(1,2),(1,2),(1,2),(1,2),(1,2),(1,2),(1,2),(1,2),(1,2),(1,2),(1,2),(1,2),(1,1),(1,1),(1,1),(1,1),(1,1),(1,1),(1,1),(1,1),(1,1),(1,1)</v>
      </c>
      <c r="Q187" s="3" t="str">
        <f>IF(D187="坦克碎片",VLOOKUP(C187,道具信息!$N$2:$O$291,2,FALSE)&amp;"碎片",VLOOKUP(C187,道具信息!$N$2:$O$291,2,FALSE))</f>
        <v>T2部件</v>
      </c>
      <c r="R187" s="3">
        <f t="shared" si="112"/>
        <v>1674</v>
      </c>
      <c r="S187" s="11">
        <f t="shared" si="113"/>
        <v>0.16800000000000001</v>
      </c>
      <c r="T187" s="3" t="str">
        <f>VLOOKUP(Q187,道具信息!$Q$3:$S$20,2,FALSE)</f>
        <v>CHEST_ITEM_TYPE_T2_PART</v>
      </c>
      <c r="U187" s="3" t="str">
        <f>IF(COUNTIF(U$142:U186,T187)=0,T187,"")</f>
        <v/>
      </c>
      <c r="V187" s="3" t="str">
        <f t="shared" si="106"/>
        <v>CHEST_ITEM_TYPE_T2_TANK,CHEST_ITEM_TYPE_T3_TANK,CHEST_ITEM_TYPE_T2_SHARD,CHEST_ITEM_TYPE_T3_SHARD,CHEST_ITEM_TYPE_T1_PART,CHEST_ITEM_TYPE_T2_PART</v>
      </c>
      <c r="W187" s="13" t="str">
        <f t="shared" si="107"/>
        <v/>
      </c>
      <c r="X187" s="3" t="str">
        <f t="shared" si="108"/>
        <v/>
      </c>
      <c r="Y187" s="3" t="str">
        <f t="shared" si="109"/>
        <v>1.0%,1.3%,29.5%,21.8%,29.6%,16.8%</v>
      </c>
    </row>
    <row r="188" spans="2:25" x14ac:dyDescent="0.3">
      <c r="B188" s="2">
        <f>数据源!AU220</f>
        <v>5</v>
      </c>
      <c r="C188" s="2" t="str">
        <f>数据源!AV220</f>
        <v>T2LP4</v>
      </c>
      <c r="D188" s="2" t="str">
        <f>数据源!AW220</f>
        <v>部件</v>
      </c>
      <c r="E188" s="2">
        <f>数据源!AX220</f>
        <v>114.80000000000001</v>
      </c>
      <c r="F188" s="2">
        <f>数据源!AY220</f>
        <v>1</v>
      </c>
      <c r="G188" s="2">
        <f>数据源!AZ220</f>
        <v>1.0999999999999999E-2</v>
      </c>
      <c r="H188" s="2">
        <f>数据源!BA220</f>
        <v>9.342334494773518E-3</v>
      </c>
      <c r="I188" s="2">
        <f>数据源!BB220</f>
        <v>93</v>
      </c>
      <c r="J188" s="3">
        <f t="shared" ref="J188:J195" si="114">ROUNDUP(IF(F188&gt;1,F188-ROUNDDOWN(SQRT(F188),0),F188),0)</f>
        <v>1</v>
      </c>
      <c r="K188" s="3">
        <f t="shared" ref="K188:K195" si="115">F188*2-J188</f>
        <v>1</v>
      </c>
      <c r="L188" s="3" t="str">
        <f t="shared" si="100"/>
        <v>部件</v>
      </c>
      <c r="M188" s="3">
        <f t="shared" ca="1" si="95"/>
        <v>92004</v>
      </c>
      <c r="N188" s="3" t="str">
        <f t="shared" ca="1" si="101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</v>
      </c>
      <c r="O188" s="3" t="str">
        <f t="shared" si="104"/>
        <v>34,34,34,43,43,43,633,633,633,344,344,344,361,361,361,361,361,361,173,173,173,173,173,173,173,173,173,173,152,152,152,152,152,152,152,152,93,93,93,93,93,93,93,93,93,93,93</v>
      </c>
      <c r="P188" s="1" t="str">
        <f t="shared" si="105"/>
        <v>(1,1),(1,1),(1,1),(1,1),(1,1),(1,1),(2,4),(2,4),(2,4),(2,3),(2,3),(2,3),(1,3),(1,3),(1,3),(1,2),(1,2),(1,2),(1,2),(1,2),(1,2),(1,2),(1,2),(1,2),(1,2),(1,2),(1,2),(1,2),(1,2),(1,2),(1,2),(1,2),(1,2),(1,2),(1,2),(1,2),(1,1),(1,1),(1,1),(1,1),(1,1),(1,1),(1,1),(1,1),(1,1),(1,1),(1,1)</v>
      </c>
      <c r="Q188" s="3" t="str">
        <f>IF(D188="坦克碎片",VLOOKUP(C188,道具信息!$N$2:$O$291,2,FALSE)&amp;"碎片",VLOOKUP(C188,道具信息!$N$2:$O$291,2,FALSE))</f>
        <v>T2部件</v>
      </c>
      <c r="R188" s="3">
        <f t="shared" si="112"/>
        <v>1674</v>
      </c>
      <c r="S188" s="11">
        <f t="shared" si="113"/>
        <v>0.16800000000000001</v>
      </c>
      <c r="T188" s="3" t="str">
        <f>VLOOKUP(Q188,道具信息!$Q$3:$S$20,2,FALSE)</f>
        <v>CHEST_ITEM_TYPE_T2_PART</v>
      </c>
      <c r="U188" s="3" t="str">
        <f>IF(COUNTIF(U$142:U187,T188)=0,T188,"")</f>
        <v/>
      </c>
      <c r="V188" s="3" t="str">
        <f t="shared" si="106"/>
        <v>CHEST_ITEM_TYPE_T2_TANK,CHEST_ITEM_TYPE_T3_TANK,CHEST_ITEM_TYPE_T2_SHARD,CHEST_ITEM_TYPE_T3_SHARD,CHEST_ITEM_TYPE_T1_PART,CHEST_ITEM_TYPE_T2_PART</v>
      </c>
      <c r="W188" s="13" t="str">
        <f t="shared" si="107"/>
        <v/>
      </c>
      <c r="X188" s="3" t="str">
        <f t="shared" si="108"/>
        <v/>
      </c>
      <c r="Y188" s="3" t="str">
        <f t="shared" si="109"/>
        <v>1.0%,1.3%,29.5%,21.8%,29.6%,16.8%</v>
      </c>
    </row>
    <row r="189" spans="2:25" x14ac:dyDescent="0.3">
      <c r="B189" s="2">
        <f>数据源!AU221</f>
        <v>5</v>
      </c>
      <c r="C189" s="2" t="str">
        <f>数据源!AV221</f>
        <v>T2LP6</v>
      </c>
      <c r="D189" s="2" t="str">
        <f>数据源!AW221</f>
        <v>部件</v>
      </c>
      <c r="E189" s="2">
        <f>数据源!AX221</f>
        <v>114.80000000000001</v>
      </c>
      <c r="F189" s="2">
        <f>数据源!AY221</f>
        <v>1</v>
      </c>
      <c r="G189" s="2">
        <f>数据源!AZ221</f>
        <v>1.0999999999999999E-2</v>
      </c>
      <c r="H189" s="2">
        <f>数据源!BA221</f>
        <v>9.342334494773518E-3</v>
      </c>
      <c r="I189" s="2">
        <f>数据源!BB221</f>
        <v>93</v>
      </c>
      <c r="J189" s="3">
        <f t="shared" si="114"/>
        <v>1</v>
      </c>
      <c r="K189" s="3">
        <f t="shared" si="115"/>
        <v>1</v>
      </c>
      <c r="L189" s="3" t="str">
        <f t="shared" si="100"/>
        <v>部件</v>
      </c>
      <c r="M189" s="3">
        <f t="shared" ca="1" si="95"/>
        <v>92006</v>
      </c>
      <c r="N189" s="3" t="str">
        <f t="shared" ca="1" si="101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</v>
      </c>
      <c r="O189" s="3" t="str">
        <f t="shared" si="104"/>
        <v>34,34,34,43,43,43,633,633,633,344,344,344,361,361,361,361,361,361,173,173,173,173,173,173,173,173,173,173,152,152,152,152,152,152,152,152,93,93,93,93,93,93,93,93,93,93,93,93</v>
      </c>
      <c r="P189" s="1" t="str">
        <f t="shared" si="105"/>
        <v>(1,1),(1,1),(1,1),(1,1),(1,1),(1,1),(2,4),(2,4),(2,4),(2,3),(2,3),(2,3),(1,3),(1,3),(1,3),(1,2),(1,2),(1,2),(1,2),(1,2),(1,2),(1,2),(1,2),(1,2),(1,2),(1,2),(1,2),(1,2),(1,2),(1,2),(1,2),(1,2),(1,2),(1,2),(1,2),(1,2),(1,1),(1,1),(1,1),(1,1),(1,1),(1,1),(1,1),(1,1),(1,1),(1,1),(1,1),(1,1)</v>
      </c>
      <c r="Q189" s="3" t="str">
        <f>IF(D189="坦克碎片",VLOOKUP(C189,道具信息!$N$2:$O$291,2,FALSE)&amp;"碎片",VLOOKUP(C189,道具信息!$N$2:$O$291,2,FALSE))</f>
        <v>T2部件</v>
      </c>
      <c r="R189" s="3">
        <f t="shared" si="112"/>
        <v>1674</v>
      </c>
      <c r="S189" s="11">
        <f t="shared" si="113"/>
        <v>0.16800000000000001</v>
      </c>
      <c r="T189" s="3" t="str">
        <f>VLOOKUP(Q189,道具信息!$Q$3:$S$20,2,FALSE)</f>
        <v>CHEST_ITEM_TYPE_T2_PART</v>
      </c>
      <c r="U189" s="3" t="str">
        <f>IF(COUNTIF(U$142:U188,T189)=0,T189,"")</f>
        <v/>
      </c>
      <c r="V189" s="3" t="str">
        <f t="shared" si="106"/>
        <v>CHEST_ITEM_TYPE_T2_TANK,CHEST_ITEM_TYPE_T3_TANK,CHEST_ITEM_TYPE_T2_SHARD,CHEST_ITEM_TYPE_T3_SHARD,CHEST_ITEM_TYPE_T1_PART,CHEST_ITEM_TYPE_T2_PART</v>
      </c>
      <c r="W189" s="13" t="str">
        <f t="shared" si="107"/>
        <v/>
      </c>
      <c r="X189" s="3" t="str">
        <f t="shared" si="108"/>
        <v/>
      </c>
      <c r="Y189" s="3" t="str">
        <f t="shared" si="109"/>
        <v>1.0%,1.3%,29.5%,21.8%,29.6%,16.8%</v>
      </c>
    </row>
    <row r="190" spans="2:25" x14ac:dyDescent="0.3">
      <c r="B190" s="2">
        <f>数据源!AU222</f>
        <v>5</v>
      </c>
      <c r="C190" s="2" t="str">
        <f>数据源!AV222</f>
        <v>T2MP2</v>
      </c>
      <c r="D190" s="2" t="str">
        <f>数据源!AW222</f>
        <v>部件</v>
      </c>
      <c r="E190" s="2">
        <f>数据源!AX222</f>
        <v>114.80000000000001</v>
      </c>
      <c r="F190" s="2">
        <f>数据源!AY222</f>
        <v>1</v>
      </c>
      <c r="G190" s="2">
        <f>数据源!AZ222</f>
        <v>1.0999999999999999E-2</v>
      </c>
      <c r="H190" s="2">
        <f>数据源!BA222</f>
        <v>9.342334494773518E-3</v>
      </c>
      <c r="I190" s="2">
        <f>数据源!BB222</f>
        <v>93</v>
      </c>
      <c r="J190" s="3">
        <f t="shared" si="114"/>
        <v>1</v>
      </c>
      <c r="K190" s="3">
        <f t="shared" si="115"/>
        <v>1</v>
      </c>
      <c r="L190" s="3" t="str">
        <f t="shared" si="100"/>
        <v>部件</v>
      </c>
      <c r="M190" s="3">
        <f t="shared" ca="1" si="95"/>
        <v>92102</v>
      </c>
      <c r="N190" s="3" t="str">
        <f t="shared" ca="1" si="101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,92102</v>
      </c>
      <c r="O190" s="3" t="str">
        <f t="shared" si="104"/>
        <v>34,34,34,43,43,43,633,633,633,344,344,344,361,361,361,361,361,361,173,173,173,173,173,173,173,173,173,173,152,152,152,152,152,152,152,152,93,93,93,93,93,93,93,93,93,93,93,93,93</v>
      </c>
      <c r="P190" s="1" t="str">
        <f t="shared" si="105"/>
        <v>(1,1),(1,1),(1,1),(1,1),(1,1),(1,1),(2,4),(2,4),(2,4),(2,3),(2,3),(2,3),(1,3),(1,3),(1,3),(1,2),(1,2),(1,2),(1,2),(1,2),(1,2),(1,2),(1,2),(1,2),(1,2),(1,2),(1,2),(1,2),(1,2),(1,2),(1,2),(1,2),(1,2),(1,2),(1,2),(1,2),(1,1),(1,1),(1,1),(1,1),(1,1),(1,1),(1,1),(1,1),(1,1),(1,1),(1,1),(1,1),(1,1)</v>
      </c>
      <c r="Q190" s="3" t="str">
        <f>IF(D190="坦克碎片",VLOOKUP(C190,道具信息!$N$2:$O$291,2,FALSE)&amp;"碎片",VLOOKUP(C190,道具信息!$N$2:$O$291,2,FALSE))</f>
        <v>T2部件</v>
      </c>
      <c r="R190" s="3">
        <f t="shared" si="112"/>
        <v>1674</v>
      </c>
      <c r="S190" s="11">
        <f t="shared" si="113"/>
        <v>0.16800000000000001</v>
      </c>
      <c r="T190" s="3" t="str">
        <f>VLOOKUP(Q190,道具信息!$Q$3:$S$20,2,FALSE)</f>
        <v>CHEST_ITEM_TYPE_T2_PART</v>
      </c>
      <c r="U190" s="3" t="str">
        <f>IF(COUNTIF(U$142:U189,T190)=0,T190,"")</f>
        <v/>
      </c>
      <c r="V190" s="3" t="str">
        <f t="shared" si="106"/>
        <v>CHEST_ITEM_TYPE_T2_TANK,CHEST_ITEM_TYPE_T3_TANK,CHEST_ITEM_TYPE_T2_SHARD,CHEST_ITEM_TYPE_T3_SHARD,CHEST_ITEM_TYPE_T1_PART,CHEST_ITEM_TYPE_T2_PART</v>
      </c>
      <c r="W190" s="13" t="str">
        <f t="shared" si="107"/>
        <v/>
      </c>
      <c r="X190" s="3" t="str">
        <f t="shared" si="108"/>
        <v/>
      </c>
      <c r="Y190" s="3" t="str">
        <f t="shared" si="109"/>
        <v>1.0%,1.3%,29.5%,21.8%,29.6%,16.8%</v>
      </c>
    </row>
    <row r="191" spans="2:25" x14ac:dyDescent="0.3">
      <c r="B191" s="2">
        <f>数据源!AU223</f>
        <v>5</v>
      </c>
      <c r="C191" s="2" t="str">
        <f>数据源!AV223</f>
        <v>T2MP4</v>
      </c>
      <c r="D191" s="2" t="str">
        <f>数据源!AW223</f>
        <v>部件</v>
      </c>
      <c r="E191" s="2">
        <f>数据源!AX223</f>
        <v>114.80000000000001</v>
      </c>
      <c r="F191" s="2">
        <f>数据源!AY223</f>
        <v>1</v>
      </c>
      <c r="G191" s="2">
        <f>数据源!AZ223</f>
        <v>1.0999999999999999E-2</v>
      </c>
      <c r="H191" s="2">
        <f>数据源!BA223</f>
        <v>9.342334494773518E-3</v>
      </c>
      <c r="I191" s="2">
        <f>数据源!BB223</f>
        <v>93</v>
      </c>
      <c r="J191" s="3">
        <f t="shared" si="114"/>
        <v>1</v>
      </c>
      <c r="K191" s="3">
        <f t="shared" si="115"/>
        <v>1</v>
      </c>
      <c r="L191" s="3" t="str">
        <f t="shared" si="100"/>
        <v>部件</v>
      </c>
      <c r="M191" s="3">
        <f t="shared" ca="1" si="95"/>
        <v>92104</v>
      </c>
      <c r="N191" s="3" t="str">
        <f t="shared" ca="1" si="101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</v>
      </c>
      <c r="O191" s="3" t="str">
        <f t="shared" si="104"/>
        <v>34,34,34,43,43,43,633,633,633,344,344,344,361,361,361,361,361,361,173,173,173,173,173,173,173,173,173,173,152,152,152,152,152,152,152,152,93,93,93,93,93,93,93,93,93,93,93,93,93,93</v>
      </c>
      <c r="P191" s="1" t="str">
        <f t="shared" si="105"/>
        <v>(1,1),(1,1),(1,1),(1,1),(1,1),(1,1),(2,4),(2,4),(2,4),(2,3),(2,3),(2,3),(1,3),(1,3),(1,3),(1,2),(1,2),(1,2),(1,2),(1,2),(1,2),(1,2),(1,2),(1,2),(1,2),(1,2),(1,2),(1,2),(1,2),(1,2),(1,2),(1,2),(1,2),(1,2),(1,2),(1,2),(1,1),(1,1),(1,1),(1,1),(1,1),(1,1),(1,1),(1,1),(1,1),(1,1),(1,1),(1,1),(1,1),(1,1)</v>
      </c>
      <c r="Q191" s="3" t="str">
        <f>IF(D191="坦克碎片",VLOOKUP(C191,道具信息!$N$2:$O$291,2,FALSE)&amp;"碎片",VLOOKUP(C191,道具信息!$N$2:$O$291,2,FALSE))</f>
        <v>T2部件</v>
      </c>
      <c r="R191" s="3">
        <f t="shared" si="112"/>
        <v>1674</v>
      </c>
      <c r="S191" s="11">
        <f t="shared" si="113"/>
        <v>0.16800000000000001</v>
      </c>
      <c r="T191" s="3" t="str">
        <f>VLOOKUP(Q191,道具信息!$Q$3:$S$20,2,FALSE)</f>
        <v>CHEST_ITEM_TYPE_T2_PART</v>
      </c>
      <c r="U191" s="3" t="str">
        <f>IF(COUNTIF(U$142:U190,T191)=0,T191,"")</f>
        <v/>
      </c>
      <c r="V191" s="3" t="str">
        <f t="shared" si="106"/>
        <v>CHEST_ITEM_TYPE_T2_TANK,CHEST_ITEM_TYPE_T3_TANK,CHEST_ITEM_TYPE_T2_SHARD,CHEST_ITEM_TYPE_T3_SHARD,CHEST_ITEM_TYPE_T1_PART,CHEST_ITEM_TYPE_T2_PART</v>
      </c>
      <c r="W191" s="13" t="str">
        <f t="shared" si="107"/>
        <v/>
      </c>
      <c r="X191" s="3" t="str">
        <f t="shared" si="108"/>
        <v/>
      </c>
      <c r="Y191" s="3" t="str">
        <f t="shared" si="109"/>
        <v>1.0%,1.3%,29.5%,21.8%,29.6%,16.8%</v>
      </c>
    </row>
    <row r="192" spans="2:25" x14ac:dyDescent="0.3">
      <c r="B192" s="2">
        <f>数据源!AU224</f>
        <v>5</v>
      </c>
      <c r="C192" s="2" t="str">
        <f>数据源!AV224</f>
        <v>T2MP6</v>
      </c>
      <c r="D192" s="2" t="str">
        <f>数据源!AW224</f>
        <v>部件</v>
      </c>
      <c r="E192" s="2">
        <f>数据源!AX224</f>
        <v>114.80000000000001</v>
      </c>
      <c r="F192" s="2">
        <f>数据源!AY224</f>
        <v>1</v>
      </c>
      <c r="G192" s="2">
        <f>数据源!AZ224</f>
        <v>1.0999999999999999E-2</v>
      </c>
      <c r="H192" s="2">
        <f>数据源!BA224</f>
        <v>9.342334494773518E-3</v>
      </c>
      <c r="I192" s="2">
        <f>数据源!BB224</f>
        <v>93</v>
      </c>
      <c r="J192" s="3">
        <f t="shared" si="114"/>
        <v>1</v>
      </c>
      <c r="K192" s="3">
        <f t="shared" si="115"/>
        <v>1</v>
      </c>
      <c r="L192" s="3" t="str">
        <f t="shared" si="100"/>
        <v>部件</v>
      </c>
      <c r="M192" s="3">
        <f t="shared" ca="1" si="95"/>
        <v>92106</v>
      </c>
      <c r="N192" s="3" t="str">
        <f t="shared" ca="1" si="101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</v>
      </c>
      <c r="O192" s="3" t="str">
        <f t="shared" si="104"/>
        <v>34,34,34,43,43,43,633,633,633,344,344,344,361,361,361,361,361,361,173,173,173,173,173,173,173,173,173,173,152,152,152,152,152,152,152,152,93,93,93,93,93,93,93,93,93,93,93,93,93,93,93</v>
      </c>
      <c r="P192" s="1" t="str">
        <f t="shared" si="105"/>
        <v>(1,1),(1,1),(1,1),(1,1),(1,1),(1,1),(2,4),(2,4),(2,4),(2,3),(2,3),(2,3),(1,3),(1,3),(1,3),(1,2),(1,2),(1,2),(1,2),(1,2),(1,2),(1,2),(1,2),(1,2),(1,2),(1,2),(1,2),(1,2),(1,2),(1,2),(1,2),(1,2),(1,2),(1,2),(1,2),(1,2),(1,1),(1,1),(1,1),(1,1),(1,1),(1,1),(1,1),(1,1),(1,1),(1,1),(1,1),(1,1),(1,1),(1,1),(1,1)</v>
      </c>
      <c r="Q192" s="3" t="str">
        <f>IF(D192="坦克碎片",VLOOKUP(C192,道具信息!$N$2:$O$291,2,FALSE)&amp;"碎片",VLOOKUP(C192,道具信息!$N$2:$O$291,2,FALSE))</f>
        <v>T2部件</v>
      </c>
      <c r="R192" s="3">
        <f t="shared" si="112"/>
        <v>1674</v>
      </c>
      <c r="S192" s="11">
        <f t="shared" si="113"/>
        <v>0.16800000000000001</v>
      </c>
      <c r="T192" s="3" t="str">
        <f>VLOOKUP(Q192,道具信息!$Q$3:$S$20,2,FALSE)</f>
        <v>CHEST_ITEM_TYPE_T2_PART</v>
      </c>
      <c r="U192" s="3" t="str">
        <f>IF(COUNTIF(U$142:U191,T192)=0,T192,"")</f>
        <v/>
      </c>
      <c r="V192" s="3" t="str">
        <f t="shared" si="106"/>
        <v>CHEST_ITEM_TYPE_T2_TANK,CHEST_ITEM_TYPE_T3_TANK,CHEST_ITEM_TYPE_T2_SHARD,CHEST_ITEM_TYPE_T3_SHARD,CHEST_ITEM_TYPE_T1_PART,CHEST_ITEM_TYPE_T2_PART</v>
      </c>
      <c r="W192" s="13" t="str">
        <f t="shared" si="107"/>
        <v/>
      </c>
      <c r="X192" s="3" t="str">
        <f t="shared" si="108"/>
        <v/>
      </c>
      <c r="Y192" s="3" t="str">
        <f t="shared" si="109"/>
        <v>1.0%,1.3%,29.5%,21.8%,29.6%,16.8%</v>
      </c>
    </row>
    <row r="193" spans="2:25" x14ac:dyDescent="0.3">
      <c r="B193" s="2">
        <f>数据源!AU225</f>
        <v>5</v>
      </c>
      <c r="C193" s="2" t="str">
        <f>数据源!AV225</f>
        <v>T2HP2</v>
      </c>
      <c r="D193" s="2" t="str">
        <f>数据源!AW225</f>
        <v>部件</v>
      </c>
      <c r="E193" s="2">
        <f>数据源!AX225</f>
        <v>114.80000000000001</v>
      </c>
      <c r="F193" s="2">
        <f>数据源!AY225</f>
        <v>1</v>
      </c>
      <c r="G193" s="2">
        <f>数据源!AZ225</f>
        <v>1.0999999999999999E-2</v>
      </c>
      <c r="H193" s="2">
        <f>数据源!BA225</f>
        <v>9.342334494773518E-3</v>
      </c>
      <c r="I193" s="2">
        <f>数据源!BB225</f>
        <v>93</v>
      </c>
      <c r="J193" s="3">
        <f t="shared" si="114"/>
        <v>1</v>
      </c>
      <c r="K193" s="3">
        <f t="shared" si="115"/>
        <v>1</v>
      </c>
      <c r="L193" s="3" t="str">
        <f t="shared" si="100"/>
        <v>部件</v>
      </c>
      <c r="M193" s="3">
        <f t="shared" ca="1" si="95"/>
        <v>92202</v>
      </c>
      <c r="N193" s="3" t="str">
        <f t="shared" ca="1" si="101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</v>
      </c>
      <c r="O193" s="3" t="str">
        <f t="shared" si="104"/>
        <v>34,34,34,43,43,43,633,633,633,344,344,344,361,361,361,361,361,361,173,173,173,173,173,173,173,173,173,173,152,152,152,152,152,152,152,152,93,93,93,93,93,93,93,93,93,93,93,93,93,93,93,93</v>
      </c>
      <c r="P193" s="1" t="str">
        <f t="shared" si="105"/>
        <v>(1,1),(1,1),(1,1),(1,1),(1,1),(1,1),(2,4),(2,4),(2,4),(2,3),(2,3),(2,3),(1,3),(1,3),(1,3),(1,2),(1,2),(1,2),(1,2),(1,2),(1,2),(1,2),(1,2),(1,2),(1,2),(1,2),(1,2),(1,2),(1,2),(1,2),(1,2),(1,2),(1,2),(1,2),(1,2),(1,2),(1,1),(1,1),(1,1),(1,1),(1,1),(1,1),(1,1),(1,1),(1,1),(1,1),(1,1),(1,1),(1,1),(1,1),(1,1),(1,1)</v>
      </c>
      <c r="Q193" s="3" t="str">
        <f>IF(D193="坦克碎片",VLOOKUP(C193,道具信息!$N$2:$O$291,2,FALSE)&amp;"碎片",VLOOKUP(C193,道具信息!$N$2:$O$291,2,FALSE))</f>
        <v>T2部件</v>
      </c>
      <c r="R193" s="3">
        <f t="shared" si="112"/>
        <v>1674</v>
      </c>
      <c r="S193" s="11">
        <f t="shared" si="113"/>
        <v>0.16800000000000001</v>
      </c>
      <c r="T193" s="3" t="str">
        <f>VLOOKUP(Q193,道具信息!$Q$3:$S$20,2,FALSE)</f>
        <v>CHEST_ITEM_TYPE_T2_PART</v>
      </c>
      <c r="U193" s="3" t="str">
        <f>IF(COUNTIF(U$142:U192,T193)=0,T193,"")</f>
        <v/>
      </c>
      <c r="V193" s="3" t="str">
        <f t="shared" si="106"/>
        <v>CHEST_ITEM_TYPE_T2_TANK,CHEST_ITEM_TYPE_T3_TANK,CHEST_ITEM_TYPE_T2_SHARD,CHEST_ITEM_TYPE_T3_SHARD,CHEST_ITEM_TYPE_T1_PART,CHEST_ITEM_TYPE_T2_PART</v>
      </c>
      <c r="W193" s="13" t="str">
        <f t="shared" si="107"/>
        <v/>
      </c>
      <c r="X193" s="3" t="str">
        <f t="shared" si="108"/>
        <v/>
      </c>
      <c r="Y193" s="3" t="str">
        <f t="shared" si="109"/>
        <v>1.0%,1.3%,29.5%,21.8%,29.6%,16.8%</v>
      </c>
    </row>
    <row r="194" spans="2:25" x14ac:dyDescent="0.3">
      <c r="B194" s="2">
        <f>数据源!AU226</f>
        <v>5</v>
      </c>
      <c r="C194" s="2" t="str">
        <f>数据源!AV226</f>
        <v>T2HP4</v>
      </c>
      <c r="D194" s="2" t="str">
        <f>数据源!AW226</f>
        <v>部件</v>
      </c>
      <c r="E194" s="2">
        <f>数据源!AX226</f>
        <v>114.80000000000001</v>
      </c>
      <c r="F194" s="2">
        <f>数据源!AY226</f>
        <v>1</v>
      </c>
      <c r="G194" s="2">
        <f>数据源!AZ226</f>
        <v>1.0999999999999999E-2</v>
      </c>
      <c r="H194" s="2">
        <f>数据源!BA226</f>
        <v>9.342334494773518E-3</v>
      </c>
      <c r="I194" s="2">
        <f>数据源!BB226</f>
        <v>93</v>
      </c>
      <c r="J194" s="3">
        <f t="shared" si="114"/>
        <v>1</v>
      </c>
      <c r="K194" s="3">
        <f t="shared" si="115"/>
        <v>1</v>
      </c>
      <c r="L194" s="3" t="str">
        <f t="shared" si="100"/>
        <v>部件</v>
      </c>
      <c r="M194" s="3">
        <f t="shared" ca="1" si="95"/>
        <v>92204</v>
      </c>
      <c r="N194" s="3" t="str">
        <f t="shared" ca="1" si="101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</v>
      </c>
      <c r="O194" s="3" t="str">
        <f t="shared" si="104"/>
        <v>34,34,34,43,43,43,633,633,633,344,344,344,361,361,361,361,361,361,173,173,173,173,173,173,173,173,173,173,152,152,152,152,152,152,152,152,93,93,93,93,93,93,93,93,93,93,93,93,93,93,93,93,93</v>
      </c>
      <c r="P194" s="1" t="str">
        <f t="shared" si="105"/>
        <v>(1,1),(1,1),(1,1),(1,1),(1,1),(1,1),(2,4),(2,4),(2,4),(2,3),(2,3),(2,3),(1,3),(1,3),(1,3),(1,2),(1,2),(1,2),(1,2),(1,2),(1,2),(1,2),(1,2),(1,2),(1,2),(1,2),(1,2),(1,2),(1,2),(1,2),(1,2),(1,2),(1,2),(1,2),(1,2),(1,2),(1,1),(1,1),(1,1),(1,1),(1,1),(1,1),(1,1),(1,1),(1,1),(1,1),(1,1),(1,1),(1,1),(1,1),(1,1),(1,1),(1,1)</v>
      </c>
      <c r="Q194" s="3" t="str">
        <f>IF(D194="坦克碎片",VLOOKUP(C194,道具信息!$N$2:$O$291,2,FALSE)&amp;"碎片",VLOOKUP(C194,道具信息!$N$2:$O$291,2,FALSE))</f>
        <v>T2部件</v>
      </c>
      <c r="R194" s="3">
        <f t="shared" si="112"/>
        <v>1674</v>
      </c>
      <c r="S194" s="11">
        <f t="shared" si="113"/>
        <v>0.16800000000000001</v>
      </c>
      <c r="T194" s="3" t="str">
        <f>VLOOKUP(Q194,道具信息!$Q$3:$S$20,2,FALSE)</f>
        <v>CHEST_ITEM_TYPE_T2_PART</v>
      </c>
      <c r="U194" s="3" t="str">
        <f>IF(COUNTIF(U$142:U193,T194)=0,T194,"")</f>
        <v/>
      </c>
      <c r="V194" s="3" t="str">
        <f t="shared" si="106"/>
        <v>CHEST_ITEM_TYPE_T2_TANK,CHEST_ITEM_TYPE_T3_TANK,CHEST_ITEM_TYPE_T2_SHARD,CHEST_ITEM_TYPE_T3_SHARD,CHEST_ITEM_TYPE_T1_PART,CHEST_ITEM_TYPE_T2_PART</v>
      </c>
      <c r="W194" s="13" t="str">
        <f t="shared" si="107"/>
        <v/>
      </c>
      <c r="X194" s="3" t="str">
        <f t="shared" si="108"/>
        <v/>
      </c>
      <c r="Y194" s="3" t="str">
        <f t="shared" si="109"/>
        <v>1.0%,1.3%,29.5%,21.8%,29.6%,16.8%</v>
      </c>
    </row>
    <row r="195" spans="2:25" x14ac:dyDescent="0.3">
      <c r="B195" s="2">
        <f>数据源!AU227</f>
        <v>5</v>
      </c>
      <c r="C195" s="2" t="str">
        <f>数据源!AV227</f>
        <v>T2HP6</v>
      </c>
      <c r="D195" s="2" t="str">
        <f>数据源!AW227</f>
        <v>部件</v>
      </c>
      <c r="E195" s="2">
        <f>数据源!AX227</f>
        <v>114.80000000000001</v>
      </c>
      <c r="F195" s="2">
        <f>数据源!AY227</f>
        <v>1</v>
      </c>
      <c r="G195" s="2">
        <f>数据源!AZ227</f>
        <v>1.0999999999999999E-2</v>
      </c>
      <c r="H195" s="2">
        <f>数据源!BA227</f>
        <v>9.342334494773518E-3</v>
      </c>
      <c r="I195" s="2">
        <f>数据源!BB227</f>
        <v>93</v>
      </c>
      <c r="J195" s="3">
        <f t="shared" si="114"/>
        <v>1</v>
      </c>
      <c r="K195" s="3">
        <f t="shared" si="115"/>
        <v>1</v>
      </c>
      <c r="L195" s="3" t="str">
        <f t="shared" si="100"/>
        <v>部件</v>
      </c>
      <c r="M195" s="3">
        <f t="shared" ca="1" si="95"/>
        <v>92206</v>
      </c>
      <c r="N195" s="3" t="str">
        <f t="shared" ca="1" si="101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195" s="3" t="str">
        <f t="shared" si="104"/>
        <v>34,34,34,43,43,43,633,633,633,344,344,344,361,361,361,361,361,361,173,173,173,173,173,173,173,173,173,173,152,152,152,152,152,152,152,152,93,93,93,93,93,93,93,93,93,93,93,93,93,93,93,93,93,93</v>
      </c>
      <c r="P195" s="1" t="str">
        <f t="shared" si="105"/>
        <v>(1,1),(1,1),(1,1),(1,1),(1,1),(1,1),(2,4),(2,4),(2,4),(2,3),(2,3),(2,3),(1,3),(1,3),(1,3),(1,2),(1,2),(1,2),(1,2),(1,2),(1,2),(1,2),(1,2),(1,2),(1,2),(1,2),(1,2),(1,2),(1,2),(1,2),(1,2),(1,2),(1,2),(1,2),(1,2),(1,2),(1,1),(1,1),(1,1),(1,1),(1,1),(1,1),(1,1),(1,1),(1,1),(1,1),(1,1),(1,1),(1,1),(1,1),(1,1),(1,1),(1,1),(1,1)</v>
      </c>
      <c r="Q195" s="3" t="str">
        <f>IF(D195="坦克碎片",VLOOKUP(C195,道具信息!$N$2:$O$291,2,FALSE)&amp;"碎片",VLOOKUP(C195,道具信息!$N$2:$O$291,2,FALSE))</f>
        <v>T2部件</v>
      </c>
      <c r="R195" s="3">
        <f t="shared" si="112"/>
        <v>1674</v>
      </c>
      <c r="S195" s="11">
        <f t="shared" si="113"/>
        <v>0.16800000000000001</v>
      </c>
      <c r="T195" s="3" t="str">
        <f>VLOOKUP(Q195,道具信息!$Q$3:$S$20,2,FALSE)</f>
        <v>CHEST_ITEM_TYPE_T2_PART</v>
      </c>
      <c r="U195" s="3" t="str">
        <f>IF(COUNTIF(U$142:U194,T195)=0,T195,"")</f>
        <v/>
      </c>
      <c r="V195" s="3" t="str">
        <f t="shared" si="106"/>
        <v>CHEST_ITEM_TYPE_T2_TANK,CHEST_ITEM_TYPE_T3_TANK,CHEST_ITEM_TYPE_T2_SHARD,CHEST_ITEM_TYPE_T3_SHARD,CHEST_ITEM_TYPE_T1_PART,CHEST_ITEM_TYPE_T2_PART</v>
      </c>
      <c r="W195" s="13" t="str">
        <f t="shared" si="107"/>
        <v/>
      </c>
      <c r="X195" s="3" t="str">
        <f t="shared" si="108"/>
        <v/>
      </c>
      <c r="Y195" s="3" t="str">
        <f t="shared" si="109"/>
        <v>1.0%,1.3%,29.5%,21.8%,29.6%,16.8%</v>
      </c>
    </row>
    <row r="196" spans="2:25" x14ac:dyDescent="0.3">
      <c r="N196" s="3" t="str">
        <f ca="1">"["&amp;N195&amp;"]"</f>
        <v>[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]</v>
      </c>
      <c r="O196" s="3" t="str">
        <f>"["&amp;O195&amp;"]"</f>
        <v>[34,34,34,43,43,43,633,633,633,344,344,344,361,361,361,361,361,361,173,173,173,173,173,173,173,173,173,173,152,152,152,152,152,152,152,152,93,93,93,93,93,93,93,93,93,93,93,93,93,93,93,93,93,93]</v>
      </c>
      <c r="P196" s="3" t="str">
        <f>"["&amp;P195&amp;"]"</f>
        <v>[(1,1),(1,1),(1,1),(1,1),(1,1),(1,1),(2,4),(2,4),(2,4),(2,3),(2,3),(2,3),(1,3),(1,3),(1,3),(1,2),(1,2),(1,2),(1,2),(1,2),(1,2),(1,2),(1,2),(1,2),(1,2),(1,2),(1,2),(1,2),(1,2),(1,2),(1,2),(1,2),(1,2),(1,2),(1,2),(1,2),(1,1),(1,1),(1,1),(1,1),(1,1),(1,1),(1,1),(1,1),(1,1),(1,1),(1,1),(1,1),(1,1),(1,1),(1,1),(1,1),(1,1),(1,1)]</v>
      </c>
      <c r="V196" s="3" t="str">
        <f>"["&amp;V195&amp;"]"</f>
        <v>[CHEST_ITEM_TYPE_T2_TANK,CHEST_ITEM_TYPE_T3_TANK,CHEST_ITEM_TYPE_T2_SHARD,CHEST_ITEM_TYPE_T3_SHARD,CHEST_ITEM_TYPE_T1_PART,CHEST_ITEM_TYPE_T2_PART]</v>
      </c>
      <c r="Y196" s="3" t="str">
        <f>"["&amp;Y195&amp;"]"</f>
        <v>[1.0%,1.3%,29.5%,21.8%,29.6%,16.8%]</v>
      </c>
    </row>
    <row r="198" spans="2:25" x14ac:dyDescent="0.3">
      <c r="B198" s="2" t="str">
        <f>数据源!AU230</f>
        <v>联赛等级</v>
      </c>
      <c r="C198" s="2" t="str">
        <f>数据源!AV230</f>
        <v>道具名称</v>
      </c>
      <c r="D198" s="2" t="str">
        <f>数据源!AW230</f>
        <v>对应大类</v>
      </c>
      <c r="E198" s="2" t="str">
        <f>数据源!AX230</f>
        <v>道具价值</v>
      </c>
      <c r="F198" s="2" t="str">
        <f>数据源!AY230</f>
        <v>抽取个数</v>
      </c>
      <c r="G198" s="2" t="str">
        <f>数据源!AZ230</f>
        <v>价值比例</v>
      </c>
      <c r="H198" s="2" t="str">
        <f>数据源!BA230</f>
        <v>产出概率</v>
      </c>
      <c r="I198" s="2" t="str">
        <f>数据源!BB230</f>
        <v>权重值</v>
      </c>
      <c r="J198" s="7" t="s">
        <v>234</v>
      </c>
      <c r="K198" s="7" t="s">
        <v>235</v>
      </c>
      <c r="L198" s="3" t="s">
        <v>222</v>
      </c>
      <c r="M198" s="3" t="s">
        <v>152</v>
      </c>
      <c r="N198" s="3" t="s">
        <v>224</v>
      </c>
      <c r="O198" s="3" t="s">
        <v>225</v>
      </c>
      <c r="P198" s="3" t="s">
        <v>226</v>
      </c>
      <c r="Q198" s="8" t="s">
        <v>244</v>
      </c>
      <c r="R198" s="8" t="s">
        <v>245</v>
      </c>
      <c r="S198" s="8" t="s">
        <v>246</v>
      </c>
    </row>
    <row r="199" spans="2:25" x14ac:dyDescent="0.3">
      <c r="B199" s="2">
        <f>数据源!AU231</f>
        <v>6</v>
      </c>
      <c r="C199" s="2" t="str">
        <f>数据源!AV231</f>
        <v>35(t)</v>
      </c>
      <c r="D199" s="2" t="str">
        <f>数据源!AW231</f>
        <v>坦克</v>
      </c>
      <c r="E199" s="2">
        <f>数据源!AX231</f>
        <v>940</v>
      </c>
      <c r="F199" s="2">
        <f>数据源!AY231</f>
        <v>1</v>
      </c>
      <c r="G199" s="2">
        <f>数据源!AZ231</f>
        <v>5.9200000000000003E-2</v>
      </c>
      <c r="H199" s="2">
        <f>数据源!BA231</f>
        <v>6.1404255319148938E-3</v>
      </c>
      <c r="I199" s="2">
        <f>数据源!BB231</f>
        <v>61</v>
      </c>
      <c r="J199" s="3">
        <f>ROUNDUP(IF(F199&gt;1,F199-ROUNDDOWN(SQRT(F199),0),F199),0)</f>
        <v>1</v>
      </c>
      <c r="K199" s="3">
        <f>F199*2-J199</f>
        <v>1</v>
      </c>
      <c r="L199" s="3" t="str">
        <f>RIGHT(D199,2)</f>
        <v>坦克</v>
      </c>
      <c r="M199" s="3">
        <f t="shared" ref="M199:M258" ca="1" si="116">IF(OR(L199="坦克",L199="碎片"),VLOOKUP(C199,INDIRECT("坦克ID"),MATCH(L199&amp;"ID",INDIRECT("坦克标头"),0),FALSE),VLOOKUP(C199,INDIRECT(L199&amp;"ID"),2,FALSE))</f>
        <v>11311</v>
      </c>
      <c r="N199" s="3">
        <f ca="1">M199</f>
        <v>11311</v>
      </c>
      <c r="O199" s="3">
        <f>I199</f>
        <v>61</v>
      </c>
      <c r="P199" s="1" t="str">
        <f>"("&amp;J199&amp;","&amp;K199&amp;")"</f>
        <v>(1,1)</v>
      </c>
      <c r="Q199" s="3" t="str">
        <f>IF(D199="坦克碎片",VLOOKUP(C199,道具信息!$N$2:$O$291,2,FALSE)&amp;"碎片",VLOOKUP(C199,道具信息!$N$2:$O$291,2,FALSE))</f>
        <v>T3坦克</v>
      </c>
      <c r="R199" s="3">
        <f t="shared" ref="R199:R230" si="117">SUMIFS(I:I,Q:Q,Q199,B:B,B199)</f>
        <v>183</v>
      </c>
      <c r="S199" s="11">
        <f t="shared" ref="S199:S230" si="118">ROUND(R199/SUMIF(B:B,B199,I:I),3)</f>
        <v>1.7999999999999999E-2</v>
      </c>
      <c r="T199" s="3" t="str">
        <f>VLOOKUP(Q199,道具信息!$Q$3:$S$20,2,FALSE)</f>
        <v>CHEST_ITEM_TYPE_T3_TANK</v>
      </c>
      <c r="U199" s="3" t="str">
        <f>T199</f>
        <v>CHEST_ITEM_TYPE_T3_TANK</v>
      </c>
      <c r="V199" s="3" t="str">
        <f>U199</f>
        <v>CHEST_ITEM_TYPE_T3_TANK</v>
      </c>
      <c r="W199" s="13">
        <f>IF(U199&lt;&gt;"",ROUND(S199*100%,3),"")</f>
        <v>1.7999999999999999E-2</v>
      </c>
      <c r="X199" s="3" t="str">
        <f>TEXT(W199,"0.0%")</f>
        <v>1.8%</v>
      </c>
      <c r="Y199" s="3" t="str">
        <f>X199</f>
        <v>1.8%</v>
      </c>
    </row>
    <row r="200" spans="2:25" x14ac:dyDescent="0.3">
      <c r="B200" s="2">
        <f>数据源!AU232</f>
        <v>6</v>
      </c>
      <c r="C200" s="2" t="str">
        <f>数据源!AV232</f>
        <v>玛蒂尔达</v>
      </c>
      <c r="D200" s="2" t="str">
        <f>数据源!AW232</f>
        <v>坦克</v>
      </c>
      <c r="E200" s="2">
        <f>数据源!AX232</f>
        <v>940</v>
      </c>
      <c r="F200" s="2">
        <f>数据源!AY232</f>
        <v>1</v>
      </c>
      <c r="G200" s="2">
        <f>数据源!AZ232</f>
        <v>5.9200000000000003E-2</v>
      </c>
      <c r="H200" s="2">
        <f>数据源!BA232</f>
        <v>6.1404255319148938E-3</v>
      </c>
      <c r="I200" s="2">
        <f>数据源!BB232</f>
        <v>61</v>
      </c>
      <c r="J200" s="3">
        <f t="shared" ref="J200:J228" si="119">ROUNDUP(IF(F200&gt;1,F200-ROUNDDOWN(SQRT(F200),0),F200),0)</f>
        <v>1</v>
      </c>
      <c r="K200" s="3">
        <f t="shared" ref="K200:K228" si="120">F200*2-J200</f>
        <v>1</v>
      </c>
      <c r="L200" s="3" t="str">
        <f t="shared" ref="L200:L258" si="121">RIGHT(D200,2)</f>
        <v>坦克</v>
      </c>
      <c r="M200" s="3">
        <f t="shared" ca="1" si="116"/>
        <v>12311</v>
      </c>
      <c r="N200" s="3" t="str">
        <f t="shared" ref="N200:N258" ca="1" si="122">N199&amp;","&amp;M200</f>
        <v>11311,12311</v>
      </c>
      <c r="O200" s="3" t="str">
        <f>O199&amp;","&amp;I200</f>
        <v>61,61</v>
      </c>
      <c r="P200" s="1" t="str">
        <f>P199&amp;","&amp;"("&amp;J200&amp;","&amp;K200&amp;")"</f>
        <v>(1,1),(1,1)</v>
      </c>
      <c r="Q200" s="3" t="str">
        <f>IF(D200="坦克碎片",VLOOKUP(C200,道具信息!$N$2:$O$291,2,FALSE)&amp;"碎片",VLOOKUP(C200,道具信息!$N$2:$O$291,2,FALSE))</f>
        <v>T3坦克</v>
      </c>
      <c r="R200" s="3">
        <f t="shared" si="117"/>
        <v>183</v>
      </c>
      <c r="S200" s="11">
        <f t="shared" si="118"/>
        <v>1.7999999999999999E-2</v>
      </c>
      <c r="T200" s="3" t="str">
        <f>VLOOKUP(Q200,道具信息!$Q$3:$S$20,2,FALSE)</f>
        <v>CHEST_ITEM_TYPE_T3_TANK</v>
      </c>
      <c r="U200" s="3" t="str">
        <f>IF(COUNTIF(U$199:U199,T200)=0,T200,"")</f>
        <v/>
      </c>
      <c r="V200" s="3" t="str">
        <f>IF(U200&lt;&gt;"",V199&amp;","&amp;U200,V199)</f>
        <v>CHEST_ITEM_TYPE_T3_TANK</v>
      </c>
      <c r="W200" s="13" t="str">
        <f t="shared" ref="W200" si="123">IF(U200&lt;&gt;"",ROUND(S200*100%,3),"")</f>
        <v/>
      </c>
      <c r="X200" s="3" t="str">
        <f t="shared" ref="X200" si="124">TEXT(W200,"0.0%")</f>
        <v/>
      </c>
      <c r="Y200" s="3" t="str">
        <f>IF(X200&lt;&gt;"",Y199&amp;","&amp;X200,Y199)</f>
        <v>1.8%</v>
      </c>
    </row>
    <row r="201" spans="2:25" x14ac:dyDescent="0.3">
      <c r="B201" s="2">
        <f>数据源!AU233</f>
        <v>6</v>
      </c>
      <c r="C201" s="2" t="str">
        <f>数据源!AV233</f>
        <v>黑豹</v>
      </c>
      <c r="D201" s="2" t="str">
        <f>数据源!AW233</f>
        <v>坦克</v>
      </c>
      <c r="E201" s="2">
        <f>数据源!AX233</f>
        <v>940</v>
      </c>
      <c r="F201" s="2">
        <f>数据源!AY233</f>
        <v>1</v>
      </c>
      <c r="G201" s="2">
        <f>数据源!AZ233</f>
        <v>5.9200000000000003E-2</v>
      </c>
      <c r="H201" s="2">
        <f>数据源!BA233</f>
        <v>6.1404255319148938E-3</v>
      </c>
      <c r="I201" s="2">
        <f>数据源!BB233</f>
        <v>61</v>
      </c>
      <c r="J201" s="3">
        <f t="shared" si="119"/>
        <v>1</v>
      </c>
      <c r="K201" s="3">
        <f t="shared" si="120"/>
        <v>1</v>
      </c>
      <c r="L201" s="3" t="str">
        <f t="shared" si="121"/>
        <v>坦克</v>
      </c>
      <c r="M201" s="3">
        <f t="shared" ca="1" si="116"/>
        <v>13311</v>
      </c>
      <c r="N201" s="3" t="str">
        <f t="shared" ca="1" si="122"/>
        <v>11311,12311,13311</v>
      </c>
      <c r="O201" s="3" t="str">
        <f t="shared" ref="O201:O258" si="125">O200&amp;","&amp;I201</f>
        <v>61,61,61</v>
      </c>
      <c r="P201" s="1" t="str">
        <f t="shared" ref="P201:P258" si="126">P200&amp;","&amp;"("&amp;J201&amp;","&amp;K201&amp;")"</f>
        <v>(1,1),(1,1),(1,1)</v>
      </c>
      <c r="Q201" s="3" t="str">
        <f>IF(D201="坦克碎片",VLOOKUP(C201,道具信息!$N$2:$O$291,2,FALSE)&amp;"碎片",VLOOKUP(C201,道具信息!$N$2:$O$291,2,FALSE))</f>
        <v>T3坦克</v>
      </c>
      <c r="R201" s="3">
        <f t="shared" si="117"/>
        <v>183</v>
      </c>
      <c r="S201" s="11">
        <f t="shared" si="118"/>
        <v>1.7999999999999999E-2</v>
      </c>
      <c r="T201" s="3" t="str">
        <f>VLOOKUP(Q201,道具信息!$Q$3:$S$20,2,FALSE)</f>
        <v>CHEST_ITEM_TYPE_T3_TANK</v>
      </c>
      <c r="U201" s="3" t="str">
        <f>IF(COUNTIF(U$199:U200,T201)=0,T201,"")</f>
        <v/>
      </c>
      <c r="V201" s="3" t="str">
        <f t="shared" ref="V201:V210" si="127">IF(U201&lt;&gt;"",V200&amp;","&amp;U201,V200)</f>
        <v>CHEST_ITEM_TYPE_T3_TANK</v>
      </c>
      <c r="W201" s="13" t="str">
        <f t="shared" ref="W201:W210" si="128">IF(U201&lt;&gt;"",ROUND(S201*100%,3),"")</f>
        <v/>
      </c>
      <c r="X201" s="3" t="str">
        <f t="shared" ref="X201:X210" si="129">TEXT(W201,"0.0%")</f>
        <v/>
      </c>
      <c r="Y201" s="3" t="str">
        <f t="shared" ref="Y201:Y210" si="130">IF(X201&lt;&gt;"",Y200&amp;","&amp;X201,Y200)</f>
        <v>1.8%</v>
      </c>
    </row>
    <row r="202" spans="2:25" x14ac:dyDescent="0.3">
      <c r="B202" s="2">
        <f>数据源!AU234</f>
        <v>6</v>
      </c>
      <c r="C202" s="2" t="str">
        <f>数据源!AV234</f>
        <v>二号</v>
      </c>
      <c r="D202" s="2" t="str">
        <f>数据源!AW234</f>
        <v>坦克碎片</v>
      </c>
      <c r="E202" s="2">
        <f>数据源!AX234</f>
        <v>17</v>
      </c>
      <c r="F202" s="2">
        <f>数据源!AY234</f>
        <v>5</v>
      </c>
      <c r="G202" s="2">
        <f>数据源!AZ234</f>
        <v>5.1799999999999992E-2</v>
      </c>
      <c r="H202" s="2">
        <f>数据源!BA234</f>
        <v>5.9417647058823519E-2</v>
      </c>
      <c r="I202" s="2">
        <f>数据源!BB234</f>
        <v>594</v>
      </c>
      <c r="J202" s="3">
        <f t="shared" si="119"/>
        <v>3</v>
      </c>
      <c r="K202" s="3">
        <f t="shared" si="120"/>
        <v>7</v>
      </c>
      <c r="L202" s="3" t="str">
        <f t="shared" si="121"/>
        <v>碎片</v>
      </c>
      <c r="M202" s="3">
        <f t="shared" ca="1" si="116"/>
        <v>51211</v>
      </c>
      <c r="N202" s="3" t="str">
        <f t="shared" ca="1" si="122"/>
        <v>11311,12311,13311,51211</v>
      </c>
      <c r="O202" s="3" t="str">
        <f t="shared" si="125"/>
        <v>61,61,61,594</v>
      </c>
      <c r="P202" s="1" t="str">
        <f t="shared" si="126"/>
        <v>(1,1),(1,1),(1,1),(3,7)</v>
      </c>
      <c r="Q202" s="3" t="str">
        <f>IF(D202="坦克碎片",VLOOKUP(C202,道具信息!$N$2:$O$291,2,FALSE)&amp;"碎片",VLOOKUP(C202,道具信息!$N$2:$O$291,2,FALSE))</f>
        <v>T2坦克碎片</v>
      </c>
      <c r="R202" s="3">
        <f t="shared" si="117"/>
        <v>2922</v>
      </c>
      <c r="S202" s="11">
        <f t="shared" si="118"/>
        <v>0.29199999999999998</v>
      </c>
      <c r="T202" s="3" t="str">
        <f>VLOOKUP(Q202,道具信息!$Q$3:$S$20,2,FALSE)</f>
        <v>CHEST_ITEM_TYPE_T2_SHARD</v>
      </c>
      <c r="U202" s="3" t="str">
        <f>IF(COUNTIF(U$199:U201,T202)=0,T202,"")</f>
        <v>CHEST_ITEM_TYPE_T2_SHARD</v>
      </c>
      <c r="V202" s="3" t="str">
        <f t="shared" si="127"/>
        <v>CHEST_ITEM_TYPE_T3_TANK,CHEST_ITEM_TYPE_T2_SHARD</v>
      </c>
      <c r="W202" s="13">
        <f t="shared" si="128"/>
        <v>0.29199999999999998</v>
      </c>
      <c r="X202" s="3" t="str">
        <f t="shared" si="129"/>
        <v>29.2%</v>
      </c>
      <c r="Y202" s="3" t="str">
        <f t="shared" si="130"/>
        <v>1.8%,29.2%</v>
      </c>
    </row>
    <row r="203" spans="2:25" x14ac:dyDescent="0.3">
      <c r="B203" s="2">
        <f>数据源!AU235</f>
        <v>6</v>
      </c>
      <c r="C203" s="2" t="str">
        <f>数据源!AV235</f>
        <v>T-34</v>
      </c>
      <c r="D203" s="2" t="str">
        <f>数据源!AW235</f>
        <v>坦克碎片</v>
      </c>
      <c r="E203" s="2">
        <f>数据源!AX235</f>
        <v>17</v>
      </c>
      <c r="F203" s="2">
        <f>数据源!AY235</f>
        <v>5</v>
      </c>
      <c r="G203" s="2">
        <f>数据源!AZ235</f>
        <v>5.1799999999999992E-2</v>
      </c>
      <c r="H203" s="2">
        <f>数据源!BA235</f>
        <v>5.9417647058823519E-2</v>
      </c>
      <c r="I203" s="2">
        <f>数据源!BB235</f>
        <v>594</v>
      </c>
      <c r="J203" s="3">
        <f t="shared" si="119"/>
        <v>3</v>
      </c>
      <c r="K203" s="3">
        <f t="shared" si="120"/>
        <v>7</v>
      </c>
      <c r="L203" s="3" t="str">
        <f t="shared" si="121"/>
        <v>碎片</v>
      </c>
      <c r="M203" s="3">
        <f t="shared" ca="1" si="116"/>
        <v>52211</v>
      </c>
      <c r="N203" s="3" t="str">
        <f t="shared" ca="1" si="122"/>
        <v>11311,12311,13311,51211,52211</v>
      </c>
      <c r="O203" s="3" t="str">
        <f t="shared" si="125"/>
        <v>61,61,61,594,594</v>
      </c>
      <c r="P203" s="1" t="str">
        <f t="shared" si="126"/>
        <v>(1,1),(1,1),(1,1),(3,7),(3,7)</v>
      </c>
      <c r="Q203" s="3" t="str">
        <f>IF(D203="坦克碎片",VLOOKUP(C203,道具信息!$N$2:$O$291,2,FALSE)&amp;"碎片",VLOOKUP(C203,道具信息!$N$2:$O$291,2,FALSE))</f>
        <v>T2坦克碎片</v>
      </c>
      <c r="R203" s="3">
        <f t="shared" si="117"/>
        <v>2922</v>
      </c>
      <c r="S203" s="11">
        <f t="shared" si="118"/>
        <v>0.29199999999999998</v>
      </c>
      <c r="T203" s="3" t="str">
        <f>VLOOKUP(Q203,道具信息!$Q$3:$S$20,2,FALSE)</f>
        <v>CHEST_ITEM_TYPE_T2_SHARD</v>
      </c>
      <c r="U203" s="3" t="str">
        <f>IF(COUNTIF(U$199:U202,T203)=0,T203,"")</f>
        <v/>
      </c>
      <c r="V203" s="3" t="str">
        <f t="shared" si="127"/>
        <v>CHEST_ITEM_TYPE_T3_TANK,CHEST_ITEM_TYPE_T2_SHARD</v>
      </c>
      <c r="W203" s="13" t="str">
        <f t="shared" si="128"/>
        <v/>
      </c>
      <c r="X203" s="3" t="str">
        <f t="shared" si="129"/>
        <v/>
      </c>
      <c r="Y203" s="3" t="str">
        <f t="shared" si="130"/>
        <v>1.8%,29.2%</v>
      </c>
    </row>
    <row r="204" spans="2:25" x14ac:dyDescent="0.3">
      <c r="B204" s="2">
        <f>数据源!AU236</f>
        <v>6</v>
      </c>
      <c r="C204" s="2" t="str">
        <f>数据源!AV236</f>
        <v>KV-1</v>
      </c>
      <c r="D204" s="2" t="str">
        <f>数据源!AW236</f>
        <v>坦克碎片</v>
      </c>
      <c r="E204" s="2">
        <f>数据源!AX236</f>
        <v>17</v>
      </c>
      <c r="F204" s="2">
        <f>数据源!AY236</f>
        <v>5</v>
      </c>
      <c r="G204" s="2">
        <f>数据源!AZ236</f>
        <v>5.1799999999999992E-2</v>
      </c>
      <c r="H204" s="2">
        <f>数据源!BA236</f>
        <v>5.9417647058823519E-2</v>
      </c>
      <c r="I204" s="2">
        <f>数据源!BB236</f>
        <v>594</v>
      </c>
      <c r="J204" s="3">
        <f t="shared" si="119"/>
        <v>3</v>
      </c>
      <c r="K204" s="3">
        <f t="shared" si="120"/>
        <v>7</v>
      </c>
      <c r="L204" s="3" t="str">
        <f t="shared" si="121"/>
        <v>碎片</v>
      </c>
      <c r="M204" s="3">
        <f t="shared" ca="1" si="116"/>
        <v>53211</v>
      </c>
      <c r="N204" s="3" t="str">
        <f t="shared" ca="1" si="122"/>
        <v>11311,12311,13311,51211,52211,53211</v>
      </c>
      <c r="O204" s="3" t="str">
        <f t="shared" si="125"/>
        <v>61,61,61,594,594,594</v>
      </c>
      <c r="P204" s="1" t="str">
        <f t="shared" si="126"/>
        <v>(1,1),(1,1),(1,1),(3,7),(3,7),(3,7)</v>
      </c>
      <c r="Q204" s="3" t="str">
        <f>IF(D204="坦克碎片",VLOOKUP(C204,道具信息!$N$2:$O$291,2,FALSE)&amp;"碎片",VLOOKUP(C204,道具信息!$N$2:$O$291,2,FALSE))</f>
        <v>T2坦克碎片</v>
      </c>
      <c r="R204" s="3">
        <f t="shared" si="117"/>
        <v>2922</v>
      </c>
      <c r="S204" s="11">
        <f t="shared" si="118"/>
        <v>0.29199999999999998</v>
      </c>
      <c r="T204" s="3" t="str">
        <f>VLOOKUP(Q204,道具信息!$Q$3:$S$20,2,FALSE)</f>
        <v>CHEST_ITEM_TYPE_T2_SHARD</v>
      </c>
      <c r="U204" s="3" t="str">
        <f>IF(COUNTIF(U$199:U203,T204)=0,T204,"")</f>
        <v/>
      </c>
      <c r="V204" s="3" t="str">
        <f t="shared" si="127"/>
        <v>CHEST_ITEM_TYPE_T3_TANK,CHEST_ITEM_TYPE_T2_SHARD</v>
      </c>
      <c r="W204" s="13" t="str">
        <f t="shared" si="128"/>
        <v/>
      </c>
      <c r="X204" s="3" t="str">
        <f t="shared" si="129"/>
        <v/>
      </c>
      <c r="Y204" s="3" t="str">
        <f t="shared" si="130"/>
        <v>1.8%,29.2%</v>
      </c>
    </row>
    <row r="205" spans="2:25" x14ac:dyDescent="0.3">
      <c r="B205" s="2">
        <f>数据源!AU237</f>
        <v>6</v>
      </c>
      <c r="C205" s="2" t="str">
        <f>数据源!AV237</f>
        <v>Puma</v>
      </c>
      <c r="D205" s="2" t="str">
        <f>数据源!AW237</f>
        <v>坦克碎片</v>
      </c>
      <c r="E205" s="2">
        <f>数据源!AX237</f>
        <v>38</v>
      </c>
      <c r="F205" s="2">
        <f>数据源!AY237</f>
        <v>2.5</v>
      </c>
      <c r="G205" s="2">
        <f>数据源!AZ237</f>
        <v>3.6999999999999998E-2</v>
      </c>
      <c r="H205" s="2">
        <f>数据源!BA237</f>
        <v>3.7973684210526312E-2</v>
      </c>
      <c r="I205" s="2">
        <f>数据源!BB237</f>
        <v>380</v>
      </c>
      <c r="J205" s="3">
        <f t="shared" si="119"/>
        <v>2</v>
      </c>
      <c r="K205" s="3">
        <f t="shared" si="120"/>
        <v>3</v>
      </c>
      <c r="L205" s="3" t="str">
        <f t="shared" si="121"/>
        <v>碎片</v>
      </c>
      <c r="M205" s="3">
        <f t="shared" ca="1" si="116"/>
        <v>51221</v>
      </c>
      <c r="N205" s="3" t="str">
        <f t="shared" ca="1" si="122"/>
        <v>11311,12311,13311,51211,52211,53211,51221</v>
      </c>
      <c r="O205" s="3" t="str">
        <f t="shared" si="125"/>
        <v>61,61,61,594,594,594,380</v>
      </c>
      <c r="P205" s="1" t="str">
        <f t="shared" si="126"/>
        <v>(1,1),(1,1),(1,1),(3,7),(3,7),(3,7),(2,3)</v>
      </c>
      <c r="Q205" s="3" t="str">
        <f>IF(D205="坦克碎片",VLOOKUP(C205,道具信息!$N$2:$O$291,2,FALSE)&amp;"碎片",VLOOKUP(C205,道具信息!$N$2:$O$291,2,FALSE))</f>
        <v>T2坦克碎片</v>
      </c>
      <c r="R205" s="3">
        <f t="shared" si="117"/>
        <v>2922</v>
      </c>
      <c r="S205" s="11">
        <f t="shared" si="118"/>
        <v>0.29199999999999998</v>
      </c>
      <c r="T205" s="3" t="str">
        <f>VLOOKUP(Q205,道具信息!$Q$3:$S$20,2,FALSE)</f>
        <v>CHEST_ITEM_TYPE_T2_SHARD</v>
      </c>
      <c r="U205" s="3" t="str">
        <f>IF(COUNTIF(U$199:U204,T205)=0,T205,"")</f>
        <v/>
      </c>
      <c r="V205" s="3" t="str">
        <f t="shared" si="127"/>
        <v>CHEST_ITEM_TYPE_T3_TANK,CHEST_ITEM_TYPE_T2_SHARD</v>
      </c>
      <c r="W205" s="13" t="str">
        <f t="shared" si="128"/>
        <v/>
      </c>
      <c r="X205" s="3" t="str">
        <f t="shared" si="129"/>
        <v/>
      </c>
      <c r="Y205" s="3" t="str">
        <f t="shared" si="130"/>
        <v>1.8%,29.2%</v>
      </c>
    </row>
    <row r="206" spans="2:25" x14ac:dyDescent="0.3">
      <c r="B206" s="2">
        <f>数据源!AU238</f>
        <v>6</v>
      </c>
      <c r="C206" s="2" t="str">
        <f>数据源!AV238</f>
        <v>四号</v>
      </c>
      <c r="D206" s="2" t="str">
        <f>数据源!AW238</f>
        <v>坦克碎片</v>
      </c>
      <c r="E206" s="2">
        <f>数据源!AX238</f>
        <v>38</v>
      </c>
      <c r="F206" s="2">
        <f>数据源!AY238</f>
        <v>2.5</v>
      </c>
      <c r="G206" s="2">
        <f>数据源!AZ238</f>
        <v>3.6999999999999998E-2</v>
      </c>
      <c r="H206" s="2">
        <f>数据源!BA238</f>
        <v>3.7973684210526312E-2</v>
      </c>
      <c r="I206" s="2">
        <f>数据源!BB238</f>
        <v>380</v>
      </c>
      <c r="J206" s="3">
        <f t="shared" si="119"/>
        <v>2</v>
      </c>
      <c r="K206" s="3">
        <f t="shared" si="120"/>
        <v>3</v>
      </c>
      <c r="L206" s="3" t="str">
        <f t="shared" si="121"/>
        <v>碎片</v>
      </c>
      <c r="M206" s="3">
        <f t="shared" ca="1" si="116"/>
        <v>52221</v>
      </c>
      <c r="N206" s="3" t="str">
        <f t="shared" ca="1" si="122"/>
        <v>11311,12311,13311,51211,52211,53211,51221,52221</v>
      </c>
      <c r="O206" s="3" t="str">
        <f t="shared" si="125"/>
        <v>61,61,61,594,594,594,380,380</v>
      </c>
      <c r="P206" s="1" t="str">
        <f t="shared" si="126"/>
        <v>(1,1),(1,1),(1,1),(3,7),(3,7),(3,7),(2,3),(2,3)</v>
      </c>
      <c r="Q206" s="3" t="str">
        <f>IF(D206="坦克碎片",VLOOKUP(C206,道具信息!$N$2:$O$291,2,FALSE)&amp;"碎片",VLOOKUP(C206,道具信息!$N$2:$O$291,2,FALSE))</f>
        <v>T2坦克碎片</v>
      </c>
      <c r="R206" s="3">
        <f t="shared" si="117"/>
        <v>2922</v>
      </c>
      <c r="S206" s="11">
        <f t="shared" si="118"/>
        <v>0.29199999999999998</v>
      </c>
      <c r="T206" s="3" t="str">
        <f>VLOOKUP(Q206,道具信息!$Q$3:$S$20,2,FALSE)</f>
        <v>CHEST_ITEM_TYPE_T2_SHARD</v>
      </c>
      <c r="U206" s="3" t="str">
        <f>IF(COUNTIF(U$199:U205,T206)=0,T206,"")</f>
        <v/>
      </c>
      <c r="V206" s="3" t="str">
        <f t="shared" si="127"/>
        <v>CHEST_ITEM_TYPE_T3_TANK,CHEST_ITEM_TYPE_T2_SHARD</v>
      </c>
      <c r="W206" s="13" t="str">
        <f t="shared" si="128"/>
        <v/>
      </c>
      <c r="X206" s="3" t="str">
        <f t="shared" si="129"/>
        <v/>
      </c>
      <c r="Y206" s="3" t="str">
        <f t="shared" si="130"/>
        <v>1.8%,29.2%</v>
      </c>
    </row>
    <row r="207" spans="2:25" x14ac:dyDescent="0.3">
      <c r="B207" s="2">
        <f>数据源!AU239</f>
        <v>6</v>
      </c>
      <c r="C207" s="2" t="str">
        <f>数据源!AV239</f>
        <v>丘吉尔</v>
      </c>
      <c r="D207" s="2" t="str">
        <f>数据源!AW239</f>
        <v>坦克碎片</v>
      </c>
      <c r="E207" s="2">
        <f>数据源!AX239</f>
        <v>38</v>
      </c>
      <c r="F207" s="2">
        <f>数据源!AY239</f>
        <v>2.5</v>
      </c>
      <c r="G207" s="2">
        <f>数据源!AZ239</f>
        <v>3.6999999999999998E-2</v>
      </c>
      <c r="H207" s="2">
        <f>数据源!BA239</f>
        <v>3.7973684210526312E-2</v>
      </c>
      <c r="I207" s="2">
        <f>数据源!BB239</f>
        <v>380</v>
      </c>
      <c r="J207" s="3">
        <f t="shared" si="119"/>
        <v>2</v>
      </c>
      <c r="K207" s="3">
        <f t="shared" si="120"/>
        <v>3</v>
      </c>
      <c r="L207" s="3" t="str">
        <f t="shared" si="121"/>
        <v>碎片</v>
      </c>
      <c r="M207" s="3">
        <f t="shared" ca="1" si="116"/>
        <v>53221</v>
      </c>
      <c r="N207" s="3" t="str">
        <f t="shared" ca="1" si="122"/>
        <v>11311,12311,13311,51211,52211,53211,51221,52221,53221</v>
      </c>
      <c r="O207" s="3" t="str">
        <f t="shared" si="125"/>
        <v>61,61,61,594,594,594,380,380,380</v>
      </c>
      <c r="P207" s="1" t="str">
        <f t="shared" si="126"/>
        <v>(1,1),(1,1),(1,1),(3,7),(3,7),(3,7),(2,3),(2,3),(2,3)</v>
      </c>
      <c r="Q207" s="3" t="str">
        <f>IF(D207="坦克碎片",VLOOKUP(C207,道具信息!$N$2:$O$291,2,FALSE)&amp;"碎片",VLOOKUP(C207,道具信息!$N$2:$O$291,2,FALSE))</f>
        <v>T2坦克碎片</v>
      </c>
      <c r="R207" s="3">
        <f t="shared" si="117"/>
        <v>2922</v>
      </c>
      <c r="S207" s="11">
        <f t="shared" si="118"/>
        <v>0.29199999999999998</v>
      </c>
      <c r="T207" s="3" t="str">
        <f>VLOOKUP(Q207,道具信息!$Q$3:$S$20,2,FALSE)</f>
        <v>CHEST_ITEM_TYPE_T2_SHARD</v>
      </c>
      <c r="U207" s="3" t="str">
        <f>IF(COUNTIF(U$199:U206,T207)=0,T207,"")</f>
        <v/>
      </c>
      <c r="V207" s="3" t="str">
        <f t="shared" si="127"/>
        <v>CHEST_ITEM_TYPE_T3_TANK,CHEST_ITEM_TYPE_T2_SHARD</v>
      </c>
      <c r="W207" s="13" t="str">
        <f t="shared" si="128"/>
        <v/>
      </c>
      <c r="X207" s="3" t="str">
        <f t="shared" si="129"/>
        <v/>
      </c>
      <c r="Y207" s="3" t="str">
        <f t="shared" si="130"/>
        <v>1.8%,29.2%</v>
      </c>
    </row>
    <row r="208" spans="2:25" x14ac:dyDescent="0.3">
      <c r="B208" s="2">
        <f>数据源!AU240</f>
        <v>6</v>
      </c>
      <c r="C208" s="2" t="str">
        <f>数据源!AV240</f>
        <v>35(t)</v>
      </c>
      <c r="D208" s="2" t="str">
        <f>数据源!AW240</f>
        <v>坦克碎片</v>
      </c>
      <c r="E208" s="2">
        <f>数据源!AX240</f>
        <v>47</v>
      </c>
      <c r="F208" s="2">
        <f>数据源!AY240</f>
        <v>2</v>
      </c>
      <c r="G208" s="2">
        <f>数据源!AZ240</f>
        <v>3.6999999999999998E-2</v>
      </c>
      <c r="H208" s="2">
        <f>数据源!BA240</f>
        <v>3.8377659574468086E-2</v>
      </c>
      <c r="I208" s="2">
        <f>数据源!BB240</f>
        <v>384</v>
      </c>
      <c r="J208" s="3">
        <f t="shared" si="119"/>
        <v>1</v>
      </c>
      <c r="K208" s="3">
        <f t="shared" si="120"/>
        <v>3</v>
      </c>
      <c r="L208" s="3" t="str">
        <f t="shared" si="121"/>
        <v>碎片</v>
      </c>
      <c r="M208" s="3">
        <f t="shared" ca="1" si="116"/>
        <v>51311</v>
      </c>
      <c r="N208" s="3" t="str">
        <f t="shared" ca="1" si="122"/>
        <v>11311,12311,13311,51211,52211,53211,51221,52221,53221,51311</v>
      </c>
      <c r="O208" s="3" t="str">
        <f t="shared" si="125"/>
        <v>61,61,61,594,594,594,380,380,380,384</v>
      </c>
      <c r="P208" s="1" t="str">
        <f t="shared" si="126"/>
        <v>(1,1),(1,1),(1,1),(3,7),(3,7),(3,7),(2,3),(2,3),(2,3),(1,3)</v>
      </c>
      <c r="Q208" s="3" t="str">
        <f>IF(D208="坦克碎片",VLOOKUP(C208,道具信息!$N$2:$O$291,2,FALSE)&amp;"碎片",VLOOKUP(C208,道具信息!$N$2:$O$291,2,FALSE))</f>
        <v>T3坦克碎片</v>
      </c>
      <c r="R208" s="3">
        <f t="shared" si="117"/>
        <v>2304</v>
      </c>
      <c r="S208" s="11">
        <f t="shared" si="118"/>
        <v>0.23</v>
      </c>
      <c r="T208" s="3" t="str">
        <f>VLOOKUP(Q208,道具信息!$Q$3:$S$20,2,FALSE)</f>
        <v>CHEST_ITEM_TYPE_T3_SHARD</v>
      </c>
      <c r="U208" s="3" t="str">
        <f>IF(COUNTIF(U$199:U207,T208)=0,T208,"")</f>
        <v>CHEST_ITEM_TYPE_T3_SHARD</v>
      </c>
      <c r="V208" s="3" t="str">
        <f t="shared" si="127"/>
        <v>CHEST_ITEM_TYPE_T3_TANK,CHEST_ITEM_TYPE_T2_SHARD,CHEST_ITEM_TYPE_T3_SHARD</v>
      </c>
      <c r="W208" s="13">
        <f t="shared" si="128"/>
        <v>0.23</v>
      </c>
      <c r="X208" s="3" t="str">
        <f t="shared" si="129"/>
        <v>23.0%</v>
      </c>
      <c r="Y208" s="3" t="str">
        <f t="shared" si="130"/>
        <v>1.8%,29.2%,23.0%</v>
      </c>
    </row>
    <row r="209" spans="2:25" x14ac:dyDescent="0.3">
      <c r="B209" s="2">
        <f>数据源!AU241</f>
        <v>6</v>
      </c>
      <c r="C209" s="2" t="str">
        <f>数据源!AV241</f>
        <v>玛蒂尔达</v>
      </c>
      <c r="D209" s="2" t="str">
        <f>数据源!AW241</f>
        <v>坦克碎片</v>
      </c>
      <c r="E209" s="2">
        <f>数据源!AX241</f>
        <v>47</v>
      </c>
      <c r="F209" s="2">
        <f>数据源!AY241</f>
        <v>2</v>
      </c>
      <c r="G209" s="2">
        <f>数据源!AZ241</f>
        <v>3.6999999999999998E-2</v>
      </c>
      <c r="H209" s="2">
        <f>数据源!BA241</f>
        <v>3.8377659574468086E-2</v>
      </c>
      <c r="I209" s="2">
        <f>数据源!BB241</f>
        <v>384</v>
      </c>
      <c r="J209" s="3">
        <f t="shared" si="119"/>
        <v>1</v>
      </c>
      <c r="K209" s="3">
        <f t="shared" si="120"/>
        <v>3</v>
      </c>
      <c r="L209" s="3" t="str">
        <f t="shared" si="121"/>
        <v>碎片</v>
      </c>
      <c r="M209" s="3">
        <f t="shared" ca="1" si="116"/>
        <v>52311</v>
      </c>
      <c r="N209" s="3" t="str">
        <f t="shared" ca="1" si="122"/>
        <v>11311,12311,13311,51211,52211,53211,51221,52221,53221,51311,52311</v>
      </c>
      <c r="O209" s="3" t="str">
        <f t="shared" si="125"/>
        <v>61,61,61,594,594,594,380,380,380,384,384</v>
      </c>
      <c r="P209" s="1" t="str">
        <f t="shared" si="126"/>
        <v>(1,1),(1,1),(1,1),(3,7),(3,7),(3,7),(2,3),(2,3),(2,3),(1,3),(1,3)</v>
      </c>
      <c r="Q209" s="3" t="str">
        <f>IF(D209="坦克碎片",VLOOKUP(C209,道具信息!$N$2:$O$291,2,FALSE)&amp;"碎片",VLOOKUP(C209,道具信息!$N$2:$O$291,2,FALSE))</f>
        <v>T3坦克碎片</v>
      </c>
      <c r="R209" s="3">
        <f t="shared" si="117"/>
        <v>2304</v>
      </c>
      <c r="S209" s="11">
        <f t="shared" si="118"/>
        <v>0.23</v>
      </c>
      <c r="T209" s="3" t="str">
        <f>VLOOKUP(Q209,道具信息!$Q$3:$S$20,2,FALSE)</f>
        <v>CHEST_ITEM_TYPE_T3_SHARD</v>
      </c>
      <c r="U209" s="3" t="str">
        <f>IF(COUNTIF(U$199:U208,T209)=0,T209,"")</f>
        <v/>
      </c>
      <c r="V209" s="3" t="str">
        <f t="shared" si="127"/>
        <v>CHEST_ITEM_TYPE_T3_TANK,CHEST_ITEM_TYPE_T2_SHARD,CHEST_ITEM_TYPE_T3_SHARD</v>
      </c>
      <c r="W209" s="13" t="str">
        <f t="shared" si="128"/>
        <v/>
      </c>
      <c r="X209" s="3" t="str">
        <f t="shared" si="129"/>
        <v/>
      </c>
      <c r="Y209" s="3" t="str">
        <f t="shared" si="130"/>
        <v>1.8%,29.2%,23.0%</v>
      </c>
    </row>
    <row r="210" spans="2:25" x14ac:dyDescent="0.3">
      <c r="B210" s="2">
        <f>数据源!AU242</f>
        <v>6</v>
      </c>
      <c r="C210" s="2" t="str">
        <f>数据源!AV242</f>
        <v>黑豹</v>
      </c>
      <c r="D210" s="2" t="str">
        <f>数据源!AW242</f>
        <v>坦克碎片</v>
      </c>
      <c r="E210" s="2">
        <f>数据源!AX242</f>
        <v>47</v>
      </c>
      <c r="F210" s="2">
        <f>数据源!AY242</f>
        <v>2</v>
      </c>
      <c r="G210" s="2">
        <f>数据源!AZ242</f>
        <v>3.6999999999999998E-2</v>
      </c>
      <c r="H210" s="2">
        <f>数据源!BA242</f>
        <v>3.8377659574468086E-2</v>
      </c>
      <c r="I210" s="2">
        <f>数据源!BB242</f>
        <v>384</v>
      </c>
      <c r="J210" s="3">
        <f t="shared" si="119"/>
        <v>1</v>
      </c>
      <c r="K210" s="3">
        <f t="shared" si="120"/>
        <v>3</v>
      </c>
      <c r="L210" s="3" t="str">
        <f t="shared" si="121"/>
        <v>碎片</v>
      </c>
      <c r="M210" s="3">
        <f t="shared" ca="1" si="116"/>
        <v>53311</v>
      </c>
      <c r="N210" s="3" t="str">
        <f t="shared" ca="1" si="122"/>
        <v>11311,12311,13311,51211,52211,53211,51221,52221,53221,51311,52311,53311</v>
      </c>
      <c r="O210" s="3" t="str">
        <f t="shared" si="125"/>
        <v>61,61,61,594,594,594,380,380,380,384,384,384</v>
      </c>
      <c r="P210" s="1" t="str">
        <f t="shared" si="126"/>
        <v>(1,1),(1,1),(1,1),(3,7),(3,7),(3,7),(2,3),(2,3),(2,3),(1,3),(1,3),(1,3)</v>
      </c>
      <c r="Q210" s="3" t="str">
        <f>IF(D210="坦克碎片",VLOOKUP(C210,道具信息!$N$2:$O$291,2,FALSE)&amp;"碎片",VLOOKUP(C210,道具信息!$N$2:$O$291,2,FALSE))</f>
        <v>T3坦克碎片</v>
      </c>
      <c r="R210" s="3">
        <f t="shared" si="117"/>
        <v>2304</v>
      </c>
      <c r="S210" s="11">
        <f t="shared" si="118"/>
        <v>0.23</v>
      </c>
      <c r="T210" s="3" t="str">
        <f>VLOOKUP(Q210,道具信息!$Q$3:$S$20,2,FALSE)</f>
        <v>CHEST_ITEM_TYPE_T3_SHARD</v>
      </c>
      <c r="U210" s="3" t="str">
        <f>IF(COUNTIF(U$199:U209,T210)=0,T210,"")</f>
        <v/>
      </c>
      <c r="V210" s="3" t="str">
        <f t="shared" si="127"/>
        <v>CHEST_ITEM_TYPE_T3_TANK,CHEST_ITEM_TYPE_T2_SHARD,CHEST_ITEM_TYPE_T3_SHARD</v>
      </c>
      <c r="W210" s="13" t="str">
        <f t="shared" si="128"/>
        <v/>
      </c>
      <c r="X210" s="3" t="str">
        <f t="shared" si="129"/>
        <v/>
      </c>
      <c r="Y210" s="3" t="str">
        <f t="shared" si="130"/>
        <v>1.8%,29.2%,23.0%</v>
      </c>
    </row>
    <row r="211" spans="2:25" x14ac:dyDescent="0.3">
      <c r="B211" s="2">
        <f>数据源!AU243</f>
        <v>6</v>
      </c>
      <c r="C211" s="2" t="str">
        <f>数据源!AV243</f>
        <v>十字军</v>
      </c>
      <c r="D211" s="2" t="str">
        <f>数据源!AW243</f>
        <v>坦克碎片</v>
      </c>
      <c r="E211" s="2">
        <f>数据源!AX243</f>
        <v>62.666666666666657</v>
      </c>
      <c r="F211" s="2">
        <f>数据源!AY243</f>
        <v>1.5</v>
      </c>
      <c r="G211" s="2">
        <f>数据源!AZ243</f>
        <v>3.6999999999999998E-2</v>
      </c>
      <c r="H211" s="2">
        <f>数据源!BA243</f>
        <v>3.8377659574468086E-2</v>
      </c>
      <c r="I211" s="2">
        <f>数据源!BB243</f>
        <v>384</v>
      </c>
      <c r="J211" s="3">
        <f t="shared" si="119"/>
        <v>1</v>
      </c>
      <c r="K211" s="3">
        <f t="shared" si="120"/>
        <v>2</v>
      </c>
      <c r="L211" s="3" t="str">
        <f t="shared" si="121"/>
        <v>碎片</v>
      </c>
      <c r="M211" s="3">
        <f t="shared" ca="1" si="116"/>
        <v>51321</v>
      </c>
      <c r="N211" s="3" t="str">
        <f t="shared" ca="1" si="122"/>
        <v>11311,12311,13311,51211,52211,53211,51221,52221,53221,51311,52311,53311,51321</v>
      </c>
      <c r="O211" s="3" t="str">
        <f t="shared" si="125"/>
        <v>61,61,61,594,594,594,380,380,380,384,384,384,384</v>
      </c>
      <c r="P211" s="1" t="str">
        <f t="shared" si="126"/>
        <v>(1,1),(1,1),(1,1),(3,7),(3,7),(3,7),(2,3),(2,3),(2,3),(1,3),(1,3),(1,3),(1,2)</v>
      </c>
      <c r="Q211" s="3" t="str">
        <f>IF(D211="坦克碎片",VLOOKUP(C211,道具信息!$N$2:$O$291,2,FALSE)&amp;"碎片",VLOOKUP(C211,道具信息!$N$2:$O$291,2,FALSE))</f>
        <v>T3坦克碎片</v>
      </c>
      <c r="R211" s="3">
        <f t="shared" si="117"/>
        <v>2304</v>
      </c>
      <c r="S211" s="11">
        <f t="shared" si="118"/>
        <v>0.23</v>
      </c>
      <c r="T211" s="3" t="str">
        <f>VLOOKUP(Q211,道具信息!$Q$3:$S$20,2,FALSE)</f>
        <v>CHEST_ITEM_TYPE_T3_SHARD</v>
      </c>
      <c r="U211" s="3" t="str">
        <f>IF(COUNTIF(U$199:U210,T211)=0,T211,"")</f>
        <v/>
      </c>
      <c r="V211" s="3" t="str">
        <f t="shared" ref="V211:V258" si="131">IF(U211&lt;&gt;"",V210&amp;","&amp;U211,V210)</f>
        <v>CHEST_ITEM_TYPE_T3_TANK,CHEST_ITEM_TYPE_T2_SHARD,CHEST_ITEM_TYPE_T3_SHARD</v>
      </c>
      <c r="W211" s="13" t="str">
        <f t="shared" ref="W211:W258" si="132">IF(U211&lt;&gt;"",ROUND(S211*100%,3),"")</f>
        <v/>
      </c>
      <c r="X211" s="3" t="str">
        <f t="shared" ref="X211:X258" si="133">TEXT(W211,"0.0%")</f>
        <v/>
      </c>
      <c r="Y211" s="3" t="str">
        <f t="shared" ref="Y211:Y258" si="134">IF(X211&lt;&gt;"",Y210&amp;","&amp;X211,Y210)</f>
        <v>1.8%,29.2%,23.0%</v>
      </c>
    </row>
    <row r="212" spans="2:25" x14ac:dyDescent="0.3">
      <c r="B212" s="2">
        <f>数据源!AU244</f>
        <v>6</v>
      </c>
      <c r="C212" s="2" t="str">
        <f>数据源!AV244</f>
        <v>谢尔曼</v>
      </c>
      <c r="D212" s="2" t="str">
        <f>数据源!AW244</f>
        <v>坦克碎片</v>
      </c>
      <c r="E212" s="2">
        <f>数据源!AX244</f>
        <v>62.666666666666657</v>
      </c>
      <c r="F212" s="2">
        <f>数据源!AY244</f>
        <v>1.5</v>
      </c>
      <c r="G212" s="2">
        <f>数据源!AZ244</f>
        <v>3.6999999999999998E-2</v>
      </c>
      <c r="H212" s="2">
        <f>数据源!BA244</f>
        <v>3.8377659574468086E-2</v>
      </c>
      <c r="I212" s="2">
        <f>数据源!BB244</f>
        <v>384</v>
      </c>
      <c r="J212" s="3">
        <f t="shared" si="119"/>
        <v>1</v>
      </c>
      <c r="K212" s="3">
        <f t="shared" si="120"/>
        <v>2</v>
      </c>
      <c r="L212" s="3" t="str">
        <f t="shared" si="121"/>
        <v>碎片</v>
      </c>
      <c r="M212" s="3">
        <f t="shared" ca="1" si="116"/>
        <v>52321</v>
      </c>
      <c r="N212" s="3" t="str">
        <f t="shared" ca="1" si="122"/>
        <v>11311,12311,13311,51211,52211,53211,51221,52221,53221,51311,52311,53311,51321,52321</v>
      </c>
      <c r="O212" s="3" t="str">
        <f t="shared" si="125"/>
        <v>61,61,61,594,594,594,380,380,380,384,384,384,384,384</v>
      </c>
      <c r="P212" s="1" t="str">
        <f t="shared" si="126"/>
        <v>(1,1),(1,1),(1,1),(3,7),(3,7),(3,7),(2,3),(2,3),(2,3),(1,3),(1,3),(1,3),(1,2),(1,2)</v>
      </c>
      <c r="Q212" s="3" t="str">
        <f>IF(D212="坦克碎片",VLOOKUP(C212,道具信息!$N$2:$O$291,2,FALSE)&amp;"碎片",VLOOKUP(C212,道具信息!$N$2:$O$291,2,FALSE))</f>
        <v>T3坦克碎片</v>
      </c>
      <c r="R212" s="3">
        <f t="shared" si="117"/>
        <v>2304</v>
      </c>
      <c r="S212" s="11">
        <f t="shared" si="118"/>
        <v>0.23</v>
      </c>
      <c r="T212" s="3" t="str">
        <f>VLOOKUP(Q212,道具信息!$Q$3:$S$20,2,FALSE)</f>
        <v>CHEST_ITEM_TYPE_T3_SHARD</v>
      </c>
      <c r="U212" s="3" t="str">
        <f>IF(COUNTIF(U$199:U211,T212)=0,T212,"")</f>
        <v/>
      </c>
      <c r="V212" s="3" t="str">
        <f t="shared" si="131"/>
        <v>CHEST_ITEM_TYPE_T3_TANK,CHEST_ITEM_TYPE_T2_SHARD,CHEST_ITEM_TYPE_T3_SHARD</v>
      </c>
      <c r="W212" s="13" t="str">
        <f t="shared" si="132"/>
        <v/>
      </c>
      <c r="X212" s="3" t="str">
        <f t="shared" si="133"/>
        <v/>
      </c>
      <c r="Y212" s="3" t="str">
        <f t="shared" si="134"/>
        <v>1.8%,29.2%,23.0%</v>
      </c>
    </row>
    <row r="213" spans="2:25" x14ac:dyDescent="0.3">
      <c r="B213" s="2">
        <f>数据源!AU245</f>
        <v>6</v>
      </c>
      <c r="C213" s="2" t="str">
        <f>数据源!AV245</f>
        <v>虎式</v>
      </c>
      <c r="D213" s="2" t="str">
        <f>数据源!AW245</f>
        <v>坦克碎片</v>
      </c>
      <c r="E213" s="2">
        <f>数据源!AX245</f>
        <v>62.666666666666657</v>
      </c>
      <c r="F213" s="2">
        <f>数据源!AY245</f>
        <v>1.5</v>
      </c>
      <c r="G213" s="2">
        <f>数据源!AZ245</f>
        <v>3.6999999999999998E-2</v>
      </c>
      <c r="H213" s="2">
        <f>数据源!BA245</f>
        <v>3.8377659574468086E-2</v>
      </c>
      <c r="I213" s="2">
        <f>数据源!BB245</f>
        <v>384</v>
      </c>
      <c r="J213" s="3">
        <f t="shared" si="119"/>
        <v>1</v>
      </c>
      <c r="K213" s="3">
        <f t="shared" si="120"/>
        <v>2</v>
      </c>
      <c r="L213" s="3" t="str">
        <f t="shared" si="121"/>
        <v>碎片</v>
      </c>
      <c r="M213" s="3">
        <f t="shared" ca="1" si="116"/>
        <v>53321</v>
      </c>
      <c r="N213" s="3" t="str">
        <f t="shared" ca="1" si="122"/>
        <v>11311,12311,13311,51211,52211,53211,51221,52221,53221,51311,52311,53311,51321,52321,53321</v>
      </c>
      <c r="O213" s="3" t="str">
        <f t="shared" si="125"/>
        <v>61,61,61,594,594,594,380,380,380,384,384,384,384,384,384</v>
      </c>
      <c r="P213" s="1" t="str">
        <f t="shared" si="126"/>
        <v>(1,1),(1,1),(1,1),(3,7),(3,7),(3,7),(2,3),(2,3),(2,3),(1,3),(1,3),(1,3),(1,2),(1,2),(1,2)</v>
      </c>
      <c r="Q213" s="3" t="str">
        <f>IF(D213="坦克碎片",VLOOKUP(C213,道具信息!$N$2:$O$291,2,FALSE)&amp;"碎片",VLOOKUP(C213,道具信息!$N$2:$O$291,2,FALSE))</f>
        <v>T3坦克碎片</v>
      </c>
      <c r="R213" s="3">
        <f t="shared" si="117"/>
        <v>2304</v>
      </c>
      <c r="S213" s="11">
        <f t="shared" si="118"/>
        <v>0.23</v>
      </c>
      <c r="T213" s="3" t="str">
        <f>VLOOKUP(Q213,道具信息!$Q$3:$S$20,2,FALSE)</f>
        <v>CHEST_ITEM_TYPE_T3_SHARD</v>
      </c>
      <c r="U213" s="3" t="str">
        <f>IF(COUNTIF(U$199:U212,T213)=0,T213,"")</f>
        <v/>
      </c>
      <c r="V213" s="3" t="str">
        <f t="shared" si="131"/>
        <v>CHEST_ITEM_TYPE_T3_TANK,CHEST_ITEM_TYPE_T2_SHARD,CHEST_ITEM_TYPE_T3_SHARD</v>
      </c>
      <c r="W213" s="13" t="str">
        <f t="shared" si="132"/>
        <v/>
      </c>
      <c r="X213" s="3" t="str">
        <f t="shared" si="133"/>
        <v/>
      </c>
      <c r="Y213" s="3" t="str">
        <f t="shared" si="134"/>
        <v>1.8%,29.2%,23.0%</v>
      </c>
    </row>
    <row r="214" spans="2:25" x14ac:dyDescent="0.3">
      <c r="B214" s="2">
        <f>数据源!AU246</f>
        <v>6</v>
      </c>
      <c r="C214" s="2" t="str">
        <f>数据源!AV246</f>
        <v>T1LP1</v>
      </c>
      <c r="D214" s="2" t="str">
        <f>数据源!AW246</f>
        <v>部件</v>
      </c>
      <c r="E214" s="2">
        <f>数据源!AX246</f>
        <v>25</v>
      </c>
      <c r="F214" s="2">
        <f>数据源!AY246</f>
        <v>1.5</v>
      </c>
      <c r="G214" s="2">
        <f>数据源!AZ246</f>
        <v>7.7000000000000002E-3</v>
      </c>
      <c r="H214" s="2">
        <f>数据源!BA246</f>
        <v>2.002E-2</v>
      </c>
      <c r="I214" s="2">
        <f>数据源!BB246</f>
        <v>200</v>
      </c>
      <c r="J214" s="3">
        <f t="shared" si="119"/>
        <v>1</v>
      </c>
      <c r="K214" s="3">
        <f t="shared" si="120"/>
        <v>2</v>
      </c>
      <c r="L214" s="3" t="str">
        <f t="shared" si="121"/>
        <v>部件</v>
      </c>
      <c r="M214" s="3">
        <f t="shared" ca="1" si="116"/>
        <v>91001</v>
      </c>
      <c r="N214" s="3" t="str">
        <f t="shared" ca="1" si="122"/>
        <v>11311,12311,13311,51211,52211,53211,51221,52221,53221,51311,52311,53311,51321,52321,53321,91001</v>
      </c>
      <c r="O214" s="3" t="str">
        <f t="shared" si="125"/>
        <v>61,61,61,594,594,594,380,380,380,384,384,384,384,384,384,200</v>
      </c>
      <c r="P214" s="1" t="str">
        <f t="shared" si="126"/>
        <v>(1,1),(1,1),(1,1),(3,7),(3,7),(3,7),(2,3),(2,3),(2,3),(1,3),(1,3),(1,3),(1,2),(1,2),(1,2),(1,2)</v>
      </c>
      <c r="Q214" s="3" t="str">
        <f>IF(D214="坦克碎片",VLOOKUP(C214,道具信息!$N$2:$O$291,2,FALSE)&amp;"碎片",VLOOKUP(C214,道具信息!$N$2:$O$291,2,FALSE))</f>
        <v>T1部件</v>
      </c>
      <c r="R214" s="3">
        <f t="shared" si="117"/>
        <v>3600</v>
      </c>
      <c r="S214" s="11">
        <f t="shared" si="118"/>
        <v>0.36</v>
      </c>
      <c r="T214" s="3" t="str">
        <f>VLOOKUP(Q214,道具信息!$Q$3:$S$20,2,FALSE)</f>
        <v>CHEST_ITEM_TYPE_T1_PART</v>
      </c>
      <c r="U214" s="3" t="str">
        <f>IF(COUNTIF(U$199:U213,T214)=0,T214,"")</f>
        <v>CHEST_ITEM_TYPE_T1_PART</v>
      </c>
      <c r="V214" s="3" t="str">
        <f t="shared" si="131"/>
        <v>CHEST_ITEM_TYPE_T3_TANK,CHEST_ITEM_TYPE_T2_SHARD,CHEST_ITEM_TYPE_T3_SHARD,CHEST_ITEM_TYPE_T1_PART</v>
      </c>
      <c r="W214" s="13">
        <f t="shared" si="132"/>
        <v>0.36</v>
      </c>
      <c r="X214" s="3" t="str">
        <f t="shared" si="133"/>
        <v>36.0%</v>
      </c>
      <c r="Y214" s="3" t="str">
        <f t="shared" si="134"/>
        <v>1.8%,29.2%,23.0%,36.0%</v>
      </c>
    </row>
    <row r="215" spans="2:25" x14ac:dyDescent="0.3">
      <c r="B215" s="2">
        <f>数据源!AU247</f>
        <v>6</v>
      </c>
      <c r="C215" s="2" t="str">
        <f>数据源!AV247</f>
        <v>T1LP3</v>
      </c>
      <c r="D215" s="2" t="str">
        <f>数据源!AW247</f>
        <v>部件</v>
      </c>
      <c r="E215" s="2">
        <f>数据源!AX247</f>
        <v>25</v>
      </c>
      <c r="F215" s="2">
        <f>数据源!AY247</f>
        <v>1.5</v>
      </c>
      <c r="G215" s="2">
        <f>数据源!AZ247</f>
        <v>7.7000000000000002E-3</v>
      </c>
      <c r="H215" s="2">
        <f>数据源!BA247</f>
        <v>2.002E-2</v>
      </c>
      <c r="I215" s="2">
        <f>数据源!BB247</f>
        <v>200</v>
      </c>
      <c r="J215" s="3">
        <f t="shared" si="119"/>
        <v>1</v>
      </c>
      <c r="K215" s="3">
        <f t="shared" si="120"/>
        <v>2</v>
      </c>
      <c r="L215" s="3" t="str">
        <f t="shared" si="121"/>
        <v>部件</v>
      </c>
      <c r="M215" s="3">
        <f t="shared" ca="1" si="116"/>
        <v>91003</v>
      </c>
      <c r="N215" s="3" t="str">
        <f t="shared" ca="1" si="122"/>
        <v>11311,12311,13311,51211,52211,53211,51221,52221,53221,51311,52311,53311,51321,52321,53321,91001,91003</v>
      </c>
      <c r="O215" s="3" t="str">
        <f t="shared" si="125"/>
        <v>61,61,61,594,594,594,380,380,380,384,384,384,384,384,384,200,200</v>
      </c>
      <c r="P215" s="1" t="str">
        <f t="shared" si="126"/>
        <v>(1,1),(1,1),(1,1),(3,7),(3,7),(3,7),(2,3),(2,3),(2,3),(1,3),(1,3),(1,3),(1,2),(1,2),(1,2),(1,2),(1,2)</v>
      </c>
      <c r="Q215" s="3" t="str">
        <f>IF(D215="坦克碎片",VLOOKUP(C215,道具信息!$N$2:$O$291,2,FALSE)&amp;"碎片",VLOOKUP(C215,道具信息!$N$2:$O$291,2,FALSE))</f>
        <v>T1部件</v>
      </c>
      <c r="R215" s="3">
        <f t="shared" si="117"/>
        <v>3600</v>
      </c>
      <c r="S215" s="11">
        <f t="shared" si="118"/>
        <v>0.36</v>
      </c>
      <c r="T215" s="3" t="str">
        <f>VLOOKUP(Q215,道具信息!$Q$3:$S$20,2,FALSE)</f>
        <v>CHEST_ITEM_TYPE_T1_PART</v>
      </c>
      <c r="U215" s="3" t="str">
        <f>IF(COUNTIF(U$199:U214,T215)=0,T215,"")</f>
        <v/>
      </c>
      <c r="V215" s="3" t="str">
        <f t="shared" si="131"/>
        <v>CHEST_ITEM_TYPE_T3_TANK,CHEST_ITEM_TYPE_T2_SHARD,CHEST_ITEM_TYPE_T3_SHARD,CHEST_ITEM_TYPE_T1_PART</v>
      </c>
      <c r="W215" s="13" t="str">
        <f t="shared" si="132"/>
        <v/>
      </c>
      <c r="X215" s="3" t="str">
        <f t="shared" si="133"/>
        <v/>
      </c>
      <c r="Y215" s="3" t="str">
        <f t="shared" si="134"/>
        <v>1.8%,29.2%,23.0%,36.0%</v>
      </c>
    </row>
    <row r="216" spans="2:25" x14ac:dyDescent="0.3">
      <c r="B216" s="2">
        <f>数据源!AU248</f>
        <v>6</v>
      </c>
      <c r="C216" s="2" t="str">
        <f>数据源!AV248</f>
        <v>T1LP5</v>
      </c>
      <c r="D216" s="2" t="str">
        <f>数据源!AW248</f>
        <v>部件</v>
      </c>
      <c r="E216" s="2">
        <f>数据源!AX248</f>
        <v>25</v>
      </c>
      <c r="F216" s="2">
        <f>数据源!AY248</f>
        <v>1.5</v>
      </c>
      <c r="G216" s="2">
        <f>数据源!AZ248</f>
        <v>7.7000000000000002E-3</v>
      </c>
      <c r="H216" s="2">
        <f>数据源!BA248</f>
        <v>2.002E-2</v>
      </c>
      <c r="I216" s="2">
        <f>数据源!BB248</f>
        <v>200</v>
      </c>
      <c r="J216" s="3">
        <f t="shared" si="119"/>
        <v>1</v>
      </c>
      <c r="K216" s="3">
        <f t="shared" si="120"/>
        <v>2</v>
      </c>
      <c r="L216" s="3" t="str">
        <f t="shared" si="121"/>
        <v>部件</v>
      </c>
      <c r="M216" s="3">
        <f t="shared" ca="1" si="116"/>
        <v>91005</v>
      </c>
      <c r="N216" s="3" t="str">
        <f t="shared" ca="1" si="122"/>
        <v>11311,12311,13311,51211,52211,53211,51221,52221,53221,51311,52311,53311,51321,52321,53321,91001,91003,91005</v>
      </c>
      <c r="O216" s="3" t="str">
        <f t="shared" si="125"/>
        <v>61,61,61,594,594,594,380,380,380,384,384,384,384,384,384,200,200,200</v>
      </c>
      <c r="P216" s="1" t="str">
        <f t="shared" si="126"/>
        <v>(1,1),(1,1),(1,1),(3,7),(3,7),(3,7),(2,3),(2,3),(2,3),(1,3),(1,3),(1,3),(1,2),(1,2),(1,2),(1,2),(1,2),(1,2)</v>
      </c>
      <c r="Q216" s="3" t="str">
        <f>IF(D216="坦克碎片",VLOOKUP(C216,道具信息!$N$2:$O$291,2,FALSE)&amp;"碎片",VLOOKUP(C216,道具信息!$N$2:$O$291,2,FALSE))</f>
        <v>T1部件</v>
      </c>
      <c r="R216" s="3">
        <f t="shared" si="117"/>
        <v>3600</v>
      </c>
      <c r="S216" s="11">
        <f t="shared" si="118"/>
        <v>0.36</v>
      </c>
      <c r="T216" s="3" t="str">
        <f>VLOOKUP(Q216,道具信息!$Q$3:$S$20,2,FALSE)</f>
        <v>CHEST_ITEM_TYPE_T1_PART</v>
      </c>
      <c r="U216" s="3" t="str">
        <f>IF(COUNTIF(U$199:U215,T216)=0,T216,"")</f>
        <v/>
      </c>
      <c r="V216" s="3" t="str">
        <f t="shared" si="131"/>
        <v>CHEST_ITEM_TYPE_T3_TANK,CHEST_ITEM_TYPE_T2_SHARD,CHEST_ITEM_TYPE_T3_SHARD,CHEST_ITEM_TYPE_T1_PART</v>
      </c>
      <c r="W216" s="13" t="str">
        <f t="shared" si="132"/>
        <v/>
      </c>
      <c r="X216" s="3" t="str">
        <f t="shared" si="133"/>
        <v/>
      </c>
      <c r="Y216" s="3" t="str">
        <f t="shared" si="134"/>
        <v>1.8%,29.2%,23.0%,36.0%</v>
      </c>
    </row>
    <row r="217" spans="2:25" x14ac:dyDescent="0.3">
      <c r="B217" s="2">
        <f>数据源!AU249</f>
        <v>6</v>
      </c>
      <c r="C217" s="2" t="str">
        <f>数据源!AV249</f>
        <v>T1MP1</v>
      </c>
      <c r="D217" s="2" t="str">
        <f>数据源!AW249</f>
        <v>部件</v>
      </c>
      <c r="E217" s="2">
        <f>数据源!AX249</f>
        <v>25</v>
      </c>
      <c r="F217" s="2">
        <f>数据源!AY249</f>
        <v>1.5</v>
      </c>
      <c r="G217" s="2">
        <f>数据源!AZ249</f>
        <v>7.7000000000000002E-3</v>
      </c>
      <c r="H217" s="2">
        <f>数据源!BA249</f>
        <v>2.002E-2</v>
      </c>
      <c r="I217" s="2">
        <f>数据源!BB249</f>
        <v>200</v>
      </c>
      <c r="J217" s="3">
        <f t="shared" si="119"/>
        <v>1</v>
      </c>
      <c r="K217" s="3">
        <f t="shared" si="120"/>
        <v>2</v>
      </c>
      <c r="L217" s="3" t="str">
        <f t="shared" si="121"/>
        <v>部件</v>
      </c>
      <c r="M217" s="3">
        <f t="shared" ca="1" si="116"/>
        <v>91101</v>
      </c>
      <c r="N217" s="3" t="str">
        <f t="shared" ca="1" si="122"/>
        <v>11311,12311,13311,51211,52211,53211,51221,52221,53221,51311,52311,53311,51321,52321,53321,91001,91003,91005,91101</v>
      </c>
      <c r="O217" s="3" t="str">
        <f t="shared" si="125"/>
        <v>61,61,61,594,594,594,380,380,380,384,384,384,384,384,384,200,200,200,200</v>
      </c>
      <c r="P217" s="1" t="str">
        <f t="shared" si="126"/>
        <v>(1,1),(1,1),(1,1),(3,7),(3,7),(3,7),(2,3),(2,3),(2,3),(1,3),(1,3),(1,3),(1,2),(1,2),(1,2),(1,2),(1,2),(1,2),(1,2)</v>
      </c>
      <c r="Q217" s="3" t="str">
        <f>IF(D217="坦克碎片",VLOOKUP(C217,道具信息!$N$2:$O$291,2,FALSE)&amp;"碎片",VLOOKUP(C217,道具信息!$N$2:$O$291,2,FALSE))</f>
        <v>T1部件</v>
      </c>
      <c r="R217" s="3">
        <f t="shared" si="117"/>
        <v>3600</v>
      </c>
      <c r="S217" s="11">
        <f t="shared" si="118"/>
        <v>0.36</v>
      </c>
      <c r="T217" s="3" t="str">
        <f>VLOOKUP(Q217,道具信息!$Q$3:$S$20,2,FALSE)</f>
        <v>CHEST_ITEM_TYPE_T1_PART</v>
      </c>
      <c r="U217" s="3" t="str">
        <f>IF(COUNTIF(U$199:U216,T217)=0,T217,"")</f>
        <v/>
      </c>
      <c r="V217" s="3" t="str">
        <f t="shared" si="131"/>
        <v>CHEST_ITEM_TYPE_T3_TANK,CHEST_ITEM_TYPE_T2_SHARD,CHEST_ITEM_TYPE_T3_SHARD,CHEST_ITEM_TYPE_T1_PART</v>
      </c>
      <c r="W217" s="13" t="str">
        <f t="shared" si="132"/>
        <v/>
      </c>
      <c r="X217" s="3" t="str">
        <f t="shared" si="133"/>
        <v/>
      </c>
      <c r="Y217" s="3" t="str">
        <f t="shared" si="134"/>
        <v>1.8%,29.2%,23.0%,36.0%</v>
      </c>
    </row>
    <row r="218" spans="2:25" x14ac:dyDescent="0.3">
      <c r="B218" s="2">
        <f>数据源!AU250</f>
        <v>6</v>
      </c>
      <c r="C218" s="2" t="str">
        <f>数据源!AV250</f>
        <v>T1MP3</v>
      </c>
      <c r="D218" s="2" t="str">
        <f>数据源!AW250</f>
        <v>部件</v>
      </c>
      <c r="E218" s="2">
        <f>数据源!AX250</f>
        <v>25</v>
      </c>
      <c r="F218" s="2">
        <f>数据源!AY250</f>
        <v>1.5</v>
      </c>
      <c r="G218" s="2">
        <f>数据源!AZ250</f>
        <v>7.7000000000000002E-3</v>
      </c>
      <c r="H218" s="2">
        <f>数据源!BA250</f>
        <v>2.002E-2</v>
      </c>
      <c r="I218" s="2">
        <f>数据源!BB250</f>
        <v>200</v>
      </c>
      <c r="J218" s="3">
        <f t="shared" si="119"/>
        <v>1</v>
      </c>
      <c r="K218" s="3">
        <f t="shared" si="120"/>
        <v>2</v>
      </c>
      <c r="L218" s="3" t="str">
        <f t="shared" si="121"/>
        <v>部件</v>
      </c>
      <c r="M218" s="3">
        <f t="shared" ca="1" si="116"/>
        <v>91103</v>
      </c>
      <c r="N218" s="3" t="str">
        <f t="shared" ca="1" si="122"/>
        <v>11311,12311,13311,51211,52211,53211,51221,52221,53221,51311,52311,53311,51321,52321,53321,91001,91003,91005,91101,91103</v>
      </c>
      <c r="O218" s="3" t="str">
        <f t="shared" si="125"/>
        <v>61,61,61,594,594,594,380,380,380,384,384,384,384,384,384,200,200,200,200,200</v>
      </c>
      <c r="P218" s="1" t="str">
        <f t="shared" si="126"/>
        <v>(1,1),(1,1),(1,1),(3,7),(3,7),(3,7),(2,3),(2,3),(2,3),(1,3),(1,3),(1,3),(1,2),(1,2),(1,2),(1,2),(1,2),(1,2),(1,2),(1,2)</v>
      </c>
      <c r="Q218" s="3" t="str">
        <f>IF(D218="坦克碎片",VLOOKUP(C218,道具信息!$N$2:$O$291,2,FALSE)&amp;"碎片",VLOOKUP(C218,道具信息!$N$2:$O$291,2,FALSE))</f>
        <v>T1部件</v>
      </c>
      <c r="R218" s="3">
        <f t="shared" si="117"/>
        <v>3600</v>
      </c>
      <c r="S218" s="11">
        <f t="shared" si="118"/>
        <v>0.36</v>
      </c>
      <c r="T218" s="3" t="str">
        <f>VLOOKUP(Q218,道具信息!$Q$3:$S$20,2,FALSE)</f>
        <v>CHEST_ITEM_TYPE_T1_PART</v>
      </c>
      <c r="U218" s="3" t="str">
        <f>IF(COUNTIF(U$199:U217,T218)=0,T218,"")</f>
        <v/>
      </c>
      <c r="V218" s="3" t="str">
        <f t="shared" si="131"/>
        <v>CHEST_ITEM_TYPE_T3_TANK,CHEST_ITEM_TYPE_T2_SHARD,CHEST_ITEM_TYPE_T3_SHARD,CHEST_ITEM_TYPE_T1_PART</v>
      </c>
      <c r="W218" s="13" t="str">
        <f t="shared" si="132"/>
        <v/>
      </c>
      <c r="X218" s="3" t="str">
        <f t="shared" si="133"/>
        <v/>
      </c>
      <c r="Y218" s="3" t="str">
        <f t="shared" si="134"/>
        <v>1.8%,29.2%,23.0%,36.0%</v>
      </c>
    </row>
    <row r="219" spans="2:25" x14ac:dyDescent="0.3">
      <c r="B219" s="2">
        <f>数据源!AU251</f>
        <v>6</v>
      </c>
      <c r="C219" s="2" t="str">
        <f>数据源!AV251</f>
        <v>T1MP5</v>
      </c>
      <c r="D219" s="2" t="str">
        <f>数据源!AW251</f>
        <v>部件</v>
      </c>
      <c r="E219" s="2">
        <f>数据源!AX251</f>
        <v>25</v>
      </c>
      <c r="F219" s="2">
        <f>数据源!AY251</f>
        <v>1.5</v>
      </c>
      <c r="G219" s="2">
        <f>数据源!AZ251</f>
        <v>7.7000000000000002E-3</v>
      </c>
      <c r="H219" s="2">
        <f>数据源!BA251</f>
        <v>2.002E-2</v>
      </c>
      <c r="I219" s="2">
        <f>数据源!BB251</f>
        <v>200</v>
      </c>
      <c r="J219" s="3">
        <f t="shared" si="119"/>
        <v>1</v>
      </c>
      <c r="K219" s="3">
        <f t="shared" si="120"/>
        <v>2</v>
      </c>
      <c r="L219" s="3" t="str">
        <f t="shared" si="121"/>
        <v>部件</v>
      </c>
      <c r="M219" s="3">
        <f t="shared" ca="1" si="116"/>
        <v>91105</v>
      </c>
      <c r="N219" s="3" t="str">
        <f t="shared" ca="1" si="122"/>
        <v>11311,12311,13311,51211,52211,53211,51221,52221,53221,51311,52311,53311,51321,52321,53321,91001,91003,91005,91101,91103,91105</v>
      </c>
      <c r="O219" s="3" t="str">
        <f t="shared" si="125"/>
        <v>61,61,61,594,594,594,380,380,380,384,384,384,384,384,384,200,200,200,200,200,200</v>
      </c>
      <c r="P219" s="1" t="str">
        <f t="shared" si="126"/>
        <v>(1,1),(1,1),(1,1),(3,7),(3,7),(3,7),(2,3),(2,3),(2,3),(1,3),(1,3),(1,3),(1,2),(1,2),(1,2),(1,2),(1,2),(1,2),(1,2),(1,2),(1,2)</v>
      </c>
      <c r="Q219" s="3" t="str">
        <f>IF(D219="坦克碎片",VLOOKUP(C219,道具信息!$N$2:$O$291,2,FALSE)&amp;"碎片",VLOOKUP(C219,道具信息!$N$2:$O$291,2,FALSE))</f>
        <v>T1部件</v>
      </c>
      <c r="R219" s="3">
        <f t="shared" si="117"/>
        <v>3600</v>
      </c>
      <c r="S219" s="11">
        <f t="shared" si="118"/>
        <v>0.36</v>
      </c>
      <c r="T219" s="3" t="str">
        <f>VLOOKUP(Q219,道具信息!$Q$3:$S$20,2,FALSE)</f>
        <v>CHEST_ITEM_TYPE_T1_PART</v>
      </c>
      <c r="U219" s="3" t="str">
        <f>IF(COUNTIF(U$199:U218,T219)=0,T219,"")</f>
        <v/>
      </c>
      <c r="V219" s="3" t="str">
        <f t="shared" si="131"/>
        <v>CHEST_ITEM_TYPE_T3_TANK,CHEST_ITEM_TYPE_T2_SHARD,CHEST_ITEM_TYPE_T3_SHARD,CHEST_ITEM_TYPE_T1_PART</v>
      </c>
      <c r="W219" s="13" t="str">
        <f t="shared" si="132"/>
        <v/>
      </c>
      <c r="X219" s="3" t="str">
        <f t="shared" si="133"/>
        <v/>
      </c>
      <c r="Y219" s="3" t="str">
        <f t="shared" si="134"/>
        <v>1.8%,29.2%,23.0%,36.0%</v>
      </c>
    </row>
    <row r="220" spans="2:25" x14ac:dyDescent="0.3">
      <c r="B220" s="2">
        <f>数据源!AU252</f>
        <v>6</v>
      </c>
      <c r="C220" s="2" t="str">
        <f>数据源!AV252</f>
        <v>T1HP1</v>
      </c>
      <c r="D220" s="2" t="str">
        <f>数据源!AW252</f>
        <v>部件</v>
      </c>
      <c r="E220" s="2">
        <f>数据源!AX252</f>
        <v>25</v>
      </c>
      <c r="F220" s="2">
        <f>数据源!AY252</f>
        <v>1.5</v>
      </c>
      <c r="G220" s="2">
        <f>数据源!AZ252</f>
        <v>7.7000000000000002E-3</v>
      </c>
      <c r="H220" s="2">
        <f>数据源!BA252</f>
        <v>2.002E-2</v>
      </c>
      <c r="I220" s="2">
        <f>数据源!BB252</f>
        <v>200</v>
      </c>
      <c r="J220" s="3">
        <f t="shared" si="119"/>
        <v>1</v>
      </c>
      <c r="K220" s="3">
        <f t="shared" si="120"/>
        <v>2</v>
      </c>
      <c r="L220" s="3" t="str">
        <f t="shared" si="121"/>
        <v>部件</v>
      </c>
      <c r="M220" s="3">
        <f t="shared" ca="1" si="116"/>
        <v>91201</v>
      </c>
      <c r="N220" s="3" t="str">
        <f t="shared" ca="1" si="122"/>
        <v>11311,12311,13311,51211,52211,53211,51221,52221,53221,51311,52311,53311,51321,52321,53321,91001,91003,91005,91101,91103,91105,91201</v>
      </c>
      <c r="O220" s="3" t="str">
        <f t="shared" si="125"/>
        <v>61,61,61,594,594,594,380,380,380,384,384,384,384,384,384,200,200,200,200,200,200,200</v>
      </c>
      <c r="P220" s="1" t="str">
        <f t="shared" si="126"/>
        <v>(1,1),(1,1),(1,1),(3,7),(3,7),(3,7),(2,3),(2,3),(2,3),(1,3),(1,3),(1,3),(1,2),(1,2),(1,2),(1,2),(1,2),(1,2),(1,2),(1,2),(1,2),(1,2)</v>
      </c>
      <c r="Q220" s="3" t="str">
        <f>IF(D220="坦克碎片",VLOOKUP(C220,道具信息!$N$2:$O$291,2,FALSE)&amp;"碎片",VLOOKUP(C220,道具信息!$N$2:$O$291,2,FALSE))</f>
        <v>T1部件</v>
      </c>
      <c r="R220" s="3">
        <f t="shared" si="117"/>
        <v>3600</v>
      </c>
      <c r="S220" s="11">
        <f t="shared" si="118"/>
        <v>0.36</v>
      </c>
      <c r="T220" s="3" t="str">
        <f>VLOOKUP(Q220,道具信息!$Q$3:$S$20,2,FALSE)</f>
        <v>CHEST_ITEM_TYPE_T1_PART</v>
      </c>
      <c r="U220" s="3" t="str">
        <f>IF(COUNTIF(U$199:U219,T220)=0,T220,"")</f>
        <v/>
      </c>
      <c r="V220" s="3" t="str">
        <f t="shared" si="131"/>
        <v>CHEST_ITEM_TYPE_T3_TANK,CHEST_ITEM_TYPE_T2_SHARD,CHEST_ITEM_TYPE_T3_SHARD,CHEST_ITEM_TYPE_T1_PART</v>
      </c>
      <c r="W220" s="13" t="str">
        <f t="shared" si="132"/>
        <v/>
      </c>
      <c r="X220" s="3" t="str">
        <f t="shared" si="133"/>
        <v/>
      </c>
      <c r="Y220" s="3" t="str">
        <f t="shared" si="134"/>
        <v>1.8%,29.2%,23.0%,36.0%</v>
      </c>
    </row>
    <row r="221" spans="2:25" x14ac:dyDescent="0.3">
      <c r="B221" s="2">
        <f>数据源!AU253</f>
        <v>6</v>
      </c>
      <c r="C221" s="2" t="str">
        <f>数据源!AV253</f>
        <v>T1HP3</v>
      </c>
      <c r="D221" s="2" t="str">
        <f>数据源!AW253</f>
        <v>部件</v>
      </c>
      <c r="E221" s="2">
        <f>数据源!AX253</f>
        <v>25</v>
      </c>
      <c r="F221" s="2">
        <f>数据源!AY253</f>
        <v>1.5</v>
      </c>
      <c r="G221" s="2">
        <f>数据源!AZ253</f>
        <v>7.7000000000000002E-3</v>
      </c>
      <c r="H221" s="2">
        <f>数据源!BA253</f>
        <v>2.002E-2</v>
      </c>
      <c r="I221" s="2">
        <f>数据源!BB253</f>
        <v>200</v>
      </c>
      <c r="J221" s="3">
        <f t="shared" si="119"/>
        <v>1</v>
      </c>
      <c r="K221" s="3">
        <f t="shared" si="120"/>
        <v>2</v>
      </c>
      <c r="L221" s="3" t="str">
        <f t="shared" si="121"/>
        <v>部件</v>
      </c>
      <c r="M221" s="3">
        <f t="shared" ca="1" si="116"/>
        <v>91203</v>
      </c>
      <c r="N221" s="3" t="str">
        <f t="shared" ca="1" si="122"/>
        <v>11311,12311,13311,51211,52211,53211,51221,52221,53221,51311,52311,53311,51321,52321,53321,91001,91003,91005,91101,91103,91105,91201,91203</v>
      </c>
      <c r="O221" s="3" t="str">
        <f t="shared" si="125"/>
        <v>61,61,61,594,594,594,380,380,380,384,384,384,384,384,384,200,200,200,200,200,200,200,200</v>
      </c>
      <c r="P221" s="1" t="str">
        <f t="shared" si="126"/>
        <v>(1,1),(1,1),(1,1),(3,7),(3,7),(3,7),(2,3),(2,3),(2,3),(1,3),(1,3),(1,3),(1,2),(1,2),(1,2),(1,2),(1,2),(1,2),(1,2),(1,2),(1,2),(1,2),(1,2)</v>
      </c>
      <c r="Q221" s="3" t="str">
        <f>IF(D221="坦克碎片",VLOOKUP(C221,道具信息!$N$2:$O$291,2,FALSE)&amp;"碎片",VLOOKUP(C221,道具信息!$N$2:$O$291,2,FALSE))</f>
        <v>T1部件</v>
      </c>
      <c r="R221" s="3">
        <f t="shared" si="117"/>
        <v>3600</v>
      </c>
      <c r="S221" s="11">
        <f t="shared" si="118"/>
        <v>0.36</v>
      </c>
      <c r="T221" s="3" t="str">
        <f>VLOOKUP(Q221,道具信息!$Q$3:$S$20,2,FALSE)</f>
        <v>CHEST_ITEM_TYPE_T1_PART</v>
      </c>
      <c r="U221" s="3" t="str">
        <f>IF(COUNTIF(U$199:U220,T221)=0,T221,"")</f>
        <v/>
      </c>
      <c r="V221" s="3" t="str">
        <f t="shared" si="131"/>
        <v>CHEST_ITEM_TYPE_T3_TANK,CHEST_ITEM_TYPE_T2_SHARD,CHEST_ITEM_TYPE_T3_SHARD,CHEST_ITEM_TYPE_T1_PART</v>
      </c>
      <c r="W221" s="13" t="str">
        <f t="shared" si="132"/>
        <v/>
      </c>
      <c r="X221" s="3" t="str">
        <f t="shared" si="133"/>
        <v/>
      </c>
      <c r="Y221" s="3" t="str">
        <f t="shared" si="134"/>
        <v>1.8%,29.2%,23.0%,36.0%</v>
      </c>
    </row>
    <row r="222" spans="2:25" x14ac:dyDescent="0.3">
      <c r="B222" s="2">
        <f>数据源!AU254</f>
        <v>6</v>
      </c>
      <c r="C222" s="2" t="str">
        <f>数据源!AV254</f>
        <v>T1HP5</v>
      </c>
      <c r="D222" s="2" t="str">
        <f>数据源!AW254</f>
        <v>部件</v>
      </c>
      <c r="E222" s="2">
        <f>数据源!AX254</f>
        <v>25</v>
      </c>
      <c r="F222" s="2">
        <f>数据源!AY254</f>
        <v>1.5</v>
      </c>
      <c r="G222" s="2">
        <f>数据源!AZ254</f>
        <v>7.7000000000000002E-3</v>
      </c>
      <c r="H222" s="2">
        <f>数据源!BA254</f>
        <v>2.002E-2</v>
      </c>
      <c r="I222" s="2">
        <f>数据源!BB254</f>
        <v>200</v>
      </c>
      <c r="J222" s="3">
        <f t="shared" si="119"/>
        <v>1</v>
      </c>
      <c r="K222" s="3">
        <f t="shared" si="120"/>
        <v>2</v>
      </c>
      <c r="L222" s="3" t="str">
        <f t="shared" si="121"/>
        <v>部件</v>
      </c>
      <c r="M222" s="3">
        <f t="shared" ca="1" si="116"/>
        <v>91205</v>
      </c>
      <c r="N222" s="3" t="str">
        <f t="shared" ca="1" si="122"/>
        <v>11311,12311,13311,51211,52211,53211,51221,52221,53221,51311,52311,53311,51321,52321,53321,91001,91003,91005,91101,91103,91105,91201,91203,91205</v>
      </c>
      <c r="O222" s="3" t="str">
        <f t="shared" si="125"/>
        <v>61,61,61,594,594,594,380,380,380,384,384,384,384,384,384,200,200,200,200,200,200,200,200,200</v>
      </c>
      <c r="P222" s="1" t="str">
        <f t="shared" si="126"/>
        <v>(1,1),(1,1),(1,1),(3,7),(3,7),(3,7),(2,3),(2,3),(2,3),(1,3),(1,3),(1,3),(1,2),(1,2),(1,2),(1,2),(1,2),(1,2),(1,2),(1,2),(1,2),(1,2),(1,2),(1,2)</v>
      </c>
      <c r="Q222" s="3" t="str">
        <f>IF(D222="坦克碎片",VLOOKUP(C222,道具信息!$N$2:$O$291,2,FALSE)&amp;"碎片",VLOOKUP(C222,道具信息!$N$2:$O$291,2,FALSE))</f>
        <v>T1部件</v>
      </c>
      <c r="R222" s="3">
        <f t="shared" si="117"/>
        <v>3600</v>
      </c>
      <c r="S222" s="11">
        <f t="shared" si="118"/>
        <v>0.36</v>
      </c>
      <c r="T222" s="3" t="str">
        <f>VLOOKUP(Q222,道具信息!$Q$3:$S$20,2,FALSE)</f>
        <v>CHEST_ITEM_TYPE_T1_PART</v>
      </c>
      <c r="U222" s="3" t="str">
        <f>IF(COUNTIF(U$199:U221,T222)=0,T222,"")</f>
        <v/>
      </c>
      <c r="V222" s="3" t="str">
        <f t="shared" si="131"/>
        <v>CHEST_ITEM_TYPE_T3_TANK,CHEST_ITEM_TYPE_T2_SHARD,CHEST_ITEM_TYPE_T3_SHARD,CHEST_ITEM_TYPE_T1_PART</v>
      </c>
      <c r="W222" s="13" t="str">
        <f t="shared" si="132"/>
        <v/>
      </c>
      <c r="X222" s="3" t="str">
        <f t="shared" si="133"/>
        <v/>
      </c>
      <c r="Y222" s="3" t="str">
        <f t="shared" si="134"/>
        <v>1.8%,29.2%,23.0%,36.0%</v>
      </c>
    </row>
    <row r="223" spans="2:25" x14ac:dyDescent="0.3">
      <c r="B223" s="2">
        <f>数据源!AU255</f>
        <v>6</v>
      </c>
      <c r="C223" s="2" t="str">
        <f>数据源!AV255</f>
        <v>T1LP2</v>
      </c>
      <c r="D223" s="2" t="str">
        <f>数据源!AW255</f>
        <v>部件</v>
      </c>
      <c r="E223" s="2">
        <f>数据源!AX255</f>
        <v>25</v>
      </c>
      <c r="F223" s="2">
        <f>数据源!AY255</f>
        <v>1.5</v>
      </c>
      <c r="G223" s="2">
        <f>数据源!AZ255</f>
        <v>7.7000000000000002E-3</v>
      </c>
      <c r="H223" s="2">
        <f>数据源!BA255</f>
        <v>2.002E-2</v>
      </c>
      <c r="I223" s="2">
        <f>数据源!BB255</f>
        <v>200</v>
      </c>
      <c r="J223" s="3">
        <f t="shared" si="119"/>
        <v>1</v>
      </c>
      <c r="K223" s="3">
        <f t="shared" si="120"/>
        <v>2</v>
      </c>
      <c r="L223" s="3" t="str">
        <f t="shared" si="121"/>
        <v>部件</v>
      </c>
      <c r="M223" s="3">
        <f t="shared" ca="1" si="116"/>
        <v>91002</v>
      </c>
      <c r="N223" s="3" t="str">
        <f t="shared" ca="1" si="122"/>
        <v>11311,12311,13311,51211,52211,53211,51221,52221,53221,51311,52311,53311,51321,52321,53321,91001,91003,91005,91101,91103,91105,91201,91203,91205,91002</v>
      </c>
      <c r="O223" s="3" t="str">
        <f t="shared" si="125"/>
        <v>61,61,61,594,594,594,380,380,380,384,384,384,384,384,384,200,200,200,200,200,200,200,200,200,200</v>
      </c>
      <c r="P223" s="1" t="str">
        <f t="shared" si="126"/>
        <v>(1,1),(1,1),(1,1),(3,7),(3,7),(3,7),(2,3),(2,3),(2,3),(1,3),(1,3),(1,3),(1,2),(1,2),(1,2),(1,2),(1,2),(1,2),(1,2),(1,2),(1,2),(1,2),(1,2),(1,2),(1,2)</v>
      </c>
      <c r="Q223" s="3" t="str">
        <f>IF(D223="坦克碎片",VLOOKUP(C223,道具信息!$N$2:$O$291,2,FALSE)&amp;"碎片",VLOOKUP(C223,道具信息!$N$2:$O$291,2,FALSE))</f>
        <v>T1部件</v>
      </c>
      <c r="R223" s="3">
        <f t="shared" si="117"/>
        <v>3600</v>
      </c>
      <c r="S223" s="11">
        <f t="shared" si="118"/>
        <v>0.36</v>
      </c>
      <c r="T223" s="3" t="str">
        <f>VLOOKUP(Q223,道具信息!$Q$3:$S$20,2,FALSE)</f>
        <v>CHEST_ITEM_TYPE_T1_PART</v>
      </c>
      <c r="U223" s="3" t="str">
        <f>IF(COUNTIF(U$199:U222,T223)=0,T223,"")</f>
        <v/>
      </c>
      <c r="V223" s="3" t="str">
        <f t="shared" si="131"/>
        <v>CHEST_ITEM_TYPE_T3_TANK,CHEST_ITEM_TYPE_T2_SHARD,CHEST_ITEM_TYPE_T3_SHARD,CHEST_ITEM_TYPE_T1_PART</v>
      </c>
      <c r="W223" s="13" t="str">
        <f t="shared" si="132"/>
        <v/>
      </c>
      <c r="X223" s="3" t="str">
        <f t="shared" si="133"/>
        <v/>
      </c>
      <c r="Y223" s="3" t="str">
        <f t="shared" si="134"/>
        <v>1.8%,29.2%,23.0%,36.0%</v>
      </c>
    </row>
    <row r="224" spans="2:25" x14ac:dyDescent="0.3">
      <c r="B224" s="2">
        <f>数据源!AU256</f>
        <v>6</v>
      </c>
      <c r="C224" s="2" t="str">
        <f>数据源!AV256</f>
        <v>T1LP4</v>
      </c>
      <c r="D224" s="2" t="str">
        <f>数据源!AW256</f>
        <v>部件</v>
      </c>
      <c r="E224" s="2">
        <f>数据源!AX256</f>
        <v>25</v>
      </c>
      <c r="F224" s="2">
        <f>数据源!AY256</f>
        <v>1.5</v>
      </c>
      <c r="G224" s="2">
        <f>数据源!AZ256</f>
        <v>7.7000000000000002E-3</v>
      </c>
      <c r="H224" s="2">
        <f>数据源!BA256</f>
        <v>2.002E-2</v>
      </c>
      <c r="I224" s="2">
        <f>数据源!BB256</f>
        <v>200</v>
      </c>
      <c r="J224" s="3">
        <f t="shared" si="119"/>
        <v>1</v>
      </c>
      <c r="K224" s="3">
        <f t="shared" si="120"/>
        <v>2</v>
      </c>
      <c r="L224" s="3" t="str">
        <f t="shared" si="121"/>
        <v>部件</v>
      </c>
      <c r="M224" s="3">
        <f t="shared" ca="1" si="116"/>
        <v>91004</v>
      </c>
      <c r="N224" s="3" t="str">
        <f t="shared" ca="1" si="122"/>
        <v>11311,12311,13311,51211,52211,53211,51221,52221,53221,51311,52311,53311,51321,52321,53321,91001,91003,91005,91101,91103,91105,91201,91203,91205,91002,91004</v>
      </c>
      <c r="O224" s="3" t="str">
        <f t="shared" si="125"/>
        <v>61,61,61,594,594,594,380,380,380,384,384,384,384,384,384,200,200,200,200,200,200,200,200,200,200,200</v>
      </c>
      <c r="P224" s="1" t="str">
        <f t="shared" si="126"/>
        <v>(1,1),(1,1),(1,1),(3,7),(3,7),(3,7),(2,3),(2,3),(2,3),(1,3),(1,3),(1,3),(1,2),(1,2),(1,2),(1,2),(1,2),(1,2),(1,2),(1,2),(1,2),(1,2),(1,2),(1,2),(1,2),(1,2)</v>
      </c>
      <c r="Q224" s="3" t="str">
        <f>IF(D224="坦克碎片",VLOOKUP(C224,道具信息!$N$2:$O$291,2,FALSE)&amp;"碎片",VLOOKUP(C224,道具信息!$N$2:$O$291,2,FALSE))</f>
        <v>T1部件</v>
      </c>
      <c r="R224" s="3">
        <f t="shared" si="117"/>
        <v>3600</v>
      </c>
      <c r="S224" s="11">
        <f t="shared" si="118"/>
        <v>0.36</v>
      </c>
      <c r="T224" s="3" t="str">
        <f>VLOOKUP(Q224,道具信息!$Q$3:$S$20,2,FALSE)</f>
        <v>CHEST_ITEM_TYPE_T1_PART</v>
      </c>
      <c r="U224" s="3" t="str">
        <f>IF(COUNTIF(U$199:U223,T224)=0,T224,"")</f>
        <v/>
      </c>
      <c r="V224" s="3" t="str">
        <f t="shared" si="131"/>
        <v>CHEST_ITEM_TYPE_T3_TANK,CHEST_ITEM_TYPE_T2_SHARD,CHEST_ITEM_TYPE_T3_SHARD,CHEST_ITEM_TYPE_T1_PART</v>
      </c>
      <c r="W224" s="13" t="str">
        <f t="shared" si="132"/>
        <v/>
      </c>
      <c r="X224" s="3" t="str">
        <f t="shared" si="133"/>
        <v/>
      </c>
      <c r="Y224" s="3" t="str">
        <f t="shared" si="134"/>
        <v>1.8%,29.2%,23.0%,36.0%</v>
      </c>
    </row>
    <row r="225" spans="2:25" x14ac:dyDescent="0.3">
      <c r="B225" s="2">
        <f>数据源!AU257</f>
        <v>6</v>
      </c>
      <c r="C225" s="2" t="str">
        <f>数据源!AV257</f>
        <v>T1LP6</v>
      </c>
      <c r="D225" s="2" t="str">
        <f>数据源!AW257</f>
        <v>部件</v>
      </c>
      <c r="E225" s="2">
        <f>数据源!AX257</f>
        <v>25</v>
      </c>
      <c r="F225" s="2">
        <f>数据源!AY257</f>
        <v>1.5</v>
      </c>
      <c r="G225" s="2">
        <f>数据源!AZ257</f>
        <v>7.7000000000000002E-3</v>
      </c>
      <c r="H225" s="2">
        <f>数据源!BA257</f>
        <v>2.002E-2</v>
      </c>
      <c r="I225" s="2">
        <f>数据源!BB257</f>
        <v>200</v>
      </c>
      <c r="J225" s="3">
        <f t="shared" si="119"/>
        <v>1</v>
      </c>
      <c r="K225" s="3">
        <f t="shared" si="120"/>
        <v>2</v>
      </c>
      <c r="L225" s="3" t="str">
        <f t="shared" si="121"/>
        <v>部件</v>
      </c>
      <c r="M225" s="3">
        <f t="shared" ca="1" si="116"/>
        <v>91006</v>
      </c>
      <c r="N225" s="3" t="str">
        <f t="shared" ca="1" si="122"/>
        <v>11311,12311,13311,51211,52211,53211,51221,52221,53221,51311,52311,53311,51321,52321,53321,91001,91003,91005,91101,91103,91105,91201,91203,91205,91002,91004,91006</v>
      </c>
      <c r="O225" s="3" t="str">
        <f t="shared" si="125"/>
        <v>61,61,61,594,594,594,380,380,380,384,384,384,384,384,384,200,200,200,200,200,200,200,200,200,200,200,200</v>
      </c>
      <c r="P225" s="1" t="str">
        <f t="shared" si="126"/>
        <v>(1,1),(1,1),(1,1),(3,7),(3,7),(3,7),(2,3),(2,3),(2,3),(1,3),(1,3),(1,3),(1,2),(1,2),(1,2),(1,2),(1,2),(1,2),(1,2),(1,2),(1,2),(1,2),(1,2),(1,2),(1,2),(1,2),(1,2)</v>
      </c>
      <c r="Q225" s="3" t="str">
        <f>IF(D225="坦克碎片",VLOOKUP(C225,道具信息!$N$2:$O$291,2,FALSE)&amp;"碎片",VLOOKUP(C225,道具信息!$N$2:$O$291,2,FALSE))</f>
        <v>T1部件</v>
      </c>
      <c r="R225" s="3">
        <f t="shared" si="117"/>
        <v>3600</v>
      </c>
      <c r="S225" s="11">
        <f t="shared" si="118"/>
        <v>0.36</v>
      </c>
      <c r="T225" s="3" t="str">
        <f>VLOOKUP(Q225,道具信息!$Q$3:$S$20,2,FALSE)</f>
        <v>CHEST_ITEM_TYPE_T1_PART</v>
      </c>
      <c r="U225" s="3" t="str">
        <f>IF(COUNTIF(U$199:U224,T225)=0,T225,"")</f>
        <v/>
      </c>
      <c r="V225" s="3" t="str">
        <f t="shared" si="131"/>
        <v>CHEST_ITEM_TYPE_T3_TANK,CHEST_ITEM_TYPE_T2_SHARD,CHEST_ITEM_TYPE_T3_SHARD,CHEST_ITEM_TYPE_T1_PART</v>
      </c>
      <c r="W225" s="13" t="str">
        <f t="shared" si="132"/>
        <v/>
      </c>
      <c r="X225" s="3" t="str">
        <f t="shared" si="133"/>
        <v/>
      </c>
      <c r="Y225" s="3" t="str">
        <f t="shared" si="134"/>
        <v>1.8%,29.2%,23.0%,36.0%</v>
      </c>
    </row>
    <row r="226" spans="2:25" x14ac:dyDescent="0.3">
      <c r="B226" s="2">
        <f>数据源!AU258</f>
        <v>6</v>
      </c>
      <c r="C226" s="2" t="str">
        <f>数据源!AV258</f>
        <v>T1MP2</v>
      </c>
      <c r="D226" s="2" t="str">
        <f>数据源!AW258</f>
        <v>部件</v>
      </c>
      <c r="E226" s="2">
        <f>数据源!AX258</f>
        <v>25</v>
      </c>
      <c r="F226" s="2">
        <f>数据源!AY258</f>
        <v>1.5</v>
      </c>
      <c r="G226" s="2">
        <f>数据源!AZ258</f>
        <v>7.7000000000000002E-3</v>
      </c>
      <c r="H226" s="2">
        <f>数据源!BA258</f>
        <v>2.002E-2</v>
      </c>
      <c r="I226" s="2">
        <f>数据源!BB258</f>
        <v>200</v>
      </c>
      <c r="J226" s="3">
        <f t="shared" si="119"/>
        <v>1</v>
      </c>
      <c r="K226" s="3">
        <f t="shared" si="120"/>
        <v>2</v>
      </c>
      <c r="L226" s="3" t="str">
        <f t="shared" si="121"/>
        <v>部件</v>
      </c>
      <c r="M226" s="3">
        <f t="shared" ca="1" si="116"/>
        <v>91102</v>
      </c>
      <c r="N226" s="3" t="str">
        <f t="shared" ca="1" si="122"/>
        <v>11311,12311,13311,51211,52211,53211,51221,52221,53221,51311,52311,53311,51321,52321,53321,91001,91003,91005,91101,91103,91105,91201,91203,91205,91002,91004,91006,91102</v>
      </c>
      <c r="O226" s="3" t="str">
        <f t="shared" si="125"/>
        <v>61,61,61,594,594,594,380,380,380,384,384,384,384,384,384,200,200,200,200,200,200,200,200,200,200,200,200,200</v>
      </c>
      <c r="P226" s="1" t="str">
        <f t="shared" si="126"/>
        <v>(1,1),(1,1),(1,1),(3,7),(3,7),(3,7),(2,3),(2,3),(2,3),(1,3),(1,3),(1,3),(1,2),(1,2),(1,2),(1,2),(1,2),(1,2),(1,2),(1,2),(1,2),(1,2),(1,2),(1,2),(1,2),(1,2),(1,2),(1,2)</v>
      </c>
      <c r="Q226" s="3" t="str">
        <f>IF(D226="坦克碎片",VLOOKUP(C226,道具信息!$N$2:$O$291,2,FALSE)&amp;"碎片",VLOOKUP(C226,道具信息!$N$2:$O$291,2,FALSE))</f>
        <v>T1部件</v>
      </c>
      <c r="R226" s="3">
        <f t="shared" si="117"/>
        <v>3600</v>
      </c>
      <c r="S226" s="11">
        <f t="shared" si="118"/>
        <v>0.36</v>
      </c>
      <c r="T226" s="3" t="str">
        <f>VLOOKUP(Q226,道具信息!$Q$3:$S$20,2,FALSE)</f>
        <v>CHEST_ITEM_TYPE_T1_PART</v>
      </c>
      <c r="U226" s="3" t="str">
        <f>IF(COUNTIF(U$199:U225,T226)=0,T226,"")</f>
        <v/>
      </c>
      <c r="V226" s="3" t="str">
        <f t="shared" si="131"/>
        <v>CHEST_ITEM_TYPE_T3_TANK,CHEST_ITEM_TYPE_T2_SHARD,CHEST_ITEM_TYPE_T3_SHARD,CHEST_ITEM_TYPE_T1_PART</v>
      </c>
      <c r="W226" s="13" t="str">
        <f t="shared" si="132"/>
        <v/>
      </c>
      <c r="X226" s="3" t="str">
        <f t="shared" si="133"/>
        <v/>
      </c>
      <c r="Y226" s="3" t="str">
        <f t="shared" si="134"/>
        <v>1.8%,29.2%,23.0%,36.0%</v>
      </c>
    </row>
    <row r="227" spans="2:25" x14ac:dyDescent="0.3">
      <c r="B227" s="2">
        <f>数据源!AU259</f>
        <v>6</v>
      </c>
      <c r="C227" s="2" t="str">
        <f>数据源!AV259</f>
        <v>T1MP4</v>
      </c>
      <c r="D227" s="2" t="str">
        <f>数据源!AW259</f>
        <v>部件</v>
      </c>
      <c r="E227" s="2">
        <f>数据源!AX259</f>
        <v>25</v>
      </c>
      <c r="F227" s="2">
        <f>数据源!AY259</f>
        <v>1.5</v>
      </c>
      <c r="G227" s="2">
        <f>数据源!AZ259</f>
        <v>7.7000000000000002E-3</v>
      </c>
      <c r="H227" s="2">
        <f>数据源!BA259</f>
        <v>2.002E-2</v>
      </c>
      <c r="I227" s="2">
        <f>数据源!BB259</f>
        <v>200</v>
      </c>
      <c r="J227" s="3">
        <f t="shared" si="119"/>
        <v>1</v>
      </c>
      <c r="K227" s="3">
        <f t="shared" si="120"/>
        <v>2</v>
      </c>
      <c r="L227" s="3" t="str">
        <f t="shared" si="121"/>
        <v>部件</v>
      </c>
      <c r="M227" s="3">
        <f t="shared" ca="1" si="116"/>
        <v>91104</v>
      </c>
      <c r="N227" s="3" t="str">
        <f t="shared" ca="1" si="122"/>
        <v>11311,12311,13311,51211,52211,53211,51221,52221,53221,51311,52311,53311,51321,52321,53321,91001,91003,91005,91101,91103,91105,91201,91203,91205,91002,91004,91006,91102,91104</v>
      </c>
      <c r="O227" s="3" t="str">
        <f t="shared" si="125"/>
        <v>61,61,61,594,594,594,380,380,380,384,384,384,384,384,384,200,200,200,200,200,200,200,200,200,200,200,200,200,200</v>
      </c>
      <c r="P227" s="1" t="str">
        <f t="shared" si="126"/>
        <v>(1,1),(1,1),(1,1),(3,7),(3,7),(3,7),(2,3),(2,3),(2,3),(1,3),(1,3),(1,3),(1,2),(1,2),(1,2),(1,2),(1,2),(1,2),(1,2),(1,2),(1,2),(1,2),(1,2),(1,2),(1,2),(1,2),(1,2),(1,2),(1,2)</v>
      </c>
      <c r="Q227" s="3" t="str">
        <f>IF(D227="坦克碎片",VLOOKUP(C227,道具信息!$N$2:$O$291,2,FALSE)&amp;"碎片",VLOOKUP(C227,道具信息!$N$2:$O$291,2,FALSE))</f>
        <v>T1部件</v>
      </c>
      <c r="R227" s="3">
        <f t="shared" si="117"/>
        <v>3600</v>
      </c>
      <c r="S227" s="11">
        <f t="shared" si="118"/>
        <v>0.36</v>
      </c>
      <c r="T227" s="3" t="str">
        <f>VLOOKUP(Q227,道具信息!$Q$3:$S$20,2,FALSE)</f>
        <v>CHEST_ITEM_TYPE_T1_PART</v>
      </c>
      <c r="U227" s="3" t="str">
        <f>IF(COUNTIF(U$199:U226,T227)=0,T227,"")</f>
        <v/>
      </c>
      <c r="V227" s="3" t="str">
        <f t="shared" si="131"/>
        <v>CHEST_ITEM_TYPE_T3_TANK,CHEST_ITEM_TYPE_T2_SHARD,CHEST_ITEM_TYPE_T3_SHARD,CHEST_ITEM_TYPE_T1_PART</v>
      </c>
      <c r="W227" s="13" t="str">
        <f t="shared" si="132"/>
        <v/>
      </c>
      <c r="X227" s="3" t="str">
        <f t="shared" si="133"/>
        <v/>
      </c>
      <c r="Y227" s="3" t="str">
        <f t="shared" si="134"/>
        <v>1.8%,29.2%,23.0%,36.0%</v>
      </c>
    </row>
    <row r="228" spans="2:25" x14ac:dyDescent="0.3">
      <c r="B228" s="2">
        <f>数据源!AU260</f>
        <v>6</v>
      </c>
      <c r="C228" s="2" t="str">
        <f>数据源!AV260</f>
        <v>T1MP6</v>
      </c>
      <c r="D228" s="2" t="str">
        <f>数据源!AW260</f>
        <v>部件</v>
      </c>
      <c r="E228" s="2">
        <f>数据源!AX260</f>
        <v>25</v>
      </c>
      <c r="F228" s="2">
        <f>数据源!AY260</f>
        <v>1.5</v>
      </c>
      <c r="G228" s="2">
        <f>数据源!AZ260</f>
        <v>7.7000000000000002E-3</v>
      </c>
      <c r="H228" s="2">
        <f>数据源!BA260</f>
        <v>2.002E-2</v>
      </c>
      <c r="I228" s="2">
        <f>数据源!BB260</f>
        <v>200</v>
      </c>
      <c r="J228" s="3">
        <f t="shared" si="119"/>
        <v>1</v>
      </c>
      <c r="K228" s="3">
        <f t="shared" si="120"/>
        <v>2</v>
      </c>
      <c r="L228" s="3" t="str">
        <f t="shared" si="121"/>
        <v>部件</v>
      </c>
      <c r="M228" s="3">
        <f t="shared" ca="1" si="116"/>
        <v>91106</v>
      </c>
      <c r="N228" s="3" t="str">
        <f t="shared" ca="1" si="122"/>
        <v>11311,12311,13311,51211,52211,53211,51221,52221,53221,51311,52311,53311,51321,52321,53321,91001,91003,91005,91101,91103,91105,91201,91203,91205,91002,91004,91006,91102,91104,91106</v>
      </c>
      <c r="O228" s="3" t="str">
        <f t="shared" si="125"/>
        <v>61,61,61,594,594,594,380,380,380,384,384,384,384,384,384,200,200,200,200,200,200,200,200,200,200,200,200,200,200,200</v>
      </c>
      <c r="P228" s="1" t="str">
        <f t="shared" si="126"/>
        <v>(1,1),(1,1),(1,1),(3,7),(3,7),(3,7),(2,3),(2,3),(2,3),(1,3),(1,3),(1,3),(1,2),(1,2),(1,2),(1,2),(1,2),(1,2),(1,2),(1,2),(1,2),(1,2),(1,2),(1,2),(1,2),(1,2),(1,2),(1,2),(1,2),(1,2)</v>
      </c>
      <c r="Q228" s="3" t="str">
        <f>IF(D228="坦克碎片",VLOOKUP(C228,道具信息!$N$2:$O$291,2,FALSE)&amp;"碎片",VLOOKUP(C228,道具信息!$N$2:$O$291,2,FALSE))</f>
        <v>T1部件</v>
      </c>
      <c r="R228" s="3">
        <f t="shared" si="117"/>
        <v>3600</v>
      </c>
      <c r="S228" s="11">
        <f t="shared" si="118"/>
        <v>0.36</v>
      </c>
      <c r="T228" s="3" t="str">
        <f>VLOOKUP(Q228,道具信息!$Q$3:$S$20,2,FALSE)</f>
        <v>CHEST_ITEM_TYPE_T1_PART</v>
      </c>
      <c r="U228" s="3" t="str">
        <f>IF(COUNTIF(U$199:U227,T228)=0,T228,"")</f>
        <v/>
      </c>
      <c r="V228" s="3" t="str">
        <f t="shared" si="131"/>
        <v>CHEST_ITEM_TYPE_T3_TANK,CHEST_ITEM_TYPE_T2_SHARD,CHEST_ITEM_TYPE_T3_SHARD,CHEST_ITEM_TYPE_T1_PART</v>
      </c>
      <c r="W228" s="13" t="str">
        <f t="shared" si="132"/>
        <v/>
      </c>
      <c r="X228" s="3" t="str">
        <f t="shared" si="133"/>
        <v/>
      </c>
      <c r="Y228" s="3" t="str">
        <f t="shared" si="134"/>
        <v>1.8%,29.2%,23.0%,36.0%</v>
      </c>
    </row>
    <row r="229" spans="2:25" x14ac:dyDescent="0.3">
      <c r="B229" s="2">
        <f>数据源!AU261</f>
        <v>6</v>
      </c>
      <c r="C229" s="2" t="str">
        <f>数据源!AV261</f>
        <v>T1HP2</v>
      </c>
      <c r="D229" s="2" t="str">
        <f>数据源!AW261</f>
        <v>部件</v>
      </c>
      <c r="E229" s="2">
        <f>数据源!AX261</f>
        <v>25</v>
      </c>
      <c r="F229" s="2">
        <f>数据源!AY261</f>
        <v>1.5</v>
      </c>
      <c r="G229" s="2">
        <f>数据源!AZ261</f>
        <v>7.7000000000000002E-3</v>
      </c>
      <c r="H229" s="2">
        <f>数据源!BA261</f>
        <v>2.002E-2</v>
      </c>
      <c r="I229" s="2">
        <f>数据源!BB261</f>
        <v>200</v>
      </c>
      <c r="J229" s="3">
        <f>ROUNDUP(IF(F229&gt;1,F229-ROUNDDOWN(SQRT(F229),0),F229),0)</f>
        <v>1</v>
      </c>
      <c r="K229" s="3">
        <f>F229*2-J229</f>
        <v>2</v>
      </c>
      <c r="L229" s="3" t="str">
        <f t="shared" si="121"/>
        <v>部件</v>
      </c>
      <c r="M229" s="3">
        <f t="shared" ca="1" si="116"/>
        <v>91202</v>
      </c>
      <c r="N229" s="3" t="str">
        <f t="shared" ca="1" si="122"/>
        <v>11311,12311,13311,51211,52211,53211,51221,52221,53221,51311,52311,53311,51321,52321,53321,91001,91003,91005,91101,91103,91105,91201,91203,91205,91002,91004,91006,91102,91104,91106,91202</v>
      </c>
      <c r="O229" s="3" t="str">
        <f t="shared" si="125"/>
        <v>61,61,61,594,594,594,380,380,380,384,384,384,384,384,384,200,200,200,200,200,200,200,200,200,200,200,200,200,200,200,200</v>
      </c>
      <c r="P229" s="1" t="str">
        <f t="shared" si="126"/>
        <v>(1,1),(1,1),(1,1),(3,7),(3,7),(3,7),(2,3),(2,3),(2,3),(1,3),(1,3),(1,3),(1,2),(1,2),(1,2),(1,2),(1,2),(1,2),(1,2),(1,2),(1,2),(1,2),(1,2),(1,2),(1,2),(1,2),(1,2),(1,2),(1,2),(1,2),(1,2)</v>
      </c>
      <c r="Q229" s="3" t="str">
        <f>IF(D229="坦克碎片",VLOOKUP(C229,道具信息!$N$2:$O$291,2,FALSE)&amp;"碎片",VLOOKUP(C229,道具信息!$N$2:$O$291,2,FALSE))</f>
        <v>T1部件</v>
      </c>
      <c r="R229" s="3">
        <f t="shared" si="117"/>
        <v>3600</v>
      </c>
      <c r="S229" s="11">
        <f t="shared" si="118"/>
        <v>0.36</v>
      </c>
      <c r="T229" s="3" t="str">
        <f>VLOOKUP(Q229,道具信息!$Q$3:$S$20,2,FALSE)</f>
        <v>CHEST_ITEM_TYPE_T1_PART</v>
      </c>
      <c r="U229" s="3" t="str">
        <f>IF(COUNTIF(U$199:U228,T229)=0,T229,"")</f>
        <v/>
      </c>
      <c r="V229" s="3" t="str">
        <f t="shared" si="131"/>
        <v>CHEST_ITEM_TYPE_T3_TANK,CHEST_ITEM_TYPE_T2_SHARD,CHEST_ITEM_TYPE_T3_SHARD,CHEST_ITEM_TYPE_T1_PART</v>
      </c>
      <c r="W229" s="13" t="str">
        <f t="shared" si="132"/>
        <v/>
      </c>
      <c r="X229" s="3" t="str">
        <f t="shared" si="133"/>
        <v/>
      </c>
      <c r="Y229" s="3" t="str">
        <f t="shared" si="134"/>
        <v>1.8%,29.2%,23.0%,36.0%</v>
      </c>
    </row>
    <row r="230" spans="2:25" x14ac:dyDescent="0.3">
      <c r="B230" s="2">
        <f>数据源!AU262</f>
        <v>6</v>
      </c>
      <c r="C230" s="2" t="str">
        <f>数据源!AV262</f>
        <v>T1HP4</v>
      </c>
      <c r="D230" s="2" t="str">
        <f>数据源!AW262</f>
        <v>部件</v>
      </c>
      <c r="E230" s="2">
        <f>数据源!AX262</f>
        <v>25</v>
      </c>
      <c r="F230" s="2">
        <f>数据源!AY262</f>
        <v>1.5</v>
      </c>
      <c r="G230" s="2">
        <f>数据源!AZ262</f>
        <v>7.7000000000000002E-3</v>
      </c>
      <c r="H230" s="2">
        <f>数据源!BA262</f>
        <v>2.002E-2</v>
      </c>
      <c r="I230" s="2">
        <f>数据源!BB262</f>
        <v>200</v>
      </c>
      <c r="J230" s="3">
        <f t="shared" ref="J230:J243" si="135">ROUNDUP(IF(F230&gt;1,F230-ROUNDDOWN(SQRT(F230),0),F230),0)</f>
        <v>1</v>
      </c>
      <c r="K230" s="3">
        <f t="shared" ref="K230:K243" si="136">F230*2-J230</f>
        <v>2</v>
      </c>
      <c r="L230" s="3" t="str">
        <f t="shared" si="121"/>
        <v>部件</v>
      </c>
      <c r="M230" s="3">
        <f t="shared" ca="1" si="116"/>
        <v>91204</v>
      </c>
      <c r="N230" s="3" t="str">
        <f t="shared" ca="1" si="122"/>
        <v>11311,12311,13311,51211,52211,53211,51221,52221,53221,51311,52311,53311,51321,52321,53321,91001,91003,91005,91101,91103,91105,91201,91203,91205,91002,91004,91006,91102,91104,91106,91202,91204</v>
      </c>
      <c r="O230" s="3" t="str">
        <f t="shared" si="125"/>
        <v>61,61,61,594,594,594,380,380,380,384,384,384,384,384,384,200,200,200,200,200,200,200,200,200,200,200,200,200,200,200,200,200</v>
      </c>
      <c r="P230" s="1" t="str">
        <f t="shared" si="126"/>
        <v>(1,1),(1,1),(1,1),(3,7),(3,7),(3,7),(2,3),(2,3),(2,3),(1,3),(1,3),(1,3),(1,2),(1,2),(1,2),(1,2),(1,2),(1,2),(1,2),(1,2),(1,2),(1,2),(1,2),(1,2),(1,2),(1,2),(1,2),(1,2),(1,2),(1,2),(1,2),(1,2)</v>
      </c>
      <c r="Q230" s="3" t="str">
        <f>IF(D230="坦克碎片",VLOOKUP(C230,道具信息!$N$2:$O$291,2,FALSE)&amp;"碎片",VLOOKUP(C230,道具信息!$N$2:$O$291,2,FALSE))</f>
        <v>T1部件</v>
      </c>
      <c r="R230" s="3">
        <f t="shared" si="117"/>
        <v>3600</v>
      </c>
      <c r="S230" s="11">
        <f t="shared" si="118"/>
        <v>0.36</v>
      </c>
      <c r="T230" s="3" t="str">
        <f>VLOOKUP(Q230,道具信息!$Q$3:$S$20,2,FALSE)</f>
        <v>CHEST_ITEM_TYPE_T1_PART</v>
      </c>
      <c r="U230" s="3" t="str">
        <f>IF(COUNTIF(U$199:U229,T230)=0,T230,"")</f>
        <v/>
      </c>
      <c r="V230" s="3" t="str">
        <f t="shared" si="131"/>
        <v>CHEST_ITEM_TYPE_T3_TANK,CHEST_ITEM_TYPE_T2_SHARD,CHEST_ITEM_TYPE_T3_SHARD,CHEST_ITEM_TYPE_T1_PART</v>
      </c>
      <c r="W230" s="13" t="str">
        <f t="shared" si="132"/>
        <v/>
      </c>
      <c r="X230" s="3" t="str">
        <f t="shared" si="133"/>
        <v/>
      </c>
      <c r="Y230" s="3" t="str">
        <f t="shared" si="134"/>
        <v>1.8%,29.2%,23.0%,36.0%</v>
      </c>
    </row>
    <row r="231" spans="2:25" x14ac:dyDescent="0.3">
      <c r="B231" s="2">
        <f>数据源!AU263</f>
        <v>6</v>
      </c>
      <c r="C231" s="2" t="str">
        <f>数据源!AV263</f>
        <v>T1HP6</v>
      </c>
      <c r="D231" s="2" t="str">
        <f>数据源!AW263</f>
        <v>部件</v>
      </c>
      <c r="E231" s="2">
        <f>数据源!AX263</f>
        <v>25</v>
      </c>
      <c r="F231" s="2">
        <f>数据源!AY263</f>
        <v>1.5</v>
      </c>
      <c r="G231" s="2">
        <f>数据源!AZ263</f>
        <v>7.7000000000000002E-3</v>
      </c>
      <c r="H231" s="2">
        <f>数据源!BA263</f>
        <v>2.002E-2</v>
      </c>
      <c r="I231" s="2">
        <f>数据源!BB263</f>
        <v>200</v>
      </c>
      <c r="J231" s="3">
        <f t="shared" si="135"/>
        <v>1</v>
      </c>
      <c r="K231" s="3">
        <f t="shared" si="136"/>
        <v>2</v>
      </c>
      <c r="L231" s="3" t="str">
        <f t="shared" si="121"/>
        <v>部件</v>
      </c>
      <c r="M231" s="3">
        <f t="shared" ca="1" si="116"/>
        <v>91206</v>
      </c>
      <c r="N231" s="3" t="str">
        <f t="shared" ca="1" si="122"/>
        <v>11311,12311,13311,51211,52211,53211,51221,52221,53221,51311,52311,53311,51321,52321,53321,91001,91003,91005,91101,91103,91105,91201,91203,91205,91002,91004,91006,91102,91104,91106,91202,91204,91206</v>
      </c>
      <c r="O231" s="3" t="str">
        <f t="shared" si="125"/>
        <v>61,61,61,594,594,594,380,380,380,384,384,384,384,384,384,200,200,200,200,200,200,200,200,200,200,200,200,200,200,200,200,200,200</v>
      </c>
      <c r="P231" s="1" t="str">
        <f t="shared" si="126"/>
        <v>(1,1),(1,1),(1,1),(3,7),(3,7),(3,7),(2,3),(2,3),(2,3),(1,3),(1,3),(1,3),(1,2),(1,2),(1,2),(1,2),(1,2),(1,2),(1,2),(1,2),(1,2),(1,2),(1,2),(1,2),(1,2),(1,2),(1,2),(1,2),(1,2),(1,2),(1,2),(1,2),(1,2)</v>
      </c>
      <c r="Q231" s="3" t="str">
        <f>IF(D231="坦克碎片",VLOOKUP(C231,道具信息!$N$2:$O$291,2,FALSE)&amp;"碎片",VLOOKUP(C231,道具信息!$N$2:$O$291,2,FALSE))</f>
        <v>T1部件</v>
      </c>
      <c r="R231" s="3">
        <f t="shared" ref="R231:R258" si="137">SUMIFS(I:I,Q:Q,Q231,B:B,B231)</f>
        <v>3600</v>
      </c>
      <c r="S231" s="11">
        <f t="shared" ref="S231:S258" si="138">ROUND(R231/SUMIF(B:B,B231,I:I),3)</f>
        <v>0.36</v>
      </c>
      <c r="T231" s="3" t="str">
        <f>VLOOKUP(Q231,道具信息!$Q$3:$S$20,2,FALSE)</f>
        <v>CHEST_ITEM_TYPE_T1_PART</v>
      </c>
      <c r="U231" s="3" t="str">
        <f>IF(COUNTIF(U$199:U230,T231)=0,T231,"")</f>
        <v/>
      </c>
      <c r="V231" s="3" t="str">
        <f t="shared" si="131"/>
        <v>CHEST_ITEM_TYPE_T3_TANK,CHEST_ITEM_TYPE_T2_SHARD,CHEST_ITEM_TYPE_T3_SHARD,CHEST_ITEM_TYPE_T1_PART</v>
      </c>
      <c r="W231" s="13" t="str">
        <f t="shared" si="132"/>
        <v/>
      </c>
      <c r="X231" s="3" t="str">
        <f t="shared" si="133"/>
        <v/>
      </c>
      <c r="Y231" s="3" t="str">
        <f t="shared" si="134"/>
        <v>1.8%,29.2%,23.0%,36.0%</v>
      </c>
    </row>
    <row r="232" spans="2:25" x14ac:dyDescent="0.3">
      <c r="B232" s="2">
        <f>数据源!AU264</f>
        <v>6</v>
      </c>
      <c r="C232" s="2" t="str">
        <f>数据源!AV264</f>
        <v>T2LP1</v>
      </c>
      <c r="D232" s="2" t="str">
        <f>数据源!AW264</f>
        <v>部件</v>
      </c>
      <c r="E232" s="2">
        <f>数据源!AX264</f>
        <v>102.20000000000002</v>
      </c>
      <c r="F232" s="2">
        <f>数据源!AY264</f>
        <v>1.5</v>
      </c>
      <c r="G232" s="2">
        <f>数据源!AZ264</f>
        <v>7.7000000000000002E-3</v>
      </c>
      <c r="H232" s="2">
        <f>数据源!BA264</f>
        <v>4.8972602739726021E-3</v>
      </c>
      <c r="I232" s="2">
        <f>数据源!BB264</f>
        <v>49</v>
      </c>
      <c r="J232" s="3">
        <f t="shared" si="135"/>
        <v>1</v>
      </c>
      <c r="K232" s="3">
        <f t="shared" si="136"/>
        <v>2</v>
      </c>
      <c r="L232" s="3" t="str">
        <f t="shared" si="121"/>
        <v>部件</v>
      </c>
      <c r="M232" s="3">
        <f t="shared" ca="1" si="116"/>
        <v>92001</v>
      </c>
      <c r="N232" s="3" t="str">
        <f t="shared" ca="1" si="122"/>
        <v>11311,12311,13311,51211,52211,53211,51221,52221,53221,51311,52311,53311,51321,52321,53321,91001,91003,91005,91101,91103,91105,91201,91203,91205,91002,91004,91006,91102,91104,91106,91202,91204,91206,92001</v>
      </c>
      <c r="O232" s="3" t="str">
        <f t="shared" si="125"/>
        <v>61,61,61,594,594,594,380,380,380,384,384,384,384,384,384,200,200,200,200,200,200,200,200,200,200,200,200,200,200,200,200,200,200,49</v>
      </c>
      <c r="P232" s="1" t="str">
        <f t="shared" si="126"/>
        <v>(1,1),(1,1),(1,1),(3,7),(3,7),(3,7),(2,3),(2,3),(2,3),(1,3),(1,3),(1,3),(1,2),(1,2),(1,2),(1,2),(1,2),(1,2),(1,2),(1,2),(1,2),(1,2),(1,2),(1,2),(1,2),(1,2),(1,2),(1,2),(1,2),(1,2),(1,2),(1,2),(1,2),(1,2)</v>
      </c>
      <c r="Q232" s="3" t="str">
        <f>IF(D232="坦克碎片",VLOOKUP(C232,道具信息!$N$2:$O$291,2,FALSE)&amp;"碎片",VLOOKUP(C232,道具信息!$N$2:$O$291,2,FALSE))</f>
        <v>T2部件</v>
      </c>
      <c r="R232" s="3">
        <f t="shared" si="137"/>
        <v>882</v>
      </c>
      <c r="S232" s="11">
        <f t="shared" si="138"/>
        <v>8.7999999999999995E-2</v>
      </c>
      <c r="T232" s="3" t="str">
        <f>VLOOKUP(Q232,道具信息!$Q$3:$S$20,2,FALSE)</f>
        <v>CHEST_ITEM_TYPE_T2_PART</v>
      </c>
      <c r="U232" s="3" t="str">
        <f>IF(COUNTIF(U$199:U231,T232)=0,T232,"")</f>
        <v>CHEST_ITEM_TYPE_T2_PART</v>
      </c>
      <c r="V232" s="3" t="str">
        <f t="shared" si="131"/>
        <v>CHEST_ITEM_TYPE_T3_TANK,CHEST_ITEM_TYPE_T2_SHARD,CHEST_ITEM_TYPE_T3_SHARD,CHEST_ITEM_TYPE_T1_PART,CHEST_ITEM_TYPE_T2_PART</v>
      </c>
      <c r="W232" s="13">
        <f t="shared" si="132"/>
        <v>8.7999999999999995E-2</v>
      </c>
      <c r="X232" s="3" t="str">
        <f t="shared" si="133"/>
        <v>8.8%</v>
      </c>
      <c r="Y232" s="3" t="str">
        <f t="shared" si="134"/>
        <v>1.8%,29.2%,23.0%,36.0%,8.8%</v>
      </c>
    </row>
    <row r="233" spans="2:25" x14ac:dyDescent="0.3">
      <c r="B233" s="2">
        <f>数据源!AU265</f>
        <v>6</v>
      </c>
      <c r="C233" s="2" t="str">
        <f>数据源!AV265</f>
        <v>T2LP3</v>
      </c>
      <c r="D233" s="2" t="str">
        <f>数据源!AW265</f>
        <v>部件</v>
      </c>
      <c r="E233" s="2">
        <f>数据源!AX265</f>
        <v>102.20000000000002</v>
      </c>
      <c r="F233" s="2">
        <f>数据源!AY265</f>
        <v>1.5</v>
      </c>
      <c r="G233" s="2">
        <f>数据源!AZ265</f>
        <v>7.7000000000000002E-3</v>
      </c>
      <c r="H233" s="2">
        <f>数据源!BA265</f>
        <v>4.8972602739726021E-3</v>
      </c>
      <c r="I233" s="2">
        <f>数据源!BB265</f>
        <v>49</v>
      </c>
      <c r="J233" s="3">
        <f t="shared" si="135"/>
        <v>1</v>
      </c>
      <c r="K233" s="3">
        <f t="shared" si="136"/>
        <v>2</v>
      </c>
      <c r="L233" s="3" t="str">
        <f t="shared" si="121"/>
        <v>部件</v>
      </c>
      <c r="M233" s="3">
        <f t="shared" ca="1" si="116"/>
        <v>92003</v>
      </c>
      <c r="N233" s="3" t="str">
        <f t="shared" ca="1" si="122"/>
        <v>11311,12311,13311,51211,52211,53211,51221,52221,53221,51311,52311,53311,51321,52321,53321,91001,91003,91005,91101,91103,91105,91201,91203,91205,91002,91004,91006,91102,91104,91106,91202,91204,91206,92001,92003</v>
      </c>
      <c r="O233" s="3" t="str">
        <f t="shared" si="125"/>
        <v>61,61,61,594,594,594,380,380,380,384,384,384,384,384,384,200,200,200,200,200,200,200,200,200,200,200,200,200,200,200,200,200,200,49,49</v>
      </c>
      <c r="P233" s="1" t="str">
        <f t="shared" si="126"/>
        <v>(1,1),(1,1),(1,1),(3,7),(3,7),(3,7),(2,3),(2,3),(2,3),(1,3),(1,3),(1,3),(1,2),(1,2),(1,2),(1,2),(1,2),(1,2),(1,2),(1,2),(1,2),(1,2),(1,2),(1,2),(1,2),(1,2),(1,2),(1,2),(1,2),(1,2),(1,2),(1,2),(1,2),(1,2),(1,2)</v>
      </c>
      <c r="Q233" s="3" t="str">
        <f>IF(D233="坦克碎片",VLOOKUP(C233,道具信息!$N$2:$O$291,2,FALSE)&amp;"碎片",VLOOKUP(C233,道具信息!$N$2:$O$291,2,FALSE))</f>
        <v>T2部件</v>
      </c>
      <c r="R233" s="3">
        <f t="shared" si="137"/>
        <v>882</v>
      </c>
      <c r="S233" s="11">
        <f t="shared" si="138"/>
        <v>8.7999999999999995E-2</v>
      </c>
      <c r="T233" s="3" t="str">
        <f>VLOOKUP(Q233,道具信息!$Q$3:$S$20,2,FALSE)</f>
        <v>CHEST_ITEM_TYPE_T2_PART</v>
      </c>
      <c r="U233" s="3" t="str">
        <f>IF(COUNTIF(U$199:U232,T233)=0,T233,"")</f>
        <v/>
      </c>
      <c r="V233" s="3" t="str">
        <f t="shared" si="131"/>
        <v>CHEST_ITEM_TYPE_T3_TANK,CHEST_ITEM_TYPE_T2_SHARD,CHEST_ITEM_TYPE_T3_SHARD,CHEST_ITEM_TYPE_T1_PART,CHEST_ITEM_TYPE_T2_PART</v>
      </c>
      <c r="W233" s="13" t="str">
        <f t="shared" si="132"/>
        <v/>
      </c>
      <c r="X233" s="3" t="str">
        <f t="shared" si="133"/>
        <v/>
      </c>
      <c r="Y233" s="3" t="str">
        <f t="shared" si="134"/>
        <v>1.8%,29.2%,23.0%,36.0%,8.8%</v>
      </c>
    </row>
    <row r="234" spans="2:25" x14ac:dyDescent="0.3">
      <c r="B234" s="2">
        <f>数据源!AU266</f>
        <v>6</v>
      </c>
      <c r="C234" s="2" t="str">
        <f>数据源!AV266</f>
        <v>T2LP5</v>
      </c>
      <c r="D234" s="2" t="str">
        <f>数据源!AW266</f>
        <v>部件</v>
      </c>
      <c r="E234" s="2">
        <f>数据源!AX266</f>
        <v>102.20000000000002</v>
      </c>
      <c r="F234" s="2">
        <f>数据源!AY266</f>
        <v>1.5</v>
      </c>
      <c r="G234" s="2">
        <f>数据源!AZ266</f>
        <v>7.7000000000000002E-3</v>
      </c>
      <c r="H234" s="2">
        <f>数据源!BA266</f>
        <v>4.8972602739726021E-3</v>
      </c>
      <c r="I234" s="2">
        <f>数据源!BB266</f>
        <v>49</v>
      </c>
      <c r="J234" s="3">
        <f t="shared" si="135"/>
        <v>1</v>
      </c>
      <c r="K234" s="3">
        <f t="shared" si="136"/>
        <v>2</v>
      </c>
      <c r="L234" s="3" t="str">
        <f t="shared" si="121"/>
        <v>部件</v>
      </c>
      <c r="M234" s="3">
        <f t="shared" ca="1" si="116"/>
        <v>92005</v>
      </c>
      <c r="N234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</v>
      </c>
      <c r="O234" s="3" t="str">
        <f t="shared" si="125"/>
        <v>61,61,61,594,594,594,380,380,380,384,384,384,384,384,384,200,200,200,200,200,200,200,200,200,200,200,200,200,200,200,200,200,200,49,49,49</v>
      </c>
      <c r="P234" s="1" t="str">
        <f t="shared" si="126"/>
        <v>(1,1),(1,1),(1,1),(3,7),(3,7),(3,7),(2,3),(2,3),(2,3),(1,3),(1,3),(1,3),(1,2),(1,2),(1,2),(1,2),(1,2),(1,2),(1,2),(1,2),(1,2),(1,2),(1,2),(1,2),(1,2),(1,2),(1,2),(1,2),(1,2),(1,2),(1,2),(1,2),(1,2),(1,2),(1,2),(1,2)</v>
      </c>
      <c r="Q234" s="3" t="str">
        <f>IF(D234="坦克碎片",VLOOKUP(C234,道具信息!$N$2:$O$291,2,FALSE)&amp;"碎片",VLOOKUP(C234,道具信息!$N$2:$O$291,2,FALSE))</f>
        <v>T2部件</v>
      </c>
      <c r="R234" s="3">
        <f t="shared" si="137"/>
        <v>882</v>
      </c>
      <c r="S234" s="11">
        <f t="shared" si="138"/>
        <v>8.7999999999999995E-2</v>
      </c>
      <c r="T234" s="3" t="str">
        <f>VLOOKUP(Q234,道具信息!$Q$3:$S$20,2,FALSE)</f>
        <v>CHEST_ITEM_TYPE_T2_PART</v>
      </c>
      <c r="U234" s="3" t="str">
        <f>IF(COUNTIF(U$199:U233,T234)=0,T234,"")</f>
        <v/>
      </c>
      <c r="V234" s="3" t="str">
        <f t="shared" si="131"/>
        <v>CHEST_ITEM_TYPE_T3_TANK,CHEST_ITEM_TYPE_T2_SHARD,CHEST_ITEM_TYPE_T3_SHARD,CHEST_ITEM_TYPE_T1_PART,CHEST_ITEM_TYPE_T2_PART</v>
      </c>
      <c r="W234" s="13" t="str">
        <f t="shared" si="132"/>
        <v/>
      </c>
      <c r="X234" s="3" t="str">
        <f t="shared" si="133"/>
        <v/>
      </c>
      <c r="Y234" s="3" t="str">
        <f t="shared" si="134"/>
        <v>1.8%,29.2%,23.0%,36.0%,8.8%</v>
      </c>
    </row>
    <row r="235" spans="2:25" x14ac:dyDescent="0.3">
      <c r="B235" s="2">
        <f>数据源!AU267</f>
        <v>6</v>
      </c>
      <c r="C235" s="2" t="str">
        <f>数据源!AV267</f>
        <v>T2MP1</v>
      </c>
      <c r="D235" s="2" t="str">
        <f>数据源!AW267</f>
        <v>部件</v>
      </c>
      <c r="E235" s="2">
        <f>数据源!AX267</f>
        <v>102.20000000000002</v>
      </c>
      <c r="F235" s="2">
        <f>数据源!AY267</f>
        <v>1.5</v>
      </c>
      <c r="G235" s="2">
        <f>数据源!AZ267</f>
        <v>7.7000000000000002E-3</v>
      </c>
      <c r="H235" s="2">
        <f>数据源!BA267</f>
        <v>4.8972602739726021E-3</v>
      </c>
      <c r="I235" s="2">
        <f>数据源!BB267</f>
        <v>49</v>
      </c>
      <c r="J235" s="3">
        <f t="shared" si="135"/>
        <v>1</v>
      </c>
      <c r="K235" s="3">
        <f t="shared" si="136"/>
        <v>2</v>
      </c>
      <c r="L235" s="3" t="str">
        <f t="shared" si="121"/>
        <v>部件</v>
      </c>
      <c r="M235" s="3">
        <f t="shared" ca="1" si="116"/>
        <v>92101</v>
      </c>
      <c r="N235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</v>
      </c>
      <c r="O235" s="3" t="str">
        <f t="shared" si="125"/>
        <v>61,61,61,594,594,594,380,380,380,384,384,384,384,384,384,200,200,200,200,200,200,200,200,200,200,200,200,200,200,200,200,200,200,49,49,49,49</v>
      </c>
      <c r="P235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</v>
      </c>
      <c r="Q235" s="3" t="str">
        <f>IF(D235="坦克碎片",VLOOKUP(C235,道具信息!$N$2:$O$291,2,FALSE)&amp;"碎片",VLOOKUP(C235,道具信息!$N$2:$O$291,2,FALSE))</f>
        <v>T2部件</v>
      </c>
      <c r="R235" s="3">
        <f t="shared" si="137"/>
        <v>882</v>
      </c>
      <c r="S235" s="11">
        <f t="shared" si="138"/>
        <v>8.7999999999999995E-2</v>
      </c>
      <c r="T235" s="3" t="str">
        <f>VLOOKUP(Q235,道具信息!$Q$3:$S$20,2,FALSE)</f>
        <v>CHEST_ITEM_TYPE_T2_PART</v>
      </c>
      <c r="U235" s="3" t="str">
        <f>IF(COUNTIF(U$199:U234,T235)=0,T235,"")</f>
        <v/>
      </c>
      <c r="V235" s="3" t="str">
        <f t="shared" si="131"/>
        <v>CHEST_ITEM_TYPE_T3_TANK,CHEST_ITEM_TYPE_T2_SHARD,CHEST_ITEM_TYPE_T3_SHARD,CHEST_ITEM_TYPE_T1_PART,CHEST_ITEM_TYPE_T2_PART</v>
      </c>
      <c r="W235" s="13" t="str">
        <f t="shared" si="132"/>
        <v/>
      </c>
      <c r="X235" s="3" t="str">
        <f t="shared" si="133"/>
        <v/>
      </c>
      <c r="Y235" s="3" t="str">
        <f t="shared" si="134"/>
        <v>1.8%,29.2%,23.0%,36.0%,8.8%</v>
      </c>
    </row>
    <row r="236" spans="2:25" x14ac:dyDescent="0.3">
      <c r="B236" s="2">
        <f>数据源!AU268</f>
        <v>6</v>
      </c>
      <c r="C236" s="2" t="str">
        <f>数据源!AV268</f>
        <v>T2MP3</v>
      </c>
      <c r="D236" s="2" t="str">
        <f>数据源!AW268</f>
        <v>部件</v>
      </c>
      <c r="E236" s="2">
        <f>数据源!AX268</f>
        <v>102.20000000000002</v>
      </c>
      <c r="F236" s="2">
        <f>数据源!AY268</f>
        <v>1.5</v>
      </c>
      <c r="G236" s="2">
        <f>数据源!AZ268</f>
        <v>7.7000000000000002E-3</v>
      </c>
      <c r="H236" s="2">
        <f>数据源!BA268</f>
        <v>4.8972602739726021E-3</v>
      </c>
      <c r="I236" s="2">
        <f>数据源!BB268</f>
        <v>49</v>
      </c>
      <c r="J236" s="3">
        <f t="shared" si="135"/>
        <v>1</v>
      </c>
      <c r="K236" s="3">
        <f t="shared" si="136"/>
        <v>2</v>
      </c>
      <c r="L236" s="3" t="str">
        <f t="shared" si="121"/>
        <v>部件</v>
      </c>
      <c r="M236" s="3">
        <f t="shared" ca="1" si="116"/>
        <v>92103</v>
      </c>
      <c r="N236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11311,12311,13311,51211,52211,53211,51221,52221,53221,51311,52311,53311,51321,52321,53321,91001,91003,91005,91101,91103,91105,91201,91203,91205,91002,91004,91006,91102,91104,91106,91202,91204,91206,92001,92003,92005,92101,92103</v>
      </c>
      <c r="O236" s="3" t="str">
        <f t="shared" si="125"/>
        <v>61,61,61,594,594,594,380,380,380,384,384,384,384,384,384,200,200,200,200,200,200,200,200,200,200,200,200,200,200,200,200,200,200,49,49,49,49,49</v>
      </c>
      <c r="P236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(1,1),(1,1),(1,1),(3,7),(3,7),(3,7),(2,3),(2,3),(2,3),(1,3),(1,3),(1,3),(1,2),(1,2),(1,2),(1,2),(1,2),(1,2),(1,2),(1,2),(1,2),(1,2),(1,2),(1,2),(1,2),(1,2),(1,2),(1,2),(1,2),(1,2),(1,2),(1,2),(1,2),(1,2),(1,2),(1,2),(1,2),(1,2)</v>
      </c>
      <c r="Q236" s="3" t="str">
        <f>IF(D236="坦克碎片",VLOOKUP(C236,道具信息!$N$2:$O$291,2,FALSE)&amp;"碎片",VLOOKUP(C236,道具信息!$N$2:$O$291,2,FALSE))</f>
        <v>T2部件</v>
      </c>
      <c r="R236" s="3">
        <f t="shared" si="137"/>
        <v>882</v>
      </c>
      <c r="S236" s="11">
        <f t="shared" si="138"/>
        <v>8.7999999999999995E-2</v>
      </c>
      <c r="T236" s="3" t="str">
        <f>VLOOKUP(Q236,道具信息!$Q$3:$S$20,2,FALSE)</f>
        <v>CHEST_ITEM_TYPE_T2_PART</v>
      </c>
      <c r="U236" s="3" t="str">
        <f>IF(COUNTIF(U$199:U235,T236)=0,T236,"")</f>
        <v/>
      </c>
      <c r="V236" s="3" t="str">
        <f t="shared" si="131"/>
        <v>CHEST_ITEM_TYPE_T3_TANK,CHEST_ITEM_TYPE_T2_SHARD,CHEST_ITEM_TYPE_T3_SHARD,CHEST_ITEM_TYPE_T1_PART,CHEST_ITEM_TYPE_T2_PART</v>
      </c>
      <c r="W236" s="13" t="str">
        <f t="shared" si="132"/>
        <v/>
      </c>
      <c r="X236" s="3" t="str">
        <f t="shared" si="133"/>
        <v/>
      </c>
      <c r="Y236" s="3" t="str">
        <f t="shared" si="134"/>
        <v>1.8%,29.2%,23.0%,36.0%,8.8%</v>
      </c>
    </row>
    <row r="237" spans="2:25" x14ac:dyDescent="0.3">
      <c r="B237" s="2">
        <f>数据源!AU269</f>
        <v>6</v>
      </c>
      <c r="C237" s="2" t="str">
        <f>数据源!AV269</f>
        <v>T2MP5</v>
      </c>
      <c r="D237" s="2" t="str">
        <f>数据源!AW269</f>
        <v>部件</v>
      </c>
      <c r="E237" s="2">
        <f>数据源!AX269</f>
        <v>102.20000000000002</v>
      </c>
      <c r="F237" s="2">
        <f>数据源!AY269</f>
        <v>1.5</v>
      </c>
      <c r="G237" s="2">
        <f>数据源!AZ269</f>
        <v>7.7000000000000002E-3</v>
      </c>
      <c r="H237" s="2">
        <f>数据源!BA269</f>
        <v>4.8972602739726021E-3</v>
      </c>
      <c r="I237" s="2">
        <f>数据源!BB269</f>
        <v>49</v>
      </c>
      <c r="J237" s="3">
        <f t="shared" si="135"/>
        <v>1</v>
      </c>
      <c r="K237" s="3">
        <f t="shared" si="136"/>
        <v>2</v>
      </c>
      <c r="L237" s="3" t="str">
        <f t="shared" si="121"/>
        <v>部件</v>
      </c>
      <c r="M237" s="3">
        <f t="shared" ca="1" si="116"/>
        <v>92105</v>
      </c>
      <c r="N237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11311,12311,13311,51211,52211,53211,51221,52221,53221,51311,52311,53311,51321,52321,53321,91001,91003,91005,91101,91103,91105,91201,91203,91205,91002,91004,91006,91102,91104,91106,91202,91204,91206,92001,92003,92005,92101,92103,92105</v>
      </c>
      <c r="O237" s="3" t="str">
        <f t="shared" si="125"/>
        <v>61,61,61,594,594,594,380,380,380,384,384,384,384,384,384,200,200,200,200,200,200,200,200,200,200,200,200,200,200,200,200,200,200,49,49,49,49,49,49</v>
      </c>
      <c r="P237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(1,1),(1,1),(1,1),(3,7),(3,7),(3,7),(2,3),(2,3),(2,3),(1,3),(1,3),(1,3),(1,2),(1,2),(1,2),(1,2),(1,2),(1,2),(1,2),(1,2),(1,2),(1,2),(1,2),(1,2),(1,2),(1,2),(1,2),(1,2),(1,2),(1,2),(1,2),(1,2),(1,2),(1,2),(1,2),(1,2),(1,2),(1,2),(1,2)</v>
      </c>
      <c r="Q237" s="3" t="str">
        <f>IF(D237="坦克碎片",VLOOKUP(C237,道具信息!$N$2:$O$291,2,FALSE)&amp;"碎片",VLOOKUP(C237,道具信息!$N$2:$O$291,2,FALSE))</f>
        <v>T2部件</v>
      </c>
      <c r="R237" s="3">
        <f t="shared" si="137"/>
        <v>882</v>
      </c>
      <c r="S237" s="11">
        <f t="shared" si="138"/>
        <v>8.7999999999999995E-2</v>
      </c>
      <c r="T237" s="3" t="str">
        <f>VLOOKUP(Q237,道具信息!$Q$3:$S$20,2,FALSE)</f>
        <v>CHEST_ITEM_TYPE_T2_PART</v>
      </c>
      <c r="U237" s="3" t="str">
        <f>IF(COUNTIF(U$199:U236,T237)=0,T237,"")</f>
        <v/>
      </c>
      <c r="V237" s="3" t="str">
        <f t="shared" si="131"/>
        <v>CHEST_ITEM_TYPE_T3_TANK,CHEST_ITEM_TYPE_T2_SHARD,CHEST_ITEM_TYPE_T3_SHARD,CHEST_ITEM_TYPE_T1_PART,CHEST_ITEM_TYPE_T2_PART</v>
      </c>
      <c r="W237" s="13" t="str">
        <f t="shared" si="132"/>
        <v/>
      </c>
      <c r="X237" s="3" t="str">
        <f t="shared" si="133"/>
        <v/>
      </c>
      <c r="Y237" s="3" t="str">
        <f t="shared" si="134"/>
        <v>1.8%,29.2%,23.0%,36.0%,8.8%</v>
      </c>
    </row>
    <row r="238" spans="2:25" x14ac:dyDescent="0.3">
      <c r="B238" s="2">
        <f>数据源!AU270</f>
        <v>6</v>
      </c>
      <c r="C238" s="2" t="str">
        <f>数据源!AV270</f>
        <v>T2HP1</v>
      </c>
      <c r="D238" s="2" t="str">
        <f>数据源!AW270</f>
        <v>部件</v>
      </c>
      <c r="E238" s="2">
        <f>数据源!AX270</f>
        <v>102.20000000000002</v>
      </c>
      <c r="F238" s="2">
        <f>数据源!AY270</f>
        <v>1.5</v>
      </c>
      <c r="G238" s="2">
        <f>数据源!AZ270</f>
        <v>7.7000000000000002E-3</v>
      </c>
      <c r="H238" s="2">
        <f>数据源!BA270</f>
        <v>4.8972602739726021E-3</v>
      </c>
      <c r="I238" s="2">
        <f>数据源!BB270</f>
        <v>49</v>
      </c>
      <c r="J238" s="3">
        <f t="shared" si="135"/>
        <v>1</v>
      </c>
      <c r="K238" s="3">
        <f t="shared" si="136"/>
        <v>2</v>
      </c>
      <c r="L238" s="3" t="str">
        <f t="shared" si="121"/>
        <v>部件</v>
      </c>
      <c r="M238" s="3">
        <f t="shared" ca="1" si="116"/>
        <v>92201</v>
      </c>
      <c r="N238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11311,12311,13311,51211,52211,53211,51221,52221,53221,51311,52311,53311,51321,52321,53321,91001,91003,91005,91101,91103,91105,91201,91203,91205,91002,91004,91006,91102,91104,91106,91202,91204,91206,92001,92003,92005,92101,92103,92105,92201</v>
      </c>
      <c r="O238" s="3" t="str">
        <f t="shared" si="125"/>
        <v>61,61,61,594,594,594,380,380,380,384,384,384,384,384,384,200,200,200,200,200,200,200,200,200,200,200,200,200,200,200,200,200,200,49,49,49,49,49,49,49</v>
      </c>
      <c r="P238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(1,1),(1,1),(1,1),(3,7),(3,7),(3,7),(2,3),(2,3),(2,3),(1,3),(1,3),(1,3),(1,2),(1,2),(1,2),(1,2),(1,2),(1,2),(1,2),(1,2),(1,2),(1,2),(1,2),(1,2),(1,2),(1,2),(1,2),(1,2),(1,2),(1,2),(1,2),(1,2),(1,2),(1,2),(1,2),(1,2),(1,2),(1,2),(1,2),(1,2)</v>
      </c>
      <c r="Q238" s="3" t="str">
        <f>IF(D238="坦克碎片",VLOOKUP(C238,道具信息!$N$2:$O$291,2,FALSE)&amp;"碎片",VLOOKUP(C238,道具信息!$N$2:$O$291,2,FALSE))</f>
        <v>T2部件</v>
      </c>
      <c r="R238" s="3">
        <f t="shared" si="137"/>
        <v>882</v>
      </c>
      <c r="S238" s="11">
        <f t="shared" si="138"/>
        <v>8.7999999999999995E-2</v>
      </c>
      <c r="T238" s="3" t="str">
        <f>VLOOKUP(Q238,道具信息!$Q$3:$S$20,2,FALSE)</f>
        <v>CHEST_ITEM_TYPE_T2_PART</v>
      </c>
      <c r="U238" s="3" t="str">
        <f>IF(COUNTIF(U$199:U237,T238)=0,T238,"")</f>
        <v/>
      </c>
      <c r="V238" s="3" t="str">
        <f t="shared" si="131"/>
        <v>CHEST_ITEM_TYPE_T3_TANK,CHEST_ITEM_TYPE_T2_SHARD,CHEST_ITEM_TYPE_T3_SHARD,CHEST_ITEM_TYPE_T1_PART,CHEST_ITEM_TYPE_T2_PART</v>
      </c>
      <c r="W238" s="13" t="str">
        <f t="shared" si="132"/>
        <v/>
      </c>
      <c r="X238" s="3" t="str">
        <f t="shared" si="133"/>
        <v/>
      </c>
      <c r="Y238" s="3" t="str">
        <f t="shared" si="134"/>
        <v>1.8%,29.2%,23.0%,36.0%,8.8%</v>
      </c>
    </row>
    <row r="239" spans="2:25" x14ac:dyDescent="0.3">
      <c r="B239" s="2">
        <f>数据源!AU271</f>
        <v>6</v>
      </c>
      <c r="C239" s="2" t="str">
        <f>数据源!AV271</f>
        <v>T2HP3</v>
      </c>
      <c r="D239" s="2" t="str">
        <f>数据源!AW271</f>
        <v>部件</v>
      </c>
      <c r="E239" s="2">
        <f>数据源!AX271</f>
        <v>102.20000000000002</v>
      </c>
      <c r="F239" s="2">
        <f>数据源!AY271</f>
        <v>1.5</v>
      </c>
      <c r="G239" s="2">
        <f>数据源!AZ271</f>
        <v>7.7000000000000002E-3</v>
      </c>
      <c r="H239" s="2">
        <f>数据源!BA271</f>
        <v>4.8972602739726021E-3</v>
      </c>
      <c r="I239" s="2">
        <f>数据源!BB271</f>
        <v>49</v>
      </c>
      <c r="J239" s="3">
        <f t="shared" si="135"/>
        <v>1</v>
      </c>
      <c r="K239" s="3">
        <f t="shared" si="136"/>
        <v>2</v>
      </c>
      <c r="L239" s="3" t="str">
        <f t="shared" si="121"/>
        <v>部件</v>
      </c>
      <c r="M239" s="3">
        <f t="shared" ca="1" si="116"/>
        <v>92203</v>
      </c>
      <c r="N239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11311,12311,13311,51211,52211,53211,51221,52221,53221,51311,52311,53311,51321,52321,53321,91001,91003,91005,91101,91103,91105,91201,91203,91205,91002,91004,91006,91102,91104,91106,91202,91204,91206,92001,92003,92005,92101,92103,92105,92201,92203</v>
      </c>
      <c r="O239" s="3" t="str">
        <f t="shared" si="125"/>
        <v>61,61,61,594,594,594,380,380,380,384,384,384,384,384,384,200,200,200,200,200,200,200,200,200,200,200,200,200,200,200,200,200,200,49,49,49,49,49,49,49,49</v>
      </c>
      <c r="P239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(1,1),(1,1),(1,1),(3,7),(3,7),(3,7),(2,3),(2,3),(2,3),(1,3),(1,3),(1,3),(1,2),(1,2),(1,2),(1,2),(1,2),(1,2),(1,2),(1,2),(1,2),(1,2),(1,2),(1,2),(1,2),(1,2),(1,2),(1,2),(1,2),(1,2),(1,2),(1,2),(1,2),(1,2),(1,2),(1,2),(1,2),(1,2),(1,2),(1,2),(1,2)</v>
      </c>
      <c r="Q239" s="3" t="str">
        <f>IF(D239="坦克碎片",VLOOKUP(C239,道具信息!$N$2:$O$291,2,FALSE)&amp;"碎片",VLOOKUP(C239,道具信息!$N$2:$O$291,2,FALSE))</f>
        <v>T2部件</v>
      </c>
      <c r="R239" s="3">
        <f t="shared" si="137"/>
        <v>882</v>
      </c>
      <c r="S239" s="11">
        <f t="shared" si="138"/>
        <v>8.7999999999999995E-2</v>
      </c>
      <c r="T239" s="3" t="str">
        <f>VLOOKUP(Q239,道具信息!$Q$3:$S$20,2,FALSE)</f>
        <v>CHEST_ITEM_TYPE_T2_PART</v>
      </c>
      <c r="U239" s="3" t="str">
        <f>IF(COUNTIF(U$199:U238,T239)=0,T239,"")</f>
        <v/>
      </c>
      <c r="V239" s="3" t="str">
        <f t="shared" si="131"/>
        <v>CHEST_ITEM_TYPE_T3_TANK,CHEST_ITEM_TYPE_T2_SHARD,CHEST_ITEM_TYPE_T3_SHARD,CHEST_ITEM_TYPE_T1_PART,CHEST_ITEM_TYPE_T2_PART</v>
      </c>
      <c r="W239" s="13" t="str">
        <f t="shared" si="132"/>
        <v/>
      </c>
      <c r="X239" s="3" t="str">
        <f t="shared" si="133"/>
        <v/>
      </c>
      <c r="Y239" s="3" t="str">
        <f t="shared" si="134"/>
        <v>1.8%,29.2%,23.0%,36.0%,8.8%</v>
      </c>
    </row>
    <row r="240" spans="2:25" x14ac:dyDescent="0.3">
      <c r="B240" s="2">
        <f>数据源!AU272</f>
        <v>6</v>
      </c>
      <c r="C240" s="2" t="str">
        <f>数据源!AV272</f>
        <v>T2HP5</v>
      </c>
      <c r="D240" s="2" t="str">
        <f>数据源!AW272</f>
        <v>部件</v>
      </c>
      <c r="E240" s="2">
        <f>数据源!AX272</f>
        <v>102.20000000000002</v>
      </c>
      <c r="F240" s="2">
        <f>数据源!AY272</f>
        <v>1.5</v>
      </c>
      <c r="G240" s="2">
        <f>数据源!AZ272</f>
        <v>7.7000000000000002E-3</v>
      </c>
      <c r="H240" s="2">
        <f>数据源!BA272</f>
        <v>4.8972602739726021E-3</v>
      </c>
      <c r="I240" s="2">
        <f>数据源!BB272</f>
        <v>49</v>
      </c>
      <c r="J240" s="3">
        <f t="shared" si="135"/>
        <v>1</v>
      </c>
      <c r="K240" s="3">
        <f t="shared" si="136"/>
        <v>2</v>
      </c>
      <c r="L240" s="3" t="str">
        <f t="shared" si="121"/>
        <v>部件</v>
      </c>
      <c r="M240" s="3">
        <f t="shared" ca="1" si="116"/>
        <v>92205</v>
      </c>
      <c r="N240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11311,12311,13311,51211,52211,53211,51221,52221,53221,51311,52311,53311,51321,52321,53321,91001,91003,91005,91101,91103,91105,91201,91203,91205,91002,91004,91006,91102,91104,91106,91202,91204,91206,92001,92003,92005,92101,92103,92105,92201,92203,92205</v>
      </c>
      <c r="O240" s="3" t="str">
        <f t="shared" si="125"/>
        <v>61,61,61,594,594,594,380,380,380,384,384,384,384,384,384,200,200,200,200,200,200,200,200,200,200,200,200,200,200,200,200,200,200,49,49,49,49,49,49,49,49,49</v>
      </c>
      <c r="P240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(1,1),(1,1),(1,1),(3,7),(3,7),(3,7),(2,3),(2,3),(2,3),(1,3),(1,3),(1,3),(1,2),(1,2),(1,2),(1,2),(1,2),(1,2),(1,2),(1,2),(1,2),(1,2),(1,2),(1,2),(1,2),(1,2),(1,2),(1,2),(1,2),(1,2),(1,2),(1,2),(1,2),(1,2),(1,2),(1,2),(1,2),(1,2),(1,2),(1,2),(1,2),(1,2)</v>
      </c>
      <c r="Q240" s="3" t="str">
        <f>IF(D240="坦克碎片",VLOOKUP(C240,道具信息!$N$2:$O$291,2,FALSE)&amp;"碎片",VLOOKUP(C240,道具信息!$N$2:$O$291,2,FALSE))</f>
        <v>T2部件</v>
      </c>
      <c r="R240" s="3">
        <f t="shared" si="137"/>
        <v>882</v>
      </c>
      <c r="S240" s="11">
        <f t="shared" si="138"/>
        <v>8.7999999999999995E-2</v>
      </c>
      <c r="T240" s="3" t="str">
        <f>VLOOKUP(Q240,道具信息!$Q$3:$S$20,2,FALSE)</f>
        <v>CHEST_ITEM_TYPE_T2_PART</v>
      </c>
      <c r="U240" s="3" t="str">
        <f>IF(COUNTIF(U$199:U239,T240)=0,T240,"")</f>
        <v/>
      </c>
      <c r="V240" s="3" t="str">
        <f t="shared" si="131"/>
        <v>CHEST_ITEM_TYPE_T3_TANK,CHEST_ITEM_TYPE_T2_SHARD,CHEST_ITEM_TYPE_T3_SHARD,CHEST_ITEM_TYPE_T1_PART,CHEST_ITEM_TYPE_T2_PART</v>
      </c>
      <c r="W240" s="13" t="str">
        <f t="shared" si="132"/>
        <v/>
      </c>
      <c r="X240" s="3" t="str">
        <f t="shared" si="133"/>
        <v/>
      </c>
      <c r="Y240" s="3" t="str">
        <f t="shared" si="134"/>
        <v>1.8%,29.2%,23.0%,36.0%,8.8%</v>
      </c>
    </row>
    <row r="241" spans="2:25" x14ac:dyDescent="0.3">
      <c r="B241" s="2">
        <f>数据源!AU273</f>
        <v>6</v>
      </c>
      <c r="C241" s="2" t="str">
        <f>数据源!AV273</f>
        <v>T2LP2</v>
      </c>
      <c r="D241" s="2" t="str">
        <f>数据源!AW273</f>
        <v>部件</v>
      </c>
      <c r="E241" s="2">
        <f>数据源!AX273</f>
        <v>102.20000000000002</v>
      </c>
      <c r="F241" s="2">
        <f>数据源!AY273</f>
        <v>1.5</v>
      </c>
      <c r="G241" s="2">
        <f>数据源!AZ273</f>
        <v>7.7000000000000002E-3</v>
      </c>
      <c r="H241" s="2">
        <f>数据源!BA273</f>
        <v>4.8972602739726021E-3</v>
      </c>
      <c r="I241" s="2">
        <f>数据源!BB273</f>
        <v>49</v>
      </c>
      <c r="J241" s="3">
        <f t="shared" si="135"/>
        <v>1</v>
      </c>
      <c r="K241" s="3">
        <f t="shared" si="136"/>
        <v>2</v>
      </c>
      <c r="L241" s="3" t="str">
        <f t="shared" si="121"/>
        <v>部件</v>
      </c>
      <c r="M241" s="3">
        <f t="shared" ca="1" si="116"/>
        <v>92002</v>
      </c>
      <c r="N241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11311,12311,13311,51211,52211,53211,51221,52221,53221,51311,52311,53311,51321,52321,53321,91001,91003,91005,91101,91103,91105,91201,91203,91205,91002,91004,91006,91102,91104,91106,91202,91204,91206,92001,92003,92005,92101,92103,92105,92201,92203,92205,92002</v>
      </c>
      <c r="O241" s="3" t="str">
        <f t="shared" si="125"/>
        <v>61,61,61,594,594,594,380,380,380,384,384,384,384,384,384,200,200,200,200,200,200,200,200,200,200,200,200,200,200,200,200,200,200,49,49,49,49,49,49,49,49,49,49</v>
      </c>
      <c r="P241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(1,1),(1,1),(1,1),(3,7),(3,7),(3,7),(2,3),(2,3),(2,3),(1,3),(1,3),(1,3),(1,2),(1,2),(1,2),(1,2),(1,2),(1,2),(1,2),(1,2),(1,2),(1,2),(1,2),(1,2),(1,2),(1,2),(1,2),(1,2),(1,2),(1,2),(1,2),(1,2),(1,2),(1,2),(1,2),(1,2),(1,2),(1,2),(1,2),(1,2),(1,2),(1,2),(1,2)</v>
      </c>
      <c r="Q241" s="3" t="str">
        <f>IF(D241="坦克碎片",VLOOKUP(C241,道具信息!$N$2:$O$291,2,FALSE)&amp;"碎片",VLOOKUP(C241,道具信息!$N$2:$O$291,2,FALSE))</f>
        <v>T2部件</v>
      </c>
      <c r="R241" s="3">
        <f t="shared" si="137"/>
        <v>882</v>
      </c>
      <c r="S241" s="11">
        <f t="shared" si="138"/>
        <v>8.7999999999999995E-2</v>
      </c>
      <c r="T241" s="3" t="str">
        <f>VLOOKUP(Q241,道具信息!$Q$3:$S$20,2,FALSE)</f>
        <v>CHEST_ITEM_TYPE_T2_PART</v>
      </c>
      <c r="U241" s="3" t="str">
        <f>IF(COUNTIF(U$199:U240,T241)=0,T241,"")</f>
        <v/>
      </c>
      <c r="V241" s="3" t="str">
        <f t="shared" si="131"/>
        <v>CHEST_ITEM_TYPE_T3_TANK,CHEST_ITEM_TYPE_T2_SHARD,CHEST_ITEM_TYPE_T3_SHARD,CHEST_ITEM_TYPE_T1_PART,CHEST_ITEM_TYPE_T2_PART</v>
      </c>
      <c r="W241" s="13" t="str">
        <f t="shared" si="132"/>
        <v/>
      </c>
      <c r="X241" s="3" t="str">
        <f t="shared" si="133"/>
        <v/>
      </c>
      <c r="Y241" s="3" t="str">
        <f t="shared" si="134"/>
        <v>1.8%,29.2%,23.0%,36.0%,8.8%</v>
      </c>
    </row>
    <row r="242" spans="2:25" x14ac:dyDescent="0.3">
      <c r="B242" s="2">
        <f>数据源!AU274</f>
        <v>6</v>
      </c>
      <c r="C242" s="2" t="str">
        <f>数据源!AV274</f>
        <v>T2LP4</v>
      </c>
      <c r="D242" s="2" t="str">
        <f>数据源!AW274</f>
        <v>部件</v>
      </c>
      <c r="E242" s="2">
        <f>数据源!AX274</f>
        <v>102.20000000000002</v>
      </c>
      <c r="F242" s="2">
        <f>数据源!AY274</f>
        <v>1.5</v>
      </c>
      <c r="G242" s="2">
        <f>数据源!AZ274</f>
        <v>7.7000000000000002E-3</v>
      </c>
      <c r="H242" s="2">
        <f>数据源!BA274</f>
        <v>4.8972602739726021E-3</v>
      </c>
      <c r="I242" s="2">
        <f>数据源!BB274</f>
        <v>49</v>
      </c>
      <c r="J242" s="3">
        <f t="shared" si="135"/>
        <v>1</v>
      </c>
      <c r="K242" s="3">
        <f t="shared" si="136"/>
        <v>2</v>
      </c>
      <c r="L242" s="3" t="str">
        <f t="shared" si="121"/>
        <v>部件</v>
      </c>
      <c r="M242" s="3">
        <f t="shared" ca="1" si="116"/>
        <v>92004</v>
      </c>
      <c r="N242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11311,12311,13311,51211,52211,53211,51221,52221,53221,51311,52311,53311,51321,52321,53321,91001,91003,91005,91101,91103,91105,91201,91203,91205,91002,91004,91006,91102,91104,91106,91202,91204,91206,92001,92003,92005,92101,92103,92105,92201,92203,92205,92002,92004</v>
      </c>
      <c r="O242" s="3" t="str">
        <f t="shared" si="125"/>
        <v>61,61,61,594,594,594,380,380,380,384,384,384,384,384,384,200,200,200,200,200,200,200,200,200,200,200,200,200,200,200,200,200,200,49,49,49,49,49,49,49,49,49,49,49</v>
      </c>
      <c r="P242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(1,1),(1,1),(1,1),(3,7),(3,7),(3,7),(2,3),(2,3),(2,3),(1,3),(1,3),(1,3),(1,2),(1,2),(1,2),(1,2),(1,2),(1,2),(1,2),(1,2),(1,2),(1,2),(1,2),(1,2),(1,2),(1,2),(1,2),(1,2),(1,2),(1,2),(1,2),(1,2),(1,2),(1,2),(1,2),(1,2),(1,2),(1,2),(1,2),(1,2),(1,2),(1,2),(1,2),(1,2)</v>
      </c>
      <c r="Q242" s="3" t="str">
        <f>IF(D242="坦克碎片",VLOOKUP(C242,道具信息!$N$2:$O$291,2,FALSE)&amp;"碎片",VLOOKUP(C242,道具信息!$N$2:$O$291,2,FALSE))</f>
        <v>T2部件</v>
      </c>
      <c r="R242" s="3">
        <f t="shared" si="137"/>
        <v>882</v>
      </c>
      <c r="S242" s="11">
        <f t="shared" si="138"/>
        <v>8.7999999999999995E-2</v>
      </c>
      <c r="T242" s="3" t="str">
        <f>VLOOKUP(Q242,道具信息!$Q$3:$S$20,2,FALSE)</f>
        <v>CHEST_ITEM_TYPE_T2_PART</v>
      </c>
      <c r="U242" s="3" t="str">
        <f>IF(COUNTIF(U$199:U241,T242)=0,T242,"")</f>
        <v/>
      </c>
      <c r="V242" s="3" t="str">
        <f t="shared" si="131"/>
        <v>CHEST_ITEM_TYPE_T3_TANK,CHEST_ITEM_TYPE_T2_SHARD,CHEST_ITEM_TYPE_T3_SHARD,CHEST_ITEM_TYPE_T1_PART,CHEST_ITEM_TYPE_T2_PART</v>
      </c>
      <c r="W242" s="13" t="str">
        <f t="shared" si="132"/>
        <v/>
      </c>
      <c r="X242" s="3" t="str">
        <f t="shared" si="133"/>
        <v/>
      </c>
      <c r="Y242" s="3" t="str">
        <f t="shared" si="134"/>
        <v>1.8%,29.2%,23.0%,36.0%,8.8%</v>
      </c>
    </row>
    <row r="243" spans="2:25" x14ac:dyDescent="0.3">
      <c r="B243" s="2">
        <f>数据源!AU275</f>
        <v>6</v>
      </c>
      <c r="C243" s="2" t="str">
        <f>数据源!AV275</f>
        <v>T2LP6</v>
      </c>
      <c r="D243" s="2" t="str">
        <f>数据源!AW275</f>
        <v>部件</v>
      </c>
      <c r="E243" s="2">
        <f>数据源!AX275</f>
        <v>102.20000000000002</v>
      </c>
      <c r="F243" s="2">
        <f>数据源!AY275</f>
        <v>1.5</v>
      </c>
      <c r="G243" s="2">
        <f>数据源!AZ275</f>
        <v>7.7000000000000002E-3</v>
      </c>
      <c r="H243" s="2">
        <f>数据源!BA275</f>
        <v>4.8972602739726021E-3</v>
      </c>
      <c r="I243" s="2">
        <f>数据源!BB275</f>
        <v>49</v>
      </c>
      <c r="J243" s="3">
        <f t="shared" si="135"/>
        <v>1</v>
      </c>
      <c r="K243" s="3">
        <f t="shared" si="136"/>
        <v>2</v>
      </c>
      <c r="L243" s="3" t="str">
        <f t="shared" si="121"/>
        <v>部件</v>
      </c>
      <c r="M243" s="3">
        <f t="shared" ca="1" si="116"/>
        <v>92006</v>
      </c>
      <c r="N243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</v>
      </c>
      <c r="O243" s="3" t="str">
        <f t="shared" si="125"/>
        <v>61,61,61,594,594,594,380,380,380,384,384,384,384,384,384,200,200,200,200,200,200,200,200,200,200,200,200,200,200,200,200,200,200,49,49,49,49,49,49,49,49,49,49,49,49</v>
      </c>
      <c r="P243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(1,1),(1,1),(1,1),(3,7),(3,7),(3,7),(2,3),(2,3),(2,3),(1,3),(1,3),(1,3),(1,2),(1,2),(1,2),(1,2),(1,2),(1,2),(1,2),(1,2),(1,2),(1,2),(1,2),(1,2),(1,2),(1,2),(1,2),(1,2),(1,2),(1,2),(1,2),(1,2),(1,2),(1,2),(1,2),(1,2),(1,2),(1,2),(1,2),(1,2),(1,2),(1,2),(1,2),(1,2),(1,2)</v>
      </c>
      <c r="Q243" s="3" t="str">
        <f>IF(D243="坦克碎片",VLOOKUP(C243,道具信息!$N$2:$O$291,2,FALSE)&amp;"碎片",VLOOKUP(C243,道具信息!$N$2:$O$291,2,FALSE))</f>
        <v>T2部件</v>
      </c>
      <c r="R243" s="3">
        <f t="shared" si="137"/>
        <v>882</v>
      </c>
      <c r="S243" s="11">
        <f t="shared" si="138"/>
        <v>8.7999999999999995E-2</v>
      </c>
      <c r="T243" s="3" t="str">
        <f>VLOOKUP(Q243,道具信息!$Q$3:$S$20,2,FALSE)</f>
        <v>CHEST_ITEM_TYPE_T2_PART</v>
      </c>
      <c r="U243" s="3" t="str">
        <f>IF(COUNTIF(U$199:U242,T243)=0,T243,"")</f>
        <v/>
      </c>
      <c r="V243" s="3" t="str">
        <f t="shared" si="131"/>
        <v>CHEST_ITEM_TYPE_T3_TANK,CHEST_ITEM_TYPE_T2_SHARD,CHEST_ITEM_TYPE_T3_SHARD,CHEST_ITEM_TYPE_T1_PART,CHEST_ITEM_TYPE_T2_PART</v>
      </c>
      <c r="W243" s="13" t="str">
        <f t="shared" si="132"/>
        <v/>
      </c>
      <c r="X243" s="3" t="str">
        <f t="shared" si="133"/>
        <v/>
      </c>
      <c r="Y243" s="3" t="str">
        <f t="shared" si="134"/>
        <v>1.8%,29.2%,23.0%,36.0%,8.8%</v>
      </c>
    </row>
    <row r="244" spans="2:25" x14ac:dyDescent="0.3">
      <c r="B244" s="2">
        <f>数据源!AU276</f>
        <v>6</v>
      </c>
      <c r="C244" s="2" t="str">
        <f>数据源!AV276</f>
        <v>T2MP2</v>
      </c>
      <c r="D244" s="2" t="str">
        <f>数据源!AW276</f>
        <v>部件</v>
      </c>
      <c r="E244" s="2">
        <f>数据源!AX276</f>
        <v>102.20000000000002</v>
      </c>
      <c r="F244" s="2">
        <f>数据源!AY276</f>
        <v>1.5</v>
      </c>
      <c r="G244" s="2">
        <f>数据源!AZ276</f>
        <v>7.7000000000000002E-3</v>
      </c>
      <c r="H244" s="2">
        <f>数据源!BA276</f>
        <v>4.8972602739726021E-3</v>
      </c>
      <c r="I244" s="2">
        <f>数据源!BB276</f>
        <v>49</v>
      </c>
      <c r="J244" s="3">
        <f>ROUNDUP(IF(F244&gt;1,F244-ROUNDDOWN(SQRT(F244),0),F244),0)</f>
        <v>1</v>
      </c>
      <c r="K244" s="3">
        <f>F244*2-J244</f>
        <v>2</v>
      </c>
      <c r="L244" s="3" t="str">
        <f t="shared" si="121"/>
        <v>部件</v>
      </c>
      <c r="M244" s="3">
        <f t="shared" ca="1" si="116"/>
        <v>92102</v>
      </c>
      <c r="N244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</v>
      </c>
      <c r="O244" s="3" t="str">
        <f t="shared" si="125"/>
        <v>61,61,61,594,594,594,380,380,380,384,384,384,384,384,384,200,200,200,200,200,200,200,200,200,200,200,200,200,200,200,200,200,200,49,49,49,49,49,49,49,49,49,49,49,49,49</v>
      </c>
      <c r="P244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(1,1),(1,1),(1,1),(3,7),(3,7),(3,7),(2,3),(2,3),(2,3),(1,3),(1,3),(1,3),(1,2),(1,2),(1,2),(1,2),(1,2),(1,2),(1,2),(1,2),(1,2),(1,2),(1,2),(1,2),(1,2),(1,2),(1,2),(1,2),(1,2),(1,2),(1,2),(1,2),(1,2),(1,2),(1,2),(1,2),(1,2),(1,2),(1,2),(1,2),(1,2),(1,2),(1,2),(1,2),(1,2),(1,2)</v>
      </c>
      <c r="Q244" s="3" t="str">
        <f>IF(D244="坦克碎片",VLOOKUP(C244,道具信息!$N$2:$O$291,2,FALSE)&amp;"碎片",VLOOKUP(C244,道具信息!$N$2:$O$291,2,FALSE))</f>
        <v>T2部件</v>
      </c>
      <c r="R244" s="3">
        <f t="shared" si="137"/>
        <v>882</v>
      </c>
      <c r="S244" s="11">
        <f t="shared" si="138"/>
        <v>8.7999999999999995E-2</v>
      </c>
      <c r="T244" s="3" t="str">
        <f>VLOOKUP(Q244,道具信息!$Q$3:$S$20,2,FALSE)</f>
        <v>CHEST_ITEM_TYPE_T2_PART</v>
      </c>
      <c r="U244" s="3" t="str">
        <f>IF(COUNTIF(U$199:U243,T244)=0,T244,"")</f>
        <v/>
      </c>
      <c r="V244" s="3" t="str">
        <f t="shared" si="131"/>
        <v>CHEST_ITEM_TYPE_T3_TANK,CHEST_ITEM_TYPE_T2_SHARD,CHEST_ITEM_TYPE_T3_SHARD,CHEST_ITEM_TYPE_T1_PART,CHEST_ITEM_TYPE_T2_PART</v>
      </c>
      <c r="W244" s="13" t="str">
        <f t="shared" si="132"/>
        <v/>
      </c>
      <c r="X244" s="3" t="str">
        <f t="shared" si="133"/>
        <v/>
      </c>
      <c r="Y244" s="3" t="str">
        <f t="shared" si="134"/>
        <v>1.8%,29.2%,23.0%,36.0%,8.8%</v>
      </c>
    </row>
    <row r="245" spans="2:25" x14ac:dyDescent="0.3">
      <c r="B245" s="2">
        <f>数据源!AU277</f>
        <v>6</v>
      </c>
      <c r="C245" s="2" t="str">
        <f>数据源!AV277</f>
        <v>T2MP4</v>
      </c>
      <c r="D245" s="2" t="str">
        <f>数据源!AW277</f>
        <v>部件</v>
      </c>
      <c r="E245" s="2">
        <f>数据源!AX277</f>
        <v>102.20000000000002</v>
      </c>
      <c r="F245" s="2">
        <f>数据源!AY277</f>
        <v>1.5</v>
      </c>
      <c r="G245" s="2">
        <f>数据源!AZ277</f>
        <v>7.7000000000000002E-3</v>
      </c>
      <c r="H245" s="2">
        <f>数据源!BA277</f>
        <v>4.8972602739726021E-3</v>
      </c>
      <c r="I245" s="2">
        <f>数据源!BB277</f>
        <v>49</v>
      </c>
      <c r="J245" s="3">
        <f t="shared" ref="J245:J252" si="139">ROUNDUP(IF(F245&gt;1,F245-ROUNDDOWN(SQRT(F245),0),F245),0)</f>
        <v>1</v>
      </c>
      <c r="K245" s="3">
        <f t="shared" ref="K245:K252" si="140">F245*2-J245</f>
        <v>2</v>
      </c>
      <c r="L245" s="3" t="str">
        <f t="shared" si="121"/>
        <v>部件</v>
      </c>
      <c r="M245" s="3">
        <f t="shared" ca="1" si="116"/>
        <v>92104</v>
      </c>
      <c r="N245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</v>
      </c>
      <c r="O245" s="3" t="str">
        <f t="shared" si="125"/>
        <v>61,61,61,594,594,594,380,380,380,384,384,384,384,384,384,200,200,200,200,200,200,200,200,200,200,200,200,200,200,200,200,200,200,49,49,49,49,49,49,49,49,49,49,49,49,49,49</v>
      </c>
      <c r="P245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,(1,2),(1,2),(1,2),(1,2),(1,2),(1,2),(1,2),(1,2),(1,2),(1,2)</v>
      </c>
      <c r="Q245" s="3" t="str">
        <f>IF(D245="坦克碎片",VLOOKUP(C245,道具信息!$N$2:$O$291,2,FALSE)&amp;"碎片",VLOOKUP(C245,道具信息!$N$2:$O$291,2,FALSE))</f>
        <v>T2部件</v>
      </c>
      <c r="R245" s="3">
        <f t="shared" si="137"/>
        <v>882</v>
      </c>
      <c r="S245" s="11">
        <f t="shared" si="138"/>
        <v>8.7999999999999995E-2</v>
      </c>
      <c r="T245" s="3" t="str">
        <f>VLOOKUP(Q245,道具信息!$Q$3:$S$20,2,FALSE)</f>
        <v>CHEST_ITEM_TYPE_T2_PART</v>
      </c>
      <c r="U245" s="3" t="str">
        <f>IF(COUNTIF(U$199:U244,T245)=0,T245,"")</f>
        <v/>
      </c>
      <c r="V245" s="3" t="str">
        <f t="shared" si="131"/>
        <v>CHEST_ITEM_TYPE_T3_TANK,CHEST_ITEM_TYPE_T2_SHARD,CHEST_ITEM_TYPE_T3_SHARD,CHEST_ITEM_TYPE_T1_PART,CHEST_ITEM_TYPE_T2_PART</v>
      </c>
      <c r="W245" s="13" t="str">
        <f t="shared" si="132"/>
        <v/>
      </c>
      <c r="X245" s="3" t="str">
        <f t="shared" si="133"/>
        <v/>
      </c>
      <c r="Y245" s="3" t="str">
        <f t="shared" si="134"/>
        <v>1.8%,29.2%,23.0%,36.0%,8.8%</v>
      </c>
    </row>
    <row r="246" spans="2:25" x14ac:dyDescent="0.3">
      <c r="B246" s="2">
        <f>数据源!AU278</f>
        <v>6</v>
      </c>
      <c r="C246" s="2" t="str">
        <f>数据源!AV278</f>
        <v>T2MP6</v>
      </c>
      <c r="D246" s="2" t="str">
        <f>数据源!AW278</f>
        <v>部件</v>
      </c>
      <c r="E246" s="2">
        <f>数据源!AX278</f>
        <v>102.20000000000002</v>
      </c>
      <c r="F246" s="2">
        <f>数据源!AY278</f>
        <v>1.5</v>
      </c>
      <c r="G246" s="2">
        <f>数据源!AZ278</f>
        <v>7.7000000000000002E-3</v>
      </c>
      <c r="H246" s="2">
        <f>数据源!BA278</f>
        <v>4.8972602739726021E-3</v>
      </c>
      <c r="I246" s="2">
        <f>数据源!BB278</f>
        <v>49</v>
      </c>
      <c r="J246" s="3">
        <f t="shared" si="139"/>
        <v>1</v>
      </c>
      <c r="K246" s="3">
        <f t="shared" si="140"/>
        <v>2</v>
      </c>
      <c r="L246" s="3" t="str">
        <f t="shared" si="121"/>
        <v>部件</v>
      </c>
      <c r="M246" s="3">
        <f t="shared" ca="1" si="116"/>
        <v>92106</v>
      </c>
      <c r="N246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</v>
      </c>
      <c r="O246" s="3" t="str">
        <f t="shared" si="125"/>
        <v>61,61,61,594,594,594,380,380,380,384,384,384,384,384,384,200,200,200,200,200,200,200,200,200,200,200,200,200,200,200,200,200,200,49,49,49,49,49,49,49,49,49,49,49,49,49,49,49</v>
      </c>
      <c r="P246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,(1,2),(1,2),(1,2),(1,2),(1,2),(1,2),(1,2),(1,2),(1,2),(1,2),(1,2)</v>
      </c>
      <c r="Q246" s="3" t="str">
        <f>IF(D246="坦克碎片",VLOOKUP(C246,道具信息!$N$2:$O$291,2,FALSE)&amp;"碎片",VLOOKUP(C246,道具信息!$N$2:$O$291,2,FALSE))</f>
        <v>T2部件</v>
      </c>
      <c r="R246" s="3">
        <f t="shared" si="137"/>
        <v>882</v>
      </c>
      <c r="S246" s="11">
        <f t="shared" si="138"/>
        <v>8.7999999999999995E-2</v>
      </c>
      <c r="T246" s="3" t="str">
        <f>VLOOKUP(Q246,道具信息!$Q$3:$S$20,2,FALSE)</f>
        <v>CHEST_ITEM_TYPE_T2_PART</v>
      </c>
      <c r="U246" s="3" t="str">
        <f>IF(COUNTIF(U$199:U245,T246)=0,T246,"")</f>
        <v/>
      </c>
      <c r="V246" s="3" t="str">
        <f t="shared" si="131"/>
        <v>CHEST_ITEM_TYPE_T3_TANK,CHEST_ITEM_TYPE_T2_SHARD,CHEST_ITEM_TYPE_T3_SHARD,CHEST_ITEM_TYPE_T1_PART,CHEST_ITEM_TYPE_T2_PART</v>
      </c>
      <c r="W246" s="13" t="str">
        <f t="shared" si="132"/>
        <v/>
      </c>
      <c r="X246" s="3" t="str">
        <f t="shared" si="133"/>
        <v/>
      </c>
      <c r="Y246" s="3" t="str">
        <f t="shared" si="134"/>
        <v>1.8%,29.2%,23.0%,36.0%,8.8%</v>
      </c>
    </row>
    <row r="247" spans="2:25" x14ac:dyDescent="0.3">
      <c r="B247" s="2">
        <f>数据源!AU279</f>
        <v>6</v>
      </c>
      <c r="C247" s="2" t="str">
        <f>数据源!AV279</f>
        <v>T2HP2</v>
      </c>
      <c r="D247" s="2" t="str">
        <f>数据源!AW279</f>
        <v>部件</v>
      </c>
      <c r="E247" s="2">
        <f>数据源!AX279</f>
        <v>102.20000000000002</v>
      </c>
      <c r="F247" s="2">
        <f>数据源!AY279</f>
        <v>1.5</v>
      </c>
      <c r="G247" s="2">
        <f>数据源!AZ279</f>
        <v>7.7000000000000002E-3</v>
      </c>
      <c r="H247" s="2">
        <f>数据源!BA279</f>
        <v>4.8972602739726021E-3</v>
      </c>
      <c r="I247" s="2">
        <f>数据源!BB279</f>
        <v>49</v>
      </c>
      <c r="J247" s="3">
        <f t="shared" si="139"/>
        <v>1</v>
      </c>
      <c r="K247" s="3">
        <f t="shared" si="140"/>
        <v>2</v>
      </c>
      <c r="L247" s="3" t="str">
        <f t="shared" si="121"/>
        <v>部件</v>
      </c>
      <c r="M247" s="3">
        <f t="shared" ca="1" si="116"/>
        <v>92202</v>
      </c>
      <c r="N247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</v>
      </c>
      <c r="O247" s="3" t="str">
        <f t="shared" si="125"/>
        <v>61,61,61,594,594,594,380,380,380,384,384,384,384,384,384,200,200,200,200,200,200,200,200,200,200,200,200,200,200,200,200,200,200,49,49,49,49,49,49,49,49,49,49,49,49,49,49,49,49</v>
      </c>
      <c r="P247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,(1,2),(1,2),(1,2),(1,2),(1,2),(1,2),(1,2),(1,2),(1,2),(1,2),(1,2),(1,2)</v>
      </c>
      <c r="Q247" s="3" t="str">
        <f>IF(D247="坦克碎片",VLOOKUP(C247,道具信息!$N$2:$O$291,2,FALSE)&amp;"碎片",VLOOKUP(C247,道具信息!$N$2:$O$291,2,FALSE))</f>
        <v>T2部件</v>
      </c>
      <c r="R247" s="3">
        <f t="shared" si="137"/>
        <v>882</v>
      </c>
      <c r="S247" s="11">
        <f t="shared" si="138"/>
        <v>8.7999999999999995E-2</v>
      </c>
      <c r="T247" s="3" t="str">
        <f>VLOOKUP(Q247,道具信息!$Q$3:$S$20,2,FALSE)</f>
        <v>CHEST_ITEM_TYPE_T2_PART</v>
      </c>
      <c r="U247" s="3" t="str">
        <f>IF(COUNTIF(U$199:U246,T247)=0,T247,"")</f>
        <v/>
      </c>
      <c r="V247" s="3" t="str">
        <f t="shared" si="131"/>
        <v>CHEST_ITEM_TYPE_T3_TANK,CHEST_ITEM_TYPE_T2_SHARD,CHEST_ITEM_TYPE_T3_SHARD,CHEST_ITEM_TYPE_T1_PART,CHEST_ITEM_TYPE_T2_PART</v>
      </c>
      <c r="W247" s="13" t="str">
        <f t="shared" si="132"/>
        <v/>
      </c>
      <c r="X247" s="3" t="str">
        <f t="shared" si="133"/>
        <v/>
      </c>
      <c r="Y247" s="3" t="str">
        <f t="shared" si="134"/>
        <v>1.8%,29.2%,23.0%,36.0%,8.8%</v>
      </c>
    </row>
    <row r="248" spans="2:25" x14ac:dyDescent="0.3">
      <c r="B248" s="2">
        <f>数据源!AU280</f>
        <v>6</v>
      </c>
      <c r="C248" s="2" t="str">
        <f>数据源!AV280</f>
        <v>T2HP4</v>
      </c>
      <c r="D248" s="2" t="str">
        <f>数据源!AW280</f>
        <v>部件</v>
      </c>
      <c r="E248" s="2">
        <f>数据源!AX280</f>
        <v>102.20000000000002</v>
      </c>
      <c r="F248" s="2">
        <f>数据源!AY280</f>
        <v>1.5</v>
      </c>
      <c r="G248" s="2">
        <f>数据源!AZ280</f>
        <v>7.7000000000000002E-3</v>
      </c>
      <c r="H248" s="2">
        <f>数据源!BA280</f>
        <v>4.8972602739726021E-3</v>
      </c>
      <c r="I248" s="2">
        <f>数据源!BB280</f>
        <v>49</v>
      </c>
      <c r="J248" s="3">
        <f t="shared" si="139"/>
        <v>1</v>
      </c>
      <c r="K248" s="3">
        <f t="shared" si="140"/>
        <v>2</v>
      </c>
      <c r="L248" s="3" t="str">
        <f t="shared" si="121"/>
        <v>部件</v>
      </c>
      <c r="M248" s="3">
        <f t="shared" ca="1" si="116"/>
        <v>92204</v>
      </c>
      <c r="N248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</v>
      </c>
      <c r="O248" s="3" t="str">
        <f t="shared" si="125"/>
        <v>61,61,61,594,594,594,380,380,380,384,384,384,384,384,384,200,200,200,200,200,200,200,200,200,200,200,200,200,200,200,200,200,200,49,49,49,49,49,49,49,49,49,49,49,49,49,49,49,49,49</v>
      </c>
      <c r="P248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,(1,2),(1,2),(1,2),(1,2),(1,2),(1,2),(1,2),(1,2),(1,2),(1,2),(1,2),(1,2),(1,2)</v>
      </c>
      <c r="Q248" s="3" t="str">
        <f>IF(D248="坦克碎片",VLOOKUP(C248,道具信息!$N$2:$O$291,2,FALSE)&amp;"碎片",VLOOKUP(C248,道具信息!$N$2:$O$291,2,FALSE))</f>
        <v>T2部件</v>
      </c>
      <c r="R248" s="3">
        <f t="shared" si="137"/>
        <v>882</v>
      </c>
      <c r="S248" s="11">
        <f t="shared" si="138"/>
        <v>8.7999999999999995E-2</v>
      </c>
      <c r="T248" s="3" t="str">
        <f>VLOOKUP(Q248,道具信息!$Q$3:$S$20,2,FALSE)</f>
        <v>CHEST_ITEM_TYPE_T2_PART</v>
      </c>
      <c r="U248" s="3" t="str">
        <f>IF(COUNTIF(U$199:U247,T248)=0,T248,"")</f>
        <v/>
      </c>
      <c r="V248" s="3" t="str">
        <f t="shared" si="131"/>
        <v>CHEST_ITEM_TYPE_T3_TANK,CHEST_ITEM_TYPE_T2_SHARD,CHEST_ITEM_TYPE_T3_SHARD,CHEST_ITEM_TYPE_T1_PART,CHEST_ITEM_TYPE_T2_PART</v>
      </c>
      <c r="W248" s="13" t="str">
        <f t="shared" si="132"/>
        <v/>
      </c>
      <c r="X248" s="3" t="str">
        <f t="shared" si="133"/>
        <v/>
      </c>
      <c r="Y248" s="3" t="str">
        <f t="shared" si="134"/>
        <v>1.8%,29.2%,23.0%,36.0%,8.8%</v>
      </c>
    </row>
    <row r="249" spans="2:25" x14ac:dyDescent="0.3">
      <c r="B249" s="2">
        <f>数据源!AU281</f>
        <v>6</v>
      </c>
      <c r="C249" s="2" t="str">
        <f>数据源!AV281</f>
        <v>T2HP6</v>
      </c>
      <c r="D249" s="2" t="str">
        <f>数据源!AW281</f>
        <v>部件</v>
      </c>
      <c r="E249" s="2">
        <f>数据源!AX281</f>
        <v>102.20000000000002</v>
      </c>
      <c r="F249" s="2">
        <f>数据源!AY281</f>
        <v>1.5</v>
      </c>
      <c r="G249" s="2">
        <f>数据源!AZ281</f>
        <v>7.7000000000000002E-3</v>
      </c>
      <c r="H249" s="2">
        <f>数据源!BA281</f>
        <v>4.8972602739726021E-3</v>
      </c>
      <c r="I249" s="2">
        <f>数据源!BB281</f>
        <v>49</v>
      </c>
      <c r="J249" s="3">
        <f t="shared" si="139"/>
        <v>1</v>
      </c>
      <c r="K249" s="3">
        <f t="shared" si="140"/>
        <v>2</v>
      </c>
      <c r="L249" s="3" t="str">
        <f t="shared" si="121"/>
        <v>部件</v>
      </c>
      <c r="M249" s="3">
        <f t="shared" ca="1" si="116"/>
        <v>92206</v>
      </c>
      <c r="N249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249" s="3" t="str">
        <f t="shared" si="125"/>
        <v>61,61,61,594,594,594,380,380,380,384,384,384,384,384,384,200,200,200,200,200,200,200,200,200,200,200,200,200,200,200,200,200,200,49,49,49,49,49,49,49,49,49,49,49,49,49,49,49,49,49,49</v>
      </c>
      <c r="P249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,(1,2),(1,2),(1,2),(1,2),(1,2),(1,2),(1,2),(1,2),(1,2),(1,2),(1,2),(1,2),(1,2),(1,2)</v>
      </c>
      <c r="Q249" s="3" t="str">
        <f>IF(D249="坦克碎片",VLOOKUP(C249,道具信息!$N$2:$O$291,2,FALSE)&amp;"碎片",VLOOKUP(C249,道具信息!$N$2:$O$291,2,FALSE))</f>
        <v>T2部件</v>
      </c>
      <c r="R249" s="3">
        <f t="shared" si="137"/>
        <v>882</v>
      </c>
      <c r="S249" s="11">
        <f t="shared" si="138"/>
        <v>8.7999999999999995E-2</v>
      </c>
      <c r="T249" s="3" t="str">
        <f>VLOOKUP(Q249,道具信息!$Q$3:$S$20,2,FALSE)</f>
        <v>CHEST_ITEM_TYPE_T2_PART</v>
      </c>
      <c r="U249" s="3" t="str">
        <f>IF(COUNTIF(U$199:U248,T249)=0,T249,"")</f>
        <v/>
      </c>
      <c r="V249" s="3" t="str">
        <f t="shared" si="131"/>
        <v>CHEST_ITEM_TYPE_T3_TANK,CHEST_ITEM_TYPE_T2_SHARD,CHEST_ITEM_TYPE_T3_SHARD,CHEST_ITEM_TYPE_T1_PART,CHEST_ITEM_TYPE_T2_PART</v>
      </c>
      <c r="W249" s="13" t="str">
        <f t="shared" si="132"/>
        <v/>
      </c>
      <c r="X249" s="3" t="str">
        <f t="shared" si="133"/>
        <v/>
      </c>
      <c r="Y249" s="3" t="str">
        <f t="shared" si="134"/>
        <v>1.8%,29.2%,23.0%,36.0%,8.8%</v>
      </c>
    </row>
    <row r="250" spans="2:25" x14ac:dyDescent="0.3">
      <c r="B250" s="2">
        <f>数据源!AU282</f>
        <v>6</v>
      </c>
      <c r="C250" s="2" t="str">
        <f>数据源!AV282</f>
        <v>T3LP1</v>
      </c>
      <c r="D250" s="2" t="str">
        <f>数据源!AW282</f>
        <v>部件</v>
      </c>
      <c r="E250" s="2">
        <f>数据源!AX282</f>
        <v>524.4</v>
      </c>
      <c r="F250" s="2">
        <f>数据源!AY282</f>
        <v>1</v>
      </c>
      <c r="G250" s="2">
        <f>数据源!AZ282</f>
        <v>6.4000000000000003E-3</v>
      </c>
      <c r="H250" s="2">
        <f>数据源!BA282</f>
        <v>1.1899313501144166E-3</v>
      </c>
      <c r="I250" s="2">
        <f>数据源!BB282</f>
        <v>12</v>
      </c>
      <c r="J250" s="3">
        <f t="shared" si="139"/>
        <v>1</v>
      </c>
      <c r="K250" s="3">
        <f t="shared" si="140"/>
        <v>1</v>
      </c>
      <c r="L250" s="3" t="str">
        <f t="shared" si="121"/>
        <v>部件</v>
      </c>
      <c r="M250" s="3">
        <f t="shared" ca="1" si="116"/>
        <v>93001</v>
      </c>
      <c r="N250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</v>
      </c>
      <c r="O250" s="3" t="str">
        <f t="shared" si="125"/>
        <v>61,61,61,594,594,594,380,380,380,384,384,384,384,384,384,200,200,200,200,200,200,200,200,200,200,200,200,200,200,200,200,200,200,49,49,49,49,49,49,49,49,49,49,49,49,49,49,49,49,49,49,12</v>
      </c>
      <c r="P250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,(1,2),(1,2),(1,2),(1,2),(1,2),(1,2),(1,2),(1,2),(1,2),(1,2),(1,2),(1,2),(1,2),(1,2),(1,1)</v>
      </c>
      <c r="Q250" s="3" t="str">
        <f>IF(D250="坦克碎片",VLOOKUP(C250,道具信息!$N$2:$O$291,2,FALSE)&amp;"碎片",VLOOKUP(C250,道具信息!$N$2:$O$291,2,FALSE))</f>
        <v>T3部件</v>
      </c>
      <c r="R250" s="3">
        <f t="shared" si="137"/>
        <v>108</v>
      </c>
      <c r="S250" s="11">
        <f t="shared" si="138"/>
        <v>1.0999999999999999E-2</v>
      </c>
      <c r="T250" s="3" t="str">
        <f>VLOOKUP(Q250,道具信息!$Q$3:$S$20,2,FALSE)</f>
        <v>CHEST_ITEM_TYPE_T3_PART</v>
      </c>
      <c r="U250" s="3" t="str">
        <f>IF(COUNTIF(U$199:U249,T250)=0,T250,"")</f>
        <v>CHEST_ITEM_TYPE_T3_PART</v>
      </c>
      <c r="V250" s="3" t="str">
        <f t="shared" si="131"/>
        <v>CHEST_ITEM_TYPE_T3_TANK,CHEST_ITEM_TYPE_T2_SHARD,CHEST_ITEM_TYPE_T3_SHARD,CHEST_ITEM_TYPE_T1_PART,CHEST_ITEM_TYPE_T2_PART,CHEST_ITEM_TYPE_T3_PART</v>
      </c>
      <c r="W250" s="13">
        <f t="shared" si="132"/>
        <v>1.0999999999999999E-2</v>
      </c>
      <c r="X250" s="3" t="str">
        <f t="shared" si="133"/>
        <v>1.1%</v>
      </c>
      <c r="Y250" s="3" t="str">
        <f t="shared" si="134"/>
        <v>1.8%,29.2%,23.0%,36.0%,8.8%,1.1%</v>
      </c>
    </row>
    <row r="251" spans="2:25" x14ac:dyDescent="0.3">
      <c r="B251" s="2">
        <f>数据源!AU283</f>
        <v>6</v>
      </c>
      <c r="C251" s="2" t="str">
        <f>数据源!AV283</f>
        <v>T3LP3</v>
      </c>
      <c r="D251" s="2" t="str">
        <f>数据源!AW283</f>
        <v>部件</v>
      </c>
      <c r="E251" s="2">
        <f>数据源!AX283</f>
        <v>524.4</v>
      </c>
      <c r="F251" s="2">
        <f>数据源!AY283</f>
        <v>1</v>
      </c>
      <c r="G251" s="2">
        <f>数据源!AZ283</f>
        <v>6.3E-3</v>
      </c>
      <c r="H251" s="2">
        <f>数据源!BA283</f>
        <v>1.1713386727688787E-3</v>
      </c>
      <c r="I251" s="2">
        <f>数据源!BB283</f>
        <v>12</v>
      </c>
      <c r="J251" s="3">
        <f t="shared" si="139"/>
        <v>1</v>
      </c>
      <c r="K251" s="3">
        <f t="shared" si="140"/>
        <v>1</v>
      </c>
      <c r="L251" s="3" t="str">
        <f t="shared" si="121"/>
        <v>部件</v>
      </c>
      <c r="M251" s="3">
        <f t="shared" ca="1" si="116"/>
        <v>93003</v>
      </c>
      <c r="N251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</v>
      </c>
      <c r="O251" s="3" t="str">
        <f t="shared" si="125"/>
        <v>61,61,61,594,594,594,380,380,380,384,384,384,384,384,384,200,200,200,200,200,200,200,200,200,200,200,200,200,200,200,200,200,200,49,49,49,49,49,49,49,49,49,49,49,49,49,49,49,49,49,49,12,12</v>
      </c>
      <c r="P251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,(1,2),(1,2),(1,2),(1,2),(1,2),(1,2),(1,2),(1,2),(1,2),(1,2),(1,2),(1,2),(1,2),(1,2),(1,1),(1,1)</v>
      </c>
      <c r="Q251" s="3" t="str">
        <f>IF(D251="坦克碎片",VLOOKUP(C251,道具信息!$N$2:$O$291,2,FALSE)&amp;"碎片",VLOOKUP(C251,道具信息!$N$2:$O$291,2,FALSE))</f>
        <v>T3部件</v>
      </c>
      <c r="R251" s="3">
        <f t="shared" si="137"/>
        <v>108</v>
      </c>
      <c r="S251" s="11">
        <f t="shared" si="138"/>
        <v>1.0999999999999999E-2</v>
      </c>
      <c r="T251" s="3" t="str">
        <f>VLOOKUP(Q251,道具信息!$Q$3:$S$20,2,FALSE)</f>
        <v>CHEST_ITEM_TYPE_T3_PART</v>
      </c>
      <c r="U251" s="3" t="str">
        <f>IF(COUNTIF(U$199:U250,T251)=0,T251,"")</f>
        <v/>
      </c>
      <c r="V251" s="3" t="str">
        <f t="shared" si="131"/>
        <v>CHEST_ITEM_TYPE_T3_TANK,CHEST_ITEM_TYPE_T2_SHARD,CHEST_ITEM_TYPE_T3_SHARD,CHEST_ITEM_TYPE_T1_PART,CHEST_ITEM_TYPE_T2_PART,CHEST_ITEM_TYPE_T3_PART</v>
      </c>
      <c r="W251" s="13" t="str">
        <f t="shared" si="132"/>
        <v/>
      </c>
      <c r="X251" s="3" t="str">
        <f t="shared" si="133"/>
        <v/>
      </c>
      <c r="Y251" s="3" t="str">
        <f t="shared" si="134"/>
        <v>1.8%,29.2%,23.0%,36.0%,8.8%,1.1%</v>
      </c>
    </row>
    <row r="252" spans="2:25" x14ac:dyDescent="0.3">
      <c r="B252" s="2">
        <f>数据源!AU284</f>
        <v>6</v>
      </c>
      <c r="C252" s="2" t="str">
        <f>数据源!AV284</f>
        <v>T3LP5</v>
      </c>
      <c r="D252" s="2" t="str">
        <f>数据源!AW284</f>
        <v>部件</v>
      </c>
      <c r="E252" s="2">
        <f>数据源!AX284</f>
        <v>524.4</v>
      </c>
      <c r="F252" s="2">
        <f>数据源!AY284</f>
        <v>1</v>
      </c>
      <c r="G252" s="2">
        <f>数据源!AZ284</f>
        <v>6.3E-3</v>
      </c>
      <c r="H252" s="2">
        <f>数据源!BA284</f>
        <v>1.1713386727688787E-3</v>
      </c>
      <c r="I252" s="2">
        <f>数据源!BB284</f>
        <v>12</v>
      </c>
      <c r="J252" s="3">
        <f t="shared" si="139"/>
        <v>1</v>
      </c>
      <c r="K252" s="3">
        <f t="shared" si="140"/>
        <v>1</v>
      </c>
      <c r="L252" s="3" t="str">
        <f t="shared" si="121"/>
        <v>部件</v>
      </c>
      <c r="M252" s="3">
        <f t="shared" ca="1" si="116"/>
        <v>93005</v>
      </c>
      <c r="N252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</v>
      </c>
      <c r="O252" s="3" t="str">
        <f t="shared" si="125"/>
        <v>61,61,61,594,594,594,380,380,380,384,384,384,384,384,384,200,200,200,200,200,200,200,200,200,200,200,200,200,200,200,200,200,200,49,49,49,49,49,49,49,49,49,49,49,49,49,49,49,49,49,49,12,12,12</v>
      </c>
      <c r="P252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,(1,2),(1,2),(1,2),(1,2),(1,2),(1,2),(1,2),(1,2),(1,2),(1,2),(1,2),(1,2),(1,2),(1,2),(1,1),(1,1),(1,1)</v>
      </c>
      <c r="Q252" s="3" t="str">
        <f>IF(D252="坦克碎片",VLOOKUP(C252,道具信息!$N$2:$O$291,2,FALSE)&amp;"碎片",VLOOKUP(C252,道具信息!$N$2:$O$291,2,FALSE))</f>
        <v>T3部件</v>
      </c>
      <c r="R252" s="3">
        <f t="shared" si="137"/>
        <v>108</v>
      </c>
      <c r="S252" s="11">
        <f t="shared" si="138"/>
        <v>1.0999999999999999E-2</v>
      </c>
      <c r="T252" s="3" t="str">
        <f>VLOOKUP(Q252,道具信息!$Q$3:$S$20,2,FALSE)</f>
        <v>CHEST_ITEM_TYPE_T3_PART</v>
      </c>
      <c r="U252" s="3" t="str">
        <f>IF(COUNTIF(U$199:U251,T252)=0,T252,"")</f>
        <v/>
      </c>
      <c r="V252" s="3" t="str">
        <f t="shared" si="131"/>
        <v>CHEST_ITEM_TYPE_T3_TANK,CHEST_ITEM_TYPE_T2_SHARD,CHEST_ITEM_TYPE_T3_SHARD,CHEST_ITEM_TYPE_T1_PART,CHEST_ITEM_TYPE_T2_PART,CHEST_ITEM_TYPE_T3_PART</v>
      </c>
      <c r="W252" s="13" t="str">
        <f t="shared" si="132"/>
        <v/>
      </c>
      <c r="X252" s="3" t="str">
        <f t="shared" si="133"/>
        <v/>
      </c>
      <c r="Y252" s="3" t="str">
        <f t="shared" si="134"/>
        <v>1.8%,29.2%,23.0%,36.0%,8.8%,1.1%</v>
      </c>
    </row>
    <row r="253" spans="2:25" x14ac:dyDescent="0.3">
      <c r="B253" s="2">
        <f>数据源!AU285</f>
        <v>6</v>
      </c>
      <c r="C253" s="2" t="str">
        <f>数据源!AV285</f>
        <v>T3MP1</v>
      </c>
      <c r="D253" s="2" t="str">
        <f>数据源!AW285</f>
        <v>部件</v>
      </c>
      <c r="E253" s="2">
        <f>数据源!AX285</f>
        <v>524.4</v>
      </c>
      <c r="F253" s="2">
        <f>数据源!AY285</f>
        <v>1</v>
      </c>
      <c r="G253" s="2">
        <f>数据源!AZ285</f>
        <v>6.3E-3</v>
      </c>
      <c r="H253" s="2">
        <f>数据源!BA285</f>
        <v>1.1713386727688787E-3</v>
      </c>
      <c r="I253" s="2">
        <f>数据源!BB285</f>
        <v>12</v>
      </c>
      <c r="J253" s="3">
        <f>ROUNDUP(IF(F253&gt;1,F253-ROUNDDOWN(SQRT(F253),0),F253),0)</f>
        <v>1</v>
      </c>
      <c r="K253" s="3">
        <f>F253*2-J253</f>
        <v>1</v>
      </c>
      <c r="L253" s="3" t="str">
        <f t="shared" si="121"/>
        <v>部件</v>
      </c>
      <c r="M253" s="3">
        <f t="shared" ca="1" si="116"/>
        <v>93101</v>
      </c>
      <c r="N253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</v>
      </c>
      <c r="O253" s="3" t="str">
        <f t="shared" si="125"/>
        <v>61,61,61,594,594,594,380,380,380,384,384,384,384,384,384,200,200,200,200,200,200,200,200,200,200,200,200,200,200,200,200,200,200,49,49,49,49,49,49,49,49,49,49,49,49,49,49,49,49,49,49,12,12,12,12</v>
      </c>
      <c r="P253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,(1,2),(1,2),(1,2),(1,2),(1,2),(1,2),(1,2),(1,2),(1,2),(1,2),(1,2),(1,2),(1,2),(1,2),(1,1),(1,1),(1,1),(1,1)</v>
      </c>
      <c r="Q253" s="3" t="str">
        <f>IF(D253="坦克碎片",VLOOKUP(C253,道具信息!$N$2:$O$291,2,FALSE)&amp;"碎片",VLOOKUP(C253,道具信息!$N$2:$O$291,2,FALSE))</f>
        <v>T3部件</v>
      </c>
      <c r="R253" s="3">
        <f t="shared" si="137"/>
        <v>108</v>
      </c>
      <c r="S253" s="11">
        <f t="shared" si="138"/>
        <v>1.0999999999999999E-2</v>
      </c>
      <c r="T253" s="3" t="str">
        <f>VLOOKUP(Q253,道具信息!$Q$3:$S$20,2,FALSE)</f>
        <v>CHEST_ITEM_TYPE_T3_PART</v>
      </c>
      <c r="U253" s="3" t="str">
        <f>IF(COUNTIF(U$199:U252,T253)=0,T253,"")</f>
        <v/>
      </c>
      <c r="V253" s="3" t="str">
        <f t="shared" si="131"/>
        <v>CHEST_ITEM_TYPE_T3_TANK,CHEST_ITEM_TYPE_T2_SHARD,CHEST_ITEM_TYPE_T3_SHARD,CHEST_ITEM_TYPE_T1_PART,CHEST_ITEM_TYPE_T2_PART,CHEST_ITEM_TYPE_T3_PART</v>
      </c>
      <c r="W253" s="13" t="str">
        <f t="shared" si="132"/>
        <v/>
      </c>
      <c r="X253" s="3" t="str">
        <f t="shared" si="133"/>
        <v/>
      </c>
      <c r="Y253" s="3" t="str">
        <f t="shared" si="134"/>
        <v>1.8%,29.2%,23.0%,36.0%,8.8%,1.1%</v>
      </c>
    </row>
    <row r="254" spans="2:25" x14ac:dyDescent="0.3">
      <c r="B254" s="2">
        <f>数据源!AU286</f>
        <v>6</v>
      </c>
      <c r="C254" s="2" t="str">
        <f>数据源!AV286</f>
        <v>T3MP3</v>
      </c>
      <c r="D254" s="2" t="str">
        <f>数据源!AW286</f>
        <v>部件</v>
      </c>
      <c r="E254" s="2">
        <f>数据源!AX286</f>
        <v>524.4</v>
      </c>
      <c r="F254" s="2">
        <f>数据源!AY286</f>
        <v>1</v>
      </c>
      <c r="G254" s="2">
        <f>数据源!AZ286</f>
        <v>6.3E-3</v>
      </c>
      <c r="H254" s="2">
        <f>数据源!BA286</f>
        <v>1.1713386727688787E-3</v>
      </c>
      <c r="I254" s="2">
        <f>数据源!BB286</f>
        <v>12</v>
      </c>
      <c r="J254" s="3">
        <f t="shared" ref="J254:J258" si="141">ROUNDUP(IF(F254&gt;1,F254-ROUNDDOWN(SQRT(F254),0),F254),0)</f>
        <v>1</v>
      </c>
      <c r="K254" s="3">
        <f t="shared" ref="K254:K258" si="142">F254*2-J254</f>
        <v>1</v>
      </c>
      <c r="L254" s="3" t="str">
        <f t="shared" si="121"/>
        <v>部件</v>
      </c>
      <c r="M254" s="3">
        <f t="shared" ca="1" si="116"/>
        <v>93103</v>
      </c>
      <c r="N254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</v>
      </c>
      <c r="O254" s="3" t="str">
        <f t="shared" si="125"/>
        <v>61,61,61,594,594,594,380,380,380,384,384,384,384,384,384,200,200,200,200,200,200,200,200,200,200,200,200,200,200,200,200,200,200,49,49,49,49,49,49,49,49,49,49,49,49,49,49,49,49,49,49,12,12,12,12,12</v>
      </c>
      <c r="P254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,(1,2),(1,2),(1,2),(1,2),(1,2),(1,2),(1,2),(1,2),(1,2),(1,2),(1,2),(1,2),(1,2),(1,2),(1,1),(1,1),(1,1),(1,1),(1,1)</v>
      </c>
      <c r="Q254" s="3" t="str">
        <f>IF(D254="坦克碎片",VLOOKUP(C254,道具信息!$N$2:$O$291,2,FALSE)&amp;"碎片",VLOOKUP(C254,道具信息!$N$2:$O$291,2,FALSE))</f>
        <v>T3部件</v>
      </c>
      <c r="R254" s="3">
        <f t="shared" si="137"/>
        <v>108</v>
      </c>
      <c r="S254" s="11">
        <f t="shared" si="138"/>
        <v>1.0999999999999999E-2</v>
      </c>
      <c r="T254" s="3" t="str">
        <f>VLOOKUP(Q254,道具信息!$Q$3:$S$20,2,FALSE)</f>
        <v>CHEST_ITEM_TYPE_T3_PART</v>
      </c>
      <c r="U254" s="3" t="str">
        <f>IF(COUNTIF(U$199:U253,T254)=0,T254,"")</f>
        <v/>
      </c>
      <c r="V254" s="3" t="str">
        <f t="shared" si="131"/>
        <v>CHEST_ITEM_TYPE_T3_TANK,CHEST_ITEM_TYPE_T2_SHARD,CHEST_ITEM_TYPE_T3_SHARD,CHEST_ITEM_TYPE_T1_PART,CHEST_ITEM_TYPE_T2_PART,CHEST_ITEM_TYPE_T3_PART</v>
      </c>
      <c r="W254" s="13" t="str">
        <f t="shared" si="132"/>
        <v/>
      </c>
      <c r="X254" s="3" t="str">
        <f t="shared" si="133"/>
        <v/>
      </c>
      <c r="Y254" s="3" t="str">
        <f t="shared" si="134"/>
        <v>1.8%,29.2%,23.0%,36.0%,8.8%,1.1%</v>
      </c>
    </row>
    <row r="255" spans="2:25" x14ac:dyDescent="0.3">
      <c r="B255" s="2">
        <f>数据源!AU287</f>
        <v>6</v>
      </c>
      <c r="C255" s="2" t="str">
        <f>数据源!AV287</f>
        <v>T3MP5</v>
      </c>
      <c r="D255" s="2" t="str">
        <f>数据源!AW287</f>
        <v>部件</v>
      </c>
      <c r="E255" s="2">
        <f>数据源!AX287</f>
        <v>524.4</v>
      </c>
      <c r="F255" s="2">
        <f>数据源!AY287</f>
        <v>1</v>
      </c>
      <c r="G255" s="2">
        <f>数据源!AZ287</f>
        <v>6.3E-3</v>
      </c>
      <c r="H255" s="2">
        <f>数据源!BA287</f>
        <v>1.1713386727688787E-3</v>
      </c>
      <c r="I255" s="2">
        <f>数据源!BB287</f>
        <v>12</v>
      </c>
      <c r="J255" s="3">
        <f t="shared" si="141"/>
        <v>1</v>
      </c>
      <c r="K255" s="3">
        <f t="shared" si="142"/>
        <v>1</v>
      </c>
      <c r="L255" s="3" t="str">
        <f t="shared" si="121"/>
        <v>部件</v>
      </c>
      <c r="M255" s="3">
        <f t="shared" ca="1" si="116"/>
        <v>93105</v>
      </c>
      <c r="N255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255" s="3" t="str">
        <f t="shared" si="125"/>
        <v>61,61,61,594,594,594,380,380,380,384,384,384,384,384,384,200,200,200,200,200,200,200,200,200,200,200,200,200,200,200,200,200,200,49,49,49,49,49,49,49,49,49,49,49,49,49,49,49,49,49,49,12,12,12,12,12,12</v>
      </c>
      <c r="P255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,(1,2),(1,2),(1,2),(1,2),(1,2),(1,2),(1,2),(1,2),(1,2),(1,2),(1,2),(1,2),(1,2),(1,2),(1,1),(1,1),(1,1),(1,1),(1,1),(1,1)</v>
      </c>
      <c r="Q255" s="3" t="str">
        <f>IF(D255="坦克碎片",VLOOKUP(C255,道具信息!$N$2:$O$291,2,FALSE)&amp;"碎片",VLOOKUP(C255,道具信息!$N$2:$O$291,2,FALSE))</f>
        <v>T3部件</v>
      </c>
      <c r="R255" s="3">
        <f t="shared" si="137"/>
        <v>108</v>
      </c>
      <c r="S255" s="11">
        <f t="shared" si="138"/>
        <v>1.0999999999999999E-2</v>
      </c>
      <c r="T255" s="3" t="str">
        <f>VLOOKUP(Q255,道具信息!$Q$3:$S$20,2,FALSE)</f>
        <v>CHEST_ITEM_TYPE_T3_PART</v>
      </c>
      <c r="U255" s="3" t="str">
        <f>IF(COUNTIF(U$199:U254,T255)=0,T255,"")</f>
        <v/>
      </c>
      <c r="V255" s="3" t="str">
        <f t="shared" si="131"/>
        <v>CHEST_ITEM_TYPE_T3_TANK,CHEST_ITEM_TYPE_T2_SHARD,CHEST_ITEM_TYPE_T3_SHARD,CHEST_ITEM_TYPE_T1_PART,CHEST_ITEM_TYPE_T2_PART,CHEST_ITEM_TYPE_T3_PART</v>
      </c>
      <c r="W255" s="13" t="str">
        <f t="shared" si="132"/>
        <v/>
      </c>
      <c r="X255" s="3" t="str">
        <f t="shared" si="133"/>
        <v/>
      </c>
      <c r="Y255" s="3" t="str">
        <f t="shared" si="134"/>
        <v>1.8%,29.2%,23.0%,36.0%,8.8%,1.1%</v>
      </c>
    </row>
    <row r="256" spans="2:25" x14ac:dyDescent="0.3">
      <c r="B256" s="2">
        <f>数据源!AU288</f>
        <v>6</v>
      </c>
      <c r="C256" s="2" t="str">
        <f>数据源!AV288</f>
        <v>T3HP1</v>
      </c>
      <c r="D256" s="2" t="str">
        <f>数据源!AW288</f>
        <v>部件</v>
      </c>
      <c r="E256" s="2">
        <f>数据源!AX288</f>
        <v>524.4</v>
      </c>
      <c r="F256" s="2">
        <f>数据源!AY288</f>
        <v>1</v>
      </c>
      <c r="G256" s="2">
        <f>数据源!AZ288</f>
        <v>6.3E-3</v>
      </c>
      <c r="H256" s="2">
        <f>数据源!BA288</f>
        <v>1.1713386727688787E-3</v>
      </c>
      <c r="I256" s="2">
        <f>数据源!BB288</f>
        <v>12</v>
      </c>
      <c r="J256" s="3">
        <f t="shared" si="141"/>
        <v>1</v>
      </c>
      <c r="K256" s="3">
        <f t="shared" si="142"/>
        <v>1</v>
      </c>
      <c r="L256" s="3" t="str">
        <f t="shared" si="121"/>
        <v>部件</v>
      </c>
      <c r="M256" s="3">
        <f t="shared" ca="1" si="116"/>
        <v>93201</v>
      </c>
      <c r="N256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256" s="3" t="str">
        <f t="shared" si="125"/>
        <v>61,61,61,594,594,594,380,380,380,384,384,384,384,384,384,200,200,200,200,200,200,200,200,200,200,200,200,200,200,200,200,200,200,49,49,49,49,49,49,49,49,49,49,49,49,49,49,49,49,49,49,12,12,12,12,12,12,12</v>
      </c>
      <c r="P256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,(1,2),(1,2),(1,2),(1,2),(1,2),(1,2),(1,2),(1,2),(1,2),(1,2),(1,2),(1,2),(1,2),(1,2),(1,1),(1,1),(1,1),(1,1),(1,1),(1,1),(1,1)</v>
      </c>
      <c r="Q256" s="3" t="str">
        <f>IF(D256="坦克碎片",VLOOKUP(C256,道具信息!$N$2:$O$291,2,FALSE)&amp;"碎片",VLOOKUP(C256,道具信息!$N$2:$O$291,2,FALSE))</f>
        <v>T3部件</v>
      </c>
      <c r="R256" s="3">
        <f t="shared" si="137"/>
        <v>108</v>
      </c>
      <c r="S256" s="11">
        <f t="shared" si="138"/>
        <v>1.0999999999999999E-2</v>
      </c>
      <c r="T256" s="3" t="str">
        <f>VLOOKUP(Q256,道具信息!$Q$3:$S$20,2,FALSE)</f>
        <v>CHEST_ITEM_TYPE_T3_PART</v>
      </c>
      <c r="U256" s="3" t="str">
        <f>IF(COUNTIF(U$199:U255,T256)=0,T256,"")</f>
        <v/>
      </c>
      <c r="V256" s="3" t="str">
        <f t="shared" si="131"/>
        <v>CHEST_ITEM_TYPE_T3_TANK,CHEST_ITEM_TYPE_T2_SHARD,CHEST_ITEM_TYPE_T3_SHARD,CHEST_ITEM_TYPE_T1_PART,CHEST_ITEM_TYPE_T2_PART,CHEST_ITEM_TYPE_T3_PART</v>
      </c>
      <c r="W256" s="13" t="str">
        <f t="shared" si="132"/>
        <v/>
      </c>
      <c r="X256" s="3" t="str">
        <f t="shared" si="133"/>
        <v/>
      </c>
      <c r="Y256" s="3" t="str">
        <f t="shared" si="134"/>
        <v>1.8%,29.2%,23.0%,36.0%,8.8%,1.1%</v>
      </c>
    </row>
    <row r="257" spans="2:25" x14ac:dyDescent="0.3">
      <c r="B257" s="2">
        <f>数据源!AU289</f>
        <v>6</v>
      </c>
      <c r="C257" s="2" t="str">
        <f>数据源!AV289</f>
        <v>T3HP3</v>
      </c>
      <c r="D257" s="2" t="str">
        <f>数据源!AW289</f>
        <v>部件</v>
      </c>
      <c r="E257" s="2">
        <f>数据源!AX289</f>
        <v>524.4</v>
      </c>
      <c r="F257" s="2">
        <f>数据源!AY289</f>
        <v>1</v>
      </c>
      <c r="G257" s="2">
        <f>数据源!AZ289</f>
        <v>6.3E-3</v>
      </c>
      <c r="H257" s="2">
        <f>数据源!BA289</f>
        <v>1.1713386727688787E-3</v>
      </c>
      <c r="I257" s="2">
        <f>数据源!BB289</f>
        <v>12</v>
      </c>
      <c r="J257" s="3">
        <f t="shared" si="141"/>
        <v>1</v>
      </c>
      <c r="K257" s="3">
        <f t="shared" si="142"/>
        <v>1</v>
      </c>
      <c r="L257" s="3" t="str">
        <f t="shared" si="121"/>
        <v>部件</v>
      </c>
      <c r="M257" s="3">
        <f t="shared" ca="1" si="116"/>
        <v>93203</v>
      </c>
      <c r="N257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257" s="3" t="str">
        <f t="shared" si="125"/>
        <v>61,61,61,594,594,594,380,380,380,384,384,384,384,384,384,200,200,200,200,200,200,200,200,200,200,200,200,200,200,200,200,200,200,49,49,49,49,49,49,49,49,49,49,49,49,49,49,49,49,49,49,12,12,12,12,12,12,12,12</v>
      </c>
      <c r="P257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,(1,2),(1,2),(1,2),(1,2),(1,2),(1,2),(1,2),(1,2),(1,2),(1,2),(1,2),(1,2),(1,2),(1,2),(1,1),(1,1),(1,1),(1,1),(1,1),(1,1),(1,1),(1,1)</v>
      </c>
      <c r="Q257" s="3" t="str">
        <f>IF(D257="坦克碎片",VLOOKUP(C257,道具信息!$N$2:$O$291,2,FALSE)&amp;"碎片",VLOOKUP(C257,道具信息!$N$2:$O$291,2,FALSE))</f>
        <v>T3部件</v>
      </c>
      <c r="R257" s="3">
        <f t="shared" si="137"/>
        <v>108</v>
      </c>
      <c r="S257" s="11">
        <f t="shared" si="138"/>
        <v>1.0999999999999999E-2</v>
      </c>
      <c r="T257" s="3" t="str">
        <f>VLOOKUP(Q257,道具信息!$Q$3:$S$20,2,FALSE)</f>
        <v>CHEST_ITEM_TYPE_T3_PART</v>
      </c>
      <c r="U257" s="3" t="str">
        <f>IF(COUNTIF(U$199:U256,T257)=0,T257,"")</f>
        <v/>
      </c>
      <c r="V257" s="3" t="str">
        <f t="shared" si="131"/>
        <v>CHEST_ITEM_TYPE_T3_TANK,CHEST_ITEM_TYPE_T2_SHARD,CHEST_ITEM_TYPE_T3_SHARD,CHEST_ITEM_TYPE_T1_PART,CHEST_ITEM_TYPE_T2_PART,CHEST_ITEM_TYPE_T3_PART</v>
      </c>
      <c r="W257" s="13" t="str">
        <f t="shared" si="132"/>
        <v/>
      </c>
      <c r="X257" s="3" t="str">
        <f t="shared" si="133"/>
        <v/>
      </c>
      <c r="Y257" s="3" t="str">
        <f t="shared" si="134"/>
        <v>1.8%,29.2%,23.0%,36.0%,8.8%,1.1%</v>
      </c>
    </row>
    <row r="258" spans="2:25" x14ac:dyDescent="0.3">
      <c r="B258" s="2">
        <f>数据源!AU290</f>
        <v>6</v>
      </c>
      <c r="C258" s="2" t="str">
        <f>数据源!AV290</f>
        <v>T3HP5</v>
      </c>
      <c r="D258" s="2" t="str">
        <f>数据源!AW290</f>
        <v>部件</v>
      </c>
      <c r="E258" s="2">
        <f>数据源!AX290</f>
        <v>524.4</v>
      </c>
      <c r="F258" s="2">
        <f>数据源!AY290</f>
        <v>1</v>
      </c>
      <c r="G258" s="2">
        <f>数据源!AZ290</f>
        <v>6.3E-3</v>
      </c>
      <c r="H258" s="2">
        <f>数据源!BA290</f>
        <v>1.1713386727688787E-3</v>
      </c>
      <c r="I258" s="2">
        <f>数据源!BB290</f>
        <v>12</v>
      </c>
      <c r="J258" s="3">
        <f t="shared" si="141"/>
        <v>1</v>
      </c>
      <c r="K258" s="3">
        <f t="shared" si="142"/>
        <v>1</v>
      </c>
      <c r="L258" s="3" t="str">
        <f t="shared" si="121"/>
        <v>部件</v>
      </c>
      <c r="M258" s="3">
        <f t="shared" ca="1" si="116"/>
        <v>93205</v>
      </c>
      <c r="N258" s="3" t="str">
        <f t="shared" ca="1" si="122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258" s="3" t="str">
        <f t="shared" si="125"/>
        <v>61,61,61,594,594,594,380,380,380,384,384,384,384,384,384,200,200,200,200,200,200,200,200,200,200,200,200,200,200,200,200,200,200,49,49,49,49,49,49,49,49,49,49,49,49,49,49,49,49,49,49,12,12,12,12,12,12,12,12,12</v>
      </c>
      <c r="P258" s="1" t="str">
        <f t="shared" si="126"/>
        <v>(1,1),(1,1),(1,1),(3,7),(3,7),(3,7),(2,3),(2,3),(2,3),(1,3),(1,3),(1,3),(1,2),(1,2),(1,2),(1,2),(1,2),(1,2),(1,2),(1,2),(1,2),(1,2),(1,2),(1,2),(1,2),(1,2),(1,2),(1,2),(1,2),(1,2),(1,2),(1,2),(1,2),(1,2),(1,2),(1,2),(1,2),(1,2),(1,2),(1,2),(1,2),(1,2),(1,2),(1,2),(1,2),(1,2),(1,2),(1,2),(1,2),(1,2),(1,2),(1,1),(1,1),(1,1),(1,1),(1,1),(1,1),(1,1),(1,1),(1,1)</v>
      </c>
      <c r="Q258" s="3" t="str">
        <f>IF(D258="坦克碎片",VLOOKUP(C258,道具信息!$N$2:$O$291,2,FALSE)&amp;"碎片",VLOOKUP(C258,道具信息!$N$2:$O$291,2,FALSE))</f>
        <v>T3部件</v>
      </c>
      <c r="R258" s="3">
        <f t="shared" si="137"/>
        <v>108</v>
      </c>
      <c r="S258" s="11">
        <f t="shared" si="138"/>
        <v>1.0999999999999999E-2</v>
      </c>
      <c r="T258" s="3" t="str">
        <f>VLOOKUP(Q258,道具信息!$Q$3:$S$20,2,FALSE)</f>
        <v>CHEST_ITEM_TYPE_T3_PART</v>
      </c>
      <c r="U258" s="3" t="str">
        <f>IF(COUNTIF(U$199:U257,T258)=0,T258,"")</f>
        <v/>
      </c>
      <c r="V258" s="3" t="str">
        <f t="shared" si="131"/>
        <v>CHEST_ITEM_TYPE_T3_TANK,CHEST_ITEM_TYPE_T2_SHARD,CHEST_ITEM_TYPE_T3_SHARD,CHEST_ITEM_TYPE_T1_PART,CHEST_ITEM_TYPE_T2_PART,CHEST_ITEM_TYPE_T3_PART</v>
      </c>
      <c r="W258" s="13" t="str">
        <f t="shared" si="132"/>
        <v/>
      </c>
      <c r="X258" s="3" t="str">
        <f t="shared" si="133"/>
        <v/>
      </c>
      <c r="Y258" s="3" t="str">
        <f t="shared" si="134"/>
        <v>1.8%,29.2%,23.0%,36.0%,8.8%,1.1%</v>
      </c>
    </row>
    <row r="259" spans="2:25" x14ac:dyDescent="0.3">
      <c r="N259" s="3" t="str">
        <f ca="1">"["&amp;N258&amp;"]"</f>
        <v>[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]</v>
      </c>
      <c r="O259" s="3" t="str">
        <f>"["&amp;O258&amp;"]"</f>
        <v>[61,61,61,594,594,594,380,380,380,384,384,384,384,384,384,200,200,200,200,200,200,200,200,200,200,200,200,200,200,200,200,200,200,49,49,49,49,49,49,49,49,49,49,49,49,49,49,49,49,49,49,12,12,12,12,12,12,12,12,12]</v>
      </c>
      <c r="P259" s="3" t="str">
        <f>"["&amp;P258&amp;"]"</f>
        <v>[(1,1),(1,1),(1,1),(3,7),(3,7),(3,7),(2,3),(2,3),(2,3),(1,3),(1,3),(1,3),(1,2),(1,2),(1,2),(1,2),(1,2),(1,2),(1,2),(1,2),(1,2),(1,2),(1,2),(1,2),(1,2),(1,2),(1,2),(1,2),(1,2),(1,2),(1,2),(1,2),(1,2),(1,2),(1,2),(1,2),(1,2),(1,2),(1,2),(1,2),(1,2),(1,2),(1,2),(1,2),(1,2),(1,2),(1,2),(1,2),(1,2),(1,2),(1,2),(1,1),(1,1),(1,1),(1,1),(1,1),(1,1),(1,1),(1,1),(1,1)]</v>
      </c>
      <c r="V259" s="3" t="str">
        <f>"["&amp;V258&amp;"]"</f>
        <v>[CHEST_ITEM_TYPE_T3_TANK,CHEST_ITEM_TYPE_T2_SHARD,CHEST_ITEM_TYPE_T3_SHARD,CHEST_ITEM_TYPE_T1_PART,CHEST_ITEM_TYPE_T2_PART,CHEST_ITEM_TYPE_T3_PART]</v>
      </c>
      <c r="Y259" s="3" t="str">
        <f>"["&amp;Y258&amp;"]"</f>
        <v>[1.8%,29.2%,23.0%,36.0%,8.8%,1.1%]</v>
      </c>
    </row>
    <row r="261" spans="2:25" x14ac:dyDescent="0.3">
      <c r="B261" s="2" t="str">
        <f>数据源!AU293</f>
        <v>联赛等级</v>
      </c>
      <c r="C261" s="2" t="str">
        <f>数据源!AV293</f>
        <v>道具名称</v>
      </c>
      <c r="D261" s="2" t="str">
        <f>数据源!AW293</f>
        <v>对应大类</v>
      </c>
      <c r="E261" s="2" t="str">
        <f>数据源!AX293</f>
        <v>道具价值</v>
      </c>
      <c r="F261" s="2" t="str">
        <f>数据源!AY293</f>
        <v>抽取个数</v>
      </c>
      <c r="G261" s="2" t="str">
        <f>数据源!AZ293</f>
        <v>价值比例</v>
      </c>
      <c r="H261" s="2" t="str">
        <f>数据源!BA293</f>
        <v>产出概率</v>
      </c>
      <c r="I261" s="2" t="str">
        <f>数据源!BB293</f>
        <v>权重值</v>
      </c>
      <c r="J261" s="7" t="s">
        <v>234</v>
      </c>
      <c r="K261" s="7" t="s">
        <v>235</v>
      </c>
      <c r="L261" s="3" t="s">
        <v>222</v>
      </c>
      <c r="M261" s="3" t="s">
        <v>152</v>
      </c>
      <c r="N261" s="3" t="s">
        <v>224</v>
      </c>
      <c r="O261" s="3" t="s">
        <v>225</v>
      </c>
      <c r="P261" s="3" t="s">
        <v>226</v>
      </c>
      <c r="Q261" s="8" t="s">
        <v>244</v>
      </c>
      <c r="R261" s="8" t="s">
        <v>245</v>
      </c>
      <c r="S261" s="8" t="s">
        <v>246</v>
      </c>
    </row>
    <row r="262" spans="2:25" x14ac:dyDescent="0.3">
      <c r="B262" s="2">
        <f>数据源!AU294</f>
        <v>7</v>
      </c>
      <c r="C262" s="2" t="str">
        <f>数据源!AV294</f>
        <v>35(t)</v>
      </c>
      <c r="D262" s="2" t="str">
        <f>数据源!AW294</f>
        <v>坦克</v>
      </c>
      <c r="E262" s="2">
        <f>数据源!AX294</f>
        <v>880</v>
      </c>
      <c r="F262" s="2">
        <f>数据源!AY294</f>
        <v>1</v>
      </c>
      <c r="G262" s="2">
        <f>数据源!AZ294</f>
        <v>6.2899999999999998E-2</v>
      </c>
      <c r="H262" s="2">
        <f>数据源!BA294</f>
        <v>6.9690340909090908E-3</v>
      </c>
      <c r="I262" s="2">
        <f>数据源!BB294</f>
        <v>70</v>
      </c>
      <c r="J262" s="3">
        <f>ROUNDUP(IF(F262&gt;1,F262-ROUNDDOWN(SQRT(F262),0),F262),0)</f>
        <v>1</v>
      </c>
      <c r="K262" s="3">
        <f>F262*2-J262</f>
        <v>1</v>
      </c>
      <c r="L262" s="3" t="str">
        <f>RIGHT(D262,2)</f>
        <v>坦克</v>
      </c>
      <c r="M262" s="3">
        <f t="shared" ref="M262:M325" ca="1" si="143">IF(OR(L262="坦克",L262="碎片"),VLOOKUP(C262,INDIRECT("坦克ID"),MATCH(L262&amp;"ID",INDIRECT("坦克标头"),0),FALSE),VLOOKUP(C262,INDIRECT(L262&amp;"ID"),2,FALSE))</f>
        <v>11311</v>
      </c>
      <c r="N262" s="3">
        <f ca="1">M262</f>
        <v>11311</v>
      </c>
      <c r="O262" s="3">
        <f>I262</f>
        <v>70</v>
      </c>
      <c r="P262" s="1" t="str">
        <f>"("&amp;J262&amp;","&amp;K262&amp;")"</f>
        <v>(1,1)</v>
      </c>
      <c r="Q262" s="3" t="str">
        <f>IF(D262="坦克碎片",VLOOKUP(C262,道具信息!$N$2:$O$291,2,FALSE)&amp;"碎片",VLOOKUP(C262,道具信息!$N$2:$O$291,2,FALSE))</f>
        <v>T3坦克</v>
      </c>
      <c r="R262" s="3">
        <f t="shared" ref="R262:R293" si="144">SUMIFS(I:I,Q:Q,Q262,B:B,B262)</f>
        <v>210</v>
      </c>
      <c r="S262" s="11">
        <f t="shared" ref="S262:S293" si="145">ROUND(R262/SUMIF(B:B,B262,I:I),3)</f>
        <v>2.1000000000000001E-2</v>
      </c>
      <c r="T262" s="3" t="str">
        <f>VLOOKUP(Q262,道具信息!$Q$3:$S$20,2,FALSE)</f>
        <v>CHEST_ITEM_TYPE_T3_TANK</v>
      </c>
      <c r="U262" s="3" t="str">
        <f>T262</f>
        <v>CHEST_ITEM_TYPE_T3_TANK</v>
      </c>
      <c r="V262" s="3" t="str">
        <f>U262</f>
        <v>CHEST_ITEM_TYPE_T3_TANK</v>
      </c>
      <c r="W262" s="13">
        <f>IF(U262&lt;&gt;"",ROUND(S262*100%,3),"")</f>
        <v>2.1000000000000001E-2</v>
      </c>
      <c r="X262" s="3" t="str">
        <f>TEXT(W262,"0.0%")</f>
        <v>2.1%</v>
      </c>
      <c r="Y262" s="3" t="str">
        <f>X262</f>
        <v>2.1%</v>
      </c>
    </row>
    <row r="263" spans="2:25" x14ac:dyDescent="0.3">
      <c r="B263" s="2">
        <f>数据源!AU295</f>
        <v>7</v>
      </c>
      <c r="C263" s="2" t="str">
        <f>数据源!AV295</f>
        <v>玛蒂尔达</v>
      </c>
      <c r="D263" s="2" t="str">
        <f>数据源!AW295</f>
        <v>坦克</v>
      </c>
      <c r="E263" s="2">
        <f>数据源!AX295</f>
        <v>880</v>
      </c>
      <c r="F263" s="2">
        <f>数据源!AY295</f>
        <v>1</v>
      </c>
      <c r="G263" s="2">
        <f>数据源!AZ295</f>
        <v>6.2899999999999998E-2</v>
      </c>
      <c r="H263" s="2">
        <f>数据源!BA295</f>
        <v>6.9690340909090908E-3</v>
      </c>
      <c r="I263" s="2">
        <f>数据源!BB295</f>
        <v>70</v>
      </c>
      <c r="J263" s="3">
        <f t="shared" ref="J263:J291" si="146">ROUNDUP(IF(F263&gt;1,F263-ROUNDDOWN(SQRT(F263),0),F263),0)</f>
        <v>1</v>
      </c>
      <c r="K263" s="3">
        <f t="shared" ref="K263:K291" si="147">F263*2-J263</f>
        <v>1</v>
      </c>
      <c r="L263" s="3" t="str">
        <f t="shared" ref="L263:L326" si="148">RIGHT(D263,2)</f>
        <v>坦克</v>
      </c>
      <c r="M263" s="3">
        <f t="shared" ca="1" si="143"/>
        <v>12311</v>
      </c>
      <c r="N263" s="3" t="str">
        <f t="shared" ref="N263:N326" ca="1" si="149">N262&amp;","&amp;M263</f>
        <v>11311,12311</v>
      </c>
      <c r="O263" s="3" t="str">
        <f>O262&amp;","&amp;I263</f>
        <v>70,70</v>
      </c>
      <c r="P263" s="1" t="str">
        <f>P262&amp;","&amp;"("&amp;J263&amp;","&amp;K263&amp;")"</f>
        <v>(1,1),(1,1)</v>
      </c>
      <c r="Q263" s="3" t="str">
        <f>IF(D263="坦克碎片",VLOOKUP(C263,道具信息!$N$2:$O$291,2,FALSE)&amp;"碎片",VLOOKUP(C263,道具信息!$N$2:$O$291,2,FALSE))</f>
        <v>T3坦克</v>
      </c>
      <c r="R263" s="3">
        <f t="shared" si="144"/>
        <v>210</v>
      </c>
      <c r="S263" s="11">
        <f t="shared" si="145"/>
        <v>2.1000000000000001E-2</v>
      </c>
      <c r="T263" s="3" t="str">
        <f>VLOOKUP(Q263,道具信息!$Q$3:$S$20,2,FALSE)</f>
        <v>CHEST_ITEM_TYPE_T3_TANK</v>
      </c>
      <c r="U263" s="3" t="str">
        <f>IF(COUNTIF(U$262:U262,T263)=0,T263,"")</f>
        <v/>
      </c>
      <c r="V263" s="3" t="str">
        <f>IF(U263&lt;&gt;"",V262&amp;","&amp;U263,V262)</f>
        <v>CHEST_ITEM_TYPE_T3_TANK</v>
      </c>
      <c r="W263" s="13" t="str">
        <f t="shared" ref="W263" si="150">IF(U263&lt;&gt;"",ROUND(S263*100%,3),"")</f>
        <v/>
      </c>
      <c r="X263" s="3" t="str">
        <f t="shared" ref="X263" si="151">TEXT(W263,"0.0%")</f>
        <v/>
      </c>
      <c r="Y263" s="3" t="str">
        <f>IF(X263&lt;&gt;"",Y262&amp;","&amp;X263,Y262)</f>
        <v>2.1%</v>
      </c>
    </row>
    <row r="264" spans="2:25" x14ac:dyDescent="0.3">
      <c r="B264" s="2">
        <f>数据源!AU296</f>
        <v>7</v>
      </c>
      <c r="C264" s="2" t="str">
        <f>数据源!AV296</f>
        <v>黑豹</v>
      </c>
      <c r="D264" s="2" t="str">
        <f>数据源!AW296</f>
        <v>坦克</v>
      </c>
      <c r="E264" s="2">
        <f>数据源!AX296</f>
        <v>880</v>
      </c>
      <c r="F264" s="2">
        <f>数据源!AY296</f>
        <v>1</v>
      </c>
      <c r="G264" s="2">
        <f>数据源!AZ296</f>
        <v>6.2899999999999998E-2</v>
      </c>
      <c r="H264" s="2">
        <f>数据源!BA296</f>
        <v>6.9690340909090908E-3</v>
      </c>
      <c r="I264" s="2">
        <f>数据源!BB296</f>
        <v>70</v>
      </c>
      <c r="J264" s="3">
        <f t="shared" si="146"/>
        <v>1</v>
      </c>
      <c r="K264" s="3">
        <f t="shared" si="147"/>
        <v>1</v>
      </c>
      <c r="L264" s="3" t="str">
        <f t="shared" si="148"/>
        <v>坦克</v>
      </c>
      <c r="M264" s="3">
        <f t="shared" ca="1" si="143"/>
        <v>13311</v>
      </c>
      <c r="N264" s="3" t="str">
        <f t="shared" ca="1" si="149"/>
        <v>11311,12311,13311</v>
      </c>
      <c r="O264" s="3" t="str">
        <f t="shared" ref="O264:O327" si="152">O263&amp;","&amp;I264</f>
        <v>70,70,70</v>
      </c>
      <c r="P264" s="1" t="str">
        <f t="shared" ref="P264:P327" si="153">P263&amp;","&amp;"("&amp;J264&amp;","&amp;K264&amp;")"</f>
        <v>(1,1),(1,1),(1,1)</v>
      </c>
      <c r="Q264" s="3" t="str">
        <f>IF(D264="坦克碎片",VLOOKUP(C264,道具信息!$N$2:$O$291,2,FALSE)&amp;"碎片",VLOOKUP(C264,道具信息!$N$2:$O$291,2,FALSE))</f>
        <v>T3坦克</v>
      </c>
      <c r="R264" s="3">
        <f t="shared" si="144"/>
        <v>210</v>
      </c>
      <c r="S264" s="11">
        <f t="shared" si="145"/>
        <v>2.1000000000000001E-2</v>
      </c>
      <c r="T264" s="3" t="str">
        <f>VLOOKUP(Q264,道具信息!$Q$3:$S$20,2,FALSE)</f>
        <v>CHEST_ITEM_TYPE_T3_TANK</v>
      </c>
      <c r="U264" s="3" t="str">
        <f>IF(COUNTIF(U$262:U263,T264)=0,T264,"")</f>
        <v/>
      </c>
      <c r="V264" s="3" t="str">
        <f t="shared" ref="V264:V281" si="154">IF(U264&lt;&gt;"",V263&amp;","&amp;U264,V263)</f>
        <v>CHEST_ITEM_TYPE_T3_TANK</v>
      </c>
      <c r="W264" s="13" t="str">
        <f t="shared" ref="W264:W281" si="155">IF(U264&lt;&gt;"",ROUND(S264*100%,3),"")</f>
        <v/>
      </c>
      <c r="X264" s="3" t="str">
        <f t="shared" ref="X264:X281" si="156">TEXT(W264,"0.0%")</f>
        <v/>
      </c>
      <c r="Y264" s="3" t="str">
        <f t="shared" ref="Y264:Y281" si="157">IF(X264&lt;&gt;"",Y263&amp;","&amp;X264,Y263)</f>
        <v>2.1%</v>
      </c>
    </row>
    <row r="265" spans="2:25" x14ac:dyDescent="0.3">
      <c r="B265" s="2">
        <f>数据源!AU297</f>
        <v>7</v>
      </c>
      <c r="C265" s="2" t="str">
        <f>数据源!AV297</f>
        <v>二号</v>
      </c>
      <c r="D265" s="2" t="str">
        <f>数据源!AW297</f>
        <v>坦克碎片</v>
      </c>
      <c r="E265" s="2">
        <f>数据源!AX297</f>
        <v>15</v>
      </c>
      <c r="F265" s="2">
        <f>数据源!AY297</f>
        <v>5</v>
      </c>
      <c r="G265" s="2">
        <f>数据源!AZ297</f>
        <v>4.8099999999999997E-2</v>
      </c>
      <c r="H265" s="2">
        <f>数据源!BA297</f>
        <v>6.2530000000000002E-2</v>
      </c>
      <c r="I265" s="2">
        <f>数据源!BB297</f>
        <v>625</v>
      </c>
      <c r="J265" s="3">
        <f t="shared" si="146"/>
        <v>3</v>
      </c>
      <c r="K265" s="3">
        <f t="shared" si="147"/>
        <v>7</v>
      </c>
      <c r="L265" s="3" t="str">
        <f t="shared" si="148"/>
        <v>碎片</v>
      </c>
      <c r="M265" s="3">
        <f t="shared" ca="1" si="143"/>
        <v>51211</v>
      </c>
      <c r="N265" s="3" t="str">
        <f t="shared" ca="1" si="149"/>
        <v>11311,12311,13311,51211</v>
      </c>
      <c r="O265" s="3" t="str">
        <f t="shared" si="152"/>
        <v>70,70,70,625</v>
      </c>
      <c r="P265" s="1" t="str">
        <f t="shared" si="153"/>
        <v>(1,1),(1,1),(1,1),(3,7)</v>
      </c>
      <c r="Q265" s="3" t="str">
        <f>IF(D265="坦克碎片",VLOOKUP(C265,道具信息!$N$2:$O$291,2,FALSE)&amp;"碎片",VLOOKUP(C265,道具信息!$N$2:$O$291,2,FALSE))</f>
        <v>T2坦克碎片</v>
      </c>
      <c r="R265" s="3">
        <f t="shared" si="144"/>
        <v>3147</v>
      </c>
      <c r="S265" s="11">
        <f t="shared" si="145"/>
        <v>0.313</v>
      </c>
      <c r="T265" s="3" t="str">
        <f>VLOOKUP(Q265,道具信息!$Q$3:$S$20,2,FALSE)</f>
        <v>CHEST_ITEM_TYPE_T2_SHARD</v>
      </c>
      <c r="U265" s="3" t="str">
        <f>IF(COUNTIF(U$262:U264,T265)=0,T265,"")</f>
        <v>CHEST_ITEM_TYPE_T2_SHARD</v>
      </c>
      <c r="V265" s="3" t="str">
        <f t="shared" si="154"/>
        <v>CHEST_ITEM_TYPE_T3_TANK,CHEST_ITEM_TYPE_T2_SHARD</v>
      </c>
      <c r="W265" s="13">
        <f t="shared" si="155"/>
        <v>0.313</v>
      </c>
      <c r="X265" s="3" t="str">
        <f t="shared" si="156"/>
        <v>31.3%</v>
      </c>
      <c r="Y265" s="3" t="str">
        <f t="shared" si="157"/>
        <v>2.1%,31.3%</v>
      </c>
    </row>
    <row r="266" spans="2:25" x14ac:dyDescent="0.3">
      <c r="B266" s="2">
        <f>数据源!AU298</f>
        <v>7</v>
      </c>
      <c r="C266" s="2" t="str">
        <f>数据源!AV298</f>
        <v>T-34</v>
      </c>
      <c r="D266" s="2" t="str">
        <f>数据源!AW298</f>
        <v>坦克碎片</v>
      </c>
      <c r="E266" s="2">
        <f>数据源!AX298</f>
        <v>15</v>
      </c>
      <c r="F266" s="2">
        <f>数据源!AY298</f>
        <v>5</v>
      </c>
      <c r="G266" s="2">
        <f>数据源!AZ298</f>
        <v>4.8099999999999997E-2</v>
      </c>
      <c r="H266" s="2">
        <f>数据源!BA298</f>
        <v>6.2530000000000002E-2</v>
      </c>
      <c r="I266" s="2">
        <f>数据源!BB298</f>
        <v>625</v>
      </c>
      <c r="J266" s="3">
        <f t="shared" si="146"/>
        <v>3</v>
      </c>
      <c r="K266" s="3">
        <f t="shared" si="147"/>
        <v>7</v>
      </c>
      <c r="L266" s="3" t="str">
        <f t="shared" si="148"/>
        <v>碎片</v>
      </c>
      <c r="M266" s="3">
        <f t="shared" ca="1" si="143"/>
        <v>52211</v>
      </c>
      <c r="N266" s="3" t="str">
        <f t="shared" ca="1" si="149"/>
        <v>11311,12311,13311,51211,52211</v>
      </c>
      <c r="O266" s="3" t="str">
        <f t="shared" si="152"/>
        <v>70,70,70,625,625</v>
      </c>
      <c r="P266" s="1" t="str">
        <f t="shared" si="153"/>
        <v>(1,1),(1,1),(1,1),(3,7),(3,7)</v>
      </c>
      <c r="Q266" s="3" t="str">
        <f>IF(D266="坦克碎片",VLOOKUP(C266,道具信息!$N$2:$O$291,2,FALSE)&amp;"碎片",VLOOKUP(C266,道具信息!$N$2:$O$291,2,FALSE))</f>
        <v>T2坦克碎片</v>
      </c>
      <c r="R266" s="3">
        <f t="shared" si="144"/>
        <v>3147</v>
      </c>
      <c r="S266" s="11">
        <f t="shared" si="145"/>
        <v>0.313</v>
      </c>
      <c r="T266" s="3" t="str">
        <f>VLOOKUP(Q266,道具信息!$Q$3:$S$20,2,FALSE)</f>
        <v>CHEST_ITEM_TYPE_T2_SHARD</v>
      </c>
      <c r="U266" s="3" t="str">
        <f>IF(COUNTIF(U$262:U265,T266)=0,T266,"")</f>
        <v/>
      </c>
      <c r="V266" s="3" t="str">
        <f t="shared" si="154"/>
        <v>CHEST_ITEM_TYPE_T3_TANK,CHEST_ITEM_TYPE_T2_SHARD</v>
      </c>
      <c r="W266" s="13" t="str">
        <f t="shared" si="155"/>
        <v/>
      </c>
      <c r="X266" s="3" t="str">
        <f t="shared" si="156"/>
        <v/>
      </c>
      <c r="Y266" s="3" t="str">
        <f t="shared" si="157"/>
        <v>2.1%,31.3%</v>
      </c>
    </row>
    <row r="267" spans="2:25" x14ac:dyDescent="0.3">
      <c r="B267" s="2">
        <f>数据源!AU299</f>
        <v>7</v>
      </c>
      <c r="C267" s="2" t="str">
        <f>数据源!AV299</f>
        <v>KV-1</v>
      </c>
      <c r="D267" s="2" t="str">
        <f>数据源!AW299</f>
        <v>坦克碎片</v>
      </c>
      <c r="E267" s="2">
        <f>数据源!AX299</f>
        <v>15</v>
      </c>
      <c r="F267" s="2">
        <f>数据源!AY299</f>
        <v>5</v>
      </c>
      <c r="G267" s="2">
        <f>数据源!AZ299</f>
        <v>4.8099999999999997E-2</v>
      </c>
      <c r="H267" s="2">
        <f>数据源!BA299</f>
        <v>6.2530000000000002E-2</v>
      </c>
      <c r="I267" s="2">
        <f>数据源!BB299</f>
        <v>625</v>
      </c>
      <c r="J267" s="3">
        <f t="shared" si="146"/>
        <v>3</v>
      </c>
      <c r="K267" s="3">
        <f t="shared" si="147"/>
        <v>7</v>
      </c>
      <c r="L267" s="3" t="str">
        <f t="shared" si="148"/>
        <v>碎片</v>
      </c>
      <c r="M267" s="3">
        <f t="shared" ca="1" si="143"/>
        <v>53211</v>
      </c>
      <c r="N267" s="3" t="str">
        <f t="shared" ca="1" si="149"/>
        <v>11311,12311,13311,51211,52211,53211</v>
      </c>
      <c r="O267" s="3" t="str">
        <f t="shared" si="152"/>
        <v>70,70,70,625,625,625</v>
      </c>
      <c r="P267" s="1" t="str">
        <f t="shared" si="153"/>
        <v>(1,1),(1,1),(1,1),(3,7),(3,7),(3,7)</v>
      </c>
      <c r="Q267" s="3" t="str">
        <f>IF(D267="坦克碎片",VLOOKUP(C267,道具信息!$N$2:$O$291,2,FALSE)&amp;"碎片",VLOOKUP(C267,道具信息!$N$2:$O$291,2,FALSE))</f>
        <v>T2坦克碎片</v>
      </c>
      <c r="R267" s="3">
        <f t="shared" si="144"/>
        <v>3147</v>
      </c>
      <c r="S267" s="11">
        <f t="shared" si="145"/>
        <v>0.313</v>
      </c>
      <c r="T267" s="3" t="str">
        <f>VLOOKUP(Q267,道具信息!$Q$3:$S$20,2,FALSE)</f>
        <v>CHEST_ITEM_TYPE_T2_SHARD</v>
      </c>
      <c r="U267" s="3" t="str">
        <f>IF(COUNTIF(U$262:U266,T267)=0,T267,"")</f>
        <v/>
      </c>
      <c r="V267" s="3" t="str">
        <f t="shared" si="154"/>
        <v>CHEST_ITEM_TYPE_T3_TANK,CHEST_ITEM_TYPE_T2_SHARD</v>
      </c>
      <c r="W267" s="13" t="str">
        <f t="shared" si="155"/>
        <v/>
      </c>
      <c r="X267" s="3" t="str">
        <f t="shared" si="156"/>
        <v/>
      </c>
      <c r="Y267" s="3" t="str">
        <f t="shared" si="157"/>
        <v>2.1%,31.3%</v>
      </c>
    </row>
    <row r="268" spans="2:25" x14ac:dyDescent="0.3">
      <c r="B268" s="2">
        <f>数据源!AU300</f>
        <v>7</v>
      </c>
      <c r="C268" s="2" t="str">
        <f>数据源!AV300</f>
        <v>Puma</v>
      </c>
      <c r="D268" s="2" t="str">
        <f>数据源!AW300</f>
        <v>坦克碎片</v>
      </c>
      <c r="E268" s="2">
        <f>数据源!AX300</f>
        <v>34</v>
      </c>
      <c r="F268" s="2">
        <f>数据源!AY300</f>
        <v>2.5</v>
      </c>
      <c r="G268" s="2">
        <f>数据源!AZ300</f>
        <v>3.6999999999999998E-2</v>
      </c>
      <c r="H268" s="2">
        <f>数据源!BA300</f>
        <v>4.2441176470588232E-2</v>
      </c>
      <c r="I268" s="2">
        <f>数据源!BB300</f>
        <v>424</v>
      </c>
      <c r="J268" s="3">
        <f t="shared" si="146"/>
        <v>2</v>
      </c>
      <c r="K268" s="3">
        <f t="shared" si="147"/>
        <v>3</v>
      </c>
      <c r="L268" s="3" t="str">
        <f t="shared" si="148"/>
        <v>碎片</v>
      </c>
      <c r="M268" s="3">
        <f t="shared" ca="1" si="143"/>
        <v>51221</v>
      </c>
      <c r="N268" s="3" t="str">
        <f t="shared" ca="1" si="149"/>
        <v>11311,12311,13311,51211,52211,53211,51221</v>
      </c>
      <c r="O268" s="3" t="str">
        <f t="shared" si="152"/>
        <v>70,70,70,625,625,625,424</v>
      </c>
      <c r="P268" s="1" t="str">
        <f t="shared" si="153"/>
        <v>(1,1),(1,1),(1,1),(3,7),(3,7),(3,7),(2,3)</v>
      </c>
      <c r="Q268" s="3" t="str">
        <f>IF(D268="坦克碎片",VLOOKUP(C268,道具信息!$N$2:$O$291,2,FALSE)&amp;"碎片",VLOOKUP(C268,道具信息!$N$2:$O$291,2,FALSE))</f>
        <v>T2坦克碎片</v>
      </c>
      <c r="R268" s="3">
        <f t="shared" si="144"/>
        <v>3147</v>
      </c>
      <c r="S268" s="11">
        <f t="shared" si="145"/>
        <v>0.313</v>
      </c>
      <c r="T268" s="3" t="str">
        <f>VLOOKUP(Q268,道具信息!$Q$3:$S$20,2,FALSE)</f>
        <v>CHEST_ITEM_TYPE_T2_SHARD</v>
      </c>
      <c r="U268" s="3" t="str">
        <f>IF(COUNTIF(U$262:U267,T268)=0,T268,"")</f>
        <v/>
      </c>
      <c r="V268" s="3" t="str">
        <f t="shared" si="154"/>
        <v>CHEST_ITEM_TYPE_T3_TANK,CHEST_ITEM_TYPE_T2_SHARD</v>
      </c>
      <c r="W268" s="13" t="str">
        <f t="shared" si="155"/>
        <v/>
      </c>
      <c r="X268" s="3" t="str">
        <f t="shared" si="156"/>
        <v/>
      </c>
      <c r="Y268" s="3" t="str">
        <f t="shared" si="157"/>
        <v>2.1%,31.3%</v>
      </c>
    </row>
    <row r="269" spans="2:25" x14ac:dyDescent="0.3">
      <c r="B269" s="2">
        <f>数据源!AU301</f>
        <v>7</v>
      </c>
      <c r="C269" s="2" t="str">
        <f>数据源!AV301</f>
        <v>四号</v>
      </c>
      <c r="D269" s="2" t="str">
        <f>数据源!AW301</f>
        <v>坦克碎片</v>
      </c>
      <c r="E269" s="2">
        <f>数据源!AX301</f>
        <v>34</v>
      </c>
      <c r="F269" s="2">
        <f>数据源!AY301</f>
        <v>2.5</v>
      </c>
      <c r="G269" s="2">
        <f>数据源!AZ301</f>
        <v>3.6999999999999998E-2</v>
      </c>
      <c r="H269" s="2">
        <f>数据源!BA301</f>
        <v>4.2441176470588232E-2</v>
      </c>
      <c r="I269" s="2">
        <f>数据源!BB301</f>
        <v>424</v>
      </c>
      <c r="J269" s="3">
        <f t="shared" si="146"/>
        <v>2</v>
      </c>
      <c r="K269" s="3">
        <f t="shared" si="147"/>
        <v>3</v>
      </c>
      <c r="L269" s="3" t="str">
        <f t="shared" si="148"/>
        <v>碎片</v>
      </c>
      <c r="M269" s="3">
        <f t="shared" ca="1" si="143"/>
        <v>52221</v>
      </c>
      <c r="N269" s="3" t="str">
        <f t="shared" ca="1" si="149"/>
        <v>11311,12311,13311,51211,52211,53211,51221,52221</v>
      </c>
      <c r="O269" s="3" t="str">
        <f t="shared" si="152"/>
        <v>70,70,70,625,625,625,424,424</v>
      </c>
      <c r="P269" s="1" t="str">
        <f t="shared" si="153"/>
        <v>(1,1),(1,1),(1,1),(3,7),(3,7),(3,7),(2,3),(2,3)</v>
      </c>
      <c r="Q269" s="3" t="str">
        <f>IF(D269="坦克碎片",VLOOKUP(C269,道具信息!$N$2:$O$291,2,FALSE)&amp;"碎片",VLOOKUP(C269,道具信息!$N$2:$O$291,2,FALSE))</f>
        <v>T2坦克碎片</v>
      </c>
      <c r="R269" s="3">
        <f t="shared" si="144"/>
        <v>3147</v>
      </c>
      <c r="S269" s="11">
        <f t="shared" si="145"/>
        <v>0.313</v>
      </c>
      <c r="T269" s="3" t="str">
        <f>VLOOKUP(Q269,道具信息!$Q$3:$S$20,2,FALSE)</f>
        <v>CHEST_ITEM_TYPE_T2_SHARD</v>
      </c>
      <c r="U269" s="3" t="str">
        <f>IF(COUNTIF(U$262:U268,T269)=0,T269,"")</f>
        <v/>
      </c>
      <c r="V269" s="3" t="str">
        <f t="shared" si="154"/>
        <v>CHEST_ITEM_TYPE_T3_TANK,CHEST_ITEM_TYPE_T2_SHARD</v>
      </c>
      <c r="W269" s="13" t="str">
        <f t="shared" si="155"/>
        <v/>
      </c>
      <c r="X269" s="3" t="str">
        <f t="shared" si="156"/>
        <v/>
      </c>
      <c r="Y269" s="3" t="str">
        <f t="shared" si="157"/>
        <v>2.1%,31.3%</v>
      </c>
    </row>
    <row r="270" spans="2:25" x14ac:dyDescent="0.3">
      <c r="B270" s="2">
        <f>数据源!AU302</f>
        <v>7</v>
      </c>
      <c r="C270" s="2" t="str">
        <f>数据源!AV302</f>
        <v>丘吉尔</v>
      </c>
      <c r="D270" s="2" t="str">
        <f>数据源!AW302</f>
        <v>坦克碎片</v>
      </c>
      <c r="E270" s="2">
        <f>数据源!AX302</f>
        <v>34</v>
      </c>
      <c r="F270" s="2">
        <f>数据源!AY302</f>
        <v>2.5</v>
      </c>
      <c r="G270" s="2">
        <f>数据源!AZ302</f>
        <v>3.6999999999999998E-2</v>
      </c>
      <c r="H270" s="2">
        <f>数据源!BA302</f>
        <v>4.2441176470588232E-2</v>
      </c>
      <c r="I270" s="2">
        <f>数据源!BB302</f>
        <v>424</v>
      </c>
      <c r="J270" s="3">
        <f t="shared" si="146"/>
        <v>2</v>
      </c>
      <c r="K270" s="3">
        <f t="shared" si="147"/>
        <v>3</v>
      </c>
      <c r="L270" s="3" t="str">
        <f t="shared" si="148"/>
        <v>碎片</v>
      </c>
      <c r="M270" s="3">
        <f t="shared" ca="1" si="143"/>
        <v>53221</v>
      </c>
      <c r="N270" s="3" t="str">
        <f t="shared" ca="1" si="149"/>
        <v>11311,12311,13311,51211,52211,53211,51221,52221,53221</v>
      </c>
      <c r="O270" s="3" t="str">
        <f t="shared" si="152"/>
        <v>70,70,70,625,625,625,424,424,424</v>
      </c>
      <c r="P270" s="1" t="str">
        <f t="shared" si="153"/>
        <v>(1,1),(1,1),(1,1),(3,7),(3,7),(3,7),(2,3),(2,3),(2,3)</v>
      </c>
      <c r="Q270" s="3" t="str">
        <f>IF(D270="坦克碎片",VLOOKUP(C270,道具信息!$N$2:$O$291,2,FALSE)&amp;"碎片",VLOOKUP(C270,道具信息!$N$2:$O$291,2,FALSE))</f>
        <v>T2坦克碎片</v>
      </c>
      <c r="R270" s="3">
        <f t="shared" si="144"/>
        <v>3147</v>
      </c>
      <c r="S270" s="11">
        <f t="shared" si="145"/>
        <v>0.313</v>
      </c>
      <c r="T270" s="3" t="str">
        <f>VLOOKUP(Q270,道具信息!$Q$3:$S$20,2,FALSE)</f>
        <v>CHEST_ITEM_TYPE_T2_SHARD</v>
      </c>
      <c r="U270" s="3" t="str">
        <f>IF(COUNTIF(U$262:U269,T270)=0,T270,"")</f>
        <v/>
      </c>
      <c r="V270" s="3" t="str">
        <f t="shared" si="154"/>
        <v>CHEST_ITEM_TYPE_T3_TANK,CHEST_ITEM_TYPE_T2_SHARD</v>
      </c>
      <c r="W270" s="13" t="str">
        <f t="shared" si="155"/>
        <v/>
      </c>
      <c r="X270" s="3" t="str">
        <f t="shared" si="156"/>
        <v/>
      </c>
      <c r="Y270" s="3" t="str">
        <f t="shared" si="157"/>
        <v>2.1%,31.3%</v>
      </c>
    </row>
    <row r="271" spans="2:25" x14ac:dyDescent="0.3">
      <c r="B271" s="2">
        <f>数据源!AU303</f>
        <v>7</v>
      </c>
      <c r="C271" s="2" t="str">
        <f>数据源!AV303</f>
        <v>35(t)</v>
      </c>
      <c r="D271" s="2" t="str">
        <f>数据源!AW303</f>
        <v>坦克碎片</v>
      </c>
      <c r="E271" s="2">
        <f>数据源!AX303</f>
        <v>44</v>
      </c>
      <c r="F271" s="2">
        <f>数据源!AY303</f>
        <v>2</v>
      </c>
      <c r="G271" s="2">
        <f>数据源!AZ303</f>
        <v>3.6999999999999998E-2</v>
      </c>
      <c r="H271" s="2">
        <f>数据源!BA303</f>
        <v>4.099431818181818E-2</v>
      </c>
      <c r="I271" s="2">
        <f>数据源!BB303</f>
        <v>410</v>
      </c>
      <c r="J271" s="3">
        <f t="shared" si="146"/>
        <v>1</v>
      </c>
      <c r="K271" s="3">
        <f t="shared" si="147"/>
        <v>3</v>
      </c>
      <c r="L271" s="3" t="str">
        <f t="shared" si="148"/>
        <v>碎片</v>
      </c>
      <c r="M271" s="3">
        <f t="shared" ca="1" si="143"/>
        <v>51311</v>
      </c>
      <c r="N271" s="3" t="str">
        <f t="shared" ca="1" si="149"/>
        <v>11311,12311,13311,51211,52211,53211,51221,52221,53221,51311</v>
      </c>
      <c r="O271" s="3" t="str">
        <f t="shared" si="152"/>
        <v>70,70,70,625,625,625,424,424,424,410</v>
      </c>
      <c r="P271" s="1" t="str">
        <f t="shared" si="153"/>
        <v>(1,1),(1,1),(1,1),(3,7),(3,7),(3,7),(2,3),(2,3),(2,3),(1,3)</v>
      </c>
      <c r="Q271" s="3" t="str">
        <f>IF(D271="坦克碎片",VLOOKUP(C271,道具信息!$N$2:$O$291,2,FALSE)&amp;"碎片",VLOOKUP(C271,道具信息!$N$2:$O$291,2,FALSE))</f>
        <v>T3坦克碎片</v>
      </c>
      <c r="R271" s="3">
        <f t="shared" si="144"/>
        <v>2151</v>
      </c>
      <c r="S271" s="11">
        <f t="shared" si="145"/>
        <v>0.214</v>
      </c>
      <c r="T271" s="3" t="str">
        <f>VLOOKUP(Q271,道具信息!$Q$3:$S$20,2,FALSE)</f>
        <v>CHEST_ITEM_TYPE_T3_SHARD</v>
      </c>
      <c r="U271" s="3" t="str">
        <f>IF(COUNTIF(U$262:U270,T271)=0,T271,"")</f>
        <v>CHEST_ITEM_TYPE_T3_SHARD</v>
      </c>
      <c r="V271" s="3" t="str">
        <f t="shared" si="154"/>
        <v>CHEST_ITEM_TYPE_T3_TANK,CHEST_ITEM_TYPE_T2_SHARD,CHEST_ITEM_TYPE_T3_SHARD</v>
      </c>
      <c r="W271" s="13">
        <f t="shared" si="155"/>
        <v>0.214</v>
      </c>
      <c r="X271" s="3" t="str">
        <f t="shared" si="156"/>
        <v>21.4%</v>
      </c>
      <c r="Y271" s="3" t="str">
        <f t="shared" si="157"/>
        <v>2.1%,31.3%,21.4%</v>
      </c>
    </row>
    <row r="272" spans="2:25" x14ac:dyDescent="0.3">
      <c r="B272" s="2">
        <f>数据源!AU304</f>
        <v>7</v>
      </c>
      <c r="C272" s="2" t="str">
        <f>数据源!AV304</f>
        <v>玛蒂尔达</v>
      </c>
      <c r="D272" s="2" t="str">
        <f>数据源!AW304</f>
        <v>坦克碎片</v>
      </c>
      <c r="E272" s="2">
        <f>数据源!AX304</f>
        <v>44</v>
      </c>
      <c r="F272" s="2">
        <f>数据源!AY304</f>
        <v>2</v>
      </c>
      <c r="G272" s="2">
        <f>数据源!AZ304</f>
        <v>3.6999999999999998E-2</v>
      </c>
      <c r="H272" s="2">
        <f>数据源!BA304</f>
        <v>4.099431818181818E-2</v>
      </c>
      <c r="I272" s="2">
        <f>数据源!BB304</f>
        <v>410</v>
      </c>
      <c r="J272" s="3">
        <f t="shared" si="146"/>
        <v>1</v>
      </c>
      <c r="K272" s="3">
        <f t="shared" si="147"/>
        <v>3</v>
      </c>
      <c r="L272" s="3" t="str">
        <f t="shared" si="148"/>
        <v>碎片</v>
      </c>
      <c r="M272" s="3">
        <f t="shared" ca="1" si="143"/>
        <v>52311</v>
      </c>
      <c r="N272" s="3" t="str">
        <f t="shared" ca="1" si="149"/>
        <v>11311,12311,13311,51211,52211,53211,51221,52221,53221,51311,52311</v>
      </c>
      <c r="O272" s="3" t="str">
        <f t="shared" si="152"/>
        <v>70,70,70,625,625,625,424,424,424,410,410</v>
      </c>
      <c r="P272" s="1" t="str">
        <f t="shared" si="153"/>
        <v>(1,1),(1,1),(1,1),(3,7),(3,7),(3,7),(2,3),(2,3),(2,3),(1,3),(1,3)</v>
      </c>
      <c r="Q272" s="3" t="str">
        <f>IF(D272="坦克碎片",VLOOKUP(C272,道具信息!$N$2:$O$291,2,FALSE)&amp;"碎片",VLOOKUP(C272,道具信息!$N$2:$O$291,2,FALSE))</f>
        <v>T3坦克碎片</v>
      </c>
      <c r="R272" s="3">
        <f t="shared" si="144"/>
        <v>2151</v>
      </c>
      <c r="S272" s="11">
        <f t="shared" si="145"/>
        <v>0.214</v>
      </c>
      <c r="T272" s="3" t="str">
        <f>VLOOKUP(Q272,道具信息!$Q$3:$S$20,2,FALSE)</f>
        <v>CHEST_ITEM_TYPE_T3_SHARD</v>
      </c>
      <c r="U272" s="3" t="str">
        <f>IF(COUNTIF(U$262:U271,T272)=0,T272,"")</f>
        <v/>
      </c>
      <c r="V272" s="3" t="str">
        <f t="shared" si="154"/>
        <v>CHEST_ITEM_TYPE_T3_TANK,CHEST_ITEM_TYPE_T2_SHARD,CHEST_ITEM_TYPE_T3_SHARD</v>
      </c>
      <c r="W272" s="13" t="str">
        <f t="shared" si="155"/>
        <v/>
      </c>
      <c r="X272" s="3" t="str">
        <f t="shared" si="156"/>
        <v/>
      </c>
      <c r="Y272" s="3" t="str">
        <f t="shared" si="157"/>
        <v>2.1%,31.3%,21.4%</v>
      </c>
    </row>
    <row r="273" spans="2:25" x14ac:dyDescent="0.3">
      <c r="B273" s="2">
        <f>数据源!AU305</f>
        <v>7</v>
      </c>
      <c r="C273" s="2" t="str">
        <f>数据源!AV305</f>
        <v>黑豹</v>
      </c>
      <c r="D273" s="2" t="str">
        <f>数据源!AW305</f>
        <v>坦克碎片</v>
      </c>
      <c r="E273" s="2">
        <f>数据源!AX305</f>
        <v>44</v>
      </c>
      <c r="F273" s="2">
        <f>数据源!AY305</f>
        <v>2</v>
      </c>
      <c r="G273" s="2">
        <f>数据源!AZ305</f>
        <v>3.6999999999999998E-2</v>
      </c>
      <c r="H273" s="2">
        <f>数据源!BA305</f>
        <v>4.099431818181818E-2</v>
      </c>
      <c r="I273" s="2">
        <f>数据源!BB305</f>
        <v>410</v>
      </c>
      <c r="J273" s="3">
        <f t="shared" si="146"/>
        <v>1</v>
      </c>
      <c r="K273" s="3">
        <f t="shared" si="147"/>
        <v>3</v>
      </c>
      <c r="L273" s="3" t="str">
        <f t="shared" si="148"/>
        <v>碎片</v>
      </c>
      <c r="M273" s="3">
        <f t="shared" ca="1" si="143"/>
        <v>53311</v>
      </c>
      <c r="N273" s="3" t="str">
        <f t="shared" ca="1" si="149"/>
        <v>11311,12311,13311,51211,52211,53211,51221,52221,53221,51311,52311,53311</v>
      </c>
      <c r="O273" s="3" t="str">
        <f t="shared" si="152"/>
        <v>70,70,70,625,625,625,424,424,424,410,410,410</v>
      </c>
      <c r="P273" s="1" t="str">
        <f t="shared" si="153"/>
        <v>(1,1),(1,1),(1,1),(3,7),(3,7),(3,7),(2,3),(2,3),(2,3),(1,3),(1,3),(1,3)</v>
      </c>
      <c r="Q273" s="3" t="str">
        <f>IF(D273="坦克碎片",VLOOKUP(C273,道具信息!$N$2:$O$291,2,FALSE)&amp;"碎片",VLOOKUP(C273,道具信息!$N$2:$O$291,2,FALSE))</f>
        <v>T3坦克碎片</v>
      </c>
      <c r="R273" s="3">
        <f t="shared" si="144"/>
        <v>2151</v>
      </c>
      <c r="S273" s="11">
        <f t="shared" si="145"/>
        <v>0.214</v>
      </c>
      <c r="T273" s="3" t="str">
        <f>VLOOKUP(Q273,道具信息!$Q$3:$S$20,2,FALSE)</f>
        <v>CHEST_ITEM_TYPE_T3_SHARD</v>
      </c>
      <c r="U273" s="3" t="str">
        <f>IF(COUNTIF(U$262:U272,T273)=0,T273,"")</f>
        <v/>
      </c>
      <c r="V273" s="3" t="str">
        <f t="shared" si="154"/>
        <v>CHEST_ITEM_TYPE_T3_TANK,CHEST_ITEM_TYPE_T2_SHARD,CHEST_ITEM_TYPE_T3_SHARD</v>
      </c>
      <c r="W273" s="13" t="str">
        <f t="shared" si="155"/>
        <v/>
      </c>
      <c r="X273" s="3" t="str">
        <f t="shared" si="156"/>
        <v/>
      </c>
      <c r="Y273" s="3" t="str">
        <f t="shared" si="157"/>
        <v>2.1%,31.3%,21.4%</v>
      </c>
    </row>
    <row r="274" spans="2:25" x14ac:dyDescent="0.3">
      <c r="B274" s="2">
        <f>数据源!AU306</f>
        <v>7</v>
      </c>
      <c r="C274" s="2" t="str">
        <f>数据源!AV306</f>
        <v>十字军</v>
      </c>
      <c r="D274" s="2" t="str">
        <f>数据源!AW306</f>
        <v>坦克碎片</v>
      </c>
      <c r="E274" s="2">
        <f>数据源!AX306</f>
        <v>58.666666666666657</v>
      </c>
      <c r="F274" s="2">
        <f>数据源!AY306</f>
        <v>2</v>
      </c>
      <c r="G274" s="2">
        <f>数据源!AZ306</f>
        <v>3.6999999999999998E-2</v>
      </c>
      <c r="H274" s="2">
        <f>数据源!BA306</f>
        <v>3.074573863636364E-2</v>
      </c>
      <c r="I274" s="2">
        <f>数据源!BB306</f>
        <v>307</v>
      </c>
      <c r="J274" s="3">
        <f t="shared" si="146"/>
        <v>1</v>
      </c>
      <c r="K274" s="3">
        <f t="shared" si="147"/>
        <v>3</v>
      </c>
      <c r="L274" s="3" t="str">
        <f t="shared" si="148"/>
        <v>碎片</v>
      </c>
      <c r="M274" s="3">
        <f t="shared" ca="1" si="143"/>
        <v>51321</v>
      </c>
      <c r="N274" s="3" t="str">
        <f t="shared" ca="1" si="149"/>
        <v>11311,12311,13311,51211,52211,53211,51221,52221,53221,51311,52311,53311,51321</v>
      </c>
      <c r="O274" s="3" t="str">
        <f t="shared" si="152"/>
        <v>70,70,70,625,625,625,424,424,424,410,410,410,307</v>
      </c>
      <c r="P274" s="1" t="str">
        <f t="shared" si="153"/>
        <v>(1,1),(1,1),(1,1),(3,7),(3,7),(3,7),(2,3),(2,3),(2,3),(1,3),(1,3),(1,3),(1,3)</v>
      </c>
      <c r="Q274" s="3" t="str">
        <f>IF(D274="坦克碎片",VLOOKUP(C274,道具信息!$N$2:$O$291,2,FALSE)&amp;"碎片",VLOOKUP(C274,道具信息!$N$2:$O$291,2,FALSE))</f>
        <v>T3坦克碎片</v>
      </c>
      <c r="R274" s="3">
        <f t="shared" si="144"/>
        <v>2151</v>
      </c>
      <c r="S274" s="11">
        <f t="shared" si="145"/>
        <v>0.214</v>
      </c>
      <c r="T274" s="3" t="str">
        <f>VLOOKUP(Q274,道具信息!$Q$3:$S$20,2,FALSE)</f>
        <v>CHEST_ITEM_TYPE_T3_SHARD</v>
      </c>
      <c r="U274" s="3" t="str">
        <f>IF(COUNTIF(U$262:U273,T274)=0,T274,"")</f>
        <v/>
      </c>
      <c r="V274" s="3" t="str">
        <f t="shared" si="154"/>
        <v>CHEST_ITEM_TYPE_T3_TANK,CHEST_ITEM_TYPE_T2_SHARD,CHEST_ITEM_TYPE_T3_SHARD</v>
      </c>
      <c r="W274" s="13" t="str">
        <f t="shared" si="155"/>
        <v/>
      </c>
      <c r="X274" s="3" t="str">
        <f t="shared" si="156"/>
        <v/>
      </c>
      <c r="Y274" s="3" t="str">
        <f t="shared" si="157"/>
        <v>2.1%,31.3%,21.4%</v>
      </c>
    </row>
    <row r="275" spans="2:25" x14ac:dyDescent="0.3">
      <c r="B275" s="2">
        <f>数据源!AU307</f>
        <v>7</v>
      </c>
      <c r="C275" s="2" t="str">
        <f>数据源!AV307</f>
        <v>谢尔曼</v>
      </c>
      <c r="D275" s="2" t="str">
        <f>数据源!AW307</f>
        <v>坦克碎片</v>
      </c>
      <c r="E275" s="2">
        <f>数据源!AX307</f>
        <v>58.666666666666657</v>
      </c>
      <c r="F275" s="2">
        <f>数据源!AY307</f>
        <v>2</v>
      </c>
      <c r="G275" s="2">
        <f>数据源!AZ307</f>
        <v>3.6999999999999998E-2</v>
      </c>
      <c r="H275" s="2">
        <f>数据源!BA307</f>
        <v>3.074573863636364E-2</v>
      </c>
      <c r="I275" s="2">
        <f>数据源!BB307</f>
        <v>307</v>
      </c>
      <c r="J275" s="3">
        <f t="shared" si="146"/>
        <v>1</v>
      </c>
      <c r="K275" s="3">
        <f t="shared" si="147"/>
        <v>3</v>
      </c>
      <c r="L275" s="3" t="str">
        <f t="shared" si="148"/>
        <v>碎片</v>
      </c>
      <c r="M275" s="3">
        <f t="shared" ca="1" si="143"/>
        <v>52321</v>
      </c>
      <c r="N275" s="3" t="str">
        <f t="shared" ca="1" si="149"/>
        <v>11311,12311,13311,51211,52211,53211,51221,52221,53221,51311,52311,53311,51321,52321</v>
      </c>
      <c r="O275" s="3" t="str">
        <f t="shared" si="152"/>
        <v>70,70,70,625,625,625,424,424,424,410,410,410,307,307</v>
      </c>
      <c r="P275" s="1" t="str">
        <f t="shared" si="153"/>
        <v>(1,1),(1,1),(1,1),(3,7),(3,7),(3,7),(2,3),(2,3),(2,3),(1,3),(1,3),(1,3),(1,3),(1,3)</v>
      </c>
      <c r="Q275" s="3" t="str">
        <f>IF(D275="坦克碎片",VLOOKUP(C275,道具信息!$N$2:$O$291,2,FALSE)&amp;"碎片",VLOOKUP(C275,道具信息!$N$2:$O$291,2,FALSE))</f>
        <v>T3坦克碎片</v>
      </c>
      <c r="R275" s="3">
        <f t="shared" si="144"/>
        <v>2151</v>
      </c>
      <c r="S275" s="11">
        <f t="shared" si="145"/>
        <v>0.214</v>
      </c>
      <c r="T275" s="3" t="str">
        <f>VLOOKUP(Q275,道具信息!$Q$3:$S$20,2,FALSE)</f>
        <v>CHEST_ITEM_TYPE_T3_SHARD</v>
      </c>
      <c r="U275" s="3" t="str">
        <f>IF(COUNTIF(U$262:U274,T275)=0,T275,"")</f>
        <v/>
      </c>
      <c r="V275" s="3" t="str">
        <f t="shared" si="154"/>
        <v>CHEST_ITEM_TYPE_T3_TANK,CHEST_ITEM_TYPE_T2_SHARD,CHEST_ITEM_TYPE_T3_SHARD</v>
      </c>
      <c r="W275" s="13" t="str">
        <f t="shared" si="155"/>
        <v/>
      </c>
      <c r="X275" s="3" t="str">
        <f t="shared" si="156"/>
        <v/>
      </c>
      <c r="Y275" s="3" t="str">
        <f t="shared" si="157"/>
        <v>2.1%,31.3%,21.4%</v>
      </c>
    </row>
    <row r="276" spans="2:25" x14ac:dyDescent="0.3">
      <c r="B276" s="2">
        <f>数据源!AU308</f>
        <v>7</v>
      </c>
      <c r="C276" s="2" t="str">
        <f>数据源!AV308</f>
        <v>虎式</v>
      </c>
      <c r="D276" s="2" t="str">
        <f>数据源!AW308</f>
        <v>坦克碎片</v>
      </c>
      <c r="E276" s="2">
        <f>数据源!AX308</f>
        <v>58.666666666666657</v>
      </c>
      <c r="F276" s="2">
        <f>数据源!AY308</f>
        <v>2</v>
      </c>
      <c r="G276" s="2">
        <f>数据源!AZ308</f>
        <v>3.6999999999999998E-2</v>
      </c>
      <c r="H276" s="2">
        <f>数据源!BA308</f>
        <v>3.074573863636364E-2</v>
      </c>
      <c r="I276" s="2">
        <f>数据源!BB308</f>
        <v>307</v>
      </c>
      <c r="J276" s="3">
        <f t="shared" si="146"/>
        <v>1</v>
      </c>
      <c r="K276" s="3">
        <f t="shared" si="147"/>
        <v>3</v>
      </c>
      <c r="L276" s="3" t="str">
        <f t="shared" si="148"/>
        <v>碎片</v>
      </c>
      <c r="M276" s="3">
        <f t="shared" ca="1" si="143"/>
        <v>53321</v>
      </c>
      <c r="N276" s="3" t="str">
        <f t="shared" ca="1" si="149"/>
        <v>11311,12311,13311,51211,52211,53211,51221,52221,53221,51311,52311,53311,51321,52321,53321</v>
      </c>
      <c r="O276" s="3" t="str">
        <f t="shared" si="152"/>
        <v>70,70,70,625,625,625,424,424,424,410,410,410,307,307,307</v>
      </c>
      <c r="P276" s="1" t="str">
        <f t="shared" si="153"/>
        <v>(1,1),(1,1),(1,1),(3,7),(3,7),(3,7),(2,3),(2,3),(2,3),(1,3),(1,3),(1,3),(1,3),(1,3),(1,3)</v>
      </c>
      <c r="Q276" s="3" t="str">
        <f>IF(D276="坦克碎片",VLOOKUP(C276,道具信息!$N$2:$O$291,2,FALSE)&amp;"碎片",VLOOKUP(C276,道具信息!$N$2:$O$291,2,FALSE))</f>
        <v>T3坦克碎片</v>
      </c>
      <c r="R276" s="3">
        <f t="shared" si="144"/>
        <v>2151</v>
      </c>
      <c r="S276" s="11">
        <f t="shared" si="145"/>
        <v>0.214</v>
      </c>
      <c r="T276" s="3" t="str">
        <f>VLOOKUP(Q276,道具信息!$Q$3:$S$20,2,FALSE)</f>
        <v>CHEST_ITEM_TYPE_T3_SHARD</v>
      </c>
      <c r="U276" s="3" t="str">
        <f>IF(COUNTIF(U$262:U275,T276)=0,T276,"")</f>
        <v/>
      </c>
      <c r="V276" s="3" t="str">
        <f t="shared" si="154"/>
        <v>CHEST_ITEM_TYPE_T3_TANK,CHEST_ITEM_TYPE_T2_SHARD,CHEST_ITEM_TYPE_T3_SHARD</v>
      </c>
      <c r="W276" s="13" t="str">
        <f t="shared" si="155"/>
        <v/>
      </c>
      <c r="X276" s="3" t="str">
        <f t="shared" si="156"/>
        <v/>
      </c>
      <c r="Y276" s="3" t="str">
        <f t="shared" si="157"/>
        <v>2.1%,31.3%,21.4%</v>
      </c>
    </row>
    <row r="277" spans="2:25" x14ac:dyDescent="0.3">
      <c r="B277" s="2">
        <f>数据源!AU309</f>
        <v>7</v>
      </c>
      <c r="C277" s="2" t="str">
        <f>数据源!AV309</f>
        <v>T1LP1</v>
      </c>
      <c r="D277" s="2" t="str">
        <f>数据源!AW309</f>
        <v>部件</v>
      </c>
      <c r="E277" s="2">
        <f>数据源!AX309</f>
        <v>21</v>
      </c>
      <c r="F277" s="2">
        <f>数据源!AY309</f>
        <v>1.5</v>
      </c>
      <c r="G277" s="2">
        <f>数据源!AZ309</f>
        <v>6.3E-3</v>
      </c>
      <c r="H277" s="2">
        <f>数据源!BA309</f>
        <v>1.95E-2</v>
      </c>
      <c r="I277" s="2">
        <f>数据源!BB309</f>
        <v>195</v>
      </c>
      <c r="J277" s="3">
        <f t="shared" si="146"/>
        <v>1</v>
      </c>
      <c r="K277" s="3">
        <f t="shared" si="147"/>
        <v>2</v>
      </c>
      <c r="L277" s="3" t="str">
        <f t="shared" si="148"/>
        <v>部件</v>
      </c>
      <c r="M277" s="3">
        <f t="shared" ca="1" si="143"/>
        <v>91001</v>
      </c>
      <c r="N277" s="3" t="str">
        <f t="shared" ca="1" si="149"/>
        <v>11311,12311,13311,51211,52211,53211,51221,52221,53221,51311,52311,53311,51321,52321,53321,91001</v>
      </c>
      <c r="O277" s="3" t="str">
        <f t="shared" si="152"/>
        <v>70,70,70,625,625,625,424,424,424,410,410,410,307,307,307,195</v>
      </c>
      <c r="P277" s="1" t="str">
        <f t="shared" si="153"/>
        <v>(1,1),(1,1),(1,1),(3,7),(3,7),(3,7),(2,3),(2,3),(2,3),(1,3),(1,3),(1,3),(1,3),(1,3),(1,3),(1,2)</v>
      </c>
      <c r="Q277" s="3" t="str">
        <f>IF(D277="坦克碎片",VLOOKUP(C277,道具信息!$N$2:$O$291,2,FALSE)&amp;"碎片",VLOOKUP(C277,道具信息!$N$2:$O$291,2,FALSE))</f>
        <v>T1部件</v>
      </c>
      <c r="R277" s="3">
        <f t="shared" si="144"/>
        <v>3510</v>
      </c>
      <c r="S277" s="11">
        <f t="shared" si="145"/>
        <v>0.34899999999999998</v>
      </c>
      <c r="T277" s="3" t="str">
        <f>VLOOKUP(Q277,道具信息!$Q$3:$S$20,2,FALSE)</f>
        <v>CHEST_ITEM_TYPE_T1_PART</v>
      </c>
      <c r="U277" s="3" t="str">
        <f>IF(COUNTIF(U$262:U276,T277)=0,T277,"")</f>
        <v>CHEST_ITEM_TYPE_T1_PART</v>
      </c>
      <c r="V277" s="3" t="str">
        <f t="shared" si="154"/>
        <v>CHEST_ITEM_TYPE_T3_TANK,CHEST_ITEM_TYPE_T2_SHARD,CHEST_ITEM_TYPE_T3_SHARD,CHEST_ITEM_TYPE_T1_PART</v>
      </c>
      <c r="W277" s="13">
        <f t="shared" si="155"/>
        <v>0.34899999999999998</v>
      </c>
      <c r="X277" s="3" t="str">
        <f t="shared" si="156"/>
        <v>34.9%</v>
      </c>
      <c r="Y277" s="3" t="str">
        <f t="shared" si="157"/>
        <v>2.1%,31.3%,21.4%,34.9%</v>
      </c>
    </row>
    <row r="278" spans="2:25" x14ac:dyDescent="0.3">
      <c r="B278" s="2">
        <f>数据源!AU310</f>
        <v>7</v>
      </c>
      <c r="C278" s="2" t="str">
        <f>数据源!AV310</f>
        <v>T1LP3</v>
      </c>
      <c r="D278" s="2" t="str">
        <f>数据源!AW310</f>
        <v>部件</v>
      </c>
      <c r="E278" s="2">
        <f>数据源!AX310</f>
        <v>21</v>
      </c>
      <c r="F278" s="2">
        <f>数据源!AY310</f>
        <v>1.5</v>
      </c>
      <c r="G278" s="2">
        <f>数据源!AZ310</f>
        <v>6.3E-3</v>
      </c>
      <c r="H278" s="2">
        <f>数据源!BA310</f>
        <v>1.95E-2</v>
      </c>
      <c r="I278" s="2">
        <f>数据源!BB310</f>
        <v>195</v>
      </c>
      <c r="J278" s="3">
        <f t="shared" si="146"/>
        <v>1</v>
      </c>
      <c r="K278" s="3">
        <f t="shared" si="147"/>
        <v>2</v>
      </c>
      <c r="L278" s="3" t="str">
        <f t="shared" si="148"/>
        <v>部件</v>
      </c>
      <c r="M278" s="3">
        <f t="shared" ca="1" si="143"/>
        <v>91003</v>
      </c>
      <c r="N278" s="3" t="str">
        <f t="shared" ca="1" si="149"/>
        <v>11311,12311,13311,51211,52211,53211,51221,52221,53221,51311,52311,53311,51321,52321,53321,91001,91003</v>
      </c>
      <c r="O278" s="3" t="str">
        <f t="shared" si="152"/>
        <v>70,70,70,625,625,625,424,424,424,410,410,410,307,307,307,195,195</v>
      </c>
      <c r="P278" s="1" t="str">
        <f t="shared" si="153"/>
        <v>(1,1),(1,1),(1,1),(3,7),(3,7),(3,7),(2,3),(2,3),(2,3),(1,3),(1,3),(1,3),(1,3),(1,3),(1,3),(1,2),(1,2)</v>
      </c>
      <c r="Q278" s="3" t="str">
        <f>IF(D278="坦克碎片",VLOOKUP(C278,道具信息!$N$2:$O$291,2,FALSE)&amp;"碎片",VLOOKUP(C278,道具信息!$N$2:$O$291,2,FALSE))</f>
        <v>T1部件</v>
      </c>
      <c r="R278" s="3">
        <f t="shared" si="144"/>
        <v>3510</v>
      </c>
      <c r="S278" s="11">
        <f t="shared" si="145"/>
        <v>0.34899999999999998</v>
      </c>
      <c r="T278" s="3" t="str">
        <f>VLOOKUP(Q278,道具信息!$Q$3:$S$20,2,FALSE)</f>
        <v>CHEST_ITEM_TYPE_T1_PART</v>
      </c>
      <c r="U278" s="3" t="str">
        <f>IF(COUNTIF(U$262:U277,T278)=0,T278,"")</f>
        <v/>
      </c>
      <c r="V278" s="3" t="str">
        <f t="shared" si="154"/>
        <v>CHEST_ITEM_TYPE_T3_TANK,CHEST_ITEM_TYPE_T2_SHARD,CHEST_ITEM_TYPE_T3_SHARD,CHEST_ITEM_TYPE_T1_PART</v>
      </c>
      <c r="W278" s="13" t="str">
        <f t="shared" si="155"/>
        <v/>
      </c>
      <c r="X278" s="3" t="str">
        <f t="shared" si="156"/>
        <v/>
      </c>
      <c r="Y278" s="3" t="str">
        <f t="shared" si="157"/>
        <v>2.1%,31.3%,21.4%,34.9%</v>
      </c>
    </row>
    <row r="279" spans="2:25" x14ac:dyDescent="0.3">
      <c r="B279" s="2">
        <f>数据源!AU311</f>
        <v>7</v>
      </c>
      <c r="C279" s="2" t="str">
        <f>数据源!AV311</f>
        <v>T1LP5</v>
      </c>
      <c r="D279" s="2" t="str">
        <f>数据源!AW311</f>
        <v>部件</v>
      </c>
      <c r="E279" s="2">
        <f>数据源!AX311</f>
        <v>21</v>
      </c>
      <c r="F279" s="2">
        <f>数据源!AY311</f>
        <v>1.5</v>
      </c>
      <c r="G279" s="2">
        <f>数据源!AZ311</f>
        <v>6.3E-3</v>
      </c>
      <c r="H279" s="2">
        <f>数据源!BA311</f>
        <v>1.95E-2</v>
      </c>
      <c r="I279" s="2">
        <f>数据源!BB311</f>
        <v>195</v>
      </c>
      <c r="J279" s="3">
        <f t="shared" si="146"/>
        <v>1</v>
      </c>
      <c r="K279" s="3">
        <f t="shared" si="147"/>
        <v>2</v>
      </c>
      <c r="L279" s="3" t="str">
        <f t="shared" si="148"/>
        <v>部件</v>
      </c>
      <c r="M279" s="3">
        <f t="shared" ca="1" si="143"/>
        <v>91005</v>
      </c>
      <c r="N279" s="3" t="str">
        <f t="shared" ca="1" si="149"/>
        <v>11311,12311,13311,51211,52211,53211,51221,52221,53221,51311,52311,53311,51321,52321,53321,91001,91003,91005</v>
      </c>
      <c r="O279" s="3" t="str">
        <f t="shared" si="152"/>
        <v>70,70,70,625,625,625,424,424,424,410,410,410,307,307,307,195,195,195</v>
      </c>
      <c r="P279" s="1" t="str">
        <f t="shared" si="153"/>
        <v>(1,1),(1,1),(1,1),(3,7),(3,7),(3,7),(2,3),(2,3),(2,3),(1,3),(1,3),(1,3),(1,3),(1,3),(1,3),(1,2),(1,2),(1,2)</v>
      </c>
      <c r="Q279" s="3" t="str">
        <f>IF(D279="坦克碎片",VLOOKUP(C279,道具信息!$N$2:$O$291,2,FALSE)&amp;"碎片",VLOOKUP(C279,道具信息!$N$2:$O$291,2,FALSE))</f>
        <v>T1部件</v>
      </c>
      <c r="R279" s="3">
        <f t="shared" si="144"/>
        <v>3510</v>
      </c>
      <c r="S279" s="11">
        <f t="shared" si="145"/>
        <v>0.34899999999999998</v>
      </c>
      <c r="T279" s="3" t="str">
        <f>VLOOKUP(Q279,道具信息!$Q$3:$S$20,2,FALSE)</f>
        <v>CHEST_ITEM_TYPE_T1_PART</v>
      </c>
      <c r="U279" s="3" t="str">
        <f>IF(COUNTIF(U$262:U278,T279)=0,T279,"")</f>
        <v/>
      </c>
      <c r="V279" s="3" t="str">
        <f t="shared" si="154"/>
        <v>CHEST_ITEM_TYPE_T3_TANK,CHEST_ITEM_TYPE_T2_SHARD,CHEST_ITEM_TYPE_T3_SHARD,CHEST_ITEM_TYPE_T1_PART</v>
      </c>
      <c r="W279" s="13" t="str">
        <f t="shared" si="155"/>
        <v/>
      </c>
      <c r="X279" s="3" t="str">
        <f t="shared" si="156"/>
        <v/>
      </c>
      <c r="Y279" s="3" t="str">
        <f t="shared" si="157"/>
        <v>2.1%,31.3%,21.4%,34.9%</v>
      </c>
    </row>
    <row r="280" spans="2:25" x14ac:dyDescent="0.3">
      <c r="B280" s="2">
        <f>数据源!AU312</f>
        <v>7</v>
      </c>
      <c r="C280" s="2" t="str">
        <f>数据源!AV312</f>
        <v>T1MP1</v>
      </c>
      <c r="D280" s="2" t="str">
        <f>数据源!AW312</f>
        <v>部件</v>
      </c>
      <c r="E280" s="2">
        <f>数据源!AX312</f>
        <v>21</v>
      </c>
      <c r="F280" s="2">
        <f>数据源!AY312</f>
        <v>1.5</v>
      </c>
      <c r="G280" s="2">
        <f>数据源!AZ312</f>
        <v>6.3E-3</v>
      </c>
      <c r="H280" s="2">
        <f>数据源!BA312</f>
        <v>1.95E-2</v>
      </c>
      <c r="I280" s="2">
        <f>数据源!BB312</f>
        <v>195</v>
      </c>
      <c r="J280" s="3">
        <f t="shared" si="146"/>
        <v>1</v>
      </c>
      <c r="K280" s="3">
        <f t="shared" si="147"/>
        <v>2</v>
      </c>
      <c r="L280" s="3" t="str">
        <f t="shared" si="148"/>
        <v>部件</v>
      </c>
      <c r="M280" s="3">
        <f t="shared" ca="1" si="143"/>
        <v>91101</v>
      </c>
      <c r="N280" s="3" t="str">
        <f t="shared" ca="1" si="149"/>
        <v>11311,12311,13311,51211,52211,53211,51221,52221,53221,51311,52311,53311,51321,52321,53321,91001,91003,91005,91101</v>
      </c>
      <c r="O280" s="3" t="str">
        <f t="shared" si="152"/>
        <v>70,70,70,625,625,625,424,424,424,410,410,410,307,307,307,195,195,195,195</v>
      </c>
      <c r="P280" s="1" t="str">
        <f t="shared" si="153"/>
        <v>(1,1),(1,1),(1,1),(3,7),(3,7),(3,7),(2,3),(2,3),(2,3),(1,3),(1,3),(1,3),(1,3),(1,3),(1,3),(1,2),(1,2),(1,2),(1,2)</v>
      </c>
      <c r="Q280" s="3" t="str">
        <f>IF(D280="坦克碎片",VLOOKUP(C280,道具信息!$N$2:$O$291,2,FALSE)&amp;"碎片",VLOOKUP(C280,道具信息!$N$2:$O$291,2,FALSE))</f>
        <v>T1部件</v>
      </c>
      <c r="R280" s="3">
        <f t="shared" si="144"/>
        <v>3510</v>
      </c>
      <c r="S280" s="11">
        <f t="shared" si="145"/>
        <v>0.34899999999999998</v>
      </c>
      <c r="T280" s="3" t="str">
        <f>VLOOKUP(Q280,道具信息!$Q$3:$S$20,2,FALSE)</f>
        <v>CHEST_ITEM_TYPE_T1_PART</v>
      </c>
      <c r="U280" s="3" t="str">
        <f>IF(COUNTIF(U$262:U279,T280)=0,T280,"")</f>
        <v/>
      </c>
      <c r="V280" s="3" t="str">
        <f t="shared" si="154"/>
        <v>CHEST_ITEM_TYPE_T3_TANK,CHEST_ITEM_TYPE_T2_SHARD,CHEST_ITEM_TYPE_T3_SHARD,CHEST_ITEM_TYPE_T1_PART</v>
      </c>
      <c r="W280" s="13" t="str">
        <f t="shared" si="155"/>
        <v/>
      </c>
      <c r="X280" s="3" t="str">
        <f t="shared" si="156"/>
        <v/>
      </c>
      <c r="Y280" s="3" t="str">
        <f t="shared" si="157"/>
        <v>2.1%,31.3%,21.4%,34.9%</v>
      </c>
    </row>
    <row r="281" spans="2:25" x14ac:dyDescent="0.3">
      <c r="B281" s="2">
        <f>数据源!AU313</f>
        <v>7</v>
      </c>
      <c r="C281" s="2" t="str">
        <f>数据源!AV313</f>
        <v>T1MP3</v>
      </c>
      <c r="D281" s="2" t="str">
        <f>数据源!AW313</f>
        <v>部件</v>
      </c>
      <c r="E281" s="2">
        <f>数据源!AX313</f>
        <v>21</v>
      </c>
      <c r="F281" s="2">
        <f>数据源!AY313</f>
        <v>1.5</v>
      </c>
      <c r="G281" s="2">
        <f>数据源!AZ313</f>
        <v>6.3E-3</v>
      </c>
      <c r="H281" s="2">
        <f>数据源!BA313</f>
        <v>1.95E-2</v>
      </c>
      <c r="I281" s="2">
        <f>数据源!BB313</f>
        <v>195</v>
      </c>
      <c r="J281" s="3">
        <f t="shared" si="146"/>
        <v>1</v>
      </c>
      <c r="K281" s="3">
        <f t="shared" si="147"/>
        <v>2</v>
      </c>
      <c r="L281" s="3" t="str">
        <f t="shared" si="148"/>
        <v>部件</v>
      </c>
      <c r="M281" s="3">
        <f t="shared" ca="1" si="143"/>
        <v>91103</v>
      </c>
      <c r="N281" s="3" t="str">
        <f t="shared" ca="1" si="149"/>
        <v>11311,12311,13311,51211,52211,53211,51221,52221,53221,51311,52311,53311,51321,52321,53321,91001,91003,91005,91101,91103</v>
      </c>
      <c r="O281" s="3" t="str">
        <f t="shared" si="152"/>
        <v>70,70,70,625,625,625,424,424,424,410,410,410,307,307,307,195,195,195,195,195</v>
      </c>
      <c r="P281" s="1" t="str">
        <f t="shared" si="153"/>
        <v>(1,1),(1,1),(1,1),(3,7),(3,7),(3,7),(2,3),(2,3),(2,3),(1,3),(1,3),(1,3),(1,3),(1,3),(1,3),(1,2),(1,2),(1,2),(1,2),(1,2)</v>
      </c>
      <c r="Q281" s="3" t="str">
        <f>IF(D281="坦克碎片",VLOOKUP(C281,道具信息!$N$2:$O$291,2,FALSE)&amp;"碎片",VLOOKUP(C281,道具信息!$N$2:$O$291,2,FALSE))</f>
        <v>T1部件</v>
      </c>
      <c r="R281" s="3">
        <f t="shared" si="144"/>
        <v>3510</v>
      </c>
      <c r="S281" s="11">
        <f t="shared" si="145"/>
        <v>0.34899999999999998</v>
      </c>
      <c r="T281" s="3" t="str">
        <f>VLOOKUP(Q281,道具信息!$Q$3:$S$20,2,FALSE)</f>
        <v>CHEST_ITEM_TYPE_T1_PART</v>
      </c>
      <c r="U281" s="3" t="str">
        <f>IF(COUNTIF(U$262:U280,T281)=0,T281,"")</f>
        <v/>
      </c>
      <c r="V281" s="3" t="str">
        <f t="shared" si="154"/>
        <v>CHEST_ITEM_TYPE_T3_TANK,CHEST_ITEM_TYPE_T2_SHARD,CHEST_ITEM_TYPE_T3_SHARD,CHEST_ITEM_TYPE_T1_PART</v>
      </c>
      <c r="W281" s="13" t="str">
        <f t="shared" si="155"/>
        <v/>
      </c>
      <c r="X281" s="3" t="str">
        <f t="shared" si="156"/>
        <v/>
      </c>
      <c r="Y281" s="3" t="str">
        <f t="shared" si="157"/>
        <v>2.1%,31.3%,21.4%,34.9%</v>
      </c>
    </row>
    <row r="282" spans="2:25" x14ac:dyDescent="0.3">
      <c r="B282" s="2">
        <f>数据源!AU314</f>
        <v>7</v>
      </c>
      <c r="C282" s="2" t="str">
        <f>数据源!AV314</f>
        <v>T1MP5</v>
      </c>
      <c r="D282" s="2" t="str">
        <f>数据源!AW314</f>
        <v>部件</v>
      </c>
      <c r="E282" s="2">
        <f>数据源!AX314</f>
        <v>21</v>
      </c>
      <c r="F282" s="2">
        <f>数据源!AY314</f>
        <v>1.5</v>
      </c>
      <c r="G282" s="2">
        <f>数据源!AZ314</f>
        <v>6.3E-3</v>
      </c>
      <c r="H282" s="2">
        <f>数据源!BA314</f>
        <v>1.95E-2</v>
      </c>
      <c r="I282" s="2">
        <f>数据源!BB314</f>
        <v>195</v>
      </c>
      <c r="J282" s="3">
        <f t="shared" si="146"/>
        <v>1</v>
      </c>
      <c r="K282" s="3">
        <f t="shared" si="147"/>
        <v>2</v>
      </c>
      <c r="L282" s="3" t="str">
        <f t="shared" si="148"/>
        <v>部件</v>
      </c>
      <c r="M282" s="3">
        <f t="shared" ca="1" si="143"/>
        <v>91105</v>
      </c>
      <c r="N282" s="3" t="str">
        <f t="shared" ca="1" si="149"/>
        <v>11311,12311,13311,51211,52211,53211,51221,52221,53221,51311,52311,53311,51321,52321,53321,91001,91003,91005,91101,91103,91105</v>
      </c>
      <c r="O282" s="3" t="str">
        <f t="shared" si="152"/>
        <v>70,70,70,625,625,625,424,424,424,410,410,410,307,307,307,195,195,195,195,195,195</v>
      </c>
      <c r="P282" s="1" t="str">
        <f t="shared" si="153"/>
        <v>(1,1),(1,1),(1,1),(3,7),(3,7),(3,7),(2,3),(2,3),(2,3),(1,3),(1,3),(1,3),(1,3),(1,3),(1,3),(1,2),(1,2),(1,2),(1,2),(1,2),(1,2)</v>
      </c>
      <c r="Q282" s="3" t="str">
        <f>IF(D282="坦克碎片",VLOOKUP(C282,道具信息!$N$2:$O$291,2,FALSE)&amp;"碎片",VLOOKUP(C282,道具信息!$N$2:$O$291,2,FALSE))</f>
        <v>T1部件</v>
      </c>
      <c r="R282" s="3">
        <f t="shared" si="144"/>
        <v>3510</v>
      </c>
      <c r="S282" s="11">
        <f t="shared" si="145"/>
        <v>0.34899999999999998</v>
      </c>
      <c r="T282" s="3" t="str">
        <f>VLOOKUP(Q282,道具信息!$Q$3:$S$20,2,FALSE)</f>
        <v>CHEST_ITEM_TYPE_T1_PART</v>
      </c>
      <c r="U282" s="3" t="str">
        <f>IF(COUNTIF(U$262:U281,T282)=0,T282,"")</f>
        <v/>
      </c>
      <c r="V282" s="3" t="str">
        <f t="shared" ref="V282:V330" si="158">IF(U282&lt;&gt;"",V281&amp;","&amp;U282,V281)</f>
        <v>CHEST_ITEM_TYPE_T3_TANK,CHEST_ITEM_TYPE_T2_SHARD,CHEST_ITEM_TYPE_T3_SHARD,CHEST_ITEM_TYPE_T1_PART</v>
      </c>
      <c r="W282" s="13" t="str">
        <f t="shared" ref="W282:W330" si="159">IF(U282&lt;&gt;"",ROUND(S282*100%,3),"")</f>
        <v/>
      </c>
      <c r="X282" s="3" t="str">
        <f t="shared" ref="X282:X330" si="160">TEXT(W282,"0.0%")</f>
        <v/>
      </c>
      <c r="Y282" s="3" t="str">
        <f t="shared" ref="Y282:Y330" si="161">IF(X282&lt;&gt;"",Y281&amp;","&amp;X282,Y281)</f>
        <v>2.1%,31.3%,21.4%,34.9%</v>
      </c>
    </row>
    <row r="283" spans="2:25" x14ac:dyDescent="0.3">
      <c r="B283" s="2">
        <f>数据源!AU315</f>
        <v>7</v>
      </c>
      <c r="C283" s="2" t="str">
        <f>数据源!AV315</f>
        <v>T1HP1</v>
      </c>
      <c r="D283" s="2" t="str">
        <f>数据源!AW315</f>
        <v>部件</v>
      </c>
      <c r="E283" s="2">
        <f>数据源!AX315</f>
        <v>21</v>
      </c>
      <c r="F283" s="2">
        <f>数据源!AY315</f>
        <v>1.5</v>
      </c>
      <c r="G283" s="2">
        <f>数据源!AZ315</f>
        <v>6.3E-3</v>
      </c>
      <c r="H283" s="2">
        <f>数据源!BA315</f>
        <v>1.95E-2</v>
      </c>
      <c r="I283" s="2">
        <f>数据源!BB315</f>
        <v>195</v>
      </c>
      <c r="J283" s="3">
        <f t="shared" si="146"/>
        <v>1</v>
      </c>
      <c r="K283" s="3">
        <f t="shared" si="147"/>
        <v>2</v>
      </c>
      <c r="L283" s="3" t="str">
        <f t="shared" si="148"/>
        <v>部件</v>
      </c>
      <c r="M283" s="3">
        <f t="shared" ca="1" si="143"/>
        <v>91201</v>
      </c>
      <c r="N283" s="3" t="str">
        <f t="shared" ca="1" si="149"/>
        <v>11311,12311,13311,51211,52211,53211,51221,52221,53221,51311,52311,53311,51321,52321,53321,91001,91003,91005,91101,91103,91105,91201</v>
      </c>
      <c r="O283" s="3" t="str">
        <f t="shared" si="152"/>
        <v>70,70,70,625,625,625,424,424,424,410,410,410,307,307,307,195,195,195,195,195,195,195</v>
      </c>
      <c r="P283" s="1" t="str">
        <f t="shared" si="153"/>
        <v>(1,1),(1,1),(1,1),(3,7),(3,7),(3,7),(2,3),(2,3),(2,3),(1,3),(1,3),(1,3),(1,3),(1,3),(1,3),(1,2),(1,2),(1,2),(1,2),(1,2),(1,2),(1,2)</v>
      </c>
      <c r="Q283" s="3" t="str">
        <f>IF(D283="坦克碎片",VLOOKUP(C283,道具信息!$N$2:$O$291,2,FALSE)&amp;"碎片",VLOOKUP(C283,道具信息!$N$2:$O$291,2,FALSE))</f>
        <v>T1部件</v>
      </c>
      <c r="R283" s="3">
        <f t="shared" si="144"/>
        <v>3510</v>
      </c>
      <c r="S283" s="11">
        <f t="shared" si="145"/>
        <v>0.34899999999999998</v>
      </c>
      <c r="T283" s="3" t="str">
        <f>VLOOKUP(Q283,道具信息!$Q$3:$S$20,2,FALSE)</f>
        <v>CHEST_ITEM_TYPE_T1_PART</v>
      </c>
      <c r="U283" s="3" t="str">
        <f>IF(COUNTIF(U$262:U282,T283)=0,T283,"")</f>
        <v/>
      </c>
      <c r="V283" s="3" t="str">
        <f t="shared" si="158"/>
        <v>CHEST_ITEM_TYPE_T3_TANK,CHEST_ITEM_TYPE_T2_SHARD,CHEST_ITEM_TYPE_T3_SHARD,CHEST_ITEM_TYPE_T1_PART</v>
      </c>
      <c r="W283" s="13" t="str">
        <f t="shared" si="159"/>
        <v/>
      </c>
      <c r="X283" s="3" t="str">
        <f t="shared" si="160"/>
        <v/>
      </c>
      <c r="Y283" s="3" t="str">
        <f t="shared" si="161"/>
        <v>2.1%,31.3%,21.4%,34.9%</v>
      </c>
    </row>
    <row r="284" spans="2:25" x14ac:dyDescent="0.3">
      <c r="B284" s="2">
        <f>数据源!AU316</f>
        <v>7</v>
      </c>
      <c r="C284" s="2" t="str">
        <f>数据源!AV316</f>
        <v>T1HP3</v>
      </c>
      <c r="D284" s="2" t="str">
        <f>数据源!AW316</f>
        <v>部件</v>
      </c>
      <c r="E284" s="2">
        <f>数据源!AX316</f>
        <v>21</v>
      </c>
      <c r="F284" s="2">
        <f>数据源!AY316</f>
        <v>1.5</v>
      </c>
      <c r="G284" s="2">
        <f>数据源!AZ316</f>
        <v>6.3E-3</v>
      </c>
      <c r="H284" s="2">
        <f>数据源!BA316</f>
        <v>1.95E-2</v>
      </c>
      <c r="I284" s="2">
        <f>数据源!BB316</f>
        <v>195</v>
      </c>
      <c r="J284" s="3">
        <f t="shared" si="146"/>
        <v>1</v>
      </c>
      <c r="K284" s="3">
        <f t="shared" si="147"/>
        <v>2</v>
      </c>
      <c r="L284" s="3" t="str">
        <f t="shared" si="148"/>
        <v>部件</v>
      </c>
      <c r="M284" s="3">
        <f t="shared" ca="1" si="143"/>
        <v>91203</v>
      </c>
      <c r="N284" s="3" t="str">
        <f t="shared" ca="1" si="149"/>
        <v>11311,12311,13311,51211,52211,53211,51221,52221,53221,51311,52311,53311,51321,52321,53321,91001,91003,91005,91101,91103,91105,91201,91203</v>
      </c>
      <c r="O284" s="3" t="str">
        <f t="shared" si="152"/>
        <v>70,70,70,625,625,625,424,424,424,410,410,410,307,307,307,195,195,195,195,195,195,195,195</v>
      </c>
      <c r="P284" s="1" t="str">
        <f t="shared" si="153"/>
        <v>(1,1),(1,1),(1,1),(3,7),(3,7),(3,7),(2,3),(2,3),(2,3),(1,3),(1,3),(1,3),(1,3),(1,3),(1,3),(1,2),(1,2),(1,2),(1,2),(1,2),(1,2),(1,2),(1,2)</v>
      </c>
      <c r="Q284" s="3" t="str">
        <f>IF(D284="坦克碎片",VLOOKUP(C284,道具信息!$N$2:$O$291,2,FALSE)&amp;"碎片",VLOOKUP(C284,道具信息!$N$2:$O$291,2,FALSE))</f>
        <v>T1部件</v>
      </c>
      <c r="R284" s="3">
        <f t="shared" si="144"/>
        <v>3510</v>
      </c>
      <c r="S284" s="11">
        <f t="shared" si="145"/>
        <v>0.34899999999999998</v>
      </c>
      <c r="T284" s="3" t="str">
        <f>VLOOKUP(Q284,道具信息!$Q$3:$S$20,2,FALSE)</f>
        <v>CHEST_ITEM_TYPE_T1_PART</v>
      </c>
      <c r="U284" s="3" t="str">
        <f>IF(COUNTIF(U$262:U283,T284)=0,T284,"")</f>
        <v/>
      </c>
      <c r="V284" s="3" t="str">
        <f t="shared" si="158"/>
        <v>CHEST_ITEM_TYPE_T3_TANK,CHEST_ITEM_TYPE_T2_SHARD,CHEST_ITEM_TYPE_T3_SHARD,CHEST_ITEM_TYPE_T1_PART</v>
      </c>
      <c r="W284" s="13" t="str">
        <f t="shared" si="159"/>
        <v/>
      </c>
      <c r="X284" s="3" t="str">
        <f t="shared" si="160"/>
        <v/>
      </c>
      <c r="Y284" s="3" t="str">
        <f t="shared" si="161"/>
        <v>2.1%,31.3%,21.4%,34.9%</v>
      </c>
    </row>
    <row r="285" spans="2:25" x14ac:dyDescent="0.3">
      <c r="B285" s="2">
        <f>数据源!AU317</f>
        <v>7</v>
      </c>
      <c r="C285" s="2" t="str">
        <f>数据源!AV317</f>
        <v>T1HP5</v>
      </c>
      <c r="D285" s="2" t="str">
        <f>数据源!AW317</f>
        <v>部件</v>
      </c>
      <c r="E285" s="2">
        <f>数据源!AX317</f>
        <v>21</v>
      </c>
      <c r="F285" s="2">
        <f>数据源!AY317</f>
        <v>1.5</v>
      </c>
      <c r="G285" s="2">
        <f>数据源!AZ317</f>
        <v>6.3E-3</v>
      </c>
      <c r="H285" s="2">
        <f>数据源!BA317</f>
        <v>1.95E-2</v>
      </c>
      <c r="I285" s="2">
        <f>数据源!BB317</f>
        <v>195</v>
      </c>
      <c r="J285" s="3">
        <f t="shared" si="146"/>
        <v>1</v>
      </c>
      <c r="K285" s="3">
        <f t="shared" si="147"/>
        <v>2</v>
      </c>
      <c r="L285" s="3" t="str">
        <f t="shared" si="148"/>
        <v>部件</v>
      </c>
      <c r="M285" s="3">
        <f t="shared" ca="1" si="143"/>
        <v>91205</v>
      </c>
      <c r="N285" s="3" t="str">
        <f t="shared" ca="1" si="149"/>
        <v>11311,12311,13311,51211,52211,53211,51221,52221,53221,51311,52311,53311,51321,52321,53321,91001,91003,91005,91101,91103,91105,91201,91203,91205</v>
      </c>
      <c r="O285" s="3" t="str">
        <f t="shared" si="152"/>
        <v>70,70,70,625,625,625,424,424,424,410,410,410,307,307,307,195,195,195,195,195,195,195,195,195</v>
      </c>
      <c r="P285" s="1" t="str">
        <f t="shared" si="153"/>
        <v>(1,1),(1,1),(1,1),(3,7),(3,7),(3,7),(2,3),(2,3),(2,3),(1,3),(1,3),(1,3),(1,3),(1,3),(1,3),(1,2),(1,2),(1,2),(1,2),(1,2),(1,2),(1,2),(1,2),(1,2)</v>
      </c>
      <c r="Q285" s="3" t="str">
        <f>IF(D285="坦克碎片",VLOOKUP(C285,道具信息!$N$2:$O$291,2,FALSE)&amp;"碎片",VLOOKUP(C285,道具信息!$N$2:$O$291,2,FALSE))</f>
        <v>T1部件</v>
      </c>
      <c r="R285" s="3">
        <f t="shared" si="144"/>
        <v>3510</v>
      </c>
      <c r="S285" s="11">
        <f t="shared" si="145"/>
        <v>0.34899999999999998</v>
      </c>
      <c r="T285" s="3" t="str">
        <f>VLOOKUP(Q285,道具信息!$Q$3:$S$20,2,FALSE)</f>
        <v>CHEST_ITEM_TYPE_T1_PART</v>
      </c>
      <c r="U285" s="3" t="str">
        <f>IF(COUNTIF(U$262:U284,T285)=0,T285,"")</f>
        <v/>
      </c>
      <c r="V285" s="3" t="str">
        <f t="shared" si="158"/>
        <v>CHEST_ITEM_TYPE_T3_TANK,CHEST_ITEM_TYPE_T2_SHARD,CHEST_ITEM_TYPE_T3_SHARD,CHEST_ITEM_TYPE_T1_PART</v>
      </c>
      <c r="W285" s="13" t="str">
        <f t="shared" si="159"/>
        <v/>
      </c>
      <c r="X285" s="3" t="str">
        <f t="shared" si="160"/>
        <v/>
      </c>
      <c r="Y285" s="3" t="str">
        <f t="shared" si="161"/>
        <v>2.1%,31.3%,21.4%,34.9%</v>
      </c>
    </row>
    <row r="286" spans="2:25" x14ac:dyDescent="0.3">
      <c r="B286" s="2">
        <f>数据源!AU318</f>
        <v>7</v>
      </c>
      <c r="C286" s="2" t="str">
        <f>数据源!AV318</f>
        <v>T1LP2</v>
      </c>
      <c r="D286" s="2" t="str">
        <f>数据源!AW318</f>
        <v>部件</v>
      </c>
      <c r="E286" s="2">
        <f>数据源!AX318</f>
        <v>21</v>
      </c>
      <c r="F286" s="2">
        <f>数据源!AY318</f>
        <v>1.5</v>
      </c>
      <c r="G286" s="2">
        <f>数据源!AZ318</f>
        <v>6.3E-3</v>
      </c>
      <c r="H286" s="2">
        <f>数据源!BA318</f>
        <v>1.95E-2</v>
      </c>
      <c r="I286" s="2">
        <f>数据源!BB318</f>
        <v>195</v>
      </c>
      <c r="J286" s="3">
        <f t="shared" si="146"/>
        <v>1</v>
      </c>
      <c r="K286" s="3">
        <f t="shared" si="147"/>
        <v>2</v>
      </c>
      <c r="L286" s="3" t="str">
        <f t="shared" si="148"/>
        <v>部件</v>
      </c>
      <c r="M286" s="3">
        <f t="shared" ca="1" si="143"/>
        <v>91002</v>
      </c>
      <c r="N286" s="3" t="str">
        <f t="shared" ca="1" si="149"/>
        <v>11311,12311,13311,51211,52211,53211,51221,52221,53221,51311,52311,53311,51321,52321,53321,91001,91003,91005,91101,91103,91105,91201,91203,91205,91002</v>
      </c>
      <c r="O286" s="3" t="str">
        <f t="shared" si="152"/>
        <v>70,70,70,625,625,625,424,424,424,410,410,410,307,307,307,195,195,195,195,195,195,195,195,195,195</v>
      </c>
      <c r="P286" s="1" t="str">
        <f t="shared" si="153"/>
        <v>(1,1),(1,1),(1,1),(3,7),(3,7),(3,7),(2,3),(2,3),(2,3),(1,3),(1,3),(1,3),(1,3),(1,3),(1,3),(1,2),(1,2),(1,2),(1,2),(1,2),(1,2),(1,2),(1,2),(1,2),(1,2)</v>
      </c>
      <c r="Q286" s="3" t="str">
        <f>IF(D286="坦克碎片",VLOOKUP(C286,道具信息!$N$2:$O$291,2,FALSE)&amp;"碎片",VLOOKUP(C286,道具信息!$N$2:$O$291,2,FALSE))</f>
        <v>T1部件</v>
      </c>
      <c r="R286" s="3">
        <f t="shared" si="144"/>
        <v>3510</v>
      </c>
      <c r="S286" s="11">
        <f t="shared" si="145"/>
        <v>0.34899999999999998</v>
      </c>
      <c r="T286" s="3" t="str">
        <f>VLOOKUP(Q286,道具信息!$Q$3:$S$20,2,FALSE)</f>
        <v>CHEST_ITEM_TYPE_T1_PART</v>
      </c>
      <c r="U286" s="3" t="str">
        <f>IF(COUNTIF(U$262:U285,T286)=0,T286,"")</f>
        <v/>
      </c>
      <c r="V286" s="3" t="str">
        <f t="shared" si="158"/>
        <v>CHEST_ITEM_TYPE_T3_TANK,CHEST_ITEM_TYPE_T2_SHARD,CHEST_ITEM_TYPE_T3_SHARD,CHEST_ITEM_TYPE_T1_PART</v>
      </c>
      <c r="W286" s="13" t="str">
        <f t="shared" si="159"/>
        <v/>
      </c>
      <c r="X286" s="3" t="str">
        <f t="shared" si="160"/>
        <v/>
      </c>
      <c r="Y286" s="3" t="str">
        <f t="shared" si="161"/>
        <v>2.1%,31.3%,21.4%,34.9%</v>
      </c>
    </row>
    <row r="287" spans="2:25" x14ac:dyDescent="0.3">
      <c r="B287" s="2">
        <f>数据源!AU319</f>
        <v>7</v>
      </c>
      <c r="C287" s="2" t="str">
        <f>数据源!AV319</f>
        <v>T1LP4</v>
      </c>
      <c r="D287" s="2" t="str">
        <f>数据源!AW319</f>
        <v>部件</v>
      </c>
      <c r="E287" s="2">
        <f>数据源!AX319</f>
        <v>21</v>
      </c>
      <c r="F287" s="2">
        <f>数据源!AY319</f>
        <v>1.5</v>
      </c>
      <c r="G287" s="2">
        <f>数据源!AZ319</f>
        <v>6.3E-3</v>
      </c>
      <c r="H287" s="2">
        <f>数据源!BA319</f>
        <v>1.95E-2</v>
      </c>
      <c r="I287" s="2">
        <f>数据源!BB319</f>
        <v>195</v>
      </c>
      <c r="J287" s="3">
        <f t="shared" si="146"/>
        <v>1</v>
      </c>
      <c r="K287" s="3">
        <f t="shared" si="147"/>
        <v>2</v>
      </c>
      <c r="L287" s="3" t="str">
        <f t="shared" si="148"/>
        <v>部件</v>
      </c>
      <c r="M287" s="3">
        <f t="shared" ca="1" si="143"/>
        <v>91004</v>
      </c>
      <c r="N287" s="3" t="str">
        <f t="shared" ca="1" si="149"/>
        <v>11311,12311,13311,51211,52211,53211,51221,52221,53221,51311,52311,53311,51321,52321,53321,91001,91003,91005,91101,91103,91105,91201,91203,91205,91002,91004</v>
      </c>
      <c r="O287" s="3" t="str">
        <f t="shared" si="152"/>
        <v>70,70,70,625,625,625,424,424,424,410,410,410,307,307,307,195,195,195,195,195,195,195,195,195,195,195</v>
      </c>
      <c r="P287" s="1" t="str">
        <f t="shared" si="153"/>
        <v>(1,1),(1,1),(1,1),(3,7),(3,7),(3,7),(2,3),(2,3),(2,3),(1,3),(1,3),(1,3),(1,3),(1,3),(1,3),(1,2),(1,2),(1,2),(1,2),(1,2),(1,2),(1,2),(1,2),(1,2),(1,2),(1,2)</v>
      </c>
      <c r="Q287" s="3" t="str">
        <f>IF(D287="坦克碎片",VLOOKUP(C287,道具信息!$N$2:$O$291,2,FALSE)&amp;"碎片",VLOOKUP(C287,道具信息!$N$2:$O$291,2,FALSE))</f>
        <v>T1部件</v>
      </c>
      <c r="R287" s="3">
        <f t="shared" si="144"/>
        <v>3510</v>
      </c>
      <c r="S287" s="11">
        <f t="shared" si="145"/>
        <v>0.34899999999999998</v>
      </c>
      <c r="T287" s="3" t="str">
        <f>VLOOKUP(Q287,道具信息!$Q$3:$S$20,2,FALSE)</f>
        <v>CHEST_ITEM_TYPE_T1_PART</v>
      </c>
      <c r="U287" s="3" t="str">
        <f>IF(COUNTIF(U$262:U286,T287)=0,T287,"")</f>
        <v/>
      </c>
      <c r="V287" s="3" t="str">
        <f t="shared" si="158"/>
        <v>CHEST_ITEM_TYPE_T3_TANK,CHEST_ITEM_TYPE_T2_SHARD,CHEST_ITEM_TYPE_T3_SHARD,CHEST_ITEM_TYPE_T1_PART</v>
      </c>
      <c r="W287" s="13" t="str">
        <f t="shared" si="159"/>
        <v/>
      </c>
      <c r="X287" s="3" t="str">
        <f t="shared" si="160"/>
        <v/>
      </c>
      <c r="Y287" s="3" t="str">
        <f t="shared" si="161"/>
        <v>2.1%,31.3%,21.4%,34.9%</v>
      </c>
    </row>
    <row r="288" spans="2:25" x14ac:dyDescent="0.3">
      <c r="B288" s="2">
        <f>数据源!AU320</f>
        <v>7</v>
      </c>
      <c r="C288" s="2" t="str">
        <f>数据源!AV320</f>
        <v>T1LP6</v>
      </c>
      <c r="D288" s="2" t="str">
        <f>数据源!AW320</f>
        <v>部件</v>
      </c>
      <c r="E288" s="2">
        <f>数据源!AX320</f>
        <v>21</v>
      </c>
      <c r="F288" s="2">
        <f>数据源!AY320</f>
        <v>1.5</v>
      </c>
      <c r="G288" s="2">
        <f>数据源!AZ320</f>
        <v>6.3E-3</v>
      </c>
      <c r="H288" s="2">
        <f>数据源!BA320</f>
        <v>1.95E-2</v>
      </c>
      <c r="I288" s="2">
        <f>数据源!BB320</f>
        <v>195</v>
      </c>
      <c r="J288" s="3">
        <f t="shared" si="146"/>
        <v>1</v>
      </c>
      <c r="K288" s="3">
        <f t="shared" si="147"/>
        <v>2</v>
      </c>
      <c r="L288" s="3" t="str">
        <f t="shared" si="148"/>
        <v>部件</v>
      </c>
      <c r="M288" s="3">
        <f t="shared" ca="1" si="143"/>
        <v>91006</v>
      </c>
      <c r="N288" s="3" t="str">
        <f t="shared" ca="1" si="149"/>
        <v>11311,12311,13311,51211,52211,53211,51221,52221,53221,51311,52311,53311,51321,52321,53321,91001,91003,91005,91101,91103,91105,91201,91203,91205,91002,91004,91006</v>
      </c>
      <c r="O288" s="3" t="str">
        <f t="shared" si="152"/>
        <v>70,70,70,625,625,625,424,424,424,410,410,410,307,307,307,195,195,195,195,195,195,195,195,195,195,195,195</v>
      </c>
      <c r="P288" s="1" t="str">
        <f t="shared" si="153"/>
        <v>(1,1),(1,1),(1,1),(3,7),(3,7),(3,7),(2,3),(2,3),(2,3),(1,3),(1,3),(1,3),(1,3),(1,3),(1,3),(1,2),(1,2),(1,2),(1,2),(1,2),(1,2),(1,2),(1,2),(1,2),(1,2),(1,2),(1,2)</v>
      </c>
      <c r="Q288" s="3" t="str">
        <f>IF(D288="坦克碎片",VLOOKUP(C288,道具信息!$N$2:$O$291,2,FALSE)&amp;"碎片",VLOOKUP(C288,道具信息!$N$2:$O$291,2,FALSE))</f>
        <v>T1部件</v>
      </c>
      <c r="R288" s="3">
        <f t="shared" si="144"/>
        <v>3510</v>
      </c>
      <c r="S288" s="11">
        <f t="shared" si="145"/>
        <v>0.34899999999999998</v>
      </c>
      <c r="T288" s="3" t="str">
        <f>VLOOKUP(Q288,道具信息!$Q$3:$S$20,2,FALSE)</f>
        <v>CHEST_ITEM_TYPE_T1_PART</v>
      </c>
      <c r="U288" s="3" t="str">
        <f>IF(COUNTIF(U$262:U287,T288)=0,T288,"")</f>
        <v/>
      </c>
      <c r="V288" s="3" t="str">
        <f t="shared" si="158"/>
        <v>CHEST_ITEM_TYPE_T3_TANK,CHEST_ITEM_TYPE_T2_SHARD,CHEST_ITEM_TYPE_T3_SHARD,CHEST_ITEM_TYPE_T1_PART</v>
      </c>
      <c r="W288" s="13" t="str">
        <f t="shared" si="159"/>
        <v/>
      </c>
      <c r="X288" s="3" t="str">
        <f t="shared" si="160"/>
        <v/>
      </c>
      <c r="Y288" s="3" t="str">
        <f t="shared" si="161"/>
        <v>2.1%,31.3%,21.4%,34.9%</v>
      </c>
    </row>
    <row r="289" spans="2:25" x14ac:dyDescent="0.3">
      <c r="B289" s="2">
        <f>数据源!AU321</f>
        <v>7</v>
      </c>
      <c r="C289" s="2" t="str">
        <f>数据源!AV321</f>
        <v>T1MP2</v>
      </c>
      <c r="D289" s="2" t="str">
        <f>数据源!AW321</f>
        <v>部件</v>
      </c>
      <c r="E289" s="2">
        <f>数据源!AX321</f>
        <v>21</v>
      </c>
      <c r="F289" s="2">
        <f>数据源!AY321</f>
        <v>1.5</v>
      </c>
      <c r="G289" s="2">
        <f>数据源!AZ321</f>
        <v>6.3E-3</v>
      </c>
      <c r="H289" s="2">
        <f>数据源!BA321</f>
        <v>1.95E-2</v>
      </c>
      <c r="I289" s="2">
        <f>数据源!BB321</f>
        <v>195</v>
      </c>
      <c r="J289" s="3">
        <f t="shared" si="146"/>
        <v>1</v>
      </c>
      <c r="K289" s="3">
        <f t="shared" si="147"/>
        <v>2</v>
      </c>
      <c r="L289" s="3" t="str">
        <f t="shared" si="148"/>
        <v>部件</v>
      </c>
      <c r="M289" s="3">
        <f t="shared" ca="1" si="143"/>
        <v>91102</v>
      </c>
      <c r="N289" s="3" t="str">
        <f t="shared" ca="1" si="149"/>
        <v>11311,12311,13311,51211,52211,53211,51221,52221,53221,51311,52311,53311,51321,52321,53321,91001,91003,91005,91101,91103,91105,91201,91203,91205,91002,91004,91006,91102</v>
      </c>
      <c r="O289" s="3" t="str">
        <f t="shared" si="152"/>
        <v>70,70,70,625,625,625,424,424,424,410,410,410,307,307,307,195,195,195,195,195,195,195,195,195,195,195,195,195</v>
      </c>
      <c r="P289" s="1" t="str">
        <f t="shared" si="153"/>
        <v>(1,1),(1,1),(1,1),(3,7),(3,7),(3,7),(2,3),(2,3),(2,3),(1,3),(1,3),(1,3),(1,3),(1,3),(1,3),(1,2),(1,2),(1,2),(1,2),(1,2),(1,2),(1,2),(1,2),(1,2),(1,2),(1,2),(1,2),(1,2)</v>
      </c>
      <c r="Q289" s="3" t="str">
        <f>IF(D289="坦克碎片",VLOOKUP(C289,道具信息!$N$2:$O$291,2,FALSE)&amp;"碎片",VLOOKUP(C289,道具信息!$N$2:$O$291,2,FALSE))</f>
        <v>T1部件</v>
      </c>
      <c r="R289" s="3">
        <f t="shared" si="144"/>
        <v>3510</v>
      </c>
      <c r="S289" s="11">
        <f t="shared" si="145"/>
        <v>0.34899999999999998</v>
      </c>
      <c r="T289" s="3" t="str">
        <f>VLOOKUP(Q289,道具信息!$Q$3:$S$20,2,FALSE)</f>
        <v>CHEST_ITEM_TYPE_T1_PART</v>
      </c>
      <c r="U289" s="3" t="str">
        <f>IF(COUNTIF(U$262:U288,T289)=0,T289,"")</f>
        <v/>
      </c>
      <c r="V289" s="3" t="str">
        <f t="shared" si="158"/>
        <v>CHEST_ITEM_TYPE_T3_TANK,CHEST_ITEM_TYPE_T2_SHARD,CHEST_ITEM_TYPE_T3_SHARD,CHEST_ITEM_TYPE_T1_PART</v>
      </c>
      <c r="W289" s="13" t="str">
        <f t="shared" si="159"/>
        <v/>
      </c>
      <c r="X289" s="3" t="str">
        <f t="shared" si="160"/>
        <v/>
      </c>
      <c r="Y289" s="3" t="str">
        <f t="shared" si="161"/>
        <v>2.1%,31.3%,21.4%,34.9%</v>
      </c>
    </row>
    <row r="290" spans="2:25" x14ac:dyDescent="0.3">
      <c r="B290" s="2">
        <f>数据源!AU322</f>
        <v>7</v>
      </c>
      <c r="C290" s="2" t="str">
        <f>数据源!AV322</f>
        <v>T1MP4</v>
      </c>
      <c r="D290" s="2" t="str">
        <f>数据源!AW322</f>
        <v>部件</v>
      </c>
      <c r="E290" s="2">
        <f>数据源!AX322</f>
        <v>21</v>
      </c>
      <c r="F290" s="2">
        <f>数据源!AY322</f>
        <v>1.5</v>
      </c>
      <c r="G290" s="2">
        <f>数据源!AZ322</f>
        <v>6.3E-3</v>
      </c>
      <c r="H290" s="2">
        <f>数据源!BA322</f>
        <v>1.95E-2</v>
      </c>
      <c r="I290" s="2">
        <f>数据源!BB322</f>
        <v>195</v>
      </c>
      <c r="J290" s="3">
        <f t="shared" si="146"/>
        <v>1</v>
      </c>
      <c r="K290" s="3">
        <f t="shared" si="147"/>
        <v>2</v>
      </c>
      <c r="L290" s="3" t="str">
        <f t="shared" si="148"/>
        <v>部件</v>
      </c>
      <c r="M290" s="3">
        <f t="shared" ca="1" si="143"/>
        <v>91104</v>
      </c>
      <c r="N290" s="3" t="str">
        <f t="shared" ca="1" si="149"/>
        <v>11311,12311,13311,51211,52211,53211,51221,52221,53221,51311,52311,53311,51321,52321,53321,91001,91003,91005,91101,91103,91105,91201,91203,91205,91002,91004,91006,91102,91104</v>
      </c>
      <c r="O290" s="3" t="str">
        <f t="shared" si="152"/>
        <v>70,70,70,625,625,625,424,424,424,410,410,410,307,307,307,195,195,195,195,195,195,195,195,195,195,195,195,195,195</v>
      </c>
      <c r="P290" s="1" t="str">
        <f t="shared" si="153"/>
        <v>(1,1),(1,1),(1,1),(3,7),(3,7),(3,7),(2,3),(2,3),(2,3),(1,3),(1,3),(1,3),(1,3),(1,3),(1,3),(1,2),(1,2),(1,2),(1,2),(1,2),(1,2),(1,2),(1,2),(1,2),(1,2),(1,2),(1,2),(1,2),(1,2)</v>
      </c>
      <c r="Q290" s="3" t="str">
        <f>IF(D290="坦克碎片",VLOOKUP(C290,道具信息!$N$2:$O$291,2,FALSE)&amp;"碎片",VLOOKUP(C290,道具信息!$N$2:$O$291,2,FALSE))</f>
        <v>T1部件</v>
      </c>
      <c r="R290" s="3">
        <f t="shared" si="144"/>
        <v>3510</v>
      </c>
      <c r="S290" s="11">
        <f t="shared" si="145"/>
        <v>0.34899999999999998</v>
      </c>
      <c r="T290" s="3" t="str">
        <f>VLOOKUP(Q290,道具信息!$Q$3:$S$20,2,FALSE)</f>
        <v>CHEST_ITEM_TYPE_T1_PART</v>
      </c>
      <c r="U290" s="3" t="str">
        <f>IF(COUNTIF(U$262:U289,T290)=0,T290,"")</f>
        <v/>
      </c>
      <c r="V290" s="3" t="str">
        <f t="shared" si="158"/>
        <v>CHEST_ITEM_TYPE_T3_TANK,CHEST_ITEM_TYPE_T2_SHARD,CHEST_ITEM_TYPE_T3_SHARD,CHEST_ITEM_TYPE_T1_PART</v>
      </c>
      <c r="W290" s="13" t="str">
        <f t="shared" si="159"/>
        <v/>
      </c>
      <c r="X290" s="3" t="str">
        <f t="shared" si="160"/>
        <v/>
      </c>
      <c r="Y290" s="3" t="str">
        <f t="shared" si="161"/>
        <v>2.1%,31.3%,21.4%,34.9%</v>
      </c>
    </row>
    <row r="291" spans="2:25" x14ac:dyDescent="0.3">
      <c r="B291" s="2">
        <f>数据源!AU323</f>
        <v>7</v>
      </c>
      <c r="C291" s="2" t="str">
        <f>数据源!AV323</f>
        <v>T1MP6</v>
      </c>
      <c r="D291" s="2" t="str">
        <f>数据源!AW323</f>
        <v>部件</v>
      </c>
      <c r="E291" s="2">
        <f>数据源!AX323</f>
        <v>21</v>
      </c>
      <c r="F291" s="2">
        <f>数据源!AY323</f>
        <v>1.5</v>
      </c>
      <c r="G291" s="2">
        <f>数据源!AZ323</f>
        <v>6.3E-3</v>
      </c>
      <c r="H291" s="2">
        <f>数据源!BA323</f>
        <v>1.95E-2</v>
      </c>
      <c r="I291" s="2">
        <f>数据源!BB323</f>
        <v>195</v>
      </c>
      <c r="J291" s="3">
        <f t="shared" si="146"/>
        <v>1</v>
      </c>
      <c r="K291" s="3">
        <f t="shared" si="147"/>
        <v>2</v>
      </c>
      <c r="L291" s="3" t="str">
        <f t="shared" si="148"/>
        <v>部件</v>
      </c>
      <c r="M291" s="3">
        <f t="shared" ca="1" si="143"/>
        <v>91106</v>
      </c>
      <c r="N291" s="3" t="str">
        <f t="shared" ca="1" si="149"/>
        <v>11311,12311,13311,51211,52211,53211,51221,52221,53221,51311,52311,53311,51321,52321,53321,91001,91003,91005,91101,91103,91105,91201,91203,91205,91002,91004,91006,91102,91104,91106</v>
      </c>
      <c r="O291" s="3" t="str">
        <f t="shared" si="152"/>
        <v>70,70,70,625,625,625,424,424,424,410,410,410,307,307,307,195,195,195,195,195,195,195,195,195,195,195,195,195,195,195</v>
      </c>
      <c r="P291" s="1" t="str">
        <f t="shared" si="153"/>
        <v>(1,1),(1,1),(1,1),(3,7),(3,7),(3,7),(2,3),(2,3),(2,3),(1,3),(1,3),(1,3),(1,3),(1,3),(1,3),(1,2),(1,2),(1,2),(1,2),(1,2),(1,2),(1,2),(1,2),(1,2),(1,2),(1,2),(1,2),(1,2),(1,2),(1,2)</v>
      </c>
      <c r="Q291" s="3" t="str">
        <f>IF(D291="坦克碎片",VLOOKUP(C291,道具信息!$N$2:$O$291,2,FALSE)&amp;"碎片",VLOOKUP(C291,道具信息!$N$2:$O$291,2,FALSE))</f>
        <v>T1部件</v>
      </c>
      <c r="R291" s="3">
        <f t="shared" si="144"/>
        <v>3510</v>
      </c>
      <c r="S291" s="11">
        <f t="shared" si="145"/>
        <v>0.34899999999999998</v>
      </c>
      <c r="T291" s="3" t="str">
        <f>VLOOKUP(Q291,道具信息!$Q$3:$S$20,2,FALSE)</f>
        <v>CHEST_ITEM_TYPE_T1_PART</v>
      </c>
      <c r="U291" s="3" t="str">
        <f>IF(COUNTIF(U$262:U290,T291)=0,T291,"")</f>
        <v/>
      </c>
      <c r="V291" s="3" t="str">
        <f t="shared" si="158"/>
        <v>CHEST_ITEM_TYPE_T3_TANK,CHEST_ITEM_TYPE_T2_SHARD,CHEST_ITEM_TYPE_T3_SHARD,CHEST_ITEM_TYPE_T1_PART</v>
      </c>
      <c r="W291" s="13" t="str">
        <f t="shared" si="159"/>
        <v/>
      </c>
      <c r="X291" s="3" t="str">
        <f t="shared" si="160"/>
        <v/>
      </c>
      <c r="Y291" s="3" t="str">
        <f t="shared" si="161"/>
        <v>2.1%,31.3%,21.4%,34.9%</v>
      </c>
    </row>
    <row r="292" spans="2:25" x14ac:dyDescent="0.3">
      <c r="B292" s="2">
        <f>数据源!AU324</f>
        <v>7</v>
      </c>
      <c r="C292" s="2" t="str">
        <f>数据源!AV324</f>
        <v>T1HP2</v>
      </c>
      <c r="D292" s="2" t="str">
        <f>数据源!AW324</f>
        <v>部件</v>
      </c>
      <c r="E292" s="2">
        <f>数据源!AX324</f>
        <v>21</v>
      </c>
      <c r="F292" s="2">
        <f>数据源!AY324</f>
        <v>1.5</v>
      </c>
      <c r="G292" s="2">
        <f>数据源!AZ324</f>
        <v>6.3E-3</v>
      </c>
      <c r="H292" s="2">
        <f>数据源!BA324</f>
        <v>1.95E-2</v>
      </c>
      <c r="I292" s="2">
        <f>数据源!BB324</f>
        <v>195</v>
      </c>
      <c r="J292" s="3">
        <f>ROUNDUP(IF(F292&gt;1,F292-ROUNDDOWN(SQRT(F292),0),F292),0)</f>
        <v>1</v>
      </c>
      <c r="K292" s="3">
        <f>F292*2-J292</f>
        <v>2</v>
      </c>
      <c r="L292" s="3" t="str">
        <f t="shared" si="148"/>
        <v>部件</v>
      </c>
      <c r="M292" s="3">
        <f t="shared" ca="1" si="143"/>
        <v>91202</v>
      </c>
      <c r="N292" s="3" t="str">
        <f t="shared" ca="1" si="149"/>
        <v>11311,12311,13311,51211,52211,53211,51221,52221,53221,51311,52311,53311,51321,52321,53321,91001,91003,91005,91101,91103,91105,91201,91203,91205,91002,91004,91006,91102,91104,91106,91202</v>
      </c>
      <c r="O292" s="3" t="str">
        <f t="shared" si="152"/>
        <v>70,70,70,625,625,625,424,424,424,410,410,410,307,307,307,195,195,195,195,195,195,195,195,195,195,195,195,195,195,195,195</v>
      </c>
      <c r="P292" s="1" t="str">
        <f t="shared" si="153"/>
        <v>(1,1),(1,1),(1,1),(3,7),(3,7),(3,7),(2,3),(2,3),(2,3),(1,3),(1,3),(1,3),(1,3),(1,3),(1,3),(1,2),(1,2),(1,2),(1,2),(1,2),(1,2),(1,2),(1,2),(1,2),(1,2),(1,2),(1,2),(1,2),(1,2),(1,2),(1,2)</v>
      </c>
      <c r="Q292" s="3" t="str">
        <f>IF(D292="坦克碎片",VLOOKUP(C292,道具信息!$N$2:$O$291,2,FALSE)&amp;"碎片",VLOOKUP(C292,道具信息!$N$2:$O$291,2,FALSE))</f>
        <v>T1部件</v>
      </c>
      <c r="R292" s="3">
        <f t="shared" si="144"/>
        <v>3510</v>
      </c>
      <c r="S292" s="11">
        <f t="shared" si="145"/>
        <v>0.34899999999999998</v>
      </c>
      <c r="T292" s="3" t="str">
        <f>VLOOKUP(Q292,道具信息!$Q$3:$S$20,2,FALSE)</f>
        <v>CHEST_ITEM_TYPE_T1_PART</v>
      </c>
      <c r="U292" s="3" t="str">
        <f>IF(COUNTIF(U$262:U291,T292)=0,T292,"")</f>
        <v/>
      </c>
      <c r="V292" s="3" t="str">
        <f t="shared" si="158"/>
        <v>CHEST_ITEM_TYPE_T3_TANK,CHEST_ITEM_TYPE_T2_SHARD,CHEST_ITEM_TYPE_T3_SHARD,CHEST_ITEM_TYPE_T1_PART</v>
      </c>
      <c r="W292" s="13" t="str">
        <f t="shared" si="159"/>
        <v/>
      </c>
      <c r="X292" s="3" t="str">
        <f t="shared" si="160"/>
        <v/>
      </c>
      <c r="Y292" s="3" t="str">
        <f t="shared" si="161"/>
        <v>2.1%,31.3%,21.4%,34.9%</v>
      </c>
    </row>
    <row r="293" spans="2:25" x14ac:dyDescent="0.3">
      <c r="B293" s="2">
        <f>数据源!AU325</f>
        <v>7</v>
      </c>
      <c r="C293" s="2" t="str">
        <f>数据源!AV325</f>
        <v>T1HP4</v>
      </c>
      <c r="D293" s="2" t="str">
        <f>数据源!AW325</f>
        <v>部件</v>
      </c>
      <c r="E293" s="2">
        <f>数据源!AX325</f>
        <v>21</v>
      </c>
      <c r="F293" s="2">
        <f>数据源!AY325</f>
        <v>1.5</v>
      </c>
      <c r="G293" s="2">
        <f>数据源!AZ325</f>
        <v>6.3E-3</v>
      </c>
      <c r="H293" s="2">
        <f>数据源!BA325</f>
        <v>1.95E-2</v>
      </c>
      <c r="I293" s="2">
        <f>数据源!BB325</f>
        <v>195</v>
      </c>
      <c r="J293" s="3">
        <f t="shared" ref="J293:J306" si="162">ROUNDUP(IF(F293&gt;1,F293-ROUNDDOWN(SQRT(F293),0),F293),0)</f>
        <v>1</v>
      </c>
      <c r="K293" s="3">
        <f t="shared" ref="K293:K306" si="163">F293*2-J293</f>
        <v>2</v>
      </c>
      <c r="L293" s="3" t="str">
        <f t="shared" si="148"/>
        <v>部件</v>
      </c>
      <c r="M293" s="3">
        <f t="shared" ca="1" si="143"/>
        <v>91204</v>
      </c>
      <c r="N293" s="3" t="str">
        <f t="shared" ca="1" si="149"/>
        <v>11311,12311,13311,51211,52211,53211,51221,52221,53221,51311,52311,53311,51321,52321,53321,91001,91003,91005,91101,91103,91105,91201,91203,91205,91002,91004,91006,91102,91104,91106,91202,91204</v>
      </c>
      <c r="O293" s="3" t="str">
        <f t="shared" si="152"/>
        <v>70,70,70,625,625,625,424,424,424,410,410,410,307,307,307,195,195,195,195,195,195,195,195,195,195,195,195,195,195,195,195,195</v>
      </c>
      <c r="P293" s="1" t="str">
        <f t="shared" si="153"/>
        <v>(1,1),(1,1),(1,1),(3,7),(3,7),(3,7),(2,3),(2,3),(2,3),(1,3),(1,3),(1,3),(1,3),(1,3),(1,3),(1,2),(1,2),(1,2),(1,2),(1,2),(1,2),(1,2),(1,2),(1,2),(1,2),(1,2),(1,2),(1,2),(1,2),(1,2),(1,2),(1,2)</v>
      </c>
      <c r="Q293" s="3" t="str">
        <f>IF(D293="坦克碎片",VLOOKUP(C293,道具信息!$N$2:$O$291,2,FALSE)&amp;"碎片",VLOOKUP(C293,道具信息!$N$2:$O$291,2,FALSE))</f>
        <v>T1部件</v>
      </c>
      <c r="R293" s="3">
        <f t="shared" si="144"/>
        <v>3510</v>
      </c>
      <c r="S293" s="11">
        <f t="shared" si="145"/>
        <v>0.34899999999999998</v>
      </c>
      <c r="T293" s="3" t="str">
        <f>VLOOKUP(Q293,道具信息!$Q$3:$S$20,2,FALSE)</f>
        <v>CHEST_ITEM_TYPE_T1_PART</v>
      </c>
      <c r="U293" s="3" t="str">
        <f>IF(COUNTIF(U$262:U292,T293)=0,T293,"")</f>
        <v/>
      </c>
      <c r="V293" s="3" t="str">
        <f t="shared" si="158"/>
        <v>CHEST_ITEM_TYPE_T3_TANK,CHEST_ITEM_TYPE_T2_SHARD,CHEST_ITEM_TYPE_T3_SHARD,CHEST_ITEM_TYPE_T1_PART</v>
      </c>
      <c r="W293" s="13" t="str">
        <f t="shared" si="159"/>
        <v/>
      </c>
      <c r="X293" s="3" t="str">
        <f t="shared" si="160"/>
        <v/>
      </c>
      <c r="Y293" s="3" t="str">
        <f t="shared" si="161"/>
        <v>2.1%,31.3%,21.4%,34.9%</v>
      </c>
    </row>
    <row r="294" spans="2:25" x14ac:dyDescent="0.3">
      <c r="B294" s="2">
        <f>数据源!AU326</f>
        <v>7</v>
      </c>
      <c r="C294" s="2" t="str">
        <f>数据源!AV326</f>
        <v>T1HP6</v>
      </c>
      <c r="D294" s="2" t="str">
        <f>数据源!AW326</f>
        <v>部件</v>
      </c>
      <c r="E294" s="2">
        <f>数据源!AX326</f>
        <v>21</v>
      </c>
      <c r="F294" s="2">
        <f>数据源!AY326</f>
        <v>1.5</v>
      </c>
      <c r="G294" s="2">
        <f>数据源!AZ326</f>
        <v>6.3E-3</v>
      </c>
      <c r="H294" s="2">
        <f>数据源!BA326</f>
        <v>1.95E-2</v>
      </c>
      <c r="I294" s="2">
        <f>数据源!BB326</f>
        <v>195</v>
      </c>
      <c r="J294" s="3">
        <f t="shared" si="162"/>
        <v>1</v>
      </c>
      <c r="K294" s="3">
        <f t="shared" si="163"/>
        <v>2</v>
      </c>
      <c r="L294" s="3" t="str">
        <f t="shared" si="148"/>
        <v>部件</v>
      </c>
      <c r="M294" s="3">
        <f t="shared" ca="1" si="143"/>
        <v>91206</v>
      </c>
      <c r="N294" s="3" t="str">
        <f t="shared" ca="1" si="149"/>
        <v>11311,12311,13311,51211,52211,53211,51221,52221,53221,51311,52311,53311,51321,52321,53321,91001,91003,91005,91101,91103,91105,91201,91203,91205,91002,91004,91006,91102,91104,91106,91202,91204,91206</v>
      </c>
      <c r="O294" s="3" t="str">
        <f t="shared" si="152"/>
        <v>70,70,70,625,625,625,424,424,424,410,410,410,307,307,307,195,195,195,195,195,195,195,195,195,195,195,195,195,195,195,195,195,195</v>
      </c>
      <c r="P294" s="1" t="str">
        <f t="shared" si="153"/>
        <v>(1,1),(1,1),(1,1),(3,7),(3,7),(3,7),(2,3),(2,3),(2,3),(1,3),(1,3),(1,3),(1,3),(1,3),(1,3),(1,2),(1,2),(1,2),(1,2),(1,2),(1,2),(1,2),(1,2),(1,2),(1,2),(1,2),(1,2),(1,2),(1,2),(1,2),(1,2),(1,2),(1,2)</v>
      </c>
      <c r="Q294" s="3" t="str">
        <f>IF(D294="坦克碎片",VLOOKUP(C294,道具信息!$N$2:$O$291,2,FALSE)&amp;"碎片",VLOOKUP(C294,道具信息!$N$2:$O$291,2,FALSE))</f>
        <v>T1部件</v>
      </c>
      <c r="R294" s="3">
        <f t="shared" ref="R294:R325" si="164">SUMIFS(I:I,Q:Q,Q294,B:B,B294)</f>
        <v>3510</v>
      </c>
      <c r="S294" s="11">
        <f t="shared" ref="S294:S325" si="165">ROUND(R294/SUMIF(B:B,B294,I:I),3)</f>
        <v>0.34899999999999998</v>
      </c>
      <c r="T294" s="3" t="str">
        <f>VLOOKUP(Q294,道具信息!$Q$3:$S$20,2,FALSE)</f>
        <v>CHEST_ITEM_TYPE_T1_PART</v>
      </c>
      <c r="U294" s="3" t="str">
        <f>IF(COUNTIF(U$262:U293,T294)=0,T294,"")</f>
        <v/>
      </c>
      <c r="V294" s="3" t="str">
        <f t="shared" si="158"/>
        <v>CHEST_ITEM_TYPE_T3_TANK,CHEST_ITEM_TYPE_T2_SHARD,CHEST_ITEM_TYPE_T3_SHARD,CHEST_ITEM_TYPE_T1_PART</v>
      </c>
      <c r="W294" s="13" t="str">
        <f t="shared" si="159"/>
        <v/>
      </c>
      <c r="X294" s="3" t="str">
        <f t="shared" si="160"/>
        <v/>
      </c>
      <c r="Y294" s="3" t="str">
        <f t="shared" si="161"/>
        <v>2.1%,31.3%,21.4%,34.9%</v>
      </c>
    </row>
    <row r="295" spans="2:25" x14ac:dyDescent="0.3">
      <c r="B295" s="2">
        <f>数据源!AU327</f>
        <v>7</v>
      </c>
      <c r="C295" s="2" t="str">
        <f>数据源!AV327</f>
        <v>T2LP1</v>
      </c>
      <c r="D295" s="2" t="str">
        <f>数据源!AW327</f>
        <v>部件</v>
      </c>
      <c r="E295" s="2">
        <f>数据源!AX327</f>
        <v>89.600000000000023</v>
      </c>
      <c r="F295" s="2">
        <f>数据源!AY327</f>
        <v>1.5</v>
      </c>
      <c r="G295" s="2">
        <f>数据源!AZ327</f>
        <v>6.3E-3</v>
      </c>
      <c r="H295" s="2">
        <f>数据源!BA327</f>
        <v>4.5703124999999989E-3</v>
      </c>
      <c r="I295" s="2">
        <f>数据源!BB327</f>
        <v>46</v>
      </c>
      <c r="J295" s="3">
        <f t="shared" si="162"/>
        <v>1</v>
      </c>
      <c r="K295" s="3">
        <f t="shared" si="163"/>
        <v>2</v>
      </c>
      <c r="L295" s="3" t="str">
        <f t="shared" si="148"/>
        <v>部件</v>
      </c>
      <c r="M295" s="3">
        <f t="shared" ca="1" si="143"/>
        <v>92001</v>
      </c>
      <c r="N295" s="3" t="str">
        <f t="shared" ca="1" si="149"/>
        <v>11311,12311,13311,51211,52211,53211,51221,52221,53221,51311,52311,53311,51321,52321,53321,91001,91003,91005,91101,91103,91105,91201,91203,91205,91002,91004,91006,91102,91104,91106,91202,91204,91206,92001</v>
      </c>
      <c r="O295" s="3" t="str">
        <f t="shared" si="152"/>
        <v>70,70,70,625,625,625,424,424,424,410,410,410,307,307,307,195,195,195,195,195,195,195,195,195,195,195,195,195,195,195,195,195,195,46</v>
      </c>
      <c r="P295" s="1" t="str">
        <f t="shared" si="153"/>
        <v>(1,1),(1,1),(1,1),(3,7),(3,7),(3,7),(2,3),(2,3),(2,3),(1,3),(1,3),(1,3),(1,3),(1,3),(1,3),(1,2),(1,2),(1,2),(1,2),(1,2),(1,2),(1,2),(1,2),(1,2),(1,2),(1,2),(1,2),(1,2),(1,2),(1,2),(1,2),(1,2),(1,2),(1,2)</v>
      </c>
      <c r="Q295" s="3" t="str">
        <f>IF(D295="坦克碎片",VLOOKUP(C295,道具信息!$N$2:$O$291,2,FALSE)&amp;"碎片",VLOOKUP(C295,道具信息!$N$2:$O$291,2,FALSE))</f>
        <v>T2部件</v>
      </c>
      <c r="R295" s="3">
        <f t="shared" si="164"/>
        <v>820</v>
      </c>
      <c r="S295" s="11">
        <f t="shared" si="165"/>
        <v>8.2000000000000003E-2</v>
      </c>
      <c r="T295" s="3" t="str">
        <f>VLOOKUP(Q295,道具信息!$Q$3:$S$20,2,FALSE)</f>
        <v>CHEST_ITEM_TYPE_T2_PART</v>
      </c>
      <c r="U295" s="3" t="str">
        <f>IF(COUNTIF(U$262:U294,T295)=0,T295,"")</f>
        <v>CHEST_ITEM_TYPE_T2_PART</v>
      </c>
      <c r="V295" s="3" t="str">
        <f t="shared" si="158"/>
        <v>CHEST_ITEM_TYPE_T3_TANK,CHEST_ITEM_TYPE_T2_SHARD,CHEST_ITEM_TYPE_T3_SHARD,CHEST_ITEM_TYPE_T1_PART,CHEST_ITEM_TYPE_T2_PART</v>
      </c>
      <c r="W295" s="13">
        <f t="shared" si="159"/>
        <v>8.2000000000000003E-2</v>
      </c>
      <c r="X295" s="3" t="str">
        <f t="shared" si="160"/>
        <v>8.2%</v>
      </c>
      <c r="Y295" s="3" t="str">
        <f t="shared" si="161"/>
        <v>2.1%,31.3%,21.4%,34.9%,8.2%</v>
      </c>
    </row>
    <row r="296" spans="2:25" x14ac:dyDescent="0.3">
      <c r="B296" s="2">
        <f>数据源!AU328</f>
        <v>7</v>
      </c>
      <c r="C296" s="2" t="str">
        <f>数据源!AV328</f>
        <v>T2LP3</v>
      </c>
      <c r="D296" s="2" t="str">
        <f>数据源!AW328</f>
        <v>部件</v>
      </c>
      <c r="E296" s="2">
        <f>数据源!AX328</f>
        <v>89.600000000000023</v>
      </c>
      <c r="F296" s="2">
        <f>数据源!AY328</f>
        <v>1.5</v>
      </c>
      <c r="G296" s="2">
        <f>数据源!AZ328</f>
        <v>6.3E-3</v>
      </c>
      <c r="H296" s="2">
        <f>数据源!BA328</f>
        <v>4.5703124999999989E-3</v>
      </c>
      <c r="I296" s="2">
        <f>数据源!BB328</f>
        <v>46</v>
      </c>
      <c r="J296" s="3">
        <f t="shared" si="162"/>
        <v>1</v>
      </c>
      <c r="K296" s="3">
        <f t="shared" si="163"/>
        <v>2</v>
      </c>
      <c r="L296" s="3" t="str">
        <f t="shared" si="148"/>
        <v>部件</v>
      </c>
      <c r="M296" s="3">
        <f t="shared" ca="1" si="143"/>
        <v>92003</v>
      </c>
      <c r="N296" s="3" t="str">
        <f t="shared" ca="1" si="149"/>
        <v>11311,12311,13311,51211,52211,53211,51221,52221,53221,51311,52311,53311,51321,52321,53321,91001,91003,91005,91101,91103,91105,91201,91203,91205,91002,91004,91006,91102,91104,91106,91202,91204,91206,92001,92003</v>
      </c>
      <c r="O296" s="3" t="str">
        <f t="shared" si="152"/>
        <v>70,70,70,625,625,625,424,424,424,410,410,410,307,307,307,195,195,195,195,195,195,195,195,195,195,195,195,195,195,195,195,195,195,46,46</v>
      </c>
      <c r="P296" s="1" t="str">
        <f t="shared" si="153"/>
        <v>(1,1),(1,1),(1,1),(3,7),(3,7),(3,7),(2,3),(2,3),(2,3),(1,3),(1,3),(1,3),(1,3),(1,3),(1,3),(1,2),(1,2),(1,2),(1,2),(1,2),(1,2),(1,2),(1,2),(1,2),(1,2),(1,2),(1,2),(1,2),(1,2),(1,2),(1,2),(1,2),(1,2),(1,2),(1,2)</v>
      </c>
      <c r="Q296" s="3" t="str">
        <f>IF(D296="坦克碎片",VLOOKUP(C296,道具信息!$N$2:$O$291,2,FALSE)&amp;"碎片",VLOOKUP(C296,道具信息!$N$2:$O$291,2,FALSE))</f>
        <v>T2部件</v>
      </c>
      <c r="R296" s="3">
        <f t="shared" si="164"/>
        <v>820</v>
      </c>
      <c r="S296" s="11">
        <f t="shared" si="165"/>
        <v>8.2000000000000003E-2</v>
      </c>
      <c r="T296" s="3" t="str">
        <f>VLOOKUP(Q296,道具信息!$Q$3:$S$20,2,FALSE)</f>
        <v>CHEST_ITEM_TYPE_T2_PART</v>
      </c>
      <c r="U296" s="3" t="str">
        <f>IF(COUNTIF(U$262:U295,T296)=0,T296,"")</f>
        <v/>
      </c>
      <c r="V296" s="3" t="str">
        <f t="shared" si="158"/>
        <v>CHEST_ITEM_TYPE_T3_TANK,CHEST_ITEM_TYPE_T2_SHARD,CHEST_ITEM_TYPE_T3_SHARD,CHEST_ITEM_TYPE_T1_PART,CHEST_ITEM_TYPE_T2_PART</v>
      </c>
      <c r="W296" s="13" t="str">
        <f t="shared" si="159"/>
        <v/>
      </c>
      <c r="X296" s="3" t="str">
        <f t="shared" si="160"/>
        <v/>
      </c>
      <c r="Y296" s="3" t="str">
        <f t="shared" si="161"/>
        <v>2.1%,31.3%,21.4%,34.9%,8.2%</v>
      </c>
    </row>
    <row r="297" spans="2:25" x14ac:dyDescent="0.3">
      <c r="B297" s="2">
        <f>数据源!AU329</f>
        <v>7</v>
      </c>
      <c r="C297" s="2" t="str">
        <f>数据源!AV329</f>
        <v>T2LP5</v>
      </c>
      <c r="D297" s="2" t="str">
        <f>数据源!AW329</f>
        <v>部件</v>
      </c>
      <c r="E297" s="2">
        <f>数据源!AX329</f>
        <v>89.600000000000023</v>
      </c>
      <c r="F297" s="2">
        <f>数据源!AY329</f>
        <v>1.5</v>
      </c>
      <c r="G297" s="2">
        <f>数据源!AZ329</f>
        <v>6.3E-3</v>
      </c>
      <c r="H297" s="2">
        <f>数据源!BA329</f>
        <v>4.5703124999999989E-3</v>
      </c>
      <c r="I297" s="2">
        <f>数据源!BB329</f>
        <v>46</v>
      </c>
      <c r="J297" s="3">
        <f t="shared" si="162"/>
        <v>1</v>
      </c>
      <c r="K297" s="3">
        <f t="shared" si="163"/>
        <v>2</v>
      </c>
      <c r="L297" s="3" t="str">
        <f t="shared" si="148"/>
        <v>部件</v>
      </c>
      <c r="M297" s="3">
        <f t="shared" ca="1" si="143"/>
        <v>92005</v>
      </c>
      <c r="N297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</v>
      </c>
      <c r="O297" s="3" t="str">
        <f t="shared" si="152"/>
        <v>70,70,70,625,625,625,424,424,424,410,410,410,307,307,307,195,195,195,195,195,195,195,195,195,195,195,195,195,195,195,195,195,195,46,46,46</v>
      </c>
      <c r="P297" s="1" t="str">
        <f t="shared" si="153"/>
        <v>(1,1),(1,1),(1,1),(3,7),(3,7),(3,7),(2,3),(2,3),(2,3),(1,3),(1,3),(1,3),(1,3),(1,3),(1,3),(1,2),(1,2),(1,2),(1,2),(1,2),(1,2),(1,2),(1,2),(1,2),(1,2),(1,2),(1,2),(1,2),(1,2),(1,2),(1,2),(1,2),(1,2),(1,2),(1,2),(1,2)</v>
      </c>
      <c r="Q297" s="3" t="str">
        <f>IF(D297="坦克碎片",VLOOKUP(C297,道具信息!$N$2:$O$291,2,FALSE)&amp;"碎片",VLOOKUP(C297,道具信息!$N$2:$O$291,2,FALSE))</f>
        <v>T2部件</v>
      </c>
      <c r="R297" s="3">
        <f t="shared" si="164"/>
        <v>820</v>
      </c>
      <c r="S297" s="11">
        <f t="shared" si="165"/>
        <v>8.2000000000000003E-2</v>
      </c>
      <c r="T297" s="3" t="str">
        <f>VLOOKUP(Q297,道具信息!$Q$3:$S$20,2,FALSE)</f>
        <v>CHEST_ITEM_TYPE_T2_PART</v>
      </c>
      <c r="U297" s="3" t="str">
        <f>IF(COUNTIF(U$262:U296,T297)=0,T297,"")</f>
        <v/>
      </c>
      <c r="V297" s="3" t="str">
        <f t="shared" si="158"/>
        <v>CHEST_ITEM_TYPE_T3_TANK,CHEST_ITEM_TYPE_T2_SHARD,CHEST_ITEM_TYPE_T3_SHARD,CHEST_ITEM_TYPE_T1_PART,CHEST_ITEM_TYPE_T2_PART</v>
      </c>
      <c r="W297" s="13" t="str">
        <f t="shared" si="159"/>
        <v/>
      </c>
      <c r="X297" s="3" t="str">
        <f t="shared" si="160"/>
        <v/>
      </c>
      <c r="Y297" s="3" t="str">
        <f t="shared" si="161"/>
        <v>2.1%,31.3%,21.4%,34.9%,8.2%</v>
      </c>
    </row>
    <row r="298" spans="2:25" x14ac:dyDescent="0.3">
      <c r="B298" s="2">
        <f>数据源!AU330</f>
        <v>7</v>
      </c>
      <c r="C298" s="2" t="str">
        <f>数据源!AV330</f>
        <v>T2MP1</v>
      </c>
      <c r="D298" s="2" t="str">
        <f>数据源!AW330</f>
        <v>部件</v>
      </c>
      <c r="E298" s="2">
        <f>数据源!AX330</f>
        <v>89.600000000000023</v>
      </c>
      <c r="F298" s="2">
        <f>数据源!AY330</f>
        <v>1.5</v>
      </c>
      <c r="G298" s="2">
        <f>数据源!AZ330</f>
        <v>6.3E-3</v>
      </c>
      <c r="H298" s="2">
        <f>数据源!BA330</f>
        <v>4.5703124999999989E-3</v>
      </c>
      <c r="I298" s="2">
        <f>数据源!BB330</f>
        <v>46</v>
      </c>
      <c r="J298" s="3">
        <f t="shared" si="162"/>
        <v>1</v>
      </c>
      <c r="K298" s="3">
        <f t="shared" si="163"/>
        <v>2</v>
      </c>
      <c r="L298" s="3" t="str">
        <f t="shared" si="148"/>
        <v>部件</v>
      </c>
      <c r="M298" s="3">
        <f t="shared" ca="1" si="143"/>
        <v>92101</v>
      </c>
      <c r="N298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</v>
      </c>
      <c r="O298" s="3" t="str">
        <f t="shared" si="152"/>
        <v>70,70,70,625,625,625,424,424,424,410,410,410,307,307,307,195,195,195,195,195,195,195,195,195,195,195,195,195,195,195,195,195,195,46,46,46,46</v>
      </c>
      <c r="P298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</v>
      </c>
      <c r="Q298" s="3" t="str">
        <f>IF(D298="坦克碎片",VLOOKUP(C298,道具信息!$N$2:$O$291,2,FALSE)&amp;"碎片",VLOOKUP(C298,道具信息!$N$2:$O$291,2,FALSE))</f>
        <v>T2部件</v>
      </c>
      <c r="R298" s="3">
        <f t="shared" si="164"/>
        <v>820</v>
      </c>
      <c r="S298" s="11">
        <f t="shared" si="165"/>
        <v>8.2000000000000003E-2</v>
      </c>
      <c r="T298" s="3" t="str">
        <f>VLOOKUP(Q298,道具信息!$Q$3:$S$20,2,FALSE)</f>
        <v>CHEST_ITEM_TYPE_T2_PART</v>
      </c>
      <c r="U298" s="3" t="str">
        <f>IF(COUNTIF(U$262:U297,T298)=0,T298,"")</f>
        <v/>
      </c>
      <c r="V298" s="3" t="str">
        <f t="shared" si="158"/>
        <v>CHEST_ITEM_TYPE_T3_TANK,CHEST_ITEM_TYPE_T2_SHARD,CHEST_ITEM_TYPE_T3_SHARD,CHEST_ITEM_TYPE_T1_PART,CHEST_ITEM_TYPE_T2_PART</v>
      </c>
      <c r="W298" s="13" t="str">
        <f t="shared" si="159"/>
        <v/>
      </c>
      <c r="X298" s="3" t="str">
        <f t="shared" si="160"/>
        <v/>
      </c>
      <c r="Y298" s="3" t="str">
        <f t="shared" si="161"/>
        <v>2.1%,31.3%,21.4%,34.9%,8.2%</v>
      </c>
    </row>
    <row r="299" spans="2:25" x14ac:dyDescent="0.3">
      <c r="B299" s="2">
        <f>数据源!AU331</f>
        <v>7</v>
      </c>
      <c r="C299" s="2" t="str">
        <f>数据源!AV331</f>
        <v>T2MP3</v>
      </c>
      <c r="D299" s="2" t="str">
        <f>数据源!AW331</f>
        <v>部件</v>
      </c>
      <c r="E299" s="2">
        <f>数据源!AX331</f>
        <v>89.600000000000023</v>
      </c>
      <c r="F299" s="2">
        <f>数据源!AY331</f>
        <v>1.5</v>
      </c>
      <c r="G299" s="2">
        <f>数据源!AZ331</f>
        <v>6.3E-3</v>
      </c>
      <c r="H299" s="2">
        <f>数据源!BA331</f>
        <v>4.5703124999999989E-3</v>
      </c>
      <c r="I299" s="2">
        <f>数据源!BB331</f>
        <v>46</v>
      </c>
      <c r="J299" s="3">
        <f t="shared" si="162"/>
        <v>1</v>
      </c>
      <c r="K299" s="3">
        <f t="shared" si="163"/>
        <v>2</v>
      </c>
      <c r="L299" s="3" t="str">
        <f t="shared" si="148"/>
        <v>部件</v>
      </c>
      <c r="M299" s="3">
        <f t="shared" ca="1" si="143"/>
        <v>92103</v>
      </c>
      <c r="N299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</v>
      </c>
      <c r="O299" s="3" t="str">
        <f t="shared" si="152"/>
        <v>70,70,70,625,625,625,424,424,424,410,410,410,307,307,307,195,195,195,195,195,195,195,195,195,195,195,195,195,195,195,195,195,195,46,46,46,46,46</v>
      </c>
      <c r="P299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</v>
      </c>
      <c r="Q299" s="3" t="str">
        <f>IF(D299="坦克碎片",VLOOKUP(C299,道具信息!$N$2:$O$291,2,FALSE)&amp;"碎片",VLOOKUP(C299,道具信息!$N$2:$O$291,2,FALSE))</f>
        <v>T2部件</v>
      </c>
      <c r="R299" s="3">
        <f t="shared" si="164"/>
        <v>820</v>
      </c>
      <c r="S299" s="11">
        <f t="shared" si="165"/>
        <v>8.2000000000000003E-2</v>
      </c>
      <c r="T299" s="3" t="str">
        <f>VLOOKUP(Q299,道具信息!$Q$3:$S$20,2,FALSE)</f>
        <v>CHEST_ITEM_TYPE_T2_PART</v>
      </c>
      <c r="U299" s="3" t="str">
        <f>IF(COUNTIF(U$262:U298,T299)=0,T299,"")</f>
        <v/>
      </c>
      <c r="V299" s="3" t="str">
        <f t="shared" si="158"/>
        <v>CHEST_ITEM_TYPE_T3_TANK,CHEST_ITEM_TYPE_T2_SHARD,CHEST_ITEM_TYPE_T3_SHARD,CHEST_ITEM_TYPE_T1_PART,CHEST_ITEM_TYPE_T2_PART</v>
      </c>
      <c r="W299" s="13" t="str">
        <f t="shared" si="159"/>
        <v/>
      </c>
      <c r="X299" s="3" t="str">
        <f t="shared" si="160"/>
        <v/>
      </c>
      <c r="Y299" s="3" t="str">
        <f t="shared" si="161"/>
        <v>2.1%,31.3%,21.4%,34.9%,8.2%</v>
      </c>
    </row>
    <row r="300" spans="2:25" x14ac:dyDescent="0.3">
      <c r="B300" s="2">
        <f>数据源!AU332</f>
        <v>7</v>
      </c>
      <c r="C300" s="2" t="str">
        <f>数据源!AV332</f>
        <v>T2MP5</v>
      </c>
      <c r="D300" s="2" t="str">
        <f>数据源!AW332</f>
        <v>部件</v>
      </c>
      <c r="E300" s="2">
        <f>数据源!AX332</f>
        <v>89.600000000000023</v>
      </c>
      <c r="F300" s="2">
        <f>数据源!AY332</f>
        <v>1.5</v>
      </c>
      <c r="G300" s="2">
        <f>数据源!AZ332</f>
        <v>6.3E-3</v>
      </c>
      <c r="H300" s="2">
        <f>数据源!BA332</f>
        <v>4.5703124999999989E-3</v>
      </c>
      <c r="I300" s="2">
        <f>数据源!BB332</f>
        <v>46</v>
      </c>
      <c r="J300" s="3">
        <f t="shared" si="162"/>
        <v>1</v>
      </c>
      <c r="K300" s="3">
        <f t="shared" si="163"/>
        <v>2</v>
      </c>
      <c r="L300" s="3" t="str">
        <f t="shared" si="148"/>
        <v>部件</v>
      </c>
      <c r="M300" s="3">
        <f t="shared" ca="1" si="143"/>
        <v>92105</v>
      </c>
      <c r="N300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</v>
      </c>
      <c r="O300" s="3" t="str">
        <f t="shared" si="152"/>
        <v>70,70,70,625,625,625,424,424,424,410,410,410,307,307,307,195,195,195,195,195,195,195,195,195,195,195,195,195,195,195,195,195,195,46,46,46,46,46,46</v>
      </c>
      <c r="P300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</v>
      </c>
      <c r="Q300" s="3" t="str">
        <f>IF(D300="坦克碎片",VLOOKUP(C300,道具信息!$N$2:$O$291,2,FALSE)&amp;"碎片",VLOOKUP(C300,道具信息!$N$2:$O$291,2,FALSE))</f>
        <v>T2部件</v>
      </c>
      <c r="R300" s="3">
        <f t="shared" si="164"/>
        <v>820</v>
      </c>
      <c r="S300" s="11">
        <f t="shared" si="165"/>
        <v>8.2000000000000003E-2</v>
      </c>
      <c r="T300" s="3" t="str">
        <f>VLOOKUP(Q300,道具信息!$Q$3:$S$20,2,FALSE)</f>
        <v>CHEST_ITEM_TYPE_T2_PART</v>
      </c>
      <c r="U300" s="3" t="str">
        <f>IF(COUNTIF(U$262:U299,T300)=0,T300,"")</f>
        <v/>
      </c>
      <c r="V300" s="3" t="str">
        <f t="shared" si="158"/>
        <v>CHEST_ITEM_TYPE_T3_TANK,CHEST_ITEM_TYPE_T2_SHARD,CHEST_ITEM_TYPE_T3_SHARD,CHEST_ITEM_TYPE_T1_PART,CHEST_ITEM_TYPE_T2_PART</v>
      </c>
      <c r="W300" s="13" t="str">
        <f t="shared" si="159"/>
        <v/>
      </c>
      <c r="X300" s="3" t="str">
        <f t="shared" si="160"/>
        <v/>
      </c>
      <c r="Y300" s="3" t="str">
        <f t="shared" si="161"/>
        <v>2.1%,31.3%,21.4%,34.9%,8.2%</v>
      </c>
    </row>
    <row r="301" spans="2:25" x14ac:dyDescent="0.3">
      <c r="B301" s="2">
        <f>数据源!AU333</f>
        <v>7</v>
      </c>
      <c r="C301" s="2" t="str">
        <f>数据源!AV333</f>
        <v>T2HP1</v>
      </c>
      <c r="D301" s="2" t="str">
        <f>数据源!AW333</f>
        <v>部件</v>
      </c>
      <c r="E301" s="2">
        <f>数据源!AX333</f>
        <v>89.600000000000023</v>
      </c>
      <c r="F301" s="2">
        <f>数据源!AY333</f>
        <v>1.5</v>
      </c>
      <c r="G301" s="2">
        <f>数据源!AZ333</f>
        <v>6.3E-3</v>
      </c>
      <c r="H301" s="2">
        <f>数据源!BA333</f>
        <v>4.5703124999999989E-3</v>
      </c>
      <c r="I301" s="2">
        <f>数据源!BB333</f>
        <v>46</v>
      </c>
      <c r="J301" s="3">
        <f t="shared" si="162"/>
        <v>1</v>
      </c>
      <c r="K301" s="3">
        <f t="shared" si="163"/>
        <v>2</v>
      </c>
      <c r="L301" s="3" t="str">
        <f t="shared" si="148"/>
        <v>部件</v>
      </c>
      <c r="M301" s="3">
        <f t="shared" ca="1" si="143"/>
        <v>92201</v>
      </c>
      <c r="N301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</v>
      </c>
      <c r="O301" s="3" t="str">
        <f t="shared" si="152"/>
        <v>70,70,70,625,625,625,424,424,424,410,410,410,307,307,307,195,195,195,195,195,195,195,195,195,195,195,195,195,195,195,195,195,195,46,46,46,46,46,46,46</v>
      </c>
      <c r="P301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</v>
      </c>
      <c r="Q301" s="3" t="str">
        <f>IF(D301="坦克碎片",VLOOKUP(C301,道具信息!$N$2:$O$291,2,FALSE)&amp;"碎片",VLOOKUP(C301,道具信息!$N$2:$O$291,2,FALSE))</f>
        <v>T2部件</v>
      </c>
      <c r="R301" s="3">
        <f t="shared" si="164"/>
        <v>820</v>
      </c>
      <c r="S301" s="11">
        <f t="shared" si="165"/>
        <v>8.2000000000000003E-2</v>
      </c>
      <c r="T301" s="3" t="str">
        <f>VLOOKUP(Q301,道具信息!$Q$3:$S$20,2,FALSE)</f>
        <v>CHEST_ITEM_TYPE_T2_PART</v>
      </c>
      <c r="U301" s="3" t="str">
        <f>IF(COUNTIF(U$262:U300,T301)=0,T301,"")</f>
        <v/>
      </c>
      <c r="V301" s="3" t="str">
        <f t="shared" si="158"/>
        <v>CHEST_ITEM_TYPE_T3_TANK,CHEST_ITEM_TYPE_T2_SHARD,CHEST_ITEM_TYPE_T3_SHARD,CHEST_ITEM_TYPE_T1_PART,CHEST_ITEM_TYPE_T2_PART</v>
      </c>
      <c r="W301" s="13" t="str">
        <f t="shared" si="159"/>
        <v/>
      </c>
      <c r="X301" s="3" t="str">
        <f t="shared" si="160"/>
        <v/>
      </c>
      <c r="Y301" s="3" t="str">
        <f t="shared" si="161"/>
        <v>2.1%,31.3%,21.4%,34.9%,8.2%</v>
      </c>
    </row>
    <row r="302" spans="2:25" x14ac:dyDescent="0.3">
      <c r="B302" s="2">
        <f>数据源!AU334</f>
        <v>7</v>
      </c>
      <c r="C302" s="2" t="str">
        <f>数据源!AV334</f>
        <v>T2HP3</v>
      </c>
      <c r="D302" s="2" t="str">
        <f>数据源!AW334</f>
        <v>部件</v>
      </c>
      <c r="E302" s="2">
        <f>数据源!AX334</f>
        <v>89.600000000000023</v>
      </c>
      <c r="F302" s="2">
        <f>数据源!AY334</f>
        <v>1.5</v>
      </c>
      <c r="G302" s="2">
        <f>数据源!AZ334</f>
        <v>6.3E-3</v>
      </c>
      <c r="H302" s="2">
        <f>数据源!BA334</f>
        <v>4.5703124999999989E-3</v>
      </c>
      <c r="I302" s="2">
        <f>数据源!BB334</f>
        <v>46</v>
      </c>
      <c r="J302" s="3">
        <f t="shared" si="162"/>
        <v>1</v>
      </c>
      <c r="K302" s="3">
        <f t="shared" si="163"/>
        <v>2</v>
      </c>
      <c r="L302" s="3" t="str">
        <f t="shared" si="148"/>
        <v>部件</v>
      </c>
      <c r="M302" s="3">
        <f t="shared" ca="1" si="143"/>
        <v>92203</v>
      </c>
      <c r="N302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</v>
      </c>
      <c r="O302" s="3" t="str">
        <f t="shared" si="152"/>
        <v>70,70,70,625,625,625,424,424,424,410,410,410,307,307,307,195,195,195,195,195,195,195,195,195,195,195,195,195,195,195,195,195,195,46,46,46,46,46,46,46,46</v>
      </c>
      <c r="P302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</v>
      </c>
      <c r="Q302" s="3" t="str">
        <f>IF(D302="坦克碎片",VLOOKUP(C302,道具信息!$N$2:$O$291,2,FALSE)&amp;"碎片",VLOOKUP(C302,道具信息!$N$2:$O$291,2,FALSE))</f>
        <v>T2部件</v>
      </c>
      <c r="R302" s="3">
        <f t="shared" si="164"/>
        <v>820</v>
      </c>
      <c r="S302" s="11">
        <f t="shared" si="165"/>
        <v>8.2000000000000003E-2</v>
      </c>
      <c r="T302" s="3" t="str">
        <f>VLOOKUP(Q302,道具信息!$Q$3:$S$20,2,FALSE)</f>
        <v>CHEST_ITEM_TYPE_T2_PART</v>
      </c>
      <c r="U302" s="3" t="str">
        <f>IF(COUNTIF(U$262:U301,T302)=0,T302,"")</f>
        <v/>
      </c>
      <c r="V302" s="3" t="str">
        <f t="shared" si="158"/>
        <v>CHEST_ITEM_TYPE_T3_TANK,CHEST_ITEM_TYPE_T2_SHARD,CHEST_ITEM_TYPE_T3_SHARD,CHEST_ITEM_TYPE_T1_PART,CHEST_ITEM_TYPE_T2_PART</v>
      </c>
      <c r="W302" s="13" t="str">
        <f t="shared" si="159"/>
        <v/>
      </c>
      <c r="X302" s="3" t="str">
        <f t="shared" si="160"/>
        <v/>
      </c>
      <c r="Y302" s="3" t="str">
        <f t="shared" si="161"/>
        <v>2.1%,31.3%,21.4%,34.9%,8.2%</v>
      </c>
    </row>
    <row r="303" spans="2:25" x14ac:dyDescent="0.3">
      <c r="B303" s="2">
        <f>数据源!AU335</f>
        <v>7</v>
      </c>
      <c r="C303" s="2" t="str">
        <f>数据源!AV335</f>
        <v>T2HP5</v>
      </c>
      <c r="D303" s="2" t="str">
        <f>数据源!AW335</f>
        <v>部件</v>
      </c>
      <c r="E303" s="2">
        <f>数据源!AX335</f>
        <v>89.600000000000023</v>
      </c>
      <c r="F303" s="2">
        <f>数据源!AY335</f>
        <v>1.5</v>
      </c>
      <c r="G303" s="2">
        <f>数据源!AZ335</f>
        <v>6.3E-3</v>
      </c>
      <c r="H303" s="2">
        <f>数据源!BA335</f>
        <v>4.5703124999999989E-3</v>
      </c>
      <c r="I303" s="2">
        <f>数据源!BB335</f>
        <v>46</v>
      </c>
      <c r="J303" s="3">
        <f t="shared" si="162"/>
        <v>1</v>
      </c>
      <c r="K303" s="3">
        <f t="shared" si="163"/>
        <v>2</v>
      </c>
      <c r="L303" s="3" t="str">
        <f t="shared" si="148"/>
        <v>部件</v>
      </c>
      <c r="M303" s="3">
        <f t="shared" ca="1" si="143"/>
        <v>92205</v>
      </c>
      <c r="N303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</v>
      </c>
      <c r="O303" s="3" t="str">
        <f t="shared" si="152"/>
        <v>70,70,70,625,625,625,424,424,424,410,410,410,307,307,307,195,195,195,195,195,195,195,195,195,195,195,195,195,195,195,195,195,195,46,46,46,46,46,46,46,46,46</v>
      </c>
      <c r="P303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</v>
      </c>
      <c r="Q303" s="3" t="str">
        <f>IF(D303="坦克碎片",VLOOKUP(C303,道具信息!$N$2:$O$291,2,FALSE)&amp;"碎片",VLOOKUP(C303,道具信息!$N$2:$O$291,2,FALSE))</f>
        <v>T2部件</v>
      </c>
      <c r="R303" s="3">
        <f t="shared" si="164"/>
        <v>820</v>
      </c>
      <c r="S303" s="11">
        <f t="shared" si="165"/>
        <v>8.2000000000000003E-2</v>
      </c>
      <c r="T303" s="3" t="str">
        <f>VLOOKUP(Q303,道具信息!$Q$3:$S$20,2,FALSE)</f>
        <v>CHEST_ITEM_TYPE_T2_PART</v>
      </c>
      <c r="U303" s="3" t="str">
        <f>IF(COUNTIF(U$262:U302,T303)=0,T303,"")</f>
        <v/>
      </c>
      <c r="V303" s="3" t="str">
        <f t="shared" si="158"/>
        <v>CHEST_ITEM_TYPE_T3_TANK,CHEST_ITEM_TYPE_T2_SHARD,CHEST_ITEM_TYPE_T3_SHARD,CHEST_ITEM_TYPE_T1_PART,CHEST_ITEM_TYPE_T2_PART</v>
      </c>
      <c r="W303" s="13" t="str">
        <f t="shared" si="159"/>
        <v/>
      </c>
      <c r="X303" s="3" t="str">
        <f t="shared" si="160"/>
        <v/>
      </c>
      <c r="Y303" s="3" t="str">
        <f t="shared" si="161"/>
        <v>2.1%,31.3%,21.4%,34.9%,8.2%</v>
      </c>
    </row>
    <row r="304" spans="2:25" x14ac:dyDescent="0.3">
      <c r="B304" s="2">
        <f>数据源!AU336</f>
        <v>7</v>
      </c>
      <c r="C304" s="2" t="str">
        <f>数据源!AV336</f>
        <v>T2LP2</v>
      </c>
      <c r="D304" s="2" t="str">
        <f>数据源!AW336</f>
        <v>部件</v>
      </c>
      <c r="E304" s="2">
        <f>数据源!AX336</f>
        <v>89.600000000000023</v>
      </c>
      <c r="F304" s="2">
        <f>数据源!AY336</f>
        <v>1.5</v>
      </c>
      <c r="G304" s="2">
        <f>数据源!AZ336</f>
        <v>6.3E-3</v>
      </c>
      <c r="H304" s="2">
        <f>数据源!BA336</f>
        <v>4.5703124999999989E-3</v>
      </c>
      <c r="I304" s="2">
        <f>数据源!BB336</f>
        <v>46</v>
      </c>
      <c r="J304" s="3">
        <f t="shared" si="162"/>
        <v>1</v>
      </c>
      <c r="K304" s="3">
        <f t="shared" si="163"/>
        <v>2</v>
      </c>
      <c r="L304" s="3" t="str">
        <f t="shared" si="148"/>
        <v>部件</v>
      </c>
      <c r="M304" s="3">
        <f t="shared" ca="1" si="143"/>
        <v>92002</v>
      </c>
      <c r="N304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11311,12311,13311,51211,52211,53211,51221,52221,53221,51311,52311,53311,51321,52321,53321,91001,91003,91005,91101,91103,91105,91201,91203,91205,91002,91004,91006,91102,91104,91106,91202,91204,91206,92001,92003,92005,92101,92103,92105,92201,92203,92205,92002</v>
      </c>
      <c r="O304" s="3" t="str">
        <f t="shared" si="152"/>
        <v>70,70,70,625,625,625,424,424,424,410,410,410,307,307,307,195,195,195,195,195,195,195,195,195,195,195,195,195,195,195,195,195,195,46,46,46,46,46,46,46,46,46,46</v>
      </c>
      <c r="P304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</v>
      </c>
      <c r="Q304" s="3" t="str">
        <f>IF(D304="坦克碎片",VLOOKUP(C304,道具信息!$N$2:$O$291,2,FALSE)&amp;"碎片",VLOOKUP(C304,道具信息!$N$2:$O$291,2,FALSE))</f>
        <v>T2部件</v>
      </c>
      <c r="R304" s="3">
        <f t="shared" si="164"/>
        <v>820</v>
      </c>
      <c r="S304" s="11">
        <f t="shared" si="165"/>
        <v>8.2000000000000003E-2</v>
      </c>
      <c r="T304" s="3" t="str">
        <f>VLOOKUP(Q304,道具信息!$Q$3:$S$20,2,FALSE)</f>
        <v>CHEST_ITEM_TYPE_T2_PART</v>
      </c>
      <c r="U304" s="3" t="str">
        <f>IF(COUNTIF(U$262:U303,T304)=0,T304,"")</f>
        <v/>
      </c>
      <c r="V304" s="3" t="str">
        <f t="shared" si="158"/>
        <v>CHEST_ITEM_TYPE_T3_TANK,CHEST_ITEM_TYPE_T2_SHARD,CHEST_ITEM_TYPE_T3_SHARD,CHEST_ITEM_TYPE_T1_PART,CHEST_ITEM_TYPE_T2_PART</v>
      </c>
      <c r="W304" s="13" t="str">
        <f t="shared" si="159"/>
        <v/>
      </c>
      <c r="X304" s="3" t="str">
        <f t="shared" si="160"/>
        <v/>
      </c>
      <c r="Y304" s="3" t="str">
        <f t="shared" si="161"/>
        <v>2.1%,31.3%,21.4%,34.9%,8.2%</v>
      </c>
    </row>
    <row r="305" spans="2:25" x14ac:dyDescent="0.3">
      <c r="B305" s="2">
        <f>数据源!AU337</f>
        <v>7</v>
      </c>
      <c r="C305" s="2" t="str">
        <f>数据源!AV337</f>
        <v>T2LP4</v>
      </c>
      <c r="D305" s="2" t="str">
        <f>数据源!AW337</f>
        <v>部件</v>
      </c>
      <c r="E305" s="2">
        <f>数据源!AX337</f>
        <v>89.600000000000023</v>
      </c>
      <c r="F305" s="2">
        <f>数据源!AY337</f>
        <v>1.5</v>
      </c>
      <c r="G305" s="2">
        <f>数据源!AZ337</f>
        <v>6.1999999999999998E-3</v>
      </c>
      <c r="H305" s="2">
        <f>数据源!BA337</f>
        <v>4.4977678571428556E-3</v>
      </c>
      <c r="I305" s="2">
        <f>数据源!BB337</f>
        <v>45</v>
      </c>
      <c r="J305" s="3">
        <f t="shared" si="162"/>
        <v>1</v>
      </c>
      <c r="K305" s="3">
        <f t="shared" si="163"/>
        <v>2</v>
      </c>
      <c r="L305" s="3" t="str">
        <f t="shared" si="148"/>
        <v>部件</v>
      </c>
      <c r="M305" s="3">
        <f t="shared" ca="1" si="143"/>
        <v>92004</v>
      </c>
      <c r="N305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11311,12311,13311,51211,52211,53211,51221,52221,53221,51311,52311,53311,51321,52321,53321,91001,91003,91005,91101,91103,91105,91201,91203,91205,91002,91004,91006,91102,91104,91106,91202,91204,91206,92001,92003,92005,92101,92103,92105,92201,92203,92205,92002,92004</v>
      </c>
      <c r="O305" s="3" t="str">
        <f t="shared" si="152"/>
        <v>70,70,70,625,625,625,424,424,424,410,410,410,307,307,307,195,195,195,195,195,195,195,195,195,195,195,195,195,195,195,195,195,195,46,46,46,46,46,46,46,46,46,46,45</v>
      </c>
      <c r="P305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(1,1),(1,1),(1,1),(3,7),(3,7),(3,7),(2,3),(2,3),(2,3),(1,3),(1,3),(1,3),(1,3),(1,3),(1,3),(1,2),(1,2),(1,2),(1,2),(1,2),(1,2),(1,2),(1,2),(1,2),(1,2),(1,2),(1,2),(1,2),(1,2),(1,2),(1,2),(1,2),(1,2),(1,2),(1,2),(1,2),(1,2),(1,2),(1,2),(1,2),(1,2),(1,2),(1,2),(1,2)</v>
      </c>
      <c r="Q305" s="3" t="str">
        <f>IF(D305="坦克碎片",VLOOKUP(C305,道具信息!$N$2:$O$291,2,FALSE)&amp;"碎片",VLOOKUP(C305,道具信息!$N$2:$O$291,2,FALSE))</f>
        <v>T2部件</v>
      </c>
      <c r="R305" s="3">
        <f t="shared" si="164"/>
        <v>820</v>
      </c>
      <c r="S305" s="11">
        <f t="shared" si="165"/>
        <v>8.2000000000000003E-2</v>
      </c>
      <c r="T305" s="3" t="str">
        <f>VLOOKUP(Q305,道具信息!$Q$3:$S$20,2,FALSE)</f>
        <v>CHEST_ITEM_TYPE_T2_PART</v>
      </c>
      <c r="U305" s="3" t="str">
        <f>IF(COUNTIF(U$262:U304,T305)=0,T305,"")</f>
        <v/>
      </c>
      <c r="V305" s="3" t="str">
        <f t="shared" si="158"/>
        <v>CHEST_ITEM_TYPE_T3_TANK,CHEST_ITEM_TYPE_T2_SHARD,CHEST_ITEM_TYPE_T3_SHARD,CHEST_ITEM_TYPE_T1_PART,CHEST_ITEM_TYPE_T2_PART</v>
      </c>
      <c r="W305" s="13" t="str">
        <f t="shared" si="159"/>
        <v/>
      </c>
      <c r="X305" s="3" t="str">
        <f t="shared" si="160"/>
        <v/>
      </c>
      <c r="Y305" s="3" t="str">
        <f t="shared" si="161"/>
        <v>2.1%,31.3%,21.4%,34.9%,8.2%</v>
      </c>
    </row>
    <row r="306" spans="2:25" x14ac:dyDescent="0.3">
      <c r="B306" s="2">
        <f>数据源!AU338</f>
        <v>7</v>
      </c>
      <c r="C306" s="2" t="str">
        <f>数据源!AV338</f>
        <v>T2LP6</v>
      </c>
      <c r="D306" s="2" t="str">
        <f>数据源!AW338</f>
        <v>部件</v>
      </c>
      <c r="E306" s="2">
        <f>数据源!AX338</f>
        <v>89.600000000000023</v>
      </c>
      <c r="F306" s="2">
        <f>数据源!AY338</f>
        <v>1.5</v>
      </c>
      <c r="G306" s="2">
        <f>数据源!AZ338</f>
        <v>6.1999999999999998E-3</v>
      </c>
      <c r="H306" s="2">
        <f>数据源!BA338</f>
        <v>4.4977678571428556E-3</v>
      </c>
      <c r="I306" s="2">
        <f>数据源!BB338</f>
        <v>45</v>
      </c>
      <c r="J306" s="3">
        <f t="shared" si="162"/>
        <v>1</v>
      </c>
      <c r="K306" s="3">
        <f t="shared" si="163"/>
        <v>2</v>
      </c>
      <c r="L306" s="3" t="str">
        <f t="shared" si="148"/>
        <v>部件</v>
      </c>
      <c r="M306" s="3">
        <f t="shared" ca="1" si="143"/>
        <v>92006</v>
      </c>
      <c r="N306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</v>
      </c>
      <c r="O306" s="3" t="str">
        <f t="shared" si="152"/>
        <v>70,70,70,625,625,625,424,424,424,410,410,410,307,307,307,195,195,195,195,195,195,195,195,195,195,195,195,195,195,195,195,195,195,46,46,46,46,46,46,46,46,46,46,45,45</v>
      </c>
      <c r="P306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</v>
      </c>
      <c r="Q306" s="3" t="str">
        <f>IF(D306="坦克碎片",VLOOKUP(C306,道具信息!$N$2:$O$291,2,FALSE)&amp;"碎片",VLOOKUP(C306,道具信息!$N$2:$O$291,2,FALSE))</f>
        <v>T2部件</v>
      </c>
      <c r="R306" s="3">
        <f t="shared" si="164"/>
        <v>820</v>
      </c>
      <c r="S306" s="11">
        <f t="shared" si="165"/>
        <v>8.2000000000000003E-2</v>
      </c>
      <c r="T306" s="3" t="str">
        <f>VLOOKUP(Q306,道具信息!$Q$3:$S$20,2,FALSE)</f>
        <v>CHEST_ITEM_TYPE_T2_PART</v>
      </c>
      <c r="U306" s="3" t="str">
        <f>IF(COUNTIF(U$262:U305,T306)=0,T306,"")</f>
        <v/>
      </c>
      <c r="V306" s="3" t="str">
        <f t="shared" si="158"/>
        <v>CHEST_ITEM_TYPE_T3_TANK,CHEST_ITEM_TYPE_T2_SHARD,CHEST_ITEM_TYPE_T3_SHARD,CHEST_ITEM_TYPE_T1_PART,CHEST_ITEM_TYPE_T2_PART</v>
      </c>
      <c r="W306" s="13" t="str">
        <f t="shared" si="159"/>
        <v/>
      </c>
      <c r="X306" s="3" t="str">
        <f t="shared" si="160"/>
        <v/>
      </c>
      <c r="Y306" s="3" t="str">
        <f t="shared" si="161"/>
        <v>2.1%,31.3%,21.4%,34.9%,8.2%</v>
      </c>
    </row>
    <row r="307" spans="2:25" x14ac:dyDescent="0.3">
      <c r="B307" s="2">
        <f>数据源!AU339</f>
        <v>7</v>
      </c>
      <c r="C307" s="2" t="str">
        <f>数据源!AV339</f>
        <v>T2MP2</v>
      </c>
      <c r="D307" s="2" t="str">
        <f>数据源!AW339</f>
        <v>部件</v>
      </c>
      <c r="E307" s="2">
        <f>数据源!AX339</f>
        <v>89.600000000000023</v>
      </c>
      <c r="F307" s="2">
        <f>数据源!AY339</f>
        <v>1.5</v>
      </c>
      <c r="G307" s="2">
        <f>数据源!AZ339</f>
        <v>6.1999999999999998E-3</v>
      </c>
      <c r="H307" s="2">
        <f>数据源!BA339</f>
        <v>4.4977678571428556E-3</v>
      </c>
      <c r="I307" s="2">
        <f>数据源!BB339</f>
        <v>45</v>
      </c>
      <c r="J307" s="3">
        <f>ROUNDUP(IF(F307&gt;1,F307-ROUNDDOWN(SQRT(F307),0),F307),0)</f>
        <v>1</v>
      </c>
      <c r="K307" s="3">
        <f>F307*2-J307</f>
        <v>2</v>
      </c>
      <c r="L307" s="3" t="str">
        <f t="shared" si="148"/>
        <v>部件</v>
      </c>
      <c r="M307" s="3">
        <f t="shared" ca="1" si="143"/>
        <v>92102</v>
      </c>
      <c r="N307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</v>
      </c>
      <c r="O307" s="3" t="str">
        <f t="shared" si="152"/>
        <v>70,70,70,625,625,625,424,424,424,410,410,410,307,307,307,195,195,195,195,195,195,195,195,195,195,195,195,195,195,195,195,195,195,46,46,46,46,46,46,46,46,46,46,45,45,45</v>
      </c>
      <c r="P307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</v>
      </c>
      <c r="Q307" s="3" t="str">
        <f>IF(D307="坦克碎片",VLOOKUP(C307,道具信息!$N$2:$O$291,2,FALSE)&amp;"碎片",VLOOKUP(C307,道具信息!$N$2:$O$291,2,FALSE))</f>
        <v>T2部件</v>
      </c>
      <c r="R307" s="3">
        <f t="shared" si="164"/>
        <v>820</v>
      </c>
      <c r="S307" s="11">
        <f t="shared" si="165"/>
        <v>8.2000000000000003E-2</v>
      </c>
      <c r="T307" s="3" t="str">
        <f>VLOOKUP(Q307,道具信息!$Q$3:$S$20,2,FALSE)</f>
        <v>CHEST_ITEM_TYPE_T2_PART</v>
      </c>
      <c r="U307" s="3" t="str">
        <f>IF(COUNTIF(U$262:U306,T307)=0,T307,"")</f>
        <v/>
      </c>
      <c r="V307" s="3" t="str">
        <f t="shared" si="158"/>
        <v>CHEST_ITEM_TYPE_T3_TANK,CHEST_ITEM_TYPE_T2_SHARD,CHEST_ITEM_TYPE_T3_SHARD,CHEST_ITEM_TYPE_T1_PART,CHEST_ITEM_TYPE_T2_PART</v>
      </c>
      <c r="W307" s="13" t="str">
        <f t="shared" si="159"/>
        <v/>
      </c>
      <c r="X307" s="3" t="str">
        <f t="shared" si="160"/>
        <v/>
      </c>
      <c r="Y307" s="3" t="str">
        <f t="shared" si="161"/>
        <v>2.1%,31.3%,21.4%,34.9%,8.2%</v>
      </c>
    </row>
    <row r="308" spans="2:25" x14ac:dyDescent="0.3">
      <c r="B308" s="2">
        <f>数据源!AU340</f>
        <v>7</v>
      </c>
      <c r="C308" s="2" t="str">
        <f>数据源!AV340</f>
        <v>T2MP4</v>
      </c>
      <c r="D308" s="2" t="str">
        <f>数据源!AW340</f>
        <v>部件</v>
      </c>
      <c r="E308" s="2">
        <f>数据源!AX340</f>
        <v>89.600000000000023</v>
      </c>
      <c r="F308" s="2">
        <f>数据源!AY340</f>
        <v>1.5</v>
      </c>
      <c r="G308" s="2">
        <f>数据源!AZ340</f>
        <v>6.1999999999999998E-3</v>
      </c>
      <c r="H308" s="2">
        <f>数据源!BA340</f>
        <v>4.4977678571428556E-3</v>
      </c>
      <c r="I308" s="2">
        <f>数据源!BB340</f>
        <v>45</v>
      </c>
      <c r="J308" s="3">
        <f t="shared" ref="J308:J315" si="166">ROUNDUP(IF(F308&gt;1,F308-ROUNDDOWN(SQRT(F308),0),F308),0)</f>
        <v>1</v>
      </c>
      <c r="K308" s="3">
        <f t="shared" ref="K308:K315" si="167">F308*2-J308</f>
        <v>2</v>
      </c>
      <c r="L308" s="3" t="str">
        <f t="shared" si="148"/>
        <v>部件</v>
      </c>
      <c r="M308" s="3">
        <f t="shared" ca="1" si="143"/>
        <v>92104</v>
      </c>
      <c r="N308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</v>
      </c>
      <c r="O308" s="3" t="str">
        <f t="shared" si="152"/>
        <v>70,70,70,625,625,625,424,424,424,410,410,410,307,307,307,195,195,195,195,195,195,195,195,195,195,195,195,195,195,195,195,195,195,46,46,46,46,46,46,46,46,46,46,45,45,45,45</v>
      </c>
      <c r="P308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</v>
      </c>
      <c r="Q308" s="3" t="str">
        <f>IF(D308="坦克碎片",VLOOKUP(C308,道具信息!$N$2:$O$291,2,FALSE)&amp;"碎片",VLOOKUP(C308,道具信息!$N$2:$O$291,2,FALSE))</f>
        <v>T2部件</v>
      </c>
      <c r="R308" s="3">
        <f t="shared" si="164"/>
        <v>820</v>
      </c>
      <c r="S308" s="11">
        <f t="shared" si="165"/>
        <v>8.2000000000000003E-2</v>
      </c>
      <c r="T308" s="3" t="str">
        <f>VLOOKUP(Q308,道具信息!$Q$3:$S$20,2,FALSE)</f>
        <v>CHEST_ITEM_TYPE_T2_PART</v>
      </c>
      <c r="U308" s="3" t="str">
        <f>IF(COUNTIF(U$262:U307,T308)=0,T308,"")</f>
        <v/>
      </c>
      <c r="V308" s="3" t="str">
        <f t="shared" si="158"/>
        <v>CHEST_ITEM_TYPE_T3_TANK,CHEST_ITEM_TYPE_T2_SHARD,CHEST_ITEM_TYPE_T3_SHARD,CHEST_ITEM_TYPE_T1_PART,CHEST_ITEM_TYPE_T2_PART</v>
      </c>
      <c r="W308" s="13" t="str">
        <f t="shared" si="159"/>
        <v/>
      </c>
      <c r="X308" s="3" t="str">
        <f t="shared" si="160"/>
        <v/>
      </c>
      <c r="Y308" s="3" t="str">
        <f t="shared" si="161"/>
        <v>2.1%,31.3%,21.4%,34.9%,8.2%</v>
      </c>
    </row>
    <row r="309" spans="2:25" x14ac:dyDescent="0.3">
      <c r="B309" s="2">
        <f>数据源!AU341</f>
        <v>7</v>
      </c>
      <c r="C309" s="2" t="str">
        <f>数据源!AV341</f>
        <v>T2MP6</v>
      </c>
      <c r="D309" s="2" t="str">
        <f>数据源!AW341</f>
        <v>部件</v>
      </c>
      <c r="E309" s="2">
        <f>数据源!AX341</f>
        <v>89.600000000000023</v>
      </c>
      <c r="F309" s="2">
        <f>数据源!AY341</f>
        <v>1.5</v>
      </c>
      <c r="G309" s="2">
        <f>数据源!AZ341</f>
        <v>6.1999999999999998E-3</v>
      </c>
      <c r="H309" s="2">
        <f>数据源!BA341</f>
        <v>4.4977678571428556E-3</v>
      </c>
      <c r="I309" s="2">
        <f>数据源!BB341</f>
        <v>45</v>
      </c>
      <c r="J309" s="3">
        <f t="shared" si="166"/>
        <v>1</v>
      </c>
      <c r="K309" s="3">
        <f t="shared" si="167"/>
        <v>2</v>
      </c>
      <c r="L309" s="3" t="str">
        <f t="shared" si="148"/>
        <v>部件</v>
      </c>
      <c r="M309" s="3">
        <f t="shared" ca="1" si="143"/>
        <v>92106</v>
      </c>
      <c r="N309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</v>
      </c>
      <c r="O309" s="3" t="str">
        <f t="shared" si="152"/>
        <v>70,70,70,625,625,625,424,424,424,410,410,410,307,307,307,195,195,195,195,195,195,195,195,195,195,195,195,195,195,195,195,195,195,46,46,46,46,46,46,46,46,46,46,45,45,45,45,45</v>
      </c>
      <c r="P309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,(1,2)</v>
      </c>
      <c r="Q309" s="3" t="str">
        <f>IF(D309="坦克碎片",VLOOKUP(C309,道具信息!$N$2:$O$291,2,FALSE)&amp;"碎片",VLOOKUP(C309,道具信息!$N$2:$O$291,2,FALSE))</f>
        <v>T2部件</v>
      </c>
      <c r="R309" s="3">
        <f t="shared" si="164"/>
        <v>820</v>
      </c>
      <c r="S309" s="11">
        <f t="shared" si="165"/>
        <v>8.2000000000000003E-2</v>
      </c>
      <c r="T309" s="3" t="str">
        <f>VLOOKUP(Q309,道具信息!$Q$3:$S$20,2,FALSE)</f>
        <v>CHEST_ITEM_TYPE_T2_PART</v>
      </c>
      <c r="U309" s="3" t="str">
        <f>IF(COUNTIF(U$262:U308,T309)=0,T309,"")</f>
        <v/>
      </c>
      <c r="V309" s="3" t="str">
        <f t="shared" si="158"/>
        <v>CHEST_ITEM_TYPE_T3_TANK,CHEST_ITEM_TYPE_T2_SHARD,CHEST_ITEM_TYPE_T3_SHARD,CHEST_ITEM_TYPE_T1_PART,CHEST_ITEM_TYPE_T2_PART</v>
      </c>
      <c r="W309" s="13" t="str">
        <f t="shared" si="159"/>
        <v/>
      </c>
      <c r="X309" s="3" t="str">
        <f t="shared" si="160"/>
        <v/>
      </c>
      <c r="Y309" s="3" t="str">
        <f t="shared" si="161"/>
        <v>2.1%,31.3%,21.4%,34.9%,8.2%</v>
      </c>
    </row>
    <row r="310" spans="2:25" x14ac:dyDescent="0.3">
      <c r="B310" s="2">
        <f>数据源!AU342</f>
        <v>7</v>
      </c>
      <c r="C310" s="2" t="str">
        <f>数据源!AV342</f>
        <v>T2HP2</v>
      </c>
      <c r="D310" s="2" t="str">
        <f>数据源!AW342</f>
        <v>部件</v>
      </c>
      <c r="E310" s="2">
        <f>数据源!AX342</f>
        <v>89.600000000000023</v>
      </c>
      <c r="F310" s="2">
        <f>数据源!AY342</f>
        <v>1.5</v>
      </c>
      <c r="G310" s="2">
        <f>数据源!AZ342</f>
        <v>6.1999999999999998E-3</v>
      </c>
      <c r="H310" s="2">
        <f>数据源!BA342</f>
        <v>4.4977678571428556E-3</v>
      </c>
      <c r="I310" s="2">
        <f>数据源!BB342</f>
        <v>45</v>
      </c>
      <c r="J310" s="3">
        <f t="shared" si="166"/>
        <v>1</v>
      </c>
      <c r="K310" s="3">
        <f t="shared" si="167"/>
        <v>2</v>
      </c>
      <c r="L310" s="3" t="str">
        <f t="shared" si="148"/>
        <v>部件</v>
      </c>
      <c r="M310" s="3">
        <f t="shared" ca="1" si="143"/>
        <v>92202</v>
      </c>
      <c r="N310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</v>
      </c>
      <c r="O310" s="3" t="str">
        <f t="shared" si="152"/>
        <v>70,70,70,625,625,625,424,424,424,410,410,410,307,307,307,195,195,195,195,195,195,195,195,195,195,195,195,195,195,195,195,195,195,46,46,46,46,46,46,46,46,46,46,45,45,45,45,45,45</v>
      </c>
      <c r="P310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,(1,2),(1,2)</v>
      </c>
      <c r="Q310" s="3" t="str">
        <f>IF(D310="坦克碎片",VLOOKUP(C310,道具信息!$N$2:$O$291,2,FALSE)&amp;"碎片",VLOOKUP(C310,道具信息!$N$2:$O$291,2,FALSE))</f>
        <v>T2部件</v>
      </c>
      <c r="R310" s="3">
        <f t="shared" si="164"/>
        <v>820</v>
      </c>
      <c r="S310" s="11">
        <f t="shared" si="165"/>
        <v>8.2000000000000003E-2</v>
      </c>
      <c r="T310" s="3" t="str">
        <f>VLOOKUP(Q310,道具信息!$Q$3:$S$20,2,FALSE)</f>
        <v>CHEST_ITEM_TYPE_T2_PART</v>
      </c>
      <c r="U310" s="3" t="str">
        <f>IF(COUNTIF(U$262:U309,T310)=0,T310,"")</f>
        <v/>
      </c>
      <c r="V310" s="3" t="str">
        <f t="shared" si="158"/>
        <v>CHEST_ITEM_TYPE_T3_TANK,CHEST_ITEM_TYPE_T2_SHARD,CHEST_ITEM_TYPE_T3_SHARD,CHEST_ITEM_TYPE_T1_PART,CHEST_ITEM_TYPE_T2_PART</v>
      </c>
      <c r="W310" s="13" t="str">
        <f t="shared" si="159"/>
        <v/>
      </c>
      <c r="X310" s="3" t="str">
        <f t="shared" si="160"/>
        <v/>
      </c>
      <c r="Y310" s="3" t="str">
        <f t="shared" si="161"/>
        <v>2.1%,31.3%,21.4%,34.9%,8.2%</v>
      </c>
    </row>
    <row r="311" spans="2:25" x14ac:dyDescent="0.3">
      <c r="B311" s="2">
        <f>数据源!AU343</f>
        <v>7</v>
      </c>
      <c r="C311" s="2" t="str">
        <f>数据源!AV343</f>
        <v>T2HP4</v>
      </c>
      <c r="D311" s="2" t="str">
        <f>数据源!AW343</f>
        <v>部件</v>
      </c>
      <c r="E311" s="2">
        <f>数据源!AX343</f>
        <v>89.600000000000023</v>
      </c>
      <c r="F311" s="2">
        <f>数据源!AY343</f>
        <v>1.5</v>
      </c>
      <c r="G311" s="2">
        <f>数据源!AZ343</f>
        <v>6.1999999999999998E-3</v>
      </c>
      <c r="H311" s="2">
        <f>数据源!BA343</f>
        <v>4.4977678571428556E-3</v>
      </c>
      <c r="I311" s="2">
        <f>数据源!BB343</f>
        <v>45</v>
      </c>
      <c r="J311" s="3">
        <f t="shared" si="166"/>
        <v>1</v>
      </c>
      <c r="K311" s="3">
        <f t="shared" si="167"/>
        <v>2</v>
      </c>
      <c r="L311" s="3" t="str">
        <f t="shared" si="148"/>
        <v>部件</v>
      </c>
      <c r="M311" s="3">
        <f t="shared" ca="1" si="143"/>
        <v>92204</v>
      </c>
      <c r="N311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</v>
      </c>
      <c r="O311" s="3" t="str">
        <f t="shared" si="152"/>
        <v>70,70,70,625,625,625,424,424,424,410,410,410,307,307,307,195,195,195,195,195,195,195,195,195,195,195,195,195,195,195,195,195,195,46,46,46,46,46,46,46,46,46,46,45,45,45,45,45,45,45</v>
      </c>
      <c r="P311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,(1,2),(1,2),(1,2)</v>
      </c>
      <c r="Q311" s="3" t="str">
        <f>IF(D311="坦克碎片",VLOOKUP(C311,道具信息!$N$2:$O$291,2,FALSE)&amp;"碎片",VLOOKUP(C311,道具信息!$N$2:$O$291,2,FALSE))</f>
        <v>T2部件</v>
      </c>
      <c r="R311" s="3">
        <f t="shared" si="164"/>
        <v>820</v>
      </c>
      <c r="S311" s="11">
        <f t="shared" si="165"/>
        <v>8.2000000000000003E-2</v>
      </c>
      <c r="T311" s="3" t="str">
        <f>VLOOKUP(Q311,道具信息!$Q$3:$S$20,2,FALSE)</f>
        <v>CHEST_ITEM_TYPE_T2_PART</v>
      </c>
      <c r="U311" s="3" t="str">
        <f>IF(COUNTIF(U$262:U310,T311)=0,T311,"")</f>
        <v/>
      </c>
      <c r="V311" s="3" t="str">
        <f t="shared" si="158"/>
        <v>CHEST_ITEM_TYPE_T3_TANK,CHEST_ITEM_TYPE_T2_SHARD,CHEST_ITEM_TYPE_T3_SHARD,CHEST_ITEM_TYPE_T1_PART,CHEST_ITEM_TYPE_T2_PART</v>
      </c>
      <c r="W311" s="13" t="str">
        <f t="shared" si="159"/>
        <v/>
      </c>
      <c r="X311" s="3" t="str">
        <f t="shared" si="160"/>
        <v/>
      </c>
      <c r="Y311" s="3" t="str">
        <f t="shared" si="161"/>
        <v>2.1%,31.3%,21.4%,34.9%,8.2%</v>
      </c>
    </row>
    <row r="312" spans="2:25" x14ac:dyDescent="0.3">
      <c r="B312" s="2">
        <f>数据源!AU344</f>
        <v>7</v>
      </c>
      <c r="C312" s="2" t="str">
        <f>数据源!AV344</f>
        <v>T2HP6</v>
      </c>
      <c r="D312" s="2" t="str">
        <f>数据源!AW344</f>
        <v>部件</v>
      </c>
      <c r="E312" s="2">
        <f>数据源!AX344</f>
        <v>89.600000000000023</v>
      </c>
      <c r="F312" s="2">
        <f>数据源!AY344</f>
        <v>1.5</v>
      </c>
      <c r="G312" s="2">
        <f>数据源!AZ344</f>
        <v>6.1999999999999998E-3</v>
      </c>
      <c r="H312" s="2">
        <f>数据源!BA344</f>
        <v>4.4977678571428556E-3</v>
      </c>
      <c r="I312" s="2">
        <f>数据源!BB344</f>
        <v>45</v>
      </c>
      <c r="J312" s="3">
        <f t="shared" si="166"/>
        <v>1</v>
      </c>
      <c r="K312" s="3">
        <f t="shared" si="167"/>
        <v>2</v>
      </c>
      <c r="L312" s="3" t="str">
        <f t="shared" si="148"/>
        <v>部件</v>
      </c>
      <c r="M312" s="3">
        <f t="shared" ca="1" si="143"/>
        <v>92206</v>
      </c>
      <c r="N312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312" s="3" t="str">
        <f t="shared" si="152"/>
        <v>70,70,70,625,625,625,424,424,424,410,410,410,307,307,307,195,195,195,195,195,195,195,195,195,195,195,195,195,195,195,195,195,195,46,46,46,46,46,46,46,46,46,46,45,45,45,45,45,45,45,45</v>
      </c>
      <c r="P312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,(1,2),(1,2),(1,2),(1,2)</v>
      </c>
      <c r="Q312" s="3" t="str">
        <f>IF(D312="坦克碎片",VLOOKUP(C312,道具信息!$N$2:$O$291,2,FALSE)&amp;"碎片",VLOOKUP(C312,道具信息!$N$2:$O$291,2,FALSE))</f>
        <v>T2部件</v>
      </c>
      <c r="R312" s="3">
        <f t="shared" si="164"/>
        <v>820</v>
      </c>
      <c r="S312" s="11">
        <f t="shared" si="165"/>
        <v>8.2000000000000003E-2</v>
      </c>
      <c r="T312" s="3" t="str">
        <f>VLOOKUP(Q312,道具信息!$Q$3:$S$20,2,FALSE)</f>
        <v>CHEST_ITEM_TYPE_T2_PART</v>
      </c>
      <c r="U312" s="3" t="str">
        <f>IF(COUNTIF(U$262:U311,T312)=0,T312,"")</f>
        <v/>
      </c>
      <c r="V312" s="3" t="str">
        <f t="shared" si="158"/>
        <v>CHEST_ITEM_TYPE_T3_TANK,CHEST_ITEM_TYPE_T2_SHARD,CHEST_ITEM_TYPE_T3_SHARD,CHEST_ITEM_TYPE_T1_PART,CHEST_ITEM_TYPE_T2_PART</v>
      </c>
      <c r="W312" s="13" t="str">
        <f t="shared" si="159"/>
        <v/>
      </c>
      <c r="X312" s="3" t="str">
        <f t="shared" si="160"/>
        <v/>
      </c>
      <c r="Y312" s="3" t="str">
        <f t="shared" si="161"/>
        <v>2.1%,31.3%,21.4%,34.9%,8.2%</v>
      </c>
    </row>
    <row r="313" spans="2:25" x14ac:dyDescent="0.3">
      <c r="B313" s="2">
        <f>数据源!AU345</f>
        <v>7</v>
      </c>
      <c r="C313" s="2" t="str">
        <f>数据源!AV345</f>
        <v>T3LP1</v>
      </c>
      <c r="D313" s="2" t="str">
        <f>数据源!AW345</f>
        <v>部件</v>
      </c>
      <c r="E313" s="2">
        <f>数据源!AX345</f>
        <v>478.79999999999995</v>
      </c>
      <c r="F313" s="2">
        <f>数据源!AY345</f>
        <v>1</v>
      </c>
      <c r="G313" s="2">
        <f>数据源!AZ345</f>
        <v>6.0000000000000001E-3</v>
      </c>
      <c r="H313" s="2">
        <f>数据源!BA345</f>
        <v>1.2218045112781955E-3</v>
      </c>
      <c r="I313" s="2">
        <f>数据源!BB345</f>
        <v>12</v>
      </c>
      <c r="J313" s="3">
        <f t="shared" si="166"/>
        <v>1</v>
      </c>
      <c r="K313" s="3">
        <f t="shared" si="167"/>
        <v>1</v>
      </c>
      <c r="L313" s="3" t="str">
        <f t="shared" si="148"/>
        <v>部件</v>
      </c>
      <c r="M313" s="3">
        <f t="shared" ca="1" si="143"/>
        <v>93001</v>
      </c>
      <c r="N313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</v>
      </c>
      <c r="O313" s="3" t="str">
        <f t="shared" si="152"/>
        <v>70,70,70,625,625,625,424,424,424,410,410,410,307,307,307,195,195,195,195,195,195,195,195,195,195,195,195,195,195,195,195,195,195,46,46,46,46,46,46,46,46,46,46,45,45,45,45,45,45,45,45,12</v>
      </c>
      <c r="P313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,(1,2),(1,2),(1,2),(1,2),(1,1)</v>
      </c>
      <c r="Q313" s="3" t="str">
        <f>IF(D313="坦克碎片",VLOOKUP(C313,道具信息!$N$2:$O$291,2,FALSE)&amp;"碎片",VLOOKUP(C313,道具信息!$N$2:$O$291,2,FALSE))</f>
        <v>T3部件</v>
      </c>
      <c r="R313" s="3">
        <f t="shared" si="164"/>
        <v>216</v>
      </c>
      <c r="S313" s="11">
        <f t="shared" si="165"/>
        <v>2.1000000000000001E-2</v>
      </c>
      <c r="T313" s="3" t="str">
        <f>VLOOKUP(Q313,道具信息!$Q$3:$S$20,2,FALSE)</f>
        <v>CHEST_ITEM_TYPE_T3_PART</v>
      </c>
      <c r="U313" s="3" t="str">
        <f>IF(COUNTIF(U$262:U312,T313)=0,T313,"")</f>
        <v>CHEST_ITEM_TYPE_T3_PART</v>
      </c>
      <c r="V313" s="3" t="str">
        <f t="shared" si="158"/>
        <v>CHEST_ITEM_TYPE_T3_TANK,CHEST_ITEM_TYPE_T2_SHARD,CHEST_ITEM_TYPE_T3_SHARD,CHEST_ITEM_TYPE_T1_PART,CHEST_ITEM_TYPE_T2_PART,CHEST_ITEM_TYPE_T3_PART</v>
      </c>
      <c r="W313" s="13">
        <f t="shared" si="159"/>
        <v>2.1000000000000001E-2</v>
      </c>
      <c r="X313" s="3" t="str">
        <f t="shared" si="160"/>
        <v>2.1%</v>
      </c>
      <c r="Y313" s="3" t="str">
        <f t="shared" si="161"/>
        <v>2.1%,31.3%,21.4%,34.9%,8.2%,2.1%</v>
      </c>
    </row>
    <row r="314" spans="2:25" x14ac:dyDescent="0.3">
      <c r="B314" s="2">
        <f>数据源!AU346</f>
        <v>7</v>
      </c>
      <c r="C314" s="2" t="str">
        <f>数据源!AV346</f>
        <v>T3LP3</v>
      </c>
      <c r="D314" s="2" t="str">
        <f>数据源!AW346</f>
        <v>部件</v>
      </c>
      <c r="E314" s="2">
        <f>数据源!AX346</f>
        <v>478.79999999999995</v>
      </c>
      <c r="F314" s="2">
        <f>数据源!AY346</f>
        <v>1</v>
      </c>
      <c r="G314" s="2">
        <f>数据源!AZ346</f>
        <v>6.0000000000000001E-3</v>
      </c>
      <c r="H314" s="2">
        <f>数据源!BA346</f>
        <v>1.2218045112781955E-3</v>
      </c>
      <c r="I314" s="2">
        <f>数据源!BB346</f>
        <v>12</v>
      </c>
      <c r="J314" s="3">
        <f t="shared" si="166"/>
        <v>1</v>
      </c>
      <c r="K314" s="3">
        <f t="shared" si="167"/>
        <v>1</v>
      </c>
      <c r="L314" s="3" t="str">
        <f t="shared" si="148"/>
        <v>部件</v>
      </c>
      <c r="M314" s="3">
        <f t="shared" ca="1" si="143"/>
        <v>93003</v>
      </c>
      <c r="N314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</v>
      </c>
      <c r="O314" s="3" t="str">
        <f t="shared" si="152"/>
        <v>70,70,70,625,625,625,424,424,424,410,410,410,307,307,307,195,195,195,195,195,195,195,195,195,195,195,195,195,195,195,195,195,195,46,46,46,46,46,46,46,46,46,46,45,45,45,45,45,45,45,45,12,12</v>
      </c>
      <c r="P314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,(1,2),(1,2),(1,2),(1,2),(1,1),(1,1)</v>
      </c>
      <c r="Q314" s="3" t="str">
        <f>IF(D314="坦克碎片",VLOOKUP(C314,道具信息!$N$2:$O$291,2,FALSE)&amp;"碎片",VLOOKUP(C314,道具信息!$N$2:$O$291,2,FALSE))</f>
        <v>T3部件</v>
      </c>
      <c r="R314" s="3">
        <f t="shared" si="164"/>
        <v>216</v>
      </c>
      <c r="S314" s="11">
        <f t="shared" si="165"/>
        <v>2.1000000000000001E-2</v>
      </c>
      <c r="T314" s="3" t="str">
        <f>VLOOKUP(Q314,道具信息!$Q$3:$S$20,2,FALSE)</f>
        <v>CHEST_ITEM_TYPE_T3_PART</v>
      </c>
      <c r="U314" s="3" t="str">
        <f>IF(COUNTIF(U$262:U313,T314)=0,T314,"")</f>
        <v/>
      </c>
      <c r="V314" s="3" t="str">
        <f t="shared" si="158"/>
        <v>CHEST_ITEM_TYPE_T3_TANK,CHEST_ITEM_TYPE_T2_SHARD,CHEST_ITEM_TYPE_T3_SHARD,CHEST_ITEM_TYPE_T1_PART,CHEST_ITEM_TYPE_T2_PART,CHEST_ITEM_TYPE_T3_PART</v>
      </c>
      <c r="W314" s="13" t="str">
        <f t="shared" si="159"/>
        <v/>
      </c>
      <c r="X314" s="3" t="str">
        <f t="shared" si="160"/>
        <v/>
      </c>
      <c r="Y314" s="3" t="str">
        <f t="shared" si="161"/>
        <v>2.1%,31.3%,21.4%,34.9%,8.2%,2.1%</v>
      </c>
    </row>
    <row r="315" spans="2:25" x14ac:dyDescent="0.3">
      <c r="B315" s="2">
        <f>数据源!AU347</f>
        <v>7</v>
      </c>
      <c r="C315" s="2" t="str">
        <f>数据源!AV347</f>
        <v>T3LP5</v>
      </c>
      <c r="D315" s="2" t="str">
        <f>数据源!AW347</f>
        <v>部件</v>
      </c>
      <c r="E315" s="2">
        <f>数据源!AX347</f>
        <v>478.79999999999995</v>
      </c>
      <c r="F315" s="2">
        <f>数据源!AY347</f>
        <v>1</v>
      </c>
      <c r="G315" s="2">
        <f>数据源!AZ347</f>
        <v>6.0000000000000001E-3</v>
      </c>
      <c r="H315" s="2">
        <f>数据源!BA347</f>
        <v>1.2218045112781955E-3</v>
      </c>
      <c r="I315" s="2">
        <f>数据源!BB347</f>
        <v>12</v>
      </c>
      <c r="J315" s="3">
        <f t="shared" si="166"/>
        <v>1</v>
      </c>
      <c r="K315" s="3">
        <f t="shared" si="167"/>
        <v>1</v>
      </c>
      <c r="L315" s="3" t="str">
        <f t="shared" si="148"/>
        <v>部件</v>
      </c>
      <c r="M315" s="3">
        <f t="shared" ca="1" si="143"/>
        <v>93005</v>
      </c>
      <c r="N315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</v>
      </c>
      <c r="O315" s="3" t="str">
        <f t="shared" si="152"/>
        <v>70,70,70,625,625,625,424,424,424,410,410,410,307,307,307,195,195,195,195,195,195,195,195,195,195,195,195,195,195,195,195,195,195,46,46,46,46,46,46,46,46,46,46,45,45,45,45,45,45,45,45,12,12,12</v>
      </c>
      <c r="P315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,(1,2),(1,2),(1,2),(1,2),(1,1),(1,1),(1,1)</v>
      </c>
      <c r="Q315" s="3" t="str">
        <f>IF(D315="坦克碎片",VLOOKUP(C315,道具信息!$N$2:$O$291,2,FALSE)&amp;"碎片",VLOOKUP(C315,道具信息!$N$2:$O$291,2,FALSE))</f>
        <v>T3部件</v>
      </c>
      <c r="R315" s="3">
        <f t="shared" si="164"/>
        <v>216</v>
      </c>
      <c r="S315" s="11">
        <f t="shared" si="165"/>
        <v>2.1000000000000001E-2</v>
      </c>
      <c r="T315" s="3" t="str">
        <f>VLOOKUP(Q315,道具信息!$Q$3:$S$20,2,FALSE)</f>
        <v>CHEST_ITEM_TYPE_T3_PART</v>
      </c>
      <c r="U315" s="3" t="str">
        <f>IF(COUNTIF(U$262:U314,T315)=0,T315,"")</f>
        <v/>
      </c>
      <c r="V315" s="3" t="str">
        <f t="shared" si="158"/>
        <v>CHEST_ITEM_TYPE_T3_TANK,CHEST_ITEM_TYPE_T2_SHARD,CHEST_ITEM_TYPE_T3_SHARD,CHEST_ITEM_TYPE_T1_PART,CHEST_ITEM_TYPE_T2_PART,CHEST_ITEM_TYPE_T3_PART</v>
      </c>
      <c r="W315" s="13" t="str">
        <f t="shared" si="159"/>
        <v/>
      </c>
      <c r="X315" s="3" t="str">
        <f t="shared" si="160"/>
        <v/>
      </c>
      <c r="Y315" s="3" t="str">
        <f t="shared" si="161"/>
        <v>2.1%,31.3%,21.4%,34.9%,8.2%,2.1%</v>
      </c>
    </row>
    <row r="316" spans="2:25" x14ac:dyDescent="0.3">
      <c r="B316" s="2">
        <f>数据源!AU348</f>
        <v>7</v>
      </c>
      <c r="C316" s="2" t="str">
        <f>数据源!AV348</f>
        <v>T3MP1</v>
      </c>
      <c r="D316" s="2" t="str">
        <f>数据源!AW348</f>
        <v>部件</v>
      </c>
      <c r="E316" s="2">
        <f>数据源!AX348</f>
        <v>478.79999999999995</v>
      </c>
      <c r="F316" s="2">
        <f>数据源!AY348</f>
        <v>1</v>
      </c>
      <c r="G316" s="2">
        <f>数据源!AZ348</f>
        <v>6.0000000000000001E-3</v>
      </c>
      <c r="H316" s="2">
        <f>数据源!BA348</f>
        <v>1.2218045112781955E-3</v>
      </c>
      <c r="I316" s="2">
        <f>数据源!BB348</f>
        <v>12</v>
      </c>
      <c r="J316" s="3">
        <f>ROUNDUP(IF(F316&gt;1,F316-ROUNDDOWN(SQRT(F316),0),F316),0)</f>
        <v>1</v>
      </c>
      <c r="K316" s="3">
        <f>F316*2-J316</f>
        <v>1</v>
      </c>
      <c r="L316" s="3" t="str">
        <f t="shared" si="148"/>
        <v>部件</v>
      </c>
      <c r="M316" s="3">
        <f t="shared" ca="1" si="143"/>
        <v>93101</v>
      </c>
      <c r="N316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</v>
      </c>
      <c r="O316" s="3" t="str">
        <f t="shared" si="152"/>
        <v>70,70,70,625,625,625,424,424,424,410,410,410,307,307,307,195,195,195,195,195,195,195,195,195,195,195,195,195,195,195,195,195,195,46,46,46,46,46,46,46,46,46,46,45,45,45,45,45,45,45,45,12,12,12,12</v>
      </c>
      <c r="P316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,(1,2),(1,2),(1,2),(1,2),(1,1),(1,1),(1,1),(1,1)</v>
      </c>
      <c r="Q316" s="3" t="str">
        <f>IF(D316="坦克碎片",VLOOKUP(C316,道具信息!$N$2:$O$291,2,FALSE)&amp;"碎片",VLOOKUP(C316,道具信息!$N$2:$O$291,2,FALSE))</f>
        <v>T3部件</v>
      </c>
      <c r="R316" s="3">
        <f t="shared" si="164"/>
        <v>216</v>
      </c>
      <c r="S316" s="11">
        <f t="shared" si="165"/>
        <v>2.1000000000000001E-2</v>
      </c>
      <c r="T316" s="3" t="str">
        <f>VLOOKUP(Q316,道具信息!$Q$3:$S$20,2,FALSE)</f>
        <v>CHEST_ITEM_TYPE_T3_PART</v>
      </c>
      <c r="U316" s="3" t="str">
        <f>IF(COUNTIF(U$262:U315,T316)=0,T316,"")</f>
        <v/>
      </c>
      <c r="V316" s="3" t="str">
        <f t="shared" si="158"/>
        <v>CHEST_ITEM_TYPE_T3_TANK,CHEST_ITEM_TYPE_T2_SHARD,CHEST_ITEM_TYPE_T3_SHARD,CHEST_ITEM_TYPE_T1_PART,CHEST_ITEM_TYPE_T2_PART,CHEST_ITEM_TYPE_T3_PART</v>
      </c>
      <c r="W316" s="13" t="str">
        <f t="shared" si="159"/>
        <v/>
      </c>
      <c r="X316" s="3" t="str">
        <f t="shared" si="160"/>
        <v/>
      </c>
      <c r="Y316" s="3" t="str">
        <f t="shared" si="161"/>
        <v>2.1%,31.3%,21.4%,34.9%,8.2%,2.1%</v>
      </c>
    </row>
    <row r="317" spans="2:25" x14ac:dyDescent="0.3">
      <c r="B317" s="2">
        <f>数据源!AU349</f>
        <v>7</v>
      </c>
      <c r="C317" s="2" t="str">
        <f>数据源!AV349</f>
        <v>T3MP3</v>
      </c>
      <c r="D317" s="2" t="str">
        <f>数据源!AW349</f>
        <v>部件</v>
      </c>
      <c r="E317" s="2">
        <f>数据源!AX349</f>
        <v>478.79999999999995</v>
      </c>
      <c r="F317" s="2">
        <f>数据源!AY349</f>
        <v>1</v>
      </c>
      <c r="G317" s="2">
        <f>数据源!AZ349</f>
        <v>6.0000000000000001E-3</v>
      </c>
      <c r="H317" s="2">
        <f>数据源!BA349</f>
        <v>1.2218045112781955E-3</v>
      </c>
      <c r="I317" s="2">
        <f>数据源!BB349</f>
        <v>12</v>
      </c>
      <c r="J317" s="3">
        <f t="shared" ref="J317:J330" si="168">ROUNDUP(IF(F317&gt;1,F317-ROUNDDOWN(SQRT(F317),0),F317),0)</f>
        <v>1</v>
      </c>
      <c r="K317" s="3">
        <f t="shared" ref="K317:K330" si="169">F317*2-J317</f>
        <v>1</v>
      </c>
      <c r="L317" s="3" t="str">
        <f t="shared" si="148"/>
        <v>部件</v>
      </c>
      <c r="M317" s="3">
        <f t="shared" ca="1" si="143"/>
        <v>93103</v>
      </c>
      <c r="N317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</v>
      </c>
      <c r="O317" s="3" t="str">
        <f t="shared" si="152"/>
        <v>70,70,70,625,625,625,424,424,424,410,410,410,307,307,307,195,195,195,195,195,195,195,195,195,195,195,195,195,195,195,195,195,195,46,46,46,46,46,46,46,46,46,46,45,45,45,45,45,45,45,45,12,12,12,12,12</v>
      </c>
      <c r="P317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,(1,2),(1,2),(1,2),(1,2),(1,1),(1,1),(1,1),(1,1),(1,1)</v>
      </c>
      <c r="Q317" s="3" t="str">
        <f>IF(D317="坦克碎片",VLOOKUP(C317,道具信息!$N$2:$O$291,2,FALSE)&amp;"碎片",VLOOKUP(C317,道具信息!$N$2:$O$291,2,FALSE))</f>
        <v>T3部件</v>
      </c>
      <c r="R317" s="3">
        <f t="shared" si="164"/>
        <v>216</v>
      </c>
      <c r="S317" s="11">
        <f t="shared" si="165"/>
        <v>2.1000000000000001E-2</v>
      </c>
      <c r="T317" s="3" t="str">
        <f>VLOOKUP(Q317,道具信息!$Q$3:$S$20,2,FALSE)</f>
        <v>CHEST_ITEM_TYPE_T3_PART</v>
      </c>
      <c r="U317" s="3" t="str">
        <f>IF(COUNTIF(U$262:U316,T317)=0,T317,"")</f>
        <v/>
      </c>
      <c r="V317" s="3" t="str">
        <f t="shared" si="158"/>
        <v>CHEST_ITEM_TYPE_T3_TANK,CHEST_ITEM_TYPE_T2_SHARD,CHEST_ITEM_TYPE_T3_SHARD,CHEST_ITEM_TYPE_T1_PART,CHEST_ITEM_TYPE_T2_PART,CHEST_ITEM_TYPE_T3_PART</v>
      </c>
      <c r="W317" s="13" t="str">
        <f t="shared" si="159"/>
        <v/>
      </c>
      <c r="X317" s="3" t="str">
        <f t="shared" si="160"/>
        <v/>
      </c>
      <c r="Y317" s="3" t="str">
        <f t="shared" si="161"/>
        <v>2.1%,31.3%,21.4%,34.9%,8.2%,2.1%</v>
      </c>
    </row>
    <row r="318" spans="2:25" x14ac:dyDescent="0.3">
      <c r="B318" s="2">
        <f>数据源!AU350</f>
        <v>7</v>
      </c>
      <c r="C318" s="2" t="str">
        <f>数据源!AV350</f>
        <v>T3MP5</v>
      </c>
      <c r="D318" s="2" t="str">
        <f>数据源!AW350</f>
        <v>部件</v>
      </c>
      <c r="E318" s="2">
        <f>数据源!AX350</f>
        <v>478.79999999999995</v>
      </c>
      <c r="F318" s="2">
        <f>数据源!AY350</f>
        <v>1</v>
      </c>
      <c r="G318" s="2">
        <f>数据源!AZ350</f>
        <v>6.0000000000000001E-3</v>
      </c>
      <c r="H318" s="2">
        <f>数据源!BA350</f>
        <v>1.2218045112781955E-3</v>
      </c>
      <c r="I318" s="2">
        <f>数据源!BB350</f>
        <v>12</v>
      </c>
      <c r="J318" s="3">
        <f t="shared" si="168"/>
        <v>1</v>
      </c>
      <c r="K318" s="3">
        <f t="shared" si="169"/>
        <v>1</v>
      </c>
      <c r="L318" s="3" t="str">
        <f t="shared" si="148"/>
        <v>部件</v>
      </c>
      <c r="M318" s="3">
        <f t="shared" ca="1" si="143"/>
        <v>93105</v>
      </c>
      <c r="N318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318" s="3" t="str">
        <f t="shared" si="152"/>
        <v>70,70,70,625,625,625,424,424,424,410,410,410,307,307,307,195,195,195,195,195,195,195,195,195,195,195,195,195,195,195,195,195,195,46,46,46,46,46,46,46,46,46,46,45,45,45,45,45,45,45,45,12,12,12,12,12,12</v>
      </c>
      <c r="P318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,(1,2),(1,2),(1,2),(1,2),(1,1),(1,1),(1,1),(1,1),(1,1),(1,1)</v>
      </c>
      <c r="Q318" s="3" t="str">
        <f>IF(D318="坦克碎片",VLOOKUP(C318,道具信息!$N$2:$O$291,2,FALSE)&amp;"碎片",VLOOKUP(C318,道具信息!$N$2:$O$291,2,FALSE))</f>
        <v>T3部件</v>
      </c>
      <c r="R318" s="3">
        <f t="shared" si="164"/>
        <v>216</v>
      </c>
      <c r="S318" s="11">
        <f t="shared" si="165"/>
        <v>2.1000000000000001E-2</v>
      </c>
      <c r="T318" s="3" t="str">
        <f>VLOOKUP(Q318,道具信息!$Q$3:$S$20,2,FALSE)</f>
        <v>CHEST_ITEM_TYPE_T3_PART</v>
      </c>
      <c r="U318" s="3" t="str">
        <f>IF(COUNTIF(U$262:U317,T318)=0,T318,"")</f>
        <v/>
      </c>
      <c r="V318" s="3" t="str">
        <f t="shared" si="158"/>
        <v>CHEST_ITEM_TYPE_T3_TANK,CHEST_ITEM_TYPE_T2_SHARD,CHEST_ITEM_TYPE_T3_SHARD,CHEST_ITEM_TYPE_T1_PART,CHEST_ITEM_TYPE_T2_PART,CHEST_ITEM_TYPE_T3_PART</v>
      </c>
      <c r="W318" s="13" t="str">
        <f t="shared" si="159"/>
        <v/>
      </c>
      <c r="X318" s="3" t="str">
        <f t="shared" si="160"/>
        <v/>
      </c>
      <c r="Y318" s="3" t="str">
        <f t="shared" si="161"/>
        <v>2.1%,31.3%,21.4%,34.9%,8.2%,2.1%</v>
      </c>
    </row>
    <row r="319" spans="2:25" x14ac:dyDescent="0.3">
      <c r="B319" s="2">
        <f>数据源!AU351</f>
        <v>7</v>
      </c>
      <c r="C319" s="2" t="str">
        <f>数据源!AV351</f>
        <v>T3HP1</v>
      </c>
      <c r="D319" s="2" t="str">
        <f>数据源!AW351</f>
        <v>部件</v>
      </c>
      <c r="E319" s="2">
        <f>数据源!AX351</f>
        <v>478.79999999999995</v>
      </c>
      <c r="F319" s="2">
        <f>数据源!AY351</f>
        <v>1</v>
      </c>
      <c r="G319" s="2">
        <f>数据源!AZ351</f>
        <v>6.0000000000000001E-3</v>
      </c>
      <c r="H319" s="2">
        <f>数据源!BA351</f>
        <v>1.2218045112781955E-3</v>
      </c>
      <c r="I319" s="2">
        <f>数据源!BB351</f>
        <v>12</v>
      </c>
      <c r="J319" s="3">
        <f t="shared" si="168"/>
        <v>1</v>
      </c>
      <c r="K319" s="3">
        <f t="shared" si="169"/>
        <v>1</v>
      </c>
      <c r="L319" s="3" t="str">
        <f t="shared" si="148"/>
        <v>部件</v>
      </c>
      <c r="M319" s="3">
        <f t="shared" ca="1" si="143"/>
        <v>93201</v>
      </c>
      <c r="N319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319" s="3" t="str">
        <f t="shared" si="152"/>
        <v>70,70,70,625,625,625,424,424,424,410,410,410,307,307,307,195,195,195,195,195,195,195,195,195,195,195,195,195,195,195,195,195,195,46,46,46,46,46,46,46,46,46,46,45,45,45,45,45,45,45,45,12,12,12,12,12,12,12</v>
      </c>
      <c r="P319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,(1,2),(1,2),(1,2),(1,2),(1,1),(1,1),(1,1),(1,1),(1,1),(1,1),(1,1)</v>
      </c>
      <c r="Q319" s="3" t="str">
        <f>IF(D319="坦克碎片",VLOOKUP(C319,道具信息!$N$2:$O$291,2,FALSE)&amp;"碎片",VLOOKUP(C319,道具信息!$N$2:$O$291,2,FALSE))</f>
        <v>T3部件</v>
      </c>
      <c r="R319" s="3">
        <f t="shared" si="164"/>
        <v>216</v>
      </c>
      <c r="S319" s="11">
        <f t="shared" si="165"/>
        <v>2.1000000000000001E-2</v>
      </c>
      <c r="T319" s="3" t="str">
        <f>VLOOKUP(Q319,道具信息!$Q$3:$S$20,2,FALSE)</f>
        <v>CHEST_ITEM_TYPE_T3_PART</v>
      </c>
      <c r="U319" s="3" t="str">
        <f>IF(COUNTIF(U$262:U318,T319)=0,T319,"")</f>
        <v/>
      </c>
      <c r="V319" s="3" t="str">
        <f t="shared" si="158"/>
        <v>CHEST_ITEM_TYPE_T3_TANK,CHEST_ITEM_TYPE_T2_SHARD,CHEST_ITEM_TYPE_T3_SHARD,CHEST_ITEM_TYPE_T1_PART,CHEST_ITEM_TYPE_T2_PART,CHEST_ITEM_TYPE_T3_PART</v>
      </c>
      <c r="W319" s="13" t="str">
        <f t="shared" si="159"/>
        <v/>
      </c>
      <c r="X319" s="3" t="str">
        <f t="shared" si="160"/>
        <v/>
      </c>
      <c r="Y319" s="3" t="str">
        <f t="shared" si="161"/>
        <v>2.1%,31.3%,21.4%,34.9%,8.2%,2.1%</v>
      </c>
    </row>
    <row r="320" spans="2:25" x14ac:dyDescent="0.3">
      <c r="B320" s="2">
        <f>数据源!AU352</f>
        <v>7</v>
      </c>
      <c r="C320" s="2" t="str">
        <f>数据源!AV352</f>
        <v>T3HP3</v>
      </c>
      <c r="D320" s="2" t="str">
        <f>数据源!AW352</f>
        <v>部件</v>
      </c>
      <c r="E320" s="2">
        <f>数据源!AX352</f>
        <v>478.79999999999995</v>
      </c>
      <c r="F320" s="2">
        <f>数据源!AY352</f>
        <v>1</v>
      </c>
      <c r="G320" s="2">
        <f>数据源!AZ352</f>
        <v>6.0000000000000001E-3</v>
      </c>
      <c r="H320" s="2">
        <f>数据源!BA352</f>
        <v>1.2218045112781955E-3</v>
      </c>
      <c r="I320" s="2">
        <f>数据源!BB352</f>
        <v>12</v>
      </c>
      <c r="J320" s="3">
        <f t="shared" si="168"/>
        <v>1</v>
      </c>
      <c r="K320" s="3">
        <f t="shared" si="169"/>
        <v>1</v>
      </c>
      <c r="L320" s="3" t="str">
        <f t="shared" si="148"/>
        <v>部件</v>
      </c>
      <c r="M320" s="3">
        <f t="shared" ca="1" si="143"/>
        <v>93203</v>
      </c>
      <c r="N320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320" s="3" t="str">
        <f t="shared" si="152"/>
        <v>70,70,70,625,625,625,424,424,424,410,410,410,307,307,307,195,195,195,195,195,195,195,195,195,195,195,195,195,195,195,195,195,195,46,46,46,46,46,46,46,46,46,46,45,45,45,45,45,45,45,45,12,12,12,12,12,12,12,12</v>
      </c>
      <c r="P320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,(1,2),(1,2),(1,2),(1,2),(1,1),(1,1),(1,1),(1,1),(1,1),(1,1),(1,1),(1,1)</v>
      </c>
      <c r="Q320" s="3" t="str">
        <f>IF(D320="坦克碎片",VLOOKUP(C320,道具信息!$N$2:$O$291,2,FALSE)&amp;"碎片",VLOOKUP(C320,道具信息!$N$2:$O$291,2,FALSE))</f>
        <v>T3部件</v>
      </c>
      <c r="R320" s="3">
        <f t="shared" si="164"/>
        <v>216</v>
      </c>
      <c r="S320" s="11">
        <f t="shared" si="165"/>
        <v>2.1000000000000001E-2</v>
      </c>
      <c r="T320" s="3" t="str">
        <f>VLOOKUP(Q320,道具信息!$Q$3:$S$20,2,FALSE)</f>
        <v>CHEST_ITEM_TYPE_T3_PART</v>
      </c>
      <c r="U320" s="3" t="str">
        <f>IF(COUNTIF(U$262:U319,T320)=0,T320,"")</f>
        <v/>
      </c>
      <c r="V320" s="3" t="str">
        <f t="shared" si="158"/>
        <v>CHEST_ITEM_TYPE_T3_TANK,CHEST_ITEM_TYPE_T2_SHARD,CHEST_ITEM_TYPE_T3_SHARD,CHEST_ITEM_TYPE_T1_PART,CHEST_ITEM_TYPE_T2_PART,CHEST_ITEM_TYPE_T3_PART</v>
      </c>
      <c r="W320" s="13" t="str">
        <f t="shared" si="159"/>
        <v/>
      </c>
      <c r="X320" s="3" t="str">
        <f t="shared" si="160"/>
        <v/>
      </c>
      <c r="Y320" s="3" t="str">
        <f t="shared" si="161"/>
        <v>2.1%,31.3%,21.4%,34.9%,8.2%,2.1%</v>
      </c>
    </row>
    <row r="321" spans="2:25" x14ac:dyDescent="0.3">
      <c r="B321" s="2">
        <f>数据源!AU353</f>
        <v>7</v>
      </c>
      <c r="C321" s="2" t="str">
        <f>数据源!AV353</f>
        <v>T3HP5</v>
      </c>
      <c r="D321" s="2" t="str">
        <f>数据源!AW353</f>
        <v>部件</v>
      </c>
      <c r="E321" s="2">
        <f>数据源!AX353</f>
        <v>478.79999999999995</v>
      </c>
      <c r="F321" s="2">
        <f>数据源!AY353</f>
        <v>1</v>
      </c>
      <c r="G321" s="2">
        <f>数据源!AZ353</f>
        <v>6.0000000000000001E-3</v>
      </c>
      <c r="H321" s="2">
        <f>数据源!BA353</f>
        <v>1.2218045112781955E-3</v>
      </c>
      <c r="I321" s="2">
        <f>数据源!BB353</f>
        <v>12</v>
      </c>
      <c r="J321" s="3">
        <f t="shared" si="168"/>
        <v>1</v>
      </c>
      <c r="K321" s="3">
        <f t="shared" si="169"/>
        <v>1</v>
      </c>
      <c r="L321" s="3" t="str">
        <f t="shared" si="148"/>
        <v>部件</v>
      </c>
      <c r="M321" s="3">
        <f t="shared" ca="1" si="143"/>
        <v>93205</v>
      </c>
      <c r="N321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321" s="3" t="str">
        <f t="shared" si="152"/>
        <v>70,70,70,625,625,625,424,424,424,410,410,410,307,307,307,195,195,195,195,195,195,195,195,195,195,195,195,195,195,195,195,195,195,46,46,46,46,46,46,46,46,46,46,45,45,45,45,45,45,45,45,12,12,12,12,12,12,12,12,12</v>
      </c>
      <c r="P321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,(1,2),(1,2),(1,2),(1,2),(1,1),(1,1),(1,1),(1,1),(1,1),(1,1),(1,1),(1,1),(1,1)</v>
      </c>
      <c r="Q321" s="3" t="str">
        <f>IF(D321="坦克碎片",VLOOKUP(C321,道具信息!$N$2:$O$291,2,FALSE)&amp;"碎片",VLOOKUP(C321,道具信息!$N$2:$O$291,2,FALSE))</f>
        <v>T3部件</v>
      </c>
      <c r="R321" s="3">
        <f t="shared" si="164"/>
        <v>216</v>
      </c>
      <c r="S321" s="11">
        <f t="shared" si="165"/>
        <v>2.1000000000000001E-2</v>
      </c>
      <c r="T321" s="3" t="str">
        <f>VLOOKUP(Q321,道具信息!$Q$3:$S$20,2,FALSE)</f>
        <v>CHEST_ITEM_TYPE_T3_PART</v>
      </c>
      <c r="U321" s="3" t="str">
        <f>IF(COUNTIF(U$262:U320,T321)=0,T321,"")</f>
        <v/>
      </c>
      <c r="V321" s="3" t="str">
        <f t="shared" si="158"/>
        <v>CHEST_ITEM_TYPE_T3_TANK,CHEST_ITEM_TYPE_T2_SHARD,CHEST_ITEM_TYPE_T3_SHARD,CHEST_ITEM_TYPE_T1_PART,CHEST_ITEM_TYPE_T2_PART,CHEST_ITEM_TYPE_T3_PART</v>
      </c>
      <c r="W321" s="13" t="str">
        <f t="shared" si="159"/>
        <v/>
      </c>
      <c r="X321" s="3" t="str">
        <f t="shared" si="160"/>
        <v/>
      </c>
      <c r="Y321" s="3" t="str">
        <f t="shared" si="161"/>
        <v>2.1%,31.3%,21.4%,34.9%,8.2%,2.1%</v>
      </c>
    </row>
    <row r="322" spans="2:25" x14ac:dyDescent="0.3">
      <c r="B322" s="2">
        <f>数据源!AU354</f>
        <v>7</v>
      </c>
      <c r="C322" s="2" t="str">
        <f>数据源!AV354</f>
        <v>T3LP2</v>
      </c>
      <c r="D322" s="2" t="str">
        <f>数据源!AW354</f>
        <v>部件</v>
      </c>
      <c r="E322" s="2">
        <f>数据源!AX354</f>
        <v>478.79999999999995</v>
      </c>
      <c r="F322" s="2">
        <f>数据源!AY354</f>
        <v>1</v>
      </c>
      <c r="G322" s="2">
        <f>数据源!AZ354</f>
        <v>6.0000000000000001E-3</v>
      </c>
      <c r="H322" s="2">
        <f>数据源!BA354</f>
        <v>1.2218045112781955E-3</v>
      </c>
      <c r="I322" s="2">
        <f>数据源!BB354</f>
        <v>12</v>
      </c>
      <c r="J322" s="3">
        <f t="shared" si="168"/>
        <v>1</v>
      </c>
      <c r="K322" s="3">
        <f t="shared" si="169"/>
        <v>1</v>
      </c>
      <c r="L322" s="3" t="str">
        <f t="shared" si="148"/>
        <v>部件</v>
      </c>
      <c r="M322" s="3">
        <f t="shared" ca="1" si="143"/>
        <v>93002</v>
      </c>
      <c r="N322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322" s="3" t="str">
        <f t="shared" si="152"/>
        <v>70,70,70,625,625,625,424,424,424,410,410,410,307,307,307,195,195,195,195,195,195,195,195,195,195,195,195,195,195,195,195,195,195,46,46,46,46,46,46,46,46,46,46,45,45,45,45,45,45,45,45,12,12,12,12,12,12,12,12,12,12</v>
      </c>
      <c r="P322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,(1,2),(1,2),(1,2),(1,2),(1,1),(1,1),(1,1),(1,1),(1,1),(1,1),(1,1),(1,1),(1,1),(1,1)</v>
      </c>
      <c r="Q322" s="3" t="str">
        <f>IF(D322="坦克碎片",VLOOKUP(C322,道具信息!$N$2:$O$291,2,FALSE)&amp;"碎片",VLOOKUP(C322,道具信息!$N$2:$O$291,2,FALSE))</f>
        <v>T3部件</v>
      </c>
      <c r="R322" s="3">
        <f t="shared" si="164"/>
        <v>216</v>
      </c>
      <c r="S322" s="11">
        <f t="shared" si="165"/>
        <v>2.1000000000000001E-2</v>
      </c>
      <c r="T322" s="3" t="str">
        <f>VLOOKUP(Q322,道具信息!$Q$3:$S$20,2,FALSE)</f>
        <v>CHEST_ITEM_TYPE_T3_PART</v>
      </c>
      <c r="U322" s="3" t="str">
        <f>IF(COUNTIF(U$262:U321,T322)=0,T322,"")</f>
        <v/>
      </c>
      <c r="V322" s="3" t="str">
        <f t="shared" si="158"/>
        <v>CHEST_ITEM_TYPE_T3_TANK,CHEST_ITEM_TYPE_T2_SHARD,CHEST_ITEM_TYPE_T3_SHARD,CHEST_ITEM_TYPE_T1_PART,CHEST_ITEM_TYPE_T2_PART,CHEST_ITEM_TYPE_T3_PART</v>
      </c>
      <c r="W322" s="13" t="str">
        <f t="shared" si="159"/>
        <v/>
      </c>
      <c r="X322" s="3" t="str">
        <f t="shared" si="160"/>
        <v/>
      </c>
      <c r="Y322" s="3" t="str">
        <f t="shared" si="161"/>
        <v>2.1%,31.3%,21.4%,34.9%,8.2%,2.1%</v>
      </c>
    </row>
    <row r="323" spans="2:25" x14ac:dyDescent="0.3">
      <c r="B323" s="2">
        <f>数据源!AU355</f>
        <v>7</v>
      </c>
      <c r="C323" s="2" t="str">
        <f>数据源!AV355</f>
        <v>T3LP4</v>
      </c>
      <c r="D323" s="2" t="str">
        <f>数据源!AW355</f>
        <v>部件</v>
      </c>
      <c r="E323" s="2">
        <f>数据源!AX355</f>
        <v>478.79999999999995</v>
      </c>
      <c r="F323" s="2">
        <f>数据源!AY355</f>
        <v>1</v>
      </c>
      <c r="G323" s="2">
        <f>数据源!AZ355</f>
        <v>6.0000000000000001E-3</v>
      </c>
      <c r="H323" s="2">
        <f>数据源!BA355</f>
        <v>1.2218045112781955E-3</v>
      </c>
      <c r="I323" s="2">
        <f>数据源!BB355</f>
        <v>12</v>
      </c>
      <c r="J323" s="3">
        <f t="shared" si="168"/>
        <v>1</v>
      </c>
      <c r="K323" s="3">
        <f t="shared" si="169"/>
        <v>1</v>
      </c>
      <c r="L323" s="3" t="str">
        <f t="shared" si="148"/>
        <v>部件</v>
      </c>
      <c r="M323" s="3">
        <f t="shared" ca="1" si="143"/>
        <v>93004</v>
      </c>
      <c r="N323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323" s="3" t="str">
        <f t="shared" si="152"/>
        <v>70,70,70,625,625,625,424,424,424,410,410,410,307,307,307,195,195,195,195,195,195,195,195,195,195,195,195,195,195,195,195,195,195,46,46,46,46,46,46,46,46,46,46,45,45,45,45,45,45,45,45,12,12,12,12,12,12,12,12,12,12,12</v>
      </c>
      <c r="P323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,(1,2),(1,2),(1,2),(1,2),(1,1),(1,1),(1,1),(1,1),(1,1),(1,1),(1,1),(1,1),(1,1),(1,1),(1,1)</v>
      </c>
      <c r="Q323" s="3" t="str">
        <f>IF(D323="坦克碎片",VLOOKUP(C323,道具信息!$N$2:$O$291,2,FALSE)&amp;"碎片",VLOOKUP(C323,道具信息!$N$2:$O$291,2,FALSE))</f>
        <v>T3部件</v>
      </c>
      <c r="R323" s="3">
        <f t="shared" si="164"/>
        <v>216</v>
      </c>
      <c r="S323" s="11">
        <f t="shared" si="165"/>
        <v>2.1000000000000001E-2</v>
      </c>
      <c r="T323" s="3" t="str">
        <f>VLOOKUP(Q323,道具信息!$Q$3:$S$20,2,FALSE)</f>
        <v>CHEST_ITEM_TYPE_T3_PART</v>
      </c>
      <c r="U323" s="3" t="str">
        <f>IF(COUNTIF(U$262:U322,T323)=0,T323,"")</f>
        <v/>
      </c>
      <c r="V323" s="3" t="str">
        <f t="shared" si="158"/>
        <v>CHEST_ITEM_TYPE_T3_TANK,CHEST_ITEM_TYPE_T2_SHARD,CHEST_ITEM_TYPE_T3_SHARD,CHEST_ITEM_TYPE_T1_PART,CHEST_ITEM_TYPE_T2_PART,CHEST_ITEM_TYPE_T3_PART</v>
      </c>
      <c r="W323" s="13" t="str">
        <f t="shared" si="159"/>
        <v/>
      </c>
      <c r="X323" s="3" t="str">
        <f t="shared" si="160"/>
        <v/>
      </c>
      <c r="Y323" s="3" t="str">
        <f t="shared" si="161"/>
        <v>2.1%,31.3%,21.4%,34.9%,8.2%,2.1%</v>
      </c>
    </row>
    <row r="324" spans="2:25" x14ac:dyDescent="0.3">
      <c r="B324" s="2">
        <f>数据源!AU356</f>
        <v>7</v>
      </c>
      <c r="C324" s="2" t="str">
        <f>数据源!AV356</f>
        <v>T3LP6</v>
      </c>
      <c r="D324" s="2" t="str">
        <f>数据源!AW356</f>
        <v>部件</v>
      </c>
      <c r="E324" s="2">
        <f>数据源!AX356</f>
        <v>478.79999999999995</v>
      </c>
      <c r="F324" s="2">
        <f>数据源!AY356</f>
        <v>1</v>
      </c>
      <c r="G324" s="2">
        <f>数据源!AZ356</f>
        <v>6.0000000000000001E-3</v>
      </c>
      <c r="H324" s="2">
        <f>数据源!BA356</f>
        <v>1.2218045112781955E-3</v>
      </c>
      <c r="I324" s="2">
        <f>数据源!BB356</f>
        <v>12</v>
      </c>
      <c r="J324" s="3">
        <f t="shared" si="168"/>
        <v>1</v>
      </c>
      <c r="K324" s="3">
        <f t="shared" si="169"/>
        <v>1</v>
      </c>
      <c r="L324" s="3" t="str">
        <f t="shared" si="148"/>
        <v>部件</v>
      </c>
      <c r="M324" s="3">
        <f t="shared" ca="1" si="143"/>
        <v>93006</v>
      </c>
      <c r="N324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324" s="3" t="str">
        <f t="shared" si="152"/>
        <v>70,70,70,625,625,625,424,424,424,410,410,410,307,307,307,195,195,195,195,195,195,195,195,195,195,195,195,195,195,195,195,195,195,46,46,46,46,46,46,46,46,46,46,45,45,45,45,45,45,45,45,12,12,12,12,12,12,12,12,12,12,12,12</v>
      </c>
      <c r="P324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,(1,2),(1,2),(1,2),(1,2),(1,1),(1,1),(1,1),(1,1),(1,1),(1,1),(1,1),(1,1),(1,1),(1,1),(1,1),(1,1)</v>
      </c>
      <c r="Q324" s="3" t="str">
        <f>IF(D324="坦克碎片",VLOOKUP(C324,道具信息!$N$2:$O$291,2,FALSE)&amp;"碎片",VLOOKUP(C324,道具信息!$N$2:$O$291,2,FALSE))</f>
        <v>T3部件</v>
      </c>
      <c r="R324" s="3">
        <f t="shared" si="164"/>
        <v>216</v>
      </c>
      <c r="S324" s="11">
        <f t="shared" si="165"/>
        <v>2.1000000000000001E-2</v>
      </c>
      <c r="T324" s="3" t="str">
        <f>VLOOKUP(Q324,道具信息!$Q$3:$S$20,2,FALSE)</f>
        <v>CHEST_ITEM_TYPE_T3_PART</v>
      </c>
      <c r="U324" s="3" t="str">
        <f>IF(COUNTIF(U$262:U323,T324)=0,T324,"")</f>
        <v/>
      </c>
      <c r="V324" s="3" t="str">
        <f t="shared" si="158"/>
        <v>CHEST_ITEM_TYPE_T3_TANK,CHEST_ITEM_TYPE_T2_SHARD,CHEST_ITEM_TYPE_T3_SHARD,CHEST_ITEM_TYPE_T1_PART,CHEST_ITEM_TYPE_T2_PART,CHEST_ITEM_TYPE_T3_PART</v>
      </c>
      <c r="W324" s="13" t="str">
        <f t="shared" si="159"/>
        <v/>
      </c>
      <c r="X324" s="3" t="str">
        <f t="shared" si="160"/>
        <v/>
      </c>
      <c r="Y324" s="3" t="str">
        <f t="shared" si="161"/>
        <v>2.1%,31.3%,21.4%,34.9%,8.2%,2.1%</v>
      </c>
    </row>
    <row r="325" spans="2:25" x14ac:dyDescent="0.3">
      <c r="B325" s="2">
        <f>数据源!AU357</f>
        <v>7</v>
      </c>
      <c r="C325" s="2" t="str">
        <f>数据源!AV357</f>
        <v>T3MP2</v>
      </c>
      <c r="D325" s="2" t="str">
        <f>数据源!AW357</f>
        <v>部件</v>
      </c>
      <c r="E325" s="2">
        <f>数据源!AX357</f>
        <v>478.79999999999995</v>
      </c>
      <c r="F325" s="2">
        <f>数据源!AY357</f>
        <v>1</v>
      </c>
      <c r="G325" s="2">
        <f>数据源!AZ357</f>
        <v>6.0000000000000001E-3</v>
      </c>
      <c r="H325" s="2">
        <f>数据源!BA357</f>
        <v>1.2218045112781955E-3</v>
      </c>
      <c r="I325" s="2">
        <f>数据源!BB357</f>
        <v>12</v>
      </c>
      <c r="J325" s="3">
        <f t="shared" si="168"/>
        <v>1</v>
      </c>
      <c r="K325" s="3">
        <f t="shared" si="169"/>
        <v>1</v>
      </c>
      <c r="L325" s="3" t="str">
        <f t="shared" si="148"/>
        <v>部件</v>
      </c>
      <c r="M325" s="3">
        <f t="shared" ca="1" si="143"/>
        <v>93102</v>
      </c>
      <c r="N325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325" s="3" t="str">
        <f t="shared" si="152"/>
        <v>70,70,70,625,625,625,424,424,424,410,410,410,307,307,307,195,195,195,195,195,195,195,195,195,195,195,195,195,195,195,195,195,195,46,46,46,46,46,46,46,46,46,46,45,45,45,45,45,45,45,45,12,12,12,12,12,12,12,12,12,12,12,12,12</v>
      </c>
      <c r="P325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,(1,2),(1,2),(1,2),(1,2),(1,1),(1,1),(1,1),(1,1),(1,1),(1,1),(1,1),(1,1),(1,1),(1,1),(1,1),(1,1),(1,1)</v>
      </c>
      <c r="Q325" s="3" t="str">
        <f>IF(D325="坦克碎片",VLOOKUP(C325,道具信息!$N$2:$O$291,2,FALSE)&amp;"碎片",VLOOKUP(C325,道具信息!$N$2:$O$291,2,FALSE))</f>
        <v>T3部件</v>
      </c>
      <c r="R325" s="3">
        <f t="shared" si="164"/>
        <v>216</v>
      </c>
      <c r="S325" s="11">
        <f t="shared" si="165"/>
        <v>2.1000000000000001E-2</v>
      </c>
      <c r="T325" s="3" t="str">
        <f>VLOOKUP(Q325,道具信息!$Q$3:$S$20,2,FALSE)</f>
        <v>CHEST_ITEM_TYPE_T3_PART</v>
      </c>
      <c r="U325" s="3" t="str">
        <f>IF(COUNTIF(U$262:U324,T325)=0,T325,"")</f>
        <v/>
      </c>
      <c r="V325" s="3" t="str">
        <f t="shared" si="158"/>
        <v>CHEST_ITEM_TYPE_T3_TANK,CHEST_ITEM_TYPE_T2_SHARD,CHEST_ITEM_TYPE_T3_SHARD,CHEST_ITEM_TYPE_T1_PART,CHEST_ITEM_TYPE_T2_PART,CHEST_ITEM_TYPE_T3_PART</v>
      </c>
      <c r="W325" s="13" t="str">
        <f t="shared" si="159"/>
        <v/>
      </c>
      <c r="X325" s="3" t="str">
        <f t="shared" si="160"/>
        <v/>
      </c>
      <c r="Y325" s="3" t="str">
        <f t="shared" si="161"/>
        <v>2.1%,31.3%,21.4%,34.9%,8.2%,2.1%</v>
      </c>
    </row>
    <row r="326" spans="2:25" x14ac:dyDescent="0.3">
      <c r="B326" s="2">
        <f>数据源!AU358</f>
        <v>7</v>
      </c>
      <c r="C326" s="2" t="str">
        <f>数据源!AV358</f>
        <v>T3MP4</v>
      </c>
      <c r="D326" s="2" t="str">
        <f>数据源!AW358</f>
        <v>部件</v>
      </c>
      <c r="E326" s="2">
        <f>数据源!AX358</f>
        <v>478.79999999999995</v>
      </c>
      <c r="F326" s="2">
        <f>数据源!AY358</f>
        <v>1</v>
      </c>
      <c r="G326" s="2">
        <f>数据源!AZ358</f>
        <v>6.0000000000000001E-3</v>
      </c>
      <c r="H326" s="2">
        <f>数据源!BA358</f>
        <v>1.2218045112781955E-3</v>
      </c>
      <c r="I326" s="2">
        <f>数据源!BB358</f>
        <v>12</v>
      </c>
      <c r="J326" s="3">
        <f t="shared" si="168"/>
        <v>1</v>
      </c>
      <c r="K326" s="3">
        <f t="shared" si="169"/>
        <v>1</v>
      </c>
      <c r="L326" s="3" t="str">
        <f t="shared" si="148"/>
        <v>部件</v>
      </c>
      <c r="M326" s="3">
        <f t="shared" ref="M326:M330" ca="1" si="170">IF(OR(L326="坦克",L326="碎片"),VLOOKUP(C326,INDIRECT("坦克ID"),MATCH(L326&amp;"ID",INDIRECT("坦克标头"),0),FALSE),VLOOKUP(C326,INDIRECT(L326&amp;"ID"),2,FALSE))</f>
        <v>93104</v>
      </c>
      <c r="N326" s="3" t="str">
        <f t="shared" ca="1" si="14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326" s="3" t="str">
        <f t="shared" si="152"/>
        <v>70,70,70,625,625,625,424,424,424,410,410,410,307,307,307,195,195,195,195,195,195,195,195,195,195,195,195,195,195,195,195,195,195,46,46,46,46,46,46,46,46,46,46,45,45,45,45,45,45,45,45,12,12,12,12,12,12,12,12,12,12,12,12,12,12</v>
      </c>
      <c r="P326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,(1,2),(1,2),(1,2),(1,2),(1,1),(1,1),(1,1),(1,1),(1,1),(1,1),(1,1),(1,1),(1,1),(1,1),(1,1),(1,1),(1,1),(1,1)</v>
      </c>
      <c r="Q326" s="3" t="str">
        <f>IF(D326="坦克碎片",VLOOKUP(C326,道具信息!$N$2:$O$291,2,FALSE)&amp;"碎片",VLOOKUP(C326,道具信息!$N$2:$O$291,2,FALSE))</f>
        <v>T3部件</v>
      </c>
      <c r="R326" s="3">
        <f t="shared" ref="R326:R330" si="171">SUMIFS(I:I,Q:Q,Q326,B:B,B326)</f>
        <v>216</v>
      </c>
      <c r="S326" s="11">
        <f t="shared" ref="S326:S330" si="172">ROUND(R326/SUMIF(B:B,B326,I:I),3)</f>
        <v>2.1000000000000001E-2</v>
      </c>
      <c r="T326" s="3" t="str">
        <f>VLOOKUP(Q326,道具信息!$Q$3:$S$20,2,FALSE)</f>
        <v>CHEST_ITEM_TYPE_T3_PART</v>
      </c>
      <c r="U326" s="3" t="str">
        <f>IF(COUNTIF(U$262:U325,T326)=0,T326,"")</f>
        <v/>
      </c>
      <c r="V326" s="3" t="str">
        <f t="shared" si="158"/>
        <v>CHEST_ITEM_TYPE_T3_TANK,CHEST_ITEM_TYPE_T2_SHARD,CHEST_ITEM_TYPE_T3_SHARD,CHEST_ITEM_TYPE_T1_PART,CHEST_ITEM_TYPE_T2_PART,CHEST_ITEM_TYPE_T3_PART</v>
      </c>
      <c r="W326" s="13" t="str">
        <f t="shared" si="159"/>
        <v/>
      </c>
      <c r="X326" s="3" t="str">
        <f t="shared" si="160"/>
        <v/>
      </c>
      <c r="Y326" s="3" t="str">
        <f t="shared" si="161"/>
        <v>2.1%,31.3%,21.4%,34.9%,8.2%,2.1%</v>
      </c>
    </row>
    <row r="327" spans="2:25" x14ac:dyDescent="0.3">
      <c r="B327" s="2">
        <f>数据源!AU359</f>
        <v>7</v>
      </c>
      <c r="C327" s="2" t="str">
        <f>数据源!AV359</f>
        <v>T3MP6</v>
      </c>
      <c r="D327" s="2" t="str">
        <f>数据源!AW359</f>
        <v>部件</v>
      </c>
      <c r="E327" s="2">
        <f>数据源!AX359</f>
        <v>478.79999999999995</v>
      </c>
      <c r="F327" s="2">
        <f>数据源!AY359</f>
        <v>1</v>
      </c>
      <c r="G327" s="2">
        <f>数据源!AZ359</f>
        <v>6.0000000000000001E-3</v>
      </c>
      <c r="H327" s="2">
        <f>数据源!BA359</f>
        <v>1.2218045112781955E-3</v>
      </c>
      <c r="I327" s="2">
        <f>数据源!BB359</f>
        <v>12</v>
      </c>
      <c r="J327" s="3">
        <f t="shared" si="168"/>
        <v>1</v>
      </c>
      <c r="K327" s="3">
        <f t="shared" si="169"/>
        <v>1</v>
      </c>
      <c r="L327" s="3" t="str">
        <f t="shared" ref="L327:L330" si="173">RIGHT(D327,2)</f>
        <v>部件</v>
      </c>
      <c r="M327" s="3">
        <f t="shared" ca="1" si="170"/>
        <v>93106</v>
      </c>
      <c r="N327" s="3" t="str">
        <f t="shared" ref="N327:N330" ca="1" si="174">N326&amp;","&amp;M327</f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327" s="3" t="str">
        <f t="shared" si="152"/>
        <v>70,70,70,625,625,625,424,424,424,410,410,410,307,307,307,195,195,195,195,195,195,195,195,195,195,195,195,195,195,195,195,195,195,46,46,46,46,46,46,46,46,46,46,45,45,45,45,45,45,45,45,12,12,12,12,12,12,12,12,12,12,12,12,12,12,12</v>
      </c>
      <c r="P327" s="1" t="str">
        <f t="shared" si="153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,(1,2),(1,2),(1,2),(1,2),(1,1),(1,1),(1,1),(1,1),(1,1),(1,1),(1,1),(1,1),(1,1),(1,1),(1,1),(1,1),(1,1),(1,1),(1,1)</v>
      </c>
      <c r="Q327" s="3" t="str">
        <f>IF(D327="坦克碎片",VLOOKUP(C327,道具信息!$N$2:$O$291,2,FALSE)&amp;"碎片",VLOOKUP(C327,道具信息!$N$2:$O$291,2,FALSE))</f>
        <v>T3部件</v>
      </c>
      <c r="R327" s="3">
        <f t="shared" si="171"/>
        <v>216</v>
      </c>
      <c r="S327" s="11">
        <f t="shared" si="172"/>
        <v>2.1000000000000001E-2</v>
      </c>
      <c r="T327" s="3" t="str">
        <f>VLOOKUP(Q327,道具信息!$Q$3:$S$20,2,FALSE)</f>
        <v>CHEST_ITEM_TYPE_T3_PART</v>
      </c>
      <c r="U327" s="3" t="str">
        <f>IF(COUNTIF(U$262:U326,T327)=0,T327,"")</f>
        <v/>
      </c>
      <c r="V327" s="3" t="str">
        <f t="shared" si="158"/>
        <v>CHEST_ITEM_TYPE_T3_TANK,CHEST_ITEM_TYPE_T2_SHARD,CHEST_ITEM_TYPE_T3_SHARD,CHEST_ITEM_TYPE_T1_PART,CHEST_ITEM_TYPE_T2_PART,CHEST_ITEM_TYPE_T3_PART</v>
      </c>
      <c r="W327" s="13" t="str">
        <f t="shared" si="159"/>
        <v/>
      </c>
      <c r="X327" s="3" t="str">
        <f t="shared" si="160"/>
        <v/>
      </c>
      <c r="Y327" s="3" t="str">
        <f t="shared" si="161"/>
        <v>2.1%,31.3%,21.4%,34.9%,8.2%,2.1%</v>
      </c>
    </row>
    <row r="328" spans="2:25" x14ac:dyDescent="0.3">
      <c r="B328" s="2">
        <f>数据源!AU360</f>
        <v>7</v>
      </c>
      <c r="C328" s="2" t="str">
        <f>数据源!AV360</f>
        <v>T3HP2</v>
      </c>
      <c r="D328" s="2" t="str">
        <f>数据源!AW360</f>
        <v>部件</v>
      </c>
      <c r="E328" s="2">
        <f>数据源!AX360</f>
        <v>478.79999999999995</v>
      </c>
      <c r="F328" s="2">
        <f>数据源!AY360</f>
        <v>1</v>
      </c>
      <c r="G328" s="2">
        <f>数据源!AZ360</f>
        <v>6.0000000000000001E-3</v>
      </c>
      <c r="H328" s="2">
        <f>数据源!BA360</f>
        <v>1.2218045112781955E-3</v>
      </c>
      <c r="I328" s="2">
        <f>数据源!BB360</f>
        <v>12</v>
      </c>
      <c r="J328" s="3">
        <f t="shared" si="168"/>
        <v>1</v>
      </c>
      <c r="K328" s="3">
        <f t="shared" si="169"/>
        <v>1</v>
      </c>
      <c r="L328" s="3" t="str">
        <f t="shared" si="173"/>
        <v>部件</v>
      </c>
      <c r="M328" s="3">
        <f t="shared" ca="1" si="170"/>
        <v>93202</v>
      </c>
      <c r="N328" s="3" t="str">
        <f t="shared" ca="1" si="174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328" s="3" t="str">
        <f t="shared" ref="O328:O330" si="175">O327&amp;","&amp;I328</f>
        <v>70,70,70,625,625,625,424,424,424,410,410,410,307,307,307,195,195,195,195,195,195,195,195,195,195,195,195,195,195,195,195,195,195,46,46,46,46,46,46,46,46,46,46,45,45,45,45,45,45,45,45,12,12,12,12,12,12,12,12,12,12,12,12,12,12,12,12</v>
      </c>
      <c r="P328" s="1" t="str">
        <f t="shared" ref="P328:P330" si="176">P327&amp;","&amp;"("&amp;J328&amp;","&amp;K328&amp;")"</f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,(1,2),(1,2),(1,2),(1,2),(1,1),(1,1),(1,1),(1,1),(1,1),(1,1),(1,1),(1,1),(1,1),(1,1),(1,1),(1,1),(1,1),(1,1),(1,1),(1,1)</v>
      </c>
      <c r="Q328" s="3" t="str">
        <f>IF(D328="坦克碎片",VLOOKUP(C328,道具信息!$N$2:$O$291,2,FALSE)&amp;"碎片",VLOOKUP(C328,道具信息!$N$2:$O$291,2,FALSE))</f>
        <v>T3部件</v>
      </c>
      <c r="R328" s="3">
        <f t="shared" si="171"/>
        <v>216</v>
      </c>
      <c r="S328" s="11">
        <f t="shared" si="172"/>
        <v>2.1000000000000001E-2</v>
      </c>
      <c r="T328" s="3" t="str">
        <f>VLOOKUP(Q328,道具信息!$Q$3:$S$20,2,FALSE)</f>
        <v>CHEST_ITEM_TYPE_T3_PART</v>
      </c>
      <c r="U328" s="3" t="str">
        <f>IF(COUNTIF(U$262:U327,T328)=0,T328,"")</f>
        <v/>
      </c>
      <c r="V328" s="3" t="str">
        <f t="shared" si="158"/>
        <v>CHEST_ITEM_TYPE_T3_TANK,CHEST_ITEM_TYPE_T2_SHARD,CHEST_ITEM_TYPE_T3_SHARD,CHEST_ITEM_TYPE_T1_PART,CHEST_ITEM_TYPE_T2_PART,CHEST_ITEM_TYPE_T3_PART</v>
      </c>
      <c r="W328" s="13" t="str">
        <f t="shared" si="159"/>
        <v/>
      </c>
      <c r="X328" s="3" t="str">
        <f t="shared" si="160"/>
        <v/>
      </c>
      <c r="Y328" s="3" t="str">
        <f t="shared" si="161"/>
        <v>2.1%,31.3%,21.4%,34.9%,8.2%,2.1%</v>
      </c>
    </row>
    <row r="329" spans="2:25" x14ac:dyDescent="0.3">
      <c r="B329" s="2">
        <f>数据源!AU361</f>
        <v>7</v>
      </c>
      <c r="C329" s="2" t="str">
        <f>数据源!AV361</f>
        <v>T3HP4</v>
      </c>
      <c r="D329" s="2" t="str">
        <f>数据源!AW361</f>
        <v>部件</v>
      </c>
      <c r="E329" s="2">
        <f>数据源!AX361</f>
        <v>478.79999999999995</v>
      </c>
      <c r="F329" s="2">
        <f>数据源!AY361</f>
        <v>1</v>
      </c>
      <c r="G329" s="2">
        <f>数据源!AZ361</f>
        <v>6.0000000000000001E-3</v>
      </c>
      <c r="H329" s="2">
        <f>数据源!BA361</f>
        <v>1.2218045112781955E-3</v>
      </c>
      <c r="I329" s="2">
        <f>数据源!BB361</f>
        <v>12</v>
      </c>
      <c r="J329" s="3">
        <f t="shared" si="168"/>
        <v>1</v>
      </c>
      <c r="K329" s="3">
        <f t="shared" si="169"/>
        <v>1</v>
      </c>
      <c r="L329" s="3" t="str">
        <f t="shared" si="173"/>
        <v>部件</v>
      </c>
      <c r="M329" s="3">
        <f t="shared" ca="1" si="170"/>
        <v>93204</v>
      </c>
      <c r="N329" s="3" t="str">
        <f t="shared" ca="1" si="174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329" s="3" t="str">
        <f t="shared" si="175"/>
        <v>70,70,70,625,625,625,424,424,424,410,410,410,307,307,307,195,195,195,195,195,195,195,195,195,195,195,195,195,195,195,195,195,195,46,46,46,46,46,46,46,46,46,46,45,45,45,45,45,45,45,45,12,12,12,12,12,12,12,12,12,12,12,12,12,12,12,12,12</v>
      </c>
      <c r="P329" s="1" t="str">
        <f t="shared" si="176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,(1,2),(1,2),(1,2),(1,2),(1,1),(1,1),(1,1),(1,1),(1,1),(1,1),(1,1),(1,1),(1,1),(1,1),(1,1),(1,1),(1,1),(1,1),(1,1),(1,1),(1,1)</v>
      </c>
      <c r="Q329" s="3" t="str">
        <f>IF(D329="坦克碎片",VLOOKUP(C329,道具信息!$N$2:$O$291,2,FALSE)&amp;"碎片",VLOOKUP(C329,道具信息!$N$2:$O$291,2,FALSE))</f>
        <v>T3部件</v>
      </c>
      <c r="R329" s="3">
        <f t="shared" si="171"/>
        <v>216</v>
      </c>
      <c r="S329" s="11">
        <f t="shared" si="172"/>
        <v>2.1000000000000001E-2</v>
      </c>
      <c r="T329" s="3" t="str">
        <f>VLOOKUP(Q329,道具信息!$Q$3:$S$20,2,FALSE)</f>
        <v>CHEST_ITEM_TYPE_T3_PART</v>
      </c>
      <c r="U329" s="3" t="str">
        <f>IF(COUNTIF(U$262:U328,T329)=0,T329,"")</f>
        <v/>
      </c>
      <c r="V329" s="3" t="str">
        <f t="shared" si="158"/>
        <v>CHEST_ITEM_TYPE_T3_TANK,CHEST_ITEM_TYPE_T2_SHARD,CHEST_ITEM_TYPE_T3_SHARD,CHEST_ITEM_TYPE_T1_PART,CHEST_ITEM_TYPE_T2_PART,CHEST_ITEM_TYPE_T3_PART</v>
      </c>
      <c r="W329" s="13" t="str">
        <f t="shared" si="159"/>
        <v/>
      </c>
      <c r="X329" s="3" t="str">
        <f t="shared" si="160"/>
        <v/>
      </c>
      <c r="Y329" s="3" t="str">
        <f t="shared" si="161"/>
        <v>2.1%,31.3%,21.4%,34.9%,8.2%,2.1%</v>
      </c>
    </row>
    <row r="330" spans="2:25" x14ac:dyDescent="0.3">
      <c r="B330" s="2">
        <f>数据源!AU362</f>
        <v>7</v>
      </c>
      <c r="C330" s="2" t="str">
        <f>数据源!AV362</f>
        <v>T3HP6</v>
      </c>
      <c r="D330" s="2" t="str">
        <f>数据源!AW362</f>
        <v>部件</v>
      </c>
      <c r="E330" s="2">
        <f>数据源!AX362</f>
        <v>478.79999999999995</v>
      </c>
      <c r="F330" s="2">
        <f>数据源!AY362</f>
        <v>1</v>
      </c>
      <c r="G330" s="2">
        <f>数据源!AZ362</f>
        <v>6.0000000000000001E-3</v>
      </c>
      <c r="H330" s="2">
        <f>数据源!BA362</f>
        <v>1.2218045112781955E-3</v>
      </c>
      <c r="I330" s="2">
        <f>数据源!BB362</f>
        <v>12</v>
      </c>
      <c r="J330" s="3">
        <f t="shared" si="168"/>
        <v>1</v>
      </c>
      <c r="K330" s="3">
        <f t="shared" si="169"/>
        <v>1</v>
      </c>
      <c r="L330" s="3" t="str">
        <f t="shared" si="173"/>
        <v>部件</v>
      </c>
      <c r="M330" s="3">
        <f t="shared" ca="1" si="170"/>
        <v>93206</v>
      </c>
      <c r="N330" s="3" t="str">
        <f t="shared" ca="1" si="174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330" s="3" t="str">
        <f t="shared" si="175"/>
        <v>70,70,70,625,625,625,424,424,424,410,410,410,307,307,307,195,195,195,195,195,195,195,195,195,195,195,195,195,195,195,195,195,195,46,46,46,46,46,46,46,46,46,46,45,45,45,45,45,45,45,45,12,12,12,12,12,12,12,12,12,12,12,12,12,12,12,12,12,12</v>
      </c>
      <c r="P330" s="1" t="str">
        <f t="shared" si="176"/>
        <v>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,(1,2),(1,2),(1,2),(1,2),(1,1),(1,1),(1,1),(1,1),(1,1),(1,1),(1,1),(1,1),(1,1),(1,1),(1,1),(1,1),(1,1),(1,1),(1,1),(1,1),(1,1),(1,1)</v>
      </c>
      <c r="Q330" s="3" t="str">
        <f>IF(D330="坦克碎片",VLOOKUP(C330,道具信息!$N$2:$O$291,2,FALSE)&amp;"碎片",VLOOKUP(C330,道具信息!$N$2:$O$291,2,FALSE))</f>
        <v>T3部件</v>
      </c>
      <c r="R330" s="3">
        <f t="shared" si="171"/>
        <v>216</v>
      </c>
      <c r="S330" s="11">
        <f t="shared" si="172"/>
        <v>2.1000000000000001E-2</v>
      </c>
      <c r="T330" s="3" t="str">
        <f>VLOOKUP(Q330,道具信息!$Q$3:$S$20,2,FALSE)</f>
        <v>CHEST_ITEM_TYPE_T3_PART</v>
      </c>
      <c r="U330" s="3" t="str">
        <f>IF(COUNTIF(U$262:U329,T330)=0,T330,"")</f>
        <v/>
      </c>
      <c r="V330" s="3" t="str">
        <f t="shared" si="158"/>
        <v>CHEST_ITEM_TYPE_T3_TANK,CHEST_ITEM_TYPE_T2_SHARD,CHEST_ITEM_TYPE_T3_SHARD,CHEST_ITEM_TYPE_T1_PART,CHEST_ITEM_TYPE_T2_PART,CHEST_ITEM_TYPE_T3_PART</v>
      </c>
      <c r="W330" s="13" t="str">
        <f t="shared" si="159"/>
        <v/>
      </c>
      <c r="X330" s="3" t="str">
        <f t="shared" si="160"/>
        <v/>
      </c>
      <c r="Y330" s="3" t="str">
        <f t="shared" si="161"/>
        <v>2.1%,31.3%,21.4%,34.9%,8.2%,2.1%</v>
      </c>
    </row>
    <row r="331" spans="2:25" x14ac:dyDescent="0.3">
      <c r="N331" s="3" t="str">
        <f ca="1">"["&amp;N330&amp;"]"</f>
        <v>[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]</v>
      </c>
      <c r="O331" s="3" t="str">
        <f>"["&amp;O330&amp;"]"</f>
        <v>[70,70,70,625,625,625,424,424,424,410,410,410,307,307,307,195,195,195,195,195,195,195,195,195,195,195,195,195,195,195,195,195,195,46,46,46,46,46,46,46,46,46,46,45,45,45,45,45,45,45,45,12,12,12,12,12,12,12,12,12,12,12,12,12,12,12,12,12,12]</v>
      </c>
      <c r="P331" s="3" t="str">
        <f>"["&amp;P330&amp;"]"</f>
        <v>[(1,1),(1,1),(1,1),(3,7),(3,7),(3,7),(2,3),(2,3),(2,3),(1,3),(1,3),(1,3),(1,3),(1,3),(1,3),(1,2),(1,2),(1,2),(1,2),(1,2),(1,2),(1,2),(1,2),(1,2),(1,2),(1,2),(1,2),(1,2),(1,2),(1,2),(1,2),(1,2),(1,2),(1,2),(1,2),(1,2),(1,2),(1,2),(1,2),(1,2),(1,2),(1,2),(1,2),(1,2),(1,2),(1,2),(1,2),(1,2),(1,2),(1,2),(1,2),(1,1),(1,1),(1,1),(1,1),(1,1),(1,1),(1,1),(1,1),(1,1),(1,1),(1,1),(1,1),(1,1),(1,1),(1,1),(1,1),(1,1),(1,1)]</v>
      </c>
      <c r="V331" s="3" t="str">
        <f>"["&amp;V330&amp;"]"</f>
        <v>[CHEST_ITEM_TYPE_T3_TANK,CHEST_ITEM_TYPE_T2_SHARD,CHEST_ITEM_TYPE_T3_SHARD,CHEST_ITEM_TYPE_T1_PART,CHEST_ITEM_TYPE_T2_PART,CHEST_ITEM_TYPE_T3_PART]</v>
      </c>
      <c r="Y331" s="3" t="str">
        <f>"["&amp;Y330&amp;"]"</f>
        <v>[2.1%,31.3%,21.4%,34.9%,8.2%,2.1%]</v>
      </c>
    </row>
    <row r="333" spans="2:25" x14ac:dyDescent="0.3">
      <c r="B333" s="2" t="str">
        <f>数据源!AU365</f>
        <v>联赛等级</v>
      </c>
      <c r="C333" s="2" t="str">
        <f>数据源!AV365</f>
        <v>道具名称</v>
      </c>
      <c r="D333" s="2" t="str">
        <f>数据源!AW365</f>
        <v>对应大类</v>
      </c>
      <c r="E333" s="2" t="str">
        <f>数据源!AX365</f>
        <v>道具价值</v>
      </c>
      <c r="F333" s="2" t="str">
        <f>数据源!AY365</f>
        <v>抽取个数</v>
      </c>
      <c r="G333" s="2" t="str">
        <f>数据源!AZ365</f>
        <v>价值比例</v>
      </c>
      <c r="H333" s="2" t="str">
        <f>数据源!BA365</f>
        <v>产出概率</v>
      </c>
      <c r="I333" s="2" t="str">
        <f>数据源!BB365</f>
        <v>权重值</v>
      </c>
      <c r="J333" s="7" t="s">
        <v>234</v>
      </c>
      <c r="K333" s="7" t="s">
        <v>235</v>
      </c>
      <c r="L333" s="3" t="s">
        <v>222</v>
      </c>
      <c r="M333" s="3" t="s">
        <v>152</v>
      </c>
      <c r="N333" s="3" t="s">
        <v>224</v>
      </c>
      <c r="O333" s="3" t="s">
        <v>225</v>
      </c>
      <c r="P333" s="3" t="s">
        <v>226</v>
      </c>
      <c r="Q333" s="8" t="s">
        <v>244</v>
      </c>
      <c r="R333" s="8" t="s">
        <v>245</v>
      </c>
      <c r="S333" s="8" t="s">
        <v>246</v>
      </c>
    </row>
    <row r="334" spans="2:25" x14ac:dyDescent="0.3">
      <c r="B334" s="2">
        <f>数据源!AU366</f>
        <v>8</v>
      </c>
      <c r="C334" s="2" t="str">
        <f>数据源!AV366</f>
        <v>二号</v>
      </c>
      <c r="D334" s="2" t="str">
        <f>数据源!AW366</f>
        <v>坦克碎片</v>
      </c>
      <c r="E334" s="2">
        <f>数据源!AX366</f>
        <v>13</v>
      </c>
      <c r="F334" s="2">
        <f>数据源!AY366</f>
        <v>7</v>
      </c>
      <c r="G334" s="2">
        <f>数据源!AZ366</f>
        <v>4.8099999999999997E-2</v>
      </c>
      <c r="H334" s="2">
        <f>数据源!BA366</f>
        <v>5.1535714285714289E-2</v>
      </c>
      <c r="I334" s="2">
        <f>数据源!BB366</f>
        <v>515</v>
      </c>
      <c r="J334" s="3">
        <f>ROUNDUP(IF(F334&gt;1,F334-ROUNDDOWN(SQRT(F334),0),F334),0)</f>
        <v>5</v>
      </c>
      <c r="K334" s="3">
        <f>F334*2-J334</f>
        <v>9</v>
      </c>
      <c r="L334" s="3" t="str">
        <f>RIGHT(D334,2)</f>
        <v>碎片</v>
      </c>
      <c r="M334" s="3">
        <f t="shared" ref="M334:M397" ca="1" si="177">IF(OR(L334="坦克",L334="碎片"),VLOOKUP(C334,INDIRECT("坦克ID"),MATCH(L334&amp;"ID",INDIRECT("坦克标头"),0),FALSE),VLOOKUP(C334,INDIRECT(L334&amp;"ID"),2,FALSE))</f>
        <v>51211</v>
      </c>
      <c r="N334" s="3">
        <f ca="1">M334</f>
        <v>51211</v>
      </c>
      <c r="O334" s="3">
        <f>I334</f>
        <v>515</v>
      </c>
      <c r="P334" s="1" t="str">
        <f>"("&amp;J334&amp;","&amp;K334&amp;")"</f>
        <v>(5,9)</v>
      </c>
      <c r="Q334" s="3" t="str">
        <f>IF(D334="坦克碎片",VLOOKUP(C334,道具信息!$N$2:$O$291,2,FALSE)&amp;"碎片",VLOOKUP(C334,道具信息!$N$2:$O$291,2,FALSE))</f>
        <v>T2坦克碎片</v>
      </c>
      <c r="R334" s="3">
        <f t="shared" ref="R334:R365" si="178">SUMIFS(I:I,Q:Q,Q334,B:B,B334)</f>
        <v>2448</v>
      </c>
      <c r="S334" s="11">
        <f t="shared" ref="S334:S365" si="179">ROUND(R334/SUMIF(B:B,B334,I:I),3)</f>
        <v>0.24399999999999999</v>
      </c>
      <c r="T334" s="3" t="str">
        <f>VLOOKUP(Q334,道具信息!$Q$3:$S$20,2,FALSE)</f>
        <v>CHEST_ITEM_TYPE_T2_SHARD</v>
      </c>
      <c r="U334" s="3" t="str">
        <f>T334</f>
        <v>CHEST_ITEM_TYPE_T2_SHARD</v>
      </c>
      <c r="V334" s="3" t="str">
        <f>U334</f>
        <v>CHEST_ITEM_TYPE_T2_SHARD</v>
      </c>
      <c r="W334" s="13">
        <f>IF(U334&lt;&gt;"",ROUND(S334*100%,3),"")</f>
        <v>0.24399999999999999</v>
      </c>
      <c r="X334" s="3" t="str">
        <f>TEXT(W334,"0.0%")</f>
        <v>24.4%</v>
      </c>
      <c r="Y334" s="3" t="str">
        <f>X334</f>
        <v>24.4%</v>
      </c>
    </row>
    <row r="335" spans="2:25" x14ac:dyDescent="0.3">
      <c r="B335" s="2">
        <f>数据源!AU367</f>
        <v>8</v>
      </c>
      <c r="C335" s="2" t="str">
        <f>数据源!AV367</f>
        <v>T-34</v>
      </c>
      <c r="D335" s="2" t="str">
        <f>数据源!AW367</f>
        <v>坦克碎片</v>
      </c>
      <c r="E335" s="2">
        <f>数据源!AX367</f>
        <v>13</v>
      </c>
      <c r="F335" s="2">
        <f>数据源!AY367</f>
        <v>7</v>
      </c>
      <c r="G335" s="2">
        <f>数据源!AZ367</f>
        <v>4.8099999999999997E-2</v>
      </c>
      <c r="H335" s="2">
        <f>数据源!BA367</f>
        <v>5.1535714285714289E-2</v>
      </c>
      <c r="I335" s="2">
        <f>数据源!BB367</f>
        <v>515</v>
      </c>
      <c r="J335" s="3">
        <f t="shared" ref="J335:J363" si="180">ROUNDUP(IF(F335&gt;1,F335-ROUNDDOWN(SQRT(F335),0),F335),0)</f>
        <v>5</v>
      </c>
      <c r="K335" s="3">
        <f t="shared" ref="K335:K363" si="181">F335*2-J335</f>
        <v>9</v>
      </c>
      <c r="L335" s="3" t="str">
        <f t="shared" ref="L335:L398" si="182">RIGHT(D335,2)</f>
        <v>碎片</v>
      </c>
      <c r="M335" s="3">
        <f t="shared" ca="1" si="177"/>
        <v>52211</v>
      </c>
      <c r="N335" s="3" t="str">
        <f t="shared" ref="N335:N398" ca="1" si="183">N334&amp;","&amp;M335</f>
        <v>51211,52211</v>
      </c>
      <c r="O335" s="3" t="str">
        <f>O334&amp;","&amp;I335</f>
        <v>515,515</v>
      </c>
      <c r="P335" s="1" t="str">
        <f>P334&amp;","&amp;"("&amp;J335&amp;","&amp;K335&amp;")"</f>
        <v>(5,9),(5,9)</v>
      </c>
      <c r="Q335" s="3" t="str">
        <f>IF(D335="坦克碎片",VLOOKUP(C335,道具信息!$N$2:$O$291,2,FALSE)&amp;"碎片",VLOOKUP(C335,道具信息!$N$2:$O$291,2,FALSE))</f>
        <v>T2坦克碎片</v>
      </c>
      <c r="R335" s="3">
        <f t="shared" si="178"/>
        <v>2448</v>
      </c>
      <c r="S335" s="11">
        <f t="shared" si="179"/>
        <v>0.24399999999999999</v>
      </c>
      <c r="T335" s="3" t="str">
        <f>VLOOKUP(Q335,道具信息!$Q$3:$S$20,2,FALSE)</f>
        <v>CHEST_ITEM_TYPE_T2_SHARD</v>
      </c>
      <c r="U335" s="3" t="str">
        <f>IF(COUNTIF(U$334:U334,T335)=0,T335,"")</f>
        <v/>
      </c>
      <c r="V335" s="3" t="str">
        <f>IF(U335&lt;&gt;"",V334&amp;","&amp;U335,V334)</f>
        <v>CHEST_ITEM_TYPE_T2_SHARD</v>
      </c>
      <c r="W335" s="13" t="str">
        <f t="shared" ref="W335" si="184">IF(U335&lt;&gt;"",ROUND(S335*100%,3),"")</f>
        <v/>
      </c>
      <c r="X335" s="3" t="str">
        <f t="shared" ref="X335" si="185">TEXT(W335,"0.0%")</f>
        <v/>
      </c>
      <c r="Y335" s="3" t="str">
        <f>IF(X335&lt;&gt;"",Y334&amp;","&amp;X335,Y334)</f>
        <v>24.4%</v>
      </c>
    </row>
    <row r="336" spans="2:25" x14ac:dyDescent="0.3">
      <c r="B336" s="2">
        <f>数据源!AU368</f>
        <v>8</v>
      </c>
      <c r="C336" s="2" t="str">
        <f>数据源!AV368</f>
        <v>KV-1</v>
      </c>
      <c r="D336" s="2" t="str">
        <f>数据源!AW368</f>
        <v>坦克碎片</v>
      </c>
      <c r="E336" s="2">
        <f>数据源!AX368</f>
        <v>13</v>
      </c>
      <c r="F336" s="2">
        <f>数据源!AY368</f>
        <v>7</v>
      </c>
      <c r="G336" s="2">
        <f>数据源!AZ368</f>
        <v>4.8099999999999997E-2</v>
      </c>
      <c r="H336" s="2">
        <f>数据源!BA368</f>
        <v>5.1535714285714289E-2</v>
      </c>
      <c r="I336" s="2">
        <f>数据源!BB368</f>
        <v>515</v>
      </c>
      <c r="J336" s="3">
        <f t="shared" si="180"/>
        <v>5</v>
      </c>
      <c r="K336" s="3">
        <f t="shared" si="181"/>
        <v>9</v>
      </c>
      <c r="L336" s="3" t="str">
        <f t="shared" si="182"/>
        <v>碎片</v>
      </c>
      <c r="M336" s="3">
        <f t="shared" ca="1" si="177"/>
        <v>53211</v>
      </c>
      <c r="N336" s="3" t="str">
        <f t="shared" ca="1" si="183"/>
        <v>51211,52211,53211</v>
      </c>
      <c r="O336" s="3" t="str">
        <f t="shared" ref="O336:O399" si="186">O335&amp;","&amp;I336</f>
        <v>515,515,515</v>
      </c>
      <c r="P336" s="1" t="str">
        <f t="shared" ref="P336:P399" si="187">P335&amp;","&amp;"("&amp;J336&amp;","&amp;K336&amp;")"</f>
        <v>(5,9),(5,9),(5,9)</v>
      </c>
      <c r="Q336" s="3" t="str">
        <f>IF(D336="坦克碎片",VLOOKUP(C336,道具信息!$N$2:$O$291,2,FALSE)&amp;"碎片",VLOOKUP(C336,道具信息!$N$2:$O$291,2,FALSE))</f>
        <v>T2坦克碎片</v>
      </c>
      <c r="R336" s="3">
        <f t="shared" si="178"/>
        <v>2448</v>
      </c>
      <c r="S336" s="11">
        <f t="shared" si="179"/>
        <v>0.24399999999999999</v>
      </c>
      <c r="T336" s="3" t="str">
        <f>VLOOKUP(Q336,道具信息!$Q$3:$S$20,2,FALSE)</f>
        <v>CHEST_ITEM_TYPE_T2_SHARD</v>
      </c>
      <c r="U336" s="3" t="str">
        <f>IF(COUNTIF(U$334:U335,T336)=0,T336,"")</f>
        <v/>
      </c>
      <c r="V336" s="3" t="str">
        <f t="shared" ref="V336:V341" si="188">IF(U336&lt;&gt;"",V335&amp;","&amp;U336,V335)</f>
        <v>CHEST_ITEM_TYPE_T2_SHARD</v>
      </c>
      <c r="W336" s="13" t="str">
        <f t="shared" ref="W336:W341" si="189">IF(U336&lt;&gt;"",ROUND(S336*100%,3),"")</f>
        <v/>
      </c>
      <c r="X336" s="3" t="str">
        <f t="shared" ref="X336:X341" si="190">TEXT(W336,"0.0%")</f>
        <v/>
      </c>
      <c r="Y336" s="3" t="str">
        <f t="shared" ref="Y336:Y341" si="191">IF(X336&lt;&gt;"",Y335&amp;","&amp;X336,Y335)</f>
        <v>24.4%</v>
      </c>
    </row>
    <row r="337" spans="2:25" x14ac:dyDescent="0.3">
      <c r="B337" s="2">
        <f>数据源!AU369</f>
        <v>8</v>
      </c>
      <c r="C337" s="2" t="str">
        <f>数据源!AV369</f>
        <v>Puma</v>
      </c>
      <c r="D337" s="2" t="str">
        <f>数据源!AW369</f>
        <v>坦克碎片</v>
      </c>
      <c r="E337" s="2">
        <f>数据源!AX369</f>
        <v>30</v>
      </c>
      <c r="F337" s="2">
        <f>数据源!AY369</f>
        <v>4</v>
      </c>
      <c r="G337" s="2">
        <f>数据源!AZ369</f>
        <v>3.6999999999999998E-2</v>
      </c>
      <c r="H337" s="2">
        <f>数据源!BA369</f>
        <v>3.0062499999999999E-2</v>
      </c>
      <c r="I337" s="2">
        <f>数据源!BB369</f>
        <v>301</v>
      </c>
      <c r="J337" s="3">
        <f t="shared" si="180"/>
        <v>2</v>
      </c>
      <c r="K337" s="3">
        <f t="shared" si="181"/>
        <v>6</v>
      </c>
      <c r="L337" s="3" t="str">
        <f t="shared" si="182"/>
        <v>碎片</v>
      </c>
      <c r="M337" s="3">
        <f t="shared" ca="1" si="177"/>
        <v>51221</v>
      </c>
      <c r="N337" s="3" t="str">
        <f t="shared" ca="1" si="183"/>
        <v>51211,52211,53211,51221</v>
      </c>
      <c r="O337" s="3" t="str">
        <f t="shared" si="186"/>
        <v>515,515,515,301</v>
      </c>
      <c r="P337" s="1" t="str">
        <f t="shared" si="187"/>
        <v>(5,9),(5,9),(5,9),(2,6)</v>
      </c>
      <c r="Q337" s="3" t="str">
        <f>IF(D337="坦克碎片",VLOOKUP(C337,道具信息!$N$2:$O$291,2,FALSE)&amp;"碎片",VLOOKUP(C337,道具信息!$N$2:$O$291,2,FALSE))</f>
        <v>T2坦克碎片</v>
      </c>
      <c r="R337" s="3">
        <f t="shared" si="178"/>
        <v>2448</v>
      </c>
      <c r="S337" s="11">
        <f t="shared" si="179"/>
        <v>0.24399999999999999</v>
      </c>
      <c r="T337" s="3" t="str">
        <f>VLOOKUP(Q337,道具信息!$Q$3:$S$20,2,FALSE)</f>
        <v>CHEST_ITEM_TYPE_T2_SHARD</v>
      </c>
      <c r="U337" s="3" t="str">
        <f>IF(COUNTIF(U$334:U336,T337)=0,T337,"")</f>
        <v/>
      </c>
      <c r="V337" s="3" t="str">
        <f t="shared" si="188"/>
        <v>CHEST_ITEM_TYPE_T2_SHARD</v>
      </c>
      <c r="W337" s="13" t="str">
        <f t="shared" si="189"/>
        <v/>
      </c>
      <c r="X337" s="3" t="str">
        <f t="shared" si="190"/>
        <v/>
      </c>
      <c r="Y337" s="3" t="str">
        <f t="shared" si="191"/>
        <v>24.4%</v>
      </c>
    </row>
    <row r="338" spans="2:25" x14ac:dyDescent="0.3">
      <c r="B338" s="2">
        <f>数据源!AU370</f>
        <v>8</v>
      </c>
      <c r="C338" s="2" t="str">
        <f>数据源!AV370</f>
        <v>四号</v>
      </c>
      <c r="D338" s="2" t="str">
        <f>数据源!AW370</f>
        <v>坦克碎片</v>
      </c>
      <c r="E338" s="2">
        <f>数据源!AX370</f>
        <v>30</v>
      </c>
      <c r="F338" s="2">
        <f>数据源!AY370</f>
        <v>4</v>
      </c>
      <c r="G338" s="2">
        <f>数据源!AZ370</f>
        <v>3.6999999999999998E-2</v>
      </c>
      <c r="H338" s="2">
        <f>数据源!BA370</f>
        <v>3.0062499999999999E-2</v>
      </c>
      <c r="I338" s="2">
        <f>数据源!BB370</f>
        <v>301</v>
      </c>
      <c r="J338" s="3">
        <f t="shared" si="180"/>
        <v>2</v>
      </c>
      <c r="K338" s="3">
        <f t="shared" si="181"/>
        <v>6</v>
      </c>
      <c r="L338" s="3" t="str">
        <f t="shared" si="182"/>
        <v>碎片</v>
      </c>
      <c r="M338" s="3">
        <f t="shared" ca="1" si="177"/>
        <v>52221</v>
      </c>
      <c r="N338" s="3" t="str">
        <f t="shared" ca="1" si="183"/>
        <v>51211,52211,53211,51221,52221</v>
      </c>
      <c r="O338" s="3" t="str">
        <f t="shared" si="186"/>
        <v>515,515,515,301,301</v>
      </c>
      <c r="P338" s="1" t="str">
        <f t="shared" si="187"/>
        <v>(5,9),(5,9),(5,9),(2,6),(2,6)</v>
      </c>
      <c r="Q338" s="3" t="str">
        <f>IF(D338="坦克碎片",VLOOKUP(C338,道具信息!$N$2:$O$291,2,FALSE)&amp;"碎片",VLOOKUP(C338,道具信息!$N$2:$O$291,2,FALSE))</f>
        <v>T2坦克碎片</v>
      </c>
      <c r="R338" s="3">
        <f t="shared" si="178"/>
        <v>2448</v>
      </c>
      <c r="S338" s="11">
        <f t="shared" si="179"/>
        <v>0.24399999999999999</v>
      </c>
      <c r="T338" s="3" t="str">
        <f>VLOOKUP(Q338,道具信息!$Q$3:$S$20,2,FALSE)</f>
        <v>CHEST_ITEM_TYPE_T2_SHARD</v>
      </c>
      <c r="U338" s="3" t="str">
        <f>IF(COUNTIF(U$334:U337,T338)=0,T338,"")</f>
        <v/>
      </c>
      <c r="V338" s="3" t="str">
        <f t="shared" si="188"/>
        <v>CHEST_ITEM_TYPE_T2_SHARD</v>
      </c>
      <c r="W338" s="13" t="str">
        <f t="shared" si="189"/>
        <v/>
      </c>
      <c r="X338" s="3" t="str">
        <f t="shared" si="190"/>
        <v/>
      </c>
      <c r="Y338" s="3" t="str">
        <f t="shared" si="191"/>
        <v>24.4%</v>
      </c>
    </row>
    <row r="339" spans="2:25" x14ac:dyDescent="0.3">
      <c r="B339" s="2">
        <f>数据源!AU371</f>
        <v>8</v>
      </c>
      <c r="C339" s="2" t="str">
        <f>数据源!AV371</f>
        <v>丘吉尔</v>
      </c>
      <c r="D339" s="2" t="str">
        <f>数据源!AW371</f>
        <v>坦克碎片</v>
      </c>
      <c r="E339" s="2">
        <f>数据源!AX371</f>
        <v>30</v>
      </c>
      <c r="F339" s="2">
        <f>数据源!AY371</f>
        <v>4</v>
      </c>
      <c r="G339" s="2">
        <f>数据源!AZ371</f>
        <v>3.6999999999999998E-2</v>
      </c>
      <c r="H339" s="2">
        <f>数据源!BA371</f>
        <v>3.0062499999999999E-2</v>
      </c>
      <c r="I339" s="2">
        <f>数据源!BB371</f>
        <v>301</v>
      </c>
      <c r="J339" s="3">
        <f t="shared" si="180"/>
        <v>2</v>
      </c>
      <c r="K339" s="3">
        <f t="shared" si="181"/>
        <v>6</v>
      </c>
      <c r="L339" s="3" t="str">
        <f t="shared" si="182"/>
        <v>碎片</v>
      </c>
      <c r="M339" s="3">
        <f t="shared" ca="1" si="177"/>
        <v>53221</v>
      </c>
      <c r="N339" s="3" t="str">
        <f t="shared" ca="1" si="183"/>
        <v>51211,52211,53211,51221,52221,53221</v>
      </c>
      <c r="O339" s="3" t="str">
        <f t="shared" si="186"/>
        <v>515,515,515,301,301,301</v>
      </c>
      <c r="P339" s="1" t="str">
        <f t="shared" si="187"/>
        <v>(5,9),(5,9),(5,9),(2,6),(2,6),(2,6)</v>
      </c>
      <c r="Q339" s="3" t="str">
        <f>IF(D339="坦克碎片",VLOOKUP(C339,道具信息!$N$2:$O$291,2,FALSE)&amp;"碎片",VLOOKUP(C339,道具信息!$N$2:$O$291,2,FALSE))</f>
        <v>T2坦克碎片</v>
      </c>
      <c r="R339" s="3">
        <f t="shared" si="178"/>
        <v>2448</v>
      </c>
      <c r="S339" s="11">
        <f t="shared" si="179"/>
        <v>0.24399999999999999</v>
      </c>
      <c r="T339" s="3" t="str">
        <f>VLOOKUP(Q339,道具信息!$Q$3:$S$20,2,FALSE)</f>
        <v>CHEST_ITEM_TYPE_T2_SHARD</v>
      </c>
      <c r="U339" s="3" t="str">
        <f>IF(COUNTIF(U$334:U338,T339)=0,T339,"")</f>
        <v/>
      </c>
      <c r="V339" s="3" t="str">
        <f t="shared" si="188"/>
        <v>CHEST_ITEM_TYPE_T2_SHARD</v>
      </c>
      <c r="W339" s="13" t="str">
        <f t="shared" si="189"/>
        <v/>
      </c>
      <c r="X339" s="3" t="str">
        <f t="shared" si="190"/>
        <v/>
      </c>
      <c r="Y339" s="3" t="str">
        <f t="shared" si="191"/>
        <v>24.4%</v>
      </c>
    </row>
    <row r="340" spans="2:25" x14ac:dyDescent="0.3">
      <c r="B340" s="2">
        <f>数据源!AU372</f>
        <v>8</v>
      </c>
      <c r="C340" s="2" t="str">
        <f>数据源!AV372</f>
        <v>35(t)</v>
      </c>
      <c r="D340" s="2" t="str">
        <f>数据源!AW372</f>
        <v>坦克碎片</v>
      </c>
      <c r="E340" s="2">
        <f>数据源!AX372</f>
        <v>41</v>
      </c>
      <c r="F340" s="2">
        <f>数据源!AY372</f>
        <v>3</v>
      </c>
      <c r="G340" s="2">
        <f>数据源!AZ372</f>
        <v>3.6999999999999998E-2</v>
      </c>
      <c r="H340" s="2">
        <f>数据源!BA372</f>
        <v>2.9329268292682925E-2</v>
      </c>
      <c r="I340" s="2">
        <f>数据源!BB372</f>
        <v>293</v>
      </c>
      <c r="J340" s="3">
        <f t="shared" si="180"/>
        <v>2</v>
      </c>
      <c r="K340" s="3">
        <f t="shared" si="181"/>
        <v>4</v>
      </c>
      <c r="L340" s="3" t="str">
        <f t="shared" si="182"/>
        <v>碎片</v>
      </c>
      <c r="M340" s="3">
        <f t="shared" ca="1" si="177"/>
        <v>51311</v>
      </c>
      <c r="N340" s="3" t="str">
        <f t="shared" ca="1" si="183"/>
        <v>51211,52211,53211,51221,52221,53221,51311</v>
      </c>
      <c r="O340" s="3" t="str">
        <f t="shared" si="186"/>
        <v>515,515,515,301,301,301,293</v>
      </c>
      <c r="P340" s="1" t="str">
        <f t="shared" si="187"/>
        <v>(5,9),(5,9),(5,9),(2,6),(2,6),(2,6),(2,4)</v>
      </c>
      <c r="Q340" s="3" t="str">
        <f>IF(D340="坦克碎片",VLOOKUP(C340,道具信息!$N$2:$O$291,2,FALSE)&amp;"碎片",VLOOKUP(C340,道具信息!$N$2:$O$291,2,FALSE))</f>
        <v>T3坦克碎片</v>
      </c>
      <c r="R340" s="3">
        <f t="shared" si="178"/>
        <v>1671</v>
      </c>
      <c r="S340" s="11">
        <f t="shared" si="179"/>
        <v>0.16700000000000001</v>
      </c>
      <c r="T340" s="3" t="str">
        <f>VLOOKUP(Q340,道具信息!$Q$3:$S$20,2,FALSE)</f>
        <v>CHEST_ITEM_TYPE_T3_SHARD</v>
      </c>
      <c r="U340" s="3" t="str">
        <f>IF(COUNTIF(U$334:U339,T340)=0,T340,"")</f>
        <v>CHEST_ITEM_TYPE_T3_SHARD</v>
      </c>
      <c r="V340" s="3" t="str">
        <f t="shared" si="188"/>
        <v>CHEST_ITEM_TYPE_T2_SHARD,CHEST_ITEM_TYPE_T3_SHARD</v>
      </c>
      <c r="W340" s="13">
        <f t="shared" si="189"/>
        <v>0.16700000000000001</v>
      </c>
      <c r="X340" s="3" t="str">
        <f t="shared" si="190"/>
        <v>16.7%</v>
      </c>
      <c r="Y340" s="3" t="str">
        <f t="shared" si="191"/>
        <v>24.4%,16.7%</v>
      </c>
    </row>
    <row r="341" spans="2:25" x14ac:dyDescent="0.3">
      <c r="B341" s="2">
        <f>数据源!AU373</f>
        <v>8</v>
      </c>
      <c r="C341" s="2" t="str">
        <f>数据源!AV373</f>
        <v>玛蒂尔达</v>
      </c>
      <c r="D341" s="2" t="str">
        <f>数据源!AW373</f>
        <v>坦克碎片</v>
      </c>
      <c r="E341" s="2">
        <f>数据源!AX373</f>
        <v>41</v>
      </c>
      <c r="F341" s="2">
        <f>数据源!AY373</f>
        <v>3</v>
      </c>
      <c r="G341" s="2">
        <f>数据源!AZ373</f>
        <v>3.6999999999999998E-2</v>
      </c>
      <c r="H341" s="2">
        <f>数据源!BA373</f>
        <v>2.9329268292682925E-2</v>
      </c>
      <c r="I341" s="2">
        <f>数据源!BB373</f>
        <v>293</v>
      </c>
      <c r="J341" s="3">
        <f t="shared" si="180"/>
        <v>2</v>
      </c>
      <c r="K341" s="3">
        <f t="shared" si="181"/>
        <v>4</v>
      </c>
      <c r="L341" s="3" t="str">
        <f t="shared" si="182"/>
        <v>碎片</v>
      </c>
      <c r="M341" s="3">
        <f t="shared" ca="1" si="177"/>
        <v>52311</v>
      </c>
      <c r="N341" s="3" t="str">
        <f t="shared" ca="1" si="183"/>
        <v>51211,52211,53211,51221,52221,53221,51311,52311</v>
      </c>
      <c r="O341" s="3" t="str">
        <f t="shared" si="186"/>
        <v>515,515,515,301,301,301,293,293</v>
      </c>
      <c r="P341" s="1" t="str">
        <f t="shared" si="187"/>
        <v>(5,9),(5,9),(5,9),(2,6),(2,6),(2,6),(2,4),(2,4)</v>
      </c>
      <c r="Q341" s="3" t="str">
        <f>IF(D341="坦克碎片",VLOOKUP(C341,道具信息!$N$2:$O$291,2,FALSE)&amp;"碎片",VLOOKUP(C341,道具信息!$N$2:$O$291,2,FALSE))</f>
        <v>T3坦克碎片</v>
      </c>
      <c r="R341" s="3">
        <f t="shared" si="178"/>
        <v>1671</v>
      </c>
      <c r="S341" s="11">
        <f t="shared" si="179"/>
        <v>0.16700000000000001</v>
      </c>
      <c r="T341" s="3" t="str">
        <f>VLOOKUP(Q341,道具信息!$Q$3:$S$20,2,FALSE)</f>
        <v>CHEST_ITEM_TYPE_T3_SHARD</v>
      </c>
      <c r="U341" s="3" t="str">
        <f>IF(COUNTIF(U$334:U340,T341)=0,T341,"")</f>
        <v/>
      </c>
      <c r="V341" s="3" t="str">
        <f t="shared" si="188"/>
        <v>CHEST_ITEM_TYPE_T2_SHARD,CHEST_ITEM_TYPE_T3_SHARD</v>
      </c>
      <c r="W341" s="13" t="str">
        <f t="shared" si="189"/>
        <v/>
      </c>
      <c r="X341" s="3" t="str">
        <f t="shared" si="190"/>
        <v/>
      </c>
      <c r="Y341" s="3" t="str">
        <f t="shared" si="191"/>
        <v>24.4%,16.7%</v>
      </c>
    </row>
    <row r="342" spans="2:25" x14ac:dyDescent="0.3">
      <c r="B342" s="2">
        <f>数据源!AU374</f>
        <v>8</v>
      </c>
      <c r="C342" s="2" t="str">
        <f>数据源!AV374</f>
        <v>黑豹</v>
      </c>
      <c r="D342" s="2" t="str">
        <f>数据源!AW374</f>
        <v>坦克碎片</v>
      </c>
      <c r="E342" s="2">
        <f>数据源!AX374</f>
        <v>41</v>
      </c>
      <c r="F342" s="2">
        <f>数据源!AY374</f>
        <v>3</v>
      </c>
      <c r="G342" s="2">
        <f>数据源!AZ374</f>
        <v>3.6999999999999998E-2</v>
      </c>
      <c r="H342" s="2">
        <f>数据源!BA374</f>
        <v>2.9329268292682925E-2</v>
      </c>
      <c r="I342" s="2">
        <f>数据源!BB374</f>
        <v>293</v>
      </c>
      <c r="J342" s="3">
        <f t="shared" si="180"/>
        <v>2</v>
      </c>
      <c r="K342" s="3">
        <f t="shared" si="181"/>
        <v>4</v>
      </c>
      <c r="L342" s="3" t="str">
        <f t="shared" si="182"/>
        <v>碎片</v>
      </c>
      <c r="M342" s="3">
        <f t="shared" ca="1" si="177"/>
        <v>53311</v>
      </c>
      <c r="N342" s="3" t="str">
        <f t="shared" ca="1" si="183"/>
        <v>51211,52211,53211,51221,52221,53221,51311,52311,53311</v>
      </c>
      <c r="O342" s="3" t="str">
        <f t="shared" si="186"/>
        <v>515,515,515,301,301,301,293,293,293</v>
      </c>
      <c r="P342" s="1" t="str">
        <f t="shared" si="187"/>
        <v>(5,9),(5,9),(5,9),(2,6),(2,6),(2,6),(2,4),(2,4),(2,4)</v>
      </c>
      <c r="Q342" s="3" t="str">
        <f>IF(D342="坦克碎片",VLOOKUP(C342,道具信息!$N$2:$O$291,2,FALSE)&amp;"碎片",VLOOKUP(C342,道具信息!$N$2:$O$291,2,FALSE))</f>
        <v>T3坦克碎片</v>
      </c>
      <c r="R342" s="3">
        <f t="shared" si="178"/>
        <v>1671</v>
      </c>
      <c r="S342" s="11">
        <f t="shared" si="179"/>
        <v>0.16700000000000001</v>
      </c>
      <c r="T342" s="3" t="str">
        <f>VLOOKUP(Q342,道具信息!$Q$3:$S$20,2,FALSE)</f>
        <v>CHEST_ITEM_TYPE_T3_SHARD</v>
      </c>
      <c r="U342" s="3" t="str">
        <f>IF(COUNTIF(U$334:U341,T342)=0,T342,"")</f>
        <v/>
      </c>
      <c r="V342" s="3" t="str">
        <f t="shared" ref="V342:V344" si="192">IF(U342&lt;&gt;"",V341&amp;","&amp;U342,V341)</f>
        <v>CHEST_ITEM_TYPE_T2_SHARD,CHEST_ITEM_TYPE_T3_SHARD</v>
      </c>
      <c r="W342" s="13" t="str">
        <f t="shared" ref="W342:W344" si="193">IF(U342&lt;&gt;"",ROUND(S342*100%,3),"")</f>
        <v/>
      </c>
      <c r="X342" s="3" t="str">
        <f t="shared" ref="X342:X344" si="194">TEXT(W342,"0.0%")</f>
        <v/>
      </c>
      <c r="Y342" s="3" t="str">
        <f t="shared" ref="Y342:Y344" si="195">IF(X342&lt;&gt;"",Y341&amp;","&amp;X342,Y341)</f>
        <v>24.4%,16.7%</v>
      </c>
    </row>
    <row r="343" spans="2:25" x14ac:dyDescent="0.3">
      <c r="B343" s="2">
        <f>数据源!AU375</f>
        <v>8</v>
      </c>
      <c r="C343" s="2" t="str">
        <f>数据源!AV375</f>
        <v>十字军</v>
      </c>
      <c r="D343" s="2" t="str">
        <f>数据源!AW375</f>
        <v>坦克碎片</v>
      </c>
      <c r="E343" s="2">
        <f>数据源!AX375</f>
        <v>54.666666666666657</v>
      </c>
      <c r="F343" s="2">
        <f>数据源!AY375</f>
        <v>2.5</v>
      </c>
      <c r="G343" s="2">
        <f>数据源!AZ375</f>
        <v>3.6999999999999998E-2</v>
      </c>
      <c r="H343" s="2">
        <f>数据源!BA375</f>
        <v>2.639634146341464E-2</v>
      </c>
      <c r="I343" s="2">
        <f>数据源!BB375</f>
        <v>264</v>
      </c>
      <c r="J343" s="3">
        <f t="shared" si="180"/>
        <v>2</v>
      </c>
      <c r="K343" s="3">
        <f t="shared" si="181"/>
        <v>3</v>
      </c>
      <c r="L343" s="3" t="str">
        <f t="shared" si="182"/>
        <v>碎片</v>
      </c>
      <c r="M343" s="3">
        <f t="shared" ca="1" si="177"/>
        <v>51321</v>
      </c>
      <c r="N343" s="3" t="str">
        <f t="shared" ca="1" si="183"/>
        <v>51211,52211,53211,51221,52221,53221,51311,52311,53311,51321</v>
      </c>
      <c r="O343" s="3" t="str">
        <f t="shared" si="186"/>
        <v>515,515,515,301,301,301,293,293,293,264</v>
      </c>
      <c r="P343" s="1" t="str">
        <f t="shared" si="187"/>
        <v>(5,9),(5,9),(5,9),(2,6),(2,6),(2,6),(2,4),(2,4),(2,4),(2,3)</v>
      </c>
      <c r="Q343" s="3" t="str">
        <f>IF(D343="坦克碎片",VLOOKUP(C343,道具信息!$N$2:$O$291,2,FALSE)&amp;"碎片",VLOOKUP(C343,道具信息!$N$2:$O$291,2,FALSE))</f>
        <v>T3坦克碎片</v>
      </c>
      <c r="R343" s="3">
        <f t="shared" si="178"/>
        <v>1671</v>
      </c>
      <c r="S343" s="11">
        <f t="shared" si="179"/>
        <v>0.16700000000000001</v>
      </c>
      <c r="T343" s="3" t="str">
        <f>VLOOKUP(Q343,道具信息!$Q$3:$S$20,2,FALSE)</f>
        <v>CHEST_ITEM_TYPE_T3_SHARD</v>
      </c>
      <c r="U343" s="3" t="str">
        <f>IF(COUNTIF(U$334:U342,T343)=0,T343,"")</f>
        <v/>
      </c>
      <c r="V343" s="3" t="str">
        <f t="shared" si="192"/>
        <v>CHEST_ITEM_TYPE_T2_SHARD,CHEST_ITEM_TYPE_T3_SHARD</v>
      </c>
      <c r="W343" s="13" t="str">
        <f t="shared" si="193"/>
        <v/>
      </c>
      <c r="X343" s="3" t="str">
        <f t="shared" si="194"/>
        <v/>
      </c>
      <c r="Y343" s="3" t="str">
        <f t="shared" si="195"/>
        <v>24.4%,16.7%</v>
      </c>
    </row>
    <row r="344" spans="2:25" x14ac:dyDescent="0.3">
      <c r="B344" s="2">
        <f>数据源!AU376</f>
        <v>8</v>
      </c>
      <c r="C344" s="2" t="str">
        <f>数据源!AV376</f>
        <v>谢尔曼</v>
      </c>
      <c r="D344" s="2" t="str">
        <f>数据源!AW376</f>
        <v>坦克碎片</v>
      </c>
      <c r="E344" s="2">
        <f>数据源!AX376</f>
        <v>54.666666666666657</v>
      </c>
      <c r="F344" s="2">
        <f>数据源!AY376</f>
        <v>2.5</v>
      </c>
      <c r="G344" s="2">
        <f>数据源!AZ376</f>
        <v>3.6999999999999998E-2</v>
      </c>
      <c r="H344" s="2">
        <f>数据源!BA376</f>
        <v>2.639634146341464E-2</v>
      </c>
      <c r="I344" s="2">
        <f>数据源!BB376</f>
        <v>264</v>
      </c>
      <c r="J344" s="3">
        <f t="shared" si="180"/>
        <v>2</v>
      </c>
      <c r="K344" s="3">
        <f t="shared" si="181"/>
        <v>3</v>
      </c>
      <c r="L344" s="3" t="str">
        <f t="shared" si="182"/>
        <v>碎片</v>
      </c>
      <c r="M344" s="3">
        <f t="shared" ca="1" si="177"/>
        <v>52321</v>
      </c>
      <c r="N344" s="3" t="str">
        <f t="shared" ca="1" si="183"/>
        <v>51211,52211,53211,51221,52221,53221,51311,52311,53311,51321,52321</v>
      </c>
      <c r="O344" s="3" t="str">
        <f t="shared" si="186"/>
        <v>515,515,515,301,301,301,293,293,293,264,264</v>
      </c>
      <c r="P344" s="1" t="str">
        <f t="shared" si="187"/>
        <v>(5,9),(5,9),(5,9),(2,6),(2,6),(2,6),(2,4),(2,4),(2,4),(2,3),(2,3)</v>
      </c>
      <c r="Q344" s="3" t="str">
        <f>IF(D344="坦克碎片",VLOOKUP(C344,道具信息!$N$2:$O$291,2,FALSE)&amp;"碎片",VLOOKUP(C344,道具信息!$N$2:$O$291,2,FALSE))</f>
        <v>T3坦克碎片</v>
      </c>
      <c r="R344" s="3">
        <f t="shared" si="178"/>
        <v>1671</v>
      </c>
      <c r="S344" s="11">
        <f t="shared" si="179"/>
        <v>0.16700000000000001</v>
      </c>
      <c r="T344" s="3" t="str">
        <f>VLOOKUP(Q344,道具信息!$Q$3:$S$20,2,FALSE)</f>
        <v>CHEST_ITEM_TYPE_T3_SHARD</v>
      </c>
      <c r="U344" s="3" t="str">
        <f>IF(COUNTIF(U$334:U343,T344)=0,T344,"")</f>
        <v/>
      </c>
      <c r="V344" s="3" t="str">
        <f t="shared" si="192"/>
        <v>CHEST_ITEM_TYPE_T2_SHARD,CHEST_ITEM_TYPE_T3_SHARD</v>
      </c>
      <c r="W344" s="13" t="str">
        <f t="shared" si="193"/>
        <v/>
      </c>
      <c r="X344" s="3" t="str">
        <f t="shared" si="194"/>
        <v/>
      </c>
      <c r="Y344" s="3" t="str">
        <f t="shared" si="195"/>
        <v>24.4%,16.7%</v>
      </c>
    </row>
    <row r="345" spans="2:25" x14ac:dyDescent="0.3">
      <c r="B345" s="2">
        <f>数据源!AU377</f>
        <v>8</v>
      </c>
      <c r="C345" s="2" t="str">
        <f>数据源!AV377</f>
        <v>虎式</v>
      </c>
      <c r="D345" s="2" t="str">
        <f>数据源!AW377</f>
        <v>坦克碎片</v>
      </c>
      <c r="E345" s="2">
        <f>数据源!AX377</f>
        <v>54.666666666666657</v>
      </c>
      <c r="F345" s="2">
        <f>数据源!AY377</f>
        <v>2.5</v>
      </c>
      <c r="G345" s="2">
        <f>数据源!AZ377</f>
        <v>3.6999999999999998E-2</v>
      </c>
      <c r="H345" s="2">
        <f>数据源!BA377</f>
        <v>2.639634146341464E-2</v>
      </c>
      <c r="I345" s="2">
        <f>数据源!BB377</f>
        <v>264</v>
      </c>
      <c r="J345" s="3">
        <f t="shared" si="180"/>
        <v>2</v>
      </c>
      <c r="K345" s="3">
        <f t="shared" si="181"/>
        <v>3</v>
      </c>
      <c r="L345" s="3" t="str">
        <f t="shared" si="182"/>
        <v>碎片</v>
      </c>
      <c r="M345" s="3">
        <f t="shared" ca="1" si="177"/>
        <v>53321</v>
      </c>
      <c r="N345" s="3" t="str">
        <f t="shared" ca="1" si="183"/>
        <v>51211,52211,53211,51221,52221,53221,51311,52311,53311,51321,52321,53321</v>
      </c>
      <c r="O345" s="3" t="str">
        <f t="shared" si="186"/>
        <v>515,515,515,301,301,301,293,293,293,264,264,264</v>
      </c>
      <c r="P345" s="1" t="str">
        <f t="shared" si="187"/>
        <v>(5,9),(5,9),(5,9),(2,6),(2,6),(2,6),(2,4),(2,4),(2,4),(2,3),(2,3),(2,3)</v>
      </c>
      <c r="Q345" s="3" t="str">
        <f>IF(D345="坦克碎片",VLOOKUP(C345,道具信息!$N$2:$O$291,2,FALSE)&amp;"碎片",VLOOKUP(C345,道具信息!$N$2:$O$291,2,FALSE))</f>
        <v>T3坦克碎片</v>
      </c>
      <c r="R345" s="3">
        <f t="shared" si="178"/>
        <v>1671</v>
      </c>
      <c r="S345" s="11">
        <f t="shared" si="179"/>
        <v>0.16700000000000001</v>
      </c>
      <c r="T345" s="3" t="str">
        <f>VLOOKUP(Q345,道具信息!$Q$3:$S$20,2,FALSE)</f>
        <v>CHEST_ITEM_TYPE_T3_SHARD</v>
      </c>
      <c r="U345" s="3" t="str">
        <f>IF(COUNTIF(U$334:U344,T345)=0,T345,"")</f>
        <v/>
      </c>
      <c r="V345" s="3" t="str">
        <f t="shared" ref="V345:V404" si="196">IF(U345&lt;&gt;"",V344&amp;","&amp;U345,V344)</f>
        <v>CHEST_ITEM_TYPE_T2_SHARD,CHEST_ITEM_TYPE_T3_SHARD</v>
      </c>
      <c r="W345" s="13" t="str">
        <f t="shared" ref="W345:W404" si="197">IF(U345&lt;&gt;"",ROUND(S345*100%,3),"")</f>
        <v/>
      </c>
      <c r="X345" s="3" t="str">
        <f t="shared" ref="X345:X404" si="198">TEXT(W345,"0.0%")</f>
        <v/>
      </c>
      <c r="Y345" s="3" t="str">
        <f t="shared" ref="Y345:Y404" si="199">IF(X345&lt;&gt;"",Y344&amp;","&amp;X345,Y344)</f>
        <v>24.4%,16.7%</v>
      </c>
    </row>
    <row r="346" spans="2:25" x14ac:dyDescent="0.3">
      <c r="B346" s="2">
        <f>数据源!AU378</f>
        <v>8</v>
      </c>
      <c r="C346" s="2" t="str">
        <f>数据源!AV378</f>
        <v>霞飞</v>
      </c>
      <c r="D346" s="2" t="str">
        <f>数据源!AW378</f>
        <v>坦克碎片</v>
      </c>
      <c r="E346" s="2">
        <f>数据源!AX378</f>
        <v>100</v>
      </c>
      <c r="F346" s="2">
        <f>数据源!AY378</f>
        <v>1.5</v>
      </c>
      <c r="G346" s="2">
        <f>数据源!AZ378</f>
        <v>3.6999999999999998E-2</v>
      </c>
      <c r="H346" s="2">
        <f>数据源!BA378</f>
        <v>2.4049999999999998E-2</v>
      </c>
      <c r="I346" s="2">
        <f>数据源!BB378</f>
        <v>241</v>
      </c>
      <c r="J346" s="3">
        <f t="shared" si="180"/>
        <v>1</v>
      </c>
      <c r="K346" s="3">
        <f t="shared" si="181"/>
        <v>2</v>
      </c>
      <c r="L346" s="3" t="str">
        <f t="shared" si="182"/>
        <v>碎片</v>
      </c>
      <c r="M346" s="3">
        <f t="shared" ca="1" si="177"/>
        <v>51411</v>
      </c>
      <c r="N346" s="3" t="str">
        <f t="shared" ca="1" si="183"/>
        <v>51211,52211,53211,51221,52221,53221,51311,52311,53311,51321,52321,53321,51411</v>
      </c>
      <c r="O346" s="3" t="str">
        <f t="shared" si="186"/>
        <v>515,515,515,301,301,301,293,293,293,264,264,264,241</v>
      </c>
      <c r="P346" s="1" t="str">
        <f t="shared" si="187"/>
        <v>(5,9),(5,9),(5,9),(2,6),(2,6),(2,6),(2,4),(2,4),(2,4),(2,3),(2,3),(2,3),(1,2)</v>
      </c>
      <c r="Q346" s="3" t="str">
        <f>IF(D346="坦克碎片",VLOOKUP(C346,道具信息!$N$2:$O$291,2,FALSE)&amp;"碎片",VLOOKUP(C346,道具信息!$N$2:$O$291,2,FALSE))</f>
        <v>T4坦克碎片</v>
      </c>
      <c r="R346" s="3">
        <f t="shared" si="178"/>
        <v>1164</v>
      </c>
      <c r="S346" s="11">
        <f t="shared" si="179"/>
        <v>0.11600000000000001</v>
      </c>
      <c r="T346" s="3" t="str">
        <f>VLOOKUP(Q346,道具信息!$Q$3:$S$20,2,FALSE)</f>
        <v>CHEST_ITEM_TYPE_T4_SHARD</v>
      </c>
      <c r="U346" s="3" t="str">
        <f>IF(COUNTIF(U$334:U345,T346)=0,T346,"")</f>
        <v>CHEST_ITEM_TYPE_T4_SHARD</v>
      </c>
      <c r="V346" s="3" t="str">
        <f t="shared" si="196"/>
        <v>CHEST_ITEM_TYPE_T2_SHARD,CHEST_ITEM_TYPE_T3_SHARD,CHEST_ITEM_TYPE_T4_SHARD</v>
      </c>
      <c r="W346" s="13">
        <f t="shared" si="197"/>
        <v>0.11600000000000001</v>
      </c>
      <c r="X346" s="3" t="str">
        <f t="shared" si="198"/>
        <v>11.6%</v>
      </c>
      <c r="Y346" s="3" t="str">
        <f t="shared" si="199"/>
        <v>24.4%,16.7%,11.6%</v>
      </c>
    </row>
    <row r="347" spans="2:25" x14ac:dyDescent="0.3">
      <c r="B347" s="2">
        <f>数据源!AU379</f>
        <v>8</v>
      </c>
      <c r="C347" s="2" t="str">
        <f>数据源!AV379</f>
        <v>M-48</v>
      </c>
      <c r="D347" s="2" t="str">
        <f>数据源!AW379</f>
        <v>坦克碎片</v>
      </c>
      <c r="E347" s="2">
        <f>数据源!AX379</f>
        <v>100</v>
      </c>
      <c r="F347" s="2">
        <f>数据源!AY379</f>
        <v>1.5</v>
      </c>
      <c r="G347" s="2">
        <f>数据源!AZ379</f>
        <v>3.6999999999999998E-2</v>
      </c>
      <c r="H347" s="2">
        <f>数据源!BA379</f>
        <v>2.4049999999999998E-2</v>
      </c>
      <c r="I347" s="2">
        <f>数据源!BB379</f>
        <v>241</v>
      </c>
      <c r="J347" s="3">
        <f t="shared" si="180"/>
        <v>1</v>
      </c>
      <c r="K347" s="3">
        <f t="shared" si="181"/>
        <v>2</v>
      </c>
      <c r="L347" s="3" t="str">
        <f t="shared" si="182"/>
        <v>碎片</v>
      </c>
      <c r="M347" s="3">
        <f t="shared" ca="1" si="177"/>
        <v>52411</v>
      </c>
      <c r="N347" s="3" t="str">
        <f t="shared" ca="1" si="183"/>
        <v>51211,52211,53211,51221,52221,53221,51311,52311,53311,51321,52321,53321,51411,52411</v>
      </c>
      <c r="O347" s="3" t="str">
        <f t="shared" si="186"/>
        <v>515,515,515,301,301,301,293,293,293,264,264,264,241,241</v>
      </c>
      <c r="P347" s="1" t="str">
        <f t="shared" si="187"/>
        <v>(5,9),(5,9),(5,9),(2,6),(2,6),(2,6),(2,4),(2,4),(2,4),(2,3),(2,3),(2,3),(1,2),(1,2)</v>
      </c>
      <c r="Q347" s="3" t="str">
        <f>IF(D347="坦克碎片",VLOOKUP(C347,道具信息!$N$2:$O$291,2,FALSE)&amp;"碎片",VLOOKUP(C347,道具信息!$N$2:$O$291,2,FALSE))</f>
        <v>T4坦克碎片</v>
      </c>
      <c r="R347" s="3">
        <f t="shared" si="178"/>
        <v>1164</v>
      </c>
      <c r="S347" s="11">
        <f t="shared" si="179"/>
        <v>0.11600000000000001</v>
      </c>
      <c r="T347" s="3" t="str">
        <f>VLOOKUP(Q347,道具信息!$Q$3:$S$20,2,FALSE)</f>
        <v>CHEST_ITEM_TYPE_T4_SHARD</v>
      </c>
      <c r="U347" s="3" t="str">
        <f>IF(COUNTIF(U$334:U346,T347)=0,T347,"")</f>
        <v/>
      </c>
      <c r="V347" s="3" t="str">
        <f t="shared" si="196"/>
        <v>CHEST_ITEM_TYPE_T2_SHARD,CHEST_ITEM_TYPE_T3_SHARD,CHEST_ITEM_TYPE_T4_SHARD</v>
      </c>
      <c r="W347" s="13" t="str">
        <f t="shared" si="197"/>
        <v/>
      </c>
      <c r="X347" s="3" t="str">
        <f t="shared" si="198"/>
        <v/>
      </c>
      <c r="Y347" s="3" t="str">
        <f t="shared" si="199"/>
        <v>24.4%,16.7%,11.6%</v>
      </c>
    </row>
    <row r="348" spans="2:25" x14ac:dyDescent="0.3">
      <c r="B348" s="2">
        <f>数据源!AU380</f>
        <v>8</v>
      </c>
      <c r="C348" s="2" t="str">
        <f>数据源!AV380</f>
        <v>征服者</v>
      </c>
      <c r="D348" s="2" t="str">
        <f>数据源!AW380</f>
        <v>坦克碎片</v>
      </c>
      <c r="E348" s="2">
        <f>数据源!AX380</f>
        <v>100</v>
      </c>
      <c r="F348" s="2">
        <f>数据源!AY380</f>
        <v>1.5</v>
      </c>
      <c r="G348" s="2">
        <f>数据源!AZ380</f>
        <v>3.6999999999999998E-2</v>
      </c>
      <c r="H348" s="2">
        <f>数据源!BA380</f>
        <v>2.4049999999999998E-2</v>
      </c>
      <c r="I348" s="2">
        <f>数据源!BB380</f>
        <v>241</v>
      </c>
      <c r="J348" s="3">
        <f t="shared" si="180"/>
        <v>1</v>
      </c>
      <c r="K348" s="3">
        <f t="shared" si="181"/>
        <v>2</v>
      </c>
      <c r="L348" s="3" t="str">
        <f t="shared" si="182"/>
        <v>碎片</v>
      </c>
      <c r="M348" s="3">
        <f t="shared" ca="1" si="177"/>
        <v>53411</v>
      </c>
      <c r="N348" s="3" t="str">
        <f t="shared" ca="1" si="183"/>
        <v>51211,52211,53211,51221,52221,53221,51311,52311,53311,51321,52321,53321,51411,52411,53411</v>
      </c>
      <c r="O348" s="3" t="str">
        <f t="shared" si="186"/>
        <v>515,515,515,301,301,301,293,293,293,264,264,264,241,241,241</v>
      </c>
      <c r="P348" s="1" t="str">
        <f t="shared" si="187"/>
        <v>(5,9),(5,9),(5,9),(2,6),(2,6),(2,6),(2,4),(2,4),(2,4),(2,3),(2,3),(2,3),(1,2),(1,2),(1,2)</v>
      </c>
      <c r="Q348" s="3" t="str">
        <f>IF(D348="坦克碎片",VLOOKUP(C348,道具信息!$N$2:$O$291,2,FALSE)&amp;"碎片",VLOOKUP(C348,道具信息!$N$2:$O$291,2,FALSE))</f>
        <v>T4坦克碎片</v>
      </c>
      <c r="R348" s="3">
        <f t="shared" si="178"/>
        <v>1164</v>
      </c>
      <c r="S348" s="11">
        <f t="shared" si="179"/>
        <v>0.11600000000000001</v>
      </c>
      <c r="T348" s="3" t="str">
        <f>VLOOKUP(Q348,道具信息!$Q$3:$S$20,2,FALSE)</f>
        <v>CHEST_ITEM_TYPE_T4_SHARD</v>
      </c>
      <c r="U348" s="3" t="str">
        <f>IF(COUNTIF(U$334:U347,T348)=0,T348,"")</f>
        <v/>
      </c>
      <c r="V348" s="3" t="str">
        <f t="shared" si="196"/>
        <v>CHEST_ITEM_TYPE_T2_SHARD,CHEST_ITEM_TYPE_T3_SHARD,CHEST_ITEM_TYPE_T4_SHARD</v>
      </c>
      <c r="W348" s="13" t="str">
        <f t="shared" si="197"/>
        <v/>
      </c>
      <c r="X348" s="3" t="str">
        <f t="shared" si="198"/>
        <v/>
      </c>
      <c r="Y348" s="3" t="str">
        <f t="shared" si="199"/>
        <v>24.4%,16.7%,11.6%</v>
      </c>
    </row>
    <row r="349" spans="2:25" x14ac:dyDescent="0.3">
      <c r="B349" s="2">
        <f>数据源!AU381</f>
        <v>8</v>
      </c>
      <c r="C349" s="2" t="str">
        <f>数据源!AV381</f>
        <v>M-41</v>
      </c>
      <c r="D349" s="2" t="str">
        <f>数据源!AW381</f>
        <v>坦克碎片</v>
      </c>
      <c r="E349" s="2">
        <f>数据源!AX381</f>
        <v>150</v>
      </c>
      <c r="F349" s="2">
        <f>数据源!AY381</f>
        <v>1</v>
      </c>
      <c r="G349" s="2">
        <f>数据源!AZ381</f>
        <v>3.6999999999999998E-2</v>
      </c>
      <c r="H349" s="2">
        <f>数据源!BA381</f>
        <v>2.4049999999999998E-2</v>
      </c>
      <c r="I349" s="2">
        <f>数据源!BB381</f>
        <v>241</v>
      </c>
      <c r="J349" s="3">
        <f t="shared" si="180"/>
        <v>1</v>
      </c>
      <c r="K349" s="3">
        <f t="shared" si="181"/>
        <v>1</v>
      </c>
      <c r="L349" s="3" t="str">
        <f t="shared" si="182"/>
        <v>碎片</v>
      </c>
      <c r="M349" s="3">
        <f t="shared" ca="1" si="177"/>
        <v>51421</v>
      </c>
      <c r="N349" s="3" t="str">
        <f t="shared" ca="1" si="183"/>
        <v>51211,52211,53211,51221,52221,53221,51311,52311,53311,51321,52321,53321,51411,52411,53411,51421</v>
      </c>
      <c r="O349" s="3" t="str">
        <f t="shared" si="186"/>
        <v>515,515,515,301,301,301,293,293,293,264,264,264,241,241,241,241</v>
      </c>
      <c r="P349" s="1" t="str">
        <f t="shared" si="187"/>
        <v>(5,9),(5,9),(5,9),(2,6),(2,6),(2,6),(2,4),(2,4),(2,4),(2,3),(2,3),(2,3),(1,2),(1,2),(1,2),(1,1)</v>
      </c>
      <c r="Q349" s="3" t="str">
        <f>IF(D349="坦克碎片",VLOOKUP(C349,道具信息!$N$2:$O$291,2,FALSE)&amp;"碎片",VLOOKUP(C349,道具信息!$N$2:$O$291,2,FALSE))</f>
        <v>T4坦克碎片</v>
      </c>
      <c r="R349" s="3">
        <f t="shared" si="178"/>
        <v>1164</v>
      </c>
      <c r="S349" s="11">
        <f t="shared" si="179"/>
        <v>0.11600000000000001</v>
      </c>
      <c r="T349" s="3" t="str">
        <f>VLOOKUP(Q349,道具信息!$Q$3:$S$20,2,FALSE)</f>
        <v>CHEST_ITEM_TYPE_T4_SHARD</v>
      </c>
      <c r="U349" s="3" t="str">
        <f>IF(COUNTIF(U$334:U348,T349)=0,T349,"")</f>
        <v/>
      </c>
      <c r="V349" s="3" t="str">
        <f t="shared" si="196"/>
        <v>CHEST_ITEM_TYPE_T2_SHARD,CHEST_ITEM_TYPE_T3_SHARD,CHEST_ITEM_TYPE_T4_SHARD</v>
      </c>
      <c r="W349" s="13" t="str">
        <f t="shared" si="197"/>
        <v/>
      </c>
      <c r="X349" s="3" t="str">
        <f t="shared" si="198"/>
        <v/>
      </c>
      <c r="Y349" s="3" t="str">
        <f t="shared" si="199"/>
        <v>24.4%,16.7%,11.6%</v>
      </c>
    </row>
    <row r="350" spans="2:25" x14ac:dyDescent="0.3">
      <c r="B350" s="2">
        <f>数据源!AU382</f>
        <v>8</v>
      </c>
      <c r="C350" s="2" t="str">
        <f>数据源!AV382</f>
        <v>BMP-3</v>
      </c>
      <c r="D350" s="2" t="str">
        <f>数据源!AW382</f>
        <v>坦克碎片</v>
      </c>
      <c r="E350" s="2">
        <f>数据源!AX382</f>
        <v>180</v>
      </c>
      <c r="F350" s="2">
        <f>数据源!AY382</f>
        <v>1</v>
      </c>
      <c r="G350" s="2">
        <f>数据源!AZ382</f>
        <v>3.6999999999999998E-2</v>
      </c>
      <c r="H350" s="2">
        <f>数据源!BA382</f>
        <v>2.0041666666666666E-2</v>
      </c>
      <c r="I350" s="2">
        <f>数据源!BB382</f>
        <v>200</v>
      </c>
      <c r="J350" s="3">
        <f t="shared" si="180"/>
        <v>1</v>
      </c>
      <c r="K350" s="3">
        <f t="shared" si="181"/>
        <v>1</v>
      </c>
      <c r="L350" s="3" t="str">
        <f t="shared" si="182"/>
        <v>碎片</v>
      </c>
      <c r="M350" s="3">
        <f t="shared" ca="1" si="177"/>
        <v>51431</v>
      </c>
      <c r="N350" s="3" t="str">
        <f t="shared" ca="1" si="183"/>
        <v>51211,52211,53211,51221,52221,53221,51311,52311,53311,51321,52321,53321,51411,52411,53411,51421,51431</v>
      </c>
      <c r="O350" s="3" t="str">
        <f t="shared" si="186"/>
        <v>515,515,515,301,301,301,293,293,293,264,264,264,241,241,241,241,200</v>
      </c>
      <c r="P350" s="1" t="str">
        <f t="shared" si="187"/>
        <v>(5,9),(5,9),(5,9),(2,6),(2,6),(2,6),(2,4),(2,4),(2,4),(2,3),(2,3),(2,3),(1,2),(1,2),(1,2),(1,1),(1,1)</v>
      </c>
      <c r="Q350" s="3" t="str">
        <f>IF(D350="坦克碎片",VLOOKUP(C350,道具信息!$N$2:$O$291,2,FALSE)&amp;"碎片",VLOOKUP(C350,道具信息!$N$2:$O$291,2,FALSE))</f>
        <v>T4坦克碎片</v>
      </c>
      <c r="R350" s="3">
        <f t="shared" si="178"/>
        <v>1164</v>
      </c>
      <c r="S350" s="11">
        <f t="shared" si="179"/>
        <v>0.11600000000000001</v>
      </c>
      <c r="T350" s="3" t="str">
        <f>VLOOKUP(Q350,道具信息!$Q$3:$S$20,2,FALSE)</f>
        <v>CHEST_ITEM_TYPE_T4_SHARD</v>
      </c>
      <c r="U350" s="3" t="str">
        <f>IF(COUNTIF(U$334:U349,T350)=0,T350,"")</f>
        <v/>
      </c>
      <c r="V350" s="3" t="str">
        <f t="shared" si="196"/>
        <v>CHEST_ITEM_TYPE_T2_SHARD,CHEST_ITEM_TYPE_T3_SHARD,CHEST_ITEM_TYPE_T4_SHARD</v>
      </c>
      <c r="W350" s="13" t="str">
        <f t="shared" si="197"/>
        <v/>
      </c>
      <c r="X350" s="3" t="str">
        <f t="shared" si="198"/>
        <v/>
      </c>
      <c r="Y350" s="3" t="str">
        <f t="shared" si="199"/>
        <v>24.4%,16.7%,11.6%</v>
      </c>
    </row>
    <row r="351" spans="2:25" x14ac:dyDescent="0.3">
      <c r="B351" s="2">
        <f>数据源!AU383</f>
        <v>8</v>
      </c>
      <c r="C351" s="2" t="str">
        <f>数据源!AV383</f>
        <v>T1LP1</v>
      </c>
      <c r="D351" s="2" t="str">
        <f>数据源!AW383</f>
        <v>部件</v>
      </c>
      <c r="E351" s="2">
        <f>数据源!AX383</f>
        <v>17</v>
      </c>
      <c r="F351" s="2">
        <f>数据源!AY383</f>
        <v>1.5</v>
      </c>
      <c r="G351" s="2">
        <f>数据源!AZ383</f>
        <v>5.0000000000000001E-3</v>
      </c>
      <c r="H351" s="2">
        <f>数据源!BA383</f>
        <v>1.9117647058823527E-2</v>
      </c>
      <c r="I351" s="2">
        <f>数据源!BB383</f>
        <v>191</v>
      </c>
      <c r="J351" s="3">
        <f t="shared" si="180"/>
        <v>1</v>
      </c>
      <c r="K351" s="3">
        <f t="shared" si="181"/>
        <v>2</v>
      </c>
      <c r="L351" s="3" t="str">
        <f t="shared" si="182"/>
        <v>部件</v>
      </c>
      <c r="M351" s="3">
        <f t="shared" ca="1" si="177"/>
        <v>91001</v>
      </c>
      <c r="N351" s="3" t="str">
        <f t="shared" ca="1" si="183"/>
        <v>51211,52211,53211,51221,52221,53221,51311,52311,53311,51321,52321,53321,51411,52411,53411,51421,51431,91001</v>
      </c>
      <c r="O351" s="3" t="str">
        <f t="shared" si="186"/>
        <v>515,515,515,301,301,301,293,293,293,264,264,264,241,241,241,241,200,191</v>
      </c>
      <c r="P351" s="1" t="str">
        <f t="shared" si="187"/>
        <v>(5,9),(5,9),(5,9),(2,6),(2,6),(2,6),(2,4),(2,4),(2,4),(2,3),(2,3),(2,3),(1,2),(1,2),(1,2),(1,1),(1,1),(1,2)</v>
      </c>
      <c r="Q351" s="3" t="str">
        <f>IF(D351="坦克碎片",VLOOKUP(C351,道具信息!$N$2:$O$291,2,FALSE)&amp;"碎片",VLOOKUP(C351,道具信息!$N$2:$O$291,2,FALSE))</f>
        <v>T1部件</v>
      </c>
      <c r="R351" s="3">
        <f t="shared" si="178"/>
        <v>3438</v>
      </c>
      <c r="S351" s="11">
        <f t="shared" si="179"/>
        <v>0.34300000000000003</v>
      </c>
      <c r="T351" s="3" t="str">
        <f>VLOOKUP(Q351,道具信息!$Q$3:$S$20,2,FALSE)</f>
        <v>CHEST_ITEM_TYPE_T1_PART</v>
      </c>
      <c r="U351" s="3" t="str">
        <f>IF(COUNTIF(U$334:U350,T351)=0,T351,"")</f>
        <v>CHEST_ITEM_TYPE_T1_PART</v>
      </c>
      <c r="V351" s="3" t="str">
        <f t="shared" si="196"/>
        <v>CHEST_ITEM_TYPE_T2_SHARD,CHEST_ITEM_TYPE_T3_SHARD,CHEST_ITEM_TYPE_T4_SHARD,CHEST_ITEM_TYPE_T1_PART</v>
      </c>
      <c r="W351" s="13">
        <f t="shared" si="197"/>
        <v>0.34300000000000003</v>
      </c>
      <c r="X351" s="3" t="str">
        <f t="shared" si="198"/>
        <v>34.3%</v>
      </c>
      <c r="Y351" s="3" t="str">
        <f t="shared" si="199"/>
        <v>24.4%,16.7%,11.6%,34.3%</v>
      </c>
    </row>
    <row r="352" spans="2:25" x14ac:dyDescent="0.3">
      <c r="B352" s="2">
        <f>数据源!AU384</f>
        <v>8</v>
      </c>
      <c r="C352" s="2" t="str">
        <f>数据源!AV384</f>
        <v>T1LP3</v>
      </c>
      <c r="D352" s="2" t="str">
        <f>数据源!AW384</f>
        <v>部件</v>
      </c>
      <c r="E352" s="2">
        <f>数据源!AX384</f>
        <v>17</v>
      </c>
      <c r="F352" s="2">
        <f>数据源!AY384</f>
        <v>1.5</v>
      </c>
      <c r="G352" s="2">
        <f>数据源!AZ384</f>
        <v>5.0000000000000001E-3</v>
      </c>
      <c r="H352" s="2">
        <f>数据源!BA384</f>
        <v>1.9117647058823527E-2</v>
      </c>
      <c r="I352" s="2">
        <f>数据源!BB384</f>
        <v>191</v>
      </c>
      <c r="J352" s="3">
        <f t="shared" si="180"/>
        <v>1</v>
      </c>
      <c r="K352" s="3">
        <f t="shared" si="181"/>
        <v>2</v>
      </c>
      <c r="L352" s="3" t="str">
        <f t="shared" si="182"/>
        <v>部件</v>
      </c>
      <c r="M352" s="3">
        <f t="shared" ca="1" si="177"/>
        <v>91003</v>
      </c>
      <c r="N352" s="3" t="str">
        <f t="shared" ca="1" si="183"/>
        <v>51211,52211,53211,51221,52221,53221,51311,52311,53311,51321,52321,53321,51411,52411,53411,51421,51431,91001,91003</v>
      </c>
      <c r="O352" s="3" t="str">
        <f t="shared" si="186"/>
        <v>515,515,515,301,301,301,293,293,293,264,264,264,241,241,241,241,200,191,191</v>
      </c>
      <c r="P352" s="1" t="str">
        <f t="shared" si="187"/>
        <v>(5,9),(5,9),(5,9),(2,6),(2,6),(2,6),(2,4),(2,4),(2,4),(2,3),(2,3),(2,3),(1,2),(1,2),(1,2),(1,1),(1,1),(1,2),(1,2)</v>
      </c>
      <c r="Q352" s="3" t="str">
        <f>IF(D352="坦克碎片",VLOOKUP(C352,道具信息!$N$2:$O$291,2,FALSE)&amp;"碎片",VLOOKUP(C352,道具信息!$N$2:$O$291,2,FALSE))</f>
        <v>T1部件</v>
      </c>
      <c r="R352" s="3">
        <f t="shared" si="178"/>
        <v>3438</v>
      </c>
      <c r="S352" s="11">
        <f t="shared" si="179"/>
        <v>0.34300000000000003</v>
      </c>
      <c r="T352" s="3" t="str">
        <f>VLOOKUP(Q352,道具信息!$Q$3:$S$20,2,FALSE)</f>
        <v>CHEST_ITEM_TYPE_T1_PART</v>
      </c>
      <c r="U352" s="3" t="str">
        <f>IF(COUNTIF(U$334:U351,T352)=0,T352,"")</f>
        <v/>
      </c>
      <c r="V352" s="3" t="str">
        <f t="shared" si="196"/>
        <v>CHEST_ITEM_TYPE_T2_SHARD,CHEST_ITEM_TYPE_T3_SHARD,CHEST_ITEM_TYPE_T4_SHARD,CHEST_ITEM_TYPE_T1_PART</v>
      </c>
      <c r="W352" s="13" t="str">
        <f t="shared" si="197"/>
        <v/>
      </c>
      <c r="X352" s="3" t="str">
        <f t="shared" si="198"/>
        <v/>
      </c>
      <c r="Y352" s="3" t="str">
        <f t="shared" si="199"/>
        <v>24.4%,16.7%,11.6%,34.3%</v>
      </c>
    </row>
    <row r="353" spans="2:25" x14ac:dyDescent="0.3">
      <c r="B353" s="2">
        <f>数据源!AU385</f>
        <v>8</v>
      </c>
      <c r="C353" s="2" t="str">
        <f>数据源!AV385</f>
        <v>T1LP5</v>
      </c>
      <c r="D353" s="2" t="str">
        <f>数据源!AW385</f>
        <v>部件</v>
      </c>
      <c r="E353" s="2">
        <f>数据源!AX385</f>
        <v>17</v>
      </c>
      <c r="F353" s="2">
        <f>数据源!AY385</f>
        <v>1.5</v>
      </c>
      <c r="G353" s="2">
        <f>数据源!AZ385</f>
        <v>5.0000000000000001E-3</v>
      </c>
      <c r="H353" s="2">
        <f>数据源!BA385</f>
        <v>1.9117647058823527E-2</v>
      </c>
      <c r="I353" s="2">
        <f>数据源!BB385</f>
        <v>191</v>
      </c>
      <c r="J353" s="3">
        <f t="shared" si="180"/>
        <v>1</v>
      </c>
      <c r="K353" s="3">
        <f t="shared" si="181"/>
        <v>2</v>
      </c>
      <c r="L353" s="3" t="str">
        <f t="shared" si="182"/>
        <v>部件</v>
      </c>
      <c r="M353" s="3">
        <f t="shared" ca="1" si="177"/>
        <v>91005</v>
      </c>
      <c r="N353" s="3" t="str">
        <f t="shared" ca="1" si="183"/>
        <v>51211,52211,53211,51221,52221,53221,51311,52311,53311,51321,52321,53321,51411,52411,53411,51421,51431,91001,91003,91005</v>
      </c>
      <c r="O353" s="3" t="str">
        <f t="shared" si="186"/>
        <v>515,515,515,301,301,301,293,293,293,264,264,264,241,241,241,241,200,191,191,191</v>
      </c>
      <c r="P353" s="1" t="str">
        <f t="shared" si="187"/>
        <v>(5,9),(5,9),(5,9),(2,6),(2,6),(2,6),(2,4),(2,4),(2,4),(2,3),(2,3),(2,3),(1,2),(1,2),(1,2),(1,1),(1,1),(1,2),(1,2),(1,2)</v>
      </c>
      <c r="Q353" s="3" t="str">
        <f>IF(D353="坦克碎片",VLOOKUP(C353,道具信息!$N$2:$O$291,2,FALSE)&amp;"碎片",VLOOKUP(C353,道具信息!$N$2:$O$291,2,FALSE))</f>
        <v>T1部件</v>
      </c>
      <c r="R353" s="3">
        <f t="shared" si="178"/>
        <v>3438</v>
      </c>
      <c r="S353" s="11">
        <f t="shared" si="179"/>
        <v>0.34300000000000003</v>
      </c>
      <c r="T353" s="3" t="str">
        <f>VLOOKUP(Q353,道具信息!$Q$3:$S$20,2,FALSE)</f>
        <v>CHEST_ITEM_TYPE_T1_PART</v>
      </c>
      <c r="U353" s="3" t="str">
        <f>IF(COUNTIF(U$334:U352,T353)=0,T353,"")</f>
        <v/>
      </c>
      <c r="V353" s="3" t="str">
        <f t="shared" si="196"/>
        <v>CHEST_ITEM_TYPE_T2_SHARD,CHEST_ITEM_TYPE_T3_SHARD,CHEST_ITEM_TYPE_T4_SHARD,CHEST_ITEM_TYPE_T1_PART</v>
      </c>
      <c r="W353" s="13" t="str">
        <f t="shared" si="197"/>
        <v/>
      </c>
      <c r="X353" s="3" t="str">
        <f t="shared" si="198"/>
        <v/>
      </c>
      <c r="Y353" s="3" t="str">
        <f t="shared" si="199"/>
        <v>24.4%,16.7%,11.6%,34.3%</v>
      </c>
    </row>
    <row r="354" spans="2:25" x14ac:dyDescent="0.3">
      <c r="B354" s="2">
        <f>数据源!AU386</f>
        <v>8</v>
      </c>
      <c r="C354" s="2" t="str">
        <f>数据源!AV386</f>
        <v>T1MP1</v>
      </c>
      <c r="D354" s="2" t="str">
        <f>数据源!AW386</f>
        <v>部件</v>
      </c>
      <c r="E354" s="2">
        <f>数据源!AX386</f>
        <v>17</v>
      </c>
      <c r="F354" s="2">
        <f>数据源!AY386</f>
        <v>1.5</v>
      </c>
      <c r="G354" s="2">
        <f>数据源!AZ386</f>
        <v>5.0000000000000001E-3</v>
      </c>
      <c r="H354" s="2">
        <f>数据源!BA386</f>
        <v>1.9117647058823527E-2</v>
      </c>
      <c r="I354" s="2">
        <f>数据源!BB386</f>
        <v>191</v>
      </c>
      <c r="J354" s="3">
        <f t="shared" si="180"/>
        <v>1</v>
      </c>
      <c r="K354" s="3">
        <f t="shared" si="181"/>
        <v>2</v>
      </c>
      <c r="L354" s="3" t="str">
        <f t="shared" si="182"/>
        <v>部件</v>
      </c>
      <c r="M354" s="3">
        <f t="shared" ca="1" si="177"/>
        <v>91101</v>
      </c>
      <c r="N354" s="3" t="str">
        <f t="shared" ca="1" si="183"/>
        <v>51211,52211,53211,51221,52221,53221,51311,52311,53311,51321,52321,53321,51411,52411,53411,51421,51431,91001,91003,91005,91101</v>
      </c>
      <c r="O354" s="3" t="str">
        <f t="shared" si="186"/>
        <v>515,515,515,301,301,301,293,293,293,264,264,264,241,241,241,241,200,191,191,191,191</v>
      </c>
      <c r="P354" s="1" t="str">
        <f t="shared" si="187"/>
        <v>(5,9),(5,9),(5,9),(2,6),(2,6),(2,6),(2,4),(2,4),(2,4),(2,3),(2,3),(2,3),(1,2),(1,2),(1,2),(1,1),(1,1),(1,2),(1,2),(1,2),(1,2)</v>
      </c>
      <c r="Q354" s="3" t="str">
        <f>IF(D354="坦克碎片",VLOOKUP(C354,道具信息!$N$2:$O$291,2,FALSE)&amp;"碎片",VLOOKUP(C354,道具信息!$N$2:$O$291,2,FALSE))</f>
        <v>T1部件</v>
      </c>
      <c r="R354" s="3">
        <f t="shared" si="178"/>
        <v>3438</v>
      </c>
      <c r="S354" s="11">
        <f t="shared" si="179"/>
        <v>0.34300000000000003</v>
      </c>
      <c r="T354" s="3" t="str">
        <f>VLOOKUP(Q354,道具信息!$Q$3:$S$20,2,FALSE)</f>
        <v>CHEST_ITEM_TYPE_T1_PART</v>
      </c>
      <c r="U354" s="3" t="str">
        <f>IF(COUNTIF(U$334:U353,T354)=0,T354,"")</f>
        <v/>
      </c>
      <c r="V354" s="3" t="str">
        <f t="shared" si="196"/>
        <v>CHEST_ITEM_TYPE_T2_SHARD,CHEST_ITEM_TYPE_T3_SHARD,CHEST_ITEM_TYPE_T4_SHARD,CHEST_ITEM_TYPE_T1_PART</v>
      </c>
      <c r="W354" s="13" t="str">
        <f t="shared" si="197"/>
        <v/>
      </c>
      <c r="X354" s="3" t="str">
        <f t="shared" si="198"/>
        <v/>
      </c>
      <c r="Y354" s="3" t="str">
        <f t="shared" si="199"/>
        <v>24.4%,16.7%,11.6%,34.3%</v>
      </c>
    </row>
    <row r="355" spans="2:25" x14ac:dyDescent="0.3">
      <c r="B355" s="2">
        <f>数据源!AU387</f>
        <v>8</v>
      </c>
      <c r="C355" s="2" t="str">
        <f>数据源!AV387</f>
        <v>T1MP3</v>
      </c>
      <c r="D355" s="2" t="str">
        <f>数据源!AW387</f>
        <v>部件</v>
      </c>
      <c r="E355" s="2">
        <f>数据源!AX387</f>
        <v>17</v>
      </c>
      <c r="F355" s="2">
        <f>数据源!AY387</f>
        <v>1.5</v>
      </c>
      <c r="G355" s="2">
        <f>数据源!AZ387</f>
        <v>5.0000000000000001E-3</v>
      </c>
      <c r="H355" s="2">
        <f>数据源!BA387</f>
        <v>1.9117647058823527E-2</v>
      </c>
      <c r="I355" s="2">
        <f>数据源!BB387</f>
        <v>191</v>
      </c>
      <c r="J355" s="3">
        <f t="shared" si="180"/>
        <v>1</v>
      </c>
      <c r="K355" s="3">
        <f t="shared" si="181"/>
        <v>2</v>
      </c>
      <c r="L355" s="3" t="str">
        <f t="shared" si="182"/>
        <v>部件</v>
      </c>
      <c r="M355" s="3">
        <f t="shared" ca="1" si="177"/>
        <v>91103</v>
      </c>
      <c r="N355" s="3" t="str">
        <f t="shared" ca="1" si="183"/>
        <v>51211,52211,53211,51221,52221,53221,51311,52311,53311,51321,52321,53321,51411,52411,53411,51421,51431,91001,91003,91005,91101,91103</v>
      </c>
      <c r="O355" s="3" t="str">
        <f t="shared" si="186"/>
        <v>515,515,515,301,301,301,293,293,293,264,264,264,241,241,241,241,200,191,191,191,191,191</v>
      </c>
      <c r="P355" s="1" t="str">
        <f t="shared" si="187"/>
        <v>(5,9),(5,9),(5,9),(2,6),(2,6),(2,6),(2,4),(2,4),(2,4),(2,3),(2,3),(2,3),(1,2),(1,2),(1,2),(1,1),(1,1),(1,2),(1,2),(1,2),(1,2),(1,2)</v>
      </c>
      <c r="Q355" s="3" t="str">
        <f>IF(D355="坦克碎片",VLOOKUP(C355,道具信息!$N$2:$O$291,2,FALSE)&amp;"碎片",VLOOKUP(C355,道具信息!$N$2:$O$291,2,FALSE))</f>
        <v>T1部件</v>
      </c>
      <c r="R355" s="3">
        <f t="shared" si="178"/>
        <v>3438</v>
      </c>
      <c r="S355" s="11">
        <f t="shared" si="179"/>
        <v>0.34300000000000003</v>
      </c>
      <c r="T355" s="3" t="str">
        <f>VLOOKUP(Q355,道具信息!$Q$3:$S$20,2,FALSE)</f>
        <v>CHEST_ITEM_TYPE_T1_PART</v>
      </c>
      <c r="U355" s="3" t="str">
        <f>IF(COUNTIF(U$334:U354,T355)=0,T355,"")</f>
        <v/>
      </c>
      <c r="V355" s="3" t="str">
        <f t="shared" si="196"/>
        <v>CHEST_ITEM_TYPE_T2_SHARD,CHEST_ITEM_TYPE_T3_SHARD,CHEST_ITEM_TYPE_T4_SHARD,CHEST_ITEM_TYPE_T1_PART</v>
      </c>
      <c r="W355" s="13" t="str">
        <f t="shared" si="197"/>
        <v/>
      </c>
      <c r="X355" s="3" t="str">
        <f t="shared" si="198"/>
        <v/>
      </c>
      <c r="Y355" s="3" t="str">
        <f t="shared" si="199"/>
        <v>24.4%,16.7%,11.6%,34.3%</v>
      </c>
    </row>
    <row r="356" spans="2:25" x14ac:dyDescent="0.3">
      <c r="B356" s="2">
        <f>数据源!AU388</f>
        <v>8</v>
      </c>
      <c r="C356" s="2" t="str">
        <f>数据源!AV388</f>
        <v>T1MP5</v>
      </c>
      <c r="D356" s="2" t="str">
        <f>数据源!AW388</f>
        <v>部件</v>
      </c>
      <c r="E356" s="2">
        <f>数据源!AX388</f>
        <v>17</v>
      </c>
      <c r="F356" s="2">
        <f>数据源!AY388</f>
        <v>1.5</v>
      </c>
      <c r="G356" s="2">
        <f>数据源!AZ388</f>
        <v>5.0000000000000001E-3</v>
      </c>
      <c r="H356" s="2">
        <f>数据源!BA388</f>
        <v>1.9117647058823527E-2</v>
      </c>
      <c r="I356" s="2">
        <f>数据源!BB388</f>
        <v>191</v>
      </c>
      <c r="J356" s="3">
        <f t="shared" si="180"/>
        <v>1</v>
      </c>
      <c r="K356" s="3">
        <f t="shared" si="181"/>
        <v>2</v>
      </c>
      <c r="L356" s="3" t="str">
        <f t="shared" si="182"/>
        <v>部件</v>
      </c>
      <c r="M356" s="3">
        <f t="shared" ca="1" si="177"/>
        <v>91105</v>
      </c>
      <c r="N356" s="3" t="str">
        <f t="shared" ca="1" si="183"/>
        <v>51211,52211,53211,51221,52221,53221,51311,52311,53311,51321,52321,53321,51411,52411,53411,51421,51431,91001,91003,91005,91101,91103,91105</v>
      </c>
      <c r="O356" s="3" t="str">
        <f t="shared" si="186"/>
        <v>515,515,515,301,301,301,293,293,293,264,264,264,241,241,241,241,200,191,191,191,191,191,191</v>
      </c>
      <c r="P356" s="1" t="str">
        <f t="shared" si="187"/>
        <v>(5,9),(5,9),(5,9),(2,6),(2,6),(2,6),(2,4),(2,4),(2,4),(2,3),(2,3),(2,3),(1,2),(1,2),(1,2),(1,1),(1,1),(1,2),(1,2),(1,2),(1,2),(1,2),(1,2)</v>
      </c>
      <c r="Q356" s="3" t="str">
        <f>IF(D356="坦克碎片",VLOOKUP(C356,道具信息!$N$2:$O$291,2,FALSE)&amp;"碎片",VLOOKUP(C356,道具信息!$N$2:$O$291,2,FALSE))</f>
        <v>T1部件</v>
      </c>
      <c r="R356" s="3">
        <f t="shared" si="178"/>
        <v>3438</v>
      </c>
      <c r="S356" s="11">
        <f t="shared" si="179"/>
        <v>0.34300000000000003</v>
      </c>
      <c r="T356" s="3" t="str">
        <f>VLOOKUP(Q356,道具信息!$Q$3:$S$20,2,FALSE)</f>
        <v>CHEST_ITEM_TYPE_T1_PART</v>
      </c>
      <c r="U356" s="3" t="str">
        <f>IF(COUNTIF(U$334:U355,T356)=0,T356,"")</f>
        <v/>
      </c>
      <c r="V356" s="3" t="str">
        <f t="shared" si="196"/>
        <v>CHEST_ITEM_TYPE_T2_SHARD,CHEST_ITEM_TYPE_T3_SHARD,CHEST_ITEM_TYPE_T4_SHARD,CHEST_ITEM_TYPE_T1_PART</v>
      </c>
      <c r="W356" s="13" t="str">
        <f t="shared" si="197"/>
        <v/>
      </c>
      <c r="X356" s="3" t="str">
        <f t="shared" si="198"/>
        <v/>
      </c>
      <c r="Y356" s="3" t="str">
        <f t="shared" si="199"/>
        <v>24.4%,16.7%,11.6%,34.3%</v>
      </c>
    </row>
    <row r="357" spans="2:25" x14ac:dyDescent="0.3">
      <c r="B357" s="2">
        <f>数据源!AU389</f>
        <v>8</v>
      </c>
      <c r="C357" s="2" t="str">
        <f>数据源!AV389</f>
        <v>T1HP1</v>
      </c>
      <c r="D357" s="2" t="str">
        <f>数据源!AW389</f>
        <v>部件</v>
      </c>
      <c r="E357" s="2">
        <f>数据源!AX389</f>
        <v>17</v>
      </c>
      <c r="F357" s="2">
        <f>数据源!AY389</f>
        <v>1.5</v>
      </c>
      <c r="G357" s="2">
        <f>数据源!AZ389</f>
        <v>5.0000000000000001E-3</v>
      </c>
      <c r="H357" s="2">
        <f>数据源!BA389</f>
        <v>1.9117647058823527E-2</v>
      </c>
      <c r="I357" s="2">
        <f>数据源!BB389</f>
        <v>191</v>
      </c>
      <c r="J357" s="3">
        <f t="shared" si="180"/>
        <v>1</v>
      </c>
      <c r="K357" s="3">
        <f t="shared" si="181"/>
        <v>2</v>
      </c>
      <c r="L357" s="3" t="str">
        <f t="shared" si="182"/>
        <v>部件</v>
      </c>
      <c r="M357" s="3">
        <f t="shared" ca="1" si="177"/>
        <v>91201</v>
      </c>
      <c r="N357" s="3" t="str">
        <f t="shared" ca="1" si="183"/>
        <v>51211,52211,53211,51221,52221,53221,51311,52311,53311,51321,52321,53321,51411,52411,53411,51421,51431,91001,91003,91005,91101,91103,91105,91201</v>
      </c>
      <c r="O357" s="3" t="str">
        <f t="shared" si="186"/>
        <v>515,515,515,301,301,301,293,293,293,264,264,264,241,241,241,241,200,191,191,191,191,191,191,191</v>
      </c>
      <c r="P357" s="1" t="str">
        <f t="shared" si="187"/>
        <v>(5,9),(5,9),(5,9),(2,6),(2,6),(2,6),(2,4),(2,4),(2,4),(2,3),(2,3),(2,3),(1,2),(1,2),(1,2),(1,1),(1,1),(1,2),(1,2),(1,2),(1,2),(1,2),(1,2),(1,2)</v>
      </c>
      <c r="Q357" s="3" t="str">
        <f>IF(D357="坦克碎片",VLOOKUP(C357,道具信息!$N$2:$O$291,2,FALSE)&amp;"碎片",VLOOKUP(C357,道具信息!$N$2:$O$291,2,FALSE))</f>
        <v>T1部件</v>
      </c>
      <c r="R357" s="3">
        <f t="shared" si="178"/>
        <v>3438</v>
      </c>
      <c r="S357" s="11">
        <f t="shared" si="179"/>
        <v>0.34300000000000003</v>
      </c>
      <c r="T357" s="3" t="str">
        <f>VLOOKUP(Q357,道具信息!$Q$3:$S$20,2,FALSE)</f>
        <v>CHEST_ITEM_TYPE_T1_PART</v>
      </c>
      <c r="U357" s="3" t="str">
        <f>IF(COUNTIF(U$334:U356,T357)=0,T357,"")</f>
        <v/>
      </c>
      <c r="V357" s="3" t="str">
        <f t="shared" si="196"/>
        <v>CHEST_ITEM_TYPE_T2_SHARD,CHEST_ITEM_TYPE_T3_SHARD,CHEST_ITEM_TYPE_T4_SHARD,CHEST_ITEM_TYPE_T1_PART</v>
      </c>
      <c r="W357" s="13" t="str">
        <f t="shared" si="197"/>
        <v/>
      </c>
      <c r="X357" s="3" t="str">
        <f t="shared" si="198"/>
        <v/>
      </c>
      <c r="Y357" s="3" t="str">
        <f t="shared" si="199"/>
        <v>24.4%,16.7%,11.6%,34.3%</v>
      </c>
    </row>
    <row r="358" spans="2:25" x14ac:dyDescent="0.3">
      <c r="B358" s="2">
        <f>数据源!AU390</f>
        <v>8</v>
      </c>
      <c r="C358" s="2" t="str">
        <f>数据源!AV390</f>
        <v>T1HP3</v>
      </c>
      <c r="D358" s="2" t="str">
        <f>数据源!AW390</f>
        <v>部件</v>
      </c>
      <c r="E358" s="2">
        <f>数据源!AX390</f>
        <v>17</v>
      </c>
      <c r="F358" s="2">
        <f>数据源!AY390</f>
        <v>1.5</v>
      </c>
      <c r="G358" s="2">
        <f>数据源!AZ390</f>
        <v>5.0000000000000001E-3</v>
      </c>
      <c r="H358" s="2">
        <f>数据源!BA390</f>
        <v>1.9117647058823527E-2</v>
      </c>
      <c r="I358" s="2">
        <f>数据源!BB390</f>
        <v>191</v>
      </c>
      <c r="J358" s="3">
        <f t="shared" si="180"/>
        <v>1</v>
      </c>
      <c r="K358" s="3">
        <f t="shared" si="181"/>
        <v>2</v>
      </c>
      <c r="L358" s="3" t="str">
        <f t="shared" si="182"/>
        <v>部件</v>
      </c>
      <c r="M358" s="3">
        <f t="shared" ca="1" si="177"/>
        <v>91203</v>
      </c>
      <c r="N358" s="3" t="str">
        <f t="shared" ca="1" si="183"/>
        <v>51211,52211,53211,51221,52221,53221,51311,52311,53311,51321,52321,53321,51411,52411,53411,51421,51431,91001,91003,91005,91101,91103,91105,91201,91203</v>
      </c>
      <c r="O358" s="3" t="str">
        <f t="shared" si="186"/>
        <v>515,515,515,301,301,301,293,293,293,264,264,264,241,241,241,241,200,191,191,191,191,191,191,191,191</v>
      </c>
      <c r="P358" s="1" t="str">
        <f t="shared" si="187"/>
        <v>(5,9),(5,9),(5,9),(2,6),(2,6),(2,6),(2,4),(2,4),(2,4),(2,3),(2,3),(2,3),(1,2),(1,2),(1,2),(1,1),(1,1),(1,2),(1,2),(1,2),(1,2),(1,2),(1,2),(1,2),(1,2)</v>
      </c>
      <c r="Q358" s="3" t="str">
        <f>IF(D358="坦克碎片",VLOOKUP(C358,道具信息!$N$2:$O$291,2,FALSE)&amp;"碎片",VLOOKUP(C358,道具信息!$N$2:$O$291,2,FALSE))</f>
        <v>T1部件</v>
      </c>
      <c r="R358" s="3">
        <f t="shared" si="178"/>
        <v>3438</v>
      </c>
      <c r="S358" s="11">
        <f t="shared" si="179"/>
        <v>0.34300000000000003</v>
      </c>
      <c r="T358" s="3" t="str">
        <f>VLOOKUP(Q358,道具信息!$Q$3:$S$20,2,FALSE)</f>
        <v>CHEST_ITEM_TYPE_T1_PART</v>
      </c>
      <c r="U358" s="3" t="str">
        <f>IF(COUNTIF(U$334:U357,T358)=0,T358,"")</f>
        <v/>
      </c>
      <c r="V358" s="3" t="str">
        <f t="shared" si="196"/>
        <v>CHEST_ITEM_TYPE_T2_SHARD,CHEST_ITEM_TYPE_T3_SHARD,CHEST_ITEM_TYPE_T4_SHARD,CHEST_ITEM_TYPE_T1_PART</v>
      </c>
      <c r="W358" s="13" t="str">
        <f t="shared" si="197"/>
        <v/>
      </c>
      <c r="X358" s="3" t="str">
        <f t="shared" si="198"/>
        <v/>
      </c>
      <c r="Y358" s="3" t="str">
        <f t="shared" si="199"/>
        <v>24.4%,16.7%,11.6%,34.3%</v>
      </c>
    </row>
    <row r="359" spans="2:25" x14ac:dyDescent="0.3">
      <c r="B359" s="2">
        <f>数据源!AU391</f>
        <v>8</v>
      </c>
      <c r="C359" s="2" t="str">
        <f>数据源!AV391</f>
        <v>T1HP5</v>
      </c>
      <c r="D359" s="2" t="str">
        <f>数据源!AW391</f>
        <v>部件</v>
      </c>
      <c r="E359" s="2">
        <f>数据源!AX391</f>
        <v>17</v>
      </c>
      <c r="F359" s="2">
        <f>数据源!AY391</f>
        <v>1.5</v>
      </c>
      <c r="G359" s="2">
        <f>数据源!AZ391</f>
        <v>5.0000000000000001E-3</v>
      </c>
      <c r="H359" s="2">
        <f>数据源!BA391</f>
        <v>1.9117647058823527E-2</v>
      </c>
      <c r="I359" s="2">
        <f>数据源!BB391</f>
        <v>191</v>
      </c>
      <c r="J359" s="3">
        <f t="shared" si="180"/>
        <v>1</v>
      </c>
      <c r="K359" s="3">
        <f t="shared" si="181"/>
        <v>2</v>
      </c>
      <c r="L359" s="3" t="str">
        <f t="shared" si="182"/>
        <v>部件</v>
      </c>
      <c r="M359" s="3">
        <f t="shared" ca="1" si="177"/>
        <v>91205</v>
      </c>
      <c r="N359" s="3" t="str">
        <f t="shared" ca="1" si="183"/>
        <v>51211,52211,53211,51221,52221,53221,51311,52311,53311,51321,52321,53321,51411,52411,53411,51421,51431,91001,91003,91005,91101,91103,91105,91201,91203,91205</v>
      </c>
      <c r="O359" s="3" t="str">
        <f t="shared" si="186"/>
        <v>515,515,515,301,301,301,293,293,293,264,264,264,241,241,241,241,200,191,191,191,191,191,191,191,191,191</v>
      </c>
      <c r="P359" s="1" t="str">
        <f t="shared" si="187"/>
        <v>(5,9),(5,9),(5,9),(2,6),(2,6),(2,6),(2,4),(2,4),(2,4),(2,3),(2,3),(2,3),(1,2),(1,2),(1,2),(1,1),(1,1),(1,2),(1,2),(1,2),(1,2),(1,2),(1,2),(1,2),(1,2),(1,2)</v>
      </c>
      <c r="Q359" s="3" t="str">
        <f>IF(D359="坦克碎片",VLOOKUP(C359,道具信息!$N$2:$O$291,2,FALSE)&amp;"碎片",VLOOKUP(C359,道具信息!$N$2:$O$291,2,FALSE))</f>
        <v>T1部件</v>
      </c>
      <c r="R359" s="3">
        <f t="shared" si="178"/>
        <v>3438</v>
      </c>
      <c r="S359" s="11">
        <f t="shared" si="179"/>
        <v>0.34300000000000003</v>
      </c>
      <c r="T359" s="3" t="str">
        <f>VLOOKUP(Q359,道具信息!$Q$3:$S$20,2,FALSE)</f>
        <v>CHEST_ITEM_TYPE_T1_PART</v>
      </c>
      <c r="U359" s="3" t="str">
        <f>IF(COUNTIF(U$334:U358,T359)=0,T359,"")</f>
        <v/>
      </c>
      <c r="V359" s="3" t="str">
        <f t="shared" si="196"/>
        <v>CHEST_ITEM_TYPE_T2_SHARD,CHEST_ITEM_TYPE_T3_SHARD,CHEST_ITEM_TYPE_T4_SHARD,CHEST_ITEM_TYPE_T1_PART</v>
      </c>
      <c r="W359" s="13" t="str">
        <f t="shared" si="197"/>
        <v/>
      </c>
      <c r="X359" s="3" t="str">
        <f t="shared" si="198"/>
        <v/>
      </c>
      <c r="Y359" s="3" t="str">
        <f t="shared" si="199"/>
        <v>24.4%,16.7%,11.6%,34.3%</v>
      </c>
    </row>
    <row r="360" spans="2:25" x14ac:dyDescent="0.3">
      <c r="B360" s="2">
        <f>数据源!AU392</f>
        <v>8</v>
      </c>
      <c r="C360" s="2" t="str">
        <f>数据源!AV392</f>
        <v>T1LP2</v>
      </c>
      <c r="D360" s="2" t="str">
        <f>数据源!AW392</f>
        <v>部件</v>
      </c>
      <c r="E360" s="2">
        <f>数据源!AX392</f>
        <v>17</v>
      </c>
      <c r="F360" s="2">
        <f>数据源!AY392</f>
        <v>1.5</v>
      </c>
      <c r="G360" s="2">
        <f>数据源!AZ392</f>
        <v>5.0000000000000001E-3</v>
      </c>
      <c r="H360" s="2">
        <f>数据源!BA392</f>
        <v>1.9117647058823527E-2</v>
      </c>
      <c r="I360" s="2">
        <f>数据源!BB392</f>
        <v>191</v>
      </c>
      <c r="J360" s="3">
        <f t="shared" si="180"/>
        <v>1</v>
      </c>
      <c r="K360" s="3">
        <f t="shared" si="181"/>
        <v>2</v>
      </c>
      <c r="L360" s="3" t="str">
        <f t="shared" si="182"/>
        <v>部件</v>
      </c>
      <c r="M360" s="3">
        <f t="shared" ca="1" si="177"/>
        <v>91002</v>
      </c>
      <c r="N360" s="3" t="str">
        <f t="shared" ca="1" si="183"/>
        <v>51211,52211,53211,51221,52221,53221,51311,52311,53311,51321,52321,53321,51411,52411,53411,51421,51431,91001,91003,91005,91101,91103,91105,91201,91203,91205,91002</v>
      </c>
      <c r="O360" s="3" t="str">
        <f t="shared" si="186"/>
        <v>515,515,515,301,301,301,293,293,293,264,264,264,241,241,241,241,200,191,191,191,191,191,191,191,191,191,191</v>
      </c>
      <c r="P360" s="1" t="str">
        <f t="shared" si="187"/>
        <v>(5,9),(5,9),(5,9),(2,6),(2,6),(2,6),(2,4),(2,4),(2,4),(2,3),(2,3),(2,3),(1,2),(1,2),(1,2),(1,1),(1,1),(1,2),(1,2),(1,2),(1,2),(1,2),(1,2),(1,2),(1,2),(1,2),(1,2)</v>
      </c>
      <c r="Q360" s="3" t="str">
        <f>IF(D360="坦克碎片",VLOOKUP(C360,道具信息!$N$2:$O$291,2,FALSE)&amp;"碎片",VLOOKUP(C360,道具信息!$N$2:$O$291,2,FALSE))</f>
        <v>T1部件</v>
      </c>
      <c r="R360" s="3">
        <f t="shared" si="178"/>
        <v>3438</v>
      </c>
      <c r="S360" s="11">
        <f t="shared" si="179"/>
        <v>0.34300000000000003</v>
      </c>
      <c r="T360" s="3" t="str">
        <f>VLOOKUP(Q360,道具信息!$Q$3:$S$20,2,FALSE)</f>
        <v>CHEST_ITEM_TYPE_T1_PART</v>
      </c>
      <c r="U360" s="3" t="str">
        <f>IF(COUNTIF(U$334:U359,T360)=0,T360,"")</f>
        <v/>
      </c>
      <c r="V360" s="3" t="str">
        <f t="shared" si="196"/>
        <v>CHEST_ITEM_TYPE_T2_SHARD,CHEST_ITEM_TYPE_T3_SHARD,CHEST_ITEM_TYPE_T4_SHARD,CHEST_ITEM_TYPE_T1_PART</v>
      </c>
      <c r="W360" s="13" t="str">
        <f t="shared" si="197"/>
        <v/>
      </c>
      <c r="X360" s="3" t="str">
        <f t="shared" si="198"/>
        <v/>
      </c>
      <c r="Y360" s="3" t="str">
        <f t="shared" si="199"/>
        <v>24.4%,16.7%,11.6%,34.3%</v>
      </c>
    </row>
    <row r="361" spans="2:25" x14ac:dyDescent="0.3">
      <c r="B361" s="2">
        <f>数据源!AU393</f>
        <v>8</v>
      </c>
      <c r="C361" s="2" t="str">
        <f>数据源!AV393</f>
        <v>T1LP4</v>
      </c>
      <c r="D361" s="2" t="str">
        <f>数据源!AW393</f>
        <v>部件</v>
      </c>
      <c r="E361" s="2">
        <f>数据源!AX393</f>
        <v>17</v>
      </c>
      <c r="F361" s="2">
        <f>数据源!AY393</f>
        <v>1.5</v>
      </c>
      <c r="G361" s="2">
        <f>数据源!AZ393</f>
        <v>5.0000000000000001E-3</v>
      </c>
      <c r="H361" s="2">
        <f>数据源!BA393</f>
        <v>1.9117647058823527E-2</v>
      </c>
      <c r="I361" s="2">
        <f>数据源!BB393</f>
        <v>191</v>
      </c>
      <c r="J361" s="3">
        <f t="shared" si="180"/>
        <v>1</v>
      </c>
      <c r="K361" s="3">
        <f t="shared" si="181"/>
        <v>2</v>
      </c>
      <c r="L361" s="3" t="str">
        <f t="shared" si="182"/>
        <v>部件</v>
      </c>
      <c r="M361" s="3">
        <f t="shared" ca="1" si="177"/>
        <v>91004</v>
      </c>
      <c r="N361" s="3" t="str">
        <f t="shared" ca="1" si="183"/>
        <v>51211,52211,53211,51221,52221,53221,51311,52311,53311,51321,52321,53321,51411,52411,53411,51421,51431,91001,91003,91005,91101,91103,91105,91201,91203,91205,91002,91004</v>
      </c>
      <c r="O361" s="3" t="str">
        <f t="shared" si="186"/>
        <v>515,515,515,301,301,301,293,293,293,264,264,264,241,241,241,241,200,191,191,191,191,191,191,191,191,191,191,191</v>
      </c>
      <c r="P361" s="1" t="str">
        <f t="shared" si="187"/>
        <v>(5,9),(5,9),(5,9),(2,6),(2,6),(2,6),(2,4),(2,4),(2,4),(2,3),(2,3),(2,3),(1,2),(1,2),(1,2),(1,1),(1,1),(1,2),(1,2),(1,2),(1,2),(1,2),(1,2),(1,2),(1,2),(1,2),(1,2),(1,2)</v>
      </c>
      <c r="Q361" s="3" t="str">
        <f>IF(D361="坦克碎片",VLOOKUP(C361,道具信息!$N$2:$O$291,2,FALSE)&amp;"碎片",VLOOKUP(C361,道具信息!$N$2:$O$291,2,FALSE))</f>
        <v>T1部件</v>
      </c>
      <c r="R361" s="3">
        <f t="shared" si="178"/>
        <v>3438</v>
      </c>
      <c r="S361" s="11">
        <f t="shared" si="179"/>
        <v>0.34300000000000003</v>
      </c>
      <c r="T361" s="3" t="str">
        <f>VLOOKUP(Q361,道具信息!$Q$3:$S$20,2,FALSE)</f>
        <v>CHEST_ITEM_TYPE_T1_PART</v>
      </c>
      <c r="U361" s="3" t="str">
        <f>IF(COUNTIF(U$334:U360,T361)=0,T361,"")</f>
        <v/>
      </c>
      <c r="V361" s="3" t="str">
        <f t="shared" si="196"/>
        <v>CHEST_ITEM_TYPE_T2_SHARD,CHEST_ITEM_TYPE_T3_SHARD,CHEST_ITEM_TYPE_T4_SHARD,CHEST_ITEM_TYPE_T1_PART</v>
      </c>
      <c r="W361" s="13" t="str">
        <f t="shared" si="197"/>
        <v/>
      </c>
      <c r="X361" s="3" t="str">
        <f t="shared" si="198"/>
        <v/>
      </c>
      <c r="Y361" s="3" t="str">
        <f t="shared" si="199"/>
        <v>24.4%,16.7%,11.6%,34.3%</v>
      </c>
    </row>
    <row r="362" spans="2:25" x14ac:dyDescent="0.3">
      <c r="B362" s="2">
        <f>数据源!AU394</f>
        <v>8</v>
      </c>
      <c r="C362" s="2" t="str">
        <f>数据源!AV394</f>
        <v>T1LP6</v>
      </c>
      <c r="D362" s="2" t="str">
        <f>数据源!AW394</f>
        <v>部件</v>
      </c>
      <c r="E362" s="2">
        <f>数据源!AX394</f>
        <v>17</v>
      </c>
      <c r="F362" s="2">
        <f>数据源!AY394</f>
        <v>1.5</v>
      </c>
      <c r="G362" s="2">
        <f>数据源!AZ394</f>
        <v>5.0000000000000001E-3</v>
      </c>
      <c r="H362" s="2">
        <f>数据源!BA394</f>
        <v>1.9117647058823527E-2</v>
      </c>
      <c r="I362" s="2">
        <f>数据源!BB394</f>
        <v>191</v>
      </c>
      <c r="J362" s="3">
        <f t="shared" si="180"/>
        <v>1</v>
      </c>
      <c r="K362" s="3">
        <f t="shared" si="181"/>
        <v>2</v>
      </c>
      <c r="L362" s="3" t="str">
        <f t="shared" si="182"/>
        <v>部件</v>
      </c>
      <c r="M362" s="3">
        <f t="shared" ca="1" si="177"/>
        <v>91006</v>
      </c>
      <c r="N362" s="3" t="str">
        <f t="shared" ca="1" si="183"/>
        <v>51211,52211,53211,51221,52221,53221,51311,52311,53311,51321,52321,53321,51411,52411,53411,51421,51431,91001,91003,91005,91101,91103,91105,91201,91203,91205,91002,91004,91006</v>
      </c>
      <c r="O362" s="3" t="str">
        <f t="shared" si="186"/>
        <v>515,515,515,301,301,301,293,293,293,264,264,264,241,241,241,241,200,191,191,191,191,191,191,191,191,191,191,191,191</v>
      </c>
      <c r="P362" s="1" t="str">
        <f t="shared" si="187"/>
        <v>(5,9),(5,9),(5,9),(2,6),(2,6),(2,6),(2,4),(2,4),(2,4),(2,3),(2,3),(2,3),(1,2),(1,2),(1,2),(1,1),(1,1),(1,2),(1,2),(1,2),(1,2),(1,2),(1,2),(1,2),(1,2),(1,2),(1,2),(1,2),(1,2)</v>
      </c>
      <c r="Q362" s="3" t="str">
        <f>IF(D362="坦克碎片",VLOOKUP(C362,道具信息!$N$2:$O$291,2,FALSE)&amp;"碎片",VLOOKUP(C362,道具信息!$N$2:$O$291,2,FALSE))</f>
        <v>T1部件</v>
      </c>
      <c r="R362" s="3">
        <f t="shared" si="178"/>
        <v>3438</v>
      </c>
      <c r="S362" s="11">
        <f t="shared" si="179"/>
        <v>0.34300000000000003</v>
      </c>
      <c r="T362" s="3" t="str">
        <f>VLOOKUP(Q362,道具信息!$Q$3:$S$20,2,FALSE)</f>
        <v>CHEST_ITEM_TYPE_T1_PART</v>
      </c>
      <c r="U362" s="3" t="str">
        <f>IF(COUNTIF(U$334:U361,T362)=0,T362,"")</f>
        <v/>
      </c>
      <c r="V362" s="3" t="str">
        <f t="shared" si="196"/>
        <v>CHEST_ITEM_TYPE_T2_SHARD,CHEST_ITEM_TYPE_T3_SHARD,CHEST_ITEM_TYPE_T4_SHARD,CHEST_ITEM_TYPE_T1_PART</v>
      </c>
      <c r="W362" s="13" t="str">
        <f t="shared" si="197"/>
        <v/>
      </c>
      <c r="X362" s="3" t="str">
        <f t="shared" si="198"/>
        <v/>
      </c>
      <c r="Y362" s="3" t="str">
        <f t="shared" si="199"/>
        <v>24.4%,16.7%,11.6%,34.3%</v>
      </c>
    </row>
    <row r="363" spans="2:25" x14ac:dyDescent="0.3">
      <c r="B363" s="2">
        <f>数据源!AU395</f>
        <v>8</v>
      </c>
      <c r="C363" s="2" t="str">
        <f>数据源!AV395</f>
        <v>T1MP2</v>
      </c>
      <c r="D363" s="2" t="str">
        <f>数据源!AW395</f>
        <v>部件</v>
      </c>
      <c r="E363" s="2">
        <f>数据源!AX395</f>
        <v>17</v>
      </c>
      <c r="F363" s="2">
        <f>数据源!AY395</f>
        <v>1.5</v>
      </c>
      <c r="G363" s="2">
        <f>数据源!AZ395</f>
        <v>5.0000000000000001E-3</v>
      </c>
      <c r="H363" s="2">
        <f>数据源!BA395</f>
        <v>1.9117647058823527E-2</v>
      </c>
      <c r="I363" s="2">
        <f>数据源!BB395</f>
        <v>191</v>
      </c>
      <c r="J363" s="3">
        <f t="shared" si="180"/>
        <v>1</v>
      </c>
      <c r="K363" s="3">
        <f t="shared" si="181"/>
        <v>2</v>
      </c>
      <c r="L363" s="3" t="str">
        <f t="shared" si="182"/>
        <v>部件</v>
      </c>
      <c r="M363" s="3">
        <f t="shared" ca="1" si="177"/>
        <v>91102</v>
      </c>
      <c r="N363" s="3" t="str">
        <f t="shared" ca="1" si="183"/>
        <v>51211,52211,53211,51221,52221,53221,51311,52311,53311,51321,52321,53321,51411,52411,53411,51421,51431,91001,91003,91005,91101,91103,91105,91201,91203,91205,91002,91004,91006,91102</v>
      </c>
      <c r="O363" s="3" t="str">
        <f t="shared" si="186"/>
        <v>515,515,515,301,301,301,293,293,293,264,264,264,241,241,241,241,200,191,191,191,191,191,191,191,191,191,191,191,191,191</v>
      </c>
      <c r="P363" s="1" t="str">
        <f t="shared" si="187"/>
        <v>(5,9),(5,9),(5,9),(2,6),(2,6),(2,6),(2,4),(2,4),(2,4),(2,3),(2,3),(2,3),(1,2),(1,2),(1,2),(1,1),(1,1),(1,2),(1,2),(1,2),(1,2),(1,2),(1,2),(1,2),(1,2),(1,2),(1,2),(1,2),(1,2),(1,2)</v>
      </c>
      <c r="Q363" s="3" t="str">
        <f>IF(D363="坦克碎片",VLOOKUP(C363,道具信息!$N$2:$O$291,2,FALSE)&amp;"碎片",VLOOKUP(C363,道具信息!$N$2:$O$291,2,FALSE))</f>
        <v>T1部件</v>
      </c>
      <c r="R363" s="3">
        <f t="shared" si="178"/>
        <v>3438</v>
      </c>
      <c r="S363" s="11">
        <f t="shared" si="179"/>
        <v>0.34300000000000003</v>
      </c>
      <c r="T363" s="3" t="str">
        <f>VLOOKUP(Q363,道具信息!$Q$3:$S$20,2,FALSE)</f>
        <v>CHEST_ITEM_TYPE_T1_PART</v>
      </c>
      <c r="U363" s="3" t="str">
        <f>IF(COUNTIF(U$334:U362,T363)=0,T363,"")</f>
        <v/>
      </c>
      <c r="V363" s="3" t="str">
        <f t="shared" si="196"/>
        <v>CHEST_ITEM_TYPE_T2_SHARD,CHEST_ITEM_TYPE_T3_SHARD,CHEST_ITEM_TYPE_T4_SHARD,CHEST_ITEM_TYPE_T1_PART</v>
      </c>
      <c r="W363" s="13" t="str">
        <f t="shared" si="197"/>
        <v/>
      </c>
      <c r="X363" s="3" t="str">
        <f t="shared" si="198"/>
        <v/>
      </c>
      <c r="Y363" s="3" t="str">
        <f t="shared" si="199"/>
        <v>24.4%,16.7%,11.6%,34.3%</v>
      </c>
    </row>
    <row r="364" spans="2:25" x14ac:dyDescent="0.3">
      <c r="B364" s="2">
        <f>数据源!AU396</f>
        <v>8</v>
      </c>
      <c r="C364" s="2" t="str">
        <f>数据源!AV396</f>
        <v>T1MP4</v>
      </c>
      <c r="D364" s="2" t="str">
        <f>数据源!AW396</f>
        <v>部件</v>
      </c>
      <c r="E364" s="2">
        <f>数据源!AX396</f>
        <v>17</v>
      </c>
      <c r="F364" s="2">
        <f>数据源!AY396</f>
        <v>1.5</v>
      </c>
      <c r="G364" s="2">
        <f>数据源!AZ396</f>
        <v>5.0000000000000001E-3</v>
      </c>
      <c r="H364" s="2">
        <f>数据源!BA396</f>
        <v>1.9117647058823527E-2</v>
      </c>
      <c r="I364" s="2">
        <f>数据源!BB396</f>
        <v>191</v>
      </c>
      <c r="J364" s="3">
        <f>ROUNDUP(IF(F364&gt;1,F364-ROUNDDOWN(SQRT(F364),0),F364),0)</f>
        <v>1</v>
      </c>
      <c r="K364" s="3">
        <f>F364*2-J364</f>
        <v>2</v>
      </c>
      <c r="L364" s="3" t="str">
        <f t="shared" si="182"/>
        <v>部件</v>
      </c>
      <c r="M364" s="3">
        <f t="shared" ca="1" si="177"/>
        <v>91104</v>
      </c>
      <c r="N364" s="3" t="str">
        <f t="shared" ca="1" si="183"/>
        <v>51211,52211,53211,51221,52221,53221,51311,52311,53311,51321,52321,53321,51411,52411,53411,51421,51431,91001,91003,91005,91101,91103,91105,91201,91203,91205,91002,91004,91006,91102,91104</v>
      </c>
      <c r="O364" s="3" t="str">
        <f t="shared" si="186"/>
        <v>515,515,515,301,301,301,293,293,293,264,264,264,241,241,241,241,200,191,191,191,191,191,191,191,191,191,191,191,191,191,191</v>
      </c>
      <c r="P364" s="1" t="str">
        <f t="shared" si="187"/>
        <v>(5,9),(5,9),(5,9),(2,6),(2,6),(2,6),(2,4),(2,4),(2,4),(2,3),(2,3),(2,3),(1,2),(1,2),(1,2),(1,1),(1,1),(1,2),(1,2),(1,2),(1,2),(1,2),(1,2),(1,2),(1,2),(1,2),(1,2),(1,2),(1,2),(1,2),(1,2)</v>
      </c>
      <c r="Q364" s="3" t="str">
        <f>IF(D364="坦克碎片",VLOOKUP(C364,道具信息!$N$2:$O$291,2,FALSE)&amp;"碎片",VLOOKUP(C364,道具信息!$N$2:$O$291,2,FALSE))</f>
        <v>T1部件</v>
      </c>
      <c r="R364" s="3">
        <f t="shared" si="178"/>
        <v>3438</v>
      </c>
      <c r="S364" s="11">
        <f t="shared" si="179"/>
        <v>0.34300000000000003</v>
      </c>
      <c r="T364" s="3" t="str">
        <f>VLOOKUP(Q364,道具信息!$Q$3:$S$20,2,FALSE)</f>
        <v>CHEST_ITEM_TYPE_T1_PART</v>
      </c>
      <c r="U364" s="3" t="str">
        <f>IF(COUNTIF(U$334:U363,T364)=0,T364,"")</f>
        <v/>
      </c>
      <c r="V364" s="3" t="str">
        <f t="shared" si="196"/>
        <v>CHEST_ITEM_TYPE_T2_SHARD,CHEST_ITEM_TYPE_T3_SHARD,CHEST_ITEM_TYPE_T4_SHARD,CHEST_ITEM_TYPE_T1_PART</v>
      </c>
      <c r="W364" s="13" t="str">
        <f t="shared" si="197"/>
        <v/>
      </c>
      <c r="X364" s="3" t="str">
        <f t="shared" si="198"/>
        <v/>
      </c>
      <c r="Y364" s="3" t="str">
        <f t="shared" si="199"/>
        <v>24.4%,16.7%,11.6%,34.3%</v>
      </c>
    </row>
    <row r="365" spans="2:25" x14ac:dyDescent="0.3">
      <c r="B365" s="2">
        <f>数据源!AU397</f>
        <v>8</v>
      </c>
      <c r="C365" s="2" t="str">
        <f>数据源!AV397</f>
        <v>T1MP6</v>
      </c>
      <c r="D365" s="2" t="str">
        <f>数据源!AW397</f>
        <v>部件</v>
      </c>
      <c r="E365" s="2">
        <f>数据源!AX397</f>
        <v>17</v>
      </c>
      <c r="F365" s="2">
        <f>数据源!AY397</f>
        <v>1.5</v>
      </c>
      <c r="G365" s="2">
        <f>数据源!AZ397</f>
        <v>5.0000000000000001E-3</v>
      </c>
      <c r="H365" s="2">
        <f>数据源!BA397</f>
        <v>1.9117647058823527E-2</v>
      </c>
      <c r="I365" s="2">
        <f>数据源!BB397</f>
        <v>191</v>
      </c>
      <c r="J365" s="3">
        <f t="shared" ref="J365:J378" si="200">ROUNDUP(IF(F365&gt;1,F365-ROUNDDOWN(SQRT(F365),0),F365),0)</f>
        <v>1</v>
      </c>
      <c r="K365" s="3">
        <f t="shared" ref="K365:K378" si="201">F365*2-J365</f>
        <v>2</v>
      </c>
      <c r="L365" s="3" t="str">
        <f t="shared" si="182"/>
        <v>部件</v>
      </c>
      <c r="M365" s="3">
        <f t="shared" ca="1" si="177"/>
        <v>91106</v>
      </c>
      <c r="N365" s="3" t="str">
        <f t="shared" ca="1" si="183"/>
        <v>51211,52211,53211,51221,52221,53221,51311,52311,53311,51321,52321,53321,51411,52411,53411,51421,51431,91001,91003,91005,91101,91103,91105,91201,91203,91205,91002,91004,91006,91102,91104,91106</v>
      </c>
      <c r="O365" s="3" t="str">
        <f t="shared" si="186"/>
        <v>515,515,515,301,301,301,293,293,293,264,264,264,241,241,241,241,200,191,191,191,191,191,191,191,191,191,191,191,191,191,191,191</v>
      </c>
      <c r="P365" s="1" t="str">
        <f t="shared" si="187"/>
        <v>(5,9),(5,9),(5,9),(2,6),(2,6),(2,6),(2,4),(2,4),(2,4),(2,3),(2,3),(2,3),(1,2),(1,2),(1,2),(1,1),(1,1),(1,2),(1,2),(1,2),(1,2),(1,2),(1,2),(1,2),(1,2),(1,2),(1,2),(1,2),(1,2),(1,2),(1,2),(1,2)</v>
      </c>
      <c r="Q365" s="3" t="str">
        <f>IF(D365="坦克碎片",VLOOKUP(C365,道具信息!$N$2:$O$291,2,FALSE)&amp;"碎片",VLOOKUP(C365,道具信息!$N$2:$O$291,2,FALSE))</f>
        <v>T1部件</v>
      </c>
      <c r="R365" s="3">
        <f t="shared" si="178"/>
        <v>3438</v>
      </c>
      <c r="S365" s="11">
        <f t="shared" si="179"/>
        <v>0.34300000000000003</v>
      </c>
      <c r="T365" s="3" t="str">
        <f>VLOOKUP(Q365,道具信息!$Q$3:$S$20,2,FALSE)</f>
        <v>CHEST_ITEM_TYPE_T1_PART</v>
      </c>
      <c r="U365" s="3" t="str">
        <f>IF(COUNTIF(U$334:U364,T365)=0,T365,"")</f>
        <v/>
      </c>
      <c r="V365" s="3" t="str">
        <f t="shared" si="196"/>
        <v>CHEST_ITEM_TYPE_T2_SHARD,CHEST_ITEM_TYPE_T3_SHARD,CHEST_ITEM_TYPE_T4_SHARD,CHEST_ITEM_TYPE_T1_PART</v>
      </c>
      <c r="W365" s="13" t="str">
        <f t="shared" si="197"/>
        <v/>
      </c>
      <c r="X365" s="3" t="str">
        <f t="shared" si="198"/>
        <v/>
      </c>
      <c r="Y365" s="3" t="str">
        <f t="shared" si="199"/>
        <v>24.4%,16.7%,11.6%,34.3%</v>
      </c>
    </row>
    <row r="366" spans="2:25" x14ac:dyDescent="0.3">
      <c r="B366" s="2">
        <f>数据源!AU398</f>
        <v>8</v>
      </c>
      <c r="C366" s="2" t="str">
        <f>数据源!AV398</f>
        <v>T1HP2</v>
      </c>
      <c r="D366" s="2" t="str">
        <f>数据源!AW398</f>
        <v>部件</v>
      </c>
      <c r="E366" s="2">
        <f>数据源!AX398</f>
        <v>17</v>
      </c>
      <c r="F366" s="2">
        <f>数据源!AY398</f>
        <v>1.5</v>
      </c>
      <c r="G366" s="2">
        <f>数据源!AZ398</f>
        <v>5.0000000000000001E-3</v>
      </c>
      <c r="H366" s="2">
        <f>数据源!BA398</f>
        <v>1.9117647058823527E-2</v>
      </c>
      <c r="I366" s="2">
        <f>数据源!BB398</f>
        <v>191</v>
      </c>
      <c r="J366" s="3">
        <f t="shared" si="200"/>
        <v>1</v>
      </c>
      <c r="K366" s="3">
        <f t="shared" si="201"/>
        <v>2</v>
      </c>
      <c r="L366" s="3" t="str">
        <f t="shared" si="182"/>
        <v>部件</v>
      </c>
      <c r="M366" s="3">
        <f t="shared" ca="1" si="177"/>
        <v>91202</v>
      </c>
      <c r="N366" s="3" t="str">
        <f t="shared" ca="1" si="183"/>
        <v>51211,52211,53211,51221,52221,53221,51311,52311,53311,51321,52321,53321,51411,52411,53411,51421,51431,91001,91003,91005,91101,91103,91105,91201,91203,91205,91002,91004,91006,91102,91104,91106,91202</v>
      </c>
      <c r="O366" s="3" t="str">
        <f t="shared" si="186"/>
        <v>515,515,515,301,301,301,293,293,293,264,264,264,241,241,241,241,200,191,191,191,191,191,191,191,191,191,191,191,191,191,191,191,191</v>
      </c>
      <c r="P366" s="1" t="str">
        <f t="shared" si="187"/>
        <v>(5,9),(5,9),(5,9),(2,6),(2,6),(2,6),(2,4),(2,4),(2,4),(2,3),(2,3),(2,3),(1,2),(1,2),(1,2),(1,1),(1,1),(1,2),(1,2),(1,2),(1,2),(1,2),(1,2),(1,2),(1,2),(1,2),(1,2),(1,2),(1,2),(1,2),(1,2),(1,2),(1,2)</v>
      </c>
      <c r="Q366" s="3" t="str">
        <f>IF(D366="坦克碎片",VLOOKUP(C366,道具信息!$N$2:$O$291,2,FALSE)&amp;"碎片",VLOOKUP(C366,道具信息!$N$2:$O$291,2,FALSE))</f>
        <v>T1部件</v>
      </c>
      <c r="R366" s="3">
        <f t="shared" ref="R366:R397" si="202">SUMIFS(I:I,Q:Q,Q366,B:B,B366)</f>
        <v>3438</v>
      </c>
      <c r="S366" s="11">
        <f t="shared" ref="S366:S397" si="203">ROUND(R366/SUMIF(B:B,B366,I:I),3)</f>
        <v>0.34300000000000003</v>
      </c>
      <c r="T366" s="3" t="str">
        <f>VLOOKUP(Q366,道具信息!$Q$3:$S$20,2,FALSE)</f>
        <v>CHEST_ITEM_TYPE_T1_PART</v>
      </c>
      <c r="U366" s="3" t="str">
        <f>IF(COUNTIF(U$334:U365,T366)=0,T366,"")</f>
        <v/>
      </c>
      <c r="V366" s="3" t="str">
        <f t="shared" si="196"/>
        <v>CHEST_ITEM_TYPE_T2_SHARD,CHEST_ITEM_TYPE_T3_SHARD,CHEST_ITEM_TYPE_T4_SHARD,CHEST_ITEM_TYPE_T1_PART</v>
      </c>
      <c r="W366" s="13" t="str">
        <f t="shared" si="197"/>
        <v/>
      </c>
      <c r="X366" s="3" t="str">
        <f t="shared" si="198"/>
        <v/>
      </c>
      <c r="Y366" s="3" t="str">
        <f t="shared" si="199"/>
        <v>24.4%,16.7%,11.6%,34.3%</v>
      </c>
    </row>
    <row r="367" spans="2:25" x14ac:dyDescent="0.3">
      <c r="B367" s="2">
        <f>数据源!AU399</f>
        <v>8</v>
      </c>
      <c r="C367" s="2" t="str">
        <f>数据源!AV399</f>
        <v>T1HP4</v>
      </c>
      <c r="D367" s="2" t="str">
        <f>数据源!AW399</f>
        <v>部件</v>
      </c>
      <c r="E367" s="2">
        <f>数据源!AX399</f>
        <v>17</v>
      </c>
      <c r="F367" s="2">
        <f>数据源!AY399</f>
        <v>1.5</v>
      </c>
      <c r="G367" s="2">
        <f>数据源!AZ399</f>
        <v>5.0000000000000001E-3</v>
      </c>
      <c r="H367" s="2">
        <f>数据源!BA399</f>
        <v>1.9117647058823527E-2</v>
      </c>
      <c r="I367" s="2">
        <f>数据源!BB399</f>
        <v>191</v>
      </c>
      <c r="J367" s="3">
        <f t="shared" si="200"/>
        <v>1</v>
      </c>
      <c r="K367" s="3">
        <f t="shared" si="201"/>
        <v>2</v>
      </c>
      <c r="L367" s="3" t="str">
        <f t="shared" si="182"/>
        <v>部件</v>
      </c>
      <c r="M367" s="3">
        <f t="shared" ca="1" si="177"/>
        <v>91204</v>
      </c>
      <c r="N367" s="3" t="str">
        <f t="shared" ca="1" si="183"/>
        <v>51211,52211,53211,51221,52221,53221,51311,52311,53311,51321,52321,53321,51411,52411,53411,51421,51431,91001,91003,91005,91101,91103,91105,91201,91203,91205,91002,91004,91006,91102,91104,91106,91202,91204</v>
      </c>
      <c r="O367" s="3" t="str">
        <f t="shared" si="186"/>
        <v>515,515,515,301,301,301,293,293,293,264,264,264,241,241,241,241,200,191,191,191,191,191,191,191,191,191,191,191,191,191,191,191,191,191</v>
      </c>
      <c r="P367" s="1" t="str">
        <f t="shared" si="187"/>
        <v>(5,9),(5,9),(5,9),(2,6),(2,6),(2,6),(2,4),(2,4),(2,4),(2,3),(2,3),(2,3),(1,2),(1,2),(1,2),(1,1),(1,1),(1,2),(1,2),(1,2),(1,2),(1,2),(1,2),(1,2),(1,2),(1,2),(1,2),(1,2),(1,2),(1,2),(1,2),(1,2),(1,2),(1,2)</v>
      </c>
      <c r="Q367" s="3" t="str">
        <f>IF(D367="坦克碎片",VLOOKUP(C367,道具信息!$N$2:$O$291,2,FALSE)&amp;"碎片",VLOOKUP(C367,道具信息!$N$2:$O$291,2,FALSE))</f>
        <v>T1部件</v>
      </c>
      <c r="R367" s="3">
        <f t="shared" si="202"/>
        <v>3438</v>
      </c>
      <c r="S367" s="11">
        <f t="shared" si="203"/>
        <v>0.34300000000000003</v>
      </c>
      <c r="T367" s="3" t="str">
        <f>VLOOKUP(Q367,道具信息!$Q$3:$S$20,2,FALSE)</f>
        <v>CHEST_ITEM_TYPE_T1_PART</v>
      </c>
      <c r="U367" s="3" t="str">
        <f>IF(COUNTIF(U$334:U366,T367)=0,T367,"")</f>
        <v/>
      </c>
      <c r="V367" s="3" t="str">
        <f t="shared" si="196"/>
        <v>CHEST_ITEM_TYPE_T2_SHARD,CHEST_ITEM_TYPE_T3_SHARD,CHEST_ITEM_TYPE_T4_SHARD,CHEST_ITEM_TYPE_T1_PART</v>
      </c>
      <c r="W367" s="13" t="str">
        <f t="shared" si="197"/>
        <v/>
      </c>
      <c r="X367" s="3" t="str">
        <f t="shared" si="198"/>
        <v/>
      </c>
      <c r="Y367" s="3" t="str">
        <f t="shared" si="199"/>
        <v>24.4%,16.7%,11.6%,34.3%</v>
      </c>
    </row>
    <row r="368" spans="2:25" x14ac:dyDescent="0.3">
      <c r="B368" s="2">
        <f>数据源!AU400</f>
        <v>8</v>
      </c>
      <c r="C368" s="2" t="str">
        <f>数据源!AV400</f>
        <v>T1HP6</v>
      </c>
      <c r="D368" s="2" t="str">
        <f>数据源!AW400</f>
        <v>部件</v>
      </c>
      <c r="E368" s="2">
        <f>数据源!AX400</f>
        <v>17</v>
      </c>
      <c r="F368" s="2">
        <f>数据源!AY400</f>
        <v>1.5</v>
      </c>
      <c r="G368" s="2">
        <f>数据源!AZ400</f>
        <v>5.0000000000000001E-3</v>
      </c>
      <c r="H368" s="2">
        <f>数据源!BA400</f>
        <v>1.9117647058823527E-2</v>
      </c>
      <c r="I368" s="2">
        <f>数据源!BB400</f>
        <v>191</v>
      </c>
      <c r="J368" s="3">
        <f t="shared" si="200"/>
        <v>1</v>
      </c>
      <c r="K368" s="3">
        <f t="shared" si="201"/>
        <v>2</v>
      </c>
      <c r="L368" s="3" t="str">
        <f t="shared" si="182"/>
        <v>部件</v>
      </c>
      <c r="M368" s="3">
        <f t="shared" ca="1" si="177"/>
        <v>91206</v>
      </c>
      <c r="N368" s="3" t="str">
        <f t="shared" ca="1" si="183"/>
        <v>51211,52211,53211,51221,52221,53221,51311,52311,53311,51321,52321,53321,51411,52411,53411,51421,51431,91001,91003,91005,91101,91103,91105,91201,91203,91205,91002,91004,91006,91102,91104,91106,91202,91204,91206</v>
      </c>
      <c r="O368" s="3" t="str">
        <f t="shared" si="186"/>
        <v>515,515,515,301,301,301,293,293,293,264,264,264,241,241,241,241,200,191,191,191,191,191,191,191,191,191,191,191,191,191,191,191,191,191,191</v>
      </c>
      <c r="P368" s="1" t="str">
        <f t="shared" si="187"/>
        <v>(5,9),(5,9),(5,9),(2,6),(2,6),(2,6),(2,4),(2,4),(2,4),(2,3),(2,3),(2,3),(1,2),(1,2),(1,2),(1,1),(1,1),(1,2),(1,2),(1,2),(1,2),(1,2),(1,2),(1,2),(1,2),(1,2),(1,2),(1,2),(1,2),(1,2),(1,2),(1,2),(1,2),(1,2),(1,2)</v>
      </c>
      <c r="Q368" s="3" t="str">
        <f>IF(D368="坦克碎片",VLOOKUP(C368,道具信息!$N$2:$O$291,2,FALSE)&amp;"碎片",VLOOKUP(C368,道具信息!$N$2:$O$291,2,FALSE))</f>
        <v>T1部件</v>
      </c>
      <c r="R368" s="3">
        <f t="shared" si="202"/>
        <v>3438</v>
      </c>
      <c r="S368" s="11">
        <f t="shared" si="203"/>
        <v>0.34300000000000003</v>
      </c>
      <c r="T368" s="3" t="str">
        <f>VLOOKUP(Q368,道具信息!$Q$3:$S$20,2,FALSE)</f>
        <v>CHEST_ITEM_TYPE_T1_PART</v>
      </c>
      <c r="U368" s="3" t="str">
        <f>IF(COUNTIF(U$334:U367,T368)=0,T368,"")</f>
        <v/>
      </c>
      <c r="V368" s="3" t="str">
        <f t="shared" si="196"/>
        <v>CHEST_ITEM_TYPE_T2_SHARD,CHEST_ITEM_TYPE_T3_SHARD,CHEST_ITEM_TYPE_T4_SHARD,CHEST_ITEM_TYPE_T1_PART</v>
      </c>
      <c r="W368" s="13" t="str">
        <f t="shared" si="197"/>
        <v/>
      </c>
      <c r="X368" s="3" t="str">
        <f t="shared" si="198"/>
        <v/>
      </c>
      <c r="Y368" s="3" t="str">
        <f t="shared" si="199"/>
        <v>24.4%,16.7%,11.6%,34.3%</v>
      </c>
    </row>
    <row r="369" spans="2:25" x14ac:dyDescent="0.3">
      <c r="B369" s="2">
        <f>数据源!AU401</f>
        <v>8</v>
      </c>
      <c r="C369" s="2" t="str">
        <f>数据源!AV401</f>
        <v>T2LP1</v>
      </c>
      <c r="D369" s="2" t="str">
        <f>数据源!AW401</f>
        <v>部件</v>
      </c>
      <c r="E369" s="2">
        <f>数据源!AX401</f>
        <v>77.000000000000028</v>
      </c>
      <c r="F369" s="2">
        <f>数据源!AY401</f>
        <v>1.5</v>
      </c>
      <c r="G369" s="2">
        <f>数据源!AZ401</f>
        <v>6.7999999999999996E-3</v>
      </c>
      <c r="H369" s="2">
        <f>数据源!BA401</f>
        <v>5.7402597402597373E-3</v>
      </c>
      <c r="I369" s="2">
        <f>数据源!BB401</f>
        <v>57</v>
      </c>
      <c r="J369" s="3">
        <f t="shared" si="200"/>
        <v>1</v>
      </c>
      <c r="K369" s="3">
        <f t="shared" si="201"/>
        <v>2</v>
      </c>
      <c r="L369" s="3" t="str">
        <f t="shared" si="182"/>
        <v>部件</v>
      </c>
      <c r="M369" s="3">
        <f t="shared" ca="1" si="177"/>
        <v>92001</v>
      </c>
      <c r="N369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</v>
      </c>
      <c r="O369" s="3" t="str">
        <f t="shared" si="186"/>
        <v>515,515,515,301,301,301,293,293,293,264,264,264,241,241,241,241,200,191,191,191,191,191,191,191,191,191,191,191,191,191,191,191,191,191,191,57</v>
      </c>
      <c r="P369" s="1" t="str">
        <f t="shared" si="187"/>
        <v>(5,9),(5,9),(5,9),(2,6),(2,6),(2,6),(2,4),(2,4),(2,4),(2,3),(2,3),(2,3),(1,2),(1,2),(1,2),(1,1),(1,1),(1,2),(1,2),(1,2),(1,2),(1,2),(1,2),(1,2),(1,2),(1,2),(1,2),(1,2),(1,2),(1,2),(1,2),(1,2),(1,2),(1,2),(1,2),(1,2)</v>
      </c>
      <c r="Q369" s="3" t="str">
        <f>IF(D369="坦克碎片",VLOOKUP(C369,道具信息!$N$2:$O$291,2,FALSE)&amp;"碎片",VLOOKUP(C369,道具信息!$N$2:$O$291,2,FALSE))</f>
        <v>T2部件</v>
      </c>
      <c r="R369" s="3">
        <f t="shared" si="202"/>
        <v>1026</v>
      </c>
      <c r="S369" s="11">
        <f t="shared" si="203"/>
        <v>0.10199999999999999</v>
      </c>
      <c r="T369" s="3" t="str">
        <f>VLOOKUP(Q369,道具信息!$Q$3:$S$20,2,FALSE)</f>
        <v>CHEST_ITEM_TYPE_T2_PART</v>
      </c>
      <c r="U369" s="3" t="str">
        <f>IF(COUNTIF(U$334:U368,T369)=0,T369,"")</f>
        <v>CHEST_ITEM_TYPE_T2_PART</v>
      </c>
      <c r="V369" s="3" t="str">
        <f t="shared" si="196"/>
        <v>CHEST_ITEM_TYPE_T2_SHARD,CHEST_ITEM_TYPE_T3_SHARD,CHEST_ITEM_TYPE_T4_SHARD,CHEST_ITEM_TYPE_T1_PART,CHEST_ITEM_TYPE_T2_PART</v>
      </c>
      <c r="W369" s="13">
        <f t="shared" si="197"/>
        <v>0.10199999999999999</v>
      </c>
      <c r="X369" s="3" t="str">
        <f t="shared" si="198"/>
        <v>10.2%</v>
      </c>
      <c r="Y369" s="3" t="str">
        <f t="shared" si="199"/>
        <v>24.4%,16.7%,11.6%,34.3%,10.2%</v>
      </c>
    </row>
    <row r="370" spans="2:25" x14ac:dyDescent="0.3">
      <c r="B370" s="2">
        <f>数据源!AU402</f>
        <v>8</v>
      </c>
      <c r="C370" s="2" t="str">
        <f>数据源!AV402</f>
        <v>T2LP3</v>
      </c>
      <c r="D370" s="2" t="str">
        <f>数据源!AW402</f>
        <v>部件</v>
      </c>
      <c r="E370" s="2">
        <f>数据源!AX402</f>
        <v>77.000000000000028</v>
      </c>
      <c r="F370" s="2">
        <f>数据源!AY402</f>
        <v>1.5</v>
      </c>
      <c r="G370" s="2">
        <f>数据源!AZ402</f>
        <v>6.7999999999999996E-3</v>
      </c>
      <c r="H370" s="2">
        <f>数据源!BA402</f>
        <v>5.7402597402597373E-3</v>
      </c>
      <c r="I370" s="2">
        <f>数据源!BB402</f>
        <v>57</v>
      </c>
      <c r="J370" s="3">
        <f t="shared" si="200"/>
        <v>1</v>
      </c>
      <c r="K370" s="3">
        <f t="shared" si="201"/>
        <v>2</v>
      </c>
      <c r="L370" s="3" t="str">
        <f t="shared" si="182"/>
        <v>部件</v>
      </c>
      <c r="M370" s="3">
        <f t="shared" ca="1" si="177"/>
        <v>92003</v>
      </c>
      <c r="N370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</v>
      </c>
      <c r="O370" s="3" t="str">
        <f t="shared" si="186"/>
        <v>515,515,515,301,301,301,293,293,293,264,264,264,241,241,241,241,200,191,191,191,191,191,191,191,191,191,191,191,191,191,191,191,191,191,191,57,57</v>
      </c>
      <c r="P370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</v>
      </c>
      <c r="Q370" s="3" t="str">
        <f>IF(D370="坦克碎片",VLOOKUP(C370,道具信息!$N$2:$O$291,2,FALSE)&amp;"碎片",VLOOKUP(C370,道具信息!$N$2:$O$291,2,FALSE))</f>
        <v>T2部件</v>
      </c>
      <c r="R370" s="3">
        <f t="shared" si="202"/>
        <v>1026</v>
      </c>
      <c r="S370" s="11">
        <f t="shared" si="203"/>
        <v>0.10199999999999999</v>
      </c>
      <c r="T370" s="3" t="str">
        <f>VLOOKUP(Q370,道具信息!$Q$3:$S$20,2,FALSE)</f>
        <v>CHEST_ITEM_TYPE_T2_PART</v>
      </c>
      <c r="U370" s="3" t="str">
        <f>IF(COUNTIF(U$334:U369,T370)=0,T370,"")</f>
        <v/>
      </c>
      <c r="V370" s="3" t="str">
        <f t="shared" si="196"/>
        <v>CHEST_ITEM_TYPE_T2_SHARD,CHEST_ITEM_TYPE_T3_SHARD,CHEST_ITEM_TYPE_T4_SHARD,CHEST_ITEM_TYPE_T1_PART,CHEST_ITEM_TYPE_T2_PART</v>
      </c>
      <c r="W370" s="13" t="str">
        <f t="shared" si="197"/>
        <v/>
      </c>
      <c r="X370" s="3" t="str">
        <f t="shared" si="198"/>
        <v/>
      </c>
      <c r="Y370" s="3" t="str">
        <f t="shared" si="199"/>
        <v>24.4%,16.7%,11.6%,34.3%,10.2%</v>
      </c>
    </row>
    <row r="371" spans="2:25" x14ac:dyDescent="0.3">
      <c r="B371" s="2">
        <f>数据源!AU403</f>
        <v>8</v>
      </c>
      <c r="C371" s="2" t="str">
        <f>数据源!AV403</f>
        <v>T2LP5</v>
      </c>
      <c r="D371" s="2" t="str">
        <f>数据源!AW403</f>
        <v>部件</v>
      </c>
      <c r="E371" s="2">
        <f>数据源!AX403</f>
        <v>77.000000000000028</v>
      </c>
      <c r="F371" s="2">
        <f>数据源!AY403</f>
        <v>1.5</v>
      </c>
      <c r="G371" s="2">
        <f>数据源!AZ403</f>
        <v>6.7999999999999996E-3</v>
      </c>
      <c r="H371" s="2">
        <f>数据源!BA403</f>
        <v>5.7402597402597373E-3</v>
      </c>
      <c r="I371" s="2">
        <f>数据源!BB403</f>
        <v>57</v>
      </c>
      <c r="J371" s="3">
        <f t="shared" si="200"/>
        <v>1</v>
      </c>
      <c r="K371" s="3">
        <f t="shared" si="201"/>
        <v>2</v>
      </c>
      <c r="L371" s="3" t="str">
        <f t="shared" si="182"/>
        <v>部件</v>
      </c>
      <c r="M371" s="3">
        <f t="shared" ca="1" si="177"/>
        <v>92005</v>
      </c>
      <c r="N371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</v>
      </c>
      <c r="O371" s="3" t="str">
        <f t="shared" si="186"/>
        <v>515,515,515,301,301,301,293,293,293,264,264,264,241,241,241,241,200,191,191,191,191,191,191,191,191,191,191,191,191,191,191,191,191,191,191,57,57,57</v>
      </c>
      <c r="P371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</v>
      </c>
      <c r="Q371" s="3" t="str">
        <f>IF(D371="坦克碎片",VLOOKUP(C371,道具信息!$N$2:$O$291,2,FALSE)&amp;"碎片",VLOOKUP(C371,道具信息!$N$2:$O$291,2,FALSE))</f>
        <v>T2部件</v>
      </c>
      <c r="R371" s="3">
        <f t="shared" si="202"/>
        <v>1026</v>
      </c>
      <c r="S371" s="11">
        <f t="shared" si="203"/>
        <v>0.10199999999999999</v>
      </c>
      <c r="T371" s="3" t="str">
        <f>VLOOKUP(Q371,道具信息!$Q$3:$S$20,2,FALSE)</f>
        <v>CHEST_ITEM_TYPE_T2_PART</v>
      </c>
      <c r="U371" s="3" t="str">
        <f>IF(COUNTIF(U$334:U370,T371)=0,T371,"")</f>
        <v/>
      </c>
      <c r="V371" s="3" t="str">
        <f t="shared" si="196"/>
        <v>CHEST_ITEM_TYPE_T2_SHARD,CHEST_ITEM_TYPE_T3_SHARD,CHEST_ITEM_TYPE_T4_SHARD,CHEST_ITEM_TYPE_T1_PART,CHEST_ITEM_TYPE_T2_PART</v>
      </c>
      <c r="W371" s="13" t="str">
        <f t="shared" si="197"/>
        <v/>
      </c>
      <c r="X371" s="3" t="str">
        <f t="shared" si="198"/>
        <v/>
      </c>
      <c r="Y371" s="3" t="str">
        <f t="shared" si="199"/>
        <v>24.4%,16.7%,11.6%,34.3%,10.2%</v>
      </c>
    </row>
    <row r="372" spans="2:25" x14ac:dyDescent="0.3">
      <c r="B372" s="2">
        <f>数据源!AU404</f>
        <v>8</v>
      </c>
      <c r="C372" s="2" t="str">
        <f>数据源!AV404</f>
        <v>T2MP1</v>
      </c>
      <c r="D372" s="2" t="str">
        <f>数据源!AW404</f>
        <v>部件</v>
      </c>
      <c r="E372" s="2">
        <f>数据源!AX404</f>
        <v>77.000000000000028</v>
      </c>
      <c r="F372" s="2">
        <f>数据源!AY404</f>
        <v>1.5</v>
      </c>
      <c r="G372" s="2">
        <f>数据源!AZ404</f>
        <v>6.7999999999999996E-3</v>
      </c>
      <c r="H372" s="2">
        <f>数据源!BA404</f>
        <v>5.7402597402597373E-3</v>
      </c>
      <c r="I372" s="2">
        <f>数据源!BB404</f>
        <v>57</v>
      </c>
      <c r="J372" s="3">
        <f t="shared" si="200"/>
        <v>1</v>
      </c>
      <c r="K372" s="3">
        <f t="shared" si="201"/>
        <v>2</v>
      </c>
      <c r="L372" s="3" t="str">
        <f t="shared" si="182"/>
        <v>部件</v>
      </c>
      <c r="M372" s="3">
        <f t="shared" ca="1" si="177"/>
        <v>92101</v>
      </c>
      <c r="N372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</v>
      </c>
      <c r="O372" s="3" t="str">
        <f t="shared" si="186"/>
        <v>515,515,515,301,301,301,293,293,293,264,264,264,241,241,241,241,200,191,191,191,191,191,191,191,191,191,191,191,191,191,191,191,191,191,191,57,57,57,57</v>
      </c>
      <c r="P372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</v>
      </c>
      <c r="Q372" s="3" t="str">
        <f>IF(D372="坦克碎片",VLOOKUP(C372,道具信息!$N$2:$O$291,2,FALSE)&amp;"碎片",VLOOKUP(C372,道具信息!$N$2:$O$291,2,FALSE))</f>
        <v>T2部件</v>
      </c>
      <c r="R372" s="3">
        <f t="shared" si="202"/>
        <v>1026</v>
      </c>
      <c r="S372" s="11">
        <f t="shared" si="203"/>
        <v>0.10199999999999999</v>
      </c>
      <c r="T372" s="3" t="str">
        <f>VLOOKUP(Q372,道具信息!$Q$3:$S$20,2,FALSE)</f>
        <v>CHEST_ITEM_TYPE_T2_PART</v>
      </c>
      <c r="U372" s="3" t="str">
        <f>IF(COUNTIF(U$334:U371,T372)=0,T372,"")</f>
        <v/>
      </c>
      <c r="V372" s="3" t="str">
        <f t="shared" si="196"/>
        <v>CHEST_ITEM_TYPE_T2_SHARD,CHEST_ITEM_TYPE_T3_SHARD,CHEST_ITEM_TYPE_T4_SHARD,CHEST_ITEM_TYPE_T1_PART,CHEST_ITEM_TYPE_T2_PART</v>
      </c>
      <c r="W372" s="13" t="str">
        <f t="shared" si="197"/>
        <v/>
      </c>
      <c r="X372" s="3" t="str">
        <f t="shared" si="198"/>
        <v/>
      </c>
      <c r="Y372" s="3" t="str">
        <f t="shared" si="199"/>
        <v>24.4%,16.7%,11.6%,34.3%,10.2%</v>
      </c>
    </row>
    <row r="373" spans="2:25" x14ac:dyDescent="0.3">
      <c r="B373" s="2">
        <f>数据源!AU405</f>
        <v>8</v>
      </c>
      <c r="C373" s="2" t="str">
        <f>数据源!AV405</f>
        <v>T2MP3</v>
      </c>
      <c r="D373" s="2" t="str">
        <f>数据源!AW405</f>
        <v>部件</v>
      </c>
      <c r="E373" s="2">
        <f>数据源!AX405</f>
        <v>77.000000000000028</v>
      </c>
      <c r="F373" s="2">
        <f>数据源!AY405</f>
        <v>1.5</v>
      </c>
      <c r="G373" s="2">
        <f>数据源!AZ405</f>
        <v>6.7999999999999996E-3</v>
      </c>
      <c r="H373" s="2">
        <f>数据源!BA405</f>
        <v>5.7402597402597373E-3</v>
      </c>
      <c r="I373" s="2">
        <f>数据源!BB405</f>
        <v>57</v>
      </c>
      <c r="J373" s="3">
        <f t="shared" si="200"/>
        <v>1</v>
      </c>
      <c r="K373" s="3">
        <f t="shared" si="201"/>
        <v>2</v>
      </c>
      <c r="L373" s="3" t="str">
        <f t="shared" si="182"/>
        <v>部件</v>
      </c>
      <c r="M373" s="3">
        <f t="shared" ca="1" si="177"/>
        <v>92103</v>
      </c>
      <c r="N373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</v>
      </c>
      <c r="O373" s="3" t="str">
        <f t="shared" si="186"/>
        <v>515,515,515,301,301,301,293,293,293,264,264,264,241,241,241,241,200,191,191,191,191,191,191,191,191,191,191,191,191,191,191,191,191,191,191,57,57,57,57,57</v>
      </c>
      <c r="P373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</v>
      </c>
      <c r="Q373" s="3" t="str">
        <f>IF(D373="坦克碎片",VLOOKUP(C373,道具信息!$N$2:$O$291,2,FALSE)&amp;"碎片",VLOOKUP(C373,道具信息!$N$2:$O$291,2,FALSE))</f>
        <v>T2部件</v>
      </c>
      <c r="R373" s="3">
        <f t="shared" si="202"/>
        <v>1026</v>
      </c>
      <c r="S373" s="11">
        <f t="shared" si="203"/>
        <v>0.10199999999999999</v>
      </c>
      <c r="T373" s="3" t="str">
        <f>VLOOKUP(Q373,道具信息!$Q$3:$S$20,2,FALSE)</f>
        <v>CHEST_ITEM_TYPE_T2_PART</v>
      </c>
      <c r="U373" s="3" t="str">
        <f>IF(COUNTIF(U$334:U372,T373)=0,T373,"")</f>
        <v/>
      </c>
      <c r="V373" s="3" t="str">
        <f t="shared" si="196"/>
        <v>CHEST_ITEM_TYPE_T2_SHARD,CHEST_ITEM_TYPE_T3_SHARD,CHEST_ITEM_TYPE_T4_SHARD,CHEST_ITEM_TYPE_T1_PART,CHEST_ITEM_TYPE_T2_PART</v>
      </c>
      <c r="W373" s="13" t="str">
        <f t="shared" si="197"/>
        <v/>
      </c>
      <c r="X373" s="3" t="str">
        <f t="shared" si="198"/>
        <v/>
      </c>
      <c r="Y373" s="3" t="str">
        <f t="shared" si="199"/>
        <v>24.4%,16.7%,11.6%,34.3%,10.2%</v>
      </c>
    </row>
    <row r="374" spans="2:25" x14ac:dyDescent="0.3">
      <c r="B374" s="2">
        <f>数据源!AU406</f>
        <v>8</v>
      </c>
      <c r="C374" s="2" t="str">
        <f>数据源!AV406</f>
        <v>T2MP5</v>
      </c>
      <c r="D374" s="2" t="str">
        <f>数据源!AW406</f>
        <v>部件</v>
      </c>
      <c r="E374" s="2">
        <f>数据源!AX406</f>
        <v>77.000000000000028</v>
      </c>
      <c r="F374" s="2">
        <f>数据源!AY406</f>
        <v>1.5</v>
      </c>
      <c r="G374" s="2">
        <f>数据源!AZ406</f>
        <v>6.7999999999999996E-3</v>
      </c>
      <c r="H374" s="2">
        <f>数据源!BA406</f>
        <v>5.7402597402597373E-3</v>
      </c>
      <c r="I374" s="2">
        <f>数据源!BB406</f>
        <v>57</v>
      </c>
      <c r="J374" s="3">
        <f t="shared" si="200"/>
        <v>1</v>
      </c>
      <c r="K374" s="3">
        <f t="shared" si="201"/>
        <v>2</v>
      </c>
      <c r="L374" s="3" t="str">
        <f t="shared" si="182"/>
        <v>部件</v>
      </c>
      <c r="M374" s="3">
        <f t="shared" ca="1" si="177"/>
        <v>92105</v>
      </c>
      <c r="N374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</v>
      </c>
      <c r="O374" s="3" t="str">
        <f t="shared" si="186"/>
        <v>515,515,515,301,301,301,293,293,293,264,264,264,241,241,241,241,200,191,191,191,191,191,191,191,191,191,191,191,191,191,191,191,191,191,191,57,57,57,57,57,57</v>
      </c>
      <c r="P374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</v>
      </c>
      <c r="Q374" s="3" t="str">
        <f>IF(D374="坦克碎片",VLOOKUP(C374,道具信息!$N$2:$O$291,2,FALSE)&amp;"碎片",VLOOKUP(C374,道具信息!$N$2:$O$291,2,FALSE))</f>
        <v>T2部件</v>
      </c>
      <c r="R374" s="3">
        <f t="shared" si="202"/>
        <v>1026</v>
      </c>
      <c r="S374" s="11">
        <f t="shared" si="203"/>
        <v>0.10199999999999999</v>
      </c>
      <c r="T374" s="3" t="str">
        <f>VLOOKUP(Q374,道具信息!$Q$3:$S$20,2,FALSE)</f>
        <v>CHEST_ITEM_TYPE_T2_PART</v>
      </c>
      <c r="U374" s="3" t="str">
        <f>IF(COUNTIF(U$334:U373,T374)=0,T374,"")</f>
        <v/>
      </c>
      <c r="V374" s="3" t="str">
        <f t="shared" si="196"/>
        <v>CHEST_ITEM_TYPE_T2_SHARD,CHEST_ITEM_TYPE_T3_SHARD,CHEST_ITEM_TYPE_T4_SHARD,CHEST_ITEM_TYPE_T1_PART,CHEST_ITEM_TYPE_T2_PART</v>
      </c>
      <c r="W374" s="13" t="str">
        <f t="shared" si="197"/>
        <v/>
      </c>
      <c r="X374" s="3" t="str">
        <f t="shared" si="198"/>
        <v/>
      </c>
      <c r="Y374" s="3" t="str">
        <f t="shared" si="199"/>
        <v>24.4%,16.7%,11.6%,34.3%,10.2%</v>
      </c>
    </row>
    <row r="375" spans="2:25" x14ac:dyDescent="0.3">
      <c r="B375" s="2">
        <f>数据源!AU407</f>
        <v>8</v>
      </c>
      <c r="C375" s="2" t="str">
        <f>数据源!AV407</f>
        <v>T2HP1</v>
      </c>
      <c r="D375" s="2" t="str">
        <f>数据源!AW407</f>
        <v>部件</v>
      </c>
      <c r="E375" s="2">
        <f>数据源!AX407</f>
        <v>77.000000000000028</v>
      </c>
      <c r="F375" s="2">
        <f>数据源!AY407</f>
        <v>1.5</v>
      </c>
      <c r="G375" s="2">
        <f>数据源!AZ407</f>
        <v>6.7999999999999996E-3</v>
      </c>
      <c r="H375" s="2">
        <f>数据源!BA407</f>
        <v>5.7402597402597373E-3</v>
      </c>
      <c r="I375" s="2">
        <f>数据源!BB407</f>
        <v>57</v>
      </c>
      <c r="J375" s="3">
        <f t="shared" si="200"/>
        <v>1</v>
      </c>
      <c r="K375" s="3">
        <f t="shared" si="201"/>
        <v>2</v>
      </c>
      <c r="L375" s="3" t="str">
        <f t="shared" si="182"/>
        <v>部件</v>
      </c>
      <c r="M375" s="3">
        <f t="shared" ca="1" si="177"/>
        <v>92201</v>
      </c>
      <c r="N375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</v>
      </c>
      <c r="O375" s="3" t="str">
        <f t="shared" si="186"/>
        <v>515,515,515,301,301,301,293,293,293,264,264,264,241,241,241,241,200,191,191,191,191,191,191,191,191,191,191,191,191,191,191,191,191,191,191,57,57,57,57,57,57,57</v>
      </c>
      <c r="P375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</v>
      </c>
      <c r="Q375" s="3" t="str">
        <f>IF(D375="坦克碎片",VLOOKUP(C375,道具信息!$N$2:$O$291,2,FALSE)&amp;"碎片",VLOOKUP(C375,道具信息!$N$2:$O$291,2,FALSE))</f>
        <v>T2部件</v>
      </c>
      <c r="R375" s="3">
        <f t="shared" si="202"/>
        <v>1026</v>
      </c>
      <c r="S375" s="11">
        <f t="shared" si="203"/>
        <v>0.10199999999999999</v>
      </c>
      <c r="T375" s="3" t="str">
        <f>VLOOKUP(Q375,道具信息!$Q$3:$S$20,2,FALSE)</f>
        <v>CHEST_ITEM_TYPE_T2_PART</v>
      </c>
      <c r="U375" s="3" t="str">
        <f>IF(COUNTIF(U$334:U374,T375)=0,T375,"")</f>
        <v/>
      </c>
      <c r="V375" s="3" t="str">
        <f t="shared" si="196"/>
        <v>CHEST_ITEM_TYPE_T2_SHARD,CHEST_ITEM_TYPE_T3_SHARD,CHEST_ITEM_TYPE_T4_SHARD,CHEST_ITEM_TYPE_T1_PART,CHEST_ITEM_TYPE_T2_PART</v>
      </c>
      <c r="W375" s="13" t="str">
        <f t="shared" si="197"/>
        <v/>
      </c>
      <c r="X375" s="3" t="str">
        <f t="shared" si="198"/>
        <v/>
      </c>
      <c r="Y375" s="3" t="str">
        <f t="shared" si="199"/>
        <v>24.4%,16.7%,11.6%,34.3%,10.2%</v>
      </c>
    </row>
    <row r="376" spans="2:25" x14ac:dyDescent="0.3">
      <c r="B376" s="2">
        <f>数据源!AU408</f>
        <v>8</v>
      </c>
      <c r="C376" s="2" t="str">
        <f>数据源!AV408</f>
        <v>T2HP3</v>
      </c>
      <c r="D376" s="2" t="str">
        <f>数据源!AW408</f>
        <v>部件</v>
      </c>
      <c r="E376" s="2">
        <f>数据源!AX408</f>
        <v>77.000000000000028</v>
      </c>
      <c r="F376" s="2">
        <f>数据源!AY408</f>
        <v>1.5</v>
      </c>
      <c r="G376" s="2">
        <f>数据源!AZ408</f>
        <v>6.7999999999999996E-3</v>
      </c>
      <c r="H376" s="2">
        <f>数据源!BA408</f>
        <v>5.7402597402597373E-3</v>
      </c>
      <c r="I376" s="2">
        <f>数据源!BB408</f>
        <v>57</v>
      </c>
      <c r="J376" s="3">
        <f t="shared" si="200"/>
        <v>1</v>
      </c>
      <c r="K376" s="3">
        <f t="shared" si="201"/>
        <v>2</v>
      </c>
      <c r="L376" s="3" t="str">
        <f t="shared" si="182"/>
        <v>部件</v>
      </c>
      <c r="M376" s="3">
        <f t="shared" ca="1" si="177"/>
        <v>92203</v>
      </c>
      <c r="N376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51211,52211,53211,51221,52221,53221,51311,52311,53311,51321,52321,53321,51411,52411,53411,51421,51431,91001,91003,91005,91101,91103,91105,91201,91203,91205,91002,91004,91006,91102,91104,91106,91202,91204,91206,92001,92003,92005,92101,92103,92105,92201,92203</v>
      </c>
      <c r="O376" s="3" t="str">
        <f t="shared" si="186"/>
        <v>515,515,515,301,301,301,293,293,293,264,264,264,241,241,241,241,200,191,191,191,191,191,191,191,191,191,191,191,191,191,191,191,191,191,191,57,57,57,57,57,57,57,57</v>
      </c>
      <c r="P376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</v>
      </c>
      <c r="Q376" s="3" t="str">
        <f>IF(D376="坦克碎片",VLOOKUP(C376,道具信息!$N$2:$O$291,2,FALSE)&amp;"碎片",VLOOKUP(C376,道具信息!$N$2:$O$291,2,FALSE))</f>
        <v>T2部件</v>
      </c>
      <c r="R376" s="3">
        <f t="shared" si="202"/>
        <v>1026</v>
      </c>
      <c r="S376" s="11">
        <f t="shared" si="203"/>
        <v>0.10199999999999999</v>
      </c>
      <c r="T376" s="3" t="str">
        <f>VLOOKUP(Q376,道具信息!$Q$3:$S$20,2,FALSE)</f>
        <v>CHEST_ITEM_TYPE_T2_PART</v>
      </c>
      <c r="U376" s="3" t="str">
        <f>IF(COUNTIF(U$334:U375,T376)=0,T376,"")</f>
        <v/>
      </c>
      <c r="V376" s="3" t="str">
        <f t="shared" si="196"/>
        <v>CHEST_ITEM_TYPE_T2_SHARD,CHEST_ITEM_TYPE_T3_SHARD,CHEST_ITEM_TYPE_T4_SHARD,CHEST_ITEM_TYPE_T1_PART,CHEST_ITEM_TYPE_T2_PART</v>
      </c>
      <c r="W376" s="13" t="str">
        <f t="shared" si="197"/>
        <v/>
      </c>
      <c r="X376" s="3" t="str">
        <f t="shared" si="198"/>
        <v/>
      </c>
      <c r="Y376" s="3" t="str">
        <f t="shared" si="199"/>
        <v>24.4%,16.7%,11.6%,34.3%,10.2%</v>
      </c>
    </row>
    <row r="377" spans="2:25" x14ac:dyDescent="0.3">
      <c r="B377" s="2">
        <f>数据源!AU409</f>
        <v>8</v>
      </c>
      <c r="C377" s="2" t="str">
        <f>数据源!AV409</f>
        <v>T2HP5</v>
      </c>
      <c r="D377" s="2" t="str">
        <f>数据源!AW409</f>
        <v>部件</v>
      </c>
      <c r="E377" s="2">
        <f>数据源!AX409</f>
        <v>77.000000000000028</v>
      </c>
      <c r="F377" s="2">
        <f>数据源!AY409</f>
        <v>1.5</v>
      </c>
      <c r="G377" s="2">
        <f>数据源!AZ409</f>
        <v>6.7999999999999996E-3</v>
      </c>
      <c r="H377" s="2">
        <f>数据源!BA409</f>
        <v>5.7402597402597373E-3</v>
      </c>
      <c r="I377" s="2">
        <f>数据源!BB409</f>
        <v>57</v>
      </c>
      <c r="J377" s="3">
        <f t="shared" si="200"/>
        <v>1</v>
      </c>
      <c r="K377" s="3">
        <f t="shared" si="201"/>
        <v>2</v>
      </c>
      <c r="L377" s="3" t="str">
        <f t="shared" si="182"/>
        <v>部件</v>
      </c>
      <c r="M377" s="3">
        <f t="shared" ca="1" si="177"/>
        <v>92205</v>
      </c>
      <c r="N377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51211,52211,53211,51221,52221,53221,51311,52311,53311,51321,52321,53321,51411,52411,53411,51421,51431,91001,91003,91005,91101,91103,91105,91201,91203,91205,91002,91004,91006,91102,91104,91106,91202,91204,91206,92001,92003,92005,92101,92103,92105,92201,92203,92205</v>
      </c>
      <c r="O377" s="3" t="str">
        <f t="shared" si="186"/>
        <v>515,515,515,301,301,301,293,293,293,264,264,264,241,241,241,241,200,191,191,191,191,191,191,191,191,191,191,191,191,191,191,191,191,191,191,57,57,57,57,57,57,57,57,57</v>
      </c>
      <c r="P377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(5,9),(5,9),(5,9),(2,6),(2,6),(2,6),(2,4),(2,4),(2,4),(2,3),(2,3),(2,3),(1,2),(1,2),(1,2),(1,1),(1,1),(1,2),(1,2),(1,2),(1,2),(1,2),(1,2),(1,2),(1,2),(1,2),(1,2),(1,2),(1,2),(1,2),(1,2),(1,2),(1,2),(1,2),(1,2),(1,2),(1,2),(1,2),(1,2),(1,2),(1,2),(1,2),(1,2),(1,2)</v>
      </c>
      <c r="Q377" s="3" t="str">
        <f>IF(D377="坦克碎片",VLOOKUP(C377,道具信息!$N$2:$O$291,2,FALSE)&amp;"碎片",VLOOKUP(C377,道具信息!$N$2:$O$291,2,FALSE))</f>
        <v>T2部件</v>
      </c>
      <c r="R377" s="3">
        <f t="shared" si="202"/>
        <v>1026</v>
      </c>
      <c r="S377" s="11">
        <f t="shared" si="203"/>
        <v>0.10199999999999999</v>
      </c>
      <c r="T377" s="3" t="str">
        <f>VLOOKUP(Q377,道具信息!$Q$3:$S$20,2,FALSE)</f>
        <v>CHEST_ITEM_TYPE_T2_PART</v>
      </c>
      <c r="U377" s="3" t="str">
        <f>IF(COUNTIF(U$334:U376,T377)=0,T377,"")</f>
        <v/>
      </c>
      <c r="V377" s="3" t="str">
        <f t="shared" si="196"/>
        <v>CHEST_ITEM_TYPE_T2_SHARD,CHEST_ITEM_TYPE_T3_SHARD,CHEST_ITEM_TYPE_T4_SHARD,CHEST_ITEM_TYPE_T1_PART,CHEST_ITEM_TYPE_T2_PART</v>
      </c>
      <c r="W377" s="13" t="str">
        <f t="shared" si="197"/>
        <v/>
      </c>
      <c r="X377" s="3" t="str">
        <f t="shared" si="198"/>
        <v/>
      </c>
      <c r="Y377" s="3" t="str">
        <f t="shared" si="199"/>
        <v>24.4%,16.7%,11.6%,34.3%,10.2%</v>
      </c>
    </row>
    <row r="378" spans="2:25" x14ac:dyDescent="0.3">
      <c r="B378" s="2">
        <f>数据源!AU410</f>
        <v>8</v>
      </c>
      <c r="C378" s="2" t="str">
        <f>数据源!AV410</f>
        <v>T2LP2</v>
      </c>
      <c r="D378" s="2" t="str">
        <f>数据源!AW410</f>
        <v>部件</v>
      </c>
      <c r="E378" s="2">
        <f>数据源!AX410</f>
        <v>77.000000000000028</v>
      </c>
      <c r="F378" s="2">
        <f>数据源!AY410</f>
        <v>1.5</v>
      </c>
      <c r="G378" s="2">
        <f>数据源!AZ410</f>
        <v>6.7999999999999996E-3</v>
      </c>
      <c r="H378" s="2">
        <f>数据源!BA410</f>
        <v>5.7402597402597373E-3</v>
      </c>
      <c r="I378" s="2">
        <f>数据源!BB410</f>
        <v>57</v>
      </c>
      <c r="J378" s="3">
        <f t="shared" si="200"/>
        <v>1</v>
      </c>
      <c r="K378" s="3">
        <f t="shared" si="201"/>
        <v>2</v>
      </c>
      <c r="L378" s="3" t="str">
        <f t="shared" si="182"/>
        <v>部件</v>
      </c>
      <c r="M378" s="3">
        <f t="shared" ca="1" si="177"/>
        <v>92002</v>
      </c>
      <c r="N378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</v>
      </c>
      <c r="O378" s="3" t="str">
        <f t="shared" si="186"/>
        <v>515,515,515,301,301,301,293,293,293,264,264,264,241,241,241,241,200,191,191,191,191,191,191,191,191,191,191,191,191,191,191,191,191,191,191,57,57,57,57,57,57,57,57,57,57</v>
      </c>
      <c r="P378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</v>
      </c>
      <c r="Q378" s="3" t="str">
        <f>IF(D378="坦克碎片",VLOOKUP(C378,道具信息!$N$2:$O$291,2,FALSE)&amp;"碎片",VLOOKUP(C378,道具信息!$N$2:$O$291,2,FALSE))</f>
        <v>T2部件</v>
      </c>
      <c r="R378" s="3">
        <f t="shared" si="202"/>
        <v>1026</v>
      </c>
      <c r="S378" s="11">
        <f t="shared" si="203"/>
        <v>0.10199999999999999</v>
      </c>
      <c r="T378" s="3" t="str">
        <f>VLOOKUP(Q378,道具信息!$Q$3:$S$20,2,FALSE)</f>
        <v>CHEST_ITEM_TYPE_T2_PART</v>
      </c>
      <c r="U378" s="3" t="str">
        <f>IF(COUNTIF(U$334:U377,T378)=0,T378,"")</f>
        <v/>
      </c>
      <c r="V378" s="3" t="str">
        <f t="shared" si="196"/>
        <v>CHEST_ITEM_TYPE_T2_SHARD,CHEST_ITEM_TYPE_T3_SHARD,CHEST_ITEM_TYPE_T4_SHARD,CHEST_ITEM_TYPE_T1_PART,CHEST_ITEM_TYPE_T2_PART</v>
      </c>
      <c r="W378" s="13" t="str">
        <f t="shared" si="197"/>
        <v/>
      </c>
      <c r="X378" s="3" t="str">
        <f t="shared" si="198"/>
        <v/>
      </c>
      <c r="Y378" s="3" t="str">
        <f t="shared" si="199"/>
        <v>24.4%,16.7%,11.6%,34.3%,10.2%</v>
      </c>
    </row>
    <row r="379" spans="2:25" x14ac:dyDescent="0.3">
      <c r="B379" s="2">
        <f>数据源!AU411</f>
        <v>8</v>
      </c>
      <c r="C379" s="2" t="str">
        <f>数据源!AV411</f>
        <v>T2LP4</v>
      </c>
      <c r="D379" s="2" t="str">
        <f>数据源!AW411</f>
        <v>部件</v>
      </c>
      <c r="E379" s="2">
        <f>数据源!AX411</f>
        <v>77.000000000000028</v>
      </c>
      <c r="F379" s="2">
        <f>数据源!AY411</f>
        <v>1.5</v>
      </c>
      <c r="G379" s="2">
        <f>数据源!AZ411</f>
        <v>6.7999999999999996E-3</v>
      </c>
      <c r="H379" s="2">
        <f>数据源!BA411</f>
        <v>5.7402597402597373E-3</v>
      </c>
      <c r="I379" s="2">
        <f>数据源!BB411</f>
        <v>57</v>
      </c>
      <c r="J379" s="3">
        <f>ROUNDUP(IF(F379&gt;1,F379-ROUNDDOWN(SQRT(F379),0),F379),0)</f>
        <v>1</v>
      </c>
      <c r="K379" s="3">
        <f>F379*2-J379</f>
        <v>2</v>
      </c>
      <c r="L379" s="3" t="str">
        <f t="shared" si="182"/>
        <v>部件</v>
      </c>
      <c r="M379" s="3">
        <f t="shared" ca="1" si="177"/>
        <v>92004</v>
      </c>
      <c r="N379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</v>
      </c>
      <c r="O379" s="3" t="str">
        <f t="shared" si="186"/>
        <v>515,515,515,301,301,301,293,293,293,264,264,264,241,241,241,241,200,191,191,191,191,191,191,191,191,191,191,191,191,191,191,191,191,191,191,57,57,57,57,57,57,57,57,57,57,57</v>
      </c>
      <c r="P379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</v>
      </c>
      <c r="Q379" s="3" t="str">
        <f>IF(D379="坦克碎片",VLOOKUP(C379,道具信息!$N$2:$O$291,2,FALSE)&amp;"碎片",VLOOKUP(C379,道具信息!$N$2:$O$291,2,FALSE))</f>
        <v>T2部件</v>
      </c>
      <c r="R379" s="3">
        <f t="shared" si="202"/>
        <v>1026</v>
      </c>
      <c r="S379" s="11">
        <f t="shared" si="203"/>
        <v>0.10199999999999999</v>
      </c>
      <c r="T379" s="3" t="str">
        <f>VLOOKUP(Q379,道具信息!$Q$3:$S$20,2,FALSE)</f>
        <v>CHEST_ITEM_TYPE_T2_PART</v>
      </c>
      <c r="U379" s="3" t="str">
        <f>IF(COUNTIF(U$334:U378,T379)=0,T379,"")</f>
        <v/>
      </c>
      <c r="V379" s="3" t="str">
        <f t="shared" si="196"/>
        <v>CHEST_ITEM_TYPE_T2_SHARD,CHEST_ITEM_TYPE_T3_SHARD,CHEST_ITEM_TYPE_T4_SHARD,CHEST_ITEM_TYPE_T1_PART,CHEST_ITEM_TYPE_T2_PART</v>
      </c>
      <c r="W379" s="13" t="str">
        <f t="shared" si="197"/>
        <v/>
      </c>
      <c r="X379" s="3" t="str">
        <f t="shared" si="198"/>
        <v/>
      </c>
      <c r="Y379" s="3" t="str">
        <f t="shared" si="199"/>
        <v>24.4%,16.7%,11.6%,34.3%,10.2%</v>
      </c>
    </row>
    <row r="380" spans="2:25" x14ac:dyDescent="0.3">
      <c r="B380" s="2">
        <f>数据源!AU412</f>
        <v>8</v>
      </c>
      <c r="C380" s="2" t="str">
        <f>数据源!AV412</f>
        <v>T2LP6</v>
      </c>
      <c r="D380" s="2" t="str">
        <f>数据源!AW412</f>
        <v>部件</v>
      </c>
      <c r="E380" s="2">
        <f>数据源!AX412</f>
        <v>77.000000000000028</v>
      </c>
      <c r="F380" s="2">
        <f>数据源!AY412</f>
        <v>1.5</v>
      </c>
      <c r="G380" s="2">
        <f>数据源!AZ412</f>
        <v>6.7000000000000002E-3</v>
      </c>
      <c r="H380" s="2">
        <f>数据源!BA412</f>
        <v>5.6558441558441537E-3</v>
      </c>
      <c r="I380" s="2">
        <f>数据源!BB412</f>
        <v>57</v>
      </c>
      <c r="J380" s="3">
        <f t="shared" ref="J380:J387" si="204">ROUNDUP(IF(F380&gt;1,F380-ROUNDDOWN(SQRT(F380),0),F380),0)</f>
        <v>1</v>
      </c>
      <c r="K380" s="3">
        <f t="shared" ref="K380:K387" si="205">F380*2-J380</f>
        <v>2</v>
      </c>
      <c r="L380" s="3" t="str">
        <f t="shared" si="182"/>
        <v>部件</v>
      </c>
      <c r="M380" s="3">
        <f t="shared" ca="1" si="177"/>
        <v>92006</v>
      </c>
      <c r="N380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</v>
      </c>
      <c r="O380" s="3" t="str">
        <f t="shared" si="186"/>
        <v>515,515,515,301,301,301,293,293,293,264,264,264,241,241,241,241,200,191,191,191,191,191,191,191,191,191,191,191,191,191,191,191,191,191,191,57,57,57,57,57,57,57,57,57,57,57,57</v>
      </c>
      <c r="P380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</v>
      </c>
      <c r="Q380" s="3" t="str">
        <f>IF(D380="坦克碎片",VLOOKUP(C380,道具信息!$N$2:$O$291,2,FALSE)&amp;"碎片",VLOOKUP(C380,道具信息!$N$2:$O$291,2,FALSE))</f>
        <v>T2部件</v>
      </c>
      <c r="R380" s="3">
        <f t="shared" si="202"/>
        <v>1026</v>
      </c>
      <c r="S380" s="11">
        <f t="shared" si="203"/>
        <v>0.10199999999999999</v>
      </c>
      <c r="T380" s="3" t="str">
        <f>VLOOKUP(Q380,道具信息!$Q$3:$S$20,2,FALSE)</f>
        <v>CHEST_ITEM_TYPE_T2_PART</v>
      </c>
      <c r="U380" s="3" t="str">
        <f>IF(COUNTIF(U$334:U379,T380)=0,T380,"")</f>
        <v/>
      </c>
      <c r="V380" s="3" t="str">
        <f t="shared" si="196"/>
        <v>CHEST_ITEM_TYPE_T2_SHARD,CHEST_ITEM_TYPE_T3_SHARD,CHEST_ITEM_TYPE_T4_SHARD,CHEST_ITEM_TYPE_T1_PART,CHEST_ITEM_TYPE_T2_PART</v>
      </c>
      <c r="W380" s="13" t="str">
        <f t="shared" si="197"/>
        <v/>
      </c>
      <c r="X380" s="3" t="str">
        <f t="shared" si="198"/>
        <v/>
      </c>
      <c r="Y380" s="3" t="str">
        <f t="shared" si="199"/>
        <v>24.4%,16.7%,11.6%,34.3%,10.2%</v>
      </c>
    </row>
    <row r="381" spans="2:25" x14ac:dyDescent="0.3">
      <c r="B381" s="2">
        <f>数据源!AU413</f>
        <v>8</v>
      </c>
      <c r="C381" s="2" t="str">
        <f>数据源!AV413</f>
        <v>T2MP2</v>
      </c>
      <c r="D381" s="2" t="str">
        <f>数据源!AW413</f>
        <v>部件</v>
      </c>
      <c r="E381" s="2">
        <f>数据源!AX413</f>
        <v>77.000000000000028</v>
      </c>
      <c r="F381" s="2">
        <f>数据源!AY413</f>
        <v>1.5</v>
      </c>
      <c r="G381" s="2">
        <f>数据源!AZ413</f>
        <v>6.7000000000000002E-3</v>
      </c>
      <c r="H381" s="2">
        <f>数据源!BA413</f>
        <v>5.6558441558441537E-3</v>
      </c>
      <c r="I381" s="2">
        <f>数据源!BB413</f>
        <v>57</v>
      </c>
      <c r="J381" s="3">
        <f t="shared" si="204"/>
        <v>1</v>
      </c>
      <c r="K381" s="3">
        <f t="shared" si="205"/>
        <v>2</v>
      </c>
      <c r="L381" s="3" t="str">
        <f t="shared" si="182"/>
        <v>部件</v>
      </c>
      <c r="M381" s="3">
        <f t="shared" ca="1" si="177"/>
        <v>92102</v>
      </c>
      <c r="N381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</v>
      </c>
      <c r="O381" s="3" t="str">
        <f t="shared" si="186"/>
        <v>515,515,515,301,301,301,293,293,293,264,264,264,241,241,241,241,200,191,191,191,191,191,191,191,191,191,191,191,191,191,191,191,191,191,191,57,57,57,57,57,57,57,57,57,57,57,57,57</v>
      </c>
      <c r="P381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</v>
      </c>
      <c r="Q381" s="3" t="str">
        <f>IF(D381="坦克碎片",VLOOKUP(C381,道具信息!$N$2:$O$291,2,FALSE)&amp;"碎片",VLOOKUP(C381,道具信息!$N$2:$O$291,2,FALSE))</f>
        <v>T2部件</v>
      </c>
      <c r="R381" s="3">
        <f t="shared" si="202"/>
        <v>1026</v>
      </c>
      <c r="S381" s="11">
        <f t="shared" si="203"/>
        <v>0.10199999999999999</v>
      </c>
      <c r="T381" s="3" t="str">
        <f>VLOOKUP(Q381,道具信息!$Q$3:$S$20,2,FALSE)</f>
        <v>CHEST_ITEM_TYPE_T2_PART</v>
      </c>
      <c r="U381" s="3" t="str">
        <f>IF(COUNTIF(U$334:U380,T381)=0,T381,"")</f>
        <v/>
      </c>
      <c r="V381" s="3" t="str">
        <f t="shared" si="196"/>
        <v>CHEST_ITEM_TYPE_T2_SHARD,CHEST_ITEM_TYPE_T3_SHARD,CHEST_ITEM_TYPE_T4_SHARD,CHEST_ITEM_TYPE_T1_PART,CHEST_ITEM_TYPE_T2_PART</v>
      </c>
      <c r="W381" s="13" t="str">
        <f t="shared" si="197"/>
        <v/>
      </c>
      <c r="X381" s="3" t="str">
        <f t="shared" si="198"/>
        <v/>
      </c>
      <c r="Y381" s="3" t="str">
        <f t="shared" si="199"/>
        <v>24.4%,16.7%,11.6%,34.3%,10.2%</v>
      </c>
    </row>
    <row r="382" spans="2:25" x14ac:dyDescent="0.3">
      <c r="B382" s="2">
        <f>数据源!AU414</f>
        <v>8</v>
      </c>
      <c r="C382" s="2" t="str">
        <f>数据源!AV414</f>
        <v>T2MP4</v>
      </c>
      <c r="D382" s="2" t="str">
        <f>数据源!AW414</f>
        <v>部件</v>
      </c>
      <c r="E382" s="2">
        <f>数据源!AX414</f>
        <v>77.000000000000028</v>
      </c>
      <c r="F382" s="2">
        <f>数据源!AY414</f>
        <v>1.5</v>
      </c>
      <c r="G382" s="2">
        <f>数据源!AZ414</f>
        <v>6.7000000000000002E-3</v>
      </c>
      <c r="H382" s="2">
        <f>数据源!BA414</f>
        <v>5.6558441558441537E-3</v>
      </c>
      <c r="I382" s="2">
        <f>数据源!BB414</f>
        <v>57</v>
      </c>
      <c r="J382" s="3">
        <f t="shared" si="204"/>
        <v>1</v>
      </c>
      <c r="K382" s="3">
        <f t="shared" si="205"/>
        <v>2</v>
      </c>
      <c r="L382" s="3" t="str">
        <f t="shared" si="182"/>
        <v>部件</v>
      </c>
      <c r="M382" s="3">
        <f t="shared" ca="1" si="177"/>
        <v>92104</v>
      </c>
      <c r="N382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</v>
      </c>
      <c r="O382" s="3" t="str">
        <f t="shared" si="186"/>
        <v>515,515,515,301,301,301,293,293,293,264,264,264,241,241,241,241,200,191,191,191,191,191,191,191,191,191,191,191,191,191,191,191,191,191,191,57,57,57,57,57,57,57,57,57,57,57,57,57,57</v>
      </c>
      <c r="P382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</v>
      </c>
      <c r="Q382" s="3" t="str">
        <f>IF(D382="坦克碎片",VLOOKUP(C382,道具信息!$N$2:$O$291,2,FALSE)&amp;"碎片",VLOOKUP(C382,道具信息!$N$2:$O$291,2,FALSE))</f>
        <v>T2部件</v>
      </c>
      <c r="R382" s="3">
        <f t="shared" si="202"/>
        <v>1026</v>
      </c>
      <c r="S382" s="11">
        <f t="shared" si="203"/>
        <v>0.10199999999999999</v>
      </c>
      <c r="T382" s="3" t="str">
        <f>VLOOKUP(Q382,道具信息!$Q$3:$S$20,2,FALSE)</f>
        <v>CHEST_ITEM_TYPE_T2_PART</v>
      </c>
      <c r="U382" s="3" t="str">
        <f>IF(COUNTIF(U$334:U381,T382)=0,T382,"")</f>
        <v/>
      </c>
      <c r="V382" s="3" t="str">
        <f t="shared" si="196"/>
        <v>CHEST_ITEM_TYPE_T2_SHARD,CHEST_ITEM_TYPE_T3_SHARD,CHEST_ITEM_TYPE_T4_SHARD,CHEST_ITEM_TYPE_T1_PART,CHEST_ITEM_TYPE_T2_PART</v>
      </c>
      <c r="W382" s="13" t="str">
        <f t="shared" si="197"/>
        <v/>
      </c>
      <c r="X382" s="3" t="str">
        <f t="shared" si="198"/>
        <v/>
      </c>
      <c r="Y382" s="3" t="str">
        <f t="shared" si="199"/>
        <v>24.4%,16.7%,11.6%,34.3%,10.2%</v>
      </c>
    </row>
    <row r="383" spans="2:25" x14ac:dyDescent="0.3">
      <c r="B383" s="2">
        <f>数据源!AU415</f>
        <v>8</v>
      </c>
      <c r="C383" s="2" t="str">
        <f>数据源!AV415</f>
        <v>T2MP6</v>
      </c>
      <c r="D383" s="2" t="str">
        <f>数据源!AW415</f>
        <v>部件</v>
      </c>
      <c r="E383" s="2">
        <f>数据源!AX415</f>
        <v>77.000000000000028</v>
      </c>
      <c r="F383" s="2">
        <f>数据源!AY415</f>
        <v>1.5</v>
      </c>
      <c r="G383" s="2">
        <f>数据源!AZ415</f>
        <v>6.7000000000000002E-3</v>
      </c>
      <c r="H383" s="2">
        <f>数据源!BA415</f>
        <v>5.6558441558441537E-3</v>
      </c>
      <c r="I383" s="2">
        <f>数据源!BB415</f>
        <v>57</v>
      </c>
      <c r="J383" s="3">
        <f t="shared" si="204"/>
        <v>1</v>
      </c>
      <c r="K383" s="3">
        <f t="shared" si="205"/>
        <v>2</v>
      </c>
      <c r="L383" s="3" t="str">
        <f t="shared" si="182"/>
        <v>部件</v>
      </c>
      <c r="M383" s="3">
        <f t="shared" ca="1" si="177"/>
        <v>92106</v>
      </c>
      <c r="N383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</v>
      </c>
      <c r="O383" s="3" t="str">
        <f t="shared" si="186"/>
        <v>515,515,515,301,301,301,293,293,293,264,264,264,241,241,241,241,200,191,191,191,191,191,191,191,191,191,191,191,191,191,191,191,191,191,191,57,57,57,57,57,57,57,57,57,57,57,57,57,57,57</v>
      </c>
      <c r="P383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,(1,2)</v>
      </c>
      <c r="Q383" s="3" t="str">
        <f>IF(D383="坦克碎片",VLOOKUP(C383,道具信息!$N$2:$O$291,2,FALSE)&amp;"碎片",VLOOKUP(C383,道具信息!$N$2:$O$291,2,FALSE))</f>
        <v>T2部件</v>
      </c>
      <c r="R383" s="3">
        <f t="shared" si="202"/>
        <v>1026</v>
      </c>
      <c r="S383" s="11">
        <f t="shared" si="203"/>
        <v>0.10199999999999999</v>
      </c>
      <c r="T383" s="3" t="str">
        <f>VLOOKUP(Q383,道具信息!$Q$3:$S$20,2,FALSE)</f>
        <v>CHEST_ITEM_TYPE_T2_PART</v>
      </c>
      <c r="U383" s="3" t="str">
        <f>IF(COUNTIF(U$334:U382,T383)=0,T383,"")</f>
        <v/>
      </c>
      <c r="V383" s="3" t="str">
        <f t="shared" si="196"/>
        <v>CHEST_ITEM_TYPE_T2_SHARD,CHEST_ITEM_TYPE_T3_SHARD,CHEST_ITEM_TYPE_T4_SHARD,CHEST_ITEM_TYPE_T1_PART,CHEST_ITEM_TYPE_T2_PART</v>
      </c>
      <c r="W383" s="13" t="str">
        <f t="shared" si="197"/>
        <v/>
      </c>
      <c r="X383" s="3" t="str">
        <f t="shared" si="198"/>
        <v/>
      </c>
      <c r="Y383" s="3" t="str">
        <f t="shared" si="199"/>
        <v>24.4%,16.7%,11.6%,34.3%,10.2%</v>
      </c>
    </row>
    <row r="384" spans="2:25" x14ac:dyDescent="0.3">
      <c r="B384" s="2">
        <f>数据源!AU416</f>
        <v>8</v>
      </c>
      <c r="C384" s="2" t="str">
        <f>数据源!AV416</f>
        <v>T2HP2</v>
      </c>
      <c r="D384" s="2" t="str">
        <f>数据源!AW416</f>
        <v>部件</v>
      </c>
      <c r="E384" s="2">
        <f>数据源!AX416</f>
        <v>77.000000000000028</v>
      </c>
      <c r="F384" s="2">
        <f>数据源!AY416</f>
        <v>1.5</v>
      </c>
      <c r="G384" s="2">
        <f>数据源!AZ416</f>
        <v>6.7000000000000002E-3</v>
      </c>
      <c r="H384" s="2">
        <f>数据源!BA416</f>
        <v>5.6558441558441537E-3</v>
      </c>
      <c r="I384" s="2">
        <f>数据源!BB416</f>
        <v>57</v>
      </c>
      <c r="J384" s="3">
        <f t="shared" si="204"/>
        <v>1</v>
      </c>
      <c r="K384" s="3">
        <f t="shared" si="205"/>
        <v>2</v>
      </c>
      <c r="L384" s="3" t="str">
        <f t="shared" si="182"/>
        <v>部件</v>
      </c>
      <c r="M384" s="3">
        <f t="shared" ca="1" si="177"/>
        <v>92202</v>
      </c>
      <c r="N384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</v>
      </c>
      <c r="O384" s="3" t="str">
        <f t="shared" si="186"/>
        <v>515,515,515,301,301,301,293,293,293,264,264,264,241,241,241,241,200,191,191,191,191,191,191,191,191,191,191,191,191,191,191,191,191,191,191,57,57,57,57,57,57,57,57,57,57,57,57,57,57,57,57</v>
      </c>
      <c r="P384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,(1,2),(1,2)</v>
      </c>
      <c r="Q384" s="3" t="str">
        <f>IF(D384="坦克碎片",VLOOKUP(C384,道具信息!$N$2:$O$291,2,FALSE)&amp;"碎片",VLOOKUP(C384,道具信息!$N$2:$O$291,2,FALSE))</f>
        <v>T2部件</v>
      </c>
      <c r="R384" s="3">
        <f t="shared" si="202"/>
        <v>1026</v>
      </c>
      <c r="S384" s="11">
        <f t="shared" si="203"/>
        <v>0.10199999999999999</v>
      </c>
      <c r="T384" s="3" t="str">
        <f>VLOOKUP(Q384,道具信息!$Q$3:$S$20,2,FALSE)</f>
        <v>CHEST_ITEM_TYPE_T2_PART</v>
      </c>
      <c r="U384" s="3" t="str">
        <f>IF(COUNTIF(U$334:U383,T384)=0,T384,"")</f>
        <v/>
      </c>
      <c r="V384" s="3" t="str">
        <f t="shared" si="196"/>
        <v>CHEST_ITEM_TYPE_T2_SHARD,CHEST_ITEM_TYPE_T3_SHARD,CHEST_ITEM_TYPE_T4_SHARD,CHEST_ITEM_TYPE_T1_PART,CHEST_ITEM_TYPE_T2_PART</v>
      </c>
      <c r="W384" s="13" t="str">
        <f t="shared" si="197"/>
        <v/>
      </c>
      <c r="X384" s="3" t="str">
        <f t="shared" si="198"/>
        <v/>
      </c>
      <c r="Y384" s="3" t="str">
        <f t="shared" si="199"/>
        <v>24.4%,16.7%,11.6%,34.3%,10.2%</v>
      </c>
    </row>
    <row r="385" spans="2:25" x14ac:dyDescent="0.3">
      <c r="B385" s="2">
        <f>数据源!AU417</f>
        <v>8</v>
      </c>
      <c r="C385" s="2" t="str">
        <f>数据源!AV417</f>
        <v>T2HP4</v>
      </c>
      <c r="D385" s="2" t="str">
        <f>数据源!AW417</f>
        <v>部件</v>
      </c>
      <c r="E385" s="2">
        <f>数据源!AX417</f>
        <v>77.000000000000028</v>
      </c>
      <c r="F385" s="2">
        <f>数据源!AY417</f>
        <v>1.5</v>
      </c>
      <c r="G385" s="2">
        <f>数据源!AZ417</f>
        <v>6.7000000000000002E-3</v>
      </c>
      <c r="H385" s="2">
        <f>数据源!BA417</f>
        <v>5.6558441558441537E-3</v>
      </c>
      <c r="I385" s="2">
        <f>数据源!BB417</f>
        <v>57</v>
      </c>
      <c r="J385" s="3">
        <f t="shared" si="204"/>
        <v>1</v>
      </c>
      <c r="K385" s="3">
        <f t="shared" si="205"/>
        <v>2</v>
      </c>
      <c r="L385" s="3" t="str">
        <f t="shared" si="182"/>
        <v>部件</v>
      </c>
      <c r="M385" s="3">
        <f t="shared" ca="1" si="177"/>
        <v>92204</v>
      </c>
      <c r="N385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</v>
      </c>
      <c r="O385" s="3" t="str">
        <f t="shared" si="186"/>
        <v>515,515,515,301,301,301,293,293,293,264,264,264,241,241,241,241,200,191,191,191,191,191,191,191,191,191,191,191,191,191,191,191,191,191,191,57,57,57,57,57,57,57,57,57,57,57,57,57,57,57,57,57</v>
      </c>
      <c r="P385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,(1,2),(1,2),(1,2)</v>
      </c>
      <c r="Q385" s="3" t="str">
        <f>IF(D385="坦克碎片",VLOOKUP(C385,道具信息!$N$2:$O$291,2,FALSE)&amp;"碎片",VLOOKUP(C385,道具信息!$N$2:$O$291,2,FALSE))</f>
        <v>T2部件</v>
      </c>
      <c r="R385" s="3">
        <f t="shared" si="202"/>
        <v>1026</v>
      </c>
      <c r="S385" s="11">
        <f t="shared" si="203"/>
        <v>0.10199999999999999</v>
      </c>
      <c r="T385" s="3" t="str">
        <f>VLOOKUP(Q385,道具信息!$Q$3:$S$20,2,FALSE)</f>
        <v>CHEST_ITEM_TYPE_T2_PART</v>
      </c>
      <c r="U385" s="3" t="str">
        <f>IF(COUNTIF(U$334:U384,T385)=0,T385,"")</f>
        <v/>
      </c>
      <c r="V385" s="3" t="str">
        <f t="shared" si="196"/>
        <v>CHEST_ITEM_TYPE_T2_SHARD,CHEST_ITEM_TYPE_T3_SHARD,CHEST_ITEM_TYPE_T4_SHARD,CHEST_ITEM_TYPE_T1_PART,CHEST_ITEM_TYPE_T2_PART</v>
      </c>
      <c r="W385" s="13" t="str">
        <f t="shared" si="197"/>
        <v/>
      </c>
      <c r="X385" s="3" t="str">
        <f t="shared" si="198"/>
        <v/>
      </c>
      <c r="Y385" s="3" t="str">
        <f t="shared" si="199"/>
        <v>24.4%,16.7%,11.6%,34.3%,10.2%</v>
      </c>
    </row>
    <row r="386" spans="2:25" x14ac:dyDescent="0.3">
      <c r="B386" s="2">
        <f>数据源!AU418</f>
        <v>8</v>
      </c>
      <c r="C386" s="2" t="str">
        <f>数据源!AV418</f>
        <v>T2HP6</v>
      </c>
      <c r="D386" s="2" t="str">
        <f>数据源!AW418</f>
        <v>部件</v>
      </c>
      <c r="E386" s="2">
        <f>数据源!AX418</f>
        <v>77.000000000000028</v>
      </c>
      <c r="F386" s="2">
        <f>数据源!AY418</f>
        <v>1.5</v>
      </c>
      <c r="G386" s="2">
        <f>数据源!AZ418</f>
        <v>6.7000000000000002E-3</v>
      </c>
      <c r="H386" s="2">
        <f>数据源!BA418</f>
        <v>5.6558441558441537E-3</v>
      </c>
      <c r="I386" s="2">
        <f>数据源!BB418</f>
        <v>57</v>
      </c>
      <c r="J386" s="3">
        <f t="shared" si="204"/>
        <v>1</v>
      </c>
      <c r="K386" s="3">
        <f t="shared" si="205"/>
        <v>2</v>
      </c>
      <c r="L386" s="3" t="str">
        <f t="shared" si="182"/>
        <v>部件</v>
      </c>
      <c r="M386" s="3">
        <f t="shared" ca="1" si="177"/>
        <v>92206</v>
      </c>
      <c r="N386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</v>
      </c>
      <c r="O386" s="3" t="str">
        <f t="shared" si="186"/>
        <v>515,515,515,301,301,301,293,293,293,264,264,264,241,241,241,241,200,191,191,191,191,191,191,191,191,191,191,191,191,191,191,191,191,191,191,57,57,57,57,57,57,57,57,57,57,57,57,57,57,57,57,57,57</v>
      </c>
      <c r="P386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,(1,2),(1,2),(1,2),(1,2)</v>
      </c>
      <c r="Q386" s="3" t="str">
        <f>IF(D386="坦克碎片",VLOOKUP(C386,道具信息!$N$2:$O$291,2,FALSE)&amp;"碎片",VLOOKUP(C386,道具信息!$N$2:$O$291,2,FALSE))</f>
        <v>T2部件</v>
      </c>
      <c r="R386" s="3">
        <f t="shared" si="202"/>
        <v>1026</v>
      </c>
      <c r="S386" s="11">
        <f t="shared" si="203"/>
        <v>0.10199999999999999</v>
      </c>
      <c r="T386" s="3" t="str">
        <f>VLOOKUP(Q386,道具信息!$Q$3:$S$20,2,FALSE)</f>
        <v>CHEST_ITEM_TYPE_T2_PART</v>
      </c>
      <c r="U386" s="3" t="str">
        <f>IF(COUNTIF(U$334:U385,T386)=0,T386,"")</f>
        <v/>
      </c>
      <c r="V386" s="3" t="str">
        <f t="shared" si="196"/>
        <v>CHEST_ITEM_TYPE_T2_SHARD,CHEST_ITEM_TYPE_T3_SHARD,CHEST_ITEM_TYPE_T4_SHARD,CHEST_ITEM_TYPE_T1_PART,CHEST_ITEM_TYPE_T2_PART</v>
      </c>
      <c r="W386" s="13" t="str">
        <f t="shared" si="197"/>
        <v/>
      </c>
      <c r="X386" s="3" t="str">
        <f t="shared" si="198"/>
        <v/>
      </c>
      <c r="Y386" s="3" t="str">
        <f t="shared" si="199"/>
        <v>24.4%,16.7%,11.6%,34.3%,10.2%</v>
      </c>
    </row>
    <row r="387" spans="2:25" x14ac:dyDescent="0.3">
      <c r="B387" s="2">
        <f>数据源!AU419</f>
        <v>8</v>
      </c>
      <c r="C387" s="2" t="str">
        <f>数据源!AV419</f>
        <v>T3LP1</v>
      </c>
      <c r="D387" s="2" t="str">
        <f>数据源!AW419</f>
        <v>部件</v>
      </c>
      <c r="E387" s="2">
        <f>数据源!AX419</f>
        <v>433.2</v>
      </c>
      <c r="F387" s="2">
        <f>数据源!AY419</f>
        <v>1</v>
      </c>
      <c r="G387" s="2">
        <f>数据源!AZ419</f>
        <v>7.0000000000000001E-3</v>
      </c>
      <c r="H387" s="2">
        <f>数据源!BA419</f>
        <v>1.5754847645429364E-3</v>
      </c>
      <c r="I387" s="2">
        <f>数据源!BB419</f>
        <v>16</v>
      </c>
      <c r="J387" s="3">
        <f t="shared" si="204"/>
        <v>1</v>
      </c>
      <c r="K387" s="3">
        <f t="shared" si="205"/>
        <v>1</v>
      </c>
      <c r="L387" s="3" t="str">
        <f t="shared" si="182"/>
        <v>部件</v>
      </c>
      <c r="M387" s="3">
        <f t="shared" ca="1" si="177"/>
        <v>93001</v>
      </c>
      <c r="N387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</v>
      </c>
      <c r="O387" s="3" t="str">
        <f t="shared" si="186"/>
        <v>515,515,515,301,301,301,293,293,293,264,264,264,241,241,241,241,200,191,191,191,191,191,191,191,191,191,191,191,191,191,191,191,191,191,191,57,57,57,57,57,57,57,57,57,57,57,57,57,57,57,57,57,57,16</v>
      </c>
      <c r="P387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,(1,2),(1,2),(1,2),(1,2),(1,1)</v>
      </c>
      <c r="Q387" s="3" t="str">
        <f>IF(D387="坦克碎片",VLOOKUP(C387,道具信息!$N$2:$O$291,2,FALSE)&amp;"碎片",VLOOKUP(C387,道具信息!$N$2:$O$291,2,FALSE))</f>
        <v>T3部件</v>
      </c>
      <c r="R387" s="3">
        <f t="shared" si="202"/>
        <v>288</v>
      </c>
      <c r="S387" s="11">
        <f t="shared" si="203"/>
        <v>2.9000000000000001E-2</v>
      </c>
      <c r="T387" s="3" t="str">
        <f>VLOOKUP(Q387,道具信息!$Q$3:$S$20,2,FALSE)</f>
        <v>CHEST_ITEM_TYPE_T3_PART</v>
      </c>
      <c r="U387" s="3" t="str">
        <f>IF(COUNTIF(U$334:U386,T387)=0,T387,"")</f>
        <v>CHEST_ITEM_TYPE_T3_PART</v>
      </c>
      <c r="V387" s="3" t="str">
        <f t="shared" si="196"/>
        <v>CHEST_ITEM_TYPE_T2_SHARD,CHEST_ITEM_TYPE_T3_SHARD,CHEST_ITEM_TYPE_T4_SHARD,CHEST_ITEM_TYPE_T1_PART,CHEST_ITEM_TYPE_T2_PART,CHEST_ITEM_TYPE_T3_PART</v>
      </c>
      <c r="W387" s="13">
        <f t="shared" si="197"/>
        <v>2.9000000000000001E-2</v>
      </c>
      <c r="X387" s="3" t="str">
        <f t="shared" si="198"/>
        <v>2.9%</v>
      </c>
      <c r="Y387" s="3" t="str">
        <f t="shared" si="199"/>
        <v>24.4%,16.7%,11.6%,34.3%,10.2%,2.9%</v>
      </c>
    </row>
    <row r="388" spans="2:25" x14ac:dyDescent="0.3">
      <c r="B388" s="2">
        <f>数据源!AU420</f>
        <v>8</v>
      </c>
      <c r="C388" s="2" t="str">
        <f>数据源!AV420</f>
        <v>T3LP3</v>
      </c>
      <c r="D388" s="2" t="str">
        <f>数据源!AW420</f>
        <v>部件</v>
      </c>
      <c r="E388" s="2">
        <f>数据源!AX420</f>
        <v>433.2</v>
      </c>
      <c r="F388" s="2">
        <f>数据源!AY420</f>
        <v>1</v>
      </c>
      <c r="G388" s="2">
        <f>数据源!AZ420</f>
        <v>7.0000000000000001E-3</v>
      </c>
      <c r="H388" s="2">
        <f>数据源!BA420</f>
        <v>1.5754847645429364E-3</v>
      </c>
      <c r="I388" s="2">
        <f>数据源!BB420</f>
        <v>16</v>
      </c>
      <c r="J388" s="3">
        <f>ROUNDUP(IF(F388&gt;1,F388-ROUNDDOWN(SQRT(F388),0),F388),0)</f>
        <v>1</v>
      </c>
      <c r="K388" s="3">
        <f>F388*2-J388</f>
        <v>1</v>
      </c>
      <c r="L388" s="3" t="str">
        <f t="shared" si="182"/>
        <v>部件</v>
      </c>
      <c r="M388" s="3">
        <f t="shared" ca="1" si="177"/>
        <v>93003</v>
      </c>
      <c r="N388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</v>
      </c>
      <c r="O388" s="3" t="str">
        <f t="shared" si="186"/>
        <v>515,515,515,301,301,301,293,293,293,264,264,264,241,241,241,241,200,191,191,191,191,191,191,191,191,191,191,191,191,191,191,191,191,191,191,57,57,57,57,57,57,57,57,57,57,57,57,57,57,57,57,57,57,16,16</v>
      </c>
      <c r="P388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,(1,2),(1,2),(1,2),(1,2),(1,1),(1,1)</v>
      </c>
      <c r="Q388" s="3" t="str">
        <f>IF(D388="坦克碎片",VLOOKUP(C388,道具信息!$N$2:$O$291,2,FALSE)&amp;"碎片",VLOOKUP(C388,道具信息!$N$2:$O$291,2,FALSE))</f>
        <v>T3部件</v>
      </c>
      <c r="R388" s="3">
        <f t="shared" si="202"/>
        <v>288</v>
      </c>
      <c r="S388" s="11">
        <f t="shared" si="203"/>
        <v>2.9000000000000001E-2</v>
      </c>
      <c r="T388" s="3" t="str">
        <f>VLOOKUP(Q388,道具信息!$Q$3:$S$20,2,FALSE)</f>
        <v>CHEST_ITEM_TYPE_T3_PART</v>
      </c>
      <c r="U388" s="3" t="str">
        <f>IF(COUNTIF(U$334:U387,T388)=0,T388,"")</f>
        <v/>
      </c>
      <c r="V388" s="3" t="str">
        <f t="shared" si="196"/>
        <v>CHEST_ITEM_TYPE_T2_SHARD,CHEST_ITEM_TYPE_T3_SHARD,CHEST_ITEM_TYPE_T4_SHARD,CHEST_ITEM_TYPE_T1_PART,CHEST_ITEM_TYPE_T2_PART,CHEST_ITEM_TYPE_T3_PART</v>
      </c>
      <c r="W388" s="13" t="str">
        <f t="shared" si="197"/>
        <v/>
      </c>
      <c r="X388" s="3" t="str">
        <f t="shared" si="198"/>
        <v/>
      </c>
      <c r="Y388" s="3" t="str">
        <f t="shared" si="199"/>
        <v>24.4%,16.7%,11.6%,34.3%,10.2%,2.9%</v>
      </c>
    </row>
    <row r="389" spans="2:25" x14ac:dyDescent="0.3">
      <c r="B389" s="2">
        <f>数据源!AU421</f>
        <v>8</v>
      </c>
      <c r="C389" s="2" t="str">
        <f>数据源!AV421</f>
        <v>T3LP5</v>
      </c>
      <c r="D389" s="2" t="str">
        <f>数据源!AW421</f>
        <v>部件</v>
      </c>
      <c r="E389" s="2">
        <f>数据源!AX421</f>
        <v>433.2</v>
      </c>
      <c r="F389" s="2">
        <f>数据源!AY421</f>
        <v>1</v>
      </c>
      <c r="G389" s="2">
        <f>数据源!AZ421</f>
        <v>7.0000000000000001E-3</v>
      </c>
      <c r="H389" s="2">
        <f>数据源!BA421</f>
        <v>1.5754847645429364E-3</v>
      </c>
      <c r="I389" s="2">
        <f>数据源!BB421</f>
        <v>16</v>
      </c>
      <c r="J389" s="3">
        <f t="shared" ref="J389:J404" si="206">ROUNDUP(IF(F389&gt;1,F389-ROUNDDOWN(SQRT(F389),0),F389),0)</f>
        <v>1</v>
      </c>
      <c r="K389" s="3">
        <f t="shared" ref="K389:K404" si="207">F389*2-J389</f>
        <v>1</v>
      </c>
      <c r="L389" s="3" t="str">
        <f t="shared" si="182"/>
        <v>部件</v>
      </c>
      <c r="M389" s="3">
        <f t="shared" ca="1" si="177"/>
        <v>93005</v>
      </c>
      <c r="N389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</v>
      </c>
      <c r="O389" s="3" t="str">
        <f t="shared" si="186"/>
        <v>515,515,515,301,301,301,293,293,293,264,264,264,241,241,241,241,200,191,191,191,191,191,191,191,191,191,191,191,191,191,191,191,191,191,191,57,57,57,57,57,57,57,57,57,57,57,57,57,57,57,57,57,57,16,16,16</v>
      </c>
      <c r="P389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,(1,2),(1,2),(1,2),(1,2),(1,1),(1,1),(1,1)</v>
      </c>
      <c r="Q389" s="3" t="str">
        <f>IF(D389="坦克碎片",VLOOKUP(C389,道具信息!$N$2:$O$291,2,FALSE)&amp;"碎片",VLOOKUP(C389,道具信息!$N$2:$O$291,2,FALSE))</f>
        <v>T3部件</v>
      </c>
      <c r="R389" s="3">
        <f t="shared" si="202"/>
        <v>288</v>
      </c>
      <c r="S389" s="11">
        <f t="shared" si="203"/>
        <v>2.9000000000000001E-2</v>
      </c>
      <c r="T389" s="3" t="str">
        <f>VLOOKUP(Q389,道具信息!$Q$3:$S$20,2,FALSE)</f>
        <v>CHEST_ITEM_TYPE_T3_PART</v>
      </c>
      <c r="U389" s="3" t="str">
        <f>IF(COUNTIF(U$334:U388,T389)=0,T389,"")</f>
        <v/>
      </c>
      <c r="V389" s="3" t="str">
        <f t="shared" si="196"/>
        <v>CHEST_ITEM_TYPE_T2_SHARD,CHEST_ITEM_TYPE_T3_SHARD,CHEST_ITEM_TYPE_T4_SHARD,CHEST_ITEM_TYPE_T1_PART,CHEST_ITEM_TYPE_T2_PART,CHEST_ITEM_TYPE_T3_PART</v>
      </c>
      <c r="W389" s="13" t="str">
        <f t="shared" si="197"/>
        <v/>
      </c>
      <c r="X389" s="3" t="str">
        <f t="shared" si="198"/>
        <v/>
      </c>
      <c r="Y389" s="3" t="str">
        <f t="shared" si="199"/>
        <v>24.4%,16.7%,11.6%,34.3%,10.2%,2.9%</v>
      </c>
    </row>
    <row r="390" spans="2:25" x14ac:dyDescent="0.3">
      <c r="B390" s="2">
        <f>数据源!AU422</f>
        <v>8</v>
      </c>
      <c r="C390" s="2" t="str">
        <f>数据源!AV422</f>
        <v>T3MP1</v>
      </c>
      <c r="D390" s="2" t="str">
        <f>数据源!AW422</f>
        <v>部件</v>
      </c>
      <c r="E390" s="2">
        <f>数据源!AX422</f>
        <v>433.2</v>
      </c>
      <c r="F390" s="2">
        <f>数据源!AY422</f>
        <v>1</v>
      </c>
      <c r="G390" s="2">
        <f>数据源!AZ422</f>
        <v>7.0000000000000001E-3</v>
      </c>
      <c r="H390" s="2">
        <f>数据源!BA422</f>
        <v>1.5754847645429364E-3</v>
      </c>
      <c r="I390" s="2">
        <f>数据源!BB422</f>
        <v>16</v>
      </c>
      <c r="J390" s="3">
        <f t="shared" si="206"/>
        <v>1</v>
      </c>
      <c r="K390" s="3">
        <f t="shared" si="207"/>
        <v>1</v>
      </c>
      <c r="L390" s="3" t="str">
        <f t="shared" si="182"/>
        <v>部件</v>
      </c>
      <c r="M390" s="3">
        <f t="shared" ca="1" si="177"/>
        <v>93101</v>
      </c>
      <c r="N390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</v>
      </c>
      <c r="O390" s="3" t="str">
        <f t="shared" si="186"/>
        <v>515,515,515,301,301,301,293,293,293,264,264,264,241,241,241,241,200,191,191,191,191,191,191,191,191,191,191,191,191,191,191,191,191,191,191,57,57,57,57,57,57,57,57,57,57,57,57,57,57,57,57,57,57,16,16,16,16</v>
      </c>
      <c r="P390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,(1,2),(1,2),(1,2),(1,2),(1,1),(1,1),(1,1),(1,1)</v>
      </c>
      <c r="Q390" s="3" t="str">
        <f>IF(D390="坦克碎片",VLOOKUP(C390,道具信息!$N$2:$O$291,2,FALSE)&amp;"碎片",VLOOKUP(C390,道具信息!$N$2:$O$291,2,FALSE))</f>
        <v>T3部件</v>
      </c>
      <c r="R390" s="3">
        <f t="shared" si="202"/>
        <v>288</v>
      </c>
      <c r="S390" s="11">
        <f t="shared" si="203"/>
        <v>2.9000000000000001E-2</v>
      </c>
      <c r="T390" s="3" t="str">
        <f>VLOOKUP(Q390,道具信息!$Q$3:$S$20,2,FALSE)</f>
        <v>CHEST_ITEM_TYPE_T3_PART</v>
      </c>
      <c r="U390" s="3" t="str">
        <f>IF(COUNTIF(U$334:U389,T390)=0,T390,"")</f>
        <v/>
      </c>
      <c r="V390" s="3" t="str">
        <f t="shared" si="196"/>
        <v>CHEST_ITEM_TYPE_T2_SHARD,CHEST_ITEM_TYPE_T3_SHARD,CHEST_ITEM_TYPE_T4_SHARD,CHEST_ITEM_TYPE_T1_PART,CHEST_ITEM_TYPE_T2_PART,CHEST_ITEM_TYPE_T3_PART</v>
      </c>
      <c r="W390" s="13" t="str">
        <f t="shared" si="197"/>
        <v/>
      </c>
      <c r="X390" s="3" t="str">
        <f t="shared" si="198"/>
        <v/>
      </c>
      <c r="Y390" s="3" t="str">
        <f t="shared" si="199"/>
        <v>24.4%,16.7%,11.6%,34.3%,10.2%,2.9%</v>
      </c>
    </row>
    <row r="391" spans="2:25" x14ac:dyDescent="0.3">
      <c r="B391" s="2">
        <f>数据源!AU423</f>
        <v>8</v>
      </c>
      <c r="C391" s="2" t="str">
        <f>数据源!AV423</f>
        <v>T3MP3</v>
      </c>
      <c r="D391" s="2" t="str">
        <f>数据源!AW423</f>
        <v>部件</v>
      </c>
      <c r="E391" s="2">
        <f>数据源!AX423</f>
        <v>433.2</v>
      </c>
      <c r="F391" s="2">
        <f>数据源!AY423</f>
        <v>1</v>
      </c>
      <c r="G391" s="2">
        <f>数据源!AZ423</f>
        <v>7.0000000000000001E-3</v>
      </c>
      <c r="H391" s="2">
        <f>数据源!BA423</f>
        <v>1.5754847645429364E-3</v>
      </c>
      <c r="I391" s="2">
        <f>数据源!BB423</f>
        <v>16</v>
      </c>
      <c r="J391" s="3">
        <f t="shared" si="206"/>
        <v>1</v>
      </c>
      <c r="K391" s="3">
        <f t="shared" si="207"/>
        <v>1</v>
      </c>
      <c r="L391" s="3" t="str">
        <f t="shared" si="182"/>
        <v>部件</v>
      </c>
      <c r="M391" s="3">
        <f t="shared" ca="1" si="177"/>
        <v>93103</v>
      </c>
      <c r="N391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</v>
      </c>
      <c r="O391" s="3" t="str">
        <f t="shared" si="186"/>
        <v>515,515,515,301,301,301,293,293,293,264,264,264,241,241,241,241,200,191,191,191,191,191,191,191,191,191,191,191,191,191,191,191,191,191,191,57,57,57,57,57,57,57,57,57,57,57,57,57,57,57,57,57,57,16,16,16,16,16</v>
      </c>
      <c r="P391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,(1,2),(1,2),(1,2),(1,2),(1,1),(1,1),(1,1),(1,1),(1,1)</v>
      </c>
      <c r="Q391" s="3" t="str">
        <f>IF(D391="坦克碎片",VLOOKUP(C391,道具信息!$N$2:$O$291,2,FALSE)&amp;"碎片",VLOOKUP(C391,道具信息!$N$2:$O$291,2,FALSE))</f>
        <v>T3部件</v>
      </c>
      <c r="R391" s="3">
        <f t="shared" si="202"/>
        <v>288</v>
      </c>
      <c r="S391" s="11">
        <f t="shared" si="203"/>
        <v>2.9000000000000001E-2</v>
      </c>
      <c r="T391" s="3" t="str">
        <f>VLOOKUP(Q391,道具信息!$Q$3:$S$20,2,FALSE)</f>
        <v>CHEST_ITEM_TYPE_T3_PART</v>
      </c>
      <c r="U391" s="3" t="str">
        <f>IF(COUNTIF(U$334:U390,T391)=0,T391,"")</f>
        <v/>
      </c>
      <c r="V391" s="3" t="str">
        <f t="shared" si="196"/>
        <v>CHEST_ITEM_TYPE_T2_SHARD,CHEST_ITEM_TYPE_T3_SHARD,CHEST_ITEM_TYPE_T4_SHARD,CHEST_ITEM_TYPE_T1_PART,CHEST_ITEM_TYPE_T2_PART,CHEST_ITEM_TYPE_T3_PART</v>
      </c>
      <c r="W391" s="13" t="str">
        <f t="shared" si="197"/>
        <v/>
      </c>
      <c r="X391" s="3" t="str">
        <f t="shared" si="198"/>
        <v/>
      </c>
      <c r="Y391" s="3" t="str">
        <f t="shared" si="199"/>
        <v>24.4%,16.7%,11.6%,34.3%,10.2%,2.9%</v>
      </c>
    </row>
    <row r="392" spans="2:25" x14ac:dyDescent="0.3">
      <c r="B392" s="2">
        <f>数据源!AU424</f>
        <v>8</v>
      </c>
      <c r="C392" s="2" t="str">
        <f>数据源!AV424</f>
        <v>T3MP5</v>
      </c>
      <c r="D392" s="2" t="str">
        <f>数据源!AW424</f>
        <v>部件</v>
      </c>
      <c r="E392" s="2">
        <f>数据源!AX424</f>
        <v>433.2</v>
      </c>
      <c r="F392" s="2">
        <f>数据源!AY424</f>
        <v>1</v>
      </c>
      <c r="G392" s="2">
        <f>数据源!AZ424</f>
        <v>7.0000000000000001E-3</v>
      </c>
      <c r="H392" s="2">
        <f>数据源!BA424</f>
        <v>1.5754847645429364E-3</v>
      </c>
      <c r="I392" s="2">
        <f>数据源!BB424</f>
        <v>16</v>
      </c>
      <c r="J392" s="3">
        <f t="shared" si="206"/>
        <v>1</v>
      </c>
      <c r="K392" s="3">
        <f t="shared" si="207"/>
        <v>1</v>
      </c>
      <c r="L392" s="3" t="str">
        <f t="shared" si="182"/>
        <v>部件</v>
      </c>
      <c r="M392" s="3">
        <f t="shared" ca="1" si="177"/>
        <v>93105</v>
      </c>
      <c r="N392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392" s="3" t="str">
        <f t="shared" si="186"/>
        <v>515,515,515,301,301,301,293,293,293,264,264,264,241,241,241,241,200,191,191,191,191,191,191,191,191,191,191,191,191,191,191,191,191,191,191,57,57,57,57,57,57,57,57,57,57,57,57,57,57,57,57,57,57,16,16,16,16,16,16</v>
      </c>
      <c r="P392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,(1,2),(1,2),(1,2),(1,2),(1,1),(1,1),(1,1),(1,1),(1,1),(1,1)</v>
      </c>
      <c r="Q392" s="3" t="str">
        <f>IF(D392="坦克碎片",VLOOKUP(C392,道具信息!$N$2:$O$291,2,FALSE)&amp;"碎片",VLOOKUP(C392,道具信息!$N$2:$O$291,2,FALSE))</f>
        <v>T3部件</v>
      </c>
      <c r="R392" s="3">
        <f t="shared" si="202"/>
        <v>288</v>
      </c>
      <c r="S392" s="11">
        <f t="shared" si="203"/>
        <v>2.9000000000000001E-2</v>
      </c>
      <c r="T392" s="3" t="str">
        <f>VLOOKUP(Q392,道具信息!$Q$3:$S$20,2,FALSE)</f>
        <v>CHEST_ITEM_TYPE_T3_PART</v>
      </c>
      <c r="U392" s="3" t="str">
        <f>IF(COUNTIF(U$334:U391,T392)=0,T392,"")</f>
        <v/>
      </c>
      <c r="V392" s="3" t="str">
        <f t="shared" si="196"/>
        <v>CHEST_ITEM_TYPE_T2_SHARD,CHEST_ITEM_TYPE_T3_SHARD,CHEST_ITEM_TYPE_T4_SHARD,CHEST_ITEM_TYPE_T1_PART,CHEST_ITEM_TYPE_T2_PART,CHEST_ITEM_TYPE_T3_PART</v>
      </c>
      <c r="W392" s="13" t="str">
        <f t="shared" si="197"/>
        <v/>
      </c>
      <c r="X392" s="3" t="str">
        <f t="shared" si="198"/>
        <v/>
      </c>
      <c r="Y392" s="3" t="str">
        <f t="shared" si="199"/>
        <v>24.4%,16.7%,11.6%,34.3%,10.2%,2.9%</v>
      </c>
    </row>
    <row r="393" spans="2:25" x14ac:dyDescent="0.3">
      <c r="B393" s="2">
        <f>数据源!AU425</f>
        <v>8</v>
      </c>
      <c r="C393" s="2" t="str">
        <f>数据源!AV425</f>
        <v>T3HP1</v>
      </c>
      <c r="D393" s="2" t="str">
        <f>数据源!AW425</f>
        <v>部件</v>
      </c>
      <c r="E393" s="2">
        <f>数据源!AX425</f>
        <v>433.2</v>
      </c>
      <c r="F393" s="2">
        <f>数据源!AY425</f>
        <v>1</v>
      </c>
      <c r="G393" s="2">
        <f>数据源!AZ425</f>
        <v>7.0000000000000001E-3</v>
      </c>
      <c r="H393" s="2">
        <f>数据源!BA425</f>
        <v>1.5754847645429364E-3</v>
      </c>
      <c r="I393" s="2">
        <f>数据源!BB425</f>
        <v>16</v>
      </c>
      <c r="J393" s="3">
        <f t="shared" si="206"/>
        <v>1</v>
      </c>
      <c r="K393" s="3">
        <f t="shared" si="207"/>
        <v>1</v>
      </c>
      <c r="L393" s="3" t="str">
        <f t="shared" si="182"/>
        <v>部件</v>
      </c>
      <c r="M393" s="3">
        <f t="shared" ca="1" si="177"/>
        <v>93201</v>
      </c>
      <c r="N393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393" s="3" t="str">
        <f t="shared" si="186"/>
        <v>515,515,515,301,301,301,293,293,293,264,264,264,241,241,241,241,200,191,191,191,191,191,191,191,191,191,191,191,191,191,191,191,191,191,191,57,57,57,57,57,57,57,57,57,57,57,57,57,57,57,57,57,57,16,16,16,16,16,16,16</v>
      </c>
      <c r="P393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,(1,2),(1,2),(1,2),(1,2),(1,1),(1,1),(1,1),(1,1),(1,1),(1,1),(1,1)</v>
      </c>
      <c r="Q393" s="3" t="str">
        <f>IF(D393="坦克碎片",VLOOKUP(C393,道具信息!$N$2:$O$291,2,FALSE)&amp;"碎片",VLOOKUP(C393,道具信息!$N$2:$O$291,2,FALSE))</f>
        <v>T3部件</v>
      </c>
      <c r="R393" s="3">
        <f t="shared" si="202"/>
        <v>288</v>
      </c>
      <c r="S393" s="11">
        <f t="shared" si="203"/>
        <v>2.9000000000000001E-2</v>
      </c>
      <c r="T393" s="3" t="str">
        <f>VLOOKUP(Q393,道具信息!$Q$3:$S$20,2,FALSE)</f>
        <v>CHEST_ITEM_TYPE_T3_PART</v>
      </c>
      <c r="U393" s="3" t="str">
        <f>IF(COUNTIF(U$334:U392,T393)=0,T393,"")</f>
        <v/>
      </c>
      <c r="V393" s="3" t="str">
        <f t="shared" si="196"/>
        <v>CHEST_ITEM_TYPE_T2_SHARD,CHEST_ITEM_TYPE_T3_SHARD,CHEST_ITEM_TYPE_T4_SHARD,CHEST_ITEM_TYPE_T1_PART,CHEST_ITEM_TYPE_T2_PART,CHEST_ITEM_TYPE_T3_PART</v>
      </c>
      <c r="W393" s="13" t="str">
        <f t="shared" si="197"/>
        <v/>
      </c>
      <c r="X393" s="3" t="str">
        <f t="shared" si="198"/>
        <v/>
      </c>
      <c r="Y393" s="3" t="str">
        <f t="shared" si="199"/>
        <v>24.4%,16.7%,11.6%,34.3%,10.2%,2.9%</v>
      </c>
    </row>
    <row r="394" spans="2:25" x14ac:dyDescent="0.3">
      <c r="B394" s="2">
        <f>数据源!AU426</f>
        <v>8</v>
      </c>
      <c r="C394" s="2" t="str">
        <f>数据源!AV426</f>
        <v>T3HP3</v>
      </c>
      <c r="D394" s="2" t="str">
        <f>数据源!AW426</f>
        <v>部件</v>
      </c>
      <c r="E394" s="2">
        <f>数据源!AX426</f>
        <v>433.2</v>
      </c>
      <c r="F394" s="2">
        <f>数据源!AY426</f>
        <v>1</v>
      </c>
      <c r="G394" s="2">
        <f>数据源!AZ426</f>
        <v>7.0000000000000001E-3</v>
      </c>
      <c r="H394" s="2">
        <f>数据源!BA426</f>
        <v>1.5754847645429364E-3</v>
      </c>
      <c r="I394" s="2">
        <f>数据源!BB426</f>
        <v>16</v>
      </c>
      <c r="J394" s="3">
        <f t="shared" si="206"/>
        <v>1</v>
      </c>
      <c r="K394" s="3">
        <f t="shared" si="207"/>
        <v>1</v>
      </c>
      <c r="L394" s="3" t="str">
        <f t="shared" si="182"/>
        <v>部件</v>
      </c>
      <c r="M394" s="3">
        <f t="shared" ca="1" si="177"/>
        <v>93203</v>
      </c>
      <c r="N394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394" s="3" t="str">
        <f t="shared" si="186"/>
        <v>515,515,515,301,301,301,293,293,293,264,264,264,241,241,241,241,200,191,191,191,191,191,191,191,191,191,191,191,191,191,191,191,191,191,191,57,57,57,57,57,57,57,57,57,57,57,57,57,57,57,57,57,57,16,16,16,16,16,16,16,16</v>
      </c>
      <c r="P394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,(1,2),(1,2),(1,2),(1,2),(1,1),(1,1),(1,1),(1,1),(1,1),(1,1),(1,1),(1,1)</v>
      </c>
      <c r="Q394" s="3" t="str">
        <f>IF(D394="坦克碎片",VLOOKUP(C394,道具信息!$N$2:$O$291,2,FALSE)&amp;"碎片",VLOOKUP(C394,道具信息!$N$2:$O$291,2,FALSE))</f>
        <v>T3部件</v>
      </c>
      <c r="R394" s="3">
        <f t="shared" si="202"/>
        <v>288</v>
      </c>
      <c r="S394" s="11">
        <f t="shared" si="203"/>
        <v>2.9000000000000001E-2</v>
      </c>
      <c r="T394" s="3" t="str">
        <f>VLOOKUP(Q394,道具信息!$Q$3:$S$20,2,FALSE)</f>
        <v>CHEST_ITEM_TYPE_T3_PART</v>
      </c>
      <c r="U394" s="3" t="str">
        <f>IF(COUNTIF(U$334:U393,T394)=0,T394,"")</f>
        <v/>
      </c>
      <c r="V394" s="3" t="str">
        <f t="shared" si="196"/>
        <v>CHEST_ITEM_TYPE_T2_SHARD,CHEST_ITEM_TYPE_T3_SHARD,CHEST_ITEM_TYPE_T4_SHARD,CHEST_ITEM_TYPE_T1_PART,CHEST_ITEM_TYPE_T2_PART,CHEST_ITEM_TYPE_T3_PART</v>
      </c>
      <c r="W394" s="13" t="str">
        <f t="shared" si="197"/>
        <v/>
      </c>
      <c r="X394" s="3" t="str">
        <f t="shared" si="198"/>
        <v/>
      </c>
      <c r="Y394" s="3" t="str">
        <f t="shared" si="199"/>
        <v>24.4%,16.7%,11.6%,34.3%,10.2%,2.9%</v>
      </c>
    </row>
    <row r="395" spans="2:25" x14ac:dyDescent="0.3">
      <c r="B395" s="2">
        <f>数据源!AU427</f>
        <v>8</v>
      </c>
      <c r="C395" s="2" t="str">
        <f>数据源!AV427</f>
        <v>T3HP5</v>
      </c>
      <c r="D395" s="2" t="str">
        <f>数据源!AW427</f>
        <v>部件</v>
      </c>
      <c r="E395" s="2">
        <f>数据源!AX427</f>
        <v>433.2</v>
      </c>
      <c r="F395" s="2">
        <f>数据源!AY427</f>
        <v>1</v>
      </c>
      <c r="G395" s="2">
        <f>数据源!AZ427</f>
        <v>7.0000000000000001E-3</v>
      </c>
      <c r="H395" s="2">
        <f>数据源!BA427</f>
        <v>1.5754847645429364E-3</v>
      </c>
      <c r="I395" s="2">
        <f>数据源!BB427</f>
        <v>16</v>
      </c>
      <c r="J395" s="3">
        <f t="shared" si="206"/>
        <v>1</v>
      </c>
      <c r="K395" s="3">
        <f t="shared" si="207"/>
        <v>1</v>
      </c>
      <c r="L395" s="3" t="str">
        <f t="shared" si="182"/>
        <v>部件</v>
      </c>
      <c r="M395" s="3">
        <f t="shared" ca="1" si="177"/>
        <v>93205</v>
      </c>
      <c r="N395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395" s="3" t="str">
        <f t="shared" si="186"/>
        <v>515,515,515,301,301,301,293,293,293,264,264,264,241,241,241,241,200,191,191,191,191,191,191,191,191,191,191,191,191,191,191,191,191,191,191,57,57,57,57,57,57,57,57,57,57,57,57,57,57,57,57,57,57,16,16,16,16,16,16,16,16,16</v>
      </c>
      <c r="P395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,(1,2),(1,2),(1,2),(1,2),(1,1),(1,1),(1,1),(1,1),(1,1),(1,1),(1,1),(1,1),(1,1)</v>
      </c>
      <c r="Q395" s="3" t="str">
        <f>IF(D395="坦克碎片",VLOOKUP(C395,道具信息!$N$2:$O$291,2,FALSE)&amp;"碎片",VLOOKUP(C395,道具信息!$N$2:$O$291,2,FALSE))</f>
        <v>T3部件</v>
      </c>
      <c r="R395" s="3">
        <f t="shared" si="202"/>
        <v>288</v>
      </c>
      <c r="S395" s="11">
        <f t="shared" si="203"/>
        <v>2.9000000000000001E-2</v>
      </c>
      <c r="T395" s="3" t="str">
        <f>VLOOKUP(Q395,道具信息!$Q$3:$S$20,2,FALSE)</f>
        <v>CHEST_ITEM_TYPE_T3_PART</v>
      </c>
      <c r="U395" s="3" t="str">
        <f>IF(COUNTIF(U$334:U394,T395)=0,T395,"")</f>
        <v/>
      </c>
      <c r="V395" s="3" t="str">
        <f t="shared" si="196"/>
        <v>CHEST_ITEM_TYPE_T2_SHARD,CHEST_ITEM_TYPE_T3_SHARD,CHEST_ITEM_TYPE_T4_SHARD,CHEST_ITEM_TYPE_T1_PART,CHEST_ITEM_TYPE_T2_PART,CHEST_ITEM_TYPE_T3_PART</v>
      </c>
      <c r="W395" s="13" t="str">
        <f t="shared" si="197"/>
        <v/>
      </c>
      <c r="X395" s="3" t="str">
        <f t="shared" si="198"/>
        <v/>
      </c>
      <c r="Y395" s="3" t="str">
        <f t="shared" si="199"/>
        <v>24.4%,16.7%,11.6%,34.3%,10.2%,2.9%</v>
      </c>
    </row>
    <row r="396" spans="2:25" x14ac:dyDescent="0.3">
      <c r="B396" s="2">
        <f>数据源!AU428</f>
        <v>8</v>
      </c>
      <c r="C396" s="2" t="str">
        <f>数据源!AV428</f>
        <v>T3LP2</v>
      </c>
      <c r="D396" s="2" t="str">
        <f>数据源!AW428</f>
        <v>部件</v>
      </c>
      <c r="E396" s="2">
        <f>数据源!AX428</f>
        <v>433.2</v>
      </c>
      <c r="F396" s="2">
        <f>数据源!AY428</f>
        <v>1</v>
      </c>
      <c r="G396" s="2">
        <f>数据源!AZ428</f>
        <v>7.0000000000000001E-3</v>
      </c>
      <c r="H396" s="2">
        <f>数据源!BA428</f>
        <v>1.5754847645429364E-3</v>
      </c>
      <c r="I396" s="2">
        <f>数据源!BB428</f>
        <v>16</v>
      </c>
      <c r="J396" s="3">
        <f t="shared" si="206"/>
        <v>1</v>
      </c>
      <c r="K396" s="3">
        <f t="shared" si="207"/>
        <v>1</v>
      </c>
      <c r="L396" s="3" t="str">
        <f t="shared" si="182"/>
        <v>部件</v>
      </c>
      <c r="M396" s="3">
        <f t="shared" ca="1" si="177"/>
        <v>93002</v>
      </c>
      <c r="N396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396" s="3" t="str">
        <f t="shared" si="186"/>
        <v>515,515,515,301,301,301,293,293,293,264,264,264,241,241,241,241,200,191,191,191,191,191,191,191,191,191,191,191,191,191,191,191,191,191,191,57,57,57,57,57,57,57,57,57,57,57,57,57,57,57,57,57,57,16,16,16,16,16,16,16,16,16,16</v>
      </c>
      <c r="P396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,(1,2),(1,2),(1,2),(1,2),(1,1),(1,1),(1,1),(1,1),(1,1),(1,1),(1,1),(1,1),(1,1),(1,1)</v>
      </c>
      <c r="Q396" s="3" t="str">
        <f>IF(D396="坦克碎片",VLOOKUP(C396,道具信息!$N$2:$O$291,2,FALSE)&amp;"碎片",VLOOKUP(C396,道具信息!$N$2:$O$291,2,FALSE))</f>
        <v>T3部件</v>
      </c>
      <c r="R396" s="3">
        <f t="shared" si="202"/>
        <v>288</v>
      </c>
      <c r="S396" s="11">
        <f t="shared" si="203"/>
        <v>2.9000000000000001E-2</v>
      </c>
      <c r="T396" s="3" t="str">
        <f>VLOOKUP(Q396,道具信息!$Q$3:$S$20,2,FALSE)</f>
        <v>CHEST_ITEM_TYPE_T3_PART</v>
      </c>
      <c r="U396" s="3" t="str">
        <f>IF(COUNTIF(U$334:U395,T396)=0,T396,"")</f>
        <v/>
      </c>
      <c r="V396" s="3" t="str">
        <f t="shared" si="196"/>
        <v>CHEST_ITEM_TYPE_T2_SHARD,CHEST_ITEM_TYPE_T3_SHARD,CHEST_ITEM_TYPE_T4_SHARD,CHEST_ITEM_TYPE_T1_PART,CHEST_ITEM_TYPE_T2_PART,CHEST_ITEM_TYPE_T3_PART</v>
      </c>
      <c r="W396" s="13" t="str">
        <f t="shared" si="197"/>
        <v/>
      </c>
      <c r="X396" s="3" t="str">
        <f t="shared" si="198"/>
        <v/>
      </c>
      <c r="Y396" s="3" t="str">
        <f t="shared" si="199"/>
        <v>24.4%,16.7%,11.6%,34.3%,10.2%,2.9%</v>
      </c>
    </row>
    <row r="397" spans="2:25" x14ac:dyDescent="0.3">
      <c r="B397" s="2">
        <f>数据源!AU429</f>
        <v>8</v>
      </c>
      <c r="C397" s="2" t="str">
        <f>数据源!AV429</f>
        <v>T3LP4</v>
      </c>
      <c r="D397" s="2" t="str">
        <f>数据源!AW429</f>
        <v>部件</v>
      </c>
      <c r="E397" s="2">
        <f>数据源!AX429</f>
        <v>433.2</v>
      </c>
      <c r="F397" s="2">
        <f>数据源!AY429</f>
        <v>1</v>
      </c>
      <c r="G397" s="2">
        <f>数据源!AZ429</f>
        <v>7.0000000000000001E-3</v>
      </c>
      <c r="H397" s="2">
        <f>数据源!BA429</f>
        <v>1.5754847645429364E-3</v>
      </c>
      <c r="I397" s="2">
        <f>数据源!BB429</f>
        <v>16</v>
      </c>
      <c r="J397" s="3">
        <f t="shared" si="206"/>
        <v>1</v>
      </c>
      <c r="K397" s="3">
        <f t="shared" si="207"/>
        <v>1</v>
      </c>
      <c r="L397" s="3" t="str">
        <f t="shared" si="182"/>
        <v>部件</v>
      </c>
      <c r="M397" s="3">
        <f t="shared" ca="1" si="177"/>
        <v>93004</v>
      </c>
      <c r="N397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397" s="3" t="str">
        <f t="shared" si="186"/>
        <v>515,515,515,301,301,301,293,293,293,264,264,264,241,241,241,241,200,191,191,191,191,191,191,191,191,191,191,191,191,191,191,191,191,191,191,57,57,57,57,57,57,57,57,57,57,57,57,57,57,57,57,57,57,16,16,16,16,16,16,16,16,16,16,16</v>
      </c>
      <c r="P397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,(1,2),(1,2),(1,2),(1,2),(1,1),(1,1),(1,1),(1,1),(1,1),(1,1),(1,1),(1,1),(1,1),(1,1),(1,1)</v>
      </c>
      <c r="Q397" s="3" t="str">
        <f>IF(D397="坦克碎片",VLOOKUP(C397,道具信息!$N$2:$O$291,2,FALSE)&amp;"碎片",VLOOKUP(C397,道具信息!$N$2:$O$291,2,FALSE))</f>
        <v>T3部件</v>
      </c>
      <c r="R397" s="3">
        <f t="shared" si="202"/>
        <v>288</v>
      </c>
      <c r="S397" s="11">
        <f t="shared" si="203"/>
        <v>2.9000000000000001E-2</v>
      </c>
      <c r="T397" s="3" t="str">
        <f>VLOOKUP(Q397,道具信息!$Q$3:$S$20,2,FALSE)</f>
        <v>CHEST_ITEM_TYPE_T3_PART</v>
      </c>
      <c r="U397" s="3" t="str">
        <f>IF(COUNTIF(U$334:U396,T397)=0,T397,"")</f>
        <v/>
      </c>
      <c r="V397" s="3" t="str">
        <f t="shared" si="196"/>
        <v>CHEST_ITEM_TYPE_T2_SHARD,CHEST_ITEM_TYPE_T3_SHARD,CHEST_ITEM_TYPE_T4_SHARD,CHEST_ITEM_TYPE_T1_PART,CHEST_ITEM_TYPE_T2_PART,CHEST_ITEM_TYPE_T3_PART</v>
      </c>
      <c r="W397" s="13" t="str">
        <f t="shared" si="197"/>
        <v/>
      </c>
      <c r="X397" s="3" t="str">
        <f t="shared" si="198"/>
        <v/>
      </c>
      <c r="Y397" s="3" t="str">
        <f t="shared" si="199"/>
        <v>24.4%,16.7%,11.6%,34.3%,10.2%,2.9%</v>
      </c>
    </row>
    <row r="398" spans="2:25" x14ac:dyDescent="0.3">
      <c r="B398" s="2">
        <f>数据源!AU430</f>
        <v>8</v>
      </c>
      <c r="C398" s="2" t="str">
        <f>数据源!AV430</f>
        <v>T3LP6</v>
      </c>
      <c r="D398" s="2" t="str">
        <f>数据源!AW430</f>
        <v>部件</v>
      </c>
      <c r="E398" s="2">
        <f>数据源!AX430</f>
        <v>433.2</v>
      </c>
      <c r="F398" s="2">
        <f>数据源!AY430</f>
        <v>1</v>
      </c>
      <c r="G398" s="2">
        <f>数据源!AZ430</f>
        <v>7.0000000000000001E-3</v>
      </c>
      <c r="H398" s="2">
        <f>数据源!BA430</f>
        <v>1.5754847645429364E-3</v>
      </c>
      <c r="I398" s="2">
        <f>数据源!BB430</f>
        <v>16</v>
      </c>
      <c r="J398" s="3">
        <f t="shared" si="206"/>
        <v>1</v>
      </c>
      <c r="K398" s="3">
        <f t="shared" si="207"/>
        <v>1</v>
      </c>
      <c r="L398" s="3" t="str">
        <f t="shared" si="182"/>
        <v>部件</v>
      </c>
      <c r="M398" s="3">
        <f t="shared" ref="M398:M404" ca="1" si="208">IF(OR(L398="坦克",L398="碎片"),VLOOKUP(C398,INDIRECT("坦克ID"),MATCH(L398&amp;"ID",INDIRECT("坦克标头"),0),FALSE),VLOOKUP(C398,INDIRECT(L398&amp;"ID"),2,FALSE))</f>
        <v>93006</v>
      </c>
      <c r="N398" s="3" t="str">
        <f t="shared" ca="1" si="183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398" s="3" t="str">
        <f t="shared" si="186"/>
        <v>515,515,515,301,301,301,293,293,293,264,264,264,241,241,241,241,200,191,191,191,191,191,191,191,191,191,191,191,191,191,191,191,191,191,191,57,57,57,57,57,57,57,57,57,57,57,57,57,57,57,57,57,57,16,16,16,16,16,16,16,16,16,16,16,16</v>
      </c>
      <c r="P398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,(1,2),(1,2),(1,2),(1,2),(1,1),(1,1),(1,1),(1,1),(1,1),(1,1),(1,1),(1,1),(1,1),(1,1),(1,1),(1,1)</v>
      </c>
      <c r="Q398" s="3" t="str">
        <f>IF(D398="坦克碎片",VLOOKUP(C398,道具信息!$N$2:$O$291,2,FALSE)&amp;"碎片",VLOOKUP(C398,道具信息!$N$2:$O$291,2,FALSE))</f>
        <v>T3部件</v>
      </c>
      <c r="R398" s="3">
        <f t="shared" ref="R398:R404" si="209">SUMIFS(I:I,Q:Q,Q398,B:B,B398)</f>
        <v>288</v>
      </c>
      <c r="S398" s="11">
        <f t="shared" ref="S398:S404" si="210">ROUND(R398/SUMIF(B:B,B398,I:I),3)</f>
        <v>2.9000000000000001E-2</v>
      </c>
      <c r="T398" s="3" t="str">
        <f>VLOOKUP(Q398,道具信息!$Q$3:$S$20,2,FALSE)</f>
        <v>CHEST_ITEM_TYPE_T3_PART</v>
      </c>
      <c r="U398" s="3" t="str">
        <f>IF(COUNTIF(U$334:U397,T398)=0,T398,"")</f>
        <v/>
      </c>
      <c r="V398" s="3" t="str">
        <f t="shared" si="196"/>
        <v>CHEST_ITEM_TYPE_T2_SHARD,CHEST_ITEM_TYPE_T3_SHARD,CHEST_ITEM_TYPE_T4_SHARD,CHEST_ITEM_TYPE_T1_PART,CHEST_ITEM_TYPE_T2_PART,CHEST_ITEM_TYPE_T3_PART</v>
      </c>
      <c r="W398" s="13" t="str">
        <f t="shared" si="197"/>
        <v/>
      </c>
      <c r="X398" s="3" t="str">
        <f t="shared" si="198"/>
        <v/>
      </c>
      <c r="Y398" s="3" t="str">
        <f t="shared" si="199"/>
        <v>24.4%,16.7%,11.6%,34.3%,10.2%,2.9%</v>
      </c>
    </row>
    <row r="399" spans="2:25" x14ac:dyDescent="0.3">
      <c r="B399" s="2">
        <f>数据源!AU431</f>
        <v>8</v>
      </c>
      <c r="C399" s="2" t="str">
        <f>数据源!AV431</f>
        <v>T3MP2</v>
      </c>
      <c r="D399" s="2" t="str">
        <f>数据源!AW431</f>
        <v>部件</v>
      </c>
      <c r="E399" s="2">
        <f>数据源!AX431</f>
        <v>433.2</v>
      </c>
      <c r="F399" s="2">
        <f>数据源!AY431</f>
        <v>1</v>
      </c>
      <c r="G399" s="2">
        <f>数据源!AZ431</f>
        <v>7.0000000000000001E-3</v>
      </c>
      <c r="H399" s="2">
        <f>数据源!BA431</f>
        <v>1.5754847645429364E-3</v>
      </c>
      <c r="I399" s="2">
        <f>数据源!BB431</f>
        <v>16</v>
      </c>
      <c r="J399" s="3">
        <f t="shared" si="206"/>
        <v>1</v>
      </c>
      <c r="K399" s="3">
        <f t="shared" si="207"/>
        <v>1</v>
      </c>
      <c r="L399" s="3" t="str">
        <f t="shared" ref="L399:L404" si="211">RIGHT(D399,2)</f>
        <v>部件</v>
      </c>
      <c r="M399" s="3">
        <f t="shared" ca="1" si="208"/>
        <v>93102</v>
      </c>
      <c r="N399" s="3" t="str">
        <f t="shared" ref="N399:N404" ca="1" si="212">N398&amp;","&amp;M399</f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399" s="3" t="str">
        <f t="shared" si="186"/>
        <v>515,515,515,301,301,301,293,293,293,264,264,264,241,241,241,241,200,191,191,191,191,191,191,191,191,191,191,191,191,191,191,191,191,191,191,57,57,57,57,57,57,57,57,57,57,57,57,57,57,57,57,57,57,16,16,16,16,16,16,16,16,16,16,16,16,16</v>
      </c>
      <c r="P399" s="1" t="str">
        <f t="shared" si="187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,(1,2),(1,2),(1,2),(1,2),(1,1),(1,1),(1,1),(1,1),(1,1),(1,1),(1,1),(1,1),(1,1),(1,1),(1,1),(1,1),(1,1)</v>
      </c>
      <c r="Q399" s="3" t="str">
        <f>IF(D399="坦克碎片",VLOOKUP(C399,道具信息!$N$2:$O$291,2,FALSE)&amp;"碎片",VLOOKUP(C399,道具信息!$N$2:$O$291,2,FALSE))</f>
        <v>T3部件</v>
      </c>
      <c r="R399" s="3">
        <f t="shared" si="209"/>
        <v>288</v>
      </c>
      <c r="S399" s="11">
        <f t="shared" si="210"/>
        <v>2.9000000000000001E-2</v>
      </c>
      <c r="T399" s="3" t="str">
        <f>VLOOKUP(Q399,道具信息!$Q$3:$S$20,2,FALSE)</f>
        <v>CHEST_ITEM_TYPE_T3_PART</v>
      </c>
      <c r="U399" s="3" t="str">
        <f>IF(COUNTIF(U$334:U398,T399)=0,T399,"")</f>
        <v/>
      </c>
      <c r="V399" s="3" t="str">
        <f t="shared" si="196"/>
        <v>CHEST_ITEM_TYPE_T2_SHARD,CHEST_ITEM_TYPE_T3_SHARD,CHEST_ITEM_TYPE_T4_SHARD,CHEST_ITEM_TYPE_T1_PART,CHEST_ITEM_TYPE_T2_PART,CHEST_ITEM_TYPE_T3_PART</v>
      </c>
      <c r="W399" s="13" t="str">
        <f t="shared" si="197"/>
        <v/>
      </c>
      <c r="X399" s="3" t="str">
        <f t="shared" si="198"/>
        <v/>
      </c>
      <c r="Y399" s="3" t="str">
        <f t="shared" si="199"/>
        <v>24.4%,16.7%,11.6%,34.3%,10.2%,2.9%</v>
      </c>
    </row>
    <row r="400" spans="2:25" x14ac:dyDescent="0.3">
      <c r="B400" s="2">
        <f>数据源!AU432</f>
        <v>8</v>
      </c>
      <c r="C400" s="2" t="str">
        <f>数据源!AV432</f>
        <v>T3MP4</v>
      </c>
      <c r="D400" s="2" t="str">
        <f>数据源!AW432</f>
        <v>部件</v>
      </c>
      <c r="E400" s="2">
        <f>数据源!AX432</f>
        <v>433.2</v>
      </c>
      <c r="F400" s="2">
        <f>数据源!AY432</f>
        <v>1</v>
      </c>
      <c r="G400" s="2">
        <f>数据源!AZ432</f>
        <v>7.0000000000000001E-3</v>
      </c>
      <c r="H400" s="2">
        <f>数据源!BA432</f>
        <v>1.5754847645429364E-3</v>
      </c>
      <c r="I400" s="2">
        <f>数据源!BB432</f>
        <v>16</v>
      </c>
      <c r="J400" s="3">
        <f t="shared" si="206"/>
        <v>1</v>
      </c>
      <c r="K400" s="3">
        <f t="shared" si="207"/>
        <v>1</v>
      </c>
      <c r="L400" s="3" t="str">
        <f t="shared" si="211"/>
        <v>部件</v>
      </c>
      <c r="M400" s="3">
        <f t="shared" ca="1" si="208"/>
        <v>93104</v>
      </c>
      <c r="N400" s="3" t="str">
        <f t="shared" ca="1" si="212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400" s="3" t="str">
        <f t="shared" ref="O400:O404" si="213">O399&amp;","&amp;I400</f>
        <v>515,515,515,301,301,301,293,293,293,264,264,264,241,241,241,241,200,191,191,191,191,191,191,191,191,191,191,191,191,191,191,191,191,191,191,57,57,57,57,57,57,57,57,57,57,57,57,57,57,57,57,57,57,16,16,16,16,16,16,16,16,16,16,16,16,16,16</v>
      </c>
      <c r="P400" s="1" t="str">
        <f t="shared" ref="P400:P404" si="214">P399&amp;","&amp;"("&amp;J400&amp;","&amp;K400&amp;")"</f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,(1,2),(1,2),(1,2),(1,2),(1,1),(1,1),(1,1),(1,1),(1,1),(1,1),(1,1),(1,1),(1,1),(1,1),(1,1),(1,1),(1,1),(1,1)</v>
      </c>
      <c r="Q400" s="3" t="str">
        <f>IF(D400="坦克碎片",VLOOKUP(C400,道具信息!$N$2:$O$291,2,FALSE)&amp;"碎片",VLOOKUP(C400,道具信息!$N$2:$O$291,2,FALSE))</f>
        <v>T3部件</v>
      </c>
      <c r="R400" s="3">
        <f t="shared" si="209"/>
        <v>288</v>
      </c>
      <c r="S400" s="11">
        <f t="shared" si="210"/>
        <v>2.9000000000000001E-2</v>
      </c>
      <c r="T400" s="3" t="str">
        <f>VLOOKUP(Q400,道具信息!$Q$3:$S$20,2,FALSE)</f>
        <v>CHEST_ITEM_TYPE_T3_PART</v>
      </c>
      <c r="U400" s="3" t="str">
        <f>IF(COUNTIF(U$334:U399,T400)=0,T400,"")</f>
        <v/>
      </c>
      <c r="V400" s="3" t="str">
        <f t="shared" si="196"/>
        <v>CHEST_ITEM_TYPE_T2_SHARD,CHEST_ITEM_TYPE_T3_SHARD,CHEST_ITEM_TYPE_T4_SHARD,CHEST_ITEM_TYPE_T1_PART,CHEST_ITEM_TYPE_T2_PART,CHEST_ITEM_TYPE_T3_PART</v>
      </c>
      <c r="W400" s="13" t="str">
        <f t="shared" si="197"/>
        <v/>
      </c>
      <c r="X400" s="3" t="str">
        <f t="shared" si="198"/>
        <v/>
      </c>
      <c r="Y400" s="3" t="str">
        <f t="shared" si="199"/>
        <v>24.4%,16.7%,11.6%,34.3%,10.2%,2.9%</v>
      </c>
    </row>
    <row r="401" spans="2:25" x14ac:dyDescent="0.3">
      <c r="B401" s="2">
        <f>数据源!AU433</f>
        <v>8</v>
      </c>
      <c r="C401" s="2" t="str">
        <f>数据源!AV433</f>
        <v>T3MP6</v>
      </c>
      <c r="D401" s="2" t="str">
        <f>数据源!AW433</f>
        <v>部件</v>
      </c>
      <c r="E401" s="2">
        <f>数据源!AX433</f>
        <v>433.2</v>
      </c>
      <c r="F401" s="2">
        <f>数据源!AY433</f>
        <v>1</v>
      </c>
      <c r="G401" s="2">
        <f>数据源!AZ433</f>
        <v>7.0000000000000001E-3</v>
      </c>
      <c r="H401" s="2">
        <f>数据源!BA433</f>
        <v>1.5754847645429364E-3</v>
      </c>
      <c r="I401" s="2">
        <f>数据源!BB433</f>
        <v>16</v>
      </c>
      <c r="J401" s="3">
        <f t="shared" si="206"/>
        <v>1</v>
      </c>
      <c r="K401" s="3">
        <f t="shared" si="207"/>
        <v>1</v>
      </c>
      <c r="L401" s="3" t="str">
        <f t="shared" si="211"/>
        <v>部件</v>
      </c>
      <c r="M401" s="3">
        <f t="shared" ca="1" si="208"/>
        <v>93106</v>
      </c>
      <c r="N401" s="3" t="str">
        <f t="shared" ca="1" si="212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401" s="3" t="str">
        <f t="shared" si="213"/>
        <v>515,515,515,301,301,301,293,293,293,264,264,264,241,241,241,241,200,191,191,191,191,191,191,191,191,191,191,191,191,191,191,191,191,191,191,57,57,57,57,57,57,57,57,57,57,57,57,57,57,57,57,57,57,16,16,16,16,16,16,16,16,16,16,16,16,16,16,16</v>
      </c>
      <c r="P401" s="1" t="str">
        <f t="shared" si="214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,(1,2),(1,2),(1,2),(1,2),(1,1),(1,1),(1,1),(1,1),(1,1),(1,1),(1,1),(1,1),(1,1),(1,1),(1,1),(1,1),(1,1),(1,1),(1,1)</v>
      </c>
      <c r="Q401" s="3" t="str">
        <f>IF(D401="坦克碎片",VLOOKUP(C401,道具信息!$N$2:$O$291,2,FALSE)&amp;"碎片",VLOOKUP(C401,道具信息!$N$2:$O$291,2,FALSE))</f>
        <v>T3部件</v>
      </c>
      <c r="R401" s="3">
        <f t="shared" si="209"/>
        <v>288</v>
      </c>
      <c r="S401" s="11">
        <f t="shared" si="210"/>
        <v>2.9000000000000001E-2</v>
      </c>
      <c r="T401" s="3" t="str">
        <f>VLOOKUP(Q401,道具信息!$Q$3:$S$20,2,FALSE)</f>
        <v>CHEST_ITEM_TYPE_T3_PART</v>
      </c>
      <c r="U401" s="3" t="str">
        <f>IF(COUNTIF(U$334:U400,T401)=0,T401,"")</f>
        <v/>
      </c>
      <c r="V401" s="3" t="str">
        <f t="shared" si="196"/>
        <v>CHEST_ITEM_TYPE_T2_SHARD,CHEST_ITEM_TYPE_T3_SHARD,CHEST_ITEM_TYPE_T4_SHARD,CHEST_ITEM_TYPE_T1_PART,CHEST_ITEM_TYPE_T2_PART,CHEST_ITEM_TYPE_T3_PART</v>
      </c>
      <c r="W401" s="13" t="str">
        <f t="shared" si="197"/>
        <v/>
      </c>
      <c r="X401" s="3" t="str">
        <f t="shared" si="198"/>
        <v/>
      </c>
      <c r="Y401" s="3" t="str">
        <f t="shared" si="199"/>
        <v>24.4%,16.7%,11.6%,34.3%,10.2%,2.9%</v>
      </c>
    </row>
    <row r="402" spans="2:25" x14ac:dyDescent="0.3">
      <c r="B402" s="2">
        <f>数据源!AU434</f>
        <v>8</v>
      </c>
      <c r="C402" s="2" t="str">
        <f>数据源!AV434</f>
        <v>T3HP2</v>
      </c>
      <c r="D402" s="2" t="str">
        <f>数据源!AW434</f>
        <v>部件</v>
      </c>
      <c r="E402" s="2">
        <f>数据源!AX434</f>
        <v>433.2</v>
      </c>
      <c r="F402" s="2">
        <f>数据源!AY434</f>
        <v>1</v>
      </c>
      <c r="G402" s="2">
        <f>数据源!AZ434</f>
        <v>7.0000000000000001E-3</v>
      </c>
      <c r="H402" s="2">
        <f>数据源!BA434</f>
        <v>1.5754847645429364E-3</v>
      </c>
      <c r="I402" s="2">
        <f>数据源!BB434</f>
        <v>16</v>
      </c>
      <c r="J402" s="3">
        <f t="shared" si="206"/>
        <v>1</v>
      </c>
      <c r="K402" s="3">
        <f t="shared" si="207"/>
        <v>1</v>
      </c>
      <c r="L402" s="3" t="str">
        <f t="shared" si="211"/>
        <v>部件</v>
      </c>
      <c r="M402" s="3">
        <f t="shared" ca="1" si="208"/>
        <v>93202</v>
      </c>
      <c r="N402" s="3" t="str">
        <f t="shared" ca="1" si="212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402" s="3" t="str">
        <f t="shared" si="213"/>
        <v>515,515,515,301,301,301,293,293,293,264,264,264,241,241,241,241,200,191,191,191,191,191,191,191,191,191,191,191,191,191,191,191,191,191,191,57,57,57,57,57,57,57,57,57,57,57,57,57,57,57,57,57,57,16,16,16,16,16,16,16,16,16,16,16,16,16,16,16,16</v>
      </c>
      <c r="P402" s="1" t="str">
        <f t="shared" si="214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,(1,2),(1,2),(1,2),(1,2),(1,1),(1,1),(1,1),(1,1),(1,1),(1,1),(1,1),(1,1),(1,1),(1,1),(1,1),(1,1),(1,1),(1,1),(1,1),(1,1)</v>
      </c>
      <c r="Q402" s="3" t="str">
        <f>IF(D402="坦克碎片",VLOOKUP(C402,道具信息!$N$2:$O$291,2,FALSE)&amp;"碎片",VLOOKUP(C402,道具信息!$N$2:$O$291,2,FALSE))</f>
        <v>T3部件</v>
      </c>
      <c r="R402" s="3">
        <f t="shared" si="209"/>
        <v>288</v>
      </c>
      <c r="S402" s="11">
        <f t="shared" si="210"/>
        <v>2.9000000000000001E-2</v>
      </c>
      <c r="T402" s="3" t="str">
        <f>VLOOKUP(Q402,道具信息!$Q$3:$S$20,2,FALSE)</f>
        <v>CHEST_ITEM_TYPE_T3_PART</v>
      </c>
      <c r="U402" s="3" t="str">
        <f>IF(COUNTIF(U$334:U401,T402)=0,T402,"")</f>
        <v/>
      </c>
      <c r="V402" s="3" t="str">
        <f t="shared" si="196"/>
        <v>CHEST_ITEM_TYPE_T2_SHARD,CHEST_ITEM_TYPE_T3_SHARD,CHEST_ITEM_TYPE_T4_SHARD,CHEST_ITEM_TYPE_T1_PART,CHEST_ITEM_TYPE_T2_PART,CHEST_ITEM_TYPE_T3_PART</v>
      </c>
      <c r="W402" s="13" t="str">
        <f t="shared" si="197"/>
        <v/>
      </c>
      <c r="X402" s="3" t="str">
        <f t="shared" si="198"/>
        <v/>
      </c>
      <c r="Y402" s="3" t="str">
        <f t="shared" si="199"/>
        <v>24.4%,16.7%,11.6%,34.3%,10.2%,2.9%</v>
      </c>
    </row>
    <row r="403" spans="2:25" x14ac:dyDescent="0.3">
      <c r="B403" s="2">
        <f>数据源!AU435</f>
        <v>8</v>
      </c>
      <c r="C403" s="2" t="str">
        <f>数据源!AV435</f>
        <v>T3HP4</v>
      </c>
      <c r="D403" s="2" t="str">
        <f>数据源!AW435</f>
        <v>部件</v>
      </c>
      <c r="E403" s="2">
        <f>数据源!AX435</f>
        <v>433.2</v>
      </c>
      <c r="F403" s="2">
        <f>数据源!AY435</f>
        <v>1</v>
      </c>
      <c r="G403" s="2">
        <f>数据源!AZ435</f>
        <v>7.0000000000000001E-3</v>
      </c>
      <c r="H403" s="2">
        <f>数据源!BA435</f>
        <v>1.5754847645429364E-3</v>
      </c>
      <c r="I403" s="2">
        <f>数据源!BB435</f>
        <v>16</v>
      </c>
      <c r="J403" s="3">
        <f t="shared" si="206"/>
        <v>1</v>
      </c>
      <c r="K403" s="3">
        <f t="shared" si="207"/>
        <v>1</v>
      </c>
      <c r="L403" s="3" t="str">
        <f t="shared" si="211"/>
        <v>部件</v>
      </c>
      <c r="M403" s="3">
        <f t="shared" ca="1" si="208"/>
        <v>93204</v>
      </c>
      <c r="N403" s="3" t="str">
        <f t="shared" ca="1" si="212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403" s="3" t="str">
        <f t="shared" si="213"/>
        <v>515,515,515,301,301,301,293,293,293,264,264,264,241,241,241,241,200,191,191,191,191,191,191,191,191,191,191,191,191,191,191,191,191,191,191,57,57,57,57,57,57,57,57,57,57,57,57,57,57,57,57,57,57,16,16,16,16,16,16,16,16,16,16,16,16,16,16,16,16,16</v>
      </c>
      <c r="P403" s="1" t="str">
        <f t="shared" si="214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,(1,2),(1,2),(1,2),(1,2),(1,1),(1,1),(1,1),(1,1),(1,1),(1,1),(1,1),(1,1),(1,1),(1,1),(1,1),(1,1),(1,1),(1,1),(1,1),(1,1),(1,1)</v>
      </c>
      <c r="Q403" s="3" t="str">
        <f>IF(D403="坦克碎片",VLOOKUP(C403,道具信息!$N$2:$O$291,2,FALSE)&amp;"碎片",VLOOKUP(C403,道具信息!$N$2:$O$291,2,FALSE))</f>
        <v>T3部件</v>
      </c>
      <c r="R403" s="3">
        <f t="shared" si="209"/>
        <v>288</v>
      </c>
      <c r="S403" s="11">
        <f t="shared" si="210"/>
        <v>2.9000000000000001E-2</v>
      </c>
      <c r="T403" s="3" t="str">
        <f>VLOOKUP(Q403,道具信息!$Q$3:$S$20,2,FALSE)</f>
        <v>CHEST_ITEM_TYPE_T3_PART</v>
      </c>
      <c r="U403" s="3" t="str">
        <f>IF(COUNTIF(U$334:U402,T403)=0,T403,"")</f>
        <v/>
      </c>
      <c r="V403" s="3" t="str">
        <f t="shared" si="196"/>
        <v>CHEST_ITEM_TYPE_T2_SHARD,CHEST_ITEM_TYPE_T3_SHARD,CHEST_ITEM_TYPE_T4_SHARD,CHEST_ITEM_TYPE_T1_PART,CHEST_ITEM_TYPE_T2_PART,CHEST_ITEM_TYPE_T3_PART</v>
      </c>
      <c r="W403" s="13" t="str">
        <f t="shared" si="197"/>
        <v/>
      </c>
      <c r="X403" s="3" t="str">
        <f t="shared" si="198"/>
        <v/>
      </c>
      <c r="Y403" s="3" t="str">
        <f t="shared" si="199"/>
        <v>24.4%,16.7%,11.6%,34.3%,10.2%,2.9%</v>
      </c>
    </row>
    <row r="404" spans="2:25" x14ac:dyDescent="0.3">
      <c r="B404" s="2">
        <f>数据源!AU436</f>
        <v>8</v>
      </c>
      <c r="C404" s="2" t="str">
        <f>数据源!AV436</f>
        <v>T3HP6</v>
      </c>
      <c r="D404" s="2" t="str">
        <f>数据源!AW436</f>
        <v>部件</v>
      </c>
      <c r="E404" s="2">
        <f>数据源!AX436</f>
        <v>433.2</v>
      </c>
      <c r="F404" s="2">
        <f>数据源!AY436</f>
        <v>1</v>
      </c>
      <c r="G404" s="2">
        <f>数据源!AZ436</f>
        <v>7.0000000000000001E-3</v>
      </c>
      <c r="H404" s="2">
        <f>数据源!BA436</f>
        <v>1.5754847645429364E-3</v>
      </c>
      <c r="I404" s="2">
        <f>数据源!BB436</f>
        <v>16</v>
      </c>
      <c r="J404" s="3">
        <f t="shared" si="206"/>
        <v>1</v>
      </c>
      <c r="K404" s="3">
        <f t="shared" si="207"/>
        <v>1</v>
      </c>
      <c r="L404" s="3" t="str">
        <f t="shared" si="211"/>
        <v>部件</v>
      </c>
      <c r="M404" s="3">
        <f t="shared" ca="1" si="208"/>
        <v>93206</v>
      </c>
      <c r="N404" s="3" t="str">
        <f t="shared" ca="1" si="212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404" s="3" t="str">
        <f t="shared" si="213"/>
        <v>515,515,515,301,301,301,293,293,293,264,264,264,241,241,241,241,200,191,191,191,191,191,191,191,191,191,191,191,191,191,191,191,191,191,191,57,57,57,57,57,57,57,57,57,57,57,57,57,57,57,57,57,57,16,16,16,16,16,16,16,16,16,16,16,16,16,16,16,16,16,16</v>
      </c>
      <c r="P404" s="1" t="str">
        <f t="shared" si="214"/>
        <v>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,(1,2),(1,2),(1,2),(1,2),(1,1),(1,1),(1,1),(1,1),(1,1),(1,1),(1,1),(1,1),(1,1),(1,1),(1,1),(1,1),(1,1),(1,1),(1,1),(1,1),(1,1),(1,1)</v>
      </c>
      <c r="Q404" s="3" t="str">
        <f>IF(D404="坦克碎片",VLOOKUP(C404,道具信息!$N$2:$O$291,2,FALSE)&amp;"碎片",VLOOKUP(C404,道具信息!$N$2:$O$291,2,FALSE))</f>
        <v>T3部件</v>
      </c>
      <c r="R404" s="3">
        <f t="shared" si="209"/>
        <v>288</v>
      </c>
      <c r="S404" s="11">
        <f t="shared" si="210"/>
        <v>2.9000000000000001E-2</v>
      </c>
      <c r="T404" s="3" t="str">
        <f>VLOOKUP(Q404,道具信息!$Q$3:$S$20,2,FALSE)</f>
        <v>CHEST_ITEM_TYPE_T3_PART</v>
      </c>
      <c r="U404" s="3" t="str">
        <f>IF(COUNTIF(U$334:U403,T404)=0,T404,"")</f>
        <v/>
      </c>
      <c r="V404" s="3" t="str">
        <f t="shared" si="196"/>
        <v>CHEST_ITEM_TYPE_T2_SHARD,CHEST_ITEM_TYPE_T3_SHARD,CHEST_ITEM_TYPE_T4_SHARD,CHEST_ITEM_TYPE_T1_PART,CHEST_ITEM_TYPE_T2_PART,CHEST_ITEM_TYPE_T3_PART</v>
      </c>
      <c r="W404" s="13" t="str">
        <f t="shared" si="197"/>
        <v/>
      </c>
      <c r="X404" s="3" t="str">
        <f t="shared" si="198"/>
        <v/>
      </c>
      <c r="Y404" s="3" t="str">
        <f t="shared" si="199"/>
        <v>24.4%,16.7%,11.6%,34.3%,10.2%,2.9%</v>
      </c>
    </row>
    <row r="405" spans="2:25" x14ac:dyDescent="0.3">
      <c r="N405" s="3" t="str">
        <f ca="1">"["&amp;N404&amp;"]"</f>
        <v>[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]</v>
      </c>
      <c r="O405" s="3" t="str">
        <f>"["&amp;O404&amp;"]"</f>
        <v>[515,515,515,301,301,301,293,293,293,264,264,264,241,241,241,241,200,191,191,191,191,191,191,191,191,191,191,191,191,191,191,191,191,191,191,57,57,57,57,57,57,57,57,57,57,57,57,57,57,57,57,57,57,16,16,16,16,16,16,16,16,16,16,16,16,16,16,16,16,16,16]</v>
      </c>
      <c r="P405" s="3" t="str">
        <f>"["&amp;P404&amp;"]"</f>
        <v>[(5,9),(5,9),(5,9),(2,6),(2,6),(2,6),(2,4),(2,4),(2,4),(2,3),(2,3),(2,3),(1,2),(1,2),(1,2),(1,1),(1,1),(1,2),(1,2),(1,2),(1,2),(1,2),(1,2),(1,2),(1,2),(1,2),(1,2),(1,2),(1,2),(1,2),(1,2),(1,2),(1,2),(1,2),(1,2),(1,2),(1,2),(1,2),(1,2),(1,2),(1,2),(1,2),(1,2),(1,2),(1,2),(1,2),(1,2),(1,2),(1,2),(1,2),(1,2),(1,2),(1,2),(1,1),(1,1),(1,1),(1,1),(1,1),(1,1),(1,1),(1,1),(1,1),(1,1),(1,1),(1,1),(1,1),(1,1),(1,1),(1,1),(1,1),(1,1)]</v>
      </c>
      <c r="V405" s="3" t="str">
        <f>"["&amp;V404&amp;"]"</f>
        <v>[CHEST_ITEM_TYPE_T2_SHARD,CHEST_ITEM_TYPE_T3_SHARD,CHEST_ITEM_TYPE_T4_SHARD,CHEST_ITEM_TYPE_T1_PART,CHEST_ITEM_TYPE_T2_PART,CHEST_ITEM_TYPE_T3_PART]</v>
      </c>
      <c r="Y405" s="3" t="str">
        <f>"["&amp;Y404&amp;"]"</f>
        <v>[24.4%,16.7%,11.6%,34.3%,10.2%,2.9%]</v>
      </c>
    </row>
    <row r="407" spans="2:25" x14ac:dyDescent="0.3">
      <c r="B407" s="2" t="str">
        <f>数据源!AU439</f>
        <v>联赛等级</v>
      </c>
      <c r="C407" s="2" t="str">
        <f>数据源!AV439</f>
        <v>道具名称</v>
      </c>
      <c r="D407" s="2" t="str">
        <f>数据源!AW439</f>
        <v>对应大类</v>
      </c>
      <c r="E407" s="2" t="str">
        <f>数据源!AX439</f>
        <v>道具价值</v>
      </c>
      <c r="F407" s="2" t="str">
        <f>数据源!AY439</f>
        <v>抽取个数</v>
      </c>
      <c r="G407" s="2" t="str">
        <f>数据源!AZ439</f>
        <v>价值比例</v>
      </c>
      <c r="H407" s="2" t="str">
        <f>数据源!BA439</f>
        <v>产出概率</v>
      </c>
      <c r="I407" s="2" t="str">
        <f>数据源!BB439</f>
        <v>权重值</v>
      </c>
      <c r="J407" s="7" t="s">
        <v>234</v>
      </c>
      <c r="K407" s="7" t="s">
        <v>235</v>
      </c>
      <c r="L407" s="3" t="s">
        <v>222</v>
      </c>
      <c r="M407" s="3" t="s">
        <v>152</v>
      </c>
      <c r="N407" s="3" t="s">
        <v>224</v>
      </c>
      <c r="O407" s="3" t="s">
        <v>225</v>
      </c>
      <c r="P407" s="3" t="s">
        <v>226</v>
      </c>
      <c r="Q407" s="8" t="s">
        <v>244</v>
      </c>
      <c r="R407" s="8" t="s">
        <v>245</v>
      </c>
      <c r="S407" s="8" t="s">
        <v>246</v>
      </c>
    </row>
    <row r="408" spans="2:25" x14ac:dyDescent="0.3">
      <c r="B408" s="2">
        <f>数据源!AU440</f>
        <v>9</v>
      </c>
      <c r="C408" s="2" t="str">
        <f>数据源!AV440</f>
        <v>Puma</v>
      </c>
      <c r="D408" s="2" t="str">
        <f>数据源!AW440</f>
        <v>坦克碎片</v>
      </c>
      <c r="E408" s="2">
        <f>数据源!AX440</f>
        <v>26</v>
      </c>
      <c r="F408" s="2">
        <f>数据源!AY440</f>
        <v>4</v>
      </c>
      <c r="G408" s="2">
        <f>数据源!AZ440</f>
        <v>3.6999999999999998E-2</v>
      </c>
      <c r="H408" s="2">
        <f>数据源!BA440</f>
        <v>3.4687499999999996E-2</v>
      </c>
      <c r="I408" s="2">
        <f>数据源!BB440</f>
        <v>347</v>
      </c>
      <c r="J408" s="3">
        <f>ROUNDUP(IF(F408&gt;1,F408-ROUNDDOWN(SQRT(F408),0),F408),0)</f>
        <v>2</v>
      </c>
      <c r="K408" s="3">
        <f>F408*2-J408</f>
        <v>6</v>
      </c>
      <c r="L408" s="3" t="str">
        <f>RIGHT(D408,2)</f>
        <v>碎片</v>
      </c>
      <c r="M408" s="3">
        <f t="shared" ref="M408:M471" ca="1" si="215">IF(OR(L408="坦克",L408="碎片"),VLOOKUP(C408,INDIRECT("坦克ID"),MATCH(L408&amp;"ID",INDIRECT("坦克标头"),0),FALSE),VLOOKUP(C408,INDIRECT(L408&amp;"ID"),2,FALSE))</f>
        <v>51221</v>
      </c>
      <c r="N408" s="3">
        <f ca="1">M408</f>
        <v>51221</v>
      </c>
      <c r="O408" s="3">
        <f>I408</f>
        <v>347</v>
      </c>
      <c r="P408" s="1" t="str">
        <f>"("&amp;J408&amp;","&amp;K408&amp;")"</f>
        <v>(2,6)</v>
      </c>
      <c r="Q408" s="3" t="str">
        <f>IF(D408="坦克碎片",VLOOKUP(C408,道具信息!$N$2:$O$291,2,FALSE)&amp;"碎片",VLOOKUP(C408,道具信息!$N$2:$O$291,2,FALSE))</f>
        <v>T2坦克碎片</v>
      </c>
      <c r="R408" s="3">
        <f t="shared" ref="R408:R439" si="216">SUMIFS(I:I,Q:Q,Q408,B:B,B408)</f>
        <v>1041</v>
      </c>
      <c r="S408" s="11">
        <f t="shared" ref="S408:S439" si="217">ROUND(R408/SUMIF(B:B,B408,I:I),3)</f>
        <v>0.105</v>
      </c>
      <c r="T408" s="3" t="str">
        <f>VLOOKUP(Q408,道具信息!$Q$3:$S$20,2,FALSE)</f>
        <v>CHEST_ITEM_TYPE_T2_SHARD</v>
      </c>
      <c r="U408" s="3" t="str">
        <f>T408</f>
        <v>CHEST_ITEM_TYPE_T2_SHARD</v>
      </c>
      <c r="V408" s="3" t="str">
        <f>U408</f>
        <v>CHEST_ITEM_TYPE_T2_SHARD</v>
      </c>
      <c r="W408" s="13">
        <f>IF(U408&lt;&gt;"",ROUND(S408*100%,3),"")</f>
        <v>0.105</v>
      </c>
      <c r="X408" s="3" t="str">
        <f>TEXT(W408,"0.0%")</f>
        <v>10.5%</v>
      </c>
      <c r="Y408" s="3" t="str">
        <f>X408</f>
        <v>10.5%</v>
      </c>
    </row>
    <row r="409" spans="2:25" x14ac:dyDescent="0.3">
      <c r="B409" s="2">
        <f>数据源!AU441</f>
        <v>9</v>
      </c>
      <c r="C409" s="2" t="str">
        <f>数据源!AV441</f>
        <v>四号</v>
      </c>
      <c r="D409" s="2" t="str">
        <f>数据源!AW441</f>
        <v>坦克碎片</v>
      </c>
      <c r="E409" s="2">
        <f>数据源!AX441</f>
        <v>26</v>
      </c>
      <c r="F409" s="2">
        <f>数据源!AY441</f>
        <v>4</v>
      </c>
      <c r="G409" s="2">
        <f>数据源!AZ441</f>
        <v>3.6999999999999998E-2</v>
      </c>
      <c r="H409" s="2">
        <f>数据源!BA441</f>
        <v>3.4687499999999996E-2</v>
      </c>
      <c r="I409" s="2">
        <f>数据源!BB441</f>
        <v>347</v>
      </c>
      <c r="J409" s="3">
        <f t="shared" ref="J409:J437" si="218">ROUNDUP(IF(F409&gt;1,F409-ROUNDDOWN(SQRT(F409),0),F409),0)</f>
        <v>2</v>
      </c>
      <c r="K409" s="3">
        <f t="shared" ref="K409:K437" si="219">F409*2-J409</f>
        <v>6</v>
      </c>
      <c r="L409" s="3" t="str">
        <f t="shared" ref="L409:L472" si="220">RIGHT(D409,2)</f>
        <v>碎片</v>
      </c>
      <c r="M409" s="3">
        <f t="shared" ca="1" si="215"/>
        <v>52221</v>
      </c>
      <c r="N409" s="3" t="str">
        <f t="shared" ref="N409:N472" ca="1" si="221">N408&amp;","&amp;M409</f>
        <v>51221,52221</v>
      </c>
      <c r="O409" s="3" t="str">
        <f>O408&amp;","&amp;I409</f>
        <v>347,347</v>
      </c>
      <c r="P409" s="1" t="str">
        <f>P408&amp;","&amp;"("&amp;J409&amp;","&amp;K409&amp;")"</f>
        <v>(2,6),(2,6)</v>
      </c>
      <c r="Q409" s="3" t="str">
        <f>IF(D409="坦克碎片",VLOOKUP(C409,道具信息!$N$2:$O$291,2,FALSE)&amp;"碎片",VLOOKUP(C409,道具信息!$N$2:$O$291,2,FALSE))</f>
        <v>T2坦克碎片</v>
      </c>
      <c r="R409" s="3">
        <f t="shared" si="216"/>
        <v>1041</v>
      </c>
      <c r="S409" s="11">
        <f t="shared" si="217"/>
        <v>0.105</v>
      </c>
      <c r="T409" s="3" t="str">
        <f>VLOOKUP(Q409,道具信息!$Q$3:$S$20,2,FALSE)</f>
        <v>CHEST_ITEM_TYPE_T2_SHARD</v>
      </c>
      <c r="U409" s="3" t="str">
        <f>IF(COUNTIF(U$408:U408,T409)=0,T409,"")</f>
        <v/>
      </c>
      <c r="V409" s="3" t="str">
        <f>IF(U409&lt;&gt;"",V408&amp;","&amp;U409,V408)</f>
        <v>CHEST_ITEM_TYPE_T2_SHARD</v>
      </c>
      <c r="W409" s="13" t="str">
        <f t="shared" ref="W409" si="222">IF(U409&lt;&gt;"",ROUND(S409*100%,3),"")</f>
        <v/>
      </c>
      <c r="X409" s="3" t="str">
        <f t="shared" ref="X409" si="223">TEXT(W409,"0.0%")</f>
        <v/>
      </c>
      <c r="Y409" s="3" t="str">
        <f>IF(X409&lt;&gt;"",Y408&amp;","&amp;X409,Y408)</f>
        <v>10.5%</v>
      </c>
    </row>
    <row r="410" spans="2:25" x14ac:dyDescent="0.3">
      <c r="B410" s="2">
        <f>数据源!AU442</f>
        <v>9</v>
      </c>
      <c r="C410" s="2" t="str">
        <f>数据源!AV442</f>
        <v>丘吉尔</v>
      </c>
      <c r="D410" s="2" t="str">
        <f>数据源!AW442</f>
        <v>坦克碎片</v>
      </c>
      <c r="E410" s="2">
        <f>数据源!AX442</f>
        <v>26</v>
      </c>
      <c r="F410" s="2">
        <f>数据源!AY442</f>
        <v>4</v>
      </c>
      <c r="G410" s="2">
        <f>数据源!AZ442</f>
        <v>3.6999999999999998E-2</v>
      </c>
      <c r="H410" s="2">
        <f>数据源!BA442</f>
        <v>3.4687499999999996E-2</v>
      </c>
      <c r="I410" s="2">
        <f>数据源!BB442</f>
        <v>347</v>
      </c>
      <c r="J410" s="3">
        <f t="shared" si="218"/>
        <v>2</v>
      </c>
      <c r="K410" s="3">
        <f t="shared" si="219"/>
        <v>6</v>
      </c>
      <c r="L410" s="3" t="str">
        <f t="shared" si="220"/>
        <v>碎片</v>
      </c>
      <c r="M410" s="3">
        <f t="shared" ca="1" si="215"/>
        <v>53221</v>
      </c>
      <c r="N410" s="3" t="str">
        <f t="shared" ca="1" si="221"/>
        <v>51221,52221,53221</v>
      </c>
      <c r="O410" s="3" t="str">
        <f t="shared" ref="O410:O473" si="224">O409&amp;","&amp;I410</f>
        <v>347,347,347</v>
      </c>
      <c r="P410" s="1" t="str">
        <f t="shared" ref="P410:P473" si="225">P409&amp;","&amp;"("&amp;J410&amp;","&amp;K410&amp;")"</f>
        <v>(2,6),(2,6),(2,6)</v>
      </c>
      <c r="Q410" s="3" t="str">
        <f>IF(D410="坦克碎片",VLOOKUP(C410,道具信息!$N$2:$O$291,2,FALSE)&amp;"碎片",VLOOKUP(C410,道具信息!$N$2:$O$291,2,FALSE))</f>
        <v>T2坦克碎片</v>
      </c>
      <c r="R410" s="3">
        <f t="shared" si="216"/>
        <v>1041</v>
      </c>
      <c r="S410" s="11">
        <f t="shared" si="217"/>
        <v>0.105</v>
      </c>
      <c r="T410" s="3" t="str">
        <f>VLOOKUP(Q410,道具信息!$Q$3:$S$20,2,FALSE)</f>
        <v>CHEST_ITEM_TYPE_T2_SHARD</v>
      </c>
      <c r="U410" s="3" t="str">
        <f>IF(COUNTIF(U$408:U409,T410)=0,T410,"")</f>
        <v/>
      </c>
      <c r="V410" s="3" t="str">
        <f t="shared" ref="V410:V415" si="226">IF(U410&lt;&gt;"",V409&amp;","&amp;U410,V409)</f>
        <v>CHEST_ITEM_TYPE_T2_SHARD</v>
      </c>
      <c r="W410" s="13" t="str">
        <f t="shared" ref="W410:W415" si="227">IF(U410&lt;&gt;"",ROUND(S410*100%,3),"")</f>
        <v/>
      </c>
      <c r="X410" s="3" t="str">
        <f t="shared" ref="X410:X415" si="228">TEXT(W410,"0.0%")</f>
        <v/>
      </c>
      <c r="Y410" s="3" t="str">
        <f t="shared" ref="Y410:Y415" si="229">IF(X410&lt;&gt;"",Y409&amp;","&amp;X410,Y409)</f>
        <v>10.5%</v>
      </c>
    </row>
    <row r="411" spans="2:25" x14ac:dyDescent="0.3">
      <c r="B411" s="2">
        <f>数据源!AU443</f>
        <v>9</v>
      </c>
      <c r="C411" s="2" t="str">
        <f>数据源!AV443</f>
        <v>35(t)</v>
      </c>
      <c r="D411" s="2" t="str">
        <f>数据源!AW443</f>
        <v>坦克碎片</v>
      </c>
      <c r="E411" s="2">
        <f>数据源!AX443</f>
        <v>38</v>
      </c>
      <c r="F411" s="2">
        <f>数据源!AY443</f>
        <v>3</v>
      </c>
      <c r="G411" s="2">
        <f>数据源!AZ443</f>
        <v>3.6999999999999998E-2</v>
      </c>
      <c r="H411" s="2">
        <f>数据源!BA443</f>
        <v>3.164473684210526E-2</v>
      </c>
      <c r="I411" s="2">
        <f>数据源!BB443</f>
        <v>316</v>
      </c>
      <c r="J411" s="3">
        <f t="shared" si="218"/>
        <v>2</v>
      </c>
      <c r="K411" s="3">
        <f t="shared" si="219"/>
        <v>4</v>
      </c>
      <c r="L411" s="3" t="str">
        <f t="shared" si="220"/>
        <v>碎片</v>
      </c>
      <c r="M411" s="3">
        <f t="shared" ca="1" si="215"/>
        <v>51311</v>
      </c>
      <c r="N411" s="3" t="str">
        <f t="shared" ca="1" si="221"/>
        <v>51221,52221,53221,51311</v>
      </c>
      <c r="O411" s="3" t="str">
        <f t="shared" si="224"/>
        <v>347,347,347,316</v>
      </c>
      <c r="P411" s="1" t="str">
        <f t="shared" si="225"/>
        <v>(2,6),(2,6),(2,6),(2,4)</v>
      </c>
      <c r="Q411" s="3" t="str">
        <f>IF(D411="坦克碎片",VLOOKUP(C411,道具信息!$N$2:$O$291,2,FALSE)&amp;"碎片",VLOOKUP(C411,道具信息!$N$2:$O$291,2,FALSE))</f>
        <v>T3坦克碎片</v>
      </c>
      <c r="R411" s="3">
        <f t="shared" si="216"/>
        <v>1803</v>
      </c>
      <c r="S411" s="11">
        <f t="shared" si="217"/>
        <v>0.182</v>
      </c>
      <c r="T411" s="3" t="str">
        <f>VLOOKUP(Q411,道具信息!$Q$3:$S$20,2,FALSE)</f>
        <v>CHEST_ITEM_TYPE_T3_SHARD</v>
      </c>
      <c r="U411" s="3" t="str">
        <f>IF(COUNTIF(U$408:U410,T411)=0,T411,"")</f>
        <v>CHEST_ITEM_TYPE_T3_SHARD</v>
      </c>
      <c r="V411" s="3" t="str">
        <f t="shared" si="226"/>
        <v>CHEST_ITEM_TYPE_T2_SHARD,CHEST_ITEM_TYPE_T3_SHARD</v>
      </c>
      <c r="W411" s="13">
        <f t="shared" si="227"/>
        <v>0.182</v>
      </c>
      <c r="X411" s="3" t="str">
        <f t="shared" si="228"/>
        <v>18.2%</v>
      </c>
      <c r="Y411" s="3" t="str">
        <f t="shared" si="229"/>
        <v>10.5%,18.2%</v>
      </c>
    </row>
    <row r="412" spans="2:25" x14ac:dyDescent="0.3">
      <c r="B412" s="2">
        <f>数据源!AU444</f>
        <v>9</v>
      </c>
      <c r="C412" s="2" t="str">
        <f>数据源!AV444</f>
        <v>玛蒂尔达</v>
      </c>
      <c r="D412" s="2" t="str">
        <f>数据源!AW444</f>
        <v>坦克碎片</v>
      </c>
      <c r="E412" s="2">
        <f>数据源!AX444</f>
        <v>38</v>
      </c>
      <c r="F412" s="2">
        <f>数据源!AY444</f>
        <v>3</v>
      </c>
      <c r="G412" s="2">
        <f>数据源!AZ444</f>
        <v>3.6999999999999998E-2</v>
      </c>
      <c r="H412" s="2">
        <f>数据源!BA444</f>
        <v>3.164473684210526E-2</v>
      </c>
      <c r="I412" s="2">
        <f>数据源!BB444</f>
        <v>316</v>
      </c>
      <c r="J412" s="3">
        <f t="shared" si="218"/>
        <v>2</v>
      </c>
      <c r="K412" s="3">
        <f t="shared" si="219"/>
        <v>4</v>
      </c>
      <c r="L412" s="3" t="str">
        <f t="shared" si="220"/>
        <v>碎片</v>
      </c>
      <c r="M412" s="3">
        <f t="shared" ca="1" si="215"/>
        <v>52311</v>
      </c>
      <c r="N412" s="3" t="str">
        <f t="shared" ca="1" si="221"/>
        <v>51221,52221,53221,51311,52311</v>
      </c>
      <c r="O412" s="3" t="str">
        <f t="shared" si="224"/>
        <v>347,347,347,316,316</v>
      </c>
      <c r="P412" s="1" t="str">
        <f t="shared" si="225"/>
        <v>(2,6),(2,6),(2,6),(2,4),(2,4)</v>
      </c>
      <c r="Q412" s="3" t="str">
        <f>IF(D412="坦克碎片",VLOOKUP(C412,道具信息!$N$2:$O$291,2,FALSE)&amp;"碎片",VLOOKUP(C412,道具信息!$N$2:$O$291,2,FALSE))</f>
        <v>T3坦克碎片</v>
      </c>
      <c r="R412" s="3">
        <f t="shared" si="216"/>
        <v>1803</v>
      </c>
      <c r="S412" s="11">
        <f t="shared" si="217"/>
        <v>0.182</v>
      </c>
      <c r="T412" s="3" t="str">
        <f>VLOOKUP(Q412,道具信息!$Q$3:$S$20,2,FALSE)</f>
        <v>CHEST_ITEM_TYPE_T3_SHARD</v>
      </c>
      <c r="U412" s="3" t="str">
        <f>IF(COUNTIF(U$408:U411,T412)=0,T412,"")</f>
        <v/>
      </c>
      <c r="V412" s="3" t="str">
        <f t="shared" si="226"/>
        <v>CHEST_ITEM_TYPE_T2_SHARD,CHEST_ITEM_TYPE_T3_SHARD</v>
      </c>
      <c r="W412" s="13" t="str">
        <f t="shared" si="227"/>
        <v/>
      </c>
      <c r="X412" s="3" t="str">
        <f t="shared" si="228"/>
        <v/>
      </c>
      <c r="Y412" s="3" t="str">
        <f t="shared" si="229"/>
        <v>10.5%,18.2%</v>
      </c>
    </row>
    <row r="413" spans="2:25" x14ac:dyDescent="0.3">
      <c r="B413" s="2">
        <f>数据源!AU445</f>
        <v>9</v>
      </c>
      <c r="C413" s="2" t="str">
        <f>数据源!AV445</f>
        <v>黑豹</v>
      </c>
      <c r="D413" s="2" t="str">
        <f>数据源!AW445</f>
        <v>坦克碎片</v>
      </c>
      <c r="E413" s="2">
        <f>数据源!AX445</f>
        <v>38</v>
      </c>
      <c r="F413" s="2">
        <f>数据源!AY445</f>
        <v>3</v>
      </c>
      <c r="G413" s="2">
        <f>数据源!AZ445</f>
        <v>3.6999999999999998E-2</v>
      </c>
      <c r="H413" s="2">
        <f>数据源!BA445</f>
        <v>3.164473684210526E-2</v>
      </c>
      <c r="I413" s="2">
        <f>数据源!BB445</f>
        <v>316</v>
      </c>
      <c r="J413" s="3">
        <f t="shared" si="218"/>
        <v>2</v>
      </c>
      <c r="K413" s="3">
        <f t="shared" si="219"/>
        <v>4</v>
      </c>
      <c r="L413" s="3" t="str">
        <f t="shared" si="220"/>
        <v>碎片</v>
      </c>
      <c r="M413" s="3">
        <f t="shared" ca="1" si="215"/>
        <v>53311</v>
      </c>
      <c r="N413" s="3" t="str">
        <f t="shared" ca="1" si="221"/>
        <v>51221,52221,53221,51311,52311,53311</v>
      </c>
      <c r="O413" s="3" t="str">
        <f t="shared" si="224"/>
        <v>347,347,347,316,316,316</v>
      </c>
      <c r="P413" s="1" t="str">
        <f t="shared" si="225"/>
        <v>(2,6),(2,6),(2,6),(2,4),(2,4),(2,4)</v>
      </c>
      <c r="Q413" s="3" t="str">
        <f>IF(D413="坦克碎片",VLOOKUP(C413,道具信息!$N$2:$O$291,2,FALSE)&amp;"碎片",VLOOKUP(C413,道具信息!$N$2:$O$291,2,FALSE))</f>
        <v>T3坦克碎片</v>
      </c>
      <c r="R413" s="3">
        <f t="shared" si="216"/>
        <v>1803</v>
      </c>
      <c r="S413" s="11">
        <f t="shared" si="217"/>
        <v>0.182</v>
      </c>
      <c r="T413" s="3" t="str">
        <f>VLOOKUP(Q413,道具信息!$Q$3:$S$20,2,FALSE)</f>
        <v>CHEST_ITEM_TYPE_T3_SHARD</v>
      </c>
      <c r="U413" s="3" t="str">
        <f>IF(COUNTIF(U$408:U412,T413)=0,T413,"")</f>
        <v/>
      </c>
      <c r="V413" s="3" t="str">
        <f t="shared" si="226"/>
        <v>CHEST_ITEM_TYPE_T2_SHARD,CHEST_ITEM_TYPE_T3_SHARD</v>
      </c>
      <c r="W413" s="13" t="str">
        <f t="shared" si="227"/>
        <v/>
      </c>
      <c r="X413" s="3" t="str">
        <f t="shared" si="228"/>
        <v/>
      </c>
      <c r="Y413" s="3" t="str">
        <f t="shared" si="229"/>
        <v>10.5%,18.2%</v>
      </c>
    </row>
    <row r="414" spans="2:25" x14ac:dyDescent="0.3">
      <c r="B414" s="2">
        <f>数据源!AU446</f>
        <v>9</v>
      </c>
      <c r="C414" s="2" t="str">
        <f>数据源!AV446</f>
        <v>十字军</v>
      </c>
      <c r="D414" s="2" t="str">
        <f>数据源!AW446</f>
        <v>坦克碎片</v>
      </c>
      <c r="E414" s="2">
        <f>数据源!AX446</f>
        <v>50.666666666666657</v>
      </c>
      <c r="F414" s="2">
        <f>数据源!AY446</f>
        <v>2.5</v>
      </c>
      <c r="G414" s="2">
        <f>数据源!AZ446</f>
        <v>3.6999999999999998E-2</v>
      </c>
      <c r="H414" s="2">
        <f>数据源!BA446</f>
        <v>2.8480263157894741E-2</v>
      </c>
      <c r="I414" s="2">
        <f>数据源!BB446</f>
        <v>285</v>
      </c>
      <c r="J414" s="3">
        <f t="shared" si="218"/>
        <v>2</v>
      </c>
      <c r="K414" s="3">
        <f t="shared" si="219"/>
        <v>3</v>
      </c>
      <c r="L414" s="3" t="str">
        <f t="shared" si="220"/>
        <v>碎片</v>
      </c>
      <c r="M414" s="3">
        <f t="shared" ca="1" si="215"/>
        <v>51321</v>
      </c>
      <c r="N414" s="3" t="str">
        <f t="shared" ca="1" si="221"/>
        <v>51221,52221,53221,51311,52311,53311,51321</v>
      </c>
      <c r="O414" s="3" t="str">
        <f t="shared" si="224"/>
        <v>347,347,347,316,316,316,285</v>
      </c>
      <c r="P414" s="1" t="str">
        <f t="shared" si="225"/>
        <v>(2,6),(2,6),(2,6),(2,4),(2,4),(2,4),(2,3)</v>
      </c>
      <c r="Q414" s="3" t="str">
        <f>IF(D414="坦克碎片",VLOOKUP(C414,道具信息!$N$2:$O$291,2,FALSE)&amp;"碎片",VLOOKUP(C414,道具信息!$N$2:$O$291,2,FALSE))</f>
        <v>T3坦克碎片</v>
      </c>
      <c r="R414" s="3">
        <f t="shared" si="216"/>
        <v>1803</v>
      </c>
      <c r="S414" s="11">
        <f t="shared" si="217"/>
        <v>0.182</v>
      </c>
      <c r="T414" s="3" t="str">
        <f>VLOOKUP(Q414,道具信息!$Q$3:$S$20,2,FALSE)</f>
        <v>CHEST_ITEM_TYPE_T3_SHARD</v>
      </c>
      <c r="U414" s="3" t="str">
        <f>IF(COUNTIF(U$408:U413,T414)=0,T414,"")</f>
        <v/>
      </c>
      <c r="V414" s="3" t="str">
        <f t="shared" si="226"/>
        <v>CHEST_ITEM_TYPE_T2_SHARD,CHEST_ITEM_TYPE_T3_SHARD</v>
      </c>
      <c r="W414" s="13" t="str">
        <f t="shared" si="227"/>
        <v/>
      </c>
      <c r="X414" s="3" t="str">
        <f t="shared" si="228"/>
        <v/>
      </c>
      <c r="Y414" s="3" t="str">
        <f t="shared" si="229"/>
        <v>10.5%,18.2%</v>
      </c>
    </row>
    <row r="415" spans="2:25" x14ac:dyDescent="0.3">
      <c r="B415" s="2">
        <f>数据源!AU447</f>
        <v>9</v>
      </c>
      <c r="C415" s="2" t="str">
        <f>数据源!AV447</f>
        <v>谢尔曼</v>
      </c>
      <c r="D415" s="2" t="str">
        <f>数据源!AW447</f>
        <v>坦克碎片</v>
      </c>
      <c r="E415" s="2">
        <f>数据源!AX447</f>
        <v>50.666666666666657</v>
      </c>
      <c r="F415" s="2">
        <f>数据源!AY447</f>
        <v>2.5</v>
      </c>
      <c r="G415" s="2">
        <f>数据源!AZ447</f>
        <v>3.6999999999999998E-2</v>
      </c>
      <c r="H415" s="2">
        <f>数据源!BA447</f>
        <v>2.8480263157894741E-2</v>
      </c>
      <c r="I415" s="2">
        <f>数据源!BB447</f>
        <v>285</v>
      </c>
      <c r="J415" s="3">
        <f t="shared" si="218"/>
        <v>2</v>
      </c>
      <c r="K415" s="3">
        <f t="shared" si="219"/>
        <v>3</v>
      </c>
      <c r="L415" s="3" t="str">
        <f t="shared" si="220"/>
        <v>碎片</v>
      </c>
      <c r="M415" s="3">
        <f t="shared" ca="1" si="215"/>
        <v>52321</v>
      </c>
      <c r="N415" s="3" t="str">
        <f t="shared" ca="1" si="221"/>
        <v>51221,52221,53221,51311,52311,53311,51321,52321</v>
      </c>
      <c r="O415" s="3" t="str">
        <f t="shared" si="224"/>
        <v>347,347,347,316,316,316,285,285</v>
      </c>
      <c r="P415" s="1" t="str">
        <f t="shared" si="225"/>
        <v>(2,6),(2,6),(2,6),(2,4),(2,4),(2,4),(2,3),(2,3)</v>
      </c>
      <c r="Q415" s="3" t="str">
        <f>IF(D415="坦克碎片",VLOOKUP(C415,道具信息!$N$2:$O$291,2,FALSE)&amp;"碎片",VLOOKUP(C415,道具信息!$N$2:$O$291,2,FALSE))</f>
        <v>T3坦克碎片</v>
      </c>
      <c r="R415" s="3">
        <f t="shared" si="216"/>
        <v>1803</v>
      </c>
      <c r="S415" s="11">
        <f t="shared" si="217"/>
        <v>0.182</v>
      </c>
      <c r="T415" s="3" t="str">
        <f>VLOOKUP(Q415,道具信息!$Q$3:$S$20,2,FALSE)</f>
        <v>CHEST_ITEM_TYPE_T3_SHARD</v>
      </c>
      <c r="U415" s="3" t="str">
        <f>IF(COUNTIF(U$408:U414,T415)=0,T415,"")</f>
        <v/>
      </c>
      <c r="V415" s="3" t="str">
        <f t="shared" si="226"/>
        <v>CHEST_ITEM_TYPE_T2_SHARD,CHEST_ITEM_TYPE_T3_SHARD</v>
      </c>
      <c r="W415" s="13" t="str">
        <f t="shared" si="227"/>
        <v/>
      </c>
      <c r="X415" s="3" t="str">
        <f t="shared" si="228"/>
        <v/>
      </c>
      <c r="Y415" s="3" t="str">
        <f t="shared" si="229"/>
        <v>10.5%,18.2%</v>
      </c>
    </row>
    <row r="416" spans="2:25" x14ac:dyDescent="0.3">
      <c r="B416" s="2">
        <f>数据源!AU448</f>
        <v>9</v>
      </c>
      <c r="C416" s="2" t="str">
        <f>数据源!AV448</f>
        <v>虎式</v>
      </c>
      <c r="D416" s="2" t="str">
        <f>数据源!AW448</f>
        <v>坦克碎片</v>
      </c>
      <c r="E416" s="2">
        <f>数据源!AX448</f>
        <v>50.666666666666657</v>
      </c>
      <c r="F416" s="2">
        <f>数据源!AY448</f>
        <v>2.5</v>
      </c>
      <c r="G416" s="2">
        <f>数据源!AZ448</f>
        <v>3.6999999999999998E-2</v>
      </c>
      <c r="H416" s="2">
        <f>数据源!BA448</f>
        <v>2.8480263157894741E-2</v>
      </c>
      <c r="I416" s="2">
        <f>数据源!BB448</f>
        <v>285</v>
      </c>
      <c r="J416" s="3">
        <f t="shared" si="218"/>
        <v>2</v>
      </c>
      <c r="K416" s="3">
        <f t="shared" si="219"/>
        <v>3</v>
      </c>
      <c r="L416" s="3" t="str">
        <f t="shared" si="220"/>
        <v>碎片</v>
      </c>
      <c r="M416" s="3">
        <f t="shared" ca="1" si="215"/>
        <v>53321</v>
      </c>
      <c r="N416" s="3" t="str">
        <f t="shared" ca="1" si="221"/>
        <v>51221,52221,53221,51311,52311,53311,51321,52321,53321</v>
      </c>
      <c r="O416" s="3" t="str">
        <f t="shared" si="224"/>
        <v>347,347,347,316,316,316,285,285,285</v>
      </c>
      <c r="P416" s="1" t="str">
        <f t="shared" si="225"/>
        <v>(2,6),(2,6),(2,6),(2,4),(2,4),(2,4),(2,3),(2,3),(2,3)</v>
      </c>
      <c r="Q416" s="3" t="str">
        <f>IF(D416="坦克碎片",VLOOKUP(C416,道具信息!$N$2:$O$291,2,FALSE)&amp;"碎片",VLOOKUP(C416,道具信息!$N$2:$O$291,2,FALSE))</f>
        <v>T3坦克碎片</v>
      </c>
      <c r="R416" s="3">
        <f t="shared" si="216"/>
        <v>1803</v>
      </c>
      <c r="S416" s="11">
        <f t="shared" si="217"/>
        <v>0.182</v>
      </c>
      <c r="T416" s="3" t="str">
        <f>VLOOKUP(Q416,道具信息!$Q$3:$S$20,2,FALSE)</f>
        <v>CHEST_ITEM_TYPE_T3_SHARD</v>
      </c>
      <c r="U416" s="3" t="str">
        <f>IF(COUNTIF(U$408:U415,T416)=0,T416,"")</f>
        <v/>
      </c>
      <c r="V416" s="3" t="str">
        <f t="shared" ref="V416:V418" si="230">IF(U416&lt;&gt;"",V415&amp;","&amp;U416,V415)</f>
        <v>CHEST_ITEM_TYPE_T2_SHARD,CHEST_ITEM_TYPE_T3_SHARD</v>
      </c>
      <c r="W416" s="13" t="str">
        <f t="shared" ref="W416:W418" si="231">IF(U416&lt;&gt;"",ROUND(S416*100%,3),"")</f>
        <v/>
      </c>
      <c r="X416" s="3" t="str">
        <f t="shared" ref="X416:X418" si="232">TEXT(W416,"0.0%")</f>
        <v/>
      </c>
      <c r="Y416" s="3" t="str">
        <f t="shared" ref="Y416:Y418" si="233">IF(X416&lt;&gt;"",Y415&amp;","&amp;X416,Y415)</f>
        <v>10.5%,18.2%</v>
      </c>
    </row>
    <row r="417" spans="2:25" x14ac:dyDescent="0.3">
      <c r="B417" s="2">
        <f>数据源!AU449</f>
        <v>9</v>
      </c>
      <c r="C417" s="2" t="str">
        <f>数据源!AV449</f>
        <v>霞飞</v>
      </c>
      <c r="D417" s="2" t="str">
        <f>数据源!AW449</f>
        <v>坦克碎片</v>
      </c>
      <c r="E417" s="2">
        <f>数据源!AX449</f>
        <v>96</v>
      </c>
      <c r="F417" s="2">
        <f>数据源!AY449</f>
        <v>1.5</v>
      </c>
      <c r="G417" s="2">
        <f>数据源!AZ449</f>
        <v>3.6999999999999998E-2</v>
      </c>
      <c r="H417" s="2">
        <f>数据源!BA449</f>
        <v>2.5052083333333332E-2</v>
      </c>
      <c r="I417" s="2">
        <f>数据源!BB449</f>
        <v>251</v>
      </c>
      <c r="J417" s="3">
        <f t="shared" si="218"/>
        <v>1</v>
      </c>
      <c r="K417" s="3">
        <f t="shared" si="219"/>
        <v>2</v>
      </c>
      <c r="L417" s="3" t="str">
        <f t="shared" si="220"/>
        <v>碎片</v>
      </c>
      <c r="M417" s="3">
        <f t="shared" ca="1" si="215"/>
        <v>51411</v>
      </c>
      <c r="N417" s="3" t="str">
        <f t="shared" ca="1" si="221"/>
        <v>51221,52221,53221,51311,52311,53311,51321,52321,53321,51411</v>
      </c>
      <c r="O417" s="3" t="str">
        <f t="shared" si="224"/>
        <v>347,347,347,316,316,316,285,285,285,251</v>
      </c>
      <c r="P417" s="1" t="str">
        <f t="shared" si="225"/>
        <v>(2,6),(2,6),(2,6),(2,4),(2,4),(2,4),(2,3),(2,3),(2,3),(1,2)</v>
      </c>
      <c r="Q417" s="3" t="str">
        <f>IF(D417="坦克碎片",VLOOKUP(C417,道具信息!$N$2:$O$291,2,FALSE)&amp;"碎片",VLOOKUP(C417,道具信息!$N$2:$O$291,2,FALSE))</f>
        <v>T4坦克碎片</v>
      </c>
      <c r="R417" s="3">
        <f t="shared" si="216"/>
        <v>1673</v>
      </c>
      <c r="S417" s="11">
        <f t="shared" si="217"/>
        <v>0.16900000000000001</v>
      </c>
      <c r="T417" s="3" t="str">
        <f>VLOOKUP(Q417,道具信息!$Q$3:$S$20,2,FALSE)</f>
        <v>CHEST_ITEM_TYPE_T4_SHARD</v>
      </c>
      <c r="U417" s="3" t="str">
        <f>IF(COUNTIF(U$408:U416,T417)=0,T417,"")</f>
        <v>CHEST_ITEM_TYPE_T4_SHARD</v>
      </c>
      <c r="V417" s="3" t="str">
        <f t="shared" si="230"/>
        <v>CHEST_ITEM_TYPE_T2_SHARD,CHEST_ITEM_TYPE_T3_SHARD,CHEST_ITEM_TYPE_T4_SHARD</v>
      </c>
      <c r="W417" s="13">
        <f t="shared" si="231"/>
        <v>0.16900000000000001</v>
      </c>
      <c r="X417" s="3" t="str">
        <f t="shared" si="232"/>
        <v>16.9%</v>
      </c>
      <c r="Y417" s="3" t="str">
        <f t="shared" si="233"/>
        <v>10.5%,18.2%,16.9%</v>
      </c>
    </row>
    <row r="418" spans="2:25" x14ac:dyDescent="0.3">
      <c r="B418" s="2">
        <f>数据源!AU450</f>
        <v>9</v>
      </c>
      <c r="C418" s="2" t="str">
        <f>数据源!AV450</f>
        <v>M-48</v>
      </c>
      <c r="D418" s="2" t="str">
        <f>数据源!AW450</f>
        <v>坦克碎片</v>
      </c>
      <c r="E418" s="2">
        <f>数据源!AX450</f>
        <v>96</v>
      </c>
      <c r="F418" s="2">
        <f>数据源!AY450</f>
        <v>1.5</v>
      </c>
      <c r="G418" s="2">
        <f>数据源!AZ450</f>
        <v>3.6999999999999998E-2</v>
      </c>
      <c r="H418" s="2">
        <f>数据源!BA450</f>
        <v>2.5052083333333332E-2</v>
      </c>
      <c r="I418" s="2">
        <f>数据源!BB450</f>
        <v>251</v>
      </c>
      <c r="J418" s="3">
        <f t="shared" si="218"/>
        <v>1</v>
      </c>
      <c r="K418" s="3">
        <f t="shared" si="219"/>
        <v>2</v>
      </c>
      <c r="L418" s="3" t="str">
        <f t="shared" si="220"/>
        <v>碎片</v>
      </c>
      <c r="M418" s="3">
        <f t="shared" ca="1" si="215"/>
        <v>52411</v>
      </c>
      <c r="N418" s="3" t="str">
        <f t="shared" ca="1" si="221"/>
        <v>51221,52221,53221,51311,52311,53311,51321,52321,53321,51411,52411</v>
      </c>
      <c r="O418" s="3" t="str">
        <f t="shared" si="224"/>
        <v>347,347,347,316,316,316,285,285,285,251,251</v>
      </c>
      <c r="P418" s="1" t="str">
        <f t="shared" si="225"/>
        <v>(2,6),(2,6),(2,6),(2,4),(2,4),(2,4),(2,3),(2,3),(2,3),(1,2),(1,2)</v>
      </c>
      <c r="Q418" s="3" t="str">
        <f>IF(D418="坦克碎片",VLOOKUP(C418,道具信息!$N$2:$O$291,2,FALSE)&amp;"碎片",VLOOKUP(C418,道具信息!$N$2:$O$291,2,FALSE))</f>
        <v>T4坦克碎片</v>
      </c>
      <c r="R418" s="3">
        <f t="shared" si="216"/>
        <v>1673</v>
      </c>
      <c r="S418" s="11">
        <f t="shared" si="217"/>
        <v>0.16900000000000001</v>
      </c>
      <c r="T418" s="3" t="str">
        <f>VLOOKUP(Q418,道具信息!$Q$3:$S$20,2,FALSE)</f>
        <v>CHEST_ITEM_TYPE_T4_SHARD</v>
      </c>
      <c r="U418" s="3" t="str">
        <f>IF(COUNTIF(U$408:U417,T418)=0,T418,"")</f>
        <v/>
      </c>
      <c r="V418" s="3" t="str">
        <f t="shared" si="230"/>
        <v>CHEST_ITEM_TYPE_T2_SHARD,CHEST_ITEM_TYPE_T3_SHARD,CHEST_ITEM_TYPE_T4_SHARD</v>
      </c>
      <c r="W418" s="13" t="str">
        <f t="shared" si="231"/>
        <v/>
      </c>
      <c r="X418" s="3" t="str">
        <f t="shared" si="232"/>
        <v/>
      </c>
      <c r="Y418" s="3" t="str">
        <f t="shared" si="233"/>
        <v>10.5%,18.2%,16.9%</v>
      </c>
    </row>
    <row r="419" spans="2:25" x14ac:dyDescent="0.3">
      <c r="B419" s="2">
        <f>数据源!AU451</f>
        <v>9</v>
      </c>
      <c r="C419" s="2" t="str">
        <f>数据源!AV451</f>
        <v>征服者</v>
      </c>
      <c r="D419" s="2" t="str">
        <f>数据源!AW451</f>
        <v>坦克碎片</v>
      </c>
      <c r="E419" s="2">
        <f>数据源!AX451</f>
        <v>96</v>
      </c>
      <c r="F419" s="2">
        <f>数据源!AY451</f>
        <v>1.5</v>
      </c>
      <c r="G419" s="2">
        <f>数据源!AZ451</f>
        <v>3.6999999999999998E-2</v>
      </c>
      <c r="H419" s="2">
        <f>数据源!BA451</f>
        <v>2.5052083333333332E-2</v>
      </c>
      <c r="I419" s="2">
        <f>数据源!BB451</f>
        <v>251</v>
      </c>
      <c r="J419" s="3">
        <f t="shared" si="218"/>
        <v>1</v>
      </c>
      <c r="K419" s="3">
        <f t="shared" si="219"/>
        <v>2</v>
      </c>
      <c r="L419" s="3" t="str">
        <f t="shared" si="220"/>
        <v>碎片</v>
      </c>
      <c r="M419" s="3">
        <f t="shared" ca="1" si="215"/>
        <v>53411</v>
      </c>
      <c r="N419" s="3" t="str">
        <f t="shared" ca="1" si="221"/>
        <v>51221,52221,53221,51311,52311,53311,51321,52321,53321,51411,52411,53411</v>
      </c>
      <c r="O419" s="3" t="str">
        <f t="shared" si="224"/>
        <v>347,347,347,316,316,316,285,285,285,251,251,251</v>
      </c>
      <c r="P419" s="1" t="str">
        <f t="shared" si="225"/>
        <v>(2,6),(2,6),(2,6),(2,4),(2,4),(2,4),(2,3),(2,3),(2,3),(1,2),(1,2),(1,2)</v>
      </c>
      <c r="Q419" s="3" t="str">
        <f>IF(D419="坦克碎片",VLOOKUP(C419,道具信息!$N$2:$O$291,2,FALSE)&amp;"碎片",VLOOKUP(C419,道具信息!$N$2:$O$291,2,FALSE))</f>
        <v>T4坦克碎片</v>
      </c>
      <c r="R419" s="3">
        <f t="shared" si="216"/>
        <v>1673</v>
      </c>
      <c r="S419" s="11">
        <f t="shared" si="217"/>
        <v>0.16900000000000001</v>
      </c>
      <c r="T419" s="3" t="str">
        <f>VLOOKUP(Q419,道具信息!$Q$3:$S$20,2,FALSE)</f>
        <v>CHEST_ITEM_TYPE_T4_SHARD</v>
      </c>
      <c r="U419" s="3" t="str">
        <f>IF(COUNTIF(U$408:U418,T419)=0,T419,"")</f>
        <v/>
      </c>
      <c r="V419" s="3" t="str">
        <f t="shared" ref="V419:V482" si="234">IF(U419&lt;&gt;"",V418&amp;","&amp;U419,V418)</f>
        <v>CHEST_ITEM_TYPE_T2_SHARD,CHEST_ITEM_TYPE_T3_SHARD,CHEST_ITEM_TYPE_T4_SHARD</v>
      </c>
      <c r="W419" s="13" t="str">
        <f t="shared" ref="W419:W482" si="235">IF(U419&lt;&gt;"",ROUND(S419*100%,3),"")</f>
        <v/>
      </c>
      <c r="X419" s="3" t="str">
        <f t="shared" ref="X419:X482" si="236">TEXT(W419,"0.0%")</f>
        <v/>
      </c>
      <c r="Y419" s="3" t="str">
        <f t="shared" ref="Y419:Y482" si="237">IF(X419&lt;&gt;"",Y418&amp;","&amp;X419,Y418)</f>
        <v>10.5%,18.2%,16.9%</v>
      </c>
    </row>
    <row r="420" spans="2:25" x14ac:dyDescent="0.3">
      <c r="B420" s="2">
        <f>数据源!AU452</f>
        <v>9</v>
      </c>
      <c r="C420" s="2" t="str">
        <f>数据源!AV452</f>
        <v>M-41</v>
      </c>
      <c r="D420" s="2" t="str">
        <f>数据源!AW452</f>
        <v>坦克碎片</v>
      </c>
      <c r="E420" s="2">
        <f>数据源!AX452</f>
        <v>144</v>
      </c>
      <c r="F420" s="2">
        <f>数据源!AY452</f>
        <v>1</v>
      </c>
      <c r="G420" s="2">
        <f>数据源!AZ452</f>
        <v>3.6999999999999998E-2</v>
      </c>
      <c r="H420" s="2">
        <f>数据源!BA452</f>
        <v>2.5052083333333332E-2</v>
      </c>
      <c r="I420" s="2">
        <f>数据源!BB452</f>
        <v>251</v>
      </c>
      <c r="J420" s="3">
        <f t="shared" si="218"/>
        <v>1</v>
      </c>
      <c r="K420" s="3">
        <f t="shared" si="219"/>
        <v>1</v>
      </c>
      <c r="L420" s="3" t="str">
        <f t="shared" si="220"/>
        <v>碎片</v>
      </c>
      <c r="M420" s="3">
        <f t="shared" ca="1" si="215"/>
        <v>51421</v>
      </c>
      <c r="N420" s="3" t="str">
        <f t="shared" ca="1" si="221"/>
        <v>51221,52221,53221,51311,52311,53311,51321,52321,53321,51411,52411,53411,51421</v>
      </c>
      <c r="O420" s="3" t="str">
        <f t="shared" si="224"/>
        <v>347,347,347,316,316,316,285,285,285,251,251,251,251</v>
      </c>
      <c r="P420" s="1" t="str">
        <f t="shared" si="225"/>
        <v>(2,6),(2,6),(2,6),(2,4),(2,4),(2,4),(2,3),(2,3),(2,3),(1,2),(1,2),(1,2),(1,1)</v>
      </c>
      <c r="Q420" s="3" t="str">
        <f>IF(D420="坦克碎片",VLOOKUP(C420,道具信息!$N$2:$O$291,2,FALSE)&amp;"碎片",VLOOKUP(C420,道具信息!$N$2:$O$291,2,FALSE))</f>
        <v>T4坦克碎片</v>
      </c>
      <c r="R420" s="3">
        <f t="shared" si="216"/>
        <v>1673</v>
      </c>
      <c r="S420" s="11">
        <f t="shared" si="217"/>
        <v>0.16900000000000001</v>
      </c>
      <c r="T420" s="3" t="str">
        <f>VLOOKUP(Q420,道具信息!$Q$3:$S$20,2,FALSE)</f>
        <v>CHEST_ITEM_TYPE_T4_SHARD</v>
      </c>
      <c r="U420" s="3" t="str">
        <f>IF(COUNTIF(U$408:U419,T420)=0,T420,"")</f>
        <v/>
      </c>
      <c r="V420" s="3" t="str">
        <f t="shared" si="234"/>
        <v>CHEST_ITEM_TYPE_T2_SHARD,CHEST_ITEM_TYPE_T3_SHARD,CHEST_ITEM_TYPE_T4_SHARD</v>
      </c>
      <c r="W420" s="13" t="str">
        <f t="shared" si="235"/>
        <v/>
      </c>
      <c r="X420" s="3" t="str">
        <f t="shared" si="236"/>
        <v/>
      </c>
      <c r="Y420" s="3" t="str">
        <f t="shared" si="237"/>
        <v>10.5%,18.2%,16.9%</v>
      </c>
    </row>
    <row r="421" spans="2:25" x14ac:dyDescent="0.3">
      <c r="B421" s="2">
        <f>数据源!AU453</f>
        <v>9</v>
      </c>
      <c r="C421" s="2" t="str">
        <f>数据源!AV453</f>
        <v>潘兴</v>
      </c>
      <c r="D421" s="2" t="str">
        <f>数据源!AW453</f>
        <v>坦克碎片</v>
      </c>
      <c r="E421" s="2">
        <f>数据源!AX453</f>
        <v>144</v>
      </c>
      <c r="F421" s="2">
        <f>数据源!AY453</f>
        <v>1</v>
      </c>
      <c r="G421" s="2">
        <f>数据源!AZ453</f>
        <v>3.6999999999999998E-2</v>
      </c>
      <c r="H421" s="2">
        <f>数据源!BA453</f>
        <v>2.5052083333333332E-2</v>
      </c>
      <c r="I421" s="2">
        <f>数据源!BB453</f>
        <v>251</v>
      </c>
      <c r="J421" s="3">
        <f t="shared" si="218"/>
        <v>1</v>
      </c>
      <c r="K421" s="3">
        <f t="shared" si="219"/>
        <v>1</v>
      </c>
      <c r="L421" s="3" t="str">
        <f t="shared" si="220"/>
        <v>碎片</v>
      </c>
      <c r="M421" s="3">
        <f t="shared" ca="1" si="215"/>
        <v>52421</v>
      </c>
      <c r="N421" s="3" t="str">
        <f t="shared" ca="1" si="221"/>
        <v>51221,52221,53221,51311,52311,53311,51321,52321,53321,51411,52411,53411,51421,52421</v>
      </c>
      <c r="O421" s="3" t="str">
        <f t="shared" si="224"/>
        <v>347,347,347,316,316,316,285,285,285,251,251,251,251,251</v>
      </c>
      <c r="P421" s="1" t="str">
        <f t="shared" si="225"/>
        <v>(2,6),(2,6),(2,6),(2,4),(2,4),(2,4),(2,3),(2,3),(2,3),(1,2),(1,2),(1,2),(1,1),(1,1)</v>
      </c>
      <c r="Q421" s="3" t="str">
        <f>IF(D421="坦克碎片",VLOOKUP(C421,道具信息!$N$2:$O$291,2,FALSE)&amp;"碎片",VLOOKUP(C421,道具信息!$N$2:$O$291,2,FALSE))</f>
        <v>T4坦克碎片</v>
      </c>
      <c r="R421" s="3">
        <f t="shared" si="216"/>
        <v>1673</v>
      </c>
      <c r="S421" s="11">
        <f t="shared" si="217"/>
        <v>0.16900000000000001</v>
      </c>
      <c r="T421" s="3" t="str">
        <f>VLOOKUP(Q421,道具信息!$Q$3:$S$20,2,FALSE)</f>
        <v>CHEST_ITEM_TYPE_T4_SHARD</v>
      </c>
      <c r="U421" s="3" t="str">
        <f>IF(COUNTIF(U$408:U420,T421)=0,T421,"")</f>
        <v/>
      </c>
      <c r="V421" s="3" t="str">
        <f t="shared" si="234"/>
        <v>CHEST_ITEM_TYPE_T2_SHARD,CHEST_ITEM_TYPE_T3_SHARD,CHEST_ITEM_TYPE_T4_SHARD</v>
      </c>
      <c r="W421" s="13" t="str">
        <f t="shared" si="235"/>
        <v/>
      </c>
      <c r="X421" s="3" t="str">
        <f t="shared" si="236"/>
        <v/>
      </c>
      <c r="Y421" s="3" t="str">
        <f t="shared" si="237"/>
        <v>10.5%,18.2%,16.9%</v>
      </c>
    </row>
    <row r="422" spans="2:25" x14ac:dyDescent="0.3">
      <c r="B422" s="2">
        <f>数据源!AU454</f>
        <v>9</v>
      </c>
      <c r="C422" s="2" t="str">
        <f>数据源!AV454</f>
        <v>BMP-3</v>
      </c>
      <c r="D422" s="2" t="str">
        <f>数据源!AW454</f>
        <v>坦克碎片</v>
      </c>
      <c r="E422" s="2">
        <f>数据源!AX454</f>
        <v>172.79999999999998</v>
      </c>
      <c r="F422" s="2">
        <f>数据源!AY454</f>
        <v>1</v>
      </c>
      <c r="G422" s="2">
        <f>数据源!AZ454</f>
        <v>3.6999999999999998E-2</v>
      </c>
      <c r="H422" s="2">
        <f>数据源!BA454</f>
        <v>2.0876736111111113E-2</v>
      </c>
      <c r="I422" s="2">
        <f>数据源!BB454</f>
        <v>209</v>
      </c>
      <c r="J422" s="3">
        <f t="shared" si="218"/>
        <v>1</v>
      </c>
      <c r="K422" s="3">
        <f t="shared" si="219"/>
        <v>1</v>
      </c>
      <c r="L422" s="3" t="str">
        <f t="shared" si="220"/>
        <v>碎片</v>
      </c>
      <c r="M422" s="3">
        <f t="shared" ca="1" si="215"/>
        <v>51431</v>
      </c>
      <c r="N422" s="3" t="str">
        <f t="shared" ca="1" si="221"/>
        <v>51221,52221,53221,51311,52311,53311,51321,52321,53321,51411,52411,53411,51421,52421,51431</v>
      </c>
      <c r="O422" s="3" t="str">
        <f t="shared" si="224"/>
        <v>347,347,347,316,316,316,285,285,285,251,251,251,251,251,209</v>
      </c>
      <c r="P422" s="1" t="str">
        <f t="shared" si="225"/>
        <v>(2,6),(2,6),(2,6),(2,4),(2,4),(2,4),(2,3),(2,3),(2,3),(1,2),(1,2),(1,2),(1,1),(1,1),(1,1)</v>
      </c>
      <c r="Q422" s="3" t="str">
        <f>IF(D422="坦克碎片",VLOOKUP(C422,道具信息!$N$2:$O$291,2,FALSE)&amp;"碎片",VLOOKUP(C422,道具信息!$N$2:$O$291,2,FALSE))</f>
        <v>T4坦克碎片</v>
      </c>
      <c r="R422" s="3">
        <f t="shared" si="216"/>
        <v>1673</v>
      </c>
      <c r="S422" s="11">
        <f t="shared" si="217"/>
        <v>0.16900000000000001</v>
      </c>
      <c r="T422" s="3" t="str">
        <f>VLOOKUP(Q422,道具信息!$Q$3:$S$20,2,FALSE)</f>
        <v>CHEST_ITEM_TYPE_T4_SHARD</v>
      </c>
      <c r="U422" s="3" t="str">
        <f>IF(COUNTIF(U$408:U421,T422)=0,T422,"")</f>
        <v/>
      </c>
      <c r="V422" s="3" t="str">
        <f t="shared" si="234"/>
        <v>CHEST_ITEM_TYPE_T2_SHARD,CHEST_ITEM_TYPE_T3_SHARD,CHEST_ITEM_TYPE_T4_SHARD</v>
      </c>
      <c r="W422" s="13" t="str">
        <f t="shared" si="235"/>
        <v/>
      </c>
      <c r="X422" s="3" t="str">
        <f t="shared" si="236"/>
        <v/>
      </c>
      <c r="Y422" s="3" t="str">
        <f t="shared" si="237"/>
        <v>10.5%,18.2%,16.9%</v>
      </c>
    </row>
    <row r="423" spans="2:25" x14ac:dyDescent="0.3">
      <c r="B423" s="2">
        <f>数据源!AU455</f>
        <v>9</v>
      </c>
      <c r="C423" s="2" t="str">
        <f>数据源!AV455</f>
        <v>百夫长</v>
      </c>
      <c r="D423" s="2" t="str">
        <f>数据源!AW455</f>
        <v>坦克碎片</v>
      </c>
      <c r="E423" s="2">
        <f>数据源!AX455</f>
        <v>172.79999999999998</v>
      </c>
      <c r="F423" s="2">
        <f>数据源!AY455</f>
        <v>1</v>
      </c>
      <c r="G423" s="2">
        <f>数据源!AZ455</f>
        <v>3.6999999999999998E-2</v>
      </c>
      <c r="H423" s="2">
        <f>数据源!BA455</f>
        <v>2.0876736111111113E-2</v>
      </c>
      <c r="I423" s="2">
        <f>数据源!BB455</f>
        <v>209</v>
      </c>
      <c r="J423" s="3">
        <f t="shared" si="218"/>
        <v>1</v>
      </c>
      <c r="K423" s="3">
        <f t="shared" si="219"/>
        <v>1</v>
      </c>
      <c r="L423" s="3" t="str">
        <f t="shared" si="220"/>
        <v>碎片</v>
      </c>
      <c r="M423" s="3">
        <f t="shared" ca="1" si="215"/>
        <v>52431</v>
      </c>
      <c r="N423" s="3" t="str">
        <f t="shared" ca="1" si="221"/>
        <v>51221,52221,53221,51311,52311,53311,51321,52321,53321,51411,52411,53411,51421,52421,51431,52431</v>
      </c>
      <c r="O423" s="3" t="str">
        <f t="shared" si="224"/>
        <v>347,347,347,316,316,316,285,285,285,251,251,251,251,251,209,209</v>
      </c>
      <c r="P423" s="1" t="str">
        <f t="shared" si="225"/>
        <v>(2,6),(2,6),(2,6),(2,4),(2,4),(2,4),(2,3),(2,3),(2,3),(1,2),(1,2),(1,2),(1,1),(1,1),(1,1),(1,1)</v>
      </c>
      <c r="Q423" s="3" t="str">
        <f>IF(D423="坦克碎片",VLOOKUP(C423,道具信息!$N$2:$O$291,2,FALSE)&amp;"碎片",VLOOKUP(C423,道具信息!$N$2:$O$291,2,FALSE))</f>
        <v>T4坦克碎片</v>
      </c>
      <c r="R423" s="3">
        <f t="shared" si="216"/>
        <v>1673</v>
      </c>
      <c r="S423" s="11">
        <f t="shared" si="217"/>
        <v>0.16900000000000001</v>
      </c>
      <c r="T423" s="3" t="str">
        <f>VLOOKUP(Q423,道具信息!$Q$3:$S$20,2,FALSE)</f>
        <v>CHEST_ITEM_TYPE_T4_SHARD</v>
      </c>
      <c r="U423" s="3" t="str">
        <f>IF(COUNTIF(U$408:U422,T423)=0,T423,"")</f>
        <v/>
      </c>
      <c r="V423" s="3" t="str">
        <f t="shared" si="234"/>
        <v>CHEST_ITEM_TYPE_T2_SHARD,CHEST_ITEM_TYPE_T3_SHARD,CHEST_ITEM_TYPE_T4_SHARD</v>
      </c>
      <c r="W423" s="13" t="str">
        <f t="shared" si="235"/>
        <v/>
      </c>
      <c r="X423" s="3" t="str">
        <f t="shared" si="236"/>
        <v/>
      </c>
      <c r="Y423" s="3" t="str">
        <f t="shared" si="237"/>
        <v>10.5%,18.2%,16.9%</v>
      </c>
    </row>
    <row r="424" spans="2:25" x14ac:dyDescent="0.3">
      <c r="B424" s="2">
        <f>数据源!AU456</f>
        <v>9</v>
      </c>
      <c r="C424" s="2" t="str">
        <f>数据源!AV456</f>
        <v>T1LP1</v>
      </c>
      <c r="D424" s="2" t="str">
        <f>数据源!AW456</f>
        <v>部件</v>
      </c>
      <c r="E424" s="2">
        <f>数据源!AX456</f>
        <v>13</v>
      </c>
      <c r="F424" s="2">
        <f>数据源!AY456</f>
        <v>2</v>
      </c>
      <c r="G424" s="2">
        <f>数据源!AZ456</f>
        <v>6.0000000000000001E-3</v>
      </c>
      <c r="H424" s="2">
        <f>数据源!BA456</f>
        <v>2.2499999999999999E-2</v>
      </c>
      <c r="I424" s="2">
        <f>数据源!BB456</f>
        <v>225</v>
      </c>
      <c r="J424" s="3">
        <f t="shared" si="218"/>
        <v>1</v>
      </c>
      <c r="K424" s="3">
        <f t="shared" si="219"/>
        <v>3</v>
      </c>
      <c r="L424" s="3" t="str">
        <f t="shared" si="220"/>
        <v>部件</v>
      </c>
      <c r="M424" s="3">
        <f t="shared" ca="1" si="215"/>
        <v>91001</v>
      </c>
      <c r="N424" s="3" t="str">
        <f t="shared" ca="1" si="221"/>
        <v>51221,52221,53221,51311,52311,53311,51321,52321,53321,51411,52411,53411,51421,52421,51431,52431,91001</v>
      </c>
      <c r="O424" s="3" t="str">
        <f t="shared" si="224"/>
        <v>347,347,347,316,316,316,285,285,285,251,251,251,251,251,209,209,225</v>
      </c>
      <c r="P424" s="1" t="str">
        <f t="shared" si="225"/>
        <v>(2,6),(2,6),(2,6),(2,4),(2,4),(2,4),(2,3),(2,3),(2,3),(1,2),(1,2),(1,2),(1,1),(1,1),(1,1),(1,1),(1,3)</v>
      </c>
      <c r="Q424" s="3" t="str">
        <f>IF(D424="坦克碎片",VLOOKUP(C424,道具信息!$N$2:$O$291,2,FALSE)&amp;"碎片",VLOOKUP(C424,道具信息!$N$2:$O$291,2,FALSE))</f>
        <v>T1部件</v>
      </c>
      <c r="R424" s="3">
        <f t="shared" si="216"/>
        <v>4050</v>
      </c>
      <c r="S424" s="11">
        <f t="shared" si="217"/>
        <v>0.40899999999999997</v>
      </c>
      <c r="T424" s="3" t="str">
        <f>VLOOKUP(Q424,道具信息!$Q$3:$S$20,2,FALSE)</f>
        <v>CHEST_ITEM_TYPE_T1_PART</v>
      </c>
      <c r="U424" s="3" t="str">
        <f>IF(COUNTIF(U$408:U423,T424)=0,T424,"")</f>
        <v>CHEST_ITEM_TYPE_T1_PART</v>
      </c>
      <c r="V424" s="3" t="str">
        <f t="shared" si="234"/>
        <v>CHEST_ITEM_TYPE_T2_SHARD,CHEST_ITEM_TYPE_T3_SHARD,CHEST_ITEM_TYPE_T4_SHARD,CHEST_ITEM_TYPE_T1_PART</v>
      </c>
      <c r="W424" s="13">
        <f t="shared" si="235"/>
        <v>0.40899999999999997</v>
      </c>
      <c r="X424" s="3" t="str">
        <f t="shared" si="236"/>
        <v>40.9%</v>
      </c>
      <c r="Y424" s="3" t="str">
        <f t="shared" si="237"/>
        <v>10.5%,18.2%,16.9%,40.9%</v>
      </c>
    </row>
    <row r="425" spans="2:25" x14ac:dyDescent="0.3">
      <c r="B425" s="2">
        <f>数据源!AU457</f>
        <v>9</v>
      </c>
      <c r="C425" s="2" t="str">
        <f>数据源!AV457</f>
        <v>T1LP3</v>
      </c>
      <c r="D425" s="2" t="str">
        <f>数据源!AW457</f>
        <v>部件</v>
      </c>
      <c r="E425" s="2">
        <f>数据源!AX457</f>
        <v>13</v>
      </c>
      <c r="F425" s="2">
        <f>数据源!AY457</f>
        <v>2</v>
      </c>
      <c r="G425" s="2">
        <f>数据源!AZ457</f>
        <v>6.0000000000000001E-3</v>
      </c>
      <c r="H425" s="2">
        <f>数据源!BA457</f>
        <v>2.2499999999999999E-2</v>
      </c>
      <c r="I425" s="2">
        <f>数据源!BB457</f>
        <v>225</v>
      </c>
      <c r="J425" s="3">
        <f t="shared" si="218"/>
        <v>1</v>
      </c>
      <c r="K425" s="3">
        <f t="shared" si="219"/>
        <v>3</v>
      </c>
      <c r="L425" s="3" t="str">
        <f t="shared" si="220"/>
        <v>部件</v>
      </c>
      <c r="M425" s="3">
        <f t="shared" ca="1" si="215"/>
        <v>91003</v>
      </c>
      <c r="N425" s="3" t="str">
        <f t="shared" ca="1" si="221"/>
        <v>51221,52221,53221,51311,52311,53311,51321,52321,53321,51411,52411,53411,51421,52421,51431,52431,91001,91003</v>
      </c>
      <c r="O425" s="3" t="str">
        <f t="shared" si="224"/>
        <v>347,347,347,316,316,316,285,285,285,251,251,251,251,251,209,209,225,225</v>
      </c>
      <c r="P425" s="1" t="str">
        <f t="shared" si="225"/>
        <v>(2,6),(2,6),(2,6),(2,4),(2,4),(2,4),(2,3),(2,3),(2,3),(1,2),(1,2),(1,2),(1,1),(1,1),(1,1),(1,1),(1,3),(1,3)</v>
      </c>
      <c r="Q425" s="3" t="str">
        <f>IF(D425="坦克碎片",VLOOKUP(C425,道具信息!$N$2:$O$291,2,FALSE)&amp;"碎片",VLOOKUP(C425,道具信息!$N$2:$O$291,2,FALSE))</f>
        <v>T1部件</v>
      </c>
      <c r="R425" s="3">
        <f t="shared" si="216"/>
        <v>4050</v>
      </c>
      <c r="S425" s="11">
        <f t="shared" si="217"/>
        <v>0.40899999999999997</v>
      </c>
      <c r="T425" s="3" t="str">
        <f>VLOOKUP(Q425,道具信息!$Q$3:$S$20,2,FALSE)</f>
        <v>CHEST_ITEM_TYPE_T1_PART</v>
      </c>
      <c r="U425" s="3" t="str">
        <f>IF(COUNTIF(U$408:U424,T425)=0,T425,"")</f>
        <v/>
      </c>
      <c r="V425" s="3" t="str">
        <f t="shared" si="234"/>
        <v>CHEST_ITEM_TYPE_T2_SHARD,CHEST_ITEM_TYPE_T3_SHARD,CHEST_ITEM_TYPE_T4_SHARD,CHEST_ITEM_TYPE_T1_PART</v>
      </c>
      <c r="W425" s="13" t="str">
        <f t="shared" si="235"/>
        <v/>
      </c>
      <c r="X425" s="3" t="str">
        <f t="shared" si="236"/>
        <v/>
      </c>
      <c r="Y425" s="3" t="str">
        <f t="shared" si="237"/>
        <v>10.5%,18.2%,16.9%,40.9%</v>
      </c>
    </row>
    <row r="426" spans="2:25" x14ac:dyDescent="0.3">
      <c r="B426" s="2">
        <f>数据源!AU458</f>
        <v>9</v>
      </c>
      <c r="C426" s="2" t="str">
        <f>数据源!AV458</f>
        <v>T1LP5</v>
      </c>
      <c r="D426" s="2" t="str">
        <f>数据源!AW458</f>
        <v>部件</v>
      </c>
      <c r="E426" s="2">
        <f>数据源!AX458</f>
        <v>13</v>
      </c>
      <c r="F426" s="2">
        <f>数据源!AY458</f>
        <v>2</v>
      </c>
      <c r="G426" s="2">
        <f>数据源!AZ458</f>
        <v>6.0000000000000001E-3</v>
      </c>
      <c r="H426" s="2">
        <f>数据源!BA458</f>
        <v>2.2499999999999999E-2</v>
      </c>
      <c r="I426" s="2">
        <f>数据源!BB458</f>
        <v>225</v>
      </c>
      <c r="J426" s="3">
        <f t="shared" si="218"/>
        <v>1</v>
      </c>
      <c r="K426" s="3">
        <f t="shared" si="219"/>
        <v>3</v>
      </c>
      <c r="L426" s="3" t="str">
        <f t="shared" si="220"/>
        <v>部件</v>
      </c>
      <c r="M426" s="3">
        <f t="shared" ca="1" si="215"/>
        <v>91005</v>
      </c>
      <c r="N426" s="3" t="str">
        <f t="shared" ca="1" si="221"/>
        <v>51221,52221,53221,51311,52311,53311,51321,52321,53321,51411,52411,53411,51421,52421,51431,52431,91001,91003,91005</v>
      </c>
      <c r="O426" s="3" t="str">
        <f t="shared" si="224"/>
        <v>347,347,347,316,316,316,285,285,285,251,251,251,251,251,209,209,225,225,225</v>
      </c>
      <c r="P426" s="1" t="str">
        <f t="shared" si="225"/>
        <v>(2,6),(2,6),(2,6),(2,4),(2,4),(2,4),(2,3),(2,3),(2,3),(1,2),(1,2),(1,2),(1,1),(1,1),(1,1),(1,1),(1,3),(1,3),(1,3)</v>
      </c>
      <c r="Q426" s="3" t="str">
        <f>IF(D426="坦克碎片",VLOOKUP(C426,道具信息!$N$2:$O$291,2,FALSE)&amp;"碎片",VLOOKUP(C426,道具信息!$N$2:$O$291,2,FALSE))</f>
        <v>T1部件</v>
      </c>
      <c r="R426" s="3">
        <f t="shared" si="216"/>
        <v>4050</v>
      </c>
      <c r="S426" s="11">
        <f t="shared" si="217"/>
        <v>0.40899999999999997</v>
      </c>
      <c r="T426" s="3" t="str">
        <f>VLOOKUP(Q426,道具信息!$Q$3:$S$20,2,FALSE)</f>
        <v>CHEST_ITEM_TYPE_T1_PART</v>
      </c>
      <c r="U426" s="3" t="str">
        <f>IF(COUNTIF(U$408:U425,T426)=0,T426,"")</f>
        <v/>
      </c>
      <c r="V426" s="3" t="str">
        <f t="shared" si="234"/>
        <v>CHEST_ITEM_TYPE_T2_SHARD,CHEST_ITEM_TYPE_T3_SHARD,CHEST_ITEM_TYPE_T4_SHARD,CHEST_ITEM_TYPE_T1_PART</v>
      </c>
      <c r="W426" s="13" t="str">
        <f t="shared" si="235"/>
        <v/>
      </c>
      <c r="X426" s="3" t="str">
        <f t="shared" si="236"/>
        <v/>
      </c>
      <c r="Y426" s="3" t="str">
        <f t="shared" si="237"/>
        <v>10.5%,18.2%,16.9%,40.9%</v>
      </c>
    </row>
    <row r="427" spans="2:25" x14ac:dyDescent="0.3">
      <c r="B427" s="2">
        <f>数据源!AU459</f>
        <v>9</v>
      </c>
      <c r="C427" s="2" t="str">
        <f>数据源!AV459</f>
        <v>T1MP1</v>
      </c>
      <c r="D427" s="2" t="str">
        <f>数据源!AW459</f>
        <v>部件</v>
      </c>
      <c r="E427" s="2">
        <f>数据源!AX459</f>
        <v>13</v>
      </c>
      <c r="F427" s="2">
        <f>数据源!AY459</f>
        <v>2</v>
      </c>
      <c r="G427" s="2">
        <f>数据源!AZ459</f>
        <v>6.0000000000000001E-3</v>
      </c>
      <c r="H427" s="2">
        <f>数据源!BA459</f>
        <v>2.2499999999999999E-2</v>
      </c>
      <c r="I427" s="2">
        <f>数据源!BB459</f>
        <v>225</v>
      </c>
      <c r="J427" s="3">
        <f t="shared" si="218"/>
        <v>1</v>
      </c>
      <c r="K427" s="3">
        <f t="shared" si="219"/>
        <v>3</v>
      </c>
      <c r="L427" s="3" t="str">
        <f t="shared" si="220"/>
        <v>部件</v>
      </c>
      <c r="M427" s="3">
        <f t="shared" ca="1" si="215"/>
        <v>91101</v>
      </c>
      <c r="N427" s="3" t="str">
        <f t="shared" ca="1" si="221"/>
        <v>51221,52221,53221,51311,52311,53311,51321,52321,53321,51411,52411,53411,51421,52421,51431,52431,91001,91003,91005,91101</v>
      </c>
      <c r="O427" s="3" t="str">
        <f t="shared" si="224"/>
        <v>347,347,347,316,316,316,285,285,285,251,251,251,251,251,209,209,225,225,225,225</v>
      </c>
      <c r="P427" s="1" t="str">
        <f t="shared" si="225"/>
        <v>(2,6),(2,6),(2,6),(2,4),(2,4),(2,4),(2,3),(2,3),(2,3),(1,2),(1,2),(1,2),(1,1),(1,1),(1,1),(1,1),(1,3),(1,3),(1,3),(1,3)</v>
      </c>
      <c r="Q427" s="3" t="str">
        <f>IF(D427="坦克碎片",VLOOKUP(C427,道具信息!$N$2:$O$291,2,FALSE)&amp;"碎片",VLOOKUP(C427,道具信息!$N$2:$O$291,2,FALSE))</f>
        <v>T1部件</v>
      </c>
      <c r="R427" s="3">
        <f t="shared" si="216"/>
        <v>4050</v>
      </c>
      <c r="S427" s="11">
        <f t="shared" si="217"/>
        <v>0.40899999999999997</v>
      </c>
      <c r="T427" s="3" t="str">
        <f>VLOOKUP(Q427,道具信息!$Q$3:$S$20,2,FALSE)</f>
        <v>CHEST_ITEM_TYPE_T1_PART</v>
      </c>
      <c r="U427" s="3" t="str">
        <f>IF(COUNTIF(U$408:U426,T427)=0,T427,"")</f>
        <v/>
      </c>
      <c r="V427" s="3" t="str">
        <f t="shared" si="234"/>
        <v>CHEST_ITEM_TYPE_T2_SHARD,CHEST_ITEM_TYPE_T3_SHARD,CHEST_ITEM_TYPE_T4_SHARD,CHEST_ITEM_TYPE_T1_PART</v>
      </c>
      <c r="W427" s="13" t="str">
        <f t="shared" si="235"/>
        <v/>
      </c>
      <c r="X427" s="3" t="str">
        <f t="shared" si="236"/>
        <v/>
      </c>
      <c r="Y427" s="3" t="str">
        <f t="shared" si="237"/>
        <v>10.5%,18.2%,16.9%,40.9%</v>
      </c>
    </row>
    <row r="428" spans="2:25" x14ac:dyDescent="0.3">
      <c r="B428" s="2">
        <f>数据源!AU460</f>
        <v>9</v>
      </c>
      <c r="C428" s="2" t="str">
        <f>数据源!AV460</f>
        <v>T1MP3</v>
      </c>
      <c r="D428" s="2" t="str">
        <f>数据源!AW460</f>
        <v>部件</v>
      </c>
      <c r="E428" s="2">
        <f>数据源!AX460</f>
        <v>13</v>
      </c>
      <c r="F428" s="2">
        <f>数据源!AY460</f>
        <v>2</v>
      </c>
      <c r="G428" s="2">
        <f>数据源!AZ460</f>
        <v>6.0000000000000001E-3</v>
      </c>
      <c r="H428" s="2">
        <f>数据源!BA460</f>
        <v>2.2499999999999999E-2</v>
      </c>
      <c r="I428" s="2">
        <f>数据源!BB460</f>
        <v>225</v>
      </c>
      <c r="J428" s="3">
        <f t="shared" si="218"/>
        <v>1</v>
      </c>
      <c r="K428" s="3">
        <f t="shared" si="219"/>
        <v>3</v>
      </c>
      <c r="L428" s="3" t="str">
        <f t="shared" si="220"/>
        <v>部件</v>
      </c>
      <c r="M428" s="3">
        <f t="shared" ca="1" si="215"/>
        <v>91103</v>
      </c>
      <c r="N428" s="3" t="str">
        <f t="shared" ca="1" si="221"/>
        <v>51221,52221,53221,51311,52311,53311,51321,52321,53321,51411,52411,53411,51421,52421,51431,52431,91001,91003,91005,91101,91103</v>
      </c>
      <c r="O428" s="3" t="str">
        <f t="shared" si="224"/>
        <v>347,347,347,316,316,316,285,285,285,251,251,251,251,251,209,209,225,225,225,225,225</v>
      </c>
      <c r="P428" s="1" t="str">
        <f t="shared" si="225"/>
        <v>(2,6),(2,6),(2,6),(2,4),(2,4),(2,4),(2,3),(2,3),(2,3),(1,2),(1,2),(1,2),(1,1),(1,1),(1,1),(1,1),(1,3),(1,3),(1,3),(1,3),(1,3)</v>
      </c>
      <c r="Q428" s="3" t="str">
        <f>IF(D428="坦克碎片",VLOOKUP(C428,道具信息!$N$2:$O$291,2,FALSE)&amp;"碎片",VLOOKUP(C428,道具信息!$N$2:$O$291,2,FALSE))</f>
        <v>T1部件</v>
      </c>
      <c r="R428" s="3">
        <f t="shared" si="216"/>
        <v>4050</v>
      </c>
      <c r="S428" s="11">
        <f t="shared" si="217"/>
        <v>0.40899999999999997</v>
      </c>
      <c r="T428" s="3" t="str">
        <f>VLOOKUP(Q428,道具信息!$Q$3:$S$20,2,FALSE)</f>
        <v>CHEST_ITEM_TYPE_T1_PART</v>
      </c>
      <c r="U428" s="3" t="str">
        <f>IF(COUNTIF(U$408:U427,T428)=0,T428,"")</f>
        <v/>
      </c>
      <c r="V428" s="3" t="str">
        <f t="shared" si="234"/>
        <v>CHEST_ITEM_TYPE_T2_SHARD,CHEST_ITEM_TYPE_T3_SHARD,CHEST_ITEM_TYPE_T4_SHARD,CHEST_ITEM_TYPE_T1_PART</v>
      </c>
      <c r="W428" s="13" t="str">
        <f t="shared" si="235"/>
        <v/>
      </c>
      <c r="X428" s="3" t="str">
        <f t="shared" si="236"/>
        <v/>
      </c>
      <c r="Y428" s="3" t="str">
        <f t="shared" si="237"/>
        <v>10.5%,18.2%,16.9%,40.9%</v>
      </c>
    </row>
    <row r="429" spans="2:25" x14ac:dyDescent="0.3">
      <c r="B429" s="2">
        <f>数据源!AU461</f>
        <v>9</v>
      </c>
      <c r="C429" s="2" t="str">
        <f>数据源!AV461</f>
        <v>T1MP5</v>
      </c>
      <c r="D429" s="2" t="str">
        <f>数据源!AW461</f>
        <v>部件</v>
      </c>
      <c r="E429" s="2">
        <f>数据源!AX461</f>
        <v>13</v>
      </c>
      <c r="F429" s="2">
        <f>数据源!AY461</f>
        <v>2</v>
      </c>
      <c r="G429" s="2">
        <f>数据源!AZ461</f>
        <v>6.0000000000000001E-3</v>
      </c>
      <c r="H429" s="2">
        <f>数据源!BA461</f>
        <v>2.2499999999999999E-2</v>
      </c>
      <c r="I429" s="2">
        <f>数据源!BB461</f>
        <v>225</v>
      </c>
      <c r="J429" s="3">
        <f t="shared" si="218"/>
        <v>1</v>
      </c>
      <c r="K429" s="3">
        <f t="shared" si="219"/>
        <v>3</v>
      </c>
      <c r="L429" s="3" t="str">
        <f t="shared" si="220"/>
        <v>部件</v>
      </c>
      <c r="M429" s="3">
        <f t="shared" ca="1" si="215"/>
        <v>91105</v>
      </c>
      <c r="N429" s="3" t="str">
        <f t="shared" ca="1" si="221"/>
        <v>51221,52221,53221,51311,52311,53311,51321,52321,53321,51411,52411,53411,51421,52421,51431,52431,91001,91003,91005,91101,91103,91105</v>
      </c>
      <c r="O429" s="3" t="str">
        <f t="shared" si="224"/>
        <v>347,347,347,316,316,316,285,285,285,251,251,251,251,251,209,209,225,225,225,225,225,225</v>
      </c>
      <c r="P429" s="1" t="str">
        <f t="shared" si="225"/>
        <v>(2,6),(2,6),(2,6),(2,4),(2,4),(2,4),(2,3),(2,3),(2,3),(1,2),(1,2),(1,2),(1,1),(1,1),(1,1),(1,1),(1,3),(1,3),(1,3),(1,3),(1,3),(1,3)</v>
      </c>
      <c r="Q429" s="3" t="str">
        <f>IF(D429="坦克碎片",VLOOKUP(C429,道具信息!$N$2:$O$291,2,FALSE)&amp;"碎片",VLOOKUP(C429,道具信息!$N$2:$O$291,2,FALSE))</f>
        <v>T1部件</v>
      </c>
      <c r="R429" s="3">
        <f t="shared" si="216"/>
        <v>4050</v>
      </c>
      <c r="S429" s="11">
        <f t="shared" si="217"/>
        <v>0.40899999999999997</v>
      </c>
      <c r="T429" s="3" t="str">
        <f>VLOOKUP(Q429,道具信息!$Q$3:$S$20,2,FALSE)</f>
        <v>CHEST_ITEM_TYPE_T1_PART</v>
      </c>
      <c r="U429" s="3" t="str">
        <f>IF(COUNTIF(U$408:U428,T429)=0,T429,"")</f>
        <v/>
      </c>
      <c r="V429" s="3" t="str">
        <f t="shared" si="234"/>
        <v>CHEST_ITEM_TYPE_T2_SHARD,CHEST_ITEM_TYPE_T3_SHARD,CHEST_ITEM_TYPE_T4_SHARD,CHEST_ITEM_TYPE_T1_PART</v>
      </c>
      <c r="W429" s="13" t="str">
        <f t="shared" si="235"/>
        <v/>
      </c>
      <c r="X429" s="3" t="str">
        <f t="shared" si="236"/>
        <v/>
      </c>
      <c r="Y429" s="3" t="str">
        <f t="shared" si="237"/>
        <v>10.5%,18.2%,16.9%,40.9%</v>
      </c>
    </row>
    <row r="430" spans="2:25" x14ac:dyDescent="0.3">
      <c r="B430" s="2">
        <f>数据源!AU462</f>
        <v>9</v>
      </c>
      <c r="C430" s="2" t="str">
        <f>数据源!AV462</f>
        <v>T1HP1</v>
      </c>
      <c r="D430" s="2" t="str">
        <f>数据源!AW462</f>
        <v>部件</v>
      </c>
      <c r="E430" s="2">
        <f>数据源!AX462</f>
        <v>13</v>
      </c>
      <c r="F430" s="2">
        <f>数据源!AY462</f>
        <v>2</v>
      </c>
      <c r="G430" s="2">
        <f>数据源!AZ462</f>
        <v>6.0000000000000001E-3</v>
      </c>
      <c r="H430" s="2">
        <f>数据源!BA462</f>
        <v>2.2499999999999999E-2</v>
      </c>
      <c r="I430" s="2">
        <f>数据源!BB462</f>
        <v>225</v>
      </c>
      <c r="J430" s="3">
        <f t="shared" si="218"/>
        <v>1</v>
      </c>
      <c r="K430" s="3">
        <f t="shared" si="219"/>
        <v>3</v>
      </c>
      <c r="L430" s="3" t="str">
        <f t="shared" si="220"/>
        <v>部件</v>
      </c>
      <c r="M430" s="3">
        <f t="shared" ca="1" si="215"/>
        <v>91201</v>
      </c>
      <c r="N430" s="3" t="str">
        <f t="shared" ca="1" si="221"/>
        <v>51221,52221,53221,51311,52311,53311,51321,52321,53321,51411,52411,53411,51421,52421,51431,52431,91001,91003,91005,91101,91103,91105,91201</v>
      </c>
      <c r="O430" s="3" t="str">
        <f t="shared" si="224"/>
        <v>347,347,347,316,316,316,285,285,285,251,251,251,251,251,209,209,225,225,225,225,225,225,225</v>
      </c>
      <c r="P430" s="1" t="str">
        <f t="shared" si="225"/>
        <v>(2,6),(2,6),(2,6),(2,4),(2,4),(2,4),(2,3),(2,3),(2,3),(1,2),(1,2),(1,2),(1,1),(1,1),(1,1),(1,1),(1,3),(1,3),(1,3),(1,3),(1,3),(1,3),(1,3)</v>
      </c>
      <c r="Q430" s="3" t="str">
        <f>IF(D430="坦克碎片",VLOOKUP(C430,道具信息!$N$2:$O$291,2,FALSE)&amp;"碎片",VLOOKUP(C430,道具信息!$N$2:$O$291,2,FALSE))</f>
        <v>T1部件</v>
      </c>
      <c r="R430" s="3">
        <f t="shared" si="216"/>
        <v>4050</v>
      </c>
      <c r="S430" s="11">
        <f t="shared" si="217"/>
        <v>0.40899999999999997</v>
      </c>
      <c r="T430" s="3" t="str">
        <f>VLOOKUP(Q430,道具信息!$Q$3:$S$20,2,FALSE)</f>
        <v>CHEST_ITEM_TYPE_T1_PART</v>
      </c>
      <c r="U430" s="3" t="str">
        <f>IF(COUNTIF(U$408:U429,T430)=0,T430,"")</f>
        <v/>
      </c>
      <c r="V430" s="3" t="str">
        <f t="shared" si="234"/>
        <v>CHEST_ITEM_TYPE_T2_SHARD,CHEST_ITEM_TYPE_T3_SHARD,CHEST_ITEM_TYPE_T4_SHARD,CHEST_ITEM_TYPE_T1_PART</v>
      </c>
      <c r="W430" s="13" t="str">
        <f t="shared" si="235"/>
        <v/>
      </c>
      <c r="X430" s="3" t="str">
        <f t="shared" si="236"/>
        <v/>
      </c>
      <c r="Y430" s="3" t="str">
        <f t="shared" si="237"/>
        <v>10.5%,18.2%,16.9%,40.9%</v>
      </c>
    </row>
    <row r="431" spans="2:25" x14ac:dyDescent="0.3">
      <c r="B431" s="2">
        <f>数据源!AU463</f>
        <v>9</v>
      </c>
      <c r="C431" s="2" t="str">
        <f>数据源!AV463</f>
        <v>T1HP3</v>
      </c>
      <c r="D431" s="2" t="str">
        <f>数据源!AW463</f>
        <v>部件</v>
      </c>
      <c r="E431" s="2">
        <f>数据源!AX463</f>
        <v>13</v>
      </c>
      <c r="F431" s="2">
        <f>数据源!AY463</f>
        <v>2</v>
      </c>
      <c r="G431" s="2">
        <f>数据源!AZ463</f>
        <v>6.0000000000000001E-3</v>
      </c>
      <c r="H431" s="2">
        <f>数据源!BA463</f>
        <v>2.2499999999999999E-2</v>
      </c>
      <c r="I431" s="2">
        <f>数据源!BB463</f>
        <v>225</v>
      </c>
      <c r="J431" s="3">
        <f t="shared" si="218"/>
        <v>1</v>
      </c>
      <c r="K431" s="3">
        <f t="shared" si="219"/>
        <v>3</v>
      </c>
      <c r="L431" s="3" t="str">
        <f t="shared" si="220"/>
        <v>部件</v>
      </c>
      <c r="M431" s="3">
        <f t="shared" ca="1" si="215"/>
        <v>91203</v>
      </c>
      <c r="N431" s="3" t="str">
        <f t="shared" ca="1" si="221"/>
        <v>51221,52221,53221,51311,52311,53311,51321,52321,53321,51411,52411,53411,51421,52421,51431,52431,91001,91003,91005,91101,91103,91105,91201,91203</v>
      </c>
      <c r="O431" s="3" t="str">
        <f t="shared" si="224"/>
        <v>347,347,347,316,316,316,285,285,285,251,251,251,251,251,209,209,225,225,225,225,225,225,225,225</v>
      </c>
      <c r="P431" s="1" t="str">
        <f t="shared" si="225"/>
        <v>(2,6),(2,6),(2,6),(2,4),(2,4),(2,4),(2,3),(2,3),(2,3),(1,2),(1,2),(1,2),(1,1),(1,1),(1,1),(1,1),(1,3),(1,3),(1,3),(1,3),(1,3),(1,3),(1,3),(1,3)</v>
      </c>
      <c r="Q431" s="3" t="str">
        <f>IF(D431="坦克碎片",VLOOKUP(C431,道具信息!$N$2:$O$291,2,FALSE)&amp;"碎片",VLOOKUP(C431,道具信息!$N$2:$O$291,2,FALSE))</f>
        <v>T1部件</v>
      </c>
      <c r="R431" s="3">
        <f t="shared" si="216"/>
        <v>4050</v>
      </c>
      <c r="S431" s="11">
        <f t="shared" si="217"/>
        <v>0.40899999999999997</v>
      </c>
      <c r="T431" s="3" t="str">
        <f>VLOOKUP(Q431,道具信息!$Q$3:$S$20,2,FALSE)</f>
        <v>CHEST_ITEM_TYPE_T1_PART</v>
      </c>
      <c r="U431" s="3" t="str">
        <f>IF(COUNTIF(U$408:U430,T431)=0,T431,"")</f>
        <v/>
      </c>
      <c r="V431" s="3" t="str">
        <f t="shared" si="234"/>
        <v>CHEST_ITEM_TYPE_T2_SHARD,CHEST_ITEM_TYPE_T3_SHARD,CHEST_ITEM_TYPE_T4_SHARD,CHEST_ITEM_TYPE_T1_PART</v>
      </c>
      <c r="W431" s="13" t="str">
        <f t="shared" si="235"/>
        <v/>
      </c>
      <c r="X431" s="3" t="str">
        <f t="shared" si="236"/>
        <v/>
      </c>
      <c r="Y431" s="3" t="str">
        <f t="shared" si="237"/>
        <v>10.5%,18.2%,16.9%,40.9%</v>
      </c>
    </row>
    <row r="432" spans="2:25" x14ac:dyDescent="0.3">
      <c r="B432" s="2">
        <f>数据源!AU464</f>
        <v>9</v>
      </c>
      <c r="C432" s="2" t="str">
        <f>数据源!AV464</f>
        <v>T1HP5</v>
      </c>
      <c r="D432" s="2" t="str">
        <f>数据源!AW464</f>
        <v>部件</v>
      </c>
      <c r="E432" s="2">
        <f>数据源!AX464</f>
        <v>13</v>
      </c>
      <c r="F432" s="2">
        <f>数据源!AY464</f>
        <v>2</v>
      </c>
      <c r="G432" s="2">
        <f>数据源!AZ464</f>
        <v>6.0000000000000001E-3</v>
      </c>
      <c r="H432" s="2">
        <f>数据源!BA464</f>
        <v>2.2499999999999999E-2</v>
      </c>
      <c r="I432" s="2">
        <f>数据源!BB464</f>
        <v>225</v>
      </c>
      <c r="J432" s="3">
        <f t="shared" si="218"/>
        <v>1</v>
      </c>
      <c r="K432" s="3">
        <f t="shared" si="219"/>
        <v>3</v>
      </c>
      <c r="L432" s="3" t="str">
        <f t="shared" si="220"/>
        <v>部件</v>
      </c>
      <c r="M432" s="3">
        <f t="shared" ca="1" si="215"/>
        <v>91205</v>
      </c>
      <c r="N432" s="3" t="str">
        <f t="shared" ca="1" si="221"/>
        <v>51221,52221,53221,51311,52311,53311,51321,52321,53321,51411,52411,53411,51421,52421,51431,52431,91001,91003,91005,91101,91103,91105,91201,91203,91205</v>
      </c>
      <c r="O432" s="3" t="str">
        <f t="shared" si="224"/>
        <v>347,347,347,316,316,316,285,285,285,251,251,251,251,251,209,209,225,225,225,225,225,225,225,225,225</v>
      </c>
      <c r="P432" s="1" t="str">
        <f t="shared" si="225"/>
        <v>(2,6),(2,6),(2,6),(2,4),(2,4),(2,4),(2,3),(2,3),(2,3),(1,2),(1,2),(1,2),(1,1),(1,1),(1,1),(1,1),(1,3),(1,3),(1,3),(1,3),(1,3),(1,3),(1,3),(1,3),(1,3)</v>
      </c>
      <c r="Q432" s="3" t="str">
        <f>IF(D432="坦克碎片",VLOOKUP(C432,道具信息!$N$2:$O$291,2,FALSE)&amp;"碎片",VLOOKUP(C432,道具信息!$N$2:$O$291,2,FALSE))</f>
        <v>T1部件</v>
      </c>
      <c r="R432" s="3">
        <f t="shared" si="216"/>
        <v>4050</v>
      </c>
      <c r="S432" s="11">
        <f t="shared" si="217"/>
        <v>0.40899999999999997</v>
      </c>
      <c r="T432" s="3" t="str">
        <f>VLOOKUP(Q432,道具信息!$Q$3:$S$20,2,FALSE)</f>
        <v>CHEST_ITEM_TYPE_T1_PART</v>
      </c>
      <c r="U432" s="3" t="str">
        <f>IF(COUNTIF(U$408:U431,T432)=0,T432,"")</f>
        <v/>
      </c>
      <c r="V432" s="3" t="str">
        <f t="shared" si="234"/>
        <v>CHEST_ITEM_TYPE_T2_SHARD,CHEST_ITEM_TYPE_T3_SHARD,CHEST_ITEM_TYPE_T4_SHARD,CHEST_ITEM_TYPE_T1_PART</v>
      </c>
      <c r="W432" s="13" t="str">
        <f t="shared" si="235"/>
        <v/>
      </c>
      <c r="X432" s="3" t="str">
        <f t="shared" si="236"/>
        <v/>
      </c>
      <c r="Y432" s="3" t="str">
        <f t="shared" si="237"/>
        <v>10.5%,18.2%,16.9%,40.9%</v>
      </c>
    </row>
    <row r="433" spans="2:25" x14ac:dyDescent="0.3">
      <c r="B433" s="2">
        <f>数据源!AU465</f>
        <v>9</v>
      </c>
      <c r="C433" s="2" t="str">
        <f>数据源!AV465</f>
        <v>T1LP2</v>
      </c>
      <c r="D433" s="2" t="str">
        <f>数据源!AW465</f>
        <v>部件</v>
      </c>
      <c r="E433" s="2">
        <f>数据源!AX465</f>
        <v>13</v>
      </c>
      <c r="F433" s="2">
        <f>数据源!AY465</f>
        <v>2</v>
      </c>
      <c r="G433" s="2">
        <f>数据源!AZ465</f>
        <v>6.0000000000000001E-3</v>
      </c>
      <c r="H433" s="2">
        <f>数据源!BA465</f>
        <v>2.2499999999999999E-2</v>
      </c>
      <c r="I433" s="2">
        <f>数据源!BB465</f>
        <v>225</v>
      </c>
      <c r="J433" s="3">
        <f t="shared" si="218"/>
        <v>1</v>
      </c>
      <c r="K433" s="3">
        <f t="shared" si="219"/>
        <v>3</v>
      </c>
      <c r="L433" s="3" t="str">
        <f t="shared" si="220"/>
        <v>部件</v>
      </c>
      <c r="M433" s="3">
        <f t="shared" ca="1" si="215"/>
        <v>91002</v>
      </c>
      <c r="N433" s="3" t="str">
        <f t="shared" ca="1" si="221"/>
        <v>51221,52221,53221,51311,52311,53311,51321,52321,53321,51411,52411,53411,51421,52421,51431,52431,91001,91003,91005,91101,91103,91105,91201,91203,91205,91002</v>
      </c>
      <c r="O433" s="3" t="str">
        <f t="shared" si="224"/>
        <v>347,347,347,316,316,316,285,285,285,251,251,251,251,251,209,209,225,225,225,225,225,225,225,225,225,225</v>
      </c>
      <c r="P433" s="1" t="str">
        <f t="shared" si="225"/>
        <v>(2,6),(2,6),(2,6),(2,4),(2,4),(2,4),(2,3),(2,3),(2,3),(1,2),(1,2),(1,2),(1,1),(1,1),(1,1),(1,1),(1,3),(1,3),(1,3),(1,3),(1,3),(1,3),(1,3),(1,3),(1,3),(1,3)</v>
      </c>
      <c r="Q433" s="3" t="str">
        <f>IF(D433="坦克碎片",VLOOKUP(C433,道具信息!$N$2:$O$291,2,FALSE)&amp;"碎片",VLOOKUP(C433,道具信息!$N$2:$O$291,2,FALSE))</f>
        <v>T1部件</v>
      </c>
      <c r="R433" s="3">
        <f t="shared" si="216"/>
        <v>4050</v>
      </c>
      <c r="S433" s="11">
        <f t="shared" si="217"/>
        <v>0.40899999999999997</v>
      </c>
      <c r="T433" s="3" t="str">
        <f>VLOOKUP(Q433,道具信息!$Q$3:$S$20,2,FALSE)</f>
        <v>CHEST_ITEM_TYPE_T1_PART</v>
      </c>
      <c r="U433" s="3" t="str">
        <f>IF(COUNTIF(U$408:U432,T433)=0,T433,"")</f>
        <v/>
      </c>
      <c r="V433" s="3" t="str">
        <f t="shared" si="234"/>
        <v>CHEST_ITEM_TYPE_T2_SHARD,CHEST_ITEM_TYPE_T3_SHARD,CHEST_ITEM_TYPE_T4_SHARD,CHEST_ITEM_TYPE_T1_PART</v>
      </c>
      <c r="W433" s="13" t="str">
        <f t="shared" si="235"/>
        <v/>
      </c>
      <c r="X433" s="3" t="str">
        <f t="shared" si="236"/>
        <v/>
      </c>
      <c r="Y433" s="3" t="str">
        <f t="shared" si="237"/>
        <v>10.5%,18.2%,16.9%,40.9%</v>
      </c>
    </row>
    <row r="434" spans="2:25" x14ac:dyDescent="0.3">
      <c r="B434" s="2">
        <f>数据源!AU466</f>
        <v>9</v>
      </c>
      <c r="C434" s="2" t="str">
        <f>数据源!AV466</f>
        <v>T1LP4</v>
      </c>
      <c r="D434" s="2" t="str">
        <f>数据源!AW466</f>
        <v>部件</v>
      </c>
      <c r="E434" s="2">
        <f>数据源!AX466</f>
        <v>13</v>
      </c>
      <c r="F434" s="2">
        <f>数据源!AY466</f>
        <v>2</v>
      </c>
      <c r="G434" s="2">
        <f>数据源!AZ466</f>
        <v>6.0000000000000001E-3</v>
      </c>
      <c r="H434" s="2">
        <f>数据源!BA466</f>
        <v>2.2499999999999999E-2</v>
      </c>
      <c r="I434" s="2">
        <f>数据源!BB466</f>
        <v>225</v>
      </c>
      <c r="J434" s="3">
        <f t="shared" si="218"/>
        <v>1</v>
      </c>
      <c r="K434" s="3">
        <f t="shared" si="219"/>
        <v>3</v>
      </c>
      <c r="L434" s="3" t="str">
        <f t="shared" si="220"/>
        <v>部件</v>
      </c>
      <c r="M434" s="3">
        <f t="shared" ca="1" si="215"/>
        <v>91004</v>
      </c>
      <c r="N434" s="3" t="str">
        <f t="shared" ca="1" si="221"/>
        <v>51221,52221,53221,51311,52311,53311,51321,52321,53321,51411,52411,53411,51421,52421,51431,52431,91001,91003,91005,91101,91103,91105,91201,91203,91205,91002,91004</v>
      </c>
      <c r="O434" s="3" t="str">
        <f t="shared" si="224"/>
        <v>347,347,347,316,316,316,285,285,285,251,251,251,251,251,209,209,225,225,225,225,225,225,225,225,225,225,225</v>
      </c>
      <c r="P434" s="1" t="str">
        <f t="shared" si="225"/>
        <v>(2,6),(2,6),(2,6),(2,4),(2,4),(2,4),(2,3),(2,3),(2,3),(1,2),(1,2),(1,2),(1,1),(1,1),(1,1),(1,1),(1,3),(1,3),(1,3),(1,3),(1,3),(1,3),(1,3),(1,3),(1,3),(1,3),(1,3)</v>
      </c>
      <c r="Q434" s="3" t="str">
        <f>IF(D434="坦克碎片",VLOOKUP(C434,道具信息!$N$2:$O$291,2,FALSE)&amp;"碎片",VLOOKUP(C434,道具信息!$N$2:$O$291,2,FALSE))</f>
        <v>T1部件</v>
      </c>
      <c r="R434" s="3">
        <f t="shared" si="216"/>
        <v>4050</v>
      </c>
      <c r="S434" s="11">
        <f t="shared" si="217"/>
        <v>0.40899999999999997</v>
      </c>
      <c r="T434" s="3" t="str">
        <f>VLOOKUP(Q434,道具信息!$Q$3:$S$20,2,FALSE)</f>
        <v>CHEST_ITEM_TYPE_T1_PART</v>
      </c>
      <c r="U434" s="3" t="str">
        <f>IF(COUNTIF(U$408:U433,T434)=0,T434,"")</f>
        <v/>
      </c>
      <c r="V434" s="3" t="str">
        <f t="shared" si="234"/>
        <v>CHEST_ITEM_TYPE_T2_SHARD,CHEST_ITEM_TYPE_T3_SHARD,CHEST_ITEM_TYPE_T4_SHARD,CHEST_ITEM_TYPE_T1_PART</v>
      </c>
      <c r="W434" s="13" t="str">
        <f t="shared" si="235"/>
        <v/>
      </c>
      <c r="X434" s="3" t="str">
        <f t="shared" si="236"/>
        <v/>
      </c>
      <c r="Y434" s="3" t="str">
        <f t="shared" si="237"/>
        <v>10.5%,18.2%,16.9%,40.9%</v>
      </c>
    </row>
    <row r="435" spans="2:25" x14ac:dyDescent="0.3">
      <c r="B435" s="2">
        <f>数据源!AU467</f>
        <v>9</v>
      </c>
      <c r="C435" s="2" t="str">
        <f>数据源!AV467</f>
        <v>T1LP6</v>
      </c>
      <c r="D435" s="2" t="str">
        <f>数据源!AW467</f>
        <v>部件</v>
      </c>
      <c r="E435" s="2">
        <f>数据源!AX467</f>
        <v>13</v>
      </c>
      <c r="F435" s="2">
        <f>数据源!AY467</f>
        <v>2</v>
      </c>
      <c r="G435" s="2">
        <f>数据源!AZ467</f>
        <v>6.0000000000000001E-3</v>
      </c>
      <c r="H435" s="2">
        <f>数据源!BA467</f>
        <v>2.2499999999999999E-2</v>
      </c>
      <c r="I435" s="2">
        <f>数据源!BB467</f>
        <v>225</v>
      </c>
      <c r="J435" s="3">
        <f t="shared" si="218"/>
        <v>1</v>
      </c>
      <c r="K435" s="3">
        <f t="shared" si="219"/>
        <v>3</v>
      </c>
      <c r="L435" s="3" t="str">
        <f t="shared" si="220"/>
        <v>部件</v>
      </c>
      <c r="M435" s="3">
        <f t="shared" ca="1" si="215"/>
        <v>91006</v>
      </c>
      <c r="N435" s="3" t="str">
        <f t="shared" ca="1" si="221"/>
        <v>51221,52221,53221,51311,52311,53311,51321,52321,53321,51411,52411,53411,51421,52421,51431,52431,91001,91003,91005,91101,91103,91105,91201,91203,91205,91002,91004,91006</v>
      </c>
      <c r="O435" s="3" t="str">
        <f t="shared" si="224"/>
        <v>347,347,347,316,316,316,285,285,285,251,251,251,251,251,209,209,225,225,225,225,225,225,225,225,225,225,225,225</v>
      </c>
      <c r="P435" s="1" t="str">
        <f t="shared" si="225"/>
        <v>(2,6),(2,6),(2,6),(2,4),(2,4),(2,4),(2,3),(2,3),(2,3),(1,2),(1,2),(1,2),(1,1),(1,1),(1,1),(1,1),(1,3),(1,3),(1,3),(1,3),(1,3),(1,3),(1,3),(1,3),(1,3),(1,3),(1,3),(1,3)</v>
      </c>
      <c r="Q435" s="3" t="str">
        <f>IF(D435="坦克碎片",VLOOKUP(C435,道具信息!$N$2:$O$291,2,FALSE)&amp;"碎片",VLOOKUP(C435,道具信息!$N$2:$O$291,2,FALSE))</f>
        <v>T1部件</v>
      </c>
      <c r="R435" s="3">
        <f t="shared" si="216"/>
        <v>4050</v>
      </c>
      <c r="S435" s="11">
        <f t="shared" si="217"/>
        <v>0.40899999999999997</v>
      </c>
      <c r="T435" s="3" t="str">
        <f>VLOOKUP(Q435,道具信息!$Q$3:$S$20,2,FALSE)</f>
        <v>CHEST_ITEM_TYPE_T1_PART</v>
      </c>
      <c r="U435" s="3" t="str">
        <f>IF(COUNTIF(U$408:U434,T435)=0,T435,"")</f>
        <v/>
      </c>
      <c r="V435" s="3" t="str">
        <f t="shared" si="234"/>
        <v>CHEST_ITEM_TYPE_T2_SHARD,CHEST_ITEM_TYPE_T3_SHARD,CHEST_ITEM_TYPE_T4_SHARD,CHEST_ITEM_TYPE_T1_PART</v>
      </c>
      <c r="W435" s="13" t="str">
        <f t="shared" si="235"/>
        <v/>
      </c>
      <c r="X435" s="3" t="str">
        <f t="shared" si="236"/>
        <v/>
      </c>
      <c r="Y435" s="3" t="str">
        <f t="shared" si="237"/>
        <v>10.5%,18.2%,16.9%,40.9%</v>
      </c>
    </row>
    <row r="436" spans="2:25" x14ac:dyDescent="0.3">
      <c r="B436" s="2">
        <f>数据源!AU468</f>
        <v>9</v>
      </c>
      <c r="C436" s="2" t="str">
        <f>数据源!AV468</f>
        <v>T1MP2</v>
      </c>
      <c r="D436" s="2" t="str">
        <f>数据源!AW468</f>
        <v>部件</v>
      </c>
      <c r="E436" s="2">
        <f>数据源!AX468</f>
        <v>13</v>
      </c>
      <c r="F436" s="2">
        <f>数据源!AY468</f>
        <v>2</v>
      </c>
      <c r="G436" s="2">
        <f>数据源!AZ468</f>
        <v>6.0000000000000001E-3</v>
      </c>
      <c r="H436" s="2">
        <f>数据源!BA468</f>
        <v>2.2499999999999999E-2</v>
      </c>
      <c r="I436" s="2">
        <f>数据源!BB468</f>
        <v>225</v>
      </c>
      <c r="J436" s="3">
        <f t="shared" si="218"/>
        <v>1</v>
      </c>
      <c r="K436" s="3">
        <f t="shared" si="219"/>
        <v>3</v>
      </c>
      <c r="L436" s="3" t="str">
        <f t="shared" si="220"/>
        <v>部件</v>
      </c>
      <c r="M436" s="3">
        <f t="shared" ca="1" si="215"/>
        <v>91102</v>
      </c>
      <c r="N436" s="3" t="str">
        <f t="shared" ca="1" si="221"/>
        <v>51221,52221,53221,51311,52311,53311,51321,52321,53321,51411,52411,53411,51421,52421,51431,52431,91001,91003,91005,91101,91103,91105,91201,91203,91205,91002,91004,91006,91102</v>
      </c>
      <c r="O436" s="3" t="str">
        <f t="shared" si="224"/>
        <v>347,347,347,316,316,316,285,285,285,251,251,251,251,251,209,209,225,225,225,225,225,225,225,225,225,225,225,225,225</v>
      </c>
      <c r="P436" s="1" t="str">
        <f t="shared" si="225"/>
        <v>(2,6),(2,6),(2,6),(2,4),(2,4),(2,4),(2,3),(2,3),(2,3),(1,2),(1,2),(1,2),(1,1),(1,1),(1,1),(1,1),(1,3),(1,3),(1,3),(1,3),(1,3),(1,3),(1,3),(1,3),(1,3),(1,3),(1,3),(1,3),(1,3)</v>
      </c>
      <c r="Q436" s="3" t="str">
        <f>IF(D436="坦克碎片",VLOOKUP(C436,道具信息!$N$2:$O$291,2,FALSE)&amp;"碎片",VLOOKUP(C436,道具信息!$N$2:$O$291,2,FALSE))</f>
        <v>T1部件</v>
      </c>
      <c r="R436" s="3">
        <f t="shared" si="216"/>
        <v>4050</v>
      </c>
      <c r="S436" s="11">
        <f t="shared" si="217"/>
        <v>0.40899999999999997</v>
      </c>
      <c r="T436" s="3" t="str">
        <f>VLOOKUP(Q436,道具信息!$Q$3:$S$20,2,FALSE)</f>
        <v>CHEST_ITEM_TYPE_T1_PART</v>
      </c>
      <c r="U436" s="3" t="str">
        <f>IF(COUNTIF(U$408:U435,T436)=0,T436,"")</f>
        <v/>
      </c>
      <c r="V436" s="3" t="str">
        <f t="shared" si="234"/>
        <v>CHEST_ITEM_TYPE_T2_SHARD,CHEST_ITEM_TYPE_T3_SHARD,CHEST_ITEM_TYPE_T4_SHARD,CHEST_ITEM_TYPE_T1_PART</v>
      </c>
      <c r="W436" s="13" t="str">
        <f t="shared" si="235"/>
        <v/>
      </c>
      <c r="X436" s="3" t="str">
        <f t="shared" si="236"/>
        <v/>
      </c>
      <c r="Y436" s="3" t="str">
        <f t="shared" si="237"/>
        <v>10.5%,18.2%,16.9%,40.9%</v>
      </c>
    </row>
    <row r="437" spans="2:25" x14ac:dyDescent="0.3">
      <c r="B437" s="2">
        <f>数据源!AU469</f>
        <v>9</v>
      </c>
      <c r="C437" s="2" t="str">
        <f>数据源!AV469</f>
        <v>T1MP4</v>
      </c>
      <c r="D437" s="2" t="str">
        <f>数据源!AW469</f>
        <v>部件</v>
      </c>
      <c r="E437" s="2">
        <f>数据源!AX469</f>
        <v>13</v>
      </c>
      <c r="F437" s="2">
        <f>数据源!AY469</f>
        <v>2</v>
      </c>
      <c r="G437" s="2">
        <f>数据源!AZ469</f>
        <v>6.0000000000000001E-3</v>
      </c>
      <c r="H437" s="2">
        <f>数据源!BA469</f>
        <v>2.2499999999999999E-2</v>
      </c>
      <c r="I437" s="2">
        <f>数据源!BB469</f>
        <v>225</v>
      </c>
      <c r="J437" s="3">
        <f t="shared" si="218"/>
        <v>1</v>
      </c>
      <c r="K437" s="3">
        <f t="shared" si="219"/>
        <v>3</v>
      </c>
      <c r="L437" s="3" t="str">
        <f t="shared" si="220"/>
        <v>部件</v>
      </c>
      <c r="M437" s="3">
        <f t="shared" ca="1" si="215"/>
        <v>91104</v>
      </c>
      <c r="N437" s="3" t="str">
        <f t="shared" ca="1" si="221"/>
        <v>51221,52221,53221,51311,52311,53311,51321,52321,53321,51411,52411,53411,51421,52421,51431,52431,91001,91003,91005,91101,91103,91105,91201,91203,91205,91002,91004,91006,91102,91104</v>
      </c>
      <c r="O437" s="3" t="str">
        <f t="shared" si="224"/>
        <v>347,347,347,316,316,316,285,285,285,251,251,251,251,251,209,209,225,225,225,225,225,225,225,225,225,225,225,225,225,225</v>
      </c>
      <c r="P437" s="1" t="str">
        <f t="shared" si="225"/>
        <v>(2,6),(2,6),(2,6),(2,4),(2,4),(2,4),(2,3),(2,3),(2,3),(1,2),(1,2),(1,2),(1,1),(1,1),(1,1),(1,1),(1,3),(1,3),(1,3),(1,3),(1,3),(1,3),(1,3),(1,3),(1,3),(1,3),(1,3),(1,3),(1,3),(1,3)</v>
      </c>
      <c r="Q437" s="3" t="str">
        <f>IF(D437="坦克碎片",VLOOKUP(C437,道具信息!$N$2:$O$291,2,FALSE)&amp;"碎片",VLOOKUP(C437,道具信息!$N$2:$O$291,2,FALSE))</f>
        <v>T1部件</v>
      </c>
      <c r="R437" s="3">
        <f t="shared" si="216"/>
        <v>4050</v>
      </c>
      <c r="S437" s="11">
        <f t="shared" si="217"/>
        <v>0.40899999999999997</v>
      </c>
      <c r="T437" s="3" t="str">
        <f>VLOOKUP(Q437,道具信息!$Q$3:$S$20,2,FALSE)</f>
        <v>CHEST_ITEM_TYPE_T1_PART</v>
      </c>
      <c r="U437" s="3" t="str">
        <f>IF(COUNTIF(U$408:U436,T437)=0,T437,"")</f>
        <v/>
      </c>
      <c r="V437" s="3" t="str">
        <f t="shared" si="234"/>
        <v>CHEST_ITEM_TYPE_T2_SHARD,CHEST_ITEM_TYPE_T3_SHARD,CHEST_ITEM_TYPE_T4_SHARD,CHEST_ITEM_TYPE_T1_PART</v>
      </c>
      <c r="W437" s="13" t="str">
        <f t="shared" si="235"/>
        <v/>
      </c>
      <c r="X437" s="3" t="str">
        <f t="shared" si="236"/>
        <v/>
      </c>
      <c r="Y437" s="3" t="str">
        <f t="shared" si="237"/>
        <v>10.5%,18.2%,16.9%,40.9%</v>
      </c>
    </row>
    <row r="438" spans="2:25" x14ac:dyDescent="0.3">
      <c r="B438" s="2">
        <f>数据源!AU470</f>
        <v>9</v>
      </c>
      <c r="C438" s="2" t="str">
        <f>数据源!AV470</f>
        <v>T1MP6</v>
      </c>
      <c r="D438" s="2" t="str">
        <f>数据源!AW470</f>
        <v>部件</v>
      </c>
      <c r="E438" s="2">
        <f>数据源!AX470</f>
        <v>13</v>
      </c>
      <c r="F438" s="2">
        <f>数据源!AY470</f>
        <v>2</v>
      </c>
      <c r="G438" s="2">
        <f>数据源!AZ470</f>
        <v>6.0000000000000001E-3</v>
      </c>
      <c r="H438" s="2">
        <f>数据源!BA470</f>
        <v>2.2499999999999999E-2</v>
      </c>
      <c r="I438" s="2">
        <f>数据源!BB470</f>
        <v>225</v>
      </c>
      <c r="J438" s="3">
        <f>ROUNDUP(IF(F438&gt;1,F438-ROUNDDOWN(SQRT(F438),0),F438),0)</f>
        <v>1</v>
      </c>
      <c r="K438" s="3">
        <f>F438*2-J438</f>
        <v>3</v>
      </c>
      <c r="L438" s="3" t="str">
        <f t="shared" si="220"/>
        <v>部件</v>
      </c>
      <c r="M438" s="3">
        <f t="shared" ca="1" si="215"/>
        <v>91106</v>
      </c>
      <c r="N438" s="3" t="str">
        <f t="shared" ca="1" si="221"/>
        <v>51221,52221,53221,51311,52311,53311,51321,52321,53321,51411,52411,53411,51421,52421,51431,52431,91001,91003,91005,91101,91103,91105,91201,91203,91205,91002,91004,91006,91102,91104,91106</v>
      </c>
      <c r="O438" s="3" t="str">
        <f t="shared" si="224"/>
        <v>347,347,347,316,316,316,285,285,285,251,251,251,251,251,209,209,225,225,225,225,225,225,225,225,225,225,225,225,225,225,225</v>
      </c>
      <c r="P438" s="1" t="str">
        <f t="shared" si="225"/>
        <v>(2,6),(2,6),(2,6),(2,4),(2,4),(2,4),(2,3),(2,3),(2,3),(1,2),(1,2),(1,2),(1,1),(1,1),(1,1),(1,1),(1,3),(1,3),(1,3),(1,3),(1,3),(1,3),(1,3),(1,3),(1,3),(1,3),(1,3),(1,3),(1,3),(1,3),(1,3)</v>
      </c>
      <c r="Q438" s="3" t="str">
        <f>IF(D438="坦克碎片",VLOOKUP(C438,道具信息!$N$2:$O$291,2,FALSE)&amp;"碎片",VLOOKUP(C438,道具信息!$N$2:$O$291,2,FALSE))</f>
        <v>T1部件</v>
      </c>
      <c r="R438" s="3">
        <f t="shared" si="216"/>
        <v>4050</v>
      </c>
      <c r="S438" s="11">
        <f t="shared" si="217"/>
        <v>0.40899999999999997</v>
      </c>
      <c r="T438" s="3" t="str">
        <f>VLOOKUP(Q438,道具信息!$Q$3:$S$20,2,FALSE)</f>
        <v>CHEST_ITEM_TYPE_T1_PART</v>
      </c>
      <c r="U438" s="3" t="str">
        <f>IF(COUNTIF(U$408:U437,T438)=0,T438,"")</f>
        <v/>
      </c>
      <c r="V438" s="3" t="str">
        <f t="shared" si="234"/>
        <v>CHEST_ITEM_TYPE_T2_SHARD,CHEST_ITEM_TYPE_T3_SHARD,CHEST_ITEM_TYPE_T4_SHARD,CHEST_ITEM_TYPE_T1_PART</v>
      </c>
      <c r="W438" s="13" t="str">
        <f t="shared" si="235"/>
        <v/>
      </c>
      <c r="X438" s="3" t="str">
        <f t="shared" si="236"/>
        <v/>
      </c>
      <c r="Y438" s="3" t="str">
        <f t="shared" si="237"/>
        <v>10.5%,18.2%,16.9%,40.9%</v>
      </c>
    </row>
    <row r="439" spans="2:25" x14ac:dyDescent="0.3">
      <c r="B439" s="2">
        <f>数据源!AU471</f>
        <v>9</v>
      </c>
      <c r="C439" s="2" t="str">
        <f>数据源!AV471</f>
        <v>T1HP2</v>
      </c>
      <c r="D439" s="2" t="str">
        <f>数据源!AW471</f>
        <v>部件</v>
      </c>
      <c r="E439" s="2">
        <f>数据源!AX471</f>
        <v>13</v>
      </c>
      <c r="F439" s="2">
        <f>数据源!AY471</f>
        <v>2</v>
      </c>
      <c r="G439" s="2">
        <f>数据源!AZ471</f>
        <v>6.0000000000000001E-3</v>
      </c>
      <c r="H439" s="2">
        <f>数据源!BA471</f>
        <v>2.2499999999999999E-2</v>
      </c>
      <c r="I439" s="2">
        <f>数据源!BB471</f>
        <v>225</v>
      </c>
      <c r="J439" s="3">
        <f t="shared" ref="J439:J452" si="238">ROUNDUP(IF(F439&gt;1,F439-ROUNDDOWN(SQRT(F439),0),F439),0)</f>
        <v>1</v>
      </c>
      <c r="K439" s="3">
        <f t="shared" ref="K439:K452" si="239">F439*2-J439</f>
        <v>3</v>
      </c>
      <c r="L439" s="3" t="str">
        <f t="shared" si="220"/>
        <v>部件</v>
      </c>
      <c r="M439" s="3">
        <f t="shared" ca="1" si="215"/>
        <v>91202</v>
      </c>
      <c r="N439" s="3" t="str">
        <f t="shared" ca="1" si="221"/>
        <v>51221,52221,53221,51311,52311,53311,51321,52321,53321,51411,52411,53411,51421,52421,51431,52431,91001,91003,91005,91101,91103,91105,91201,91203,91205,91002,91004,91006,91102,91104,91106,91202</v>
      </c>
      <c r="O439" s="3" t="str">
        <f t="shared" si="224"/>
        <v>347,347,347,316,316,316,285,285,285,251,251,251,251,251,209,209,225,225,225,225,225,225,225,225,225,225,225,225,225,225,225,225</v>
      </c>
      <c r="P439" s="1" t="str">
        <f t="shared" si="225"/>
        <v>(2,6),(2,6),(2,6),(2,4),(2,4),(2,4),(2,3),(2,3),(2,3),(1,2),(1,2),(1,2),(1,1),(1,1),(1,1),(1,1),(1,3),(1,3),(1,3),(1,3),(1,3),(1,3),(1,3),(1,3),(1,3),(1,3),(1,3),(1,3),(1,3),(1,3),(1,3),(1,3)</v>
      </c>
      <c r="Q439" s="3" t="str">
        <f>IF(D439="坦克碎片",VLOOKUP(C439,道具信息!$N$2:$O$291,2,FALSE)&amp;"碎片",VLOOKUP(C439,道具信息!$N$2:$O$291,2,FALSE))</f>
        <v>T1部件</v>
      </c>
      <c r="R439" s="3">
        <f t="shared" si="216"/>
        <v>4050</v>
      </c>
      <c r="S439" s="11">
        <f t="shared" si="217"/>
        <v>0.40899999999999997</v>
      </c>
      <c r="T439" s="3" t="str">
        <f>VLOOKUP(Q439,道具信息!$Q$3:$S$20,2,FALSE)</f>
        <v>CHEST_ITEM_TYPE_T1_PART</v>
      </c>
      <c r="U439" s="3" t="str">
        <f>IF(COUNTIF(U$408:U438,T439)=0,T439,"")</f>
        <v/>
      </c>
      <c r="V439" s="3" t="str">
        <f t="shared" si="234"/>
        <v>CHEST_ITEM_TYPE_T2_SHARD,CHEST_ITEM_TYPE_T3_SHARD,CHEST_ITEM_TYPE_T4_SHARD,CHEST_ITEM_TYPE_T1_PART</v>
      </c>
      <c r="W439" s="13" t="str">
        <f t="shared" si="235"/>
        <v/>
      </c>
      <c r="X439" s="3" t="str">
        <f t="shared" si="236"/>
        <v/>
      </c>
      <c r="Y439" s="3" t="str">
        <f t="shared" si="237"/>
        <v>10.5%,18.2%,16.9%,40.9%</v>
      </c>
    </row>
    <row r="440" spans="2:25" x14ac:dyDescent="0.3">
      <c r="B440" s="2">
        <f>数据源!AU472</f>
        <v>9</v>
      </c>
      <c r="C440" s="2" t="str">
        <f>数据源!AV472</f>
        <v>T1HP4</v>
      </c>
      <c r="D440" s="2" t="str">
        <f>数据源!AW472</f>
        <v>部件</v>
      </c>
      <c r="E440" s="2">
        <f>数据源!AX472</f>
        <v>13</v>
      </c>
      <c r="F440" s="2">
        <f>数据源!AY472</f>
        <v>2</v>
      </c>
      <c r="G440" s="2">
        <f>数据源!AZ472</f>
        <v>6.0000000000000001E-3</v>
      </c>
      <c r="H440" s="2">
        <f>数据源!BA472</f>
        <v>2.2499999999999999E-2</v>
      </c>
      <c r="I440" s="2">
        <f>数据源!BB472</f>
        <v>225</v>
      </c>
      <c r="J440" s="3">
        <f t="shared" si="238"/>
        <v>1</v>
      </c>
      <c r="K440" s="3">
        <f t="shared" si="239"/>
        <v>3</v>
      </c>
      <c r="L440" s="3" t="str">
        <f t="shared" si="220"/>
        <v>部件</v>
      </c>
      <c r="M440" s="3">
        <f t="shared" ca="1" si="215"/>
        <v>91204</v>
      </c>
      <c r="N440" s="3" t="str">
        <f t="shared" ca="1" si="221"/>
        <v>51221,52221,53221,51311,52311,53311,51321,52321,53321,51411,52411,53411,51421,52421,51431,52431,91001,91003,91005,91101,91103,91105,91201,91203,91205,91002,91004,91006,91102,91104,91106,91202,91204</v>
      </c>
      <c r="O440" s="3" t="str">
        <f t="shared" si="224"/>
        <v>347,347,347,316,316,316,285,285,285,251,251,251,251,251,209,209,225,225,225,225,225,225,225,225,225,225,225,225,225,225,225,225,225</v>
      </c>
      <c r="P440" s="1" t="str">
        <f t="shared" si="225"/>
        <v>(2,6),(2,6),(2,6),(2,4),(2,4),(2,4),(2,3),(2,3),(2,3),(1,2),(1,2),(1,2),(1,1),(1,1),(1,1),(1,1),(1,3),(1,3),(1,3),(1,3),(1,3),(1,3),(1,3),(1,3),(1,3),(1,3),(1,3),(1,3),(1,3),(1,3),(1,3),(1,3),(1,3)</v>
      </c>
      <c r="Q440" s="3" t="str">
        <f>IF(D440="坦克碎片",VLOOKUP(C440,道具信息!$N$2:$O$291,2,FALSE)&amp;"碎片",VLOOKUP(C440,道具信息!$N$2:$O$291,2,FALSE))</f>
        <v>T1部件</v>
      </c>
      <c r="R440" s="3">
        <f t="shared" ref="R440:R471" si="240">SUMIFS(I:I,Q:Q,Q440,B:B,B440)</f>
        <v>4050</v>
      </c>
      <c r="S440" s="11">
        <f t="shared" ref="S440:S471" si="241">ROUND(R440/SUMIF(B:B,B440,I:I),3)</f>
        <v>0.40899999999999997</v>
      </c>
      <c r="T440" s="3" t="str">
        <f>VLOOKUP(Q440,道具信息!$Q$3:$S$20,2,FALSE)</f>
        <v>CHEST_ITEM_TYPE_T1_PART</v>
      </c>
      <c r="U440" s="3" t="str">
        <f>IF(COUNTIF(U$408:U439,T440)=0,T440,"")</f>
        <v/>
      </c>
      <c r="V440" s="3" t="str">
        <f t="shared" si="234"/>
        <v>CHEST_ITEM_TYPE_T2_SHARD,CHEST_ITEM_TYPE_T3_SHARD,CHEST_ITEM_TYPE_T4_SHARD,CHEST_ITEM_TYPE_T1_PART</v>
      </c>
      <c r="W440" s="13" t="str">
        <f t="shared" si="235"/>
        <v/>
      </c>
      <c r="X440" s="3" t="str">
        <f t="shared" si="236"/>
        <v/>
      </c>
      <c r="Y440" s="3" t="str">
        <f t="shared" si="237"/>
        <v>10.5%,18.2%,16.9%,40.9%</v>
      </c>
    </row>
    <row r="441" spans="2:25" x14ac:dyDescent="0.3">
      <c r="B441" s="2">
        <f>数据源!AU473</f>
        <v>9</v>
      </c>
      <c r="C441" s="2" t="str">
        <f>数据源!AV473</f>
        <v>T1HP6</v>
      </c>
      <c r="D441" s="2" t="str">
        <f>数据源!AW473</f>
        <v>部件</v>
      </c>
      <c r="E441" s="2">
        <f>数据源!AX473</f>
        <v>13</v>
      </c>
      <c r="F441" s="2">
        <f>数据源!AY473</f>
        <v>2</v>
      </c>
      <c r="G441" s="2">
        <f>数据源!AZ473</f>
        <v>6.0000000000000001E-3</v>
      </c>
      <c r="H441" s="2">
        <f>数据源!BA473</f>
        <v>2.2499999999999999E-2</v>
      </c>
      <c r="I441" s="2">
        <f>数据源!BB473</f>
        <v>225</v>
      </c>
      <c r="J441" s="3">
        <f t="shared" si="238"/>
        <v>1</v>
      </c>
      <c r="K441" s="3">
        <f t="shared" si="239"/>
        <v>3</v>
      </c>
      <c r="L441" s="3" t="str">
        <f t="shared" si="220"/>
        <v>部件</v>
      </c>
      <c r="M441" s="3">
        <f t="shared" ca="1" si="215"/>
        <v>91206</v>
      </c>
      <c r="N441" s="3" t="str">
        <f t="shared" ca="1" si="221"/>
        <v>51221,52221,53221,51311,52311,53311,51321,52321,53321,51411,52411,53411,51421,52421,51431,52431,91001,91003,91005,91101,91103,91105,91201,91203,91205,91002,91004,91006,91102,91104,91106,91202,91204,91206</v>
      </c>
      <c r="O441" s="3" t="str">
        <f t="shared" si="224"/>
        <v>347,347,347,316,316,316,285,285,285,251,251,251,251,251,209,209,225,225,225,225,225,225,225,225,225,225,225,225,225,225,225,225,225,225</v>
      </c>
      <c r="P441" s="1" t="str">
        <f t="shared" si="225"/>
        <v>(2,6),(2,6),(2,6),(2,4),(2,4),(2,4),(2,3),(2,3),(2,3),(1,2),(1,2),(1,2),(1,1),(1,1),(1,1),(1,1),(1,3),(1,3),(1,3),(1,3),(1,3),(1,3),(1,3),(1,3),(1,3),(1,3),(1,3),(1,3),(1,3),(1,3),(1,3),(1,3),(1,3),(1,3)</v>
      </c>
      <c r="Q441" s="3" t="str">
        <f>IF(D441="坦克碎片",VLOOKUP(C441,道具信息!$N$2:$O$291,2,FALSE)&amp;"碎片",VLOOKUP(C441,道具信息!$N$2:$O$291,2,FALSE))</f>
        <v>T1部件</v>
      </c>
      <c r="R441" s="3">
        <f t="shared" si="240"/>
        <v>4050</v>
      </c>
      <c r="S441" s="11">
        <f t="shared" si="241"/>
        <v>0.40899999999999997</v>
      </c>
      <c r="T441" s="3" t="str">
        <f>VLOOKUP(Q441,道具信息!$Q$3:$S$20,2,FALSE)</f>
        <v>CHEST_ITEM_TYPE_T1_PART</v>
      </c>
      <c r="U441" s="3" t="str">
        <f>IF(COUNTIF(U$408:U440,T441)=0,T441,"")</f>
        <v/>
      </c>
      <c r="V441" s="3" t="str">
        <f t="shared" si="234"/>
        <v>CHEST_ITEM_TYPE_T2_SHARD,CHEST_ITEM_TYPE_T3_SHARD,CHEST_ITEM_TYPE_T4_SHARD,CHEST_ITEM_TYPE_T1_PART</v>
      </c>
      <c r="W441" s="13" t="str">
        <f t="shared" si="235"/>
        <v/>
      </c>
      <c r="X441" s="3" t="str">
        <f t="shared" si="236"/>
        <v/>
      </c>
      <c r="Y441" s="3" t="str">
        <f t="shared" si="237"/>
        <v>10.5%,18.2%,16.9%,40.9%</v>
      </c>
    </row>
    <row r="442" spans="2:25" x14ac:dyDescent="0.3">
      <c r="B442" s="2">
        <f>数据源!AU474</f>
        <v>9</v>
      </c>
      <c r="C442" s="2" t="str">
        <f>数据源!AV474</f>
        <v>T2LP1</v>
      </c>
      <c r="D442" s="2" t="str">
        <f>数据源!AW474</f>
        <v>部件</v>
      </c>
      <c r="E442" s="2">
        <f>数据源!AX474</f>
        <v>64.40000000000002</v>
      </c>
      <c r="F442" s="2">
        <f>数据源!AY474</f>
        <v>2</v>
      </c>
      <c r="G442" s="2">
        <f>数据源!AZ474</f>
        <v>7.4999999999999997E-3</v>
      </c>
      <c r="H442" s="2">
        <f>数据源!BA474</f>
        <v>5.6774068322981344E-3</v>
      </c>
      <c r="I442" s="2">
        <f>数据源!BB474</f>
        <v>57</v>
      </c>
      <c r="J442" s="3">
        <f t="shared" si="238"/>
        <v>1</v>
      </c>
      <c r="K442" s="3">
        <f t="shared" si="239"/>
        <v>3</v>
      </c>
      <c r="L442" s="3" t="str">
        <f t="shared" si="220"/>
        <v>部件</v>
      </c>
      <c r="M442" s="3">
        <f t="shared" ca="1" si="215"/>
        <v>92001</v>
      </c>
      <c r="N442" s="3" t="str">
        <f t="shared" ca="1" si="221"/>
        <v>51221,52221,53221,51311,52311,53311,51321,52321,53321,51411,52411,53411,51421,52421,51431,52431,91001,91003,91005,91101,91103,91105,91201,91203,91205,91002,91004,91006,91102,91104,91106,91202,91204,91206,92001</v>
      </c>
      <c r="O442" s="3" t="str">
        <f t="shared" si="224"/>
        <v>347,347,347,316,316,316,285,285,285,251,251,251,251,251,209,209,225,225,225,225,225,225,225,225,225,225,225,225,225,225,225,225,225,225,57</v>
      </c>
      <c r="P442" s="1" t="str">
        <f t="shared" si="225"/>
        <v>(2,6),(2,6),(2,6),(2,4),(2,4),(2,4),(2,3),(2,3),(2,3),(1,2),(1,2),(1,2),(1,1),(1,1),(1,1),(1,1),(1,3),(1,3),(1,3),(1,3),(1,3),(1,3),(1,3),(1,3),(1,3),(1,3),(1,3),(1,3),(1,3),(1,3),(1,3),(1,3),(1,3),(1,3),(1,3)</v>
      </c>
      <c r="Q442" s="3" t="str">
        <f>IF(D442="坦克碎片",VLOOKUP(C442,道具信息!$N$2:$O$291,2,FALSE)&amp;"碎片",VLOOKUP(C442,道具信息!$N$2:$O$291,2,FALSE))</f>
        <v>T2部件</v>
      </c>
      <c r="R442" s="3">
        <f t="shared" si="240"/>
        <v>1026</v>
      </c>
      <c r="S442" s="11">
        <f t="shared" si="241"/>
        <v>0.104</v>
      </c>
      <c r="T442" s="3" t="str">
        <f>VLOOKUP(Q442,道具信息!$Q$3:$S$20,2,FALSE)</f>
        <v>CHEST_ITEM_TYPE_T2_PART</v>
      </c>
      <c r="U442" s="3" t="str">
        <f>IF(COUNTIF(U$408:U441,T442)=0,T442,"")</f>
        <v>CHEST_ITEM_TYPE_T2_PART</v>
      </c>
      <c r="V442" s="3" t="str">
        <f t="shared" si="234"/>
        <v>CHEST_ITEM_TYPE_T2_SHARD,CHEST_ITEM_TYPE_T3_SHARD,CHEST_ITEM_TYPE_T4_SHARD,CHEST_ITEM_TYPE_T1_PART,CHEST_ITEM_TYPE_T2_PART</v>
      </c>
      <c r="W442" s="13">
        <f t="shared" si="235"/>
        <v>0.104</v>
      </c>
      <c r="X442" s="3" t="str">
        <f t="shared" si="236"/>
        <v>10.4%</v>
      </c>
      <c r="Y442" s="3" t="str">
        <f t="shared" si="237"/>
        <v>10.5%,18.2%,16.9%,40.9%,10.4%</v>
      </c>
    </row>
    <row r="443" spans="2:25" x14ac:dyDescent="0.3">
      <c r="B443" s="2">
        <f>数据源!AU475</f>
        <v>9</v>
      </c>
      <c r="C443" s="2" t="str">
        <f>数据源!AV475</f>
        <v>T2LP3</v>
      </c>
      <c r="D443" s="2" t="str">
        <f>数据源!AW475</f>
        <v>部件</v>
      </c>
      <c r="E443" s="2">
        <f>数据源!AX475</f>
        <v>64.40000000000002</v>
      </c>
      <c r="F443" s="2">
        <f>数据源!AY475</f>
        <v>2</v>
      </c>
      <c r="G443" s="2">
        <f>数据源!AZ475</f>
        <v>7.4999999999999997E-3</v>
      </c>
      <c r="H443" s="2">
        <f>数据源!BA475</f>
        <v>5.6774068322981344E-3</v>
      </c>
      <c r="I443" s="2">
        <f>数据源!BB475</f>
        <v>57</v>
      </c>
      <c r="J443" s="3">
        <f t="shared" si="238"/>
        <v>1</v>
      </c>
      <c r="K443" s="3">
        <f t="shared" si="239"/>
        <v>3</v>
      </c>
      <c r="L443" s="3" t="str">
        <f t="shared" si="220"/>
        <v>部件</v>
      </c>
      <c r="M443" s="3">
        <f t="shared" ca="1" si="215"/>
        <v>92003</v>
      </c>
      <c r="N443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</v>
      </c>
      <c r="O443" s="3" t="str">
        <f t="shared" si="224"/>
        <v>347,347,347,316,316,316,285,285,285,251,251,251,251,251,209,209,225,225,225,225,225,225,225,225,225,225,225,225,225,225,225,225,225,225,57,57</v>
      </c>
      <c r="P443" s="1" t="str">
        <f t="shared" si="225"/>
        <v>(2,6),(2,6),(2,6),(2,4),(2,4),(2,4),(2,3),(2,3),(2,3),(1,2),(1,2),(1,2),(1,1),(1,1),(1,1),(1,1),(1,3),(1,3),(1,3),(1,3),(1,3),(1,3),(1,3),(1,3),(1,3),(1,3),(1,3),(1,3),(1,3),(1,3),(1,3),(1,3),(1,3),(1,3),(1,3),(1,3)</v>
      </c>
      <c r="Q443" s="3" t="str">
        <f>IF(D443="坦克碎片",VLOOKUP(C443,道具信息!$N$2:$O$291,2,FALSE)&amp;"碎片",VLOOKUP(C443,道具信息!$N$2:$O$291,2,FALSE))</f>
        <v>T2部件</v>
      </c>
      <c r="R443" s="3">
        <f t="shared" si="240"/>
        <v>1026</v>
      </c>
      <c r="S443" s="11">
        <f t="shared" si="241"/>
        <v>0.104</v>
      </c>
      <c r="T443" s="3" t="str">
        <f>VLOOKUP(Q443,道具信息!$Q$3:$S$20,2,FALSE)</f>
        <v>CHEST_ITEM_TYPE_T2_PART</v>
      </c>
      <c r="U443" s="3" t="str">
        <f>IF(COUNTIF(U$408:U442,T443)=0,T443,"")</f>
        <v/>
      </c>
      <c r="V443" s="3" t="str">
        <f t="shared" si="234"/>
        <v>CHEST_ITEM_TYPE_T2_SHARD,CHEST_ITEM_TYPE_T3_SHARD,CHEST_ITEM_TYPE_T4_SHARD,CHEST_ITEM_TYPE_T1_PART,CHEST_ITEM_TYPE_T2_PART</v>
      </c>
      <c r="W443" s="13" t="str">
        <f t="shared" si="235"/>
        <v/>
      </c>
      <c r="X443" s="3" t="str">
        <f t="shared" si="236"/>
        <v/>
      </c>
      <c r="Y443" s="3" t="str">
        <f t="shared" si="237"/>
        <v>10.5%,18.2%,16.9%,40.9%,10.4%</v>
      </c>
    </row>
    <row r="444" spans="2:25" x14ac:dyDescent="0.3">
      <c r="B444" s="2">
        <f>数据源!AU476</f>
        <v>9</v>
      </c>
      <c r="C444" s="2" t="str">
        <f>数据源!AV476</f>
        <v>T2LP5</v>
      </c>
      <c r="D444" s="2" t="str">
        <f>数据源!AW476</f>
        <v>部件</v>
      </c>
      <c r="E444" s="2">
        <f>数据源!AX476</f>
        <v>64.40000000000002</v>
      </c>
      <c r="F444" s="2">
        <f>数据源!AY476</f>
        <v>2</v>
      </c>
      <c r="G444" s="2">
        <f>数据源!AZ476</f>
        <v>7.4999999999999997E-3</v>
      </c>
      <c r="H444" s="2">
        <f>数据源!BA476</f>
        <v>5.6774068322981344E-3</v>
      </c>
      <c r="I444" s="2">
        <f>数据源!BB476</f>
        <v>57</v>
      </c>
      <c r="J444" s="3">
        <f t="shared" si="238"/>
        <v>1</v>
      </c>
      <c r="K444" s="3">
        <f t="shared" si="239"/>
        <v>3</v>
      </c>
      <c r="L444" s="3" t="str">
        <f t="shared" si="220"/>
        <v>部件</v>
      </c>
      <c r="M444" s="3">
        <f t="shared" ca="1" si="215"/>
        <v>92005</v>
      </c>
      <c r="N444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</v>
      </c>
      <c r="O444" s="3" t="str">
        <f t="shared" si="224"/>
        <v>347,347,347,316,316,316,285,285,285,251,251,251,251,251,209,209,225,225,225,225,225,225,225,225,225,225,225,225,225,225,225,225,225,225,57,57,57</v>
      </c>
      <c r="P444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</v>
      </c>
      <c r="Q444" s="3" t="str">
        <f>IF(D444="坦克碎片",VLOOKUP(C444,道具信息!$N$2:$O$291,2,FALSE)&amp;"碎片",VLOOKUP(C444,道具信息!$N$2:$O$291,2,FALSE))</f>
        <v>T2部件</v>
      </c>
      <c r="R444" s="3">
        <f t="shared" si="240"/>
        <v>1026</v>
      </c>
      <c r="S444" s="11">
        <f t="shared" si="241"/>
        <v>0.104</v>
      </c>
      <c r="T444" s="3" t="str">
        <f>VLOOKUP(Q444,道具信息!$Q$3:$S$20,2,FALSE)</f>
        <v>CHEST_ITEM_TYPE_T2_PART</v>
      </c>
      <c r="U444" s="3" t="str">
        <f>IF(COUNTIF(U$408:U443,T444)=0,T444,"")</f>
        <v/>
      </c>
      <c r="V444" s="3" t="str">
        <f t="shared" si="234"/>
        <v>CHEST_ITEM_TYPE_T2_SHARD,CHEST_ITEM_TYPE_T3_SHARD,CHEST_ITEM_TYPE_T4_SHARD,CHEST_ITEM_TYPE_T1_PART,CHEST_ITEM_TYPE_T2_PART</v>
      </c>
      <c r="W444" s="13" t="str">
        <f t="shared" si="235"/>
        <v/>
      </c>
      <c r="X444" s="3" t="str">
        <f t="shared" si="236"/>
        <v/>
      </c>
      <c r="Y444" s="3" t="str">
        <f t="shared" si="237"/>
        <v>10.5%,18.2%,16.9%,40.9%,10.4%</v>
      </c>
    </row>
    <row r="445" spans="2:25" x14ac:dyDescent="0.3">
      <c r="B445" s="2">
        <f>数据源!AU477</f>
        <v>9</v>
      </c>
      <c r="C445" s="2" t="str">
        <f>数据源!AV477</f>
        <v>T2MP1</v>
      </c>
      <c r="D445" s="2" t="str">
        <f>数据源!AW477</f>
        <v>部件</v>
      </c>
      <c r="E445" s="2">
        <f>数据源!AX477</f>
        <v>64.40000000000002</v>
      </c>
      <c r="F445" s="2">
        <f>数据源!AY477</f>
        <v>2</v>
      </c>
      <c r="G445" s="2">
        <f>数据源!AZ477</f>
        <v>7.4999999999999997E-3</v>
      </c>
      <c r="H445" s="2">
        <f>数据源!BA477</f>
        <v>5.6774068322981344E-3</v>
      </c>
      <c r="I445" s="2">
        <f>数据源!BB477</f>
        <v>57</v>
      </c>
      <c r="J445" s="3">
        <f t="shared" si="238"/>
        <v>1</v>
      </c>
      <c r="K445" s="3">
        <f t="shared" si="239"/>
        <v>3</v>
      </c>
      <c r="L445" s="3" t="str">
        <f t="shared" si="220"/>
        <v>部件</v>
      </c>
      <c r="M445" s="3">
        <f t="shared" ca="1" si="215"/>
        <v>92101</v>
      </c>
      <c r="N445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</v>
      </c>
      <c r="O445" s="3" t="str">
        <f t="shared" si="224"/>
        <v>347,347,347,316,316,316,285,285,285,251,251,251,251,251,209,209,225,225,225,225,225,225,225,225,225,225,225,225,225,225,225,225,225,225,57,57,57,57</v>
      </c>
      <c r="P445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</v>
      </c>
      <c r="Q445" s="3" t="str">
        <f>IF(D445="坦克碎片",VLOOKUP(C445,道具信息!$N$2:$O$291,2,FALSE)&amp;"碎片",VLOOKUP(C445,道具信息!$N$2:$O$291,2,FALSE))</f>
        <v>T2部件</v>
      </c>
      <c r="R445" s="3">
        <f t="shared" si="240"/>
        <v>1026</v>
      </c>
      <c r="S445" s="11">
        <f t="shared" si="241"/>
        <v>0.104</v>
      </c>
      <c r="T445" s="3" t="str">
        <f>VLOOKUP(Q445,道具信息!$Q$3:$S$20,2,FALSE)</f>
        <v>CHEST_ITEM_TYPE_T2_PART</v>
      </c>
      <c r="U445" s="3" t="str">
        <f>IF(COUNTIF(U$408:U444,T445)=0,T445,"")</f>
        <v/>
      </c>
      <c r="V445" s="3" t="str">
        <f t="shared" si="234"/>
        <v>CHEST_ITEM_TYPE_T2_SHARD,CHEST_ITEM_TYPE_T3_SHARD,CHEST_ITEM_TYPE_T4_SHARD,CHEST_ITEM_TYPE_T1_PART,CHEST_ITEM_TYPE_T2_PART</v>
      </c>
      <c r="W445" s="13" t="str">
        <f t="shared" si="235"/>
        <v/>
      </c>
      <c r="X445" s="3" t="str">
        <f t="shared" si="236"/>
        <v/>
      </c>
      <c r="Y445" s="3" t="str">
        <f t="shared" si="237"/>
        <v>10.5%,18.2%,16.9%,40.9%,10.4%</v>
      </c>
    </row>
    <row r="446" spans="2:25" x14ac:dyDescent="0.3">
      <c r="B446" s="2">
        <f>数据源!AU478</f>
        <v>9</v>
      </c>
      <c r="C446" s="2" t="str">
        <f>数据源!AV478</f>
        <v>T2MP3</v>
      </c>
      <c r="D446" s="2" t="str">
        <f>数据源!AW478</f>
        <v>部件</v>
      </c>
      <c r="E446" s="2">
        <f>数据源!AX478</f>
        <v>64.40000000000002</v>
      </c>
      <c r="F446" s="2">
        <f>数据源!AY478</f>
        <v>2</v>
      </c>
      <c r="G446" s="2">
        <f>数据源!AZ478</f>
        <v>7.4999999999999997E-3</v>
      </c>
      <c r="H446" s="2">
        <f>数据源!BA478</f>
        <v>5.6774068322981344E-3</v>
      </c>
      <c r="I446" s="2">
        <f>数据源!BB478</f>
        <v>57</v>
      </c>
      <c r="J446" s="3">
        <f t="shared" si="238"/>
        <v>1</v>
      </c>
      <c r="K446" s="3">
        <f t="shared" si="239"/>
        <v>3</v>
      </c>
      <c r="L446" s="3" t="str">
        <f t="shared" si="220"/>
        <v>部件</v>
      </c>
      <c r="M446" s="3">
        <f t="shared" ca="1" si="215"/>
        <v>92103</v>
      </c>
      <c r="N446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</v>
      </c>
      <c r="O446" s="3" t="str">
        <f t="shared" si="224"/>
        <v>347,347,347,316,316,316,285,285,285,251,251,251,251,251,209,209,225,225,225,225,225,225,225,225,225,225,225,225,225,225,225,225,225,225,57,57,57,57,57</v>
      </c>
      <c r="P446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</v>
      </c>
      <c r="Q446" s="3" t="str">
        <f>IF(D446="坦克碎片",VLOOKUP(C446,道具信息!$N$2:$O$291,2,FALSE)&amp;"碎片",VLOOKUP(C446,道具信息!$N$2:$O$291,2,FALSE))</f>
        <v>T2部件</v>
      </c>
      <c r="R446" s="3">
        <f t="shared" si="240"/>
        <v>1026</v>
      </c>
      <c r="S446" s="11">
        <f t="shared" si="241"/>
        <v>0.104</v>
      </c>
      <c r="T446" s="3" t="str">
        <f>VLOOKUP(Q446,道具信息!$Q$3:$S$20,2,FALSE)</f>
        <v>CHEST_ITEM_TYPE_T2_PART</v>
      </c>
      <c r="U446" s="3" t="str">
        <f>IF(COUNTIF(U$408:U445,T446)=0,T446,"")</f>
        <v/>
      </c>
      <c r="V446" s="3" t="str">
        <f t="shared" si="234"/>
        <v>CHEST_ITEM_TYPE_T2_SHARD,CHEST_ITEM_TYPE_T3_SHARD,CHEST_ITEM_TYPE_T4_SHARD,CHEST_ITEM_TYPE_T1_PART,CHEST_ITEM_TYPE_T2_PART</v>
      </c>
      <c r="W446" s="13" t="str">
        <f t="shared" si="235"/>
        <v/>
      </c>
      <c r="X446" s="3" t="str">
        <f t="shared" si="236"/>
        <v/>
      </c>
      <c r="Y446" s="3" t="str">
        <f t="shared" si="237"/>
        <v>10.5%,18.2%,16.9%,40.9%,10.4%</v>
      </c>
    </row>
    <row r="447" spans="2:25" x14ac:dyDescent="0.3">
      <c r="B447" s="2">
        <f>数据源!AU479</f>
        <v>9</v>
      </c>
      <c r="C447" s="2" t="str">
        <f>数据源!AV479</f>
        <v>T2MP5</v>
      </c>
      <c r="D447" s="2" t="str">
        <f>数据源!AW479</f>
        <v>部件</v>
      </c>
      <c r="E447" s="2">
        <f>数据源!AX479</f>
        <v>64.40000000000002</v>
      </c>
      <c r="F447" s="2">
        <f>数据源!AY479</f>
        <v>2</v>
      </c>
      <c r="G447" s="2">
        <f>数据源!AZ479</f>
        <v>7.4999999999999997E-3</v>
      </c>
      <c r="H447" s="2">
        <f>数据源!BA479</f>
        <v>5.6774068322981344E-3</v>
      </c>
      <c r="I447" s="2">
        <f>数据源!BB479</f>
        <v>57</v>
      </c>
      <c r="J447" s="3">
        <f t="shared" si="238"/>
        <v>1</v>
      </c>
      <c r="K447" s="3">
        <f t="shared" si="239"/>
        <v>3</v>
      </c>
      <c r="L447" s="3" t="str">
        <f t="shared" si="220"/>
        <v>部件</v>
      </c>
      <c r="M447" s="3">
        <f t="shared" ca="1" si="215"/>
        <v>92105</v>
      </c>
      <c r="N447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</v>
      </c>
      <c r="O447" s="3" t="str">
        <f t="shared" si="224"/>
        <v>347,347,347,316,316,316,285,285,285,251,251,251,251,251,209,209,225,225,225,225,225,225,225,225,225,225,225,225,225,225,225,225,225,225,57,57,57,57,57,57</v>
      </c>
      <c r="P447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</v>
      </c>
      <c r="Q447" s="3" t="str">
        <f>IF(D447="坦克碎片",VLOOKUP(C447,道具信息!$N$2:$O$291,2,FALSE)&amp;"碎片",VLOOKUP(C447,道具信息!$N$2:$O$291,2,FALSE))</f>
        <v>T2部件</v>
      </c>
      <c r="R447" s="3">
        <f t="shared" si="240"/>
        <v>1026</v>
      </c>
      <c r="S447" s="11">
        <f t="shared" si="241"/>
        <v>0.104</v>
      </c>
      <c r="T447" s="3" t="str">
        <f>VLOOKUP(Q447,道具信息!$Q$3:$S$20,2,FALSE)</f>
        <v>CHEST_ITEM_TYPE_T2_PART</v>
      </c>
      <c r="U447" s="3" t="str">
        <f>IF(COUNTIF(U$408:U446,T447)=0,T447,"")</f>
        <v/>
      </c>
      <c r="V447" s="3" t="str">
        <f t="shared" si="234"/>
        <v>CHEST_ITEM_TYPE_T2_SHARD,CHEST_ITEM_TYPE_T3_SHARD,CHEST_ITEM_TYPE_T4_SHARD,CHEST_ITEM_TYPE_T1_PART,CHEST_ITEM_TYPE_T2_PART</v>
      </c>
      <c r="W447" s="13" t="str">
        <f t="shared" si="235"/>
        <v/>
      </c>
      <c r="X447" s="3" t="str">
        <f t="shared" si="236"/>
        <v/>
      </c>
      <c r="Y447" s="3" t="str">
        <f t="shared" si="237"/>
        <v>10.5%,18.2%,16.9%,40.9%,10.4%</v>
      </c>
    </row>
    <row r="448" spans="2:25" x14ac:dyDescent="0.3">
      <c r="B448" s="2">
        <f>数据源!AU480</f>
        <v>9</v>
      </c>
      <c r="C448" s="2" t="str">
        <f>数据源!AV480</f>
        <v>T2HP1</v>
      </c>
      <c r="D448" s="2" t="str">
        <f>数据源!AW480</f>
        <v>部件</v>
      </c>
      <c r="E448" s="2">
        <f>数据源!AX480</f>
        <v>64.40000000000002</v>
      </c>
      <c r="F448" s="2">
        <f>数据源!AY480</f>
        <v>2</v>
      </c>
      <c r="G448" s="2">
        <f>数据源!AZ480</f>
        <v>7.4999999999999997E-3</v>
      </c>
      <c r="H448" s="2">
        <f>数据源!BA480</f>
        <v>5.6774068322981344E-3</v>
      </c>
      <c r="I448" s="2">
        <f>数据源!BB480</f>
        <v>57</v>
      </c>
      <c r="J448" s="3">
        <f t="shared" si="238"/>
        <v>1</v>
      </c>
      <c r="K448" s="3">
        <f t="shared" si="239"/>
        <v>3</v>
      </c>
      <c r="L448" s="3" t="str">
        <f t="shared" si="220"/>
        <v>部件</v>
      </c>
      <c r="M448" s="3">
        <f t="shared" ca="1" si="215"/>
        <v>92201</v>
      </c>
      <c r="N448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</v>
      </c>
      <c r="O448" s="3" t="str">
        <f t="shared" si="224"/>
        <v>347,347,347,316,316,316,285,285,285,251,251,251,251,251,209,209,225,225,225,225,225,225,225,225,225,225,225,225,225,225,225,225,225,225,57,57,57,57,57,57,57</v>
      </c>
      <c r="P448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</v>
      </c>
      <c r="Q448" s="3" t="str">
        <f>IF(D448="坦克碎片",VLOOKUP(C448,道具信息!$N$2:$O$291,2,FALSE)&amp;"碎片",VLOOKUP(C448,道具信息!$N$2:$O$291,2,FALSE))</f>
        <v>T2部件</v>
      </c>
      <c r="R448" s="3">
        <f t="shared" si="240"/>
        <v>1026</v>
      </c>
      <c r="S448" s="11">
        <f t="shared" si="241"/>
        <v>0.104</v>
      </c>
      <c r="T448" s="3" t="str">
        <f>VLOOKUP(Q448,道具信息!$Q$3:$S$20,2,FALSE)</f>
        <v>CHEST_ITEM_TYPE_T2_PART</v>
      </c>
      <c r="U448" s="3" t="str">
        <f>IF(COUNTIF(U$408:U447,T448)=0,T448,"")</f>
        <v/>
      </c>
      <c r="V448" s="3" t="str">
        <f t="shared" si="234"/>
        <v>CHEST_ITEM_TYPE_T2_SHARD,CHEST_ITEM_TYPE_T3_SHARD,CHEST_ITEM_TYPE_T4_SHARD,CHEST_ITEM_TYPE_T1_PART,CHEST_ITEM_TYPE_T2_PART</v>
      </c>
      <c r="W448" s="13" t="str">
        <f t="shared" si="235"/>
        <v/>
      </c>
      <c r="X448" s="3" t="str">
        <f t="shared" si="236"/>
        <v/>
      </c>
      <c r="Y448" s="3" t="str">
        <f t="shared" si="237"/>
        <v>10.5%,18.2%,16.9%,40.9%,10.4%</v>
      </c>
    </row>
    <row r="449" spans="2:25" x14ac:dyDescent="0.3">
      <c r="B449" s="2">
        <f>数据源!AU481</f>
        <v>9</v>
      </c>
      <c r="C449" s="2" t="str">
        <f>数据源!AV481</f>
        <v>T2HP3</v>
      </c>
      <c r="D449" s="2" t="str">
        <f>数据源!AW481</f>
        <v>部件</v>
      </c>
      <c r="E449" s="2">
        <f>数据源!AX481</f>
        <v>64.40000000000002</v>
      </c>
      <c r="F449" s="2">
        <f>数据源!AY481</f>
        <v>2</v>
      </c>
      <c r="G449" s="2">
        <f>数据源!AZ481</f>
        <v>7.4999999999999997E-3</v>
      </c>
      <c r="H449" s="2">
        <f>数据源!BA481</f>
        <v>5.6774068322981344E-3</v>
      </c>
      <c r="I449" s="2">
        <f>数据源!BB481</f>
        <v>57</v>
      </c>
      <c r="J449" s="3">
        <f t="shared" si="238"/>
        <v>1</v>
      </c>
      <c r="K449" s="3">
        <f t="shared" si="239"/>
        <v>3</v>
      </c>
      <c r="L449" s="3" t="str">
        <f t="shared" si="220"/>
        <v>部件</v>
      </c>
      <c r="M449" s="3">
        <f t="shared" ca="1" si="215"/>
        <v>92203</v>
      </c>
      <c r="N449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</v>
      </c>
      <c r="O449" s="3" t="str">
        <f t="shared" si="224"/>
        <v>347,347,347,316,316,316,285,285,285,251,251,251,251,251,209,209,225,225,225,225,225,225,225,225,225,225,225,225,225,225,225,225,225,225,57,57,57,57,57,57,57,57</v>
      </c>
      <c r="P449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</v>
      </c>
      <c r="Q449" s="3" t="str">
        <f>IF(D449="坦克碎片",VLOOKUP(C449,道具信息!$N$2:$O$291,2,FALSE)&amp;"碎片",VLOOKUP(C449,道具信息!$N$2:$O$291,2,FALSE))</f>
        <v>T2部件</v>
      </c>
      <c r="R449" s="3">
        <f t="shared" si="240"/>
        <v>1026</v>
      </c>
      <c r="S449" s="11">
        <f t="shared" si="241"/>
        <v>0.104</v>
      </c>
      <c r="T449" s="3" t="str">
        <f>VLOOKUP(Q449,道具信息!$Q$3:$S$20,2,FALSE)</f>
        <v>CHEST_ITEM_TYPE_T2_PART</v>
      </c>
      <c r="U449" s="3" t="str">
        <f>IF(COUNTIF(U$408:U448,T449)=0,T449,"")</f>
        <v/>
      </c>
      <c r="V449" s="3" t="str">
        <f t="shared" si="234"/>
        <v>CHEST_ITEM_TYPE_T2_SHARD,CHEST_ITEM_TYPE_T3_SHARD,CHEST_ITEM_TYPE_T4_SHARD,CHEST_ITEM_TYPE_T1_PART,CHEST_ITEM_TYPE_T2_PART</v>
      </c>
      <c r="W449" s="13" t="str">
        <f t="shared" si="235"/>
        <v/>
      </c>
      <c r="X449" s="3" t="str">
        <f t="shared" si="236"/>
        <v/>
      </c>
      <c r="Y449" s="3" t="str">
        <f t="shared" si="237"/>
        <v>10.5%,18.2%,16.9%,40.9%,10.4%</v>
      </c>
    </row>
    <row r="450" spans="2:25" x14ac:dyDescent="0.3">
      <c r="B450" s="2">
        <f>数据源!AU482</f>
        <v>9</v>
      </c>
      <c r="C450" s="2" t="str">
        <f>数据源!AV482</f>
        <v>T2HP5</v>
      </c>
      <c r="D450" s="2" t="str">
        <f>数据源!AW482</f>
        <v>部件</v>
      </c>
      <c r="E450" s="2">
        <f>数据源!AX482</f>
        <v>64.40000000000002</v>
      </c>
      <c r="F450" s="2">
        <f>数据源!AY482</f>
        <v>2</v>
      </c>
      <c r="G450" s="2">
        <f>数据源!AZ482</f>
        <v>7.4999999999999997E-3</v>
      </c>
      <c r="H450" s="2">
        <f>数据源!BA482</f>
        <v>5.6774068322981344E-3</v>
      </c>
      <c r="I450" s="2">
        <f>数据源!BB482</f>
        <v>57</v>
      </c>
      <c r="J450" s="3">
        <f t="shared" si="238"/>
        <v>1</v>
      </c>
      <c r="K450" s="3">
        <f t="shared" si="239"/>
        <v>3</v>
      </c>
      <c r="L450" s="3" t="str">
        <f t="shared" si="220"/>
        <v>部件</v>
      </c>
      <c r="M450" s="3">
        <f t="shared" ca="1" si="215"/>
        <v>92205</v>
      </c>
      <c r="N450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51221,52221,53221,51311,52311,53311,51321,52321,53321,51411,52411,53411,51421,52421,51431,52431,91001,91003,91005,91101,91103,91105,91201,91203,91205,91002,91004,91006,91102,91104,91106,91202,91204,91206,92001,92003,92005,92101,92103,92105,92201,92203,92205</v>
      </c>
      <c r="O450" s="3" t="str">
        <f t="shared" si="224"/>
        <v>347,347,347,316,316,316,285,285,285,251,251,251,251,251,209,209,225,225,225,225,225,225,225,225,225,225,225,225,225,225,225,225,225,225,57,57,57,57,57,57,57,57,57</v>
      </c>
      <c r="P450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</v>
      </c>
      <c r="Q450" s="3" t="str">
        <f>IF(D450="坦克碎片",VLOOKUP(C450,道具信息!$N$2:$O$291,2,FALSE)&amp;"碎片",VLOOKUP(C450,道具信息!$N$2:$O$291,2,FALSE))</f>
        <v>T2部件</v>
      </c>
      <c r="R450" s="3">
        <f t="shared" si="240"/>
        <v>1026</v>
      </c>
      <c r="S450" s="11">
        <f t="shared" si="241"/>
        <v>0.104</v>
      </c>
      <c r="T450" s="3" t="str">
        <f>VLOOKUP(Q450,道具信息!$Q$3:$S$20,2,FALSE)</f>
        <v>CHEST_ITEM_TYPE_T2_PART</v>
      </c>
      <c r="U450" s="3" t="str">
        <f>IF(COUNTIF(U$408:U449,T450)=0,T450,"")</f>
        <v/>
      </c>
      <c r="V450" s="3" t="str">
        <f t="shared" si="234"/>
        <v>CHEST_ITEM_TYPE_T2_SHARD,CHEST_ITEM_TYPE_T3_SHARD,CHEST_ITEM_TYPE_T4_SHARD,CHEST_ITEM_TYPE_T1_PART,CHEST_ITEM_TYPE_T2_PART</v>
      </c>
      <c r="W450" s="13" t="str">
        <f t="shared" si="235"/>
        <v/>
      </c>
      <c r="X450" s="3" t="str">
        <f t="shared" si="236"/>
        <v/>
      </c>
      <c r="Y450" s="3" t="str">
        <f t="shared" si="237"/>
        <v>10.5%,18.2%,16.9%,40.9%,10.4%</v>
      </c>
    </row>
    <row r="451" spans="2:25" x14ac:dyDescent="0.3">
      <c r="B451" s="2">
        <f>数据源!AU483</f>
        <v>9</v>
      </c>
      <c r="C451" s="2" t="str">
        <f>数据源!AV483</f>
        <v>T2LP2</v>
      </c>
      <c r="D451" s="2" t="str">
        <f>数据源!AW483</f>
        <v>部件</v>
      </c>
      <c r="E451" s="2">
        <f>数据源!AX483</f>
        <v>64.40000000000002</v>
      </c>
      <c r="F451" s="2">
        <f>数据源!AY483</f>
        <v>2</v>
      </c>
      <c r="G451" s="2">
        <f>数据源!AZ483</f>
        <v>7.4999999999999997E-3</v>
      </c>
      <c r="H451" s="2">
        <f>数据源!BA483</f>
        <v>5.6774068322981344E-3</v>
      </c>
      <c r="I451" s="2">
        <f>数据源!BB483</f>
        <v>57</v>
      </c>
      <c r="J451" s="3">
        <f t="shared" si="238"/>
        <v>1</v>
      </c>
      <c r="K451" s="3">
        <f t="shared" si="239"/>
        <v>3</v>
      </c>
      <c r="L451" s="3" t="str">
        <f t="shared" si="220"/>
        <v>部件</v>
      </c>
      <c r="M451" s="3">
        <f t="shared" ca="1" si="215"/>
        <v>92002</v>
      </c>
      <c r="N451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51221,52221,53221,51311,52311,53311,51321,52321,53321,51411,52411,53411,51421,52421,51431,52431,91001,91003,91005,91101,91103,91105,91201,91203,91205,91002,91004,91006,91102,91104,91106,91202,91204,91206,92001,92003,92005,92101,92103,92105,92201,92203,92205,92002</v>
      </c>
      <c r="O451" s="3" t="str">
        <f t="shared" si="224"/>
        <v>347,347,347,316,316,316,285,285,285,251,251,251,251,251,209,209,225,225,225,225,225,225,225,225,225,225,225,225,225,225,225,225,225,225,57,57,57,57,57,57,57,57,57,57</v>
      </c>
      <c r="P451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(2,6),(2,6),(2,6),(2,4),(2,4),(2,4),(2,3),(2,3),(2,3),(1,2),(1,2),(1,2),(1,1),(1,1),(1,1),(1,1),(1,3),(1,3),(1,3),(1,3),(1,3),(1,3),(1,3),(1,3),(1,3),(1,3),(1,3),(1,3),(1,3),(1,3),(1,3),(1,3),(1,3),(1,3),(1,3),(1,3),(1,3),(1,3),(1,3),(1,3),(1,3),(1,3),(1,3),(1,3)</v>
      </c>
      <c r="Q451" s="3" t="str">
        <f>IF(D451="坦克碎片",VLOOKUP(C451,道具信息!$N$2:$O$291,2,FALSE)&amp;"碎片",VLOOKUP(C451,道具信息!$N$2:$O$291,2,FALSE))</f>
        <v>T2部件</v>
      </c>
      <c r="R451" s="3">
        <f t="shared" si="240"/>
        <v>1026</v>
      </c>
      <c r="S451" s="11">
        <f t="shared" si="241"/>
        <v>0.104</v>
      </c>
      <c r="T451" s="3" t="str">
        <f>VLOOKUP(Q451,道具信息!$Q$3:$S$20,2,FALSE)</f>
        <v>CHEST_ITEM_TYPE_T2_PART</v>
      </c>
      <c r="U451" s="3" t="str">
        <f>IF(COUNTIF(U$408:U450,T451)=0,T451,"")</f>
        <v/>
      </c>
      <c r="V451" s="3" t="str">
        <f t="shared" si="234"/>
        <v>CHEST_ITEM_TYPE_T2_SHARD,CHEST_ITEM_TYPE_T3_SHARD,CHEST_ITEM_TYPE_T4_SHARD,CHEST_ITEM_TYPE_T1_PART,CHEST_ITEM_TYPE_T2_PART</v>
      </c>
      <c r="W451" s="13" t="str">
        <f t="shared" si="235"/>
        <v/>
      </c>
      <c r="X451" s="3" t="str">
        <f t="shared" si="236"/>
        <v/>
      </c>
      <c r="Y451" s="3" t="str">
        <f t="shared" si="237"/>
        <v>10.5%,18.2%,16.9%,40.9%,10.4%</v>
      </c>
    </row>
    <row r="452" spans="2:25" x14ac:dyDescent="0.3">
      <c r="B452" s="2">
        <f>数据源!AU484</f>
        <v>9</v>
      </c>
      <c r="C452" s="2" t="str">
        <f>数据源!AV484</f>
        <v>T2LP4</v>
      </c>
      <c r="D452" s="2" t="str">
        <f>数据源!AW484</f>
        <v>部件</v>
      </c>
      <c r="E452" s="2">
        <f>数据源!AX484</f>
        <v>64.40000000000002</v>
      </c>
      <c r="F452" s="2">
        <f>数据源!AY484</f>
        <v>2</v>
      </c>
      <c r="G452" s="2">
        <f>数据源!AZ484</f>
        <v>7.4999999999999997E-3</v>
      </c>
      <c r="H452" s="2">
        <f>数据源!BA484</f>
        <v>5.6774068322981344E-3</v>
      </c>
      <c r="I452" s="2">
        <f>数据源!BB484</f>
        <v>57</v>
      </c>
      <c r="J452" s="3">
        <f t="shared" si="238"/>
        <v>1</v>
      </c>
      <c r="K452" s="3">
        <f t="shared" si="239"/>
        <v>3</v>
      </c>
      <c r="L452" s="3" t="str">
        <f t="shared" si="220"/>
        <v>部件</v>
      </c>
      <c r="M452" s="3">
        <f t="shared" ca="1" si="215"/>
        <v>92004</v>
      </c>
      <c r="N452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</v>
      </c>
      <c r="O452" s="3" t="str">
        <f t="shared" si="224"/>
        <v>347,347,347,316,316,316,285,285,285,251,251,251,251,251,209,209,225,225,225,225,225,225,225,225,225,225,225,225,225,225,225,225,225,225,57,57,57,57,57,57,57,57,57,57,57</v>
      </c>
      <c r="P452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</v>
      </c>
      <c r="Q452" s="3" t="str">
        <f>IF(D452="坦克碎片",VLOOKUP(C452,道具信息!$N$2:$O$291,2,FALSE)&amp;"碎片",VLOOKUP(C452,道具信息!$N$2:$O$291,2,FALSE))</f>
        <v>T2部件</v>
      </c>
      <c r="R452" s="3">
        <f t="shared" si="240"/>
        <v>1026</v>
      </c>
      <c r="S452" s="11">
        <f t="shared" si="241"/>
        <v>0.104</v>
      </c>
      <c r="T452" s="3" t="str">
        <f>VLOOKUP(Q452,道具信息!$Q$3:$S$20,2,FALSE)</f>
        <v>CHEST_ITEM_TYPE_T2_PART</v>
      </c>
      <c r="U452" s="3" t="str">
        <f>IF(COUNTIF(U$408:U451,T452)=0,T452,"")</f>
        <v/>
      </c>
      <c r="V452" s="3" t="str">
        <f t="shared" si="234"/>
        <v>CHEST_ITEM_TYPE_T2_SHARD,CHEST_ITEM_TYPE_T3_SHARD,CHEST_ITEM_TYPE_T4_SHARD,CHEST_ITEM_TYPE_T1_PART,CHEST_ITEM_TYPE_T2_PART</v>
      </c>
      <c r="W452" s="13" t="str">
        <f t="shared" si="235"/>
        <v/>
      </c>
      <c r="X452" s="3" t="str">
        <f t="shared" si="236"/>
        <v/>
      </c>
      <c r="Y452" s="3" t="str">
        <f t="shared" si="237"/>
        <v>10.5%,18.2%,16.9%,40.9%,10.4%</v>
      </c>
    </row>
    <row r="453" spans="2:25" x14ac:dyDescent="0.3">
      <c r="B453" s="2">
        <f>数据源!AU485</f>
        <v>9</v>
      </c>
      <c r="C453" s="2" t="str">
        <f>数据源!AV485</f>
        <v>T2LP6</v>
      </c>
      <c r="D453" s="2" t="str">
        <f>数据源!AW485</f>
        <v>部件</v>
      </c>
      <c r="E453" s="2">
        <f>数据源!AX485</f>
        <v>64.40000000000002</v>
      </c>
      <c r="F453" s="2">
        <f>数据源!AY485</f>
        <v>2</v>
      </c>
      <c r="G453" s="2">
        <f>数据源!AZ485</f>
        <v>7.4999999999999997E-3</v>
      </c>
      <c r="H453" s="2">
        <f>数据源!BA485</f>
        <v>5.6774068322981344E-3</v>
      </c>
      <c r="I453" s="2">
        <f>数据源!BB485</f>
        <v>57</v>
      </c>
      <c r="J453" s="3">
        <f>ROUNDUP(IF(F453&gt;1,F453-ROUNDDOWN(SQRT(F453),0),F453),0)</f>
        <v>1</v>
      </c>
      <c r="K453" s="3">
        <f>F453*2-J453</f>
        <v>3</v>
      </c>
      <c r="L453" s="3" t="str">
        <f t="shared" si="220"/>
        <v>部件</v>
      </c>
      <c r="M453" s="3">
        <f t="shared" ca="1" si="215"/>
        <v>92006</v>
      </c>
      <c r="N453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</v>
      </c>
      <c r="O453" s="3" t="str">
        <f t="shared" si="224"/>
        <v>347,347,347,316,316,316,285,285,285,251,251,251,251,251,209,209,225,225,225,225,225,225,225,225,225,225,225,225,225,225,225,225,225,225,57,57,57,57,57,57,57,57,57,57,57,57</v>
      </c>
      <c r="P453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</v>
      </c>
      <c r="Q453" s="3" t="str">
        <f>IF(D453="坦克碎片",VLOOKUP(C453,道具信息!$N$2:$O$291,2,FALSE)&amp;"碎片",VLOOKUP(C453,道具信息!$N$2:$O$291,2,FALSE))</f>
        <v>T2部件</v>
      </c>
      <c r="R453" s="3">
        <f t="shared" si="240"/>
        <v>1026</v>
      </c>
      <c r="S453" s="11">
        <f t="shared" si="241"/>
        <v>0.104</v>
      </c>
      <c r="T453" s="3" t="str">
        <f>VLOOKUP(Q453,道具信息!$Q$3:$S$20,2,FALSE)</f>
        <v>CHEST_ITEM_TYPE_T2_PART</v>
      </c>
      <c r="U453" s="3" t="str">
        <f>IF(COUNTIF(U$408:U452,T453)=0,T453,"")</f>
        <v/>
      </c>
      <c r="V453" s="3" t="str">
        <f t="shared" si="234"/>
        <v>CHEST_ITEM_TYPE_T2_SHARD,CHEST_ITEM_TYPE_T3_SHARD,CHEST_ITEM_TYPE_T4_SHARD,CHEST_ITEM_TYPE_T1_PART,CHEST_ITEM_TYPE_T2_PART</v>
      </c>
      <c r="W453" s="13" t="str">
        <f t="shared" si="235"/>
        <v/>
      </c>
      <c r="X453" s="3" t="str">
        <f t="shared" si="236"/>
        <v/>
      </c>
      <c r="Y453" s="3" t="str">
        <f t="shared" si="237"/>
        <v>10.5%,18.2%,16.9%,40.9%,10.4%</v>
      </c>
    </row>
    <row r="454" spans="2:25" x14ac:dyDescent="0.3">
      <c r="B454" s="2">
        <f>数据源!AU486</f>
        <v>9</v>
      </c>
      <c r="C454" s="2" t="str">
        <f>数据源!AV486</f>
        <v>T2MP2</v>
      </c>
      <c r="D454" s="2" t="str">
        <f>数据源!AW486</f>
        <v>部件</v>
      </c>
      <c r="E454" s="2">
        <f>数据源!AX486</f>
        <v>64.40000000000002</v>
      </c>
      <c r="F454" s="2">
        <f>数据源!AY486</f>
        <v>2</v>
      </c>
      <c r="G454" s="2">
        <f>数据源!AZ486</f>
        <v>7.4999999999999997E-3</v>
      </c>
      <c r="H454" s="2">
        <f>数据源!BA486</f>
        <v>5.6774068322981344E-3</v>
      </c>
      <c r="I454" s="2">
        <f>数据源!BB486</f>
        <v>57</v>
      </c>
      <c r="J454" s="3">
        <f t="shared" ref="J454:J461" si="242">ROUNDUP(IF(F454&gt;1,F454-ROUNDDOWN(SQRT(F454),0),F454),0)</f>
        <v>1</v>
      </c>
      <c r="K454" s="3">
        <f t="shared" ref="K454:K461" si="243">F454*2-J454</f>
        <v>3</v>
      </c>
      <c r="L454" s="3" t="str">
        <f t="shared" si="220"/>
        <v>部件</v>
      </c>
      <c r="M454" s="3">
        <f t="shared" ca="1" si="215"/>
        <v>92102</v>
      </c>
      <c r="N454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</v>
      </c>
      <c r="O454" s="3" t="str">
        <f t="shared" si="224"/>
        <v>347,347,347,316,316,316,285,285,285,251,251,251,251,251,209,209,225,225,225,225,225,225,225,225,225,225,225,225,225,225,225,225,225,225,57,57,57,57,57,57,57,57,57,57,57,57,57</v>
      </c>
      <c r="P454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</v>
      </c>
      <c r="Q454" s="3" t="str">
        <f>IF(D454="坦克碎片",VLOOKUP(C454,道具信息!$N$2:$O$291,2,FALSE)&amp;"碎片",VLOOKUP(C454,道具信息!$N$2:$O$291,2,FALSE))</f>
        <v>T2部件</v>
      </c>
      <c r="R454" s="3">
        <f t="shared" si="240"/>
        <v>1026</v>
      </c>
      <c r="S454" s="11">
        <f t="shared" si="241"/>
        <v>0.104</v>
      </c>
      <c r="T454" s="3" t="str">
        <f>VLOOKUP(Q454,道具信息!$Q$3:$S$20,2,FALSE)</f>
        <v>CHEST_ITEM_TYPE_T2_PART</v>
      </c>
      <c r="U454" s="3" t="str">
        <f>IF(COUNTIF(U$408:U453,T454)=0,T454,"")</f>
        <v/>
      </c>
      <c r="V454" s="3" t="str">
        <f t="shared" si="234"/>
        <v>CHEST_ITEM_TYPE_T2_SHARD,CHEST_ITEM_TYPE_T3_SHARD,CHEST_ITEM_TYPE_T4_SHARD,CHEST_ITEM_TYPE_T1_PART,CHEST_ITEM_TYPE_T2_PART</v>
      </c>
      <c r="W454" s="13" t="str">
        <f t="shared" si="235"/>
        <v/>
      </c>
      <c r="X454" s="3" t="str">
        <f t="shared" si="236"/>
        <v/>
      </c>
      <c r="Y454" s="3" t="str">
        <f t="shared" si="237"/>
        <v>10.5%,18.2%,16.9%,40.9%,10.4%</v>
      </c>
    </row>
    <row r="455" spans="2:25" x14ac:dyDescent="0.3">
      <c r="B455" s="2">
        <f>数据源!AU487</f>
        <v>9</v>
      </c>
      <c r="C455" s="2" t="str">
        <f>数据源!AV487</f>
        <v>T2MP4</v>
      </c>
      <c r="D455" s="2" t="str">
        <f>数据源!AW487</f>
        <v>部件</v>
      </c>
      <c r="E455" s="2">
        <f>数据源!AX487</f>
        <v>64.40000000000002</v>
      </c>
      <c r="F455" s="2">
        <f>数据源!AY487</f>
        <v>2</v>
      </c>
      <c r="G455" s="2">
        <f>数据源!AZ487</f>
        <v>7.4999999999999997E-3</v>
      </c>
      <c r="H455" s="2">
        <f>数据源!BA487</f>
        <v>5.6774068322981344E-3</v>
      </c>
      <c r="I455" s="2">
        <f>数据源!BB487</f>
        <v>57</v>
      </c>
      <c r="J455" s="3">
        <f t="shared" si="242"/>
        <v>1</v>
      </c>
      <c r="K455" s="3">
        <f t="shared" si="243"/>
        <v>3</v>
      </c>
      <c r="L455" s="3" t="str">
        <f t="shared" si="220"/>
        <v>部件</v>
      </c>
      <c r="M455" s="3">
        <f t="shared" ca="1" si="215"/>
        <v>92104</v>
      </c>
      <c r="N455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</v>
      </c>
      <c r="O455" s="3" t="str">
        <f t="shared" si="224"/>
        <v>347,347,347,316,316,316,285,285,285,251,251,251,251,251,209,209,225,225,225,225,225,225,225,225,225,225,225,225,225,225,225,225,225,225,57,57,57,57,57,57,57,57,57,57,57,57,57,57</v>
      </c>
      <c r="P455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</v>
      </c>
      <c r="Q455" s="3" t="str">
        <f>IF(D455="坦克碎片",VLOOKUP(C455,道具信息!$N$2:$O$291,2,FALSE)&amp;"碎片",VLOOKUP(C455,道具信息!$N$2:$O$291,2,FALSE))</f>
        <v>T2部件</v>
      </c>
      <c r="R455" s="3">
        <f t="shared" si="240"/>
        <v>1026</v>
      </c>
      <c r="S455" s="11">
        <f t="shared" si="241"/>
        <v>0.104</v>
      </c>
      <c r="T455" s="3" t="str">
        <f>VLOOKUP(Q455,道具信息!$Q$3:$S$20,2,FALSE)</f>
        <v>CHEST_ITEM_TYPE_T2_PART</v>
      </c>
      <c r="U455" s="3" t="str">
        <f>IF(COUNTIF(U$408:U454,T455)=0,T455,"")</f>
        <v/>
      </c>
      <c r="V455" s="3" t="str">
        <f t="shared" si="234"/>
        <v>CHEST_ITEM_TYPE_T2_SHARD,CHEST_ITEM_TYPE_T3_SHARD,CHEST_ITEM_TYPE_T4_SHARD,CHEST_ITEM_TYPE_T1_PART,CHEST_ITEM_TYPE_T2_PART</v>
      </c>
      <c r="W455" s="13" t="str">
        <f t="shared" si="235"/>
        <v/>
      </c>
      <c r="X455" s="3" t="str">
        <f t="shared" si="236"/>
        <v/>
      </c>
      <c r="Y455" s="3" t="str">
        <f t="shared" si="237"/>
        <v>10.5%,18.2%,16.9%,40.9%,10.4%</v>
      </c>
    </row>
    <row r="456" spans="2:25" x14ac:dyDescent="0.3">
      <c r="B456" s="2">
        <f>数据源!AU488</f>
        <v>9</v>
      </c>
      <c r="C456" s="2" t="str">
        <f>数据源!AV488</f>
        <v>T2MP6</v>
      </c>
      <c r="D456" s="2" t="str">
        <f>数据源!AW488</f>
        <v>部件</v>
      </c>
      <c r="E456" s="2">
        <f>数据源!AX488</f>
        <v>64.40000000000002</v>
      </c>
      <c r="F456" s="2">
        <f>数据源!AY488</f>
        <v>2</v>
      </c>
      <c r="G456" s="2">
        <f>数据源!AZ488</f>
        <v>7.4999999999999997E-3</v>
      </c>
      <c r="H456" s="2">
        <f>数据源!BA488</f>
        <v>5.6774068322981344E-3</v>
      </c>
      <c r="I456" s="2">
        <f>数据源!BB488</f>
        <v>57</v>
      </c>
      <c r="J456" s="3">
        <f t="shared" si="242"/>
        <v>1</v>
      </c>
      <c r="K456" s="3">
        <f t="shared" si="243"/>
        <v>3</v>
      </c>
      <c r="L456" s="3" t="str">
        <f t="shared" si="220"/>
        <v>部件</v>
      </c>
      <c r="M456" s="3">
        <f t="shared" ca="1" si="215"/>
        <v>92106</v>
      </c>
      <c r="N456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</v>
      </c>
      <c r="O456" s="3" t="str">
        <f t="shared" si="224"/>
        <v>347,347,347,316,316,316,285,285,285,251,251,251,251,251,209,209,225,225,225,225,225,225,225,225,225,225,225,225,225,225,225,225,225,225,57,57,57,57,57,57,57,57,57,57,57,57,57,57,57</v>
      </c>
      <c r="P456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</v>
      </c>
      <c r="Q456" s="3" t="str">
        <f>IF(D456="坦克碎片",VLOOKUP(C456,道具信息!$N$2:$O$291,2,FALSE)&amp;"碎片",VLOOKUP(C456,道具信息!$N$2:$O$291,2,FALSE))</f>
        <v>T2部件</v>
      </c>
      <c r="R456" s="3">
        <f t="shared" si="240"/>
        <v>1026</v>
      </c>
      <c r="S456" s="11">
        <f t="shared" si="241"/>
        <v>0.104</v>
      </c>
      <c r="T456" s="3" t="str">
        <f>VLOOKUP(Q456,道具信息!$Q$3:$S$20,2,FALSE)</f>
        <v>CHEST_ITEM_TYPE_T2_PART</v>
      </c>
      <c r="U456" s="3" t="str">
        <f>IF(COUNTIF(U$408:U455,T456)=0,T456,"")</f>
        <v/>
      </c>
      <c r="V456" s="3" t="str">
        <f t="shared" si="234"/>
        <v>CHEST_ITEM_TYPE_T2_SHARD,CHEST_ITEM_TYPE_T3_SHARD,CHEST_ITEM_TYPE_T4_SHARD,CHEST_ITEM_TYPE_T1_PART,CHEST_ITEM_TYPE_T2_PART</v>
      </c>
      <c r="W456" s="13" t="str">
        <f t="shared" si="235"/>
        <v/>
      </c>
      <c r="X456" s="3" t="str">
        <f t="shared" si="236"/>
        <v/>
      </c>
      <c r="Y456" s="3" t="str">
        <f t="shared" si="237"/>
        <v>10.5%,18.2%,16.9%,40.9%,10.4%</v>
      </c>
    </row>
    <row r="457" spans="2:25" x14ac:dyDescent="0.3">
      <c r="B457" s="2">
        <f>数据源!AU489</f>
        <v>9</v>
      </c>
      <c r="C457" s="2" t="str">
        <f>数据源!AV489</f>
        <v>T2HP2</v>
      </c>
      <c r="D457" s="2" t="str">
        <f>数据源!AW489</f>
        <v>部件</v>
      </c>
      <c r="E457" s="2">
        <f>数据源!AX489</f>
        <v>64.40000000000002</v>
      </c>
      <c r="F457" s="2">
        <f>数据源!AY489</f>
        <v>2</v>
      </c>
      <c r="G457" s="2">
        <f>数据源!AZ489</f>
        <v>7.4999999999999997E-3</v>
      </c>
      <c r="H457" s="2">
        <f>数据源!BA489</f>
        <v>5.6774068322981344E-3</v>
      </c>
      <c r="I457" s="2">
        <f>数据源!BB489</f>
        <v>57</v>
      </c>
      <c r="J457" s="3">
        <f t="shared" si="242"/>
        <v>1</v>
      </c>
      <c r="K457" s="3">
        <f t="shared" si="243"/>
        <v>3</v>
      </c>
      <c r="L457" s="3" t="str">
        <f t="shared" si="220"/>
        <v>部件</v>
      </c>
      <c r="M457" s="3">
        <f t="shared" ca="1" si="215"/>
        <v>92202</v>
      </c>
      <c r="N457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</v>
      </c>
      <c r="O457" s="3" t="str">
        <f t="shared" si="224"/>
        <v>347,347,347,316,316,316,285,285,285,251,251,251,251,251,209,209,225,225,225,225,225,225,225,225,225,225,225,225,225,225,225,225,225,225,57,57,57,57,57,57,57,57,57,57,57,57,57,57,57,57</v>
      </c>
      <c r="P457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</v>
      </c>
      <c r="Q457" s="3" t="str">
        <f>IF(D457="坦克碎片",VLOOKUP(C457,道具信息!$N$2:$O$291,2,FALSE)&amp;"碎片",VLOOKUP(C457,道具信息!$N$2:$O$291,2,FALSE))</f>
        <v>T2部件</v>
      </c>
      <c r="R457" s="3">
        <f t="shared" si="240"/>
        <v>1026</v>
      </c>
      <c r="S457" s="11">
        <f t="shared" si="241"/>
        <v>0.104</v>
      </c>
      <c r="T457" s="3" t="str">
        <f>VLOOKUP(Q457,道具信息!$Q$3:$S$20,2,FALSE)</f>
        <v>CHEST_ITEM_TYPE_T2_PART</v>
      </c>
      <c r="U457" s="3" t="str">
        <f>IF(COUNTIF(U$408:U456,T457)=0,T457,"")</f>
        <v/>
      </c>
      <c r="V457" s="3" t="str">
        <f t="shared" si="234"/>
        <v>CHEST_ITEM_TYPE_T2_SHARD,CHEST_ITEM_TYPE_T3_SHARD,CHEST_ITEM_TYPE_T4_SHARD,CHEST_ITEM_TYPE_T1_PART,CHEST_ITEM_TYPE_T2_PART</v>
      </c>
      <c r="W457" s="13" t="str">
        <f t="shared" si="235"/>
        <v/>
      </c>
      <c r="X457" s="3" t="str">
        <f t="shared" si="236"/>
        <v/>
      </c>
      <c r="Y457" s="3" t="str">
        <f t="shared" si="237"/>
        <v>10.5%,18.2%,16.9%,40.9%,10.4%</v>
      </c>
    </row>
    <row r="458" spans="2:25" x14ac:dyDescent="0.3">
      <c r="B458" s="2">
        <f>数据源!AU490</f>
        <v>9</v>
      </c>
      <c r="C458" s="2" t="str">
        <f>数据源!AV490</f>
        <v>T2HP4</v>
      </c>
      <c r="D458" s="2" t="str">
        <f>数据源!AW490</f>
        <v>部件</v>
      </c>
      <c r="E458" s="2">
        <f>数据源!AX490</f>
        <v>64.40000000000002</v>
      </c>
      <c r="F458" s="2">
        <f>数据源!AY490</f>
        <v>2</v>
      </c>
      <c r="G458" s="2">
        <f>数据源!AZ490</f>
        <v>7.4999999999999997E-3</v>
      </c>
      <c r="H458" s="2">
        <f>数据源!BA490</f>
        <v>5.6774068322981344E-3</v>
      </c>
      <c r="I458" s="2">
        <f>数据源!BB490</f>
        <v>57</v>
      </c>
      <c r="J458" s="3">
        <f t="shared" si="242"/>
        <v>1</v>
      </c>
      <c r="K458" s="3">
        <f t="shared" si="243"/>
        <v>3</v>
      </c>
      <c r="L458" s="3" t="str">
        <f t="shared" si="220"/>
        <v>部件</v>
      </c>
      <c r="M458" s="3">
        <f t="shared" ca="1" si="215"/>
        <v>92204</v>
      </c>
      <c r="N458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</v>
      </c>
      <c r="O458" s="3" t="str">
        <f t="shared" si="224"/>
        <v>347,347,347,316,316,316,285,285,285,251,251,251,251,251,209,209,225,225,225,225,225,225,225,225,225,225,225,225,225,225,225,225,225,225,57,57,57,57,57,57,57,57,57,57,57,57,57,57,57,57,57</v>
      </c>
      <c r="P458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</v>
      </c>
      <c r="Q458" s="3" t="str">
        <f>IF(D458="坦克碎片",VLOOKUP(C458,道具信息!$N$2:$O$291,2,FALSE)&amp;"碎片",VLOOKUP(C458,道具信息!$N$2:$O$291,2,FALSE))</f>
        <v>T2部件</v>
      </c>
      <c r="R458" s="3">
        <f t="shared" si="240"/>
        <v>1026</v>
      </c>
      <c r="S458" s="11">
        <f t="shared" si="241"/>
        <v>0.104</v>
      </c>
      <c r="T458" s="3" t="str">
        <f>VLOOKUP(Q458,道具信息!$Q$3:$S$20,2,FALSE)</f>
        <v>CHEST_ITEM_TYPE_T2_PART</v>
      </c>
      <c r="U458" s="3" t="str">
        <f>IF(COUNTIF(U$408:U457,T458)=0,T458,"")</f>
        <v/>
      </c>
      <c r="V458" s="3" t="str">
        <f t="shared" si="234"/>
        <v>CHEST_ITEM_TYPE_T2_SHARD,CHEST_ITEM_TYPE_T3_SHARD,CHEST_ITEM_TYPE_T4_SHARD,CHEST_ITEM_TYPE_T1_PART,CHEST_ITEM_TYPE_T2_PART</v>
      </c>
      <c r="W458" s="13" t="str">
        <f t="shared" si="235"/>
        <v/>
      </c>
      <c r="X458" s="3" t="str">
        <f t="shared" si="236"/>
        <v/>
      </c>
      <c r="Y458" s="3" t="str">
        <f t="shared" si="237"/>
        <v>10.5%,18.2%,16.9%,40.9%,10.4%</v>
      </c>
    </row>
    <row r="459" spans="2:25" x14ac:dyDescent="0.3">
      <c r="B459" s="2">
        <f>数据源!AU491</f>
        <v>9</v>
      </c>
      <c r="C459" s="2" t="str">
        <f>数据源!AV491</f>
        <v>T2HP6</v>
      </c>
      <c r="D459" s="2" t="str">
        <f>数据源!AW491</f>
        <v>部件</v>
      </c>
      <c r="E459" s="2">
        <f>数据源!AX491</f>
        <v>64.40000000000002</v>
      </c>
      <c r="F459" s="2">
        <f>数据源!AY491</f>
        <v>2</v>
      </c>
      <c r="G459" s="2">
        <f>数据源!AZ491</f>
        <v>7.4999999999999997E-3</v>
      </c>
      <c r="H459" s="2">
        <f>数据源!BA491</f>
        <v>5.6774068322981344E-3</v>
      </c>
      <c r="I459" s="2">
        <f>数据源!BB491</f>
        <v>57</v>
      </c>
      <c r="J459" s="3">
        <f t="shared" si="242"/>
        <v>1</v>
      </c>
      <c r="K459" s="3">
        <f t="shared" si="243"/>
        <v>3</v>
      </c>
      <c r="L459" s="3" t="str">
        <f t="shared" si="220"/>
        <v>部件</v>
      </c>
      <c r="M459" s="3">
        <f t="shared" ca="1" si="215"/>
        <v>92206</v>
      </c>
      <c r="N459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</v>
      </c>
      <c r="O459" s="3" t="str">
        <f t="shared" si="224"/>
        <v>347,347,347,316,316,316,285,285,285,251,251,251,251,251,209,209,225,225,225,225,225,225,225,225,225,225,225,225,225,225,225,225,225,225,57,57,57,57,57,57,57,57,57,57,57,57,57,57,57,57,57,57</v>
      </c>
      <c r="P459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</v>
      </c>
      <c r="Q459" s="3" t="str">
        <f>IF(D459="坦克碎片",VLOOKUP(C459,道具信息!$N$2:$O$291,2,FALSE)&amp;"碎片",VLOOKUP(C459,道具信息!$N$2:$O$291,2,FALSE))</f>
        <v>T2部件</v>
      </c>
      <c r="R459" s="3">
        <f t="shared" si="240"/>
        <v>1026</v>
      </c>
      <c r="S459" s="11">
        <f t="shared" si="241"/>
        <v>0.104</v>
      </c>
      <c r="T459" s="3" t="str">
        <f>VLOOKUP(Q459,道具信息!$Q$3:$S$20,2,FALSE)</f>
        <v>CHEST_ITEM_TYPE_T2_PART</v>
      </c>
      <c r="U459" s="3" t="str">
        <f>IF(COUNTIF(U$408:U458,T459)=0,T459,"")</f>
        <v/>
      </c>
      <c r="V459" s="3" t="str">
        <f t="shared" si="234"/>
        <v>CHEST_ITEM_TYPE_T2_SHARD,CHEST_ITEM_TYPE_T3_SHARD,CHEST_ITEM_TYPE_T4_SHARD,CHEST_ITEM_TYPE_T1_PART,CHEST_ITEM_TYPE_T2_PART</v>
      </c>
      <c r="W459" s="13" t="str">
        <f t="shared" si="235"/>
        <v/>
      </c>
      <c r="X459" s="3" t="str">
        <f t="shared" si="236"/>
        <v/>
      </c>
      <c r="Y459" s="3" t="str">
        <f t="shared" si="237"/>
        <v>10.5%,18.2%,16.9%,40.9%,10.4%</v>
      </c>
    </row>
    <row r="460" spans="2:25" x14ac:dyDescent="0.3">
      <c r="B460" s="2">
        <f>数据源!AU492</f>
        <v>9</v>
      </c>
      <c r="C460" s="2" t="str">
        <f>数据源!AV492</f>
        <v>T3LP1</v>
      </c>
      <c r="D460" s="2" t="str">
        <f>数据源!AW492</f>
        <v>部件</v>
      </c>
      <c r="E460" s="2">
        <f>数据源!AX492</f>
        <v>387.6</v>
      </c>
      <c r="F460" s="2">
        <f>数据源!AY492</f>
        <v>1</v>
      </c>
      <c r="G460" s="2">
        <f>数据源!AZ492</f>
        <v>6.1999999999999998E-3</v>
      </c>
      <c r="H460" s="2">
        <f>数据源!BA492</f>
        <v>1.5595975232198139E-3</v>
      </c>
      <c r="I460" s="2">
        <f>数据源!BB492</f>
        <v>16</v>
      </c>
      <c r="J460" s="3">
        <f t="shared" si="242"/>
        <v>1</v>
      </c>
      <c r="K460" s="3">
        <f t="shared" si="243"/>
        <v>1</v>
      </c>
      <c r="L460" s="3" t="str">
        <f t="shared" si="220"/>
        <v>部件</v>
      </c>
      <c r="M460" s="3">
        <f t="shared" ca="1" si="215"/>
        <v>93001</v>
      </c>
      <c r="N460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</v>
      </c>
      <c r="O460" s="3" t="str">
        <f t="shared" si="224"/>
        <v>347,347,347,316,316,316,285,285,285,251,251,251,251,251,209,209,225,225,225,225,225,225,225,225,225,225,225,225,225,225,225,225,225,225,57,57,57,57,57,57,57,57,57,57,57,57,57,57,57,57,57,57,16</v>
      </c>
      <c r="P460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</v>
      </c>
      <c r="Q460" s="3" t="str">
        <f>IF(D460="坦克碎片",VLOOKUP(C460,道具信息!$N$2:$O$291,2,FALSE)&amp;"碎片",VLOOKUP(C460,道具信息!$N$2:$O$291,2,FALSE))</f>
        <v>T3部件</v>
      </c>
      <c r="R460" s="3">
        <f t="shared" si="240"/>
        <v>282</v>
      </c>
      <c r="S460" s="11">
        <f t="shared" si="241"/>
        <v>2.8000000000000001E-2</v>
      </c>
      <c r="T460" s="3" t="str">
        <f>VLOOKUP(Q460,道具信息!$Q$3:$S$20,2,FALSE)</f>
        <v>CHEST_ITEM_TYPE_T3_PART</v>
      </c>
      <c r="U460" s="3" t="str">
        <f>IF(COUNTIF(U$408:U459,T460)=0,T460,"")</f>
        <v>CHEST_ITEM_TYPE_T3_PART</v>
      </c>
      <c r="V460" s="3" t="str">
        <f t="shared" si="234"/>
        <v>CHEST_ITEM_TYPE_T2_SHARD,CHEST_ITEM_TYPE_T3_SHARD,CHEST_ITEM_TYPE_T4_SHARD,CHEST_ITEM_TYPE_T1_PART,CHEST_ITEM_TYPE_T2_PART,CHEST_ITEM_TYPE_T3_PART</v>
      </c>
      <c r="W460" s="13">
        <f t="shared" si="235"/>
        <v>2.8000000000000001E-2</v>
      </c>
      <c r="X460" s="3" t="str">
        <f t="shared" si="236"/>
        <v>2.8%</v>
      </c>
      <c r="Y460" s="3" t="str">
        <f t="shared" si="237"/>
        <v>10.5%,18.2%,16.9%,40.9%,10.4%,2.8%</v>
      </c>
    </row>
    <row r="461" spans="2:25" x14ac:dyDescent="0.3">
      <c r="B461" s="2">
        <f>数据源!AU493</f>
        <v>9</v>
      </c>
      <c r="C461" s="2" t="str">
        <f>数据源!AV493</f>
        <v>T3LP3</v>
      </c>
      <c r="D461" s="2" t="str">
        <f>数据源!AW493</f>
        <v>部件</v>
      </c>
      <c r="E461" s="2">
        <f>数据源!AX493</f>
        <v>387.6</v>
      </c>
      <c r="F461" s="2">
        <f>数据源!AY493</f>
        <v>1</v>
      </c>
      <c r="G461" s="2">
        <f>数据源!AZ493</f>
        <v>6.1999999999999998E-3</v>
      </c>
      <c r="H461" s="2">
        <f>数据源!BA493</f>
        <v>1.5595975232198139E-3</v>
      </c>
      <c r="I461" s="2">
        <f>数据源!BB493</f>
        <v>16</v>
      </c>
      <c r="J461" s="3">
        <f t="shared" si="242"/>
        <v>1</v>
      </c>
      <c r="K461" s="3">
        <f t="shared" si="243"/>
        <v>1</v>
      </c>
      <c r="L461" s="3" t="str">
        <f t="shared" si="220"/>
        <v>部件</v>
      </c>
      <c r="M461" s="3">
        <f t="shared" ca="1" si="215"/>
        <v>93003</v>
      </c>
      <c r="N461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</v>
      </c>
      <c r="O461" s="3" t="str">
        <f t="shared" si="224"/>
        <v>347,347,347,316,316,316,285,285,285,251,251,251,251,251,209,209,225,225,225,225,225,225,225,225,225,225,225,225,225,225,225,225,225,225,57,57,57,57,57,57,57,57,57,57,57,57,57,57,57,57,57,57,16,16</v>
      </c>
      <c r="P461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</v>
      </c>
      <c r="Q461" s="3" t="str">
        <f>IF(D461="坦克碎片",VLOOKUP(C461,道具信息!$N$2:$O$291,2,FALSE)&amp;"碎片",VLOOKUP(C461,道具信息!$N$2:$O$291,2,FALSE))</f>
        <v>T3部件</v>
      </c>
      <c r="R461" s="3">
        <f t="shared" si="240"/>
        <v>282</v>
      </c>
      <c r="S461" s="11">
        <f t="shared" si="241"/>
        <v>2.8000000000000001E-2</v>
      </c>
      <c r="T461" s="3" t="str">
        <f>VLOOKUP(Q461,道具信息!$Q$3:$S$20,2,FALSE)</f>
        <v>CHEST_ITEM_TYPE_T3_PART</v>
      </c>
      <c r="U461" s="3" t="str">
        <f>IF(COUNTIF(U$408:U460,T461)=0,T461,"")</f>
        <v/>
      </c>
      <c r="V461" s="3" t="str">
        <f t="shared" si="234"/>
        <v>CHEST_ITEM_TYPE_T2_SHARD,CHEST_ITEM_TYPE_T3_SHARD,CHEST_ITEM_TYPE_T4_SHARD,CHEST_ITEM_TYPE_T1_PART,CHEST_ITEM_TYPE_T2_PART,CHEST_ITEM_TYPE_T3_PART</v>
      </c>
      <c r="W461" s="13" t="str">
        <f t="shared" si="235"/>
        <v/>
      </c>
      <c r="X461" s="3" t="str">
        <f t="shared" si="236"/>
        <v/>
      </c>
      <c r="Y461" s="3" t="str">
        <f t="shared" si="237"/>
        <v>10.5%,18.2%,16.9%,40.9%,10.4%,2.8%</v>
      </c>
    </row>
    <row r="462" spans="2:25" x14ac:dyDescent="0.3">
      <c r="B462" s="2">
        <f>数据源!AU494</f>
        <v>9</v>
      </c>
      <c r="C462" s="2" t="str">
        <f>数据源!AV494</f>
        <v>T3LP5</v>
      </c>
      <c r="D462" s="2" t="str">
        <f>数据源!AW494</f>
        <v>部件</v>
      </c>
      <c r="E462" s="2">
        <f>数据源!AX494</f>
        <v>387.6</v>
      </c>
      <c r="F462" s="2">
        <f>数据源!AY494</f>
        <v>1</v>
      </c>
      <c r="G462" s="2">
        <f>数据源!AZ494</f>
        <v>6.1999999999999998E-3</v>
      </c>
      <c r="H462" s="2">
        <f>数据源!BA494</f>
        <v>1.5595975232198139E-3</v>
      </c>
      <c r="I462" s="2">
        <f>数据源!BB494</f>
        <v>16</v>
      </c>
      <c r="J462" s="3">
        <f>ROUNDUP(IF(F462&gt;1,F462-ROUNDDOWN(SQRT(F462),0),F462),0)</f>
        <v>1</v>
      </c>
      <c r="K462" s="3">
        <f>F462*2-J462</f>
        <v>1</v>
      </c>
      <c r="L462" s="3" t="str">
        <f t="shared" si="220"/>
        <v>部件</v>
      </c>
      <c r="M462" s="3">
        <f t="shared" ca="1" si="215"/>
        <v>93005</v>
      </c>
      <c r="N462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</v>
      </c>
      <c r="O462" s="3" t="str">
        <f t="shared" si="224"/>
        <v>347,347,347,316,316,316,285,285,285,251,251,251,251,251,209,209,225,225,225,225,225,225,225,225,225,225,225,225,225,225,225,225,225,225,57,57,57,57,57,57,57,57,57,57,57,57,57,57,57,57,57,57,16,16,16</v>
      </c>
      <c r="P462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</v>
      </c>
      <c r="Q462" s="3" t="str">
        <f>IF(D462="坦克碎片",VLOOKUP(C462,道具信息!$N$2:$O$291,2,FALSE)&amp;"碎片",VLOOKUP(C462,道具信息!$N$2:$O$291,2,FALSE))</f>
        <v>T3部件</v>
      </c>
      <c r="R462" s="3">
        <f t="shared" si="240"/>
        <v>282</v>
      </c>
      <c r="S462" s="11">
        <f t="shared" si="241"/>
        <v>2.8000000000000001E-2</v>
      </c>
      <c r="T462" s="3" t="str">
        <f>VLOOKUP(Q462,道具信息!$Q$3:$S$20,2,FALSE)</f>
        <v>CHEST_ITEM_TYPE_T3_PART</v>
      </c>
      <c r="U462" s="3" t="str">
        <f>IF(COUNTIF(U$408:U461,T462)=0,T462,"")</f>
        <v/>
      </c>
      <c r="V462" s="3" t="str">
        <f t="shared" si="234"/>
        <v>CHEST_ITEM_TYPE_T2_SHARD,CHEST_ITEM_TYPE_T3_SHARD,CHEST_ITEM_TYPE_T4_SHARD,CHEST_ITEM_TYPE_T1_PART,CHEST_ITEM_TYPE_T2_PART,CHEST_ITEM_TYPE_T3_PART</v>
      </c>
      <c r="W462" s="13" t="str">
        <f t="shared" si="235"/>
        <v/>
      </c>
      <c r="X462" s="3" t="str">
        <f t="shared" si="236"/>
        <v/>
      </c>
      <c r="Y462" s="3" t="str">
        <f t="shared" si="237"/>
        <v>10.5%,18.2%,16.9%,40.9%,10.4%,2.8%</v>
      </c>
    </row>
    <row r="463" spans="2:25" x14ac:dyDescent="0.3">
      <c r="B463" s="2">
        <f>数据源!AU495</f>
        <v>9</v>
      </c>
      <c r="C463" s="2" t="str">
        <f>数据源!AV495</f>
        <v>T3MP1</v>
      </c>
      <c r="D463" s="2" t="str">
        <f>数据源!AW495</f>
        <v>部件</v>
      </c>
      <c r="E463" s="2">
        <f>数据源!AX495</f>
        <v>387.6</v>
      </c>
      <c r="F463" s="2">
        <f>数据源!AY495</f>
        <v>1</v>
      </c>
      <c r="G463" s="2">
        <f>数据源!AZ495</f>
        <v>6.1999999999999998E-3</v>
      </c>
      <c r="H463" s="2">
        <f>数据源!BA495</f>
        <v>1.5595975232198139E-3</v>
      </c>
      <c r="I463" s="2">
        <f>数据源!BB495</f>
        <v>16</v>
      </c>
      <c r="J463" s="3">
        <f t="shared" ref="J463:J479" si="244">ROUNDUP(IF(F463&gt;1,F463-ROUNDDOWN(SQRT(F463),0),F463),0)</f>
        <v>1</v>
      </c>
      <c r="K463" s="3">
        <f t="shared" ref="K463:K479" si="245">F463*2-J463</f>
        <v>1</v>
      </c>
      <c r="L463" s="3" t="str">
        <f t="shared" si="220"/>
        <v>部件</v>
      </c>
      <c r="M463" s="3">
        <f t="shared" ca="1" si="215"/>
        <v>93101</v>
      </c>
      <c r="N463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</v>
      </c>
      <c r="O463" s="3" t="str">
        <f t="shared" si="224"/>
        <v>347,347,347,316,316,316,285,285,285,251,251,251,251,251,209,209,225,225,225,225,225,225,225,225,225,225,225,225,225,225,225,225,225,225,57,57,57,57,57,57,57,57,57,57,57,57,57,57,57,57,57,57,16,16,16,16</v>
      </c>
      <c r="P463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</v>
      </c>
      <c r="Q463" s="3" t="str">
        <f>IF(D463="坦克碎片",VLOOKUP(C463,道具信息!$N$2:$O$291,2,FALSE)&amp;"碎片",VLOOKUP(C463,道具信息!$N$2:$O$291,2,FALSE))</f>
        <v>T3部件</v>
      </c>
      <c r="R463" s="3">
        <f t="shared" si="240"/>
        <v>282</v>
      </c>
      <c r="S463" s="11">
        <f t="shared" si="241"/>
        <v>2.8000000000000001E-2</v>
      </c>
      <c r="T463" s="3" t="str">
        <f>VLOOKUP(Q463,道具信息!$Q$3:$S$20,2,FALSE)</f>
        <v>CHEST_ITEM_TYPE_T3_PART</v>
      </c>
      <c r="U463" s="3" t="str">
        <f>IF(COUNTIF(U$408:U462,T463)=0,T463,"")</f>
        <v/>
      </c>
      <c r="V463" s="3" t="str">
        <f t="shared" si="234"/>
        <v>CHEST_ITEM_TYPE_T2_SHARD,CHEST_ITEM_TYPE_T3_SHARD,CHEST_ITEM_TYPE_T4_SHARD,CHEST_ITEM_TYPE_T1_PART,CHEST_ITEM_TYPE_T2_PART,CHEST_ITEM_TYPE_T3_PART</v>
      </c>
      <c r="W463" s="13" t="str">
        <f t="shared" si="235"/>
        <v/>
      </c>
      <c r="X463" s="3" t="str">
        <f t="shared" si="236"/>
        <v/>
      </c>
      <c r="Y463" s="3" t="str">
        <f t="shared" si="237"/>
        <v>10.5%,18.2%,16.9%,40.9%,10.4%,2.8%</v>
      </c>
    </row>
    <row r="464" spans="2:25" x14ac:dyDescent="0.3">
      <c r="B464" s="2">
        <f>数据源!AU496</f>
        <v>9</v>
      </c>
      <c r="C464" s="2" t="str">
        <f>数据源!AV496</f>
        <v>T3MP3</v>
      </c>
      <c r="D464" s="2" t="str">
        <f>数据源!AW496</f>
        <v>部件</v>
      </c>
      <c r="E464" s="2">
        <f>数据源!AX496</f>
        <v>387.6</v>
      </c>
      <c r="F464" s="2">
        <f>数据源!AY496</f>
        <v>1</v>
      </c>
      <c r="G464" s="2">
        <f>数据源!AZ496</f>
        <v>6.1999999999999998E-3</v>
      </c>
      <c r="H464" s="2">
        <f>数据源!BA496</f>
        <v>1.5595975232198139E-3</v>
      </c>
      <c r="I464" s="2">
        <f>数据源!BB496</f>
        <v>16</v>
      </c>
      <c r="J464" s="3">
        <f t="shared" si="244"/>
        <v>1</v>
      </c>
      <c r="K464" s="3">
        <f t="shared" si="245"/>
        <v>1</v>
      </c>
      <c r="L464" s="3" t="str">
        <f t="shared" si="220"/>
        <v>部件</v>
      </c>
      <c r="M464" s="3">
        <f t="shared" ca="1" si="215"/>
        <v>93103</v>
      </c>
      <c r="N464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</v>
      </c>
      <c r="O464" s="3" t="str">
        <f t="shared" si="224"/>
        <v>347,347,347,316,316,316,285,285,285,251,251,251,251,251,209,209,225,225,225,225,225,225,225,225,225,225,225,225,225,225,225,225,225,225,57,57,57,57,57,57,57,57,57,57,57,57,57,57,57,57,57,57,16,16,16,16,16</v>
      </c>
      <c r="P464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</v>
      </c>
      <c r="Q464" s="3" t="str">
        <f>IF(D464="坦克碎片",VLOOKUP(C464,道具信息!$N$2:$O$291,2,FALSE)&amp;"碎片",VLOOKUP(C464,道具信息!$N$2:$O$291,2,FALSE))</f>
        <v>T3部件</v>
      </c>
      <c r="R464" s="3">
        <f t="shared" si="240"/>
        <v>282</v>
      </c>
      <c r="S464" s="11">
        <f t="shared" si="241"/>
        <v>2.8000000000000001E-2</v>
      </c>
      <c r="T464" s="3" t="str">
        <f>VLOOKUP(Q464,道具信息!$Q$3:$S$20,2,FALSE)</f>
        <v>CHEST_ITEM_TYPE_T3_PART</v>
      </c>
      <c r="U464" s="3" t="str">
        <f>IF(COUNTIF(U$408:U463,T464)=0,T464,"")</f>
        <v/>
      </c>
      <c r="V464" s="3" t="str">
        <f t="shared" si="234"/>
        <v>CHEST_ITEM_TYPE_T2_SHARD,CHEST_ITEM_TYPE_T3_SHARD,CHEST_ITEM_TYPE_T4_SHARD,CHEST_ITEM_TYPE_T1_PART,CHEST_ITEM_TYPE_T2_PART,CHEST_ITEM_TYPE_T3_PART</v>
      </c>
      <c r="W464" s="13" t="str">
        <f t="shared" si="235"/>
        <v/>
      </c>
      <c r="X464" s="3" t="str">
        <f t="shared" si="236"/>
        <v/>
      </c>
      <c r="Y464" s="3" t="str">
        <f t="shared" si="237"/>
        <v>10.5%,18.2%,16.9%,40.9%,10.4%,2.8%</v>
      </c>
    </row>
    <row r="465" spans="2:25" x14ac:dyDescent="0.3">
      <c r="B465" s="2">
        <f>数据源!AU497</f>
        <v>9</v>
      </c>
      <c r="C465" s="2" t="str">
        <f>数据源!AV497</f>
        <v>T3MP5</v>
      </c>
      <c r="D465" s="2" t="str">
        <f>数据源!AW497</f>
        <v>部件</v>
      </c>
      <c r="E465" s="2">
        <f>数据源!AX497</f>
        <v>387.6</v>
      </c>
      <c r="F465" s="2">
        <f>数据源!AY497</f>
        <v>1</v>
      </c>
      <c r="G465" s="2">
        <f>数据源!AZ497</f>
        <v>6.1999999999999998E-3</v>
      </c>
      <c r="H465" s="2">
        <f>数据源!BA497</f>
        <v>1.5595975232198139E-3</v>
      </c>
      <c r="I465" s="2">
        <f>数据源!BB497</f>
        <v>16</v>
      </c>
      <c r="J465" s="3">
        <f t="shared" si="244"/>
        <v>1</v>
      </c>
      <c r="K465" s="3">
        <f t="shared" si="245"/>
        <v>1</v>
      </c>
      <c r="L465" s="3" t="str">
        <f t="shared" si="220"/>
        <v>部件</v>
      </c>
      <c r="M465" s="3">
        <f t="shared" ca="1" si="215"/>
        <v>93105</v>
      </c>
      <c r="N465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465" s="3" t="str">
        <f t="shared" si="224"/>
        <v>347,347,347,316,316,316,285,285,285,251,251,251,251,251,209,209,225,225,225,225,225,225,225,225,225,225,225,225,225,225,225,225,225,225,57,57,57,57,57,57,57,57,57,57,57,57,57,57,57,57,57,57,16,16,16,16,16,16</v>
      </c>
      <c r="P465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,(1,1)</v>
      </c>
      <c r="Q465" s="3" t="str">
        <f>IF(D465="坦克碎片",VLOOKUP(C465,道具信息!$N$2:$O$291,2,FALSE)&amp;"碎片",VLOOKUP(C465,道具信息!$N$2:$O$291,2,FALSE))</f>
        <v>T3部件</v>
      </c>
      <c r="R465" s="3">
        <f t="shared" si="240"/>
        <v>282</v>
      </c>
      <c r="S465" s="11">
        <f t="shared" si="241"/>
        <v>2.8000000000000001E-2</v>
      </c>
      <c r="T465" s="3" t="str">
        <f>VLOOKUP(Q465,道具信息!$Q$3:$S$20,2,FALSE)</f>
        <v>CHEST_ITEM_TYPE_T3_PART</v>
      </c>
      <c r="U465" s="3" t="str">
        <f>IF(COUNTIF(U$408:U464,T465)=0,T465,"")</f>
        <v/>
      </c>
      <c r="V465" s="3" t="str">
        <f t="shared" si="234"/>
        <v>CHEST_ITEM_TYPE_T2_SHARD,CHEST_ITEM_TYPE_T3_SHARD,CHEST_ITEM_TYPE_T4_SHARD,CHEST_ITEM_TYPE_T1_PART,CHEST_ITEM_TYPE_T2_PART,CHEST_ITEM_TYPE_T3_PART</v>
      </c>
      <c r="W465" s="13" t="str">
        <f t="shared" si="235"/>
        <v/>
      </c>
      <c r="X465" s="3" t="str">
        <f t="shared" si="236"/>
        <v/>
      </c>
      <c r="Y465" s="3" t="str">
        <f t="shared" si="237"/>
        <v>10.5%,18.2%,16.9%,40.9%,10.4%,2.8%</v>
      </c>
    </row>
    <row r="466" spans="2:25" x14ac:dyDescent="0.3">
      <c r="B466" s="2">
        <f>数据源!AU498</f>
        <v>9</v>
      </c>
      <c r="C466" s="2" t="str">
        <f>数据源!AV498</f>
        <v>T3HP1</v>
      </c>
      <c r="D466" s="2" t="str">
        <f>数据源!AW498</f>
        <v>部件</v>
      </c>
      <c r="E466" s="2">
        <f>数据源!AX498</f>
        <v>387.6</v>
      </c>
      <c r="F466" s="2">
        <f>数据源!AY498</f>
        <v>1</v>
      </c>
      <c r="G466" s="2">
        <f>数据源!AZ498</f>
        <v>6.1999999999999998E-3</v>
      </c>
      <c r="H466" s="2">
        <f>数据源!BA498</f>
        <v>1.5595975232198139E-3</v>
      </c>
      <c r="I466" s="2">
        <f>数据源!BB498</f>
        <v>16</v>
      </c>
      <c r="J466" s="3">
        <f t="shared" si="244"/>
        <v>1</v>
      </c>
      <c r="K466" s="3">
        <f t="shared" si="245"/>
        <v>1</v>
      </c>
      <c r="L466" s="3" t="str">
        <f t="shared" si="220"/>
        <v>部件</v>
      </c>
      <c r="M466" s="3">
        <f t="shared" ca="1" si="215"/>
        <v>93201</v>
      </c>
      <c r="N466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466" s="3" t="str">
        <f t="shared" si="224"/>
        <v>347,347,347,316,316,316,285,285,285,251,251,251,251,251,209,209,225,225,225,225,225,225,225,225,225,225,225,225,225,225,225,225,225,225,57,57,57,57,57,57,57,57,57,57,57,57,57,57,57,57,57,57,16,16,16,16,16,16,16</v>
      </c>
      <c r="P466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,(1,1),(1,1)</v>
      </c>
      <c r="Q466" s="3" t="str">
        <f>IF(D466="坦克碎片",VLOOKUP(C466,道具信息!$N$2:$O$291,2,FALSE)&amp;"碎片",VLOOKUP(C466,道具信息!$N$2:$O$291,2,FALSE))</f>
        <v>T3部件</v>
      </c>
      <c r="R466" s="3">
        <f t="shared" si="240"/>
        <v>282</v>
      </c>
      <c r="S466" s="11">
        <f t="shared" si="241"/>
        <v>2.8000000000000001E-2</v>
      </c>
      <c r="T466" s="3" t="str">
        <f>VLOOKUP(Q466,道具信息!$Q$3:$S$20,2,FALSE)</f>
        <v>CHEST_ITEM_TYPE_T3_PART</v>
      </c>
      <c r="U466" s="3" t="str">
        <f>IF(COUNTIF(U$408:U465,T466)=0,T466,"")</f>
        <v/>
      </c>
      <c r="V466" s="3" t="str">
        <f t="shared" si="234"/>
        <v>CHEST_ITEM_TYPE_T2_SHARD,CHEST_ITEM_TYPE_T3_SHARD,CHEST_ITEM_TYPE_T4_SHARD,CHEST_ITEM_TYPE_T1_PART,CHEST_ITEM_TYPE_T2_PART,CHEST_ITEM_TYPE_T3_PART</v>
      </c>
      <c r="W466" s="13" t="str">
        <f t="shared" si="235"/>
        <v/>
      </c>
      <c r="X466" s="3" t="str">
        <f t="shared" si="236"/>
        <v/>
      </c>
      <c r="Y466" s="3" t="str">
        <f t="shared" si="237"/>
        <v>10.5%,18.2%,16.9%,40.9%,10.4%,2.8%</v>
      </c>
    </row>
    <row r="467" spans="2:25" x14ac:dyDescent="0.3">
      <c r="B467" s="2">
        <f>数据源!AU499</f>
        <v>9</v>
      </c>
      <c r="C467" s="2" t="str">
        <f>数据源!AV499</f>
        <v>T3HP3</v>
      </c>
      <c r="D467" s="2" t="str">
        <f>数据源!AW499</f>
        <v>部件</v>
      </c>
      <c r="E467" s="2">
        <f>数据源!AX499</f>
        <v>387.6</v>
      </c>
      <c r="F467" s="2">
        <f>数据源!AY499</f>
        <v>1</v>
      </c>
      <c r="G467" s="2">
        <f>数据源!AZ499</f>
        <v>6.1999999999999998E-3</v>
      </c>
      <c r="H467" s="2">
        <f>数据源!BA499</f>
        <v>1.5595975232198139E-3</v>
      </c>
      <c r="I467" s="2">
        <f>数据源!BB499</f>
        <v>16</v>
      </c>
      <c r="J467" s="3">
        <f t="shared" si="244"/>
        <v>1</v>
      </c>
      <c r="K467" s="3">
        <f t="shared" si="245"/>
        <v>1</v>
      </c>
      <c r="L467" s="3" t="str">
        <f t="shared" si="220"/>
        <v>部件</v>
      </c>
      <c r="M467" s="3">
        <f t="shared" ca="1" si="215"/>
        <v>93203</v>
      </c>
      <c r="N467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467" s="3" t="str">
        <f t="shared" si="224"/>
        <v>347,347,347,316,316,316,285,285,285,251,251,251,251,251,209,209,225,225,225,225,225,225,225,225,225,225,225,225,225,225,225,225,225,225,57,57,57,57,57,57,57,57,57,57,57,57,57,57,57,57,57,57,16,16,16,16,16,16,16,16</v>
      </c>
      <c r="P467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,(1,1),(1,1),(1,1)</v>
      </c>
      <c r="Q467" s="3" t="str">
        <f>IF(D467="坦克碎片",VLOOKUP(C467,道具信息!$N$2:$O$291,2,FALSE)&amp;"碎片",VLOOKUP(C467,道具信息!$N$2:$O$291,2,FALSE))</f>
        <v>T3部件</v>
      </c>
      <c r="R467" s="3">
        <f t="shared" si="240"/>
        <v>282</v>
      </c>
      <c r="S467" s="11">
        <f t="shared" si="241"/>
        <v>2.8000000000000001E-2</v>
      </c>
      <c r="T467" s="3" t="str">
        <f>VLOOKUP(Q467,道具信息!$Q$3:$S$20,2,FALSE)</f>
        <v>CHEST_ITEM_TYPE_T3_PART</v>
      </c>
      <c r="U467" s="3" t="str">
        <f>IF(COUNTIF(U$408:U466,T467)=0,T467,"")</f>
        <v/>
      </c>
      <c r="V467" s="3" t="str">
        <f t="shared" si="234"/>
        <v>CHEST_ITEM_TYPE_T2_SHARD,CHEST_ITEM_TYPE_T3_SHARD,CHEST_ITEM_TYPE_T4_SHARD,CHEST_ITEM_TYPE_T1_PART,CHEST_ITEM_TYPE_T2_PART,CHEST_ITEM_TYPE_T3_PART</v>
      </c>
      <c r="W467" s="13" t="str">
        <f t="shared" si="235"/>
        <v/>
      </c>
      <c r="X467" s="3" t="str">
        <f t="shared" si="236"/>
        <v/>
      </c>
      <c r="Y467" s="3" t="str">
        <f t="shared" si="237"/>
        <v>10.5%,18.2%,16.9%,40.9%,10.4%,2.8%</v>
      </c>
    </row>
    <row r="468" spans="2:25" x14ac:dyDescent="0.3">
      <c r="B468" s="2">
        <f>数据源!AU500</f>
        <v>9</v>
      </c>
      <c r="C468" s="2" t="str">
        <f>数据源!AV500</f>
        <v>T3HP5</v>
      </c>
      <c r="D468" s="2" t="str">
        <f>数据源!AW500</f>
        <v>部件</v>
      </c>
      <c r="E468" s="2">
        <f>数据源!AX500</f>
        <v>387.6</v>
      </c>
      <c r="F468" s="2">
        <f>数据源!AY500</f>
        <v>1</v>
      </c>
      <c r="G468" s="2">
        <f>数据源!AZ500</f>
        <v>6.1999999999999998E-3</v>
      </c>
      <c r="H468" s="2">
        <f>数据源!BA500</f>
        <v>1.5595975232198139E-3</v>
      </c>
      <c r="I468" s="2">
        <f>数据源!BB500</f>
        <v>16</v>
      </c>
      <c r="J468" s="3">
        <f t="shared" si="244"/>
        <v>1</v>
      </c>
      <c r="K468" s="3">
        <f t="shared" si="245"/>
        <v>1</v>
      </c>
      <c r="L468" s="3" t="str">
        <f t="shared" si="220"/>
        <v>部件</v>
      </c>
      <c r="M468" s="3">
        <f t="shared" ca="1" si="215"/>
        <v>93205</v>
      </c>
      <c r="N468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468" s="3" t="str">
        <f t="shared" si="224"/>
        <v>347,347,347,316,316,316,285,285,285,251,251,251,251,251,209,209,225,225,225,225,225,225,225,225,225,225,225,225,225,225,225,225,225,225,57,57,57,57,57,57,57,57,57,57,57,57,57,57,57,57,57,57,16,16,16,16,16,16,16,16,16</v>
      </c>
      <c r="P468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,(1,1),(1,1),(1,1),(1,1)</v>
      </c>
      <c r="Q468" s="3" t="str">
        <f>IF(D468="坦克碎片",VLOOKUP(C468,道具信息!$N$2:$O$291,2,FALSE)&amp;"碎片",VLOOKUP(C468,道具信息!$N$2:$O$291,2,FALSE))</f>
        <v>T3部件</v>
      </c>
      <c r="R468" s="3">
        <f t="shared" si="240"/>
        <v>282</v>
      </c>
      <c r="S468" s="11">
        <f t="shared" si="241"/>
        <v>2.8000000000000001E-2</v>
      </c>
      <c r="T468" s="3" t="str">
        <f>VLOOKUP(Q468,道具信息!$Q$3:$S$20,2,FALSE)</f>
        <v>CHEST_ITEM_TYPE_T3_PART</v>
      </c>
      <c r="U468" s="3" t="str">
        <f>IF(COUNTIF(U$408:U467,T468)=0,T468,"")</f>
        <v/>
      </c>
      <c r="V468" s="3" t="str">
        <f t="shared" si="234"/>
        <v>CHEST_ITEM_TYPE_T2_SHARD,CHEST_ITEM_TYPE_T3_SHARD,CHEST_ITEM_TYPE_T4_SHARD,CHEST_ITEM_TYPE_T1_PART,CHEST_ITEM_TYPE_T2_PART,CHEST_ITEM_TYPE_T3_PART</v>
      </c>
      <c r="W468" s="13" t="str">
        <f t="shared" si="235"/>
        <v/>
      </c>
      <c r="X468" s="3" t="str">
        <f t="shared" si="236"/>
        <v/>
      </c>
      <c r="Y468" s="3" t="str">
        <f t="shared" si="237"/>
        <v>10.5%,18.2%,16.9%,40.9%,10.4%,2.8%</v>
      </c>
    </row>
    <row r="469" spans="2:25" x14ac:dyDescent="0.3">
      <c r="B469" s="2">
        <f>数据源!AU501</f>
        <v>9</v>
      </c>
      <c r="C469" s="2" t="str">
        <f>数据源!AV501</f>
        <v>T3LP2</v>
      </c>
      <c r="D469" s="2" t="str">
        <f>数据源!AW501</f>
        <v>部件</v>
      </c>
      <c r="E469" s="2">
        <f>数据源!AX501</f>
        <v>387.6</v>
      </c>
      <c r="F469" s="2">
        <f>数据源!AY501</f>
        <v>1</v>
      </c>
      <c r="G469" s="2">
        <f>数据源!AZ501</f>
        <v>6.1999999999999998E-3</v>
      </c>
      <c r="H469" s="2">
        <f>数据源!BA501</f>
        <v>1.5595975232198139E-3</v>
      </c>
      <c r="I469" s="2">
        <f>数据源!BB501</f>
        <v>16</v>
      </c>
      <c r="J469" s="3">
        <f t="shared" si="244"/>
        <v>1</v>
      </c>
      <c r="K469" s="3">
        <f t="shared" si="245"/>
        <v>1</v>
      </c>
      <c r="L469" s="3" t="str">
        <f t="shared" si="220"/>
        <v>部件</v>
      </c>
      <c r="M469" s="3">
        <f t="shared" ca="1" si="215"/>
        <v>93002</v>
      </c>
      <c r="N469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469" s="3" t="str">
        <f t="shared" si="224"/>
        <v>347,347,347,316,316,316,285,285,285,251,251,251,251,251,209,209,225,225,225,225,225,225,225,225,225,225,225,225,225,225,225,225,225,225,57,57,57,57,57,57,57,57,57,57,57,57,57,57,57,57,57,57,16,16,16,16,16,16,16,16,16,16</v>
      </c>
      <c r="P469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,(1,1),(1,1),(1,1),(1,1),(1,1)</v>
      </c>
      <c r="Q469" s="3" t="str">
        <f>IF(D469="坦克碎片",VLOOKUP(C469,道具信息!$N$2:$O$291,2,FALSE)&amp;"碎片",VLOOKUP(C469,道具信息!$N$2:$O$291,2,FALSE))</f>
        <v>T3部件</v>
      </c>
      <c r="R469" s="3">
        <f t="shared" si="240"/>
        <v>282</v>
      </c>
      <c r="S469" s="11">
        <f t="shared" si="241"/>
        <v>2.8000000000000001E-2</v>
      </c>
      <c r="T469" s="3" t="str">
        <f>VLOOKUP(Q469,道具信息!$Q$3:$S$20,2,FALSE)</f>
        <v>CHEST_ITEM_TYPE_T3_PART</v>
      </c>
      <c r="U469" s="3" t="str">
        <f>IF(COUNTIF(U$408:U468,T469)=0,T469,"")</f>
        <v/>
      </c>
      <c r="V469" s="3" t="str">
        <f t="shared" si="234"/>
        <v>CHEST_ITEM_TYPE_T2_SHARD,CHEST_ITEM_TYPE_T3_SHARD,CHEST_ITEM_TYPE_T4_SHARD,CHEST_ITEM_TYPE_T1_PART,CHEST_ITEM_TYPE_T2_PART,CHEST_ITEM_TYPE_T3_PART</v>
      </c>
      <c r="W469" s="13" t="str">
        <f t="shared" si="235"/>
        <v/>
      </c>
      <c r="X469" s="3" t="str">
        <f t="shared" si="236"/>
        <v/>
      </c>
      <c r="Y469" s="3" t="str">
        <f t="shared" si="237"/>
        <v>10.5%,18.2%,16.9%,40.9%,10.4%,2.8%</v>
      </c>
    </row>
    <row r="470" spans="2:25" x14ac:dyDescent="0.3">
      <c r="B470" s="2">
        <f>数据源!AU502</f>
        <v>9</v>
      </c>
      <c r="C470" s="2" t="str">
        <f>数据源!AV502</f>
        <v>T3LP4</v>
      </c>
      <c r="D470" s="2" t="str">
        <f>数据源!AW502</f>
        <v>部件</v>
      </c>
      <c r="E470" s="2">
        <f>数据源!AX502</f>
        <v>387.6</v>
      </c>
      <c r="F470" s="2">
        <f>数据源!AY502</f>
        <v>1</v>
      </c>
      <c r="G470" s="2">
        <f>数据源!AZ502</f>
        <v>6.1999999999999998E-3</v>
      </c>
      <c r="H470" s="2">
        <f>数据源!BA502</f>
        <v>1.5595975232198139E-3</v>
      </c>
      <c r="I470" s="2">
        <f>数据源!BB502</f>
        <v>16</v>
      </c>
      <c r="J470" s="3">
        <f t="shared" si="244"/>
        <v>1</v>
      </c>
      <c r="K470" s="3">
        <f t="shared" si="245"/>
        <v>1</v>
      </c>
      <c r="L470" s="3" t="str">
        <f t="shared" si="220"/>
        <v>部件</v>
      </c>
      <c r="M470" s="3">
        <f t="shared" ca="1" si="215"/>
        <v>93004</v>
      </c>
      <c r="N470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470" s="3" t="str">
        <f t="shared" si="224"/>
        <v>347,347,347,316,316,316,285,285,285,251,251,251,251,251,209,209,225,225,225,225,225,225,225,225,225,225,225,225,225,225,225,225,225,225,57,57,57,57,57,57,57,57,57,57,57,57,57,57,57,57,57,57,16,16,16,16,16,16,16,16,16,16,16</v>
      </c>
      <c r="P470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,(1,1),(1,1),(1,1),(1,1),(1,1),(1,1)</v>
      </c>
      <c r="Q470" s="3" t="str">
        <f>IF(D470="坦克碎片",VLOOKUP(C470,道具信息!$N$2:$O$291,2,FALSE)&amp;"碎片",VLOOKUP(C470,道具信息!$N$2:$O$291,2,FALSE))</f>
        <v>T3部件</v>
      </c>
      <c r="R470" s="3">
        <f t="shared" si="240"/>
        <v>282</v>
      </c>
      <c r="S470" s="11">
        <f t="shared" si="241"/>
        <v>2.8000000000000001E-2</v>
      </c>
      <c r="T470" s="3" t="str">
        <f>VLOOKUP(Q470,道具信息!$Q$3:$S$20,2,FALSE)</f>
        <v>CHEST_ITEM_TYPE_T3_PART</v>
      </c>
      <c r="U470" s="3" t="str">
        <f>IF(COUNTIF(U$408:U469,T470)=0,T470,"")</f>
        <v/>
      </c>
      <c r="V470" s="3" t="str">
        <f t="shared" si="234"/>
        <v>CHEST_ITEM_TYPE_T2_SHARD,CHEST_ITEM_TYPE_T3_SHARD,CHEST_ITEM_TYPE_T4_SHARD,CHEST_ITEM_TYPE_T1_PART,CHEST_ITEM_TYPE_T2_PART,CHEST_ITEM_TYPE_T3_PART</v>
      </c>
      <c r="W470" s="13" t="str">
        <f t="shared" si="235"/>
        <v/>
      </c>
      <c r="X470" s="3" t="str">
        <f t="shared" si="236"/>
        <v/>
      </c>
      <c r="Y470" s="3" t="str">
        <f t="shared" si="237"/>
        <v>10.5%,18.2%,16.9%,40.9%,10.4%,2.8%</v>
      </c>
    </row>
    <row r="471" spans="2:25" x14ac:dyDescent="0.3">
      <c r="B471" s="2">
        <f>数据源!AU503</f>
        <v>9</v>
      </c>
      <c r="C471" s="2" t="str">
        <f>数据源!AV503</f>
        <v>T3LP6</v>
      </c>
      <c r="D471" s="2" t="str">
        <f>数据源!AW503</f>
        <v>部件</v>
      </c>
      <c r="E471" s="2">
        <f>数据源!AX503</f>
        <v>387.6</v>
      </c>
      <c r="F471" s="2">
        <f>数据源!AY503</f>
        <v>1</v>
      </c>
      <c r="G471" s="2">
        <f>数据源!AZ503</f>
        <v>6.1999999999999998E-3</v>
      </c>
      <c r="H471" s="2">
        <f>数据源!BA503</f>
        <v>1.5595975232198139E-3</v>
      </c>
      <c r="I471" s="2">
        <f>数据源!BB503</f>
        <v>16</v>
      </c>
      <c r="J471" s="3">
        <f t="shared" si="244"/>
        <v>1</v>
      </c>
      <c r="K471" s="3">
        <f t="shared" si="245"/>
        <v>1</v>
      </c>
      <c r="L471" s="3" t="str">
        <f t="shared" si="220"/>
        <v>部件</v>
      </c>
      <c r="M471" s="3">
        <f t="shared" ca="1" si="215"/>
        <v>93006</v>
      </c>
      <c r="N471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471" s="3" t="str">
        <f t="shared" si="224"/>
        <v>347,347,347,316,316,316,285,285,285,251,251,251,251,251,209,209,225,225,225,225,225,225,225,225,225,225,225,225,225,225,225,225,225,225,57,57,57,57,57,57,57,57,57,57,57,57,57,57,57,57,57,57,16,16,16,16,16,16,16,16,16,16,16,16</v>
      </c>
      <c r="P471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,(1,1),(1,1),(1,1),(1,1),(1,1),(1,1),(1,1)</v>
      </c>
      <c r="Q471" s="3" t="str">
        <f>IF(D471="坦克碎片",VLOOKUP(C471,道具信息!$N$2:$O$291,2,FALSE)&amp;"碎片",VLOOKUP(C471,道具信息!$N$2:$O$291,2,FALSE))</f>
        <v>T3部件</v>
      </c>
      <c r="R471" s="3">
        <f t="shared" si="240"/>
        <v>282</v>
      </c>
      <c r="S471" s="11">
        <f t="shared" si="241"/>
        <v>2.8000000000000001E-2</v>
      </c>
      <c r="T471" s="3" t="str">
        <f>VLOOKUP(Q471,道具信息!$Q$3:$S$20,2,FALSE)</f>
        <v>CHEST_ITEM_TYPE_T3_PART</v>
      </c>
      <c r="U471" s="3" t="str">
        <f>IF(COUNTIF(U$408:U470,T471)=0,T471,"")</f>
        <v/>
      </c>
      <c r="V471" s="3" t="str">
        <f t="shared" si="234"/>
        <v>CHEST_ITEM_TYPE_T2_SHARD,CHEST_ITEM_TYPE_T3_SHARD,CHEST_ITEM_TYPE_T4_SHARD,CHEST_ITEM_TYPE_T1_PART,CHEST_ITEM_TYPE_T2_PART,CHEST_ITEM_TYPE_T3_PART</v>
      </c>
      <c r="W471" s="13" t="str">
        <f t="shared" si="235"/>
        <v/>
      </c>
      <c r="X471" s="3" t="str">
        <f t="shared" si="236"/>
        <v/>
      </c>
      <c r="Y471" s="3" t="str">
        <f t="shared" si="237"/>
        <v>10.5%,18.2%,16.9%,40.9%,10.4%,2.8%</v>
      </c>
    </row>
    <row r="472" spans="2:25" x14ac:dyDescent="0.3">
      <c r="B472" s="2">
        <f>数据源!AU504</f>
        <v>9</v>
      </c>
      <c r="C472" s="2" t="str">
        <f>数据源!AV504</f>
        <v>T3MP2</v>
      </c>
      <c r="D472" s="2" t="str">
        <f>数据源!AW504</f>
        <v>部件</v>
      </c>
      <c r="E472" s="2">
        <f>数据源!AX504</f>
        <v>387.6</v>
      </c>
      <c r="F472" s="2">
        <f>数据源!AY504</f>
        <v>1</v>
      </c>
      <c r="G472" s="2">
        <f>数据源!AZ504</f>
        <v>6.1000000000000004E-3</v>
      </c>
      <c r="H472" s="2">
        <f>数据源!BA504</f>
        <v>1.5344427244582042E-3</v>
      </c>
      <c r="I472" s="2">
        <f>数据源!BB504</f>
        <v>15</v>
      </c>
      <c r="J472" s="3">
        <f t="shared" si="244"/>
        <v>1</v>
      </c>
      <c r="K472" s="3">
        <f t="shared" si="245"/>
        <v>1</v>
      </c>
      <c r="L472" s="3" t="str">
        <f t="shared" si="220"/>
        <v>部件</v>
      </c>
      <c r="M472" s="3">
        <f t="shared" ref="M472:M486" ca="1" si="246">IF(OR(L472="坦克",L472="碎片"),VLOOKUP(C472,INDIRECT("坦克ID"),MATCH(L472&amp;"ID",INDIRECT("坦克标头"),0),FALSE),VLOOKUP(C472,INDIRECT(L472&amp;"ID"),2,FALSE))</f>
        <v>93102</v>
      </c>
      <c r="N472" s="3" t="str">
        <f t="shared" ca="1" si="221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472" s="3" t="str">
        <f t="shared" si="224"/>
        <v>347,347,347,316,316,316,285,285,285,251,251,251,251,251,209,209,225,225,225,225,225,225,225,225,225,225,225,225,225,225,225,225,225,225,57,57,57,57,57,57,57,57,57,57,57,57,57,57,57,57,57,57,16,16,16,16,16,16,16,16,16,16,16,16,15</v>
      </c>
      <c r="P472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,(1,1),(1,1),(1,1),(1,1),(1,1),(1,1),(1,1),(1,1)</v>
      </c>
      <c r="Q472" s="3" t="str">
        <f>IF(D472="坦克碎片",VLOOKUP(C472,道具信息!$N$2:$O$291,2,FALSE)&amp;"碎片",VLOOKUP(C472,道具信息!$N$2:$O$291,2,FALSE))</f>
        <v>T3部件</v>
      </c>
      <c r="R472" s="3">
        <f t="shared" ref="R472:R486" si="247">SUMIFS(I:I,Q:Q,Q472,B:B,B472)</f>
        <v>282</v>
      </c>
      <c r="S472" s="11">
        <f t="shared" ref="S472:S486" si="248">ROUND(R472/SUMIF(B:B,B472,I:I),3)</f>
        <v>2.8000000000000001E-2</v>
      </c>
      <c r="T472" s="3" t="str">
        <f>VLOOKUP(Q472,道具信息!$Q$3:$S$20,2,FALSE)</f>
        <v>CHEST_ITEM_TYPE_T3_PART</v>
      </c>
      <c r="U472" s="3" t="str">
        <f>IF(COUNTIF(U$408:U471,T472)=0,T472,"")</f>
        <v/>
      </c>
      <c r="V472" s="3" t="str">
        <f t="shared" si="234"/>
        <v>CHEST_ITEM_TYPE_T2_SHARD,CHEST_ITEM_TYPE_T3_SHARD,CHEST_ITEM_TYPE_T4_SHARD,CHEST_ITEM_TYPE_T1_PART,CHEST_ITEM_TYPE_T2_PART,CHEST_ITEM_TYPE_T3_PART</v>
      </c>
      <c r="W472" s="13" t="str">
        <f t="shared" si="235"/>
        <v/>
      </c>
      <c r="X472" s="3" t="str">
        <f t="shared" si="236"/>
        <v/>
      </c>
      <c r="Y472" s="3" t="str">
        <f t="shared" si="237"/>
        <v>10.5%,18.2%,16.9%,40.9%,10.4%,2.8%</v>
      </c>
    </row>
    <row r="473" spans="2:25" x14ac:dyDescent="0.3">
      <c r="B473" s="2">
        <f>数据源!AU505</f>
        <v>9</v>
      </c>
      <c r="C473" s="2" t="str">
        <f>数据源!AV505</f>
        <v>T3MP4</v>
      </c>
      <c r="D473" s="2" t="str">
        <f>数据源!AW505</f>
        <v>部件</v>
      </c>
      <c r="E473" s="2">
        <f>数据源!AX505</f>
        <v>387.6</v>
      </c>
      <c r="F473" s="2">
        <f>数据源!AY505</f>
        <v>1</v>
      </c>
      <c r="G473" s="2">
        <f>数据源!AZ505</f>
        <v>6.1000000000000004E-3</v>
      </c>
      <c r="H473" s="2">
        <f>数据源!BA505</f>
        <v>1.5344427244582042E-3</v>
      </c>
      <c r="I473" s="2">
        <f>数据源!BB505</f>
        <v>15</v>
      </c>
      <c r="J473" s="3">
        <f t="shared" si="244"/>
        <v>1</v>
      </c>
      <c r="K473" s="3">
        <f t="shared" si="245"/>
        <v>1</v>
      </c>
      <c r="L473" s="3" t="str">
        <f t="shared" ref="L473:L486" si="249">RIGHT(D473,2)</f>
        <v>部件</v>
      </c>
      <c r="M473" s="3">
        <f t="shared" ca="1" si="246"/>
        <v>93104</v>
      </c>
      <c r="N473" s="3" t="str">
        <f t="shared" ref="N473:N486" ca="1" si="250">N472&amp;","&amp;M473</f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473" s="3" t="str">
        <f t="shared" si="224"/>
        <v>347,347,347,316,316,316,285,285,285,251,251,251,251,251,209,209,225,225,225,225,225,225,225,225,225,225,225,225,225,225,225,225,225,225,57,57,57,57,57,57,57,57,57,57,57,57,57,57,57,57,57,57,16,16,16,16,16,16,16,16,16,16,16,16,15,15</v>
      </c>
      <c r="P473" s="1" t="str">
        <f t="shared" si="225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,(1,1),(1,1),(1,1),(1,1),(1,1),(1,1),(1,1),(1,1),(1,1)</v>
      </c>
      <c r="Q473" s="3" t="str">
        <f>IF(D473="坦克碎片",VLOOKUP(C473,道具信息!$N$2:$O$291,2,FALSE)&amp;"碎片",VLOOKUP(C473,道具信息!$N$2:$O$291,2,FALSE))</f>
        <v>T3部件</v>
      </c>
      <c r="R473" s="3">
        <f t="shared" si="247"/>
        <v>282</v>
      </c>
      <c r="S473" s="11">
        <f t="shared" si="248"/>
        <v>2.8000000000000001E-2</v>
      </c>
      <c r="T473" s="3" t="str">
        <f>VLOOKUP(Q473,道具信息!$Q$3:$S$20,2,FALSE)</f>
        <v>CHEST_ITEM_TYPE_T3_PART</v>
      </c>
      <c r="U473" s="3" t="str">
        <f>IF(COUNTIF(U$408:U472,T473)=0,T473,"")</f>
        <v/>
      </c>
      <c r="V473" s="3" t="str">
        <f t="shared" si="234"/>
        <v>CHEST_ITEM_TYPE_T2_SHARD,CHEST_ITEM_TYPE_T3_SHARD,CHEST_ITEM_TYPE_T4_SHARD,CHEST_ITEM_TYPE_T1_PART,CHEST_ITEM_TYPE_T2_PART,CHEST_ITEM_TYPE_T3_PART</v>
      </c>
      <c r="W473" s="13" t="str">
        <f t="shared" si="235"/>
        <v/>
      </c>
      <c r="X473" s="3" t="str">
        <f t="shared" si="236"/>
        <v/>
      </c>
      <c r="Y473" s="3" t="str">
        <f t="shared" si="237"/>
        <v>10.5%,18.2%,16.9%,40.9%,10.4%,2.8%</v>
      </c>
    </row>
    <row r="474" spans="2:25" x14ac:dyDescent="0.3">
      <c r="B474" s="2">
        <f>数据源!AU506</f>
        <v>9</v>
      </c>
      <c r="C474" s="2" t="str">
        <f>数据源!AV506</f>
        <v>T3MP6</v>
      </c>
      <c r="D474" s="2" t="str">
        <f>数据源!AW506</f>
        <v>部件</v>
      </c>
      <c r="E474" s="2">
        <f>数据源!AX506</f>
        <v>387.6</v>
      </c>
      <c r="F474" s="2">
        <f>数据源!AY506</f>
        <v>1</v>
      </c>
      <c r="G474" s="2">
        <f>数据源!AZ506</f>
        <v>6.1000000000000004E-3</v>
      </c>
      <c r="H474" s="2">
        <f>数据源!BA506</f>
        <v>1.5344427244582042E-3</v>
      </c>
      <c r="I474" s="2">
        <f>数据源!BB506</f>
        <v>15</v>
      </c>
      <c r="J474" s="3">
        <f t="shared" si="244"/>
        <v>1</v>
      </c>
      <c r="K474" s="3">
        <f t="shared" si="245"/>
        <v>1</v>
      </c>
      <c r="L474" s="3" t="str">
        <f t="shared" si="249"/>
        <v>部件</v>
      </c>
      <c r="M474" s="3">
        <f t="shared" ca="1" si="246"/>
        <v>93106</v>
      </c>
      <c r="N474" s="3" t="str">
        <f t="shared" ca="1" si="25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474" s="3" t="str">
        <f t="shared" ref="O474:O486" si="251">O473&amp;","&amp;I474</f>
        <v>347,347,347,316,316,316,285,285,285,251,251,251,251,251,209,209,225,225,225,225,225,225,225,225,225,225,225,225,225,225,225,225,225,225,57,57,57,57,57,57,57,57,57,57,57,57,57,57,57,57,57,57,16,16,16,16,16,16,16,16,16,16,16,16,15,15,15</v>
      </c>
      <c r="P474" s="1" t="str">
        <f t="shared" ref="P474:P486" si="252">P473&amp;","&amp;"("&amp;J474&amp;","&amp;K474&amp;")"</f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,(1,1),(1,1),(1,1),(1,1),(1,1),(1,1),(1,1),(1,1),(1,1),(1,1)</v>
      </c>
      <c r="Q474" s="3" t="str">
        <f>IF(D474="坦克碎片",VLOOKUP(C474,道具信息!$N$2:$O$291,2,FALSE)&amp;"碎片",VLOOKUP(C474,道具信息!$N$2:$O$291,2,FALSE))</f>
        <v>T3部件</v>
      </c>
      <c r="R474" s="3">
        <f t="shared" si="247"/>
        <v>282</v>
      </c>
      <c r="S474" s="11">
        <f t="shared" si="248"/>
        <v>2.8000000000000001E-2</v>
      </c>
      <c r="T474" s="3" t="str">
        <f>VLOOKUP(Q474,道具信息!$Q$3:$S$20,2,FALSE)</f>
        <v>CHEST_ITEM_TYPE_T3_PART</v>
      </c>
      <c r="U474" s="3" t="str">
        <f>IF(COUNTIF(U$408:U473,T474)=0,T474,"")</f>
        <v/>
      </c>
      <c r="V474" s="3" t="str">
        <f t="shared" si="234"/>
        <v>CHEST_ITEM_TYPE_T2_SHARD,CHEST_ITEM_TYPE_T3_SHARD,CHEST_ITEM_TYPE_T4_SHARD,CHEST_ITEM_TYPE_T1_PART,CHEST_ITEM_TYPE_T2_PART,CHEST_ITEM_TYPE_T3_PART</v>
      </c>
      <c r="W474" s="13" t="str">
        <f t="shared" si="235"/>
        <v/>
      </c>
      <c r="X474" s="3" t="str">
        <f t="shared" si="236"/>
        <v/>
      </c>
      <c r="Y474" s="3" t="str">
        <f t="shared" si="237"/>
        <v>10.5%,18.2%,16.9%,40.9%,10.4%,2.8%</v>
      </c>
    </row>
    <row r="475" spans="2:25" x14ac:dyDescent="0.3">
      <c r="B475" s="2">
        <f>数据源!AU507</f>
        <v>9</v>
      </c>
      <c r="C475" s="2" t="str">
        <f>数据源!AV507</f>
        <v>T3HP2</v>
      </c>
      <c r="D475" s="2" t="str">
        <f>数据源!AW507</f>
        <v>部件</v>
      </c>
      <c r="E475" s="2">
        <f>数据源!AX507</f>
        <v>387.6</v>
      </c>
      <c r="F475" s="2">
        <f>数据源!AY507</f>
        <v>1</v>
      </c>
      <c r="G475" s="2">
        <f>数据源!AZ507</f>
        <v>6.1000000000000004E-3</v>
      </c>
      <c r="H475" s="2">
        <f>数据源!BA507</f>
        <v>1.5344427244582042E-3</v>
      </c>
      <c r="I475" s="2">
        <f>数据源!BB507</f>
        <v>15</v>
      </c>
      <c r="J475" s="3">
        <f t="shared" si="244"/>
        <v>1</v>
      </c>
      <c r="K475" s="3">
        <f t="shared" si="245"/>
        <v>1</v>
      </c>
      <c r="L475" s="3" t="str">
        <f t="shared" si="249"/>
        <v>部件</v>
      </c>
      <c r="M475" s="3">
        <f t="shared" ca="1" si="246"/>
        <v>93202</v>
      </c>
      <c r="N475" s="3" t="str">
        <f t="shared" ca="1" si="25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475" s="3" t="str">
        <f t="shared" si="251"/>
        <v>347,347,347,316,316,316,285,285,285,251,251,251,251,251,209,209,225,225,225,225,225,225,225,225,225,225,225,225,225,225,225,225,225,225,57,57,57,57,57,57,57,57,57,57,57,57,57,57,57,57,57,57,16,16,16,16,16,16,16,16,16,16,16,16,15,15,15,15</v>
      </c>
      <c r="P475" s="1" t="str">
        <f t="shared" si="252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,(1,1),(1,1),(1,1),(1,1),(1,1),(1,1),(1,1),(1,1),(1,1),(1,1),(1,1)</v>
      </c>
      <c r="Q475" s="3" t="str">
        <f>IF(D475="坦克碎片",VLOOKUP(C475,道具信息!$N$2:$O$291,2,FALSE)&amp;"碎片",VLOOKUP(C475,道具信息!$N$2:$O$291,2,FALSE))</f>
        <v>T3部件</v>
      </c>
      <c r="R475" s="3">
        <f t="shared" si="247"/>
        <v>282</v>
      </c>
      <c r="S475" s="11">
        <f t="shared" si="248"/>
        <v>2.8000000000000001E-2</v>
      </c>
      <c r="T475" s="3" t="str">
        <f>VLOOKUP(Q475,道具信息!$Q$3:$S$20,2,FALSE)</f>
        <v>CHEST_ITEM_TYPE_T3_PART</v>
      </c>
      <c r="U475" s="3" t="str">
        <f>IF(COUNTIF(U$408:U474,T475)=0,T475,"")</f>
        <v/>
      </c>
      <c r="V475" s="3" t="str">
        <f t="shared" si="234"/>
        <v>CHEST_ITEM_TYPE_T2_SHARD,CHEST_ITEM_TYPE_T3_SHARD,CHEST_ITEM_TYPE_T4_SHARD,CHEST_ITEM_TYPE_T1_PART,CHEST_ITEM_TYPE_T2_PART,CHEST_ITEM_TYPE_T3_PART</v>
      </c>
      <c r="W475" s="13" t="str">
        <f t="shared" si="235"/>
        <v/>
      </c>
      <c r="X475" s="3" t="str">
        <f t="shared" si="236"/>
        <v/>
      </c>
      <c r="Y475" s="3" t="str">
        <f t="shared" si="237"/>
        <v>10.5%,18.2%,16.9%,40.9%,10.4%,2.8%</v>
      </c>
    </row>
    <row r="476" spans="2:25" x14ac:dyDescent="0.3">
      <c r="B476" s="2">
        <f>数据源!AU508</f>
        <v>9</v>
      </c>
      <c r="C476" s="2" t="str">
        <f>数据源!AV508</f>
        <v>T3HP4</v>
      </c>
      <c r="D476" s="2" t="str">
        <f>数据源!AW508</f>
        <v>部件</v>
      </c>
      <c r="E476" s="2">
        <f>数据源!AX508</f>
        <v>387.6</v>
      </c>
      <c r="F476" s="2">
        <f>数据源!AY508</f>
        <v>1</v>
      </c>
      <c r="G476" s="2">
        <f>数据源!AZ508</f>
        <v>6.1000000000000004E-3</v>
      </c>
      <c r="H476" s="2">
        <f>数据源!BA508</f>
        <v>1.5344427244582042E-3</v>
      </c>
      <c r="I476" s="2">
        <f>数据源!BB508</f>
        <v>15</v>
      </c>
      <c r="J476" s="3">
        <f t="shared" si="244"/>
        <v>1</v>
      </c>
      <c r="K476" s="3">
        <f t="shared" si="245"/>
        <v>1</v>
      </c>
      <c r="L476" s="3" t="str">
        <f t="shared" si="249"/>
        <v>部件</v>
      </c>
      <c r="M476" s="3">
        <f t="shared" ca="1" si="246"/>
        <v>93204</v>
      </c>
      <c r="N476" s="3" t="str">
        <f t="shared" ca="1" si="25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476" s="3" t="str">
        <f t="shared" si="251"/>
        <v>347,347,347,316,316,316,285,285,285,251,251,251,251,251,209,209,225,225,225,225,225,225,225,225,225,225,225,225,225,225,225,225,225,225,57,57,57,57,57,57,57,57,57,57,57,57,57,57,57,57,57,57,16,16,16,16,16,16,16,16,16,16,16,16,15,15,15,15,15</v>
      </c>
      <c r="P476" s="1" t="str">
        <f t="shared" si="252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,(1,1),(1,1),(1,1),(1,1),(1,1),(1,1),(1,1),(1,1),(1,1),(1,1),(1,1),(1,1)</v>
      </c>
      <c r="Q476" s="3" t="str">
        <f>IF(D476="坦克碎片",VLOOKUP(C476,道具信息!$N$2:$O$291,2,FALSE)&amp;"碎片",VLOOKUP(C476,道具信息!$N$2:$O$291,2,FALSE))</f>
        <v>T3部件</v>
      </c>
      <c r="R476" s="3">
        <f t="shared" si="247"/>
        <v>282</v>
      </c>
      <c r="S476" s="11">
        <f t="shared" si="248"/>
        <v>2.8000000000000001E-2</v>
      </c>
      <c r="T476" s="3" t="str">
        <f>VLOOKUP(Q476,道具信息!$Q$3:$S$20,2,FALSE)</f>
        <v>CHEST_ITEM_TYPE_T3_PART</v>
      </c>
      <c r="U476" s="3" t="str">
        <f>IF(COUNTIF(U$408:U475,T476)=0,T476,"")</f>
        <v/>
      </c>
      <c r="V476" s="3" t="str">
        <f t="shared" si="234"/>
        <v>CHEST_ITEM_TYPE_T2_SHARD,CHEST_ITEM_TYPE_T3_SHARD,CHEST_ITEM_TYPE_T4_SHARD,CHEST_ITEM_TYPE_T1_PART,CHEST_ITEM_TYPE_T2_PART,CHEST_ITEM_TYPE_T3_PART</v>
      </c>
      <c r="W476" s="13" t="str">
        <f t="shared" si="235"/>
        <v/>
      </c>
      <c r="X476" s="3" t="str">
        <f t="shared" si="236"/>
        <v/>
      </c>
      <c r="Y476" s="3" t="str">
        <f t="shared" si="237"/>
        <v>10.5%,18.2%,16.9%,40.9%,10.4%,2.8%</v>
      </c>
    </row>
    <row r="477" spans="2:25" x14ac:dyDescent="0.3">
      <c r="B477" s="2">
        <f>数据源!AU509</f>
        <v>9</v>
      </c>
      <c r="C477" s="2" t="str">
        <f>数据源!AV509</f>
        <v>T3HP6</v>
      </c>
      <c r="D477" s="2" t="str">
        <f>数据源!AW509</f>
        <v>部件</v>
      </c>
      <c r="E477" s="2">
        <f>数据源!AX509</f>
        <v>387.6</v>
      </c>
      <c r="F477" s="2">
        <f>数据源!AY509</f>
        <v>1</v>
      </c>
      <c r="G477" s="2">
        <f>数据源!AZ509</f>
        <v>6.1000000000000004E-3</v>
      </c>
      <c r="H477" s="2">
        <f>数据源!BA509</f>
        <v>1.5344427244582042E-3</v>
      </c>
      <c r="I477" s="2">
        <f>数据源!BB509</f>
        <v>15</v>
      </c>
      <c r="J477" s="3">
        <f t="shared" si="244"/>
        <v>1</v>
      </c>
      <c r="K477" s="3">
        <f t="shared" si="245"/>
        <v>1</v>
      </c>
      <c r="L477" s="3" t="str">
        <f t="shared" si="249"/>
        <v>部件</v>
      </c>
      <c r="M477" s="3">
        <f t="shared" ca="1" si="246"/>
        <v>93206</v>
      </c>
      <c r="N477" s="3" t="str">
        <f t="shared" ca="1" si="25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477" s="3" t="str">
        <f t="shared" si="251"/>
        <v>347,347,347,316,316,316,285,285,285,251,251,251,251,251,209,209,225,225,225,225,225,225,225,225,225,225,225,225,225,225,225,225,225,225,57,57,57,57,57,57,57,57,57,57,57,57,57,57,57,57,57,57,16,16,16,16,16,16,16,16,16,16,16,16,15,15,15,15,15,15</v>
      </c>
      <c r="P477" s="1" t="str">
        <f t="shared" si="252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,(1,1),(1,1),(1,1),(1,1),(1,1),(1,1),(1,1),(1,1),(1,1),(1,1),(1,1),(1,1),(1,1)</v>
      </c>
      <c r="Q477" s="3" t="str">
        <f>IF(D477="坦克碎片",VLOOKUP(C477,道具信息!$N$2:$O$291,2,FALSE)&amp;"碎片",VLOOKUP(C477,道具信息!$N$2:$O$291,2,FALSE))</f>
        <v>T3部件</v>
      </c>
      <c r="R477" s="3">
        <f t="shared" si="247"/>
        <v>282</v>
      </c>
      <c r="S477" s="11">
        <f t="shared" si="248"/>
        <v>2.8000000000000001E-2</v>
      </c>
      <c r="T477" s="3" t="str">
        <f>VLOOKUP(Q477,道具信息!$Q$3:$S$20,2,FALSE)</f>
        <v>CHEST_ITEM_TYPE_T3_PART</v>
      </c>
      <c r="U477" s="3" t="str">
        <f>IF(COUNTIF(U$408:U476,T477)=0,T477,"")</f>
        <v/>
      </c>
      <c r="V477" s="3" t="str">
        <f t="shared" si="234"/>
        <v>CHEST_ITEM_TYPE_T2_SHARD,CHEST_ITEM_TYPE_T3_SHARD,CHEST_ITEM_TYPE_T4_SHARD,CHEST_ITEM_TYPE_T1_PART,CHEST_ITEM_TYPE_T2_PART,CHEST_ITEM_TYPE_T3_PART</v>
      </c>
      <c r="W477" s="13" t="str">
        <f t="shared" si="235"/>
        <v/>
      </c>
      <c r="X477" s="3" t="str">
        <f t="shared" si="236"/>
        <v/>
      </c>
      <c r="Y477" s="3" t="str">
        <f t="shared" si="237"/>
        <v>10.5%,18.2%,16.9%,40.9%,10.4%,2.8%</v>
      </c>
    </row>
    <row r="478" spans="2:25" x14ac:dyDescent="0.3">
      <c r="B478" s="2">
        <f>数据源!AU510</f>
        <v>9</v>
      </c>
      <c r="C478" s="2" t="str">
        <f>数据源!AV510</f>
        <v>T4LP1</v>
      </c>
      <c r="D478" s="2" t="str">
        <f>数据源!AW510</f>
        <v>部件</v>
      </c>
      <c r="E478" s="2">
        <f>数据源!AX510</f>
        <v>2325</v>
      </c>
      <c r="F478" s="2">
        <f>数据源!AY510</f>
        <v>1</v>
      </c>
      <c r="G478" s="2">
        <f>数据源!AZ510</f>
        <v>6.0000000000000001E-3</v>
      </c>
      <c r="H478" s="2">
        <f>数据源!BA510</f>
        <v>2.5161290322580645E-4</v>
      </c>
      <c r="I478" s="2">
        <f>数据源!BB510</f>
        <v>3</v>
      </c>
      <c r="J478" s="3">
        <f t="shared" si="244"/>
        <v>1</v>
      </c>
      <c r="K478" s="3">
        <f t="shared" si="245"/>
        <v>1</v>
      </c>
      <c r="L478" s="3" t="str">
        <f t="shared" si="249"/>
        <v>部件</v>
      </c>
      <c r="M478" s="3">
        <f t="shared" ca="1" si="246"/>
        <v>94001</v>
      </c>
      <c r="N478" s="3" t="str">
        <f t="shared" ca="1" si="25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</v>
      </c>
      <c r="O478" s="3" t="str">
        <f t="shared" si="251"/>
        <v>347,347,347,316,316,316,285,285,285,251,251,251,251,251,209,209,225,225,225,225,225,225,225,225,225,225,225,225,225,225,225,225,225,225,57,57,57,57,57,57,57,57,57,57,57,57,57,57,57,57,57,57,16,16,16,16,16,16,16,16,16,16,16,16,15,15,15,15,15,15,3</v>
      </c>
      <c r="P478" s="1" t="str">
        <f t="shared" si="252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,(1,1),(1,1),(1,1),(1,1),(1,1),(1,1),(1,1),(1,1),(1,1),(1,1),(1,1),(1,1),(1,1),(1,1)</v>
      </c>
      <c r="Q478" s="3" t="str">
        <f>IF(D478="坦克碎片",VLOOKUP(C478,道具信息!$N$2:$O$291,2,FALSE)&amp;"碎片",VLOOKUP(C478,道具信息!$N$2:$O$291,2,FALSE))</f>
        <v>T4部件</v>
      </c>
      <c r="R478" s="3">
        <f t="shared" si="247"/>
        <v>27</v>
      </c>
      <c r="S478" s="11">
        <f t="shared" si="248"/>
        <v>3.0000000000000001E-3</v>
      </c>
      <c r="T478" s="3" t="str">
        <f>VLOOKUP(Q478,道具信息!$Q$3:$S$20,2,FALSE)</f>
        <v>CHEST_ITEM_TYPE_T4_PART</v>
      </c>
      <c r="U478" s="3" t="str">
        <f>IF(COUNTIF(U$408:U477,T478)=0,T478,"")</f>
        <v>CHEST_ITEM_TYPE_T4_PART</v>
      </c>
      <c r="V478" s="3" t="str">
        <f t="shared" si="234"/>
        <v>CHEST_ITEM_TYPE_T2_SHARD,CHEST_ITEM_TYPE_T3_SHARD,CHEST_ITEM_TYPE_T4_SHARD,CHEST_ITEM_TYPE_T1_PART,CHEST_ITEM_TYPE_T2_PART,CHEST_ITEM_TYPE_T3_PART,CHEST_ITEM_TYPE_T4_PART</v>
      </c>
      <c r="W478" s="13">
        <f t="shared" si="235"/>
        <v>3.0000000000000001E-3</v>
      </c>
      <c r="X478" s="3" t="str">
        <f t="shared" si="236"/>
        <v>0.3%</v>
      </c>
      <c r="Y478" s="3" t="str">
        <f t="shared" si="237"/>
        <v>10.5%,18.2%,16.9%,40.9%,10.4%,2.8%,0.3%</v>
      </c>
    </row>
    <row r="479" spans="2:25" x14ac:dyDescent="0.3">
      <c r="B479" s="2">
        <f>数据源!AU511</f>
        <v>9</v>
      </c>
      <c r="C479" s="2" t="str">
        <f>数据源!AV511</f>
        <v>T4LP3</v>
      </c>
      <c r="D479" s="2" t="str">
        <f>数据源!AW511</f>
        <v>部件</v>
      </c>
      <c r="E479" s="2">
        <f>数据源!AX511</f>
        <v>2325</v>
      </c>
      <c r="F479" s="2">
        <f>数据源!AY511</f>
        <v>1</v>
      </c>
      <c r="G479" s="2">
        <f>数据源!AZ511</f>
        <v>6.0000000000000001E-3</v>
      </c>
      <c r="H479" s="2">
        <f>数据源!BA511</f>
        <v>2.5161290322580645E-4</v>
      </c>
      <c r="I479" s="2">
        <f>数据源!BB511</f>
        <v>3</v>
      </c>
      <c r="J479" s="3">
        <f t="shared" si="244"/>
        <v>1</v>
      </c>
      <c r="K479" s="3">
        <f t="shared" si="245"/>
        <v>1</v>
      </c>
      <c r="L479" s="3" t="str">
        <f t="shared" si="249"/>
        <v>部件</v>
      </c>
      <c r="M479" s="3">
        <f t="shared" ca="1" si="246"/>
        <v>94003</v>
      </c>
      <c r="N479" s="3" t="str">
        <f t="shared" ca="1" si="25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</v>
      </c>
      <c r="O479" s="3" t="str">
        <f t="shared" si="251"/>
        <v>347,347,347,316,316,316,285,285,285,251,251,251,251,251,209,209,225,225,225,225,225,225,225,225,225,225,225,225,225,225,225,225,225,225,57,57,57,57,57,57,57,57,57,57,57,57,57,57,57,57,57,57,16,16,16,16,16,16,16,16,16,16,16,16,15,15,15,15,15,15,3,3</v>
      </c>
      <c r="P479" s="1" t="str">
        <f t="shared" si="252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,(1,1),(1,1),(1,1),(1,1),(1,1),(1,1),(1,1),(1,1),(1,1),(1,1),(1,1),(1,1),(1,1),(1,1),(1,1)</v>
      </c>
      <c r="Q479" s="3" t="str">
        <f>IF(D479="坦克碎片",VLOOKUP(C479,道具信息!$N$2:$O$291,2,FALSE)&amp;"碎片",VLOOKUP(C479,道具信息!$N$2:$O$291,2,FALSE))</f>
        <v>T4部件</v>
      </c>
      <c r="R479" s="3">
        <f t="shared" si="247"/>
        <v>27</v>
      </c>
      <c r="S479" s="11">
        <f t="shared" si="248"/>
        <v>3.0000000000000001E-3</v>
      </c>
      <c r="T479" s="3" t="str">
        <f>VLOOKUP(Q479,道具信息!$Q$3:$S$20,2,FALSE)</f>
        <v>CHEST_ITEM_TYPE_T4_PART</v>
      </c>
      <c r="U479" s="3" t="str">
        <f>IF(COUNTIF(U$408:U478,T479)=0,T479,"")</f>
        <v/>
      </c>
      <c r="V479" s="3" t="str">
        <f t="shared" si="234"/>
        <v>CHEST_ITEM_TYPE_T2_SHARD,CHEST_ITEM_TYPE_T3_SHARD,CHEST_ITEM_TYPE_T4_SHARD,CHEST_ITEM_TYPE_T1_PART,CHEST_ITEM_TYPE_T2_PART,CHEST_ITEM_TYPE_T3_PART,CHEST_ITEM_TYPE_T4_PART</v>
      </c>
      <c r="W479" s="13" t="str">
        <f t="shared" si="235"/>
        <v/>
      </c>
      <c r="X479" s="3" t="str">
        <f t="shared" si="236"/>
        <v/>
      </c>
      <c r="Y479" s="3" t="str">
        <f t="shared" si="237"/>
        <v>10.5%,18.2%,16.9%,40.9%,10.4%,2.8%,0.3%</v>
      </c>
    </row>
    <row r="480" spans="2:25" x14ac:dyDescent="0.3">
      <c r="B480" s="2">
        <f>数据源!AU512</f>
        <v>9</v>
      </c>
      <c r="C480" s="2" t="str">
        <f>数据源!AV512</f>
        <v>T4LP5</v>
      </c>
      <c r="D480" s="2" t="str">
        <f>数据源!AW512</f>
        <v>部件</v>
      </c>
      <c r="E480" s="2">
        <f>数据源!AX512</f>
        <v>2325</v>
      </c>
      <c r="F480" s="2">
        <f>数据源!AY512</f>
        <v>1</v>
      </c>
      <c r="G480" s="2">
        <f>数据源!AZ512</f>
        <v>6.0000000000000001E-3</v>
      </c>
      <c r="H480" s="2">
        <f>数据源!BA512</f>
        <v>2.5161290322580645E-4</v>
      </c>
      <c r="I480" s="2">
        <f>数据源!BB512</f>
        <v>3</v>
      </c>
      <c r="J480" s="3">
        <f>ROUNDUP(IF(F480&gt;1,F480-ROUNDDOWN(SQRT(F480),0),F480),0)</f>
        <v>1</v>
      </c>
      <c r="K480" s="3">
        <f>F480*2-J480</f>
        <v>1</v>
      </c>
      <c r="L480" s="3" t="str">
        <f t="shared" si="249"/>
        <v>部件</v>
      </c>
      <c r="M480" s="3">
        <f t="shared" ca="1" si="246"/>
        <v>94005</v>
      </c>
      <c r="N480" s="3" t="str">
        <f t="shared" ca="1" si="25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</v>
      </c>
      <c r="O480" s="3" t="str">
        <f t="shared" si="251"/>
        <v>347,347,347,316,316,316,285,285,285,251,251,251,251,251,209,209,225,225,225,225,225,225,225,225,225,225,225,225,225,225,225,225,225,225,57,57,57,57,57,57,57,57,57,57,57,57,57,57,57,57,57,57,16,16,16,16,16,16,16,16,16,16,16,16,15,15,15,15,15,15,3,3,3</v>
      </c>
      <c r="P480" s="1" t="str">
        <f t="shared" si="252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,(1,1),(1,1),(1,1),(1,1),(1,1),(1,1),(1,1),(1,1),(1,1),(1,1),(1,1),(1,1),(1,1),(1,1),(1,1),(1,1)</v>
      </c>
      <c r="Q480" s="3" t="str">
        <f>IF(D480="坦克碎片",VLOOKUP(C480,道具信息!$N$2:$O$291,2,FALSE)&amp;"碎片",VLOOKUP(C480,道具信息!$N$2:$O$291,2,FALSE))</f>
        <v>T4部件</v>
      </c>
      <c r="R480" s="3">
        <f t="shared" si="247"/>
        <v>27</v>
      </c>
      <c r="S480" s="11">
        <f t="shared" si="248"/>
        <v>3.0000000000000001E-3</v>
      </c>
      <c r="T480" s="3" t="str">
        <f>VLOOKUP(Q480,道具信息!$Q$3:$S$20,2,FALSE)</f>
        <v>CHEST_ITEM_TYPE_T4_PART</v>
      </c>
      <c r="U480" s="3" t="str">
        <f>IF(COUNTIF(U$408:U479,T480)=0,T480,"")</f>
        <v/>
      </c>
      <c r="V480" s="3" t="str">
        <f t="shared" si="234"/>
        <v>CHEST_ITEM_TYPE_T2_SHARD,CHEST_ITEM_TYPE_T3_SHARD,CHEST_ITEM_TYPE_T4_SHARD,CHEST_ITEM_TYPE_T1_PART,CHEST_ITEM_TYPE_T2_PART,CHEST_ITEM_TYPE_T3_PART,CHEST_ITEM_TYPE_T4_PART</v>
      </c>
      <c r="W480" s="13" t="str">
        <f t="shared" si="235"/>
        <v/>
      </c>
      <c r="X480" s="3" t="str">
        <f t="shared" si="236"/>
        <v/>
      </c>
      <c r="Y480" s="3" t="str">
        <f t="shared" si="237"/>
        <v>10.5%,18.2%,16.9%,40.9%,10.4%,2.8%,0.3%</v>
      </c>
    </row>
    <row r="481" spans="2:25" x14ac:dyDescent="0.3">
      <c r="B481" s="2">
        <f>数据源!AU513</f>
        <v>9</v>
      </c>
      <c r="C481" s="2" t="str">
        <f>数据源!AV513</f>
        <v>T4MP1</v>
      </c>
      <c r="D481" s="2" t="str">
        <f>数据源!AW513</f>
        <v>部件</v>
      </c>
      <c r="E481" s="2">
        <f>数据源!AX513</f>
        <v>2325</v>
      </c>
      <c r="F481" s="2">
        <f>数据源!AY513</f>
        <v>1</v>
      </c>
      <c r="G481" s="2">
        <f>数据源!AZ513</f>
        <v>6.0000000000000001E-3</v>
      </c>
      <c r="H481" s="2">
        <f>数据源!BA513</f>
        <v>2.5161290322580645E-4</v>
      </c>
      <c r="I481" s="2">
        <f>数据源!BB513</f>
        <v>3</v>
      </c>
      <c r="J481" s="3">
        <f t="shared" ref="J481:J486" si="253">ROUNDUP(IF(F481&gt;1,F481-ROUNDDOWN(SQRT(F481),0),F481),0)</f>
        <v>1</v>
      </c>
      <c r="K481" s="3">
        <f t="shared" ref="K481:K486" si="254">F481*2-J481</f>
        <v>1</v>
      </c>
      <c r="L481" s="3" t="str">
        <f t="shared" si="249"/>
        <v>部件</v>
      </c>
      <c r="M481" s="3">
        <f t="shared" ca="1" si="246"/>
        <v>94101</v>
      </c>
      <c r="N481" s="3" t="str">
        <f t="shared" ca="1" si="25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</v>
      </c>
      <c r="O481" s="3" t="str">
        <f t="shared" si="251"/>
        <v>347,347,347,316,316,316,285,285,285,251,251,251,251,251,209,209,225,225,225,225,225,225,225,225,225,225,225,225,225,225,225,225,225,225,57,57,57,57,57,57,57,57,57,57,57,57,57,57,57,57,57,57,16,16,16,16,16,16,16,16,16,16,16,16,15,15,15,15,15,15,3,3,3,3</v>
      </c>
      <c r="P481" s="1" t="str">
        <f t="shared" si="252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,(1,1),(1,1),(1,1),(1,1),(1,1),(1,1),(1,1),(1,1),(1,1),(1,1),(1,1),(1,1),(1,1),(1,1),(1,1),(1,1),(1,1)</v>
      </c>
      <c r="Q481" s="3" t="str">
        <f>IF(D481="坦克碎片",VLOOKUP(C481,道具信息!$N$2:$O$291,2,FALSE)&amp;"碎片",VLOOKUP(C481,道具信息!$N$2:$O$291,2,FALSE))</f>
        <v>T4部件</v>
      </c>
      <c r="R481" s="3">
        <f t="shared" si="247"/>
        <v>27</v>
      </c>
      <c r="S481" s="11">
        <f t="shared" si="248"/>
        <v>3.0000000000000001E-3</v>
      </c>
      <c r="T481" s="3" t="str">
        <f>VLOOKUP(Q481,道具信息!$Q$3:$S$20,2,FALSE)</f>
        <v>CHEST_ITEM_TYPE_T4_PART</v>
      </c>
      <c r="U481" s="3" t="str">
        <f>IF(COUNTIF(U$408:U480,T481)=0,T481,"")</f>
        <v/>
      </c>
      <c r="V481" s="3" t="str">
        <f t="shared" si="234"/>
        <v>CHEST_ITEM_TYPE_T2_SHARD,CHEST_ITEM_TYPE_T3_SHARD,CHEST_ITEM_TYPE_T4_SHARD,CHEST_ITEM_TYPE_T1_PART,CHEST_ITEM_TYPE_T2_PART,CHEST_ITEM_TYPE_T3_PART,CHEST_ITEM_TYPE_T4_PART</v>
      </c>
      <c r="W481" s="13" t="str">
        <f t="shared" si="235"/>
        <v/>
      </c>
      <c r="X481" s="3" t="str">
        <f t="shared" si="236"/>
        <v/>
      </c>
      <c r="Y481" s="3" t="str">
        <f t="shared" si="237"/>
        <v>10.5%,18.2%,16.9%,40.9%,10.4%,2.8%,0.3%</v>
      </c>
    </row>
    <row r="482" spans="2:25" x14ac:dyDescent="0.3">
      <c r="B482" s="2">
        <f>数据源!AU514</f>
        <v>9</v>
      </c>
      <c r="C482" s="2" t="str">
        <f>数据源!AV514</f>
        <v>T4MP3</v>
      </c>
      <c r="D482" s="2" t="str">
        <f>数据源!AW514</f>
        <v>部件</v>
      </c>
      <c r="E482" s="2">
        <f>数据源!AX514</f>
        <v>2325</v>
      </c>
      <c r="F482" s="2">
        <f>数据源!AY514</f>
        <v>1</v>
      </c>
      <c r="G482" s="2">
        <f>数据源!AZ514</f>
        <v>6.0000000000000001E-3</v>
      </c>
      <c r="H482" s="2">
        <f>数据源!BA514</f>
        <v>2.5161290322580645E-4</v>
      </c>
      <c r="I482" s="2">
        <f>数据源!BB514</f>
        <v>3</v>
      </c>
      <c r="J482" s="3">
        <f t="shared" si="253"/>
        <v>1</v>
      </c>
      <c r="K482" s="3">
        <f t="shared" si="254"/>
        <v>1</v>
      </c>
      <c r="L482" s="3" t="str">
        <f t="shared" si="249"/>
        <v>部件</v>
      </c>
      <c r="M482" s="3">
        <f t="shared" ca="1" si="246"/>
        <v>94103</v>
      </c>
      <c r="N482" s="3" t="str">
        <f t="shared" ca="1" si="25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</v>
      </c>
      <c r="O482" s="3" t="str">
        <f t="shared" si="251"/>
        <v>347,347,347,316,316,316,285,285,285,251,251,251,251,251,209,209,225,225,225,225,225,225,225,225,225,225,225,225,225,225,225,225,225,225,57,57,57,57,57,57,57,57,57,57,57,57,57,57,57,57,57,57,16,16,16,16,16,16,16,16,16,16,16,16,15,15,15,15,15,15,3,3,3,3,3</v>
      </c>
      <c r="P482" s="1" t="str">
        <f t="shared" si="252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,(1,1),(1,1),(1,1),(1,1),(1,1),(1,1),(1,1),(1,1),(1,1),(1,1),(1,1),(1,1),(1,1),(1,1),(1,1),(1,1),(1,1),(1,1)</v>
      </c>
      <c r="Q482" s="3" t="str">
        <f>IF(D482="坦克碎片",VLOOKUP(C482,道具信息!$N$2:$O$291,2,FALSE)&amp;"碎片",VLOOKUP(C482,道具信息!$N$2:$O$291,2,FALSE))</f>
        <v>T4部件</v>
      </c>
      <c r="R482" s="3">
        <f t="shared" si="247"/>
        <v>27</v>
      </c>
      <c r="S482" s="11">
        <f t="shared" si="248"/>
        <v>3.0000000000000001E-3</v>
      </c>
      <c r="T482" s="3" t="str">
        <f>VLOOKUP(Q482,道具信息!$Q$3:$S$20,2,FALSE)</f>
        <v>CHEST_ITEM_TYPE_T4_PART</v>
      </c>
      <c r="U482" s="3" t="str">
        <f>IF(COUNTIF(U$408:U481,T482)=0,T482,"")</f>
        <v/>
      </c>
      <c r="V482" s="3" t="str">
        <f t="shared" si="234"/>
        <v>CHEST_ITEM_TYPE_T2_SHARD,CHEST_ITEM_TYPE_T3_SHARD,CHEST_ITEM_TYPE_T4_SHARD,CHEST_ITEM_TYPE_T1_PART,CHEST_ITEM_TYPE_T2_PART,CHEST_ITEM_TYPE_T3_PART,CHEST_ITEM_TYPE_T4_PART</v>
      </c>
      <c r="W482" s="13" t="str">
        <f t="shared" si="235"/>
        <v/>
      </c>
      <c r="X482" s="3" t="str">
        <f t="shared" si="236"/>
        <v/>
      </c>
      <c r="Y482" s="3" t="str">
        <f t="shared" si="237"/>
        <v>10.5%,18.2%,16.9%,40.9%,10.4%,2.8%,0.3%</v>
      </c>
    </row>
    <row r="483" spans="2:25" x14ac:dyDescent="0.3">
      <c r="B483" s="2">
        <f>数据源!AU515</f>
        <v>9</v>
      </c>
      <c r="C483" s="2" t="str">
        <f>数据源!AV515</f>
        <v>T4MP5</v>
      </c>
      <c r="D483" s="2" t="str">
        <f>数据源!AW515</f>
        <v>部件</v>
      </c>
      <c r="E483" s="2">
        <f>数据源!AX515</f>
        <v>2325</v>
      </c>
      <c r="F483" s="2">
        <f>数据源!AY515</f>
        <v>1</v>
      </c>
      <c r="G483" s="2">
        <f>数据源!AZ515</f>
        <v>6.0000000000000001E-3</v>
      </c>
      <c r="H483" s="2">
        <f>数据源!BA515</f>
        <v>2.5161290322580645E-4</v>
      </c>
      <c r="I483" s="2">
        <f>数据源!BB515</f>
        <v>3</v>
      </c>
      <c r="J483" s="3">
        <f t="shared" si="253"/>
        <v>1</v>
      </c>
      <c r="K483" s="3">
        <f t="shared" si="254"/>
        <v>1</v>
      </c>
      <c r="L483" s="3" t="str">
        <f t="shared" si="249"/>
        <v>部件</v>
      </c>
      <c r="M483" s="3">
        <f t="shared" ca="1" si="246"/>
        <v>94105</v>
      </c>
      <c r="N483" s="3" t="str">
        <f t="shared" ca="1" si="25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</v>
      </c>
      <c r="O483" s="3" t="str">
        <f t="shared" si="251"/>
        <v>347,347,347,316,316,316,285,285,285,251,251,251,251,251,209,209,225,225,225,225,225,225,225,225,225,225,225,225,225,225,225,225,225,225,57,57,57,57,57,57,57,57,57,57,57,57,57,57,57,57,57,57,16,16,16,16,16,16,16,16,16,16,16,16,15,15,15,15,15,15,3,3,3,3,3,3</v>
      </c>
      <c r="P483" s="1" t="str">
        <f t="shared" si="252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,(1,1),(1,1),(1,1),(1,1),(1,1),(1,1),(1,1),(1,1),(1,1),(1,1),(1,1),(1,1),(1,1),(1,1),(1,1),(1,1),(1,1),(1,1),(1,1)</v>
      </c>
      <c r="Q483" s="3" t="str">
        <f>IF(D483="坦克碎片",VLOOKUP(C483,道具信息!$N$2:$O$291,2,FALSE)&amp;"碎片",VLOOKUP(C483,道具信息!$N$2:$O$291,2,FALSE))</f>
        <v>T4部件</v>
      </c>
      <c r="R483" s="3">
        <f t="shared" si="247"/>
        <v>27</v>
      </c>
      <c r="S483" s="11">
        <f t="shared" si="248"/>
        <v>3.0000000000000001E-3</v>
      </c>
      <c r="T483" s="3" t="str">
        <f>VLOOKUP(Q483,道具信息!$Q$3:$S$20,2,FALSE)</f>
        <v>CHEST_ITEM_TYPE_T4_PART</v>
      </c>
      <c r="U483" s="3" t="str">
        <f>IF(COUNTIF(U$408:U482,T483)=0,T483,"")</f>
        <v/>
      </c>
      <c r="V483" s="3" t="str">
        <f t="shared" ref="V483:V486" si="255">IF(U483&lt;&gt;"",V482&amp;","&amp;U483,V482)</f>
        <v>CHEST_ITEM_TYPE_T2_SHARD,CHEST_ITEM_TYPE_T3_SHARD,CHEST_ITEM_TYPE_T4_SHARD,CHEST_ITEM_TYPE_T1_PART,CHEST_ITEM_TYPE_T2_PART,CHEST_ITEM_TYPE_T3_PART,CHEST_ITEM_TYPE_T4_PART</v>
      </c>
      <c r="W483" s="13" t="str">
        <f t="shared" ref="W483:W486" si="256">IF(U483&lt;&gt;"",ROUND(S483*100%,3),"")</f>
        <v/>
      </c>
      <c r="X483" s="3" t="str">
        <f t="shared" ref="X483:X486" si="257">TEXT(W483,"0.0%")</f>
        <v/>
      </c>
      <c r="Y483" s="3" t="str">
        <f t="shared" ref="Y483:Y486" si="258">IF(X483&lt;&gt;"",Y482&amp;","&amp;X483,Y482)</f>
        <v>10.5%,18.2%,16.9%,40.9%,10.4%,2.8%,0.3%</v>
      </c>
    </row>
    <row r="484" spans="2:25" x14ac:dyDescent="0.3">
      <c r="B484" s="2">
        <f>数据源!AU516</f>
        <v>9</v>
      </c>
      <c r="C484" s="2" t="str">
        <f>数据源!AV516</f>
        <v>T4HP1</v>
      </c>
      <c r="D484" s="2" t="str">
        <f>数据源!AW516</f>
        <v>部件</v>
      </c>
      <c r="E484" s="2">
        <f>数据源!AX516</f>
        <v>2325</v>
      </c>
      <c r="F484" s="2">
        <f>数据源!AY516</f>
        <v>1</v>
      </c>
      <c r="G484" s="2">
        <f>数据源!AZ516</f>
        <v>6.0000000000000001E-3</v>
      </c>
      <c r="H484" s="2">
        <f>数据源!BA516</f>
        <v>2.5161290322580645E-4</v>
      </c>
      <c r="I484" s="2">
        <f>数据源!BB516</f>
        <v>3</v>
      </c>
      <c r="J484" s="3">
        <f t="shared" si="253"/>
        <v>1</v>
      </c>
      <c r="K484" s="3">
        <f t="shared" si="254"/>
        <v>1</v>
      </c>
      <c r="L484" s="3" t="str">
        <f t="shared" si="249"/>
        <v>部件</v>
      </c>
      <c r="M484" s="3">
        <f t="shared" ca="1" si="246"/>
        <v>94201</v>
      </c>
      <c r="N484" s="3" t="str">
        <f t="shared" ca="1" si="25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</v>
      </c>
      <c r="O484" s="3" t="str">
        <f t="shared" si="251"/>
        <v>347,347,347,316,316,316,285,285,285,251,251,251,251,251,209,209,225,225,225,225,225,225,225,225,225,225,225,225,225,225,225,225,225,225,57,57,57,57,57,57,57,57,57,57,57,57,57,57,57,57,57,57,16,16,16,16,16,16,16,16,16,16,16,16,15,15,15,15,15,15,3,3,3,3,3,3,3</v>
      </c>
      <c r="P484" s="1" t="str">
        <f t="shared" si="252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,(1,1),(1,1),(1,1),(1,1),(1,1),(1,1),(1,1),(1,1),(1,1),(1,1),(1,1),(1,1),(1,1),(1,1),(1,1),(1,1),(1,1),(1,1),(1,1),(1,1)</v>
      </c>
      <c r="Q484" s="3" t="str">
        <f>IF(D484="坦克碎片",VLOOKUP(C484,道具信息!$N$2:$O$291,2,FALSE)&amp;"碎片",VLOOKUP(C484,道具信息!$N$2:$O$291,2,FALSE))</f>
        <v>T4部件</v>
      </c>
      <c r="R484" s="3">
        <f t="shared" si="247"/>
        <v>27</v>
      </c>
      <c r="S484" s="11">
        <f t="shared" si="248"/>
        <v>3.0000000000000001E-3</v>
      </c>
      <c r="T484" s="3" t="str">
        <f>VLOOKUP(Q484,道具信息!$Q$3:$S$20,2,FALSE)</f>
        <v>CHEST_ITEM_TYPE_T4_PART</v>
      </c>
      <c r="U484" s="3" t="str">
        <f>IF(COUNTIF(U$408:U483,T484)=0,T484,"")</f>
        <v/>
      </c>
      <c r="V484" s="3" t="str">
        <f t="shared" si="255"/>
        <v>CHEST_ITEM_TYPE_T2_SHARD,CHEST_ITEM_TYPE_T3_SHARD,CHEST_ITEM_TYPE_T4_SHARD,CHEST_ITEM_TYPE_T1_PART,CHEST_ITEM_TYPE_T2_PART,CHEST_ITEM_TYPE_T3_PART,CHEST_ITEM_TYPE_T4_PART</v>
      </c>
      <c r="W484" s="13" t="str">
        <f t="shared" si="256"/>
        <v/>
      </c>
      <c r="X484" s="3" t="str">
        <f t="shared" si="257"/>
        <v/>
      </c>
      <c r="Y484" s="3" t="str">
        <f t="shared" si="258"/>
        <v>10.5%,18.2%,16.9%,40.9%,10.4%,2.8%,0.3%</v>
      </c>
    </row>
    <row r="485" spans="2:25" x14ac:dyDescent="0.3">
      <c r="B485" s="2">
        <f>数据源!AU517</f>
        <v>9</v>
      </c>
      <c r="C485" s="2" t="str">
        <f>数据源!AV517</f>
        <v>T4HP3</v>
      </c>
      <c r="D485" s="2" t="str">
        <f>数据源!AW517</f>
        <v>部件</v>
      </c>
      <c r="E485" s="2">
        <f>数据源!AX517</f>
        <v>2325</v>
      </c>
      <c r="F485" s="2">
        <f>数据源!AY517</f>
        <v>1</v>
      </c>
      <c r="G485" s="2">
        <f>数据源!AZ517</f>
        <v>6.0000000000000001E-3</v>
      </c>
      <c r="H485" s="2">
        <f>数据源!BA517</f>
        <v>2.5161290322580645E-4</v>
      </c>
      <c r="I485" s="2">
        <f>数据源!BB517</f>
        <v>3</v>
      </c>
      <c r="J485" s="3">
        <f t="shared" si="253"/>
        <v>1</v>
      </c>
      <c r="K485" s="3">
        <f t="shared" si="254"/>
        <v>1</v>
      </c>
      <c r="L485" s="3" t="str">
        <f t="shared" si="249"/>
        <v>部件</v>
      </c>
      <c r="M485" s="3">
        <f t="shared" ca="1" si="246"/>
        <v>94203</v>
      </c>
      <c r="N485" s="3" t="str">
        <f t="shared" ca="1" si="25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</v>
      </c>
      <c r="O485" s="3" t="str">
        <f t="shared" si="251"/>
        <v>347,347,347,316,316,316,285,285,285,251,251,251,251,251,209,209,225,225,225,225,225,225,225,225,225,225,225,225,225,225,225,225,225,225,57,57,57,57,57,57,57,57,57,57,57,57,57,57,57,57,57,57,16,16,16,16,16,16,16,16,16,16,16,16,15,15,15,15,15,15,3,3,3,3,3,3,3,3</v>
      </c>
      <c r="P485" s="1" t="str">
        <f t="shared" si="252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,(1,1),(1,1),(1,1),(1,1),(1,1),(1,1),(1,1),(1,1),(1,1),(1,1),(1,1),(1,1),(1,1),(1,1),(1,1),(1,1),(1,1),(1,1),(1,1),(1,1),(1,1)</v>
      </c>
      <c r="Q485" s="3" t="str">
        <f>IF(D485="坦克碎片",VLOOKUP(C485,道具信息!$N$2:$O$291,2,FALSE)&amp;"碎片",VLOOKUP(C485,道具信息!$N$2:$O$291,2,FALSE))</f>
        <v>T4部件</v>
      </c>
      <c r="R485" s="3">
        <f t="shared" si="247"/>
        <v>27</v>
      </c>
      <c r="S485" s="11">
        <f t="shared" si="248"/>
        <v>3.0000000000000001E-3</v>
      </c>
      <c r="T485" s="3" t="str">
        <f>VLOOKUP(Q485,道具信息!$Q$3:$S$20,2,FALSE)</f>
        <v>CHEST_ITEM_TYPE_T4_PART</v>
      </c>
      <c r="U485" s="3" t="str">
        <f>IF(COUNTIF(U$408:U484,T485)=0,T485,"")</f>
        <v/>
      </c>
      <c r="V485" s="3" t="str">
        <f t="shared" si="255"/>
        <v>CHEST_ITEM_TYPE_T2_SHARD,CHEST_ITEM_TYPE_T3_SHARD,CHEST_ITEM_TYPE_T4_SHARD,CHEST_ITEM_TYPE_T1_PART,CHEST_ITEM_TYPE_T2_PART,CHEST_ITEM_TYPE_T3_PART,CHEST_ITEM_TYPE_T4_PART</v>
      </c>
      <c r="W485" s="13" t="str">
        <f t="shared" si="256"/>
        <v/>
      </c>
      <c r="X485" s="3" t="str">
        <f t="shared" si="257"/>
        <v/>
      </c>
      <c r="Y485" s="3" t="str">
        <f t="shared" si="258"/>
        <v>10.5%,18.2%,16.9%,40.9%,10.4%,2.8%,0.3%</v>
      </c>
    </row>
    <row r="486" spans="2:25" x14ac:dyDescent="0.3">
      <c r="B486" s="2">
        <f>数据源!AU518</f>
        <v>9</v>
      </c>
      <c r="C486" s="2" t="str">
        <f>数据源!AV518</f>
        <v>T4HP5</v>
      </c>
      <c r="D486" s="2" t="str">
        <f>数据源!AW518</f>
        <v>部件</v>
      </c>
      <c r="E486" s="2">
        <f>数据源!AX518</f>
        <v>2325</v>
      </c>
      <c r="F486" s="2">
        <f>数据源!AY518</f>
        <v>1</v>
      </c>
      <c r="G486" s="2">
        <f>数据源!AZ518</f>
        <v>6.0000000000000001E-3</v>
      </c>
      <c r="H486" s="2">
        <f>数据源!BA518</f>
        <v>2.5161290322580645E-4</v>
      </c>
      <c r="I486" s="2">
        <f>数据源!BB518</f>
        <v>3</v>
      </c>
      <c r="J486" s="3">
        <f t="shared" si="253"/>
        <v>1</v>
      </c>
      <c r="K486" s="3">
        <f t="shared" si="254"/>
        <v>1</v>
      </c>
      <c r="L486" s="3" t="str">
        <f t="shared" si="249"/>
        <v>部件</v>
      </c>
      <c r="M486" s="3">
        <f t="shared" ca="1" si="246"/>
        <v>94205</v>
      </c>
      <c r="N486" s="3" t="str">
        <f t="shared" ca="1" si="25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</v>
      </c>
      <c r="O486" s="3" t="str">
        <f t="shared" si="251"/>
        <v>347,347,347,316,316,316,285,285,285,251,251,251,251,251,209,209,225,225,225,225,225,225,225,225,225,225,225,225,225,225,225,225,225,225,57,57,57,57,57,57,57,57,57,57,57,57,57,57,57,57,57,57,16,16,16,16,16,16,16,16,16,16,16,16,15,15,15,15,15,15,3,3,3,3,3,3,3,3,3</v>
      </c>
      <c r="P486" s="1" t="str">
        <f t="shared" si="252"/>
        <v>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,(1,1),(1,1),(1,1),(1,1),(1,1),(1,1),(1,1),(1,1),(1,1),(1,1),(1,1),(1,1),(1,1),(1,1),(1,1),(1,1),(1,1),(1,1),(1,1),(1,1),(1,1),(1,1)</v>
      </c>
      <c r="Q486" s="3" t="str">
        <f>IF(D486="坦克碎片",VLOOKUP(C486,道具信息!$N$2:$O$291,2,FALSE)&amp;"碎片",VLOOKUP(C486,道具信息!$N$2:$O$291,2,FALSE))</f>
        <v>T4部件</v>
      </c>
      <c r="R486" s="3">
        <f t="shared" si="247"/>
        <v>27</v>
      </c>
      <c r="S486" s="11">
        <f t="shared" si="248"/>
        <v>3.0000000000000001E-3</v>
      </c>
      <c r="T486" s="3" t="str">
        <f>VLOOKUP(Q486,道具信息!$Q$3:$S$20,2,FALSE)</f>
        <v>CHEST_ITEM_TYPE_T4_PART</v>
      </c>
      <c r="U486" s="3" t="str">
        <f>IF(COUNTIF(U$408:U485,T486)=0,T486,"")</f>
        <v/>
      </c>
      <c r="V486" s="3" t="str">
        <f t="shared" si="255"/>
        <v>CHEST_ITEM_TYPE_T2_SHARD,CHEST_ITEM_TYPE_T3_SHARD,CHEST_ITEM_TYPE_T4_SHARD,CHEST_ITEM_TYPE_T1_PART,CHEST_ITEM_TYPE_T2_PART,CHEST_ITEM_TYPE_T3_PART,CHEST_ITEM_TYPE_T4_PART</v>
      </c>
      <c r="W486" s="13" t="str">
        <f t="shared" si="256"/>
        <v/>
      </c>
      <c r="X486" s="3" t="str">
        <f t="shared" si="257"/>
        <v/>
      </c>
      <c r="Y486" s="3" t="str">
        <f t="shared" si="258"/>
        <v>10.5%,18.2%,16.9%,40.9%,10.4%,2.8%,0.3%</v>
      </c>
    </row>
    <row r="487" spans="2:25" x14ac:dyDescent="0.3">
      <c r="N487" s="3" t="str">
        <f ca="1">"["&amp;N486&amp;"]"</f>
        <v>[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]</v>
      </c>
      <c r="O487" s="3" t="str">
        <f>"["&amp;O486&amp;"]"</f>
        <v>[347,347,347,316,316,316,285,285,285,251,251,251,251,251,209,209,225,225,225,225,225,225,225,225,225,225,225,225,225,225,225,225,225,225,57,57,57,57,57,57,57,57,57,57,57,57,57,57,57,57,57,57,16,16,16,16,16,16,16,16,16,16,16,16,15,15,15,15,15,15,3,3,3,3,3,3,3,3,3]</v>
      </c>
      <c r="P487" s="3" t="str">
        <f>"["&amp;P486&amp;"]"</f>
        <v>[(2,6),(2,6),(2,6),(2,4),(2,4),(2,4),(2,3),(2,3),(2,3),(1,2),(1,2),(1,2),(1,1),(1,1),(1,1),(1,1),(1,3),(1,3),(1,3),(1,3),(1,3),(1,3),(1,3),(1,3),(1,3),(1,3),(1,3),(1,3),(1,3),(1,3),(1,3),(1,3),(1,3),(1,3),(1,3),(1,3),(1,3),(1,3),(1,3),(1,3),(1,3),(1,3),(1,3),(1,3),(1,3),(1,3),(1,3),(1,3),(1,3),(1,3),(1,3),(1,3),(1,1),(1,1),(1,1),(1,1),(1,1),(1,1),(1,1),(1,1),(1,1),(1,1),(1,1),(1,1),(1,1),(1,1),(1,1),(1,1),(1,1),(1,1),(1,1),(1,1),(1,1),(1,1),(1,1),(1,1),(1,1),(1,1),(1,1)]</v>
      </c>
      <c r="V487" s="3" t="str">
        <f>"["&amp;V486&amp;"]"</f>
        <v>[CHEST_ITEM_TYPE_T2_SHARD,CHEST_ITEM_TYPE_T3_SHARD,CHEST_ITEM_TYPE_T4_SHARD,CHEST_ITEM_TYPE_T1_PART,CHEST_ITEM_TYPE_T2_PART,CHEST_ITEM_TYPE_T3_PART,CHEST_ITEM_TYPE_T4_PART]</v>
      </c>
      <c r="Y487" s="3" t="str">
        <f>"["&amp;Y486&amp;"]"</f>
        <v>[10.5%,18.2%,16.9%,40.9%,10.4%,2.8%,0.3%]</v>
      </c>
    </row>
    <row r="489" spans="2:25" x14ac:dyDescent="0.3">
      <c r="B489" s="2" t="str">
        <f>数据源!AU521</f>
        <v>联赛等级</v>
      </c>
      <c r="C489" s="2" t="str">
        <f>数据源!AV521</f>
        <v>道具名称</v>
      </c>
      <c r="D489" s="2" t="str">
        <f>数据源!AW521</f>
        <v>对应大类</v>
      </c>
      <c r="E489" s="2" t="str">
        <f>数据源!AX521</f>
        <v>道具价值</v>
      </c>
      <c r="F489" s="2" t="str">
        <f>数据源!AY521</f>
        <v>抽取个数</v>
      </c>
      <c r="G489" s="2" t="str">
        <f>数据源!AZ521</f>
        <v>价值比例</v>
      </c>
      <c r="H489" s="2" t="str">
        <f>数据源!BA521</f>
        <v>产出概率</v>
      </c>
      <c r="I489" s="2" t="str">
        <f>数据源!BB521</f>
        <v>权重值</v>
      </c>
      <c r="J489" s="7" t="s">
        <v>234</v>
      </c>
      <c r="K489" s="7" t="s">
        <v>235</v>
      </c>
      <c r="L489" s="3" t="s">
        <v>222</v>
      </c>
      <c r="M489" s="3" t="s">
        <v>152</v>
      </c>
      <c r="N489" s="3" t="s">
        <v>224</v>
      </c>
      <c r="O489" s="3" t="s">
        <v>225</v>
      </c>
      <c r="P489" s="3" t="s">
        <v>226</v>
      </c>
      <c r="Q489" s="8" t="s">
        <v>244</v>
      </c>
      <c r="R489" s="8" t="s">
        <v>245</v>
      </c>
      <c r="S489" s="8" t="s">
        <v>246</v>
      </c>
    </row>
    <row r="490" spans="2:25" x14ac:dyDescent="0.3">
      <c r="B490" s="2">
        <f>数据源!AU522</f>
        <v>10</v>
      </c>
      <c r="C490" s="2" t="str">
        <f>数据源!AV522</f>
        <v>Puma</v>
      </c>
      <c r="D490" s="2" t="str">
        <f>数据源!AW522</f>
        <v>坦克碎片</v>
      </c>
      <c r="E490" s="2">
        <f>数据源!AX522</f>
        <v>22</v>
      </c>
      <c r="F490" s="2">
        <f>数据源!AY522</f>
        <v>4.5</v>
      </c>
      <c r="G490" s="2">
        <f>数据源!AZ522</f>
        <v>3.6999999999999998E-2</v>
      </c>
      <c r="H490" s="2">
        <f>数据源!BA522</f>
        <v>3.6439393939393938E-2</v>
      </c>
      <c r="I490" s="2">
        <f>数据源!BB522</f>
        <v>364</v>
      </c>
      <c r="J490" s="3">
        <f>ROUNDUP(IF(F490&gt;1,F490-ROUNDDOWN(SQRT(F490),0),F490),0)</f>
        <v>3</v>
      </c>
      <c r="K490" s="3">
        <f>F490*2-J490</f>
        <v>6</v>
      </c>
      <c r="L490" s="3" t="str">
        <f>RIGHT(D490,2)</f>
        <v>碎片</v>
      </c>
      <c r="M490" s="3">
        <f t="shared" ref="M490:M553" ca="1" si="259">IF(OR(L490="坦克",L490="碎片"),VLOOKUP(C490,INDIRECT("坦克ID"),MATCH(L490&amp;"ID",INDIRECT("坦克标头"),0),FALSE),VLOOKUP(C490,INDIRECT(L490&amp;"ID"),2,FALSE))</f>
        <v>51221</v>
      </c>
      <c r="N490" s="3">
        <f ca="1">M490</f>
        <v>51221</v>
      </c>
      <c r="O490" s="3">
        <f>I490</f>
        <v>364</v>
      </c>
      <c r="P490" s="1" t="str">
        <f>"("&amp;J490&amp;","&amp;K490&amp;")"</f>
        <v>(3,6)</v>
      </c>
      <c r="Q490" s="3" t="str">
        <f>IF(D490="坦克碎片",VLOOKUP(C490,道具信息!$N$2:$O$291,2,FALSE)&amp;"碎片",VLOOKUP(C490,道具信息!$N$2:$O$291,2,FALSE))</f>
        <v>T2坦克碎片</v>
      </c>
      <c r="R490" s="3">
        <f t="shared" ref="R490:R521" si="260">SUMIFS(I:I,Q:Q,Q490,B:B,B490)</f>
        <v>1092</v>
      </c>
      <c r="S490" s="11">
        <f t="shared" ref="S490:S521" si="261">ROUND(R490/SUMIF(B:B,B490,I:I),3)</f>
        <v>0.11</v>
      </c>
      <c r="T490" s="3" t="str">
        <f>VLOOKUP(Q490,道具信息!$Q$3:$S$20,2,FALSE)</f>
        <v>CHEST_ITEM_TYPE_T2_SHARD</v>
      </c>
      <c r="U490" s="3" t="str">
        <f>T490</f>
        <v>CHEST_ITEM_TYPE_T2_SHARD</v>
      </c>
      <c r="V490" s="3" t="str">
        <f>U490</f>
        <v>CHEST_ITEM_TYPE_T2_SHARD</v>
      </c>
      <c r="W490" s="13">
        <f>IF(U490&lt;&gt;"",ROUND(S490*100%,3),"")</f>
        <v>0.11</v>
      </c>
      <c r="X490" s="3" t="str">
        <f>TEXT(W490,"0.0%")</f>
        <v>11.0%</v>
      </c>
      <c r="Y490" s="3" t="str">
        <f>X490</f>
        <v>11.0%</v>
      </c>
    </row>
    <row r="491" spans="2:25" x14ac:dyDescent="0.3">
      <c r="B491" s="2">
        <f>数据源!AU523</f>
        <v>10</v>
      </c>
      <c r="C491" s="2" t="str">
        <f>数据源!AV523</f>
        <v>四号</v>
      </c>
      <c r="D491" s="2" t="str">
        <f>数据源!AW523</f>
        <v>坦克碎片</v>
      </c>
      <c r="E491" s="2">
        <f>数据源!AX523</f>
        <v>22</v>
      </c>
      <c r="F491" s="2">
        <f>数据源!AY523</f>
        <v>4.5</v>
      </c>
      <c r="G491" s="2">
        <f>数据源!AZ523</f>
        <v>3.6999999999999998E-2</v>
      </c>
      <c r="H491" s="2">
        <f>数据源!BA523</f>
        <v>3.6439393939393938E-2</v>
      </c>
      <c r="I491" s="2">
        <f>数据源!BB523</f>
        <v>364</v>
      </c>
      <c r="J491" s="3">
        <f t="shared" ref="J491:J519" si="262">ROUNDUP(IF(F491&gt;1,F491-ROUNDDOWN(SQRT(F491),0),F491),0)</f>
        <v>3</v>
      </c>
      <c r="K491" s="3">
        <f t="shared" ref="K491:K519" si="263">F491*2-J491</f>
        <v>6</v>
      </c>
      <c r="L491" s="3" t="str">
        <f t="shared" ref="L491:L554" si="264">RIGHT(D491,2)</f>
        <v>碎片</v>
      </c>
      <c r="M491" s="3">
        <f t="shared" ca="1" si="259"/>
        <v>52221</v>
      </c>
      <c r="N491" s="3" t="str">
        <f t="shared" ref="N491:N554" ca="1" si="265">N490&amp;","&amp;M491</f>
        <v>51221,52221</v>
      </c>
      <c r="O491" s="3" t="str">
        <f>O490&amp;","&amp;I491</f>
        <v>364,364</v>
      </c>
      <c r="P491" s="1" t="str">
        <f>P490&amp;","&amp;"("&amp;J491&amp;","&amp;K491&amp;")"</f>
        <v>(3,6),(3,6)</v>
      </c>
      <c r="Q491" s="3" t="str">
        <f>IF(D491="坦克碎片",VLOOKUP(C491,道具信息!$N$2:$O$291,2,FALSE)&amp;"碎片",VLOOKUP(C491,道具信息!$N$2:$O$291,2,FALSE))</f>
        <v>T2坦克碎片</v>
      </c>
      <c r="R491" s="3">
        <f t="shared" si="260"/>
        <v>1092</v>
      </c>
      <c r="S491" s="11">
        <f t="shared" si="261"/>
        <v>0.11</v>
      </c>
      <c r="T491" s="3" t="str">
        <f>VLOOKUP(Q491,道具信息!$Q$3:$S$20,2,FALSE)</f>
        <v>CHEST_ITEM_TYPE_T2_SHARD</v>
      </c>
      <c r="U491" s="3" t="str">
        <f>IF(COUNTIF(U$490:U490,T491)=0,T491,"")</f>
        <v/>
      </c>
      <c r="V491" s="3" t="str">
        <f>IF(U491&lt;&gt;"",V490&amp;","&amp;U491,V490)</f>
        <v>CHEST_ITEM_TYPE_T2_SHARD</v>
      </c>
      <c r="W491" s="13" t="str">
        <f t="shared" ref="W491" si="266">IF(U491&lt;&gt;"",ROUND(S491*100%,3),"")</f>
        <v/>
      </c>
      <c r="X491" s="3" t="str">
        <f t="shared" ref="X491" si="267">TEXT(W491,"0.0%")</f>
        <v/>
      </c>
      <c r="Y491" s="3" t="str">
        <f>IF(X491&lt;&gt;"",Y490&amp;","&amp;X491,Y490)</f>
        <v>11.0%</v>
      </c>
    </row>
    <row r="492" spans="2:25" x14ac:dyDescent="0.3">
      <c r="B492" s="2">
        <f>数据源!AU524</f>
        <v>10</v>
      </c>
      <c r="C492" s="2" t="str">
        <f>数据源!AV524</f>
        <v>丘吉尔</v>
      </c>
      <c r="D492" s="2" t="str">
        <f>数据源!AW524</f>
        <v>坦克碎片</v>
      </c>
      <c r="E492" s="2">
        <f>数据源!AX524</f>
        <v>22</v>
      </c>
      <c r="F492" s="2">
        <f>数据源!AY524</f>
        <v>4.5</v>
      </c>
      <c r="G492" s="2">
        <f>数据源!AZ524</f>
        <v>3.6999999999999998E-2</v>
      </c>
      <c r="H492" s="2">
        <f>数据源!BA524</f>
        <v>3.6439393939393938E-2</v>
      </c>
      <c r="I492" s="2">
        <f>数据源!BB524</f>
        <v>364</v>
      </c>
      <c r="J492" s="3">
        <f t="shared" si="262"/>
        <v>3</v>
      </c>
      <c r="K492" s="3">
        <f t="shared" si="263"/>
        <v>6</v>
      </c>
      <c r="L492" s="3" t="str">
        <f t="shared" si="264"/>
        <v>碎片</v>
      </c>
      <c r="M492" s="3">
        <f t="shared" ca="1" si="259"/>
        <v>53221</v>
      </c>
      <c r="N492" s="3" t="str">
        <f t="shared" ca="1" si="265"/>
        <v>51221,52221,53221</v>
      </c>
      <c r="O492" s="3" t="str">
        <f t="shared" ref="O492:O555" si="268">O491&amp;","&amp;I492</f>
        <v>364,364,364</v>
      </c>
      <c r="P492" s="1" t="str">
        <f t="shared" ref="P492:P555" si="269">P491&amp;","&amp;"("&amp;J492&amp;","&amp;K492&amp;")"</f>
        <v>(3,6),(3,6),(3,6)</v>
      </c>
      <c r="Q492" s="3" t="str">
        <f>IF(D492="坦克碎片",VLOOKUP(C492,道具信息!$N$2:$O$291,2,FALSE)&amp;"碎片",VLOOKUP(C492,道具信息!$N$2:$O$291,2,FALSE))</f>
        <v>T2坦克碎片</v>
      </c>
      <c r="R492" s="3">
        <f t="shared" si="260"/>
        <v>1092</v>
      </c>
      <c r="S492" s="11">
        <f t="shared" si="261"/>
        <v>0.11</v>
      </c>
      <c r="T492" s="3" t="str">
        <f>VLOOKUP(Q492,道具信息!$Q$3:$S$20,2,FALSE)</f>
        <v>CHEST_ITEM_TYPE_T2_SHARD</v>
      </c>
      <c r="U492" s="3" t="str">
        <f>IF(COUNTIF(U$490:U491,T492)=0,T492,"")</f>
        <v/>
      </c>
      <c r="V492" s="3" t="str">
        <f t="shared" ref="V492:V497" si="270">IF(U492&lt;&gt;"",V491&amp;","&amp;U492,V491)</f>
        <v>CHEST_ITEM_TYPE_T2_SHARD</v>
      </c>
      <c r="W492" s="13" t="str">
        <f t="shared" ref="W492:W497" si="271">IF(U492&lt;&gt;"",ROUND(S492*100%,3),"")</f>
        <v/>
      </c>
      <c r="X492" s="3" t="str">
        <f t="shared" ref="X492:X497" si="272">TEXT(W492,"0.0%")</f>
        <v/>
      </c>
      <c r="Y492" s="3" t="str">
        <f t="shared" ref="Y492:Y497" si="273">IF(X492&lt;&gt;"",Y491&amp;","&amp;X492,Y491)</f>
        <v>11.0%</v>
      </c>
    </row>
    <row r="493" spans="2:25" x14ac:dyDescent="0.3">
      <c r="B493" s="2">
        <f>数据源!AU525</f>
        <v>10</v>
      </c>
      <c r="C493" s="2" t="str">
        <f>数据源!AV525</f>
        <v>35(t)</v>
      </c>
      <c r="D493" s="2" t="str">
        <f>数据源!AW525</f>
        <v>坦克碎片</v>
      </c>
      <c r="E493" s="2">
        <f>数据源!AX525</f>
        <v>35</v>
      </c>
      <c r="F493" s="2">
        <f>数据源!AY525</f>
        <v>3.5</v>
      </c>
      <c r="G493" s="2">
        <f>数据源!AZ525</f>
        <v>3.6999999999999998E-2</v>
      </c>
      <c r="H493" s="2">
        <f>数据源!BA525</f>
        <v>2.9448979591836733E-2</v>
      </c>
      <c r="I493" s="2">
        <f>数据源!BB525</f>
        <v>294</v>
      </c>
      <c r="J493" s="3">
        <f t="shared" si="262"/>
        <v>3</v>
      </c>
      <c r="K493" s="3">
        <f t="shared" si="263"/>
        <v>4</v>
      </c>
      <c r="L493" s="3" t="str">
        <f t="shared" si="264"/>
        <v>碎片</v>
      </c>
      <c r="M493" s="3">
        <f t="shared" ca="1" si="259"/>
        <v>51311</v>
      </c>
      <c r="N493" s="3" t="str">
        <f t="shared" ca="1" si="265"/>
        <v>51221,52221,53221,51311</v>
      </c>
      <c r="O493" s="3" t="str">
        <f t="shared" si="268"/>
        <v>364,364,364,294</v>
      </c>
      <c r="P493" s="1" t="str">
        <f t="shared" si="269"/>
        <v>(3,6),(3,6),(3,6),(3,4)</v>
      </c>
      <c r="Q493" s="3" t="str">
        <f>IF(D493="坦克碎片",VLOOKUP(C493,道具信息!$N$2:$O$291,2,FALSE)&amp;"碎片",VLOOKUP(C493,道具信息!$N$2:$O$291,2,FALSE))</f>
        <v>T3坦克碎片</v>
      </c>
      <c r="R493" s="3">
        <f t="shared" si="260"/>
        <v>1809</v>
      </c>
      <c r="S493" s="11">
        <f t="shared" si="261"/>
        <v>0.182</v>
      </c>
      <c r="T493" s="3" t="str">
        <f>VLOOKUP(Q493,道具信息!$Q$3:$S$20,2,FALSE)</f>
        <v>CHEST_ITEM_TYPE_T3_SHARD</v>
      </c>
      <c r="U493" s="3" t="str">
        <f>IF(COUNTIF(U$490:U492,T493)=0,T493,"")</f>
        <v>CHEST_ITEM_TYPE_T3_SHARD</v>
      </c>
      <c r="V493" s="3" t="str">
        <f t="shared" si="270"/>
        <v>CHEST_ITEM_TYPE_T2_SHARD,CHEST_ITEM_TYPE_T3_SHARD</v>
      </c>
      <c r="W493" s="13">
        <f t="shared" si="271"/>
        <v>0.182</v>
      </c>
      <c r="X493" s="3" t="str">
        <f t="shared" si="272"/>
        <v>18.2%</v>
      </c>
      <c r="Y493" s="3" t="str">
        <f t="shared" si="273"/>
        <v>11.0%,18.2%</v>
      </c>
    </row>
    <row r="494" spans="2:25" x14ac:dyDescent="0.3">
      <c r="B494" s="2">
        <f>数据源!AU526</f>
        <v>10</v>
      </c>
      <c r="C494" s="2" t="str">
        <f>数据源!AV526</f>
        <v>玛蒂尔达</v>
      </c>
      <c r="D494" s="2" t="str">
        <f>数据源!AW526</f>
        <v>坦克碎片</v>
      </c>
      <c r="E494" s="2">
        <f>数据源!AX526</f>
        <v>35</v>
      </c>
      <c r="F494" s="2">
        <f>数据源!AY526</f>
        <v>3.5</v>
      </c>
      <c r="G494" s="2">
        <f>数据源!AZ526</f>
        <v>3.6999999999999998E-2</v>
      </c>
      <c r="H494" s="2">
        <f>数据源!BA526</f>
        <v>2.9448979591836733E-2</v>
      </c>
      <c r="I494" s="2">
        <f>数据源!BB526</f>
        <v>294</v>
      </c>
      <c r="J494" s="3">
        <f t="shared" si="262"/>
        <v>3</v>
      </c>
      <c r="K494" s="3">
        <f t="shared" si="263"/>
        <v>4</v>
      </c>
      <c r="L494" s="3" t="str">
        <f t="shared" si="264"/>
        <v>碎片</v>
      </c>
      <c r="M494" s="3">
        <f t="shared" ca="1" si="259"/>
        <v>52311</v>
      </c>
      <c r="N494" s="3" t="str">
        <f t="shared" ca="1" si="265"/>
        <v>51221,52221,53221,51311,52311</v>
      </c>
      <c r="O494" s="3" t="str">
        <f t="shared" si="268"/>
        <v>364,364,364,294,294</v>
      </c>
      <c r="P494" s="1" t="str">
        <f t="shared" si="269"/>
        <v>(3,6),(3,6),(3,6),(3,4),(3,4)</v>
      </c>
      <c r="Q494" s="3" t="str">
        <f>IF(D494="坦克碎片",VLOOKUP(C494,道具信息!$N$2:$O$291,2,FALSE)&amp;"碎片",VLOOKUP(C494,道具信息!$N$2:$O$291,2,FALSE))</f>
        <v>T3坦克碎片</v>
      </c>
      <c r="R494" s="3">
        <f t="shared" si="260"/>
        <v>1809</v>
      </c>
      <c r="S494" s="11">
        <f t="shared" si="261"/>
        <v>0.182</v>
      </c>
      <c r="T494" s="3" t="str">
        <f>VLOOKUP(Q494,道具信息!$Q$3:$S$20,2,FALSE)</f>
        <v>CHEST_ITEM_TYPE_T3_SHARD</v>
      </c>
      <c r="U494" s="3" t="str">
        <f>IF(COUNTIF(U$490:U493,T494)=0,T494,"")</f>
        <v/>
      </c>
      <c r="V494" s="3" t="str">
        <f t="shared" si="270"/>
        <v>CHEST_ITEM_TYPE_T2_SHARD,CHEST_ITEM_TYPE_T3_SHARD</v>
      </c>
      <c r="W494" s="13" t="str">
        <f t="shared" si="271"/>
        <v/>
      </c>
      <c r="X494" s="3" t="str">
        <f t="shared" si="272"/>
        <v/>
      </c>
      <c r="Y494" s="3" t="str">
        <f t="shared" si="273"/>
        <v>11.0%,18.2%</v>
      </c>
    </row>
    <row r="495" spans="2:25" x14ac:dyDescent="0.3">
      <c r="B495" s="2">
        <f>数据源!AU527</f>
        <v>10</v>
      </c>
      <c r="C495" s="2" t="str">
        <f>数据源!AV527</f>
        <v>黑豹</v>
      </c>
      <c r="D495" s="2" t="str">
        <f>数据源!AW527</f>
        <v>坦克碎片</v>
      </c>
      <c r="E495" s="2">
        <f>数据源!AX527</f>
        <v>35</v>
      </c>
      <c r="F495" s="2">
        <f>数据源!AY527</f>
        <v>3.5</v>
      </c>
      <c r="G495" s="2">
        <f>数据源!AZ527</f>
        <v>3.6999999999999998E-2</v>
      </c>
      <c r="H495" s="2">
        <f>数据源!BA527</f>
        <v>2.9448979591836733E-2</v>
      </c>
      <c r="I495" s="2">
        <f>数据源!BB527</f>
        <v>294</v>
      </c>
      <c r="J495" s="3">
        <f t="shared" si="262"/>
        <v>3</v>
      </c>
      <c r="K495" s="3">
        <f t="shared" si="263"/>
        <v>4</v>
      </c>
      <c r="L495" s="3" t="str">
        <f t="shared" si="264"/>
        <v>碎片</v>
      </c>
      <c r="M495" s="3">
        <f t="shared" ca="1" si="259"/>
        <v>53311</v>
      </c>
      <c r="N495" s="3" t="str">
        <f t="shared" ca="1" si="265"/>
        <v>51221,52221,53221,51311,52311,53311</v>
      </c>
      <c r="O495" s="3" t="str">
        <f t="shared" si="268"/>
        <v>364,364,364,294,294,294</v>
      </c>
      <c r="P495" s="1" t="str">
        <f t="shared" si="269"/>
        <v>(3,6),(3,6),(3,6),(3,4),(3,4),(3,4)</v>
      </c>
      <c r="Q495" s="3" t="str">
        <f>IF(D495="坦克碎片",VLOOKUP(C495,道具信息!$N$2:$O$291,2,FALSE)&amp;"碎片",VLOOKUP(C495,道具信息!$N$2:$O$291,2,FALSE))</f>
        <v>T3坦克碎片</v>
      </c>
      <c r="R495" s="3">
        <f t="shared" si="260"/>
        <v>1809</v>
      </c>
      <c r="S495" s="11">
        <f t="shared" si="261"/>
        <v>0.182</v>
      </c>
      <c r="T495" s="3" t="str">
        <f>VLOOKUP(Q495,道具信息!$Q$3:$S$20,2,FALSE)</f>
        <v>CHEST_ITEM_TYPE_T3_SHARD</v>
      </c>
      <c r="U495" s="3" t="str">
        <f>IF(COUNTIF(U$490:U494,T495)=0,T495,"")</f>
        <v/>
      </c>
      <c r="V495" s="3" t="str">
        <f t="shared" si="270"/>
        <v>CHEST_ITEM_TYPE_T2_SHARD,CHEST_ITEM_TYPE_T3_SHARD</v>
      </c>
      <c r="W495" s="13" t="str">
        <f t="shared" si="271"/>
        <v/>
      </c>
      <c r="X495" s="3" t="str">
        <f t="shared" si="272"/>
        <v/>
      </c>
      <c r="Y495" s="3" t="str">
        <f t="shared" si="273"/>
        <v>11.0%,18.2%</v>
      </c>
    </row>
    <row r="496" spans="2:25" x14ac:dyDescent="0.3">
      <c r="B496" s="2">
        <f>数据源!AU528</f>
        <v>10</v>
      </c>
      <c r="C496" s="2" t="str">
        <f>数据源!AV528</f>
        <v>十字军</v>
      </c>
      <c r="D496" s="2" t="str">
        <f>数据源!AW528</f>
        <v>坦克碎片</v>
      </c>
      <c r="E496" s="2">
        <f>数据源!AX528</f>
        <v>46.666666666666657</v>
      </c>
      <c r="F496" s="2">
        <f>数据源!AY528</f>
        <v>2.5</v>
      </c>
      <c r="G496" s="2">
        <f>数据源!AZ528</f>
        <v>3.6999999999999998E-2</v>
      </c>
      <c r="H496" s="2">
        <f>数据源!BA528</f>
        <v>3.0921428571428579E-2</v>
      </c>
      <c r="I496" s="2">
        <f>数据源!BB528</f>
        <v>309</v>
      </c>
      <c r="J496" s="3">
        <f t="shared" si="262"/>
        <v>2</v>
      </c>
      <c r="K496" s="3">
        <f t="shared" si="263"/>
        <v>3</v>
      </c>
      <c r="L496" s="3" t="str">
        <f t="shared" si="264"/>
        <v>碎片</v>
      </c>
      <c r="M496" s="3">
        <f t="shared" ca="1" si="259"/>
        <v>51321</v>
      </c>
      <c r="N496" s="3" t="str">
        <f t="shared" ca="1" si="265"/>
        <v>51221,52221,53221,51311,52311,53311,51321</v>
      </c>
      <c r="O496" s="3" t="str">
        <f t="shared" si="268"/>
        <v>364,364,364,294,294,294,309</v>
      </c>
      <c r="P496" s="1" t="str">
        <f t="shared" si="269"/>
        <v>(3,6),(3,6),(3,6),(3,4),(3,4),(3,4),(2,3)</v>
      </c>
      <c r="Q496" s="3" t="str">
        <f>IF(D496="坦克碎片",VLOOKUP(C496,道具信息!$N$2:$O$291,2,FALSE)&amp;"碎片",VLOOKUP(C496,道具信息!$N$2:$O$291,2,FALSE))</f>
        <v>T3坦克碎片</v>
      </c>
      <c r="R496" s="3">
        <f t="shared" si="260"/>
        <v>1809</v>
      </c>
      <c r="S496" s="11">
        <f t="shared" si="261"/>
        <v>0.182</v>
      </c>
      <c r="T496" s="3" t="str">
        <f>VLOOKUP(Q496,道具信息!$Q$3:$S$20,2,FALSE)</f>
        <v>CHEST_ITEM_TYPE_T3_SHARD</v>
      </c>
      <c r="U496" s="3" t="str">
        <f>IF(COUNTIF(U$490:U495,T496)=0,T496,"")</f>
        <v/>
      </c>
      <c r="V496" s="3" t="str">
        <f t="shared" si="270"/>
        <v>CHEST_ITEM_TYPE_T2_SHARD,CHEST_ITEM_TYPE_T3_SHARD</v>
      </c>
      <c r="W496" s="13" t="str">
        <f t="shared" si="271"/>
        <v/>
      </c>
      <c r="X496" s="3" t="str">
        <f t="shared" si="272"/>
        <v/>
      </c>
      <c r="Y496" s="3" t="str">
        <f t="shared" si="273"/>
        <v>11.0%,18.2%</v>
      </c>
    </row>
    <row r="497" spans="2:25" x14ac:dyDescent="0.3">
      <c r="B497" s="2">
        <f>数据源!AU529</f>
        <v>10</v>
      </c>
      <c r="C497" s="2" t="str">
        <f>数据源!AV529</f>
        <v>谢尔曼</v>
      </c>
      <c r="D497" s="2" t="str">
        <f>数据源!AW529</f>
        <v>坦克碎片</v>
      </c>
      <c r="E497" s="2">
        <f>数据源!AX529</f>
        <v>46.666666666666657</v>
      </c>
      <c r="F497" s="2">
        <f>数据源!AY529</f>
        <v>2.5</v>
      </c>
      <c r="G497" s="2">
        <f>数据源!AZ529</f>
        <v>3.6999999999999998E-2</v>
      </c>
      <c r="H497" s="2">
        <f>数据源!BA529</f>
        <v>3.0921428571428579E-2</v>
      </c>
      <c r="I497" s="2">
        <f>数据源!BB529</f>
        <v>309</v>
      </c>
      <c r="J497" s="3">
        <f t="shared" si="262"/>
        <v>2</v>
      </c>
      <c r="K497" s="3">
        <f t="shared" si="263"/>
        <v>3</v>
      </c>
      <c r="L497" s="3" t="str">
        <f t="shared" si="264"/>
        <v>碎片</v>
      </c>
      <c r="M497" s="3">
        <f t="shared" ca="1" si="259"/>
        <v>52321</v>
      </c>
      <c r="N497" s="3" t="str">
        <f t="shared" ca="1" si="265"/>
        <v>51221,52221,53221,51311,52311,53311,51321,52321</v>
      </c>
      <c r="O497" s="3" t="str">
        <f t="shared" si="268"/>
        <v>364,364,364,294,294,294,309,309</v>
      </c>
      <c r="P497" s="1" t="str">
        <f t="shared" si="269"/>
        <v>(3,6),(3,6),(3,6),(3,4),(3,4),(3,4),(2,3),(2,3)</v>
      </c>
      <c r="Q497" s="3" t="str">
        <f>IF(D497="坦克碎片",VLOOKUP(C497,道具信息!$N$2:$O$291,2,FALSE)&amp;"碎片",VLOOKUP(C497,道具信息!$N$2:$O$291,2,FALSE))</f>
        <v>T3坦克碎片</v>
      </c>
      <c r="R497" s="3">
        <f t="shared" si="260"/>
        <v>1809</v>
      </c>
      <c r="S497" s="11">
        <f t="shared" si="261"/>
        <v>0.182</v>
      </c>
      <c r="T497" s="3" t="str">
        <f>VLOOKUP(Q497,道具信息!$Q$3:$S$20,2,FALSE)</f>
        <v>CHEST_ITEM_TYPE_T3_SHARD</v>
      </c>
      <c r="U497" s="3" t="str">
        <f>IF(COUNTIF(U$490:U496,T497)=0,T497,"")</f>
        <v/>
      </c>
      <c r="V497" s="3" t="str">
        <f t="shared" si="270"/>
        <v>CHEST_ITEM_TYPE_T2_SHARD,CHEST_ITEM_TYPE_T3_SHARD</v>
      </c>
      <c r="W497" s="13" t="str">
        <f t="shared" si="271"/>
        <v/>
      </c>
      <c r="X497" s="3" t="str">
        <f t="shared" si="272"/>
        <v/>
      </c>
      <c r="Y497" s="3" t="str">
        <f t="shared" si="273"/>
        <v>11.0%,18.2%</v>
      </c>
    </row>
    <row r="498" spans="2:25" x14ac:dyDescent="0.3">
      <c r="B498" s="2">
        <f>数据源!AU530</f>
        <v>10</v>
      </c>
      <c r="C498" s="2" t="str">
        <f>数据源!AV530</f>
        <v>虎式</v>
      </c>
      <c r="D498" s="2" t="str">
        <f>数据源!AW530</f>
        <v>坦克碎片</v>
      </c>
      <c r="E498" s="2">
        <f>数据源!AX530</f>
        <v>46.666666666666657</v>
      </c>
      <c r="F498" s="2">
        <f>数据源!AY530</f>
        <v>2.5</v>
      </c>
      <c r="G498" s="2">
        <f>数据源!AZ530</f>
        <v>3.6999999999999998E-2</v>
      </c>
      <c r="H498" s="2">
        <f>数据源!BA530</f>
        <v>3.0921428571428579E-2</v>
      </c>
      <c r="I498" s="2">
        <f>数据源!BB530</f>
        <v>309</v>
      </c>
      <c r="J498" s="3">
        <f t="shared" si="262"/>
        <v>2</v>
      </c>
      <c r="K498" s="3">
        <f t="shared" si="263"/>
        <v>3</v>
      </c>
      <c r="L498" s="3" t="str">
        <f t="shared" si="264"/>
        <v>碎片</v>
      </c>
      <c r="M498" s="3">
        <f t="shared" ca="1" si="259"/>
        <v>53321</v>
      </c>
      <c r="N498" s="3" t="str">
        <f t="shared" ca="1" si="265"/>
        <v>51221,52221,53221,51311,52311,53311,51321,52321,53321</v>
      </c>
      <c r="O498" s="3" t="str">
        <f t="shared" si="268"/>
        <v>364,364,364,294,294,294,309,309,309</v>
      </c>
      <c r="P498" s="1" t="str">
        <f t="shared" si="269"/>
        <v>(3,6),(3,6),(3,6),(3,4),(3,4),(3,4),(2,3),(2,3),(2,3)</v>
      </c>
      <c r="Q498" s="3" t="str">
        <f>IF(D498="坦克碎片",VLOOKUP(C498,道具信息!$N$2:$O$291,2,FALSE)&amp;"碎片",VLOOKUP(C498,道具信息!$N$2:$O$291,2,FALSE))</f>
        <v>T3坦克碎片</v>
      </c>
      <c r="R498" s="3">
        <f t="shared" si="260"/>
        <v>1809</v>
      </c>
      <c r="S498" s="11">
        <f t="shared" si="261"/>
        <v>0.182</v>
      </c>
      <c r="T498" s="3" t="str">
        <f>VLOOKUP(Q498,道具信息!$Q$3:$S$20,2,FALSE)</f>
        <v>CHEST_ITEM_TYPE_T3_SHARD</v>
      </c>
      <c r="U498" s="3" t="str">
        <f>IF(COUNTIF(U$490:U497,T498)=0,T498,"")</f>
        <v/>
      </c>
      <c r="V498" s="3" t="str">
        <f t="shared" ref="V498:V561" si="274">IF(U498&lt;&gt;"",V497&amp;","&amp;U498,V497)</f>
        <v>CHEST_ITEM_TYPE_T2_SHARD,CHEST_ITEM_TYPE_T3_SHARD</v>
      </c>
      <c r="W498" s="13" t="str">
        <f t="shared" ref="W498:W561" si="275">IF(U498&lt;&gt;"",ROUND(S498*100%,3),"")</f>
        <v/>
      </c>
      <c r="X498" s="3" t="str">
        <f t="shared" ref="X498:X561" si="276">TEXT(W498,"0.0%")</f>
        <v/>
      </c>
      <c r="Y498" s="3" t="str">
        <f t="shared" ref="Y498:Y561" si="277">IF(X498&lt;&gt;"",Y497&amp;","&amp;X498,Y497)</f>
        <v>11.0%,18.2%</v>
      </c>
    </row>
    <row r="499" spans="2:25" x14ac:dyDescent="0.3">
      <c r="B499" s="2">
        <f>数据源!AU531</f>
        <v>10</v>
      </c>
      <c r="C499" s="2" t="str">
        <f>数据源!AV531</f>
        <v>霞飞</v>
      </c>
      <c r="D499" s="2" t="str">
        <f>数据源!AW531</f>
        <v>坦克碎片</v>
      </c>
      <c r="E499" s="2">
        <f>数据源!AX531</f>
        <v>92</v>
      </c>
      <c r="F499" s="2">
        <f>数据源!AY531</f>
        <v>1.5</v>
      </c>
      <c r="G499" s="2">
        <f>数据源!AZ531</f>
        <v>3.6999999999999998E-2</v>
      </c>
      <c r="H499" s="2">
        <f>数据源!BA531</f>
        <v>2.6141304347826088E-2</v>
      </c>
      <c r="I499" s="2">
        <f>数据源!BB531</f>
        <v>261</v>
      </c>
      <c r="J499" s="3">
        <f t="shared" si="262"/>
        <v>1</v>
      </c>
      <c r="K499" s="3">
        <f t="shared" si="263"/>
        <v>2</v>
      </c>
      <c r="L499" s="3" t="str">
        <f t="shared" si="264"/>
        <v>碎片</v>
      </c>
      <c r="M499" s="3">
        <f t="shared" ca="1" si="259"/>
        <v>51411</v>
      </c>
      <c r="N499" s="3" t="str">
        <f t="shared" ca="1" si="265"/>
        <v>51221,52221,53221,51311,52311,53311,51321,52321,53321,51411</v>
      </c>
      <c r="O499" s="3" t="str">
        <f t="shared" si="268"/>
        <v>364,364,364,294,294,294,309,309,309,261</v>
      </c>
      <c r="P499" s="1" t="str">
        <f t="shared" si="269"/>
        <v>(3,6),(3,6),(3,6),(3,4),(3,4),(3,4),(2,3),(2,3),(2,3),(1,2)</v>
      </c>
      <c r="Q499" s="3" t="str">
        <f>IF(D499="坦克碎片",VLOOKUP(C499,道具信息!$N$2:$O$291,2,FALSE)&amp;"碎片",VLOOKUP(C499,道具信息!$N$2:$O$291,2,FALSE))</f>
        <v>T4坦克碎片</v>
      </c>
      <c r="R499" s="3">
        <f t="shared" si="260"/>
        <v>2220</v>
      </c>
      <c r="S499" s="11">
        <f t="shared" si="261"/>
        <v>0.224</v>
      </c>
      <c r="T499" s="3" t="str">
        <f>VLOOKUP(Q499,道具信息!$Q$3:$S$20,2,FALSE)</f>
        <v>CHEST_ITEM_TYPE_T4_SHARD</v>
      </c>
      <c r="U499" s="3" t="str">
        <f>IF(COUNTIF(U$490:U498,T499)=0,T499,"")</f>
        <v>CHEST_ITEM_TYPE_T4_SHARD</v>
      </c>
      <c r="V499" s="3" t="str">
        <f t="shared" si="274"/>
        <v>CHEST_ITEM_TYPE_T2_SHARD,CHEST_ITEM_TYPE_T3_SHARD,CHEST_ITEM_TYPE_T4_SHARD</v>
      </c>
      <c r="W499" s="13">
        <f t="shared" si="275"/>
        <v>0.224</v>
      </c>
      <c r="X499" s="3" t="str">
        <f t="shared" si="276"/>
        <v>22.4%</v>
      </c>
      <c r="Y499" s="3" t="str">
        <f t="shared" si="277"/>
        <v>11.0%,18.2%,22.4%</v>
      </c>
    </row>
    <row r="500" spans="2:25" x14ac:dyDescent="0.3">
      <c r="B500" s="2">
        <f>数据源!AU532</f>
        <v>10</v>
      </c>
      <c r="C500" s="2" t="str">
        <f>数据源!AV532</f>
        <v>M-48</v>
      </c>
      <c r="D500" s="2" t="str">
        <f>数据源!AW532</f>
        <v>坦克碎片</v>
      </c>
      <c r="E500" s="2">
        <f>数据源!AX532</f>
        <v>92</v>
      </c>
      <c r="F500" s="2">
        <f>数据源!AY532</f>
        <v>1.5</v>
      </c>
      <c r="G500" s="2">
        <f>数据源!AZ532</f>
        <v>3.6999999999999998E-2</v>
      </c>
      <c r="H500" s="2">
        <f>数据源!BA532</f>
        <v>2.6141304347826088E-2</v>
      </c>
      <c r="I500" s="2">
        <f>数据源!BB532</f>
        <v>261</v>
      </c>
      <c r="J500" s="3">
        <f t="shared" si="262"/>
        <v>1</v>
      </c>
      <c r="K500" s="3">
        <f t="shared" si="263"/>
        <v>2</v>
      </c>
      <c r="L500" s="3" t="str">
        <f t="shared" si="264"/>
        <v>碎片</v>
      </c>
      <c r="M500" s="3">
        <f t="shared" ca="1" si="259"/>
        <v>52411</v>
      </c>
      <c r="N500" s="3" t="str">
        <f t="shared" ca="1" si="265"/>
        <v>51221,52221,53221,51311,52311,53311,51321,52321,53321,51411,52411</v>
      </c>
      <c r="O500" s="3" t="str">
        <f t="shared" si="268"/>
        <v>364,364,364,294,294,294,309,309,309,261,261</v>
      </c>
      <c r="P500" s="1" t="str">
        <f t="shared" si="269"/>
        <v>(3,6),(3,6),(3,6),(3,4),(3,4),(3,4),(2,3),(2,3),(2,3),(1,2),(1,2)</v>
      </c>
      <c r="Q500" s="3" t="str">
        <f>IF(D500="坦克碎片",VLOOKUP(C500,道具信息!$N$2:$O$291,2,FALSE)&amp;"碎片",VLOOKUP(C500,道具信息!$N$2:$O$291,2,FALSE))</f>
        <v>T4坦克碎片</v>
      </c>
      <c r="R500" s="3">
        <f t="shared" si="260"/>
        <v>2220</v>
      </c>
      <c r="S500" s="11">
        <f t="shared" si="261"/>
        <v>0.224</v>
      </c>
      <c r="T500" s="3" t="str">
        <f>VLOOKUP(Q500,道具信息!$Q$3:$S$20,2,FALSE)</f>
        <v>CHEST_ITEM_TYPE_T4_SHARD</v>
      </c>
      <c r="U500" s="3" t="str">
        <f>IF(COUNTIF(U$490:U499,T500)=0,T500,"")</f>
        <v/>
      </c>
      <c r="V500" s="3" t="str">
        <f t="shared" si="274"/>
        <v>CHEST_ITEM_TYPE_T2_SHARD,CHEST_ITEM_TYPE_T3_SHARD,CHEST_ITEM_TYPE_T4_SHARD</v>
      </c>
      <c r="W500" s="13" t="str">
        <f t="shared" si="275"/>
        <v/>
      </c>
      <c r="X500" s="3" t="str">
        <f t="shared" si="276"/>
        <v/>
      </c>
      <c r="Y500" s="3" t="str">
        <f t="shared" si="277"/>
        <v>11.0%,18.2%,22.4%</v>
      </c>
    </row>
    <row r="501" spans="2:25" x14ac:dyDescent="0.3">
      <c r="B501" s="2">
        <f>数据源!AU533</f>
        <v>10</v>
      </c>
      <c r="C501" s="2" t="str">
        <f>数据源!AV533</f>
        <v>征服者</v>
      </c>
      <c r="D501" s="2" t="str">
        <f>数据源!AW533</f>
        <v>坦克碎片</v>
      </c>
      <c r="E501" s="2">
        <f>数据源!AX533</f>
        <v>92</v>
      </c>
      <c r="F501" s="2">
        <f>数据源!AY533</f>
        <v>1.5</v>
      </c>
      <c r="G501" s="2">
        <f>数据源!AZ533</f>
        <v>3.6999999999999998E-2</v>
      </c>
      <c r="H501" s="2">
        <f>数据源!BA533</f>
        <v>2.6141304347826088E-2</v>
      </c>
      <c r="I501" s="2">
        <f>数据源!BB533</f>
        <v>261</v>
      </c>
      <c r="J501" s="3">
        <f t="shared" si="262"/>
        <v>1</v>
      </c>
      <c r="K501" s="3">
        <f t="shared" si="263"/>
        <v>2</v>
      </c>
      <c r="L501" s="3" t="str">
        <f t="shared" si="264"/>
        <v>碎片</v>
      </c>
      <c r="M501" s="3">
        <f t="shared" ca="1" si="259"/>
        <v>53411</v>
      </c>
      <c r="N501" s="3" t="str">
        <f t="shared" ca="1" si="265"/>
        <v>51221,52221,53221,51311,52311,53311,51321,52321,53321,51411,52411,53411</v>
      </c>
      <c r="O501" s="3" t="str">
        <f t="shared" si="268"/>
        <v>364,364,364,294,294,294,309,309,309,261,261,261</v>
      </c>
      <c r="P501" s="1" t="str">
        <f t="shared" si="269"/>
        <v>(3,6),(3,6),(3,6),(3,4),(3,4),(3,4),(2,3),(2,3),(2,3),(1,2),(1,2),(1,2)</v>
      </c>
      <c r="Q501" s="3" t="str">
        <f>IF(D501="坦克碎片",VLOOKUP(C501,道具信息!$N$2:$O$291,2,FALSE)&amp;"碎片",VLOOKUP(C501,道具信息!$N$2:$O$291,2,FALSE))</f>
        <v>T4坦克碎片</v>
      </c>
      <c r="R501" s="3">
        <f t="shared" si="260"/>
        <v>2220</v>
      </c>
      <c r="S501" s="11">
        <f t="shared" si="261"/>
        <v>0.224</v>
      </c>
      <c r="T501" s="3" t="str">
        <f>VLOOKUP(Q501,道具信息!$Q$3:$S$20,2,FALSE)</f>
        <v>CHEST_ITEM_TYPE_T4_SHARD</v>
      </c>
      <c r="U501" s="3" t="str">
        <f>IF(COUNTIF(U$490:U500,T501)=0,T501,"")</f>
        <v/>
      </c>
      <c r="V501" s="3" t="str">
        <f t="shared" si="274"/>
        <v>CHEST_ITEM_TYPE_T2_SHARD,CHEST_ITEM_TYPE_T3_SHARD,CHEST_ITEM_TYPE_T4_SHARD</v>
      </c>
      <c r="W501" s="13" t="str">
        <f t="shared" si="275"/>
        <v/>
      </c>
      <c r="X501" s="3" t="str">
        <f t="shared" si="276"/>
        <v/>
      </c>
      <c r="Y501" s="3" t="str">
        <f t="shared" si="277"/>
        <v>11.0%,18.2%,22.4%</v>
      </c>
    </row>
    <row r="502" spans="2:25" x14ac:dyDescent="0.3">
      <c r="B502" s="2">
        <f>数据源!AU534</f>
        <v>10</v>
      </c>
      <c r="C502" s="2" t="str">
        <f>数据源!AV534</f>
        <v>潘兴</v>
      </c>
      <c r="D502" s="2" t="str">
        <f>数据源!AW534</f>
        <v>坦克碎片</v>
      </c>
      <c r="E502" s="2">
        <f>数据源!AX534</f>
        <v>138</v>
      </c>
      <c r="F502" s="2">
        <f>数据源!AY534</f>
        <v>1</v>
      </c>
      <c r="G502" s="2">
        <f>数据源!AZ534</f>
        <v>3.6999999999999998E-2</v>
      </c>
      <c r="H502" s="2">
        <f>数据源!BA534</f>
        <v>2.6141304347826088E-2</v>
      </c>
      <c r="I502" s="2">
        <f>数据源!BB534</f>
        <v>261</v>
      </c>
      <c r="J502" s="3">
        <f t="shared" si="262"/>
        <v>1</v>
      </c>
      <c r="K502" s="3">
        <f t="shared" si="263"/>
        <v>1</v>
      </c>
      <c r="L502" s="3" t="str">
        <f t="shared" si="264"/>
        <v>碎片</v>
      </c>
      <c r="M502" s="3">
        <f t="shared" ca="1" si="259"/>
        <v>52421</v>
      </c>
      <c r="N502" s="3" t="str">
        <f t="shared" ca="1" si="265"/>
        <v>51221,52221,53221,51311,52311,53311,51321,52321,53321,51411,52411,53411,52421</v>
      </c>
      <c r="O502" s="3" t="str">
        <f t="shared" si="268"/>
        <v>364,364,364,294,294,294,309,309,309,261,261,261,261</v>
      </c>
      <c r="P502" s="1" t="str">
        <f t="shared" si="269"/>
        <v>(3,6),(3,6),(3,6),(3,4),(3,4),(3,4),(2,3),(2,3),(2,3),(1,2),(1,2),(1,2),(1,1)</v>
      </c>
      <c r="Q502" s="3" t="str">
        <f>IF(D502="坦克碎片",VLOOKUP(C502,道具信息!$N$2:$O$291,2,FALSE)&amp;"碎片",VLOOKUP(C502,道具信息!$N$2:$O$291,2,FALSE))</f>
        <v>T4坦克碎片</v>
      </c>
      <c r="R502" s="3">
        <f t="shared" si="260"/>
        <v>2220</v>
      </c>
      <c r="S502" s="11">
        <f t="shared" si="261"/>
        <v>0.224</v>
      </c>
      <c r="T502" s="3" t="str">
        <f>VLOOKUP(Q502,道具信息!$Q$3:$S$20,2,FALSE)</f>
        <v>CHEST_ITEM_TYPE_T4_SHARD</v>
      </c>
      <c r="U502" s="3" t="str">
        <f>IF(COUNTIF(U$490:U501,T502)=0,T502,"")</f>
        <v/>
      </c>
      <c r="V502" s="3" t="str">
        <f t="shared" si="274"/>
        <v>CHEST_ITEM_TYPE_T2_SHARD,CHEST_ITEM_TYPE_T3_SHARD,CHEST_ITEM_TYPE_T4_SHARD</v>
      </c>
      <c r="W502" s="13" t="str">
        <f t="shared" si="275"/>
        <v/>
      </c>
      <c r="X502" s="3" t="str">
        <f t="shared" si="276"/>
        <v/>
      </c>
      <c r="Y502" s="3" t="str">
        <f t="shared" si="277"/>
        <v>11.0%,18.2%,22.4%</v>
      </c>
    </row>
    <row r="503" spans="2:25" x14ac:dyDescent="0.3">
      <c r="B503" s="2">
        <f>数据源!AU535</f>
        <v>10</v>
      </c>
      <c r="C503" s="2" t="str">
        <f>数据源!AV535</f>
        <v>IS-4</v>
      </c>
      <c r="D503" s="2" t="str">
        <f>数据源!AW535</f>
        <v>坦克碎片</v>
      </c>
      <c r="E503" s="2">
        <f>数据源!AX535</f>
        <v>138</v>
      </c>
      <c r="F503" s="2">
        <f>数据源!AY535</f>
        <v>1</v>
      </c>
      <c r="G503" s="2">
        <f>数据源!AZ535</f>
        <v>3.6999999999999998E-2</v>
      </c>
      <c r="H503" s="2">
        <f>数据源!BA535</f>
        <v>2.6141304347826088E-2</v>
      </c>
      <c r="I503" s="2">
        <f>数据源!BB535</f>
        <v>261</v>
      </c>
      <c r="J503" s="3">
        <f t="shared" si="262"/>
        <v>1</v>
      </c>
      <c r="K503" s="3">
        <f t="shared" si="263"/>
        <v>1</v>
      </c>
      <c r="L503" s="3" t="str">
        <f t="shared" si="264"/>
        <v>碎片</v>
      </c>
      <c r="M503" s="3">
        <f t="shared" ca="1" si="259"/>
        <v>53421</v>
      </c>
      <c r="N503" s="3" t="str">
        <f t="shared" ca="1" si="265"/>
        <v>51221,52221,53221,51311,52311,53311,51321,52321,53321,51411,52411,53411,52421,53421</v>
      </c>
      <c r="O503" s="3" t="str">
        <f t="shared" si="268"/>
        <v>364,364,364,294,294,294,309,309,309,261,261,261,261,261</v>
      </c>
      <c r="P503" s="1" t="str">
        <f t="shared" si="269"/>
        <v>(3,6),(3,6),(3,6),(3,4),(3,4),(3,4),(2,3),(2,3),(2,3),(1,2),(1,2),(1,2),(1,1),(1,1)</v>
      </c>
      <c r="Q503" s="3" t="str">
        <f>IF(D503="坦克碎片",VLOOKUP(C503,道具信息!$N$2:$O$291,2,FALSE)&amp;"碎片",VLOOKUP(C503,道具信息!$N$2:$O$291,2,FALSE))</f>
        <v>T4坦克碎片</v>
      </c>
      <c r="R503" s="3">
        <f t="shared" si="260"/>
        <v>2220</v>
      </c>
      <c r="S503" s="11">
        <f t="shared" si="261"/>
        <v>0.224</v>
      </c>
      <c r="T503" s="3" t="str">
        <f>VLOOKUP(Q503,道具信息!$Q$3:$S$20,2,FALSE)</f>
        <v>CHEST_ITEM_TYPE_T4_SHARD</v>
      </c>
      <c r="U503" s="3" t="str">
        <f>IF(COUNTIF(U$490:U502,T503)=0,T503,"")</f>
        <v/>
      </c>
      <c r="V503" s="3" t="str">
        <f t="shared" si="274"/>
        <v>CHEST_ITEM_TYPE_T2_SHARD,CHEST_ITEM_TYPE_T3_SHARD,CHEST_ITEM_TYPE_T4_SHARD</v>
      </c>
      <c r="W503" s="13" t="str">
        <f t="shared" si="275"/>
        <v/>
      </c>
      <c r="X503" s="3" t="str">
        <f t="shared" si="276"/>
        <v/>
      </c>
      <c r="Y503" s="3" t="str">
        <f t="shared" si="277"/>
        <v>11.0%,18.2%,22.4%</v>
      </c>
    </row>
    <row r="504" spans="2:25" x14ac:dyDescent="0.3">
      <c r="B504" s="2">
        <f>数据源!AU536</f>
        <v>10</v>
      </c>
      <c r="C504" s="2" t="str">
        <f>数据源!AV536</f>
        <v>M-41</v>
      </c>
      <c r="D504" s="2" t="str">
        <f>数据源!AW536</f>
        <v>坦克碎片</v>
      </c>
      <c r="E504" s="2">
        <f>数据源!AX536</f>
        <v>138</v>
      </c>
      <c r="F504" s="2">
        <f>数据源!AY536</f>
        <v>1</v>
      </c>
      <c r="G504" s="2">
        <f>数据源!AZ536</f>
        <v>3.6999999999999998E-2</v>
      </c>
      <c r="H504" s="2">
        <f>数据源!BA536</f>
        <v>2.6141304347826088E-2</v>
      </c>
      <c r="I504" s="2">
        <f>数据源!BB536</f>
        <v>261</v>
      </c>
      <c r="J504" s="3">
        <f t="shared" si="262"/>
        <v>1</v>
      </c>
      <c r="K504" s="3">
        <f t="shared" si="263"/>
        <v>1</v>
      </c>
      <c r="L504" s="3" t="str">
        <f t="shared" si="264"/>
        <v>碎片</v>
      </c>
      <c r="M504" s="3">
        <f t="shared" ca="1" si="259"/>
        <v>51421</v>
      </c>
      <c r="N504" s="3" t="str">
        <f t="shared" ca="1" si="265"/>
        <v>51221,52221,53221,51311,52311,53311,51321,52321,53321,51411,52411,53411,52421,53421,51421</v>
      </c>
      <c r="O504" s="3" t="str">
        <f t="shared" si="268"/>
        <v>364,364,364,294,294,294,309,309,309,261,261,261,261,261,261</v>
      </c>
      <c r="P504" s="1" t="str">
        <f t="shared" si="269"/>
        <v>(3,6),(3,6),(3,6),(3,4),(3,4),(3,4),(2,3),(2,3),(2,3),(1,2),(1,2),(1,2),(1,1),(1,1),(1,1)</v>
      </c>
      <c r="Q504" s="3" t="str">
        <f>IF(D504="坦克碎片",VLOOKUP(C504,道具信息!$N$2:$O$291,2,FALSE)&amp;"碎片",VLOOKUP(C504,道具信息!$N$2:$O$291,2,FALSE))</f>
        <v>T4坦克碎片</v>
      </c>
      <c r="R504" s="3">
        <f t="shared" si="260"/>
        <v>2220</v>
      </c>
      <c r="S504" s="11">
        <f t="shared" si="261"/>
        <v>0.224</v>
      </c>
      <c r="T504" s="3" t="str">
        <f>VLOOKUP(Q504,道具信息!$Q$3:$S$20,2,FALSE)</f>
        <v>CHEST_ITEM_TYPE_T4_SHARD</v>
      </c>
      <c r="U504" s="3" t="str">
        <f>IF(COUNTIF(U$490:U503,T504)=0,T504,"")</f>
        <v/>
      </c>
      <c r="V504" s="3" t="str">
        <f t="shared" si="274"/>
        <v>CHEST_ITEM_TYPE_T2_SHARD,CHEST_ITEM_TYPE_T3_SHARD,CHEST_ITEM_TYPE_T4_SHARD</v>
      </c>
      <c r="W504" s="13" t="str">
        <f t="shared" si="275"/>
        <v/>
      </c>
      <c r="X504" s="3" t="str">
        <f t="shared" si="276"/>
        <v/>
      </c>
      <c r="Y504" s="3" t="str">
        <f t="shared" si="277"/>
        <v>11.0%,18.2%,22.4%</v>
      </c>
    </row>
    <row r="505" spans="2:25" x14ac:dyDescent="0.3">
      <c r="B505" s="2">
        <f>数据源!AU537</f>
        <v>10</v>
      </c>
      <c r="C505" s="2" t="str">
        <f>数据源!AV537</f>
        <v>BMP-3</v>
      </c>
      <c r="D505" s="2" t="str">
        <f>数据源!AW537</f>
        <v>坦克碎片</v>
      </c>
      <c r="E505" s="2">
        <f>数据源!AX537</f>
        <v>165.6</v>
      </c>
      <c r="F505" s="2">
        <f>数据源!AY537</f>
        <v>1</v>
      </c>
      <c r="G505" s="2">
        <f>数据源!AZ537</f>
        <v>3.6999999999999998E-2</v>
      </c>
      <c r="H505" s="2">
        <f>数据源!BA537</f>
        <v>2.1784420289855073E-2</v>
      </c>
      <c r="I505" s="2">
        <f>数据源!BB537</f>
        <v>218</v>
      </c>
      <c r="J505" s="3">
        <f t="shared" si="262"/>
        <v>1</v>
      </c>
      <c r="K505" s="3">
        <f t="shared" si="263"/>
        <v>1</v>
      </c>
      <c r="L505" s="3" t="str">
        <f t="shared" si="264"/>
        <v>碎片</v>
      </c>
      <c r="M505" s="3">
        <f t="shared" ca="1" si="259"/>
        <v>51431</v>
      </c>
      <c r="N505" s="3" t="str">
        <f t="shared" ca="1" si="265"/>
        <v>51221,52221,53221,51311,52311,53311,51321,52321,53321,51411,52411,53411,52421,53421,51421,51431</v>
      </c>
      <c r="O505" s="3" t="str">
        <f t="shared" si="268"/>
        <v>364,364,364,294,294,294,309,309,309,261,261,261,261,261,261,218</v>
      </c>
      <c r="P505" s="1" t="str">
        <f t="shared" si="269"/>
        <v>(3,6),(3,6),(3,6),(3,4),(3,4),(3,4),(2,3),(2,3),(2,3),(1,2),(1,2),(1,2),(1,1),(1,1),(1,1),(1,1)</v>
      </c>
      <c r="Q505" s="3" t="str">
        <f>IF(D505="坦克碎片",VLOOKUP(C505,道具信息!$N$2:$O$291,2,FALSE)&amp;"碎片",VLOOKUP(C505,道具信息!$N$2:$O$291,2,FALSE))</f>
        <v>T4坦克碎片</v>
      </c>
      <c r="R505" s="3">
        <f t="shared" si="260"/>
        <v>2220</v>
      </c>
      <c r="S505" s="11">
        <f t="shared" si="261"/>
        <v>0.224</v>
      </c>
      <c r="T505" s="3" t="str">
        <f>VLOOKUP(Q505,道具信息!$Q$3:$S$20,2,FALSE)</f>
        <v>CHEST_ITEM_TYPE_T4_SHARD</v>
      </c>
      <c r="U505" s="3" t="str">
        <f>IF(COUNTIF(U$490:U504,T505)=0,T505,"")</f>
        <v/>
      </c>
      <c r="V505" s="3" t="str">
        <f t="shared" si="274"/>
        <v>CHEST_ITEM_TYPE_T2_SHARD,CHEST_ITEM_TYPE_T3_SHARD,CHEST_ITEM_TYPE_T4_SHARD</v>
      </c>
      <c r="W505" s="13" t="str">
        <f t="shared" si="275"/>
        <v/>
      </c>
      <c r="X505" s="3" t="str">
        <f t="shared" si="276"/>
        <v/>
      </c>
      <c r="Y505" s="3" t="str">
        <f t="shared" si="277"/>
        <v>11.0%,18.2%,22.4%</v>
      </c>
    </row>
    <row r="506" spans="2:25" x14ac:dyDescent="0.3">
      <c r="B506" s="2">
        <f>数据源!AU538</f>
        <v>10</v>
      </c>
      <c r="C506" s="2" t="str">
        <f>数据源!AV538</f>
        <v>百夫长</v>
      </c>
      <c r="D506" s="2" t="str">
        <f>数据源!AW538</f>
        <v>坦克碎片</v>
      </c>
      <c r="E506" s="2">
        <f>数据源!AX538</f>
        <v>165.6</v>
      </c>
      <c r="F506" s="2">
        <f>数据源!AY538</f>
        <v>1</v>
      </c>
      <c r="G506" s="2">
        <f>数据源!AZ538</f>
        <v>3.6999999999999998E-2</v>
      </c>
      <c r="H506" s="2">
        <f>数据源!BA538</f>
        <v>2.1784420289855073E-2</v>
      </c>
      <c r="I506" s="2">
        <f>数据源!BB538</f>
        <v>218</v>
      </c>
      <c r="J506" s="3">
        <f t="shared" si="262"/>
        <v>1</v>
      </c>
      <c r="K506" s="3">
        <f t="shared" si="263"/>
        <v>1</v>
      </c>
      <c r="L506" s="3" t="str">
        <f t="shared" si="264"/>
        <v>碎片</v>
      </c>
      <c r="M506" s="3">
        <f t="shared" ca="1" si="259"/>
        <v>52431</v>
      </c>
      <c r="N506" s="3" t="str">
        <f t="shared" ca="1" si="265"/>
        <v>51221,52221,53221,51311,52311,53311,51321,52321,53321,51411,52411,53411,52421,53421,51421,51431,52431</v>
      </c>
      <c r="O506" s="3" t="str">
        <f t="shared" si="268"/>
        <v>364,364,364,294,294,294,309,309,309,261,261,261,261,261,261,218,218</v>
      </c>
      <c r="P506" s="1" t="str">
        <f t="shared" si="269"/>
        <v>(3,6),(3,6),(3,6),(3,4),(3,4),(3,4),(2,3),(2,3),(2,3),(1,2),(1,2),(1,2),(1,1),(1,1),(1,1),(1,1),(1,1)</v>
      </c>
      <c r="Q506" s="3" t="str">
        <f>IF(D506="坦克碎片",VLOOKUP(C506,道具信息!$N$2:$O$291,2,FALSE)&amp;"碎片",VLOOKUP(C506,道具信息!$N$2:$O$291,2,FALSE))</f>
        <v>T4坦克碎片</v>
      </c>
      <c r="R506" s="3">
        <f t="shared" si="260"/>
        <v>2220</v>
      </c>
      <c r="S506" s="11">
        <f t="shared" si="261"/>
        <v>0.224</v>
      </c>
      <c r="T506" s="3" t="str">
        <f>VLOOKUP(Q506,道具信息!$Q$3:$S$20,2,FALSE)</f>
        <v>CHEST_ITEM_TYPE_T4_SHARD</v>
      </c>
      <c r="U506" s="3" t="str">
        <f>IF(COUNTIF(U$490:U505,T506)=0,T506,"")</f>
        <v/>
      </c>
      <c r="V506" s="3" t="str">
        <f t="shared" si="274"/>
        <v>CHEST_ITEM_TYPE_T2_SHARD,CHEST_ITEM_TYPE_T3_SHARD,CHEST_ITEM_TYPE_T4_SHARD</v>
      </c>
      <c r="W506" s="13" t="str">
        <f t="shared" si="275"/>
        <v/>
      </c>
      <c r="X506" s="3" t="str">
        <f t="shared" si="276"/>
        <v/>
      </c>
      <c r="Y506" s="3" t="str">
        <f t="shared" si="277"/>
        <v>11.0%,18.2%,22.4%</v>
      </c>
    </row>
    <row r="507" spans="2:25" x14ac:dyDescent="0.3">
      <c r="B507" s="2">
        <f>数据源!AU539</f>
        <v>10</v>
      </c>
      <c r="C507" s="2" t="str">
        <f>数据源!AV539</f>
        <v>T-32</v>
      </c>
      <c r="D507" s="2" t="str">
        <f>数据源!AW539</f>
        <v>坦克碎片</v>
      </c>
      <c r="E507" s="2">
        <f>数据源!AX539</f>
        <v>165.6</v>
      </c>
      <c r="F507" s="2">
        <f>数据源!AY539</f>
        <v>1</v>
      </c>
      <c r="G507" s="2">
        <f>数据源!AZ539</f>
        <v>3.6999999999999998E-2</v>
      </c>
      <c r="H507" s="2">
        <f>数据源!BA539</f>
        <v>2.1784420289855073E-2</v>
      </c>
      <c r="I507" s="2">
        <f>数据源!BB539</f>
        <v>218</v>
      </c>
      <c r="J507" s="3">
        <f t="shared" si="262"/>
        <v>1</v>
      </c>
      <c r="K507" s="3">
        <f t="shared" si="263"/>
        <v>1</v>
      </c>
      <c r="L507" s="3" t="str">
        <f t="shared" si="264"/>
        <v>碎片</v>
      </c>
      <c r="M507" s="3">
        <f t="shared" ca="1" si="259"/>
        <v>53431</v>
      </c>
      <c r="N507" s="3" t="str">
        <f t="shared" ca="1" si="265"/>
        <v>51221,52221,53221,51311,52311,53311,51321,52321,53321,51411,52411,53411,52421,53421,51421,51431,52431,53431</v>
      </c>
      <c r="O507" s="3" t="str">
        <f t="shared" si="268"/>
        <v>364,364,364,294,294,294,309,309,309,261,261,261,261,261,261,218,218,218</v>
      </c>
      <c r="P507" s="1" t="str">
        <f t="shared" si="269"/>
        <v>(3,6),(3,6),(3,6),(3,4),(3,4),(3,4),(2,3),(2,3),(2,3),(1,2),(1,2),(1,2),(1,1),(1,1),(1,1),(1,1),(1,1),(1,1)</v>
      </c>
      <c r="Q507" s="3" t="str">
        <f>IF(D507="坦克碎片",VLOOKUP(C507,道具信息!$N$2:$O$291,2,FALSE)&amp;"碎片",VLOOKUP(C507,道具信息!$N$2:$O$291,2,FALSE))</f>
        <v>T4坦克碎片</v>
      </c>
      <c r="R507" s="3">
        <f t="shared" si="260"/>
        <v>2220</v>
      </c>
      <c r="S507" s="11">
        <f t="shared" si="261"/>
        <v>0.224</v>
      </c>
      <c r="T507" s="3" t="str">
        <f>VLOOKUP(Q507,道具信息!$Q$3:$S$20,2,FALSE)</f>
        <v>CHEST_ITEM_TYPE_T4_SHARD</v>
      </c>
      <c r="U507" s="3" t="str">
        <f>IF(COUNTIF(U$490:U506,T507)=0,T507,"")</f>
        <v/>
      </c>
      <c r="V507" s="3" t="str">
        <f t="shared" si="274"/>
        <v>CHEST_ITEM_TYPE_T2_SHARD,CHEST_ITEM_TYPE_T3_SHARD,CHEST_ITEM_TYPE_T4_SHARD</v>
      </c>
      <c r="W507" s="13" t="str">
        <f t="shared" si="275"/>
        <v/>
      </c>
      <c r="X507" s="3" t="str">
        <f t="shared" si="276"/>
        <v/>
      </c>
      <c r="Y507" s="3" t="str">
        <f t="shared" si="277"/>
        <v>11.0%,18.2%,22.4%</v>
      </c>
    </row>
    <row r="508" spans="2:25" x14ac:dyDescent="0.3">
      <c r="B508" s="2">
        <f>数据源!AU540</f>
        <v>10</v>
      </c>
      <c r="C508" s="2" t="str">
        <f>数据源!AV540</f>
        <v>T1LP1</v>
      </c>
      <c r="D508" s="2" t="str">
        <f>数据源!AW540</f>
        <v>部件</v>
      </c>
      <c r="E508" s="2">
        <f>数据源!AX540</f>
        <v>9</v>
      </c>
      <c r="F508" s="2">
        <f>数据源!AY540</f>
        <v>2</v>
      </c>
      <c r="G508" s="2">
        <f>数据源!AZ540</f>
        <v>3.5999999999999999E-3</v>
      </c>
      <c r="H508" s="2">
        <f>数据源!BA540</f>
        <v>1.95E-2</v>
      </c>
      <c r="I508" s="2">
        <f>数据源!BB540</f>
        <v>195</v>
      </c>
      <c r="J508" s="3">
        <f t="shared" si="262"/>
        <v>1</v>
      </c>
      <c r="K508" s="3">
        <f t="shared" si="263"/>
        <v>3</v>
      </c>
      <c r="L508" s="3" t="str">
        <f t="shared" si="264"/>
        <v>部件</v>
      </c>
      <c r="M508" s="3">
        <f t="shared" ca="1" si="259"/>
        <v>91001</v>
      </c>
      <c r="N508" s="3" t="str">
        <f t="shared" ca="1" si="265"/>
        <v>51221,52221,53221,51311,52311,53311,51321,52321,53321,51411,52411,53411,52421,53421,51421,51431,52431,53431,91001</v>
      </c>
      <c r="O508" s="3" t="str">
        <f t="shared" si="268"/>
        <v>364,364,364,294,294,294,309,309,309,261,261,261,261,261,261,218,218,218,195</v>
      </c>
      <c r="P508" s="1" t="str">
        <f t="shared" si="269"/>
        <v>(3,6),(3,6),(3,6),(3,4),(3,4),(3,4),(2,3),(2,3),(2,3),(1,2),(1,2),(1,2),(1,1),(1,1),(1,1),(1,1),(1,1),(1,1),(1,3)</v>
      </c>
      <c r="Q508" s="3" t="str">
        <f>IF(D508="坦克碎片",VLOOKUP(C508,道具信息!$N$2:$O$291,2,FALSE)&amp;"碎片",VLOOKUP(C508,道具信息!$N$2:$O$291,2,FALSE))</f>
        <v>T1部件</v>
      </c>
      <c r="R508" s="3">
        <f t="shared" si="260"/>
        <v>3510</v>
      </c>
      <c r="S508" s="11">
        <f t="shared" si="261"/>
        <v>0.35399999999999998</v>
      </c>
      <c r="T508" s="3" t="str">
        <f>VLOOKUP(Q508,道具信息!$Q$3:$S$20,2,FALSE)</f>
        <v>CHEST_ITEM_TYPE_T1_PART</v>
      </c>
      <c r="U508" s="3" t="str">
        <f>IF(COUNTIF(U$490:U507,T508)=0,T508,"")</f>
        <v>CHEST_ITEM_TYPE_T1_PART</v>
      </c>
      <c r="V508" s="3" t="str">
        <f t="shared" si="274"/>
        <v>CHEST_ITEM_TYPE_T2_SHARD,CHEST_ITEM_TYPE_T3_SHARD,CHEST_ITEM_TYPE_T4_SHARD,CHEST_ITEM_TYPE_T1_PART</v>
      </c>
      <c r="W508" s="13">
        <f t="shared" si="275"/>
        <v>0.35399999999999998</v>
      </c>
      <c r="X508" s="3" t="str">
        <f t="shared" si="276"/>
        <v>35.4%</v>
      </c>
      <c r="Y508" s="3" t="str">
        <f t="shared" si="277"/>
        <v>11.0%,18.2%,22.4%,35.4%</v>
      </c>
    </row>
    <row r="509" spans="2:25" x14ac:dyDescent="0.3">
      <c r="B509" s="2">
        <f>数据源!AU541</f>
        <v>10</v>
      </c>
      <c r="C509" s="2" t="str">
        <f>数据源!AV541</f>
        <v>T1LP3</v>
      </c>
      <c r="D509" s="2" t="str">
        <f>数据源!AW541</f>
        <v>部件</v>
      </c>
      <c r="E509" s="2">
        <f>数据源!AX541</f>
        <v>9</v>
      </c>
      <c r="F509" s="2">
        <f>数据源!AY541</f>
        <v>2</v>
      </c>
      <c r="G509" s="2">
        <f>数据源!AZ541</f>
        <v>3.5999999999999999E-3</v>
      </c>
      <c r="H509" s="2">
        <f>数据源!BA541</f>
        <v>1.95E-2</v>
      </c>
      <c r="I509" s="2">
        <f>数据源!BB541</f>
        <v>195</v>
      </c>
      <c r="J509" s="3">
        <f t="shared" si="262"/>
        <v>1</v>
      </c>
      <c r="K509" s="3">
        <f t="shared" si="263"/>
        <v>3</v>
      </c>
      <c r="L509" s="3" t="str">
        <f t="shared" si="264"/>
        <v>部件</v>
      </c>
      <c r="M509" s="3">
        <f t="shared" ca="1" si="259"/>
        <v>91003</v>
      </c>
      <c r="N509" s="3" t="str">
        <f t="shared" ca="1" si="265"/>
        <v>51221,52221,53221,51311,52311,53311,51321,52321,53321,51411,52411,53411,52421,53421,51421,51431,52431,53431,91001,91003</v>
      </c>
      <c r="O509" s="3" t="str">
        <f t="shared" si="268"/>
        <v>364,364,364,294,294,294,309,309,309,261,261,261,261,261,261,218,218,218,195,195</v>
      </c>
      <c r="P509" s="1" t="str">
        <f t="shared" si="269"/>
        <v>(3,6),(3,6),(3,6),(3,4),(3,4),(3,4),(2,3),(2,3),(2,3),(1,2),(1,2),(1,2),(1,1),(1,1),(1,1),(1,1),(1,1),(1,1),(1,3),(1,3)</v>
      </c>
      <c r="Q509" s="3" t="str">
        <f>IF(D509="坦克碎片",VLOOKUP(C509,道具信息!$N$2:$O$291,2,FALSE)&amp;"碎片",VLOOKUP(C509,道具信息!$N$2:$O$291,2,FALSE))</f>
        <v>T1部件</v>
      </c>
      <c r="R509" s="3">
        <f t="shared" si="260"/>
        <v>3510</v>
      </c>
      <c r="S509" s="11">
        <f t="shared" si="261"/>
        <v>0.35399999999999998</v>
      </c>
      <c r="T509" s="3" t="str">
        <f>VLOOKUP(Q509,道具信息!$Q$3:$S$20,2,FALSE)</f>
        <v>CHEST_ITEM_TYPE_T1_PART</v>
      </c>
      <c r="U509" s="3" t="str">
        <f>IF(COUNTIF(U$490:U508,T509)=0,T509,"")</f>
        <v/>
      </c>
      <c r="V509" s="3" t="str">
        <f t="shared" si="274"/>
        <v>CHEST_ITEM_TYPE_T2_SHARD,CHEST_ITEM_TYPE_T3_SHARD,CHEST_ITEM_TYPE_T4_SHARD,CHEST_ITEM_TYPE_T1_PART</v>
      </c>
      <c r="W509" s="13" t="str">
        <f t="shared" si="275"/>
        <v/>
      </c>
      <c r="X509" s="3" t="str">
        <f t="shared" si="276"/>
        <v/>
      </c>
      <c r="Y509" s="3" t="str">
        <f t="shared" si="277"/>
        <v>11.0%,18.2%,22.4%,35.4%</v>
      </c>
    </row>
    <row r="510" spans="2:25" x14ac:dyDescent="0.3">
      <c r="B510" s="2">
        <f>数据源!AU542</f>
        <v>10</v>
      </c>
      <c r="C510" s="2" t="str">
        <f>数据源!AV542</f>
        <v>T1LP5</v>
      </c>
      <c r="D510" s="2" t="str">
        <f>数据源!AW542</f>
        <v>部件</v>
      </c>
      <c r="E510" s="2">
        <f>数据源!AX542</f>
        <v>9</v>
      </c>
      <c r="F510" s="2">
        <f>数据源!AY542</f>
        <v>2</v>
      </c>
      <c r="G510" s="2">
        <f>数据源!AZ542</f>
        <v>3.5999999999999999E-3</v>
      </c>
      <c r="H510" s="2">
        <f>数据源!BA542</f>
        <v>1.95E-2</v>
      </c>
      <c r="I510" s="2">
        <f>数据源!BB542</f>
        <v>195</v>
      </c>
      <c r="J510" s="3">
        <f t="shared" si="262"/>
        <v>1</v>
      </c>
      <c r="K510" s="3">
        <f t="shared" si="263"/>
        <v>3</v>
      </c>
      <c r="L510" s="3" t="str">
        <f t="shared" si="264"/>
        <v>部件</v>
      </c>
      <c r="M510" s="3">
        <f t="shared" ca="1" si="259"/>
        <v>91005</v>
      </c>
      <c r="N510" s="3" t="str">
        <f t="shared" ca="1" si="265"/>
        <v>51221,52221,53221,51311,52311,53311,51321,52321,53321,51411,52411,53411,52421,53421,51421,51431,52431,53431,91001,91003,91005</v>
      </c>
      <c r="O510" s="3" t="str">
        <f t="shared" si="268"/>
        <v>364,364,364,294,294,294,309,309,309,261,261,261,261,261,261,218,218,218,195,195,195</v>
      </c>
      <c r="P510" s="1" t="str">
        <f t="shared" si="269"/>
        <v>(3,6),(3,6),(3,6),(3,4),(3,4),(3,4),(2,3),(2,3),(2,3),(1,2),(1,2),(1,2),(1,1),(1,1),(1,1),(1,1),(1,1),(1,1),(1,3),(1,3),(1,3)</v>
      </c>
      <c r="Q510" s="3" t="str">
        <f>IF(D510="坦克碎片",VLOOKUP(C510,道具信息!$N$2:$O$291,2,FALSE)&amp;"碎片",VLOOKUP(C510,道具信息!$N$2:$O$291,2,FALSE))</f>
        <v>T1部件</v>
      </c>
      <c r="R510" s="3">
        <f t="shared" si="260"/>
        <v>3510</v>
      </c>
      <c r="S510" s="11">
        <f t="shared" si="261"/>
        <v>0.35399999999999998</v>
      </c>
      <c r="T510" s="3" t="str">
        <f>VLOOKUP(Q510,道具信息!$Q$3:$S$20,2,FALSE)</f>
        <v>CHEST_ITEM_TYPE_T1_PART</v>
      </c>
      <c r="U510" s="3" t="str">
        <f>IF(COUNTIF(U$490:U509,T510)=0,T510,"")</f>
        <v/>
      </c>
      <c r="V510" s="3" t="str">
        <f t="shared" si="274"/>
        <v>CHEST_ITEM_TYPE_T2_SHARD,CHEST_ITEM_TYPE_T3_SHARD,CHEST_ITEM_TYPE_T4_SHARD,CHEST_ITEM_TYPE_T1_PART</v>
      </c>
      <c r="W510" s="13" t="str">
        <f t="shared" si="275"/>
        <v/>
      </c>
      <c r="X510" s="3" t="str">
        <f t="shared" si="276"/>
        <v/>
      </c>
      <c r="Y510" s="3" t="str">
        <f t="shared" si="277"/>
        <v>11.0%,18.2%,22.4%,35.4%</v>
      </c>
    </row>
    <row r="511" spans="2:25" x14ac:dyDescent="0.3">
      <c r="B511" s="2">
        <f>数据源!AU543</f>
        <v>10</v>
      </c>
      <c r="C511" s="2" t="str">
        <f>数据源!AV543</f>
        <v>T1MP1</v>
      </c>
      <c r="D511" s="2" t="str">
        <f>数据源!AW543</f>
        <v>部件</v>
      </c>
      <c r="E511" s="2">
        <f>数据源!AX543</f>
        <v>9</v>
      </c>
      <c r="F511" s="2">
        <f>数据源!AY543</f>
        <v>2</v>
      </c>
      <c r="G511" s="2">
        <f>数据源!AZ543</f>
        <v>3.5999999999999999E-3</v>
      </c>
      <c r="H511" s="2">
        <f>数据源!BA543</f>
        <v>1.95E-2</v>
      </c>
      <c r="I511" s="2">
        <f>数据源!BB543</f>
        <v>195</v>
      </c>
      <c r="J511" s="3">
        <f t="shared" si="262"/>
        <v>1</v>
      </c>
      <c r="K511" s="3">
        <f t="shared" si="263"/>
        <v>3</v>
      </c>
      <c r="L511" s="3" t="str">
        <f t="shared" si="264"/>
        <v>部件</v>
      </c>
      <c r="M511" s="3">
        <f t="shared" ca="1" si="259"/>
        <v>91101</v>
      </c>
      <c r="N511" s="3" t="str">
        <f t="shared" ca="1" si="265"/>
        <v>51221,52221,53221,51311,52311,53311,51321,52321,53321,51411,52411,53411,52421,53421,51421,51431,52431,53431,91001,91003,91005,91101</v>
      </c>
      <c r="O511" s="3" t="str">
        <f t="shared" si="268"/>
        <v>364,364,364,294,294,294,309,309,309,261,261,261,261,261,261,218,218,218,195,195,195,195</v>
      </c>
      <c r="P511" s="1" t="str">
        <f t="shared" si="269"/>
        <v>(3,6),(3,6),(3,6),(3,4),(3,4),(3,4),(2,3),(2,3),(2,3),(1,2),(1,2),(1,2),(1,1),(1,1),(1,1),(1,1),(1,1),(1,1),(1,3),(1,3),(1,3),(1,3)</v>
      </c>
      <c r="Q511" s="3" t="str">
        <f>IF(D511="坦克碎片",VLOOKUP(C511,道具信息!$N$2:$O$291,2,FALSE)&amp;"碎片",VLOOKUP(C511,道具信息!$N$2:$O$291,2,FALSE))</f>
        <v>T1部件</v>
      </c>
      <c r="R511" s="3">
        <f t="shared" si="260"/>
        <v>3510</v>
      </c>
      <c r="S511" s="11">
        <f t="shared" si="261"/>
        <v>0.35399999999999998</v>
      </c>
      <c r="T511" s="3" t="str">
        <f>VLOOKUP(Q511,道具信息!$Q$3:$S$20,2,FALSE)</f>
        <v>CHEST_ITEM_TYPE_T1_PART</v>
      </c>
      <c r="U511" s="3" t="str">
        <f>IF(COUNTIF(U$490:U510,T511)=0,T511,"")</f>
        <v/>
      </c>
      <c r="V511" s="3" t="str">
        <f t="shared" si="274"/>
        <v>CHEST_ITEM_TYPE_T2_SHARD,CHEST_ITEM_TYPE_T3_SHARD,CHEST_ITEM_TYPE_T4_SHARD,CHEST_ITEM_TYPE_T1_PART</v>
      </c>
      <c r="W511" s="13" t="str">
        <f t="shared" si="275"/>
        <v/>
      </c>
      <c r="X511" s="3" t="str">
        <f t="shared" si="276"/>
        <v/>
      </c>
      <c r="Y511" s="3" t="str">
        <f t="shared" si="277"/>
        <v>11.0%,18.2%,22.4%,35.4%</v>
      </c>
    </row>
    <row r="512" spans="2:25" x14ac:dyDescent="0.3">
      <c r="B512" s="2">
        <f>数据源!AU544</f>
        <v>10</v>
      </c>
      <c r="C512" s="2" t="str">
        <f>数据源!AV544</f>
        <v>T1MP3</v>
      </c>
      <c r="D512" s="2" t="str">
        <f>数据源!AW544</f>
        <v>部件</v>
      </c>
      <c r="E512" s="2">
        <f>数据源!AX544</f>
        <v>9</v>
      </c>
      <c r="F512" s="2">
        <f>数据源!AY544</f>
        <v>2</v>
      </c>
      <c r="G512" s="2">
        <f>数据源!AZ544</f>
        <v>3.5999999999999999E-3</v>
      </c>
      <c r="H512" s="2">
        <f>数据源!BA544</f>
        <v>1.95E-2</v>
      </c>
      <c r="I512" s="2">
        <f>数据源!BB544</f>
        <v>195</v>
      </c>
      <c r="J512" s="3">
        <f t="shared" si="262"/>
        <v>1</v>
      </c>
      <c r="K512" s="3">
        <f t="shared" si="263"/>
        <v>3</v>
      </c>
      <c r="L512" s="3" t="str">
        <f t="shared" si="264"/>
        <v>部件</v>
      </c>
      <c r="M512" s="3">
        <f t="shared" ca="1" si="259"/>
        <v>91103</v>
      </c>
      <c r="N512" s="3" t="str">
        <f t="shared" ca="1" si="265"/>
        <v>51221,52221,53221,51311,52311,53311,51321,52321,53321,51411,52411,53411,52421,53421,51421,51431,52431,53431,91001,91003,91005,91101,91103</v>
      </c>
      <c r="O512" s="3" t="str">
        <f t="shared" si="268"/>
        <v>364,364,364,294,294,294,309,309,309,261,261,261,261,261,261,218,218,218,195,195,195,195,195</v>
      </c>
      <c r="P512" s="1" t="str">
        <f t="shared" si="269"/>
        <v>(3,6),(3,6),(3,6),(3,4),(3,4),(3,4),(2,3),(2,3),(2,3),(1,2),(1,2),(1,2),(1,1),(1,1),(1,1),(1,1),(1,1),(1,1),(1,3),(1,3),(1,3),(1,3),(1,3)</v>
      </c>
      <c r="Q512" s="3" t="str">
        <f>IF(D512="坦克碎片",VLOOKUP(C512,道具信息!$N$2:$O$291,2,FALSE)&amp;"碎片",VLOOKUP(C512,道具信息!$N$2:$O$291,2,FALSE))</f>
        <v>T1部件</v>
      </c>
      <c r="R512" s="3">
        <f t="shared" si="260"/>
        <v>3510</v>
      </c>
      <c r="S512" s="11">
        <f t="shared" si="261"/>
        <v>0.35399999999999998</v>
      </c>
      <c r="T512" s="3" t="str">
        <f>VLOOKUP(Q512,道具信息!$Q$3:$S$20,2,FALSE)</f>
        <v>CHEST_ITEM_TYPE_T1_PART</v>
      </c>
      <c r="U512" s="3" t="str">
        <f>IF(COUNTIF(U$490:U511,T512)=0,T512,"")</f>
        <v/>
      </c>
      <c r="V512" s="3" t="str">
        <f t="shared" si="274"/>
        <v>CHEST_ITEM_TYPE_T2_SHARD,CHEST_ITEM_TYPE_T3_SHARD,CHEST_ITEM_TYPE_T4_SHARD,CHEST_ITEM_TYPE_T1_PART</v>
      </c>
      <c r="W512" s="13" t="str">
        <f t="shared" si="275"/>
        <v/>
      </c>
      <c r="X512" s="3" t="str">
        <f t="shared" si="276"/>
        <v/>
      </c>
      <c r="Y512" s="3" t="str">
        <f t="shared" si="277"/>
        <v>11.0%,18.2%,22.4%,35.4%</v>
      </c>
    </row>
    <row r="513" spans="2:25" x14ac:dyDescent="0.3">
      <c r="B513" s="2">
        <f>数据源!AU545</f>
        <v>10</v>
      </c>
      <c r="C513" s="2" t="str">
        <f>数据源!AV545</f>
        <v>T1MP5</v>
      </c>
      <c r="D513" s="2" t="str">
        <f>数据源!AW545</f>
        <v>部件</v>
      </c>
      <c r="E513" s="2">
        <f>数据源!AX545</f>
        <v>9</v>
      </c>
      <c r="F513" s="2">
        <f>数据源!AY545</f>
        <v>2</v>
      </c>
      <c r="G513" s="2">
        <f>数据源!AZ545</f>
        <v>3.5999999999999999E-3</v>
      </c>
      <c r="H513" s="2">
        <f>数据源!BA545</f>
        <v>1.95E-2</v>
      </c>
      <c r="I513" s="2">
        <f>数据源!BB545</f>
        <v>195</v>
      </c>
      <c r="J513" s="3">
        <f t="shared" si="262"/>
        <v>1</v>
      </c>
      <c r="K513" s="3">
        <f t="shared" si="263"/>
        <v>3</v>
      </c>
      <c r="L513" s="3" t="str">
        <f t="shared" si="264"/>
        <v>部件</v>
      </c>
      <c r="M513" s="3">
        <f t="shared" ca="1" si="259"/>
        <v>91105</v>
      </c>
      <c r="N513" s="3" t="str">
        <f t="shared" ca="1" si="265"/>
        <v>51221,52221,53221,51311,52311,53311,51321,52321,53321,51411,52411,53411,52421,53421,51421,51431,52431,53431,91001,91003,91005,91101,91103,91105</v>
      </c>
      <c r="O513" s="3" t="str">
        <f t="shared" si="268"/>
        <v>364,364,364,294,294,294,309,309,309,261,261,261,261,261,261,218,218,218,195,195,195,195,195,195</v>
      </c>
      <c r="P513" s="1" t="str">
        <f t="shared" si="269"/>
        <v>(3,6),(3,6),(3,6),(3,4),(3,4),(3,4),(2,3),(2,3),(2,3),(1,2),(1,2),(1,2),(1,1),(1,1),(1,1),(1,1),(1,1),(1,1),(1,3),(1,3),(1,3),(1,3),(1,3),(1,3)</v>
      </c>
      <c r="Q513" s="3" t="str">
        <f>IF(D513="坦克碎片",VLOOKUP(C513,道具信息!$N$2:$O$291,2,FALSE)&amp;"碎片",VLOOKUP(C513,道具信息!$N$2:$O$291,2,FALSE))</f>
        <v>T1部件</v>
      </c>
      <c r="R513" s="3">
        <f t="shared" si="260"/>
        <v>3510</v>
      </c>
      <c r="S513" s="11">
        <f t="shared" si="261"/>
        <v>0.35399999999999998</v>
      </c>
      <c r="T513" s="3" t="str">
        <f>VLOOKUP(Q513,道具信息!$Q$3:$S$20,2,FALSE)</f>
        <v>CHEST_ITEM_TYPE_T1_PART</v>
      </c>
      <c r="U513" s="3" t="str">
        <f>IF(COUNTIF(U$490:U512,T513)=0,T513,"")</f>
        <v/>
      </c>
      <c r="V513" s="3" t="str">
        <f t="shared" si="274"/>
        <v>CHEST_ITEM_TYPE_T2_SHARD,CHEST_ITEM_TYPE_T3_SHARD,CHEST_ITEM_TYPE_T4_SHARD,CHEST_ITEM_TYPE_T1_PART</v>
      </c>
      <c r="W513" s="13" t="str">
        <f t="shared" si="275"/>
        <v/>
      </c>
      <c r="X513" s="3" t="str">
        <f t="shared" si="276"/>
        <v/>
      </c>
      <c r="Y513" s="3" t="str">
        <f t="shared" si="277"/>
        <v>11.0%,18.2%,22.4%,35.4%</v>
      </c>
    </row>
    <row r="514" spans="2:25" x14ac:dyDescent="0.3">
      <c r="B514" s="2">
        <f>数据源!AU546</f>
        <v>10</v>
      </c>
      <c r="C514" s="2" t="str">
        <f>数据源!AV546</f>
        <v>T1HP1</v>
      </c>
      <c r="D514" s="2" t="str">
        <f>数据源!AW546</f>
        <v>部件</v>
      </c>
      <c r="E514" s="2">
        <f>数据源!AX546</f>
        <v>9</v>
      </c>
      <c r="F514" s="2">
        <f>数据源!AY546</f>
        <v>2</v>
      </c>
      <c r="G514" s="2">
        <f>数据源!AZ546</f>
        <v>3.5999999999999999E-3</v>
      </c>
      <c r="H514" s="2">
        <f>数据源!BA546</f>
        <v>1.95E-2</v>
      </c>
      <c r="I514" s="2">
        <f>数据源!BB546</f>
        <v>195</v>
      </c>
      <c r="J514" s="3">
        <f t="shared" si="262"/>
        <v>1</v>
      </c>
      <c r="K514" s="3">
        <f t="shared" si="263"/>
        <v>3</v>
      </c>
      <c r="L514" s="3" t="str">
        <f t="shared" si="264"/>
        <v>部件</v>
      </c>
      <c r="M514" s="3">
        <f t="shared" ca="1" si="259"/>
        <v>91201</v>
      </c>
      <c r="N514" s="3" t="str">
        <f t="shared" ca="1" si="265"/>
        <v>51221,52221,53221,51311,52311,53311,51321,52321,53321,51411,52411,53411,52421,53421,51421,51431,52431,53431,91001,91003,91005,91101,91103,91105,91201</v>
      </c>
      <c r="O514" s="3" t="str">
        <f t="shared" si="268"/>
        <v>364,364,364,294,294,294,309,309,309,261,261,261,261,261,261,218,218,218,195,195,195,195,195,195,195</v>
      </c>
      <c r="P514" s="1" t="str">
        <f t="shared" si="269"/>
        <v>(3,6),(3,6),(3,6),(3,4),(3,4),(3,4),(2,3),(2,3),(2,3),(1,2),(1,2),(1,2),(1,1),(1,1),(1,1),(1,1),(1,1),(1,1),(1,3),(1,3),(1,3),(1,3),(1,3),(1,3),(1,3)</v>
      </c>
      <c r="Q514" s="3" t="str">
        <f>IF(D514="坦克碎片",VLOOKUP(C514,道具信息!$N$2:$O$291,2,FALSE)&amp;"碎片",VLOOKUP(C514,道具信息!$N$2:$O$291,2,FALSE))</f>
        <v>T1部件</v>
      </c>
      <c r="R514" s="3">
        <f t="shared" si="260"/>
        <v>3510</v>
      </c>
      <c r="S514" s="11">
        <f t="shared" si="261"/>
        <v>0.35399999999999998</v>
      </c>
      <c r="T514" s="3" t="str">
        <f>VLOOKUP(Q514,道具信息!$Q$3:$S$20,2,FALSE)</f>
        <v>CHEST_ITEM_TYPE_T1_PART</v>
      </c>
      <c r="U514" s="3" t="str">
        <f>IF(COUNTIF(U$490:U513,T514)=0,T514,"")</f>
        <v/>
      </c>
      <c r="V514" s="3" t="str">
        <f t="shared" si="274"/>
        <v>CHEST_ITEM_TYPE_T2_SHARD,CHEST_ITEM_TYPE_T3_SHARD,CHEST_ITEM_TYPE_T4_SHARD,CHEST_ITEM_TYPE_T1_PART</v>
      </c>
      <c r="W514" s="13" t="str">
        <f t="shared" si="275"/>
        <v/>
      </c>
      <c r="X514" s="3" t="str">
        <f t="shared" si="276"/>
        <v/>
      </c>
      <c r="Y514" s="3" t="str">
        <f t="shared" si="277"/>
        <v>11.0%,18.2%,22.4%,35.4%</v>
      </c>
    </row>
    <row r="515" spans="2:25" x14ac:dyDescent="0.3">
      <c r="B515" s="2">
        <f>数据源!AU547</f>
        <v>10</v>
      </c>
      <c r="C515" s="2" t="str">
        <f>数据源!AV547</f>
        <v>T1HP3</v>
      </c>
      <c r="D515" s="2" t="str">
        <f>数据源!AW547</f>
        <v>部件</v>
      </c>
      <c r="E515" s="2">
        <f>数据源!AX547</f>
        <v>9</v>
      </c>
      <c r="F515" s="2">
        <f>数据源!AY547</f>
        <v>2</v>
      </c>
      <c r="G515" s="2">
        <f>数据源!AZ547</f>
        <v>3.5999999999999999E-3</v>
      </c>
      <c r="H515" s="2">
        <f>数据源!BA547</f>
        <v>1.95E-2</v>
      </c>
      <c r="I515" s="2">
        <f>数据源!BB547</f>
        <v>195</v>
      </c>
      <c r="J515" s="3">
        <f t="shared" si="262"/>
        <v>1</v>
      </c>
      <c r="K515" s="3">
        <f t="shared" si="263"/>
        <v>3</v>
      </c>
      <c r="L515" s="3" t="str">
        <f t="shared" si="264"/>
        <v>部件</v>
      </c>
      <c r="M515" s="3">
        <f t="shared" ca="1" si="259"/>
        <v>91203</v>
      </c>
      <c r="N515" s="3" t="str">
        <f t="shared" ca="1" si="265"/>
        <v>51221,52221,53221,51311,52311,53311,51321,52321,53321,51411,52411,53411,52421,53421,51421,51431,52431,53431,91001,91003,91005,91101,91103,91105,91201,91203</v>
      </c>
      <c r="O515" s="3" t="str">
        <f t="shared" si="268"/>
        <v>364,364,364,294,294,294,309,309,309,261,261,261,261,261,261,218,218,218,195,195,195,195,195,195,195,195</v>
      </c>
      <c r="P515" s="1" t="str">
        <f t="shared" si="269"/>
        <v>(3,6),(3,6),(3,6),(3,4),(3,4),(3,4),(2,3),(2,3),(2,3),(1,2),(1,2),(1,2),(1,1),(1,1),(1,1),(1,1),(1,1),(1,1),(1,3),(1,3),(1,3),(1,3),(1,3),(1,3),(1,3),(1,3)</v>
      </c>
      <c r="Q515" s="3" t="str">
        <f>IF(D515="坦克碎片",VLOOKUP(C515,道具信息!$N$2:$O$291,2,FALSE)&amp;"碎片",VLOOKUP(C515,道具信息!$N$2:$O$291,2,FALSE))</f>
        <v>T1部件</v>
      </c>
      <c r="R515" s="3">
        <f t="shared" si="260"/>
        <v>3510</v>
      </c>
      <c r="S515" s="11">
        <f t="shared" si="261"/>
        <v>0.35399999999999998</v>
      </c>
      <c r="T515" s="3" t="str">
        <f>VLOOKUP(Q515,道具信息!$Q$3:$S$20,2,FALSE)</f>
        <v>CHEST_ITEM_TYPE_T1_PART</v>
      </c>
      <c r="U515" s="3" t="str">
        <f>IF(COUNTIF(U$490:U514,T515)=0,T515,"")</f>
        <v/>
      </c>
      <c r="V515" s="3" t="str">
        <f t="shared" si="274"/>
        <v>CHEST_ITEM_TYPE_T2_SHARD,CHEST_ITEM_TYPE_T3_SHARD,CHEST_ITEM_TYPE_T4_SHARD,CHEST_ITEM_TYPE_T1_PART</v>
      </c>
      <c r="W515" s="13" t="str">
        <f t="shared" si="275"/>
        <v/>
      </c>
      <c r="X515" s="3" t="str">
        <f t="shared" si="276"/>
        <v/>
      </c>
      <c r="Y515" s="3" t="str">
        <f t="shared" si="277"/>
        <v>11.0%,18.2%,22.4%,35.4%</v>
      </c>
    </row>
    <row r="516" spans="2:25" x14ac:dyDescent="0.3">
      <c r="B516" s="2">
        <f>数据源!AU548</f>
        <v>10</v>
      </c>
      <c r="C516" s="2" t="str">
        <f>数据源!AV548</f>
        <v>T1HP5</v>
      </c>
      <c r="D516" s="2" t="str">
        <f>数据源!AW548</f>
        <v>部件</v>
      </c>
      <c r="E516" s="2">
        <f>数据源!AX548</f>
        <v>9</v>
      </c>
      <c r="F516" s="2">
        <f>数据源!AY548</f>
        <v>2</v>
      </c>
      <c r="G516" s="2">
        <f>数据源!AZ548</f>
        <v>3.5999999999999999E-3</v>
      </c>
      <c r="H516" s="2">
        <f>数据源!BA548</f>
        <v>1.95E-2</v>
      </c>
      <c r="I516" s="2">
        <f>数据源!BB548</f>
        <v>195</v>
      </c>
      <c r="J516" s="3">
        <f t="shared" si="262"/>
        <v>1</v>
      </c>
      <c r="K516" s="3">
        <f t="shared" si="263"/>
        <v>3</v>
      </c>
      <c r="L516" s="3" t="str">
        <f t="shared" si="264"/>
        <v>部件</v>
      </c>
      <c r="M516" s="3">
        <f t="shared" ca="1" si="259"/>
        <v>91205</v>
      </c>
      <c r="N516" s="3" t="str">
        <f t="shared" ca="1" si="265"/>
        <v>51221,52221,53221,51311,52311,53311,51321,52321,53321,51411,52411,53411,52421,53421,51421,51431,52431,53431,91001,91003,91005,91101,91103,91105,91201,91203,91205</v>
      </c>
      <c r="O516" s="3" t="str">
        <f t="shared" si="268"/>
        <v>364,364,364,294,294,294,309,309,309,261,261,261,261,261,261,218,218,218,195,195,195,195,195,195,195,195,195</v>
      </c>
      <c r="P516" s="1" t="str">
        <f t="shared" si="269"/>
        <v>(3,6),(3,6),(3,6),(3,4),(3,4),(3,4),(2,3),(2,3),(2,3),(1,2),(1,2),(1,2),(1,1),(1,1),(1,1),(1,1),(1,1),(1,1),(1,3),(1,3),(1,3),(1,3),(1,3),(1,3),(1,3),(1,3),(1,3)</v>
      </c>
      <c r="Q516" s="3" t="str">
        <f>IF(D516="坦克碎片",VLOOKUP(C516,道具信息!$N$2:$O$291,2,FALSE)&amp;"碎片",VLOOKUP(C516,道具信息!$N$2:$O$291,2,FALSE))</f>
        <v>T1部件</v>
      </c>
      <c r="R516" s="3">
        <f t="shared" si="260"/>
        <v>3510</v>
      </c>
      <c r="S516" s="11">
        <f t="shared" si="261"/>
        <v>0.35399999999999998</v>
      </c>
      <c r="T516" s="3" t="str">
        <f>VLOOKUP(Q516,道具信息!$Q$3:$S$20,2,FALSE)</f>
        <v>CHEST_ITEM_TYPE_T1_PART</v>
      </c>
      <c r="U516" s="3" t="str">
        <f>IF(COUNTIF(U$490:U515,T516)=0,T516,"")</f>
        <v/>
      </c>
      <c r="V516" s="3" t="str">
        <f t="shared" si="274"/>
        <v>CHEST_ITEM_TYPE_T2_SHARD,CHEST_ITEM_TYPE_T3_SHARD,CHEST_ITEM_TYPE_T4_SHARD,CHEST_ITEM_TYPE_T1_PART</v>
      </c>
      <c r="W516" s="13" t="str">
        <f t="shared" si="275"/>
        <v/>
      </c>
      <c r="X516" s="3" t="str">
        <f t="shared" si="276"/>
        <v/>
      </c>
      <c r="Y516" s="3" t="str">
        <f t="shared" si="277"/>
        <v>11.0%,18.2%,22.4%,35.4%</v>
      </c>
    </row>
    <row r="517" spans="2:25" x14ac:dyDescent="0.3">
      <c r="B517" s="2">
        <f>数据源!AU549</f>
        <v>10</v>
      </c>
      <c r="C517" s="2" t="str">
        <f>数据源!AV549</f>
        <v>T1LP2</v>
      </c>
      <c r="D517" s="2" t="str">
        <f>数据源!AW549</f>
        <v>部件</v>
      </c>
      <c r="E517" s="2">
        <f>数据源!AX549</f>
        <v>9</v>
      </c>
      <c r="F517" s="2">
        <f>数据源!AY549</f>
        <v>2</v>
      </c>
      <c r="G517" s="2">
        <f>数据源!AZ549</f>
        <v>3.5999999999999999E-3</v>
      </c>
      <c r="H517" s="2">
        <f>数据源!BA549</f>
        <v>1.95E-2</v>
      </c>
      <c r="I517" s="2">
        <f>数据源!BB549</f>
        <v>195</v>
      </c>
      <c r="J517" s="3">
        <f t="shared" si="262"/>
        <v>1</v>
      </c>
      <c r="K517" s="3">
        <f t="shared" si="263"/>
        <v>3</v>
      </c>
      <c r="L517" s="3" t="str">
        <f t="shared" si="264"/>
        <v>部件</v>
      </c>
      <c r="M517" s="3">
        <f t="shared" ca="1" si="259"/>
        <v>91002</v>
      </c>
      <c r="N517" s="3" t="str">
        <f t="shared" ca="1" si="265"/>
        <v>51221,52221,53221,51311,52311,53311,51321,52321,53321,51411,52411,53411,52421,53421,51421,51431,52431,53431,91001,91003,91005,91101,91103,91105,91201,91203,91205,91002</v>
      </c>
      <c r="O517" s="3" t="str">
        <f t="shared" si="268"/>
        <v>364,364,364,294,294,294,309,309,309,261,261,261,261,261,261,218,218,218,195,195,195,195,195,195,195,195,195,195</v>
      </c>
      <c r="P517" s="1" t="str">
        <f t="shared" si="269"/>
        <v>(3,6),(3,6),(3,6),(3,4),(3,4),(3,4),(2,3),(2,3),(2,3),(1,2),(1,2),(1,2),(1,1),(1,1),(1,1),(1,1),(1,1),(1,1),(1,3),(1,3),(1,3),(1,3),(1,3),(1,3),(1,3),(1,3),(1,3),(1,3)</v>
      </c>
      <c r="Q517" s="3" t="str">
        <f>IF(D517="坦克碎片",VLOOKUP(C517,道具信息!$N$2:$O$291,2,FALSE)&amp;"碎片",VLOOKUP(C517,道具信息!$N$2:$O$291,2,FALSE))</f>
        <v>T1部件</v>
      </c>
      <c r="R517" s="3">
        <f t="shared" si="260"/>
        <v>3510</v>
      </c>
      <c r="S517" s="11">
        <f t="shared" si="261"/>
        <v>0.35399999999999998</v>
      </c>
      <c r="T517" s="3" t="str">
        <f>VLOOKUP(Q517,道具信息!$Q$3:$S$20,2,FALSE)</f>
        <v>CHEST_ITEM_TYPE_T1_PART</v>
      </c>
      <c r="U517" s="3" t="str">
        <f>IF(COUNTIF(U$490:U516,T517)=0,T517,"")</f>
        <v/>
      </c>
      <c r="V517" s="3" t="str">
        <f t="shared" si="274"/>
        <v>CHEST_ITEM_TYPE_T2_SHARD,CHEST_ITEM_TYPE_T3_SHARD,CHEST_ITEM_TYPE_T4_SHARD,CHEST_ITEM_TYPE_T1_PART</v>
      </c>
      <c r="W517" s="13" t="str">
        <f t="shared" si="275"/>
        <v/>
      </c>
      <c r="X517" s="3" t="str">
        <f t="shared" si="276"/>
        <v/>
      </c>
      <c r="Y517" s="3" t="str">
        <f t="shared" si="277"/>
        <v>11.0%,18.2%,22.4%,35.4%</v>
      </c>
    </row>
    <row r="518" spans="2:25" x14ac:dyDescent="0.3">
      <c r="B518" s="2">
        <f>数据源!AU550</f>
        <v>10</v>
      </c>
      <c r="C518" s="2" t="str">
        <f>数据源!AV550</f>
        <v>T1LP4</v>
      </c>
      <c r="D518" s="2" t="str">
        <f>数据源!AW550</f>
        <v>部件</v>
      </c>
      <c r="E518" s="2">
        <f>数据源!AX550</f>
        <v>9</v>
      </c>
      <c r="F518" s="2">
        <f>数据源!AY550</f>
        <v>2</v>
      </c>
      <c r="G518" s="2">
        <f>数据源!AZ550</f>
        <v>3.5999999999999999E-3</v>
      </c>
      <c r="H518" s="2">
        <f>数据源!BA550</f>
        <v>1.95E-2</v>
      </c>
      <c r="I518" s="2">
        <f>数据源!BB550</f>
        <v>195</v>
      </c>
      <c r="J518" s="3">
        <f t="shared" si="262"/>
        <v>1</v>
      </c>
      <c r="K518" s="3">
        <f t="shared" si="263"/>
        <v>3</v>
      </c>
      <c r="L518" s="3" t="str">
        <f t="shared" si="264"/>
        <v>部件</v>
      </c>
      <c r="M518" s="3">
        <f t="shared" ca="1" si="259"/>
        <v>91004</v>
      </c>
      <c r="N518" s="3" t="str">
        <f t="shared" ca="1" si="265"/>
        <v>51221,52221,53221,51311,52311,53311,51321,52321,53321,51411,52411,53411,52421,53421,51421,51431,52431,53431,91001,91003,91005,91101,91103,91105,91201,91203,91205,91002,91004</v>
      </c>
      <c r="O518" s="3" t="str">
        <f t="shared" si="268"/>
        <v>364,364,364,294,294,294,309,309,309,261,261,261,261,261,261,218,218,218,195,195,195,195,195,195,195,195,195,195,195</v>
      </c>
      <c r="P518" s="1" t="str">
        <f t="shared" si="269"/>
        <v>(3,6),(3,6),(3,6),(3,4),(3,4),(3,4),(2,3),(2,3),(2,3),(1,2),(1,2),(1,2),(1,1),(1,1),(1,1),(1,1),(1,1),(1,1),(1,3),(1,3),(1,3),(1,3),(1,3),(1,3),(1,3),(1,3),(1,3),(1,3),(1,3)</v>
      </c>
      <c r="Q518" s="3" t="str">
        <f>IF(D518="坦克碎片",VLOOKUP(C518,道具信息!$N$2:$O$291,2,FALSE)&amp;"碎片",VLOOKUP(C518,道具信息!$N$2:$O$291,2,FALSE))</f>
        <v>T1部件</v>
      </c>
      <c r="R518" s="3">
        <f t="shared" si="260"/>
        <v>3510</v>
      </c>
      <c r="S518" s="11">
        <f t="shared" si="261"/>
        <v>0.35399999999999998</v>
      </c>
      <c r="T518" s="3" t="str">
        <f>VLOOKUP(Q518,道具信息!$Q$3:$S$20,2,FALSE)</f>
        <v>CHEST_ITEM_TYPE_T1_PART</v>
      </c>
      <c r="U518" s="3" t="str">
        <f>IF(COUNTIF(U$490:U517,T518)=0,T518,"")</f>
        <v/>
      </c>
      <c r="V518" s="3" t="str">
        <f t="shared" si="274"/>
        <v>CHEST_ITEM_TYPE_T2_SHARD,CHEST_ITEM_TYPE_T3_SHARD,CHEST_ITEM_TYPE_T4_SHARD,CHEST_ITEM_TYPE_T1_PART</v>
      </c>
      <c r="W518" s="13" t="str">
        <f t="shared" si="275"/>
        <v/>
      </c>
      <c r="X518" s="3" t="str">
        <f t="shared" si="276"/>
        <v/>
      </c>
      <c r="Y518" s="3" t="str">
        <f t="shared" si="277"/>
        <v>11.0%,18.2%,22.4%,35.4%</v>
      </c>
    </row>
    <row r="519" spans="2:25" x14ac:dyDescent="0.3">
      <c r="B519" s="2">
        <f>数据源!AU551</f>
        <v>10</v>
      </c>
      <c r="C519" s="2" t="str">
        <f>数据源!AV551</f>
        <v>T1LP6</v>
      </c>
      <c r="D519" s="2" t="str">
        <f>数据源!AW551</f>
        <v>部件</v>
      </c>
      <c r="E519" s="2">
        <f>数据源!AX551</f>
        <v>9</v>
      </c>
      <c r="F519" s="2">
        <f>数据源!AY551</f>
        <v>2</v>
      </c>
      <c r="G519" s="2">
        <f>数据源!AZ551</f>
        <v>3.5999999999999999E-3</v>
      </c>
      <c r="H519" s="2">
        <f>数据源!BA551</f>
        <v>1.95E-2</v>
      </c>
      <c r="I519" s="2">
        <f>数据源!BB551</f>
        <v>195</v>
      </c>
      <c r="J519" s="3">
        <f t="shared" si="262"/>
        <v>1</v>
      </c>
      <c r="K519" s="3">
        <f t="shared" si="263"/>
        <v>3</v>
      </c>
      <c r="L519" s="3" t="str">
        <f t="shared" si="264"/>
        <v>部件</v>
      </c>
      <c r="M519" s="3">
        <f t="shared" ca="1" si="259"/>
        <v>91006</v>
      </c>
      <c r="N519" s="3" t="str">
        <f t="shared" ca="1" si="265"/>
        <v>51221,52221,53221,51311,52311,53311,51321,52321,53321,51411,52411,53411,52421,53421,51421,51431,52431,53431,91001,91003,91005,91101,91103,91105,91201,91203,91205,91002,91004,91006</v>
      </c>
      <c r="O519" s="3" t="str">
        <f t="shared" si="268"/>
        <v>364,364,364,294,294,294,309,309,309,261,261,261,261,261,261,218,218,218,195,195,195,195,195,195,195,195,195,195,195,195</v>
      </c>
      <c r="P519" s="1" t="str">
        <f t="shared" si="269"/>
        <v>(3,6),(3,6),(3,6),(3,4),(3,4),(3,4),(2,3),(2,3),(2,3),(1,2),(1,2),(1,2),(1,1),(1,1),(1,1),(1,1),(1,1),(1,1),(1,3),(1,3),(1,3),(1,3),(1,3),(1,3),(1,3),(1,3),(1,3),(1,3),(1,3),(1,3)</v>
      </c>
      <c r="Q519" s="3" t="str">
        <f>IF(D519="坦克碎片",VLOOKUP(C519,道具信息!$N$2:$O$291,2,FALSE)&amp;"碎片",VLOOKUP(C519,道具信息!$N$2:$O$291,2,FALSE))</f>
        <v>T1部件</v>
      </c>
      <c r="R519" s="3">
        <f t="shared" si="260"/>
        <v>3510</v>
      </c>
      <c r="S519" s="11">
        <f t="shared" si="261"/>
        <v>0.35399999999999998</v>
      </c>
      <c r="T519" s="3" t="str">
        <f>VLOOKUP(Q519,道具信息!$Q$3:$S$20,2,FALSE)</f>
        <v>CHEST_ITEM_TYPE_T1_PART</v>
      </c>
      <c r="U519" s="3" t="str">
        <f>IF(COUNTIF(U$490:U518,T519)=0,T519,"")</f>
        <v/>
      </c>
      <c r="V519" s="3" t="str">
        <f t="shared" si="274"/>
        <v>CHEST_ITEM_TYPE_T2_SHARD,CHEST_ITEM_TYPE_T3_SHARD,CHEST_ITEM_TYPE_T4_SHARD,CHEST_ITEM_TYPE_T1_PART</v>
      </c>
      <c r="W519" s="13" t="str">
        <f t="shared" si="275"/>
        <v/>
      </c>
      <c r="X519" s="3" t="str">
        <f t="shared" si="276"/>
        <v/>
      </c>
      <c r="Y519" s="3" t="str">
        <f t="shared" si="277"/>
        <v>11.0%,18.2%,22.4%,35.4%</v>
      </c>
    </row>
    <row r="520" spans="2:25" x14ac:dyDescent="0.3">
      <c r="B520" s="2">
        <f>数据源!AU552</f>
        <v>10</v>
      </c>
      <c r="C520" s="2" t="str">
        <f>数据源!AV552</f>
        <v>T1MP2</v>
      </c>
      <c r="D520" s="2" t="str">
        <f>数据源!AW552</f>
        <v>部件</v>
      </c>
      <c r="E520" s="2">
        <f>数据源!AX552</f>
        <v>9</v>
      </c>
      <c r="F520" s="2">
        <f>数据源!AY552</f>
        <v>2</v>
      </c>
      <c r="G520" s="2">
        <f>数据源!AZ552</f>
        <v>3.5999999999999999E-3</v>
      </c>
      <c r="H520" s="2">
        <f>数据源!BA552</f>
        <v>1.95E-2</v>
      </c>
      <c r="I520" s="2">
        <f>数据源!BB552</f>
        <v>195</v>
      </c>
      <c r="J520" s="3">
        <f>ROUNDUP(IF(F520&gt;1,F520-ROUNDDOWN(SQRT(F520),0),F520),0)</f>
        <v>1</v>
      </c>
      <c r="K520" s="3">
        <f>F520*2-J520</f>
        <v>3</v>
      </c>
      <c r="L520" s="3" t="str">
        <f t="shared" si="264"/>
        <v>部件</v>
      </c>
      <c r="M520" s="3">
        <f t="shared" ca="1" si="259"/>
        <v>91102</v>
      </c>
      <c r="N520" s="3" t="str">
        <f t="shared" ca="1" si="265"/>
        <v>51221,52221,53221,51311,52311,53311,51321,52321,53321,51411,52411,53411,52421,53421,51421,51431,52431,53431,91001,91003,91005,91101,91103,91105,91201,91203,91205,91002,91004,91006,91102</v>
      </c>
      <c r="O520" s="3" t="str">
        <f t="shared" si="268"/>
        <v>364,364,364,294,294,294,309,309,309,261,261,261,261,261,261,218,218,218,195,195,195,195,195,195,195,195,195,195,195,195,195</v>
      </c>
      <c r="P520" s="1" t="str">
        <f t="shared" si="269"/>
        <v>(3,6),(3,6),(3,6),(3,4),(3,4),(3,4),(2,3),(2,3),(2,3),(1,2),(1,2),(1,2),(1,1),(1,1),(1,1),(1,1),(1,1),(1,1),(1,3),(1,3),(1,3),(1,3),(1,3),(1,3),(1,3),(1,3),(1,3),(1,3),(1,3),(1,3),(1,3)</v>
      </c>
      <c r="Q520" s="3" t="str">
        <f>IF(D520="坦克碎片",VLOOKUP(C520,道具信息!$N$2:$O$291,2,FALSE)&amp;"碎片",VLOOKUP(C520,道具信息!$N$2:$O$291,2,FALSE))</f>
        <v>T1部件</v>
      </c>
      <c r="R520" s="3">
        <f t="shared" si="260"/>
        <v>3510</v>
      </c>
      <c r="S520" s="11">
        <f t="shared" si="261"/>
        <v>0.35399999999999998</v>
      </c>
      <c r="T520" s="3" t="str">
        <f>VLOOKUP(Q520,道具信息!$Q$3:$S$20,2,FALSE)</f>
        <v>CHEST_ITEM_TYPE_T1_PART</v>
      </c>
      <c r="U520" s="3" t="str">
        <f>IF(COUNTIF(U$490:U519,T520)=0,T520,"")</f>
        <v/>
      </c>
      <c r="V520" s="3" t="str">
        <f t="shared" si="274"/>
        <v>CHEST_ITEM_TYPE_T2_SHARD,CHEST_ITEM_TYPE_T3_SHARD,CHEST_ITEM_TYPE_T4_SHARD,CHEST_ITEM_TYPE_T1_PART</v>
      </c>
      <c r="W520" s="13" t="str">
        <f t="shared" si="275"/>
        <v/>
      </c>
      <c r="X520" s="3" t="str">
        <f t="shared" si="276"/>
        <v/>
      </c>
      <c r="Y520" s="3" t="str">
        <f t="shared" si="277"/>
        <v>11.0%,18.2%,22.4%,35.4%</v>
      </c>
    </row>
    <row r="521" spans="2:25" x14ac:dyDescent="0.3">
      <c r="B521" s="2">
        <f>数据源!AU553</f>
        <v>10</v>
      </c>
      <c r="C521" s="2" t="str">
        <f>数据源!AV553</f>
        <v>T1MP4</v>
      </c>
      <c r="D521" s="2" t="str">
        <f>数据源!AW553</f>
        <v>部件</v>
      </c>
      <c r="E521" s="2">
        <f>数据源!AX553</f>
        <v>9</v>
      </c>
      <c r="F521" s="2">
        <f>数据源!AY553</f>
        <v>2</v>
      </c>
      <c r="G521" s="2">
        <f>数据源!AZ553</f>
        <v>3.5999999999999999E-3</v>
      </c>
      <c r="H521" s="2">
        <f>数据源!BA553</f>
        <v>1.95E-2</v>
      </c>
      <c r="I521" s="2">
        <f>数据源!BB553</f>
        <v>195</v>
      </c>
      <c r="J521" s="3">
        <f t="shared" ref="J521:J534" si="278">ROUNDUP(IF(F521&gt;1,F521-ROUNDDOWN(SQRT(F521),0),F521),0)</f>
        <v>1</v>
      </c>
      <c r="K521" s="3">
        <f t="shared" ref="K521:K534" si="279">F521*2-J521</f>
        <v>3</v>
      </c>
      <c r="L521" s="3" t="str">
        <f t="shared" si="264"/>
        <v>部件</v>
      </c>
      <c r="M521" s="3">
        <f t="shared" ca="1" si="259"/>
        <v>91104</v>
      </c>
      <c r="N521" s="3" t="str">
        <f t="shared" ca="1" si="265"/>
        <v>51221,52221,53221,51311,52311,53311,51321,52321,53321,51411,52411,53411,52421,53421,51421,51431,52431,53431,91001,91003,91005,91101,91103,91105,91201,91203,91205,91002,91004,91006,91102,91104</v>
      </c>
      <c r="O521" s="3" t="str">
        <f t="shared" si="268"/>
        <v>364,364,364,294,294,294,309,309,309,261,261,261,261,261,261,218,218,218,195,195,195,195,195,195,195,195,195,195,195,195,195,195</v>
      </c>
      <c r="P521" s="1" t="str">
        <f t="shared" si="269"/>
        <v>(3,6),(3,6),(3,6),(3,4),(3,4),(3,4),(2,3),(2,3),(2,3),(1,2),(1,2),(1,2),(1,1),(1,1),(1,1),(1,1),(1,1),(1,1),(1,3),(1,3),(1,3),(1,3),(1,3),(1,3),(1,3),(1,3),(1,3),(1,3),(1,3),(1,3),(1,3),(1,3)</v>
      </c>
      <c r="Q521" s="3" t="str">
        <f>IF(D521="坦克碎片",VLOOKUP(C521,道具信息!$N$2:$O$291,2,FALSE)&amp;"碎片",VLOOKUP(C521,道具信息!$N$2:$O$291,2,FALSE))</f>
        <v>T1部件</v>
      </c>
      <c r="R521" s="3">
        <f t="shared" si="260"/>
        <v>3510</v>
      </c>
      <c r="S521" s="11">
        <f t="shared" si="261"/>
        <v>0.35399999999999998</v>
      </c>
      <c r="T521" s="3" t="str">
        <f>VLOOKUP(Q521,道具信息!$Q$3:$S$20,2,FALSE)</f>
        <v>CHEST_ITEM_TYPE_T1_PART</v>
      </c>
      <c r="U521" s="3" t="str">
        <f>IF(COUNTIF(U$490:U520,T521)=0,T521,"")</f>
        <v/>
      </c>
      <c r="V521" s="3" t="str">
        <f t="shared" si="274"/>
        <v>CHEST_ITEM_TYPE_T2_SHARD,CHEST_ITEM_TYPE_T3_SHARD,CHEST_ITEM_TYPE_T4_SHARD,CHEST_ITEM_TYPE_T1_PART</v>
      </c>
      <c r="W521" s="13" t="str">
        <f t="shared" si="275"/>
        <v/>
      </c>
      <c r="X521" s="3" t="str">
        <f t="shared" si="276"/>
        <v/>
      </c>
      <c r="Y521" s="3" t="str">
        <f t="shared" si="277"/>
        <v>11.0%,18.2%,22.4%,35.4%</v>
      </c>
    </row>
    <row r="522" spans="2:25" x14ac:dyDescent="0.3">
      <c r="B522" s="2">
        <f>数据源!AU554</f>
        <v>10</v>
      </c>
      <c r="C522" s="2" t="str">
        <f>数据源!AV554</f>
        <v>T1MP6</v>
      </c>
      <c r="D522" s="2" t="str">
        <f>数据源!AW554</f>
        <v>部件</v>
      </c>
      <c r="E522" s="2">
        <f>数据源!AX554</f>
        <v>9</v>
      </c>
      <c r="F522" s="2">
        <f>数据源!AY554</f>
        <v>2</v>
      </c>
      <c r="G522" s="2">
        <f>数据源!AZ554</f>
        <v>3.5999999999999999E-3</v>
      </c>
      <c r="H522" s="2">
        <f>数据源!BA554</f>
        <v>1.95E-2</v>
      </c>
      <c r="I522" s="2">
        <f>数据源!BB554</f>
        <v>195</v>
      </c>
      <c r="J522" s="3">
        <f t="shared" si="278"/>
        <v>1</v>
      </c>
      <c r="K522" s="3">
        <f t="shared" si="279"/>
        <v>3</v>
      </c>
      <c r="L522" s="3" t="str">
        <f t="shared" si="264"/>
        <v>部件</v>
      </c>
      <c r="M522" s="3">
        <f t="shared" ca="1" si="259"/>
        <v>91106</v>
      </c>
      <c r="N522" s="3" t="str">
        <f t="shared" ca="1" si="265"/>
        <v>51221,52221,53221,51311,52311,53311,51321,52321,53321,51411,52411,53411,52421,53421,51421,51431,52431,53431,91001,91003,91005,91101,91103,91105,91201,91203,91205,91002,91004,91006,91102,91104,91106</v>
      </c>
      <c r="O522" s="3" t="str">
        <f t="shared" si="268"/>
        <v>364,364,364,294,294,294,309,309,309,261,261,261,261,261,261,218,218,218,195,195,195,195,195,195,195,195,195,195,195,195,195,195,195</v>
      </c>
      <c r="P522" s="1" t="str">
        <f t="shared" si="269"/>
        <v>(3,6),(3,6),(3,6),(3,4),(3,4),(3,4),(2,3),(2,3),(2,3),(1,2),(1,2),(1,2),(1,1),(1,1),(1,1),(1,1),(1,1),(1,1),(1,3),(1,3),(1,3),(1,3),(1,3),(1,3),(1,3),(1,3),(1,3),(1,3),(1,3),(1,3),(1,3),(1,3),(1,3)</v>
      </c>
      <c r="Q522" s="3" t="str">
        <f>IF(D522="坦克碎片",VLOOKUP(C522,道具信息!$N$2:$O$291,2,FALSE)&amp;"碎片",VLOOKUP(C522,道具信息!$N$2:$O$291,2,FALSE))</f>
        <v>T1部件</v>
      </c>
      <c r="R522" s="3">
        <f t="shared" ref="R522:R553" si="280">SUMIFS(I:I,Q:Q,Q522,B:B,B522)</f>
        <v>3510</v>
      </c>
      <c r="S522" s="11">
        <f t="shared" ref="S522:S553" si="281">ROUND(R522/SUMIF(B:B,B522,I:I),3)</f>
        <v>0.35399999999999998</v>
      </c>
      <c r="T522" s="3" t="str">
        <f>VLOOKUP(Q522,道具信息!$Q$3:$S$20,2,FALSE)</f>
        <v>CHEST_ITEM_TYPE_T1_PART</v>
      </c>
      <c r="U522" s="3" t="str">
        <f>IF(COUNTIF(U$490:U521,T522)=0,T522,"")</f>
        <v/>
      </c>
      <c r="V522" s="3" t="str">
        <f t="shared" si="274"/>
        <v>CHEST_ITEM_TYPE_T2_SHARD,CHEST_ITEM_TYPE_T3_SHARD,CHEST_ITEM_TYPE_T4_SHARD,CHEST_ITEM_TYPE_T1_PART</v>
      </c>
      <c r="W522" s="13" t="str">
        <f t="shared" si="275"/>
        <v/>
      </c>
      <c r="X522" s="3" t="str">
        <f t="shared" si="276"/>
        <v/>
      </c>
      <c r="Y522" s="3" t="str">
        <f t="shared" si="277"/>
        <v>11.0%,18.2%,22.4%,35.4%</v>
      </c>
    </row>
    <row r="523" spans="2:25" x14ac:dyDescent="0.3">
      <c r="B523" s="2">
        <f>数据源!AU555</f>
        <v>10</v>
      </c>
      <c r="C523" s="2" t="str">
        <f>数据源!AV555</f>
        <v>T1HP2</v>
      </c>
      <c r="D523" s="2" t="str">
        <f>数据源!AW555</f>
        <v>部件</v>
      </c>
      <c r="E523" s="2">
        <f>数据源!AX555</f>
        <v>9</v>
      </c>
      <c r="F523" s="2">
        <f>数据源!AY555</f>
        <v>2</v>
      </c>
      <c r="G523" s="2">
        <f>数据源!AZ555</f>
        <v>3.5999999999999999E-3</v>
      </c>
      <c r="H523" s="2">
        <f>数据源!BA555</f>
        <v>1.95E-2</v>
      </c>
      <c r="I523" s="2">
        <f>数据源!BB555</f>
        <v>195</v>
      </c>
      <c r="J523" s="3">
        <f t="shared" si="278"/>
        <v>1</v>
      </c>
      <c r="K523" s="3">
        <f t="shared" si="279"/>
        <v>3</v>
      </c>
      <c r="L523" s="3" t="str">
        <f t="shared" si="264"/>
        <v>部件</v>
      </c>
      <c r="M523" s="3">
        <f t="shared" ca="1" si="259"/>
        <v>91202</v>
      </c>
      <c r="N523" s="3" t="str">
        <f t="shared" ca="1" si="265"/>
        <v>51221,52221,53221,51311,52311,53311,51321,52321,53321,51411,52411,53411,52421,53421,51421,51431,52431,53431,91001,91003,91005,91101,91103,91105,91201,91203,91205,91002,91004,91006,91102,91104,91106,91202</v>
      </c>
      <c r="O523" s="3" t="str">
        <f t="shared" si="268"/>
        <v>364,364,364,294,294,294,309,309,309,261,261,261,261,261,261,218,218,218,195,195,195,195,195,195,195,195,195,195,195,195,195,195,195,195</v>
      </c>
      <c r="P523" s="1" t="str">
        <f t="shared" si="269"/>
        <v>(3,6),(3,6),(3,6),(3,4),(3,4),(3,4),(2,3),(2,3),(2,3),(1,2),(1,2),(1,2),(1,1),(1,1),(1,1),(1,1),(1,1),(1,1),(1,3),(1,3),(1,3),(1,3),(1,3),(1,3),(1,3),(1,3),(1,3),(1,3),(1,3),(1,3),(1,3),(1,3),(1,3),(1,3)</v>
      </c>
      <c r="Q523" s="3" t="str">
        <f>IF(D523="坦克碎片",VLOOKUP(C523,道具信息!$N$2:$O$291,2,FALSE)&amp;"碎片",VLOOKUP(C523,道具信息!$N$2:$O$291,2,FALSE))</f>
        <v>T1部件</v>
      </c>
      <c r="R523" s="3">
        <f t="shared" si="280"/>
        <v>3510</v>
      </c>
      <c r="S523" s="11">
        <f t="shared" si="281"/>
        <v>0.35399999999999998</v>
      </c>
      <c r="T523" s="3" t="str">
        <f>VLOOKUP(Q523,道具信息!$Q$3:$S$20,2,FALSE)</f>
        <v>CHEST_ITEM_TYPE_T1_PART</v>
      </c>
      <c r="U523" s="3" t="str">
        <f>IF(COUNTIF(U$490:U522,T523)=0,T523,"")</f>
        <v/>
      </c>
      <c r="V523" s="3" t="str">
        <f t="shared" si="274"/>
        <v>CHEST_ITEM_TYPE_T2_SHARD,CHEST_ITEM_TYPE_T3_SHARD,CHEST_ITEM_TYPE_T4_SHARD,CHEST_ITEM_TYPE_T1_PART</v>
      </c>
      <c r="W523" s="13" t="str">
        <f t="shared" si="275"/>
        <v/>
      </c>
      <c r="X523" s="3" t="str">
        <f t="shared" si="276"/>
        <v/>
      </c>
      <c r="Y523" s="3" t="str">
        <f t="shared" si="277"/>
        <v>11.0%,18.2%,22.4%,35.4%</v>
      </c>
    </row>
    <row r="524" spans="2:25" x14ac:dyDescent="0.3">
      <c r="B524" s="2">
        <f>数据源!AU556</f>
        <v>10</v>
      </c>
      <c r="C524" s="2" t="str">
        <f>数据源!AV556</f>
        <v>T1HP4</v>
      </c>
      <c r="D524" s="2" t="str">
        <f>数据源!AW556</f>
        <v>部件</v>
      </c>
      <c r="E524" s="2">
        <f>数据源!AX556</f>
        <v>9</v>
      </c>
      <c r="F524" s="2">
        <f>数据源!AY556</f>
        <v>2</v>
      </c>
      <c r="G524" s="2">
        <f>数据源!AZ556</f>
        <v>3.5999999999999999E-3</v>
      </c>
      <c r="H524" s="2">
        <f>数据源!BA556</f>
        <v>1.95E-2</v>
      </c>
      <c r="I524" s="2">
        <f>数据源!BB556</f>
        <v>195</v>
      </c>
      <c r="J524" s="3">
        <f t="shared" si="278"/>
        <v>1</v>
      </c>
      <c r="K524" s="3">
        <f t="shared" si="279"/>
        <v>3</v>
      </c>
      <c r="L524" s="3" t="str">
        <f t="shared" si="264"/>
        <v>部件</v>
      </c>
      <c r="M524" s="3">
        <f t="shared" ca="1" si="259"/>
        <v>91204</v>
      </c>
      <c r="N524" s="3" t="str">
        <f t="shared" ca="1" si="265"/>
        <v>51221,52221,53221,51311,52311,53311,51321,52321,53321,51411,52411,53411,52421,53421,51421,51431,52431,53431,91001,91003,91005,91101,91103,91105,91201,91203,91205,91002,91004,91006,91102,91104,91106,91202,91204</v>
      </c>
      <c r="O524" s="3" t="str">
        <f t="shared" si="268"/>
        <v>364,364,364,294,294,294,309,309,309,261,261,261,261,261,261,218,218,218,195,195,195,195,195,195,195,195,195,195,195,195,195,195,195,195,195</v>
      </c>
      <c r="P524" s="1" t="str">
        <f t="shared" si="269"/>
        <v>(3,6),(3,6),(3,6),(3,4),(3,4),(3,4),(2,3),(2,3),(2,3),(1,2),(1,2),(1,2),(1,1),(1,1),(1,1),(1,1),(1,1),(1,1),(1,3),(1,3),(1,3),(1,3),(1,3),(1,3),(1,3),(1,3),(1,3),(1,3),(1,3),(1,3),(1,3),(1,3),(1,3),(1,3),(1,3)</v>
      </c>
      <c r="Q524" s="3" t="str">
        <f>IF(D524="坦克碎片",VLOOKUP(C524,道具信息!$N$2:$O$291,2,FALSE)&amp;"碎片",VLOOKUP(C524,道具信息!$N$2:$O$291,2,FALSE))</f>
        <v>T1部件</v>
      </c>
      <c r="R524" s="3">
        <f t="shared" si="280"/>
        <v>3510</v>
      </c>
      <c r="S524" s="11">
        <f t="shared" si="281"/>
        <v>0.35399999999999998</v>
      </c>
      <c r="T524" s="3" t="str">
        <f>VLOOKUP(Q524,道具信息!$Q$3:$S$20,2,FALSE)</f>
        <v>CHEST_ITEM_TYPE_T1_PART</v>
      </c>
      <c r="U524" s="3" t="str">
        <f>IF(COUNTIF(U$490:U523,T524)=0,T524,"")</f>
        <v/>
      </c>
      <c r="V524" s="3" t="str">
        <f t="shared" si="274"/>
        <v>CHEST_ITEM_TYPE_T2_SHARD,CHEST_ITEM_TYPE_T3_SHARD,CHEST_ITEM_TYPE_T4_SHARD,CHEST_ITEM_TYPE_T1_PART</v>
      </c>
      <c r="W524" s="13" t="str">
        <f t="shared" si="275"/>
        <v/>
      </c>
      <c r="X524" s="3" t="str">
        <f t="shared" si="276"/>
        <v/>
      </c>
      <c r="Y524" s="3" t="str">
        <f t="shared" si="277"/>
        <v>11.0%,18.2%,22.4%,35.4%</v>
      </c>
    </row>
    <row r="525" spans="2:25" x14ac:dyDescent="0.3">
      <c r="B525" s="2">
        <f>数据源!AU557</f>
        <v>10</v>
      </c>
      <c r="C525" s="2" t="str">
        <f>数据源!AV557</f>
        <v>T1HP6</v>
      </c>
      <c r="D525" s="2" t="str">
        <f>数据源!AW557</f>
        <v>部件</v>
      </c>
      <c r="E525" s="2">
        <f>数据源!AX557</f>
        <v>9</v>
      </c>
      <c r="F525" s="2">
        <f>数据源!AY557</f>
        <v>2</v>
      </c>
      <c r="G525" s="2">
        <f>数据源!AZ557</f>
        <v>3.5999999999999999E-3</v>
      </c>
      <c r="H525" s="2">
        <f>数据源!BA557</f>
        <v>1.95E-2</v>
      </c>
      <c r="I525" s="2">
        <f>数据源!BB557</f>
        <v>195</v>
      </c>
      <c r="J525" s="3">
        <f t="shared" si="278"/>
        <v>1</v>
      </c>
      <c r="K525" s="3">
        <f t="shared" si="279"/>
        <v>3</v>
      </c>
      <c r="L525" s="3" t="str">
        <f t="shared" si="264"/>
        <v>部件</v>
      </c>
      <c r="M525" s="3">
        <f t="shared" ca="1" si="259"/>
        <v>91206</v>
      </c>
      <c r="N525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</v>
      </c>
      <c r="O525" s="3" t="str">
        <f t="shared" si="268"/>
        <v>364,364,364,294,294,294,309,309,309,261,261,261,261,261,261,218,218,218,195,195,195,195,195,195,195,195,195,195,195,195,195,195,195,195,195,195</v>
      </c>
      <c r="P525" s="1" t="str">
        <f t="shared" si="269"/>
        <v>(3,6),(3,6),(3,6),(3,4),(3,4),(3,4),(2,3),(2,3),(2,3),(1,2),(1,2),(1,2),(1,1),(1,1),(1,1),(1,1),(1,1),(1,1),(1,3),(1,3),(1,3),(1,3),(1,3),(1,3),(1,3),(1,3),(1,3),(1,3),(1,3),(1,3),(1,3),(1,3),(1,3),(1,3),(1,3),(1,3)</v>
      </c>
      <c r="Q525" s="3" t="str">
        <f>IF(D525="坦克碎片",VLOOKUP(C525,道具信息!$N$2:$O$291,2,FALSE)&amp;"碎片",VLOOKUP(C525,道具信息!$N$2:$O$291,2,FALSE))</f>
        <v>T1部件</v>
      </c>
      <c r="R525" s="3">
        <f t="shared" si="280"/>
        <v>3510</v>
      </c>
      <c r="S525" s="11">
        <f t="shared" si="281"/>
        <v>0.35399999999999998</v>
      </c>
      <c r="T525" s="3" t="str">
        <f>VLOOKUP(Q525,道具信息!$Q$3:$S$20,2,FALSE)</f>
        <v>CHEST_ITEM_TYPE_T1_PART</v>
      </c>
      <c r="U525" s="3" t="str">
        <f>IF(COUNTIF(U$490:U524,T525)=0,T525,"")</f>
        <v/>
      </c>
      <c r="V525" s="3" t="str">
        <f t="shared" si="274"/>
        <v>CHEST_ITEM_TYPE_T2_SHARD,CHEST_ITEM_TYPE_T3_SHARD,CHEST_ITEM_TYPE_T4_SHARD,CHEST_ITEM_TYPE_T1_PART</v>
      </c>
      <c r="W525" s="13" t="str">
        <f t="shared" si="275"/>
        <v/>
      </c>
      <c r="X525" s="3" t="str">
        <f t="shared" si="276"/>
        <v/>
      </c>
      <c r="Y525" s="3" t="str">
        <f t="shared" si="277"/>
        <v>11.0%,18.2%,22.4%,35.4%</v>
      </c>
    </row>
    <row r="526" spans="2:25" x14ac:dyDescent="0.3">
      <c r="B526" s="2">
        <f>数据源!AU558</f>
        <v>10</v>
      </c>
      <c r="C526" s="2" t="str">
        <f>数据源!AV558</f>
        <v>T2LP1</v>
      </c>
      <c r="D526" s="2" t="str">
        <f>数据源!AW558</f>
        <v>部件</v>
      </c>
      <c r="E526" s="2">
        <f>数据源!AX558</f>
        <v>51.800000000000011</v>
      </c>
      <c r="F526" s="2">
        <f>数据源!AY558</f>
        <v>1.5</v>
      </c>
      <c r="G526" s="2">
        <f>数据源!AZ558</f>
        <v>4.4000000000000003E-3</v>
      </c>
      <c r="H526" s="2">
        <f>数据源!BA558</f>
        <v>5.5212355212355202E-3</v>
      </c>
      <c r="I526" s="2">
        <f>数据源!BB558</f>
        <v>55</v>
      </c>
      <c r="J526" s="3">
        <f t="shared" si="278"/>
        <v>1</v>
      </c>
      <c r="K526" s="3">
        <f t="shared" si="279"/>
        <v>2</v>
      </c>
      <c r="L526" s="3" t="str">
        <f t="shared" si="264"/>
        <v>部件</v>
      </c>
      <c r="M526" s="3">
        <f t="shared" ca="1" si="259"/>
        <v>92001</v>
      </c>
      <c r="N526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</v>
      </c>
      <c r="O526" s="3" t="str">
        <f t="shared" si="268"/>
        <v>364,364,364,294,294,294,309,309,309,261,261,261,261,261,261,218,218,218,195,195,195,195,195,195,195,195,195,195,195,195,195,195,195,195,195,195,55</v>
      </c>
      <c r="P526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</v>
      </c>
      <c r="Q526" s="3" t="str">
        <f>IF(D526="坦克碎片",VLOOKUP(C526,道具信息!$N$2:$O$291,2,FALSE)&amp;"碎片",VLOOKUP(C526,道具信息!$N$2:$O$291,2,FALSE))</f>
        <v>T2部件</v>
      </c>
      <c r="R526" s="3">
        <f t="shared" si="280"/>
        <v>982</v>
      </c>
      <c r="S526" s="11">
        <f t="shared" si="281"/>
        <v>9.9000000000000005E-2</v>
      </c>
      <c r="T526" s="3" t="str">
        <f>VLOOKUP(Q526,道具信息!$Q$3:$S$20,2,FALSE)</f>
        <v>CHEST_ITEM_TYPE_T2_PART</v>
      </c>
      <c r="U526" s="3" t="str">
        <f>IF(COUNTIF(U$490:U525,T526)=0,T526,"")</f>
        <v>CHEST_ITEM_TYPE_T2_PART</v>
      </c>
      <c r="V526" s="3" t="str">
        <f t="shared" si="274"/>
        <v>CHEST_ITEM_TYPE_T2_SHARD,CHEST_ITEM_TYPE_T3_SHARD,CHEST_ITEM_TYPE_T4_SHARD,CHEST_ITEM_TYPE_T1_PART,CHEST_ITEM_TYPE_T2_PART</v>
      </c>
      <c r="W526" s="13">
        <f t="shared" si="275"/>
        <v>9.9000000000000005E-2</v>
      </c>
      <c r="X526" s="3" t="str">
        <f t="shared" si="276"/>
        <v>9.9%</v>
      </c>
      <c r="Y526" s="3" t="str">
        <f t="shared" si="277"/>
        <v>11.0%,18.2%,22.4%,35.4%,9.9%</v>
      </c>
    </row>
    <row r="527" spans="2:25" x14ac:dyDescent="0.3">
      <c r="B527" s="2">
        <f>数据源!AU559</f>
        <v>10</v>
      </c>
      <c r="C527" s="2" t="str">
        <f>数据源!AV559</f>
        <v>T2LP3</v>
      </c>
      <c r="D527" s="2" t="str">
        <f>数据源!AW559</f>
        <v>部件</v>
      </c>
      <c r="E527" s="2">
        <f>数据源!AX559</f>
        <v>51.800000000000011</v>
      </c>
      <c r="F527" s="2">
        <f>数据源!AY559</f>
        <v>1.5</v>
      </c>
      <c r="G527" s="2">
        <f>数据源!AZ559</f>
        <v>4.4000000000000003E-3</v>
      </c>
      <c r="H527" s="2">
        <f>数据源!BA559</f>
        <v>5.5212355212355202E-3</v>
      </c>
      <c r="I527" s="2">
        <f>数据源!BB559</f>
        <v>55</v>
      </c>
      <c r="J527" s="3">
        <f t="shared" si="278"/>
        <v>1</v>
      </c>
      <c r="K527" s="3">
        <f t="shared" si="279"/>
        <v>2</v>
      </c>
      <c r="L527" s="3" t="str">
        <f t="shared" si="264"/>
        <v>部件</v>
      </c>
      <c r="M527" s="3">
        <f t="shared" ca="1" si="259"/>
        <v>92003</v>
      </c>
      <c r="N527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</v>
      </c>
      <c r="O527" s="3" t="str">
        <f t="shared" si="268"/>
        <v>364,364,364,294,294,294,309,309,309,261,261,261,261,261,261,218,218,218,195,195,195,195,195,195,195,195,195,195,195,195,195,195,195,195,195,195,55,55</v>
      </c>
      <c r="P527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</v>
      </c>
      <c r="Q527" s="3" t="str">
        <f>IF(D527="坦克碎片",VLOOKUP(C527,道具信息!$N$2:$O$291,2,FALSE)&amp;"碎片",VLOOKUP(C527,道具信息!$N$2:$O$291,2,FALSE))</f>
        <v>T2部件</v>
      </c>
      <c r="R527" s="3">
        <f t="shared" si="280"/>
        <v>982</v>
      </c>
      <c r="S527" s="11">
        <f t="shared" si="281"/>
        <v>9.9000000000000005E-2</v>
      </c>
      <c r="T527" s="3" t="str">
        <f>VLOOKUP(Q527,道具信息!$Q$3:$S$20,2,FALSE)</f>
        <v>CHEST_ITEM_TYPE_T2_PART</v>
      </c>
      <c r="U527" s="3" t="str">
        <f>IF(COUNTIF(U$490:U526,T527)=0,T527,"")</f>
        <v/>
      </c>
      <c r="V527" s="3" t="str">
        <f t="shared" si="274"/>
        <v>CHEST_ITEM_TYPE_T2_SHARD,CHEST_ITEM_TYPE_T3_SHARD,CHEST_ITEM_TYPE_T4_SHARD,CHEST_ITEM_TYPE_T1_PART,CHEST_ITEM_TYPE_T2_PART</v>
      </c>
      <c r="W527" s="13" t="str">
        <f t="shared" si="275"/>
        <v/>
      </c>
      <c r="X527" s="3" t="str">
        <f t="shared" si="276"/>
        <v/>
      </c>
      <c r="Y527" s="3" t="str">
        <f t="shared" si="277"/>
        <v>11.0%,18.2%,22.4%,35.4%,9.9%</v>
      </c>
    </row>
    <row r="528" spans="2:25" x14ac:dyDescent="0.3">
      <c r="B528" s="2">
        <f>数据源!AU560</f>
        <v>10</v>
      </c>
      <c r="C528" s="2" t="str">
        <f>数据源!AV560</f>
        <v>T2LP5</v>
      </c>
      <c r="D528" s="2" t="str">
        <f>数据源!AW560</f>
        <v>部件</v>
      </c>
      <c r="E528" s="2">
        <f>数据源!AX560</f>
        <v>51.800000000000011</v>
      </c>
      <c r="F528" s="2">
        <f>数据源!AY560</f>
        <v>1.5</v>
      </c>
      <c r="G528" s="2">
        <f>数据源!AZ560</f>
        <v>4.4000000000000003E-3</v>
      </c>
      <c r="H528" s="2">
        <f>数据源!BA560</f>
        <v>5.5212355212355202E-3</v>
      </c>
      <c r="I528" s="2">
        <f>数据源!BB560</f>
        <v>55</v>
      </c>
      <c r="J528" s="3">
        <f t="shared" si="278"/>
        <v>1</v>
      </c>
      <c r="K528" s="3">
        <f t="shared" si="279"/>
        <v>2</v>
      </c>
      <c r="L528" s="3" t="str">
        <f t="shared" si="264"/>
        <v>部件</v>
      </c>
      <c r="M528" s="3">
        <f t="shared" ca="1" si="259"/>
        <v>92005</v>
      </c>
      <c r="N528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</v>
      </c>
      <c r="O528" s="3" t="str">
        <f t="shared" si="268"/>
        <v>364,364,364,294,294,294,309,309,309,261,261,261,261,261,261,218,218,218,195,195,195,195,195,195,195,195,195,195,195,195,195,195,195,195,195,195,55,55,55</v>
      </c>
      <c r="P528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</v>
      </c>
      <c r="Q528" s="3" t="str">
        <f>IF(D528="坦克碎片",VLOOKUP(C528,道具信息!$N$2:$O$291,2,FALSE)&amp;"碎片",VLOOKUP(C528,道具信息!$N$2:$O$291,2,FALSE))</f>
        <v>T2部件</v>
      </c>
      <c r="R528" s="3">
        <f t="shared" si="280"/>
        <v>982</v>
      </c>
      <c r="S528" s="11">
        <f t="shared" si="281"/>
        <v>9.9000000000000005E-2</v>
      </c>
      <c r="T528" s="3" t="str">
        <f>VLOOKUP(Q528,道具信息!$Q$3:$S$20,2,FALSE)</f>
        <v>CHEST_ITEM_TYPE_T2_PART</v>
      </c>
      <c r="U528" s="3" t="str">
        <f>IF(COUNTIF(U$490:U527,T528)=0,T528,"")</f>
        <v/>
      </c>
      <c r="V528" s="3" t="str">
        <f t="shared" si="274"/>
        <v>CHEST_ITEM_TYPE_T2_SHARD,CHEST_ITEM_TYPE_T3_SHARD,CHEST_ITEM_TYPE_T4_SHARD,CHEST_ITEM_TYPE_T1_PART,CHEST_ITEM_TYPE_T2_PART</v>
      </c>
      <c r="W528" s="13" t="str">
        <f t="shared" si="275"/>
        <v/>
      </c>
      <c r="X528" s="3" t="str">
        <f t="shared" si="276"/>
        <v/>
      </c>
      <c r="Y528" s="3" t="str">
        <f t="shared" si="277"/>
        <v>11.0%,18.2%,22.4%,35.4%,9.9%</v>
      </c>
    </row>
    <row r="529" spans="2:25" x14ac:dyDescent="0.3">
      <c r="B529" s="2">
        <f>数据源!AU561</f>
        <v>10</v>
      </c>
      <c r="C529" s="2" t="str">
        <f>数据源!AV561</f>
        <v>T2MP1</v>
      </c>
      <c r="D529" s="2" t="str">
        <f>数据源!AW561</f>
        <v>部件</v>
      </c>
      <c r="E529" s="2">
        <f>数据源!AX561</f>
        <v>51.800000000000011</v>
      </c>
      <c r="F529" s="2">
        <f>数据源!AY561</f>
        <v>1.5</v>
      </c>
      <c r="G529" s="2">
        <f>数据源!AZ561</f>
        <v>4.4000000000000003E-3</v>
      </c>
      <c r="H529" s="2">
        <f>数据源!BA561</f>
        <v>5.5212355212355202E-3</v>
      </c>
      <c r="I529" s="2">
        <f>数据源!BB561</f>
        <v>55</v>
      </c>
      <c r="J529" s="3">
        <f t="shared" si="278"/>
        <v>1</v>
      </c>
      <c r="K529" s="3">
        <f t="shared" si="279"/>
        <v>2</v>
      </c>
      <c r="L529" s="3" t="str">
        <f t="shared" si="264"/>
        <v>部件</v>
      </c>
      <c r="M529" s="3">
        <f t="shared" ca="1" si="259"/>
        <v>92101</v>
      </c>
      <c r="N529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</v>
      </c>
      <c r="O529" s="3" t="str">
        <f t="shared" si="268"/>
        <v>364,364,364,294,294,294,309,309,309,261,261,261,261,261,261,218,218,218,195,195,195,195,195,195,195,195,195,195,195,195,195,195,195,195,195,195,55,55,55,55</v>
      </c>
      <c r="P529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</v>
      </c>
      <c r="Q529" s="3" t="str">
        <f>IF(D529="坦克碎片",VLOOKUP(C529,道具信息!$N$2:$O$291,2,FALSE)&amp;"碎片",VLOOKUP(C529,道具信息!$N$2:$O$291,2,FALSE))</f>
        <v>T2部件</v>
      </c>
      <c r="R529" s="3">
        <f t="shared" si="280"/>
        <v>982</v>
      </c>
      <c r="S529" s="11">
        <f t="shared" si="281"/>
        <v>9.9000000000000005E-2</v>
      </c>
      <c r="T529" s="3" t="str">
        <f>VLOOKUP(Q529,道具信息!$Q$3:$S$20,2,FALSE)</f>
        <v>CHEST_ITEM_TYPE_T2_PART</v>
      </c>
      <c r="U529" s="3" t="str">
        <f>IF(COUNTIF(U$490:U528,T529)=0,T529,"")</f>
        <v/>
      </c>
      <c r="V529" s="3" t="str">
        <f t="shared" si="274"/>
        <v>CHEST_ITEM_TYPE_T2_SHARD,CHEST_ITEM_TYPE_T3_SHARD,CHEST_ITEM_TYPE_T4_SHARD,CHEST_ITEM_TYPE_T1_PART,CHEST_ITEM_TYPE_T2_PART</v>
      </c>
      <c r="W529" s="13" t="str">
        <f t="shared" si="275"/>
        <v/>
      </c>
      <c r="X529" s="3" t="str">
        <f t="shared" si="276"/>
        <v/>
      </c>
      <c r="Y529" s="3" t="str">
        <f t="shared" si="277"/>
        <v>11.0%,18.2%,22.4%,35.4%,9.9%</v>
      </c>
    </row>
    <row r="530" spans="2:25" x14ac:dyDescent="0.3">
      <c r="B530" s="2">
        <f>数据源!AU562</f>
        <v>10</v>
      </c>
      <c r="C530" s="2" t="str">
        <f>数据源!AV562</f>
        <v>T2MP3</v>
      </c>
      <c r="D530" s="2" t="str">
        <f>数据源!AW562</f>
        <v>部件</v>
      </c>
      <c r="E530" s="2">
        <f>数据源!AX562</f>
        <v>51.800000000000011</v>
      </c>
      <c r="F530" s="2">
        <f>数据源!AY562</f>
        <v>1.5</v>
      </c>
      <c r="G530" s="2">
        <f>数据源!AZ562</f>
        <v>4.4000000000000003E-3</v>
      </c>
      <c r="H530" s="2">
        <f>数据源!BA562</f>
        <v>5.5212355212355202E-3</v>
      </c>
      <c r="I530" s="2">
        <f>数据源!BB562</f>
        <v>55</v>
      </c>
      <c r="J530" s="3">
        <f t="shared" si="278"/>
        <v>1</v>
      </c>
      <c r="K530" s="3">
        <f t="shared" si="279"/>
        <v>2</v>
      </c>
      <c r="L530" s="3" t="str">
        <f t="shared" si="264"/>
        <v>部件</v>
      </c>
      <c r="M530" s="3">
        <f t="shared" ca="1" si="259"/>
        <v>92103</v>
      </c>
      <c r="N530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</v>
      </c>
      <c r="O530" s="3" t="str">
        <f t="shared" si="268"/>
        <v>364,364,364,294,294,294,309,309,309,261,261,261,261,261,261,218,218,218,195,195,195,195,195,195,195,195,195,195,195,195,195,195,195,195,195,195,55,55,55,55,55</v>
      </c>
      <c r="P530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</v>
      </c>
      <c r="Q530" s="3" t="str">
        <f>IF(D530="坦克碎片",VLOOKUP(C530,道具信息!$N$2:$O$291,2,FALSE)&amp;"碎片",VLOOKUP(C530,道具信息!$N$2:$O$291,2,FALSE))</f>
        <v>T2部件</v>
      </c>
      <c r="R530" s="3">
        <f t="shared" si="280"/>
        <v>982</v>
      </c>
      <c r="S530" s="11">
        <f t="shared" si="281"/>
        <v>9.9000000000000005E-2</v>
      </c>
      <c r="T530" s="3" t="str">
        <f>VLOOKUP(Q530,道具信息!$Q$3:$S$20,2,FALSE)</f>
        <v>CHEST_ITEM_TYPE_T2_PART</v>
      </c>
      <c r="U530" s="3" t="str">
        <f>IF(COUNTIF(U$490:U529,T530)=0,T530,"")</f>
        <v/>
      </c>
      <c r="V530" s="3" t="str">
        <f t="shared" si="274"/>
        <v>CHEST_ITEM_TYPE_T2_SHARD,CHEST_ITEM_TYPE_T3_SHARD,CHEST_ITEM_TYPE_T4_SHARD,CHEST_ITEM_TYPE_T1_PART,CHEST_ITEM_TYPE_T2_PART</v>
      </c>
      <c r="W530" s="13" t="str">
        <f t="shared" si="275"/>
        <v/>
      </c>
      <c r="X530" s="3" t="str">
        <f t="shared" si="276"/>
        <v/>
      </c>
      <c r="Y530" s="3" t="str">
        <f t="shared" si="277"/>
        <v>11.0%,18.2%,22.4%,35.4%,9.9%</v>
      </c>
    </row>
    <row r="531" spans="2:25" x14ac:dyDescent="0.3">
      <c r="B531" s="2">
        <f>数据源!AU563</f>
        <v>10</v>
      </c>
      <c r="C531" s="2" t="str">
        <f>数据源!AV563</f>
        <v>T2MP5</v>
      </c>
      <c r="D531" s="2" t="str">
        <f>数据源!AW563</f>
        <v>部件</v>
      </c>
      <c r="E531" s="2">
        <f>数据源!AX563</f>
        <v>51.800000000000011</v>
      </c>
      <c r="F531" s="2">
        <f>数据源!AY563</f>
        <v>1.5</v>
      </c>
      <c r="G531" s="2">
        <f>数据源!AZ563</f>
        <v>4.4000000000000003E-3</v>
      </c>
      <c r="H531" s="2">
        <f>数据源!BA563</f>
        <v>5.5212355212355202E-3</v>
      </c>
      <c r="I531" s="2">
        <f>数据源!BB563</f>
        <v>55</v>
      </c>
      <c r="J531" s="3">
        <f t="shared" si="278"/>
        <v>1</v>
      </c>
      <c r="K531" s="3">
        <f t="shared" si="279"/>
        <v>2</v>
      </c>
      <c r="L531" s="3" t="str">
        <f t="shared" si="264"/>
        <v>部件</v>
      </c>
      <c r="M531" s="3">
        <f t="shared" ca="1" si="259"/>
        <v>92105</v>
      </c>
      <c r="N531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</v>
      </c>
      <c r="O531" s="3" t="str">
        <f t="shared" si="268"/>
        <v>364,364,364,294,294,294,309,309,309,261,261,261,261,261,261,218,218,218,195,195,195,195,195,195,195,195,195,195,195,195,195,195,195,195,195,195,55,55,55,55,55,55</v>
      </c>
      <c r="P531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</v>
      </c>
      <c r="Q531" s="3" t="str">
        <f>IF(D531="坦克碎片",VLOOKUP(C531,道具信息!$N$2:$O$291,2,FALSE)&amp;"碎片",VLOOKUP(C531,道具信息!$N$2:$O$291,2,FALSE))</f>
        <v>T2部件</v>
      </c>
      <c r="R531" s="3">
        <f t="shared" si="280"/>
        <v>982</v>
      </c>
      <c r="S531" s="11">
        <f t="shared" si="281"/>
        <v>9.9000000000000005E-2</v>
      </c>
      <c r="T531" s="3" t="str">
        <f>VLOOKUP(Q531,道具信息!$Q$3:$S$20,2,FALSE)</f>
        <v>CHEST_ITEM_TYPE_T2_PART</v>
      </c>
      <c r="U531" s="3" t="str">
        <f>IF(COUNTIF(U$490:U530,T531)=0,T531,"")</f>
        <v/>
      </c>
      <c r="V531" s="3" t="str">
        <f t="shared" si="274"/>
        <v>CHEST_ITEM_TYPE_T2_SHARD,CHEST_ITEM_TYPE_T3_SHARD,CHEST_ITEM_TYPE_T4_SHARD,CHEST_ITEM_TYPE_T1_PART,CHEST_ITEM_TYPE_T2_PART</v>
      </c>
      <c r="W531" s="13" t="str">
        <f t="shared" si="275"/>
        <v/>
      </c>
      <c r="X531" s="3" t="str">
        <f t="shared" si="276"/>
        <v/>
      </c>
      <c r="Y531" s="3" t="str">
        <f t="shared" si="277"/>
        <v>11.0%,18.2%,22.4%,35.4%,9.9%</v>
      </c>
    </row>
    <row r="532" spans="2:25" x14ac:dyDescent="0.3">
      <c r="B532" s="2">
        <f>数据源!AU564</f>
        <v>10</v>
      </c>
      <c r="C532" s="2" t="str">
        <f>数据源!AV564</f>
        <v>T2HP1</v>
      </c>
      <c r="D532" s="2" t="str">
        <f>数据源!AW564</f>
        <v>部件</v>
      </c>
      <c r="E532" s="2">
        <f>数据源!AX564</f>
        <v>51.800000000000011</v>
      </c>
      <c r="F532" s="2">
        <f>数据源!AY564</f>
        <v>1.5</v>
      </c>
      <c r="G532" s="2">
        <f>数据源!AZ564</f>
        <v>4.4000000000000003E-3</v>
      </c>
      <c r="H532" s="2">
        <f>数据源!BA564</f>
        <v>5.5212355212355202E-3</v>
      </c>
      <c r="I532" s="2">
        <f>数据源!BB564</f>
        <v>55</v>
      </c>
      <c r="J532" s="3">
        <f t="shared" si="278"/>
        <v>1</v>
      </c>
      <c r="K532" s="3">
        <f t="shared" si="279"/>
        <v>2</v>
      </c>
      <c r="L532" s="3" t="str">
        <f t="shared" si="264"/>
        <v>部件</v>
      </c>
      <c r="M532" s="3">
        <f t="shared" ca="1" si="259"/>
        <v>92201</v>
      </c>
      <c r="N532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51221,52221,53221,51311,52311,53311,51321,52321,53321,51411,52411,53411,52421,53421,51421,51431,52431,53431,91001,91003,91005,91101,91103,91105,91201,91203,91205,91002,91004,91006,91102,91104,91106,91202,91204,91206,92001,92003,92005,92101,92103,92105,92201</v>
      </c>
      <c r="O532" s="3" t="str">
        <f t="shared" si="268"/>
        <v>364,364,364,294,294,294,309,309,309,261,261,261,261,261,261,218,218,218,195,195,195,195,195,195,195,195,195,195,195,195,195,195,195,195,195,195,55,55,55,55,55,55,55</v>
      </c>
      <c r="P532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</v>
      </c>
      <c r="Q532" s="3" t="str">
        <f>IF(D532="坦克碎片",VLOOKUP(C532,道具信息!$N$2:$O$291,2,FALSE)&amp;"碎片",VLOOKUP(C532,道具信息!$N$2:$O$291,2,FALSE))</f>
        <v>T2部件</v>
      </c>
      <c r="R532" s="3">
        <f t="shared" si="280"/>
        <v>982</v>
      </c>
      <c r="S532" s="11">
        <f t="shared" si="281"/>
        <v>9.9000000000000005E-2</v>
      </c>
      <c r="T532" s="3" t="str">
        <f>VLOOKUP(Q532,道具信息!$Q$3:$S$20,2,FALSE)</f>
        <v>CHEST_ITEM_TYPE_T2_PART</v>
      </c>
      <c r="U532" s="3" t="str">
        <f>IF(COUNTIF(U$490:U531,T532)=0,T532,"")</f>
        <v/>
      </c>
      <c r="V532" s="3" t="str">
        <f t="shared" si="274"/>
        <v>CHEST_ITEM_TYPE_T2_SHARD,CHEST_ITEM_TYPE_T3_SHARD,CHEST_ITEM_TYPE_T4_SHARD,CHEST_ITEM_TYPE_T1_PART,CHEST_ITEM_TYPE_T2_PART</v>
      </c>
      <c r="W532" s="13" t="str">
        <f t="shared" si="275"/>
        <v/>
      </c>
      <c r="X532" s="3" t="str">
        <f t="shared" si="276"/>
        <v/>
      </c>
      <c r="Y532" s="3" t="str">
        <f t="shared" si="277"/>
        <v>11.0%,18.2%,22.4%,35.4%,9.9%</v>
      </c>
    </row>
    <row r="533" spans="2:25" x14ac:dyDescent="0.3">
      <c r="B533" s="2">
        <f>数据源!AU565</f>
        <v>10</v>
      </c>
      <c r="C533" s="2" t="str">
        <f>数据源!AV565</f>
        <v>T2HP3</v>
      </c>
      <c r="D533" s="2" t="str">
        <f>数据源!AW565</f>
        <v>部件</v>
      </c>
      <c r="E533" s="2">
        <f>数据源!AX565</f>
        <v>51.800000000000011</v>
      </c>
      <c r="F533" s="2">
        <f>数据源!AY565</f>
        <v>1.5</v>
      </c>
      <c r="G533" s="2">
        <f>数据源!AZ565</f>
        <v>4.4000000000000003E-3</v>
      </c>
      <c r="H533" s="2">
        <f>数据源!BA565</f>
        <v>5.5212355212355202E-3</v>
      </c>
      <c r="I533" s="2">
        <f>数据源!BB565</f>
        <v>55</v>
      </c>
      <c r="J533" s="3">
        <f t="shared" si="278"/>
        <v>1</v>
      </c>
      <c r="K533" s="3">
        <f t="shared" si="279"/>
        <v>2</v>
      </c>
      <c r="L533" s="3" t="str">
        <f t="shared" si="264"/>
        <v>部件</v>
      </c>
      <c r="M533" s="3">
        <f t="shared" ca="1" si="259"/>
        <v>92203</v>
      </c>
      <c r="N533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51221,52221,53221,51311,52311,53311,51321,52321,53321,51411,52411,53411,52421,53421,51421,51431,52431,53431,91001,91003,91005,91101,91103,91105,91201,91203,91205,91002,91004,91006,91102,91104,91106,91202,91204,91206,92001,92003,92005,92101,92103,92105,92201,92203</v>
      </c>
      <c r="O533" s="3" t="str">
        <f t="shared" si="268"/>
        <v>364,364,364,294,294,294,309,309,309,261,261,261,261,261,261,218,218,218,195,195,195,195,195,195,195,195,195,195,195,195,195,195,195,195,195,195,55,55,55,55,55,55,55,55</v>
      </c>
      <c r="P533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(3,6),(3,6),(3,6),(3,4),(3,4),(3,4),(2,3),(2,3),(2,3),(1,2),(1,2),(1,2),(1,1),(1,1),(1,1),(1,1),(1,1),(1,1),(1,3),(1,3),(1,3),(1,3),(1,3),(1,3),(1,3),(1,3),(1,3),(1,3),(1,3),(1,3),(1,3),(1,3),(1,3),(1,3),(1,3),(1,3),(1,2),(1,2),(1,2),(1,2),(1,2),(1,2),(1,2),(1,2)</v>
      </c>
      <c r="Q533" s="3" t="str">
        <f>IF(D533="坦克碎片",VLOOKUP(C533,道具信息!$N$2:$O$291,2,FALSE)&amp;"碎片",VLOOKUP(C533,道具信息!$N$2:$O$291,2,FALSE))</f>
        <v>T2部件</v>
      </c>
      <c r="R533" s="3">
        <f t="shared" si="280"/>
        <v>982</v>
      </c>
      <c r="S533" s="11">
        <f t="shared" si="281"/>
        <v>9.9000000000000005E-2</v>
      </c>
      <c r="T533" s="3" t="str">
        <f>VLOOKUP(Q533,道具信息!$Q$3:$S$20,2,FALSE)</f>
        <v>CHEST_ITEM_TYPE_T2_PART</v>
      </c>
      <c r="U533" s="3" t="str">
        <f>IF(COUNTIF(U$490:U532,T533)=0,T533,"")</f>
        <v/>
      </c>
      <c r="V533" s="3" t="str">
        <f t="shared" si="274"/>
        <v>CHEST_ITEM_TYPE_T2_SHARD,CHEST_ITEM_TYPE_T3_SHARD,CHEST_ITEM_TYPE_T4_SHARD,CHEST_ITEM_TYPE_T1_PART,CHEST_ITEM_TYPE_T2_PART</v>
      </c>
      <c r="W533" s="13" t="str">
        <f t="shared" si="275"/>
        <v/>
      </c>
      <c r="X533" s="3" t="str">
        <f t="shared" si="276"/>
        <v/>
      </c>
      <c r="Y533" s="3" t="str">
        <f t="shared" si="277"/>
        <v>11.0%,18.2%,22.4%,35.4%,9.9%</v>
      </c>
    </row>
    <row r="534" spans="2:25" x14ac:dyDescent="0.3">
      <c r="B534" s="2">
        <f>数据源!AU566</f>
        <v>10</v>
      </c>
      <c r="C534" s="2" t="str">
        <f>数据源!AV566</f>
        <v>T2HP5</v>
      </c>
      <c r="D534" s="2" t="str">
        <f>数据源!AW566</f>
        <v>部件</v>
      </c>
      <c r="E534" s="2">
        <f>数据源!AX566</f>
        <v>51.800000000000011</v>
      </c>
      <c r="F534" s="2">
        <f>数据源!AY566</f>
        <v>1.5</v>
      </c>
      <c r="G534" s="2">
        <f>数据源!AZ566</f>
        <v>4.4000000000000003E-3</v>
      </c>
      <c r="H534" s="2">
        <f>数据源!BA566</f>
        <v>5.5212355212355202E-3</v>
      </c>
      <c r="I534" s="2">
        <f>数据源!BB566</f>
        <v>55</v>
      </c>
      <c r="J534" s="3">
        <f t="shared" si="278"/>
        <v>1</v>
      </c>
      <c r="K534" s="3">
        <f t="shared" si="279"/>
        <v>2</v>
      </c>
      <c r="L534" s="3" t="str">
        <f t="shared" si="264"/>
        <v>部件</v>
      </c>
      <c r="M534" s="3">
        <f t="shared" ca="1" si="259"/>
        <v>92205</v>
      </c>
      <c r="N534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</v>
      </c>
      <c r="O534" s="3" t="str">
        <f t="shared" si="268"/>
        <v>364,364,364,294,294,294,309,309,309,261,261,261,261,261,261,218,218,218,195,195,195,195,195,195,195,195,195,195,195,195,195,195,195,195,195,195,55,55,55,55,55,55,55,55,55</v>
      </c>
      <c r="P534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</v>
      </c>
      <c r="Q534" s="3" t="str">
        <f>IF(D534="坦克碎片",VLOOKUP(C534,道具信息!$N$2:$O$291,2,FALSE)&amp;"碎片",VLOOKUP(C534,道具信息!$N$2:$O$291,2,FALSE))</f>
        <v>T2部件</v>
      </c>
      <c r="R534" s="3">
        <f t="shared" si="280"/>
        <v>982</v>
      </c>
      <c r="S534" s="11">
        <f t="shared" si="281"/>
        <v>9.9000000000000005E-2</v>
      </c>
      <c r="T534" s="3" t="str">
        <f>VLOOKUP(Q534,道具信息!$Q$3:$S$20,2,FALSE)</f>
        <v>CHEST_ITEM_TYPE_T2_PART</v>
      </c>
      <c r="U534" s="3" t="str">
        <f>IF(COUNTIF(U$490:U533,T534)=0,T534,"")</f>
        <v/>
      </c>
      <c r="V534" s="3" t="str">
        <f t="shared" si="274"/>
        <v>CHEST_ITEM_TYPE_T2_SHARD,CHEST_ITEM_TYPE_T3_SHARD,CHEST_ITEM_TYPE_T4_SHARD,CHEST_ITEM_TYPE_T1_PART,CHEST_ITEM_TYPE_T2_PART</v>
      </c>
      <c r="W534" s="13" t="str">
        <f t="shared" si="275"/>
        <v/>
      </c>
      <c r="X534" s="3" t="str">
        <f t="shared" si="276"/>
        <v/>
      </c>
      <c r="Y534" s="3" t="str">
        <f t="shared" si="277"/>
        <v>11.0%,18.2%,22.4%,35.4%,9.9%</v>
      </c>
    </row>
    <row r="535" spans="2:25" x14ac:dyDescent="0.3">
      <c r="B535" s="2">
        <f>数据源!AU567</f>
        <v>10</v>
      </c>
      <c r="C535" s="2" t="str">
        <f>数据源!AV567</f>
        <v>T2LP2</v>
      </c>
      <c r="D535" s="2" t="str">
        <f>数据源!AW567</f>
        <v>部件</v>
      </c>
      <c r="E535" s="2">
        <f>数据源!AX567</f>
        <v>51.800000000000011</v>
      </c>
      <c r="F535" s="2">
        <f>数据源!AY567</f>
        <v>1.5</v>
      </c>
      <c r="G535" s="2">
        <f>数据源!AZ567</f>
        <v>4.4000000000000003E-3</v>
      </c>
      <c r="H535" s="2">
        <f>数据源!BA567</f>
        <v>5.5212355212355202E-3</v>
      </c>
      <c r="I535" s="2">
        <f>数据源!BB567</f>
        <v>55</v>
      </c>
      <c r="J535" s="3">
        <f>ROUNDUP(IF(F535&gt;1,F535-ROUNDDOWN(SQRT(F535),0),F535),0)</f>
        <v>1</v>
      </c>
      <c r="K535" s="3">
        <f>F535*2-J535</f>
        <v>2</v>
      </c>
      <c r="L535" s="3" t="str">
        <f t="shared" si="264"/>
        <v>部件</v>
      </c>
      <c r="M535" s="3">
        <f t="shared" ca="1" si="259"/>
        <v>92002</v>
      </c>
      <c r="N535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</v>
      </c>
      <c r="O535" s="3" t="str">
        <f t="shared" si="268"/>
        <v>364,364,364,294,294,294,309,309,309,261,261,261,261,261,261,218,218,218,195,195,195,195,195,195,195,195,195,195,195,195,195,195,195,195,195,195,55,55,55,55,55,55,55,55,55,55</v>
      </c>
      <c r="P535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</v>
      </c>
      <c r="Q535" s="3" t="str">
        <f>IF(D535="坦克碎片",VLOOKUP(C535,道具信息!$N$2:$O$291,2,FALSE)&amp;"碎片",VLOOKUP(C535,道具信息!$N$2:$O$291,2,FALSE))</f>
        <v>T2部件</v>
      </c>
      <c r="R535" s="3">
        <f t="shared" si="280"/>
        <v>982</v>
      </c>
      <c r="S535" s="11">
        <f t="shared" si="281"/>
        <v>9.9000000000000005E-2</v>
      </c>
      <c r="T535" s="3" t="str">
        <f>VLOOKUP(Q535,道具信息!$Q$3:$S$20,2,FALSE)</f>
        <v>CHEST_ITEM_TYPE_T2_PART</v>
      </c>
      <c r="U535" s="3" t="str">
        <f>IF(COUNTIF(U$490:U534,T535)=0,T535,"")</f>
        <v/>
      </c>
      <c r="V535" s="3" t="str">
        <f t="shared" si="274"/>
        <v>CHEST_ITEM_TYPE_T2_SHARD,CHEST_ITEM_TYPE_T3_SHARD,CHEST_ITEM_TYPE_T4_SHARD,CHEST_ITEM_TYPE_T1_PART,CHEST_ITEM_TYPE_T2_PART</v>
      </c>
      <c r="W535" s="13" t="str">
        <f t="shared" si="275"/>
        <v/>
      </c>
      <c r="X535" s="3" t="str">
        <f t="shared" si="276"/>
        <v/>
      </c>
      <c r="Y535" s="3" t="str">
        <f t="shared" si="277"/>
        <v>11.0%,18.2%,22.4%,35.4%,9.9%</v>
      </c>
    </row>
    <row r="536" spans="2:25" x14ac:dyDescent="0.3">
      <c r="B536" s="2">
        <f>数据源!AU568</f>
        <v>10</v>
      </c>
      <c r="C536" s="2" t="str">
        <f>数据源!AV568</f>
        <v>T2LP4</v>
      </c>
      <c r="D536" s="2" t="str">
        <f>数据源!AW568</f>
        <v>部件</v>
      </c>
      <c r="E536" s="2">
        <f>数据源!AX568</f>
        <v>51.800000000000011</v>
      </c>
      <c r="F536" s="2">
        <f>数据源!AY568</f>
        <v>1.5</v>
      </c>
      <c r="G536" s="2">
        <f>数据源!AZ568</f>
        <v>4.3E-3</v>
      </c>
      <c r="H536" s="2">
        <f>数据源!BA568</f>
        <v>5.3957528957528948E-3</v>
      </c>
      <c r="I536" s="2">
        <f>数据源!BB568</f>
        <v>54</v>
      </c>
      <c r="J536" s="3">
        <f t="shared" ref="J536:J543" si="282">ROUNDUP(IF(F536&gt;1,F536-ROUNDDOWN(SQRT(F536),0),F536),0)</f>
        <v>1</v>
      </c>
      <c r="K536" s="3">
        <f t="shared" ref="K536:K543" si="283">F536*2-J536</f>
        <v>2</v>
      </c>
      <c r="L536" s="3" t="str">
        <f t="shared" si="264"/>
        <v>部件</v>
      </c>
      <c r="M536" s="3">
        <f t="shared" ca="1" si="259"/>
        <v>92004</v>
      </c>
      <c r="N536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</v>
      </c>
      <c r="O536" s="3" t="str">
        <f t="shared" si="268"/>
        <v>364,364,364,294,294,294,309,309,309,261,261,261,261,261,261,218,218,218,195,195,195,195,195,195,195,195,195,195,195,195,195,195,195,195,195,195,55,55,55,55,55,55,55,55,55,55,54</v>
      </c>
      <c r="P536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</v>
      </c>
      <c r="Q536" s="3" t="str">
        <f>IF(D536="坦克碎片",VLOOKUP(C536,道具信息!$N$2:$O$291,2,FALSE)&amp;"碎片",VLOOKUP(C536,道具信息!$N$2:$O$291,2,FALSE))</f>
        <v>T2部件</v>
      </c>
      <c r="R536" s="3">
        <f t="shared" si="280"/>
        <v>982</v>
      </c>
      <c r="S536" s="11">
        <f t="shared" si="281"/>
        <v>9.9000000000000005E-2</v>
      </c>
      <c r="T536" s="3" t="str">
        <f>VLOOKUP(Q536,道具信息!$Q$3:$S$20,2,FALSE)</f>
        <v>CHEST_ITEM_TYPE_T2_PART</v>
      </c>
      <c r="U536" s="3" t="str">
        <f>IF(COUNTIF(U$490:U535,T536)=0,T536,"")</f>
        <v/>
      </c>
      <c r="V536" s="3" t="str">
        <f t="shared" si="274"/>
        <v>CHEST_ITEM_TYPE_T2_SHARD,CHEST_ITEM_TYPE_T3_SHARD,CHEST_ITEM_TYPE_T4_SHARD,CHEST_ITEM_TYPE_T1_PART,CHEST_ITEM_TYPE_T2_PART</v>
      </c>
      <c r="W536" s="13" t="str">
        <f t="shared" si="275"/>
        <v/>
      </c>
      <c r="X536" s="3" t="str">
        <f t="shared" si="276"/>
        <v/>
      </c>
      <c r="Y536" s="3" t="str">
        <f t="shared" si="277"/>
        <v>11.0%,18.2%,22.4%,35.4%,9.9%</v>
      </c>
    </row>
    <row r="537" spans="2:25" x14ac:dyDescent="0.3">
      <c r="B537" s="2">
        <f>数据源!AU569</f>
        <v>10</v>
      </c>
      <c r="C537" s="2" t="str">
        <f>数据源!AV569</f>
        <v>T2LP6</v>
      </c>
      <c r="D537" s="2" t="str">
        <f>数据源!AW569</f>
        <v>部件</v>
      </c>
      <c r="E537" s="2">
        <f>数据源!AX569</f>
        <v>51.800000000000011</v>
      </c>
      <c r="F537" s="2">
        <f>数据源!AY569</f>
        <v>1.5</v>
      </c>
      <c r="G537" s="2">
        <f>数据源!AZ569</f>
        <v>4.3E-3</v>
      </c>
      <c r="H537" s="2">
        <f>数据源!BA569</f>
        <v>5.3957528957528948E-3</v>
      </c>
      <c r="I537" s="2">
        <f>数据源!BB569</f>
        <v>54</v>
      </c>
      <c r="J537" s="3">
        <f t="shared" si="282"/>
        <v>1</v>
      </c>
      <c r="K537" s="3">
        <f t="shared" si="283"/>
        <v>2</v>
      </c>
      <c r="L537" s="3" t="str">
        <f t="shared" si="264"/>
        <v>部件</v>
      </c>
      <c r="M537" s="3">
        <f t="shared" ca="1" si="259"/>
        <v>92006</v>
      </c>
      <c r="N537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</v>
      </c>
      <c r="O537" s="3" t="str">
        <f t="shared" si="268"/>
        <v>364,364,364,294,294,294,309,309,309,261,261,261,261,261,261,218,218,218,195,195,195,195,195,195,195,195,195,195,195,195,195,195,195,195,195,195,55,55,55,55,55,55,55,55,55,55,54,54</v>
      </c>
      <c r="P537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</v>
      </c>
      <c r="Q537" s="3" t="str">
        <f>IF(D537="坦克碎片",VLOOKUP(C537,道具信息!$N$2:$O$291,2,FALSE)&amp;"碎片",VLOOKUP(C537,道具信息!$N$2:$O$291,2,FALSE))</f>
        <v>T2部件</v>
      </c>
      <c r="R537" s="3">
        <f t="shared" si="280"/>
        <v>982</v>
      </c>
      <c r="S537" s="11">
        <f t="shared" si="281"/>
        <v>9.9000000000000005E-2</v>
      </c>
      <c r="T537" s="3" t="str">
        <f>VLOOKUP(Q537,道具信息!$Q$3:$S$20,2,FALSE)</f>
        <v>CHEST_ITEM_TYPE_T2_PART</v>
      </c>
      <c r="U537" s="3" t="str">
        <f>IF(COUNTIF(U$490:U536,T537)=0,T537,"")</f>
        <v/>
      </c>
      <c r="V537" s="3" t="str">
        <f t="shared" si="274"/>
        <v>CHEST_ITEM_TYPE_T2_SHARD,CHEST_ITEM_TYPE_T3_SHARD,CHEST_ITEM_TYPE_T4_SHARD,CHEST_ITEM_TYPE_T1_PART,CHEST_ITEM_TYPE_T2_PART</v>
      </c>
      <c r="W537" s="13" t="str">
        <f t="shared" si="275"/>
        <v/>
      </c>
      <c r="X537" s="3" t="str">
        <f t="shared" si="276"/>
        <v/>
      </c>
      <c r="Y537" s="3" t="str">
        <f t="shared" si="277"/>
        <v>11.0%,18.2%,22.4%,35.4%,9.9%</v>
      </c>
    </row>
    <row r="538" spans="2:25" x14ac:dyDescent="0.3">
      <c r="B538" s="2">
        <f>数据源!AU570</f>
        <v>10</v>
      </c>
      <c r="C538" s="2" t="str">
        <f>数据源!AV570</f>
        <v>T2MP2</v>
      </c>
      <c r="D538" s="2" t="str">
        <f>数据源!AW570</f>
        <v>部件</v>
      </c>
      <c r="E538" s="2">
        <f>数据源!AX570</f>
        <v>51.800000000000011</v>
      </c>
      <c r="F538" s="2">
        <f>数据源!AY570</f>
        <v>1.5</v>
      </c>
      <c r="G538" s="2">
        <f>数据源!AZ570</f>
        <v>4.3E-3</v>
      </c>
      <c r="H538" s="2">
        <f>数据源!BA570</f>
        <v>5.3957528957528948E-3</v>
      </c>
      <c r="I538" s="2">
        <f>数据源!BB570</f>
        <v>54</v>
      </c>
      <c r="J538" s="3">
        <f t="shared" si="282"/>
        <v>1</v>
      </c>
      <c r="K538" s="3">
        <f t="shared" si="283"/>
        <v>2</v>
      </c>
      <c r="L538" s="3" t="str">
        <f t="shared" si="264"/>
        <v>部件</v>
      </c>
      <c r="M538" s="3">
        <f t="shared" ca="1" si="259"/>
        <v>92102</v>
      </c>
      <c r="N538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</v>
      </c>
      <c r="O538" s="3" t="str">
        <f t="shared" si="268"/>
        <v>364,364,364,294,294,294,309,309,309,261,261,261,261,261,261,218,218,218,195,195,195,195,195,195,195,195,195,195,195,195,195,195,195,195,195,195,55,55,55,55,55,55,55,55,55,55,54,54,54</v>
      </c>
      <c r="P538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</v>
      </c>
      <c r="Q538" s="3" t="str">
        <f>IF(D538="坦克碎片",VLOOKUP(C538,道具信息!$N$2:$O$291,2,FALSE)&amp;"碎片",VLOOKUP(C538,道具信息!$N$2:$O$291,2,FALSE))</f>
        <v>T2部件</v>
      </c>
      <c r="R538" s="3">
        <f t="shared" si="280"/>
        <v>982</v>
      </c>
      <c r="S538" s="11">
        <f t="shared" si="281"/>
        <v>9.9000000000000005E-2</v>
      </c>
      <c r="T538" s="3" t="str">
        <f>VLOOKUP(Q538,道具信息!$Q$3:$S$20,2,FALSE)</f>
        <v>CHEST_ITEM_TYPE_T2_PART</v>
      </c>
      <c r="U538" s="3" t="str">
        <f>IF(COUNTIF(U$490:U537,T538)=0,T538,"")</f>
        <v/>
      </c>
      <c r="V538" s="3" t="str">
        <f t="shared" si="274"/>
        <v>CHEST_ITEM_TYPE_T2_SHARD,CHEST_ITEM_TYPE_T3_SHARD,CHEST_ITEM_TYPE_T4_SHARD,CHEST_ITEM_TYPE_T1_PART,CHEST_ITEM_TYPE_T2_PART</v>
      </c>
      <c r="W538" s="13" t="str">
        <f t="shared" si="275"/>
        <v/>
      </c>
      <c r="X538" s="3" t="str">
        <f t="shared" si="276"/>
        <v/>
      </c>
      <c r="Y538" s="3" t="str">
        <f t="shared" si="277"/>
        <v>11.0%,18.2%,22.4%,35.4%,9.9%</v>
      </c>
    </row>
    <row r="539" spans="2:25" x14ac:dyDescent="0.3">
      <c r="B539" s="2">
        <f>数据源!AU571</f>
        <v>10</v>
      </c>
      <c r="C539" s="2" t="str">
        <f>数据源!AV571</f>
        <v>T2MP4</v>
      </c>
      <c r="D539" s="2" t="str">
        <f>数据源!AW571</f>
        <v>部件</v>
      </c>
      <c r="E539" s="2">
        <f>数据源!AX571</f>
        <v>51.800000000000011</v>
      </c>
      <c r="F539" s="2">
        <f>数据源!AY571</f>
        <v>1.5</v>
      </c>
      <c r="G539" s="2">
        <f>数据源!AZ571</f>
        <v>4.3E-3</v>
      </c>
      <c r="H539" s="2">
        <f>数据源!BA571</f>
        <v>5.3957528957528948E-3</v>
      </c>
      <c r="I539" s="2">
        <f>数据源!BB571</f>
        <v>54</v>
      </c>
      <c r="J539" s="3">
        <f t="shared" si="282"/>
        <v>1</v>
      </c>
      <c r="K539" s="3">
        <f t="shared" si="283"/>
        <v>2</v>
      </c>
      <c r="L539" s="3" t="str">
        <f t="shared" si="264"/>
        <v>部件</v>
      </c>
      <c r="M539" s="3">
        <f t="shared" ca="1" si="259"/>
        <v>92104</v>
      </c>
      <c r="N539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</v>
      </c>
      <c r="O539" s="3" t="str">
        <f t="shared" si="268"/>
        <v>364,364,364,294,294,294,309,309,309,261,261,261,261,261,261,218,218,218,195,195,195,195,195,195,195,195,195,195,195,195,195,195,195,195,195,195,55,55,55,55,55,55,55,55,55,55,54,54,54,54</v>
      </c>
      <c r="P539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</v>
      </c>
      <c r="Q539" s="3" t="str">
        <f>IF(D539="坦克碎片",VLOOKUP(C539,道具信息!$N$2:$O$291,2,FALSE)&amp;"碎片",VLOOKUP(C539,道具信息!$N$2:$O$291,2,FALSE))</f>
        <v>T2部件</v>
      </c>
      <c r="R539" s="3">
        <f t="shared" si="280"/>
        <v>982</v>
      </c>
      <c r="S539" s="11">
        <f t="shared" si="281"/>
        <v>9.9000000000000005E-2</v>
      </c>
      <c r="T539" s="3" t="str">
        <f>VLOOKUP(Q539,道具信息!$Q$3:$S$20,2,FALSE)</f>
        <v>CHEST_ITEM_TYPE_T2_PART</v>
      </c>
      <c r="U539" s="3" t="str">
        <f>IF(COUNTIF(U$490:U538,T539)=0,T539,"")</f>
        <v/>
      </c>
      <c r="V539" s="3" t="str">
        <f t="shared" si="274"/>
        <v>CHEST_ITEM_TYPE_T2_SHARD,CHEST_ITEM_TYPE_T3_SHARD,CHEST_ITEM_TYPE_T4_SHARD,CHEST_ITEM_TYPE_T1_PART,CHEST_ITEM_TYPE_T2_PART</v>
      </c>
      <c r="W539" s="13" t="str">
        <f t="shared" si="275"/>
        <v/>
      </c>
      <c r="X539" s="3" t="str">
        <f t="shared" si="276"/>
        <v/>
      </c>
      <c r="Y539" s="3" t="str">
        <f t="shared" si="277"/>
        <v>11.0%,18.2%,22.4%,35.4%,9.9%</v>
      </c>
    </row>
    <row r="540" spans="2:25" x14ac:dyDescent="0.3">
      <c r="B540" s="2">
        <f>数据源!AU572</f>
        <v>10</v>
      </c>
      <c r="C540" s="2" t="str">
        <f>数据源!AV572</f>
        <v>T2MP6</v>
      </c>
      <c r="D540" s="2" t="str">
        <f>数据源!AW572</f>
        <v>部件</v>
      </c>
      <c r="E540" s="2">
        <f>数据源!AX572</f>
        <v>51.800000000000011</v>
      </c>
      <c r="F540" s="2">
        <f>数据源!AY572</f>
        <v>1.5</v>
      </c>
      <c r="G540" s="2">
        <f>数据源!AZ572</f>
        <v>4.3E-3</v>
      </c>
      <c r="H540" s="2">
        <f>数据源!BA572</f>
        <v>5.3957528957528948E-3</v>
      </c>
      <c r="I540" s="2">
        <f>数据源!BB572</f>
        <v>54</v>
      </c>
      <c r="J540" s="3">
        <f t="shared" si="282"/>
        <v>1</v>
      </c>
      <c r="K540" s="3">
        <f t="shared" si="283"/>
        <v>2</v>
      </c>
      <c r="L540" s="3" t="str">
        <f t="shared" si="264"/>
        <v>部件</v>
      </c>
      <c r="M540" s="3">
        <f t="shared" ca="1" si="259"/>
        <v>92106</v>
      </c>
      <c r="N540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</v>
      </c>
      <c r="O540" s="3" t="str">
        <f t="shared" si="268"/>
        <v>364,364,364,294,294,294,309,309,309,261,261,261,261,261,261,218,218,218,195,195,195,195,195,195,195,195,195,195,195,195,195,195,195,195,195,195,55,55,55,55,55,55,55,55,55,55,54,54,54,54,54</v>
      </c>
      <c r="P540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</v>
      </c>
      <c r="Q540" s="3" t="str">
        <f>IF(D540="坦克碎片",VLOOKUP(C540,道具信息!$N$2:$O$291,2,FALSE)&amp;"碎片",VLOOKUP(C540,道具信息!$N$2:$O$291,2,FALSE))</f>
        <v>T2部件</v>
      </c>
      <c r="R540" s="3">
        <f t="shared" si="280"/>
        <v>982</v>
      </c>
      <c r="S540" s="11">
        <f t="shared" si="281"/>
        <v>9.9000000000000005E-2</v>
      </c>
      <c r="T540" s="3" t="str">
        <f>VLOOKUP(Q540,道具信息!$Q$3:$S$20,2,FALSE)</f>
        <v>CHEST_ITEM_TYPE_T2_PART</v>
      </c>
      <c r="U540" s="3" t="str">
        <f>IF(COUNTIF(U$490:U539,T540)=0,T540,"")</f>
        <v/>
      </c>
      <c r="V540" s="3" t="str">
        <f t="shared" si="274"/>
        <v>CHEST_ITEM_TYPE_T2_SHARD,CHEST_ITEM_TYPE_T3_SHARD,CHEST_ITEM_TYPE_T4_SHARD,CHEST_ITEM_TYPE_T1_PART,CHEST_ITEM_TYPE_T2_PART</v>
      </c>
      <c r="W540" s="13" t="str">
        <f t="shared" si="275"/>
        <v/>
      </c>
      <c r="X540" s="3" t="str">
        <f t="shared" si="276"/>
        <v/>
      </c>
      <c r="Y540" s="3" t="str">
        <f t="shared" si="277"/>
        <v>11.0%,18.2%,22.4%,35.4%,9.9%</v>
      </c>
    </row>
    <row r="541" spans="2:25" x14ac:dyDescent="0.3">
      <c r="B541" s="2">
        <f>数据源!AU573</f>
        <v>10</v>
      </c>
      <c r="C541" s="2" t="str">
        <f>数据源!AV573</f>
        <v>T2HP2</v>
      </c>
      <c r="D541" s="2" t="str">
        <f>数据源!AW573</f>
        <v>部件</v>
      </c>
      <c r="E541" s="2">
        <f>数据源!AX573</f>
        <v>51.800000000000011</v>
      </c>
      <c r="F541" s="2">
        <f>数据源!AY573</f>
        <v>1.5</v>
      </c>
      <c r="G541" s="2">
        <f>数据源!AZ573</f>
        <v>4.3E-3</v>
      </c>
      <c r="H541" s="2">
        <f>数据源!BA573</f>
        <v>5.3957528957528948E-3</v>
      </c>
      <c r="I541" s="2">
        <f>数据源!BB573</f>
        <v>54</v>
      </c>
      <c r="J541" s="3">
        <f t="shared" si="282"/>
        <v>1</v>
      </c>
      <c r="K541" s="3">
        <f t="shared" si="283"/>
        <v>2</v>
      </c>
      <c r="L541" s="3" t="str">
        <f t="shared" si="264"/>
        <v>部件</v>
      </c>
      <c r="M541" s="3">
        <f t="shared" ca="1" si="259"/>
        <v>92202</v>
      </c>
      <c r="N541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</v>
      </c>
      <c r="O541" s="3" t="str">
        <f t="shared" si="268"/>
        <v>364,364,364,294,294,294,309,309,309,261,261,261,261,261,261,218,218,218,195,195,195,195,195,195,195,195,195,195,195,195,195,195,195,195,195,195,55,55,55,55,55,55,55,55,55,55,54,54,54,54,54,54</v>
      </c>
      <c r="P541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</v>
      </c>
      <c r="Q541" s="3" t="str">
        <f>IF(D541="坦克碎片",VLOOKUP(C541,道具信息!$N$2:$O$291,2,FALSE)&amp;"碎片",VLOOKUP(C541,道具信息!$N$2:$O$291,2,FALSE))</f>
        <v>T2部件</v>
      </c>
      <c r="R541" s="3">
        <f t="shared" si="280"/>
        <v>982</v>
      </c>
      <c r="S541" s="11">
        <f t="shared" si="281"/>
        <v>9.9000000000000005E-2</v>
      </c>
      <c r="T541" s="3" t="str">
        <f>VLOOKUP(Q541,道具信息!$Q$3:$S$20,2,FALSE)</f>
        <v>CHEST_ITEM_TYPE_T2_PART</v>
      </c>
      <c r="U541" s="3" t="str">
        <f>IF(COUNTIF(U$490:U540,T541)=0,T541,"")</f>
        <v/>
      </c>
      <c r="V541" s="3" t="str">
        <f t="shared" si="274"/>
        <v>CHEST_ITEM_TYPE_T2_SHARD,CHEST_ITEM_TYPE_T3_SHARD,CHEST_ITEM_TYPE_T4_SHARD,CHEST_ITEM_TYPE_T1_PART,CHEST_ITEM_TYPE_T2_PART</v>
      </c>
      <c r="W541" s="13" t="str">
        <f t="shared" si="275"/>
        <v/>
      </c>
      <c r="X541" s="3" t="str">
        <f t="shared" si="276"/>
        <v/>
      </c>
      <c r="Y541" s="3" t="str">
        <f t="shared" si="277"/>
        <v>11.0%,18.2%,22.4%,35.4%,9.9%</v>
      </c>
    </row>
    <row r="542" spans="2:25" x14ac:dyDescent="0.3">
      <c r="B542" s="2">
        <f>数据源!AU574</f>
        <v>10</v>
      </c>
      <c r="C542" s="2" t="str">
        <f>数据源!AV574</f>
        <v>T2HP4</v>
      </c>
      <c r="D542" s="2" t="str">
        <f>数据源!AW574</f>
        <v>部件</v>
      </c>
      <c r="E542" s="2">
        <f>数据源!AX574</f>
        <v>51.800000000000011</v>
      </c>
      <c r="F542" s="2">
        <f>数据源!AY574</f>
        <v>1.5</v>
      </c>
      <c r="G542" s="2">
        <f>数据源!AZ574</f>
        <v>4.3E-3</v>
      </c>
      <c r="H542" s="2">
        <f>数据源!BA574</f>
        <v>5.3957528957528948E-3</v>
      </c>
      <c r="I542" s="2">
        <f>数据源!BB574</f>
        <v>54</v>
      </c>
      <c r="J542" s="3">
        <f t="shared" si="282"/>
        <v>1</v>
      </c>
      <c r="K542" s="3">
        <f t="shared" si="283"/>
        <v>2</v>
      </c>
      <c r="L542" s="3" t="str">
        <f t="shared" si="264"/>
        <v>部件</v>
      </c>
      <c r="M542" s="3">
        <f t="shared" ca="1" si="259"/>
        <v>92204</v>
      </c>
      <c r="N542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</v>
      </c>
      <c r="O542" s="3" t="str">
        <f t="shared" si="268"/>
        <v>364,364,364,294,294,294,309,309,309,261,261,261,261,261,261,218,218,218,195,195,195,195,195,195,195,195,195,195,195,195,195,195,195,195,195,195,55,55,55,55,55,55,55,55,55,55,54,54,54,54,54,54,54</v>
      </c>
      <c r="P542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</v>
      </c>
      <c r="Q542" s="3" t="str">
        <f>IF(D542="坦克碎片",VLOOKUP(C542,道具信息!$N$2:$O$291,2,FALSE)&amp;"碎片",VLOOKUP(C542,道具信息!$N$2:$O$291,2,FALSE))</f>
        <v>T2部件</v>
      </c>
      <c r="R542" s="3">
        <f t="shared" si="280"/>
        <v>982</v>
      </c>
      <c r="S542" s="11">
        <f t="shared" si="281"/>
        <v>9.9000000000000005E-2</v>
      </c>
      <c r="T542" s="3" t="str">
        <f>VLOOKUP(Q542,道具信息!$Q$3:$S$20,2,FALSE)</f>
        <v>CHEST_ITEM_TYPE_T2_PART</v>
      </c>
      <c r="U542" s="3" t="str">
        <f>IF(COUNTIF(U$490:U541,T542)=0,T542,"")</f>
        <v/>
      </c>
      <c r="V542" s="3" t="str">
        <f t="shared" si="274"/>
        <v>CHEST_ITEM_TYPE_T2_SHARD,CHEST_ITEM_TYPE_T3_SHARD,CHEST_ITEM_TYPE_T4_SHARD,CHEST_ITEM_TYPE_T1_PART,CHEST_ITEM_TYPE_T2_PART</v>
      </c>
      <c r="W542" s="13" t="str">
        <f t="shared" si="275"/>
        <v/>
      </c>
      <c r="X542" s="3" t="str">
        <f t="shared" si="276"/>
        <v/>
      </c>
      <c r="Y542" s="3" t="str">
        <f t="shared" si="277"/>
        <v>11.0%,18.2%,22.4%,35.4%,9.9%</v>
      </c>
    </row>
    <row r="543" spans="2:25" x14ac:dyDescent="0.3">
      <c r="B543" s="2">
        <f>数据源!AU575</f>
        <v>10</v>
      </c>
      <c r="C543" s="2" t="str">
        <f>数据源!AV575</f>
        <v>T2HP6</v>
      </c>
      <c r="D543" s="2" t="str">
        <f>数据源!AW575</f>
        <v>部件</v>
      </c>
      <c r="E543" s="2">
        <f>数据源!AX575</f>
        <v>51.800000000000011</v>
      </c>
      <c r="F543" s="2">
        <f>数据源!AY575</f>
        <v>1.5</v>
      </c>
      <c r="G543" s="2">
        <f>数据源!AZ575</f>
        <v>4.3E-3</v>
      </c>
      <c r="H543" s="2">
        <f>数据源!BA575</f>
        <v>5.3957528957528948E-3</v>
      </c>
      <c r="I543" s="2">
        <f>数据源!BB575</f>
        <v>54</v>
      </c>
      <c r="J543" s="3">
        <f t="shared" si="282"/>
        <v>1</v>
      </c>
      <c r="K543" s="3">
        <f t="shared" si="283"/>
        <v>2</v>
      </c>
      <c r="L543" s="3" t="str">
        <f t="shared" si="264"/>
        <v>部件</v>
      </c>
      <c r="M543" s="3">
        <f t="shared" ca="1" si="259"/>
        <v>92206</v>
      </c>
      <c r="N543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</v>
      </c>
      <c r="O543" s="3" t="str">
        <f t="shared" si="268"/>
        <v>364,364,364,294,294,294,309,309,309,261,261,261,261,261,261,218,218,218,195,195,195,195,195,195,195,195,195,195,195,195,195,195,195,195,195,195,55,55,55,55,55,55,55,55,55,55,54,54,54,54,54,54,54,54</v>
      </c>
      <c r="P543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</v>
      </c>
      <c r="Q543" s="3" t="str">
        <f>IF(D543="坦克碎片",VLOOKUP(C543,道具信息!$N$2:$O$291,2,FALSE)&amp;"碎片",VLOOKUP(C543,道具信息!$N$2:$O$291,2,FALSE))</f>
        <v>T2部件</v>
      </c>
      <c r="R543" s="3">
        <f t="shared" si="280"/>
        <v>982</v>
      </c>
      <c r="S543" s="11">
        <f t="shared" si="281"/>
        <v>9.9000000000000005E-2</v>
      </c>
      <c r="T543" s="3" t="str">
        <f>VLOOKUP(Q543,道具信息!$Q$3:$S$20,2,FALSE)</f>
        <v>CHEST_ITEM_TYPE_T2_PART</v>
      </c>
      <c r="U543" s="3" t="str">
        <f>IF(COUNTIF(U$490:U542,T543)=0,T543,"")</f>
        <v/>
      </c>
      <c r="V543" s="3" t="str">
        <f t="shared" si="274"/>
        <v>CHEST_ITEM_TYPE_T2_SHARD,CHEST_ITEM_TYPE_T3_SHARD,CHEST_ITEM_TYPE_T4_SHARD,CHEST_ITEM_TYPE_T1_PART,CHEST_ITEM_TYPE_T2_PART</v>
      </c>
      <c r="W543" s="13" t="str">
        <f t="shared" si="275"/>
        <v/>
      </c>
      <c r="X543" s="3" t="str">
        <f t="shared" si="276"/>
        <v/>
      </c>
      <c r="Y543" s="3" t="str">
        <f t="shared" si="277"/>
        <v>11.0%,18.2%,22.4%,35.4%,9.9%</v>
      </c>
    </row>
    <row r="544" spans="2:25" x14ac:dyDescent="0.3">
      <c r="B544" s="2">
        <f>数据源!AU576</f>
        <v>10</v>
      </c>
      <c r="C544" s="2" t="str">
        <f>数据源!AV576</f>
        <v>T3LP1</v>
      </c>
      <c r="D544" s="2" t="str">
        <f>数据源!AW576</f>
        <v>部件</v>
      </c>
      <c r="E544" s="2">
        <f>数据源!AX576</f>
        <v>342</v>
      </c>
      <c r="F544" s="2">
        <f>数据源!AY576</f>
        <v>1</v>
      </c>
      <c r="G544" s="2">
        <f>数据源!AZ576</f>
        <v>5.3E-3</v>
      </c>
      <c r="H544" s="2">
        <f>数据源!BA576</f>
        <v>1.5109649122807018E-3</v>
      </c>
      <c r="I544" s="2">
        <f>数据源!BB576</f>
        <v>15</v>
      </c>
      <c r="J544" s="3">
        <f>ROUNDUP(IF(F544&gt;1,F544-ROUNDDOWN(SQRT(F544),0),F544),0)</f>
        <v>1</v>
      </c>
      <c r="K544" s="3">
        <f>F544*2-J544</f>
        <v>1</v>
      </c>
      <c r="L544" s="3" t="str">
        <f t="shared" si="264"/>
        <v>部件</v>
      </c>
      <c r="M544" s="3">
        <f t="shared" ca="1" si="259"/>
        <v>93001</v>
      </c>
      <c r="N544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</v>
      </c>
      <c r="O544" s="3" t="str">
        <f t="shared" si="268"/>
        <v>364,364,364,294,294,294,309,309,309,261,261,261,261,261,261,218,218,218,195,195,195,195,195,195,195,195,195,195,195,195,195,195,195,195,195,195,55,55,55,55,55,55,55,55,55,55,54,54,54,54,54,54,54,54,15</v>
      </c>
      <c r="P544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</v>
      </c>
      <c r="Q544" s="3" t="str">
        <f>IF(D544="坦克碎片",VLOOKUP(C544,道具信息!$N$2:$O$291,2,FALSE)&amp;"碎片",VLOOKUP(C544,道具信息!$N$2:$O$291,2,FALSE))</f>
        <v>T3部件</v>
      </c>
      <c r="R544" s="3">
        <f t="shared" si="280"/>
        <v>270</v>
      </c>
      <c r="S544" s="11">
        <f t="shared" si="281"/>
        <v>2.7E-2</v>
      </c>
      <c r="T544" s="3" t="str">
        <f>VLOOKUP(Q544,道具信息!$Q$3:$S$20,2,FALSE)</f>
        <v>CHEST_ITEM_TYPE_T3_PART</v>
      </c>
      <c r="U544" s="3" t="str">
        <f>IF(COUNTIF(U$490:U543,T544)=0,T544,"")</f>
        <v>CHEST_ITEM_TYPE_T3_PART</v>
      </c>
      <c r="V544" s="3" t="str">
        <f t="shared" si="274"/>
        <v>CHEST_ITEM_TYPE_T2_SHARD,CHEST_ITEM_TYPE_T3_SHARD,CHEST_ITEM_TYPE_T4_SHARD,CHEST_ITEM_TYPE_T1_PART,CHEST_ITEM_TYPE_T2_PART,CHEST_ITEM_TYPE_T3_PART</v>
      </c>
      <c r="W544" s="13">
        <f t="shared" si="275"/>
        <v>2.7E-2</v>
      </c>
      <c r="X544" s="3" t="str">
        <f t="shared" si="276"/>
        <v>2.7%</v>
      </c>
      <c r="Y544" s="3" t="str">
        <f t="shared" si="277"/>
        <v>11.0%,18.2%,22.4%,35.4%,9.9%,2.7%</v>
      </c>
    </row>
    <row r="545" spans="2:25" x14ac:dyDescent="0.3">
      <c r="B545" s="2">
        <f>数据源!AU577</f>
        <v>10</v>
      </c>
      <c r="C545" s="2" t="str">
        <f>数据源!AV577</f>
        <v>T3LP3</v>
      </c>
      <c r="D545" s="2" t="str">
        <f>数据源!AW577</f>
        <v>部件</v>
      </c>
      <c r="E545" s="2">
        <f>数据源!AX577</f>
        <v>342</v>
      </c>
      <c r="F545" s="2">
        <f>数据源!AY577</f>
        <v>1</v>
      </c>
      <c r="G545" s="2">
        <f>数据源!AZ577</f>
        <v>5.3E-3</v>
      </c>
      <c r="H545" s="2">
        <f>数据源!BA577</f>
        <v>1.5109649122807018E-3</v>
      </c>
      <c r="I545" s="2">
        <f>数据源!BB577</f>
        <v>15</v>
      </c>
      <c r="J545" s="3">
        <f t="shared" ref="J545:J561" si="284">ROUNDUP(IF(F545&gt;1,F545-ROUNDDOWN(SQRT(F545),0),F545),0)</f>
        <v>1</v>
      </c>
      <c r="K545" s="3">
        <f t="shared" ref="K545:K561" si="285">F545*2-J545</f>
        <v>1</v>
      </c>
      <c r="L545" s="3" t="str">
        <f t="shared" si="264"/>
        <v>部件</v>
      </c>
      <c r="M545" s="3">
        <f t="shared" ca="1" si="259"/>
        <v>93003</v>
      </c>
      <c r="N545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</v>
      </c>
      <c r="O545" s="3" t="str">
        <f t="shared" si="268"/>
        <v>364,364,364,294,294,294,309,309,309,261,261,261,261,261,261,218,218,218,195,195,195,195,195,195,195,195,195,195,195,195,195,195,195,195,195,195,55,55,55,55,55,55,55,55,55,55,54,54,54,54,54,54,54,54,15,15</v>
      </c>
      <c r="P545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</v>
      </c>
      <c r="Q545" s="3" t="str">
        <f>IF(D545="坦克碎片",VLOOKUP(C545,道具信息!$N$2:$O$291,2,FALSE)&amp;"碎片",VLOOKUP(C545,道具信息!$N$2:$O$291,2,FALSE))</f>
        <v>T3部件</v>
      </c>
      <c r="R545" s="3">
        <f t="shared" si="280"/>
        <v>270</v>
      </c>
      <c r="S545" s="11">
        <f t="shared" si="281"/>
        <v>2.7E-2</v>
      </c>
      <c r="T545" s="3" t="str">
        <f>VLOOKUP(Q545,道具信息!$Q$3:$S$20,2,FALSE)</f>
        <v>CHEST_ITEM_TYPE_T3_PART</v>
      </c>
      <c r="U545" s="3" t="str">
        <f>IF(COUNTIF(U$490:U544,T545)=0,T545,"")</f>
        <v/>
      </c>
      <c r="V545" s="3" t="str">
        <f t="shared" si="274"/>
        <v>CHEST_ITEM_TYPE_T2_SHARD,CHEST_ITEM_TYPE_T3_SHARD,CHEST_ITEM_TYPE_T4_SHARD,CHEST_ITEM_TYPE_T1_PART,CHEST_ITEM_TYPE_T2_PART,CHEST_ITEM_TYPE_T3_PART</v>
      </c>
      <c r="W545" s="13" t="str">
        <f t="shared" si="275"/>
        <v/>
      </c>
      <c r="X545" s="3" t="str">
        <f t="shared" si="276"/>
        <v/>
      </c>
      <c r="Y545" s="3" t="str">
        <f t="shared" si="277"/>
        <v>11.0%,18.2%,22.4%,35.4%,9.9%,2.7%</v>
      </c>
    </row>
    <row r="546" spans="2:25" x14ac:dyDescent="0.3">
      <c r="B546" s="2">
        <f>数据源!AU578</f>
        <v>10</v>
      </c>
      <c r="C546" s="2" t="str">
        <f>数据源!AV578</f>
        <v>T3LP5</v>
      </c>
      <c r="D546" s="2" t="str">
        <f>数据源!AW578</f>
        <v>部件</v>
      </c>
      <c r="E546" s="2">
        <f>数据源!AX578</f>
        <v>342</v>
      </c>
      <c r="F546" s="2">
        <f>数据源!AY578</f>
        <v>1</v>
      </c>
      <c r="G546" s="2">
        <f>数据源!AZ578</f>
        <v>5.3E-3</v>
      </c>
      <c r="H546" s="2">
        <f>数据源!BA578</f>
        <v>1.5109649122807018E-3</v>
      </c>
      <c r="I546" s="2">
        <f>数据源!BB578</f>
        <v>15</v>
      </c>
      <c r="J546" s="3">
        <f t="shared" si="284"/>
        <v>1</v>
      </c>
      <c r="K546" s="3">
        <f t="shared" si="285"/>
        <v>1</v>
      </c>
      <c r="L546" s="3" t="str">
        <f t="shared" si="264"/>
        <v>部件</v>
      </c>
      <c r="M546" s="3">
        <f t="shared" ca="1" si="259"/>
        <v>93005</v>
      </c>
      <c r="N546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</v>
      </c>
      <c r="O546" s="3" t="str">
        <f t="shared" si="268"/>
        <v>364,364,364,294,294,294,309,309,309,261,261,261,261,261,261,218,218,218,195,195,195,195,195,195,195,195,195,195,195,195,195,195,195,195,195,195,55,55,55,55,55,55,55,55,55,55,54,54,54,54,54,54,54,54,15,15,15</v>
      </c>
      <c r="P546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</v>
      </c>
      <c r="Q546" s="3" t="str">
        <f>IF(D546="坦克碎片",VLOOKUP(C546,道具信息!$N$2:$O$291,2,FALSE)&amp;"碎片",VLOOKUP(C546,道具信息!$N$2:$O$291,2,FALSE))</f>
        <v>T3部件</v>
      </c>
      <c r="R546" s="3">
        <f t="shared" si="280"/>
        <v>270</v>
      </c>
      <c r="S546" s="11">
        <f t="shared" si="281"/>
        <v>2.7E-2</v>
      </c>
      <c r="T546" s="3" t="str">
        <f>VLOOKUP(Q546,道具信息!$Q$3:$S$20,2,FALSE)</f>
        <v>CHEST_ITEM_TYPE_T3_PART</v>
      </c>
      <c r="U546" s="3" t="str">
        <f>IF(COUNTIF(U$490:U545,T546)=0,T546,"")</f>
        <v/>
      </c>
      <c r="V546" s="3" t="str">
        <f t="shared" si="274"/>
        <v>CHEST_ITEM_TYPE_T2_SHARD,CHEST_ITEM_TYPE_T3_SHARD,CHEST_ITEM_TYPE_T4_SHARD,CHEST_ITEM_TYPE_T1_PART,CHEST_ITEM_TYPE_T2_PART,CHEST_ITEM_TYPE_T3_PART</v>
      </c>
      <c r="W546" s="13" t="str">
        <f t="shared" si="275"/>
        <v/>
      </c>
      <c r="X546" s="3" t="str">
        <f t="shared" si="276"/>
        <v/>
      </c>
      <c r="Y546" s="3" t="str">
        <f t="shared" si="277"/>
        <v>11.0%,18.2%,22.4%,35.4%,9.9%,2.7%</v>
      </c>
    </row>
    <row r="547" spans="2:25" x14ac:dyDescent="0.3">
      <c r="B547" s="2">
        <f>数据源!AU579</f>
        <v>10</v>
      </c>
      <c r="C547" s="2" t="str">
        <f>数据源!AV579</f>
        <v>T3MP1</v>
      </c>
      <c r="D547" s="2" t="str">
        <f>数据源!AW579</f>
        <v>部件</v>
      </c>
      <c r="E547" s="2">
        <f>数据源!AX579</f>
        <v>342</v>
      </c>
      <c r="F547" s="2">
        <f>数据源!AY579</f>
        <v>1</v>
      </c>
      <c r="G547" s="2">
        <f>数据源!AZ579</f>
        <v>5.3E-3</v>
      </c>
      <c r="H547" s="2">
        <f>数据源!BA579</f>
        <v>1.5109649122807018E-3</v>
      </c>
      <c r="I547" s="2">
        <f>数据源!BB579</f>
        <v>15</v>
      </c>
      <c r="J547" s="3">
        <f t="shared" si="284"/>
        <v>1</v>
      </c>
      <c r="K547" s="3">
        <f t="shared" si="285"/>
        <v>1</v>
      </c>
      <c r="L547" s="3" t="str">
        <f t="shared" si="264"/>
        <v>部件</v>
      </c>
      <c r="M547" s="3">
        <f t="shared" ca="1" si="259"/>
        <v>93101</v>
      </c>
      <c r="N547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</v>
      </c>
      <c r="O547" s="3" t="str">
        <f t="shared" si="268"/>
        <v>364,364,364,294,294,294,309,309,309,261,261,261,261,261,261,218,218,218,195,195,195,195,195,195,195,195,195,195,195,195,195,195,195,195,195,195,55,55,55,55,55,55,55,55,55,55,54,54,54,54,54,54,54,54,15,15,15,15</v>
      </c>
      <c r="P547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</v>
      </c>
      <c r="Q547" s="3" t="str">
        <f>IF(D547="坦克碎片",VLOOKUP(C547,道具信息!$N$2:$O$291,2,FALSE)&amp;"碎片",VLOOKUP(C547,道具信息!$N$2:$O$291,2,FALSE))</f>
        <v>T3部件</v>
      </c>
      <c r="R547" s="3">
        <f t="shared" si="280"/>
        <v>270</v>
      </c>
      <c r="S547" s="11">
        <f t="shared" si="281"/>
        <v>2.7E-2</v>
      </c>
      <c r="T547" s="3" t="str">
        <f>VLOOKUP(Q547,道具信息!$Q$3:$S$20,2,FALSE)</f>
        <v>CHEST_ITEM_TYPE_T3_PART</v>
      </c>
      <c r="U547" s="3" t="str">
        <f>IF(COUNTIF(U$490:U546,T547)=0,T547,"")</f>
        <v/>
      </c>
      <c r="V547" s="3" t="str">
        <f t="shared" si="274"/>
        <v>CHEST_ITEM_TYPE_T2_SHARD,CHEST_ITEM_TYPE_T3_SHARD,CHEST_ITEM_TYPE_T4_SHARD,CHEST_ITEM_TYPE_T1_PART,CHEST_ITEM_TYPE_T2_PART,CHEST_ITEM_TYPE_T3_PART</v>
      </c>
      <c r="W547" s="13" t="str">
        <f t="shared" si="275"/>
        <v/>
      </c>
      <c r="X547" s="3" t="str">
        <f t="shared" si="276"/>
        <v/>
      </c>
      <c r="Y547" s="3" t="str">
        <f t="shared" si="277"/>
        <v>11.0%,18.2%,22.4%,35.4%,9.9%,2.7%</v>
      </c>
    </row>
    <row r="548" spans="2:25" x14ac:dyDescent="0.3">
      <c r="B548" s="2">
        <f>数据源!AU580</f>
        <v>10</v>
      </c>
      <c r="C548" s="2" t="str">
        <f>数据源!AV580</f>
        <v>T3MP3</v>
      </c>
      <c r="D548" s="2" t="str">
        <f>数据源!AW580</f>
        <v>部件</v>
      </c>
      <c r="E548" s="2">
        <f>数据源!AX580</f>
        <v>342</v>
      </c>
      <c r="F548" s="2">
        <f>数据源!AY580</f>
        <v>1</v>
      </c>
      <c r="G548" s="2">
        <f>数据源!AZ580</f>
        <v>5.3E-3</v>
      </c>
      <c r="H548" s="2">
        <f>数据源!BA580</f>
        <v>1.5109649122807018E-3</v>
      </c>
      <c r="I548" s="2">
        <f>数据源!BB580</f>
        <v>15</v>
      </c>
      <c r="J548" s="3">
        <f t="shared" si="284"/>
        <v>1</v>
      </c>
      <c r="K548" s="3">
        <f t="shared" si="285"/>
        <v>1</v>
      </c>
      <c r="L548" s="3" t="str">
        <f t="shared" si="264"/>
        <v>部件</v>
      </c>
      <c r="M548" s="3">
        <f t="shared" ca="1" si="259"/>
        <v>93103</v>
      </c>
      <c r="N548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</v>
      </c>
      <c r="O548" s="3" t="str">
        <f t="shared" si="268"/>
        <v>364,364,364,294,294,294,309,309,309,261,261,261,261,261,261,218,218,218,195,195,195,195,195,195,195,195,195,195,195,195,195,195,195,195,195,195,55,55,55,55,55,55,55,55,55,55,54,54,54,54,54,54,54,54,15,15,15,15,15</v>
      </c>
      <c r="P548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</v>
      </c>
      <c r="Q548" s="3" t="str">
        <f>IF(D548="坦克碎片",VLOOKUP(C548,道具信息!$N$2:$O$291,2,FALSE)&amp;"碎片",VLOOKUP(C548,道具信息!$N$2:$O$291,2,FALSE))</f>
        <v>T3部件</v>
      </c>
      <c r="R548" s="3">
        <f t="shared" si="280"/>
        <v>270</v>
      </c>
      <c r="S548" s="11">
        <f t="shared" si="281"/>
        <v>2.7E-2</v>
      </c>
      <c r="T548" s="3" t="str">
        <f>VLOOKUP(Q548,道具信息!$Q$3:$S$20,2,FALSE)</f>
        <v>CHEST_ITEM_TYPE_T3_PART</v>
      </c>
      <c r="U548" s="3" t="str">
        <f>IF(COUNTIF(U$490:U547,T548)=0,T548,"")</f>
        <v/>
      </c>
      <c r="V548" s="3" t="str">
        <f t="shared" si="274"/>
        <v>CHEST_ITEM_TYPE_T2_SHARD,CHEST_ITEM_TYPE_T3_SHARD,CHEST_ITEM_TYPE_T4_SHARD,CHEST_ITEM_TYPE_T1_PART,CHEST_ITEM_TYPE_T2_PART,CHEST_ITEM_TYPE_T3_PART</v>
      </c>
      <c r="W548" s="13" t="str">
        <f t="shared" si="275"/>
        <v/>
      </c>
      <c r="X548" s="3" t="str">
        <f t="shared" si="276"/>
        <v/>
      </c>
      <c r="Y548" s="3" t="str">
        <f t="shared" si="277"/>
        <v>11.0%,18.2%,22.4%,35.4%,9.9%,2.7%</v>
      </c>
    </row>
    <row r="549" spans="2:25" x14ac:dyDescent="0.3">
      <c r="B549" s="2">
        <f>数据源!AU581</f>
        <v>10</v>
      </c>
      <c r="C549" s="2" t="str">
        <f>数据源!AV581</f>
        <v>T3MP5</v>
      </c>
      <c r="D549" s="2" t="str">
        <f>数据源!AW581</f>
        <v>部件</v>
      </c>
      <c r="E549" s="2">
        <f>数据源!AX581</f>
        <v>342</v>
      </c>
      <c r="F549" s="2">
        <f>数据源!AY581</f>
        <v>1</v>
      </c>
      <c r="G549" s="2">
        <f>数据源!AZ581</f>
        <v>5.3E-3</v>
      </c>
      <c r="H549" s="2">
        <f>数据源!BA581</f>
        <v>1.5109649122807018E-3</v>
      </c>
      <c r="I549" s="2">
        <f>数据源!BB581</f>
        <v>15</v>
      </c>
      <c r="J549" s="3">
        <f t="shared" si="284"/>
        <v>1</v>
      </c>
      <c r="K549" s="3">
        <f t="shared" si="285"/>
        <v>1</v>
      </c>
      <c r="L549" s="3" t="str">
        <f t="shared" si="264"/>
        <v>部件</v>
      </c>
      <c r="M549" s="3">
        <f t="shared" ca="1" si="259"/>
        <v>93105</v>
      </c>
      <c r="N549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549" s="3" t="str">
        <f t="shared" si="268"/>
        <v>364,364,364,294,294,294,309,309,309,261,261,261,261,261,261,218,218,218,195,195,195,195,195,195,195,195,195,195,195,195,195,195,195,195,195,195,55,55,55,55,55,55,55,55,55,55,54,54,54,54,54,54,54,54,15,15,15,15,15,15</v>
      </c>
      <c r="P549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</v>
      </c>
      <c r="Q549" s="3" t="str">
        <f>IF(D549="坦克碎片",VLOOKUP(C549,道具信息!$N$2:$O$291,2,FALSE)&amp;"碎片",VLOOKUP(C549,道具信息!$N$2:$O$291,2,FALSE))</f>
        <v>T3部件</v>
      </c>
      <c r="R549" s="3">
        <f t="shared" si="280"/>
        <v>270</v>
      </c>
      <c r="S549" s="11">
        <f t="shared" si="281"/>
        <v>2.7E-2</v>
      </c>
      <c r="T549" s="3" t="str">
        <f>VLOOKUP(Q549,道具信息!$Q$3:$S$20,2,FALSE)</f>
        <v>CHEST_ITEM_TYPE_T3_PART</v>
      </c>
      <c r="U549" s="3" t="str">
        <f>IF(COUNTIF(U$490:U548,T549)=0,T549,"")</f>
        <v/>
      </c>
      <c r="V549" s="3" t="str">
        <f t="shared" si="274"/>
        <v>CHEST_ITEM_TYPE_T2_SHARD,CHEST_ITEM_TYPE_T3_SHARD,CHEST_ITEM_TYPE_T4_SHARD,CHEST_ITEM_TYPE_T1_PART,CHEST_ITEM_TYPE_T2_PART,CHEST_ITEM_TYPE_T3_PART</v>
      </c>
      <c r="W549" s="13" t="str">
        <f t="shared" si="275"/>
        <v/>
      </c>
      <c r="X549" s="3" t="str">
        <f t="shared" si="276"/>
        <v/>
      </c>
      <c r="Y549" s="3" t="str">
        <f t="shared" si="277"/>
        <v>11.0%,18.2%,22.4%,35.4%,9.9%,2.7%</v>
      </c>
    </row>
    <row r="550" spans="2:25" x14ac:dyDescent="0.3">
      <c r="B550" s="2">
        <f>数据源!AU582</f>
        <v>10</v>
      </c>
      <c r="C550" s="2" t="str">
        <f>数据源!AV582</f>
        <v>T3HP1</v>
      </c>
      <c r="D550" s="2" t="str">
        <f>数据源!AW582</f>
        <v>部件</v>
      </c>
      <c r="E550" s="2">
        <f>数据源!AX582</f>
        <v>342</v>
      </c>
      <c r="F550" s="2">
        <f>数据源!AY582</f>
        <v>1</v>
      </c>
      <c r="G550" s="2">
        <f>数据源!AZ582</f>
        <v>5.3E-3</v>
      </c>
      <c r="H550" s="2">
        <f>数据源!BA582</f>
        <v>1.5109649122807018E-3</v>
      </c>
      <c r="I550" s="2">
        <f>数据源!BB582</f>
        <v>15</v>
      </c>
      <c r="J550" s="3">
        <f t="shared" si="284"/>
        <v>1</v>
      </c>
      <c r="K550" s="3">
        <f t="shared" si="285"/>
        <v>1</v>
      </c>
      <c r="L550" s="3" t="str">
        <f t="shared" si="264"/>
        <v>部件</v>
      </c>
      <c r="M550" s="3">
        <f t="shared" ca="1" si="259"/>
        <v>93201</v>
      </c>
      <c r="N550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550" s="3" t="str">
        <f t="shared" si="268"/>
        <v>364,364,364,294,294,294,309,309,309,261,261,261,261,261,261,218,218,218,195,195,195,195,195,195,195,195,195,195,195,195,195,195,195,195,195,195,55,55,55,55,55,55,55,55,55,55,54,54,54,54,54,54,54,54,15,15,15,15,15,15,15</v>
      </c>
      <c r="P550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</v>
      </c>
      <c r="Q550" s="3" t="str">
        <f>IF(D550="坦克碎片",VLOOKUP(C550,道具信息!$N$2:$O$291,2,FALSE)&amp;"碎片",VLOOKUP(C550,道具信息!$N$2:$O$291,2,FALSE))</f>
        <v>T3部件</v>
      </c>
      <c r="R550" s="3">
        <f t="shared" si="280"/>
        <v>270</v>
      </c>
      <c r="S550" s="11">
        <f t="shared" si="281"/>
        <v>2.7E-2</v>
      </c>
      <c r="T550" s="3" t="str">
        <f>VLOOKUP(Q550,道具信息!$Q$3:$S$20,2,FALSE)</f>
        <v>CHEST_ITEM_TYPE_T3_PART</v>
      </c>
      <c r="U550" s="3" t="str">
        <f>IF(COUNTIF(U$490:U549,T550)=0,T550,"")</f>
        <v/>
      </c>
      <c r="V550" s="3" t="str">
        <f t="shared" si="274"/>
        <v>CHEST_ITEM_TYPE_T2_SHARD,CHEST_ITEM_TYPE_T3_SHARD,CHEST_ITEM_TYPE_T4_SHARD,CHEST_ITEM_TYPE_T1_PART,CHEST_ITEM_TYPE_T2_PART,CHEST_ITEM_TYPE_T3_PART</v>
      </c>
      <c r="W550" s="13" t="str">
        <f t="shared" si="275"/>
        <v/>
      </c>
      <c r="X550" s="3" t="str">
        <f t="shared" si="276"/>
        <v/>
      </c>
      <c r="Y550" s="3" t="str">
        <f t="shared" si="277"/>
        <v>11.0%,18.2%,22.4%,35.4%,9.9%,2.7%</v>
      </c>
    </row>
    <row r="551" spans="2:25" x14ac:dyDescent="0.3">
      <c r="B551" s="2">
        <f>数据源!AU583</f>
        <v>10</v>
      </c>
      <c r="C551" s="2" t="str">
        <f>数据源!AV583</f>
        <v>T3HP3</v>
      </c>
      <c r="D551" s="2" t="str">
        <f>数据源!AW583</f>
        <v>部件</v>
      </c>
      <c r="E551" s="2">
        <f>数据源!AX583</f>
        <v>342</v>
      </c>
      <c r="F551" s="2">
        <f>数据源!AY583</f>
        <v>1</v>
      </c>
      <c r="G551" s="2">
        <f>数据源!AZ583</f>
        <v>5.3E-3</v>
      </c>
      <c r="H551" s="2">
        <f>数据源!BA583</f>
        <v>1.5109649122807018E-3</v>
      </c>
      <c r="I551" s="2">
        <f>数据源!BB583</f>
        <v>15</v>
      </c>
      <c r="J551" s="3">
        <f t="shared" si="284"/>
        <v>1</v>
      </c>
      <c r="K551" s="3">
        <f t="shared" si="285"/>
        <v>1</v>
      </c>
      <c r="L551" s="3" t="str">
        <f t="shared" si="264"/>
        <v>部件</v>
      </c>
      <c r="M551" s="3">
        <f t="shared" ca="1" si="259"/>
        <v>93203</v>
      </c>
      <c r="N551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551" s="3" t="str">
        <f t="shared" si="268"/>
        <v>364,364,364,294,294,294,309,309,309,261,261,261,261,261,261,218,218,218,195,195,195,195,195,195,195,195,195,195,195,195,195,195,195,195,195,195,55,55,55,55,55,55,55,55,55,55,54,54,54,54,54,54,54,54,15,15,15,15,15,15,15,15</v>
      </c>
      <c r="P551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</v>
      </c>
      <c r="Q551" s="3" t="str">
        <f>IF(D551="坦克碎片",VLOOKUP(C551,道具信息!$N$2:$O$291,2,FALSE)&amp;"碎片",VLOOKUP(C551,道具信息!$N$2:$O$291,2,FALSE))</f>
        <v>T3部件</v>
      </c>
      <c r="R551" s="3">
        <f t="shared" si="280"/>
        <v>270</v>
      </c>
      <c r="S551" s="11">
        <f t="shared" si="281"/>
        <v>2.7E-2</v>
      </c>
      <c r="T551" s="3" t="str">
        <f>VLOOKUP(Q551,道具信息!$Q$3:$S$20,2,FALSE)</f>
        <v>CHEST_ITEM_TYPE_T3_PART</v>
      </c>
      <c r="U551" s="3" t="str">
        <f>IF(COUNTIF(U$490:U550,T551)=0,T551,"")</f>
        <v/>
      </c>
      <c r="V551" s="3" t="str">
        <f t="shared" si="274"/>
        <v>CHEST_ITEM_TYPE_T2_SHARD,CHEST_ITEM_TYPE_T3_SHARD,CHEST_ITEM_TYPE_T4_SHARD,CHEST_ITEM_TYPE_T1_PART,CHEST_ITEM_TYPE_T2_PART,CHEST_ITEM_TYPE_T3_PART</v>
      </c>
      <c r="W551" s="13" t="str">
        <f t="shared" si="275"/>
        <v/>
      </c>
      <c r="X551" s="3" t="str">
        <f t="shared" si="276"/>
        <v/>
      </c>
      <c r="Y551" s="3" t="str">
        <f t="shared" si="277"/>
        <v>11.0%,18.2%,22.4%,35.4%,9.9%,2.7%</v>
      </c>
    </row>
    <row r="552" spans="2:25" x14ac:dyDescent="0.3">
      <c r="B552" s="2">
        <f>数据源!AU584</f>
        <v>10</v>
      </c>
      <c r="C552" s="2" t="str">
        <f>数据源!AV584</f>
        <v>T3HP5</v>
      </c>
      <c r="D552" s="2" t="str">
        <f>数据源!AW584</f>
        <v>部件</v>
      </c>
      <c r="E552" s="2">
        <f>数据源!AX584</f>
        <v>342</v>
      </c>
      <c r="F552" s="2">
        <f>数据源!AY584</f>
        <v>1</v>
      </c>
      <c r="G552" s="2">
        <f>数据源!AZ584</f>
        <v>5.3E-3</v>
      </c>
      <c r="H552" s="2">
        <f>数据源!BA584</f>
        <v>1.5109649122807018E-3</v>
      </c>
      <c r="I552" s="2">
        <f>数据源!BB584</f>
        <v>15</v>
      </c>
      <c r="J552" s="3">
        <f t="shared" si="284"/>
        <v>1</v>
      </c>
      <c r="K552" s="3">
        <f t="shared" si="285"/>
        <v>1</v>
      </c>
      <c r="L552" s="3" t="str">
        <f t="shared" si="264"/>
        <v>部件</v>
      </c>
      <c r="M552" s="3">
        <f t="shared" ca="1" si="259"/>
        <v>93205</v>
      </c>
      <c r="N552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552" s="3" t="str">
        <f t="shared" si="268"/>
        <v>364,364,364,294,294,294,309,309,309,261,261,261,261,261,261,218,218,218,195,195,195,195,195,195,195,195,195,195,195,195,195,195,195,195,195,195,55,55,55,55,55,55,55,55,55,55,54,54,54,54,54,54,54,54,15,15,15,15,15,15,15,15,15</v>
      </c>
      <c r="P552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</v>
      </c>
      <c r="Q552" s="3" t="str">
        <f>IF(D552="坦克碎片",VLOOKUP(C552,道具信息!$N$2:$O$291,2,FALSE)&amp;"碎片",VLOOKUP(C552,道具信息!$N$2:$O$291,2,FALSE))</f>
        <v>T3部件</v>
      </c>
      <c r="R552" s="3">
        <f t="shared" si="280"/>
        <v>270</v>
      </c>
      <c r="S552" s="11">
        <f t="shared" si="281"/>
        <v>2.7E-2</v>
      </c>
      <c r="T552" s="3" t="str">
        <f>VLOOKUP(Q552,道具信息!$Q$3:$S$20,2,FALSE)</f>
        <v>CHEST_ITEM_TYPE_T3_PART</v>
      </c>
      <c r="U552" s="3" t="str">
        <f>IF(COUNTIF(U$490:U551,T552)=0,T552,"")</f>
        <v/>
      </c>
      <c r="V552" s="3" t="str">
        <f t="shared" si="274"/>
        <v>CHEST_ITEM_TYPE_T2_SHARD,CHEST_ITEM_TYPE_T3_SHARD,CHEST_ITEM_TYPE_T4_SHARD,CHEST_ITEM_TYPE_T1_PART,CHEST_ITEM_TYPE_T2_PART,CHEST_ITEM_TYPE_T3_PART</v>
      </c>
      <c r="W552" s="13" t="str">
        <f t="shared" si="275"/>
        <v/>
      </c>
      <c r="X552" s="3" t="str">
        <f t="shared" si="276"/>
        <v/>
      </c>
      <c r="Y552" s="3" t="str">
        <f t="shared" si="277"/>
        <v>11.0%,18.2%,22.4%,35.4%,9.9%,2.7%</v>
      </c>
    </row>
    <row r="553" spans="2:25" x14ac:dyDescent="0.3">
      <c r="B553" s="2">
        <f>数据源!AU585</f>
        <v>10</v>
      </c>
      <c r="C553" s="2" t="str">
        <f>数据源!AV585</f>
        <v>T3LP2</v>
      </c>
      <c r="D553" s="2" t="str">
        <f>数据源!AW585</f>
        <v>部件</v>
      </c>
      <c r="E553" s="2">
        <f>数据源!AX585</f>
        <v>342</v>
      </c>
      <c r="F553" s="2">
        <f>数据源!AY585</f>
        <v>1</v>
      </c>
      <c r="G553" s="2">
        <f>数据源!AZ585</f>
        <v>5.3E-3</v>
      </c>
      <c r="H553" s="2">
        <f>数据源!BA585</f>
        <v>1.5109649122807018E-3</v>
      </c>
      <c r="I553" s="2">
        <f>数据源!BB585</f>
        <v>15</v>
      </c>
      <c r="J553" s="3">
        <f t="shared" si="284"/>
        <v>1</v>
      </c>
      <c r="K553" s="3">
        <f t="shared" si="285"/>
        <v>1</v>
      </c>
      <c r="L553" s="3" t="str">
        <f t="shared" si="264"/>
        <v>部件</v>
      </c>
      <c r="M553" s="3">
        <f t="shared" ca="1" si="259"/>
        <v>93002</v>
      </c>
      <c r="N553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553" s="3" t="str">
        <f t="shared" si="268"/>
        <v>364,364,364,294,294,294,309,309,309,261,261,261,261,261,261,218,218,218,195,195,195,195,195,195,195,195,195,195,195,195,195,195,195,195,195,195,55,55,55,55,55,55,55,55,55,55,54,54,54,54,54,54,54,54,15,15,15,15,15,15,15,15,15,15</v>
      </c>
      <c r="P553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</v>
      </c>
      <c r="Q553" s="3" t="str">
        <f>IF(D553="坦克碎片",VLOOKUP(C553,道具信息!$N$2:$O$291,2,FALSE)&amp;"碎片",VLOOKUP(C553,道具信息!$N$2:$O$291,2,FALSE))</f>
        <v>T3部件</v>
      </c>
      <c r="R553" s="3">
        <f t="shared" si="280"/>
        <v>270</v>
      </c>
      <c r="S553" s="11">
        <f t="shared" si="281"/>
        <v>2.7E-2</v>
      </c>
      <c r="T553" s="3" t="str">
        <f>VLOOKUP(Q553,道具信息!$Q$3:$S$20,2,FALSE)</f>
        <v>CHEST_ITEM_TYPE_T3_PART</v>
      </c>
      <c r="U553" s="3" t="str">
        <f>IF(COUNTIF(U$490:U552,T553)=0,T553,"")</f>
        <v/>
      </c>
      <c r="V553" s="3" t="str">
        <f t="shared" si="274"/>
        <v>CHEST_ITEM_TYPE_T2_SHARD,CHEST_ITEM_TYPE_T3_SHARD,CHEST_ITEM_TYPE_T4_SHARD,CHEST_ITEM_TYPE_T1_PART,CHEST_ITEM_TYPE_T2_PART,CHEST_ITEM_TYPE_T3_PART</v>
      </c>
      <c r="W553" s="13" t="str">
        <f t="shared" si="275"/>
        <v/>
      </c>
      <c r="X553" s="3" t="str">
        <f t="shared" si="276"/>
        <v/>
      </c>
      <c r="Y553" s="3" t="str">
        <f t="shared" si="277"/>
        <v>11.0%,18.2%,22.4%,35.4%,9.9%,2.7%</v>
      </c>
    </row>
    <row r="554" spans="2:25" x14ac:dyDescent="0.3">
      <c r="B554" s="2">
        <f>数据源!AU586</f>
        <v>10</v>
      </c>
      <c r="C554" s="2" t="str">
        <f>数据源!AV586</f>
        <v>T3LP4</v>
      </c>
      <c r="D554" s="2" t="str">
        <f>数据源!AW586</f>
        <v>部件</v>
      </c>
      <c r="E554" s="2">
        <f>数据源!AX586</f>
        <v>342</v>
      </c>
      <c r="F554" s="2">
        <f>数据源!AY586</f>
        <v>1</v>
      </c>
      <c r="G554" s="2">
        <f>数据源!AZ586</f>
        <v>5.3E-3</v>
      </c>
      <c r="H554" s="2">
        <f>数据源!BA586</f>
        <v>1.5109649122807018E-3</v>
      </c>
      <c r="I554" s="2">
        <f>数据源!BB586</f>
        <v>15</v>
      </c>
      <c r="J554" s="3">
        <f t="shared" si="284"/>
        <v>1</v>
      </c>
      <c r="K554" s="3">
        <f t="shared" si="285"/>
        <v>1</v>
      </c>
      <c r="L554" s="3" t="str">
        <f t="shared" si="264"/>
        <v>部件</v>
      </c>
      <c r="M554" s="3">
        <f t="shared" ref="M554:M579" ca="1" si="286">IF(OR(L554="坦克",L554="碎片"),VLOOKUP(C554,INDIRECT("坦克ID"),MATCH(L554&amp;"ID",INDIRECT("坦克标头"),0),FALSE),VLOOKUP(C554,INDIRECT(L554&amp;"ID"),2,FALSE))</f>
        <v>93004</v>
      </c>
      <c r="N554" s="3" t="str">
        <f t="shared" ca="1" si="265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554" s="3" t="str">
        <f t="shared" si="268"/>
        <v>364,364,364,294,294,294,309,309,309,261,261,261,261,261,261,218,218,218,195,195,195,195,195,195,195,195,195,195,195,195,195,195,195,195,195,195,55,55,55,55,55,55,55,55,55,55,54,54,54,54,54,54,54,54,15,15,15,15,15,15,15,15,15,15,15</v>
      </c>
      <c r="P554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</v>
      </c>
      <c r="Q554" s="3" t="str">
        <f>IF(D554="坦克碎片",VLOOKUP(C554,道具信息!$N$2:$O$291,2,FALSE)&amp;"碎片",VLOOKUP(C554,道具信息!$N$2:$O$291,2,FALSE))</f>
        <v>T3部件</v>
      </c>
      <c r="R554" s="3">
        <f t="shared" ref="R554:R579" si="287">SUMIFS(I:I,Q:Q,Q554,B:B,B554)</f>
        <v>270</v>
      </c>
      <c r="S554" s="11">
        <f t="shared" ref="S554:S579" si="288">ROUND(R554/SUMIF(B:B,B554,I:I),3)</f>
        <v>2.7E-2</v>
      </c>
      <c r="T554" s="3" t="str">
        <f>VLOOKUP(Q554,道具信息!$Q$3:$S$20,2,FALSE)</f>
        <v>CHEST_ITEM_TYPE_T3_PART</v>
      </c>
      <c r="U554" s="3" t="str">
        <f>IF(COUNTIF(U$490:U553,T554)=0,T554,"")</f>
        <v/>
      </c>
      <c r="V554" s="3" t="str">
        <f t="shared" si="274"/>
        <v>CHEST_ITEM_TYPE_T2_SHARD,CHEST_ITEM_TYPE_T3_SHARD,CHEST_ITEM_TYPE_T4_SHARD,CHEST_ITEM_TYPE_T1_PART,CHEST_ITEM_TYPE_T2_PART,CHEST_ITEM_TYPE_T3_PART</v>
      </c>
      <c r="W554" s="13" t="str">
        <f t="shared" si="275"/>
        <v/>
      </c>
      <c r="X554" s="3" t="str">
        <f t="shared" si="276"/>
        <v/>
      </c>
      <c r="Y554" s="3" t="str">
        <f t="shared" si="277"/>
        <v>11.0%,18.2%,22.4%,35.4%,9.9%,2.7%</v>
      </c>
    </row>
    <row r="555" spans="2:25" x14ac:dyDescent="0.3">
      <c r="B555" s="2">
        <f>数据源!AU587</f>
        <v>10</v>
      </c>
      <c r="C555" s="2" t="str">
        <f>数据源!AV587</f>
        <v>T3LP6</v>
      </c>
      <c r="D555" s="2" t="str">
        <f>数据源!AW587</f>
        <v>部件</v>
      </c>
      <c r="E555" s="2">
        <f>数据源!AX587</f>
        <v>342</v>
      </c>
      <c r="F555" s="2">
        <f>数据源!AY587</f>
        <v>1</v>
      </c>
      <c r="G555" s="2">
        <f>数据源!AZ587</f>
        <v>5.3E-3</v>
      </c>
      <c r="H555" s="2">
        <f>数据源!BA587</f>
        <v>1.5109649122807018E-3</v>
      </c>
      <c r="I555" s="2">
        <f>数据源!BB587</f>
        <v>15</v>
      </c>
      <c r="J555" s="3">
        <f t="shared" si="284"/>
        <v>1</v>
      </c>
      <c r="K555" s="3">
        <f t="shared" si="285"/>
        <v>1</v>
      </c>
      <c r="L555" s="3" t="str">
        <f t="shared" ref="L555:L579" si="289">RIGHT(D555,2)</f>
        <v>部件</v>
      </c>
      <c r="M555" s="3">
        <f t="shared" ca="1" si="286"/>
        <v>93006</v>
      </c>
      <c r="N555" s="3" t="str">
        <f t="shared" ref="N555:N579" ca="1" si="290">N554&amp;","&amp;M555</f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555" s="3" t="str">
        <f t="shared" si="268"/>
        <v>364,364,364,294,294,294,309,309,309,261,261,261,261,261,261,218,218,218,195,195,195,195,195,195,195,195,195,195,195,195,195,195,195,195,195,195,55,55,55,55,55,55,55,55,55,55,54,54,54,54,54,54,54,54,15,15,15,15,15,15,15,15,15,15,15,15</v>
      </c>
      <c r="P555" s="1" t="str">
        <f t="shared" si="269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</v>
      </c>
      <c r="Q555" s="3" t="str">
        <f>IF(D555="坦克碎片",VLOOKUP(C555,道具信息!$N$2:$O$291,2,FALSE)&amp;"碎片",VLOOKUP(C555,道具信息!$N$2:$O$291,2,FALSE))</f>
        <v>T3部件</v>
      </c>
      <c r="R555" s="3">
        <f t="shared" si="287"/>
        <v>270</v>
      </c>
      <c r="S555" s="11">
        <f t="shared" si="288"/>
        <v>2.7E-2</v>
      </c>
      <c r="T555" s="3" t="str">
        <f>VLOOKUP(Q555,道具信息!$Q$3:$S$20,2,FALSE)</f>
        <v>CHEST_ITEM_TYPE_T3_PART</v>
      </c>
      <c r="U555" s="3" t="str">
        <f>IF(COUNTIF(U$490:U554,T555)=0,T555,"")</f>
        <v/>
      </c>
      <c r="V555" s="3" t="str">
        <f t="shared" si="274"/>
        <v>CHEST_ITEM_TYPE_T2_SHARD,CHEST_ITEM_TYPE_T3_SHARD,CHEST_ITEM_TYPE_T4_SHARD,CHEST_ITEM_TYPE_T1_PART,CHEST_ITEM_TYPE_T2_PART,CHEST_ITEM_TYPE_T3_PART</v>
      </c>
      <c r="W555" s="13" t="str">
        <f t="shared" si="275"/>
        <v/>
      </c>
      <c r="X555" s="3" t="str">
        <f t="shared" si="276"/>
        <v/>
      </c>
      <c r="Y555" s="3" t="str">
        <f t="shared" si="277"/>
        <v>11.0%,18.2%,22.4%,35.4%,9.9%,2.7%</v>
      </c>
    </row>
    <row r="556" spans="2:25" x14ac:dyDescent="0.3">
      <c r="B556" s="2">
        <f>数据源!AU588</f>
        <v>10</v>
      </c>
      <c r="C556" s="2" t="str">
        <f>数据源!AV588</f>
        <v>T3MP2</v>
      </c>
      <c r="D556" s="2" t="str">
        <f>数据源!AW588</f>
        <v>部件</v>
      </c>
      <c r="E556" s="2">
        <f>数据源!AX588</f>
        <v>342</v>
      </c>
      <c r="F556" s="2">
        <f>数据源!AY588</f>
        <v>1</v>
      </c>
      <c r="G556" s="2">
        <f>数据源!AZ588</f>
        <v>5.3E-3</v>
      </c>
      <c r="H556" s="2">
        <f>数据源!BA588</f>
        <v>1.5109649122807018E-3</v>
      </c>
      <c r="I556" s="2">
        <f>数据源!BB588</f>
        <v>15</v>
      </c>
      <c r="J556" s="3">
        <f t="shared" si="284"/>
        <v>1</v>
      </c>
      <c r="K556" s="3">
        <f t="shared" si="285"/>
        <v>1</v>
      </c>
      <c r="L556" s="3" t="str">
        <f t="shared" si="289"/>
        <v>部件</v>
      </c>
      <c r="M556" s="3">
        <f t="shared" ca="1" si="286"/>
        <v>93102</v>
      </c>
      <c r="N556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556" s="3" t="str">
        <f t="shared" ref="O556:O579" si="291">O555&amp;","&amp;I556</f>
        <v>364,364,364,294,294,294,309,309,309,261,261,261,261,261,261,218,218,218,195,195,195,195,195,195,195,195,195,195,195,195,195,195,195,195,195,195,55,55,55,55,55,55,55,55,55,55,54,54,54,54,54,54,54,54,15,15,15,15,15,15,15,15,15,15,15,15,15</v>
      </c>
      <c r="P556" s="1" t="str">
        <f t="shared" ref="P556:P579" si="292">P555&amp;","&amp;"("&amp;J556&amp;","&amp;K556&amp;")"</f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</v>
      </c>
      <c r="Q556" s="3" t="str">
        <f>IF(D556="坦克碎片",VLOOKUP(C556,道具信息!$N$2:$O$291,2,FALSE)&amp;"碎片",VLOOKUP(C556,道具信息!$N$2:$O$291,2,FALSE))</f>
        <v>T3部件</v>
      </c>
      <c r="R556" s="3">
        <f t="shared" si="287"/>
        <v>270</v>
      </c>
      <c r="S556" s="11">
        <f t="shared" si="288"/>
        <v>2.7E-2</v>
      </c>
      <c r="T556" s="3" t="str">
        <f>VLOOKUP(Q556,道具信息!$Q$3:$S$20,2,FALSE)</f>
        <v>CHEST_ITEM_TYPE_T3_PART</v>
      </c>
      <c r="U556" s="3" t="str">
        <f>IF(COUNTIF(U$490:U555,T556)=0,T556,"")</f>
        <v/>
      </c>
      <c r="V556" s="3" t="str">
        <f t="shared" si="274"/>
        <v>CHEST_ITEM_TYPE_T2_SHARD,CHEST_ITEM_TYPE_T3_SHARD,CHEST_ITEM_TYPE_T4_SHARD,CHEST_ITEM_TYPE_T1_PART,CHEST_ITEM_TYPE_T2_PART,CHEST_ITEM_TYPE_T3_PART</v>
      </c>
      <c r="W556" s="13" t="str">
        <f t="shared" si="275"/>
        <v/>
      </c>
      <c r="X556" s="3" t="str">
        <f t="shared" si="276"/>
        <v/>
      </c>
      <c r="Y556" s="3" t="str">
        <f t="shared" si="277"/>
        <v>11.0%,18.2%,22.4%,35.4%,9.9%,2.7%</v>
      </c>
    </row>
    <row r="557" spans="2:25" x14ac:dyDescent="0.3">
      <c r="B557" s="2">
        <f>数据源!AU589</f>
        <v>10</v>
      </c>
      <c r="C557" s="2" t="str">
        <f>数据源!AV589</f>
        <v>T3MP4</v>
      </c>
      <c r="D557" s="2" t="str">
        <f>数据源!AW589</f>
        <v>部件</v>
      </c>
      <c r="E557" s="2">
        <f>数据源!AX589</f>
        <v>342</v>
      </c>
      <c r="F557" s="2">
        <f>数据源!AY589</f>
        <v>1</v>
      </c>
      <c r="G557" s="2">
        <f>数据源!AZ589</f>
        <v>5.3E-3</v>
      </c>
      <c r="H557" s="2">
        <f>数据源!BA589</f>
        <v>1.5109649122807018E-3</v>
      </c>
      <c r="I557" s="2">
        <f>数据源!BB589</f>
        <v>15</v>
      </c>
      <c r="J557" s="3">
        <f t="shared" si="284"/>
        <v>1</v>
      </c>
      <c r="K557" s="3">
        <f t="shared" si="285"/>
        <v>1</v>
      </c>
      <c r="L557" s="3" t="str">
        <f t="shared" si="289"/>
        <v>部件</v>
      </c>
      <c r="M557" s="3">
        <f t="shared" ca="1" si="286"/>
        <v>93104</v>
      </c>
      <c r="N557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557" s="3" t="str">
        <f t="shared" si="291"/>
        <v>364,364,364,294,294,294,309,309,309,261,261,261,261,261,261,218,218,218,195,195,195,195,195,195,195,195,195,195,195,195,195,195,195,195,195,195,55,55,55,55,55,55,55,55,55,55,54,54,54,54,54,54,54,54,15,15,15,15,15,15,15,15,15,15,15,15,15,15</v>
      </c>
      <c r="P557" s="1" t="str">
        <f t="shared" si="292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</v>
      </c>
      <c r="Q557" s="3" t="str">
        <f>IF(D557="坦克碎片",VLOOKUP(C557,道具信息!$N$2:$O$291,2,FALSE)&amp;"碎片",VLOOKUP(C557,道具信息!$N$2:$O$291,2,FALSE))</f>
        <v>T3部件</v>
      </c>
      <c r="R557" s="3">
        <f t="shared" si="287"/>
        <v>270</v>
      </c>
      <c r="S557" s="11">
        <f t="shared" si="288"/>
        <v>2.7E-2</v>
      </c>
      <c r="T557" s="3" t="str">
        <f>VLOOKUP(Q557,道具信息!$Q$3:$S$20,2,FALSE)</f>
        <v>CHEST_ITEM_TYPE_T3_PART</v>
      </c>
      <c r="U557" s="3" t="str">
        <f>IF(COUNTIF(U$490:U556,T557)=0,T557,"")</f>
        <v/>
      </c>
      <c r="V557" s="3" t="str">
        <f t="shared" si="274"/>
        <v>CHEST_ITEM_TYPE_T2_SHARD,CHEST_ITEM_TYPE_T3_SHARD,CHEST_ITEM_TYPE_T4_SHARD,CHEST_ITEM_TYPE_T1_PART,CHEST_ITEM_TYPE_T2_PART,CHEST_ITEM_TYPE_T3_PART</v>
      </c>
      <c r="W557" s="13" t="str">
        <f t="shared" si="275"/>
        <v/>
      </c>
      <c r="X557" s="3" t="str">
        <f t="shared" si="276"/>
        <v/>
      </c>
      <c r="Y557" s="3" t="str">
        <f t="shared" si="277"/>
        <v>11.0%,18.2%,22.4%,35.4%,9.9%,2.7%</v>
      </c>
    </row>
    <row r="558" spans="2:25" x14ac:dyDescent="0.3">
      <c r="B558" s="2">
        <f>数据源!AU590</f>
        <v>10</v>
      </c>
      <c r="C558" s="2" t="str">
        <f>数据源!AV590</f>
        <v>T3MP6</v>
      </c>
      <c r="D558" s="2" t="str">
        <f>数据源!AW590</f>
        <v>部件</v>
      </c>
      <c r="E558" s="2">
        <f>数据源!AX590</f>
        <v>342</v>
      </c>
      <c r="F558" s="2">
        <f>数据源!AY590</f>
        <v>1</v>
      </c>
      <c r="G558" s="2">
        <f>数据源!AZ590</f>
        <v>5.3E-3</v>
      </c>
      <c r="H558" s="2">
        <f>数据源!BA590</f>
        <v>1.5109649122807018E-3</v>
      </c>
      <c r="I558" s="2">
        <f>数据源!BB590</f>
        <v>15</v>
      </c>
      <c r="J558" s="3">
        <f t="shared" si="284"/>
        <v>1</v>
      </c>
      <c r="K558" s="3">
        <f t="shared" si="285"/>
        <v>1</v>
      </c>
      <c r="L558" s="3" t="str">
        <f t="shared" si="289"/>
        <v>部件</v>
      </c>
      <c r="M558" s="3">
        <f t="shared" ca="1" si="286"/>
        <v>93106</v>
      </c>
      <c r="N558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558" s="3" t="str">
        <f t="shared" si="291"/>
        <v>364,364,364,294,294,294,309,309,309,261,261,261,261,261,261,218,218,218,195,195,195,195,195,195,195,195,195,195,195,195,195,195,195,195,195,195,55,55,55,55,55,55,55,55,55,55,54,54,54,54,54,54,54,54,15,15,15,15,15,15,15,15,15,15,15,15,15,15,15</v>
      </c>
      <c r="P558" s="1" t="str">
        <f t="shared" si="292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</v>
      </c>
      <c r="Q558" s="3" t="str">
        <f>IF(D558="坦克碎片",VLOOKUP(C558,道具信息!$N$2:$O$291,2,FALSE)&amp;"碎片",VLOOKUP(C558,道具信息!$N$2:$O$291,2,FALSE))</f>
        <v>T3部件</v>
      </c>
      <c r="R558" s="3">
        <f t="shared" si="287"/>
        <v>270</v>
      </c>
      <c r="S558" s="11">
        <f t="shared" si="288"/>
        <v>2.7E-2</v>
      </c>
      <c r="T558" s="3" t="str">
        <f>VLOOKUP(Q558,道具信息!$Q$3:$S$20,2,FALSE)</f>
        <v>CHEST_ITEM_TYPE_T3_PART</v>
      </c>
      <c r="U558" s="3" t="str">
        <f>IF(COUNTIF(U$490:U557,T558)=0,T558,"")</f>
        <v/>
      </c>
      <c r="V558" s="3" t="str">
        <f t="shared" si="274"/>
        <v>CHEST_ITEM_TYPE_T2_SHARD,CHEST_ITEM_TYPE_T3_SHARD,CHEST_ITEM_TYPE_T4_SHARD,CHEST_ITEM_TYPE_T1_PART,CHEST_ITEM_TYPE_T2_PART,CHEST_ITEM_TYPE_T3_PART</v>
      </c>
      <c r="W558" s="13" t="str">
        <f t="shared" si="275"/>
        <v/>
      </c>
      <c r="X558" s="3" t="str">
        <f t="shared" si="276"/>
        <v/>
      </c>
      <c r="Y558" s="3" t="str">
        <f t="shared" si="277"/>
        <v>11.0%,18.2%,22.4%,35.4%,9.9%,2.7%</v>
      </c>
    </row>
    <row r="559" spans="2:25" x14ac:dyDescent="0.3">
      <c r="B559" s="2">
        <f>数据源!AU591</f>
        <v>10</v>
      </c>
      <c r="C559" s="2" t="str">
        <f>数据源!AV591</f>
        <v>T3HP2</v>
      </c>
      <c r="D559" s="2" t="str">
        <f>数据源!AW591</f>
        <v>部件</v>
      </c>
      <c r="E559" s="2">
        <f>数据源!AX591</f>
        <v>342</v>
      </c>
      <c r="F559" s="2">
        <f>数据源!AY591</f>
        <v>1</v>
      </c>
      <c r="G559" s="2">
        <f>数据源!AZ591</f>
        <v>5.3E-3</v>
      </c>
      <c r="H559" s="2">
        <f>数据源!BA591</f>
        <v>1.5109649122807018E-3</v>
      </c>
      <c r="I559" s="2">
        <f>数据源!BB591</f>
        <v>15</v>
      </c>
      <c r="J559" s="3">
        <f t="shared" si="284"/>
        <v>1</v>
      </c>
      <c r="K559" s="3">
        <f t="shared" si="285"/>
        <v>1</v>
      </c>
      <c r="L559" s="3" t="str">
        <f t="shared" si="289"/>
        <v>部件</v>
      </c>
      <c r="M559" s="3">
        <f t="shared" ca="1" si="286"/>
        <v>93202</v>
      </c>
      <c r="N559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559" s="3" t="str">
        <f t="shared" si="291"/>
        <v>364,364,364,294,294,294,309,309,309,261,261,261,261,261,261,218,218,218,195,195,195,195,195,195,195,195,195,195,195,195,195,195,195,195,195,195,55,55,55,55,55,55,55,55,55,55,54,54,54,54,54,54,54,54,15,15,15,15,15,15,15,15,15,15,15,15,15,15,15,15</v>
      </c>
      <c r="P559" s="1" t="str">
        <f t="shared" si="292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</v>
      </c>
      <c r="Q559" s="3" t="str">
        <f>IF(D559="坦克碎片",VLOOKUP(C559,道具信息!$N$2:$O$291,2,FALSE)&amp;"碎片",VLOOKUP(C559,道具信息!$N$2:$O$291,2,FALSE))</f>
        <v>T3部件</v>
      </c>
      <c r="R559" s="3">
        <f t="shared" si="287"/>
        <v>270</v>
      </c>
      <c r="S559" s="11">
        <f t="shared" si="288"/>
        <v>2.7E-2</v>
      </c>
      <c r="T559" s="3" t="str">
        <f>VLOOKUP(Q559,道具信息!$Q$3:$S$20,2,FALSE)</f>
        <v>CHEST_ITEM_TYPE_T3_PART</v>
      </c>
      <c r="U559" s="3" t="str">
        <f>IF(COUNTIF(U$490:U558,T559)=0,T559,"")</f>
        <v/>
      </c>
      <c r="V559" s="3" t="str">
        <f t="shared" si="274"/>
        <v>CHEST_ITEM_TYPE_T2_SHARD,CHEST_ITEM_TYPE_T3_SHARD,CHEST_ITEM_TYPE_T4_SHARD,CHEST_ITEM_TYPE_T1_PART,CHEST_ITEM_TYPE_T2_PART,CHEST_ITEM_TYPE_T3_PART</v>
      </c>
      <c r="W559" s="13" t="str">
        <f t="shared" si="275"/>
        <v/>
      </c>
      <c r="X559" s="3" t="str">
        <f t="shared" si="276"/>
        <v/>
      </c>
      <c r="Y559" s="3" t="str">
        <f t="shared" si="277"/>
        <v>11.0%,18.2%,22.4%,35.4%,9.9%,2.7%</v>
      </c>
    </row>
    <row r="560" spans="2:25" x14ac:dyDescent="0.3">
      <c r="B560" s="2">
        <f>数据源!AU592</f>
        <v>10</v>
      </c>
      <c r="C560" s="2" t="str">
        <f>数据源!AV592</f>
        <v>T3HP4</v>
      </c>
      <c r="D560" s="2" t="str">
        <f>数据源!AW592</f>
        <v>部件</v>
      </c>
      <c r="E560" s="2">
        <f>数据源!AX592</f>
        <v>342</v>
      </c>
      <c r="F560" s="2">
        <f>数据源!AY592</f>
        <v>1</v>
      </c>
      <c r="G560" s="2">
        <f>数据源!AZ592</f>
        <v>5.3E-3</v>
      </c>
      <c r="H560" s="2">
        <f>数据源!BA592</f>
        <v>1.5109649122807018E-3</v>
      </c>
      <c r="I560" s="2">
        <f>数据源!BB592</f>
        <v>15</v>
      </c>
      <c r="J560" s="3">
        <f t="shared" si="284"/>
        <v>1</v>
      </c>
      <c r="K560" s="3">
        <f t="shared" si="285"/>
        <v>1</v>
      </c>
      <c r="L560" s="3" t="str">
        <f t="shared" si="289"/>
        <v>部件</v>
      </c>
      <c r="M560" s="3">
        <f t="shared" ca="1" si="286"/>
        <v>93204</v>
      </c>
      <c r="N560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560" s="3" t="str">
        <f t="shared" si="291"/>
        <v>364,364,364,294,294,294,309,309,309,261,261,261,261,261,261,218,218,218,195,195,195,195,195,195,195,195,195,195,195,195,195,195,195,195,195,195,55,55,55,55,55,55,55,55,55,55,54,54,54,54,54,54,54,54,15,15,15,15,15,15,15,15,15,15,15,15,15,15,15,15,15</v>
      </c>
      <c r="P560" s="1" t="str">
        <f t="shared" si="292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</v>
      </c>
      <c r="Q560" s="3" t="str">
        <f>IF(D560="坦克碎片",VLOOKUP(C560,道具信息!$N$2:$O$291,2,FALSE)&amp;"碎片",VLOOKUP(C560,道具信息!$N$2:$O$291,2,FALSE))</f>
        <v>T3部件</v>
      </c>
      <c r="R560" s="3">
        <f t="shared" si="287"/>
        <v>270</v>
      </c>
      <c r="S560" s="11">
        <f t="shared" si="288"/>
        <v>2.7E-2</v>
      </c>
      <c r="T560" s="3" t="str">
        <f>VLOOKUP(Q560,道具信息!$Q$3:$S$20,2,FALSE)</f>
        <v>CHEST_ITEM_TYPE_T3_PART</v>
      </c>
      <c r="U560" s="3" t="str">
        <f>IF(COUNTIF(U$490:U559,T560)=0,T560,"")</f>
        <v/>
      </c>
      <c r="V560" s="3" t="str">
        <f t="shared" si="274"/>
        <v>CHEST_ITEM_TYPE_T2_SHARD,CHEST_ITEM_TYPE_T3_SHARD,CHEST_ITEM_TYPE_T4_SHARD,CHEST_ITEM_TYPE_T1_PART,CHEST_ITEM_TYPE_T2_PART,CHEST_ITEM_TYPE_T3_PART</v>
      </c>
      <c r="W560" s="13" t="str">
        <f t="shared" si="275"/>
        <v/>
      </c>
      <c r="X560" s="3" t="str">
        <f t="shared" si="276"/>
        <v/>
      </c>
      <c r="Y560" s="3" t="str">
        <f t="shared" si="277"/>
        <v>11.0%,18.2%,22.4%,35.4%,9.9%,2.7%</v>
      </c>
    </row>
    <row r="561" spans="2:25" x14ac:dyDescent="0.3">
      <c r="B561" s="2">
        <f>数据源!AU593</f>
        <v>10</v>
      </c>
      <c r="C561" s="2" t="str">
        <f>数据源!AV593</f>
        <v>T3HP6</v>
      </c>
      <c r="D561" s="2" t="str">
        <f>数据源!AW593</f>
        <v>部件</v>
      </c>
      <c r="E561" s="2">
        <f>数据源!AX593</f>
        <v>342</v>
      </c>
      <c r="F561" s="2">
        <f>数据源!AY593</f>
        <v>1</v>
      </c>
      <c r="G561" s="2">
        <f>数据源!AZ593</f>
        <v>5.3E-3</v>
      </c>
      <c r="H561" s="2">
        <f>数据源!BA593</f>
        <v>1.5109649122807018E-3</v>
      </c>
      <c r="I561" s="2">
        <f>数据源!BB593</f>
        <v>15</v>
      </c>
      <c r="J561" s="3">
        <f t="shared" si="284"/>
        <v>1</v>
      </c>
      <c r="K561" s="3">
        <f t="shared" si="285"/>
        <v>1</v>
      </c>
      <c r="L561" s="3" t="str">
        <f t="shared" si="289"/>
        <v>部件</v>
      </c>
      <c r="M561" s="3">
        <f t="shared" ca="1" si="286"/>
        <v>93206</v>
      </c>
      <c r="N561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561" s="3" t="str">
        <f t="shared" si="291"/>
        <v>364,364,364,294,294,294,309,309,309,261,261,261,261,261,261,218,218,218,195,195,195,195,195,195,195,195,195,195,195,195,195,195,195,195,195,195,55,55,55,55,55,55,55,55,55,55,54,54,54,54,54,54,54,54,15,15,15,15,15,15,15,15,15,15,15,15,15,15,15,15,15,15</v>
      </c>
      <c r="P561" s="1" t="str">
        <f t="shared" si="292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</v>
      </c>
      <c r="Q561" s="3" t="str">
        <f>IF(D561="坦克碎片",VLOOKUP(C561,道具信息!$N$2:$O$291,2,FALSE)&amp;"碎片",VLOOKUP(C561,道具信息!$N$2:$O$291,2,FALSE))</f>
        <v>T3部件</v>
      </c>
      <c r="R561" s="3">
        <f t="shared" si="287"/>
        <v>270</v>
      </c>
      <c r="S561" s="11">
        <f t="shared" si="288"/>
        <v>2.7E-2</v>
      </c>
      <c r="T561" s="3" t="str">
        <f>VLOOKUP(Q561,道具信息!$Q$3:$S$20,2,FALSE)</f>
        <v>CHEST_ITEM_TYPE_T3_PART</v>
      </c>
      <c r="U561" s="3" t="str">
        <f>IF(COUNTIF(U$490:U560,T561)=0,T561,"")</f>
        <v/>
      </c>
      <c r="V561" s="3" t="str">
        <f t="shared" si="274"/>
        <v>CHEST_ITEM_TYPE_T2_SHARD,CHEST_ITEM_TYPE_T3_SHARD,CHEST_ITEM_TYPE_T4_SHARD,CHEST_ITEM_TYPE_T1_PART,CHEST_ITEM_TYPE_T2_PART,CHEST_ITEM_TYPE_T3_PART</v>
      </c>
      <c r="W561" s="13" t="str">
        <f t="shared" si="275"/>
        <v/>
      </c>
      <c r="X561" s="3" t="str">
        <f t="shared" si="276"/>
        <v/>
      </c>
      <c r="Y561" s="3" t="str">
        <f t="shared" si="277"/>
        <v>11.0%,18.2%,22.4%,35.4%,9.9%,2.7%</v>
      </c>
    </row>
    <row r="562" spans="2:25" x14ac:dyDescent="0.3">
      <c r="B562" s="2">
        <f>数据源!AU594</f>
        <v>10</v>
      </c>
      <c r="C562" s="2" t="str">
        <f>数据源!AV594</f>
        <v>T4LP1</v>
      </c>
      <c r="D562" s="2" t="str">
        <f>数据源!AW594</f>
        <v>部件</v>
      </c>
      <c r="E562" s="2">
        <f>数据源!AX594</f>
        <v>2150</v>
      </c>
      <c r="F562" s="2">
        <f>数据源!AY594</f>
        <v>1</v>
      </c>
      <c r="G562" s="2">
        <f>数据源!AZ594</f>
        <v>5.3E-3</v>
      </c>
      <c r="H562" s="2">
        <f>数据源!BA594</f>
        <v>2.4034883720930236E-4</v>
      </c>
      <c r="I562" s="2">
        <f>数据源!BB594</f>
        <v>2</v>
      </c>
      <c r="J562" s="3">
        <f>ROUNDUP(IF(F562&gt;1,F562-ROUNDDOWN(SQRT(F562),0),F562),0)</f>
        <v>1</v>
      </c>
      <c r="K562" s="3">
        <f>F562*2-J562</f>
        <v>1</v>
      </c>
      <c r="L562" s="3" t="str">
        <f t="shared" si="289"/>
        <v>部件</v>
      </c>
      <c r="M562" s="3">
        <f t="shared" ca="1" si="286"/>
        <v>94001</v>
      </c>
      <c r="N562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</v>
      </c>
      <c r="O562" s="3" t="str">
        <f t="shared" si="291"/>
        <v>364,364,364,294,294,294,309,309,309,261,261,261,261,261,261,218,218,218,195,195,195,195,195,195,195,195,195,195,195,195,195,195,195,195,195,195,55,55,55,55,55,55,55,55,55,55,54,54,54,54,54,54,54,54,15,15,15,15,15,15,15,15,15,15,15,15,15,15,15,15,15,15,2</v>
      </c>
      <c r="P562" s="1" t="str">
        <f t="shared" si="292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</v>
      </c>
      <c r="Q562" s="3" t="str">
        <f>IF(D562="坦克碎片",VLOOKUP(C562,道具信息!$N$2:$O$291,2,FALSE)&amp;"碎片",VLOOKUP(C562,道具信息!$N$2:$O$291,2,FALSE))</f>
        <v>T4部件</v>
      </c>
      <c r="R562" s="3">
        <f t="shared" si="287"/>
        <v>36</v>
      </c>
      <c r="S562" s="11">
        <f t="shared" si="288"/>
        <v>4.0000000000000001E-3</v>
      </c>
      <c r="T562" s="3" t="str">
        <f>VLOOKUP(Q562,道具信息!$Q$3:$S$20,2,FALSE)</f>
        <v>CHEST_ITEM_TYPE_T4_PART</v>
      </c>
      <c r="U562" s="3" t="str">
        <f>IF(COUNTIF(U$490:U561,T562)=0,T562,"")</f>
        <v>CHEST_ITEM_TYPE_T4_PART</v>
      </c>
      <c r="V562" s="3" t="str">
        <f t="shared" ref="V562:V579" si="293">IF(U562&lt;&gt;"",V561&amp;","&amp;U562,V561)</f>
        <v>CHEST_ITEM_TYPE_T2_SHARD,CHEST_ITEM_TYPE_T3_SHARD,CHEST_ITEM_TYPE_T4_SHARD,CHEST_ITEM_TYPE_T1_PART,CHEST_ITEM_TYPE_T2_PART,CHEST_ITEM_TYPE_T3_PART,CHEST_ITEM_TYPE_T4_PART</v>
      </c>
      <c r="W562" s="13">
        <f t="shared" ref="W562:W579" si="294">IF(U562&lt;&gt;"",ROUND(S562*100%,3),"")</f>
        <v>4.0000000000000001E-3</v>
      </c>
      <c r="X562" s="3" t="str">
        <f t="shared" ref="X562:X579" si="295">TEXT(W562,"0.0%")</f>
        <v>0.4%</v>
      </c>
      <c r="Y562" s="3" t="str">
        <f t="shared" ref="Y562:Y579" si="296">IF(X562&lt;&gt;"",Y561&amp;","&amp;X562,Y561)</f>
        <v>11.0%,18.2%,22.4%,35.4%,9.9%,2.7%,0.4%</v>
      </c>
    </row>
    <row r="563" spans="2:25" x14ac:dyDescent="0.3">
      <c r="B563" s="2">
        <f>数据源!AU595</f>
        <v>10</v>
      </c>
      <c r="C563" s="2" t="str">
        <f>数据源!AV595</f>
        <v>T4LP3</v>
      </c>
      <c r="D563" s="2" t="str">
        <f>数据源!AW595</f>
        <v>部件</v>
      </c>
      <c r="E563" s="2">
        <f>数据源!AX595</f>
        <v>2150</v>
      </c>
      <c r="F563" s="2">
        <f>数据源!AY595</f>
        <v>1</v>
      </c>
      <c r="G563" s="2">
        <f>数据源!AZ595</f>
        <v>5.3E-3</v>
      </c>
      <c r="H563" s="2">
        <f>数据源!BA595</f>
        <v>2.4034883720930236E-4</v>
      </c>
      <c r="I563" s="2">
        <f>数据源!BB595</f>
        <v>2</v>
      </c>
      <c r="J563" s="3">
        <f t="shared" ref="J563:J570" si="297">ROUNDUP(IF(F563&gt;1,F563-ROUNDDOWN(SQRT(F563),0),F563),0)</f>
        <v>1</v>
      </c>
      <c r="K563" s="3">
        <f t="shared" ref="K563:K570" si="298">F563*2-J563</f>
        <v>1</v>
      </c>
      <c r="L563" s="3" t="str">
        <f t="shared" si="289"/>
        <v>部件</v>
      </c>
      <c r="M563" s="3">
        <f t="shared" ca="1" si="286"/>
        <v>94003</v>
      </c>
      <c r="N563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</v>
      </c>
      <c r="O563" s="3" t="str">
        <f t="shared" si="291"/>
        <v>364,364,364,294,294,294,309,309,309,261,261,261,261,261,261,218,218,218,195,195,195,195,195,195,195,195,195,195,195,195,195,195,195,195,195,195,55,55,55,55,55,55,55,55,55,55,54,54,54,54,54,54,54,54,15,15,15,15,15,15,15,15,15,15,15,15,15,15,15,15,15,15,2,2</v>
      </c>
      <c r="P563" s="1" t="str">
        <f t="shared" si="292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</v>
      </c>
      <c r="Q563" s="3" t="str">
        <f>IF(D563="坦克碎片",VLOOKUP(C563,道具信息!$N$2:$O$291,2,FALSE)&amp;"碎片",VLOOKUP(C563,道具信息!$N$2:$O$291,2,FALSE))</f>
        <v>T4部件</v>
      </c>
      <c r="R563" s="3">
        <f t="shared" si="287"/>
        <v>36</v>
      </c>
      <c r="S563" s="11">
        <f t="shared" si="288"/>
        <v>4.0000000000000001E-3</v>
      </c>
      <c r="T563" s="3" t="str">
        <f>VLOOKUP(Q563,道具信息!$Q$3:$S$20,2,FALSE)</f>
        <v>CHEST_ITEM_TYPE_T4_PART</v>
      </c>
      <c r="U563" s="3" t="str">
        <f>IF(COUNTIF(U$490:U562,T563)=0,T563,"")</f>
        <v/>
      </c>
      <c r="V563" s="3" t="str">
        <f t="shared" si="293"/>
        <v>CHEST_ITEM_TYPE_T2_SHARD,CHEST_ITEM_TYPE_T3_SHARD,CHEST_ITEM_TYPE_T4_SHARD,CHEST_ITEM_TYPE_T1_PART,CHEST_ITEM_TYPE_T2_PART,CHEST_ITEM_TYPE_T3_PART,CHEST_ITEM_TYPE_T4_PART</v>
      </c>
      <c r="W563" s="13" t="str">
        <f t="shared" si="294"/>
        <v/>
      </c>
      <c r="X563" s="3" t="str">
        <f t="shared" si="295"/>
        <v/>
      </c>
      <c r="Y563" s="3" t="str">
        <f t="shared" si="296"/>
        <v>11.0%,18.2%,22.4%,35.4%,9.9%,2.7%,0.4%</v>
      </c>
    </row>
    <row r="564" spans="2:25" x14ac:dyDescent="0.3">
      <c r="B564" s="2">
        <f>数据源!AU596</f>
        <v>10</v>
      </c>
      <c r="C564" s="2" t="str">
        <f>数据源!AV596</f>
        <v>T4LP5</v>
      </c>
      <c r="D564" s="2" t="str">
        <f>数据源!AW596</f>
        <v>部件</v>
      </c>
      <c r="E564" s="2">
        <f>数据源!AX596</f>
        <v>2150</v>
      </c>
      <c r="F564" s="2">
        <f>数据源!AY596</f>
        <v>1</v>
      </c>
      <c r="G564" s="2">
        <f>数据源!AZ596</f>
        <v>5.3E-3</v>
      </c>
      <c r="H564" s="2">
        <f>数据源!BA596</f>
        <v>2.4034883720930236E-4</v>
      </c>
      <c r="I564" s="2">
        <f>数据源!BB596</f>
        <v>2</v>
      </c>
      <c r="J564" s="3">
        <f t="shared" si="297"/>
        <v>1</v>
      </c>
      <c r="K564" s="3">
        <f t="shared" si="298"/>
        <v>1</v>
      </c>
      <c r="L564" s="3" t="str">
        <f t="shared" si="289"/>
        <v>部件</v>
      </c>
      <c r="M564" s="3">
        <f t="shared" ca="1" si="286"/>
        <v>94005</v>
      </c>
      <c r="N564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</v>
      </c>
      <c r="O564" s="3" t="str">
        <f t="shared" si="291"/>
        <v>364,364,364,294,294,294,309,309,309,261,261,261,261,261,261,218,218,218,195,195,195,195,195,195,195,195,195,195,195,195,195,195,195,195,195,195,55,55,55,55,55,55,55,55,55,55,54,54,54,54,54,54,54,54,15,15,15,15,15,15,15,15,15,15,15,15,15,15,15,15,15,15,2,2,2</v>
      </c>
      <c r="P564" s="1" t="str">
        <f t="shared" si="292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</v>
      </c>
      <c r="Q564" s="3" t="str">
        <f>IF(D564="坦克碎片",VLOOKUP(C564,道具信息!$N$2:$O$291,2,FALSE)&amp;"碎片",VLOOKUP(C564,道具信息!$N$2:$O$291,2,FALSE))</f>
        <v>T4部件</v>
      </c>
      <c r="R564" s="3">
        <f t="shared" si="287"/>
        <v>36</v>
      </c>
      <c r="S564" s="11">
        <f t="shared" si="288"/>
        <v>4.0000000000000001E-3</v>
      </c>
      <c r="T564" s="3" t="str">
        <f>VLOOKUP(Q564,道具信息!$Q$3:$S$20,2,FALSE)</f>
        <v>CHEST_ITEM_TYPE_T4_PART</v>
      </c>
      <c r="U564" s="3" t="str">
        <f>IF(COUNTIF(U$490:U563,T564)=0,T564,"")</f>
        <v/>
      </c>
      <c r="V564" s="3" t="str">
        <f t="shared" si="293"/>
        <v>CHEST_ITEM_TYPE_T2_SHARD,CHEST_ITEM_TYPE_T3_SHARD,CHEST_ITEM_TYPE_T4_SHARD,CHEST_ITEM_TYPE_T1_PART,CHEST_ITEM_TYPE_T2_PART,CHEST_ITEM_TYPE_T3_PART,CHEST_ITEM_TYPE_T4_PART</v>
      </c>
      <c r="W564" s="13" t="str">
        <f t="shared" si="294"/>
        <v/>
      </c>
      <c r="X564" s="3" t="str">
        <f t="shared" si="295"/>
        <v/>
      </c>
      <c r="Y564" s="3" t="str">
        <f t="shared" si="296"/>
        <v>11.0%,18.2%,22.4%,35.4%,9.9%,2.7%,0.4%</v>
      </c>
    </row>
    <row r="565" spans="2:25" x14ac:dyDescent="0.3">
      <c r="B565" s="2">
        <f>数据源!AU597</f>
        <v>10</v>
      </c>
      <c r="C565" s="2" t="str">
        <f>数据源!AV597</f>
        <v>T4MP1</v>
      </c>
      <c r="D565" s="2" t="str">
        <f>数据源!AW597</f>
        <v>部件</v>
      </c>
      <c r="E565" s="2">
        <f>数据源!AX597</f>
        <v>2150</v>
      </c>
      <c r="F565" s="2">
        <f>数据源!AY597</f>
        <v>1</v>
      </c>
      <c r="G565" s="2">
        <f>数据源!AZ597</f>
        <v>5.3E-3</v>
      </c>
      <c r="H565" s="2">
        <f>数据源!BA597</f>
        <v>2.4034883720930236E-4</v>
      </c>
      <c r="I565" s="2">
        <f>数据源!BB597</f>
        <v>2</v>
      </c>
      <c r="J565" s="3">
        <f t="shared" si="297"/>
        <v>1</v>
      </c>
      <c r="K565" s="3">
        <f t="shared" si="298"/>
        <v>1</v>
      </c>
      <c r="L565" s="3" t="str">
        <f t="shared" si="289"/>
        <v>部件</v>
      </c>
      <c r="M565" s="3">
        <f t="shared" ca="1" si="286"/>
        <v>94101</v>
      </c>
      <c r="N565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</v>
      </c>
      <c r="O565" s="3" t="str">
        <f t="shared" si="291"/>
        <v>364,364,364,294,294,294,309,309,309,261,261,261,261,261,261,218,218,218,195,195,195,195,195,195,195,195,195,195,195,195,195,195,195,195,195,195,55,55,55,55,55,55,55,55,55,55,54,54,54,54,54,54,54,54,15,15,15,15,15,15,15,15,15,15,15,15,15,15,15,15,15,15,2,2,2,2</v>
      </c>
      <c r="P565" s="1" t="str">
        <f t="shared" si="292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</v>
      </c>
      <c r="Q565" s="3" t="str">
        <f>IF(D565="坦克碎片",VLOOKUP(C565,道具信息!$N$2:$O$291,2,FALSE)&amp;"碎片",VLOOKUP(C565,道具信息!$N$2:$O$291,2,FALSE))</f>
        <v>T4部件</v>
      </c>
      <c r="R565" s="3">
        <f t="shared" si="287"/>
        <v>36</v>
      </c>
      <c r="S565" s="11">
        <f t="shared" si="288"/>
        <v>4.0000000000000001E-3</v>
      </c>
      <c r="T565" s="3" t="str">
        <f>VLOOKUP(Q565,道具信息!$Q$3:$S$20,2,FALSE)</f>
        <v>CHEST_ITEM_TYPE_T4_PART</v>
      </c>
      <c r="U565" s="3" t="str">
        <f>IF(COUNTIF(U$490:U564,T565)=0,T565,"")</f>
        <v/>
      </c>
      <c r="V565" s="3" t="str">
        <f t="shared" si="293"/>
        <v>CHEST_ITEM_TYPE_T2_SHARD,CHEST_ITEM_TYPE_T3_SHARD,CHEST_ITEM_TYPE_T4_SHARD,CHEST_ITEM_TYPE_T1_PART,CHEST_ITEM_TYPE_T2_PART,CHEST_ITEM_TYPE_T3_PART,CHEST_ITEM_TYPE_T4_PART</v>
      </c>
      <c r="W565" s="13" t="str">
        <f t="shared" si="294"/>
        <v/>
      </c>
      <c r="X565" s="3" t="str">
        <f t="shared" si="295"/>
        <v/>
      </c>
      <c r="Y565" s="3" t="str">
        <f t="shared" si="296"/>
        <v>11.0%,18.2%,22.4%,35.4%,9.9%,2.7%,0.4%</v>
      </c>
    </row>
    <row r="566" spans="2:25" x14ac:dyDescent="0.3">
      <c r="B566" s="2">
        <f>数据源!AU598</f>
        <v>10</v>
      </c>
      <c r="C566" s="2" t="str">
        <f>数据源!AV598</f>
        <v>T4MP3</v>
      </c>
      <c r="D566" s="2" t="str">
        <f>数据源!AW598</f>
        <v>部件</v>
      </c>
      <c r="E566" s="2">
        <f>数据源!AX598</f>
        <v>2150</v>
      </c>
      <c r="F566" s="2">
        <f>数据源!AY598</f>
        <v>1</v>
      </c>
      <c r="G566" s="2">
        <f>数据源!AZ598</f>
        <v>5.3E-3</v>
      </c>
      <c r="H566" s="2">
        <f>数据源!BA598</f>
        <v>2.4034883720930236E-4</v>
      </c>
      <c r="I566" s="2">
        <f>数据源!BB598</f>
        <v>2</v>
      </c>
      <c r="J566" s="3">
        <f t="shared" si="297"/>
        <v>1</v>
      </c>
      <c r="K566" s="3">
        <f t="shared" si="298"/>
        <v>1</v>
      </c>
      <c r="L566" s="3" t="str">
        <f t="shared" si="289"/>
        <v>部件</v>
      </c>
      <c r="M566" s="3">
        <f t="shared" ca="1" si="286"/>
        <v>94103</v>
      </c>
      <c r="N566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</v>
      </c>
      <c r="O566" s="3" t="str">
        <f t="shared" si="291"/>
        <v>364,364,364,294,294,294,309,309,309,261,261,261,261,261,261,218,218,218,195,195,195,195,195,195,195,195,195,195,195,195,195,195,195,195,195,195,55,55,55,55,55,55,55,55,55,55,54,54,54,54,54,54,54,54,15,15,15,15,15,15,15,15,15,15,15,15,15,15,15,15,15,15,2,2,2,2,2</v>
      </c>
      <c r="P566" s="1" t="str">
        <f t="shared" si="292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</v>
      </c>
      <c r="Q566" s="3" t="str">
        <f>IF(D566="坦克碎片",VLOOKUP(C566,道具信息!$N$2:$O$291,2,FALSE)&amp;"碎片",VLOOKUP(C566,道具信息!$N$2:$O$291,2,FALSE))</f>
        <v>T4部件</v>
      </c>
      <c r="R566" s="3">
        <f t="shared" si="287"/>
        <v>36</v>
      </c>
      <c r="S566" s="11">
        <f t="shared" si="288"/>
        <v>4.0000000000000001E-3</v>
      </c>
      <c r="T566" s="3" t="str">
        <f>VLOOKUP(Q566,道具信息!$Q$3:$S$20,2,FALSE)</f>
        <v>CHEST_ITEM_TYPE_T4_PART</v>
      </c>
      <c r="U566" s="3" t="str">
        <f>IF(COUNTIF(U$490:U565,T566)=0,T566,"")</f>
        <v/>
      </c>
      <c r="V566" s="3" t="str">
        <f t="shared" si="293"/>
        <v>CHEST_ITEM_TYPE_T2_SHARD,CHEST_ITEM_TYPE_T3_SHARD,CHEST_ITEM_TYPE_T4_SHARD,CHEST_ITEM_TYPE_T1_PART,CHEST_ITEM_TYPE_T2_PART,CHEST_ITEM_TYPE_T3_PART,CHEST_ITEM_TYPE_T4_PART</v>
      </c>
      <c r="W566" s="13" t="str">
        <f t="shared" si="294"/>
        <v/>
      </c>
      <c r="X566" s="3" t="str">
        <f t="shared" si="295"/>
        <v/>
      </c>
      <c r="Y566" s="3" t="str">
        <f t="shared" si="296"/>
        <v>11.0%,18.2%,22.4%,35.4%,9.9%,2.7%,0.4%</v>
      </c>
    </row>
    <row r="567" spans="2:25" x14ac:dyDescent="0.3">
      <c r="B567" s="2">
        <f>数据源!AU599</f>
        <v>10</v>
      </c>
      <c r="C567" s="2" t="str">
        <f>数据源!AV599</f>
        <v>T4MP5</v>
      </c>
      <c r="D567" s="2" t="str">
        <f>数据源!AW599</f>
        <v>部件</v>
      </c>
      <c r="E567" s="2">
        <f>数据源!AX599</f>
        <v>2150</v>
      </c>
      <c r="F567" s="2">
        <f>数据源!AY599</f>
        <v>1</v>
      </c>
      <c r="G567" s="2">
        <f>数据源!AZ599</f>
        <v>5.3E-3</v>
      </c>
      <c r="H567" s="2">
        <f>数据源!BA599</f>
        <v>2.4034883720930236E-4</v>
      </c>
      <c r="I567" s="2">
        <f>数据源!BB599</f>
        <v>2</v>
      </c>
      <c r="J567" s="3">
        <f t="shared" si="297"/>
        <v>1</v>
      </c>
      <c r="K567" s="3">
        <f t="shared" si="298"/>
        <v>1</v>
      </c>
      <c r="L567" s="3" t="str">
        <f t="shared" si="289"/>
        <v>部件</v>
      </c>
      <c r="M567" s="3">
        <f t="shared" ca="1" si="286"/>
        <v>94105</v>
      </c>
      <c r="N567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</v>
      </c>
      <c r="O567" s="3" t="str">
        <f t="shared" si="291"/>
        <v>364,364,364,294,294,294,309,309,309,261,261,261,261,261,261,218,218,218,195,195,195,195,195,195,195,195,195,195,195,195,195,195,195,195,195,195,55,55,55,55,55,55,55,55,55,55,54,54,54,54,54,54,54,54,15,15,15,15,15,15,15,15,15,15,15,15,15,15,15,15,15,15,2,2,2,2,2,2</v>
      </c>
      <c r="P567" s="1" t="str">
        <f t="shared" si="292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</v>
      </c>
      <c r="Q567" s="3" t="str">
        <f>IF(D567="坦克碎片",VLOOKUP(C567,道具信息!$N$2:$O$291,2,FALSE)&amp;"碎片",VLOOKUP(C567,道具信息!$N$2:$O$291,2,FALSE))</f>
        <v>T4部件</v>
      </c>
      <c r="R567" s="3">
        <f t="shared" si="287"/>
        <v>36</v>
      </c>
      <c r="S567" s="11">
        <f t="shared" si="288"/>
        <v>4.0000000000000001E-3</v>
      </c>
      <c r="T567" s="3" t="str">
        <f>VLOOKUP(Q567,道具信息!$Q$3:$S$20,2,FALSE)</f>
        <v>CHEST_ITEM_TYPE_T4_PART</v>
      </c>
      <c r="U567" s="3" t="str">
        <f>IF(COUNTIF(U$490:U566,T567)=0,T567,"")</f>
        <v/>
      </c>
      <c r="V567" s="3" t="str">
        <f t="shared" si="293"/>
        <v>CHEST_ITEM_TYPE_T2_SHARD,CHEST_ITEM_TYPE_T3_SHARD,CHEST_ITEM_TYPE_T4_SHARD,CHEST_ITEM_TYPE_T1_PART,CHEST_ITEM_TYPE_T2_PART,CHEST_ITEM_TYPE_T3_PART,CHEST_ITEM_TYPE_T4_PART</v>
      </c>
      <c r="W567" s="13" t="str">
        <f t="shared" si="294"/>
        <v/>
      </c>
      <c r="X567" s="3" t="str">
        <f t="shared" si="295"/>
        <v/>
      </c>
      <c r="Y567" s="3" t="str">
        <f t="shared" si="296"/>
        <v>11.0%,18.2%,22.4%,35.4%,9.9%,2.7%,0.4%</v>
      </c>
    </row>
    <row r="568" spans="2:25" x14ac:dyDescent="0.3">
      <c r="B568" s="2">
        <f>数据源!AU600</f>
        <v>10</v>
      </c>
      <c r="C568" s="2" t="str">
        <f>数据源!AV600</f>
        <v>T4HP1</v>
      </c>
      <c r="D568" s="2" t="str">
        <f>数据源!AW600</f>
        <v>部件</v>
      </c>
      <c r="E568" s="2">
        <f>数据源!AX600</f>
        <v>2150</v>
      </c>
      <c r="F568" s="2">
        <f>数据源!AY600</f>
        <v>1</v>
      </c>
      <c r="G568" s="2">
        <f>数据源!AZ600</f>
        <v>5.3E-3</v>
      </c>
      <c r="H568" s="2">
        <f>数据源!BA600</f>
        <v>2.4034883720930236E-4</v>
      </c>
      <c r="I568" s="2">
        <f>数据源!BB600</f>
        <v>2</v>
      </c>
      <c r="J568" s="3">
        <f t="shared" si="297"/>
        <v>1</v>
      </c>
      <c r="K568" s="3">
        <f t="shared" si="298"/>
        <v>1</v>
      </c>
      <c r="L568" s="3" t="str">
        <f t="shared" si="289"/>
        <v>部件</v>
      </c>
      <c r="M568" s="3">
        <f t="shared" ca="1" si="286"/>
        <v>94201</v>
      </c>
      <c r="N568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</v>
      </c>
      <c r="O568" s="3" t="str">
        <f t="shared" si="291"/>
        <v>364,364,364,294,294,294,309,309,309,261,261,261,261,261,261,218,218,218,195,195,195,195,195,195,195,195,195,195,195,195,195,195,195,195,195,195,55,55,55,55,55,55,55,55,55,55,54,54,54,54,54,54,54,54,15,15,15,15,15,15,15,15,15,15,15,15,15,15,15,15,15,15,2,2,2,2,2,2,2</v>
      </c>
      <c r="P568" s="1" t="str">
        <f t="shared" si="292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</v>
      </c>
      <c r="Q568" s="3" t="str">
        <f>IF(D568="坦克碎片",VLOOKUP(C568,道具信息!$N$2:$O$291,2,FALSE)&amp;"碎片",VLOOKUP(C568,道具信息!$N$2:$O$291,2,FALSE))</f>
        <v>T4部件</v>
      </c>
      <c r="R568" s="3">
        <f t="shared" si="287"/>
        <v>36</v>
      </c>
      <c r="S568" s="11">
        <f t="shared" si="288"/>
        <v>4.0000000000000001E-3</v>
      </c>
      <c r="T568" s="3" t="str">
        <f>VLOOKUP(Q568,道具信息!$Q$3:$S$20,2,FALSE)</f>
        <v>CHEST_ITEM_TYPE_T4_PART</v>
      </c>
      <c r="U568" s="3" t="str">
        <f>IF(COUNTIF(U$490:U567,T568)=0,T568,"")</f>
        <v/>
      </c>
      <c r="V568" s="3" t="str">
        <f t="shared" si="293"/>
        <v>CHEST_ITEM_TYPE_T2_SHARD,CHEST_ITEM_TYPE_T3_SHARD,CHEST_ITEM_TYPE_T4_SHARD,CHEST_ITEM_TYPE_T1_PART,CHEST_ITEM_TYPE_T2_PART,CHEST_ITEM_TYPE_T3_PART,CHEST_ITEM_TYPE_T4_PART</v>
      </c>
      <c r="W568" s="13" t="str">
        <f t="shared" si="294"/>
        <v/>
      </c>
      <c r="X568" s="3" t="str">
        <f t="shared" si="295"/>
        <v/>
      </c>
      <c r="Y568" s="3" t="str">
        <f t="shared" si="296"/>
        <v>11.0%,18.2%,22.4%,35.4%,9.9%,2.7%,0.4%</v>
      </c>
    </row>
    <row r="569" spans="2:25" x14ac:dyDescent="0.3">
      <c r="B569" s="2">
        <f>数据源!AU601</f>
        <v>10</v>
      </c>
      <c r="C569" s="2" t="str">
        <f>数据源!AV601</f>
        <v>T4HP3</v>
      </c>
      <c r="D569" s="2" t="str">
        <f>数据源!AW601</f>
        <v>部件</v>
      </c>
      <c r="E569" s="2">
        <f>数据源!AX601</f>
        <v>2150</v>
      </c>
      <c r="F569" s="2">
        <f>数据源!AY601</f>
        <v>1</v>
      </c>
      <c r="G569" s="2">
        <f>数据源!AZ601</f>
        <v>5.3E-3</v>
      </c>
      <c r="H569" s="2">
        <f>数据源!BA601</f>
        <v>2.4034883720930236E-4</v>
      </c>
      <c r="I569" s="2">
        <f>数据源!BB601</f>
        <v>2</v>
      </c>
      <c r="J569" s="3">
        <f t="shared" si="297"/>
        <v>1</v>
      </c>
      <c r="K569" s="3">
        <f t="shared" si="298"/>
        <v>1</v>
      </c>
      <c r="L569" s="3" t="str">
        <f t="shared" si="289"/>
        <v>部件</v>
      </c>
      <c r="M569" s="3">
        <f t="shared" ca="1" si="286"/>
        <v>94203</v>
      </c>
      <c r="N569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</v>
      </c>
      <c r="O569" s="3" t="str">
        <f t="shared" si="291"/>
        <v>364,364,364,294,294,294,309,309,309,261,261,261,261,261,261,218,218,218,195,195,195,195,195,195,195,195,195,195,195,195,195,195,195,195,195,195,55,55,55,55,55,55,55,55,55,55,54,54,54,54,54,54,54,54,15,15,15,15,15,15,15,15,15,15,15,15,15,15,15,15,15,15,2,2,2,2,2,2,2,2</v>
      </c>
      <c r="P569" s="1" t="str">
        <f t="shared" si="292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</v>
      </c>
      <c r="Q569" s="3" t="str">
        <f>IF(D569="坦克碎片",VLOOKUP(C569,道具信息!$N$2:$O$291,2,FALSE)&amp;"碎片",VLOOKUP(C569,道具信息!$N$2:$O$291,2,FALSE))</f>
        <v>T4部件</v>
      </c>
      <c r="R569" s="3">
        <f t="shared" si="287"/>
        <v>36</v>
      </c>
      <c r="S569" s="11">
        <f t="shared" si="288"/>
        <v>4.0000000000000001E-3</v>
      </c>
      <c r="T569" s="3" t="str">
        <f>VLOOKUP(Q569,道具信息!$Q$3:$S$20,2,FALSE)</f>
        <v>CHEST_ITEM_TYPE_T4_PART</v>
      </c>
      <c r="U569" s="3" t="str">
        <f>IF(COUNTIF(U$490:U568,T569)=0,T569,"")</f>
        <v/>
      </c>
      <c r="V569" s="3" t="str">
        <f t="shared" si="293"/>
        <v>CHEST_ITEM_TYPE_T2_SHARD,CHEST_ITEM_TYPE_T3_SHARD,CHEST_ITEM_TYPE_T4_SHARD,CHEST_ITEM_TYPE_T1_PART,CHEST_ITEM_TYPE_T2_PART,CHEST_ITEM_TYPE_T3_PART,CHEST_ITEM_TYPE_T4_PART</v>
      </c>
      <c r="W569" s="13" t="str">
        <f t="shared" si="294"/>
        <v/>
      </c>
      <c r="X569" s="3" t="str">
        <f t="shared" si="295"/>
        <v/>
      </c>
      <c r="Y569" s="3" t="str">
        <f t="shared" si="296"/>
        <v>11.0%,18.2%,22.4%,35.4%,9.9%,2.7%,0.4%</v>
      </c>
    </row>
    <row r="570" spans="2:25" x14ac:dyDescent="0.3">
      <c r="B570" s="2">
        <f>数据源!AU602</f>
        <v>10</v>
      </c>
      <c r="C570" s="2" t="str">
        <f>数据源!AV602</f>
        <v>T4HP5</v>
      </c>
      <c r="D570" s="2" t="str">
        <f>数据源!AW602</f>
        <v>部件</v>
      </c>
      <c r="E570" s="2">
        <f>数据源!AX602</f>
        <v>2150</v>
      </c>
      <c r="F570" s="2">
        <f>数据源!AY602</f>
        <v>1</v>
      </c>
      <c r="G570" s="2">
        <f>数据源!AZ602</f>
        <v>5.3E-3</v>
      </c>
      <c r="H570" s="2">
        <f>数据源!BA602</f>
        <v>2.4034883720930236E-4</v>
      </c>
      <c r="I570" s="2">
        <f>数据源!BB602</f>
        <v>2</v>
      </c>
      <c r="J570" s="3">
        <f t="shared" si="297"/>
        <v>1</v>
      </c>
      <c r="K570" s="3">
        <f t="shared" si="298"/>
        <v>1</v>
      </c>
      <c r="L570" s="3" t="str">
        <f t="shared" si="289"/>
        <v>部件</v>
      </c>
      <c r="M570" s="3">
        <f t="shared" ca="1" si="286"/>
        <v>94205</v>
      </c>
      <c r="N570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</v>
      </c>
      <c r="O570" s="3" t="str">
        <f t="shared" si="291"/>
        <v>364,364,364,294,294,294,309,309,309,261,261,261,261,261,261,218,218,218,195,195,195,195,195,195,195,195,195,195,195,195,195,195,195,195,195,195,55,55,55,55,55,55,55,55,55,55,54,54,54,54,54,54,54,54,15,15,15,15,15,15,15,15,15,15,15,15,15,15,15,15,15,15,2,2,2,2,2,2,2,2,2</v>
      </c>
      <c r="P570" s="1" t="str">
        <f t="shared" si="292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</v>
      </c>
      <c r="Q570" s="3" t="str">
        <f>IF(D570="坦克碎片",VLOOKUP(C570,道具信息!$N$2:$O$291,2,FALSE)&amp;"碎片",VLOOKUP(C570,道具信息!$N$2:$O$291,2,FALSE))</f>
        <v>T4部件</v>
      </c>
      <c r="R570" s="3">
        <f t="shared" si="287"/>
        <v>36</v>
      </c>
      <c r="S570" s="11">
        <f t="shared" si="288"/>
        <v>4.0000000000000001E-3</v>
      </c>
      <c r="T570" s="3" t="str">
        <f>VLOOKUP(Q570,道具信息!$Q$3:$S$20,2,FALSE)</f>
        <v>CHEST_ITEM_TYPE_T4_PART</v>
      </c>
      <c r="U570" s="3" t="str">
        <f>IF(COUNTIF(U$490:U569,T570)=0,T570,"")</f>
        <v/>
      </c>
      <c r="V570" s="3" t="str">
        <f t="shared" si="293"/>
        <v>CHEST_ITEM_TYPE_T2_SHARD,CHEST_ITEM_TYPE_T3_SHARD,CHEST_ITEM_TYPE_T4_SHARD,CHEST_ITEM_TYPE_T1_PART,CHEST_ITEM_TYPE_T2_PART,CHEST_ITEM_TYPE_T3_PART,CHEST_ITEM_TYPE_T4_PART</v>
      </c>
      <c r="W570" s="13" t="str">
        <f t="shared" si="294"/>
        <v/>
      </c>
      <c r="X570" s="3" t="str">
        <f t="shared" si="295"/>
        <v/>
      </c>
      <c r="Y570" s="3" t="str">
        <f t="shared" si="296"/>
        <v>11.0%,18.2%,22.4%,35.4%,9.9%,2.7%,0.4%</v>
      </c>
    </row>
    <row r="571" spans="2:25" x14ac:dyDescent="0.3">
      <c r="B571" s="2">
        <f>数据源!AU603</f>
        <v>10</v>
      </c>
      <c r="C571" s="2" t="str">
        <f>数据源!AV603</f>
        <v>T4LP2</v>
      </c>
      <c r="D571" s="2" t="str">
        <f>数据源!AW603</f>
        <v>部件</v>
      </c>
      <c r="E571" s="2">
        <f>数据源!AX603</f>
        <v>2150</v>
      </c>
      <c r="F571" s="2">
        <f>数据源!AY603</f>
        <v>1</v>
      </c>
      <c r="G571" s="2">
        <f>数据源!AZ603</f>
        <v>5.3E-3</v>
      </c>
      <c r="H571" s="2">
        <f>数据源!BA603</f>
        <v>2.4034883720930236E-4</v>
      </c>
      <c r="I571" s="2">
        <f>数据源!BB603</f>
        <v>2</v>
      </c>
      <c r="J571" s="3">
        <f>ROUNDUP(IF(F571&gt;1,F571-ROUNDDOWN(SQRT(F571),0),F571),0)</f>
        <v>1</v>
      </c>
      <c r="K571" s="3">
        <f>F571*2-J571</f>
        <v>1</v>
      </c>
      <c r="L571" s="3" t="str">
        <f t="shared" si="289"/>
        <v>部件</v>
      </c>
      <c r="M571" s="3">
        <f t="shared" ca="1" si="286"/>
        <v>94002</v>
      </c>
      <c r="N571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</v>
      </c>
      <c r="O571" s="3" t="str">
        <f t="shared" si="291"/>
        <v>364,364,364,294,294,294,309,309,309,261,261,261,261,261,261,218,218,218,195,195,195,195,195,195,195,195,195,195,195,195,195,195,195,195,195,195,55,55,55,55,55,55,55,55,55,55,54,54,54,54,54,54,54,54,15,15,15,15,15,15,15,15,15,15,15,15,15,15,15,15,15,15,2,2,2,2,2,2,2,2,2,2</v>
      </c>
      <c r="P571" s="1" t="str">
        <f t="shared" si="292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</v>
      </c>
      <c r="Q571" s="3" t="str">
        <f>IF(D571="坦克碎片",VLOOKUP(C571,道具信息!$N$2:$O$291,2,FALSE)&amp;"碎片",VLOOKUP(C571,道具信息!$N$2:$O$291,2,FALSE))</f>
        <v>T4部件</v>
      </c>
      <c r="R571" s="3">
        <f t="shared" si="287"/>
        <v>36</v>
      </c>
      <c r="S571" s="11">
        <f t="shared" si="288"/>
        <v>4.0000000000000001E-3</v>
      </c>
      <c r="T571" s="3" t="str">
        <f>VLOOKUP(Q571,道具信息!$Q$3:$S$20,2,FALSE)</f>
        <v>CHEST_ITEM_TYPE_T4_PART</v>
      </c>
      <c r="U571" s="3" t="str">
        <f>IF(COUNTIF(U$490:U570,T571)=0,T571,"")</f>
        <v/>
      </c>
      <c r="V571" s="3" t="str">
        <f t="shared" si="293"/>
        <v>CHEST_ITEM_TYPE_T2_SHARD,CHEST_ITEM_TYPE_T3_SHARD,CHEST_ITEM_TYPE_T4_SHARD,CHEST_ITEM_TYPE_T1_PART,CHEST_ITEM_TYPE_T2_PART,CHEST_ITEM_TYPE_T3_PART,CHEST_ITEM_TYPE_T4_PART</v>
      </c>
      <c r="W571" s="13" t="str">
        <f t="shared" si="294"/>
        <v/>
      </c>
      <c r="X571" s="3" t="str">
        <f t="shared" si="295"/>
        <v/>
      </c>
      <c r="Y571" s="3" t="str">
        <f t="shared" si="296"/>
        <v>11.0%,18.2%,22.4%,35.4%,9.9%,2.7%,0.4%</v>
      </c>
    </row>
    <row r="572" spans="2:25" x14ac:dyDescent="0.3">
      <c r="B572" s="2">
        <f>数据源!AU604</f>
        <v>10</v>
      </c>
      <c r="C572" s="2" t="str">
        <f>数据源!AV604</f>
        <v>T4LP4</v>
      </c>
      <c r="D572" s="2" t="str">
        <f>数据源!AW604</f>
        <v>部件</v>
      </c>
      <c r="E572" s="2">
        <f>数据源!AX604</f>
        <v>2150</v>
      </c>
      <c r="F572" s="2">
        <f>数据源!AY604</f>
        <v>1</v>
      </c>
      <c r="G572" s="2">
        <f>数据源!AZ604</f>
        <v>5.3E-3</v>
      </c>
      <c r="H572" s="2">
        <f>数据源!BA604</f>
        <v>2.4034883720930236E-4</v>
      </c>
      <c r="I572" s="2">
        <f>数据源!BB604</f>
        <v>2</v>
      </c>
      <c r="J572" s="3">
        <f t="shared" ref="J572:J574" si="299">ROUNDUP(IF(F572&gt;1,F572-ROUNDDOWN(SQRT(F572),0),F572),0)</f>
        <v>1</v>
      </c>
      <c r="K572" s="3">
        <f t="shared" ref="K572:K574" si="300">F572*2-J572</f>
        <v>1</v>
      </c>
      <c r="L572" s="3" t="str">
        <f t="shared" si="289"/>
        <v>部件</v>
      </c>
      <c r="M572" s="3">
        <f t="shared" ca="1" si="286"/>
        <v>94004</v>
      </c>
      <c r="N572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</v>
      </c>
      <c r="O572" s="3" t="str">
        <f t="shared" si="291"/>
        <v>364,364,364,294,294,294,309,309,309,261,261,261,261,261,261,218,218,218,195,195,195,195,195,195,195,195,195,195,195,195,195,195,195,195,195,195,55,55,55,55,55,55,55,55,55,55,54,54,54,54,54,54,54,54,15,15,15,15,15,15,15,15,15,15,15,15,15,15,15,15,15,15,2,2,2,2,2,2,2,2,2,2,2</v>
      </c>
      <c r="P572" s="1" t="str">
        <f t="shared" si="292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</v>
      </c>
      <c r="Q572" s="3" t="str">
        <f>IF(D572="坦克碎片",VLOOKUP(C572,道具信息!$N$2:$O$291,2,FALSE)&amp;"碎片",VLOOKUP(C572,道具信息!$N$2:$O$291,2,FALSE))</f>
        <v>T4部件</v>
      </c>
      <c r="R572" s="3">
        <f t="shared" si="287"/>
        <v>36</v>
      </c>
      <c r="S572" s="11">
        <f t="shared" si="288"/>
        <v>4.0000000000000001E-3</v>
      </c>
      <c r="T572" s="3" t="str">
        <f>VLOOKUP(Q572,道具信息!$Q$3:$S$20,2,FALSE)</f>
        <v>CHEST_ITEM_TYPE_T4_PART</v>
      </c>
      <c r="U572" s="3" t="str">
        <f>IF(COUNTIF(U$490:U571,T572)=0,T572,"")</f>
        <v/>
      </c>
      <c r="V572" s="3" t="str">
        <f t="shared" si="293"/>
        <v>CHEST_ITEM_TYPE_T2_SHARD,CHEST_ITEM_TYPE_T3_SHARD,CHEST_ITEM_TYPE_T4_SHARD,CHEST_ITEM_TYPE_T1_PART,CHEST_ITEM_TYPE_T2_PART,CHEST_ITEM_TYPE_T3_PART,CHEST_ITEM_TYPE_T4_PART</v>
      </c>
      <c r="W572" s="13" t="str">
        <f t="shared" si="294"/>
        <v/>
      </c>
      <c r="X572" s="3" t="str">
        <f t="shared" si="295"/>
        <v/>
      </c>
      <c r="Y572" s="3" t="str">
        <f t="shared" si="296"/>
        <v>11.0%,18.2%,22.4%,35.4%,9.9%,2.7%,0.4%</v>
      </c>
    </row>
    <row r="573" spans="2:25" x14ac:dyDescent="0.3">
      <c r="B573" s="2">
        <f>数据源!AU605</f>
        <v>10</v>
      </c>
      <c r="C573" s="2" t="str">
        <f>数据源!AV605</f>
        <v>T4LP6</v>
      </c>
      <c r="D573" s="2" t="str">
        <f>数据源!AW605</f>
        <v>部件</v>
      </c>
      <c r="E573" s="2">
        <f>数据源!AX605</f>
        <v>2150</v>
      </c>
      <c r="F573" s="2">
        <f>数据源!AY605</f>
        <v>1</v>
      </c>
      <c r="G573" s="2">
        <f>数据源!AZ605</f>
        <v>5.3E-3</v>
      </c>
      <c r="H573" s="2">
        <f>数据源!BA605</f>
        <v>2.4034883720930236E-4</v>
      </c>
      <c r="I573" s="2">
        <f>数据源!BB605</f>
        <v>2</v>
      </c>
      <c r="J573" s="3">
        <f t="shared" si="299"/>
        <v>1</v>
      </c>
      <c r="K573" s="3">
        <f t="shared" si="300"/>
        <v>1</v>
      </c>
      <c r="L573" s="3" t="str">
        <f t="shared" si="289"/>
        <v>部件</v>
      </c>
      <c r="M573" s="3">
        <f t="shared" ca="1" si="286"/>
        <v>94006</v>
      </c>
      <c r="N573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</v>
      </c>
      <c r="O573" s="3" t="str">
        <f t="shared" si="291"/>
        <v>364,364,364,294,294,294,309,309,309,261,261,261,261,261,261,218,218,218,195,195,195,195,195,195,195,195,195,195,195,195,195,195,195,195,195,195,55,55,55,55,55,55,55,55,55,55,54,54,54,54,54,54,54,54,15,15,15,15,15,15,15,15,15,15,15,15,15,15,15,15,15,15,2,2,2,2,2,2,2,2,2,2,2,2</v>
      </c>
      <c r="P573" s="1" t="str">
        <f t="shared" si="292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</v>
      </c>
      <c r="Q573" s="3" t="str">
        <f>IF(D573="坦克碎片",VLOOKUP(C573,道具信息!$N$2:$O$291,2,FALSE)&amp;"碎片",VLOOKUP(C573,道具信息!$N$2:$O$291,2,FALSE))</f>
        <v>T4部件</v>
      </c>
      <c r="R573" s="3">
        <f t="shared" si="287"/>
        <v>36</v>
      </c>
      <c r="S573" s="11">
        <f t="shared" si="288"/>
        <v>4.0000000000000001E-3</v>
      </c>
      <c r="T573" s="3" t="str">
        <f>VLOOKUP(Q573,道具信息!$Q$3:$S$20,2,FALSE)</f>
        <v>CHEST_ITEM_TYPE_T4_PART</v>
      </c>
      <c r="U573" s="3" t="str">
        <f>IF(COUNTIF(U$490:U572,T573)=0,T573,"")</f>
        <v/>
      </c>
      <c r="V573" s="3" t="str">
        <f t="shared" si="293"/>
        <v>CHEST_ITEM_TYPE_T2_SHARD,CHEST_ITEM_TYPE_T3_SHARD,CHEST_ITEM_TYPE_T4_SHARD,CHEST_ITEM_TYPE_T1_PART,CHEST_ITEM_TYPE_T2_PART,CHEST_ITEM_TYPE_T3_PART,CHEST_ITEM_TYPE_T4_PART</v>
      </c>
      <c r="W573" s="13" t="str">
        <f t="shared" si="294"/>
        <v/>
      </c>
      <c r="X573" s="3" t="str">
        <f t="shared" si="295"/>
        <v/>
      </c>
      <c r="Y573" s="3" t="str">
        <f t="shared" si="296"/>
        <v>11.0%,18.2%,22.4%,35.4%,9.9%,2.7%,0.4%</v>
      </c>
    </row>
    <row r="574" spans="2:25" x14ac:dyDescent="0.3">
      <c r="B574" s="2">
        <f>数据源!AU606</f>
        <v>10</v>
      </c>
      <c r="C574" s="2" t="str">
        <f>数据源!AV606</f>
        <v>T4MP2</v>
      </c>
      <c r="D574" s="2" t="str">
        <f>数据源!AW606</f>
        <v>部件</v>
      </c>
      <c r="E574" s="2">
        <f>数据源!AX606</f>
        <v>2150</v>
      </c>
      <c r="F574" s="2">
        <f>数据源!AY606</f>
        <v>1</v>
      </c>
      <c r="G574" s="2">
        <f>数据源!AZ606</f>
        <v>5.3E-3</v>
      </c>
      <c r="H574" s="2">
        <f>数据源!BA606</f>
        <v>2.4034883720930236E-4</v>
      </c>
      <c r="I574" s="2">
        <f>数据源!BB606</f>
        <v>2</v>
      </c>
      <c r="J574" s="3">
        <f t="shared" si="299"/>
        <v>1</v>
      </c>
      <c r="K574" s="3">
        <f t="shared" si="300"/>
        <v>1</v>
      </c>
      <c r="L574" s="3" t="str">
        <f t="shared" si="289"/>
        <v>部件</v>
      </c>
      <c r="M574" s="3">
        <f t="shared" ca="1" si="286"/>
        <v>94102</v>
      </c>
      <c r="N574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</v>
      </c>
      <c r="O574" s="3" t="str">
        <f t="shared" si="291"/>
        <v>364,364,364,294,294,294,309,309,309,261,261,261,261,261,261,218,218,218,195,195,195,195,195,195,195,195,195,195,195,195,195,195,195,195,195,195,55,55,55,55,55,55,55,55,55,55,54,54,54,54,54,54,54,54,15,15,15,15,15,15,15,15,15,15,15,15,15,15,15,15,15,15,2,2,2,2,2,2,2,2,2,2,2,2,2</v>
      </c>
      <c r="P574" s="1" t="str">
        <f t="shared" si="292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</v>
      </c>
      <c r="Q574" s="3" t="str">
        <f>IF(D574="坦克碎片",VLOOKUP(C574,道具信息!$N$2:$O$291,2,FALSE)&amp;"碎片",VLOOKUP(C574,道具信息!$N$2:$O$291,2,FALSE))</f>
        <v>T4部件</v>
      </c>
      <c r="R574" s="3">
        <f t="shared" si="287"/>
        <v>36</v>
      </c>
      <c r="S574" s="11">
        <f t="shared" si="288"/>
        <v>4.0000000000000001E-3</v>
      </c>
      <c r="T574" s="3" t="str">
        <f>VLOOKUP(Q574,道具信息!$Q$3:$S$20,2,FALSE)</f>
        <v>CHEST_ITEM_TYPE_T4_PART</v>
      </c>
      <c r="U574" s="3" t="str">
        <f>IF(COUNTIF(U$490:U573,T574)=0,T574,"")</f>
        <v/>
      </c>
      <c r="V574" s="3" t="str">
        <f t="shared" si="293"/>
        <v>CHEST_ITEM_TYPE_T2_SHARD,CHEST_ITEM_TYPE_T3_SHARD,CHEST_ITEM_TYPE_T4_SHARD,CHEST_ITEM_TYPE_T1_PART,CHEST_ITEM_TYPE_T2_PART,CHEST_ITEM_TYPE_T3_PART,CHEST_ITEM_TYPE_T4_PART</v>
      </c>
      <c r="W574" s="13" t="str">
        <f t="shared" si="294"/>
        <v/>
      </c>
      <c r="X574" s="3" t="str">
        <f t="shared" si="295"/>
        <v/>
      </c>
      <c r="Y574" s="3" t="str">
        <f t="shared" si="296"/>
        <v>11.0%,18.2%,22.4%,35.4%,9.9%,2.7%,0.4%</v>
      </c>
    </row>
    <row r="575" spans="2:25" x14ac:dyDescent="0.3">
      <c r="B575" s="2">
        <f>数据源!AU607</f>
        <v>10</v>
      </c>
      <c r="C575" s="2" t="str">
        <f>数据源!AV607</f>
        <v>T4MP4</v>
      </c>
      <c r="D575" s="2" t="str">
        <f>数据源!AW607</f>
        <v>部件</v>
      </c>
      <c r="E575" s="2">
        <f>数据源!AX607</f>
        <v>2150</v>
      </c>
      <c r="F575" s="2">
        <f>数据源!AY607</f>
        <v>1</v>
      </c>
      <c r="G575" s="2">
        <f>数据源!AZ607</f>
        <v>5.3E-3</v>
      </c>
      <c r="H575" s="2">
        <f>数据源!BA607</f>
        <v>2.4034883720930236E-4</v>
      </c>
      <c r="I575" s="2">
        <f>数据源!BB607</f>
        <v>2</v>
      </c>
      <c r="J575" s="3">
        <f>ROUNDUP(IF(F575&gt;1,F575-ROUNDDOWN(SQRT(F575),0),F575),0)</f>
        <v>1</v>
      </c>
      <c r="K575" s="3">
        <f>F575*2-J575</f>
        <v>1</v>
      </c>
      <c r="L575" s="3" t="str">
        <f t="shared" si="289"/>
        <v>部件</v>
      </c>
      <c r="M575" s="3">
        <f t="shared" ca="1" si="286"/>
        <v>94104</v>
      </c>
      <c r="N575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</v>
      </c>
      <c r="O575" s="3" t="str">
        <f t="shared" si="291"/>
        <v>364,364,364,294,294,294,309,309,309,261,261,261,261,261,261,218,218,218,195,195,195,195,195,195,195,195,195,195,195,195,195,195,195,195,195,195,55,55,55,55,55,55,55,55,55,55,54,54,54,54,54,54,54,54,15,15,15,15,15,15,15,15,15,15,15,15,15,15,15,15,15,15,2,2,2,2,2,2,2,2,2,2,2,2,2,2</v>
      </c>
      <c r="P575" s="1" t="str">
        <f t="shared" si="292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</v>
      </c>
      <c r="Q575" s="3" t="str">
        <f>IF(D575="坦克碎片",VLOOKUP(C575,道具信息!$N$2:$O$291,2,FALSE)&amp;"碎片",VLOOKUP(C575,道具信息!$N$2:$O$291,2,FALSE))</f>
        <v>T4部件</v>
      </c>
      <c r="R575" s="3">
        <f t="shared" si="287"/>
        <v>36</v>
      </c>
      <c r="S575" s="11">
        <f t="shared" si="288"/>
        <v>4.0000000000000001E-3</v>
      </c>
      <c r="T575" s="3" t="str">
        <f>VLOOKUP(Q575,道具信息!$Q$3:$S$20,2,FALSE)</f>
        <v>CHEST_ITEM_TYPE_T4_PART</v>
      </c>
      <c r="U575" s="3" t="str">
        <f>IF(COUNTIF(U$490:U574,T575)=0,T575,"")</f>
        <v/>
      </c>
      <c r="V575" s="3" t="str">
        <f t="shared" si="293"/>
        <v>CHEST_ITEM_TYPE_T2_SHARD,CHEST_ITEM_TYPE_T3_SHARD,CHEST_ITEM_TYPE_T4_SHARD,CHEST_ITEM_TYPE_T1_PART,CHEST_ITEM_TYPE_T2_PART,CHEST_ITEM_TYPE_T3_PART,CHEST_ITEM_TYPE_T4_PART</v>
      </c>
      <c r="W575" s="13" t="str">
        <f t="shared" si="294"/>
        <v/>
      </c>
      <c r="X575" s="3" t="str">
        <f t="shared" si="295"/>
        <v/>
      </c>
      <c r="Y575" s="3" t="str">
        <f t="shared" si="296"/>
        <v>11.0%,18.2%,22.4%,35.4%,9.9%,2.7%,0.4%</v>
      </c>
    </row>
    <row r="576" spans="2:25" x14ac:dyDescent="0.3">
      <c r="B576" s="2">
        <f>数据源!AU608</f>
        <v>10</v>
      </c>
      <c r="C576" s="2" t="str">
        <f>数据源!AV608</f>
        <v>T4MP6</v>
      </c>
      <c r="D576" s="2" t="str">
        <f>数据源!AW608</f>
        <v>部件</v>
      </c>
      <c r="E576" s="2">
        <f>数据源!AX608</f>
        <v>2150</v>
      </c>
      <c r="F576" s="2">
        <f>数据源!AY608</f>
        <v>1</v>
      </c>
      <c r="G576" s="2">
        <f>数据源!AZ608</f>
        <v>5.3E-3</v>
      </c>
      <c r="H576" s="2">
        <f>数据源!BA608</f>
        <v>2.4034883720930236E-4</v>
      </c>
      <c r="I576" s="2">
        <f>数据源!BB608</f>
        <v>2</v>
      </c>
      <c r="J576" s="3">
        <f t="shared" ref="J576:J579" si="301">ROUNDUP(IF(F576&gt;1,F576-ROUNDDOWN(SQRT(F576),0),F576),0)</f>
        <v>1</v>
      </c>
      <c r="K576" s="3">
        <f t="shared" ref="K576:K579" si="302">F576*2-J576</f>
        <v>1</v>
      </c>
      <c r="L576" s="3" t="str">
        <f t="shared" si="289"/>
        <v>部件</v>
      </c>
      <c r="M576" s="3">
        <f t="shared" ca="1" si="286"/>
        <v>94106</v>
      </c>
      <c r="N576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</v>
      </c>
      <c r="O576" s="3" t="str">
        <f t="shared" si="291"/>
        <v>364,364,364,294,294,294,309,309,309,261,261,261,261,261,261,218,218,218,195,195,195,195,195,195,195,195,195,195,195,195,195,195,195,195,195,195,55,55,55,55,55,55,55,55,55,55,54,54,54,54,54,54,54,54,15,15,15,15,15,15,15,15,15,15,15,15,15,15,15,15,15,15,2,2,2,2,2,2,2,2,2,2,2,2,2,2,2</v>
      </c>
      <c r="P576" s="1" t="str">
        <f t="shared" si="292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</v>
      </c>
      <c r="Q576" s="3" t="str">
        <f>IF(D576="坦克碎片",VLOOKUP(C576,道具信息!$N$2:$O$291,2,FALSE)&amp;"碎片",VLOOKUP(C576,道具信息!$N$2:$O$291,2,FALSE))</f>
        <v>T4部件</v>
      </c>
      <c r="R576" s="3">
        <f t="shared" si="287"/>
        <v>36</v>
      </c>
      <c r="S576" s="11">
        <f t="shared" si="288"/>
        <v>4.0000000000000001E-3</v>
      </c>
      <c r="T576" s="3" t="str">
        <f>VLOOKUP(Q576,道具信息!$Q$3:$S$20,2,FALSE)</f>
        <v>CHEST_ITEM_TYPE_T4_PART</v>
      </c>
      <c r="U576" s="3" t="str">
        <f>IF(COUNTIF(U$490:U575,T576)=0,T576,"")</f>
        <v/>
      </c>
      <c r="V576" s="3" t="str">
        <f t="shared" si="293"/>
        <v>CHEST_ITEM_TYPE_T2_SHARD,CHEST_ITEM_TYPE_T3_SHARD,CHEST_ITEM_TYPE_T4_SHARD,CHEST_ITEM_TYPE_T1_PART,CHEST_ITEM_TYPE_T2_PART,CHEST_ITEM_TYPE_T3_PART,CHEST_ITEM_TYPE_T4_PART</v>
      </c>
      <c r="W576" s="13" t="str">
        <f t="shared" si="294"/>
        <v/>
      </c>
      <c r="X576" s="3" t="str">
        <f t="shared" si="295"/>
        <v/>
      </c>
      <c r="Y576" s="3" t="str">
        <f t="shared" si="296"/>
        <v>11.0%,18.2%,22.4%,35.4%,9.9%,2.7%,0.4%</v>
      </c>
    </row>
    <row r="577" spans="2:25" x14ac:dyDescent="0.3">
      <c r="B577" s="2">
        <f>数据源!AU609</f>
        <v>10</v>
      </c>
      <c r="C577" s="2" t="str">
        <f>数据源!AV609</f>
        <v>T4HP2</v>
      </c>
      <c r="D577" s="2" t="str">
        <f>数据源!AW609</f>
        <v>部件</v>
      </c>
      <c r="E577" s="2">
        <f>数据源!AX609</f>
        <v>2150</v>
      </c>
      <c r="F577" s="2">
        <f>数据源!AY609</f>
        <v>1</v>
      </c>
      <c r="G577" s="2">
        <f>数据源!AZ609</f>
        <v>5.3E-3</v>
      </c>
      <c r="H577" s="2">
        <f>数据源!BA609</f>
        <v>2.4034883720930236E-4</v>
      </c>
      <c r="I577" s="2">
        <f>数据源!BB609</f>
        <v>2</v>
      </c>
      <c r="J577" s="3">
        <f t="shared" si="301"/>
        <v>1</v>
      </c>
      <c r="K577" s="3">
        <f t="shared" si="302"/>
        <v>1</v>
      </c>
      <c r="L577" s="3" t="str">
        <f t="shared" si="289"/>
        <v>部件</v>
      </c>
      <c r="M577" s="3">
        <f t="shared" ca="1" si="286"/>
        <v>94202</v>
      </c>
      <c r="N577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</v>
      </c>
      <c r="O577" s="3" t="str">
        <f t="shared" si="291"/>
        <v>364,364,364,294,294,294,309,309,309,261,261,261,261,261,261,218,218,218,195,195,195,195,195,195,195,195,195,195,195,195,195,195,195,195,195,195,55,55,55,55,55,55,55,55,55,55,54,54,54,54,54,54,54,54,15,15,15,15,15,15,15,15,15,15,15,15,15,15,15,15,15,15,2,2,2,2,2,2,2,2,2,2,2,2,2,2,2,2</v>
      </c>
      <c r="P577" s="1" t="str">
        <f t="shared" si="292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</v>
      </c>
      <c r="Q577" s="3" t="str">
        <f>IF(D577="坦克碎片",VLOOKUP(C577,道具信息!$N$2:$O$291,2,FALSE)&amp;"碎片",VLOOKUP(C577,道具信息!$N$2:$O$291,2,FALSE))</f>
        <v>T4部件</v>
      </c>
      <c r="R577" s="3">
        <f t="shared" si="287"/>
        <v>36</v>
      </c>
      <c r="S577" s="11">
        <f t="shared" si="288"/>
        <v>4.0000000000000001E-3</v>
      </c>
      <c r="T577" s="3" t="str">
        <f>VLOOKUP(Q577,道具信息!$Q$3:$S$20,2,FALSE)</f>
        <v>CHEST_ITEM_TYPE_T4_PART</v>
      </c>
      <c r="U577" s="3" t="str">
        <f>IF(COUNTIF(U$490:U576,T577)=0,T577,"")</f>
        <v/>
      </c>
      <c r="V577" s="3" t="str">
        <f t="shared" si="293"/>
        <v>CHEST_ITEM_TYPE_T2_SHARD,CHEST_ITEM_TYPE_T3_SHARD,CHEST_ITEM_TYPE_T4_SHARD,CHEST_ITEM_TYPE_T1_PART,CHEST_ITEM_TYPE_T2_PART,CHEST_ITEM_TYPE_T3_PART,CHEST_ITEM_TYPE_T4_PART</v>
      </c>
      <c r="W577" s="13" t="str">
        <f t="shared" si="294"/>
        <v/>
      </c>
      <c r="X577" s="3" t="str">
        <f t="shared" si="295"/>
        <v/>
      </c>
      <c r="Y577" s="3" t="str">
        <f t="shared" si="296"/>
        <v>11.0%,18.2%,22.4%,35.4%,9.9%,2.7%,0.4%</v>
      </c>
    </row>
    <row r="578" spans="2:25" x14ac:dyDescent="0.3">
      <c r="B578" s="2">
        <f>数据源!AU610</f>
        <v>10</v>
      </c>
      <c r="C578" s="2" t="str">
        <f>数据源!AV610</f>
        <v>T4HP4</v>
      </c>
      <c r="D578" s="2" t="str">
        <f>数据源!AW610</f>
        <v>部件</v>
      </c>
      <c r="E578" s="2">
        <f>数据源!AX610</f>
        <v>2150</v>
      </c>
      <c r="F578" s="2">
        <f>数据源!AY610</f>
        <v>1</v>
      </c>
      <c r="G578" s="2">
        <f>数据源!AZ610</f>
        <v>5.3E-3</v>
      </c>
      <c r="H578" s="2">
        <f>数据源!BA610</f>
        <v>2.4034883720930236E-4</v>
      </c>
      <c r="I578" s="2">
        <f>数据源!BB610</f>
        <v>2</v>
      </c>
      <c r="J578" s="3">
        <f t="shared" si="301"/>
        <v>1</v>
      </c>
      <c r="K578" s="3">
        <f t="shared" si="302"/>
        <v>1</v>
      </c>
      <c r="L578" s="3" t="str">
        <f t="shared" si="289"/>
        <v>部件</v>
      </c>
      <c r="M578" s="3">
        <f t="shared" ca="1" si="286"/>
        <v>94204</v>
      </c>
      <c r="N578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</v>
      </c>
      <c r="O578" s="3" t="str">
        <f t="shared" si="291"/>
        <v>364,364,364,294,294,294,309,309,309,261,261,261,261,261,261,218,218,218,195,195,195,195,195,195,195,195,195,195,195,195,195,195,195,195,195,195,55,55,55,55,55,55,55,55,55,55,54,54,54,54,54,54,54,54,15,15,15,15,15,15,15,15,15,15,15,15,15,15,15,15,15,15,2,2,2,2,2,2,2,2,2,2,2,2,2,2,2,2,2</v>
      </c>
      <c r="P578" s="1" t="str">
        <f t="shared" si="292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</v>
      </c>
      <c r="Q578" s="3" t="str">
        <f>IF(D578="坦克碎片",VLOOKUP(C578,道具信息!$N$2:$O$291,2,FALSE)&amp;"碎片",VLOOKUP(C578,道具信息!$N$2:$O$291,2,FALSE))</f>
        <v>T4部件</v>
      </c>
      <c r="R578" s="3">
        <f t="shared" si="287"/>
        <v>36</v>
      </c>
      <c r="S578" s="11">
        <f t="shared" si="288"/>
        <v>4.0000000000000001E-3</v>
      </c>
      <c r="T578" s="3" t="str">
        <f>VLOOKUP(Q578,道具信息!$Q$3:$S$20,2,FALSE)</f>
        <v>CHEST_ITEM_TYPE_T4_PART</v>
      </c>
      <c r="U578" s="3" t="str">
        <f>IF(COUNTIF(U$490:U577,T578)=0,T578,"")</f>
        <v/>
      </c>
      <c r="V578" s="3" t="str">
        <f t="shared" si="293"/>
        <v>CHEST_ITEM_TYPE_T2_SHARD,CHEST_ITEM_TYPE_T3_SHARD,CHEST_ITEM_TYPE_T4_SHARD,CHEST_ITEM_TYPE_T1_PART,CHEST_ITEM_TYPE_T2_PART,CHEST_ITEM_TYPE_T3_PART,CHEST_ITEM_TYPE_T4_PART</v>
      </c>
      <c r="W578" s="13" t="str">
        <f t="shared" si="294"/>
        <v/>
      </c>
      <c r="X578" s="3" t="str">
        <f t="shared" si="295"/>
        <v/>
      </c>
      <c r="Y578" s="3" t="str">
        <f t="shared" si="296"/>
        <v>11.0%,18.2%,22.4%,35.4%,9.9%,2.7%,0.4%</v>
      </c>
    </row>
    <row r="579" spans="2:25" x14ac:dyDescent="0.3">
      <c r="B579" s="2">
        <f>数据源!AU611</f>
        <v>10</v>
      </c>
      <c r="C579" s="2" t="str">
        <f>数据源!AV611</f>
        <v>T4HP6</v>
      </c>
      <c r="D579" s="2" t="str">
        <f>数据源!AW611</f>
        <v>部件</v>
      </c>
      <c r="E579" s="2">
        <f>数据源!AX611</f>
        <v>2150</v>
      </c>
      <c r="F579" s="2">
        <f>数据源!AY611</f>
        <v>1</v>
      </c>
      <c r="G579" s="2">
        <f>数据源!AZ611</f>
        <v>5.3E-3</v>
      </c>
      <c r="H579" s="2">
        <f>数据源!BA611</f>
        <v>2.4034883720930236E-4</v>
      </c>
      <c r="I579" s="2">
        <f>数据源!BB611</f>
        <v>2</v>
      </c>
      <c r="J579" s="3">
        <f t="shared" si="301"/>
        <v>1</v>
      </c>
      <c r="K579" s="3">
        <f t="shared" si="302"/>
        <v>1</v>
      </c>
      <c r="L579" s="3" t="str">
        <f t="shared" si="289"/>
        <v>部件</v>
      </c>
      <c r="M579" s="3">
        <f t="shared" ca="1" si="286"/>
        <v>94206</v>
      </c>
      <c r="N579" s="3" t="str">
        <f t="shared" ca="1" si="29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</v>
      </c>
      <c r="O579" s="3" t="str">
        <f t="shared" si="291"/>
        <v>364,364,364,294,294,294,309,309,309,261,261,261,261,261,261,218,218,218,195,195,195,195,195,195,195,195,195,195,195,195,195,195,195,195,195,195,55,55,55,55,55,55,55,55,55,55,54,54,54,54,54,54,54,54,15,15,15,15,15,15,15,15,15,15,15,15,15,15,15,15,15,15,2,2,2,2,2,2,2,2,2,2,2,2,2,2,2,2,2,2</v>
      </c>
      <c r="P579" s="1" t="str">
        <f t="shared" si="292"/>
        <v>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,(1,1)</v>
      </c>
      <c r="Q579" s="3" t="str">
        <f>IF(D579="坦克碎片",VLOOKUP(C579,道具信息!$N$2:$O$291,2,FALSE)&amp;"碎片",VLOOKUP(C579,道具信息!$N$2:$O$291,2,FALSE))</f>
        <v>T4部件</v>
      </c>
      <c r="R579" s="3">
        <f t="shared" si="287"/>
        <v>36</v>
      </c>
      <c r="S579" s="11">
        <f t="shared" si="288"/>
        <v>4.0000000000000001E-3</v>
      </c>
      <c r="T579" s="3" t="str">
        <f>VLOOKUP(Q579,道具信息!$Q$3:$S$20,2,FALSE)</f>
        <v>CHEST_ITEM_TYPE_T4_PART</v>
      </c>
      <c r="U579" s="3" t="str">
        <f>IF(COUNTIF(U$490:U578,T579)=0,T579,"")</f>
        <v/>
      </c>
      <c r="V579" s="3" t="str">
        <f t="shared" si="293"/>
        <v>CHEST_ITEM_TYPE_T2_SHARD,CHEST_ITEM_TYPE_T3_SHARD,CHEST_ITEM_TYPE_T4_SHARD,CHEST_ITEM_TYPE_T1_PART,CHEST_ITEM_TYPE_T2_PART,CHEST_ITEM_TYPE_T3_PART,CHEST_ITEM_TYPE_T4_PART</v>
      </c>
      <c r="W579" s="13" t="str">
        <f t="shared" si="294"/>
        <v/>
      </c>
      <c r="X579" s="3" t="str">
        <f t="shared" si="295"/>
        <v/>
      </c>
      <c r="Y579" s="3" t="str">
        <f t="shared" si="296"/>
        <v>11.0%,18.2%,22.4%,35.4%,9.9%,2.7%,0.4%</v>
      </c>
    </row>
    <row r="580" spans="2:25" x14ac:dyDescent="0.3">
      <c r="N580" s="3" t="str">
        <f ca="1">"["&amp;N579&amp;"]"</f>
        <v>[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]</v>
      </c>
      <c r="O580" s="3" t="str">
        <f>"["&amp;O579&amp;"]"</f>
        <v>[364,364,364,294,294,294,309,309,309,261,261,261,261,261,261,218,218,218,195,195,195,195,195,195,195,195,195,195,195,195,195,195,195,195,195,195,55,55,55,55,55,55,55,55,55,55,54,54,54,54,54,54,54,54,15,15,15,15,15,15,15,15,15,15,15,15,15,15,15,15,15,15,2,2,2,2,2,2,2,2,2,2,2,2,2,2,2,2,2,2]</v>
      </c>
      <c r="P580" s="3" t="str">
        <f>"["&amp;P579&amp;"]"</f>
        <v>[(3,6),(3,6),(3,6),(3,4),(3,4),(3,4),(2,3),(2,3),(2,3),(1,2),(1,2),(1,2),(1,1),(1,1),(1,1),(1,1),(1,1),(1,1),(1,3),(1,3),(1,3),(1,3),(1,3),(1,3),(1,3),(1,3),(1,3),(1,3),(1,3),(1,3),(1,3),(1,3),(1,3),(1,3),(1,3),(1,3),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,(1,1)]</v>
      </c>
      <c r="V580" s="3" t="str">
        <f>"["&amp;V579&amp;"]"</f>
        <v>[CHEST_ITEM_TYPE_T2_SHARD,CHEST_ITEM_TYPE_T3_SHARD,CHEST_ITEM_TYPE_T4_SHARD,CHEST_ITEM_TYPE_T1_PART,CHEST_ITEM_TYPE_T2_PART,CHEST_ITEM_TYPE_T3_PART,CHEST_ITEM_TYPE_T4_PART]</v>
      </c>
      <c r="Y580" s="3" t="str">
        <f>"["&amp;Y579&amp;"]"</f>
        <v>[11.0%,18.2%,22.4%,35.4%,9.9%,2.7%,0.4%]</v>
      </c>
    </row>
  </sheetData>
  <phoneticPr fontId="1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3:Y580"/>
  <sheetViews>
    <sheetView topLeftCell="A544" workbookViewId="0">
      <selection activeCell="V580" activeCellId="9" sqref="V16:Y16 V46:Y46 V88:Y88 V139:Y139 V196:Y196 V259:Y259 V331:Y331 V405:Y405 V487:Y487 V580:Y580"/>
    </sheetView>
  </sheetViews>
  <sheetFormatPr defaultRowHeight="14.25" x14ac:dyDescent="0.3"/>
  <cols>
    <col min="1" max="16384" width="9" style="3"/>
  </cols>
  <sheetData>
    <row r="3" spans="2:25" x14ac:dyDescent="0.3">
      <c r="B3" s="2" t="str">
        <f>数据源!BD35</f>
        <v>联赛等级</v>
      </c>
      <c r="C3" s="2" t="str">
        <f>数据源!BE35</f>
        <v>道具名称</v>
      </c>
      <c r="D3" s="2" t="str">
        <f>数据源!BF35</f>
        <v>对应大类</v>
      </c>
      <c r="E3" s="2" t="str">
        <f>数据源!BG35</f>
        <v>道具价值</v>
      </c>
      <c r="F3" s="2" t="str">
        <f>数据源!BH35</f>
        <v>抽取个数</v>
      </c>
      <c r="G3" s="2" t="str">
        <f>数据源!BI35</f>
        <v>价值比例</v>
      </c>
      <c r="H3" s="2" t="str">
        <f>数据源!BJ35</f>
        <v>产出概率</v>
      </c>
      <c r="I3" s="2" t="str">
        <f>数据源!BK35</f>
        <v>权重值</v>
      </c>
      <c r="J3" s="7" t="s">
        <v>234</v>
      </c>
      <c r="K3" s="7" t="s">
        <v>235</v>
      </c>
      <c r="L3" s="3" t="s">
        <v>222</v>
      </c>
      <c r="M3" s="3" t="s">
        <v>152</v>
      </c>
      <c r="N3" s="3" t="s">
        <v>224</v>
      </c>
      <c r="O3" s="3" t="s">
        <v>225</v>
      </c>
      <c r="P3" s="3" t="s">
        <v>226</v>
      </c>
      <c r="Q3" s="8" t="s">
        <v>244</v>
      </c>
      <c r="R3" s="8" t="s">
        <v>245</v>
      </c>
      <c r="S3" s="8" t="s">
        <v>246</v>
      </c>
    </row>
    <row r="4" spans="2:25" x14ac:dyDescent="0.3">
      <c r="B4" s="2">
        <f>数据源!BD36</f>
        <v>1</v>
      </c>
      <c r="C4" s="2" t="str">
        <f>数据源!BE36</f>
        <v>雷诺FT</v>
      </c>
      <c r="D4" s="2" t="str">
        <f>数据源!BF36</f>
        <v>坦克碎片</v>
      </c>
      <c r="E4" s="2">
        <f>数据源!BG36</f>
        <v>25</v>
      </c>
      <c r="F4" s="2">
        <f>数据源!BH36</f>
        <v>8.5</v>
      </c>
      <c r="G4" s="2">
        <f>数据源!BI36</f>
        <v>0.22199999999999998</v>
      </c>
      <c r="H4" s="2">
        <f>数据源!BJ36</f>
        <v>0.20545882352941169</v>
      </c>
      <c r="I4" s="2">
        <f>数据源!BK36</f>
        <v>2055</v>
      </c>
      <c r="J4" s="3">
        <f>ROUNDUP(IF(F4&gt;1,F4-ROUNDDOWN(SQRT(F4),0),F4),0)</f>
        <v>7</v>
      </c>
      <c r="K4" s="3">
        <f>F4*2-J4</f>
        <v>10</v>
      </c>
      <c r="L4" s="3" t="str">
        <f t="shared" ref="L4:L8" si="0">RIGHT(D4,2)</f>
        <v>碎片</v>
      </c>
      <c r="M4" s="3">
        <f t="shared" ref="M4:M8" ca="1" si="1">IF(OR(L4="坦克",L4="碎片"),VLOOKUP(C4,INDIRECT("坦克ID"),MATCH(L4&amp;"ID",INDIRECT("坦克标头"),0),FALSE),VLOOKUP(C4,INDIRECT(L4&amp;"ID"),2,FALSE))</f>
        <v>51111</v>
      </c>
      <c r="N4" s="3">
        <f ca="1">M4</f>
        <v>51111</v>
      </c>
      <c r="O4" s="3">
        <f>I4</f>
        <v>2055</v>
      </c>
      <c r="P4" s="1" t="str">
        <f>"("&amp;J4&amp;","&amp;K4&amp;")"</f>
        <v>(7,10)</v>
      </c>
      <c r="Q4" s="3" t="str">
        <f>IF(D4="坦克碎片",VLOOKUP(C4,道具信息!$N$2:$O$291,2,FALSE)&amp;"碎片",VLOOKUP(C4,道具信息!$N$2:$O$291,2,FALSE))</f>
        <v>T1坦克碎片</v>
      </c>
      <c r="R4" s="3">
        <f t="shared" ref="R4:R15" si="2">SUMIFS(I$3:I$580,Q$3:Q$580,Q4,B$3:B$580,B4)</f>
        <v>6165</v>
      </c>
      <c r="S4" s="11">
        <f t="shared" ref="S4:S15" si="3">ROUND(R4/SUMIF(B$3:B$580,B4,I$3:I$580),3)</f>
        <v>0.621</v>
      </c>
      <c r="T4" s="3" t="str">
        <f>VLOOKUP(Q4,道具信息!$Q$3:$S$20,2,FALSE)</f>
        <v>CHEST_ITEM_TYPE_T1_SHARD</v>
      </c>
      <c r="U4" s="3" t="str">
        <f>T4</f>
        <v>CHEST_ITEM_TYPE_T1_SHARD</v>
      </c>
      <c r="V4" s="3" t="str">
        <f>U4</f>
        <v>CHEST_ITEM_TYPE_T1_SHARD</v>
      </c>
      <c r="W4" s="13">
        <f>IF(U4&lt;&gt;"",ROUND(S4*100%,3),"")</f>
        <v>0.621</v>
      </c>
      <c r="X4" s="3" t="str">
        <f>TEXT(W4,"0.0%")</f>
        <v>62.1%</v>
      </c>
      <c r="Y4" s="3" t="str">
        <f>X4</f>
        <v>62.1%</v>
      </c>
    </row>
    <row r="5" spans="2:25" x14ac:dyDescent="0.3">
      <c r="B5" s="2">
        <f>数据源!BD37</f>
        <v>1</v>
      </c>
      <c r="C5" s="2" t="str">
        <f>数据源!BE37</f>
        <v>Stuart</v>
      </c>
      <c r="D5" s="2" t="str">
        <f>数据源!BF37</f>
        <v>坦克碎片</v>
      </c>
      <c r="E5" s="2">
        <f>数据源!BG37</f>
        <v>25</v>
      </c>
      <c r="F5" s="2">
        <f>数据源!BH37</f>
        <v>8.5</v>
      </c>
      <c r="G5" s="2">
        <f>数据源!BI37</f>
        <v>0.22199999999999998</v>
      </c>
      <c r="H5" s="2">
        <f>数据源!BJ37</f>
        <v>0.20545882352941169</v>
      </c>
      <c r="I5" s="2">
        <f>数据源!BK37</f>
        <v>2055</v>
      </c>
      <c r="J5" s="3">
        <f t="shared" ref="J5:J15" si="4">ROUNDUP(IF(F5&gt;1,F5-ROUNDDOWN(SQRT(F5),0),F5),0)</f>
        <v>7</v>
      </c>
      <c r="K5" s="3">
        <f t="shared" ref="K5:K15" si="5">F5*2-J5</f>
        <v>10</v>
      </c>
      <c r="L5" s="3" t="str">
        <f t="shared" si="0"/>
        <v>碎片</v>
      </c>
      <c r="M5" s="3">
        <f t="shared" ca="1" si="1"/>
        <v>52111</v>
      </c>
      <c r="N5" s="3" t="str">
        <f ca="1">N4&amp;","&amp;M5</f>
        <v>51111,52111</v>
      </c>
      <c r="O5" s="3" t="str">
        <f>O4&amp;","&amp;I5</f>
        <v>2055,2055</v>
      </c>
      <c r="P5" s="1" t="str">
        <f>P4&amp;","&amp;"("&amp;J5&amp;","&amp;K5&amp;")"</f>
        <v>(7,10),(7,10)</v>
      </c>
      <c r="Q5" s="3" t="str">
        <f>IF(D5="坦克碎片",VLOOKUP(C5,道具信息!$N$2:$O$291,2,FALSE)&amp;"碎片",VLOOKUP(C5,道具信息!$N$2:$O$291,2,FALSE))</f>
        <v>T1坦克碎片</v>
      </c>
      <c r="R5" s="3">
        <f t="shared" si="2"/>
        <v>6165</v>
      </c>
      <c r="S5" s="11">
        <f t="shared" si="3"/>
        <v>0.621</v>
      </c>
      <c r="T5" s="3" t="str">
        <f>VLOOKUP(Q5,道具信息!$Q$3:$S$20,2,FALSE)</f>
        <v>CHEST_ITEM_TYPE_T1_SHARD</v>
      </c>
      <c r="U5" s="3" t="str">
        <f>IF(COUNTIF(U$4:U4,T5)=0,T5,"")</f>
        <v/>
      </c>
      <c r="V5" s="3" t="str">
        <f>IF(U5&lt;&gt;"",V4&amp;","&amp;U5,V4)</f>
        <v>CHEST_ITEM_TYPE_T1_SHARD</v>
      </c>
      <c r="W5" s="13" t="str">
        <f t="shared" ref="W5:W15" si="6">IF(U5&lt;&gt;"",ROUND(S5*100%,3),"")</f>
        <v/>
      </c>
      <c r="X5" s="3" t="str">
        <f t="shared" ref="X5:X15" si="7">TEXT(W5,"0.0%")</f>
        <v/>
      </c>
      <c r="Y5" s="3" t="str">
        <f>IF(X5&lt;&gt;"",Y4&amp;","&amp;X5,Y4)</f>
        <v>62.1%</v>
      </c>
    </row>
    <row r="6" spans="2:25" x14ac:dyDescent="0.3">
      <c r="B6" s="2">
        <f>数据源!BD38</f>
        <v>1</v>
      </c>
      <c r="C6" s="2" t="str">
        <f>数据源!BE38</f>
        <v>B-1</v>
      </c>
      <c r="D6" s="2" t="str">
        <f>数据源!BF38</f>
        <v>坦克碎片</v>
      </c>
      <c r="E6" s="2">
        <f>数据源!BG38</f>
        <v>25</v>
      </c>
      <c r="F6" s="2">
        <f>数据源!BH38</f>
        <v>8.5</v>
      </c>
      <c r="G6" s="2">
        <f>数据源!BI38</f>
        <v>0.22199999999999998</v>
      </c>
      <c r="H6" s="2">
        <f>数据源!BJ38</f>
        <v>0.20545882352941169</v>
      </c>
      <c r="I6" s="2">
        <f>数据源!BK38</f>
        <v>2055</v>
      </c>
      <c r="J6" s="3">
        <f t="shared" si="4"/>
        <v>7</v>
      </c>
      <c r="K6" s="3">
        <f t="shared" si="5"/>
        <v>10</v>
      </c>
      <c r="L6" s="3" t="str">
        <f t="shared" si="0"/>
        <v>碎片</v>
      </c>
      <c r="M6" s="3">
        <f t="shared" ca="1" si="1"/>
        <v>53111</v>
      </c>
      <c r="N6" s="3" t="str">
        <f t="shared" ref="N6" ca="1" si="8">N5&amp;","&amp;M6</f>
        <v>51111,52111,53111</v>
      </c>
      <c r="O6" s="3" t="str">
        <f t="shared" ref="O6" si="9">O5&amp;","&amp;I6</f>
        <v>2055,2055,2055</v>
      </c>
      <c r="P6" s="1" t="str">
        <f t="shared" ref="P6" si="10">P5&amp;","&amp;"("&amp;J6&amp;","&amp;K6&amp;")"</f>
        <v>(7,10),(7,10),(7,10)</v>
      </c>
      <c r="Q6" s="3" t="str">
        <f>IF(D6="坦克碎片",VLOOKUP(C6,道具信息!$N$2:$O$291,2,FALSE)&amp;"碎片",VLOOKUP(C6,道具信息!$N$2:$O$291,2,FALSE))</f>
        <v>T1坦克碎片</v>
      </c>
      <c r="R6" s="3">
        <f t="shared" si="2"/>
        <v>6165</v>
      </c>
      <c r="S6" s="11">
        <f t="shared" si="3"/>
        <v>0.621</v>
      </c>
      <c r="T6" s="3" t="str">
        <f>VLOOKUP(Q6,道具信息!$Q$3:$S$20,2,FALSE)</f>
        <v>CHEST_ITEM_TYPE_T1_SHARD</v>
      </c>
      <c r="U6" s="3" t="str">
        <f>IF(COUNTIF(U$4:U5,T6)=0,T6,"")</f>
        <v/>
      </c>
      <c r="V6" s="3" t="str">
        <f t="shared" ref="V6:V11" si="11">IF(U6&lt;&gt;"",V5&amp;","&amp;U6,V5)</f>
        <v>CHEST_ITEM_TYPE_T1_SHARD</v>
      </c>
      <c r="W6" s="13" t="str">
        <f t="shared" si="6"/>
        <v/>
      </c>
      <c r="X6" s="3" t="str">
        <f t="shared" si="7"/>
        <v/>
      </c>
      <c r="Y6" s="3" t="str">
        <f t="shared" ref="Y6:Y11" si="12">IF(X6&lt;&gt;"",Y5&amp;","&amp;X6,Y5)</f>
        <v>62.1%</v>
      </c>
    </row>
    <row r="7" spans="2:25" x14ac:dyDescent="0.3">
      <c r="B7" s="2">
        <f>数据源!BD39</f>
        <v>1</v>
      </c>
      <c r="C7" s="2" t="str">
        <f>数据源!BE39</f>
        <v>T1LP1</v>
      </c>
      <c r="D7" s="2" t="str">
        <f>数据源!BF39</f>
        <v>部件</v>
      </c>
      <c r="E7" s="2">
        <f>数据源!BG39</f>
        <v>50</v>
      </c>
      <c r="F7" s="2">
        <f>数据源!BH39</f>
        <v>3.5</v>
      </c>
      <c r="G7" s="2">
        <f>数据源!BI39</f>
        <v>3.6999999999999998E-2</v>
      </c>
      <c r="H7" s="2">
        <f>数据源!BJ39</f>
        <v>4.1580952380952378E-2</v>
      </c>
      <c r="I7" s="2">
        <f>数据源!BK39</f>
        <v>416</v>
      </c>
      <c r="J7" s="3">
        <f t="shared" si="4"/>
        <v>3</v>
      </c>
      <c r="K7" s="3">
        <f t="shared" si="5"/>
        <v>4</v>
      </c>
      <c r="L7" s="3" t="str">
        <f t="shared" si="0"/>
        <v>部件</v>
      </c>
      <c r="M7" s="3">
        <f t="shared" ca="1" si="1"/>
        <v>91001</v>
      </c>
      <c r="N7" s="3" t="str">
        <f t="shared" ref="N7:N8" ca="1" si="13">N6&amp;","&amp;M7</f>
        <v>51111,52111,53111,91001</v>
      </c>
      <c r="O7" s="3" t="str">
        <f t="shared" ref="O7:O8" si="14">O6&amp;","&amp;I7</f>
        <v>2055,2055,2055,416</v>
      </c>
      <c r="P7" s="1" t="str">
        <f t="shared" ref="P7:P8" si="15">P6&amp;","&amp;"("&amp;J7&amp;","&amp;K7&amp;")"</f>
        <v>(7,10),(7,10),(7,10),(3,4)</v>
      </c>
      <c r="Q7" s="3" t="str">
        <f>IF(D7="坦克碎片",VLOOKUP(C7,道具信息!$N$2:$O$291,2,FALSE)&amp;"碎片",VLOOKUP(C7,道具信息!$N$2:$O$291,2,FALSE))</f>
        <v>T1部件</v>
      </c>
      <c r="R7" s="3">
        <f t="shared" si="2"/>
        <v>3755</v>
      </c>
      <c r="S7" s="11">
        <f t="shared" si="3"/>
        <v>0.379</v>
      </c>
      <c r="T7" s="3" t="str">
        <f>VLOOKUP(Q7,道具信息!$Q$3:$S$20,2,FALSE)</f>
        <v>CHEST_ITEM_TYPE_T1_PART</v>
      </c>
      <c r="U7" s="3" t="str">
        <f>IF(COUNTIF(U$4:U6,T7)=0,T7,"")</f>
        <v>CHEST_ITEM_TYPE_T1_PART</v>
      </c>
      <c r="V7" s="3" t="str">
        <f t="shared" si="11"/>
        <v>CHEST_ITEM_TYPE_T1_SHARD,CHEST_ITEM_TYPE_T1_PART</v>
      </c>
      <c r="W7" s="13">
        <f t="shared" si="6"/>
        <v>0.379</v>
      </c>
      <c r="X7" s="3" t="str">
        <f t="shared" si="7"/>
        <v>37.9%</v>
      </c>
      <c r="Y7" s="3" t="str">
        <f t="shared" si="12"/>
        <v>62.1%,37.9%</v>
      </c>
    </row>
    <row r="8" spans="2:25" x14ac:dyDescent="0.3">
      <c r="B8" s="2">
        <f>数据源!BD40</f>
        <v>1</v>
      </c>
      <c r="C8" s="2" t="str">
        <f>数据源!BE40</f>
        <v>T1LP3</v>
      </c>
      <c r="D8" s="2" t="str">
        <f>数据源!BF40</f>
        <v>部件</v>
      </c>
      <c r="E8" s="2">
        <f>数据源!BG40</f>
        <v>50</v>
      </c>
      <c r="F8" s="2">
        <f>数据源!BH40</f>
        <v>3.5</v>
      </c>
      <c r="G8" s="2">
        <f>数据源!BI40</f>
        <v>3.6999999999999998E-2</v>
      </c>
      <c r="H8" s="2">
        <f>数据源!BJ40</f>
        <v>4.1580952380952378E-2</v>
      </c>
      <c r="I8" s="2">
        <f>数据源!BK40</f>
        <v>416</v>
      </c>
      <c r="J8" s="3">
        <f t="shared" si="4"/>
        <v>3</v>
      </c>
      <c r="K8" s="3">
        <f t="shared" si="5"/>
        <v>4</v>
      </c>
      <c r="L8" s="3" t="str">
        <f t="shared" si="0"/>
        <v>部件</v>
      </c>
      <c r="M8" s="3">
        <f t="shared" ca="1" si="1"/>
        <v>91003</v>
      </c>
      <c r="N8" s="3" t="str">
        <f t="shared" ca="1" si="13"/>
        <v>51111,52111,53111,91001,91003</v>
      </c>
      <c r="O8" s="3" t="str">
        <f t="shared" si="14"/>
        <v>2055,2055,2055,416,416</v>
      </c>
      <c r="P8" s="1" t="str">
        <f t="shared" si="15"/>
        <v>(7,10),(7,10),(7,10),(3,4),(3,4)</v>
      </c>
      <c r="Q8" s="3" t="str">
        <f>IF(D8="坦克碎片",VLOOKUP(C8,道具信息!$N$2:$O$291,2,FALSE)&amp;"碎片",VLOOKUP(C8,道具信息!$N$2:$O$291,2,FALSE))</f>
        <v>T1部件</v>
      </c>
      <c r="R8" s="3">
        <f t="shared" si="2"/>
        <v>3755</v>
      </c>
      <c r="S8" s="11">
        <f t="shared" si="3"/>
        <v>0.379</v>
      </c>
      <c r="T8" s="3" t="str">
        <f>VLOOKUP(Q8,道具信息!$Q$3:$S$20,2,FALSE)</f>
        <v>CHEST_ITEM_TYPE_T1_PART</v>
      </c>
      <c r="U8" s="3" t="str">
        <f>IF(COUNTIF(U$4:U7,T8)=0,T8,"")</f>
        <v/>
      </c>
      <c r="V8" s="3" t="str">
        <f t="shared" si="11"/>
        <v>CHEST_ITEM_TYPE_T1_SHARD,CHEST_ITEM_TYPE_T1_PART</v>
      </c>
      <c r="W8" s="13" t="str">
        <f t="shared" si="6"/>
        <v/>
      </c>
      <c r="X8" s="3" t="str">
        <f t="shared" si="7"/>
        <v/>
      </c>
      <c r="Y8" s="3" t="str">
        <f t="shared" si="12"/>
        <v>62.1%,37.9%</v>
      </c>
    </row>
    <row r="9" spans="2:25" x14ac:dyDescent="0.3">
      <c r="B9" s="2">
        <f>数据源!BD41</f>
        <v>1</v>
      </c>
      <c r="C9" s="2" t="str">
        <f>数据源!BE41</f>
        <v>T1LP5</v>
      </c>
      <c r="D9" s="2" t="str">
        <f>数据源!BF41</f>
        <v>部件</v>
      </c>
      <c r="E9" s="2">
        <f>数据源!BG41</f>
        <v>50</v>
      </c>
      <c r="F9" s="2">
        <f>数据源!BH41</f>
        <v>3.5</v>
      </c>
      <c r="G9" s="2">
        <f>数据源!BI41</f>
        <v>3.6999999999999998E-2</v>
      </c>
      <c r="H9" s="2">
        <f>数据源!BJ41</f>
        <v>4.1580952380952378E-2</v>
      </c>
      <c r="I9" s="2">
        <f>数据源!BK41</f>
        <v>416</v>
      </c>
      <c r="J9" s="3">
        <f t="shared" si="4"/>
        <v>3</v>
      </c>
      <c r="K9" s="3">
        <f t="shared" si="5"/>
        <v>4</v>
      </c>
      <c r="L9" s="3" t="str">
        <f t="shared" ref="L9:L15" si="16">RIGHT(D9,2)</f>
        <v>部件</v>
      </c>
      <c r="M9" s="3">
        <f t="shared" ref="M9:M15" ca="1" si="17">IF(OR(L9="坦克",L9="碎片"),VLOOKUP(C9,INDIRECT("坦克ID"),MATCH(L9&amp;"ID",INDIRECT("坦克标头"),0),FALSE),VLOOKUP(C9,INDIRECT(L9&amp;"ID"),2,FALSE))</f>
        <v>91005</v>
      </c>
      <c r="N9" s="3" t="str">
        <f t="shared" ref="N9:N15" ca="1" si="18">N8&amp;","&amp;M9</f>
        <v>51111,52111,53111,91001,91003,91005</v>
      </c>
      <c r="O9" s="3" t="str">
        <f t="shared" ref="O9:O15" si="19">O8&amp;","&amp;I9</f>
        <v>2055,2055,2055,416,416,416</v>
      </c>
      <c r="P9" s="1" t="str">
        <f t="shared" ref="P9:P15" si="20">P8&amp;","&amp;"("&amp;J9&amp;","&amp;K9&amp;")"</f>
        <v>(7,10),(7,10),(7,10),(3,4),(3,4),(3,4)</v>
      </c>
      <c r="Q9" s="3" t="str">
        <f>IF(D9="坦克碎片",VLOOKUP(C9,道具信息!$N$2:$O$291,2,FALSE)&amp;"碎片",VLOOKUP(C9,道具信息!$N$2:$O$291,2,FALSE))</f>
        <v>T1部件</v>
      </c>
      <c r="R9" s="3">
        <f t="shared" si="2"/>
        <v>3755</v>
      </c>
      <c r="S9" s="11">
        <f t="shared" si="3"/>
        <v>0.379</v>
      </c>
      <c r="T9" s="3" t="str">
        <f>VLOOKUP(Q9,道具信息!$Q$3:$S$20,2,FALSE)</f>
        <v>CHEST_ITEM_TYPE_T1_PART</v>
      </c>
      <c r="U9" s="3" t="str">
        <f>IF(COUNTIF(U$4:U8,T9)=0,T9,"")</f>
        <v/>
      </c>
      <c r="V9" s="3" t="str">
        <f t="shared" si="11"/>
        <v>CHEST_ITEM_TYPE_T1_SHARD,CHEST_ITEM_TYPE_T1_PART</v>
      </c>
      <c r="W9" s="13" t="str">
        <f t="shared" si="6"/>
        <v/>
      </c>
      <c r="X9" s="3" t="str">
        <f t="shared" si="7"/>
        <v/>
      </c>
      <c r="Y9" s="3" t="str">
        <f t="shared" si="12"/>
        <v>62.1%,37.9%</v>
      </c>
    </row>
    <row r="10" spans="2:25" x14ac:dyDescent="0.3">
      <c r="B10" s="2">
        <f>数据源!BD42</f>
        <v>1</v>
      </c>
      <c r="C10" s="2" t="str">
        <f>数据源!BE42</f>
        <v>T1MP1</v>
      </c>
      <c r="D10" s="2" t="str">
        <f>数据源!BF42</f>
        <v>部件</v>
      </c>
      <c r="E10" s="2">
        <f>数据源!BG42</f>
        <v>50</v>
      </c>
      <c r="F10" s="2">
        <f>数据源!BH42</f>
        <v>3.5</v>
      </c>
      <c r="G10" s="2">
        <f>数据源!BI42</f>
        <v>3.6999999999999998E-2</v>
      </c>
      <c r="H10" s="2">
        <f>数据源!BJ42</f>
        <v>4.1580952380952378E-2</v>
      </c>
      <c r="I10" s="2">
        <f>数据源!BK42</f>
        <v>416</v>
      </c>
      <c r="J10" s="3">
        <f t="shared" si="4"/>
        <v>3</v>
      </c>
      <c r="K10" s="3">
        <f t="shared" si="5"/>
        <v>4</v>
      </c>
      <c r="L10" s="3" t="str">
        <f t="shared" si="16"/>
        <v>部件</v>
      </c>
      <c r="M10" s="3">
        <f t="shared" ca="1" si="17"/>
        <v>91101</v>
      </c>
      <c r="N10" s="3" t="str">
        <f t="shared" ca="1" si="18"/>
        <v>51111,52111,53111,91001,91003,91005,91101</v>
      </c>
      <c r="O10" s="3" t="str">
        <f t="shared" si="19"/>
        <v>2055,2055,2055,416,416,416,416</v>
      </c>
      <c r="P10" s="1" t="str">
        <f t="shared" si="20"/>
        <v>(7,10),(7,10),(7,10),(3,4),(3,4),(3,4),(3,4)</v>
      </c>
      <c r="Q10" s="3" t="str">
        <f>IF(D10="坦克碎片",VLOOKUP(C10,道具信息!$N$2:$O$291,2,FALSE)&amp;"碎片",VLOOKUP(C10,道具信息!$N$2:$O$291,2,FALSE))</f>
        <v>T1部件</v>
      </c>
      <c r="R10" s="3">
        <f t="shared" si="2"/>
        <v>3755</v>
      </c>
      <c r="S10" s="11">
        <f t="shared" si="3"/>
        <v>0.379</v>
      </c>
      <c r="T10" s="3" t="str">
        <f>VLOOKUP(Q10,道具信息!$Q$3:$S$20,2,FALSE)</f>
        <v>CHEST_ITEM_TYPE_T1_PART</v>
      </c>
      <c r="U10" s="3" t="str">
        <f>IF(COUNTIF(U$4:U9,T10)=0,T10,"")</f>
        <v/>
      </c>
      <c r="V10" s="3" t="str">
        <f t="shared" si="11"/>
        <v>CHEST_ITEM_TYPE_T1_SHARD,CHEST_ITEM_TYPE_T1_PART</v>
      </c>
      <c r="W10" s="13" t="str">
        <f t="shared" si="6"/>
        <v/>
      </c>
      <c r="X10" s="3" t="str">
        <f t="shared" si="7"/>
        <v/>
      </c>
      <c r="Y10" s="3" t="str">
        <f t="shared" si="12"/>
        <v>62.1%,37.9%</v>
      </c>
    </row>
    <row r="11" spans="2:25" x14ac:dyDescent="0.3">
      <c r="B11" s="2">
        <f>数据源!BD43</f>
        <v>1</v>
      </c>
      <c r="C11" s="2" t="str">
        <f>数据源!BE43</f>
        <v>T1MP3</v>
      </c>
      <c r="D11" s="2" t="str">
        <f>数据源!BF43</f>
        <v>部件</v>
      </c>
      <c r="E11" s="2">
        <f>数据源!BG43</f>
        <v>50</v>
      </c>
      <c r="F11" s="2">
        <f>数据源!BH43</f>
        <v>3.5</v>
      </c>
      <c r="G11" s="2">
        <f>数据源!BI43</f>
        <v>3.6999999999999998E-2</v>
      </c>
      <c r="H11" s="2">
        <f>数据源!BJ43</f>
        <v>4.1580952380952378E-2</v>
      </c>
      <c r="I11" s="2">
        <f>数据源!BK43</f>
        <v>416</v>
      </c>
      <c r="J11" s="3">
        <f t="shared" si="4"/>
        <v>3</v>
      </c>
      <c r="K11" s="3">
        <f t="shared" si="5"/>
        <v>4</v>
      </c>
      <c r="L11" s="3" t="str">
        <f t="shared" si="16"/>
        <v>部件</v>
      </c>
      <c r="M11" s="3">
        <f t="shared" ca="1" si="17"/>
        <v>91103</v>
      </c>
      <c r="N11" s="3" t="str">
        <f t="shared" ca="1" si="18"/>
        <v>51111,52111,53111,91001,91003,91005,91101,91103</v>
      </c>
      <c r="O11" s="3" t="str">
        <f t="shared" si="19"/>
        <v>2055,2055,2055,416,416,416,416,416</v>
      </c>
      <c r="P11" s="1" t="str">
        <f t="shared" si="20"/>
        <v>(7,10),(7,10),(7,10),(3,4),(3,4),(3,4),(3,4),(3,4)</v>
      </c>
      <c r="Q11" s="3" t="str">
        <f>IF(D11="坦克碎片",VLOOKUP(C11,道具信息!$N$2:$O$291,2,FALSE)&amp;"碎片",VLOOKUP(C11,道具信息!$N$2:$O$291,2,FALSE))</f>
        <v>T1部件</v>
      </c>
      <c r="R11" s="3">
        <f t="shared" si="2"/>
        <v>3755</v>
      </c>
      <c r="S11" s="11">
        <f t="shared" si="3"/>
        <v>0.379</v>
      </c>
      <c r="T11" s="3" t="str">
        <f>VLOOKUP(Q11,道具信息!$Q$3:$S$20,2,FALSE)</f>
        <v>CHEST_ITEM_TYPE_T1_PART</v>
      </c>
      <c r="U11" s="3" t="str">
        <f>IF(COUNTIF(U$4:U10,T11)=0,T11,"")</f>
        <v/>
      </c>
      <c r="V11" s="3" t="str">
        <f t="shared" si="11"/>
        <v>CHEST_ITEM_TYPE_T1_SHARD,CHEST_ITEM_TYPE_T1_PART</v>
      </c>
      <c r="W11" s="13" t="str">
        <f t="shared" si="6"/>
        <v/>
      </c>
      <c r="X11" s="3" t="str">
        <f t="shared" si="7"/>
        <v/>
      </c>
      <c r="Y11" s="3" t="str">
        <f t="shared" si="12"/>
        <v>62.1%,37.9%</v>
      </c>
    </row>
    <row r="12" spans="2:25" x14ac:dyDescent="0.3">
      <c r="B12" s="2">
        <f>数据源!BD44</f>
        <v>1</v>
      </c>
      <c r="C12" s="2" t="str">
        <f>数据源!BE44</f>
        <v>T1MP5</v>
      </c>
      <c r="D12" s="2" t="str">
        <f>数据源!BF44</f>
        <v>部件</v>
      </c>
      <c r="E12" s="2">
        <f>数据源!BG44</f>
        <v>50</v>
      </c>
      <c r="F12" s="2">
        <f>数据源!BH44</f>
        <v>3.5</v>
      </c>
      <c r="G12" s="2">
        <f>数据源!BI44</f>
        <v>3.6999999999999998E-2</v>
      </c>
      <c r="H12" s="2">
        <f>数据源!BJ44</f>
        <v>4.1580952380952378E-2</v>
      </c>
      <c r="I12" s="2">
        <f>数据源!BK44</f>
        <v>416</v>
      </c>
      <c r="J12" s="3">
        <f t="shared" si="4"/>
        <v>3</v>
      </c>
      <c r="K12" s="3">
        <f t="shared" si="5"/>
        <v>4</v>
      </c>
      <c r="L12" s="3" t="str">
        <f t="shared" si="16"/>
        <v>部件</v>
      </c>
      <c r="M12" s="3">
        <f t="shared" ca="1" si="17"/>
        <v>91105</v>
      </c>
      <c r="N12" s="3" t="str">
        <f t="shared" ca="1" si="18"/>
        <v>51111,52111,53111,91001,91003,91005,91101,91103,91105</v>
      </c>
      <c r="O12" s="3" t="str">
        <f t="shared" si="19"/>
        <v>2055,2055,2055,416,416,416,416,416,416</v>
      </c>
      <c r="P12" s="1" t="str">
        <f t="shared" si="20"/>
        <v>(7,10),(7,10),(7,10),(3,4),(3,4),(3,4),(3,4),(3,4),(3,4)</v>
      </c>
      <c r="Q12" s="3" t="str">
        <f>IF(D12="坦克碎片",VLOOKUP(C12,道具信息!$N$2:$O$291,2,FALSE)&amp;"碎片",VLOOKUP(C12,道具信息!$N$2:$O$291,2,FALSE))</f>
        <v>T1部件</v>
      </c>
      <c r="R12" s="3">
        <f t="shared" si="2"/>
        <v>3755</v>
      </c>
      <c r="S12" s="11">
        <f t="shared" si="3"/>
        <v>0.379</v>
      </c>
      <c r="T12" s="3" t="str">
        <f>VLOOKUP(Q12,道具信息!$Q$3:$S$20,2,FALSE)</f>
        <v>CHEST_ITEM_TYPE_T1_PART</v>
      </c>
      <c r="U12" s="3" t="str">
        <f>IF(COUNTIF(U$4:U11,T12)=0,T12,"")</f>
        <v/>
      </c>
      <c r="V12" s="3" t="str">
        <f>IF(U12&lt;&gt;"",V11&amp;","&amp;U12,V11)</f>
        <v>CHEST_ITEM_TYPE_T1_SHARD,CHEST_ITEM_TYPE_T1_PART</v>
      </c>
      <c r="W12" s="13" t="str">
        <f t="shared" si="6"/>
        <v/>
      </c>
      <c r="X12" s="3" t="str">
        <f t="shared" si="7"/>
        <v/>
      </c>
      <c r="Y12" s="3" t="str">
        <f>IF(X12&lt;&gt;"",Y11&amp;","&amp;X12,Y11)</f>
        <v>62.1%,37.9%</v>
      </c>
    </row>
    <row r="13" spans="2:25" x14ac:dyDescent="0.3">
      <c r="B13" s="2">
        <f>数据源!BD45</f>
        <v>1</v>
      </c>
      <c r="C13" s="2" t="str">
        <f>数据源!BE45</f>
        <v>T1HP1</v>
      </c>
      <c r="D13" s="2" t="str">
        <f>数据源!BF45</f>
        <v>部件</v>
      </c>
      <c r="E13" s="2">
        <f>数据源!BG45</f>
        <v>50</v>
      </c>
      <c r="F13" s="2">
        <f>数据源!BH45</f>
        <v>3.5</v>
      </c>
      <c r="G13" s="2">
        <f>数据源!BI45</f>
        <v>3.6999999999999998E-2</v>
      </c>
      <c r="H13" s="2">
        <f>数据源!BJ45</f>
        <v>4.1580952380952378E-2</v>
      </c>
      <c r="I13" s="2">
        <f>数据源!BK45</f>
        <v>416</v>
      </c>
      <c r="J13" s="3">
        <f t="shared" si="4"/>
        <v>3</v>
      </c>
      <c r="K13" s="3">
        <f t="shared" si="5"/>
        <v>4</v>
      </c>
      <c r="L13" s="3" t="str">
        <f t="shared" si="16"/>
        <v>部件</v>
      </c>
      <c r="M13" s="3">
        <f t="shared" ca="1" si="17"/>
        <v>91201</v>
      </c>
      <c r="N13" s="3" t="str">
        <f t="shared" ca="1" si="18"/>
        <v>51111,52111,53111,91001,91003,91005,91101,91103,91105,91201</v>
      </c>
      <c r="O13" s="3" t="str">
        <f t="shared" si="19"/>
        <v>2055,2055,2055,416,416,416,416,416,416,416</v>
      </c>
      <c r="P13" s="1" t="str">
        <f t="shared" si="20"/>
        <v>(7,10),(7,10),(7,10),(3,4),(3,4),(3,4),(3,4),(3,4),(3,4),(3,4)</v>
      </c>
      <c r="Q13" s="3" t="str">
        <f>IF(D13="坦克碎片",VLOOKUP(C13,道具信息!$N$2:$O$291,2,FALSE)&amp;"碎片",VLOOKUP(C13,道具信息!$N$2:$O$291,2,FALSE))</f>
        <v>T1部件</v>
      </c>
      <c r="R13" s="3">
        <f t="shared" si="2"/>
        <v>3755</v>
      </c>
      <c r="S13" s="11">
        <f t="shared" si="3"/>
        <v>0.379</v>
      </c>
      <c r="T13" s="3" t="str">
        <f>VLOOKUP(Q13,道具信息!$Q$3:$S$20,2,FALSE)</f>
        <v>CHEST_ITEM_TYPE_T1_PART</v>
      </c>
      <c r="U13" s="3" t="str">
        <f>IF(COUNTIF(U$4:U12,T13)=0,T13,"")</f>
        <v/>
      </c>
      <c r="V13" s="3" t="str">
        <f t="shared" ref="V13:V15" si="21">IF(U13&lt;&gt;"",V12&amp;","&amp;U13,V12)</f>
        <v>CHEST_ITEM_TYPE_T1_SHARD,CHEST_ITEM_TYPE_T1_PART</v>
      </c>
      <c r="W13" s="13" t="str">
        <f t="shared" si="6"/>
        <v/>
      </c>
      <c r="X13" s="3" t="str">
        <f t="shared" si="7"/>
        <v/>
      </c>
      <c r="Y13" s="3" t="str">
        <f t="shared" ref="Y13:Y15" si="22">IF(X13&lt;&gt;"",Y12&amp;","&amp;X13,Y12)</f>
        <v>62.1%,37.9%</v>
      </c>
    </row>
    <row r="14" spans="2:25" x14ac:dyDescent="0.3">
      <c r="B14" s="2">
        <f>数据源!BD46</f>
        <v>1</v>
      </c>
      <c r="C14" s="2" t="str">
        <f>数据源!BE46</f>
        <v>T1HP3</v>
      </c>
      <c r="D14" s="2" t="str">
        <f>数据源!BF46</f>
        <v>部件</v>
      </c>
      <c r="E14" s="2">
        <f>数据源!BG46</f>
        <v>50</v>
      </c>
      <c r="F14" s="2">
        <f>数据源!BH46</f>
        <v>3.5</v>
      </c>
      <c r="G14" s="2">
        <f>数据源!BI46</f>
        <v>3.6999999999999998E-2</v>
      </c>
      <c r="H14" s="2">
        <f>数据源!BJ46</f>
        <v>4.1580952380952378E-2</v>
      </c>
      <c r="I14" s="2">
        <f>数据源!BK46</f>
        <v>416</v>
      </c>
      <c r="J14" s="3">
        <f t="shared" si="4"/>
        <v>3</v>
      </c>
      <c r="K14" s="3">
        <f t="shared" si="5"/>
        <v>4</v>
      </c>
      <c r="L14" s="3" t="str">
        <f t="shared" si="16"/>
        <v>部件</v>
      </c>
      <c r="M14" s="3">
        <f t="shared" ca="1" si="17"/>
        <v>91203</v>
      </c>
      <c r="N14" s="3" t="str">
        <f t="shared" ca="1" si="18"/>
        <v>51111,52111,53111,91001,91003,91005,91101,91103,91105,91201,91203</v>
      </c>
      <c r="O14" s="3" t="str">
        <f t="shared" si="19"/>
        <v>2055,2055,2055,416,416,416,416,416,416,416,416</v>
      </c>
      <c r="P14" s="1" t="str">
        <f t="shared" si="20"/>
        <v>(7,10),(7,10),(7,10),(3,4),(3,4),(3,4),(3,4),(3,4),(3,4),(3,4),(3,4)</v>
      </c>
      <c r="Q14" s="3" t="str">
        <f>IF(D14="坦克碎片",VLOOKUP(C14,道具信息!$N$2:$O$291,2,FALSE)&amp;"碎片",VLOOKUP(C14,道具信息!$N$2:$O$291,2,FALSE))</f>
        <v>T1部件</v>
      </c>
      <c r="R14" s="3">
        <f t="shared" si="2"/>
        <v>3755</v>
      </c>
      <c r="S14" s="11">
        <f t="shared" si="3"/>
        <v>0.379</v>
      </c>
      <c r="T14" s="3" t="str">
        <f>VLOOKUP(Q14,道具信息!$Q$3:$S$20,2,FALSE)</f>
        <v>CHEST_ITEM_TYPE_T1_PART</v>
      </c>
      <c r="U14" s="3" t="str">
        <f>IF(COUNTIF(U$4:U13,T14)=0,T14,"")</f>
        <v/>
      </c>
      <c r="V14" s="3" t="str">
        <f t="shared" si="21"/>
        <v>CHEST_ITEM_TYPE_T1_SHARD,CHEST_ITEM_TYPE_T1_PART</v>
      </c>
      <c r="W14" s="13" t="str">
        <f t="shared" si="6"/>
        <v/>
      </c>
      <c r="X14" s="3" t="str">
        <f t="shared" si="7"/>
        <v/>
      </c>
      <c r="Y14" s="3" t="str">
        <f t="shared" si="22"/>
        <v>62.1%,37.9%</v>
      </c>
    </row>
    <row r="15" spans="2:25" x14ac:dyDescent="0.3">
      <c r="B15" s="2">
        <f>数据源!BD47</f>
        <v>1</v>
      </c>
      <c r="C15" s="2" t="str">
        <f>数据源!BE47</f>
        <v>T1HP5</v>
      </c>
      <c r="D15" s="2" t="str">
        <f>数据源!BF47</f>
        <v>部件</v>
      </c>
      <c r="E15" s="2">
        <f>数据源!BG47</f>
        <v>50</v>
      </c>
      <c r="F15" s="2">
        <f>数据源!BH47</f>
        <v>3.5</v>
      </c>
      <c r="G15" s="2">
        <f>数据源!BI47</f>
        <v>3.7999999999999999E-2</v>
      </c>
      <c r="H15" s="2">
        <f>数据源!BJ47</f>
        <v>4.2704761904761905E-2</v>
      </c>
      <c r="I15" s="2">
        <f>数据源!BK47</f>
        <v>427</v>
      </c>
      <c r="J15" s="3">
        <f t="shared" si="4"/>
        <v>3</v>
      </c>
      <c r="K15" s="3">
        <f t="shared" si="5"/>
        <v>4</v>
      </c>
      <c r="L15" s="3" t="str">
        <f t="shared" si="16"/>
        <v>部件</v>
      </c>
      <c r="M15" s="3">
        <f t="shared" ca="1" si="17"/>
        <v>91205</v>
      </c>
      <c r="N15" s="3" t="str">
        <f t="shared" ca="1" si="18"/>
        <v>51111,52111,53111,91001,91003,91005,91101,91103,91105,91201,91203,91205</v>
      </c>
      <c r="O15" s="3" t="str">
        <f t="shared" si="19"/>
        <v>2055,2055,2055,416,416,416,416,416,416,416,416,427</v>
      </c>
      <c r="P15" s="1" t="str">
        <f t="shared" si="20"/>
        <v>(7,10),(7,10),(7,10),(3,4),(3,4),(3,4),(3,4),(3,4),(3,4),(3,4),(3,4),(3,4)</v>
      </c>
      <c r="Q15" s="3" t="str">
        <f>IF(D15="坦克碎片",VLOOKUP(C15,道具信息!$N$2:$O$291,2,FALSE)&amp;"碎片",VLOOKUP(C15,道具信息!$N$2:$O$291,2,FALSE))</f>
        <v>T1部件</v>
      </c>
      <c r="R15" s="3">
        <f t="shared" si="2"/>
        <v>3755</v>
      </c>
      <c r="S15" s="11">
        <f t="shared" si="3"/>
        <v>0.379</v>
      </c>
      <c r="T15" s="3" t="str">
        <f>VLOOKUP(Q15,道具信息!$Q$3:$S$20,2,FALSE)</f>
        <v>CHEST_ITEM_TYPE_T1_PART</v>
      </c>
      <c r="U15" s="3" t="str">
        <f>IF(COUNTIF(U$4:U14,T15)=0,T15,"")</f>
        <v/>
      </c>
      <c r="V15" s="3" t="str">
        <f t="shared" si="21"/>
        <v>CHEST_ITEM_TYPE_T1_SHARD,CHEST_ITEM_TYPE_T1_PART</v>
      </c>
      <c r="W15" s="13" t="str">
        <f t="shared" si="6"/>
        <v/>
      </c>
      <c r="X15" s="3" t="str">
        <f t="shared" si="7"/>
        <v/>
      </c>
      <c r="Y15" s="3" t="str">
        <f t="shared" si="22"/>
        <v>62.1%,37.9%</v>
      </c>
    </row>
    <row r="16" spans="2:25" x14ac:dyDescent="0.3">
      <c r="N16" s="3" t="str">
        <f ca="1">"["&amp;N15&amp;"]"</f>
        <v>[51111,52111,53111,91001,91003,91005,91101,91103,91105,91201,91203,91205]</v>
      </c>
      <c r="O16" s="3" t="str">
        <f>"["&amp;O15&amp;"]"</f>
        <v>[2055,2055,2055,416,416,416,416,416,416,416,416,427]</v>
      </c>
      <c r="P16" s="3" t="str">
        <f>"["&amp;P15&amp;"]"</f>
        <v>[(7,10),(7,10),(7,10),(3,4),(3,4),(3,4),(3,4),(3,4),(3,4),(3,4),(3,4),(3,4)]</v>
      </c>
      <c r="V16" s="3" t="str">
        <f>"["&amp;V15&amp;"]"</f>
        <v>[CHEST_ITEM_TYPE_T1_SHARD,CHEST_ITEM_TYPE_T1_PART]</v>
      </c>
      <c r="Y16" s="3" t="str">
        <f>"["&amp;Y15&amp;"]"</f>
        <v>[62.1%,37.9%]</v>
      </c>
    </row>
    <row r="18" spans="2:25" x14ac:dyDescent="0.3">
      <c r="B18" s="2" t="str">
        <f>数据源!BD50</f>
        <v>联赛等级</v>
      </c>
      <c r="C18" s="2" t="str">
        <f>数据源!BE50</f>
        <v>道具名称</v>
      </c>
      <c r="D18" s="2" t="str">
        <f>数据源!BF50</f>
        <v>对应大类</v>
      </c>
      <c r="E18" s="2" t="str">
        <f>数据源!BG50</f>
        <v>道具价值</v>
      </c>
      <c r="F18" s="2" t="str">
        <f>数据源!BH50</f>
        <v>抽取个数</v>
      </c>
      <c r="G18" s="2" t="str">
        <f>数据源!BI50</f>
        <v>价值比例</v>
      </c>
      <c r="H18" s="2" t="str">
        <f>数据源!BJ50</f>
        <v>产出概率</v>
      </c>
      <c r="I18" s="2" t="str">
        <f>数据源!BK50</f>
        <v>权重值</v>
      </c>
      <c r="J18" s="7" t="s">
        <v>234</v>
      </c>
      <c r="K18" s="7" t="s">
        <v>235</v>
      </c>
      <c r="L18" s="3" t="s">
        <v>222</v>
      </c>
      <c r="M18" s="3" t="s">
        <v>152</v>
      </c>
      <c r="N18" s="3" t="s">
        <v>224</v>
      </c>
      <c r="O18" s="3" t="s">
        <v>225</v>
      </c>
      <c r="P18" s="3" t="s">
        <v>226</v>
      </c>
      <c r="Q18" s="8" t="s">
        <v>244</v>
      </c>
      <c r="R18" s="8" t="s">
        <v>245</v>
      </c>
      <c r="S18" s="8" t="s">
        <v>246</v>
      </c>
    </row>
    <row r="19" spans="2:25" x14ac:dyDescent="0.3">
      <c r="B19" s="2">
        <f>数据源!BD51</f>
        <v>2</v>
      </c>
      <c r="C19" s="2" t="str">
        <f>数据源!BE51</f>
        <v>二号</v>
      </c>
      <c r="D19" s="2" t="str">
        <f>数据源!BF51</f>
        <v>坦克</v>
      </c>
      <c r="E19" s="2">
        <f>数据源!BG51</f>
        <v>250</v>
      </c>
      <c r="F19" s="2">
        <f>数据源!BH51</f>
        <v>1</v>
      </c>
      <c r="G19" s="2">
        <f>数据源!BI51</f>
        <v>7.3999999999999996E-2</v>
      </c>
      <c r="H19" s="2">
        <f>数据源!BJ51</f>
        <v>5.8213333333333332E-2</v>
      </c>
      <c r="I19" s="2">
        <f>数据源!BK51</f>
        <v>582</v>
      </c>
      <c r="J19" s="3">
        <f>ROUNDUP(IF(F19&gt;1,F19-ROUNDDOWN(SQRT(F19),0),F19),0)</f>
        <v>1</v>
      </c>
      <c r="K19" s="3">
        <f>F19*2-J19</f>
        <v>1</v>
      </c>
      <c r="L19" s="3" t="str">
        <f>RIGHT(D19,2)</f>
        <v>坦克</v>
      </c>
      <c r="M19" s="3">
        <f ca="1">IF(OR(L19="坦克",L19="碎片"),VLOOKUP(C19,INDIRECT("坦克ID"),MATCH(L19&amp;"ID",INDIRECT("坦克标头"),0),FALSE),VLOOKUP(C19,INDIRECT(L19&amp;"ID"),2,FALSE))</f>
        <v>11211</v>
      </c>
      <c r="N19" s="3">
        <f ca="1">M19</f>
        <v>11211</v>
      </c>
      <c r="O19" s="3">
        <f>I19</f>
        <v>582</v>
      </c>
      <c r="P19" s="1" t="str">
        <f>"("&amp;J19&amp;","&amp;K19&amp;")"</f>
        <v>(1,1)</v>
      </c>
      <c r="Q19" s="3" t="str">
        <f>IF(D19="坦克碎片",VLOOKUP(C19,道具信息!$N$2:$O$291,2,FALSE)&amp;"碎片",VLOOKUP(C19,道具信息!$N$2:$O$291,2,FALSE))</f>
        <v>T2坦克</v>
      </c>
      <c r="R19" s="3">
        <f t="shared" ref="R19:R45" si="23">SUMIFS(I$3:I$580,Q$3:Q$580,Q19,B$3:B$580,B19)</f>
        <v>1746</v>
      </c>
      <c r="S19" s="11">
        <f t="shared" ref="S19:S45" si="24">ROUND(R19/SUMIF(B$3:B$580,B19,I$3:I$580),3)</f>
        <v>0.17399999999999999</v>
      </c>
      <c r="T19" s="3" t="str">
        <f>VLOOKUP(Q19,道具信息!$Q$3:$S$20,2,FALSE)</f>
        <v>CHEST_ITEM_TYPE_T2_TANK</v>
      </c>
      <c r="U19" s="3" t="str">
        <f>T19</f>
        <v>CHEST_ITEM_TYPE_T2_TANK</v>
      </c>
      <c r="V19" s="3" t="str">
        <f>U19</f>
        <v>CHEST_ITEM_TYPE_T2_TANK</v>
      </c>
      <c r="W19" s="13">
        <f>IF(U19&lt;&gt;"",ROUND(S19*100%,3),"")</f>
        <v>0.17399999999999999</v>
      </c>
      <c r="X19" s="3" t="str">
        <f>TEXT(W19,"0.0%")</f>
        <v>17.4%</v>
      </c>
      <c r="Y19" s="3" t="str">
        <f>X19</f>
        <v>17.4%</v>
      </c>
    </row>
    <row r="20" spans="2:25" x14ac:dyDescent="0.3">
      <c r="B20" s="2">
        <f>数据源!BD52</f>
        <v>2</v>
      </c>
      <c r="C20" s="2" t="str">
        <f>数据源!BE52</f>
        <v>T-34</v>
      </c>
      <c r="D20" s="2" t="str">
        <f>数据源!BF52</f>
        <v>坦克</v>
      </c>
      <c r="E20" s="2">
        <f>数据源!BG52</f>
        <v>250</v>
      </c>
      <c r="F20" s="2">
        <f>数据源!BH52</f>
        <v>1</v>
      </c>
      <c r="G20" s="2">
        <f>数据源!BI52</f>
        <v>7.3999999999999996E-2</v>
      </c>
      <c r="H20" s="2">
        <f>数据源!BJ52</f>
        <v>5.8213333333333332E-2</v>
      </c>
      <c r="I20" s="2">
        <f>数据源!BK52</f>
        <v>582</v>
      </c>
      <c r="J20" s="3">
        <f t="shared" ref="J20:J31" si="25">ROUNDUP(IF(F20&gt;1,F20-ROUNDDOWN(SQRT(F20),0),F20),0)</f>
        <v>1</v>
      </c>
      <c r="K20" s="3">
        <f t="shared" ref="K20:K31" si="26">F20*2-J20</f>
        <v>1</v>
      </c>
      <c r="L20" s="3" t="str">
        <f t="shared" ref="L20:L21" si="27">RIGHT(D20,2)</f>
        <v>坦克</v>
      </c>
      <c r="M20" s="3">
        <f t="shared" ref="M20:M21" ca="1" si="28">IF(OR(L20="坦克",L20="碎片"),VLOOKUP(C20,INDIRECT("坦克ID"),MATCH(L20&amp;"ID",INDIRECT("坦克标头"),0),FALSE),VLOOKUP(C20,INDIRECT(L20&amp;"ID"),2,FALSE))</f>
        <v>12211</v>
      </c>
      <c r="N20" s="3" t="str">
        <f ca="1">N19&amp;","&amp;M20</f>
        <v>11211,12211</v>
      </c>
      <c r="O20" s="3" t="str">
        <f>O19&amp;","&amp;I20</f>
        <v>582,582</v>
      </c>
      <c r="P20" s="1" t="str">
        <f>P19&amp;","&amp;"("&amp;J20&amp;","&amp;K20&amp;")"</f>
        <v>(1,1),(1,1)</v>
      </c>
      <c r="Q20" s="3" t="str">
        <f>IF(D20="坦克碎片",VLOOKUP(C20,道具信息!$N$2:$O$291,2,FALSE)&amp;"碎片",VLOOKUP(C20,道具信息!$N$2:$O$291,2,FALSE))</f>
        <v>T2坦克</v>
      </c>
      <c r="R20" s="3">
        <f t="shared" si="23"/>
        <v>1746</v>
      </c>
      <c r="S20" s="11">
        <f t="shared" si="24"/>
        <v>0.17399999999999999</v>
      </c>
      <c r="T20" s="3" t="str">
        <f>VLOOKUP(Q20,道具信息!$Q$3:$S$20,2,FALSE)</f>
        <v>CHEST_ITEM_TYPE_T2_TANK</v>
      </c>
      <c r="U20" s="3" t="str">
        <f>IF(COUNTIF(U$19:U19,T20)=0,T20,"")</f>
        <v/>
      </c>
      <c r="V20" s="3" t="str">
        <f>IF(U20&lt;&gt;"",V19&amp;","&amp;U20,V19)</f>
        <v>CHEST_ITEM_TYPE_T2_TANK</v>
      </c>
      <c r="W20" s="13" t="str">
        <f t="shared" ref="W20:W45" si="29">IF(U20&lt;&gt;"",ROUND(S20*100%,3),"")</f>
        <v/>
      </c>
      <c r="X20" s="3" t="str">
        <f t="shared" ref="X20:X45" si="30">TEXT(W20,"0.0%")</f>
        <v/>
      </c>
      <c r="Y20" s="3" t="str">
        <f>IF(X20&lt;&gt;"",Y19&amp;","&amp;X20,Y19)</f>
        <v>17.4%</v>
      </c>
    </row>
    <row r="21" spans="2:25" x14ac:dyDescent="0.3">
      <c r="B21" s="2">
        <f>数据源!BD53</f>
        <v>2</v>
      </c>
      <c r="C21" s="2" t="str">
        <f>数据源!BE53</f>
        <v>KV-1</v>
      </c>
      <c r="D21" s="2" t="str">
        <f>数据源!BF53</f>
        <v>坦克</v>
      </c>
      <c r="E21" s="2">
        <f>数据源!BG53</f>
        <v>250</v>
      </c>
      <c r="F21" s="2">
        <f>数据源!BH53</f>
        <v>1</v>
      </c>
      <c r="G21" s="2">
        <f>数据源!BI53</f>
        <v>7.3999999999999996E-2</v>
      </c>
      <c r="H21" s="2">
        <f>数据源!BJ53</f>
        <v>5.8213333333333332E-2</v>
      </c>
      <c r="I21" s="2">
        <f>数据源!BK53</f>
        <v>582</v>
      </c>
      <c r="J21" s="3">
        <f t="shared" si="25"/>
        <v>1</v>
      </c>
      <c r="K21" s="3">
        <f t="shared" si="26"/>
        <v>1</v>
      </c>
      <c r="L21" s="3" t="str">
        <f t="shared" si="27"/>
        <v>坦克</v>
      </c>
      <c r="M21" s="3">
        <f t="shared" ca="1" si="28"/>
        <v>13211</v>
      </c>
      <c r="N21" s="3" t="str">
        <f t="shared" ref="N21" ca="1" si="31">N20&amp;","&amp;M21</f>
        <v>11211,12211,13211</v>
      </c>
      <c r="O21" s="3" t="str">
        <f t="shared" ref="O21" si="32">O20&amp;","&amp;I21</f>
        <v>582,582,582</v>
      </c>
      <c r="P21" s="1" t="str">
        <f t="shared" ref="P21" si="33">P20&amp;","&amp;"("&amp;J21&amp;","&amp;K21&amp;")"</f>
        <v>(1,1),(1,1),(1,1)</v>
      </c>
      <c r="Q21" s="3" t="str">
        <f>IF(D21="坦克碎片",VLOOKUP(C21,道具信息!$N$2:$O$291,2,FALSE)&amp;"碎片",VLOOKUP(C21,道具信息!$N$2:$O$291,2,FALSE))</f>
        <v>T2坦克</v>
      </c>
      <c r="R21" s="3">
        <f t="shared" si="23"/>
        <v>1746</v>
      </c>
      <c r="S21" s="11">
        <f t="shared" si="24"/>
        <v>0.17399999999999999</v>
      </c>
      <c r="T21" s="3" t="str">
        <f>VLOOKUP(Q21,道具信息!$Q$3:$S$20,2,FALSE)</f>
        <v>CHEST_ITEM_TYPE_T2_TANK</v>
      </c>
      <c r="U21" s="3" t="str">
        <f>IF(COUNTIF(U$19:U20,T21)=0,T21,"")</f>
        <v/>
      </c>
      <c r="V21" s="3" t="str">
        <f t="shared" ref="V21:V45" si="34">IF(U21&lt;&gt;"",V20&amp;","&amp;U21,V20)</f>
        <v>CHEST_ITEM_TYPE_T2_TANK</v>
      </c>
      <c r="W21" s="13" t="str">
        <f t="shared" si="29"/>
        <v/>
      </c>
      <c r="X21" s="3" t="str">
        <f t="shared" si="30"/>
        <v/>
      </c>
      <c r="Y21" s="3" t="str">
        <f t="shared" ref="Y21:Y45" si="35">IF(X21&lt;&gt;"",Y20&amp;","&amp;X21,Y20)</f>
        <v>17.4%</v>
      </c>
    </row>
    <row r="22" spans="2:25" x14ac:dyDescent="0.3">
      <c r="B22" s="2">
        <f>数据源!BD54</f>
        <v>2</v>
      </c>
      <c r="C22" s="2" t="str">
        <f>数据源!BE54</f>
        <v>雷诺FT</v>
      </c>
      <c r="D22" s="2" t="str">
        <f>数据源!BF54</f>
        <v>坦克碎片</v>
      </c>
      <c r="E22" s="2">
        <f>数据源!BG54</f>
        <v>22.5</v>
      </c>
      <c r="F22" s="2">
        <f>数据源!BH54</f>
        <v>10</v>
      </c>
      <c r="G22" s="2">
        <f>数据源!BI54</f>
        <v>0.11099999999999999</v>
      </c>
      <c r="H22" s="2">
        <f>数据源!BJ54</f>
        <v>9.7022222222222204E-2</v>
      </c>
      <c r="I22" s="2">
        <f>数据源!BK54</f>
        <v>970</v>
      </c>
      <c r="J22" s="3">
        <f t="shared" si="25"/>
        <v>7</v>
      </c>
      <c r="K22" s="3">
        <f t="shared" si="26"/>
        <v>13</v>
      </c>
      <c r="L22" s="3" t="str">
        <f t="shared" ref="L22:L32" si="36">RIGHT(D22,2)</f>
        <v>碎片</v>
      </c>
      <c r="M22" s="3">
        <f t="shared" ref="M22:M32" ca="1" si="37">IF(OR(L22="坦克",L22="碎片"),VLOOKUP(C22,INDIRECT("坦克ID"),MATCH(L22&amp;"ID",INDIRECT("坦克标头"),0),FALSE),VLOOKUP(C22,INDIRECT(L22&amp;"ID"),2,FALSE))</f>
        <v>51111</v>
      </c>
      <c r="N22" s="3" t="str">
        <f t="shared" ref="N22:N32" ca="1" si="38">N21&amp;","&amp;M22</f>
        <v>11211,12211,13211,51111</v>
      </c>
      <c r="O22" s="3" t="str">
        <f t="shared" ref="O22:O32" si="39">O21&amp;","&amp;I22</f>
        <v>582,582,582,970</v>
      </c>
      <c r="P22" s="1" t="str">
        <f t="shared" ref="P22:P32" si="40">P21&amp;","&amp;"("&amp;J22&amp;","&amp;K22&amp;")"</f>
        <v>(1,1),(1,1),(1,1),(7,13)</v>
      </c>
      <c r="Q22" s="3" t="str">
        <f>IF(D22="坦克碎片",VLOOKUP(C22,道具信息!$N$2:$O$291,2,FALSE)&amp;"碎片",VLOOKUP(C22,道具信息!$N$2:$O$291,2,FALSE))</f>
        <v>T1坦克碎片</v>
      </c>
      <c r="R22" s="3">
        <f t="shared" si="23"/>
        <v>2910</v>
      </c>
      <c r="S22" s="11">
        <f t="shared" si="24"/>
        <v>0.28899999999999998</v>
      </c>
      <c r="T22" s="3" t="str">
        <f>VLOOKUP(Q22,道具信息!$Q$3:$S$20,2,FALSE)</f>
        <v>CHEST_ITEM_TYPE_T1_SHARD</v>
      </c>
      <c r="U22" s="3" t="str">
        <f>IF(COUNTIF(U$19:U21,T22)=0,T22,"")</f>
        <v>CHEST_ITEM_TYPE_T1_SHARD</v>
      </c>
      <c r="V22" s="3" t="str">
        <f t="shared" si="34"/>
        <v>CHEST_ITEM_TYPE_T2_TANK,CHEST_ITEM_TYPE_T1_SHARD</v>
      </c>
      <c r="W22" s="13">
        <f t="shared" si="29"/>
        <v>0.28899999999999998</v>
      </c>
      <c r="X22" s="3" t="str">
        <f t="shared" si="30"/>
        <v>28.9%</v>
      </c>
      <c r="Y22" s="3" t="str">
        <f t="shared" si="35"/>
        <v>17.4%,28.9%</v>
      </c>
    </row>
    <row r="23" spans="2:25" x14ac:dyDescent="0.3">
      <c r="B23" s="2">
        <f>数据源!BD55</f>
        <v>2</v>
      </c>
      <c r="C23" s="2" t="str">
        <f>数据源!BE55</f>
        <v>Stuart</v>
      </c>
      <c r="D23" s="2" t="str">
        <f>数据源!BF55</f>
        <v>坦克碎片</v>
      </c>
      <c r="E23" s="2">
        <f>数据源!BG55</f>
        <v>22.5</v>
      </c>
      <c r="F23" s="2">
        <f>数据源!BH55</f>
        <v>10</v>
      </c>
      <c r="G23" s="2">
        <f>数据源!BI55</f>
        <v>0.11099999999999999</v>
      </c>
      <c r="H23" s="2">
        <f>数据源!BJ55</f>
        <v>9.7022222222222204E-2</v>
      </c>
      <c r="I23" s="2">
        <f>数据源!BK55</f>
        <v>970</v>
      </c>
      <c r="J23" s="3">
        <f t="shared" si="25"/>
        <v>7</v>
      </c>
      <c r="K23" s="3">
        <f t="shared" si="26"/>
        <v>13</v>
      </c>
      <c r="L23" s="3" t="str">
        <f t="shared" si="36"/>
        <v>碎片</v>
      </c>
      <c r="M23" s="3">
        <f t="shared" ca="1" si="37"/>
        <v>52111</v>
      </c>
      <c r="N23" s="3" t="str">
        <f t="shared" ca="1" si="38"/>
        <v>11211,12211,13211,51111,52111</v>
      </c>
      <c r="O23" s="3" t="str">
        <f t="shared" si="39"/>
        <v>582,582,582,970,970</v>
      </c>
      <c r="P23" s="1" t="str">
        <f t="shared" si="40"/>
        <v>(1,1),(1,1),(1,1),(7,13),(7,13)</v>
      </c>
      <c r="Q23" s="3" t="str">
        <f>IF(D23="坦克碎片",VLOOKUP(C23,道具信息!$N$2:$O$291,2,FALSE)&amp;"碎片",VLOOKUP(C23,道具信息!$N$2:$O$291,2,FALSE))</f>
        <v>T1坦克碎片</v>
      </c>
      <c r="R23" s="3">
        <f t="shared" si="23"/>
        <v>2910</v>
      </c>
      <c r="S23" s="11">
        <f t="shared" si="24"/>
        <v>0.28899999999999998</v>
      </c>
      <c r="T23" s="3" t="str">
        <f>VLOOKUP(Q23,道具信息!$Q$3:$S$20,2,FALSE)</f>
        <v>CHEST_ITEM_TYPE_T1_SHARD</v>
      </c>
      <c r="U23" s="3" t="str">
        <f>IF(COUNTIF(U$19:U22,T23)=0,T23,"")</f>
        <v/>
      </c>
      <c r="V23" s="3" t="str">
        <f t="shared" si="34"/>
        <v>CHEST_ITEM_TYPE_T2_TANK,CHEST_ITEM_TYPE_T1_SHARD</v>
      </c>
      <c r="W23" s="13" t="str">
        <f t="shared" si="29"/>
        <v/>
      </c>
      <c r="X23" s="3" t="str">
        <f t="shared" si="30"/>
        <v/>
      </c>
      <c r="Y23" s="3" t="str">
        <f t="shared" si="35"/>
        <v>17.4%,28.9%</v>
      </c>
    </row>
    <row r="24" spans="2:25" x14ac:dyDescent="0.3">
      <c r="B24" s="2">
        <f>数据源!BD56</f>
        <v>2</v>
      </c>
      <c r="C24" s="2" t="str">
        <f>数据源!BE56</f>
        <v>B-1</v>
      </c>
      <c r="D24" s="2" t="str">
        <f>数据源!BF56</f>
        <v>坦克碎片</v>
      </c>
      <c r="E24" s="2">
        <f>数据源!BG56</f>
        <v>22.5</v>
      </c>
      <c r="F24" s="2">
        <f>数据源!BH56</f>
        <v>10</v>
      </c>
      <c r="G24" s="2">
        <f>数据源!BI56</f>
        <v>0.11099999999999999</v>
      </c>
      <c r="H24" s="2">
        <f>数据源!BJ56</f>
        <v>9.7022222222222204E-2</v>
      </c>
      <c r="I24" s="2">
        <f>数据源!BK56</f>
        <v>970</v>
      </c>
      <c r="J24" s="3">
        <f t="shared" si="25"/>
        <v>7</v>
      </c>
      <c r="K24" s="3">
        <f t="shared" si="26"/>
        <v>13</v>
      </c>
      <c r="L24" s="3" t="str">
        <f t="shared" si="36"/>
        <v>碎片</v>
      </c>
      <c r="M24" s="3">
        <f t="shared" ca="1" si="37"/>
        <v>53111</v>
      </c>
      <c r="N24" s="3" t="str">
        <f t="shared" ca="1" si="38"/>
        <v>11211,12211,13211,51111,52111,53111</v>
      </c>
      <c r="O24" s="3" t="str">
        <f t="shared" si="39"/>
        <v>582,582,582,970,970,970</v>
      </c>
      <c r="P24" s="1" t="str">
        <f t="shared" si="40"/>
        <v>(1,1),(1,1),(1,1),(7,13),(7,13),(7,13)</v>
      </c>
      <c r="Q24" s="3" t="str">
        <f>IF(D24="坦克碎片",VLOOKUP(C24,道具信息!$N$2:$O$291,2,FALSE)&amp;"碎片",VLOOKUP(C24,道具信息!$N$2:$O$291,2,FALSE))</f>
        <v>T1坦克碎片</v>
      </c>
      <c r="R24" s="3">
        <f t="shared" si="23"/>
        <v>2910</v>
      </c>
      <c r="S24" s="11">
        <f t="shared" si="24"/>
        <v>0.28899999999999998</v>
      </c>
      <c r="T24" s="3" t="str">
        <f>VLOOKUP(Q24,道具信息!$Q$3:$S$20,2,FALSE)</f>
        <v>CHEST_ITEM_TYPE_T1_SHARD</v>
      </c>
      <c r="U24" s="3" t="str">
        <f>IF(COUNTIF(U$19:U23,T24)=0,T24,"")</f>
        <v/>
      </c>
      <c r="V24" s="3" t="str">
        <f t="shared" si="34"/>
        <v>CHEST_ITEM_TYPE_T2_TANK,CHEST_ITEM_TYPE_T1_SHARD</v>
      </c>
      <c r="W24" s="13" t="str">
        <f t="shared" si="29"/>
        <v/>
      </c>
      <c r="X24" s="3" t="str">
        <f t="shared" si="30"/>
        <v/>
      </c>
      <c r="Y24" s="3" t="str">
        <f t="shared" si="35"/>
        <v>17.4%,28.9%</v>
      </c>
    </row>
    <row r="25" spans="2:25" x14ac:dyDescent="0.3">
      <c r="B25" s="2">
        <f>数据源!BD57</f>
        <v>2</v>
      </c>
      <c r="C25" s="2" t="str">
        <f>数据源!BE57</f>
        <v>二号</v>
      </c>
      <c r="D25" s="2" t="str">
        <f>数据源!BF57</f>
        <v>坦克碎片</v>
      </c>
      <c r="E25" s="2">
        <f>数据源!BG57</f>
        <v>25</v>
      </c>
      <c r="F25" s="2">
        <f>数据源!BH57</f>
        <v>5</v>
      </c>
      <c r="G25" s="2">
        <f>数据源!BI57</f>
        <v>3.6999999999999998E-2</v>
      </c>
      <c r="H25" s="2">
        <f>数据源!BJ57</f>
        <v>5.8213333333333325E-2</v>
      </c>
      <c r="I25" s="2">
        <f>数据源!BK57</f>
        <v>582</v>
      </c>
      <c r="J25" s="3">
        <f t="shared" si="25"/>
        <v>3</v>
      </c>
      <c r="K25" s="3">
        <f t="shared" si="26"/>
        <v>7</v>
      </c>
      <c r="L25" s="3" t="str">
        <f t="shared" si="36"/>
        <v>碎片</v>
      </c>
      <c r="M25" s="3">
        <f t="shared" ca="1" si="37"/>
        <v>51211</v>
      </c>
      <c r="N25" s="3" t="str">
        <f t="shared" ca="1" si="38"/>
        <v>11211,12211,13211,51111,52111,53111,51211</v>
      </c>
      <c r="O25" s="3" t="str">
        <f t="shared" si="39"/>
        <v>582,582,582,970,970,970,582</v>
      </c>
      <c r="P25" s="1" t="str">
        <f t="shared" si="40"/>
        <v>(1,1),(1,1),(1,1),(7,13),(7,13),(7,13),(3,7)</v>
      </c>
      <c r="Q25" s="3" t="str">
        <f>IF(D25="坦克碎片",VLOOKUP(C25,道具信息!$N$2:$O$291,2,FALSE)&amp;"碎片",VLOOKUP(C25,道具信息!$N$2:$O$291,2,FALSE))</f>
        <v>T2坦克碎片</v>
      </c>
      <c r="R25" s="3">
        <f t="shared" si="23"/>
        <v>1746</v>
      </c>
      <c r="S25" s="11">
        <f t="shared" si="24"/>
        <v>0.17399999999999999</v>
      </c>
      <c r="T25" s="3" t="str">
        <f>VLOOKUP(Q25,道具信息!$Q$3:$S$20,2,FALSE)</f>
        <v>CHEST_ITEM_TYPE_T2_SHARD</v>
      </c>
      <c r="U25" s="3" t="str">
        <f>IF(COUNTIF(U$19:U24,T25)=0,T25,"")</f>
        <v>CHEST_ITEM_TYPE_T2_SHARD</v>
      </c>
      <c r="V25" s="3" t="str">
        <f t="shared" si="34"/>
        <v>CHEST_ITEM_TYPE_T2_TANK,CHEST_ITEM_TYPE_T1_SHARD,CHEST_ITEM_TYPE_T2_SHARD</v>
      </c>
      <c r="W25" s="13">
        <f t="shared" si="29"/>
        <v>0.17399999999999999</v>
      </c>
      <c r="X25" s="3" t="str">
        <f t="shared" si="30"/>
        <v>17.4%</v>
      </c>
      <c r="Y25" s="3" t="str">
        <f t="shared" si="35"/>
        <v>17.4%,28.9%,17.4%</v>
      </c>
    </row>
    <row r="26" spans="2:25" x14ac:dyDescent="0.3">
      <c r="B26" s="2">
        <f>数据源!BD58</f>
        <v>2</v>
      </c>
      <c r="C26" s="2" t="str">
        <f>数据源!BE58</f>
        <v>T-34</v>
      </c>
      <c r="D26" s="2" t="str">
        <f>数据源!BF58</f>
        <v>坦克碎片</v>
      </c>
      <c r="E26" s="2">
        <f>数据源!BG58</f>
        <v>25</v>
      </c>
      <c r="F26" s="2">
        <f>数据源!BH58</f>
        <v>5</v>
      </c>
      <c r="G26" s="2">
        <f>数据源!BI58</f>
        <v>3.6999999999999998E-2</v>
      </c>
      <c r="H26" s="2">
        <f>数据源!BJ58</f>
        <v>5.8213333333333325E-2</v>
      </c>
      <c r="I26" s="2">
        <f>数据源!BK58</f>
        <v>582</v>
      </c>
      <c r="J26" s="3">
        <f t="shared" si="25"/>
        <v>3</v>
      </c>
      <c r="K26" s="3">
        <f t="shared" si="26"/>
        <v>7</v>
      </c>
      <c r="L26" s="3" t="str">
        <f t="shared" si="36"/>
        <v>碎片</v>
      </c>
      <c r="M26" s="3">
        <f t="shared" ca="1" si="37"/>
        <v>52211</v>
      </c>
      <c r="N26" s="3" t="str">
        <f t="shared" ca="1" si="38"/>
        <v>11211,12211,13211,51111,52111,53111,51211,52211</v>
      </c>
      <c r="O26" s="3" t="str">
        <f t="shared" si="39"/>
        <v>582,582,582,970,970,970,582,582</v>
      </c>
      <c r="P26" s="1" t="str">
        <f t="shared" si="40"/>
        <v>(1,1),(1,1),(1,1),(7,13),(7,13),(7,13),(3,7),(3,7)</v>
      </c>
      <c r="Q26" s="3" t="str">
        <f>IF(D26="坦克碎片",VLOOKUP(C26,道具信息!$N$2:$O$291,2,FALSE)&amp;"碎片",VLOOKUP(C26,道具信息!$N$2:$O$291,2,FALSE))</f>
        <v>T2坦克碎片</v>
      </c>
      <c r="R26" s="3">
        <f t="shared" si="23"/>
        <v>1746</v>
      </c>
      <c r="S26" s="11">
        <f t="shared" si="24"/>
        <v>0.17399999999999999</v>
      </c>
      <c r="T26" s="3" t="str">
        <f>VLOOKUP(Q26,道具信息!$Q$3:$S$20,2,FALSE)</f>
        <v>CHEST_ITEM_TYPE_T2_SHARD</v>
      </c>
      <c r="U26" s="3" t="str">
        <f>IF(COUNTIF(U$19:U25,T26)=0,T26,"")</f>
        <v/>
      </c>
      <c r="V26" s="3" t="str">
        <f t="shared" si="34"/>
        <v>CHEST_ITEM_TYPE_T2_TANK,CHEST_ITEM_TYPE_T1_SHARD,CHEST_ITEM_TYPE_T2_SHARD</v>
      </c>
      <c r="W26" s="13" t="str">
        <f t="shared" si="29"/>
        <v/>
      </c>
      <c r="X26" s="3" t="str">
        <f t="shared" si="30"/>
        <v/>
      </c>
      <c r="Y26" s="3" t="str">
        <f t="shared" si="35"/>
        <v>17.4%,28.9%,17.4%</v>
      </c>
    </row>
    <row r="27" spans="2:25" x14ac:dyDescent="0.3">
      <c r="B27" s="2">
        <f>数据源!BD59</f>
        <v>2</v>
      </c>
      <c r="C27" s="2" t="str">
        <f>数据源!BE59</f>
        <v>KV-1</v>
      </c>
      <c r="D27" s="2" t="str">
        <f>数据源!BF59</f>
        <v>坦克碎片</v>
      </c>
      <c r="E27" s="2">
        <f>数据源!BG59</f>
        <v>25</v>
      </c>
      <c r="F27" s="2">
        <f>数据源!BH59</f>
        <v>5</v>
      </c>
      <c r="G27" s="2">
        <f>数据源!BI59</f>
        <v>3.6999999999999998E-2</v>
      </c>
      <c r="H27" s="2">
        <f>数据源!BJ59</f>
        <v>5.8213333333333325E-2</v>
      </c>
      <c r="I27" s="2">
        <f>数据源!BK59</f>
        <v>582</v>
      </c>
      <c r="J27" s="3">
        <f t="shared" si="25"/>
        <v>3</v>
      </c>
      <c r="K27" s="3">
        <f t="shared" si="26"/>
        <v>7</v>
      </c>
      <c r="L27" s="3" t="str">
        <f t="shared" si="36"/>
        <v>碎片</v>
      </c>
      <c r="M27" s="3">
        <f t="shared" ca="1" si="37"/>
        <v>53211</v>
      </c>
      <c r="N27" s="3" t="str">
        <f t="shared" ca="1" si="38"/>
        <v>11211,12211,13211,51111,52111,53111,51211,52211,53211</v>
      </c>
      <c r="O27" s="3" t="str">
        <f t="shared" si="39"/>
        <v>582,582,582,970,970,970,582,582,582</v>
      </c>
      <c r="P27" s="1" t="str">
        <f t="shared" si="40"/>
        <v>(1,1),(1,1),(1,1),(7,13),(7,13),(7,13),(3,7),(3,7),(3,7)</v>
      </c>
      <c r="Q27" s="3" t="str">
        <f>IF(D27="坦克碎片",VLOOKUP(C27,道具信息!$N$2:$O$291,2,FALSE)&amp;"碎片",VLOOKUP(C27,道具信息!$N$2:$O$291,2,FALSE))</f>
        <v>T2坦克碎片</v>
      </c>
      <c r="R27" s="3">
        <f t="shared" si="23"/>
        <v>1746</v>
      </c>
      <c r="S27" s="11">
        <f t="shared" si="24"/>
        <v>0.17399999999999999</v>
      </c>
      <c r="T27" s="3" t="str">
        <f>VLOOKUP(Q27,道具信息!$Q$3:$S$20,2,FALSE)</f>
        <v>CHEST_ITEM_TYPE_T2_SHARD</v>
      </c>
      <c r="U27" s="3" t="str">
        <f>IF(COUNTIF(U$19:U26,T27)=0,T27,"")</f>
        <v/>
      </c>
      <c r="V27" s="3" t="str">
        <f t="shared" si="34"/>
        <v>CHEST_ITEM_TYPE_T2_TANK,CHEST_ITEM_TYPE_T1_SHARD,CHEST_ITEM_TYPE_T2_SHARD</v>
      </c>
      <c r="W27" s="13" t="str">
        <f t="shared" si="29"/>
        <v/>
      </c>
      <c r="X27" s="3" t="str">
        <f t="shared" si="30"/>
        <v/>
      </c>
      <c r="Y27" s="3" t="str">
        <f t="shared" si="35"/>
        <v>17.4%,28.9%,17.4%</v>
      </c>
    </row>
    <row r="28" spans="2:25" x14ac:dyDescent="0.3">
      <c r="B28" s="2">
        <f>数据源!BD60</f>
        <v>2</v>
      </c>
      <c r="C28" s="2" t="str">
        <f>数据源!BE60</f>
        <v>T1LP1</v>
      </c>
      <c r="D28" s="2" t="str">
        <f>数据源!BF60</f>
        <v>部件</v>
      </c>
      <c r="E28" s="2">
        <f>数据源!BG60</f>
        <v>45</v>
      </c>
      <c r="F28" s="2">
        <f>数据源!BH60</f>
        <v>4</v>
      </c>
      <c r="G28" s="2">
        <f>数据源!BI60</f>
        <v>1.9E-2</v>
      </c>
      <c r="H28" s="2">
        <f>数据源!BJ60</f>
        <v>2.0759259259259259E-2</v>
      </c>
      <c r="I28" s="2">
        <f>数据源!BK60</f>
        <v>208</v>
      </c>
      <c r="J28" s="3">
        <f t="shared" si="25"/>
        <v>2</v>
      </c>
      <c r="K28" s="3">
        <f t="shared" si="26"/>
        <v>6</v>
      </c>
      <c r="L28" s="3" t="str">
        <f t="shared" si="36"/>
        <v>部件</v>
      </c>
      <c r="M28" s="3">
        <f t="shared" ca="1" si="37"/>
        <v>91001</v>
      </c>
      <c r="N28" s="3" t="str">
        <f t="shared" ca="1" si="38"/>
        <v>11211,12211,13211,51111,52111,53111,51211,52211,53211,91001</v>
      </c>
      <c r="O28" s="3" t="str">
        <f t="shared" si="39"/>
        <v>582,582,582,970,970,970,582,582,582,208</v>
      </c>
      <c r="P28" s="1" t="str">
        <f t="shared" si="40"/>
        <v>(1,1),(1,1),(1,1),(7,13),(7,13),(7,13),(3,7),(3,7),(3,7),(2,6)</v>
      </c>
      <c r="Q28" s="3" t="str">
        <f>IF(D28="坦克碎片",VLOOKUP(C28,道具信息!$N$2:$O$291,2,FALSE)&amp;"碎片",VLOOKUP(C28,道具信息!$N$2:$O$291,2,FALSE))</f>
        <v>T1部件</v>
      </c>
      <c r="R28" s="3">
        <f t="shared" si="23"/>
        <v>3656</v>
      </c>
      <c r="S28" s="11">
        <f t="shared" si="24"/>
        <v>0.36299999999999999</v>
      </c>
      <c r="T28" s="3" t="str">
        <f>VLOOKUP(Q28,道具信息!$Q$3:$S$20,2,FALSE)</f>
        <v>CHEST_ITEM_TYPE_T1_PART</v>
      </c>
      <c r="U28" s="3" t="str">
        <f>IF(COUNTIF(U$19:U27,T28)=0,T28,"")</f>
        <v>CHEST_ITEM_TYPE_T1_PART</v>
      </c>
      <c r="V28" s="3" t="str">
        <f t="shared" si="34"/>
        <v>CHEST_ITEM_TYPE_T2_TANK,CHEST_ITEM_TYPE_T1_SHARD,CHEST_ITEM_TYPE_T2_SHARD,CHEST_ITEM_TYPE_T1_PART</v>
      </c>
      <c r="W28" s="13">
        <f t="shared" si="29"/>
        <v>0.36299999999999999</v>
      </c>
      <c r="X28" s="3" t="str">
        <f t="shared" si="30"/>
        <v>36.3%</v>
      </c>
      <c r="Y28" s="3" t="str">
        <f t="shared" si="35"/>
        <v>17.4%,28.9%,17.4%,36.3%</v>
      </c>
    </row>
    <row r="29" spans="2:25" x14ac:dyDescent="0.3">
      <c r="B29" s="2">
        <f>数据源!BD61</f>
        <v>2</v>
      </c>
      <c r="C29" s="2" t="str">
        <f>数据源!BE61</f>
        <v>T1LP3</v>
      </c>
      <c r="D29" s="2" t="str">
        <f>数据源!BF61</f>
        <v>部件</v>
      </c>
      <c r="E29" s="2">
        <f>数据源!BG61</f>
        <v>45</v>
      </c>
      <c r="F29" s="2">
        <f>数据源!BH61</f>
        <v>4</v>
      </c>
      <c r="G29" s="2">
        <f>数据源!BI61</f>
        <v>1.9E-2</v>
      </c>
      <c r="H29" s="2">
        <f>数据源!BJ61</f>
        <v>2.0759259259259259E-2</v>
      </c>
      <c r="I29" s="2">
        <f>数据源!BK61</f>
        <v>208</v>
      </c>
      <c r="J29" s="3">
        <f t="shared" si="25"/>
        <v>2</v>
      </c>
      <c r="K29" s="3">
        <f t="shared" si="26"/>
        <v>6</v>
      </c>
      <c r="L29" s="3" t="str">
        <f t="shared" si="36"/>
        <v>部件</v>
      </c>
      <c r="M29" s="3">
        <f t="shared" ca="1" si="37"/>
        <v>91003</v>
      </c>
      <c r="N29" s="3" t="str">
        <f t="shared" ca="1" si="38"/>
        <v>11211,12211,13211,51111,52111,53111,51211,52211,53211,91001,91003</v>
      </c>
      <c r="O29" s="3" t="str">
        <f t="shared" si="39"/>
        <v>582,582,582,970,970,970,582,582,582,208,208</v>
      </c>
      <c r="P29" s="1" t="str">
        <f t="shared" si="40"/>
        <v>(1,1),(1,1),(1,1),(7,13),(7,13),(7,13),(3,7),(3,7),(3,7),(2,6),(2,6)</v>
      </c>
      <c r="Q29" s="3" t="str">
        <f>IF(D29="坦克碎片",VLOOKUP(C29,道具信息!$N$2:$O$291,2,FALSE)&amp;"碎片",VLOOKUP(C29,道具信息!$N$2:$O$291,2,FALSE))</f>
        <v>T1部件</v>
      </c>
      <c r="R29" s="3">
        <f t="shared" si="23"/>
        <v>3656</v>
      </c>
      <c r="S29" s="11">
        <f t="shared" si="24"/>
        <v>0.36299999999999999</v>
      </c>
      <c r="T29" s="3" t="str">
        <f>VLOOKUP(Q29,道具信息!$Q$3:$S$20,2,FALSE)</f>
        <v>CHEST_ITEM_TYPE_T1_PART</v>
      </c>
      <c r="U29" s="3" t="str">
        <f>IF(COUNTIF(U$19:U28,T29)=0,T29,"")</f>
        <v/>
      </c>
      <c r="V29" s="3" t="str">
        <f t="shared" si="34"/>
        <v>CHEST_ITEM_TYPE_T2_TANK,CHEST_ITEM_TYPE_T1_SHARD,CHEST_ITEM_TYPE_T2_SHARD,CHEST_ITEM_TYPE_T1_PART</v>
      </c>
      <c r="W29" s="13" t="str">
        <f t="shared" si="29"/>
        <v/>
      </c>
      <c r="X29" s="3" t="str">
        <f t="shared" si="30"/>
        <v/>
      </c>
      <c r="Y29" s="3" t="str">
        <f t="shared" si="35"/>
        <v>17.4%,28.9%,17.4%,36.3%</v>
      </c>
    </row>
    <row r="30" spans="2:25" x14ac:dyDescent="0.3">
      <c r="B30" s="2">
        <f>数据源!BD62</f>
        <v>2</v>
      </c>
      <c r="C30" s="2" t="str">
        <f>数据源!BE62</f>
        <v>T1LP5</v>
      </c>
      <c r="D30" s="2" t="str">
        <f>数据源!BF62</f>
        <v>部件</v>
      </c>
      <c r="E30" s="2">
        <f>数据源!BG62</f>
        <v>45</v>
      </c>
      <c r="F30" s="2">
        <f>数据源!BH62</f>
        <v>4</v>
      </c>
      <c r="G30" s="2">
        <f>数据源!BI62</f>
        <v>1.9E-2</v>
      </c>
      <c r="H30" s="2">
        <f>数据源!BJ62</f>
        <v>2.0759259259259259E-2</v>
      </c>
      <c r="I30" s="2">
        <f>数据源!BK62</f>
        <v>208</v>
      </c>
      <c r="J30" s="3">
        <f t="shared" si="25"/>
        <v>2</v>
      </c>
      <c r="K30" s="3">
        <f t="shared" si="26"/>
        <v>6</v>
      </c>
      <c r="L30" s="3" t="str">
        <f t="shared" si="36"/>
        <v>部件</v>
      </c>
      <c r="M30" s="3">
        <f t="shared" ca="1" si="37"/>
        <v>91005</v>
      </c>
      <c r="N30" s="3" t="str">
        <f t="shared" ca="1" si="38"/>
        <v>11211,12211,13211,51111,52111,53111,51211,52211,53211,91001,91003,91005</v>
      </c>
      <c r="O30" s="3" t="str">
        <f t="shared" si="39"/>
        <v>582,582,582,970,970,970,582,582,582,208,208,208</v>
      </c>
      <c r="P30" s="1" t="str">
        <f t="shared" si="40"/>
        <v>(1,1),(1,1),(1,1),(7,13),(7,13),(7,13),(3,7),(3,7),(3,7),(2,6),(2,6),(2,6)</v>
      </c>
      <c r="Q30" s="3" t="str">
        <f>IF(D30="坦克碎片",VLOOKUP(C30,道具信息!$N$2:$O$291,2,FALSE)&amp;"碎片",VLOOKUP(C30,道具信息!$N$2:$O$291,2,FALSE))</f>
        <v>T1部件</v>
      </c>
      <c r="R30" s="3">
        <f t="shared" si="23"/>
        <v>3656</v>
      </c>
      <c r="S30" s="11">
        <f t="shared" si="24"/>
        <v>0.36299999999999999</v>
      </c>
      <c r="T30" s="3" t="str">
        <f>VLOOKUP(Q30,道具信息!$Q$3:$S$20,2,FALSE)</f>
        <v>CHEST_ITEM_TYPE_T1_PART</v>
      </c>
      <c r="U30" s="3" t="str">
        <f>IF(COUNTIF(U$19:U29,T30)=0,T30,"")</f>
        <v/>
      </c>
      <c r="V30" s="3" t="str">
        <f t="shared" si="34"/>
        <v>CHEST_ITEM_TYPE_T2_TANK,CHEST_ITEM_TYPE_T1_SHARD,CHEST_ITEM_TYPE_T2_SHARD,CHEST_ITEM_TYPE_T1_PART</v>
      </c>
      <c r="W30" s="13" t="str">
        <f t="shared" si="29"/>
        <v/>
      </c>
      <c r="X30" s="3" t="str">
        <f t="shared" si="30"/>
        <v/>
      </c>
      <c r="Y30" s="3" t="str">
        <f t="shared" si="35"/>
        <v>17.4%,28.9%,17.4%,36.3%</v>
      </c>
    </row>
    <row r="31" spans="2:25" x14ac:dyDescent="0.3">
      <c r="B31" s="2">
        <f>数据源!BD63</f>
        <v>2</v>
      </c>
      <c r="C31" s="2" t="str">
        <f>数据源!BE63</f>
        <v>T1MP1</v>
      </c>
      <c r="D31" s="2" t="str">
        <f>数据源!BF63</f>
        <v>部件</v>
      </c>
      <c r="E31" s="2">
        <f>数据源!BG63</f>
        <v>45</v>
      </c>
      <c r="F31" s="2">
        <f>数据源!BH63</f>
        <v>4</v>
      </c>
      <c r="G31" s="2">
        <f>数据源!BI63</f>
        <v>1.9E-2</v>
      </c>
      <c r="H31" s="2">
        <f>数据源!BJ63</f>
        <v>2.0759259259259259E-2</v>
      </c>
      <c r="I31" s="2">
        <f>数据源!BK63</f>
        <v>208</v>
      </c>
      <c r="J31" s="3">
        <f t="shared" si="25"/>
        <v>2</v>
      </c>
      <c r="K31" s="3">
        <f t="shared" si="26"/>
        <v>6</v>
      </c>
      <c r="L31" s="3" t="str">
        <f t="shared" si="36"/>
        <v>部件</v>
      </c>
      <c r="M31" s="3">
        <f t="shared" ca="1" si="37"/>
        <v>91101</v>
      </c>
      <c r="N31" s="3" t="str">
        <f t="shared" ca="1" si="38"/>
        <v>11211,12211,13211,51111,52111,53111,51211,52211,53211,91001,91003,91005,91101</v>
      </c>
      <c r="O31" s="3" t="str">
        <f t="shared" si="39"/>
        <v>582,582,582,970,970,970,582,582,582,208,208,208,208</v>
      </c>
      <c r="P31" s="1" t="str">
        <f t="shared" si="40"/>
        <v>(1,1),(1,1),(1,1),(7,13),(7,13),(7,13),(3,7),(3,7),(3,7),(2,6),(2,6),(2,6),(2,6)</v>
      </c>
      <c r="Q31" s="3" t="str">
        <f>IF(D31="坦克碎片",VLOOKUP(C31,道具信息!$N$2:$O$291,2,FALSE)&amp;"碎片",VLOOKUP(C31,道具信息!$N$2:$O$291,2,FALSE))</f>
        <v>T1部件</v>
      </c>
      <c r="R31" s="3">
        <f t="shared" si="23"/>
        <v>3656</v>
      </c>
      <c r="S31" s="11">
        <f t="shared" si="24"/>
        <v>0.36299999999999999</v>
      </c>
      <c r="T31" s="3" t="str">
        <f>VLOOKUP(Q31,道具信息!$Q$3:$S$20,2,FALSE)</f>
        <v>CHEST_ITEM_TYPE_T1_PART</v>
      </c>
      <c r="U31" s="3" t="str">
        <f>IF(COUNTIF(U$19:U30,T31)=0,T31,"")</f>
        <v/>
      </c>
      <c r="V31" s="3" t="str">
        <f t="shared" si="34"/>
        <v>CHEST_ITEM_TYPE_T2_TANK,CHEST_ITEM_TYPE_T1_SHARD,CHEST_ITEM_TYPE_T2_SHARD,CHEST_ITEM_TYPE_T1_PART</v>
      </c>
      <c r="W31" s="13" t="str">
        <f t="shared" si="29"/>
        <v/>
      </c>
      <c r="X31" s="3" t="str">
        <f t="shared" si="30"/>
        <v/>
      </c>
      <c r="Y31" s="3" t="str">
        <f t="shared" si="35"/>
        <v>17.4%,28.9%,17.4%,36.3%</v>
      </c>
    </row>
    <row r="32" spans="2:25" x14ac:dyDescent="0.3">
      <c r="B32" s="2">
        <f>数据源!BD64</f>
        <v>2</v>
      </c>
      <c r="C32" s="2" t="str">
        <f>数据源!BE64</f>
        <v>T1MP3</v>
      </c>
      <c r="D32" s="2" t="str">
        <f>数据源!BF64</f>
        <v>部件</v>
      </c>
      <c r="E32" s="2">
        <f>数据源!BG64</f>
        <v>45</v>
      </c>
      <c r="F32" s="2">
        <f>数据源!BH64</f>
        <v>4</v>
      </c>
      <c r="G32" s="2">
        <f>数据源!BI64</f>
        <v>1.9E-2</v>
      </c>
      <c r="H32" s="2">
        <f>数据源!BJ64</f>
        <v>2.0759259259259259E-2</v>
      </c>
      <c r="I32" s="2">
        <f>数据源!BK64</f>
        <v>208</v>
      </c>
      <c r="J32" s="3">
        <f t="shared" ref="J32:J45" si="41">ROUNDUP(IF(F32&gt;1,F32-ROUNDDOWN(SQRT(F32),0),F32),0)</f>
        <v>2</v>
      </c>
      <c r="K32" s="3">
        <f t="shared" ref="K32:K45" si="42">F32*2-J32</f>
        <v>6</v>
      </c>
      <c r="L32" s="3" t="str">
        <f t="shared" si="36"/>
        <v>部件</v>
      </c>
      <c r="M32" s="3">
        <f t="shared" ca="1" si="37"/>
        <v>91103</v>
      </c>
      <c r="N32" s="3" t="str">
        <f t="shared" ca="1" si="38"/>
        <v>11211,12211,13211,51111,52111,53111,51211,52211,53211,91001,91003,91005,91101,91103</v>
      </c>
      <c r="O32" s="3" t="str">
        <f t="shared" si="39"/>
        <v>582,582,582,970,970,970,582,582,582,208,208,208,208,208</v>
      </c>
      <c r="P32" s="1" t="str">
        <f t="shared" si="40"/>
        <v>(1,1),(1,1),(1,1),(7,13),(7,13),(7,13),(3,7),(3,7),(3,7),(2,6),(2,6),(2,6),(2,6),(2,6)</v>
      </c>
      <c r="Q32" s="3" t="str">
        <f>IF(D32="坦克碎片",VLOOKUP(C32,道具信息!$N$2:$O$291,2,FALSE)&amp;"碎片",VLOOKUP(C32,道具信息!$N$2:$O$291,2,FALSE))</f>
        <v>T1部件</v>
      </c>
      <c r="R32" s="3">
        <f t="shared" si="23"/>
        <v>3656</v>
      </c>
      <c r="S32" s="11">
        <f t="shared" si="24"/>
        <v>0.36299999999999999</v>
      </c>
      <c r="T32" s="3" t="str">
        <f>VLOOKUP(Q32,道具信息!$Q$3:$S$20,2,FALSE)</f>
        <v>CHEST_ITEM_TYPE_T1_PART</v>
      </c>
      <c r="U32" s="3" t="str">
        <f>IF(COUNTIF(U$19:U31,T32)=0,T32,"")</f>
        <v/>
      </c>
      <c r="V32" s="3" t="str">
        <f t="shared" si="34"/>
        <v>CHEST_ITEM_TYPE_T2_TANK,CHEST_ITEM_TYPE_T1_SHARD,CHEST_ITEM_TYPE_T2_SHARD,CHEST_ITEM_TYPE_T1_PART</v>
      </c>
      <c r="W32" s="13" t="str">
        <f t="shared" si="29"/>
        <v/>
      </c>
      <c r="X32" s="3" t="str">
        <f t="shared" si="30"/>
        <v/>
      </c>
      <c r="Y32" s="3" t="str">
        <f t="shared" si="35"/>
        <v>17.4%,28.9%,17.4%,36.3%</v>
      </c>
    </row>
    <row r="33" spans="2:25" x14ac:dyDescent="0.3">
      <c r="B33" s="2">
        <f>数据源!BD65</f>
        <v>2</v>
      </c>
      <c r="C33" s="2" t="str">
        <f>数据源!BE65</f>
        <v>T1MP5</v>
      </c>
      <c r="D33" s="2" t="str">
        <f>数据源!BF65</f>
        <v>部件</v>
      </c>
      <c r="E33" s="2">
        <f>数据源!BG65</f>
        <v>45</v>
      </c>
      <c r="F33" s="2">
        <f>数据源!BH65</f>
        <v>4</v>
      </c>
      <c r="G33" s="2">
        <f>数据源!BI65</f>
        <v>1.9E-2</v>
      </c>
      <c r="H33" s="2">
        <f>数据源!BJ65</f>
        <v>2.0759259259259259E-2</v>
      </c>
      <c r="I33" s="2">
        <f>数据源!BK65</f>
        <v>208</v>
      </c>
      <c r="J33" s="3">
        <f t="shared" si="41"/>
        <v>2</v>
      </c>
      <c r="K33" s="3">
        <f t="shared" si="42"/>
        <v>6</v>
      </c>
      <c r="L33" s="3" t="str">
        <f t="shared" ref="L33:L45" si="43">RIGHT(D33,2)</f>
        <v>部件</v>
      </c>
      <c r="M33" s="3">
        <f t="shared" ref="M33:M45" ca="1" si="44">IF(OR(L33="坦克",L33="碎片"),VLOOKUP(C33,INDIRECT("坦克ID"),MATCH(L33&amp;"ID",INDIRECT("坦克标头"),0),FALSE),VLOOKUP(C33,INDIRECT(L33&amp;"ID"),2,FALSE))</f>
        <v>91105</v>
      </c>
      <c r="N33" s="3" t="str">
        <f t="shared" ref="N33:N45" ca="1" si="45">N32&amp;","&amp;M33</f>
        <v>11211,12211,13211,51111,52111,53111,51211,52211,53211,91001,91003,91005,91101,91103,91105</v>
      </c>
      <c r="O33" s="3" t="str">
        <f t="shared" ref="O33:O45" si="46">O32&amp;","&amp;I33</f>
        <v>582,582,582,970,970,970,582,582,582,208,208,208,208,208,208</v>
      </c>
      <c r="P33" s="1" t="str">
        <f t="shared" ref="P33:P45" si="47">P32&amp;","&amp;"("&amp;J33&amp;","&amp;K33&amp;")"</f>
        <v>(1,1),(1,1),(1,1),(7,13),(7,13),(7,13),(3,7),(3,7),(3,7),(2,6),(2,6),(2,6),(2,6),(2,6),(2,6)</v>
      </c>
      <c r="Q33" s="3" t="str">
        <f>IF(D33="坦克碎片",VLOOKUP(C33,道具信息!$N$2:$O$291,2,FALSE)&amp;"碎片",VLOOKUP(C33,道具信息!$N$2:$O$291,2,FALSE))</f>
        <v>T1部件</v>
      </c>
      <c r="R33" s="3">
        <f t="shared" si="23"/>
        <v>3656</v>
      </c>
      <c r="S33" s="11">
        <f t="shared" si="24"/>
        <v>0.36299999999999999</v>
      </c>
      <c r="T33" s="3" t="str">
        <f>VLOOKUP(Q33,道具信息!$Q$3:$S$20,2,FALSE)</f>
        <v>CHEST_ITEM_TYPE_T1_PART</v>
      </c>
      <c r="U33" s="3" t="str">
        <f>IF(COUNTIF(U$19:U32,T33)=0,T33,"")</f>
        <v/>
      </c>
      <c r="V33" s="3" t="str">
        <f t="shared" si="34"/>
        <v>CHEST_ITEM_TYPE_T2_TANK,CHEST_ITEM_TYPE_T1_SHARD,CHEST_ITEM_TYPE_T2_SHARD,CHEST_ITEM_TYPE_T1_PART</v>
      </c>
      <c r="W33" s="13" t="str">
        <f t="shared" si="29"/>
        <v/>
      </c>
      <c r="X33" s="3" t="str">
        <f t="shared" si="30"/>
        <v/>
      </c>
      <c r="Y33" s="3" t="str">
        <f t="shared" si="35"/>
        <v>17.4%,28.9%,17.4%,36.3%</v>
      </c>
    </row>
    <row r="34" spans="2:25" x14ac:dyDescent="0.3">
      <c r="B34" s="2">
        <f>数据源!BD66</f>
        <v>2</v>
      </c>
      <c r="C34" s="2" t="str">
        <f>数据源!BE66</f>
        <v>T1HP1</v>
      </c>
      <c r="D34" s="2" t="str">
        <f>数据源!BF66</f>
        <v>部件</v>
      </c>
      <c r="E34" s="2">
        <f>数据源!BG66</f>
        <v>45</v>
      </c>
      <c r="F34" s="2">
        <f>数据源!BH66</f>
        <v>4</v>
      </c>
      <c r="G34" s="2">
        <f>数据源!BI66</f>
        <v>1.9E-2</v>
      </c>
      <c r="H34" s="2">
        <f>数据源!BJ66</f>
        <v>2.0759259259259259E-2</v>
      </c>
      <c r="I34" s="2">
        <f>数据源!BK66</f>
        <v>208</v>
      </c>
      <c r="J34" s="3">
        <f t="shared" si="41"/>
        <v>2</v>
      </c>
      <c r="K34" s="3">
        <f t="shared" si="42"/>
        <v>6</v>
      </c>
      <c r="L34" s="3" t="str">
        <f t="shared" si="43"/>
        <v>部件</v>
      </c>
      <c r="M34" s="3">
        <f t="shared" ca="1" si="44"/>
        <v>91201</v>
      </c>
      <c r="N34" s="3" t="str">
        <f t="shared" ca="1" si="45"/>
        <v>11211,12211,13211,51111,52111,53111,51211,52211,53211,91001,91003,91005,91101,91103,91105,91201</v>
      </c>
      <c r="O34" s="3" t="str">
        <f t="shared" si="46"/>
        <v>582,582,582,970,970,970,582,582,582,208,208,208,208,208,208,208</v>
      </c>
      <c r="P34" s="1" t="str">
        <f t="shared" si="47"/>
        <v>(1,1),(1,1),(1,1),(7,13),(7,13),(7,13),(3,7),(3,7),(3,7),(2,6),(2,6),(2,6),(2,6),(2,6),(2,6),(2,6)</v>
      </c>
      <c r="Q34" s="3" t="str">
        <f>IF(D34="坦克碎片",VLOOKUP(C34,道具信息!$N$2:$O$291,2,FALSE)&amp;"碎片",VLOOKUP(C34,道具信息!$N$2:$O$291,2,FALSE))</f>
        <v>T1部件</v>
      </c>
      <c r="R34" s="3">
        <f t="shared" si="23"/>
        <v>3656</v>
      </c>
      <c r="S34" s="11">
        <f t="shared" si="24"/>
        <v>0.36299999999999999</v>
      </c>
      <c r="T34" s="3" t="str">
        <f>VLOOKUP(Q34,道具信息!$Q$3:$S$20,2,FALSE)</f>
        <v>CHEST_ITEM_TYPE_T1_PART</v>
      </c>
      <c r="U34" s="3" t="str">
        <f>IF(COUNTIF(U$19:U33,T34)=0,T34,"")</f>
        <v/>
      </c>
      <c r="V34" s="3" t="str">
        <f t="shared" si="34"/>
        <v>CHEST_ITEM_TYPE_T2_TANK,CHEST_ITEM_TYPE_T1_SHARD,CHEST_ITEM_TYPE_T2_SHARD,CHEST_ITEM_TYPE_T1_PART</v>
      </c>
      <c r="W34" s="13" t="str">
        <f t="shared" si="29"/>
        <v/>
      </c>
      <c r="X34" s="3" t="str">
        <f t="shared" si="30"/>
        <v/>
      </c>
      <c r="Y34" s="3" t="str">
        <f t="shared" si="35"/>
        <v>17.4%,28.9%,17.4%,36.3%</v>
      </c>
    </row>
    <row r="35" spans="2:25" x14ac:dyDescent="0.3">
      <c r="B35" s="2">
        <f>数据源!BD67</f>
        <v>2</v>
      </c>
      <c r="C35" s="2" t="str">
        <f>数据源!BE67</f>
        <v>T1HP3</v>
      </c>
      <c r="D35" s="2" t="str">
        <f>数据源!BF67</f>
        <v>部件</v>
      </c>
      <c r="E35" s="2">
        <f>数据源!BG67</f>
        <v>45</v>
      </c>
      <c r="F35" s="2">
        <f>数据源!BH67</f>
        <v>4</v>
      </c>
      <c r="G35" s="2">
        <f>数据源!BI67</f>
        <v>1.9E-2</v>
      </c>
      <c r="H35" s="2">
        <f>数据源!BJ67</f>
        <v>2.0759259259259259E-2</v>
      </c>
      <c r="I35" s="2">
        <f>数据源!BK67</f>
        <v>208</v>
      </c>
      <c r="J35" s="3">
        <f t="shared" si="41"/>
        <v>2</v>
      </c>
      <c r="K35" s="3">
        <f t="shared" si="42"/>
        <v>6</v>
      </c>
      <c r="L35" s="3" t="str">
        <f t="shared" si="43"/>
        <v>部件</v>
      </c>
      <c r="M35" s="3">
        <f t="shared" ca="1" si="44"/>
        <v>91203</v>
      </c>
      <c r="N35" s="3" t="str">
        <f t="shared" ca="1" si="45"/>
        <v>11211,12211,13211,51111,52111,53111,51211,52211,53211,91001,91003,91005,91101,91103,91105,91201,91203</v>
      </c>
      <c r="O35" s="3" t="str">
        <f t="shared" si="46"/>
        <v>582,582,582,970,970,970,582,582,582,208,208,208,208,208,208,208,208</v>
      </c>
      <c r="P35" s="1" t="str">
        <f t="shared" si="47"/>
        <v>(1,1),(1,1),(1,1),(7,13),(7,13),(7,13),(3,7),(3,7),(3,7),(2,6),(2,6),(2,6),(2,6),(2,6),(2,6),(2,6),(2,6)</v>
      </c>
      <c r="Q35" s="3" t="str">
        <f>IF(D35="坦克碎片",VLOOKUP(C35,道具信息!$N$2:$O$291,2,FALSE)&amp;"碎片",VLOOKUP(C35,道具信息!$N$2:$O$291,2,FALSE))</f>
        <v>T1部件</v>
      </c>
      <c r="R35" s="3">
        <f t="shared" si="23"/>
        <v>3656</v>
      </c>
      <c r="S35" s="11">
        <f t="shared" si="24"/>
        <v>0.36299999999999999</v>
      </c>
      <c r="T35" s="3" t="str">
        <f>VLOOKUP(Q35,道具信息!$Q$3:$S$20,2,FALSE)</f>
        <v>CHEST_ITEM_TYPE_T1_PART</v>
      </c>
      <c r="U35" s="3" t="str">
        <f>IF(COUNTIF(U$19:U34,T35)=0,T35,"")</f>
        <v/>
      </c>
      <c r="V35" s="3" t="str">
        <f t="shared" si="34"/>
        <v>CHEST_ITEM_TYPE_T2_TANK,CHEST_ITEM_TYPE_T1_SHARD,CHEST_ITEM_TYPE_T2_SHARD,CHEST_ITEM_TYPE_T1_PART</v>
      </c>
      <c r="W35" s="13" t="str">
        <f t="shared" si="29"/>
        <v/>
      </c>
      <c r="X35" s="3" t="str">
        <f t="shared" si="30"/>
        <v/>
      </c>
      <c r="Y35" s="3" t="str">
        <f t="shared" si="35"/>
        <v>17.4%,28.9%,17.4%,36.3%</v>
      </c>
    </row>
    <row r="36" spans="2:25" x14ac:dyDescent="0.3">
      <c r="B36" s="2">
        <f>数据源!BD68</f>
        <v>2</v>
      </c>
      <c r="C36" s="2" t="str">
        <f>数据源!BE68</f>
        <v>T1HP5</v>
      </c>
      <c r="D36" s="2" t="str">
        <f>数据源!BF68</f>
        <v>部件</v>
      </c>
      <c r="E36" s="2">
        <f>数据源!BG68</f>
        <v>45</v>
      </c>
      <c r="F36" s="2">
        <f>数据源!BH68</f>
        <v>4</v>
      </c>
      <c r="G36" s="2">
        <f>数据源!BI68</f>
        <v>1.9E-2</v>
      </c>
      <c r="H36" s="2">
        <f>数据源!BJ68</f>
        <v>2.0759259259259259E-2</v>
      </c>
      <c r="I36" s="2">
        <f>数据源!BK68</f>
        <v>208</v>
      </c>
      <c r="J36" s="3">
        <f t="shared" si="41"/>
        <v>2</v>
      </c>
      <c r="K36" s="3">
        <f t="shared" si="42"/>
        <v>6</v>
      </c>
      <c r="L36" s="3" t="str">
        <f t="shared" si="43"/>
        <v>部件</v>
      </c>
      <c r="M36" s="3">
        <f t="shared" ca="1" si="44"/>
        <v>91205</v>
      </c>
      <c r="N36" s="3" t="str">
        <f t="shared" ca="1" si="45"/>
        <v>11211,12211,13211,51111,52111,53111,51211,52211,53211,91001,91003,91005,91101,91103,91105,91201,91203,91205</v>
      </c>
      <c r="O36" s="3" t="str">
        <f t="shared" si="46"/>
        <v>582,582,582,970,970,970,582,582,582,208,208,208,208,208,208,208,208,208</v>
      </c>
      <c r="P36" s="1" t="str">
        <f t="shared" si="47"/>
        <v>(1,1),(1,1),(1,1),(7,13),(7,13),(7,13),(3,7),(3,7),(3,7),(2,6),(2,6),(2,6),(2,6),(2,6),(2,6),(2,6),(2,6),(2,6)</v>
      </c>
      <c r="Q36" s="3" t="str">
        <f>IF(D36="坦克碎片",VLOOKUP(C36,道具信息!$N$2:$O$291,2,FALSE)&amp;"碎片",VLOOKUP(C36,道具信息!$N$2:$O$291,2,FALSE))</f>
        <v>T1部件</v>
      </c>
      <c r="R36" s="3">
        <f t="shared" si="23"/>
        <v>3656</v>
      </c>
      <c r="S36" s="11">
        <f t="shared" si="24"/>
        <v>0.36299999999999999</v>
      </c>
      <c r="T36" s="3" t="str">
        <f>VLOOKUP(Q36,道具信息!$Q$3:$S$20,2,FALSE)</f>
        <v>CHEST_ITEM_TYPE_T1_PART</v>
      </c>
      <c r="U36" s="3" t="str">
        <f>IF(COUNTIF(U$19:U35,T36)=0,T36,"")</f>
        <v/>
      </c>
      <c r="V36" s="3" t="str">
        <f t="shared" si="34"/>
        <v>CHEST_ITEM_TYPE_T2_TANK,CHEST_ITEM_TYPE_T1_SHARD,CHEST_ITEM_TYPE_T2_SHARD,CHEST_ITEM_TYPE_T1_PART</v>
      </c>
      <c r="W36" s="13" t="str">
        <f t="shared" si="29"/>
        <v/>
      </c>
      <c r="X36" s="3" t="str">
        <f t="shared" si="30"/>
        <v/>
      </c>
      <c r="Y36" s="3" t="str">
        <f t="shared" si="35"/>
        <v>17.4%,28.9%,17.4%,36.3%</v>
      </c>
    </row>
    <row r="37" spans="2:25" x14ac:dyDescent="0.3">
      <c r="B37" s="2">
        <f>数据源!BD69</f>
        <v>2</v>
      </c>
      <c r="C37" s="2" t="str">
        <f>数据源!BE69</f>
        <v>T1LP2</v>
      </c>
      <c r="D37" s="2" t="str">
        <f>数据源!BF69</f>
        <v>部件</v>
      </c>
      <c r="E37" s="2">
        <f>数据源!BG69</f>
        <v>45</v>
      </c>
      <c r="F37" s="2">
        <f>数据源!BH69</f>
        <v>4</v>
      </c>
      <c r="G37" s="2">
        <f>数据源!BI69</f>
        <v>1.9E-2</v>
      </c>
      <c r="H37" s="2">
        <f>数据源!BJ69</f>
        <v>2.0759259259259259E-2</v>
      </c>
      <c r="I37" s="2">
        <f>数据源!BK69</f>
        <v>208</v>
      </c>
      <c r="J37" s="3">
        <f t="shared" si="41"/>
        <v>2</v>
      </c>
      <c r="K37" s="3">
        <f t="shared" si="42"/>
        <v>6</v>
      </c>
      <c r="L37" s="3" t="str">
        <f t="shared" si="43"/>
        <v>部件</v>
      </c>
      <c r="M37" s="3">
        <f t="shared" ca="1" si="44"/>
        <v>91002</v>
      </c>
      <c r="N37" s="3" t="str">
        <f t="shared" ca="1" si="45"/>
        <v>11211,12211,13211,51111,52111,53111,51211,52211,53211,91001,91003,91005,91101,91103,91105,91201,91203,91205,91002</v>
      </c>
      <c r="O37" s="3" t="str">
        <f t="shared" si="46"/>
        <v>582,582,582,970,970,970,582,582,582,208,208,208,208,208,208,208,208,208,208</v>
      </c>
      <c r="P37" s="1" t="str">
        <f t="shared" si="47"/>
        <v>(1,1),(1,1),(1,1),(7,13),(7,13),(7,13),(3,7),(3,7),(3,7),(2,6),(2,6),(2,6),(2,6),(2,6),(2,6),(2,6),(2,6),(2,6),(2,6)</v>
      </c>
      <c r="Q37" s="3" t="str">
        <f>IF(D37="坦克碎片",VLOOKUP(C37,道具信息!$N$2:$O$291,2,FALSE)&amp;"碎片",VLOOKUP(C37,道具信息!$N$2:$O$291,2,FALSE))</f>
        <v>T1部件</v>
      </c>
      <c r="R37" s="3">
        <f t="shared" si="23"/>
        <v>3656</v>
      </c>
      <c r="S37" s="11">
        <f t="shared" si="24"/>
        <v>0.36299999999999999</v>
      </c>
      <c r="T37" s="3" t="str">
        <f>VLOOKUP(Q37,道具信息!$Q$3:$S$20,2,FALSE)</f>
        <v>CHEST_ITEM_TYPE_T1_PART</v>
      </c>
      <c r="U37" s="3" t="str">
        <f>IF(COUNTIF(U$19:U36,T37)=0,T37,"")</f>
        <v/>
      </c>
      <c r="V37" s="3" t="str">
        <f t="shared" si="34"/>
        <v>CHEST_ITEM_TYPE_T2_TANK,CHEST_ITEM_TYPE_T1_SHARD,CHEST_ITEM_TYPE_T2_SHARD,CHEST_ITEM_TYPE_T1_PART</v>
      </c>
      <c r="W37" s="13" t="str">
        <f t="shared" si="29"/>
        <v/>
      </c>
      <c r="X37" s="3" t="str">
        <f t="shared" si="30"/>
        <v/>
      </c>
      <c r="Y37" s="3" t="str">
        <f t="shared" si="35"/>
        <v>17.4%,28.9%,17.4%,36.3%</v>
      </c>
    </row>
    <row r="38" spans="2:25" x14ac:dyDescent="0.3">
      <c r="B38" s="2">
        <f>数据源!BD70</f>
        <v>2</v>
      </c>
      <c r="C38" s="2" t="str">
        <f>数据源!BE70</f>
        <v>T1LP4</v>
      </c>
      <c r="D38" s="2" t="str">
        <f>数据源!BF70</f>
        <v>部件</v>
      </c>
      <c r="E38" s="2">
        <f>数据源!BG70</f>
        <v>45</v>
      </c>
      <c r="F38" s="2">
        <f>数据源!BH70</f>
        <v>4</v>
      </c>
      <c r="G38" s="2">
        <f>数据源!BI70</f>
        <v>1.7999999999999999E-2</v>
      </c>
      <c r="H38" s="2">
        <f>数据源!BJ70</f>
        <v>1.9666666666666666E-2</v>
      </c>
      <c r="I38" s="2">
        <f>数据源!BK70</f>
        <v>197</v>
      </c>
      <c r="J38" s="3">
        <f t="shared" si="41"/>
        <v>2</v>
      </c>
      <c r="K38" s="3">
        <f t="shared" si="42"/>
        <v>6</v>
      </c>
      <c r="L38" s="3" t="str">
        <f t="shared" si="43"/>
        <v>部件</v>
      </c>
      <c r="M38" s="3">
        <f t="shared" ca="1" si="44"/>
        <v>91004</v>
      </c>
      <c r="N38" s="3" t="str">
        <f t="shared" ca="1" si="45"/>
        <v>11211,12211,13211,51111,52111,53111,51211,52211,53211,91001,91003,91005,91101,91103,91105,91201,91203,91205,91002,91004</v>
      </c>
      <c r="O38" s="3" t="str">
        <f t="shared" si="46"/>
        <v>582,582,582,970,970,970,582,582,582,208,208,208,208,208,208,208,208,208,208,197</v>
      </c>
      <c r="P38" s="1" t="str">
        <f t="shared" si="47"/>
        <v>(1,1),(1,1),(1,1),(7,13),(7,13),(7,13),(3,7),(3,7),(3,7),(2,6),(2,6),(2,6),(2,6),(2,6),(2,6),(2,6),(2,6),(2,6),(2,6),(2,6)</v>
      </c>
      <c r="Q38" s="3" t="str">
        <f>IF(D38="坦克碎片",VLOOKUP(C38,道具信息!$N$2:$O$291,2,FALSE)&amp;"碎片",VLOOKUP(C38,道具信息!$N$2:$O$291,2,FALSE))</f>
        <v>T1部件</v>
      </c>
      <c r="R38" s="3">
        <f t="shared" si="23"/>
        <v>3656</v>
      </c>
      <c r="S38" s="11">
        <f t="shared" si="24"/>
        <v>0.36299999999999999</v>
      </c>
      <c r="T38" s="3" t="str">
        <f>VLOOKUP(Q38,道具信息!$Q$3:$S$20,2,FALSE)</f>
        <v>CHEST_ITEM_TYPE_T1_PART</v>
      </c>
      <c r="U38" s="3" t="str">
        <f>IF(COUNTIF(U$19:U37,T38)=0,T38,"")</f>
        <v/>
      </c>
      <c r="V38" s="3" t="str">
        <f t="shared" si="34"/>
        <v>CHEST_ITEM_TYPE_T2_TANK,CHEST_ITEM_TYPE_T1_SHARD,CHEST_ITEM_TYPE_T2_SHARD,CHEST_ITEM_TYPE_T1_PART</v>
      </c>
      <c r="W38" s="13" t="str">
        <f t="shared" si="29"/>
        <v/>
      </c>
      <c r="X38" s="3" t="str">
        <f t="shared" si="30"/>
        <v/>
      </c>
      <c r="Y38" s="3" t="str">
        <f t="shared" si="35"/>
        <v>17.4%,28.9%,17.4%,36.3%</v>
      </c>
    </row>
    <row r="39" spans="2:25" x14ac:dyDescent="0.3">
      <c r="B39" s="2">
        <f>数据源!BD71</f>
        <v>2</v>
      </c>
      <c r="C39" s="2" t="str">
        <f>数据源!BE71</f>
        <v>T1LP6</v>
      </c>
      <c r="D39" s="2" t="str">
        <f>数据源!BF71</f>
        <v>部件</v>
      </c>
      <c r="E39" s="2">
        <f>数据源!BG71</f>
        <v>45</v>
      </c>
      <c r="F39" s="2">
        <f>数据源!BH71</f>
        <v>4</v>
      </c>
      <c r="G39" s="2">
        <f>数据源!BI71</f>
        <v>1.7999999999999999E-2</v>
      </c>
      <c r="H39" s="2">
        <f>数据源!BJ71</f>
        <v>1.9666666666666666E-2</v>
      </c>
      <c r="I39" s="2">
        <f>数据源!BK71</f>
        <v>197</v>
      </c>
      <c r="J39" s="3">
        <f t="shared" si="41"/>
        <v>2</v>
      </c>
      <c r="K39" s="3">
        <f t="shared" si="42"/>
        <v>6</v>
      </c>
      <c r="L39" s="3" t="str">
        <f t="shared" si="43"/>
        <v>部件</v>
      </c>
      <c r="M39" s="3">
        <f t="shared" ca="1" si="44"/>
        <v>91006</v>
      </c>
      <c r="N39" s="3" t="str">
        <f t="shared" ca="1" si="45"/>
        <v>11211,12211,13211,51111,52111,53111,51211,52211,53211,91001,91003,91005,91101,91103,91105,91201,91203,91205,91002,91004,91006</v>
      </c>
      <c r="O39" s="3" t="str">
        <f t="shared" si="46"/>
        <v>582,582,582,970,970,970,582,582,582,208,208,208,208,208,208,208,208,208,208,197,197</v>
      </c>
      <c r="P39" s="1" t="str">
        <f t="shared" si="47"/>
        <v>(1,1),(1,1),(1,1),(7,13),(7,13),(7,13),(3,7),(3,7),(3,7),(2,6),(2,6),(2,6),(2,6),(2,6),(2,6),(2,6),(2,6),(2,6),(2,6),(2,6),(2,6)</v>
      </c>
      <c r="Q39" s="3" t="str">
        <f>IF(D39="坦克碎片",VLOOKUP(C39,道具信息!$N$2:$O$291,2,FALSE)&amp;"碎片",VLOOKUP(C39,道具信息!$N$2:$O$291,2,FALSE))</f>
        <v>T1部件</v>
      </c>
      <c r="R39" s="3">
        <f t="shared" si="23"/>
        <v>3656</v>
      </c>
      <c r="S39" s="11">
        <f t="shared" si="24"/>
        <v>0.36299999999999999</v>
      </c>
      <c r="T39" s="3" t="str">
        <f>VLOOKUP(Q39,道具信息!$Q$3:$S$20,2,FALSE)</f>
        <v>CHEST_ITEM_TYPE_T1_PART</v>
      </c>
      <c r="U39" s="3" t="str">
        <f>IF(COUNTIF(U$19:U38,T39)=0,T39,"")</f>
        <v/>
      </c>
      <c r="V39" s="3" t="str">
        <f t="shared" si="34"/>
        <v>CHEST_ITEM_TYPE_T2_TANK,CHEST_ITEM_TYPE_T1_SHARD,CHEST_ITEM_TYPE_T2_SHARD,CHEST_ITEM_TYPE_T1_PART</v>
      </c>
      <c r="W39" s="13" t="str">
        <f t="shared" si="29"/>
        <v/>
      </c>
      <c r="X39" s="3" t="str">
        <f t="shared" si="30"/>
        <v/>
      </c>
      <c r="Y39" s="3" t="str">
        <f t="shared" si="35"/>
        <v>17.4%,28.9%,17.4%,36.3%</v>
      </c>
    </row>
    <row r="40" spans="2:25" x14ac:dyDescent="0.3">
      <c r="B40" s="2">
        <f>数据源!BD72</f>
        <v>2</v>
      </c>
      <c r="C40" s="2" t="str">
        <f>数据源!BE72</f>
        <v>T1MP2</v>
      </c>
      <c r="D40" s="2" t="str">
        <f>数据源!BF72</f>
        <v>部件</v>
      </c>
      <c r="E40" s="2">
        <f>数据源!BG72</f>
        <v>45</v>
      </c>
      <c r="F40" s="2">
        <f>数据源!BH72</f>
        <v>4</v>
      </c>
      <c r="G40" s="2">
        <f>数据源!BI72</f>
        <v>1.7999999999999999E-2</v>
      </c>
      <c r="H40" s="2">
        <f>数据源!BJ72</f>
        <v>1.9666666666666666E-2</v>
      </c>
      <c r="I40" s="2">
        <f>数据源!BK72</f>
        <v>197</v>
      </c>
      <c r="J40" s="3">
        <f t="shared" si="41"/>
        <v>2</v>
      </c>
      <c r="K40" s="3">
        <f t="shared" si="42"/>
        <v>6</v>
      </c>
      <c r="L40" s="3" t="str">
        <f t="shared" si="43"/>
        <v>部件</v>
      </c>
      <c r="M40" s="3">
        <f t="shared" ca="1" si="44"/>
        <v>91102</v>
      </c>
      <c r="N40" s="3" t="str">
        <f t="shared" ca="1" si="45"/>
        <v>11211,12211,13211,51111,52111,53111,51211,52211,53211,91001,91003,91005,91101,91103,91105,91201,91203,91205,91002,91004,91006,91102</v>
      </c>
      <c r="O40" s="3" t="str">
        <f t="shared" si="46"/>
        <v>582,582,582,970,970,970,582,582,582,208,208,208,208,208,208,208,208,208,208,197,197,197</v>
      </c>
      <c r="P40" s="1" t="str">
        <f t="shared" si="47"/>
        <v>(1,1),(1,1),(1,1),(7,13),(7,13),(7,13),(3,7),(3,7),(3,7),(2,6),(2,6),(2,6),(2,6),(2,6),(2,6),(2,6),(2,6),(2,6),(2,6),(2,6),(2,6),(2,6)</v>
      </c>
      <c r="Q40" s="3" t="str">
        <f>IF(D40="坦克碎片",VLOOKUP(C40,道具信息!$N$2:$O$291,2,FALSE)&amp;"碎片",VLOOKUP(C40,道具信息!$N$2:$O$291,2,FALSE))</f>
        <v>T1部件</v>
      </c>
      <c r="R40" s="3">
        <f t="shared" si="23"/>
        <v>3656</v>
      </c>
      <c r="S40" s="11">
        <f t="shared" si="24"/>
        <v>0.36299999999999999</v>
      </c>
      <c r="T40" s="3" t="str">
        <f>VLOOKUP(Q40,道具信息!$Q$3:$S$20,2,FALSE)</f>
        <v>CHEST_ITEM_TYPE_T1_PART</v>
      </c>
      <c r="U40" s="3" t="str">
        <f>IF(COUNTIF(U$19:U39,T40)=0,T40,"")</f>
        <v/>
      </c>
      <c r="V40" s="3" t="str">
        <f t="shared" si="34"/>
        <v>CHEST_ITEM_TYPE_T2_TANK,CHEST_ITEM_TYPE_T1_SHARD,CHEST_ITEM_TYPE_T2_SHARD,CHEST_ITEM_TYPE_T1_PART</v>
      </c>
      <c r="W40" s="13" t="str">
        <f t="shared" si="29"/>
        <v/>
      </c>
      <c r="X40" s="3" t="str">
        <f t="shared" si="30"/>
        <v/>
      </c>
      <c r="Y40" s="3" t="str">
        <f t="shared" si="35"/>
        <v>17.4%,28.9%,17.4%,36.3%</v>
      </c>
    </row>
    <row r="41" spans="2:25" x14ac:dyDescent="0.3">
      <c r="B41" s="2">
        <f>数据源!BD73</f>
        <v>2</v>
      </c>
      <c r="C41" s="2" t="str">
        <f>数据源!BE73</f>
        <v>T1MP4</v>
      </c>
      <c r="D41" s="2" t="str">
        <f>数据源!BF73</f>
        <v>部件</v>
      </c>
      <c r="E41" s="2">
        <f>数据源!BG73</f>
        <v>45</v>
      </c>
      <c r="F41" s="2">
        <f>数据源!BH73</f>
        <v>4</v>
      </c>
      <c r="G41" s="2">
        <f>数据源!BI73</f>
        <v>1.7999999999999999E-2</v>
      </c>
      <c r="H41" s="2">
        <f>数据源!BJ73</f>
        <v>1.9666666666666666E-2</v>
      </c>
      <c r="I41" s="2">
        <f>数据源!BK73</f>
        <v>197</v>
      </c>
      <c r="J41" s="3">
        <f t="shared" si="41"/>
        <v>2</v>
      </c>
      <c r="K41" s="3">
        <f t="shared" si="42"/>
        <v>6</v>
      </c>
      <c r="L41" s="3" t="str">
        <f t="shared" si="43"/>
        <v>部件</v>
      </c>
      <c r="M41" s="3">
        <f t="shared" ca="1" si="44"/>
        <v>91104</v>
      </c>
      <c r="N41" s="3" t="str">
        <f t="shared" ca="1" si="45"/>
        <v>11211,12211,13211,51111,52111,53111,51211,52211,53211,91001,91003,91005,91101,91103,91105,91201,91203,91205,91002,91004,91006,91102,91104</v>
      </c>
      <c r="O41" s="3" t="str">
        <f t="shared" si="46"/>
        <v>582,582,582,970,970,970,582,582,582,208,208,208,208,208,208,208,208,208,208,197,197,197,197</v>
      </c>
      <c r="P41" s="1" t="str">
        <f t="shared" si="47"/>
        <v>(1,1),(1,1),(1,1),(7,13),(7,13),(7,13),(3,7),(3,7),(3,7),(2,6),(2,6),(2,6),(2,6),(2,6),(2,6),(2,6),(2,6),(2,6),(2,6),(2,6),(2,6),(2,6),(2,6)</v>
      </c>
      <c r="Q41" s="3" t="str">
        <f>IF(D41="坦克碎片",VLOOKUP(C41,道具信息!$N$2:$O$291,2,FALSE)&amp;"碎片",VLOOKUP(C41,道具信息!$N$2:$O$291,2,FALSE))</f>
        <v>T1部件</v>
      </c>
      <c r="R41" s="3">
        <f t="shared" si="23"/>
        <v>3656</v>
      </c>
      <c r="S41" s="11">
        <f t="shared" si="24"/>
        <v>0.36299999999999999</v>
      </c>
      <c r="T41" s="3" t="str">
        <f>VLOOKUP(Q41,道具信息!$Q$3:$S$20,2,FALSE)</f>
        <v>CHEST_ITEM_TYPE_T1_PART</v>
      </c>
      <c r="U41" s="3" t="str">
        <f>IF(COUNTIF(U$19:U40,T41)=0,T41,"")</f>
        <v/>
      </c>
      <c r="V41" s="3" t="str">
        <f t="shared" si="34"/>
        <v>CHEST_ITEM_TYPE_T2_TANK,CHEST_ITEM_TYPE_T1_SHARD,CHEST_ITEM_TYPE_T2_SHARD,CHEST_ITEM_TYPE_T1_PART</v>
      </c>
      <c r="W41" s="13" t="str">
        <f t="shared" si="29"/>
        <v/>
      </c>
      <c r="X41" s="3" t="str">
        <f t="shared" si="30"/>
        <v/>
      </c>
      <c r="Y41" s="3" t="str">
        <f t="shared" si="35"/>
        <v>17.4%,28.9%,17.4%,36.3%</v>
      </c>
    </row>
    <row r="42" spans="2:25" x14ac:dyDescent="0.3">
      <c r="B42" s="2">
        <f>数据源!BD74</f>
        <v>2</v>
      </c>
      <c r="C42" s="2" t="str">
        <f>数据源!BE74</f>
        <v>T1MP6</v>
      </c>
      <c r="D42" s="2" t="str">
        <f>数据源!BF74</f>
        <v>部件</v>
      </c>
      <c r="E42" s="2">
        <f>数据源!BG74</f>
        <v>45</v>
      </c>
      <c r="F42" s="2">
        <f>数据源!BH74</f>
        <v>4</v>
      </c>
      <c r="G42" s="2">
        <f>数据源!BI74</f>
        <v>1.7999999999999999E-2</v>
      </c>
      <c r="H42" s="2">
        <f>数据源!BJ74</f>
        <v>1.9666666666666666E-2</v>
      </c>
      <c r="I42" s="2">
        <f>数据源!BK74</f>
        <v>197</v>
      </c>
      <c r="J42" s="3">
        <f t="shared" si="41"/>
        <v>2</v>
      </c>
      <c r="K42" s="3">
        <f t="shared" si="42"/>
        <v>6</v>
      </c>
      <c r="L42" s="3" t="str">
        <f t="shared" si="43"/>
        <v>部件</v>
      </c>
      <c r="M42" s="3">
        <f t="shared" ca="1" si="44"/>
        <v>91106</v>
      </c>
      <c r="N42" s="3" t="str">
        <f t="shared" ca="1" si="45"/>
        <v>11211,12211,13211,51111,52111,53111,51211,52211,53211,91001,91003,91005,91101,91103,91105,91201,91203,91205,91002,91004,91006,91102,91104,91106</v>
      </c>
      <c r="O42" s="3" t="str">
        <f t="shared" si="46"/>
        <v>582,582,582,970,970,970,582,582,582,208,208,208,208,208,208,208,208,208,208,197,197,197,197,197</v>
      </c>
      <c r="P42" s="1" t="str">
        <f t="shared" si="47"/>
        <v>(1,1),(1,1),(1,1),(7,13),(7,13),(7,13),(3,7),(3,7),(3,7),(2,6),(2,6),(2,6),(2,6),(2,6),(2,6),(2,6),(2,6),(2,6),(2,6),(2,6),(2,6),(2,6),(2,6),(2,6)</v>
      </c>
      <c r="Q42" s="3" t="str">
        <f>IF(D42="坦克碎片",VLOOKUP(C42,道具信息!$N$2:$O$291,2,FALSE)&amp;"碎片",VLOOKUP(C42,道具信息!$N$2:$O$291,2,FALSE))</f>
        <v>T1部件</v>
      </c>
      <c r="R42" s="3">
        <f t="shared" si="23"/>
        <v>3656</v>
      </c>
      <c r="S42" s="11">
        <f t="shared" si="24"/>
        <v>0.36299999999999999</v>
      </c>
      <c r="T42" s="3" t="str">
        <f>VLOOKUP(Q42,道具信息!$Q$3:$S$20,2,FALSE)</f>
        <v>CHEST_ITEM_TYPE_T1_PART</v>
      </c>
      <c r="U42" s="3" t="str">
        <f>IF(COUNTIF(U$19:U41,T42)=0,T42,"")</f>
        <v/>
      </c>
      <c r="V42" s="3" t="str">
        <f t="shared" si="34"/>
        <v>CHEST_ITEM_TYPE_T2_TANK,CHEST_ITEM_TYPE_T1_SHARD,CHEST_ITEM_TYPE_T2_SHARD,CHEST_ITEM_TYPE_T1_PART</v>
      </c>
      <c r="W42" s="13" t="str">
        <f t="shared" si="29"/>
        <v/>
      </c>
      <c r="X42" s="3" t="str">
        <f t="shared" si="30"/>
        <v/>
      </c>
      <c r="Y42" s="3" t="str">
        <f t="shared" si="35"/>
        <v>17.4%,28.9%,17.4%,36.3%</v>
      </c>
    </row>
    <row r="43" spans="2:25" x14ac:dyDescent="0.3">
      <c r="B43" s="2">
        <f>数据源!BD75</f>
        <v>2</v>
      </c>
      <c r="C43" s="2" t="str">
        <f>数据源!BE75</f>
        <v>T1HP2</v>
      </c>
      <c r="D43" s="2" t="str">
        <f>数据源!BF75</f>
        <v>部件</v>
      </c>
      <c r="E43" s="2">
        <f>数据源!BG75</f>
        <v>45</v>
      </c>
      <c r="F43" s="2">
        <f>数据源!BH75</f>
        <v>4</v>
      </c>
      <c r="G43" s="2">
        <f>数据源!BI75</f>
        <v>1.7999999999999999E-2</v>
      </c>
      <c r="H43" s="2">
        <f>数据源!BJ75</f>
        <v>1.9666666666666666E-2</v>
      </c>
      <c r="I43" s="2">
        <f>数据源!BK75</f>
        <v>197</v>
      </c>
      <c r="J43" s="3">
        <f t="shared" si="41"/>
        <v>2</v>
      </c>
      <c r="K43" s="3">
        <f t="shared" si="42"/>
        <v>6</v>
      </c>
      <c r="L43" s="3" t="str">
        <f t="shared" si="43"/>
        <v>部件</v>
      </c>
      <c r="M43" s="3">
        <f t="shared" ca="1" si="44"/>
        <v>91202</v>
      </c>
      <c r="N43" s="3" t="str">
        <f t="shared" ca="1" si="45"/>
        <v>11211,12211,13211,51111,52111,53111,51211,52211,53211,91001,91003,91005,91101,91103,91105,91201,91203,91205,91002,91004,91006,91102,91104,91106,91202</v>
      </c>
      <c r="O43" s="3" t="str">
        <f t="shared" si="46"/>
        <v>582,582,582,970,970,970,582,582,582,208,208,208,208,208,208,208,208,208,208,197,197,197,197,197,197</v>
      </c>
      <c r="P43" s="1" t="str">
        <f t="shared" si="47"/>
        <v>(1,1),(1,1),(1,1),(7,13),(7,13),(7,13),(3,7),(3,7),(3,7),(2,6),(2,6),(2,6),(2,6),(2,6),(2,6),(2,6),(2,6),(2,6),(2,6),(2,6),(2,6),(2,6),(2,6),(2,6),(2,6)</v>
      </c>
      <c r="Q43" s="3" t="str">
        <f>IF(D43="坦克碎片",VLOOKUP(C43,道具信息!$N$2:$O$291,2,FALSE)&amp;"碎片",VLOOKUP(C43,道具信息!$N$2:$O$291,2,FALSE))</f>
        <v>T1部件</v>
      </c>
      <c r="R43" s="3">
        <f t="shared" si="23"/>
        <v>3656</v>
      </c>
      <c r="S43" s="11">
        <f t="shared" si="24"/>
        <v>0.36299999999999999</v>
      </c>
      <c r="T43" s="3" t="str">
        <f>VLOOKUP(Q43,道具信息!$Q$3:$S$20,2,FALSE)</f>
        <v>CHEST_ITEM_TYPE_T1_PART</v>
      </c>
      <c r="U43" s="3" t="str">
        <f>IF(COUNTIF(U$19:U42,T43)=0,T43,"")</f>
        <v/>
      </c>
      <c r="V43" s="3" t="str">
        <f t="shared" si="34"/>
        <v>CHEST_ITEM_TYPE_T2_TANK,CHEST_ITEM_TYPE_T1_SHARD,CHEST_ITEM_TYPE_T2_SHARD,CHEST_ITEM_TYPE_T1_PART</v>
      </c>
      <c r="W43" s="13" t="str">
        <f t="shared" si="29"/>
        <v/>
      </c>
      <c r="X43" s="3" t="str">
        <f t="shared" si="30"/>
        <v/>
      </c>
      <c r="Y43" s="3" t="str">
        <f t="shared" si="35"/>
        <v>17.4%,28.9%,17.4%,36.3%</v>
      </c>
    </row>
    <row r="44" spans="2:25" x14ac:dyDescent="0.3">
      <c r="B44" s="2">
        <f>数据源!BD76</f>
        <v>2</v>
      </c>
      <c r="C44" s="2" t="str">
        <f>数据源!BE76</f>
        <v>T1HP4</v>
      </c>
      <c r="D44" s="2" t="str">
        <f>数据源!BF76</f>
        <v>部件</v>
      </c>
      <c r="E44" s="2">
        <f>数据源!BG76</f>
        <v>45</v>
      </c>
      <c r="F44" s="2">
        <f>数据源!BH76</f>
        <v>4</v>
      </c>
      <c r="G44" s="2">
        <f>数据源!BI76</f>
        <v>1.7999999999999999E-2</v>
      </c>
      <c r="H44" s="2">
        <f>数据源!BJ76</f>
        <v>1.9666666666666666E-2</v>
      </c>
      <c r="I44" s="2">
        <f>数据源!BK76</f>
        <v>197</v>
      </c>
      <c r="J44" s="3">
        <f t="shared" si="41"/>
        <v>2</v>
      </c>
      <c r="K44" s="3">
        <f t="shared" si="42"/>
        <v>6</v>
      </c>
      <c r="L44" s="3" t="str">
        <f t="shared" si="43"/>
        <v>部件</v>
      </c>
      <c r="M44" s="3">
        <f t="shared" ca="1" si="44"/>
        <v>91204</v>
      </c>
      <c r="N44" s="3" t="str">
        <f t="shared" ca="1" si="45"/>
        <v>11211,12211,13211,51111,52111,53111,51211,52211,53211,91001,91003,91005,91101,91103,91105,91201,91203,91205,91002,91004,91006,91102,91104,91106,91202,91204</v>
      </c>
      <c r="O44" s="3" t="str">
        <f t="shared" si="46"/>
        <v>582,582,582,970,970,970,582,582,582,208,208,208,208,208,208,208,208,208,208,197,197,197,197,197,197,197</v>
      </c>
      <c r="P44" s="1" t="str">
        <f t="shared" si="47"/>
        <v>(1,1),(1,1),(1,1),(7,13),(7,13),(7,13),(3,7),(3,7),(3,7),(2,6),(2,6),(2,6),(2,6),(2,6),(2,6),(2,6),(2,6),(2,6),(2,6),(2,6),(2,6),(2,6),(2,6),(2,6),(2,6),(2,6)</v>
      </c>
      <c r="Q44" s="3" t="str">
        <f>IF(D44="坦克碎片",VLOOKUP(C44,道具信息!$N$2:$O$291,2,FALSE)&amp;"碎片",VLOOKUP(C44,道具信息!$N$2:$O$291,2,FALSE))</f>
        <v>T1部件</v>
      </c>
      <c r="R44" s="3">
        <f t="shared" si="23"/>
        <v>3656</v>
      </c>
      <c r="S44" s="11">
        <f t="shared" si="24"/>
        <v>0.36299999999999999</v>
      </c>
      <c r="T44" s="3" t="str">
        <f>VLOOKUP(Q44,道具信息!$Q$3:$S$20,2,FALSE)</f>
        <v>CHEST_ITEM_TYPE_T1_PART</v>
      </c>
      <c r="U44" s="3" t="str">
        <f>IF(COUNTIF(U$19:U43,T44)=0,T44,"")</f>
        <v/>
      </c>
      <c r="V44" s="3" t="str">
        <f t="shared" si="34"/>
        <v>CHEST_ITEM_TYPE_T2_TANK,CHEST_ITEM_TYPE_T1_SHARD,CHEST_ITEM_TYPE_T2_SHARD,CHEST_ITEM_TYPE_T1_PART</v>
      </c>
      <c r="W44" s="13" t="str">
        <f t="shared" si="29"/>
        <v/>
      </c>
      <c r="X44" s="3" t="str">
        <f t="shared" si="30"/>
        <v/>
      </c>
      <c r="Y44" s="3" t="str">
        <f t="shared" si="35"/>
        <v>17.4%,28.9%,17.4%,36.3%</v>
      </c>
    </row>
    <row r="45" spans="2:25" x14ac:dyDescent="0.3">
      <c r="B45" s="2">
        <f>数据源!BD77</f>
        <v>2</v>
      </c>
      <c r="C45" s="2" t="str">
        <f>数据源!BE77</f>
        <v>T1HP6</v>
      </c>
      <c r="D45" s="2" t="str">
        <f>数据源!BF77</f>
        <v>部件</v>
      </c>
      <c r="E45" s="2">
        <f>数据源!BG77</f>
        <v>45</v>
      </c>
      <c r="F45" s="2">
        <f>数据源!BH77</f>
        <v>4</v>
      </c>
      <c r="G45" s="2">
        <f>数据源!BI77</f>
        <v>1.7999999999999999E-2</v>
      </c>
      <c r="H45" s="2">
        <f>数据源!BJ77</f>
        <v>1.9666666666666666E-2</v>
      </c>
      <c r="I45" s="2">
        <f>数据源!BK77</f>
        <v>197</v>
      </c>
      <c r="J45" s="3">
        <f t="shared" si="41"/>
        <v>2</v>
      </c>
      <c r="K45" s="3">
        <f t="shared" si="42"/>
        <v>6</v>
      </c>
      <c r="L45" s="3" t="str">
        <f t="shared" si="43"/>
        <v>部件</v>
      </c>
      <c r="M45" s="3">
        <f t="shared" ca="1" si="44"/>
        <v>91206</v>
      </c>
      <c r="N45" s="3" t="str">
        <f t="shared" ca="1" si="45"/>
        <v>11211,12211,13211,51111,52111,53111,51211,52211,53211,91001,91003,91005,91101,91103,91105,91201,91203,91205,91002,91004,91006,91102,91104,91106,91202,91204,91206</v>
      </c>
      <c r="O45" s="3" t="str">
        <f t="shared" si="46"/>
        <v>582,582,582,970,970,970,582,582,582,208,208,208,208,208,208,208,208,208,208,197,197,197,197,197,197,197,197</v>
      </c>
      <c r="P45" s="1" t="str">
        <f t="shared" si="47"/>
        <v>(1,1),(1,1),(1,1),(7,13),(7,13),(7,13),(3,7),(3,7),(3,7),(2,6),(2,6),(2,6),(2,6),(2,6),(2,6),(2,6),(2,6),(2,6),(2,6),(2,6),(2,6),(2,6),(2,6),(2,6),(2,6),(2,6),(2,6)</v>
      </c>
      <c r="Q45" s="3" t="str">
        <f>IF(D45="坦克碎片",VLOOKUP(C45,道具信息!$N$2:$O$291,2,FALSE)&amp;"碎片",VLOOKUP(C45,道具信息!$N$2:$O$291,2,FALSE))</f>
        <v>T1部件</v>
      </c>
      <c r="R45" s="3">
        <f t="shared" si="23"/>
        <v>3656</v>
      </c>
      <c r="S45" s="11">
        <f t="shared" si="24"/>
        <v>0.36299999999999999</v>
      </c>
      <c r="T45" s="3" t="str">
        <f>VLOOKUP(Q45,道具信息!$Q$3:$S$20,2,FALSE)</f>
        <v>CHEST_ITEM_TYPE_T1_PART</v>
      </c>
      <c r="U45" s="3" t="str">
        <f>IF(COUNTIF(U$19:U44,T45)=0,T45,"")</f>
        <v/>
      </c>
      <c r="V45" s="3" t="str">
        <f t="shared" si="34"/>
        <v>CHEST_ITEM_TYPE_T2_TANK,CHEST_ITEM_TYPE_T1_SHARD,CHEST_ITEM_TYPE_T2_SHARD,CHEST_ITEM_TYPE_T1_PART</v>
      </c>
      <c r="W45" s="13" t="str">
        <f t="shared" si="29"/>
        <v/>
      </c>
      <c r="X45" s="3" t="str">
        <f t="shared" si="30"/>
        <v/>
      </c>
      <c r="Y45" s="3" t="str">
        <f t="shared" si="35"/>
        <v>17.4%,28.9%,17.4%,36.3%</v>
      </c>
    </row>
    <row r="46" spans="2:25" x14ac:dyDescent="0.3">
      <c r="N46" s="3" t="str">
        <f ca="1">"["&amp;N45&amp;"]"</f>
        <v>[11211,12211,13211,51111,52111,53111,51211,52211,53211,91001,91003,91005,91101,91103,91105,91201,91203,91205,91002,91004,91006,91102,91104,91106,91202,91204,91206]</v>
      </c>
      <c r="O46" s="3" t="str">
        <f>"["&amp;O45&amp;"]"</f>
        <v>[582,582,582,970,970,970,582,582,582,208,208,208,208,208,208,208,208,208,208,197,197,197,197,197,197,197,197]</v>
      </c>
      <c r="P46" s="3" t="str">
        <f>"["&amp;P45&amp;"]"</f>
        <v>[(1,1),(1,1),(1,1),(7,13),(7,13),(7,13),(3,7),(3,7),(3,7),(2,6),(2,6),(2,6),(2,6),(2,6),(2,6),(2,6),(2,6),(2,6),(2,6),(2,6),(2,6),(2,6),(2,6),(2,6),(2,6),(2,6),(2,6)]</v>
      </c>
      <c r="S46" s="10"/>
      <c r="V46" s="3" t="str">
        <f>"["&amp;V45&amp;"]"</f>
        <v>[CHEST_ITEM_TYPE_T2_TANK,CHEST_ITEM_TYPE_T1_SHARD,CHEST_ITEM_TYPE_T2_SHARD,CHEST_ITEM_TYPE_T1_PART]</v>
      </c>
      <c r="Y46" s="3" t="str">
        <f>"["&amp;Y45&amp;"]"</f>
        <v>[17.4%,28.9%,17.4%,36.3%]</v>
      </c>
    </row>
    <row r="48" spans="2:25" x14ac:dyDescent="0.3">
      <c r="B48" s="2" t="str">
        <f>数据源!BD80</f>
        <v>联赛等级</v>
      </c>
      <c r="C48" s="2" t="str">
        <f>数据源!BE80</f>
        <v>道具名称</v>
      </c>
      <c r="D48" s="2" t="str">
        <f>数据源!BF80</f>
        <v>对应大类</v>
      </c>
      <c r="E48" s="2" t="str">
        <f>数据源!BG80</f>
        <v>道具价值</v>
      </c>
      <c r="F48" s="2" t="str">
        <f>数据源!BH80</f>
        <v>抽取个数</v>
      </c>
      <c r="G48" s="2" t="str">
        <f>数据源!BI80</f>
        <v>价值比例</v>
      </c>
      <c r="H48" s="2" t="str">
        <f>数据源!BJ80</f>
        <v>产出概率</v>
      </c>
      <c r="I48" s="2" t="str">
        <f>数据源!BK80</f>
        <v>权重值</v>
      </c>
      <c r="J48" s="7" t="s">
        <v>234</v>
      </c>
      <c r="K48" s="7" t="s">
        <v>235</v>
      </c>
      <c r="L48" s="3" t="s">
        <v>222</v>
      </c>
      <c r="M48" s="3" t="s">
        <v>152</v>
      </c>
      <c r="N48" s="3" t="s">
        <v>224</v>
      </c>
      <c r="O48" s="3" t="s">
        <v>225</v>
      </c>
      <c r="P48" s="3" t="s">
        <v>226</v>
      </c>
      <c r="Q48" s="8" t="s">
        <v>244</v>
      </c>
      <c r="R48" s="8" t="s">
        <v>245</v>
      </c>
      <c r="S48" s="8" t="s">
        <v>246</v>
      </c>
    </row>
    <row r="49" spans="2:25" x14ac:dyDescent="0.3">
      <c r="B49" s="2">
        <f>数据源!BD81</f>
        <v>3</v>
      </c>
      <c r="C49" s="2" t="str">
        <f>数据源!BE81</f>
        <v>二号</v>
      </c>
      <c r="D49" s="2" t="str">
        <f>数据源!BF81</f>
        <v>坦克</v>
      </c>
      <c r="E49" s="2">
        <f>数据源!BG81</f>
        <v>230</v>
      </c>
      <c r="F49" s="2">
        <f>数据源!BH81</f>
        <v>1</v>
      </c>
      <c r="G49" s="2">
        <f>数据源!BI81</f>
        <v>3.6999999999999998E-2</v>
      </c>
      <c r="H49" s="2">
        <f>数据源!BJ81</f>
        <v>3.163768115942029E-2</v>
      </c>
      <c r="I49" s="2">
        <f>数据源!BK81</f>
        <v>316</v>
      </c>
      <c r="J49" s="3">
        <f>ROUNDUP(IF(F49&gt;1,F49-ROUNDDOWN(SQRT(F49),0),F49),0)</f>
        <v>1</v>
      </c>
      <c r="K49" s="3">
        <f>F49*2-J49</f>
        <v>1</v>
      </c>
      <c r="L49" s="3" t="str">
        <f>RIGHT(D49,2)</f>
        <v>坦克</v>
      </c>
      <c r="M49" s="3">
        <f ca="1">IF(OR(L49="坦克",L49="碎片"),VLOOKUP(C49,INDIRECT("坦克ID"),MATCH(L49&amp;"ID",INDIRECT("坦克标头"),0),FALSE),VLOOKUP(C49,INDIRECT(L49&amp;"ID"),2,FALSE))</f>
        <v>11211</v>
      </c>
      <c r="N49" s="3">
        <f ca="1">M49</f>
        <v>11211</v>
      </c>
      <c r="O49" s="3">
        <f>I49</f>
        <v>316</v>
      </c>
      <c r="P49" s="1" t="str">
        <f>"("&amp;J49&amp;","&amp;K49&amp;")"</f>
        <v>(1,1)</v>
      </c>
      <c r="Q49" s="3" t="str">
        <f>IF(D49="坦克碎片",VLOOKUP(C49,道具信息!$N$2:$O$291,2,FALSE)&amp;"碎片",VLOOKUP(C49,道具信息!$N$2:$O$291,2,FALSE))</f>
        <v>T2坦克</v>
      </c>
      <c r="R49" s="3">
        <f t="shared" ref="R49:R87" si="48">SUMIFS(I$3:I$580,Q$3:Q$580,Q49,B$3:B$580,B49)</f>
        <v>1167</v>
      </c>
      <c r="S49" s="11">
        <f t="shared" ref="S49:S87" si="49">ROUND(R49/SUMIF(B$3:B$580,B49,I$3:I$580),3)</f>
        <v>0.11700000000000001</v>
      </c>
      <c r="T49" s="3" t="str">
        <f>VLOOKUP(Q49,道具信息!$Q$3:$S$20,2,FALSE)</f>
        <v>CHEST_ITEM_TYPE_T2_TANK</v>
      </c>
      <c r="U49" s="3" t="str">
        <f>T49</f>
        <v>CHEST_ITEM_TYPE_T2_TANK</v>
      </c>
      <c r="V49" s="3" t="str">
        <f>U49</f>
        <v>CHEST_ITEM_TYPE_T2_TANK</v>
      </c>
      <c r="W49" s="13">
        <f>IF(U49&lt;&gt;"",ROUND(S49*100%,3),"")</f>
        <v>0.11700000000000001</v>
      </c>
      <c r="X49" s="3" t="str">
        <f>TEXT(W49,"0.0%")</f>
        <v>11.7%</v>
      </c>
      <c r="Y49" s="3" t="str">
        <f>X49</f>
        <v>11.7%</v>
      </c>
    </row>
    <row r="50" spans="2:25" x14ac:dyDescent="0.3">
      <c r="B50" s="2">
        <f>数据源!BD82</f>
        <v>3</v>
      </c>
      <c r="C50" s="2" t="str">
        <f>数据源!BE82</f>
        <v>T-34</v>
      </c>
      <c r="D50" s="2" t="str">
        <f>数据源!BF82</f>
        <v>坦克</v>
      </c>
      <c r="E50" s="2">
        <f>数据源!BG82</f>
        <v>230</v>
      </c>
      <c r="F50" s="2">
        <f>数据源!BH82</f>
        <v>1</v>
      </c>
      <c r="G50" s="2">
        <f>数据源!BI82</f>
        <v>3.6999999999999998E-2</v>
      </c>
      <c r="H50" s="2">
        <f>数据源!BJ82</f>
        <v>3.163768115942029E-2</v>
      </c>
      <c r="I50" s="2">
        <f>数据源!BK82</f>
        <v>316</v>
      </c>
      <c r="J50" s="3">
        <f t="shared" ref="J50:J78" si="50">ROUNDUP(IF(F50&gt;1,F50-ROUNDDOWN(SQRT(F50),0),F50),0)</f>
        <v>1</v>
      </c>
      <c r="K50" s="3">
        <f t="shared" ref="K50:K78" si="51">F50*2-J50</f>
        <v>1</v>
      </c>
      <c r="L50" s="3" t="str">
        <f t="shared" ref="L50:L51" si="52">RIGHT(D50,2)</f>
        <v>坦克</v>
      </c>
      <c r="M50" s="3">
        <f t="shared" ref="M50:M51" ca="1" si="53">IF(OR(L50="坦克",L50="碎片"),VLOOKUP(C50,INDIRECT("坦克ID"),MATCH(L50&amp;"ID",INDIRECT("坦克标头"),0),FALSE),VLOOKUP(C50,INDIRECT(L50&amp;"ID"),2,FALSE))</f>
        <v>12211</v>
      </c>
      <c r="N50" s="3" t="str">
        <f ca="1">N49&amp;","&amp;M50</f>
        <v>11211,12211</v>
      </c>
      <c r="O50" s="3" t="str">
        <f>O49&amp;","&amp;I50</f>
        <v>316,316</v>
      </c>
      <c r="P50" s="1" t="str">
        <f>P49&amp;","&amp;"("&amp;J50&amp;","&amp;K50&amp;")"</f>
        <v>(1,1),(1,1)</v>
      </c>
      <c r="Q50" s="3" t="str">
        <f>IF(D50="坦克碎片",VLOOKUP(C50,道具信息!$N$2:$O$291,2,FALSE)&amp;"碎片",VLOOKUP(C50,道具信息!$N$2:$O$291,2,FALSE))</f>
        <v>T2坦克</v>
      </c>
      <c r="R50" s="3">
        <f t="shared" si="48"/>
        <v>1167</v>
      </c>
      <c r="S50" s="11">
        <f t="shared" si="49"/>
        <v>0.11700000000000001</v>
      </c>
      <c r="T50" s="3" t="str">
        <f>VLOOKUP(Q50,道具信息!$Q$3:$S$20,2,FALSE)</f>
        <v>CHEST_ITEM_TYPE_T2_TANK</v>
      </c>
      <c r="U50" s="3" t="str">
        <f>IF(COUNTIF(U$49:U49,T50)=0,T50,"")</f>
        <v/>
      </c>
      <c r="V50" s="3" t="str">
        <f>IF(U50&lt;&gt;"",V49&amp;","&amp;U50,V49)</f>
        <v>CHEST_ITEM_TYPE_T2_TANK</v>
      </c>
      <c r="W50" s="13" t="str">
        <f t="shared" ref="W50:W87" si="54">IF(U50&lt;&gt;"",ROUND(S50*100%,3),"")</f>
        <v/>
      </c>
      <c r="X50" s="3" t="str">
        <f t="shared" ref="X50:X87" si="55">TEXT(W50,"0.0%")</f>
        <v/>
      </c>
      <c r="Y50" s="3" t="str">
        <f>IF(X50&lt;&gt;"",Y49&amp;","&amp;X50,Y49)</f>
        <v>11.7%</v>
      </c>
    </row>
    <row r="51" spans="2:25" x14ac:dyDescent="0.3">
      <c r="B51" s="2">
        <f>数据源!BD83</f>
        <v>3</v>
      </c>
      <c r="C51" s="2" t="str">
        <f>数据源!BE83</f>
        <v>KV-1</v>
      </c>
      <c r="D51" s="2" t="str">
        <f>数据源!BF83</f>
        <v>坦克</v>
      </c>
      <c r="E51" s="2">
        <f>数据源!BG83</f>
        <v>230</v>
      </c>
      <c r="F51" s="2">
        <f>数据源!BH83</f>
        <v>1</v>
      </c>
      <c r="G51" s="2">
        <f>数据源!BI83</f>
        <v>3.6999999999999998E-2</v>
      </c>
      <c r="H51" s="2">
        <f>数据源!BJ83</f>
        <v>3.163768115942029E-2</v>
      </c>
      <c r="I51" s="2">
        <f>数据源!BK83</f>
        <v>316</v>
      </c>
      <c r="J51" s="3">
        <f t="shared" si="50"/>
        <v>1</v>
      </c>
      <c r="K51" s="3">
        <f t="shared" si="51"/>
        <v>1</v>
      </c>
      <c r="L51" s="3" t="str">
        <f t="shared" si="52"/>
        <v>坦克</v>
      </c>
      <c r="M51" s="3">
        <f t="shared" ca="1" si="53"/>
        <v>13211</v>
      </c>
      <c r="N51" s="3" t="str">
        <f t="shared" ref="N51" ca="1" si="56">N50&amp;","&amp;M51</f>
        <v>11211,12211,13211</v>
      </c>
      <c r="O51" s="3" t="str">
        <f t="shared" ref="O51" si="57">O50&amp;","&amp;I51</f>
        <v>316,316,316</v>
      </c>
      <c r="P51" s="1" t="str">
        <f t="shared" ref="P51" si="58">P50&amp;","&amp;"("&amp;J51&amp;","&amp;K51&amp;")"</f>
        <v>(1,1),(1,1),(1,1)</v>
      </c>
      <c r="Q51" s="3" t="str">
        <f>IF(D51="坦克碎片",VLOOKUP(C51,道具信息!$N$2:$O$291,2,FALSE)&amp;"碎片",VLOOKUP(C51,道具信息!$N$2:$O$291,2,FALSE))</f>
        <v>T2坦克</v>
      </c>
      <c r="R51" s="3">
        <f t="shared" si="48"/>
        <v>1167</v>
      </c>
      <c r="S51" s="11">
        <f t="shared" si="49"/>
        <v>0.11700000000000001</v>
      </c>
      <c r="T51" s="3" t="str">
        <f>VLOOKUP(Q51,道具信息!$Q$3:$S$20,2,FALSE)</f>
        <v>CHEST_ITEM_TYPE_T2_TANK</v>
      </c>
      <c r="U51" s="3" t="str">
        <f>IF(COUNTIF(U$49:U50,T51)=0,T51,"")</f>
        <v/>
      </c>
      <c r="V51" s="3" t="str">
        <f t="shared" ref="V51:V87" si="59">IF(U51&lt;&gt;"",V50&amp;","&amp;U51,V50)</f>
        <v>CHEST_ITEM_TYPE_T2_TANK</v>
      </c>
      <c r="W51" s="13" t="str">
        <f t="shared" si="54"/>
        <v/>
      </c>
      <c r="X51" s="3" t="str">
        <f t="shared" si="55"/>
        <v/>
      </c>
      <c r="Y51" s="3" t="str">
        <f t="shared" ref="Y51:Y87" si="60">IF(X51&lt;&gt;"",Y50&amp;","&amp;X51,Y50)</f>
        <v>11.7%</v>
      </c>
    </row>
    <row r="52" spans="2:25" x14ac:dyDescent="0.3">
      <c r="B52" s="2">
        <f>数据源!BD84</f>
        <v>3</v>
      </c>
      <c r="C52" s="2" t="str">
        <f>数据源!BE84</f>
        <v>Puma</v>
      </c>
      <c r="D52" s="2" t="str">
        <f>数据源!BF84</f>
        <v>坦克</v>
      </c>
      <c r="E52" s="2">
        <f>数据源!BG84</f>
        <v>1000</v>
      </c>
      <c r="F52" s="2">
        <f>数据源!BH84</f>
        <v>1</v>
      </c>
      <c r="G52" s="2">
        <f>数据源!BI84</f>
        <v>3.6999999999999998E-2</v>
      </c>
      <c r="H52" s="2">
        <f>数据源!BJ84</f>
        <v>7.2766666666666665E-3</v>
      </c>
      <c r="I52" s="2">
        <f>数据源!BK84</f>
        <v>73</v>
      </c>
      <c r="J52" s="3">
        <f t="shared" si="50"/>
        <v>1</v>
      </c>
      <c r="K52" s="3">
        <f t="shared" si="51"/>
        <v>1</v>
      </c>
      <c r="L52" s="3" t="str">
        <f t="shared" ref="L52:L68" si="61">RIGHT(D52,2)</f>
        <v>坦克</v>
      </c>
      <c r="M52" s="3">
        <f t="shared" ref="M52:M68" ca="1" si="62">IF(OR(L52="坦克",L52="碎片"),VLOOKUP(C52,INDIRECT("坦克ID"),MATCH(L52&amp;"ID",INDIRECT("坦克标头"),0),FALSE),VLOOKUP(C52,INDIRECT(L52&amp;"ID"),2,FALSE))</f>
        <v>11221</v>
      </c>
      <c r="N52" s="3" t="str">
        <f t="shared" ref="N52:N68" ca="1" si="63">N51&amp;","&amp;M52</f>
        <v>11211,12211,13211,11221</v>
      </c>
      <c r="O52" s="3" t="str">
        <f t="shared" ref="O52:O68" si="64">O51&amp;","&amp;I52</f>
        <v>316,316,316,73</v>
      </c>
      <c r="P52" s="1" t="str">
        <f t="shared" ref="P52:P68" si="65">P51&amp;","&amp;"("&amp;J52&amp;","&amp;K52&amp;")"</f>
        <v>(1,1),(1,1),(1,1),(1,1)</v>
      </c>
      <c r="Q52" s="3" t="str">
        <f>IF(D52="坦克碎片",VLOOKUP(C52,道具信息!$N$2:$O$291,2,FALSE)&amp;"碎片",VLOOKUP(C52,道具信息!$N$2:$O$291,2,FALSE))</f>
        <v>T2坦克</v>
      </c>
      <c r="R52" s="3">
        <f t="shared" si="48"/>
        <v>1167</v>
      </c>
      <c r="S52" s="11">
        <f t="shared" si="49"/>
        <v>0.11700000000000001</v>
      </c>
      <c r="T52" s="3" t="str">
        <f>VLOOKUP(Q52,道具信息!$Q$3:$S$20,2,FALSE)</f>
        <v>CHEST_ITEM_TYPE_T2_TANK</v>
      </c>
      <c r="U52" s="3" t="str">
        <f>IF(COUNTIF(U$49:U51,T52)=0,T52,"")</f>
        <v/>
      </c>
      <c r="V52" s="3" t="str">
        <f t="shared" si="59"/>
        <v>CHEST_ITEM_TYPE_T2_TANK</v>
      </c>
      <c r="W52" s="13" t="str">
        <f t="shared" si="54"/>
        <v/>
      </c>
      <c r="X52" s="3" t="str">
        <f t="shared" si="55"/>
        <v/>
      </c>
      <c r="Y52" s="3" t="str">
        <f t="shared" si="60"/>
        <v>11.7%</v>
      </c>
    </row>
    <row r="53" spans="2:25" x14ac:dyDescent="0.3">
      <c r="B53" s="2">
        <f>数据源!BD85</f>
        <v>3</v>
      </c>
      <c r="C53" s="2" t="str">
        <f>数据源!BE85</f>
        <v>四号</v>
      </c>
      <c r="D53" s="2" t="str">
        <f>数据源!BF85</f>
        <v>坦克</v>
      </c>
      <c r="E53" s="2">
        <f>数据源!BG85</f>
        <v>1000</v>
      </c>
      <c r="F53" s="2">
        <f>数据源!BH85</f>
        <v>1</v>
      </c>
      <c r="G53" s="2">
        <f>数据源!BI85</f>
        <v>3.6999999999999998E-2</v>
      </c>
      <c r="H53" s="2">
        <f>数据源!BJ85</f>
        <v>7.2766666666666665E-3</v>
      </c>
      <c r="I53" s="2">
        <f>数据源!BK85</f>
        <v>73</v>
      </c>
      <c r="J53" s="3">
        <f t="shared" si="50"/>
        <v>1</v>
      </c>
      <c r="K53" s="3">
        <f t="shared" si="51"/>
        <v>1</v>
      </c>
      <c r="L53" s="3" t="str">
        <f t="shared" si="61"/>
        <v>坦克</v>
      </c>
      <c r="M53" s="3">
        <f t="shared" ca="1" si="62"/>
        <v>12221</v>
      </c>
      <c r="N53" s="3" t="str">
        <f t="shared" ca="1" si="63"/>
        <v>11211,12211,13211,11221,12221</v>
      </c>
      <c r="O53" s="3" t="str">
        <f t="shared" si="64"/>
        <v>316,316,316,73,73</v>
      </c>
      <c r="P53" s="1" t="str">
        <f t="shared" si="65"/>
        <v>(1,1),(1,1),(1,1),(1,1),(1,1)</v>
      </c>
      <c r="Q53" s="3" t="str">
        <f>IF(D53="坦克碎片",VLOOKUP(C53,道具信息!$N$2:$O$291,2,FALSE)&amp;"碎片",VLOOKUP(C53,道具信息!$N$2:$O$291,2,FALSE))</f>
        <v>T2坦克</v>
      </c>
      <c r="R53" s="3">
        <f t="shared" si="48"/>
        <v>1167</v>
      </c>
      <c r="S53" s="11">
        <f t="shared" si="49"/>
        <v>0.11700000000000001</v>
      </c>
      <c r="T53" s="3" t="str">
        <f>VLOOKUP(Q53,道具信息!$Q$3:$S$20,2,FALSE)</f>
        <v>CHEST_ITEM_TYPE_T2_TANK</v>
      </c>
      <c r="U53" s="3" t="str">
        <f>IF(COUNTIF(U$49:U52,T53)=0,T53,"")</f>
        <v/>
      </c>
      <c r="V53" s="3" t="str">
        <f t="shared" si="59"/>
        <v>CHEST_ITEM_TYPE_T2_TANK</v>
      </c>
      <c r="W53" s="13" t="str">
        <f t="shared" si="54"/>
        <v/>
      </c>
      <c r="X53" s="3" t="str">
        <f t="shared" si="55"/>
        <v/>
      </c>
      <c r="Y53" s="3" t="str">
        <f t="shared" si="60"/>
        <v>11.7%</v>
      </c>
    </row>
    <row r="54" spans="2:25" x14ac:dyDescent="0.3">
      <c r="B54" s="2">
        <f>数据源!BD86</f>
        <v>3</v>
      </c>
      <c r="C54" s="2" t="str">
        <f>数据源!BE86</f>
        <v>丘吉尔</v>
      </c>
      <c r="D54" s="2" t="str">
        <f>数据源!BF86</f>
        <v>坦克</v>
      </c>
      <c r="E54" s="2">
        <f>数据源!BG86</f>
        <v>1000</v>
      </c>
      <c r="F54" s="2">
        <f>数据源!BH86</f>
        <v>1</v>
      </c>
      <c r="G54" s="2">
        <f>数据源!BI86</f>
        <v>3.6999999999999998E-2</v>
      </c>
      <c r="H54" s="2">
        <f>数据源!BJ86</f>
        <v>7.2766666666666665E-3</v>
      </c>
      <c r="I54" s="2">
        <f>数据源!BK86</f>
        <v>73</v>
      </c>
      <c r="J54" s="3">
        <f t="shared" si="50"/>
        <v>1</v>
      </c>
      <c r="K54" s="3">
        <f t="shared" si="51"/>
        <v>1</v>
      </c>
      <c r="L54" s="3" t="str">
        <f t="shared" si="61"/>
        <v>坦克</v>
      </c>
      <c r="M54" s="3">
        <f t="shared" ca="1" si="62"/>
        <v>13221</v>
      </c>
      <c r="N54" s="3" t="str">
        <f t="shared" ca="1" si="63"/>
        <v>11211,12211,13211,11221,12221,13221</v>
      </c>
      <c r="O54" s="3" t="str">
        <f t="shared" si="64"/>
        <v>316,316,316,73,73,73</v>
      </c>
      <c r="P54" s="1" t="str">
        <f t="shared" si="65"/>
        <v>(1,1),(1,1),(1,1),(1,1),(1,1),(1,1)</v>
      </c>
      <c r="Q54" s="3" t="str">
        <f>IF(D54="坦克碎片",VLOOKUP(C54,道具信息!$N$2:$O$291,2,FALSE)&amp;"碎片",VLOOKUP(C54,道具信息!$N$2:$O$291,2,FALSE))</f>
        <v>T2坦克</v>
      </c>
      <c r="R54" s="3">
        <f t="shared" si="48"/>
        <v>1167</v>
      </c>
      <c r="S54" s="11">
        <f t="shared" si="49"/>
        <v>0.11700000000000001</v>
      </c>
      <c r="T54" s="3" t="str">
        <f>VLOOKUP(Q54,道具信息!$Q$3:$S$20,2,FALSE)</f>
        <v>CHEST_ITEM_TYPE_T2_TANK</v>
      </c>
      <c r="U54" s="3" t="str">
        <f>IF(COUNTIF(U$49:U53,T54)=0,T54,"")</f>
        <v/>
      </c>
      <c r="V54" s="3" t="str">
        <f t="shared" si="59"/>
        <v>CHEST_ITEM_TYPE_T2_TANK</v>
      </c>
      <c r="W54" s="13" t="str">
        <f t="shared" si="54"/>
        <v/>
      </c>
      <c r="X54" s="3" t="str">
        <f t="shared" si="55"/>
        <v/>
      </c>
      <c r="Y54" s="3" t="str">
        <f t="shared" si="60"/>
        <v>11.7%</v>
      </c>
    </row>
    <row r="55" spans="2:25" x14ac:dyDescent="0.3">
      <c r="B55" s="2">
        <f>数据源!BD87</f>
        <v>3</v>
      </c>
      <c r="C55" s="2" t="str">
        <f>数据源!BE87</f>
        <v>二号</v>
      </c>
      <c r="D55" s="2" t="str">
        <f>数据源!BF87</f>
        <v>坦克碎片</v>
      </c>
      <c r="E55" s="2">
        <f>数据源!BG87</f>
        <v>23</v>
      </c>
      <c r="F55" s="2">
        <f>数据源!BH87</f>
        <v>8</v>
      </c>
      <c r="G55" s="2">
        <f>数据源!BI87</f>
        <v>0.11099999999999999</v>
      </c>
      <c r="H55" s="2">
        <f>数据源!BJ87</f>
        <v>0.11864130434782606</v>
      </c>
      <c r="I55" s="2">
        <f>数据源!BK87</f>
        <v>1186</v>
      </c>
      <c r="J55" s="3">
        <f t="shared" si="50"/>
        <v>6</v>
      </c>
      <c r="K55" s="3">
        <f t="shared" si="51"/>
        <v>10</v>
      </c>
      <c r="L55" s="3" t="str">
        <f t="shared" si="61"/>
        <v>碎片</v>
      </c>
      <c r="M55" s="3">
        <f t="shared" ca="1" si="62"/>
        <v>51211</v>
      </c>
      <c r="N55" s="3" t="str">
        <f t="shared" ca="1" si="63"/>
        <v>11211,12211,13211,11221,12221,13221,51211</v>
      </c>
      <c r="O55" s="3" t="str">
        <f t="shared" si="64"/>
        <v>316,316,316,73,73,73,1186</v>
      </c>
      <c r="P55" s="1" t="str">
        <f t="shared" si="65"/>
        <v>(1,1),(1,1),(1,1),(1,1),(1,1),(1,1),(6,10)</v>
      </c>
      <c r="Q55" s="3" t="str">
        <f>IF(D55="坦克碎片",VLOOKUP(C55,道具信息!$N$2:$O$291,2,FALSE)&amp;"碎片",VLOOKUP(C55,道具信息!$N$2:$O$291,2,FALSE))</f>
        <v>T2坦克碎片</v>
      </c>
      <c r="R55" s="3">
        <f t="shared" si="48"/>
        <v>4431</v>
      </c>
      <c r="S55" s="11">
        <f t="shared" si="49"/>
        <v>0.443</v>
      </c>
      <c r="T55" s="3" t="str">
        <f>VLOOKUP(Q55,道具信息!$Q$3:$S$20,2,FALSE)</f>
        <v>CHEST_ITEM_TYPE_T2_SHARD</v>
      </c>
      <c r="U55" s="3" t="str">
        <f>IF(COUNTIF(U$49:U54,T55)=0,T55,"")</f>
        <v>CHEST_ITEM_TYPE_T2_SHARD</v>
      </c>
      <c r="V55" s="3" t="str">
        <f t="shared" si="59"/>
        <v>CHEST_ITEM_TYPE_T2_TANK,CHEST_ITEM_TYPE_T2_SHARD</v>
      </c>
      <c r="W55" s="13">
        <f t="shared" si="54"/>
        <v>0.443</v>
      </c>
      <c r="X55" s="3" t="str">
        <f t="shared" si="55"/>
        <v>44.3%</v>
      </c>
      <c r="Y55" s="3" t="str">
        <f t="shared" si="60"/>
        <v>11.7%,44.3%</v>
      </c>
    </row>
    <row r="56" spans="2:25" x14ac:dyDescent="0.3">
      <c r="B56" s="2">
        <f>数据源!BD88</f>
        <v>3</v>
      </c>
      <c r="C56" s="2" t="str">
        <f>数据源!BE88</f>
        <v>T-34</v>
      </c>
      <c r="D56" s="2" t="str">
        <f>数据源!BF88</f>
        <v>坦克碎片</v>
      </c>
      <c r="E56" s="2">
        <f>数据源!BG88</f>
        <v>23</v>
      </c>
      <c r="F56" s="2">
        <f>数据源!BH88</f>
        <v>8</v>
      </c>
      <c r="G56" s="2">
        <f>数据源!BI88</f>
        <v>0.11099999999999999</v>
      </c>
      <c r="H56" s="2">
        <f>数据源!BJ88</f>
        <v>0.11864130434782606</v>
      </c>
      <c r="I56" s="2">
        <f>数据源!BK88</f>
        <v>1186</v>
      </c>
      <c r="J56" s="3">
        <f t="shared" si="50"/>
        <v>6</v>
      </c>
      <c r="K56" s="3">
        <f t="shared" si="51"/>
        <v>10</v>
      </c>
      <c r="L56" s="3" t="str">
        <f t="shared" si="61"/>
        <v>碎片</v>
      </c>
      <c r="M56" s="3">
        <f t="shared" ca="1" si="62"/>
        <v>52211</v>
      </c>
      <c r="N56" s="3" t="str">
        <f t="shared" ca="1" si="63"/>
        <v>11211,12211,13211,11221,12221,13221,51211,52211</v>
      </c>
      <c r="O56" s="3" t="str">
        <f t="shared" si="64"/>
        <v>316,316,316,73,73,73,1186,1186</v>
      </c>
      <c r="P56" s="1" t="str">
        <f t="shared" si="65"/>
        <v>(1,1),(1,1),(1,1),(1,1),(1,1),(1,1),(6,10),(6,10)</v>
      </c>
      <c r="Q56" s="3" t="str">
        <f>IF(D56="坦克碎片",VLOOKUP(C56,道具信息!$N$2:$O$291,2,FALSE)&amp;"碎片",VLOOKUP(C56,道具信息!$N$2:$O$291,2,FALSE))</f>
        <v>T2坦克碎片</v>
      </c>
      <c r="R56" s="3">
        <f t="shared" si="48"/>
        <v>4431</v>
      </c>
      <c r="S56" s="11">
        <f t="shared" si="49"/>
        <v>0.443</v>
      </c>
      <c r="T56" s="3" t="str">
        <f>VLOOKUP(Q56,道具信息!$Q$3:$S$20,2,FALSE)</f>
        <v>CHEST_ITEM_TYPE_T2_SHARD</v>
      </c>
      <c r="U56" s="3" t="str">
        <f>IF(COUNTIF(U$49:U55,T56)=0,T56,"")</f>
        <v/>
      </c>
      <c r="V56" s="3" t="str">
        <f t="shared" si="59"/>
        <v>CHEST_ITEM_TYPE_T2_TANK,CHEST_ITEM_TYPE_T2_SHARD</v>
      </c>
      <c r="W56" s="13" t="str">
        <f t="shared" si="54"/>
        <v/>
      </c>
      <c r="X56" s="3" t="str">
        <f t="shared" si="55"/>
        <v/>
      </c>
      <c r="Y56" s="3" t="str">
        <f t="shared" si="60"/>
        <v>11.7%,44.3%</v>
      </c>
    </row>
    <row r="57" spans="2:25" x14ac:dyDescent="0.3">
      <c r="B57" s="2">
        <f>数据源!BD89</f>
        <v>3</v>
      </c>
      <c r="C57" s="2" t="str">
        <f>数据源!BE89</f>
        <v>KV-1</v>
      </c>
      <c r="D57" s="2" t="str">
        <f>数据源!BF89</f>
        <v>坦克碎片</v>
      </c>
      <c r="E57" s="2">
        <f>数据源!BG89</f>
        <v>23</v>
      </c>
      <c r="F57" s="2">
        <f>数据源!BH89</f>
        <v>8</v>
      </c>
      <c r="G57" s="2">
        <f>数据源!BI89</f>
        <v>0.11099999999999999</v>
      </c>
      <c r="H57" s="2">
        <f>数据源!BJ89</f>
        <v>0.11864130434782606</v>
      </c>
      <c r="I57" s="2">
        <f>数据源!BK89</f>
        <v>1186</v>
      </c>
      <c r="J57" s="3">
        <f t="shared" si="50"/>
        <v>6</v>
      </c>
      <c r="K57" s="3">
        <f t="shared" si="51"/>
        <v>10</v>
      </c>
      <c r="L57" s="3" t="str">
        <f t="shared" si="61"/>
        <v>碎片</v>
      </c>
      <c r="M57" s="3">
        <f t="shared" ca="1" si="62"/>
        <v>53211</v>
      </c>
      <c r="N57" s="3" t="str">
        <f t="shared" ca="1" si="63"/>
        <v>11211,12211,13211,11221,12221,13221,51211,52211,53211</v>
      </c>
      <c r="O57" s="3" t="str">
        <f t="shared" si="64"/>
        <v>316,316,316,73,73,73,1186,1186,1186</v>
      </c>
      <c r="P57" s="1" t="str">
        <f t="shared" si="65"/>
        <v>(1,1),(1,1),(1,1),(1,1),(1,1),(1,1),(6,10),(6,10),(6,10)</v>
      </c>
      <c r="Q57" s="3" t="str">
        <f>IF(D57="坦克碎片",VLOOKUP(C57,道具信息!$N$2:$O$291,2,FALSE)&amp;"碎片",VLOOKUP(C57,道具信息!$N$2:$O$291,2,FALSE))</f>
        <v>T2坦克碎片</v>
      </c>
      <c r="R57" s="3">
        <f t="shared" si="48"/>
        <v>4431</v>
      </c>
      <c r="S57" s="11">
        <f t="shared" si="49"/>
        <v>0.443</v>
      </c>
      <c r="T57" s="3" t="str">
        <f>VLOOKUP(Q57,道具信息!$Q$3:$S$20,2,FALSE)</f>
        <v>CHEST_ITEM_TYPE_T2_SHARD</v>
      </c>
      <c r="U57" s="3" t="str">
        <f>IF(COUNTIF(U$49:U56,T57)=0,T57,"")</f>
        <v/>
      </c>
      <c r="V57" s="3" t="str">
        <f t="shared" si="59"/>
        <v>CHEST_ITEM_TYPE_T2_TANK,CHEST_ITEM_TYPE_T2_SHARD</v>
      </c>
      <c r="W57" s="13" t="str">
        <f t="shared" si="54"/>
        <v/>
      </c>
      <c r="X57" s="3" t="str">
        <f t="shared" si="55"/>
        <v/>
      </c>
      <c r="Y57" s="3" t="str">
        <f t="shared" si="60"/>
        <v>11.7%,44.3%</v>
      </c>
    </row>
    <row r="58" spans="2:25" x14ac:dyDescent="0.3">
      <c r="B58" s="2">
        <f>数据源!BD90</f>
        <v>3</v>
      </c>
      <c r="C58" s="2" t="str">
        <f>数据源!BE90</f>
        <v>Puma</v>
      </c>
      <c r="D58" s="2" t="str">
        <f>数据源!BF90</f>
        <v>坦克碎片</v>
      </c>
      <c r="E58" s="2">
        <f>数据源!BG90</f>
        <v>50</v>
      </c>
      <c r="F58" s="2">
        <f>数据源!BH90</f>
        <v>5</v>
      </c>
      <c r="G58" s="2">
        <f>数据源!BI90</f>
        <v>3.6999999999999998E-2</v>
      </c>
      <c r="H58" s="2">
        <f>数据源!BJ90</f>
        <v>2.9106666666666663E-2</v>
      </c>
      <c r="I58" s="2">
        <f>数据源!BK90</f>
        <v>291</v>
      </c>
      <c r="J58" s="3">
        <f t="shared" si="50"/>
        <v>3</v>
      </c>
      <c r="K58" s="3">
        <f t="shared" si="51"/>
        <v>7</v>
      </c>
      <c r="L58" s="3" t="str">
        <f t="shared" si="61"/>
        <v>碎片</v>
      </c>
      <c r="M58" s="3">
        <f t="shared" ca="1" si="62"/>
        <v>51221</v>
      </c>
      <c r="N58" s="3" t="str">
        <f t="shared" ca="1" si="63"/>
        <v>11211,12211,13211,11221,12221,13221,51211,52211,53211,51221</v>
      </c>
      <c r="O58" s="3" t="str">
        <f t="shared" si="64"/>
        <v>316,316,316,73,73,73,1186,1186,1186,291</v>
      </c>
      <c r="P58" s="1" t="str">
        <f t="shared" si="65"/>
        <v>(1,1),(1,1),(1,1),(1,1),(1,1),(1,1),(6,10),(6,10),(6,10),(3,7)</v>
      </c>
      <c r="Q58" s="3" t="str">
        <f>IF(D58="坦克碎片",VLOOKUP(C58,道具信息!$N$2:$O$291,2,FALSE)&amp;"碎片",VLOOKUP(C58,道具信息!$N$2:$O$291,2,FALSE))</f>
        <v>T2坦克碎片</v>
      </c>
      <c r="R58" s="3">
        <f t="shared" si="48"/>
        <v>4431</v>
      </c>
      <c r="S58" s="11">
        <f t="shared" si="49"/>
        <v>0.443</v>
      </c>
      <c r="T58" s="3" t="str">
        <f>VLOOKUP(Q58,道具信息!$Q$3:$S$20,2,FALSE)</f>
        <v>CHEST_ITEM_TYPE_T2_SHARD</v>
      </c>
      <c r="U58" s="3" t="str">
        <f>IF(COUNTIF(U$49:U57,T58)=0,T58,"")</f>
        <v/>
      </c>
      <c r="V58" s="3" t="str">
        <f t="shared" si="59"/>
        <v>CHEST_ITEM_TYPE_T2_TANK,CHEST_ITEM_TYPE_T2_SHARD</v>
      </c>
      <c r="W58" s="13" t="str">
        <f t="shared" si="54"/>
        <v/>
      </c>
      <c r="X58" s="3" t="str">
        <f t="shared" si="55"/>
        <v/>
      </c>
      <c r="Y58" s="3" t="str">
        <f t="shared" si="60"/>
        <v>11.7%,44.3%</v>
      </c>
    </row>
    <row r="59" spans="2:25" x14ac:dyDescent="0.3">
      <c r="B59" s="2">
        <f>数据源!BD91</f>
        <v>3</v>
      </c>
      <c r="C59" s="2" t="str">
        <f>数据源!BE91</f>
        <v>四号</v>
      </c>
      <c r="D59" s="2" t="str">
        <f>数据源!BF91</f>
        <v>坦克碎片</v>
      </c>
      <c r="E59" s="2">
        <f>数据源!BG91</f>
        <v>50</v>
      </c>
      <c r="F59" s="2">
        <f>数据源!BH91</f>
        <v>5</v>
      </c>
      <c r="G59" s="2">
        <f>数据源!BI91</f>
        <v>3.6999999999999998E-2</v>
      </c>
      <c r="H59" s="2">
        <f>数据源!BJ91</f>
        <v>2.9106666666666663E-2</v>
      </c>
      <c r="I59" s="2">
        <f>数据源!BK91</f>
        <v>291</v>
      </c>
      <c r="J59" s="3">
        <f t="shared" si="50"/>
        <v>3</v>
      </c>
      <c r="K59" s="3">
        <f t="shared" si="51"/>
        <v>7</v>
      </c>
      <c r="L59" s="3" t="str">
        <f t="shared" si="61"/>
        <v>碎片</v>
      </c>
      <c r="M59" s="3">
        <f t="shared" ca="1" si="62"/>
        <v>52221</v>
      </c>
      <c r="N59" s="3" t="str">
        <f t="shared" ca="1" si="63"/>
        <v>11211,12211,13211,11221,12221,13221,51211,52211,53211,51221,52221</v>
      </c>
      <c r="O59" s="3" t="str">
        <f t="shared" si="64"/>
        <v>316,316,316,73,73,73,1186,1186,1186,291,291</v>
      </c>
      <c r="P59" s="1" t="str">
        <f t="shared" si="65"/>
        <v>(1,1),(1,1),(1,1),(1,1),(1,1),(1,1),(6,10),(6,10),(6,10),(3,7),(3,7)</v>
      </c>
      <c r="Q59" s="3" t="str">
        <f>IF(D59="坦克碎片",VLOOKUP(C59,道具信息!$N$2:$O$291,2,FALSE)&amp;"碎片",VLOOKUP(C59,道具信息!$N$2:$O$291,2,FALSE))</f>
        <v>T2坦克碎片</v>
      </c>
      <c r="R59" s="3">
        <f t="shared" si="48"/>
        <v>4431</v>
      </c>
      <c r="S59" s="11">
        <f t="shared" si="49"/>
        <v>0.443</v>
      </c>
      <c r="T59" s="3" t="str">
        <f>VLOOKUP(Q59,道具信息!$Q$3:$S$20,2,FALSE)</f>
        <v>CHEST_ITEM_TYPE_T2_SHARD</v>
      </c>
      <c r="U59" s="3" t="str">
        <f>IF(COUNTIF(U$49:U58,T59)=0,T59,"")</f>
        <v/>
      </c>
      <c r="V59" s="3" t="str">
        <f t="shared" si="59"/>
        <v>CHEST_ITEM_TYPE_T2_TANK,CHEST_ITEM_TYPE_T2_SHARD</v>
      </c>
      <c r="W59" s="13" t="str">
        <f t="shared" si="54"/>
        <v/>
      </c>
      <c r="X59" s="3" t="str">
        <f t="shared" si="55"/>
        <v/>
      </c>
      <c r="Y59" s="3" t="str">
        <f t="shared" si="60"/>
        <v>11.7%,44.3%</v>
      </c>
    </row>
    <row r="60" spans="2:25" x14ac:dyDescent="0.3">
      <c r="B60" s="2">
        <f>数据源!BD92</f>
        <v>3</v>
      </c>
      <c r="C60" s="2" t="str">
        <f>数据源!BE92</f>
        <v>丘吉尔</v>
      </c>
      <c r="D60" s="2" t="str">
        <f>数据源!BF92</f>
        <v>坦克碎片</v>
      </c>
      <c r="E60" s="2">
        <f>数据源!BG92</f>
        <v>50</v>
      </c>
      <c r="F60" s="2">
        <f>数据源!BH92</f>
        <v>5</v>
      </c>
      <c r="G60" s="2">
        <f>数据源!BI92</f>
        <v>3.6999999999999998E-2</v>
      </c>
      <c r="H60" s="2">
        <f>数据源!BJ92</f>
        <v>2.9106666666666663E-2</v>
      </c>
      <c r="I60" s="2">
        <f>数据源!BK92</f>
        <v>291</v>
      </c>
      <c r="J60" s="3">
        <f t="shared" si="50"/>
        <v>3</v>
      </c>
      <c r="K60" s="3">
        <f t="shared" si="51"/>
        <v>7</v>
      </c>
      <c r="L60" s="3" t="str">
        <f t="shared" si="61"/>
        <v>碎片</v>
      </c>
      <c r="M60" s="3">
        <f t="shared" ca="1" si="62"/>
        <v>53221</v>
      </c>
      <c r="N60" s="3" t="str">
        <f t="shared" ca="1" si="63"/>
        <v>11211,12211,13211,11221,12221,13221,51211,52211,53211,51221,52221,53221</v>
      </c>
      <c r="O60" s="3" t="str">
        <f t="shared" si="64"/>
        <v>316,316,316,73,73,73,1186,1186,1186,291,291,291</v>
      </c>
      <c r="P60" s="1" t="str">
        <f t="shared" si="65"/>
        <v>(1,1),(1,1),(1,1),(1,1),(1,1),(1,1),(6,10),(6,10),(6,10),(3,7),(3,7),(3,7)</v>
      </c>
      <c r="Q60" s="3" t="str">
        <f>IF(D60="坦克碎片",VLOOKUP(C60,道具信息!$N$2:$O$291,2,FALSE)&amp;"碎片",VLOOKUP(C60,道具信息!$N$2:$O$291,2,FALSE))</f>
        <v>T2坦克碎片</v>
      </c>
      <c r="R60" s="3">
        <f t="shared" si="48"/>
        <v>4431</v>
      </c>
      <c r="S60" s="11">
        <f t="shared" si="49"/>
        <v>0.443</v>
      </c>
      <c r="T60" s="3" t="str">
        <f>VLOOKUP(Q60,道具信息!$Q$3:$S$20,2,FALSE)</f>
        <v>CHEST_ITEM_TYPE_T2_SHARD</v>
      </c>
      <c r="U60" s="3" t="str">
        <f>IF(COUNTIF(U$49:U59,T60)=0,T60,"")</f>
        <v/>
      </c>
      <c r="V60" s="3" t="str">
        <f t="shared" si="59"/>
        <v>CHEST_ITEM_TYPE_T2_TANK,CHEST_ITEM_TYPE_T2_SHARD</v>
      </c>
      <c r="W60" s="13" t="str">
        <f t="shared" si="54"/>
        <v/>
      </c>
      <c r="X60" s="3" t="str">
        <f t="shared" si="55"/>
        <v/>
      </c>
      <c r="Y60" s="3" t="str">
        <f t="shared" si="60"/>
        <v>11.7%,44.3%</v>
      </c>
    </row>
    <row r="61" spans="2:25" x14ac:dyDescent="0.3">
      <c r="B61" s="2">
        <f>数据源!BD93</f>
        <v>3</v>
      </c>
      <c r="C61" s="2" t="str">
        <f>数据源!BE93</f>
        <v>T1LP1</v>
      </c>
      <c r="D61" s="2" t="str">
        <f>数据源!BF93</f>
        <v>部件</v>
      </c>
      <c r="E61" s="2">
        <f>数据源!BG93</f>
        <v>40</v>
      </c>
      <c r="F61" s="2">
        <f>数据源!BH93</f>
        <v>3.5</v>
      </c>
      <c r="G61" s="2">
        <f>数据源!BI93</f>
        <v>1.6E-2</v>
      </c>
      <c r="H61" s="2">
        <f>数据源!BJ93</f>
        <v>2.2476190476190476E-2</v>
      </c>
      <c r="I61" s="2">
        <f>数据源!BK93</f>
        <v>225</v>
      </c>
      <c r="J61" s="3">
        <f t="shared" si="50"/>
        <v>3</v>
      </c>
      <c r="K61" s="3">
        <f t="shared" si="51"/>
        <v>4</v>
      </c>
      <c r="L61" s="3" t="str">
        <f t="shared" si="61"/>
        <v>部件</v>
      </c>
      <c r="M61" s="3">
        <f t="shared" ca="1" si="62"/>
        <v>91001</v>
      </c>
      <c r="N61" s="3" t="str">
        <f t="shared" ca="1" si="63"/>
        <v>11211,12211,13211,11221,12221,13221,51211,52211,53211,51221,52221,53221,91001</v>
      </c>
      <c r="O61" s="3" t="str">
        <f t="shared" si="64"/>
        <v>316,316,316,73,73,73,1186,1186,1186,291,291,291,225</v>
      </c>
      <c r="P61" s="1" t="str">
        <f t="shared" si="65"/>
        <v>(1,1),(1,1),(1,1),(1,1),(1,1),(1,1),(6,10),(6,10),(6,10),(3,7),(3,7),(3,7),(3,4)</v>
      </c>
      <c r="Q61" s="3" t="str">
        <f>IF(D61="坦克碎片",VLOOKUP(C61,道具信息!$N$2:$O$291,2,FALSE)&amp;"碎片",VLOOKUP(C61,道具信息!$N$2:$O$291,2,FALSE))</f>
        <v>T1部件</v>
      </c>
      <c r="R61" s="3">
        <f t="shared" si="48"/>
        <v>3812</v>
      </c>
      <c r="S61" s="11">
        <f t="shared" si="49"/>
        <v>0.38100000000000001</v>
      </c>
      <c r="T61" s="3" t="str">
        <f>VLOOKUP(Q61,道具信息!$Q$3:$S$20,2,FALSE)</f>
        <v>CHEST_ITEM_TYPE_T1_PART</v>
      </c>
      <c r="U61" s="3" t="str">
        <f>IF(COUNTIF(U$49:U60,T61)=0,T61,"")</f>
        <v>CHEST_ITEM_TYPE_T1_PART</v>
      </c>
      <c r="V61" s="3" t="str">
        <f t="shared" si="59"/>
        <v>CHEST_ITEM_TYPE_T2_TANK,CHEST_ITEM_TYPE_T2_SHARD,CHEST_ITEM_TYPE_T1_PART</v>
      </c>
      <c r="W61" s="13">
        <f t="shared" si="54"/>
        <v>0.38100000000000001</v>
      </c>
      <c r="X61" s="3" t="str">
        <f t="shared" si="55"/>
        <v>38.1%</v>
      </c>
      <c r="Y61" s="3" t="str">
        <f t="shared" si="60"/>
        <v>11.7%,44.3%,38.1%</v>
      </c>
    </row>
    <row r="62" spans="2:25" x14ac:dyDescent="0.3">
      <c r="B62" s="2">
        <f>数据源!BD94</f>
        <v>3</v>
      </c>
      <c r="C62" s="2" t="str">
        <f>数据源!BE94</f>
        <v>T1LP3</v>
      </c>
      <c r="D62" s="2" t="str">
        <f>数据源!BF94</f>
        <v>部件</v>
      </c>
      <c r="E62" s="2">
        <f>数据源!BG94</f>
        <v>40</v>
      </c>
      <c r="F62" s="2">
        <f>数据源!BH94</f>
        <v>3.5</v>
      </c>
      <c r="G62" s="2">
        <f>数据源!BI94</f>
        <v>1.4999999999999999E-2</v>
      </c>
      <c r="H62" s="2">
        <f>数据源!BJ94</f>
        <v>2.1071428571428571E-2</v>
      </c>
      <c r="I62" s="2">
        <f>数据源!BK94</f>
        <v>211</v>
      </c>
      <c r="J62" s="3">
        <f t="shared" si="50"/>
        <v>3</v>
      </c>
      <c r="K62" s="3">
        <f t="shared" si="51"/>
        <v>4</v>
      </c>
      <c r="L62" s="3" t="str">
        <f t="shared" si="61"/>
        <v>部件</v>
      </c>
      <c r="M62" s="3">
        <f t="shared" ca="1" si="62"/>
        <v>91003</v>
      </c>
      <c r="N62" s="3" t="str">
        <f t="shared" ca="1" si="63"/>
        <v>11211,12211,13211,11221,12221,13221,51211,52211,53211,51221,52221,53221,91001,91003</v>
      </c>
      <c r="O62" s="3" t="str">
        <f t="shared" si="64"/>
        <v>316,316,316,73,73,73,1186,1186,1186,291,291,291,225,211</v>
      </c>
      <c r="P62" s="1" t="str">
        <f t="shared" si="65"/>
        <v>(1,1),(1,1),(1,1),(1,1),(1,1),(1,1),(6,10),(6,10),(6,10),(3,7),(3,7),(3,7),(3,4),(3,4)</v>
      </c>
      <c r="Q62" s="3" t="str">
        <f>IF(D62="坦克碎片",VLOOKUP(C62,道具信息!$N$2:$O$291,2,FALSE)&amp;"碎片",VLOOKUP(C62,道具信息!$N$2:$O$291,2,FALSE))</f>
        <v>T1部件</v>
      </c>
      <c r="R62" s="3">
        <f t="shared" si="48"/>
        <v>3812</v>
      </c>
      <c r="S62" s="11">
        <f t="shared" si="49"/>
        <v>0.38100000000000001</v>
      </c>
      <c r="T62" s="3" t="str">
        <f>VLOOKUP(Q62,道具信息!$Q$3:$S$20,2,FALSE)</f>
        <v>CHEST_ITEM_TYPE_T1_PART</v>
      </c>
      <c r="U62" s="3" t="str">
        <f>IF(COUNTIF(U$49:U61,T62)=0,T62,"")</f>
        <v/>
      </c>
      <c r="V62" s="3" t="str">
        <f t="shared" si="59"/>
        <v>CHEST_ITEM_TYPE_T2_TANK,CHEST_ITEM_TYPE_T2_SHARD,CHEST_ITEM_TYPE_T1_PART</v>
      </c>
      <c r="W62" s="13" t="str">
        <f t="shared" si="54"/>
        <v/>
      </c>
      <c r="X62" s="3" t="str">
        <f t="shared" si="55"/>
        <v/>
      </c>
      <c r="Y62" s="3" t="str">
        <f t="shared" si="60"/>
        <v>11.7%,44.3%,38.1%</v>
      </c>
    </row>
    <row r="63" spans="2:25" x14ac:dyDescent="0.3">
      <c r="B63" s="2">
        <f>数据源!BD95</f>
        <v>3</v>
      </c>
      <c r="C63" s="2" t="str">
        <f>数据源!BE95</f>
        <v>T1LP5</v>
      </c>
      <c r="D63" s="2" t="str">
        <f>数据源!BF95</f>
        <v>部件</v>
      </c>
      <c r="E63" s="2">
        <f>数据源!BG95</f>
        <v>40</v>
      </c>
      <c r="F63" s="2">
        <f>数据源!BH95</f>
        <v>3.5</v>
      </c>
      <c r="G63" s="2">
        <f>数据源!BI95</f>
        <v>1.4999999999999999E-2</v>
      </c>
      <c r="H63" s="2">
        <f>数据源!BJ95</f>
        <v>2.1071428571428571E-2</v>
      </c>
      <c r="I63" s="2">
        <f>数据源!BK95</f>
        <v>211</v>
      </c>
      <c r="J63" s="3">
        <f t="shared" si="50"/>
        <v>3</v>
      </c>
      <c r="K63" s="3">
        <f t="shared" si="51"/>
        <v>4</v>
      </c>
      <c r="L63" s="3" t="str">
        <f t="shared" si="61"/>
        <v>部件</v>
      </c>
      <c r="M63" s="3">
        <f t="shared" ca="1" si="62"/>
        <v>91005</v>
      </c>
      <c r="N63" s="3" t="str">
        <f t="shared" ca="1" si="63"/>
        <v>11211,12211,13211,11221,12221,13221,51211,52211,53211,51221,52221,53221,91001,91003,91005</v>
      </c>
      <c r="O63" s="3" t="str">
        <f t="shared" si="64"/>
        <v>316,316,316,73,73,73,1186,1186,1186,291,291,291,225,211,211</v>
      </c>
      <c r="P63" s="1" t="str">
        <f t="shared" si="65"/>
        <v>(1,1),(1,1),(1,1),(1,1),(1,1),(1,1),(6,10),(6,10),(6,10),(3,7),(3,7),(3,7),(3,4),(3,4),(3,4)</v>
      </c>
      <c r="Q63" s="3" t="str">
        <f>IF(D63="坦克碎片",VLOOKUP(C63,道具信息!$N$2:$O$291,2,FALSE)&amp;"碎片",VLOOKUP(C63,道具信息!$N$2:$O$291,2,FALSE))</f>
        <v>T1部件</v>
      </c>
      <c r="R63" s="3">
        <f t="shared" si="48"/>
        <v>3812</v>
      </c>
      <c r="S63" s="11">
        <f t="shared" si="49"/>
        <v>0.38100000000000001</v>
      </c>
      <c r="T63" s="3" t="str">
        <f>VLOOKUP(Q63,道具信息!$Q$3:$S$20,2,FALSE)</f>
        <v>CHEST_ITEM_TYPE_T1_PART</v>
      </c>
      <c r="U63" s="3" t="str">
        <f>IF(COUNTIF(U$49:U62,T63)=0,T63,"")</f>
        <v/>
      </c>
      <c r="V63" s="3" t="str">
        <f t="shared" si="59"/>
        <v>CHEST_ITEM_TYPE_T2_TANK,CHEST_ITEM_TYPE_T2_SHARD,CHEST_ITEM_TYPE_T1_PART</v>
      </c>
      <c r="W63" s="13" t="str">
        <f t="shared" si="54"/>
        <v/>
      </c>
      <c r="X63" s="3" t="str">
        <f t="shared" si="55"/>
        <v/>
      </c>
      <c r="Y63" s="3" t="str">
        <f t="shared" si="60"/>
        <v>11.7%,44.3%,38.1%</v>
      </c>
    </row>
    <row r="64" spans="2:25" x14ac:dyDescent="0.3">
      <c r="B64" s="2">
        <f>数据源!BD96</f>
        <v>3</v>
      </c>
      <c r="C64" s="2" t="str">
        <f>数据源!BE96</f>
        <v>T1MP1</v>
      </c>
      <c r="D64" s="2" t="str">
        <f>数据源!BF96</f>
        <v>部件</v>
      </c>
      <c r="E64" s="2">
        <f>数据源!BG96</f>
        <v>40</v>
      </c>
      <c r="F64" s="2">
        <f>数据源!BH96</f>
        <v>3.5</v>
      </c>
      <c r="G64" s="2">
        <f>数据源!BI96</f>
        <v>1.4999999999999999E-2</v>
      </c>
      <c r="H64" s="2">
        <f>数据源!BJ96</f>
        <v>2.1071428571428571E-2</v>
      </c>
      <c r="I64" s="2">
        <f>数据源!BK96</f>
        <v>211</v>
      </c>
      <c r="J64" s="3">
        <f t="shared" si="50"/>
        <v>3</v>
      </c>
      <c r="K64" s="3">
        <f t="shared" si="51"/>
        <v>4</v>
      </c>
      <c r="L64" s="3" t="str">
        <f t="shared" si="61"/>
        <v>部件</v>
      </c>
      <c r="M64" s="3">
        <f t="shared" ca="1" si="62"/>
        <v>91101</v>
      </c>
      <c r="N64" s="3" t="str">
        <f t="shared" ca="1" si="63"/>
        <v>11211,12211,13211,11221,12221,13221,51211,52211,53211,51221,52221,53221,91001,91003,91005,91101</v>
      </c>
      <c r="O64" s="3" t="str">
        <f t="shared" si="64"/>
        <v>316,316,316,73,73,73,1186,1186,1186,291,291,291,225,211,211,211</v>
      </c>
      <c r="P64" s="1" t="str">
        <f t="shared" si="65"/>
        <v>(1,1),(1,1),(1,1),(1,1),(1,1),(1,1),(6,10),(6,10),(6,10),(3,7),(3,7),(3,7),(3,4),(3,4),(3,4),(3,4)</v>
      </c>
      <c r="Q64" s="3" t="str">
        <f>IF(D64="坦克碎片",VLOOKUP(C64,道具信息!$N$2:$O$291,2,FALSE)&amp;"碎片",VLOOKUP(C64,道具信息!$N$2:$O$291,2,FALSE))</f>
        <v>T1部件</v>
      </c>
      <c r="R64" s="3">
        <f t="shared" si="48"/>
        <v>3812</v>
      </c>
      <c r="S64" s="11">
        <f t="shared" si="49"/>
        <v>0.38100000000000001</v>
      </c>
      <c r="T64" s="3" t="str">
        <f>VLOOKUP(Q64,道具信息!$Q$3:$S$20,2,FALSE)</f>
        <v>CHEST_ITEM_TYPE_T1_PART</v>
      </c>
      <c r="U64" s="3" t="str">
        <f>IF(COUNTIF(U$49:U63,T64)=0,T64,"")</f>
        <v/>
      </c>
      <c r="V64" s="3" t="str">
        <f t="shared" si="59"/>
        <v>CHEST_ITEM_TYPE_T2_TANK,CHEST_ITEM_TYPE_T2_SHARD,CHEST_ITEM_TYPE_T1_PART</v>
      </c>
      <c r="W64" s="13" t="str">
        <f t="shared" si="54"/>
        <v/>
      </c>
      <c r="X64" s="3" t="str">
        <f t="shared" si="55"/>
        <v/>
      </c>
      <c r="Y64" s="3" t="str">
        <f t="shared" si="60"/>
        <v>11.7%,44.3%,38.1%</v>
      </c>
    </row>
    <row r="65" spans="2:25" x14ac:dyDescent="0.3">
      <c r="B65" s="2">
        <f>数据源!BD97</f>
        <v>3</v>
      </c>
      <c r="C65" s="2" t="str">
        <f>数据源!BE97</f>
        <v>T1MP3</v>
      </c>
      <c r="D65" s="2" t="str">
        <f>数据源!BF97</f>
        <v>部件</v>
      </c>
      <c r="E65" s="2">
        <f>数据源!BG97</f>
        <v>40</v>
      </c>
      <c r="F65" s="2">
        <f>数据源!BH97</f>
        <v>3.5</v>
      </c>
      <c r="G65" s="2">
        <f>数据源!BI97</f>
        <v>1.4999999999999999E-2</v>
      </c>
      <c r="H65" s="2">
        <f>数据源!BJ97</f>
        <v>2.1071428571428571E-2</v>
      </c>
      <c r="I65" s="2">
        <f>数据源!BK97</f>
        <v>211</v>
      </c>
      <c r="J65" s="3">
        <f t="shared" si="50"/>
        <v>3</v>
      </c>
      <c r="K65" s="3">
        <f t="shared" si="51"/>
        <v>4</v>
      </c>
      <c r="L65" s="3" t="str">
        <f t="shared" si="61"/>
        <v>部件</v>
      </c>
      <c r="M65" s="3">
        <f t="shared" ca="1" si="62"/>
        <v>91103</v>
      </c>
      <c r="N65" s="3" t="str">
        <f t="shared" ca="1" si="63"/>
        <v>11211,12211,13211,11221,12221,13221,51211,52211,53211,51221,52221,53221,91001,91003,91005,91101,91103</v>
      </c>
      <c r="O65" s="3" t="str">
        <f t="shared" si="64"/>
        <v>316,316,316,73,73,73,1186,1186,1186,291,291,291,225,211,211,211,211</v>
      </c>
      <c r="P65" s="1" t="str">
        <f t="shared" si="65"/>
        <v>(1,1),(1,1),(1,1),(1,1),(1,1),(1,1),(6,10),(6,10),(6,10),(3,7),(3,7),(3,7),(3,4),(3,4),(3,4),(3,4),(3,4)</v>
      </c>
      <c r="Q65" s="3" t="str">
        <f>IF(D65="坦克碎片",VLOOKUP(C65,道具信息!$N$2:$O$291,2,FALSE)&amp;"碎片",VLOOKUP(C65,道具信息!$N$2:$O$291,2,FALSE))</f>
        <v>T1部件</v>
      </c>
      <c r="R65" s="3">
        <f t="shared" si="48"/>
        <v>3812</v>
      </c>
      <c r="S65" s="11">
        <f t="shared" si="49"/>
        <v>0.38100000000000001</v>
      </c>
      <c r="T65" s="3" t="str">
        <f>VLOOKUP(Q65,道具信息!$Q$3:$S$20,2,FALSE)</f>
        <v>CHEST_ITEM_TYPE_T1_PART</v>
      </c>
      <c r="U65" s="3" t="str">
        <f>IF(COUNTIF(U$49:U64,T65)=0,T65,"")</f>
        <v/>
      </c>
      <c r="V65" s="3" t="str">
        <f t="shared" si="59"/>
        <v>CHEST_ITEM_TYPE_T2_TANK,CHEST_ITEM_TYPE_T2_SHARD,CHEST_ITEM_TYPE_T1_PART</v>
      </c>
      <c r="W65" s="13" t="str">
        <f t="shared" si="54"/>
        <v/>
      </c>
      <c r="X65" s="3" t="str">
        <f t="shared" si="55"/>
        <v/>
      </c>
      <c r="Y65" s="3" t="str">
        <f t="shared" si="60"/>
        <v>11.7%,44.3%,38.1%</v>
      </c>
    </row>
    <row r="66" spans="2:25" x14ac:dyDescent="0.3">
      <c r="B66" s="2">
        <f>数据源!BD98</f>
        <v>3</v>
      </c>
      <c r="C66" s="2" t="str">
        <f>数据源!BE98</f>
        <v>T1MP5</v>
      </c>
      <c r="D66" s="2" t="str">
        <f>数据源!BF98</f>
        <v>部件</v>
      </c>
      <c r="E66" s="2">
        <f>数据源!BG98</f>
        <v>40</v>
      </c>
      <c r="F66" s="2">
        <f>数据源!BH98</f>
        <v>3.5</v>
      </c>
      <c r="G66" s="2">
        <f>数据源!BI98</f>
        <v>1.4999999999999999E-2</v>
      </c>
      <c r="H66" s="2">
        <f>数据源!BJ98</f>
        <v>2.1071428571428571E-2</v>
      </c>
      <c r="I66" s="2">
        <f>数据源!BK98</f>
        <v>211</v>
      </c>
      <c r="J66" s="3">
        <f t="shared" si="50"/>
        <v>3</v>
      </c>
      <c r="K66" s="3">
        <f t="shared" si="51"/>
        <v>4</v>
      </c>
      <c r="L66" s="3" t="str">
        <f t="shared" si="61"/>
        <v>部件</v>
      </c>
      <c r="M66" s="3">
        <f t="shared" ca="1" si="62"/>
        <v>91105</v>
      </c>
      <c r="N66" s="3" t="str">
        <f t="shared" ca="1" si="63"/>
        <v>11211,12211,13211,11221,12221,13221,51211,52211,53211,51221,52221,53221,91001,91003,91005,91101,91103,91105</v>
      </c>
      <c r="O66" s="3" t="str">
        <f t="shared" si="64"/>
        <v>316,316,316,73,73,73,1186,1186,1186,291,291,291,225,211,211,211,211,211</v>
      </c>
      <c r="P66" s="1" t="str">
        <f t="shared" si="65"/>
        <v>(1,1),(1,1),(1,1),(1,1),(1,1),(1,1),(6,10),(6,10),(6,10),(3,7),(3,7),(3,7),(3,4),(3,4),(3,4),(3,4),(3,4),(3,4)</v>
      </c>
      <c r="Q66" s="3" t="str">
        <f>IF(D66="坦克碎片",VLOOKUP(C66,道具信息!$N$2:$O$291,2,FALSE)&amp;"碎片",VLOOKUP(C66,道具信息!$N$2:$O$291,2,FALSE))</f>
        <v>T1部件</v>
      </c>
      <c r="R66" s="3">
        <f t="shared" si="48"/>
        <v>3812</v>
      </c>
      <c r="S66" s="11">
        <f t="shared" si="49"/>
        <v>0.38100000000000001</v>
      </c>
      <c r="T66" s="3" t="str">
        <f>VLOOKUP(Q66,道具信息!$Q$3:$S$20,2,FALSE)</f>
        <v>CHEST_ITEM_TYPE_T1_PART</v>
      </c>
      <c r="U66" s="3" t="str">
        <f>IF(COUNTIF(U$49:U65,T66)=0,T66,"")</f>
        <v/>
      </c>
      <c r="V66" s="3" t="str">
        <f t="shared" si="59"/>
        <v>CHEST_ITEM_TYPE_T2_TANK,CHEST_ITEM_TYPE_T2_SHARD,CHEST_ITEM_TYPE_T1_PART</v>
      </c>
      <c r="W66" s="13" t="str">
        <f t="shared" si="54"/>
        <v/>
      </c>
      <c r="X66" s="3" t="str">
        <f t="shared" si="55"/>
        <v/>
      </c>
      <c r="Y66" s="3" t="str">
        <f t="shared" si="60"/>
        <v>11.7%,44.3%,38.1%</v>
      </c>
    </row>
    <row r="67" spans="2:25" x14ac:dyDescent="0.3">
      <c r="B67" s="2">
        <f>数据源!BD99</f>
        <v>3</v>
      </c>
      <c r="C67" s="2" t="str">
        <f>数据源!BE99</f>
        <v>T1HP1</v>
      </c>
      <c r="D67" s="2" t="str">
        <f>数据源!BF99</f>
        <v>部件</v>
      </c>
      <c r="E67" s="2">
        <f>数据源!BG99</f>
        <v>40</v>
      </c>
      <c r="F67" s="2">
        <f>数据源!BH99</f>
        <v>3.5</v>
      </c>
      <c r="G67" s="2">
        <f>数据源!BI99</f>
        <v>1.4999999999999999E-2</v>
      </c>
      <c r="H67" s="2">
        <f>数据源!BJ99</f>
        <v>2.1071428571428571E-2</v>
      </c>
      <c r="I67" s="2">
        <f>数据源!BK99</f>
        <v>211</v>
      </c>
      <c r="J67" s="3">
        <f t="shared" si="50"/>
        <v>3</v>
      </c>
      <c r="K67" s="3">
        <f t="shared" si="51"/>
        <v>4</v>
      </c>
      <c r="L67" s="3" t="str">
        <f t="shared" si="61"/>
        <v>部件</v>
      </c>
      <c r="M67" s="3">
        <f t="shared" ca="1" si="62"/>
        <v>91201</v>
      </c>
      <c r="N67" s="3" t="str">
        <f t="shared" ca="1" si="63"/>
        <v>11211,12211,13211,11221,12221,13221,51211,52211,53211,51221,52221,53221,91001,91003,91005,91101,91103,91105,91201</v>
      </c>
      <c r="O67" s="3" t="str">
        <f t="shared" si="64"/>
        <v>316,316,316,73,73,73,1186,1186,1186,291,291,291,225,211,211,211,211,211,211</v>
      </c>
      <c r="P67" s="1" t="str">
        <f t="shared" si="65"/>
        <v>(1,1),(1,1),(1,1),(1,1),(1,1),(1,1),(6,10),(6,10),(6,10),(3,7),(3,7),(3,7),(3,4),(3,4),(3,4),(3,4),(3,4),(3,4),(3,4)</v>
      </c>
      <c r="Q67" s="3" t="str">
        <f>IF(D67="坦克碎片",VLOOKUP(C67,道具信息!$N$2:$O$291,2,FALSE)&amp;"碎片",VLOOKUP(C67,道具信息!$N$2:$O$291,2,FALSE))</f>
        <v>T1部件</v>
      </c>
      <c r="R67" s="3">
        <f t="shared" si="48"/>
        <v>3812</v>
      </c>
      <c r="S67" s="11">
        <f t="shared" si="49"/>
        <v>0.38100000000000001</v>
      </c>
      <c r="T67" s="3" t="str">
        <f>VLOOKUP(Q67,道具信息!$Q$3:$S$20,2,FALSE)</f>
        <v>CHEST_ITEM_TYPE_T1_PART</v>
      </c>
      <c r="U67" s="3" t="str">
        <f>IF(COUNTIF(U$49:U66,T67)=0,T67,"")</f>
        <v/>
      </c>
      <c r="V67" s="3" t="str">
        <f t="shared" si="59"/>
        <v>CHEST_ITEM_TYPE_T2_TANK,CHEST_ITEM_TYPE_T2_SHARD,CHEST_ITEM_TYPE_T1_PART</v>
      </c>
      <c r="W67" s="13" t="str">
        <f t="shared" si="54"/>
        <v/>
      </c>
      <c r="X67" s="3" t="str">
        <f t="shared" si="55"/>
        <v/>
      </c>
      <c r="Y67" s="3" t="str">
        <f t="shared" si="60"/>
        <v>11.7%,44.3%,38.1%</v>
      </c>
    </row>
    <row r="68" spans="2:25" x14ac:dyDescent="0.3">
      <c r="B68" s="2">
        <f>数据源!BD100</f>
        <v>3</v>
      </c>
      <c r="C68" s="2" t="str">
        <f>数据源!BE100</f>
        <v>T1HP3</v>
      </c>
      <c r="D68" s="2" t="str">
        <f>数据源!BF100</f>
        <v>部件</v>
      </c>
      <c r="E68" s="2">
        <f>数据源!BG100</f>
        <v>40</v>
      </c>
      <c r="F68" s="2">
        <f>数据源!BH100</f>
        <v>3.5</v>
      </c>
      <c r="G68" s="2">
        <f>数据源!BI100</f>
        <v>1.4999999999999999E-2</v>
      </c>
      <c r="H68" s="2">
        <f>数据源!BJ100</f>
        <v>2.1071428571428571E-2</v>
      </c>
      <c r="I68" s="2">
        <f>数据源!BK100</f>
        <v>211</v>
      </c>
      <c r="J68" s="3">
        <f t="shared" si="50"/>
        <v>3</v>
      </c>
      <c r="K68" s="3">
        <f t="shared" si="51"/>
        <v>4</v>
      </c>
      <c r="L68" s="3" t="str">
        <f t="shared" si="61"/>
        <v>部件</v>
      </c>
      <c r="M68" s="3">
        <f t="shared" ca="1" si="62"/>
        <v>91203</v>
      </c>
      <c r="N68" s="3" t="str">
        <f t="shared" ca="1" si="63"/>
        <v>11211,12211,13211,11221,12221,13221,51211,52211,53211,51221,52221,53221,91001,91003,91005,91101,91103,91105,91201,91203</v>
      </c>
      <c r="O68" s="3" t="str">
        <f t="shared" si="64"/>
        <v>316,316,316,73,73,73,1186,1186,1186,291,291,291,225,211,211,211,211,211,211,211</v>
      </c>
      <c r="P68" s="1" t="str">
        <f t="shared" si="65"/>
        <v>(1,1),(1,1),(1,1),(1,1),(1,1),(1,1),(6,10),(6,10),(6,10),(3,7),(3,7),(3,7),(3,4),(3,4),(3,4),(3,4),(3,4),(3,4),(3,4),(3,4)</v>
      </c>
      <c r="Q68" s="3" t="str">
        <f>IF(D68="坦克碎片",VLOOKUP(C68,道具信息!$N$2:$O$291,2,FALSE)&amp;"碎片",VLOOKUP(C68,道具信息!$N$2:$O$291,2,FALSE))</f>
        <v>T1部件</v>
      </c>
      <c r="R68" s="3">
        <f t="shared" si="48"/>
        <v>3812</v>
      </c>
      <c r="S68" s="11">
        <f t="shared" si="49"/>
        <v>0.38100000000000001</v>
      </c>
      <c r="T68" s="3" t="str">
        <f>VLOOKUP(Q68,道具信息!$Q$3:$S$20,2,FALSE)</f>
        <v>CHEST_ITEM_TYPE_T1_PART</v>
      </c>
      <c r="U68" s="3" t="str">
        <f>IF(COUNTIF(U$49:U67,T68)=0,T68,"")</f>
        <v/>
      </c>
      <c r="V68" s="3" t="str">
        <f t="shared" si="59"/>
        <v>CHEST_ITEM_TYPE_T2_TANK,CHEST_ITEM_TYPE_T2_SHARD,CHEST_ITEM_TYPE_T1_PART</v>
      </c>
      <c r="W68" s="13" t="str">
        <f t="shared" si="54"/>
        <v/>
      </c>
      <c r="X68" s="3" t="str">
        <f t="shared" si="55"/>
        <v/>
      </c>
      <c r="Y68" s="3" t="str">
        <f t="shared" si="60"/>
        <v>11.7%,44.3%,38.1%</v>
      </c>
    </row>
    <row r="69" spans="2:25" x14ac:dyDescent="0.3">
      <c r="B69" s="2">
        <f>数据源!BD101</f>
        <v>3</v>
      </c>
      <c r="C69" s="2" t="str">
        <f>数据源!BE101</f>
        <v>T1HP5</v>
      </c>
      <c r="D69" s="2" t="str">
        <f>数据源!BF101</f>
        <v>部件</v>
      </c>
      <c r="E69" s="2">
        <f>数据源!BG101</f>
        <v>40</v>
      </c>
      <c r="F69" s="2">
        <f>数据源!BH101</f>
        <v>3.5</v>
      </c>
      <c r="G69" s="2">
        <f>数据源!BI101</f>
        <v>1.4999999999999999E-2</v>
      </c>
      <c r="H69" s="2">
        <f>数据源!BJ101</f>
        <v>2.1071428571428571E-2</v>
      </c>
      <c r="I69" s="2">
        <f>数据源!BK101</f>
        <v>211</v>
      </c>
      <c r="J69" s="3">
        <f t="shared" si="50"/>
        <v>3</v>
      </c>
      <c r="K69" s="3">
        <f t="shared" si="51"/>
        <v>4</v>
      </c>
      <c r="L69" s="3" t="str">
        <f t="shared" ref="L69:L87" si="66">RIGHT(D69,2)</f>
        <v>部件</v>
      </c>
      <c r="M69" s="3">
        <f t="shared" ref="M69:M87" ca="1" si="67">IF(OR(L69="坦克",L69="碎片"),VLOOKUP(C69,INDIRECT("坦克ID"),MATCH(L69&amp;"ID",INDIRECT("坦克标头"),0),FALSE),VLOOKUP(C69,INDIRECT(L69&amp;"ID"),2,FALSE))</f>
        <v>91205</v>
      </c>
      <c r="N69" s="3" t="str">
        <f t="shared" ref="N69:N87" ca="1" si="68">N68&amp;","&amp;M69</f>
        <v>11211,12211,13211,11221,12221,13221,51211,52211,53211,51221,52221,53221,91001,91003,91005,91101,91103,91105,91201,91203,91205</v>
      </c>
      <c r="O69" s="3" t="str">
        <f t="shared" ref="O69:O87" si="69">O68&amp;","&amp;I69</f>
        <v>316,316,316,73,73,73,1186,1186,1186,291,291,291,225,211,211,211,211,211,211,211,211</v>
      </c>
      <c r="P69" s="1" t="str">
        <f t="shared" ref="P69:P87" si="70">P68&amp;","&amp;"("&amp;J69&amp;","&amp;K69&amp;")"</f>
        <v>(1,1),(1,1),(1,1),(1,1),(1,1),(1,1),(6,10),(6,10),(6,10),(3,7),(3,7),(3,7),(3,4),(3,4),(3,4),(3,4),(3,4),(3,4),(3,4),(3,4),(3,4)</v>
      </c>
      <c r="Q69" s="3" t="str">
        <f>IF(D69="坦克碎片",VLOOKUP(C69,道具信息!$N$2:$O$291,2,FALSE)&amp;"碎片",VLOOKUP(C69,道具信息!$N$2:$O$291,2,FALSE))</f>
        <v>T1部件</v>
      </c>
      <c r="R69" s="3">
        <f t="shared" si="48"/>
        <v>3812</v>
      </c>
      <c r="S69" s="11">
        <f t="shared" si="49"/>
        <v>0.38100000000000001</v>
      </c>
      <c r="T69" s="3" t="str">
        <f>VLOOKUP(Q69,道具信息!$Q$3:$S$20,2,FALSE)</f>
        <v>CHEST_ITEM_TYPE_T1_PART</v>
      </c>
      <c r="U69" s="3" t="str">
        <f>IF(COUNTIF(U$49:U68,T69)=0,T69,"")</f>
        <v/>
      </c>
      <c r="V69" s="3" t="str">
        <f t="shared" si="59"/>
        <v>CHEST_ITEM_TYPE_T2_TANK,CHEST_ITEM_TYPE_T2_SHARD,CHEST_ITEM_TYPE_T1_PART</v>
      </c>
      <c r="W69" s="13" t="str">
        <f t="shared" si="54"/>
        <v/>
      </c>
      <c r="X69" s="3" t="str">
        <f t="shared" si="55"/>
        <v/>
      </c>
      <c r="Y69" s="3" t="str">
        <f t="shared" si="60"/>
        <v>11.7%,44.3%,38.1%</v>
      </c>
    </row>
    <row r="70" spans="2:25" x14ac:dyDescent="0.3">
      <c r="B70" s="2">
        <f>数据源!BD102</f>
        <v>3</v>
      </c>
      <c r="C70" s="2" t="str">
        <f>数据源!BE102</f>
        <v>T1LP2</v>
      </c>
      <c r="D70" s="2" t="str">
        <f>数据源!BF102</f>
        <v>部件</v>
      </c>
      <c r="E70" s="2">
        <f>数据源!BG102</f>
        <v>40</v>
      </c>
      <c r="F70" s="2">
        <f>数据源!BH102</f>
        <v>3.5</v>
      </c>
      <c r="G70" s="2">
        <f>数据源!BI102</f>
        <v>1.4999999999999999E-2</v>
      </c>
      <c r="H70" s="2">
        <f>数据源!BJ102</f>
        <v>2.1071428571428571E-2</v>
      </c>
      <c r="I70" s="2">
        <f>数据源!BK102</f>
        <v>211</v>
      </c>
      <c r="J70" s="3">
        <f t="shared" si="50"/>
        <v>3</v>
      </c>
      <c r="K70" s="3">
        <f t="shared" si="51"/>
        <v>4</v>
      </c>
      <c r="L70" s="3" t="str">
        <f t="shared" si="66"/>
        <v>部件</v>
      </c>
      <c r="M70" s="3">
        <f t="shared" ca="1" si="67"/>
        <v>91002</v>
      </c>
      <c r="N70" s="3" t="str">
        <f t="shared" ca="1" si="68"/>
        <v>11211,12211,13211,11221,12221,13221,51211,52211,53211,51221,52221,53221,91001,91003,91005,91101,91103,91105,91201,91203,91205,91002</v>
      </c>
      <c r="O70" s="3" t="str">
        <f t="shared" si="69"/>
        <v>316,316,316,73,73,73,1186,1186,1186,291,291,291,225,211,211,211,211,211,211,211,211,211</v>
      </c>
      <c r="P70" s="1" t="str">
        <f t="shared" si="70"/>
        <v>(1,1),(1,1),(1,1),(1,1),(1,1),(1,1),(6,10),(6,10),(6,10),(3,7),(3,7),(3,7),(3,4),(3,4),(3,4),(3,4),(3,4),(3,4),(3,4),(3,4),(3,4),(3,4)</v>
      </c>
      <c r="Q70" s="3" t="str">
        <f>IF(D70="坦克碎片",VLOOKUP(C70,道具信息!$N$2:$O$291,2,FALSE)&amp;"碎片",VLOOKUP(C70,道具信息!$N$2:$O$291,2,FALSE))</f>
        <v>T1部件</v>
      </c>
      <c r="R70" s="3">
        <f t="shared" si="48"/>
        <v>3812</v>
      </c>
      <c r="S70" s="11">
        <f t="shared" si="49"/>
        <v>0.38100000000000001</v>
      </c>
      <c r="T70" s="3" t="str">
        <f>VLOOKUP(Q70,道具信息!$Q$3:$S$20,2,FALSE)</f>
        <v>CHEST_ITEM_TYPE_T1_PART</v>
      </c>
      <c r="U70" s="3" t="str">
        <f>IF(COUNTIF(U$49:U69,T70)=0,T70,"")</f>
        <v/>
      </c>
      <c r="V70" s="3" t="str">
        <f t="shared" si="59"/>
        <v>CHEST_ITEM_TYPE_T2_TANK,CHEST_ITEM_TYPE_T2_SHARD,CHEST_ITEM_TYPE_T1_PART</v>
      </c>
      <c r="W70" s="13" t="str">
        <f t="shared" si="54"/>
        <v/>
      </c>
      <c r="X70" s="3" t="str">
        <f t="shared" si="55"/>
        <v/>
      </c>
      <c r="Y70" s="3" t="str">
        <f t="shared" si="60"/>
        <v>11.7%,44.3%,38.1%</v>
      </c>
    </row>
    <row r="71" spans="2:25" x14ac:dyDescent="0.3">
      <c r="B71" s="2">
        <f>数据源!BD103</f>
        <v>3</v>
      </c>
      <c r="C71" s="2" t="str">
        <f>数据源!BE103</f>
        <v>T1LP4</v>
      </c>
      <c r="D71" s="2" t="str">
        <f>数据源!BF103</f>
        <v>部件</v>
      </c>
      <c r="E71" s="2">
        <f>数据源!BG103</f>
        <v>40</v>
      </c>
      <c r="F71" s="2">
        <f>数据源!BH103</f>
        <v>3.5</v>
      </c>
      <c r="G71" s="2">
        <f>数据源!BI103</f>
        <v>1.4999999999999999E-2</v>
      </c>
      <c r="H71" s="2">
        <f>数据源!BJ103</f>
        <v>2.1071428571428571E-2</v>
      </c>
      <c r="I71" s="2">
        <f>数据源!BK103</f>
        <v>211</v>
      </c>
      <c r="J71" s="3">
        <f t="shared" si="50"/>
        <v>3</v>
      </c>
      <c r="K71" s="3">
        <f t="shared" si="51"/>
        <v>4</v>
      </c>
      <c r="L71" s="3" t="str">
        <f t="shared" si="66"/>
        <v>部件</v>
      </c>
      <c r="M71" s="3">
        <f t="shared" ca="1" si="67"/>
        <v>91004</v>
      </c>
      <c r="N71" s="3" t="str">
        <f t="shared" ca="1" si="68"/>
        <v>11211,12211,13211,11221,12221,13221,51211,52211,53211,51221,52221,53221,91001,91003,91005,91101,91103,91105,91201,91203,91205,91002,91004</v>
      </c>
      <c r="O71" s="3" t="str">
        <f t="shared" si="69"/>
        <v>316,316,316,73,73,73,1186,1186,1186,291,291,291,225,211,211,211,211,211,211,211,211,211,211</v>
      </c>
      <c r="P71" s="1" t="str">
        <f t="shared" si="70"/>
        <v>(1,1),(1,1),(1,1),(1,1),(1,1),(1,1),(6,10),(6,10),(6,10),(3,7),(3,7),(3,7),(3,4),(3,4),(3,4),(3,4),(3,4),(3,4),(3,4),(3,4),(3,4),(3,4),(3,4)</v>
      </c>
      <c r="Q71" s="3" t="str">
        <f>IF(D71="坦克碎片",VLOOKUP(C71,道具信息!$N$2:$O$291,2,FALSE)&amp;"碎片",VLOOKUP(C71,道具信息!$N$2:$O$291,2,FALSE))</f>
        <v>T1部件</v>
      </c>
      <c r="R71" s="3">
        <f t="shared" si="48"/>
        <v>3812</v>
      </c>
      <c r="S71" s="11">
        <f t="shared" si="49"/>
        <v>0.38100000000000001</v>
      </c>
      <c r="T71" s="3" t="str">
        <f>VLOOKUP(Q71,道具信息!$Q$3:$S$20,2,FALSE)</f>
        <v>CHEST_ITEM_TYPE_T1_PART</v>
      </c>
      <c r="U71" s="3" t="str">
        <f>IF(COUNTIF(U$49:U70,T71)=0,T71,"")</f>
        <v/>
      </c>
      <c r="V71" s="3" t="str">
        <f t="shared" si="59"/>
        <v>CHEST_ITEM_TYPE_T2_TANK,CHEST_ITEM_TYPE_T2_SHARD,CHEST_ITEM_TYPE_T1_PART</v>
      </c>
      <c r="W71" s="13" t="str">
        <f t="shared" si="54"/>
        <v/>
      </c>
      <c r="X71" s="3" t="str">
        <f t="shared" si="55"/>
        <v/>
      </c>
      <c r="Y71" s="3" t="str">
        <f t="shared" si="60"/>
        <v>11.7%,44.3%,38.1%</v>
      </c>
    </row>
    <row r="72" spans="2:25" x14ac:dyDescent="0.3">
      <c r="B72" s="2">
        <f>数据源!BD104</f>
        <v>3</v>
      </c>
      <c r="C72" s="2" t="str">
        <f>数据源!BE104</f>
        <v>T1LP6</v>
      </c>
      <c r="D72" s="2" t="str">
        <f>数据源!BF104</f>
        <v>部件</v>
      </c>
      <c r="E72" s="2">
        <f>数据源!BG104</f>
        <v>40</v>
      </c>
      <c r="F72" s="2">
        <f>数据源!BH104</f>
        <v>3.5</v>
      </c>
      <c r="G72" s="2">
        <f>数据源!BI104</f>
        <v>1.4999999999999999E-2</v>
      </c>
      <c r="H72" s="2">
        <f>数据源!BJ104</f>
        <v>2.1071428571428571E-2</v>
      </c>
      <c r="I72" s="2">
        <f>数据源!BK104</f>
        <v>211</v>
      </c>
      <c r="J72" s="3">
        <f t="shared" si="50"/>
        <v>3</v>
      </c>
      <c r="K72" s="3">
        <f t="shared" si="51"/>
        <v>4</v>
      </c>
      <c r="L72" s="3" t="str">
        <f t="shared" si="66"/>
        <v>部件</v>
      </c>
      <c r="M72" s="3">
        <f t="shared" ca="1" si="67"/>
        <v>91006</v>
      </c>
      <c r="N72" s="3" t="str">
        <f t="shared" ca="1" si="68"/>
        <v>11211,12211,13211,11221,12221,13221,51211,52211,53211,51221,52221,53221,91001,91003,91005,91101,91103,91105,91201,91203,91205,91002,91004,91006</v>
      </c>
      <c r="O72" s="3" t="str">
        <f t="shared" si="69"/>
        <v>316,316,316,73,73,73,1186,1186,1186,291,291,291,225,211,211,211,211,211,211,211,211,211,211,211</v>
      </c>
      <c r="P72" s="1" t="str">
        <f t="shared" si="70"/>
        <v>(1,1),(1,1),(1,1),(1,1),(1,1),(1,1),(6,10),(6,10),(6,10),(3,7),(3,7),(3,7),(3,4),(3,4),(3,4),(3,4),(3,4),(3,4),(3,4),(3,4),(3,4),(3,4),(3,4),(3,4)</v>
      </c>
      <c r="Q72" s="3" t="str">
        <f>IF(D72="坦克碎片",VLOOKUP(C72,道具信息!$N$2:$O$291,2,FALSE)&amp;"碎片",VLOOKUP(C72,道具信息!$N$2:$O$291,2,FALSE))</f>
        <v>T1部件</v>
      </c>
      <c r="R72" s="3">
        <f t="shared" si="48"/>
        <v>3812</v>
      </c>
      <c r="S72" s="11">
        <f t="shared" si="49"/>
        <v>0.38100000000000001</v>
      </c>
      <c r="T72" s="3" t="str">
        <f>VLOOKUP(Q72,道具信息!$Q$3:$S$20,2,FALSE)</f>
        <v>CHEST_ITEM_TYPE_T1_PART</v>
      </c>
      <c r="U72" s="3" t="str">
        <f>IF(COUNTIF(U$49:U71,T72)=0,T72,"")</f>
        <v/>
      </c>
      <c r="V72" s="3" t="str">
        <f t="shared" si="59"/>
        <v>CHEST_ITEM_TYPE_T2_TANK,CHEST_ITEM_TYPE_T2_SHARD,CHEST_ITEM_TYPE_T1_PART</v>
      </c>
      <c r="W72" s="13" t="str">
        <f t="shared" si="54"/>
        <v/>
      </c>
      <c r="X72" s="3" t="str">
        <f t="shared" si="55"/>
        <v/>
      </c>
      <c r="Y72" s="3" t="str">
        <f t="shared" si="60"/>
        <v>11.7%,44.3%,38.1%</v>
      </c>
    </row>
    <row r="73" spans="2:25" x14ac:dyDescent="0.3">
      <c r="B73" s="2">
        <f>数据源!BD105</f>
        <v>3</v>
      </c>
      <c r="C73" s="2" t="str">
        <f>数据源!BE105</f>
        <v>T1MP2</v>
      </c>
      <c r="D73" s="2" t="str">
        <f>数据源!BF105</f>
        <v>部件</v>
      </c>
      <c r="E73" s="2">
        <f>数据源!BG105</f>
        <v>40</v>
      </c>
      <c r="F73" s="2">
        <f>数据源!BH105</f>
        <v>3.5</v>
      </c>
      <c r="G73" s="2">
        <f>数据源!BI105</f>
        <v>1.4999999999999999E-2</v>
      </c>
      <c r="H73" s="2">
        <f>数据源!BJ105</f>
        <v>2.1071428571428571E-2</v>
      </c>
      <c r="I73" s="2">
        <f>数据源!BK105</f>
        <v>211</v>
      </c>
      <c r="J73" s="3">
        <f t="shared" si="50"/>
        <v>3</v>
      </c>
      <c r="K73" s="3">
        <f t="shared" si="51"/>
        <v>4</v>
      </c>
      <c r="L73" s="3" t="str">
        <f t="shared" si="66"/>
        <v>部件</v>
      </c>
      <c r="M73" s="3">
        <f t="shared" ca="1" si="67"/>
        <v>91102</v>
      </c>
      <c r="N73" s="3" t="str">
        <f t="shared" ca="1" si="68"/>
        <v>11211,12211,13211,11221,12221,13221,51211,52211,53211,51221,52221,53221,91001,91003,91005,91101,91103,91105,91201,91203,91205,91002,91004,91006,91102</v>
      </c>
      <c r="O73" s="3" t="str">
        <f t="shared" si="69"/>
        <v>316,316,316,73,73,73,1186,1186,1186,291,291,291,225,211,211,211,211,211,211,211,211,211,211,211,211</v>
      </c>
      <c r="P73" s="1" t="str">
        <f t="shared" si="70"/>
        <v>(1,1),(1,1),(1,1),(1,1),(1,1),(1,1),(6,10),(6,10),(6,10),(3,7),(3,7),(3,7),(3,4),(3,4),(3,4),(3,4),(3,4),(3,4),(3,4),(3,4),(3,4),(3,4),(3,4),(3,4),(3,4)</v>
      </c>
      <c r="Q73" s="3" t="str">
        <f>IF(D73="坦克碎片",VLOOKUP(C73,道具信息!$N$2:$O$291,2,FALSE)&amp;"碎片",VLOOKUP(C73,道具信息!$N$2:$O$291,2,FALSE))</f>
        <v>T1部件</v>
      </c>
      <c r="R73" s="3">
        <f t="shared" si="48"/>
        <v>3812</v>
      </c>
      <c r="S73" s="11">
        <f t="shared" si="49"/>
        <v>0.38100000000000001</v>
      </c>
      <c r="T73" s="3" t="str">
        <f>VLOOKUP(Q73,道具信息!$Q$3:$S$20,2,FALSE)</f>
        <v>CHEST_ITEM_TYPE_T1_PART</v>
      </c>
      <c r="U73" s="3" t="str">
        <f>IF(COUNTIF(U$49:U72,T73)=0,T73,"")</f>
        <v/>
      </c>
      <c r="V73" s="3" t="str">
        <f t="shared" si="59"/>
        <v>CHEST_ITEM_TYPE_T2_TANK,CHEST_ITEM_TYPE_T2_SHARD,CHEST_ITEM_TYPE_T1_PART</v>
      </c>
      <c r="W73" s="13" t="str">
        <f t="shared" si="54"/>
        <v/>
      </c>
      <c r="X73" s="3" t="str">
        <f t="shared" si="55"/>
        <v/>
      </c>
      <c r="Y73" s="3" t="str">
        <f t="shared" si="60"/>
        <v>11.7%,44.3%,38.1%</v>
      </c>
    </row>
    <row r="74" spans="2:25" x14ac:dyDescent="0.3">
      <c r="B74" s="2">
        <f>数据源!BD106</f>
        <v>3</v>
      </c>
      <c r="C74" s="2" t="str">
        <f>数据源!BE106</f>
        <v>T1MP4</v>
      </c>
      <c r="D74" s="2" t="str">
        <f>数据源!BF106</f>
        <v>部件</v>
      </c>
      <c r="E74" s="2">
        <f>数据源!BG106</f>
        <v>40</v>
      </c>
      <c r="F74" s="2">
        <f>数据源!BH106</f>
        <v>3.5</v>
      </c>
      <c r="G74" s="2">
        <f>数据源!BI106</f>
        <v>1.4999999999999999E-2</v>
      </c>
      <c r="H74" s="2">
        <f>数据源!BJ106</f>
        <v>2.1071428571428571E-2</v>
      </c>
      <c r="I74" s="2">
        <f>数据源!BK106</f>
        <v>211</v>
      </c>
      <c r="J74" s="3">
        <f t="shared" si="50"/>
        <v>3</v>
      </c>
      <c r="K74" s="3">
        <f t="shared" si="51"/>
        <v>4</v>
      </c>
      <c r="L74" s="3" t="str">
        <f t="shared" si="66"/>
        <v>部件</v>
      </c>
      <c r="M74" s="3">
        <f t="shared" ca="1" si="67"/>
        <v>91104</v>
      </c>
      <c r="N74" s="3" t="str">
        <f t="shared" ca="1" si="68"/>
        <v>11211,12211,13211,11221,12221,13221,51211,52211,53211,51221,52221,53221,91001,91003,91005,91101,91103,91105,91201,91203,91205,91002,91004,91006,91102,91104</v>
      </c>
      <c r="O74" s="3" t="str">
        <f t="shared" si="69"/>
        <v>316,316,316,73,73,73,1186,1186,1186,291,291,291,225,211,211,211,211,211,211,211,211,211,211,211,211,211</v>
      </c>
      <c r="P74" s="1" t="str">
        <f t="shared" si="70"/>
        <v>(1,1),(1,1),(1,1),(1,1),(1,1),(1,1),(6,10),(6,10),(6,10),(3,7),(3,7),(3,7),(3,4),(3,4),(3,4),(3,4),(3,4),(3,4),(3,4),(3,4),(3,4),(3,4),(3,4),(3,4),(3,4),(3,4)</v>
      </c>
      <c r="Q74" s="3" t="str">
        <f>IF(D74="坦克碎片",VLOOKUP(C74,道具信息!$N$2:$O$291,2,FALSE)&amp;"碎片",VLOOKUP(C74,道具信息!$N$2:$O$291,2,FALSE))</f>
        <v>T1部件</v>
      </c>
      <c r="R74" s="3">
        <f t="shared" si="48"/>
        <v>3812</v>
      </c>
      <c r="S74" s="11">
        <f t="shared" si="49"/>
        <v>0.38100000000000001</v>
      </c>
      <c r="T74" s="3" t="str">
        <f>VLOOKUP(Q74,道具信息!$Q$3:$S$20,2,FALSE)</f>
        <v>CHEST_ITEM_TYPE_T1_PART</v>
      </c>
      <c r="U74" s="3" t="str">
        <f>IF(COUNTIF(U$49:U73,T74)=0,T74,"")</f>
        <v/>
      </c>
      <c r="V74" s="3" t="str">
        <f t="shared" si="59"/>
        <v>CHEST_ITEM_TYPE_T2_TANK,CHEST_ITEM_TYPE_T2_SHARD,CHEST_ITEM_TYPE_T1_PART</v>
      </c>
      <c r="W74" s="13" t="str">
        <f t="shared" si="54"/>
        <v/>
      </c>
      <c r="X74" s="3" t="str">
        <f t="shared" si="55"/>
        <v/>
      </c>
      <c r="Y74" s="3" t="str">
        <f t="shared" si="60"/>
        <v>11.7%,44.3%,38.1%</v>
      </c>
    </row>
    <row r="75" spans="2:25" x14ac:dyDescent="0.3">
      <c r="B75" s="2">
        <f>数据源!BD107</f>
        <v>3</v>
      </c>
      <c r="C75" s="2" t="str">
        <f>数据源!BE107</f>
        <v>T1MP6</v>
      </c>
      <c r="D75" s="2" t="str">
        <f>数据源!BF107</f>
        <v>部件</v>
      </c>
      <c r="E75" s="2">
        <f>数据源!BG107</f>
        <v>40</v>
      </c>
      <c r="F75" s="2">
        <f>数据源!BH107</f>
        <v>3.5</v>
      </c>
      <c r="G75" s="2">
        <f>数据源!BI107</f>
        <v>1.4999999999999999E-2</v>
      </c>
      <c r="H75" s="2">
        <f>数据源!BJ107</f>
        <v>2.1071428571428571E-2</v>
      </c>
      <c r="I75" s="2">
        <f>数据源!BK107</f>
        <v>211</v>
      </c>
      <c r="J75" s="3">
        <f t="shared" si="50"/>
        <v>3</v>
      </c>
      <c r="K75" s="3">
        <f t="shared" si="51"/>
        <v>4</v>
      </c>
      <c r="L75" s="3" t="str">
        <f t="shared" si="66"/>
        <v>部件</v>
      </c>
      <c r="M75" s="3">
        <f t="shared" ca="1" si="67"/>
        <v>91106</v>
      </c>
      <c r="N75" s="3" t="str">
        <f t="shared" ca="1" si="68"/>
        <v>11211,12211,13211,11221,12221,13221,51211,52211,53211,51221,52221,53221,91001,91003,91005,91101,91103,91105,91201,91203,91205,91002,91004,91006,91102,91104,91106</v>
      </c>
      <c r="O75" s="3" t="str">
        <f t="shared" si="69"/>
        <v>316,316,316,73,73,73,1186,1186,1186,291,291,291,225,211,211,211,211,211,211,211,211,211,211,211,211,211,211</v>
      </c>
      <c r="P75" s="1" t="str">
        <f t="shared" si="70"/>
        <v>(1,1),(1,1),(1,1),(1,1),(1,1),(1,1),(6,10),(6,10),(6,10),(3,7),(3,7),(3,7),(3,4),(3,4),(3,4),(3,4),(3,4),(3,4),(3,4),(3,4),(3,4),(3,4),(3,4),(3,4),(3,4),(3,4),(3,4)</v>
      </c>
      <c r="Q75" s="3" t="str">
        <f>IF(D75="坦克碎片",VLOOKUP(C75,道具信息!$N$2:$O$291,2,FALSE)&amp;"碎片",VLOOKUP(C75,道具信息!$N$2:$O$291,2,FALSE))</f>
        <v>T1部件</v>
      </c>
      <c r="R75" s="3">
        <f t="shared" si="48"/>
        <v>3812</v>
      </c>
      <c r="S75" s="11">
        <f t="shared" si="49"/>
        <v>0.38100000000000001</v>
      </c>
      <c r="T75" s="3" t="str">
        <f>VLOOKUP(Q75,道具信息!$Q$3:$S$20,2,FALSE)</f>
        <v>CHEST_ITEM_TYPE_T1_PART</v>
      </c>
      <c r="U75" s="3" t="str">
        <f>IF(COUNTIF(U$49:U74,T75)=0,T75,"")</f>
        <v/>
      </c>
      <c r="V75" s="3" t="str">
        <f t="shared" si="59"/>
        <v>CHEST_ITEM_TYPE_T2_TANK,CHEST_ITEM_TYPE_T2_SHARD,CHEST_ITEM_TYPE_T1_PART</v>
      </c>
      <c r="W75" s="13" t="str">
        <f t="shared" si="54"/>
        <v/>
      </c>
      <c r="X75" s="3" t="str">
        <f t="shared" si="55"/>
        <v/>
      </c>
      <c r="Y75" s="3" t="str">
        <f t="shared" si="60"/>
        <v>11.7%,44.3%,38.1%</v>
      </c>
    </row>
    <row r="76" spans="2:25" x14ac:dyDescent="0.3">
      <c r="B76" s="2">
        <f>数据源!BD108</f>
        <v>3</v>
      </c>
      <c r="C76" s="2" t="str">
        <f>数据源!BE108</f>
        <v>T1HP2</v>
      </c>
      <c r="D76" s="2" t="str">
        <f>数据源!BF108</f>
        <v>部件</v>
      </c>
      <c r="E76" s="2">
        <f>数据源!BG108</f>
        <v>40</v>
      </c>
      <c r="F76" s="2">
        <f>数据源!BH108</f>
        <v>3.5</v>
      </c>
      <c r="G76" s="2">
        <f>数据源!BI108</f>
        <v>1.4999999999999999E-2</v>
      </c>
      <c r="H76" s="2">
        <f>数据源!BJ108</f>
        <v>2.1071428571428571E-2</v>
      </c>
      <c r="I76" s="2">
        <f>数据源!BK108</f>
        <v>211</v>
      </c>
      <c r="J76" s="3">
        <f t="shared" si="50"/>
        <v>3</v>
      </c>
      <c r="K76" s="3">
        <f t="shared" si="51"/>
        <v>4</v>
      </c>
      <c r="L76" s="3" t="str">
        <f t="shared" si="66"/>
        <v>部件</v>
      </c>
      <c r="M76" s="3">
        <f t="shared" ca="1" si="67"/>
        <v>91202</v>
      </c>
      <c r="N76" s="3" t="str">
        <f t="shared" ca="1" si="68"/>
        <v>11211,12211,13211,11221,12221,13221,51211,52211,53211,51221,52221,53221,91001,91003,91005,91101,91103,91105,91201,91203,91205,91002,91004,91006,91102,91104,91106,91202</v>
      </c>
      <c r="O76" s="3" t="str">
        <f t="shared" si="69"/>
        <v>316,316,316,73,73,73,1186,1186,1186,291,291,291,225,211,211,211,211,211,211,211,211,211,211,211,211,211,211,211</v>
      </c>
      <c r="P76" s="1" t="str">
        <f t="shared" si="70"/>
        <v>(1,1),(1,1),(1,1),(1,1),(1,1),(1,1),(6,10),(6,10),(6,10),(3,7),(3,7),(3,7),(3,4),(3,4),(3,4),(3,4),(3,4),(3,4),(3,4),(3,4),(3,4),(3,4),(3,4),(3,4),(3,4),(3,4),(3,4),(3,4)</v>
      </c>
      <c r="Q76" s="3" t="str">
        <f>IF(D76="坦克碎片",VLOOKUP(C76,道具信息!$N$2:$O$291,2,FALSE)&amp;"碎片",VLOOKUP(C76,道具信息!$N$2:$O$291,2,FALSE))</f>
        <v>T1部件</v>
      </c>
      <c r="R76" s="3">
        <f t="shared" si="48"/>
        <v>3812</v>
      </c>
      <c r="S76" s="11">
        <f t="shared" si="49"/>
        <v>0.38100000000000001</v>
      </c>
      <c r="T76" s="3" t="str">
        <f>VLOOKUP(Q76,道具信息!$Q$3:$S$20,2,FALSE)</f>
        <v>CHEST_ITEM_TYPE_T1_PART</v>
      </c>
      <c r="U76" s="3" t="str">
        <f>IF(COUNTIF(U$49:U75,T76)=0,T76,"")</f>
        <v/>
      </c>
      <c r="V76" s="3" t="str">
        <f t="shared" si="59"/>
        <v>CHEST_ITEM_TYPE_T2_TANK,CHEST_ITEM_TYPE_T2_SHARD,CHEST_ITEM_TYPE_T1_PART</v>
      </c>
      <c r="W76" s="13" t="str">
        <f t="shared" si="54"/>
        <v/>
      </c>
      <c r="X76" s="3" t="str">
        <f t="shared" si="55"/>
        <v/>
      </c>
      <c r="Y76" s="3" t="str">
        <f t="shared" si="60"/>
        <v>11.7%,44.3%,38.1%</v>
      </c>
    </row>
    <row r="77" spans="2:25" x14ac:dyDescent="0.3">
      <c r="B77" s="2">
        <f>数据源!BD109</f>
        <v>3</v>
      </c>
      <c r="C77" s="2" t="str">
        <f>数据源!BE109</f>
        <v>T1HP4</v>
      </c>
      <c r="D77" s="2" t="str">
        <f>数据源!BF109</f>
        <v>部件</v>
      </c>
      <c r="E77" s="2">
        <f>数据源!BG109</f>
        <v>40</v>
      </c>
      <c r="F77" s="2">
        <f>数据源!BH109</f>
        <v>3.5</v>
      </c>
      <c r="G77" s="2">
        <f>数据源!BI109</f>
        <v>1.4999999999999999E-2</v>
      </c>
      <c r="H77" s="2">
        <f>数据源!BJ109</f>
        <v>2.1071428571428571E-2</v>
      </c>
      <c r="I77" s="2">
        <f>数据源!BK109</f>
        <v>211</v>
      </c>
      <c r="J77" s="3">
        <f t="shared" si="50"/>
        <v>3</v>
      </c>
      <c r="K77" s="3">
        <f t="shared" si="51"/>
        <v>4</v>
      </c>
      <c r="L77" s="3" t="str">
        <f t="shared" si="66"/>
        <v>部件</v>
      </c>
      <c r="M77" s="3">
        <f t="shared" ca="1" si="67"/>
        <v>91204</v>
      </c>
      <c r="N77" s="3" t="str">
        <f t="shared" ca="1" si="68"/>
        <v>11211,12211,13211,11221,12221,13221,51211,52211,53211,51221,52221,53221,91001,91003,91005,91101,91103,91105,91201,91203,91205,91002,91004,91006,91102,91104,91106,91202,91204</v>
      </c>
      <c r="O77" s="3" t="str">
        <f t="shared" si="69"/>
        <v>316,316,316,73,73,73,1186,1186,1186,291,291,291,225,211,211,211,211,211,211,211,211,211,211,211,211,211,211,211,211</v>
      </c>
      <c r="P77" s="1" t="str">
        <f t="shared" si="70"/>
        <v>(1,1),(1,1),(1,1),(1,1),(1,1),(1,1),(6,10),(6,10),(6,10),(3,7),(3,7),(3,7),(3,4),(3,4),(3,4),(3,4),(3,4),(3,4),(3,4),(3,4),(3,4),(3,4),(3,4),(3,4),(3,4),(3,4),(3,4),(3,4),(3,4)</v>
      </c>
      <c r="Q77" s="3" t="str">
        <f>IF(D77="坦克碎片",VLOOKUP(C77,道具信息!$N$2:$O$291,2,FALSE)&amp;"碎片",VLOOKUP(C77,道具信息!$N$2:$O$291,2,FALSE))</f>
        <v>T1部件</v>
      </c>
      <c r="R77" s="3">
        <f t="shared" si="48"/>
        <v>3812</v>
      </c>
      <c r="S77" s="11">
        <f t="shared" si="49"/>
        <v>0.38100000000000001</v>
      </c>
      <c r="T77" s="3" t="str">
        <f>VLOOKUP(Q77,道具信息!$Q$3:$S$20,2,FALSE)</f>
        <v>CHEST_ITEM_TYPE_T1_PART</v>
      </c>
      <c r="U77" s="3" t="str">
        <f>IF(COUNTIF(U$49:U76,T77)=0,T77,"")</f>
        <v/>
      </c>
      <c r="V77" s="3" t="str">
        <f t="shared" si="59"/>
        <v>CHEST_ITEM_TYPE_T2_TANK,CHEST_ITEM_TYPE_T2_SHARD,CHEST_ITEM_TYPE_T1_PART</v>
      </c>
      <c r="W77" s="13" t="str">
        <f t="shared" si="54"/>
        <v/>
      </c>
      <c r="X77" s="3" t="str">
        <f t="shared" si="55"/>
        <v/>
      </c>
      <c r="Y77" s="3" t="str">
        <f t="shared" si="60"/>
        <v>11.7%,44.3%,38.1%</v>
      </c>
    </row>
    <row r="78" spans="2:25" x14ac:dyDescent="0.3">
      <c r="B78" s="2">
        <f>数据源!BD110</f>
        <v>3</v>
      </c>
      <c r="C78" s="2" t="str">
        <f>数据源!BE110</f>
        <v>T1HP6</v>
      </c>
      <c r="D78" s="2" t="str">
        <f>数据源!BF110</f>
        <v>部件</v>
      </c>
      <c r="E78" s="2">
        <f>数据源!BG110</f>
        <v>40</v>
      </c>
      <c r="F78" s="2">
        <f>数据源!BH110</f>
        <v>3.5</v>
      </c>
      <c r="G78" s="2">
        <f>数据源!BI110</f>
        <v>1.4999999999999999E-2</v>
      </c>
      <c r="H78" s="2">
        <f>数据源!BJ110</f>
        <v>2.1071428571428571E-2</v>
      </c>
      <c r="I78" s="2">
        <f>数据源!BK110</f>
        <v>211</v>
      </c>
      <c r="J78" s="3">
        <f t="shared" si="50"/>
        <v>3</v>
      </c>
      <c r="K78" s="3">
        <f t="shared" si="51"/>
        <v>4</v>
      </c>
      <c r="L78" s="3" t="str">
        <f t="shared" si="66"/>
        <v>部件</v>
      </c>
      <c r="M78" s="3">
        <f t="shared" ca="1" si="67"/>
        <v>91206</v>
      </c>
      <c r="N78" s="3" t="str">
        <f t="shared" ca="1" si="68"/>
        <v>11211,12211,13211,11221,12221,13221,51211,52211,53211,51221,52221,53221,91001,91003,91005,91101,91103,91105,91201,91203,91205,91002,91004,91006,91102,91104,91106,91202,91204,91206</v>
      </c>
      <c r="O78" s="3" t="str">
        <f t="shared" si="69"/>
        <v>316,316,316,73,73,73,1186,1186,1186,291,291,291,225,211,211,211,211,211,211,211,211,211,211,211,211,211,211,211,211,211</v>
      </c>
      <c r="P78" s="1" t="str">
        <f t="shared" si="70"/>
        <v>(1,1),(1,1),(1,1),(1,1),(1,1),(1,1),(6,10),(6,10),(6,10),(3,7),(3,7),(3,7),(3,4),(3,4),(3,4),(3,4),(3,4),(3,4),(3,4),(3,4),(3,4),(3,4),(3,4),(3,4),(3,4),(3,4),(3,4),(3,4),(3,4),(3,4)</v>
      </c>
      <c r="Q78" s="3" t="str">
        <f>IF(D78="坦克碎片",VLOOKUP(C78,道具信息!$N$2:$O$291,2,FALSE)&amp;"碎片",VLOOKUP(C78,道具信息!$N$2:$O$291,2,FALSE))</f>
        <v>T1部件</v>
      </c>
      <c r="R78" s="3">
        <f t="shared" si="48"/>
        <v>3812</v>
      </c>
      <c r="S78" s="11">
        <f t="shared" si="49"/>
        <v>0.38100000000000001</v>
      </c>
      <c r="T78" s="3" t="str">
        <f>VLOOKUP(Q78,道具信息!$Q$3:$S$20,2,FALSE)</f>
        <v>CHEST_ITEM_TYPE_T1_PART</v>
      </c>
      <c r="U78" s="3" t="str">
        <f>IF(COUNTIF(U$49:U77,T78)=0,T78,"")</f>
        <v/>
      </c>
      <c r="V78" s="3" t="str">
        <f t="shared" si="59"/>
        <v>CHEST_ITEM_TYPE_T2_TANK,CHEST_ITEM_TYPE_T2_SHARD,CHEST_ITEM_TYPE_T1_PART</v>
      </c>
      <c r="W78" s="13" t="str">
        <f t="shared" si="54"/>
        <v/>
      </c>
      <c r="X78" s="3" t="str">
        <f t="shared" si="55"/>
        <v/>
      </c>
      <c r="Y78" s="3" t="str">
        <f t="shared" si="60"/>
        <v>11.7%,44.3%,38.1%</v>
      </c>
    </row>
    <row r="79" spans="2:25" x14ac:dyDescent="0.3">
      <c r="B79" s="2">
        <f>数据源!BD111</f>
        <v>3</v>
      </c>
      <c r="C79" s="2" t="str">
        <f>数据源!BE111</f>
        <v>T2LP1</v>
      </c>
      <c r="D79" s="2" t="str">
        <f>数据源!BF111</f>
        <v>部件</v>
      </c>
      <c r="E79" s="2">
        <f>数据源!BG111</f>
        <v>140.00000000000003</v>
      </c>
      <c r="F79" s="2">
        <f>数据源!BH111</f>
        <v>1.5</v>
      </c>
      <c r="G79" s="2">
        <f>数据源!BI111</f>
        <v>7.0000000000000001E-3</v>
      </c>
      <c r="H79" s="2">
        <f>数据源!BJ111</f>
        <v>6.5555555555555541E-3</v>
      </c>
      <c r="I79" s="2">
        <f>数据源!BK111</f>
        <v>66</v>
      </c>
      <c r="J79" s="3">
        <f>ROUNDUP(IF(F79&gt;1,F79-ROUNDDOWN(SQRT(F79),0),F79),0)</f>
        <v>1</v>
      </c>
      <c r="K79" s="3">
        <f>F79*2-J79</f>
        <v>2</v>
      </c>
      <c r="L79" s="3" t="str">
        <f t="shared" si="66"/>
        <v>部件</v>
      </c>
      <c r="M79" s="3">
        <f t="shared" ca="1" si="67"/>
        <v>92001</v>
      </c>
      <c r="N79" s="3" t="str">
        <f t="shared" ca="1" si="68"/>
        <v>11211,12211,13211,11221,12221,13221,51211,52211,53211,51221,52221,53221,91001,91003,91005,91101,91103,91105,91201,91203,91205,91002,91004,91006,91102,91104,91106,91202,91204,91206,92001</v>
      </c>
      <c r="O79" s="3" t="str">
        <f t="shared" si="69"/>
        <v>316,316,316,73,73,73,1186,1186,1186,291,291,291,225,211,211,211,211,211,211,211,211,211,211,211,211,211,211,211,211,211,66</v>
      </c>
      <c r="P79" s="1" t="str">
        <f t="shared" si="70"/>
        <v>(1,1),(1,1),(1,1),(1,1),(1,1),(1,1),(6,10),(6,10),(6,10),(3,7),(3,7),(3,7),(3,4),(3,4),(3,4),(3,4),(3,4),(3,4),(3,4),(3,4),(3,4),(3,4),(3,4),(3,4),(3,4),(3,4),(3,4),(3,4),(3,4),(3,4),(1,2)</v>
      </c>
      <c r="Q79" s="3" t="str">
        <f>IF(D79="坦克碎片",VLOOKUP(C79,道具信息!$N$2:$O$291,2,FALSE)&amp;"碎片",VLOOKUP(C79,道具信息!$N$2:$O$291,2,FALSE))</f>
        <v>T2部件</v>
      </c>
      <c r="R79" s="3">
        <f t="shared" si="48"/>
        <v>594</v>
      </c>
      <c r="S79" s="11">
        <f t="shared" si="49"/>
        <v>5.8999999999999997E-2</v>
      </c>
      <c r="T79" s="3" t="str">
        <f>VLOOKUP(Q79,道具信息!$Q$3:$S$20,2,FALSE)</f>
        <v>CHEST_ITEM_TYPE_T2_PART</v>
      </c>
      <c r="U79" s="3" t="str">
        <f>IF(COUNTIF(U$49:U78,T79)=0,T79,"")</f>
        <v>CHEST_ITEM_TYPE_T2_PART</v>
      </c>
      <c r="V79" s="3" t="str">
        <f t="shared" si="59"/>
        <v>CHEST_ITEM_TYPE_T2_TANK,CHEST_ITEM_TYPE_T2_SHARD,CHEST_ITEM_TYPE_T1_PART,CHEST_ITEM_TYPE_T2_PART</v>
      </c>
      <c r="W79" s="13">
        <f t="shared" si="54"/>
        <v>5.8999999999999997E-2</v>
      </c>
      <c r="X79" s="3" t="str">
        <f t="shared" si="55"/>
        <v>5.9%</v>
      </c>
      <c r="Y79" s="3" t="str">
        <f t="shared" si="60"/>
        <v>11.7%,44.3%,38.1%,5.9%</v>
      </c>
    </row>
    <row r="80" spans="2:25" x14ac:dyDescent="0.3">
      <c r="B80" s="2">
        <f>数据源!BD112</f>
        <v>3</v>
      </c>
      <c r="C80" s="2" t="str">
        <f>数据源!BE112</f>
        <v>T2LP3</v>
      </c>
      <c r="D80" s="2" t="str">
        <f>数据源!BF112</f>
        <v>部件</v>
      </c>
      <c r="E80" s="2">
        <f>数据源!BG112</f>
        <v>140.00000000000003</v>
      </c>
      <c r="F80" s="2">
        <f>数据源!BH112</f>
        <v>1.5</v>
      </c>
      <c r="G80" s="2">
        <f>数据源!BI112</f>
        <v>7.0000000000000001E-3</v>
      </c>
      <c r="H80" s="2">
        <f>数据源!BJ112</f>
        <v>6.5555555555555541E-3</v>
      </c>
      <c r="I80" s="2">
        <f>数据源!BK112</f>
        <v>66</v>
      </c>
      <c r="J80" s="3">
        <f t="shared" ref="J80:J87" si="71">ROUNDUP(IF(F80&gt;1,F80-ROUNDDOWN(SQRT(F80),0),F80),0)</f>
        <v>1</v>
      </c>
      <c r="K80" s="3">
        <f t="shared" ref="K80:K87" si="72">F80*2-J80</f>
        <v>2</v>
      </c>
      <c r="L80" s="3" t="str">
        <f t="shared" si="66"/>
        <v>部件</v>
      </c>
      <c r="M80" s="3">
        <f t="shared" ca="1" si="67"/>
        <v>92003</v>
      </c>
      <c r="N80" s="3" t="str">
        <f t="shared" ca="1" si="68"/>
        <v>11211,12211,13211,11221,12221,13221,51211,52211,53211,51221,52221,53221,91001,91003,91005,91101,91103,91105,91201,91203,91205,91002,91004,91006,91102,91104,91106,91202,91204,91206,92001,92003</v>
      </c>
      <c r="O80" s="3" t="str">
        <f t="shared" si="69"/>
        <v>316,316,316,73,73,73,1186,1186,1186,291,291,291,225,211,211,211,211,211,211,211,211,211,211,211,211,211,211,211,211,211,66,66</v>
      </c>
      <c r="P80" s="1" t="str">
        <f t="shared" si="70"/>
        <v>(1,1),(1,1),(1,1),(1,1),(1,1),(1,1),(6,10),(6,10),(6,10),(3,7),(3,7),(3,7),(3,4),(3,4),(3,4),(3,4),(3,4),(3,4),(3,4),(3,4),(3,4),(3,4),(3,4),(3,4),(3,4),(3,4),(3,4),(3,4),(3,4),(3,4),(1,2),(1,2)</v>
      </c>
      <c r="Q80" s="3" t="str">
        <f>IF(D80="坦克碎片",VLOOKUP(C80,道具信息!$N$2:$O$291,2,FALSE)&amp;"碎片",VLOOKUP(C80,道具信息!$N$2:$O$291,2,FALSE))</f>
        <v>T2部件</v>
      </c>
      <c r="R80" s="3">
        <f t="shared" si="48"/>
        <v>594</v>
      </c>
      <c r="S80" s="11">
        <f t="shared" si="49"/>
        <v>5.8999999999999997E-2</v>
      </c>
      <c r="T80" s="3" t="str">
        <f>VLOOKUP(Q80,道具信息!$Q$3:$S$20,2,FALSE)</f>
        <v>CHEST_ITEM_TYPE_T2_PART</v>
      </c>
      <c r="U80" s="3" t="str">
        <f>IF(COUNTIF(U$49:U79,T80)=0,T80,"")</f>
        <v/>
      </c>
      <c r="V80" s="3" t="str">
        <f t="shared" si="59"/>
        <v>CHEST_ITEM_TYPE_T2_TANK,CHEST_ITEM_TYPE_T2_SHARD,CHEST_ITEM_TYPE_T1_PART,CHEST_ITEM_TYPE_T2_PART</v>
      </c>
      <c r="W80" s="13" t="str">
        <f t="shared" si="54"/>
        <v/>
      </c>
      <c r="X80" s="3" t="str">
        <f t="shared" si="55"/>
        <v/>
      </c>
      <c r="Y80" s="3" t="str">
        <f t="shared" si="60"/>
        <v>11.7%,44.3%,38.1%,5.9%</v>
      </c>
    </row>
    <row r="81" spans="2:25" x14ac:dyDescent="0.3">
      <c r="B81" s="2">
        <f>数据源!BD113</f>
        <v>3</v>
      </c>
      <c r="C81" s="2" t="str">
        <f>数据源!BE113</f>
        <v>T2LP5</v>
      </c>
      <c r="D81" s="2" t="str">
        <f>数据源!BF113</f>
        <v>部件</v>
      </c>
      <c r="E81" s="2">
        <f>数据源!BG113</f>
        <v>140.00000000000003</v>
      </c>
      <c r="F81" s="2">
        <f>数据源!BH113</f>
        <v>1.5</v>
      </c>
      <c r="G81" s="2">
        <f>数据源!BI113</f>
        <v>7.0000000000000001E-3</v>
      </c>
      <c r="H81" s="2">
        <f>数据源!BJ113</f>
        <v>6.5555555555555541E-3</v>
      </c>
      <c r="I81" s="2">
        <f>数据源!BK113</f>
        <v>66</v>
      </c>
      <c r="J81" s="3">
        <f t="shared" si="71"/>
        <v>1</v>
      </c>
      <c r="K81" s="3">
        <f t="shared" si="72"/>
        <v>2</v>
      </c>
      <c r="L81" s="3" t="str">
        <f t="shared" si="66"/>
        <v>部件</v>
      </c>
      <c r="M81" s="3">
        <f t="shared" ca="1" si="67"/>
        <v>92005</v>
      </c>
      <c r="N81" s="3" t="str">
        <f t="shared" ca="1" si="68"/>
        <v>11211,12211,13211,11221,12221,13221,51211,52211,53211,51221,52221,53221,91001,91003,91005,91101,91103,91105,91201,91203,91205,91002,91004,91006,91102,91104,91106,91202,91204,91206,92001,92003,92005</v>
      </c>
      <c r="O81" s="3" t="str">
        <f t="shared" si="69"/>
        <v>316,316,316,73,73,73,1186,1186,1186,291,291,291,225,211,211,211,211,211,211,211,211,211,211,211,211,211,211,211,211,211,66,66,66</v>
      </c>
      <c r="P81" s="1" t="str">
        <f t="shared" si="70"/>
        <v>(1,1),(1,1),(1,1),(1,1),(1,1),(1,1),(6,10),(6,10),(6,10),(3,7),(3,7),(3,7),(3,4),(3,4),(3,4),(3,4),(3,4),(3,4),(3,4),(3,4),(3,4),(3,4),(3,4),(3,4),(3,4),(3,4),(3,4),(3,4),(3,4),(3,4),(1,2),(1,2),(1,2)</v>
      </c>
      <c r="Q81" s="3" t="str">
        <f>IF(D81="坦克碎片",VLOOKUP(C81,道具信息!$N$2:$O$291,2,FALSE)&amp;"碎片",VLOOKUP(C81,道具信息!$N$2:$O$291,2,FALSE))</f>
        <v>T2部件</v>
      </c>
      <c r="R81" s="3">
        <f t="shared" si="48"/>
        <v>594</v>
      </c>
      <c r="S81" s="11">
        <f t="shared" si="49"/>
        <v>5.8999999999999997E-2</v>
      </c>
      <c r="T81" s="3" t="str">
        <f>VLOOKUP(Q81,道具信息!$Q$3:$S$20,2,FALSE)</f>
        <v>CHEST_ITEM_TYPE_T2_PART</v>
      </c>
      <c r="U81" s="3" t="str">
        <f>IF(COUNTIF(U$49:U80,T81)=0,T81,"")</f>
        <v/>
      </c>
      <c r="V81" s="3" t="str">
        <f t="shared" si="59"/>
        <v>CHEST_ITEM_TYPE_T2_TANK,CHEST_ITEM_TYPE_T2_SHARD,CHEST_ITEM_TYPE_T1_PART,CHEST_ITEM_TYPE_T2_PART</v>
      </c>
      <c r="W81" s="13" t="str">
        <f t="shared" si="54"/>
        <v/>
      </c>
      <c r="X81" s="3" t="str">
        <f t="shared" si="55"/>
        <v/>
      </c>
      <c r="Y81" s="3" t="str">
        <f t="shared" si="60"/>
        <v>11.7%,44.3%,38.1%,5.9%</v>
      </c>
    </row>
    <row r="82" spans="2:25" x14ac:dyDescent="0.3">
      <c r="B82" s="2">
        <f>数据源!BD114</f>
        <v>3</v>
      </c>
      <c r="C82" s="2" t="str">
        <f>数据源!BE114</f>
        <v>T2MP1</v>
      </c>
      <c r="D82" s="2" t="str">
        <f>数据源!BF114</f>
        <v>部件</v>
      </c>
      <c r="E82" s="2">
        <f>数据源!BG114</f>
        <v>140.00000000000003</v>
      </c>
      <c r="F82" s="2">
        <f>数据源!BH114</f>
        <v>1.5</v>
      </c>
      <c r="G82" s="2">
        <f>数据源!BI114</f>
        <v>7.0000000000000001E-3</v>
      </c>
      <c r="H82" s="2">
        <f>数据源!BJ114</f>
        <v>6.5555555555555541E-3</v>
      </c>
      <c r="I82" s="2">
        <f>数据源!BK114</f>
        <v>66</v>
      </c>
      <c r="J82" s="3">
        <f t="shared" si="71"/>
        <v>1</v>
      </c>
      <c r="K82" s="3">
        <f t="shared" si="72"/>
        <v>2</v>
      </c>
      <c r="L82" s="3" t="str">
        <f t="shared" si="66"/>
        <v>部件</v>
      </c>
      <c r="M82" s="3">
        <f t="shared" ca="1" si="67"/>
        <v>92101</v>
      </c>
      <c r="N82" s="3" t="str">
        <f t="shared" ca="1" si="68"/>
        <v>11211,12211,13211,11221,12221,13221,51211,52211,53211,51221,52221,53221,91001,91003,91005,91101,91103,91105,91201,91203,91205,91002,91004,91006,91102,91104,91106,91202,91204,91206,92001,92003,92005,92101</v>
      </c>
      <c r="O82" s="3" t="str">
        <f t="shared" si="69"/>
        <v>316,316,316,73,73,73,1186,1186,1186,291,291,291,225,211,211,211,211,211,211,211,211,211,211,211,211,211,211,211,211,211,66,66,66,66</v>
      </c>
      <c r="P82" s="1" t="str">
        <f t="shared" si="70"/>
        <v>(1,1),(1,1),(1,1),(1,1),(1,1),(1,1),(6,10),(6,10),(6,10),(3,7),(3,7),(3,7),(3,4),(3,4),(3,4),(3,4),(3,4),(3,4),(3,4),(3,4),(3,4),(3,4),(3,4),(3,4),(3,4),(3,4),(3,4),(3,4),(3,4),(3,4),(1,2),(1,2),(1,2),(1,2)</v>
      </c>
      <c r="Q82" s="3" t="str">
        <f>IF(D82="坦克碎片",VLOOKUP(C82,道具信息!$N$2:$O$291,2,FALSE)&amp;"碎片",VLOOKUP(C82,道具信息!$N$2:$O$291,2,FALSE))</f>
        <v>T2部件</v>
      </c>
      <c r="R82" s="3">
        <f t="shared" si="48"/>
        <v>594</v>
      </c>
      <c r="S82" s="11">
        <f t="shared" si="49"/>
        <v>5.8999999999999997E-2</v>
      </c>
      <c r="T82" s="3" t="str">
        <f>VLOOKUP(Q82,道具信息!$Q$3:$S$20,2,FALSE)</f>
        <v>CHEST_ITEM_TYPE_T2_PART</v>
      </c>
      <c r="U82" s="3" t="str">
        <f>IF(COUNTIF(U$49:U81,T82)=0,T82,"")</f>
        <v/>
      </c>
      <c r="V82" s="3" t="str">
        <f t="shared" si="59"/>
        <v>CHEST_ITEM_TYPE_T2_TANK,CHEST_ITEM_TYPE_T2_SHARD,CHEST_ITEM_TYPE_T1_PART,CHEST_ITEM_TYPE_T2_PART</v>
      </c>
      <c r="W82" s="13" t="str">
        <f t="shared" si="54"/>
        <v/>
      </c>
      <c r="X82" s="3" t="str">
        <f t="shared" si="55"/>
        <v/>
      </c>
      <c r="Y82" s="3" t="str">
        <f t="shared" si="60"/>
        <v>11.7%,44.3%,38.1%,5.9%</v>
      </c>
    </row>
    <row r="83" spans="2:25" x14ac:dyDescent="0.3">
      <c r="B83" s="2">
        <f>数据源!BD115</f>
        <v>3</v>
      </c>
      <c r="C83" s="2" t="str">
        <f>数据源!BE115</f>
        <v>T2MP3</v>
      </c>
      <c r="D83" s="2" t="str">
        <f>数据源!BF115</f>
        <v>部件</v>
      </c>
      <c r="E83" s="2">
        <f>数据源!BG115</f>
        <v>140.00000000000003</v>
      </c>
      <c r="F83" s="2">
        <f>数据源!BH115</f>
        <v>1.5</v>
      </c>
      <c r="G83" s="2">
        <f>数据源!BI115</f>
        <v>7.0000000000000001E-3</v>
      </c>
      <c r="H83" s="2">
        <f>数据源!BJ115</f>
        <v>6.5555555555555541E-3</v>
      </c>
      <c r="I83" s="2">
        <f>数据源!BK115</f>
        <v>66</v>
      </c>
      <c r="J83" s="3">
        <f t="shared" si="71"/>
        <v>1</v>
      </c>
      <c r="K83" s="3">
        <f t="shared" si="72"/>
        <v>2</v>
      </c>
      <c r="L83" s="3" t="str">
        <f t="shared" si="66"/>
        <v>部件</v>
      </c>
      <c r="M83" s="3">
        <f t="shared" ca="1" si="67"/>
        <v>92103</v>
      </c>
      <c r="N83" s="3" t="str">
        <f t="shared" ca="1" si="68"/>
        <v>11211,12211,13211,11221,12221,13221,51211,52211,53211,51221,52221,53221,91001,91003,91005,91101,91103,91105,91201,91203,91205,91002,91004,91006,91102,91104,91106,91202,91204,91206,92001,92003,92005,92101,92103</v>
      </c>
      <c r="O83" s="3" t="str">
        <f t="shared" si="69"/>
        <v>316,316,316,73,73,73,1186,1186,1186,291,291,291,225,211,211,211,211,211,211,211,211,211,211,211,211,211,211,211,211,211,66,66,66,66,66</v>
      </c>
      <c r="P83" s="1" t="str">
        <f t="shared" si="70"/>
        <v>(1,1),(1,1),(1,1),(1,1),(1,1),(1,1),(6,10),(6,10),(6,10),(3,7),(3,7),(3,7),(3,4),(3,4),(3,4),(3,4),(3,4),(3,4),(3,4),(3,4),(3,4),(3,4),(3,4),(3,4),(3,4),(3,4),(3,4),(3,4),(3,4),(3,4),(1,2),(1,2),(1,2),(1,2),(1,2)</v>
      </c>
      <c r="Q83" s="3" t="str">
        <f>IF(D83="坦克碎片",VLOOKUP(C83,道具信息!$N$2:$O$291,2,FALSE)&amp;"碎片",VLOOKUP(C83,道具信息!$N$2:$O$291,2,FALSE))</f>
        <v>T2部件</v>
      </c>
      <c r="R83" s="3">
        <f t="shared" si="48"/>
        <v>594</v>
      </c>
      <c r="S83" s="11">
        <f t="shared" si="49"/>
        <v>5.8999999999999997E-2</v>
      </c>
      <c r="T83" s="3" t="str">
        <f>VLOOKUP(Q83,道具信息!$Q$3:$S$20,2,FALSE)</f>
        <v>CHEST_ITEM_TYPE_T2_PART</v>
      </c>
      <c r="U83" s="3" t="str">
        <f>IF(COUNTIF(U$49:U82,T83)=0,T83,"")</f>
        <v/>
      </c>
      <c r="V83" s="3" t="str">
        <f t="shared" si="59"/>
        <v>CHEST_ITEM_TYPE_T2_TANK,CHEST_ITEM_TYPE_T2_SHARD,CHEST_ITEM_TYPE_T1_PART,CHEST_ITEM_TYPE_T2_PART</v>
      </c>
      <c r="W83" s="13" t="str">
        <f t="shared" si="54"/>
        <v/>
      </c>
      <c r="X83" s="3" t="str">
        <f t="shared" si="55"/>
        <v/>
      </c>
      <c r="Y83" s="3" t="str">
        <f t="shared" si="60"/>
        <v>11.7%,44.3%,38.1%,5.9%</v>
      </c>
    </row>
    <row r="84" spans="2:25" x14ac:dyDescent="0.3">
      <c r="B84" s="2">
        <f>数据源!BD116</f>
        <v>3</v>
      </c>
      <c r="C84" s="2" t="str">
        <f>数据源!BE116</f>
        <v>T2MP5</v>
      </c>
      <c r="D84" s="2" t="str">
        <f>数据源!BF116</f>
        <v>部件</v>
      </c>
      <c r="E84" s="2">
        <f>数据源!BG116</f>
        <v>140.00000000000003</v>
      </c>
      <c r="F84" s="2">
        <f>数据源!BH116</f>
        <v>1.5</v>
      </c>
      <c r="G84" s="2">
        <f>数据源!BI116</f>
        <v>7.0000000000000001E-3</v>
      </c>
      <c r="H84" s="2">
        <f>数据源!BJ116</f>
        <v>6.5555555555555541E-3</v>
      </c>
      <c r="I84" s="2">
        <f>数据源!BK116</f>
        <v>66</v>
      </c>
      <c r="J84" s="3">
        <f t="shared" si="71"/>
        <v>1</v>
      </c>
      <c r="K84" s="3">
        <f t="shared" si="72"/>
        <v>2</v>
      </c>
      <c r="L84" s="3" t="str">
        <f t="shared" si="66"/>
        <v>部件</v>
      </c>
      <c r="M84" s="3">
        <f t="shared" ca="1" si="67"/>
        <v>92105</v>
      </c>
      <c r="N84" s="3" t="str">
        <f t="shared" ca="1" si="68"/>
        <v>11211,12211,13211,11221,12221,13221,51211,52211,53211,51221,52221,53221,91001,91003,91005,91101,91103,91105,91201,91203,91205,91002,91004,91006,91102,91104,91106,91202,91204,91206,92001,92003,92005,92101,92103,92105</v>
      </c>
      <c r="O84" s="3" t="str">
        <f t="shared" si="69"/>
        <v>316,316,316,73,73,73,1186,1186,1186,291,291,291,225,211,211,211,211,211,211,211,211,211,211,211,211,211,211,211,211,211,66,66,66,66,66,66</v>
      </c>
      <c r="P84" s="1" t="str">
        <f t="shared" si="70"/>
        <v>(1,1),(1,1),(1,1),(1,1),(1,1),(1,1),(6,10),(6,10),(6,10),(3,7),(3,7),(3,7),(3,4),(3,4),(3,4),(3,4),(3,4),(3,4),(3,4),(3,4),(3,4),(3,4),(3,4),(3,4),(3,4),(3,4),(3,4),(3,4),(3,4),(3,4),(1,2),(1,2),(1,2),(1,2),(1,2),(1,2)</v>
      </c>
      <c r="Q84" s="3" t="str">
        <f>IF(D84="坦克碎片",VLOOKUP(C84,道具信息!$N$2:$O$291,2,FALSE)&amp;"碎片",VLOOKUP(C84,道具信息!$N$2:$O$291,2,FALSE))</f>
        <v>T2部件</v>
      </c>
      <c r="R84" s="3">
        <f t="shared" si="48"/>
        <v>594</v>
      </c>
      <c r="S84" s="11">
        <f t="shared" si="49"/>
        <v>5.8999999999999997E-2</v>
      </c>
      <c r="T84" s="3" t="str">
        <f>VLOOKUP(Q84,道具信息!$Q$3:$S$20,2,FALSE)</f>
        <v>CHEST_ITEM_TYPE_T2_PART</v>
      </c>
      <c r="U84" s="3" t="str">
        <f>IF(COUNTIF(U$49:U83,T84)=0,T84,"")</f>
        <v/>
      </c>
      <c r="V84" s="3" t="str">
        <f t="shared" si="59"/>
        <v>CHEST_ITEM_TYPE_T2_TANK,CHEST_ITEM_TYPE_T2_SHARD,CHEST_ITEM_TYPE_T1_PART,CHEST_ITEM_TYPE_T2_PART</v>
      </c>
      <c r="W84" s="13" t="str">
        <f t="shared" si="54"/>
        <v/>
      </c>
      <c r="X84" s="3" t="str">
        <f t="shared" si="55"/>
        <v/>
      </c>
      <c r="Y84" s="3" t="str">
        <f t="shared" si="60"/>
        <v>11.7%,44.3%,38.1%,5.9%</v>
      </c>
    </row>
    <row r="85" spans="2:25" x14ac:dyDescent="0.3">
      <c r="B85" s="2">
        <f>数据源!BD117</f>
        <v>3</v>
      </c>
      <c r="C85" s="2" t="str">
        <f>数据源!BE117</f>
        <v>T2HP1</v>
      </c>
      <c r="D85" s="2" t="str">
        <f>数据源!BF117</f>
        <v>部件</v>
      </c>
      <c r="E85" s="2">
        <f>数据源!BG117</f>
        <v>140.00000000000003</v>
      </c>
      <c r="F85" s="2">
        <f>数据源!BH117</f>
        <v>1.5</v>
      </c>
      <c r="G85" s="2">
        <f>数据源!BI117</f>
        <v>7.0000000000000001E-3</v>
      </c>
      <c r="H85" s="2">
        <f>数据源!BJ117</f>
        <v>6.5555555555555541E-3</v>
      </c>
      <c r="I85" s="2">
        <f>数据源!BK117</f>
        <v>66</v>
      </c>
      <c r="J85" s="3">
        <f t="shared" si="71"/>
        <v>1</v>
      </c>
      <c r="K85" s="3">
        <f t="shared" si="72"/>
        <v>2</v>
      </c>
      <c r="L85" s="3" t="str">
        <f t="shared" si="66"/>
        <v>部件</v>
      </c>
      <c r="M85" s="3">
        <f t="shared" ca="1" si="67"/>
        <v>92201</v>
      </c>
      <c r="N85" s="3" t="str">
        <f t="shared" ca="1" si="68"/>
        <v>11211,12211,13211,11221,12221,13221,51211,52211,53211,51221,52221,53221,91001,91003,91005,91101,91103,91105,91201,91203,91205,91002,91004,91006,91102,91104,91106,91202,91204,91206,92001,92003,92005,92101,92103,92105,92201</v>
      </c>
      <c r="O85" s="3" t="str">
        <f t="shared" si="69"/>
        <v>316,316,316,73,73,73,1186,1186,1186,291,291,291,225,211,211,211,211,211,211,211,211,211,211,211,211,211,211,211,211,211,66,66,66,66,66,66,66</v>
      </c>
      <c r="P85" s="1" t="str">
        <f t="shared" si="70"/>
        <v>(1,1),(1,1),(1,1),(1,1),(1,1),(1,1),(6,10),(6,10),(6,10),(3,7),(3,7),(3,7),(3,4),(3,4),(3,4),(3,4),(3,4),(3,4),(3,4),(3,4),(3,4),(3,4),(3,4),(3,4),(3,4),(3,4),(3,4),(3,4),(3,4),(3,4),(1,2),(1,2),(1,2),(1,2),(1,2),(1,2),(1,2)</v>
      </c>
      <c r="Q85" s="3" t="str">
        <f>IF(D85="坦克碎片",VLOOKUP(C85,道具信息!$N$2:$O$291,2,FALSE)&amp;"碎片",VLOOKUP(C85,道具信息!$N$2:$O$291,2,FALSE))</f>
        <v>T2部件</v>
      </c>
      <c r="R85" s="3">
        <f t="shared" si="48"/>
        <v>594</v>
      </c>
      <c r="S85" s="11">
        <f t="shared" si="49"/>
        <v>5.8999999999999997E-2</v>
      </c>
      <c r="T85" s="3" t="str">
        <f>VLOOKUP(Q85,道具信息!$Q$3:$S$20,2,FALSE)</f>
        <v>CHEST_ITEM_TYPE_T2_PART</v>
      </c>
      <c r="U85" s="3" t="str">
        <f>IF(COUNTIF(U$49:U84,T85)=0,T85,"")</f>
        <v/>
      </c>
      <c r="V85" s="3" t="str">
        <f t="shared" si="59"/>
        <v>CHEST_ITEM_TYPE_T2_TANK,CHEST_ITEM_TYPE_T2_SHARD,CHEST_ITEM_TYPE_T1_PART,CHEST_ITEM_TYPE_T2_PART</v>
      </c>
      <c r="W85" s="13" t="str">
        <f t="shared" si="54"/>
        <v/>
      </c>
      <c r="X85" s="3" t="str">
        <f t="shared" si="55"/>
        <v/>
      </c>
      <c r="Y85" s="3" t="str">
        <f t="shared" si="60"/>
        <v>11.7%,44.3%,38.1%,5.9%</v>
      </c>
    </row>
    <row r="86" spans="2:25" x14ac:dyDescent="0.3">
      <c r="B86" s="2">
        <f>数据源!BD118</f>
        <v>3</v>
      </c>
      <c r="C86" s="2" t="str">
        <f>数据源!BE118</f>
        <v>T2HP3</v>
      </c>
      <c r="D86" s="2" t="str">
        <f>数据源!BF118</f>
        <v>部件</v>
      </c>
      <c r="E86" s="2">
        <f>数据源!BG118</f>
        <v>140.00000000000003</v>
      </c>
      <c r="F86" s="2">
        <f>数据源!BH118</f>
        <v>1.5</v>
      </c>
      <c r="G86" s="2">
        <f>数据源!BI118</f>
        <v>7.0000000000000001E-3</v>
      </c>
      <c r="H86" s="2">
        <f>数据源!BJ118</f>
        <v>6.5555555555555541E-3</v>
      </c>
      <c r="I86" s="2">
        <f>数据源!BK118</f>
        <v>66</v>
      </c>
      <c r="J86" s="3">
        <f t="shared" si="71"/>
        <v>1</v>
      </c>
      <c r="K86" s="3">
        <f t="shared" si="72"/>
        <v>2</v>
      </c>
      <c r="L86" s="3" t="str">
        <f t="shared" si="66"/>
        <v>部件</v>
      </c>
      <c r="M86" s="3">
        <f t="shared" ca="1" si="67"/>
        <v>92203</v>
      </c>
      <c r="N86" s="3" t="str">
        <f t="shared" ca="1" si="68"/>
        <v>11211,12211,13211,11221,12221,13221,51211,52211,53211,51221,52221,53221,91001,91003,91005,91101,91103,91105,91201,91203,91205,91002,91004,91006,91102,91104,91106,91202,91204,91206,92001,92003,92005,92101,92103,92105,92201,92203</v>
      </c>
      <c r="O86" s="3" t="str">
        <f t="shared" si="69"/>
        <v>316,316,316,73,73,73,1186,1186,1186,291,291,291,225,211,211,211,211,211,211,211,211,211,211,211,211,211,211,211,211,211,66,66,66,66,66,66,66,66</v>
      </c>
      <c r="P86" s="1" t="str">
        <f t="shared" si="70"/>
        <v>(1,1),(1,1),(1,1),(1,1),(1,1),(1,1),(6,10),(6,10),(6,10),(3,7),(3,7),(3,7),(3,4),(3,4),(3,4),(3,4),(3,4),(3,4),(3,4),(3,4),(3,4),(3,4),(3,4),(3,4),(3,4),(3,4),(3,4),(3,4),(3,4),(3,4),(1,2),(1,2),(1,2),(1,2),(1,2),(1,2),(1,2),(1,2)</v>
      </c>
      <c r="Q86" s="3" t="str">
        <f>IF(D86="坦克碎片",VLOOKUP(C86,道具信息!$N$2:$O$291,2,FALSE)&amp;"碎片",VLOOKUP(C86,道具信息!$N$2:$O$291,2,FALSE))</f>
        <v>T2部件</v>
      </c>
      <c r="R86" s="3">
        <f t="shared" si="48"/>
        <v>594</v>
      </c>
      <c r="S86" s="11">
        <f t="shared" si="49"/>
        <v>5.8999999999999997E-2</v>
      </c>
      <c r="T86" s="3" t="str">
        <f>VLOOKUP(Q86,道具信息!$Q$3:$S$20,2,FALSE)</f>
        <v>CHEST_ITEM_TYPE_T2_PART</v>
      </c>
      <c r="U86" s="3" t="str">
        <f>IF(COUNTIF(U$49:U85,T86)=0,T86,"")</f>
        <v/>
      </c>
      <c r="V86" s="3" t="str">
        <f t="shared" si="59"/>
        <v>CHEST_ITEM_TYPE_T2_TANK,CHEST_ITEM_TYPE_T2_SHARD,CHEST_ITEM_TYPE_T1_PART,CHEST_ITEM_TYPE_T2_PART</v>
      </c>
      <c r="W86" s="13" t="str">
        <f t="shared" si="54"/>
        <v/>
      </c>
      <c r="X86" s="3" t="str">
        <f t="shared" si="55"/>
        <v/>
      </c>
      <c r="Y86" s="3" t="str">
        <f t="shared" si="60"/>
        <v>11.7%,44.3%,38.1%,5.9%</v>
      </c>
    </row>
    <row r="87" spans="2:25" x14ac:dyDescent="0.3">
      <c r="B87" s="2">
        <f>数据源!BD119</f>
        <v>3</v>
      </c>
      <c r="C87" s="2" t="str">
        <f>数据源!BE119</f>
        <v>T2HP5</v>
      </c>
      <c r="D87" s="2" t="str">
        <f>数据源!BF119</f>
        <v>部件</v>
      </c>
      <c r="E87" s="2">
        <f>数据源!BG119</f>
        <v>140.00000000000003</v>
      </c>
      <c r="F87" s="2">
        <f>数据源!BH119</f>
        <v>1.5</v>
      </c>
      <c r="G87" s="2">
        <f>数据源!BI119</f>
        <v>7.0000000000000001E-3</v>
      </c>
      <c r="H87" s="2">
        <f>数据源!BJ119</f>
        <v>6.5555555555555541E-3</v>
      </c>
      <c r="I87" s="2">
        <f>数据源!BK119</f>
        <v>66</v>
      </c>
      <c r="J87" s="3">
        <f t="shared" si="71"/>
        <v>1</v>
      </c>
      <c r="K87" s="3">
        <f t="shared" si="72"/>
        <v>2</v>
      </c>
      <c r="L87" s="3" t="str">
        <f t="shared" si="66"/>
        <v>部件</v>
      </c>
      <c r="M87" s="3">
        <f t="shared" ca="1" si="67"/>
        <v>92205</v>
      </c>
      <c r="N87" s="3" t="str">
        <f t="shared" ca="1" si="68"/>
        <v>11211,12211,13211,11221,12221,13221,51211,52211,53211,51221,52221,53221,91001,91003,91005,91101,91103,91105,91201,91203,91205,91002,91004,91006,91102,91104,91106,91202,91204,91206,92001,92003,92005,92101,92103,92105,92201,92203,92205</v>
      </c>
      <c r="O87" s="3" t="str">
        <f t="shared" si="69"/>
        <v>316,316,316,73,73,73,1186,1186,1186,291,291,291,225,211,211,211,211,211,211,211,211,211,211,211,211,211,211,211,211,211,66,66,66,66,66,66,66,66,66</v>
      </c>
      <c r="P87" s="1" t="str">
        <f t="shared" si="70"/>
        <v>(1,1),(1,1),(1,1),(1,1),(1,1),(1,1),(6,10),(6,10),(6,10),(3,7),(3,7),(3,7),(3,4),(3,4),(3,4),(3,4),(3,4),(3,4),(3,4),(3,4),(3,4),(3,4),(3,4),(3,4),(3,4),(3,4),(3,4),(3,4),(3,4),(3,4),(1,2),(1,2),(1,2),(1,2),(1,2),(1,2),(1,2),(1,2),(1,2)</v>
      </c>
      <c r="Q87" s="3" t="str">
        <f>IF(D87="坦克碎片",VLOOKUP(C87,道具信息!$N$2:$O$291,2,FALSE)&amp;"碎片",VLOOKUP(C87,道具信息!$N$2:$O$291,2,FALSE))</f>
        <v>T2部件</v>
      </c>
      <c r="R87" s="3">
        <f t="shared" si="48"/>
        <v>594</v>
      </c>
      <c r="S87" s="11">
        <f t="shared" si="49"/>
        <v>5.8999999999999997E-2</v>
      </c>
      <c r="T87" s="3" t="str">
        <f>VLOOKUP(Q87,道具信息!$Q$3:$S$20,2,FALSE)</f>
        <v>CHEST_ITEM_TYPE_T2_PART</v>
      </c>
      <c r="U87" s="3" t="str">
        <f>IF(COUNTIF(U$49:U86,T87)=0,T87,"")</f>
        <v/>
      </c>
      <c r="V87" s="3" t="str">
        <f t="shared" si="59"/>
        <v>CHEST_ITEM_TYPE_T2_TANK,CHEST_ITEM_TYPE_T2_SHARD,CHEST_ITEM_TYPE_T1_PART,CHEST_ITEM_TYPE_T2_PART</v>
      </c>
      <c r="W87" s="13" t="str">
        <f t="shared" si="54"/>
        <v/>
      </c>
      <c r="X87" s="3" t="str">
        <f t="shared" si="55"/>
        <v/>
      </c>
      <c r="Y87" s="3" t="str">
        <f t="shared" si="60"/>
        <v>11.7%,44.3%,38.1%,5.9%</v>
      </c>
    </row>
    <row r="88" spans="2:25" x14ac:dyDescent="0.3">
      <c r="N88" s="3" t="str">
        <f ca="1">"["&amp;N87&amp;"]"</f>
        <v>[11211,12211,13211,11221,12221,13221,51211,52211,53211,51221,52221,53221,91001,91003,91005,91101,91103,91105,91201,91203,91205,91002,91004,91006,91102,91104,91106,91202,91204,91206,92001,92003,92005,92101,92103,92105,92201,92203,92205]</v>
      </c>
      <c r="O88" s="3" t="str">
        <f>"["&amp;O87&amp;"]"</f>
        <v>[316,316,316,73,73,73,1186,1186,1186,291,291,291,225,211,211,211,211,211,211,211,211,211,211,211,211,211,211,211,211,211,66,66,66,66,66,66,66,66,66]</v>
      </c>
      <c r="P88" s="3" t="str">
        <f>"["&amp;P87&amp;"]"</f>
        <v>[(1,1),(1,1),(1,1),(1,1),(1,1),(1,1),(6,10),(6,10),(6,10),(3,7),(3,7),(3,7),(3,4),(3,4),(3,4),(3,4),(3,4),(3,4),(3,4),(3,4),(3,4),(3,4),(3,4),(3,4),(3,4),(3,4),(3,4),(3,4),(3,4),(3,4),(1,2),(1,2),(1,2),(1,2),(1,2),(1,2),(1,2),(1,2),(1,2)]</v>
      </c>
      <c r="V88" s="3" t="str">
        <f>"["&amp;V87&amp;"]"</f>
        <v>[CHEST_ITEM_TYPE_T2_TANK,CHEST_ITEM_TYPE_T2_SHARD,CHEST_ITEM_TYPE_T1_PART,CHEST_ITEM_TYPE_T2_PART]</v>
      </c>
      <c r="Y88" s="3" t="str">
        <f>"["&amp;Y87&amp;"]"</f>
        <v>[11.7%,44.3%,38.1%,5.9%]</v>
      </c>
    </row>
    <row r="90" spans="2:25" x14ac:dyDescent="0.3">
      <c r="B90" s="2" t="str">
        <f>数据源!BD122</f>
        <v>联赛等级</v>
      </c>
      <c r="C90" s="2" t="str">
        <f>数据源!BE122</f>
        <v>道具名称</v>
      </c>
      <c r="D90" s="2" t="str">
        <f>数据源!BF122</f>
        <v>对应大类</v>
      </c>
      <c r="E90" s="2" t="str">
        <f>数据源!BG122</f>
        <v>道具价值</v>
      </c>
      <c r="F90" s="2" t="str">
        <f>数据源!BH122</f>
        <v>抽取个数</v>
      </c>
      <c r="G90" s="2" t="str">
        <f>数据源!BI122</f>
        <v>价值比例</v>
      </c>
      <c r="H90" s="2" t="str">
        <f>数据源!BJ122</f>
        <v>产出概率</v>
      </c>
      <c r="I90" s="2" t="str">
        <f>数据源!BK122</f>
        <v>权重值</v>
      </c>
      <c r="J90" s="7" t="s">
        <v>234</v>
      </c>
      <c r="K90" s="7" t="s">
        <v>235</v>
      </c>
      <c r="L90" s="3" t="s">
        <v>222</v>
      </c>
      <c r="M90" s="3" t="s">
        <v>152</v>
      </c>
      <c r="N90" s="3" t="s">
        <v>224</v>
      </c>
      <c r="O90" s="3" t="s">
        <v>225</v>
      </c>
      <c r="P90" s="3" t="s">
        <v>226</v>
      </c>
      <c r="Q90" s="8" t="s">
        <v>244</v>
      </c>
      <c r="R90" s="8" t="s">
        <v>245</v>
      </c>
      <c r="S90" s="8" t="s">
        <v>246</v>
      </c>
    </row>
    <row r="91" spans="2:25" x14ac:dyDescent="0.3">
      <c r="B91" s="2">
        <f>数据源!BD123</f>
        <v>4</v>
      </c>
      <c r="C91" s="2" t="str">
        <f>数据源!BE123</f>
        <v>二号</v>
      </c>
      <c r="D91" s="2" t="str">
        <f>数据源!BF123</f>
        <v>坦克</v>
      </c>
      <c r="E91" s="2">
        <f>数据源!BG123</f>
        <v>210</v>
      </c>
      <c r="F91" s="2">
        <f>数据源!BH123</f>
        <v>1</v>
      </c>
      <c r="G91" s="2">
        <f>数据源!BI123</f>
        <v>3.6999999999999998E-2</v>
      </c>
      <c r="H91" s="2">
        <f>数据源!BJ123</f>
        <v>3.4650793650793647E-2</v>
      </c>
      <c r="I91" s="2">
        <f>数据源!BK123</f>
        <v>347</v>
      </c>
      <c r="J91" s="3">
        <f>ROUNDUP(IF(F91&gt;1,F91-ROUNDDOWN(SQRT(F91),0),F91),0)</f>
        <v>1</v>
      </c>
      <c r="K91" s="3">
        <f>F91*2-J91</f>
        <v>1</v>
      </c>
      <c r="L91" s="3" t="str">
        <f>RIGHT(D91,2)</f>
        <v>坦克</v>
      </c>
      <c r="M91" s="3">
        <f ca="1">IF(OR(L91="坦克",L91="碎片"),VLOOKUP(C91,INDIRECT("坦克ID"),MATCH(L91&amp;"ID",INDIRECT("坦克标头"),0),FALSE),VLOOKUP(C91,INDIRECT(L91&amp;"ID"),2,FALSE))</f>
        <v>11211</v>
      </c>
      <c r="N91" s="3">
        <f ca="1">M91</f>
        <v>11211</v>
      </c>
      <c r="O91" s="3">
        <f>I91</f>
        <v>347</v>
      </c>
      <c r="P91" s="1" t="str">
        <f>"("&amp;J91&amp;","&amp;K91&amp;")"</f>
        <v>(1,1)</v>
      </c>
      <c r="Q91" s="3" t="str">
        <f>IF(D91="坦克碎片",VLOOKUP(C91,道具信息!$N$2:$O$291,2,FALSE)&amp;"碎片",VLOOKUP(C91,道具信息!$N$2:$O$291,2,FALSE))</f>
        <v>T2坦克</v>
      </c>
      <c r="R91" s="3">
        <f t="shared" ref="R91:R138" si="73">SUMIFS(I$3:I$580,Q$3:Q$580,Q91,B$3:B$580,B91)</f>
        <v>1254</v>
      </c>
      <c r="S91" s="11">
        <f t="shared" ref="S91:S138" si="74">ROUND(R91/SUMIF(B$3:B$580,B91,I$3:I$580),3)</f>
        <v>0.126</v>
      </c>
      <c r="T91" s="3" t="str">
        <f>VLOOKUP(Q91,道具信息!$Q$3:$S$20,2,FALSE)</f>
        <v>CHEST_ITEM_TYPE_T2_TANK</v>
      </c>
      <c r="U91" s="3" t="str">
        <f>T91</f>
        <v>CHEST_ITEM_TYPE_T2_TANK</v>
      </c>
      <c r="V91" s="3" t="str">
        <f>U91</f>
        <v>CHEST_ITEM_TYPE_T2_TANK</v>
      </c>
      <c r="W91" s="13">
        <f>IF(U91&lt;&gt;"",ROUND(S91*100%,3),"")</f>
        <v>0.126</v>
      </c>
      <c r="X91" s="3" t="str">
        <f>TEXT(W91,"0.0%")</f>
        <v>12.6%</v>
      </c>
      <c r="Y91" s="3" t="str">
        <f>X91</f>
        <v>12.6%</v>
      </c>
    </row>
    <row r="92" spans="2:25" x14ac:dyDescent="0.3">
      <c r="B92" s="2">
        <f>数据源!BD124</f>
        <v>4</v>
      </c>
      <c r="C92" s="2" t="str">
        <f>数据源!BE124</f>
        <v>T-34</v>
      </c>
      <c r="D92" s="2" t="str">
        <f>数据源!BF124</f>
        <v>坦克</v>
      </c>
      <c r="E92" s="2">
        <f>数据源!BG124</f>
        <v>210</v>
      </c>
      <c r="F92" s="2">
        <f>数据源!BH124</f>
        <v>1</v>
      </c>
      <c r="G92" s="2">
        <f>数据源!BI124</f>
        <v>3.6999999999999998E-2</v>
      </c>
      <c r="H92" s="2">
        <f>数据源!BJ124</f>
        <v>3.4650793650793647E-2</v>
      </c>
      <c r="I92" s="2">
        <f>数据源!BK124</f>
        <v>347</v>
      </c>
      <c r="J92" s="3">
        <f t="shared" ref="J92:J120" si="75">ROUNDUP(IF(F92&gt;1,F92-ROUNDDOWN(SQRT(F92),0),F92),0)</f>
        <v>1</v>
      </c>
      <c r="K92" s="3">
        <f t="shared" ref="K92:K120" si="76">F92*2-J92</f>
        <v>1</v>
      </c>
      <c r="L92" s="3" t="str">
        <f t="shared" ref="L92:L93" si="77">RIGHT(D92,2)</f>
        <v>坦克</v>
      </c>
      <c r="M92" s="3">
        <f t="shared" ref="M92:M93" ca="1" si="78">IF(OR(L92="坦克",L92="碎片"),VLOOKUP(C92,INDIRECT("坦克ID"),MATCH(L92&amp;"ID",INDIRECT("坦克标头"),0),FALSE),VLOOKUP(C92,INDIRECT(L92&amp;"ID"),2,FALSE))</f>
        <v>12211</v>
      </c>
      <c r="N92" s="3" t="str">
        <f ca="1">N91&amp;","&amp;M92</f>
        <v>11211,12211</v>
      </c>
      <c r="O92" s="3" t="str">
        <f>O91&amp;","&amp;I92</f>
        <v>347,347</v>
      </c>
      <c r="P92" s="1" t="str">
        <f>P91&amp;","&amp;"("&amp;J92&amp;","&amp;K92&amp;")"</f>
        <v>(1,1),(1,1)</v>
      </c>
      <c r="Q92" s="3" t="str">
        <f>IF(D92="坦克碎片",VLOOKUP(C92,道具信息!$N$2:$O$291,2,FALSE)&amp;"碎片",VLOOKUP(C92,道具信息!$N$2:$O$291,2,FALSE))</f>
        <v>T2坦克</v>
      </c>
      <c r="R92" s="3">
        <f t="shared" si="73"/>
        <v>1254</v>
      </c>
      <c r="S92" s="11">
        <f t="shared" si="74"/>
        <v>0.126</v>
      </c>
      <c r="T92" s="3" t="str">
        <f>VLOOKUP(Q92,道具信息!$Q$3:$S$20,2,FALSE)</f>
        <v>CHEST_ITEM_TYPE_T2_TANK</v>
      </c>
      <c r="U92" s="3" t="str">
        <f>IF(COUNTIF(U$91:U91,T92)=0,T92,"")</f>
        <v/>
      </c>
      <c r="V92" s="3" t="str">
        <f>IF(U92&lt;&gt;"",V91&amp;","&amp;U92,V91)</f>
        <v>CHEST_ITEM_TYPE_T2_TANK</v>
      </c>
      <c r="W92" s="13" t="str">
        <f t="shared" ref="W92:W138" si="79">IF(U92&lt;&gt;"",ROUND(S92*100%,3),"")</f>
        <v/>
      </c>
      <c r="X92" s="3" t="str">
        <f t="shared" ref="X92:X138" si="80">TEXT(W92,"0.0%")</f>
        <v/>
      </c>
      <c r="Y92" s="3" t="str">
        <f>IF(X92&lt;&gt;"",Y91&amp;","&amp;X92,Y91)</f>
        <v>12.6%</v>
      </c>
    </row>
    <row r="93" spans="2:25" x14ac:dyDescent="0.3">
      <c r="B93" s="2">
        <f>数据源!BD125</f>
        <v>4</v>
      </c>
      <c r="C93" s="2" t="str">
        <f>数据源!BE125</f>
        <v>KV-1</v>
      </c>
      <c r="D93" s="2" t="str">
        <f>数据源!BF125</f>
        <v>坦克</v>
      </c>
      <c r="E93" s="2">
        <f>数据源!BG125</f>
        <v>210</v>
      </c>
      <c r="F93" s="2">
        <f>数据源!BH125</f>
        <v>1</v>
      </c>
      <c r="G93" s="2">
        <f>数据源!BI125</f>
        <v>3.6999999999999998E-2</v>
      </c>
      <c r="H93" s="2">
        <f>数据源!BJ125</f>
        <v>3.4650793650793647E-2</v>
      </c>
      <c r="I93" s="2">
        <f>数据源!BK125</f>
        <v>347</v>
      </c>
      <c r="J93" s="3">
        <f t="shared" si="75"/>
        <v>1</v>
      </c>
      <c r="K93" s="3">
        <f t="shared" si="76"/>
        <v>1</v>
      </c>
      <c r="L93" s="3" t="str">
        <f t="shared" si="77"/>
        <v>坦克</v>
      </c>
      <c r="M93" s="3">
        <f t="shared" ca="1" si="78"/>
        <v>13211</v>
      </c>
      <c r="N93" s="3" t="str">
        <f t="shared" ref="N93" ca="1" si="81">N92&amp;","&amp;M93</f>
        <v>11211,12211,13211</v>
      </c>
      <c r="O93" s="3" t="str">
        <f t="shared" ref="O93" si="82">O92&amp;","&amp;I93</f>
        <v>347,347,347</v>
      </c>
      <c r="P93" s="1" t="str">
        <f t="shared" ref="P93" si="83">P92&amp;","&amp;"("&amp;J93&amp;","&amp;K93&amp;")"</f>
        <v>(1,1),(1,1),(1,1)</v>
      </c>
      <c r="Q93" s="3" t="str">
        <f>IF(D93="坦克碎片",VLOOKUP(C93,道具信息!$N$2:$O$291,2,FALSE)&amp;"碎片",VLOOKUP(C93,道具信息!$N$2:$O$291,2,FALSE))</f>
        <v>T2坦克</v>
      </c>
      <c r="R93" s="3">
        <f t="shared" si="73"/>
        <v>1254</v>
      </c>
      <c r="S93" s="11">
        <f t="shared" si="74"/>
        <v>0.126</v>
      </c>
      <c r="T93" s="3" t="str">
        <f>VLOOKUP(Q93,道具信息!$Q$3:$S$20,2,FALSE)</f>
        <v>CHEST_ITEM_TYPE_T2_TANK</v>
      </c>
      <c r="U93" s="3" t="str">
        <f>IF(COUNTIF(U$91:U92,T93)=0,T93,"")</f>
        <v/>
      </c>
      <c r="V93" s="3" t="str">
        <f t="shared" ref="V93:V138" si="84">IF(U93&lt;&gt;"",V92&amp;","&amp;U93,V92)</f>
        <v>CHEST_ITEM_TYPE_T2_TANK</v>
      </c>
      <c r="W93" s="13" t="str">
        <f t="shared" si="79"/>
        <v/>
      </c>
      <c r="X93" s="3" t="str">
        <f t="shared" si="80"/>
        <v/>
      </c>
      <c r="Y93" s="3" t="str">
        <f t="shared" ref="Y93:Y138" si="85">IF(X93&lt;&gt;"",Y92&amp;","&amp;X93,Y92)</f>
        <v>12.6%</v>
      </c>
    </row>
    <row r="94" spans="2:25" x14ac:dyDescent="0.3">
      <c r="B94" s="2">
        <f>数据源!BD126</f>
        <v>4</v>
      </c>
      <c r="C94" s="2" t="str">
        <f>数据源!BE126</f>
        <v>Puma</v>
      </c>
      <c r="D94" s="2" t="str">
        <f>数据源!BF126</f>
        <v>坦克</v>
      </c>
      <c r="E94" s="2">
        <f>数据源!BG126</f>
        <v>920</v>
      </c>
      <c r="F94" s="2">
        <f>数据源!BH126</f>
        <v>1</v>
      </c>
      <c r="G94" s="2">
        <f>数据源!BI126</f>
        <v>3.3299999999999996E-2</v>
      </c>
      <c r="H94" s="2">
        <f>数据源!BJ126</f>
        <v>7.1184782608695639E-3</v>
      </c>
      <c r="I94" s="2">
        <f>数据源!BK126</f>
        <v>71</v>
      </c>
      <c r="J94" s="3">
        <f t="shared" si="75"/>
        <v>1</v>
      </c>
      <c r="K94" s="3">
        <f t="shared" si="76"/>
        <v>1</v>
      </c>
      <c r="L94" s="3" t="str">
        <f t="shared" ref="L94:L111" si="86">RIGHT(D94,2)</f>
        <v>坦克</v>
      </c>
      <c r="M94" s="3">
        <f t="shared" ref="M94:M111" ca="1" si="87">IF(OR(L94="坦克",L94="碎片"),VLOOKUP(C94,INDIRECT("坦克ID"),MATCH(L94&amp;"ID",INDIRECT("坦克标头"),0),FALSE),VLOOKUP(C94,INDIRECT(L94&amp;"ID"),2,FALSE))</f>
        <v>11221</v>
      </c>
      <c r="N94" s="3" t="str">
        <f t="shared" ref="N94:N111" ca="1" si="88">N93&amp;","&amp;M94</f>
        <v>11211,12211,13211,11221</v>
      </c>
      <c r="O94" s="3" t="str">
        <f t="shared" ref="O94:O111" si="89">O93&amp;","&amp;I94</f>
        <v>347,347,347,71</v>
      </c>
      <c r="P94" s="1" t="str">
        <f t="shared" ref="P94:P111" si="90">P93&amp;","&amp;"("&amp;J94&amp;","&amp;K94&amp;")"</f>
        <v>(1,1),(1,1),(1,1),(1,1)</v>
      </c>
      <c r="Q94" s="3" t="str">
        <f>IF(D94="坦克碎片",VLOOKUP(C94,道具信息!$N$2:$O$291,2,FALSE)&amp;"碎片",VLOOKUP(C94,道具信息!$N$2:$O$291,2,FALSE))</f>
        <v>T2坦克</v>
      </c>
      <c r="R94" s="3">
        <f t="shared" si="73"/>
        <v>1254</v>
      </c>
      <c r="S94" s="11">
        <f t="shared" si="74"/>
        <v>0.126</v>
      </c>
      <c r="T94" s="3" t="str">
        <f>VLOOKUP(Q94,道具信息!$Q$3:$S$20,2,FALSE)</f>
        <v>CHEST_ITEM_TYPE_T2_TANK</v>
      </c>
      <c r="U94" s="3" t="str">
        <f>IF(COUNTIF(U$91:U93,T94)=0,T94,"")</f>
        <v/>
      </c>
      <c r="V94" s="3" t="str">
        <f t="shared" si="84"/>
        <v>CHEST_ITEM_TYPE_T2_TANK</v>
      </c>
      <c r="W94" s="13" t="str">
        <f t="shared" si="79"/>
        <v/>
      </c>
      <c r="X94" s="3" t="str">
        <f t="shared" si="80"/>
        <v/>
      </c>
      <c r="Y94" s="3" t="str">
        <f t="shared" si="85"/>
        <v>12.6%</v>
      </c>
    </row>
    <row r="95" spans="2:25" x14ac:dyDescent="0.3">
      <c r="B95" s="2">
        <f>数据源!BD127</f>
        <v>4</v>
      </c>
      <c r="C95" s="2" t="str">
        <f>数据源!BE127</f>
        <v>四号</v>
      </c>
      <c r="D95" s="2" t="str">
        <f>数据源!BF127</f>
        <v>坦克</v>
      </c>
      <c r="E95" s="2">
        <f>数据源!BG127</f>
        <v>920</v>
      </c>
      <c r="F95" s="2">
        <f>数据源!BH127</f>
        <v>1</v>
      </c>
      <c r="G95" s="2">
        <f>数据源!BI127</f>
        <v>3.3299999999999996E-2</v>
      </c>
      <c r="H95" s="2">
        <f>数据源!BJ127</f>
        <v>7.1184782608695639E-3</v>
      </c>
      <c r="I95" s="2">
        <f>数据源!BK127</f>
        <v>71</v>
      </c>
      <c r="J95" s="3">
        <f t="shared" si="75"/>
        <v>1</v>
      </c>
      <c r="K95" s="3">
        <f t="shared" si="76"/>
        <v>1</v>
      </c>
      <c r="L95" s="3" t="str">
        <f t="shared" si="86"/>
        <v>坦克</v>
      </c>
      <c r="M95" s="3">
        <f t="shared" ca="1" si="87"/>
        <v>12221</v>
      </c>
      <c r="N95" s="3" t="str">
        <f t="shared" ca="1" si="88"/>
        <v>11211,12211,13211,11221,12221</v>
      </c>
      <c r="O95" s="3" t="str">
        <f t="shared" si="89"/>
        <v>347,347,347,71,71</v>
      </c>
      <c r="P95" s="1" t="str">
        <f t="shared" si="90"/>
        <v>(1,1),(1,1),(1,1),(1,1),(1,1)</v>
      </c>
      <c r="Q95" s="3" t="str">
        <f>IF(D95="坦克碎片",VLOOKUP(C95,道具信息!$N$2:$O$291,2,FALSE)&amp;"碎片",VLOOKUP(C95,道具信息!$N$2:$O$291,2,FALSE))</f>
        <v>T2坦克</v>
      </c>
      <c r="R95" s="3">
        <f t="shared" si="73"/>
        <v>1254</v>
      </c>
      <c r="S95" s="11">
        <f t="shared" si="74"/>
        <v>0.126</v>
      </c>
      <c r="T95" s="3" t="str">
        <f>VLOOKUP(Q95,道具信息!$Q$3:$S$20,2,FALSE)</f>
        <v>CHEST_ITEM_TYPE_T2_TANK</v>
      </c>
      <c r="U95" s="3" t="str">
        <f>IF(COUNTIF(U$91:U94,T95)=0,T95,"")</f>
        <v/>
      </c>
      <c r="V95" s="3" t="str">
        <f t="shared" si="84"/>
        <v>CHEST_ITEM_TYPE_T2_TANK</v>
      </c>
      <c r="W95" s="13" t="str">
        <f t="shared" si="79"/>
        <v/>
      </c>
      <c r="X95" s="3" t="str">
        <f t="shared" si="80"/>
        <v/>
      </c>
      <c r="Y95" s="3" t="str">
        <f t="shared" si="85"/>
        <v>12.6%</v>
      </c>
    </row>
    <row r="96" spans="2:25" x14ac:dyDescent="0.3">
      <c r="B96" s="2">
        <f>数据源!BD128</f>
        <v>4</v>
      </c>
      <c r="C96" s="2" t="str">
        <f>数据源!BE128</f>
        <v>丘吉尔</v>
      </c>
      <c r="D96" s="2" t="str">
        <f>数据源!BF128</f>
        <v>坦克</v>
      </c>
      <c r="E96" s="2">
        <f>数据源!BG128</f>
        <v>920</v>
      </c>
      <c r="F96" s="2">
        <f>数据源!BH128</f>
        <v>1</v>
      </c>
      <c r="G96" s="2">
        <f>数据源!BI128</f>
        <v>3.3299999999999996E-2</v>
      </c>
      <c r="H96" s="2">
        <f>数据源!BJ128</f>
        <v>7.1184782608695639E-3</v>
      </c>
      <c r="I96" s="2">
        <f>数据源!BK128</f>
        <v>71</v>
      </c>
      <c r="J96" s="3">
        <f t="shared" si="75"/>
        <v>1</v>
      </c>
      <c r="K96" s="3">
        <f t="shared" si="76"/>
        <v>1</v>
      </c>
      <c r="L96" s="3" t="str">
        <f t="shared" si="86"/>
        <v>坦克</v>
      </c>
      <c r="M96" s="3">
        <f t="shared" ca="1" si="87"/>
        <v>13221</v>
      </c>
      <c r="N96" s="3" t="str">
        <f t="shared" ca="1" si="88"/>
        <v>11211,12211,13211,11221,12221,13221</v>
      </c>
      <c r="O96" s="3" t="str">
        <f t="shared" si="89"/>
        <v>347,347,347,71,71,71</v>
      </c>
      <c r="P96" s="1" t="str">
        <f t="shared" si="90"/>
        <v>(1,1),(1,1),(1,1),(1,1),(1,1),(1,1)</v>
      </c>
      <c r="Q96" s="3" t="str">
        <f>IF(D96="坦克碎片",VLOOKUP(C96,道具信息!$N$2:$O$291,2,FALSE)&amp;"碎片",VLOOKUP(C96,道具信息!$N$2:$O$291,2,FALSE))</f>
        <v>T2坦克</v>
      </c>
      <c r="R96" s="3">
        <f t="shared" si="73"/>
        <v>1254</v>
      </c>
      <c r="S96" s="11">
        <f t="shared" si="74"/>
        <v>0.126</v>
      </c>
      <c r="T96" s="3" t="str">
        <f>VLOOKUP(Q96,道具信息!$Q$3:$S$20,2,FALSE)</f>
        <v>CHEST_ITEM_TYPE_T2_TANK</v>
      </c>
      <c r="U96" s="3" t="str">
        <f>IF(COUNTIF(U$91:U95,T96)=0,T96,"")</f>
        <v/>
      </c>
      <c r="V96" s="3" t="str">
        <f t="shared" si="84"/>
        <v>CHEST_ITEM_TYPE_T2_TANK</v>
      </c>
      <c r="W96" s="13" t="str">
        <f t="shared" si="79"/>
        <v/>
      </c>
      <c r="X96" s="3" t="str">
        <f t="shared" si="80"/>
        <v/>
      </c>
      <c r="Y96" s="3" t="str">
        <f t="shared" si="85"/>
        <v>12.6%</v>
      </c>
    </row>
    <row r="97" spans="2:25" x14ac:dyDescent="0.3">
      <c r="B97" s="2">
        <f>数据源!BD129</f>
        <v>4</v>
      </c>
      <c r="C97" s="2" t="str">
        <f>数据源!BE129</f>
        <v>二号</v>
      </c>
      <c r="D97" s="2" t="str">
        <f>数据源!BF129</f>
        <v>坦克碎片</v>
      </c>
      <c r="E97" s="2">
        <f>数据源!BG129</f>
        <v>21</v>
      </c>
      <c r="F97" s="2">
        <f>数据源!BH129</f>
        <v>9.5</v>
      </c>
      <c r="G97" s="2">
        <f>数据源!BI129</f>
        <v>0.1147</v>
      </c>
      <c r="H97" s="2">
        <f>数据源!BJ129</f>
        <v>0.11307101086048454</v>
      </c>
      <c r="I97" s="2">
        <f>数据源!BK129</f>
        <v>1131</v>
      </c>
      <c r="J97" s="3">
        <f t="shared" si="75"/>
        <v>7</v>
      </c>
      <c r="K97" s="3">
        <f t="shared" si="76"/>
        <v>12</v>
      </c>
      <c r="L97" s="3" t="str">
        <f t="shared" si="86"/>
        <v>碎片</v>
      </c>
      <c r="M97" s="3">
        <f t="shared" ca="1" si="87"/>
        <v>51211</v>
      </c>
      <c r="N97" s="3" t="str">
        <f t="shared" ca="1" si="88"/>
        <v>11211,12211,13211,11221,12221,13221,51211</v>
      </c>
      <c r="O97" s="3" t="str">
        <f t="shared" si="89"/>
        <v>347,347,347,71,71,71,1131</v>
      </c>
      <c r="P97" s="1" t="str">
        <f t="shared" si="90"/>
        <v>(1,1),(1,1),(1,1),(1,1),(1,1),(1,1),(7,12)</v>
      </c>
      <c r="Q97" s="3" t="str">
        <f>IF(D97="坦克碎片",VLOOKUP(C97,道具信息!$N$2:$O$291,2,FALSE)&amp;"碎片",VLOOKUP(C97,道具信息!$N$2:$O$291,2,FALSE))</f>
        <v>T2坦克碎片</v>
      </c>
      <c r="R97" s="3">
        <f t="shared" si="73"/>
        <v>4341</v>
      </c>
      <c r="S97" s="11">
        <f t="shared" si="74"/>
        <v>0.436</v>
      </c>
      <c r="T97" s="3" t="str">
        <f>VLOOKUP(Q97,道具信息!$Q$3:$S$20,2,FALSE)</f>
        <v>CHEST_ITEM_TYPE_T2_SHARD</v>
      </c>
      <c r="U97" s="3" t="str">
        <f>IF(COUNTIF(U$91:U96,T97)=0,T97,"")</f>
        <v>CHEST_ITEM_TYPE_T2_SHARD</v>
      </c>
      <c r="V97" s="3" t="str">
        <f t="shared" si="84"/>
        <v>CHEST_ITEM_TYPE_T2_TANK,CHEST_ITEM_TYPE_T2_SHARD</v>
      </c>
      <c r="W97" s="13">
        <f t="shared" si="79"/>
        <v>0.436</v>
      </c>
      <c r="X97" s="3" t="str">
        <f t="shared" si="80"/>
        <v>43.6%</v>
      </c>
      <c r="Y97" s="3" t="str">
        <f t="shared" si="85"/>
        <v>12.6%,43.6%</v>
      </c>
    </row>
    <row r="98" spans="2:25" x14ac:dyDescent="0.3">
      <c r="B98" s="2">
        <f>数据源!BD130</f>
        <v>4</v>
      </c>
      <c r="C98" s="2" t="str">
        <f>数据源!BE130</f>
        <v>T-34</v>
      </c>
      <c r="D98" s="2" t="str">
        <f>数据源!BF130</f>
        <v>坦克碎片</v>
      </c>
      <c r="E98" s="2">
        <f>数据源!BG130</f>
        <v>21</v>
      </c>
      <c r="F98" s="2">
        <f>数据源!BH130</f>
        <v>9.5</v>
      </c>
      <c r="G98" s="2">
        <f>数据源!BI130</f>
        <v>0.1147</v>
      </c>
      <c r="H98" s="2">
        <f>数据源!BJ130</f>
        <v>0.11307101086048454</v>
      </c>
      <c r="I98" s="2">
        <f>数据源!BK130</f>
        <v>1131</v>
      </c>
      <c r="J98" s="3">
        <f t="shared" si="75"/>
        <v>7</v>
      </c>
      <c r="K98" s="3">
        <f t="shared" si="76"/>
        <v>12</v>
      </c>
      <c r="L98" s="3" t="str">
        <f t="shared" si="86"/>
        <v>碎片</v>
      </c>
      <c r="M98" s="3">
        <f t="shared" ca="1" si="87"/>
        <v>52211</v>
      </c>
      <c r="N98" s="3" t="str">
        <f t="shared" ca="1" si="88"/>
        <v>11211,12211,13211,11221,12221,13221,51211,52211</v>
      </c>
      <c r="O98" s="3" t="str">
        <f t="shared" si="89"/>
        <v>347,347,347,71,71,71,1131,1131</v>
      </c>
      <c r="P98" s="1" t="str">
        <f t="shared" si="90"/>
        <v>(1,1),(1,1),(1,1),(1,1),(1,1),(1,1),(7,12),(7,12)</v>
      </c>
      <c r="Q98" s="3" t="str">
        <f>IF(D98="坦克碎片",VLOOKUP(C98,道具信息!$N$2:$O$291,2,FALSE)&amp;"碎片",VLOOKUP(C98,道具信息!$N$2:$O$291,2,FALSE))</f>
        <v>T2坦克碎片</v>
      </c>
      <c r="R98" s="3">
        <f t="shared" si="73"/>
        <v>4341</v>
      </c>
      <c r="S98" s="11">
        <f t="shared" si="74"/>
        <v>0.436</v>
      </c>
      <c r="T98" s="3" t="str">
        <f>VLOOKUP(Q98,道具信息!$Q$3:$S$20,2,FALSE)</f>
        <v>CHEST_ITEM_TYPE_T2_SHARD</v>
      </c>
      <c r="U98" s="3" t="str">
        <f>IF(COUNTIF(U$91:U97,T98)=0,T98,"")</f>
        <v/>
      </c>
      <c r="V98" s="3" t="str">
        <f t="shared" si="84"/>
        <v>CHEST_ITEM_TYPE_T2_TANK,CHEST_ITEM_TYPE_T2_SHARD</v>
      </c>
      <c r="W98" s="13" t="str">
        <f t="shared" si="79"/>
        <v/>
      </c>
      <c r="X98" s="3" t="str">
        <f t="shared" si="80"/>
        <v/>
      </c>
      <c r="Y98" s="3" t="str">
        <f t="shared" si="85"/>
        <v>12.6%,43.6%</v>
      </c>
    </row>
    <row r="99" spans="2:25" x14ac:dyDescent="0.3">
      <c r="B99" s="2">
        <f>数据源!BD131</f>
        <v>4</v>
      </c>
      <c r="C99" s="2" t="str">
        <f>数据源!BE131</f>
        <v>KV-1</v>
      </c>
      <c r="D99" s="2" t="str">
        <f>数据源!BF131</f>
        <v>坦克碎片</v>
      </c>
      <c r="E99" s="2">
        <f>数据源!BG131</f>
        <v>21</v>
      </c>
      <c r="F99" s="2">
        <f>数据源!BH131</f>
        <v>9.5</v>
      </c>
      <c r="G99" s="2">
        <f>数据源!BI131</f>
        <v>0.1147</v>
      </c>
      <c r="H99" s="2">
        <f>数据源!BJ131</f>
        <v>0.11307101086048454</v>
      </c>
      <c r="I99" s="2">
        <f>数据源!BK131</f>
        <v>1131</v>
      </c>
      <c r="J99" s="3">
        <f t="shared" si="75"/>
        <v>7</v>
      </c>
      <c r="K99" s="3">
        <f t="shared" si="76"/>
        <v>12</v>
      </c>
      <c r="L99" s="3" t="str">
        <f t="shared" si="86"/>
        <v>碎片</v>
      </c>
      <c r="M99" s="3">
        <f t="shared" ca="1" si="87"/>
        <v>53211</v>
      </c>
      <c r="N99" s="3" t="str">
        <f t="shared" ca="1" si="88"/>
        <v>11211,12211,13211,11221,12221,13221,51211,52211,53211</v>
      </c>
      <c r="O99" s="3" t="str">
        <f t="shared" si="89"/>
        <v>347,347,347,71,71,71,1131,1131,1131</v>
      </c>
      <c r="P99" s="1" t="str">
        <f t="shared" si="90"/>
        <v>(1,1),(1,1),(1,1),(1,1),(1,1),(1,1),(7,12),(7,12),(7,12)</v>
      </c>
      <c r="Q99" s="3" t="str">
        <f>IF(D99="坦克碎片",VLOOKUP(C99,道具信息!$N$2:$O$291,2,FALSE)&amp;"碎片",VLOOKUP(C99,道具信息!$N$2:$O$291,2,FALSE))</f>
        <v>T2坦克碎片</v>
      </c>
      <c r="R99" s="3">
        <f t="shared" si="73"/>
        <v>4341</v>
      </c>
      <c r="S99" s="11">
        <f t="shared" si="74"/>
        <v>0.436</v>
      </c>
      <c r="T99" s="3" t="str">
        <f>VLOOKUP(Q99,道具信息!$Q$3:$S$20,2,FALSE)</f>
        <v>CHEST_ITEM_TYPE_T2_SHARD</v>
      </c>
      <c r="U99" s="3" t="str">
        <f>IF(COUNTIF(U$91:U98,T99)=0,T99,"")</f>
        <v/>
      </c>
      <c r="V99" s="3" t="str">
        <f t="shared" si="84"/>
        <v>CHEST_ITEM_TYPE_T2_TANK,CHEST_ITEM_TYPE_T2_SHARD</v>
      </c>
      <c r="W99" s="13" t="str">
        <f t="shared" si="79"/>
        <v/>
      </c>
      <c r="X99" s="3" t="str">
        <f t="shared" si="80"/>
        <v/>
      </c>
      <c r="Y99" s="3" t="str">
        <f t="shared" si="85"/>
        <v>12.6%,43.6%</v>
      </c>
    </row>
    <row r="100" spans="2:25" x14ac:dyDescent="0.3">
      <c r="B100" s="2">
        <f>数据源!BD132</f>
        <v>4</v>
      </c>
      <c r="C100" s="2" t="str">
        <f>数据源!BE132</f>
        <v>Puma</v>
      </c>
      <c r="D100" s="2" t="str">
        <f>数据源!BF132</f>
        <v>坦克碎片</v>
      </c>
      <c r="E100" s="2">
        <f>数据源!BG132</f>
        <v>46</v>
      </c>
      <c r="F100" s="2">
        <f>数据源!BH132</f>
        <v>5</v>
      </c>
      <c r="G100" s="2">
        <f>数据源!BI132</f>
        <v>3.6999999999999998E-2</v>
      </c>
      <c r="H100" s="2">
        <f>数据源!BJ132</f>
        <v>3.163768115942029E-2</v>
      </c>
      <c r="I100" s="2">
        <f>数据源!BK132</f>
        <v>316</v>
      </c>
      <c r="J100" s="3">
        <f t="shared" si="75"/>
        <v>3</v>
      </c>
      <c r="K100" s="3">
        <f t="shared" si="76"/>
        <v>7</v>
      </c>
      <c r="L100" s="3" t="str">
        <f t="shared" si="86"/>
        <v>碎片</v>
      </c>
      <c r="M100" s="3">
        <f t="shared" ca="1" si="87"/>
        <v>51221</v>
      </c>
      <c r="N100" s="3" t="str">
        <f t="shared" ca="1" si="88"/>
        <v>11211,12211,13211,11221,12221,13221,51211,52211,53211,51221</v>
      </c>
      <c r="O100" s="3" t="str">
        <f t="shared" si="89"/>
        <v>347,347,347,71,71,71,1131,1131,1131,316</v>
      </c>
      <c r="P100" s="1" t="str">
        <f t="shared" si="90"/>
        <v>(1,1),(1,1),(1,1),(1,1),(1,1),(1,1),(7,12),(7,12),(7,12),(3,7)</v>
      </c>
      <c r="Q100" s="3" t="str">
        <f>IF(D100="坦克碎片",VLOOKUP(C100,道具信息!$N$2:$O$291,2,FALSE)&amp;"碎片",VLOOKUP(C100,道具信息!$N$2:$O$291,2,FALSE))</f>
        <v>T2坦克碎片</v>
      </c>
      <c r="R100" s="3">
        <f t="shared" si="73"/>
        <v>4341</v>
      </c>
      <c r="S100" s="11">
        <f t="shared" si="74"/>
        <v>0.436</v>
      </c>
      <c r="T100" s="3" t="str">
        <f>VLOOKUP(Q100,道具信息!$Q$3:$S$20,2,FALSE)</f>
        <v>CHEST_ITEM_TYPE_T2_SHARD</v>
      </c>
      <c r="U100" s="3" t="str">
        <f>IF(COUNTIF(U$91:U99,T100)=0,T100,"")</f>
        <v/>
      </c>
      <c r="V100" s="3" t="str">
        <f t="shared" si="84"/>
        <v>CHEST_ITEM_TYPE_T2_TANK,CHEST_ITEM_TYPE_T2_SHARD</v>
      </c>
      <c r="W100" s="13" t="str">
        <f t="shared" si="79"/>
        <v/>
      </c>
      <c r="X100" s="3" t="str">
        <f t="shared" si="80"/>
        <v/>
      </c>
      <c r="Y100" s="3" t="str">
        <f t="shared" si="85"/>
        <v>12.6%,43.6%</v>
      </c>
    </row>
    <row r="101" spans="2:25" x14ac:dyDescent="0.3">
      <c r="B101" s="2">
        <f>数据源!BD133</f>
        <v>4</v>
      </c>
      <c r="C101" s="2" t="str">
        <f>数据源!BE133</f>
        <v>四号</v>
      </c>
      <c r="D101" s="2" t="str">
        <f>数据源!BF133</f>
        <v>坦克碎片</v>
      </c>
      <c r="E101" s="2">
        <f>数据源!BG133</f>
        <v>46</v>
      </c>
      <c r="F101" s="2">
        <f>数据源!BH133</f>
        <v>5</v>
      </c>
      <c r="G101" s="2">
        <f>数据源!BI133</f>
        <v>3.6999999999999998E-2</v>
      </c>
      <c r="H101" s="2">
        <f>数据源!BJ133</f>
        <v>3.163768115942029E-2</v>
      </c>
      <c r="I101" s="2">
        <f>数据源!BK133</f>
        <v>316</v>
      </c>
      <c r="J101" s="3">
        <f t="shared" si="75"/>
        <v>3</v>
      </c>
      <c r="K101" s="3">
        <f t="shared" si="76"/>
        <v>7</v>
      </c>
      <c r="L101" s="3" t="str">
        <f t="shared" si="86"/>
        <v>碎片</v>
      </c>
      <c r="M101" s="3">
        <f t="shared" ca="1" si="87"/>
        <v>52221</v>
      </c>
      <c r="N101" s="3" t="str">
        <f t="shared" ca="1" si="88"/>
        <v>11211,12211,13211,11221,12221,13221,51211,52211,53211,51221,52221</v>
      </c>
      <c r="O101" s="3" t="str">
        <f t="shared" si="89"/>
        <v>347,347,347,71,71,71,1131,1131,1131,316,316</v>
      </c>
      <c r="P101" s="1" t="str">
        <f t="shared" si="90"/>
        <v>(1,1),(1,1),(1,1),(1,1),(1,1),(1,1),(7,12),(7,12),(7,12),(3,7),(3,7)</v>
      </c>
      <c r="Q101" s="3" t="str">
        <f>IF(D101="坦克碎片",VLOOKUP(C101,道具信息!$N$2:$O$291,2,FALSE)&amp;"碎片",VLOOKUP(C101,道具信息!$N$2:$O$291,2,FALSE))</f>
        <v>T2坦克碎片</v>
      </c>
      <c r="R101" s="3">
        <f t="shared" si="73"/>
        <v>4341</v>
      </c>
      <c r="S101" s="11">
        <f t="shared" si="74"/>
        <v>0.436</v>
      </c>
      <c r="T101" s="3" t="str">
        <f>VLOOKUP(Q101,道具信息!$Q$3:$S$20,2,FALSE)</f>
        <v>CHEST_ITEM_TYPE_T2_SHARD</v>
      </c>
      <c r="U101" s="3" t="str">
        <f>IF(COUNTIF(U$91:U100,T101)=0,T101,"")</f>
        <v/>
      </c>
      <c r="V101" s="3" t="str">
        <f t="shared" si="84"/>
        <v>CHEST_ITEM_TYPE_T2_TANK,CHEST_ITEM_TYPE_T2_SHARD</v>
      </c>
      <c r="W101" s="13" t="str">
        <f t="shared" si="79"/>
        <v/>
      </c>
      <c r="X101" s="3" t="str">
        <f t="shared" si="80"/>
        <v/>
      </c>
      <c r="Y101" s="3" t="str">
        <f t="shared" si="85"/>
        <v>12.6%,43.6%</v>
      </c>
    </row>
    <row r="102" spans="2:25" x14ac:dyDescent="0.3">
      <c r="B102" s="2">
        <f>数据源!BD134</f>
        <v>4</v>
      </c>
      <c r="C102" s="2" t="str">
        <f>数据源!BE134</f>
        <v>丘吉尔</v>
      </c>
      <c r="D102" s="2" t="str">
        <f>数据源!BF134</f>
        <v>坦克碎片</v>
      </c>
      <c r="E102" s="2">
        <f>数据源!BG134</f>
        <v>46</v>
      </c>
      <c r="F102" s="2">
        <f>数据源!BH134</f>
        <v>5</v>
      </c>
      <c r="G102" s="2">
        <f>数据源!BI134</f>
        <v>3.6999999999999998E-2</v>
      </c>
      <c r="H102" s="2">
        <f>数据源!BJ134</f>
        <v>3.163768115942029E-2</v>
      </c>
      <c r="I102" s="2">
        <f>数据源!BK134</f>
        <v>316</v>
      </c>
      <c r="J102" s="3">
        <f t="shared" si="75"/>
        <v>3</v>
      </c>
      <c r="K102" s="3">
        <f t="shared" si="76"/>
        <v>7</v>
      </c>
      <c r="L102" s="3" t="str">
        <f t="shared" si="86"/>
        <v>碎片</v>
      </c>
      <c r="M102" s="3">
        <f t="shared" ca="1" si="87"/>
        <v>53221</v>
      </c>
      <c r="N102" s="3" t="str">
        <f t="shared" ca="1" si="88"/>
        <v>11211,12211,13211,11221,12221,13221,51211,52211,53211,51221,52221,53221</v>
      </c>
      <c r="O102" s="3" t="str">
        <f t="shared" si="89"/>
        <v>347,347,347,71,71,71,1131,1131,1131,316,316,316</v>
      </c>
      <c r="P102" s="1" t="str">
        <f t="shared" si="90"/>
        <v>(1,1),(1,1),(1,1),(1,1),(1,1),(1,1),(7,12),(7,12),(7,12),(3,7),(3,7),(3,7)</v>
      </c>
      <c r="Q102" s="3" t="str">
        <f>IF(D102="坦克碎片",VLOOKUP(C102,道具信息!$N$2:$O$291,2,FALSE)&amp;"碎片",VLOOKUP(C102,道具信息!$N$2:$O$291,2,FALSE))</f>
        <v>T2坦克碎片</v>
      </c>
      <c r="R102" s="3">
        <f t="shared" si="73"/>
        <v>4341</v>
      </c>
      <c r="S102" s="11">
        <f t="shared" si="74"/>
        <v>0.436</v>
      </c>
      <c r="T102" s="3" t="str">
        <f>VLOOKUP(Q102,道具信息!$Q$3:$S$20,2,FALSE)</f>
        <v>CHEST_ITEM_TYPE_T2_SHARD</v>
      </c>
      <c r="U102" s="3" t="str">
        <f>IF(COUNTIF(U$91:U101,T102)=0,T102,"")</f>
        <v/>
      </c>
      <c r="V102" s="3" t="str">
        <f t="shared" si="84"/>
        <v>CHEST_ITEM_TYPE_T2_TANK,CHEST_ITEM_TYPE_T2_SHARD</v>
      </c>
      <c r="W102" s="13" t="str">
        <f t="shared" si="79"/>
        <v/>
      </c>
      <c r="X102" s="3" t="str">
        <f t="shared" si="80"/>
        <v/>
      </c>
      <c r="Y102" s="3" t="str">
        <f t="shared" si="85"/>
        <v>12.6%,43.6%</v>
      </c>
    </row>
    <row r="103" spans="2:25" x14ac:dyDescent="0.3">
      <c r="B103" s="2">
        <f>数据源!BD135</f>
        <v>4</v>
      </c>
      <c r="C103" s="2" t="str">
        <f>数据源!BE135</f>
        <v>T1LP1</v>
      </c>
      <c r="D103" s="2" t="str">
        <f>数据源!BF135</f>
        <v>部件</v>
      </c>
      <c r="E103" s="2">
        <f>数据源!BG135</f>
        <v>35</v>
      </c>
      <c r="F103" s="2">
        <f>数据源!BH135</f>
        <v>3.5</v>
      </c>
      <c r="G103" s="2">
        <f>数据源!BI135</f>
        <v>8.9999999999999993E-3</v>
      </c>
      <c r="H103" s="2">
        <f>数据源!BJ135</f>
        <v>1.4448979591836733E-2</v>
      </c>
      <c r="I103" s="2">
        <f>数据源!BK135</f>
        <v>144</v>
      </c>
      <c r="J103" s="3">
        <f t="shared" si="75"/>
        <v>3</v>
      </c>
      <c r="K103" s="3">
        <f t="shared" si="76"/>
        <v>4</v>
      </c>
      <c r="L103" s="3" t="str">
        <f t="shared" si="86"/>
        <v>部件</v>
      </c>
      <c r="M103" s="3">
        <f t="shared" ca="1" si="87"/>
        <v>91001</v>
      </c>
      <c r="N103" s="3" t="str">
        <f t="shared" ca="1" si="88"/>
        <v>11211,12211,13211,11221,12221,13221,51211,52211,53211,51221,52221,53221,91001</v>
      </c>
      <c r="O103" s="3" t="str">
        <f t="shared" si="89"/>
        <v>347,347,347,71,71,71,1131,1131,1131,316,316,316,144</v>
      </c>
      <c r="P103" s="1" t="str">
        <f t="shared" si="90"/>
        <v>(1,1),(1,1),(1,1),(1,1),(1,1),(1,1),(7,12),(7,12),(7,12),(3,7),(3,7),(3,7),(3,4)</v>
      </c>
      <c r="Q103" s="3" t="str">
        <f>IF(D103="坦克碎片",VLOOKUP(C103,道具信息!$N$2:$O$291,2,FALSE)&amp;"碎片",VLOOKUP(C103,道具信息!$N$2:$O$291,2,FALSE))</f>
        <v>T1部件</v>
      </c>
      <c r="R103" s="3">
        <f t="shared" si="73"/>
        <v>2592</v>
      </c>
      <c r="S103" s="11">
        <f t="shared" si="74"/>
        <v>0.26</v>
      </c>
      <c r="T103" s="3" t="str">
        <f>VLOOKUP(Q103,道具信息!$Q$3:$S$20,2,FALSE)</f>
        <v>CHEST_ITEM_TYPE_T1_PART</v>
      </c>
      <c r="U103" s="3" t="str">
        <f>IF(COUNTIF(U$91:U102,T103)=0,T103,"")</f>
        <v>CHEST_ITEM_TYPE_T1_PART</v>
      </c>
      <c r="V103" s="3" t="str">
        <f t="shared" si="84"/>
        <v>CHEST_ITEM_TYPE_T2_TANK,CHEST_ITEM_TYPE_T2_SHARD,CHEST_ITEM_TYPE_T1_PART</v>
      </c>
      <c r="W103" s="13">
        <f t="shared" si="79"/>
        <v>0.26</v>
      </c>
      <c r="X103" s="3" t="str">
        <f t="shared" si="80"/>
        <v>26.0%</v>
      </c>
      <c r="Y103" s="3" t="str">
        <f t="shared" si="85"/>
        <v>12.6%,43.6%,26.0%</v>
      </c>
    </row>
    <row r="104" spans="2:25" x14ac:dyDescent="0.3">
      <c r="B104" s="2">
        <f>数据源!BD136</f>
        <v>4</v>
      </c>
      <c r="C104" s="2" t="str">
        <f>数据源!BE136</f>
        <v>T1LP3</v>
      </c>
      <c r="D104" s="2" t="str">
        <f>数据源!BF136</f>
        <v>部件</v>
      </c>
      <c r="E104" s="2">
        <f>数据源!BG136</f>
        <v>35</v>
      </c>
      <c r="F104" s="2">
        <f>数据源!BH136</f>
        <v>3.5</v>
      </c>
      <c r="G104" s="2">
        <f>数据源!BI136</f>
        <v>8.9999999999999993E-3</v>
      </c>
      <c r="H104" s="2">
        <f>数据源!BJ136</f>
        <v>1.4448979591836733E-2</v>
      </c>
      <c r="I104" s="2">
        <f>数据源!BK136</f>
        <v>144</v>
      </c>
      <c r="J104" s="3">
        <f t="shared" si="75"/>
        <v>3</v>
      </c>
      <c r="K104" s="3">
        <f t="shared" si="76"/>
        <v>4</v>
      </c>
      <c r="L104" s="3" t="str">
        <f t="shared" si="86"/>
        <v>部件</v>
      </c>
      <c r="M104" s="3">
        <f t="shared" ca="1" si="87"/>
        <v>91003</v>
      </c>
      <c r="N104" s="3" t="str">
        <f t="shared" ca="1" si="88"/>
        <v>11211,12211,13211,11221,12221,13221,51211,52211,53211,51221,52221,53221,91001,91003</v>
      </c>
      <c r="O104" s="3" t="str">
        <f t="shared" si="89"/>
        <v>347,347,347,71,71,71,1131,1131,1131,316,316,316,144,144</v>
      </c>
      <c r="P104" s="1" t="str">
        <f t="shared" si="90"/>
        <v>(1,1),(1,1),(1,1),(1,1),(1,1),(1,1),(7,12),(7,12),(7,12),(3,7),(3,7),(3,7),(3,4),(3,4)</v>
      </c>
      <c r="Q104" s="3" t="str">
        <f>IF(D104="坦克碎片",VLOOKUP(C104,道具信息!$N$2:$O$291,2,FALSE)&amp;"碎片",VLOOKUP(C104,道具信息!$N$2:$O$291,2,FALSE))</f>
        <v>T1部件</v>
      </c>
      <c r="R104" s="3">
        <f t="shared" si="73"/>
        <v>2592</v>
      </c>
      <c r="S104" s="11">
        <f t="shared" si="74"/>
        <v>0.26</v>
      </c>
      <c r="T104" s="3" t="str">
        <f>VLOOKUP(Q104,道具信息!$Q$3:$S$20,2,FALSE)</f>
        <v>CHEST_ITEM_TYPE_T1_PART</v>
      </c>
      <c r="U104" s="3" t="str">
        <f>IF(COUNTIF(U$91:U103,T104)=0,T104,"")</f>
        <v/>
      </c>
      <c r="V104" s="3" t="str">
        <f t="shared" si="84"/>
        <v>CHEST_ITEM_TYPE_T2_TANK,CHEST_ITEM_TYPE_T2_SHARD,CHEST_ITEM_TYPE_T1_PART</v>
      </c>
      <c r="W104" s="13" t="str">
        <f t="shared" si="79"/>
        <v/>
      </c>
      <c r="X104" s="3" t="str">
        <f t="shared" si="80"/>
        <v/>
      </c>
      <c r="Y104" s="3" t="str">
        <f t="shared" si="85"/>
        <v>12.6%,43.6%,26.0%</v>
      </c>
    </row>
    <row r="105" spans="2:25" x14ac:dyDescent="0.3">
      <c r="B105" s="2">
        <f>数据源!BD137</f>
        <v>4</v>
      </c>
      <c r="C105" s="2" t="str">
        <f>数据源!BE137</f>
        <v>T1LP5</v>
      </c>
      <c r="D105" s="2" t="str">
        <f>数据源!BF137</f>
        <v>部件</v>
      </c>
      <c r="E105" s="2">
        <f>数据源!BG137</f>
        <v>35</v>
      </c>
      <c r="F105" s="2">
        <f>数据源!BH137</f>
        <v>3.5</v>
      </c>
      <c r="G105" s="2">
        <f>数据源!BI137</f>
        <v>8.9999999999999993E-3</v>
      </c>
      <c r="H105" s="2">
        <f>数据源!BJ137</f>
        <v>1.4448979591836733E-2</v>
      </c>
      <c r="I105" s="2">
        <f>数据源!BK137</f>
        <v>144</v>
      </c>
      <c r="J105" s="3">
        <f t="shared" si="75"/>
        <v>3</v>
      </c>
      <c r="K105" s="3">
        <f t="shared" si="76"/>
        <v>4</v>
      </c>
      <c r="L105" s="3" t="str">
        <f t="shared" si="86"/>
        <v>部件</v>
      </c>
      <c r="M105" s="3">
        <f t="shared" ca="1" si="87"/>
        <v>91005</v>
      </c>
      <c r="N105" s="3" t="str">
        <f t="shared" ca="1" si="88"/>
        <v>11211,12211,13211,11221,12221,13221,51211,52211,53211,51221,52221,53221,91001,91003,91005</v>
      </c>
      <c r="O105" s="3" t="str">
        <f t="shared" si="89"/>
        <v>347,347,347,71,71,71,1131,1131,1131,316,316,316,144,144,144</v>
      </c>
      <c r="P105" s="1" t="str">
        <f t="shared" si="90"/>
        <v>(1,1),(1,1),(1,1),(1,1),(1,1),(1,1),(7,12),(7,12),(7,12),(3,7),(3,7),(3,7),(3,4),(3,4),(3,4)</v>
      </c>
      <c r="Q105" s="3" t="str">
        <f>IF(D105="坦克碎片",VLOOKUP(C105,道具信息!$N$2:$O$291,2,FALSE)&amp;"碎片",VLOOKUP(C105,道具信息!$N$2:$O$291,2,FALSE))</f>
        <v>T1部件</v>
      </c>
      <c r="R105" s="3">
        <f t="shared" si="73"/>
        <v>2592</v>
      </c>
      <c r="S105" s="11">
        <f t="shared" si="74"/>
        <v>0.26</v>
      </c>
      <c r="T105" s="3" t="str">
        <f>VLOOKUP(Q105,道具信息!$Q$3:$S$20,2,FALSE)</f>
        <v>CHEST_ITEM_TYPE_T1_PART</v>
      </c>
      <c r="U105" s="3" t="str">
        <f>IF(COUNTIF(U$91:U104,T105)=0,T105,"")</f>
        <v/>
      </c>
      <c r="V105" s="3" t="str">
        <f t="shared" si="84"/>
        <v>CHEST_ITEM_TYPE_T2_TANK,CHEST_ITEM_TYPE_T2_SHARD,CHEST_ITEM_TYPE_T1_PART</v>
      </c>
      <c r="W105" s="13" t="str">
        <f t="shared" si="79"/>
        <v/>
      </c>
      <c r="X105" s="3" t="str">
        <f t="shared" si="80"/>
        <v/>
      </c>
      <c r="Y105" s="3" t="str">
        <f t="shared" si="85"/>
        <v>12.6%,43.6%,26.0%</v>
      </c>
    </row>
    <row r="106" spans="2:25" x14ac:dyDescent="0.3">
      <c r="B106" s="2">
        <f>数据源!BD138</f>
        <v>4</v>
      </c>
      <c r="C106" s="2" t="str">
        <f>数据源!BE138</f>
        <v>T1MP1</v>
      </c>
      <c r="D106" s="2" t="str">
        <f>数据源!BF138</f>
        <v>部件</v>
      </c>
      <c r="E106" s="2">
        <f>数据源!BG138</f>
        <v>35</v>
      </c>
      <c r="F106" s="2">
        <f>数据源!BH138</f>
        <v>3.5</v>
      </c>
      <c r="G106" s="2">
        <f>数据源!BI138</f>
        <v>8.9999999999999993E-3</v>
      </c>
      <c r="H106" s="2">
        <f>数据源!BJ138</f>
        <v>1.4448979591836733E-2</v>
      </c>
      <c r="I106" s="2">
        <f>数据源!BK138</f>
        <v>144</v>
      </c>
      <c r="J106" s="3">
        <f t="shared" si="75"/>
        <v>3</v>
      </c>
      <c r="K106" s="3">
        <f t="shared" si="76"/>
        <v>4</v>
      </c>
      <c r="L106" s="3" t="str">
        <f t="shared" si="86"/>
        <v>部件</v>
      </c>
      <c r="M106" s="3">
        <f t="shared" ca="1" si="87"/>
        <v>91101</v>
      </c>
      <c r="N106" s="3" t="str">
        <f t="shared" ca="1" si="88"/>
        <v>11211,12211,13211,11221,12221,13221,51211,52211,53211,51221,52221,53221,91001,91003,91005,91101</v>
      </c>
      <c r="O106" s="3" t="str">
        <f t="shared" si="89"/>
        <v>347,347,347,71,71,71,1131,1131,1131,316,316,316,144,144,144,144</v>
      </c>
      <c r="P106" s="1" t="str">
        <f t="shared" si="90"/>
        <v>(1,1),(1,1),(1,1),(1,1),(1,1),(1,1),(7,12),(7,12),(7,12),(3,7),(3,7),(3,7),(3,4),(3,4),(3,4),(3,4)</v>
      </c>
      <c r="Q106" s="3" t="str">
        <f>IF(D106="坦克碎片",VLOOKUP(C106,道具信息!$N$2:$O$291,2,FALSE)&amp;"碎片",VLOOKUP(C106,道具信息!$N$2:$O$291,2,FALSE))</f>
        <v>T1部件</v>
      </c>
      <c r="R106" s="3">
        <f t="shared" si="73"/>
        <v>2592</v>
      </c>
      <c r="S106" s="11">
        <f t="shared" si="74"/>
        <v>0.26</v>
      </c>
      <c r="T106" s="3" t="str">
        <f>VLOOKUP(Q106,道具信息!$Q$3:$S$20,2,FALSE)</f>
        <v>CHEST_ITEM_TYPE_T1_PART</v>
      </c>
      <c r="U106" s="3" t="str">
        <f>IF(COUNTIF(U$91:U105,T106)=0,T106,"")</f>
        <v/>
      </c>
      <c r="V106" s="3" t="str">
        <f t="shared" si="84"/>
        <v>CHEST_ITEM_TYPE_T2_TANK,CHEST_ITEM_TYPE_T2_SHARD,CHEST_ITEM_TYPE_T1_PART</v>
      </c>
      <c r="W106" s="13" t="str">
        <f t="shared" si="79"/>
        <v/>
      </c>
      <c r="X106" s="3" t="str">
        <f t="shared" si="80"/>
        <v/>
      </c>
      <c r="Y106" s="3" t="str">
        <f t="shared" si="85"/>
        <v>12.6%,43.6%,26.0%</v>
      </c>
    </row>
    <row r="107" spans="2:25" x14ac:dyDescent="0.3">
      <c r="B107" s="2">
        <f>数据源!BD139</f>
        <v>4</v>
      </c>
      <c r="C107" s="2" t="str">
        <f>数据源!BE139</f>
        <v>T1MP3</v>
      </c>
      <c r="D107" s="2" t="str">
        <f>数据源!BF139</f>
        <v>部件</v>
      </c>
      <c r="E107" s="2">
        <f>数据源!BG139</f>
        <v>35</v>
      </c>
      <c r="F107" s="2">
        <f>数据源!BH139</f>
        <v>3.5</v>
      </c>
      <c r="G107" s="2">
        <f>数据源!BI139</f>
        <v>8.9999999999999993E-3</v>
      </c>
      <c r="H107" s="2">
        <f>数据源!BJ139</f>
        <v>1.4448979591836733E-2</v>
      </c>
      <c r="I107" s="2">
        <f>数据源!BK139</f>
        <v>144</v>
      </c>
      <c r="J107" s="3">
        <f t="shared" si="75"/>
        <v>3</v>
      </c>
      <c r="K107" s="3">
        <f t="shared" si="76"/>
        <v>4</v>
      </c>
      <c r="L107" s="3" t="str">
        <f t="shared" si="86"/>
        <v>部件</v>
      </c>
      <c r="M107" s="3">
        <f t="shared" ca="1" si="87"/>
        <v>91103</v>
      </c>
      <c r="N107" s="3" t="str">
        <f t="shared" ca="1" si="88"/>
        <v>11211,12211,13211,11221,12221,13221,51211,52211,53211,51221,52221,53221,91001,91003,91005,91101,91103</v>
      </c>
      <c r="O107" s="3" t="str">
        <f t="shared" si="89"/>
        <v>347,347,347,71,71,71,1131,1131,1131,316,316,316,144,144,144,144,144</v>
      </c>
      <c r="P107" s="1" t="str">
        <f t="shared" si="90"/>
        <v>(1,1),(1,1),(1,1),(1,1),(1,1),(1,1),(7,12),(7,12),(7,12),(3,7),(3,7),(3,7),(3,4),(3,4),(3,4),(3,4),(3,4)</v>
      </c>
      <c r="Q107" s="3" t="str">
        <f>IF(D107="坦克碎片",VLOOKUP(C107,道具信息!$N$2:$O$291,2,FALSE)&amp;"碎片",VLOOKUP(C107,道具信息!$N$2:$O$291,2,FALSE))</f>
        <v>T1部件</v>
      </c>
      <c r="R107" s="3">
        <f t="shared" si="73"/>
        <v>2592</v>
      </c>
      <c r="S107" s="11">
        <f t="shared" si="74"/>
        <v>0.26</v>
      </c>
      <c r="T107" s="3" t="str">
        <f>VLOOKUP(Q107,道具信息!$Q$3:$S$20,2,FALSE)</f>
        <v>CHEST_ITEM_TYPE_T1_PART</v>
      </c>
      <c r="U107" s="3" t="str">
        <f>IF(COUNTIF(U$91:U106,T107)=0,T107,"")</f>
        <v/>
      </c>
      <c r="V107" s="3" t="str">
        <f t="shared" si="84"/>
        <v>CHEST_ITEM_TYPE_T2_TANK,CHEST_ITEM_TYPE_T2_SHARD,CHEST_ITEM_TYPE_T1_PART</v>
      </c>
      <c r="W107" s="13" t="str">
        <f t="shared" si="79"/>
        <v/>
      </c>
      <c r="X107" s="3" t="str">
        <f t="shared" si="80"/>
        <v/>
      </c>
      <c r="Y107" s="3" t="str">
        <f t="shared" si="85"/>
        <v>12.6%,43.6%,26.0%</v>
      </c>
    </row>
    <row r="108" spans="2:25" x14ac:dyDescent="0.3">
      <c r="B108" s="2">
        <f>数据源!BD140</f>
        <v>4</v>
      </c>
      <c r="C108" s="2" t="str">
        <f>数据源!BE140</f>
        <v>T1MP5</v>
      </c>
      <c r="D108" s="2" t="str">
        <f>数据源!BF140</f>
        <v>部件</v>
      </c>
      <c r="E108" s="2">
        <f>数据源!BG140</f>
        <v>35</v>
      </c>
      <c r="F108" s="2">
        <f>数据源!BH140</f>
        <v>3.5</v>
      </c>
      <c r="G108" s="2">
        <f>数据源!BI140</f>
        <v>8.9999999999999993E-3</v>
      </c>
      <c r="H108" s="2">
        <f>数据源!BJ140</f>
        <v>1.4448979591836733E-2</v>
      </c>
      <c r="I108" s="2">
        <f>数据源!BK140</f>
        <v>144</v>
      </c>
      <c r="J108" s="3">
        <f t="shared" si="75"/>
        <v>3</v>
      </c>
      <c r="K108" s="3">
        <f t="shared" si="76"/>
        <v>4</v>
      </c>
      <c r="L108" s="3" t="str">
        <f t="shared" si="86"/>
        <v>部件</v>
      </c>
      <c r="M108" s="3">
        <f t="shared" ca="1" si="87"/>
        <v>91105</v>
      </c>
      <c r="N108" s="3" t="str">
        <f t="shared" ca="1" si="88"/>
        <v>11211,12211,13211,11221,12221,13221,51211,52211,53211,51221,52221,53221,91001,91003,91005,91101,91103,91105</v>
      </c>
      <c r="O108" s="3" t="str">
        <f t="shared" si="89"/>
        <v>347,347,347,71,71,71,1131,1131,1131,316,316,316,144,144,144,144,144,144</v>
      </c>
      <c r="P108" s="1" t="str">
        <f t="shared" si="90"/>
        <v>(1,1),(1,1),(1,1),(1,1),(1,1),(1,1),(7,12),(7,12),(7,12),(3,7),(3,7),(3,7),(3,4),(3,4),(3,4),(3,4),(3,4),(3,4)</v>
      </c>
      <c r="Q108" s="3" t="str">
        <f>IF(D108="坦克碎片",VLOOKUP(C108,道具信息!$N$2:$O$291,2,FALSE)&amp;"碎片",VLOOKUP(C108,道具信息!$N$2:$O$291,2,FALSE))</f>
        <v>T1部件</v>
      </c>
      <c r="R108" s="3">
        <f t="shared" si="73"/>
        <v>2592</v>
      </c>
      <c r="S108" s="11">
        <f t="shared" si="74"/>
        <v>0.26</v>
      </c>
      <c r="T108" s="3" t="str">
        <f>VLOOKUP(Q108,道具信息!$Q$3:$S$20,2,FALSE)</f>
        <v>CHEST_ITEM_TYPE_T1_PART</v>
      </c>
      <c r="U108" s="3" t="str">
        <f>IF(COUNTIF(U$91:U107,T108)=0,T108,"")</f>
        <v/>
      </c>
      <c r="V108" s="3" t="str">
        <f t="shared" si="84"/>
        <v>CHEST_ITEM_TYPE_T2_TANK,CHEST_ITEM_TYPE_T2_SHARD,CHEST_ITEM_TYPE_T1_PART</v>
      </c>
      <c r="W108" s="13" t="str">
        <f t="shared" si="79"/>
        <v/>
      </c>
      <c r="X108" s="3" t="str">
        <f t="shared" si="80"/>
        <v/>
      </c>
      <c r="Y108" s="3" t="str">
        <f t="shared" si="85"/>
        <v>12.6%,43.6%,26.0%</v>
      </c>
    </row>
    <row r="109" spans="2:25" x14ac:dyDescent="0.3">
      <c r="B109" s="2">
        <f>数据源!BD141</f>
        <v>4</v>
      </c>
      <c r="C109" s="2" t="str">
        <f>数据源!BE141</f>
        <v>T1HP1</v>
      </c>
      <c r="D109" s="2" t="str">
        <f>数据源!BF141</f>
        <v>部件</v>
      </c>
      <c r="E109" s="2">
        <f>数据源!BG141</f>
        <v>35</v>
      </c>
      <c r="F109" s="2">
        <f>数据源!BH141</f>
        <v>3.5</v>
      </c>
      <c r="G109" s="2">
        <f>数据源!BI141</f>
        <v>8.9999999999999993E-3</v>
      </c>
      <c r="H109" s="2">
        <f>数据源!BJ141</f>
        <v>1.4448979591836733E-2</v>
      </c>
      <c r="I109" s="2">
        <f>数据源!BK141</f>
        <v>144</v>
      </c>
      <c r="J109" s="3">
        <f t="shared" si="75"/>
        <v>3</v>
      </c>
      <c r="K109" s="3">
        <f t="shared" si="76"/>
        <v>4</v>
      </c>
      <c r="L109" s="3" t="str">
        <f t="shared" si="86"/>
        <v>部件</v>
      </c>
      <c r="M109" s="3">
        <f t="shared" ca="1" si="87"/>
        <v>91201</v>
      </c>
      <c r="N109" s="3" t="str">
        <f t="shared" ca="1" si="88"/>
        <v>11211,12211,13211,11221,12221,13221,51211,52211,53211,51221,52221,53221,91001,91003,91005,91101,91103,91105,91201</v>
      </c>
      <c r="O109" s="3" t="str">
        <f t="shared" si="89"/>
        <v>347,347,347,71,71,71,1131,1131,1131,316,316,316,144,144,144,144,144,144,144</v>
      </c>
      <c r="P109" s="1" t="str">
        <f t="shared" si="90"/>
        <v>(1,1),(1,1),(1,1),(1,1),(1,1),(1,1),(7,12),(7,12),(7,12),(3,7),(3,7),(3,7),(3,4),(3,4),(3,4),(3,4),(3,4),(3,4),(3,4)</v>
      </c>
      <c r="Q109" s="3" t="str">
        <f>IF(D109="坦克碎片",VLOOKUP(C109,道具信息!$N$2:$O$291,2,FALSE)&amp;"碎片",VLOOKUP(C109,道具信息!$N$2:$O$291,2,FALSE))</f>
        <v>T1部件</v>
      </c>
      <c r="R109" s="3">
        <f t="shared" si="73"/>
        <v>2592</v>
      </c>
      <c r="S109" s="11">
        <f t="shared" si="74"/>
        <v>0.26</v>
      </c>
      <c r="T109" s="3" t="str">
        <f>VLOOKUP(Q109,道具信息!$Q$3:$S$20,2,FALSE)</f>
        <v>CHEST_ITEM_TYPE_T1_PART</v>
      </c>
      <c r="U109" s="3" t="str">
        <f>IF(COUNTIF(U$91:U108,T109)=0,T109,"")</f>
        <v/>
      </c>
      <c r="V109" s="3" t="str">
        <f t="shared" si="84"/>
        <v>CHEST_ITEM_TYPE_T2_TANK,CHEST_ITEM_TYPE_T2_SHARD,CHEST_ITEM_TYPE_T1_PART</v>
      </c>
      <c r="W109" s="13" t="str">
        <f t="shared" si="79"/>
        <v/>
      </c>
      <c r="X109" s="3" t="str">
        <f t="shared" si="80"/>
        <v/>
      </c>
      <c r="Y109" s="3" t="str">
        <f t="shared" si="85"/>
        <v>12.6%,43.6%,26.0%</v>
      </c>
    </row>
    <row r="110" spans="2:25" x14ac:dyDescent="0.3">
      <c r="B110" s="2">
        <f>数据源!BD142</f>
        <v>4</v>
      </c>
      <c r="C110" s="2" t="str">
        <f>数据源!BE142</f>
        <v>T1HP3</v>
      </c>
      <c r="D110" s="2" t="str">
        <f>数据源!BF142</f>
        <v>部件</v>
      </c>
      <c r="E110" s="2">
        <f>数据源!BG142</f>
        <v>35</v>
      </c>
      <c r="F110" s="2">
        <f>数据源!BH142</f>
        <v>3.5</v>
      </c>
      <c r="G110" s="2">
        <f>数据源!BI142</f>
        <v>8.9999999999999993E-3</v>
      </c>
      <c r="H110" s="2">
        <f>数据源!BJ142</f>
        <v>1.4448979591836733E-2</v>
      </c>
      <c r="I110" s="2">
        <f>数据源!BK142</f>
        <v>144</v>
      </c>
      <c r="J110" s="3">
        <f t="shared" si="75"/>
        <v>3</v>
      </c>
      <c r="K110" s="3">
        <f t="shared" si="76"/>
        <v>4</v>
      </c>
      <c r="L110" s="3" t="str">
        <f t="shared" si="86"/>
        <v>部件</v>
      </c>
      <c r="M110" s="3">
        <f t="shared" ca="1" si="87"/>
        <v>91203</v>
      </c>
      <c r="N110" s="3" t="str">
        <f t="shared" ca="1" si="88"/>
        <v>11211,12211,13211,11221,12221,13221,51211,52211,53211,51221,52221,53221,91001,91003,91005,91101,91103,91105,91201,91203</v>
      </c>
      <c r="O110" s="3" t="str">
        <f t="shared" si="89"/>
        <v>347,347,347,71,71,71,1131,1131,1131,316,316,316,144,144,144,144,144,144,144,144</v>
      </c>
      <c r="P110" s="1" t="str">
        <f t="shared" si="90"/>
        <v>(1,1),(1,1),(1,1),(1,1),(1,1),(1,1),(7,12),(7,12),(7,12),(3,7),(3,7),(3,7),(3,4),(3,4),(3,4),(3,4),(3,4),(3,4),(3,4),(3,4)</v>
      </c>
      <c r="Q110" s="3" t="str">
        <f>IF(D110="坦克碎片",VLOOKUP(C110,道具信息!$N$2:$O$291,2,FALSE)&amp;"碎片",VLOOKUP(C110,道具信息!$N$2:$O$291,2,FALSE))</f>
        <v>T1部件</v>
      </c>
      <c r="R110" s="3">
        <f t="shared" si="73"/>
        <v>2592</v>
      </c>
      <c r="S110" s="11">
        <f t="shared" si="74"/>
        <v>0.26</v>
      </c>
      <c r="T110" s="3" t="str">
        <f>VLOOKUP(Q110,道具信息!$Q$3:$S$20,2,FALSE)</f>
        <v>CHEST_ITEM_TYPE_T1_PART</v>
      </c>
      <c r="U110" s="3" t="str">
        <f>IF(COUNTIF(U$91:U109,T110)=0,T110,"")</f>
        <v/>
      </c>
      <c r="V110" s="3" t="str">
        <f t="shared" si="84"/>
        <v>CHEST_ITEM_TYPE_T2_TANK,CHEST_ITEM_TYPE_T2_SHARD,CHEST_ITEM_TYPE_T1_PART</v>
      </c>
      <c r="W110" s="13" t="str">
        <f t="shared" si="79"/>
        <v/>
      </c>
      <c r="X110" s="3" t="str">
        <f t="shared" si="80"/>
        <v/>
      </c>
      <c r="Y110" s="3" t="str">
        <f t="shared" si="85"/>
        <v>12.6%,43.6%,26.0%</v>
      </c>
    </row>
    <row r="111" spans="2:25" x14ac:dyDescent="0.3">
      <c r="B111" s="2">
        <f>数据源!BD143</f>
        <v>4</v>
      </c>
      <c r="C111" s="2" t="str">
        <f>数据源!BE143</f>
        <v>T1HP5</v>
      </c>
      <c r="D111" s="2" t="str">
        <f>数据源!BF143</f>
        <v>部件</v>
      </c>
      <c r="E111" s="2">
        <f>数据源!BG143</f>
        <v>35</v>
      </c>
      <c r="F111" s="2">
        <f>数据源!BH143</f>
        <v>3.5</v>
      </c>
      <c r="G111" s="2">
        <f>数据源!BI143</f>
        <v>8.9999999999999993E-3</v>
      </c>
      <c r="H111" s="2">
        <f>数据源!BJ143</f>
        <v>1.4448979591836733E-2</v>
      </c>
      <c r="I111" s="2">
        <f>数据源!BK143</f>
        <v>144</v>
      </c>
      <c r="J111" s="3">
        <f t="shared" si="75"/>
        <v>3</v>
      </c>
      <c r="K111" s="3">
        <f t="shared" si="76"/>
        <v>4</v>
      </c>
      <c r="L111" s="3" t="str">
        <f t="shared" si="86"/>
        <v>部件</v>
      </c>
      <c r="M111" s="3">
        <f t="shared" ca="1" si="87"/>
        <v>91205</v>
      </c>
      <c r="N111" s="3" t="str">
        <f t="shared" ca="1" si="88"/>
        <v>11211,12211,13211,11221,12221,13221,51211,52211,53211,51221,52221,53221,91001,91003,91005,91101,91103,91105,91201,91203,91205</v>
      </c>
      <c r="O111" s="3" t="str">
        <f t="shared" si="89"/>
        <v>347,347,347,71,71,71,1131,1131,1131,316,316,316,144,144,144,144,144,144,144,144,144</v>
      </c>
      <c r="P111" s="1" t="str">
        <f t="shared" si="90"/>
        <v>(1,1),(1,1),(1,1),(1,1),(1,1),(1,1),(7,12),(7,12),(7,12),(3,7),(3,7),(3,7),(3,4),(3,4),(3,4),(3,4),(3,4),(3,4),(3,4),(3,4),(3,4)</v>
      </c>
      <c r="Q111" s="3" t="str">
        <f>IF(D111="坦克碎片",VLOOKUP(C111,道具信息!$N$2:$O$291,2,FALSE)&amp;"碎片",VLOOKUP(C111,道具信息!$N$2:$O$291,2,FALSE))</f>
        <v>T1部件</v>
      </c>
      <c r="R111" s="3">
        <f t="shared" si="73"/>
        <v>2592</v>
      </c>
      <c r="S111" s="11">
        <f t="shared" si="74"/>
        <v>0.26</v>
      </c>
      <c r="T111" s="3" t="str">
        <f>VLOOKUP(Q111,道具信息!$Q$3:$S$20,2,FALSE)</f>
        <v>CHEST_ITEM_TYPE_T1_PART</v>
      </c>
      <c r="U111" s="3" t="str">
        <f>IF(COUNTIF(U$91:U110,T111)=0,T111,"")</f>
        <v/>
      </c>
      <c r="V111" s="3" t="str">
        <f t="shared" si="84"/>
        <v>CHEST_ITEM_TYPE_T2_TANK,CHEST_ITEM_TYPE_T2_SHARD,CHEST_ITEM_TYPE_T1_PART</v>
      </c>
      <c r="W111" s="13" t="str">
        <f t="shared" si="79"/>
        <v/>
      </c>
      <c r="X111" s="3" t="str">
        <f t="shared" si="80"/>
        <v/>
      </c>
      <c r="Y111" s="3" t="str">
        <f t="shared" si="85"/>
        <v>12.6%,43.6%,26.0%</v>
      </c>
    </row>
    <row r="112" spans="2:25" x14ac:dyDescent="0.3">
      <c r="B112" s="2">
        <f>数据源!BD144</f>
        <v>4</v>
      </c>
      <c r="C112" s="2" t="str">
        <f>数据源!BE144</f>
        <v>T1LP2</v>
      </c>
      <c r="D112" s="2" t="str">
        <f>数据源!BF144</f>
        <v>部件</v>
      </c>
      <c r="E112" s="2">
        <f>数据源!BG144</f>
        <v>35</v>
      </c>
      <c r="F112" s="2">
        <f>数据源!BH144</f>
        <v>3.5</v>
      </c>
      <c r="G112" s="2">
        <f>数据源!BI144</f>
        <v>8.9999999999999993E-3</v>
      </c>
      <c r="H112" s="2">
        <f>数据源!BJ144</f>
        <v>1.4448979591836733E-2</v>
      </c>
      <c r="I112" s="2">
        <f>数据源!BK144</f>
        <v>144</v>
      </c>
      <c r="J112" s="3">
        <f t="shared" si="75"/>
        <v>3</v>
      </c>
      <c r="K112" s="3">
        <f t="shared" si="76"/>
        <v>4</v>
      </c>
      <c r="L112" s="3" t="str">
        <f t="shared" ref="L112:L138" si="91">RIGHT(D112,2)</f>
        <v>部件</v>
      </c>
      <c r="M112" s="3">
        <f t="shared" ref="M112:M138" ca="1" si="92">IF(OR(L112="坦克",L112="碎片"),VLOOKUP(C112,INDIRECT("坦克ID"),MATCH(L112&amp;"ID",INDIRECT("坦克标头"),0),FALSE),VLOOKUP(C112,INDIRECT(L112&amp;"ID"),2,FALSE))</f>
        <v>91002</v>
      </c>
      <c r="N112" s="3" t="str">
        <f t="shared" ref="N112:N138" ca="1" si="93">N111&amp;","&amp;M112</f>
        <v>11211,12211,13211,11221,12221,13221,51211,52211,53211,51221,52221,53221,91001,91003,91005,91101,91103,91105,91201,91203,91205,91002</v>
      </c>
      <c r="O112" s="3" t="str">
        <f t="shared" ref="O112:O138" si="94">O111&amp;","&amp;I112</f>
        <v>347,347,347,71,71,71,1131,1131,1131,316,316,316,144,144,144,144,144,144,144,144,144,144</v>
      </c>
      <c r="P112" s="1" t="str">
        <f t="shared" ref="P112:P138" si="95">P111&amp;","&amp;"("&amp;J112&amp;","&amp;K112&amp;")"</f>
        <v>(1,1),(1,1),(1,1),(1,1),(1,1),(1,1),(7,12),(7,12),(7,12),(3,7),(3,7),(3,7),(3,4),(3,4),(3,4),(3,4),(3,4),(3,4),(3,4),(3,4),(3,4),(3,4)</v>
      </c>
      <c r="Q112" s="3" t="str">
        <f>IF(D112="坦克碎片",VLOOKUP(C112,道具信息!$N$2:$O$291,2,FALSE)&amp;"碎片",VLOOKUP(C112,道具信息!$N$2:$O$291,2,FALSE))</f>
        <v>T1部件</v>
      </c>
      <c r="R112" s="3">
        <f t="shared" si="73"/>
        <v>2592</v>
      </c>
      <c r="S112" s="11">
        <f t="shared" si="74"/>
        <v>0.26</v>
      </c>
      <c r="T112" s="3" t="str">
        <f>VLOOKUP(Q112,道具信息!$Q$3:$S$20,2,FALSE)</f>
        <v>CHEST_ITEM_TYPE_T1_PART</v>
      </c>
      <c r="U112" s="3" t="str">
        <f>IF(COUNTIF(U$91:U111,T112)=0,T112,"")</f>
        <v/>
      </c>
      <c r="V112" s="3" t="str">
        <f t="shared" si="84"/>
        <v>CHEST_ITEM_TYPE_T2_TANK,CHEST_ITEM_TYPE_T2_SHARD,CHEST_ITEM_TYPE_T1_PART</v>
      </c>
      <c r="W112" s="13" t="str">
        <f t="shared" si="79"/>
        <v/>
      </c>
      <c r="X112" s="3" t="str">
        <f t="shared" si="80"/>
        <v/>
      </c>
      <c r="Y112" s="3" t="str">
        <f t="shared" si="85"/>
        <v>12.6%,43.6%,26.0%</v>
      </c>
    </row>
    <row r="113" spans="2:25" x14ac:dyDescent="0.3">
      <c r="B113" s="2">
        <f>数据源!BD145</f>
        <v>4</v>
      </c>
      <c r="C113" s="2" t="str">
        <f>数据源!BE145</f>
        <v>T1LP4</v>
      </c>
      <c r="D113" s="2" t="str">
        <f>数据源!BF145</f>
        <v>部件</v>
      </c>
      <c r="E113" s="2">
        <f>数据源!BG145</f>
        <v>35</v>
      </c>
      <c r="F113" s="2">
        <f>数据源!BH145</f>
        <v>3.5</v>
      </c>
      <c r="G113" s="2">
        <f>数据源!BI145</f>
        <v>8.9999999999999993E-3</v>
      </c>
      <c r="H113" s="2">
        <f>数据源!BJ145</f>
        <v>1.4448979591836733E-2</v>
      </c>
      <c r="I113" s="2">
        <f>数据源!BK145</f>
        <v>144</v>
      </c>
      <c r="J113" s="3">
        <f t="shared" si="75"/>
        <v>3</v>
      </c>
      <c r="K113" s="3">
        <f t="shared" si="76"/>
        <v>4</v>
      </c>
      <c r="L113" s="3" t="str">
        <f t="shared" si="91"/>
        <v>部件</v>
      </c>
      <c r="M113" s="3">
        <f t="shared" ca="1" si="92"/>
        <v>91004</v>
      </c>
      <c r="N113" s="3" t="str">
        <f t="shared" ca="1" si="93"/>
        <v>11211,12211,13211,11221,12221,13221,51211,52211,53211,51221,52221,53221,91001,91003,91005,91101,91103,91105,91201,91203,91205,91002,91004</v>
      </c>
      <c r="O113" s="3" t="str">
        <f t="shared" si="94"/>
        <v>347,347,347,71,71,71,1131,1131,1131,316,316,316,144,144,144,144,144,144,144,144,144,144,144</v>
      </c>
      <c r="P113" s="1" t="str">
        <f t="shared" si="95"/>
        <v>(1,1),(1,1),(1,1),(1,1),(1,1),(1,1),(7,12),(7,12),(7,12),(3,7),(3,7),(3,7),(3,4),(3,4),(3,4),(3,4),(3,4),(3,4),(3,4),(3,4),(3,4),(3,4),(3,4)</v>
      </c>
      <c r="Q113" s="3" t="str">
        <f>IF(D113="坦克碎片",VLOOKUP(C113,道具信息!$N$2:$O$291,2,FALSE)&amp;"碎片",VLOOKUP(C113,道具信息!$N$2:$O$291,2,FALSE))</f>
        <v>T1部件</v>
      </c>
      <c r="R113" s="3">
        <f t="shared" si="73"/>
        <v>2592</v>
      </c>
      <c r="S113" s="11">
        <f t="shared" si="74"/>
        <v>0.26</v>
      </c>
      <c r="T113" s="3" t="str">
        <f>VLOOKUP(Q113,道具信息!$Q$3:$S$20,2,FALSE)</f>
        <v>CHEST_ITEM_TYPE_T1_PART</v>
      </c>
      <c r="U113" s="3" t="str">
        <f>IF(COUNTIF(U$91:U112,T113)=0,T113,"")</f>
        <v/>
      </c>
      <c r="V113" s="3" t="str">
        <f t="shared" si="84"/>
        <v>CHEST_ITEM_TYPE_T2_TANK,CHEST_ITEM_TYPE_T2_SHARD,CHEST_ITEM_TYPE_T1_PART</v>
      </c>
      <c r="W113" s="13" t="str">
        <f t="shared" si="79"/>
        <v/>
      </c>
      <c r="X113" s="3" t="str">
        <f t="shared" si="80"/>
        <v/>
      </c>
      <c r="Y113" s="3" t="str">
        <f t="shared" si="85"/>
        <v>12.6%,43.6%,26.0%</v>
      </c>
    </row>
    <row r="114" spans="2:25" x14ac:dyDescent="0.3">
      <c r="B114" s="2">
        <f>数据源!BD146</f>
        <v>4</v>
      </c>
      <c r="C114" s="2" t="str">
        <f>数据源!BE146</f>
        <v>T1LP6</v>
      </c>
      <c r="D114" s="2" t="str">
        <f>数据源!BF146</f>
        <v>部件</v>
      </c>
      <c r="E114" s="2">
        <f>数据源!BG146</f>
        <v>35</v>
      </c>
      <c r="F114" s="2">
        <f>数据源!BH146</f>
        <v>3.5</v>
      </c>
      <c r="G114" s="2">
        <f>数据源!BI146</f>
        <v>8.9999999999999993E-3</v>
      </c>
      <c r="H114" s="2">
        <f>数据源!BJ146</f>
        <v>1.4448979591836733E-2</v>
      </c>
      <c r="I114" s="2">
        <f>数据源!BK146</f>
        <v>144</v>
      </c>
      <c r="J114" s="3">
        <f t="shared" si="75"/>
        <v>3</v>
      </c>
      <c r="K114" s="3">
        <f t="shared" si="76"/>
        <v>4</v>
      </c>
      <c r="L114" s="3" t="str">
        <f t="shared" si="91"/>
        <v>部件</v>
      </c>
      <c r="M114" s="3">
        <f t="shared" ca="1" si="92"/>
        <v>91006</v>
      </c>
      <c r="N114" s="3" t="str">
        <f t="shared" ca="1" si="93"/>
        <v>11211,12211,13211,11221,12221,13221,51211,52211,53211,51221,52221,53221,91001,91003,91005,91101,91103,91105,91201,91203,91205,91002,91004,91006</v>
      </c>
      <c r="O114" s="3" t="str">
        <f t="shared" si="94"/>
        <v>347,347,347,71,71,71,1131,1131,1131,316,316,316,144,144,144,144,144,144,144,144,144,144,144,144</v>
      </c>
      <c r="P114" s="1" t="str">
        <f t="shared" si="95"/>
        <v>(1,1),(1,1),(1,1),(1,1),(1,1),(1,1),(7,12),(7,12),(7,12),(3,7),(3,7),(3,7),(3,4),(3,4),(3,4),(3,4),(3,4),(3,4),(3,4),(3,4),(3,4),(3,4),(3,4),(3,4)</v>
      </c>
      <c r="Q114" s="3" t="str">
        <f>IF(D114="坦克碎片",VLOOKUP(C114,道具信息!$N$2:$O$291,2,FALSE)&amp;"碎片",VLOOKUP(C114,道具信息!$N$2:$O$291,2,FALSE))</f>
        <v>T1部件</v>
      </c>
      <c r="R114" s="3">
        <f t="shared" si="73"/>
        <v>2592</v>
      </c>
      <c r="S114" s="11">
        <f t="shared" si="74"/>
        <v>0.26</v>
      </c>
      <c r="T114" s="3" t="str">
        <f>VLOOKUP(Q114,道具信息!$Q$3:$S$20,2,FALSE)</f>
        <v>CHEST_ITEM_TYPE_T1_PART</v>
      </c>
      <c r="U114" s="3" t="str">
        <f>IF(COUNTIF(U$91:U113,T114)=0,T114,"")</f>
        <v/>
      </c>
      <c r="V114" s="3" t="str">
        <f t="shared" si="84"/>
        <v>CHEST_ITEM_TYPE_T2_TANK,CHEST_ITEM_TYPE_T2_SHARD,CHEST_ITEM_TYPE_T1_PART</v>
      </c>
      <c r="W114" s="13" t="str">
        <f t="shared" si="79"/>
        <v/>
      </c>
      <c r="X114" s="3" t="str">
        <f t="shared" si="80"/>
        <v/>
      </c>
      <c r="Y114" s="3" t="str">
        <f t="shared" si="85"/>
        <v>12.6%,43.6%,26.0%</v>
      </c>
    </row>
    <row r="115" spans="2:25" x14ac:dyDescent="0.3">
      <c r="B115" s="2">
        <f>数据源!BD147</f>
        <v>4</v>
      </c>
      <c r="C115" s="2" t="str">
        <f>数据源!BE147</f>
        <v>T1MP2</v>
      </c>
      <c r="D115" s="2" t="str">
        <f>数据源!BF147</f>
        <v>部件</v>
      </c>
      <c r="E115" s="2">
        <f>数据源!BG147</f>
        <v>35</v>
      </c>
      <c r="F115" s="2">
        <f>数据源!BH147</f>
        <v>3.5</v>
      </c>
      <c r="G115" s="2">
        <f>数据源!BI147</f>
        <v>8.9999999999999993E-3</v>
      </c>
      <c r="H115" s="2">
        <f>数据源!BJ147</f>
        <v>1.4448979591836733E-2</v>
      </c>
      <c r="I115" s="2">
        <f>数据源!BK147</f>
        <v>144</v>
      </c>
      <c r="J115" s="3">
        <f t="shared" si="75"/>
        <v>3</v>
      </c>
      <c r="K115" s="3">
        <f t="shared" si="76"/>
        <v>4</v>
      </c>
      <c r="L115" s="3" t="str">
        <f t="shared" si="91"/>
        <v>部件</v>
      </c>
      <c r="M115" s="3">
        <f t="shared" ca="1" si="92"/>
        <v>91102</v>
      </c>
      <c r="N115" s="3" t="str">
        <f t="shared" ca="1" si="93"/>
        <v>11211,12211,13211,11221,12221,13221,51211,52211,53211,51221,52221,53221,91001,91003,91005,91101,91103,91105,91201,91203,91205,91002,91004,91006,91102</v>
      </c>
      <c r="O115" s="3" t="str">
        <f t="shared" si="94"/>
        <v>347,347,347,71,71,71,1131,1131,1131,316,316,316,144,144,144,144,144,144,144,144,144,144,144,144,144</v>
      </c>
      <c r="P115" s="1" t="str">
        <f t="shared" si="95"/>
        <v>(1,1),(1,1),(1,1),(1,1),(1,1),(1,1),(7,12),(7,12),(7,12),(3,7),(3,7),(3,7),(3,4),(3,4),(3,4),(3,4),(3,4),(3,4),(3,4),(3,4),(3,4),(3,4),(3,4),(3,4),(3,4)</v>
      </c>
      <c r="Q115" s="3" t="str">
        <f>IF(D115="坦克碎片",VLOOKUP(C115,道具信息!$N$2:$O$291,2,FALSE)&amp;"碎片",VLOOKUP(C115,道具信息!$N$2:$O$291,2,FALSE))</f>
        <v>T1部件</v>
      </c>
      <c r="R115" s="3">
        <f t="shared" si="73"/>
        <v>2592</v>
      </c>
      <c r="S115" s="11">
        <f t="shared" si="74"/>
        <v>0.26</v>
      </c>
      <c r="T115" s="3" t="str">
        <f>VLOOKUP(Q115,道具信息!$Q$3:$S$20,2,FALSE)</f>
        <v>CHEST_ITEM_TYPE_T1_PART</v>
      </c>
      <c r="U115" s="3" t="str">
        <f>IF(COUNTIF(U$91:U114,T115)=0,T115,"")</f>
        <v/>
      </c>
      <c r="V115" s="3" t="str">
        <f t="shared" si="84"/>
        <v>CHEST_ITEM_TYPE_T2_TANK,CHEST_ITEM_TYPE_T2_SHARD,CHEST_ITEM_TYPE_T1_PART</v>
      </c>
      <c r="W115" s="13" t="str">
        <f t="shared" si="79"/>
        <v/>
      </c>
      <c r="X115" s="3" t="str">
        <f t="shared" si="80"/>
        <v/>
      </c>
      <c r="Y115" s="3" t="str">
        <f t="shared" si="85"/>
        <v>12.6%,43.6%,26.0%</v>
      </c>
    </row>
    <row r="116" spans="2:25" x14ac:dyDescent="0.3">
      <c r="B116" s="2">
        <f>数据源!BD148</f>
        <v>4</v>
      </c>
      <c r="C116" s="2" t="str">
        <f>数据源!BE148</f>
        <v>T1MP4</v>
      </c>
      <c r="D116" s="2" t="str">
        <f>数据源!BF148</f>
        <v>部件</v>
      </c>
      <c r="E116" s="2">
        <f>数据源!BG148</f>
        <v>35</v>
      </c>
      <c r="F116" s="2">
        <f>数据源!BH148</f>
        <v>3.5</v>
      </c>
      <c r="G116" s="2">
        <f>数据源!BI148</f>
        <v>8.9999999999999993E-3</v>
      </c>
      <c r="H116" s="2">
        <f>数据源!BJ148</f>
        <v>1.4448979591836733E-2</v>
      </c>
      <c r="I116" s="2">
        <f>数据源!BK148</f>
        <v>144</v>
      </c>
      <c r="J116" s="3">
        <f t="shared" si="75"/>
        <v>3</v>
      </c>
      <c r="K116" s="3">
        <f t="shared" si="76"/>
        <v>4</v>
      </c>
      <c r="L116" s="3" t="str">
        <f t="shared" si="91"/>
        <v>部件</v>
      </c>
      <c r="M116" s="3">
        <f t="shared" ca="1" si="92"/>
        <v>91104</v>
      </c>
      <c r="N116" s="3" t="str">
        <f t="shared" ca="1" si="93"/>
        <v>11211,12211,13211,11221,12221,13221,51211,52211,53211,51221,52221,53221,91001,91003,91005,91101,91103,91105,91201,91203,91205,91002,91004,91006,91102,91104</v>
      </c>
      <c r="O116" s="3" t="str">
        <f t="shared" si="94"/>
        <v>347,347,347,71,71,71,1131,1131,1131,316,316,316,144,144,144,144,144,144,144,144,144,144,144,144,144,144</v>
      </c>
      <c r="P116" s="1" t="str">
        <f t="shared" si="95"/>
        <v>(1,1),(1,1),(1,1),(1,1),(1,1),(1,1),(7,12),(7,12),(7,12),(3,7),(3,7),(3,7),(3,4),(3,4),(3,4),(3,4),(3,4),(3,4),(3,4),(3,4),(3,4),(3,4),(3,4),(3,4),(3,4),(3,4)</v>
      </c>
      <c r="Q116" s="3" t="str">
        <f>IF(D116="坦克碎片",VLOOKUP(C116,道具信息!$N$2:$O$291,2,FALSE)&amp;"碎片",VLOOKUP(C116,道具信息!$N$2:$O$291,2,FALSE))</f>
        <v>T1部件</v>
      </c>
      <c r="R116" s="3">
        <f t="shared" si="73"/>
        <v>2592</v>
      </c>
      <c r="S116" s="11">
        <f t="shared" si="74"/>
        <v>0.26</v>
      </c>
      <c r="T116" s="3" t="str">
        <f>VLOOKUP(Q116,道具信息!$Q$3:$S$20,2,FALSE)</f>
        <v>CHEST_ITEM_TYPE_T1_PART</v>
      </c>
      <c r="U116" s="3" t="str">
        <f>IF(COUNTIF(U$91:U115,T116)=0,T116,"")</f>
        <v/>
      </c>
      <c r="V116" s="3" t="str">
        <f t="shared" si="84"/>
        <v>CHEST_ITEM_TYPE_T2_TANK,CHEST_ITEM_TYPE_T2_SHARD,CHEST_ITEM_TYPE_T1_PART</v>
      </c>
      <c r="W116" s="13" t="str">
        <f t="shared" si="79"/>
        <v/>
      </c>
      <c r="X116" s="3" t="str">
        <f t="shared" si="80"/>
        <v/>
      </c>
      <c r="Y116" s="3" t="str">
        <f t="shared" si="85"/>
        <v>12.6%,43.6%,26.0%</v>
      </c>
    </row>
    <row r="117" spans="2:25" x14ac:dyDescent="0.3">
      <c r="B117" s="2">
        <f>数据源!BD149</f>
        <v>4</v>
      </c>
      <c r="C117" s="2" t="str">
        <f>数据源!BE149</f>
        <v>T1MP6</v>
      </c>
      <c r="D117" s="2" t="str">
        <f>数据源!BF149</f>
        <v>部件</v>
      </c>
      <c r="E117" s="2">
        <f>数据源!BG149</f>
        <v>35</v>
      </c>
      <c r="F117" s="2">
        <f>数据源!BH149</f>
        <v>3.5</v>
      </c>
      <c r="G117" s="2">
        <f>数据源!BI149</f>
        <v>8.9999999999999993E-3</v>
      </c>
      <c r="H117" s="2">
        <f>数据源!BJ149</f>
        <v>1.4448979591836733E-2</v>
      </c>
      <c r="I117" s="2">
        <f>数据源!BK149</f>
        <v>144</v>
      </c>
      <c r="J117" s="3">
        <f t="shared" si="75"/>
        <v>3</v>
      </c>
      <c r="K117" s="3">
        <f t="shared" si="76"/>
        <v>4</v>
      </c>
      <c r="L117" s="3" t="str">
        <f t="shared" si="91"/>
        <v>部件</v>
      </c>
      <c r="M117" s="3">
        <f t="shared" ca="1" si="92"/>
        <v>91106</v>
      </c>
      <c r="N117" s="3" t="str">
        <f t="shared" ca="1" si="93"/>
        <v>11211,12211,13211,11221,12221,13221,51211,52211,53211,51221,52221,53221,91001,91003,91005,91101,91103,91105,91201,91203,91205,91002,91004,91006,91102,91104,91106</v>
      </c>
      <c r="O117" s="3" t="str">
        <f t="shared" si="94"/>
        <v>347,347,347,71,71,71,1131,1131,1131,316,316,316,144,144,144,144,144,144,144,144,144,144,144,144,144,144,144</v>
      </c>
      <c r="P117" s="1" t="str">
        <f t="shared" si="95"/>
        <v>(1,1),(1,1),(1,1),(1,1),(1,1),(1,1),(7,12),(7,12),(7,12),(3,7),(3,7),(3,7),(3,4),(3,4),(3,4),(3,4),(3,4),(3,4),(3,4),(3,4),(3,4),(3,4),(3,4),(3,4),(3,4),(3,4),(3,4)</v>
      </c>
      <c r="Q117" s="3" t="str">
        <f>IF(D117="坦克碎片",VLOOKUP(C117,道具信息!$N$2:$O$291,2,FALSE)&amp;"碎片",VLOOKUP(C117,道具信息!$N$2:$O$291,2,FALSE))</f>
        <v>T1部件</v>
      </c>
      <c r="R117" s="3">
        <f t="shared" si="73"/>
        <v>2592</v>
      </c>
      <c r="S117" s="11">
        <f t="shared" si="74"/>
        <v>0.26</v>
      </c>
      <c r="T117" s="3" t="str">
        <f>VLOOKUP(Q117,道具信息!$Q$3:$S$20,2,FALSE)</f>
        <v>CHEST_ITEM_TYPE_T1_PART</v>
      </c>
      <c r="U117" s="3" t="str">
        <f>IF(COUNTIF(U$91:U116,T117)=0,T117,"")</f>
        <v/>
      </c>
      <c r="V117" s="3" t="str">
        <f t="shared" si="84"/>
        <v>CHEST_ITEM_TYPE_T2_TANK,CHEST_ITEM_TYPE_T2_SHARD,CHEST_ITEM_TYPE_T1_PART</v>
      </c>
      <c r="W117" s="13" t="str">
        <f t="shared" si="79"/>
        <v/>
      </c>
      <c r="X117" s="3" t="str">
        <f t="shared" si="80"/>
        <v/>
      </c>
      <c r="Y117" s="3" t="str">
        <f t="shared" si="85"/>
        <v>12.6%,43.6%,26.0%</v>
      </c>
    </row>
    <row r="118" spans="2:25" x14ac:dyDescent="0.3">
      <c r="B118" s="2">
        <f>数据源!BD150</f>
        <v>4</v>
      </c>
      <c r="C118" s="2" t="str">
        <f>数据源!BE150</f>
        <v>T1HP2</v>
      </c>
      <c r="D118" s="2" t="str">
        <f>数据源!BF150</f>
        <v>部件</v>
      </c>
      <c r="E118" s="2">
        <f>数据源!BG150</f>
        <v>35</v>
      </c>
      <c r="F118" s="2">
        <f>数据源!BH150</f>
        <v>3.5</v>
      </c>
      <c r="G118" s="2">
        <f>数据源!BI150</f>
        <v>8.9999999999999993E-3</v>
      </c>
      <c r="H118" s="2">
        <f>数据源!BJ150</f>
        <v>1.4448979591836733E-2</v>
      </c>
      <c r="I118" s="2">
        <f>数据源!BK150</f>
        <v>144</v>
      </c>
      <c r="J118" s="3">
        <f t="shared" si="75"/>
        <v>3</v>
      </c>
      <c r="K118" s="3">
        <f t="shared" si="76"/>
        <v>4</v>
      </c>
      <c r="L118" s="3" t="str">
        <f t="shared" si="91"/>
        <v>部件</v>
      </c>
      <c r="M118" s="3">
        <f t="shared" ca="1" si="92"/>
        <v>91202</v>
      </c>
      <c r="N118" s="3" t="str">
        <f t="shared" ca="1" si="93"/>
        <v>11211,12211,13211,11221,12221,13221,51211,52211,53211,51221,52221,53221,91001,91003,91005,91101,91103,91105,91201,91203,91205,91002,91004,91006,91102,91104,91106,91202</v>
      </c>
      <c r="O118" s="3" t="str">
        <f t="shared" si="94"/>
        <v>347,347,347,71,71,71,1131,1131,1131,316,316,316,144,144,144,144,144,144,144,144,144,144,144,144,144,144,144,144</v>
      </c>
      <c r="P118" s="1" t="str">
        <f t="shared" si="95"/>
        <v>(1,1),(1,1),(1,1),(1,1),(1,1),(1,1),(7,12),(7,12),(7,12),(3,7),(3,7),(3,7),(3,4),(3,4),(3,4),(3,4),(3,4),(3,4),(3,4),(3,4),(3,4),(3,4),(3,4),(3,4),(3,4),(3,4),(3,4),(3,4)</v>
      </c>
      <c r="Q118" s="3" t="str">
        <f>IF(D118="坦克碎片",VLOOKUP(C118,道具信息!$N$2:$O$291,2,FALSE)&amp;"碎片",VLOOKUP(C118,道具信息!$N$2:$O$291,2,FALSE))</f>
        <v>T1部件</v>
      </c>
      <c r="R118" s="3">
        <f t="shared" si="73"/>
        <v>2592</v>
      </c>
      <c r="S118" s="11">
        <f t="shared" si="74"/>
        <v>0.26</v>
      </c>
      <c r="T118" s="3" t="str">
        <f>VLOOKUP(Q118,道具信息!$Q$3:$S$20,2,FALSE)</f>
        <v>CHEST_ITEM_TYPE_T1_PART</v>
      </c>
      <c r="U118" s="3" t="str">
        <f>IF(COUNTIF(U$91:U117,T118)=0,T118,"")</f>
        <v/>
      </c>
      <c r="V118" s="3" t="str">
        <f t="shared" si="84"/>
        <v>CHEST_ITEM_TYPE_T2_TANK,CHEST_ITEM_TYPE_T2_SHARD,CHEST_ITEM_TYPE_T1_PART</v>
      </c>
      <c r="W118" s="13" t="str">
        <f t="shared" si="79"/>
        <v/>
      </c>
      <c r="X118" s="3" t="str">
        <f t="shared" si="80"/>
        <v/>
      </c>
      <c r="Y118" s="3" t="str">
        <f t="shared" si="85"/>
        <v>12.6%,43.6%,26.0%</v>
      </c>
    </row>
    <row r="119" spans="2:25" x14ac:dyDescent="0.3">
      <c r="B119" s="2">
        <f>数据源!BD151</f>
        <v>4</v>
      </c>
      <c r="C119" s="2" t="str">
        <f>数据源!BE151</f>
        <v>T1HP4</v>
      </c>
      <c r="D119" s="2" t="str">
        <f>数据源!BF151</f>
        <v>部件</v>
      </c>
      <c r="E119" s="2">
        <f>数据源!BG151</f>
        <v>35</v>
      </c>
      <c r="F119" s="2">
        <f>数据源!BH151</f>
        <v>3.5</v>
      </c>
      <c r="G119" s="2">
        <f>数据源!BI151</f>
        <v>8.9999999999999993E-3</v>
      </c>
      <c r="H119" s="2">
        <f>数据源!BJ151</f>
        <v>1.4448979591836733E-2</v>
      </c>
      <c r="I119" s="2">
        <f>数据源!BK151</f>
        <v>144</v>
      </c>
      <c r="J119" s="3">
        <f t="shared" si="75"/>
        <v>3</v>
      </c>
      <c r="K119" s="3">
        <f t="shared" si="76"/>
        <v>4</v>
      </c>
      <c r="L119" s="3" t="str">
        <f t="shared" si="91"/>
        <v>部件</v>
      </c>
      <c r="M119" s="3">
        <f t="shared" ca="1" si="92"/>
        <v>91204</v>
      </c>
      <c r="N119" s="3" t="str">
        <f t="shared" ca="1" si="93"/>
        <v>11211,12211,13211,11221,12221,13221,51211,52211,53211,51221,52221,53221,91001,91003,91005,91101,91103,91105,91201,91203,91205,91002,91004,91006,91102,91104,91106,91202,91204</v>
      </c>
      <c r="O119" s="3" t="str">
        <f t="shared" si="94"/>
        <v>347,347,347,71,71,71,1131,1131,1131,316,316,316,144,144,144,144,144,144,144,144,144,144,144,144,144,144,144,144,144</v>
      </c>
      <c r="P119" s="1" t="str">
        <f t="shared" si="95"/>
        <v>(1,1),(1,1),(1,1),(1,1),(1,1),(1,1),(7,12),(7,12),(7,12),(3,7),(3,7),(3,7),(3,4),(3,4),(3,4),(3,4),(3,4),(3,4),(3,4),(3,4),(3,4),(3,4),(3,4),(3,4),(3,4),(3,4),(3,4),(3,4),(3,4)</v>
      </c>
      <c r="Q119" s="3" t="str">
        <f>IF(D119="坦克碎片",VLOOKUP(C119,道具信息!$N$2:$O$291,2,FALSE)&amp;"碎片",VLOOKUP(C119,道具信息!$N$2:$O$291,2,FALSE))</f>
        <v>T1部件</v>
      </c>
      <c r="R119" s="3">
        <f t="shared" si="73"/>
        <v>2592</v>
      </c>
      <c r="S119" s="11">
        <f t="shared" si="74"/>
        <v>0.26</v>
      </c>
      <c r="T119" s="3" t="str">
        <f>VLOOKUP(Q119,道具信息!$Q$3:$S$20,2,FALSE)</f>
        <v>CHEST_ITEM_TYPE_T1_PART</v>
      </c>
      <c r="U119" s="3" t="str">
        <f>IF(COUNTIF(U$91:U118,T119)=0,T119,"")</f>
        <v/>
      </c>
      <c r="V119" s="3" t="str">
        <f t="shared" si="84"/>
        <v>CHEST_ITEM_TYPE_T2_TANK,CHEST_ITEM_TYPE_T2_SHARD,CHEST_ITEM_TYPE_T1_PART</v>
      </c>
      <c r="W119" s="13" t="str">
        <f t="shared" si="79"/>
        <v/>
      </c>
      <c r="X119" s="3" t="str">
        <f t="shared" si="80"/>
        <v/>
      </c>
      <c r="Y119" s="3" t="str">
        <f t="shared" si="85"/>
        <v>12.6%,43.6%,26.0%</v>
      </c>
    </row>
    <row r="120" spans="2:25" x14ac:dyDescent="0.3">
      <c r="B120" s="2">
        <f>数据源!BD152</f>
        <v>4</v>
      </c>
      <c r="C120" s="2" t="str">
        <f>数据源!BE152</f>
        <v>T1HP6</v>
      </c>
      <c r="D120" s="2" t="str">
        <f>数据源!BF152</f>
        <v>部件</v>
      </c>
      <c r="E120" s="2">
        <f>数据源!BG152</f>
        <v>35</v>
      </c>
      <c r="F120" s="2">
        <f>数据源!BH152</f>
        <v>3.5</v>
      </c>
      <c r="G120" s="2">
        <f>数据源!BI152</f>
        <v>8.9999999999999993E-3</v>
      </c>
      <c r="H120" s="2">
        <f>数据源!BJ152</f>
        <v>1.4448979591836733E-2</v>
      </c>
      <c r="I120" s="2">
        <f>数据源!BK152</f>
        <v>144</v>
      </c>
      <c r="J120" s="3">
        <f t="shared" si="75"/>
        <v>3</v>
      </c>
      <c r="K120" s="3">
        <f t="shared" si="76"/>
        <v>4</v>
      </c>
      <c r="L120" s="3" t="str">
        <f t="shared" si="91"/>
        <v>部件</v>
      </c>
      <c r="M120" s="3">
        <f t="shared" ca="1" si="92"/>
        <v>91206</v>
      </c>
      <c r="N120" s="3" t="str">
        <f t="shared" ca="1" si="93"/>
        <v>11211,12211,13211,11221,12221,13221,51211,52211,53211,51221,52221,53221,91001,91003,91005,91101,91103,91105,91201,91203,91205,91002,91004,91006,91102,91104,91106,91202,91204,91206</v>
      </c>
      <c r="O120" s="3" t="str">
        <f t="shared" si="94"/>
        <v>347,347,347,71,71,71,1131,1131,1131,316,316,316,144,144,144,144,144,144,144,144,144,144,144,144,144,144,144,144,144,144</v>
      </c>
      <c r="P120" s="1" t="str">
        <f t="shared" si="95"/>
        <v>(1,1),(1,1),(1,1),(1,1),(1,1),(1,1),(7,12),(7,12),(7,12),(3,7),(3,7),(3,7),(3,4),(3,4),(3,4),(3,4),(3,4),(3,4),(3,4),(3,4),(3,4),(3,4),(3,4),(3,4),(3,4),(3,4),(3,4),(3,4),(3,4),(3,4)</v>
      </c>
      <c r="Q120" s="3" t="str">
        <f>IF(D120="坦克碎片",VLOOKUP(C120,道具信息!$N$2:$O$291,2,FALSE)&amp;"碎片",VLOOKUP(C120,道具信息!$N$2:$O$291,2,FALSE))</f>
        <v>T1部件</v>
      </c>
      <c r="R120" s="3">
        <f t="shared" si="73"/>
        <v>2592</v>
      </c>
      <c r="S120" s="11">
        <f t="shared" si="74"/>
        <v>0.26</v>
      </c>
      <c r="T120" s="3" t="str">
        <f>VLOOKUP(Q120,道具信息!$Q$3:$S$20,2,FALSE)</f>
        <v>CHEST_ITEM_TYPE_T1_PART</v>
      </c>
      <c r="U120" s="3" t="str">
        <f>IF(COUNTIF(U$91:U119,T120)=0,T120,"")</f>
        <v/>
      </c>
      <c r="V120" s="3" t="str">
        <f t="shared" si="84"/>
        <v>CHEST_ITEM_TYPE_T2_TANK,CHEST_ITEM_TYPE_T2_SHARD,CHEST_ITEM_TYPE_T1_PART</v>
      </c>
      <c r="W120" s="13" t="str">
        <f t="shared" si="79"/>
        <v/>
      </c>
      <c r="X120" s="3" t="str">
        <f t="shared" si="80"/>
        <v/>
      </c>
      <c r="Y120" s="3" t="str">
        <f t="shared" si="85"/>
        <v>12.6%,43.6%,26.0%</v>
      </c>
    </row>
    <row r="121" spans="2:25" x14ac:dyDescent="0.3">
      <c r="B121" s="2">
        <f>数据源!BD153</f>
        <v>4</v>
      </c>
      <c r="C121" s="2" t="str">
        <f>数据源!BE153</f>
        <v>T2LP1</v>
      </c>
      <c r="D121" s="2" t="str">
        <f>数据源!BF153</f>
        <v>部件</v>
      </c>
      <c r="E121" s="2">
        <f>数据源!BG153</f>
        <v>127.40000000000003</v>
      </c>
      <c r="F121" s="2">
        <f>数据源!BH153</f>
        <v>1.5</v>
      </c>
      <c r="G121" s="2">
        <f>数据源!BI153</f>
        <v>0.01</v>
      </c>
      <c r="H121" s="2">
        <f>数据源!BJ153</f>
        <v>1.0291296005581716E-2</v>
      </c>
      <c r="I121" s="2">
        <f>数据源!BK153</f>
        <v>103</v>
      </c>
      <c r="J121" s="3">
        <f>ROUNDUP(IF(F121&gt;1,F121-ROUNDDOWN(SQRT(F121),0),F121),0)</f>
        <v>1</v>
      </c>
      <c r="K121" s="3">
        <f>F121*2-J121</f>
        <v>2</v>
      </c>
      <c r="L121" s="3" t="str">
        <f t="shared" si="91"/>
        <v>部件</v>
      </c>
      <c r="M121" s="3">
        <f t="shared" ca="1" si="92"/>
        <v>92001</v>
      </c>
      <c r="N121" s="3" t="str">
        <f t="shared" ca="1" si="93"/>
        <v>11211,12211,13211,11221,12221,13221,51211,52211,53211,51221,52221,53221,91001,91003,91005,91101,91103,91105,91201,91203,91205,91002,91004,91006,91102,91104,91106,91202,91204,91206,92001</v>
      </c>
      <c r="O121" s="3" t="str">
        <f t="shared" si="94"/>
        <v>347,347,347,71,71,71,1131,1131,1131,316,316,316,144,144,144,144,144,144,144,144,144,144,144,144,144,144,144,144,144,144,103</v>
      </c>
      <c r="P121" s="1" t="str">
        <f t="shared" si="95"/>
        <v>(1,1),(1,1),(1,1),(1,1),(1,1),(1,1),(7,12),(7,12),(7,12),(3,7),(3,7),(3,7),(3,4),(3,4),(3,4),(3,4),(3,4),(3,4),(3,4),(3,4),(3,4),(3,4),(3,4),(3,4),(3,4),(3,4),(3,4),(3,4),(3,4),(3,4),(1,2)</v>
      </c>
      <c r="Q121" s="3" t="str">
        <f>IF(D121="坦克碎片",VLOOKUP(C121,道具信息!$N$2:$O$291,2,FALSE)&amp;"碎片",VLOOKUP(C121,道具信息!$N$2:$O$291,2,FALSE))</f>
        <v>T2部件</v>
      </c>
      <c r="R121" s="3">
        <f t="shared" si="73"/>
        <v>1774</v>
      </c>
      <c r="S121" s="11">
        <f t="shared" si="74"/>
        <v>0.17799999999999999</v>
      </c>
      <c r="T121" s="3" t="str">
        <f>VLOOKUP(Q121,道具信息!$Q$3:$S$20,2,FALSE)</f>
        <v>CHEST_ITEM_TYPE_T2_PART</v>
      </c>
      <c r="U121" s="3" t="str">
        <f>IF(COUNTIF(U$91:U120,T121)=0,T121,"")</f>
        <v>CHEST_ITEM_TYPE_T2_PART</v>
      </c>
      <c r="V121" s="3" t="str">
        <f t="shared" si="84"/>
        <v>CHEST_ITEM_TYPE_T2_TANK,CHEST_ITEM_TYPE_T2_SHARD,CHEST_ITEM_TYPE_T1_PART,CHEST_ITEM_TYPE_T2_PART</v>
      </c>
      <c r="W121" s="13">
        <f t="shared" si="79"/>
        <v>0.17799999999999999</v>
      </c>
      <c r="X121" s="3" t="str">
        <f t="shared" si="80"/>
        <v>17.8%</v>
      </c>
      <c r="Y121" s="3" t="str">
        <f t="shared" si="85"/>
        <v>12.6%,43.6%,26.0%,17.8%</v>
      </c>
    </row>
    <row r="122" spans="2:25" x14ac:dyDescent="0.3">
      <c r="B122" s="2">
        <f>数据源!BD154</f>
        <v>4</v>
      </c>
      <c r="C122" s="2" t="str">
        <f>数据源!BE154</f>
        <v>T2LP3</v>
      </c>
      <c r="D122" s="2" t="str">
        <f>数据源!BF154</f>
        <v>部件</v>
      </c>
      <c r="E122" s="2">
        <f>数据源!BG154</f>
        <v>127.40000000000003</v>
      </c>
      <c r="F122" s="2">
        <f>数据源!BH154</f>
        <v>1.5</v>
      </c>
      <c r="G122" s="2">
        <f>数据源!BI154</f>
        <v>0.01</v>
      </c>
      <c r="H122" s="2">
        <f>数据源!BJ154</f>
        <v>1.0291296005581716E-2</v>
      </c>
      <c r="I122" s="2">
        <f>数据源!BK154</f>
        <v>103</v>
      </c>
      <c r="J122" s="3">
        <f t="shared" ref="J122:J135" si="96">ROUNDUP(IF(F122&gt;1,F122-ROUNDDOWN(SQRT(F122),0),F122),0)</f>
        <v>1</v>
      </c>
      <c r="K122" s="3">
        <f t="shared" ref="K122:K135" si="97">F122*2-J122</f>
        <v>2</v>
      </c>
      <c r="L122" s="3" t="str">
        <f t="shared" si="91"/>
        <v>部件</v>
      </c>
      <c r="M122" s="3">
        <f t="shared" ca="1" si="92"/>
        <v>92003</v>
      </c>
      <c r="N122" s="3" t="str">
        <f t="shared" ca="1" si="93"/>
        <v>11211,12211,13211,11221,12221,13221,51211,52211,53211,51221,52221,53221,91001,91003,91005,91101,91103,91105,91201,91203,91205,91002,91004,91006,91102,91104,91106,91202,91204,91206,92001,92003</v>
      </c>
      <c r="O122" s="3" t="str">
        <f t="shared" si="94"/>
        <v>347,347,347,71,71,71,1131,1131,1131,316,316,316,144,144,144,144,144,144,144,144,144,144,144,144,144,144,144,144,144,144,103,103</v>
      </c>
      <c r="P122" s="1" t="str">
        <f t="shared" si="95"/>
        <v>(1,1),(1,1),(1,1),(1,1),(1,1),(1,1),(7,12),(7,12),(7,12),(3,7),(3,7),(3,7),(3,4),(3,4),(3,4),(3,4),(3,4),(3,4),(3,4),(3,4),(3,4),(3,4),(3,4),(3,4),(3,4),(3,4),(3,4),(3,4),(3,4),(3,4),(1,2),(1,2)</v>
      </c>
      <c r="Q122" s="3" t="str">
        <f>IF(D122="坦克碎片",VLOOKUP(C122,道具信息!$N$2:$O$291,2,FALSE)&amp;"碎片",VLOOKUP(C122,道具信息!$N$2:$O$291,2,FALSE))</f>
        <v>T2部件</v>
      </c>
      <c r="R122" s="3">
        <f t="shared" si="73"/>
        <v>1774</v>
      </c>
      <c r="S122" s="11">
        <f t="shared" si="74"/>
        <v>0.17799999999999999</v>
      </c>
      <c r="T122" s="3" t="str">
        <f>VLOOKUP(Q122,道具信息!$Q$3:$S$20,2,FALSE)</f>
        <v>CHEST_ITEM_TYPE_T2_PART</v>
      </c>
      <c r="U122" s="3" t="str">
        <f>IF(COUNTIF(U$91:U121,T122)=0,T122,"")</f>
        <v/>
      </c>
      <c r="V122" s="3" t="str">
        <f t="shared" si="84"/>
        <v>CHEST_ITEM_TYPE_T2_TANK,CHEST_ITEM_TYPE_T2_SHARD,CHEST_ITEM_TYPE_T1_PART,CHEST_ITEM_TYPE_T2_PART</v>
      </c>
      <c r="W122" s="13" t="str">
        <f t="shared" si="79"/>
        <v/>
      </c>
      <c r="X122" s="3" t="str">
        <f t="shared" si="80"/>
        <v/>
      </c>
      <c r="Y122" s="3" t="str">
        <f t="shared" si="85"/>
        <v>12.6%,43.6%,26.0%,17.8%</v>
      </c>
    </row>
    <row r="123" spans="2:25" x14ac:dyDescent="0.3">
      <c r="B123" s="2">
        <f>数据源!BD155</f>
        <v>4</v>
      </c>
      <c r="C123" s="2" t="str">
        <f>数据源!BE155</f>
        <v>T2LP5</v>
      </c>
      <c r="D123" s="2" t="str">
        <f>数据源!BF155</f>
        <v>部件</v>
      </c>
      <c r="E123" s="2">
        <f>数据源!BG155</f>
        <v>127.40000000000003</v>
      </c>
      <c r="F123" s="2">
        <f>数据源!BH155</f>
        <v>1.5</v>
      </c>
      <c r="G123" s="2">
        <f>数据源!BI155</f>
        <v>0.01</v>
      </c>
      <c r="H123" s="2">
        <f>数据源!BJ155</f>
        <v>1.0291296005581716E-2</v>
      </c>
      <c r="I123" s="2">
        <f>数据源!BK155</f>
        <v>103</v>
      </c>
      <c r="J123" s="3">
        <f t="shared" si="96"/>
        <v>1</v>
      </c>
      <c r="K123" s="3">
        <f t="shared" si="97"/>
        <v>2</v>
      </c>
      <c r="L123" s="3" t="str">
        <f t="shared" si="91"/>
        <v>部件</v>
      </c>
      <c r="M123" s="3">
        <f t="shared" ca="1" si="92"/>
        <v>92005</v>
      </c>
      <c r="N123" s="3" t="str">
        <f t="shared" ca="1" si="93"/>
        <v>11211,12211,13211,11221,12221,13221,51211,52211,53211,51221,52221,53221,91001,91003,91005,91101,91103,91105,91201,91203,91205,91002,91004,91006,91102,91104,91106,91202,91204,91206,92001,92003,92005</v>
      </c>
      <c r="O123" s="3" t="str">
        <f t="shared" si="94"/>
        <v>347,347,347,71,71,71,1131,1131,1131,316,316,316,144,144,144,144,144,144,144,144,144,144,144,144,144,144,144,144,144,144,103,103,103</v>
      </c>
      <c r="P123" s="1" t="str">
        <f t="shared" si="95"/>
        <v>(1,1),(1,1),(1,1),(1,1),(1,1),(1,1),(7,12),(7,12),(7,12),(3,7),(3,7),(3,7),(3,4),(3,4),(3,4),(3,4),(3,4),(3,4),(3,4),(3,4),(3,4),(3,4),(3,4),(3,4),(3,4),(3,4),(3,4),(3,4),(3,4),(3,4),(1,2),(1,2),(1,2)</v>
      </c>
      <c r="Q123" s="3" t="str">
        <f>IF(D123="坦克碎片",VLOOKUP(C123,道具信息!$N$2:$O$291,2,FALSE)&amp;"碎片",VLOOKUP(C123,道具信息!$N$2:$O$291,2,FALSE))</f>
        <v>T2部件</v>
      </c>
      <c r="R123" s="3">
        <f t="shared" si="73"/>
        <v>1774</v>
      </c>
      <c r="S123" s="11">
        <f t="shared" si="74"/>
        <v>0.17799999999999999</v>
      </c>
      <c r="T123" s="3" t="str">
        <f>VLOOKUP(Q123,道具信息!$Q$3:$S$20,2,FALSE)</f>
        <v>CHEST_ITEM_TYPE_T2_PART</v>
      </c>
      <c r="U123" s="3" t="str">
        <f>IF(COUNTIF(U$91:U122,T123)=0,T123,"")</f>
        <v/>
      </c>
      <c r="V123" s="3" t="str">
        <f t="shared" si="84"/>
        <v>CHEST_ITEM_TYPE_T2_TANK,CHEST_ITEM_TYPE_T2_SHARD,CHEST_ITEM_TYPE_T1_PART,CHEST_ITEM_TYPE_T2_PART</v>
      </c>
      <c r="W123" s="13" t="str">
        <f t="shared" si="79"/>
        <v/>
      </c>
      <c r="X123" s="3" t="str">
        <f t="shared" si="80"/>
        <v/>
      </c>
      <c r="Y123" s="3" t="str">
        <f t="shared" si="85"/>
        <v>12.6%,43.6%,26.0%,17.8%</v>
      </c>
    </row>
    <row r="124" spans="2:25" x14ac:dyDescent="0.3">
      <c r="B124" s="2">
        <f>数据源!BD156</f>
        <v>4</v>
      </c>
      <c r="C124" s="2" t="str">
        <f>数据源!BE156</f>
        <v>T2MP1</v>
      </c>
      <c r="D124" s="2" t="str">
        <f>数据源!BF156</f>
        <v>部件</v>
      </c>
      <c r="E124" s="2">
        <f>数据源!BG156</f>
        <v>127.40000000000003</v>
      </c>
      <c r="F124" s="2">
        <f>数据源!BH156</f>
        <v>1.5</v>
      </c>
      <c r="G124" s="2">
        <f>数据源!BI156</f>
        <v>0.01</v>
      </c>
      <c r="H124" s="2">
        <f>数据源!BJ156</f>
        <v>1.0291296005581716E-2</v>
      </c>
      <c r="I124" s="2">
        <f>数据源!BK156</f>
        <v>103</v>
      </c>
      <c r="J124" s="3">
        <f t="shared" si="96"/>
        <v>1</v>
      </c>
      <c r="K124" s="3">
        <f t="shared" si="97"/>
        <v>2</v>
      </c>
      <c r="L124" s="3" t="str">
        <f t="shared" si="91"/>
        <v>部件</v>
      </c>
      <c r="M124" s="3">
        <f t="shared" ca="1" si="92"/>
        <v>92101</v>
      </c>
      <c r="N124" s="3" t="str">
        <f t="shared" ca="1" si="93"/>
        <v>11211,12211,13211,11221,12221,13221,51211,52211,53211,51221,52221,53221,91001,91003,91005,91101,91103,91105,91201,91203,91205,91002,91004,91006,91102,91104,91106,91202,91204,91206,92001,92003,92005,92101</v>
      </c>
      <c r="O124" s="3" t="str">
        <f t="shared" si="94"/>
        <v>347,347,347,71,71,71,1131,1131,1131,316,316,316,144,144,144,144,144,144,144,144,144,144,144,144,144,144,144,144,144,144,103,103,103,103</v>
      </c>
      <c r="P124" s="1" t="str">
        <f t="shared" si="95"/>
        <v>(1,1),(1,1),(1,1),(1,1),(1,1),(1,1),(7,12),(7,12),(7,12),(3,7),(3,7),(3,7),(3,4),(3,4),(3,4),(3,4),(3,4),(3,4),(3,4),(3,4),(3,4),(3,4),(3,4),(3,4),(3,4),(3,4),(3,4),(3,4),(3,4),(3,4),(1,2),(1,2),(1,2),(1,2)</v>
      </c>
      <c r="Q124" s="3" t="str">
        <f>IF(D124="坦克碎片",VLOOKUP(C124,道具信息!$N$2:$O$291,2,FALSE)&amp;"碎片",VLOOKUP(C124,道具信息!$N$2:$O$291,2,FALSE))</f>
        <v>T2部件</v>
      </c>
      <c r="R124" s="3">
        <f t="shared" si="73"/>
        <v>1774</v>
      </c>
      <c r="S124" s="11">
        <f t="shared" si="74"/>
        <v>0.17799999999999999</v>
      </c>
      <c r="T124" s="3" t="str">
        <f>VLOOKUP(Q124,道具信息!$Q$3:$S$20,2,FALSE)</f>
        <v>CHEST_ITEM_TYPE_T2_PART</v>
      </c>
      <c r="U124" s="3" t="str">
        <f>IF(COUNTIF(U$91:U123,T124)=0,T124,"")</f>
        <v/>
      </c>
      <c r="V124" s="3" t="str">
        <f t="shared" si="84"/>
        <v>CHEST_ITEM_TYPE_T2_TANK,CHEST_ITEM_TYPE_T2_SHARD,CHEST_ITEM_TYPE_T1_PART,CHEST_ITEM_TYPE_T2_PART</v>
      </c>
      <c r="W124" s="13" t="str">
        <f t="shared" si="79"/>
        <v/>
      </c>
      <c r="X124" s="3" t="str">
        <f t="shared" si="80"/>
        <v/>
      </c>
      <c r="Y124" s="3" t="str">
        <f t="shared" si="85"/>
        <v>12.6%,43.6%,26.0%,17.8%</v>
      </c>
    </row>
    <row r="125" spans="2:25" x14ac:dyDescent="0.3">
      <c r="B125" s="2">
        <f>数据源!BD157</f>
        <v>4</v>
      </c>
      <c r="C125" s="2" t="str">
        <f>数据源!BE157</f>
        <v>T2MP3</v>
      </c>
      <c r="D125" s="2" t="str">
        <f>数据源!BF157</f>
        <v>部件</v>
      </c>
      <c r="E125" s="2">
        <f>数据源!BG157</f>
        <v>127.40000000000003</v>
      </c>
      <c r="F125" s="2">
        <f>数据源!BH157</f>
        <v>1.5</v>
      </c>
      <c r="G125" s="2">
        <f>数据源!BI157</f>
        <v>0.01</v>
      </c>
      <c r="H125" s="2">
        <f>数据源!BJ157</f>
        <v>1.0291296005581716E-2</v>
      </c>
      <c r="I125" s="2">
        <f>数据源!BK157</f>
        <v>103</v>
      </c>
      <c r="J125" s="3">
        <f t="shared" si="96"/>
        <v>1</v>
      </c>
      <c r="K125" s="3">
        <f t="shared" si="97"/>
        <v>2</v>
      </c>
      <c r="L125" s="3" t="str">
        <f t="shared" si="91"/>
        <v>部件</v>
      </c>
      <c r="M125" s="3">
        <f t="shared" ca="1" si="92"/>
        <v>92103</v>
      </c>
      <c r="N125" s="3" t="str">
        <f t="shared" ca="1" si="93"/>
        <v>11211,12211,13211,11221,12221,13221,51211,52211,53211,51221,52221,53221,91001,91003,91005,91101,91103,91105,91201,91203,91205,91002,91004,91006,91102,91104,91106,91202,91204,91206,92001,92003,92005,92101,92103</v>
      </c>
      <c r="O125" s="3" t="str">
        <f t="shared" si="94"/>
        <v>347,347,347,71,71,71,1131,1131,1131,316,316,316,144,144,144,144,144,144,144,144,144,144,144,144,144,144,144,144,144,144,103,103,103,103,103</v>
      </c>
      <c r="P125" s="1" t="str">
        <f t="shared" si="95"/>
        <v>(1,1),(1,1),(1,1),(1,1),(1,1),(1,1),(7,12),(7,12),(7,12),(3,7),(3,7),(3,7),(3,4),(3,4),(3,4),(3,4),(3,4),(3,4),(3,4),(3,4),(3,4),(3,4),(3,4),(3,4),(3,4),(3,4),(3,4),(3,4),(3,4),(3,4),(1,2),(1,2),(1,2),(1,2),(1,2)</v>
      </c>
      <c r="Q125" s="3" t="str">
        <f>IF(D125="坦克碎片",VLOOKUP(C125,道具信息!$N$2:$O$291,2,FALSE)&amp;"碎片",VLOOKUP(C125,道具信息!$N$2:$O$291,2,FALSE))</f>
        <v>T2部件</v>
      </c>
      <c r="R125" s="3">
        <f t="shared" si="73"/>
        <v>1774</v>
      </c>
      <c r="S125" s="11">
        <f t="shared" si="74"/>
        <v>0.17799999999999999</v>
      </c>
      <c r="T125" s="3" t="str">
        <f>VLOOKUP(Q125,道具信息!$Q$3:$S$20,2,FALSE)</f>
        <v>CHEST_ITEM_TYPE_T2_PART</v>
      </c>
      <c r="U125" s="3" t="str">
        <f>IF(COUNTIF(U$91:U124,T125)=0,T125,"")</f>
        <v/>
      </c>
      <c r="V125" s="3" t="str">
        <f t="shared" si="84"/>
        <v>CHEST_ITEM_TYPE_T2_TANK,CHEST_ITEM_TYPE_T2_SHARD,CHEST_ITEM_TYPE_T1_PART,CHEST_ITEM_TYPE_T2_PART</v>
      </c>
      <c r="W125" s="13" t="str">
        <f t="shared" si="79"/>
        <v/>
      </c>
      <c r="X125" s="3" t="str">
        <f t="shared" si="80"/>
        <v/>
      </c>
      <c r="Y125" s="3" t="str">
        <f t="shared" si="85"/>
        <v>12.6%,43.6%,26.0%,17.8%</v>
      </c>
    </row>
    <row r="126" spans="2:25" x14ac:dyDescent="0.3">
      <c r="B126" s="2">
        <f>数据源!BD158</f>
        <v>4</v>
      </c>
      <c r="C126" s="2" t="str">
        <f>数据源!BE158</f>
        <v>T2MP5</v>
      </c>
      <c r="D126" s="2" t="str">
        <f>数据源!BF158</f>
        <v>部件</v>
      </c>
      <c r="E126" s="2">
        <f>数据源!BG158</f>
        <v>127.40000000000003</v>
      </c>
      <c r="F126" s="2">
        <f>数据源!BH158</f>
        <v>1.5</v>
      </c>
      <c r="G126" s="2">
        <f>数据源!BI158</f>
        <v>0.01</v>
      </c>
      <c r="H126" s="2">
        <f>数据源!BJ158</f>
        <v>1.0291296005581716E-2</v>
      </c>
      <c r="I126" s="2">
        <f>数据源!BK158</f>
        <v>103</v>
      </c>
      <c r="J126" s="3">
        <f t="shared" si="96"/>
        <v>1</v>
      </c>
      <c r="K126" s="3">
        <f t="shared" si="97"/>
        <v>2</v>
      </c>
      <c r="L126" s="3" t="str">
        <f t="shared" si="91"/>
        <v>部件</v>
      </c>
      <c r="M126" s="3">
        <f t="shared" ca="1" si="92"/>
        <v>92105</v>
      </c>
      <c r="N126" s="3" t="str">
        <f t="shared" ca="1" si="93"/>
        <v>11211,12211,13211,11221,12221,13221,51211,52211,53211,51221,52221,53221,91001,91003,91005,91101,91103,91105,91201,91203,91205,91002,91004,91006,91102,91104,91106,91202,91204,91206,92001,92003,92005,92101,92103,92105</v>
      </c>
      <c r="O126" s="3" t="str">
        <f t="shared" si="94"/>
        <v>347,347,347,71,71,71,1131,1131,1131,316,316,316,144,144,144,144,144,144,144,144,144,144,144,144,144,144,144,144,144,144,103,103,103,103,103,103</v>
      </c>
      <c r="P126" s="1" t="str">
        <f t="shared" si="95"/>
        <v>(1,1),(1,1),(1,1),(1,1),(1,1),(1,1),(7,12),(7,12),(7,12),(3,7),(3,7),(3,7),(3,4),(3,4),(3,4),(3,4),(3,4),(3,4),(3,4),(3,4),(3,4),(3,4),(3,4),(3,4),(3,4),(3,4),(3,4),(3,4),(3,4),(3,4),(1,2),(1,2),(1,2),(1,2),(1,2),(1,2)</v>
      </c>
      <c r="Q126" s="3" t="str">
        <f>IF(D126="坦克碎片",VLOOKUP(C126,道具信息!$N$2:$O$291,2,FALSE)&amp;"碎片",VLOOKUP(C126,道具信息!$N$2:$O$291,2,FALSE))</f>
        <v>T2部件</v>
      </c>
      <c r="R126" s="3">
        <f t="shared" si="73"/>
        <v>1774</v>
      </c>
      <c r="S126" s="11">
        <f t="shared" si="74"/>
        <v>0.17799999999999999</v>
      </c>
      <c r="T126" s="3" t="str">
        <f>VLOOKUP(Q126,道具信息!$Q$3:$S$20,2,FALSE)</f>
        <v>CHEST_ITEM_TYPE_T2_PART</v>
      </c>
      <c r="U126" s="3" t="str">
        <f>IF(COUNTIF(U$91:U125,T126)=0,T126,"")</f>
        <v/>
      </c>
      <c r="V126" s="3" t="str">
        <f t="shared" si="84"/>
        <v>CHEST_ITEM_TYPE_T2_TANK,CHEST_ITEM_TYPE_T2_SHARD,CHEST_ITEM_TYPE_T1_PART,CHEST_ITEM_TYPE_T2_PART</v>
      </c>
      <c r="W126" s="13" t="str">
        <f t="shared" si="79"/>
        <v/>
      </c>
      <c r="X126" s="3" t="str">
        <f t="shared" si="80"/>
        <v/>
      </c>
      <c r="Y126" s="3" t="str">
        <f t="shared" si="85"/>
        <v>12.6%,43.6%,26.0%,17.8%</v>
      </c>
    </row>
    <row r="127" spans="2:25" x14ac:dyDescent="0.3">
      <c r="B127" s="2">
        <f>数据源!BD159</f>
        <v>4</v>
      </c>
      <c r="C127" s="2" t="str">
        <f>数据源!BE159</f>
        <v>T2HP1</v>
      </c>
      <c r="D127" s="2" t="str">
        <f>数据源!BF159</f>
        <v>部件</v>
      </c>
      <c r="E127" s="2">
        <f>数据源!BG159</f>
        <v>127.40000000000003</v>
      </c>
      <c r="F127" s="2">
        <f>数据源!BH159</f>
        <v>1.5</v>
      </c>
      <c r="G127" s="2">
        <f>数据源!BI159</f>
        <v>0.01</v>
      </c>
      <c r="H127" s="2">
        <f>数据源!BJ159</f>
        <v>1.0291296005581716E-2</v>
      </c>
      <c r="I127" s="2">
        <f>数据源!BK159</f>
        <v>103</v>
      </c>
      <c r="J127" s="3">
        <f t="shared" si="96"/>
        <v>1</v>
      </c>
      <c r="K127" s="3">
        <f t="shared" si="97"/>
        <v>2</v>
      </c>
      <c r="L127" s="3" t="str">
        <f t="shared" si="91"/>
        <v>部件</v>
      </c>
      <c r="M127" s="3">
        <f t="shared" ca="1" si="92"/>
        <v>92201</v>
      </c>
      <c r="N127" s="3" t="str">
        <f t="shared" ca="1" si="93"/>
        <v>11211,12211,13211,11221,12221,13221,51211,52211,53211,51221,52221,53221,91001,91003,91005,91101,91103,91105,91201,91203,91205,91002,91004,91006,91102,91104,91106,91202,91204,91206,92001,92003,92005,92101,92103,92105,92201</v>
      </c>
      <c r="O127" s="3" t="str">
        <f t="shared" si="94"/>
        <v>347,347,347,71,71,71,1131,1131,1131,316,316,316,144,144,144,144,144,144,144,144,144,144,144,144,144,144,144,144,144,144,103,103,103,103,103,103,103</v>
      </c>
      <c r="P127" s="1" t="str">
        <f t="shared" si="95"/>
        <v>(1,1),(1,1),(1,1),(1,1),(1,1),(1,1),(7,12),(7,12),(7,12),(3,7),(3,7),(3,7),(3,4),(3,4),(3,4),(3,4),(3,4),(3,4),(3,4),(3,4),(3,4),(3,4),(3,4),(3,4),(3,4),(3,4),(3,4),(3,4),(3,4),(3,4),(1,2),(1,2),(1,2),(1,2),(1,2),(1,2),(1,2)</v>
      </c>
      <c r="Q127" s="3" t="str">
        <f>IF(D127="坦克碎片",VLOOKUP(C127,道具信息!$N$2:$O$291,2,FALSE)&amp;"碎片",VLOOKUP(C127,道具信息!$N$2:$O$291,2,FALSE))</f>
        <v>T2部件</v>
      </c>
      <c r="R127" s="3">
        <f t="shared" si="73"/>
        <v>1774</v>
      </c>
      <c r="S127" s="11">
        <f t="shared" si="74"/>
        <v>0.17799999999999999</v>
      </c>
      <c r="T127" s="3" t="str">
        <f>VLOOKUP(Q127,道具信息!$Q$3:$S$20,2,FALSE)</f>
        <v>CHEST_ITEM_TYPE_T2_PART</v>
      </c>
      <c r="U127" s="3" t="str">
        <f>IF(COUNTIF(U$91:U126,T127)=0,T127,"")</f>
        <v/>
      </c>
      <c r="V127" s="3" t="str">
        <f t="shared" si="84"/>
        <v>CHEST_ITEM_TYPE_T2_TANK,CHEST_ITEM_TYPE_T2_SHARD,CHEST_ITEM_TYPE_T1_PART,CHEST_ITEM_TYPE_T2_PART</v>
      </c>
      <c r="W127" s="13" t="str">
        <f t="shared" si="79"/>
        <v/>
      </c>
      <c r="X127" s="3" t="str">
        <f t="shared" si="80"/>
        <v/>
      </c>
      <c r="Y127" s="3" t="str">
        <f t="shared" si="85"/>
        <v>12.6%,43.6%,26.0%,17.8%</v>
      </c>
    </row>
    <row r="128" spans="2:25" x14ac:dyDescent="0.3">
      <c r="B128" s="2">
        <f>数据源!BD160</f>
        <v>4</v>
      </c>
      <c r="C128" s="2" t="str">
        <f>数据源!BE160</f>
        <v>T2HP3</v>
      </c>
      <c r="D128" s="2" t="str">
        <f>数据源!BF160</f>
        <v>部件</v>
      </c>
      <c r="E128" s="2">
        <f>数据源!BG160</f>
        <v>127.40000000000003</v>
      </c>
      <c r="F128" s="2">
        <f>数据源!BH160</f>
        <v>1.5</v>
      </c>
      <c r="G128" s="2">
        <f>数据源!BI160</f>
        <v>0.01</v>
      </c>
      <c r="H128" s="2">
        <f>数据源!BJ160</f>
        <v>1.0291296005581716E-2</v>
      </c>
      <c r="I128" s="2">
        <f>数据源!BK160</f>
        <v>103</v>
      </c>
      <c r="J128" s="3">
        <f t="shared" si="96"/>
        <v>1</v>
      </c>
      <c r="K128" s="3">
        <f t="shared" si="97"/>
        <v>2</v>
      </c>
      <c r="L128" s="3" t="str">
        <f t="shared" si="91"/>
        <v>部件</v>
      </c>
      <c r="M128" s="3">
        <f t="shared" ca="1" si="92"/>
        <v>92203</v>
      </c>
      <c r="N128" s="3" t="str">
        <f t="shared" ca="1" si="93"/>
        <v>11211,12211,13211,11221,12221,13221,51211,52211,53211,51221,52221,53221,91001,91003,91005,91101,91103,91105,91201,91203,91205,91002,91004,91006,91102,91104,91106,91202,91204,91206,92001,92003,92005,92101,92103,92105,92201,92203</v>
      </c>
      <c r="O128" s="3" t="str">
        <f t="shared" si="94"/>
        <v>347,347,347,71,71,71,1131,1131,1131,316,316,316,144,144,144,144,144,144,144,144,144,144,144,144,144,144,144,144,144,144,103,103,103,103,103,103,103,103</v>
      </c>
      <c r="P128" s="1" t="str">
        <f t="shared" si="95"/>
        <v>(1,1),(1,1),(1,1),(1,1),(1,1),(1,1),(7,12),(7,12),(7,12),(3,7),(3,7),(3,7),(3,4),(3,4),(3,4),(3,4),(3,4),(3,4),(3,4),(3,4),(3,4),(3,4),(3,4),(3,4),(3,4),(3,4),(3,4),(3,4),(3,4),(3,4),(1,2),(1,2),(1,2),(1,2),(1,2),(1,2),(1,2),(1,2)</v>
      </c>
      <c r="Q128" s="3" t="str">
        <f>IF(D128="坦克碎片",VLOOKUP(C128,道具信息!$N$2:$O$291,2,FALSE)&amp;"碎片",VLOOKUP(C128,道具信息!$N$2:$O$291,2,FALSE))</f>
        <v>T2部件</v>
      </c>
      <c r="R128" s="3">
        <f t="shared" si="73"/>
        <v>1774</v>
      </c>
      <c r="S128" s="11">
        <f t="shared" si="74"/>
        <v>0.17799999999999999</v>
      </c>
      <c r="T128" s="3" t="str">
        <f>VLOOKUP(Q128,道具信息!$Q$3:$S$20,2,FALSE)</f>
        <v>CHEST_ITEM_TYPE_T2_PART</v>
      </c>
      <c r="U128" s="3" t="str">
        <f>IF(COUNTIF(U$91:U127,T128)=0,T128,"")</f>
        <v/>
      </c>
      <c r="V128" s="3" t="str">
        <f t="shared" si="84"/>
        <v>CHEST_ITEM_TYPE_T2_TANK,CHEST_ITEM_TYPE_T2_SHARD,CHEST_ITEM_TYPE_T1_PART,CHEST_ITEM_TYPE_T2_PART</v>
      </c>
      <c r="W128" s="13" t="str">
        <f t="shared" si="79"/>
        <v/>
      </c>
      <c r="X128" s="3" t="str">
        <f t="shared" si="80"/>
        <v/>
      </c>
      <c r="Y128" s="3" t="str">
        <f t="shared" si="85"/>
        <v>12.6%,43.6%,26.0%,17.8%</v>
      </c>
    </row>
    <row r="129" spans="2:25" x14ac:dyDescent="0.3">
      <c r="B129" s="2">
        <f>数据源!BD161</f>
        <v>4</v>
      </c>
      <c r="C129" s="2" t="str">
        <f>数据源!BE161</f>
        <v>T2HP5</v>
      </c>
      <c r="D129" s="2" t="str">
        <f>数据源!BF161</f>
        <v>部件</v>
      </c>
      <c r="E129" s="2">
        <f>数据源!BG161</f>
        <v>127.40000000000003</v>
      </c>
      <c r="F129" s="2">
        <f>数据源!BH161</f>
        <v>1.5</v>
      </c>
      <c r="G129" s="2">
        <f>数据源!BI161</f>
        <v>0.01</v>
      </c>
      <c r="H129" s="2">
        <f>数据源!BJ161</f>
        <v>1.0291296005581716E-2</v>
      </c>
      <c r="I129" s="2">
        <f>数据源!BK161</f>
        <v>103</v>
      </c>
      <c r="J129" s="3">
        <f t="shared" si="96"/>
        <v>1</v>
      </c>
      <c r="K129" s="3">
        <f t="shared" si="97"/>
        <v>2</v>
      </c>
      <c r="L129" s="3" t="str">
        <f t="shared" si="91"/>
        <v>部件</v>
      </c>
      <c r="M129" s="3">
        <f t="shared" ca="1" si="92"/>
        <v>92205</v>
      </c>
      <c r="N129" s="3" t="str">
        <f t="shared" ca="1" si="93"/>
        <v>11211,12211,13211,11221,12221,13221,51211,52211,53211,51221,52221,53221,91001,91003,91005,91101,91103,91105,91201,91203,91205,91002,91004,91006,91102,91104,91106,91202,91204,91206,92001,92003,92005,92101,92103,92105,92201,92203,92205</v>
      </c>
      <c r="O129" s="3" t="str">
        <f t="shared" si="94"/>
        <v>347,347,347,71,71,71,1131,1131,1131,316,316,316,144,144,144,144,144,144,144,144,144,144,144,144,144,144,144,144,144,144,103,103,103,103,103,103,103,103,103</v>
      </c>
      <c r="P129" s="1" t="str">
        <f t="shared" si="95"/>
        <v>(1,1),(1,1),(1,1),(1,1),(1,1),(1,1),(7,12),(7,12),(7,12),(3,7),(3,7),(3,7),(3,4),(3,4),(3,4),(3,4),(3,4),(3,4),(3,4),(3,4),(3,4),(3,4),(3,4),(3,4),(3,4),(3,4),(3,4),(3,4),(3,4),(3,4),(1,2),(1,2),(1,2),(1,2),(1,2),(1,2),(1,2),(1,2),(1,2)</v>
      </c>
      <c r="Q129" s="3" t="str">
        <f>IF(D129="坦克碎片",VLOOKUP(C129,道具信息!$N$2:$O$291,2,FALSE)&amp;"碎片",VLOOKUP(C129,道具信息!$N$2:$O$291,2,FALSE))</f>
        <v>T2部件</v>
      </c>
      <c r="R129" s="3">
        <f t="shared" si="73"/>
        <v>1774</v>
      </c>
      <c r="S129" s="11">
        <f t="shared" si="74"/>
        <v>0.17799999999999999</v>
      </c>
      <c r="T129" s="3" t="str">
        <f>VLOOKUP(Q129,道具信息!$Q$3:$S$20,2,FALSE)</f>
        <v>CHEST_ITEM_TYPE_T2_PART</v>
      </c>
      <c r="U129" s="3" t="str">
        <f>IF(COUNTIF(U$91:U128,T129)=0,T129,"")</f>
        <v/>
      </c>
      <c r="V129" s="3" t="str">
        <f t="shared" si="84"/>
        <v>CHEST_ITEM_TYPE_T2_TANK,CHEST_ITEM_TYPE_T2_SHARD,CHEST_ITEM_TYPE_T1_PART,CHEST_ITEM_TYPE_T2_PART</v>
      </c>
      <c r="W129" s="13" t="str">
        <f t="shared" si="79"/>
        <v/>
      </c>
      <c r="X129" s="3" t="str">
        <f t="shared" si="80"/>
        <v/>
      </c>
      <c r="Y129" s="3" t="str">
        <f t="shared" si="85"/>
        <v>12.6%,43.6%,26.0%,17.8%</v>
      </c>
    </row>
    <row r="130" spans="2:25" x14ac:dyDescent="0.3">
      <c r="B130" s="2">
        <f>数据源!BD162</f>
        <v>4</v>
      </c>
      <c r="C130" s="2" t="str">
        <f>数据源!BE162</f>
        <v>T2LP2</v>
      </c>
      <c r="D130" s="2" t="str">
        <f>数据源!BF162</f>
        <v>部件</v>
      </c>
      <c r="E130" s="2">
        <f>数据源!BG162</f>
        <v>127.40000000000003</v>
      </c>
      <c r="F130" s="2">
        <f>数据源!BH162</f>
        <v>1.5</v>
      </c>
      <c r="G130" s="2">
        <f>数据源!BI162</f>
        <v>0.01</v>
      </c>
      <c r="H130" s="2">
        <f>数据源!BJ162</f>
        <v>1.0291296005581716E-2</v>
      </c>
      <c r="I130" s="2">
        <f>数据源!BK162</f>
        <v>103</v>
      </c>
      <c r="J130" s="3">
        <f t="shared" si="96"/>
        <v>1</v>
      </c>
      <c r="K130" s="3">
        <f t="shared" si="97"/>
        <v>2</v>
      </c>
      <c r="L130" s="3" t="str">
        <f t="shared" si="91"/>
        <v>部件</v>
      </c>
      <c r="M130" s="3">
        <f t="shared" ca="1" si="92"/>
        <v>92002</v>
      </c>
      <c r="N130" s="3" t="str">
        <f t="shared" ca="1" si="93"/>
        <v>11211,12211,13211,11221,12221,13221,51211,52211,53211,51221,52221,53221,91001,91003,91005,91101,91103,91105,91201,91203,91205,91002,91004,91006,91102,91104,91106,91202,91204,91206,92001,92003,92005,92101,92103,92105,92201,92203,92205,92002</v>
      </c>
      <c r="O130" s="3" t="str">
        <f t="shared" si="94"/>
        <v>347,347,347,71,71,71,1131,1131,1131,316,316,316,144,144,144,144,144,144,144,144,144,144,144,144,144,144,144,144,144,144,103,103,103,103,103,103,103,103,103,103</v>
      </c>
      <c r="P130" s="1" t="str">
        <f t="shared" si="95"/>
        <v>(1,1),(1,1),(1,1),(1,1),(1,1),(1,1),(7,12),(7,12),(7,12),(3,7),(3,7),(3,7),(3,4),(3,4),(3,4),(3,4),(3,4),(3,4),(3,4),(3,4),(3,4),(3,4),(3,4),(3,4),(3,4),(3,4),(3,4),(3,4),(3,4),(3,4),(1,2),(1,2),(1,2),(1,2),(1,2),(1,2),(1,2),(1,2),(1,2),(1,2)</v>
      </c>
      <c r="Q130" s="3" t="str">
        <f>IF(D130="坦克碎片",VLOOKUP(C130,道具信息!$N$2:$O$291,2,FALSE)&amp;"碎片",VLOOKUP(C130,道具信息!$N$2:$O$291,2,FALSE))</f>
        <v>T2部件</v>
      </c>
      <c r="R130" s="3">
        <f t="shared" si="73"/>
        <v>1774</v>
      </c>
      <c r="S130" s="11">
        <f t="shared" si="74"/>
        <v>0.17799999999999999</v>
      </c>
      <c r="T130" s="3" t="str">
        <f>VLOOKUP(Q130,道具信息!$Q$3:$S$20,2,FALSE)</f>
        <v>CHEST_ITEM_TYPE_T2_PART</v>
      </c>
      <c r="U130" s="3" t="str">
        <f>IF(COUNTIF(U$91:U129,T130)=0,T130,"")</f>
        <v/>
      </c>
      <c r="V130" s="3" t="str">
        <f t="shared" si="84"/>
        <v>CHEST_ITEM_TYPE_T2_TANK,CHEST_ITEM_TYPE_T2_SHARD,CHEST_ITEM_TYPE_T1_PART,CHEST_ITEM_TYPE_T2_PART</v>
      </c>
      <c r="W130" s="13" t="str">
        <f t="shared" si="79"/>
        <v/>
      </c>
      <c r="X130" s="3" t="str">
        <f t="shared" si="80"/>
        <v/>
      </c>
      <c r="Y130" s="3" t="str">
        <f t="shared" si="85"/>
        <v>12.6%,43.6%,26.0%,17.8%</v>
      </c>
    </row>
    <row r="131" spans="2:25" x14ac:dyDescent="0.3">
      <c r="B131" s="2">
        <f>数据源!BD163</f>
        <v>4</v>
      </c>
      <c r="C131" s="2" t="str">
        <f>数据源!BE163</f>
        <v>T2LP4</v>
      </c>
      <c r="D131" s="2" t="str">
        <f>数据源!BF163</f>
        <v>部件</v>
      </c>
      <c r="E131" s="2">
        <f>数据源!BG163</f>
        <v>127.40000000000003</v>
      </c>
      <c r="F131" s="2">
        <f>数据源!BH163</f>
        <v>1.5</v>
      </c>
      <c r="G131" s="2">
        <f>数据源!BI163</f>
        <v>8.9999999999999993E-3</v>
      </c>
      <c r="H131" s="2">
        <f>数据源!BJ163</f>
        <v>9.2621664050235447E-3</v>
      </c>
      <c r="I131" s="2">
        <f>数据源!BK163</f>
        <v>93</v>
      </c>
      <c r="J131" s="3">
        <f t="shared" si="96"/>
        <v>1</v>
      </c>
      <c r="K131" s="3">
        <f t="shared" si="97"/>
        <v>2</v>
      </c>
      <c r="L131" s="3" t="str">
        <f t="shared" si="91"/>
        <v>部件</v>
      </c>
      <c r="M131" s="3">
        <f t="shared" ca="1" si="92"/>
        <v>92004</v>
      </c>
      <c r="N131" s="3" t="str">
        <f t="shared" ca="1" si="93"/>
        <v>11211,12211,13211,11221,12221,13221,51211,52211,53211,51221,52221,53221,91001,91003,91005,91101,91103,91105,91201,91203,91205,91002,91004,91006,91102,91104,91106,91202,91204,91206,92001,92003,92005,92101,92103,92105,92201,92203,92205,92002,92004</v>
      </c>
      <c r="O131" s="3" t="str">
        <f t="shared" si="94"/>
        <v>347,347,347,71,71,71,1131,1131,1131,316,316,316,144,144,144,144,144,144,144,144,144,144,144,144,144,144,144,144,144,144,103,103,103,103,103,103,103,103,103,103,93</v>
      </c>
      <c r="P131" s="1" t="str">
        <f t="shared" si="95"/>
        <v>(1,1),(1,1),(1,1),(1,1),(1,1),(1,1),(7,12),(7,12),(7,12),(3,7),(3,7),(3,7),(3,4),(3,4),(3,4),(3,4),(3,4),(3,4),(3,4),(3,4),(3,4),(3,4),(3,4),(3,4),(3,4),(3,4),(3,4),(3,4),(3,4),(3,4),(1,2),(1,2),(1,2),(1,2),(1,2),(1,2),(1,2),(1,2),(1,2),(1,2),(1,2)</v>
      </c>
      <c r="Q131" s="3" t="str">
        <f>IF(D131="坦克碎片",VLOOKUP(C131,道具信息!$N$2:$O$291,2,FALSE)&amp;"碎片",VLOOKUP(C131,道具信息!$N$2:$O$291,2,FALSE))</f>
        <v>T2部件</v>
      </c>
      <c r="R131" s="3">
        <f t="shared" si="73"/>
        <v>1774</v>
      </c>
      <c r="S131" s="11">
        <f t="shared" si="74"/>
        <v>0.17799999999999999</v>
      </c>
      <c r="T131" s="3" t="str">
        <f>VLOOKUP(Q131,道具信息!$Q$3:$S$20,2,FALSE)</f>
        <v>CHEST_ITEM_TYPE_T2_PART</v>
      </c>
      <c r="U131" s="3" t="str">
        <f>IF(COUNTIF(U$91:U130,T131)=0,T131,"")</f>
        <v/>
      </c>
      <c r="V131" s="3" t="str">
        <f t="shared" si="84"/>
        <v>CHEST_ITEM_TYPE_T2_TANK,CHEST_ITEM_TYPE_T2_SHARD,CHEST_ITEM_TYPE_T1_PART,CHEST_ITEM_TYPE_T2_PART</v>
      </c>
      <c r="W131" s="13" t="str">
        <f t="shared" si="79"/>
        <v/>
      </c>
      <c r="X131" s="3" t="str">
        <f t="shared" si="80"/>
        <v/>
      </c>
      <c r="Y131" s="3" t="str">
        <f t="shared" si="85"/>
        <v>12.6%,43.6%,26.0%,17.8%</v>
      </c>
    </row>
    <row r="132" spans="2:25" x14ac:dyDescent="0.3">
      <c r="B132" s="2">
        <f>数据源!BD164</f>
        <v>4</v>
      </c>
      <c r="C132" s="2" t="str">
        <f>数据源!BE164</f>
        <v>T2LP6</v>
      </c>
      <c r="D132" s="2" t="str">
        <f>数据源!BF164</f>
        <v>部件</v>
      </c>
      <c r="E132" s="2">
        <f>数据源!BG164</f>
        <v>127.40000000000003</v>
      </c>
      <c r="F132" s="2">
        <f>数据源!BH164</f>
        <v>1.5</v>
      </c>
      <c r="G132" s="2">
        <f>数据源!BI164</f>
        <v>8.9999999999999993E-3</v>
      </c>
      <c r="H132" s="2">
        <f>数据源!BJ164</f>
        <v>9.2621664050235447E-3</v>
      </c>
      <c r="I132" s="2">
        <f>数据源!BK164</f>
        <v>93</v>
      </c>
      <c r="J132" s="3">
        <f t="shared" si="96"/>
        <v>1</v>
      </c>
      <c r="K132" s="3">
        <f t="shared" si="97"/>
        <v>2</v>
      </c>
      <c r="L132" s="3" t="str">
        <f t="shared" si="91"/>
        <v>部件</v>
      </c>
      <c r="M132" s="3">
        <f t="shared" ca="1" si="92"/>
        <v>92006</v>
      </c>
      <c r="N132" s="3" t="str">
        <f t="shared" ca="1" si="93"/>
        <v>11211,12211,13211,11221,12221,13221,51211,52211,53211,51221,52221,53221,91001,91003,91005,91101,91103,91105,91201,91203,91205,91002,91004,91006,91102,91104,91106,91202,91204,91206,92001,92003,92005,92101,92103,92105,92201,92203,92205,92002,92004,92006</v>
      </c>
      <c r="O132" s="3" t="str">
        <f t="shared" si="94"/>
        <v>347,347,347,71,71,71,1131,1131,1131,316,316,316,144,144,144,144,144,144,144,144,144,144,144,144,144,144,144,144,144,144,103,103,103,103,103,103,103,103,103,103,93,93</v>
      </c>
      <c r="P132" s="1" t="str">
        <f t="shared" si="95"/>
        <v>(1,1),(1,1),(1,1),(1,1),(1,1),(1,1),(7,12),(7,12),(7,12),(3,7),(3,7),(3,7),(3,4),(3,4),(3,4),(3,4),(3,4),(3,4),(3,4),(3,4),(3,4),(3,4),(3,4),(3,4),(3,4),(3,4),(3,4),(3,4),(3,4),(3,4),(1,2),(1,2),(1,2),(1,2),(1,2),(1,2),(1,2),(1,2),(1,2),(1,2),(1,2),(1,2)</v>
      </c>
      <c r="Q132" s="3" t="str">
        <f>IF(D132="坦克碎片",VLOOKUP(C132,道具信息!$N$2:$O$291,2,FALSE)&amp;"碎片",VLOOKUP(C132,道具信息!$N$2:$O$291,2,FALSE))</f>
        <v>T2部件</v>
      </c>
      <c r="R132" s="3">
        <f t="shared" si="73"/>
        <v>1774</v>
      </c>
      <c r="S132" s="11">
        <f t="shared" si="74"/>
        <v>0.17799999999999999</v>
      </c>
      <c r="T132" s="3" t="str">
        <f>VLOOKUP(Q132,道具信息!$Q$3:$S$20,2,FALSE)</f>
        <v>CHEST_ITEM_TYPE_T2_PART</v>
      </c>
      <c r="U132" s="3" t="str">
        <f>IF(COUNTIF(U$91:U131,T132)=0,T132,"")</f>
        <v/>
      </c>
      <c r="V132" s="3" t="str">
        <f t="shared" si="84"/>
        <v>CHEST_ITEM_TYPE_T2_TANK,CHEST_ITEM_TYPE_T2_SHARD,CHEST_ITEM_TYPE_T1_PART,CHEST_ITEM_TYPE_T2_PART</v>
      </c>
      <c r="W132" s="13" t="str">
        <f t="shared" si="79"/>
        <v/>
      </c>
      <c r="X132" s="3" t="str">
        <f t="shared" si="80"/>
        <v/>
      </c>
      <c r="Y132" s="3" t="str">
        <f t="shared" si="85"/>
        <v>12.6%,43.6%,26.0%,17.8%</v>
      </c>
    </row>
    <row r="133" spans="2:25" x14ac:dyDescent="0.3">
      <c r="B133" s="2">
        <f>数据源!BD165</f>
        <v>4</v>
      </c>
      <c r="C133" s="2" t="str">
        <f>数据源!BE165</f>
        <v>T2MP2</v>
      </c>
      <c r="D133" s="2" t="str">
        <f>数据源!BF165</f>
        <v>部件</v>
      </c>
      <c r="E133" s="2">
        <f>数据源!BG165</f>
        <v>127.40000000000003</v>
      </c>
      <c r="F133" s="2">
        <f>数据源!BH165</f>
        <v>1.5</v>
      </c>
      <c r="G133" s="2">
        <f>数据源!BI165</f>
        <v>8.9999999999999993E-3</v>
      </c>
      <c r="H133" s="2">
        <f>数据源!BJ165</f>
        <v>9.2621664050235447E-3</v>
      </c>
      <c r="I133" s="2">
        <f>数据源!BK165</f>
        <v>93</v>
      </c>
      <c r="J133" s="3">
        <f t="shared" si="96"/>
        <v>1</v>
      </c>
      <c r="K133" s="3">
        <f t="shared" si="97"/>
        <v>2</v>
      </c>
      <c r="L133" s="3" t="str">
        <f t="shared" si="91"/>
        <v>部件</v>
      </c>
      <c r="M133" s="3">
        <f t="shared" ca="1" si="92"/>
        <v>92102</v>
      </c>
      <c r="N133" s="3" t="str">
        <f t="shared" ca="1" si="93"/>
        <v>11211,12211,13211,11221,12221,13221,51211,52211,53211,51221,52221,53221,91001,91003,91005,91101,91103,91105,91201,91203,91205,91002,91004,91006,91102,91104,91106,91202,91204,91206,92001,92003,92005,92101,92103,92105,92201,92203,92205,92002,92004,92006,92102</v>
      </c>
      <c r="O133" s="3" t="str">
        <f t="shared" si="94"/>
        <v>347,347,347,71,71,71,1131,1131,1131,316,316,316,144,144,144,144,144,144,144,144,144,144,144,144,144,144,144,144,144,144,103,103,103,103,103,103,103,103,103,103,93,93,93</v>
      </c>
      <c r="P133" s="1" t="str">
        <f t="shared" si="95"/>
        <v>(1,1),(1,1),(1,1),(1,1),(1,1),(1,1),(7,12),(7,12),(7,12),(3,7),(3,7),(3,7),(3,4),(3,4),(3,4),(3,4),(3,4),(3,4),(3,4),(3,4),(3,4),(3,4),(3,4),(3,4),(3,4),(3,4),(3,4),(3,4),(3,4),(3,4),(1,2),(1,2),(1,2),(1,2),(1,2),(1,2),(1,2),(1,2),(1,2),(1,2),(1,2),(1,2),(1,2)</v>
      </c>
      <c r="Q133" s="3" t="str">
        <f>IF(D133="坦克碎片",VLOOKUP(C133,道具信息!$N$2:$O$291,2,FALSE)&amp;"碎片",VLOOKUP(C133,道具信息!$N$2:$O$291,2,FALSE))</f>
        <v>T2部件</v>
      </c>
      <c r="R133" s="3">
        <f t="shared" si="73"/>
        <v>1774</v>
      </c>
      <c r="S133" s="11">
        <f t="shared" si="74"/>
        <v>0.17799999999999999</v>
      </c>
      <c r="T133" s="3" t="str">
        <f>VLOOKUP(Q133,道具信息!$Q$3:$S$20,2,FALSE)</f>
        <v>CHEST_ITEM_TYPE_T2_PART</v>
      </c>
      <c r="U133" s="3" t="str">
        <f>IF(COUNTIF(U$91:U132,T133)=0,T133,"")</f>
        <v/>
      </c>
      <c r="V133" s="3" t="str">
        <f t="shared" si="84"/>
        <v>CHEST_ITEM_TYPE_T2_TANK,CHEST_ITEM_TYPE_T2_SHARD,CHEST_ITEM_TYPE_T1_PART,CHEST_ITEM_TYPE_T2_PART</v>
      </c>
      <c r="W133" s="13" t="str">
        <f t="shared" si="79"/>
        <v/>
      </c>
      <c r="X133" s="3" t="str">
        <f t="shared" si="80"/>
        <v/>
      </c>
      <c r="Y133" s="3" t="str">
        <f t="shared" si="85"/>
        <v>12.6%,43.6%,26.0%,17.8%</v>
      </c>
    </row>
    <row r="134" spans="2:25" x14ac:dyDescent="0.3">
      <c r="B134" s="2">
        <f>数据源!BD166</f>
        <v>4</v>
      </c>
      <c r="C134" s="2" t="str">
        <f>数据源!BE166</f>
        <v>T2MP4</v>
      </c>
      <c r="D134" s="2" t="str">
        <f>数据源!BF166</f>
        <v>部件</v>
      </c>
      <c r="E134" s="2">
        <f>数据源!BG166</f>
        <v>127.40000000000003</v>
      </c>
      <c r="F134" s="2">
        <f>数据源!BH166</f>
        <v>1.5</v>
      </c>
      <c r="G134" s="2">
        <f>数据源!BI166</f>
        <v>8.9999999999999993E-3</v>
      </c>
      <c r="H134" s="2">
        <f>数据源!BJ166</f>
        <v>9.2621664050235447E-3</v>
      </c>
      <c r="I134" s="2">
        <f>数据源!BK166</f>
        <v>93</v>
      </c>
      <c r="J134" s="3">
        <f t="shared" si="96"/>
        <v>1</v>
      </c>
      <c r="K134" s="3">
        <f t="shared" si="97"/>
        <v>2</v>
      </c>
      <c r="L134" s="3" t="str">
        <f t="shared" si="91"/>
        <v>部件</v>
      </c>
      <c r="M134" s="3">
        <f t="shared" ca="1" si="92"/>
        <v>92104</v>
      </c>
      <c r="N134" s="3" t="str">
        <f t="shared" ca="1" si="93"/>
        <v>11211,12211,13211,11221,12221,13221,51211,52211,53211,51221,52221,53221,91001,91003,91005,91101,91103,91105,91201,91203,91205,91002,91004,91006,91102,91104,91106,91202,91204,91206,92001,92003,92005,92101,92103,92105,92201,92203,92205,92002,92004,92006,92102,92104</v>
      </c>
      <c r="O134" s="3" t="str">
        <f t="shared" si="94"/>
        <v>347,347,347,71,71,71,1131,1131,1131,316,316,316,144,144,144,144,144,144,144,144,144,144,144,144,144,144,144,144,144,144,103,103,103,103,103,103,103,103,103,103,93,93,93,93</v>
      </c>
      <c r="P134" s="1" t="str">
        <f t="shared" si="95"/>
        <v>(1,1),(1,1),(1,1),(1,1),(1,1),(1,1),(7,12),(7,12),(7,12),(3,7),(3,7),(3,7),(3,4),(3,4),(3,4),(3,4),(3,4),(3,4),(3,4),(3,4),(3,4),(3,4),(3,4),(3,4),(3,4),(3,4),(3,4),(3,4),(3,4),(3,4),(1,2),(1,2),(1,2),(1,2),(1,2),(1,2),(1,2),(1,2),(1,2),(1,2),(1,2),(1,2),(1,2),(1,2)</v>
      </c>
      <c r="Q134" s="3" t="str">
        <f>IF(D134="坦克碎片",VLOOKUP(C134,道具信息!$N$2:$O$291,2,FALSE)&amp;"碎片",VLOOKUP(C134,道具信息!$N$2:$O$291,2,FALSE))</f>
        <v>T2部件</v>
      </c>
      <c r="R134" s="3">
        <f t="shared" si="73"/>
        <v>1774</v>
      </c>
      <c r="S134" s="11">
        <f t="shared" si="74"/>
        <v>0.17799999999999999</v>
      </c>
      <c r="T134" s="3" t="str">
        <f>VLOOKUP(Q134,道具信息!$Q$3:$S$20,2,FALSE)</f>
        <v>CHEST_ITEM_TYPE_T2_PART</v>
      </c>
      <c r="U134" s="3" t="str">
        <f>IF(COUNTIF(U$91:U133,T134)=0,T134,"")</f>
        <v/>
      </c>
      <c r="V134" s="3" t="str">
        <f t="shared" si="84"/>
        <v>CHEST_ITEM_TYPE_T2_TANK,CHEST_ITEM_TYPE_T2_SHARD,CHEST_ITEM_TYPE_T1_PART,CHEST_ITEM_TYPE_T2_PART</v>
      </c>
      <c r="W134" s="13" t="str">
        <f t="shared" si="79"/>
        <v/>
      </c>
      <c r="X134" s="3" t="str">
        <f t="shared" si="80"/>
        <v/>
      </c>
      <c r="Y134" s="3" t="str">
        <f t="shared" si="85"/>
        <v>12.6%,43.6%,26.0%,17.8%</v>
      </c>
    </row>
    <row r="135" spans="2:25" x14ac:dyDescent="0.3">
      <c r="B135" s="2">
        <f>数据源!BD167</f>
        <v>4</v>
      </c>
      <c r="C135" s="2" t="str">
        <f>数据源!BE167</f>
        <v>T2MP6</v>
      </c>
      <c r="D135" s="2" t="str">
        <f>数据源!BF167</f>
        <v>部件</v>
      </c>
      <c r="E135" s="2">
        <f>数据源!BG167</f>
        <v>127.40000000000003</v>
      </c>
      <c r="F135" s="2">
        <f>数据源!BH167</f>
        <v>1.5</v>
      </c>
      <c r="G135" s="2">
        <f>数据源!BI167</f>
        <v>8.9999999999999993E-3</v>
      </c>
      <c r="H135" s="2">
        <f>数据源!BJ167</f>
        <v>9.2621664050235447E-3</v>
      </c>
      <c r="I135" s="2">
        <f>数据源!BK167</f>
        <v>93</v>
      </c>
      <c r="J135" s="3">
        <f t="shared" si="96"/>
        <v>1</v>
      </c>
      <c r="K135" s="3">
        <f t="shared" si="97"/>
        <v>2</v>
      </c>
      <c r="L135" s="3" t="str">
        <f t="shared" si="91"/>
        <v>部件</v>
      </c>
      <c r="M135" s="3">
        <f t="shared" ca="1" si="92"/>
        <v>92106</v>
      </c>
      <c r="N135" s="3" t="str">
        <f t="shared" ca="1" si="93"/>
        <v>11211,12211,13211,11221,12221,13221,51211,52211,53211,51221,52221,53221,91001,91003,91005,91101,91103,91105,91201,91203,91205,91002,91004,91006,91102,91104,91106,91202,91204,91206,92001,92003,92005,92101,92103,92105,92201,92203,92205,92002,92004,92006,92102,92104,92106</v>
      </c>
      <c r="O135" s="3" t="str">
        <f t="shared" si="94"/>
        <v>347,347,347,71,71,71,1131,1131,1131,316,316,316,144,144,144,144,144,144,144,144,144,144,144,144,144,144,144,144,144,144,103,103,103,103,103,103,103,103,103,103,93,93,93,93,93</v>
      </c>
      <c r="P135" s="1" t="str">
        <f t="shared" si="95"/>
        <v>(1,1),(1,1),(1,1),(1,1),(1,1),(1,1),(7,12),(7,12),(7,12),(3,7),(3,7),(3,7),(3,4),(3,4),(3,4),(3,4),(3,4),(3,4),(3,4),(3,4),(3,4),(3,4),(3,4),(3,4),(3,4),(3,4),(3,4),(3,4),(3,4),(3,4),(1,2),(1,2),(1,2),(1,2),(1,2),(1,2),(1,2),(1,2),(1,2),(1,2),(1,2),(1,2),(1,2),(1,2),(1,2)</v>
      </c>
      <c r="Q135" s="3" t="str">
        <f>IF(D135="坦克碎片",VLOOKUP(C135,道具信息!$N$2:$O$291,2,FALSE)&amp;"碎片",VLOOKUP(C135,道具信息!$N$2:$O$291,2,FALSE))</f>
        <v>T2部件</v>
      </c>
      <c r="R135" s="3">
        <f t="shared" si="73"/>
        <v>1774</v>
      </c>
      <c r="S135" s="11">
        <f t="shared" si="74"/>
        <v>0.17799999999999999</v>
      </c>
      <c r="T135" s="3" t="str">
        <f>VLOOKUP(Q135,道具信息!$Q$3:$S$20,2,FALSE)</f>
        <v>CHEST_ITEM_TYPE_T2_PART</v>
      </c>
      <c r="U135" s="3" t="str">
        <f>IF(COUNTIF(U$91:U134,T135)=0,T135,"")</f>
        <v/>
      </c>
      <c r="V135" s="3" t="str">
        <f t="shared" si="84"/>
        <v>CHEST_ITEM_TYPE_T2_TANK,CHEST_ITEM_TYPE_T2_SHARD,CHEST_ITEM_TYPE_T1_PART,CHEST_ITEM_TYPE_T2_PART</v>
      </c>
      <c r="W135" s="13" t="str">
        <f t="shared" si="79"/>
        <v/>
      </c>
      <c r="X135" s="3" t="str">
        <f t="shared" si="80"/>
        <v/>
      </c>
      <c r="Y135" s="3" t="str">
        <f t="shared" si="85"/>
        <v>12.6%,43.6%,26.0%,17.8%</v>
      </c>
    </row>
    <row r="136" spans="2:25" x14ac:dyDescent="0.3">
      <c r="B136" s="2">
        <f>数据源!BD168</f>
        <v>4</v>
      </c>
      <c r="C136" s="2" t="str">
        <f>数据源!BE168</f>
        <v>T2HP2</v>
      </c>
      <c r="D136" s="2" t="str">
        <f>数据源!BF168</f>
        <v>部件</v>
      </c>
      <c r="E136" s="2">
        <f>数据源!BG168</f>
        <v>127.40000000000003</v>
      </c>
      <c r="F136" s="2">
        <f>数据源!BH168</f>
        <v>1.5</v>
      </c>
      <c r="G136" s="2">
        <f>数据源!BI168</f>
        <v>8.9999999999999993E-3</v>
      </c>
      <c r="H136" s="2">
        <f>数据源!BJ168</f>
        <v>9.2621664050235447E-3</v>
      </c>
      <c r="I136" s="2">
        <f>数据源!BK168</f>
        <v>93</v>
      </c>
      <c r="J136" s="3">
        <f>ROUNDUP(IF(F136&gt;1,F136-ROUNDDOWN(SQRT(F136),0),F136),0)</f>
        <v>1</v>
      </c>
      <c r="K136" s="3">
        <f>F136*2-J136</f>
        <v>2</v>
      </c>
      <c r="L136" s="3" t="str">
        <f t="shared" si="91"/>
        <v>部件</v>
      </c>
      <c r="M136" s="3">
        <f t="shared" ca="1" si="92"/>
        <v>92202</v>
      </c>
      <c r="N136" s="3" t="str">
        <f t="shared" ca="1" si="93"/>
        <v>11211,12211,13211,11221,12221,13221,51211,52211,53211,51221,52221,53221,91001,91003,91005,91101,91103,91105,91201,91203,91205,91002,91004,91006,91102,91104,91106,91202,91204,91206,92001,92003,92005,92101,92103,92105,92201,92203,92205,92002,92004,92006,92102,92104,92106,92202</v>
      </c>
      <c r="O136" s="3" t="str">
        <f t="shared" si="94"/>
        <v>347,347,347,71,71,71,1131,1131,1131,316,316,316,144,144,144,144,144,144,144,144,144,144,144,144,144,144,144,144,144,144,103,103,103,103,103,103,103,103,103,103,93,93,93,93,93,93</v>
      </c>
      <c r="P136" s="1" t="str">
        <f t="shared" si="95"/>
        <v>(1,1),(1,1),(1,1),(1,1),(1,1),(1,1),(7,12),(7,12),(7,12),(3,7),(3,7),(3,7),(3,4),(3,4),(3,4),(3,4),(3,4),(3,4),(3,4),(3,4),(3,4),(3,4),(3,4),(3,4),(3,4),(3,4),(3,4),(3,4),(3,4),(3,4),(1,2),(1,2),(1,2),(1,2),(1,2),(1,2),(1,2),(1,2),(1,2),(1,2),(1,2),(1,2),(1,2),(1,2),(1,2),(1,2)</v>
      </c>
      <c r="Q136" s="3" t="str">
        <f>IF(D136="坦克碎片",VLOOKUP(C136,道具信息!$N$2:$O$291,2,FALSE)&amp;"碎片",VLOOKUP(C136,道具信息!$N$2:$O$291,2,FALSE))</f>
        <v>T2部件</v>
      </c>
      <c r="R136" s="3">
        <f t="shared" si="73"/>
        <v>1774</v>
      </c>
      <c r="S136" s="11">
        <f t="shared" si="74"/>
        <v>0.17799999999999999</v>
      </c>
      <c r="T136" s="3" t="str">
        <f>VLOOKUP(Q136,道具信息!$Q$3:$S$20,2,FALSE)</f>
        <v>CHEST_ITEM_TYPE_T2_PART</v>
      </c>
      <c r="U136" s="3" t="str">
        <f>IF(COUNTIF(U$91:U135,T136)=0,T136,"")</f>
        <v/>
      </c>
      <c r="V136" s="3" t="str">
        <f t="shared" si="84"/>
        <v>CHEST_ITEM_TYPE_T2_TANK,CHEST_ITEM_TYPE_T2_SHARD,CHEST_ITEM_TYPE_T1_PART,CHEST_ITEM_TYPE_T2_PART</v>
      </c>
      <c r="W136" s="13" t="str">
        <f t="shared" si="79"/>
        <v/>
      </c>
      <c r="X136" s="3" t="str">
        <f t="shared" si="80"/>
        <v/>
      </c>
      <c r="Y136" s="3" t="str">
        <f t="shared" si="85"/>
        <v>12.6%,43.6%,26.0%,17.8%</v>
      </c>
    </row>
    <row r="137" spans="2:25" x14ac:dyDescent="0.3">
      <c r="B137" s="2">
        <f>数据源!BD169</f>
        <v>4</v>
      </c>
      <c r="C137" s="2" t="str">
        <f>数据源!BE169</f>
        <v>T2HP4</v>
      </c>
      <c r="D137" s="2" t="str">
        <f>数据源!BF169</f>
        <v>部件</v>
      </c>
      <c r="E137" s="2">
        <f>数据源!BG169</f>
        <v>127.40000000000003</v>
      </c>
      <c r="F137" s="2">
        <f>数据源!BH169</f>
        <v>1.5</v>
      </c>
      <c r="G137" s="2">
        <f>数据源!BI169</f>
        <v>8.9999999999999993E-3</v>
      </c>
      <c r="H137" s="2">
        <f>数据源!BJ169</f>
        <v>9.2621664050235447E-3</v>
      </c>
      <c r="I137" s="2">
        <f>数据源!BK169</f>
        <v>93</v>
      </c>
      <c r="J137" s="3">
        <f t="shared" ref="J137:J138" si="98">ROUNDUP(IF(F137&gt;1,F137-ROUNDDOWN(SQRT(F137),0),F137),0)</f>
        <v>1</v>
      </c>
      <c r="K137" s="3">
        <f t="shared" ref="K137:K138" si="99">F137*2-J137</f>
        <v>2</v>
      </c>
      <c r="L137" s="3" t="str">
        <f t="shared" si="91"/>
        <v>部件</v>
      </c>
      <c r="M137" s="3">
        <f t="shared" ca="1" si="92"/>
        <v>92204</v>
      </c>
      <c r="N137" s="3" t="str">
        <f t="shared" ca="1" si="93"/>
        <v>11211,12211,13211,11221,12221,13221,51211,52211,53211,51221,52221,53221,91001,91003,91005,91101,91103,91105,91201,91203,91205,91002,91004,91006,91102,91104,91106,91202,91204,91206,92001,92003,92005,92101,92103,92105,92201,92203,92205,92002,92004,92006,92102,92104,92106,92202,92204</v>
      </c>
      <c r="O137" s="3" t="str">
        <f t="shared" si="94"/>
        <v>347,347,347,71,71,71,1131,1131,1131,316,316,316,144,144,144,144,144,144,144,144,144,144,144,144,144,144,144,144,144,144,103,103,103,103,103,103,103,103,103,103,93,93,93,93,93,93,93</v>
      </c>
      <c r="P137" s="1" t="str">
        <f t="shared" si="95"/>
        <v>(1,1),(1,1),(1,1),(1,1),(1,1),(1,1),(7,12),(7,12),(7,12),(3,7),(3,7),(3,7),(3,4),(3,4),(3,4),(3,4),(3,4),(3,4),(3,4),(3,4),(3,4),(3,4),(3,4),(3,4),(3,4),(3,4),(3,4),(3,4),(3,4),(3,4),(1,2),(1,2),(1,2),(1,2),(1,2),(1,2),(1,2),(1,2),(1,2),(1,2),(1,2),(1,2),(1,2),(1,2),(1,2),(1,2),(1,2)</v>
      </c>
      <c r="Q137" s="3" t="str">
        <f>IF(D137="坦克碎片",VLOOKUP(C137,道具信息!$N$2:$O$291,2,FALSE)&amp;"碎片",VLOOKUP(C137,道具信息!$N$2:$O$291,2,FALSE))</f>
        <v>T2部件</v>
      </c>
      <c r="R137" s="3">
        <f t="shared" si="73"/>
        <v>1774</v>
      </c>
      <c r="S137" s="11">
        <f t="shared" si="74"/>
        <v>0.17799999999999999</v>
      </c>
      <c r="T137" s="3" t="str">
        <f>VLOOKUP(Q137,道具信息!$Q$3:$S$20,2,FALSE)</f>
        <v>CHEST_ITEM_TYPE_T2_PART</v>
      </c>
      <c r="U137" s="3" t="str">
        <f>IF(COUNTIF(U$91:U136,T137)=0,T137,"")</f>
        <v/>
      </c>
      <c r="V137" s="3" t="str">
        <f t="shared" si="84"/>
        <v>CHEST_ITEM_TYPE_T2_TANK,CHEST_ITEM_TYPE_T2_SHARD,CHEST_ITEM_TYPE_T1_PART,CHEST_ITEM_TYPE_T2_PART</v>
      </c>
      <c r="W137" s="13" t="str">
        <f t="shared" si="79"/>
        <v/>
      </c>
      <c r="X137" s="3" t="str">
        <f t="shared" si="80"/>
        <v/>
      </c>
      <c r="Y137" s="3" t="str">
        <f t="shared" si="85"/>
        <v>12.6%,43.6%,26.0%,17.8%</v>
      </c>
    </row>
    <row r="138" spans="2:25" x14ac:dyDescent="0.3">
      <c r="B138" s="2">
        <f>数据源!BD170</f>
        <v>4</v>
      </c>
      <c r="C138" s="2" t="str">
        <f>数据源!BE170</f>
        <v>T2HP6</v>
      </c>
      <c r="D138" s="2" t="str">
        <f>数据源!BF170</f>
        <v>部件</v>
      </c>
      <c r="E138" s="2">
        <f>数据源!BG170</f>
        <v>127.40000000000003</v>
      </c>
      <c r="F138" s="2">
        <f>数据源!BH170</f>
        <v>1.5</v>
      </c>
      <c r="G138" s="2">
        <f>数据源!BI170</f>
        <v>8.9999999999999993E-3</v>
      </c>
      <c r="H138" s="2">
        <f>数据源!BJ170</f>
        <v>9.2621664050235447E-3</v>
      </c>
      <c r="I138" s="2">
        <f>数据源!BK170</f>
        <v>93</v>
      </c>
      <c r="J138" s="3">
        <f t="shared" si="98"/>
        <v>1</v>
      </c>
      <c r="K138" s="3">
        <f t="shared" si="99"/>
        <v>2</v>
      </c>
      <c r="L138" s="3" t="str">
        <f t="shared" si="91"/>
        <v>部件</v>
      </c>
      <c r="M138" s="3">
        <f t="shared" ca="1" si="92"/>
        <v>92206</v>
      </c>
      <c r="N138" s="3" t="str">
        <f t="shared" ca="1" si="93"/>
        <v>11211,12211,13211,11221,12221,13221,51211,52211,53211,51221,52221,53221,91001,91003,91005,91101,91103,91105,91201,91203,91205,91002,91004,91006,91102,91104,91106,91202,91204,91206,92001,92003,92005,92101,92103,92105,92201,92203,92205,92002,92004,92006,92102,92104,92106,92202,92204,92206</v>
      </c>
      <c r="O138" s="3" t="str">
        <f t="shared" si="94"/>
        <v>347,347,347,71,71,71,1131,1131,1131,316,316,316,144,144,144,144,144,144,144,144,144,144,144,144,144,144,144,144,144,144,103,103,103,103,103,103,103,103,103,103,93,93,93,93,93,93,93,93</v>
      </c>
      <c r="P138" s="1" t="str">
        <f t="shared" si="95"/>
        <v>(1,1),(1,1),(1,1),(1,1),(1,1),(1,1),(7,12),(7,12),(7,12),(3,7),(3,7),(3,7),(3,4),(3,4),(3,4),(3,4),(3,4),(3,4),(3,4),(3,4),(3,4),(3,4),(3,4),(3,4),(3,4),(3,4),(3,4),(3,4),(3,4),(3,4),(1,2),(1,2),(1,2),(1,2),(1,2),(1,2),(1,2),(1,2),(1,2),(1,2),(1,2),(1,2),(1,2),(1,2),(1,2),(1,2),(1,2),(1,2)</v>
      </c>
      <c r="Q138" s="3" t="str">
        <f>IF(D138="坦克碎片",VLOOKUP(C138,道具信息!$N$2:$O$291,2,FALSE)&amp;"碎片",VLOOKUP(C138,道具信息!$N$2:$O$291,2,FALSE))</f>
        <v>T2部件</v>
      </c>
      <c r="R138" s="3">
        <f t="shared" si="73"/>
        <v>1774</v>
      </c>
      <c r="S138" s="11">
        <f t="shared" si="74"/>
        <v>0.17799999999999999</v>
      </c>
      <c r="T138" s="3" t="str">
        <f>VLOOKUP(Q138,道具信息!$Q$3:$S$20,2,FALSE)</f>
        <v>CHEST_ITEM_TYPE_T2_PART</v>
      </c>
      <c r="U138" s="3" t="str">
        <f>IF(COUNTIF(U$91:U137,T138)=0,T138,"")</f>
        <v/>
      </c>
      <c r="V138" s="3" t="str">
        <f t="shared" si="84"/>
        <v>CHEST_ITEM_TYPE_T2_TANK,CHEST_ITEM_TYPE_T2_SHARD,CHEST_ITEM_TYPE_T1_PART,CHEST_ITEM_TYPE_T2_PART</v>
      </c>
      <c r="W138" s="13" t="str">
        <f t="shared" si="79"/>
        <v/>
      </c>
      <c r="X138" s="3" t="str">
        <f t="shared" si="80"/>
        <v/>
      </c>
      <c r="Y138" s="3" t="str">
        <f t="shared" si="85"/>
        <v>12.6%,43.6%,26.0%,17.8%</v>
      </c>
    </row>
    <row r="139" spans="2:25" x14ac:dyDescent="0.3">
      <c r="B139" s="4"/>
      <c r="C139" s="4"/>
      <c r="D139" s="4"/>
      <c r="E139" s="4"/>
      <c r="F139" s="4"/>
      <c r="G139" s="4"/>
      <c r="H139" s="4"/>
      <c r="I139" s="4"/>
      <c r="N139" s="3" t="str">
        <f ca="1">"["&amp;N138&amp;"]"</f>
        <v>[11211,12211,13211,11221,12221,13221,51211,52211,53211,51221,52221,53221,91001,91003,91005,91101,91103,91105,91201,91203,91205,91002,91004,91006,91102,91104,91106,91202,91204,91206,92001,92003,92005,92101,92103,92105,92201,92203,92205,92002,92004,92006,92102,92104,92106,92202,92204,92206]</v>
      </c>
      <c r="O139" s="3" t="str">
        <f>"["&amp;O138&amp;"]"</f>
        <v>[347,347,347,71,71,71,1131,1131,1131,316,316,316,144,144,144,144,144,144,144,144,144,144,144,144,144,144,144,144,144,144,103,103,103,103,103,103,103,103,103,103,93,93,93,93,93,93,93,93]</v>
      </c>
      <c r="P139" s="3" t="str">
        <f>"["&amp;P138&amp;"]"</f>
        <v>[(1,1),(1,1),(1,1),(1,1),(1,1),(1,1),(7,12),(7,12),(7,12),(3,7),(3,7),(3,7),(3,4),(3,4),(3,4),(3,4),(3,4),(3,4),(3,4),(3,4),(3,4),(3,4),(3,4),(3,4),(3,4),(3,4),(3,4),(3,4),(3,4),(3,4),(1,2),(1,2),(1,2),(1,2),(1,2),(1,2),(1,2),(1,2),(1,2),(1,2),(1,2),(1,2),(1,2),(1,2),(1,2),(1,2),(1,2),(1,2)]</v>
      </c>
      <c r="V139" s="3" t="str">
        <f>"["&amp;V138&amp;"]"</f>
        <v>[CHEST_ITEM_TYPE_T2_TANK,CHEST_ITEM_TYPE_T2_SHARD,CHEST_ITEM_TYPE_T1_PART,CHEST_ITEM_TYPE_T2_PART]</v>
      </c>
      <c r="Y139" s="3" t="str">
        <f>"["&amp;Y138&amp;"]"</f>
        <v>[12.6%,43.6%,26.0%,17.8%]</v>
      </c>
    </row>
    <row r="141" spans="2:25" x14ac:dyDescent="0.3">
      <c r="B141" s="2" t="str">
        <f>数据源!BD173</f>
        <v>联赛等级</v>
      </c>
      <c r="C141" s="2" t="str">
        <f>数据源!BE173</f>
        <v>道具名称</v>
      </c>
      <c r="D141" s="2" t="str">
        <f>数据源!BF173</f>
        <v>对应大类</v>
      </c>
      <c r="E141" s="2" t="str">
        <f>数据源!BG173</f>
        <v>道具价值</v>
      </c>
      <c r="F141" s="2" t="str">
        <f>数据源!BH173</f>
        <v>抽取个数</v>
      </c>
      <c r="G141" s="2" t="str">
        <f>数据源!BI173</f>
        <v>价值比例</v>
      </c>
      <c r="H141" s="2" t="str">
        <f>数据源!BJ173</f>
        <v>产出概率</v>
      </c>
      <c r="I141" s="2" t="str">
        <f>数据源!BK173</f>
        <v>权重值</v>
      </c>
      <c r="J141" s="7" t="s">
        <v>234</v>
      </c>
      <c r="K141" s="7" t="s">
        <v>235</v>
      </c>
      <c r="L141" s="3" t="s">
        <v>222</v>
      </c>
      <c r="M141" s="3" t="s">
        <v>152</v>
      </c>
      <c r="N141" s="3" t="s">
        <v>224</v>
      </c>
      <c r="O141" s="3" t="s">
        <v>225</v>
      </c>
      <c r="P141" s="3" t="s">
        <v>226</v>
      </c>
      <c r="Q141" s="8" t="s">
        <v>244</v>
      </c>
      <c r="R141" s="8" t="s">
        <v>245</v>
      </c>
      <c r="S141" s="8" t="s">
        <v>246</v>
      </c>
    </row>
    <row r="142" spans="2:25" x14ac:dyDescent="0.3">
      <c r="B142" s="2">
        <f>数据源!BD174</f>
        <v>5</v>
      </c>
      <c r="C142" s="2" t="str">
        <f>数据源!BE174</f>
        <v>Puma</v>
      </c>
      <c r="D142" s="2" t="str">
        <f>数据源!BF174</f>
        <v>坦克</v>
      </c>
      <c r="E142" s="2">
        <f>数据源!BG174</f>
        <v>840</v>
      </c>
      <c r="F142" s="2">
        <f>数据源!BH174</f>
        <v>1</v>
      </c>
      <c r="G142" s="2">
        <f>数据源!BI174</f>
        <v>2.9600000000000001E-2</v>
      </c>
      <c r="H142" s="2">
        <f>数据源!BJ174</f>
        <v>6.93015873015873E-3</v>
      </c>
      <c r="I142" s="2">
        <f>数据源!BK174</f>
        <v>69</v>
      </c>
      <c r="J142" s="3">
        <f>ROUNDUP(IF(F142&gt;1,F142-ROUNDDOWN(SQRT(F142),0),F142),0)</f>
        <v>1</v>
      </c>
      <c r="K142" s="3">
        <f>F142*2-J142</f>
        <v>1</v>
      </c>
      <c r="L142" s="3" t="str">
        <f>RIGHT(D142,2)</f>
        <v>坦克</v>
      </c>
      <c r="M142" s="3">
        <f ca="1">IF(OR(L142="坦克",L142="碎片"),VLOOKUP(C142,INDIRECT("坦克ID"),MATCH(L142&amp;"ID",INDIRECT("坦克标头"),0),FALSE),VLOOKUP(C142,INDIRECT(L142&amp;"ID"),2,FALSE))</f>
        <v>11221</v>
      </c>
      <c r="N142" s="3">
        <f ca="1">M142</f>
        <v>11221</v>
      </c>
      <c r="O142" s="3">
        <f>I142</f>
        <v>69</v>
      </c>
      <c r="P142" s="1" t="str">
        <f>"("&amp;J142&amp;","&amp;K142&amp;")"</f>
        <v>(1,1)</v>
      </c>
      <c r="Q142" s="3" t="str">
        <f>IF(D142="坦克碎片",VLOOKUP(C142,道具信息!$N$2:$O$291,2,FALSE)&amp;"碎片",VLOOKUP(C142,道具信息!$N$2:$O$291,2,FALSE))</f>
        <v>T2坦克</v>
      </c>
      <c r="R142" s="3">
        <f t="shared" ref="R142:R173" si="100">SUMIFS(I$3:I$580,Q$3:Q$580,Q142,B$3:B$580,B142)</f>
        <v>207</v>
      </c>
      <c r="S142" s="11">
        <f t="shared" ref="S142:S173" si="101">ROUND(R142/SUMIF(B$3:B$580,B142,I$3:I$580),3)</f>
        <v>2.1000000000000001E-2</v>
      </c>
      <c r="T142" s="3" t="str">
        <f>VLOOKUP(Q142,道具信息!$Q$3:$S$20,2,FALSE)</f>
        <v>CHEST_ITEM_TYPE_T2_TANK</v>
      </c>
      <c r="U142" s="3" t="str">
        <f>T142</f>
        <v>CHEST_ITEM_TYPE_T2_TANK</v>
      </c>
      <c r="V142" s="3" t="str">
        <f>U142</f>
        <v>CHEST_ITEM_TYPE_T2_TANK</v>
      </c>
      <c r="W142" s="13">
        <f>IF(U142&lt;&gt;"",ROUND(S142*100%,3),"")</f>
        <v>2.1000000000000001E-2</v>
      </c>
      <c r="X142" s="3" t="str">
        <f>TEXT(W142,"0.0%")</f>
        <v>2.1%</v>
      </c>
      <c r="Y142" s="3" t="str">
        <f>X142</f>
        <v>2.1%</v>
      </c>
    </row>
    <row r="143" spans="2:25" x14ac:dyDescent="0.3">
      <c r="B143" s="2">
        <f>数据源!BD175</f>
        <v>5</v>
      </c>
      <c r="C143" s="2" t="str">
        <f>数据源!BE175</f>
        <v>四号</v>
      </c>
      <c r="D143" s="2" t="str">
        <f>数据源!BF175</f>
        <v>坦克</v>
      </c>
      <c r="E143" s="2">
        <f>数据源!BG175</f>
        <v>840</v>
      </c>
      <c r="F143" s="2">
        <f>数据源!BH175</f>
        <v>1</v>
      </c>
      <c r="G143" s="2">
        <f>数据源!BI175</f>
        <v>2.9600000000000001E-2</v>
      </c>
      <c r="H143" s="2">
        <f>数据源!BJ175</f>
        <v>6.93015873015873E-3</v>
      </c>
      <c r="I143" s="2">
        <f>数据源!BK175</f>
        <v>69</v>
      </c>
      <c r="J143" s="3">
        <f t="shared" ref="J143:J171" si="102">ROUNDUP(IF(F143&gt;1,F143-ROUNDDOWN(SQRT(F143),0),F143),0)</f>
        <v>1</v>
      </c>
      <c r="K143" s="3">
        <f t="shared" ref="K143:K171" si="103">F143*2-J143</f>
        <v>1</v>
      </c>
      <c r="L143" s="3" t="str">
        <f t="shared" ref="L143:L144" si="104">RIGHT(D143,2)</f>
        <v>坦克</v>
      </c>
      <c r="M143" s="3">
        <f t="shared" ref="M143:M144" ca="1" si="105">IF(OR(L143="坦克",L143="碎片"),VLOOKUP(C143,INDIRECT("坦克ID"),MATCH(L143&amp;"ID",INDIRECT("坦克标头"),0),FALSE),VLOOKUP(C143,INDIRECT(L143&amp;"ID"),2,FALSE))</f>
        <v>12221</v>
      </c>
      <c r="N143" s="3" t="str">
        <f ca="1">N142&amp;","&amp;M143</f>
        <v>11221,12221</v>
      </c>
      <c r="O143" s="3" t="str">
        <f>O142&amp;","&amp;I143</f>
        <v>69,69</v>
      </c>
      <c r="P143" s="1" t="str">
        <f>P142&amp;","&amp;"("&amp;J143&amp;","&amp;K143&amp;")"</f>
        <v>(1,1),(1,1)</v>
      </c>
      <c r="Q143" s="3" t="str">
        <f>IF(D143="坦克碎片",VLOOKUP(C143,道具信息!$N$2:$O$291,2,FALSE)&amp;"碎片",VLOOKUP(C143,道具信息!$N$2:$O$291,2,FALSE))</f>
        <v>T2坦克</v>
      </c>
      <c r="R143" s="3">
        <f t="shared" si="100"/>
        <v>207</v>
      </c>
      <c r="S143" s="11">
        <f t="shared" si="101"/>
        <v>2.1000000000000001E-2</v>
      </c>
      <c r="T143" s="3" t="str">
        <f>VLOOKUP(Q143,道具信息!$Q$3:$S$20,2,FALSE)</f>
        <v>CHEST_ITEM_TYPE_T2_TANK</v>
      </c>
      <c r="U143" s="3" t="str">
        <f>IF(COUNTIF(U$142:U142,T143)=0,T143,"")</f>
        <v/>
      </c>
      <c r="V143" s="3" t="str">
        <f>IF(U143&lt;&gt;"",V142&amp;","&amp;U143,V142)</f>
        <v>CHEST_ITEM_TYPE_T2_TANK</v>
      </c>
      <c r="W143" s="13" t="str">
        <f t="shared" ref="W143:W195" si="106">IF(U143&lt;&gt;"",ROUND(S143*100%,3),"")</f>
        <v/>
      </c>
      <c r="X143" s="3" t="str">
        <f t="shared" ref="X143:X195" si="107">TEXT(W143,"0.0%")</f>
        <v/>
      </c>
      <c r="Y143" s="3" t="str">
        <f>IF(X143&lt;&gt;"",Y142&amp;","&amp;X143,Y142)</f>
        <v>2.1%</v>
      </c>
    </row>
    <row r="144" spans="2:25" x14ac:dyDescent="0.3">
      <c r="B144" s="2">
        <f>数据源!BD176</f>
        <v>5</v>
      </c>
      <c r="C144" s="2" t="str">
        <f>数据源!BE176</f>
        <v>丘吉尔</v>
      </c>
      <c r="D144" s="2" t="str">
        <f>数据源!BF176</f>
        <v>坦克</v>
      </c>
      <c r="E144" s="2">
        <f>数据源!BG176</f>
        <v>840</v>
      </c>
      <c r="F144" s="2">
        <f>数据源!BH176</f>
        <v>1</v>
      </c>
      <c r="G144" s="2">
        <f>数据源!BI176</f>
        <v>2.9600000000000001E-2</v>
      </c>
      <c r="H144" s="2">
        <f>数据源!BJ176</f>
        <v>6.93015873015873E-3</v>
      </c>
      <c r="I144" s="2">
        <f>数据源!BK176</f>
        <v>69</v>
      </c>
      <c r="J144" s="3">
        <f t="shared" si="102"/>
        <v>1</v>
      </c>
      <c r="K144" s="3">
        <f t="shared" si="103"/>
        <v>1</v>
      </c>
      <c r="L144" s="3" t="str">
        <f t="shared" si="104"/>
        <v>坦克</v>
      </c>
      <c r="M144" s="3">
        <f t="shared" ca="1" si="105"/>
        <v>13221</v>
      </c>
      <c r="N144" s="3" t="str">
        <f t="shared" ref="N144" ca="1" si="108">N143&amp;","&amp;M144</f>
        <v>11221,12221,13221</v>
      </c>
      <c r="O144" s="3" t="str">
        <f t="shared" ref="O144" si="109">O143&amp;","&amp;I144</f>
        <v>69,69,69</v>
      </c>
      <c r="P144" s="1" t="str">
        <f t="shared" ref="P144" si="110">P143&amp;","&amp;"("&amp;J144&amp;","&amp;K144&amp;")"</f>
        <v>(1,1),(1,1),(1,1)</v>
      </c>
      <c r="Q144" s="3" t="str">
        <f>IF(D144="坦克碎片",VLOOKUP(C144,道具信息!$N$2:$O$291,2,FALSE)&amp;"碎片",VLOOKUP(C144,道具信息!$N$2:$O$291,2,FALSE))</f>
        <v>T2坦克</v>
      </c>
      <c r="R144" s="3">
        <f t="shared" si="100"/>
        <v>207</v>
      </c>
      <c r="S144" s="11">
        <f t="shared" si="101"/>
        <v>2.1000000000000001E-2</v>
      </c>
      <c r="T144" s="3" t="str">
        <f>VLOOKUP(Q144,道具信息!$Q$3:$S$20,2,FALSE)</f>
        <v>CHEST_ITEM_TYPE_T2_TANK</v>
      </c>
      <c r="U144" s="3" t="str">
        <f>IF(COUNTIF(U$142:U143,T144)=0,T144,"")</f>
        <v/>
      </c>
      <c r="V144" s="3" t="str">
        <f t="shared" ref="V144:V195" si="111">IF(U144&lt;&gt;"",V143&amp;","&amp;U144,V143)</f>
        <v>CHEST_ITEM_TYPE_T2_TANK</v>
      </c>
      <c r="W144" s="13" t="str">
        <f t="shared" si="106"/>
        <v/>
      </c>
      <c r="X144" s="3" t="str">
        <f t="shared" si="107"/>
        <v/>
      </c>
      <c r="Y144" s="3" t="str">
        <f t="shared" ref="Y144:Y195" si="112">IF(X144&lt;&gt;"",Y143&amp;","&amp;X144,Y143)</f>
        <v>2.1%</v>
      </c>
    </row>
    <row r="145" spans="2:25" x14ac:dyDescent="0.3">
      <c r="B145" s="2">
        <f>数据源!BD177</f>
        <v>5</v>
      </c>
      <c r="C145" s="2" t="str">
        <f>数据源!BE177</f>
        <v>35(t)</v>
      </c>
      <c r="D145" s="2" t="str">
        <f>数据源!BF177</f>
        <v>坦克</v>
      </c>
      <c r="E145" s="2">
        <f>数据源!BG177</f>
        <v>1000</v>
      </c>
      <c r="F145" s="2">
        <f>数据源!BH177</f>
        <v>1</v>
      </c>
      <c r="G145" s="2">
        <f>数据源!BI177</f>
        <v>4.4399999999999995E-2</v>
      </c>
      <c r="H145" s="2">
        <f>数据源!BJ177</f>
        <v>8.7320000000000002E-3</v>
      </c>
      <c r="I145" s="2">
        <f>数据源!BK177</f>
        <v>87</v>
      </c>
      <c r="J145" s="3">
        <f t="shared" si="102"/>
        <v>1</v>
      </c>
      <c r="K145" s="3">
        <f t="shared" si="103"/>
        <v>1</v>
      </c>
      <c r="L145" s="3" t="str">
        <f t="shared" ref="L145:L186" si="113">RIGHT(D145,2)</f>
        <v>坦克</v>
      </c>
      <c r="M145" s="3">
        <f t="shared" ref="M145:M186" ca="1" si="114">IF(OR(L145="坦克",L145="碎片"),VLOOKUP(C145,INDIRECT("坦克ID"),MATCH(L145&amp;"ID",INDIRECT("坦克标头"),0),FALSE),VLOOKUP(C145,INDIRECT(L145&amp;"ID"),2,FALSE))</f>
        <v>11311</v>
      </c>
      <c r="N145" s="3" t="str">
        <f t="shared" ref="N145:N186" ca="1" si="115">N144&amp;","&amp;M145</f>
        <v>11221,12221,13221,11311</v>
      </c>
      <c r="O145" s="3" t="str">
        <f t="shared" ref="O145:O186" si="116">O144&amp;","&amp;I145</f>
        <v>69,69,69,87</v>
      </c>
      <c r="P145" s="1" t="str">
        <f t="shared" ref="P145:P186" si="117">P144&amp;","&amp;"("&amp;J145&amp;","&amp;K145&amp;")"</f>
        <v>(1,1),(1,1),(1,1),(1,1)</v>
      </c>
      <c r="Q145" s="3" t="str">
        <f>IF(D145="坦克碎片",VLOOKUP(C145,道具信息!$N$2:$O$291,2,FALSE)&amp;"碎片",VLOOKUP(C145,道具信息!$N$2:$O$291,2,FALSE))</f>
        <v>T3坦克</v>
      </c>
      <c r="R145" s="3">
        <f t="shared" si="100"/>
        <v>261</v>
      </c>
      <c r="S145" s="11">
        <f t="shared" si="101"/>
        <v>2.5999999999999999E-2</v>
      </c>
      <c r="T145" s="3" t="str">
        <f>VLOOKUP(Q145,道具信息!$Q$3:$S$20,2,FALSE)</f>
        <v>CHEST_ITEM_TYPE_T3_TANK</v>
      </c>
      <c r="U145" s="3" t="str">
        <f>IF(COUNTIF(U$142:U144,T145)=0,T145,"")</f>
        <v>CHEST_ITEM_TYPE_T3_TANK</v>
      </c>
      <c r="V145" s="3" t="str">
        <f t="shared" si="111"/>
        <v>CHEST_ITEM_TYPE_T2_TANK,CHEST_ITEM_TYPE_T3_TANK</v>
      </c>
      <c r="W145" s="13">
        <f t="shared" si="106"/>
        <v>2.5999999999999999E-2</v>
      </c>
      <c r="X145" s="3" t="str">
        <f t="shared" si="107"/>
        <v>2.6%</v>
      </c>
      <c r="Y145" s="3" t="str">
        <f t="shared" si="112"/>
        <v>2.1%,2.6%</v>
      </c>
    </row>
    <row r="146" spans="2:25" x14ac:dyDescent="0.3">
      <c r="B146" s="2">
        <f>数据源!BD178</f>
        <v>5</v>
      </c>
      <c r="C146" s="2" t="str">
        <f>数据源!BE178</f>
        <v>玛蒂尔达</v>
      </c>
      <c r="D146" s="2" t="str">
        <f>数据源!BF178</f>
        <v>坦克</v>
      </c>
      <c r="E146" s="2">
        <f>数据源!BG178</f>
        <v>1000</v>
      </c>
      <c r="F146" s="2">
        <f>数据源!BH178</f>
        <v>1</v>
      </c>
      <c r="G146" s="2">
        <f>数据源!BI178</f>
        <v>4.4399999999999995E-2</v>
      </c>
      <c r="H146" s="2">
        <f>数据源!BJ178</f>
        <v>8.7320000000000002E-3</v>
      </c>
      <c r="I146" s="2">
        <f>数据源!BK178</f>
        <v>87</v>
      </c>
      <c r="J146" s="3">
        <f t="shared" si="102"/>
        <v>1</v>
      </c>
      <c r="K146" s="3">
        <f t="shared" si="103"/>
        <v>1</v>
      </c>
      <c r="L146" s="3" t="str">
        <f t="shared" si="113"/>
        <v>坦克</v>
      </c>
      <c r="M146" s="3">
        <f t="shared" ca="1" si="114"/>
        <v>12311</v>
      </c>
      <c r="N146" s="3" t="str">
        <f t="shared" ca="1" si="115"/>
        <v>11221,12221,13221,11311,12311</v>
      </c>
      <c r="O146" s="3" t="str">
        <f t="shared" si="116"/>
        <v>69,69,69,87,87</v>
      </c>
      <c r="P146" s="1" t="str">
        <f t="shared" si="117"/>
        <v>(1,1),(1,1),(1,1),(1,1),(1,1)</v>
      </c>
      <c r="Q146" s="3" t="str">
        <f>IF(D146="坦克碎片",VLOOKUP(C146,道具信息!$N$2:$O$291,2,FALSE)&amp;"碎片",VLOOKUP(C146,道具信息!$N$2:$O$291,2,FALSE))</f>
        <v>T3坦克</v>
      </c>
      <c r="R146" s="3">
        <f t="shared" si="100"/>
        <v>261</v>
      </c>
      <c r="S146" s="11">
        <f t="shared" si="101"/>
        <v>2.5999999999999999E-2</v>
      </c>
      <c r="T146" s="3" t="str">
        <f>VLOOKUP(Q146,道具信息!$Q$3:$S$20,2,FALSE)</f>
        <v>CHEST_ITEM_TYPE_T3_TANK</v>
      </c>
      <c r="U146" s="3" t="str">
        <f>IF(COUNTIF(U$142:U145,T146)=0,T146,"")</f>
        <v/>
      </c>
      <c r="V146" s="3" t="str">
        <f t="shared" si="111"/>
        <v>CHEST_ITEM_TYPE_T2_TANK,CHEST_ITEM_TYPE_T3_TANK</v>
      </c>
      <c r="W146" s="13" t="str">
        <f t="shared" si="106"/>
        <v/>
      </c>
      <c r="X146" s="3" t="str">
        <f t="shared" si="107"/>
        <v/>
      </c>
      <c r="Y146" s="3" t="str">
        <f t="shared" si="112"/>
        <v>2.1%,2.6%</v>
      </c>
    </row>
    <row r="147" spans="2:25" x14ac:dyDescent="0.3">
      <c r="B147" s="2">
        <f>数据源!BD179</f>
        <v>5</v>
      </c>
      <c r="C147" s="2" t="str">
        <f>数据源!BE179</f>
        <v>黑豹</v>
      </c>
      <c r="D147" s="2" t="str">
        <f>数据源!BF179</f>
        <v>坦克</v>
      </c>
      <c r="E147" s="2">
        <f>数据源!BG179</f>
        <v>1000</v>
      </c>
      <c r="F147" s="2">
        <f>数据源!BH179</f>
        <v>1</v>
      </c>
      <c r="G147" s="2">
        <f>数据源!BI179</f>
        <v>4.4399999999999995E-2</v>
      </c>
      <c r="H147" s="2">
        <f>数据源!BJ179</f>
        <v>8.7320000000000002E-3</v>
      </c>
      <c r="I147" s="2">
        <f>数据源!BK179</f>
        <v>87</v>
      </c>
      <c r="J147" s="3">
        <f t="shared" si="102"/>
        <v>1</v>
      </c>
      <c r="K147" s="3">
        <f t="shared" si="103"/>
        <v>1</v>
      </c>
      <c r="L147" s="3" t="str">
        <f t="shared" si="113"/>
        <v>坦克</v>
      </c>
      <c r="M147" s="3">
        <f t="shared" ca="1" si="114"/>
        <v>13311</v>
      </c>
      <c r="N147" s="3" t="str">
        <f t="shared" ca="1" si="115"/>
        <v>11221,12221,13221,11311,12311,13311</v>
      </c>
      <c r="O147" s="3" t="str">
        <f t="shared" si="116"/>
        <v>69,69,69,87,87,87</v>
      </c>
      <c r="P147" s="1" t="str">
        <f t="shared" si="117"/>
        <v>(1,1),(1,1),(1,1),(1,1),(1,1),(1,1)</v>
      </c>
      <c r="Q147" s="3" t="str">
        <f>IF(D147="坦克碎片",VLOOKUP(C147,道具信息!$N$2:$O$291,2,FALSE)&amp;"碎片",VLOOKUP(C147,道具信息!$N$2:$O$291,2,FALSE))</f>
        <v>T3坦克</v>
      </c>
      <c r="R147" s="3">
        <f t="shared" si="100"/>
        <v>261</v>
      </c>
      <c r="S147" s="11">
        <f t="shared" si="101"/>
        <v>2.5999999999999999E-2</v>
      </c>
      <c r="T147" s="3" t="str">
        <f>VLOOKUP(Q147,道具信息!$Q$3:$S$20,2,FALSE)</f>
        <v>CHEST_ITEM_TYPE_T3_TANK</v>
      </c>
      <c r="U147" s="3" t="str">
        <f>IF(COUNTIF(U$142:U146,T147)=0,T147,"")</f>
        <v/>
      </c>
      <c r="V147" s="3" t="str">
        <f t="shared" si="111"/>
        <v>CHEST_ITEM_TYPE_T2_TANK,CHEST_ITEM_TYPE_T3_TANK</v>
      </c>
      <c r="W147" s="13" t="str">
        <f t="shared" si="106"/>
        <v/>
      </c>
      <c r="X147" s="3" t="str">
        <f t="shared" si="107"/>
        <v/>
      </c>
      <c r="Y147" s="3" t="str">
        <f t="shared" si="112"/>
        <v>2.1%,2.6%</v>
      </c>
    </row>
    <row r="148" spans="2:25" x14ac:dyDescent="0.3">
      <c r="B148" s="2">
        <f>数据源!BD180</f>
        <v>5</v>
      </c>
      <c r="C148" s="2" t="str">
        <f>数据源!BE180</f>
        <v>二号</v>
      </c>
      <c r="D148" s="2" t="str">
        <f>数据源!BF180</f>
        <v>坦克碎片</v>
      </c>
      <c r="E148" s="2">
        <f>数据源!BG180</f>
        <v>19</v>
      </c>
      <c r="F148" s="2">
        <f>数据源!BH180</f>
        <v>6</v>
      </c>
      <c r="G148" s="2">
        <f>数据源!BI180</f>
        <v>3.6999999999999998E-2</v>
      </c>
      <c r="H148" s="2">
        <f>数据源!BJ180</f>
        <v>6.383040935672514E-2</v>
      </c>
      <c r="I148" s="2">
        <f>数据源!BK180</f>
        <v>638</v>
      </c>
      <c r="J148" s="3">
        <f t="shared" si="102"/>
        <v>4</v>
      </c>
      <c r="K148" s="3">
        <f t="shared" si="103"/>
        <v>8</v>
      </c>
      <c r="L148" s="3" t="str">
        <f t="shared" si="113"/>
        <v>碎片</v>
      </c>
      <c r="M148" s="3">
        <f t="shared" ca="1" si="114"/>
        <v>51211</v>
      </c>
      <c r="N148" s="3" t="str">
        <f t="shared" ca="1" si="115"/>
        <v>11221,12221,13221,11311,12311,13311,51211</v>
      </c>
      <c r="O148" s="3" t="str">
        <f t="shared" si="116"/>
        <v>69,69,69,87,87,87,638</v>
      </c>
      <c r="P148" s="1" t="str">
        <f t="shared" si="117"/>
        <v>(1,1),(1,1),(1,1),(1,1),(1,1),(1,1),(4,8)</v>
      </c>
      <c r="Q148" s="3" t="str">
        <f>IF(D148="坦克碎片",VLOOKUP(C148,道具信息!$N$2:$O$291,2,FALSE)&amp;"碎片",VLOOKUP(C148,道具信息!$N$2:$O$291,2,FALSE))</f>
        <v>T2坦克碎片</v>
      </c>
      <c r="R148" s="3">
        <f t="shared" si="100"/>
        <v>2955</v>
      </c>
      <c r="S148" s="11">
        <f t="shared" si="101"/>
        <v>0.29399999999999998</v>
      </c>
      <c r="T148" s="3" t="str">
        <f>VLOOKUP(Q148,道具信息!$Q$3:$S$20,2,FALSE)</f>
        <v>CHEST_ITEM_TYPE_T2_SHARD</v>
      </c>
      <c r="U148" s="3" t="str">
        <f>IF(COUNTIF(U$142:U147,T148)=0,T148,"")</f>
        <v>CHEST_ITEM_TYPE_T2_SHARD</v>
      </c>
      <c r="V148" s="3" t="str">
        <f t="shared" si="111"/>
        <v>CHEST_ITEM_TYPE_T2_TANK,CHEST_ITEM_TYPE_T3_TANK,CHEST_ITEM_TYPE_T2_SHARD</v>
      </c>
      <c r="W148" s="13">
        <f t="shared" si="106"/>
        <v>0.29399999999999998</v>
      </c>
      <c r="X148" s="3" t="str">
        <f t="shared" si="107"/>
        <v>29.4%</v>
      </c>
      <c r="Y148" s="3" t="str">
        <f t="shared" si="112"/>
        <v>2.1%,2.6%,29.4%</v>
      </c>
    </row>
    <row r="149" spans="2:25" x14ac:dyDescent="0.3">
      <c r="B149" s="2">
        <f>数据源!BD181</f>
        <v>5</v>
      </c>
      <c r="C149" s="2" t="str">
        <f>数据源!BE181</f>
        <v>T-34</v>
      </c>
      <c r="D149" s="2" t="str">
        <f>数据源!BF181</f>
        <v>坦克碎片</v>
      </c>
      <c r="E149" s="2">
        <f>数据源!BG181</f>
        <v>19</v>
      </c>
      <c r="F149" s="2">
        <f>数据源!BH181</f>
        <v>6</v>
      </c>
      <c r="G149" s="2">
        <f>数据源!BI181</f>
        <v>3.6999999999999998E-2</v>
      </c>
      <c r="H149" s="2">
        <f>数据源!BJ181</f>
        <v>6.383040935672514E-2</v>
      </c>
      <c r="I149" s="2">
        <f>数据源!BK181</f>
        <v>638</v>
      </c>
      <c r="J149" s="3">
        <f t="shared" si="102"/>
        <v>4</v>
      </c>
      <c r="K149" s="3">
        <f t="shared" si="103"/>
        <v>8</v>
      </c>
      <c r="L149" s="3" t="str">
        <f t="shared" si="113"/>
        <v>碎片</v>
      </c>
      <c r="M149" s="3">
        <f t="shared" ca="1" si="114"/>
        <v>52211</v>
      </c>
      <c r="N149" s="3" t="str">
        <f t="shared" ca="1" si="115"/>
        <v>11221,12221,13221,11311,12311,13311,51211,52211</v>
      </c>
      <c r="O149" s="3" t="str">
        <f t="shared" si="116"/>
        <v>69,69,69,87,87,87,638,638</v>
      </c>
      <c r="P149" s="1" t="str">
        <f t="shared" si="117"/>
        <v>(1,1),(1,1),(1,1),(1,1),(1,1),(1,1),(4,8),(4,8)</v>
      </c>
      <c r="Q149" s="3" t="str">
        <f>IF(D149="坦克碎片",VLOOKUP(C149,道具信息!$N$2:$O$291,2,FALSE)&amp;"碎片",VLOOKUP(C149,道具信息!$N$2:$O$291,2,FALSE))</f>
        <v>T2坦克碎片</v>
      </c>
      <c r="R149" s="3">
        <f t="shared" si="100"/>
        <v>2955</v>
      </c>
      <c r="S149" s="11">
        <f t="shared" si="101"/>
        <v>0.29399999999999998</v>
      </c>
      <c r="T149" s="3" t="str">
        <f>VLOOKUP(Q149,道具信息!$Q$3:$S$20,2,FALSE)</f>
        <v>CHEST_ITEM_TYPE_T2_SHARD</v>
      </c>
      <c r="U149" s="3" t="str">
        <f>IF(COUNTIF(U$142:U148,T149)=0,T149,"")</f>
        <v/>
      </c>
      <c r="V149" s="3" t="str">
        <f t="shared" si="111"/>
        <v>CHEST_ITEM_TYPE_T2_TANK,CHEST_ITEM_TYPE_T3_TANK,CHEST_ITEM_TYPE_T2_SHARD</v>
      </c>
      <c r="W149" s="13" t="str">
        <f t="shared" si="106"/>
        <v/>
      </c>
      <c r="X149" s="3" t="str">
        <f t="shared" si="107"/>
        <v/>
      </c>
      <c r="Y149" s="3" t="str">
        <f t="shared" si="112"/>
        <v>2.1%,2.6%,29.4%</v>
      </c>
    </row>
    <row r="150" spans="2:25" x14ac:dyDescent="0.3">
      <c r="B150" s="2">
        <f>数据源!BD182</f>
        <v>5</v>
      </c>
      <c r="C150" s="2" t="str">
        <f>数据源!BE182</f>
        <v>KV-1</v>
      </c>
      <c r="D150" s="2" t="str">
        <f>数据源!BF182</f>
        <v>坦克碎片</v>
      </c>
      <c r="E150" s="2">
        <f>数据源!BG182</f>
        <v>19</v>
      </c>
      <c r="F150" s="2">
        <f>数据源!BH182</f>
        <v>6</v>
      </c>
      <c r="G150" s="2">
        <f>数据源!BI182</f>
        <v>3.6999999999999998E-2</v>
      </c>
      <c r="H150" s="2">
        <f>数据源!BJ182</f>
        <v>6.383040935672514E-2</v>
      </c>
      <c r="I150" s="2">
        <f>数据源!BK182</f>
        <v>638</v>
      </c>
      <c r="J150" s="3">
        <f t="shared" si="102"/>
        <v>4</v>
      </c>
      <c r="K150" s="3">
        <f t="shared" si="103"/>
        <v>8</v>
      </c>
      <c r="L150" s="3" t="str">
        <f t="shared" si="113"/>
        <v>碎片</v>
      </c>
      <c r="M150" s="3">
        <f t="shared" ca="1" si="114"/>
        <v>53211</v>
      </c>
      <c r="N150" s="3" t="str">
        <f t="shared" ca="1" si="115"/>
        <v>11221,12221,13221,11311,12311,13311,51211,52211,53211</v>
      </c>
      <c r="O150" s="3" t="str">
        <f t="shared" si="116"/>
        <v>69,69,69,87,87,87,638,638,638</v>
      </c>
      <c r="P150" s="1" t="str">
        <f t="shared" si="117"/>
        <v>(1,1),(1,1),(1,1),(1,1),(1,1),(1,1),(4,8),(4,8),(4,8)</v>
      </c>
      <c r="Q150" s="3" t="str">
        <f>IF(D150="坦克碎片",VLOOKUP(C150,道具信息!$N$2:$O$291,2,FALSE)&amp;"碎片",VLOOKUP(C150,道具信息!$N$2:$O$291,2,FALSE))</f>
        <v>T2坦克碎片</v>
      </c>
      <c r="R150" s="3">
        <f t="shared" si="100"/>
        <v>2955</v>
      </c>
      <c r="S150" s="11">
        <f t="shared" si="101"/>
        <v>0.29399999999999998</v>
      </c>
      <c r="T150" s="3" t="str">
        <f>VLOOKUP(Q150,道具信息!$Q$3:$S$20,2,FALSE)</f>
        <v>CHEST_ITEM_TYPE_T2_SHARD</v>
      </c>
      <c r="U150" s="3" t="str">
        <f>IF(COUNTIF(U$142:U149,T150)=0,T150,"")</f>
        <v/>
      </c>
      <c r="V150" s="3" t="str">
        <f t="shared" si="111"/>
        <v>CHEST_ITEM_TYPE_T2_TANK,CHEST_ITEM_TYPE_T3_TANK,CHEST_ITEM_TYPE_T2_SHARD</v>
      </c>
      <c r="W150" s="13" t="str">
        <f t="shared" si="106"/>
        <v/>
      </c>
      <c r="X150" s="3" t="str">
        <f t="shared" si="107"/>
        <v/>
      </c>
      <c r="Y150" s="3" t="str">
        <f t="shared" si="112"/>
        <v>2.1%,2.6%,29.4%</v>
      </c>
    </row>
    <row r="151" spans="2:25" x14ac:dyDescent="0.3">
      <c r="B151" s="2">
        <f>数据源!BD183</f>
        <v>5</v>
      </c>
      <c r="C151" s="2" t="str">
        <f>数据源!BE183</f>
        <v>Puma</v>
      </c>
      <c r="D151" s="2" t="str">
        <f>数据源!BF183</f>
        <v>坦克碎片</v>
      </c>
      <c r="E151" s="2">
        <f>数据源!BG183</f>
        <v>42</v>
      </c>
      <c r="F151" s="2">
        <f>数据源!BH183</f>
        <v>5</v>
      </c>
      <c r="G151" s="2">
        <f>数据源!BI183</f>
        <v>3.6999999999999998E-2</v>
      </c>
      <c r="H151" s="2">
        <f>数据源!BJ183</f>
        <v>3.4650793650793647E-2</v>
      </c>
      <c r="I151" s="2">
        <f>数据源!BK183</f>
        <v>347</v>
      </c>
      <c r="J151" s="3">
        <f t="shared" si="102"/>
        <v>3</v>
      </c>
      <c r="K151" s="3">
        <f t="shared" si="103"/>
        <v>7</v>
      </c>
      <c r="L151" s="3" t="str">
        <f t="shared" si="113"/>
        <v>碎片</v>
      </c>
      <c r="M151" s="3">
        <f t="shared" ca="1" si="114"/>
        <v>51221</v>
      </c>
      <c r="N151" s="3" t="str">
        <f t="shared" ca="1" si="115"/>
        <v>11221,12221,13221,11311,12311,13311,51211,52211,53211,51221</v>
      </c>
      <c r="O151" s="3" t="str">
        <f t="shared" si="116"/>
        <v>69,69,69,87,87,87,638,638,638,347</v>
      </c>
      <c r="P151" s="1" t="str">
        <f t="shared" si="117"/>
        <v>(1,1),(1,1),(1,1),(1,1),(1,1),(1,1),(4,8),(4,8),(4,8),(3,7)</v>
      </c>
      <c r="Q151" s="3" t="str">
        <f>IF(D151="坦克碎片",VLOOKUP(C151,道具信息!$N$2:$O$291,2,FALSE)&amp;"碎片",VLOOKUP(C151,道具信息!$N$2:$O$291,2,FALSE))</f>
        <v>T2坦克碎片</v>
      </c>
      <c r="R151" s="3">
        <f t="shared" si="100"/>
        <v>2955</v>
      </c>
      <c r="S151" s="11">
        <f t="shared" si="101"/>
        <v>0.29399999999999998</v>
      </c>
      <c r="T151" s="3" t="str">
        <f>VLOOKUP(Q151,道具信息!$Q$3:$S$20,2,FALSE)</f>
        <v>CHEST_ITEM_TYPE_T2_SHARD</v>
      </c>
      <c r="U151" s="3" t="str">
        <f>IF(COUNTIF(U$142:U150,T151)=0,T151,"")</f>
        <v/>
      </c>
      <c r="V151" s="3" t="str">
        <f t="shared" si="111"/>
        <v>CHEST_ITEM_TYPE_T2_TANK,CHEST_ITEM_TYPE_T3_TANK,CHEST_ITEM_TYPE_T2_SHARD</v>
      </c>
      <c r="W151" s="13" t="str">
        <f t="shared" si="106"/>
        <v/>
      </c>
      <c r="X151" s="3" t="str">
        <f t="shared" si="107"/>
        <v/>
      </c>
      <c r="Y151" s="3" t="str">
        <f t="shared" si="112"/>
        <v>2.1%,2.6%,29.4%</v>
      </c>
    </row>
    <row r="152" spans="2:25" x14ac:dyDescent="0.3">
      <c r="B152" s="2">
        <f>数据源!BD184</f>
        <v>5</v>
      </c>
      <c r="C152" s="2" t="str">
        <f>数据源!BE184</f>
        <v>四号</v>
      </c>
      <c r="D152" s="2" t="str">
        <f>数据源!BF184</f>
        <v>坦克碎片</v>
      </c>
      <c r="E152" s="2">
        <f>数据源!BG184</f>
        <v>42</v>
      </c>
      <c r="F152" s="2">
        <f>数据源!BH184</f>
        <v>5</v>
      </c>
      <c r="G152" s="2">
        <f>数据源!BI184</f>
        <v>3.6999999999999998E-2</v>
      </c>
      <c r="H152" s="2">
        <f>数据源!BJ184</f>
        <v>3.4650793650793647E-2</v>
      </c>
      <c r="I152" s="2">
        <f>数据源!BK184</f>
        <v>347</v>
      </c>
      <c r="J152" s="3">
        <f t="shared" si="102"/>
        <v>3</v>
      </c>
      <c r="K152" s="3">
        <f t="shared" si="103"/>
        <v>7</v>
      </c>
      <c r="L152" s="3" t="str">
        <f t="shared" si="113"/>
        <v>碎片</v>
      </c>
      <c r="M152" s="3">
        <f t="shared" ca="1" si="114"/>
        <v>52221</v>
      </c>
      <c r="N152" s="3" t="str">
        <f t="shared" ca="1" si="115"/>
        <v>11221,12221,13221,11311,12311,13311,51211,52211,53211,51221,52221</v>
      </c>
      <c r="O152" s="3" t="str">
        <f t="shared" si="116"/>
        <v>69,69,69,87,87,87,638,638,638,347,347</v>
      </c>
      <c r="P152" s="1" t="str">
        <f t="shared" si="117"/>
        <v>(1,1),(1,1),(1,1),(1,1),(1,1),(1,1),(4,8),(4,8),(4,8),(3,7),(3,7)</v>
      </c>
      <c r="Q152" s="3" t="str">
        <f>IF(D152="坦克碎片",VLOOKUP(C152,道具信息!$N$2:$O$291,2,FALSE)&amp;"碎片",VLOOKUP(C152,道具信息!$N$2:$O$291,2,FALSE))</f>
        <v>T2坦克碎片</v>
      </c>
      <c r="R152" s="3">
        <f t="shared" si="100"/>
        <v>2955</v>
      </c>
      <c r="S152" s="11">
        <f t="shared" si="101"/>
        <v>0.29399999999999998</v>
      </c>
      <c r="T152" s="3" t="str">
        <f>VLOOKUP(Q152,道具信息!$Q$3:$S$20,2,FALSE)</f>
        <v>CHEST_ITEM_TYPE_T2_SHARD</v>
      </c>
      <c r="U152" s="3" t="str">
        <f>IF(COUNTIF(U$142:U151,T152)=0,T152,"")</f>
        <v/>
      </c>
      <c r="V152" s="3" t="str">
        <f t="shared" si="111"/>
        <v>CHEST_ITEM_TYPE_T2_TANK,CHEST_ITEM_TYPE_T3_TANK,CHEST_ITEM_TYPE_T2_SHARD</v>
      </c>
      <c r="W152" s="13" t="str">
        <f t="shared" si="106"/>
        <v/>
      </c>
      <c r="X152" s="3" t="str">
        <f t="shared" si="107"/>
        <v/>
      </c>
      <c r="Y152" s="3" t="str">
        <f t="shared" si="112"/>
        <v>2.1%,2.6%,29.4%</v>
      </c>
    </row>
    <row r="153" spans="2:25" x14ac:dyDescent="0.3">
      <c r="B153" s="2">
        <f>数据源!BD185</f>
        <v>5</v>
      </c>
      <c r="C153" s="2" t="str">
        <f>数据源!BE185</f>
        <v>丘吉尔</v>
      </c>
      <c r="D153" s="2" t="str">
        <f>数据源!BF185</f>
        <v>坦克碎片</v>
      </c>
      <c r="E153" s="2">
        <f>数据源!BG185</f>
        <v>42</v>
      </c>
      <c r="F153" s="2">
        <f>数据源!BH185</f>
        <v>5</v>
      </c>
      <c r="G153" s="2">
        <f>数据源!BI185</f>
        <v>3.6999999999999998E-2</v>
      </c>
      <c r="H153" s="2">
        <f>数据源!BJ185</f>
        <v>3.4650793650793647E-2</v>
      </c>
      <c r="I153" s="2">
        <f>数据源!BK185</f>
        <v>347</v>
      </c>
      <c r="J153" s="3">
        <f t="shared" si="102"/>
        <v>3</v>
      </c>
      <c r="K153" s="3">
        <f t="shared" si="103"/>
        <v>7</v>
      </c>
      <c r="L153" s="3" t="str">
        <f t="shared" si="113"/>
        <v>碎片</v>
      </c>
      <c r="M153" s="3">
        <f t="shared" ca="1" si="114"/>
        <v>53221</v>
      </c>
      <c r="N153" s="3" t="str">
        <f t="shared" ca="1" si="115"/>
        <v>11221,12221,13221,11311,12311,13311,51211,52211,53211,51221,52221,53221</v>
      </c>
      <c r="O153" s="3" t="str">
        <f t="shared" si="116"/>
        <v>69,69,69,87,87,87,638,638,638,347,347,347</v>
      </c>
      <c r="P153" s="1" t="str">
        <f t="shared" si="117"/>
        <v>(1,1),(1,1),(1,1),(1,1),(1,1),(1,1),(4,8),(4,8),(4,8),(3,7),(3,7),(3,7)</v>
      </c>
      <c r="Q153" s="3" t="str">
        <f>IF(D153="坦克碎片",VLOOKUP(C153,道具信息!$N$2:$O$291,2,FALSE)&amp;"碎片",VLOOKUP(C153,道具信息!$N$2:$O$291,2,FALSE))</f>
        <v>T2坦克碎片</v>
      </c>
      <c r="R153" s="3">
        <f t="shared" si="100"/>
        <v>2955</v>
      </c>
      <c r="S153" s="11">
        <f t="shared" si="101"/>
        <v>0.29399999999999998</v>
      </c>
      <c r="T153" s="3" t="str">
        <f>VLOOKUP(Q153,道具信息!$Q$3:$S$20,2,FALSE)</f>
        <v>CHEST_ITEM_TYPE_T2_SHARD</v>
      </c>
      <c r="U153" s="3" t="str">
        <f>IF(COUNTIF(U$142:U152,T153)=0,T153,"")</f>
        <v/>
      </c>
      <c r="V153" s="3" t="str">
        <f t="shared" si="111"/>
        <v>CHEST_ITEM_TYPE_T2_TANK,CHEST_ITEM_TYPE_T3_TANK,CHEST_ITEM_TYPE_T2_SHARD</v>
      </c>
      <c r="W153" s="13" t="str">
        <f t="shared" si="106"/>
        <v/>
      </c>
      <c r="X153" s="3" t="str">
        <f t="shared" si="107"/>
        <v/>
      </c>
      <c r="Y153" s="3" t="str">
        <f t="shared" si="112"/>
        <v>2.1%,2.6%,29.4%</v>
      </c>
    </row>
    <row r="154" spans="2:25" x14ac:dyDescent="0.3">
      <c r="B154" s="2">
        <f>数据源!BD186</f>
        <v>5</v>
      </c>
      <c r="C154" s="2" t="str">
        <f>数据源!BE186</f>
        <v>35(t)</v>
      </c>
      <c r="D154" s="2" t="str">
        <f>数据源!BF186</f>
        <v>坦克碎片</v>
      </c>
      <c r="E154" s="2">
        <f>数据源!BG186</f>
        <v>50</v>
      </c>
      <c r="F154" s="2">
        <f>数据源!BH186</f>
        <v>4</v>
      </c>
      <c r="G154" s="2">
        <f>数据源!BI186</f>
        <v>3.6999999999999998E-2</v>
      </c>
      <c r="H154" s="2">
        <f>数据源!BJ186</f>
        <v>3.638333333333333E-2</v>
      </c>
      <c r="I154" s="2">
        <f>数据源!BK186</f>
        <v>364</v>
      </c>
      <c r="J154" s="3">
        <f t="shared" si="102"/>
        <v>2</v>
      </c>
      <c r="K154" s="3">
        <f t="shared" si="103"/>
        <v>6</v>
      </c>
      <c r="L154" s="3" t="str">
        <f t="shared" si="113"/>
        <v>碎片</v>
      </c>
      <c r="M154" s="3">
        <f t="shared" ca="1" si="114"/>
        <v>51311</v>
      </c>
      <c r="N154" s="3" t="str">
        <f t="shared" ca="1" si="115"/>
        <v>11221,12221,13221,11311,12311,13311,51211,52211,53211,51221,52221,53221,51311</v>
      </c>
      <c r="O154" s="3" t="str">
        <f t="shared" si="116"/>
        <v>69,69,69,87,87,87,638,638,638,347,347,347,364</v>
      </c>
      <c r="P154" s="1" t="str">
        <f t="shared" si="117"/>
        <v>(1,1),(1,1),(1,1),(1,1),(1,1),(1,1),(4,8),(4,8),(4,8),(3,7),(3,7),(3,7),(2,6)</v>
      </c>
      <c r="Q154" s="3" t="str">
        <f>IF(D154="坦克碎片",VLOOKUP(C154,道具信息!$N$2:$O$291,2,FALSE)&amp;"碎片",VLOOKUP(C154,道具信息!$N$2:$O$291,2,FALSE))</f>
        <v>T3坦克碎片</v>
      </c>
      <c r="R154" s="3">
        <f t="shared" si="100"/>
        <v>2184</v>
      </c>
      <c r="S154" s="11">
        <f t="shared" si="101"/>
        <v>0.217</v>
      </c>
      <c r="T154" s="3" t="str">
        <f>VLOOKUP(Q154,道具信息!$Q$3:$S$20,2,FALSE)</f>
        <v>CHEST_ITEM_TYPE_T3_SHARD</v>
      </c>
      <c r="U154" s="3" t="str">
        <f>IF(COUNTIF(U$142:U153,T154)=0,T154,"")</f>
        <v>CHEST_ITEM_TYPE_T3_SHARD</v>
      </c>
      <c r="V154" s="3" t="str">
        <f t="shared" si="111"/>
        <v>CHEST_ITEM_TYPE_T2_TANK,CHEST_ITEM_TYPE_T3_TANK,CHEST_ITEM_TYPE_T2_SHARD,CHEST_ITEM_TYPE_T3_SHARD</v>
      </c>
      <c r="W154" s="13">
        <f t="shared" si="106"/>
        <v>0.217</v>
      </c>
      <c r="X154" s="3" t="str">
        <f t="shared" si="107"/>
        <v>21.7%</v>
      </c>
      <c r="Y154" s="3" t="str">
        <f t="shared" si="112"/>
        <v>2.1%,2.6%,29.4%,21.7%</v>
      </c>
    </row>
    <row r="155" spans="2:25" x14ac:dyDescent="0.3">
      <c r="B155" s="2">
        <f>数据源!BD187</f>
        <v>5</v>
      </c>
      <c r="C155" s="2" t="str">
        <f>数据源!BE187</f>
        <v>玛蒂尔达</v>
      </c>
      <c r="D155" s="2" t="str">
        <f>数据源!BF187</f>
        <v>坦克碎片</v>
      </c>
      <c r="E155" s="2">
        <f>数据源!BG187</f>
        <v>50</v>
      </c>
      <c r="F155" s="2">
        <f>数据源!BH187</f>
        <v>4</v>
      </c>
      <c r="G155" s="2">
        <f>数据源!BI187</f>
        <v>3.6999999999999998E-2</v>
      </c>
      <c r="H155" s="2">
        <f>数据源!BJ187</f>
        <v>3.638333333333333E-2</v>
      </c>
      <c r="I155" s="2">
        <f>数据源!BK187</f>
        <v>364</v>
      </c>
      <c r="J155" s="3">
        <f t="shared" si="102"/>
        <v>2</v>
      </c>
      <c r="K155" s="3">
        <f t="shared" si="103"/>
        <v>6</v>
      </c>
      <c r="L155" s="3" t="str">
        <f t="shared" si="113"/>
        <v>碎片</v>
      </c>
      <c r="M155" s="3">
        <f t="shared" ca="1" si="114"/>
        <v>52311</v>
      </c>
      <c r="N155" s="3" t="str">
        <f t="shared" ca="1" si="115"/>
        <v>11221,12221,13221,11311,12311,13311,51211,52211,53211,51221,52221,53221,51311,52311</v>
      </c>
      <c r="O155" s="3" t="str">
        <f t="shared" si="116"/>
        <v>69,69,69,87,87,87,638,638,638,347,347,347,364,364</v>
      </c>
      <c r="P155" s="1" t="str">
        <f t="shared" si="117"/>
        <v>(1,1),(1,1),(1,1),(1,1),(1,1),(1,1),(4,8),(4,8),(4,8),(3,7),(3,7),(3,7),(2,6),(2,6)</v>
      </c>
      <c r="Q155" s="3" t="str">
        <f>IF(D155="坦克碎片",VLOOKUP(C155,道具信息!$N$2:$O$291,2,FALSE)&amp;"碎片",VLOOKUP(C155,道具信息!$N$2:$O$291,2,FALSE))</f>
        <v>T3坦克碎片</v>
      </c>
      <c r="R155" s="3">
        <f t="shared" si="100"/>
        <v>2184</v>
      </c>
      <c r="S155" s="11">
        <f t="shared" si="101"/>
        <v>0.217</v>
      </c>
      <c r="T155" s="3" t="str">
        <f>VLOOKUP(Q155,道具信息!$Q$3:$S$20,2,FALSE)</f>
        <v>CHEST_ITEM_TYPE_T3_SHARD</v>
      </c>
      <c r="U155" s="3" t="str">
        <f>IF(COUNTIF(U$142:U154,T155)=0,T155,"")</f>
        <v/>
      </c>
      <c r="V155" s="3" t="str">
        <f t="shared" si="111"/>
        <v>CHEST_ITEM_TYPE_T2_TANK,CHEST_ITEM_TYPE_T3_TANK,CHEST_ITEM_TYPE_T2_SHARD,CHEST_ITEM_TYPE_T3_SHARD</v>
      </c>
      <c r="W155" s="13" t="str">
        <f t="shared" si="106"/>
        <v/>
      </c>
      <c r="X155" s="3" t="str">
        <f t="shared" si="107"/>
        <v/>
      </c>
      <c r="Y155" s="3" t="str">
        <f t="shared" si="112"/>
        <v>2.1%,2.6%,29.4%,21.7%</v>
      </c>
    </row>
    <row r="156" spans="2:25" x14ac:dyDescent="0.3">
      <c r="B156" s="2">
        <f>数据源!BD188</f>
        <v>5</v>
      </c>
      <c r="C156" s="2" t="str">
        <f>数据源!BE188</f>
        <v>黑豹</v>
      </c>
      <c r="D156" s="2" t="str">
        <f>数据源!BF188</f>
        <v>坦克碎片</v>
      </c>
      <c r="E156" s="2">
        <f>数据源!BG188</f>
        <v>50</v>
      </c>
      <c r="F156" s="2">
        <f>数据源!BH188</f>
        <v>4</v>
      </c>
      <c r="G156" s="2">
        <f>数据源!BI188</f>
        <v>3.6999999999999998E-2</v>
      </c>
      <c r="H156" s="2">
        <f>数据源!BJ188</f>
        <v>3.638333333333333E-2</v>
      </c>
      <c r="I156" s="2">
        <f>数据源!BK188</f>
        <v>364</v>
      </c>
      <c r="J156" s="3">
        <f t="shared" si="102"/>
        <v>2</v>
      </c>
      <c r="K156" s="3">
        <f t="shared" si="103"/>
        <v>6</v>
      </c>
      <c r="L156" s="3" t="str">
        <f t="shared" si="113"/>
        <v>碎片</v>
      </c>
      <c r="M156" s="3">
        <f t="shared" ca="1" si="114"/>
        <v>53311</v>
      </c>
      <c r="N156" s="3" t="str">
        <f t="shared" ca="1" si="115"/>
        <v>11221,12221,13221,11311,12311,13311,51211,52211,53211,51221,52221,53221,51311,52311,53311</v>
      </c>
      <c r="O156" s="3" t="str">
        <f t="shared" si="116"/>
        <v>69,69,69,87,87,87,638,638,638,347,347,347,364,364,364</v>
      </c>
      <c r="P156" s="1" t="str">
        <f t="shared" si="117"/>
        <v>(1,1),(1,1),(1,1),(1,1),(1,1),(1,1),(4,8),(4,8),(4,8),(3,7),(3,7),(3,7),(2,6),(2,6),(2,6)</v>
      </c>
      <c r="Q156" s="3" t="str">
        <f>IF(D156="坦克碎片",VLOOKUP(C156,道具信息!$N$2:$O$291,2,FALSE)&amp;"碎片",VLOOKUP(C156,道具信息!$N$2:$O$291,2,FALSE))</f>
        <v>T3坦克碎片</v>
      </c>
      <c r="R156" s="3">
        <f t="shared" si="100"/>
        <v>2184</v>
      </c>
      <c r="S156" s="11">
        <f t="shared" si="101"/>
        <v>0.217</v>
      </c>
      <c r="T156" s="3" t="str">
        <f>VLOOKUP(Q156,道具信息!$Q$3:$S$20,2,FALSE)</f>
        <v>CHEST_ITEM_TYPE_T3_SHARD</v>
      </c>
      <c r="U156" s="3" t="str">
        <f>IF(COUNTIF(U$142:U155,T156)=0,T156,"")</f>
        <v/>
      </c>
      <c r="V156" s="3" t="str">
        <f t="shared" si="111"/>
        <v>CHEST_ITEM_TYPE_T2_TANK,CHEST_ITEM_TYPE_T3_TANK,CHEST_ITEM_TYPE_T2_SHARD,CHEST_ITEM_TYPE_T3_SHARD</v>
      </c>
      <c r="W156" s="13" t="str">
        <f t="shared" si="106"/>
        <v/>
      </c>
      <c r="X156" s="3" t="str">
        <f t="shared" si="107"/>
        <v/>
      </c>
      <c r="Y156" s="3" t="str">
        <f t="shared" si="112"/>
        <v>2.1%,2.6%,29.4%,21.7%</v>
      </c>
    </row>
    <row r="157" spans="2:25" x14ac:dyDescent="0.3">
      <c r="B157" s="2">
        <f>数据源!BD189</f>
        <v>5</v>
      </c>
      <c r="C157" s="2" t="str">
        <f>数据源!BE189</f>
        <v>十字军</v>
      </c>
      <c r="D157" s="2" t="str">
        <f>数据源!BF189</f>
        <v>坦克碎片</v>
      </c>
      <c r="E157" s="2">
        <f>数据源!BG189</f>
        <v>66.666666666666657</v>
      </c>
      <c r="F157" s="2">
        <f>数据源!BH189</f>
        <v>3</v>
      </c>
      <c r="G157" s="2">
        <f>数据源!BI189</f>
        <v>3.6999999999999998E-2</v>
      </c>
      <c r="H157" s="2">
        <f>数据源!BJ189</f>
        <v>3.6383333333333337E-2</v>
      </c>
      <c r="I157" s="2">
        <f>数据源!BK189</f>
        <v>364</v>
      </c>
      <c r="J157" s="3">
        <f t="shared" si="102"/>
        <v>2</v>
      </c>
      <c r="K157" s="3">
        <f t="shared" si="103"/>
        <v>4</v>
      </c>
      <c r="L157" s="3" t="str">
        <f t="shared" si="113"/>
        <v>碎片</v>
      </c>
      <c r="M157" s="3">
        <f t="shared" ca="1" si="114"/>
        <v>51321</v>
      </c>
      <c r="N157" s="3" t="str">
        <f t="shared" ca="1" si="115"/>
        <v>11221,12221,13221,11311,12311,13311,51211,52211,53211,51221,52221,53221,51311,52311,53311,51321</v>
      </c>
      <c r="O157" s="3" t="str">
        <f t="shared" si="116"/>
        <v>69,69,69,87,87,87,638,638,638,347,347,347,364,364,364,364</v>
      </c>
      <c r="P157" s="1" t="str">
        <f t="shared" si="117"/>
        <v>(1,1),(1,1),(1,1),(1,1),(1,1),(1,1),(4,8),(4,8),(4,8),(3,7),(3,7),(3,7),(2,6),(2,6),(2,6),(2,4)</v>
      </c>
      <c r="Q157" s="3" t="str">
        <f>IF(D157="坦克碎片",VLOOKUP(C157,道具信息!$N$2:$O$291,2,FALSE)&amp;"碎片",VLOOKUP(C157,道具信息!$N$2:$O$291,2,FALSE))</f>
        <v>T3坦克碎片</v>
      </c>
      <c r="R157" s="3">
        <f t="shared" si="100"/>
        <v>2184</v>
      </c>
      <c r="S157" s="11">
        <f t="shared" si="101"/>
        <v>0.217</v>
      </c>
      <c r="T157" s="3" t="str">
        <f>VLOOKUP(Q157,道具信息!$Q$3:$S$20,2,FALSE)</f>
        <v>CHEST_ITEM_TYPE_T3_SHARD</v>
      </c>
      <c r="U157" s="3" t="str">
        <f>IF(COUNTIF(U$142:U156,T157)=0,T157,"")</f>
        <v/>
      </c>
      <c r="V157" s="3" t="str">
        <f t="shared" si="111"/>
        <v>CHEST_ITEM_TYPE_T2_TANK,CHEST_ITEM_TYPE_T3_TANK,CHEST_ITEM_TYPE_T2_SHARD,CHEST_ITEM_TYPE_T3_SHARD</v>
      </c>
      <c r="W157" s="13" t="str">
        <f t="shared" si="106"/>
        <v/>
      </c>
      <c r="X157" s="3" t="str">
        <f t="shared" si="107"/>
        <v/>
      </c>
      <c r="Y157" s="3" t="str">
        <f t="shared" si="112"/>
        <v>2.1%,2.6%,29.4%,21.7%</v>
      </c>
    </row>
    <row r="158" spans="2:25" x14ac:dyDescent="0.3">
      <c r="B158" s="2">
        <f>数据源!BD190</f>
        <v>5</v>
      </c>
      <c r="C158" s="2" t="str">
        <f>数据源!BE190</f>
        <v>谢尔曼</v>
      </c>
      <c r="D158" s="2" t="str">
        <f>数据源!BF190</f>
        <v>坦克碎片</v>
      </c>
      <c r="E158" s="2">
        <f>数据源!BG190</f>
        <v>66.666666666666657</v>
      </c>
      <c r="F158" s="2">
        <f>数据源!BH190</f>
        <v>3</v>
      </c>
      <c r="G158" s="2">
        <f>数据源!BI190</f>
        <v>3.6999999999999998E-2</v>
      </c>
      <c r="H158" s="2">
        <f>数据源!BJ190</f>
        <v>3.6383333333333337E-2</v>
      </c>
      <c r="I158" s="2">
        <f>数据源!BK190</f>
        <v>364</v>
      </c>
      <c r="J158" s="3">
        <f t="shared" si="102"/>
        <v>2</v>
      </c>
      <c r="K158" s="3">
        <f t="shared" si="103"/>
        <v>4</v>
      </c>
      <c r="L158" s="3" t="str">
        <f t="shared" si="113"/>
        <v>碎片</v>
      </c>
      <c r="M158" s="3">
        <f t="shared" ca="1" si="114"/>
        <v>52321</v>
      </c>
      <c r="N158" s="3" t="str">
        <f t="shared" ca="1" si="115"/>
        <v>11221,12221,13221,11311,12311,13311,51211,52211,53211,51221,52221,53221,51311,52311,53311,51321,52321</v>
      </c>
      <c r="O158" s="3" t="str">
        <f t="shared" si="116"/>
        <v>69,69,69,87,87,87,638,638,638,347,347,347,364,364,364,364,364</v>
      </c>
      <c r="P158" s="1" t="str">
        <f t="shared" si="117"/>
        <v>(1,1),(1,1),(1,1),(1,1),(1,1),(1,1),(4,8),(4,8),(4,8),(3,7),(3,7),(3,7),(2,6),(2,6),(2,6),(2,4),(2,4)</v>
      </c>
      <c r="Q158" s="3" t="str">
        <f>IF(D158="坦克碎片",VLOOKUP(C158,道具信息!$N$2:$O$291,2,FALSE)&amp;"碎片",VLOOKUP(C158,道具信息!$N$2:$O$291,2,FALSE))</f>
        <v>T3坦克碎片</v>
      </c>
      <c r="R158" s="3">
        <f t="shared" si="100"/>
        <v>2184</v>
      </c>
      <c r="S158" s="11">
        <f t="shared" si="101"/>
        <v>0.217</v>
      </c>
      <c r="T158" s="3" t="str">
        <f>VLOOKUP(Q158,道具信息!$Q$3:$S$20,2,FALSE)</f>
        <v>CHEST_ITEM_TYPE_T3_SHARD</v>
      </c>
      <c r="U158" s="3" t="str">
        <f>IF(COUNTIF(U$142:U157,T158)=0,T158,"")</f>
        <v/>
      </c>
      <c r="V158" s="3" t="str">
        <f t="shared" si="111"/>
        <v>CHEST_ITEM_TYPE_T2_TANK,CHEST_ITEM_TYPE_T3_TANK,CHEST_ITEM_TYPE_T2_SHARD,CHEST_ITEM_TYPE_T3_SHARD</v>
      </c>
      <c r="W158" s="13" t="str">
        <f t="shared" si="106"/>
        <v/>
      </c>
      <c r="X158" s="3" t="str">
        <f t="shared" si="107"/>
        <v/>
      </c>
      <c r="Y158" s="3" t="str">
        <f t="shared" si="112"/>
        <v>2.1%,2.6%,29.4%,21.7%</v>
      </c>
    </row>
    <row r="159" spans="2:25" x14ac:dyDescent="0.3">
      <c r="B159" s="2">
        <f>数据源!BD191</f>
        <v>5</v>
      </c>
      <c r="C159" s="2" t="str">
        <f>数据源!BE191</f>
        <v>虎式</v>
      </c>
      <c r="D159" s="2" t="str">
        <f>数据源!BF191</f>
        <v>坦克碎片</v>
      </c>
      <c r="E159" s="2">
        <f>数据源!BG191</f>
        <v>66.666666666666657</v>
      </c>
      <c r="F159" s="2">
        <f>数据源!BH191</f>
        <v>3</v>
      </c>
      <c r="G159" s="2">
        <f>数据源!BI191</f>
        <v>3.6999999999999998E-2</v>
      </c>
      <c r="H159" s="2">
        <f>数据源!BJ191</f>
        <v>3.6383333333333337E-2</v>
      </c>
      <c r="I159" s="2">
        <f>数据源!BK191</f>
        <v>364</v>
      </c>
      <c r="J159" s="3">
        <f t="shared" si="102"/>
        <v>2</v>
      </c>
      <c r="K159" s="3">
        <f t="shared" si="103"/>
        <v>4</v>
      </c>
      <c r="L159" s="3" t="str">
        <f t="shared" si="113"/>
        <v>碎片</v>
      </c>
      <c r="M159" s="3">
        <f t="shared" ca="1" si="114"/>
        <v>53321</v>
      </c>
      <c r="N159" s="3" t="str">
        <f t="shared" ca="1" si="115"/>
        <v>11221,12221,13221,11311,12311,13311,51211,52211,53211,51221,52221,53221,51311,52311,53311,51321,52321,53321</v>
      </c>
      <c r="O159" s="3" t="str">
        <f t="shared" si="116"/>
        <v>69,69,69,87,87,87,638,638,638,347,347,347,364,364,364,364,364,364</v>
      </c>
      <c r="P159" s="1" t="str">
        <f t="shared" si="117"/>
        <v>(1,1),(1,1),(1,1),(1,1),(1,1),(1,1),(4,8),(4,8),(4,8),(3,7),(3,7),(3,7),(2,6),(2,6),(2,6),(2,4),(2,4),(2,4)</v>
      </c>
      <c r="Q159" s="3" t="str">
        <f>IF(D159="坦克碎片",VLOOKUP(C159,道具信息!$N$2:$O$291,2,FALSE)&amp;"碎片",VLOOKUP(C159,道具信息!$N$2:$O$291,2,FALSE))</f>
        <v>T3坦克碎片</v>
      </c>
      <c r="R159" s="3">
        <f t="shared" si="100"/>
        <v>2184</v>
      </c>
      <c r="S159" s="11">
        <f t="shared" si="101"/>
        <v>0.217</v>
      </c>
      <c r="T159" s="3" t="str">
        <f>VLOOKUP(Q159,道具信息!$Q$3:$S$20,2,FALSE)</f>
        <v>CHEST_ITEM_TYPE_T3_SHARD</v>
      </c>
      <c r="U159" s="3" t="str">
        <f>IF(COUNTIF(U$142:U158,T159)=0,T159,"")</f>
        <v/>
      </c>
      <c r="V159" s="3" t="str">
        <f t="shared" si="111"/>
        <v>CHEST_ITEM_TYPE_T2_TANK,CHEST_ITEM_TYPE_T3_TANK,CHEST_ITEM_TYPE_T2_SHARD,CHEST_ITEM_TYPE_T3_SHARD</v>
      </c>
      <c r="W159" s="13" t="str">
        <f t="shared" si="106"/>
        <v/>
      </c>
      <c r="X159" s="3" t="str">
        <f t="shared" si="107"/>
        <v/>
      </c>
      <c r="Y159" s="3" t="str">
        <f t="shared" si="112"/>
        <v>2.1%,2.6%,29.4%,21.7%</v>
      </c>
    </row>
    <row r="160" spans="2:25" x14ac:dyDescent="0.3">
      <c r="B160" s="2">
        <f>数据源!BD192</f>
        <v>5</v>
      </c>
      <c r="C160" s="2" t="str">
        <f>数据源!BE192</f>
        <v>T1LP1</v>
      </c>
      <c r="D160" s="2" t="str">
        <f>数据源!BF192</f>
        <v>部件</v>
      </c>
      <c r="E160" s="2">
        <f>数据源!BG192</f>
        <v>30</v>
      </c>
      <c r="F160" s="2">
        <f>数据源!BH192</f>
        <v>4</v>
      </c>
      <c r="G160" s="2">
        <f>数据源!BI192</f>
        <v>7.0000000000000001E-3</v>
      </c>
      <c r="H160" s="2">
        <f>数据源!BJ192</f>
        <v>1.1472222222222222E-2</v>
      </c>
      <c r="I160" s="2">
        <f>数据源!BK192</f>
        <v>115</v>
      </c>
      <c r="J160" s="3">
        <f t="shared" si="102"/>
        <v>2</v>
      </c>
      <c r="K160" s="3">
        <f t="shared" si="103"/>
        <v>6</v>
      </c>
      <c r="L160" s="3" t="str">
        <f t="shared" si="113"/>
        <v>部件</v>
      </c>
      <c r="M160" s="3">
        <f t="shared" ca="1" si="114"/>
        <v>91001</v>
      </c>
      <c r="N160" s="3" t="str">
        <f t="shared" ca="1" si="115"/>
        <v>11221,12221,13221,11311,12311,13311,51211,52211,53211,51221,52221,53221,51311,52311,53311,51321,52321,53321,91001</v>
      </c>
      <c r="O160" s="3" t="str">
        <f t="shared" si="116"/>
        <v>69,69,69,87,87,87,638,638,638,347,347,347,364,364,364,364,364,364,115</v>
      </c>
      <c r="P160" s="1" t="str">
        <f t="shared" si="117"/>
        <v>(1,1),(1,1),(1,1),(1,1),(1,1),(1,1),(4,8),(4,8),(4,8),(3,7),(3,7),(3,7),(2,6),(2,6),(2,6),(2,4),(2,4),(2,4),(2,6)</v>
      </c>
      <c r="Q160" s="3" t="str">
        <f>IF(D160="坦克碎片",VLOOKUP(C160,道具信息!$N$2:$O$291,2,FALSE)&amp;"碎片",VLOOKUP(C160,道具信息!$N$2:$O$291,2,FALSE))</f>
        <v>T1部件</v>
      </c>
      <c r="R160" s="3">
        <f t="shared" si="100"/>
        <v>2070</v>
      </c>
      <c r="S160" s="11">
        <f t="shared" si="101"/>
        <v>0.20599999999999999</v>
      </c>
      <c r="T160" s="3" t="str">
        <f>VLOOKUP(Q160,道具信息!$Q$3:$S$20,2,FALSE)</f>
        <v>CHEST_ITEM_TYPE_T1_PART</v>
      </c>
      <c r="U160" s="3" t="str">
        <f>IF(COUNTIF(U$142:U159,T160)=0,T160,"")</f>
        <v>CHEST_ITEM_TYPE_T1_PART</v>
      </c>
      <c r="V160" s="3" t="str">
        <f t="shared" si="111"/>
        <v>CHEST_ITEM_TYPE_T2_TANK,CHEST_ITEM_TYPE_T3_TANK,CHEST_ITEM_TYPE_T2_SHARD,CHEST_ITEM_TYPE_T3_SHARD,CHEST_ITEM_TYPE_T1_PART</v>
      </c>
      <c r="W160" s="13">
        <f t="shared" si="106"/>
        <v>0.20599999999999999</v>
      </c>
      <c r="X160" s="3" t="str">
        <f t="shared" si="107"/>
        <v>20.6%</v>
      </c>
      <c r="Y160" s="3" t="str">
        <f t="shared" si="112"/>
        <v>2.1%,2.6%,29.4%,21.7%,20.6%</v>
      </c>
    </row>
    <row r="161" spans="2:25" x14ac:dyDescent="0.3">
      <c r="B161" s="2">
        <f>数据源!BD193</f>
        <v>5</v>
      </c>
      <c r="C161" s="2" t="str">
        <f>数据源!BE193</f>
        <v>T1LP3</v>
      </c>
      <c r="D161" s="2" t="str">
        <f>数据源!BF193</f>
        <v>部件</v>
      </c>
      <c r="E161" s="2">
        <f>数据源!BG193</f>
        <v>30</v>
      </c>
      <c r="F161" s="2">
        <f>数据源!BH193</f>
        <v>4</v>
      </c>
      <c r="G161" s="2">
        <f>数据源!BI193</f>
        <v>7.0000000000000001E-3</v>
      </c>
      <c r="H161" s="2">
        <f>数据源!BJ193</f>
        <v>1.1472222222222222E-2</v>
      </c>
      <c r="I161" s="2">
        <f>数据源!BK193</f>
        <v>115</v>
      </c>
      <c r="J161" s="3">
        <f t="shared" si="102"/>
        <v>2</v>
      </c>
      <c r="K161" s="3">
        <f t="shared" si="103"/>
        <v>6</v>
      </c>
      <c r="L161" s="3" t="str">
        <f t="shared" si="113"/>
        <v>部件</v>
      </c>
      <c r="M161" s="3">
        <f t="shared" ca="1" si="114"/>
        <v>91003</v>
      </c>
      <c r="N161" s="3" t="str">
        <f t="shared" ca="1" si="115"/>
        <v>11221,12221,13221,11311,12311,13311,51211,52211,53211,51221,52221,53221,51311,52311,53311,51321,52321,53321,91001,91003</v>
      </c>
      <c r="O161" s="3" t="str">
        <f t="shared" si="116"/>
        <v>69,69,69,87,87,87,638,638,638,347,347,347,364,364,364,364,364,364,115,115</v>
      </c>
      <c r="P161" s="1" t="str">
        <f t="shared" si="117"/>
        <v>(1,1),(1,1),(1,1),(1,1),(1,1),(1,1),(4,8),(4,8),(4,8),(3,7),(3,7),(3,7),(2,6),(2,6),(2,6),(2,4),(2,4),(2,4),(2,6),(2,6)</v>
      </c>
      <c r="Q161" s="3" t="str">
        <f>IF(D161="坦克碎片",VLOOKUP(C161,道具信息!$N$2:$O$291,2,FALSE)&amp;"碎片",VLOOKUP(C161,道具信息!$N$2:$O$291,2,FALSE))</f>
        <v>T1部件</v>
      </c>
      <c r="R161" s="3">
        <f t="shared" si="100"/>
        <v>2070</v>
      </c>
      <c r="S161" s="11">
        <f t="shared" si="101"/>
        <v>0.20599999999999999</v>
      </c>
      <c r="T161" s="3" t="str">
        <f>VLOOKUP(Q161,道具信息!$Q$3:$S$20,2,FALSE)</f>
        <v>CHEST_ITEM_TYPE_T1_PART</v>
      </c>
      <c r="U161" s="3" t="str">
        <f>IF(COUNTIF(U$142:U160,T161)=0,T161,"")</f>
        <v/>
      </c>
      <c r="V161" s="3" t="str">
        <f t="shared" si="111"/>
        <v>CHEST_ITEM_TYPE_T2_TANK,CHEST_ITEM_TYPE_T3_TANK,CHEST_ITEM_TYPE_T2_SHARD,CHEST_ITEM_TYPE_T3_SHARD,CHEST_ITEM_TYPE_T1_PART</v>
      </c>
      <c r="W161" s="13" t="str">
        <f t="shared" si="106"/>
        <v/>
      </c>
      <c r="X161" s="3" t="str">
        <f t="shared" si="107"/>
        <v/>
      </c>
      <c r="Y161" s="3" t="str">
        <f t="shared" si="112"/>
        <v>2.1%,2.6%,29.4%,21.7%,20.6%</v>
      </c>
    </row>
    <row r="162" spans="2:25" x14ac:dyDescent="0.3">
      <c r="B162" s="2">
        <f>数据源!BD194</f>
        <v>5</v>
      </c>
      <c r="C162" s="2" t="str">
        <f>数据源!BE194</f>
        <v>T1LP5</v>
      </c>
      <c r="D162" s="2" t="str">
        <f>数据源!BF194</f>
        <v>部件</v>
      </c>
      <c r="E162" s="2">
        <f>数据源!BG194</f>
        <v>30</v>
      </c>
      <c r="F162" s="2">
        <f>数据源!BH194</f>
        <v>4</v>
      </c>
      <c r="G162" s="2">
        <f>数据源!BI194</f>
        <v>7.0000000000000001E-3</v>
      </c>
      <c r="H162" s="2">
        <f>数据源!BJ194</f>
        <v>1.1472222222222222E-2</v>
      </c>
      <c r="I162" s="2">
        <f>数据源!BK194</f>
        <v>115</v>
      </c>
      <c r="J162" s="3">
        <f t="shared" si="102"/>
        <v>2</v>
      </c>
      <c r="K162" s="3">
        <f t="shared" si="103"/>
        <v>6</v>
      </c>
      <c r="L162" s="3" t="str">
        <f t="shared" si="113"/>
        <v>部件</v>
      </c>
      <c r="M162" s="3">
        <f t="shared" ca="1" si="114"/>
        <v>91005</v>
      </c>
      <c r="N162" s="3" t="str">
        <f t="shared" ca="1" si="115"/>
        <v>11221,12221,13221,11311,12311,13311,51211,52211,53211,51221,52221,53221,51311,52311,53311,51321,52321,53321,91001,91003,91005</v>
      </c>
      <c r="O162" s="3" t="str">
        <f t="shared" si="116"/>
        <v>69,69,69,87,87,87,638,638,638,347,347,347,364,364,364,364,364,364,115,115,115</v>
      </c>
      <c r="P162" s="1" t="str">
        <f t="shared" si="117"/>
        <v>(1,1),(1,1),(1,1),(1,1),(1,1),(1,1),(4,8),(4,8),(4,8),(3,7),(3,7),(3,7),(2,6),(2,6),(2,6),(2,4),(2,4),(2,4),(2,6),(2,6),(2,6)</v>
      </c>
      <c r="Q162" s="3" t="str">
        <f>IF(D162="坦克碎片",VLOOKUP(C162,道具信息!$N$2:$O$291,2,FALSE)&amp;"碎片",VLOOKUP(C162,道具信息!$N$2:$O$291,2,FALSE))</f>
        <v>T1部件</v>
      </c>
      <c r="R162" s="3">
        <f t="shared" si="100"/>
        <v>2070</v>
      </c>
      <c r="S162" s="11">
        <f t="shared" si="101"/>
        <v>0.20599999999999999</v>
      </c>
      <c r="T162" s="3" t="str">
        <f>VLOOKUP(Q162,道具信息!$Q$3:$S$20,2,FALSE)</f>
        <v>CHEST_ITEM_TYPE_T1_PART</v>
      </c>
      <c r="U162" s="3" t="str">
        <f>IF(COUNTIF(U$142:U161,T162)=0,T162,"")</f>
        <v/>
      </c>
      <c r="V162" s="3" t="str">
        <f t="shared" si="111"/>
        <v>CHEST_ITEM_TYPE_T2_TANK,CHEST_ITEM_TYPE_T3_TANK,CHEST_ITEM_TYPE_T2_SHARD,CHEST_ITEM_TYPE_T3_SHARD,CHEST_ITEM_TYPE_T1_PART</v>
      </c>
      <c r="W162" s="13" t="str">
        <f t="shared" si="106"/>
        <v/>
      </c>
      <c r="X162" s="3" t="str">
        <f t="shared" si="107"/>
        <v/>
      </c>
      <c r="Y162" s="3" t="str">
        <f t="shared" si="112"/>
        <v>2.1%,2.6%,29.4%,21.7%,20.6%</v>
      </c>
    </row>
    <row r="163" spans="2:25" x14ac:dyDescent="0.3">
      <c r="B163" s="2">
        <f>数据源!BD195</f>
        <v>5</v>
      </c>
      <c r="C163" s="2" t="str">
        <f>数据源!BE195</f>
        <v>T1MP1</v>
      </c>
      <c r="D163" s="2" t="str">
        <f>数据源!BF195</f>
        <v>部件</v>
      </c>
      <c r="E163" s="2">
        <f>数据源!BG195</f>
        <v>30</v>
      </c>
      <c r="F163" s="2">
        <f>数据源!BH195</f>
        <v>4</v>
      </c>
      <c r="G163" s="2">
        <f>数据源!BI195</f>
        <v>7.0000000000000001E-3</v>
      </c>
      <c r="H163" s="2">
        <f>数据源!BJ195</f>
        <v>1.1472222222222222E-2</v>
      </c>
      <c r="I163" s="2">
        <f>数据源!BK195</f>
        <v>115</v>
      </c>
      <c r="J163" s="3">
        <f t="shared" si="102"/>
        <v>2</v>
      </c>
      <c r="K163" s="3">
        <f t="shared" si="103"/>
        <v>6</v>
      </c>
      <c r="L163" s="3" t="str">
        <f t="shared" si="113"/>
        <v>部件</v>
      </c>
      <c r="M163" s="3">
        <f t="shared" ca="1" si="114"/>
        <v>91101</v>
      </c>
      <c r="N163" s="3" t="str">
        <f t="shared" ca="1" si="115"/>
        <v>11221,12221,13221,11311,12311,13311,51211,52211,53211,51221,52221,53221,51311,52311,53311,51321,52321,53321,91001,91003,91005,91101</v>
      </c>
      <c r="O163" s="3" t="str">
        <f t="shared" si="116"/>
        <v>69,69,69,87,87,87,638,638,638,347,347,347,364,364,364,364,364,364,115,115,115,115</v>
      </c>
      <c r="P163" s="1" t="str">
        <f t="shared" si="117"/>
        <v>(1,1),(1,1),(1,1),(1,1),(1,1),(1,1),(4,8),(4,8),(4,8),(3,7),(3,7),(3,7),(2,6),(2,6),(2,6),(2,4),(2,4),(2,4),(2,6),(2,6),(2,6),(2,6)</v>
      </c>
      <c r="Q163" s="3" t="str">
        <f>IF(D163="坦克碎片",VLOOKUP(C163,道具信息!$N$2:$O$291,2,FALSE)&amp;"碎片",VLOOKUP(C163,道具信息!$N$2:$O$291,2,FALSE))</f>
        <v>T1部件</v>
      </c>
      <c r="R163" s="3">
        <f t="shared" si="100"/>
        <v>2070</v>
      </c>
      <c r="S163" s="11">
        <f t="shared" si="101"/>
        <v>0.20599999999999999</v>
      </c>
      <c r="T163" s="3" t="str">
        <f>VLOOKUP(Q163,道具信息!$Q$3:$S$20,2,FALSE)</f>
        <v>CHEST_ITEM_TYPE_T1_PART</v>
      </c>
      <c r="U163" s="3" t="str">
        <f>IF(COUNTIF(U$142:U162,T163)=0,T163,"")</f>
        <v/>
      </c>
      <c r="V163" s="3" t="str">
        <f t="shared" si="111"/>
        <v>CHEST_ITEM_TYPE_T2_TANK,CHEST_ITEM_TYPE_T3_TANK,CHEST_ITEM_TYPE_T2_SHARD,CHEST_ITEM_TYPE_T3_SHARD,CHEST_ITEM_TYPE_T1_PART</v>
      </c>
      <c r="W163" s="13" t="str">
        <f t="shared" si="106"/>
        <v/>
      </c>
      <c r="X163" s="3" t="str">
        <f t="shared" si="107"/>
        <v/>
      </c>
      <c r="Y163" s="3" t="str">
        <f t="shared" si="112"/>
        <v>2.1%,2.6%,29.4%,21.7%,20.6%</v>
      </c>
    </row>
    <row r="164" spans="2:25" x14ac:dyDescent="0.3">
      <c r="B164" s="2">
        <f>数据源!BD196</f>
        <v>5</v>
      </c>
      <c r="C164" s="2" t="str">
        <f>数据源!BE196</f>
        <v>T1MP3</v>
      </c>
      <c r="D164" s="2" t="str">
        <f>数据源!BF196</f>
        <v>部件</v>
      </c>
      <c r="E164" s="2">
        <f>数据源!BG196</f>
        <v>30</v>
      </c>
      <c r="F164" s="2">
        <f>数据源!BH196</f>
        <v>4</v>
      </c>
      <c r="G164" s="2">
        <f>数据源!BI196</f>
        <v>7.0000000000000001E-3</v>
      </c>
      <c r="H164" s="2">
        <f>数据源!BJ196</f>
        <v>1.1472222222222222E-2</v>
      </c>
      <c r="I164" s="2">
        <f>数据源!BK196</f>
        <v>115</v>
      </c>
      <c r="J164" s="3">
        <f t="shared" si="102"/>
        <v>2</v>
      </c>
      <c r="K164" s="3">
        <f t="shared" si="103"/>
        <v>6</v>
      </c>
      <c r="L164" s="3" t="str">
        <f t="shared" si="113"/>
        <v>部件</v>
      </c>
      <c r="M164" s="3">
        <f t="shared" ca="1" si="114"/>
        <v>91103</v>
      </c>
      <c r="N164" s="3" t="str">
        <f t="shared" ca="1" si="115"/>
        <v>11221,12221,13221,11311,12311,13311,51211,52211,53211,51221,52221,53221,51311,52311,53311,51321,52321,53321,91001,91003,91005,91101,91103</v>
      </c>
      <c r="O164" s="3" t="str">
        <f t="shared" si="116"/>
        <v>69,69,69,87,87,87,638,638,638,347,347,347,364,364,364,364,364,364,115,115,115,115,115</v>
      </c>
      <c r="P164" s="1" t="str">
        <f t="shared" si="117"/>
        <v>(1,1),(1,1),(1,1),(1,1),(1,1),(1,1),(4,8),(4,8),(4,8),(3,7),(3,7),(3,7),(2,6),(2,6),(2,6),(2,4),(2,4),(2,4),(2,6),(2,6),(2,6),(2,6),(2,6)</v>
      </c>
      <c r="Q164" s="3" t="str">
        <f>IF(D164="坦克碎片",VLOOKUP(C164,道具信息!$N$2:$O$291,2,FALSE)&amp;"碎片",VLOOKUP(C164,道具信息!$N$2:$O$291,2,FALSE))</f>
        <v>T1部件</v>
      </c>
      <c r="R164" s="3">
        <f t="shared" si="100"/>
        <v>2070</v>
      </c>
      <c r="S164" s="11">
        <f t="shared" si="101"/>
        <v>0.20599999999999999</v>
      </c>
      <c r="T164" s="3" t="str">
        <f>VLOOKUP(Q164,道具信息!$Q$3:$S$20,2,FALSE)</f>
        <v>CHEST_ITEM_TYPE_T1_PART</v>
      </c>
      <c r="U164" s="3" t="str">
        <f>IF(COUNTIF(U$142:U163,T164)=0,T164,"")</f>
        <v/>
      </c>
      <c r="V164" s="3" t="str">
        <f t="shared" si="111"/>
        <v>CHEST_ITEM_TYPE_T2_TANK,CHEST_ITEM_TYPE_T3_TANK,CHEST_ITEM_TYPE_T2_SHARD,CHEST_ITEM_TYPE_T3_SHARD,CHEST_ITEM_TYPE_T1_PART</v>
      </c>
      <c r="W164" s="13" t="str">
        <f t="shared" si="106"/>
        <v/>
      </c>
      <c r="X164" s="3" t="str">
        <f t="shared" si="107"/>
        <v/>
      </c>
      <c r="Y164" s="3" t="str">
        <f t="shared" si="112"/>
        <v>2.1%,2.6%,29.4%,21.7%,20.6%</v>
      </c>
    </row>
    <row r="165" spans="2:25" x14ac:dyDescent="0.3">
      <c r="B165" s="2">
        <f>数据源!BD197</f>
        <v>5</v>
      </c>
      <c r="C165" s="2" t="str">
        <f>数据源!BE197</f>
        <v>T1MP5</v>
      </c>
      <c r="D165" s="2" t="str">
        <f>数据源!BF197</f>
        <v>部件</v>
      </c>
      <c r="E165" s="2">
        <f>数据源!BG197</f>
        <v>30</v>
      </c>
      <c r="F165" s="2">
        <f>数据源!BH197</f>
        <v>4</v>
      </c>
      <c r="G165" s="2">
        <f>数据源!BI197</f>
        <v>7.0000000000000001E-3</v>
      </c>
      <c r="H165" s="2">
        <f>数据源!BJ197</f>
        <v>1.1472222222222222E-2</v>
      </c>
      <c r="I165" s="2">
        <f>数据源!BK197</f>
        <v>115</v>
      </c>
      <c r="J165" s="3">
        <f t="shared" si="102"/>
        <v>2</v>
      </c>
      <c r="K165" s="3">
        <f t="shared" si="103"/>
        <v>6</v>
      </c>
      <c r="L165" s="3" t="str">
        <f t="shared" si="113"/>
        <v>部件</v>
      </c>
      <c r="M165" s="3">
        <f t="shared" ca="1" si="114"/>
        <v>91105</v>
      </c>
      <c r="N165" s="3" t="str">
        <f t="shared" ca="1" si="115"/>
        <v>11221,12221,13221,11311,12311,13311,51211,52211,53211,51221,52221,53221,51311,52311,53311,51321,52321,53321,91001,91003,91005,91101,91103,91105</v>
      </c>
      <c r="O165" s="3" t="str">
        <f t="shared" si="116"/>
        <v>69,69,69,87,87,87,638,638,638,347,347,347,364,364,364,364,364,364,115,115,115,115,115,115</v>
      </c>
      <c r="P165" s="1" t="str">
        <f t="shared" si="117"/>
        <v>(1,1),(1,1),(1,1),(1,1),(1,1),(1,1),(4,8),(4,8),(4,8),(3,7),(3,7),(3,7),(2,6),(2,6),(2,6),(2,4),(2,4),(2,4),(2,6),(2,6),(2,6),(2,6),(2,6),(2,6)</v>
      </c>
      <c r="Q165" s="3" t="str">
        <f>IF(D165="坦克碎片",VLOOKUP(C165,道具信息!$N$2:$O$291,2,FALSE)&amp;"碎片",VLOOKUP(C165,道具信息!$N$2:$O$291,2,FALSE))</f>
        <v>T1部件</v>
      </c>
      <c r="R165" s="3">
        <f t="shared" si="100"/>
        <v>2070</v>
      </c>
      <c r="S165" s="11">
        <f t="shared" si="101"/>
        <v>0.20599999999999999</v>
      </c>
      <c r="T165" s="3" t="str">
        <f>VLOOKUP(Q165,道具信息!$Q$3:$S$20,2,FALSE)</f>
        <v>CHEST_ITEM_TYPE_T1_PART</v>
      </c>
      <c r="U165" s="3" t="str">
        <f>IF(COUNTIF(U$142:U164,T165)=0,T165,"")</f>
        <v/>
      </c>
      <c r="V165" s="3" t="str">
        <f t="shared" si="111"/>
        <v>CHEST_ITEM_TYPE_T2_TANK,CHEST_ITEM_TYPE_T3_TANK,CHEST_ITEM_TYPE_T2_SHARD,CHEST_ITEM_TYPE_T3_SHARD,CHEST_ITEM_TYPE_T1_PART</v>
      </c>
      <c r="W165" s="13" t="str">
        <f t="shared" si="106"/>
        <v/>
      </c>
      <c r="X165" s="3" t="str">
        <f t="shared" si="107"/>
        <v/>
      </c>
      <c r="Y165" s="3" t="str">
        <f t="shared" si="112"/>
        <v>2.1%,2.6%,29.4%,21.7%,20.6%</v>
      </c>
    </row>
    <row r="166" spans="2:25" x14ac:dyDescent="0.3">
      <c r="B166" s="2">
        <f>数据源!BD198</f>
        <v>5</v>
      </c>
      <c r="C166" s="2" t="str">
        <f>数据源!BE198</f>
        <v>T1HP1</v>
      </c>
      <c r="D166" s="2" t="str">
        <f>数据源!BF198</f>
        <v>部件</v>
      </c>
      <c r="E166" s="2">
        <f>数据源!BG198</f>
        <v>30</v>
      </c>
      <c r="F166" s="2">
        <f>数据源!BH198</f>
        <v>4</v>
      </c>
      <c r="G166" s="2">
        <f>数据源!BI198</f>
        <v>7.0000000000000001E-3</v>
      </c>
      <c r="H166" s="2">
        <f>数据源!BJ198</f>
        <v>1.1472222222222222E-2</v>
      </c>
      <c r="I166" s="2">
        <f>数据源!BK198</f>
        <v>115</v>
      </c>
      <c r="J166" s="3">
        <f t="shared" si="102"/>
        <v>2</v>
      </c>
      <c r="K166" s="3">
        <f t="shared" si="103"/>
        <v>6</v>
      </c>
      <c r="L166" s="3" t="str">
        <f t="shared" si="113"/>
        <v>部件</v>
      </c>
      <c r="M166" s="3">
        <f t="shared" ca="1" si="114"/>
        <v>91201</v>
      </c>
      <c r="N166" s="3" t="str">
        <f t="shared" ca="1" si="115"/>
        <v>11221,12221,13221,11311,12311,13311,51211,52211,53211,51221,52221,53221,51311,52311,53311,51321,52321,53321,91001,91003,91005,91101,91103,91105,91201</v>
      </c>
      <c r="O166" s="3" t="str">
        <f t="shared" si="116"/>
        <v>69,69,69,87,87,87,638,638,638,347,347,347,364,364,364,364,364,364,115,115,115,115,115,115,115</v>
      </c>
      <c r="P166" s="1" t="str">
        <f t="shared" si="117"/>
        <v>(1,1),(1,1),(1,1),(1,1),(1,1),(1,1),(4,8),(4,8),(4,8),(3,7),(3,7),(3,7),(2,6),(2,6),(2,6),(2,4),(2,4),(2,4),(2,6),(2,6),(2,6),(2,6),(2,6),(2,6),(2,6)</v>
      </c>
      <c r="Q166" s="3" t="str">
        <f>IF(D166="坦克碎片",VLOOKUP(C166,道具信息!$N$2:$O$291,2,FALSE)&amp;"碎片",VLOOKUP(C166,道具信息!$N$2:$O$291,2,FALSE))</f>
        <v>T1部件</v>
      </c>
      <c r="R166" s="3">
        <f t="shared" si="100"/>
        <v>2070</v>
      </c>
      <c r="S166" s="11">
        <f t="shared" si="101"/>
        <v>0.20599999999999999</v>
      </c>
      <c r="T166" s="3" t="str">
        <f>VLOOKUP(Q166,道具信息!$Q$3:$S$20,2,FALSE)</f>
        <v>CHEST_ITEM_TYPE_T1_PART</v>
      </c>
      <c r="U166" s="3" t="str">
        <f>IF(COUNTIF(U$142:U165,T166)=0,T166,"")</f>
        <v/>
      </c>
      <c r="V166" s="3" t="str">
        <f t="shared" si="111"/>
        <v>CHEST_ITEM_TYPE_T2_TANK,CHEST_ITEM_TYPE_T3_TANK,CHEST_ITEM_TYPE_T2_SHARD,CHEST_ITEM_TYPE_T3_SHARD,CHEST_ITEM_TYPE_T1_PART</v>
      </c>
      <c r="W166" s="13" t="str">
        <f t="shared" si="106"/>
        <v/>
      </c>
      <c r="X166" s="3" t="str">
        <f t="shared" si="107"/>
        <v/>
      </c>
      <c r="Y166" s="3" t="str">
        <f t="shared" si="112"/>
        <v>2.1%,2.6%,29.4%,21.7%,20.6%</v>
      </c>
    </row>
    <row r="167" spans="2:25" x14ac:dyDescent="0.3">
      <c r="B167" s="2">
        <f>数据源!BD199</f>
        <v>5</v>
      </c>
      <c r="C167" s="2" t="str">
        <f>数据源!BE199</f>
        <v>T1HP3</v>
      </c>
      <c r="D167" s="2" t="str">
        <f>数据源!BF199</f>
        <v>部件</v>
      </c>
      <c r="E167" s="2">
        <f>数据源!BG199</f>
        <v>30</v>
      </c>
      <c r="F167" s="2">
        <f>数据源!BH199</f>
        <v>4</v>
      </c>
      <c r="G167" s="2">
        <f>数据源!BI199</f>
        <v>7.0000000000000001E-3</v>
      </c>
      <c r="H167" s="2">
        <f>数据源!BJ199</f>
        <v>1.1472222222222222E-2</v>
      </c>
      <c r="I167" s="2">
        <f>数据源!BK199</f>
        <v>115</v>
      </c>
      <c r="J167" s="3">
        <f t="shared" si="102"/>
        <v>2</v>
      </c>
      <c r="K167" s="3">
        <f t="shared" si="103"/>
        <v>6</v>
      </c>
      <c r="L167" s="3" t="str">
        <f t="shared" si="113"/>
        <v>部件</v>
      </c>
      <c r="M167" s="3">
        <f t="shared" ca="1" si="114"/>
        <v>91203</v>
      </c>
      <c r="N167" s="3" t="str">
        <f t="shared" ca="1" si="115"/>
        <v>11221,12221,13221,11311,12311,13311,51211,52211,53211,51221,52221,53221,51311,52311,53311,51321,52321,53321,91001,91003,91005,91101,91103,91105,91201,91203</v>
      </c>
      <c r="O167" s="3" t="str">
        <f t="shared" si="116"/>
        <v>69,69,69,87,87,87,638,638,638,347,347,347,364,364,364,364,364,364,115,115,115,115,115,115,115,115</v>
      </c>
      <c r="P167" s="1" t="str">
        <f t="shared" si="117"/>
        <v>(1,1),(1,1),(1,1),(1,1),(1,1),(1,1),(4,8),(4,8),(4,8),(3,7),(3,7),(3,7),(2,6),(2,6),(2,6),(2,4),(2,4),(2,4),(2,6),(2,6),(2,6),(2,6),(2,6),(2,6),(2,6),(2,6)</v>
      </c>
      <c r="Q167" s="3" t="str">
        <f>IF(D167="坦克碎片",VLOOKUP(C167,道具信息!$N$2:$O$291,2,FALSE)&amp;"碎片",VLOOKUP(C167,道具信息!$N$2:$O$291,2,FALSE))</f>
        <v>T1部件</v>
      </c>
      <c r="R167" s="3">
        <f t="shared" si="100"/>
        <v>2070</v>
      </c>
      <c r="S167" s="11">
        <f t="shared" si="101"/>
        <v>0.20599999999999999</v>
      </c>
      <c r="T167" s="3" t="str">
        <f>VLOOKUP(Q167,道具信息!$Q$3:$S$20,2,FALSE)</f>
        <v>CHEST_ITEM_TYPE_T1_PART</v>
      </c>
      <c r="U167" s="3" t="str">
        <f>IF(COUNTIF(U$142:U166,T167)=0,T167,"")</f>
        <v/>
      </c>
      <c r="V167" s="3" t="str">
        <f t="shared" si="111"/>
        <v>CHEST_ITEM_TYPE_T2_TANK,CHEST_ITEM_TYPE_T3_TANK,CHEST_ITEM_TYPE_T2_SHARD,CHEST_ITEM_TYPE_T3_SHARD,CHEST_ITEM_TYPE_T1_PART</v>
      </c>
      <c r="W167" s="13" t="str">
        <f t="shared" si="106"/>
        <v/>
      </c>
      <c r="X167" s="3" t="str">
        <f t="shared" si="107"/>
        <v/>
      </c>
      <c r="Y167" s="3" t="str">
        <f t="shared" si="112"/>
        <v>2.1%,2.6%,29.4%,21.7%,20.6%</v>
      </c>
    </row>
    <row r="168" spans="2:25" x14ac:dyDescent="0.3">
      <c r="B168" s="2">
        <f>数据源!BD200</f>
        <v>5</v>
      </c>
      <c r="C168" s="2" t="str">
        <f>数据源!BE200</f>
        <v>T1HP5</v>
      </c>
      <c r="D168" s="2" t="str">
        <f>数据源!BF200</f>
        <v>部件</v>
      </c>
      <c r="E168" s="2">
        <f>数据源!BG200</f>
        <v>30</v>
      </c>
      <c r="F168" s="2">
        <f>数据源!BH200</f>
        <v>4</v>
      </c>
      <c r="G168" s="2">
        <f>数据源!BI200</f>
        <v>7.0000000000000001E-3</v>
      </c>
      <c r="H168" s="2">
        <f>数据源!BJ200</f>
        <v>1.1472222222222222E-2</v>
      </c>
      <c r="I168" s="2">
        <f>数据源!BK200</f>
        <v>115</v>
      </c>
      <c r="J168" s="3">
        <f t="shared" si="102"/>
        <v>2</v>
      </c>
      <c r="K168" s="3">
        <f t="shared" si="103"/>
        <v>6</v>
      </c>
      <c r="L168" s="3" t="str">
        <f t="shared" si="113"/>
        <v>部件</v>
      </c>
      <c r="M168" s="3">
        <f t="shared" ca="1" si="114"/>
        <v>91205</v>
      </c>
      <c r="N168" s="3" t="str">
        <f t="shared" ca="1" si="115"/>
        <v>11221,12221,13221,11311,12311,13311,51211,52211,53211,51221,52221,53221,51311,52311,53311,51321,52321,53321,91001,91003,91005,91101,91103,91105,91201,91203,91205</v>
      </c>
      <c r="O168" s="3" t="str">
        <f t="shared" si="116"/>
        <v>69,69,69,87,87,87,638,638,638,347,347,347,364,364,364,364,364,364,115,115,115,115,115,115,115,115,115</v>
      </c>
      <c r="P168" s="1" t="str">
        <f t="shared" si="117"/>
        <v>(1,1),(1,1),(1,1),(1,1),(1,1),(1,1),(4,8),(4,8),(4,8),(3,7),(3,7),(3,7),(2,6),(2,6),(2,6),(2,4),(2,4),(2,4),(2,6),(2,6),(2,6),(2,6),(2,6),(2,6),(2,6),(2,6),(2,6)</v>
      </c>
      <c r="Q168" s="3" t="str">
        <f>IF(D168="坦克碎片",VLOOKUP(C168,道具信息!$N$2:$O$291,2,FALSE)&amp;"碎片",VLOOKUP(C168,道具信息!$N$2:$O$291,2,FALSE))</f>
        <v>T1部件</v>
      </c>
      <c r="R168" s="3">
        <f t="shared" si="100"/>
        <v>2070</v>
      </c>
      <c r="S168" s="11">
        <f t="shared" si="101"/>
        <v>0.20599999999999999</v>
      </c>
      <c r="T168" s="3" t="str">
        <f>VLOOKUP(Q168,道具信息!$Q$3:$S$20,2,FALSE)</f>
        <v>CHEST_ITEM_TYPE_T1_PART</v>
      </c>
      <c r="U168" s="3" t="str">
        <f>IF(COUNTIF(U$142:U167,T168)=0,T168,"")</f>
        <v/>
      </c>
      <c r="V168" s="3" t="str">
        <f t="shared" si="111"/>
        <v>CHEST_ITEM_TYPE_T2_TANK,CHEST_ITEM_TYPE_T3_TANK,CHEST_ITEM_TYPE_T2_SHARD,CHEST_ITEM_TYPE_T3_SHARD,CHEST_ITEM_TYPE_T1_PART</v>
      </c>
      <c r="W168" s="13" t="str">
        <f t="shared" si="106"/>
        <v/>
      </c>
      <c r="X168" s="3" t="str">
        <f t="shared" si="107"/>
        <v/>
      </c>
      <c r="Y168" s="3" t="str">
        <f t="shared" si="112"/>
        <v>2.1%,2.6%,29.4%,21.7%,20.6%</v>
      </c>
    </row>
    <row r="169" spans="2:25" x14ac:dyDescent="0.3">
      <c r="B169" s="2">
        <f>数据源!BD201</f>
        <v>5</v>
      </c>
      <c r="C169" s="2" t="str">
        <f>数据源!BE201</f>
        <v>T1LP2</v>
      </c>
      <c r="D169" s="2" t="str">
        <f>数据源!BF201</f>
        <v>部件</v>
      </c>
      <c r="E169" s="2">
        <f>数据源!BG201</f>
        <v>30</v>
      </c>
      <c r="F169" s="2">
        <f>数据源!BH201</f>
        <v>4</v>
      </c>
      <c r="G169" s="2">
        <f>数据源!BI201</f>
        <v>7.0000000000000001E-3</v>
      </c>
      <c r="H169" s="2">
        <f>数据源!BJ201</f>
        <v>1.1472222222222222E-2</v>
      </c>
      <c r="I169" s="2">
        <f>数据源!BK201</f>
        <v>115</v>
      </c>
      <c r="J169" s="3">
        <f t="shared" si="102"/>
        <v>2</v>
      </c>
      <c r="K169" s="3">
        <f t="shared" si="103"/>
        <v>6</v>
      </c>
      <c r="L169" s="3" t="str">
        <f t="shared" si="113"/>
        <v>部件</v>
      </c>
      <c r="M169" s="3">
        <f t="shared" ca="1" si="114"/>
        <v>91002</v>
      </c>
      <c r="N169" s="3" t="str">
        <f t="shared" ca="1" si="115"/>
        <v>11221,12221,13221,11311,12311,13311,51211,52211,53211,51221,52221,53221,51311,52311,53311,51321,52321,53321,91001,91003,91005,91101,91103,91105,91201,91203,91205,91002</v>
      </c>
      <c r="O169" s="3" t="str">
        <f t="shared" si="116"/>
        <v>69,69,69,87,87,87,638,638,638,347,347,347,364,364,364,364,364,364,115,115,115,115,115,115,115,115,115,115</v>
      </c>
      <c r="P169" s="1" t="str">
        <f t="shared" si="117"/>
        <v>(1,1),(1,1),(1,1),(1,1),(1,1),(1,1),(4,8),(4,8),(4,8),(3,7),(3,7),(3,7),(2,6),(2,6),(2,6),(2,4),(2,4),(2,4),(2,6),(2,6),(2,6),(2,6),(2,6),(2,6),(2,6),(2,6),(2,6),(2,6)</v>
      </c>
      <c r="Q169" s="3" t="str">
        <f>IF(D169="坦克碎片",VLOOKUP(C169,道具信息!$N$2:$O$291,2,FALSE)&amp;"碎片",VLOOKUP(C169,道具信息!$N$2:$O$291,2,FALSE))</f>
        <v>T1部件</v>
      </c>
      <c r="R169" s="3">
        <f t="shared" si="100"/>
        <v>2070</v>
      </c>
      <c r="S169" s="11">
        <f t="shared" si="101"/>
        <v>0.20599999999999999</v>
      </c>
      <c r="T169" s="3" t="str">
        <f>VLOOKUP(Q169,道具信息!$Q$3:$S$20,2,FALSE)</f>
        <v>CHEST_ITEM_TYPE_T1_PART</v>
      </c>
      <c r="U169" s="3" t="str">
        <f>IF(COUNTIF(U$142:U168,T169)=0,T169,"")</f>
        <v/>
      </c>
      <c r="V169" s="3" t="str">
        <f t="shared" si="111"/>
        <v>CHEST_ITEM_TYPE_T2_TANK,CHEST_ITEM_TYPE_T3_TANK,CHEST_ITEM_TYPE_T2_SHARD,CHEST_ITEM_TYPE_T3_SHARD,CHEST_ITEM_TYPE_T1_PART</v>
      </c>
      <c r="W169" s="13" t="str">
        <f t="shared" si="106"/>
        <v/>
      </c>
      <c r="X169" s="3" t="str">
        <f t="shared" si="107"/>
        <v/>
      </c>
      <c r="Y169" s="3" t="str">
        <f t="shared" si="112"/>
        <v>2.1%,2.6%,29.4%,21.7%,20.6%</v>
      </c>
    </row>
    <row r="170" spans="2:25" x14ac:dyDescent="0.3">
      <c r="B170" s="2">
        <f>数据源!BD202</f>
        <v>5</v>
      </c>
      <c r="C170" s="2" t="str">
        <f>数据源!BE202</f>
        <v>T1LP4</v>
      </c>
      <c r="D170" s="2" t="str">
        <f>数据源!BF202</f>
        <v>部件</v>
      </c>
      <c r="E170" s="2">
        <f>数据源!BG202</f>
        <v>30</v>
      </c>
      <c r="F170" s="2">
        <f>数据源!BH202</f>
        <v>4</v>
      </c>
      <c r="G170" s="2">
        <f>数据源!BI202</f>
        <v>7.0000000000000001E-3</v>
      </c>
      <c r="H170" s="2">
        <f>数据源!BJ202</f>
        <v>1.1472222222222222E-2</v>
      </c>
      <c r="I170" s="2">
        <f>数据源!BK202</f>
        <v>115</v>
      </c>
      <c r="J170" s="3">
        <f t="shared" si="102"/>
        <v>2</v>
      </c>
      <c r="K170" s="3">
        <f t="shared" si="103"/>
        <v>6</v>
      </c>
      <c r="L170" s="3" t="str">
        <f t="shared" si="113"/>
        <v>部件</v>
      </c>
      <c r="M170" s="3">
        <f t="shared" ca="1" si="114"/>
        <v>91004</v>
      </c>
      <c r="N170" s="3" t="str">
        <f t="shared" ca="1" si="115"/>
        <v>11221,12221,13221,11311,12311,13311,51211,52211,53211,51221,52221,53221,51311,52311,53311,51321,52321,53321,91001,91003,91005,91101,91103,91105,91201,91203,91205,91002,91004</v>
      </c>
      <c r="O170" s="3" t="str">
        <f t="shared" si="116"/>
        <v>69,69,69,87,87,87,638,638,638,347,347,347,364,364,364,364,364,364,115,115,115,115,115,115,115,115,115,115,115</v>
      </c>
      <c r="P170" s="1" t="str">
        <f t="shared" si="117"/>
        <v>(1,1),(1,1),(1,1),(1,1),(1,1),(1,1),(4,8),(4,8),(4,8),(3,7),(3,7),(3,7),(2,6),(2,6),(2,6),(2,4),(2,4),(2,4),(2,6),(2,6),(2,6),(2,6),(2,6),(2,6),(2,6),(2,6),(2,6),(2,6),(2,6)</v>
      </c>
      <c r="Q170" s="3" t="str">
        <f>IF(D170="坦克碎片",VLOOKUP(C170,道具信息!$N$2:$O$291,2,FALSE)&amp;"碎片",VLOOKUP(C170,道具信息!$N$2:$O$291,2,FALSE))</f>
        <v>T1部件</v>
      </c>
      <c r="R170" s="3">
        <f t="shared" si="100"/>
        <v>2070</v>
      </c>
      <c r="S170" s="11">
        <f t="shared" si="101"/>
        <v>0.20599999999999999</v>
      </c>
      <c r="T170" s="3" t="str">
        <f>VLOOKUP(Q170,道具信息!$Q$3:$S$20,2,FALSE)</f>
        <v>CHEST_ITEM_TYPE_T1_PART</v>
      </c>
      <c r="U170" s="3" t="str">
        <f>IF(COUNTIF(U$142:U169,T170)=0,T170,"")</f>
        <v/>
      </c>
      <c r="V170" s="3" t="str">
        <f t="shared" si="111"/>
        <v>CHEST_ITEM_TYPE_T2_TANK,CHEST_ITEM_TYPE_T3_TANK,CHEST_ITEM_TYPE_T2_SHARD,CHEST_ITEM_TYPE_T3_SHARD,CHEST_ITEM_TYPE_T1_PART</v>
      </c>
      <c r="W170" s="13" t="str">
        <f t="shared" si="106"/>
        <v/>
      </c>
      <c r="X170" s="3" t="str">
        <f t="shared" si="107"/>
        <v/>
      </c>
      <c r="Y170" s="3" t="str">
        <f t="shared" si="112"/>
        <v>2.1%,2.6%,29.4%,21.7%,20.6%</v>
      </c>
    </row>
    <row r="171" spans="2:25" x14ac:dyDescent="0.3">
      <c r="B171" s="2">
        <f>数据源!BD203</f>
        <v>5</v>
      </c>
      <c r="C171" s="2" t="str">
        <f>数据源!BE203</f>
        <v>T1LP6</v>
      </c>
      <c r="D171" s="2" t="str">
        <f>数据源!BF203</f>
        <v>部件</v>
      </c>
      <c r="E171" s="2">
        <f>数据源!BG203</f>
        <v>30</v>
      </c>
      <c r="F171" s="2">
        <f>数据源!BH203</f>
        <v>4</v>
      </c>
      <c r="G171" s="2">
        <f>数据源!BI203</f>
        <v>7.0000000000000001E-3</v>
      </c>
      <c r="H171" s="2">
        <f>数据源!BJ203</f>
        <v>1.1472222222222222E-2</v>
      </c>
      <c r="I171" s="2">
        <f>数据源!BK203</f>
        <v>115</v>
      </c>
      <c r="J171" s="3">
        <f t="shared" si="102"/>
        <v>2</v>
      </c>
      <c r="K171" s="3">
        <f t="shared" si="103"/>
        <v>6</v>
      </c>
      <c r="L171" s="3" t="str">
        <f t="shared" si="113"/>
        <v>部件</v>
      </c>
      <c r="M171" s="3">
        <f t="shared" ca="1" si="114"/>
        <v>91006</v>
      </c>
      <c r="N171" s="3" t="str">
        <f t="shared" ca="1" si="115"/>
        <v>11221,12221,13221,11311,12311,13311,51211,52211,53211,51221,52221,53221,51311,52311,53311,51321,52321,53321,91001,91003,91005,91101,91103,91105,91201,91203,91205,91002,91004,91006</v>
      </c>
      <c r="O171" s="3" t="str">
        <f t="shared" si="116"/>
        <v>69,69,69,87,87,87,638,638,638,347,347,347,364,364,364,364,364,364,115,115,115,115,115,115,115,115,115,115,115,115</v>
      </c>
      <c r="P171" s="1" t="str">
        <f t="shared" si="117"/>
        <v>(1,1),(1,1),(1,1),(1,1),(1,1),(1,1),(4,8),(4,8),(4,8),(3,7),(3,7),(3,7),(2,6),(2,6),(2,6),(2,4),(2,4),(2,4),(2,6),(2,6),(2,6),(2,6),(2,6),(2,6),(2,6),(2,6),(2,6),(2,6),(2,6),(2,6)</v>
      </c>
      <c r="Q171" s="3" t="str">
        <f>IF(D171="坦克碎片",VLOOKUP(C171,道具信息!$N$2:$O$291,2,FALSE)&amp;"碎片",VLOOKUP(C171,道具信息!$N$2:$O$291,2,FALSE))</f>
        <v>T1部件</v>
      </c>
      <c r="R171" s="3">
        <f t="shared" si="100"/>
        <v>2070</v>
      </c>
      <c r="S171" s="11">
        <f t="shared" si="101"/>
        <v>0.20599999999999999</v>
      </c>
      <c r="T171" s="3" t="str">
        <f>VLOOKUP(Q171,道具信息!$Q$3:$S$20,2,FALSE)</f>
        <v>CHEST_ITEM_TYPE_T1_PART</v>
      </c>
      <c r="U171" s="3" t="str">
        <f>IF(COUNTIF(U$142:U170,T171)=0,T171,"")</f>
        <v/>
      </c>
      <c r="V171" s="3" t="str">
        <f t="shared" si="111"/>
        <v>CHEST_ITEM_TYPE_T2_TANK,CHEST_ITEM_TYPE_T3_TANK,CHEST_ITEM_TYPE_T2_SHARD,CHEST_ITEM_TYPE_T3_SHARD,CHEST_ITEM_TYPE_T1_PART</v>
      </c>
      <c r="W171" s="13" t="str">
        <f t="shared" si="106"/>
        <v/>
      </c>
      <c r="X171" s="3" t="str">
        <f t="shared" si="107"/>
        <v/>
      </c>
      <c r="Y171" s="3" t="str">
        <f t="shared" si="112"/>
        <v>2.1%,2.6%,29.4%,21.7%,20.6%</v>
      </c>
    </row>
    <row r="172" spans="2:25" x14ac:dyDescent="0.3">
      <c r="B172" s="2">
        <f>数据源!BD204</f>
        <v>5</v>
      </c>
      <c r="C172" s="2" t="str">
        <f>数据源!BE204</f>
        <v>T1MP2</v>
      </c>
      <c r="D172" s="2" t="str">
        <f>数据源!BF204</f>
        <v>部件</v>
      </c>
      <c r="E172" s="2">
        <f>数据源!BG204</f>
        <v>30</v>
      </c>
      <c r="F172" s="2">
        <f>数据源!BH204</f>
        <v>4</v>
      </c>
      <c r="G172" s="2">
        <f>数据源!BI204</f>
        <v>7.0000000000000001E-3</v>
      </c>
      <c r="H172" s="2">
        <f>数据源!BJ204</f>
        <v>1.1472222222222222E-2</v>
      </c>
      <c r="I172" s="2">
        <f>数据源!BK204</f>
        <v>115</v>
      </c>
      <c r="J172" s="3">
        <f>ROUNDUP(IF(F172&gt;1,F172-ROUNDDOWN(SQRT(F172),0),F172),0)</f>
        <v>2</v>
      </c>
      <c r="K172" s="3">
        <f>F172*2-J172</f>
        <v>6</v>
      </c>
      <c r="L172" s="3" t="str">
        <f t="shared" si="113"/>
        <v>部件</v>
      </c>
      <c r="M172" s="3">
        <f t="shared" ca="1" si="114"/>
        <v>91102</v>
      </c>
      <c r="N172" s="3" t="str">
        <f t="shared" ca="1" si="115"/>
        <v>11221,12221,13221,11311,12311,13311,51211,52211,53211,51221,52221,53221,51311,52311,53311,51321,52321,53321,91001,91003,91005,91101,91103,91105,91201,91203,91205,91002,91004,91006,91102</v>
      </c>
      <c r="O172" s="3" t="str">
        <f t="shared" si="116"/>
        <v>69,69,69,87,87,87,638,638,638,347,347,347,364,364,364,364,364,364,115,115,115,115,115,115,115,115,115,115,115,115,115</v>
      </c>
      <c r="P172" s="1" t="str">
        <f t="shared" si="117"/>
        <v>(1,1),(1,1),(1,1),(1,1),(1,1),(1,1),(4,8),(4,8),(4,8),(3,7),(3,7),(3,7),(2,6),(2,6),(2,6),(2,4),(2,4),(2,4),(2,6),(2,6),(2,6),(2,6),(2,6),(2,6),(2,6),(2,6),(2,6),(2,6),(2,6),(2,6),(2,6)</v>
      </c>
      <c r="Q172" s="3" t="str">
        <f>IF(D172="坦克碎片",VLOOKUP(C172,道具信息!$N$2:$O$291,2,FALSE)&amp;"碎片",VLOOKUP(C172,道具信息!$N$2:$O$291,2,FALSE))</f>
        <v>T1部件</v>
      </c>
      <c r="R172" s="3">
        <f t="shared" si="100"/>
        <v>2070</v>
      </c>
      <c r="S172" s="11">
        <f t="shared" si="101"/>
        <v>0.20599999999999999</v>
      </c>
      <c r="T172" s="3" t="str">
        <f>VLOOKUP(Q172,道具信息!$Q$3:$S$20,2,FALSE)</f>
        <v>CHEST_ITEM_TYPE_T1_PART</v>
      </c>
      <c r="U172" s="3" t="str">
        <f>IF(COUNTIF(U$142:U171,T172)=0,T172,"")</f>
        <v/>
      </c>
      <c r="V172" s="3" t="str">
        <f t="shared" si="111"/>
        <v>CHEST_ITEM_TYPE_T2_TANK,CHEST_ITEM_TYPE_T3_TANK,CHEST_ITEM_TYPE_T2_SHARD,CHEST_ITEM_TYPE_T3_SHARD,CHEST_ITEM_TYPE_T1_PART</v>
      </c>
      <c r="W172" s="13" t="str">
        <f t="shared" si="106"/>
        <v/>
      </c>
      <c r="X172" s="3" t="str">
        <f t="shared" si="107"/>
        <v/>
      </c>
      <c r="Y172" s="3" t="str">
        <f t="shared" si="112"/>
        <v>2.1%,2.6%,29.4%,21.7%,20.6%</v>
      </c>
    </row>
    <row r="173" spans="2:25" x14ac:dyDescent="0.3">
      <c r="B173" s="2">
        <f>数据源!BD205</f>
        <v>5</v>
      </c>
      <c r="C173" s="2" t="str">
        <f>数据源!BE205</f>
        <v>T1MP4</v>
      </c>
      <c r="D173" s="2" t="str">
        <f>数据源!BF205</f>
        <v>部件</v>
      </c>
      <c r="E173" s="2">
        <f>数据源!BG205</f>
        <v>30</v>
      </c>
      <c r="F173" s="2">
        <f>数据源!BH205</f>
        <v>4</v>
      </c>
      <c r="G173" s="2">
        <f>数据源!BI205</f>
        <v>7.0000000000000001E-3</v>
      </c>
      <c r="H173" s="2">
        <f>数据源!BJ205</f>
        <v>1.1472222222222222E-2</v>
      </c>
      <c r="I173" s="2">
        <f>数据源!BK205</f>
        <v>115</v>
      </c>
      <c r="J173" s="3">
        <f t="shared" ref="J173:J186" si="118">ROUNDUP(IF(F173&gt;1,F173-ROUNDDOWN(SQRT(F173),0),F173),0)</f>
        <v>2</v>
      </c>
      <c r="K173" s="3">
        <f t="shared" ref="K173:K186" si="119">F173*2-J173</f>
        <v>6</v>
      </c>
      <c r="L173" s="3" t="str">
        <f t="shared" si="113"/>
        <v>部件</v>
      </c>
      <c r="M173" s="3">
        <f t="shared" ca="1" si="114"/>
        <v>91104</v>
      </c>
      <c r="N173" s="3" t="str">
        <f t="shared" ca="1" si="115"/>
        <v>11221,12221,13221,11311,12311,13311,51211,52211,53211,51221,52221,53221,51311,52311,53311,51321,52321,53321,91001,91003,91005,91101,91103,91105,91201,91203,91205,91002,91004,91006,91102,91104</v>
      </c>
      <c r="O173" s="3" t="str">
        <f t="shared" si="116"/>
        <v>69,69,69,87,87,87,638,638,638,347,347,347,364,364,364,364,364,364,115,115,115,115,115,115,115,115,115,115,115,115,115,115</v>
      </c>
      <c r="P173" s="1" t="str">
        <f t="shared" si="117"/>
        <v>(1,1),(1,1),(1,1),(1,1),(1,1),(1,1),(4,8),(4,8),(4,8),(3,7),(3,7),(3,7),(2,6),(2,6),(2,6),(2,4),(2,4),(2,4),(2,6),(2,6),(2,6),(2,6),(2,6),(2,6),(2,6),(2,6),(2,6),(2,6),(2,6),(2,6),(2,6),(2,6)</v>
      </c>
      <c r="Q173" s="3" t="str">
        <f>IF(D173="坦克碎片",VLOOKUP(C173,道具信息!$N$2:$O$291,2,FALSE)&amp;"碎片",VLOOKUP(C173,道具信息!$N$2:$O$291,2,FALSE))</f>
        <v>T1部件</v>
      </c>
      <c r="R173" s="3">
        <f t="shared" si="100"/>
        <v>2070</v>
      </c>
      <c r="S173" s="11">
        <f t="shared" si="101"/>
        <v>0.20599999999999999</v>
      </c>
      <c r="T173" s="3" t="str">
        <f>VLOOKUP(Q173,道具信息!$Q$3:$S$20,2,FALSE)</f>
        <v>CHEST_ITEM_TYPE_T1_PART</v>
      </c>
      <c r="U173" s="3" t="str">
        <f>IF(COUNTIF(U$142:U172,T173)=0,T173,"")</f>
        <v/>
      </c>
      <c r="V173" s="3" t="str">
        <f t="shared" si="111"/>
        <v>CHEST_ITEM_TYPE_T2_TANK,CHEST_ITEM_TYPE_T3_TANK,CHEST_ITEM_TYPE_T2_SHARD,CHEST_ITEM_TYPE_T3_SHARD,CHEST_ITEM_TYPE_T1_PART</v>
      </c>
      <c r="W173" s="13" t="str">
        <f t="shared" si="106"/>
        <v/>
      </c>
      <c r="X173" s="3" t="str">
        <f t="shared" si="107"/>
        <v/>
      </c>
      <c r="Y173" s="3" t="str">
        <f t="shared" si="112"/>
        <v>2.1%,2.6%,29.4%,21.7%,20.6%</v>
      </c>
    </row>
    <row r="174" spans="2:25" x14ac:dyDescent="0.3">
      <c r="B174" s="2">
        <f>数据源!BD206</f>
        <v>5</v>
      </c>
      <c r="C174" s="2" t="str">
        <f>数据源!BE206</f>
        <v>T1MP6</v>
      </c>
      <c r="D174" s="2" t="str">
        <f>数据源!BF206</f>
        <v>部件</v>
      </c>
      <c r="E174" s="2">
        <f>数据源!BG206</f>
        <v>30</v>
      </c>
      <c r="F174" s="2">
        <f>数据源!BH206</f>
        <v>4</v>
      </c>
      <c r="G174" s="2">
        <f>数据源!BI206</f>
        <v>7.0000000000000001E-3</v>
      </c>
      <c r="H174" s="2">
        <f>数据源!BJ206</f>
        <v>1.1472222222222222E-2</v>
      </c>
      <c r="I174" s="2">
        <f>数据源!BK206</f>
        <v>115</v>
      </c>
      <c r="J174" s="3">
        <f t="shared" si="118"/>
        <v>2</v>
      </c>
      <c r="K174" s="3">
        <f t="shared" si="119"/>
        <v>6</v>
      </c>
      <c r="L174" s="3" t="str">
        <f t="shared" si="113"/>
        <v>部件</v>
      </c>
      <c r="M174" s="3">
        <f t="shared" ca="1" si="114"/>
        <v>91106</v>
      </c>
      <c r="N174" s="3" t="str">
        <f t="shared" ca="1" si="115"/>
        <v>11221,12221,13221,11311,12311,13311,51211,52211,53211,51221,52221,53221,51311,52311,53311,51321,52321,53321,91001,91003,91005,91101,91103,91105,91201,91203,91205,91002,91004,91006,91102,91104,91106</v>
      </c>
      <c r="O174" s="3" t="str">
        <f t="shared" si="116"/>
        <v>69,69,69,87,87,87,638,638,638,347,347,347,364,364,364,364,364,364,115,115,115,115,115,115,115,115,115,115,115,115,115,115,115</v>
      </c>
      <c r="P174" s="1" t="str">
        <f t="shared" si="117"/>
        <v>(1,1),(1,1),(1,1),(1,1),(1,1),(1,1),(4,8),(4,8),(4,8),(3,7),(3,7),(3,7),(2,6),(2,6),(2,6),(2,4),(2,4),(2,4),(2,6),(2,6),(2,6),(2,6),(2,6),(2,6),(2,6),(2,6),(2,6),(2,6),(2,6),(2,6),(2,6),(2,6),(2,6)</v>
      </c>
      <c r="Q174" s="3" t="str">
        <f>IF(D174="坦克碎片",VLOOKUP(C174,道具信息!$N$2:$O$291,2,FALSE)&amp;"碎片",VLOOKUP(C174,道具信息!$N$2:$O$291,2,FALSE))</f>
        <v>T1部件</v>
      </c>
      <c r="R174" s="3">
        <f t="shared" ref="R174:R195" si="120">SUMIFS(I$3:I$580,Q$3:Q$580,Q174,B$3:B$580,B174)</f>
        <v>2070</v>
      </c>
      <c r="S174" s="11">
        <f t="shared" ref="S174:S195" si="121">ROUND(R174/SUMIF(B$3:B$580,B174,I$3:I$580),3)</f>
        <v>0.20599999999999999</v>
      </c>
      <c r="T174" s="3" t="str">
        <f>VLOOKUP(Q174,道具信息!$Q$3:$S$20,2,FALSE)</f>
        <v>CHEST_ITEM_TYPE_T1_PART</v>
      </c>
      <c r="U174" s="3" t="str">
        <f>IF(COUNTIF(U$142:U173,T174)=0,T174,"")</f>
        <v/>
      </c>
      <c r="V174" s="3" t="str">
        <f t="shared" si="111"/>
        <v>CHEST_ITEM_TYPE_T2_TANK,CHEST_ITEM_TYPE_T3_TANK,CHEST_ITEM_TYPE_T2_SHARD,CHEST_ITEM_TYPE_T3_SHARD,CHEST_ITEM_TYPE_T1_PART</v>
      </c>
      <c r="W174" s="13" t="str">
        <f t="shared" si="106"/>
        <v/>
      </c>
      <c r="X174" s="3" t="str">
        <f t="shared" si="107"/>
        <v/>
      </c>
      <c r="Y174" s="3" t="str">
        <f t="shared" si="112"/>
        <v>2.1%,2.6%,29.4%,21.7%,20.6%</v>
      </c>
    </row>
    <row r="175" spans="2:25" x14ac:dyDescent="0.3">
      <c r="B175" s="2">
        <f>数据源!BD207</f>
        <v>5</v>
      </c>
      <c r="C175" s="2" t="str">
        <f>数据源!BE207</f>
        <v>T1HP2</v>
      </c>
      <c r="D175" s="2" t="str">
        <f>数据源!BF207</f>
        <v>部件</v>
      </c>
      <c r="E175" s="2">
        <f>数据源!BG207</f>
        <v>30</v>
      </c>
      <c r="F175" s="2">
        <f>数据源!BH207</f>
        <v>4</v>
      </c>
      <c r="G175" s="2">
        <f>数据源!BI207</f>
        <v>7.0000000000000001E-3</v>
      </c>
      <c r="H175" s="2">
        <f>数据源!BJ207</f>
        <v>1.1472222222222222E-2</v>
      </c>
      <c r="I175" s="2">
        <f>数据源!BK207</f>
        <v>115</v>
      </c>
      <c r="J175" s="3">
        <f t="shared" si="118"/>
        <v>2</v>
      </c>
      <c r="K175" s="3">
        <f t="shared" si="119"/>
        <v>6</v>
      </c>
      <c r="L175" s="3" t="str">
        <f t="shared" si="113"/>
        <v>部件</v>
      </c>
      <c r="M175" s="3">
        <f t="shared" ca="1" si="114"/>
        <v>91202</v>
      </c>
      <c r="N175" s="3" t="str">
        <f t="shared" ca="1" si="115"/>
        <v>11221,12221,13221,11311,12311,13311,51211,52211,53211,51221,52221,53221,51311,52311,53311,51321,52321,53321,91001,91003,91005,91101,91103,91105,91201,91203,91205,91002,91004,91006,91102,91104,91106,91202</v>
      </c>
      <c r="O175" s="3" t="str">
        <f t="shared" si="116"/>
        <v>69,69,69,87,87,87,638,638,638,347,347,347,364,364,364,364,364,364,115,115,115,115,115,115,115,115,115,115,115,115,115,115,115,115</v>
      </c>
      <c r="P175" s="1" t="str">
        <f t="shared" si="117"/>
        <v>(1,1),(1,1),(1,1),(1,1),(1,1),(1,1),(4,8),(4,8),(4,8),(3,7),(3,7),(3,7),(2,6),(2,6),(2,6),(2,4),(2,4),(2,4),(2,6),(2,6),(2,6),(2,6),(2,6),(2,6),(2,6),(2,6),(2,6),(2,6),(2,6),(2,6),(2,6),(2,6),(2,6),(2,6)</v>
      </c>
      <c r="Q175" s="3" t="str">
        <f>IF(D175="坦克碎片",VLOOKUP(C175,道具信息!$N$2:$O$291,2,FALSE)&amp;"碎片",VLOOKUP(C175,道具信息!$N$2:$O$291,2,FALSE))</f>
        <v>T1部件</v>
      </c>
      <c r="R175" s="3">
        <f t="shared" si="120"/>
        <v>2070</v>
      </c>
      <c r="S175" s="11">
        <f t="shared" si="121"/>
        <v>0.20599999999999999</v>
      </c>
      <c r="T175" s="3" t="str">
        <f>VLOOKUP(Q175,道具信息!$Q$3:$S$20,2,FALSE)</f>
        <v>CHEST_ITEM_TYPE_T1_PART</v>
      </c>
      <c r="U175" s="3" t="str">
        <f>IF(COUNTIF(U$142:U174,T175)=0,T175,"")</f>
        <v/>
      </c>
      <c r="V175" s="3" t="str">
        <f t="shared" si="111"/>
        <v>CHEST_ITEM_TYPE_T2_TANK,CHEST_ITEM_TYPE_T3_TANK,CHEST_ITEM_TYPE_T2_SHARD,CHEST_ITEM_TYPE_T3_SHARD,CHEST_ITEM_TYPE_T1_PART</v>
      </c>
      <c r="W175" s="13" t="str">
        <f t="shared" si="106"/>
        <v/>
      </c>
      <c r="X175" s="3" t="str">
        <f t="shared" si="107"/>
        <v/>
      </c>
      <c r="Y175" s="3" t="str">
        <f t="shared" si="112"/>
        <v>2.1%,2.6%,29.4%,21.7%,20.6%</v>
      </c>
    </row>
    <row r="176" spans="2:25" x14ac:dyDescent="0.3">
      <c r="B176" s="2">
        <f>数据源!BD208</f>
        <v>5</v>
      </c>
      <c r="C176" s="2" t="str">
        <f>数据源!BE208</f>
        <v>T1HP4</v>
      </c>
      <c r="D176" s="2" t="str">
        <f>数据源!BF208</f>
        <v>部件</v>
      </c>
      <c r="E176" s="2">
        <f>数据源!BG208</f>
        <v>30</v>
      </c>
      <c r="F176" s="2">
        <f>数据源!BH208</f>
        <v>4</v>
      </c>
      <c r="G176" s="2">
        <f>数据源!BI208</f>
        <v>7.0000000000000001E-3</v>
      </c>
      <c r="H176" s="2">
        <f>数据源!BJ208</f>
        <v>1.1472222222222222E-2</v>
      </c>
      <c r="I176" s="2">
        <f>数据源!BK208</f>
        <v>115</v>
      </c>
      <c r="J176" s="3">
        <f t="shared" si="118"/>
        <v>2</v>
      </c>
      <c r="K176" s="3">
        <f t="shared" si="119"/>
        <v>6</v>
      </c>
      <c r="L176" s="3" t="str">
        <f t="shared" si="113"/>
        <v>部件</v>
      </c>
      <c r="M176" s="3">
        <f t="shared" ca="1" si="114"/>
        <v>91204</v>
      </c>
      <c r="N176" s="3" t="str">
        <f t="shared" ca="1" si="115"/>
        <v>11221,12221,13221,11311,12311,13311,51211,52211,53211,51221,52221,53221,51311,52311,53311,51321,52321,53321,91001,91003,91005,91101,91103,91105,91201,91203,91205,91002,91004,91006,91102,91104,91106,91202,91204</v>
      </c>
      <c r="O176" s="3" t="str">
        <f t="shared" si="116"/>
        <v>69,69,69,87,87,87,638,638,638,347,347,347,364,364,364,364,364,364,115,115,115,115,115,115,115,115,115,115,115,115,115,115,115,115,115</v>
      </c>
      <c r="P176" s="1" t="str">
        <f t="shared" si="117"/>
        <v>(1,1),(1,1),(1,1),(1,1),(1,1),(1,1),(4,8),(4,8),(4,8),(3,7),(3,7),(3,7),(2,6),(2,6),(2,6),(2,4),(2,4),(2,4),(2,6),(2,6),(2,6),(2,6),(2,6),(2,6),(2,6),(2,6),(2,6),(2,6),(2,6),(2,6),(2,6),(2,6),(2,6),(2,6),(2,6)</v>
      </c>
      <c r="Q176" s="3" t="str">
        <f>IF(D176="坦克碎片",VLOOKUP(C176,道具信息!$N$2:$O$291,2,FALSE)&amp;"碎片",VLOOKUP(C176,道具信息!$N$2:$O$291,2,FALSE))</f>
        <v>T1部件</v>
      </c>
      <c r="R176" s="3">
        <f t="shared" si="120"/>
        <v>2070</v>
      </c>
      <c r="S176" s="11">
        <f t="shared" si="121"/>
        <v>0.20599999999999999</v>
      </c>
      <c r="T176" s="3" t="str">
        <f>VLOOKUP(Q176,道具信息!$Q$3:$S$20,2,FALSE)</f>
        <v>CHEST_ITEM_TYPE_T1_PART</v>
      </c>
      <c r="U176" s="3" t="str">
        <f>IF(COUNTIF(U$142:U175,T176)=0,T176,"")</f>
        <v/>
      </c>
      <c r="V176" s="3" t="str">
        <f t="shared" si="111"/>
        <v>CHEST_ITEM_TYPE_T2_TANK,CHEST_ITEM_TYPE_T3_TANK,CHEST_ITEM_TYPE_T2_SHARD,CHEST_ITEM_TYPE_T3_SHARD,CHEST_ITEM_TYPE_T1_PART</v>
      </c>
      <c r="W176" s="13" t="str">
        <f t="shared" si="106"/>
        <v/>
      </c>
      <c r="X176" s="3" t="str">
        <f t="shared" si="107"/>
        <v/>
      </c>
      <c r="Y176" s="3" t="str">
        <f t="shared" si="112"/>
        <v>2.1%,2.6%,29.4%,21.7%,20.6%</v>
      </c>
    </row>
    <row r="177" spans="2:25" x14ac:dyDescent="0.3">
      <c r="B177" s="2">
        <f>数据源!BD209</f>
        <v>5</v>
      </c>
      <c r="C177" s="2" t="str">
        <f>数据源!BE209</f>
        <v>T1HP6</v>
      </c>
      <c r="D177" s="2" t="str">
        <f>数据源!BF209</f>
        <v>部件</v>
      </c>
      <c r="E177" s="2">
        <f>数据源!BG209</f>
        <v>30</v>
      </c>
      <c r="F177" s="2">
        <f>数据源!BH209</f>
        <v>4</v>
      </c>
      <c r="G177" s="2">
        <f>数据源!BI209</f>
        <v>7.0000000000000001E-3</v>
      </c>
      <c r="H177" s="2">
        <f>数据源!BJ209</f>
        <v>1.1472222222222222E-2</v>
      </c>
      <c r="I177" s="2">
        <f>数据源!BK209</f>
        <v>115</v>
      </c>
      <c r="J177" s="3">
        <f t="shared" si="118"/>
        <v>2</v>
      </c>
      <c r="K177" s="3">
        <f t="shared" si="119"/>
        <v>6</v>
      </c>
      <c r="L177" s="3" t="str">
        <f t="shared" si="113"/>
        <v>部件</v>
      </c>
      <c r="M177" s="3">
        <f t="shared" ca="1" si="114"/>
        <v>91206</v>
      </c>
      <c r="N177" s="3" t="str">
        <f t="shared" ca="1" si="115"/>
        <v>11221,12221,13221,11311,12311,13311,51211,52211,53211,51221,52221,53221,51311,52311,53311,51321,52321,53321,91001,91003,91005,91101,91103,91105,91201,91203,91205,91002,91004,91006,91102,91104,91106,91202,91204,91206</v>
      </c>
      <c r="O177" s="3" t="str">
        <f t="shared" si="116"/>
        <v>69,69,69,87,87,87,638,638,638,347,347,347,364,364,364,364,364,364,115,115,115,115,115,115,115,115,115,115,115,115,115,115,115,115,115,115</v>
      </c>
      <c r="P177" s="1" t="str">
        <f t="shared" si="117"/>
        <v>(1,1),(1,1),(1,1),(1,1),(1,1),(1,1),(4,8),(4,8),(4,8),(3,7),(3,7),(3,7),(2,6),(2,6),(2,6),(2,4),(2,4),(2,4),(2,6),(2,6),(2,6),(2,6),(2,6),(2,6),(2,6),(2,6),(2,6),(2,6),(2,6),(2,6),(2,6),(2,6),(2,6),(2,6),(2,6),(2,6)</v>
      </c>
      <c r="Q177" s="3" t="str">
        <f>IF(D177="坦克碎片",VLOOKUP(C177,道具信息!$N$2:$O$291,2,FALSE)&amp;"碎片",VLOOKUP(C177,道具信息!$N$2:$O$291,2,FALSE))</f>
        <v>T1部件</v>
      </c>
      <c r="R177" s="3">
        <f t="shared" si="120"/>
        <v>2070</v>
      </c>
      <c r="S177" s="11">
        <f t="shared" si="121"/>
        <v>0.20599999999999999</v>
      </c>
      <c r="T177" s="3" t="str">
        <f>VLOOKUP(Q177,道具信息!$Q$3:$S$20,2,FALSE)</f>
        <v>CHEST_ITEM_TYPE_T1_PART</v>
      </c>
      <c r="U177" s="3" t="str">
        <f>IF(COUNTIF(U$142:U176,T177)=0,T177,"")</f>
        <v/>
      </c>
      <c r="V177" s="3" t="str">
        <f t="shared" si="111"/>
        <v>CHEST_ITEM_TYPE_T2_TANK,CHEST_ITEM_TYPE_T3_TANK,CHEST_ITEM_TYPE_T2_SHARD,CHEST_ITEM_TYPE_T3_SHARD,CHEST_ITEM_TYPE_T1_PART</v>
      </c>
      <c r="W177" s="13" t="str">
        <f t="shared" si="106"/>
        <v/>
      </c>
      <c r="X177" s="3" t="str">
        <f t="shared" si="107"/>
        <v/>
      </c>
      <c r="Y177" s="3" t="str">
        <f t="shared" si="112"/>
        <v>2.1%,2.6%,29.4%,21.7%,20.6%</v>
      </c>
    </row>
    <row r="178" spans="2:25" x14ac:dyDescent="0.3">
      <c r="B178" s="2">
        <f>数据源!BD210</f>
        <v>5</v>
      </c>
      <c r="C178" s="2" t="str">
        <f>数据源!BE210</f>
        <v>T2LP1</v>
      </c>
      <c r="D178" s="2" t="str">
        <f>数据源!BF210</f>
        <v>部件</v>
      </c>
      <c r="E178" s="2">
        <f>数据源!BG210</f>
        <v>114.80000000000001</v>
      </c>
      <c r="F178" s="2">
        <f>数据源!BH210</f>
        <v>1.5</v>
      </c>
      <c r="G178" s="2">
        <f>数据源!BI210</f>
        <v>1.2E-2</v>
      </c>
      <c r="H178" s="2">
        <f>数据源!BJ210</f>
        <v>1.3704994192799068E-2</v>
      </c>
      <c r="I178" s="2">
        <f>数据源!BK210</f>
        <v>137</v>
      </c>
      <c r="J178" s="3">
        <f t="shared" si="118"/>
        <v>1</v>
      </c>
      <c r="K178" s="3">
        <f t="shared" si="119"/>
        <v>2</v>
      </c>
      <c r="L178" s="3" t="str">
        <f t="shared" si="113"/>
        <v>部件</v>
      </c>
      <c r="M178" s="3">
        <f t="shared" ca="1" si="114"/>
        <v>92001</v>
      </c>
      <c r="N178" s="3" t="str">
        <f t="shared" ca="1" si="115"/>
        <v>11221,12221,13221,11311,12311,13311,51211,52211,53211,51221,52221,53221,51311,52311,53311,51321,52321,53321,91001,91003,91005,91101,91103,91105,91201,91203,91205,91002,91004,91006,91102,91104,91106,91202,91204,91206,92001</v>
      </c>
      <c r="O178" s="3" t="str">
        <f t="shared" si="116"/>
        <v>69,69,69,87,87,87,638,638,638,347,347,347,364,364,364,364,364,364,115,115,115,115,115,115,115,115,115,115,115,115,115,115,115,115,115,115,137</v>
      </c>
      <c r="P178" s="1" t="str">
        <f t="shared" si="117"/>
        <v>(1,1),(1,1),(1,1),(1,1),(1,1),(1,1),(4,8),(4,8),(4,8),(3,7),(3,7),(3,7),(2,6),(2,6),(2,6),(2,4),(2,4),(2,4),(2,6),(2,6),(2,6),(2,6),(2,6),(2,6),(2,6),(2,6),(2,6),(2,6),(2,6),(2,6),(2,6),(2,6),(2,6),(2,6),(2,6),(2,6),(1,2)</v>
      </c>
      <c r="Q178" s="3" t="str">
        <f>IF(D178="坦克碎片",VLOOKUP(C178,道具信息!$N$2:$O$291,2,FALSE)&amp;"碎片",VLOOKUP(C178,道具信息!$N$2:$O$291,2,FALSE))</f>
        <v>T2部件</v>
      </c>
      <c r="R178" s="3">
        <f t="shared" si="120"/>
        <v>2378</v>
      </c>
      <c r="S178" s="11">
        <f t="shared" si="121"/>
        <v>0.23599999999999999</v>
      </c>
      <c r="T178" s="3" t="str">
        <f>VLOOKUP(Q178,道具信息!$Q$3:$S$20,2,FALSE)</f>
        <v>CHEST_ITEM_TYPE_T2_PART</v>
      </c>
      <c r="U178" s="3" t="str">
        <f>IF(COUNTIF(U$142:U177,T178)=0,T178,"")</f>
        <v>CHEST_ITEM_TYPE_T2_PART</v>
      </c>
      <c r="V178" s="3" t="str">
        <f t="shared" si="111"/>
        <v>CHEST_ITEM_TYPE_T2_TANK,CHEST_ITEM_TYPE_T3_TANK,CHEST_ITEM_TYPE_T2_SHARD,CHEST_ITEM_TYPE_T3_SHARD,CHEST_ITEM_TYPE_T1_PART,CHEST_ITEM_TYPE_T2_PART</v>
      </c>
      <c r="W178" s="13">
        <f t="shared" si="106"/>
        <v>0.23599999999999999</v>
      </c>
      <c r="X178" s="3" t="str">
        <f t="shared" si="107"/>
        <v>23.6%</v>
      </c>
      <c r="Y178" s="3" t="str">
        <f t="shared" si="112"/>
        <v>2.1%,2.6%,29.4%,21.7%,20.6%,23.6%</v>
      </c>
    </row>
    <row r="179" spans="2:25" x14ac:dyDescent="0.3">
      <c r="B179" s="2">
        <f>数据源!BD211</f>
        <v>5</v>
      </c>
      <c r="C179" s="2" t="str">
        <f>数据源!BE211</f>
        <v>T2LP3</v>
      </c>
      <c r="D179" s="2" t="str">
        <f>数据源!BF211</f>
        <v>部件</v>
      </c>
      <c r="E179" s="2">
        <f>数据源!BG211</f>
        <v>114.80000000000001</v>
      </c>
      <c r="F179" s="2">
        <f>数据源!BH211</f>
        <v>1.5</v>
      </c>
      <c r="G179" s="2">
        <f>数据源!BI211</f>
        <v>1.2E-2</v>
      </c>
      <c r="H179" s="2">
        <f>数据源!BJ211</f>
        <v>1.3704994192799068E-2</v>
      </c>
      <c r="I179" s="2">
        <f>数据源!BK211</f>
        <v>137</v>
      </c>
      <c r="J179" s="3">
        <f t="shared" si="118"/>
        <v>1</v>
      </c>
      <c r="K179" s="3">
        <f t="shared" si="119"/>
        <v>2</v>
      </c>
      <c r="L179" s="3" t="str">
        <f t="shared" si="113"/>
        <v>部件</v>
      </c>
      <c r="M179" s="3">
        <f t="shared" ca="1" si="114"/>
        <v>92003</v>
      </c>
      <c r="N179" s="3" t="str">
        <f t="shared" ca="1" si="115"/>
        <v>11221,12221,13221,11311,12311,13311,51211,52211,53211,51221,52221,53221,51311,52311,53311,51321,52321,53321,91001,91003,91005,91101,91103,91105,91201,91203,91205,91002,91004,91006,91102,91104,91106,91202,91204,91206,92001,92003</v>
      </c>
      <c r="O179" s="3" t="str">
        <f t="shared" si="116"/>
        <v>69,69,69,87,87,87,638,638,638,347,347,347,364,364,364,364,364,364,115,115,115,115,115,115,115,115,115,115,115,115,115,115,115,115,115,115,137,137</v>
      </c>
      <c r="P179" s="1" t="str">
        <f t="shared" si="117"/>
        <v>(1,1),(1,1),(1,1),(1,1),(1,1),(1,1),(4,8),(4,8),(4,8),(3,7),(3,7),(3,7),(2,6),(2,6),(2,6),(2,4),(2,4),(2,4),(2,6),(2,6),(2,6),(2,6),(2,6),(2,6),(2,6),(2,6),(2,6),(2,6),(2,6),(2,6),(2,6),(2,6),(2,6),(2,6),(2,6),(2,6),(1,2),(1,2)</v>
      </c>
      <c r="Q179" s="3" t="str">
        <f>IF(D179="坦克碎片",VLOOKUP(C179,道具信息!$N$2:$O$291,2,FALSE)&amp;"碎片",VLOOKUP(C179,道具信息!$N$2:$O$291,2,FALSE))</f>
        <v>T2部件</v>
      </c>
      <c r="R179" s="3">
        <f t="shared" si="120"/>
        <v>2378</v>
      </c>
      <c r="S179" s="11">
        <f t="shared" si="121"/>
        <v>0.23599999999999999</v>
      </c>
      <c r="T179" s="3" t="str">
        <f>VLOOKUP(Q179,道具信息!$Q$3:$S$20,2,FALSE)</f>
        <v>CHEST_ITEM_TYPE_T2_PART</v>
      </c>
      <c r="U179" s="3" t="str">
        <f>IF(COUNTIF(U$142:U178,T179)=0,T179,"")</f>
        <v/>
      </c>
      <c r="V179" s="3" t="str">
        <f t="shared" si="111"/>
        <v>CHEST_ITEM_TYPE_T2_TANK,CHEST_ITEM_TYPE_T3_TANK,CHEST_ITEM_TYPE_T2_SHARD,CHEST_ITEM_TYPE_T3_SHARD,CHEST_ITEM_TYPE_T1_PART,CHEST_ITEM_TYPE_T2_PART</v>
      </c>
      <c r="W179" s="13" t="str">
        <f t="shared" si="106"/>
        <v/>
      </c>
      <c r="X179" s="3" t="str">
        <f t="shared" si="107"/>
        <v/>
      </c>
      <c r="Y179" s="3" t="str">
        <f t="shared" si="112"/>
        <v>2.1%,2.6%,29.4%,21.7%,20.6%,23.6%</v>
      </c>
    </row>
    <row r="180" spans="2:25" x14ac:dyDescent="0.3">
      <c r="B180" s="2">
        <f>数据源!BD212</f>
        <v>5</v>
      </c>
      <c r="C180" s="2" t="str">
        <f>数据源!BE212</f>
        <v>T2LP5</v>
      </c>
      <c r="D180" s="2" t="str">
        <f>数据源!BF212</f>
        <v>部件</v>
      </c>
      <c r="E180" s="2">
        <f>数据源!BG212</f>
        <v>114.80000000000001</v>
      </c>
      <c r="F180" s="2">
        <f>数据源!BH212</f>
        <v>1.5</v>
      </c>
      <c r="G180" s="2">
        <f>数据源!BI212</f>
        <v>1.2E-2</v>
      </c>
      <c r="H180" s="2">
        <f>数据源!BJ212</f>
        <v>1.3704994192799068E-2</v>
      </c>
      <c r="I180" s="2">
        <f>数据源!BK212</f>
        <v>137</v>
      </c>
      <c r="J180" s="3">
        <f t="shared" si="118"/>
        <v>1</v>
      </c>
      <c r="K180" s="3">
        <f t="shared" si="119"/>
        <v>2</v>
      </c>
      <c r="L180" s="3" t="str">
        <f t="shared" si="113"/>
        <v>部件</v>
      </c>
      <c r="M180" s="3">
        <f t="shared" ca="1" si="114"/>
        <v>92005</v>
      </c>
      <c r="N180" s="3" t="str">
        <f t="shared" ca="1" si="115"/>
        <v>11221,12221,13221,11311,12311,13311,51211,52211,53211,51221,52221,53221,51311,52311,53311,51321,52321,53321,91001,91003,91005,91101,91103,91105,91201,91203,91205,91002,91004,91006,91102,91104,91106,91202,91204,91206,92001,92003,92005</v>
      </c>
      <c r="O180" s="3" t="str">
        <f t="shared" si="116"/>
        <v>69,69,69,87,87,87,638,638,638,347,347,347,364,364,364,364,364,364,115,115,115,115,115,115,115,115,115,115,115,115,115,115,115,115,115,115,137,137,137</v>
      </c>
      <c r="P180" s="1" t="str">
        <f t="shared" si="117"/>
        <v>(1,1),(1,1),(1,1),(1,1),(1,1),(1,1),(4,8),(4,8),(4,8),(3,7),(3,7),(3,7),(2,6),(2,6),(2,6),(2,4),(2,4),(2,4),(2,6),(2,6),(2,6),(2,6),(2,6),(2,6),(2,6),(2,6),(2,6),(2,6),(2,6),(2,6),(2,6),(2,6),(2,6),(2,6),(2,6),(2,6),(1,2),(1,2),(1,2)</v>
      </c>
      <c r="Q180" s="3" t="str">
        <f>IF(D180="坦克碎片",VLOOKUP(C180,道具信息!$N$2:$O$291,2,FALSE)&amp;"碎片",VLOOKUP(C180,道具信息!$N$2:$O$291,2,FALSE))</f>
        <v>T2部件</v>
      </c>
      <c r="R180" s="3">
        <f t="shared" si="120"/>
        <v>2378</v>
      </c>
      <c r="S180" s="11">
        <f t="shared" si="121"/>
        <v>0.23599999999999999</v>
      </c>
      <c r="T180" s="3" t="str">
        <f>VLOOKUP(Q180,道具信息!$Q$3:$S$20,2,FALSE)</f>
        <v>CHEST_ITEM_TYPE_T2_PART</v>
      </c>
      <c r="U180" s="3" t="str">
        <f>IF(COUNTIF(U$142:U179,T180)=0,T180,"")</f>
        <v/>
      </c>
      <c r="V180" s="3" t="str">
        <f t="shared" si="111"/>
        <v>CHEST_ITEM_TYPE_T2_TANK,CHEST_ITEM_TYPE_T3_TANK,CHEST_ITEM_TYPE_T2_SHARD,CHEST_ITEM_TYPE_T3_SHARD,CHEST_ITEM_TYPE_T1_PART,CHEST_ITEM_TYPE_T2_PART</v>
      </c>
      <c r="W180" s="13" t="str">
        <f t="shared" si="106"/>
        <v/>
      </c>
      <c r="X180" s="3" t="str">
        <f t="shared" si="107"/>
        <v/>
      </c>
      <c r="Y180" s="3" t="str">
        <f t="shared" si="112"/>
        <v>2.1%,2.6%,29.4%,21.7%,20.6%,23.6%</v>
      </c>
    </row>
    <row r="181" spans="2:25" x14ac:dyDescent="0.3">
      <c r="B181" s="2">
        <f>数据源!BD213</f>
        <v>5</v>
      </c>
      <c r="C181" s="2" t="str">
        <f>数据源!BE213</f>
        <v>T2MP1</v>
      </c>
      <c r="D181" s="2" t="str">
        <f>数据源!BF213</f>
        <v>部件</v>
      </c>
      <c r="E181" s="2">
        <f>数据源!BG213</f>
        <v>114.80000000000001</v>
      </c>
      <c r="F181" s="2">
        <f>数据源!BH213</f>
        <v>1.5</v>
      </c>
      <c r="G181" s="2">
        <f>数据源!BI213</f>
        <v>1.2E-2</v>
      </c>
      <c r="H181" s="2">
        <f>数据源!BJ213</f>
        <v>1.3704994192799068E-2</v>
      </c>
      <c r="I181" s="2">
        <f>数据源!BK213</f>
        <v>137</v>
      </c>
      <c r="J181" s="3">
        <f t="shared" si="118"/>
        <v>1</v>
      </c>
      <c r="K181" s="3">
        <f t="shared" si="119"/>
        <v>2</v>
      </c>
      <c r="L181" s="3" t="str">
        <f t="shared" si="113"/>
        <v>部件</v>
      </c>
      <c r="M181" s="3">
        <f t="shared" ca="1" si="114"/>
        <v>92101</v>
      </c>
      <c r="N181" s="3" t="str">
        <f t="shared" ca="1" si="115"/>
        <v>11221,12221,13221,11311,12311,13311,51211,52211,53211,51221,52221,53221,51311,52311,53311,51321,52321,53321,91001,91003,91005,91101,91103,91105,91201,91203,91205,91002,91004,91006,91102,91104,91106,91202,91204,91206,92001,92003,92005,92101</v>
      </c>
      <c r="O181" s="3" t="str">
        <f t="shared" si="116"/>
        <v>69,69,69,87,87,87,638,638,638,347,347,347,364,364,364,364,364,364,115,115,115,115,115,115,115,115,115,115,115,115,115,115,115,115,115,115,137,137,137,137</v>
      </c>
      <c r="P181" s="1" t="str">
        <f t="shared" si="117"/>
        <v>(1,1),(1,1),(1,1),(1,1),(1,1),(1,1),(4,8),(4,8),(4,8),(3,7),(3,7),(3,7),(2,6),(2,6),(2,6),(2,4),(2,4),(2,4),(2,6),(2,6),(2,6),(2,6),(2,6),(2,6),(2,6),(2,6),(2,6),(2,6),(2,6),(2,6),(2,6),(2,6),(2,6),(2,6),(2,6),(2,6),(1,2),(1,2),(1,2),(1,2)</v>
      </c>
      <c r="Q181" s="3" t="str">
        <f>IF(D181="坦克碎片",VLOOKUP(C181,道具信息!$N$2:$O$291,2,FALSE)&amp;"碎片",VLOOKUP(C181,道具信息!$N$2:$O$291,2,FALSE))</f>
        <v>T2部件</v>
      </c>
      <c r="R181" s="3">
        <f t="shared" si="120"/>
        <v>2378</v>
      </c>
      <c r="S181" s="11">
        <f t="shared" si="121"/>
        <v>0.23599999999999999</v>
      </c>
      <c r="T181" s="3" t="str">
        <f>VLOOKUP(Q181,道具信息!$Q$3:$S$20,2,FALSE)</f>
        <v>CHEST_ITEM_TYPE_T2_PART</v>
      </c>
      <c r="U181" s="3" t="str">
        <f>IF(COUNTIF(U$142:U180,T181)=0,T181,"")</f>
        <v/>
      </c>
      <c r="V181" s="3" t="str">
        <f t="shared" si="111"/>
        <v>CHEST_ITEM_TYPE_T2_TANK,CHEST_ITEM_TYPE_T3_TANK,CHEST_ITEM_TYPE_T2_SHARD,CHEST_ITEM_TYPE_T3_SHARD,CHEST_ITEM_TYPE_T1_PART,CHEST_ITEM_TYPE_T2_PART</v>
      </c>
      <c r="W181" s="13" t="str">
        <f t="shared" si="106"/>
        <v/>
      </c>
      <c r="X181" s="3" t="str">
        <f t="shared" si="107"/>
        <v/>
      </c>
      <c r="Y181" s="3" t="str">
        <f t="shared" si="112"/>
        <v>2.1%,2.6%,29.4%,21.7%,20.6%,23.6%</v>
      </c>
    </row>
    <row r="182" spans="2:25" x14ac:dyDescent="0.3">
      <c r="B182" s="2">
        <f>数据源!BD214</f>
        <v>5</v>
      </c>
      <c r="C182" s="2" t="str">
        <f>数据源!BE214</f>
        <v>T2MP3</v>
      </c>
      <c r="D182" s="2" t="str">
        <f>数据源!BF214</f>
        <v>部件</v>
      </c>
      <c r="E182" s="2">
        <f>数据源!BG214</f>
        <v>114.80000000000001</v>
      </c>
      <c r="F182" s="2">
        <f>数据源!BH214</f>
        <v>1.5</v>
      </c>
      <c r="G182" s="2">
        <f>数据源!BI214</f>
        <v>1.2E-2</v>
      </c>
      <c r="H182" s="2">
        <f>数据源!BJ214</f>
        <v>1.3704994192799068E-2</v>
      </c>
      <c r="I182" s="2">
        <f>数据源!BK214</f>
        <v>137</v>
      </c>
      <c r="J182" s="3">
        <f t="shared" si="118"/>
        <v>1</v>
      </c>
      <c r="K182" s="3">
        <f t="shared" si="119"/>
        <v>2</v>
      </c>
      <c r="L182" s="3" t="str">
        <f t="shared" si="113"/>
        <v>部件</v>
      </c>
      <c r="M182" s="3">
        <f t="shared" ca="1" si="114"/>
        <v>92103</v>
      </c>
      <c r="N182" s="3" t="str">
        <f t="shared" ca="1" si="115"/>
        <v>11221,12221,13221,11311,12311,13311,51211,52211,53211,51221,52221,53221,51311,52311,53311,51321,52321,53321,91001,91003,91005,91101,91103,91105,91201,91203,91205,91002,91004,91006,91102,91104,91106,91202,91204,91206,92001,92003,92005,92101,92103</v>
      </c>
      <c r="O182" s="3" t="str">
        <f t="shared" si="116"/>
        <v>69,69,69,87,87,87,638,638,638,347,347,347,364,364,364,364,364,364,115,115,115,115,115,115,115,115,115,115,115,115,115,115,115,115,115,115,137,137,137,137,137</v>
      </c>
      <c r="P182" s="1" t="str">
        <f t="shared" si="117"/>
        <v>(1,1),(1,1),(1,1),(1,1),(1,1),(1,1),(4,8),(4,8),(4,8),(3,7),(3,7),(3,7),(2,6),(2,6),(2,6),(2,4),(2,4),(2,4),(2,6),(2,6),(2,6),(2,6),(2,6),(2,6),(2,6),(2,6),(2,6),(2,6),(2,6),(2,6),(2,6),(2,6),(2,6),(2,6),(2,6),(2,6),(1,2),(1,2),(1,2),(1,2),(1,2)</v>
      </c>
      <c r="Q182" s="3" t="str">
        <f>IF(D182="坦克碎片",VLOOKUP(C182,道具信息!$N$2:$O$291,2,FALSE)&amp;"碎片",VLOOKUP(C182,道具信息!$N$2:$O$291,2,FALSE))</f>
        <v>T2部件</v>
      </c>
      <c r="R182" s="3">
        <f t="shared" si="120"/>
        <v>2378</v>
      </c>
      <c r="S182" s="11">
        <f t="shared" si="121"/>
        <v>0.23599999999999999</v>
      </c>
      <c r="T182" s="3" t="str">
        <f>VLOOKUP(Q182,道具信息!$Q$3:$S$20,2,FALSE)</f>
        <v>CHEST_ITEM_TYPE_T2_PART</v>
      </c>
      <c r="U182" s="3" t="str">
        <f>IF(COUNTIF(U$142:U181,T182)=0,T182,"")</f>
        <v/>
      </c>
      <c r="V182" s="3" t="str">
        <f t="shared" si="111"/>
        <v>CHEST_ITEM_TYPE_T2_TANK,CHEST_ITEM_TYPE_T3_TANK,CHEST_ITEM_TYPE_T2_SHARD,CHEST_ITEM_TYPE_T3_SHARD,CHEST_ITEM_TYPE_T1_PART,CHEST_ITEM_TYPE_T2_PART</v>
      </c>
      <c r="W182" s="13" t="str">
        <f t="shared" si="106"/>
        <v/>
      </c>
      <c r="X182" s="3" t="str">
        <f t="shared" si="107"/>
        <v/>
      </c>
      <c r="Y182" s="3" t="str">
        <f t="shared" si="112"/>
        <v>2.1%,2.6%,29.4%,21.7%,20.6%,23.6%</v>
      </c>
    </row>
    <row r="183" spans="2:25" x14ac:dyDescent="0.3">
      <c r="B183" s="2">
        <f>数据源!BD215</f>
        <v>5</v>
      </c>
      <c r="C183" s="2" t="str">
        <f>数据源!BE215</f>
        <v>T2MP5</v>
      </c>
      <c r="D183" s="2" t="str">
        <f>数据源!BF215</f>
        <v>部件</v>
      </c>
      <c r="E183" s="2">
        <f>数据源!BG215</f>
        <v>114.80000000000001</v>
      </c>
      <c r="F183" s="2">
        <f>数据源!BH215</f>
        <v>1.5</v>
      </c>
      <c r="G183" s="2">
        <f>数据源!BI215</f>
        <v>1.2E-2</v>
      </c>
      <c r="H183" s="2">
        <f>数据源!BJ215</f>
        <v>1.3704994192799068E-2</v>
      </c>
      <c r="I183" s="2">
        <f>数据源!BK215</f>
        <v>137</v>
      </c>
      <c r="J183" s="3">
        <f t="shared" si="118"/>
        <v>1</v>
      </c>
      <c r="K183" s="3">
        <f t="shared" si="119"/>
        <v>2</v>
      </c>
      <c r="L183" s="3" t="str">
        <f t="shared" si="113"/>
        <v>部件</v>
      </c>
      <c r="M183" s="3">
        <f t="shared" ca="1" si="114"/>
        <v>92105</v>
      </c>
      <c r="N183" s="3" t="str">
        <f t="shared" ca="1" si="115"/>
        <v>11221,12221,13221,11311,12311,13311,51211,52211,53211,51221,52221,53221,51311,52311,53311,51321,52321,53321,91001,91003,91005,91101,91103,91105,91201,91203,91205,91002,91004,91006,91102,91104,91106,91202,91204,91206,92001,92003,92005,92101,92103,92105</v>
      </c>
      <c r="O183" s="3" t="str">
        <f t="shared" si="116"/>
        <v>69,69,69,87,87,87,638,638,638,347,347,347,364,364,364,364,364,364,115,115,115,115,115,115,115,115,115,115,115,115,115,115,115,115,115,115,137,137,137,137,137,137</v>
      </c>
      <c r="P183" s="1" t="str">
        <f t="shared" si="117"/>
        <v>(1,1),(1,1),(1,1),(1,1),(1,1),(1,1),(4,8),(4,8),(4,8),(3,7),(3,7),(3,7),(2,6),(2,6),(2,6),(2,4),(2,4),(2,4),(2,6),(2,6),(2,6),(2,6),(2,6),(2,6),(2,6),(2,6),(2,6),(2,6),(2,6),(2,6),(2,6),(2,6),(2,6),(2,6),(2,6),(2,6),(1,2),(1,2),(1,2),(1,2),(1,2),(1,2)</v>
      </c>
      <c r="Q183" s="3" t="str">
        <f>IF(D183="坦克碎片",VLOOKUP(C183,道具信息!$N$2:$O$291,2,FALSE)&amp;"碎片",VLOOKUP(C183,道具信息!$N$2:$O$291,2,FALSE))</f>
        <v>T2部件</v>
      </c>
      <c r="R183" s="3">
        <f t="shared" si="120"/>
        <v>2378</v>
      </c>
      <c r="S183" s="11">
        <f t="shared" si="121"/>
        <v>0.23599999999999999</v>
      </c>
      <c r="T183" s="3" t="str">
        <f>VLOOKUP(Q183,道具信息!$Q$3:$S$20,2,FALSE)</f>
        <v>CHEST_ITEM_TYPE_T2_PART</v>
      </c>
      <c r="U183" s="3" t="str">
        <f>IF(COUNTIF(U$142:U182,T183)=0,T183,"")</f>
        <v/>
      </c>
      <c r="V183" s="3" t="str">
        <f t="shared" si="111"/>
        <v>CHEST_ITEM_TYPE_T2_TANK,CHEST_ITEM_TYPE_T3_TANK,CHEST_ITEM_TYPE_T2_SHARD,CHEST_ITEM_TYPE_T3_SHARD,CHEST_ITEM_TYPE_T1_PART,CHEST_ITEM_TYPE_T2_PART</v>
      </c>
      <c r="W183" s="13" t="str">
        <f t="shared" si="106"/>
        <v/>
      </c>
      <c r="X183" s="3" t="str">
        <f t="shared" si="107"/>
        <v/>
      </c>
      <c r="Y183" s="3" t="str">
        <f t="shared" si="112"/>
        <v>2.1%,2.6%,29.4%,21.7%,20.6%,23.6%</v>
      </c>
    </row>
    <row r="184" spans="2:25" x14ac:dyDescent="0.3">
      <c r="B184" s="2">
        <f>数据源!BD216</f>
        <v>5</v>
      </c>
      <c r="C184" s="2" t="str">
        <f>数据源!BE216</f>
        <v>T2HP1</v>
      </c>
      <c r="D184" s="2" t="str">
        <f>数据源!BF216</f>
        <v>部件</v>
      </c>
      <c r="E184" s="2">
        <f>数据源!BG216</f>
        <v>114.80000000000001</v>
      </c>
      <c r="F184" s="2">
        <f>数据源!BH216</f>
        <v>1.5</v>
      </c>
      <c r="G184" s="2">
        <f>数据源!BI216</f>
        <v>1.2E-2</v>
      </c>
      <c r="H184" s="2">
        <f>数据源!BJ216</f>
        <v>1.3704994192799068E-2</v>
      </c>
      <c r="I184" s="2">
        <f>数据源!BK216</f>
        <v>137</v>
      </c>
      <c r="J184" s="3">
        <f t="shared" si="118"/>
        <v>1</v>
      </c>
      <c r="K184" s="3">
        <f t="shared" si="119"/>
        <v>2</v>
      </c>
      <c r="L184" s="3" t="str">
        <f t="shared" si="113"/>
        <v>部件</v>
      </c>
      <c r="M184" s="3">
        <f t="shared" ca="1" si="114"/>
        <v>92201</v>
      </c>
      <c r="N184" s="3" t="str">
        <f t="shared" ca="1" si="115"/>
        <v>11221,12221,13221,11311,12311,13311,51211,52211,53211,51221,52221,53221,51311,52311,53311,51321,52321,53321,91001,91003,91005,91101,91103,91105,91201,91203,91205,91002,91004,91006,91102,91104,91106,91202,91204,91206,92001,92003,92005,92101,92103,92105,92201</v>
      </c>
      <c r="O184" s="3" t="str">
        <f t="shared" si="116"/>
        <v>69,69,69,87,87,87,638,638,638,347,347,347,364,364,364,364,364,364,115,115,115,115,115,115,115,115,115,115,115,115,115,115,115,115,115,115,137,137,137,137,137,137,137</v>
      </c>
      <c r="P184" s="1" t="str">
        <f t="shared" si="117"/>
        <v>(1,1),(1,1),(1,1),(1,1),(1,1),(1,1),(4,8),(4,8),(4,8),(3,7),(3,7),(3,7),(2,6),(2,6),(2,6),(2,4),(2,4),(2,4),(2,6),(2,6),(2,6),(2,6),(2,6),(2,6),(2,6),(2,6),(2,6),(2,6),(2,6),(2,6),(2,6),(2,6),(2,6),(2,6),(2,6),(2,6),(1,2),(1,2),(1,2),(1,2),(1,2),(1,2),(1,2)</v>
      </c>
      <c r="Q184" s="3" t="str">
        <f>IF(D184="坦克碎片",VLOOKUP(C184,道具信息!$N$2:$O$291,2,FALSE)&amp;"碎片",VLOOKUP(C184,道具信息!$N$2:$O$291,2,FALSE))</f>
        <v>T2部件</v>
      </c>
      <c r="R184" s="3">
        <f t="shared" si="120"/>
        <v>2378</v>
      </c>
      <c r="S184" s="11">
        <f t="shared" si="121"/>
        <v>0.23599999999999999</v>
      </c>
      <c r="T184" s="3" t="str">
        <f>VLOOKUP(Q184,道具信息!$Q$3:$S$20,2,FALSE)</f>
        <v>CHEST_ITEM_TYPE_T2_PART</v>
      </c>
      <c r="U184" s="3" t="str">
        <f>IF(COUNTIF(U$142:U183,T184)=0,T184,"")</f>
        <v/>
      </c>
      <c r="V184" s="3" t="str">
        <f t="shared" si="111"/>
        <v>CHEST_ITEM_TYPE_T2_TANK,CHEST_ITEM_TYPE_T3_TANK,CHEST_ITEM_TYPE_T2_SHARD,CHEST_ITEM_TYPE_T3_SHARD,CHEST_ITEM_TYPE_T1_PART,CHEST_ITEM_TYPE_T2_PART</v>
      </c>
      <c r="W184" s="13" t="str">
        <f t="shared" si="106"/>
        <v/>
      </c>
      <c r="X184" s="3" t="str">
        <f t="shared" si="107"/>
        <v/>
      </c>
      <c r="Y184" s="3" t="str">
        <f t="shared" si="112"/>
        <v>2.1%,2.6%,29.4%,21.7%,20.6%,23.6%</v>
      </c>
    </row>
    <row r="185" spans="2:25" x14ac:dyDescent="0.3">
      <c r="B185" s="2">
        <f>数据源!BD217</f>
        <v>5</v>
      </c>
      <c r="C185" s="2" t="str">
        <f>数据源!BE217</f>
        <v>T2HP3</v>
      </c>
      <c r="D185" s="2" t="str">
        <f>数据源!BF217</f>
        <v>部件</v>
      </c>
      <c r="E185" s="2">
        <f>数据源!BG217</f>
        <v>114.80000000000001</v>
      </c>
      <c r="F185" s="2">
        <f>数据源!BH217</f>
        <v>1.5</v>
      </c>
      <c r="G185" s="2">
        <f>数据源!BI217</f>
        <v>1.2E-2</v>
      </c>
      <c r="H185" s="2">
        <f>数据源!BJ217</f>
        <v>1.3704994192799068E-2</v>
      </c>
      <c r="I185" s="2">
        <f>数据源!BK217</f>
        <v>137</v>
      </c>
      <c r="J185" s="3">
        <f t="shared" si="118"/>
        <v>1</v>
      </c>
      <c r="K185" s="3">
        <f t="shared" si="119"/>
        <v>2</v>
      </c>
      <c r="L185" s="3" t="str">
        <f t="shared" si="113"/>
        <v>部件</v>
      </c>
      <c r="M185" s="3">
        <f t="shared" ca="1" si="114"/>
        <v>92203</v>
      </c>
      <c r="N185" s="3" t="str">
        <f t="shared" ca="1" si="115"/>
        <v>11221,12221,13221,11311,12311,13311,51211,52211,53211,51221,52221,53221,51311,52311,53311,51321,52321,53321,91001,91003,91005,91101,91103,91105,91201,91203,91205,91002,91004,91006,91102,91104,91106,91202,91204,91206,92001,92003,92005,92101,92103,92105,92201,92203</v>
      </c>
      <c r="O185" s="3" t="str">
        <f t="shared" si="116"/>
        <v>69,69,69,87,87,87,638,638,638,347,347,347,364,364,364,364,364,364,115,115,115,115,115,115,115,115,115,115,115,115,115,115,115,115,115,115,137,137,137,137,137,137,137,137</v>
      </c>
      <c r="P185" s="1" t="str">
        <f t="shared" si="117"/>
        <v>(1,1),(1,1),(1,1),(1,1),(1,1),(1,1),(4,8),(4,8),(4,8),(3,7),(3,7),(3,7),(2,6),(2,6),(2,6),(2,4),(2,4),(2,4),(2,6),(2,6),(2,6),(2,6),(2,6),(2,6),(2,6),(2,6),(2,6),(2,6),(2,6),(2,6),(2,6),(2,6),(2,6),(2,6),(2,6),(2,6),(1,2),(1,2),(1,2),(1,2),(1,2),(1,2),(1,2),(1,2)</v>
      </c>
      <c r="Q185" s="3" t="str">
        <f>IF(D185="坦克碎片",VLOOKUP(C185,道具信息!$N$2:$O$291,2,FALSE)&amp;"碎片",VLOOKUP(C185,道具信息!$N$2:$O$291,2,FALSE))</f>
        <v>T2部件</v>
      </c>
      <c r="R185" s="3">
        <f t="shared" si="120"/>
        <v>2378</v>
      </c>
      <c r="S185" s="11">
        <f t="shared" si="121"/>
        <v>0.23599999999999999</v>
      </c>
      <c r="T185" s="3" t="str">
        <f>VLOOKUP(Q185,道具信息!$Q$3:$S$20,2,FALSE)</f>
        <v>CHEST_ITEM_TYPE_T2_PART</v>
      </c>
      <c r="U185" s="3" t="str">
        <f>IF(COUNTIF(U$142:U184,T185)=0,T185,"")</f>
        <v/>
      </c>
      <c r="V185" s="3" t="str">
        <f t="shared" si="111"/>
        <v>CHEST_ITEM_TYPE_T2_TANK,CHEST_ITEM_TYPE_T3_TANK,CHEST_ITEM_TYPE_T2_SHARD,CHEST_ITEM_TYPE_T3_SHARD,CHEST_ITEM_TYPE_T1_PART,CHEST_ITEM_TYPE_T2_PART</v>
      </c>
      <c r="W185" s="13" t="str">
        <f t="shared" si="106"/>
        <v/>
      </c>
      <c r="X185" s="3" t="str">
        <f t="shared" si="107"/>
        <v/>
      </c>
      <c r="Y185" s="3" t="str">
        <f t="shared" si="112"/>
        <v>2.1%,2.6%,29.4%,21.7%,20.6%,23.6%</v>
      </c>
    </row>
    <row r="186" spans="2:25" x14ac:dyDescent="0.3">
      <c r="B186" s="2">
        <f>数据源!BD218</f>
        <v>5</v>
      </c>
      <c r="C186" s="2" t="str">
        <f>数据源!BE218</f>
        <v>T2HP5</v>
      </c>
      <c r="D186" s="2" t="str">
        <f>数据源!BF218</f>
        <v>部件</v>
      </c>
      <c r="E186" s="2">
        <f>数据源!BG218</f>
        <v>114.80000000000001</v>
      </c>
      <c r="F186" s="2">
        <f>数据源!BH218</f>
        <v>1.5</v>
      </c>
      <c r="G186" s="2">
        <f>数据源!BI218</f>
        <v>1.2E-2</v>
      </c>
      <c r="H186" s="2">
        <f>数据源!BJ218</f>
        <v>1.3704994192799068E-2</v>
      </c>
      <c r="I186" s="2">
        <f>数据源!BK218</f>
        <v>137</v>
      </c>
      <c r="J186" s="3">
        <f t="shared" si="118"/>
        <v>1</v>
      </c>
      <c r="K186" s="3">
        <f t="shared" si="119"/>
        <v>2</v>
      </c>
      <c r="L186" s="3" t="str">
        <f t="shared" si="113"/>
        <v>部件</v>
      </c>
      <c r="M186" s="3">
        <f t="shared" ca="1" si="114"/>
        <v>92205</v>
      </c>
      <c r="N186" s="3" t="str">
        <f t="shared" ca="1" si="115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</v>
      </c>
      <c r="O186" s="3" t="str">
        <f t="shared" si="116"/>
        <v>69,69,69,87,87,87,638,638,638,347,347,347,364,364,364,364,364,364,115,115,115,115,115,115,115,115,115,115,115,115,115,115,115,115,115,115,137,137,137,137,137,137,137,137,137</v>
      </c>
      <c r="P186" s="1" t="str">
        <f t="shared" si="117"/>
        <v>(1,1),(1,1),(1,1),(1,1),(1,1),(1,1),(4,8),(4,8),(4,8),(3,7),(3,7),(3,7),(2,6),(2,6),(2,6),(2,4),(2,4),(2,4),(2,6),(2,6),(2,6),(2,6),(2,6),(2,6),(2,6),(2,6),(2,6),(2,6),(2,6),(2,6),(2,6),(2,6),(2,6),(2,6),(2,6),(2,6),(1,2),(1,2),(1,2),(1,2),(1,2),(1,2),(1,2),(1,2),(1,2)</v>
      </c>
      <c r="Q186" s="3" t="str">
        <f>IF(D186="坦克碎片",VLOOKUP(C186,道具信息!$N$2:$O$291,2,FALSE)&amp;"碎片",VLOOKUP(C186,道具信息!$N$2:$O$291,2,FALSE))</f>
        <v>T2部件</v>
      </c>
      <c r="R186" s="3">
        <f t="shared" si="120"/>
        <v>2378</v>
      </c>
      <c r="S186" s="11">
        <f t="shared" si="121"/>
        <v>0.23599999999999999</v>
      </c>
      <c r="T186" s="3" t="str">
        <f>VLOOKUP(Q186,道具信息!$Q$3:$S$20,2,FALSE)</f>
        <v>CHEST_ITEM_TYPE_T2_PART</v>
      </c>
      <c r="U186" s="3" t="str">
        <f>IF(COUNTIF(U$142:U185,T186)=0,T186,"")</f>
        <v/>
      </c>
      <c r="V186" s="3" t="str">
        <f t="shared" si="111"/>
        <v>CHEST_ITEM_TYPE_T2_TANK,CHEST_ITEM_TYPE_T3_TANK,CHEST_ITEM_TYPE_T2_SHARD,CHEST_ITEM_TYPE_T3_SHARD,CHEST_ITEM_TYPE_T1_PART,CHEST_ITEM_TYPE_T2_PART</v>
      </c>
      <c r="W186" s="13" t="str">
        <f t="shared" si="106"/>
        <v/>
      </c>
      <c r="X186" s="3" t="str">
        <f t="shared" si="107"/>
        <v/>
      </c>
      <c r="Y186" s="3" t="str">
        <f t="shared" si="112"/>
        <v>2.1%,2.6%,29.4%,21.7%,20.6%,23.6%</v>
      </c>
    </row>
    <row r="187" spans="2:25" x14ac:dyDescent="0.3">
      <c r="B187" s="2">
        <f>数据源!BD219</f>
        <v>5</v>
      </c>
      <c r="C187" s="2" t="str">
        <f>数据源!BE219</f>
        <v>T2LP2</v>
      </c>
      <c r="D187" s="2" t="str">
        <f>数据源!BF219</f>
        <v>部件</v>
      </c>
      <c r="E187" s="2">
        <f>数据源!BG219</f>
        <v>114.80000000000001</v>
      </c>
      <c r="F187" s="2">
        <f>数据源!BH219</f>
        <v>1.5</v>
      </c>
      <c r="G187" s="2">
        <f>数据源!BI219</f>
        <v>1.2E-2</v>
      </c>
      <c r="H187" s="2">
        <f>数据源!BJ219</f>
        <v>1.3704994192799068E-2</v>
      </c>
      <c r="I187" s="2">
        <f>数据源!BK219</f>
        <v>137</v>
      </c>
      <c r="J187" s="3">
        <f>ROUNDUP(IF(F187&gt;1,F187-ROUNDDOWN(SQRT(F187),0),F187),0)</f>
        <v>1</v>
      </c>
      <c r="K187" s="3">
        <f>F187*2-J187</f>
        <v>2</v>
      </c>
      <c r="L187" s="3" t="str">
        <f t="shared" ref="L187:L195" si="122">RIGHT(D187,2)</f>
        <v>部件</v>
      </c>
      <c r="M187" s="3">
        <f t="shared" ref="M187:M195" ca="1" si="123">IF(OR(L187="坦克",L187="碎片"),VLOOKUP(C187,INDIRECT("坦克ID"),MATCH(L187&amp;"ID",INDIRECT("坦克标头"),0),FALSE),VLOOKUP(C187,INDIRECT(L187&amp;"ID"),2,FALSE))</f>
        <v>92002</v>
      </c>
      <c r="N187" s="3" t="str">
        <f t="shared" ref="N187:N195" ca="1" si="124">N186&amp;","&amp;M187</f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</v>
      </c>
      <c r="O187" s="3" t="str">
        <f t="shared" ref="O187:O195" si="125">O186&amp;","&amp;I187</f>
        <v>69,69,69,87,87,87,638,638,638,347,347,347,364,364,364,364,364,364,115,115,115,115,115,115,115,115,115,115,115,115,115,115,115,115,115,115,137,137,137,137,137,137,137,137,137,137</v>
      </c>
      <c r="P187" s="1" t="str">
        <f t="shared" ref="P187:P195" si="126">P186&amp;","&amp;"("&amp;J187&amp;","&amp;K187&amp;")"</f>
        <v>(1,1),(1,1),(1,1),(1,1),(1,1),(1,1),(4,8),(4,8),(4,8),(3,7),(3,7),(3,7),(2,6),(2,6),(2,6),(2,4),(2,4),(2,4),(2,6),(2,6),(2,6),(2,6),(2,6),(2,6),(2,6),(2,6),(2,6),(2,6),(2,6),(2,6),(2,6),(2,6),(2,6),(2,6),(2,6),(2,6),(1,2),(1,2),(1,2),(1,2),(1,2),(1,2),(1,2),(1,2),(1,2),(1,2)</v>
      </c>
      <c r="Q187" s="3" t="str">
        <f>IF(D187="坦克碎片",VLOOKUP(C187,道具信息!$N$2:$O$291,2,FALSE)&amp;"碎片",VLOOKUP(C187,道具信息!$N$2:$O$291,2,FALSE))</f>
        <v>T2部件</v>
      </c>
      <c r="R187" s="3">
        <f t="shared" si="120"/>
        <v>2378</v>
      </c>
      <c r="S187" s="11">
        <f t="shared" si="121"/>
        <v>0.23599999999999999</v>
      </c>
      <c r="T187" s="3" t="str">
        <f>VLOOKUP(Q187,道具信息!$Q$3:$S$20,2,FALSE)</f>
        <v>CHEST_ITEM_TYPE_T2_PART</v>
      </c>
      <c r="U187" s="3" t="str">
        <f>IF(COUNTIF(U$142:U186,T187)=0,T187,"")</f>
        <v/>
      </c>
      <c r="V187" s="3" t="str">
        <f t="shared" si="111"/>
        <v>CHEST_ITEM_TYPE_T2_TANK,CHEST_ITEM_TYPE_T3_TANK,CHEST_ITEM_TYPE_T2_SHARD,CHEST_ITEM_TYPE_T3_SHARD,CHEST_ITEM_TYPE_T1_PART,CHEST_ITEM_TYPE_T2_PART</v>
      </c>
      <c r="W187" s="13" t="str">
        <f t="shared" si="106"/>
        <v/>
      </c>
      <c r="X187" s="3" t="str">
        <f t="shared" si="107"/>
        <v/>
      </c>
      <c r="Y187" s="3" t="str">
        <f t="shared" si="112"/>
        <v>2.1%,2.6%,29.4%,21.7%,20.6%,23.6%</v>
      </c>
    </row>
    <row r="188" spans="2:25" x14ac:dyDescent="0.3">
      <c r="B188" s="2">
        <f>数据源!BD220</f>
        <v>5</v>
      </c>
      <c r="C188" s="2" t="str">
        <f>数据源!BE220</f>
        <v>T2LP4</v>
      </c>
      <c r="D188" s="2" t="str">
        <f>数据源!BF220</f>
        <v>部件</v>
      </c>
      <c r="E188" s="2">
        <f>数据源!BG220</f>
        <v>114.80000000000001</v>
      </c>
      <c r="F188" s="2">
        <f>数据源!BH220</f>
        <v>1.5</v>
      </c>
      <c r="G188" s="2">
        <f>数据源!BI220</f>
        <v>1.0999999999999999E-2</v>
      </c>
      <c r="H188" s="2">
        <f>数据源!BJ220</f>
        <v>1.2562911343399145E-2</v>
      </c>
      <c r="I188" s="2">
        <f>数据源!BK220</f>
        <v>126</v>
      </c>
      <c r="J188" s="3">
        <f t="shared" ref="J188:J195" si="127">ROUNDUP(IF(F188&gt;1,F188-ROUNDDOWN(SQRT(F188),0),F188),0)</f>
        <v>1</v>
      </c>
      <c r="K188" s="3">
        <f t="shared" ref="K188:K195" si="128">F188*2-J188</f>
        <v>2</v>
      </c>
      <c r="L188" s="3" t="str">
        <f t="shared" si="122"/>
        <v>部件</v>
      </c>
      <c r="M188" s="3">
        <f t="shared" ca="1" si="123"/>
        <v>92004</v>
      </c>
      <c r="N188" s="3" t="str">
        <f t="shared" ca="1" si="124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</v>
      </c>
      <c r="O188" s="3" t="str">
        <f t="shared" si="125"/>
        <v>69,69,69,87,87,87,638,638,638,347,347,347,364,364,364,364,364,364,115,115,115,115,115,115,115,115,115,115,115,115,115,115,115,115,115,115,137,137,137,137,137,137,137,137,137,137,126</v>
      </c>
      <c r="P188" s="1" t="str">
        <f t="shared" si="126"/>
        <v>(1,1),(1,1),(1,1),(1,1),(1,1),(1,1),(4,8),(4,8),(4,8),(3,7),(3,7),(3,7),(2,6),(2,6),(2,6),(2,4),(2,4),(2,4),(2,6),(2,6),(2,6),(2,6),(2,6),(2,6),(2,6),(2,6),(2,6),(2,6),(2,6),(2,6),(2,6),(2,6),(2,6),(2,6),(2,6),(2,6),(1,2),(1,2),(1,2),(1,2),(1,2),(1,2),(1,2),(1,2),(1,2),(1,2),(1,2)</v>
      </c>
      <c r="Q188" s="3" t="str">
        <f>IF(D188="坦克碎片",VLOOKUP(C188,道具信息!$N$2:$O$291,2,FALSE)&amp;"碎片",VLOOKUP(C188,道具信息!$N$2:$O$291,2,FALSE))</f>
        <v>T2部件</v>
      </c>
      <c r="R188" s="3">
        <f t="shared" si="120"/>
        <v>2378</v>
      </c>
      <c r="S188" s="11">
        <f t="shared" si="121"/>
        <v>0.23599999999999999</v>
      </c>
      <c r="T188" s="3" t="str">
        <f>VLOOKUP(Q188,道具信息!$Q$3:$S$20,2,FALSE)</f>
        <v>CHEST_ITEM_TYPE_T2_PART</v>
      </c>
      <c r="U188" s="3" t="str">
        <f>IF(COUNTIF(U$142:U187,T188)=0,T188,"")</f>
        <v/>
      </c>
      <c r="V188" s="3" t="str">
        <f t="shared" si="111"/>
        <v>CHEST_ITEM_TYPE_T2_TANK,CHEST_ITEM_TYPE_T3_TANK,CHEST_ITEM_TYPE_T2_SHARD,CHEST_ITEM_TYPE_T3_SHARD,CHEST_ITEM_TYPE_T1_PART,CHEST_ITEM_TYPE_T2_PART</v>
      </c>
      <c r="W188" s="13" t="str">
        <f t="shared" si="106"/>
        <v/>
      </c>
      <c r="X188" s="3" t="str">
        <f t="shared" si="107"/>
        <v/>
      </c>
      <c r="Y188" s="3" t="str">
        <f t="shared" si="112"/>
        <v>2.1%,2.6%,29.4%,21.7%,20.6%,23.6%</v>
      </c>
    </row>
    <row r="189" spans="2:25" x14ac:dyDescent="0.3">
      <c r="B189" s="2">
        <f>数据源!BD221</f>
        <v>5</v>
      </c>
      <c r="C189" s="2" t="str">
        <f>数据源!BE221</f>
        <v>T2LP6</v>
      </c>
      <c r="D189" s="2" t="str">
        <f>数据源!BF221</f>
        <v>部件</v>
      </c>
      <c r="E189" s="2">
        <f>数据源!BG221</f>
        <v>114.80000000000001</v>
      </c>
      <c r="F189" s="2">
        <f>数据源!BH221</f>
        <v>1.5</v>
      </c>
      <c r="G189" s="2">
        <f>数据源!BI221</f>
        <v>1.0999999999999999E-2</v>
      </c>
      <c r="H189" s="2">
        <f>数据源!BJ221</f>
        <v>1.2562911343399145E-2</v>
      </c>
      <c r="I189" s="2">
        <f>数据源!BK221</f>
        <v>126</v>
      </c>
      <c r="J189" s="3">
        <f t="shared" si="127"/>
        <v>1</v>
      </c>
      <c r="K189" s="3">
        <f t="shared" si="128"/>
        <v>2</v>
      </c>
      <c r="L189" s="3" t="str">
        <f t="shared" si="122"/>
        <v>部件</v>
      </c>
      <c r="M189" s="3">
        <f t="shared" ca="1" si="123"/>
        <v>92006</v>
      </c>
      <c r="N189" s="3" t="str">
        <f t="shared" ca="1" si="124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</v>
      </c>
      <c r="O189" s="3" t="str">
        <f t="shared" si="125"/>
        <v>69,69,69,87,87,87,638,638,638,347,347,347,364,364,364,364,364,364,115,115,115,115,115,115,115,115,115,115,115,115,115,115,115,115,115,115,137,137,137,137,137,137,137,137,137,137,126,126</v>
      </c>
      <c r="P189" s="1" t="str">
        <f t="shared" si="126"/>
        <v>(1,1),(1,1),(1,1),(1,1),(1,1),(1,1),(4,8),(4,8),(4,8),(3,7),(3,7),(3,7),(2,6),(2,6),(2,6),(2,4),(2,4),(2,4),(2,6),(2,6),(2,6),(2,6),(2,6),(2,6),(2,6),(2,6),(2,6),(2,6),(2,6),(2,6),(2,6),(2,6),(2,6),(2,6),(2,6),(2,6),(1,2),(1,2),(1,2),(1,2),(1,2),(1,2),(1,2),(1,2),(1,2),(1,2),(1,2),(1,2)</v>
      </c>
      <c r="Q189" s="3" t="str">
        <f>IF(D189="坦克碎片",VLOOKUP(C189,道具信息!$N$2:$O$291,2,FALSE)&amp;"碎片",VLOOKUP(C189,道具信息!$N$2:$O$291,2,FALSE))</f>
        <v>T2部件</v>
      </c>
      <c r="R189" s="3">
        <f t="shared" si="120"/>
        <v>2378</v>
      </c>
      <c r="S189" s="11">
        <f t="shared" si="121"/>
        <v>0.23599999999999999</v>
      </c>
      <c r="T189" s="3" t="str">
        <f>VLOOKUP(Q189,道具信息!$Q$3:$S$20,2,FALSE)</f>
        <v>CHEST_ITEM_TYPE_T2_PART</v>
      </c>
      <c r="U189" s="3" t="str">
        <f>IF(COUNTIF(U$142:U188,T189)=0,T189,"")</f>
        <v/>
      </c>
      <c r="V189" s="3" t="str">
        <f t="shared" si="111"/>
        <v>CHEST_ITEM_TYPE_T2_TANK,CHEST_ITEM_TYPE_T3_TANK,CHEST_ITEM_TYPE_T2_SHARD,CHEST_ITEM_TYPE_T3_SHARD,CHEST_ITEM_TYPE_T1_PART,CHEST_ITEM_TYPE_T2_PART</v>
      </c>
      <c r="W189" s="13" t="str">
        <f t="shared" si="106"/>
        <v/>
      </c>
      <c r="X189" s="3" t="str">
        <f t="shared" si="107"/>
        <v/>
      </c>
      <c r="Y189" s="3" t="str">
        <f t="shared" si="112"/>
        <v>2.1%,2.6%,29.4%,21.7%,20.6%,23.6%</v>
      </c>
    </row>
    <row r="190" spans="2:25" x14ac:dyDescent="0.3">
      <c r="B190" s="2">
        <f>数据源!BD222</f>
        <v>5</v>
      </c>
      <c r="C190" s="2" t="str">
        <f>数据源!BE222</f>
        <v>T2MP2</v>
      </c>
      <c r="D190" s="2" t="str">
        <f>数据源!BF222</f>
        <v>部件</v>
      </c>
      <c r="E190" s="2">
        <f>数据源!BG222</f>
        <v>114.80000000000001</v>
      </c>
      <c r="F190" s="2">
        <f>数据源!BH222</f>
        <v>1.5</v>
      </c>
      <c r="G190" s="2">
        <f>数据源!BI222</f>
        <v>1.0999999999999999E-2</v>
      </c>
      <c r="H190" s="2">
        <f>数据源!BJ222</f>
        <v>1.2562911343399145E-2</v>
      </c>
      <c r="I190" s="2">
        <f>数据源!BK222</f>
        <v>126</v>
      </c>
      <c r="J190" s="3">
        <f t="shared" si="127"/>
        <v>1</v>
      </c>
      <c r="K190" s="3">
        <f t="shared" si="128"/>
        <v>2</v>
      </c>
      <c r="L190" s="3" t="str">
        <f t="shared" si="122"/>
        <v>部件</v>
      </c>
      <c r="M190" s="3">
        <f t="shared" ca="1" si="123"/>
        <v>92102</v>
      </c>
      <c r="N190" s="3" t="str">
        <f t="shared" ca="1" si="124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,92102</v>
      </c>
      <c r="O190" s="3" t="str">
        <f t="shared" si="125"/>
        <v>69,69,69,87,87,87,638,638,638,347,347,347,364,364,364,364,364,364,115,115,115,115,115,115,115,115,115,115,115,115,115,115,115,115,115,115,137,137,137,137,137,137,137,137,137,137,126,126,126</v>
      </c>
      <c r="P190" s="1" t="str">
        <f t="shared" si="126"/>
        <v>(1,1),(1,1),(1,1),(1,1),(1,1),(1,1),(4,8),(4,8),(4,8),(3,7),(3,7),(3,7),(2,6),(2,6),(2,6),(2,4),(2,4),(2,4),(2,6),(2,6),(2,6),(2,6),(2,6),(2,6),(2,6),(2,6),(2,6),(2,6),(2,6),(2,6),(2,6),(2,6),(2,6),(2,6),(2,6),(2,6),(1,2),(1,2),(1,2),(1,2),(1,2),(1,2),(1,2),(1,2),(1,2),(1,2),(1,2),(1,2),(1,2)</v>
      </c>
      <c r="Q190" s="3" t="str">
        <f>IF(D190="坦克碎片",VLOOKUP(C190,道具信息!$N$2:$O$291,2,FALSE)&amp;"碎片",VLOOKUP(C190,道具信息!$N$2:$O$291,2,FALSE))</f>
        <v>T2部件</v>
      </c>
      <c r="R190" s="3">
        <f t="shared" si="120"/>
        <v>2378</v>
      </c>
      <c r="S190" s="11">
        <f t="shared" si="121"/>
        <v>0.23599999999999999</v>
      </c>
      <c r="T190" s="3" t="str">
        <f>VLOOKUP(Q190,道具信息!$Q$3:$S$20,2,FALSE)</f>
        <v>CHEST_ITEM_TYPE_T2_PART</v>
      </c>
      <c r="U190" s="3" t="str">
        <f>IF(COUNTIF(U$142:U189,T190)=0,T190,"")</f>
        <v/>
      </c>
      <c r="V190" s="3" t="str">
        <f t="shared" si="111"/>
        <v>CHEST_ITEM_TYPE_T2_TANK,CHEST_ITEM_TYPE_T3_TANK,CHEST_ITEM_TYPE_T2_SHARD,CHEST_ITEM_TYPE_T3_SHARD,CHEST_ITEM_TYPE_T1_PART,CHEST_ITEM_TYPE_T2_PART</v>
      </c>
      <c r="W190" s="13" t="str">
        <f t="shared" si="106"/>
        <v/>
      </c>
      <c r="X190" s="3" t="str">
        <f t="shared" si="107"/>
        <v/>
      </c>
      <c r="Y190" s="3" t="str">
        <f t="shared" si="112"/>
        <v>2.1%,2.6%,29.4%,21.7%,20.6%,23.6%</v>
      </c>
    </row>
    <row r="191" spans="2:25" x14ac:dyDescent="0.3">
      <c r="B191" s="2">
        <f>数据源!BD223</f>
        <v>5</v>
      </c>
      <c r="C191" s="2" t="str">
        <f>数据源!BE223</f>
        <v>T2MP4</v>
      </c>
      <c r="D191" s="2" t="str">
        <f>数据源!BF223</f>
        <v>部件</v>
      </c>
      <c r="E191" s="2">
        <f>数据源!BG223</f>
        <v>114.80000000000001</v>
      </c>
      <c r="F191" s="2">
        <f>数据源!BH223</f>
        <v>1.5</v>
      </c>
      <c r="G191" s="2">
        <f>数据源!BI223</f>
        <v>1.0999999999999999E-2</v>
      </c>
      <c r="H191" s="2">
        <f>数据源!BJ223</f>
        <v>1.2562911343399145E-2</v>
      </c>
      <c r="I191" s="2">
        <f>数据源!BK223</f>
        <v>126</v>
      </c>
      <c r="J191" s="3">
        <f t="shared" si="127"/>
        <v>1</v>
      </c>
      <c r="K191" s="3">
        <f t="shared" si="128"/>
        <v>2</v>
      </c>
      <c r="L191" s="3" t="str">
        <f t="shared" si="122"/>
        <v>部件</v>
      </c>
      <c r="M191" s="3">
        <f t="shared" ca="1" si="123"/>
        <v>92104</v>
      </c>
      <c r="N191" s="3" t="str">
        <f t="shared" ca="1" si="124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</v>
      </c>
      <c r="O191" s="3" t="str">
        <f t="shared" si="125"/>
        <v>69,69,69,87,87,87,638,638,638,347,347,347,364,364,364,364,364,364,115,115,115,115,115,115,115,115,115,115,115,115,115,115,115,115,115,115,137,137,137,137,137,137,137,137,137,137,126,126,126,126</v>
      </c>
      <c r="P191" s="1" t="str">
        <f t="shared" si="126"/>
        <v>(1,1),(1,1),(1,1),(1,1),(1,1),(1,1),(4,8),(4,8),(4,8),(3,7),(3,7),(3,7),(2,6),(2,6),(2,6),(2,4),(2,4),(2,4),(2,6),(2,6),(2,6),(2,6),(2,6),(2,6),(2,6),(2,6),(2,6),(2,6),(2,6),(2,6),(2,6),(2,6),(2,6),(2,6),(2,6),(2,6),(1,2),(1,2),(1,2),(1,2),(1,2),(1,2),(1,2),(1,2),(1,2),(1,2),(1,2),(1,2),(1,2),(1,2)</v>
      </c>
      <c r="Q191" s="3" t="str">
        <f>IF(D191="坦克碎片",VLOOKUP(C191,道具信息!$N$2:$O$291,2,FALSE)&amp;"碎片",VLOOKUP(C191,道具信息!$N$2:$O$291,2,FALSE))</f>
        <v>T2部件</v>
      </c>
      <c r="R191" s="3">
        <f t="shared" si="120"/>
        <v>2378</v>
      </c>
      <c r="S191" s="11">
        <f t="shared" si="121"/>
        <v>0.23599999999999999</v>
      </c>
      <c r="T191" s="3" t="str">
        <f>VLOOKUP(Q191,道具信息!$Q$3:$S$20,2,FALSE)</f>
        <v>CHEST_ITEM_TYPE_T2_PART</v>
      </c>
      <c r="U191" s="3" t="str">
        <f>IF(COUNTIF(U$142:U190,T191)=0,T191,"")</f>
        <v/>
      </c>
      <c r="V191" s="3" t="str">
        <f t="shared" si="111"/>
        <v>CHEST_ITEM_TYPE_T2_TANK,CHEST_ITEM_TYPE_T3_TANK,CHEST_ITEM_TYPE_T2_SHARD,CHEST_ITEM_TYPE_T3_SHARD,CHEST_ITEM_TYPE_T1_PART,CHEST_ITEM_TYPE_T2_PART</v>
      </c>
      <c r="W191" s="13" t="str">
        <f t="shared" si="106"/>
        <v/>
      </c>
      <c r="X191" s="3" t="str">
        <f t="shared" si="107"/>
        <v/>
      </c>
      <c r="Y191" s="3" t="str">
        <f t="shared" si="112"/>
        <v>2.1%,2.6%,29.4%,21.7%,20.6%,23.6%</v>
      </c>
    </row>
    <row r="192" spans="2:25" x14ac:dyDescent="0.3">
      <c r="B192" s="2">
        <f>数据源!BD224</f>
        <v>5</v>
      </c>
      <c r="C192" s="2" t="str">
        <f>数据源!BE224</f>
        <v>T2MP6</v>
      </c>
      <c r="D192" s="2" t="str">
        <f>数据源!BF224</f>
        <v>部件</v>
      </c>
      <c r="E192" s="2">
        <f>数据源!BG224</f>
        <v>114.80000000000001</v>
      </c>
      <c r="F192" s="2">
        <f>数据源!BH224</f>
        <v>1.5</v>
      </c>
      <c r="G192" s="2">
        <f>数据源!BI224</f>
        <v>1.0999999999999999E-2</v>
      </c>
      <c r="H192" s="2">
        <f>数据源!BJ224</f>
        <v>1.2562911343399145E-2</v>
      </c>
      <c r="I192" s="2">
        <f>数据源!BK224</f>
        <v>126</v>
      </c>
      <c r="J192" s="3">
        <f t="shared" si="127"/>
        <v>1</v>
      </c>
      <c r="K192" s="3">
        <f t="shared" si="128"/>
        <v>2</v>
      </c>
      <c r="L192" s="3" t="str">
        <f t="shared" si="122"/>
        <v>部件</v>
      </c>
      <c r="M192" s="3">
        <f t="shared" ca="1" si="123"/>
        <v>92106</v>
      </c>
      <c r="N192" s="3" t="str">
        <f t="shared" ca="1" si="124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</v>
      </c>
      <c r="O192" s="3" t="str">
        <f t="shared" si="125"/>
        <v>69,69,69,87,87,87,638,638,638,347,347,347,364,364,364,364,364,364,115,115,115,115,115,115,115,115,115,115,115,115,115,115,115,115,115,115,137,137,137,137,137,137,137,137,137,137,126,126,126,126,126</v>
      </c>
      <c r="P192" s="1" t="str">
        <f t="shared" si="126"/>
        <v>(1,1),(1,1),(1,1),(1,1),(1,1),(1,1),(4,8),(4,8),(4,8),(3,7),(3,7),(3,7),(2,6),(2,6),(2,6),(2,4),(2,4),(2,4),(2,6),(2,6),(2,6),(2,6),(2,6),(2,6),(2,6),(2,6),(2,6),(2,6),(2,6),(2,6),(2,6),(2,6),(2,6),(2,6),(2,6),(2,6),(1,2),(1,2),(1,2),(1,2),(1,2),(1,2),(1,2),(1,2),(1,2),(1,2),(1,2),(1,2),(1,2),(1,2),(1,2)</v>
      </c>
      <c r="Q192" s="3" t="str">
        <f>IF(D192="坦克碎片",VLOOKUP(C192,道具信息!$N$2:$O$291,2,FALSE)&amp;"碎片",VLOOKUP(C192,道具信息!$N$2:$O$291,2,FALSE))</f>
        <v>T2部件</v>
      </c>
      <c r="R192" s="3">
        <f t="shared" si="120"/>
        <v>2378</v>
      </c>
      <c r="S192" s="11">
        <f t="shared" si="121"/>
        <v>0.23599999999999999</v>
      </c>
      <c r="T192" s="3" t="str">
        <f>VLOOKUP(Q192,道具信息!$Q$3:$S$20,2,FALSE)</f>
        <v>CHEST_ITEM_TYPE_T2_PART</v>
      </c>
      <c r="U192" s="3" t="str">
        <f>IF(COUNTIF(U$142:U191,T192)=0,T192,"")</f>
        <v/>
      </c>
      <c r="V192" s="3" t="str">
        <f t="shared" si="111"/>
        <v>CHEST_ITEM_TYPE_T2_TANK,CHEST_ITEM_TYPE_T3_TANK,CHEST_ITEM_TYPE_T2_SHARD,CHEST_ITEM_TYPE_T3_SHARD,CHEST_ITEM_TYPE_T1_PART,CHEST_ITEM_TYPE_T2_PART</v>
      </c>
      <c r="W192" s="13" t="str">
        <f t="shared" si="106"/>
        <v/>
      </c>
      <c r="X192" s="3" t="str">
        <f t="shared" si="107"/>
        <v/>
      </c>
      <c r="Y192" s="3" t="str">
        <f t="shared" si="112"/>
        <v>2.1%,2.6%,29.4%,21.7%,20.6%,23.6%</v>
      </c>
    </row>
    <row r="193" spans="2:25" x14ac:dyDescent="0.3">
      <c r="B193" s="2">
        <f>数据源!BD225</f>
        <v>5</v>
      </c>
      <c r="C193" s="2" t="str">
        <f>数据源!BE225</f>
        <v>T2HP2</v>
      </c>
      <c r="D193" s="2" t="str">
        <f>数据源!BF225</f>
        <v>部件</v>
      </c>
      <c r="E193" s="2">
        <f>数据源!BG225</f>
        <v>114.80000000000001</v>
      </c>
      <c r="F193" s="2">
        <f>数据源!BH225</f>
        <v>1.5</v>
      </c>
      <c r="G193" s="2">
        <f>数据源!BI225</f>
        <v>1.0999999999999999E-2</v>
      </c>
      <c r="H193" s="2">
        <f>数据源!BJ225</f>
        <v>1.2562911343399145E-2</v>
      </c>
      <c r="I193" s="2">
        <f>数据源!BK225</f>
        <v>126</v>
      </c>
      <c r="J193" s="3">
        <f t="shared" si="127"/>
        <v>1</v>
      </c>
      <c r="K193" s="3">
        <f t="shared" si="128"/>
        <v>2</v>
      </c>
      <c r="L193" s="3" t="str">
        <f t="shared" si="122"/>
        <v>部件</v>
      </c>
      <c r="M193" s="3">
        <f t="shared" ca="1" si="123"/>
        <v>92202</v>
      </c>
      <c r="N193" s="3" t="str">
        <f t="shared" ca="1" si="124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</v>
      </c>
      <c r="O193" s="3" t="str">
        <f t="shared" si="125"/>
        <v>69,69,69,87,87,87,638,638,638,347,347,347,364,364,364,364,364,364,115,115,115,115,115,115,115,115,115,115,115,115,115,115,115,115,115,115,137,137,137,137,137,137,137,137,137,137,126,126,126,126,126,126</v>
      </c>
      <c r="P193" s="1" t="str">
        <f t="shared" si="126"/>
        <v>(1,1),(1,1),(1,1),(1,1),(1,1),(1,1),(4,8),(4,8),(4,8),(3,7),(3,7),(3,7),(2,6),(2,6),(2,6),(2,4),(2,4),(2,4),(2,6),(2,6),(2,6),(2,6),(2,6),(2,6),(2,6),(2,6),(2,6),(2,6),(2,6),(2,6),(2,6),(2,6),(2,6),(2,6),(2,6),(2,6),(1,2),(1,2),(1,2),(1,2),(1,2),(1,2),(1,2),(1,2),(1,2),(1,2),(1,2),(1,2),(1,2),(1,2),(1,2),(1,2)</v>
      </c>
      <c r="Q193" s="3" t="str">
        <f>IF(D193="坦克碎片",VLOOKUP(C193,道具信息!$N$2:$O$291,2,FALSE)&amp;"碎片",VLOOKUP(C193,道具信息!$N$2:$O$291,2,FALSE))</f>
        <v>T2部件</v>
      </c>
      <c r="R193" s="3">
        <f t="shared" si="120"/>
        <v>2378</v>
      </c>
      <c r="S193" s="11">
        <f t="shared" si="121"/>
        <v>0.23599999999999999</v>
      </c>
      <c r="T193" s="3" t="str">
        <f>VLOOKUP(Q193,道具信息!$Q$3:$S$20,2,FALSE)</f>
        <v>CHEST_ITEM_TYPE_T2_PART</v>
      </c>
      <c r="U193" s="3" t="str">
        <f>IF(COUNTIF(U$142:U192,T193)=0,T193,"")</f>
        <v/>
      </c>
      <c r="V193" s="3" t="str">
        <f t="shared" si="111"/>
        <v>CHEST_ITEM_TYPE_T2_TANK,CHEST_ITEM_TYPE_T3_TANK,CHEST_ITEM_TYPE_T2_SHARD,CHEST_ITEM_TYPE_T3_SHARD,CHEST_ITEM_TYPE_T1_PART,CHEST_ITEM_TYPE_T2_PART</v>
      </c>
      <c r="W193" s="13" t="str">
        <f t="shared" si="106"/>
        <v/>
      </c>
      <c r="X193" s="3" t="str">
        <f t="shared" si="107"/>
        <v/>
      </c>
      <c r="Y193" s="3" t="str">
        <f t="shared" si="112"/>
        <v>2.1%,2.6%,29.4%,21.7%,20.6%,23.6%</v>
      </c>
    </row>
    <row r="194" spans="2:25" x14ac:dyDescent="0.3">
      <c r="B194" s="2">
        <f>数据源!BD226</f>
        <v>5</v>
      </c>
      <c r="C194" s="2" t="str">
        <f>数据源!BE226</f>
        <v>T2HP4</v>
      </c>
      <c r="D194" s="2" t="str">
        <f>数据源!BF226</f>
        <v>部件</v>
      </c>
      <c r="E194" s="2">
        <f>数据源!BG226</f>
        <v>114.80000000000001</v>
      </c>
      <c r="F194" s="2">
        <f>数据源!BH226</f>
        <v>1.5</v>
      </c>
      <c r="G194" s="2">
        <f>数据源!BI226</f>
        <v>1.0999999999999999E-2</v>
      </c>
      <c r="H194" s="2">
        <f>数据源!BJ226</f>
        <v>1.2562911343399145E-2</v>
      </c>
      <c r="I194" s="2">
        <f>数据源!BK226</f>
        <v>126</v>
      </c>
      <c r="J194" s="3">
        <f t="shared" si="127"/>
        <v>1</v>
      </c>
      <c r="K194" s="3">
        <f t="shared" si="128"/>
        <v>2</v>
      </c>
      <c r="L194" s="3" t="str">
        <f t="shared" si="122"/>
        <v>部件</v>
      </c>
      <c r="M194" s="3">
        <f t="shared" ca="1" si="123"/>
        <v>92204</v>
      </c>
      <c r="N194" s="3" t="str">
        <f t="shared" ca="1" si="124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</v>
      </c>
      <c r="O194" s="3" t="str">
        <f t="shared" si="125"/>
        <v>69,69,69,87,87,87,638,638,638,347,347,347,364,364,364,364,364,364,115,115,115,115,115,115,115,115,115,115,115,115,115,115,115,115,115,115,137,137,137,137,137,137,137,137,137,137,126,126,126,126,126,126,126</v>
      </c>
      <c r="P194" s="1" t="str">
        <f t="shared" si="126"/>
        <v>(1,1),(1,1),(1,1),(1,1),(1,1),(1,1),(4,8),(4,8),(4,8),(3,7),(3,7),(3,7),(2,6),(2,6),(2,6),(2,4),(2,4),(2,4),(2,6),(2,6),(2,6),(2,6),(2,6),(2,6),(2,6),(2,6),(2,6),(2,6),(2,6),(2,6),(2,6),(2,6),(2,6),(2,6),(2,6),(2,6),(1,2),(1,2),(1,2),(1,2),(1,2),(1,2),(1,2),(1,2),(1,2),(1,2),(1,2),(1,2),(1,2),(1,2),(1,2),(1,2),(1,2)</v>
      </c>
      <c r="Q194" s="3" t="str">
        <f>IF(D194="坦克碎片",VLOOKUP(C194,道具信息!$N$2:$O$291,2,FALSE)&amp;"碎片",VLOOKUP(C194,道具信息!$N$2:$O$291,2,FALSE))</f>
        <v>T2部件</v>
      </c>
      <c r="R194" s="3">
        <f t="shared" si="120"/>
        <v>2378</v>
      </c>
      <c r="S194" s="11">
        <f t="shared" si="121"/>
        <v>0.23599999999999999</v>
      </c>
      <c r="T194" s="3" t="str">
        <f>VLOOKUP(Q194,道具信息!$Q$3:$S$20,2,FALSE)</f>
        <v>CHEST_ITEM_TYPE_T2_PART</v>
      </c>
      <c r="U194" s="3" t="str">
        <f>IF(COUNTIF(U$142:U193,T194)=0,T194,"")</f>
        <v/>
      </c>
      <c r="V194" s="3" t="str">
        <f t="shared" si="111"/>
        <v>CHEST_ITEM_TYPE_T2_TANK,CHEST_ITEM_TYPE_T3_TANK,CHEST_ITEM_TYPE_T2_SHARD,CHEST_ITEM_TYPE_T3_SHARD,CHEST_ITEM_TYPE_T1_PART,CHEST_ITEM_TYPE_T2_PART</v>
      </c>
      <c r="W194" s="13" t="str">
        <f t="shared" si="106"/>
        <v/>
      </c>
      <c r="X194" s="3" t="str">
        <f t="shared" si="107"/>
        <v/>
      </c>
      <c r="Y194" s="3" t="str">
        <f t="shared" si="112"/>
        <v>2.1%,2.6%,29.4%,21.7%,20.6%,23.6%</v>
      </c>
    </row>
    <row r="195" spans="2:25" x14ac:dyDescent="0.3">
      <c r="B195" s="2">
        <f>数据源!BD227</f>
        <v>5</v>
      </c>
      <c r="C195" s="2" t="str">
        <f>数据源!BE227</f>
        <v>T2HP6</v>
      </c>
      <c r="D195" s="2" t="str">
        <f>数据源!BF227</f>
        <v>部件</v>
      </c>
      <c r="E195" s="2">
        <f>数据源!BG227</f>
        <v>114.80000000000001</v>
      </c>
      <c r="F195" s="2">
        <f>数据源!BH227</f>
        <v>1.5</v>
      </c>
      <c r="G195" s="2">
        <f>数据源!BI227</f>
        <v>1.0999999999999999E-2</v>
      </c>
      <c r="H195" s="2">
        <f>数据源!BJ227</f>
        <v>1.2562911343399145E-2</v>
      </c>
      <c r="I195" s="2">
        <f>数据源!BK227</f>
        <v>126</v>
      </c>
      <c r="J195" s="3">
        <f t="shared" si="127"/>
        <v>1</v>
      </c>
      <c r="K195" s="3">
        <f t="shared" si="128"/>
        <v>2</v>
      </c>
      <c r="L195" s="3" t="str">
        <f t="shared" si="122"/>
        <v>部件</v>
      </c>
      <c r="M195" s="3">
        <f t="shared" ca="1" si="123"/>
        <v>92206</v>
      </c>
      <c r="N195" s="3" t="str">
        <f t="shared" ca="1" si="124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195" s="3" t="str">
        <f t="shared" si="125"/>
        <v>69,69,69,87,87,87,638,638,638,347,347,347,364,364,364,364,364,364,115,115,115,115,115,115,115,115,115,115,115,115,115,115,115,115,115,115,137,137,137,137,137,137,137,137,137,137,126,126,126,126,126,126,126,126</v>
      </c>
      <c r="P195" s="1" t="str">
        <f t="shared" si="126"/>
        <v>(1,1),(1,1),(1,1),(1,1),(1,1),(1,1),(4,8),(4,8),(4,8),(3,7),(3,7),(3,7),(2,6),(2,6),(2,6),(2,4),(2,4),(2,4),(2,6),(2,6),(2,6),(2,6),(2,6),(2,6),(2,6),(2,6),(2,6),(2,6),(2,6),(2,6),(2,6),(2,6),(2,6),(2,6),(2,6),(2,6),(1,2),(1,2),(1,2),(1,2),(1,2),(1,2),(1,2),(1,2),(1,2),(1,2),(1,2),(1,2),(1,2),(1,2),(1,2),(1,2),(1,2),(1,2)</v>
      </c>
      <c r="Q195" s="3" t="str">
        <f>IF(D195="坦克碎片",VLOOKUP(C195,道具信息!$N$2:$O$291,2,FALSE)&amp;"碎片",VLOOKUP(C195,道具信息!$N$2:$O$291,2,FALSE))</f>
        <v>T2部件</v>
      </c>
      <c r="R195" s="3">
        <f t="shared" si="120"/>
        <v>2378</v>
      </c>
      <c r="S195" s="11">
        <f t="shared" si="121"/>
        <v>0.23599999999999999</v>
      </c>
      <c r="T195" s="3" t="str">
        <f>VLOOKUP(Q195,道具信息!$Q$3:$S$20,2,FALSE)</f>
        <v>CHEST_ITEM_TYPE_T2_PART</v>
      </c>
      <c r="U195" s="3" t="str">
        <f>IF(COUNTIF(U$142:U194,T195)=0,T195,"")</f>
        <v/>
      </c>
      <c r="V195" s="3" t="str">
        <f t="shared" si="111"/>
        <v>CHEST_ITEM_TYPE_T2_TANK,CHEST_ITEM_TYPE_T3_TANK,CHEST_ITEM_TYPE_T2_SHARD,CHEST_ITEM_TYPE_T3_SHARD,CHEST_ITEM_TYPE_T1_PART,CHEST_ITEM_TYPE_T2_PART</v>
      </c>
      <c r="W195" s="13" t="str">
        <f t="shared" si="106"/>
        <v/>
      </c>
      <c r="X195" s="3" t="str">
        <f t="shared" si="107"/>
        <v/>
      </c>
      <c r="Y195" s="3" t="str">
        <f t="shared" si="112"/>
        <v>2.1%,2.6%,29.4%,21.7%,20.6%,23.6%</v>
      </c>
    </row>
    <row r="196" spans="2:25" x14ac:dyDescent="0.3">
      <c r="N196" s="3" t="str">
        <f ca="1">"["&amp;N195&amp;"]"</f>
        <v>[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]</v>
      </c>
      <c r="O196" s="3" t="str">
        <f>"["&amp;O195&amp;"]"</f>
        <v>[69,69,69,87,87,87,638,638,638,347,347,347,364,364,364,364,364,364,115,115,115,115,115,115,115,115,115,115,115,115,115,115,115,115,115,115,137,137,137,137,137,137,137,137,137,137,126,126,126,126,126,126,126,126]</v>
      </c>
      <c r="P196" s="3" t="str">
        <f>"["&amp;P195&amp;"]"</f>
        <v>[(1,1),(1,1),(1,1),(1,1),(1,1),(1,1),(4,8),(4,8),(4,8),(3,7),(3,7),(3,7),(2,6),(2,6),(2,6),(2,4),(2,4),(2,4),(2,6),(2,6),(2,6),(2,6),(2,6),(2,6),(2,6),(2,6),(2,6),(2,6),(2,6),(2,6),(2,6),(2,6),(2,6),(2,6),(2,6),(2,6),(1,2),(1,2),(1,2),(1,2),(1,2),(1,2),(1,2),(1,2),(1,2),(1,2),(1,2),(1,2),(1,2),(1,2),(1,2),(1,2),(1,2),(1,2)]</v>
      </c>
      <c r="V196" s="3" t="str">
        <f>"["&amp;V195&amp;"]"</f>
        <v>[CHEST_ITEM_TYPE_T2_TANK,CHEST_ITEM_TYPE_T3_TANK,CHEST_ITEM_TYPE_T2_SHARD,CHEST_ITEM_TYPE_T3_SHARD,CHEST_ITEM_TYPE_T1_PART,CHEST_ITEM_TYPE_T2_PART]</v>
      </c>
      <c r="Y196" s="3" t="str">
        <f>"["&amp;Y195&amp;"]"</f>
        <v>[2.1%,2.6%,29.4%,21.7%,20.6%,23.6%]</v>
      </c>
    </row>
    <row r="198" spans="2:25" x14ac:dyDescent="0.3">
      <c r="B198" s="2" t="str">
        <f>数据源!BD230</f>
        <v>联赛等级</v>
      </c>
      <c r="C198" s="2" t="str">
        <f>数据源!BE230</f>
        <v>道具名称</v>
      </c>
      <c r="D198" s="2" t="str">
        <f>数据源!BF230</f>
        <v>对应大类</v>
      </c>
      <c r="E198" s="2" t="str">
        <f>数据源!BG230</f>
        <v>道具价值</v>
      </c>
      <c r="F198" s="2" t="str">
        <f>数据源!BH230</f>
        <v>抽取个数</v>
      </c>
      <c r="G198" s="2" t="str">
        <f>数据源!BI230</f>
        <v>价值比例</v>
      </c>
      <c r="H198" s="2" t="str">
        <f>数据源!BJ230</f>
        <v>产出概率</v>
      </c>
      <c r="I198" s="2" t="str">
        <f>数据源!BK230</f>
        <v>权重值</v>
      </c>
      <c r="J198" s="7" t="s">
        <v>234</v>
      </c>
      <c r="K198" s="7" t="s">
        <v>235</v>
      </c>
      <c r="L198" s="3" t="s">
        <v>222</v>
      </c>
      <c r="M198" s="3" t="s">
        <v>152</v>
      </c>
      <c r="N198" s="3" t="s">
        <v>224</v>
      </c>
      <c r="O198" s="3" t="s">
        <v>225</v>
      </c>
      <c r="P198" s="3" t="s">
        <v>226</v>
      </c>
      <c r="Q198" s="8" t="s">
        <v>244</v>
      </c>
      <c r="R198" s="8" t="s">
        <v>245</v>
      </c>
      <c r="S198" s="8" t="s">
        <v>246</v>
      </c>
    </row>
    <row r="199" spans="2:25" x14ac:dyDescent="0.3">
      <c r="B199" s="2">
        <f>数据源!BD231</f>
        <v>6</v>
      </c>
      <c r="C199" s="2" t="str">
        <f>数据源!BE231</f>
        <v>35(t)</v>
      </c>
      <c r="D199" s="2" t="str">
        <f>数据源!BF231</f>
        <v>坦克</v>
      </c>
      <c r="E199" s="2">
        <f>数据源!BG231</f>
        <v>940</v>
      </c>
      <c r="F199" s="2">
        <f>数据源!BH231</f>
        <v>1</v>
      </c>
      <c r="G199" s="2">
        <f>数据源!BI231</f>
        <v>5.9200000000000003E-2</v>
      </c>
      <c r="H199" s="2">
        <f>数据源!BJ231</f>
        <v>1.2385815602836879E-2</v>
      </c>
      <c r="I199" s="2">
        <f>数据源!BK231</f>
        <v>124</v>
      </c>
      <c r="J199" s="3">
        <f>ROUNDUP(IF(F199&gt;1,F199-ROUNDDOWN(SQRT(F199),0),F199),0)</f>
        <v>1</v>
      </c>
      <c r="K199" s="3">
        <f>F199*2-J199</f>
        <v>1</v>
      </c>
      <c r="L199" s="3" t="str">
        <f>RIGHT(D199,2)</f>
        <v>坦克</v>
      </c>
      <c r="M199" s="3">
        <f ca="1">IF(OR(L199="坦克",L199="碎片"),VLOOKUP(C199,INDIRECT("坦克ID"),MATCH(L199&amp;"ID",INDIRECT("坦克标头"),0),FALSE),VLOOKUP(C199,INDIRECT(L199&amp;"ID"),2,FALSE))</f>
        <v>11311</v>
      </c>
      <c r="N199" s="3">
        <f ca="1">M199</f>
        <v>11311</v>
      </c>
      <c r="O199" s="3">
        <f>I199</f>
        <v>124</v>
      </c>
      <c r="P199" s="1" t="str">
        <f>"("&amp;J199&amp;","&amp;K199&amp;")"</f>
        <v>(1,1)</v>
      </c>
      <c r="Q199" s="3" t="str">
        <f>IF(D199="坦克碎片",VLOOKUP(C199,道具信息!$N$2:$O$291,2,FALSE)&amp;"碎片",VLOOKUP(C199,道具信息!$N$2:$O$291,2,FALSE))</f>
        <v>T3坦克</v>
      </c>
      <c r="R199" s="3">
        <f t="shared" ref="R199:R230" si="129">SUMIFS(I$3:I$580,Q$3:Q$580,Q199,B$3:B$580,B199)</f>
        <v>372</v>
      </c>
      <c r="S199" s="11">
        <f t="shared" ref="S199:S230" si="130">ROUND(R199/SUMIF(B$3:B$580,B199,I$3:I$580),3)</f>
        <v>3.6999999999999998E-2</v>
      </c>
      <c r="T199" s="3" t="str">
        <f>VLOOKUP(Q199,道具信息!$Q$3:$S$20,2,FALSE)</f>
        <v>CHEST_ITEM_TYPE_T3_TANK</v>
      </c>
      <c r="U199" s="3" t="str">
        <f>T199</f>
        <v>CHEST_ITEM_TYPE_T3_TANK</v>
      </c>
      <c r="V199" s="3" t="str">
        <f>U199</f>
        <v>CHEST_ITEM_TYPE_T3_TANK</v>
      </c>
      <c r="W199" s="13">
        <f>IF(U199&lt;&gt;"",ROUND(S199*100%,3),"")</f>
        <v>3.6999999999999998E-2</v>
      </c>
      <c r="X199" s="3" t="str">
        <f>TEXT(W199,"0.0%")</f>
        <v>3.7%</v>
      </c>
      <c r="Y199" s="3" t="str">
        <f>X199</f>
        <v>3.7%</v>
      </c>
    </row>
    <row r="200" spans="2:25" x14ac:dyDescent="0.3">
      <c r="B200" s="2">
        <f>数据源!BD232</f>
        <v>6</v>
      </c>
      <c r="C200" s="2" t="str">
        <f>数据源!BE232</f>
        <v>玛蒂尔达</v>
      </c>
      <c r="D200" s="2" t="str">
        <f>数据源!BF232</f>
        <v>坦克</v>
      </c>
      <c r="E200" s="2">
        <f>数据源!BG232</f>
        <v>940</v>
      </c>
      <c r="F200" s="2">
        <f>数据源!BH232</f>
        <v>1</v>
      </c>
      <c r="G200" s="2">
        <f>数据源!BI232</f>
        <v>5.9200000000000003E-2</v>
      </c>
      <c r="H200" s="2">
        <f>数据源!BJ232</f>
        <v>1.2385815602836879E-2</v>
      </c>
      <c r="I200" s="2">
        <f>数据源!BK232</f>
        <v>124</v>
      </c>
      <c r="J200" s="3">
        <f t="shared" ref="J200:J228" si="131">ROUNDUP(IF(F200&gt;1,F200-ROUNDDOWN(SQRT(F200),0),F200),0)</f>
        <v>1</v>
      </c>
      <c r="K200" s="3">
        <f t="shared" ref="K200:K228" si="132">F200*2-J200</f>
        <v>1</v>
      </c>
      <c r="L200" s="3" t="str">
        <f t="shared" ref="L200" si="133">RIGHT(D200,2)</f>
        <v>坦克</v>
      </c>
      <c r="M200" s="3">
        <f t="shared" ref="M200" ca="1" si="134">IF(OR(L200="坦克",L200="碎片"),VLOOKUP(C200,INDIRECT("坦克ID"),MATCH(L200&amp;"ID",INDIRECT("坦克标头"),0),FALSE),VLOOKUP(C200,INDIRECT(L200&amp;"ID"),2,FALSE))</f>
        <v>12311</v>
      </c>
      <c r="N200" s="3" t="str">
        <f ca="1">N199&amp;","&amp;M200</f>
        <v>11311,12311</v>
      </c>
      <c r="O200" s="3" t="str">
        <f>O199&amp;","&amp;I200</f>
        <v>124,124</v>
      </c>
      <c r="P200" s="1" t="str">
        <f>P199&amp;","&amp;"("&amp;J200&amp;","&amp;K200&amp;")"</f>
        <v>(1,1),(1,1)</v>
      </c>
      <c r="Q200" s="3" t="str">
        <f>IF(D200="坦克碎片",VLOOKUP(C200,道具信息!$N$2:$O$291,2,FALSE)&amp;"碎片",VLOOKUP(C200,道具信息!$N$2:$O$291,2,FALSE))</f>
        <v>T3坦克</v>
      </c>
      <c r="R200" s="3">
        <f t="shared" si="129"/>
        <v>372</v>
      </c>
      <c r="S200" s="11">
        <f t="shared" si="130"/>
        <v>3.6999999999999998E-2</v>
      </c>
      <c r="T200" s="3" t="str">
        <f>VLOOKUP(Q200,道具信息!$Q$3:$S$20,2,FALSE)</f>
        <v>CHEST_ITEM_TYPE_T3_TANK</v>
      </c>
      <c r="U200" s="3" t="str">
        <f>IF(COUNTIF(U$199:U199,T200)=0,T200,"")</f>
        <v/>
      </c>
      <c r="V200" s="3" t="str">
        <f>IF(U200&lt;&gt;"",V199&amp;","&amp;U200,V199)</f>
        <v>CHEST_ITEM_TYPE_T3_TANK</v>
      </c>
      <c r="W200" s="13" t="str">
        <f t="shared" ref="W200:W258" si="135">IF(U200&lt;&gt;"",ROUND(S200*100%,3),"")</f>
        <v/>
      </c>
      <c r="X200" s="3" t="str">
        <f t="shared" ref="X200:X258" si="136">TEXT(W200,"0.0%")</f>
        <v/>
      </c>
      <c r="Y200" s="3" t="str">
        <f>IF(X200&lt;&gt;"",Y199&amp;","&amp;X200,Y199)</f>
        <v>3.7%</v>
      </c>
    </row>
    <row r="201" spans="2:25" x14ac:dyDescent="0.3">
      <c r="B201" s="2">
        <f>数据源!BD233</f>
        <v>6</v>
      </c>
      <c r="C201" s="2" t="str">
        <f>数据源!BE233</f>
        <v>黑豹</v>
      </c>
      <c r="D201" s="2" t="str">
        <f>数据源!BF233</f>
        <v>坦克</v>
      </c>
      <c r="E201" s="2">
        <f>数据源!BG233</f>
        <v>940</v>
      </c>
      <c r="F201" s="2">
        <f>数据源!BH233</f>
        <v>1</v>
      </c>
      <c r="G201" s="2">
        <f>数据源!BI233</f>
        <v>5.9200000000000003E-2</v>
      </c>
      <c r="H201" s="2">
        <f>数据源!BJ233</f>
        <v>1.2385815602836879E-2</v>
      </c>
      <c r="I201" s="2">
        <f>数据源!BK233</f>
        <v>124</v>
      </c>
      <c r="J201" s="3">
        <f t="shared" si="131"/>
        <v>1</v>
      </c>
      <c r="K201" s="3">
        <f t="shared" si="132"/>
        <v>1</v>
      </c>
      <c r="L201" s="3" t="str">
        <f t="shared" ref="L201:L237" si="137">RIGHT(D201,2)</f>
        <v>坦克</v>
      </c>
      <c r="M201" s="3">
        <f t="shared" ref="M201:M237" ca="1" si="138">IF(OR(L201="坦克",L201="碎片"),VLOOKUP(C201,INDIRECT("坦克ID"),MATCH(L201&amp;"ID",INDIRECT("坦克标头"),0),FALSE),VLOOKUP(C201,INDIRECT(L201&amp;"ID"),2,FALSE))</f>
        <v>13311</v>
      </c>
      <c r="N201" s="3" t="str">
        <f t="shared" ref="N201:N237" ca="1" si="139">N200&amp;","&amp;M201</f>
        <v>11311,12311,13311</v>
      </c>
      <c r="O201" s="3" t="str">
        <f t="shared" ref="O201:O237" si="140">O200&amp;","&amp;I201</f>
        <v>124,124,124</v>
      </c>
      <c r="P201" s="1" t="str">
        <f t="shared" ref="P201:P237" si="141">P200&amp;","&amp;"("&amp;J201&amp;","&amp;K201&amp;")"</f>
        <v>(1,1),(1,1),(1,1)</v>
      </c>
      <c r="Q201" s="3" t="str">
        <f>IF(D201="坦克碎片",VLOOKUP(C201,道具信息!$N$2:$O$291,2,FALSE)&amp;"碎片",VLOOKUP(C201,道具信息!$N$2:$O$291,2,FALSE))</f>
        <v>T3坦克</v>
      </c>
      <c r="R201" s="3">
        <f t="shared" si="129"/>
        <v>372</v>
      </c>
      <c r="S201" s="11">
        <f t="shared" si="130"/>
        <v>3.6999999999999998E-2</v>
      </c>
      <c r="T201" s="3" t="str">
        <f>VLOOKUP(Q201,道具信息!$Q$3:$S$20,2,FALSE)</f>
        <v>CHEST_ITEM_TYPE_T3_TANK</v>
      </c>
      <c r="U201" s="3" t="str">
        <f>IF(COUNTIF(U$199:U200,T201)=0,T201,"")</f>
        <v/>
      </c>
      <c r="V201" s="3" t="str">
        <f t="shared" ref="V201:V258" si="142">IF(U201&lt;&gt;"",V200&amp;","&amp;U201,V200)</f>
        <v>CHEST_ITEM_TYPE_T3_TANK</v>
      </c>
      <c r="W201" s="13" t="str">
        <f t="shared" si="135"/>
        <v/>
      </c>
      <c r="X201" s="3" t="str">
        <f t="shared" si="136"/>
        <v/>
      </c>
      <c r="Y201" s="3" t="str">
        <f t="shared" ref="Y201:Y258" si="143">IF(X201&lt;&gt;"",Y200&amp;","&amp;X201,Y200)</f>
        <v>3.7%</v>
      </c>
    </row>
    <row r="202" spans="2:25" x14ac:dyDescent="0.3">
      <c r="B202" s="2">
        <f>数据源!BD234</f>
        <v>6</v>
      </c>
      <c r="C202" s="2" t="str">
        <f>数据源!BE234</f>
        <v>二号</v>
      </c>
      <c r="D202" s="2" t="str">
        <f>数据源!BF234</f>
        <v>坦克碎片</v>
      </c>
      <c r="E202" s="2">
        <f>数据源!BG234</f>
        <v>17</v>
      </c>
      <c r="F202" s="2">
        <f>数据源!BH234</f>
        <v>9</v>
      </c>
      <c r="G202" s="2">
        <f>数据源!BI234</f>
        <v>5.1799999999999992E-2</v>
      </c>
      <c r="H202" s="2">
        <f>数据源!BJ234</f>
        <v>6.6583877995642693E-2</v>
      </c>
      <c r="I202" s="2">
        <f>数据源!BK234</f>
        <v>666</v>
      </c>
      <c r="J202" s="3">
        <f t="shared" si="131"/>
        <v>6</v>
      </c>
      <c r="K202" s="3">
        <f t="shared" si="132"/>
        <v>12</v>
      </c>
      <c r="L202" s="3" t="str">
        <f t="shared" si="137"/>
        <v>碎片</v>
      </c>
      <c r="M202" s="3">
        <f t="shared" ca="1" si="138"/>
        <v>51211</v>
      </c>
      <c r="N202" s="3" t="str">
        <f t="shared" ca="1" si="139"/>
        <v>11311,12311,13311,51211</v>
      </c>
      <c r="O202" s="3" t="str">
        <f t="shared" si="140"/>
        <v>124,124,124,666</v>
      </c>
      <c r="P202" s="1" t="str">
        <f t="shared" si="141"/>
        <v>(1,1),(1,1),(1,1),(6,12)</v>
      </c>
      <c r="Q202" s="3" t="str">
        <f>IF(D202="坦克碎片",VLOOKUP(C202,道具信息!$N$2:$O$291,2,FALSE)&amp;"碎片",VLOOKUP(C202,道具信息!$N$2:$O$291,2,FALSE))</f>
        <v>T2坦克碎片</v>
      </c>
      <c r="R202" s="3">
        <f t="shared" si="129"/>
        <v>3435</v>
      </c>
      <c r="S202" s="11">
        <f t="shared" si="130"/>
        <v>0.34499999999999997</v>
      </c>
      <c r="T202" s="3" t="str">
        <f>VLOOKUP(Q202,道具信息!$Q$3:$S$20,2,FALSE)</f>
        <v>CHEST_ITEM_TYPE_T2_SHARD</v>
      </c>
      <c r="U202" s="3" t="str">
        <f>IF(COUNTIF(U$199:U201,T202)=0,T202,"")</f>
        <v>CHEST_ITEM_TYPE_T2_SHARD</v>
      </c>
      <c r="V202" s="3" t="str">
        <f t="shared" si="142"/>
        <v>CHEST_ITEM_TYPE_T3_TANK,CHEST_ITEM_TYPE_T2_SHARD</v>
      </c>
      <c r="W202" s="13">
        <f t="shared" si="135"/>
        <v>0.34499999999999997</v>
      </c>
      <c r="X202" s="3" t="str">
        <f t="shared" si="136"/>
        <v>34.5%</v>
      </c>
      <c r="Y202" s="3" t="str">
        <f t="shared" si="143"/>
        <v>3.7%,34.5%</v>
      </c>
    </row>
    <row r="203" spans="2:25" x14ac:dyDescent="0.3">
      <c r="B203" s="2">
        <f>数据源!BD235</f>
        <v>6</v>
      </c>
      <c r="C203" s="2" t="str">
        <f>数据源!BE235</f>
        <v>T-34</v>
      </c>
      <c r="D203" s="2" t="str">
        <f>数据源!BF235</f>
        <v>坦克碎片</v>
      </c>
      <c r="E203" s="2">
        <f>数据源!BG235</f>
        <v>17</v>
      </c>
      <c r="F203" s="2">
        <f>数据源!BH235</f>
        <v>9</v>
      </c>
      <c r="G203" s="2">
        <f>数据源!BI235</f>
        <v>5.1799999999999992E-2</v>
      </c>
      <c r="H203" s="2">
        <f>数据源!BJ235</f>
        <v>6.6583877995642693E-2</v>
      </c>
      <c r="I203" s="2">
        <f>数据源!BK235</f>
        <v>666</v>
      </c>
      <c r="J203" s="3">
        <f t="shared" si="131"/>
        <v>6</v>
      </c>
      <c r="K203" s="3">
        <f t="shared" si="132"/>
        <v>12</v>
      </c>
      <c r="L203" s="3" t="str">
        <f t="shared" si="137"/>
        <v>碎片</v>
      </c>
      <c r="M203" s="3">
        <f t="shared" ca="1" si="138"/>
        <v>52211</v>
      </c>
      <c r="N203" s="3" t="str">
        <f t="shared" ca="1" si="139"/>
        <v>11311,12311,13311,51211,52211</v>
      </c>
      <c r="O203" s="3" t="str">
        <f t="shared" si="140"/>
        <v>124,124,124,666,666</v>
      </c>
      <c r="P203" s="1" t="str">
        <f t="shared" si="141"/>
        <v>(1,1),(1,1),(1,1),(6,12),(6,12)</v>
      </c>
      <c r="Q203" s="3" t="str">
        <f>IF(D203="坦克碎片",VLOOKUP(C203,道具信息!$N$2:$O$291,2,FALSE)&amp;"碎片",VLOOKUP(C203,道具信息!$N$2:$O$291,2,FALSE))</f>
        <v>T2坦克碎片</v>
      </c>
      <c r="R203" s="3">
        <f t="shared" si="129"/>
        <v>3435</v>
      </c>
      <c r="S203" s="11">
        <f t="shared" si="130"/>
        <v>0.34499999999999997</v>
      </c>
      <c r="T203" s="3" t="str">
        <f>VLOOKUP(Q203,道具信息!$Q$3:$S$20,2,FALSE)</f>
        <v>CHEST_ITEM_TYPE_T2_SHARD</v>
      </c>
      <c r="U203" s="3" t="str">
        <f>IF(COUNTIF(U$199:U202,T203)=0,T203,"")</f>
        <v/>
      </c>
      <c r="V203" s="3" t="str">
        <f t="shared" si="142"/>
        <v>CHEST_ITEM_TYPE_T3_TANK,CHEST_ITEM_TYPE_T2_SHARD</v>
      </c>
      <c r="W203" s="13" t="str">
        <f t="shared" si="135"/>
        <v/>
      </c>
      <c r="X203" s="3" t="str">
        <f t="shared" si="136"/>
        <v/>
      </c>
      <c r="Y203" s="3" t="str">
        <f t="shared" si="143"/>
        <v>3.7%,34.5%</v>
      </c>
    </row>
    <row r="204" spans="2:25" x14ac:dyDescent="0.3">
      <c r="B204" s="2">
        <f>数据源!BD236</f>
        <v>6</v>
      </c>
      <c r="C204" s="2" t="str">
        <f>数据源!BE236</f>
        <v>KV-1</v>
      </c>
      <c r="D204" s="2" t="str">
        <f>数据源!BF236</f>
        <v>坦克碎片</v>
      </c>
      <c r="E204" s="2">
        <f>数据源!BG236</f>
        <v>17</v>
      </c>
      <c r="F204" s="2">
        <f>数据源!BH236</f>
        <v>9</v>
      </c>
      <c r="G204" s="2">
        <f>数据源!BI236</f>
        <v>5.1799999999999992E-2</v>
      </c>
      <c r="H204" s="2">
        <f>数据源!BJ236</f>
        <v>6.6583877995642693E-2</v>
      </c>
      <c r="I204" s="2">
        <f>数据源!BK236</f>
        <v>666</v>
      </c>
      <c r="J204" s="3">
        <f t="shared" si="131"/>
        <v>6</v>
      </c>
      <c r="K204" s="3">
        <f t="shared" si="132"/>
        <v>12</v>
      </c>
      <c r="L204" s="3" t="str">
        <f t="shared" si="137"/>
        <v>碎片</v>
      </c>
      <c r="M204" s="3">
        <f t="shared" ca="1" si="138"/>
        <v>53211</v>
      </c>
      <c r="N204" s="3" t="str">
        <f t="shared" ca="1" si="139"/>
        <v>11311,12311,13311,51211,52211,53211</v>
      </c>
      <c r="O204" s="3" t="str">
        <f t="shared" si="140"/>
        <v>124,124,124,666,666,666</v>
      </c>
      <c r="P204" s="1" t="str">
        <f t="shared" si="141"/>
        <v>(1,1),(1,1),(1,1),(6,12),(6,12),(6,12)</v>
      </c>
      <c r="Q204" s="3" t="str">
        <f>IF(D204="坦克碎片",VLOOKUP(C204,道具信息!$N$2:$O$291,2,FALSE)&amp;"碎片",VLOOKUP(C204,道具信息!$N$2:$O$291,2,FALSE))</f>
        <v>T2坦克碎片</v>
      </c>
      <c r="R204" s="3">
        <f t="shared" si="129"/>
        <v>3435</v>
      </c>
      <c r="S204" s="11">
        <f t="shared" si="130"/>
        <v>0.34499999999999997</v>
      </c>
      <c r="T204" s="3" t="str">
        <f>VLOOKUP(Q204,道具信息!$Q$3:$S$20,2,FALSE)</f>
        <v>CHEST_ITEM_TYPE_T2_SHARD</v>
      </c>
      <c r="U204" s="3" t="str">
        <f>IF(COUNTIF(U$199:U203,T204)=0,T204,"")</f>
        <v/>
      </c>
      <c r="V204" s="3" t="str">
        <f t="shared" si="142"/>
        <v>CHEST_ITEM_TYPE_T3_TANK,CHEST_ITEM_TYPE_T2_SHARD</v>
      </c>
      <c r="W204" s="13" t="str">
        <f t="shared" si="135"/>
        <v/>
      </c>
      <c r="X204" s="3" t="str">
        <f t="shared" si="136"/>
        <v/>
      </c>
      <c r="Y204" s="3" t="str">
        <f t="shared" si="143"/>
        <v>3.7%,34.5%</v>
      </c>
    </row>
    <row r="205" spans="2:25" x14ac:dyDescent="0.3">
      <c r="B205" s="2">
        <f>数据源!BD237</f>
        <v>6</v>
      </c>
      <c r="C205" s="2" t="str">
        <f>数据源!BE237</f>
        <v>Puma</v>
      </c>
      <c r="D205" s="2" t="str">
        <f>数据源!BF237</f>
        <v>坦克碎片</v>
      </c>
      <c r="E205" s="2">
        <f>数据源!BG237</f>
        <v>38</v>
      </c>
      <c r="F205" s="2">
        <f>数据源!BH237</f>
        <v>4</v>
      </c>
      <c r="G205" s="2">
        <f>数据源!BI237</f>
        <v>3.6999999999999998E-2</v>
      </c>
      <c r="H205" s="2">
        <f>数据源!BJ237</f>
        <v>4.7872807017543859E-2</v>
      </c>
      <c r="I205" s="2">
        <f>数据源!BK237</f>
        <v>479</v>
      </c>
      <c r="J205" s="3">
        <f t="shared" si="131"/>
        <v>2</v>
      </c>
      <c r="K205" s="3">
        <f t="shared" si="132"/>
        <v>6</v>
      </c>
      <c r="L205" s="3" t="str">
        <f t="shared" si="137"/>
        <v>碎片</v>
      </c>
      <c r="M205" s="3">
        <f t="shared" ca="1" si="138"/>
        <v>51221</v>
      </c>
      <c r="N205" s="3" t="str">
        <f t="shared" ca="1" si="139"/>
        <v>11311,12311,13311,51211,52211,53211,51221</v>
      </c>
      <c r="O205" s="3" t="str">
        <f t="shared" si="140"/>
        <v>124,124,124,666,666,666,479</v>
      </c>
      <c r="P205" s="1" t="str">
        <f t="shared" si="141"/>
        <v>(1,1),(1,1),(1,1),(6,12),(6,12),(6,12),(2,6)</v>
      </c>
      <c r="Q205" s="3" t="str">
        <f>IF(D205="坦克碎片",VLOOKUP(C205,道具信息!$N$2:$O$291,2,FALSE)&amp;"碎片",VLOOKUP(C205,道具信息!$N$2:$O$291,2,FALSE))</f>
        <v>T2坦克碎片</v>
      </c>
      <c r="R205" s="3">
        <f t="shared" si="129"/>
        <v>3435</v>
      </c>
      <c r="S205" s="11">
        <f t="shared" si="130"/>
        <v>0.34499999999999997</v>
      </c>
      <c r="T205" s="3" t="str">
        <f>VLOOKUP(Q205,道具信息!$Q$3:$S$20,2,FALSE)</f>
        <v>CHEST_ITEM_TYPE_T2_SHARD</v>
      </c>
      <c r="U205" s="3" t="str">
        <f>IF(COUNTIF(U$199:U204,T205)=0,T205,"")</f>
        <v/>
      </c>
      <c r="V205" s="3" t="str">
        <f t="shared" si="142"/>
        <v>CHEST_ITEM_TYPE_T3_TANK,CHEST_ITEM_TYPE_T2_SHARD</v>
      </c>
      <c r="W205" s="13" t="str">
        <f t="shared" si="135"/>
        <v/>
      </c>
      <c r="X205" s="3" t="str">
        <f t="shared" si="136"/>
        <v/>
      </c>
      <c r="Y205" s="3" t="str">
        <f t="shared" si="143"/>
        <v>3.7%,34.5%</v>
      </c>
    </row>
    <row r="206" spans="2:25" x14ac:dyDescent="0.3">
      <c r="B206" s="2">
        <f>数据源!BD238</f>
        <v>6</v>
      </c>
      <c r="C206" s="2" t="str">
        <f>数据源!BE238</f>
        <v>四号</v>
      </c>
      <c r="D206" s="2" t="str">
        <f>数据源!BF238</f>
        <v>坦克碎片</v>
      </c>
      <c r="E206" s="2">
        <f>数据源!BG238</f>
        <v>38</v>
      </c>
      <c r="F206" s="2">
        <f>数据源!BH238</f>
        <v>4</v>
      </c>
      <c r="G206" s="2">
        <f>数据源!BI238</f>
        <v>3.6999999999999998E-2</v>
      </c>
      <c r="H206" s="2">
        <f>数据源!BJ238</f>
        <v>4.7872807017543859E-2</v>
      </c>
      <c r="I206" s="2">
        <f>数据源!BK238</f>
        <v>479</v>
      </c>
      <c r="J206" s="3">
        <f t="shared" si="131"/>
        <v>2</v>
      </c>
      <c r="K206" s="3">
        <f t="shared" si="132"/>
        <v>6</v>
      </c>
      <c r="L206" s="3" t="str">
        <f t="shared" si="137"/>
        <v>碎片</v>
      </c>
      <c r="M206" s="3">
        <f t="shared" ca="1" si="138"/>
        <v>52221</v>
      </c>
      <c r="N206" s="3" t="str">
        <f t="shared" ca="1" si="139"/>
        <v>11311,12311,13311,51211,52211,53211,51221,52221</v>
      </c>
      <c r="O206" s="3" t="str">
        <f t="shared" si="140"/>
        <v>124,124,124,666,666,666,479,479</v>
      </c>
      <c r="P206" s="1" t="str">
        <f t="shared" si="141"/>
        <v>(1,1),(1,1),(1,1),(6,12),(6,12),(6,12),(2,6),(2,6)</v>
      </c>
      <c r="Q206" s="3" t="str">
        <f>IF(D206="坦克碎片",VLOOKUP(C206,道具信息!$N$2:$O$291,2,FALSE)&amp;"碎片",VLOOKUP(C206,道具信息!$N$2:$O$291,2,FALSE))</f>
        <v>T2坦克碎片</v>
      </c>
      <c r="R206" s="3">
        <f t="shared" si="129"/>
        <v>3435</v>
      </c>
      <c r="S206" s="11">
        <f t="shared" si="130"/>
        <v>0.34499999999999997</v>
      </c>
      <c r="T206" s="3" t="str">
        <f>VLOOKUP(Q206,道具信息!$Q$3:$S$20,2,FALSE)</f>
        <v>CHEST_ITEM_TYPE_T2_SHARD</v>
      </c>
      <c r="U206" s="3" t="str">
        <f>IF(COUNTIF(U$199:U205,T206)=0,T206,"")</f>
        <v/>
      </c>
      <c r="V206" s="3" t="str">
        <f t="shared" si="142"/>
        <v>CHEST_ITEM_TYPE_T3_TANK,CHEST_ITEM_TYPE_T2_SHARD</v>
      </c>
      <c r="W206" s="13" t="str">
        <f t="shared" si="135"/>
        <v/>
      </c>
      <c r="X206" s="3" t="str">
        <f t="shared" si="136"/>
        <v/>
      </c>
      <c r="Y206" s="3" t="str">
        <f t="shared" si="143"/>
        <v>3.7%,34.5%</v>
      </c>
    </row>
    <row r="207" spans="2:25" x14ac:dyDescent="0.3">
      <c r="B207" s="2">
        <f>数据源!BD239</f>
        <v>6</v>
      </c>
      <c r="C207" s="2" t="str">
        <f>数据源!BE239</f>
        <v>丘吉尔</v>
      </c>
      <c r="D207" s="2" t="str">
        <f>数据源!BF239</f>
        <v>坦克碎片</v>
      </c>
      <c r="E207" s="2">
        <f>数据源!BG239</f>
        <v>38</v>
      </c>
      <c r="F207" s="2">
        <f>数据源!BH239</f>
        <v>4</v>
      </c>
      <c r="G207" s="2">
        <f>数据源!BI239</f>
        <v>3.6999999999999998E-2</v>
      </c>
      <c r="H207" s="2">
        <f>数据源!BJ239</f>
        <v>4.7872807017543859E-2</v>
      </c>
      <c r="I207" s="2">
        <f>数据源!BK239</f>
        <v>479</v>
      </c>
      <c r="J207" s="3">
        <f t="shared" si="131"/>
        <v>2</v>
      </c>
      <c r="K207" s="3">
        <f t="shared" si="132"/>
        <v>6</v>
      </c>
      <c r="L207" s="3" t="str">
        <f t="shared" si="137"/>
        <v>碎片</v>
      </c>
      <c r="M207" s="3">
        <f t="shared" ca="1" si="138"/>
        <v>53221</v>
      </c>
      <c r="N207" s="3" t="str">
        <f t="shared" ca="1" si="139"/>
        <v>11311,12311,13311,51211,52211,53211,51221,52221,53221</v>
      </c>
      <c r="O207" s="3" t="str">
        <f t="shared" si="140"/>
        <v>124,124,124,666,666,666,479,479,479</v>
      </c>
      <c r="P207" s="1" t="str">
        <f t="shared" si="141"/>
        <v>(1,1),(1,1),(1,1),(6,12),(6,12),(6,12),(2,6),(2,6),(2,6)</v>
      </c>
      <c r="Q207" s="3" t="str">
        <f>IF(D207="坦克碎片",VLOOKUP(C207,道具信息!$N$2:$O$291,2,FALSE)&amp;"碎片",VLOOKUP(C207,道具信息!$N$2:$O$291,2,FALSE))</f>
        <v>T2坦克碎片</v>
      </c>
      <c r="R207" s="3">
        <f t="shared" si="129"/>
        <v>3435</v>
      </c>
      <c r="S207" s="11">
        <f t="shared" si="130"/>
        <v>0.34499999999999997</v>
      </c>
      <c r="T207" s="3" t="str">
        <f>VLOOKUP(Q207,道具信息!$Q$3:$S$20,2,FALSE)</f>
        <v>CHEST_ITEM_TYPE_T2_SHARD</v>
      </c>
      <c r="U207" s="3" t="str">
        <f>IF(COUNTIF(U$199:U206,T207)=0,T207,"")</f>
        <v/>
      </c>
      <c r="V207" s="3" t="str">
        <f t="shared" si="142"/>
        <v>CHEST_ITEM_TYPE_T3_TANK,CHEST_ITEM_TYPE_T2_SHARD</v>
      </c>
      <c r="W207" s="13" t="str">
        <f t="shared" si="135"/>
        <v/>
      </c>
      <c r="X207" s="3" t="str">
        <f t="shared" si="136"/>
        <v/>
      </c>
      <c r="Y207" s="3" t="str">
        <f t="shared" si="143"/>
        <v>3.7%,34.5%</v>
      </c>
    </row>
    <row r="208" spans="2:25" x14ac:dyDescent="0.3">
      <c r="B208" s="2">
        <f>数据源!BD240</f>
        <v>6</v>
      </c>
      <c r="C208" s="2" t="str">
        <f>数据源!BE240</f>
        <v>35(t)</v>
      </c>
      <c r="D208" s="2" t="str">
        <f>数据源!BF240</f>
        <v>坦克碎片</v>
      </c>
      <c r="E208" s="2">
        <f>数据源!BG240</f>
        <v>47</v>
      </c>
      <c r="F208" s="2">
        <f>数据源!BH240</f>
        <v>4</v>
      </c>
      <c r="G208" s="2">
        <f>数据源!BI240</f>
        <v>3.6999999999999998E-2</v>
      </c>
      <c r="H208" s="2">
        <f>数据源!BJ240</f>
        <v>3.8705673758865244E-2</v>
      </c>
      <c r="I208" s="2">
        <f>数据源!BK240</f>
        <v>387</v>
      </c>
      <c r="J208" s="3">
        <f t="shared" si="131"/>
        <v>2</v>
      </c>
      <c r="K208" s="3">
        <f t="shared" si="132"/>
        <v>6</v>
      </c>
      <c r="L208" s="3" t="str">
        <f t="shared" si="137"/>
        <v>碎片</v>
      </c>
      <c r="M208" s="3">
        <f t="shared" ca="1" si="138"/>
        <v>51311</v>
      </c>
      <c r="N208" s="3" t="str">
        <f t="shared" ca="1" si="139"/>
        <v>11311,12311,13311,51211,52211,53211,51221,52221,53221,51311</v>
      </c>
      <c r="O208" s="3" t="str">
        <f t="shared" si="140"/>
        <v>124,124,124,666,666,666,479,479,479,387</v>
      </c>
      <c r="P208" s="1" t="str">
        <f t="shared" si="141"/>
        <v>(1,1),(1,1),(1,1),(6,12),(6,12),(6,12),(2,6),(2,6),(2,6),(2,6)</v>
      </c>
      <c r="Q208" s="3" t="str">
        <f>IF(D208="坦克碎片",VLOOKUP(C208,道具信息!$N$2:$O$291,2,FALSE)&amp;"碎片",VLOOKUP(C208,道具信息!$N$2:$O$291,2,FALSE))</f>
        <v>T3坦克碎片</v>
      </c>
      <c r="R208" s="3">
        <f t="shared" si="129"/>
        <v>2157</v>
      </c>
      <c r="S208" s="11">
        <f t="shared" si="130"/>
        <v>0.217</v>
      </c>
      <c r="T208" s="3" t="str">
        <f>VLOOKUP(Q208,道具信息!$Q$3:$S$20,2,FALSE)</f>
        <v>CHEST_ITEM_TYPE_T3_SHARD</v>
      </c>
      <c r="U208" s="3" t="str">
        <f>IF(COUNTIF(U$199:U207,T208)=0,T208,"")</f>
        <v>CHEST_ITEM_TYPE_T3_SHARD</v>
      </c>
      <c r="V208" s="3" t="str">
        <f t="shared" si="142"/>
        <v>CHEST_ITEM_TYPE_T3_TANK,CHEST_ITEM_TYPE_T2_SHARD,CHEST_ITEM_TYPE_T3_SHARD</v>
      </c>
      <c r="W208" s="13">
        <f t="shared" si="135"/>
        <v>0.217</v>
      </c>
      <c r="X208" s="3" t="str">
        <f t="shared" si="136"/>
        <v>21.7%</v>
      </c>
      <c r="Y208" s="3" t="str">
        <f t="shared" si="143"/>
        <v>3.7%,34.5%,21.7%</v>
      </c>
    </row>
    <row r="209" spans="2:25" x14ac:dyDescent="0.3">
      <c r="B209" s="2">
        <f>数据源!BD241</f>
        <v>6</v>
      </c>
      <c r="C209" s="2" t="str">
        <f>数据源!BE241</f>
        <v>玛蒂尔达</v>
      </c>
      <c r="D209" s="2" t="str">
        <f>数据源!BF241</f>
        <v>坦克碎片</v>
      </c>
      <c r="E209" s="2">
        <f>数据源!BG241</f>
        <v>47</v>
      </c>
      <c r="F209" s="2">
        <f>数据源!BH241</f>
        <v>4</v>
      </c>
      <c r="G209" s="2">
        <f>数据源!BI241</f>
        <v>3.6999999999999998E-2</v>
      </c>
      <c r="H209" s="2">
        <f>数据源!BJ241</f>
        <v>3.8705673758865244E-2</v>
      </c>
      <c r="I209" s="2">
        <f>数据源!BK241</f>
        <v>387</v>
      </c>
      <c r="J209" s="3">
        <f t="shared" si="131"/>
        <v>2</v>
      </c>
      <c r="K209" s="3">
        <f t="shared" si="132"/>
        <v>6</v>
      </c>
      <c r="L209" s="3" t="str">
        <f t="shared" si="137"/>
        <v>碎片</v>
      </c>
      <c r="M209" s="3">
        <f t="shared" ca="1" si="138"/>
        <v>52311</v>
      </c>
      <c r="N209" s="3" t="str">
        <f t="shared" ca="1" si="139"/>
        <v>11311,12311,13311,51211,52211,53211,51221,52221,53221,51311,52311</v>
      </c>
      <c r="O209" s="3" t="str">
        <f t="shared" si="140"/>
        <v>124,124,124,666,666,666,479,479,479,387,387</v>
      </c>
      <c r="P209" s="1" t="str">
        <f t="shared" si="141"/>
        <v>(1,1),(1,1),(1,1),(6,12),(6,12),(6,12),(2,6),(2,6),(2,6),(2,6),(2,6)</v>
      </c>
      <c r="Q209" s="3" t="str">
        <f>IF(D209="坦克碎片",VLOOKUP(C209,道具信息!$N$2:$O$291,2,FALSE)&amp;"碎片",VLOOKUP(C209,道具信息!$N$2:$O$291,2,FALSE))</f>
        <v>T3坦克碎片</v>
      </c>
      <c r="R209" s="3">
        <f t="shared" si="129"/>
        <v>2157</v>
      </c>
      <c r="S209" s="11">
        <f t="shared" si="130"/>
        <v>0.217</v>
      </c>
      <c r="T209" s="3" t="str">
        <f>VLOOKUP(Q209,道具信息!$Q$3:$S$20,2,FALSE)</f>
        <v>CHEST_ITEM_TYPE_T3_SHARD</v>
      </c>
      <c r="U209" s="3" t="str">
        <f>IF(COUNTIF(U$199:U208,T209)=0,T209,"")</f>
        <v/>
      </c>
      <c r="V209" s="3" t="str">
        <f t="shared" si="142"/>
        <v>CHEST_ITEM_TYPE_T3_TANK,CHEST_ITEM_TYPE_T2_SHARD,CHEST_ITEM_TYPE_T3_SHARD</v>
      </c>
      <c r="W209" s="13" t="str">
        <f t="shared" si="135"/>
        <v/>
      </c>
      <c r="X209" s="3" t="str">
        <f t="shared" si="136"/>
        <v/>
      </c>
      <c r="Y209" s="3" t="str">
        <f t="shared" si="143"/>
        <v>3.7%,34.5%,21.7%</v>
      </c>
    </row>
    <row r="210" spans="2:25" x14ac:dyDescent="0.3">
      <c r="B210" s="2">
        <f>数据源!BD242</f>
        <v>6</v>
      </c>
      <c r="C210" s="2" t="str">
        <f>数据源!BE242</f>
        <v>黑豹</v>
      </c>
      <c r="D210" s="2" t="str">
        <f>数据源!BF242</f>
        <v>坦克碎片</v>
      </c>
      <c r="E210" s="2">
        <f>数据源!BG242</f>
        <v>47</v>
      </c>
      <c r="F210" s="2">
        <f>数据源!BH242</f>
        <v>4</v>
      </c>
      <c r="G210" s="2">
        <f>数据源!BI242</f>
        <v>3.6999999999999998E-2</v>
      </c>
      <c r="H210" s="2">
        <f>数据源!BJ242</f>
        <v>3.8705673758865244E-2</v>
      </c>
      <c r="I210" s="2">
        <f>数据源!BK242</f>
        <v>387</v>
      </c>
      <c r="J210" s="3">
        <f t="shared" si="131"/>
        <v>2</v>
      </c>
      <c r="K210" s="3">
        <f t="shared" si="132"/>
        <v>6</v>
      </c>
      <c r="L210" s="3" t="str">
        <f t="shared" si="137"/>
        <v>碎片</v>
      </c>
      <c r="M210" s="3">
        <f t="shared" ca="1" si="138"/>
        <v>53311</v>
      </c>
      <c r="N210" s="3" t="str">
        <f t="shared" ca="1" si="139"/>
        <v>11311,12311,13311,51211,52211,53211,51221,52221,53221,51311,52311,53311</v>
      </c>
      <c r="O210" s="3" t="str">
        <f t="shared" si="140"/>
        <v>124,124,124,666,666,666,479,479,479,387,387,387</v>
      </c>
      <c r="P210" s="1" t="str">
        <f t="shared" si="141"/>
        <v>(1,1),(1,1),(1,1),(6,12),(6,12),(6,12),(2,6),(2,6),(2,6),(2,6),(2,6),(2,6)</v>
      </c>
      <c r="Q210" s="3" t="str">
        <f>IF(D210="坦克碎片",VLOOKUP(C210,道具信息!$N$2:$O$291,2,FALSE)&amp;"碎片",VLOOKUP(C210,道具信息!$N$2:$O$291,2,FALSE))</f>
        <v>T3坦克碎片</v>
      </c>
      <c r="R210" s="3">
        <f t="shared" si="129"/>
        <v>2157</v>
      </c>
      <c r="S210" s="11">
        <f t="shared" si="130"/>
        <v>0.217</v>
      </c>
      <c r="T210" s="3" t="str">
        <f>VLOOKUP(Q210,道具信息!$Q$3:$S$20,2,FALSE)</f>
        <v>CHEST_ITEM_TYPE_T3_SHARD</v>
      </c>
      <c r="U210" s="3" t="str">
        <f>IF(COUNTIF(U$199:U209,T210)=0,T210,"")</f>
        <v/>
      </c>
      <c r="V210" s="3" t="str">
        <f t="shared" si="142"/>
        <v>CHEST_ITEM_TYPE_T3_TANK,CHEST_ITEM_TYPE_T2_SHARD,CHEST_ITEM_TYPE_T3_SHARD</v>
      </c>
      <c r="W210" s="13" t="str">
        <f t="shared" si="135"/>
        <v/>
      </c>
      <c r="X210" s="3" t="str">
        <f t="shared" si="136"/>
        <v/>
      </c>
      <c r="Y210" s="3" t="str">
        <f t="shared" si="143"/>
        <v>3.7%,34.5%,21.7%</v>
      </c>
    </row>
    <row r="211" spans="2:25" x14ac:dyDescent="0.3">
      <c r="B211" s="2">
        <f>数据源!BD243</f>
        <v>6</v>
      </c>
      <c r="C211" s="2" t="str">
        <f>数据源!BE243</f>
        <v>十字军</v>
      </c>
      <c r="D211" s="2" t="str">
        <f>数据源!BF243</f>
        <v>坦克碎片</v>
      </c>
      <c r="E211" s="2">
        <f>数据源!BG243</f>
        <v>62.666666666666657</v>
      </c>
      <c r="F211" s="2">
        <f>数据源!BH243</f>
        <v>3.5</v>
      </c>
      <c r="G211" s="2">
        <f>数据源!BI243</f>
        <v>3.6999999999999998E-2</v>
      </c>
      <c r="H211" s="2">
        <f>数据源!BJ243</f>
        <v>3.3176291793313072E-2</v>
      </c>
      <c r="I211" s="2">
        <f>数据源!BK243</f>
        <v>332</v>
      </c>
      <c r="J211" s="3">
        <f t="shared" si="131"/>
        <v>3</v>
      </c>
      <c r="K211" s="3">
        <f t="shared" si="132"/>
        <v>4</v>
      </c>
      <c r="L211" s="3" t="str">
        <f t="shared" si="137"/>
        <v>碎片</v>
      </c>
      <c r="M211" s="3">
        <f t="shared" ca="1" si="138"/>
        <v>51321</v>
      </c>
      <c r="N211" s="3" t="str">
        <f t="shared" ca="1" si="139"/>
        <v>11311,12311,13311,51211,52211,53211,51221,52221,53221,51311,52311,53311,51321</v>
      </c>
      <c r="O211" s="3" t="str">
        <f t="shared" si="140"/>
        <v>124,124,124,666,666,666,479,479,479,387,387,387,332</v>
      </c>
      <c r="P211" s="1" t="str">
        <f t="shared" si="141"/>
        <v>(1,1),(1,1),(1,1),(6,12),(6,12),(6,12),(2,6),(2,6),(2,6),(2,6),(2,6),(2,6),(3,4)</v>
      </c>
      <c r="Q211" s="3" t="str">
        <f>IF(D211="坦克碎片",VLOOKUP(C211,道具信息!$N$2:$O$291,2,FALSE)&amp;"碎片",VLOOKUP(C211,道具信息!$N$2:$O$291,2,FALSE))</f>
        <v>T3坦克碎片</v>
      </c>
      <c r="R211" s="3">
        <f t="shared" si="129"/>
        <v>2157</v>
      </c>
      <c r="S211" s="11">
        <f t="shared" si="130"/>
        <v>0.217</v>
      </c>
      <c r="T211" s="3" t="str">
        <f>VLOOKUP(Q211,道具信息!$Q$3:$S$20,2,FALSE)</f>
        <v>CHEST_ITEM_TYPE_T3_SHARD</v>
      </c>
      <c r="U211" s="3" t="str">
        <f>IF(COUNTIF(U$199:U210,T211)=0,T211,"")</f>
        <v/>
      </c>
      <c r="V211" s="3" t="str">
        <f t="shared" si="142"/>
        <v>CHEST_ITEM_TYPE_T3_TANK,CHEST_ITEM_TYPE_T2_SHARD,CHEST_ITEM_TYPE_T3_SHARD</v>
      </c>
      <c r="W211" s="13" t="str">
        <f t="shared" si="135"/>
        <v/>
      </c>
      <c r="X211" s="3" t="str">
        <f t="shared" si="136"/>
        <v/>
      </c>
      <c r="Y211" s="3" t="str">
        <f t="shared" si="143"/>
        <v>3.7%,34.5%,21.7%</v>
      </c>
    </row>
    <row r="212" spans="2:25" x14ac:dyDescent="0.3">
      <c r="B212" s="2">
        <f>数据源!BD244</f>
        <v>6</v>
      </c>
      <c r="C212" s="2" t="str">
        <f>数据源!BE244</f>
        <v>谢尔曼</v>
      </c>
      <c r="D212" s="2" t="str">
        <f>数据源!BF244</f>
        <v>坦克碎片</v>
      </c>
      <c r="E212" s="2">
        <f>数据源!BG244</f>
        <v>62.666666666666657</v>
      </c>
      <c r="F212" s="2">
        <f>数据源!BH244</f>
        <v>3.5</v>
      </c>
      <c r="G212" s="2">
        <f>数据源!BI244</f>
        <v>3.6999999999999998E-2</v>
      </c>
      <c r="H212" s="2">
        <f>数据源!BJ244</f>
        <v>3.3176291793313072E-2</v>
      </c>
      <c r="I212" s="2">
        <f>数据源!BK244</f>
        <v>332</v>
      </c>
      <c r="J212" s="3">
        <f t="shared" si="131"/>
        <v>3</v>
      </c>
      <c r="K212" s="3">
        <f t="shared" si="132"/>
        <v>4</v>
      </c>
      <c r="L212" s="3" t="str">
        <f t="shared" si="137"/>
        <v>碎片</v>
      </c>
      <c r="M212" s="3">
        <f t="shared" ca="1" si="138"/>
        <v>52321</v>
      </c>
      <c r="N212" s="3" t="str">
        <f t="shared" ca="1" si="139"/>
        <v>11311,12311,13311,51211,52211,53211,51221,52221,53221,51311,52311,53311,51321,52321</v>
      </c>
      <c r="O212" s="3" t="str">
        <f t="shared" si="140"/>
        <v>124,124,124,666,666,666,479,479,479,387,387,387,332,332</v>
      </c>
      <c r="P212" s="1" t="str">
        <f t="shared" si="141"/>
        <v>(1,1),(1,1),(1,1),(6,12),(6,12),(6,12),(2,6),(2,6),(2,6),(2,6),(2,6),(2,6),(3,4),(3,4)</v>
      </c>
      <c r="Q212" s="3" t="str">
        <f>IF(D212="坦克碎片",VLOOKUP(C212,道具信息!$N$2:$O$291,2,FALSE)&amp;"碎片",VLOOKUP(C212,道具信息!$N$2:$O$291,2,FALSE))</f>
        <v>T3坦克碎片</v>
      </c>
      <c r="R212" s="3">
        <f t="shared" si="129"/>
        <v>2157</v>
      </c>
      <c r="S212" s="11">
        <f t="shared" si="130"/>
        <v>0.217</v>
      </c>
      <c r="T212" s="3" t="str">
        <f>VLOOKUP(Q212,道具信息!$Q$3:$S$20,2,FALSE)</f>
        <v>CHEST_ITEM_TYPE_T3_SHARD</v>
      </c>
      <c r="U212" s="3" t="str">
        <f>IF(COUNTIF(U$199:U211,T212)=0,T212,"")</f>
        <v/>
      </c>
      <c r="V212" s="3" t="str">
        <f t="shared" si="142"/>
        <v>CHEST_ITEM_TYPE_T3_TANK,CHEST_ITEM_TYPE_T2_SHARD,CHEST_ITEM_TYPE_T3_SHARD</v>
      </c>
      <c r="W212" s="13" t="str">
        <f t="shared" si="135"/>
        <v/>
      </c>
      <c r="X212" s="3" t="str">
        <f t="shared" si="136"/>
        <v/>
      </c>
      <c r="Y212" s="3" t="str">
        <f t="shared" si="143"/>
        <v>3.7%,34.5%,21.7%</v>
      </c>
    </row>
    <row r="213" spans="2:25" x14ac:dyDescent="0.3">
      <c r="B213" s="2">
        <f>数据源!BD245</f>
        <v>6</v>
      </c>
      <c r="C213" s="2" t="str">
        <f>数据源!BE245</f>
        <v>虎式</v>
      </c>
      <c r="D213" s="2" t="str">
        <f>数据源!BF245</f>
        <v>坦克碎片</v>
      </c>
      <c r="E213" s="2">
        <f>数据源!BG245</f>
        <v>62.666666666666657</v>
      </c>
      <c r="F213" s="2">
        <f>数据源!BH245</f>
        <v>3.5</v>
      </c>
      <c r="G213" s="2">
        <f>数据源!BI245</f>
        <v>3.6999999999999998E-2</v>
      </c>
      <c r="H213" s="2">
        <f>数据源!BJ245</f>
        <v>3.3176291793313072E-2</v>
      </c>
      <c r="I213" s="2">
        <f>数据源!BK245</f>
        <v>332</v>
      </c>
      <c r="J213" s="3">
        <f t="shared" si="131"/>
        <v>3</v>
      </c>
      <c r="K213" s="3">
        <f t="shared" si="132"/>
        <v>4</v>
      </c>
      <c r="L213" s="3" t="str">
        <f t="shared" si="137"/>
        <v>碎片</v>
      </c>
      <c r="M213" s="3">
        <f t="shared" ca="1" si="138"/>
        <v>53321</v>
      </c>
      <c r="N213" s="3" t="str">
        <f t="shared" ca="1" si="139"/>
        <v>11311,12311,13311,51211,52211,53211,51221,52221,53221,51311,52311,53311,51321,52321,53321</v>
      </c>
      <c r="O213" s="3" t="str">
        <f t="shared" si="140"/>
        <v>124,124,124,666,666,666,479,479,479,387,387,387,332,332,332</v>
      </c>
      <c r="P213" s="1" t="str">
        <f t="shared" si="141"/>
        <v>(1,1),(1,1),(1,1),(6,12),(6,12),(6,12),(2,6),(2,6),(2,6),(2,6),(2,6),(2,6),(3,4),(3,4),(3,4)</v>
      </c>
      <c r="Q213" s="3" t="str">
        <f>IF(D213="坦克碎片",VLOOKUP(C213,道具信息!$N$2:$O$291,2,FALSE)&amp;"碎片",VLOOKUP(C213,道具信息!$N$2:$O$291,2,FALSE))</f>
        <v>T3坦克碎片</v>
      </c>
      <c r="R213" s="3">
        <f t="shared" si="129"/>
        <v>2157</v>
      </c>
      <c r="S213" s="11">
        <f t="shared" si="130"/>
        <v>0.217</v>
      </c>
      <c r="T213" s="3" t="str">
        <f>VLOOKUP(Q213,道具信息!$Q$3:$S$20,2,FALSE)</f>
        <v>CHEST_ITEM_TYPE_T3_SHARD</v>
      </c>
      <c r="U213" s="3" t="str">
        <f>IF(COUNTIF(U$199:U212,T213)=0,T213,"")</f>
        <v/>
      </c>
      <c r="V213" s="3" t="str">
        <f t="shared" si="142"/>
        <v>CHEST_ITEM_TYPE_T3_TANK,CHEST_ITEM_TYPE_T2_SHARD,CHEST_ITEM_TYPE_T3_SHARD</v>
      </c>
      <c r="W213" s="13" t="str">
        <f t="shared" si="135"/>
        <v/>
      </c>
      <c r="X213" s="3" t="str">
        <f t="shared" si="136"/>
        <v/>
      </c>
      <c r="Y213" s="3" t="str">
        <f t="shared" si="143"/>
        <v>3.7%,34.5%,21.7%</v>
      </c>
    </row>
    <row r="214" spans="2:25" x14ac:dyDescent="0.3">
      <c r="B214" s="2">
        <f>数据源!BD246</f>
        <v>6</v>
      </c>
      <c r="C214" s="2" t="str">
        <f>数据源!BE246</f>
        <v>T1LP1</v>
      </c>
      <c r="D214" s="2" t="str">
        <f>数据源!BF246</f>
        <v>部件</v>
      </c>
      <c r="E214" s="2">
        <f>数据源!BG246</f>
        <v>25</v>
      </c>
      <c r="F214" s="2">
        <f>数据源!BH246</f>
        <v>5.5</v>
      </c>
      <c r="G214" s="2">
        <f>数据源!BI246</f>
        <v>8.3999999999999995E-3</v>
      </c>
      <c r="H214" s="2">
        <f>数据源!BJ246</f>
        <v>1.2014545454545455E-2</v>
      </c>
      <c r="I214" s="2">
        <f>数据源!BK246</f>
        <v>120</v>
      </c>
      <c r="J214" s="3">
        <f t="shared" si="131"/>
        <v>4</v>
      </c>
      <c r="K214" s="3">
        <f t="shared" si="132"/>
        <v>7</v>
      </c>
      <c r="L214" s="3" t="str">
        <f t="shared" si="137"/>
        <v>部件</v>
      </c>
      <c r="M214" s="3">
        <f t="shared" ca="1" si="138"/>
        <v>91001</v>
      </c>
      <c r="N214" s="3" t="str">
        <f t="shared" ca="1" si="139"/>
        <v>11311,12311,13311,51211,52211,53211,51221,52221,53221,51311,52311,53311,51321,52321,53321,91001</v>
      </c>
      <c r="O214" s="3" t="str">
        <f t="shared" si="140"/>
        <v>124,124,124,666,666,666,479,479,479,387,387,387,332,332,332,120</v>
      </c>
      <c r="P214" s="1" t="str">
        <f t="shared" si="141"/>
        <v>(1,1),(1,1),(1,1),(6,12),(6,12),(6,12),(2,6),(2,6),(2,6),(2,6),(2,6),(2,6),(3,4),(3,4),(3,4),(4,7)</v>
      </c>
      <c r="Q214" s="3" t="str">
        <f>IF(D214="坦克碎片",VLOOKUP(C214,道具信息!$N$2:$O$291,2,FALSE)&amp;"碎片",VLOOKUP(C214,道具信息!$N$2:$O$291,2,FALSE))</f>
        <v>T1部件</v>
      </c>
      <c r="R214" s="3">
        <f t="shared" si="129"/>
        <v>2160</v>
      </c>
      <c r="S214" s="11">
        <f t="shared" si="130"/>
        <v>0.217</v>
      </c>
      <c r="T214" s="3" t="str">
        <f>VLOOKUP(Q214,道具信息!$Q$3:$S$20,2,FALSE)</f>
        <v>CHEST_ITEM_TYPE_T1_PART</v>
      </c>
      <c r="U214" s="3" t="str">
        <f>IF(COUNTIF(U$199:U213,T214)=0,T214,"")</f>
        <v>CHEST_ITEM_TYPE_T1_PART</v>
      </c>
      <c r="V214" s="3" t="str">
        <f t="shared" si="142"/>
        <v>CHEST_ITEM_TYPE_T3_TANK,CHEST_ITEM_TYPE_T2_SHARD,CHEST_ITEM_TYPE_T3_SHARD,CHEST_ITEM_TYPE_T1_PART</v>
      </c>
      <c r="W214" s="13">
        <f t="shared" si="135"/>
        <v>0.217</v>
      </c>
      <c r="X214" s="3" t="str">
        <f t="shared" si="136"/>
        <v>21.7%</v>
      </c>
      <c r="Y214" s="3" t="str">
        <f t="shared" si="143"/>
        <v>3.7%,34.5%,21.7%,21.7%</v>
      </c>
    </row>
    <row r="215" spans="2:25" x14ac:dyDescent="0.3">
      <c r="B215" s="2">
        <f>数据源!BD247</f>
        <v>6</v>
      </c>
      <c r="C215" s="2" t="str">
        <f>数据源!BE247</f>
        <v>T1LP3</v>
      </c>
      <c r="D215" s="2" t="str">
        <f>数据源!BF247</f>
        <v>部件</v>
      </c>
      <c r="E215" s="2">
        <f>数据源!BG247</f>
        <v>25</v>
      </c>
      <c r="F215" s="2">
        <f>数据源!BH247</f>
        <v>5.5</v>
      </c>
      <c r="G215" s="2">
        <f>数据源!BI247</f>
        <v>8.3999999999999995E-3</v>
      </c>
      <c r="H215" s="2">
        <f>数据源!BJ247</f>
        <v>1.2014545454545455E-2</v>
      </c>
      <c r="I215" s="2">
        <f>数据源!BK247</f>
        <v>120</v>
      </c>
      <c r="J215" s="3">
        <f t="shared" si="131"/>
        <v>4</v>
      </c>
      <c r="K215" s="3">
        <f t="shared" si="132"/>
        <v>7</v>
      </c>
      <c r="L215" s="3" t="str">
        <f t="shared" si="137"/>
        <v>部件</v>
      </c>
      <c r="M215" s="3">
        <f t="shared" ca="1" si="138"/>
        <v>91003</v>
      </c>
      <c r="N215" s="3" t="str">
        <f t="shared" ca="1" si="139"/>
        <v>11311,12311,13311,51211,52211,53211,51221,52221,53221,51311,52311,53311,51321,52321,53321,91001,91003</v>
      </c>
      <c r="O215" s="3" t="str">
        <f t="shared" si="140"/>
        <v>124,124,124,666,666,666,479,479,479,387,387,387,332,332,332,120,120</v>
      </c>
      <c r="P215" s="1" t="str">
        <f t="shared" si="141"/>
        <v>(1,1),(1,1),(1,1),(6,12),(6,12),(6,12),(2,6),(2,6),(2,6),(2,6),(2,6),(2,6),(3,4),(3,4),(3,4),(4,7),(4,7)</v>
      </c>
      <c r="Q215" s="3" t="str">
        <f>IF(D215="坦克碎片",VLOOKUP(C215,道具信息!$N$2:$O$291,2,FALSE)&amp;"碎片",VLOOKUP(C215,道具信息!$N$2:$O$291,2,FALSE))</f>
        <v>T1部件</v>
      </c>
      <c r="R215" s="3">
        <f t="shared" si="129"/>
        <v>2160</v>
      </c>
      <c r="S215" s="11">
        <f t="shared" si="130"/>
        <v>0.217</v>
      </c>
      <c r="T215" s="3" t="str">
        <f>VLOOKUP(Q215,道具信息!$Q$3:$S$20,2,FALSE)</f>
        <v>CHEST_ITEM_TYPE_T1_PART</v>
      </c>
      <c r="U215" s="3" t="str">
        <f>IF(COUNTIF(U$199:U214,T215)=0,T215,"")</f>
        <v/>
      </c>
      <c r="V215" s="3" t="str">
        <f t="shared" si="142"/>
        <v>CHEST_ITEM_TYPE_T3_TANK,CHEST_ITEM_TYPE_T2_SHARD,CHEST_ITEM_TYPE_T3_SHARD,CHEST_ITEM_TYPE_T1_PART</v>
      </c>
      <c r="W215" s="13" t="str">
        <f t="shared" si="135"/>
        <v/>
      </c>
      <c r="X215" s="3" t="str">
        <f t="shared" si="136"/>
        <v/>
      </c>
      <c r="Y215" s="3" t="str">
        <f t="shared" si="143"/>
        <v>3.7%,34.5%,21.7%,21.7%</v>
      </c>
    </row>
    <row r="216" spans="2:25" x14ac:dyDescent="0.3">
      <c r="B216" s="2">
        <f>数据源!BD248</f>
        <v>6</v>
      </c>
      <c r="C216" s="2" t="str">
        <f>数据源!BE248</f>
        <v>T1LP5</v>
      </c>
      <c r="D216" s="2" t="str">
        <f>数据源!BF248</f>
        <v>部件</v>
      </c>
      <c r="E216" s="2">
        <f>数据源!BG248</f>
        <v>25</v>
      </c>
      <c r="F216" s="2">
        <f>数据源!BH248</f>
        <v>5.5</v>
      </c>
      <c r="G216" s="2">
        <f>数据源!BI248</f>
        <v>8.3999999999999995E-3</v>
      </c>
      <c r="H216" s="2">
        <f>数据源!BJ248</f>
        <v>1.2014545454545455E-2</v>
      </c>
      <c r="I216" s="2">
        <f>数据源!BK248</f>
        <v>120</v>
      </c>
      <c r="J216" s="3">
        <f t="shared" si="131"/>
        <v>4</v>
      </c>
      <c r="K216" s="3">
        <f t="shared" si="132"/>
        <v>7</v>
      </c>
      <c r="L216" s="3" t="str">
        <f t="shared" si="137"/>
        <v>部件</v>
      </c>
      <c r="M216" s="3">
        <f t="shared" ca="1" si="138"/>
        <v>91005</v>
      </c>
      <c r="N216" s="3" t="str">
        <f t="shared" ca="1" si="139"/>
        <v>11311,12311,13311,51211,52211,53211,51221,52221,53221,51311,52311,53311,51321,52321,53321,91001,91003,91005</v>
      </c>
      <c r="O216" s="3" t="str">
        <f t="shared" si="140"/>
        <v>124,124,124,666,666,666,479,479,479,387,387,387,332,332,332,120,120,120</v>
      </c>
      <c r="P216" s="1" t="str">
        <f t="shared" si="141"/>
        <v>(1,1),(1,1),(1,1),(6,12),(6,12),(6,12),(2,6),(2,6),(2,6),(2,6),(2,6),(2,6),(3,4),(3,4),(3,4),(4,7),(4,7),(4,7)</v>
      </c>
      <c r="Q216" s="3" t="str">
        <f>IF(D216="坦克碎片",VLOOKUP(C216,道具信息!$N$2:$O$291,2,FALSE)&amp;"碎片",VLOOKUP(C216,道具信息!$N$2:$O$291,2,FALSE))</f>
        <v>T1部件</v>
      </c>
      <c r="R216" s="3">
        <f t="shared" si="129"/>
        <v>2160</v>
      </c>
      <c r="S216" s="11">
        <f t="shared" si="130"/>
        <v>0.217</v>
      </c>
      <c r="T216" s="3" t="str">
        <f>VLOOKUP(Q216,道具信息!$Q$3:$S$20,2,FALSE)</f>
        <v>CHEST_ITEM_TYPE_T1_PART</v>
      </c>
      <c r="U216" s="3" t="str">
        <f>IF(COUNTIF(U$199:U215,T216)=0,T216,"")</f>
        <v/>
      </c>
      <c r="V216" s="3" t="str">
        <f t="shared" si="142"/>
        <v>CHEST_ITEM_TYPE_T3_TANK,CHEST_ITEM_TYPE_T2_SHARD,CHEST_ITEM_TYPE_T3_SHARD,CHEST_ITEM_TYPE_T1_PART</v>
      </c>
      <c r="W216" s="13" t="str">
        <f t="shared" si="135"/>
        <v/>
      </c>
      <c r="X216" s="3" t="str">
        <f t="shared" si="136"/>
        <v/>
      </c>
      <c r="Y216" s="3" t="str">
        <f t="shared" si="143"/>
        <v>3.7%,34.5%,21.7%,21.7%</v>
      </c>
    </row>
    <row r="217" spans="2:25" x14ac:dyDescent="0.3">
      <c r="B217" s="2">
        <f>数据源!BD249</f>
        <v>6</v>
      </c>
      <c r="C217" s="2" t="str">
        <f>数据源!BE249</f>
        <v>T1MP1</v>
      </c>
      <c r="D217" s="2" t="str">
        <f>数据源!BF249</f>
        <v>部件</v>
      </c>
      <c r="E217" s="2">
        <f>数据源!BG249</f>
        <v>25</v>
      </c>
      <c r="F217" s="2">
        <f>数据源!BH249</f>
        <v>5.5</v>
      </c>
      <c r="G217" s="2">
        <f>数据源!BI249</f>
        <v>8.3999999999999995E-3</v>
      </c>
      <c r="H217" s="2">
        <f>数据源!BJ249</f>
        <v>1.2014545454545455E-2</v>
      </c>
      <c r="I217" s="2">
        <f>数据源!BK249</f>
        <v>120</v>
      </c>
      <c r="J217" s="3">
        <f t="shared" si="131"/>
        <v>4</v>
      </c>
      <c r="K217" s="3">
        <f t="shared" si="132"/>
        <v>7</v>
      </c>
      <c r="L217" s="3" t="str">
        <f t="shared" si="137"/>
        <v>部件</v>
      </c>
      <c r="M217" s="3">
        <f t="shared" ca="1" si="138"/>
        <v>91101</v>
      </c>
      <c r="N217" s="3" t="str">
        <f t="shared" ca="1" si="139"/>
        <v>11311,12311,13311,51211,52211,53211,51221,52221,53221,51311,52311,53311,51321,52321,53321,91001,91003,91005,91101</v>
      </c>
      <c r="O217" s="3" t="str">
        <f t="shared" si="140"/>
        <v>124,124,124,666,666,666,479,479,479,387,387,387,332,332,332,120,120,120,120</v>
      </c>
      <c r="P217" s="1" t="str">
        <f t="shared" si="141"/>
        <v>(1,1),(1,1),(1,1),(6,12),(6,12),(6,12),(2,6),(2,6),(2,6),(2,6),(2,6),(2,6),(3,4),(3,4),(3,4),(4,7),(4,7),(4,7),(4,7)</v>
      </c>
      <c r="Q217" s="3" t="str">
        <f>IF(D217="坦克碎片",VLOOKUP(C217,道具信息!$N$2:$O$291,2,FALSE)&amp;"碎片",VLOOKUP(C217,道具信息!$N$2:$O$291,2,FALSE))</f>
        <v>T1部件</v>
      </c>
      <c r="R217" s="3">
        <f t="shared" si="129"/>
        <v>2160</v>
      </c>
      <c r="S217" s="11">
        <f t="shared" si="130"/>
        <v>0.217</v>
      </c>
      <c r="T217" s="3" t="str">
        <f>VLOOKUP(Q217,道具信息!$Q$3:$S$20,2,FALSE)</f>
        <v>CHEST_ITEM_TYPE_T1_PART</v>
      </c>
      <c r="U217" s="3" t="str">
        <f>IF(COUNTIF(U$199:U216,T217)=0,T217,"")</f>
        <v/>
      </c>
      <c r="V217" s="3" t="str">
        <f t="shared" si="142"/>
        <v>CHEST_ITEM_TYPE_T3_TANK,CHEST_ITEM_TYPE_T2_SHARD,CHEST_ITEM_TYPE_T3_SHARD,CHEST_ITEM_TYPE_T1_PART</v>
      </c>
      <c r="W217" s="13" t="str">
        <f t="shared" si="135"/>
        <v/>
      </c>
      <c r="X217" s="3" t="str">
        <f t="shared" si="136"/>
        <v/>
      </c>
      <c r="Y217" s="3" t="str">
        <f t="shared" si="143"/>
        <v>3.7%,34.5%,21.7%,21.7%</v>
      </c>
    </row>
    <row r="218" spans="2:25" x14ac:dyDescent="0.3">
      <c r="B218" s="2">
        <f>数据源!BD250</f>
        <v>6</v>
      </c>
      <c r="C218" s="2" t="str">
        <f>数据源!BE250</f>
        <v>T1MP3</v>
      </c>
      <c r="D218" s="2" t="str">
        <f>数据源!BF250</f>
        <v>部件</v>
      </c>
      <c r="E218" s="2">
        <f>数据源!BG250</f>
        <v>25</v>
      </c>
      <c r="F218" s="2">
        <f>数据源!BH250</f>
        <v>5.5</v>
      </c>
      <c r="G218" s="2">
        <f>数据源!BI250</f>
        <v>8.3999999999999995E-3</v>
      </c>
      <c r="H218" s="2">
        <f>数据源!BJ250</f>
        <v>1.2014545454545455E-2</v>
      </c>
      <c r="I218" s="2">
        <f>数据源!BK250</f>
        <v>120</v>
      </c>
      <c r="J218" s="3">
        <f t="shared" si="131"/>
        <v>4</v>
      </c>
      <c r="K218" s="3">
        <f t="shared" si="132"/>
        <v>7</v>
      </c>
      <c r="L218" s="3" t="str">
        <f t="shared" si="137"/>
        <v>部件</v>
      </c>
      <c r="M218" s="3">
        <f t="shared" ca="1" si="138"/>
        <v>91103</v>
      </c>
      <c r="N218" s="3" t="str">
        <f t="shared" ca="1" si="139"/>
        <v>11311,12311,13311,51211,52211,53211,51221,52221,53221,51311,52311,53311,51321,52321,53321,91001,91003,91005,91101,91103</v>
      </c>
      <c r="O218" s="3" t="str">
        <f t="shared" si="140"/>
        <v>124,124,124,666,666,666,479,479,479,387,387,387,332,332,332,120,120,120,120,120</v>
      </c>
      <c r="P218" s="1" t="str">
        <f t="shared" si="141"/>
        <v>(1,1),(1,1),(1,1),(6,12),(6,12),(6,12),(2,6),(2,6),(2,6),(2,6),(2,6),(2,6),(3,4),(3,4),(3,4),(4,7),(4,7),(4,7),(4,7),(4,7)</v>
      </c>
      <c r="Q218" s="3" t="str">
        <f>IF(D218="坦克碎片",VLOOKUP(C218,道具信息!$N$2:$O$291,2,FALSE)&amp;"碎片",VLOOKUP(C218,道具信息!$N$2:$O$291,2,FALSE))</f>
        <v>T1部件</v>
      </c>
      <c r="R218" s="3">
        <f t="shared" si="129"/>
        <v>2160</v>
      </c>
      <c r="S218" s="11">
        <f t="shared" si="130"/>
        <v>0.217</v>
      </c>
      <c r="T218" s="3" t="str">
        <f>VLOOKUP(Q218,道具信息!$Q$3:$S$20,2,FALSE)</f>
        <v>CHEST_ITEM_TYPE_T1_PART</v>
      </c>
      <c r="U218" s="3" t="str">
        <f>IF(COUNTIF(U$199:U217,T218)=0,T218,"")</f>
        <v/>
      </c>
      <c r="V218" s="3" t="str">
        <f t="shared" si="142"/>
        <v>CHEST_ITEM_TYPE_T3_TANK,CHEST_ITEM_TYPE_T2_SHARD,CHEST_ITEM_TYPE_T3_SHARD,CHEST_ITEM_TYPE_T1_PART</v>
      </c>
      <c r="W218" s="13" t="str">
        <f t="shared" si="135"/>
        <v/>
      </c>
      <c r="X218" s="3" t="str">
        <f t="shared" si="136"/>
        <v/>
      </c>
      <c r="Y218" s="3" t="str">
        <f t="shared" si="143"/>
        <v>3.7%,34.5%,21.7%,21.7%</v>
      </c>
    </row>
    <row r="219" spans="2:25" x14ac:dyDescent="0.3">
      <c r="B219" s="2">
        <f>数据源!BD251</f>
        <v>6</v>
      </c>
      <c r="C219" s="2" t="str">
        <f>数据源!BE251</f>
        <v>T1MP5</v>
      </c>
      <c r="D219" s="2" t="str">
        <f>数据源!BF251</f>
        <v>部件</v>
      </c>
      <c r="E219" s="2">
        <f>数据源!BG251</f>
        <v>25</v>
      </c>
      <c r="F219" s="2">
        <f>数据源!BH251</f>
        <v>5.5</v>
      </c>
      <c r="G219" s="2">
        <f>数据源!BI251</f>
        <v>8.3999999999999995E-3</v>
      </c>
      <c r="H219" s="2">
        <f>数据源!BJ251</f>
        <v>1.2014545454545455E-2</v>
      </c>
      <c r="I219" s="2">
        <f>数据源!BK251</f>
        <v>120</v>
      </c>
      <c r="J219" s="3">
        <f t="shared" si="131"/>
        <v>4</v>
      </c>
      <c r="K219" s="3">
        <f t="shared" si="132"/>
        <v>7</v>
      </c>
      <c r="L219" s="3" t="str">
        <f t="shared" si="137"/>
        <v>部件</v>
      </c>
      <c r="M219" s="3">
        <f t="shared" ca="1" si="138"/>
        <v>91105</v>
      </c>
      <c r="N219" s="3" t="str">
        <f t="shared" ca="1" si="139"/>
        <v>11311,12311,13311,51211,52211,53211,51221,52221,53221,51311,52311,53311,51321,52321,53321,91001,91003,91005,91101,91103,91105</v>
      </c>
      <c r="O219" s="3" t="str">
        <f t="shared" si="140"/>
        <v>124,124,124,666,666,666,479,479,479,387,387,387,332,332,332,120,120,120,120,120,120</v>
      </c>
      <c r="P219" s="1" t="str">
        <f t="shared" si="141"/>
        <v>(1,1),(1,1),(1,1),(6,12),(6,12),(6,12),(2,6),(2,6),(2,6),(2,6),(2,6),(2,6),(3,4),(3,4),(3,4),(4,7),(4,7),(4,7),(4,7),(4,7),(4,7)</v>
      </c>
      <c r="Q219" s="3" t="str">
        <f>IF(D219="坦克碎片",VLOOKUP(C219,道具信息!$N$2:$O$291,2,FALSE)&amp;"碎片",VLOOKUP(C219,道具信息!$N$2:$O$291,2,FALSE))</f>
        <v>T1部件</v>
      </c>
      <c r="R219" s="3">
        <f t="shared" si="129"/>
        <v>2160</v>
      </c>
      <c r="S219" s="11">
        <f t="shared" si="130"/>
        <v>0.217</v>
      </c>
      <c r="T219" s="3" t="str">
        <f>VLOOKUP(Q219,道具信息!$Q$3:$S$20,2,FALSE)</f>
        <v>CHEST_ITEM_TYPE_T1_PART</v>
      </c>
      <c r="U219" s="3" t="str">
        <f>IF(COUNTIF(U$199:U218,T219)=0,T219,"")</f>
        <v/>
      </c>
      <c r="V219" s="3" t="str">
        <f t="shared" si="142"/>
        <v>CHEST_ITEM_TYPE_T3_TANK,CHEST_ITEM_TYPE_T2_SHARD,CHEST_ITEM_TYPE_T3_SHARD,CHEST_ITEM_TYPE_T1_PART</v>
      </c>
      <c r="W219" s="13" t="str">
        <f t="shared" si="135"/>
        <v/>
      </c>
      <c r="X219" s="3" t="str">
        <f t="shared" si="136"/>
        <v/>
      </c>
      <c r="Y219" s="3" t="str">
        <f t="shared" si="143"/>
        <v>3.7%,34.5%,21.7%,21.7%</v>
      </c>
    </row>
    <row r="220" spans="2:25" x14ac:dyDescent="0.3">
      <c r="B220" s="2">
        <f>数据源!BD252</f>
        <v>6</v>
      </c>
      <c r="C220" s="2" t="str">
        <f>数据源!BE252</f>
        <v>T1HP1</v>
      </c>
      <c r="D220" s="2" t="str">
        <f>数据源!BF252</f>
        <v>部件</v>
      </c>
      <c r="E220" s="2">
        <f>数据源!BG252</f>
        <v>25</v>
      </c>
      <c r="F220" s="2">
        <f>数据源!BH252</f>
        <v>5.5</v>
      </c>
      <c r="G220" s="2">
        <f>数据源!BI252</f>
        <v>8.3999999999999995E-3</v>
      </c>
      <c r="H220" s="2">
        <f>数据源!BJ252</f>
        <v>1.2014545454545455E-2</v>
      </c>
      <c r="I220" s="2">
        <f>数据源!BK252</f>
        <v>120</v>
      </c>
      <c r="J220" s="3">
        <f t="shared" si="131"/>
        <v>4</v>
      </c>
      <c r="K220" s="3">
        <f t="shared" si="132"/>
        <v>7</v>
      </c>
      <c r="L220" s="3" t="str">
        <f t="shared" si="137"/>
        <v>部件</v>
      </c>
      <c r="M220" s="3">
        <f t="shared" ca="1" si="138"/>
        <v>91201</v>
      </c>
      <c r="N220" s="3" t="str">
        <f t="shared" ca="1" si="139"/>
        <v>11311,12311,13311,51211,52211,53211,51221,52221,53221,51311,52311,53311,51321,52321,53321,91001,91003,91005,91101,91103,91105,91201</v>
      </c>
      <c r="O220" s="3" t="str">
        <f t="shared" si="140"/>
        <v>124,124,124,666,666,666,479,479,479,387,387,387,332,332,332,120,120,120,120,120,120,120</v>
      </c>
      <c r="P220" s="1" t="str">
        <f t="shared" si="141"/>
        <v>(1,1),(1,1),(1,1),(6,12),(6,12),(6,12),(2,6),(2,6),(2,6),(2,6),(2,6),(2,6),(3,4),(3,4),(3,4),(4,7),(4,7),(4,7),(4,7),(4,7),(4,7),(4,7)</v>
      </c>
      <c r="Q220" s="3" t="str">
        <f>IF(D220="坦克碎片",VLOOKUP(C220,道具信息!$N$2:$O$291,2,FALSE)&amp;"碎片",VLOOKUP(C220,道具信息!$N$2:$O$291,2,FALSE))</f>
        <v>T1部件</v>
      </c>
      <c r="R220" s="3">
        <f t="shared" si="129"/>
        <v>2160</v>
      </c>
      <c r="S220" s="11">
        <f t="shared" si="130"/>
        <v>0.217</v>
      </c>
      <c r="T220" s="3" t="str">
        <f>VLOOKUP(Q220,道具信息!$Q$3:$S$20,2,FALSE)</f>
        <v>CHEST_ITEM_TYPE_T1_PART</v>
      </c>
      <c r="U220" s="3" t="str">
        <f>IF(COUNTIF(U$199:U219,T220)=0,T220,"")</f>
        <v/>
      </c>
      <c r="V220" s="3" t="str">
        <f t="shared" si="142"/>
        <v>CHEST_ITEM_TYPE_T3_TANK,CHEST_ITEM_TYPE_T2_SHARD,CHEST_ITEM_TYPE_T3_SHARD,CHEST_ITEM_TYPE_T1_PART</v>
      </c>
      <c r="W220" s="13" t="str">
        <f t="shared" si="135"/>
        <v/>
      </c>
      <c r="X220" s="3" t="str">
        <f t="shared" si="136"/>
        <v/>
      </c>
      <c r="Y220" s="3" t="str">
        <f t="shared" si="143"/>
        <v>3.7%,34.5%,21.7%,21.7%</v>
      </c>
    </row>
    <row r="221" spans="2:25" x14ac:dyDescent="0.3">
      <c r="B221" s="2">
        <f>数据源!BD253</f>
        <v>6</v>
      </c>
      <c r="C221" s="2" t="str">
        <f>数据源!BE253</f>
        <v>T1HP3</v>
      </c>
      <c r="D221" s="2" t="str">
        <f>数据源!BF253</f>
        <v>部件</v>
      </c>
      <c r="E221" s="2">
        <f>数据源!BG253</f>
        <v>25</v>
      </c>
      <c r="F221" s="2">
        <f>数据源!BH253</f>
        <v>5.5</v>
      </c>
      <c r="G221" s="2">
        <f>数据源!BI253</f>
        <v>8.3999999999999995E-3</v>
      </c>
      <c r="H221" s="2">
        <f>数据源!BJ253</f>
        <v>1.2014545454545455E-2</v>
      </c>
      <c r="I221" s="2">
        <f>数据源!BK253</f>
        <v>120</v>
      </c>
      <c r="J221" s="3">
        <f t="shared" si="131"/>
        <v>4</v>
      </c>
      <c r="K221" s="3">
        <f t="shared" si="132"/>
        <v>7</v>
      </c>
      <c r="L221" s="3" t="str">
        <f t="shared" si="137"/>
        <v>部件</v>
      </c>
      <c r="M221" s="3">
        <f t="shared" ca="1" si="138"/>
        <v>91203</v>
      </c>
      <c r="N221" s="3" t="str">
        <f t="shared" ca="1" si="139"/>
        <v>11311,12311,13311,51211,52211,53211,51221,52221,53221,51311,52311,53311,51321,52321,53321,91001,91003,91005,91101,91103,91105,91201,91203</v>
      </c>
      <c r="O221" s="3" t="str">
        <f t="shared" si="140"/>
        <v>124,124,124,666,666,666,479,479,479,387,387,387,332,332,332,120,120,120,120,120,120,120,120</v>
      </c>
      <c r="P221" s="1" t="str">
        <f t="shared" si="141"/>
        <v>(1,1),(1,1),(1,1),(6,12),(6,12),(6,12),(2,6),(2,6),(2,6),(2,6),(2,6),(2,6),(3,4),(3,4),(3,4),(4,7),(4,7),(4,7),(4,7),(4,7),(4,7),(4,7),(4,7)</v>
      </c>
      <c r="Q221" s="3" t="str">
        <f>IF(D221="坦克碎片",VLOOKUP(C221,道具信息!$N$2:$O$291,2,FALSE)&amp;"碎片",VLOOKUP(C221,道具信息!$N$2:$O$291,2,FALSE))</f>
        <v>T1部件</v>
      </c>
      <c r="R221" s="3">
        <f t="shared" si="129"/>
        <v>2160</v>
      </c>
      <c r="S221" s="11">
        <f t="shared" si="130"/>
        <v>0.217</v>
      </c>
      <c r="T221" s="3" t="str">
        <f>VLOOKUP(Q221,道具信息!$Q$3:$S$20,2,FALSE)</f>
        <v>CHEST_ITEM_TYPE_T1_PART</v>
      </c>
      <c r="U221" s="3" t="str">
        <f>IF(COUNTIF(U$199:U220,T221)=0,T221,"")</f>
        <v/>
      </c>
      <c r="V221" s="3" t="str">
        <f t="shared" si="142"/>
        <v>CHEST_ITEM_TYPE_T3_TANK,CHEST_ITEM_TYPE_T2_SHARD,CHEST_ITEM_TYPE_T3_SHARD,CHEST_ITEM_TYPE_T1_PART</v>
      </c>
      <c r="W221" s="13" t="str">
        <f t="shared" si="135"/>
        <v/>
      </c>
      <c r="X221" s="3" t="str">
        <f t="shared" si="136"/>
        <v/>
      </c>
      <c r="Y221" s="3" t="str">
        <f t="shared" si="143"/>
        <v>3.7%,34.5%,21.7%,21.7%</v>
      </c>
    </row>
    <row r="222" spans="2:25" x14ac:dyDescent="0.3">
      <c r="B222" s="2">
        <f>数据源!BD254</f>
        <v>6</v>
      </c>
      <c r="C222" s="2" t="str">
        <f>数据源!BE254</f>
        <v>T1HP5</v>
      </c>
      <c r="D222" s="2" t="str">
        <f>数据源!BF254</f>
        <v>部件</v>
      </c>
      <c r="E222" s="2">
        <f>数据源!BG254</f>
        <v>25</v>
      </c>
      <c r="F222" s="2">
        <f>数据源!BH254</f>
        <v>5.5</v>
      </c>
      <c r="G222" s="2">
        <f>数据源!BI254</f>
        <v>8.3999999999999995E-3</v>
      </c>
      <c r="H222" s="2">
        <f>数据源!BJ254</f>
        <v>1.2014545454545455E-2</v>
      </c>
      <c r="I222" s="2">
        <f>数据源!BK254</f>
        <v>120</v>
      </c>
      <c r="J222" s="3">
        <f t="shared" si="131"/>
        <v>4</v>
      </c>
      <c r="K222" s="3">
        <f t="shared" si="132"/>
        <v>7</v>
      </c>
      <c r="L222" s="3" t="str">
        <f t="shared" si="137"/>
        <v>部件</v>
      </c>
      <c r="M222" s="3">
        <f t="shared" ca="1" si="138"/>
        <v>91205</v>
      </c>
      <c r="N222" s="3" t="str">
        <f t="shared" ca="1" si="139"/>
        <v>11311,12311,13311,51211,52211,53211,51221,52221,53221,51311,52311,53311,51321,52321,53321,91001,91003,91005,91101,91103,91105,91201,91203,91205</v>
      </c>
      <c r="O222" s="3" t="str">
        <f t="shared" si="140"/>
        <v>124,124,124,666,666,666,479,479,479,387,387,387,332,332,332,120,120,120,120,120,120,120,120,120</v>
      </c>
      <c r="P222" s="1" t="str">
        <f t="shared" si="141"/>
        <v>(1,1),(1,1),(1,1),(6,12),(6,12),(6,12),(2,6),(2,6),(2,6),(2,6),(2,6),(2,6),(3,4),(3,4),(3,4),(4,7),(4,7),(4,7),(4,7),(4,7),(4,7),(4,7),(4,7),(4,7)</v>
      </c>
      <c r="Q222" s="3" t="str">
        <f>IF(D222="坦克碎片",VLOOKUP(C222,道具信息!$N$2:$O$291,2,FALSE)&amp;"碎片",VLOOKUP(C222,道具信息!$N$2:$O$291,2,FALSE))</f>
        <v>T1部件</v>
      </c>
      <c r="R222" s="3">
        <f t="shared" si="129"/>
        <v>2160</v>
      </c>
      <c r="S222" s="11">
        <f t="shared" si="130"/>
        <v>0.217</v>
      </c>
      <c r="T222" s="3" t="str">
        <f>VLOOKUP(Q222,道具信息!$Q$3:$S$20,2,FALSE)</f>
        <v>CHEST_ITEM_TYPE_T1_PART</v>
      </c>
      <c r="U222" s="3" t="str">
        <f>IF(COUNTIF(U$199:U221,T222)=0,T222,"")</f>
        <v/>
      </c>
      <c r="V222" s="3" t="str">
        <f t="shared" si="142"/>
        <v>CHEST_ITEM_TYPE_T3_TANK,CHEST_ITEM_TYPE_T2_SHARD,CHEST_ITEM_TYPE_T3_SHARD,CHEST_ITEM_TYPE_T1_PART</v>
      </c>
      <c r="W222" s="13" t="str">
        <f t="shared" si="135"/>
        <v/>
      </c>
      <c r="X222" s="3" t="str">
        <f t="shared" si="136"/>
        <v/>
      </c>
      <c r="Y222" s="3" t="str">
        <f t="shared" si="143"/>
        <v>3.7%,34.5%,21.7%,21.7%</v>
      </c>
    </row>
    <row r="223" spans="2:25" x14ac:dyDescent="0.3">
      <c r="B223" s="2">
        <f>数据源!BD255</f>
        <v>6</v>
      </c>
      <c r="C223" s="2" t="str">
        <f>数据源!BE255</f>
        <v>T1LP2</v>
      </c>
      <c r="D223" s="2" t="str">
        <f>数据源!BF255</f>
        <v>部件</v>
      </c>
      <c r="E223" s="2">
        <f>数据源!BG255</f>
        <v>25</v>
      </c>
      <c r="F223" s="2">
        <f>数据源!BH255</f>
        <v>5.5</v>
      </c>
      <c r="G223" s="2">
        <f>数据源!BI255</f>
        <v>8.3999999999999995E-3</v>
      </c>
      <c r="H223" s="2">
        <f>数据源!BJ255</f>
        <v>1.2014545454545455E-2</v>
      </c>
      <c r="I223" s="2">
        <f>数据源!BK255</f>
        <v>120</v>
      </c>
      <c r="J223" s="3">
        <f t="shared" si="131"/>
        <v>4</v>
      </c>
      <c r="K223" s="3">
        <f t="shared" si="132"/>
        <v>7</v>
      </c>
      <c r="L223" s="3" t="str">
        <f t="shared" si="137"/>
        <v>部件</v>
      </c>
      <c r="M223" s="3">
        <f t="shared" ca="1" si="138"/>
        <v>91002</v>
      </c>
      <c r="N223" s="3" t="str">
        <f t="shared" ca="1" si="139"/>
        <v>11311,12311,13311,51211,52211,53211,51221,52221,53221,51311,52311,53311,51321,52321,53321,91001,91003,91005,91101,91103,91105,91201,91203,91205,91002</v>
      </c>
      <c r="O223" s="3" t="str">
        <f t="shared" si="140"/>
        <v>124,124,124,666,666,666,479,479,479,387,387,387,332,332,332,120,120,120,120,120,120,120,120,120,120</v>
      </c>
      <c r="P223" s="1" t="str">
        <f t="shared" si="141"/>
        <v>(1,1),(1,1),(1,1),(6,12),(6,12),(6,12),(2,6),(2,6),(2,6),(2,6),(2,6),(2,6),(3,4),(3,4),(3,4),(4,7),(4,7),(4,7),(4,7),(4,7),(4,7),(4,7),(4,7),(4,7),(4,7)</v>
      </c>
      <c r="Q223" s="3" t="str">
        <f>IF(D223="坦克碎片",VLOOKUP(C223,道具信息!$N$2:$O$291,2,FALSE)&amp;"碎片",VLOOKUP(C223,道具信息!$N$2:$O$291,2,FALSE))</f>
        <v>T1部件</v>
      </c>
      <c r="R223" s="3">
        <f t="shared" si="129"/>
        <v>2160</v>
      </c>
      <c r="S223" s="11">
        <f t="shared" si="130"/>
        <v>0.217</v>
      </c>
      <c r="T223" s="3" t="str">
        <f>VLOOKUP(Q223,道具信息!$Q$3:$S$20,2,FALSE)</f>
        <v>CHEST_ITEM_TYPE_T1_PART</v>
      </c>
      <c r="U223" s="3" t="str">
        <f>IF(COUNTIF(U$199:U222,T223)=0,T223,"")</f>
        <v/>
      </c>
      <c r="V223" s="3" t="str">
        <f t="shared" si="142"/>
        <v>CHEST_ITEM_TYPE_T3_TANK,CHEST_ITEM_TYPE_T2_SHARD,CHEST_ITEM_TYPE_T3_SHARD,CHEST_ITEM_TYPE_T1_PART</v>
      </c>
      <c r="W223" s="13" t="str">
        <f t="shared" si="135"/>
        <v/>
      </c>
      <c r="X223" s="3" t="str">
        <f t="shared" si="136"/>
        <v/>
      </c>
      <c r="Y223" s="3" t="str">
        <f t="shared" si="143"/>
        <v>3.7%,34.5%,21.7%,21.7%</v>
      </c>
    </row>
    <row r="224" spans="2:25" x14ac:dyDescent="0.3">
      <c r="B224" s="2">
        <f>数据源!BD256</f>
        <v>6</v>
      </c>
      <c r="C224" s="2" t="str">
        <f>数据源!BE256</f>
        <v>T1LP4</v>
      </c>
      <c r="D224" s="2" t="str">
        <f>数据源!BF256</f>
        <v>部件</v>
      </c>
      <c r="E224" s="2">
        <f>数据源!BG256</f>
        <v>25</v>
      </c>
      <c r="F224" s="2">
        <f>数据源!BH256</f>
        <v>5.5</v>
      </c>
      <c r="G224" s="2">
        <f>数据源!BI256</f>
        <v>8.3999999999999995E-3</v>
      </c>
      <c r="H224" s="2">
        <f>数据源!BJ256</f>
        <v>1.2014545454545455E-2</v>
      </c>
      <c r="I224" s="2">
        <f>数据源!BK256</f>
        <v>120</v>
      </c>
      <c r="J224" s="3">
        <f t="shared" si="131"/>
        <v>4</v>
      </c>
      <c r="K224" s="3">
        <f t="shared" si="132"/>
        <v>7</v>
      </c>
      <c r="L224" s="3" t="str">
        <f t="shared" si="137"/>
        <v>部件</v>
      </c>
      <c r="M224" s="3">
        <f t="shared" ca="1" si="138"/>
        <v>91004</v>
      </c>
      <c r="N224" s="3" t="str">
        <f t="shared" ca="1" si="139"/>
        <v>11311,12311,13311,51211,52211,53211,51221,52221,53221,51311,52311,53311,51321,52321,53321,91001,91003,91005,91101,91103,91105,91201,91203,91205,91002,91004</v>
      </c>
      <c r="O224" s="3" t="str">
        <f t="shared" si="140"/>
        <v>124,124,124,666,666,666,479,479,479,387,387,387,332,332,332,120,120,120,120,120,120,120,120,120,120,120</v>
      </c>
      <c r="P224" s="1" t="str">
        <f t="shared" si="141"/>
        <v>(1,1),(1,1),(1,1),(6,12),(6,12),(6,12),(2,6),(2,6),(2,6),(2,6),(2,6),(2,6),(3,4),(3,4),(3,4),(4,7),(4,7),(4,7),(4,7),(4,7),(4,7),(4,7),(4,7),(4,7),(4,7),(4,7)</v>
      </c>
      <c r="Q224" s="3" t="str">
        <f>IF(D224="坦克碎片",VLOOKUP(C224,道具信息!$N$2:$O$291,2,FALSE)&amp;"碎片",VLOOKUP(C224,道具信息!$N$2:$O$291,2,FALSE))</f>
        <v>T1部件</v>
      </c>
      <c r="R224" s="3">
        <f t="shared" si="129"/>
        <v>2160</v>
      </c>
      <c r="S224" s="11">
        <f t="shared" si="130"/>
        <v>0.217</v>
      </c>
      <c r="T224" s="3" t="str">
        <f>VLOOKUP(Q224,道具信息!$Q$3:$S$20,2,FALSE)</f>
        <v>CHEST_ITEM_TYPE_T1_PART</v>
      </c>
      <c r="U224" s="3" t="str">
        <f>IF(COUNTIF(U$199:U223,T224)=0,T224,"")</f>
        <v/>
      </c>
      <c r="V224" s="3" t="str">
        <f t="shared" si="142"/>
        <v>CHEST_ITEM_TYPE_T3_TANK,CHEST_ITEM_TYPE_T2_SHARD,CHEST_ITEM_TYPE_T3_SHARD,CHEST_ITEM_TYPE_T1_PART</v>
      </c>
      <c r="W224" s="13" t="str">
        <f t="shared" si="135"/>
        <v/>
      </c>
      <c r="X224" s="3" t="str">
        <f t="shared" si="136"/>
        <v/>
      </c>
      <c r="Y224" s="3" t="str">
        <f t="shared" si="143"/>
        <v>3.7%,34.5%,21.7%,21.7%</v>
      </c>
    </row>
    <row r="225" spans="2:25" x14ac:dyDescent="0.3">
      <c r="B225" s="2">
        <f>数据源!BD257</f>
        <v>6</v>
      </c>
      <c r="C225" s="2" t="str">
        <f>数据源!BE257</f>
        <v>T1LP6</v>
      </c>
      <c r="D225" s="2" t="str">
        <f>数据源!BF257</f>
        <v>部件</v>
      </c>
      <c r="E225" s="2">
        <f>数据源!BG257</f>
        <v>25</v>
      </c>
      <c r="F225" s="2">
        <f>数据源!BH257</f>
        <v>5.5</v>
      </c>
      <c r="G225" s="2">
        <f>数据源!BI257</f>
        <v>8.3999999999999995E-3</v>
      </c>
      <c r="H225" s="2">
        <f>数据源!BJ257</f>
        <v>1.2014545454545455E-2</v>
      </c>
      <c r="I225" s="2">
        <f>数据源!BK257</f>
        <v>120</v>
      </c>
      <c r="J225" s="3">
        <f t="shared" si="131"/>
        <v>4</v>
      </c>
      <c r="K225" s="3">
        <f t="shared" si="132"/>
        <v>7</v>
      </c>
      <c r="L225" s="3" t="str">
        <f t="shared" si="137"/>
        <v>部件</v>
      </c>
      <c r="M225" s="3">
        <f t="shared" ca="1" si="138"/>
        <v>91006</v>
      </c>
      <c r="N225" s="3" t="str">
        <f t="shared" ca="1" si="139"/>
        <v>11311,12311,13311,51211,52211,53211,51221,52221,53221,51311,52311,53311,51321,52321,53321,91001,91003,91005,91101,91103,91105,91201,91203,91205,91002,91004,91006</v>
      </c>
      <c r="O225" s="3" t="str">
        <f t="shared" si="140"/>
        <v>124,124,124,666,666,666,479,479,479,387,387,387,332,332,332,120,120,120,120,120,120,120,120,120,120,120,120</v>
      </c>
      <c r="P225" s="1" t="str">
        <f t="shared" si="141"/>
        <v>(1,1),(1,1),(1,1),(6,12),(6,12),(6,12),(2,6),(2,6),(2,6),(2,6),(2,6),(2,6),(3,4),(3,4),(3,4),(4,7),(4,7),(4,7),(4,7),(4,7),(4,7),(4,7),(4,7),(4,7),(4,7),(4,7),(4,7)</v>
      </c>
      <c r="Q225" s="3" t="str">
        <f>IF(D225="坦克碎片",VLOOKUP(C225,道具信息!$N$2:$O$291,2,FALSE)&amp;"碎片",VLOOKUP(C225,道具信息!$N$2:$O$291,2,FALSE))</f>
        <v>T1部件</v>
      </c>
      <c r="R225" s="3">
        <f t="shared" si="129"/>
        <v>2160</v>
      </c>
      <c r="S225" s="11">
        <f t="shared" si="130"/>
        <v>0.217</v>
      </c>
      <c r="T225" s="3" t="str">
        <f>VLOOKUP(Q225,道具信息!$Q$3:$S$20,2,FALSE)</f>
        <v>CHEST_ITEM_TYPE_T1_PART</v>
      </c>
      <c r="U225" s="3" t="str">
        <f>IF(COUNTIF(U$199:U224,T225)=0,T225,"")</f>
        <v/>
      </c>
      <c r="V225" s="3" t="str">
        <f t="shared" si="142"/>
        <v>CHEST_ITEM_TYPE_T3_TANK,CHEST_ITEM_TYPE_T2_SHARD,CHEST_ITEM_TYPE_T3_SHARD,CHEST_ITEM_TYPE_T1_PART</v>
      </c>
      <c r="W225" s="13" t="str">
        <f t="shared" si="135"/>
        <v/>
      </c>
      <c r="X225" s="3" t="str">
        <f t="shared" si="136"/>
        <v/>
      </c>
      <c r="Y225" s="3" t="str">
        <f t="shared" si="143"/>
        <v>3.7%,34.5%,21.7%,21.7%</v>
      </c>
    </row>
    <row r="226" spans="2:25" x14ac:dyDescent="0.3">
      <c r="B226" s="2">
        <f>数据源!BD258</f>
        <v>6</v>
      </c>
      <c r="C226" s="2" t="str">
        <f>数据源!BE258</f>
        <v>T1MP2</v>
      </c>
      <c r="D226" s="2" t="str">
        <f>数据源!BF258</f>
        <v>部件</v>
      </c>
      <c r="E226" s="2">
        <f>数据源!BG258</f>
        <v>25</v>
      </c>
      <c r="F226" s="2">
        <f>数据源!BH258</f>
        <v>5.5</v>
      </c>
      <c r="G226" s="2">
        <f>数据源!BI258</f>
        <v>8.3999999999999995E-3</v>
      </c>
      <c r="H226" s="2">
        <f>数据源!BJ258</f>
        <v>1.2014545454545455E-2</v>
      </c>
      <c r="I226" s="2">
        <f>数据源!BK258</f>
        <v>120</v>
      </c>
      <c r="J226" s="3">
        <f t="shared" si="131"/>
        <v>4</v>
      </c>
      <c r="K226" s="3">
        <f t="shared" si="132"/>
        <v>7</v>
      </c>
      <c r="L226" s="3" t="str">
        <f t="shared" si="137"/>
        <v>部件</v>
      </c>
      <c r="M226" s="3">
        <f t="shared" ca="1" si="138"/>
        <v>91102</v>
      </c>
      <c r="N226" s="3" t="str">
        <f t="shared" ca="1" si="139"/>
        <v>11311,12311,13311,51211,52211,53211,51221,52221,53221,51311,52311,53311,51321,52321,53321,91001,91003,91005,91101,91103,91105,91201,91203,91205,91002,91004,91006,91102</v>
      </c>
      <c r="O226" s="3" t="str">
        <f t="shared" si="140"/>
        <v>124,124,124,666,666,666,479,479,479,387,387,387,332,332,332,120,120,120,120,120,120,120,120,120,120,120,120,120</v>
      </c>
      <c r="P226" s="1" t="str">
        <f t="shared" si="141"/>
        <v>(1,1),(1,1),(1,1),(6,12),(6,12),(6,12),(2,6),(2,6),(2,6),(2,6),(2,6),(2,6),(3,4),(3,4),(3,4),(4,7),(4,7),(4,7),(4,7),(4,7),(4,7),(4,7),(4,7),(4,7),(4,7),(4,7),(4,7),(4,7)</v>
      </c>
      <c r="Q226" s="3" t="str">
        <f>IF(D226="坦克碎片",VLOOKUP(C226,道具信息!$N$2:$O$291,2,FALSE)&amp;"碎片",VLOOKUP(C226,道具信息!$N$2:$O$291,2,FALSE))</f>
        <v>T1部件</v>
      </c>
      <c r="R226" s="3">
        <f t="shared" si="129"/>
        <v>2160</v>
      </c>
      <c r="S226" s="11">
        <f t="shared" si="130"/>
        <v>0.217</v>
      </c>
      <c r="T226" s="3" t="str">
        <f>VLOOKUP(Q226,道具信息!$Q$3:$S$20,2,FALSE)</f>
        <v>CHEST_ITEM_TYPE_T1_PART</v>
      </c>
      <c r="U226" s="3" t="str">
        <f>IF(COUNTIF(U$199:U225,T226)=0,T226,"")</f>
        <v/>
      </c>
      <c r="V226" s="3" t="str">
        <f t="shared" si="142"/>
        <v>CHEST_ITEM_TYPE_T3_TANK,CHEST_ITEM_TYPE_T2_SHARD,CHEST_ITEM_TYPE_T3_SHARD,CHEST_ITEM_TYPE_T1_PART</v>
      </c>
      <c r="W226" s="13" t="str">
        <f t="shared" si="135"/>
        <v/>
      </c>
      <c r="X226" s="3" t="str">
        <f t="shared" si="136"/>
        <v/>
      </c>
      <c r="Y226" s="3" t="str">
        <f t="shared" si="143"/>
        <v>3.7%,34.5%,21.7%,21.7%</v>
      </c>
    </row>
    <row r="227" spans="2:25" x14ac:dyDescent="0.3">
      <c r="B227" s="2">
        <f>数据源!BD259</f>
        <v>6</v>
      </c>
      <c r="C227" s="2" t="str">
        <f>数据源!BE259</f>
        <v>T1MP4</v>
      </c>
      <c r="D227" s="2" t="str">
        <f>数据源!BF259</f>
        <v>部件</v>
      </c>
      <c r="E227" s="2">
        <f>数据源!BG259</f>
        <v>25</v>
      </c>
      <c r="F227" s="2">
        <f>数据源!BH259</f>
        <v>5.5</v>
      </c>
      <c r="G227" s="2">
        <f>数据源!BI259</f>
        <v>8.3999999999999995E-3</v>
      </c>
      <c r="H227" s="2">
        <f>数据源!BJ259</f>
        <v>1.2014545454545455E-2</v>
      </c>
      <c r="I227" s="2">
        <f>数据源!BK259</f>
        <v>120</v>
      </c>
      <c r="J227" s="3">
        <f t="shared" si="131"/>
        <v>4</v>
      </c>
      <c r="K227" s="3">
        <f t="shared" si="132"/>
        <v>7</v>
      </c>
      <c r="L227" s="3" t="str">
        <f t="shared" si="137"/>
        <v>部件</v>
      </c>
      <c r="M227" s="3">
        <f t="shared" ca="1" si="138"/>
        <v>91104</v>
      </c>
      <c r="N227" s="3" t="str">
        <f t="shared" ca="1" si="139"/>
        <v>11311,12311,13311,51211,52211,53211,51221,52221,53221,51311,52311,53311,51321,52321,53321,91001,91003,91005,91101,91103,91105,91201,91203,91205,91002,91004,91006,91102,91104</v>
      </c>
      <c r="O227" s="3" t="str">
        <f t="shared" si="140"/>
        <v>124,124,124,666,666,666,479,479,479,387,387,387,332,332,332,120,120,120,120,120,120,120,120,120,120,120,120,120,120</v>
      </c>
      <c r="P227" s="1" t="str">
        <f t="shared" si="141"/>
        <v>(1,1),(1,1),(1,1),(6,12),(6,12),(6,12),(2,6),(2,6),(2,6),(2,6),(2,6),(2,6),(3,4),(3,4),(3,4),(4,7),(4,7),(4,7),(4,7),(4,7),(4,7),(4,7),(4,7),(4,7),(4,7),(4,7),(4,7),(4,7),(4,7)</v>
      </c>
      <c r="Q227" s="3" t="str">
        <f>IF(D227="坦克碎片",VLOOKUP(C227,道具信息!$N$2:$O$291,2,FALSE)&amp;"碎片",VLOOKUP(C227,道具信息!$N$2:$O$291,2,FALSE))</f>
        <v>T1部件</v>
      </c>
      <c r="R227" s="3">
        <f t="shared" si="129"/>
        <v>2160</v>
      </c>
      <c r="S227" s="11">
        <f t="shared" si="130"/>
        <v>0.217</v>
      </c>
      <c r="T227" s="3" t="str">
        <f>VLOOKUP(Q227,道具信息!$Q$3:$S$20,2,FALSE)</f>
        <v>CHEST_ITEM_TYPE_T1_PART</v>
      </c>
      <c r="U227" s="3" t="str">
        <f>IF(COUNTIF(U$199:U226,T227)=0,T227,"")</f>
        <v/>
      </c>
      <c r="V227" s="3" t="str">
        <f t="shared" si="142"/>
        <v>CHEST_ITEM_TYPE_T3_TANK,CHEST_ITEM_TYPE_T2_SHARD,CHEST_ITEM_TYPE_T3_SHARD,CHEST_ITEM_TYPE_T1_PART</v>
      </c>
      <c r="W227" s="13" t="str">
        <f t="shared" si="135"/>
        <v/>
      </c>
      <c r="X227" s="3" t="str">
        <f t="shared" si="136"/>
        <v/>
      </c>
      <c r="Y227" s="3" t="str">
        <f t="shared" si="143"/>
        <v>3.7%,34.5%,21.7%,21.7%</v>
      </c>
    </row>
    <row r="228" spans="2:25" x14ac:dyDescent="0.3">
      <c r="B228" s="2">
        <f>数据源!BD260</f>
        <v>6</v>
      </c>
      <c r="C228" s="2" t="str">
        <f>数据源!BE260</f>
        <v>T1MP6</v>
      </c>
      <c r="D228" s="2" t="str">
        <f>数据源!BF260</f>
        <v>部件</v>
      </c>
      <c r="E228" s="2">
        <f>数据源!BG260</f>
        <v>25</v>
      </c>
      <c r="F228" s="2">
        <f>数据源!BH260</f>
        <v>5.5</v>
      </c>
      <c r="G228" s="2">
        <f>数据源!BI260</f>
        <v>8.3999999999999995E-3</v>
      </c>
      <c r="H228" s="2">
        <f>数据源!BJ260</f>
        <v>1.2014545454545455E-2</v>
      </c>
      <c r="I228" s="2">
        <f>数据源!BK260</f>
        <v>120</v>
      </c>
      <c r="J228" s="3">
        <f t="shared" si="131"/>
        <v>4</v>
      </c>
      <c r="K228" s="3">
        <f t="shared" si="132"/>
        <v>7</v>
      </c>
      <c r="L228" s="3" t="str">
        <f t="shared" si="137"/>
        <v>部件</v>
      </c>
      <c r="M228" s="3">
        <f t="shared" ca="1" si="138"/>
        <v>91106</v>
      </c>
      <c r="N228" s="3" t="str">
        <f t="shared" ca="1" si="139"/>
        <v>11311,12311,13311,51211,52211,53211,51221,52221,53221,51311,52311,53311,51321,52321,53321,91001,91003,91005,91101,91103,91105,91201,91203,91205,91002,91004,91006,91102,91104,91106</v>
      </c>
      <c r="O228" s="3" t="str">
        <f t="shared" si="140"/>
        <v>124,124,124,666,666,666,479,479,479,387,387,387,332,332,332,120,120,120,120,120,120,120,120,120,120,120,120,120,120,120</v>
      </c>
      <c r="P228" s="1" t="str">
        <f t="shared" si="141"/>
        <v>(1,1),(1,1),(1,1),(6,12),(6,12),(6,12),(2,6),(2,6),(2,6),(2,6),(2,6),(2,6),(3,4),(3,4),(3,4),(4,7),(4,7),(4,7),(4,7),(4,7),(4,7),(4,7),(4,7),(4,7),(4,7),(4,7),(4,7),(4,7),(4,7),(4,7)</v>
      </c>
      <c r="Q228" s="3" t="str">
        <f>IF(D228="坦克碎片",VLOOKUP(C228,道具信息!$N$2:$O$291,2,FALSE)&amp;"碎片",VLOOKUP(C228,道具信息!$N$2:$O$291,2,FALSE))</f>
        <v>T1部件</v>
      </c>
      <c r="R228" s="3">
        <f t="shared" si="129"/>
        <v>2160</v>
      </c>
      <c r="S228" s="11">
        <f t="shared" si="130"/>
        <v>0.217</v>
      </c>
      <c r="T228" s="3" t="str">
        <f>VLOOKUP(Q228,道具信息!$Q$3:$S$20,2,FALSE)</f>
        <v>CHEST_ITEM_TYPE_T1_PART</v>
      </c>
      <c r="U228" s="3" t="str">
        <f>IF(COUNTIF(U$199:U227,T228)=0,T228,"")</f>
        <v/>
      </c>
      <c r="V228" s="3" t="str">
        <f t="shared" si="142"/>
        <v>CHEST_ITEM_TYPE_T3_TANK,CHEST_ITEM_TYPE_T2_SHARD,CHEST_ITEM_TYPE_T3_SHARD,CHEST_ITEM_TYPE_T1_PART</v>
      </c>
      <c r="W228" s="13" t="str">
        <f t="shared" si="135"/>
        <v/>
      </c>
      <c r="X228" s="3" t="str">
        <f t="shared" si="136"/>
        <v/>
      </c>
      <c r="Y228" s="3" t="str">
        <f t="shared" si="143"/>
        <v>3.7%,34.5%,21.7%,21.7%</v>
      </c>
    </row>
    <row r="229" spans="2:25" x14ac:dyDescent="0.3">
      <c r="B229" s="2">
        <f>数据源!BD261</f>
        <v>6</v>
      </c>
      <c r="C229" s="2" t="str">
        <f>数据源!BE261</f>
        <v>T1HP2</v>
      </c>
      <c r="D229" s="2" t="str">
        <f>数据源!BF261</f>
        <v>部件</v>
      </c>
      <c r="E229" s="2">
        <f>数据源!BG261</f>
        <v>25</v>
      </c>
      <c r="F229" s="2">
        <f>数据源!BH261</f>
        <v>5.5</v>
      </c>
      <c r="G229" s="2">
        <f>数据源!BI261</f>
        <v>8.3999999999999995E-3</v>
      </c>
      <c r="H229" s="2">
        <f>数据源!BJ261</f>
        <v>1.2014545454545455E-2</v>
      </c>
      <c r="I229" s="2">
        <f>数据源!BK261</f>
        <v>120</v>
      </c>
      <c r="J229" s="3">
        <f>ROUNDUP(IF(F229&gt;1,F229-ROUNDDOWN(SQRT(F229),0),F229),0)</f>
        <v>4</v>
      </c>
      <c r="K229" s="3">
        <f>F229*2-J229</f>
        <v>7</v>
      </c>
      <c r="L229" s="3" t="str">
        <f t="shared" si="137"/>
        <v>部件</v>
      </c>
      <c r="M229" s="3">
        <f t="shared" ca="1" si="138"/>
        <v>91202</v>
      </c>
      <c r="N229" s="3" t="str">
        <f t="shared" ca="1" si="139"/>
        <v>11311,12311,13311,51211,52211,53211,51221,52221,53221,51311,52311,53311,51321,52321,53321,91001,91003,91005,91101,91103,91105,91201,91203,91205,91002,91004,91006,91102,91104,91106,91202</v>
      </c>
      <c r="O229" s="3" t="str">
        <f t="shared" si="140"/>
        <v>124,124,124,666,666,666,479,479,479,387,387,387,332,332,332,120,120,120,120,120,120,120,120,120,120,120,120,120,120,120,120</v>
      </c>
      <c r="P229" s="1" t="str">
        <f t="shared" si="141"/>
        <v>(1,1),(1,1),(1,1),(6,12),(6,12),(6,12),(2,6),(2,6),(2,6),(2,6),(2,6),(2,6),(3,4),(3,4),(3,4),(4,7),(4,7),(4,7),(4,7),(4,7),(4,7),(4,7),(4,7),(4,7),(4,7),(4,7),(4,7),(4,7),(4,7),(4,7),(4,7)</v>
      </c>
      <c r="Q229" s="3" t="str">
        <f>IF(D229="坦克碎片",VLOOKUP(C229,道具信息!$N$2:$O$291,2,FALSE)&amp;"碎片",VLOOKUP(C229,道具信息!$N$2:$O$291,2,FALSE))</f>
        <v>T1部件</v>
      </c>
      <c r="R229" s="3">
        <f t="shared" si="129"/>
        <v>2160</v>
      </c>
      <c r="S229" s="11">
        <f t="shared" si="130"/>
        <v>0.217</v>
      </c>
      <c r="T229" s="3" t="str">
        <f>VLOOKUP(Q229,道具信息!$Q$3:$S$20,2,FALSE)</f>
        <v>CHEST_ITEM_TYPE_T1_PART</v>
      </c>
      <c r="U229" s="3" t="str">
        <f>IF(COUNTIF(U$199:U228,T229)=0,T229,"")</f>
        <v/>
      </c>
      <c r="V229" s="3" t="str">
        <f t="shared" si="142"/>
        <v>CHEST_ITEM_TYPE_T3_TANK,CHEST_ITEM_TYPE_T2_SHARD,CHEST_ITEM_TYPE_T3_SHARD,CHEST_ITEM_TYPE_T1_PART</v>
      </c>
      <c r="W229" s="13" t="str">
        <f t="shared" si="135"/>
        <v/>
      </c>
      <c r="X229" s="3" t="str">
        <f t="shared" si="136"/>
        <v/>
      </c>
      <c r="Y229" s="3" t="str">
        <f t="shared" si="143"/>
        <v>3.7%,34.5%,21.7%,21.7%</v>
      </c>
    </row>
    <row r="230" spans="2:25" x14ac:dyDescent="0.3">
      <c r="B230" s="2">
        <f>数据源!BD262</f>
        <v>6</v>
      </c>
      <c r="C230" s="2" t="str">
        <f>数据源!BE262</f>
        <v>T1HP4</v>
      </c>
      <c r="D230" s="2" t="str">
        <f>数据源!BF262</f>
        <v>部件</v>
      </c>
      <c r="E230" s="2">
        <f>数据源!BG262</f>
        <v>25</v>
      </c>
      <c r="F230" s="2">
        <f>数据源!BH262</f>
        <v>5.5</v>
      </c>
      <c r="G230" s="2">
        <f>数据源!BI262</f>
        <v>8.3999999999999995E-3</v>
      </c>
      <c r="H230" s="2">
        <f>数据源!BJ262</f>
        <v>1.2014545454545455E-2</v>
      </c>
      <c r="I230" s="2">
        <f>数据源!BK262</f>
        <v>120</v>
      </c>
      <c r="J230" s="3">
        <f t="shared" ref="J230:J243" si="144">ROUNDUP(IF(F230&gt;1,F230-ROUNDDOWN(SQRT(F230),0),F230),0)</f>
        <v>4</v>
      </c>
      <c r="K230" s="3">
        <f t="shared" ref="K230:K243" si="145">F230*2-J230</f>
        <v>7</v>
      </c>
      <c r="L230" s="3" t="str">
        <f t="shared" si="137"/>
        <v>部件</v>
      </c>
      <c r="M230" s="3">
        <f t="shared" ca="1" si="138"/>
        <v>91204</v>
      </c>
      <c r="N230" s="3" t="str">
        <f t="shared" ca="1" si="139"/>
        <v>11311,12311,13311,51211,52211,53211,51221,52221,53221,51311,52311,53311,51321,52321,53321,91001,91003,91005,91101,91103,91105,91201,91203,91205,91002,91004,91006,91102,91104,91106,91202,91204</v>
      </c>
      <c r="O230" s="3" t="str">
        <f t="shared" si="140"/>
        <v>124,124,124,666,666,666,479,479,479,387,387,387,332,332,332,120,120,120,120,120,120,120,120,120,120,120,120,120,120,120,120,120</v>
      </c>
      <c r="P230" s="1" t="str">
        <f t="shared" si="141"/>
        <v>(1,1),(1,1),(1,1),(6,12),(6,12),(6,12),(2,6),(2,6),(2,6),(2,6),(2,6),(2,6),(3,4),(3,4),(3,4),(4,7),(4,7),(4,7),(4,7),(4,7),(4,7),(4,7),(4,7),(4,7),(4,7),(4,7),(4,7),(4,7),(4,7),(4,7),(4,7),(4,7)</v>
      </c>
      <c r="Q230" s="3" t="str">
        <f>IF(D230="坦克碎片",VLOOKUP(C230,道具信息!$N$2:$O$291,2,FALSE)&amp;"碎片",VLOOKUP(C230,道具信息!$N$2:$O$291,2,FALSE))</f>
        <v>T1部件</v>
      </c>
      <c r="R230" s="3">
        <f t="shared" si="129"/>
        <v>2160</v>
      </c>
      <c r="S230" s="11">
        <f t="shared" si="130"/>
        <v>0.217</v>
      </c>
      <c r="T230" s="3" t="str">
        <f>VLOOKUP(Q230,道具信息!$Q$3:$S$20,2,FALSE)</f>
        <v>CHEST_ITEM_TYPE_T1_PART</v>
      </c>
      <c r="U230" s="3" t="str">
        <f>IF(COUNTIF(U$199:U229,T230)=0,T230,"")</f>
        <v/>
      </c>
      <c r="V230" s="3" t="str">
        <f t="shared" si="142"/>
        <v>CHEST_ITEM_TYPE_T3_TANK,CHEST_ITEM_TYPE_T2_SHARD,CHEST_ITEM_TYPE_T3_SHARD,CHEST_ITEM_TYPE_T1_PART</v>
      </c>
      <c r="W230" s="13" t="str">
        <f t="shared" si="135"/>
        <v/>
      </c>
      <c r="X230" s="3" t="str">
        <f t="shared" si="136"/>
        <v/>
      </c>
      <c r="Y230" s="3" t="str">
        <f t="shared" si="143"/>
        <v>3.7%,34.5%,21.7%,21.7%</v>
      </c>
    </row>
    <row r="231" spans="2:25" x14ac:dyDescent="0.3">
      <c r="B231" s="2">
        <f>数据源!BD263</f>
        <v>6</v>
      </c>
      <c r="C231" s="2" t="str">
        <f>数据源!BE263</f>
        <v>T1HP6</v>
      </c>
      <c r="D231" s="2" t="str">
        <f>数据源!BF263</f>
        <v>部件</v>
      </c>
      <c r="E231" s="2">
        <f>数据源!BG263</f>
        <v>25</v>
      </c>
      <c r="F231" s="2">
        <f>数据源!BH263</f>
        <v>5.5</v>
      </c>
      <c r="G231" s="2">
        <f>数据源!BI263</f>
        <v>8.3999999999999995E-3</v>
      </c>
      <c r="H231" s="2">
        <f>数据源!BJ263</f>
        <v>1.2014545454545455E-2</v>
      </c>
      <c r="I231" s="2">
        <f>数据源!BK263</f>
        <v>120</v>
      </c>
      <c r="J231" s="3">
        <f t="shared" si="144"/>
        <v>4</v>
      </c>
      <c r="K231" s="3">
        <f t="shared" si="145"/>
        <v>7</v>
      </c>
      <c r="L231" s="3" t="str">
        <f t="shared" si="137"/>
        <v>部件</v>
      </c>
      <c r="M231" s="3">
        <f t="shared" ca="1" si="138"/>
        <v>91206</v>
      </c>
      <c r="N231" s="3" t="str">
        <f t="shared" ca="1" si="139"/>
        <v>11311,12311,13311,51211,52211,53211,51221,52221,53221,51311,52311,53311,51321,52321,53321,91001,91003,91005,91101,91103,91105,91201,91203,91205,91002,91004,91006,91102,91104,91106,91202,91204,91206</v>
      </c>
      <c r="O231" s="3" t="str">
        <f t="shared" si="140"/>
        <v>124,124,124,666,666,666,479,479,479,387,387,387,332,332,332,120,120,120,120,120,120,120,120,120,120,120,120,120,120,120,120,120,120</v>
      </c>
      <c r="P231" s="1" t="str">
        <f t="shared" si="141"/>
        <v>(1,1),(1,1),(1,1),(6,12),(6,12),(6,12),(2,6),(2,6),(2,6),(2,6),(2,6),(2,6),(3,4),(3,4),(3,4),(4,7),(4,7),(4,7),(4,7),(4,7),(4,7),(4,7),(4,7),(4,7),(4,7),(4,7),(4,7),(4,7),(4,7),(4,7),(4,7),(4,7),(4,7)</v>
      </c>
      <c r="Q231" s="3" t="str">
        <f>IF(D231="坦克碎片",VLOOKUP(C231,道具信息!$N$2:$O$291,2,FALSE)&amp;"碎片",VLOOKUP(C231,道具信息!$N$2:$O$291,2,FALSE))</f>
        <v>T1部件</v>
      </c>
      <c r="R231" s="3">
        <f t="shared" ref="R231:R258" si="146">SUMIFS(I$3:I$580,Q$3:Q$580,Q231,B$3:B$580,B231)</f>
        <v>2160</v>
      </c>
      <c r="S231" s="11">
        <f t="shared" ref="S231:S258" si="147">ROUND(R231/SUMIF(B$3:B$580,B231,I$3:I$580),3)</f>
        <v>0.217</v>
      </c>
      <c r="T231" s="3" t="str">
        <f>VLOOKUP(Q231,道具信息!$Q$3:$S$20,2,FALSE)</f>
        <v>CHEST_ITEM_TYPE_T1_PART</v>
      </c>
      <c r="U231" s="3" t="str">
        <f>IF(COUNTIF(U$199:U230,T231)=0,T231,"")</f>
        <v/>
      </c>
      <c r="V231" s="3" t="str">
        <f t="shared" si="142"/>
        <v>CHEST_ITEM_TYPE_T3_TANK,CHEST_ITEM_TYPE_T2_SHARD,CHEST_ITEM_TYPE_T3_SHARD,CHEST_ITEM_TYPE_T1_PART</v>
      </c>
      <c r="W231" s="13" t="str">
        <f t="shared" si="135"/>
        <v/>
      </c>
      <c r="X231" s="3" t="str">
        <f t="shared" si="136"/>
        <v/>
      </c>
      <c r="Y231" s="3" t="str">
        <f t="shared" si="143"/>
        <v>3.7%,34.5%,21.7%,21.7%</v>
      </c>
    </row>
    <row r="232" spans="2:25" x14ac:dyDescent="0.3">
      <c r="B232" s="2">
        <f>数据源!BD264</f>
        <v>6</v>
      </c>
      <c r="C232" s="2" t="str">
        <f>数据源!BE264</f>
        <v>T2LP1</v>
      </c>
      <c r="D232" s="2" t="str">
        <f>数据源!BF264</f>
        <v>部件</v>
      </c>
      <c r="E232" s="2">
        <f>数据源!BG264</f>
        <v>102.20000000000002</v>
      </c>
      <c r="F232" s="2">
        <f>数据源!BH264</f>
        <v>1.5</v>
      </c>
      <c r="G232" s="2">
        <f>数据源!BI264</f>
        <v>7.0000000000000001E-3</v>
      </c>
      <c r="H232" s="2">
        <f>数据源!BJ264</f>
        <v>8.9802130898021301E-3</v>
      </c>
      <c r="I232" s="2">
        <f>数据源!BK264</f>
        <v>90</v>
      </c>
      <c r="J232" s="3">
        <f t="shared" si="144"/>
        <v>1</v>
      </c>
      <c r="K232" s="3">
        <f t="shared" si="145"/>
        <v>2</v>
      </c>
      <c r="L232" s="3" t="str">
        <f t="shared" si="137"/>
        <v>部件</v>
      </c>
      <c r="M232" s="3">
        <f t="shared" ca="1" si="138"/>
        <v>92001</v>
      </c>
      <c r="N232" s="3" t="str">
        <f t="shared" ca="1" si="139"/>
        <v>11311,12311,13311,51211,52211,53211,51221,52221,53221,51311,52311,53311,51321,52321,53321,91001,91003,91005,91101,91103,91105,91201,91203,91205,91002,91004,91006,91102,91104,91106,91202,91204,91206,92001</v>
      </c>
      <c r="O232" s="3" t="str">
        <f t="shared" si="140"/>
        <v>124,124,124,666,666,666,479,479,479,387,387,387,332,332,332,120,120,120,120,120,120,120,120,120,120,120,120,120,120,120,120,120,120,90</v>
      </c>
      <c r="P232" s="1" t="str">
        <f t="shared" si="141"/>
        <v>(1,1),(1,1),(1,1),(6,12),(6,12),(6,12),(2,6),(2,6),(2,6),(2,6),(2,6),(2,6),(3,4),(3,4),(3,4),(4,7),(4,7),(4,7),(4,7),(4,7),(4,7),(4,7),(4,7),(4,7),(4,7),(4,7),(4,7),(4,7),(4,7),(4,7),(4,7),(4,7),(4,7),(1,2)</v>
      </c>
      <c r="Q232" s="3" t="str">
        <f>IF(D232="坦克碎片",VLOOKUP(C232,道具信息!$N$2:$O$291,2,FALSE)&amp;"碎片",VLOOKUP(C232,道具信息!$N$2:$O$291,2,FALSE))</f>
        <v>T2部件</v>
      </c>
      <c r="R232" s="3">
        <f t="shared" si="146"/>
        <v>1620</v>
      </c>
      <c r="S232" s="11">
        <f t="shared" si="147"/>
        <v>0.16300000000000001</v>
      </c>
      <c r="T232" s="3" t="str">
        <f>VLOOKUP(Q232,道具信息!$Q$3:$S$20,2,FALSE)</f>
        <v>CHEST_ITEM_TYPE_T2_PART</v>
      </c>
      <c r="U232" s="3" t="str">
        <f>IF(COUNTIF(U$199:U231,T232)=0,T232,"")</f>
        <v>CHEST_ITEM_TYPE_T2_PART</v>
      </c>
      <c r="V232" s="3" t="str">
        <f t="shared" si="142"/>
        <v>CHEST_ITEM_TYPE_T3_TANK,CHEST_ITEM_TYPE_T2_SHARD,CHEST_ITEM_TYPE_T3_SHARD,CHEST_ITEM_TYPE_T1_PART,CHEST_ITEM_TYPE_T2_PART</v>
      </c>
      <c r="W232" s="13">
        <f t="shared" si="135"/>
        <v>0.16300000000000001</v>
      </c>
      <c r="X232" s="3" t="str">
        <f t="shared" si="136"/>
        <v>16.3%</v>
      </c>
      <c r="Y232" s="3" t="str">
        <f t="shared" si="143"/>
        <v>3.7%,34.5%,21.7%,21.7%,16.3%</v>
      </c>
    </row>
    <row r="233" spans="2:25" x14ac:dyDescent="0.3">
      <c r="B233" s="2">
        <f>数据源!BD265</f>
        <v>6</v>
      </c>
      <c r="C233" s="2" t="str">
        <f>数据源!BE265</f>
        <v>T2LP3</v>
      </c>
      <c r="D233" s="2" t="str">
        <f>数据源!BF265</f>
        <v>部件</v>
      </c>
      <c r="E233" s="2">
        <f>数据源!BG265</f>
        <v>102.20000000000002</v>
      </c>
      <c r="F233" s="2">
        <f>数据源!BH265</f>
        <v>1.5</v>
      </c>
      <c r="G233" s="2">
        <f>数据源!BI265</f>
        <v>7.0000000000000001E-3</v>
      </c>
      <c r="H233" s="2">
        <f>数据源!BJ265</f>
        <v>8.9802130898021301E-3</v>
      </c>
      <c r="I233" s="2">
        <f>数据源!BK265</f>
        <v>90</v>
      </c>
      <c r="J233" s="3">
        <f t="shared" si="144"/>
        <v>1</v>
      </c>
      <c r="K233" s="3">
        <f t="shared" si="145"/>
        <v>2</v>
      </c>
      <c r="L233" s="3" t="str">
        <f t="shared" si="137"/>
        <v>部件</v>
      </c>
      <c r="M233" s="3">
        <f t="shared" ca="1" si="138"/>
        <v>92003</v>
      </c>
      <c r="N233" s="3" t="str">
        <f t="shared" ca="1" si="139"/>
        <v>11311,12311,13311,51211,52211,53211,51221,52221,53221,51311,52311,53311,51321,52321,53321,91001,91003,91005,91101,91103,91105,91201,91203,91205,91002,91004,91006,91102,91104,91106,91202,91204,91206,92001,92003</v>
      </c>
      <c r="O233" s="3" t="str">
        <f t="shared" si="140"/>
        <v>124,124,124,666,666,666,479,479,479,387,387,387,332,332,332,120,120,120,120,120,120,120,120,120,120,120,120,120,120,120,120,120,120,90,90</v>
      </c>
      <c r="P233" s="1" t="str">
        <f t="shared" si="141"/>
        <v>(1,1),(1,1),(1,1),(6,12),(6,12),(6,12),(2,6),(2,6),(2,6),(2,6),(2,6),(2,6),(3,4),(3,4),(3,4),(4,7),(4,7),(4,7),(4,7),(4,7),(4,7),(4,7),(4,7),(4,7),(4,7),(4,7),(4,7),(4,7),(4,7),(4,7),(4,7),(4,7),(4,7),(1,2),(1,2)</v>
      </c>
      <c r="Q233" s="3" t="str">
        <f>IF(D233="坦克碎片",VLOOKUP(C233,道具信息!$N$2:$O$291,2,FALSE)&amp;"碎片",VLOOKUP(C233,道具信息!$N$2:$O$291,2,FALSE))</f>
        <v>T2部件</v>
      </c>
      <c r="R233" s="3">
        <f t="shared" si="146"/>
        <v>1620</v>
      </c>
      <c r="S233" s="11">
        <f t="shared" si="147"/>
        <v>0.16300000000000001</v>
      </c>
      <c r="T233" s="3" t="str">
        <f>VLOOKUP(Q233,道具信息!$Q$3:$S$20,2,FALSE)</f>
        <v>CHEST_ITEM_TYPE_T2_PART</v>
      </c>
      <c r="U233" s="3" t="str">
        <f>IF(COUNTIF(U$199:U232,T233)=0,T233,"")</f>
        <v/>
      </c>
      <c r="V233" s="3" t="str">
        <f t="shared" si="142"/>
        <v>CHEST_ITEM_TYPE_T3_TANK,CHEST_ITEM_TYPE_T2_SHARD,CHEST_ITEM_TYPE_T3_SHARD,CHEST_ITEM_TYPE_T1_PART,CHEST_ITEM_TYPE_T2_PART</v>
      </c>
      <c r="W233" s="13" t="str">
        <f t="shared" si="135"/>
        <v/>
      </c>
      <c r="X233" s="3" t="str">
        <f t="shared" si="136"/>
        <v/>
      </c>
      <c r="Y233" s="3" t="str">
        <f t="shared" si="143"/>
        <v>3.7%,34.5%,21.7%,21.7%,16.3%</v>
      </c>
    </row>
    <row r="234" spans="2:25" x14ac:dyDescent="0.3">
      <c r="B234" s="2">
        <f>数据源!BD266</f>
        <v>6</v>
      </c>
      <c r="C234" s="2" t="str">
        <f>数据源!BE266</f>
        <v>T2LP5</v>
      </c>
      <c r="D234" s="2" t="str">
        <f>数据源!BF266</f>
        <v>部件</v>
      </c>
      <c r="E234" s="2">
        <f>数据源!BG266</f>
        <v>102.20000000000002</v>
      </c>
      <c r="F234" s="2">
        <f>数据源!BH266</f>
        <v>1.5</v>
      </c>
      <c r="G234" s="2">
        <f>数据源!BI266</f>
        <v>7.0000000000000001E-3</v>
      </c>
      <c r="H234" s="2">
        <f>数据源!BJ266</f>
        <v>8.9802130898021301E-3</v>
      </c>
      <c r="I234" s="2">
        <f>数据源!BK266</f>
        <v>90</v>
      </c>
      <c r="J234" s="3">
        <f t="shared" si="144"/>
        <v>1</v>
      </c>
      <c r="K234" s="3">
        <f t="shared" si="145"/>
        <v>2</v>
      </c>
      <c r="L234" s="3" t="str">
        <f t="shared" si="137"/>
        <v>部件</v>
      </c>
      <c r="M234" s="3">
        <f t="shared" ca="1" si="138"/>
        <v>92005</v>
      </c>
      <c r="N234" s="3" t="str">
        <f t="shared" ca="1" si="139"/>
        <v>11311,12311,13311,51211,52211,53211,51221,52221,53221,51311,52311,53311,51321,52321,53321,91001,91003,91005,91101,91103,91105,91201,91203,91205,91002,91004,91006,91102,91104,91106,91202,91204,91206,92001,92003,92005</v>
      </c>
      <c r="O234" s="3" t="str">
        <f t="shared" si="140"/>
        <v>124,124,124,666,666,666,479,479,479,387,387,387,332,332,332,120,120,120,120,120,120,120,120,120,120,120,120,120,120,120,120,120,120,90,90,90</v>
      </c>
      <c r="P234" s="1" t="str">
        <f t="shared" si="141"/>
        <v>(1,1),(1,1),(1,1),(6,12),(6,12),(6,12),(2,6),(2,6),(2,6),(2,6),(2,6),(2,6),(3,4),(3,4),(3,4),(4,7),(4,7),(4,7),(4,7),(4,7),(4,7),(4,7),(4,7),(4,7),(4,7),(4,7),(4,7),(4,7),(4,7),(4,7),(4,7),(4,7),(4,7),(1,2),(1,2),(1,2)</v>
      </c>
      <c r="Q234" s="3" t="str">
        <f>IF(D234="坦克碎片",VLOOKUP(C234,道具信息!$N$2:$O$291,2,FALSE)&amp;"碎片",VLOOKUP(C234,道具信息!$N$2:$O$291,2,FALSE))</f>
        <v>T2部件</v>
      </c>
      <c r="R234" s="3">
        <f t="shared" si="146"/>
        <v>1620</v>
      </c>
      <c r="S234" s="11">
        <f t="shared" si="147"/>
        <v>0.16300000000000001</v>
      </c>
      <c r="T234" s="3" t="str">
        <f>VLOOKUP(Q234,道具信息!$Q$3:$S$20,2,FALSE)</f>
        <v>CHEST_ITEM_TYPE_T2_PART</v>
      </c>
      <c r="U234" s="3" t="str">
        <f>IF(COUNTIF(U$199:U233,T234)=0,T234,"")</f>
        <v/>
      </c>
      <c r="V234" s="3" t="str">
        <f t="shared" si="142"/>
        <v>CHEST_ITEM_TYPE_T3_TANK,CHEST_ITEM_TYPE_T2_SHARD,CHEST_ITEM_TYPE_T3_SHARD,CHEST_ITEM_TYPE_T1_PART,CHEST_ITEM_TYPE_T2_PART</v>
      </c>
      <c r="W234" s="13" t="str">
        <f t="shared" si="135"/>
        <v/>
      </c>
      <c r="X234" s="3" t="str">
        <f t="shared" si="136"/>
        <v/>
      </c>
      <c r="Y234" s="3" t="str">
        <f t="shared" si="143"/>
        <v>3.7%,34.5%,21.7%,21.7%,16.3%</v>
      </c>
    </row>
    <row r="235" spans="2:25" x14ac:dyDescent="0.3">
      <c r="B235" s="2">
        <f>数据源!BD267</f>
        <v>6</v>
      </c>
      <c r="C235" s="2" t="str">
        <f>数据源!BE267</f>
        <v>T2MP1</v>
      </c>
      <c r="D235" s="2" t="str">
        <f>数据源!BF267</f>
        <v>部件</v>
      </c>
      <c r="E235" s="2">
        <f>数据源!BG267</f>
        <v>102.20000000000002</v>
      </c>
      <c r="F235" s="2">
        <f>数据源!BH267</f>
        <v>1.5</v>
      </c>
      <c r="G235" s="2">
        <f>数据源!BI267</f>
        <v>7.0000000000000001E-3</v>
      </c>
      <c r="H235" s="2">
        <f>数据源!BJ267</f>
        <v>8.9802130898021301E-3</v>
      </c>
      <c r="I235" s="2">
        <f>数据源!BK267</f>
        <v>90</v>
      </c>
      <c r="J235" s="3">
        <f t="shared" si="144"/>
        <v>1</v>
      </c>
      <c r="K235" s="3">
        <f t="shared" si="145"/>
        <v>2</v>
      </c>
      <c r="L235" s="3" t="str">
        <f t="shared" si="137"/>
        <v>部件</v>
      </c>
      <c r="M235" s="3">
        <f t="shared" ca="1" si="138"/>
        <v>92101</v>
      </c>
      <c r="N235" s="3" t="str">
        <f t="shared" ca="1" si="139"/>
        <v>11311,12311,13311,51211,52211,53211,51221,52221,53221,51311,52311,53311,51321,52321,53321,91001,91003,91005,91101,91103,91105,91201,91203,91205,91002,91004,91006,91102,91104,91106,91202,91204,91206,92001,92003,92005,92101</v>
      </c>
      <c r="O235" s="3" t="str">
        <f t="shared" si="140"/>
        <v>124,124,124,666,666,666,479,479,479,387,387,387,332,332,332,120,120,120,120,120,120,120,120,120,120,120,120,120,120,120,120,120,120,90,90,90,90</v>
      </c>
      <c r="P235" s="1" t="str">
        <f t="shared" si="141"/>
        <v>(1,1),(1,1),(1,1),(6,12),(6,12),(6,12),(2,6),(2,6),(2,6),(2,6),(2,6),(2,6),(3,4),(3,4),(3,4),(4,7),(4,7),(4,7),(4,7),(4,7),(4,7),(4,7),(4,7),(4,7),(4,7),(4,7),(4,7),(4,7),(4,7),(4,7),(4,7),(4,7),(4,7),(1,2),(1,2),(1,2),(1,2)</v>
      </c>
      <c r="Q235" s="3" t="str">
        <f>IF(D235="坦克碎片",VLOOKUP(C235,道具信息!$N$2:$O$291,2,FALSE)&amp;"碎片",VLOOKUP(C235,道具信息!$N$2:$O$291,2,FALSE))</f>
        <v>T2部件</v>
      </c>
      <c r="R235" s="3">
        <f t="shared" si="146"/>
        <v>1620</v>
      </c>
      <c r="S235" s="11">
        <f t="shared" si="147"/>
        <v>0.16300000000000001</v>
      </c>
      <c r="T235" s="3" t="str">
        <f>VLOOKUP(Q235,道具信息!$Q$3:$S$20,2,FALSE)</f>
        <v>CHEST_ITEM_TYPE_T2_PART</v>
      </c>
      <c r="U235" s="3" t="str">
        <f>IF(COUNTIF(U$199:U234,T235)=0,T235,"")</f>
        <v/>
      </c>
      <c r="V235" s="3" t="str">
        <f t="shared" si="142"/>
        <v>CHEST_ITEM_TYPE_T3_TANK,CHEST_ITEM_TYPE_T2_SHARD,CHEST_ITEM_TYPE_T3_SHARD,CHEST_ITEM_TYPE_T1_PART,CHEST_ITEM_TYPE_T2_PART</v>
      </c>
      <c r="W235" s="13" t="str">
        <f t="shared" si="135"/>
        <v/>
      </c>
      <c r="X235" s="3" t="str">
        <f t="shared" si="136"/>
        <v/>
      </c>
      <c r="Y235" s="3" t="str">
        <f t="shared" si="143"/>
        <v>3.7%,34.5%,21.7%,21.7%,16.3%</v>
      </c>
    </row>
    <row r="236" spans="2:25" x14ac:dyDescent="0.3">
      <c r="B236" s="2">
        <f>数据源!BD268</f>
        <v>6</v>
      </c>
      <c r="C236" s="2" t="str">
        <f>数据源!BE268</f>
        <v>T2MP3</v>
      </c>
      <c r="D236" s="2" t="str">
        <f>数据源!BF268</f>
        <v>部件</v>
      </c>
      <c r="E236" s="2">
        <f>数据源!BG268</f>
        <v>102.20000000000002</v>
      </c>
      <c r="F236" s="2">
        <f>数据源!BH268</f>
        <v>1.5</v>
      </c>
      <c r="G236" s="2">
        <f>数据源!BI268</f>
        <v>7.0000000000000001E-3</v>
      </c>
      <c r="H236" s="2">
        <f>数据源!BJ268</f>
        <v>8.9802130898021301E-3</v>
      </c>
      <c r="I236" s="2">
        <f>数据源!BK268</f>
        <v>90</v>
      </c>
      <c r="J236" s="3">
        <f t="shared" si="144"/>
        <v>1</v>
      </c>
      <c r="K236" s="3">
        <f t="shared" si="145"/>
        <v>2</v>
      </c>
      <c r="L236" s="3" t="str">
        <f t="shared" si="137"/>
        <v>部件</v>
      </c>
      <c r="M236" s="3">
        <f t="shared" ca="1" si="138"/>
        <v>92103</v>
      </c>
      <c r="N236" s="3" t="str">
        <f t="shared" ca="1" si="139"/>
        <v>11311,12311,13311,51211,52211,53211,51221,52221,53221,51311,52311,53311,51321,52321,53321,91001,91003,91005,91101,91103,91105,91201,91203,91205,91002,91004,91006,91102,91104,91106,91202,91204,91206,92001,92003,92005,92101,92103</v>
      </c>
      <c r="O236" s="3" t="str">
        <f t="shared" si="140"/>
        <v>124,124,124,666,666,666,479,479,479,387,387,387,332,332,332,120,120,120,120,120,120,120,120,120,120,120,120,120,120,120,120,120,120,90,90,90,90,90</v>
      </c>
      <c r="P236" s="1" t="str">
        <f t="shared" si="141"/>
        <v>(1,1),(1,1),(1,1),(6,12),(6,12),(6,12),(2,6),(2,6),(2,6),(2,6),(2,6),(2,6),(3,4),(3,4),(3,4),(4,7),(4,7),(4,7),(4,7),(4,7),(4,7),(4,7),(4,7),(4,7),(4,7),(4,7),(4,7),(4,7),(4,7),(4,7),(4,7),(4,7),(4,7),(1,2),(1,2),(1,2),(1,2),(1,2)</v>
      </c>
      <c r="Q236" s="3" t="str">
        <f>IF(D236="坦克碎片",VLOOKUP(C236,道具信息!$N$2:$O$291,2,FALSE)&amp;"碎片",VLOOKUP(C236,道具信息!$N$2:$O$291,2,FALSE))</f>
        <v>T2部件</v>
      </c>
      <c r="R236" s="3">
        <f t="shared" si="146"/>
        <v>1620</v>
      </c>
      <c r="S236" s="11">
        <f t="shared" si="147"/>
        <v>0.16300000000000001</v>
      </c>
      <c r="T236" s="3" t="str">
        <f>VLOOKUP(Q236,道具信息!$Q$3:$S$20,2,FALSE)</f>
        <v>CHEST_ITEM_TYPE_T2_PART</v>
      </c>
      <c r="U236" s="3" t="str">
        <f>IF(COUNTIF(U$199:U235,T236)=0,T236,"")</f>
        <v/>
      </c>
      <c r="V236" s="3" t="str">
        <f t="shared" si="142"/>
        <v>CHEST_ITEM_TYPE_T3_TANK,CHEST_ITEM_TYPE_T2_SHARD,CHEST_ITEM_TYPE_T3_SHARD,CHEST_ITEM_TYPE_T1_PART,CHEST_ITEM_TYPE_T2_PART</v>
      </c>
      <c r="W236" s="13" t="str">
        <f t="shared" si="135"/>
        <v/>
      </c>
      <c r="X236" s="3" t="str">
        <f t="shared" si="136"/>
        <v/>
      </c>
      <c r="Y236" s="3" t="str">
        <f t="shared" si="143"/>
        <v>3.7%,34.5%,21.7%,21.7%,16.3%</v>
      </c>
    </row>
    <row r="237" spans="2:25" x14ac:dyDescent="0.3">
      <c r="B237" s="2">
        <f>数据源!BD269</f>
        <v>6</v>
      </c>
      <c r="C237" s="2" t="str">
        <f>数据源!BE269</f>
        <v>T2MP5</v>
      </c>
      <c r="D237" s="2" t="str">
        <f>数据源!BF269</f>
        <v>部件</v>
      </c>
      <c r="E237" s="2">
        <f>数据源!BG269</f>
        <v>102.20000000000002</v>
      </c>
      <c r="F237" s="2">
        <f>数据源!BH269</f>
        <v>1.5</v>
      </c>
      <c r="G237" s="2">
        <f>数据源!BI269</f>
        <v>7.0000000000000001E-3</v>
      </c>
      <c r="H237" s="2">
        <f>数据源!BJ269</f>
        <v>8.9802130898021301E-3</v>
      </c>
      <c r="I237" s="2">
        <f>数据源!BK269</f>
        <v>90</v>
      </c>
      <c r="J237" s="3">
        <f t="shared" si="144"/>
        <v>1</v>
      </c>
      <c r="K237" s="3">
        <f t="shared" si="145"/>
        <v>2</v>
      </c>
      <c r="L237" s="3" t="str">
        <f t="shared" si="137"/>
        <v>部件</v>
      </c>
      <c r="M237" s="3">
        <f t="shared" ca="1" si="138"/>
        <v>92105</v>
      </c>
      <c r="N237" s="3" t="str">
        <f t="shared" ca="1" si="139"/>
        <v>11311,12311,13311,51211,52211,53211,51221,52221,53221,51311,52311,53311,51321,52321,53321,91001,91003,91005,91101,91103,91105,91201,91203,91205,91002,91004,91006,91102,91104,91106,91202,91204,91206,92001,92003,92005,92101,92103,92105</v>
      </c>
      <c r="O237" s="3" t="str">
        <f t="shared" si="140"/>
        <v>124,124,124,666,666,666,479,479,479,387,387,387,332,332,332,120,120,120,120,120,120,120,120,120,120,120,120,120,120,120,120,120,120,90,90,90,90,90,90</v>
      </c>
      <c r="P237" s="1" t="str">
        <f t="shared" si="141"/>
        <v>(1,1),(1,1),(1,1),(6,12),(6,12),(6,12),(2,6),(2,6),(2,6),(2,6),(2,6),(2,6),(3,4),(3,4),(3,4),(4,7),(4,7),(4,7),(4,7),(4,7),(4,7),(4,7),(4,7),(4,7),(4,7),(4,7),(4,7),(4,7),(4,7),(4,7),(4,7),(4,7),(4,7),(1,2),(1,2),(1,2),(1,2),(1,2),(1,2)</v>
      </c>
      <c r="Q237" s="3" t="str">
        <f>IF(D237="坦克碎片",VLOOKUP(C237,道具信息!$N$2:$O$291,2,FALSE)&amp;"碎片",VLOOKUP(C237,道具信息!$N$2:$O$291,2,FALSE))</f>
        <v>T2部件</v>
      </c>
      <c r="R237" s="3">
        <f t="shared" si="146"/>
        <v>1620</v>
      </c>
      <c r="S237" s="11">
        <f t="shared" si="147"/>
        <v>0.16300000000000001</v>
      </c>
      <c r="T237" s="3" t="str">
        <f>VLOOKUP(Q237,道具信息!$Q$3:$S$20,2,FALSE)</f>
        <v>CHEST_ITEM_TYPE_T2_PART</v>
      </c>
      <c r="U237" s="3" t="str">
        <f>IF(COUNTIF(U$199:U236,T237)=0,T237,"")</f>
        <v/>
      </c>
      <c r="V237" s="3" t="str">
        <f t="shared" si="142"/>
        <v>CHEST_ITEM_TYPE_T3_TANK,CHEST_ITEM_TYPE_T2_SHARD,CHEST_ITEM_TYPE_T3_SHARD,CHEST_ITEM_TYPE_T1_PART,CHEST_ITEM_TYPE_T2_PART</v>
      </c>
      <c r="W237" s="13" t="str">
        <f t="shared" si="135"/>
        <v/>
      </c>
      <c r="X237" s="3" t="str">
        <f t="shared" si="136"/>
        <v/>
      </c>
      <c r="Y237" s="3" t="str">
        <f t="shared" si="143"/>
        <v>3.7%,34.5%,21.7%,21.7%,16.3%</v>
      </c>
    </row>
    <row r="238" spans="2:25" x14ac:dyDescent="0.3">
      <c r="B238" s="2">
        <f>数据源!BD270</f>
        <v>6</v>
      </c>
      <c r="C238" s="2" t="str">
        <f>数据源!BE270</f>
        <v>T2HP1</v>
      </c>
      <c r="D238" s="2" t="str">
        <f>数据源!BF270</f>
        <v>部件</v>
      </c>
      <c r="E238" s="2">
        <f>数据源!BG270</f>
        <v>102.20000000000002</v>
      </c>
      <c r="F238" s="2">
        <f>数据源!BH270</f>
        <v>1.5</v>
      </c>
      <c r="G238" s="2">
        <f>数据源!BI270</f>
        <v>7.0000000000000001E-3</v>
      </c>
      <c r="H238" s="2">
        <f>数据源!BJ270</f>
        <v>8.9802130898021301E-3</v>
      </c>
      <c r="I238" s="2">
        <f>数据源!BK270</f>
        <v>90</v>
      </c>
      <c r="J238" s="3">
        <f t="shared" si="144"/>
        <v>1</v>
      </c>
      <c r="K238" s="3">
        <f t="shared" si="145"/>
        <v>2</v>
      </c>
      <c r="L238" s="3" t="str">
        <f t="shared" ref="L238:L240" si="148">RIGHT(D238,2)</f>
        <v>部件</v>
      </c>
      <c r="M238" s="3">
        <f t="shared" ref="M238:M240" ca="1" si="149">IF(OR(L238="坦克",L238="碎片"),VLOOKUP(C238,INDIRECT("坦克ID"),MATCH(L238&amp;"ID",INDIRECT("坦克标头"),0),FALSE),VLOOKUP(C238,INDIRECT(L238&amp;"ID"),2,FALSE))</f>
        <v>92201</v>
      </c>
      <c r="N238" s="3" t="str">
        <f t="shared" ref="N238:N240" ca="1" si="150">N237&amp;","&amp;M238</f>
        <v>11311,12311,13311,51211,52211,53211,51221,52221,53221,51311,52311,53311,51321,52321,53321,91001,91003,91005,91101,91103,91105,91201,91203,91205,91002,91004,91006,91102,91104,91106,91202,91204,91206,92001,92003,92005,92101,92103,92105,92201</v>
      </c>
      <c r="O238" s="3" t="str">
        <f t="shared" ref="O238:O240" si="151">O237&amp;","&amp;I238</f>
        <v>124,124,124,666,666,666,479,479,479,387,387,387,332,332,332,120,120,120,120,120,120,120,120,120,120,120,120,120,120,120,120,120,120,90,90,90,90,90,90,90</v>
      </c>
      <c r="P238" s="1" t="str">
        <f t="shared" ref="P238:P240" si="152">P237&amp;","&amp;"("&amp;J238&amp;","&amp;K238&amp;")"</f>
        <v>(1,1),(1,1),(1,1),(6,12),(6,12),(6,12),(2,6),(2,6),(2,6),(2,6),(2,6),(2,6),(3,4),(3,4),(3,4),(4,7),(4,7),(4,7),(4,7),(4,7),(4,7),(4,7),(4,7),(4,7),(4,7),(4,7),(4,7),(4,7),(4,7),(4,7),(4,7),(4,7),(4,7),(1,2),(1,2),(1,2),(1,2),(1,2),(1,2),(1,2)</v>
      </c>
      <c r="Q238" s="3" t="str">
        <f>IF(D238="坦克碎片",VLOOKUP(C238,道具信息!$N$2:$O$291,2,FALSE)&amp;"碎片",VLOOKUP(C238,道具信息!$N$2:$O$291,2,FALSE))</f>
        <v>T2部件</v>
      </c>
      <c r="R238" s="3">
        <f t="shared" si="146"/>
        <v>1620</v>
      </c>
      <c r="S238" s="11">
        <f t="shared" si="147"/>
        <v>0.16300000000000001</v>
      </c>
      <c r="T238" s="3" t="str">
        <f>VLOOKUP(Q238,道具信息!$Q$3:$S$20,2,FALSE)</f>
        <v>CHEST_ITEM_TYPE_T2_PART</v>
      </c>
      <c r="U238" s="3" t="str">
        <f>IF(COUNTIF(U$199:U237,T238)=0,T238,"")</f>
        <v/>
      </c>
      <c r="V238" s="3" t="str">
        <f t="shared" si="142"/>
        <v>CHEST_ITEM_TYPE_T3_TANK,CHEST_ITEM_TYPE_T2_SHARD,CHEST_ITEM_TYPE_T3_SHARD,CHEST_ITEM_TYPE_T1_PART,CHEST_ITEM_TYPE_T2_PART</v>
      </c>
      <c r="W238" s="13" t="str">
        <f t="shared" si="135"/>
        <v/>
      </c>
      <c r="X238" s="3" t="str">
        <f t="shared" si="136"/>
        <v/>
      </c>
      <c r="Y238" s="3" t="str">
        <f t="shared" si="143"/>
        <v>3.7%,34.5%,21.7%,21.7%,16.3%</v>
      </c>
    </row>
    <row r="239" spans="2:25" x14ac:dyDescent="0.3">
      <c r="B239" s="2">
        <f>数据源!BD271</f>
        <v>6</v>
      </c>
      <c r="C239" s="2" t="str">
        <f>数据源!BE271</f>
        <v>T2HP3</v>
      </c>
      <c r="D239" s="2" t="str">
        <f>数据源!BF271</f>
        <v>部件</v>
      </c>
      <c r="E239" s="2">
        <f>数据源!BG271</f>
        <v>102.20000000000002</v>
      </c>
      <c r="F239" s="2">
        <f>数据源!BH271</f>
        <v>1.5</v>
      </c>
      <c r="G239" s="2">
        <f>数据源!BI271</f>
        <v>7.0000000000000001E-3</v>
      </c>
      <c r="H239" s="2">
        <f>数据源!BJ271</f>
        <v>8.9802130898021301E-3</v>
      </c>
      <c r="I239" s="2">
        <f>数据源!BK271</f>
        <v>90</v>
      </c>
      <c r="J239" s="3">
        <f t="shared" si="144"/>
        <v>1</v>
      </c>
      <c r="K239" s="3">
        <f t="shared" si="145"/>
        <v>2</v>
      </c>
      <c r="L239" s="3" t="str">
        <f t="shared" si="148"/>
        <v>部件</v>
      </c>
      <c r="M239" s="3">
        <f t="shared" ca="1" si="149"/>
        <v>92203</v>
      </c>
      <c r="N239" s="3" t="str">
        <f t="shared" ca="1" si="150"/>
        <v>11311,12311,13311,51211,52211,53211,51221,52221,53221,51311,52311,53311,51321,52321,53321,91001,91003,91005,91101,91103,91105,91201,91203,91205,91002,91004,91006,91102,91104,91106,91202,91204,91206,92001,92003,92005,92101,92103,92105,92201,92203</v>
      </c>
      <c r="O239" s="3" t="str">
        <f t="shared" si="151"/>
        <v>124,124,124,666,666,666,479,479,479,387,387,387,332,332,332,120,120,120,120,120,120,120,120,120,120,120,120,120,120,120,120,120,120,90,90,90,90,90,90,90,90</v>
      </c>
      <c r="P239" s="1" t="str">
        <f t="shared" si="152"/>
        <v>(1,1),(1,1),(1,1),(6,12),(6,12),(6,12),(2,6),(2,6),(2,6),(2,6),(2,6),(2,6),(3,4),(3,4),(3,4),(4,7),(4,7),(4,7),(4,7),(4,7),(4,7),(4,7),(4,7),(4,7),(4,7),(4,7),(4,7),(4,7),(4,7),(4,7),(4,7),(4,7),(4,7),(1,2),(1,2),(1,2),(1,2),(1,2),(1,2),(1,2),(1,2)</v>
      </c>
      <c r="Q239" s="3" t="str">
        <f>IF(D239="坦克碎片",VLOOKUP(C239,道具信息!$N$2:$O$291,2,FALSE)&amp;"碎片",VLOOKUP(C239,道具信息!$N$2:$O$291,2,FALSE))</f>
        <v>T2部件</v>
      </c>
      <c r="R239" s="3">
        <f t="shared" si="146"/>
        <v>1620</v>
      </c>
      <c r="S239" s="11">
        <f t="shared" si="147"/>
        <v>0.16300000000000001</v>
      </c>
      <c r="T239" s="3" t="str">
        <f>VLOOKUP(Q239,道具信息!$Q$3:$S$20,2,FALSE)</f>
        <v>CHEST_ITEM_TYPE_T2_PART</v>
      </c>
      <c r="U239" s="3" t="str">
        <f>IF(COUNTIF(U$199:U238,T239)=0,T239,"")</f>
        <v/>
      </c>
      <c r="V239" s="3" t="str">
        <f t="shared" si="142"/>
        <v>CHEST_ITEM_TYPE_T3_TANK,CHEST_ITEM_TYPE_T2_SHARD,CHEST_ITEM_TYPE_T3_SHARD,CHEST_ITEM_TYPE_T1_PART,CHEST_ITEM_TYPE_T2_PART</v>
      </c>
      <c r="W239" s="13" t="str">
        <f t="shared" si="135"/>
        <v/>
      </c>
      <c r="X239" s="3" t="str">
        <f t="shared" si="136"/>
        <v/>
      </c>
      <c r="Y239" s="3" t="str">
        <f t="shared" si="143"/>
        <v>3.7%,34.5%,21.7%,21.7%,16.3%</v>
      </c>
    </row>
    <row r="240" spans="2:25" x14ac:dyDescent="0.3">
      <c r="B240" s="2">
        <f>数据源!BD272</f>
        <v>6</v>
      </c>
      <c r="C240" s="2" t="str">
        <f>数据源!BE272</f>
        <v>T2HP5</v>
      </c>
      <c r="D240" s="2" t="str">
        <f>数据源!BF272</f>
        <v>部件</v>
      </c>
      <c r="E240" s="2">
        <f>数据源!BG272</f>
        <v>102.20000000000002</v>
      </c>
      <c r="F240" s="2">
        <f>数据源!BH272</f>
        <v>1.5</v>
      </c>
      <c r="G240" s="2">
        <f>数据源!BI272</f>
        <v>7.0000000000000001E-3</v>
      </c>
      <c r="H240" s="2">
        <f>数据源!BJ272</f>
        <v>8.9802130898021301E-3</v>
      </c>
      <c r="I240" s="2">
        <f>数据源!BK272</f>
        <v>90</v>
      </c>
      <c r="J240" s="3">
        <f t="shared" si="144"/>
        <v>1</v>
      </c>
      <c r="K240" s="3">
        <f t="shared" si="145"/>
        <v>2</v>
      </c>
      <c r="L240" s="3" t="str">
        <f t="shared" si="148"/>
        <v>部件</v>
      </c>
      <c r="M240" s="3">
        <f t="shared" ca="1" si="149"/>
        <v>92205</v>
      </c>
      <c r="N240" s="3" t="str">
        <f t="shared" ca="1" si="150"/>
        <v>11311,12311,13311,51211,52211,53211,51221,52221,53221,51311,52311,53311,51321,52321,53321,91001,91003,91005,91101,91103,91105,91201,91203,91205,91002,91004,91006,91102,91104,91106,91202,91204,91206,92001,92003,92005,92101,92103,92105,92201,92203,92205</v>
      </c>
      <c r="O240" s="3" t="str">
        <f t="shared" si="151"/>
        <v>124,124,124,666,666,666,479,479,479,387,387,387,332,332,332,120,120,120,120,120,120,120,120,120,120,120,120,120,120,120,120,120,120,90,90,90,90,90,90,90,90,90</v>
      </c>
      <c r="P240" s="1" t="str">
        <f t="shared" si="152"/>
        <v>(1,1),(1,1),(1,1),(6,12),(6,12),(6,12),(2,6),(2,6),(2,6),(2,6),(2,6),(2,6),(3,4),(3,4),(3,4),(4,7),(4,7),(4,7),(4,7),(4,7),(4,7),(4,7),(4,7),(4,7),(4,7),(4,7),(4,7),(4,7),(4,7),(4,7),(4,7),(4,7),(4,7),(1,2),(1,2),(1,2),(1,2),(1,2),(1,2),(1,2),(1,2),(1,2)</v>
      </c>
      <c r="Q240" s="3" t="str">
        <f>IF(D240="坦克碎片",VLOOKUP(C240,道具信息!$N$2:$O$291,2,FALSE)&amp;"碎片",VLOOKUP(C240,道具信息!$N$2:$O$291,2,FALSE))</f>
        <v>T2部件</v>
      </c>
      <c r="R240" s="3">
        <f t="shared" si="146"/>
        <v>1620</v>
      </c>
      <c r="S240" s="11">
        <f t="shared" si="147"/>
        <v>0.16300000000000001</v>
      </c>
      <c r="T240" s="3" t="str">
        <f>VLOOKUP(Q240,道具信息!$Q$3:$S$20,2,FALSE)</f>
        <v>CHEST_ITEM_TYPE_T2_PART</v>
      </c>
      <c r="U240" s="3" t="str">
        <f>IF(COUNTIF(U$199:U239,T240)=0,T240,"")</f>
        <v/>
      </c>
      <c r="V240" s="3" t="str">
        <f t="shared" si="142"/>
        <v>CHEST_ITEM_TYPE_T3_TANK,CHEST_ITEM_TYPE_T2_SHARD,CHEST_ITEM_TYPE_T3_SHARD,CHEST_ITEM_TYPE_T1_PART,CHEST_ITEM_TYPE_T2_PART</v>
      </c>
      <c r="W240" s="13" t="str">
        <f t="shared" si="135"/>
        <v/>
      </c>
      <c r="X240" s="3" t="str">
        <f t="shared" si="136"/>
        <v/>
      </c>
      <c r="Y240" s="3" t="str">
        <f t="shared" si="143"/>
        <v>3.7%,34.5%,21.7%,21.7%,16.3%</v>
      </c>
    </row>
    <row r="241" spans="2:25" x14ac:dyDescent="0.3">
      <c r="B241" s="2">
        <f>数据源!BD273</f>
        <v>6</v>
      </c>
      <c r="C241" s="2" t="str">
        <f>数据源!BE273</f>
        <v>T2LP2</v>
      </c>
      <c r="D241" s="2" t="str">
        <f>数据源!BF273</f>
        <v>部件</v>
      </c>
      <c r="E241" s="2">
        <f>数据源!BG273</f>
        <v>102.20000000000002</v>
      </c>
      <c r="F241" s="2">
        <f>数据源!BH273</f>
        <v>1.5</v>
      </c>
      <c r="G241" s="2">
        <f>数据源!BI273</f>
        <v>7.0000000000000001E-3</v>
      </c>
      <c r="H241" s="2">
        <f>数据源!BJ273</f>
        <v>8.9802130898021301E-3</v>
      </c>
      <c r="I241" s="2">
        <f>数据源!BK273</f>
        <v>90</v>
      </c>
      <c r="J241" s="3">
        <f t="shared" si="144"/>
        <v>1</v>
      </c>
      <c r="K241" s="3">
        <f t="shared" si="145"/>
        <v>2</v>
      </c>
      <c r="L241" s="3" t="str">
        <f t="shared" ref="L241:L258" si="153">RIGHT(D241,2)</f>
        <v>部件</v>
      </c>
      <c r="M241" s="3">
        <f t="shared" ref="M241:M258" ca="1" si="154">IF(OR(L241="坦克",L241="碎片"),VLOOKUP(C241,INDIRECT("坦克ID"),MATCH(L241&amp;"ID",INDIRECT("坦克标头"),0),FALSE),VLOOKUP(C241,INDIRECT(L241&amp;"ID"),2,FALSE))</f>
        <v>92002</v>
      </c>
      <c r="N241" s="3" t="str">
        <f t="shared" ref="N241:N258" ca="1" si="155">N240&amp;","&amp;M241</f>
        <v>11311,12311,13311,51211,52211,53211,51221,52221,53221,51311,52311,53311,51321,52321,53321,91001,91003,91005,91101,91103,91105,91201,91203,91205,91002,91004,91006,91102,91104,91106,91202,91204,91206,92001,92003,92005,92101,92103,92105,92201,92203,92205,92002</v>
      </c>
      <c r="O241" s="3" t="str">
        <f t="shared" ref="O241:O258" si="156">O240&amp;","&amp;I241</f>
        <v>124,124,124,666,666,666,479,479,479,387,387,387,332,332,332,120,120,120,120,120,120,120,120,120,120,120,120,120,120,120,120,120,120,90,90,90,90,90,90,90,90,90,90</v>
      </c>
      <c r="P241" s="1" t="str">
        <f t="shared" ref="P241:P258" si="157">P240&amp;","&amp;"("&amp;J241&amp;","&amp;K241&amp;")"</f>
        <v>(1,1),(1,1),(1,1),(6,12),(6,12),(6,12),(2,6),(2,6),(2,6),(2,6),(2,6),(2,6),(3,4),(3,4),(3,4),(4,7),(4,7),(4,7),(4,7),(4,7),(4,7),(4,7),(4,7),(4,7),(4,7),(4,7),(4,7),(4,7),(4,7),(4,7),(4,7),(4,7),(4,7),(1,2),(1,2),(1,2),(1,2),(1,2),(1,2),(1,2),(1,2),(1,2),(1,2)</v>
      </c>
      <c r="Q241" s="3" t="str">
        <f>IF(D241="坦克碎片",VLOOKUP(C241,道具信息!$N$2:$O$291,2,FALSE)&amp;"碎片",VLOOKUP(C241,道具信息!$N$2:$O$291,2,FALSE))</f>
        <v>T2部件</v>
      </c>
      <c r="R241" s="3">
        <f t="shared" si="146"/>
        <v>1620</v>
      </c>
      <c r="S241" s="11">
        <f t="shared" si="147"/>
        <v>0.16300000000000001</v>
      </c>
      <c r="T241" s="3" t="str">
        <f>VLOOKUP(Q241,道具信息!$Q$3:$S$20,2,FALSE)</f>
        <v>CHEST_ITEM_TYPE_T2_PART</v>
      </c>
      <c r="U241" s="3" t="str">
        <f>IF(COUNTIF(U$199:U240,T241)=0,T241,"")</f>
        <v/>
      </c>
      <c r="V241" s="3" t="str">
        <f t="shared" si="142"/>
        <v>CHEST_ITEM_TYPE_T3_TANK,CHEST_ITEM_TYPE_T2_SHARD,CHEST_ITEM_TYPE_T3_SHARD,CHEST_ITEM_TYPE_T1_PART,CHEST_ITEM_TYPE_T2_PART</v>
      </c>
      <c r="W241" s="13" t="str">
        <f t="shared" si="135"/>
        <v/>
      </c>
      <c r="X241" s="3" t="str">
        <f t="shared" si="136"/>
        <v/>
      </c>
      <c r="Y241" s="3" t="str">
        <f t="shared" si="143"/>
        <v>3.7%,34.5%,21.7%,21.7%,16.3%</v>
      </c>
    </row>
    <row r="242" spans="2:25" x14ac:dyDescent="0.3">
      <c r="B242" s="2">
        <f>数据源!BD274</f>
        <v>6</v>
      </c>
      <c r="C242" s="2" t="str">
        <f>数据源!BE274</f>
        <v>T2LP4</v>
      </c>
      <c r="D242" s="2" t="str">
        <f>数据源!BF274</f>
        <v>部件</v>
      </c>
      <c r="E242" s="2">
        <f>数据源!BG274</f>
        <v>102.20000000000002</v>
      </c>
      <c r="F242" s="2">
        <f>数据源!BH274</f>
        <v>1.5</v>
      </c>
      <c r="G242" s="2">
        <f>数据源!BI274</f>
        <v>7.0000000000000001E-3</v>
      </c>
      <c r="H242" s="2">
        <f>数据源!BJ274</f>
        <v>8.9802130898021301E-3</v>
      </c>
      <c r="I242" s="2">
        <f>数据源!BK274</f>
        <v>90</v>
      </c>
      <c r="J242" s="3">
        <f t="shared" si="144"/>
        <v>1</v>
      </c>
      <c r="K242" s="3">
        <f t="shared" si="145"/>
        <v>2</v>
      </c>
      <c r="L242" s="3" t="str">
        <f t="shared" si="153"/>
        <v>部件</v>
      </c>
      <c r="M242" s="3">
        <f t="shared" ca="1" si="154"/>
        <v>92004</v>
      </c>
      <c r="N242" s="3" t="str">
        <f t="shared" ca="1" si="155"/>
        <v>11311,12311,13311,51211,52211,53211,51221,52221,53221,51311,52311,53311,51321,52321,53321,91001,91003,91005,91101,91103,91105,91201,91203,91205,91002,91004,91006,91102,91104,91106,91202,91204,91206,92001,92003,92005,92101,92103,92105,92201,92203,92205,92002,92004</v>
      </c>
      <c r="O242" s="3" t="str">
        <f t="shared" si="156"/>
        <v>124,124,124,666,666,666,479,479,479,387,387,387,332,332,332,120,120,120,120,120,120,120,120,120,120,120,120,120,120,120,120,120,120,90,90,90,90,90,90,90,90,90,90,90</v>
      </c>
      <c r="P242" s="1" t="str">
        <f t="shared" si="157"/>
        <v>(1,1),(1,1),(1,1),(6,12),(6,12),(6,12),(2,6),(2,6),(2,6),(2,6),(2,6),(2,6),(3,4),(3,4),(3,4),(4,7),(4,7),(4,7),(4,7),(4,7),(4,7),(4,7),(4,7),(4,7),(4,7),(4,7),(4,7),(4,7),(4,7),(4,7),(4,7),(4,7),(4,7),(1,2),(1,2),(1,2),(1,2),(1,2),(1,2),(1,2),(1,2),(1,2),(1,2),(1,2)</v>
      </c>
      <c r="Q242" s="3" t="str">
        <f>IF(D242="坦克碎片",VLOOKUP(C242,道具信息!$N$2:$O$291,2,FALSE)&amp;"碎片",VLOOKUP(C242,道具信息!$N$2:$O$291,2,FALSE))</f>
        <v>T2部件</v>
      </c>
      <c r="R242" s="3">
        <f t="shared" si="146"/>
        <v>1620</v>
      </c>
      <c r="S242" s="11">
        <f t="shared" si="147"/>
        <v>0.16300000000000001</v>
      </c>
      <c r="T242" s="3" t="str">
        <f>VLOOKUP(Q242,道具信息!$Q$3:$S$20,2,FALSE)</f>
        <v>CHEST_ITEM_TYPE_T2_PART</v>
      </c>
      <c r="U242" s="3" t="str">
        <f>IF(COUNTIF(U$199:U241,T242)=0,T242,"")</f>
        <v/>
      </c>
      <c r="V242" s="3" t="str">
        <f t="shared" si="142"/>
        <v>CHEST_ITEM_TYPE_T3_TANK,CHEST_ITEM_TYPE_T2_SHARD,CHEST_ITEM_TYPE_T3_SHARD,CHEST_ITEM_TYPE_T1_PART,CHEST_ITEM_TYPE_T2_PART</v>
      </c>
      <c r="W242" s="13" t="str">
        <f t="shared" si="135"/>
        <v/>
      </c>
      <c r="X242" s="3" t="str">
        <f t="shared" si="136"/>
        <v/>
      </c>
      <c r="Y242" s="3" t="str">
        <f t="shared" si="143"/>
        <v>3.7%,34.5%,21.7%,21.7%,16.3%</v>
      </c>
    </row>
    <row r="243" spans="2:25" x14ac:dyDescent="0.3">
      <c r="B243" s="2">
        <f>数据源!BD275</f>
        <v>6</v>
      </c>
      <c r="C243" s="2" t="str">
        <f>数据源!BE275</f>
        <v>T2LP6</v>
      </c>
      <c r="D243" s="2" t="str">
        <f>数据源!BF275</f>
        <v>部件</v>
      </c>
      <c r="E243" s="2">
        <f>数据源!BG275</f>
        <v>102.20000000000002</v>
      </c>
      <c r="F243" s="2">
        <f>数据源!BH275</f>
        <v>1.5</v>
      </c>
      <c r="G243" s="2">
        <f>数据源!BI275</f>
        <v>7.0000000000000001E-3</v>
      </c>
      <c r="H243" s="2">
        <f>数据源!BJ275</f>
        <v>8.9802130898021301E-3</v>
      </c>
      <c r="I243" s="2">
        <f>数据源!BK275</f>
        <v>90</v>
      </c>
      <c r="J243" s="3">
        <f t="shared" si="144"/>
        <v>1</v>
      </c>
      <c r="K243" s="3">
        <f t="shared" si="145"/>
        <v>2</v>
      </c>
      <c r="L243" s="3" t="str">
        <f t="shared" si="153"/>
        <v>部件</v>
      </c>
      <c r="M243" s="3">
        <f t="shared" ca="1" si="154"/>
        <v>92006</v>
      </c>
      <c r="N243" s="3" t="str">
        <f t="shared" ca="1" si="155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</v>
      </c>
      <c r="O243" s="3" t="str">
        <f t="shared" si="156"/>
        <v>124,124,124,666,666,666,479,479,479,387,387,387,332,332,332,120,120,120,120,120,120,120,120,120,120,120,120,120,120,120,120,120,120,90,90,90,90,90,90,90,90,90,90,90,90</v>
      </c>
      <c r="P243" s="1" t="str">
        <f t="shared" si="157"/>
        <v>(1,1),(1,1),(1,1),(6,12),(6,12),(6,12),(2,6),(2,6),(2,6),(2,6),(2,6),(2,6),(3,4),(3,4),(3,4),(4,7),(4,7),(4,7),(4,7),(4,7),(4,7),(4,7),(4,7),(4,7),(4,7),(4,7),(4,7),(4,7),(4,7),(4,7),(4,7),(4,7),(4,7),(1,2),(1,2),(1,2),(1,2),(1,2),(1,2),(1,2),(1,2),(1,2),(1,2),(1,2),(1,2)</v>
      </c>
      <c r="Q243" s="3" t="str">
        <f>IF(D243="坦克碎片",VLOOKUP(C243,道具信息!$N$2:$O$291,2,FALSE)&amp;"碎片",VLOOKUP(C243,道具信息!$N$2:$O$291,2,FALSE))</f>
        <v>T2部件</v>
      </c>
      <c r="R243" s="3">
        <f t="shared" si="146"/>
        <v>1620</v>
      </c>
      <c r="S243" s="11">
        <f t="shared" si="147"/>
        <v>0.16300000000000001</v>
      </c>
      <c r="T243" s="3" t="str">
        <f>VLOOKUP(Q243,道具信息!$Q$3:$S$20,2,FALSE)</f>
        <v>CHEST_ITEM_TYPE_T2_PART</v>
      </c>
      <c r="U243" s="3" t="str">
        <f>IF(COUNTIF(U$199:U242,T243)=0,T243,"")</f>
        <v/>
      </c>
      <c r="V243" s="3" t="str">
        <f t="shared" si="142"/>
        <v>CHEST_ITEM_TYPE_T3_TANK,CHEST_ITEM_TYPE_T2_SHARD,CHEST_ITEM_TYPE_T3_SHARD,CHEST_ITEM_TYPE_T1_PART,CHEST_ITEM_TYPE_T2_PART</v>
      </c>
      <c r="W243" s="13" t="str">
        <f t="shared" si="135"/>
        <v/>
      </c>
      <c r="X243" s="3" t="str">
        <f t="shared" si="136"/>
        <v/>
      </c>
      <c r="Y243" s="3" t="str">
        <f t="shared" si="143"/>
        <v>3.7%,34.5%,21.7%,21.7%,16.3%</v>
      </c>
    </row>
    <row r="244" spans="2:25" x14ac:dyDescent="0.3">
      <c r="B244" s="2">
        <f>数据源!BD276</f>
        <v>6</v>
      </c>
      <c r="C244" s="2" t="str">
        <f>数据源!BE276</f>
        <v>T2MP2</v>
      </c>
      <c r="D244" s="2" t="str">
        <f>数据源!BF276</f>
        <v>部件</v>
      </c>
      <c r="E244" s="2">
        <f>数据源!BG276</f>
        <v>102.20000000000002</v>
      </c>
      <c r="F244" s="2">
        <f>数据源!BH276</f>
        <v>1.5</v>
      </c>
      <c r="G244" s="2">
        <f>数据源!BI276</f>
        <v>7.0000000000000001E-3</v>
      </c>
      <c r="H244" s="2">
        <f>数据源!BJ276</f>
        <v>8.9802130898021301E-3</v>
      </c>
      <c r="I244" s="2">
        <f>数据源!BK276</f>
        <v>90</v>
      </c>
      <c r="J244" s="3">
        <f>ROUNDUP(IF(F244&gt;1,F244-ROUNDDOWN(SQRT(F244),0),F244),0)</f>
        <v>1</v>
      </c>
      <c r="K244" s="3">
        <f>F244*2-J244</f>
        <v>2</v>
      </c>
      <c r="L244" s="3" t="str">
        <f t="shared" si="153"/>
        <v>部件</v>
      </c>
      <c r="M244" s="3">
        <f t="shared" ca="1" si="154"/>
        <v>92102</v>
      </c>
      <c r="N244" s="3" t="str">
        <f t="shared" ca="1" si="155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</v>
      </c>
      <c r="O244" s="3" t="str">
        <f t="shared" si="156"/>
        <v>124,124,124,666,666,666,479,479,479,387,387,387,332,332,332,120,120,120,120,120,120,120,120,120,120,120,120,120,120,120,120,120,120,90,90,90,90,90,90,90,90,90,90,90,90,90</v>
      </c>
      <c r="P244" s="1" t="str">
        <f t="shared" si="157"/>
        <v>(1,1),(1,1),(1,1),(6,12),(6,12),(6,12),(2,6),(2,6),(2,6),(2,6),(2,6),(2,6),(3,4),(3,4),(3,4),(4,7),(4,7),(4,7),(4,7),(4,7),(4,7),(4,7),(4,7),(4,7),(4,7),(4,7),(4,7),(4,7),(4,7),(4,7),(4,7),(4,7),(4,7),(1,2),(1,2),(1,2),(1,2),(1,2),(1,2),(1,2),(1,2),(1,2),(1,2),(1,2),(1,2),(1,2)</v>
      </c>
      <c r="Q244" s="3" t="str">
        <f>IF(D244="坦克碎片",VLOOKUP(C244,道具信息!$N$2:$O$291,2,FALSE)&amp;"碎片",VLOOKUP(C244,道具信息!$N$2:$O$291,2,FALSE))</f>
        <v>T2部件</v>
      </c>
      <c r="R244" s="3">
        <f t="shared" si="146"/>
        <v>1620</v>
      </c>
      <c r="S244" s="11">
        <f t="shared" si="147"/>
        <v>0.16300000000000001</v>
      </c>
      <c r="T244" s="3" t="str">
        <f>VLOOKUP(Q244,道具信息!$Q$3:$S$20,2,FALSE)</f>
        <v>CHEST_ITEM_TYPE_T2_PART</v>
      </c>
      <c r="U244" s="3" t="str">
        <f>IF(COUNTIF(U$199:U243,T244)=0,T244,"")</f>
        <v/>
      </c>
      <c r="V244" s="3" t="str">
        <f t="shared" si="142"/>
        <v>CHEST_ITEM_TYPE_T3_TANK,CHEST_ITEM_TYPE_T2_SHARD,CHEST_ITEM_TYPE_T3_SHARD,CHEST_ITEM_TYPE_T1_PART,CHEST_ITEM_TYPE_T2_PART</v>
      </c>
      <c r="W244" s="13" t="str">
        <f t="shared" si="135"/>
        <v/>
      </c>
      <c r="X244" s="3" t="str">
        <f t="shared" si="136"/>
        <v/>
      </c>
      <c r="Y244" s="3" t="str">
        <f t="shared" si="143"/>
        <v>3.7%,34.5%,21.7%,21.7%,16.3%</v>
      </c>
    </row>
    <row r="245" spans="2:25" x14ac:dyDescent="0.3">
      <c r="B245" s="2">
        <f>数据源!BD277</f>
        <v>6</v>
      </c>
      <c r="C245" s="2" t="str">
        <f>数据源!BE277</f>
        <v>T2MP4</v>
      </c>
      <c r="D245" s="2" t="str">
        <f>数据源!BF277</f>
        <v>部件</v>
      </c>
      <c r="E245" s="2">
        <f>数据源!BG277</f>
        <v>102.20000000000002</v>
      </c>
      <c r="F245" s="2">
        <f>数据源!BH277</f>
        <v>1.5</v>
      </c>
      <c r="G245" s="2">
        <f>数据源!BI277</f>
        <v>7.0000000000000001E-3</v>
      </c>
      <c r="H245" s="2">
        <f>数据源!BJ277</f>
        <v>8.9802130898021301E-3</v>
      </c>
      <c r="I245" s="2">
        <f>数据源!BK277</f>
        <v>90</v>
      </c>
      <c r="J245" s="3">
        <f t="shared" ref="J245:J252" si="158">ROUNDUP(IF(F245&gt;1,F245-ROUNDDOWN(SQRT(F245),0),F245),0)</f>
        <v>1</v>
      </c>
      <c r="K245" s="3">
        <f t="shared" ref="K245:K252" si="159">F245*2-J245</f>
        <v>2</v>
      </c>
      <c r="L245" s="3" t="str">
        <f t="shared" si="153"/>
        <v>部件</v>
      </c>
      <c r="M245" s="3">
        <f t="shared" ca="1" si="154"/>
        <v>92104</v>
      </c>
      <c r="N245" s="3" t="str">
        <f t="shared" ca="1" si="155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</v>
      </c>
      <c r="O245" s="3" t="str">
        <f t="shared" si="156"/>
        <v>124,124,124,666,666,666,479,479,479,387,387,387,332,332,332,120,120,120,120,120,120,120,120,120,120,120,120,120,120,120,120,120,120,90,90,90,90,90,90,90,90,90,90,90,90,90,90</v>
      </c>
      <c r="P245" s="1" t="str">
        <f t="shared" si="157"/>
        <v>(1,1),(1,1),(1,1),(6,12),(6,12),(6,12),(2,6),(2,6),(2,6),(2,6),(2,6),(2,6),(3,4),(3,4),(3,4),(4,7),(4,7),(4,7),(4,7),(4,7),(4,7),(4,7),(4,7),(4,7),(4,7),(4,7),(4,7),(4,7),(4,7),(4,7),(4,7),(4,7),(4,7),(1,2),(1,2),(1,2),(1,2),(1,2),(1,2),(1,2),(1,2),(1,2),(1,2),(1,2),(1,2),(1,2),(1,2)</v>
      </c>
      <c r="Q245" s="3" t="str">
        <f>IF(D245="坦克碎片",VLOOKUP(C245,道具信息!$N$2:$O$291,2,FALSE)&amp;"碎片",VLOOKUP(C245,道具信息!$N$2:$O$291,2,FALSE))</f>
        <v>T2部件</v>
      </c>
      <c r="R245" s="3">
        <f t="shared" si="146"/>
        <v>1620</v>
      </c>
      <c r="S245" s="11">
        <f t="shared" si="147"/>
        <v>0.16300000000000001</v>
      </c>
      <c r="T245" s="3" t="str">
        <f>VLOOKUP(Q245,道具信息!$Q$3:$S$20,2,FALSE)</f>
        <v>CHEST_ITEM_TYPE_T2_PART</v>
      </c>
      <c r="U245" s="3" t="str">
        <f>IF(COUNTIF(U$199:U244,T245)=0,T245,"")</f>
        <v/>
      </c>
      <c r="V245" s="3" t="str">
        <f t="shared" si="142"/>
        <v>CHEST_ITEM_TYPE_T3_TANK,CHEST_ITEM_TYPE_T2_SHARD,CHEST_ITEM_TYPE_T3_SHARD,CHEST_ITEM_TYPE_T1_PART,CHEST_ITEM_TYPE_T2_PART</v>
      </c>
      <c r="W245" s="13" t="str">
        <f t="shared" si="135"/>
        <v/>
      </c>
      <c r="X245" s="3" t="str">
        <f t="shared" si="136"/>
        <v/>
      </c>
      <c r="Y245" s="3" t="str">
        <f t="shared" si="143"/>
        <v>3.7%,34.5%,21.7%,21.7%,16.3%</v>
      </c>
    </row>
    <row r="246" spans="2:25" x14ac:dyDescent="0.3">
      <c r="B246" s="2">
        <f>数据源!BD278</f>
        <v>6</v>
      </c>
      <c r="C246" s="2" t="str">
        <f>数据源!BE278</f>
        <v>T2MP6</v>
      </c>
      <c r="D246" s="2" t="str">
        <f>数据源!BF278</f>
        <v>部件</v>
      </c>
      <c r="E246" s="2">
        <f>数据源!BG278</f>
        <v>102.20000000000002</v>
      </c>
      <c r="F246" s="2">
        <f>数据源!BH278</f>
        <v>1.5</v>
      </c>
      <c r="G246" s="2">
        <f>数据源!BI278</f>
        <v>7.0000000000000001E-3</v>
      </c>
      <c r="H246" s="2">
        <f>数据源!BJ278</f>
        <v>8.9802130898021301E-3</v>
      </c>
      <c r="I246" s="2">
        <f>数据源!BK278</f>
        <v>90</v>
      </c>
      <c r="J246" s="3">
        <f t="shared" si="158"/>
        <v>1</v>
      </c>
      <c r="K246" s="3">
        <f t="shared" si="159"/>
        <v>2</v>
      </c>
      <c r="L246" s="3" t="str">
        <f t="shared" si="153"/>
        <v>部件</v>
      </c>
      <c r="M246" s="3">
        <f t="shared" ca="1" si="154"/>
        <v>92106</v>
      </c>
      <c r="N246" s="3" t="str">
        <f t="shared" ca="1" si="155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</v>
      </c>
      <c r="O246" s="3" t="str">
        <f t="shared" si="156"/>
        <v>124,124,124,666,666,666,479,479,479,387,387,387,332,332,332,120,120,120,120,120,120,120,120,120,120,120,120,120,120,120,120,120,120,90,90,90,90,90,90,90,90,90,90,90,90,90,90,90</v>
      </c>
      <c r="P246" s="1" t="str">
        <f t="shared" si="157"/>
        <v>(1,1),(1,1),(1,1),(6,12),(6,12),(6,12),(2,6),(2,6),(2,6),(2,6),(2,6),(2,6),(3,4),(3,4),(3,4),(4,7),(4,7),(4,7),(4,7),(4,7),(4,7),(4,7),(4,7),(4,7),(4,7),(4,7),(4,7),(4,7),(4,7),(4,7),(4,7),(4,7),(4,7),(1,2),(1,2),(1,2),(1,2),(1,2),(1,2),(1,2),(1,2),(1,2),(1,2),(1,2),(1,2),(1,2),(1,2),(1,2)</v>
      </c>
      <c r="Q246" s="3" t="str">
        <f>IF(D246="坦克碎片",VLOOKUP(C246,道具信息!$N$2:$O$291,2,FALSE)&amp;"碎片",VLOOKUP(C246,道具信息!$N$2:$O$291,2,FALSE))</f>
        <v>T2部件</v>
      </c>
      <c r="R246" s="3">
        <f t="shared" si="146"/>
        <v>1620</v>
      </c>
      <c r="S246" s="11">
        <f t="shared" si="147"/>
        <v>0.16300000000000001</v>
      </c>
      <c r="T246" s="3" t="str">
        <f>VLOOKUP(Q246,道具信息!$Q$3:$S$20,2,FALSE)</f>
        <v>CHEST_ITEM_TYPE_T2_PART</v>
      </c>
      <c r="U246" s="3" t="str">
        <f>IF(COUNTIF(U$199:U245,T246)=0,T246,"")</f>
        <v/>
      </c>
      <c r="V246" s="3" t="str">
        <f t="shared" si="142"/>
        <v>CHEST_ITEM_TYPE_T3_TANK,CHEST_ITEM_TYPE_T2_SHARD,CHEST_ITEM_TYPE_T3_SHARD,CHEST_ITEM_TYPE_T1_PART,CHEST_ITEM_TYPE_T2_PART</v>
      </c>
      <c r="W246" s="13" t="str">
        <f t="shared" si="135"/>
        <v/>
      </c>
      <c r="X246" s="3" t="str">
        <f t="shared" si="136"/>
        <v/>
      </c>
      <c r="Y246" s="3" t="str">
        <f t="shared" si="143"/>
        <v>3.7%,34.5%,21.7%,21.7%,16.3%</v>
      </c>
    </row>
    <row r="247" spans="2:25" x14ac:dyDescent="0.3">
      <c r="B247" s="2">
        <f>数据源!BD279</f>
        <v>6</v>
      </c>
      <c r="C247" s="2" t="str">
        <f>数据源!BE279</f>
        <v>T2HP2</v>
      </c>
      <c r="D247" s="2" t="str">
        <f>数据源!BF279</f>
        <v>部件</v>
      </c>
      <c r="E247" s="2">
        <f>数据源!BG279</f>
        <v>102.20000000000002</v>
      </c>
      <c r="F247" s="2">
        <f>数据源!BH279</f>
        <v>1.5</v>
      </c>
      <c r="G247" s="2">
        <f>数据源!BI279</f>
        <v>7.0000000000000001E-3</v>
      </c>
      <c r="H247" s="2">
        <f>数据源!BJ279</f>
        <v>8.9802130898021301E-3</v>
      </c>
      <c r="I247" s="2">
        <f>数据源!BK279</f>
        <v>90</v>
      </c>
      <c r="J247" s="3">
        <f t="shared" si="158"/>
        <v>1</v>
      </c>
      <c r="K247" s="3">
        <f t="shared" si="159"/>
        <v>2</v>
      </c>
      <c r="L247" s="3" t="str">
        <f t="shared" si="153"/>
        <v>部件</v>
      </c>
      <c r="M247" s="3">
        <f t="shared" ca="1" si="154"/>
        <v>92202</v>
      </c>
      <c r="N247" s="3" t="str">
        <f t="shared" ca="1" si="155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</v>
      </c>
      <c r="O247" s="3" t="str">
        <f t="shared" si="156"/>
        <v>124,124,124,666,666,666,479,479,479,387,387,387,332,332,332,120,120,120,120,120,120,120,120,120,120,120,120,120,120,120,120,120,120,90,90,90,90,90,90,90,90,90,90,90,90,90,90,90,90</v>
      </c>
      <c r="P247" s="1" t="str">
        <f t="shared" si="157"/>
        <v>(1,1),(1,1),(1,1),(6,12),(6,12),(6,12),(2,6),(2,6),(2,6),(2,6),(2,6),(2,6),(3,4),(3,4),(3,4),(4,7),(4,7),(4,7),(4,7),(4,7),(4,7),(4,7),(4,7),(4,7),(4,7),(4,7),(4,7),(4,7),(4,7),(4,7),(4,7),(4,7),(4,7),(1,2),(1,2),(1,2),(1,2),(1,2),(1,2),(1,2),(1,2),(1,2),(1,2),(1,2),(1,2),(1,2),(1,2),(1,2),(1,2)</v>
      </c>
      <c r="Q247" s="3" t="str">
        <f>IF(D247="坦克碎片",VLOOKUP(C247,道具信息!$N$2:$O$291,2,FALSE)&amp;"碎片",VLOOKUP(C247,道具信息!$N$2:$O$291,2,FALSE))</f>
        <v>T2部件</v>
      </c>
      <c r="R247" s="3">
        <f t="shared" si="146"/>
        <v>1620</v>
      </c>
      <c r="S247" s="11">
        <f t="shared" si="147"/>
        <v>0.16300000000000001</v>
      </c>
      <c r="T247" s="3" t="str">
        <f>VLOOKUP(Q247,道具信息!$Q$3:$S$20,2,FALSE)</f>
        <v>CHEST_ITEM_TYPE_T2_PART</v>
      </c>
      <c r="U247" s="3" t="str">
        <f>IF(COUNTIF(U$199:U246,T247)=0,T247,"")</f>
        <v/>
      </c>
      <c r="V247" s="3" t="str">
        <f t="shared" si="142"/>
        <v>CHEST_ITEM_TYPE_T3_TANK,CHEST_ITEM_TYPE_T2_SHARD,CHEST_ITEM_TYPE_T3_SHARD,CHEST_ITEM_TYPE_T1_PART,CHEST_ITEM_TYPE_T2_PART</v>
      </c>
      <c r="W247" s="13" t="str">
        <f t="shared" si="135"/>
        <v/>
      </c>
      <c r="X247" s="3" t="str">
        <f t="shared" si="136"/>
        <v/>
      </c>
      <c r="Y247" s="3" t="str">
        <f t="shared" si="143"/>
        <v>3.7%,34.5%,21.7%,21.7%,16.3%</v>
      </c>
    </row>
    <row r="248" spans="2:25" x14ac:dyDescent="0.3">
      <c r="B248" s="2">
        <f>数据源!BD280</f>
        <v>6</v>
      </c>
      <c r="C248" s="2" t="str">
        <f>数据源!BE280</f>
        <v>T2HP4</v>
      </c>
      <c r="D248" s="2" t="str">
        <f>数据源!BF280</f>
        <v>部件</v>
      </c>
      <c r="E248" s="2">
        <f>数据源!BG280</f>
        <v>102.20000000000002</v>
      </c>
      <c r="F248" s="2">
        <f>数据源!BH280</f>
        <v>1.5</v>
      </c>
      <c r="G248" s="2">
        <f>数据源!BI280</f>
        <v>7.0000000000000001E-3</v>
      </c>
      <c r="H248" s="2">
        <f>数据源!BJ280</f>
        <v>8.9802130898021301E-3</v>
      </c>
      <c r="I248" s="2">
        <f>数据源!BK280</f>
        <v>90</v>
      </c>
      <c r="J248" s="3">
        <f t="shared" si="158"/>
        <v>1</v>
      </c>
      <c r="K248" s="3">
        <f t="shared" si="159"/>
        <v>2</v>
      </c>
      <c r="L248" s="3" t="str">
        <f t="shared" si="153"/>
        <v>部件</v>
      </c>
      <c r="M248" s="3">
        <f t="shared" ca="1" si="154"/>
        <v>92204</v>
      </c>
      <c r="N248" s="3" t="str">
        <f t="shared" ca="1" si="155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</v>
      </c>
      <c r="O248" s="3" t="str">
        <f t="shared" si="156"/>
        <v>124,124,124,666,666,666,479,479,479,387,387,387,332,332,332,120,120,120,120,120,120,120,120,120,120,120,120,120,120,120,120,120,120,90,90,90,90,90,90,90,90,90,90,90,90,90,90,90,90,90</v>
      </c>
      <c r="P248" s="1" t="str">
        <f t="shared" si="157"/>
        <v>(1,1),(1,1),(1,1),(6,12),(6,12),(6,12),(2,6),(2,6),(2,6),(2,6),(2,6),(2,6),(3,4),(3,4),(3,4),(4,7),(4,7),(4,7),(4,7),(4,7),(4,7),(4,7),(4,7),(4,7),(4,7),(4,7),(4,7),(4,7),(4,7),(4,7),(4,7),(4,7),(4,7),(1,2),(1,2),(1,2),(1,2),(1,2),(1,2),(1,2),(1,2),(1,2),(1,2),(1,2),(1,2),(1,2),(1,2),(1,2),(1,2),(1,2)</v>
      </c>
      <c r="Q248" s="3" t="str">
        <f>IF(D248="坦克碎片",VLOOKUP(C248,道具信息!$N$2:$O$291,2,FALSE)&amp;"碎片",VLOOKUP(C248,道具信息!$N$2:$O$291,2,FALSE))</f>
        <v>T2部件</v>
      </c>
      <c r="R248" s="3">
        <f t="shared" si="146"/>
        <v>1620</v>
      </c>
      <c r="S248" s="11">
        <f t="shared" si="147"/>
        <v>0.16300000000000001</v>
      </c>
      <c r="T248" s="3" t="str">
        <f>VLOOKUP(Q248,道具信息!$Q$3:$S$20,2,FALSE)</f>
        <v>CHEST_ITEM_TYPE_T2_PART</v>
      </c>
      <c r="U248" s="3" t="str">
        <f>IF(COUNTIF(U$199:U247,T248)=0,T248,"")</f>
        <v/>
      </c>
      <c r="V248" s="3" t="str">
        <f t="shared" si="142"/>
        <v>CHEST_ITEM_TYPE_T3_TANK,CHEST_ITEM_TYPE_T2_SHARD,CHEST_ITEM_TYPE_T3_SHARD,CHEST_ITEM_TYPE_T1_PART,CHEST_ITEM_TYPE_T2_PART</v>
      </c>
      <c r="W248" s="13" t="str">
        <f t="shared" si="135"/>
        <v/>
      </c>
      <c r="X248" s="3" t="str">
        <f t="shared" si="136"/>
        <v/>
      </c>
      <c r="Y248" s="3" t="str">
        <f t="shared" si="143"/>
        <v>3.7%,34.5%,21.7%,21.7%,16.3%</v>
      </c>
    </row>
    <row r="249" spans="2:25" x14ac:dyDescent="0.3">
      <c r="B249" s="2">
        <f>数据源!BD281</f>
        <v>6</v>
      </c>
      <c r="C249" s="2" t="str">
        <f>数据源!BE281</f>
        <v>T2HP6</v>
      </c>
      <c r="D249" s="2" t="str">
        <f>数据源!BF281</f>
        <v>部件</v>
      </c>
      <c r="E249" s="2">
        <f>数据源!BG281</f>
        <v>102.20000000000002</v>
      </c>
      <c r="F249" s="2">
        <f>数据源!BH281</f>
        <v>1.5</v>
      </c>
      <c r="G249" s="2">
        <f>数据源!BI281</f>
        <v>7.0000000000000001E-3</v>
      </c>
      <c r="H249" s="2">
        <f>数据源!BJ281</f>
        <v>8.9802130898021301E-3</v>
      </c>
      <c r="I249" s="2">
        <f>数据源!BK281</f>
        <v>90</v>
      </c>
      <c r="J249" s="3">
        <f t="shared" si="158"/>
        <v>1</v>
      </c>
      <c r="K249" s="3">
        <f t="shared" si="159"/>
        <v>2</v>
      </c>
      <c r="L249" s="3" t="str">
        <f t="shared" si="153"/>
        <v>部件</v>
      </c>
      <c r="M249" s="3">
        <f t="shared" ca="1" si="154"/>
        <v>92206</v>
      </c>
      <c r="N249" s="3" t="str">
        <f t="shared" ca="1" si="155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249" s="3" t="str">
        <f t="shared" si="156"/>
        <v>124,124,124,666,666,666,479,479,479,387,387,387,332,332,332,120,120,120,120,120,120,120,120,120,120,120,120,120,120,120,120,120,120,90,90,90,90,90,90,90,90,90,90,90,90,90,90,90,90,90,90</v>
      </c>
      <c r="P249" s="1" t="str">
        <f t="shared" si="157"/>
        <v>(1,1),(1,1),(1,1),(6,12),(6,12),(6,12),(2,6),(2,6),(2,6),(2,6),(2,6),(2,6),(3,4),(3,4),(3,4),(4,7),(4,7),(4,7),(4,7),(4,7),(4,7),(4,7),(4,7),(4,7),(4,7),(4,7),(4,7),(4,7),(4,7),(4,7),(4,7),(4,7),(4,7),(1,2),(1,2),(1,2),(1,2),(1,2),(1,2),(1,2),(1,2),(1,2),(1,2),(1,2),(1,2),(1,2),(1,2),(1,2),(1,2),(1,2),(1,2)</v>
      </c>
      <c r="Q249" s="3" t="str">
        <f>IF(D249="坦克碎片",VLOOKUP(C249,道具信息!$N$2:$O$291,2,FALSE)&amp;"碎片",VLOOKUP(C249,道具信息!$N$2:$O$291,2,FALSE))</f>
        <v>T2部件</v>
      </c>
      <c r="R249" s="3">
        <f t="shared" si="146"/>
        <v>1620</v>
      </c>
      <c r="S249" s="11">
        <f t="shared" si="147"/>
        <v>0.16300000000000001</v>
      </c>
      <c r="T249" s="3" t="str">
        <f>VLOOKUP(Q249,道具信息!$Q$3:$S$20,2,FALSE)</f>
        <v>CHEST_ITEM_TYPE_T2_PART</v>
      </c>
      <c r="U249" s="3" t="str">
        <f>IF(COUNTIF(U$199:U248,T249)=0,T249,"")</f>
        <v/>
      </c>
      <c r="V249" s="3" t="str">
        <f t="shared" si="142"/>
        <v>CHEST_ITEM_TYPE_T3_TANK,CHEST_ITEM_TYPE_T2_SHARD,CHEST_ITEM_TYPE_T3_SHARD,CHEST_ITEM_TYPE_T1_PART,CHEST_ITEM_TYPE_T2_PART</v>
      </c>
      <c r="W249" s="13" t="str">
        <f t="shared" si="135"/>
        <v/>
      </c>
      <c r="X249" s="3" t="str">
        <f t="shared" si="136"/>
        <v/>
      </c>
      <c r="Y249" s="3" t="str">
        <f t="shared" si="143"/>
        <v>3.7%,34.5%,21.7%,21.7%,16.3%</v>
      </c>
    </row>
    <row r="250" spans="2:25" x14ac:dyDescent="0.3">
      <c r="B250" s="2">
        <f>数据源!BD282</f>
        <v>6</v>
      </c>
      <c r="C250" s="2" t="str">
        <f>数据源!BE282</f>
        <v>T3LP1</v>
      </c>
      <c r="D250" s="2" t="str">
        <f>数据源!BF282</f>
        <v>部件</v>
      </c>
      <c r="E250" s="2">
        <f>数据源!BG282</f>
        <v>524.4</v>
      </c>
      <c r="F250" s="2">
        <f>数据源!BH282</f>
        <v>1</v>
      </c>
      <c r="G250" s="2">
        <f>数据源!BI282</f>
        <v>6.4000000000000003E-3</v>
      </c>
      <c r="H250" s="2">
        <f>数据源!BJ282</f>
        <v>2.4002034070683955E-3</v>
      </c>
      <c r="I250" s="2">
        <f>数据源!BK282</f>
        <v>24</v>
      </c>
      <c r="J250" s="3">
        <f t="shared" si="158"/>
        <v>1</v>
      </c>
      <c r="K250" s="3">
        <f t="shared" si="159"/>
        <v>1</v>
      </c>
      <c r="L250" s="3" t="str">
        <f t="shared" si="153"/>
        <v>部件</v>
      </c>
      <c r="M250" s="3">
        <f t="shared" ca="1" si="154"/>
        <v>93001</v>
      </c>
      <c r="N250" s="3" t="str">
        <f t="shared" ca="1" si="155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</v>
      </c>
      <c r="O250" s="3" t="str">
        <f t="shared" si="156"/>
        <v>124,124,124,666,666,666,479,479,479,387,387,387,332,332,332,120,120,120,120,120,120,120,120,120,120,120,120,120,120,120,120,120,120,90,90,90,90,90,90,90,90,90,90,90,90,90,90,90,90,90,90,24</v>
      </c>
      <c r="P250" s="1" t="str">
        <f t="shared" si="157"/>
        <v>(1,1),(1,1),(1,1),(6,12),(6,12),(6,12),(2,6),(2,6),(2,6),(2,6),(2,6),(2,6),(3,4),(3,4),(3,4),(4,7),(4,7),(4,7),(4,7),(4,7),(4,7),(4,7),(4,7),(4,7),(4,7),(4,7),(4,7),(4,7),(4,7),(4,7),(4,7),(4,7),(4,7),(1,2),(1,2),(1,2),(1,2),(1,2),(1,2),(1,2),(1,2),(1,2),(1,2),(1,2),(1,2),(1,2),(1,2),(1,2),(1,2),(1,2),(1,2),(1,1)</v>
      </c>
      <c r="Q250" s="3" t="str">
        <f>IF(D250="坦克碎片",VLOOKUP(C250,道具信息!$N$2:$O$291,2,FALSE)&amp;"碎片",VLOOKUP(C250,道具信息!$N$2:$O$291,2,FALSE))</f>
        <v>T3部件</v>
      </c>
      <c r="R250" s="3">
        <f t="shared" si="146"/>
        <v>216</v>
      </c>
      <c r="S250" s="11">
        <f t="shared" si="147"/>
        <v>2.1999999999999999E-2</v>
      </c>
      <c r="T250" s="3" t="str">
        <f>VLOOKUP(Q250,道具信息!$Q$3:$S$20,2,FALSE)</f>
        <v>CHEST_ITEM_TYPE_T3_PART</v>
      </c>
      <c r="U250" s="3" t="str">
        <f>IF(COUNTIF(U$199:U249,T250)=0,T250,"")</f>
        <v>CHEST_ITEM_TYPE_T3_PART</v>
      </c>
      <c r="V250" s="3" t="str">
        <f t="shared" si="142"/>
        <v>CHEST_ITEM_TYPE_T3_TANK,CHEST_ITEM_TYPE_T2_SHARD,CHEST_ITEM_TYPE_T3_SHARD,CHEST_ITEM_TYPE_T1_PART,CHEST_ITEM_TYPE_T2_PART,CHEST_ITEM_TYPE_T3_PART</v>
      </c>
      <c r="W250" s="13">
        <f t="shared" si="135"/>
        <v>2.1999999999999999E-2</v>
      </c>
      <c r="X250" s="3" t="str">
        <f t="shared" si="136"/>
        <v>2.2%</v>
      </c>
      <c r="Y250" s="3" t="str">
        <f t="shared" si="143"/>
        <v>3.7%,34.5%,21.7%,21.7%,16.3%,2.2%</v>
      </c>
    </row>
    <row r="251" spans="2:25" x14ac:dyDescent="0.3">
      <c r="B251" s="2">
        <f>数据源!BD283</f>
        <v>6</v>
      </c>
      <c r="C251" s="2" t="str">
        <f>数据源!BE283</f>
        <v>T3LP3</v>
      </c>
      <c r="D251" s="2" t="str">
        <f>数据源!BF283</f>
        <v>部件</v>
      </c>
      <c r="E251" s="2">
        <f>数据源!BG283</f>
        <v>524.4</v>
      </c>
      <c r="F251" s="2">
        <f>数据源!BH283</f>
        <v>1</v>
      </c>
      <c r="G251" s="2">
        <f>数据源!BI283</f>
        <v>6.3E-3</v>
      </c>
      <c r="H251" s="2">
        <f>数据源!BJ283</f>
        <v>2.3627002288329518E-3</v>
      </c>
      <c r="I251" s="2">
        <f>数据源!BK283</f>
        <v>24</v>
      </c>
      <c r="J251" s="3">
        <f t="shared" si="158"/>
        <v>1</v>
      </c>
      <c r="K251" s="3">
        <f t="shared" si="159"/>
        <v>1</v>
      </c>
      <c r="L251" s="3" t="str">
        <f t="shared" si="153"/>
        <v>部件</v>
      </c>
      <c r="M251" s="3">
        <f t="shared" ca="1" si="154"/>
        <v>93003</v>
      </c>
      <c r="N251" s="3" t="str">
        <f t="shared" ca="1" si="155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</v>
      </c>
      <c r="O251" s="3" t="str">
        <f t="shared" si="156"/>
        <v>124,124,124,666,666,666,479,479,479,387,387,387,332,332,332,120,120,120,120,120,120,120,120,120,120,120,120,120,120,120,120,120,120,90,90,90,90,90,90,90,90,90,90,90,90,90,90,90,90,90,90,24,24</v>
      </c>
      <c r="P251" s="1" t="str">
        <f t="shared" si="157"/>
        <v>(1,1),(1,1),(1,1),(6,12),(6,12),(6,12),(2,6),(2,6),(2,6),(2,6),(2,6),(2,6),(3,4),(3,4),(3,4),(4,7),(4,7),(4,7),(4,7),(4,7),(4,7),(4,7),(4,7),(4,7),(4,7),(4,7),(4,7),(4,7),(4,7),(4,7),(4,7),(4,7),(4,7),(1,2),(1,2),(1,2),(1,2),(1,2),(1,2),(1,2),(1,2),(1,2),(1,2),(1,2),(1,2),(1,2),(1,2),(1,2),(1,2),(1,2),(1,2),(1,1),(1,1)</v>
      </c>
      <c r="Q251" s="3" t="str">
        <f>IF(D251="坦克碎片",VLOOKUP(C251,道具信息!$N$2:$O$291,2,FALSE)&amp;"碎片",VLOOKUP(C251,道具信息!$N$2:$O$291,2,FALSE))</f>
        <v>T3部件</v>
      </c>
      <c r="R251" s="3">
        <f t="shared" si="146"/>
        <v>216</v>
      </c>
      <c r="S251" s="11">
        <f t="shared" si="147"/>
        <v>2.1999999999999999E-2</v>
      </c>
      <c r="T251" s="3" t="str">
        <f>VLOOKUP(Q251,道具信息!$Q$3:$S$20,2,FALSE)</f>
        <v>CHEST_ITEM_TYPE_T3_PART</v>
      </c>
      <c r="U251" s="3" t="str">
        <f>IF(COUNTIF(U$199:U250,T251)=0,T251,"")</f>
        <v/>
      </c>
      <c r="V251" s="3" t="str">
        <f t="shared" si="142"/>
        <v>CHEST_ITEM_TYPE_T3_TANK,CHEST_ITEM_TYPE_T2_SHARD,CHEST_ITEM_TYPE_T3_SHARD,CHEST_ITEM_TYPE_T1_PART,CHEST_ITEM_TYPE_T2_PART,CHEST_ITEM_TYPE_T3_PART</v>
      </c>
      <c r="W251" s="13" t="str">
        <f t="shared" si="135"/>
        <v/>
      </c>
      <c r="X251" s="3" t="str">
        <f t="shared" si="136"/>
        <v/>
      </c>
      <c r="Y251" s="3" t="str">
        <f t="shared" si="143"/>
        <v>3.7%,34.5%,21.7%,21.7%,16.3%,2.2%</v>
      </c>
    </row>
    <row r="252" spans="2:25" x14ac:dyDescent="0.3">
      <c r="B252" s="2">
        <f>数据源!BD284</f>
        <v>6</v>
      </c>
      <c r="C252" s="2" t="str">
        <f>数据源!BE284</f>
        <v>T3LP5</v>
      </c>
      <c r="D252" s="2" t="str">
        <f>数据源!BF284</f>
        <v>部件</v>
      </c>
      <c r="E252" s="2">
        <f>数据源!BG284</f>
        <v>524.4</v>
      </c>
      <c r="F252" s="2">
        <f>数据源!BH284</f>
        <v>1</v>
      </c>
      <c r="G252" s="2">
        <f>数据源!BI284</f>
        <v>6.3E-3</v>
      </c>
      <c r="H252" s="2">
        <f>数据源!BJ284</f>
        <v>2.3627002288329518E-3</v>
      </c>
      <c r="I252" s="2">
        <f>数据源!BK284</f>
        <v>24</v>
      </c>
      <c r="J252" s="3">
        <f t="shared" si="158"/>
        <v>1</v>
      </c>
      <c r="K252" s="3">
        <f t="shared" si="159"/>
        <v>1</v>
      </c>
      <c r="L252" s="3" t="str">
        <f t="shared" si="153"/>
        <v>部件</v>
      </c>
      <c r="M252" s="3">
        <f t="shared" ca="1" si="154"/>
        <v>93005</v>
      </c>
      <c r="N252" s="3" t="str">
        <f t="shared" ca="1" si="155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</v>
      </c>
      <c r="O252" s="3" t="str">
        <f t="shared" si="156"/>
        <v>124,124,124,666,666,666,479,479,479,387,387,387,332,332,332,120,120,120,120,120,120,120,120,120,120,120,120,120,120,120,120,120,120,90,90,90,90,90,90,90,90,90,90,90,90,90,90,90,90,90,90,24,24,24</v>
      </c>
      <c r="P252" s="1" t="str">
        <f t="shared" si="157"/>
        <v>(1,1),(1,1),(1,1),(6,12),(6,12),(6,12),(2,6),(2,6),(2,6),(2,6),(2,6),(2,6),(3,4),(3,4),(3,4),(4,7),(4,7),(4,7),(4,7),(4,7),(4,7),(4,7),(4,7),(4,7),(4,7),(4,7),(4,7),(4,7),(4,7),(4,7),(4,7),(4,7),(4,7),(1,2),(1,2),(1,2),(1,2),(1,2),(1,2),(1,2),(1,2),(1,2),(1,2),(1,2),(1,2),(1,2),(1,2),(1,2),(1,2),(1,2),(1,2),(1,1),(1,1),(1,1)</v>
      </c>
      <c r="Q252" s="3" t="str">
        <f>IF(D252="坦克碎片",VLOOKUP(C252,道具信息!$N$2:$O$291,2,FALSE)&amp;"碎片",VLOOKUP(C252,道具信息!$N$2:$O$291,2,FALSE))</f>
        <v>T3部件</v>
      </c>
      <c r="R252" s="3">
        <f t="shared" si="146"/>
        <v>216</v>
      </c>
      <c r="S252" s="11">
        <f t="shared" si="147"/>
        <v>2.1999999999999999E-2</v>
      </c>
      <c r="T252" s="3" t="str">
        <f>VLOOKUP(Q252,道具信息!$Q$3:$S$20,2,FALSE)</f>
        <v>CHEST_ITEM_TYPE_T3_PART</v>
      </c>
      <c r="U252" s="3" t="str">
        <f>IF(COUNTIF(U$199:U251,T252)=0,T252,"")</f>
        <v/>
      </c>
      <c r="V252" s="3" t="str">
        <f t="shared" si="142"/>
        <v>CHEST_ITEM_TYPE_T3_TANK,CHEST_ITEM_TYPE_T2_SHARD,CHEST_ITEM_TYPE_T3_SHARD,CHEST_ITEM_TYPE_T1_PART,CHEST_ITEM_TYPE_T2_PART,CHEST_ITEM_TYPE_T3_PART</v>
      </c>
      <c r="W252" s="13" t="str">
        <f t="shared" si="135"/>
        <v/>
      </c>
      <c r="X252" s="3" t="str">
        <f t="shared" si="136"/>
        <v/>
      </c>
      <c r="Y252" s="3" t="str">
        <f t="shared" si="143"/>
        <v>3.7%,34.5%,21.7%,21.7%,16.3%,2.2%</v>
      </c>
    </row>
    <row r="253" spans="2:25" x14ac:dyDescent="0.3">
      <c r="B253" s="2">
        <f>数据源!BD285</f>
        <v>6</v>
      </c>
      <c r="C253" s="2" t="str">
        <f>数据源!BE285</f>
        <v>T3MP1</v>
      </c>
      <c r="D253" s="2" t="str">
        <f>数据源!BF285</f>
        <v>部件</v>
      </c>
      <c r="E253" s="2">
        <f>数据源!BG285</f>
        <v>524.4</v>
      </c>
      <c r="F253" s="2">
        <f>数据源!BH285</f>
        <v>1</v>
      </c>
      <c r="G253" s="2">
        <f>数据源!BI285</f>
        <v>6.3E-3</v>
      </c>
      <c r="H253" s="2">
        <f>数据源!BJ285</f>
        <v>2.3627002288329518E-3</v>
      </c>
      <c r="I253" s="2">
        <f>数据源!BK285</f>
        <v>24</v>
      </c>
      <c r="J253" s="3">
        <f>ROUNDUP(IF(F253&gt;1,F253-ROUNDDOWN(SQRT(F253),0),F253),0)</f>
        <v>1</v>
      </c>
      <c r="K253" s="3">
        <f>F253*2-J253</f>
        <v>1</v>
      </c>
      <c r="L253" s="3" t="str">
        <f t="shared" si="153"/>
        <v>部件</v>
      </c>
      <c r="M253" s="3">
        <f t="shared" ca="1" si="154"/>
        <v>93101</v>
      </c>
      <c r="N253" s="3" t="str">
        <f t="shared" ca="1" si="155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</v>
      </c>
      <c r="O253" s="3" t="str">
        <f t="shared" si="156"/>
        <v>124,124,124,666,666,666,479,479,479,387,387,387,332,332,332,120,120,120,120,120,120,120,120,120,120,120,120,120,120,120,120,120,120,90,90,90,90,90,90,90,90,90,90,90,90,90,90,90,90,90,90,24,24,24,24</v>
      </c>
      <c r="P253" s="1" t="str">
        <f t="shared" si="157"/>
        <v>(1,1),(1,1),(1,1),(6,12),(6,12),(6,12),(2,6),(2,6),(2,6),(2,6),(2,6),(2,6),(3,4),(3,4),(3,4),(4,7),(4,7),(4,7),(4,7),(4,7),(4,7),(4,7),(4,7),(4,7),(4,7),(4,7),(4,7),(4,7),(4,7),(4,7),(4,7),(4,7),(4,7),(1,2),(1,2),(1,2),(1,2),(1,2),(1,2),(1,2),(1,2),(1,2),(1,2),(1,2),(1,2),(1,2),(1,2),(1,2),(1,2),(1,2),(1,2),(1,1),(1,1),(1,1),(1,1)</v>
      </c>
      <c r="Q253" s="3" t="str">
        <f>IF(D253="坦克碎片",VLOOKUP(C253,道具信息!$N$2:$O$291,2,FALSE)&amp;"碎片",VLOOKUP(C253,道具信息!$N$2:$O$291,2,FALSE))</f>
        <v>T3部件</v>
      </c>
      <c r="R253" s="3">
        <f t="shared" si="146"/>
        <v>216</v>
      </c>
      <c r="S253" s="11">
        <f t="shared" si="147"/>
        <v>2.1999999999999999E-2</v>
      </c>
      <c r="T253" s="3" t="str">
        <f>VLOOKUP(Q253,道具信息!$Q$3:$S$20,2,FALSE)</f>
        <v>CHEST_ITEM_TYPE_T3_PART</v>
      </c>
      <c r="U253" s="3" t="str">
        <f>IF(COUNTIF(U$199:U252,T253)=0,T253,"")</f>
        <v/>
      </c>
      <c r="V253" s="3" t="str">
        <f t="shared" si="142"/>
        <v>CHEST_ITEM_TYPE_T3_TANK,CHEST_ITEM_TYPE_T2_SHARD,CHEST_ITEM_TYPE_T3_SHARD,CHEST_ITEM_TYPE_T1_PART,CHEST_ITEM_TYPE_T2_PART,CHEST_ITEM_TYPE_T3_PART</v>
      </c>
      <c r="W253" s="13" t="str">
        <f t="shared" si="135"/>
        <v/>
      </c>
      <c r="X253" s="3" t="str">
        <f t="shared" si="136"/>
        <v/>
      </c>
      <c r="Y253" s="3" t="str">
        <f t="shared" si="143"/>
        <v>3.7%,34.5%,21.7%,21.7%,16.3%,2.2%</v>
      </c>
    </row>
    <row r="254" spans="2:25" x14ac:dyDescent="0.3">
      <c r="B254" s="2">
        <f>数据源!BD286</f>
        <v>6</v>
      </c>
      <c r="C254" s="2" t="str">
        <f>数据源!BE286</f>
        <v>T3MP3</v>
      </c>
      <c r="D254" s="2" t="str">
        <f>数据源!BF286</f>
        <v>部件</v>
      </c>
      <c r="E254" s="2">
        <f>数据源!BG286</f>
        <v>524.4</v>
      </c>
      <c r="F254" s="2">
        <f>数据源!BH286</f>
        <v>1</v>
      </c>
      <c r="G254" s="2">
        <f>数据源!BI286</f>
        <v>6.3E-3</v>
      </c>
      <c r="H254" s="2">
        <f>数据源!BJ286</f>
        <v>2.3627002288329518E-3</v>
      </c>
      <c r="I254" s="2">
        <f>数据源!BK286</f>
        <v>24</v>
      </c>
      <c r="J254" s="3">
        <f t="shared" ref="J254:J258" si="160">ROUNDUP(IF(F254&gt;1,F254-ROUNDDOWN(SQRT(F254),0),F254),0)</f>
        <v>1</v>
      </c>
      <c r="K254" s="3">
        <f t="shared" ref="K254:K258" si="161">F254*2-J254</f>
        <v>1</v>
      </c>
      <c r="L254" s="3" t="str">
        <f t="shared" si="153"/>
        <v>部件</v>
      </c>
      <c r="M254" s="3">
        <f t="shared" ca="1" si="154"/>
        <v>93103</v>
      </c>
      <c r="N254" s="3" t="str">
        <f t="shared" ca="1" si="155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</v>
      </c>
      <c r="O254" s="3" t="str">
        <f t="shared" si="156"/>
        <v>124,124,124,666,666,666,479,479,479,387,387,387,332,332,332,120,120,120,120,120,120,120,120,120,120,120,120,120,120,120,120,120,120,90,90,90,90,90,90,90,90,90,90,90,90,90,90,90,90,90,90,24,24,24,24,24</v>
      </c>
      <c r="P254" s="1" t="str">
        <f t="shared" si="157"/>
        <v>(1,1),(1,1),(1,1),(6,12),(6,12),(6,12),(2,6),(2,6),(2,6),(2,6),(2,6),(2,6),(3,4),(3,4),(3,4),(4,7),(4,7),(4,7),(4,7),(4,7),(4,7),(4,7),(4,7),(4,7),(4,7),(4,7),(4,7),(4,7),(4,7),(4,7),(4,7),(4,7),(4,7),(1,2),(1,2),(1,2),(1,2),(1,2),(1,2),(1,2),(1,2),(1,2),(1,2),(1,2),(1,2),(1,2),(1,2),(1,2),(1,2),(1,2),(1,2),(1,1),(1,1),(1,1),(1,1),(1,1)</v>
      </c>
      <c r="Q254" s="3" t="str">
        <f>IF(D254="坦克碎片",VLOOKUP(C254,道具信息!$N$2:$O$291,2,FALSE)&amp;"碎片",VLOOKUP(C254,道具信息!$N$2:$O$291,2,FALSE))</f>
        <v>T3部件</v>
      </c>
      <c r="R254" s="3">
        <f t="shared" si="146"/>
        <v>216</v>
      </c>
      <c r="S254" s="11">
        <f t="shared" si="147"/>
        <v>2.1999999999999999E-2</v>
      </c>
      <c r="T254" s="3" t="str">
        <f>VLOOKUP(Q254,道具信息!$Q$3:$S$20,2,FALSE)</f>
        <v>CHEST_ITEM_TYPE_T3_PART</v>
      </c>
      <c r="U254" s="3" t="str">
        <f>IF(COUNTIF(U$199:U253,T254)=0,T254,"")</f>
        <v/>
      </c>
      <c r="V254" s="3" t="str">
        <f t="shared" si="142"/>
        <v>CHEST_ITEM_TYPE_T3_TANK,CHEST_ITEM_TYPE_T2_SHARD,CHEST_ITEM_TYPE_T3_SHARD,CHEST_ITEM_TYPE_T1_PART,CHEST_ITEM_TYPE_T2_PART,CHEST_ITEM_TYPE_T3_PART</v>
      </c>
      <c r="W254" s="13" t="str">
        <f t="shared" si="135"/>
        <v/>
      </c>
      <c r="X254" s="3" t="str">
        <f t="shared" si="136"/>
        <v/>
      </c>
      <c r="Y254" s="3" t="str">
        <f t="shared" si="143"/>
        <v>3.7%,34.5%,21.7%,21.7%,16.3%,2.2%</v>
      </c>
    </row>
    <row r="255" spans="2:25" x14ac:dyDescent="0.3">
      <c r="B255" s="2">
        <f>数据源!BD287</f>
        <v>6</v>
      </c>
      <c r="C255" s="2" t="str">
        <f>数据源!BE287</f>
        <v>T3MP5</v>
      </c>
      <c r="D255" s="2" t="str">
        <f>数据源!BF287</f>
        <v>部件</v>
      </c>
      <c r="E255" s="2">
        <f>数据源!BG287</f>
        <v>524.4</v>
      </c>
      <c r="F255" s="2">
        <f>数据源!BH287</f>
        <v>1</v>
      </c>
      <c r="G255" s="2">
        <f>数据源!BI287</f>
        <v>6.3E-3</v>
      </c>
      <c r="H255" s="2">
        <f>数据源!BJ287</f>
        <v>2.3627002288329518E-3</v>
      </c>
      <c r="I255" s="2">
        <f>数据源!BK287</f>
        <v>24</v>
      </c>
      <c r="J255" s="3">
        <f t="shared" si="160"/>
        <v>1</v>
      </c>
      <c r="K255" s="3">
        <f t="shared" si="161"/>
        <v>1</v>
      </c>
      <c r="L255" s="3" t="str">
        <f t="shared" si="153"/>
        <v>部件</v>
      </c>
      <c r="M255" s="3">
        <f t="shared" ca="1" si="154"/>
        <v>93105</v>
      </c>
      <c r="N255" s="3" t="str">
        <f t="shared" ca="1" si="155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255" s="3" t="str">
        <f t="shared" si="156"/>
        <v>124,124,124,666,666,666,479,479,479,387,387,387,332,332,332,120,120,120,120,120,120,120,120,120,120,120,120,120,120,120,120,120,120,90,90,90,90,90,90,90,90,90,90,90,90,90,90,90,90,90,90,24,24,24,24,24,24</v>
      </c>
      <c r="P255" s="1" t="str">
        <f t="shared" si="157"/>
        <v>(1,1),(1,1),(1,1),(6,12),(6,12),(6,12),(2,6),(2,6),(2,6),(2,6),(2,6),(2,6),(3,4),(3,4),(3,4),(4,7),(4,7),(4,7),(4,7),(4,7),(4,7),(4,7),(4,7),(4,7),(4,7),(4,7),(4,7),(4,7),(4,7),(4,7),(4,7),(4,7),(4,7),(1,2),(1,2),(1,2),(1,2),(1,2),(1,2),(1,2),(1,2),(1,2),(1,2),(1,2),(1,2),(1,2),(1,2),(1,2),(1,2),(1,2),(1,2),(1,1),(1,1),(1,1),(1,1),(1,1),(1,1)</v>
      </c>
      <c r="Q255" s="3" t="str">
        <f>IF(D255="坦克碎片",VLOOKUP(C255,道具信息!$N$2:$O$291,2,FALSE)&amp;"碎片",VLOOKUP(C255,道具信息!$N$2:$O$291,2,FALSE))</f>
        <v>T3部件</v>
      </c>
      <c r="R255" s="3">
        <f t="shared" si="146"/>
        <v>216</v>
      </c>
      <c r="S255" s="11">
        <f t="shared" si="147"/>
        <v>2.1999999999999999E-2</v>
      </c>
      <c r="T255" s="3" t="str">
        <f>VLOOKUP(Q255,道具信息!$Q$3:$S$20,2,FALSE)</f>
        <v>CHEST_ITEM_TYPE_T3_PART</v>
      </c>
      <c r="U255" s="3" t="str">
        <f>IF(COUNTIF(U$199:U254,T255)=0,T255,"")</f>
        <v/>
      </c>
      <c r="V255" s="3" t="str">
        <f t="shared" si="142"/>
        <v>CHEST_ITEM_TYPE_T3_TANK,CHEST_ITEM_TYPE_T2_SHARD,CHEST_ITEM_TYPE_T3_SHARD,CHEST_ITEM_TYPE_T1_PART,CHEST_ITEM_TYPE_T2_PART,CHEST_ITEM_TYPE_T3_PART</v>
      </c>
      <c r="W255" s="13" t="str">
        <f t="shared" si="135"/>
        <v/>
      </c>
      <c r="X255" s="3" t="str">
        <f t="shared" si="136"/>
        <v/>
      </c>
      <c r="Y255" s="3" t="str">
        <f t="shared" si="143"/>
        <v>3.7%,34.5%,21.7%,21.7%,16.3%,2.2%</v>
      </c>
    </row>
    <row r="256" spans="2:25" x14ac:dyDescent="0.3">
      <c r="B256" s="2">
        <f>数据源!BD288</f>
        <v>6</v>
      </c>
      <c r="C256" s="2" t="str">
        <f>数据源!BE288</f>
        <v>T3HP1</v>
      </c>
      <c r="D256" s="2" t="str">
        <f>数据源!BF288</f>
        <v>部件</v>
      </c>
      <c r="E256" s="2">
        <f>数据源!BG288</f>
        <v>524.4</v>
      </c>
      <c r="F256" s="2">
        <f>数据源!BH288</f>
        <v>1</v>
      </c>
      <c r="G256" s="2">
        <f>数据源!BI288</f>
        <v>6.3E-3</v>
      </c>
      <c r="H256" s="2">
        <f>数据源!BJ288</f>
        <v>2.3627002288329518E-3</v>
      </c>
      <c r="I256" s="2">
        <f>数据源!BK288</f>
        <v>24</v>
      </c>
      <c r="J256" s="3">
        <f t="shared" si="160"/>
        <v>1</v>
      </c>
      <c r="K256" s="3">
        <f t="shared" si="161"/>
        <v>1</v>
      </c>
      <c r="L256" s="3" t="str">
        <f t="shared" si="153"/>
        <v>部件</v>
      </c>
      <c r="M256" s="3">
        <f t="shared" ca="1" si="154"/>
        <v>93201</v>
      </c>
      <c r="N256" s="3" t="str">
        <f t="shared" ca="1" si="155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256" s="3" t="str">
        <f t="shared" si="156"/>
        <v>124,124,124,666,666,666,479,479,479,387,387,387,332,332,332,120,120,120,120,120,120,120,120,120,120,120,120,120,120,120,120,120,120,90,90,90,90,90,90,90,90,90,90,90,90,90,90,90,90,90,90,24,24,24,24,24,24,24</v>
      </c>
      <c r="P256" s="1" t="str">
        <f t="shared" si="157"/>
        <v>(1,1),(1,1),(1,1),(6,12),(6,12),(6,12),(2,6),(2,6),(2,6),(2,6),(2,6),(2,6),(3,4),(3,4),(3,4),(4,7),(4,7),(4,7),(4,7),(4,7),(4,7),(4,7),(4,7),(4,7),(4,7),(4,7),(4,7),(4,7),(4,7),(4,7),(4,7),(4,7),(4,7),(1,2),(1,2),(1,2),(1,2),(1,2),(1,2),(1,2),(1,2),(1,2),(1,2),(1,2),(1,2),(1,2),(1,2),(1,2),(1,2),(1,2),(1,2),(1,1),(1,1),(1,1),(1,1),(1,1),(1,1),(1,1)</v>
      </c>
      <c r="Q256" s="3" t="str">
        <f>IF(D256="坦克碎片",VLOOKUP(C256,道具信息!$N$2:$O$291,2,FALSE)&amp;"碎片",VLOOKUP(C256,道具信息!$N$2:$O$291,2,FALSE))</f>
        <v>T3部件</v>
      </c>
      <c r="R256" s="3">
        <f t="shared" si="146"/>
        <v>216</v>
      </c>
      <c r="S256" s="11">
        <f t="shared" si="147"/>
        <v>2.1999999999999999E-2</v>
      </c>
      <c r="T256" s="3" t="str">
        <f>VLOOKUP(Q256,道具信息!$Q$3:$S$20,2,FALSE)</f>
        <v>CHEST_ITEM_TYPE_T3_PART</v>
      </c>
      <c r="U256" s="3" t="str">
        <f>IF(COUNTIF(U$199:U255,T256)=0,T256,"")</f>
        <v/>
      </c>
      <c r="V256" s="3" t="str">
        <f t="shared" si="142"/>
        <v>CHEST_ITEM_TYPE_T3_TANK,CHEST_ITEM_TYPE_T2_SHARD,CHEST_ITEM_TYPE_T3_SHARD,CHEST_ITEM_TYPE_T1_PART,CHEST_ITEM_TYPE_T2_PART,CHEST_ITEM_TYPE_T3_PART</v>
      </c>
      <c r="W256" s="13" t="str">
        <f t="shared" si="135"/>
        <v/>
      </c>
      <c r="X256" s="3" t="str">
        <f t="shared" si="136"/>
        <v/>
      </c>
      <c r="Y256" s="3" t="str">
        <f t="shared" si="143"/>
        <v>3.7%,34.5%,21.7%,21.7%,16.3%,2.2%</v>
      </c>
    </row>
    <row r="257" spans="2:25" x14ac:dyDescent="0.3">
      <c r="B257" s="2">
        <f>数据源!BD289</f>
        <v>6</v>
      </c>
      <c r="C257" s="2" t="str">
        <f>数据源!BE289</f>
        <v>T3HP3</v>
      </c>
      <c r="D257" s="2" t="str">
        <f>数据源!BF289</f>
        <v>部件</v>
      </c>
      <c r="E257" s="2">
        <f>数据源!BG289</f>
        <v>524.4</v>
      </c>
      <c r="F257" s="2">
        <f>数据源!BH289</f>
        <v>1</v>
      </c>
      <c r="G257" s="2">
        <f>数据源!BI289</f>
        <v>6.3E-3</v>
      </c>
      <c r="H257" s="2">
        <f>数据源!BJ289</f>
        <v>2.3627002288329518E-3</v>
      </c>
      <c r="I257" s="2">
        <f>数据源!BK289</f>
        <v>24</v>
      </c>
      <c r="J257" s="3">
        <f t="shared" si="160"/>
        <v>1</v>
      </c>
      <c r="K257" s="3">
        <f t="shared" si="161"/>
        <v>1</v>
      </c>
      <c r="L257" s="3" t="str">
        <f t="shared" si="153"/>
        <v>部件</v>
      </c>
      <c r="M257" s="3">
        <f t="shared" ca="1" si="154"/>
        <v>93203</v>
      </c>
      <c r="N257" s="3" t="str">
        <f t="shared" ca="1" si="155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257" s="3" t="str">
        <f t="shared" si="156"/>
        <v>124,124,124,666,666,666,479,479,479,387,387,387,332,332,332,120,120,120,120,120,120,120,120,120,120,120,120,120,120,120,120,120,120,90,90,90,90,90,90,90,90,90,90,90,90,90,90,90,90,90,90,24,24,24,24,24,24,24,24</v>
      </c>
      <c r="P257" s="1" t="str">
        <f t="shared" si="157"/>
        <v>(1,1),(1,1),(1,1),(6,12),(6,12),(6,12),(2,6),(2,6),(2,6),(2,6),(2,6),(2,6),(3,4),(3,4),(3,4),(4,7),(4,7),(4,7),(4,7),(4,7),(4,7),(4,7),(4,7),(4,7),(4,7),(4,7),(4,7),(4,7),(4,7),(4,7),(4,7),(4,7),(4,7),(1,2),(1,2),(1,2),(1,2),(1,2),(1,2),(1,2),(1,2),(1,2),(1,2),(1,2),(1,2),(1,2),(1,2),(1,2),(1,2),(1,2),(1,2),(1,1),(1,1),(1,1),(1,1),(1,1),(1,1),(1,1),(1,1)</v>
      </c>
      <c r="Q257" s="3" t="str">
        <f>IF(D257="坦克碎片",VLOOKUP(C257,道具信息!$N$2:$O$291,2,FALSE)&amp;"碎片",VLOOKUP(C257,道具信息!$N$2:$O$291,2,FALSE))</f>
        <v>T3部件</v>
      </c>
      <c r="R257" s="3">
        <f t="shared" si="146"/>
        <v>216</v>
      </c>
      <c r="S257" s="11">
        <f t="shared" si="147"/>
        <v>2.1999999999999999E-2</v>
      </c>
      <c r="T257" s="3" t="str">
        <f>VLOOKUP(Q257,道具信息!$Q$3:$S$20,2,FALSE)</f>
        <v>CHEST_ITEM_TYPE_T3_PART</v>
      </c>
      <c r="U257" s="3" t="str">
        <f>IF(COUNTIF(U$199:U256,T257)=0,T257,"")</f>
        <v/>
      </c>
      <c r="V257" s="3" t="str">
        <f t="shared" si="142"/>
        <v>CHEST_ITEM_TYPE_T3_TANK,CHEST_ITEM_TYPE_T2_SHARD,CHEST_ITEM_TYPE_T3_SHARD,CHEST_ITEM_TYPE_T1_PART,CHEST_ITEM_TYPE_T2_PART,CHEST_ITEM_TYPE_T3_PART</v>
      </c>
      <c r="W257" s="13" t="str">
        <f t="shared" si="135"/>
        <v/>
      </c>
      <c r="X257" s="3" t="str">
        <f t="shared" si="136"/>
        <v/>
      </c>
      <c r="Y257" s="3" t="str">
        <f t="shared" si="143"/>
        <v>3.7%,34.5%,21.7%,21.7%,16.3%,2.2%</v>
      </c>
    </row>
    <row r="258" spans="2:25" x14ac:dyDescent="0.3">
      <c r="B258" s="2">
        <f>数据源!BD290</f>
        <v>6</v>
      </c>
      <c r="C258" s="2" t="str">
        <f>数据源!BE290</f>
        <v>T3HP5</v>
      </c>
      <c r="D258" s="2" t="str">
        <f>数据源!BF290</f>
        <v>部件</v>
      </c>
      <c r="E258" s="2">
        <f>数据源!BG290</f>
        <v>524.4</v>
      </c>
      <c r="F258" s="2">
        <f>数据源!BH290</f>
        <v>1</v>
      </c>
      <c r="G258" s="2">
        <f>数据源!BI290</f>
        <v>6.3E-3</v>
      </c>
      <c r="H258" s="2">
        <f>数据源!BJ290</f>
        <v>2.3627002288329518E-3</v>
      </c>
      <c r="I258" s="2">
        <f>数据源!BK290</f>
        <v>24</v>
      </c>
      <c r="J258" s="3">
        <f t="shared" si="160"/>
        <v>1</v>
      </c>
      <c r="K258" s="3">
        <f t="shared" si="161"/>
        <v>1</v>
      </c>
      <c r="L258" s="3" t="str">
        <f t="shared" si="153"/>
        <v>部件</v>
      </c>
      <c r="M258" s="3">
        <f t="shared" ca="1" si="154"/>
        <v>93205</v>
      </c>
      <c r="N258" s="3" t="str">
        <f t="shared" ca="1" si="155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258" s="3" t="str">
        <f t="shared" si="156"/>
        <v>124,124,124,666,666,666,479,479,479,387,387,387,332,332,332,120,120,120,120,120,120,120,120,120,120,120,120,120,120,120,120,120,120,90,90,90,90,90,90,90,90,90,90,90,90,90,90,90,90,90,90,24,24,24,24,24,24,24,24,24</v>
      </c>
      <c r="P258" s="1" t="str">
        <f t="shared" si="157"/>
        <v>(1,1),(1,1),(1,1),(6,12),(6,12),(6,12),(2,6),(2,6),(2,6),(2,6),(2,6),(2,6),(3,4),(3,4),(3,4),(4,7),(4,7),(4,7),(4,7),(4,7),(4,7),(4,7),(4,7),(4,7),(4,7),(4,7),(4,7),(4,7),(4,7),(4,7),(4,7),(4,7),(4,7),(1,2),(1,2),(1,2),(1,2),(1,2),(1,2),(1,2),(1,2),(1,2),(1,2),(1,2),(1,2),(1,2),(1,2),(1,2),(1,2),(1,2),(1,2),(1,1),(1,1),(1,1),(1,1),(1,1),(1,1),(1,1),(1,1),(1,1)</v>
      </c>
      <c r="Q258" s="3" t="str">
        <f>IF(D258="坦克碎片",VLOOKUP(C258,道具信息!$N$2:$O$291,2,FALSE)&amp;"碎片",VLOOKUP(C258,道具信息!$N$2:$O$291,2,FALSE))</f>
        <v>T3部件</v>
      </c>
      <c r="R258" s="3">
        <f t="shared" si="146"/>
        <v>216</v>
      </c>
      <c r="S258" s="11">
        <f t="shared" si="147"/>
        <v>2.1999999999999999E-2</v>
      </c>
      <c r="T258" s="3" t="str">
        <f>VLOOKUP(Q258,道具信息!$Q$3:$S$20,2,FALSE)</f>
        <v>CHEST_ITEM_TYPE_T3_PART</v>
      </c>
      <c r="U258" s="3" t="str">
        <f>IF(COUNTIF(U$199:U257,T258)=0,T258,"")</f>
        <v/>
      </c>
      <c r="V258" s="3" t="str">
        <f t="shared" si="142"/>
        <v>CHEST_ITEM_TYPE_T3_TANK,CHEST_ITEM_TYPE_T2_SHARD,CHEST_ITEM_TYPE_T3_SHARD,CHEST_ITEM_TYPE_T1_PART,CHEST_ITEM_TYPE_T2_PART,CHEST_ITEM_TYPE_T3_PART</v>
      </c>
      <c r="W258" s="13" t="str">
        <f t="shared" si="135"/>
        <v/>
      </c>
      <c r="X258" s="3" t="str">
        <f t="shared" si="136"/>
        <v/>
      </c>
      <c r="Y258" s="3" t="str">
        <f t="shared" si="143"/>
        <v>3.7%,34.5%,21.7%,21.7%,16.3%,2.2%</v>
      </c>
    </row>
    <row r="259" spans="2:25" x14ac:dyDescent="0.3">
      <c r="N259" s="3" t="str">
        <f ca="1">"["&amp;N258&amp;"]"</f>
        <v>[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]</v>
      </c>
      <c r="O259" s="3" t="str">
        <f>"["&amp;O258&amp;"]"</f>
        <v>[124,124,124,666,666,666,479,479,479,387,387,387,332,332,332,120,120,120,120,120,120,120,120,120,120,120,120,120,120,120,120,120,120,90,90,90,90,90,90,90,90,90,90,90,90,90,90,90,90,90,90,24,24,24,24,24,24,24,24,24]</v>
      </c>
      <c r="P259" s="3" t="str">
        <f>"["&amp;P258&amp;"]"</f>
        <v>[(1,1),(1,1),(1,1),(6,12),(6,12),(6,12),(2,6),(2,6),(2,6),(2,6),(2,6),(2,6),(3,4),(3,4),(3,4),(4,7),(4,7),(4,7),(4,7),(4,7),(4,7),(4,7),(4,7),(4,7),(4,7),(4,7),(4,7),(4,7),(4,7),(4,7),(4,7),(4,7),(4,7),(1,2),(1,2),(1,2),(1,2),(1,2),(1,2),(1,2),(1,2),(1,2),(1,2),(1,2),(1,2),(1,2),(1,2),(1,2),(1,2),(1,2),(1,2),(1,1),(1,1),(1,1),(1,1),(1,1),(1,1),(1,1),(1,1),(1,1)]</v>
      </c>
      <c r="V259" s="3" t="str">
        <f>"["&amp;V258&amp;"]"</f>
        <v>[CHEST_ITEM_TYPE_T3_TANK,CHEST_ITEM_TYPE_T2_SHARD,CHEST_ITEM_TYPE_T3_SHARD,CHEST_ITEM_TYPE_T1_PART,CHEST_ITEM_TYPE_T2_PART,CHEST_ITEM_TYPE_T3_PART]</v>
      </c>
      <c r="Y259" s="3" t="str">
        <f>"["&amp;Y258&amp;"]"</f>
        <v>[3.7%,34.5%,21.7%,21.7%,16.3%,2.2%]</v>
      </c>
    </row>
    <row r="261" spans="2:25" x14ac:dyDescent="0.3">
      <c r="B261" s="2" t="str">
        <f>数据源!BD293</f>
        <v>联赛等级</v>
      </c>
      <c r="C261" s="2" t="str">
        <f>数据源!BE293</f>
        <v>道具名称</v>
      </c>
      <c r="D261" s="2" t="str">
        <f>数据源!BF293</f>
        <v>对应大类</v>
      </c>
      <c r="E261" s="2" t="str">
        <f>数据源!BG293</f>
        <v>道具价值</v>
      </c>
      <c r="F261" s="2" t="str">
        <f>数据源!BH293</f>
        <v>抽取个数</v>
      </c>
      <c r="G261" s="2" t="str">
        <f>数据源!BI293</f>
        <v>价值比例</v>
      </c>
      <c r="H261" s="2" t="str">
        <f>数据源!BJ293</f>
        <v>产出概率</v>
      </c>
      <c r="I261" s="2" t="str">
        <f>数据源!BK293</f>
        <v>权重值</v>
      </c>
      <c r="J261" s="7" t="s">
        <v>234</v>
      </c>
      <c r="K261" s="7" t="s">
        <v>235</v>
      </c>
      <c r="L261" s="3" t="s">
        <v>222</v>
      </c>
      <c r="M261" s="3" t="s">
        <v>152</v>
      </c>
      <c r="N261" s="3" t="s">
        <v>224</v>
      </c>
      <c r="O261" s="3" t="s">
        <v>225</v>
      </c>
      <c r="P261" s="3" t="s">
        <v>226</v>
      </c>
      <c r="Q261" s="8" t="s">
        <v>244</v>
      </c>
      <c r="R261" s="8" t="s">
        <v>245</v>
      </c>
      <c r="S261" s="8" t="s">
        <v>246</v>
      </c>
    </row>
    <row r="262" spans="2:25" x14ac:dyDescent="0.3">
      <c r="B262" s="2">
        <f>数据源!BD294</f>
        <v>7</v>
      </c>
      <c r="C262" s="2" t="str">
        <f>数据源!BE294</f>
        <v>35(t)</v>
      </c>
      <c r="D262" s="2" t="str">
        <f>数据源!BF294</f>
        <v>坦克</v>
      </c>
      <c r="E262" s="2">
        <f>数据源!BG294</f>
        <v>880</v>
      </c>
      <c r="F262" s="2">
        <f>数据源!BH294</f>
        <v>1</v>
      </c>
      <c r="G262" s="2">
        <f>数据源!BI294</f>
        <v>6.2899999999999998E-2</v>
      </c>
      <c r="H262" s="2">
        <f>数据源!BJ294</f>
        <v>1.405719696969697E-2</v>
      </c>
      <c r="I262" s="2">
        <f>数据源!BK294</f>
        <v>141</v>
      </c>
      <c r="J262" s="3">
        <f>ROUNDUP(IF(F262&gt;1,F262-ROUNDDOWN(SQRT(F262),0),F262),0)</f>
        <v>1</v>
      </c>
      <c r="K262" s="3">
        <f>F262*2-J262</f>
        <v>1</v>
      </c>
      <c r="L262" s="3" t="str">
        <f>RIGHT(D262,2)</f>
        <v>坦克</v>
      </c>
      <c r="M262" s="3">
        <f ca="1">IF(OR(L262="坦克",L262="碎片"),VLOOKUP(C262,INDIRECT("坦克ID"),MATCH(L262&amp;"ID",INDIRECT("坦克标头"),0),FALSE),VLOOKUP(C262,INDIRECT(L262&amp;"ID"),2,FALSE))</f>
        <v>11311</v>
      </c>
      <c r="N262" s="3">
        <f ca="1">M262</f>
        <v>11311</v>
      </c>
      <c r="O262" s="3">
        <f>I262</f>
        <v>141</v>
      </c>
      <c r="P262" s="1" t="str">
        <f>"("&amp;J262&amp;","&amp;K262&amp;")"</f>
        <v>(1,1)</v>
      </c>
      <c r="Q262" s="3" t="str">
        <f>IF(D262="坦克碎片",VLOOKUP(C262,道具信息!$N$2:$O$291,2,FALSE)&amp;"碎片",VLOOKUP(C262,道具信息!$N$2:$O$291,2,FALSE))</f>
        <v>T3坦克</v>
      </c>
      <c r="R262" s="3">
        <f t="shared" ref="R262:R293" si="162">SUMIFS(I$3:I$580,Q$3:Q$580,Q262,B$3:B$580,B262)</f>
        <v>423</v>
      </c>
      <c r="S262" s="11">
        <f t="shared" ref="S262:S293" si="163">ROUND(R262/SUMIF(B$3:B$580,B262,I$3:I$580),3)</f>
        <v>4.2000000000000003E-2</v>
      </c>
      <c r="T262" s="3" t="str">
        <f>VLOOKUP(Q262,道具信息!$Q$3:$S$20,2,FALSE)</f>
        <v>CHEST_ITEM_TYPE_T3_TANK</v>
      </c>
      <c r="U262" s="3" t="str">
        <f>T262</f>
        <v>CHEST_ITEM_TYPE_T3_TANK</v>
      </c>
      <c r="V262" s="3" t="str">
        <f>U262</f>
        <v>CHEST_ITEM_TYPE_T3_TANK</v>
      </c>
      <c r="W262" s="13">
        <f>IF(U262&lt;&gt;"",ROUND(S262*100%,3),"")</f>
        <v>4.2000000000000003E-2</v>
      </c>
      <c r="X262" s="3" t="str">
        <f>TEXT(W262,"0.0%")</f>
        <v>4.2%</v>
      </c>
      <c r="Y262" s="3" t="str">
        <f>X262</f>
        <v>4.2%</v>
      </c>
    </row>
    <row r="263" spans="2:25" x14ac:dyDescent="0.3">
      <c r="B263" s="2">
        <f>数据源!BD295</f>
        <v>7</v>
      </c>
      <c r="C263" s="2" t="str">
        <f>数据源!BE295</f>
        <v>玛蒂尔达</v>
      </c>
      <c r="D263" s="2" t="str">
        <f>数据源!BF295</f>
        <v>坦克</v>
      </c>
      <c r="E263" s="2">
        <f>数据源!BG295</f>
        <v>880</v>
      </c>
      <c r="F263" s="2">
        <f>数据源!BH295</f>
        <v>1</v>
      </c>
      <c r="G263" s="2">
        <f>数据源!BI295</f>
        <v>6.2899999999999998E-2</v>
      </c>
      <c r="H263" s="2">
        <f>数据源!BJ295</f>
        <v>1.405719696969697E-2</v>
      </c>
      <c r="I263" s="2">
        <f>数据源!BK295</f>
        <v>141</v>
      </c>
      <c r="J263" s="3">
        <f t="shared" ref="J263:J291" si="164">ROUNDUP(IF(F263&gt;1,F263-ROUNDDOWN(SQRT(F263),0),F263),0)</f>
        <v>1</v>
      </c>
      <c r="K263" s="3">
        <f t="shared" ref="K263:K291" si="165">F263*2-J263</f>
        <v>1</v>
      </c>
      <c r="L263" s="3" t="str">
        <f t="shared" ref="L263:L264" si="166">RIGHT(D263,2)</f>
        <v>坦克</v>
      </c>
      <c r="M263" s="3">
        <f t="shared" ref="M263:M264" ca="1" si="167">IF(OR(L263="坦克",L263="碎片"),VLOOKUP(C263,INDIRECT("坦克ID"),MATCH(L263&amp;"ID",INDIRECT("坦克标头"),0),FALSE),VLOOKUP(C263,INDIRECT(L263&amp;"ID"),2,FALSE))</f>
        <v>12311</v>
      </c>
      <c r="N263" s="3" t="str">
        <f ca="1">N262&amp;","&amp;M263</f>
        <v>11311,12311</v>
      </c>
      <c r="O263" s="3" t="str">
        <f>O262&amp;","&amp;I263</f>
        <v>141,141</v>
      </c>
      <c r="P263" s="1" t="str">
        <f>P262&amp;","&amp;"("&amp;J263&amp;","&amp;K263&amp;")"</f>
        <v>(1,1),(1,1)</v>
      </c>
      <c r="Q263" s="3" t="str">
        <f>IF(D263="坦克碎片",VLOOKUP(C263,道具信息!$N$2:$O$291,2,FALSE)&amp;"碎片",VLOOKUP(C263,道具信息!$N$2:$O$291,2,FALSE))</f>
        <v>T3坦克</v>
      </c>
      <c r="R263" s="3">
        <f t="shared" si="162"/>
        <v>423</v>
      </c>
      <c r="S263" s="11">
        <f t="shared" si="163"/>
        <v>4.2000000000000003E-2</v>
      </c>
      <c r="T263" s="3" t="str">
        <f>VLOOKUP(Q263,道具信息!$Q$3:$S$20,2,FALSE)</f>
        <v>CHEST_ITEM_TYPE_T3_TANK</v>
      </c>
      <c r="U263" s="3" t="str">
        <f>IF(COUNTIF(U$262:U262,T263)=0,T263,"")</f>
        <v/>
      </c>
      <c r="V263" s="3" t="str">
        <f>IF(U263&lt;&gt;"",V262&amp;","&amp;U263,V262)</f>
        <v>CHEST_ITEM_TYPE_T3_TANK</v>
      </c>
      <c r="W263" s="13" t="str">
        <f t="shared" ref="W263:W326" si="168">IF(U263&lt;&gt;"",ROUND(S263*100%,3),"")</f>
        <v/>
      </c>
      <c r="X263" s="3" t="str">
        <f t="shared" ref="X263:X326" si="169">TEXT(W263,"0.0%")</f>
        <v/>
      </c>
      <c r="Y263" s="3" t="str">
        <f>IF(X263&lt;&gt;"",Y262&amp;","&amp;X263,Y262)</f>
        <v>4.2%</v>
      </c>
    </row>
    <row r="264" spans="2:25" x14ac:dyDescent="0.3">
      <c r="B264" s="2">
        <f>数据源!BD296</f>
        <v>7</v>
      </c>
      <c r="C264" s="2" t="str">
        <f>数据源!BE296</f>
        <v>黑豹</v>
      </c>
      <c r="D264" s="2" t="str">
        <f>数据源!BF296</f>
        <v>坦克</v>
      </c>
      <c r="E264" s="2">
        <f>数据源!BG296</f>
        <v>880</v>
      </c>
      <c r="F264" s="2">
        <f>数据源!BH296</f>
        <v>1</v>
      </c>
      <c r="G264" s="2">
        <f>数据源!BI296</f>
        <v>6.2899999999999998E-2</v>
      </c>
      <c r="H264" s="2">
        <f>数据源!BJ296</f>
        <v>1.405719696969697E-2</v>
      </c>
      <c r="I264" s="2">
        <f>数据源!BK296</f>
        <v>141</v>
      </c>
      <c r="J264" s="3">
        <f t="shared" si="164"/>
        <v>1</v>
      </c>
      <c r="K264" s="3">
        <f t="shared" si="165"/>
        <v>1</v>
      </c>
      <c r="L264" s="3" t="str">
        <f t="shared" si="166"/>
        <v>坦克</v>
      </c>
      <c r="M264" s="3">
        <f t="shared" ca="1" si="167"/>
        <v>13311</v>
      </c>
      <c r="N264" s="3" t="str">
        <f t="shared" ref="N264" ca="1" si="170">N263&amp;","&amp;M264</f>
        <v>11311,12311,13311</v>
      </c>
      <c r="O264" s="3" t="str">
        <f t="shared" ref="O264" si="171">O263&amp;","&amp;I264</f>
        <v>141,141,141</v>
      </c>
      <c r="P264" s="1" t="str">
        <f t="shared" ref="P264" si="172">P263&amp;","&amp;"("&amp;J264&amp;","&amp;K264&amp;")"</f>
        <v>(1,1),(1,1),(1,1)</v>
      </c>
      <c r="Q264" s="3" t="str">
        <f>IF(D264="坦克碎片",VLOOKUP(C264,道具信息!$N$2:$O$291,2,FALSE)&amp;"碎片",VLOOKUP(C264,道具信息!$N$2:$O$291,2,FALSE))</f>
        <v>T3坦克</v>
      </c>
      <c r="R264" s="3">
        <f t="shared" si="162"/>
        <v>423</v>
      </c>
      <c r="S264" s="11">
        <f t="shared" si="163"/>
        <v>4.2000000000000003E-2</v>
      </c>
      <c r="T264" s="3" t="str">
        <f>VLOOKUP(Q264,道具信息!$Q$3:$S$20,2,FALSE)</f>
        <v>CHEST_ITEM_TYPE_T3_TANK</v>
      </c>
      <c r="U264" s="3" t="str">
        <f>IF(COUNTIF(U$262:U263,T264)=0,T264,"")</f>
        <v/>
      </c>
      <c r="V264" s="3" t="str">
        <f t="shared" ref="V264:V327" si="173">IF(U264&lt;&gt;"",V263&amp;","&amp;U264,V263)</f>
        <v>CHEST_ITEM_TYPE_T3_TANK</v>
      </c>
      <c r="W264" s="13" t="str">
        <f t="shared" si="168"/>
        <v/>
      </c>
      <c r="X264" s="3" t="str">
        <f t="shared" si="169"/>
        <v/>
      </c>
      <c r="Y264" s="3" t="str">
        <f t="shared" ref="Y264:Y327" si="174">IF(X264&lt;&gt;"",Y263&amp;","&amp;X264,Y263)</f>
        <v>4.2%</v>
      </c>
    </row>
    <row r="265" spans="2:25" x14ac:dyDescent="0.3">
      <c r="B265" s="2">
        <f>数据源!BD297</f>
        <v>7</v>
      </c>
      <c r="C265" s="2" t="str">
        <f>数据源!BE297</f>
        <v>二号</v>
      </c>
      <c r="D265" s="2" t="str">
        <f>数据源!BF297</f>
        <v>坦克碎片</v>
      </c>
      <c r="E265" s="2">
        <f>数据源!BG297</f>
        <v>15</v>
      </c>
      <c r="F265" s="2">
        <f>数据源!BH297</f>
        <v>10</v>
      </c>
      <c r="G265" s="2">
        <f>数据源!BI297</f>
        <v>4.8099999999999997E-2</v>
      </c>
      <c r="H265" s="2">
        <f>数据源!BJ297</f>
        <v>6.3064444444444437E-2</v>
      </c>
      <c r="I265" s="2">
        <f>数据源!BK297</f>
        <v>631</v>
      </c>
      <c r="J265" s="3">
        <f t="shared" si="164"/>
        <v>7</v>
      </c>
      <c r="K265" s="3">
        <f t="shared" si="165"/>
        <v>13</v>
      </c>
      <c r="L265" s="3" t="str">
        <f t="shared" ref="L265:L300" si="175">RIGHT(D265,2)</f>
        <v>碎片</v>
      </c>
      <c r="M265" s="3">
        <f t="shared" ref="M265:M300" ca="1" si="176">IF(OR(L265="坦克",L265="碎片"),VLOOKUP(C265,INDIRECT("坦克ID"),MATCH(L265&amp;"ID",INDIRECT("坦克标头"),0),FALSE),VLOOKUP(C265,INDIRECT(L265&amp;"ID"),2,FALSE))</f>
        <v>51211</v>
      </c>
      <c r="N265" s="3" t="str">
        <f t="shared" ref="N265:N300" ca="1" si="177">N264&amp;","&amp;M265</f>
        <v>11311,12311,13311,51211</v>
      </c>
      <c r="O265" s="3" t="str">
        <f t="shared" ref="O265:O300" si="178">O264&amp;","&amp;I265</f>
        <v>141,141,141,631</v>
      </c>
      <c r="P265" s="1" t="str">
        <f t="shared" ref="P265:P300" si="179">P264&amp;","&amp;"("&amp;J265&amp;","&amp;K265&amp;")"</f>
        <v>(1,1),(1,1),(1,1),(7,13)</v>
      </c>
      <c r="Q265" s="3" t="str">
        <f>IF(D265="坦克碎片",VLOOKUP(C265,道具信息!$N$2:$O$291,2,FALSE)&amp;"碎片",VLOOKUP(C265,道具信息!$N$2:$O$291,2,FALSE))</f>
        <v>T2坦克碎片</v>
      </c>
      <c r="R265" s="3">
        <f t="shared" si="162"/>
        <v>3321</v>
      </c>
      <c r="S265" s="11">
        <f t="shared" si="163"/>
        <v>0.33200000000000002</v>
      </c>
      <c r="T265" s="3" t="str">
        <f>VLOOKUP(Q265,道具信息!$Q$3:$S$20,2,FALSE)</f>
        <v>CHEST_ITEM_TYPE_T2_SHARD</v>
      </c>
      <c r="U265" s="3" t="str">
        <f>IF(COUNTIF(U$262:U264,T265)=0,T265,"")</f>
        <v>CHEST_ITEM_TYPE_T2_SHARD</v>
      </c>
      <c r="V265" s="3" t="str">
        <f t="shared" si="173"/>
        <v>CHEST_ITEM_TYPE_T3_TANK,CHEST_ITEM_TYPE_T2_SHARD</v>
      </c>
      <c r="W265" s="13">
        <f t="shared" si="168"/>
        <v>0.33200000000000002</v>
      </c>
      <c r="X265" s="3" t="str">
        <f t="shared" si="169"/>
        <v>33.2%</v>
      </c>
      <c r="Y265" s="3" t="str">
        <f t="shared" si="174"/>
        <v>4.2%,33.2%</v>
      </c>
    </row>
    <row r="266" spans="2:25" x14ac:dyDescent="0.3">
      <c r="B266" s="2">
        <f>数据源!BD298</f>
        <v>7</v>
      </c>
      <c r="C266" s="2" t="str">
        <f>数据源!BE298</f>
        <v>T-34</v>
      </c>
      <c r="D266" s="2" t="str">
        <f>数据源!BF298</f>
        <v>坦克碎片</v>
      </c>
      <c r="E266" s="2">
        <f>数据源!BG298</f>
        <v>15</v>
      </c>
      <c r="F266" s="2">
        <f>数据源!BH298</f>
        <v>10</v>
      </c>
      <c r="G266" s="2">
        <f>数据源!BI298</f>
        <v>4.8099999999999997E-2</v>
      </c>
      <c r="H266" s="2">
        <f>数据源!BJ298</f>
        <v>6.3064444444444437E-2</v>
      </c>
      <c r="I266" s="2">
        <f>数据源!BK298</f>
        <v>631</v>
      </c>
      <c r="J266" s="3">
        <f t="shared" si="164"/>
        <v>7</v>
      </c>
      <c r="K266" s="3">
        <f t="shared" si="165"/>
        <v>13</v>
      </c>
      <c r="L266" s="3" t="str">
        <f t="shared" si="175"/>
        <v>碎片</v>
      </c>
      <c r="M266" s="3">
        <f t="shared" ca="1" si="176"/>
        <v>52211</v>
      </c>
      <c r="N266" s="3" t="str">
        <f t="shared" ca="1" si="177"/>
        <v>11311,12311,13311,51211,52211</v>
      </c>
      <c r="O266" s="3" t="str">
        <f t="shared" si="178"/>
        <v>141,141,141,631,631</v>
      </c>
      <c r="P266" s="1" t="str">
        <f t="shared" si="179"/>
        <v>(1,1),(1,1),(1,1),(7,13),(7,13)</v>
      </c>
      <c r="Q266" s="3" t="str">
        <f>IF(D266="坦克碎片",VLOOKUP(C266,道具信息!$N$2:$O$291,2,FALSE)&amp;"碎片",VLOOKUP(C266,道具信息!$N$2:$O$291,2,FALSE))</f>
        <v>T2坦克碎片</v>
      </c>
      <c r="R266" s="3">
        <f t="shared" si="162"/>
        <v>3321</v>
      </c>
      <c r="S266" s="11">
        <f t="shared" si="163"/>
        <v>0.33200000000000002</v>
      </c>
      <c r="T266" s="3" t="str">
        <f>VLOOKUP(Q266,道具信息!$Q$3:$S$20,2,FALSE)</f>
        <v>CHEST_ITEM_TYPE_T2_SHARD</v>
      </c>
      <c r="U266" s="3" t="str">
        <f>IF(COUNTIF(U$262:U265,T266)=0,T266,"")</f>
        <v/>
      </c>
      <c r="V266" s="3" t="str">
        <f t="shared" si="173"/>
        <v>CHEST_ITEM_TYPE_T3_TANK,CHEST_ITEM_TYPE_T2_SHARD</v>
      </c>
      <c r="W266" s="13" t="str">
        <f t="shared" si="168"/>
        <v/>
      </c>
      <c r="X266" s="3" t="str">
        <f t="shared" si="169"/>
        <v/>
      </c>
      <c r="Y266" s="3" t="str">
        <f t="shared" si="174"/>
        <v>4.2%,33.2%</v>
      </c>
    </row>
    <row r="267" spans="2:25" x14ac:dyDescent="0.3">
      <c r="B267" s="2">
        <f>数据源!BD299</f>
        <v>7</v>
      </c>
      <c r="C267" s="2" t="str">
        <f>数据源!BE299</f>
        <v>KV-1</v>
      </c>
      <c r="D267" s="2" t="str">
        <f>数据源!BF299</f>
        <v>坦克碎片</v>
      </c>
      <c r="E267" s="2">
        <f>数据源!BG299</f>
        <v>15</v>
      </c>
      <c r="F267" s="2">
        <f>数据源!BH299</f>
        <v>10</v>
      </c>
      <c r="G267" s="2">
        <f>数据源!BI299</f>
        <v>4.8099999999999997E-2</v>
      </c>
      <c r="H267" s="2">
        <f>数据源!BJ299</f>
        <v>6.3064444444444437E-2</v>
      </c>
      <c r="I267" s="2">
        <f>数据源!BK299</f>
        <v>631</v>
      </c>
      <c r="J267" s="3">
        <f t="shared" si="164"/>
        <v>7</v>
      </c>
      <c r="K267" s="3">
        <f t="shared" si="165"/>
        <v>13</v>
      </c>
      <c r="L267" s="3" t="str">
        <f t="shared" si="175"/>
        <v>碎片</v>
      </c>
      <c r="M267" s="3">
        <f t="shared" ca="1" si="176"/>
        <v>53211</v>
      </c>
      <c r="N267" s="3" t="str">
        <f t="shared" ca="1" si="177"/>
        <v>11311,12311,13311,51211,52211,53211</v>
      </c>
      <c r="O267" s="3" t="str">
        <f t="shared" si="178"/>
        <v>141,141,141,631,631,631</v>
      </c>
      <c r="P267" s="1" t="str">
        <f t="shared" si="179"/>
        <v>(1,1),(1,1),(1,1),(7,13),(7,13),(7,13)</v>
      </c>
      <c r="Q267" s="3" t="str">
        <f>IF(D267="坦克碎片",VLOOKUP(C267,道具信息!$N$2:$O$291,2,FALSE)&amp;"碎片",VLOOKUP(C267,道具信息!$N$2:$O$291,2,FALSE))</f>
        <v>T2坦克碎片</v>
      </c>
      <c r="R267" s="3">
        <f t="shared" si="162"/>
        <v>3321</v>
      </c>
      <c r="S267" s="11">
        <f t="shared" si="163"/>
        <v>0.33200000000000002</v>
      </c>
      <c r="T267" s="3" t="str">
        <f>VLOOKUP(Q267,道具信息!$Q$3:$S$20,2,FALSE)</f>
        <v>CHEST_ITEM_TYPE_T2_SHARD</v>
      </c>
      <c r="U267" s="3" t="str">
        <f>IF(COUNTIF(U$262:U266,T267)=0,T267,"")</f>
        <v/>
      </c>
      <c r="V267" s="3" t="str">
        <f t="shared" si="173"/>
        <v>CHEST_ITEM_TYPE_T3_TANK,CHEST_ITEM_TYPE_T2_SHARD</v>
      </c>
      <c r="W267" s="13" t="str">
        <f t="shared" si="168"/>
        <v/>
      </c>
      <c r="X267" s="3" t="str">
        <f t="shared" si="169"/>
        <v/>
      </c>
      <c r="Y267" s="3" t="str">
        <f t="shared" si="174"/>
        <v>4.2%,33.2%</v>
      </c>
    </row>
    <row r="268" spans="2:25" x14ac:dyDescent="0.3">
      <c r="B268" s="2">
        <f>数据源!BD300</f>
        <v>7</v>
      </c>
      <c r="C268" s="2" t="str">
        <f>数据源!BE300</f>
        <v>Puma</v>
      </c>
      <c r="D268" s="2" t="str">
        <f>数据源!BF300</f>
        <v>坦克碎片</v>
      </c>
      <c r="E268" s="2">
        <f>数据源!BG300</f>
        <v>34</v>
      </c>
      <c r="F268" s="2">
        <f>数据源!BH300</f>
        <v>4.5</v>
      </c>
      <c r="G268" s="2">
        <f>数据源!BI300</f>
        <v>3.6999999999999998E-2</v>
      </c>
      <c r="H268" s="2">
        <f>数据源!BJ300</f>
        <v>4.7559912854030502E-2</v>
      </c>
      <c r="I268" s="2">
        <f>数据源!BK300</f>
        <v>476</v>
      </c>
      <c r="J268" s="3">
        <f t="shared" si="164"/>
        <v>3</v>
      </c>
      <c r="K268" s="3">
        <f t="shared" si="165"/>
        <v>6</v>
      </c>
      <c r="L268" s="3" t="str">
        <f t="shared" si="175"/>
        <v>碎片</v>
      </c>
      <c r="M268" s="3">
        <f t="shared" ca="1" si="176"/>
        <v>51221</v>
      </c>
      <c r="N268" s="3" t="str">
        <f t="shared" ca="1" si="177"/>
        <v>11311,12311,13311,51211,52211,53211,51221</v>
      </c>
      <c r="O268" s="3" t="str">
        <f t="shared" si="178"/>
        <v>141,141,141,631,631,631,476</v>
      </c>
      <c r="P268" s="1" t="str">
        <f t="shared" si="179"/>
        <v>(1,1),(1,1),(1,1),(7,13),(7,13),(7,13),(3,6)</v>
      </c>
      <c r="Q268" s="3" t="str">
        <f>IF(D268="坦克碎片",VLOOKUP(C268,道具信息!$N$2:$O$291,2,FALSE)&amp;"碎片",VLOOKUP(C268,道具信息!$N$2:$O$291,2,FALSE))</f>
        <v>T2坦克碎片</v>
      </c>
      <c r="R268" s="3">
        <f t="shared" si="162"/>
        <v>3321</v>
      </c>
      <c r="S268" s="11">
        <f t="shared" si="163"/>
        <v>0.33200000000000002</v>
      </c>
      <c r="T268" s="3" t="str">
        <f>VLOOKUP(Q268,道具信息!$Q$3:$S$20,2,FALSE)</f>
        <v>CHEST_ITEM_TYPE_T2_SHARD</v>
      </c>
      <c r="U268" s="3" t="str">
        <f>IF(COUNTIF(U$262:U267,T268)=0,T268,"")</f>
        <v/>
      </c>
      <c r="V268" s="3" t="str">
        <f t="shared" si="173"/>
        <v>CHEST_ITEM_TYPE_T3_TANK,CHEST_ITEM_TYPE_T2_SHARD</v>
      </c>
      <c r="W268" s="13" t="str">
        <f t="shared" si="168"/>
        <v/>
      </c>
      <c r="X268" s="3" t="str">
        <f t="shared" si="169"/>
        <v/>
      </c>
      <c r="Y268" s="3" t="str">
        <f t="shared" si="174"/>
        <v>4.2%,33.2%</v>
      </c>
    </row>
    <row r="269" spans="2:25" x14ac:dyDescent="0.3">
      <c r="B269" s="2">
        <f>数据源!BD301</f>
        <v>7</v>
      </c>
      <c r="C269" s="2" t="str">
        <f>数据源!BE301</f>
        <v>四号</v>
      </c>
      <c r="D269" s="2" t="str">
        <f>数据源!BF301</f>
        <v>坦克碎片</v>
      </c>
      <c r="E269" s="2">
        <f>数据源!BG301</f>
        <v>34</v>
      </c>
      <c r="F269" s="2">
        <f>数据源!BH301</f>
        <v>4.5</v>
      </c>
      <c r="G269" s="2">
        <f>数据源!BI301</f>
        <v>3.6999999999999998E-2</v>
      </c>
      <c r="H269" s="2">
        <f>数据源!BJ301</f>
        <v>4.7559912854030502E-2</v>
      </c>
      <c r="I269" s="2">
        <f>数据源!BK301</f>
        <v>476</v>
      </c>
      <c r="J269" s="3">
        <f t="shared" si="164"/>
        <v>3</v>
      </c>
      <c r="K269" s="3">
        <f t="shared" si="165"/>
        <v>6</v>
      </c>
      <c r="L269" s="3" t="str">
        <f t="shared" si="175"/>
        <v>碎片</v>
      </c>
      <c r="M269" s="3">
        <f t="shared" ca="1" si="176"/>
        <v>52221</v>
      </c>
      <c r="N269" s="3" t="str">
        <f t="shared" ca="1" si="177"/>
        <v>11311,12311,13311,51211,52211,53211,51221,52221</v>
      </c>
      <c r="O269" s="3" t="str">
        <f t="shared" si="178"/>
        <v>141,141,141,631,631,631,476,476</v>
      </c>
      <c r="P269" s="1" t="str">
        <f t="shared" si="179"/>
        <v>(1,1),(1,1),(1,1),(7,13),(7,13),(7,13),(3,6),(3,6)</v>
      </c>
      <c r="Q269" s="3" t="str">
        <f>IF(D269="坦克碎片",VLOOKUP(C269,道具信息!$N$2:$O$291,2,FALSE)&amp;"碎片",VLOOKUP(C269,道具信息!$N$2:$O$291,2,FALSE))</f>
        <v>T2坦克碎片</v>
      </c>
      <c r="R269" s="3">
        <f t="shared" si="162"/>
        <v>3321</v>
      </c>
      <c r="S269" s="11">
        <f t="shared" si="163"/>
        <v>0.33200000000000002</v>
      </c>
      <c r="T269" s="3" t="str">
        <f>VLOOKUP(Q269,道具信息!$Q$3:$S$20,2,FALSE)</f>
        <v>CHEST_ITEM_TYPE_T2_SHARD</v>
      </c>
      <c r="U269" s="3" t="str">
        <f>IF(COUNTIF(U$262:U268,T269)=0,T269,"")</f>
        <v/>
      </c>
      <c r="V269" s="3" t="str">
        <f t="shared" si="173"/>
        <v>CHEST_ITEM_TYPE_T3_TANK,CHEST_ITEM_TYPE_T2_SHARD</v>
      </c>
      <c r="W269" s="13" t="str">
        <f t="shared" si="168"/>
        <v/>
      </c>
      <c r="X269" s="3" t="str">
        <f t="shared" si="169"/>
        <v/>
      </c>
      <c r="Y269" s="3" t="str">
        <f t="shared" si="174"/>
        <v>4.2%,33.2%</v>
      </c>
    </row>
    <row r="270" spans="2:25" x14ac:dyDescent="0.3">
      <c r="B270" s="2">
        <f>数据源!BD302</f>
        <v>7</v>
      </c>
      <c r="C270" s="2" t="str">
        <f>数据源!BE302</f>
        <v>丘吉尔</v>
      </c>
      <c r="D270" s="2" t="str">
        <f>数据源!BF302</f>
        <v>坦克碎片</v>
      </c>
      <c r="E270" s="2">
        <f>数据源!BG302</f>
        <v>34</v>
      </c>
      <c r="F270" s="2">
        <f>数据源!BH302</f>
        <v>4.5</v>
      </c>
      <c r="G270" s="2">
        <f>数据源!BI302</f>
        <v>3.6999999999999998E-2</v>
      </c>
      <c r="H270" s="2">
        <f>数据源!BJ302</f>
        <v>4.7559912854030502E-2</v>
      </c>
      <c r="I270" s="2">
        <f>数据源!BK302</f>
        <v>476</v>
      </c>
      <c r="J270" s="3">
        <f t="shared" si="164"/>
        <v>3</v>
      </c>
      <c r="K270" s="3">
        <f t="shared" si="165"/>
        <v>6</v>
      </c>
      <c r="L270" s="3" t="str">
        <f t="shared" si="175"/>
        <v>碎片</v>
      </c>
      <c r="M270" s="3">
        <f t="shared" ca="1" si="176"/>
        <v>53221</v>
      </c>
      <c r="N270" s="3" t="str">
        <f t="shared" ca="1" si="177"/>
        <v>11311,12311,13311,51211,52211,53211,51221,52221,53221</v>
      </c>
      <c r="O270" s="3" t="str">
        <f t="shared" si="178"/>
        <v>141,141,141,631,631,631,476,476,476</v>
      </c>
      <c r="P270" s="1" t="str">
        <f t="shared" si="179"/>
        <v>(1,1),(1,1),(1,1),(7,13),(7,13),(7,13),(3,6),(3,6),(3,6)</v>
      </c>
      <c r="Q270" s="3" t="str">
        <f>IF(D270="坦克碎片",VLOOKUP(C270,道具信息!$N$2:$O$291,2,FALSE)&amp;"碎片",VLOOKUP(C270,道具信息!$N$2:$O$291,2,FALSE))</f>
        <v>T2坦克碎片</v>
      </c>
      <c r="R270" s="3">
        <f t="shared" si="162"/>
        <v>3321</v>
      </c>
      <c r="S270" s="11">
        <f t="shared" si="163"/>
        <v>0.33200000000000002</v>
      </c>
      <c r="T270" s="3" t="str">
        <f>VLOOKUP(Q270,道具信息!$Q$3:$S$20,2,FALSE)</f>
        <v>CHEST_ITEM_TYPE_T2_SHARD</v>
      </c>
      <c r="U270" s="3" t="str">
        <f>IF(COUNTIF(U$262:U269,T270)=0,T270,"")</f>
        <v/>
      </c>
      <c r="V270" s="3" t="str">
        <f t="shared" si="173"/>
        <v>CHEST_ITEM_TYPE_T3_TANK,CHEST_ITEM_TYPE_T2_SHARD</v>
      </c>
      <c r="W270" s="13" t="str">
        <f t="shared" si="168"/>
        <v/>
      </c>
      <c r="X270" s="3" t="str">
        <f t="shared" si="169"/>
        <v/>
      </c>
      <c r="Y270" s="3" t="str">
        <f t="shared" si="174"/>
        <v>4.2%,33.2%</v>
      </c>
    </row>
    <row r="271" spans="2:25" x14ac:dyDescent="0.3">
      <c r="B271" s="2">
        <f>数据源!BD303</f>
        <v>7</v>
      </c>
      <c r="C271" s="2" t="str">
        <f>数据源!BE303</f>
        <v>35(t)</v>
      </c>
      <c r="D271" s="2" t="str">
        <f>数据源!BF303</f>
        <v>坦克碎片</v>
      </c>
      <c r="E271" s="2">
        <f>数据源!BG303</f>
        <v>44</v>
      </c>
      <c r="F271" s="2">
        <f>数据源!BH303</f>
        <v>4.5</v>
      </c>
      <c r="G271" s="2">
        <f>数据源!BI303</f>
        <v>3.6999999999999998E-2</v>
      </c>
      <c r="H271" s="2">
        <f>数据源!BJ303</f>
        <v>3.6750841750841749E-2</v>
      </c>
      <c r="I271" s="2">
        <f>数据源!BK303</f>
        <v>368</v>
      </c>
      <c r="J271" s="3">
        <f t="shared" si="164"/>
        <v>3</v>
      </c>
      <c r="K271" s="3">
        <f t="shared" si="165"/>
        <v>6</v>
      </c>
      <c r="L271" s="3" t="str">
        <f t="shared" si="175"/>
        <v>碎片</v>
      </c>
      <c r="M271" s="3">
        <f t="shared" ca="1" si="176"/>
        <v>51311</v>
      </c>
      <c r="N271" s="3" t="str">
        <f t="shared" ca="1" si="177"/>
        <v>11311,12311,13311,51211,52211,53211,51221,52221,53221,51311</v>
      </c>
      <c r="O271" s="3" t="str">
        <f t="shared" si="178"/>
        <v>141,141,141,631,631,631,476,476,476,368</v>
      </c>
      <c r="P271" s="1" t="str">
        <f t="shared" si="179"/>
        <v>(1,1),(1,1),(1,1),(7,13),(7,13),(7,13),(3,6),(3,6),(3,6),(3,6)</v>
      </c>
      <c r="Q271" s="3" t="str">
        <f>IF(D271="坦克碎片",VLOOKUP(C271,道具信息!$N$2:$O$291,2,FALSE)&amp;"碎片",VLOOKUP(C271,道具信息!$N$2:$O$291,2,FALSE))</f>
        <v>T3坦克碎片</v>
      </c>
      <c r="R271" s="3">
        <f t="shared" si="162"/>
        <v>2166</v>
      </c>
      <c r="S271" s="11">
        <f t="shared" si="163"/>
        <v>0.217</v>
      </c>
      <c r="T271" s="3" t="str">
        <f>VLOOKUP(Q271,道具信息!$Q$3:$S$20,2,FALSE)</f>
        <v>CHEST_ITEM_TYPE_T3_SHARD</v>
      </c>
      <c r="U271" s="3" t="str">
        <f>IF(COUNTIF(U$262:U270,T271)=0,T271,"")</f>
        <v>CHEST_ITEM_TYPE_T3_SHARD</v>
      </c>
      <c r="V271" s="3" t="str">
        <f t="shared" si="173"/>
        <v>CHEST_ITEM_TYPE_T3_TANK,CHEST_ITEM_TYPE_T2_SHARD,CHEST_ITEM_TYPE_T3_SHARD</v>
      </c>
      <c r="W271" s="13">
        <f t="shared" si="168"/>
        <v>0.217</v>
      </c>
      <c r="X271" s="3" t="str">
        <f t="shared" si="169"/>
        <v>21.7%</v>
      </c>
      <c r="Y271" s="3" t="str">
        <f t="shared" si="174"/>
        <v>4.2%,33.2%,21.7%</v>
      </c>
    </row>
    <row r="272" spans="2:25" x14ac:dyDescent="0.3">
      <c r="B272" s="2">
        <f>数据源!BD304</f>
        <v>7</v>
      </c>
      <c r="C272" s="2" t="str">
        <f>数据源!BE304</f>
        <v>玛蒂尔达</v>
      </c>
      <c r="D272" s="2" t="str">
        <f>数据源!BF304</f>
        <v>坦克碎片</v>
      </c>
      <c r="E272" s="2">
        <f>数据源!BG304</f>
        <v>44</v>
      </c>
      <c r="F272" s="2">
        <f>数据源!BH304</f>
        <v>4.5</v>
      </c>
      <c r="G272" s="2">
        <f>数据源!BI304</f>
        <v>3.6999999999999998E-2</v>
      </c>
      <c r="H272" s="2">
        <f>数据源!BJ304</f>
        <v>3.6750841750841749E-2</v>
      </c>
      <c r="I272" s="2">
        <f>数据源!BK304</f>
        <v>368</v>
      </c>
      <c r="J272" s="3">
        <f t="shared" si="164"/>
        <v>3</v>
      </c>
      <c r="K272" s="3">
        <f t="shared" si="165"/>
        <v>6</v>
      </c>
      <c r="L272" s="3" t="str">
        <f t="shared" si="175"/>
        <v>碎片</v>
      </c>
      <c r="M272" s="3">
        <f t="shared" ca="1" si="176"/>
        <v>52311</v>
      </c>
      <c r="N272" s="3" t="str">
        <f t="shared" ca="1" si="177"/>
        <v>11311,12311,13311,51211,52211,53211,51221,52221,53221,51311,52311</v>
      </c>
      <c r="O272" s="3" t="str">
        <f t="shared" si="178"/>
        <v>141,141,141,631,631,631,476,476,476,368,368</v>
      </c>
      <c r="P272" s="1" t="str">
        <f t="shared" si="179"/>
        <v>(1,1),(1,1),(1,1),(7,13),(7,13),(7,13),(3,6),(3,6),(3,6),(3,6),(3,6)</v>
      </c>
      <c r="Q272" s="3" t="str">
        <f>IF(D272="坦克碎片",VLOOKUP(C272,道具信息!$N$2:$O$291,2,FALSE)&amp;"碎片",VLOOKUP(C272,道具信息!$N$2:$O$291,2,FALSE))</f>
        <v>T3坦克碎片</v>
      </c>
      <c r="R272" s="3">
        <f t="shared" si="162"/>
        <v>2166</v>
      </c>
      <c r="S272" s="11">
        <f t="shared" si="163"/>
        <v>0.217</v>
      </c>
      <c r="T272" s="3" t="str">
        <f>VLOOKUP(Q272,道具信息!$Q$3:$S$20,2,FALSE)</f>
        <v>CHEST_ITEM_TYPE_T3_SHARD</v>
      </c>
      <c r="U272" s="3" t="str">
        <f>IF(COUNTIF(U$262:U271,T272)=0,T272,"")</f>
        <v/>
      </c>
      <c r="V272" s="3" t="str">
        <f t="shared" si="173"/>
        <v>CHEST_ITEM_TYPE_T3_TANK,CHEST_ITEM_TYPE_T2_SHARD,CHEST_ITEM_TYPE_T3_SHARD</v>
      </c>
      <c r="W272" s="13" t="str">
        <f t="shared" si="168"/>
        <v/>
      </c>
      <c r="X272" s="3" t="str">
        <f t="shared" si="169"/>
        <v/>
      </c>
      <c r="Y272" s="3" t="str">
        <f t="shared" si="174"/>
        <v>4.2%,33.2%,21.7%</v>
      </c>
    </row>
    <row r="273" spans="2:25" x14ac:dyDescent="0.3">
      <c r="B273" s="2">
        <f>数据源!BD305</f>
        <v>7</v>
      </c>
      <c r="C273" s="2" t="str">
        <f>数据源!BE305</f>
        <v>黑豹</v>
      </c>
      <c r="D273" s="2" t="str">
        <f>数据源!BF305</f>
        <v>坦克碎片</v>
      </c>
      <c r="E273" s="2">
        <f>数据源!BG305</f>
        <v>44</v>
      </c>
      <c r="F273" s="2">
        <f>数据源!BH305</f>
        <v>4.5</v>
      </c>
      <c r="G273" s="2">
        <f>数据源!BI305</f>
        <v>3.6999999999999998E-2</v>
      </c>
      <c r="H273" s="2">
        <f>数据源!BJ305</f>
        <v>3.6750841750841749E-2</v>
      </c>
      <c r="I273" s="2">
        <f>数据源!BK305</f>
        <v>368</v>
      </c>
      <c r="J273" s="3">
        <f t="shared" si="164"/>
        <v>3</v>
      </c>
      <c r="K273" s="3">
        <f t="shared" si="165"/>
        <v>6</v>
      </c>
      <c r="L273" s="3" t="str">
        <f t="shared" si="175"/>
        <v>碎片</v>
      </c>
      <c r="M273" s="3">
        <f t="shared" ca="1" si="176"/>
        <v>53311</v>
      </c>
      <c r="N273" s="3" t="str">
        <f t="shared" ca="1" si="177"/>
        <v>11311,12311,13311,51211,52211,53211,51221,52221,53221,51311,52311,53311</v>
      </c>
      <c r="O273" s="3" t="str">
        <f t="shared" si="178"/>
        <v>141,141,141,631,631,631,476,476,476,368,368,368</v>
      </c>
      <c r="P273" s="1" t="str">
        <f t="shared" si="179"/>
        <v>(1,1),(1,1),(1,1),(7,13),(7,13),(7,13),(3,6),(3,6),(3,6),(3,6),(3,6),(3,6)</v>
      </c>
      <c r="Q273" s="3" t="str">
        <f>IF(D273="坦克碎片",VLOOKUP(C273,道具信息!$N$2:$O$291,2,FALSE)&amp;"碎片",VLOOKUP(C273,道具信息!$N$2:$O$291,2,FALSE))</f>
        <v>T3坦克碎片</v>
      </c>
      <c r="R273" s="3">
        <f t="shared" si="162"/>
        <v>2166</v>
      </c>
      <c r="S273" s="11">
        <f t="shared" si="163"/>
        <v>0.217</v>
      </c>
      <c r="T273" s="3" t="str">
        <f>VLOOKUP(Q273,道具信息!$Q$3:$S$20,2,FALSE)</f>
        <v>CHEST_ITEM_TYPE_T3_SHARD</v>
      </c>
      <c r="U273" s="3" t="str">
        <f>IF(COUNTIF(U$262:U272,T273)=0,T273,"")</f>
        <v/>
      </c>
      <c r="V273" s="3" t="str">
        <f t="shared" si="173"/>
        <v>CHEST_ITEM_TYPE_T3_TANK,CHEST_ITEM_TYPE_T2_SHARD,CHEST_ITEM_TYPE_T3_SHARD</v>
      </c>
      <c r="W273" s="13" t="str">
        <f t="shared" si="168"/>
        <v/>
      </c>
      <c r="X273" s="3" t="str">
        <f t="shared" si="169"/>
        <v/>
      </c>
      <c r="Y273" s="3" t="str">
        <f t="shared" si="174"/>
        <v>4.2%,33.2%,21.7%</v>
      </c>
    </row>
    <row r="274" spans="2:25" x14ac:dyDescent="0.3">
      <c r="B274" s="2">
        <f>数据源!BD306</f>
        <v>7</v>
      </c>
      <c r="C274" s="2" t="str">
        <f>数据源!BE306</f>
        <v>十字军</v>
      </c>
      <c r="D274" s="2" t="str">
        <f>数据源!BF306</f>
        <v>坦克碎片</v>
      </c>
      <c r="E274" s="2">
        <f>数据源!BG306</f>
        <v>58.666666666666657</v>
      </c>
      <c r="F274" s="2">
        <f>数据源!BH306</f>
        <v>3.5</v>
      </c>
      <c r="G274" s="2">
        <f>数据源!BI306</f>
        <v>3.6999999999999998E-2</v>
      </c>
      <c r="H274" s="2">
        <f>数据源!BJ306</f>
        <v>3.5438311688311692E-2</v>
      </c>
      <c r="I274" s="2">
        <f>数据源!BK306</f>
        <v>354</v>
      </c>
      <c r="J274" s="3">
        <f t="shared" si="164"/>
        <v>3</v>
      </c>
      <c r="K274" s="3">
        <f t="shared" si="165"/>
        <v>4</v>
      </c>
      <c r="L274" s="3" t="str">
        <f t="shared" si="175"/>
        <v>碎片</v>
      </c>
      <c r="M274" s="3">
        <f t="shared" ca="1" si="176"/>
        <v>51321</v>
      </c>
      <c r="N274" s="3" t="str">
        <f t="shared" ca="1" si="177"/>
        <v>11311,12311,13311,51211,52211,53211,51221,52221,53221,51311,52311,53311,51321</v>
      </c>
      <c r="O274" s="3" t="str">
        <f t="shared" si="178"/>
        <v>141,141,141,631,631,631,476,476,476,368,368,368,354</v>
      </c>
      <c r="P274" s="1" t="str">
        <f t="shared" si="179"/>
        <v>(1,1),(1,1),(1,1),(7,13),(7,13),(7,13),(3,6),(3,6),(3,6),(3,6),(3,6),(3,6),(3,4)</v>
      </c>
      <c r="Q274" s="3" t="str">
        <f>IF(D274="坦克碎片",VLOOKUP(C274,道具信息!$N$2:$O$291,2,FALSE)&amp;"碎片",VLOOKUP(C274,道具信息!$N$2:$O$291,2,FALSE))</f>
        <v>T3坦克碎片</v>
      </c>
      <c r="R274" s="3">
        <f t="shared" si="162"/>
        <v>2166</v>
      </c>
      <c r="S274" s="11">
        <f t="shared" si="163"/>
        <v>0.217</v>
      </c>
      <c r="T274" s="3" t="str">
        <f>VLOOKUP(Q274,道具信息!$Q$3:$S$20,2,FALSE)</f>
        <v>CHEST_ITEM_TYPE_T3_SHARD</v>
      </c>
      <c r="U274" s="3" t="str">
        <f>IF(COUNTIF(U$262:U273,T274)=0,T274,"")</f>
        <v/>
      </c>
      <c r="V274" s="3" t="str">
        <f t="shared" si="173"/>
        <v>CHEST_ITEM_TYPE_T3_TANK,CHEST_ITEM_TYPE_T2_SHARD,CHEST_ITEM_TYPE_T3_SHARD</v>
      </c>
      <c r="W274" s="13" t="str">
        <f t="shared" si="168"/>
        <v/>
      </c>
      <c r="X274" s="3" t="str">
        <f t="shared" si="169"/>
        <v/>
      </c>
      <c r="Y274" s="3" t="str">
        <f t="shared" si="174"/>
        <v>4.2%,33.2%,21.7%</v>
      </c>
    </row>
    <row r="275" spans="2:25" x14ac:dyDescent="0.3">
      <c r="B275" s="2">
        <f>数据源!BD307</f>
        <v>7</v>
      </c>
      <c r="C275" s="2" t="str">
        <f>数据源!BE307</f>
        <v>谢尔曼</v>
      </c>
      <c r="D275" s="2" t="str">
        <f>数据源!BF307</f>
        <v>坦克碎片</v>
      </c>
      <c r="E275" s="2">
        <f>数据源!BG307</f>
        <v>58.666666666666657</v>
      </c>
      <c r="F275" s="2">
        <f>数据源!BH307</f>
        <v>3.5</v>
      </c>
      <c r="G275" s="2">
        <f>数据源!BI307</f>
        <v>3.6999999999999998E-2</v>
      </c>
      <c r="H275" s="2">
        <f>数据源!BJ307</f>
        <v>3.5438311688311692E-2</v>
      </c>
      <c r="I275" s="2">
        <f>数据源!BK307</f>
        <v>354</v>
      </c>
      <c r="J275" s="3">
        <f t="shared" si="164"/>
        <v>3</v>
      </c>
      <c r="K275" s="3">
        <f t="shared" si="165"/>
        <v>4</v>
      </c>
      <c r="L275" s="3" t="str">
        <f t="shared" si="175"/>
        <v>碎片</v>
      </c>
      <c r="M275" s="3">
        <f t="shared" ca="1" si="176"/>
        <v>52321</v>
      </c>
      <c r="N275" s="3" t="str">
        <f t="shared" ca="1" si="177"/>
        <v>11311,12311,13311,51211,52211,53211,51221,52221,53221,51311,52311,53311,51321,52321</v>
      </c>
      <c r="O275" s="3" t="str">
        <f t="shared" si="178"/>
        <v>141,141,141,631,631,631,476,476,476,368,368,368,354,354</v>
      </c>
      <c r="P275" s="1" t="str">
        <f t="shared" si="179"/>
        <v>(1,1),(1,1),(1,1),(7,13),(7,13),(7,13),(3,6),(3,6),(3,6),(3,6),(3,6),(3,6),(3,4),(3,4)</v>
      </c>
      <c r="Q275" s="3" t="str">
        <f>IF(D275="坦克碎片",VLOOKUP(C275,道具信息!$N$2:$O$291,2,FALSE)&amp;"碎片",VLOOKUP(C275,道具信息!$N$2:$O$291,2,FALSE))</f>
        <v>T3坦克碎片</v>
      </c>
      <c r="R275" s="3">
        <f t="shared" si="162"/>
        <v>2166</v>
      </c>
      <c r="S275" s="11">
        <f t="shared" si="163"/>
        <v>0.217</v>
      </c>
      <c r="T275" s="3" t="str">
        <f>VLOOKUP(Q275,道具信息!$Q$3:$S$20,2,FALSE)</f>
        <v>CHEST_ITEM_TYPE_T3_SHARD</v>
      </c>
      <c r="U275" s="3" t="str">
        <f>IF(COUNTIF(U$262:U274,T275)=0,T275,"")</f>
        <v/>
      </c>
      <c r="V275" s="3" t="str">
        <f t="shared" si="173"/>
        <v>CHEST_ITEM_TYPE_T3_TANK,CHEST_ITEM_TYPE_T2_SHARD,CHEST_ITEM_TYPE_T3_SHARD</v>
      </c>
      <c r="W275" s="13" t="str">
        <f t="shared" si="168"/>
        <v/>
      </c>
      <c r="X275" s="3" t="str">
        <f t="shared" si="169"/>
        <v/>
      </c>
      <c r="Y275" s="3" t="str">
        <f t="shared" si="174"/>
        <v>4.2%,33.2%,21.7%</v>
      </c>
    </row>
    <row r="276" spans="2:25" x14ac:dyDescent="0.3">
      <c r="B276" s="2">
        <f>数据源!BD308</f>
        <v>7</v>
      </c>
      <c r="C276" s="2" t="str">
        <f>数据源!BE308</f>
        <v>虎式</v>
      </c>
      <c r="D276" s="2" t="str">
        <f>数据源!BF308</f>
        <v>坦克碎片</v>
      </c>
      <c r="E276" s="2">
        <f>数据源!BG308</f>
        <v>58.666666666666657</v>
      </c>
      <c r="F276" s="2">
        <f>数据源!BH308</f>
        <v>3.5</v>
      </c>
      <c r="G276" s="2">
        <f>数据源!BI308</f>
        <v>3.6999999999999998E-2</v>
      </c>
      <c r="H276" s="2">
        <f>数据源!BJ308</f>
        <v>3.5438311688311692E-2</v>
      </c>
      <c r="I276" s="2">
        <f>数据源!BK308</f>
        <v>354</v>
      </c>
      <c r="J276" s="3">
        <f t="shared" si="164"/>
        <v>3</v>
      </c>
      <c r="K276" s="3">
        <f t="shared" si="165"/>
        <v>4</v>
      </c>
      <c r="L276" s="3" t="str">
        <f t="shared" si="175"/>
        <v>碎片</v>
      </c>
      <c r="M276" s="3">
        <f t="shared" ca="1" si="176"/>
        <v>53321</v>
      </c>
      <c r="N276" s="3" t="str">
        <f t="shared" ca="1" si="177"/>
        <v>11311,12311,13311,51211,52211,53211,51221,52221,53221,51311,52311,53311,51321,52321,53321</v>
      </c>
      <c r="O276" s="3" t="str">
        <f t="shared" si="178"/>
        <v>141,141,141,631,631,631,476,476,476,368,368,368,354,354,354</v>
      </c>
      <c r="P276" s="1" t="str">
        <f t="shared" si="179"/>
        <v>(1,1),(1,1),(1,1),(7,13),(7,13),(7,13),(3,6),(3,6),(3,6),(3,6),(3,6),(3,6),(3,4),(3,4),(3,4)</v>
      </c>
      <c r="Q276" s="3" t="str">
        <f>IF(D276="坦克碎片",VLOOKUP(C276,道具信息!$N$2:$O$291,2,FALSE)&amp;"碎片",VLOOKUP(C276,道具信息!$N$2:$O$291,2,FALSE))</f>
        <v>T3坦克碎片</v>
      </c>
      <c r="R276" s="3">
        <f t="shared" si="162"/>
        <v>2166</v>
      </c>
      <c r="S276" s="11">
        <f t="shared" si="163"/>
        <v>0.217</v>
      </c>
      <c r="T276" s="3" t="str">
        <f>VLOOKUP(Q276,道具信息!$Q$3:$S$20,2,FALSE)</f>
        <v>CHEST_ITEM_TYPE_T3_SHARD</v>
      </c>
      <c r="U276" s="3" t="str">
        <f>IF(COUNTIF(U$262:U275,T276)=0,T276,"")</f>
        <v/>
      </c>
      <c r="V276" s="3" t="str">
        <f t="shared" si="173"/>
        <v>CHEST_ITEM_TYPE_T3_TANK,CHEST_ITEM_TYPE_T2_SHARD,CHEST_ITEM_TYPE_T3_SHARD</v>
      </c>
      <c r="W276" s="13" t="str">
        <f t="shared" si="168"/>
        <v/>
      </c>
      <c r="X276" s="3" t="str">
        <f t="shared" si="169"/>
        <v/>
      </c>
      <c r="Y276" s="3" t="str">
        <f t="shared" si="174"/>
        <v>4.2%,33.2%,21.7%</v>
      </c>
    </row>
    <row r="277" spans="2:25" x14ac:dyDescent="0.3">
      <c r="B277" s="2">
        <f>数据源!BD309</f>
        <v>7</v>
      </c>
      <c r="C277" s="2" t="str">
        <f>数据源!BE309</f>
        <v>T1LP1</v>
      </c>
      <c r="D277" s="2" t="str">
        <f>数据源!BF309</f>
        <v>部件</v>
      </c>
      <c r="E277" s="2">
        <f>数据源!BG309</f>
        <v>21</v>
      </c>
      <c r="F277" s="2">
        <f>数据源!BH309</f>
        <v>5</v>
      </c>
      <c r="G277" s="2">
        <f>数据源!BI309</f>
        <v>6.0000000000000001E-3</v>
      </c>
      <c r="H277" s="2">
        <f>数据源!BJ309</f>
        <v>1.1238095238095238E-2</v>
      </c>
      <c r="I277" s="2">
        <f>数据源!BK309</f>
        <v>112</v>
      </c>
      <c r="J277" s="3">
        <f t="shared" si="164"/>
        <v>3</v>
      </c>
      <c r="K277" s="3">
        <f t="shared" si="165"/>
        <v>7</v>
      </c>
      <c r="L277" s="3" t="str">
        <f t="shared" si="175"/>
        <v>部件</v>
      </c>
      <c r="M277" s="3">
        <f t="shared" ca="1" si="176"/>
        <v>91001</v>
      </c>
      <c r="N277" s="3" t="str">
        <f t="shared" ca="1" si="177"/>
        <v>11311,12311,13311,51211,52211,53211,51221,52221,53221,51311,52311,53311,51321,52321,53321,91001</v>
      </c>
      <c r="O277" s="3" t="str">
        <f t="shared" si="178"/>
        <v>141,141,141,631,631,631,476,476,476,368,368,368,354,354,354,112</v>
      </c>
      <c r="P277" s="1" t="str">
        <f t="shared" si="179"/>
        <v>(1,1),(1,1),(1,1),(7,13),(7,13),(7,13),(3,6),(3,6),(3,6),(3,6),(3,6),(3,6),(3,4),(3,4),(3,4),(3,7)</v>
      </c>
      <c r="Q277" s="3" t="str">
        <f>IF(D277="坦克碎片",VLOOKUP(C277,道具信息!$N$2:$O$291,2,FALSE)&amp;"碎片",VLOOKUP(C277,道具信息!$N$2:$O$291,2,FALSE))</f>
        <v>T1部件</v>
      </c>
      <c r="R277" s="3">
        <f t="shared" si="162"/>
        <v>2016</v>
      </c>
      <c r="S277" s="11">
        <f t="shared" si="163"/>
        <v>0.20200000000000001</v>
      </c>
      <c r="T277" s="3" t="str">
        <f>VLOOKUP(Q277,道具信息!$Q$3:$S$20,2,FALSE)</f>
        <v>CHEST_ITEM_TYPE_T1_PART</v>
      </c>
      <c r="U277" s="3" t="str">
        <f>IF(COUNTIF(U$262:U276,T277)=0,T277,"")</f>
        <v>CHEST_ITEM_TYPE_T1_PART</v>
      </c>
      <c r="V277" s="3" t="str">
        <f t="shared" si="173"/>
        <v>CHEST_ITEM_TYPE_T3_TANK,CHEST_ITEM_TYPE_T2_SHARD,CHEST_ITEM_TYPE_T3_SHARD,CHEST_ITEM_TYPE_T1_PART</v>
      </c>
      <c r="W277" s="13">
        <f t="shared" si="168"/>
        <v>0.20200000000000001</v>
      </c>
      <c r="X277" s="3" t="str">
        <f t="shared" si="169"/>
        <v>20.2%</v>
      </c>
      <c r="Y277" s="3" t="str">
        <f t="shared" si="174"/>
        <v>4.2%,33.2%,21.7%,20.2%</v>
      </c>
    </row>
    <row r="278" spans="2:25" x14ac:dyDescent="0.3">
      <c r="B278" s="2">
        <f>数据源!BD310</f>
        <v>7</v>
      </c>
      <c r="C278" s="2" t="str">
        <f>数据源!BE310</f>
        <v>T1LP3</v>
      </c>
      <c r="D278" s="2" t="str">
        <f>数据源!BF310</f>
        <v>部件</v>
      </c>
      <c r="E278" s="2">
        <f>数据源!BG310</f>
        <v>21</v>
      </c>
      <c r="F278" s="2">
        <f>数据源!BH310</f>
        <v>5</v>
      </c>
      <c r="G278" s="2">
        <f>数据源!BI310</f>
        <v>6.0000000000000001E-3</v>
      </c>
      <c r="H278" s="2">
        <f>数据源!BJ310</f>
        <v>1.1238095238095238E-2</v>
      </c>
      <c r="I278" s="2">
        <f>数据源!BK310</f>
        <v>112</v>
      </c>
      <c r="J278" s="3">
        <f t="shared" si="164"/>
        <v>3</v>
      </c>
      <c r="K278" s="3">
        <f t="shared" si="165"/>
        <v>7</v>
      </c>
      <c r="L278" s="3" t="str">
        <f t="shared" si="175"/>
        <v>部件</v>
      </c>
      <c r="M278" s="3">
        <f t="shared" ca="1" si="176"/>
        <v>91003</v>
      </c>
      <c r="N278" s="3" t="str">
        <f t="shared" ca="1" si="177"/>
        <v>11311,12311,13311,51211,52211,53211,51221,52221,53221,51311,52311,53311,51321,52321,53321,91001,91003</v>
      </c>
      <c r="O278" s="3" t="str">
        <f t="shared" si="178"/>
        <v>141,141,141,631,631,631,476,476,476,368,368,368,354,354,354,112,112</v>
      </c>
      <c r="P278" s="1" t="str">
        <f t="shared" si="179"/>
        <v>(1,1),(1,1),(1,1),(7,13),(7,13),(7,13),(3,6),(3,6),(3,6),(3,6),(3,6),(3,6),(3,4),(3,4),(3,4),(3,7),(3,7)</v>
      </c>
      <c r="Q278" s="3" t="str">
        <f>IF(D278="坦克碎片",VLOOKUP(C278,道具信息!$N$2:$O$291,2,FALSE)&amp;"碎片",VLOOKUP(C278,道具信息!$N$2:$O$291,2,FALSE))</f>
        <v>T1部件</v>
      </c>
      <c r="R278" s="3">
        <f t="shared" si="162"/>
        <v>2016</v>
      </c>
      <c r="S278" s="11">
        <f t="shared" si="163"/>
        <v>0.20200000000000001</v>
      </c>
      <c r="T278" s="3" t="str">
        <f>VLOOKUP(Q278,道具信息!$Q$3:$S$20,2,FALSE)</f>
        <v>CHEST_ITEM_TYPE_T1_PART</v>
      </c>
      <c r="U278" s="3" t="str">
        <f>IF(COUNTIF(U$262:U277,T278)=0,T278,"")</f>
        <v/>
      </c>
      <c r="V278" s="3" t="str">
        <f t="shared" si="173"/>
        <v>CHEST_ITEM_TYPE_T3_TANK,CHEST_ITEM_TYPE_T2_SHARD,CHEST_ITEM_TYPE_T3_SHARD,CHEST_ITEM_TYPE_T1_PART</v>
      </c>
      <c r="W278" s="13" t="str">
        <f t="shared" si="168"/>
        <v/>
      </c>
      <c r="X278" s="3" t="str">
        <f t="shared" si="169"/>
        <v/>
      </c>
      <c r="Y278" s="3" t="str">
        <f t="shared" si="174"/>
        <v>4.2%,33.2%,21.7%,20.2%</v>
      </c>
    </row>
    <row r="279" spans="2:25" x14ac:dyDescent="0.3">
      <c r="B279" s="2">
        <f>数据源!BD311</f>
        <v>7</v>
      </c>
      <c r="C279" s="2" t="str">
        <f>数据源!BE311</f>
        <v>T1LP5</v>
      </c>
      <c r="D279" s="2" t="str">
        <f>数据源!BF311</f>
        <v>部件</v>
      </c>
      <c r="E279" s="2">
        <f>数据源!BG311</f>
        <v>21</v>
      </c>
      <c r="F279" s="2">
        <f>数据源!BH311</f>
        <v>5</v>
      </c>
      <c r="G279" s="2">
        <f>数据源!BI311</f>
        <v>6.0000000000000001E-3</v>
      </c>
      <c r="H279" s="2">
        <f>数据源!BJ311</f>
        <v>1.1238095238095238E-2</v>
      </c>
      <c r="I279" s="2">
        <f>数据源!BK311</f>
        <v>112</v>
      </c>
      <c r="J279" s="3">
        <f t="shared" si="164"/>
        <v>3</v>
      </c>
      <c r="K279" s="3">
        <f t="shared" si="165"/>
        <v>7</v>
      </c>
      <c r="L279" s="3" t="str">
        <f t="shared" si="175"/>
        <v>部件</v>
      </c>
      <c r="M279" s="3">
        <f t="shared" ca="1" si="176"/>
        <v>91005</v>
      </c>
      <c r="N279" s="3" t="str">
        <f t="shared" ca="1" si="177"/>
        <v>11311,12311,13311,51211,52211,53211,51221,52221,53221,51311,52311,53311,51321,52321,53321,91001,91003,91005</v>
      </c>
      <c r="O279" s="3" t="str">
        <f t="shared" si="178"/>
        <v>141,141,141,631,631,631,476,476,476,368,368,368,354,354,354,112,112,112</v>
      </c>
      <c r="P279" s="1" t="str">
        <f t="shared" si="179"/>
        <v>(1,1),(1,1),(1,1),(7,13),(7,13),(7,13),(3,6),(3,6),(3,6),(3,6),(3,6),(3,6),(3,4),(3,4),(3,4),(3,7),(3,7),(3,7)</v>
      </c>
      <c r="Q279" s="3" t="str">
        <f>IF(D279="坦克碎片",VLOOKUP(C279,道具信息!$N$2:$O$291,2,FALSE)&amp;"碎片",VLOOKUP(C279,道具信息!$N$2:$O$291,2,FALSE))</f>
        <v>T1部件</v>
      </c>
      <c r="R279" s="3">
        <f t="shared" si="162"/>
        <v>2016</v>
      </c>
      <c r="S279" s="11">
        <f t="shared" si="163"/>
        <v>0.20200000000000001</v>
      </c>
      <c r="T279" s="3" t="str">
        <f>VLOOKUP(Q279,道具信息!$Q$3:$S$20,2,FALSE)</f>
        <v>CHEST_ITEM_TYPE_T1_PART</v>
      </c>
      <c r="U279" s="3" t="str">
        <f>IF(COUNTIF(U$262:U278,T279)=0,T279,"")</f>
        <v/>
      </c>
      <c r="V279" s="3" t="str">
        <f t="shared" si="173"/>
        <v>CHEST_ITEM_TYPE_T3_TANK,CHEST_ITEM_TYPE_T2_SHARD,CHEST_ITEM_TYPE_T3_SHARD,CHEST_ITEM_TYPE_T1_PART</v>
      </c>
      <c r="W279" s="13" t="str">
        <f t="shared" si="168"/>
        <v/>
      </c>
      <c r="X279" s="3" t="str">
        <f t="shared" si="169"/>
        <v/>
      </c>
      <c r="Y279" s="3" t="str">
        <f t="shared" si="174"/>
        <v>4.2%,33.2%,21.7%,20.2%</v>
      </c>
    </row>
    <row r="280" spans="2:25" x14ac:dyDescent="0.3">
      <c r="B280" s="2">
        <f>数据源!BD312</f>
        <v>7</v>
      </c>
      <c r="C280" s="2" t="str">
        <f>数据源!BE312</f>
        <v>T1MP1</v>
      </c>
      <c r="D280" s="2" t="str">
        <f>数据源!BF312</f>
        <v>部件</v>
      </c>
      <c r="E280" s="2">
        <f>数据源!BG312</f>
        <v>21</v>
      </c>
      <c r="F280" s="2">
        <f>数据源!BH312</f>
        <v>5</v>
      </c>
      <c r="G280" s="2">
        <f>数据源!BI312</f>
        <v>6.0000000000000001E-3</v>
      </c>
      <c r="H280" s="2">
        <f>数据源!BJ312</f>
        <v>1.1238095238095238E-2</v>
      </c>
      <c r="I280" s="2">
        <f>数据源!BK312</f>
        <v>112</v>
      </c>
      <c r="J280" s="3">
        <f t="shared" si="164"/>
        <v>3</v>
      </c>
      <c r="K280" s="3">
        <f t="shared" si="165"/>
        <v>7</v>
      </c>
      <c r="L280" s="3" t="str">
        <f t="shared" si="175"/>
        <v>部件</v>
      </c>
      <c r="M280" s="3">
        <f t="shared" ca="1" si="176"/>
        <v>91101</v>
      </c>
      <c r="N280" s="3" t="str">
        <f t="shared" ca="1" si="177"/>
        <v>11311,12311,13311,51211,52211,53211,51221,52221,53221,51311,52311,53311,51321,52321,53321,91001,91003,91005,91101</v>
      </c>
      <c r="O280" s="3" t="str">
        <f t="shared" si="178"/>
        <v>141,141,141,631,631,631,476,476,476,368,368,368,354,354,354,112,112,112,112</v>
      </c>
      <c r="P280" s="1" t="str">
        <f t="shared" si="179"/>
        <v>(1,1),(1,1),(1,1),(7,13),(7,13),(7,13),(3,6),(3,6),(3,6),(3,6),(3,6),(3,6),(3,4),(3,4),(3,4),(3,7),(3,7),(3,7),(3,7)</v>
      </c>
      <c r="Q280" s="3" t="str">
        <f>IF(D280="坦克碎片",VLOOKUP(C280,道具信息!$N$2:$O$291,2,FALSE)&amp;"碎片",VLOOKUP(C280,道具信息!$N$2:$O$291,2,FALSE))</f>
        <v>T1部件</v>
      </c>
      <c r="R280" s="3">
        <f t="shared" si="162"/>
        <v>2016</v>
      </c>
      <c r="S280" s="11">
        <f t="shared" si="163"/>
        <v>0.20200000000000001</v>
      </c>
      <c r="T280" s="3" t="str">
        <f>VLOOKUP(Q280,道具信息!$Q$3:$S$20,2,FALSE)</f>
        <v>CHEST_ITEM_TYPE_T1_PART</v>
      </c>
      <c r="U280" s="3" t="str">
        <f>IF(COUNTIF(U$262:U279,T280)=0,T280,"")</f>
        <v/>
      </c>
      <c r="V280" s="3" t="str">
        <f t="shared" si="173"/>
        <v>CHEST_ITEM_TYPE_T3_TANK,CHEST_ITEM_TYPE_T2_SHARD,CHEST_ITEM_TYPE_T3_SHARD,CHEST_ITEM_TYPE_T1_PART</v>
      </c>
      <c r="W280" s="13" t="str">
        <f t="shared" si="168"/>
        <v/>
      </c>
      <c r="X280" s="3" t="str">
        <f t="shared" si="169"/>
        <v/>
      </c>
      <c r="Y280" s="3" t="str">
        <f t="shared" si="174"/>
        <v>4.2%,33.2%,21.7%,20.2%</v>
      </c>
    </row>
    <row r="281" spans="2:25" x14ac:dyDescent="0.3">
      <c r="B281" s="2">
        <f>数据源!BD313</f>
        <v>7</v>
      </c>
      <c r="C281" s="2" t="str">
        <f>数据源!BE313</f>
        <v>T1MP3</v>
      </c>
      <c r="D281" s="2" t="str">
        <f>数据源!BF313</f>
        <v>部件</v>
      </c>
      <c r="E281" s="2">
        <f>数据源!BG313</f>
        <v>21</v>
      </c>
      <c r="F281" s="2">
        <f>数据源!BH313</f>
        <v>5</v>
      </c>
      <c r="G281" s="2">
        <f>数据源!BI313</f>
        <v>6.0000000000000001E-3</v>
      </c>
      <c r="H281" s="2">
        <f>数据源!BJ313</f>
        <v>1.1238095238095238E-2</v>
      </c>
      <c r="I281" s="2">
        <f>数据源!BK313</f>
        <v>112</v>
      </c>
      <c r="J281" s="3">
        <f t="shared" si="164"/>
        <v>3</v>
      </c>
      <c r="K281" s="3">
        <f t="shared" si="165"/>
        <v>7</v>
      </c>
      <c r="L281" s="3" t="str">
        <f t="shared" si="175"/>
        <v>部件</v>
      </c>
      <c r="M281" s="3">
        <f t="shared" ca="1" si="176"/>
        <v>91103</v>
      </c>
      <c r="N281" s="3" t="str">
        <f t="shared" ca="1" si="177"/>
        <v>11311,12311,13311,51211,52211,53211,51221,52221,53221,51311,52311,53311,51321,52321,53321,91001,91003,91005,91101,91103</v>
      </c>
      <c r="O281" s="3" t="str">
        <f t="shared" si="178"/>
        <v>141,141,141,631,631,631,476,476,476,368,368,368,354,354,354,112,112,112,112,112</v>
      </c>
      <c r="P281" s="1" t="str">
        <f t="shared" si="179"/>
        <v>(1,1),(1,1),(1,1),(7,13),(7,13),(7,13),(3,6),(3,6),(3,6),(3,6),(3,6),(3,6),(3,4),(3,4),(3,4),(3,7),(3,7),(3,7),(3,7),(3,7)</v>
      </c>
      <c r="Q281" s="3" t="str">
        <f>IF(D281="坦克碎片",VLOOKUP(C281,道具信息!$N$2:$O$291,2,FALSE)&amp;"碎片",VLOOKUP(C281,道具信息!$N$2:$O$291,2,FALSE))</f>
        <v>T1部件</v>
      </c>
      <c r="R281" s="3">
        <f t="shared" si="162"/>
        <v>2016</v>
      </c>
      <c r="S281" s="11">
        <f t="shared" si="163"/>
        <v>0.20200000000000001</v>
      </c>
      <c r="T281" s="3" t="str">
        <f>VLOOKUP(Q281,道具信息!$Q$3:$S$20,2,FALSE)</f>
        <v>CHEST_ITEM_TYPE_T1_PART</v>
      </c>
      <c r="U281" s="3" t="str">
        <f>IF(COUNTIF(U$262:U280,T281)=0,T281,"")</f>
        <v/>
      </c>
      <c r="V281" s="3" t="str">
        <f t="shared" si="173"/>
        <v>CHEST_ITEM_TYPE_T3_TANK,CHEST_ITEM_TYPE_T2_SHARD,CHEST_ITEM_TYPE_T3_SHARD,CHEST_ITEM_TYPE_T1_PART</v>
      </c>
      <c r="W281" s="13" t="str">
        <f t="shared" si="168"/>
        <v/>
      </c>
      <c r="X281" s="3" t="str">
        <f t="shared" si="169"/>
        <v/>
      </c>
      <c r="Y281" s="3" t="str">
        <f t="shared" si="174"/>
        <v>4.2%,33.2%,21.7%,20.2%</v>
      </c>
    </row>
    <row r="282" spans="2:25" x14ac:dyDescent="0.3">
      <c r="B282" s="2">
        <f>数据源!BD314</f>
        <v>7</v>
      </c>
      <c r="C282" s="2" t="str">
        <f>数据源!BE314</f>
        <v>T1MP5</v>
      </c>
      <c r="D282" s="2" t="str">
        <f>数据源!BF314</f>
        <v>部件</v>
      </c>
      <c r="E282" s="2">
        <f>数据源!BG314</f>
        <v>21</v>
      </c>
      <c r="F282" s="2">
        <f>数据源!BH314</f>
        <v>5</v>
      </c>
      <c r="G282" s="2">
        <f>数据源!BI314</f>
        <v>6.0000000000000001E-3</v>
      </c>
      <c r="H282" s="2">
        <f>数据源!BJ314</f>
        <v>1.1238095238095238E-2</v>
      </c>
      <c r="I282" s="2">
        <f>数据源!BK314</f>
        <v>112</v>
      </c>
      <c r="J282" s="3">
        <f t="shared" si="164"/>
        <v>3</v>
      </c>
      <c r="K282" s="3">
        <f t="shared" si="165"/>
        <v>7</v>
      </c>
      <c r="L282" s="3" t="str">
        <f t="shared" si="175"/>
        <v>部件</v>
      </c>
      <c r="M282" s="3">
        <f t="shared" ca="1" si="176"/>
        <v>91105</v>
      </c>
      <c r="N282" s="3" t="str">
        <f t="shared" ca="1" si="177"/>
        <v>11311,12311,13311,51211,52211,53211,51221,52221,53221,51311,52311,53311,51321,52321,53321,91001,91003,91005,91101,91103,91105</v>
      </c>
      <c r="O282" s="3" t="str">
        <f t="shared" si="178"/>
        <v>141,141,141,631,631,631,476,476,476,368,368,368,354,354,354,112,112,112,112,112,112</v>
      </c>
      <c r="P282" s="1" t="str">
        <f t="shared" si="179"/>
        <v>(1,1),(1,1),(1,1),(7,13),(7,13),(7,13),(3,6),(3,6),(3,6),(3,6),(3,6),(3,6),(3,4),(3,4),(3,4),(3,7),(3,7),(3,7),(3,7),(3,7),(3,7)</v>
      </c>
      <c r="Q282" s="3" t="str">
        <f>IF(D282="坦克碎片",VLOOKUP(C282,道具信息!$N$2:$O$291,2,FALSE)&amp;"碎片",VLOOKUP(C282,道具信息!$N$2:$O$291,2,FALSE))</f>
        <v>T1部件</v>
      </c>
      <c r="R282" s="3">
        <f t="shared" si="162"/>
        <v>2016</v>
      </c>
      <c r="S282" s="11">
        <f t="shared" si="163"/>
        <v>0.20200000000000001</v>
      </c>
      <c r="T282" s="3" t="str">
        <f>VLOOKUP(Q282,道具信息!$Q$3:$S$20,2,FALSE)</f>
        <v>CHEST_ITEM_TYPE_T1_PART</v>
      </c>
      <c r="U282" s="3" t="str">
        <f>IF(COUNTIF(U$262:U281,T282)=0,T282,"")</f>
        <v/>
      </c>
      <c r="V282" s="3" t="str">
        <f t="shared" si="173"/>
        <v>CHEST_ITEM_TYPE_T3_TANK,CHEST_ITEM_TYPE_T2_SHARD,CHEST_ITEM_TYPE_T3_SHARD,CHEST_ITEM_TYPE_T1_PART</v>
      </c>
      <c r="W282" s="13" t="str">
        <f t="shared" si="168"/>
        <v/>
      </c>
      <c r="X282" s="3" t="str">
        <f t="shared" si="169"/>
        <v/>
      </c>
      <c r="Y282" s="3" t="str">
        <f t="shared" si="174"/>
        <v>4.2%,33.2%,21.7%,20.2%</v>
      </c>
    </row>
    <row r="283" spans="2:25" x14ac:dyDescent="0.3">
      <c r="B283" s="2">
        <f>数据源!BD315</f>
        <v>7</v>
      </c>
      <c r="C283" s="2" t="str">
        <f>数据源!BE315</f>
        <v>T1HP1</v>
      </c>
      <c r="D283" s="2" t="str">
        <f>数据源!BF315</f>
        <v>部件</v>
      </c>
      <c r="E283" s="2">
        <f>数据源!BG315</f>
        <v>21</v>
      </c>
      <c r="F283" s="2">
        <f>数据源!BH315</f>
        <v>5</v>
      </c>
      <c r="G283" s="2">
        <f>数据源!BI315</f>
        <v>6.0000000000000001E-3</v>
      </c>
      <c r="H283" s="2">
        <f>数据源!BJ315</f>
        <v>1.1238095238095238E-2</v>
      </c>
      <c r="I283" s="2">
        <f>数据源!BK315</f>
        <v>112</v>
      </c>
      <c r="J283" s="3">
        <f t="shared" si="164"/>
        <v>3</v>
      </c>
      <c r="K283" s="3">
        <f t="shared" si="165"/>
        <v>7</v>
      </c>
      <c r="L283" s="3" t="str">
        <f t="shared" si="175"/>
        <v>部件</v>
      </c>
      <c r="M283" s="3">
        <f t="shared" ca="1" si="176"/>
        <v>91201</v>
      </c>
      <c r="N283" s="3" t="str">
        <f t="shared" ca="1" si="177"/>
        <v>11311,12311,13311,51211,52211,53211,51221,52221,53221,51311,52311,53311,51321,52321,53321,91001,91003,91005,91101,91103,91105,91201</v>
      </c>
      <c r="O283" s="3" t="str">
        <f t="shared" si="178"/>
        <v>141,141,141,631,631,631,476,476,476,368,368,368,354,354,354,112,112,112,112,112,112,112</v>
      </c>
      <c r="P283" s="1" t="str">
        <f t="shared" si="179"/>
        <v>(1,1),(1,1),(1,1),(7,13),(7,13),(7,13),(3,6),(3,6),(3,6),(3,6),(3,6),(3,6),(3,4),(3,4),(3,4),(3,7),(3,7),(3,7),(3,7),(3,7),(3,7),(3,7)</v>
      </c>
      <c r="Q283" s="3" t="str">
        <f>IF(D283="坦克碎片",VLOOKUP(C283,道具信息!$N$2:$O$291,2,FALSE)&amp;"碎片",VLOOKUP(C283,道具信息!$N$2:$O$291,2,FALSE))</f>
        <v>T1部件</v>
      </c>
      <c r="R283" s="3">
        <f t="shared" si="162"/>
        <v>2016</v>
      </c>
      <c r="S283" s="11">
        <f t="shared" si="163"/>
        <v>0.20200000000000001</v>
      </c>
      <c r="T283" s="3" t="str">
        <f>VLOOKUP(Q283,道具信息!$Q$3:$S$20,2,FALSE)</f>
        <v>CHEST_ITEM_TYPE_T1_PART</v>
      </c>
      <c r="U283" s="3" t="str">
        <f>IF(COUNTIF(U$262:U282,T283)=0,T283,"")</f>
        <v/>
      </c>
      <c r="V283" s="3" t="str">
        <f t="shared" si="173"/>
        <v>CHEST_ITEM_TYPE_T3_TANK,CHEST_ITEM_TYPE_T2_SHARD,CHEST_ITEM_TYPE_T3_SHARD,CHEST_ITEM_TYPE_T1_PART</v>
      </c>
      <c r="W283" s="13" t="str">
        <f t="shared" si="168"/>
        <v/>
      </c>
      <c r="X283" s="3" t="str">
        <f t="shared" si="169"/>
        <v/>
      </c>
      <c r="Y283" s="3" t="str">
        <f t="shared" si="174"/>
        <v>4.2%,33.2%,21.7%,20.2%</v>
      </c>
    </row>
    <row r="284" spans="2:25" x14ac:dyDescent="0.3">
      <c r="B284" s="2">
        <f>数据源!BD316</f>
        <v>7</v>
      </c>
      <c r="C284" s="2" t="str">
        <f>数据源!BE316</f>
        <v>T1HP3</v>
      </c>
      <c r="D284" s="2" t="str">
        <f>数据源!BF316</f>
        <v>部件</v>
      </c>
      <c r="E284" s="2">
        <f>数据源!BG316</f>
        <v>21</v>
      </c>
      <c r="F284" s="2">
        <f>数据源!BH316</f>
        <v>5</v>
      </c>
      <c r="G284" s="2">
        <f>数据源!BI316</f>
        <v>6.0000000000000001E-3</v>
      </c>
      <c r="H284" s="2">
        <f>数据源!BJ316</f>
        <v>1.1238095238095238E-2</v>
      </c>
      <c r="I284" s="2">
        <f>数据源!BK316</f>
        <v>112</v>
      </c>
      <c r="J284" s="3">
        <f t="shared" si="164"/>
        <v>3</v>
      </c>
      <c r="K284" s="3">
        <f t="shared" si="165"/>
        <v>7</v>
      </c>
      <c r="L284" s="3" t="str">
        <f t="shared" si="175"/>
        <v>部件</v>
      </c>
      <c r="M284" s="3">
        <f t="shared" ca="1" si="176"/>
        <v>91203</v>
      </c>
      <c r="N284" s="3" t="str">
        <f t="shared" ca="1" si="177"/>
        <v>11311,12311,13311,51211,52211,53211,51221,52221,53221,51311,52311,53311,51321,52321,53321,91001,91003,91005,91101,91103,91105,91201,91203</v>
      </c>
      <c r="O284" s="3" t="str">
        <f t="shared" si="178"/>
        <v>141,141,141,631,631,631,476,476,476,368,368,368,354,354,354,112,112,112,112,112,112,112,112</v>
      </c>
      <c r="P284" s="1" t="str">
        <f t="shared" si="179"/>
        <v>(1,1),(1,1),(1,1),(7,13),(7,13),(7,13),(3,6),(3,6),(3,6),(3,6),(3,6),(3,6),(3,4),(3,4),(3,4),(3,7),(3,7),(3,7),(3,7),(3,7),(3,7),(3,7),(3,7)</v>
      </c>
      <c r="Q284" s="3" t="str">
        <f>IF(D284="坦克碎片",VLOOKUP(C284,道具信息!$N$2:$O$291,2,FALSE)&amp;"碎片",VLOOKUP(C284,道具信息!$N$2:$O$291,2,FALSE))</f>
        <v>T1部件</v>
      </c>
      <c r="R284" s="3">
        <f t="shared" si="162"/>
        <v>2016</v>
      </c>
      <c r="S284" s="11">
        <f t="shared" si="163"/>
        <v>0.20200000000000001</v>
      </c>
      <c r="T284" s="3" t="str">
        <f>VLOOKUP(Q284,道具信息!$Q$3:$S$20,2,FALSE)</f>
        <v>CHEST_ITEM_TYPE_T1_PART</v>
      </c>
      <c r="U284" s="3" t="str">
        <f>IF(COUNTIF(U$262:U283,T284)=0,T284,"")</f>
        <v/>
      </c>
      <c r="V284" s="3" t="str">
        <f t="shared" si="173"/>
        <v>CHEST_ITEM_TYPE_T3_TANK,CHEST_ITEM_TYPE_T2_SHARD,CHEST_ITEM_TYPE_T3_SHARD,CHEST_ITEM_TYPE_T1_PART</v>
      </c>
      <c r="W284" s="13" t="str">
        <f t="shared" si="168"/>
        <v/>
      </c>
      <c r="X284" s="3" t="str">
        <f t="shared" si="169"/>
        <v/>
      </c>
      <c r="Y284" s="3" t="str">
        <f t="shared" si="174"/>
        <v>4.2%,33.2%,21.7%,20.2%</v>
      </c>
    </row>
    <row r="285" spans="2:25" x14ac:dyDescent="0.3">
      <c r="B285" s="2">
        <f>数据源!BD317</f>
        <v>7</v>
      </c>
      <c r="C285" s="2" t="str">
        <f>数据源!BE317</f>
        <v>T1HP5</v>
      </c>
      <c r="D285" s="2" t="str">
        <f>数据源!BF317</f>
        <v>部件</v>
      </c>
      <c r="E285" s="2">
        <f>数据源!BG317</f>
        <v>21</v>
      </c>
      <c r="F285" s="2">
        <f>数据源!BH317</f>
        <v>5</v>
      </c>
      <c r="G285" s="2">
        <f>数据源!BI317</f>
        <v>6.0000000000000001E-3</v>
      </c>
      <c r="H285" s="2">
        <f>数据源!BJ317</f>
        <v>1.1238095238095238E-2</v>
      </c>
      <c r="I285" s="2">
        <f>数据源!BK317</f>
        <v>112</v>
      </c>
      <c r="J285" s="3">
        <f t="shared" si="164"/>
        <v>3</v>
      </c>
      <c r="K285" s="3">
        <f t="shared" si="165"/>
        <v>7</v>
      </c>
      <c r="L285" s="3" t="str">
        <f t="shared" si="175"/>
        <v>部件</v>
      </c>
      <c r="M285" s="3">
        <f t="shared" ca="1" si="176"/>
        <v>91205</v>
      </c>
      <c r="N285" s="3" t="str">
        <f t="shared" ca="1" si="177"/>
        <v>11311,12311,13311,51211,52211,53211,51221,52221,53221,51311,52311,53311,51321,52321,53321,91001,91003,91005,91101,91103,91105,91201,91203,91205</v>
      </c>
      <c r="O285" s="3" t="str">
        <f t="shared" si="178"/>
        <v>141,141,141,631,631,631,476,476,476,368,368,368,354,354,354,112,112,112,112,112,112,112,112,112</v>
      </c>
      <c r="P285" s="1" t="str">
        <f t="shared" si="179"/>
        <v>(1,1),(1,1),(1,1),(7,13),(7,13),(7,13),(3,6),(3,6),(3,6),(3,6),(3,6),(3,6),(3,4),(3,4),(3,4),(3,7),(3,7),(3,7),(3,7),(3,7),(3,7),(3,7),(3,7),(3,7)</v>
      </c>
      <c r="Q285" s="3" t="str">
        <f>IF(D285="坦克碎片",VLOOKUP(C285,道具信息!$N$2:$O$291,2,FALSE)&amp;"碎片",VLOOKUP(C285,道具信息!$N$2:$O$291,2,FALSE))</f>
        <v>T1部件</v>
      </c>
      <c r="R285" s="3">
        <f t="shared" si="162"/>
        <v>2016</v>
      </c>
      <c r="S285" s="11">
        <f t="shared" si="163"/>
        <v>0.20200000000000001</v>
      </c>
      <c r="T285" s="3" t="str">
        <f>VLOOKUP(Q285,道具信息!$Q$3:$S$20,2,FALSE)</f>
        <v>CHEST_ITEM_TYPE_T1_PART</v>
      </c>
      <c r="U285" s="3" t="str">
        <f>IF(COUNTIF(U$262:U284,T285)=0,T285,"")</f>
        <v/>
      </c>
      <c r="V285" s="3" t="str">
        <f t="shared" si="173"/>
        <v>CHEST_ITEM_TYPE_T3_TANK,CHEST_ITEM_TYPE_T2_SHARD,CHEST_ITEM_TYPE_T3_SHARD,CHEST_ITEM_TYPE_T1_PART</v>
      </c>
      <c r="W285" s="13" t="str">
        <f t="shared" si="168"/>
        <v/>
      </c>
      <c r="X285" s="3" t="str">
        <f t="shared" si="169"/>
        <v/>
      </c>
      <c r="Y285" s="3" t="str">
        <f t="shared" si="174"/>
        <v>4.2%,33.2%,21.7%,20.2%</v>
      </c>
    </row>
    <row r="286" spans="2:25" x14ac:dyDescent="0.3">
      <c r="B286" s="2">
        <f>数据源!BD318</f>
        <v>7</v>
      </c>
      <c r="C286" s="2" t="str">
        <f>数据源!BE318</f>
        <v>T1LP2</v>
      </c>
      <c r="D286" s="2" t="str">
        <f>数据源!BF318</f>
        <v>部件</v>
      </c>
      <c r="E286" s="2">
        <f>数据源!BG318</f>
        <v>21</v>
      </c>
      <c r="F286" s="2">
        <f>数据源!BH318</f>
        <v>5</v>
      </c>
      <c r="G286" s="2">
        <f>数据源!BI318</f>
        <v>6.0000000000000001E-3</v>
      </c>
      <c r="H286" s="2">
        <f>数据源!BJ318</f>
        <v>1.1238095238095238E-2</v>
      </c>
      <c r="I286" s="2">
        <f>数据源!BK318</f>
        <v>112</v>
      </c>
      <c r="J286" s="3">
        <f t="shared" si="164"/>
        <v>3</v>
      </c>
      <c r="K286" s="3">
        <f t="shared" si="165"/>
        <v>7</v>
      </c>
      <c r="L286" s="3" t="str">
        <f t="shared" si="175"/>
        <v>部件</v>
      </c>
      <c r="M286" s="3">
        <f t="shared" ca="1" si="176"/>
        <v>91002</v>
      </c>
      <c r="N286" s="3" t="str">
        <f t="shared" ca="1" si="177"/>
        <v>11311,12311,13311,51211,52211,53211,51221,52221,53221,51311,52311,53311,51321,52321,53321,91001,91003,91005,91101,91103,91105,91201,91203,91205,91002</v>
      </c>
      <c r="O286" s="3" t="str">
        <f t="shared" si="178"/>
        <v>141,141,141,631,631,631,476,476,476,368,368,368,354,354,354,112,112,112,112,112,112,112,112,112,112</v>
      </c>
      <c r="P286" s="1" t="str">
        <f t="shared" si="179"/>
        <v>(1,1),(1,1),(1,1),(7,13),(7,13),(7,13),(3,6),(3,6),(3,6),(3,6),(3,6),(3,6),(3,4),(3,4),(3,4),(3,7),(3,7),(3,7),(3,7),(3,7),(3,7),(3,7),(3,7),(3,7),(3,7)</v>
      </c>
      <c r="Q286" s="3" t="str">
        <f>IF(D286="坦克碎片",VLOOKUP(C286,道具信息!$N$2:$O$291,2,FALSE)&amp;"碎片",VLOOKUP(C286,道具信息!$N$2:$O$291,2,FALSE))</f>
        <v>T1部件</v>
      </c>
      <c r="R286" s="3">
        <f t="shared" si="162"/>
        <v>2016</v>
      </c>
      <c r="S286" s="11">
        <f t="shared" si="163"/>
        <v>0.20200000000000001</v>
      </c>
      <c r="T286" s="3" t="str">
        <f>VLOOKUP(Q286,道具信息!$Q$3:$S$20,2,FALSE)</f>
        <v>CHEST_ITEM_TYPE_T1_PART</v>
      </c>
      <c r="U286" s="3" t="str">
        <f>IF(COUNTIF(U$262:U285,T286)=0,T286,"")</f>
        <v/>
      </c>
      <c r="V286" s="3" t="str">
        <f t="shared" si="173"/>
        <v>CHEST_ITEM_TYPE_T3_TANK,CHEST_ITEM_TYPE_T2_SHARD,CHEST_ITEM_TYPE_T3_SHARD,CHEST_ITEM_TYPE_T1_PART</v>
      </c>
      <c r="W286" s="13" t="str">
        <f t="shared" si="168"/>
        <v/>
      </c>
      <c r="X286" s="3" t="str">
        <f t="shared" si="169"/>
        <v/>
      </c>
      <c r="Y286" s="3" t="str">
        <f t="shared" si="174"/>
        <v>4.2%,33.2%,21.7%,20.2%</v>
      </c>
    </row>
    <row r="287" spans="2:25" x14ac:dyDescent="0.3">
      <c r="B287" s="2">
        <f>数据源!BD319</f>
        <v>7</v>
      </c>
      <c r="C287" s="2" t="str">
        <f>数据源!BE319</f>
        <v>T1LP4</v>
      </c>
      <c r="D287" s="2" t="str">
        <f>数据源!BF319</f>
        <v>部件</v>
      </c>
      <c r="E287" s="2">
        <f>数据源!BG319</f>
        <v>21</v>
      </c>
      <c r="F287" s="2">
        <f>数据源!BH319</f>
        <v>5</v>
      </c>
      <c r="G287" s="2">
        <f>数据源!BI319</f>
        <v>6.0000000000000001E-3</v>
      </c>
      <c r="H287" s="2">
        <f>数据源!BJ319</f>
        <v>1.1238095238095238E-2</v>
      </c>
      <c r="I287" s="2">
        <f>数据源!BK319</f>
        <v>112</v>
      </c>
      <c r="J287" s="3">
        <f t="shared" si="164"/>
        <v>3</v>
      </c>
      <c r="K287" s="3">
        <f t="shared" si="165"/>
        <v>7</v>
      </c>
      <c r="L287" s="3" t="str">
        <f t="shared" si="175"/>
        <v>部件</v>
      </c>
      <c r="M287" s="3">
        <f t="shared" ca="1" si="176"/>
        <v>91004</v>
      </c>
      <c r="N287" s="3" t="str">
        <f t="shared" ca="1" si="177"/>
        <v>11311,12311,13311,51211,52211,53211,51221,52221,53221,51311,52311,53311,51321,52321,53321,91001,91003,91005,91101,91103,91105,91201,91203,91205,91002,91004</v>
      </c>
      <c r="O287" s="3" t="str">
        <f t="shared" si="178"/>
        <v>141,141,141,631,631,631,476,476,476,368,368,368,354,354,354,112,112,112,112,112,112,112,112,112,112,112</v>
      </c>
      <c r="P287" s="1" t="str">
        <f t="shared" si="179"/>
        <v>(1,1),(1,1),(1,1),(7,13),(7,13),(7,13),(3,6),(3,6),(3,6),(3,6),(3,6),(3,6),(3,4),(3,4),(3,4),(3,7),(3,7),(3,7),(3,7),(3,7),(3,7),(3,7),(3,7),(3,7),(3,7),(3,7)</v>
      </c>
      <c r="Q287" s="3" t="str">
        <f>IF(D287="坦克碎片",VLOOKUP(C287,道具信息!$N$2:$O$291,2,FALSE)&amp;"碎片",VLOOKUP(C287,道具信息!$N$2:$O$291,2,FALSE))</f>
        <v>T1部件</v>
      </c>
      <c r="R287" s="3">
        <f t="shared" si="162"/>
        <v>2016</v>
      </c>
      <c r="S287" s="11">
        <f t="shared" si="163"/>
        <v>0.20200000000000001</v>
      </c>
      <c r="T287" s="3" t="str">
        <f>VLOOKUP(Q287,道具信息!$Q$3:$S$20,2,FALSE)</f>
        <v>CHEST_ITEM_TYPE_T1_PART</v>
      </c>
      <c r="U287" s="3" t="str">
        <f>IF(COUNTIF(U$262:U286,T287)=0,T287,"")</f>
        <v/>
      </c>
      <c r="V287" s="3" t="str">
        <f t="shared" si="173"/>
        <v>CHEST_ITEM_TYPE_T3_TANK,CHEST_ITEM_TYPE_T2_SHARD,CHEST_ITEM_TYPE_T3_SHARD,CHEST_ITEM_TYPE_T1_PART</v>
      </c>
      <c r="W287" s="13" t="str">
        <f t="shared" si="168"/>
        <v/>
      </c>
      <c r="X287" s="3" t="str">
        <f t="shared" si="169"/>
        <v/>
      </c>
      <c r="Y287" s="3" t="str">
        <f t="shared" si="174"/>
        <v>4.2%,33.2%,21.7%,20.2%</v>
      </c>
    </row>
    <row r="288" spans="2:25" x14ac:dyDescent="0.3">
      <c r="B288" s="2">
        <f>数据源!BD320</f>
        <v>7</v>
      </c>
      <c r="C288" s="2" t="str">
        <f>数据源!BE320</f>
        <v>T1LP6</v>
      </c>
      <c r="D288" s="2" t="str">
        <f>数据源!BF320</f>
        <v>部件</v>
      </c>
      <c r="E288" s="2">
        <f>数据源!BG320</f>
        <v>21</v>
      </c>
      <c r="F288" s="2">
        <f>数据源!BH320</f>
        <v>5</v>
      </c>
      <c r="G288" s="2">
        <f>数据源!BI320</f>
        <v>6.0000000000000001E-3</v>
      </c>
      <c r="H288" s="2">
        <f>数据源!BJ320</f>
        <v>1.1238095238095238E-2</v>
      </c>
      <c r="I288" s="2">
        <f>数据源!BK320</f>
        <v>112</v>
      </c>
      <c r="J288" s="3">
        <f t="shared" si="164"/>
        <v>3</v>
      </c>
      <c r="K288" s="3">
        <f t="shared" si="165"/>
        <v>7</v>
      </c>
      <c r="L288" s="3" t="str">
        <f t="shared" si="175"/>
        <v>部件</v>
      </c>
      <c r="M288" s="3">
        <f t="shared" ca="1" si="176"/>
        <v>91006</v>
      </c>
      <c r="N288" s="3" t="str">
        <f t="shared" ca="1" si="177"/>
        <v>11311,12311,13311,51211,52211,53211,51221,52221,53221,51311,52311,53311,51321,52321,53321,91001,91003,91005,91101,91103,91105,91201,91203,91205,91002,91004,91006</v>
      </c>
      <c r="O288" s="3" t="str">
        <f t="shared" si="178"/>
        <v>141,141,141,631,631,631,476,476,476,368,368,368,354,354,354,112,112,112,112,112,112,112,112,112,112,112,112</v>
      </c>
      <c r="P288" s="1" t="str">
        <f t="shared" si="179"/>
        <v>(1,1),(1,1),(1,1),(7,13),(7,13),(7,13),(3,6),(3,6),(3,6),(3,6),(3,6),(3,6),(3,4),(3,4),(3,4),(3,7),(3,7),(3,7),(3,7),(3,7),(3,7),(3,7),(3,7),(3,7),(3,7),(3,7),(3,7)</v>
      </c>
      <c r="Q288" s="3" t="str">
        <f>IF(D288="坦克碎片",VLOOKUP(C288,道具信息!$N$2:$O$291,2,FALSE)&amp;"碎片",VLOOKUP(C288,道具信息!$N$2:$O$291,2,FALSE))</f>
        <v>T1部件</v>
      </c>
      <c r="R288" s="3">
        <f t="shared" si="162"/>
        <v>2016</v>
      </c>
      <c r="S288" s="11">
        <f t="shared" si="163"/>
        <v>0.20200000000000001</v>
      </c>
      <c r="T288" s="3" t="str">
        <f>VLOOKUP(Q288,道具信息!$Q$3:$S$20,2,FALSE)</f>
        <v>CHEST_ITEM_TYPE_T1_PART</v>
      </c>
      <c r="U288" s="3" t="str">
        <f>IF(COUNTIF(U$262:U287,T288)=0,T288,"")</f>
        <v/>
      </c>
      <c r="V288" s="3" t="str">
        <f t="shared" si="173"/>
        <v>CHEST_ITEM_TYPE_T3_TANK,CHEST_ITEM_TYPE_T2_SHARD,CHEST_ITEM_TYPE_T3_SHARD,CHEST_ITEM_TYPE_T1_PART</v>
      </c>
      <c r="W288" s="13" t="str">
        <f t="shared" si="168"/>
        <v/>
      </c>
      <c r="X288" s="3" t="str">
        <f t="shared" si="169"/>
        <v/>
      </c>
      <c r="Y288" s="3" t="str">
        <f t="shared" si="174"/>
        <v>4.2%,33.2%,21.7%,20.2%</v>
      </c>
    </row>
    <row r="289" spans="2:25" x14ac:dyDescent="0.3">
      <c r="B289" s="2">
        <f>数据源!BD321</f>
        <v>7</v>
      </c>
      <c r="C289" s="2" t="str">
        <f>数据源!BE321</f>
        <v>T1MP2</v>
      </c>
      <c r="D289" s="2" t="str">
        <f>数据源!BF321</f>
        <v>部件</v>
      </c>
      <c r="E289" s="2">
        <f>数据源!BG321</f>
        <v>21</v>
      </c>
      <c r="F289" s="2">
        <f>数据源!BH321</f>
        <v>5</v>
      </c>
      <c r="G289" s="2">
        <f>数据源!BI321</f>
        <v>6.0000000000000001E-3</v>
      </c>
      <c r="H289" s="2">
        <f>数据源!BJ321</f>
        <v>1.1238095238095238E-2</v>
      </c>
      <c r="I289" s="2">
        <f>数据源!BK321</f>
        <v>112</v>
      </c>
      <c r="J289" s="3">
        <f t="shared" si="164"/>
        <v>3</v>
      </c>
      <c r="K289" s="3">
        <f t="shared" si="165"/>
        <v>7</v>
      </c>
      <c r="L289" s="3" t="str">
        <f t="shared" si="175"/>
        <v>部件</v>
      </c>
      <c r="M289" s="3">
        <f t="shared" ca="1" si="176"/>
        <v>91102</v>
      </c>
      <c r="N289" s="3" t="str">
        <f t="shared" ca="1" si="177"/>
        <v>11311,12311,13311,51211,52211,53211,51221,52221,53221,51311,52311,53311,51321,52321,53321,91001,91003,91005,91101,91103,91105,91201,91203,91205,91002,91004,91006,91102</v>
      </c>
      <c r="O289" s="3" t="str">
        <f t="shared" si="178"/>
        <v>141,141,141,631,631,631,476,476,476,368,368,368,354,354,354,112,112,112,112,112,112,112,112,112,112,112,112,112</v>
      </c>
      <c r="P289" s="1" t="str">
        <f t="shared" si="179"/>
        <v>(1,1),(1,1),(1,1),(7,13),(7,13),(7,13),(3,6),(3,6),(3,6),(3,6),(3,6),(3,6),(3,4),(3,4),(3,4),(3,7),(3,7),(3,7),(3,7),(3,7),(3,7),(3,7),(3,7),(3,7),(3,7),(3,7),(3,7),(3,7)</v>
      </c>
      <c r="Q289" s="3" t="str">
        <f>IF(D289="坦克碎片",VLOOKUP(C289,道具信息!$N$2:$O$291,2,FALSE)&amp;"碎片",VLOOKUP(C289,道具信息!$N$2:$O$291,2,FALSE))</f>
        <v>T1部件</v>
      </c>
      <c r="R289" s="3">
        <f t="shared" si="162"/>
        <v>2016</v>
      </c>
      <c r="S289" s="11">
        <f t="shared" si="163"/>
        <v>0.20200000000000001</v>
      </c>
      <c r="T289" s="3" t="str">
        <f>VLOOKUP(Q289,道具信息!$Q$3:$S$20,2,FALSE)</f>
        <v>CHEST_ITEM_TYPE_T1_PART</v>
      </c>
      <c r="U289" s="3" t="str">
        <f>IF(COUNTIF(U$262:U288,T289)=0,T289,"")</f>
        <v/>
      </c>
      <c r="V289" s="3" t="str">
        <f t="shared" si="173"/>
        <v>CHEST_ITEM_TYPE_T3_TANK,CHEST_ITEM_TYPE_T2_SHARD,CHEST_ITEM_TYPE_T3_SHARD,CHEST_ITEM_TYPE_T1_PART</v>
      </c>
      <c r="W289" s="13" t="str">
        <f t="shared" si="168"/>
        <v/>
      </c>
      <c r="X289" s="3" t="str">
        <f t="shared" si="169"/>
        <v/>
      </c>
      <c r="Y289" s="3" t="str">
        <f t="shared" si="174"/>
        <v>4.2%,33.2%,21.7%,20.2%</v>
      </c>
    </row>
    <row r="290" spans="2:25" x14ac:dyDescent="0.3">
      <c r="B290" s="2">
        <f>数据源!BD322</f>
        <v>7</v>
      </c>
      <c r="C290" s="2" t="str">
        <f>数据源!BE322</f>
        <v>T1MP4</v>
      </c>
      <c r="D290" s="2" t="str">
        <f>数据源!BF322</f>
        <v>部件</v>
      </c>
      <c r="E290" s="2">
        <f>数据源!BG322</f>
        <v>21</v>
      </c>
      <c r="F290" s="2">
        <f>数据源!BH322</f>
        <v>5</v>
      </c>
      <c r="G290" s="2">
        <f>数据源!BI322</f>
        <v>6.0000000000000001E-3</v>
      </c>
      <c r="H290" s="2">
        <f>数据源!BJ322</f>
        <v>1.1238095238095238E-2</v>
      </c>
      <c r="I290" s="2">
        <f>数据源!BK322</f>
        <v>112</v>
      </c>
      <c r="J290" s="3">
        <f t="shared" si="164"/>
        <v>3</v>
      </c>
      <c r="K290" s="3">
        <f t="shared" si="165"/>
        <v>7</v>
      </c>
      <c r="L290" s="3" t="str">
        <f t="shared" si="175"/>
        <v>部件</v>
      </c>
      <c r="M290" s="3">
        <f t="shared" ca="1" si="176"/>
        <v>91104</v>
      </c>
      <c r="N290" s="3" t="str">
        <f t="shared" ca="1" si="177"/>
        <v>11311,12311,13311,51211,52211,53211,51221,52221,53221,51311,52311,53311,51321,52321,53321,91001,91003,91005,91101,91103,91105,91201,91203,91205,91002,91004,91006,91102,91104</v>
      </c>
      <c r="O290" s="3" t="str">
        <f t="shared" si="178"/>
        <v>141,141,141,631,631,631,476,476,476,368,368,368,354,354,354,112,112,112,112,112,112,112,112,112,112,112,112,112,112</v>
      </c>
      <c r="P290" s="1" t="str">
        <f t="shared" si="179"/>
        <v>(1,1),(1,1),(1,1),(7,13),(7,13),(7,13),(3,6),(3,6),(3,6),(3,6),(3,6),(3,6),(3,4),(3,4),(3,4),(3,7),(3,7),(3,7),(3,7),(3,7),(3,7),(3,7),(3,7),(3,7),(3,7),(3,7),(3,7),(3,7),(3,7)</v>
      </c>
      <c r="Q290" s="3" t="str">
        <f>IF(D290="坦克碎片",VLOOKUP(C290,道具信息!$N$2:$O$291,2,FALSE)&amp;"碎片",VLOOKUP(C290,道具信息!$N$2:$O$291,2,FALSE))</f>
        <v>T1部件</v>
      </c>
      <c r="R290" s="3">
        <f t="shared" si="162"/>
        <v>2016</v>
      </c>
      <c r="S290" s="11">
        <f t="shared" si="163"/>
        <v>0.20200000000000001</v>
      </c>
      <c r="T290" s="3" t="str">
        <f>VLOOKUP(Q290,道具信息!$Q$3:$S$20,2,FALSE)</f>
        <v>CHEST_ITEM_TYPE_T1_PART</v>
      </c>
      <c r="U290" s="3" t="str">
        <f>IF(COUNTIF(U$262:U289,T290)=0,T290,"")</f>
        <v/>
      </c>
      <c r="V290" s="3" t="str">
        <f t="shared" si="173"/>
        <v>CHEST_ITEM_TYPE_T3_TANK,CHEST_ITEM_TYPE_T2_SHARD,CHEST_ITEM_TYPE_T3_SHARD,CHEST_ITEM_TYPE_T1_PART</v>
      </c>
      <c r="W290" s="13" t="str">
        <f t="shared" si="168"/>
        <v/>
      </c>
      <c r="X290" s="3" t="str">
        <f t="shared" si="169"/>
        <v/>
      </c>
      <c r="Y290" s="3" t="str">
        <f t="shared" si="174"/>
        <v>4.2%,33.2%,21.7%,20.2%</v>
      </c>
    </row>
    <row r="291" spans="2:25" x14ac:dyDescent="0.3">
      <c r="B291" s="2">
        <f>数据源!BD323</f>
        <v>7</v>
      </c>
      <c r="C291" s="2" t="str">
        <f>数据源!BE323</f>
        <v>T1MP6</v>
      </c>
      <c r="D291" s="2" t="str">
        <f>数据源!BF323</f>
        <v>部件</v>
      </c>
      <c r="E291" s="2">
        <f>数据源!BG323</f>
        <v>21</v>
      </c>
      <c r="F291" s="2">
        <f>数据源!BH323</f>
        <v>5</v>
      </c>
      <c r="G291" s="2">
        <f>数据源!BI323</f>
        <v>6.0000000000000001E-3</v>
      </c>
      <c r="H291" s="2">
        <f>数据源!BJ323</f>
        <v>1.1238095238095238E-2</v>
      </c>
      <c r="I291" s="2">
        <f>数据源!BK323</f>
        <v>112</v>
      </c>
      <c r="J291" s="3">
        <f t="shared" si="164"/>
        <v>3</v>
      </c>
      <c r="K291" s="3">
        <f t="shared" si="165"/>
        <v>7</v>
      </c>
      <c r="L291" s="3" t="str">
        <f t="shared" si="175"/>
        <v>部件</v>
      </c>
      <c r="M291" s="3">
        <f t="shared" ca="1" si="176"/>
        <v>91106</v>
      </c>
      <c r="N291" s="3" t="str">
        <f t="shared" ca="1" si="177"/>
        <v>11311,12311,13311,51211,52211,53211,51221,52221,53221,51311,52311,53311,51321,52321,53321,91001,91003,91005,91101,91103,91105,91201,91203,91205,91002,91004,91006,91102,91104,91106</v>
      </c>
      <c r="O291" s="3" t="str">
        <f t="shared" si="178"/>
        <v>141,141,141,631,631,631,476,476,476,368,368,368,354,354,354,112,112,112,112,112,112,112,112,112,112,112,112,112,112,112</v>
      </c>
      <c r="P291" s="1" t="str">
        <f t="shared" si="179"/>
        <v>(1,1),(1,1),(1,1),(7,13),(7,13),(7,13),(3,6),(3,6),(3,6),(3,6),(3,6),(3,6),(3,4),(3,4),(3,4),(3,7),(3,7),(3,7),(3,7),(3,7),(3,7),(3,7),(3,7),(3,7),(3,7),(3,7),(3,7),(3,7),(3,7),(3,7)</v>
      </c>
      <c r="Q291" s="3" t="str">
        <f>IF(D291="坦克碎片",VLOOKUP(C291,道具信息!$N$2:$O$291,2,FALSE)&amp;"碎片",VLOOKUP(C291,道具信息!$N$2:$O$291,2,FALSE))</f>
        <v>T1部件</v>
      </c>
      <c r="R291" s="3">
        <f t="shared" si="162"/>
        <v>2016</v>
      </c>
      <c r="S291" s="11">
        <f t="shared" si="163"/>
        <v>0.20200000000000001</v>
      </c>
      <c r="T291" s="3" t="str">
        <f>VLOOKUP(Q291,道具信息!$Q$3:$S$20,2,FALSE)</f>
        <v>CHEST_ITEM_TYPE_T1_PART</v>
      </c>
      <c r="U291" s="3" t="str">
        <f>IF(COUNTIF(U$262:U290,T291)=0,T291,"")</f>
        <v/>
      </c>
      <c r="V291" s="3" t="str">
        <f t="shared" si="173"/>
        <v>CHEST_ITEM_TYPE_T3_TANK,CHEST_ITEM_TYPE_T2_SHARD,CHEST_ITEM_TYPE_T3_SHARD,CHEST_ITEM_TYPE_T1_PART</v>
      </c>
      <c r="W291" s="13" t="str">
        <f t="shared" si="168"/>
        <v/>
      </c>
      <c r="X291" s="3" t="str">
        <f t="shared" si="169"/>
        <v/>
      </c>
      <c r="Y291" s="3" t="str">
        <f t="shared" si="174"/>
        <v>4.2%,33.2%,21.7%,20.2%</v>
      </c>
    </row>
    <row r="292" spans="2:25" x14ac:dyDescent="0.3">
      <c r="B292" s="2">
        <f>数据源!BD324</f>
        <v>7</v>
      </c>
      <c r="C292" s="2" t="str">
        <f>数据源!BE324</f>
        <v>T1HP2</v>
      </c>
      <c r="D292" s="2" t="str">
        <f>数据源!BF324</f>
        <v>部件</v>
      </c>
      <c r="E292" s="2">
        <f>数据源!BG324</f>
        <v>21</v>
      </c>
      <c r="F292" s="2">
        <f>数据源!BH324</f>
        <v>5</v>
      </c>
      <c r="G292" s="2">
        <f>数据源!BI324</f>
        <v>6.0000000000000001E-3</v>
      </c>
      <c r="H292" s="2">
        <f>数据源!BJ324</f>
        <v>1.1238095238095238E-2</v>
      </c>
      <c r="I292" s="2">
        <f>数据源!BK324</f>
        <v>112</v>
      </c>
      <c r="J292" s="3">
        <f>ROUNDUP(IF(F292&gt;1,F292-ROUNDDOWN(SQRT(F292),0),F292),0)</f>
        <v>3</v>
      </c>
      <c r="K292" s="3">
        <f>F292*2-J292</f>
        <v>7</v>
      </c>
      <c r="L292" s="3" t="str">
        <f t="shared" si="175"/>
        <v>部件</v>
      </c>
      <c r="M292" s="3">
        <f t="shared" ca="1" si="176"/>
        <v>91202</v>
      </c>
      <c r="N292" s="3" t="str">
        <f t="shared" ca="1" si="177"/>
        <v>11311,12311,13311,51211,52211,53211,51221,52221,53221,51311,52311,53311,51321,52321,53321,91001,91003,91005,91101,91103,91105,91201,91203,91205,91002,91004,91006,91102,91104,91106,91202</v>
      </c>
      <c r="O292" s="3" t="str">
        <f t="shared" si="178"/>
        <v>141,141,141,631,631,631,476,476,476,368,368,368,354,354,354,112,112,112,112,112,112,112,112,112,112,112,112,112,112,112,112</v>
      </c>
      <c r="P292" s="1" t="str">
        <f t="shared" si="179"/>
        <v>(1,1),(1,1),(1,1),(7,13),(7,13),(7,13),(3,6),(3,6),(3,6),(3,6),(3,6),(3,6),(3,4),(3,4),(3,4),(3,7),(3,7),(3,7),(3,7),(3,7),(3,7),(3,7),(3,7),(3,7),(3,7),(3,7),(3,7),(3,7),(3,7),(3,7),(3,7)</v>
      </c>
      <c r="Q292" s="3" t="str">
        <f>IF(D292="坦克碎片",VLOOKUP(C292,道具信息!$N$2:$O$291,2,FALSE)&amp;"碎片",VLOOKUP(C292,道具信息!$N$2:$O$291,2,FALSE))</f>
        <v>T1部件</v>
      </c>
      <c r="R292" s="3">
        <f t="shared" si="162"/>
        <v>2016</v>
      </c>
      <c r="S292" s="11">
        <f t="shared" si="163"/>
        <v>0.20200000000000001</v>
      </c>
      <c r="T292" s="3" t="str">
        <f>VLOOKUP(Q292,道具信息!$Q$3:$S$20,2,FALSE)</f>
        <v>CHEST_ITEM_TYPE_T1_PART</v>
      </c>
      <c r="U292" s="3" t="str">
        <f>IF(COUNTIF(U$262:U291,T292)=0,T292,"")</f>
        <v/>
      </c>
      <c r="V292" s="3" t="str">
        <f t="shared" si="173"/>
        <v>CHEST_ITEM_TYPE_T3_TANK,CHEST_ITEM_TYPE_T2_SHARD,CHEST_ITEM_TYPE_T3_SHARD,CHEST_ITEM_TYPE_T1_PART</v>
      </c>
      <c r="W292" s="13" t="str">
        <f t="shared" si="168"/>
        <v/>
      </c>
      <c r="X292" s="3" t="str">
        <f t="shared" si="169"/>
        <v/>
      </c>
      <c r="Y292" s="3" t="str">
        <f t="shared" si="174"/>
        <v>4.2%,33.2%,21.7%,20.2%</v>
      </c>
    </row>
    <row r="293" spans="2:25" x14ac:dyDescent="0.3">
      <c r="B293" s="2">
        <f>数据源!BD325</f>
        <v>7</v>
      </c>
      <c r="C293" s="2" t="str">
        <f>数据源!BE325</f>
        <v>T1HP4</v>
      </c>
      <c r="D293" s="2" t="str">
        <f>数据源!BF325</f>
        <v>部件</v>
      </c>
      <c r="E293" s="2">
        <f>数据源!BG325</f>
        <v>21</v>
      </c>
      <c r="F293" s="2">
        <f>数据源!BH325</f>
        <v>5</v>
      </c>
      <c r="G293" s="2">
        <f>数据源!BI325</f>
        <v>6.0000000000000001E-3</v>
      </c>
      <c r="H293" s="2">
        <f>数据源!BJ325</f>
        <v>1.1238095238095238E-2</v>
      </c>
      <c r="I293" s="2">
        <f>数据源!BK325</f>
        <v>112</v>
      </c>
      <c r="J293" s="3">
        <f t="shared" ref="J293:J306" si="180">ROUNDUP(IF(F293&gt;1,F293-ROUNDDOWN(SQRT(F293),0),F293),0)</f>
        <v>3</v>
      </c>
      <c r="K293" s="3">
        <f t="shared" ref="K293:K306" si="181">F293*2-J293</f>
        <v>7</v>
      </c>
      <c r="L293" s="3" t="str">
        <f t="shared" si="175"/>
        <v>部件</v>
      </c>
      <c r="M293" s="3">
        <f t="shared" ca="1" si="176"/>
        <v>91204</v>
      </c>
      <c r="N293" s="3" t="str">
        <f t="shared" ca="1" si="177"/>
        <v>11311,12311,13311,51211,52211,53211,51221,52221,53221,51311,52311,53311,51321,52321,53321,91001,91003,91005,91101,91103,91105,91201,91203,91205,91002,91004,91006,91102,91104,91106,91202,91204</v>
      </c>
      <c r="O293" s="3" t="str">
        <f t="shared" si="178"/>
        <v>141,141,141,631,631,631,476,476,476,368,368,368,354,354,354,112,112,112,112,112,112,112,112,112,112,112,112,112,112,112,112,112</v>
      </c>
      <c r="P293" s="1" t="str">
        <f t="shared" si="179"/>
        <v>(1,1),(1,1),(1,1),(7,13),(7,13),(7,13),(3,6),(3,6),(3,6),(3,6),(3,6),(3,6),(3,4),(3,4),(3,4),(3,7),(3,7),(3,7),(3,7),(3,7),(3,7),(3,7),(3,7),(3,7),(3,7),(3,7),(3,7),(3,7),(3,7),(3,7),(3,7),(3,7)</v>
      </c>
      <c r="Q293" s="3" t="str">
        <f>IF(D293="坦克碎片",VLOOKUP(C293,道具信息!$N$2:$O$291,2,FALSE)&amp;"碎片",VLOOKUP(C293,道具信息!$N$2:$O$291,2,FALSE))</f>
        <v>T1部件</v>
      </c>
      <c r="R293" s="3">
        <f t="shared" si="162"/>
        <v>2016</v>
      </c>
      <c r="S293" s="11">
        <f t="shared" si="163"/>
        <v>0.20200000000000001</v>
      </c>
      <c r="T293" s="3" t="str">
        <f>VLOOKUP(Q293,道具信息!$Q$3:$S$20,2,FALSE)</f>
        <v>CHEST_ITEM_TYPE_T1_PART</v>
      </c>
      <c r="U293" s="3" t="str">
        <f>IF(COUNTIF(U$262:U292,T293)=0,T293,"")</f>
        <v/>
      </c>
      <c r="V293" s="3" t="str">
        <f t="shared" si="173"/>
        <v>CHEST_ITEM_TYPE_T3_TANK,CHEST_ITEM_TYPE_T2_SHARD,CHEST_ITEM_TYPE_T3_SHARD,CHEST_ITEM_TYPE_T1_PART</v>
      </c>
      <c r="W293" s="13" t="str">
        <f t="shared" si="168"/>
        <v/>
      </c>
      <c r="X293" s="3" t="str">
        <f t="shared" si="169"/>
        <v/>
      </c>
      <c r="Y293" s="3" t="str">
        <f t="shared" si="174"/>
        <v>4.2%,33.2%,21.7%,20.2%</v>
      </c>
    </row>
    <row r="294" spans="2:25" x14ac:dyDescent="0.3">
      <c r="B294" s="2">
        <f>数据源!BD326</f>
        <v>7</v>
      </c>
      <c r="C294" s="2" t="str">
        <f>数据源!BE326</f>
        <v>T1HP6</v>
      </c>
      <c r="D294" s="2" t="str">
        <f>数据源!BF326</f>
        <v>部件</v>
      </c>
      <c r="E294" s="2">
        <f>数据源!BG326</f>
        <v>21</v>
      </c>
      <c r="F294" s="2">
        <f>数据源!BH326</f>
        <v>5</v>
      </c>
      <c r="G294" s="2">
        <f>数据源!BI326</f>
        <v>6.0000000000000001E-3</v>
      </c>
      <c r="H294" s="2">
        <f>数据源!BJ326</f>
        <v>1.1238095238095238E-2</v>
      </c>
      <c r="I294" s="2">
        <f>数据源!BK326</f>
        <v>112</v>
      </c>
      <c r="J294" s="3">
        <f t="shared" si="180"/>
        <v>3</v>
      </c>
      <c r="K294" s="3">
        <f t="shared" si="181"/>
        <v>7</v>
      </c>
      <c r="L294" s="3" t="str">
        <f t="shared" si="175"/>
        <v>部件</v>
      </c>
      <c r="M294" s="3">
        <f t="shared" ca="1" si="176"/>
        <v>91206</v>
      </c>
      <c r="N294" s="3" t="str">
        <f t="shared" ca="1" si="177"/>
        <v>11311,12311,13311,51211,52211,53211,51221,52221,53221,51311,52311,53311,51321,52321,53321,91001,91003,91005,91101,91103,91105,91201,91203,91205,91002,91004,91006,91102,91104,91106,91202,91204,91206</v>
      </c>
      <c r="O294" s="3" t="str">
        <f t="shared" si="178"/>
        <v>141,141,141,631,631,631,476,476,476,368,368,368,354,354,354,112,112,112,112,112,112,112,112,112,112,112,112,112,112,112,112,112,112</v>
      </c>
      <c r="P294" s="1" t="str">
        <f t="shared" si="179"/>
        <v>(1,1),(1,1),(1,1),(7,13),(7,13),(7,13),(3,6),(3,6),(3,6),(3,6),(3,6),(3,6),(3,4),(3,4),(3,4),(3,7),(3,7),(3,7),(3,7),(3,7),(3,7),(3,7),(3,7),(3,7),(3,7),(3,7),(3,7),(3,7),(3,7),(3,7),(3,7),(3,7),(3,7)</v>
      </c>
      <c r="Q294" s="3" t="str">
        <f>IF(D294="坦克碎片",VLOOKUP(C294,道具信息!$N$2:$O$291,2,FALSE)&amp;"碎片",VLOOKUP(C294,道具信息!$N$2:$O$291,2,FALSE))</f>
        <v>T1部件</v>
      </c>
      <c r="R294" s="3">
        <f t="shared" ref="R294:R325" si="182">SUMIFS(I$3:I$580,Q$3:Q$580,Q294,B$3:B$580,B294)</f>
        <v>2016</v>
      </c>
      <c r="S294" s="11">
        <f t="shared" ref="S294:S325" si="183">ROUND(R294/SUMIF(B$3:B$580,B294,I$3:I$580),3)</f>
        <v>0.20200000000000001</v>
      </c>
      <c r="T294" s="3" t="str">
        <f>VLOOKUP(Q294,道具信息!$Q$3:$S$20,2,FALSE)</f>
        <v>CHEST_ITEM_TYPE_T1_PART</v>
      </c>
      <c r="U294" s="3" t="str">
        <f>IF(COUNTIF(U$262:U293,T294)=0,T294,"")</f>
        <v/>
      </c>
      <c r="V294" s="3" t="str">
        <f t="shared" si="173"/>
        <v>CHEST_ITEM_TYPE_T3_TANK,CHEST_ITEM_TYPE_T2_SHARD,CHEST_ITEM_TYPE_T3_SHARD,CHEST_ITEM_TYPE_T1_PART</v>
      </c>
      <c r="W294" s="13" t="str">
        <f t="shared" si="168"/>
        <v/>
      </c>
      <c r="X294" s="3" t="str">
        <f t="shared" si="169"/>
        <v/>
      </c>
      <c r="Y294" s="3" t="str">
        <f t="shared" si="174"/>
        <v>4.2%,33.2%,21.7%,20.2%</v>
      </c>
    </row>
    <row r="295" spans="2:25" x14ac:dyDescent="0.3">
      <c r="B295" s="2">
        <f>数据源!BD327</f>
        <v>7</v>
      </c>
      <c r="C295" s="2" t="str">
        <f>数据源!BE327</f>
        <v>T2LP1</v>
      </c>
      <c r="D295" s="2" t="str">
        <f>数据源!BF327</f>
        <v>部件</v>
      </c>
      <c r="E295" s="2">
        <f>数据源!BG327</f>
        <v>89.600000000000023</v>
      </c>
      <c r="F295" s="2">
        <f>数据源!BH327</f>
        <v>1.5</v>
      </c>
      <c r="G295" s="2">
        <f>数据源!BI327</f>
        <v>6.0000000000000001E-3</v>
      </c>
      <c r="H295" s="2">
        <f>数据源!BJ327</f>
        <v>8.7797619047619031E-3</v>
      </c>
      <c r="I295" s="2">
        <f>数据源!BK327</f>
        <v>88</v>
      </c>
      <c r="J295" s="3">
        <f t="shared" si="180"/>
        <v>1</v>
      </c>
      <c r="K295" s="3">
        <f t="shared" si="181"/>
        <v>2</v>
      </c>
      <c r="L295" s="3" t="str">
        <f t="shared" si="175"/>
        <v>部件</v>
      </c>
      <c r="M295" s="3">
        <f t="shared" ca="1" si="176"/>
        <v>92001</v>
      </c>
      <c r="N295" s="3" t="str">
        <f t="shared" ca="1" si="177"/>
        <v>11311,12311,13311,51211,52211,53211,51221,52221,53221,51311,52311,53311,51321,52321,53321,91001,91003,91005,91101,91103,91105,91201,91203,91205,91002,91004,91006,91102,91104,91106,91202,91204,91206,92001</v>
      </c>
      <c r="O295" s="3" t="str">
        <f t="shared" si="178"/>
        <v>141,141,141,631,631,631,476,476,476,368,368,368,354,354,354,112,112,112,112,112,112,112,112,112,112,112,112,112,112,112,112,112,112,88</v>
      </c>
      <c r="P295" s="1" t="str">
        <f t="shared" si="179"/>
        <v>(1,1),(1,1),(1,1),(7,13),(7,13),(7,13),(3,6),(3,6),(3,6),(3,6),(3,6),(3,6),(3,4),(3,4),(3,4),(3,7),(3,7),(3,7),(3,7),(3,7),(3,7),(3,7),(3,7),(3,7),(3,7),(3,7),(3,7),(3,7),(3,7),(3,7),(3,7),(3,7),(3,7),(1,2)</v>
      </c>
      <c r="Q295" s="3" t="str">
        <f>IF(D295="坦克碎片",VLOOKUP(C295,道具信息!$N$2:$O$291,2,FALSE)&amp;"碎片",VLOOKUP(C295,道具信息!$N$2:$O$291,2,FALSE))</f>
        <v>T2部件</v>
      </c>
      <c r="R295" s="3">
        <f t="shared" si="182"/>
        <v>1584</v>
      </c>
      <c r="S295" s="11">
        <f t="shared" si="183"/>
        <v>0.158</v>
      </c>
      <c r="T295" s="3" t="str">
        <f>VLOOKUP(Q295,道具信息!$Q$3:$S$20,2,FALSE)</f>
        <v>CHEST_ITEM_TYPE_T2_PART</v>
      </c>
      <c r="U295" s="3" t="str">
        <f>IF(COUNTIF(U$262:U294,T295)=0,T295,"")</f>
        <v>CHEST_ITEM_TYPE_T2_PART</v>
      </c>
      <c r="V295" s="3" t="str">
        <f t="shared" si="173"/>
        <v>CHEST_ITEM_TYPE_T3_TANK,CHEST_ITEM_TYPE_T2_SHARD,CHEST_ITEM_TYPE_T3_SHARD,CHEST_ITEM_TYPE_T1_PART,CHEST_ITEM_TYPE_T2_PART</v>
      </c>
      <c r="W295" s="13">
        <f t="shared" si="168"/>
        <v>0.158</v>
      </c>
      <c r="X295" s="3" t="str">
        <f t="shared" si="169"/>
        <v>15.8%</v>
      </c>
      <c r="Y295" s="3" t="str">
        <f t="shared" si="174"/>
        <v>4.2%,33.2%,21.7%,20.2%,15.8%</v>
      </c>
    </row>
    <row r="296" spans="2:25" x14ac:dyDescent="0.3">
      <c r="B296" s="2">
        <f>数据源!BD328</f>
        <v>7</v>
      </c>
      <c r="C296" s="2" t="str">
        <f>数据源!BE328</f>
        <v>T2LP3</v>
      </c>
      <c r="D296" s="2" t="str">
        <f>数据源!BF328</f>
        <v>部件</v>
      </c>
      <c r="E296" s="2">
        <f>数据源!BG328</f>
        <v>89.600000000000023</v>
      </c>
      <c r="F296" s="2">
        <f>数据源!BH328</f>
        <v>1.5</v>
      </c>
      <c r="G296" s="2">
        <f>数据源!BI328</f>
        <v>6.0000000000000001E-3</v>
      </c>
      <c r="H296" s="2">
        <f>数据源!BJ328</f>
        <v>8.7797619047619031E-3</v>
      </c>
      <c r="I296" s="2">
        <f>数据源!BK328</f>
        <v>88</v>
      </c>
      <c r="J296" s="3">
        <f t="shared" si="180"/>
        <v>1</v>
      </c>
      <c r="K296" s="3">
        <f t="shared" si="181"/>
        <v>2</v>
      </c>
      <c r="L296" s="3" t="str">
        <f t="shared" si="175"/>
        <v>部件</v>
      </c>
      <c r="M296" s="3">
        <f t="shared" ca="1" si="176"/>
        <v>92003</v>
      </c>
      <c r="N296" s="3" t="str">
        <f t="shared" ca="1" si="177"/>
        <v>11311,12311,13311,51211,52211,53211,51221,52221,53221,51311,52311,53311,51321,52321,53321,91001,91003,91005,91101,91103,91105,91201,91203,91205,91002,91004,91006,91102,91104,91106,91202,91204,91206,92001,92003</v>
      </c>
      <c r="O296" s="3" t="str">
        <f t="shared" si="178"/>
        <v>141,141,141,631,631,631,476,476,476,368,368,368,354,354,354,112,112,112,112,112,112,112,112,112,112,112,112,112,112,112,112,112,112,88,88</v>
      </c>
      <c r="P296" s="1" t="str">
        <f t="shared" si="179"/>
        <v>(1,1),(1,1),(1,1),(7,13),(7,13),(7,13),(3,6),(3,6),(3,6),(3,6),(3,6),(3,6),(3,4),(3,4),(3,4),(3,7),(3,7),(3,7),(3,7),(3,7),(3,7),(3,7),(3,7),(3,7),(3,7),(3,7),(3,7),(3,7),(3,7),(3,7),(3,7),(3,7),(3,7),(1,2),(1,2)</v>
      </c>
      <c r="Q296" s="3" t="str">
        <f>IF(D296="坦克碎片",VLOOKUP(C296,道具信息!$N$2:$O$291,2,FALSE)&amp;"碎片",VLOOKUP(C296,道具信息!$N$2:$O$291,2,FALSE))</f>
        <v>T2部件</v>
      </c>
      <c r="R296" s="3">
        <f t="shared" si="182"/>
        <v>1584</v>
      </c>
      <c r="S296" s="11">
        <f t="shared" si="183"/>
        <v>0.158</v>
      </c>
      <c r="T296" s="3" t="str">
        <f>VLOOKUP(Q296,道具信息!$Q$3:$S$20,2,FALSE)</f>
        <v>CHEST_ITEM_TYPE_T2_PART</v>
      </c>
      <c r="U296" s="3" t="str">
        <f>IF(COUNTIF(U$262:U295,T296)=0,T296,"")</f>
        <v/>
      </c>
      <c r="V296" s="3" t="str">
        <f t="shared" si="173"/>
        <v>CHEST_ITEM_TYPE_T3_TANK,CHEST_ITEM_TYPE_T2_SHARD,CHEST_ITEM_TYPE_T3_SHARD,CHEST_ITEM_TYPE_T1_PART,CHEST_ITEM_TYPE_T2_PART</v>
      </c>
      <c r="W296" s="13" t="str">
        <f t="shared" si="168"/>
        <v/>
      </c>
      <c r="X296" s="3" t="str">
        <f t="shared" si="169"/>
        <v/>
      </c>
      <c r="Y296" s="3" t="str">
        <f t="shared" si="174"/>
        <v>4.2%,33.2%,21.7%,20.2%,15.8%</v>
      </c>
    </row>
    <row r="297" spans="2:25" x14ac:dyDescent="0.3">
      <c r="B297" s="2">
        <f>数据源!BD329</f>
        <v>7</v>
      </c>
      <c r="C297" s="2" t="str">
        <f>数据源!BE329</f>
        <v>T2LP5</v>
      </c>
      <c r="D297" s="2" t="str">
        <f>数据源!BF329</f>
        <v>部件</v>
      </c>
      <c r="E297" s="2">
        <f>数据源!BG329</f>
        <v>89.600000000000023</v>
      </c>
      <c r="F297" s="2">
        <f>数据源!BH329</f>
        <v>1.5</v>
      </c>
      <c r="G297" s="2">
        <f>数据源!BI329</f>
        <v>6.0000000000000001E-3</v>
      </c>
      <c r="H297" s="2">
        <f>数据源!BJ329</f>
        <v>8.7797619047619031E-3</v>
      </c>
      <c r="I297" s="2">
        <f>数据源!BK329</f>
        <v>88</v>
      </c>
      <c r="J297" s="3">
        <f t="shared" si="180"/>
        <v>1</v>
      </c>
      <c r="K297" s="3">
        <f t="shared" si="181"/>
        <v>2</v>
      </c>
      <c r="L297" s="3" t="str">
        <f t="shared" si="175"/>
        <v>部件</v>
      </c>
      <c r="M297" s="3">
        <f t="shared" ca="1" si="176"/>
        <v>92005</v>
      </c>
      <c r="N297" s="3" t="str">
        <f t="shared" ca="1" si="177"/>
        <v>11311,12311,13311,51211,52211,53211,51221,52221,53221,51311,52311,53311,51321,52321,53321,91001,91003,91005,91101,91103,91105,91201,91203,91205,91002,91004,91006,91102,91104,91106,91202,91204,91206,92001,92003,92005</v>
      </c>
      <c r="O297" s="3" t="str">
        <f t="shared" si="178"/>
        <v>141,141,141,631,631,631,476,476,476,368,368,368,354,354,354,112,112,112,112,112,112,112,112,112,112,112,112,112,112,112,112,112,112,88,88,88</v>
      </c>
      <c r="P297" s="1" t="str">
        <f t="shared" si="179"/>
        <v>(1,1),(1,1),(1,1),(7,13),(7,13),(7,13),(3,6),(3,6),(3,6),(3,6),(3,6),(3,6),(3,4),(3,4),(3,4),(3,7),(3,7),(3,7),(3,7),(3,7),(3,7),(3,7),(3,7),(3,7),(3,7),(3,7),(3,7),(3,7),(3,7),(3,7),(3,7),(3,7),(3,7),(1,2),(1,2),(1,2)</v>
      </c>
      <c r="Q297" s="3" t="str">
        <f>IF(D297="坦克碎片",VLOOKUP(C297,道具信息!$N$2:$O$291,2,FALSE)&amp;"碎片",VLOOKUP(C297,道具信息!$N$2:$O$291,2,FALSE))</f>
        <v>T2部件</v>
      </c>
      <c r="R297" s="3">
        <f t="shared" si="182"/>
        <v>1584</v>
      </c>
      <c r="S297" s="11">
        <f t="shared" si="183"/>
        <v>0.158</v>
      </c>
      <c r="T297" s="3" t="str">
        <f>VLOOKUP(Q297,道具信息!$Q$3:$S$20,2,FALSE)</f>
        <v>CHEST_ITEM_TYPE_T2_PART</v>
      </c>
      <c r="U297" s="3" t="str">
        <f>IF(COUNTIF(U$262:U296,T297)=0,T297,"")</f>
        <v/>
      </c>
      <c r="V297" s="3" t="str">
        <f t="shared" si="173"/>
        <v>CHEST_ITEM_TYPE_T3_TANK,CHEST_ITEM_TYPE_T2_SHARD,CHEST_ITEM_TYPE_T3_SHARD,CHEST_ITEM_TYPE_T1_PART,CHEST_ITEM_TYPE_T2_PART</v>
      </c>
      <c r="W297" s="13" t="str">
        <f t="shared" si="168"/>
        <v/>
      </c>
      <c r="X297" s="3" t="str">
        <f t="shared" si="169"/>
        <v/>
      </c>
      <c r="Y297" s="3" t="str">
        <f t="shared" si="174"/>
        <v>4.2%,33.2%,21.7%,20.2%,15.8%</v>
      </c>
    </row>
    <row r="298" spans="2:25" x14ac:dyDescent="0.3">
      <c r="B298" s="2">
        <f>数据源!BD330</f>
        <v>7</v>
      </c>
      <c r="C298" s="2" t="str">
        <f>数据源!BE330</f>
        <v>T2MP1</v>
      </c>
      <c r="D298" s="2" t="str">
        <f>数据源!BF330</f>
        <v>部件</v>
      </c>
      <c r="E298" s="2">
        <f>数据源!BG330</f>
        <v>89.600000000000023</v>
      </c>
      <c r="F298" s="2">
        <f>数据源!BH330</f>
        <v>1.5</v>
      </c>
      <c r="G298" s="2">
        <f>数据源!BI330</f>
        <v>6.0000000000000001E-3</v>
      </c>
      <c r="H298" s="2">
        <f>数据源!BJ330</f>
        <v>8.7797619047619031E-3</v>
      </c>
      <c r="I298" s="2">
        <f>数据源!BK330</f>
        <v>88</v>
      </c>
      <c r="J298" s="3">
        <f t="shared" si="180"/>
        <v>1</v>
      </c>
      <c r="K298" s="3">
        <f t="shared" si="181"/>
        <v>2</v>
      </c>
      <c r="L298" s="3" t="str">
        <f t="shared" si="175"/>
        <v>部件</v>
      </c>
      <c r="M298" s="3">
        <f t="shared" ca="1" si="176"/>
        <v>92101</v>
      </c>
      <c r="N298" s="3" t="str">
        <f t="shared" ca="1" si="177"/>
        <v>11311,12311,13311,51211,52211,53211,51221,52221,53221,51311,52311,53311,51321,52321,53321,91001,91003,91005,91101,91103,91105,91201,91203,91205,91002,91004,91006,91102,91104,91106,91202,91204,91206,92001,92003,92005,92101</v>
      </c>
      <c r="O298" s="3" t="str">
        <f t="shared" si="178"/>
        <v>141,141,141,631,631,631,476,476,476,368,368,368,354,354,354,112,112,112,112,112,112,112,112,112,112,112,112,112,112,112,112,112,112,88,88,88,88</v>
      </c>
      <c r="P298" s="1" t="str">
        <f t="shared" si="179"/>
        <v>(1,1),(1,1),(1,1),(7,13),(7,13),(7,13),(3,6),(3,6),(3,6),(3,6),(3,6),(3,6),(3,4),(3,4),(3,4),(3,7),(3,7),(3,7),(3,7),(3,7),(3,7),(3,7),(3,7),(3,7),(3,7),(3,7),(3,7),(3,7),(3,7),(3,7),(3,7),(3,7),(3,7),(1,2),(1,2),(1,2),(1,2)</v>
      </c>
      <c r="Q298" s="3" t="str">
        <f>IF(D298="坦克碎片",VLOOKUP(C298,道具信息!$N$2:$O$291,2,FALSE)&amp;"碎片",VLOOKUP(C298,道具信息!$N$2:$O$291,2,FALSE))</f>
        <v>T2部件</v>
      </c>
      <c r="R298" s="3">
        <f t="shared" si="182"/>
        <v>1584</v>
      </c>
      <c r="S298" s="11">
        <f t="shared" si="183"/>
        <v>0.158</v>
      </c>
      <c r="T298" s="3" t="str">
        <f>VLOOKUP(Q298,道具信息!$Q$3:$S$20,2,FALSE)</f>
        <v>CHEST_ITEM_TYPE_T2_PART</v>
      </c>
      <c r="U298" s="3" t="str">
        <f>IF(COUNTIF(U$262:U297,T298)=0,T298,"")</f>
        <v/>
      </c>
      <c r="V298" s="3" t="str">
        <f t="shared" si="173"/>
        <v>CHEST_ITEM_TYPE_T3_TANK,CHEST_ITEM_TYPE_T2_SHARD,CHEST_ITEM_TYPE_T3_SHARD,CHEST_ITEM_TYPE_T1_PART,CHEST_ITEM_TYPE_T2_PART</v>
      </c>
      <c r="W298" s="13" t="str">
        <f t="shared" si="168"/>
        <v/>
      </c>
      <c r="X298" s="3" t="str">
        <f t="shared" si="169"/>
        <v/>
      </c>
      <c r="Y298" s="3" t="str">
        <f t="shared" si="174"/>
        <v>4.2%,33.2%,21.7%,20.2%,15.8%</v>
      </c>
    </row>
    <row r="299" spans="2:25" x14ac:dyDescent="0.3">
      <c r="B299" s="2">
        <f>数据源!BD331</f>
        <v>7</v>
      </c>
      <c r="C299" s="2" t="str">
        <f>数据源!BE331</f>
        <v>T2MP3</v>
      </c>
      <c r="D299" s="2" t="str">
        <f>数据源!BF331</f>
        <v>部件</v>
      </c>
      <c r="E299" s="2">
        <f>数据源!BG331</f>
        <v>89.600000000000023</v>
      </c>
      <c r="F299" s="2">
        <f>数据源!BH331</f>
        <v>1.5</v>
      </c>
      <c r="G299" s="2">
        <f>数据源!BI331</f>
        <v>6.0000000000000001E-3</v>
      </c>
      <c r="H299" s="2">
        <f>数据源!BJ331</f>
        <v>8.7797619047619031E-3</v>
      </c>
      <c r="I299" s="2">
        <f>数据源!BK331</f>
        <v>88</v>
      </c>
      <c r="J299" s="3">
        <f t="shared" si="180"/>
        <v>1</v>
      </c>
      <c r="K299" s="3">
        <f t="shared" si="181"/>
        <v>2</v>
      </c>
      <c r="L299" s="3" t="str">
        <f t="shared" si="175"/>
        <v>部件</v>
      </c>
      <c r="M299" s="3">
        <f t="shared" ca="1" si="176"/>
        <v>92103</v>
      </c>
      <c r="N299" s="3" t="str">
        <f t="shared" ca="1" si="177"/>
        <v>11311,12311,13311,51211,52211,53211,51221,52221,53221,51311,52311,53311,51321,52321,53321,91001,91003,91005,91101,91103,91105,91201,91203,91205,91002,91004,91006,91102,91104,91106,91202,91204,91206,92001,92003,92005,92101,92103</v>
      </c>
      <c r="O299" s="3" t="str">
        <f t="shared" si="178"/>
        <v>141,141,141,631,631,631,476,476,476,368,368,368,354,354,354,112,112,112,112,112,112,112,112,112,112,112,112,112,112,112,112,112,112,88,88,88,88,88</v>
      </c>
      <c r="P299" s="1" t="str">
        <f t="shared" si="179"/>
        <v>(1,1),(1,1),(1,1),(7,13),(7,13),(7,13),(3,6),(3,6),(3,6),(3,6),(3,6),(3,6),(3,4),(3,4),(3,4),(3,7),(3,7),(3,7),(3,7),(3,7),(3,7),(3,7),(3,7),(3,7),(3,7),(3,7),(3,7),(3,7),(3,7),(3,7),(3,7),(3,7),(3,7),(1,2),(1,2),(1,2),(1,2),(1,2)</v>
      </c>
      <c r="Q299" s="3" t="str">
        <f>IF(D299="坦克碎片",VLOOKUP(C299,道具信息!$N$2:$O$291,2,FALSE)&amp;"碎片",VLOOKUP(C299,道具信息!$N$2:$O$291,2,FALSE))</f>
        <v>T2部件</v>
      </c>
      <c r="R299" s="3">
        <f t="shared" si="182"/>
        <v>1584</v>
      </c>
      <c r="S299" s="11">
        <f t="shared" si="183"/>
        <v>0.158</v>
      </c>
      <c r="T299" s="3" t="str">
        <f>VLOOKUP(Q299,道具信息!$Q$3:$S$20,2,FALSE)</f>
        <v>CHEST_ITEM_TYPE_T2_PART</v>
      </c>
      <c r="U299" s="3" t="str">
        <f>IF(COUNTIF(U$262:U298,T299)=0,T299,"")</f>
        <v/>
      </c>
      <c r="V299" s="3" t="str">
        <f t="shared" si="173"/>
        <v>CHEST_ITEM_TYPE_T3_TANK,CHEST_ITEM_TYPE_T2_SHARD,CHEST_ITEM_TYPE_T3_SHARD,CHEST_ITEM_TYPE_T1_PART,CHEST_ITEM_TYPE_T2_PART</v>
      </c>
      <c r="W299" s="13" t="str">
        <f t="shared" si="168"/>
        <v/>
      </c>
      <c r="X299" s="3" t="str">
        <f t="shared" si="169"/>
        <v/>
      </c>
      <c r="Y299" s="3" t="str">
        <f t="shared" si="174"/>
        <v>4.2%,33.2%,21.7%,20.2%,15.8%</v>
      </c>
    </row>
    <row r="300" spans="2:25" x14ac:dyDescent="0.3">
      <c r="B300" s="2">
        <f>数据源!BD332</f>
        <v>7</v>
      </c>
      <c r="C300" s="2" t="str">
        <f>数据源!BE332</f>
        <v>T2MP5</v>
      </c>
      <c r="D300" s="2" t="str">
        <f>数据源!BF332</f>
        <v>部件</v>
      </c>
      <c r="E300" s="2">
        <f>数据源!BG332</f>
        <v>89.600000000000023</v>
      </c>
      <c r="F300" s="2">
        <f>数据源!BH332</f>
        <v>1.5</v>
      </c>
      <c r="G300" s="2">
        <f>数据源!BI332</f>
        <v>6.0000000000000001E-3</v>
      </c>
      <c r="H300" s="2">
        <f>数据源!BJ332</f>
        <v>8.7797619047619031E-3</v>
      </c>
      <c r="I300" s="2">
        <f>数据源!BK332</f>
        <v>88</v>
      </c>
      <c r="J300" s="3">
        <f t="shared" si="180"/>
        <v>1</v>
      </c>
      <c r="K300" s="3">
        <f t="shared" si="181"/>
        <v>2</v>
      </c>
      <c r="L300" s="3" t="str">
        <f t="shared" si="175"/>
        <v>部件</v>
      </c>
      <c r="M300" s="3">
        <f t="shared" ca="1" si="176"/>
        <v>92105</v>
      </c>
      <c r="N300" s="3" t="str">
        <f t="shared" ca="1" si="177"/>
        <v>11311,12311,13311,51211,52211,53211,51221,52221,53221,51311,52311,53311,51321,52321,53321,91001,91003,91005,91101,91103,91105,91201,91203,91205,91002,91004,91006,91102,91104,91106,91202,91204,91206,92001,92003,92005,92101,92103,92105</v>
      </c>
      <c r="O300" s="3" t="str">
        <f t="shared" si="178"/>
        <v>141,141,141,631,631,631,476,476,476,368,368,368,354,354,354,112,112,112,112,112,112,112,112,112,112,112,112,112,112,112,112,112,112,88,88,88,88,88,88</v>
      </c>
      <c r="P300" s="1" t="str">
        <f t="shared" si="179"/>
        <v>(1,1),(1,1),(1,1),(7,13),(7,13),(7,13),(3,6),(3,6),(3,6),(3,6),(3,6),(3,6),(3,4),(3,4),(3,4),(3,7),(3,7),(3,7),(3,7),(3,7),(3,7),(3,7),(3,7),(3,7),(3,7),(3,7),(3,7),(3,7),(3,7),(3,7),(3,7),(3,7),(3,7),(1,2),(1,2),(1,2),(1,2),(1,2),(1,2)</v>
      </c>
      <c r="Q300" s="3" t="str">
        <f>IF(D300="坦克碎片",VLOOKUP(C300,道具信息!$N$2:$O$291,2,FALSE)&amp;"碎片",VLOOKUP(C300,道具信息!$N$2:$O$291,2,FALSE))</f>
        <v>T2部件</v>
      </c>
      <c r="R300" s="3">
        <f t="shared" si="182"/>
        <v>1584</v>
      </c>
      <c r="S300" s="11">
        <f t="shared" si="183"/>
        <v>0.158</v>
      </c>
      <c r="T300" s="3" t="str">
        <f>VLOOKUP(Q300,道具信息!$Q$3:$S$20,2,FALSE)</f>
        <v>CHEST_ITEM_TYPE_T2_PART</v>
      </c>
      <c r="U300" s="3" t="str">
        <f>IF(COUNTIF(U$262:U299,T300)=0,T300,"")</f>
        <v/>
      </c>
      <c r="V300" s="3" t="str">
        <f t="shared" si="173"/>
        <v>CHEST_ITEM_TYPE_T3_TANK,CHEST_ITEM_TYPE_T2_SHARD,CHEST_ITEM_TYPE_T3_SHARD,CHEST_ITEM_TYPE_T1_PART,CHEST_ITEM_TYPE_T2_PART</v>
      </c>
      <c r="W300" s="13" t="str">
        <f t="shared" si="168"/>
        <v/>
      </c>
      <c r="X300" s="3" t="str">
        <f t="shared" si="169"/>
        <v/>
      </c>
      <c r="Y300" s="3" t="str">
        <f t="shared" si="174"/>
        <v>4.2%,33.2%,21.7%,20.2%,15.8%</v>
      </c>
    </row>
    <row r="301" spans="2:25" x14ac:dyDescent="0.3">
      <c r="B301" s="2">
        <f>数据源!BD333</f>
        <v>7</v>
      </c>
      <c r="C301" s="2" t="str">
        <f>数据源!BE333</f>
        <v>T2HP1</v>
      </c>
      <c r="D301" s="2" t="str">
        <f>数据源!BF333</f>
        <v>部件</v>
      </c>
      <c r="E301" s="2">
        <f>数据源!BG333</f>
        <v>89.600000000000023</v>
      </c>
      <c r="F301" s="2">
        <f>数据源!BH333</f>
        <v>1.5</v>
      </c>
      <c r="G301" s="2">
        <f>数据源!BI333</f>
        <v>6.0000000000000001E-3</v>
      </c>
      <c r="H301" s="2">
        <f>数据源!BJ333</f>
        <v>8.7797619047619031E-3</v>
      </c>
      <c r="I301" s="2">
        <f>数据源!BK333</f>
        <v>88</v>
      </c>
      <c r="J301" s="3">
        <f t="shared" si="180"/>
        <v>1</v>
      </c>
      <c r="K301" s="3">
        <f t="shared" si="181"/>
        <v>2</v>
      </c>
      <c r="L301" s="3" t="str">
        <f t="shared" ref="L301:L330" si="184">RIGHT(D301,2)</f>
        <v>部件</v>
      </c>
      <c r="M301" s="3">
        <f t="shared" ref="M301:M330" ca="1" si="185">IF(OR(L301="坦克",L301="碎片"),VLOOKUP(C301,INDIRECT("坦克ID"),MATCH(L301&amp;"ID",INDIRECT("坦克标头"),0),FALSE),VLOOKUP(C301,INDIRECT(L301&amp;"ID"),2,FALSE))</f>
        <v>92201</v>
      </c>
      <c r="N301" s="3" t="str">
        <f t="shared" ref="N301:N330" ca="1" si="186">N300&amp;","&amp;M301</f>
        <v>11311,12311,13311,51211,52211,53211,51221,52221,53221,51311,52311,53311,51321,52321,53321,91001,91003,91005,91101,91103,91105,91201,91203,91205,91002,91004,91006,91102,91104,91106,91202,91204,91206,92001,92003,92005,92101,92103,92105,92201</v>
      </c>
      <c r="O301" s="3" t="str">
        <f t="shared" ref="O301:O330" si="187">O300&amp;","&amp;I301</f>
        <v>141,141,141,631,631,631,476,476,476,368,368,368,354,354,354,112,112,112,112,112,112,112,112,112,112,112,112,112,112,112,112,112,112,88,88,88,88,88,88,88</v>
      </c>
      <c r="P301" s="1" t="str">
        <f t="shared" ref="P301:P330" si="188">P300&amp;","&amp;"("&amp;J301&amp;","&amp;K301&amp;")"</f>
        <v>(1,1),(1,1),(1,1),(7,13),(7,13),(7,13),(3,6),(3,6),(3,6),(3,6),(3,6),(3,6),(3,4),(3,4),(3,4),(3,7),(3,7),(3,7),(3,7),(3,7),(3,7),(3,7),(3,7),(3,7),(3,7),(3,7),(3,7),(3,7),(3,7),(3,7),(3,7),(3,7),(3,7),(1,2),(1,2),(1,2),(1,2),(1,2),(1,2),(1,2)</v>
      </c>
      <c r="Q301" s="3" t="str">
        <f>IF(D301="坦克碎片",VLOOKUP(C301,道具信息!$N$2:$O$291,2,FALSE)&amp;"碎片",VLOOKUP(C301,道具信息!$N$2:$O$291,2,FALSE))</f>
        <v>T2部件</v>
      </c>
      <c r="R301" s="3">
        <f t="shared" si="182"/>
        <v>1584</v>
      </c>
      <c r="S301" s="11">
        <f t="shared" si="183"/>
        <v>0.158</v>
      </c>
      <c r="T301" s="3" t="str">
        <f>VLOOKUP(Q301,道具信息!$Q$3:$S$20,2,FALSE)</f>
        <v>CHEST_ITEM_TYPE_T2_PART</v>
      </c>
      <c r="U301" s="3" t="str">
        <f>IF(COUNTIF(U$262:U300,T301)=0,T301,"")</f>
        <v/>
      </c>
      <c r="V301" s="3" t="str">
        <f t="shared" si="173"/>
        <v>CHEST_ITEM_TYPE_T3_TANK,CHEST_ITEM_TYPE_T2_SHARD,CHEST_ITEM_TYPE_T3_SHARD,CHEST_ITEM_TYPE_T1_PART,CHEST_ITEM_TYPE_T2_PART</v>
      </c>
      <c r="W301" s="13" t="str">
        <f t="shared" si="168"/>
        <v/>
      </c>
      <c r="X301" s="3" t="str">
        <f t="shared" si="169"/>
        <v/>
      </c>
      <c r="Y301" s="3" t="str">
        <f t="shared" si="174"/>
        <v>4.2%,33.2%,21.7%,20.2%,15.8%</v>
      </c>
    </row>
    <row r="302" spans="2:25" x14ac:dyDescent="0.3">
      <c r="B302" s="2">
        <f>数据源!BD334</f>
        <v>7</v>
      </c>
      <c r="C302" s="2" t="str">
        <f>数据源!BE334</f>
        <v>T2HP3</v>
      </c>
      <c r="D302" s="2" t="str">
        <f>数据源!BF334</f>
        <v>部件</v>
      </c>
      <c r="E302" s="2">
        <f>数据源!BG334</f>
        <v>89.600000000000023</v>
      </c>
      <c r="F302" s="2">
        <f>数据源!BH334</f>
        <v>1.5</v>
      </c>
      <c r="G302" s="2">
        <f>数据源!BI334</f>
        <v>6.0000000000000001E-3</v>
      </c>
      <c r="H302" s="2">
        <f>数据源!BJ334</f>
        <v>8.7797619047619031E-3</v>
      </c>
      <c r="I302" s="2">
        <f>数据源!BK334</f>
        <v>88</v>
      </c>
      <c r="J302" s="3">
        <f t="shared" si="180"/>
        <v>1</v>
      </c>
      <c r="K302" s="3">
        <f t="shared" si="181"/>
        <v>2</v>
      </c>
      <c r="L302" s="3" t="str">
        <f t="shared" si="184"/>
        <v>部件</v>
      </c>
      <c r="M302" s="3">
        <f t="shared" ca="1" si="185"/>
        <v>92203</v>
      </c>
      <c r="N302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</v>
      </c>
      <c r="O302" s="3" t="str">
        <f t="shared" si="187"/>
        <v>141,141,141,631,631,631,476,476,476,368,368,368,354,354,354,112,112,112,112,112,112,112,112,112,112,112,112,112,112,112,112,112,112,88,88,88,88,88,88,88,88</v>
      </c>
      <c r="P302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</v>
      </c>
      <c r="Q302" s="3" t="str">
        <f>IF(D302="坦克碎片",VLOOKUP(C302,道具信息!$N$2:$O$291,2,FALSE)&amp;"碎片",VLOOKUP(C302,道具信息!$N$2:$O$291,2,FALSE))</f>
        <v>T2部件</v>
      </c>
      <c r="R302" s="3">
        <f t="shared" si="182"/>
        <v>1584</v>
      </c>
      <c r="S302" s="11">
        <f t="shared" si="183"/>
        <v>0.158</v>
      </c>
      <c r="T302" s="3" t="str">
        <f>VLOOKUP(Q302,道具信息!$Q$3:$S$20,2,FALSE)</f>
        <v>CHEST_ITEM_TYPE_T2_PART</v>
      </c>
      <c r="U302" s="3" t="str">
        <f>IF(COUNTIF(U$262:U301,T302)=0,T302,"")</f>
        <v/>
      </c>
      <c r="V302" s="3" t="str">
        <f t="shared" si="173"/>
        <v>CHEST_ITEM_TYPE_T3_TANK,CHEST_ITEM_TYPE_T2_SHARD,CHEST_ITEM_TYPE_T3_SHARD,CHEST_ITEM_TYPE_T1_PART,CHEST_ITEM_TYPE_T2_PART</v>
      </c>
      <c r="W302" s="13" t="str">
        <f t="shared" si="168"/>
        <v/>
      </c>
      <c r="X302" s="3" t="str">
        <f t="shared" si="169"/>
        <v/>
      </c>
      <c r="Y302" s="3" t="str">
        <f t="shared" si="174"/>
        <v>4.2%,33.2%,21.7%,20.2%,15.8%</v>
      </c>
    </row>
    <row r="303" spans="2:25" x14ac:dyDescent="0.3">
      <c r="B303" s="2">
        <f>数据源!BD335</f>
        <v>7</v>
      </c>
      <c r="C303" s="2" t="str">
        <f>数据源!BE335</f>
        <v>T2HP5</v>
      </c>
      <c r="D303" s="2" t="str">
        <f>数据源!BF335</f>
        <v>部件</v>
      </c>
      <c r="E303" s="2">
        <f>数据源!BG335</f>
        <v>89.600000000000023</v>
      </c>
      <c r="F303" s="2">
        <f>数据源!BH335</f>
        <v>1.5</v>
      </c>
      <c r="G303" s="2">
        <f>数据源!BI335</f>
        <v>6.0000000000000001E-3</v>
      </c>
      <c r="H303" s="2">
        <f>数据源!BJ335</f>
        <v>8.7797619047619031E-3</v>
      </c>
      <c r="I303" s="2">
        <f>数据源!BK335</f>
        <v>88</v>
      </c>
      <c r="J303" s="3">
        <f t="shared" si="180"/>
        <v>1</v>
      </c>
      <c r="K303" s="3">
        <f t="shared" si="181"/>
        <v>2</v>
      </c>
      <c r="L303" s="3" t="str">
        <f t="shared" si="184"/>
        <v>部件</v>
      </c>
      <c r="M303" s="3">
        <f t="shared" ca="1" si="185"/>
        <v>92205</v>
      </c>
      <c r="N303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</v>
      </c>
      <c r="O303" s="3" t="str">
        <f t="shared" si="187"/>
        <v>141,141,141,631,631,631,476,476,476,368,368,368,354,354,354,112,112,112,112,112,112,112,112,112,112,112,112,112,112,112,112,112,112,88,88,88,88,88,88,88,88,88</v>
      </c>
      <c r="P303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</v>
      </c>
      <c r="Q303" s="3" t="str">
        <f>IF(D303="坦克碎片",VLOOKUP(C303,道具信息!$N$2:$O$291,2,FALSE)&amp;"碎片",VLOOKUP(C303,道具信息!$N$2:$O$291,2,FALSE))</f>
        <v>T2部件</v>
      </c>
      <c r="R303" s="3">
        <f t="shared" si="182"/>
        <v>1584</v>
      </c>
      <c r="S303" s="11">
        <f t="shared" si="183"/>
        <v>0.158</v>
      </c>
      <c r="T303" s="3" t="str">
        <f>VLOOKUP(Q303,道具信息!$Q$3:$S$20,2,FALSE)</f>
        <v>CHEST_ITEM_TYPE_T2_PART</v>
      </c>
      <c r="U303" s="3" t="str">
        <f>IF(COUNTIF(U$262:U302,T303)=0,T303,"")</f>
        <v/>
      </c>
      <c r="V303" s="3" t="str">
        <f t="shared" si="173"/>
        <v>CHEST_ITEM_TYPE_T3_TANK,CHEST_ITEM_TYPE_T2_SHARD,CHEST_ITEM_TYPE_T3_SHARD,CHEST_ITEM_TYPE_T1_PART,CHEST_ITEM_TYPE_T2_PART</v>
      </c>
      <c r="W303" s="13" t="str">
        <f t="shared" si="168"/>
        <v/>
      </c>
      <c r="X303" s="3" t="str">
        <f t="shared" si="169"/>
        <v/>
      </c>
      <c r="Y303" s="3" t="str">
        <f t="shared" si="174"/>
        <v>4.2%,33.2%,21.7%,20.2%,15.8%</v>
      </c>
    </row>
    <row r="304" spans="2:25" x14ac:dyDescent="0.3">
      <c r="B304" s="2">
        <f>数据源!BD336</f>
        <v>7</v>
      </c>
      <c r="C304" s="2" t="str">
        <f>数据源!BE336</f>
        <v>T2LP2</v>
      </c>
      <c r="D304" s="2" t="str">
        <f>数据源!BF336</f>
        <v>部件</v>
      </c>
      <c r="E304" s="2">
        <f>数据源!BG336</f>
        <v>89.600000000000023</v>
      </c>
      <c r="F304" s="2">
        <f>数据源!BH336</f>
        <v>1.5</v>
      </c>
      <c r="G304" s="2">
        <f>数据源!BI336</f>
        <v>6.0000000000000001E-3</v>
      </c>
      <c r="H304" s="2">
        <f>数据源!BJ336</f>
        <v>8.7797619047619031E-3</v>
      </c>
      <c r="I304" s="2">
        <f>数据源!BK336</f>
        <v>88</v>
      </c>
      <c r="J304" s="3">
        <f t="shared" si="180"/>
        <v>1</v>
      </c>
      <c r="K304" s="3">
        <f t="shared" si="181"/>
        <v>2</v>
      </c>
      <c r="L304" s="3" t="str">
        <f t="shared" si="184"/>
        <v>部件</v>
      </c>
      <c r="M304" s="3">
        <f t="shared" ca="1" si="185"/>
        <v>92002</v>
      </c>
      <c r="N304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</v>
      </c>
      <c r="O304" s="3" t="str">
        <f t="shared" si="187"/>
        <v>141,141,141,631,631,631,476,476,476,368,368,368,354,354,354,112,112,112,112,112,112,112,112,112,112,112,112,112,112,112,112,112,112,88,88,88,88,88,88,88,88,88,88</v>
      </c>
      <c r="P304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</v>
      </c>
      <c r="Q304" s="3" t="str">
        <f>IF(D304="坦克碎片",VLOOKUP(C304,道具信息!$N$2:$O$291,2,FALSE)&amp;"碎片",VLOOKUP(C304,道具信息!$N$2:$O$291,2,FALSE))</f>
        <v>T2部件</v>
      </c>
      <c r="R304" s="3">
        <f t="shared" si="182"/>
        <v>1584</v>
      </c>
      <c r="S304" s="11">
        <f t="shared" si="183"/>
        <v>0.158</v>
      </c>
      <c r="T304" s="3" t="str">
        <f>VLOOKUP(Q304,道具信息!$Q$3:$S$20,2,FALSE)</f>
        <v>CHEST_ITEM_TYPE_T2_PART</v>
      </c>
      <c r="U304" s="3" t="str">
        <f>IF(COUNTIF(U$262:U303,T304)=0,T304,"")</f>
        <v/>
      </c>
      <c r="V304" s="3" t="str">
        <f t="shared" si="173"/>
        <v>CHEST_ITEM_TYPE_T3_TANK,CHEST_ITEM_TYPE_T2_SHARD,CHEST_ITEM_TYPE_T3_SHARD,CHEST_ITEM_TYPE_T1_PART,CHEST_ITEM_TYPE_T2_PART</v>
      </c>
      <c r="W304" s="13" t="str">
        <f t="shared" si="168"/>
        <v/>
      </c>
      <c r="X304" s="3" t="str">
        <f t="shared" si="169"/>
        <v/>
      </c>
      <c r="Y304" s="3" t="str">
        <f t="shared" si="174"/>
        <v>4.2%,33.2%,21.7%,20.2%,15.8%</v>
      </c>
    </row>
    <row r="305" spans="2:25" x14ac:dyDescent="0.3">
      <c r="B305" s="2">
        <f>数据源!BD337</f>
        <v>7</v>
      </c>
      <c r="C305" s="2" t="str">
        <f>数据源!BE337</f>
        <v>T2LP4</v>
      </c>
      <c r="D305" s="2" t="str">
        <f>数据源!BF337</f>
        <v>部件</v>
      </c>
      <c r="E305" s="2">
        <f>数据源!BG337</f>
        <v>89.600000000000023</v>
      </c>
      <c r="F305" s="2">
        <f>数据源!BH337</f>
        <v>1.5</v>
      </c>
      <c r="G305" s="2">
        <f>数据源!BI337</f>
        <v>6.0000000000000001E-3</v>
      </c>
      <c r="H305" s="2">
        <f>数据源!BJ337</f>
        <v>8.7797619047619031E-3</v>
      </c>
      <c r="I305" s="2">
        <f>数据源!BK337</f>
        <v>88</v>
      </c>
      <c r="J305" s="3">
        <f t="shared" si="180"/>
        <v>1</v>
      </c>
      <c r="K305" s="3">
        <f t="shared" si="181"/>
        <v>2</v>
      </c>
      <c r="L305" s="3" t="str">
        <f t="shared" si="184"/>
        <v>部件</v>
      </c>
      <c r="M305" s="3">
        <f t="shared" ca="1" si="185"/>
        <v>92004</v>
      </c>
      <c r="N305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</v>
      </c>
      <c r="O305" s="3" t="str">
        <f t="shared" si="187"/>
        <v>141,141,141,631,631,631,476,476,476,368,368,368,354,354,354,112,112,112,112,112,112,112,112,112,112,112,112,112,112,112,112,112,112,88,88,88,88,88,88,88,88,88,88,88</v>
      </c>
      <c r="P305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</v>
      </c>
      <c r="Q305" s="3" t="str">
        <f>IF(D305="坦克碎片",VLOOKUP(C305,道具信息!$N$2:$O$291,2,FALSE)&amp;"碎片",VLOOKUP(C305,道具信息!$N$2:$O$291,2,FALSE))</f>
        <v>T2部件</v>
      </c>
      <c r="R305" s="3">
        <f t="shared" si="182"/>
        <v>1584</v>
      </c>
      <c r="S305" s="11">
        <f t="shared" si="183"/>
        <v>0.158</v>
      </c>
      <c r="T305" s="3" t="str">
        <f>VLOOKUP(Q305,道具信息!$Q$3:$S$20,2,FALSE)</f>
        <v>CHEST_ITEM_TYPE_T2_PART</v>
      </c>
      <c r="U305" s="3" t="str">
        <f>IF(COUNTIF(U$262:U304,T305)=0,T305,"")</f>
        <v/>
      </c>
      <c r="V305" s="3" t="str">
        <f t="shared" si="173"/>
        <v>CHEST_ITEM_TYPE_T3_TANK,CHEST_ITEM_TYPE_T2_SHARD,CHEST_ITEM_TYPE_T3_SHARD,CHEST_ITEM_TYPE_T1_PART,CHEST_ITEM_TYPE_T2_PART</v>
      </c>
      <c r="W305" s="13" t="str">
        <f t="shared" si="168"/>
        <v/>
      </c>
      <c r="X305" s="3" t="str">
        <f t="shared" si="169"/>
        <v/>
      </c>
      <c r="Y305" s="3" t="str">
        <f t="shared" si="174"/>
        <v>4.2%,33.2%,21.7%,20.2%,15.8%</v>
      </c>
    </row>
    <row r="306" spans="2:25" x14ac:dyDescent="0.3">
      <c r="B306" s="2">
        <f>数据源!BD338</f>
        <v>7</v>
      </c>
      <c r="C306" s="2" t="str">
        <f>数据源!BE338</f>
        <v>T2LP6</v>
      </c>
      <c r="D306" s="2" t="str">
        <f>数据源!BF338</f>
        <v>部件</v>
      </c>
      <c r="E306" s="2">
        <f>数据源!BG338</f>
        <v>89.600000000000023</v>
      </c>
      <c r="F306" s="2">
        <f>数据源!BH338</f>
        <v>1.5</v>
      </c>
      <c r="G306" s="2">
        <f>数据源!BI338</f>
        <v>6.0000000000000001E-3</v>
      </c>
      <c r="H306" s="2">
        <f>数据源!BJ338</f>
        <v>8.7797619047619031E-3</v>
      </c>
      <c r="I306" s="2">
        <f>数据源!BK338</f>
        <v>88</v>
      </c>
      <c r="J306" s="3">
        <f t="shared" si="180"/>
        <v>1</v>
      </c>
      <c r="K306" s="3">
        <f t="shared" si="181"/>
        <v>2</v>
      </c>
      <c r="L306" s="3" t="str">
        <f t="shared" si="184"/>
        <v>部件</v>
      </c>
      <c r="M306" s="3">
        <f t="shared" ca="1" si="185"/>
        <v>92006</v>
      </c>
      <c r="N306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</v>
      </c>
      <c r="O306" s="3" t="str">
        <f t="shared" si="187"/>
        <v>141,141,141,631,631,631,476,476,476,368,368,368,354,354,354,112,112,112,112,112,112,112,112,112,112,112,112,112,112,112,112,112,112,88,88,88,88,88,88,88,88,88,88,88,88</v>
      </c>
      <c r="P306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</v>
      </c>
      <c r="Q306" s="3" t="str">
        <f>IF(D306="坦克碎片",VLOOKUP(C306,道具信息!$N$2:$O$291,2,FALSE)&amp;"碎片",VLOOKUP(C306,道具信息!$N$2:$O$291,2,FALSE))</f>
        <v>T2部件</v>
      </c>
      <c r="R306" s="3">
        <f t="shared" si="182"/>
        <v>1584</v>
      </c>
      <c r="S306" s="11">
        <f t="shared" si="183"/>
        <v>0.158</v>
      </c>
      <c r="T306" s="3" t="str">
        <f>VLOOKUP(Q306,道具信息!$Q$3:$S$20,2,FALSE)</f>
        <v>CHEST_ITEM_TYPE_T2_PART</v>
      </c>
      <c r="U306" s="3" t="str">
        <f>IF(COUNTIF(U$262:U305,T306)=0,T306,"")</f>
        <v/>
      </c>
      <c r="V306" s="3" t="str">
        <f t="shared" si="173"/>
        <v>CHEST_ITEM_TYPE_T3_TANK,CHEST_ITEM_TYPE_T2_SHARD,CHEST_ITEM_TYPE_T3_SHARD,CHEST_ITEM_TYPE_T1_PART,CHEST_ITEM_TYPE_T2_PART</v>
      </c>
      <c r="W306" s="13" t="str">
        <f t="shared" si="168"/>
        <v/>
      </c>
      <c r="X306" s="3" t="str">
        <f t="shared" si="169"/>
        <v/>
      </c>
      <c r="Y306" s="3" t="str">
        <f t="shared" si="174"/>
        <v>4.2%,33.2%,21.7%,20.2%,15.8%</v>
      </c>
    </row>
    <row r="307" spans="2:25" x14ac:dyDescent="0.3">
      <c r="B307" s="2">
        <f>数据源!BD339</f>
        <v>7</v>
      </c>
      <c r="C307" s="2" t="str">
        <f>数据源!BE339</f>
        <v>T2MP2</v>
      </c>
      <c r="D307" s="2" t="str">
        <f>数据源!BF339</f>
        <v>部件</v>
      </c>
      <c r="E307" s="2">
        <f>数据源!BG339</f>
        <v>89.600000000000023</v>
      </c>
      <c r="F307" s="2">
        <f>数据源!BH339</f>
        <v>1.5</v>
      </c>
      <c r="G307" s="2">
        <f>数据源!BI339</f>
        <v>6.0000000000000001E-3</v>
      </c>
      <c r="H307" s="2">
        <f>数据源!BJ339</f>
        <v>8.7797619047619031E-3</v>
      </c>
      <c r="I307" s="2">
        <f>数据源!BK339</f>
        <v>88</v>
      </c>
      <c r="J307" s="3">
        <f>ROUNDUP(IF(F307&gt;1,F307-ROUNDDOWN(SQRT(F307),0),F307),0)</f>
        <v>1</v>
      </c>
      <c r="K307" s="3">
        <f>F307*2-J307</f>
        <v>2</v>
      </c>
      <c r="L307" s="3" t="str">
        <f t="shared" si="184"/>
        <v>部件</v>
      </c>
      <c r="M307" s="3">
        <f t="shared" ca="1" si="185"/>
        <v>92102</v>
      </c>
      <c r="N307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</v>
      </c>
      <c r="O307" s="3" t="str">
        <f t="shared" si="187"/>
        <v>141,141,141,631,631,631,476,476,476,368,368,368,354,354,354,112,112,112,112,112,112,112,112,112,112,112,112,112,112,112,112,112,112,88,88,88,88,88,88,88,88,88,88,88,88,88</v>
      </c>
      <c r="P307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</v>
      </c>
      <c r="Q307" s="3" t="str">
        <f>IF(D307="坦克碎片",VLOOKUP(C307,道具信息!$N$2:$O$291,2,FALSE)&amp;"碎片",VLOOKUP(C307,道具信息!$N$2:$O$291,2,FALSE))</f>
        <v>T2部件</v>
      </c>
      <c r="R307" s="3">
        <f t="shared" si="182"/>
        <v>1584</v>
      </c>
      <c r="S307" s="11">
        <f t="shared" si="183"/>
        <v>0.158</v>
      </c>
      <c r="T307" s="3" t="str">
        <f>VLOOKUP(Q307,道具信息!$Q$3:$S$20,2,FALSE)</f>
        <v>CHEST_ITEM_TYPE_T2_PART</v>
      </c>
      <c r="U307" s="3" t="str">
        <f>IF(COUNTIF(U$262:U306,T307)=0,T307,"")</f>
        <v/>
      </c>
      <c r="V307" s="3" t="str">
        <f t="shared" si="173"/>
        <v>CHEST_ITEM_TYPE_T3_TANK,CHEST_ITEM_TYPE_T2_SHARD,CHEST_ITEM_TYPE_T3_SHARD,CHEST_ITEM_TYPE_T1_PART,CHEST_ITEM_TYPE_T2_PART</v>
      </c>
      <c r="W307" s="13" t="str">
        <f t="shared" si="168"/>
        <v/>
      </c>
      <c r="X307" s="3" t="str">
        <f t="shared" si="169"/>
        <v/>
      </c>
      <c r="Y307" s="3" t="str">
        <f t="shared" si="174"/>
        <v>4.2%,33.2%,21.7%,20.2%,15.8%</v>
      </c>
    </row>
    <row r="308" spans="2:25" x14ac:dyDescent="0.3">
      <c r="B308" s="2">
        <f>数据源!BD340</f>
        <v>7</v>
      </c>
      <c r="C308" s="2" t="str">
        <f>数据源!BE340</f>
        <v>T2MP4</v>
      </c>
      <c r="D308" s="2" t="str">
        <f>数据源!BF340</f>
        <v>部件</v>
      </c>
      <c r="E308" s="2">
        <f>数据源!BG340</f>
        <v>89.600000000000023</v>
      </c>
      <c r="F308" s="2">
        <f>数据源!BH340</f>
        <v>1.5</v>
      </c>
      <c r="G308" s="2">
        <f>数据源!BI340</f>
        <v>6.0000000000000001E-3</v>
      </c>
      <c r="H308" s="2">
        <f>数据源!BJ340</f>
        <v>8.7797619047619031E-3</v>
      </c>
      <c r="I308" s="2">
        <f>数据源!BK340</f>
        <v>88</v>
      </c>
      <c r="J308" s="3">
        <f t="shared" ref="J308:J315" si="189">ROUNDUP(IF(F308&gt;1,F308-ROUNDDOWN(SQRT(F308),0),F308),0)</f>
        <v>1</v>
      </c>
      <c r="K308" s="3">
        <f t="shared" ref="K308:K315" si="190">F308*2-J308</f>
        <v>2</v>
      </c>
      <c r="L308" s="3" t="str">
        <f t="shared" si="184"/>
        <v>部件</v>
      </c>
      <c r="M308" s="3">
        <f t="shared" ca="1" si="185"/>
        <v>92104</v>
      </c>
      <c r="N308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</v>
      </c>
      <c r="O308" s="3" t="str">
        <f t="shared" si="187"/>
        <v>141,141,141,631,631,631,476,476,476,368,368,368,354,354,354,112,112,112,112,112,112,112,112,112,112,112,112,112,112,112,112,112,112,88,88,88,88,88,88,88,88,88,88,88,88,88,88</v>
      </c>
      <c r="P308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</v>
      </c>
      <c r="Q308" s="3" t="str">
        <f>IF(D308="坦克碎片",VLOOKUP(C308,道具信息!$N$2:$O$291,2,FALSE)&amp;"碎片",VLOOKUP(C308,道具信息!$N$2:$O$291,2,FALSE))</f>
        <v>T2部件</v>
      </c>
      <c r="R308" s="3">
        <f t="shared" si="182"/>
        <v>1584</v>
      </c>
      <c r="S308" s="11">
        <f t="shared" si="183"/>
        <v>0.158</v>
      </c>
      <c r="T308" s="3" t="str">
        <f>VLOOKUP(Q308,道具信息!$Q$3:$S$20,2,FALSE)</f>
        <v>CHEST_ITEM_TYPE_T2_PART</v>
      </c>
      <c r="U308" s="3" t="str">
        <f>IF(COUNTIF(U$262:U307,T308)=0,T308,"")</f>
        <v/>
      </c>
      <c r="V308" s="3" t="str">
        <f t="shared" si="173"/>
        <v>CHEST_ITEM_TYPE_T3_TANK,CHEST_ITEM_TYPE_T2_SHARD,CHEST_ITEM_TYPE_T3_SHARD,CHEST_ITEM_TYPE_T1_PART,CHEST_ITEM_TYPE_T2_PART</v>
      </c>
      <c r="W308" s="13" t="str">
        <f t="shared" si="168"/>
        <v/>
      </c>
      <c r="X308" s="3" t="str">
        <f t="shared" si="169"/>
        <v/>
      </c>
      <c r="Y308" s="3" t="str">
        <f t="shared" si="174"/>
        <v>4.2%,33.2%,21.7%,20.2%,15.8%</v>
      </c>
    </row>
    <row r="309" spans="2:25" x14ac:dyDescent="0.3">
      <c r="B309" s="2">
        <f>数据源!BD341</f>
        <v>7</v>
      </c>
      <c r="C309" s="2" t="str">
        <f>数据源!BE341</f>
        <v>T2MP6</v>
      </c>
      <c r="D309" s="2" t="str">
        <f>数据源!BF341</f>
        <v>部件</v>
      </c>
      <c r="E309" s="2">
        <f>数据源!BG341</f>
        <v>89.600000000000023</v>
      </c>
      <c r="F309" s="2">
        <f>数据源!BH341</f>
        <v>1.5</v>
      </c>
      <c r="G309" s="2">
        <f>数据源!BI341</f>
        <v>6.0000000000000001E-3</v>
      </c>
      <c r="H309" s="2">
        <f>数据源!BJ341</f>
        <v>8.7797619047619031E-3</v>
      </c>
      <c r="I309" s="2">
        <f>数据源!BK341</f>
        <v>88</v>
      </c>
      <c r="J309" s="3">
        <f t="shared" si="189"/>
        <v>1</v>
      </c>
      <c r="K309" s="3">
        <f t="shared" si="190"/>
        <v>2</v>
      </c>
      <c r="L309" s="3" t="str">
        <f t="shared" si="184"/>
        <v>部件</v>
      </c>
      <c r="M309" s="3">
        <f t="shared" ca="1" si="185"/>
        <v>92106</v>
      </c>
      <c r="N309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</v>
      </c>
      <c r="O309" s="3" t="str">
        <f t="shared" si="187"/>
        <v>141,141,141,631,631,631,476,476,476,368,368,368,354,354,354,112,112,112,112,112,112,112,112,112,112,112,112,112,112,112,112,112,112,88,88,88,88,88,88,88,88,88,88,88,88,88,88,88</v>
      </c>
      <c r="P309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,(1,2)</v>
      </c>
      <c r="Q309" s="3" t="str">
        <f>IF(D309="坦克碎片",VLOOKUP(C309,道具信息!$N$2:$O$291,2,FALSE)&amp;"碎片",VLOOKUP(C309,道具信息!$N$2:$O$291,2,FALSE))</f>
        <v>T2部件</v>
      </c>
      <c r="R309" s="3">
        <f t="shared" si="182"/>
        <v>1584</v>
      </c>
      <c r="S309" s="11">
        <f t="shared" si="183"/>
        <v>0.158</v>
      </c>
      <c r="T309" s="3" t="str">
        <f>VLOOKUP(Q309,道具信息!$Q$3:$S$20,2,FALSE)</f>
        <v>CHEST_ITEM_TYPE_T2_PART</v>
      </c>
      <c r="U309" s="3" t="str">
        <f>IF(COUNTIF(U$262:U308,T309)=0,T309,"")</f>
        <v/>
      </c>
      <c r="V309" s="3" t="str">
        <f t="shared" si="173"/>
        <v>CHEST_ITEM_TYPE_T3_TANK,CHEST_ITEM_TYPE_T2_SHARD,CHEST_ITEM_TYPE_T3_SHARD,CHEST_ITEM_TYPE_T1_PART,CHEST_ITEM_TYPE_T2_PART</v>
      </c>
      <c r="W309" s="13" t="str">
        <f t="shared" si="168"/>
        <v/>
      </c>
      <c r="X309" s="3" t="str">
        <f t="shared" si="169"/>
        <v/>
      </c>
      <c r="Y309" s="3" t="str">
        <f t="shared" si="174"/>
        <v>4.2%,33.2%,21.7%,20.2%,15.8%</v>
      </c>
    </row>
    <row r="310" spans="2:25" x14ac:dyDescent="0.3">
      <c r="B310" s="2">
        <f>数据源!BD342</f>
        <v>7</v>
      </c>
      <c r="C310" s="2" t="str">
        <f>数据源!BE342</f>
        <v>T2HP2</v>
      </c>
      <c r="D310" s="2" t="str">
        <f>数据源!BF342</f>
        <v>部件</v>
      </c>
      <c r="E310" s="2">
        <f>数据源!BG342</f>
        <v>89.600000000000023</v>
      </c>
      <c r="F310" s="2">
        <f>数据源!BH342</f>
        <v>1.5</v>
      </c>
      <c r="G310" s="2">
        <f>数据源!BI342</f>
        <v>6.0000000000000001E-3</v>
      </c>
      <c r="H310" s="2">
        <f>数据源!BJ342</f>
        <v>8.7797619047619031E-3</v>
      </c>
      <c r="I310" s="2">
        <f>数据源!BK342</f>
        <v>88</v>
      </c>
      <c r="J310" s="3">
        <f t="shared" si="189"/>
        <v>1</v>
      </c>
      <c r="K310" s="3">
        <f t="shared" si="190"/>
        <v>2</v>
      </c>
      <c r="L310" s="3" t="str">
        <f t="shared" si="184"/>
        <v>部件</v>
      </c>
      <c r="M310" s="3">
        <f t="shared" ca="1" si="185"/>
        <v>92202</v>
      </c>
      <c r="N310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</v>
      </c>
      <c r="O310" s="3" t="str">
        <f t="shared" si="187"/>
        <v>141,141,141,631,631,631,476,476,476,368,368,368,354,354,354,112,112,112,112,112,112,112,112,112,112,112,112,112,112,112,112,112,112,88,88,88,88,88,88,88,88,88,88,88,88,88,88,88,88</v>
      </c>
      <c r="P310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,(1,2),(1,2)</v>
      </c>
      <c r="Q310" s="3" t="str">
        <f>IF(D310="坦克碎片",VLOOKUP(C310,道具信息!$N$2:$O$291,2,FALSE)&amp;"碎片",VLOOKUP(C310,道具信息!$N$2:$O$291,2,FALSE))</f>
        <v>T2部件</v>
      </c>
      <c r="R310" s="3">
        <f t="shared" si="182"/>
        <v>1584</v>
      </c>
      <c r="S310" s="11">
        <f t="shared" si="183"/>
        <v>0.158</v>
      </c>
      <c r="T310" s="3" t="str">
        <f>VLOOKUP(Q310,道具信息!$Q$3:$S$20,2,FALSE)</f>
        <v>CHEST_ITEM_TYPE_T2_PART</v>
      </c>
      <c r="U310" s="3" t="str">
        <f>IF(COUNTIF(U$262:U309,T310)=0,T310,"")</f>
        <v/>
      </c>
      <c r="V310" s="3" t="str">
        <f t="shared" si="173"/>
        <v>CHEST_ITEM_TYPE_T3_TANK,CHEST_ITEM_TYPE_T2_SHARD,CHEST_ITEM_TYPE_T3_SHARD,CHEST_ITEM_TYPE_T1_PART,CHEST_ITEM_TYPE_T2_PART</v>
      </c>
      <c r="W310" s="13" t="str">
        <f t="shared" si="168"/>
        <v/>
      </c>
      <c r="X310" s="3" t="str">
        <f t="shared" si="169"/>
        <v/>
      </c>
      <c r="Y310" s="3" t="str">
        <f t="shared" si="174"/>
        <v>4.2%,33.2%,21.7%,20.2%,15.8%</v>
      </c>
    </row>
    <row r="311" spans="2:25" x14ac:dyDescent="0.3">
      <c r="B311" s="2">
        <f>数据源!BD343</f>
        <v>7</v>
      </c>
      <c r="C311" s="2" t="str">
        <f>数据源!BE343</f>
        <v>T2HP4</v>
      </c>
      <c r="D311" s="2" t="str">
        <f>数据源!BF343</f>
        <v>部件</v>
      </c>
      <c r="E311" s="2">
        <f>数据源!BG343</f>
        <v>89.600000000000023</v>
      </c>
      <c r="F311" s="2">
        <f>数据源!BH343</f>
        <v>1.5</v>
      </c>
      <c r="G311" s="2">
        <f>数据源!BI343</f>
        <v>6.0000000000000001E-3</v>
      </c>
      <c r="H311" s="2">
        <f>数据源!BJ343</f>
        <v>8.7797619047619031E-3</v>
      </c>
      <c r="I311" s="2">
        <f>数据源!BK343</f>
        <v>88</v>
      </c>
      <c r="J311" s="3">
        <f t="shared" si="189"/>
        <v>1</v>
      </c>
      <c r="K311" s="3">
        <f t="shared" si="190"/>
        <v>2</v>
      </c>
      <c r="L311" s="3" t="str">
        <f t="shared" si="184"/>
        <v>部件</v>
      </c>
      <c r="M311" s="3">
        <f t="shared" ca="1" si="185"/>
        <v>92204</v>
      </c>
      <c r="N311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</v>
      </c>
      <c r="O311" s="3" t="str">
        <f t="shared" si="187"/>
        <v>141,141,141,631,631,631,476,476,476,368,368,368,354,354,354,112,112,112,112,112,112,112,112,112,112,112,112,112,112,112,112,112,112,88,88,88,88,88,88,88,88,88,88,88,88,88,88,88,88,88</v>
      </c>
      <c r="P311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,(1,2),(1,2),(1,2)</v>
      </c>
      <c r="Q311" s="3" t="str">
        <f>IF(D311="坦克碎片",VLOOKUP(C311,道具信息!$N$2:$O$291,2,FALSE)&amp;"碎片",VLOOKUP(C311,道具信息!$N$2:$O$291,2,FALSE))</f>
        <v>T2部件</v>
      </c>
      <c r="R311" s="3">
        <f t="shared" si="182"/>
        <v>1584</v>
      </c>
      <c r="S311" s="11">
        <f t="shared" si="183"/>
        <v>0.158</v>
      </c>
      <c r="T311" s="3" t="str">
        <f>VLOOKUP(Q311,道具信息!$Q$3:$S$20,2,FALSE)</f>
        <v>CHEST_ITEM_TYPE_T2_PART</v>
      </c>
      <c r="U311" s="3" t="str">
        <f>IF(COUNTIF(U$262:U310,T311)=0,T311,"")</f>
        <v/>
      </c>
      <c r="V311" s="3" t="str">
        <f t="shared" si="173"/>
        <v>CHEST_ITEM_TYPE_T3_TANK,CHEST_ITEM_TYPE_T2_SHARD,CHEST_ITEM_TYPE_T3_SHARD,CHEST_ITEM_TYPE_T1_PART,CHEST_ITEM_TYPE_T2_PART</v>
      </c>
      <c r="W311" s="13" t="str">
        <f t="shared" si="168"/>
        <v/>
      </c>
      <c r="X311" s="3" t="str">
        <f t="shared" si="169"/>
        <v/>
      </c>
      <c r="Y311" s="3" t="str">
        <f t="shared" si="174"/>
        <v>4.2%,33.2%,21.7%,20.2%,15.8%</v>
      </c>
    </row>
    <row r="312" spans="2:25" x14ac:dyDescent="0.3">
      <c r="B312" s="2">
        <f>数据源!BD344</f>
        <v>7</v>
      </c>
      <c r="C312" s="2" t="str">
        <f>数据源!BE344</f>
        <v>T2HP6</v>
      </c>
      <c r="D312" s="2" t="str">
        <f>数据源!BF344</f>
        <v>部件</v>
      </c>
      <c r="E312" s="2">
        <f>数据源!BG344</f>
        <v>89.600000000000023</v>
      </c>
      <c r="F312" s="2">
        <f>数据源!BH344</f>
        <v>1.5</v>
      </c>
      <c r="G312" s="2">
        <f>数据源!BI344</f>
        <v>6.0000000000000001E-3</v>
      </c>
      <c r="H312" s="2">
        <f>数据源!BJ344</f>
        <v>8.7797619047619031E-3</v>
      </c>
      <c r="I312" s="2">
        <f>数据源!BK344</f>
        <v>88</v>
      </c>
      <c r="J312" s="3">
        <f t="shared" si="189"/>
        <v>1</v>
      </c>
      <c r="K312" s="3">
        <f t="shared" si="190"/>
        <v>2</v>
      </c>
      <c r="L312" s="3" t="str">
        <f t="shared" si="184"/>
        <v>部件</v>
      </c>
      <c r="M312" s="3">
        <f t="shared" ca="1" si="185"/>
        <v>92206</v>
      </c>
      <c r="N312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312" s="3" t="str">
        <f t="shared" si="187"/>
        <v>141,141,141,631,631,631,476,476,476,368,368,368,354,354,354,112,112,112,112,112,112,112,112,112,112,112,112,112,112,112,112,112,112,88,88,88,88,88,88,88,88,88,88,88,88,88,88,88,88,88,88</v>
      </c>
      <c r="P312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,(1,2),(1,2),(1,2),(1,2)</v>
      </c>
      <c r="Q312" s="3" t="str">
        <f>IF(D312="坦克碎片",VLOOKUP(C312,道具信息!$N$2:$O$291,2,FALSE)&amp;"碎片",VLOOKUP(C312,道具信息!$N$2:$O$291,2,FALSE))</f>
        <v>T2部件</v>
      </c>
      <c r="R312" s="3">
        <f t="shared" si="182"/>
        <v>1584</v>
      </c>
      <c r="S312" s="11">
        <f t="shared" si="183"/>
        <v>0.158</v>
      </c>
      <c r="T312" s="3" t="str">
        <f>VLOOKUP(Q312,道具信息!$Q$3:$S$20,2,FALSE)</f>
        <v>CHEST_ITEM_TYPE_T2_PART</v>
      </c>
      <c r="U312" s="3" t="str">
        <f>IF(COUNTIF(U$262:U311,T312)=0,T312,"")</f>
        <v/>
      </c>
      <c r="V312" s="3" t="str">
        <f t="shared" si="173"/>
        <v>CHEST_ITEM_TYPE_T3_TANK,CHEST_ITEM_TYPE_T2_SHARD,CHEST_ITEM_TYPE_T3_SHARD,CHEST_ITEM_TYPE_T1_PART,CHEST_ITEM_TYPE_T2_PART</v>
      </c>
      <c r="W312" s="13" t="str">
        <f t="shared" si="168"/>
        <v/>
      </c>
      <c r="X312" s="3" t="str">
        <f t="shared" si="169"/>
        <v/>
      </c>
      <c r="Y312" s="3" t="str">
        <f t="shared" si="174"/>
        <v>4.2%,33.2%,21.7%,20.2%,15.8%</v>
      </c>
    </row>
    <row r="313" spans="2:25" x14ac:dyDescent="0.3">
      <c r="B313" s="2">
        <f>数据源!BD345</f>
        <v>7</v>
      </c>
      <c r="C313" s="2" t="str">
        <f>数据源!BE345</f>
        <v>T3LP1</v>
      </c>
      <c r="D313" s="2" t="str">
        <f>数据源!BF345</f>
        <v>部件</v>
      </c>
      <c r="E313" s="2">
        <f>数据源!BG345</f>
        <v>478.79999999999995</v>
      </c>
      <c r="F313" s="2">
        <f>数据源!BH345</f>
        <v>1</v>
      </c>
      <c r="G313" s="2">
        <f>数据源!BI345</f>
        <v>6.6E-3</v>
      </c>
      <c r="H313" s="2">
        <f>数据源!BJ345</f>
        <v>2.7109440267335002E-3</v>
      </c>
      <c r="I313" s="2">
        <f>数据源!BK345</f>
        <v>27</v>
      </c>
      <c r="J313" s="3">
        <f t="shared" si="189"/>
        <v>1</v>
      </c>
      <c r="K313" s="3">
        <f t="shared" si="190"/>
        <v>1</v>
      </c>
      <c r="L313" s="3" t="str">
        <f t="shared" si="184"/>
        <v>部件</v>
      </c>
      <c r="M313" s="3">
        <f t="shared" ca="1" si="185"/>
        <v>93001</v>
      </c>
      <c r="N313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</v>
      </c>
      <c r="O313" s="3" t="str">
        <f t="shared" si="187"/>
        <v>141,141,141,631,631,631,476,476,476,368,368,368,354,354,354,112,112,112,112,112,112,112,112,112,112,112,112,112,112,112,112,112,112,88,88,88,88,88,88,88,88,88,88,88,88,88,88,88,88,88,88,27</v>
      </c>
      <c r="P313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,(1,2),(1,2),(1,2),(1,2),(1,1)</v>
      </c>
      <c r="Q313" s="3" t="str">
        <f>IF(D313="坦克碎片",VLOOKUP(C313,道具信息!$N$2:$O$291,2,FALSE)&amp;"碎片",VLOOKUP(C313,道具信息!$N$2:$O$291,2,FALSE))</f>
        <v>T3部件</v>
      </c>
      <c r="R313" s="3">
        <f t="shared" si="182"/>
        <v>486</v>
      </c>
      <c r="S313" s="11">
        <f t="shared" si="183"/>
        <v>4.9000000000000002E-2</v>
      </c>
      <c r="T313" s="3" t="str">
        <f>VLOOKUP(Q313,道具信息!$Q$3:$S$20,2,FALSE)</f>
        <v>CHEST_ITEM_TYPE_T3_PART</v>
      </c>
      <c r="U313" s="3" t="str">
        <f>IF(COUNTIF(U$262:U312,T313)=0,T313,"")</f>
        <v>CHEST_ITEM_TYPE_T3_PART</v>
      </c>
      <c r="V313" s="3" t="str">
        <f t="shared" si="173"/>
        <v>CHEST_ITEM_TYPE_T3_TANK,CHEST_ITEM_TYPE_T2_SHARD,CHEST_ITEM_TYPE_T3_SHARD,CHEST_ITEM_TYPE_T1_PART,CHEST_ITEM_TYPE_T2_PART,CHEST_ITEM_TYPE_T3_PART</v>
      </c>
      <c r="W313" s="13">
        <f t="shared" si="168"/>
        <v>4.9000000000000002E-2</v>
      </c>
      <c r="X313" s="3" t="str">
        <f t="shared" si="169"/>
        <v>4.9%</v>
      </c>
      <c r="Y313" s="3" t="str">
        <f t="shared" si="174"/>
        <v>4.2%,33.2%,21.7%,20.2%,15.8%,4.9%</v>
      </c>
    </row>
    <row r="314" spans="2:25" x14ac:dyDescent="0.3">
      <c r="B314" s="2">
        <f>数据源!BD346</f>
        <v>7</v>
      </c>
      <c r="C314" s="2" t="str">
        <f>数据源!BE346</f>
        <v>T3LP3</v>
      </c>
      <c r="D314" s="2" t="str">
        <f>数据源!BF346</f>
        <v>部件</v>
      </c>
      <c r="E314" s="2">
        <f>数据源!BG346</f>
        <v>478.79999999999995</v>
      </c>
      <c r="F314" s="2">
        <f>数据源!BH346</f>
        <v>1</v>
      </c>
      <c r="G314" s="2">
        <f>数据源!BI346</f>
        <v>6.6E-3</v>
      </c>
      <c r="H314" s="2">
        <f>数据源!BJ346</f>
        <v>2.7109440267335002E-3</v>
      </c>
      <c r="I314" s="2">
        <f>数据源!BK346</f>
        <v>27</v>
      </c>
      <c r="J314" s="3">
        <f t="shared" si="189"/>
        <v>1</v>
      </c>
      <c r="K314" s="3">
        <f t="shared" si="190"/>
        <v>1</v>
      </c>
      <c r="L314" s="3" t="str">
        <f t="shared" si="184"/>
        <v>部件</v>
      </c>
      <c r="M314" s="3">
        <f t="shared" ca="1" si="185"/>
        <v>93003</v>
      </c>
      <c r="N314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</v>
      </c>
      <c r="O314" s="3" t="str">
        <f t="shared" si="187"/>
        <v>141,141,141,631,631,631,476,476,476,368,368,368,354,354,354,112,112,112,112,112,112,112,112,112,112,112,112,112,112,112,112,112,112,88,88,88,88,88,88,88,88,88,88,88,88,88,88,88,88,88,88,27,27</v>
      </c>
      <c r="P314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,(1,2),(1,2),(1,2),(1,2),(1,1),(1,1)</v>
      </c>
      <c r="Q314" s="3" t="str">
        <f>IF(D314="坦克碎片",VLOOKUP(C314,道具信息!$N$2:$O$291,2,FALSE)&amp;"碎片",VLOOKUP(C314,道具信息!$N$2:$O$291,2,FALSE))</f>
        <v>T3部件</v>
      </c>
      <c r="R314" s="3">
        <f t="shared" si="182"/>
        <v>486</v>
      </c>
      <c r="S314" s="11">
        <f t="shared" si="183"/>
        <v>4.9000000000000002E-2</v>
      </c>
      <c r="T314" s="3" t="str">
        <f>VLOOKUP(Q314,道具信息!$Q$3:$S$20,2,FALSE)</f>
        <v>CHEST_ITEM_TYPE_T3_PART</v>
      </c>
      <c r="U314" s="3" t="str">
        <f>IF(COUNTIF(U$262:U313,T314)=0,T314,"")</f>
        <v/>
      </c>
      <c r="V314" s="3" t="str">
        <f t="shared" si="173"/>
        <v>CHEST_ITEM_TYPE_T3_TANK,CHEST_ITEM_TYPE_T2_SHARD,CHEST_ITEM_TYPE_T3_SHARD,CHEST_ITEM_TYPE_T1_PART,CHEST_ITEM_TYPE_T2_PART,CHEST_ITEM_TYPE_T3_PART</v>
      </c>
      <c r="W314" s="13" t="str">
        <f t="shared" si="168"/>
        <v/>
      </c>
      <c r="X314" s="3" t="str">
        <f t="shared" si="169"/>
        <v/>
      </c>
      <c r="Y314" s="3" t="str">
        <f t="shared" si="174"/>
        <v>4.2%,33.2%,21.7%,20.2%,15.8%,4.9%</v>
      </c>
    </row>
    <row r="315" spans="2:25" x14ac:dyDescent="0.3">
      <c r="B315" s="2">
        <f>数据源!BD347</f>
        <v>7</v>
      </c>
      <c r="C315" s="2" t="str">
        <f>数据源!BE347</f>
        <v>T3LP5</v>
      </c>
      <c r="D315" s="2" t="str">
        <f>数据源!BF347</f>
        <v>部件</v>
      </c>
      <c r="E315" s="2">
        <f>数据源!BG347</f>
        <v>478.79999999999995</v>
      </c>
      <c r="F315" s="2">
        <f>数据源!BH347</f>
        <v>1</v>
      </c>
      <c r="G315" s="2">
        <f>数据源!BI347</f>
        <v>6.6E-3</v>
      </c>
      <c r="H315" s="2">
        <f>数据源!BJ347</f>
        <v>2.7109440267335002E-3</v>
      </c>
      <c r="I315" s="2">
        <f>数据源!BK347</f>
        <v>27</v>
      </c>
      <c r="J315" s="3">
        <f t="shared" si="189"/>
        <v>1</v>
      </c>
      <c r="K315" s="3">
        <f t="shared" si="190"/>
        <v>1</v>
      </c>
      <c r="L315" s="3" t="str">
        <f t="shared" si="184"/>
        <v>部件</v>
      </c>
      <c r="M315" s="3">
        <f t="shared" ca="1" si="185"/>
        <v>93005</v>
      </c>
      <c r="N315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</v>
      </c>
      <c r="O315" s="3" t="str">
        <f t="shared" si="187"/>
        <v>141,141,141,631,631,631,476,476,476,368,368,368,354,354,354,112,112,112,112,112,112,112,112,112,112,112,112,112,112,112,112,112,112,88,88,88,88,88,88,88,88,88,88,88,88,88,88,88,88,88,88,27,27,27</v>
      </c>
      <c r="P315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,(1,2),(1,2),(1,2),(1,2),(1,1),(1,1),(1,1)</v>
      </c>
      <c r="Q315" s="3" t="str">
        <f>IF(D315="坦克碎片",VLOOKUP(C315,道具信息!$N$2:$O$291,2,FALSE)&amp;"碎片",VLOOKUP(C315,道具信息!$N$2:$O$291,2,FALSE))</f>
        <v>T3部件</v>
      </c>
      <c r="R315" s="3">
        <f t="shared" si="182"/>
        <v>486</v>
      </c>
      <c r="S315" s="11">
        <f t="shared" si="183"/>
        <v>4.9000000000000002E-2</v>
      </c>
      <c r="T315" s="3" t="str">
        <f>VLOOKUP(Q315,道具信息!$Q$3:$S$20,2,FALSE)</f>
        <v>CHEST_ITEM_TYPE_T3_PART</v>
      </c>
      <c r="U315" s="3" t="str">
        <f>IF(COUNTIF(U$262:U314,T315)=0,T315,"")</f>
        <v/>
      </c>
      <c r="V315" s="3" t="str">
        <f t="shared" si="173"/>
        <v>CHEST_ITEM_TYPE_T3_TANK,CHEST_ITEM_TYPE_T2_SHARD,CHEST_ITEM_TYPE_T3_SHARD,CHEST_ITEM_TYPE_T1_PART,CHEST_ITEM_TYPE_T2_PART,CHEST_ITEM_TYPE_T3_PART</v>
      </c>
      <c r="W315" s="13" t="str">
        <f t="shared" si="168"/>
        <v/>
      </c>
      <c r="X315" s="3" t="str">
        <f t="shared" si="169"/>
        <v/>
      </c>
      <c r="Y315" s="3" t="str">
        <f t="shared" si="174"/>
        <v>4.2%,33.2%,21.7%,20.2%,15.8%,4.9%</v>
      </c>
    </row>
    <row r="316" spans="2:25" x14ac:dyDescent="0.3">
      <c r="B316" s="2">
        <f>数据源!BD348</f>
        <v>7</v>
      </c>
      <c r="C316" s="2" t="str">
        <f>数据源!BE348</f>
        <v>T3MP1</v>
      </c>
      <c r="D316" s="2" t="str">
        <f>数据源!BF348</f>
        <v>部件</v>
      </c>
      <c r="E316" s="2">
        <f>数据源!BG348</f>
        <v>478.79999999999995</v>
      </c>
      <c r="F316" s="2">
        <f>数据源!BH348</f>
        <v>1</v>
      </c>
      <c r="G316" s="2">
        <f>数据源!BI348</f>
        <v>6.6E-3</v>
      </c>
      <c r="H316" s="2">
        <f>数据源!BJ348</f>
        <v>2.7109440267335002E-3</v>
      </c>
      <c r="I316" s="2">
        <f>数据源!BK348</f>
        <v>27</v>
      </c>
      <c r="J316" s="3">
        <f>ROUNDUP(IF(F316&gt;1,F316-ROUNDDOWN(SQRT(F316),0),F316),0)</f>
        <v>1</v>
      </c>
      <c r="K316" s="3">
        <f>F316*2-J316</f>
        <v>1</v>
      </c>
      <c r="L316" s="3" t="str">
        <f t="shared" si="184"/>
        <v>部件</v>
      </c>
      <c r="M316" s="3">
        <f t="shared" ca="1" si="185"/>
        <v>93101</v>
      </c>
      <c r="N316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</v>
      </c>
      <c r="O316" s="3" t="str">
        <f t="shared" si="187"/>
        <v>141,141,141,631,631,631,476,476,476,368,368,368,354,354,354,112,112,112,112,112,112,112,112,112,112,112,112,112,112,112,112,112,112,88,88,88,88,88,88,88,88,88,88,88,88,88,88,88,88,88,88,27,27,27,27</v>
      </c>
      <c r="P316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,(1,2),(1,2),(1,2),(1,2),(1,1),(1,1),(1,1),(1,1)</v>
      </c>
      <c r="Q316" s="3" t="str">
        <f>IF(D316="坦克碎片",VLOOKUP(C316,道具信息!$N$2:$O$291,2,FALSE)&amp;"碎片",VLOOKUP(C316,道具信息!$N$2:$O$291,2,FALSE))</f>
        <v>T3部件</v>
      </c>
      <c r="R316" s="3">
        <f t="shared" si="182"/>
        <v>486</v>
      </c>
      <c r="S316" s="11">
        <f t="shared" si="183"/>
        <v>4.9000000000000002E-2</v>
      </c>
      <c r="T316" s="3" t="str">
        <f>VLOOKUP(Q316,道具信息!$Q$3:$S$20,2,FALSE)</f>
        <v>CHEST_ITEM_TYPE_T3_PART</v>
      </c>
      <c r="U316" s="3" t="str">
        <f>IF(COUNTIF(U$262:U315,T316)=0,T316,"")</f>
        <v/>
      </c>
      <c r="V316" s="3" t="str">
        <f t="shared" si="173"/>
        <v>CHEST_ITEM_TYPE_T3_TANK,CHEST_ITEM_TYPE_T2_SHARD,CHEST_ITEM_TYPE_T3_SHARD,CHEST_ITEM_TYPE_T1_PART,CHEST_ITEM_TYPE_T2_PART,CHEST_ITEM_TYPE_T3_PART</v>
      </c>
      <c r="W316" s="13" t="str">
        <f t="shared" si="168"/>
        <v/>
      </c>
      <c r="X316" s="3" t="str">
        <f t="shared" si="169"/>
        <v/>
      </c>
      <c r="Y316" s="3" t="str">
        <f t="shared" si="174"/>
        <v>4.2%,33.2%,21.7%,20.2%,15.8%,4.9%</v>
      </c>
    </row>
    <row r="317" spans="2:25" x14ac:dyDescent="0.3">
      <c r="B317" s="2">
        <f>数据源!BD349</f>
        <v>7</v>
      </c>
      <c r="C317" s="2" t="str">
        <f>数据源!BE349</f>
        <v>T3MP3</v>
      </c>
      <c r="D317" s="2" t="str">
        <f>数据源!BF349</f>
        <v>部件</v>
      </c>
      <c r="E317" s="2">
        <f>数据源!BG349</f>
        <v>478.79999999999995</v>
      </c>
      <c r="F317" s="2">
        <f>数据源!BH349</f>
        <v>1</v>
      </c>
      <c r="G317" s="2">
        <f>数据源!BI349</f>
        <v>6.6E-3</v>
      </c>
      <c r="H317" s="2">
        <f>数据源!BJ349</f>
        <v>2.7109440267335002E-3</v>
      </c>
      <c r="I317" s="2">
        <f>数据源!BK349</f>
        <v>27</v>
      </c>
      <c r="J317" s="3">
        <f t="shared" ref="J317:J330" si="191">ROUNDUP(IF(F317&gt;1,F317-ROUNDDOWN(SQRT(F317),0),F317),0)</f>
        <v>1</v>
      </c>
      <c r="K317" s="3">
        <f t="shared" ref="K317:K330" si="192">F317*2-J317</f>
        <v>1</v>
      </c>
      <c r="L317" s="3" t="str">
        <f t="shared" si="184"/>
        <v>部件</v>
      </c>
      <c r="M317" s="3">
        <f t="shared" ca="1" si="185"/>
        <v>93103</v>
      </c>
      <c r="N317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</v>
      </c>
      <c r="O317" s="3" t="str">
        <f t="shared" si="187"/>
        <v>141,141,141,631,631,631,476,476,476,368,368,368,354,354,354,112,112,112,112,112,112,112,112,112,112,112,112,112,112,112,112,112,112,88,88,88,88,88,88,88,88,88,88,88,88,88,88,88,88,88,88,27,27,27,27,27</v>
      </c>
      <c r="P317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,(1,2),(1,2),(1,2),(1,2),(1,1),(1,1),(1,1),(1,1),(1,1)</v>
      </c>
      <c r="Q317" s="3" t="str">
        <f>IF(D317="坦克碎片",VLOOKUP(C317,道具信息!$N$2:$O$291,2,FALSE)&amp;"碎片",VLOOKUP(C317,道具信息!$N$2:$O$291,2,FALSE))</f>
        <v>T3部件</v>
      </c>
      <c r="R317" s="3">
        <f t="shared" si="182"/>
        <v>486</v>
      </c>
      <c r="S317" s="11">
        <f t="shared" si="183"/>
        <v>4.9000000000000002E-2</v>
      </c>
      <c r="T317" s="3" t="str">
        <f>VLOOKUP(Q317,道具信息!$Q$3:$S$20,2,FALSE)</f>
        <v>CHEST_ITEM_TYPE_T3_PART</v>
      </c>
      <c r="U317" s="3" t="str">
        <f>IF(COUNTIF(U$262:U316,T317)=0,T317,"")</f>
        <v/>
      </c>
      <c r="V317" s="3" t="str">
        <f t="shared" si="173"/>
        <v>CHEST_ITEM_TYPE_T3_TANK,CHEST_ITEM_TYPE_T2_SHARD,CHEST_ITEM_TYPE_T3_SHARD,CHEST_ITEM_TYPE_T1_PART,CHEST_ITEM_TYPE_T2_PART,CHEST_ITEM_TYPE_T3_PART</v>
      </c>
      <c r="W317" s="13" t="str">
        <f t="shared" si="168"/>
        <v/>
      </c>
      <c r="X317" s="3" t="str">
        <f t="shared" si="169"/>
        <v/>
      </c>
      <c r="Y317" s="3" t="str">
        <f t="shared" si="174"/>
        <v>4.2%,33.2%,21.7%,20.2%,15.8%,4.9%</v>
      </c>
    </row>
    <row r="318" spans="2:25" x14ac:dyDescent="0.3">
      <c r="B318" s="2">
        <f>数据源!BD350</f>
        <v>7</v>
      </c>
      <c r="C318" s="2" t="str">
        <f>数据源!BE350</f>
        <v>T3MP5</v>
      </c>
      <c r="D318" s="2" t="str">
        <f>数据源!BF350</f>
        <v>部件</v>
      </c>
      <c r="E318" s="2">
        <f>数据源!BG350</f>
        <v>478.79999999999995</v>
      </c>
      <c r="F318" s="2">
        <f>数据源!BH350</f>
        <v>1</v>
      </c>
      <c r="G318" s="2">
        <f>数据源!BI350</f>
        <v>6.6E-3</v>
      </c>
      <c r="H318" s="2">
        <f>数据源!BJ350</f>
        <v>2.7109440267335002E-3</v>
      </c>
      <c r="I318" s="2">
        <f>数据源!BK350</f>
        <v>27</v>
      </c>
      <c r="J318" s="3">
        <f t="shared" si="191"/>
        <v>1</v>
      </c>
      <c r="K318" s="3">
        <f t="shared" si="192"/>
        <v>1</v>
      </c>
      <c r="L318" s="3" t="str">
        <f t="shared" si="184"/>
        <v>部件</v>
      </c>
      <c r="M318" s="3">
        <f t="shared" ca="1" si="185"/>
        <v>93105</v>
      </c>
      <c r="N318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318" s="3" t="str">
        <f t="shared" si="187"/>
        <v>141,141,141,631,631,631,476,476,476,368,368,368,354,354,354,112,112,112,112,112,112,112,112,112,112,112,112,112,112,112,112,112,112,88,88,88,88,88,88,88,88,88,88,88,88,88,88,88,88,88,88,27,27,27,27,27,27</v>
      </c>
      <c r="P318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,(1,2),(1,2),(1,2),(1,2),(1,1),(1,1),(1,1),(1,1),(1,1),(1,1)</v>
      </c>
      <c r="Q318" s="3" t="str">
        <f>IF(D318="坦克碎片",VLOOKUP(C318,道具信息!$N$2:$O$291,2,FALSE)&amp;"碎片",VLOOKUP(C318,道具信息!$N$2:$O$291,2,FALSE))</f>
        <v>T3部件</v>
      </c>
      <c r="R318" s="3">
        <f t="shared" si="182"/>
        <v>486</v>
      </c>
      <c r="S318" s="11">
        <f t="shared" si="183"/>
        <v>4.9000000000000002E-2</v>
      </c>
      <c r="T318" s="3" t="str">
        <f>VLOOKUP(Q318,道具信息!$Q$3:$S$20,2,FALSE)</f>
        <v>CHEST_ITEM_TYPE_T3_PART</v>
      </c>
      <c r="U318" s="3" t="str">
        <f>IF(COUNTIF(U$262:U317,T318)=0,T318,"")</f>
        <v/>
      </c>
      <c r="V318" s="3" t="str">
        <f t="shared" si="173"/>
        <v>CHEST_ITEM_TYPE_T3_TANK,CHEST_ITEM_TYPE_T2_SHARD,CHEST_ITEM_TYPE_T3_SHARD,CHEST_ITEM_TYPE_T1_PART,CHEST_ITEM_TYPE_T2_PART,CHEST_ITEM_TYPE_T3_PART</v>
      </c>
      <c r="W318" s="13" t="str">
        <f t="shared" si="168"/>
        <v/>
      </c>
      <c r="X318" s="3" t="str">
        <f t="shared" si="169"/>
        <v/>
      </c>
      <c r="Y318" s="3" t="str">
        <f t="shared" si="174"/>
        <v>4.2%,33.2%,21.7%,20.2%,15.8%,4.9%</v>
      </c>
    </row>
    <row r="319" spans="2:25" x14ac:dyDescent="0.3">
      <c r="B319" s="2">
        <f>数据源!BD351</f>
        <v>7</v>
      </c>
      <c r="C319" s="2" t="str">
        <f>数据源!BE351</f>
        <v>T3HP1</v>
      </c>
      <c r="D319" s="2" t="str">
        <f>数据源!BF351</f>
        <v>部件</v>
      </c>
      <c r="E319" s="2">
        <f>数据源!BG351</f>
        <v>478.79999999999995</v>
      </c>
      <c r="F319" s="2">
        <f>数据源!BH351</f>
        <v>1</v>
      </c>
      <c r="G319" s="2">
        <f>数据源!BI351</f>
        <v>6.6E-3</v>
      </c>
      <c r="H319" s="2">
        <f>数据源!BJ351</f>
        <v>2.7109440267335002E-3</v>
      </c>
      <c r="I319" s="2">
        <f>数据源!BK351</f>
        <v>27</v>
      </c>
      <c r="J319" s="3">
        <f t="shared" si="191"/>
        <v>1</v>
      </c>
      <c r="K319" s="3">
        <f t="shared" si="192"/>
        <v>1</v>
      </c>
      <c r="L319" s="3" t="str">
        <f t="shared" si="184"/>
        <v>部件</v>
      </c>
      <c r="M319" s="3">
        <f t="shared" ca="1" si="185"/>
        <v>93201</v>
      </c>
      <c r="N319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319" s="3" t="str">
        <f t="shared" si="187"/>
        <v>141,141,141,631,631,631,476,476,476,368,368,368,354,354,354,112,112,112,112,112,112,112,112,112,112,112,112,112,112,112,112,112,112,88,88,88,88,88,88,88,88,88,88,88,88,88,88,88,88,88,88,27,27,27,27,27,27,27</v>
      </c>
      <c r="P319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,(1,2),(1,2),(1,2),(1,2),(1,1),(1,1),(1,1),(1,1),(1,1),(1,1),(1,1)</v>
      </c>
      <c r="Q319" s="3" t="str">
        <f>IF(D319="坦克碎片",VLOOKUP(C319,道具信息!$N$2:$O$291,2,FALSE)&amp;"碎片",VLOOKUP(C319,道具信息!$N$2:$O$291,2,FALSE))</f>
        <v>T3部件</v>
      </c>
      <c r="R319" s="3">
        <f t="shared" si="182"/>
        <v>486</v>
      </c>
      <c r="S319" s="11">
        <f t="shared" si="183"/>
        <v>4.9000000000000002E-2</v>
      </c>
      <c r="T319" s="3" t="str">
        <f>VLOOKUP(Q319,道具信息!$Q$3:$S$20,2,FALSE)</f>
        <v>CHEST_ITEM_TYPE_T3_PART</v>
      </c>
      <c r="U319" s="3" t="str">
        <f>IF(COUNTIF(U$262:U318,T319)=0,T319,"")</f>
        <v/>
      </c>
      <c r="V319" s="3" t="str">
        <f t="shared" si="173"/>
        <v>CHEST_ITEM_TYPE_T3_TANK,CHEST_ITEM_TYPE_T2_SHARD,CHEST_ITEM_TYPE_T3_SHARD,CHEST_ITEM_TYPE_T1_PART,CHEST_ITEM_TYPE_T2_PART,CHEST_ITEM_TYPE_T3_PART</v>
      </c>
      <c r="W319" s="13" t="str">
        <f t="shared" si="168"/>
        <v/>
      </c>
      <c r="X319" s="3" t="str">
        <f t="shared" si="169"/>
        <v/>
      </c>
      <c r="Y319" s="3" t="str">
        <f t="shared" si="174"/>
        <v>4.2%,33.2%,21.7%,20.2%,15.8%,4.9%</v>
      </c>
    </row>
    <row r="320" spans="2:25" x14ac:dyDescent="0.3">
      <c r="B320" s="2">
        <f>数据源!BD352</f>
        <v>7</v>
      </c>
      <c r="C320" s="2" t="str">
        <f>数据源!BE352</f>
        <v>T3HP3</v>
      </c>
      <c r="D320" s="2" t="str">
        <f>数据源!BF352</f>
        <v>部件</v>
      </c>
      <c r="E320" s="2">
        <f>数据源!BG352</f>
        <v>478.79999999999995</v>
      </c>
      <c r="F320" s="2">
        <f>数据源!BH352</f>
        <v>1</v>
      </c>
      <c r="G320" s="2">
        <f>数据源!BI352</f>
        <v>6.6E-3</v>
      </c>
      <c r="H320" s="2">
        <f>数据源!BJ352</f>
        <v>2.7109440267335002E-3</v>
      </c>
      <c r="I320" s="2">
        <f>数据源!BK352</f>
        <v>27</v>
      </c>
      <c r="J320" s="3">
        <f t="shared" si="191"/>
        <v>1</v>
      </c>
      <c r="K320" s="3">
        <f t="shared" si="192"/>
        <v>1</v>
      </c>
      <c r="L320" s="3" t="str">
        <f t="shared" si="184"/>
        <v>部件</v>
      </c>
      <c r="M320" s="3">
        <f t="shared" ca="1" si="185"/>
        <v>93203</v>
      </c>
      <c r="N320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320" s="3" t="str">
        <f t="shared" si="187"/>
        <v>141,141,141,631,631,631,476,476,476,368,368,368,354,354,354,112,112,112,112,112,112,112,112,112,112,112,112,112,112,112,112,112,112,88,88,88,88,88,88,88,88,88,88,88,88,88,88,88,88,88,88,27,27,27,27,27,27,27,27</v>
      </c>
      <c r="P320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,(1,2),(1,2),(1,2),(1,2),(1,1),(1,1),(1,1),(1,1),(1,1),(1,1),(1,1),(1,1)</v>
      </c>
      <c r="Q320" s="3" t="str">
        <f>IF(D320="坦克碎片",VLOOKUP(C320,道具信息!$N$2:$O$291,2,FALSE)&amp;"碎片",VLOOKUP(C320,道具信息!$N$2:$O$291,2,FALSE))</f>
        <v>T3部件</v>
      </c>
      <c r="R320" s="3">
        <f t="shared" si="182"/>
        <v>486</v>
      </c>
      <c r="S320" s="11">
        <f t="shared" si="183"/>
        <v>4.9000000000000002E-2</v>
      </c>
      <c r="T320" s="3" t="str">
        <f>VLOOKUP(Q320,道具信息!$Q$3:$S$20,2,FALSE)</f>
        <v>CHEST_ITEM_TYPE_T3_PART</v>
      </c>
      <c r="U320" s="3" t="str">
        <f>IF(COUNTIF(U$262:U319,T320)=0,T320,"")</f>
        <v/>
      </c>
      <c r="V320" s="3" t="str">
        <f t="shared" si="173"/>
        <v>CHEST_ITEM_TYPE_T3_TANK,CHEST_ITEM_TYPE_T2_SHARD,CHEST_ITEM_TYPE_T3_SHARD,CHEST_ITEM_TYPE_T1_PART,CHEST_ITEM_TYPE_T2_PART,CHEST_ITEM_TYPE_T3_PART</v>
      </c>
      <c r="W320" s="13" t="str">
        <f t="shared" si="168"/>
        <v/>
      </c>
      <c r="X320" s="3" t="str">
        <f t="shared" si="169"/>
        <v/>
      </c>
      <c r="Y320" s="3" t="str">
        <f t="shared" si="174"/>
        <v>4.2%,33.2%,21.7%,20.2%,15.8%,4.9%</v>
      </c>
    </row>
    <row r="321" spans="2:25" x14ac:dyDescent="0.3">
      <c r="B321" s="2">
        <f>数据源!BD353</f>
        <v>7</v>
      </c>
      <c r="C321" s="2" t="str">
        <f>数据源!BE353</f>
        <v>T3HP5</v>
      </c>
      <c r="D321" s="2" t="str">
        <f>数据源!BF353</f>
        <v>部件</v>
      </c>
      <c r="E321" s="2">
        <f>数据源!BG353</f>
        <v>478.79999999999995</v>
      </c>
      <c r="F321" s="2">
        <f>数据源!BH353</f>
        <v>1</v>
      </c>
      <c r="G321" s="2">
        <f>数据源!BI353</f>
        <v>6.6E-3</v>
      </c>
      <c r="H321" s="2">
        <f>数据源!BJ353</f>
        <v>2.7109440267335002E-3</v>
      </c>
      <c r="I321" s="2">
        <f>数据源!BK353</f>
        <v>27</v>
      </c>
      <c r="J321" s="3">
        <f t="shared" si="191"/>
        <v>1</v>
      </c>
      <c r="K321" s="3">
        <f t="shared" si="192"/>
        <v>1</v>
      </c>
      <c r="L321" s="3" t="str">
        <f t="shared" si="184"/>
        <v>部件</v>
      </c>
      <c r="M321" s="3">
        <f t="shared" ca="1" si="185"/>
        <v>93205</v>
      </c>
      <c r="N321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321" s="3" t="str">
        <f t="shared" si="187"/>
        <v>141,141,141,631,631,631,476,476,476,368,368,368,354,354,354,112,112,112,112,112,112,112,112,112,112,112,112,112,112,112,112,112,112,88,88,88,88,88,88,88,88,88,88,88,88,88,88,88,88,88,88,27,27,27,27,27,27,27,27,27</v>
      </c>
      <c r="P321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,(1,2),(1,2),(1,2),(1,2),(1,1),(1,1),(1,1),(1,1),(1,1),(1,1),(1,1),(1,1),(1,1)</v>
      </c>
      <c r="Q321" s="3" t="str">
        <f>IF(D321="坦克碎片",VLOOKUP(C321,道具信息!$N$2:$O$291,2,FALSE)&amp;"碎片",VLOOKUP(C321,道具信息!$N$2:$O$291,2,FALSE))</f>
        <v>T3部件</v>
      </c>
      <c r="R321" s="3">
        <f t="shared" si="182"/>
        <v>486</v>
      </c>
      <c r="S321" s="11">
        <f t="shared" si="183"/>
        <v>4.9000000000000002E-2</v>
      </c>
      <c r="T321" s="3" t="str">
        <f>VLOOKUP(Q321,道具信息!$Q$3:$S$20,2,FALSE)</f>
        <v>CHEST_ITEM_TYPE_T3_PART</v>
      </c>
      <c r="U321" s="3" t="str">
        <f>IF(COUNTIF(U$262:U320,T321)=0,T321,"")</f>
        <v/>
      </c>
      <c r="V321" s="3" t="str">
        <f t="shared" si="173"/>
        <v>CHEST_ITEM_TYPE_T3_TANK,CHEST_ITEM_TYPE_T2_SHARD,CHEST_ITEM_TYPE_T3_SHARD,CHEST_ITEM_TYPE_T1_PART,CHEST_ITEM_TYPE_T2_PART,CHEST_ITEM_TYPE_T3_PART</v>
      </c>
      <c r="W321" s="13" t="str">
        <f t="shared" si="168"/>
        <v/>
      </c>
      <c r="X321" s="3" t="str">
        <f t="shared" si="169"/>
        <v/>
      </c>
      <c r="Y321" s="3" t="str">
        <f t="shared" si="174"/>
        <v>4.2%,33.2%,21.7%,20.2%,15.8%,4.9%</v>
      </c>
    </row>
    <row r="322" spans="2:25" x14ac:dyDescent="0.3">
      <c r="B322" s="2">
        <f>数据源!BD354</f>
        <v>7</v>
      </c>
      <c r="C322" s="2" t="str">
        <f>数据源!BE354</f>
        <v>T3LP2</v>
      </c>
      <c r="D322" s="2" t="str">
        <f>数据源!BF354</f>
        <v>部件</v>
      </c>
      <c r="E322" s="2">
        <f>数据源!BG354</f>
        <v>478.79999999999995</v>
      </c>
      <c r="F322" s="2">
        <f>数据源!BH354</f>
        <v>1</v>
      </c>
      <c r="G322" s="2">
        <f>数据源!BI354</f>
        <v>6.6E-3</v>
      </c>
      <c r="H322" s="2">
        <f>数据源!BJ354</f>
        <v>2.7109440267335002E-3</v>
      </c>
      <c r="I322" s="2">
        <f>数据源!BK354</f>
        <v>27</v>
      </c>
      <c r="J322" s="3">
        <f t="shared" si="191"/>
        <v>1</v>
      </c>
      <c r="K322" s="3">
        <f t="shared" si="192"/>
        <v>1</v>
      </c>
      <c r="L322" s="3" t="str">
        <f t="shared" si="184"/>
        <v>部件</v>
      </c>
      <c r="M322" s="3">
        <f t="shared" ca="1" si="185"/>
        <v>93002</v>
      </c>
      <c r="N322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322" s="3" t="str">
        <f t="shared" si="187"/>
        <v>141,141,141,631,631,631,476,476,476,368,368,368,354,354,354,112,112,112,112,112,112,112,112,112,112,112,112,112,112,112,112,112,112,88,88,88,88,88,88,88,88,88,88,88,88,88,88,88,88,88,88,27,27,27,27,27,27,27,27,27,27</v>
      </c>
      <c r="P322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,(1,2),(1,2),(1,2),(1,2),(1,1),(1,1),(1,1),(1,1),(1,1),(1,1),(1,1),(1,1),(1,1),(1,1)</v>
      </c>
      <c r="Q322" s="3" t="str">
        <f>IF(D322="坦克碎片",VLOOKUP(C322,道具信息!$N$2:$O$291,2,FALSE)&amp;"碎片",VLOOKUP(C322,道具信息!$N$2:$O$291,2,FALSE))</f>
        <v>T3部件</v>
      </c>
      <c r="R322" s="3">
        <f t="shared" si="182"/>
        <v>486</v>
      </c>
      <c r="S322" s="11">
        <f t="shared" si="183"/>
        <v>4.9000000000000002E-2</v>
      </c>
      <c r="T322" s="3" t="str">
        <f>VLOOKUP(Q322,道具信息!$Q$3:$S$20,2,FALSE)</f>
        <v>CHEST_ITEM_TYPE_T3_PART</v>
      </c>
      <c r="U322" s="3" t="str">
        <f>IF(COUNTIF(U$262:U321,T322)=0,T322,"")</f>
        <v/>
      </c>
      <c r="V322" s="3" t="str">
        <f t="shared" si="173"/>
        <v>CHEST_ITEM_TYPE_T3_TANK,CHEST_ITEM_TYPE_T2_SHARD,CHEST_ITEM_TYPE_T3_SHARD,CHEST_ITEM_TYPE_T1_PART,CHEST_ITEM_TYPE_T2_PART,CHEST_ITEM_TYPE_T3_PART</v>
      </c>
      <c r="W322" s="13" t="str">
        <f t="shared" si="168"/>
        <v/>
      </c>
      <c r="X322" s="3" t="str">
        <f t="shared" si="169"/>
        <v/>
      </c>
      <c r="Y322" s="3" t="str">
        <f t="shared" si="174"/>
        <v>4.2%,33.2%,21.7%,20.2%,15.8%,4.9%</v>
      </c>
    </row>
    <row r="323" spans="2:25" x14ac:dyDescent="0.3">
      <c r="B323" s="2">
        <f>数据源!BD355</f>
        <v>7</v>
      </c>
      <c r="C323" s="2" t="str">
        <f>数据源!BE355</f>
        <v>T3LP4</v>
      </c>
      <c r="D323" s="2" t="str">
        <f>数据源!BF355</f>
        <v>部件</v>
      </c>
      <c r="E323" s="2">
        <f>数据源!BG355</f>
        <v>478.79999999999995</v>
      </c>
      <c r="F323" s="2">
        <f>数据源!BH355</f>
        <v>1</v>
      </c>
      <c r="G323" s="2">
        <f>数据源!BI355</f>
        <v>6.4999999999999997E-3</v>
      </c>
      <c r="H323" s="2">
        <f>数据源!BJ355</f>
        <v>2.6698691172375383E-3</v>
      </c>
      <c r="I323" s="2">
        <f>数据源!BK355</f>
        <v>27</v>
      </c>
      <c r="J323" s="3">
        <f t="shared" si="191"/>
        <v>1</v>
      </c>
      <c r="K323" s="3">
        <f t="shared" si="192"/>
        <v>1</v>
      </c>
      <c r="L323" s="3" t="str">
        <f t="shared" si="184"/>
        <v>部件</v>
      </c>
      <c r="M323" s="3">
        <f t="shared" ca="1" si="185"/>
        <v>93004</v>
      </c>
      <c r="N323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323" s="3" t="str">
        <f t="shared" si="187"/>
        <v>141,141,141,631,631,631,476,476,476,368,368,368,354,354,354,112,112,112,112,112,112,112,112,112,112,112,112,112,112,112,112,112,112,88,88,88,88,88,88,88,88,88,88,88,88,88,88,88,88,88,88,27,27,27,27,27,27,27,27,27,27,27</v>
      </c>
      <c r="P323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,(1,2),(1,2),(1,2),(1,2),(1,1),(1,1),(1,1),(1,1),(1,1),(1,1),(1,1),(1,1),(1,1),(1,1),(1,1)</v>
      </c>
      <c r="Q323" s="3" t="str">
        <f>IF(D323="坦克碎片",VLOOKUP(C323,道具信息!$N$2:$O$291,2,FALSE)&amp;"碎片",VLOOKUP(C323,道具信息!$N$2:$O$291,2,FALSE))</f>
        <v>T3部件</v>
      </c>
      <c r="R323" s="3">
        <f t="shared" si="182"/>
        <v>486</v>
      </c>
      <c r="S323" s="11">
        <f t="shared" si="183"/>
        <v>4.9000000000000002E-2</v>
      </c>
      <c r="T323" s="3" t="str">
        <f>VLOOKUP(Q323,道具信息!$Q$3:$S$20,2,FALSE)</f>
        <v>CHEST_ITEM_TYPE_T3_PART</v>
      </c>
      <c r="U323" s="3" t="str">
        <f>IF(COUNTIF(U$262:U322,T323)=0,T323,"")</f>
        <v/>
      </c>
      <c r="V323" s="3" t="str">
        <f t="shared" si="173"/>
        <v>CHEST_ITEM_TYPE_T3_TANK,CHEST_ITEM_TYPE_T2_SHARD,CHEST_ITEM_TYPE_T3_SHARD,CHEST_ITEM_TYPE_T1_PART,CHEST_ITEM_TYPE_T2_PART,CHEST_ITEM_TYPE_T3_PART</v>
      </c>
      <c r="W323" s="13" t="str">
        <f t="shared" si="168"/>
        <v/>
      </c>
      <c r="X323" s="3" t="str">
        <f t="shared" si="169"/>
        <v/>
      </c>
      <c r="Y323" s="3" t="str">
        <f t="shared" si="174"/>
        <v>4.2%,33.2%,21.7%,20.2%,15.8%,4.9%</v>
      </c>
    </row>
    <row r="324" spans="2:25" x14ac:dyDescent="0.3">
      <c r="B324" s="2">
        <f>数据源!BD356</f>
        <v>7</v>
      </c>
      <c r="C324" s="2" t="str">
        <f>数据源!BE356</f>
        <v>T3LP6</v>
      </c>
      <c r="D324" s="2" t="str">
        <f>数据源!BF356</f>
        <v>部件</v>
      </c>
      <c r="E324" s="2">
        <f>数据源!BG356</f>
        <v>478.79999999999995</v>
      </c>
      <c r="F324" s="2">
        <f>数据源!BH356</f>
        <v>1</v>
      </c>
      <c r="G324" s="2">
        <f>数据源!BI356</f>
        <v>6.4999999999999997E-3</v>
      </c>
      <c r="H324" s="2">
        <f>数据源!BJ356</f>
        <v>2.6698691172375383E-3</v>
      </c>
      <c r="I324" s="2">
        <f>数据源!BK356</f>
        <v>27</v>
      </c>
      <c r="J324" s="3">
        <f t="shared" si="191"/>
        <v>1</v>
      </c>
      <c r="K324" s="3">
        <f t="shared" si="192"/>
        <v>1</v>
      </c>
      <c r="L324" s="3" t="str">
        <f t="shared" si="184"/>
        <v>部件</v>
      </c>
      <c r="M324" s="3">
        <f t="shared" ca="1" si="185"/>
        <v>93006</v>
      </c>
      <c r="N324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324" s="3" t="str">
        <f t="shared" si="187"/>
        <v>141,141,141,631,631,631,476,476,476,368,368,368,354,354,354,112,112,112,112,112,112,112,112,112,112,112,112,112,112,112,112,112,112,88,88,88,88,88,88,88,88,88,88,88,88,88,88,88,88,88,88,27,27,27,27,27,27,27,27,27,27,27,27</v>
      </c>
      <c r="P324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,(1,2),(1,2),(1,2),(1,2),(1,1),(1,1),(1,1),(1,1),(1,1),(1,1),(1,1),(1,1),(1,1),(1,1),(1,1),(1,1)</v>
      </c>
      <c r="Q324" s="3" t="str">
        <f>IF(D324="坦克碎片",VLOOKUP(C324,道具信息!$N$2:$O$291,2,FALSE)&amp;"碎片",VLOOKUP(C324,道具信息!$N$2:$O$291,2,FALSE))</f>
        <v>T3部件</v>
      </c>
      <c r="R324" s="3">
        <f t="shared" si="182"/>
        <v>486</v>
      </c>
      <c r="S324" s="11">
        <f t="shared" si="183"/>
        <v>4.9000000000000002E-2</v>
      </c>
      <c r="T324" s="3" t="str">
        <f>VLOOKUP(Q324,道具信息!$Q$3:$S$20,2,FALSE)</f>
        <v>CHEST_ITEM_TYPE_T3_PART</v>
      </c>
      <c r="U324" s="3" t="str">
        <f>IF(COUNTIF(U$262:U323,T324)=0,T324,"")</f>
        <v/>
      </c>
      <c r="V324" s="3" t="str">
        <f t="shared" si="173"/>
        <v>CHEST_ITEM_TYPE_T3_TANK,CHEST_ITEM_TYPE_T2_SHARD,CHEST_ITEM_TYPE_T3_SHARD,CHEST_ITEM_TYPE_T1_PART,CHEST_ITEM_TYPE_T2_PART,CHEST_ITEM_TYPE_T3_PART</v>
      </c>
      <c r="W324" s="13" t="str">
        <f t="shared" si="168"/>
        <v/>
      </c>
      <c r="X324" s="3" t="str">
        <f t="shared" si="169"/>
        <v/>
      </c>
      <c r="Y324" s="3" t="str">
        <f t="shared" si="174"/>
        <v>4.2%,33.2%,21.7%,20.2%,15.8%,4.9%</v>
      </c>
    </row>
    <row r="325" spans="2:25" x14ac:dyDescent="0.3">
      <c r="B325" s="2">
        <f>数据源!BD357</f>
        <v>7</v>
      </c>
      <c r="C325" s="2" t="str">
        <f>数据源!BE357</f>
        <v>T3MP2</v>
      </c>
      <c r="D325" s="2" t="str">
        <f>数据源!BF357</f>
        <v>部件</v>
      </c>
      <c r="E325" s="2">
        <f>数据源!BG357</f>
        <v>478.79999999999995</v>
      </c>
      <c r="F325" s="2">
        <f>数据源!BH357</f>
        <v>1</v>
      </c>
      <c r="G325" s="2">
        <f>数据源!BI357</f>
        <v>6.4999999999999997E-3</v>
      </c>
      <c r="H325" s="2">
        <f>数据源!BJ357</f>
        <v>2.6698691172375383E-3</v>
      </c>
      <c r="I325" s="2">
        <f>数据源!BK357</f>
        <v>27</v>
      </c>
      <c r="J325" s="3">
        <f t="shared" si="191"/>
        <v>1</v>
      </c>
      <c r="K325" s="3">
        <f t="shared" si="192"/>
        <v>1</v>
      </c>
      <c r="L325" s="3" t="str">
        <f t="shared" si="184"/>
        <v>部件</v>
      </c>
      <c r="M325" s="3">
        <f t="shared" ca="1" si="185"/>
        <v>93102</v>
      </c>
      <c r="N325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325" s="3" t="str">
        <f t="shared" si="187"/>
        <v>141,141,141,631,631,631,476,476,476,368,368,368,354,354,354,112,112,112,112,112,112,112,112,112,112,112,112,112,112,112,112,112,112,88,88,88,88,88,88,88,88,88,88,88,88,88,88,88,88,88,88,27,27,27,27,27,27,27,27,27,27,27,27,27</v>
      </c>
      <c r="P325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,(1,2),(1,2),(1,2),(1,2),(1,1),(1,1),(1,1),(1,1),(1,1),(1,1),(1,1),(1,1),(1,1),(1,1),(1,1),(1,1),(1,1)</v>
      </c>
      <c r="Q325" s="3" t="str">
        <f>IF(D325="坦克碎片",VLOOKUP(C325,道具信息!$N$2:$O$291,2,FALSE)&amp;"碎片",VLOOKUP(C325,道具信息!$N$2:$O$291,2,FALSE))</f>
        <v>T3部件</v>
      </c>
      <c r="R325" s="3">
        <f t="shared" si="182"/>
        <v>486</v>
      </c>
      <c r="S325" s="11">
        <f t="shared" si="183"/>
        <v>4.9000000000000002E-2</v>
      </c>
      <c r="T325" s="3" t="str">
        <f>VLOOKUP(Q325,道具信息!$Q$3:$S$20,2,FALSE)</f>
        <v>CHEST_ITEM_TYPE_T3_PART</v>
      </c>
      <c r="U325" s="3" t="str">
        <f>IF(COUNTIF(U$262:U324,T325)=0,T325,"")</f>
        <v/>
      </c>
      <c r="V325" s="3" t="str">
        <f t="shared" si="173"/>
        <v>CHEST_ITEM_TYPE_T3_TANK,CHEST_ITEM_TYPE_T2_SHARD,CHEST_ITEM_TYPE_T3_SHARD,CHEST_ITEM_TYPE_T1_PART,CHEST_ITEM_TYPE_T2_PART,CHEST_ITEM_TYPE_T3_PART</v>
      </c>
      <c r="W325" s="13" t="str">
        <f t="shared" si="168"/>
        <v/>
      </c>
      <c r="X325" s="3" t="str">
        <f t="shared" si="169"/>
        <v/>
      </c>
      <c r="Y325" s="3" t="str">
        <f t="shared" si="174"/>
        <v>4.2%,33.2%,21.7%,20.2%,15.8%,4.9%</v>
      </c>
    </row>
    <row r="326" spans="2:25" x14ac:dyDescent="0.3">
      <c r="B326" s="2">
        <f>数据源!BD358</f>
        <v>7</v>
      </c>
      <c r="C326" s="2" t="str">
        <f>数据源!BE358</f>
        <v>T3MP4</v>
      </c>
      <c r="D326" s="2" t="str">
        <f>数据源!BF358</f>
        <v>部件</v>
      </c>
      <c r="E326" s="2">
        <f>数据源!BG358</f>
        <v>478.79999999999995</v>
      </c>
      <c r="F326" s="2">
        <f>数据源!BH358</f>
        <v>1</v>
      </c>
      <c r="G326" s="2">
        <f>数据源!BI358</f>
        <v>6.4999999999999997E-3</v>
      </c>
      <c r="H326" s="2">
        <f>数据源!BJ358</f>
        <v>2.6698691172375383E-3</v>
      </c>
      <c r="I326" s="2">
        <f>数据源!BK358</f>
        <v>27</v>
      </c>
      <c r="J326" s="3">
        <f t="shared" si="191"/>
        <v>1</v>
      </c>
      <c r="K326" s="3">
        <f t="shared" si="192"/>
        <v>1</v>
      </c>
      <c r="L326" s="3" t="str">
        <f t="shared" si="184"/>
        <v>部件</v>
      </c>
      <c r="M326" s="3">
        <f t="shared" ca="1" si="185"/>
        <v>93104</v>
      </c>
      <c r="N326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326" s="3" t="str">
        <f t="shared" si="187"/>
        <v>141,141,141,631,631,631,476,476,476,368,368,368,354,354,354,112,112,112,112,112,112,112,112,112,112,112,112,112,112,112,112,112,112,88,88,88,88,88,88,88,88,88,88,88,88,88,88,88,88,88,88,27,27,27,27,27,27,27,27,27,27,27,27,27,27</v>
      </c>
      <c r="P326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,(1,2),(1,2),(1,2),(1,2),(1,1),(1,1),(1,1),(1,1),(1,1),(1,1),(1,1),(1,1),(1,1),(1,1),(1,1),(1,1),(1,1),(1,1)</v>
      </c>
      <c r="Q326" s="3" t="str">
        <f>IF(D326="坦克碎片",VLOOKUP(C326,道具信息!$N$2:$O$291,2,FALSE)&amp;"碎片",VLOOKUP(C326,道具信息!$N$2:$O$291,2,FALSE))</f>
        <v>T3部件</v>
      </c>
      <c r="R326" s="3">
        <f t="shared" ref="R326:R330" si="193">SUMIFS(I$3:I$580,Q$3:Q$580,Q326,B$3:B$580,B326)</f>
        <v>486</v>
      </c>
      <c r="S326" s="11">
        <f t="shared" ref="S326:S330" si="194">ROUND(R326/SUMIF(B$3:B$580,B326,I$3:I$580),3)</f>
        <v>4.9000000000000002E-2</v>
      </c>
      <c r="T326" s="3" t="str">
        <f>VLOOKUP(Q326,道具信息!$Q$3:$S$20,2,FALSE)</f>
        <v>CHEST_ITEM_TYPE_T3_PART</v>
      </c>
      <c r="U326" s="3" t="str">
        <f>IF(COUNTIF(U$262:U325,T326)=0,T326,"")</f>
        <v/>
      </c>
      <c r="V326" s="3" t="str">
        <f t="shared" si="173"/>
        <v>CHEST_ITEM_TYPE_T3_TANK,CHEST_ITEM_TYPE_T2_SHARD,CHEST_ITEM_TYPE_T3_SHARD,CHEST_ITEM_TYPE_T1_PART,CHEST_ITEM_TYPE_T2_PART,CHEST_ITEM_TYPE_T3_PART</v>
      </c>
      <c r="W326" s="13" t="str">
        <f t="shared" si="168"/>
        <v/>
      </c>
      <c r="X326" s="3" t="str">
        <f t="shared" si="169"/>
        <v/>
      </c>
      <c r="Y326" s="3" t="str">
        <f t="shared" si="174"/>
        <v>4.2%,33.2%,21.7%,20.2%,15.8%,4.9%</v>
      </c>
    </row>
    <row r="327" spans="2:25" x14ac:dyDescent="0.3">
      <c r="B327" s="2">
        <f>数据源!BD359</f>
        <v>7</v>
      </c>
      <c r="C327" s="2" t="str">
        <f>数据源!BE359</f>
        <v>T3MP6</v>
      </c>
      <c r="D327" s="2" t="str">
        <f>数据源!BF359</f>
        <v>部件</v>
      </c>
      <c r="E327" s="2">
        <f>数据源!BG359</f>
        <v>478.79999999999995</v>
      </c>
      <c r="F327" s="2">
        <f>数据源!BH359</f>
        <v>1</v>
      </c>
      <c r="G327" s="2">
        <f>数据源!BI359</f>
        <v>6.4999999999999997E-3</v>
      </c>
      <c r="H327" s="2">
        <f>数据源!BJ359</f>
        <v>2.6698691172375383E-3</v>
      </c>
      <c r="I327" s="2">
        <f>数据源!BK359</f>
        <v>27</v>
      </c>
      <c r="J327" s="3">
        <f t="shared" si="191"/>
        <v>1</v>
      </c>
      <c r="K327" s="3">
        <f t="shared" si="192"/>
        <v>1</v>
      </c>
      <c r="L327" s="3" t="str">
        <f t="shared" si="184"/>
        <v>部件</v>
      </c>
      <c r="M327" s="3">
        <f t="shared" ca="1" si="185"/>
        <v>93106</v>
      </c>
      <c r="N327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327" s="3" t="str">
        <f t="shared" si="187"/>
        <v>141,141,141,631,631,631,476,476,476,368,368,368,354,354,354,112,112,112,112,112,112,112,112,112,112,112,112,112,112,112,112,112,112,88,88,88,88,88,88,88,88,88,88,88,88,88,88,88,88,88,88,27,27,27,27,27,27,27,27,27,27,27,27,27,27,27</v>
      </c>
      <c r="P327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,(1,2),(1,2),(1,2),(1,2),(1,1),(1,1),(1,1),(1,1),(1,1),(1,1),(1,1),(1,1),(1,1),(1,1),(1,1),(1,1),(1,1),(1,1),(1,1)</v>
      </c>
      <c r="Q327" s="3" t="str">
        <f>IF(D327="坦克碎片",VLOOKUP(C327,道具信息!$N$2:$O$291,2,FALSE)&amp;"碎片",VLOOKUP(C327,道具信息!$N$2:$O$291,2,FALSE))</f>
        <v>T3部件</v>
      </c>
      <c r="R327" s="3">
        <f t="shared" si="193"/>
        <v>486</v>
      </c>
      <c r="S327" s="11">
        <f t="shared" si="194"/>
        <v>4.9000000000000002E-2</v>
      </c>
      <c r="T327" s="3" t="str">
        <f>VLOOKUP(Q327,道具信息!$Q$3:$S$20,2,FALSE)</f>
        <v>CHEST_ITEM_TYPE_T3_PART</v>
      </c>
      <c r="U327" s="3" t="str">
        <f>IF(COUNTIF(U$262:U326,T327)=0,T327,"")</f>
        <v/>
      </c>
      <c r="V327" s="3" t="str">
        <f t="shared" si="173"/>
        <v>CHEST_ITEM_TYPE_T3_TANK,CHEST_ITEM_TYPE_T2_SHARD,CHEST_ITEM_TYPE_T3_SHARD,CHEST_ITEM_TYPE_T1_PART,CHEST_ITEM_TYPE_T2_PART,CHEST_ITEM_TYPE_T3_PART</v>
      </c>
      <c r="W327" s="13" t="str">
        <f t="shared" ref="W327:W330" si="195">IF(U327&lt;&gt;"",ROUND(S327*100%,3),"")</f>
        <v/>
      </c>
      <c r="X327" s="3" t="str">
        <f t="shared" ref="X327:X330" si="196">TEXT(W327,"0.0%")</f>
        <v/>
      </c>
      <c r="Y327" s="3" t="str">
        <f t="shared" si="174"/>
        <v>4.2%,33.2%,21.7%,20.2%,15.8%,4.9%</v>
      </c>
    </row>
    <row r="328" spans="2:25" x14ac:dyDescent="0.3">
      <c r="B328" s="2">
        <f>数据源!BD360</f>
        <v>7</v>
      </c>
      <c r="C328" s="2" t="str">
        <f>数据源!BE360</f>
        <v>T3HP2</v>
      </c>
      <c r="D328" s="2" t="str">
        <f>数据源!BF360</f>
        <v>部件</v>
      </c>
      <c r="E328" s="2">
        <f>数据源!BG360</f>
        <v>478.79999999999995</v>
      </c>
      <c r="F328" s="2">
        <f>数据源!BH360</f>
        <v>1</v>
      </c>
      <c r="G328" s="2">
        <f>数据源!BI360</f>
        <v>6.4999999999999997E-3</v>
      </c>
      <c r="H328" s="2">
        <f>数据源!BJ360</f>
        <v>2.6698691172375383E-3</v>
      </c>
      <c r="I328" s="2">
        <f>数据源!BK360</f>
        <v>27</v>
      </c>
      <c r="J328" s="3">
        <f t="shared" si="191"/>
        <v>1</v>
      </c>
      <c r="K328" s="3">
        <f t="shared" si="192"/>
        <v>1</v>
      </c>
      <c r="L328" s="3" t="str">
        <f t="shared" si="184"/>
        <v>部件</v>
      </c>
      <c r="M328" s="3">
        <f t="shared" ca="1" si="185"/>
        <v>93202</v>
      </c>
      <c r="N328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328" s="3" t="str">
        <f t="shared" si="187"/>
        <v>141,141,141,631,631,631,476,476,476,368,368,368,354,354,354,112,112,112,112,112,112,112,112,112,112,112,112,112,112,112,112,112,112,88,88,88,88,88,88,88,88,88,88,88,88,88,88,88,88,88,88,27,27,27,27,27,27,27,27,27,27,27,27,27,27,27,27</v>
      </c>
      <c r="P328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,(1,2),(1,2),(1,2),(1,2),(1,1),(1,1),(1,1),(1,1),(1,1),(1,1),(1,1),(1,1),(1,1),(1,1),(1,1),(1,1),(1,1),(1,1),(1,1),(1,1)</v>
      </c>
      <c r="Q328" s="3" t="str">
        <f>IF(D328="坦克碎片",VLOOKUP(C328,道具信息!$N$2:$O$291,2,FALSE)&amp;"碎片",VLOOKUP(C328,道具信息!$N$2:$O$291,2,FALSE))</f>
        <v>T3部件</v>
      </c>
      <c r="R328" s="3">
        <f t="shared" si="193"/>
        <v>486</v>
      </c>
      <c r="S328" s="11">
        <f t="shared" si="194"/>
        <v>4.9000000000000002E-2</v>
      </c>
      <c r="T328" s="3" t="str">
        <f>VLOOKUP(Q328,道具信息!$Q$3:$S$20,2,FALSE)</f>
        <v>CHEST_ITEM_TYPE_T3_PART</v>
      </c>
      <c r="U328" s="3" t="str">
        <f>IF(COUNTIF(U$262:U327,T328)=0,T328,"")</f>
        <v/>
      </c>
      <c r="V328" s="3" t="str">
        <f t="shared" ref="V328:V330" si="197">IF(U328&lt;&gt;"",V327&amp;","&amp;U328,V327)</f>
        <v>CHEST_ITEM_TYPE_T3_TANK,CHEST_ITEM_TYPE_T2_SHARD,CHEST_ITEM_TYPE_T3_SHARD,CHEST_ITEM_TYPE_T1_PART,CHEST_ITEM_TYPE_T2_PART,CHEST_ITEM_TYPE_T3_PART</v>
      </c>
      <c r="W328" s="13" t="str">
        <f t="shared" si="195"/>
        <v/>
      </c>
      <c r="X328" s="3" t="str">
        <f t="shared" si="196"/>
        <v/>
      </c>
      <c r="Y328" s="3" t="str">
        <f t="shared" ref="Y328:Y330" si="198">IF(X328&lt;&gt;"",Y327&amp;","&amp;X328,Y327)</f>
        <v>4.2%,33.2%,21.7%,20.2%,15.8%,4.9%</v>
      </c>
    </row>
    <row r="329" spans="2:25" x14ac:dyDescent="0.3">
      <c r="B329" s="2">
        <f>数据源!BD361</f>
        <v>7</v>
      </c>
      <c r="C329" s="2" t="str">
        <f>数据源!BE361</f>
        <v>T3HP4</v>
      </c>
      <c r="D329" s="2" t="str">
        <f>数据源!BF361</f>
        <v>部件</v>
      </c>
      <c r="E329" s="2">
        <f>数据源!BG361</f>
        <v>478.79999999999995</v>
      </c>
      <c r="F329" s="2">
        <f>数据源!BH361</f>
        <v>1</v>
      </c>
      <c r="G329" s="2">
        <f>数据源!BI361</f>
        <v>6.4999999999999997E-3</v>
      </c>
      <c r="H329" s="2">
        <f>数据源!BJ361</f>
        <v>2.6698691172375383E-3</v>
      </c>
      <c r="I329" s="2">
        <f>数据源!BK361</f>
        <v>27</v>
      </c>
      <c r="J329" s="3">
        <f t="shared" si="191"/>
        <v>1</v>
      </c>
      <c r="K329" s="3">
        <f t="shared" si="192"/>
        <v>1</v>
      </c>
      <c r="L329" s="3" t="str">
        <f t="shared" si="184"/>
        <v>部件</v>
      </c>
      <c r="M329" s="3">
        <f t="shared" ca="1" si="185"/>
        <v>93204</v>
      </c>
      <c r="N329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329" s="3" t="str">
        <f t="shared" si="187"/>
        <v>141,141,141,631,631,631,476,476,476,368,368,368,354,354,354,112,112,112,112,112,112,112,112,112,112,112,112,112,112,112,112,112,112,88,88,88,88,88,88,88,88,88,88,88,88,88,88,88,88,88,88,27,27,27,27,27,27,27,27,27,27,27,27,27,27,27,27,27</v>
      </c>
      <c r="P329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,(1,2),(1,2),(1,2),(1,2),(1,1),(1,1),(1,1),(1,1),(1,1),(1,1),(1,1),(1,1),(1,1),(1,1),(1,1),(1,1),(1,1),(1,1),(1,1),(1,1),(1,1)</v>
      </c>
      <c r="Q329" s="3" t="str">
        <f>IF(D329="坦克碎片",VLOOKUP(C329,道具信息!$N$2:$O$291,2,FALSE)&amp;"碎片",VLOOKUP(C329,道具信息!$N$2:$O$291,2,FALSE))</f>
        <v>T3部件</v>
      </c>
      <c r="R329" s="3">
        <f t="shared" si="193"/>
        <v>486</v>
      </c>
      <c r="S329" s="11">
        <f t="shared" si="194"/>
        <v>4.9000000000000002E-2</v>
      </c>
      <c r="T329" s="3" t="str">
        <f>VLOOKUP(Q329,道具信息!$Q$3:$S$20,2,FALSE)</f>
        <v>CHEST_ITEM_TYPE_T3_PART</v>
      </c>
      <c r="U329" s="3" t="str">
        <f>IF(COUNTIF(U$262:U328,T329)=0,T329,"")</f>
        <v/>
      </c>
      <c r="V329" s="3" t="str">
        <f t="shared" si="197"/>
        <v>CHEST_ITEM_TYPE_T3_TANK,CHEST_ITEM_TYPE_T2_SHARD,CHEST_ITEM_TYPE_T3_SHARD,CHEST_ITEM_TYPE_T1_PART,CHEST_ITEM_TYPE_T2_PART,CHEST_ITEM_TYPE_T3_PART</v>
      </c>
      <c r="W329" s="13" t="str">
        <f t="shared" si="195"/>
        <v/>
      </c>
      <c r="X329" s="3" t="str">
        <f t="shared" si="196"/>
        <v/>
      </c>
      <c r="Y329" s="3" t="str">
        <f t="shared" si="198"/>
        <v>4.2%,33.2%,21.7%,20.2%,15.8%,4.9%</v>
      </c>
    </row>
    <row r="330" spans="2:25" x14ac:dyDescent="0.3">
      <c r="B330" s="2">
        <f>数据源!BD362</f>
        <v>7</v>
      </c>
      <c r="C330" s="2" t="str">
        <f>数据源!BE362</f>
        <v>T3HP6</v>
      </c>
      <c r="D330" s="2" t="str">
        <f>数据源!BF362</f>
        <v>部件</v>
      </c>
      <c r="E330" s="2">
        <f>数据源!BG362</f>
        <v>478.79999999999995</v>
      </c>
      <c r="F330" s="2">
        <f>数据源!BH362</f>
        <v>1</v>
      </c>
      <c r="G330" s="2">
        <f>数据源!BI362</f>
        <v>6.4999999999999997E-3</v>
      </c>
      <c r="H330" s="2">
        <f>数据源!BJ362</f>
        <v>2.6698691172375383E-3</v>
      </c>
      <c r="I330" s="2">
        <f>数据源!BK362</f>
        <v>27</v>
      </c>
      <c r="J330" s="3">
        <f t="shared" si="191"/>
        <v>1</v>
      </c>
      <c r="K330" s="3">
        <f t="shared" si="192"/>
        <v>1</v>
      </c>
      <c r="L330" s="3" t="str">
        <f t="shared" si="184"/>
        <v>部件</v>
      </c>
      <c r="M330" s="3">
        <f t="shared" ca="1" si="185"/>
        <v>93206</v>
      </c>
      <c r="N330" s="3" t="str">
        <f t="shared" ca="1" si="186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330" s="3" t="str">
        <f t="shared" si="187"/>
        <v>141,141,141,631,631,631,476,476,476,368,368,368,354,354,354,112,112,112,112,112,112,112,112,112,112,112,112,112,112,112,112,112,112,88,88,88,88,88,88,88,88,88,88,88,88,88,88,88,88,88,88,27,27,27,27,27,27,27,27,27,27,27,27,27,27,27,27,27,27</v>
      </c>
      <c r="P330" s="1" t="str">
        <f t="shared" si="188"/>
        <v>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,(1,2),(1,2),(1,2),(1,2),(1,1),(1,1),(1,1),(1,1),(1,1),(1,1),(1,1),(1,1),(1,1),(1,1),(1,1),(1,1),(1,1),(1,1),(1,1),(1,1),(1,1),(1,1)</v>
      </c>
      <c r="Q330" s="3" t="str">
        <f>IF(D330="坦克碎片",VLOOKUP(C330,道具信息!$N$2:$O$291,2,FALSE)&amp;"碎片",VLOOKUP(C330,道具信息!$N$2:$O$291,2,FALSE))</f>
        <v>T3部件</v>
      </c>
      <c r="R330" s="3">
        <f t="shared" si="193"/>
        <v>486</v>
      </c>
      <c r="S330" s="11">
        <f t="shared" si="194"/>
        <v>4.9000000000000002E-2</v>
      </c>
      <c r="T330" s="3" t="str">
        <f>VLOOKUP(Q330,道具信息!$Q$3:$S$20,2,FALSE)</f>
        <v>CHEST_ITEM_TYPE_T3_PART</v>
      </c>
      <c r="U330" s="3" t="str">
        <f>IF(COUNTIF(U$262:U329,T330)=0,T330,"")</f>
        <v/>
      </c>
      <c r="V330" s="3" t="str">
        <f t="shared" si="197"/>
        <v>CHEST_ITEM_TYPE_T3_TANK,CHEST_ITEM_TYPE_T2_SHARD,CHEST_ITEM_TYPE_T3_SHARD,CHEST_ITEM_TYPE_T1_PART,CHEST_ITEM_TYPE_T2_PART,CHEST_ITEM_TYPE_T3_PART</v>
      </c>
      <c r="W330" s="13" t="str">
        <f t="shared" si="195"/>
        <v/>
      </c>
      <c r="X330" s="3" t="str">
        <f t="shared" si="196"/>
        <v/>
      </c>
      <c r="Y330" s="3" t="str">
        <f t="shared" si="198"/>
        <v>4.2%,33.2%,21.7%,20.2%,15.8%,4.9%</v>
      </c>
    </row>
    <row r="331" spans="2:25" x14ac:dyDescent="0.3">
      <c r="N331" s="3" t="str">
        <f ca="1">"["&amp;N330&amp;"]"</f>
        <v>[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]</v>
      </c>
      <c r="O331" s="3" t="str">
        <f>"["&amp;O330&amp;"]"</f>
        <v>[141,141,141,631,631,631,476,476,476,368,368,368,354,354,354,112,112,112,112,112,112,112,112,112,112,112,112,112,112,112,112,112,112,88,88,88,88,88,88,88,88,88,88,88,88,88,88,88,88,88,88,27,27,27,27,27,27,27,27,27,27,27,27,27,27,27,27,27,27]</v>
      </c>
      <c r="P331" s="3" t="str">
        <f>"["&amp;P330&amp;"]"</f>
        <v>[(1,1),(1,1),(1,1),(7,13),(7,13),(7,13),(3,6),(3,6),(3,6),(3,6),(3,6),(3,6),(3,4),(3,4),(3,4),(3,7),(3,7),(3,7),(3,7),(3,7),(3,7),(3,7),(3,7),(3,7),(3,7),(3,7),(3,7),(3,7),(3,7),(3,7),(3,7),(3,7),(3,7),(1,2),(1,2),(1,2),(1,2),(1,2),(1,2),(1,2),(1,2),(1,2),(1,2),(1,2),(1,2),(1,2),(1,2),(1,2),(1,2),(1,2),(1,2),(1,1),(1,1),(1,1),(1,1),(1,1),(1,1),(1,1),(1,1),(1,1),(1,1),(1,1),(1,1),(1,1),(1,1),(1,1),(1,1),(1,1),(1,1)]</v>
      </c>
      <c r="V331" s="3" t="str">
        <f>"["&amp;V330&amp;"]"</f>
        <v>[CHEST_ITEM_TYPE_T3_TANK,CHEST_ITEM_TYPE_T2_SHARD,CHEST_ITEM_TYPE_T3_SHARD,CHEST_ITEM_TYPE_T1_PART,CHEST_ITEM_TYPE_T2_PART,CHEST_ITEM_TYPE_T3_PART]</v>
      </c>
      <c r="Y331" s="3" t="str">
        <f>"["&amp;Y330&amp;"]"</f>
        <v>[4.2%,33.2%,21.7%,20.2%,15.8%,4.9%]</v>
      </c>
    </row>
    <row r="333" spans="2:25" x14ac:dyDescent="0.3">
      <c r="B333" s="2" t="str">
        <f>数据源!BD365</f>
        <v>联赛等级</v>
      </c>
      <c r="C333" s="2" t="str">
        <f>数据源!BE365</f>
        <v>道具名称</v>
      </c>
      <c r="D333" s="2" t="str">
        <f>数据源!BF365</f>
        <v>对应大类</v>
      </c>
      <c r="E333" s="2" t="str">
        <f>数据源!BG365</f>
        <v>道具价值</v>
      </c>
      <c r="F333" s="2" t="str">
        <f>数据源!BH365</f>
        <v>抽取个数</v>
      </c>
      <c r="G333" s="2" t="str">
        <f>数据源!BI365</f>
        <v>价值比例</v>
      </c>
      <c r="H333" s="2" t="str">
        <f>数据源!BJ365</f>
        <v>产出概率</v>
      </c>
      <c r="I333" s="2" t="str">
        <f>数据源!BK365</f>
        <v>权重值</v>
      </c>
      <c r="J333" s="7" t="s">
        <v>234</v>
      </c>
      <c r="K333" s="7" t="s">
        <v>235</v>
      </c>
      <c r="L333" s="3" t="s">
        <v>222</v>
      </c>
      <c r="M333" s="3" t="s">
        <v>152</v>
      </c>
      <c r="N333" s="3" t="s">
        <v>224</v>
      </c>
      <c r="O333" s="3" t="s">
        <v>225</v>
      </c>
      <c r="P333" s="3" t="s">
        <v>226</v>
      </c>
      <c r="Q333" s="8" t="s">
        <v>244</v>
      </c>
      <c r="R333" s="8" t="s">
        <v>245</v>
      </c>
      <c r="S333" s="8" t="s">
        <v>246</v>
      </c>
    </row>
    <row r="334" spans="2:25" x14ac:dyDescent="0.3">
      <c r="B334" s="2">
        <f>数据源!BD366</f>
        <v>8</v>
      </c>
      <c r="C334" s="2" t="str">
        <f>数据源!BE366</f>
        <v>二号</v>
      </c>
      <c r="D334" s="2" t="str">
        <f>数据源!BF366</f>
        <v>坦克碎片</v>
      </c>
      <c r="E334" s="2">
        <f>数据源!BG366</f>
        <v>13</v>
      </c>
      <c r="F334" s="2">
        <f>数据源!BH366</f>
        <v>13.5</v>
      </c>
      <c r="G334" s="2">
        <f>数据源!BI366</f>
        <v>4.8099999999999997E-2</v>
      </c>
      <c r="H334" s="2">
        <f>数据源!BJ366</f>
        <v>5.3901234567901225E-2</v>
      </c>
      <c r="I334" s="2">
        <f>数据源!BK366</f>
        <v>539</v>
      </c>
      <c r="J334" s="3">
        <f>ROUNDUP(IF(F334&gt;1,F334-ROUNDDOWN(SQRT(F334),0),F334),0)</f>
        <v>11</v>
      </c>
      <c r="K334" s="3">
        <f>F334*2-J334</f>
        <v>16</v>
      </c>
      <c r="L334" s="3" t="str">
        <f>RIGHT(D334,2)</f>
        <v>碎片</v>
      </c>
      <c r="M334" s="3">
        <f ca="1">IF(OR(L334="坦克",L334="碎片"),VLOOKUP(C334,INDIRECT("坦克ID"),MATCH(L334&amp;"ID",INDIRECT("坦克标头"),0),FALSE),VLOOKUP(C334,INDIRECT(L334&amp;"ID"),2,FALSE))</f>
        <v>51211</v>
      </c>
      <c r="N334" s="3">
        <f ca="1">M334</f>
        <v>51211</v>
      </c>
      <c r="O334" s="3">
        <f>I334</f>
        <v>539</v>
      </c>
      <c r="P334" s="1" t="str">
        <f>"("&amp;J334&amp;","&amp;K334&amp;")"</f>
        <v>(11,16)</v>
      </c>
      <c r="Q334" s="3" t="str">
        <f>IF(D334="坦克碎片",VLOOKUP(C334,道具信息!$N$2:$O$291,2,FALSE)&amp;"碎片",VLOOKUP(C334,道具信息!$N$2:$O$291,2,FALSE))</f>
        <v>T2坦克碎片</v>
      </c>
      <c r="R334" s="3">
        <f t="shared" ref="R334:R365" si="199">SUMIFS(I$3:I$580,Q$3:Q$580,Q334,B$3:B$580,B334)</f>
        <v>2658</v>
      </c>
      <c r="S334" s="11">
        <f t="shared" ref="S334:S365" si="200">ROUND(R334/SUMIF(B$3:B$580,B334,I$3:I$580),3)</f>
        <v>0.26600000000000001</v>
      </c>
      <c r="T334" s="3" t="str">
        <f>VLOOKUP(Q334,道具信息!$Q$3:$S$20,2,FALSE)</f>
        <v>CHEST_ITEM_TYPE_T2_SHARD</v>
      </c>
      <c r="U334" s="3" t="str">
        <f>T334</f>
        <v>CHEST_ITEM_TYPE_T2_SHARD</v>
      </c>
      <c r="V334" s="3" t="str">
        <f>U334</f>
        <v>CHEST_ITEM_TYPE_T2_SHARD</v>
      </c>
      <c r="W334" s="13">
        <f>IF(U334&lt;&gt;"",ROUND(S334*100%,3),"")</f>
        <v>0.26600000000000001</v>
      </c>
      <c r="X334" s="3" t="str">
        <f>TEXT(W334,"0.0%")</f>
        <v>26.6%</v>
      </c>
      <c r="Y334" s="3" t="str">
        <f>X334</f>
        <v>26.6%</v>
      </c>
    </row>
    <row r="335" spans="2:25" x14ac:dyDescent="0.3">
      <c r="B335" s="2">
        <f>数据源!BD367</f>
        <v>8</v>
      </c>
      <c r="C335" s="2" t="str">
        <f>数据源!BE367</f>
        <v>T-34</v>
      </c>
      <c r="D335" s="2" t="str">
        <f>数据源!BF367</f>
        <v>坦克碎片</v>
      </c>
      <c r="E335" s="2">
        <f>数据源!BG367</f>
        <v>13</v>
      </c>
      <c r="F335" s="2">
        <f>数据源!BH367</f>
        <v>13.5</v>
      </c>
      <c r="G335" s="2">
        <f>数据源!BI367</f>
        <v>4.8099999999999997E-2</v>
      </c>
      <c r="H335" s="2">
        <f>数据源!BJ367</f>
        <v>5.3901234567901225E-2</v>
      </c>
      <c r="I335" s="2">
        <f>数据源!BK367</f>
        <v>539</v>
      </c>
      <c r="J335" s="3">
        <f t="shared" ref="J335:J363" si="201">ROUNDUP(IF(F335&gt;1,F335-ROUNDDOWN(SQRT(F335),0),F335),0)</f>
        <v>11</v>
      </c>
      <c r="K335" s="3">
        <f t="shared" ref="K335:K363" si="202">F335*2-J335</f>
        <v>16</v>
      </c>
      <c r="L335" s="3" t="str">
        <f t="shared" ref="L335" si="203">RIGHT(D335,2)</f>
        <v>碎片</v>
      </c>
      <c r="M335" s="3">
        <f t="shared" ref="M335" ca="1" si="204">IF(OR(L335="坦克",L335="碎片"),VLOOKUP(C335,INDIRECT("坦克ID"),MATCH(L335&amp;"ID",INDIRECT("坦克标头"),0),FALSE),VLOOKUP(C335,INDIRECT(L335&amp;"ID"),2,FALSE))</f>
        <v>52211</v>
      </c>
      <c r="N335" s="3" t="str">
        <f ca="1">N334&amp;","&amp;M335</f>
        <v>51211,52211</v>
      </c>
      <c r="O335" s="3" t="str">
        <f>O334&amp;","&amp;I335</f>
        <v>539,539</v>
      </c>
      <c r="P335" s="1" t="str">
        <f>P334&amp;","&amp;"("&amp;J335&amp;","&amp;K335&amp;")"</f>
        <v>(11,16),(11,16)</v>
      </c>
      <c r="Q335" s="3" t="str">
        <f>IF(D335="坦克碎片",VLOOKUP(C335,道具信息!$N$2:$O$291,2,FALSE)&amp;"碎片",VLOOKUP(C335,道具信息!$N$2:$O$291,2,FALSE))</f>
        <v>T2坦克碎片</v>
      </c>
      <c r="R335" s="3">
        <f t="shared" si="199"/>
        <v>2658</v>
      </c>
      <c r="S335" s="11">
        <f t="shared" si="200"/>
        <v>0.26600000000000001</v>
      </c>
      <c r="T335" s="3" t="str">
        <f>VLOOKUP(Q335,道具信息!$Q$3:$S$20,2,FALSE)</f>
        <v>CHEST_ITEM_TYPE_T2_SHARD</v>
      </c>
      <c r="U335" s="3" t="str">
        <f>IF(COUNTIF(U$334:U334,T335)=0,T335,"")</f>
        <v/>
      </c>
      <c r="V335" s="3" t="str">
        <f>IF(U335&lt;&gt;"",V334&amp;","&amp;U335,V334)</f>
        <v>CHEST_ITEM_TYPE_T2_SHARD</v>
      </c>
      <c r="W335" s="13" t="str">
        <f t="shared" ref="W335:W398" si="205">IF(U335&lt;&gt;"",ROUND(S335*100%,3),"")</f>
        <v/>
      </c>
      <c r="X335" s="3" t="str">
        <f t="shared" ref="X335:X398" si="206">TEXT(W335,"0.0%")</f>
        <v/>
      </c>
      <c r="Y335" s="3" t="str">
        <f>IF(X335&lt;&gt;"",Y334&amp;","&amp;X335,Y334)</f>
        <v>26.6%</v>
      </c>
    </row>
    <row r="336" spans="2:25" x14ac:dyDescent="0.3">
      <c r="B336" s="2">
        <f>数据源!BD368</f>
        <v>8</v>
      </c>
      <c r="C336" s="2" t="str">
        <f>数据源!BE368</f>
        <v>KV-1</v>
      </c>
      <c r="D336" s="2" t="str">
        <f>数据源!BF368</f>
        <v>坦克碎片</v>
      </c>
      <c r="E336" s="2">
        <f>数据源!BG368</f>
        <v>13</v>
      </c>
      <c r="F336" s="2">
        <f>数据源!BH368</f>
        <v>13.5</v>
      </c>
      <c r="G336" s="2">
        <f>数据源!BI368</f>
        <v>4.8099999999999997E-2</v>
      </c>
      <c r="H336" s="2">
        <f>数据源!BJ368</f>
        <v>5.3901234567901225E-2</v>
      </c>
      <c r="I336" s="2">
        <f>数据源!BK368</f>
        <v>539</v>
      </c>
      <c r="J336" s="3">
        <f t="shared" si="201"/>
        <v>11</v>
      </c>
      <c r="K336" s="3">
        <f t="shared" si="202"/>
        <v>16</v>
      </c>
      <c r="L336" s="3" t="str">
        <f t="shared" ref="L336:L372" si="207">RIGHT(D336,2)</f>
        <v>碎片</v>
      </c>
      <c r="M336" s="3">
        <f t="shared" ref="M336:M372" ca="1" si="208">IF(OR(L336="坦克",L336="碎片"),VLOOKUP(C336,INDIRECT("坦克ID"),MATCH(L336&amp;"ID",INDIRECT("坦克标头"),0),FALSE),VLOOKUP(C336,INDIRECT(L336&amp;"ID"),2,FALSE))</f>
        <v>53211</v>
      </c>
      <c r="N336" s="3" t="str">
        <f t="shared" ref="N336:N372" ca="1" si="209">N335&amp;","&amp;M336</f>
        <v>51211,52211,53211</v>
      </c>
      <c r="O336" s="3" t="str">
        <f t="shared" ref="O336:O372" si="210">O335&amp;","&amp;I336</f>
        <v>539,539,539</v>
      </c>
      <c r="P336" s="1" t="str">
        <f t="shared" ref="P336:P372" si="211">P335&amp;","&amp;"("&amp;J336&amp;","&amp;K336&amp;")"</f>
        <v>(11,16),(11,16),(11,16)</v>
      </c>
      <c r="Q336" s="3" t="str">
        <f>IF(D336="坦克碎片",VLOOKUP(C336,道具信息!$N$2:$O$291,2,FALSE)&amp;"碎片",VLOOKUP(C336,道具信息!$N$2:$O$291,2,FALSE))</f>
        <v>T2坦克碎片</v>
      </c>
      <c r="R336" s="3">
        <f t="shared" si="199"/>
        <v>2658</v>
      </c>
      <c r="S336" s="11">
        <f t="shared" si="200"/>
        <v>0.26600000000000001</v>
      </c>
      <c r="T336" s="3" t="str">
        <f>VLOOKUP(Q336,道具信息!$Q$3:$S$20,2,FALSE)</f>
        <v>CHEST_ITEM_TYPE_T2_SHARD</v>
      </c>
      <c r="U336" s="3" t="str">
        <f>IF(COUNTIF(U$334:U335,T336)=0,T336,"")</f>
        <v/>
      </c>
      <c r="V336" s="3" t="str">
        <f t="shared" ref="V336:V399" si="212">IF(U336&lt;&gt;"",V335&amp;","&amp;U336,V335)</f>
        <v>CHEST_ITEM_TYPE_T2_SHARD</v>
      </c>
      <c r="W336" s="13" t="str">
        <f t="shared" si="205"/>
        <v/>
      </c>
      <c r="X336" s="3" t="str">
        <f t="shared" si="206"/>
        <v/>
      </c>
      <c r="Y336" s="3" t="str">
        <f t="shared" ref="Y336:Y399" si="213">IF(X336&lt;&gt;"",Y335&amp;","&amp;X336,Y335)</f>
        <v>26.6%</v>
      </c>
    </row>
    <row r="337" spans="2:25" x14ac:dyDescent="0.3">
      <c r="B337" s="2">
        <f>数据源!BD369</f>
        <v>8</v>
      </c>
      <c r="C337" s="2" t="str">
        <f>数据源!BE369</f>
        <v>Puma</v>
      </c>
      <c r="D337" s="2" t="str">
        <f>数据源!BF369</f>
        <v>坦克碎片</v>
      </c>
      <c r="E337" s="2">
        <f>数据源!BG369</f>
        <v>30</v>
      </c>
      <c r="F337" s="2">
        <f>数据源!BH369</f>
        <v>7</v>
      </c>
      <c r="G337" s="2">
        <f>数据源!BI369</f>
        <v>3.6999999999999998E-2</v>
      </c>
      <c r="H337" s="2">
        <f>数据源!BJ369</f>
        <v>3.4650793650793647E-2</v>
      </c>
      <c r="I337" s="2">
        <f>数据源!BK369</f>
        <v>347</v>
      </c>
      <c r="J337" s="3">
        <f t="shared" si="201"/>
        <v>5</v>
      </c>
      <c r="K337" s="3">
        <f t="shared" si="202"/>
        <v>9</v>
      </c>
      <c r="L337" s="3" t="str">
        <f t="shared" si="207"/>
        <v>碎片</v>
      </c>
      <c r="M337" s="3">
        <f t="shared" ca="1" si="208"/>
        <v>51221</v>
      </c>
      <c r="N337" s="3" t="str">
        <f t="shared" ca="1" si="209"/>
        <v>51211,52211,53211,51221</v>
      </c>
      <c r="O337" s="3" t="str">
        <f t="shared" si="210"/>
        <v>539,539,539,347</v>
      </c>
      <c r="P337" s="1" t="str">
        <f t="shared" si="211"/>
        <v>(11,16),(11,16),(11,16),(5,9)</v>
      </c>
      <c r="Q337" s="3" t="str">
        <f>IF(D337="坦克碎片",VLOOKUP(C337,道具信息!$N$2:$O$291,2,FALSE)&amp;"碎片",VLOOKUP(C337,道具信息!$N$2:$O$291,2,FALSE))</f>
        <v>T2坦克碎片</v>
      </c>
      <c r="R337" s="3">
        <f t="shared" si="199"/>
        <v>2658</v>
      </c>
      <c r="S337" s="11">
        <f t="shared" si="200"/>
        <v>0.26600000000000001</v>
      </c>
      <c r="T337" s="3" t="str">
        <f>VLOOKUP(Q337,道具信息!$Q$3:$S$20,2,FALSE)</f>
        <v>CHEST_ITEM_TYPE_T2_SHARD</v>
      </c>
      <c r="U337" s="3" t="str">
        <f>IF(COUNTIF(U$334:U336,T337)=0,T337,"")</f>
        <v/>
      </c>
      <c r="V337" s="3" t="str">
        <f t="shared" si="212"/>
        <v>CHEST_ITEM_TYPE_T2_SHARD</v>
      </c>
      <c r="W337" s="13" t="str">
        <f t="shared" si="205"/>
        <v/>
      </c>
      <c r="X337" s="3" t="str">
        <f t="shared" si="206"/>
        <v/>
      </c>
      <c r="Y337" s="3" t="str">
        <f t="shared" si="213"/>
        <v>26.6%</v>
      </c>
    </row>
    <row r="338" spans="2:25" x14ac:dyDescent="0.3">
      <c r="B338" s="2">
        <f>数据源!BD370</f>
        <v>8</v>
      </c>
      <c r="C338" s="2" t="str">
        <f>数据源!BE370</f>
        <v>四号</v>
      </c>
      <c r="D338" s="2" t="str">
        <f>数据源!BF370</f>
        <v>坦克碎片</v>
      </c>
      <c r="E338" s="2">
        <f>数据源!BG370</f>
        <v>30</v>
      </c>
      <c r="F338" s="2">
        <f>数据源!BH370</f>
        <v>7</v>
      </c>
      <c r="G338" s="2">
        <f>数据源!BI370</f>
        <v>3.6999999999999998E-2</v>
      </c>
      <c r="H338" s="2">
        <f>数据源!BJ370</f>
        <v>3.4650793650793647E-2</v>
      </c>
      <c r="I338" s="2">
        <f>数据源!BK370</f>
        <v>347</v>
      </c>
      <c r="J338" s="3">
        <f t="shared" si="201"/>
        <v>5</v>
      </c>
      <c r="K338" s="3">
        <f t="shared" si="202"/>
        <v>9</v>
      </c>
      <c r="L338" s="3" t="str">
        <f t="shared" si="207"/>
        <v>碎片</v>
      </c>
      <c r="M338" s="3">
        <f t="shared" ca="1" si="208"/>
        <v>52221</v>
      </c>
      <c r="N338" s="3" t="str">
        <f t="shared" ca="1" si="209"/>
        <v>51211,52211,53211,51221,52221</v>
      </c>
      <c r="O338" s="3" t="str">
        <f t="shared" si="210"/>
        <v>539,539,539,347,347</v>
      </c>
      <c r="P338" s="1" t="str">
        <f t="shared" si="211"/>
        <v>(11,16),(11,16),(11,16),(5,9),(5,9)</v>
      </c>
      <c r="Q338" s="3" t="str">
        <f>IF(D338="坦克碎片",VLOOKUP(C338,道具信息!$N$2:$O$291,2,FALSE)&amp;"碎片",VLOOKUP(C338,道具信息!$N$2:$O$291,2,FALSE))</f>
        <v>T2坦克碎片</v>
      </c>
      <c r="R338" s="3">
        <f t="shared" si="199"/>
        <v>2658</v>
      </c>
      <c r="S338" s="11">
        <f t="shared" si="200"/>
        <v>0.26600000000000001</v>
      </c>
      <c r="T338" s="3" t="str">
        <f>VLOOKUP(Q338,道具信息!$Q$3:$S$20,2,FALSE)</f>
        <v>CHEST_ITEM_TYPE_T2_SHARD</v>
      </c>
      <c r="U338" s="3" t="str">
        <f>IF(COUNTIF(U$334:U337,T338)=0,T338,"")</f>
        <v/>
      </c>
      <c r="V338" s="3" t="str">
        <f t="shared" si="212"/>
        <v>CHEST_ITEM_TYPE_T2_SHARD</v>
      </c>
      <c r="W338" s="13" t="str">
        <f t="shared" si="205"/>
        <v/>
      </c>
      <c r="X338" s="3" t="str">
        <f t="shared" si="206"/>
        <v/>
      </c>
      <c r="Y338" s="3" t="str">
        <f t="shared" si="213"/>
        <v>26.6%</v>
      </c>
    </row>
    <row r="339" spans="2:25" x14ac:dyDescent="0.3">
      <c r="B339" s="2">
        <f>数据源!BD371</f>
        <v>8</v>
      </c>
      <c r="C339" s="2" t="str">
        <f>数据源!BE371</f>
        <v>丘吉尔</v>
      </c>
      <c r="D339" s="2" t="str">
        <f>数据源!BF371</f>
        <v>坦克碎片</v>
      </c>
      <c r="E339" s="2">
        <f>数据源!BG371</f>
        <v>30</v>
      </c>
      <c r="F339" s="2">
        <f>数据源!BH371</f>
        <v>7</v>
      </c>
      <c r="G339" s="2">
        <f>数据源!BI371</f>
        <v>3.6999999999999998E-2</v>
      </c>
      <c r="H339" s="2">
        <f>数据源!BJ371</f>
        <v>3.4650793650793647E-2</v>
      </c>
      <c r="I339" s="2">
        <f>数据源!BK371</f>
        <v>347</v>
      </c>
      <c r="J339" s="3">
        <f t="shared" si="201"/>
        <v>5</v>
      </c>
      <c r="K339" s="3">
        <f t="shared" si="202"/>
        <v>9</v>
      </c>
      <c r="L339" s="3" t="str">
        <f t="shared" si="207"/>
        <v>碎片</v>
      </c>
      <c r="M339" s="3">
        <f t="shared" ca="1" si="208"/>
        <v>53221</v>
      </c>
      <c r="N339" s="3" t="str">
        <f t="shared" ca="1" si="209"/>
        <v>51211,52211,53211,51221,52221,53221</v>
      </c>
      <c r="O339" s="3" t="str">
        <f t="shared" si="210"/>
        <v>539,539,539,347,347,347</v>
      </c>
      <c r="P339" s="1" t="str">
        <f t="shared" si="211"/>
        <v>(11,16),(11,16),(11,16),(5,9),(5,9),(5,9)</v>
      </c>
      <c r="Q339" s="3" t="str">
        <f>IF(D339="坦克碎片",VLOOKUP(C339,道具信息!$N$2:$O$291,2,FALSE)&amp;"碎片",VLOOKUP(C339,道具信息!$N$2:$O$291,2,FALSE))</f>
        <v>T2坦克碎片</v>
      </c>
      <c r="R339" s="3">
        <f t="shared" si="199"/>
        <v>2658</v>
      </c>
      <c r="S339" s="11">
        <f t="shared" si="200"/>
        <v>0.26600000000000001</v>
      </c>
      <c r="T339" s="3" t="str">
        <f>VLOOKUP(Q339,道具信息!$Q$3:$S$20,2,FALSE)</f>
        <v>CHEST_ITEM_TYPE_T2_SHARD</v>
      </c>
      <c r="U339" s="3" t="str">
        <f>IF(COUNTIF(U$334:U338,T339)=0,T339,"")</f>
        <v/>
      </c>
      <c r="V339" s="3" t="str">
        <f t="shared" si="212"/>
        <v>CHEST_ITEM_TYPE_T2_SHARD</v>
      </c>
      <c r="W339" s="13" t="str">
        <f t="shared" si="205"/>
        <v/>
      </c>
      <c r="X339" s="3" t="str">
        <f t="shared" si="206"/>
        <v/>
      </c>
      <c r="Y339" s="3" t="str">
        <f t="shared" si="213"/>
        <v>26.6%</v>
      </c>
    </row>
    <row r="340" spans="2:25" x14ac:dyDescent="0.3">
      <c r="B340" s="2">
        <f>数据源!BD372</f>
        <v>8</v>
      </c>
      <c r="C340" s="2" t="str">
        <f>数据源!BE372</f>
        <v>35(t)</v>
      </c>
      <c r="D340" s="2" t="str">
        <f>数据源!BF372</f>
        <v>坦克碎片</v>
      </c>
      <c r="E340" s="2">
        <f>数据源!BG372</f>
        <v>41</v>
      </c>
      <c r="F340" s="2">
        <f>数据源!BH372</f>
        <v>5</v>
      </c>
      <c r="G340" s="2">
        <f>数据源!BI372</f>
        <v>3.6999999999999998E-2</v>
      </c>
      <c r="H340" s="2">
        <f>数据源!BJ372</f>
        <v>3.5495934959349593E-2</v>
      </c>
      <c r="I340" s="2">
        <f>数据源!BK372</f>
        <v>355</v>
      </c>
      <c r="J340" s="3">
        <f t="shared" si="201"/>
        <v>3</v>
      </c>
      <c r="K340" s="3">
        <f t="shared" si="202"/>
        <v>7</v>
      </c>
      <c r="L340" s="3" t="str">
        <f t="shared" si="207"/>
        <v>碎片</v>
      </c>
      <c r="M340" s="3">
        <f t="shared" ca="1" si="208"/>
        <v>51311</v>
      </c>
      <c r="N340" s="3" t="str">
        <f t="shared" ca="1" si="209"/>
        <v>51211,52211,53211,51221,52221,53221,51311</v>
      </c>
      <c r="O340" s="3" t="str">
        <f t="shared" si="210"/>
        <v>539,539,539,347,347,347,355</v>
      </c>
      <c r="P340" s="1" t="str">
        <f t="shared" si="211"/>
        <v>(11,16),(11,16),(11,16),(5,9),(5,9),(5,9),(3,7)</v>
      </c>
      <c r="Q340" s="3" t="str">
        <f>IF(D340="坦克碎片",VLOOKUP(C340,道具信息!$N$2:$O$291,2,FALSE)&amp;"碎片",VLOOKUP(C340,道具信息!$N$2:$O$291,2,FALSE))</f>
        <v>T3坦克碎片</v>
      </c>
      <c r="R340" s="3">
        <f t="shared" si="199"/>
        <v>1953</v>
      </c>
      <c r="S340" s="11">
        <f t="shared" si="200"/>
        <v>0.19600000000000001</v>
      </c>
      <c r="T340" s="3" t="str">
        <f>VLOOKUP(Q340,道具信息!$Q$3:$S$20,2,FALSE)</f>
        <v>CHEST_ITEM_TYPE_T3_SHARD</v>
      </c>
      <c r="U340" s="3" t="str">
        <f>IF(COUNTIF(U$334:U339,T340)=0,T340,"")</f>
        <v>CHEST_ITEM_TYPE_T3_SHARD</v>
      </c>
      <c r="V340" s="3" t="str">
        <f t="shared" si="212"/>
        <v>CHEST_ITEM_TYPE_T2_SHARD,CHEST_ITEM_TYPE_T3_SHARD</v>
      </c>
      <c r="W340" s="13">
        <f t="shared" si="205"/>
        <v>0.19600000000000001</v>
      </c>
      <c r="X340" s="3" t="str">
        <f t="shared" si="206"/>
        <v>19.6%</v>
      </c>
      <c r="Y340" s="3" t="str">
        <f t="shared" si="213"/>
        <v>26.6%,19.6%</v>
      </c>
    </row>
    <row r="341" spans="2:25" x14ac:dyDescent="0.3">
      <c r="B341" s="2">
        <f>数据源!BD373</f>
        <v>8</v>
      </c>
      <c r="C341" s="2" t="str">
        <f>数据源!BE373</f>
        <v>玛蒂尔达</v>
      </c>
      <c r="D341" s="2" t="str">
        <f>数据源!BF373</f>
        <v>坦克碎片</v>
      </c>
      <c r="E341" s="2">
        <f>数据源!BG373</f>
        <v>41</v>
      </c>
      <c r="F341" s="2">
        <f>数据源!BH373</f>
        <v>5</v>
      </c>
      <c r="G341" s="2">
        <f>数据源!BI373</f>
        <v>3.6999999999999998E-2</v>
      </c>
      <c r="H341" s="2">
        <f>数据源!BJ373</f>
        <v>3.5495934959349593E-2</v>
      </c>
      <c r="I341" s="2">
        <f>数据源!BK373</f>
        <v>355</v>
      </c>
      <c r="J341" s="3">
        <f t="shared" si="201"/>
        <v>3</v>
      </c>
      <c r="K341" s="3">
        <f t="shared" si="202"/>
        <v>7</v>
      </c>
      <c r="L341" s="3" t="str">
        <f t="shared" si="207"/>
        <v>碎片</v>
      </c>
      <c r="M341" s="3">
        <f t="shared" ca="1" si="208"/>
        <v>52311</v>
      </c>
      <c r="N341" s="3" t="str">
        <f t="shared" ca="1" si="209"/>
        <v>51211,52211,53211,51221,52221,53221,51311,52311</v>
      </c>
      <c r="O341" s="3" t="str">
        <f t="shared" si="210"/>
        <v>539,539,539,347,347,347,355,355</v>
      </c>
      <c r="P341" s="1" t="str">
        <f t="shared" si="211"/>
        <v>(11,16),(11,16),(11,16),(5,9),(5,9),(5,9),(3,7),(3,7)</v>
      </c>
      <c r="Q341" s="3" t="str">
        <f>IF(D341="坦克碎片",VLOOKUP(C341,道具信息!$N$2:$O$291,2,FALSE)&amp;"碎片",VLOOKUP(C341,道具信息!$N$2:$O$291,2,FALSE))</f>
        <v>T3坦克碎片</v>
      </c>
      <c r="R341" s="3">
        <f t="shared" si="199"/>
        <v>1953</v>
      </c>
      <c r="S341" s="11">
        <f t="shared" si="200"/>
        <v>0.19600000000000001</v>
      </c>
      <c r="T341" s="3" t="str">
        <f>VLOOKUP(Q341,道具信息!$Q$3:$S$20,2,FALSE)</f>
        <v>CHEST_ITEM_TYPE_T3_SHARD</v>
      </c>
      <c r="U341" s="3" t="str">
        <f>IF(COUNTIF(U$334:U340,T341)=0,T341,"")</f>
        <v/>
      </c>
      <c r="V341" s="3" t="str">
        <f t="shared" si="212"/>
        <v>CHEST_ITEM_TYPE_T2_SHARD,CHEST_ITEM_TYPE_T3_SHARD</v>
      </c>
      <c r="W341" s="13" t="str">
        <f t="shared" si="205"/>
        <v/>
      </c>
      <c r="X341" s="3" t="str">
        <f t="shared" si="206"/>
        <v/>
      </c>
      <c r="Y341" s="3" t="str">
        <f t="shared" si="213"/>
        <v>26.6%,19.6%</v>
      </c>
    </row>
    <row r="342" spans="2:25" x14ac:dyDescent="0.3">
      <c r="B342" s="2">
        <f>数据源!BD374</f>
        <v>8</v>
      </c>
      <c r="C342" s="2" t="str">
        <f>数据源!BE374</f>
        <v>黑豹</v>
      </c>
      <c r="D342" s="2" t="str">
        <f>数据源!BF374</f>
        <v>坦克碎片</v>
      </c>
      <c r="E342" s="2">
        <f>数据源!BG374</f>
        <v>41</v>
      </c>
      <c r="F342" s="2">
        <f>数据源!BH374</f>
        <v>5</v>
      </c>
      <c r="G342" s="2">
        <f>数据源!BI374</f>
        <v>3.6999999999999998E-2</v>
      </c>
      <c r="H342" s="2">
        <f>数据源!BJ374</f>
        <v>3.5495934959349593E-2</v>
      </c>
      <c r="I342" s="2">
        <f>数据源!BK374</f>
        <v>355</v>
      </c>
      <c r="J342" s="3">
        <f t="shared" si="201"/>
        <v>3</v>
      </c>
      <c r="K342" s="3">
        <f t="shared" si="202"/>
        <v>7</v>
      </c>
      <c r="L342" s="3" t="str">
        <f t="shared" si="207"/>
        <v>碎片</v>
      </c>
      <c r="M342" s="3">
        <f t="shared" ca="1" si="208"/>
        <v>53311</v>
      </c>
      <c r="N342" s="3" t="str">
        <f t="shared" ca="1" si="209"/>
        <v>51211,52211,53211,51221,52221,53221,51311,52311,53311</v>
      </c>
      <c r="O342" s="3" t="str">
        <f t="shared" si="210"/>
        <v>539,539,539,347,347,347,355,355,355</v>
      </c>
      <c r="P342" s="1" t="str">
        <f t="shared" si="211"/>
        <v>(11,16),(11,16),(11,16),(5,9),(5,9),(5,9),(3,7),(3,7),(3,7)</v>
      </c>
      <c r="Q342" s="3" t="str">
        <f>IF(D342="坦克碎片",VLOOKUP(C342,道具信息!$N$2:$O$291,2,FALSE)&amp;"碎片",VLOOKUP(C342,道具信息!$N$2:$O$291,2,FALSE))</f>
        <v>T3坦克碎片</v>
      </c>
      <c r="R342" s="3">
        <f t="shared" si="199"/>
        <v>1953</v>
      </c>
      <c r="S342" s="11">
        <f t="shared" si="200"/>
        <v>0.19600000000000001</v>
      </c>
      <c r="T342" s="3" t="str">
        <f>VLOOKUP(Q342,道具信息!$Q$3:$S$20,2,FALSE)</f>
        <v>CHEST_ITEM_TYPE_T3_SHARD</v>
      </c>
      <c r="U342" s="3" t="str">
        <f>IF(COUNTIF(U$334:U341,T342)=0,T342,"")</f>
        <v/>
      </c>
      <c r="V342" s="3" t="str">
        <f t="shared" si="212"/>
        <v>CHEST_ITEM_TYPE_T2_SHARD,CHEST_ITEM_TYPE_T3_SHARD</v>
      </c>
      <c r="W342" s="13" t="str">
        <f t="shared" si="205"/>
        <v/>
      </c>
      <c r="X342" s="3" t="str">
        <f t="shared" si="206"/>
        <v/>
      </c>
      <c r="Y342" s="3" t="str">
        <f t="shared" si="213"/>
        <v>26.6%,19.6%</v>
      </c>
    </row>
    <row r="343" spans="2:25" x14ac:dyDescent="0.3">
      <c r="B343" s="2">
        <f>数据源!BD375</f>
        <v>8</v>
      </c>
      <c r="C343" s="2" t="str">
        <f>数据源!BE375</f>
        <v>十字军</v>
      </c>
      <c r="D343" s="2" t="str">
        <f>数据源!BF375</f>
        <v>坦克碎片</v>
      </c>
      <c r="E343" s="2">
        <f>数据源!BG375</f>
        <v>54.666666666666657</v>
      </c>
      <c r="F343" s="2">
        <f>数据源!BH375</f>
        <v>4.5</v>
      </c>
      <c r="G343" s="2">
        <f>数据源!BI375</f>
        <v>3.6999999999999998E-2</v>
      </c>
      <c r="H343" s="2">
        <f>数据源!BJ375</f>
        <v>2.9579945799457996E-2</v>
      </c>
      <c r="I343" s="2">
        <f>数据源!BK375</f>
        <v>296</v>
      </c>
      <c r="J343" s="3">
        <f t="shared" si="201"/>
        <v>3</v>
      </c>
      <c r="K343" s="3">
        <f t="shared" si="202"/>
        <v>6</v>
      </c>
      <c r="L343" s="3" t="str">
        <f t="shared" si="207"/>
        <v>碎片</v>
      </c>
      <c r="M343" s="3">
        <f t="shared" ca="1" si="208"/>
        <v>51321</v>
      </c>
      <c r="N343" s="3" t="str">
        <f t="shared" ca="1" si="209"/>
        <v>51211,52211,53211,51221,52221,53221,51311,52311,53311,51321</v>
      </c>
      <c r="O343" s="3" t="str">
        <f t="shared" si="210"/>
        <v>539,539,539,347,347,347,355,355,355,296</v>
      </c>
      <c r="P343" s="1" t="str">
        <f t="shared" si="211"/>
        <v>(11,16),(11,16),(11,16),(5,9),(5,9),(5,9),(3,7),(3,7),(3,7),(3,6)</v>
      </c>
      <c r="Q343" s="3" t="str">
        <f>IF(D343="坦克碎片",VLOOKUP(C343,道具信息!$N$2:$O$291,2,FALSE)&amp;"碎片",VLOOKUP(C343,道具信息!$N$2:$O$291,2,FALSE))</f>
        <v>T3坦克碎片</v>
      </c>
      <c r="R343" s="3">
        <f t="shared" si="199"/>
        <v>1953</v>
      </c>
      <c r="S343" s="11">
        <f t="shared" si="200"/>
        <v>0.19600000000000001</v>
      </c>
      <c r="T343" s="3" t="str">
        <f>VLOOKUP(Q343,道具信息!$Q$3:$S$20,2,FALSE)</f>
        <v>CHEST_ITEM_TYPE_T3_SHARD</v>
      </c>
      <c r="U343" s="3" t="str">
        <f>IF(COUNTIF(U$334:U342,T343)=0,T343,"")</f>
        <v/>
      </c>
      <c r="V343" s="3" t="str">
        <f t="shared" si="212"/>
        <v>CHEST_ITEM_TYPE_T2_SHARD,CHEST_ITEM_TYPE_T3_SHARD</v>
      </c>
      <c r="W343" s="13" t="str">
        <f t="shared" si="205"/>
        <v/>
      </c>
      <c r="X343" s="3" t="str">
        <f t="shared" si="206"/>
        <v/>
      </c>
      <c r="Y343" s="3" t="str">
        <f t="shared" si="213"/>
        <v>26.6%,19.6%</v>
      </c>
    </row>
    <row r="344" spans="2:25" x14ac:dyDescent="0.3">
      <c r="B344" s="2">
        <f>数据源!BD376</f>
        <v>8</v>
      </c>
      <c r="C344" s="2" t="str">
        <f>数据源!BE376</f>
        <v>谢尔曼</v>
      </c>
      <c r="D344" s="2" t="str">
        <f>数据源!BF376</f>
        <v>坦克碎片</v>
      </c>
      <c r="E344" s="2">
        <f>数据源!BG376</f>
        <v>54.666666666666657</v>
      </c>
      <c r="F344" s="2">
        <f>数据源!BH376</f>
        <v>4.5</v>
      </c>
      <c r="G344" s="2">
        <f>数据源!BI376</f>
        <v>3.6999999999999998E-2</v>
      </c>
      <c r="H344" s="2">
        <f>数据源!BJ376</f>
        <v>2.9579945799457996E-2</v>
      </c>
      <c r="I344" s="2">
        <f>数据源!BK376</f>
        <v>296</v>
      </c>
      <c r="J344" s="3">
        <f t="shared" si="201"/>
        <v>3</v>
      </c>
      <c r="K344" s="3">
        <f t="shared" si="202"/>
        <v>6</v>
      </c>
      <c r="L344" s="3" t="str">
        <f t="shared" si="207"/>
        <v>碎片</v>
      </c>
      <c r="M344" s="3">
        <f t="shared" ca="1" si="208"/>
        <v>52321</v>
      </c>
      <c r="N344" s="3" t="str">
        <f t="shared" ca="1" si="209"/>
        <v>51211,52211,53211,51221,52221,53221,51311,52311,53311,51321,52321</v>
      </c>
      <c r="O344" s="3" t="str">
        <f t="shared" si="210"/>
        <v>539,539,539,347,347,347,355,355,355,296,296</v>
      </c>
      <c r="P344" s="1" t="str">
        <f t="shared" si="211"/>
        <v>(11,16),(11,16),(11,16),(5,9),(5,9),(5,9),(3,7),(3,7),(3,7),(3,6),(3,6)</v>
      </c>
      <c r="Q344" s="3" t="str">
        <f>IF(D344="坦克碎片",VLOOKUP(C344,道具信息!$N$2:$O$291,2,FALSE)&amp;"碎片",VLOOKUP(C344,道具信息!$N$2:$O$291,2,FALSE))</f>
        <v>T3坦克碎片</v>
      </c>
      <c r="R344" s="3">
        <f t="shared" si="199"/>
        <v>1953</v>
      </c>
      <c r="S344" s="11">
        <f t="shared" si="200"/>
        <v>0.19600000000000001</v>
      </c>
      <c r="T344" s="3" t="str">
        <f>VLOOKUP(Q344,道具信息!$Q$3:$S$20,2,FALSE)</f>
        <v>CHEST_ITEM_TYPE_T3_SHARD</v>
      </c>
      <c r="U344" s="3" t="str">
        <f>IF(COUNTIF(U$334:U343,T344)=0,T344,"")</f>
        <v/>
      </c>
      <c r="V344" s="3" t="str">
        <f t="shared" si="212"/>
        <v>CHEST_ITEM_TYPE_T2_SHARD,CHEST_ITEM_TYPE_T3_SHARD</v>
      </c>
      <c r="W344" s="13" t="str">
        <f t="shared" si="205"/>
        <v/>
      </c>
      <c r="X344" s="3" t="str">
        <f t="shared" si="206"/>
        <v/>
      </c>
      <c r="Y344" s="3" t="str">
        <f t="shared" si="213"/>
        <v>26.6%,19.6%</v>
      </c>
    </row>
    <row r="345" spans="2:25" x14ac:dyDescent="0.3">
      <c r="B345" s="2">
        <f>数据源!BD377</f>
        <v>8</v>
      </c>
      <c r="C345" s="2" t="str">
        <f>数据源!BE377</f>
        <v>虎式</v>
      </c>
      <c r="D345" s="2" t="str">
        <f>数据源!BF377</f>
        <v>坦克碎片</v>
      </c>
      <c r="E345" s="2">
        <f>数据源!BG377</f>
        <v>54.666666666666657</v>
      </c>
      <c r="F345" s="2">
        <f>数据源!BH377</f>
        <v>4.5</v>
      </c>
      <c r="G345" s="2">
        <f>数据源!BI377</f>
        <v>3.6999999999999998E-2</v>
      </c>
      <c r="H345" s="2">
        <f>数据源!BJ377</f>
        <v>2.9579945799457996E-2</v>
      </c>
      <c r="I345" s="2">
        <f>数据源!BK377</f>
        <v>296</v>
      </c>
      <c r="J345" s="3">
        <f t="shared" si="201"/>
        <v>3</v>
      </c>
      <c r="K345" s="3">
        <f t="shared" si="202"/>
        <v>6</v>
      </c>
      <c r="L345" s="3" t="str">
        <f t="shared" si="207"/>
        <v>碎片</v>
      </c>
      <c r="M345" s="3">
        <f t="shared" ca="1" si="208"/>
        <v>53321</v>
      </c>
      <c r="N345" s="3" t="str">
        <f t="shared" ca="1" si="209"/>
        <v>51211,52211,53211,51221,52221,53221,51311,52311,53311,51321,52321,53321</v>
      </c>
      <c r="O345" s="3" t="str">
        <f t="shared" si="210"/>
        <v>539,539,539,347,347,347,355,355,355,296,296,296</v>
      </c>
      <c r="P345" s="1" t="str">
        <f t="shared" si="211"/>
        <v>(11,16),(11,16),(11,16),(5,9),(5,9),(5,9),(3,7),(3,7),(3,7),(3,6),(3,6),(3,6)</v>
      </c>
      <c r="Q345" s="3" t="str">
        <f>IF(D345="坦克碎片",VLOOKUP(C345,道具信息!$N$2:$O$291,2,FALSE)&amp;"碎片",VLOOKUP(C345,道具信息!$N$2:$O$291,2,FALSE))</f>
        <v>T3坦克碎片</v>
      </c>
      <c r="R345" s="3">
        <f t="shared" si="199"/>
        <v>1953</v>
      </c>
      <c r="S345" s="11">
        <f t="shared" si="200"/>
        <v>0.19600000000000001</v>
      </c>
      <c r="T345" s="3" t="str">
        <f>VLOOKUP(Q345,道具信息!$Q$3:$S$20,2,FALSE)</f>
        <v>CHEST_ITEM_TYPE_T3_SHARD</v>
      </c>
      <c r="U345" s="3" t="str">
        <f>IF(COUNTIF(U$334:U344,T345)=0,T345,"")</f>
        <v/>
      </c>
      <c r="V345" s="3" t="str">
        <f t="shared" si="212"/>
        <v>CHEST_ITEM_TYPE_T2_SHARD,CHEST_ITEM_TYPE_T3_SHARD</v>
      </c>
      <c r="W345" s="13" t="str">
        <f t="shared" si="205"/>
        <v/>
      </c>
      <c r="X345" s="3" t="str">
        <f t="shared" si="206"/>
        <v/>
      </c>
      <c r="Y345" s="3" t="str">
        <f t="shared" si="213"/>
        <v>26.6%,19.6%</v>
      </c>
    </row>
    <row r="346" spans="2:25" x14ac:dyDescent="0.3">
      <c r="B346" s="2">
        <f>数据源!BD378</f>
        <v>8</v>
      </c>
      <c r="C346" s="2" t="str">
        <f>数据源!BE378</f>
        <v>霞飞</v>
      </c>
      <c r="D346" s="2" t="str">
        <f>数据源!BF378</f>
        <v>坦克碎片</v>
      </c>
      <c r="E346" s="2">
        <f>数据源!BG378</f>
        <v>100</v>
      </c>
      <c r="F346" s="2">
        <f>数据源!BH378</f>
        <v>3</v>
      </c>
      <c r="G346" s="2">
        <f>数据源!BI378</f>
        <v>3.6999999999999998E-2</v>
      </c>
      <c r="H346" s="2">
        <f>数据源!BJ378</f>
        <v>2.4255555555555555E-2</v>
      </c>
      <c r="I346" s="2">
        <f>数据源!BK378</f>
        <v>243</v>
      </c>
      <c r="J346" s="3">
        <f t="shared" si="201"/>
        <v>2</v>
      </c>
      <c r="K346" s="3">
        <f t="shared" si="202"/>
        <v>4</v>
      </c>
      <c r="L346" s="3" t="str">
        <f t="shared" si="207"/>
        <v>碎片</v>
      </c>
      <c r="M346" s="3">
        <f t="shared" ca="1" si="208"/>
        <v>51411</v>
      </c>
      <c r="N346" s="3" t="str">
        <f t="shared" ca="1" si="209"/>
        <v>51211,52211,53211,51221,52221,53221,51311,52311,53311,51321,52321,53321,51411</v>
      </c>
      <c r="O346" s="3" t="str">
        <f t="shared" si="210"/>
        <v>539,539,539,347,347,347,355,355,355,296,296,296,243</v>
      </c>
      <c r="P346" s="1" t="str">
        <f t="shared" si="211"/>
        <v>(11,16),(11,16),(11,16),(5,9),(5,9),(5,9),(3,7),(3,7),(3,7),(3,6),(3,6),(3,6),(2,4)</v>
      </c>
      <c r="Q346" s="3" t="str">
        <f>IF(D346="坦克碎片",VLOOKUP(C346,道具信息!$N$2:$O$291,2,FALSE)&amp;"碎片",VLOOKUP(C346,道具信息!$N$2:$O$291,2,FALSE))</f>
        <v>T4坦克碎片</v>
      </c>
      <c r="R346" s="3">
        <f t="shared" si="199"/>
        <v>1322</v>
      </c>
      <c r="S346" s="11">
        <f t="shared" si="200"/>
        <v>0.13200000000000001</v>
      </c>
      <c r="T346" s="3" t="str">
        <f>VLOOKUP(Q346,道具信息!$Q$3:$S$20,2,FALSE)</f>
        <v>CHEST_ITEM_TYPE_T4_SHARD</v>
      </c>
      <c r="U346" s="3" t="str">
        <f>IF(COUNTIF(U$334:U345,T346)=0,T346,"")</f>
        <v>CHEST_ITEM_TYPE_T4_SHARD</v>
      </c>
      <c r="V346" s="3" t="str">
        <f t="shared" si="212"/>
        <v>CHEST_ITEM_TYPE_T2_SHARD,CHEST_ITEM_TYPE_T3_SHARD,CHEST_ITEM_TYPE_T4_SHARD</v>
      </c>
      <c r="W346" s="13">
        <f t="shared" si="205"/>
        <v>0.13200000000000001</v>
      </c>
      <c r="X346" s="3" t="str">
        <f t="shared" si="206"/>
        <v>13.2%</v>
      </c>
      <c r="Y346" s="3" t="str">
        <f t="shared" si="213"/>
        <v>26.6%,19.6%,13.2%</v>
      </c>
    </row>
    <row r="347" spans="2:25" x14ac:dyDescent="0.3">
      <c r="B347" s="2">
        <f>数据源!BD379</f>
        <v>8</v>
      </c>
      <c r="C347" s="2" t="str">
        <f>数据源!BE379</f>
        <v>M-48</v>
      </c>
      <c r="D347" s="2" t="str">
        <f>数据源!BF379</f>
        <v>坦克碎片</v>
      </c>
      <c r="E347" s="2">
        <f>数据源!BG379</f>
        <v>100</v>
      </c>
      <c r="F347" s="2">
        <f>数据源!BH379</f>
        <v>3</v>
      </c>
      <c r="G347" s="2">
        <f>数据源!BI379</f>
        <v>3.6999999999999998E-2</v>
      </c>
      <c r="H347" s="2">
        <f>数据源!BJ379</f>
        <v>2.4255555555555555E-2</v>
      </c>
      <c r="I347" s="2">
        <f>数据源!BK379</f>
        <v>243</v>
      </c>
      <c r="J347" s="3">
        <f t="shared" si="201"/>
        <v>2</v>
      </c>
      <c r="K347" s="3">
        <f t="shared" si="202"/>
        <v>4</v>
      </c>
      <c r="L347" s="3" t="str">
        <f t="shared" si="207"/>
        <v>碎片</v>
      </c>
      <c r="M347" s="3">
        <f t="shared" ca="1" si="208"/>
        <v>52411</v>
      </c>
      <c r="N347" s="3" t="str">
        <f t="shared" ca="1" si="209"/>
        <v>51211,52211,53211,51221,52221,53221,51311,52311,53311,51321,52321,53321,51411,52411</v>
      </c>
      <c r="O347" s="3" t="str">
        <f t="shared" si="210"/>
        <v>539,539,539,347,347,347,355,355,355,296,296,296,243,243</v>
      </c>
      <c r="P347" s="1" t="str">
        <f t="shared" si="211"/>
        <v>(11,16),(11,16),(11,16),(5,9),(5,9),(5,9),(3,7),(3,7),(3,7),(3,6),(3,6),(3,6),(2,4),(2,4)</v>
      </c>
      <c r="Q347" s="3" t="str">
        <f>IF(D347="坦克碎片",VLOOKUP(C347,道具信息!$N$2:$O$291,2,FALSE)&amp;"碎片",VLOOKUP(C347,道具信息!$N$2:$O$291,2,FALSE))</f>
        <v>T4坦克碎片</v>
      </c>
      <c r="R347" s="3">
        <f t="shared" si="199"/>
        <v>1322</v>
      </c>
      <c r="S347" s="11">
        <f t="shared" si="200"/>
        <v>0.13200000000000001</v>
      </c>
      <c r="T347" s="3" t="str">
        <f>VLOOKUP(Q347,道具信息!$Q$3:$S$20,2,FALSE)</f>
        <v>CHEST_ITEM_TYPE_T4_SHARD</v>
      </c>
      <c r="U347" s="3" t="str">
        <f>IF(COUNTIF(U$334:U346,T347)=0,T347,"")</f>
        <v/>
      </c>
      <c r="V347" s="3" t="str">
        <f t="shared" si="212"/>
        <v>CHEST_ITEM_TYPE_T2_SHARD,CHEST_ITEM_TYPE_T3_SHARD,CHEST_ITEM_TYPE_T4_SHARD</v>
      </c>
      <c r="W347" s="13" t="str">
        <f t="shared" si="205"/>
        <v/>
      </c>
      <c r="X347" s="3" t="str">
        <f t="shared" si="206"/>
        <v/>
      </c>
      <c r="Y347" s="3" t="str">
        <f t="shared" si="213"/>
        <v>26.6%,19.6%,13.2%</v>
      </c>
    </row>
    <row r="348" spans="2:25" x14ac:dyDescent="0.3">
      <c r="B348" s="2">
        <f>数据源!BD380</f>
        <v>8</v>
      </c>
      <c r="C348" s="2" t="str">
        <f>数据源!BE380</f>
        <v>征服者</v>
      </c>
      <c r="D348" s="2" t="str">
        <f>数据源!BF380</f>
        <v>坦克碎片</v>
      </c>
      <c r="E348" s="2">
        <f>数据源!BG380</f>
        <v>100</v>
      </c>
      <c r="F348" s="2">
        <f>数据源!BH380</f>
        <v>3</v>
      </c>
      <c r="G348" s="2">
        <f>数据源!BI380</f>
        <v>3.6999999999999998E-2</v>
      </c>
      <c r="H348" s="2">
        <f>数据源!BJ380</f>
        <v>2.4255555555555555E-2</v>
      </c>
      <c r="I348" s="2">
        <f>数据源!BK380</f>
        <v>243</v>
      </c>
      <c r="J348" s="3">
        <f t="shared" si="201"/>
        <v>2</v>
      </c>
      <c r="K348" s="3">
        <f t="shared" si="202"/>
        <v>4</v>
      </c>
      <c r="L348" s="3" t="str">
        <f t="shared" si="207"/>
        <v>碎片</v>
      </c>
      <c r="M348" s="3">
        <f t="shared" ca="1" si="208"/>
        <v>53411</v>
      </c>
      <c r="N348" s="3" t="str">
        <f t="shared" ca="1" si="209"/>
        <v>51211,52211,53211,51221,52221,53221,51311,52311,53311,51321,52321,53321,51411,52411,53411</v>
      </c>
      <c r="O348" s="3" t="str">
        <f t="shared" si="210"/>
        <v>539,539,539,347,347,347,355,355,355,296,296,296,243,243,243</v>
      </c>
      <c r="P348" s="1" t="str">
        <f t="shared" si="211"/>
        <v>(11,16),(11,16),(11,16),(5,9),(5,9),(5,9),(3,7),(3,7),(3,7),(3,6),(3,6),(3,6),(2,4),(2,4),(2,4)</v>
      </c>
      <c r="Q348" s="3" t="str">
        <f>IF(D348="坦克碎片",VLOOKUP(C348,道具信息!$N$2:$O$291,2,FALSE)&amp;"碎片",VLOOKUP(C348,道具信息!$N$2:$O$291,2,FALSE))</f>
        <v>T4坦克碎片</v>
      </c>
      <c r="R348" s="3">
        <f t="shared" si="199"/>
        <v>1322</v>
      </c>
      <c r="S348" s="11">
        <f t="shared" si="200"/>
        <v>0.13200000000000001</v>
      </c>
      <c r="T348" s="3" t="str">
        <f>VLOOKUP(Q348,道具信息!$Q$3:$S$20,2,FALSE)</f>
        <v>CHEST_ITEM_TYPE_T4_SHARD</v>
      </c>
      <c r="U348" s="3" t="str">
        <f>IF(COUNTIF(U$334:U347,T348)=0,T348,"")</f>
        <v/>
      </c>
      <c r="V348" s="3" t="str">
        <f t="shared" si="212"/>
        <v>CHEST_ITEM_TYPE_T2_SHARD,CHEST_ITEM_TYPE_T3_SHARD,CHEST_ITEM_TYPE_T4_SHARD</v>
      </c>
      <c r="W348" s="13" t="str">
        <f t="shared" si="205"/>
        <v/>
      </c>
      <c r="X348" s="3" t="str">
        <f t="shared" si="206"/>
        <v/>
      </c>
      <c r="Y348" s="3" t="str">
        <f t="shared" si="213"/>
        <v>26.6%,19.6%,13.2%</v>
      </c>
    </row>
    <row r="349" spans="2:25" x14ac:dyDescent="0.3">
      <c r="B349" s="2">
        <f>数据源!BD381</f>
        <v>8</v>
      </c>
      <c r="C349" s="2" t="str">
        <f>数据源!BE381</f>
        <v>M-41</v>
      </c>
      <c r="D349" s="2" t="str">
        <f>数据源!BF381</f>
        <v>坦克碎片</v>
      </c>
      <c r="E349" s="2">
        <f>数据源!BG381</f>
        <v>150</v>
      </c>
      <c r="F349" s="2">
        <f>数据源!BH381</f>
        <v>1.5</v>
      </c>
      <c r="G349" s="2">
        <f>数据源!BI381</f>
        <v>3.6999999999999998E-2</v>
      </c>
      <c r="H349" s="2">
        <f>数据源!BJ381</f>
        <v>3.2340740740740739E-2</v>
      </c>
      <c r="I349" s="2">
        <f>数据源!BK381</f>
        <v>323</v>
      </c>
      <c r="J349" s="3">
        <f t="shared" si="201"/>
        <v>1</v>
      </c>
      <c r="K349" s="3">
        <f t="shared" si="202"/>
        <v>2</v>
      </c>
      <c r="L349" s="3" t="str">
        <f t="shared" si="207"/>
        <v>碎片</v>
      </c>
      <c r="M349" s="3">
        <f t="shared" ca="1" si="208"/>
        <v>51421</v>
      </c>
      <c r="N349" s="3" t="str">
        <f t="shared" ca="1" si="209"/>
        <v>51211,52211,53211,51221,52221,53221,51311,52311,53311,51321,52321,53321,51411,52411,53411,51421</v>
      </c>
      <c r="O349" s="3" t="str">
        <f t="shared" si="210"/>
        <v>539,539,539,347,347,347,355,355,355,296,296,296,243,243,243,323</v>
      </c>
      <c r="P349" s="1" t="str">
        <f t="shared" si="211"/>
        <v>(11,16),(11,16),(11,16),(5,9),(5,9),(5,9),(3,7),(3,7),(3,7),(3,6),(3,6),(3,6),(2,4),(2,4),(2,4),(1,2)</v>
      </c>
      <c r="Q349" s="3" t="str">
        <f>IF(D349="坦克碎片",VLOOKUP(C349,道具信息!$N$2:$O$291,2,FALSE)&amp;"碎片",VLOOKUP(C349,道具信息!$N$2:$O$291,2,FALSE))</f>
        <v>T4坦克碎片</v>
      </c>
      <c r="R349" s="3">
        <f t="shared" si="199"/>
        <v>1322</v>
      </c>
      <c r="S349" s="11">
        <f t="shared" si="200"/>
        <v>0.13200000000000001</v>
      </c>
      <c r="T349" s="3" t="str">
        <f>VLOOKUP(Q349,道具信息!$Q$3:$S$20,2,FALSE)</f>
        <v>CHEST_ITEM_TYPE_T4_SHARD</v>
      </c>
      <c r="U349" s="3" t="str">
        <f>IF(COUNTIF(U$334:U348,T349)=0,T349,"")</f>
        <v/>
      </c>
      <c r="V349" s="3" t="str">
        <f t="shared" si="212"/>
        <v>CHEST_ITEM_TYPE_T2_SHARD,CHEST_ITEM_TYPE_T3_SHARD,CHEST_ITEM_TYPE_T4_SHARD</v>
      </c>
      <c r="W349" s="13" t="str">
        <f t="shared" si="205"/>
        <v/>
      </c>
      <c r="X349" s="3" t="str">
        <f t="shared" si="206"/>
        <v/>
      </c>
      <c r="Y349" s="3" t="str">
        <f t="shared" si="213"/>
        <v>26.6%,19.6%,13.2%</v>
      </c>
    </row>
    <row r="350" spans="2:25" x14ac:dyDescent="0.3">
      <c r="B350" s="2">
        <f>数据源!BD382</f>
        <v>8</v>
      </c>
      <c r="C350" s="2" t="str">
        <f>数据源!BE382</f>
        <v>BMP-3</v>
      </c>
      <c r="D350" s="2" t="str">
        <f>数据源!BF382</f>
        <v>坦克碎片</v>
      </c>
      <c r="E350" s="2">
        <f>数据源!BG382</f>
        <v>180</v>
      </c>
      <c r="F350" s="2">
        <f>数据源!BH382</f>
        <v>1.5</v>
      </c>
      <c r="G350" s="2">
        <f>数据源!BI382</f>
        <v>3.6999999999999998E-2</v>
      </c>
      <c r="H350" s="2">
        <f>数据源!BJ382</f>
        <v>2.695061728395062E-2</v>
      </c>
      <c r="I350" s="2">
        <f>数据源!BK382</f>
        <v>270</v>
      </c>
      <c r="J350" s="3">
        <f t="shared" si="201"/>
        <v>1</v>
      </c>
      <c r="K350" s="3">
        <f t="shared" si="202"/>
        <v>2</v>
      </c>
      <c r="L350" s="3" t="str">
        <f t="shared" si="207"/>
        <v>碎片</v>
      </c>
      <c r="M350" s="3">
        <f t="shared" ca="1" si="208"/>
        <v>51431</v>
      </c>
      <c r="N350" s="3" t="str">
        <f t="shared" ca="1" si="209"/>
        <v>51211,52211,53211,51221,52221,53221,51311,52311,53311,51321,52321,53321,51411,52411,53411,51421,51431</v>
      </c>
      <c r="O350" s="3" t="str">
        <f t="shared" si="210"/>
        <v>539,539,539,347,347,347,355,355,355,296,296,296,243,243,243,323,270</v>
      </c>
      <c r="P350" s="1" t="str">
        <f t="shared" si="211"/>
        <v>(11,16),(11,16),(11,16),(5,9),(5,9),(5,9),(3,7),(3,7),(3,7),(3,6),(3,6),(3,6),(2,4),(2,4),(2,4),(1,2),(1,2)</v>
      </c>
      <c r="Q350" s="3" t="str">
        <f>IF(D350="坦克碎片",VLOOKUP(C350,道具信息!$N$2:$O$291,2,FALSE)&amp;"碎片",VLOOKUP(C350,道具信息!$N$2:$O$291,2,FALSE))</f>
        <v>T4坦克碎片</v>
      </c>
      <c r="R350" s="3">
        <f t="shared" si="199"/>
        <v>1322</v>
      </c>
      <c r="S350" s="11">
        <f t="shared" si="200"/>
        <v>0.13200000000000001</v>
      </c>
      <c r="T350" s="3" t="str">
        <f>VLOOKUP(Q350,道具信息!$Q$3:$S$20,2,FALSE)</f>
        <v>CHEST_ITEM_TYPE_T4_SHARD</v>
      </c>
      <c r="U350" s="3" t="str">
        <f>IF(COUNTIF(U$334:U349,T350)=0,T350,"")</f>
        <v/>
      </c>
      <c r="V350" s="3" t="str">
        <f t="shared" si="212"/>
        <v>CHEST_ITEM_TYPE_T2_SHARD,CHEST_ITEM_TYPE_T3_SHARD,CHEST_ITEM_TYPE_T4_SHARD</v>
      </c>
      <c r="W350" s="13" t="str">
        <f t="shared" si="205"/>
        <v/>
      </c>
      <c r="X350" s="3" t="str">
        <f t="shared" si="206"/>
        <v/>
      </c>
      <c r="Y350" s="3" t="str">
        <f t="shared" si="213"/>
        <v>26.6%,19.6%,13.2%</v>
      </c>
    </row>
    <row r="351" spans="2:25" x14ac:dyDescent="0.3">
      <c r="B351" s="2">
        <f>数据源!BD383</f>
        <v>8</v>
      </c>
      <c r="C351" s="2" t="str">
        <f>数据源!BE383</f>
        <v>T1LP1</v>
      </c>
      <c r="D351" s="2" t="str">
        <f>数据源!BF383</f>
        <v>部件</v>
      </c>
      <c r="E351" s="2">
        <f>数据源!BG383</f>
        <v>17</v>
      </c>
      <c r="F351" s="2">
        <f>数据源!BH383</f>
        <v>5.5</v>
      </c>
      <c r="G351" s="2">
        <f>数据源!BI383</f>
        <v>5.3E-3</v>
      </c>
      <c r="H351" s="2">
        <f>数据源!BJ383</f>
        <v>1.1147950089126559E-2</v>
      </c>
      <c r="I351" s="2">
        <f>数据源!BK383</f>
        <v>111</v>
      </c>
      <c r="J351" s="3">
        <f t="shared" si="201"/>
        <v>4</v>
      </c>
      <c r="K351" s="3">
        <f t="shared" si="202"/>
        <v>7</v>
      </c>
      <c r="L351" s="3" t="str">
        <f t="shared" si="207"/>
        <v>部件</v>
      </c>
      <c r="M351" s="3">
        <f t="shared" ca="1" si="208"/>
        <v>91001</v>
      </c>
      <c r="N351" s="3" t="str">
        <f t="shared" ca="1" si="209"/>
        <v>51211,52211,53211,51221,52221,53221,51311,52311,53311,51321,52321,53321,51411,52411,53411,51421,51431,91001</v>
      </c>
      <c r="O351" s="3" t="str">
        <f t="shared" si="210"/>
        <v>539,539,539,347,347,347,355,355,355,296,296,296,243,243,243,323,270,111</v>
      </c>
      <c r="P351" s="1" t="str">
        <f t="shared" si="211"/>
        <v>(11,16),(11,16),(11,16),(5,9),(5,9),(5,9),(3,7),(3,7),(3,7),(3,6),(3,6),(3,6),(2,4),(2,4),(2,4),(1,2),(1,2),(4,7)</v>
      </c>
      <c r="Q351" s="3" t="str">
        <f>IF(D351="坦克碎片",VLOOKUP(C351,道具信息!$N$2:$O$291,2,FALSE)&amp;"碎片",VLOOKUP(C351,道具信息!$N$2:$O$291,2,FALSE))</f>
        <v>T1部件</v>
      </c>
      <c r="R351" s="3">
        <f t="shared" si="199"/>
        <v>1984</v>
      </c>
      <c r="S351" s="11">
        <f t="shared" si="200"/>
        <v>0.19900000000000001</v>
      </c>
      <c r="T351" s="3" t="str">
        <f>VLOOKUP(Q351,道具信息!$Q$3:$S$20,2,FALSE)</f>
        <v>CHEST_ITEM_TYPE_T1_PART</v>
      </c>
      <c r="U351" s="3" t="str">
        <f>IF(COUNTIF(U$334:U350,T351)=0,T351,"")</f>
        <v>CHEST_ITEM_TYPE_T1_PART</v>
      </c>
      <c r="V351" s="3" t="str">
        <f t="shared" si="212"/>
        <v>CHEST_ITEM_TYPE_T2_SHARD,CHEST_ITEM_TYPE_T3_SHARD,CHEST_ITEM_TYPE_T4_SHARD,CHEST_ITEM_TYPE_T1_PART</v>
      </c>
      <c r="W351" s="13">
        <f t="shared" si="205"/>
        <v>0.19900000000000001</v>
      </c>
      <c r="X351" s="3" t="str">
        <f t="shared" si="206"/>
        <v>19.9%</v>
      </c>
      <c r="Y351" s="3" t="str">
        <f t="shared" si="213"/>
        <v>26.6%,19.6%,13.2%,19.9%</v>
      </c>
    </row>
    <row r="352" spans="2:25" x14ac:dyDescent="0.3">
      <c r="B352" s="2">
        <f>数据源!BD384</f>
        <v>8</v>
      </c>
      <c r="C352" s="2" t="str">
        <f>数据源!BE384</f>
        <v>T1LP3</v>
      </c>
      <c r="D352" s="2" t="str">
        <f>数据源!BF384</f>
        <v>部件</v>
      </c>
      <c r="E352" s="2">
        <f>数据源!BG384</f>
        <v>17</v>
      </c>
      <c r="F352" s="2">
        <f>数据源!BH384</f>
        <v>5.5</v>
      </c>
      <c r="G352" s="2">
        <f>数据源!BI384</f>
        <v>5.3E-3</v>
      </c>
      <c r="H352" s="2">
        <f>数据源!BJ384</f>
        <v>1.1147950089126559E-2</v>
      </c>
      <c r="I352" s="2">
        <f>数据源!BK384</f>
        <v>111</v>
      </c>
      <c r="J352" s="3">
        <f t="shared" si="201"/>
        <v>4</v>
      </c>
      <c r="K352" s="3">
        <f t="shared" si="202"/>
        <v>7</v>
      </c>
      <c r="L352" s="3" t="str">
        <f t="shared" si="207"/>
        <v>部件</v>
      </c>
      <c r="M352" s="3">
        <f t="shared" ca="1" si="208"/>
        <v>91003</v>
      </c>
      <c r="N352" s="3" t="str">
        <f t="shared" ca="1" si="209"/>
        <v>51211,52211,53211,51221,52221,53221,51311,52311,53311,51321,52321,53321,51411,52411,53411,51421,51431,91001,91003</v>
      </c>
      <c r="O352" s="3" t="str">
        <f t="shared" si="210"/>
        <v>539,539,539,347,347,347,355,355,355,296,296,296,243,243,243,323,270,111,111</v>
      </c>
      <c r="P352" s="1" t="str">
        <f t="shared" si="211"/>
        <v>(11,16),(11,16),(11,16),(5,9),(5,9),(5,9),(3,7),(3,7),(3,7),(3,6),(3,6),(3,6),(2,4),(2,4),(2,4),(1,2),(1,2),(4,7),(4,7)</v>
      </c>
      <c r="Q352" s="3" t="str">
        <f>IF(D352="坦克碎片",VLOOKUP(C352,道具信息!$N$2:$O$291,2,FALSE)&amp;"碎片",VLOOKUP(C352,道具信息!$N$2:$O$291,2,FALSE))</f>
        <v>T1部件</v>
      </c>
      <c r="R352" s="3">
        <f t="shared" si="199"/>
        <v>1984</v>
      </c>
      <c r="S352" s="11">
        <f t="shared" si="200"/>
        <v>0.19900000000000001</v>
      </c>
      <c r="T352" s="3" t="str">
        <f>VLOOKUP(Q352,道具信息!$Q$3:$S$20,2,FALSE)</f>
        <v>CHEST_ITEM_TYPE_T1_PART</v>
      </c>
      <c r="U352" s="3" t="str">
        <f>IF(COUNTIF(U$334:U351,T352)=0,T352,"")</f>
        <v/>
      </c>
      <c r="V352" s="3" t="str">
        <f t="shared" si="212"/>
        <v>CHEST_ITEM_TYPE_T2_SHARD,CHEST_ITEM_TYPE_T3_SHARD,CHEST_ITEM_TYPE_T4_SHARD,CHEST_ITEM_TYPE_T1_PART</v>
      </c>
      <c r="W352" s="13" t="str">
        <f t="shared" si="205"/>
        <v/>
      </c>
      <c r="X352" s="3" t="str">
        <f t="shared" si="206"/>
        <v/>
      </c>
      <c r="Y352" s="3" t="str">
        <f t="shared" si="213"/>
        <v>26.6%,19.6%,13.2%,19.9%</v>
      </c>
    </row>
    <row r="353" spans="2:25" x14ac:dyDescent="0.3">
      <c r="B353" s="2">
        <f>数据源!BD385</f>
        <v>8</v>
      </c>
      <c r="C353" s="2" t="str">
        <f>数据源!BE385</f>
        <v>T1LP5</v>
      </c>
      <c r="D353" s="2" t="str">
        <f>数据源!BF385</f>
        <v>部件</v>
      </c>
      <c r="E353" s="2">
        <f>数据源!BG385</f>
        <v>17</v>
      </c>
      <c r="F353" s="2">
        <f>数据源!BH385</f>
        <v>5.5</v>
      </c>
      <c r="G353" s="2">
        <f>数据源!BI385</f>
        <v>5.3E-3</v>
      </c>
      <c r="H353" s="2">
        <f>数据源!BJ385</f>
        <v>1.1147950089126559E-2</v>
      </c>
      <c r="I353" s="2">
        <f>数据源!BK385</f>
        <v>111</v>
      </c>
      <c r="J353" s="3">
        <f t="shared" si="201"/>
        <v>4</v>
      </c>
      <c r="K353" s="3">
        <f t="shared" si="202"/>
        <v>7</v>
      </c>
      <c r="L353" s="3" t="str">
        <f t="shared" si="207"/>
        <v>部件</v>
      </c>
      <c r="M353" s="3">
        <f t="shared" ca="1" si="208"/>
        <v>91005</v>
      </c>
      <c r="N353" s="3" t="str">
        <f t="shared" ca="1" si="209"/>
        <v>51211,52211,53211,51221,52221,53221,51311,52311,53311,51321,52321,53321,51411,52411,53411,51421,51431,91001,91003,91005</v>
      </c>
      <c r="O353" s="3" t="str">
        <f t="shared" si="210"/>
        <v>539,539,539,347,347,347,355,355,355,296,296,296,243,243,243,323,270,111,111,111</v>
      </c>
      <c r="P353" s="1" t="str">
        <f t="shared" si="211"/>
        <v>(11,16),(11,16),(11,16),(5,9),(5,9),(5,9),(3,7),(3,7),(3,7),(3,6),(3,6),(3,6),(2,4),(2,4),(2,4),(1,2),(1,2),(4,7),(4,7),(4,7)</v>
      </c>
      <c r="Q353" s="3" t="str">
        <f>IF(D353="坦克碎片",VLOOKUP(C353,道具信息!$N$2:$O$291,2,FALSE)&amp;"碎片",VLOOKUP(C353,道具信息!$N$2:$O$291,2,FALSE))</f>
        <v>T1部件</v>
      </c>
      <c r="R353" s="3">
        <f t="shared" si="199"/>
        <v>1984</v>
      </c>
      <c r="S353" s="11">
        <f t="shared" si="200"/>
        <v>0.19900000000000001</v>
      </c>
      <c r="T353" s="3" t="str">
        <f>VLOOKUP(Q353,道具信息!$Q$3:$S$20,2,FALSE)</f>
        <v>CHEST_ITEM_TYPE_T1_PART</v>
      </c>
      <c r="U353" s="3" t="str">
        <f>IF(COUNTIF(U$334:U352,T353)=0,T353,"")</f>
        <v/>
      </c>
      <c r="V353" s="3" t="str">
        <f t="shared" si="212"/>
        <v>CHEST_ITEM_TYPE_T2_SHARD,CHEST_ITEM_TYPE_T3_SHARD,CHEST_ITEM_TYPE_T4_SHARD,CHEST_ITEM_TYPE_T1_PART</v>
      </c>
      <c r="W353" s="13" t="str">
        <f t="shared" si="205"/>
        <v/>
      </c>
      <c r="X353" s="3" t="str">
        <f t="shared" si="206"/>
        <v/>
      </c>
      <c r="Y353" s="3" t="str">
        <f t="shared" si="213"/>
        <v>26.6%,19.6%,13.2%,19.9%</v>
      </c>
    </row>
    <row r="354" spans="2:25" x14ac:dyDescent="0.3">
      <c r="B354" s="2">
        <f>数据源!BD386</f>
        <v>8</v>
      </c>
      <c r="C354" s="2" t="str">
        <f>数据源!BE386</f>
        <v>T1MP1</v>
      </c>
      <c r="D354" s="2" t="str">
        <f>数据源!BF386</f>
        <v>部件</v>
      </c>
      <c r="E354" s="2">
        <f>数据源!BG386</f>
        <v>17</v>
      </c>
      <c r="F354" s="2">
        <f>数据源!BH386</f>
        <v>5.5</v>
      </c>
      <c r="G354" s="2">
        <f>数据源!BI386</f>
        <v>5.3E-3</v>
      </c>
      <c r="H354" s="2">
        <f>数据源!BJ386</f>
        <v>1.1147950089126559E-2</v>
      </c>
      <c r="I354" s="2">
        <f>数据源!BK386</f>
        <v>111</v>
      </c>
      <c r="J354" s="3">
        <f t="shared" si="201"/>
        <v>4</v>
      </c>
      <c r="K354" s="3">
        <f t="shared" si="202"/>
        <v>7</v>
      </c>
      <c r="L354" s="3" t="str">
        <f t="shared" si="207"/>
        <v>部件</v>
      </c>
      <c r="M354" s="3">
        <f t="shared" ca="1" si="208"/>
        <v>91101</v>
      </c>
      <c r="N354" s="3" t="str">
        <f t="shared" ca="1" si="209"/>
        <v>51211,52211,53211,51221,52221,53221,51311,52311,53311,51321,52321,53321,51411,52411,53411,51421,51431,91001,91003,91005,91101</v>
      </c>
      <c r="O354" s="3" t="str">
        <f t="shared" si="210"/>
        <v>539,539,539,347,347,347,355,355,355,296,296,296,243,243,243,323,270,111,111,111,111</v>
      </c>
      <c r="P354" s="1" t="str">
        <f t="shared" si="211"/>
        <v>(11,16),(11,16),(11,16),(5,9),(5,9),(5,9),(3,7),(3,7),(3,7),(3,6),(3,6),(3,6),(2,4),(2,4),(2,4),(1,2),(1,2),(4,7),(4,7),(4,7),(4,7)</v>
      </c>
      <c r="Q354" s="3" t="str">
        <f>IF(D354="坦克碎片",VLOOKUP(C354,道具信息!$N$2:$O$291,2,FALSE)&amp;"碎片",VLOOKUP(C354,道具信息!$N$2:$O$291,2,FALSE))</f>
        <v>T1部件</v>
      </c>
      <c r="R354" s="3">
        <f t="shared" si="199"/>
        <v>1984</v>
      </c>
      <c r="S354" s="11">
        <f t="shared" si="200"/>
        <v>0.19900000000000001</v>
      </c>
      <c r="T354" s="3" t="str">
        <f>VLOOKUP(Q354,道具信息!$Q$3:$S$20,2,FALSE)</f>
        <v>CHEST_ITEM_TYPE_T1_PART</v>
      </c>
      <c r="U354" s="3" t="str">
        <f>IF(COUNTIF(U$334:U353,T354)=0,T354,"")</f>
        <v/>
      </c>
      <c r="V354" s="3" t="str">
        <f t="shared" si="212"/>
        <v>CHEST_ITEM_TYPE_T2_SHARD,CHEST_ITEM_TYPE_T3_SHARD,CHEST_ITEM_TYPE_T4_SHARD,CHEST_ITEM_TYPE_T1_PART</v>
      </c>
      <c r="W354" s="13" t="str">
        <f t="shared" si="205"/>
        <v/>
      </c>
      <c r="X354" s="3" t="str">
        <f t="shared" si="206"/>
        <v/>
      </c>
      <c r="Y354" s="3" t="str">
        <f t="shared" si="213"/>
        <v>26.6%,19.6%,13.2%,19.9%</v>
      </c>
    </row>
    <row r="355" spans="2:25" x14ac:dyDescent="0.3">
      <c r="B355" s="2">
        <f>数据源!BD387</f>
        <v>8</v>
      </c>
      <c r="C355" s="2" t="str">
        <f>数据源!BE387</f>
        <v>T1MP3</v>
      </c>
      <c r="D355" s="2" t="str">
        <f>数据源!BF387</f>
        <v>部件</v>
      </c>
      <c r="E355" s="2">
        <f>数据源!BG387</f>
        <v>17</v>
      </c>
      <c r="F355" s="2">
        <f>数据源!BH387</f>
        <v>5.5</v>
      </c>
      <c r="G355" s="2">
        <f>数据源!BI387</f>
        <v>5.3E-3</v>
      </c>
      <c r="H355" s="2">
        <f>数据源!BJ387</f>
        <v>1.1147950089126559E-2</v>
      </c>
      <c r="I355" s="2">
        <f>数据源!BK387</f>
        <v>111</v>
      </c>
      <c r="J355" s="3">
        <f t="shared" si="201"/>
        <v>4</v>
      </c>
      <c r="K355" s="3">
        <f t="shared" si="202"/>
        <v>7</v>
      </c>
      <c r="L355" s="3" t="str">
        <f t="shared" si="207"/>
        <v>部件</v>
      </c>
      <c r="M355" s="3">
        <f t="shared" ca="1" si="208"/>
        <v>91103</v>
      </c>
      <c r="N355" s="3" t="str">
        <f t="shared" ca="1" si="209"/>
        <v>51211,52211,53211,51221,52221,53221,51311,52311,53311,51321,52321,53321,51411,52411,53411,51421,51431,91001,91003,91005,91101,91103</v>
      </c>
      <c r="O355" s="3" t="str">
        <f t="shared" si="210"/>
        <v>539,539,539,347,347,347,355,355,355,296,296,296,243,243,243,323,270,111,111,111,111,111</v>
      </c>
      <c r="P355" s="1" t="str">
        <f t="shared" si="211"/>
        <v>(11,16),(11,16),(11,16),(5,9),(5,9),(5,9),(3,7),(3,7),(3,7),(3,6),(3,6),(3,6),(2,4),(2,4),(2,4),(1,2),(1,2),(4,7),(4,7),(4,7),(4,7),(4,7)</v>
      </c>
      <c r="Q355" s="3" t="str">
        <f>IF(D355="坦克碎片",VLOOKUP(C355,道具信息!$N$2:$O$291,2,FALSE)&amp;"碎片",VLOOKUP(C355,道具信息!$N$2:$O$291,2,FALSE))</f>
        <v>T1部件</v>
      </c>
      <c r="R355" s="3">
        <f t="shared" si="199"/>
        <v>1984</v>
      </c>
      <c r="S355" s="11">
        <f t="shared" si="200"/>
        <v>0.19900000000000001</v>
      </c>
      <c r="T355" s="3" t="str">
        <f>VLOOKUP(Q355,道具信息!$Q$3:$S$20,2,FALSE)</f>
        <v>CHEST_ITEM_TYPE_T1_PART</v>
      </c>
      <c r="U355" s="3" t="str">
        <f>IF(COUNTIF(U$334:U354,T355)=0,T355,"")</f>
        <v/>
      </c>
      <c r="V355" s="3" t="str">
        <f t="shared" si="212"/>
        <v>CHEST_ITEM_TYPE_T2_SHARD,CHEST_ITEM_TYPE_T3_SHARD,CHEST_ITEM_TYPE_T4_SHARD,CHEST_ITEM_TYPE_T1_PART</v>
      </c>
      <c r="W355" s="13" t="str">
        <f t="shared" si="205"/>
        <v/>
      </c>
      <c r="X355" s="3" t="str">
        <f t="shared" si="206"/>
        <v/>
      </c>
      <c r="Y355" s="3" t="str">
        <f t="shared" si="213"/>
        <v>26.6%,19.6%,13.2%,19.9%</v>
      </c>
    </row>
    <row r="356" spans="2:25" x14ac:dyDescent="0.3">
      <c r="B356" s="2">
        <f>数据源!BD388</f>
        <v>8</v>
      </c>
      <c r="C356" s="2" t="str">
        <f>数据源!BE388</f>
        <v>T1MP5</v>
      </c>
      <c r="D356" s="2" t="str">
        <f>数据源!BF388</f>
        <v>部件</v>
      </c>
      <c r="E356" s="2">
        <f>数据源!BG388</f>
        <v>17</v>
      </c>
      <c r="F356" s="2">
        <f>数据源!BH388</f>
        <v>5.5</v>
      </c>
      <c r="G356" s="2">
        <f>数据源!BI388</f>
        <v>5.3E-3</v>
      </c>
      <c r="H356" s="2">
        <f>数据源!BJ388</f>
        <v>1.1147950089126559E-2</v>
      </c>
      <c r="I356" s="2">
        <f>数据源!BK388</f>
        <v>111</v>
      </c>
      <c r="J356" s="3">
        <f t="shared" si="201"/>
        <v>4</v>
      </c>
      <c r="K356" s="3">
        <f t="shared" si="202"/>
        <v>7</v>
      </c>
      <c r="L356" s="3" t="str">
        <f t="shared" si="207"/>
        <v>部件</v>
      </c>
      <c r="M356" s="3">
        <f t="shared" ca="1" si="208"/>
        <v>91105</v>
      </c>
      <c r="N356" s="3" t="str">
        <f t="shared" ca="1" si="209"/>
        <v>51211,52211,53211,51221,52221,53221,51311,52311,53311,51321,52321,53321,51411,52411,53411,51421,51431,91001,91003,91005,91101,91103,91105</v>
      </c>
      <c r="O356" s="3" t="str">
        <f t="shared" si="210"/>
        <v>539,539,539,347,347,347,355,355,355,296,296,296,243,243,243,323,270,111,111,111,111,111,111</v>
      </c>
      <c r="P356" s="1" t="str">
        <f t="shared" si="211"/>
        <v>(11,16),(11,16),(11,16),(5,9),(5,9),(5,9),(3,7),(3,7),(3,7),(3,6),(3,6),(3,6),(2,4),(2,4),(2,4),(1,2),(1,2),(4,7),(4,7),(4,7),(4,7),(4,7),(4,7)</v>
      </c>
      <c r="Q356" s="3" t="str">
        <f>IF(D356="坦克碎片",VLOOKUP(C356,道具信息!$N$2:$O$291,2,FALSE)&amp;"碎片",VLOOKUP(C356,道具信息!$N$2:$O$291,2,FALSE))</f>
        <v>T1部件</v>
      </c>
      <c r="R356" s="3">
        <f t="shared" si="199"/>
        <v>1984</v>
      </c>
      <c r="S356" s="11">
        <f t="shared" si="200"/>
        <v>0.19900000000000001</v>
      </c>
      <c r="T356" s="3" t="str">
        <f>VLOOKUP(Q356,道具信息!$Q$3:$S$20,2,FALSE)</f>
        <v>CHEST_ITEM_TYPE_T1_PART</v>
      </c>
      <c r="U356" s="3" t="str">
        <f>IF(COUNTIF(U$334:U355,T356)=0,T356,"")</f>
        <v/>
      </c>
      <c r="V356" s="3" t="str">
        <f t="shared" si="212"/>
        <v>CHEST_ITEM_TYPE_T2_SHARD,CHEST_ITEM_TYPE_T3_SHARD,CHEST_ITEM_TYPE_T4_SHARD,CHEST_ITEM_TYPE_T1_PART</v>
      </c>
      <c r="W356" s="13" t="str">
        <f t="shared" si="205"/>
        <v/>
      </c>
      <c r="X356" s="3" t="str">
        <f t="shared" si="206"/>
        <v/>
      </c>
      <c r="Y356" s="3" t="str">
        <f t="shared" si="213"/>
        <v>26.6%,19.6%,13.2%,19.9%</v>
      </c>
    </row>
    <row r="357" spans="2:25" x14ac:dyDescent="0.3">
      <c r="B357" s="2">
        <f>数据源!BD389</f>
        <v>8</v>
      </c>
      <c r="C357" s="2" t="str">
        <f>数据源!BE389</f>
        <v>T1HP1</v>
      </c>
      <c r="D357" s="2" t="str">
        <f>数据源!BF389</f>
        <v>部件</v>
      </c>
      <c r="E357" s="2">
        <f>数据源!BG389</f>
        <v>17</v>
      </c>
      <c r="F357" s="2">
        <f>数据源!BH389</f>
        <v>5.5</v>
      </c>
      <c r="G357" s="2">
        <f>数据源!BI389</f>
        <v>5.3E-3</v>
      </c>
      <c r="H357" s="2">
        <f>数据源!BJ389</f>
        <v>1.1147950089126559E-2</v>
      </c>
      <c r="I357" s="2">
        <f>数据源!BK389</f>
        <v>111</v>
      </c>
      <c r="J357" s="3">
        <f t="shared" si="201"/>
        <v>4</v>
      </c>
      <c r="K357" s="3">
        <f t="shared" si="202"/>
        <v>7</v>
      </c>
      <c r="L357" s="3" t="str">
        <f t="shared" si="207"/>
        <v>部件</v>
      </c>
      <c r="M357" s="3">
        <f t="shared" ca="1" si="208"/>
        <v>91201</v>
      </c>
      <c r="N357" s="3" t="str">
        <f t="shared" ca="1" si="209"/>
        <v>51211,52211,53211,51221,52221,53221,51311,52311,53311,51321,52321,53321,51411,52411,53411,51421,51431,91001,91003,91005,91101,91103,91105,91201</v>
      </c>
      <c r="O357" s="3" t="str">
        <f t="shared" si="210"/>
        <v>539,539,539,347,347,347,355,355,355,296,296,296,243,243,243,323,270,111,111,111,111,111,111,111</v>
      </c>
      <c r="P357" s="1" t="str">
        <f t="shared" si="211"/>
        <v>(11,16),(11,16),(11,16),(5,9),(5,9),(5,9),(3,7),(3,7),(3,7),(3,6),(3,6),(3,6),(2,4),(2,4),(2,4),(1,2),(1,2),(4,7),(4,7),(4,7),(4,7),(4,7),(4,7),(4,7)</v>
      </c>
      <c r="Q357" s="3" t="str">
        <f>IF(D357="坦克碎片",VLOOKUP(C357,道具信息!$N$2:$O$291,2,FALSE)&amp;"碎片",VLOOKUP(C357,道具信息!$N$2:$O$291,2,FALSE))</f>
        <v>T1部件</v>
      </c>
      <c r="R357" s="3">
        <f t="shared" si="199"/>
        <v>1984</v>
      </c>
      <c r="S357" s="11">
        <f t="shared" si="200"/>
        <v>0.19900000000000001</v>
      </c>
      <c r="T357" s="3" t="str">
        <f>VLOOKUP(Q357,道具信息!$Q$3:$S$20,2,FALSE)</f>
        <v>CHEST_ITEM_TYPE_T1_PART</v>
      </c>
      <c r="U357" s="3" t="str">
        <f>IF(COUNTIF(U$334:U356,T357)=0,T357,"")</f>
        <v/>
      </c>
      <c r="V357" s="3" t="str">
        <f t="shared" si="212"/>
        <v>CHEST_ITEM_TYPE_T2_SHARD,CHEST_ITEM_TYPE_T3_SHARD,CHEST_ITEM_TYPE_T4_SHARD,CHEST_ITEM_TYPE_T1_PART</v>
      </c>
      <c r="W357" s="13" t="str">
        <f t="shared" si="205"/>
        <v/>
      </c>
      <c r="X357" s="3" t="str">
        <f t="shared" si="206"/>
        <v/>
      </c>
      <c r="Y357" s="3" t="str">
        <f t="shared" si="213"/>
        <v>26.6%,19.6%,13.2%,19.9%</v>
      </c>
    </row>
    <row r="358" spans="2:25" x14ac:dyDescent="0.3">
      <c r="B358" s="2">
        <f>数据源!BD390</f>
        <v>8</v>
      </c>
      <c r="C358" s="2" t="str">
        <f>数据源!BE390</f>
        <v>T1HP3</v>
      </c>
      <c r="D358" s="2" t="str">
        <f>数据源!BF390</f>
        <v>部件</v>
      </c>
      <c r="E358" s="2">
        <f>数据源!BG390</f>
        <v>17</v>
      </c>
      <c r="F358" s="2">
        <f>数据源!BH390</f>
        <v>5.5</v>
      </c>
      <c r="G358" s="2">
        <f>数据源!BI390</f>
        <v>5.3E-3</v>
      </c>
      <c r="H358" s="2">
        <f>数据源!BJ390</f>
        <v>1.1147950089126559E-2</v>
      </c>
      <c r="I358" s="2">
        <f>数据源!BK390</f>
        <v>111</v>
      </c>
      <c r="J358" s="3">
        <f t="shared" si="201"/>
        <v>4</v>
      </c>
      <c r="K358" s="3">
        <f t="shared" si="202"/>
        <v>7</v>
      </c>
      <c r="L358" s="3" t="str">
        <f t="shared" si="207"/>
        <v>部件</v>
      </c>
      <c r="M358" s="3">
        <f t="shared" ca="1" si="208"/>
        <v>91203</v>
      </c>
      <c r="N358" s="3" t="str">
        <f t="shared" ca="1" si="209"/>
        <v>51211,52211,53211,51221,52221,53221,51311,52311,53311,51321,52321,53321,51411,52411,53411,51421,51431,91001,91003,91005,91101,91103,91105,91201,91203</v>
      </c>
      <c r="O358" s="3" t="str">
        <f t="shared" si="210"/>
        <v>539,539,539,347,347,347,355,355,355,296,296,296,243,243,243,323,270,111,111,111,111,111,111,111,111</v>
      </c>
      <c r="P358" s="1" t="str">
        <f t="shared" si="211"/>
        <v>(11,16),(11,16),(11,16),(5,9),(5,9),(5,9),(3,7),(3,7),(3,7),(3,6),(3,6),(3,6),(2,4),(2,4),(2,4),(1,2),(1,2),(4,7),(4,7),(4,7),(4,7),(4,7),(4,7),(4,7),(4,7)</v>
      </c>
      <c r="Q358" s="3" t="str">
        <f>IF(D358="坦克碎片",VLOOKUP(C358,道具信息!$N$2:$O$291,2,FALSE)&amp;"碎片",VLOOKUP(C358,道具信息!$N$2:$O$291,2,FALSE))</f>
        <v>T1部件</v>
      </c>
      <c r="R358" s="3">
        <f t="shared" si="199"/>
        <v>1984</v>
      </c>
      <c r="S358" s="11">
        <f t="shared" si="200"/>
        <v>0.19900000000000001</v>
      </c>
      <c r="T358" s="3" t="str">
        <f>VLOOKUP(Q358,道具信息!$Q$3:$S$20,2,FALSE)</f>
        <v>CHEST_ITEM_TYPE_T1_PART</v>
      </c>
      <c r="U358" s="3" t="str">
        <f>IF(COUNTIF(U$334:U357,T358)=0,T358,"")</f>
        <v/>
      </c>
      <c r="V358" s="3" t="str">
        <f t="shared" si="212"/>
        <v>CHEST_ITEM_TYPE_T2_SHARD,CHEST_ITEM_TYPE_T3_SHARD,CHEST_ITEM_TYPE_T4_SHARD,CHEST_ITEM_TYPE_T1_PART</v>
      </c>
      <c r="W358" s="13" t="str">
        <f t="shared" si="205"/>
        <v/>
      </c>
      <c r="X358" s="3" t="str">
        <f t="shared" si="206"/>
        <v/>
      </c>
      <c r="Y358" s="3" t="str">
        <f t="shared" si="213"/>
        <v>26.6%,19.6%,13.2%,19.9%</v>
      </c>
    </row>
    <row r="359" spans="2:25" x14ac:dyDescent="0.3">
      <c r="B359" s="2">
        <f>数据源!BD391</f>
        <v>8</v>
      </c>
      <c r="C359" s="2" t="str">
        <f>数据源!BE391</f>
        <v>T1HP5</v>
      </c>
      <c r="D359" s="2" t="str">
        <f>数据源!BF391</f>
        <v>部件</v>
      </c>
      <c r="E359" s="2">
        <f>数据源!BG391</f>
        <v>17</v>
      </c>
      <c r="F359" s="2">
        <f>数据源!BH391</f>
        <v>5.5</v>
      </c>
      <c r="G359" s="2">
        <f>数据源!BI391</f>
        <v>5.3E-3</v>
      </c>
      <c r="H359" s="2">
        <f>数据源!BJ391</f>
        <v>1.1147950089126559E-2</v>
      </c>
      <c r="I359" s="2">
        <f>数据源!BK391</f>
        <v>111</v>
      </c>
      <c r="J359" s="3">
        <f t="shared" si="201"/>
        <v>4</v>
      </c>
      <c r="K359" s="3">
        <f t="shared" si="202"/>
        <v>7</v>
      </c>
      <c r="L359" s="3" t="str">
        <f t="shared" si="207"/>
        <v>部件</v>
      </c>
      <c r="M359" s="3">
        <f t="shared" ca="1" si="208"/>
        <v>91205</v>
      </c>
      <c r="N359" s="3" t="str">
        <f t="shared" ca="1" si="209"/>
        <v>51211,52211,53211,51221,52221,53221,51311,52311,53311,51321,52321,53321,51411,52411,53411,51421,51431,91001,91003,91005,91101,91103,91105,91201,91203,91205</v>
      </c>
      <c r="O359" s="3" t="str">
        <f t="shared" si="210"/>
        <v>539,539,539,347,347,347,355,355,355,296,296,296,243,243,243,323,270,111,111,111,111,111,111,111,111,111</v>
      </c>
      <c r="P359" s="1" t="str">
        <f t="shared" si="211"/>
        <v>(11,16),(11,16),(11,16),(5,9),(5,9),(5,9),(3,7),(3,7),(3,7),(3,6),(3,6),(3,6),(2,4),(2,4),(2,4),(1,2),(1,2),(4,7),(4,7),(4,7),(4,7),(4,7),(4,7),(4,7),(4,7),(4,7)</v>
      </c>
      <c r="Q359" s="3" t="str">
        <f>IF(D359="坦克碎片",VLOOKUP(C359,道具信息!$N$2:$O$291,2,FALSE)&amp;"碎片",VLOOKUP(C359,道具信息!$N$2:$O$291,2,FALSE))</f>
        <v>T1部件</v>
      </c>
      <c r="R359" s="3">
        <f t="shared" si="199"/>
        <v>1984</v>
      </c>
      <c r="S359" s="11">
        <f t="shared" si="200"/>
        <v>0.19900000000000001</v>
      </c>
      <c r="T359" s="3" t="str">
        <f>VLOOKUP(Q359,道具信息!$Q$3:$S$20,2,FALSE)</f>
        <v>CHEST_ITEM_TYPE_T1_PART</v>
      </c>
      <c r="U359" s="3" t="str">
        <f>IF(COUNTIF(U$334:U358,T359)=0,T359,"")</f>
        <v/>
      </c>
      <c r="V359" s="3" t="str">
        <f t="shared" si="212"/>
        <v>CHEST_ITEM_TYPE_T2_SHARD,CHEST_ITEM_TYPE_T3_SHARD,CHEST_ITEM_TYPE_T4_SHARD,CHEST_ITEM_TYPE_T1_PART</v>
      </c>
      <c r="W359" s="13" t="str">
        <f t="shared" si="205"/>
        <v/>
      </c>
      <c r="X359" s="3" t="str">
        <f t="shared" si="206"/>
        <v/>
      </c>
      <c r="Y359" s="3" t="str">
        <f t="shared" si="213"/>
        <v>26.6%,19.6%,13.2%,19.9%</v>
      </c>
    </row>
    <row r="360" spans="2:25" x14ac:dyDescent="0.3">
      <c r="B360" s="2">
        <f>数据源!BD392</f>
        <v>8</v>
      </c>
      <c r="C360" s="2" t="str">
        <f>数据源!BE392</f>
        <v>T1LP2</v>
      </c>
      <c r="D360" s="2" t="str">
        <f>数据源!BF392</f>
        <v>部件</v>
      </c>
      <c r="E360" s="2">
        <f>数据源!BG392</f>
        <v>17</v>
      </c>
      <c r="F360" s="2">
        <f>数据源!BH392</f>
        <v>5.5</v>
      </c>
      <c r="G360" s="2">
        <f>数据源!BI392</f>
        <v>5.3E-3</v>
      </c>
      <c r="H360" s="2">
        <f>数据源!BJ392</f>
        <v>1.1147950089126559E-2</v>
      </c>
      <c r="I360" s="2">
        <f>数据源!BK392</f>
        <v>111</v>
      </c>
      <c r="J360" s="3">
        <f t="shared" si="201"/>
        <v>4</v>
      </c>
      <c r="K360" s="3">
        <f t="shared" si="202"/>
        <v>7</v>
      </c>
      <c r="L360" s="3" t="str">
        <f t="shared" si="207"/>
        <v>部件</v>
      </c>
      <c r="M360" s="3">
        <f t="shared" ca="1" si="208"/>
        <v>91002</v>
      </c>
      <c r="N360" s="3" t="str">
        <f t="shared" ca="1" si="209"/>
        <v>51211,52211,53211,51221,52221,53221,51311,52311,53311,51321,52321,53321,51411,52411,53411,51421,51431,91001,91003,91005,91101,91103,91105,91201,91203,91205,91002</v>
      </c>
      <c r="O360" s="3" t="str">
        <f t="shared" si="210"/>
        <v>539,539,539,347,347,347,355,355,355,296,296,296,243,243,243,323,270,111,111,111,111,111,111,111,111,111,111</v>
      </c>
      <c r="P360" s="1" t="str">
        <f t="shared" si="211"/>
        <v>(11,16),(11,16),(11,16),(5,9),(5,9),(5,9),(3,7),(3,7),(3,7),(3,6),(3,6),(3,6),(2,4),(2,4),(2,4),(1,2),(1,2),(4,7),(4,7),(4,7),(4,7),(4,7),(4,7),(4,7),(4,7),(4,7),(4,7)</v>
      </c>
      <c r="Q360" s="3" t="str">
        <f>IF(D360="坦克碎片",VLOOKUP(C360,道具信息!$N$2:$O$291,2,FALSE)&amp;"碎片",VLOOKUP(C360,道具信息!$N$2:$O$291,2,FALSE))</f>
        <v>T1部件</v>
      </c>
      <c r="R360" s="3">
        <f t="shared" si="199"/>
        <v>1984</v>
      </c>
      <c r="S360" s="11">
        <f t="shared" si="200"/>
        <v>0.19900000000000001</v>
      </c>
      <c r="T360" s="3" t="str">
        <f>VLOOKUP(Q360,道具信息!$Q$3:$S$20,2,FALSE)</f>
        <v>CHEST_ITEM_TYPE_T1_PART</v>
      </c>
      <c r="U360" s="3" t="str">
        <f>IF(COUNTIF(U$334:U359,T360)=0,T360,"")</f>
        <v/>
      </c>
      <c r="V360" s="3" t="str">
        <f t="shared" si="212"/>
        <v>CHEST_ITEM_TYPE_T2_SHARD,CHEST_ITEM_TYPE_T3_SHARD,CHEST_ITEM_TYPE_T4_SHARD,CHEST_ITEM_TYPE_T1_PART</v>
      </c>
      <c r="W360" s="13" t="str">
        <f t="shared" si="205"/>
        <v/>
      </c>
      <c r="X360" s="3" t="str">
        <f t="shared" si="206"/>
        <v/>
      </c>
      <c r="Y360" s="3" t="str">
        <f t="shared" si="213"/>
        <v>26.6%,19.6%,13.2%,19.9%</v>
      </c>
    </row>
    <row r="361" spans="2:25" x14ac:dyDescent="0.3">
      <c r="B361" s="2">
        <f>数据源!BD393</f>
        <v>8</v>
      </c>
      <c r="C361" s="2" t="str">
        <f>数据源!BE393</f>
        <v>T1LP4</v>
      </c>
      <c r="D361" s="2" t="str">
        <f>数据源!BF393</f>
        <v>部件</v>
      </c>
      <c r="E361" s="2">
        <f>数据源!BG393</f>
        <v>17</v>
      </c>
      <c r="F361" s="2">
        <f>数据源!BH393</f>
        <v>5.5</v>
      </c>
      <c r="G361" s="2">
        <f>数据源!BI393</f>
        <v>5.3E-3</v>
      </c>
      <c r="H361" s="2">
        <f>数据源!BJ393</f>
        <v>1.1147950089126559E-2</v>
      </c>
      <c r="I361" s="2">
        <f>数据源!BK393</f>
        <v>111</v>
      </c>
      <c r="J361" s="3">
        <f t="shared" si="201"/>
        <v>4</v>
      </c>
      <c r="K361" s="3">
        <f t="shared" si="202"/>
        <v>7</v>
      </c>
      <c r="L361" s="3" t="str">
        <f t="shared" si="207"/>
        <v>部件</v>
      </c>
      <c r="M361" s="3">
        <f t="shared" ca="1" si="208"/>
        <v>91004</v>
      </c>
      <c r="N361" s="3" t="str">
        <f t="shared" ca="1" si="209"/>
        <v>51211,52211,53211,51221,52221,53221,51311,52311,53311,51321,52321,53321,51411,52411,53411,51421,51431,91001,91003,91005,91101,91103,91105,91201,91203,91205,91002,91004</v>
      </c>
      <c r="O361" s="3" t="str">
        <f t="shared" si="210"/>
        <v>539,539,539,347,347,347,355,355,355,296,296,296,243,243,243,323,270,111,111,111,111,111,111,111,111,111,111,111</v>
      </c>
      <c r="P361" s="1" t="str">
        <f t="shared" si="211"/>
        <v>(11,16),(11,16),(11,16),(5,9),(5,9),(5,9),(3,7),(3,7),(3,7),(3,6),(3,6),(3,6),(2,4),(2,4),(2,4),(1,2),(1,2),(4,7),(4,7),(4,7),(4,7),(4,7),(4,7),(4,7),(4,7),(4,7),(4,7),(4,7)</v>
      </c>
      <c r="Q361" s="3" t="str">
        <f>IF(D361="坦克碎片",VLOOKUP(C361,道具信息!$N$2:$O$291,2,FALSE)&amp;"碎片",VLOOKUP(C361,道具信息!$N$2:$O$291,2,FALSE))</f>
        <v>T1部件</v>
      </c>
      <c r="R361" s="3">
        <f t="shared" si="199"/>
        <v>1984</v>
      </c>
      <c r="S361" s="11">
        <f t="shared" si="200"/>
        <v>0.19900000000000001</v>
      </c>
      <c r="T361" s="3" t="str">
        <f>VLOOKUP(Q361,道具信息!$Q$3:$S$20,2,FALSE)</f>
        <v>CHEST_ITEM_TYPE_T1_PART</v>
      </c>
      <c r="U361" s="3" t="str">
        <f>IF(COUNTIF(U$334:U360,T361)=0,T361,"")</f>
        <v/>
      </c>
      <c r="V361" s="3" t="str">
        <f t="shared" si="212"/>
        <v>CHEST_ITEM_TYPE_T2_SHARD,CHEST_ITEM_TYPE_T3_SHARD,CHEST_ITEM_TYPE_T4_SHARD,CHEST_ITEM_TYPE_T1_PART</v>
      </c>
      <c r="W361" s="13" t="str">
        <f t="shared" si="205"/>
        <v/>
      </c>
      <c r="X361" s="3" t="str">
        <f t="shared" si="206"/>
        <v/>
      </c>
      <c r="Y361" s="3" t="str">
        <f t="shared" si="213"/>
        <v>26.6%,19.6%,13.2%,19.9%</v>
      </c>
    </row>
    <row r="362" spans="2:25" x14ac:dyDescent="0.3">
      <c r="B362" s="2">
        <f>数据源!BD394</f>
        <v>8</v>
      </c>
      <c r="C362" s="2" t="str">
        <f>数据源!BE394</f>
        <v>T1LP6</v>
      </c>
      <c r="D362" s="2" t="str">
        <f>数据源!BF394</f>
        <v>部件</v>
      </c>
      <c r="E362" s="2">
        <f>数据源!BG394</f>
        <v>17</v>
      </c>
      <c r="F362" s="2">
        <f>数据源!BH394</f>
        <v>5.5</v>
      </c>
      <c r="G362" s="2">
        <f>数据源!BI394</f>
        <v>5.1999999999999998E-3</v>
      </c>
      <c r="H362" s="2">
        <f>数据源!BJ394</f>
        <v>1.0937611408199642E-2</v>
      </c>
      <c r="I362" s="2">
        <f>数据源!BK394</f>
        <v>109</v>
      </c>
      <c r="J362" s="3">
        <f t="shared" si="201"/>
        <v>4</v>
      </c>
      <c r="K362" s="3">
        <f t="shared" si="202"/>
        <v>7</v>
      </c>
      <c r="L362" s="3" t="str">
        <f t="shared" si="207"/>
        <v>部件</v>
      </c>
      <c r="M362" s="3">
        <f t="shared" ca="1" si="208"/>
        <v>91006</v>
      </c>
      <c r="N362" s="3" t="str">
        <f t="shared" ca="1" si="209"/>
        <v>51211,52211,53211,51221,52221,53221,51311,52311,53311,51321,52321,53321,51411,52411,53411,51421,51431,91001,91003,91005,91101,91103,91105,91201,91203,91205,91002,91004,91006</v>
      </c>
      <c r="O362" s="3" t="str">
        <f t="shared" si="210"/>
        <v>539,539,539,347,347,347,355,355,355,296,296,296,243,243,243,323,270,111,111,111,111,111,111,111,111,111,111,111,109</v>
      </c>
      <c r="P362" s="1" t="str">
        <f t="shared" si="211"/>
        <v>(11,16),(11,16),(11,16),(5,9),(5,9),(5,9),(3,7),(3,7),(3,7),(3,6),(3,6),(3,6),(2,4),(2,4),(2,4),(1,2),(1,2),(4,7),(4,7),(4,7),(4,7),(4,7),(4,7),(4,7),(4,7),(4,7),(4,7),(4,7),(4,7)</v>
      </c>
      <c r="Q362" s="3" t="str">
        <f>IF(D362="坦克碎片",VLOOKUP(C362,道具信息!$N$2:$O$291,2,FALSE)&amp;"碎片",VLOOKUP(C362,道具信息!$N$2:$O$291,2,FALSE))</f>
        <v>T1部件</v>
      </c>
      <c r="R362" s="3">
        <f t="shared" si="199"/>
        <v>1984</v>
      </c>
      <c r="S362" s="11">
        <f t="shared" si="200"/>
        <v>0.19900000000000001</v>
      </c>
      <c r="T362" s="3" t="str">
        <f>VLOOKUP(Q362,道具信息!$Q$3:$S$20,2,FALSE)</f>
        <v>CHEST_ITEM_TYPE_T1_PART</v>
      </c>
      <c r="U362" s="3" t="str">
        <f>IF(COUNTIF(U$334:U361,T362)=0,T362,"")</f>
        <v/>
      </c>
      <c r="V362" s="3" t="str">
        <f t="shared" si="212"/>
        <v>CHEST_ITEM_TYPE_T2_SHARD,CHEST_ITEM_TYPE_T3_SHARD,CHEST_ITEM_TYPE_T4_SHARD,CHEST_ITEM_TYPE_T1_PART</v>
      </c>
      <c r="W362" s="13" t="str">
        <f t="shared" si="205"/>
        <v/>
      </c>
      <c r="X362" s="3" t="str">
        <f t="shared" si="206"/>
        <v/>
      </c>
      <c r="Y362" s="3" t="str">
        <f t="shared" si="213"/>
        <v>26.6%,19.6%,13.2%,19.9%</v>
      </c>
    </row>
    <row r="363" spans="2:25" x14ac:dyDescent="0.3">
      <c r="B363" s="2">
        <f>数据源!BD395</f>
        <v>8</v>
      </c>
      <c r="C363" s="2" t="str">
        <f>数据源!BE395</f>
        <v>T1MP2</v>
      </c>
      <c r="D363" s="2" t="str">
        <f>数据源!BF395</f>
        <v>部件</v>
      </c>
      <c r="E363" s="2">
        <f>数据源!BG395</f>
        <v>17</v>
      </c>
      <c r="F363" s="2">
        <f>数据源!BH395</f>
        <v>5.5</v>
      </c>
      <c r="G363" s="2">
        <f>数据源!BI395</f>
        <v>5.1999999999999998E-3</v>
      </c>
      <c r="H363" s="2">
        <f>数据源!BJ395</f>
        <v>1.0937611408199642E-2</v>
      </c>
      <c r="I363" s="2">
        <f>数据源!BK395</f>
        <v>109</v>
      </c>
      <c r="J363" s="3">
        <f t="shared" si="201"/>
        <v>4</v>
      </c>
      <c r="K363" s="3">
        <f t="shared" si="202"/>
        <v>7</v>
      </c>
      <c r="L363" s="3" t="str">
        <f t="shared" si="207"/>
        <v>部件</v>
      </c>
      <c r="M363" s="3">
        <f t="shared" ca="1" si="208"/>
        <v>91102</v>
      </c>
      <c r="N363" s="3" t="str">
        <f t="shared" ca="1" si="209"/>
        <v>51211,52211,53211,51221,52221,53221,51311,52311,53311,51321,52321,53321,51411,52411,53411,51421,51431,91001,91003,91005,91101,91103,91105,91201,91203,91205,91002,91004,91006,91102</v>
      </c>
      <c r="O363" s="3" t="str">
        <f t="shared" si="210"/>
        <v>539,539,539,347,347,347,355,355,355,296,296,296,243,243,243,323,270,111,111,111,111,111,111,111,111,111,111,111,109,109</v>
      </c>
      <c r="P363" s="1" t="str">
        <f t="shared" si="211"/>
        <v>(11,16),(11,16),(11,16),(5,9),(5,9),(5,9),(3,7),(3,7),(3,7),(3,6),(3,6),(3,6),(2,4),(2,4),(2,4),(1,2),(1,2),(4,7),(4,7),(4,7),(4,7),(4,7),(4,7),(4,7),(4,7),(4,7),(4,7),(4,7),(4,7),(4,7)</v>
      </c>
      <c r="Q363" s="3" t="str">
        <f>IF(D363="坦克碎片",VLOOKUP(C363,道具信息!$N$2:$O$291,2,FALSE)&amp;"碎片",VLOOKUP(C363,道具信息!$N$2:$O$291,2,FALSE))</f>
        <v>T1部件</v>
      </c>
      <c r="R363" s="3">
        <f t="shared" si="199"/>
        <v>1984</v>
      </c>
      <c r="S363" s="11">
        <f t="shared" si="200"/>
        <v>0.19900000000000001</v>
      </c>
      <c r="T363" s="3" t="str">
        <f>VLOOKUP(Q363,道具信息!$Q$3:$S$20,2,FALSE)</f>
        <v>CHEST_ITEM_TYPE_T1_PART</v>
      </c>
      <c r="U363" s="3" t="str">
        <f>IF(COUNTIF(U$334:U362,T363)=0,T363,"")</f>
        <v/>
      </c>
      <c r="V363" s="3" t="str">
        <f t="shared" si="212"/>
        <v>CHEST_ITEM_TYPE_T2_SHARD,CHEST_ITEM_TYPE_T3_SHARD,CHEST_ITEM_TYPE_T4_SHARD,CHEST_ITEM_TYPE_T1_PART</v>
      </c>
      <c r="W363" s="13" t="str">
        <f t="shared" si="205"/>
        <v/>
      </c>
      <c r="X363" s="3" t="str">
        <f t="shared" si="206"/>
        <v/>
      </c>
      <c r="Y363" s="3" t="str">
        <f t="shared" si="213"/>
        <v>26.6%,19.6%,13.2%,19.9%</v>
      </c>
    </row>
    <row r="364" spans="2:25" x14ac:dyDescent="0.3">
      <c r="B364" s="2">
        <f>数据源!BD396</f>
        <v>8</v>
      </c>
      <c r="C364" s="2" t="str">
        <f>数据源!BE396</f>
        <v>T1MP4</v>
      </c>
      <c r="D364" s="2" t="str">
        <f>数据源!BF396</f>
        <v>部件</v>
      </c>
      <c r="E364" s="2">
        <f>数据源!BG396</f>
        <v>17</v>
      </c>
      <c r="F364" s="2">
        <f>数据源!BH396</f>
        <v>5.5</v>
      </c>
      <c r="G364" s="2">
        <f>数据源!BI396</f>
        <v>5.1999999999999998E-3</v>
      </c>
      <c r="H364" s="2">
        <f>数据源!BJ396</f>
        <v>1.0937611408199642E-2</v>
      </c>
      <c r="I364" s="2">
        <f>数据源!BK396</f>
        <v>109</v>
      </c>
      <c r="J364" s="3">
        <f>ROUNDUP(IF(F364&gt;1,F364-ROUNDDOWN(SQRT(F364),0),F364),0)</f>
        <v>4</v>
      </c>
      <c r="K364" s="3">
        <f>F364*2-J364</f>
        <v>7</v>
      </c>
      <c r="L364" s="3" t="str">
        <f t="shared" si="207"/>
        <v>部件</v>
      </c>
      <c r="M364" s="3">
        <f t="shared" ca="1" si="208"/>
        <v>91104</v>
      </c>
      <c r="N364" s="3" t="str">
        <f t="shared" ca="1" si="209"/>
        <v>51211,52211,53211,51221,52221,53221,51311,52311,53311,51321,52321,53321,51411,52411,53411,51421,51431,91001,91003,91005,91101,91103,91105,91201,91203,91205,91002,91004,91006,91102,91104</v>
      </c>
      <c r="O364" s="3" t="str">
        <f t="shared" si="210"/>
        <v>539,539,539,347,347,347,355,355,355,296,296,296,243,243,243,323,270,111,111,111,111,111,111,111,111,111,111,111,109,109,109</v>
      </c>
      <c r="P364" s="1" t="str">
        <f t="shared" si="211"/>
        <v>(11,16),(11,16),(11,16),(5,9),(5,9),(5,9),(3,7),(3,7),(3,7),(3,6),(3,6),(3,6),(2,4),(2,4),(2,4),(1,2),(1,2),(4,7),(4,7),(4,7),(4,7),(4,7),(4,7),(4,7),(4,7),(4,7),(4,7),(4,7),(4,7),(4,7),(4,7)</v>
      </c>
      <c r="Q364" s="3" t="str">
        <f>IF(D364="坦克碎片",VLOOKUP(C364,道具信息!$N$2:$O$291,2,FALSE)&amp;"碎片",VLOOKUP(C364,道具信息!$N$2:$O$291,2,FALSE))</f>
        <v>T1部件</v>
      </c>
      <c r="R364" s="3">
        <f t="shared" si="199"/>
        <v>1984</v>
      </c>
      <c r="S364" s="11">
        <f t="shared" si="200"/>
        <v>0.19900000000000001</v>
      </c>
      <c r="T364" s="3" t="str">
        <f>VLOOKUP(Q364,道具信息!$Q$3:$S$20,2,FALSE)</f>
        <v>CHEST_ITEM_TYPE_T1_PART</v>
      </c>
      <c r="U364" s="3" t="str">
        <f>IF(COUNTIF(U$334:U363,T364)=0,T364,"")</f>
        <v/>
      </c>
      <c r="V364" s="3" t="str">
        <f t="shared" si="212"/>
        <v>CHEST_ITEM_TYPE_T2_SHARD,CHEST_ITEM_TYPE_T3_SHARD,CHEST_ITEM_TYPE_T4_SHARD,CHEST_ITEM_TYPE_T1_PART</v>
      </c>
      <c r="W364" s="13" t="str">
        <f t="shared" si="205"/>
        <v/>
      </c>
      <c r="X364" s="3" t="str">
        <f t="shared" si="206"/>
        <v/>
      </c>
      <c r="Y364" s="3" t="str">
        <f t="shared" si="213"/>
        <v>26.6%,19.6%,13.2%,19.9%</v>
      </c>
    </row>
    <row r="365" spans="2:25" x14ac:dyDescent="0.3">
      <c r="B365" s="2">
        <f>数据源!BD397</f>
        <v>8</v>
      </c>
      <c r="C365" s="2" t="str">
        <f>数据源!BE397</f>
        <v>T1MP6</v>
      </c>
      <c r="D365" s="2" t="str">
        <f>数据源!BF397</f>
        <v>部件</v>
      </c>
      <c r="E365" s="2">
        <f>数据源!BG397</f>
        <v>17</v>
      </c>
      <c r="F365" s="2">
        <f>数据源!BH397</f>
        <v>5.5</v>
      </c>
      <c r="G365" s="2">
        <f>数据源!BI397</f>
        <v>5.1999999999999998E-3</v>
      </c>
      <c r="H365" s="2">
        <f>数据源!BJ397</f>
        <v>1.0937611408199642E-2</v>
      </c>
      <c r="I365" s="2">
        <f>数据源!BK397</f>
        <v>109</v>
      </c>
      <c r="J365" s="3">
        <f t="shared" ref="J365:J378" si="214">ROUNDUP(IF(F365&gt;1,F365-ROUNDDOWN(SQRT(F365),0),F365),0)</f>
        <v>4</v>
      </c>
      <c r="K365" s="3">
        <f t="shared" ref="K365:K378" si="215">F365*2-J365</f>
        <v>7</v>
      </c>
      <c r="L365" s="3" t="str">
        <f t="shared" si="207"/>
        <v>部件</v>
      </c>
      <c r="M365" s="3">
        <f t="shared" ca="1" si="208"/>
        <v>91106</v>
      </c>
      <c r="N365" s="3" t="str">
        <f t="shared" ca="1" si="209"/>
        <v>51211,52211,53211,51221,52221,53221,51311,52311,53311,51321,52321,53321,51411,52411,53411,51421,51431,91001,91003,91005,91101,91103,91105,91201,91203,91205,91002,91004,91006,91102,91104,91106</v>
      </c>
      <c r="O365" s="3" t="str">
        <f t="shared" si="210"/>
        <v>539,539,539,347,347,347,355,355,355,296,296,296,243,243,243,323,270,111,111,111,111,111,111,111,111,111,111,111,109,109,109,109</v>
      </c>
      <c r="P365" s="1" t="str">
        <f t="shared" si="211"/>
        <v>(11,16),(11,16),(11,16),(5,9),(5,9),(5,9),(3,7),(3,7),(3,7),(3,6),(3,6),(3,6),(2,4),(2,4),(2,4),(1,2),(1,2),(4,7),(4,7),(4,7),(4,7),(4,7),(4,7),(4,7),(4,7),(4,7),(4,7),(4,7),(4,7),(4,7),(4,7),(4,7)</v>
      </c>
      <c r="Q365" s="3" t="str">
        <f>IF(D365="坦克碎片",VLOOKUP(C365,道具信息!$N$2:$O$291,2,FALSE)&amp;"碎片",VLOOKUP(C365,道具信息!$N$2:$O$291,2,FALSE))</f>
        <v>T1部件</v>
      </c>
      <c r="R365" s="3">
        <f t="shared" si="199"/>
        <v>1984</v>
      </c>
      <c r="S365" s="11">
        <f t="shared" si="200"/>
        <v>0.19900000000000001</v>
      </c>
      <c r="T365" s="3" t="str">
        <f>VLOOKUP(Q365,道具信息!$Q$3:$S$20,2,FALSE)</f>
        <v>CHEST_ITEM_TYPE_T1_PART</v>
      </c>
      <c r="U365" s="3" t="str">
        <f>IF(COUNTIF(U$334:U364,T365)=0,T365,"")</f>
        <v/>
      </c>
      <c r="V365" s="3" t="str">
        <f t="shared" si="212"/>
        <v>CHEST_ITEM_TYPE_T2_SHARD,CHEST_ITEM_TYPE_T3_SHARD,CHEST_ITEM_TYPE_T4_SHARD,CHEST_ITEM_TYPE_T1_PART</v>
      </c>
      <c r="W365" s="13" t="str">
        <f t="shared" si="205"/>
        <v/>
      </c>
      <c r="X365" s="3" t="str">
        <f t="shared" si="206"/>
        <v/>
      </c>
      <c r="Y365" s="3" t="str">
        <f t="shared" si="213"/>
        <v>26.6%,19.6%,13.2%,19.9%</v>
      </c>
    </row>
    <row r="366" spans="2:25" x14ac:dyDescent="0.3">
      <c r="B366" s="2">
        <f>数据源!BD398</f>
        <v>8</v>
      </c>
      <c r="C366" s="2" t="str">
        <f>数据源!BE398</f>
        <v>T1HP2</v>
      </c>
      <c r="D366" s="2" t="str">
        <f>数据源!BF398</f>
        <v>部件</v>
      </c>
      <c r="E366" s="2">
        <f>数据源!BG398</f>
        <v>17</v>
      </c>
      <c r="F366" s="2">
        <f>数据源!BH398</f>
        <v>5.5</v>
      </c>
      <c r="G366" s="2">
        <f>数据源!BI398</f>
        <v>5.1999999999999998E-3</v>
      </c>
      <c r="H366" s="2">
        <f>数据源!BJ398</f>
        <v>1.0937611408199642E-2</v>
      </c>
      <c r="I366" s="2">
        <f>数据源!BK398</f>
        <v>109</v>
      </c>
      <c r="J366" s="3">
        <f t="shared" si="214"/>
        <v>4</v>
      </c>
      <c r="K366" s="3">
        <f t="shared" si="215"/>
        <v>7</v>
      </c>
      <c r="L366" s="3" t="str">
        <f t="shared" si="207"/>
        <v>部件</v>
      </c>
      <c r="M366" s="3">
        <f t="shared" ca="1" si="208"/>
        <v>91202</v>
      </c>
      <c r="N366" s="3" t="str">
        <f t="shared" ca="1" si="209"/>
        <v>51211,52211,53211,51221,52221,53221,51311,52311,53311,51321,52321,53321,51411,52411,53411,51421,51431,91001,91003,91005,91101,91103,91105,91201,91203,91205,91002,91004,91006,91102,91104,91106,91202</v>
      </c>
      <c r="O366" s="3" t="str">
        <f t="shared" si="210"/>
        <v>539,539,539,347,347,347,355,355,355,296,296,296,243,243,243,323,270,111,111,111,111,111,111,111,111,111,111,111,109,109,109,109,109</v>
      </c>
      <c r="P366" s="1" t="str">
        <f t="shared" si="211"/>
        <v>(11,16),(11,16),(11,16),(5,9),(5,9),(5,9),(3,7),(3,7),(3,7),(3,6),(3,6),(3,6),(2,4),(2,4),(2,4),(1,2),(1,2),(4,7),(4,7),(4,7),(4,7),(4,7),(4,7),(4,7),(4,7),(4,7),(4,7),(4,7),(4,7),(4,7),(4,7),(4,7),(4,7)</v>
      </c>
      <c r="Q366" s="3" t="str">
        <f>IF(D366="坦克碎片",VLOOKUP(C366,道具信息!$N$2:$O$291,2,FALSE)&amp;"碎片",VLOOKUP(C366,道具信息!$N$2:$O$291,2,FALSE))</f>
        <v>T1部件</v>
      </c>
      <c r="R366" s="3">
        <f t="shared" ref="R366:R397" si="216">SUMIFS(I$3:I$580,Q$3:Q$580,Q366,B$3:B$580,B366)</f>
        <v>1984</v>
      </c>
      <c r="S366" s="11">
        <f t="shared" ref="S366:S397" si="217">ROUND(R366/SUMIF(B$3:B$580,B366,I$3:I$580),3)</f>
        <v>0.19900000000000001</v>
      </c>
      <c r="T366" s="3" t="str">
        <f>VLOOKUP(Q366,道具信息!$Q$3:$S$20,2,FALSE)</f>
        <v>CHEST_ITEM_TYPE_T1_PART</v>
      </c>
      <c r="U366" s="3" t="str">
        <f>IF(COUNTIF(U$334:U365,T366)=0,T366,"")</f>
        <v/>
      </c>
      <c r="V366" s="3" t="str">
        <f t="shared" si="212"/>
        <v>CHEST_ITEM_TYPE_T2_SHARD,CHEST_ITEM_TYPE_T3_SHARD,CHEST_ITEM_TYPE_T4_SHARD,CHEST_ITEM_TYPE_T1_PART</v>
      </c>
      <c r="W366" s="13" t="str">
        <f t="shared" si="205"/>
        <v/>
      </c>
      <c r="X366" s="3" t="str">
        <f t="shared" si="206"/>
        <v/>
      </c>
      <c r="Y366" s="3" t="str">
        <f t="shared" si="213"/>
        <v>26.6%,19.6%,13.2%,19.9%</v>
      </c>
    </row>
    <row r="367" spans="2:25" x14ac:dyDescent="0.3">
      <c r="B367" s="2">
        <f>数据源!BD399</f>
        <v>8</v>
      </c>
      <c r="C367" s="2" t="str">
        <f>数据源!BE399</f>
        <v>T1HP4</v>
      </c>
      <c r="D367" s="2" t="str">
        <f>数据源!BF399</f>
        <v>部件</v>
      </c>
      <c r="E367" s="2">
        <f>数据源!BG399</f>
        <v>17</v>
      </c>
      <c r="F367" s="2">
        <f>数据源!BH399</f>
        <v>5.5</v>
      </c>
      <c r="G367" s="2">
        <f>数据源!BI399</f>
        <v>5.1999999999999998E-3</v>
      </c>
      <c r="H367" s="2">
        <f>数据源!BJ399</f>
        <v>1.0937611408199642E-2</v>
      </c>
      <c r="I367" s="2">
        <f>数据源!BK399</f>
        <v>109</v>
      </c>
      <c r="J367" s="3">
        <f t="shared" si="214"/>
        <v>4</v>
      </c>
      <c r="K367" s="3">
        <f t="shared" si="215"/>
        <v>7</v>
      </c>
      <c r="L367" s="3" t="str">
        <f t="shared" si="207"/>
        <v>部件</v>
      </c>
      <c r="M367" s="3">
        <f t="shared" ca="1" si="208"/>
        <v>91204</v>
      </c>
      <c r="N367" s="3" t="str">
        <f t="shared" ca="1" si="209"/>
        <v>51211,52211,53211,51221,52221,53221,51311,52311,53311,51321,52321,53321,51411,52411,53411,51421,51431,91001,91003,91005,91101,91103,91105,91201,91203,91205,91002,91004,91006,91102,91104,91106,91202,91204</v>
      </c>
      <c r="O367" s="3" t="str">
        <f t="shared" si="210"/>
        <v>539,539,539,347,347,347,355,355,355,296,296,296,243,243,243,323,270,111,111,111,111,111,111,111,111,111,111,111,109,109,109,109,109,109</v>
      </c>
      <c r="P367" s="1" t="str">
        <f t="shared" si="211"/>
        <v>(11,16),(11,16),(11,16),(5,9),(5,9),(5,9),(3,7),(3,7),(3,7),(3,6),(3,6),(3,6),(2,4),(2,4),(2,4),(1,2),(1,2),(4,7),(4,7),(4,7),(4,7),(4,7),(4,7),(4,7),(4,7),(4,7),(4,7),(4,7),(4,7),(4,7),(4,7),(4,7),(4,7),(4,7)</v>
      </c>
      <c r="Q367" s="3" t="str">
        <f>IF(D367="坦克碎片",VLOOKUP(C367,道具信息!$N$2:$O$291,2,FALSE)&amp;"碎片",VLOOKUP(C367,道具信息!$N$2:$O$291,2,FALSE))</f>
        <v>T1部件</v>
      </c>
      <c r="R367" s="3">
        <f t="shared" si="216"/>
        <v>1984</v>
      </c>
      <c r="S367" s="11">
        <f t="shared" si="217"/>
        <v>0.19900000000000001</v>
      </c>
      <c r="T367" s="3" t="str">
        <f>VLOOKUP(Q367,道具信息!$Q$3:$S$20,2,FALSE)</f>
        <v>CHEST_ITEM_TYPE_T1_PART</v>
      </c>
      <c r="U367" s="3" t="str">
        <f>IF(COUNTIF(U$334:U366,T367)=0,T367,"")</f>
        <v/>
      </c>
      <c r="V367" s="3" t="str">
        <f t="shared" si="212"/>
        <v>CHEST_ITEM_TYPE_T2_SHARD,CHEST_ITEM_TYPE_T3_SHARD,CHEST_ITEM_TYPE_T4_SHARD,CHEST_ITEM_TYPE_T1_PART</v>
      </c>
      <c r="W367" s="13" t="str">
        <f t="shared" si="205"/>
        <v/>
      </c>
      <c r="X367" s="3" t="str">
        <f t="shared" si="206"/>
        <v/>
      </c>
      <c r="Y367" s="3" t="str">
        <f t="shared" si="213"/>
        <v>26.6%,19.6%,13.2%,19.9%</v>
      </c>
    </row>
    <row r="368" spans="2:25" x14ac:dyDescent="0.3">
      <c r="B368" s="2">
        <f>数据源!BD400</f>
        <v>8</v>
      </c>
      <c r="C368" s="2" t="str">
        <f>数据源!BE400</f>
        <v>T1HP6</v>
      </c>
      <c r="D368" s="2" t="str">
        <f>数据源!BF400</f>
        <v>部件</v>
      </c>
      <c r="E368" s="2">
        <f>数据源!BG400</f>
        <v>17</v>
      </c>
      <c r="F368" s="2">
        <f>数据源!BH400</f>
        <v>5.5</v>
      </c>
      <c r="G368" s="2">
        <f>数据源!BI400</f>
        <v>5.1999999999999998E-3</v>
      </c>
      <c r="H368" s="2">
        <f>数据源!BJ400</f>
        <v>1.0937611408199642E-2</v>
      </c>
      <c r="I368" s="2">
        <f>数据源!BK400</f>
        <v>109</v>
      </c>
      <c r="J368" s="3">
        <f t="shared" si="214"/>
        <v>4</v>
      </c>
      <c r="K368" s="3">
        <f t="shared" si="215"/>
        <v>7</v>
      </c>
      <c r="L368" s="3" t="str">
        <f t="shared" si="207"/>
        <v>部件</v>
      </c>
      <c r="M368" s="3">
        <f t="shared" ca="1" si="208"/>
        <v>91206</v>
      </c>
      <c r="N368" s="3" t="str">
        <f t="shared" ca="1" si="209"/>
        <v>51211,52211,53211,51221,52221,53221,51311,52311,53311,51321,52321,53321,51411,52411,53411,51421,51431,91001,91003,91005,91101,91103,91105,91201,91203,91205,91002,91004,91006,91102,91104,91106,91202,91204,91206</v>
      </c>
      <c r="O368" s="3" t="str">
        <f t="shared" si="210"/>
        <v>539,539,539,347,347,347,355,355,355,296,296,296,243,243,243,323,270,111,111,111,111,111,111,111,111,111,111,111,109,109,109,109,109,109,109</v>
      </c>
      <c r="P368" s="1" t="str">
        <f t="shared" si="211"/>
        <v>(11,16),(11,16),(11,16),(5,9),(5,9),(5,9),(3,7),(3,7),(3,7),(3,6),(3,6),(3,6),(2,4),(2,4),(2,4),(1,2),(1,2),(4,7),(4,7),(4,7),(4,7),(4,7),(4,7),(4,7),(4,7),(4,7),(4,7),(4,7),(4,7),(4,7),(4,7),(4,7),(4,7),(4,7),(4,7)</v>
      </c>
      <c r="Q368" s="3" t="str">
        <f>IF(D368="坦克碎片",VLOOKUP(C368,道具信息!$N$2:$O$291,2,FALSE)&amp;"碎片",VLOOKUP(C368,道具信息!$N$2:$O$291,2,FALSE))</f>
        <v>T1部件</v>
      </c>
      <c r="R368" s="3">
        <f t="shared" si="216"/>
        <v>1984</v>
      </c>
      <c r="S368" s="11">
        <f t="shared" si="217"/>
        <v>0.19900000000000001</v>
      </c>
      <c r="T368" s="3" t="str">
        <f>VLOOKUP(Q368,道具信息!$Q$3:$S$20,2,FALSE)</f>
        <v>CHEST_ITEM_TYPE_T1_PART</v>
      </c>
      <c r="U368" s="3" t="str">
        <f>IF(COUNTIF(U$334:U367,T368)=0,T368,"")</f>
        <v/>
      </c>
      <c r="V368" s="3" t="str">
        <f t="shared" si="212"/>
        <v>CHEST_ITEM_TYPE_T2_SHARD,CHEST_ITEM_TYPE_T3_SHARD,CHEST_ITEM_TYPE_T4_SHARD,CHEST_ITEM_TYPE_T1_PART</v>
      </c>
      <c r="W368" s="13" t="str">
        <f t="shared" si="205"/>
        <v/>
      </c>
      <c r="X368" s="3" t="str">
        <f t="shared" si="206"/>
        <v/>
      </c>
      <c r="Y368" s="3" t="str">
        <f t="shared" si="213"/>
        <v>26.6%,19.6%,13.2%,19.9%</v>
      </c>
    </row>
    <row r="369" spans="2:25" x14ac:dyDescent="0.3">
      <c r="B369" s="2">
        <f>数据源!BD401</f>
        <v>8</v>
      </c>
      <c r="C369" s="2" t="str">
        <f>数据源!BE401</f>
        <v>T2LP1</v>
      </c>
      <c r="D369" s="2" t="str">
        <f>数据源!BF401</f>
        <v>部件</v>
      </c>
      <c r="E369" s="2">
        <f>数据源!BG401</f>
        <v>77.000000000000028</v>
      </c>
      <c r="F369" s="2">
        <f>数据源!BH401</f>
        <v>2</v>
      </c>
      <c r="G369" s="2">
        <f>数据源!BI401</f>
        <v>6.4999999999999997E-3</v>
      </c>
      <c r="H369" s="2">
        <f>数据源!BJ401</f>
        <v>8.3008658008657983E-3</v>
      </c>
      <c r="I369" s="2">
        <f>数据源!BK401</f>
        <v>83</v>
      </c>
      <c r="J369" s="3">
        <f t="shared" si="214"/>
        <v>1</v>
      </c>
      <c r="K369" s="3">
        <f t="shared" si="215"/>
        <v>3</v>
      </c>
      <c r="L369" s="3" t="str">
        <f t="shared" si="207"/>
        <v>部件</v>
      </c>
      <c r="M369" s="3">
        <f t="shared" ca="1" si="208"/>
        <v>92001</v>
      </c>
      <c r="N369" s="3" t="str">
        <f t="shared" ca="1" si="209"/>
        <v>51211,52211,53211,51221,52221,53221,51311,52311,53311,51321,52321,53321,51411,52411,53411,51421,51431,91001,91003,91005,91101,91103,91105,91201,91203,91205,91002,91004,91006,91102,91104,91106,91202,91204,91206,92001</v>
      </c>
      <c r="O369" s="3" t="str">
        <f t="shared" si="210"/>
        <v>539,539,539,347,347,347,355,355,355,296,296,296,243,243,243,323,270,111,111,111,111,111,111,111,111,111,111,111,109,109,109,109,109,109,109,83</v>
      </c>
      <c r="P369" s="1" t="str">
        <f t="shared" si="211"/>
        <v>(11,16),(11,16),(11,16),(5,9),(5,9),(5,9),(3,7),(3,7),(3,7),(3,6),(3,6),(3,6),(2,4),(2,4),(2,4),(1,2),(1,2),(4,7),(4,7),(4,7),(4,7),(4,7),(4,7),(4,7),(4,7),(4,7),(4,7),(4,7),(4,7),(4,7),(4,7),(4,7),(4,7),(4,7),(4,7),(1,3)</v>
      </c>
      <c r="Q369" s="3" t="str">
        <f>IF(D369="坦克碎片",VLOOKUP(C369,道具信息!$N$2:$O$291,2,FALSE)&amp;"碎片",VLOOKUP(C369,道具信息!$N$2:$O$291,2,FALSE))</f>
        <v>T2部件</v>
      </c>
      <c r="R369" s="3">
        <f t="shared" si="216"/>
        <v>1494</v>
      </c>
      <c r="S369" s="11">
        <f t="shared" si="217"/>
        <v>0.15</v>
      </c>
      <c r="T369" s="3" t="str">
        <f>VLOOKUP(Q369,道具信息!$Q$3:$S$20,2,FALSE)</f>
        <v>CHEST_ITEM_TYPE_T2_PART</v>
      </c>
      <c r="U369" s="3" t="str">
        <f>IF(COUNTIF(U$334:U368,T369)=0,T369,"")</f>
        <v>CHEST_ITEM_TYPE_T2_PART</v>
      </c>
      <c r="V369" s="3" t="str">
        <f t="shared" si="212"/>
        <v>CHEST_ITEM_TYPE_T2_SHARD,CHEST_ITEM_TYPE_T3_SHARD,CHEST_ITEM_TYPE_T4_SHARD,CHEST_ITEM_TYPE_T1_PART,CHEST_ITEM_TYPE_T2_PART</v>
      </c>
      <c r="W369" s="13">
        <f t="shared" si="205"/>
        <v>0.15</v>
      </c>
      <c r="X369" s="3" t="str">
        <f t="shared" si="206"/>
        <v>15.0%</v>
      </c>
      <c r="Y369" s="3" t="str">
        <f t="shared" si="213"/>
        <v>26.6%,19.6%,13.2%,19.9%,15.0%</v>
      </c>
    </row>
    <row r="370" spans="2:25" x14ac:dyDescent="0.3">
      <c r="B370" s="2">
        <f>数据源!BD402</f>
        <v>8</v>
      </c>
      <c r="C370" s="2" t="str">
        <f>数据源!BE402</f>
        <v>T2LP3</v>
      </c>
      <c r="D370" s="2" t="str">
        <f>数据源!BF402</f>
        <v>部件</v>
      </c>
      <c r="E370" s="2">
        <f>数据源!BG402</f>
        <v>77.000000000000028</v>
      </c>
      <c r="F370" s="2">
        <f>数据源!BH402</f>
        <v>2</v>
      </c>
      <c r="G370" s="2">
        <f>数据源!BI402</f>
        <v>6.4999999999999997E-3</v>
      </c>
      <c r="H370" s="2">
        <f>数据源!BJ402</f>
        <v>8.3008658008657983E-3</v>
      </c>
      <c r="I370" s="2">
        <f>数据源!BK402</f>
        <v>83</v>
      </c>
      <c r="J370" s="3">
        <f t="shared" si="214"/>
        <v>1</v>
      </c>
      <c r="K370" s="3">
        <f t="shared" si="215"/>
        <v>3</v>
      </c>
      <c r="L370" s="3" t="str">
        <f t="shared" si="207"/>
        <v>部件</v>
      </c>
      <c r="M370" s="3">
        <f t="shared" ca="1" si="208"/>
        <v>92003</v>
      </c>
      <c r="N370" s="3" t="str">
        <f t="shared" ca="1" si="209"/>
        <v>51211,52211,53211,51221,52221,53221,51311,52311,53311,51321,52321,53321,51411,52411,53411,51421,51431,91001,91003,91005,91101,91103,91105,91201,91203,91205,91002,91004,91006,91102,91104,91106,91202,91204,91206,92001,92003</v>
      </c>
      <c r="O370" s="3" t="str">
        <f t="shared" si="210"/>
        <v>539,539,539,347,347,347,355,355,355,296,296,296,243,243,243,323,270,111,111,111,111,111,111,111,111,111,111,111,109,109,109,109,109,109,109,83,83</v>
      </c>
      <c r="P370" s="1" t="str">
        <f t="shared" si="211"/>
        <v>(11,16),(11,16),(11,16),(5,9),(5,9),(5,9),(3,7),(3,7),(3,7),(3,6),(3,6),(3,6),(2,4),(2,4),(2,4),(1,2),(1,2),(4,7),(4,7),(4,7),(4,7),(4,7),(4,7),(4,7),(4,7),(4,7),(4,7),(4,7),(4,7),(4,7),(4,7),(4,7),(4,7),(4,7),(4,7),(1,3),(1,3)</v>
      </c>
      <c r="Q370" s="3" t="str">
        <f>IF(D370="坦克碎片",VLOOKUP(C370,道具信息!$N$2:$O$291,2,FALSE)&amp;"碎片",VLOOKUP(C370,道具信息!$N$2:$O$291,2,FALSE))</f>
        <v>T2部件</v>
      </c>
      <c r="R370" s="3">
        <f t="shared" si="216"/>
        <v>1494</v>
      </c>
      <c r="S370" s="11">
        <f t="shared" si="217"/>
        <v>0.15</v>
      </c>
      <c r="T370" s="3" t="str">
        <f>VLOOKUP(Q370,道具信息!$Q$3:$S$20,2,FALSE)</f>
        <v>CHEST_ITEM_TYPE_T2_PART</v>
      </c>
      <c r="U370" s="3" t="str">
        <f>IF(COUNTIF(U$334:U369,T370)=0,T370,"")</f>
        <v/>
      </c>
      <c r="V370" s="3" t="str">
        <f t="shared" si="212"/>
        <v>CHEST_ITEM_TYPE_T2_SHARD,CHEST_ITEM_TYPE_T3_SHARD,CHEST_ITEM_TYPE_T4_SHARD,CHEST_ITEM_TYPE_T1_PART,CHEST_ITEM_TYPE_T2_PART</v>
      </c>
      <c r="W370" s="13" t="str">
        <f t="shared" si="205"/>
        <v/>
      </c>
      <c r="X370" s="3" t="str">
        <f t="shared" si="206"/>
        <v/>
      </c>
      <c r="Y370" s="3" t="str">
        <f t="shared" si="213"/>
        <v>26.6%,19.6%,13.2%,19.9%,15.0%</v>
      </c>
    </row>
    <row r="371" spans="2:25" x14ac:dyDescent="0.3">
      <c r="B371" s="2">
        <f>数据源!BD403</f>
        <v>8</v>
      </c>
      <c r="C371" s="2" t="str">
        <f>数据源!BE403</f>
        <v>T2LP5</v>
      </c>
      <c r="D371" s="2" t="str">
        <f>数据源!BF403</f>
        <v>部件</v>
      </c>
      <c r="E371" s="2">
        <f>数据源!BG403</f>
        <v>77.000000000000028</v>
      </c>
      <c r="F371" s="2">
        <f>数据源!BH403</f>
        <v>2</v>
      </c>
      <c r="G371" s="2">
        <f>数据源!BI403</f>
        <v>6.4999999999999997E-3</v>
      </c>
      <c r="H371" s="2">
        <f>数据源!BJ403</f>
        <v>8.3008658008657983E-3</v>
      </c>
      <c r="I371" s="2">
        <f>数据源!BK403</f>
        <v>83</v>
      </c>
      <c r="J371" s="3">
        <f t="shared" si="214"/>
        <v>1</v>
      </c>
      <c r="K371" s="3">
        <f t="shared" si="215"/>
        <v>3</v>
      </c>
      <c r="L371" s="3" t="str">
        <f t="shared" si="207"/>
        <v>部件</v>
      </c>
      <c r="M371" s="3">
        <f t="shared" ca="1" si="208"/>
        <v>92005</v>
      </c>
      <c r="N371" s="3" t="str">
        <f t="shared" ca="1" si="209"/>
        <v>51211,52211,53211,51221,52221,53221,51311,52311,53311,51321,52321,53321,51411,52411,53411,51421,51431,91001,91003,91005,91101,91103,91105,91201,91203,91205,91002,91004,91006,91102,91104,91106,91202,91204,91206,92001,92003,92005</v>
      </c>
      <c r="O371" s="3" t="str">
        <f t="shared" si="210"/>
        <v>539,539,539,347,347,347,355,355,355,296,296,296,243,243,243,323,270,111,111,111,111,111,111,111,111,111,111,111,109,109,109,109,109,109,109,83,83,83</v>
      </c>
      <c r="P371" s="1" t="str">
        <f t="shared" si="211"/>
        <v>(11,16),(11,16),(11,16),(5,9),(5,9),(5,9),(3,7),(3,7),(3,7),(3,6),(3,6),(3,6),(2,4),(2,4),(2,4),(1,2),(1,2),(4,7),(4,7),(4,7),(4,7),(4,7),(4,7),(4,7),(4,7),(4,7),(4,7),(4,7),(4,7),(4,7),(4,7),(4,7),(4,7),(4,7),(4,7),(1,3),(1,3),(1,3)</v>
      </c>
      <c r="Q371" s="3" t="str">
        <f>IF(D371="坦克碎片",VLOOKUP(C371,道具信息!$N$2:$O$291,2,FALSE)&amp;"碎片",VLOOKUP(C371,道具信息!$N$2:$O$291,2,FALSE))</f>
        <v>T2部件</v>
      </c>
      <c r="R371" s="3">
        <f t="shared" si="216"/>
        <v>1494</v>
      </c>
      <c r="S371" s="11">
        <f t="shared" si="217"/>
        <v>0.15</v>
      </c>
      <c r="T371" s="3" t="str">
        <f>VLOOKUP(Q371,道具信息!$Q$3:$S$20,2,FALSE)</f>
        <v>CHEST_ITEM_TYPE_T2_PART</v>
      </c>
      <c r="U371" s="3" t="str">
        <f>IF(COUNTIF(U$334:U370,T371)=0,T371,"")</f>
        <v/>
      </c>
      <c r="V371" s="3" t="str">
        <f t="shared" si="212"/>
        <v>CHEST_ITEM_TYPE_T2_SHARD,CHEST_ITEM_TYPE_T3_SHARD,CHEST_ITEM_TYPE_T4_SHARD,CHEST_ITEM_TYPE_T1_PART,CHEST_ITEM_TYPE_T2_PART</v>
      </c>
      <c r="W371" s="13" t="str">
        <f t="shared" si="205"/>
        <v/>
      </c>
      <c r="X371" s="3" t="str">
        <f t="shared" si="206"/>
        <v/>
      </c>
      <c r="Y371" s="3" t="str">
        <f t="shared" si="213"/>
        <v>26.6%,19.6%,13.2%,19.9%,15.0%</v>
      </c>
    </row>
    <row r="372" spans="2:25" x14ac:dyDescent="0.3">
      <c r="B372" s="2">
        <f>数据源!BD404</f>
        <v>8</v>
      </c>
      <c r="C372" s="2" t="str">
        <f>数据源!BE404</f>
        <v>T2MP1</v>
      </c>
      <c r="D372" s="2" t="str">
        <f>数据源!BF404</f>
        <v>部件</v>
      </c>
      <c r="E372" s="2">
        <f>数据源!BG404</f>
        <v>77.000000000000028</v>
      </c>
      <c r="F372" s="2">
        <f>数据源!BH404</f>
        <v>2</v>
      </c>
      <c r="G372" s="2">
        <f>数据源!BI404</f>
        <v>6.4999999999999997E-3</v>
      </c>
      <c r="H372" s="2">
        <f>数据源!BJ404</f>
        <v>8.3008658008657983E-3</v>
      </c>
      <c r="I372" s="2">
        <f>数据源!BK404</f>
        <v>83</v>
      </c>
      <c r="J372" s="3">
        <f t="shared" si="214"/>
        <v>1</v>
      </c>
      <c r="K372" s="3">
        <f t="shared" si="215"/>
        <v>3</v>
      </c>
      <c r="L372" s="3" t="str">
        <f t="shared" si="207"/>
        <v>部件</v>
      </c>
      <c r="M372" s="3">
        <f t="shared" ca="1" si="208"/>
        <v>92101</v>
      </c>
      <c r="N372" s="3" t="str">
        <f t="shared" ca="1" si="209"/>
        <v>51211,52211,53211,51221,52221,53221,51311,52311,53311,51321,52321,53321,51411,52411,53411,51421,51431,91001,91003,91005,91101,91103,91105,91201,91203,91205,91002,91004,91006,91102,91104,91106,91202,91204,91206,92001,92003,92005,92101</v>
      </c>
      <c r="O372" s="3" t="str">
        <f t="shared" si="210"/>
        <v>539,539,539,347,347,347,355,355,355,296,296,296,243,243,243,323,270,111,111,111,111,111,111,111,111,111,111,111,109,109,109,109,109,109,109,83,83,83,83</v>
      </c>
      <c r="P372" s="1" t="str">
        <f t="shared" si="211"/>
        <v>(11,16),(11,16),(11,16),(5,9),(5,9),(5,9),(3,7),(3,7),(3,7),(3,6),(3,6),(3,6),(2,4),(2,4),(2,4),(1,2),(1,2),(4,7),(4,7),(4,7),(4,7),(4,7),(4,7),(4,7),(4,7),(4,7),(4,7),(4,7),(4,7),(4,7),(4,7),(4,7),(4,7),(4,7),(4,7),(1,3),(1,3),(1,3),(1,3)</v>
      </c>
      <c r="Q372" s="3" t="str">
        <f>IF(D372="坦克碎片",VLOOKUP(C372,道具信息!$N$2:$O$291,2,FALSE)&amp;"碎片",VLOOKUP(C372,道具信息!$N$2:$O$291,2,FALSE))</f>
        <v>T2部件</v>
      </c>
      <c r="R372" s="3">
        <f t="shared" si="216"/>
        <v>1494</v>
      </c>
      <c r="S372" s="11">
        <f t="shared" si="217"/>
        <v>0.15</v>
      </c>
      <c r="T372" s="3" t="str">
        <f>VLOOKUP(Q372,道具信息!$Q$3:$S$20,2,FALSE)</f>
        <v>CHEST_ITEM_TYPE_T2_PART</v>
      </c>
      <c r="U372" s="3" t="str">
        <f>IF(COUNTIF(U$334:U371,T372)=0,T372,"")</f>
        <v/>
      </c>
      <c r="V372" s="3" t="str">
        <f t="shared" si="212"/>
        <v>CHEST_ITEM_TYPE_T2_SHARD,CHEST_ITEM_TYPE_T3_SHARD,CHEST_ITEM_TYPE_T4_SHARD,CHEST_ITEM_TYPE_T1_PART,CHEST_ITEM_TYPE_T2_PART</v>
      </c>
      <c r="W372" s="13" t="str">
        <f t="shared" si="205"/>
        <v/>
      </c>
      <c r="X372" s="3" t="str">
        <f t="shared" si="206"/>
        <v/>
      </c>
      <c r="Y372" s="3" t="str">
        <f t="shared" si="213"/>
        <v>26.6%,19.6%,13.2%,19.9%,15.0%</v>
      </c>
    </row>
    <row r="373" spans="2:25" x14ac:dyDescent="0.3">
      <c r="B373" s="2">
        <f>数据源!BD405</f>
        <v>8</v>
      </c>
      <c r="C373" s="2" t="str">
        <f>数据源!BE405</f>
        <v>T2MP3</v>
      </c>
      <c r="D373" s="2" t="str">
        <f>数据源!BF405</f>
        <v>部件</v>
      </c>
      <c r="E373" s="2">
        <f>数据源!BG405</f>
        <v>77.000000000000028</v>
      </c>
      <c r="F373" s="2">
        <f>数据源!BH405</f>
        <v>2</v>
      </c>
      <c r="G373" s="2">
        <f>数据源!BI405</f>
        <v>6.4999999999999997E-3</v>
      </c>
      <c r="H373" s="2">
        <f>数据源!BJ405</f>
        <v>8.3008658008657983E-3</v>
      </c>
      <c r="I373" s="2">
        <f>数据源!BK405</f>
        <v>83</v>
      </c>
      <c r="J373" s="3">
        <f t="shared" si="214"/>
        <v>1</v>
      </c>
      <c r="K373" s="3">
        <f t="shared" si="215"/>
        <v>3</v>
      </c>
      <c r="L373" s="3" t="str">
        <f t="shared" ref="L373:L404" si="218">RIGHT(D373,2)</f>
        <v>部件</v>
      </c>
      <c r="M373" s="3">
        <f t="shared" ref="M373:M404" ca="1" si="219">IF(OR(L373="坦克",L373="碎片"),VLOOKUP(C373,INDIRECT("坦克ID"),MATCH(L373&amp;"ID",INDIRECT("坦克标头"),0),FALSE),VLOOKUP(C373,INDIRECT(L373&amp;"ID"),2,FALSE))</f>
        <v>92103</v>
      </c>
      <c r="N373" s="3" t="str">
        <f t="shared" ref="N373:N404" ca="1" si="220">N372&amp;","&amp;M373</f>
        <v>51211,52211,53211,51221,52221,53221,51311,52311,53311,51321,52321,53321,51411,52411,53411,51421,51431,91001,91003,91005,91101,91103,91105,91201,91203,91205,91002,91004,91006,91102,91104,91106,91202,91204,91206,92001,92003,92005,92101,92103</v>
      </c>
      <c r="O373" s="3" t="str">
        <f t="shared" ref="O373:O404" si="221">O372&amp;","&amp;I373</f>
        <v>539,539,539,347,347,347,355,355,355,296,296,296,243,243,243,323,270,111,111,111,111,111,111,111,111,111,111,111,109,109,109,109,109,109,109,83,83,83,83,83</v>
      </c>
      <c r="P373" s="1" t="str">
        <f t="shared" ref="P373:P404" si="222">P372&amp;","&amp;"("&amp;J373&amp;","&amp;K373&amp;")"</f>
        <v>(11,16),(11,16),(11,16),(5,9),(5,9),(5,9),(3,7),(3,7),(3,7),(3,6),(3,6),(3,6),(2,4),(2,4),(2,4),(1,2),(1,2),(4,7),(4,7),(4,7),(4,7),(4,7),(4,7),(4,7),(4,7),(4,7),(4,7),(4,7),(4,7),(4,7),(4,7),(4,7),(4,7),(4,7),(4,7),(1,3),(1,3),(1,3),(1,3),(1,3)</v>
      </c>
      <c r="Q373" s="3" t="str">
        <f>IF(D373="坦克碎片",VLOOKUP(C373,道具信息!$N$2:$O$291,2,FALSE)&amp;"碎片",VLOOKUP(C373,道具信息!$N$2:$O$291,2,FALSE))</f>
        <v>T2部件</v>
      </c>
      <c r="R373" s="3">
        <f t="shared" si="216"/>
        <v>1494</v>
      </c>
      <c r="S373" s="11">
        <f t="shared" si="217"/>
        <v>0.15</v>
      </c>
      <c r="T373" s="3" t="str">
        <f>VLOOKUP(Q373,道具信息!$Q$3:$S$20,2,FALSE)</f>
        <v>CHEST_ITEM_TYPE_T2_PART</v>
      </c>
      <c r="U373" s="3" t="str">
        <f>IF(COUNTIF(U$334:U372,T373)=0,T373,"")</f>
        <v/>
      </c>
      <c r="V373" s="3" t="str">
        <f t="shared" si="212"/>
        <v>CHEST_ITEM_TYPE_T2_SHARD,CHEST_ITEM_TYPE_T3_SHARD,CHEST_ITEM_TYPE_T4_SHARD,CHEST_ITEM_TYPE_T1_PART,CHEST_ITEM_TYPE_T2_PART</v>
      </c>
      <c r="W373" s="13" t="str">
        <f t="shared" si="205"/>
        <v/>
      </c>
      <c r="X373" s="3" t="str">
        <f t="shared" si="206"/>
        <v/>
      </c>
      <c r="Y373" s="3" t="str">
        <f t="shared" si="213"/>
        <v>26.6%,19.6%,13.2%,19.9%,15.0%</v>
      </c>
    </row>
    <row r="374" spans="2:25" x14ac:dyDescent="0.3">
      <c r="B374" s="2">
        <f>数据源!BD406</f>
        <v>8</v>
      </c>
      <c r="C374" s="2" t="str">
        <f>数据源!BE406</f>
        <v>T2MP5</v>
      </c>
      <c r="D374" s="2" t="str">
        <f>数据源!BF406</f>
        <v>部件</v>
      </c>
      <c r="E374" s="2">
        <f>数据源!BG406</f>
        <v>77.000000000000028</v>
      </c>
      <c r="F374" s="2">
        <f>数据源!BH406</f>
        <v>2</v>
      </c>
      <c r="G374" s="2">
        <f>数据源!BI406</f>
        <v>6.4999999999999997E-3</v>
      </c>
      <c r="H374" s="2">
        <f>数据源!BJ406</f>
        <v>8.3008658008657983E-3</v>
      </c>
      <c r="I374" s="2">
        <f>数据源!BK406</f>
        <v>83</v>
      </c>
      <c r="J374" s="3">
        <f t="shared" si="214"/>
        <v>1</v>
      </c>
      <c r="K374" s="3">
        <f t="shared" si="215"/>
        <v>3</v>
      </c>
      <c r="L374" s="3" t="str">
        <f t="shared" si="218"/>
        <v>部件</v>
      </c>
      <c r="M374" s="3">
        <f t="shared" ca="1" si="219"/>
        <v>92105</v>
      </c>
      <c r="N374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</v>
      </c>
      <c r="O374" s="3" t="str">
        <f t="shared" si="221"/>
        <v>539,539,539,347,347,347,355,355,355,296,296,296,243,243,243,323,270,111,111,111,111,111,111,111,111,111,111,111,109,109,109,109,109,109,109,83,83,83,83,83,83</v>
      </c>
      <c r="P374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</v>
      </c>
      <c r="Q374" s="3" t="str">
        <f>IF(D374="坦克碎片",VLOOKUP(C374,道具信息!$N$2:$O$291,2,FALSE)&amp;"碎片",VLOOKUP(C374,道具信息!$N$2:$O$291,2,FALSE))</f>
        <v>T2部件</v>
      </c>
      <c r="R374" s="3">
        <f t="shared" si="216"/>
        <v>1494</v>
      </c>
      <c r="S374" s="11">
        <f t="shared" si="217"/>
        <v>0.15</v>
      </c>
      <c r="T374" s="3" t="str">
        <f>VLOOKUP(Q374,道具信息!$Q$3:$S$20,2,FALSE)</f>
        <v>CHEST_ITEM_TYPE_T2_PART</v>
      </c>
      <c r="U374" s="3" t="str">
        <f>IF(COUNTIF(U$334:U373,T374)=0,T374,"")</f>
        <v/>
      </c>
      <c r="V374" s="3" t="str">
        <f t="shared" si="212"/>
        <v>CHEST_ITEM_TYPE_T2_SHARD,CHEST_ITEM_TYPE_T3_SHARD,CHEST_ITEM_TYPE_T4_SHARD,CHEST_ITEM_TYPE_T1_PART,CHEST_ITEM_TYPE_T2_PART</v>
      </c>
      <c r="W374" s="13" t="str">
        <f t="shared" si="205"/>
        <v/>
      </c>
      <c r="X374" s="3" t="str">
        <f t="shared" si="206"/>
        <v/>
      </c>
      <c r="Y374" s="3" t="str">
        <f t="shared" si="213"/>
        <v>26.6%,19.6%,13.2%,19.9%,15.0%</v>
      </c>
    </row>
    <row r="375" spans="2:25" x14ac:dyDescent="0.3">
      <c r="B375" s="2">
        <f>数据源!BD407</f>
        <v>8</v>
      </c>
      <c r="C375" s="2" t="str">
        <f>数据源!BE407</f>
        <v>T2HP1</v>
      </c>
      <c r="D375" s="2" t="str">
        <f>数据源!BF407</f>
        <v>部件</v>
      </c>
      <c r="E375" s="2">
        <f>数据源!BG407</f>
        <v>77.000000000000028</v>
      </c>
      <c r="F375" s="2">
        <f>数据源!BH407</f>
        <v>2</v>
      </c>
      <c r="G375" s="2">
        <f>数据源!BI407</f>
        <v>6.4999999999999997E-3</v>
      </c>
      <c r="H375" s="2">
        <f>数据源!BJ407</f>
        <v>8.3008658008657983E-3</v>
      </c>
      <c r="I375" s="2">
        <f>数据源!BK407</f>
        <v>83</v>
      </c>
      <c r="J375" s="3">
        <f t="shared" si="214"/>
        <v>1</v>
      </c>
      <c r="K375" s="3">
        <f t="shared" si="215"/>
        <v>3</v>
      </c>
      <c r="L375" s="3" t="str">
        <f t="shared" si="218"/>
        <v>部件</v>
      </c>
      <c r="M375" s="3">
        <f t="shared" ca="1" si="219"/>
        <v>92201</v>
      </c>
      <c r="N375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</v>
      </c>
      <c r="O375" s="3" t="str">
        <f t="shared" si="221"/>
        <v>539,539,539,347,347,347,355,355,355,296,296,296,243,243,243,323,270,111,111,111,111,111,111,111,111,111,111,111,109,109,109,109,109,109,109,83,83,83,83,83,83,83</v>
      </c>
      <c r="P375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</v>
      </c>
      <c r="Q375" s="3" t="str">
        <f>IF(D375="坦克碎片",VLOOKUP(C375,道具信息!$N$2:$O$291,2,FALSE)&amp;"碎片",VLOOKUP(C375,道具信息!$N$2:$O$291,2,FALSE))</f>
        <v>T2部件</v>
      </c>
      <c r="R375" s="3">
        <f t="shared" si="216"/>
        <v>1494</v>
      </c>
      <c r="S375" s="11">
        <f t="shared" si="217"/>
        <v>0.15</v>
      </c>
      <c r="T375" s="3" t="str">
        <f>VLOOKUP(Q375,道具信息!$Q$3:$S$20,2,FALSE)</f>
        <v>CHEST_ITEM_TYPE_T2_PART</v>
      </c>
      <c r="U375" s="3" t="str">
        <f>IF(COUNTIF(U$334:U374,T375)=0,T375,"")</f>
        <v/>
      </c>
      <c r="V375" s="3" t="str">
        <f t="shared" si="212"/>
        <v>CHEST_ITEM_TYPE_T2_SHARD,CHEST_ITEM_TYPE_T3_SHARD,CHEST_ITEM_TYPE_T4_SHARD,CHEST_ITEM_TYPE_T1_PART,CHEST_ITEM_TYPE_T2_PART</v>
      </c>
      <c r="W375" s="13" t="str">
        <f t="shared" si="205"/>
        <v/>
      </c>
      <c r="X375" s="3" t="str">
        <f t="shared" si="206"/>
        <v/>
      </c>
      <c r="Y375" s="3" t="str">
        <f t="shared" si="213"/>
        <v>26.6%,19.6%,13.2%,19.9%,15.0%</v>
      </c>
    </row>
    <row r="376" spans="2:25" x14ac:dyDescent="0.3">
      <c r="B376" s="2">
        <f>数据源!BD408</f>
        <v>8</v>
      </c>
      <c r="C376" s="2" t="str">
        <f>数据源!BE408</f>
        <v>T2HP3</v>
      </c>
      <c r="D376" s="2" t="str">
        <f>数据源!BF408</f>
        <v>部件</v>
      </c>
      <c r="E376" s="2">
        <f>数据源!BG408</f>
        <v>77.000000000000028</v>
      </c>
      <c r="F376" s="2">
        <f>数据源!BH408</f>
        <v>2</v>
      </c>
      <c r="G376" s="2">
        <f>数据源!BI408</f>
        <v>6.4999999999999997E-3</v>
      </c>
      <c r="H376" s="2">
        <f>数据源!BJ408</f>
        <v>8.3008658008657983E-3</v>
      </c>
      <c r="I376" s="2">
        <f>数据源!BK408</f>
        <v>83</v>
      </c>
      <c r="J376" s="3">
        <f t="shared" si="214"/>
        <v>1</v>
      </c>
      <c r="K376" s="3">
        <f t="shared" si="215"/>
        <v>3</v>
      </c>
      <c r="L376" s="3" t="str">
        <f t="shared" si="218"/>
        <v>部件</v>
      </c>
      <c r="M376" s="3">
        <f t="shared" ca="1" si="219"/>
        <v>92203</v>
      </c>
      <c r="N376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</v>
      </c>
      <c r="O376" s="3" t="str">
        <f t="shared" si="221"/>
        <v>539,539,539,347,347,347,355,355,355,296,296,296,243,243,243,323,270,111,111,111,111,111,111,111,111,111,111,111,109,109,109,109,109,109,109,83,83,83,83,83,83,83,83</v>
      </c>
      <c r="P376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</v>
      </c>
      <c r="Q376" s="3" t="str">
        <f>IF(D376="坦克碎片",VLOOKUP(C376,道具信息!$N$2:$O$291,2,FALSE)&amp;"碎片",VLOOKUP(C376,道具信息!$N$2:$O$291,2,FALSE))</f>
        <v>T2部件</v>
      </c>
      <c r="R376" s="3">
        <f t="shared" si="216"/>
        <v>1494</v>
      </c>
      <c r="S376" s="11">
        <f t="shared" si="217"/>
        <v>0.15</v>
      </c>
      <c r="T376" s="3" t="str">
        <f>VLOOKUP(Q376,道具信息!$Q$3:$S$20,2,FALSE)</f>
        <v>CHEST_ITEM_TYPE_T2_PART</v>
      </c>
      <c r="U376" s="3" t="str">
        <f>IF(COUNTIF(U$334:U375,T376)=0,T376,"")</f>
        <v/>
      </c>
      <c r="V376" s="3" t="str">
        <f t="shared" si="212"/>
        <v>CHEST_ITEM_TYPE_T2_SHARD,CHEST_ITEM_TYPE_T3_SHARD,CHEST_ITEM_TYPE_T4_SHARD,CHEST_ITEM_TYPE_T1_PART,CHEST_ITEM_TYPE_T2_PART</v>
      </c>
      <c r="W376" s="13" t="str">
        <f t="shared" si="205"/>
        <v/>
      </c>
      <c r="X376" s="3" t="str">
        <f t="shared" si="206"/>
        <v/>
      </c>
      <c r="Y376" s="3" t="str">
        <f t="shared" si="213"/>
        <v>26.6%,19.6%,13.2%,19.9%,15.0%</v>
      </c>
    </row>
    <row r="377" spans="2:25" x14ac:dyDescent="0.3">
      <c r="B377" s="2">
        <f>数据源!BD409</f>
        <v>8</v>
      </c>
      <c r="C377" s="2" t="str">
        <f>数据源!BE409</f>
        <v>T2HP5</v>
      </c>
      <c r="D377" s="2" t="str">
        <f>数据源!BF409</f>
        <v>部件</v>
      </c>
      <c r="E377" s="2">
        <f>数据源!BG409</f>
        <v>77.000000000000028</v>
      </c>
      <c r="F377" s="2">
        <f>数据源!BH409</f>
        <v>2</v>
      </c>
      <c r="G377" s="2">
        <f>数据源!BI409</f>
        <v>6.4999999999999997E-3</v>
      </c>
      <c r="H377" s="2">
        <f>数据源!BJ409</f>
        <v>8.3008658008657983E-3</v>
      </c>
      <c r="I377" s="2">
        <f>数据源!BK409</f>
        <v>83</v>
      </c>
      <c r="J377" s="3">
        <f t="shared" si="214"/>
        <v>1</v>
      </c>
      <c r="K377" s="3">
        <f t="shared" si="215"/>
        <v>3</v>
      </c>
      <c r="L377" s="3" t="str">
        <f t="shared" si="218"/>
        <v>部件</v>
      </c>
      <c r="M377" s="3">
        <f t="shared" ca="1" si="219"/>
        <v>92205</v>
      </c>
      <c r="N377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</v>
      </c>
      <c r="O377" s="3" t="str">
        <f t="shared" si="221"/>
        <v>539,539,539,347,347,347,355,355,355,296,296,296,243,243,243,323,270,111,111,111,111,111,111,111,111,111,111,111,109,109,109,109,109,109,109,83,83,83,83,83,83,83,83,83</v>
      </c>
      <c r="P377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</v>
      </c>
      <c r="Q377" s="3" t="str">
        <f>IF(D377="坦克碎片",VLOOKUP(C377,道具信息!$N$2:$O$291,2,FALSE)&amp;"碎片",VLOOKUP(C377,道具信息!$N$2:$O$291,2,FALSE))</f>
        <v>T2部件</v>
      </c>
      <c r="R377" s="3">
        <f t="shared" si="216"/>
        <v>1494</v>
      </c>
      <c r="S377" s="11">
        <f t="shared" si="217"/>
        <v>0.15</v>
      </c>
      <c r="T377" s="3" t="str">
        <f>VLOOKUP(Q377,道具信息!$Q$3:$S$20,2,FALSE)</f>
        <v>CHEST_ITEM_TYPE_T2_PART</v>
      </c>
      <c r="U377" s="3" t="str">
        <f>IF(COUNTIF(U$334:U376,T377)=0,T377,"")</f>
        <v/>
      </c>
      <c r="V377" s="3" t="str">
        <f t="shared" si="212"/>
        <v>CHEST_ITEM_TYPE_T2_SHARD,CHEST_ITEM_TYPE_T3_SHARD,CHEST_ITEM_TYPE_T4_SHARD,CHEST_ITEM_TYPE_T1_PART,CHEST_ITEM_TYPE_T2_PART</v>
      </c>
      <c r="W377" s="13" t="str">
        <f t="shared" si="205"/>
        <v/>
      </c>
      <c r="X377" s="3" t="str">
        <f t="shared" si="206"/>
        <v/>
      </c>
      <c r="Y377" s="3" t="str">
        <f t="shared" si="213"/>
        <v>26.6%,19.6%,13.2%,19.9%,15.0%</v>
      </c>
    </row>
    <row r="378" spans="2:25" x14ac:dyDescent="0.3">
      <c r="B378" s="2">
        <f>数据源!BD410</f>
        <v>8</v>
      </c>
      <c r="C378" s="2" t="str">
        <f>数据源!BE410</f>
        <v>T2LP2</v>
      </c>
      <c r="D378" s="2" t="str">
        <f>数据源!BF410</f>
        <v>部件</v>
      </c>
      <c r="E378" s="2">
        <f>数据源!BG410</f>
        <v>77.000000000000028</v>
      </c>
      <c r="F378" s="2">
        <f>数据源!BH410</f>
        <v>2</v>
      </c>
      <c r="G378" s="2">
        <f>数据源!BI410</f>
        <v>6.4999999999999997E-3</v>
      </c>
      <c r="H378" s="2">
        <f>数据源!BJ410</f>
        <v>8.3008658008657983E-3</v>
      </c>
      <c r="I378" s="2">
        <f>数据源!BK410</f>
        <v>83</v>
      </c>
      <c r="J378" s="3">
        <f t="shared" si="214"/>
        <v>1</v>
      </c>
      <c r="K378" s="3">
        <f t="shared" si="215"/>
        <v>3</v>
      </c>
      <c r="L378" s="3" t="str">
        <f t="shared" si="218"/>
        <v>部件</v>
      </c>
      <c r="M378" s="3">
        <f t="shared" ca="1" si="219"/>
        <v>92002</v>
      </c>
      <c r="N378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</v>
      </c>
      <c r="O378" s="3" t="str">
        <f t="shared" si="221"/>
        <v>539,539,539,347,347,347,355,355,355,296,296,296,243,243,243,323,270,111,111,111,111,111,111,111,111,111,111,111,109,109,109,109,109,109,109,83,83,83,83,83,83,83,83,83,83</v>
      </c>
      <c r="P378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</v>
      </c>
      <c r="Q378" s="3" t="str">
        <f>IF(D378="坦克碎片",VLOOKUP(C378,道具信息!$N$2:$O$291,2,FALSE)&amp;"碎片",VLOOKUP(C378,道具信息!$N$2:$O$291,2,FALSE))</f>
        <v>T2部件</v>
      </c>
      <c r="R378" s="3">
        <f t="shared" si="216"/>
        <v>1494</v>
      </c>
      <c r="S378" s="11">
        <f t="shared" si="217"/>
        <v>0.15</v>
      </c>
      <c r="T378" s="3" t="str">
        <f>VLOOKUP(Q378,道具信息!$Q$3:$S$20,2,FALSE)</f>
        <v>CHEST_ITEM_TYPE_T2_PART</v>
      </c>
      <c r="U378" s="3" t="str">
        <f>IF(COUNTIF(U$334:U377,T378)=0,T378,"")</f>
        <v/>
      </c>
      <c r="V378" s="3" t="str">
        <f t="shared" si="212"/>
        <v>CHEST_ITEM_TYPE_T2_SHARD,CHEST_ITEM_TYPE_T3_SHARD,CHEST_ITEM_TYPE_T4_SHARD,CHEST_ITEM_TYPE_T1_PART,CHEST_ITEM_TYPE_T2_PART</v>
      </c>
      <c r="W378" s="13" t="str">
        <f t="shared" si="205"/>
        <v/>
      </c>
      <c r="X378" s="3" t="str">
        <f t="shared" si="206"/>
        <v/>
      </c>
      <c r="Y378" s="3" t="str">
        <f t="shared" si="213"/>
        <v>26.6%,19.6%,13.2%,19.9%,15.0%</v>
      </c>
    </row>
    <row r="379" spans="2:25" x14ac:dyDescent="0.3">
      <c r="B379" s="2">
        <f>数据源!BD411</f>
        <v>8</v>
      </c>
      <c r="C379" s="2" t="str">
        <f>数据源!BE411</f>
        <v>T2LP4</v>
      </c>
      <c r="D379" s="2" t="str">
        <f>数据源!BF411</f>
        <v>部件</v>
      </c>
      <c r="E379" s="2">
        <f>数据源!BG411</f>
        <v>77.000000000000028</v>
      </c>
      <c r="F379" s="2">
        <f>数据源!BH411</f>
        <v>2</v>
      </c>
      <c r="G379" s="2">
        <f>数据源!BI411</f>
        <v>6.4999999999999997E-3</v>
      </c>
      <c r="H379" s="2">
        <f>数据源!BJ411</f>
        <v>8.3008658008657983E-3</v>
      </c>
      <c r="I379" s="2">
        <f>数据源!BK411</f>
        <v>83</v>
      </c>
      <c r="J379" s="3">
        <f>ROUNDUP(IF(F379&gt;1,F379-ROUNDDOWN(SQRT(F379),0),F379),0)</f>
        <v>1</v>
      </c>
      <c r="K379" s="3">
        <f>F379*2-J379</f>
        <v>3</v>
      </c>
      <c r="L379" s="3" t="str">
        <f t="shared" si="218"/>
        <v>部件</v>
      </c>
      <c r="M379" s="3">
        <f t="shared" ca="1" si="219"/>
        <v>92004</v>
      </c>
      <c r="N379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</v>
      </c>
      <c r="O379" s="3" t="str">
        <f t="shared" si="221"/>
        <v>539,539,539,347,347,347,355,355,355,296,296,296,243,243,243,323,270,111,111,111,111,111,111,111,111,111,111,111,109,109,109,109,109,109,109,83,83,83,83,83,83,83,83,83,83,83</v>
      </c>
      <c r="P379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</v>
      </c>
      <c r="Q379" s="3" t="str">
        <f>IF(D379="坦克碎片",VLOOKUP(C379,道具信息!$N$2:$O$291,2,FALSE)&amp;"碎片",VLOOKUP(C379,道具信息!$N$2:$O$291,2,FALSE))</f>
        <v>T2部件</v>
      </c>
      <c r="R379" s="3">
        <f t="shared" si="216"/>
        <v>1494</v>
      </c>
      <c r="S379" s="11">
        <f t="shared" si="217"/>
        <v>0.15</v>
      </c>
      <c r="T379" s="3" t="str">
        <f>VLOOKUP(Q379,道具信息!$Q$3:$S$20,2,FALSE)</f>
        <v>CHEST_ITEM_TYPE_T2_PART</v>
      </c>
      <c r="U379" s="3" t="str">
        <f>IF(COUNTIF(U$334:U378,T379)=0,T379,"")</f>
        <v/>
      </c>
      <c r="V379" s="3" t="str">
        <f t="shared" si="212"/>
        <v>CHEST_ITEM_TYPE_T2_SHARD,CHEST_ITEM_TYPE_T3_SHARD,CHEST_ITEM_TYPE_T4_SHARD,CHEST_ITEM_TYPE_T1_PART,CHEST_ITEM_TYPE_T2_PART</v>
      </c>
      <c r="W379" s="13" t="str">
        <f t="shared" si="205"/>
        <v/>
      </c>
      <c r="X379" s="3" t="str">
        <f t="shared" si="206"/>
        <v/>
      </c>
      <c r="Y379" s="3" t="str">
        <f t="shared" si="213"/>
        <v>26.6%,19.6%,13.2%,19.9%,15.0%</v>
      </c>
    </row>
    <row r="380" spans="2:25" x14ac:dyDescent="0.3">
      <c r="B380" s="2">
        <f>数据源!BD412</f>
        <v>8</v>
      </c>
      <c r="C380" s="2" t="str">
        <f>数据源!BE412</f>
        <v>T2LP6</v>
      </c>
      <c r="D380" s="2" t="str">
        <f>数据源!BF412</f>
        <v>部件</v>
      </c>
      <c r="E380" s="2">
        <f>数据源!BG412</f>
        <v>77.000000000000028</v>
      </c>
      <c r="F380" s="2">
        <f>数据源!BH412</f>
        <v>2</v>
      </c>
      <c r="G380" s="2">
        <f>数据源!BI412</f>
        <v>6.4999999999999997E-3</v>
      </c>
      <c r="H380" s="2">
        <f>数据源!BJ412</f>
        <v>8.3008658008657983E-3</v>
      </c>
      <c r="I380" s="2">
        <f>数据源!BK412</f>
        <v>83</v>
      </c>
      <c r="J380" s="3">
        <f t="shared" ref="J380:J387" si="223">ROUNDUP(IF(F380&gt;1,F380-ROUNDDOWN(SQRT(F380),0),F380),0)</f>
        <v>1</v>
      </c>
      <c r="K380" s="3">
        <f t="shared" ref="K380:K387" si="224">F380*2-J380</f>
        <v>3</v>
      </c>
      <c r="L380" s="3" t="str">
        <f t="shared" si="218"/>
        <v>部件</v>
      </c>
      <c r="M380" s="3">
        <f t="shared" ca="1" si="219"/>
        <v>92006</v>
      </c>
      <c r="N380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</v>
      </c>
      <c r="O380" s="3" t="str">
        <f t="shared" si="221"/>
        <v>539,539,539,347,347,347,355,355,355,296,296,296,243,243,243,323,270,111,111,111,111,111,111,111,111,111,111,111,109,109,109,109,109,109,109,83,83,83,83,83,83,83,83,83,83,83,83</v>
      </c>
      <c r="P380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</v>
      </c>
      <c r="Q380" s="3" t="str">
        <f>IF(D380="坦克碎片",VLOOKUP(C380,道具信息!$N$2:$O$291,2,FALSE)&amp;"碎片",VLOOKUP(C380,道具信息!$N$2:$O$291,2,FALSE))</f>
        <v>T2部件</v>
      </c>
      <c r="R380" s="3">
        <f t="shared" si="216"/>
        <v>1494</v>
      </c>
      <c r="S380" s="11">
        <f t="shared" si="217"/>
        <v>0.15</v>
      </c>
      <c r="T380" s="3" t="str">
        <f>VLOOKUP(Q380,道具信息!$Q$3:$S$20,2,FALSE)</f>
        <v>CHEST_ITEM_TYPE_T2_PART</v>
      </c>
      <c r="U380" s="3" t="str">
        <f>IF(COUNTIF(U$334:U379,T380)=0,T380,"")</f>
        <v/>
      </c>
      <c r="V380" s="3" t="str">
        <f t="shared" si="212"/>
        <v>CHEST_ITEM_TYPE_T2_SHARD,CHEST_ITEM_TYPE_T3_SHARD,CHEST_ITEM_TYPE_T4_SHARD,CHEST_ITEM_TYPE_T1_PART,CHEST_ITEM_TYPE_T2_PART</v>
      </c>
      <c r="W380" s="13" t="str">
        <f t="shared" si="205"/>
        <v/>
      </c>
      <c r="X380" s="3" t="str">
        <f t="shared" si="206"/>
        <v/>
      </c>
      <c r="Y380" s="3" t="str">
        <f t="shared" si="213"/>
        <v>26.6%,19.6%,13.2%,19.9%,15.0%</v>
      </c>
    </row>
    <row r="381" spans="2:25" x14ac:dyDescent="0.3">
      <c r="B381" s="2">
        <f>数据源!BD413</f>
        <v>8</v>
      </c>
      <c r="C381" s="2" t="str">
        <f>数据源!BE413</f>
        <v>T2MP2</v>
      </c>
      <c r="D381" s="2" t="str">
        <f>数据源!BF413</f>
        <v>部件</v>
      </c>
      <c r="E381" s="2">
        <f>数据源!BG413</f>
        <v>77.000000000000028</v>
      </c>
      <c r="F381" s="2">
        <f>数据源!BH413</f>
        <v>2</v>
      </c>
      <c r="G381" s="2">
        <f>数据源!BI413</f>
        <v>6.4999999999999997E-3</v>
      </c>
      <c r="H381" s="2">
        <f>数据源!BJ413</f>
        <v>8.3008658008657983E-3</v>
      </c>
      <c r="I381" s="2">
        <f>数据源!BK413</f>
        <v>83</v>
      </c>
      <c r="J381" s="3">
        <f t="shared" si="223"/>
        <v>1</v>
      </c>
      <c r="K381" s="3">
        <f t="shared" si="224"/>
        <v>3</v>
      </c>
      <c r="L381" s="3" t="str">
        <f t="shared" si="218"/>
        <v>部件</v>
      </c>
      <c r="M381" s="3">
        <f t="shared" ca="1" si="219"/>
        <v>92102</v>
      </c>
      <c r="N381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</v>
      </c>
      <c r="O381" s="3" t="str">
        <f t="shared" si="221"/>
        <v>539,539,539,347,347,347,355,355,355,296,296,296,243,243,243,323,270,111,111,111,111,111,111,111,111,111,111,111,109,109,109,109,109,109,109,83,83,83,83,83,83,83,83,83,83,83,83,83</v>
      </c>
      <c r="P381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</v>
      </c>
      <c r="Q381" s="3" t="str">
        <f>IF(D381="坦克碎片",VLOOKUP(C381,道具信息!$N$2:$O$291,2,FALSE)&amp;"碎片",VLOOKUP(C381,道具信息!$N$2:$O$291,2,FALSE))</f>
        <v>T2部件</v>
      </c>
      <c r="R381" s="3">
        <f t="shared" si="216"/>
        <v>1494</v>
      </c>
      <c r="S381" s="11">
        <f t="shared" si="217"/>
        <v>0.15</v>
      </c>
      <c r="T381" s="3" t="str">
        <f>VLOOKUP(Q381,道具信息!$Q$3:$S$20,2,FALSE)</f>
        <v>CHEST_ITEM_TYPE_T2_PART</v>
      </c>
      <c r="U381" s="3" t="str">
        <f>IF(COUNTIF(U$334:U380,T381)=0,T381,"")</f>
        <v/>
      </c>
      <c r="V381" s="3" t="str">
        <f t="shared" si="212"/>
        <v>CHEST_ITEM_TYPE_T2_SHARD,CHEST_ITEM_TYPE_T3_SHARD,CHEST_ITEM_TYPE_T4_SHARD,CHEST_ITEM_TYPE_T1_PART,CHEST_ITEM_TYPE_T2_PART</v>
      </c>
      <c r="W381" s="13" t="str">
        <f t="shared" si="205"/>
        <v/>
      </c>
      <c r="X381" s="3" t="str">
        <f t="shared" si="206"/>
        <v/>
      </c>
      <c r="Y381" s="3" t="str">
        <f t="shared" si="213"/>
        <v>26.6%,19.6%,13.2%,19.9%,15.0%</v>
      </c>
    </row>
    <row r="382" spans="2:25" x14ac:dyDescent="0.3">
      <c r="B382" s="2">
        <f>数据源!BD414</f>
        <v>8</v>
      </c>
      <c r="C382" s="2" t="str">
        <f>数据源!BE414</f>
        <v>T2MP4</v>
      </c>
      <c r="D382" s="2" t="str">
        <f>数据源!BF414</f>
        <v>部件</v>
      </c>
      <c r="E382" s="2">
        <f>数据源!BG414</f>
        <v>77.000000000000028</v>
      </c>
      <c r="F382" s="2">
        <f>数据源!BH414</f>
        <v>2</v>
      </c>
      <c r="G382" s="2">
        <f>数据源!BI414</f>
        <v>6.4999999999999997E-3</v>
      </c>
      <c r="H382" s="2">
        <f>数据源!BJ414</f>
        <v>8.3008658008657983E-3</v>
      </c>
      <c r="I382" s="2">
        <f>数据源!BK414</f>
        <v>83</v>
      </c>
      <c r="J382" s="3">
        <f t="shared" si="223"/>
        <v>1</v>
      </c>
      <c r="K382" s="3">
        <f t="shared" si="224"/>
        <v>3</v>
      </c>
      <c r="L382" s="3" t="str">
        <f t="shared" si="218"/>
        <v>部件</v>
      </c>
      <c r="M382" s="3">
        <f t="shared" ca="1" si="219"/>
        <v>92104</v>
      </c>
      <c r="N382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</v>
      </c>
      <c r="O382" s="3" t="str">
        <f t="shared" si="221"/>
        <v>539,539,539,347,347,347,355,355,355,296,296,296,243,243,243,323,270,111,111,111,111,111,111,111,111,111,111,111,109,109,109,109,109,109,109,83,83,83,83,83,83,83,83,83,83,83,83,83,83</v>
      </c>
      <c r="P382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</v>
      </c>
      <c r="Q382" s="3" t="str">
        <f>IF(D382="坦克碎片",VLOOKUP(C382,道具信息!$N$2:$O$291,2,FALSE)&amp;"碎片",VLOOKUP(C382,道具信息!$N$2:$O$291,2,FALSE))</f>
        <v>T2部件</v>
      </c>
      <c r="R382" s="3">
        <f t="shared" si="216"/>
        <v>1494</v>
      </c>
      <c r="S382" s="11">
        <f t="shared" si="217"/>
        <v>0.15</v>
      </c>
      <c r="T382" s="3" t="str">
        <f>VLOOKUP(Q382,道具信息!$Q$3:$S$20,2,FALSE)</f>
        <v>CHEST_ITEM_TYPE_T2_PART</v>
      </c>
      <c r="U382" s="3" t="str">
        <f>IF(COUNTIF(U$334:U381,T382)=0,T382,"")</f>
        <v/>
      </c>
      <c r="V382" s="3" t="str">
        <f t="shared" si="212"/>
        <v>CHEST_ITEM_TYPE_T2_SHARD,CHEST_ITEM_TYPE_T3_SHARD,CHEST_ITEM_TYPE_T4_SHARD,CHEST_ITEM_TYPE_T1_PART,CHEST_ITEM_TYPE_T2_PART</v>
      </c>
      <c r="W382" s="13" t="str">
        <f t="shared" si="205"/>
        <v/>
      </c>
      <c r="X382" s="3" t="str">
        <f t="shared" si="206"/>
        <v/>
      </c>
      <c r="Y382" s="3" t="str">
        <f t="shared" si="213"/>
        <v>26.6%,19.6%,13.2%,19.9%,15.0%</v>
      </c>
    </row>
    <row r="383" spans="2:25" x14ac:dyDescent="0.3">
      <c r="B383" s="2">
        <f>数据源!BD415</f>
        <v>8</v>
      </c>
      <c r="C383" s="2" t="str">
        <f>数据源!BE415</f>
        <v>T2MP6</v>
      </c>
      <c r="D383" s="2" t="str">
        <f>数据源!BF415</f>
        <v>部件</v>
      </c>
      <c r="E383" s="2">
        <f>数据源!BG415</f>
        <v>77.000000000000028</v>
      </c>
      <c r="F383" s="2">
        <f>数据源!BH415</f>
        <v>2</v>
      </c>
      <c r="G383" s="2">
        <f>数据源!BI415</f>
        <v>6.4999999999999997E-3</v>
      </c>
      <c r="H383" s="2">
        <f>数据源!BJ415</f>
        <v>8.3008658008657983E-3</v>
      </c>
      <c r="I383" s="2">
        <f>数据源!BK415</f>
        <v>83</v>
      </c>
      <c r="J383" s="3">
        <f t="shared" si="223"/>
        <v>1</v>
      </c>
      <c r="K383" s="3">
        <f t="shared" si="224"/>
        <v>3</v>
      </c>
      <c r="L383" s="3" t="str">
        <f t="shared" si="218"/>
        <v>部件</v>
      </c>
      <c r="M383" s="3">
        <f t="shared" ca="1" si="219"/>
        <v>92106</v>
      </c>
      <c r="N383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</v>
      </c>
      <c r="O383" s="3" t="str">
        <f t="shared" si="221"/>
        <v>539,539,539,347,347,347,355,355,355,296,296,296,243,243,243,323,270,111,111,111,111,111,111,111,111,111,111,111,109,109,109,109,109,109,109,83,83,83,83,83,83,83,83,83,83,83,83,83,83,83</v>
      </c>
      <c r="P383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,(1,3)</v>
      </c>
      <c r="Q383" s="3" t="str">
        <f>IF(D383="坦克碎片",VLOOKUP(C383,道具信息!$N$2:$O$291,2,FALSE)&amp;"碎片",VLOOKUP(C383,道具信息!$N$2:$O$291,2,FALSE))</f>
        <v>T2部件</v>
      </c>
      <c r="R383" s="3">
        <f t="shared" si="216"/>
        <v>1494</v>
      </c>
      <c r="S383" s="11">
        <f t="shared" si="217"/>
        <v>0.15</v>
      </c>
      <c r="T383" s="3" t="str">
        <f>VLOOKUP(Q383,道具信息!$Q$3:$S$20,2,FALSE)</f>
        <v>CHEST_ITEM_TYPE_T2_PART</v>
      </c>
      <c r="U383" s="3" t="str">
        <f>IF(COUNTIF(U$334:U382,T383)=0,T383,"")</f>
        <v/>
      </c>
      <c r="V383" s="3" t="str">
        <f t="shared" si="212"/>
        <v>CHEST_ITEM_TYPE_T2_SHARD,CHEST_ITEM_TYPE_T3_SHARD,CHEST_ITEM_TYPE_T4_SHARD,CHEST_ITEM_TYPE_T1_PART,CHEST_ITEM_TYPE_T2_PART</v>
      </c>
      <c r="W383" s="13" t="str">
        <f t="shared" si="205"/>
        <v/>
      </c>
      <c r="X383" s="3" t="str">
        <f t="shared" si="206"/>
        <v/>
      </c>
      <c r="Y383" s="3" t="str">
        <f t="shared" si="213"/>
        <v>26.6%,19.6%,13.2%,19.9%,15.0%</v>
      </c>
    </row>
    <row r="384" spans="2:25" x14ac:dyDescent="0.3">
      <c r="B384" s="2">
        <f>数据源!BD416</f>
        <v>8</v>
      </c>
      <c r="C384" s="2" t="str">
        <f>数据源!BE416</f>
        <v>T2HP2</v>
      </c>
      <c r="D384" s="2" t="str">
        <f>数据源!BF416</f>
        <v>部件</v>
      </c>
      <c r="E384" s="2">
        <f>数据源!BG416</f>
        <v>77.000000000000028</v>
      </c>
      <c r="F384" s="2">
        <f>数据源!BH416</f>
        <v>2</v>
      </c>
      <c r="G384" s="2">
        <f>数据源!BI416</f>
        <v>6.4999999999999997E-3</v>
      </c>
      <c r="H384" s="2">
        <f>数据源!BJ416</f>
        <v>8.3008658008657983E-3</v>
      </c>
      <c r="I384" s="2">
        <f>数据源!BK416</f>
        <v>83</v>
      </c>
      <c r="J384" s="3">
        <f t="shared" si="223"/>
        <v>1</v>
      </c>
      <c r="K384" s="3">
        <f t="shared" si="224"/>
        <v>3</v>
      </c>
      <c r="L384" s="3" t="str">
        <f t="shared" si="218"/>
        <v>部件</v>
      </c>
      <c r="M384" s="3">
        <f t="shared" ca="1" si="219"/>
        <v>92202</v>
      </c>
      <c r="N384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</v>
      </c>
      <c r="O384" s="3" t="str">
        <f t="shared" si="221"/>
        <v>539,539,539,347,347,347,355,355,355,296,296,296,243,243,243,323,270,111,111,111,111,111,111,111,111,111,111,111,109,109,109,109,109,109,109,83,83,83,83,83,83,83,83,83,83,83,83,83,83,83,83</v>
      </c>
      <c r="P384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,(1,3),(1,3)</v>
      </c>
      <c r="Q384" s="3" t="str">
        <f>IF(D384="坦克碎片",VLOOKUP(C384,道具信息!$N$2:$O$291,2,FALSE)&amp;"碎片",VLOOKUP(C384,道具信息!$N$2:$O$291,2,FALSE))</f>
        <v>T2部件</v>
      </c>
      <c r="R384" s="3">
        <f t="shared" si="216"/>
        <v>1494</v>
      </c>
      <c r="S384" s="11">
        <f t="shared" si="217"/>
        <v>0.15</v>
      </c>
      <c r="T384" s="3" t="str">
        <f>VLOOKUP(Q384,道具信息!$Q$3:$S$20,2,FALSE)</f>
        <v>CHEST_ITEM_TYPE_T2_PART</v>
      </c>
      <c r="U384" s="3" t="str">
        <f>IF(COUNTIF(U$334:U383,T384)=0,T384,"")</f>
        <v/>
      </c>
      <c r="V384" s="3" t="str">
        <f t="shared" si="212"/>
        <v>CHEST_ITEM_TYPE_T2_SHARD,CHEST_ITEM_TYPE_T3_SHARD,CHEST_ITEM_TYPE_T4_SHARD,CHEST_ITEM_TYPE_T1_PART,CHEST_ITEM_TYPE_T2_PART</v>
      </c>
      <c r="W384" s="13" t="str">
        <f t="shared" si="205"/>
        <v/>
      </c>
      <c r="X384" s="3" t="str">
        <f t="shared" si="206"/>
        <v/>
      </c>
      <c r="Y384" s="3" t="str">
        <f t="shared" si="213"/>
        <v>26.6%,19.6%,13.2%,19.9%,15.0%</v>
      </c>
    </row>
    <row r="385" spans="2:25" x14ac:dyDescent="0.3">
      <c r="B385" s="2">
        <f>数据源!BD417</f>
        <v>8</v>
      </c>
      <c r="C385" s="2" t="str">
        <f>数据源!BE417</f>
        <v>T2HP4</v>
      </c>
      <c r="D385" s="2" t="str">
        <f>数据源!BF417</f>
        <v>部件</v>
      </c>
      <c r="E385" s="2">
        <f>数据源!BG417</f>
        <v>77.000000000000028</v>
      </c>
      <c r="F385" s="2">
        <f>数据源!BH417</f>
        <v>2</v>
      </c>
      <c r="G385" s="2">
        <f>数据源!BI417</f>
        <v>6.4999999999999997E-3</v>
      </c>
      <c r="H385" s="2">
        <f>数据源!BJ417</f>
        <v>8.3008658008657983E-3</v>
      </c>
      <c r="I385" s="2">
        <f>数据源!BK417</f>
        <v>83</v>
      </c>
      <c r="J385" s="3">
        <f t="shared" si="223"/>
        <v>1</v>
      </c>
      <c r="K385" s="3">
        <f t="shared" si="224"/>
        <v>3</v>
      </c>
      <c r="L385" s="3" t="str">
        <f t="shared" si="218"/>
        <v>部件</v>
      </c>
      <c r="M385" s="3">
        <f t="shared" ca="1" si="219"/>
        <v>92204</v>
      </c>
      <c r="N385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</v>
      </c>
      <c r="O385" s="3" t="str">
        <f t="shared" si="221"/>
        <v>539,539,539,347,347,347,355,355,355,296,296,296,243,243,243,323,270,111,111,111,111,111,111,111,111,111,111,111,109,109,109,109,109,109,109,83,83,83,83,83,83,83,83,83,83,83,83,83,83,83,83,83</v>
      </c>
      <c r="P385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,(1,3),(1,3),(1,3)</v>
      </c>
      <c r="Q385" s="3" t="str">
        <f>IF(D385="坦克碎片",VLOOKUP(C385,道具信息!$N$2:$O$291,2,FALSE)&amp;"碎片",VLOOKUP(C385,道具信息!$N$2:$O$291,2,FALSE))</f>
        <v>T2部件</v>
      </c>
      <c r="R385" s="3">
        <f t="shared" si="216"/>
        <v>1494</v>
      </c>
      <c r="S385" s="11">
        <f t="shared" si="217"/>
        <v>0.15</v>
      </c>
      <c r="T385" s="3" t="str">
        <f>VLOOKUP(Q385,道具信息!$Q$3:$S$20,2,FALSE)</f>
        <v>CHEST_ITEM_TYPE_T2_PART</v>
      </c>
      <c r="U385" s="3" t="str">
        <f>IF(COUNTIF(U$334:U384,T385)=0,T385,"")</f>
        <v/>
      </c>
      <c r="V385" s="3" t="str">
        <f t="shared" si="212"/>
        <v>CHEST_ITEM_TYPE_T2_SHARD,CHEST_ITEM_TYPE_T3_SHARD,CHEST_ITEM_TYPE_T4_SHARD,CHEST_ITEM_TYPE_T1_PART,CHEST_ITEM_TYPE_T2_PART</v>
      </c>
      <c r="W385" s="13" t="str">
        <f t="shared" si="205"/>
        <v/>
      </c>
      <c r="X385" s="3" t="str">
        <f t="shared" si="206"/>
        <v/>
      </c>
      <c r="Y385" s="3" t="str">
        <f t="shared" si="213"/>
        <v>26.6%,19.6%,13.2%,19.9%,15.0%</v>
      </c>
    </row>
    <row r="386" spans="2:25" x14ac:dyDescent="0.3">
      <c r="B386" s="2">
        <f>数据源!BD418</f>
        <v>8</v>
      </c>
      <c r="C386" s="2" t="str">
        <f>数据源!BE418</f>
        <v>T2HP6</v>
      </c>
      <c r="D386" s="2" t="str">
        <f>数据源!BF418</f>
        <v>部件</v>
      </c>
      <c r="E386" s="2">
        <f>数据源!BG418</f>
        <v>77.000000000000028</v>
      </c>
      <c r="F386" s="2">
        <f>数据源!BH418</f>
        <v>2</v>
      </c>
      <c r="G386" s="2">
        <f>数据源!BI418</f>
        <v>6.4999999999999997E-3</v>
      </c>
      <c r="H386" s="2">
        <f>数据源!BJ418</f>
        <v>8.3008658008657983E-3</v>
      </c>
      <c r="I386" s="2">
        <f>数据源!BK418</f>
        <v>83</v>
      </c>
      <c r="J386" s="3">
        <f t="shared" si="223"/>
        <v>1</v>
      </c>
      <c r="K386" s="3">
        <f t="shared" si="224"/>
        <v>3</v>
      </c>
      <c r="L386" s="3" t="str">
        <f t="shared" si="218"/>
        <v>部件</v>
      </c>
      <c r="M386" s="3">
        <f t="shared" ca="1" si="219"/>
        <v>92206</v>
      </c>
      <c r="N386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</v>
      </c>
      <c r="O386" s="3" t="str">
        <f t="shared" si="221"/>
        <v>539,539,539,347,347,347,355,355,355,296,296,296,243,243,243,323,270,111,111,111,111,111,111,111,111,111,111,111,109,109,109,109,109,109,109,83,83,83,83,83,83,83,83,83,83,83,83,83,83,83,83,83,83</v>
      </c>
      <c r="P386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,(1,3),(1,3),(1,3),(1,3)</v>
      </c>
      <c r="Q386" s="3" t="str">
        <f>IF(D386="坦克碎片",VLOOKUP(C386,道具信息!$N$2:$O$291,2,FALSE)&amp;"碎片",VLOOKUP(C386,道具信息!$N$2:$O$291,2,FALSE))</f>
        <v>T2部件</v>
      </c>
      <c r="R386" s="3">
        <f t="shared" si="216"/>
        <v>1494</v>
      </c>
      <c r="S386" s="11">
        <f t="shared" si="217"/>
        <v>0.15</v>
      </c>
      <c r="T386" s="3" t="str">
        <f>VLOOKUP(Q386,道具信息!$Q$3:$S$20,2,FALSE)</f>
        <v>CHEST_ITEM_TYPE_T2_PART</v>
      </c>
      <c r="U386" s="3" t="str">
        <f>IF(COUNTIF(U$334:U385,T386)=0,T386,"")</f>
        <v/>
      </c>
      <c r="V386" s="3" t="str">
        <f t="shared" si="212"/>
        <v>CHEST_ITEM_TYPE_T2_SHARD,CHEST_ITEM_TYPE_T3_SHARD,CHEST_ITEM_TYPE_T4_SHARD,CHEST_ITEM_TYPE_T1_PART,CHEST_ITEM_TYPE_T2_PART</v>
      </c>
      <c r="W386" s="13" t="str">
        <f t="shared" si="205"/>
        <v/>
      </c>
      <c r="X386" s="3" t="str">
        <f t="shared" si="206"/>
        <v/>
      </c>
      <c r="Y386" s="3" t="str">
        <f t="shared" si="213"/>
        <v>26.6%,19.6%,13.2%,19.9%,15.0%</v>
      </c>
    </row>
    <row r="387" spans="2:25" x14ac:dyDescent="0.3">
      <c r="B387" s="2">
        <f>数据源!BD419</f>
        <v>8</v>
      </c>
      <c r="C387" s="2" t="str">
        <f>数据源!BE419</f>
        <v>T3LP1</v>
      </c>
      <c r="D387" s="2" t="str">
        <f>数据源!BF419</f>
        <v>部件</v>
      </c>
      <c r="E387" s="2">
        <f>数据源!BG419</f>
        <v>433.2</v>
      </c>
      <c r="F387" s="2">
        <f>数据源!BH419</f>
        <v>1</v>
      </c>
      <c r="G387" s="2">
        <f>数据源!BI419</f>
        <v>7.0000000000000001E-3</v>
      </c>
      <c r="H387" s="2">
        <f>数据源!BJ419</f>
        <v>3.1779008925823331E-3</v>
      </c>
      <c r="I387" s="2">
        <f>数据源!BK419</f>
        <v>32</v>
      </c>
      <c r="J387" s="3">
        <f t="shared" si="223"/>
        <v>1</v>
      </c>
      <c r="K387" s="3">
        <f t="shared" si="224"/>
        <v>1</v>
      </c>
      <c r="L387" s="3" t="str">
        <f t="shared" si="218"/>
        <v>部件</v>
      </c>
      <c r="M387" s="3">
        <f t="shared" ca="1" si="219"/>
        <v>93001</v>
      </c>
      <c r="N387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</v>
      </c>
      <c r="O387" s="3" t="str">
        <f t="shared" si="221"/>
        <v>539,539,539,347,347,347,355,355,355,296,296,296,243,243,243,323,270,111,111,111,111,111,111,111,111,111,111,111,109,109,109,109,109,109,109,83,83,83,83,83,83,83,83,83,83,83,83,83,83,83,83,83,83,32</v>
      </c>
      <c r="P387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,(1,3),(1,3),(1,3),(1,3),(1,1)</v>
      </c>
      <c r="Q387" s="3" t="str">
        <f>IF(D387="坦克碎片",VLOOKUP(C387,道具信息!$N$2:$O$291,2,FALSE)&amp;"碎片",VLOOKUP(C387,道具信息!$N$2:$O$291,2,FALSE))</f>
        <v>T3部件</v>
      </c>
      <c r="R387" s="3">
        <f t="shared" si="216"/>
        <v>576</v>
      </c>
      <c r="S387" s="11">
        <f t="shared" si="217"/>
        <v>5.8000000000000003E-2</v>
      </c>
      <c r="T387" s="3" t="str">
        <f>VLOOKUP(Q387,道具信息!$Q$3:$S$20,2,FALSE)</f>
        <v>CHEST_ITEM_TYPE_T3_PART</v>
      </c>
      <c r="U387" s="3" t="str">
        <f>IF(COUNTIF(U$334:U386,T387)=0,T387,"")</f>
        <v>CHEST_ITEM_TYPE_T3_PART</v>
      </c>
      <c r="V387" s="3" t="str">
        <f t="shared" si="212"/>
        <v>CHEST_ITEM_TYPE_T2_SHARD,CHEST_ITEM_TYPE_T3_SHARD,CHEST_ITEM_TYPE_T4_SHARD,CHEST_ITEM_TYPE_T1_PART,CHEST_ITEM_TYPE_T2_PART,CHEST_ITEM_TYPE_T3_PART</v>
      </c>
      <c r="W387" s="13">
        <f t="shared" si="205"/>
        <v>5.8000000000000003E-2</v>
      </c>
      <c r="X387" s="3" t="str">
        <f t="shared" si="206"/>
        <v>5.8%</v>
      </c>
      <c r="Y387" s="3" t="str">
        <f t="shared" si="213"/>
        <v>26.6%,19.6%,13.2%,19.9%,15.0%,5.8%</v>
      </c>
    </row>
    <row r="388" spans="2:25" x14ac:dyDescent="0.3">
      <c r="B388" s="2">
        <f>数据源!BD420</f>
        <v>8</v>
      </c>
      <c r="C388" s="2" t="str">
        <f>数据源!BE420</f>
        <v>T3LP3</v>
      </c>
      <c r="D388" s="2" t="str">
        <f>数据源!BF420</f>
        <v>部件</v>
      </c>
      <c r="E388" s="2">
        <f>数据源!BG420</f>
        <v>433.2</v>
      </c>
      <c r="F388" s="2">
        <f>数据源!BH420</f>
        <v>1</v>
      </c>
      <c r="G388" s="2">
        <f>数据源!BI420</f>
        <v>7.0000000000000001E-3</v>
      </c>
      <c r="H388" s="2">
        <f>数据源!BJ420</f>
        <v>3.1779008925823331E-3</v>
      </c>
      <c r="I388" s="2">
        <f>数据源!BK420</f>
        <v>32</v>
      </c>
      <c r="J388" s="3">
        <f>ROUNDUP(IF(F388&gt;1,F388-ROUNDDOWN(SQRT(F388),0),F388),0)</f>
        <v>1</v>
      </c>
      <c r="K388" s="3">
        <f>F388*2-J388</f>
        <v>1</v>
      </c>
      <c r="L388" s="3" t="str">
        <f t="shared" si="218"/>
        <v>部件</v>
      </c>
      <c r="M388" s="3">
        <f t="shared" ca="1" si="219"/>
        <v>93003</v>
      </c>
      <c r="N388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</v>
      </c>
      <c r="O388" s="3" t="str">
        <f t="shared" si="221"/>
        <v>539,539,539,347,347,347,355,355,355,296,296,296,243,243,243,323,270,111,111,111,111,111,111,111,111,111,111,111,109,109,109,109,109,109,109,83,83,83,83,83,83,83,83,83,83,83,83,83,83,83,83,83,83,32,32</v>
      </c>
      <c r="P388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,(1,3),(1,3),(1,3),(1,3),(1,1),(1,1)</v>
      </c>
      <c r="Q388" s="3" t="str">
        <f>IF(D388="坦克碎片",VLOOKUP(C388,道具信息!$N$2:$O$291,2,FALSE)&amp;"碎片",VLOOKUP(C388,道具信息!$N$2:$O$291,2,FALSE))</f>
        <v>T3部件</v>
      </c>
      <c r="R388" s="3">
        <f t="shared" si="216"/>
        <v>576</v>
      </c>
      <c r="S388" s="11">
        <f t="shared" si="217"/>
        <v>5.8000000000000003E-2</v>
      </c>
      <c r="T388" s="3" t="str">
        <f>VLOOKUP(Q388,道具信息!$Q$3:$S$20,2,FALSE)</f>
        <v>CHEST_ITEM_TYPE_T3_PART</v>
      </c>
      <c r="U388" s="3" t="str">
        <f>IF(COUNTIF(U$334:U387,T388)=0,T388,"")</f>
        <v/>
      </c>
      <c r="V388" s="3" t="str">
        <f t="shared" si="212"/>
        <v>CHEST_ITEM_TYPE_T2_SHARD,CHEST_ITEM_TYPE_T3_SHARD,CHEST_ITEM_TYPE_T4_SHARD,CHEST_ITEM_TYPE_T1_PART,CHEST_ITEM_TYPE_T2_PART,CHEST_ITEM_TYPE_T3_PART</v>
      </c>
      <c r="W388" s="13" t="str">
        <f t="shared" si="205"/>
        <v/>
      </c>
      <c r="X388" s="3" t="str">
        <f t="shared" si="206"/>
        <v/>
      </c>
      <c r="Y388" s="3" t="str">
        <f t="shared" si="213"/>
        <v>26.6%,19.6%,13.2%,19.9%,15.0%,5.8%</v>
      </c>
    </row>
    <row r="389" spans="2:25" x14ac:dyDescent="0.3">
      <c r="B389" s="2">
        <f>数据源!BD421</f>
        <v>8</v>
      </c>
      <c r="C389" s="2" t="str">
        <f>数据源!BE421</f>
        <v>T3LP5</v>
      </c>
      <c r="D389" s="2" t="str">
        <f>数据源!BF421</f>
        <v>部件</v>
      </c>
      <c r="E389" s="2">
        <f>数据源!BG421</f>
        <v>433.2</v>
      </c>
      <c r="F389" s="2">
        <f>数据源!BH421</f>
        <v>1</v>
      </c>
      <c r="G389" s="2">
        <f>数据源!BI421</f>
        <v>7.0000000000000001E-3</v>
      </c>
      <c r="H389" s="2">
        <f>数据源!BJ421</f>
        <v>3.1779008925823331E-3</v>
      </c>
      <c r="I389" s="2">
        <f>数据源!BK421</f>
        <v>32</v>
      </c>
      <c r="J389" s="3">
        <f t="shared" ref="J389:J404" si="225">ROUNDUP(IF(F389&gt;1,F389-ROUNDDOWN(SQRT(F389),0),F389),0)</f>
        <v>1</v>
      </c>
      <c r="K389" s="3">
        <f t="shared" ref="K389:K404" si="226">F389*2-J389</f>
        <v>1</v>
      </c>
      <c r="L389" s="3" t="str">
        <f t="shared" si="218"/>
        <v>部件</v>
      </c>
      <c r="M389" s="3">
        <f t="shared" ca="1" si="219"/>
        <v>93005</v>
      </c>
      <c r="N389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</v>
      </c>
      <c r="O389" s="3" t="str">
        <f t="shared" si="221"/>
        <v>539,539,539,347,347,347,355,355,355,296,296,296,243,243,243,323,270,111,111,111,111,111,111,111,111,111,111,111,109,109,109,109,109,109,109,83,83,83,83,83,83,83,83,83,83,83,83,83,83,83,83,83,83,32,32,32</v>
      </c>
      <c r="P389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,(1,3),(1,3),(1,3),(1,3),(1,1),(1,1),(1,1)</v>
      </c>
      <c r="Q389" s="3" t="str">
        <f>IF(D389="坦克碎片",VLOOKUP(C389,道具信息!$N$2:$O$291,2,FALSE)&amp;"碎片",VLOOKUP(C389,道具信息!$N$2:$O$291,2,FALSE))</f>
        <v>T3部件</v>
      </c>
      <c r="R389" s="3">
        <f t="shared" si="216"/>
        <v>576</v>
      </c>
      <c r="S389" s="11">
        <f t="shared" si="217"/>
        <v>5.8000000000000003E-2</v>
      </c>
      <c r="T389" s="3" t="str">
        <f>VLOOKUP(Q389,道具信息!$Q$3:$S$20,2,FALSE)</f>
        <v>CHEST_ITEM_TYPE_T3_PART</v>
      </c>
      <c r="U389" s="3" t="str">
        <f>IF(COUNTIF(U$334:U388,T389)=0,T389,"")</f>
        <v/>
      </c>
      <c r="V389" s="3" t="str">
        <f t="shared" si="212"/>
        <v>CHEST_ITEM_TYPE_T2_SHARD,CHEST_ITEM_TYPE_T3_SHARD,CHEST_ITEM_TYPE_T4_SHARD,CHEST_ITEM_TYPE_T1_PART,CHEST_ITEM_TYPE_T2_PART,CHEST_ITEM_TYPE_T3_PART</v>
      </c>
      <c r="W389" s="13" t="str">
        <f t="shared" si="205"/>
        <v/>
      </c>
      <c r="X389" s="3" t="str">
        <f t="shared" si="206"/>
        <v/>
      </c>
      <c r="Y389" s="3" t="str">
        <f t="shared" si="213"/>
        <v>26.6%,19.6%,13.2%,19.9%,15.0%,5.8%</v>
      </c>
    </row>
    <row r="390" spans="2:25" x14ac:dyDescent="0.3">
      <c r="B390" s="2">
        <f>数据源!BD422</f>
        <v>8</v>
      </c>
      <c r="C390" s="2" t="str">
        <f>数据源!BE422</f>
        <v>T3MP1</v>
      </c>
      <c r="D390" s="2" t="str">
        <f>数据源!BF422</f>
        <v>部件</v>
      </c>
      <c r="E390" s="2">
        <f>数据源!BG422</f>
        <v>433.2</v>
      </c>
      <c r="F390" s="2">
        <f>数据源!BH422</f>
        <v>1</v>
      </c>
      <c r="G390" s="2">
        <f>数据源!BI422</f>
        <v>7.0000000000000001E-3</v>
      </c>
      <c r="H390" s="2">
        <f>数据源!BJ422</f>
        <v>3.1779008925823331E-3</v>
      </c>
      <c r="I390" s="2">
        <f>数据源!BK422</f>
        <v>32</v>
      </c>
      <c r="J390" s="3">
        <f t="shared" si="225"/>
        <v>1</v>
      </c>
      <c r="K390" s="3">
        <f t="shared" si="226"/>
        <v>1</v>
      </c>
      <c r="L390" s="3" t="str">
        <f t="shared" si="218"/>
        <v>部件</v>
      </c>
      <c r="M390" s="3">
        <f t="shared" ca="1" si="219"/>
        <v>93101</v>
      </c>
      <c r="N390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</v>
      </c>
      <c r="O390" s="3" t="str">
        <f t="shared" si="221"/>
        <v>539,539,539,347,347,347,355,355,355,296,296,296,243,243,243,323,270,111,111,111,111,111,111,111,111,111,111,111,109,109,109,109,109,109,109,83,83,83,83,83,83,83,83,83,83,83,83,83,83,83,83,83,83,32,32,32,32</v>
      </c>
      <c r="P390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,(1,3),(1,3),(1,3),(1,3),(1,1),(1,1),(1,1),(1,1)</v>
      </c>
      <c r="Q390" s="3" t="str">
        <f>IF(D390="坦克碎片",VLOOKUP(C390,道具信息!$N$2:$O$291,2,FALSE)&amp;"碎片",VLOOKUP(C390,道具信息!$N$2:$O$291,2,FALSE))</f>
        <v>T3部件</v>
      </c>
      <c r="R390" s="3">
        <f t="shared" si="216"/>
        <v>576</v>
      </c>
      <c r="S390" s="11">
        <f t="shared" si="217"/>
        <v>5.8000000000000003E-2</v>
      </c>
      <c r="T390" s="3" t="str">
        <f>VLOOKUP(Q390,道具信息!$Q$3:$S$20,2,FALSE)</f>
        <v>CHEST_ITEM_TYPE_T3_PART</v>
      </c>
      <c r="U390" s="3" t="str">
        <f>IF(COUNTIF(U$334:U389,T390)=0,T390,"")</f>
        <v/>
      </c>
      <c r="V390" s="3" t="str">
        <f t="shared" si="212"/>
        <v>CHEST_ITEM_TYPE_T2_SHARD,CHEST_ITEM_TYPE_T3_SHARD,CHEST_ITEM_TYPE_T4_SHARD,CHEST_ITEM_TYPE_T1_PART,CHEST_ITEM_TYPE_T2_PART,CHEST_ITEM_TYPE_T3_PART</v>
      </c>
      <c r="W390" s="13" t="str">
        <f t="shared" si="205"/>
        <v/>
      </c>
      <c r="X390" s="3" t="str">
        <f t="shared" si="206"/>
        <v/>
      </c>
      <c r="Y390" s="3" t="str">
        <f t="shared" si="213"/>
        <v>26.6%,19.6%,13.2%,19.9%,15.0%,5.8%</v>
      </c>
    </row>
    <row r="391" spans="2:25" x14ac:dyDescent="0.3">
      <c r="B391" s="2">
        <f>数据源!BD423</f>
        <v>8</v>
      </c>
      <c r="C391" s="2" t="str">
        <f>数据源!BE423</f>
        <v>T3MP3</v>
      </c>
      <c r="D391" s="2" t="str">
        <f>数据源!BF423</f>
        <v>部件</v>
      </c>
      <c r="E391" s="2">
        <f>数据源!BG423</f>
        <v>433.2</v>
      </c>
      <c r="F391" s="2">
        <f>数据源!BH423</f>
        <v>1</v>
      </c>
      <c r="G391" s="2">
        <f>数据源!BI423</f>
        <v>7.0000000000000001E-3</v>
      </c>
      <c r="H391" s="2">
        <f>数据源!BJ423</f>
        <v>3.1779008925823331E-3</v>
      </c>
      <c r="I391" s="2">
        <f>数据源!BK423</f>
        <v>32</v>
      </c>
      <c r="J391" s="3">
        <f t="shared" si="225"/>
        <v>1</v>
      </c>
      <c r="K391" s="3">
        <f t="shared" si="226"/>
        <v>1</v>
      </c>
      <c r="L391" s="3" t="str">
        <f t="shared" si="218"/>
        <v>部件</v>
      </c>
      <c r="M391" s="3">
        <f t="shared" ca="1" si="219"/>
        <v>93103</v>
      </c>
      <c r="N391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</v>
      </c>
      <c r="O391" s="3" t="str">
        <f t="shared" si="221"/>
        <v>539,539,539,347,347,347,355,355,355,296,296,296,243,243,243,323,270,111,111,111,111,111,111,111,111,111,111,111,109,109,109,109,109,109,109,83,83,83,83,83,83,83,83,83,83,83,83,83,83,83,83,83,83,32,32,32,32,32</v>
      </c>
      <c r="P391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,(1,3),(1,3),(1,3),(1,3),(1,1),(1,1),(1,1),(1,1),(1,1)</v>
      </c>
      <c r="Q391" s="3" t="str">
        <f>IF(D391="坦克碎片",VLOOKUP(C391,道具信息!$N$2:$O$291,2,FALSE)&amp;"碎片",VLOOKUP(C391,道具信息!$N$2:$O$291,2,FALSE))</f>
        <v>T3部件</v>
      </c>
      <c r="R391" s="3">
        <f t="shared" si="216"/>
        <v>576</v>
      </c>
      <c r="S391" s="11">
        <f t="shared" si="217"/>
        <v>5.8000000000000003E-2</v>
      </c>
      <c r="T391" s="3" t="str">
        <f>VLOOKUP(Q391,道具信息!$Q$3:$S$20,2,FALSE)</f>
        <v>CHEST_ITEM_TYPE_T3_PART</v>
      </c>
      <c r="U391" s="3" t="str">
        <f>IF(COUNTIF(U$334:U390,T391)=0,T391,"")</f>
        <v/>
      </c>
      <c r="V391" s="3" t="str">
        <f t="shared" si="212"/>
        <v>CHEST_ITEM_TYPE_T2_SHARD,CHEST_ITEM_TYPE_T3_SHARD,CHEST_ITEM_TYPE_T4_SHARD,CHEST_ITEM_TYPE_T1_PART,CHEST_ITEM_TYPE_T2_PART,CHEST_ITEM_TYPE_T3_PART</v>
      </c>
      <c r="W391" s="13" t="str">
        <f t="shared" si="205"/>
        <v/>
      </c>
      <c r="X391" s="3" t="str">
        <f t="shared" si="206"/>
        <v/>
      </c>
      <c r="Y391" s="3" t="str">
        <f t="shared" si="213"/>
        <v>26.6%,19.6%,13.2%,19.9%,15.0%,5.8%</v>
      </c>
    </row>
    <row r="392" spans="2:25" x14ac:dyDescent="0.3">
      <c r="B392" s="2">
        <f>数据源!BD424</f>
        <v>8</v>
      </c>
      <c r="C392" s="2" t="str">
        <f>数据源!BE424</f>
        <v>T3MP5</v>
      </c>
      <c r="D392" s="2" t="str">
        <f>数据源!BF424</f>
        <v>部件</v>
      </c>
      <c r="E392" s="2">
        <f>数据源!BG424</f>
        <v>433.2</v>
      </c>
      <c r="F392" s="2">
        <f>数据源!BH424</f>
        <v>1</v>
      </c>
      <c r="G392" s="2">
        <f>数据源!BI424</f>
        <v>7.0000000000000001E-3</v>
      </c>
      <c r="H392" s="2">
        <f>数据源!BJ424</f>
        <v>3.1779008925823331E-3</v>
      </c>
      <c r="I392" s="2">
        <f>数据源!BK424</f>
        <v>32</v>
      </c>
      <c r="J392" s="3">
        <f t="shared" si="225"/>
        <v>1</v>
      </c>
      <c r="K392" s="3">
        <f t="shared" si="226"/>
        <v>1</v>
      </c>
      <c r="L392" s="3" t="str">
        <f t="shared" si="218"/>
        <v>部件</v>
      </c>
      <c r="M392" s="3">
        <f t="shared" ca="1" si="219"/>
        <v>93105</v>
      </c>
      <c r="N392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392" s="3" t="str">
        <f t="shared" si="221"/>
        <v>539,539,539,347,347,347,355,355,355,296,296,296,243,243,243,323,270,111,111,111,111,111,111,111,111,111,111,111,109,109,109,109,109,109,109,83,83,83,83,83,83,83,83,83,83,83,83,83,83,83,83,83,83,32,32,32,32,32,32</v>
      </c>
      <c r="P392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,(1,3),(1,3),(1,3),(1,3),(1,1),(1,1),(1,1),(1,1),(1,1),(1,1)</v>
      </c>
      <c r="Q392" s="3" t="str">
        <f>IF(D392="坦克碎片",VLOOKUP(C392,道具信息!$N$2:$O$291,2,FALSE)&amp;"碎片",VLOOKUP(C392,道具信息!$N$2:$O$291,2,FALSE))</f>
        <v>T3部件</v>
      </c>
      <c r="R392" s="3">
        <f t="shared" si="216"/>
        <v>576</v>
      </c>
      <c r="S392" s="11">
        <f t="shared" si="217"/>
        <v>5.8000000000000003E-2</v>
      </c>
      <c r="T392" s="3" t="str">
        <f>VLOOKUP(Q392,道具信息!$Q$3:$S$20,2,FALSE)</f>
        <v>CHEST_ITEM_TYPE_T3_PART</v>
      </c>
      <c r="U392" s="3" t="str">
        <f>IF(COUNTIF(U$334:U391,T392)=0,T392,"")</f>
        <v/>
      </c>
      <c r="V392" s="3" t="str">
        <f t="shared" si="212"/>
        <v>CHEST_ITEM_TYPE_T2_SHARD,CHEST_ITEM_TYPE_T3_SHARD,CHEST_ITEM_TYPE_T4_SHARD,CHEST_ITEM_TYPE_T1_PART,CHEST_ITEM_TYPE_T2_PART,CHEST_ITEM_TYPE_T3_PART</v>
      </c>
      <c r="W392" s="13" t="str">
        <f t="shared" si="205"/>
        <v/>
      </c>
      <c r="X392" s="3" t="str">
        <f t="shared" si="206"/>
        <v/>
      </c>
      <c r="Y392" s="3" t="str">
        <f t="shared" si="213"/>
        <v>26.6%,19.6%,13.2%,19.9%,15.0%,5.8%</v>
      </c>
    </row>
    <row r="393" spans="2:25" x14ac:dyDescent="0.3">
      <c r="B393" s="2">
        <f>数据源!BD425</f>
        <v>8</v>
      </c>
      <c r="C393" s="2" t="str">
        <f>数据源!BE425</f>
        <v>T3HP1</v>
      </c>
      <c r="D393" s="2" t="str">
        <f>数据源!BF425</f>
        <v>部件</v>
      </c>
      <c r="E393" s="2">
        <f>数据源!BG425</f>
        <v>433.2</v>
      </c>
      <c r="F393" s="2">
        <f>数据源!BH425</f>
        <v>1</v>
      </c>
      <c r="G393" s="2">
        <f>数据源!BI425</f>
        <v>7.0000000000000001E-3</v>
      </c>
      <c r="H393" s="2">
        <f>数据源!BJ425</f>
        <v>3.1779008925823331E-3</v>
      </c>
      <c r="I393" s="2">
        <f>数据源!BK425</f>
        <v>32</v>
      </c>
      <c r="J393" s="3">
        <f t="shared" si="225"/>
        <v>1</v>
      </c>
      <c r="K393" s="3">
        <f t="shared" si="226"/>
        <v>1</v>
      </c>
      <c r="L393" s="3" t="str">
        <f t="shared" si="218"/>
        <v>部件</v>
      </c>
      <c r="M393" s="3">
        <f t="shared" ca="1" si="219"/>
        <v>93201</v>
      </c>
      <c r="N393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393" s="3" t="str">
        <f t="shared" si="221"/>
        <v>539,539,539,347,347,347,355,355,355,296,296,296,243,243,243,323,270,111,111,111,111,111,111,111,111,111,111,111,109,109,109,109,109,109,109,83,83,83,83,83,83,83,83,83,83,83,83,83,83,83,83,83,83,32,32,32,32,32,32,32</v>
      </c>
      <c r="P393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,(1,3),(1,3),(1,3),(1,3),(1,1),(1,1),(1,1),(1,1),(1,1),(1,1),(1,1)</v>
      </c>
      <c r="Q393" s="3" t="str">
        <f>IF(D393="坦克碎片",VLOOKUP(C393,道具信息!$N$2:$O$291,2,FALSE)&amp;"碎片",VLOOKUP(C393,道具信息!$N$2:$O$291,2,FALSE))</f>
        <v>T3部件</v>
      </c>
      <c r="R393" s="3">
        <f t="shared" si="216"/>
        <v>576</v>
      </c>
      <c r="S393" s="11">
        <f t="shared" si="217"/>
        <v>5.8000000000000003E-2</v>
      </c>
      <c r="T393" s="3" t="str">
        <f>VLOOKUP(Q393,道具信息!$Q$3:$S$20,2,FALSE)</f>
        <v>CHEST_ITEM_TYPE_T3_PART</v>
      </c>
      <c r="U393" s="3" t="str">
        <f>IF(COUNTIF(U$334:U392,T393)=0,T393,"")</f>
        <v/>
      </c>
      <c r="V393" s="3" t="str">
        <f t="shared" si="212"/>
        <v>CHEST_ITEM_TYPE_T2_SHARD,CHEST_ITEM_TYPE_T3_SHARD,CHEST_ITEM_TYPE_T4_SHARD,CHEST_ITEM_TYPE_T1_PART,CHEST_ITEM_TYPE_T2_PART,CHEST_ITEM_TYPE_T3_PART</v>
      </c>
      <c r="W393" s="13" t="str">
        <f t="shared" si="205"/>
        <v/>
      </c>
      <c r="X393" s="3" t="str">
        <f t="shared" si="206"/>
        <v/>
      </c>
      <c r="Y393" s="3" t="str">
        <f t="shared" si="213"/>
        <v>26.6%,19.6%,13.2%,19.9%,15.0%,5.8%</v>
      </c>
    </row>
    <row r="394" spans="2:25" x14ac:dyDescent="0.3">
      <c r="B394" s="2">
        <f>数据源!BD426</f>
        <v>8</v>
      </c>
      <c r="C394" s="2" t="str">
        <f>数据源!BE426</f>
        <v>T3HP3</v>
      </c>
      <c r="D394" s="2" t="str">
        <f>数据源!BF426</f>
        <v>部件</v>
      </c>
      <c r="E394" s="2">
        <f>数据源!BG426</f>
        <v>433.2</v>
      </c>
      <c r="F394" s="2">
        <f>数据源!BH426</f>
        <v>1</v>
      </c>
      <c r="G394" s="2">
        <f>数据源!BI426</f>
        <v>7.0000000000000001E-3</v>
      </c>
      <c r="H394" s="2">
        <f>数据源!BJ426</f>
        <v>3.1779008925823331E-3</v>
      </c>
      <c r="I394" s="2">
        <f>数据源!BK426</f>
        <v>32</v>
      </c>
      <c r="J394" s="3">
        <f t="shared" si="225"/>
        <v>1</v>
      </c>
      <c r="K394" s="3">
        <f t="shared" si="226"/>
        <v>1</v>
      </c>
      <c r="L394" s="3" t="str">
        <f t="shared" si="218"/>
        <v>部件</v>
      </c>
      <c r="M394" s="3">
        <f t="shared" ca="1" si="219"/>
        <v>93203</v>
      </c>
      <c r="N394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394" s="3" t="str">
        <f t="shared" si="221"/>
        <v>539,539,539,347,347,347,355,355,355,296,296,296,243,243,243,323,270,111,111,111,111,111,111,111,111,111,111,111,109,109,109,109,109,109,109,83,83,83,83,83,83,83,83,83,83,83,83,83,83,83,83,83,83,32,32,32,32,32,32,32,32</v>
      </c>
      <c r="P394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,(1,3),(1,3),(1,3),(1,3),(1,1),(1,1),(1,1),(1,1),(1,1),(1,1),(1,1),(1,1)</v>
      </c>
      <c r="Q394" s="3" t="str">
        <f>IF(D394="坦克碎片",VLOOKUP(C394,道具信息!$N$2:$O$291,2,FALSE)&amp;"碎片",VLOOKUP(C394,道具信息!$N$2:$O$291,2,FALSE))</f>
        <v>T3部件</v>
      </c>
      <c r="R394" s="3">
        <f t="shared" si="216"/>
        <v>576</v>
      </c>
      <c r="S394" s="11">
        <f t="shared" si="217"/>
        <v>5.8000000000000003E-2</v>
      </c>
      <c r="T394" s="3" t="str">
        <f>VLOOKUP(Q394,道具信息!$Q$3:$S$20,2,FALSE)</f>
        <v>CHEST_ITEM_TYPE_T3_PART</v>
      </c>
      <c r="U394" s="3" t="str">
        <f>IF(COUNTIF(U$334:U393,T394)=0,T394,"")</f>
        <v/>
      </c>
      <c r="V394" s="3" t="str">
        <f t="shared" si="212"/>
        <v>CHEST_ITEM_TYPE_T2_SHARD,CHEST_ITEM_TYPE_T3_SHARD,CHEST_ITEM_TYPE_T4_SHARD,CHEST_ITEM_TYPE_T1_PART,CHEST_ITEM_TYPE_T2_PART,CHEST_ITEM_TYPE_T3_PART</v>
      </c>
      <c r="W394" s="13" t="str">
        <f t="shared" si="205"/>
        <v/>
      </c>
      <c r="X394" s="3" t="str">
        <f t="shared" si="206"/>
        <v/>
      </c>
      <c r="Y394" s="3" t="str">
        <f t="shared" si="213"/>
        <v>26.6%,19.6%,13.2%,19.9%,15.0%,5.8%</v>
      </c>
    </row>
    <row r="395" spans="2:25" x14ac:dyDescent="0.3">
      <c r="B395" s="2">
        <f>数据源!BD427</f>
        <v>8</v>
      </c>
      <c r="C395" s="2" t="str">
        <f>数据源!BE427</f>
        <v>T3HP5</v>
      </c>
      <c r="D395" s="2" t="str">
        <f>数据源!BF427</f>
        <v>部件</v>
      </c>
      <c r="E395" s="2">
        <f>数据源!BG427</f>
        <v>433.2</v>
      </c>
      <c r="F395" s="2">
        <f>数据源!BH427</f>
        <v>1</v>
      </c>
      <c r="G395" s="2">
        <f>数据源!BI427</f>
        <v>7.0000000000000001E-3</v>
      </c>
      <c r="H395" s="2">
        <f>数据源!BJ427</f>
        <v>3.1779008925823331E-3</v>
      </c>
      <c r="I395" s="2">
        <f>数据源!BK427</f>
        <v>32</v>
      </c>
      <c r="J395" s="3">
        <f t="shared" si="225"/>
        <v>1</v>
      </c>
      <c r="K395" s="3">
        <f t="shared" si="226"/>
        <v>1</v>
      </c>
      <c r="L395" s="3" t="str">
        <f t="shared" si="218"/>
        <v>部件</v>
      </c>
      <c r="M395" s="3">
        <f t="shared" ca="1" si="219"/>
        <v>93205</v>
      </c>
      <c r="N395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395" s="3" t="str">
        <f t="shared" si="221"/>
        <v>539,539,539,347,347,347,355,355,355,296,296,296,243,243,243,323,270,111,111,111,111,111,111,111,111,111,111,111,109,109,109,109,109,109,109,83,83,83,83,83,83,83,83,83,83,83,83,83,83,83,83,83,83,32,32,32,32,32,32,32,32,32</v>
      </c>
      <c r="P395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,(1,3),(1,3),(1,3),(1,3),(1,1),(1,1),(1,1),(1,1),(1,1),(1,1),(1,1),(1,1),(1,1)</v>
      </c>
      <c r="Q395" s="3" t="str">
        <f>IF(D395="坦克碎片",VLOOKUP(C395,道具信息!$N$2:$O$291,2,FALSE)&amp;"碎片",VLOOKUP(C395,道具信息!$N$2:$O$291,2,FALSE))</f>
        <v>T3部件</v>
      </c>
      <c r="R395" s="3">
        <f t="shared" si="216"/>
        <v>576</v>
      </c>
      <c r="S395" s="11">
        <f t="shared" si="217"/>
        <v>5.8000000000000003E-2</v>
      </c>
      <c r="T395" s="3" t="str">
        <f>VLOOKUP(Q395,道具信息!$Q$3:$S$20,2,FALSE)</f>
        <v>CHEST_ITEM_TYPE_T3_PART</v>
      </c>
      <c r="U395" s="3" t="str">
        <f>IF(COUNTIF(U$334:U394,T395)=0,T395,"")</f>
        <v/>
      </c>
      <c r="V395" s="3" t="str">
        <f t="shared" si="212"/>
        <v>CHEST_ITEM_TYPE_T2_SHARD,CHEST_ITEM_TYPE_T3_SHARD,CHEST_ITEM_TYPE_T4_SHARD,CHEST_ITEM_TYPE_T1_PART,CHEST_ITEM_TYPE_T2_PART,CHEST_ITEM_TYPE_T3_PART</v>
      </c>
      <c r="W395" s="13" t="str">
        <f t="shared" si="205"/>
        <v/>
      </c>
      <c r="X395" s="3" t="str">
        <f t="shared" si="206"/>
        <v/>
      </c>
      <c r="Y395" s="3" t="str">
        <f t="shared" si="213"/>
        <v>26.6%,19.6%,13.2%,19.9%,15.0%,5.8%</v>
      </c>
    </row>
    <row r="396" spans="2:25" x14ac:dyDescent="0.3">
      <c r="B396" s="2">
        <f>数据源!BD428</f>
        <v>8</v>
      </c>
      <c r="C396" s="2" t="str">
        <f>数据源!BE428</f>
        <v>T3LP2</v>
      </c>
      <c r="D396" s="2" t="str">
        <f>数据源!BF428</f>
        <v>部件</v>
      </c>
      <c r="E396" s="2">
        <f>数据源!BG428</f>
        <v>433.2</v>
      </c>
      <c r="F396" s="2">
        <f>数据源!BH428</f>
        <v>1</v>
      </c>
      <c r="G396" s="2">
        <f>数据源!BI428</f>
        <v>7.0000000000000001E-3</v>
      </c>
      <c r="H396" s="2">
        <f>数据源!BJ428</f>
        <v>3.1779008925823331E-3</v>
      </c>
      <c r="I396" s="2">
        <f>数据源!BK428</f>
        <v>32</v>
      </c>
      <c r="J396" s="3">
        <f t="shared" si="225"/>
        <v>1</v>
      </c>
      <c r="K396" s="3">
        <f t="shared" si="226"/>
        <v>1</v>
      </c>
      <c r="L396" s="3" t="str">
        <f t="shared" si="218"/>
        <v>部件</v>
      </c>
      <c r="M396" s="3">
        <f t="shared" ca="1" si="219"/>
        <v>93002</v>
      </c>
      <c r="N396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396" s="3" t="str">
        <f t="shared" si="221"/>
        <v>539,539,539,347,347,347,355,355,355,296,296,296,243,243,243,323,270,111,111,111,111,111,111,111,111,111,111,111,109,109,109,109,109,109,109,83,83,83,83,83,83,83,83,83,83,83,83,83,83,83,83,83,83,32,32,32,32,32,32,32,32,32,32</v>
      </c>
      <c r="P396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,(1,3),(1,3),(1,3),(1,3),(1,1),(1,1),(1,1),(1,1),(1,1),(1,1),(1,1),(1,1),(1,1),(1,1)</v>
      </c>
      <c r="Q396" s="3" t="str">
        <f>IF(D396="坦克碎片",VLOOKUP(C396,道具信息!$N$2:$O$291,2,FALSE)&amp;"碎片",VLOOKUP(C396,道具信息!$N$2:$O$291,2,FALSE))</f>
        <v>T3部件</v>
      </c>
      <c r="R396" s="3">
        <f t="shared" si="216"/>
        <v>576</v>
      </c>
      <c r="S396" s="11">
        <f t="shared" si="217"/>
        <v>5.8000000000000003E-2</v>
      </c>
      <c r="T396" s="3" t="str">
        <f>VLOOKUP(Q396,道具信息!$Q$3:$S$20,2,FALSE)</f>
        <v>CHEST_ITEM_TYPE_T3_PART</v>
      </c>
      <c r="U396" s="3" t="str">
        <f>IF(COUNTIF(U$334:U395,T396)=0,T396,"")</f>
        <v/>
      </c>
      <c r="V396" s="3" t="str">
        <f t="shared" si="212"/>
        <v>CHEST_ITEM_TYPE_T2_SHARD,CHEST_ITEM_TYPE_T3_SHARD,CHEST_ITEM_TYPE_T4_SHARD,CHEST_ITEM_TYPE_T1_PART,CHEST_ITEM_TYPE_T2_PART,CHEST_ITEM_TYPE_T3_PART</v>
      </c>
      <c r="W396" s="13" t="str">
        <f t="shared" si="205"/>
        <v/>
      </c>
      <c r="X396" s="3" t="str">
        <f t="shared" si="206"/>
        <v/>
      </c>
      <c r="Y396" s="3" t="str">
        <f t="shared" si="213"/>
        <v>26.6%,19.6%,13.2%,19.9%,15.0%,5.8%</v>
      </c>
    </row>
    <row r="397" spans="2:25" x14ac:dyDescent="0.3">
      <c r="B397" s="2">
        <f>数据源!BD429</f>
        <v>8</v>
      </c>
      <c r="C397" s="2" t="str">
        <f>数据源!BE429</f>
        <v>T3LP4</v>
      </c>
      <c r="D397" s="2" t="str">
        <f>数据源!BF429</f>
        <v>部件</v>
      </c>
      <c r="E397" s="2">
        <f>数据源!BG429</f>
        <v>433.2</v>
      </c>
      <c r="F397" s="2">
        <f>数据源!BH429</f>
        <v>1</v>
      </c>
      <c r="G397" s="2">
        <f>数据源!BI429</f>
        <v>7.0000000000000001E-3</v>
      </c>
      <c r="H397" s="2">
        <f>数据源!BJ429</f>
        <v>3.1779008925823331E-3</v>
      </c>
      <c r="I397" s="2">
        <f>数据源!BK429</f>
        <v>32</v>
      </c>
      <c r="J397" s="3">
        <f t="shared" si="225"/>
        <v>1</v>
      </c>
      <c r="K397" s="3">
        <f t="shared" si="226"/>
        <v>1</v>
      </c>
      <c r="L397" s="3" t="str">
        <f t="shared" si="218"/>
        <v>部件</v>
      </c>
      <c r="M397" s="3">
        <f t="shared" ca="1" si="219"/>
        <v>93004</v>
      </c>
      <c r="N397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397" s="3" t="str">
        <f t="shared" si="221"/>
        <v>539,539,539,347,347,347,355,355,355,296,296,296,243,243,243,323,270,111,111,111,111,111,111,111,111,111,111,111,109,109,109,109,109,109,109,83,83,83,83,83,83,83,83,83,83,83,83,83,83,83,83,83,83,32,32,32,32,32,32,32,32,32,32,32</v>
      </c>
      <c r="P397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,(1,3),(1,3),(1,3),(1,3),(1,1),(1,1),(1,1),(1,1),(1,1),(1,1),(1,1),(1,1),(1,1),(1,1),(1,1)</v>
      </c>
      <c r="Q397" s="3" t="str">
        <f>IF(D397="坦克碎片",VLOOKUP(C397,道具信息!$N$2:$O$291,2,FALSE)&amp;"碎片",VLOOKUP(C397,道具信息!$N$2:$O$291,2,FALSE))</f>
        <v>T3部件</v>
      </c>
      <c r="R397" s="3">
        <f t="shared" si="216"/>
        <v>576</v>
      </c>
      <c r="S397" s="11">
        <f t="shared" si="217"/>
        <v>5.8000000000000003E-2</v>
      </c>
      <c r="T397" s="3" t="str">
        <f>VLOOKUP(Q397,道具信息!$Q$3:$S$20,2,FALSE)</f>
        <v>CHEST_ITEM_TYPE_T3_PART</v>
      </c>
      <c r="U397" s="3" t="str">
        <f>IF(COUNTIF(U$334:U396,T397)=0,T397,"")</f>
        <v/>
      </c>
      <c r="V397" s="3" t="str">
        <f t="shared" si="212"/>
        <v>CHEST_ITEM_TYPE_T2_SHARD,CHEST_ITEM_TYPE_T3_SHARD,CHEST_ITEM_TYPE_T4_SHARD,CHEST_ITEM_TYPE_T1_PART,CHEST_ITEM_TYPE_T2_PART,CHEST_ITEM_TYPE_T3_PART</v>
      </c>
      <c r="W397" s="13" t="str">
        <f t="shared" si="205"/>
        <v/>
      </c>
      <c r="X397" s="3" t="str">
        <f t="shared" si="206"/>
        <v/>
      </c>
      <c r="Y397" s="3" t="str">
        <f t="shared" si="213"/>
        <v>26.6%,19.6%,13.2%,19.9%,15.0%,5.8%</v>
      </c>
    </row>
    <row r="398" spans="2:25" x14ac:dyDescent="0.3">
      <c r="B398" s="2">
        <f>数据源!BD430</f>
        <v>8</v>
      </c>
      <c r="C398" s="2" t="str">
        <f>数据源!BE430</f>
        <v>T3LP6</v>
      </c>
      <c r="D398" s="2" t="str">
        <f>数据源!BF430</f>
        <v>部件</v>
      </c>
      <c r="E398" s="2">
        <f>数据源!BG430</f>
        <v>433.2</v>
      </c>
      <c r="F398" s="2">
        <f>数据源!BH430</f>
        <v>1</v>
      </c>
      <c r="G398" s="2">
        <f>数据源!BI430</f>
        <v>7.0000000000000001E-3</v>
      </c>
      <c r="H398" s="2">
        <f>数据源!BJ430</f>
        <v>3.1779008925823331E-3</v>
      </c>
      <c r="I398" s="2">
        <f>数据源!BK430</f>
        <v>32</v>
      </c>
      <c r="J398" s="3">
        <f t="shared" si="225"/>
        <v>1</v>
      </c>
      <c r="K398" s="3">
        <f t="shared" si="226"/>
        <v>1</v>
      </c>
      <c r="L398" s="3" t="str">
        <f t="shared" si="218"/>
        <v>部件</v>
      </c>
      <c r="M398" s="3">
        <f t="shared" ca="1" si="219"/>
        <v>93006</v>
      </c>
      <c r="N398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398" s="3" t="str">
        <f t="shared" si="221"/>
        <v>539,539,539,347,347,347,355,355,355,296,296,296,243,243,243,323,270,111,111,111,111,111,111,111,111,111,111,111,109,109,109,109,109,109,109,83,83,83,83,83,83,83,83,83,83,83,83,83,83,83,83,83,83,32,32,32,32,32,32,32,32,32,32,32,32</v>
      </c>
      <c r="P398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,(1,3),(1,3),(1,3),(1,3),(1,1),(1,1),(1,1),(1,1),(1,1),(1,1),(1,1),(1,1),(1,1),(1,1),(1,1),(1,1)</v>
      </c>
      <c r="Q398" s="3" t="str">
        <f>IF(D398="坦克碎片",VLOOKUP(C398,道具信息!$N$2:$O$291,2,FALSE)&amp;"碎片",VLOOKUP(C398,道具信息!$N$2:$O$291,2,FALSE))</f>
        <v>T3部件</v>
      </c>
      <c r="R398" s="3">
        <f t="shared" ref="R398:R404" si="227">SUMIFS(I$3:I$580,Q$3:Q$580,Q398,B$3:B$580,B398)</f>
        <v>576</v>
      </c>
      <c r="S398" s="11">
        <f t="shared" ref="S398:S404" si="228">ROUND(R398/SUMIF(B$3:B$580,B398,I$3:I$580),3)</f>
        <v>5.8000000000000003E-2</v>
      </c>
      <c r="T398" s="3" t="str">
        <f>VLOOKUP(Q398,道具信息!$Q$3:$S$20,2,FALSE)</f>
        <v>CHEST_ITEM_TYPE_T3_PART</v>
      </c>
      <c r="U398" s="3" t="str">
        <f>IF(COUNTIF(U$334:U397,T398)=0,T398,"")</f>
        <v/>
      </c>
      <c r="V398" s="3" t="str">
        <f t="shared" si="212"/>
        <v>CHEST_ITEM_TYPE_T2_SHARD,CHEST_ITEM_TYPE_T3_SHARD,CHEST_ITEM_TYPE_T4_SHARD,CHEST_ITEM_TYPE_T1_PART,CHEST_ITEM_TYPE_T2_PART,CHEST_ITEM_TYPE_T3_PART</v>
      </c>
      <c r="W398" s="13" t="str">
        <f t="shared" si="205"/>
        <v/>
      </c>
      <c r="X398" s="3" t="str">
        <f t="shared" si="206"/>
        <v/>
      </c>
      <c r="Y398" s="3" t="str">
        <f t="shared" si="213"/>
        <v>26.6%,19.6%,13.2%,19.9%,15.0%,5.8%</v>
      </c>
    </row>
    <row r="399" spans="2:25" x14ac:dyDescent="0.3">
      <c r="B399" s="2">
        <f>数据源!BD431</f>
        <v>8</v>
      </c>
      <c r="C399" s="2" t="str">
        <f>数据源!BE431</f>
        <v>T3MP2</v>
      </c>
      <c r="D399" s="2" t="str">
        <f>数据源!BF431</f>
        <v>部件</v>
      </c>
      <c r="E399" s="2">
        <f>数据源!BG431</f>
        <v>433.2</v>
      </c>
      <c r="F399" s="2">
        <f>数据源!BH431</f>
        <v>1</v>
      </c>
      <c r="G399" s="2">
        <f>数据源!BI431</f>
        <v>7.0000000000000001E-3</v>
      </c>
      <c r="H399" s="2">
        <f>数据源!BJ431</f>
        <v>3.1779008925823331E-3</v>
      </c>
      <c r="I399" s="2">
        <f>数据源!BK431</f>
        <v>32</v>
      </c>
      <c r="J399" s="3">
        <f t="shared" si="225"/>
        <v>1</v>
      </c>
      <c r="K399" s="3">
        <f t="shared" si="226"/>
        <v>1</v>
      </c>
      <c r="L399" s="3" t="str">
        <f t="shared" si="218"/>
        <v>部件</v>
      </c>
      <c r="M399" s="3">
        <f t="shared" ca="1" si="219"/>
        <v>93102</v>
      </c>
      <c r="N399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399" s="3" t="str">
        <f t="shared" si="221"/>
        <v>539,539,539,347,347,347,355,355,355,296,296,296,243,243,243,323,270,111,111,111,111,111,111,111,111,111,111,111,109,109,109,109,109,109,109,83,83,83,83,83,83,83,83,83,83,83,83,83,83,83,83,83,83,32,32,32,32,32,32,32,32,32,32,32,32,32</v>
      </c>
      <c r="P399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,(1,3),(1,3),(1,3),(1,3),(1,1),(1,1),(1,1),(1,1),(1,1),(1,1),(1,1),(1,1),(1,1),(1,1),(1,1),(1,1),(1,1)</v>
      </c>
      <c r="Q399" s="3" t="str">
        <f>IF(D399="坦克碎片",VLOOKUP(C399,道具信息!$N$2:$O$291,2,FALSE)&amp;"碎片",VLOOKUP(C399,道具信息!$N$2:$O$291,2,FALSE))</f>
        <v>T3部件</v>
      </c>
      <c r="R399" s="3">
        <f t="shared" si="227"/>
        <v>576</v>
      </c>
      <c r="S399" s="11">
        <f t="shared" si="228"/>
        <v>5.8000000000000003E-2</v>
      </c>
      <c r="T399" s="3" t="str">
        <f>VLOOKUP(Q399,道具信息!$Q$3:$S$20,2,FALSE)</f>
        <v>CHEST_ITEM_TYPE_T3_PART</v>
      </c>
      <c r="U399" s="3" t="str">
        <f>IF(COUNTIF(U$334:U398,T399)=0,T399,"")</f>
        <v/>
      </c>
      <c r="V399" s="3" t="str">
        <f t="shared" si="212"/>
        <v>CHEST_ITEM_TYPE_T2_SHARD,CHEST_ITEM_TYPE_T3_SHARD,CHEST_ITEM_TYPE_T4_SHARD,CHEST_ITEM_TYPE_T1_PART,CHEST_ITEM_TYPE_T2_PART,CHEST_ITEM_TYPE_T3_PART</v>
      </c>
      <c r="W399" s="13" t="str">
        <f t="shared" ref="W399:W404" si="229">IF(U399&lt;&gt;"",ROUND(S399*100%,3),"")</f>
        <v/>
      </c>
      <c r="X399" s="3" t="str">
        <f t="shared" ref="X399:X404" si="230">TEXT(W399,"0.0%")</f>
        <v/>
      </c>
      <c r="Y399" s="3" t="str">
        <f t="shared" si="213"/>
        <v>26.6%,19.6%,13.2%,19.9%,15.0%,5.8%</v>
      </c>
    </row>
    <row r="400" spans="2:25" x14ac:dyDescent="0.3">
      <c r="B400" s="2">
        <f>数据源!BD432</f>
        <v>8</v>
      </c>
      <c r="C400" s="2" t="str">
        <f>数据源!BE432</f>
        <v>T3MP4</v>
      </c>
      <c r="D400" s="2" t="str">
        <f>数据源!BF432</f>
        <v>部件</v>
      </c>
      <c r="E400" s="2">
        <f>数据源!BG432</f>
        <v>433.2</v>
      </c>
      <c r="F400" s="2">
        <f>数据源!BH432</f>
        <v>1</v>
      </c>
      <c r="G400" s="2">
        <f>数据源!BI432</f>
        <v>7.0000000000000001E-3</v>
      </c>
      <c r="H400" s="2">
        <f>数据源!BJ432</f>
        <v>3.1779008925823331E-3</v>
      </c>
      <c r="I400" s="2">
        <f>数据源!BK432</f>
        <v>32</v>
      </c>
      <c r="J400" s="3">
        <f t="shared" si="225"/>
        <v>1</v>
      </c>
      <c r="K400" s="3">
        <f t="shared" si="226"/>
        <v>1</v>
      </c>
      <c r="L400" s="3" t="str">
        <f t="shared" si="218"/>
        <v>部件</v>
      </c>
      <c r="M400" s="3">
        <f t="shared" ca="1" si="219"/>
        <v>93104</v>
      </c>
      <c r="N400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400" s="3" t="str">
        <f t="shared" si="221"/>
        <v>539,539,539,347,347,347,355,355,355,296,296,296,243,243,243,323,270,111,111,111,111,111,111,111,111,111,111,111,109,109,109,109,109,109,109,83,83,83,83,83,83,83,83,83,83,83,83,83,83,83,83,83,83,32,32,32,32,32,32,32,32,32,32,32,32,32,32</v>
      </c>
      <c r="P400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,(1,3),(1,3),(1,3),(1,3),(1,1),(1,1),(1,1),(1,1),(1,1),(1,1),(1,1),(1,1),(1,1),(1,1),(1,1),(1,1),(1,1),(1,1)</v>
      </c>
      <c r="Q400" s="3" t="str">
        <f>IF(D400="坦克碎片",VLOOKUP(C400,道具信息!$N$2:$O$291,2,FALSE)&amp;"碎片",VLOOKUP(C400,道具信息!$N$2:$O$291,2,FALSE))</f>
        <v>T3部件</v>
      </c>
      <c r="R400" s="3">
        <f t="shared" si="227"/>
        <v>576</v>
      </c>
      <c r="S400" s="11">
        <f t="shared" si="228"/>
        <v>5.8000000000000003E-2</v>
      </c>
      <c r="T400" s="3" t="str">
        <f>VLOOKUP(Q400,道具信息!$Q$3:$S$20,2,FALSE)</f>
        <v>CHEST_ITEM_TYPE_T3_PART</v>
      </c>
      <c r="U400" s="3" t="str">
        <f>IF(COUNTIF(U$334:U399,T400)=0,T400,"")</f>
        <v/>
      </c>
      <c r="V400" s="3" t="str">
        <f t="shared" ref="V400:V404" si="231">IF(U400&lt;&gt;"",V399&amp;","&amp;U400,V399)</f>
        <v>CHEST_ITEM_TYPE_T2_SHARD,CHEST_ITEM_TYPE_T3_SHARD,CHEST_ITEM_TYPE_T4_SHARD,CHEST_ITEM_TYPE_T1_PART,CHEST_ITEM_TYPE_T2_PART,CHEST_ITEM_TYPE_T3_PART</v>
      </c>
      <c r="W400" s="13" t="str">
        <f t="shared" si="229"/>
        <v/>
      </c>
      <c r="X400" s="3" t="str">
        <f t="shared" si="230"/>
        <v/>
      </c>
      <c r="Y400" s="3" t="str">
        <f t="shared" ref="Y400:Y404" si="232">IF(X400&lt;&gt;"",Y399&amp;","&amp;X400,Y399)</f>
        <v>26.6%,19.6%,13.2%,19.9%,15.0%,5.8%</v>
      </c>
    </row>
    <row r="401" spans="2:25" x14ac:dyDescent="0.3">
      <c r="B401" s="2">
        <f>数据源!BD433</f>
        <v>8</v>
      </c>
      <c r="C401" s="2" t="str">
        <f>数据源!BE433</f>
        <v>T3MP6</v>
      </c>
      <c r="D401" s="2" t="str">
        <f>数据源!BF433</f>
        <v>部件</v>
      </c>
      <c r="E401" s="2">
        <f>数据源!BG433</f>
        <v>433.2</v>
      </c>
      <c r="F401" s="2">
        <f>数据源!BH433</f>
        <v>1</v>
      </c>
      <c r="G401" s="2">
        <f>数据源!BI433</f>
        <v>7.0000000000000001E-3</v>
      </c>
      <c r="H401" s="2">
        <f>数据源!BJ433</f>
        <v>3.1779008925823331E-3</v>
      </c>
      <c r="I401" s="2">
        <f>数据源!BK433</f>
        <v>32</v>
      </c>
      <c r="J401" s="3">
        <f t="shared" si="225"/>
        <v>1</v>
      </c>
      <c r="K401" s="3">
        <f t="shared" si="226"/>
        <v>1</v>
      </c>
      <c r="L401" s="3" t="str">
        <f t="shared" si="218"/>
        <v>部件</v>
      </c>
      <c r="M401" s="3">
        <f t="shared" ca="1" si="219"/>
        <v>93106</v>
      </c>
      <c r="N401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401" s="3" t="str">
        <f t="shared" si="221"/>
        <v>539,539,539,347,347,347,355,355,355,296,296,296,243,243,243,323,270,111,111,111,111,111,111,111,111,111,111,111,109,109,109,109,109,109,109,83,83,83,83,83,83,83,83,83,83,83,83,83,83,83,83,83,83,32,32,32,32,32,32,32,32,32,32,32,32,32,32,32</v>
      </c>
      <c r="P401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,(1,3),(1,3),(1,3),(1,3),(1,1),(1,1),(1,1),(1,1),(1,1),(1,1),(1,1),(1,1),(1,1),(1,1),(1,1),(1,1),(1,1),(1,1),(1,1)</v>
      </c>
      <c r="Q401" s="3" t="str">
        <f>IF(D401="坦克碎片",VLOOKUP(C401,道具信息!$N$2:$O$291,2,FALSE)&amp;"碎片",VLOOKUP(C401,道具信息!$N$2:$O$291,2,FALSE))</f>
        <v>T3部件</v>
      </c>
      <c r="R401" s="3">
        <f t="shared" si="227"/>
        <v>576</v>
      </c>
      <c r="S401" s="11">
        <f t="shared" si="228"/>
        <v>5.8000000000000003E-2</v>
      </c>
      <c r="T401" s="3" t="str">
        <f>VLOOKUP(Q401,道具信息!$Q$3:$S$20,2,FALSE)</f>
        <v>CHEST_ITEM_TYPE_T3_PART</v>
      </c>
      <c r="U401" s="3" t="str">
        <f>IF(COUNTIF(U$334:U400,T401)=0,T401,"")</f>
        <v/>
      </c>
      <c r="V401" s="3" t="str">
        <f t="shared" si="231"/>
        <v>CHEST_ITEM_TYPE_T2_SHARD,CHEST_ITEM_TYPE_T3_SHARD,CHEST_ITEM_TYPE_T4_SHARD,CHEST_ITEM_TYPE_T1_PART,CHEST_ITEM_TYPE_T2_PART,CHEST_ITEM_TYPE_T3_PART</v>
      </c>
      <c r="W401" s="13" t="str">
        <f t="shared" si="229"/>
        <v/>
      </c>
      <c r="X401" s="3" t="str">
        <f t="shared" si="230"/>
        <v/>
      </c>
      <c r="Y401" s="3" t="str">
        <f t="shared" si="232"/>
        <v>26.6%,19.6%,13.2%,19.9%,15.0%,5.8%</v>
      </c>
    </row>
    <row r="402" spans="2:25" x14ac:dyDescent="0.3">
      <c r="B402" s="2">
        <f>数据源!BD434</f>
        <v>8</v>
      </c>
      <c r="C402" s="2" t="str">
        <f>数据源!BE434</f>
        <v>T3HP2</v>
      </c>
      <c r="D402" s="2" t="str">
        <f>数据源!BF434</f>
        <v>部件</v>
      </c>
      <c r="E402" s="2">
        <f>数据源!BG434</f>
        <v>433.2</v>
      </c>
      <c r="F402" s="2">
        <f>数据源!BH434</f>
        <v>1</v>
      </c>
      <c r="G402" s="2">
        <f>数据源!BI434</f>
        <v>7.0000000000000001E-3</v>
      </c>
      <c r="H402" s="2">
        <f>数据源!BJ434</f>
        <v>3.1779008925823331E-3</v>
      </c>
      <c r="I402" s="2">
        <f>数据源!BK434</f>
        <v>32</v>
      </c>
      <c r="J402" s="3">
        <f t="shared" si="225"/>
        <v>1</v>
      </c>
      <c r="K402" s="3">
        <f t="shared" si="226"/>
        <v>1</v>
      </c>
      <c r="L402" s="3" t="str">
        <f t="shared" si="218"/>
        <v>部件</v>
      </c>
      <c r="M402" s="3">
        <f t="shared" ca="1" si="219"/>
        <v>93202</v>
      </c>
      <c r="N402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402" s="3" t="str">
        <f t="shared" si="221"/>
        <v>539,539,539,347,347,347,355,355,355,296,296,296,243,243,243,323,270,111,111,111,111,111,111,111,111,111,111,111,109,109,109,109,109,109,109,83,83,83,83,83,83,83,83,83,83,83,83,83,83,83,83,83,83,32,32,32,32,32,32,32,32,32,32,32,32,32,32,32,32</v>
      </c>
      <c r="P402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,(1,3),(1,3),(1,3),(1,3),(1,1),(1,1),(1,1),(1,1),(1,1),(1,1),(1,1),(1,1),(1,1),(1,1),(1,1),(1,1),(1,1),(1,1),(1,1),(1,1)</v>
      </c>
      <c r="Q402" s="3" t="str">
        <f>IF(D402="坦克碎片",VLOOKUP(C402,道具信息!$N$2:$O$291,2,FALSE)&amp;"碎片",VLOOKUP(C402,道具信息!$N$2:$O$291,2,FALSE))</f>
        <v>T3部件</v>
      </c>
      <c r="R402" s="3">
        <f t="shared" si="227"/>
        <v>576</v>
      </c>
      <c r="S402" s="11">
        <f t="shared" si="228"/>
        <v>5.8000000000000003E-2</v>
      </c>
      <c r="T402" s="3" t="str">
        <f>VLOOKUP(Q402,道具信息!$Q$3:$S$20,2,FALSE)</f>
        <v>CHEST_ITEM_TYPE_T3_PART</v>
      </c>
      <c r="U402" s="3" t="str">
        <f>IF(COUNTIF(U$334:U401,T402)=0,T402,"")</f>
        <v/>
      </c>
      <c r="V402" s="3" t="str">
        <f t="shared" si="231"/>
        <v>CHEST_ITEM_TYPE_T2_SHARD,CHEST_ITEM_TYPE_T3_SHARD,CHEST_ITEM_TYPE_T4_SHARD,CHEST_ITEM_TYPE_T1_PART,CHEST_ITEM_TYPE_T2_PART,CHEST_ITEM_TYPE_T3_PART</v>
      </c>
      <c r="W402" s="13" t="str">
        <f t="shared" si="229"/>
        <v/>
      </c>
      <c r="X402" s="3" t="str">
        <f t="shared" si="230"/>
        <v/>
      </c>
      <c r="Y402" s="3" t="str">
        <f t="shared" si="232"/>
        <v>26.6%,19.6%,13.2%,19.9%,15.0%,5.8%</v>
      </c>
    </row>
    <row r="403" spans="2:25" x14ac:dyDescent="0.3">
      <c r="B403" s="2">
        <f>数据源!BD435</f>
        <v>8</v>
      </c>
      <c r="C403" s="2" t="str">
        <f>数据源!BE435</f>
        <v>T3HP4</v>
      </c>
      <c r="D403" s="2" t="str">
        <f>数据源!BF435</f>
        <v>部件</v>
      </c>
      <c r="E403" s="2">
        <f>数据源!BG435</f>
        <v>433.2</v>
      </c>
      <c r="F403" s="2">
        <f>数据源!BH435</f>
        <v>1</v>
      </c>
      <c r="G403" s="2">
        <f>数据源!BI435</f>
        <v>7.0000000000000001E-3</v>
      </c>
      <c r="H403" s="2">
        <f>数据源!BJ435</f>
        <v>3.1779008925823331E-3</v>
      </c>
      <c r="I403" s="2">
        <f>数据源!BK435</f>
        <v>32</v>
      </c>
      <c r="J403" s="3">
        <f t="shared" si="225"/>
        <v>1</v>
      </c>
      <c r="K403" s="3">
        <f t="shared" si="226"/>
        <v>1</v>
      </c>
      <c r="L403" s="3" t="str">
        <f t="shared" si="218"/>
        <v>部件</v>
      </c>
      <c r="M403" s="3">
        <f t="shared" ca="1" si="219"/>
        <v>93204</v>
      </c>
      <c r="N403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403" s="3" t="str">
        <f t="shared" si="221"/>
        <v>539,539,539,347,347,347,355,355,355,296,296,296,243,243,243,323,270,111,111,111,111,111,111,111,111,111,111,111,109,109,109,109,109,109,109,83,83,83,83,83,83,83,83,83,83,83,83,83,83,83,83,83,83,32,32,32,32,32,32,32,32,32,32,32,32,32,32,32,32,32</v>
      </c>
      <c r="P403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,(1,3),(1,3),(1,3),(1,3),(1,1),(1,1),(1,1),(1,1),(1,1),(1,1),(1,1),(1,1),(1,1),(1,1),(1,1),(1,1),(1,1),(1,1),(1,1),(1,1),(1,1)</v>
      </c>
      <c r="Q403" s="3" t="str">
        <f>IF(D403="坦克碎片",VLOOKUP(C403,道具信息!$N$2:$O$291,2,FALSE)&amp;"碎片",VLOOKUP(C403,道具信息!$N$2:$O$291,2,FALSE))</f>
        <v>T3部件</v>
      </c>
      <c r="R403" s="3">
        <f t="shared" si="227"/>
        <v>576</v>
      </c>
      <c r="S403" s="11">
        <f t="shared" si="228"/>
        <v>5.8000000000000003E-2</v>
      </c>
      <c r="T403" s="3" t="str">
        <f>VLOOKUP(Q403,道具信息!$Q$3:$S$20,2,FALSE)</f>
        <v>CHEST_ITEM_TYPE_T3_PART</v>
      </c>
      <c r="U403" s="3" t="str">
        <f>IF(COUNTIF(U$334:U402,T403)=0,T403,"")</f>
        <v/>
      </c>
      <c r="V403" s="3" t="str">
        <f t="shared" si="231"/>
        <v>CHEST_ITEM_TYPE_T2_SHARD,CHEST_ITEM_TYPE_T3_SHARD,CHEST_ITEM_TYPE_T4_SHARD,CHEST_ITEM_TYPE_T1_PART,CHEST_ITEM_TYPE_T2_PART,CHEST_ITEM_TYPE_T3_PART</v>
      </c>
      <c r="W403" s="13" t="str">
        <f t="shared" si="229"/>
        <v/>
      </c>
      <c r="X403" s="3" t="str">
        <f t="shared" si="230"/>
        <v/>
      </c>
      <c r="Y403" s="3" t="str">
        <f t="shared" si="232"/>
        <v>26.6%,19.6%,13.2%,19.9%,15.0%,5.8%</v>
      </c>
    </row>
    <row r="404" spans="2:25" x14ac:dyDescent="0.3">
      <c r="B404" s="2">
        <f>数据源!BD436</f>
        <v>8</v>
      </c>
      <c r="C404" s="2" t="str">
        <f>数据源!BE436</f>
        <v>T3HP6</v>
      </c>
      <c r="D404" s="2" t="str">
        <f>数据源!BF436</f>
        <v>部件</v>
      </c>
      <c r="E404" s="2">
        <f>数据源!BG436</f>
        <v>433.2</v>
      </c>
      <c r="F404" s="2">
        <f>数据源!BH436</f>
        <v>1</v>
      </c>
      <c r="G404" s="2">
        <f>数据源!BI436</f>
        <v>7.0000000000000001E-3</v>
      </c>
      <c r="H404" s="2">
        <f>数据源!BJ436</f>
        <v>3.1779008925823331E-3</v>
      </c>
      <c r="I404" s="2">
        <f>数据源!BK436</f>
        <v>32</v>
      </c>
      <c r="J404" s="3">
        <f t="shared" si="225"/>
        <v>1</v>
      </c>
      <c r="K404" s="3">
        <f t="shared" si="226"/>
        <v>1</v>
      </c>
      <c r="L404" s="3" t="str">
        <f t="shared" si="218"/>
        <v>部件</v>
      </c>
      <c r="M404" s="3">
        <f t="shared" ca="1" si="219"/>
        <v>93206</v>
      </c>
      <c r="N404" s="3" t="str">
        <f t="shared" ca="1" si="220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404" s="3" t="str">
        <f t="shared" si="221"/>
        <v>539,539,539,347,347,347,355,355,355,296,296,296,243,243,243,323,270,111,111,111,111,111,111,111,111,111,111,111,109,109,109,109,109,109,109,83,83,83,83,83,83,83,83,83,83,83,83,83,83,83,83,83,83,32,32,32,32,32,32,32,32,32,32,32,32,32,32,32,32,32,32</v>
      </c>
      <c r="P404" s="1" t="str">
        <f t="shared" si="222"/>
        <v>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,(1,3),(1,3),(1,3),(1,3),(1,1),(1,1),(1,1),(1,1),(1,1),(1,1),(1,1),(1,1),(1,1),(1,1),(1,1),(1,1),(1,1),(1,1),(1,1),(1,1),(1,1),(1,1)</v>
      </c>
      <c r="Q404" s="3" t="str">
        <f>IF(D404="坦克碎片",VLOOKUP(C404,道具信息!$N$2:$O$291,2,FALSE)&amp;"碎片",VLOOKUP(C404,道具信息!$N$2:$O$291,2,FALSE))</f>
        <v>T3部件</v>
      </c>
      <c r="R404" s="3">
        <f t="shared" si="227"/>
        <v>576</v>
      </c>
      <c r="S404" s="11">
        <f t="shared" si="228"/>
        <v>5.8000000000000003E-2</v>
      </c>
      <c r="T404" s="3" t="str">
        <f>VLOOKUP(Q404,道具信息!$Q$3:$S$20,2,FALSE)</f>
        <v>CHEST_ITEM_TYPE_T3_PART</v>
      </c>
      <c r="U404" s="3" t="str">
        <f>IF(COUNTIF(U$334:U403,T404)=0,T404,"")</f>
        <v/>
      </c>
      <c r="V404" s="3" t="str">
        <f t="shared" si="231"/>
        <v>CHEST_ITEM_TYPE_T2_SHARD,CHEST_ITEM_TYPE_T3_SHARD,CHEST_ITEM_TYPE_T4_SHARD,CHEST_ITEM_TYPE_T1_PART,CHEST_ITEM_TYPE_T2_PART,CHEST_ITEM_TYPE_T3_PART</v>
      </c>
      <c r="W404" s="13" t="str">
        <f t="shared" si="229"/>
        <v/>
      </c>
      <c r="X404" s="3" t="str">
        <f t="shared" si="230"/>
        <v/>
      </c>
      <c r="Y404" s="3" t="str">
        <f t="shared" si="232"/>
        <v>26.6%,19.6%,13.2%,19.9%,15.0%,5.8%</v>
      </c>
    </row>
    <row r="405" spans="2:25" x14ac:dyDescent="0.3">
      <c r="N405" s="3" t="str">
        <f ca="1">"["&amp;N404&amp;"]"</f>
        <v>[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]</v>
      </c>
      <c r="O405" s="3" t="str">
        <f>"["&amp;O404&amp;"]"</f>
        <v>[539,539,539,347,347,347,355,355,355,296,296,296,243,243,243,323,270,111,111,111,111,111,111,111,111,111,111,111,109,109,109,109,109,109,109,83,83,83,83,83,83,83,83,83,83,83,83,83,83,83,83,83,83,32,32,32,32,32,32,32,32,32,32,32,32,32,32,32,32,32,32]</v>
      </c>
      <c r="P405" s="3" t="str">
        <f>"["&amp;P404&amp;"]"</f>
        <v>[(11,16),(11,16),(11,16),(5,9),(5,9),(5,9),(3,7),(3,7),(3,7),(3,6),(3,6),(3,6),(2,4),(2,4),(2,4),(1,2),(1,2),(4,7),(4,7),(4,7),(4,7),(4,7),(4,7),(4,7),(4,7),(4,7),(4,7),(4,7),(4,7),(4,7),(4,7),(4,7),(4,7),(4,7),(4,7),(1,3),(1,3),(1,3),(1,3),(1,3),(1,3),(1,3),(1,3),(1,3),(1,3),(1,3),(1,3),(1,3),(1,3),(1,3),(1,3),(1,3),(1,3),(1,1),(1,1),(1,1),(1,1),(1,1),(1,1),(1,1),(1,1),(1,1),(1,1),(1,1),(1,1),(1,1),(1,1),(1,1),(1,1),(1,1),(1,1)]</v>
      </c>
      <c r="S405" s="11"/>
      <c r="V405" s="3" t="str">
        <f>"["&amp;V404&amp;"]"</f>
        <v>[CHEST_ITEM_TYPE_T2_SHARD,CHEST_ITEM_TYPE_T3_SHARD,CHEST_ITEM_TYPE_T4_SHARD,CHEST_ITEM_TYPE_T1_PART,CHEST_ITEM_TYPE_T2_PART,CHEST_ITEM_TYPE_T3_PART]</v>
      </c>
      <c r="Y405" s="3" t="str">
        <f>"["&amp;Y404&amp;"]"</f>
        <v>[26.6%,19.6%,13.2%,19.9%,15.0%,5.8%]</v>
      </c>
    </row>
    <row r="407" spans="2:25" x14ac:dyDescent="0.3">
      <c r="B407" s="2" t="str">
        <f>数据源!BD439</f>
        <v>联赛等级</v>
      </c>
      <c r="C407" s="2" t="str">
        <f>数据源!BE439</f>
        <v>道具名称</v>
      </c>
      <c r="D407" s="2" t="str">
        <f>数据源!BF439</f>
        <v>对应大类</v>
      </c>
      <c r="E407" s="2" t="str">
        <f>数据源!BG439</f>
        <v>道具价值</v>
      </c>
      <c r="F407" s="2" t="str">
        <f>数据源!BH439</f>
        <v>抽取个数</v>
      </c>
      <c r="G407" s="2" t="str">
        <f>数据源!BI439</f>
        <v>价值比例</v>
      </c>
      <c r="H407" s="2" t="str">
        <f>数据源!BJ439</f>
        <v>产出概率</v>
      </c>
      <c r="I407" s="2" t="str">
        <f>数据源!BK439</f>
        <v>权重值</v>
      </c>
      <c r="J407" s="7" t="s">
        <v>234</v>
      </c>
      <c r="K407" s="7" t="s">
        <v>235</v>
      </c>
      <c r="L407" s="3" t="s">
        <v>222</v>
      </c>
      <c r="M407" s="3" t="s">
        <v>152</v>
      </c>
      <c r="N407" s="3" t="s">
        <v>224</v>
      </c>
      <c r="O407" s="3" t="s">
        <v>225</v>
      </c>
      <c r="P407" s="3" t="s">
        <v>226</v>
      </c>
      <c r="Q407" s="8" t="s">
        <v>244</v>
      </c>
      <c r="R407" s="8" t="s">
        <v>245</v>
      </c>
      <c r="S407" s="8" t="s">
        <v>246</v>
      </c>
    </row>
    <row r="408" spans="2:25" x14ac:dyDescent="0.3">
      <c r="B408" s="2">
        <f>数据源!BD440</f>
        <v>9</v>
      </c>
      <c r="C408" s="2" t="str">
        <f>数据源!BE440</f>
        <v>Puma</v>
      </c>
      <c r="D408" s="2" t="str">
        <f>数据源!BF440</f>
        <v>坦克碎片</v>
      </c>
      <c r="E408" s="2">
        <f>数据源!BG440</f>
        <v>26</v>
      </c>
      <c r="F408" s="2">
        <f>数据源!BH440</f>
        <v>7</v>
      </c>
      <c r="G408" s="2">
        <f>数据源!BI440</f>
        <v>3.6999999999999998E-2</v>
      </c>
      <c r="H408" s="2">
        <f>数据源!BJ440</f>
        <v>3.998168498168498E-2</v>
      </c>
      <c r="I408" s="2">
        <f>数据源!BK440</f>
        <v>400</v>
      </c>
      <c r="J408" s="3">
        <f>ROUNDUP(IF(F408&gt;1,F408-ROUNDDOWN(SQRT(F408),0),F408),0)</f>
        <v>5</v>
      </c>
      <c r="K408" s="3">
        <f>F408*2-J408</f>
        <v>9</v>
      </c>
      <c r="L408" s="3" t="str">
        <f>RIGHT(D408,2)</f>
        <v>碎片</v>
      </c>
      <c r="M408" s="3">
        <f ca="1">IF(OR(L408="坦克",L408="碎片"),VLOOKUP(C408,INDIRECT("坦克ID"),MATCH(L408&amp;"ID",INDIRECT("坦克标头"),0),FALSE),VLOOKUP(C408,INDIRECT(L408&amp;"ID"),2,FALSE))</f>
        <v>51221</v>
      </c>
      <c r="N408" s="3">
        <f ca="1">M408</f>
        <v>51221</v>
      </c>
      <c r="O408" s="3">
        <f>I408</f>
        <v>400</v>
      </c>
      <c r="P408" s="1" t="str">
        <f>"("&amp;J408&amp;","&amp;K408&amp;")"</f>
        <v>(5,9)</v>
      </c>
      <c r="Q408" s="3" t="str">
        <f>IF(D408="坦克碎片",VLOOKUP(C408,道具信息!$N$2:$O$291,2,FALSE)&amp;"碎片",VLOOKUP(C408,道具信息!$N$2:$O$291,2,FALSE))</f>
        <v>T2坦克碎片</v>
      </c>
      <c r="R408" s="3">
        <f t="shared" ref="R408:R439" si="233">SUMIFS(I$3:I$580,Q$3:Q$580,Q408,B$3:B$580,B408)</f>
        <v>1200</v>
      </c>
      <c r="S408" s="11">
        <f t="shared" ref="S408:S439" si="234">ROUND(R408/SUMIF(B$3:B$580,B408,I$3:I$580),3)</f>
        <v>0.11899999999999999</v>
      </c>
      <c r="T408" s="3" t="str">
        <f>VLOOKUP(Q408,道具信息!$Q$3:$S$20,2,FALSE)</f>
        <v>CHEST_ITEM_TYPE_T2_SHARD</v>
      </c>
      <c r="U408" s="3" t="str">
        <f>T408</f>
        <v>CHEST_ITEM_TYPE_T2_SHARD</v>
      </c>
      <c r="V408" s="3" t="str">
        <f>U408</f>
        <v>CHEST_ITEM_TYPE_T2_SHARD</v>
      </c>
      <c r="W408" s="13">
        <f>IF(U408&lt;&gt;"",ROUND(S408*100%,3),"")</f>
        <v>0.11899999999999999</v>
      </c>
      <c r="X408" s="3" t="str">
        <f>TEXT(W408,"0.0%")</f>
        <v>11.9%</v>
      </c>
      <c r="Y408" s="3" t="str">
        <f>X408</f>
        <v>11.9%</v>
      </c>
    </row>
    <row r="409" spans="2:25" x14ac:dyDescent="0.3">
      <c r="B409" s="2">
        <f>数据源!BD441</f>
        <v>9</v>
      </c>
      <c r="C409" s="2" t="str">
        <f>数据源!BE441</f>
        <v>四号</v>
      </c>
      <c r="D409" s="2" t="str">
        <f>数据源!BF441</f>
        <v>坦克碎片</v>
      </c>
      <c r="E409" s="2">
        <f>数据源!BG441</f>
        <v>26</v>
      </c>
      <c r="F409" s="2">
        <f>数据源!BH441</f>
        <v>7</v>
      </c>
      <c r="G409" s="2">
        <f>数据源!BI441</f>
        <v>3.6999999999999998E-2</v>
      </c>
      <c r="H409" s="2">
        <f>数据源!BJ441</f>
        <v>3.998168498168498E-2</v>
      </c>
      <c r="I409" s="2">
        <f>数据源!BK441</f>
        <v>400</v>
      </c>
      <c r="J409" s="3">
        <f t="shared" ref="J409:J437" si="235">ROUNDUP(IF(F409&gt;1,F409-ROUNDDOWN(SQRT(F409),0),F409),0)</f>
        <v>5</v>
      </c>
      <c r="K409" s="3">
        <f t="shared" ref="K409:K437" si="236">F409*2-J409</f>
        <v>9</v>
      </c>
      <c r="L409" s="3" t="str">
        <f t="shared" ref="L409:L410" si="237">RIGHT(D409,2)</f>
        <v>碎片</v>
      </c>
      <c r="M409" s="3">
        <f t="shared" ref="M409:M410" ca="1" si="238">IF(OR(L409="坦克",L409="碎片"),VLOOKUP(C409,INDIRECT("坦克ID"),MATCH(L409&amp;"ID",INDIRECT("坦克标头"),0),FALSE),VLOOKUP(C409,INDIRECT(L409&amp;"ID"),2,FALSE))</f>
        <v>52221</v>
      </c>
      <c r="N409" s="3" t="str">
        <f ca="1">N408&amp;","&amp;M409</f>
        <v>51221,52221</v>
      </c>
      <c r="O409" s="3" t="str">
        <f>O408&amp;","&amp;I409</f>
        <v>400,400</v>
      </c>
      <c r="P409" s="1" t="str">
        <f>P408&amp;","&amp;"("&amp;J409&amp;","&amp;K409&amp;")"</f>
        <v>(5,9),(5,9)</v>
      </c>
      <c r="Q409" s="3" t="str">
        <f>IF(D409="坦克碎片",VLOOKUP(C409,道具信息!$N$2:$O$291,2,FALSE)&amp;"碎片",VLOOKUP(C409,道具信息!$N$2:$O$291,2,FALSE))</f>
        <v>T2坦克碎片</v>
      </c>
      <c r="R409" s="3">
        <f t="shared" si="233"/>
        <v>1200</v>
      </c>
      <c r="S409" s="11">
        <f t="shared" si="234"/>
        <v>0.11899999999999999</v>
      </c>
      <c r="T409" s="3" t="str">
        <f>VLOOKUP(Q409,道具信息!$Q$3:$S$20,2,FALSE)</f>
        <v>CHEST_ITEM_TYPE_T2_SHARD</v>
      </c>
      <c r="U409" s="3" t="str">
        <f>IF(COUNTIF(U$408:U408,T409)=0,T409,"")</f>
        <v/>
      </c>
      <c r="V409" s="3" t="str">
        <f>IF(U409&lt;&gt;"",V408&amp;","&amp;U409,V408)</f>
        <v>CHEST_ITEM_TYPE_T2_SHARD</v>
      </c>
      <c r="W409" s="13" t="str">
        <f t="shared" ref="W409:W472" si="239">IF(U409&lt;&gt;"",ROUND(S409*100%,3),"")</f>
        <v/>
      </c>
      <c r="X409" s="3" t="str">
        <f t="shared" ref="X409:X472" si="240">TEXT(W409,"0.0%")</f>
        <v/>
      </c>
      <c r="Y409" s="3" t="str">
        <f>IF(X409&lt;&gt;"",Y408&amp;","&amp;X409,Y408)</f>
        <v>11.9%</v>
      </c>
    </row>
    <row r="410" spans="2:25" x14ac:dyDescent="0.3">
      <c r="B410" s="2">
        <f>数据源!BD442</f>
        <v>9</v>
      </c>
      <c r="C410" s="2" t="str">
        <f>数据源!BE442</f>
        <v>丘吉尔</v>
      </c>
      <c r="D410" s="2" t="str">
        <f>数据源!BF442</f>
        <v>坦克碎片</v>
      </c>
      <c r="E410" s="2">
        <f>数据源!BG442</f>
        <v>26</v>
      </c>
      <c r="F410" s="2">
        <f>数据源!BH442</f>
        <v>7</v>
      </c>
      <c r="G410" s="2">
        <f>数据源!BI442</f>
        <v>3.6999999999999998E-2</v>
      </c>
      <c r="H410" s="2">
        <f>数据源!BJ442</f>
        <v>3.998168498168498E-2</v>
      </c>
      <c r="I410" s="2">
        <f>数据源!BK442</f>
        <v>400</v>
      </c>
      <c r="J410" s="3">
        <f t="shared" si="235"/>
        <v>5</v>
      </c>
      <c r="K410" s="3">
        <f t="shared" si="236"/>
        <v>9</v>
      </c>
      <c r="L410" s="3" t="str">
        <f t="shared" si="237"/>
        <v>碎片</v>
      </c>
      <c r="M410" s="3">
        <f t="shared" ca="1" si="238"/>
        <v>53221</v>
      </c>
      <c r="N410" s="3" t="str">
        <f t="shared" ref="N410" ca="1" si="241">N409&amp;","&amp;M410</f>
        <v>51221,52221,53221</v>
      </c>
      <c r="O410" s="3" t="str">
        <f t="shared" ref="O410" si="242">O409&amp;","&amp;I410</f>
        <v>400,400,400</v>
      </c>
      <c r="P410" s="1" t="str">
        <f t="shared" ref="P410" si="243">P409&amp;","&amp;"("&amp;J410&amp;","&amp;K410&amp;")"</f>
        <v>(5,9),(5,9),(5,9)</v>
      </c>
      <c r="Q410" s="3" t="str">
        <f>IF(D410="坦克碎片",VLOOKUP(C410,道具信息!$N$2:$O$291,2,FALSE)&amp;"碎片",VLOOKUP(C410,道具信息!$N$2:$O$291,2,FALSE))</f>
        <v>T2坦克碎片</v>
      </c>
      <c r="R410" s="3">
        <f t="shared" si="233"/>
        <v>1200</v>
      </c>
      <c r="S410" s="11">
        <f t="shared" si="234"/>
        <v>0.11899999999999999</v>
      </c>
      <c r="T410" s="3" t="str">
        <f>VLOOKUP(Q410,道具信息!$Q$3:$S$20,2,FALSE)</f>
        <v>CHEST_ITEM_TYPE_T2_SHARD</v>
      </c>
      <c r="U410" s="3" t="str">
        <f>IF(COUNTIF(U$408:U409,T410)=0,T410,"")</f>
        <v/>
      </c>
      <c r="V410" s="3" t="str">
        <f t="shared" ref="V410:V473" si="244">IF(U410&lt;&gt;"",V409&amp;","&amp;U410,V409)</f>
        <v>CHEST_ITEM_TYPE_T2_SHARD</v>
      </c>
      <c r="W410" s="13" t="str">
        <f t="shared" si="239"/>
        <v/>
      </c>
      <c r="X410" s="3" t="str">
        <f t="shared" si="240"/>
        <v/>
      </c>
      <c r="Y410" s="3" t="str">
        <f t="shared" ref="Y410:Y473" si="245">IF(X410&lt;&gt;"",Y409&amp;","&amp;X410,Y409)</f>
        <v>11.9%</v>
      </c>
    </row>
    <row r="411" spans="2:25" x14ac:dyDescent="0.3">
      <c r="B411" s="2">
        <f>数据源!BD443</f>
        <v>9</v>
      </c>
      <c r="C411" s="2" t="str">
        <f>数据源!BE443</f>
        <v>35(t)</v>
      </c>
      <c r="D411" s="2" t="str">
        <f>数据源!BF443</f>
        <v>坦克碎片</v>
      </c>
      <c r="E411" s="2">
        <f>数据源!BG443</f>
        <v>38</v>
      </c>
      <c r="F411" s="2">
        <f>数据源!BH443</f>
        <v>5</v>
      </c>
      <c r="G411" s="2">
        <f>数据源!BI443</f>
        <v>3.6999999999999998E-2</v>
      </c>
      <c r="H411" s="2">
        <f>数据源!BJ443</f>
        <v>3.8298245614035088E-2</v>
      </c>
      <c r="I411" s="2">
        <f>数据源!BK443</f>
        <v>383</v>
      </c>
      <c r="J411" s="3">
        <f t="shared" si="235"/>
        <v>3</v>
      </c>
      <c r="K411" s="3">
        <f t="shared" si="236"/>
        <v>7</v>
      </c>
      <c r="L411" s="3" t="str">
        <f t="shared" ref="L411:L452" si="246">RIGHT(D411,2)</f>
        <v>碎片</v>
      </c>
      <c r="M411" s="3">
        <f t="shared" ref="M411:M452" ca="1" si="247">IF(OR(L411="坦克",L411="碎片"),VLOOKUP(C411,INDIRECT("坦克ID"),MATCH(L411&amp;"ID",INDIRECT("坦克标头"),0),FALSE),VLOOKUP(C411,INDIRECT(L411&amp;"ID"),2,FALSE))</f>
        <v>51311</v>
      </c>
      <c r="N411" s="3" t="str">
        <f t="shared" ref="N411:N452" ca="1" si="248">N410&amp;","&amp;M411</f>
        <v>51221,52221,53221,51311</v>
      </c>
      <c r="O411" s="3" t="str">
        <f t="shared" ref="O411:O452" si="249">O410&amp;","&amp;I411</f>
        <v>400,400,400,383</v>
      </c>
      <c r="P411" s="1" t="str">
        <f t="shared" ref="P411:P452" si="250">P410&amp;","&amp;"("&amp;J411&amp;","&amp;K411&amp;")"</f>
        <v>(5,9),(5,9),(5,9),(3,7)</v>
      </c>
      <c r="Q411" s="3" t="str">
        <f>IF(D411="坦克碎片",VLOOKUP(C411,道具信息!$N$2:$O$291,2,FALSE)&amp;"碎片",VLOOKUP(C411,道具信息!$N$2:$O$291,2,FALSE))</f>
        <v>T3坦克碎片</v>
      </c>
      <c r="R411" s="3">
        <f t="shared" si="233"/>
        <v>2106</v>
      </c>
      <c r="S411" s="11">
        <f t="shared" si="234"/>
        <v>0.21</v>
      </c>
      <c r="T411" s="3" t="str">
        <f>VLOOKUP(Q411,道具信息!$Q$3:$S$20,2,FALSE)</f>
        <v>CHEST_ITEM_TYPE_T3_SHARD</v>
      </c>
      <c r="U411" s="3" t="str">
        <f>IF(COUNTIF(U$408:U410,T411)=0,T411,"")</f>
        <v>CHEST_ITEM_TYPE_T3_SHARD</v>
      </c>
      <c r="V411" s="3" t="str">
        <f t="shared" si="244"/>
        <v>CHEST_ITEM_TYPE_T2_SHARD,CHEST_ITEM_TYPE_T3_SHARD</v>
      </c>
      <c r="W411" s="13">
        <f t="shared" si="239"/>
        <v>0.21</v>
      </c>
      <c r="X411" s="3" t="str">
        <f t="shared" si="240"/>
        <v>21.0%</v>
      </c>
      <c r="Y411" s="3" t="str">
        <f t="shared" si="245"/>
        <v>11.9%,21.0%</v>
      </c>
    </row>
    <row r="412" spans="2:25" x14ac:dyDescent="0.3">
      <c r="B412" s="2">
        <f>数据源!BD444</f>
        <v>9</v>
      </c>
      <c r="C412" s="2" t="str">
        <f>数据源!BE444</f>
        <v>玛蒂尔达</v>
      </c>
      <c r="D412" s="2" t="str">
        <f>数据源!BF444</f>
        <v>坦克碎片</v>
      </c>
      <c r="E412" s="2">
        <f>数据源!BG444</f>
        <v>38</v>
      </c>
      <c r="F412" s="2">
        <f>数据源!BH444</f>
        <v>5</v>
      </c>
      <c r="G412" s="2">
        <f>数据源!BI444</f>
        <v>3.6999999999999998E-2</v>
      </c>
      <c r="H412" s="2">
        <f>数据源!BJ444</f>
        <v>3.8298245614035088E-2</v>
      </c>
      <c r="I412" s="2">
        <f>数据源!BK444</f>
        <v>383</v>
      </c>
      <c r="J412" s="3">
        <f t="shared" si="235"/>
        <v>3</v>
      </c>
      <c r="K412" s="3">
        <f t="shared" si="236"/>
        <v>7</v>
      </c>
      <c r="L412" s="3" t="str">
        <f t="shared" si="246"/>
        <v>碎片</v>
      </c>
      <c r="M412" s="3">
        <f t="shared" ca="1" si="247"/>
        <v>52311</v>
      </c>
      <c r="N412" s="3" t="str">
        <f t="shared" ca="1" si="248"/>
        <v>51221,52221,53221,51311,52311</v>
      </c>
      <c r="O412" s="3" t="str">
        <f t="shared" si="249"/>
        <v>400,400,400,383,383</v>
      </c>
      <c r="P412" s="1" t="str">
        <f t="shared" si="250"/>
        <v>(5,9),(5,9),(5,9),(3,7),(3,7)</v>
      </c>
      <c r="Q412" s="3" t="str">
        <f>IF(D412="坦克碎片",VLOOKUP(C412,道具信息!$N$2:$O$291,2,FALSE)&amp;"碎片",VLOOKUP(C412,道具信息!$N$2:$O$291,2,FALSE))</f>
        <v>T3坦克碎片</v>
      </c>
      <c r="R412" s="3">
        <f t="shared" si="233"/>
        <v>2106</v>
      </c>
      <c r="S412" s="11">
        <f t="shared" si="234"/>
        <v>0.21</v>
      </c>
      <c r="T412" s="3" t="str">
        <f>VLOOKUP(Q412,道具信息!$Q$3:$S$20,2,FALSE)</f>
        <v>CHEST_ITEM_TYPE_T3_SHARD</v>
      </c>
      <c r="U412" s="3" t="str">
        <f>IF(COUNTIF(U$408:U411,T412)=0,T412,"")</f>
        <v/>
      </c>
      <c r="V412" s="3" t="str">
        <f t="shared" si="244"/>
        <v>CHEST_ITEM_TYPE_T2_SHARD,CHEST_ITEM_TYPE_T3_SHARD</v>
      </c>
      <c r="W412" s="13" t="str">
        <f t="shared" si="239"/>
        <v/>
      </c>
      <c r="X412" s="3" t="str">
        <f t="shared" si="240"/>
        <v/>
      </c>
      <c r="Y412" s="3" t="str">
        <f t="shared" si="245"/>
        <v>11.9%,21.0%</v>
      </c>
    </row>
    <row r="413" spans="2:25" x14ac:dyDescent="0.3">
      <c r="B413" s="2">
        <f>数据源!BD445</f>
        <v>9</v>
      </c>
      <c r="C413" s="2" t="str">
        <f>数据源!BE445</f>
        <v>黑豹</v>
      </c>
      <c r="D413" s="2" t="str">
        <f>数据源!BF445</f>
        <v>坦克碎片</v>
      </c>
      <c r="E413" s="2">
        <f>数据源!BG445</f>
        <v>38</v>
      </c>
      <c r="F413" s="2">
        <f>数据源!BH445</f>
        <v>5</v>
      </c>
      <c r="G413" s="2">
        <f>数据源!BI445</f>
        <v>3.6999999999999998E-2</v>
      </c>
      <c r="H413" s="2">
        <f>数据源!BJ445</f>
        <v>3.8298245614035088E-2</v>
      </c>
      <c r="I413" s="2">
        <f>数据源!BK445</f>
        <v>383</v>
      </c>
      <c r="J413" s="3">
        <f t="shared" si="235"/>
        <v>3</v>
      </c>
      <c r="K413" s="3">
        <f t="shared" si="236"/>
        <v>7</v>
      </c>
      <c r="L413" s="3" t="str">
        <f t="shared" si="246"/>
        <v>碎片</v>
      </c>
      <c r="M413" s="3">
        <f t="shared" ca="1" si="247"/>
        <v>53311</v>
      </c>
      <c r="N413" s="3" t="str">
        <f t="shared" ca="1" si="248"/>
        <v>51221,52221,53221,51311,52311,53311</v>
      </c>
      <c r="O413" s="3" t="str">
        <f t="shared" si="249"/>
        <v>400,400,400,383,383,383</v>
      </c>
      <c r="P413" s="1" t="str">
        <f t="shared" si="250"/>
        <v>(5,9),(5,9),(5,9),(3,7),(3,7),(3,7)</v>
      </c>
      <c r="Q413" s="3" t="str">
        <f>IF(D413="坦克碎片",VLOOKUP(C413,道具信息!$N$2:$O$291,2,FALSE)&amp;"碎片",VLOOKUP(C413,道具信息!$N$2:$O$291,2,FALSE))</f>
        <v>T3坦克碎片</v>
      </c>
      <c r="R413" s="3">
        <f t="shared" si="233"/>
        <v>2106</v>
      </c>
      <c r="S413" s="11">
        <f t="shared" si="234"/>
        <v>0.21</v>
      </c>
      <c r="T413" s="3" t="str">
        <f>VLOOKUP(Q413,道具信息!$Q$3:$S$20,2,FALSE)</f>
        <v>CHEST_ITEM_TYPE_T3_SHARD</v>
      </c>
      <c r="U413" s="3" t="str">
        <f>IF(COUNTIF(U$408:U412,T413)=0,T413,"")</f>
        <v/>
      </c>
      <c r="V413" s="3" t="str">
        <f t="shared" si="244"/>
        <v>CHEST_ITEM_TYPE_T2_SHARD,CHEST_ITEM_TYPE_T3_SHARD</v>
      </c>
      <c r="W413" s="13" t="str">
        <f t="shared" si="239"/>
        <v/>
      </c>
      <c r="X413" s="3" t="str">
        <f t="shared" si="240"/>
        <v/>
      </c>
      <c r="Y413" s="3" t="str">
        <f t="shared" si="245"/>
        <v>11.9%,21.0%</v>
      </c>
    </row>
    <row r="414" spans="2:25" x14ac:dyDescent="0.3">
      <c r="B414" s="2">
        <f>数据源!BD446</f>
        <v>9</v>
      </c>
      <c r="C414" s="2" t="str">
        <f>数据源!BE446</f>
        <v>十字军</v>
      </c>
      <c r="D414" s="2" t="str">
        <f>数据源!BF446</f>
        <v>坦克碎片</v>
      </c>
      <c r="E414" s="2">
        <f>数据源!BG446</f>
        <v>50.666666666666657</v>
      </c>
      <c r="F414" s="2">
        <f>数据源!BH446</f>
        <v>4.5</v>
      </c>
      <c r="G414" s="2">
        <f>数据源!BI446</f>
        <v>3.6999999999999998E-2</v>
      </c>
      <c r="H414" s="2">
        <f>数据源!BJ446</f>
        <v>3.1915204678362577E-2</v>
      </c>
      <c r="I414" s="2">
        <f>数据源!BK446</f>
        <v>319</v>
      </c>
      <c r="J414" s="3">
        <f t="shared" si="235"/>
        <v>3</v>
      </c>
      <c r="K414" s="3">
        <f t="shared" si="236"/>
        <v>6</v>
      </c>
      <c r="L414" s="3" t="str">
        <f t="shared" si="246"/>
        <v>碎片</v>
      </c>
      <c r="M414" s="3">
        <f t="shared" ca="1" si="247"/>
        <v>51321</v>
      </c>
      <c r="N414" s="3" t="str">
        <f t="shared" ca="1" si="248"/>
        <v>51221,52221,53221,51311,52311,53311,51321</v>
      </c>
      <c r="O414" s="3" t="str">
        <f t="shared" si="249"/>
        <v>400,400,400,383,383,383,319</v>
      </c>
      <c r="P414" s="1" t="str">
        <f t="shared" si="250"/>
        <v>(5,9),(5,9),(5,9),(3,7),(3,7),(3,7),(3,6)</v>
      </c>
      <c r="Q414" s="3" t="str">
        <f>IF(D414="坦克碎片",VLOOKUP(C414,道具信息!$N$2:$O$291,2,FALSE)&amp;"碎片",VLOOKUP(C414,道具信息!$N$2:$O$291,2,FALSE))</f>
        <v>T3坦克碎片</v>
      </c>
      <c r="R414" s="3">
        <f t="shared" si="233"/>
        <v>2106</v>
      </c>
      <c r="S414" s="11">
        <f t="shared" si="234"/>
        <v>0.21</v>
      </c>
      <c r="T414" s="3" t="str">
        <f>VLOOKUP(Q414,道具信息!$Q$3:$S$20,2,FALSE)</f>
        <v>CHEST_ITEM_TYPE_T3_SHARD</v>
      </c>
      <c r="U414" s="3" t="str">
        <f>IF(COUNTIF(U$408:U413,T414)=0,T414,"")</f>
        <v/>
      </c>
      <c r="V414" s="3" t="str">
        <f t="shared" si="244"/>
        <v>CHEST_ITEM_TYPE_T2_SHARD,CHEST_ITEM_TYPE_T3_SHARD</v>
      </c>
      <c r="W414" s="13" t="str">
        <f t="shared" si="239"/>
        <v/>
      </c>
      <c r="X414" s="3" t="str">
        <f t="shared" si="240"/>
        <v/>
      </c>
      <c r="Y414" s="3" t="str">
        <f t="shared" si="245"/>
        <v>11.9%,21.0%</v>
      </c>
    </row>
    <row r="415" spans="2:25" x14ac:dyDescent="0.3">
      <c r="B415" s="2">
        <f>数据源!BD447</f>
        <v>9</v>
      </c>
      <c r="C415" s="2" t="str">
        <f>数据源!BE447</f>
        <v>谢尔曼</v>
      </c>
      <c r="D415" s="2" t="str">
        <f>数据源!BF447</f>
        <v>坦克碎片</v>
      </c>
      <c r="E415" s="2">
        <f>数据源!BG447</f>
        <v>50.666666666666657</v>
      </c>
      <c r="F415" s="2">
        <f>数据源!BH447</f>
        <v>4.5</v>
      </c>
      <c r="G415" s="2">
        <f>数据源!BI447</f>
        <v>3.6999999999999998E-2</v>
      </c>
      <c r="H415" s="2">
        <f>数据源!BJ447</f>
        <v>3.1915204678362577E-2</v>
      </c>
      <c r="I415" s="2">
        <f>数据源!BK447</f>
        <v>319</v>
      </c>
      <c r="J415" s="3">
        <f t="shared" si="235"/>
        <v>3</v>
      </c>
      <c r="K415" s="3">
        <f t="shared" si="236"/>
        <v>6</v>
      </c>
      <c r="L415" s="3" t="str">
        <f t="shared" si="246"/>
        <v>碎片</v>
      </c>
      <c r="M415" s="3">
        <f t="shared" ca="1" si="247"/>
        <v>52321</v>
      </c>
      <c r="N415" s="3" t="str">
        <f t="shared" ca="1" si="248"/>
        <v>51221,52221,53221,51311,52311,53311,51321,52321</v>
      </c>
      <c r="O415" s="3" t="str">
        <f t="shared" si="249"/>
        <v>400,400,400,383,383,383,319,319</v>
      </c>
      <c r="P415" s="1" t="str">
        <f t="shared" si="250"/>
        <v>(5,9),(5,9),(5,9),(3,7),(3,7),(3,7),(3,6),(3,6)</v>
      </c>
      <c r="Q415" s="3" t="str">
        <f>IF(D415="坦克碎片",VLOOKUP(C415,道具信息!$N$2:$O$291,2,FALSE)&amp;"碎片",VLOOKUP(C415,道具信息!$N$2:$O$291,2,FALSE))</f>
        <v>T3坦克碎片</v>
      </c>
      <c r="R415" s="3">
        <f t="shared" si="233"/>
        <v>2106</v>
      </c>
      <c r="S415" s="11">
        <f t="shared" si="234"/>
        <v>0.21</v>
      </c>
      <c r="T415" s="3" t="str">
        <f>VLOOKUP(Q415,道具信息!$Q$3:$S$20,2,FALSE)</f>
        <v>CHEST_ITEM_TYPE_T3_SHARD</v>
      </c>
      <c r="U415" s="3" t="str">
        <f>IF(COUNTIF(U$408:U414,T415)=0,T415,"")</f>
        <v/>
      </c>
      <c r="V415" s="3" t="str">
        <f t="shared" si="244"/>
        <v>CHEST_ITEM_TYPE_T2_SHARD,CHEST_ITEM_TYPE_T3_SHARD</v>
      </c>
      <c r="W415" s="13" t="str">
        <f t="shared" si="239"/>
        <v/>
      </c>
      <c r="X415" s="3" t="str">
        <f t="shared" si="240"/>
        <v/>
      </c>
      <c r="Y415" s="3" t="str">
        <f t="shared" si="245"/>
        <v>11.9%,21.0%</v>
      </c>
    </row>
    <row r="416" spans="2:25" x14ac:dyDescent="0.3">
      <c r="B416" s="2">
        <f>数据源!BD448</f>
        <v>9</v>
      </c>
      <c r="C416" s="2" t="str">
        <f>数据源!BE448</f>
        <v>虎式</v>
      </c>
      <c r="D416" s="2" t="str">
        <f>数据源!BF448</f>
        <v>坦克碎片</v>
      </c>
      <c r="E416" s="2">
        <f>数据源!BG448</f>
        <v>50.666666666666657</v>
      </c>
      <c r="F416" s="2">
        <f>数据源!BH448</f>
        <v>4.5</v>
      </c>
      <c r="G416" s="2">
        <f>数据源!BI448</f>
        <v>3.6999999999999998E-2</v>
      </c>
      <c r="H416" s="2">
        <f>数据源!BJ448</f>
        <v>3.1915204678362577E-2</v>
      </c>
      <c r="I416" s="2">
        <f>数据源!BK448</f>
        <v>319</v>
      </c>
      <c r="J416" s="3">
        <f t="shared" si="235"/>
        <v>3</v>
      </c>
      <c r="K416" s="3">
        <f t="shared" si="236"/>
        <v>6</v>
      </c>
      <c r="L416" s="3" t="str">
        <f t="shared" si="246"/>
        <v>碎片</v>
      </c>
      <c r="M416" s="3">
        <f t="shared" ca="1" si="247"/>
        <v>53321</v>
      </c>
      <c r="N416" s="3" t="str">
        <f t="shared" ca="1" si="248"/>
        <v>51221,52221,53221,51311,52311,53311,51321,52321,53321</v>
      </c>
      <c r="O416" s="3" t="str">
        <f t="shared" si="249"/>
        <v>400,400,400,383,383,383,319,319,319</v>
      </c>
      <c r="P416" s="1" t="str">
        <f t="shared" si="250"/>
        <v>(5,9),(5,9),(5,9),(3,7),(3,7),(3,7),(3,6),(3,6),(3,6)</v>
      </c>
      <c r="Q416" s="3" t="str">
        <f>IF(D416="坦克碎片",VLOOKUP(C416,道具信息!$N$2:$O$291,2,FALSE)&amp;"碎片",VLOOKUP(C416,道具信息!$N$2:$O$291,2,FALSE))</f>
        <v>T3坦克碎片</v>
      </c>
      <c r="R416" s="3">
        <f t="shared" si="233"/>
        <v>2106</v>
      </c>
      <c r="S416" s="11">
        <f t="shared" si="234"/>
        <v>0.21</v>
      </c>
      <c r="T416" s="3" t="str">
        <f>VLOOKUP(Q416,道具信息!$Q$3:$S$20,2,FALSE)</f>
        <v>CHEST_ITEM_TYPE_T3_SHARD</v>
      </c>
      <c r="U416" s="3" t="str">
        <f>IF(COUNTIF(U$408:U415,T416)=0,T416,"")</f>
        <v/>
      </c>
      <c r="V416" s="3" t="str">
        <f t="shared" si="244"/>
        <v>CHEST_ITEM_TYPE_T2_SHARD,CHEST_ITEM_TYPE_T3_SHARD</v>
      </c>
      <c r="W416" s="13" t="str">
        <f t="shared" si="239"/>
        <v/>
      </c>
      <c r="X416" s="3" t="str">
        <f t="shared" si="240"/>
        <v/>
      </c>
      <c r="Y416" s="3" t="str">
        <f t="shared" si="245"/>
        <v>11.9%,21.0%</v>
      </c>
    </row>
    <row r="417" spans="2:25" x14ac:dyDescent="0.3">
      <c r="B417" s="2">
        <f>数据源!BD449</f>
        <v>9</v>
      </c>
      <c r="C417" s="2" t="str">
        <f>数据源!BE449</f>
        <v>霞飞</v>
      </c>
      <c r="D417" s="2" t="str">
        <f>数据源!BF449</f>
        <v>坦克碎片</v>
      </c>
      <c r="E417" s="2">
        <f>数据源!BG449</f>
        <v>96</v>
      </c>
      <c r="F417" s="2">
        <f>数据源!BH449</f>
        <v>3</v>
      </c>
      <c r="G417" s="2">
        <f>数据源!BI449</f>
        <v>3.6999999999999998E-2</v>
      </c>
      <c r="H417" s="2">
        <f>数据源!BJ449</f>
        <v>2.5266203703703704E-2</v>
      </c>
      <c r="I417" s="2">
        <f>数据源!BK449</f>
        <v>253</v>
      </c>
      <c r="J417" s="3">
        <f t="shared" si="235"/>
        <v>2</v>
      </c>
      <c r="K417" s="3">
        <f t="shared" si="236"/>
        <v>4</v>
      </c>
      <c r="L417" s="3" t="str">
        <f t="shared" si="246"/>
        <v>碎片</v>
      </c>
      <c r="M417" s="3">
        <f t="shared" ca="1" si="247"/>
        <v>51411</v>
      </c>
      <c r="N417" s="3" t="str">
        <f t="shared" ca="1" si="248"/>
        <v>51221,52221,53221,51311,52311,53311,51321,52321,53321,51411</v>
      </c>
      <c r="O417" s="3" t="str">
        <f t="shared" si="249"/>
        <v>400,400,400,383,383,383,319,319,319,253</v>
      </c>
      <c r="P417" s="1" t="str">
        <f t="shared" si="250"/>
        <v>(5,9),(5,9),(5,9),(3,7),(3,7),(3,7),(3,6),(3,6),(3,6),(2,4)</v>
      </c>
      <c r="Q417" s="3" t="str">
        <f>IF(D417="坦克碎片",VLOOKUP(C417,道具信息!$N$2:$O$291,2,FALSE)&amp;"碎片",VLOOKUP(C417,道具信息!$N$2:$O$291,2,FALSE))</f>
        <v>T4坦克碎片</v>
      </c>
      <c r="R417" s="3">
        <f t="shared" si="233"/>
        <v>2275</v>
      </c>
      <c r="S417" s="11">
        <f t="shared" si="234"/>
        <v>0.22600000000000001</v>
      </c>
      <c r="T417" s="3" t="str">
        <f>VLOOKUP(Q417,道具信息!$Q$3:$S$20,2,FALSE)</f>
        <v>CHEST_ITEM_TYPE_T4_SHARD</v>
      </c>
      <c r="U417" s="3" t="str">
        <f>IF(COUNTIF(U$408:U416,T417)=0,T417,"")</f>
        <v>CHEST_ITEM_TYPE_T4_SHARD</v>
      </c>
      <c r="V417" s="3" t="str">
        <f t="shared" si="244"/>
        <v>CHEST_ITEM_TYPE_T2_SHARD,CHEST_ITEM_TYPE_T3_SHARD,CHEST_ITEM_TYPE_T4_SHARD</v>
      </c>
      <c r="W417" s="13">
        <f t="shared" si="239"/>
        <v>0.22600000000000001</v>
      </c>
      <c r="X417" s="3" t="str">
        <f t="shared" si="240"/>
        <v>22.6%</v>
      </c>
      <c r="Y417" s="3" t="str">
        <f t="shared" si="245"/>
        <v>11.9%,21.0%,22.6%</v>
      </c>
    </row>
    <row r="418" spans="2:25" x14ac:dyDescent="0.3">
      <c r="B418" s="2">
        <f>数据源!BD450</f>
        <v>9</v>
      </c>
      <c r="C418" s="2" t="str">
        <f>数据源!BE450</f>
        <v>M-48</v>
      </c>
      <c r="D418" s="2" t="str">
        <f>数据源!BF450</f>
        <v>坦克碎片</v>
      </c>
      <c r="E418" s="2">
        <f>数据源!BG450</f>
        <v>96</v>
      </c>
      <c r="F418" s="2">
        <f>数据源!BH450</f>
        <v>3</v>
      </c>
      <c r="G418" s="2">
        <f>数据源!BI450</f>
        <v>3.6999999999999998E-2</v>
      </c>
      <c r="H418" s="2">
        <f>数据源!BJ450</f>
        <v>2.5266203703703704E-2</v>
      </c>
      <c r="I418" s="2">
        <f>数据源!BK450</f>
        <v>253</v>
      </c>
      <c r="J418" s="3">
        <f t="shared" si="235"/>
        <v>2</v>
      </c>
      <c r="K418" s="3">
        <f t="shared" si="236"/>
        <v>4</v>
      </c>
      <c r="L418" s="3" t="str">
        <f t="shared" si="246"/>
        <v>碎片</v>
      </c>
      <c r="M418" s="3">
        <f t="shared" ca="1" si="247"/>
        <v>52411</v>
      </c>
      <c r="N418" s="3" t="str">
        <f t="shared" ca="1" si="248"/>
        <v>51221,52221,53221,51311,52311,53311,51321,52321,53321,51411,52411</v>
      </c>
      <c r="O418" s="3" t="str">
        <f t="shared" si="249"/>
        <v>400,400,400,383,383,383,319,319,319,253,253</v>
      </c>
      <c r="P418" s="1" t="str">
        <f t="shared" si="250"/>
        <v>(5,9),(5,9),(5,9),(3,7),(3,7),(3,7),(3,6),(3,6),(3,6),(2,4),(2,4)</v>
      </c>
      <c r="Q418" s="3" t="str">
        <f>IF(D418="坦克碎片",VLOOKUP(C418,道具信息!$N$2:$O$291,2,FALSE)&amp;"碎片",VLOOKUP(C418,道具信息!$N$2:$O$291,2,FALSE))</f>
        <v>T4坦克碎片</v>
      </c>
      <c r="R418" s="3">
        <f t="shared" si="233"/>
        <v>2275</v>
      </c>
      <c r="S418" s="11">
        <f t="shared" si="234"/>
        <v>0.22600000000000001</v>
      </c>
      <c r="T418" s="3" t="str">
        <f>VLOOKUP(Q418,道具信息!$Q$3:$S$20,2,FALSE)</f>
        <v>CHEST_ITEM_TYPE_T4_SHARD</v>
      </c>
      <c r="U418" s="3" t="str">
        <f>IF(COUNTIF(U$408:U417,T418)=0,T418,"")</f>
        <v/>
      </c>
      <c r="V418" s="3" t="str">
        <f t="shared" si="244"/>
        <v>CHEST_ITEM_TYPE_T2_SHARD,CHEST_ITEM_TYPE_T3_SHARD,CHEST_ITEM_TYPE_T4_SHARD</v>
      </c>
      <c r="W418" s="13" t="str">
        <f t="shared" si="239"/>
        <v/>
      </c>
      <c r="X418" s="3" t="str">
        <f t="shared" si="240"/>
        <v/>
      </c>
      <c r="Y418" s="3" t="str">
        <f t="shared" si="245"/>
        <v>11.9%,21.0%,22.6%</v>
      </c>
    </row>
    <row r="419" spans="2:25" x14ac:dyDescent="0.3">
      <c r="B419" s="2">
        <f>数据源!BD451</f>
        <v>9</v>
      </c>
      <c r="C419" s="2" t="str">
        <f>数据源!BE451</f>
        <v>征服者</v>
      </c>
      <c r="D419" s="2" t="str">
        <f>数据源!BF451</f>
        <v>坦克碎片</v>
      </c>
      <c r="E419" s="2">
        <f>数据源!BG451</f>
        <v>96</v>
      </c>
      <c r="F419" s="2">
        <f>数据源!BH451</f>
        <v>3</v>
      </c>
      <c r="G419" s="2">
        <f>数据源!BI451</f>
        <v>3.6999999999999998E-2</v>
      </c>
      <c r="H419" s="2">
        <f>数据源!BJ451</f>
        <v>2.5266203703703704E-2</v>
      </c>
      <c r="I419" s="2">
        <f>数据源!BK451</f>
        <v>253</v>
      </c>
      <c r="J419" s="3">
        <f t="shared" si="235"/>
        <v>2</v>
      </c>
      <c r="K419" s="3">
        <f t="shared" si="236"/>
        <v>4</v>
      </c>
      <c r="L419" s="3" t="str">
        <f t="shared" si="246"/>
        <v>碎片</v>
      </c>
      <c r="M419" s="3">
        <f t="shared" ca="1" si="247"/>
        <v>53411</v>
      </c>
      <c r="N419" s="3" t="str">
        <f t="shared" ca="1" si="248"/>
        <v>51221,52221,53221,51311,52311,53311,51321,52321,53321,51411,52411,53411</v>
      </c>
      <c r="O419" s="3" t="str">
        <f t="shared" si="249"/>
        <v>400,400,400,383,383,383,319,319,319,253,253,253</v>
      </c>
      <c r="P419" s="1" t="str">
        <f t="shared" si="250"/>
        <v>(5,9),(5,9),(5,9),(3,7),(3,7),(3,7),(3,6),(3,6),(3,6),(2,4),(2,4),(2,4)</v>
      </c>
      <c r="Q419" s="3" t="str">
        <f>IF(D419="坦克碎片",VLOOKUP(C419,道具信息!$N$2:$O$291,2,FALSE)&amp;"碎片",VLOOKUP(C419,道具信息!$N$2:$O$291,2,FALSE))</f>
        <v>T4坦克碎片</v>
      </c>
      <c r="R419" s="3">
        <f t="shared" si="233"/>
        <v>2275</v>
      </c>
      <c r="S419" s="11">
        <f t="shared" si="234"/>
        <v>0.22600000000000001</v>
      </c>
      <c r="T419" s="3" t="str">
        <f>VLOOKUP(Q419,道具信息!$Q$3:$S$20,2,FALSE)</f>
        <v>CHEST_ITEM_TYPE_T4_SHARD</v>
      </c>
      <c r="U419" s="3" t="str">
        <f>IF(COUNTIF(U$408:U418,T419)=0,T419,"")</f>
        <v/>
      </c>
      <c r="V419" s="3" t="str">
        <f t="shared" si="244"/>
        <v>CHEST_ITEM_TYPE_T2_SHARD,CHEST_ITEM_TYPE_T3_SHARD,CHEST_ITEM_TYPE_T4_SHARD</v>
      </c>
      <c r="W419" s="13" t="str">
        <f t="shared" si="239"/>
        <v/>
      </c>
      <c r="X419" s="3" t="str">
        <f t="shared" si="240"/>
        <v/>
      </c>
      <c r="Y419" s="3" t="str">
        <f t="shared" si="245"/>
        <v>11.9%,21.0%,22.6%</v>
      </c>
    </row>
    <row r="420" spans="2:25" x14ac:dyDescent="0.3">
      <c r="B420" s="2">
        <f>数据源!BD452</f>
        <v>9</v>
      </c>
      <c r="C420" s="2" t="str">
        <f>数据源!BE452</f>
        <v>M-41</v>
      </c>
      <c r="D420" s="2" t="str">
        <f>数据源!BF452</f>
        <v>坦克碎片</v>
      </c>
      <c r="E420" s="2">
        <f>数据源!BG452</f>
        <v>144</v>
      </c>
      <c r="F420" s="2">
        <f>数据源!BH452</f>
        <v>1.5</v>
      </c>
      <c r="G420" s="2">
        <f>数据源!BI452</f>
        <v>3.6999999999999998E-2</v>
      </c>
      <c r="H420" s="2">
        <f>数据源!BJ452</f>
        <v>3.3688271604938272E-2</v>
      </c>
      <c r="I420" s="2">
        <f>数据源!BK452</f>
        <v>337</v>
      </c>
      <c r="J420" s="3">
        <f t="shared" si="235"/>
        <v>1</v>
      </c>
      <c r="K420" s="3">
        <f t="shared" si="236"/>
        <v>2</v>
      </c>
      <c r="L420" s="3" t="str">
        <f t="shared" si="246"/>
        <v>碎片</v>
      </c>
      <c r="M420" s="3">
        <f t="shared" ca="1" si="247"/>
        <v>51421</v>
      </c>
      <c r="N420" s="3" t="str">
        <f t="shared" ca="1" si="248"/>
        <v>51221,52221,53221,51311,52311,53311,51321,52321,53321,51411,52411,53411,51421</v>
      </c>
      <c r="O420" s="3" t="str">
        <f t="shared" si="249"/>
        <v>400,400,400,383,383,383,319,319,319,253,253,253,337</v>
      </c>
      <c r="P420" s="1" t="str">
        <f t="shared" si="250"/>
        <v>(5,9),(5,9),(5,9),(3,7),(3,7),(3,7),(3,6),(3,6),(3,6),(2,4),(2,4),(2,4),(1,2)</v>
      </c>
      <c r="Q420" s="3" t="str">
        <f>IF(D420="坦克碎片",VLOOKUP(C420,道具信息!$N$2:$O$291,2,FALSE)&amp;"碎片",VLOOKUP(C420,道具信息!$N$2:$O$291,2,FALSE))</f>
        <v>T4坦克碎片</v>
      </c>
      <c r="R420" s="3">
        <f t="shared" si="233"/>
        <v>2275</v>
      </c>
      <c r="S420" s="11">
        <f t="shared" si="234"/>
        <v>0.22600000000000001</v>
      </c>
      <c r="T420" s="3" t="str">
        <f>VLOOKUP(Q420,道具信息!$Q$3:$S$20,2,FALSE)</f>
        <v>CHEST_ITEM_TYPE_T4_SHARD</v>
      </c>
      <c r="U420" s="3" t="str">
        <f>IF(COUNTIF(U$408:U419,T420)=0,T420,"")</f>
        <v/>
      </c>
      <c r="V420" s="3" t="str">
        <f t="shared" si="244"/>
        <v>CHEST_ITEM_TYPE_T2_SHARD,CHEST_ITEM_TYPE_T3_SHARD,CHEST_ITEM_TYPE_T4_SHARD</v>
      </c>
      <c r="W420" s="13" t="str">
        <f t="shared" si="239"/>
        <v/>
      </c>
      <c r="X420" s="3" t="str">
        <f t="shared" si="240"/>
        <v/>
      </c>
      <c r="Y420" s="3" t="str">
        <f t="shared" si="245"/>
        <v>11.9%,21.0%,22.6%</v>
      </c>
    </row>
    <row r="421" spans="2:25" x14ac:dyDescent="0.3">
      <c r="B421" s="2">
        <f>数据源!BD453</f>
        <v>9</v>
      </c>
      <c r="C421" s="2" t="str">
        <f>数据源!BE453</f>
        <v>潘兴</v>
      </c>
      <c r="D421" s="2" t="str">
        <f>数据源!BF453</f>
        <v>坦克碎片</v>
      </c>
      <c r="E421" s="2">
        <f>数据源!BG453</f>
        <v>144</v>
      </c>
      <c r="F421" s="2">
        <f>数据源!BH453</f>
        <v>1.5</v>
      </c>
      <c r="G421" s="2">
        <f>数据源!BI453</f>
        <v>3.6999999999999998E-2</v>
      </c>
      <c r="H421" s="2">
        <f>数据源!BJ453</f>
        <v>3.3688271604938272E-2</v>
      </c>
      <c r="I421" s="2">
        <f>数据源!BK453</f>
        <v>337</v>
      </c>
      <c r="J421" s="3">
        <f t="shared" si="235"/>
        <v>1</v>
      </c>
      <c r="K421" s="3">
        <f t="shared" si="236"/>
        <v>2</v>
      </c>
      <c r="L421" s="3" t="str">
        <f t="shared" si="246"/>
        <v>碎片</v>
      </c>
      <c r="M421" s="3">
        <f t="shared" ca="1" si="247"/>
        <v>52421</v>
      </c>
      <c r="N421" s="3" t="str">
        <f t="shared" ca="1" si="248"/>
        <v>51221,52221,53221,51311,52311,53311,51321,52321,53321,51411,52411,53411,51421,52421</v>
      </c>
      <c r="O421" s="3" t="str">
        <f t="shared" si="249"/>
        <v>400,400,400,383,383,383,319,319,319,253,253,253,337,337</v>
      </c>
      <c r="P421" s="1" t="str">
        <f t="shared" si="250"/>
        <v>(5,9),(5,9),(5,9),(3,7),(3,7),(3,7),(3,6),(3,6),(3,6),(2,4),(2,4),(2,4),(1,2),(1,2)</v>
      </c>
      <c r="Q421" s="3" t="str">
        <f>IF(D421="坦克碎片",VLOOKUP(C421,道具信息!$N$2:$O$291,2,FALSE)&amp;"碎片",VLOOKUP(C421,道具信息!$N$2:$O$291,2,FALSE))</f>
        <v>T4坦克碎片</v>
      </c>
      <c r="R421" s="3">
        <f t="shared" si="233"/>
        <v>2275</v>
      </c>
      <c r="S421" s="11">
        <f t="shared" si="234"/>
        <v>0.22600000000000001</v>
      </c>
      <c r="T421" s="3" t="str">
        <f>VLOOKUP(Q421,道具信息!$Q$3:$S$20,2,FALSE)</f>
        <v>CHEST_ITEM_TYPE_T4_SHARD</v>
      </c>
      <c r="U421" s="3" t="str">
        <f>IF(COUNTIF(U$408:U420,T421)=0,T421,"")</f>
        <v/>
      </c>
      <c r="V421" s="3" t="str">
        <f t="shared" si="244"/>
        <v>CHEST_ITEM_TYPE_T2_SHARD,CHEST_ITEM_TYPE_T3_SHARD,CHEST_ITEM_TYPE_T4_SHARD</v>
      </c>
      <c r="W421" s="13" t="str">
        <f t="shared" si="239"/>
        <v/>
      </c>
      <c r="X421" s="3" t="str">
        <f t="shared" si="240"/>
        <v/>
      </c>
      <c r="Y421" s="3" t="str">
        <f t="shared" si="245"/>
        <v>11.9%,21.0%,22.6%</v>
      </c>
    </row>
    <row r="422" spans="2:25" x14ac:dyDescent="0.3">
      <c r="B422" s="2">
        <f>数据源!BD454</f>
        <v>9</v>
      </c>
      <c r="C422" s="2" t="str">
        <f>数据源!BE454</f>
        <v>BMP-3</v>
      </c>
      <c r="D422" s="2" t="str">
        <f>数据源!BF454</f>
        <v>坦克碎片</v>
      </c>
      <c r="E422" s="2">
        <f>数据源!BG454</f>
        <v>172.79999999999998</v>
      </c>
      <c r="F422" s="2">
        <f>数据源!BH454</f>
        <v>1</v>
      </c>
      <c r="G422" s="2">
        <f>数据源!BI454</f>
        <v>3.6999999999999998E-2</v>
      </c>
      <c r="H422" s="2">
        <f>数据源!BJ454</f>
        <v>4.2110339506172843E-2</v>
      </c>
      <c r="I422" s="2">
        <f>数据源!BK454</f>
        <v>421</v>
      </c>
      <c r="J422" s="3">
        <f t="shared" si="235"/>
        <v>1</v>
      </c>
      <c r="K422" s="3">
        <f t="shared" si="236"/>
        <v>1</v>
      </c>
      <c r="L422" s="3" t="str">
        <f t="shared" si="246"/>
        <v>碎片</v>
      </c>
      <c r="M422" s="3">
        <f t="shared" ca="1" si="247"/>
        <v>51431</v>
      </c>
      <c r="N422" s="3" t="str">
        <f t="shared" ca="1" si="248"/>
        <v>51221,52221,53221,51311,52311,53311,51321,52321,53321,51411,52411,53411,51421,52421,51431</v>
      </c>
      <c r="O422" s="3" t="str">
        <f t="shared" si="249"/>
        <v>400,400,400,383,383,383,319,319,319,253,253,253,337,337,421</v>
      </c>
      <c r="P422" s="1" t="str">
        <f t="shared" si="250"/>
        <v>(5,9),(5,9),(5,9),(3,7),(3,7),(3,7),(3,6),(3,6),(3,6),(2,4),(2,4),(2,4),(1,2),(1,2),(1,1)</v>
      </c>
      <c r="Q422" s="3" t="str">
        <f>IF(D422="坦克碎片",VLOOKUP(C422,道具信息!$N$2:$O$291,2,FALSE)&amp;"碎片",VLOOKUP(C422,道具信息!$N$2:$O$291,2,FALSE))</f>
        <v>T4坦克碎片</v>
      </c>
      <c r="R422" s="3">
        <f t="shared" si="233"/>
        <v>2275</v>
      </c>
      <c r="S422" s="11">
        <f t="shared" si="234"/>
        <v>0.22600000000000001</v>
      </c>
      <c r="T422" s="3" t="str">
        <f>VLOOKUP(Q422,道具信息!$Q$3:$S$20,2,FALSE)</f>
        <v>CHEST_ITEM_TYPE_T4_SHARD</v>
      </c>
      <c r="U422" s="3" t="str">
        <f>IF(COUNTIF(U$408:U421,T422)=0,T422,"")</f>
        <v/>
      </c>
      <c r="V422" s="3" t="str">
        <f t="shared" si="244"/>
        <v>CHEST_ITEM_TYPE_T2_SHARD,CHEST_ITEM_TYPE_T3_SHARD,CHEST_ITEM_TYPE_T4_SHARD</v>
      </c>
      <c r="W422" s="13" t="str">
        <f t="shared" si="239"/>
        <v/>
      </c>
      <c r="X422" s="3" t="str">
        <f t="shared" si="240"/>
        <v/>
      </c>
      <c r="Y422" s="3" t="str">
        <f t="shared" si="245"/>
        <v>11.9%,21.0%,22.6%</v>
      </c>
    </row>
    <row r="423" spans="2:25" x14ac:dyDescent="0.3">
      <c r="B423" s="2">
        <f>数据源!BD455</f>
        <v>9</v>
      </c>
      <c r="C423" s="2" t="str">
        <f>数据源!BE455</f>
        <v>百夫长</v>
      </c>
      <c r="D423" s="2" t="str">
        <f>数据源!BF455</f>
        <v>坦克碎片</v>
      </c>
      <c r="E423" s="2">
        <f>数据源!BG455</f>
        <v>172.79999999999998</v>
      </c>
      <c r="F423" s="2">
        <f>数据源!BH455</f>
        <v>1</v>
      </c>
      <c r="G423" s="2">
        <f>数据源!BI455</f>
        <v>3.6999999999999998E-2</v>
      </c>
      <c r="H423" s="2">
        <f>数据源!BJ455</f>
        <v>4.2110339506172843E-2</v>
      </c>
      <c r="I423" s="2">
        <f>数据源!BK455</f>
        <v>421</v>
      </c>
      <c r="J423" s="3">
        <f t="shared" si="235"/>
        <v>1</v>
      </c>
      <c r="K423" s="3">
        <f t="shared" si="236"/>
        <v>1</v>
      </c>
      <c r="L423" s="3" t="str">
        <f t="shared" si="246"/>
        <v>碎片</v>
      </c>
      <c r="M423" s="3">
        <f t="shared" ca="1" si="247"/>
        <v>52431</v>
      </c>
      <c r="N423" s="3" t="str">
        <f t="shared" ca="1" si="248"/>
        <v>51221,52221,53221,51311,52311,53311,51321,52321,53321,51411,52411,53411,51421,52421,51431,52431</v>
      </c>
      <c r="O423" s="3" t="str">
        <f t="shared" si="249"/>
        <v>400,400,400,383,383,383,319,319,319,253,253,253,337,337,421,421</v>
      </c>
      <c r="P423" s="1" t="str">
        <f t="shared" si="250"/>
        <v>(5,9),(5,9),(5,9),(3,7),(3,7),(3,7),(3,6),(3,6),(3,6),(2,4),(2,4),(2,4),(1,2),(1,2),(1,1),(1,1)</v>
      </c>
      <c r="Q423" s="3" t="str">
        <f>IF(D423="坦克碎片",VLOOKUP(C423,道具信息!$N$2:$O$291,2,FALSE)&amp;"碎片",VLOOKUP(C423,道具信息!$N$2:$O$291,2,FALSE))</f>
        <v>T4坦克碎片</v>
      </c>
      <c r="R423" s="3">
        <f t="shared" si="233"/>
        <v>2275</v>
      </c>
      <c r="S423" s="11">
        <f t="shared" si="234"/>
        <v>0.22600000000000001</v>
      </c>
      <c r="T423" s="3" t="str">
        <f>VLOOKUP(Q423,道具信息!$Q$3:$S$20,2,FALSE)</f>
        <v>CHEST_ITEM_TYPE_T4_SHARD</v>
      </c>
      <c r="U423" s="3" t="str">
        <f>IF(COUNTIF(U$408:U422,T423)=0,T423,"")</f>
        <v/>
      </c>
      <c r="V423" s="3" t="str">
        <f t="shared" si="244"/>
        <v>CHEST_ITEM_TYPE_T2_SHARD,CHEST_ITEM_TYPE_T3_SHARD,CHEST_ITEM_TYPE_T4_SHARD</v>
      </c>
      <c r="W423" s="13" t="str">
        <f t="shared" si="239"/>
        <v/>
      </c>
      <c r="X423" s="3" t="str">
        <f t="shared" si="240"/>
        <v/>
      </c>
      <c r="Y423" s="3" t="str">
        <f t="shared" si="245"/>
        <v>11.9%,21.0%,22.6%</v>
      </c>
    </row>
    <row r="424" spans="2:25" x14ac:dyDescent="0.3">
      <c r="B424" s="2">
        <f>数据源!BD456</f>
        <v>9</v>
      </c>
      <c r="C424" s="2" t="str">
        <f>数据源!BE456</f>
        <v>T1LP1</v>
      </c>
      <c r="D424" s="2" t="str">
        <f>数据源!BF456</f>
        <v>部件</v>
      </c>
      <c r="E424" s="2">
        <f>数据源!BG456</f>
        <v>13</v>
      </c>
      <c r="F424" s="2">
        <f>数据源!BH456</f>
        <v>5.5</v>
      </c>
      <c r="G424" s="2">
        <f>数据源!BI456</f>
        <v>4.4999999999999997E-3</v>
      </c>
      <c r="H424" s="2">
        <f>数据源!BJ456</f>
        <v>1.2377622377622376E-2</v>
      </c>
      <c r="I424" s="2">
        <f>数据源!BK456</f>
        <v>124</v>
      </c>
      <c r="J424" s="3">
        <f t="shared" si="235"/>
        <v>4</v>
      </c>
      <c r="K424" s="3">
        <f t="shared" si="236"/>
        <v>7</v>
      </c>
      <c r="L424" s="3" t="str">
        <f t="shared" si="246"/>
        <v>部件</v>
      </c>
      <c r="M424" s="3">
        <f t="shared" ca="1" si="247"/>
        <v>91001</v>
      </c>
      <c r="N424" s="3" t="str">
        <f t="shared" ca="1" si="248"/>
        <v>51221,52221,53221,51311,52311,53311,51321,52321,53321,51411,52411,53411,51421,52421,51431,52431,91001</v>
      </c>
      <c r="O424" s="3" t="str">
        <f t="shared" si="249"/>
        <v>400,400,400,383,383,383,319,319,319,253,253,253,337,337,421,421,124</v>
      </c>
      <c r="P424" s="1" t="str">
        <f t="shared" si="250"/>
        <v>(5,9),(5,9),(5,9),(3,7),(3,7),(3,7),(3,6),(3,6),(3,6),(2,4),(2,4),(2,4),(1,2),(1,2),(1,1),(1,1),(4,7)</v>
      </c>
      <c r="Q424" s="3" t="str">
        <f>IF(D424="坦克碎片",VLOOKUP(C424,道具信息!$N$2:$O$291,2,FALSE)&amp;"碎片",VLOOKUP(C424,道具信息!$N$2:$O$291,2,FALSE))</f>
        <v>T1部件</v>
      </c>
      <c r="R424" s="3">
        <f t="shared" si="233"/>
        <v>2232</v>
      </c>
      <c r="S424" s="11">
        <f t="shared" si="234"/>
        <v>0.222</v>
      </c>
      <c r="T424" s="3" t="str">
        <f>VLOOKUP(Q424,道具信息!$Q$3:$S$20,2,FALSE)</f>
        <v>CHEST_ITEM_TYPE_T1_PART</v>
      </c>
      <c r="U424" s="3" t="str">
        <f>IF(COUNTIF(U$408:U423,T424)=0,T424,"")</f>
        <v>CHEST_ITEM_TYPE_T1_PART</v>
      </c>
      <c r="V424" s="3" t="str">
        <f t="shared" si="244"/>
        <v>CHEST_ITEM_TYPE_T2_SHARD,CHEST_ITEM_TYPE_T3_SHARD,CHEST_ITEM_TYPE_T4_SHARD,CHEST_ITEM_TYPE_T1_PART</v>
      </c>
      <c r="W424" s="13">
        <f t="shared" si="239"/>
        <v>0.222</v>
      </c>
      <c r="X424" s="3" t="str">
        <f t="shared" si="240"/>
        <v>22.2%</v>
      </c>
      <c r="Y424" s="3" t="str">
        <f t="shared" si="245"/>
        <v>11.9%,21.0%,22.6%,22.2%</v>
      </c>
    </row>
    <row r="425" spans="2:25" x14ac:dyDescent="0.3">
      <c r="B425" s="2">
        <f>数据源!BD457</f>
        <v>9</v>
      </c>
      <c r="C425" s="2" t="str">
        <f>数据源!BE457</f>
        <v>T1LP3</v>
      </c>
      <c r="D425" s="2" t="str">
        <f>数据源!BF457</f>
        <v>部件</v>
      </c>
      <c r="E425" s="2">
        <f>数据源!BG457</f>
        <v>13</v>
      </c>
      <c r="F425" s="2">
        <f>数据源!BH457</f>
        <v>5.5</v>
      </c>
      <c r="G425" s="2">
        <f>数据源!BI457</f>
        <v>4.4999999999999997E-3</v>
      </c>
      <c r="H425" s="2">
        <f>数据源!BJ457</f>
        <v>1.2377622377622376E-2</v>
      </c>
      <c r="I425" s="2">
        <f>数据源!BK457</f>
        <v>124</v>
      </c>
      <c r="J425" s="3">
        <f t="shared" si="235"/>
        <v>4</v>
      </c>
      <c r="K425" s="3">
        <f t="shared" si="236"/>
        <v>7</v>
      </c>
      <c r="L425" s="3" t="str">
        <f t="shared" si="246"/>
        <v>部件</v>
      </c>
      <c r="M425" s="3">
        <f t="shared" ca="1" si="247"/>
        <v>91003</v>
      </c>
      <c r="N425" s="3" t="str">
        <f t="shared" ca="1" si="248"/>
        <v>51221,52221,53221,51311,52311,53311,51321,52321,53321,51411,52411,53411,51421,52421,51431,52431,91001,91003</v>
      </c>
      <c r="O425" s="3" t="str">
        <f t="shared" si="249"/>
        <v>400,400,400,383,383,383,319,319,319,253,253,253,337,337,421,421,124,124</v>
      </c>
      <c r="P425" s="1" t="str">
        <f t="shared" si="250"/>
        <v>(5,9),(5,9),(5,9),(3,7),(3,7),(3,7),(3,6),(3,6),(3,6),(2,4),(2,4),(2,4),(1,2),(1,2),(1,1),(1,1),(4,7),(4,7)</v>
      </c>
      <c r="Q425" s="3" t="str">
        <f>IF(D425="坦克碎片",VLOOKUP(C425,道具信息!$N$2:$O$291,2,FALSE)&amp;"碎片",VLOOKUP(C425,道具信息!$N$2:$O$291,2,FALSE))</f>
        <v>T1部件</v>
      </c>
      <c r="R425" s="3">
        <f t="shared" si="233"/>
        <v>2232</v>
      </c>
      <c r="S425" s="11">
        <f t="shared" si="234"/>
        <v>0.222</v>
      </c>
      <c r="T425" s="3" t="str">
        <f>VLOOKUP(Q425,道具信息!$Q$3:$S$20,2,FALSE)</f>
        <v>CHEST_ITEM_TYPE_T1_PART</v>
      </c>
      <c r="U425" s="3" t="str">
        <f>IF(COUNTIF(U$408:U424,T425)=0,T425,"")</f>
        <v/>
      </c>
      <c r="V425" s="3" t="str">
        <f t="shared" si="244"/>
        <v>CHEST_ITEM_TYPE_T2_SHARD,CHEST_ITEM_TYPE_T3_SHARD,CHEST_ITEM_TYPE_T4_SHARD,CHEST_ITEM_TYPE_T1_PART</v>
      </c>
      <c r="W425" s="13" t="str">
        <f t="shared" si="239"/>
        <v/>
      </c>
      <c r="X425" s="3" t="str">
        <f t="shared" si="240"/>
        <v/>
      </c>
      <c r="Y425" s="3" t="str">
        <f t="shared" si="245"/>
        <v>11.9%,21.0%,22.6%,22.2%</v>
      </c>
    </row>
    <row r="426" spans="2:25" x14ac:dyDescent="0.3">
      <c r="B426" s="2">
        <f>数据源!BD458</f>
        <v>9</v>
      </c>
      <c r="C426" s="2" t="str">
        <f>数据源!BE458</f>
        <v>T1LP5</v>
      </c>
      <c r="D426" s="2" t="str">
        <f>数据源!BF458</f>
        <v>部件</v>
      </c>
      <c r="E426" s="2">
        <f>数据源!BG458</f>
        <v>13</v>
      </c>
      <c r="F426" s="2">
        <f>数据源!BH458</f>
        <v>5.5</v>
      </c>
      <c r="G426" s="2">
        <f>数据源!BI458</f>
        <v>4.4999999999999997E-3</v>
      </c>
      <c r="H426" s="2">
        <f>数据源!BJ458</f>
        <v>1.2377622377622376E-2</v>
      </c>
      <c r="I426" s="2">
        <f>数据源!BK458</f>
        <v>124</v>
      </c>
      <c r="J426" s="3">
        <f t="shared" si="235"/>
        <v>4</v>
      </c>
      <c r="K426" s="3">
        <f t="shared" si="236"/>
        <v>7</v>
      </c>
      <c r="L426" s="3" t="str">
        <f t="shared" si="246"/>
        <v>部件</v>
      </c>
      <c r="M426" s="3">
        <f t="shared" ca="1" si="247"/>
        <v>91005</v>
      </c>
      <c r="N426" s="3" t="str">
        <f t="shared" ca="1" si="248"/>
        <v>51221,52221,53221,51311,52311,53311,51321,52321,53321,51411,52411,53411,51421,52421,51431,52431,91001,91003,91005</v>
      </c>
      <c r="O426" s="3" t="str">
        <f t="shared" si="249"/>
        <v>400,400,400,383,383,383,319,319,319,253,253,253,337,337,421,421,124,124,124</v>
      </c>
      <c r="P426" s="1" t="str">
        <f t="shared" si="250"/>
        <v>(5,9),(5,9),(5,9),(3,7),(3,7),(3,7),(3,6),(3,6),(3,6),(2,4),(2,4),(2,4),(1,2),(1,2),(1,1),(1,1),(4,7),(4,7),(4,7)</v>
      </c>
      <c r="Q426" s="3" t="str">
        <f>IF(D426="坦克碎片",VLOOKUP(C426,道具信息!$N$2:$O$291,2,FALSE)&amp;"碎片",VLOOKUP(C426,道具信息!$N$2:$O$291,2,FALSE))</f>
        <v>T1部件</v>
      </c>
      <c r="R426" s="3">
        <f t="shared" si="233"/>
        <v>2232</v>
      </c>
      <c r="S426" s="11">
        <f t="shared" si="234"/>
        <v>0.222</v>
      </c>
      <c r="T426" s="3" t="str">
        <f>VLOOKUP(Q426,道具信息!$Q$3:$S$20,2,FALSE)</f>
        <v>CHEST_ITEM_TYPE_T1_PART</v>
      </c>
      <c r="U426" s="3" t="str">
        <f>IF(COUNTIF(U$408:U425,T426)=0,T426,"")</f>
        <v/>
      </c>
      <c r="V426" s="3" t="str">
        <f t="shared" si="244"/>
        <v>CHEST_ITEM_TYPE_T2_SHARD,CHEST_ITEM_TYPE_T3_SHARD,CHEST_ITEM_TYPE_T4_SHARD,CHEST_ITEM_TYPE_T1_PART</v>
      </c>
      <c r="W426" s="13" t="str">
        <f t="shared" si="239"/>
        <v/>
      </c>
      <c r="X426" s="3" t="str">
        <f t="shared" si="240"/>
        <v/>
      </c>
      <c r="Y426" s="3" t="str">
        <f t="shared" si="245"/>
        <v>11.9%,21.0%,22.6%,22.2%</v>
      </c>
    </row>
    <row r="427" spans="2:25" x14ac:dyDescent="0.3">
      <c r="B427" s="2">
        <f>数据源!BD459</f>
        <v>9</v>
      </c>
      <c r="C427" s="2" t="str">
        <f>数据源!BE459</f>
        <v>T1MP1</v>
      </c>
      <c r="D427" s="2" t="str">
        <f>数据源!BF459</f>
        <v>部件</v>
      </c>
      <c r="E427" s="2">
        <f>数据源!BG459</f>
        <v>13</v>
      </c>
      <c r="F427" s="2">
        <f>数据源!BH459</f>
        <v>5.5</v>
      </c>
      <c r="G427" s="2">
        <f>数据源!BI459</f>
        <v>4.4999999999999997E-3</v>
      </c>
      <c r="H427" s="2">
        <f>数据源!BJ459</f>
        <v>1.2377622377622376E-2</v>
      </c>
      <c r="I427" s="2">
        <f>数据源!BK459</f>
        <v>124</v>
      </c>
      <c r="J427" s="3">
        <f t="shared" si="235"/>
        <v>4</v>
      </c>
      <c r="K427" s="3">
        <f t="shared" si="236"/>
        <v>7</v>
      </c>
      <c r="L427" s="3" t="str">
        <f t="shared" si="246"/>
        <v>部件</v>
      </c>
      <c r="M427" s="3">
        <f t="shared" ca="1" si="247"/>
        <v>91101</v>
      </c>
      <c r="N427" s="3" t="str">
        <f t="shared" ca="1" si="248"/>
        <v>51221,52221,53221,51311,52311,53311,51321,52321,53321,51411,52411,53411,51421,52421,51431,52431,91001,91003,91005,91101</v>
      </c>
      <c r="O427" s="3" t="str">
        <f t="shared" si="249"/>
        <v>400,400,400,383,383,383,319,319,319,253,253,253,337,337,421,421,124,124,124,124</v>
      </c>
      <c r="P427" s="1" t="str">
        <f t="shared" si="250"/>
        <v>(5,9),(5,9),(5,9),(3,7),(3,7),(3,7),(3,6),(3,6),(3,6),(2,4),(2,4),(2,4),(1,2),(1,2),(1,1),(1,1),(4,7),(4,7),(4,7),(4,7)</v>
      </c>
      <c r="Q427" s="3" t="str">
        <f>IF(D427="坦克碎片",VLOOKUP(C427,道具信息!$N$2:$O$291,2,FALSE)&amp;"碎片",VLOOKUP(C427,道具信息!$N$2:$O$291,2,FALSE))</f>
        <v>T1部件</v>
      </c>
      <c r="R427" s="3">
        <f t="shared" si="233"/>
        <v>2232</v>
      </c>
      <c r="S427" s="11">
        <f t="shared" si="234"/>
        <v>0.222</v>
      </c>
      <c r="T427" s="3" t="str">
        <f>VLOOKUP(Q427,道具信息!$Q$3:$S$20,2,FALSE)</f>
        <v>CHEST_ITEM_TYPE_T1_PART</v>
      </c>
      <c r="U427" s="3" t="str">
        <f>IF(COUNTIF(U$408:U426,T427)=0,T427,"")</f>
        <v/>
      </c>
      <c r="V427" s="3" t="str">
        <f t="shared" si="244"/>
        <v>CHEST_ITEM_TYPE_T2_SHARD,CHEST_ITEM_TYPE_T3_SHARD,CHEST_ITEM_TYPE_T4_SHARD,CHEST_ITEM_TYPE_T1_PART</v>
      </c>
      <c r="W427" s="13" t="str">
        <f t="shared" si="239"/>
        <v/>
      </c>
      <c r="X427" s="3" t="str">
        <f t="shared" si="240"/>
        <v/>
      </c>
      <c r="Y427" s="3" t="str">
        <f t="shared" si="245"/>
        <v>11.9%,21.0%,22.6%,22.2%</v>
      </c>
    </row>
    <row r="428" spans="2:25" x14ac:dyDescent="0.3">
      <c r="B428" s="2">
        <f>数据源!BD460</f>
        <v>9</v>
      </c>
      <c r="C428" s="2" t="str">
        <f>数据源!BE460</f>
        <v>T1MP3</v>
      </c>
      <c r="D428" s="2" t="str">
        <f>数据源!BF460</f>
        <v>部件</v>
      </c>
      <c r="E428" s="2">
        <f>数据源!BG460</f>
        <v>13</v>
      </c>
      <c r="F428" s="2">
        <f>数据源!BH460</f>
        <v>5.5</v>
      </c>
      <c r="G428" s="2">
        <f>数据源!BI460</f>
        <v>4.4999999999999997E-3</v>
      </c>
      <c r="H428" s="2">
        <f>数据源!BJ460</f>
        <v>1.2377622377622376E-2</v>
      </c>
      <c r="I428" s="2">
        <f>数据源!BK460</f>
        <v>124</v>
      </c>
      <c r="J428" s="3">
        <f t="shared" si="235"/>
        <v>4</v>
      </c>
      <c r="K428" s="3">
        <f t="shared" si="236"/>
        <v>7</v>
      </c>
      <c r="L428" s="3" t="str">
        <f t="shared" si="246"/>
        <v>部件</v>
      </c>
      <c r="M428" s="3">
        <f t="shared" ca="1" si="247"/>
        <v>91103</v>
      </c>
      <c r="N428" s="3" t="str">
        <f t="shared" ca="1" si="248"/>
        <v>51221,52221,53221,51311,52311,53311,51321,52321,53321,51411,52411,53411,51421,52421,51431,52431,91001,91003,91005,91101,91103</v>
      </c>
      <c r="O428" s="3" t="str">
        <f t="shared" si="249"/>
        <v>400,400,400,383,383,383,319,319,319,253,253,253,337,337,421,421,124,124,124,124,124</v>
      </c>
      <c r="P428" s="1" t="str">
        <f t="shared" si="250"/>
        <v>(5,9),(5,9),(5,9),(3,7),(3,7),(3,7),(3,6),(3,6),(3,6),(2,4),(2,4),(2,4),(1,2),(1,2),(1,1),(1,1),(4,7),(4,7),(4,7),(4,7),(4,7)</v>
      </c>
      <c r="Q428" s="3" t="str">
        <f>IF(D428="坦克碎片",VLOOKUP(C428,道具信息!$N$2:$O$291,2,FALSE)&amp;"碎片",VLOOKUP(C428,道具信息!$N$2:$O$291,2,FALSE))</f>
        <v>T1部件</v>
      </c>
      <c r="R428" s="3">
        <f t="shared" si="233"/>
        <v>2232</v>
      </c>
      <c r="S428" s="11">
        <f t="shared" si="234"/>
        <v>0.222</v>
      </c>
      <c r="T428" s="3" t="str">
        <f>VLOOKUP(Q428,道具信息!$Q$3:$S$20,2,FALSE)</f>
        <v>CHEST_ITEM_TYPE_T1_PART</v>
      </c>
      <c r="U428" s="3" t="str">
        <f>IF(COUNTIF(U$408:U427,T428)=0,T428,"")</f>
        <v/>
      </c>
      <c r="V428" s="3" t="str">
        <f t="shared" si="244"/>
        <v>CHEST_ITEM_TYPE_T2_SHARD,CHEST_ITEM_TYPE_T3_SHARD,CHEST_ITEM_TYPE_T4_SHARD,CHEST_ITEM_TYPE_T1_PART</v>
      </c>
      <c r="W428" s="13" t="str">
        <f t="shared" si="239"/>
        <v/>
      </c>
      <c r="X428" s="3" t="str">
        <f t="shared" si="240"/>
        <v/>
      </c>
      <c r="Y428" s="3" t="str">
        <f t="shared" si="245"/>
        <v>11.9%,21.0%,22.6%,22.2%</v>
      </c>
    </row>
    <row r="429" spans="2:25" x14ac:dyDescent="0.3">
      <c r="B429" s="2">
        <f>数据源!BD461</f>
        <v>9</v>
      </c>
      <c r="C429" s="2" t="str">
        <f>数据源!BE461</f>
        <v>T1MP5</v>
      </c>
      <c r="D429" s="2" t="str">
        <f>数据源!BF461</f>
        <v>部件</v>
      </c>
      <c r="E429" s="2">
        <f>数据源!BG461</f>
        <v>13</v>
      </c>
      <c r="F429" s="2">
        <f>数据源!BH461</f>
        <v>5.5</v>
      </c>
      <c r="G429" s="2">
        <f>数据源!BI461</f>
        <v>4.4999999999999997E-3</v>
      </c>
      <c r="H429" s="2">
        <f>数据源!BJ461</f>
        <v>1.2377622377622376E-2</v>
      </c>
      <c r="I429" s="2">
        <f>数据源!BK461</f>
        <v>124</v>
      </c>
      <c r="J429" s="3">
        <f t="shared" si="235"/>
        <v>4</v>
      </c>
      <c r="K429" s="3">
        <f t="shared" si="236"/>
        <v>7</v>
      </c>
      <c r="L429" s="3" t="str">
        <f t="shared" si="246"/>
        <v>部件</v>
      </c>
      <c r="M429" s="3">
        <f t="shared" ca="1" si="247"/>
        <v>91105</v>
      </c>
      <c r="N429" s="3" t="str">
        <f t="shared" ca="1" si="248"/>
        <v>51221,52221,53221,51311,52311,53311,51321,52321,53321,51411,52411,53411,51421,52421,51431,52431,91001,91003,91005,91101,91103,91105</v>
      </c>
      <c r="O429" s="3" t="str">
        <f t="shared" si="249"/>
        <v>400,400,400,383,383,383,319,319,319,253,253,253,337,337,421,421,124,124,124,124,124,124</v>
      </c>
      <c r="P429" s="1" t="str">
        <f t="shared" si="250"/>
        <v>(5,9),(5,9),(5,9),(3,7),(3,7),(3,7),(3,6),(3,6),(3,6),(2,4),(2,4),(2,4),(1,2),(1,2),(1,1),(1,1),(4,7),(4,7),(4,7),(4,7),(4,7),(4,7)</v>
      </c>
      <c r="Q429" s="3" t="str">
        <f>IF(D429="坦克碎片",VLOOKUP(C429,道具信息!$N$2:$O$291,2,FALSE)&amp;"碎片",VLOOKUP(C429,道具信息!$N$2:$O$291,2,FALSE))</f>
        <v>T1部件</v>
      </c>
      <c r="R429" s="3">
        <f t="shared" si="233"/>
        <v>2232</v>
      </c>
      <c r="S429" s="11">
        <f t="shared" si="234"/>
        <v>0.222</v>
      </c>
      <c r="T429" s="3" t="str">
        <f>VLOOKUP(Q429,道具信息!$Q$3:$S$20,2,FALSE)</f>
        <v>CHEST_ITEM_TYPE_T1_PART</v>
      </c>
      <c r="U429" s="3" t="str">
        <f>IF(COUNTIF(U$408:U428,T429)=0,T429,"")</f>
        <v/>
      </c>
      <c r="V429" s="3" t="str">
        <f t="shared" si="244"/>
        <v>CHEST_ITEM_TYPE_T2_SHARD,CHEST_ITEM_TYPE_T3_SHARD,CHEST_ITEM_TYPE_T4_SHARD,CHEST_ITEM_TYPE_T1_PART</v>
      </c>
      <c r="W429" s="13" t="str">
        <f t="shared" si="239"/>
        <v/>
      </c>
      <c r="X429" s="3" t="str">
        <f t="shared" si="240"/>
        <v/>
      </c>
      <c r="Y429" s="3" t="str">
        <f t="shared" si="245"/>
        <v>11.9%,21.0%,22.6%,22.2%</v>
      </c>
    </row>
    <row r="430" spans="2:25" x14ac:dyDescent="0.3">
      <c r="B430" s="2">
        <f>数据源!BD462</f>
        <v>9</v>
      </c>
      <c r="C430" s="2" t="str">
        <f>数据源!BE462</f>
        <v>T1HP1</v>
      </c>
      <c r="D430" s="2" t="str">
        <f>数据源!BF462</f>
        <v>部件</v>
      </c>
      <c r="E430" s="2">
        <f>数据源!BG462</f>
        <v>13</v>
      </c>
      <c r="F430" s="2">
        <f>数据源!BH462</f>
        <v>5.5</v>
      </c>
      <c r="G430" s="2">
        <f>数据源!BI462</f>
        <v>4.4999999999999997E-3</v>
      </c>
      <c r="H430" s="2">
        <f>数据源!BJ462</f>
        <v>1.2377622377622376E-2</v>
      </c>
      <c r="I430" s="2">
        <f>数据源!BK462</f>
        <v>124</v>
      </c>
      <c r="J430" s="3">
        <f t="shared" si="235"/>
        <v>4</v>
      </c>
      <c r="K430" s="3">
        <f t="shared" si="236"/>
        <v>7</v>
      </c>
      <c r="L430" s="3" t="str">
        <f t="shared" si="246"/>
        <v>部件</v>
      </c>
      <c r="M430" s="3">
        <f t="shared" ca="1" si="247"/>
        <v>91201</v>
      </c>
      <c r="N430" s="3" t="str">
        <f t="shared" ca="1" si="248"/>
        <v>51221,52221,53221,51311,52311,53311,51321,52321,53321,51411,52411,53411,51421,52421,51431,52431,91001,91003,91005,91101,91103,91105,91201</v>
      </c>
      <c r="O430" s="3" t="str">
        <f t="shared" si="249"/>
        <v>400,400,400,383,383,383,319,319,319,253,253,253,337,337,421,421,124,124,124,124,124,124,124</v>
      </c>
      <c r="P430" s="1" t="str">
        <f t="shared" si="250"/>
        <v>(5,9),(5,9),(5,9),(3,7),(3,7),(3,7),(3,6),(3,6),(3,6),(2,4),(2,4),(2,4),(1,2),(1,2),(1,1),(1,1),(4,7),(4,7),(4,7),(4,7),(4,7),(4,7),(4,7)</v>
      </c>
      <c r="Q430" s="3" t="str">
        <f>IF(D430="坦克碎片",VLOOKUP(C430,道具信息!$N$2:$O$291,2,FALSE)&amp;"碎片",VLOOKUP(C430,道具信息!$N$2:$O$291,2,FALSE))</f>
        <v>T1部件</v>
      </c>
      <c r="R430" s="3">
        <f t="shared" si="233"/>
        <v>2232</v>
      </c>
      <c r="S430" s="11">
        <f t="shared" si="234"/>
        <v>0.222</v>
      </c>
      <c r="T430" s="3" t="str">
        <f>VLOOKUP(Q430,道具信息!$Q$3:$S$20,2,FALSE)</f>
        <v>CHEST_ITEM_TYPE_T1_PART</v>
      </c>
      <c r="U430" s="3" t="str">
        <f>IF(COUNTIF(U$408:U429,T430)=0,T430,"")</f>
        <v/>
      </c>
      <c r="V430" s="3" t="str">
        <f t="shared" si="244"/>
        <v>CHEST_ITEM_TYPE_T2_SHARD,CHEST_ITEM_TYPE_T3_SHARD,CHEST_ITEM_TYPE_T4_SHARD,CHEST_ITEM_TYPE_T1_PART</v>
      </c>
      <c r="W430" s="13" t="str">
        <f t="shared" si="239"/>
        <v/>
      </c>
      <c r="X430" s="3" t="str">
        <f t="shared" si="240"/>
        <v/>
      </c>
      <c r="Y430" s="3" t="str">
        <f t="shared" si="245"/>
        <v>11.9%,21.0%,22.6%,22.2%</v>
      </c>
    </row>
    <row r="431" spans="2:25" x14ac:dyDescent="0.3">
      <c r="B431" s="2">
        <f>数据源!BD463</f>
        <v>9</v>
      </c>
      <c r="C431" s="2" t="str">
        <f>数据源!BE463</f>
        <v>T1HP3</v>
      </c>
      <c r="D431" s="2" t="str">
        <f>数据源!BF463</f>
        <v>部件</v>
      </c>
      <c r="E431" s="2">
        <f>数据源!BG463</f>
        <v>13</v>
      </c>
      <c r="F431" s="2">
        <f>数据源!BH463</f>
        <v>5.5</v>
      </c>
      <c r="G431" s="2">
        <f>数据源!BI463</f>
        <v>4.4999999999999997E-3</v>
      </c>
      <c r="H431" s="2">
        <f>数据源!BJ463</f>
        <v>1.2377622377622376E-2</v>
      </c>
      <c r="I431" s="2">
        <f>数据源!BK463</f>
        <v>124</v>
      </c>
      <c r="J431" s="3">
        <f t="shared" si="235"/>
        <v>4</v>
      </c>
      <c r="K431" s="3">
        <f t="shared" si="236"/>
        <v>7</v>
      </c>
      <c r="L431" s="3" t="str">
        <f t="shared" si="246"/>
        <v>部件</v>
      </c>
      <c r="M431" s="3">
        <f t="shared" ca="1" si="247"/>
        <v>91203</v>
      </c>
      <c r="N431" s="3" t="str">
        <f t="shared" ca="1" si="248"/>
        <v>51221,52221,53221,51311,52311,53311,51321,52321,53321,51411,52411,53411,51421,52421,51431,52431,91001,91003,91005,91101,91103,91105,91201,91203</v>
      </c>
      <c r="O431" s="3" t="str">
        <f t="shared" si="249"/>
        <v>400,400,400,383,383,383,319,319,319,253,253,253,337,337,421,421,124,124,124,124,124,124,124,124</v>
      </c>
      <c r="P431" s="1" t="str">
        <f t="shared" si="250"/>
        <v>(5,9),(5,9),(5,9),(3,7),(3,7),(3,7),(3,6),(3,6),(3,6),(2,4),(2,4),(2,4),(1,2),(1,2),(1,1),(1,1),(4,7),(4,7),(4,7),(4,7),(4,7),(4,7),(4,7),(4,7)</v>
      </c>
      <c r="Q431" s="3" t="str">
        <f>IF(D431="坦克碎片",VLOOKUP(C431,道具信息!$N$2:$O$291,2,FALSE)&amp;"碎片",VLOOKUP(C431,道具信息!$N$2:$O$291,2,FALSE))</f>
        <v>T1部件</v>
      </c>
      <c r="R431" s="3">
        <f t="shared" si="233"/>
        <v>2232</v>
      </c>
      <c r="S431" s="11">
        <f t="shared" si="234"/>
        <v>0.222</v>
      </c>
      <c r="T431" s="3" t="str">
        <f>VLOOKUP(Q431,道具信息!$Q$3:$S$20,2,FALSE)</f>
        <v>CHEST_ITEM_TYPE_T1_PART</v>
      </c>
      <c r="U431" s="3" t="str">
        <f>IF(COUNTIF(U$408:U430,T431)=0,T431,"")</f>
        <v/>
      </c>
      <c r="V431" s="3" t="str">
        <f t="shared" si="244"/>
        <v>CHEST_ITEM_TYPE_T2_SHARD,CHEST_ITEM_TYPE_T3_SHARD,CHEST_ITEM_TYPE_T4_SHARD,CHEST_ITEM_TYPE_T1_PART</v>
      </c>
      <c r="W431" s="13" t="str">
        <f t="shared" si="239"/>
        <v/>
      </c>
      <c r="X431" s="3" t="str">
        <f t="shared" si="240"/>
        <v/>
      </c>
      <c r="Y431" s="3" t="str">
        <f t="shared" si="245"/>
        <v>11.9%,21.0%,22.6%,22.2%</v>
      </c>
    </row>
    <row r="432" spans="2:25" x14ac:dyDescent="0.3">
      <c r="B432" s="2">
        <f>数据源!BD464</f>
        <v>9</v>
      </c>
      <c r="C432" s="2" t="str">
        <f>数据源!BE464</f>
        <v>T1HP5</v>
      </c>
      <c r="D432" s="2" t="str">
        <f>数据源!BF464</f>
        <v>部件</v>
      </c>
      <c r="E432" s="2">
        <f>数据源!BG464</f>
        <v>13</v>
      </c>
      <c r="F432" s="2">
        <f>数据源!BH464</f>
        <v>5.5</v>
      </c>
      <c r="G432" s="2">
        <f>数据源!BI464</f>
        <v>4.4999999999999997E-3</v>
      </c>
      <c r="H432" s="2">
        <f>数据源!BJ464</f>
        <v>1.2377622377622376E-2</v>
      </c>
      <c r="I432" s="2">
        <f>数据源!BK464</f>
        <v>124</v>
      </c>
      <c r="J432" s="3">
        <f t="shared" si="235"/>
        <v>4</v>
      </c>
      <c r="K432" s="3">
        <f t="shared" si="236"/>
        <v>7</v>
      </c>
      <c r="L432" s="3" t="str">
        <f t="shared" si="246"/>
        <v>部件</v>
      </c>
      <c r="M432" s="3">
        <f t="shared" ca="1" si="247"/>
        <v>91205</v>
      </c>
      <c r="N432" s="3" t="str">
        <f t="shared" ca="1" si="248"/>
        <v>51221,52221,53221,51311,52311,53311,51321,52321,53321,51411,52411,53411,51421,52421,51431,52431,91001,91003,91005,91101,91103,91105,91201,91203,91205</v>
      </c>
      <c r="O432" s="3" t="str">
        <f t="shared" si="249"/>
        <v>400,400,400,383,383,383,319,319,319,253,253,253,337,337,421,421,124,124,124,124,124,124,124,124,124</v>
      </c>
      <c r="P432" s="1" t="str">
        <f t="shared" si="250"/>
        <v>(5,9),(5,9),(5,9),(3,7),(3,7),(3,7),(3,6),(3,6),(3,6),(2,4),(2,4),(2,4),(1,2),(1,2),(1,1),(1,1),(4,7),(4,7),(4,7),(4,7),(4,7),(4,7),(4,7),(4,7),(4,7)</v>
      </c>
      <c r="Q432" s="3" t="str">
        <f>IF(D432="坦克碎片",VLOOKUP(C432,道具信息!$N$2:$O$291,2,FALSE)&amp;"碎片",VLOOKUP(C432,道具信息!$N$2:$O$291,2,FALSE))</f>
        <v>T1部件</v>
      </c>
      <c r="R432" s="3">
        <f t="shared" si="233"/>
        <v>2232</v>
      </c>
      <c r="S432" s="11">
        <f t="shared" si="234"/>
        <v>0.222</v>
      </c>
      <c r="T432" s="3" t="str">
        <f>VLOOKUP(Q432,道具信息!$Q$3:$S$20,2,FALSE)</f>
        <v>CHEST_ITEM_TYPE_T1_PART</v>
      </c>
      <c r="U432" s="3" t="str">
        <f>IF(COUNTIF(U$408:U431,T432)=0,T432,"")</f>
        <v/>
      </c>
      <c r="V432" s="3" t="str">
        <f t="shared" si="244"/>
        <v>CHEST_ITEM_TYPE_T2_SHARD,CHEST_ITEM_TYPE_T3_SHARD,CHEST_ITEM_TYPE_T4_SHARD,CHEST_ITEM_TYPE_T1_PART</v>
      </c>
      <c r="W432" s="13" t="str">
        <f t="shared" si="239"/>
        <v/>
      </c>
      <c r="X432" s="3" t="str">
        <f t="shared" si="240"/>
        <v/>
      </c>
      <c r="Y432" s="3" t="str">
        <f t="shared" si="245"/>
        <v>11.9%,21.0%,22.6%,22.2%</v>
      </c>
    </row>
    <row r="433" spans="2:25" x14ac:dyDescent="0.3">
      <c r="B433" s="2">
        <f>数据源!BD465</f>
        <v>9</v>
      </c>
      <c r="C433" s="2" t="str">
        <f>数据源!BE465</f>
        <v>T1LP2</v>
      </c>
      <c r="D433" s="2" t="str">
        <f>数据源!BF465</f>
        <v>部件</v>
      </c>
      <c r="E433" s="2">
        <f>数据源!BG465</f>
        <v>13</v>
      </c>
      <c r="F433" s="2">
        <f>数据源!BH465</f>
        <v>5.5</v>
      </c>
      <c r="G433" s="2">
        <f>数据源!BI465</f>
        <v>4.4999999999999997E-3</v>
      </c>
      <c r="H433" s="2">
        <f>数据源!BJ465</f>
        <v>1.2377622377622376E-2</v>
      </c>
      <c r="I433" s="2">
        <f>数据源!BK465</f>
        <v>124</v>
      </c>
      <c r="J433" s="3">
        <f t="shared" si="235"/>
        <v>4</v>
      </c>
      <c r="K433" s="3">
        <f t="shared" si="236"/>
        <v>7</v>
      </c>
      <c r="L433" s="3" t="str">
        <f t="shared" si="246"/>
        <v>部件</v>
      </c>
      <c r="M433" s="3">
        <f t="shared" ca="1" si="247"/>
        <v>91002</v>
      </c>
      <c r="N433" s="3" t="str">
        <f t="shared" ca="1" si="248"/>
        <v>51221,52221,53221,51311,52311,53311,51321,52321,53321,51411,52411,53411,51421,52421,51431,52431,91001,91003,91005,91101,91103,91105,91201,91203,91205,91002</v>
      </c>
      <c r="O433" s="3" t="str">
        <f t="shared" si="249"/>
        <v>400,400,400,383,383,383,319,319,319,253,253,253,337,337,421,421,124,124,124,124,124,124,124,124,124,124</v>
      </c>
      <c r="P433" s="1" t="str">
        <f t="shared" si="250"/>
        <v>(5,9),(5,9),(5,9),(3,7),(3,7),(3,7),(3,6),(3,6),(3,6),(2,4),(2,4),(2,4),(1,2),(1,2),(1,1),(1,1),(4,7),(4,7),(4,7),(4,7),(4,7),(4,7),(4,7),(4,7),(4,7),(4,7)</v>
      </c>
      <c r="Q433" s="3" t="str">
        <f>IF(D433="坦克碎片",VLOOKUP(C433,道具信息!$N$2:$O$291,2,FALSE)&amp;"碎片",VLOOKUP(C433,道具信息!$N$2:$O$291,2,FALSE))</f>
        <v>T1部件</v>
      </c>
      <c r="R433" s="3">
        <f t="shared" si="233"/>
        <v>2232</v>
      </c>
      <c r="S433" s="11">
        <f t="shared" si="234"/>
        <v>0.222</v>
      </c>
      <c r="T433" s="3" t="str">
        <f>VLOOKUP(Q433,道具信息!$Q$3:$S$20,2,FALSE)</f>
        <v>CHEST_ITEM_TYPE_T1_PART</v>
      </c>
      <c r="U433" s="3" t="str">
        <f>IF(COUNTIF(U$408:U432,T433)=0,T433,"")</f>
        <v/>
      </c>
      <c r="V433" s="3" t="str">
        <f t="shared" si="244"/>
        <v>CHEST_ITEM_TYPE_T2_SHARD,CHEST_ITEM_TYPE_T3_SHARD,CHEST_ITEM_TYPE_T4_SHARD,CHEST_ITEM_TYPE_T1_PART</v>
      </c>
      <c r="W433" s="13" t="str">
        <f t="shared" si="239"/>
        <v/>
      </c>
      <c r="X433" s="3" t="str">
        <f t="shared" si="240"/>
        <v/>
      </c>
      <c r="Y433" s="3" t="str">
        <f t="shared" si="245"/>
        <v>11.9%,21.0%,22.6%,22.2%</v>
      </c>
    </row>
    <row r="434" spans="2:25" x14ac:dyDescent="0.3">
      <c r="B434" s="2">
        <f>数据源!BD466</f>
        <v>9</v>
      </c>
      <c r="C434" s="2" t="str">
        <f>数据源!BE466</f>
        <v>T1LP4</v>
      </c>
      <c r="D434" s="2" t="str">
        <f>数据源!BF466</f>
        <v>部件</v>
      </c>
      <c r="E434" s="2">
        <f>数据源!BG466</f>
        <v>13</v>
      </c>
      <c r="F434" s="2">
        <f>数据源!BH466</f>
        <v>5.5</v>
      </c>
      <c r="G434" s="2">
        <f>数据源!BI466</f>
        <v>4.4999999999999997E-3</v>
      </c>
      <c r="H434" s="2">
        <f>数据源!BJ466</f>
        <v>1.2377622377622376E-2</v>
      </c>
      <c r="I434" s="2">
        <f>数据源!BK466</f>
        <v>124</v>
      </c>
      <c r="J434" s="3">
        <f t="shared" si="235"/>
        <v>4</v>
      </c>
      <c r="K434" s="3">
        <f t="shared" si="236"/>
        <v>7</v>
      </c>
      <c r="L434" s="3" t="str">
        <f t="shared" si="246"/>
        <v>部件</v>
      </c>
      <c r="M434" s="3">
        <f t="shared" ca="1" si="247"/>
        <v>91004</v>
      </c>
      <c r="N434" s="3" t="str">
        <f t="shared" ca="1" si="248"/>
        <v>51221,52221,53221,51311,52311,53311,51321,52321,53321,51411,52411,53411,51421,52421,51431,52431,91001,91003,91005,91101,91103,91105,91201,91203,91205,91002,91004</v>
      </c>
      <c r="O434" s="3" t="str">
        <f t="shared" si="249"/>
        <v>400,400,400,383,383,383,319,319,319,253,253,253,337,337,421,421,124,124,124,124,124,124,124,124,124,124,124</v>
      </c>
      <c r="P434" s="1" t="str">
        <f t="shared" si="250"/>
        <v>(5,9),(5,9),(5,9),(3,7),(3,7),(3,7),(3,6),(3,6),(3,6),(2,4),(2,4),(2,4),(1,2),(1,2),(1,1),(1,1),(4,7),(4,7),(4,7),(4,7),(4,7),(4,7),(4,7),(4,7),(4,7),(4,7),(4,7)</v>
      </c>
      <c r="Q434" s="3" t="str">
        <f>IF(D434="坦克碎片",VLOOKUP(C434,道具信息!$N$2:$O$291,2,FALSE)&amp;"碎片",VLOOKUP(C434,道具信息!$N$2:$O$291,2,FALSE))</f>
        <v>T1部件</v>
      </c>
      <c r="R434" s="3">
        <f t="shared" si="233"/>
        <v>2232</v>
      </c>
      <c r="S434" s="11">
        <f t="shared" si="234"/>
        <v>0.222</v>
      </c>
      <c r="T434" s="3" t="str">
        <f>VLOOKUP(Q434,道具信息!$Q$3:$S$20,2,FALSE)</f>
        <v>CHEST_ITEM_TYPE_T1_PART</v>
      </c>
      <c r="U434" s="3" t="str">
        <f>IF(COUNTIF(U$408:U433,T434)=0,T434,"")</f>
        <v/>
      </c>
      <c r="V434" s="3" t="str">
        <f t="shared" si="244"/>
        <v>CHEST_ITEM_TYPE_T2_SHARD,CHEST_ITEM_TYPE_T3_SHARD,CHEST_ITEM_TYPE_T4_SHARD,CHEST_ITEM_TYPE_T1_PART</v>
      </c>
      <c r="W434" s="13" t="str">
        <f t="shared" si="239"/>
        <v/>
      </c>
      <c r="X434" s="3" t="str">
        <f t="shared" si="240"/>
        <v/>
      </c>
      <c r="Y434" s="3" t="str">
        <f t="shared" si="245"/>
        <v>11.9%,21.0%,22.6%,22.2%</v>
      </c>
    </row>
    <row r="435" spans="2:25" x14ac:dyDescent="0.3">
      <c r="B435" s="2">
        <f>数据源!BD467</f>
        <v>9</v>
      </c>
      <c r="C435" s="2" t="str">
        <f>数据源!BE467</f>
        <v>T1LP6</v>
      </c>
      <c r="D435" s="2" t="str">
        <f>数据源!BF467</f>
        <v>部件</v>
      </c>
      <c r="E435" s="2">
        <f>数据源!BG467</f>
        <v>13</v>
      </c>
      <c r="F435" s="2">
        <f>数据源!BH467</f>
        <v>5.5</v>
      </c>
      <c r="G435" s="2">
        <f>数据源!BI467</f>
        <v>4.4999999999999997E-3</v>
      </c>
      <c r="H435" s="2">
        <f>数据源!BJ467</f>
        <v>1.2377622377622376E-2</v>
      </c>
      <c r="I435" s="2">
        <f>数据源!BK467</f>
        <v>124</v>
      </c>
      <c r="J435" s="3">
        <f t="shared" si="235"/>
        <v>4</v>
      </c>
      <c r="K435" s="3">
        <f t="shared" si="236"/>
        <v>7</v>
      </c>
      <c r="L435" s="3" t="str">
        <f t="shared" si="246"/>
        <v>部件</v>
      </c>
      <c r="M435" s="3">
        <f t="shared" ca="1" si="247"/>
        <v>91006</v>
      </c>
      <c r="N435" s="3" t="str">
        <f t="shared" ca="1" si="248"/>
        <v>51221,52221,53221,51311,52311,53311,51321,52321,53321,51411,52411,53411,51421,52421,51431,52431,91001,91003,91005,91101,91103,91105,91201,91203,91205,91002,91004,91006</v>
      </c>
      <c r="O435" s="3" t="str">
        <f t="shared" si="249"/>
        <v>400,400,400,383,383,383,319,319,319,253,253,253,337,337,421,421,124,124,124,124,124,124,124,124,124,124,124,124</v>
      </c>
      <c r="P435" s="1" t="str">
        <f t="shared" si="250"/>
        <v>(5,9),(5,9),(5,9),(3,7),(3,7),(3,7),(3,6),(3,6),(3,6),(2,4),(2,4),(2,4),(1,2),(1,2),(1,1),(1,1),(4,7),(4,7),(4,7),(4,7),(4,7),(4,7),(4,7),(4,7),(4,7),(4,7),(4,7),(4,7)</v>
      </c>
      <c r="Q435" s="3" t="str">
        <f>IF(D435="坦克碎片",VLOOKUP(C435,道具信息!$N$2:$O$291,2,FALSE)&amp;"碎片",VLOOKUP(C435,道具信息!$N$2:$O$291,2,FALSE))</f>
        <v>T1部件</v>
      </c>
      <c r="R435" s="3">
        <f t="shared" si="233"/>
        <v>2232</v>
      </c>
      <c r="S435" s="11">
        <f t="shared" si="234"/>
        <v>0.222</v>
      </c>
      <c r="T435" s="3" t="str">
        <f>VLOOKUP(Q435,道具信息!$Q$3:$S$20,2,FALSE)</f>
        <v>CHEST_ITEM_TYPE_T1_PART</v>
      </c>
      <c r="U435" s="3" t="str">
        <f>IF(COUNTIF(U$408:U434,T435)=0,T435,"")</f>
        <v/>
      </c>
      <c r="V435" s="3" t="str">
        <f t="shared" si="244"/>
        <v>CHEST_ITEM_TYPE_T2_SHARD,CHEST_ITEM_TYPE_T3_SHARD,CHEST_ITEM_TYPE_T4_SHARD,CHEST_ITEM_TYPE_T1_PART</v>
      </c>
      <c r="W435" s="13" t="str">
        <f t="shared" si="239"/>
        <v/>
      </c>
      <c r="X435" s="3" t="str">
        <f t="shared" si="240"/>
        <v/>
      </c>
      <c r="Y435" s="3" t="str">
        <f t="shared" si="245"/>
        <v>11.9%,21.0%,22.6%,22.2%</v>
      </c>
    </row>
    <row r="436" spans="2:25" x14ac:dyDescent="0.3">
      <c r="B436" s="2">
        <f>数据源!BD468</f>
        <v>9</v>
      </c>
      <c r="C436" s="2" t="str">
        <f>数据源!BE468</f>
        <v>T1MP2</v>
      </c>
      <c r="D436" s="2" t="str">
        <f>数据源!BF468</f>
        <v>部件</v>
      </c>
      <c r="E436" s="2">
        <f>数据源!BG468</f>
        <v>13</v>
      </c>
      <c r="F436" s="2">
        <f>数据源!BH468</f>
        <v>5.5</v>
      </c>
      <c r="G436" s="2">
        <f>数据源!BI468</f>
        <v>4.4999999999999997E-3</v>
      </c>
      <c r="H436" s="2">
        <f>数据源!BJ468</f>
        <v>1.2377622377622376E-2</v>
      </c>
      <c r="I436" s="2">
        <f>数据源!BK468</f>
        <v>124</v>
      </c>
      <c r="J436" s="3">
        <f t="shared" si="235"/>
        <v>4</v>
      </c>
      <c r="K436" s="3">
        <f t="shared" si="236"/>
        <v>7</v>
      </c>
      <c r="L436" s="3" t="str">
        <f t="shared" si="246"/>
        <v>部件</v>
      </c>
      <c r="M436" s="3">
        <f t="shared" ca="1" si="247"/>
        <v>91102</v>
      </c>
      <c r="N436" s="3" t="str">
        <f t="shared" ca="1" si="248"/>
        <v>51221,52221,53221,51311,52311,53311,51321,52321,53321,51411,52411,53411,51421,52421,51431,52431,91001,91003,91005,91101,91103,91105,91201,91203,91205,91002,91004,91006,91102</v>
      </c>
      <c r="O436" s="3" t="str">
        <f t="shared" si="249"/>
        <v>400,400,400,383,383,383,319,319,319,253,253,253,337,337,421,421,124,124,124,124,124,124,124,124,124,124,124,124,124</v>
      </c>
      <c r="P436" s="1" t="str">
        <f t="shared" si="250"/>
        <v>(5,9),(5,9),(5,9),(3,7),(3,7),(3,7),(3,6),(3,6),(3,6),(2,4),(2,4),(2,4),(1,2),(1,2),(1,1),(1,1),(4,7),(4,7),(4,7),(4,7),(4,7),(4,7),(4,7),(4,7),(4,7),(4,7),(4,7),(4,7),(4,7)</v>
      </c>
      <c r="Q436" s="3" t="str">
        <f>IF(D436="坦克碎片",VLOOKUP(C436,道具信息!$N$2:$O$291,2,FALSE)&amp;"碎片",VLOOKUP(C436,道具信息!$N$2:$O$291,2,FALSE))</f>
        <v>T1部件</v>
      </c>
      <c r="R436" s="3">
        <f t="shared" si="233"/>
        <v>2232</v>
      </c>
      <c r="S436" s="11">
        <f t="shared" si="234"/>
        <v>0.222</v>
      </c>
      <c r="T436" s="3" t="str">
        <f>VLOOKUP(Q436,道具信息!$Q$3:$S$20,2,FALSE)</f>
        <v>CHEST_ITEM_TYPE_T1_PART</v>
      </c>
      <c r="U436" s="3" t="str">
        <f>IF(COUNTIF(U$408:U435,T436)=0,T436,"")</f>
        <v/>
      </c>
      <c r="V436" s="3" t="str">
        <f t="shared" si="244"/>
        <v>CHEST_ITEM_TYPE_T2_SHARD,CHEST_ITEM_TYPE_T3_SHARD,CHEST_ITEM_TYPE_T4_SHARD,CHEST_ITEM_TYPE_T1_PART</v>
      </c>
      <c r="W436" s="13" t="str">
        <f t="shared" si="239"/>
        <v/>
      </c>
      <c r="X436" s="3" t="str">
        <f t="shared" si="240"/>
        <v/>
      </c>
      <c r="Y436" s="3" t="str">
        <f t="shared" si="245"/>
        <v>11.9%,21.0%,22.6%,22.2%</v>
      </c>
    </row>
    <row r="437" spans="2:25" x14ac:dyDescent="0.3">
      <c r="B437" s="2">
        <f>数据源!BD469</f>
        <v>9</v>
      </c>
      <c r="C437" s="2" t="str">
        <f>数据源!BE469</f>
        <v>T1MP4</v>
      </c>
      <c r="D437" s="2" t="str">
        <f>数据源!BF469</f>
        <v>部件</v>
      </c>
      <c r="E437" s="2">
        <f>数据源!BG469</f>
        <v>13</v>
      </c>
      <c r="F437" s="2">
        <f>数据源!BH469</f>
        <v>5.5</v>
      </c>
      <c r="G437" s="2">
        <f>数据源!BI469</f>
        <v>4.4999999999999997E-3</v>
      </c>
      <c r="H437" s="2">
        <f>数据源!BJ469</f>
        <v>1.2377622377622376E-2</v>
      </c>
      <c r="I437" s="2">
        <f>数据源!BK469</f>
        <v>124</v>
      </c>
      <c r="J437" s="3">
        <f t="shared" si="235"/>
        <v>4</v>
      </c>
      <c r="K437" s="3">
        <f t="shared" si="236"/>
        <v>7</v>
      </c>
      <c r="L437" s="3" t="str">
        <f t="shared" si="246"/>
        <v>部件</v>
      </c>
      <c r="M437" s="3">
        <f t="shared" ca="1" si="247"/>
        <v>91104</v>
      </c>
      <c r="N437" s="3" t="str">
        <f t="shared" ca="1" si="248"/>
        <v>51221,52221,53221,51311,52311,53311,51321,52321,53321,51411,52411,53411,51421,52421,51431,52431,91001,91003,91005,91101,91103,91105,91201,91203,91205,91002,91004,91006,91102,91104</v>
      </c>
      <c r="O437" s="3" t="str">
        <f t="shared" si="249"/>
        <v>400,400,400,383,383,383,319,319,319,253,253,253,337,337,421,421,124,124,124,124,124,124,124,124,124,124,124,124,124,124</v>
      </c>
      <c r="P437" s="1" t="str">
        <f t="shared" si="250"/>
        <v>(5,9),(5,9),(5,9),(3,7),(3,7),(3,7),(3,6),(3,6),(3,6),(2,4),(2,4),(2,4),(1,2),(1,2),(1,1),(1,1),(4,7),(4,7),(4,7),(4,7),(4,7),(4,7),(4,7),(4,7),(4,7),(4,7),(4,7),(4,7),(4,7),(4,7)</v>
      </c>
      <c r="Q437" s="3" t="str">
        <f>IF(D437="坦克碎片",VLOOKUP(C437,道具信息!$N$2:$O$291,2,FALSE)&amp;"碎片",VLOOKUP(C437,道具信息!$N$2:$O$291,2,FALSE))</f>
        <v>T1部件</v>
      </c>
      <c r="R437" s="3">
        <f t="shared" si="233"/>
        <v>2232</v>
      </c>
      <c r="S437" s="11">
        <f t="shared" si="234"/>
        <v>0.222</v>
      </c>
      <c r="T437" s="3" t="str">
        <f>VLOOKUP(Q437,道具信息!$Q$3:$S$20,2,FALSE)</f>
        <v>CHEST_ITEM_TYPE_T1_PART</v>
      </c>
      <c r="U437" s="3" t="str">
        <f>IF(COUNTIF(U$408:U436,T437)=0,T437,"")</f>
        <v/>
      </c>
      <c r="V437" s="3" t="str">
        <f t="shared" si="244"/>
        <v>CHEST_ITEM_TYPE_T2_SHARD,CHEST_ITEM_TYPE_T3_SHARD,CHEST_ITEM_TYPE_T4_SHARD,CHEST_ITEM_TYPE_T1_PART</v>
      </c>
      <c r="W437" s="13" t="str">
        <f t="shared" si="239"/>
        <v/>
      </c>
      <c r="X437" s="3" t="str">
        <f t="shared" si="240"/>
        <v/>
      </c>
      <c r="Y437" s="3" t="str">
        <f t="shared" si="245"/>
        <v>11.9%,21.0%,22.6%,22.2%</v>
      </c>
    </row>
    <row r="438" spans="2:25" x14ac:dyDescent="0.3">
      <c r="B438" s="2">
        <f>数据源!BD470</f>
        <v>9</v>
      </c>
      <c r="C438" s="2" t="str">
        <f>数据源!BE470</f>
        <v>T1MP6</v>
      </c>
      <c r="D438" s="2" t="str">
        <f>数据源!BF470</f>
        <v>部件</v>
      </c>
      <c r="E438" s="2">
        <f>数据源!BG470</f>
        <v>13</v>
      </c>
      <c r="F438" s="2">
        <f>数据源!BH470</f>
        <v>5.5</v>
      </c>
      <c r="G438" s="2">
        <f>数据源!BI470</f>
        <v>4.4999999999999997E-3</v>
      </c>
      <c r="H438" s="2">
        <f>数据源!BJ470</f>
        <v>1.2377622377622376E-2</v>
      </c>
      <c r="I438" s="2">
        <f>数据源!BK470</f>
        <v>124</v>
      </c>
      <c r="J438" s="3">
        <f>ROUNDUP(IF(F438&gt;1,F438-ROUNDDOWN(SQRT(F438),0),F438),0)</f>
        <v>4</v>
      </c>
      <c r="K438" s="3">
        <f>F438*2-J438</f>
        <v>7</v>
      </c>
      <c r="L438" s="3" t="str">
        <f t="shared" si="246"/>
        <v>部件</v>
      </c>
      <c r="M438" s="3">
        <f t="shared" ca="1" si="247"/>
        <v>91106</v>
      </c>
      <c r="N438" s="3" t="str">
        <f t="shared" ca="1" si="248"/>
        <v>51221,52221,53221,51311,52311,53311,51321,52321,53321,51411,52411,53411,51421,52421,51431,52431,91001,91003,91005,91101,91103,91105,91201,91203,91205,91002,91004,91006,91102,91104,91106</v>
      </c>
      <c r="O438" s="3" t="str">
        <f t="shared" si="249"/>
        <v>400,400,400,383,383,383,319,319,319,253,253,253,337,337,421,421,124,124,124,124,124,124,124,124,124,124,124,124,124,124,124</v>
      </c>
      <c r="P438" s="1" t="str">
        <f t="shared" si="250"/>
        <v>(5,9),(5,9),(5,9),(3,7),(3,7),(3,7),(3,6),(3,6),(3,6),(2,4),(2,4),(2,4),(1,2),(1,2),(1,1),(1,1),(4,7),(4,7),(4,7),(4,7),(4,7),(4,7),(4,7),(4,7),(4,7),(4,7),(4,7),(4,7),(4,7),(4,7),(4,7)</v>
      </c>
      <c r="Q438" s="3" t="str">
        <f>IF(D438="坦克碎片",VLOOKUP(C438,道具信息!$N$2:$O$291,2,FALSE)&amp;"碎片",VLOOKUP(C438,道具信息!$N$2:$O$291,2,FALSE))</f>
        <v>T1部件</v>
      </c>
      <c r="R438" s="3">
        <f t="shared" si="233"/>
        <v>2232</v>
      </c>
      <c r="S438" s="11">
        <f t="shared" si="234"/>
        <v>0.222</v>
      </c>
      <c r="T438" s="3" t="str">
        <f>VLOOKUP(Q438,道具信息!$Q$3:$S$20,2,FALSE)</f>
        <v>CHEST_ITEM_TYPE_T1_PART</v>
      </c>
      <c r="U438" s="3" t="str">
        <f>IF(COUNTIF(U$408:U437,T438)=0,T438,"")</f>
        <v/>
      </c>
      <c r="V438" s="3" t="str">
        <f t="shared" si="244"/>
        <v>CHEST_ITEM_TYPE_T2_SHARD,CHEST_ITEM_TYPE_T3_SHARD,CHEST_ITEM_TYPE_T4_SHARD,CHEST_ITEM_TYPE_T1_PART</v>
      </c>
      <c r="W438" s="13" t="str">
        <f t="shared" si="239"/>
        <v/>
      </c>
      <c r="X438" s="3" t="str">
        <f t="shared" si="240"/>
        <v/>
      </c>
      <c r="Y438" s="3" t="str">
        <f t="shared" si="245"/>
        <v>11.9%,21.0%,22.6%,22.2%</v>
      </c>
    </row>
    <row r="439" spans="2:25" x14ac:dyDescent="0.3">
      <c r="B439" s="2">
        <f>数据源!BD471</f>
        <v>9</v>
      </c>
      <c r="C439" s="2" t="str">
        <f>数据源!BE471</f>
        <v>T1HP2</v>
      </c>
      <c r="D439" s="2" t="str">
        <f>数据源!BF471</f>
        <v>部件</v>
      </c>
      <c r="E439" s="2">
        <f>数据源!BG471</f>
        <v>13</v>
      </c>
      <c r="F439" s="2">
        <f>数据源!BH471</f>
        <v>5.5</v>
      </c>
      <c r="G439" s="2">
        <f>数据源!BI471</f>
        <v>4.4999999999999997E-3</v>
      </c>
      <c r="H439" s="2">
        <f>数据源!BJ471</f>
        <v>1.2377622377622376E-2</v>
      </c>
      <c r="I439" s="2">
        <f>数据源!BK471</f>
        <v>124</v>
      </c>
      <c r="J439" s="3">
        <f t="shared" ref="J439:J452" si="251">ROUNDUP(IF(F439&gt;1,F439-ROUNDDOWN(SQRT(F439),0),F439),0)</f>
        <v>4</v>
      </c>
      <c r="K439" s="3">
        <f t="shared" ref="K439:K452" si="252">F439*2-J439</f>
        <v>7</v>
      </c>
      <c r="L439" s="3" t="str">
        <f t="shared" si="246"/>
        <v>部件</v>
      </c>
      <c r="M439" s="3">
        <f t="shared" ca="1" si="247"/>
        <v>91202</v>
      </c>
      <c r="N439" s="3" t="str">
        <f t="shared" ca="1" si="248"/>
        <v>51221,52221,53221,51311,52311,53311,51321,52321,53321,51411,52411,53411,51421,52421,51431,52431,91001,91003,91005,91101,91103,91105,91201,91203,91205,91002,91004,91006,91102,91104,91106,91202</v>
      </c>
      <c r="O439" s="3" t="str">
        <f t="shared" si="249"/>
        <v>400,400,400,383,383,383,319,319,319,253,253,253,337,337,421,421,124,124,124,124,124,124,124,124,124,124,124,124,124,124,124,124</v>
      </c>
      <c r="P439" s="1" t="str">
        <f t="shared" si="250"/>
        <v>(5,9),(5,9),(5,9),(3,7),(3,7),(3,7),(3,6),(3,6),(3,6),(2,4),(2,4),(2,4),(1,2),(1,2),(1,1),(1,1),(4,7),(4,7),(4,7),(4,7),(4,7),(4,7),(4,7),(4,7),(4,7),(4,7),(4,7),(4,7),(4,7),(4,7),(4,7),(4,7)</v>
      </c>
      <c r="Q439" s="3" t="str">
        <f>IF(D439="坦克碎片",VLOOKUP(C439,道具信息!$N$2:$O$291,2,FALSE)&amp;"碎片",VLOOKUP(C439,道具信息!$N$2:$O$291,2,FALSE))</f>
        <v>T1部件</v>
      </c>
      <c r="R439" s="3">
        <f t="shared" si="233"/>
        <v>2232</v>
      </c>
      <c r="S439" s="11">
        <f t="shared" si="234"/>
        <v>0.222</v>
      </c>
      <c r="T439" s="3" t="str">
        <f>VLOOKUP(Q439,道具信息!$Q$3:$S$20,2,FALSE)</f>
        <v>CHEST_ITEM_TYPE_T1_PART</v>
      </c>
      <c r="U439" s="3" t="str">
        <f>IF(COUNTIF(U$408:U438,T439)=0,T439,"")</f>
        <v/>
      </c>
      <c r="V439" s="3" t="str">
        <f t="shared" si="244"/>
        <v>CHEST_ITEM_TYPE_T2_SHARD,CHEST_ITEM_TYPE_T3_SHARD,CHEST_ITEM_TYPE_T4_SHARD,CHEST_ITEM_TYPE_T1_PART</v>
      </c>
      <c r="W439" s="13" t="str">
        <f t="shared" si="239"/>
        <v/>
      </c>
      <c r="X439" s="3" t="str">
        <f t="shared" si="240"/>
        <v/>
      </c>
      <c r="Y439" s="3" t="str">
        <f t="shared" si="245"/>
        <v>11.9%,21.0%,22.6%,22.2%</v>
      </c>
    </row>
    <row r="440" spans="2:25" x14ac:dyDescent="0.3">
      <c r="B440" s="2">
        <f>数据源!BD472</f>
        <v>9</v>
      </c>
      <c r="C440" s="2" t="str">
        <f>数据源!BE472</f>
        <v>T1HP4</v>
      </c>
      <c r="D440" s="2" t="str">
        <f>数据源!BF472</f>
        <v>部件</v>
      </c>
      <c r="E440" s="2">
        <f>数据源!BG472</f>
        <v>13</v>
      </c>
      <c r="F440" s="2">
        <f>数据源!BH472</f>
        <v>5.5</v>
      </c>
      <c r="G440" s="2">
        <f>数据源!BI472</f>
        <v>4.4999999999999997E-3</v>
      </c>
      <c r="H440" s="2">
        <f>数据源!BJ472</f>
        <v>1.2377622377622376E-2</v>
      </c>
      <c r="I440" s="2">
        <f>数据源!BK472</f>
        <v>124</v>
      </c>
      <c r="J440" s="3">
        <f t="shared" si="251"/>
        <v>4</v>
      </c>
      <c r="K440" s="3">
        <f t="shared" si="252"/>
        <v>7</v>
      </c>
      <c r="L440" s="3" t="str">
        <f t="shared" si="246"/>
        <v>部件</v>
      </c>
      <c r="M440" s="3">
        <f t="shared" ca="1" si="247"/>
        <v>91204</v>
      </c>
      <c r="N440" s="3" t="str">
        <f t="shared" ca="1" si="248"/>
        <v>51221,52221,53221,51311,52311,53311,51321,52321,53321,51411,52411,53411,51421,52421,51431,52431,91001,91003,91005,91101,91103,91105,91201,91203,91205,91002,91004,91006,91102,91104,91106,91202,91204</v>
      </c>
      <c r="O440" s="3" t="str">
        <f t="shared" si="249"/>
        <v>400,400,400,383,383,383,319,319,319,253,253,253,337,337,421,421,124,124,124,124,124,124,124,124,124,124,124,124,124,124,124,124,124</v>
      </c>
      <c r="P440" s="1" t="str">
        <f t="shared" si="250"/>
        <v>(5,9),(5,9),(5,9),(3,7),(3,7),(3,7),(3,6),(3,6),(3,6),(2,4),(2,4),(2,4),(1,2),(1,2),(1,1),(1,1),(4,7),(4,7),(4,7),(4,7),(4,7),(4,7),(4,7),(4,7),(4,7),(4,7),(4,7),(4,7),(4,7),(4,7),(4,7),(4,7),(4,7)</v>
      </c>
      <c r="Q440" s="3" t="str">
        <f>IF(D440="坦克碎片",VLOOKUP(C440,道具信息!$N$2:$O$291,2,FALSE)&amp;"碎片",VLOOKUP(C440,道具信息!$N$2:$O$291,2,FALSE))</f>
        <v>T1部件</v>
      </c>
      <c r="R440" s="3">
        <f t="shared" ref="R440:R471" si="253">SUMIFS(I$3:I$580,Q$3:Q$580,Q440,B$3:B$580,B440)</f>
        <v>2232</v>
      </c>
      <c r="S440" s="11">
        <f t="shared" ref="S440:S471" si="254">ROUND(R440/SUMIF(B$3:B$580,B440,I$3:I$580),3)</f>
        <v>0.222</v>
      </c>
      <c r="T440" s="3" t="str">
        <f>VLOOKUP(Q440,道具信息!$Q$3:$S$20,2,FALSE)</f>
        <v>CHEST_ITEM_TYPE_T1_PART</v>
      </c>
      <c r="U440" s="3" t="str">
        <f>IF(COUNTIF(U$408:U439,T440)=0,T440,"")</f>
        <v/>
      </c>
      <c r="V440" s="3" t="str">
        <f t="shared" si="244"/>
        <v>CHEST_ITEM_TYPE_T2_SHARD,CHEST_ITEM_TYPE_T3_SHARD,CHEST_ITEM_TYPE_T4_SHARD,CHEST_ITEM_TYPE_T1_PART</v>
      </c>
      <c r="W440" s="13" t="str">
        <f t="shared" si="239"/>
        <v/>
      </c>
      <c r="X440" s="3" t="str">
        <f t="shared" si="240"/>
        <v/>
      </c>
      <c r="Y440" s="3" t="str">
        <f t="shared" si="245"/>
        <v>11.9%,21.0%,22.6%,22.2%</v>
      </c>
    </row>
    <row r="441" spans="2:25" x14ac:dyDescent="0.3">
      <c r="B441" s="2">
        <f>数据源!BD473</f>
        <v>9</v>
      </c>
      <c r="C441" s="2" t="str">
        <f>数据源!BE473</f>
        <v>T1HP6</v>
      </c>
      <c r="D441" s="2" t="str">
        <f>数据源!BF473</f>
        <v>部件</v>
      </c>
      <c r="E441" s="2">
        <f>数据源!BG473</f>
        <v>13</v>
      </c>
      <c r="F441" s="2">
        <f>数据源!BH473</f>
        <v>5.5</v>
      </c>
      <c r="G441" s="2">
        <f>数据源!BI473</f>
        <v>4.4999999999999997E-3</v>
      </c>
      <c r="H441" s="2">
        <f>数据源!BJ473</f>
        <v>1.2377622377622376E-2</v>
      </c>
      <c r="I441" s="2">
        <f>数据源!BK473</f>
        <v>124</v>
      </c>
      <c r="J441" s="3">
        <f t="shared" si="251"/>
        <v>4</v>
      </c>
      <c r="K441" s="3">
        <f t="shared" si="252"/>
        <v>7</v>
      </c>
      <c r="L441" s="3" t="str">
        <f t="shared" si="246"/>
        <v>部件</v>
      </c>
      <c r="M441" s="3">
        <f t="shared" ca="1" si="247"/>
        <v>91206</v>
      </c>
      <c r="N441" s="3" t="str">
        <f t="shared" ca="1" si="248"/>
        <v>51221,52221,53221,51311,52311,53311,51321,52321,53321,51411,52411,53411,51421,52421,51431,52431,91001,91003,91005,91101,91103,91105,91201,91203,91205,91002,91004,91006,91102,91104,91106,91202,91204,91206</v>
      </c>
      <c r="O441" s="3" t="str">
        <f t="shared" si="249"/>
        <v>400,400,400,383,383,383,319,319,319,253,253,253,337,337,421,421,124,124,124,124,124,124,124,124,124,124,124,124,124,124,124,124,124,124</v>
      </c>
      <c r="P441" s="1" t="str">
        <f t="shared" si="250"/>
        <v>(5,9),(5,9),(5,9),(3,7),(3,7),(3,7),(3,6),(3,6),(3,6),(2,4),(2,4),(2,4),(1,2),(1,2),(1,1),(1,1),(4,7),(4,7),(4,7),(4,7),(4,7),(4,7),(4,7),(4,7),(4,7),(4,7),(4,7),(4,7),(4,7),(4,7),(4,7),(4,7),(4,7),(4,7)</v>
      </c>
      <c r="Q441" s="3" t="str">
        <f>IF(D441="坦克碎片",VLOOKUP(C441,道具信息!$N$2:$O$291,2,FALSE)&amp;"碎片",VLOOKUP(C441,道具信息!$N$2:$O$291,2,FALSE))</f>
        <v>T1部件</v>
      </c>
      <c r="R441" s="3">
        <f t="shared" si="253"/>
        <v>2232</v>
      </c>
      <c r="S441" s="11">
        <f t="shared" si="254"/>
        <v>0.222</v>
      </c>
      <c r="T441" s="3" t="str">
        <f>VLOOKUP(Q441,道具信息!$Q$3:$S$20,2,FALSE)</f>
        <v>CHEST_ITEM_TYPE_T1_PART</v>
      </c>
      <c r="U441" s="3" t="str">
        <f>IF(COUNTIF(U$408:U440,T441)=0,T441,"")</f>
        <v/>
      </c>
      <c r="V441" s="3" t="str">
        <f t="shared" si="244"/>
        <v>CHEST_ITEM_TYPE_T2_SHARD,CHEST_ITEM_TYPE_T3_SHARD,CHEST_ITEM_TYPE_T4_SHARD,CHEST_ITEM_TYPE_T1_PART</v>
      </c>
      <c r="W441" s="13" t="str">
        <f t="shared" si="239"/>
        <v/>
      </c>
      <c r="X441" s="3" t="str">
        <f t="shared" si="240"/>
        <v/>
      </c>
      <c r="Y441" s="3" t="str">
        <f t="shared" si="245"/>
        <v>11.9%,21.0%,22.6%,22.2%</v>
      </c>
    </row>
    <row r="442" spans="2:25" x14ac:dyDescent="0.3">
      <c r="B442" s="2">
        <f>数据源!BD474</f>
        <v>9</v>
      </c>
      <c r="C442" s="2" t="str">
        <f>数据源!BE474</f>
        <v>T2LP1</v>
      </c>
      <c r="D442" s="2" t="str">
        <f>数据源!BF474</f>
        <v>部件</v>
      </c>
      <c r="E442" s="2">
        <f>数据源!BG474</f>
        <v>64.40000000000002</v>
      </c>
      <c r="F442" s="2">
        <f>数据源!BH474</f>
        <v>2.5</v>
      </c>
      <c r="G442" s="2">
        <f>数据源!BI474</f>
        <v>7.3000000000000001E-3</v>
      </c>
      <c r="H442" s="2">
        <f>数据源!BJ474</f>
        <v>8.9171842650103486E-3</v>
      </c>
      <c r="I442" s="2">
        <f>数据源!BK474</f>
        <v>89</v>
      </c>
      <c r="J442" s="3">
        <f t="shared" si="251"/>
        <v>2</v>
      </c>
      <c r="K442" s="3">
        <f t="shared" si="252"/>
        <v>3</v>
      </c>
      <c r="L442" s="3" t="str">
        <f t="shared" si="246"/>
        <v>部件</v>
      </c>
      <c r="M442" s="3">
        <f t="shared" ca="1" si="247"/>
        <v>92001</v>
      </c>
      <c r="N442" s="3" t="str">
        <f t="shared" ca="1" si="248"/>
        <v>51221,52221,53221,51311,52311,53311,51321,52321,53321,51411,52411,53411,51421,52421,51431,52431,91001,91003,91005,91101,91103,91105,91201,91203,91205,91002,91004,91006,91102,91104,91106,91202,91204,91206,92001</v>
      </c>
      <c r="O442" s="3" t="str">
        <f t="shared" si="249"/>
        <v>400,400,400,383,383,383,319,319,319,253,253,253,337,337,421,421,124,124,124,124,124,124,124,124,124,124,124,124,124,124,124,124,124,124,89</v>
      </c>
      <c r="P442" s="1" t="str">
        <f t="shared" si="250"/>
        <v>(5,9),(5,9),(5,9),(3,7),(3,7),(3,7),(3,6),(3,6),(3,6),(2,4),(2,4),(2,4),(1,2),(1,2),(1,1),(1,1),(4,7),(4,7),(4,7),(4,7),(4,7),(4,7),(4,7),(4,7),(4,7),(4,7),(4,7),(4,7),(4,7),(4,7),(4,7),(4,7),(4,7),(4,7),(2,3)</v>
      </c>
      <c r="Q442" s="3" t="str">
        <f>IF(D442="坦克碎片",VLOOKUP(C442,道具信息!$N$2:$O$291,2,FALSE)&amp;"碎片",VLOOKUP(C442,道具信息!$N$2:$O$291,2,FALSE))</f>
        <v>T2部件</v>
      </c>
      <c r="R442" s="3">
        <f t="shared" si="253"/>
        <v>1602</v>
      </c>
      <c r="S442" s="11">
        <f t="shared" si="254"/>
        <v>0.159</v>
      </c>
      <c r="T442" s="3" t="str">
        <f>VLOOKUP(Q442,道具信息!$Q$3:$S$20,2,FALSE)</f>
        <v>CHEST_ITEM_TYPE_T2_PART</v>
      </c>
      <c r="U442" s="3" t="str">
        <f>IF(COUNTIF(U$408:U441,T442)=0,T442,"")</f>
        <v>CHEST_ITEM_TYPE_T2_PART</v>
      </c>
      <c r="V442" s="3" t="str">
        <f t="shared" si="244"/>
        <v>CHEST_ITEM_TYPE_T2_SHARD,CHEST_ITEM_TYPE_T3_SHARD,CHEST_ITEM_TYPE_T4_SHARD,CHEST_ITEM_TYPE_T1_PART,CHEST_ITEM_TYPE_T2_PART</v>
      </c>
      <c r="W442" s="13">
        <f t="shared" si="239"/>
        <v>0.159</v>
      </c>
      <c r="X442" s="3" t="str">
        <f t="shared" si="240"/>
        <v>15.9%</v>
      </c>
      <c r="Y442" s="3" t="str">
        <f t="shared" si="245"/>
        <v>11.9%,21.0%,22.6%,22.2%,15.9%</v>
      </c>
    </row>
    <row r="443" spans="2:25" x14ac:dyDescent="0.3">
      <c r="B443" s="2">
        <f>数据源!BD475</f>
        <v>9</v>
      </c>
      <c r="C443" s="2" t="str">
        <f>数据源!BE475</f>
        <v>T2LP3</v>
      </c>
      <c r="D443" s="2" t="str">
        <f>数据源!BF475</f>
        <v>部件</v>
      </c>
      <c r="E443" s="2">
        <f>数据源!BG475</f>
        <v>64.40000000000002</v>
      </c>
      <c r="F443" s="2">
        <f>数据源!BH475</f>
        <v>2.5</v>
      </c>
      <c r="G443" s="2">
        <f>数据源!BI475</f>
        <v>7.3000000000000001E-3</v>
      </c>
      <c r="H443" s="2">
        <f>数据源!BJ475</f>
        <v>8.9171842650103486E-3</v>
      </c>
      <c r="I443" s="2">
        <f>数据源!BK475</f>
        <v>89</v>
      </c>
      <c r="J443" s="3">
        <f t="shared" si="251"/>
        <v>2</v>
      </c>
      <c r="K443" s="3">
        <f t="shared" si="252"/>
        <v>3</v>
      </c>
      <c r="L443" s="3" t="str">
        <f t="shared" si="246"/>
        <v>部件</v>
      </c>
      <c r="M443" s="3">
        <f t="shared" ca="1" si="247"/>
        <v>92003</v>
      </c>
      <c r="N443" s="3" t="str">
        <f t="shared" ca="1" si="248"/>
        <v>51221,52221,53221,51311,52311,53311,51321,52321,53321,51411,52411,53411,51421,52421,51431,52431,91001,91003,91005,91101,91103,91105,91201,91203,91205,91002,91004,91006,91102,91104,91106,91202,91204,91206,92001,92003</v>
      </c>
      <c r="O443" s="3" t="str">
        <f t="shared" si="249"/>
        <v>400,400,400,383,383,383,319,319,319,253,253,253,337,337,421,421,124,124,124,124,124,124,124,124,124,124,124,124,124,124,124,124,124,124,89,89</v>
      </c>
      <c r="P443" s="1" t="str">
        <f t="shared" si="250"/>
        <v>(5,9),(5,9),(5,9),(3,7),(3,7),(3,7),(3,6),(3,6),(3,6),(2,4),(2,4),(2,4),(1,2),(1,2),(1,1),(1,1),(4,7),(4,7),(4,7),(4,7),(4,7),(4,7),(4,7),(4,7),(4,7),(4,7),(4,7),(4,7),(4,7),(4,7),(4,7),(4,7),(4,7),(4,7),(2,3),(2,3)</v>
      </c>
      <c r="Q443" s="3" t="str">
        <f>IF(D443="坦克碎片",VLOOKUP(C443,道具信息!$N$2:$O$291,2,FALSE)&amp;"碎片",VLOOKUP(C443,道具信息!$N$2:$O$291,2,FALSE))</f>
        <v>T2部件</v>
      </c>
      <c r="R443" s="3">
        <f t="shared" si="253"/>
        <v>1602</v>
      </c>
      <c r="S443" s="11">
        <f t="shared" si="254"/>
        <v>0.159</v>
      </c>
      <c r="T443" s="3" t="str">
        <f>VLOOKUP(Q443,道具信息!$Q$3:$S$20,2,FALSE)</f>
        <v>CHEST_ITEM_TYPE_T2_PART</v>
      </c>
      <c r="U443" s="3" t="str">
        <f>IF(COUNTIF(U$408:U442,T443)=0,T443,"")</f>
        <v/>
      </c>
      <c r="V443" s="3" t="str">
        <f t="shared" si="244"/>
        <v>CHEST_ITEM_TYPE_T2_SHARD,CHEST_ITEM_TYPE_T3_SHARD,CHEST_ITEM_TYPE_T4_SHARD,CHEST_ITEM_TYPE_T1_PART,CHEST_ITEM_TYPE_T2_PART</v>
      </c>
      <c r="W443" s="13" t="str">
        <f t="shared" si="239"/>
        <v/>
      </c>
      <c r="X443" s="3" t="str">
        <f t="shared" si="240"/>
        <v/>
      </c>
      <c r="Y443" s="3" t="str">
        <f t="shared" si="245"/>
        <v>11.9%,21.0%,22.6%,22.2%,15.9%</v>
      </c>
    </row>
    <row r="444" spans="2:25" x14ac:dyDescent="0.3">
      <c r="B444" s="2">
        <f>数据源!BD476</f>
        <v>9</v>
      </c>
      <c r="C444" s="2" t="str">
        <f>数据源!BE476</f>
        <v>T2LP5</v>
      </c>
      <c r="D444" s="2" t="str">
        <f>数据源!BF476</f>
        <v>部件</v>
      </c>
      <c r="E444" s="2">
        <f>数据源!BG476</f>
        <v>64.40000000000002</v>
      </c>
      <c r="F444" s="2">
        <f>数据源!BH476</f>
        <v>2.5</v>
      </c>
      <c r="G444" s="2">
        <f>数据源!BI476</f>
        <v>7.3000000000000001E-3</v>
      </c>
      <c r="H444" s="2">
        <f>数据源!BJ476</f>
        <v>8.9171842650103486E-3</v>
      </c>
      <c r="I444" s="2">
        <f>数据源!BK476</f>
        <v>89</v>
      </c>
      <c r="J444" s="3">
        <f t="shared" si="251"/>
        <v>2</v>
      </c>
      <c r="K444" s="3">
        <f t="shared" si="252"/>
        <v>3</v>
      </c>
      <c r="L444" s="3" t="str">
        <f t="shared" si="246"/>
        <v>部件</v>
      </c>
      <c r="M444" s="3">
        <f t="shared" ca="1" si="247"/>
        <v>92005</v>
      </c>
      <c r="N444" s="3" t="str">
        <f t="shared" ca="1" si="248"/>
        <v>51221,52221,53221,51311,52311,53311,51321,52321,53321,51411,52411,53411,51421,52421,51431,52431,91001,91003,91005,91101,91103,91105,91201,91203,91205,91002,91004,91006,91102,91104,91106,91202,91204,91206,92001,92003,92005</v>
      </c>
      <c r="O444" s="3" t="str">
        <f t="shared" si="249"/>
        <v>400,400,400,383,383,383,319,319,319,253,253,253,337,337,421,421,124,124,124,124,124,124,124,124,124,124,124,124,124,124,124,124,124,124,89,89,89</v>
      </c>
      <c r="P444" s="1" t="str">
        <f t="shared" si="250"/>
        <v>(5,9),(5,9),(5,9),(3,7),(3,7),(3,7),(3,6),(3,6),(3,6),(2,4),(2,4),(2,4),(1,2),(1,2),(1,1),(1,1),(4,7),(4,7),(4,7),(4,7),(4,7),(4,7),(4,7),(4,7),(4,7),(4,7),(4,7),(4,7),(4,7),(4,7),(4,7),(4,7),(4,7),(4,7),(2,3),(2,3),(2,3)</v>
      </c>
      <c r="Q444" s="3" t="str">
        <f>IF(D444="坦克碎片",VLOOKUP(C444,道具信息!$N$2:$O$291,2,FALSE)&amp;"碎片",VLOOKUP(C444,道具信息!$N$2:$O$291,2,FALSE))</f>
        <v>T2部件</v>
      </c>
      <c r="R444" s="3">
        <f t="shared" si="253"/>
        <v>1602</v>
      </c>
      <c r="S444" s="11">
        <f t="shared" si="254"/>
        <v>0.159</v>
      </c>
      <c r="T444" s="3" t="str">
        <f>VLOOKUP(Q444,道具信息!$Q$3:$S$20,2,FALSE)</f>
        <v>CHEST_ITEM_TYPE_T2_PART</v>
      </c>
      <c r="U444" s="3" t="str">
        <f>IF(COUNTIF(U$408:U443,T444)=0,T444,"")</f>
        <v/>
      </c>
      <c r="V444" s="3" t="str">
        <f t="shared" si="244"/>
        <v>CHEST_ITEM_TYPE_T2_SHARD,CHEST_ITEM_TYPE_T3_SHARD,CHEST_ITEM_TYPE_T4_SHARD,CHEST_ITEM_TYPE_T1_PART,CHEST_ITEM_TYPE_T2_PART</v>
      </c>
      <c r="W444" s="13" t="str">
        <f t="shared" si="239"/>
        <v/>
      </c>
      <c r="X444" s="3" t="str">
        <f t="shared" si="240"/>
        <v/>
      </c>
      <c r="Y444" s="3" t="str">
        <f t="shared" si="245"/>
        <v>11.9%,21.0%,22.6%,22.2%,15.9%</v>
      </c>
    </row>
    <row r="445" spans="2:25" x14ac:dyDescent="0.3">
      <c r="B445" s="2">
        <f>数据源!BD477</f>
        <v>9</v>
      </c>
      <c r="C445" s="2" t="str">
        <f>数据源!BE477</f>
        <v>T2MP1</v>
      </c>
      <c r="D445" s="2" t="str">
        <f>数据源!BF477</f>
        <v>部件</v>
      </c>
      <c r="E445" s="2">
        <f>数据源!BG477</f>
        <v>64.40000000000002</v>
      </c>
      <c r="F445" s="2">
        <f>数据源!BH477</f>
        <v>2.5</v>
      </c>
      <c r="G445" s="2">
        <f>数据源!BI477</f>
        <v>7.3000000000000001E-3</v>
      </c>
      <c r="H445" s="2">
        <f>数据源!BJ477</f>
        <v>8.9171842650103486E-3</v>
      </c>
      <c r="I445" s="2">
        <f>数据源!BK477</f>
        <v>89</v>
      </c>
      <c r="J445" s="3">
        <f t="shared" si="251"/>
        <v>2</v>
      </c>
      <c r="K445" s="3">
        <f t="shared" si="252"/>
        <v>3</v>
      </c>
      <c r="L445" s="3" t="str">
        <f t="shared" si="246"/>
        <v>部件</v>
      </c>
      <c r="M445" s="3">
        <f t="shared" ca="1" si="247"/>
        <v>92101</v>
      </c>
      <c r="N445" s="3" t="str">
        <f t="shared" ca="1" si="248"/>
        <v>51221,52221,53221,51311,52311,53311,51321,52321,53321,51411,52411,53411,51421,52421,51431,52431,91001,91003,91005,91101,91103,91105,91201,91203,91205,91002,91004,91006,91102,91104,91106,91202,91204,91206,92001,92003,92005,92101</v>
      </c>
      <c r="O445" s="3" t="str">
        <f t="shared" si="249"/>
        <v>400,400,400,383,383,383,319,319,319,253,253,253,337,337,421,421,124,124,124,124,124,124,124,124,124,124,124,124,124,124,124,124,124,124,89,89,89,89</v>
      </c>
      <c r="P445" s="1" t="str">
        <f t="shared" si="250"/>
        <v>(5,9),(5,9),(5,9),(3,7),(3,7),(3,7),(3,6),(3,6),(3,6),(2,4),(2,4),(2,4),(1,2),(1,2),(1,1),(1,1),(4,7),(4,7),(4,7),(4,7),(4,7),(4,7),(4,7),(4,7),(4,7),(4,7),(4,7),(4,7),(4,7),(4,7),(4,7),(4,7),(4,7),(4,7),(2,3),(2,3),(2,3),(2,3)</v>
      </c>
      <c r="Q445" s="3" t="str">
        <f>IF(D445="坦克碎片",VLOOKUP(C445,道具信息!$N$2:$O$291,2,FALSE)&amp;"碎片",VLOOKUP(C445,道具信息!$N$2:$O$291,2,FALSE))</f>
        <v>T2部件</v>
      </c>
      <c r="R445" s="3">
        <f t="shared" si="253"/>
        <v>1602</v>
      </c>
      <c r="S445" s="11">
        <f t="shared" si="254"/>
        <v>0.159</v>
      </c>
      <c r="T445" s="3" t="str">
        <f>VLOOKUP(Q445,道具信息!$Q$3:$S$20,2,FALSE)</f>
        <v>CHEST_ITEM_TYPE_T2_PART</v>
      </c>
      <c r="U445" s="3" t="str">
        <f>IF(COUNTIF(U$408:U444,T445)=0,T445,"")</f>
        <v/>
      </c>
      <c r="V445" s="3" t="str">
        <f t="shared" si="244"/>
        <v>CHEST_ITEM_TYPE_T2_SHARD,CHEST_ITEM_TYPE_T3_SHARD,CHEST_ITEM_TYPE_T4_SHARD,CHEST_ITEM_TYPE_T1_PART,CHEST_ITEM_TYPE_T2_PART</v>
      </c>
      <c r="W445" s="13" t="str">
        <f t="shared" si="239"/>
        <v/>
      </c>
      <c r="X445" s="3" t="str">
        <f t="shared" si="240"/>
        <v/>
      </c>
      <c r="Y445" s="3" t="str">
        <f t="shared" si="245"/>
        <v>11.9%,21.0%,22.6%,22.2%,15.9%</v>
      </c>
    </row>
    <row r="446" spans="2:25" x14ac:dyDescent="0.3">
      <c r="B446" s="2">
        <f>数据源!BD478</f>
        <v>9</v>
      </c>
      <c r="C446" s="2" t="str">
        <f>数据源!BE478</f>
        <v>T2MP3</v>
      </c>
      <c r="D446" s="2" t="str">
        <f>数据源!BF478</f>
        <v>部件</v>
      </c>
      <c r="E446" s="2">
        <f>数据源!BG478</f>
        <v>64.40000000000002</v>
      </c>
      <c r="F446" s="2">
        <f>数据源!BH478</f>
        <v>2.5</v>
      </c>
      <c r="G446" s="2">
        <f>数据源!BI478</f>
        <v>7.3000000000000001E-3</v>
      </c>
      <c r="H446" s="2">
        <f>数据源!BJ478</f>
        <v>8.9171842650103486E-3</v>
      </c>
      <c r="I446" s="2">
        <f>数据源!BK478</f>
        <v>89</v>
      </c>
      <c r="J446" s="3">
        <f t="shared" si="251"/>
        <v>2</v>
      </c>
      <c r="K446" s="3">
        <f t="shared" si="252"/>
        <v>3</v>
      </c>
      <c r="L446" s="3" t="str">
        <f t="shared" si="246"/>
        <v>部件</v>
      </c>
      <c r="M446" s="3">
        <f t="shared" ca="1" si="247"/>
        <v>92103</v>
      </c>
      <c r="N446" s="3" t="str">
        <f t="shared" ca="1" si="248"/>
        <v>51221,52221,53221,51311,52311,53311,51321,52321,53321,51411,52411,53411,51421,52421,51431,52431,91001,91003,91005,91101,91103,91105,91201,91203,91205,91002,91004,91006,91102,91104,91106,91202,91204,91206,92001,92003,92005,92101,92103</v>
      </c>
      <c r="O446" s="3" t="str">
        <f t="shared" si="249"/>
        <v>400,400,400,383,383,383,319,319,319,253,253,253,337,337,421,421,124,124,124,124,124,124,124,124,124,124,124,124,124,124,124,124,124,124,89,89,89,89,89</v>
      </c>
      <c r="P446" s="1" t="str">
        <f t="shared" si="250"/>
        <v>(5,9),(5,9),(5,9),(3,7),(3,7),(3,7),(3,6),(3,6),(3,6),(2,4),(2,4),(2,4),(1,2),(1,2),(1,1),(1,1),(4,7),(4,7),(4,7),(4,7),(4,7),(4,7),(4,7),(4,7),(4,7),(4,7),(4,7),(4,7),(4,7),(4,7),(4,7),(4,7),(4,7),(4,7),(2,3),(2,3),(2,3),(2,3),(2,3)</v>
      </c>
      <c r="Q446" s="3" t="str">
        <f>IF(D446="坦克碎片",VLOOKUP(C446,道具信息!$N$2:$O$291,2,FALSE)&amp;"碎片",VLOOKUP(C446,道具信息!$N$2:$O$291,2,FALSE))</f>
        <v>T2部件</v>
      </c>
      <c r="R446" s="3">
        <f t="shared" si="253"/>
        <v>1602</v>
      </c>
      <c r="S446" s="11">
        <f t="shared" si="254"/>
        <v>0.159</v>
      </c>
      <c r="T446" s="3" t="str">
        <f>VLOOKUP(Q446,道具信息!$Q$3:$S$20,2,FALSE)</f>
        <v>CHEST_ITEM_TYPE_T2_PART</v>
      </c>
      <c r="U446" s="3" t="str">
        <f>IF(COUNTIF(U$408:U445,T446)=0,T446,"")</f>
        <v/>
      </c>
      <c r="V446" s="3" t="str">
        <f t="shared" si="244"/>
        <v>CHEST_ITEM_TYPE_T2_SHARD,CHEST_ITEM_TYPE_T3_SHARD,CHEST_ITEM_TYPE_T4_SHARD,CHEST_ITEM_TYPE_T1_PART,CHEST_ITEM_TYPE_T2_PART</v>
      </c>
      <c r="W446" s="13" t="str">
        <f t="shared" si="239"/>
        <v/>
      </c>
      <c r="X446" s="3" t="str">
        <f t="shared" si="240"/>
        <v/>
      </c>
      <c r="Y446" s="3" t="str">
        <f t="shared" si="245"/>
        <v>11.9%,21.0%,22.6%,22.2%,15.9%</v>
      </c>
    </row>
    <row r="447" spans="2:25" x14ac:dyDescent="0.3">
      <c r="B447" s="2">
        <f>数据源!BD479</f>
        <v>9</v>
      </c>
      <c r="C447" s="2" t="str">
        <f>数据源!BE479</f>
        <v>T2MP5</v>
      </c>
      <c r="D447" s="2" t="str">
        <f>数据源!BF479</f>
        <v>部件</v>
      </c>
      <c r="E447" s="2">
        <f>数据源!BG479</f>
        <v>64.40000000000002</v>
      </c>
      <c r="F447" s="2">
        <f>数据源!BH479</f>
        <v>2.5</v>
      </c>
      <c r="G447" s="2">
        <f>数据源!BI479</f>
        <v>7.3000000000000001E-3</v>
      </c>
      <c r="H447" s="2">
        <f>数据源!BJ479</f>
        <v>8.9171842650103486E-3</v>
      </c>
      <c r="I447" s="2">
        <f>数据源!BK479</f>
        <v>89</v>
      </c>
      <c r="J447" s="3">
        <f t="shared" si="251"/>
        <v>2</v>
      </c>
      <c r="K447" s="3">
        <f t="shared" si="252"/>
        <v>3</v>
      </c>
      <c r="L447" s="3" t="str">
        <f t="shared" si="246"/>
        <v>部件</v>
      </c>
      <c r="M447" s="3">
        <f t="shared" ca="1" si="247"/>
        <v>92105</v>
      </c>
      <c r="N447" s="3" t="str">
        <f t="shared" ca="1" si="248"/>
        <v>51221,52221,53221,51311,52311,53311,51321,52321,53321,51411,52411,53411,51421,52421,51431,52431,91001,91003,91005,91101,91103,91105,91201,91203,91205,91002,91004,91006,91102,91104,91106,91202,91204,91206,92001,92003,92005,92101,92103,92105</v>
      </c>
      <c r="O447" s="3" t="str">
        <f t="shared" si="249"/>
        <v>400,400,400,383,383,383,319,319,319,253,253,253,337,337,421,421,124,124,124,124,124,124,124,124,124,124,124,124,124,124,124,124,124,124,89,89,89,89,89,89</v>
      </c>
      <c r="P447" s="1" t="str">
        <f t="shared" si="250"/>
        <v>(5,9),(5,9),(5,9),(3,7),(3,7),(3,7),(3,6),(3,6),(3,6),(2,4),(2,4),(2,4),(1,2),(1,2),(1,1),(1,1),(4,7),(4,7),(4,7),(4,7),(4,7),(4,7),(4,7),(4,7),(4,7),(4,7),(4,7),(4,7),(4,7),(4,7),(4,7),(4,7),(4,7),(4,7),(2,3),(2,3),(2,3),(2,3),(2,3),(2,3)</v>
      </c>
      <c r="Q447" s="3" t="str">
        <f>IF(D447="坦克碎片",VLOOKUP(C447,道具信息!$N$2:$O$291,2,FALSE)&amp;"碎片",VLOOKUP(C447,道具信息!$N$2:$O$291,2,FALSE))</f>
        <v>T2部件</v>
      </c>
      <c r="R447" s="3">
        <f t="shared" si="253"/>
        <v>1602</v>
      </c>
      <c r="S447" s="11">
        <f t="shared" si="254"/>
        <v>0.159</v>
      </c>
      <c r="T447" s="3" t="str">
        <f>VLOOKUP(Q447,道具信息!$Q$3:$S$20,2,FALSE)</f>
        <v>CHEST_ITEM_TYPE_T2_PART</v>
      </c>
      <c r="U447" s="3" t="str">
        <f>IF(COUNTIF(U$408:U446,T447)=0,T447,"")</f>
        <v/>
      </c>
      <c r="V447" s="3" t="str">
        <f t="shared" si="244"/>
        <v>CHEST_ITEM_TYPE_T2_SHARD,CHEST_ITEM_TYPE_T3_SHARD,CHEST_ITEM_TYPE_T4_SHARD,CHEST_ITEM_TYPE_T1_PART,CHEST_ITEM_TYPE_T2_PART</v>
      </c>
      <c r="W447" s="13" t="str">
        <f t="shared" si="239"/>
        <v/>
      </c>
      <c r="X447" s="3" t="str">
        <f t="shared" si="240"/>
        <v/>
      </c>
      <c r="Y447" s="3" t="str">
        <f t="shared" si="245"/>
        <v>11.9%,21.0%,22.6%,22.2%,15.9%</v>
      </c>
    </row>
    <row r="448" spans="2:25" x14ac:dyDescent="0.3">
      <c r="B448" s="2">
        <f>数据源!BD480</f>
        <v>9</v>
      </c>
      <c r="C448" s="2" t="str">
        <f>数据源!BE480</f>
        <v>T2HP1</v>
      </c>
      <c r="D448" s="2" t="str">
        <f>数据源!BF480</f>
        <v>部件</v>
      </c>
      <c r="E448" s="2">
        <f>数据源!BG480</f>
        <v>64.40000000000002</v>
      </c>
      <c r="F448" s="2">
        <f>数据源!BH480</f>
        <v>2.5</v>
      </c>
      <c r="G448" s="2">
        <f>数据源!BI480</f>
        <v>7.3000000000000001E-3</v>
      </c>
      <c r="H448" s="2">
        <f>数据源!BJ480</f>
        <v>8.9171842650103486E-3</v>
      </c>
      <c r="I448" s="2">
        <f>数据源!BK480</f>
        <v>89</v>
      </c>
      <c r="J448" s="3">
        <f t="shared" si="251"/>
        <v>2</v>
      </c>
      <c r="K448" s="3">
        <f t="shared" si="252"/>
        <v>3</v>
      </c>
      <c r="L448" s="3" t="str">
        <f t="shared" si="246"/>
        <v>部件</v>
      </c>
      <c r="M448" s="3">
        <f t="shared" ca="1" si="247"/>
        <v>92201</v>
      </c>
      <c r="N448" s="3" t="str">
        <f t="shared" ca="1" si="248"/>
        <v>51221,52221,53221,51311,52311,53311,51321,52321,53321,51411,52411,53411,51421,52421,51431,52431,91001,91003,91005,91101,91103,91105,91201,91203,91205,91002,91004,91006,91102,91104,91106,91202,91204,91206,92001,92003,92005,92101,92103,92105,92201</v>
      </c>
      <c r="O448" s="3" t="str">
        <f t="shared" si="249"/>
        <v>400,400,400,383,383,383,319,319,319,253,253,253,337,337,421,421,124,124,124,124,124,124,124,124,124,124,124,124,124,124,124,124,124,124,89,89,89,89,89,89,89</v>
      </c>
      <c r="P448" s="1" t="str">
        <f t="shared" si="250"/>
        <v>(5,9),(5,9),(5,9),(3,7),(3,7),(3,7),(3,6),(3,6),(3,6),(2,4),(2,4),(2,4),(1,2),(1,2),(1,1),(1,1),(4,7),(4,7),(4,7),(4,7),(4,7),(4,7),(4,7),(4,7),(4,7),(4,7),(4,7),(4,7),(4,7),(4,7),(4,7),(4,7),(4,7),(4,7),(2,3),(2,3),(2,3),(2,3),(2,3),(2,3),(2,3)</v>
      </c>
      <c r="Q448" s="3" t="str">
        <f>IF(D448="坦克碎片",VLOOKUP(C448,道具信息!$N$2:$O$291,2,FALSE)&amp;"碎片",VLOOKUP(C448,道具信息!$N$2:$O$291,2,FALSE))</f>
        <v>T2部件</v>
      </c>
      <c r="R448" s="3">
        <f t="shared" si="253"/>
        <v>1602</v>
      </c>
      <c r="S448" s="11">
        <f t="shared" si="254"/>
        <v>0.159</v>
      </c>
      <c r="T448" s="3" t="str">
        <f>VLOOKUP(Q448,道具信息!$Q$3:$S$20,2,FALSE)</f>
        <v>CHEST_ITEM_TYPE_T2_PART</v>
      </c>
      <c r="U448" s="3" t="str">
        <f>IF(COUNTIF(U$408:U447,T448)=0,T448,"")</f>
        <v/>
      </c>
      <c r="V448" s="3" t="str">
        <f t="shared" si="244"/>
        <v>CHEST_ITEM_TYPE_T2_SHARD,CHEST_ITEM_TYPE_T3_SHARD,CHEST_ITEM_TYPE_T4_SHARD,CHEST_ITEM_TYPE_T1_PART,CHEST_ITEM_TYPE_T2_PART</v>
      </c>
      <c r="W448" s="13" t="str">
        <f t="shared" si="239"/>
        <v/>
      </c>
      <c r="X448" s="3" t="str">
        <f t="shared" si="240"/>
        <v/>
      </c>
      <c r="Y448" s="3" t="str">
        <f t="shared" si="245"/>
        <v>11.9%,21.0%,22.6%,22.2%,15.9%</v>
      </c>
    </row>
    <row r="449" spans="2:25" x14ac:dyDescent="0.3">
      <c r="B449" s="2">
        <f>数据源!BD481</f>
        <v>9</v>
      </c>
      <c r="C449" s="2" t="str">
        <f>数据源!BE481</f>
        <v>T2HP3</v>
      </c>
      <c r="D449" s="2" t="str">
        <f>数据源!BF481</f>
        <v>部件</v>
      </c>
      <c r="E449" s="2">
        <f>数据源!BG481</f>
        <v>64.40000000000002</v>
      </c>
      <c r="F449" s="2">
        <f>数据源!BH481</f>
        <v>2.5</v>
      </c>
      <c r="G449" s="2">
        <f>数据源!BI481</f>
        <v>7.3000000000000001E-3</v>
      </c>
      <c r="H449" s="2">
        <f>数据源!BJ481</f>
        <v>8.9171842650103486E-3</v>
      </c>
      <c r="I449" s="2">
        <f>数据源!BK481</f>
        <v>89</v>
      </c>
      <c r="J449" s="3">
        <f t="shared" si="251"/>
        <v>2</v>
      </c>
      <c r="K449" s="3">
        <f t="shared" si="252"/>
        <v>3</v>
      </c>
      <c r="L449" s="3" t="str">
        <f t="shared" si="246"/>
        <v>部件</v>
      </c>
      <c r="M449" s="3">
        <f t="shared" ca="1" si="247"/>
        <v>92203</v>
      </c>
      <c r="N449" s="3" t="str">
        <f t="shared" ca="1" si="248"/>
        <v>51221,52221,53221,51311,52311,53311,51321,52321,53321,51411,52411,53411,51421,52421,51431,52431,91001,91003,91005,91101,91103,91105,91201,91203,91205,91002,91004,91006,91102,91104,91106,91202,91204,91206,92001,92003,92005,92101,92103,92105,92201,92203</v>
      </c>
      <c r="O449" s="3" t="str">
        <f t="shared" si="249"/>
        <v>400,400,400,383,383,383,319,319,319,253,253,253,337,337,421,421,124,124,124,124,124,124,124,124,124,124,124,124,124,124,124,124,124,124,89,89,89,89,89,89,89,89</v>
      </c>
      <c r="P449" s="1" t="str">
        <f t="shared" si="250"/>
        <v>(5,9),(5,9),(5,9),(3,7),(3,7),(3,7),(3,6),(3,6),(3,6),(2,4),(2,4),(2,4),(1,2),(1,2),(1,1),(1,1),(4,7),(4,7),(4,7),(4,7),(4,7),(4,7),(4,7),(4,7),(4,7),(4,7),(4,7),(4,7),(4,7),(4,7),(4,7),(4,7),(4,7),(4,7),(2,3),(2,3),(2,3),(2,3),(2,3),(2,3),(2,3),(2,3)</v>
      </c>
      <c r="Q449" s="3" t="str">
        <f>IF(D449="坦克碎片",VLOOKUP(C449,道具信息!$N$2:$O$291,2,FALSE)&amp;"碎片",VLOOKUP(C449,道具信息!$N$2:$O$291,2,FALSE))</f>
        <v>T2部件</v>
      </c>
      <c r="R449" s="3">
        <f t="shared" si="253"/>
        <v>1602</v>
      </c>
      <c r="S449" s="11">
        <f t="shared" si="254"/>
        <v>0.159</v>
      </c>
      <c r="T449" s="3" t="str">
        <f>VLOOKUP(Q449,道具信息!$Q$3:$S$20,2,FALSE)</f>
        <v>CHEST_ITEM_TYPE_T2_PART</v>
      </c>
      <c r="U449" s="3" t="str">
        <f>IF(COUNTIF(U$408:U448,T449)=0,T449,"")</f>
        <v/>
      </c>
      <c r="V449" s="3" t="str">
        <f t="shared" si="244"/>
        <v>CHEST_ITEM_TYPE_T2_SHARD,CHEST_ITEM_TYPE_T3_SHARD,CHEST_ITEM_TYPE_T4_SHARD,CHEST_ITEM_TYPE_T1_PART,CHEST_ITEM_TYPE_T2_PART</v>
      </c>
      <c r="W449" s="13" t="str">
        <f t="shared" si="239"/>
        <v/>
      </c>
      <c r="X449" s="3" t="str">
        <f t="shared" si="240"/>
        <v/>
      </c>
      <c r="Y449" s="3" t="str">
        <f t="shared" si="245"/>
        <v>11.9%,21.0%,22.6%,22.2%,15.9%</v>
      </c>
    </row>
    <row r="450" spans="2:25" x14ac:dyDescent="0.3">
      <c r="B450" s="2">
        <f>数据源!BD482</f>
        <v>9</v>
      </c>
      <c r="C450" s="2" t="str">
        <f>数据源!BE482</f>
        <v>T2HP5</v>
      </c>
      <c r="D450" s="2" t="str">
        <f>数据源!BF482</f>
        <v>部件</v>
      </c>
      <c r="E450" s="2">
        <f>数据源!BG482</f>
        <v>64.40000000000002</v>
      </c>
      <c r="F450" s="2">
        <f>数据源!BH482</f>
        <v>2.5</v>
      </c>
      <c r="G450" s="2">
        <f>数据源!BI482</f>
        <v>7.3000000000000001E-3</v>
      </c>
      <c r="H450" s="2">
        <f>数据源!BJ482</f>
        <v>8.9171842650103486E-3</v>
      </c>
      <c r="I450" s="2">
        <f>数据源!BK482</f>
        <v>89</v>
      </c>
      <c r="J450" s="3">
        <f t="shared" si="251"/>
        <v>2</v>
      </c>
      <c r="K450" s="3">
        <f t="shared" si="252"/>
        <v>3</v>
      </c>
      <c r="L450" s="3" t="str">
        <f t="shared" si="246"/>
        <v>部件</v>
      </c>
      <c r="M450" s="3">
        <f t="shared" ca="1" si="247"/>
        <v>92205</v>
      </c>
      <c r="N450" s="3" t="str">
        <f t="shared" ca="1" si="248"/>
        <v>51221,52221,53221,51311,52311,53311,51321,52321,53321,51411,52411,53411,51421,52421,51431,52431,91001,91003,91005,91101,91103,91105,91201,91203,91205,91002,91004,91006,91102,91104,91106,91202,91204,91206,92001,92003,92005,92101,92103,92105,92201,92203,92205</v>
      </c>
      <c r="O450" s="3" t="str">
        <f t="shared" si="249"/>
        <v>400,400,400,383,383,383,319,319,319,253,253,253,337,337,421,421,124,124,124,124,124,124,124,124,124,124,124,124,124,124,124,124,124,124,89,89,89,89,89,89,89,89,89</v>
      </c>
      <c r="P450" s="1" t="str">
        <f t="shared" si="250"/>
        <v>(5,9),(5,9),(5,9),(3,7),(3,7),(3,7),(3,6),(3,6),(3,6),(2,4),(2,4),(2,4),(1,2),(1,2),(1,1),(1,1),(4,7),(4,7),(4,7),(4,7),(4,7),(4,7),(4,7),(4,7),(4,7),(4,7),(4,7),(4,7),(4,7),(4,7),(4,7),(4,7),(4,7),(4,7),(2,3),(2,3),(2,3),(2,3),(2,3),(2,3),(2,3),(2,3),(2,3)</v>
      </c>
      <c r="Q450" s="3" t="str">
        <f>IF(D450="坦克碎片",VLOOKUP(C450,道具信息!$N$2:$O$291,2,FALSE)&amp;"碎片",VLOOKUP(C450,道具信息!$N$2:$O$291,2,FALSE))</f>
        <v>T2部件</v>
      </c>
      <c r="R450" s="3">
        <f t="shared" si="253"/>
        <v>1602</v>
      </c>
      <c r="S450" s="11">
        <f t="shared" si="254"/>
        <v>0.159</v>
      </c>
      <c r="T450" s="3" t="str">
        <f>VLOOKUP(Q450,道具信息!$Q$3:$S$20,2,FALSE)</f>
        <v>CHEST_ITEM_TYPE_T2_PART</v>
      </c>
      <c r="U450" s="3" t="str">
        <f>IF(COUNTIF(U$408:U449,T450)=0,T450,"")</f>
        <v/>
      </c>
      <c r="V450" s="3" t="str">
        <f t="shared" si="244"/>
        <v>CHEST_ITEM_TYPE_T2_SHARD,CHEST_ITEM_TYPE_T3_SHARD,CHEST_ITEM_TYPE_T4_SHARD,CHEST_ITEM_TYPE_T1_PART,CHEST_ITEM_TYPE_T2_PART</v>
      </c>
      <c r="W450" s="13" t="str">
        <f t="shared" si="239"/>
        <v/>
      </c>
      <c r="X450" s="3" t="str">
        <f t="shared" si="240"/>
        <v/>
      </c>
      <c r="Y450" s="3" t="str">
        <f t="shared" si="245"/>
        <v>11.9%,21.0%,22.6%,22.2%,15.9%</v>
      </c>
    </row>
    <row r="451" spans="2:25" x14ac:dyDescent="0.3">
      <c r="B451" s="2">
        <f>数据源!BD483</f>
        <v>9</v>
      </c>
      <c r="C451" s="2" t="str">
        <f>数据源!BE483</f>
        <v>T2LP2</v>
      </c>
      <c r="D451" s="2" t="str">
        <f>数据源!BF483</f>
        <v>部件</v>
      </c>
      <c r="E451" s="2">
        <f>数据源!BG483</f>
        <v>64.40000000000002</v>
      </c>
      <c r="F451" s="2">
        <f>数据源!BH483</f>
        <v>2.5</v>
      </c>
      <c r="G451" s="2">
        <f>数据源!BI483</f>
        <v>7.3000000000000001E-3</v>
      </c>
      <c r="H451" s="2">
        <f>数据源!BJ483</f>
        <v>8.9171842650103486E-3</v>
      </c>
      <c r="I451" s="2">
        <f>数据源!BK483</f>
        <v>89</v>
      </c>
      <c r="J451" s="3">
        <f t="shared" si="251"/>
        <v>2</v>
      </c>
      <c r="K451" s="3">
        <f t="shared" si="252"/>
        <v>3</v>
      </c>
      <c r="L451" s="3" t="str">
        <f t="shared" si="246"/>
        <v>部件</v>
      </c>
      <c r="M451" s="3">
        <f t="shared" ca="1" si="247"/>
        <v>92002</v>
      </c>
      <c r="N451" s="3" t="str">
        <f t="shared" ca="1" si="248"/>
        <v>51221,52221,53221,51311,52311,53311,51321,52321,53321,51411,52411,53411,51421,52421,51431,52431,91001,91003,91005,91101,91103,91105,91201,91203,91205,91002,91004,91006,91102,91104,91106,91202,91204,91206,92001,92003,92005,92101,92103,92105,92201,92203,92205,92002</v>
      </c>
      <c r="O451" s="3" t="str">
        <f t="shared" si="249"/>
        <v>400,400,400,383,383,383,319,319,319,253,253,253,337,337,421,421,124,124,124,124,124,124,124,124,124,124,124,124,124,124,124,124,124,124,89,89,89,89,89,89,89,89,89,89</v>
      </c>
      <c r="P451" s="1" t="str">
        <f t="shared" si="250"/>
        <v>(5,9),(5,9),(5,9),(3,7),(3,7),(3,7),(3,6),(3,6),(3,6),(2,4),(2,4),(2,4),(1,2),(1,2),(1,1),(1,1),(4,7),(4,7),(4,7),(4,7),(4,7),(4,7),(4,7),(4,7),(4,7),(4,7),(4,7),(4,7),(4,7),(4,7),(4,7),(4,7),(4,7),(4,7),(2,3),(2,3),(2,3),(2,3),(2,3),(2,3),(2,3),(2,3),(2,3),(2,3)</v>
      </c>
      <c r="Q451" s="3" t="str">
        <f>IF(D451="坦克碎片",VLOOKUP(C451,道具信息!$N$2:$O$291,2,FALSE)&amp;"碎片",VLOOKUP(C451,道具信息!$N$2:$O$291,2,FALSE))</f>
        <v>T2部件</v>
      </c>
      <c r="R451" s="3">
        <f t="shared" si="253"/>
        <v>1602</v>
      </c>
      <c r="S451" s="11">
        <f t="shared" si="254"/>
        <v>0.159</v>
      </c>
      <c r="T451" s="3" t="str">
        <f>VLOOKUP(Q451,道具信息!$Q$3:$S$20,2,FALSE)</f>
        <v>CHEST_ITEM_TYPE_T2_PART</v>
      </c>
      <c r="U451" s="3" t="str">
        <f>IF(COUNTIF(U$408:U450,T451)=0,T451,"")</f>
        <v/>
      </c>
      <c r="V451" s="3" t="str">
        <f t="shared" si="244"/>
        <v>CHEST_ITEM_TYPE_T2_SHARD,CHEST_ITEM_TYPE_T3_SHARD,CHEST_ITEM_TYPE_T4_SHARD,CHEST_ITEM_TYPE_T1_PART,CHEST_ITEM_TYPE_T2_PART</v>
      </c>
      <c r="W451" s="13" t="str">
        <f t="shared" si="239"/>
        <v/>
      </c>
      <c r="X451" s="3" t="str">
        <f t="shared" si="240"/>
        <v/>
      </c>
      <c r="Y451" s="3" t="str">
        <f t="shared" si="245"/>
        <v>11.9%,21.0%,22.6%,22.2%,15.9%</v>
      </c>
    </row>
    <row r="452" spans="2:25" x14ac:dyDescent="0.3">
      <c r="B452" s="2">
        <f>数据源!BD484</f>
        <v>9</v>
      </c>
      <c r="C452" s="2" t="str">
        <f>数据源!BE484</f>
        <v>T2LP4</v>
      </c>
      <c r="D452" s="2" t="str">
        <f>数据源!BF484</f>
        <v>部件</v>
      </c>
      <c r="E452" s="2">
        <f>数据源!BG484</f>
        <v>64.40000000000002</v>
      </c>
      <c r="F452" s="2">
        <f>数据源!BH484</f>
        <v>2.5</v>
      </c>
      <c r="G452" s="2">
        <f>数据源!BI484</f>
        <v>7.3000000000000001E-3</v>
      </c>
      <c r="H452" s="2">
        <f>数据源!BJ484</f>
        <v>8.9171842650103486E-3</v>
      </c>
      <c r="I452" s="2">
        <f>数据源!BK484</f>
        <v>89</v>
      </c>
      <c r="J452" s="3">
        <f t="shared" si="251"/>
        <v>2</v>
      </c>
      <c r="K452" s="3">
        <f t="shared" si="252"/>
        <v>3</v>
      </c>
      <c r="L452" s="3" t="str">
        <f t="shared" si="246"/>
        <v>部件</v>
      </c>
      <c r="M452" s="3">
        <f t="shared" ca="1" si="247"/>
        <v>92004</v>
      </c>
      <c r="N452" s="3" t="str">
        <f t="shared" ca="1" si="248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</v>
      </c>
      <c r="O452" s="3" t="str">
        <f t="shared" si="249"/>
        <v>400,400,400,383,383,383,319,319,319,253,253,253,337,337,421,421,124,124,124,124,124,124,124,124,124,124,124,124,124,124,124,124,124,124,89,89,89,89,89,89,89,89,89,89,89</v>
      </c>
      <c r="P452" s="1" t="str">
        <f t="shared" si="250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</v>
      </c>
      <c r="Q452" s="3" t="str">
        <f>IF(D452="坦克碎片",VLOOKUP(C452,道具信息!$N$2:$O$291,2,FALSE)&amp;"碎片",VLOOKUP(C452,道具信息!$N$2:$O$291,2,FALSE))</f>
        <v>T2部件</v>
      </c>
      <c r="R452" s="3">
        <f t="shared" si="253"/>
        <v>1602</v>
      </c>
      <c r="S452" s="11">
        <f t="shared" si="254"/>
        <v>0.159</v>
      </c>
      <c r="T452" s="3" t="str">
        <f>VLOOKUP(Q452,道具信息!$Q$3:$S$20,2,FALSE)</f>
        <v>CHEST_ITEM_TYPE_T2_PART</v>
      </c>
      <c r="U452" s="3" t="str">
        <f>IF(COUNTIF(U$408:U451,T452)=0,T452,"")</f>
        <v/>
      </c>
      <c r="V452" s="3" t="str">
        <f t="shared" si="244"/>
        <v>CHEST_ITEM_TYPE_T2_SHARD,CHEST_ITEM_TYPE_T3_SHARD,CHEST_ITEM_TYPE_T4_SHARD,CHEST_ITEM_TYPE_T1_PART,CHEST_ITEM_TYPE_T2_PART</v>
      </c>
      <c r="W452" s="13" t="str">
        <f t="shared" si="239"/>
        <v/>
      </c>
      <c r="X452" s="3" t="str">
        <f t="shared" si="240"/>
        <v/>
      </c>
      <c r="Y452" s="3" t="str">
        <f t="shared" si="245"/>
        <v>11.9%,21.0%,22.6%,22.2%,15.9%</v>
      </c>
    </row>
    <row r="453" spans="2:25" x14ac:dyDescent="0.3">
      <c r="B453" s="2">
        <f>数据源!BD485</f>
        <v>9</v>
      </c>
      <c r="C453" s="2" t="str">
        <f>数据源!BE485</f>
        <v>T2LP6</v>
      </c>
      <c r="D453" s="2" t="str">
        <f>数据源!BF485</f>
        <v>部件</v>
      </c>
      <c r="E453" s="2">
        <f>数据源!BG485</f>
        <v>64.40000000000002</v>
      </c>
      <c r="F453" s="2">
        <f>数据源!BH485</f>
        <v>2.5</v>
      </c>
      <c r="G453" s="2">
        <f>数据源!BI485</f>
        <v>7.3000000000000001E-3</v>
      </c>
      <c r="H453" s="2">
        <f>数据源!BJ485</f>
        <v>8.9171842650103486E-3</v>
      </c>
      <c r="I453" s="2">
        <f>数据源!BK485</f>
        <v>89</v>
      </c>
      <c r="J453" s="3">
        <f>ROUNDUP(IF(F453&gt;1,F453-ROUNDDOWN(SQRT(F453),0),F453),0)</f>
        <v>2</v>
      </c>
      <c r="K453" s="3">
        <f>F453*2-J453</f>
        <v>3</v>
      </c>
      <c r="L453" s="3" t="str">
        <f t="shared" ref="L453:L464" si="255">RIGHT(D453,2)</f>
        <v>部件</v>
      </c>
      <c r="M453" s="3">
        <f t="shared" ref="M453:M464" ca="1" si="256">IF(OR(L453="坦克",L453="碎片"),VLOOKUP(C453,INDIRECT("坦克ID"),MATCH(L453&amp;"ID",INDIRECT("坦克标头"),0),FALSE),VLOOKUP(C453,INDIRECT(L453&amp;"ID"),2,FALSE))</f>
        <v>92006</v>
      </c>
      <c r="N453" s="3" t="str">
        <f t="shared" ref="N453:N464" ca="1" si="257">N452&amp;","&amp;M453</f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</v>
      </c>
      <c r="O453" s="3" t="str">
        <f t="shared" ref="O453:O464" si="258">O452&amp;","&amp;I453</f>
        <v>400,400,400,383,383,383,319,319,319,253,253,253,337,337,421,421,124,124,124,124,124,124,124,124,124,124,124,124,124,124,124,124,124,124,89,89,89,89,89,89,89,89,89,89,89,89</v>
      </c>
      <c r="P453" s="1" t="str">
        <f t="shared" ref="P453:P464" si="259">P452&amp;","&amp;"("&amp;J453&amp;","&amp;K453&amp;")"</f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</v>
      </c>
      <c r="Q453" s="3" t="str">
        <f>IF(D453="坦克碎片",VLOOKUP(C453,道具信息!$N$2:$O$291,2,FALSE)&amp;"碎片",VLOOKUP(C453,道具信息!$N$2:$O$291,2,FALSE))</f>
        <v>T2部件</v>
      </c>
      <c r="R453" s="3">
        <f t="shared" si="253"/>
        <v>1602</v>
      </c>
      <c r="S453" s="11">
        <f t="shared" si="254"/>
        <v>0.159</v>
      </c>
      <c r="T453" s="3" t="str">
        <f>VLOOKUP(Q453,道具信息!$Q$3:$S$20,2,FALSE)</f>
        <v>CHEST_ITEM_TYPE_T2_PART</v>
      </c>
      <c r="U453" s="3" t="str">
        <f>IF(COUNTIF(U$408:U452,T453)=0,T453,"")</f>
        <v/>
      </c>
      <c r="V453" s="3" t="str">
        <f t="shared" si="244"/>
        <v>CHEST_ITEM_TYPE_T2_SHARD,CHEST_ITEM_TYPE_T3_SHARD,CHEST_ITEM_TYPE_T4_SHARD,CHEST_ITEM_TYPE_T1_PART,CHEST_ITEM_TYPE_T2_PART</v>
      </c>
      <c r="W453" s="13" t="str">
        <f t="shared" si="239"/>
        <v/>
      </c>
      <c r="X453" s="3" t="str">
        <f t="shared" si="240"/>
        <v/>
      </c>
      <c r="Y453" s="3" t="str">
        <f t="shared" si="245"/>
        <v>11.9%,21.0%,22.6%,22.2%,15.9%</v>
      </c>
    </row>
    <row r="454" spans="2:25" x14ac:dyDescent="0.3">
      <c r="B454" s="2">
        <f>数据源!BD486</f>
        <v>9</v>
      </c>
      <c r="C454" s="2" t="str">
        <f>数据源!BE486</f>
        <v>T2MP2</v>
      </c>
      <c r="D454" s="2" t="str">
        <f>数据源!BF486</f>
        <v>部件</v>
      </c>
      <c r="E454" s="2">
        <f>数据源!BG486</f>
        <v>64.40000000000002</v>
      </c>
      <c r="F454" s="2">
        <f>数据源!BH486</f>
        <v>2.5</v>
      </c>
      <c r="G454" s="2">
        <f>数据源!BI486</f>
        <v>7.3000000000000001E-3</v>
      </c>
      <c r="H454" s="2">
        <f>数据源!BJ486</f>
        <v>8.9171842650103486E-3</v>
      </c>
      <c r="I454" s="2">
        <f>数据源!BK486</f>
        <v>89</v>
      </c>
      <c r="J454" s="3">
        <f t="shared" ref="J454:J461" si="260">ROUNDUP(IF(F454&gt;1,F454-ROUNDDOWN(SQRT(F454),0),F454),0)</f>
        <v>2</v>
      </c>
      <c r="K454" s="3">
        <f t="shared" ref="K454:K461" si="261">F454*2-J454</f>
        <v>3</v>
      </c>
      <c r="L454" s="3" t="str">
        <f t="shared" si="255"/>
        <v>部件</v>
      </c>
      <c r="M454" s="3">
        <f t="shared" ca="1" si="256"/>
        <v>92102</v>
      </c>
      <c r="N454" s="3" t="str">
        <f t="shared" ca="1" si="257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</v>
      </c>
      <c r="O454" s="3" t="str">
        <f t="shared" si="258"/>
        <v>400,400,400,383,383,383,319,319,319,253,253,253,337,337,421,421,124,124,124,124,124,124,124,124,124,124,124,124,124,124,124,124,124,124,89,89,89,89,89,89,89,89,89,89,89,89,89</v>
      </c>
      <c r="P454" s="1" t="str">
        <f t="shared" si="259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</v>
      </c>
      <c r="Q454" s="3" t="str">
        <f>IF(D454="坦克碎片",VLOOKUP(C454,道具信息!$N$2:$O$291,2,FALSE)&amp;"碎片",VLOOKUP(C454,道具信息!$N$2:$O$291,2,FALSE))</f>
        <v>T2部件</v>
      </c>
      <c r="R454" s="3">
        <f t="shared" si="253"/>
        <v>1602</v>
      </c>
      <c r="S454" s="11">
        <f t="shared" si="254"/>
        <v>0.159</v>
      </c>
      <c r="T454" s="3" t="str">
        <f>VLOOKUP(Q454,道具信息!$Q$3:$S$20,2,FALSE)</f>
        <v>CHEST_ITEM_TYPE_T2_PART</v>
      </c>
      <c r="U454" s="3" t="str">
        <f>IF(COUNTIF(U$408:U453,T454)=0,T454,"")</f>
        <v/>
      </c>
      <c r="V454" s="3" t="str">
        <f t="shared" si="244"/>
        <v>CHEST_ITEM_TYPE_T2_SHARD,CHEST_ITEM_TYPE_T3_SHARD,CHEST_ITEM_TYPE_T4_SHARD,CHEST_ITEM_TYPE_T1_PART,CHEST_ITEM_TYPE_T2_PART</v>
      </c>
      <c r="W454" s="13" t="str">
        <f t="shared" si="239"/>
        <v/>
      </c>
      <c r="X454" s="3" t="str">
        <f t="shared" si="240"/>
        <v/>
      </c>
      <c r="Y454" s="3" t="str">
        <f t="shared" si="245"/>
        <v>11.9%,21.0%,22.6%,22.2%,15.9%</v>
      </c>
    </row>
    <row r="455" spans="2:25" x14ac:dyDescent="0.3">
      <c r="B455" s="2">
        <f>数据源!BD487</f>
        <v>9</v>
      </c>
      <c r="C455" s="2" t="str">
        <f>数据源!BE487</f>
        <v>T2MP4</v>
      </c>
      <c r="D455" s="2" t="str">
        <f>数据源!BF487</f>
        <v>部件</v>
      </c>
      <c r="E455" s="2">
        <f>数据源!BG487</f>
        <v>64.40000000000002</v>
      </c>
      <c r="F455" s="2">
        <f>数据源!BH487</f>
        <v>2.5</v>
      </c>
      <c r="G455" s="2">
        <f>数据源!BI487</f>
        <v>7.3000000000000001E-3</v>
      </c>
      <c r="H455" s="2">
        <f>数据源!BJ487</f>
        <v>8.9171842650103486E-3</v>
      </c>
      <c r="I455" s="2">
        <f>数据源!BK487</f>
        <v>89</v>
      </c>
      <c r="J455" s="3">
        <f t="shared" si="260"/>
        <v>2</v>
      </c>
      <c r="K455" s="3">
        <f t="shared" si="261"/>
        <v>3</v>
      </c>
      <c r="L455" s="3" t="str">
        <f t="shared" si="255"/>
        <v>部件</v>
      </c>
      <c r="M455" s="3">
        <f t="shared" ca="1" si="256"/>
        <v>92104</v>
      </c>
      <c r="N455" s="3" t="str">
        <f t="shared" ca="1" si="257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</v>
      </c>
      <c r="O455" s="3" t="str">
        <f t="shared" si="258"/>
        <v>400,400,400,383,383,383,319,319,319,253,253,253,337,337,421,421,124,124,124,124,124,124,124,124,124,124,124,124,124,124,124,124,124,124,89,89,89,89,89,89,89,89,89,89,89,89,89,89</v>
      </c>
      <c r="P455" s="1" t="str">
        <f t="shared" si="259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</v>
      </c>
      <c r="Q455" s="3" t="str">
        <f>IF(D455="坦克碎片",VLOOKUP(C455,道具信息!$N$2:$O$291,2,FALSE)&amp;"碎片",VLOOKUP(C455,道具信息!$N$2:$O$291,2,FALSE))</f>
        <v>T2部件</v>
      </c>
      <c r="R455" s="3">
        <f t="shared" si="253"/>
        <v>1602</v>
      </c>
      <c r="S455" s="11">
        <f t="shared" si="254"/>
        <v>0.159</v>
      </c>
      <c r="T455" s="3" t="str">
        <f>VLOOKUP(Q455,道具信息!$Q$3:$S$20,2,FALSE)</f>
        <v>CHEST_ITEM_TYPE_T2_PART</v>
      </c>
      <c r="U455" s="3" t="str">
        <f>IF(COUNTIF(U$408:U454,T455)=0,T455,"")</f>
        <v/>
      </c>
      <c r="V455" s="3" t="str">
        <f t="shared" si="244"/>
        <v>CHEST_ITEM_TYPE_T2_SHARD,CHEST_ITEM_TYPE_T3_SHARD,CHEST_ITEM_TYPE_T4_SHARD,CHEST_ITEM_TYPE_T1_PART,CHEST_ITEM_TYPE_T2_PART</v>
      </c>
      <c r="W455" s="13" t="str">
        <f t="shared" si="239"/>
        <v/>
      </c>
      <c r="X455" s="3" t="str">
        <f t="shared" si="240"/>
        <v/>
      </c>
      <c r="Y455" s="3" t="str">
        <f t="shared" si="245"/>
        <v>11.9%,21.0%,22.6%,22.2%,15.9%</v>
      </c>
    </row>
    <row r="456" spans="2:25" x14ac:dyDescent="0.3">
      <c r="B456" s="2">
        <f>数据源!BD488</f>
        <v>9</v>
      </c>
      <c r="C456" s="2" t="str">
        <f>数据源!BE488</f>
        <v>T2MP6</v>
      </c>
      <c r="D456" s="2" t="str">
        <f>数据源!BF488</f>
        <v>部件</v>
      </c>
      <c r="E456" s="2">
        <f>数据源!BG488</f>
        <v>64.40000000000002</v>
      </c>
      <c r="F456" s="2">
        <f>数据源!BH488</f>
        <v>2.5</v>
      </c>
      <c r="G456" s="2">
        <f>数据源!BI488</f>
        <v>7.3000000000000001E-3</v>
      </c>
      <c r="H456" s="2">
        <f>数据源!BJ488</f>
        <v>8.9171842650103486E-3</v>
      </c>
      <c r="I456" s="2">
        <f>数据源!BK488</f>
        <v>89</v>
      </c>
      <c r="J456" s="3">
        <f t="shared" si="260"/>
        <v>2</v>
      </c>
      <c r="K456" s="3">
        <f t="shared" si="261"/>
        <v>3</v>
      </c>
      <c r="L456" s="3" t="str">
        <f t="shared" si="255"/>
        <v>部件</v>
      </c>
      <c r="M456" s="3">
        <f t="shared" ca="1" si="256"/>
        <v>92106</v>
      </c>
      <c r="N456" s="3" t="str">
        <f t="shared" ca="1" si="257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</v>
      </c>
      <c r="O456" s="3" t="str">
        <f t="shared" si="258"/>
        <v>400,400,400,383,383,383,319,319,319,253,253,253,337,337,421,421,124,124,124,124,124,124,124,124,124,124,124,124,124,124,124,124,124,124,89,89,89,89,89,89,89,89,89,89,89,89,89,89,89</v>
      </c>
      <c r="P456" s="1" t="str">
        <f t="shared" si="259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</v>
      </c>
      <c r="Q456" s="3" t="str">
        <f>IF(D456="坦克碎片",VLOOKUP(C456,道具信息!$N$2:$O$291,2,FALSE)&amp;"碎片",VLOOKUP(C456,道具信息!$N$2:$O$291,2,FALSE))</f>
        <v>T2部件</v>
      </c>
      <c r="R456" s="3">
        <f t="shared" si="253"/>
        <v>1602</v>
      </c>
      <c r="S456" s="11">
        <f t="shared" si="254"/>
        <v>0.159</v>
      </c>
      <c r="T456" s="3" t="str">
        <f>VLOOKUP(Q456,道具信息!$Q$3:$S$20,2,FALSE)</f>
        <v>CHEST_ITEM_TYPE_T2_PART</v>
      </c>
      <c r="U456" s="3" t="str">
        <f>IF(COUNTIF(U$408:U455,T456)=0,T456,"")</f>
        <v/>
      </c>
      <c r="V456" s="3" t="str">
        <f t="shared" si="244"/>
        <v>CHEST_ITEM_TYPE_T2_SHARD,CHEST_ITEM_TYPE_T3_SHARD,CHEST_ITEM_TYPE_T4_SHARD,CHEST_ITEM_TYPE_T1_PART,CHEST_ITEM_TYPE_T2_PART</v>
      </c>
      <c r="W456" s="13" t="str">
        <f t="shared" si="239"/>
        <v/>
      </c>
      <c r="X456" s="3" t="str">
        <f t="shared" si="240"/>
        <v/>
      </c>
      <c r="Y456" s="3" t="str">
        <f t="shared" si="245"/>
        <v>11.9%,21.0%,22.6%,22.2%,15.9%</v>
      </c>
    </row>
    <row r="457" spans="2:25" x14ac:dyDescent="0.3">
      <c r="B457" s="2">
        <f>数据源!BD489</f>
        <v>9</v>
      </c>
      <c r="C457" s="2" t="str">
        <f>数据源!BE489</f>
        <v>T2HP2</v>
      </c>
      <c r="D457" s="2" t="str">
        <f>数据源!BF489</f>
        <v>部件</v>
      </c>
      <c r="E457" s="2">
        <f>数据源!BG489</f>
        <v>64.40000000000002</v>
      </c>
      <c r="F457" s="2">
        <f>数据源!BH489</f>
        <v>2.5</v>
      </c>
      <c r="G457" s="2">
        <f>数据源!BI489</f>
        <v>7.3000000000000001E-3</v>
      </c>
      <c r="H457" s="2">
        <f>数据源!BJ489</f>
        <v>8.9171842650103486E-3</v>
      </c>
      <c r="I457" s="2">
        <f>数据源!BK489</f>
        <v>89</v>
      </c>
      <c r="J457" s="3">
        <f t="shared" si="260"/>
        <v>2</v>
      </c>
      <c r="K457" s="3">
        <f t="shared" si="261"/>
        <v>3</v>
      </c>
      <c r="L457" s="3" t="str">
        <f t="shared" si="255"/>
        <v>部件</v>
      </c>
      <c r="M457" s="3">
        <f t="shared" ca="1" si="256"/>
        <v>92202</v>
      </c>
      <c r="N457" s="3" t="str">
        <f t="shared" ca="1" si="257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</v>
      </c>
      <c r="O457" s="3" t="str">
        <f t="shared" si="258"/>
        <v>400,400,400,383,383,383,319,319,319,253,253,253,337,337,421,421,124,124,124,124,124,124,124,124,124,124,124,124,124,124,124,124,124,124,89,89,89,89,89,89,89,89,89,89,89,89,89,89,89,89</v>
      </c>
      <c r="P457" s="1" t="str">
        <f t="shared" si="259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</v>
      </c>
      <c r="Q457" s="3" t="str">
        <f>IF(D457="坦克碎片",VLOOKUP(C457,道具信息!$N$2:$O$291,2,FALSE)&amp;"碎片",VLOOKUP(C457,道具信息!$N$2:$O$291,2,FALSE))</f>
        <v>T2部件</v>
      </c>
      <c r="R457" s="3">
        <f t="shared" si="253"/>
        <v>1602</v>
      </c>
      <c r="S457" s="11">
        <f t="shared" si="254"/>
        <v>0.159</v>
      </c>
      <c r="T457" s="3" t="str">
        <f>VLOOKUP(Q457,道具信息!$Q$3:$S$20,2,FALSE)</f>
        <v>CHEST_ITEM_TYPE_T2_PART</v>
      </c>
      <c r="U457" s="3" t="str">
        <f>IF(COUNTIF(U$408:U456,T457)=0,T457,"")</f>
        <v/>
      </c>
      <c r="V457" s="3" t="str">
        <f t="shared" si="244"/>
        <v>CHEST_ITEM_TYPE_T2_SHARD,CHEST_ITEM_TYPE_T3_SHARD,CHEST_ITEM_TYPE_T4_SHARD,CHEST_ITEM_TYPE_T1_PART,CHEST_ITEM_TYPE_T2_PART</v>
      </c>
      <c r="W457" s="13" t="str">
        <f t="shared" si="239"/>
        <v/>
      </c>
      <c r="X457" s="3" t="str">
        <f t="shared" si="240"/>
        <v/>
      </c>
      <c r="Y457" s="3" t="str">
        <f t="shared" si="245"/>
        <v>11.9%,21.0%,22.6%,22.2%,15.9%</v>
      </c>
    </row>
    <row r="458" spans="2:25" x14ac:dyDescent="0.3">
      <c r="B458" s="2">
        <f>数据源!BD490</f>
        <v>9</v>
      </c>
      <c r="C458" s="2" t="str">
        <f>数据源!BE490</f>
        <v>T2HP4</v>
      </c>
      <c r="D458" s="2" t="str">
        <f>数据源!BF490</f>
        <v>部件</v>
      </c>
      <c r="E458" s="2">
        <f>数据源!BG490</f>
        <v>64.40000000000002</v>
      </c>
      <c r="F458" s="2">
        <f>数据源!BH490</f>
        <v>2.5</v>
      </c>
      <c r="G458" s="2">
        <f>数据源!BI490</f>
        <v>7.3000000000000001E-3</v>
      </c>
      <c r="H458" s="2">
        <f>数据源!BJ490</f>
        <v>8.9171842650103486E-3</v>
      </c>
      <c r="I458" s="2">
        <f>数据源!BK490</f>
        <v>89</v>
      </c>
      <c r="J458" s="3">
        <f t="shared" si="260"/>
        <v>2</v>
      </c>
      <c r="K458" s="3">
        <f t="shared" si="261"/>
        <v>3</v>
      </c>
      <c r="L458" s="3" t="str">
        <f t="shared" si="255"/>
        <v>部件</v>
      </c>
      <c r="M458" s="3">
        <f t="shared" ca="1" si="256"/>
        <v>92204</v>
      </c>
      <c r="N458" s="3" t="str">
        <f t="shared" ca="1" si="257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</v>
      </c>
      <c r="O458" s="3" t="str">
        <f t="shared" si="258"/>
        <v>400,400,400,383,383,383,319,319,319,253,253,253,337,337,421,421,124,124,124,124,124,124,124,124,124,124,124,124,124,124,124,124,124,124,89,89,89,89,89,89,89,89,89,89,89,89,89,89,89,89,89</v>
      </c>
      <c r="P458" s="1" t="str">
        <f t="shared" si="259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</v>
      </c>
      <c r="Q458" s="3" t="str">
        <f>IF(D458="坦克碎片",VLOOKUP(C458,道具信息!$N$2:$O$291,2,FALSE)&amp;"碎片",VLOOKUP(C458,道具信息!$N$2:$O$291,2,FALSE))</f>
        <v>T2部件</v>
      </c>
      <c r="R458" s="3">
        <f t="shared" si="253"/>
        <v>1602</v>
      </c>
      <c r="S458" s="11">
        <f t="shared" si="254"/>
        <v>0.159</v>
      </c>
      <c r="T458" s="3" t="str">
        <f>VLOOKUP(Q458,道具信息!$Q$3:$S$20,2,FALSE)</f>
        <v>CHEST_ITEM_TYPE_T2_PART</v>
      </c>
      <c r="U458" s="3" t="str">
        <f>IF(COUNTIF(U$408:U457,T458)=0,T458,"")</f>
        <v/>
      </c>
      <c r="V458" s="3" t="str">
        <f t="shared" si="244"/>
        <v>CHEST_ITEM_TYPE_T2_SHARD,CHEST_ITEM_TYPE_T3_SHARD,CHEST_ITEM_TYPE_T4_SHARD,CHEST_ITEM_TYPE_T1_PART,CHEST_ITEM_TYPE_T2_PART</v>
      </c>
      <c r="W458" s="13" t="str">
        <f t="shared" si="239"/>
        <v/>
      </c>
      <c r="X458" s="3" t="str">
        <f t="shared" si="240"/>
        <v/>
      </c>
      <c r="Y458" s="3" t="str">
        <f t="shared" si="245"/>
        <v>11.9%,21.0%,22.6%,22.2%,15.9%</v>
      </c>
    </row>
    <row r="459" spans="2:25" x14ac:dyDescent="0.3">
      <c r="B459" s="2">
        <f>数据源!BD491</f>
        <v>9</v>
      </c>
      <c r="C459" s="2" t="str">
        <f>数据源!BE491</f>
        <v>T2HP6</v>
      </c>
      <c r="D459" s="2" t="str">
        <f>数据源!BF491</f>
        <v>部件</v>
      </c>
      <c r="E459" s="2">
        <f>数据源!BG491</f>
        <v>64.40000000000002</v>
      </c>
      <c r="F459" s="2">
        <f>数据源!BH491</f>
        <v>2.5</v>
      </c>
      <c r="G459" s="2">
        <f>数据源!BI491</f>
        <v>7.3000000000000001E-3</v>
      </c>
      <c r="H459" s="2">
        <f>数据源!BJ491</f>
        <v>8.9171842650103486E-3</v>
      </c>
      <c r="I459" s="2">
        <f>数据源!BK491</f>
        <v>89</v>
      </c>
      <c r="J459" s="3">
        <f t="shared" si="260"/>
        <v>2</v>
      </c>
      <c r="K459" s="3">
        <f t="shared" si="261"/>
        <v>3</v>
      </c>
      <c r="L459" s="3" t="str">
        <f t="shared" si="255"/>
        <v>部件</v>
      </c>
      <c r="M459" s="3">
        <f t="shared" ca="1" si="256"/>
        <v>92206</v>
      </c>
      <c r="N459" s="3" t="str">
        <f t="shared" ca="1" si="257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</v>
      </c>
      <c r="O459" s="3" t="str">
        <f t="shared" si="258"/>
        <v>400,400,400,383,383,383,319,319,319,253,253,253,337,337,421,421,124,124,124,124,124,124,124,124,124,124,124,124,124,124,124,124,124,124,89,89,89,89,89,89,89,89,89,89,89,89,89,89,89,89,89,89</v>
      </c>
      <c r="P459" s="1" t="str">
        <f t="shared" si="259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</v>
      </c>
      <c r="Q459" s="3" t="str">
        <f>IF(D459="坦克碎片",VLOOKUP(C459,道具信息!$N$2:$O$291,2,FALSE)&amp;"碎片",VLOOKUP(C459,道具信息!$N$2:$O$291,2,FALSE))</f>
        <v>T2部件</v>
      </c>
      <c r="R459" s="3">
        <f t="shared" si="253"/>
        <v>1602</v>
      </c>
      <c r="S459" s="11">
        <f t="shared" si="254"/>
        <v>0.159</v>
      </c>
      <c r="T459" s="3" t="str">
        <f>VLOOKUP(Q459,道具信息!$Q$3:$S$20,2,FALSE)</f>
        <v>CHEST_ITEM_TYPE_T2_PART</v>
      </c>
      <c r="U459" s="3" t="str">
        <f>IF(COUNTIF(U$408:U458,T459)=0,T459,"")</f>
        <v/>
      </c>
      <c r="V459" s="3" t="str">
        <f t="shared" si="244"/>
        <v>CHEST_ITEM_TYPE_T2_SHARD,CHEST_ITEM_TYPE_T3_SHARD,CHEST_ITEM_TYPE_T4_SHARD,CHEST_ITEM_TYPE_T1_PART,CHEST_ITEM_TYPE_T2_PART</v>
      </c>
      <c r="W459" s="13" t="str">
        <f t="shared" si="239"/>
        <v/>
      </c>
      <c r="X459" s="3" t="str">
        <f t="shared" si="240"/>
        <v/>
      </c>
      <c r="Y459" s="3" t="str">
        <f t="shared" si="245"/>
        <v>11.9%,21.0%,22.6%,22.2%,15.9%</v>
      </c>
    </row>
    <row r="460" spans="2:25" x14ac:dyDescent="0.3">
      <c r="B460" s="2">
        <f>数据源!BD492</f>
        <v>9</v>
      </c>
      <c r="C460" s="2" t="str">
        <f>数据源!BE492</f>
        <v>T3LP1</v>
      </c>
      <c r="D460" s="2" t="str">
        <f>数据源!BF492</f>
        <v>部件</v>
      </c>
      <c r="E460" s="2">
        <f>数据源!BG492</f>
        <v>387.6</v>
      </c>
      <c r="F460" s="2">
        <f>数据源!BH492</f>
        <v>1</v>
      </c>
      <c r="G460" s="2">
        <f>数据源!BI492</f>
        <v>6.1999999999999998E-3</v>
      </c>
      <c r="H460" s="2">
        <f>数据源!BJ492</f>
        <v>3.1458548331613342E-3</v>
      </c>
      <c r="I460" s="2">
        <f>数据源!BK492</f>
        <v>31</v>
      </c>
      <c r="J460" s="3">
        <f t="shared" si="260"/>
        <v>1</v>
      </c>
      <c r="K460" s="3">
        <f t="shared" si="261"/>
        <v>1</v>
      </c>
      <c r="L460" s="3" t="str">
        <f t="shared" si="255"/>
        <v>部件</v>
      </c>
      <c r="M460" s="3">
        <f t="shared" ca="1" si="256"/>
        <v>93001</v>
      </c>
      <c r="N460" s="3" t="str">
        <f t="shared" ca="1" si="257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</v>
      </c>
      <c r="O460" s="3" t="str">
        <f t="shared" si="258"/>
        <v>400,400,400,383,383,383,319,319,319,253,253,253,337,337,421,421,124,124,124,124,124,124,124,124,124,124,124,124,124,124,124,124,124,124,89,89,89,89,89,89,89,89,89,89,89,89,89,89,89,89,89,89,31</v>
      </c>
      <c r="P460" s="1" t="str">
        <f t="shared" si="259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</v>
      </c>
      <c r="Q460" s="3" t="str">
        <f>IF(D460="坦克碎片",VLOOKUP(C460,道具信息!$N$2:$O$291,2,FALSE)&amp;"碎片",VLOOKUP(C460,道具信息!$N$2:$O$291,2,FALSE))</f>
        <v>T3部件</v>
      </c>
      <c r="R460" s="3">
        <f t="shared" si="253"/>
        <v>558</v>
      </c>
      <c r="S460" s="11">
        <f t="shared" si="254"/>
        <v>5.6000000000000001E-2</v>
      </c>
      <c r="T460" s="3" t="str">
        <f>VLOOKUP(Q460,道具信息!$Q$3:$S$20,2,FALSE)</f>
        <v>CHEST_ITEM_TYPE_T3_PART</v>
      </c>
      <c r="U460" s="3" t="str">
        <f>IF(COUNTIF(U$408:U459,T460)=0,T460,"")</f>
        <v>CHEST_ITEM_TYPE_T3_PART</v>
      </c>
      <c r="V460" s="3" t="str">
        <f t="shared" si="244"/>
        <v>CHEST_ITEM_TYPE_T2_SHARD,CHEST_ITEM_TYPE_T3_SHARD,CHEST_ITEM_TYPE_T4_SHARD,CHEST_ITEM_TYPE_T1_PART,CHEST_ITEM_TYPE_T2_PART,CHEST_ITEM_TYPE_T3_PART</v>
      </c>
      <c r="W460" s="13">
        <f t="shared" si="239"/>
        <v>5.6000000000000001E-2</v>
      </c>
      <c r="X460" s="3" t="str">
        <f t="shared" si="240"/>
        <v>5.6%</v>
      </c>
      <c r="Y460" s="3" t="str">
        <f t="shared" si="245"/>
        <v>11.9%,21.0%,22.6%,22.2%,15.9%,5.6%</v>
      </c>
    </row>
    <row r="461" spans="2:25" x14ac:dyDescent="0.3">
      <c r="B461" s="2">
        <f>数据源!BD493</f>
        <v>9</v>
      </c>
      <c r="C461" s="2" t="str">
        <f>数据源!BE493</f>
        <v>T3LP3</v>
      </c>
      <c r="D461" s="2" t="str">
        <f>数据源!BF493</f>
        <v>部件</v>
      </c>
      <c r="E461" s="2">
        <f>数据源!BG493</f>
        <v>387.6</v>
      </c>
      <c r="F461" s="2">
        <f>数据源!BH493</f>
        <v>1</v>
      </c>
      <c r="G461" s="2">
        <f>数据源!BI493</f>
        <v>6.1999999999999998E-3</v>
      </c>
      <c r="H461" s="2">
        <f>数据源!BJ493</f>
        <v>3.1458548331613342E-3</v>
      </c>
      <c r="I461" s="2">
        <f>数据源!BK493</f>
        <v>31</v>
      </c>
      <c r="J461" s="3">
        <f t="shared" si="260"/>
        <v>1</v>
      </c>
      <c r="K461" s="3">
        <f t="shared" si="261"/>
        <v>1</v>
      </c>
      <c r="L461" s="3" t="str">
        <f t="shared" si="255"/>
        <v>部件</v>
      </c>
      <c r="M461" s="3">
        <f t="shared" ca="1" si="256"/>
        <v>93003</v>
      </c>
      <c r="N461" s="3" t="str">
        <f t="shared" ca="1" si="257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</v>
      </c>
      <c r="O461" s="3" t="str">
        <f t="shared" si="258"/>
        <v>400,400,400,383,383,383,319,319,319,253,253,253,337,337,421,421,124,124,124,124,124,124,124,124,124,124,124,124,124,124,124,124,124,124,89,89,89,89,89,89,89,89,89,89,89,89,89,89,89,89,89,89,31,31</v>
      </c>
      <c r="P461" s="1" t="str">
        <f t="shared" si="259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</v>
      </c>
      <c r="Q461" s="3" t="str">
        <f>IF(D461="坦克碎片",VLOOKUP(C461,道具信息!$N$2:$O$291,2,FALSE)&amp;"碎片",VLOOKUP(C461,道具信息!$N$2:$O$291,2,FALSE))</f>
        <v>T3部件</v>
      </c>
      <c r="R461" s="3">
        <f t="shared" si="253"/>
        <v>558</v>
      </c>
      <c r="S461" s="11">
        <f t="shared" si="254"/>
        <v>5.6000000000000001E-2</v>
      </c>
      <c r="T461" s="3" t="str">
        <f>VLOOKUP(Q461,道具信息!$Q$3:$S$20,2,FALSE)</f>
        <v>CHEST_ITEM_TYPE_T3_PART</v>
      </c>
      <c r="U461" s="3" t="str">
        <f>IF(COUNTIF(U$408:U460,T461)=0,T461,"")</f>
        <v/>
      </c>
      <c r="V461" s="3" t="str">
        <f t="shared" si="244"/>
        <v>CHEST_ITEM_TYPE_T2_SHARD,CHEST_ITEM_TYPE_T3_SHARD,CHEST_ITEM_TYPE_T4_SHARD,CHEST_ITEM_TYPE_T1_PART,CHEST_ITEM_TYPE_T2_PART,CHEST_ITEM_TYPE_T3_PART</v>
      </c>
      <c r="W461" s="13" t="str">
        <f t="shared" si="239"/>
        <v/>
      </c>
      <c r="X461" s="3" t="str">
        <f t="shared" si="240"/>
        <v/>
      </c>
      <c r="Y461" s="3" t="str">
        <f t="shared" si="245"/>
        <v>11.9%,21.0%,22.6%,22.2%,15.9%,5.6%</v>
      </c>
    </row>
    <row r="462" spans="2:25" x14ac:dyDescent="0.3">
      <c r="B462" s="2">
        <f>数据源!BD494</f>
        <v>9</v>
      </c>
      <c r="C462" s="2" t="str">
        <f>数据源!BE494</f>
        <v>T3LP5</v>
      </c>
      <c r="D462" s="2" t="str">
        <f>数据源!BF494</f>
        <v>部件</v>
      </c>
      <c r="E462" s="2">
        <f>数据源!BG494</f>
        <v>387.6</v>
      </c>
      <c r="F462" s="2">
        <f>数据源!BH494</f>
        <v>1</v>
      </c>
      <c r="G462" s="2">
        <f>数据源!BI494</f>
        <v>6.1999999999999998E-3</v>
      </c>
      <c r="H462" s="2">
        <f>数据源!BJ494</f>
        <v>3.1458548331613342E-3</v>
      </c>
      <c r="I462" s="2">
        <f>数据源!BK494</f>
        <v>31</v>
      </c>
      <c r="J462" s="3">
        <f>ROUNDUP(IF(F462&gt;1,F462-ROUNDDOWN(SQRT(F462),0),F462),0)</f>
        <v>1</v>
      </c>
      <c r="K462" s="3">
        <f>F462*2-J462</f>
        <v>1</v>
      </c>
      <c r="L462" s="3" t="str">
        <f t="shared" si="255"/>
        <v>部件</v>
      </c>
      <c r="M462" s="3">
        <f t="shared" ca="1" si="256"/>
        <v>93005</v>
      </c>
      <c r="N462" s="3" t="str">
        <f t="shared" ca="1" si="257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</v>
      </c>
      <c r="O462" s="3" t="str">
        <f t="shared" si="258"/>
        <v>400,400,400,383,383,383,319,319,319,253,253,253,337,337,421,421,124,124,124,124,124,124,124,124,124,124,124,124,124,124,124,124,124,124,89,89,89,89,89,89,89,89,89,89,89,89,89,89,89,89,89,89,31,31,31</v>
      </c>
      <c r="P462" s="1" t="str">
        <f t="shared" si="259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</v>
      </c>
      <c r="Q462" s="3" t="str">
        <f>IF(D462="坦克碎片",VLOOKUP(C462,道具信息!$N$2:$O$291,2,FALSE)&amp;"碎片",VLOOKUP(C462,道具信息!$N$2:$O$291,2,FALSE))</f>
        <v>T3部件</v>
      </c>
      <c r="R462" s="3">
        <f t="shared" si="253"/>
        <v>558</v>
      </c>
      <c r="S462" s="11">
        <f t="shared" si="254"/>
        <v>5.6000000000000001E-2</v>
      </c>
      <c r="T462" s="3" t="str">
        <f>VLOOKUP(Q462,道具信息!$Q$3:$S$20,2,FALSE)</f>
        <v>CHEST_ITEM_TYPE_T3_PART</v>
      </c>
      <c r="U462" s="3" t="str">
        <f>IF(COUNTIF(U$408:U461,T462)=0,T462,"")</f>
        <v/>
      </c>
      <c r="V462" s="3" t="str">
        <f t="shared" si="244"/>
        <v>CHEST_ITEM_TYPE_T2_SHARD,CHEST_ITEM_TYPE_T3_SHARD,CHEST_ITEM_TYPE_T4_SHARD,CHEST_ITEM_TYPE_T1_PART,CHEST_ITEM_TYPE_T2_PART,CHEST_ITEM_TYPE_T3_PART</v>
      </c>
      <c r="W462" s="13" t="str">
        <f t="shared" si="239"/>
        <v/>
      </c>
      <c r="X462" s="3" t="str">
        <f t="shared" si="240"/>
        <v/>
      </c>
      <c r="Y462" s="3" t="str">
        <f t="shared" si="245"/>
        <v>11.9%,21.0%,22.6%,22.2%,15.9%,5.6%</v>
      </c>
    </row>
    <row r="463" spans="2:25" x14ac:dyDescent="0.3">
      <c r="B463" s="2">
        <f>数据源!BD495</f>
        <v>9</v>
      </c>
      <c r="C463" s="2" t="str">
        <f>数据源!BE495</f>
        <v>T3MP1</v>
      </c>
      <c r="D463" s="2" t="str">
        <f>数据源!BF495</f>
        <v>部件</v>
      </c>
      <c r="E463" s="2">
        <f>数据源!BG495</f>
        <v>387.6</v>
      </c>
      <c r="F463" s="2">
        <f>数据源!BH495</f>
        <v>1</v>
      </c>
      <c r="G463" s="2">
        <f>数据源!BI495</f>
        <v>6.1999999999999998E-3</v>
      </c>
      <c r="H463" s="2">
        <f>数据源!BJ495</f>
        <v>3.1458548331613342E-3</v>
      </c>
      <c r="I463" s="2">
        <f>数据源!BK495</f>
        <v>31</v>
      </c>
      <c r="J463" s="3">
        <f t="shared" ref="J463:J479" si="262">ROUNDUP(IF(F463&gt;1,F463-ROUNDDOWN(SQRT(F463),0),F463),0)</f>
        <v>1</v>
      </c>
      <c r="K463" s="3">
        <f t="shared" ref="K463:K479" si="263">F463*2-J463</f>
        <v>1</v>
      </c>
      <c r="L463" s="3" t="str">
        <f t="shared" si="255"/>
        <v>部件</v>
      </c>
      <c r="M463" s="3">
        <f t="shared" ca="1" si="256"/>
        <v>93101</v>
      </c>
      <c r="N463" s="3" t="str">
        <f t="shared" ca="1" si="257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</v>
      </c>
      <c r="O463" s="3" t="str">
        <f t="shared" si="258"/>
        <v>400,400,400,383,383,383,319,319,319,253,253,253,337,337,421,421,124,124,124,124,124,124,124,124,124,124,124,124,124,124,124,124,124,124,89,89,89,89,89,89,89,89,89,89,89,89,89,89,89,89,89,89,31,31,31,31</v>
      </c>
      <c r="P463" s="1" t="str">
        <f t="shared" si="259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</v>
      </c>
      <c r="Q463" s="3" t="str">
        <f>IF(D463="坦克碎片",VLOOKUP(C463,道具信息!$N$2:$O$291,2,FALSE)&amp;"碎片",VLOOKUP(C463,道具信息!$N$2:$O$291,2,FALSE))</f>
        <v>T3部件</v>
      </c>
      <c r="R463" s="3">
        <f t="shared" si="253"/>
        <v>558</v>
      </c>
      <c r="S463" s="11">
        <f t="shared" si="254"/>
        <v>5.6000000000000001E-2</v>
      </c>
      <c r="T463" s="3" t="str">
        <f>VLOOKUP(Q463,道具信息!$Q$3:$S$20,2,FALSE)</f>
        <v>CHEST_ITEM_TYPE_T3_PART</v>
      </c>
      <c r="U463" s="3" t="str">
        <f>IF(COUNTIF(U$408:U462,T463)=0,T463,"")</f>
        <v/>
      </c>
      <c r="V463" s="3" t="str">
        <f t="shared" si="244"/>
        <v>CHEST_ITEM_TYPE_T2_SHARD,CHEST_ITEM_TYPE_T3_SHARD,CHEST_ITEM_TYPE_T4_SHARD,CHEST_ITEM_TYPE_T1_PART,CHEST_ITEM_TYPE_T2_PART,CHEST_ITEM_TYPE_T3_PART</v>
      </c>
      <c r="W463" s="13" t="str">
        <f t="shared" si="239"/>
        <v/>
      </c>
      <c r="X463" s="3" t="str">
        <f t="shared" si="240"/>
        <v/>
      </c>
      <c r="Y463" s="3" t="str">
        <f t="shared" si="245"/>
        <v>11.9%,21.0%,22.6%,22.2%,15.9%,5.6%</v>
      </c>
    </row>
    <row r="464" spans="2:25" x14ac:dyDescent="0.3">
      <c r="B464" s="2">
        <f>数据源!BD496</f>
        <v>9</v>
      </c>
      <c r="C464" s="2" t="str">
        <f>数据源!BE496</f>
        <v>T3MP3</v>
      </c>
      <c r="D464" s="2" t="str">
        <f>数据源!BF496</f>
        <v>部件</v>
      </c>
      <c r="E464" s="2">
        <f>数据源!BG496</f>
        <v>387.6</v>
      </c>
      <c r="F464" s="2">
        <f>数据源!BH496</f>
        <v>1</v>
      </c>
      <c r="G464" s="2">
        <f>数据源!BI496</f>
        <v>6.1999999999999998E-3</v>
      </c>
      <c r="H464" s="2">
        <f>数据源!BJ496</f>
        <v>3.1458548331613342E-3</v>
      </c>
      <c r="I464" s="2">
        <f>数据源!BK496</f>
        <v>31</v>
      </c>
      <c r="J464" s="3">
        <f t="shared" si="262"/>
        <v>1</v>
      </c>
      <c r="K464" s="3">
        <f t="shared" si="263"/>
        <v>1</v>
      </c>
      <c r="L464" s="3" t="str">
        <f t="shared" si="255"/>
        <v>部件</v>
      </c>
      <c r="M464" s="3">
        <f t="shared" ca="1" si="256"/>
        <v>93103</v>
      </c>
      <c r="N464" s="3" t="str">
        <f t="shared" ca="1" si="257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</v>
      </c>
      <c r="O464" s="3" t="str">
        <f t="shared" si="258"/>
        <v>400,400,400,383,383,383,319,319,319,253,253,253,337,337,421,421,124,124,124,124,124,124,124,124,124,124,124,124,124,124,124,124,124,124,89,89,89,89,89,89,89,89,89,89,89,89,89,89,89,89,89,89,31,31,31,31,31</v>
      </c>
      <c r="P464" s="1" t="str">
        <f t="shared" si="259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</v>
      </c>
      <c r="Q464" s="3" t="str">
        <f>IF(D464="坦克碎片",VLOOKUP(C464,道具信息!$N$2:$O$291,2,FALSE)&amp;"碎片",VLOOKUP(C464,道具信息!$N$2:$O$291,2,FALSE))</f>
        <v>T3部件</v>
      </c>
      <c r="R464" s="3">
        <f t="shared" si="253"/>
        <v>558</v>
      </c>
      <c r="S464" s="11">
        <f t="shared" si="254"/>
        <v>5.6000000000000001E-2</v>
      </c>
      <c r="T464" s="3" t="str">
        <f>VLOOKUP(Q464,道具信息!$Q$3:$S$20,2,FALSE)</f>
        <v>CHEST_ITEM_TYPE_T3_PART</v>
      </c>
      <c r="U464" s="3" t="str">
        <f>IF(COUNTIF(U$408:U463,T464)=0,T464,"")</f>
        <v/>
      </c>
      <c r="V464" s="3" t="str">
        <f t="shared" si="244"/>
        <v>CHEST_ITEM_TYPE_T2_SHARD,CHEST_ITEM_TYPE_T3_SHARD,CHEST_ITEM_TYPE_T4_SHARD,CHEST_ITEM_TYPE_T1_PART,CHEST_ITEM_TYPE_T2_PART,CHEST_ITEM_TYPE_T3_PART</v>
      </c>
      <c r="W464" s="13" t="str">
        <f t="shared" si="239"/>
        <v/>
      </c>
      <c r="X464" s="3" t="str">
        <f t="shared" si="240"/>
        <v/>
      </c>
      <c r="Y464" s="3" t="str">
        <f t="shared" si="245"/>
        <v>11.9%,21.0%,22.6%,22.2%,15.9%,5.6%</v>
      </c>
    </row>
    <row r="465" spans="2:25" x14ac:dyDescent="0.3">
      <c r="B465" s="2">
        <f>数据源!BD497</f>
        <v>9</v>
      </c>
      <c r="C465" s="2" t="str">
        <f>数据源!BE497</f>
        <v>T3MP5</v>
      </c>
      <c r="D465" s="2" t="str">
        <f>数据源!BF497</f>
        <v>部件</v>
      </c>
      <c r="E465" s="2">
        <f>数据源!BG497</f>
        <v>387.6</v>
      </c>
      <c r="F465" s="2">
        <f>数据源!BH497</f>
        <v>1</v>
      </c>
      <c r="G465" s="2">
        <f>数据源!BI497</f>
        <v>6.1999999999999998E-3</v>
      </c>
      <c r="H465" s="2">
        <f>数据源!BJ497</f>
        <v>3.1458548331613342E-3</v>
      </c>
      <c r="I465" s="2">
        <f>数据源!BK497</f>
        <v>31</v>
      </c>
      <c r="J465" s="3">
        <f t="shared" si="262"/>
        <v>1</v>
      </c>
      <c r="K465" s="3">
        <f t="shared" si="263"/>
        <v>1</v>
      </c>
      <c r="L465" s="3" t="str">
        <f t="shared" ref="L465:L486" si="264">RIGHT(D465,2)</f>
        <v>部件</v>
      </c>
      <c r="M465" s="3">
        <f t="shared" ref="M465:M486" ca="1" si="265">IF(OR(L465="坦克",L465="碎片"),VLOOKUP(C465,INDIRECT("坦克ID"),MATCH(L465&amp;"ID",INDIRECT("坦克标头"),0),FALSE),VLOOKUP(C465,INDIRECT(L465&amp;"ID"),2,FALSE))</f>
        <v>93105</v>
      </c>
      <c r="N465" s="3" t="str">
        <f t="shared" ref="N465:N486" ca="1" si="266">N464&amp;","&amp;M465</f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465" s="3" t="str">
        <f t="shared" ref="O465:O486" si="267">O464&amp;","&amp;I465</f>
        <v>400,400,400,383,383,383,319,319,319,253,253,253,337,337,421,421,124,124,124,124,124,124,124,124,124,124,124,124,124,124,124,124,124,124,89,89,89,89,89,89,89,89,89,89,89,89,89,89,89,89,89,89,31,31,31,31,31,31</v>
      </c>
      <c r="P465" s="1" t="str">
        <f t="shared" ref="P465:P486" si="268">P464&amp;","&amp;"("&amp;J465&amp;","&amp;K465&amp;")"</f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,(1,1)</v>
      </c>
      <c r="Q465" s="3" t="str">
        <f>IF(D465="坦克碎片",VLOOKUP(C465,道具信息!$N$2:$O$291,2,FALSE)&amp;"碎片",VLOOKUP(C465,道具信息!$N$2:$O$291,2,FALSE))</f>
        <v>T3部件</v>
      </c>
      <c r="R465" s="3">
        <f t="shared" si="253"/>
        <v>558</v>
      </c>
      <c r="S465" s="11">
        <f t="shared" si="254"/>
        <v>5.6000000000000001E-2</v>
      </c>
      <c r="T465" s="3" t="str">
        <f>VLOOKUP(Q465,道具信息!$Q$3:$S$20,2,FALSE)</f>
        <v>CHEST_ITEM_TYPE_T3_PART</v>
      </c>
      <c r="U465" s="3" t="str">
        <f>IF(COUNTIF(U$408:U464,T465)=0,T465,"")</f>
        <v/>
      </c>
      <c r="V465" s="3" t="str">
        <f t="shared" si="244"/>
        <v>CHEST_ITEM_TYPE_T2_SHARD,CHEST_ITEM_TYPE_T3_SHARD,CHEST_ITEM_TYPE_T4_SHARD,CHEST_ITEM_TYPE_T1_PART,CHEST_ITEM_TYPE_T2_PART,CHEST_ITEM_TYPE_T3_PART</v>
      </c>
      <c r="W465" s="13" t="str">
        <f t="shared" si="239"/>
        <v/>
      </c>
      <c r="X465" s="3" t="str">
        <f t="shared" si="240"/>
        <v/>
      </c>
      <c r="Y465" s="3" t="str">
        <f t="shared" si="245"/>
        <v>11.9%,21.0%,22.6%,22.2%,15.9%,5.6%</v>
      </c>
    </row>
    <row r="466" spans="2:25" x14ac:dyDescent="0.3">
      <c r="B466" s="2">
        <f>数据源!BD498</f>
        <v>9</v>
      </c>
      <c r="C466" s="2" t="str">
        <f>数据源!BE498</f>
        <v>T3HP1</v>
      </c>
      <c r="D466" s="2" t="str">
        <f>数据源!BF498</f>
        <v>部件</v>
      </c>
      <c r="E466" s="2">
        <f>数据源!BG498</f>
        <v>387.6</v>
      </c>
      <c r="F466" s="2">
        <f>数据源!BH498</f>
        <v>1</v>
      </c>
      <c r="G466" s="2">
        <f>数据源!BI498</f>
        <v>6.1999999999999998E-3</v>
      </c>
      <c r="H466" s="2">
        <f>数据源!BJ498</f>
        <v>3.1458548331613342E-3</v>
      </c>
      <c r="I466" s="2">
        <f>数据源!BK498</f>
        <v>31</v>
      </c>
      <c r="J466" s="3">
        <f t="shared" si="262"/>
        <v>1</v>
      </c>
      <c r="K466" s="3">
        <f t="shared" si="263"/>
        <v>1</v>
      </c>
      <c r="L466" s="3" t="str">
        <f t="shared" si="264"/>
        <v>部件</v>
      </c>
      <c r="M466" s="3">
        <f t="shared" ca="1" si="265"/>
        <v>93201</v>
      </c>
      <c r="N466" s="3" t="str">
        <f t="shared" ca="1" si="266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466" s="3" t="str">
        <f t="shared" si="267"/>
        <v>400,400,400,383,383,383,319,319,319,253,253,253,337,337,421,421,124,124,124,124,124,124,124,124,124,124,124,124,124,124,124,124,124,124,89,89,89,89,89,89,89,89,89,89,89,89,89,89,89,89,89,89,31,31,31,31,31,31,31</v>
      </c>
      <c r="P466" s="1" t="str">
        <f t="shared" si="268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,(1,1),(1,1)</v>
      </c>
      <c r="Q466" s="3" t="str">
        <f>IF(D466="坦克碎片",VLOOKUP(C466,道具信息!$N$2:$O$291,2,FALSE)&amp;"碎片",VLOOKUP(C466,道具信息!$N$2:$O$291,2,FALSE))</f>
        <v>T3部件</v>
      </c>
      <c r="R466" s="3">
        <f t="shared" si="253"/>
        <v>558</v>
      </c>
      <c r="S466" s="11">
        <f t="shared" si="254"/>
        <v>5.6000000000000001E-2</v>
      </c>
      <c r="T466" s="3" t="str">
        <f>VLOOKUP(Q466,道具信息!$Q$3:$S$20,2,FALSE)</f>
        <v>CHEST_ITEM_TYPE_T3_PART</v>
      </c>
      <c r="U466" s="3" t="str">
        <f>IF(COUNTIF(U$408:U465,T466)=0,T466,"")</f>
        <v/>
      </c>
      <c r="V466" s="3" t="str">
        <f t="shared" si="244"/>
        <v>CHEST_ITEM_TYPE_T2_SHARD,CHEST_ITEM_TYPE_T3_SHARD,CHEST_ITEM_TYPE_T4_SHARD,CHEST_ITEM_TYPE_T1_PART,CHEST_ITEM_TYPE_T2_PART,CHEST_ITEM_TYPE_T3_PART</v>
      </c>
      <c r="W466" s="13" t="str">
        <f t="shared" si="239"/>
        <v/>
      </c>
      <c r="X466" s="3" t="str">
        <f t="shared" si="240"/>
        <v/>
      </c>
      <c r="Y466" s="3" t="str">
        <f t="shared" si="245"/>
        <v>11.9%,21.0%,22.6%,22.2%,15.9%,5.6%</v>
      </c>
    </row>
    <row r="467" spans="2:25" x14ac:dyDescent="0.3">
      <c r="B467" s="2">
        <f>数据源!BD499</f>
        <v>9</v>
      </c>
      <c r="C467" s="2" t="str">
        <f>数据源!BE499</f>
        <v>T3HP3</v>
      </c>
      <c r="D467" s="2" t="str">
        <f>数据源!BF499</f>
        <v>部件</v>
      </c>
      <c r="E467" s="2">
        <f>数据源!BG499</f>
        <v>387.6</v>
      </c>
      <c r="F467" s="2">
        <f>数据源!BH499</f>
        <v>1</v>
      </c>
      <c r="G467" s="2">
        <f>数据源!BI499</f>
        <v>6.1999999999999998E-3</v>
      </c>
      <c r="H467" s="2">
        <f>数据源!BJ499</f>
        <v>3.1458548331613342E-3</v>
      </c>
      <c r="I467" s="2">
        <f>数据源!BK499</f>
        <v>31</v>
      </c>
      <c r="J467" s="3">
        <f t="shared" si="262"/>
        <v>1</v>
      </c>
      <c r="K467" s="3">
        <f t="shared" si="263"/>
        <v>1</v>
      </c>
      <c r="L467" s="3" t="str">
        <f t="shared" si="264"/>
        <v>部件</v>
      </c>
      <c r="M467" s="3">
        <f t="shared" ca="1" si="265"/>
        <v>93203</v>
      </c>
      <c r="N467" s="3" t="str">
        <f t="shared" ca="1" si="266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467" s="3" t="str">
        <f t="shared" si="267"/>
        <v>400,400,400,383,383,383,319,319,319,253,253,253,337,337,421,421,124,124,124,124,124,124,124,124,124,124,124,124,124,124,124,124,124,124,89,89,89,89,89,89,89,89,89,89,89,89,89,89,89,89,89,89,31,31,31,31,31,31,31,31</v>
      </c>
      <c r="P467" s="1" t="str">
        <f t="shared" si="268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,(1,1),(1,1),(1,1)</v>
      </c>
      <c r="Q467" s="3" t="str">
        <f>IF(D467="坦克碎片",VLOOKUP(C467,道具信息!$N$2:$O$291,2,FALSE)&amp;"碎片",VLOOKUP(C467,道具信息!$N$2:$O$291,2,FALSE))</f>
        <v>T3部件</v>
      </c>
      <c r="R467" s="3">
        <f t="shared" si="253"/>
        <v>558</v>
      </c>
      <c r="S467" s="11">
        <f t="shared" si="254"/>
        <v>5.6000000000000001E-2</v>
      </c>
      <c r="T467" s="3" t="str">
        <f>VLOOKUP(Q467,道具信息!$Q$3:$S$20,2,FALSE)</f>
        <v>CHEST_ITEM_TYPE_T3_PART</v>
      </c>
      <c r="U467" s="3" t="str">
        <f>IF(COUNTIF(U$408:U466,T467)=0,T467,"")</f>
        <v/>
      </c>
      <c r="V467" s="3" t="str">
        <f t="shared" si="244"/>
        <v>CHEST_ITEM_TYPE_T2_SHARD,CHEST_ITEM_TYPE_T3_SHARD,CHEST_ITEM_TYPE_T4_SHARD,CHEST_ITEM_TYPE_T1_PART,CHEST_ITEM_TYPE_T2_PART,CHEST_ITEM_TYPE_T3_PART</v>
      </c>
      <c r="W467" s="13" t="str">
        <f t="shared" si="239"/>
        <v/>
      </c>
      <c r="X467" s="3" t="str">
        <f t="shared" si="240"/>
        <v/>
      </c>
      <c r="Y467" s="3" t="str">
        <f t="shared" si="245"/>
        <v>11.9%,21.0%,22.6%,22.2%,15.9%,5.6%</v>
      </c>
    </row>
    <row r="468" spans="2:25" x14ac:dyDescent="0.3">
      <c r="B468" s="2">
        <f>数据源!BD500</f>
        <v>9</v>
      </c>
      <c r="C468" s="2" t="str">
        <f>数据源!BE500</f>
        <v>T3HP5</v>
      </c>
      <c r="D468" s="2" t="str">
        <f>数据源!BF500</f>
        <v>部件</v>
      </c>
      <c r="E468" s="2">
        <f>数据源!BG500</f>
        <v>387.6</v>
      </c>
      <c r="F468" s="2">
        <f>数据源!BH500</f>
        <v>1</v>
      </c>
      <c r="G468" s="2">
        <f>数据源!BI500</f>
        <v>6.1999999999999998E-3</v>
      </c>
      <c r="H468" s="2">
        <f>数据源!BJ500</f>
        <v>3.1458548331613342E-3</v>
      </c>
      <c r="I468" s="2">
        <f>数据源!BK500</f>
        <v>31</v>
      </c>
      <c r="J468" s="3">
        <f t="shared" si="262"/>
        <v>1</v>
      </c>
      <c r="K468" s="3">
        <f t="shared" si="263"/>
        <v>1</v>
      </c>
      <c r="L468" s="3" t="str">
        <f t="shared" si="264"/>
        <v>部件</v>
      </c>
      <c r="M468" s="3">
        <f t="shared" ca="1" si="265"/>
        <v>93205</v>
      </c>
      <c r="N468" s="3" t="str">
        <f t="shared" ca="1" si="266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468" s="3" t="str">
        <f t="shared" si="267"/>
        <v>400,400,400,383,383,383,319,319,319,253,253,253,337,337,421,421,124,124,124,124,124,124,124,124,124,124,124,124,124,124,124,124,124,124,89,89,89,89,89,89,89,89,89,89,89,89,89,89,89,89,89,89,31,31,31,31,31,31,31,31,31</v>
      </c>
      <c r="P468" s="1" t="str">
        <f t="shared" si="268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,(1,1),(1,1),(1,1),(1,1)</v>
      </c>
      <c r="Q468" s="3" t="str">
        <f>IF(D468="坦克碎片",VLOOKUP(C468,道具信息!$N$2:$O$291,2,FALSE)&amp;"碎片",VLOOKUP(C468,道具信息!$N$2:$O$291,2,FALSE))</f>
        <v>T3部件</v>
      </c>
      <c r="R468" s="3">
        <f t="shared" si="253"/>
        <v>558</v>
      </c>
      <c r="S468" s="11">
        <f t="shared" si="254"/>
        <v>5.6000000000000001E-2</v>
      </c>
      <c r="T468" s="3" t="str">
        <f>VLOOKUP(Q468,道具信息!$Q$3:$S$20,2,FALSE)</f>
        <v>CHEST_ITEM_TYPE_T3_PART</v>
      </c>
      <c r="U468" s="3" t="str">
        <f>IF(COUNTIF(U$408:U467,T468)=0,T468,"")</f>
        <v/>
      </c>
      <c r="V468" s="3" t="str">
        <f t="shared" si="244"/>
        <v>CHEST_ITEM_TYPE_T2_SHARD,CHEST_ITEM_TYPE_T3_SHARD,CHEST_ITEM_TYPE_T4_SHARD,CHEST_ITEM_TYPE_T1_PART,CHEST_ITEM_TYPE_T2_PART,CHEST_ITEM_TYPE_T3_PART</v>
      </c>
      <c r="W468" s="13" t="str">
        <f t="shared" si="239"/>
        <v/>
      </c>
      <c r="X468" s="3" t="str">
        <f t="shared" si="240"/>
        <v/>
      </c>
      <c r="Y468" s="3" t="str">
        <f t="shared" si="245"/>
        <v>11.9%,21.0%,22.6%,22.2%,15.9%,5.6%</v>
      </c>
    </row>
    <row r="469" spans="2:25" x14ac:dyDescent="0.3">
      <c r="B469" s="2">
        <f>数据源!BD501</f>
        <v>9</v>
      </c>
      <c r="C469" s="2" t="str">
        <f>数据源!BE501</f>
        <v>T3LP2</v>
      </c>
      <c r="D469" s="2" t="str">
        <f>数据源!BF501</f>
        <v>部件</v>
      </c>
      <c r="E469" s="2">
        <f>数据源!BG501</f>
        <v>387.6</v>
      </c>
      <c r="F469" s="2">
        <f>数据源!BH501</f>
        <v>1</v>
      </c>
      <c r="G469" s="2">
        <f>数据源!BI501</f>
        <v>6.1999999999999998E-3</v>
      </c>
      <c r="H469" s="2">
        <f>数据源!BJ501</f>
        <v>3.1458548331613342E-3</v>
      </c>
      <c r="I469" s="2">
        <f>数据源!BK501</f>
        <v>31</v>
      </c>
      <c r="J469" s="3">
        <f t="shared" si="262"/>
        <v>1</v>
      </c>
      <c r="K469" s="3">
        <f t="shared" si="263"/>
        <v>1</v>
      </c>
      <c r="L469" s="3" t="str">
        <f t="shared" si="264"/>
        <v>部件</v>
      </c>
      <c r="M469" s="3">
        <f t="shared" ca="1" si="265"/>
        <v>93002</v>
      </c>
      <c r="N469" s="3" t="str">
        <f t="shared" ca="1" si="266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469" s="3" t="str">
        <f t="shared" si="267"/>
        <v>400,400,400,383,383,383,319,319,319,253,253,253,337,337,421,421,124,124,124,124,124,124,124,124,124,124,124,124,124,124,124,124,124,124,89,89,89,89,89,89,89,89,89,89,89,89,89,89,89,89,89,89,31,31,31,31,31,31,31,31,31,31</v>
      </c>
      <c r="P469" s="1" t="str">
        <f t="shared" si="268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,(1,1),(1,1),(1,1),(1,1),(1,1)</v>
      </c>
      <c r="Q469" s="3" t="str">
        <f>IF(D469="坦克碎片",VLOOKUP(C469,道具信息!$N$2:$O$291,2,FALSE)&amp;"碎片",VLOOKUP(C469,道具信息!$N$2:$O$291,2,FALSE))</f>
        <v>T3部件</v>
      </c>
      <c r="R469" s="3">
        <f t="shared" si="253"/>
        <v>558</v>
      </c>
      <c r="S469" s="11">
        <f t="shared" si="254"/>
        <v>5.6000000000000001E-2</v>
      </c>
      <c r="T469" s="3" t="str">
        <f>VLOOKUP(Q469,道具信息!$Q$3:$S$20,2,FALSE)</f>
        <v>CHEST_ITEM_TYPE_T3_PART</v>
      </c>
      <c r="U469" s="3" t="str">
        <f>IF(COUNTIF(U$408:U468,T469)=0,T469,"")</f>
        <v/>
      </c>
      <c r="V469" s="3" t="str">
        <f t="shared" si="244"/>
        <v>CHEST_ITEM_TYPE_T2_SHARD,CHEST_ITEM_TYPE_T3_SHARD,CHEST_ITEM_TYPE_T4_SHARD,CHEST_ITEM_TYPE_T1_PART,CHEST_ITEM_TYPE_T2_PART,CHEST_ITEM_TYPE_T3_PART</v>
      </c>
      <c r="W469" s="13" t="str">
        <f t="shared" si="239"/>
        <v/>
      </c>
      <c r="X469" s="3" t="str">
        <f t="shared" si="240"/>
        <v/>
      </c>
      <c r="Y469" s="3" t="str">
        <f t="shared" si="245"/>
        <v>11.9%,21.0%,22.6%,22.2%,15.9%,5.6%</v>
      </c>
    </row>
    <row r="470" spans="2:25" x14ac:dyDescent="0.3">
      <c r="B470" s="2">
        <f>数据源!BD502</f>
        <v>9</v>
      </c>
      <c r="C470" s="2" t="str">
        <f>数据源!BE502</f>
        <v>T3LP4</v>
      </c>
      <c r="D470" s="2" t="str">
        <f>数据源!BF502</f>
        <v>部件</v>
      </c>
      <c r="E470" s="2">
        <f>数据源!BG502</f>
        <v>387.6</v>
      </c>
      <c r="F470" s="2">
        <f>数据源!BH502</f>
        <v>1</v>
      </c>
      <c r="G470" s="2">
        <f>数据源!BI502</f>
        <v>6.1999999999999998E-3</v>
      </c>
      <c r="H470" s="2">
        <f>数据源!BJ502</f>
        <v>3.1458548331613342E-3</v>
      </c>
      <c r="I470" s="2">
        <f>数据源!BK502</f>
        <v>31</v>
      </c>
      <c r="J470" s="3">
        <f t="shared" si="262"/>
        <v>1</v>
      </c>
      <c r="K470" s="3">
        <f t="shared" si="263"/>
        <v>1</v>
      </c>
      <c r="L470" s="3" t="str">
        <f t="shared" si="264"/>
        <v>部件</v>
      </c>
      <c r="M470" s="3">
        <f t="shared" ca="1" si="265"/>
        <v>93004</v>
      </c>
      <c r="N470" s="3" t="str">
        <f t="shared" ca="1" si="266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470" s="3" t="str">
        <f t="shared" si="267"/>
        <v>400,400,400,383,383,383,319,319,319,253,253,253,337,337,421,421,124,124,124,124,124,124,124,124,124,124,124,124,124,124,124,124,124,124,89,89,89,89,89,89,89,89,89,89,89,89,89,89,89,89,89,89,31,31,31,31,31,31,31,31,31,31,31</v>
      </c>
      <c r="P470" s="1" t="str">
        <f t="shared" si="268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,(1,1),(1,1),(1,1),(1,1),(1,1),(1,1)</v>
      </c>
      <c r="Q470" s="3" t="str">
        <f>IF(D470="坦克碎片",VLOOKUP(C470,道具信息!$N$2:$O$291,2,FALSE)&amp;"碎片",VLOOKUP(C470,道具信息!$N$2:$O$291,2,FALSE))</f>
        <v>T3部件</v>
      </c>
      <c r="R470" s="3">
        <f t="shared" si="253"/>
        <v>558</v>
      </c>
      <c r="S470" s="11">
        <f t="shared" si="254"/>
        <v>5.6000000000000001E-2</v>
      </c>
      <c r="T470" s="3" t="str">
        <f>VLOOKUP(Q470,道具信息!$Q$3:$S$20,2,FALSE)</f>
        <v>CHEST_ITEM_TYPE_T3_PART</v>
      </c>
      <c r="U470" s="3" t="str">
        <f>IF(COUNTIF(U$408:U469,T470)=0,T470,"")</f>
        <v/>
      </c>
      <c r="V470" s="3" t="str">
        <f t="shared" si="244"/>
        <v>CHEST_ITEM_TYPE_T2_SHARD,CHEST_ITEM_TYPE_T3_SHARD,CHEST_ITEM_TYPE_T4_SHARD,CHEST_ITEM_TYPE_T1_PART,CHEST_ITEM_TYPE_T2_PART,CHEST_ITEM_TYPE_T3_PART</v>
      </c>
      <c r="W470" s="13" t="str">
        <f t="shared" si="239"/>
        <v/>
      </c>
      <c r="X470" s="3" t="str">
        <f t="shared" si="240"/>
        <v/>
      </c>
      <c r="Y470" s="3" t="str">
        <f t="shared" si="245"/>
        <v>11.9%,21.0%,22.6%,22.2%,15.9%,5.6%</v>
      </c>
    </row>
    <row r="471" spans="2:25" x14ac:dyDescent="0.3">
      <c r="B471" s="2">
        <f>数据源!BD503</f>
        <v>9</v>
      </c>
      <c r="C471" s="2" t="str">
        <f>数据源!BE503</f>
        <v>T3LP6</v>
      </c>
      <c r="D471" s="2" t="str">
        <f>数据源!BF503</f>
        <v>部件</v>
      </c>
      <c r="E471" s="2">
        <f>数据源!BG503</f>
        <v>387.6</v>
      </c>
      <c r="F471" s="2">
        <f>数据源!BH503</f>
        <v>1</v>
      </c>
      <c r="G471" s="2">
        <f>数据源!BI503</f>
        <v>6.1999999999999998E-3</v>
      </c>
      <c r="H471" s="2">
        <f>数据源!BJ503</f>
        <v>3.1458548331613342E-3</v>
      </c>
      <c r="I471" s="2">
        <f>数据源!BK503</f>
        <v>31</v>
      </c>
      <c r="J471" s="3">
        <f t="shared" si="262"/>
        <v>1</v>
      </c>
      <c r="K471" s="3">
        <f t="shared" si="263"/>
        <v>1</v>
      </c>
      <c r="L471" s="3" t="str">
        <f t="shared" si="264"/>
        <v>部件</v>
      </c>
      <c r="M471" s="3">
        <f t="shared" ca="1" si="265"/>
        <v>93006</v>
      </c>
      <c r="N471" s="3" t="str">
        <f t="shared" ca="1" si="266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471" s="3" t="str">
        <f t="shared" si="267"/>
        <v>400,400,400,383,383,383,319,319,319,253,253,253,337,337,421,421,124,124,124,124,124,124,124,124,124,124,124,124,124,124,124,124,124,124,89,89,89,89,89,89,89,89,89,89,89,89,89,89,89,89,89,89,31,31,31,31,31,31,31,31,31,31,31,31</v>
      </c>
      <c r="P471" s="1" t="str">
        <f t="shared" si="268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,(1,1),(1,1),(1,1),(1,1),(1,1),(1,1),(1,1)</v>
      </c>
      <c r="Q471" s="3" t="str">
        <f>IF(D471="坦克碎片",VLOOKUP(C471,道具信息!$N$2:$O$291,2,FALSE)&amp;"碎片",VLOOKUP(C471,道具信息!$N$2:$O$291,2,FALSE))</f>
        <v>T3部件</v>
      </c>
      <c r="R471" s="3">
        <f t="shared" si="253"/>
        <v>558</v>
      </c>
      <c r="S471" s="11">
        <f t="shared" si="254"/>
        <v>5.6000000000000001E-2</v>
      </c>
      <c r="T471" s="3" t="str">
        <f>VLOOKUP(Q471,道具信息!$Q$3:$S$20,2,FALSE)</f>
        <v>CHEST_ITEM_TYPE_T3_PART</v>
      </c>
      <c r="U471" s="3" t="str">
        <f>IF(COUNTIF(U$408:U470,T471)=0,T471,"")</f>
        <v/>
      </c>
      <c r="V471" s="3" t="str">
        <f t="shared" si="244"/>
        <v>CHEST_ITEM_TYPE_T2_SHARD,CHEST_ITEM_TYPE_T3_SHARD,CHEST_ITEM_TYPE_T4_SHARD,CHEST_ITEM_TYPE_T1_PART,CHEST_ITEM_TYPE_T2_PART,CHEST_ITEM_TYPE_T3_PART</v>
      </c>
      <c r="W471" s="13" t="str">
        <f t="shared" si="239"/>
        <v/>
      </c>
      <c r="X471" s="3" t="str">
        <f t="shared" si="240"/>
        <v/>
      </c>
      <c r="Y471" s="3" t="str">
        <f t="shared" si="245"/>
        <v>11.9%,21.0%,22.6%,22.2%,15.9%,5.6%</v>
      </c>
    </row>
    <row r="472" spans="2:25" x14ac:dyDescent="0.3">
      <c r="B472" s="2">
        <f>数据源!BD504</f>
        <v>9</v>
      </c>
      <c r="C472" s="2" t="str">
        <f>数据源!BE504</f>
        <v>T3MP2</v>
      </c>
      <c r="D472" s="2" t="str">
        <f>数据源!BF504</f>
        <v>部件</v>
      </c>
      <c r="E472" s="2">
        <f>数据源!BG504</f>
        <v>387.6</v>
      </c>
      <c r="F472" s="2">
        <f>数据源!BH504</f>
        <v>1</v>
      </c>
      <c r="G472" s="2">
        <f>数据源!BI504</f>
        <v>6.1000000000000004E-3</v>
      </c>
      <c r="H472" s="2">
        <f>数据源!BJ504</f>
        <v>3.095115239078087E-3</v>
      </c>
      <c r="I472" s="2">
        <f>数据源!BK504</f>
        <v>31</v>
      </c>
      <c r="J472" s="3">
        <f t="shared" si="262"/>
        <v>1</v>
      </c>
      <c r="K472" s="3">
        <f t="shared" si="263"/>
        <v>1</v>
      </c>
      <c r="L472" s="3" t="str">
        <f t="shared" si="264"/>
        <v>部件</v>
      </c>
      <c r="M472" s="3">
        <f t="shared" ca="1" si="265"/>
        <v>93102</v>
      </c>
      <c r="N472" s="3" t="str">
        <f t="shared" ca="1" si="266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472" s="3" t="str">
        <f t="shared" si="267"/>
        <v>400,400,400,383,383,383,319,319,319,253,253,253,337,337,421,421,124,124,124,124,124,124,124,124,124,124,124,124,124,124,124,124,124,124,89,89,89,89,89,89,89,89,89,89,89,89,89,89,89,89,89,89,31,31,31,31,31,31,31,31,31,31,31,31,31</v>
      </c>
      <c r="P472" s="1" t="str">
        <f t="shared" si="268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,(1,1),(1,1),(1,1),(1,1),(1,1),(1,1),(1,1),(1,1)</v>
      </c>
      <c r="Q472" s="3" t="str">
        <f>IF(D472="坦克碎片",VLOOKUP(C472,道具信息!$N$2:$O$291,2,FALSE)&amp;"碎片",VLOOKUP(C472,道具信息!$N$2:$O$291,2,FALSE))</f>
        <v>T3部件</v>
      </c>
      <c r="R472" s="3">
        <f t="shared" ref="R472:R486" si="269">SUMIFS(I$3:I$580,Q$3:Q$580,Q472,B$3:B$580,B472)</f>
        <v>558</v>
      </c>
      <c r="S472" s="11">
        <f t="shared" ref="S472:S486" si="270">ROUND(R472/SUMIF(B$3:B$580,B472,I$3:I$580),3)</f>
        <v>5.6000000000000001E-2</v>
      </c>
      <c r="T472" s="3" t="str">
        <f>VLOOKUP(Q472,道具信息!$Q$3:$S$20,2,FALSE)</f>
        <v>CHEST_ITEM_TYPE_T3_PART</v>
      </c>
      <c r="U472" s="3" t="str">
        <f>IF(COUNTIF(U$408:U471,T472)=0,T472,"")</f>
        <v/>
      </c>
      <c r="V472" s="3" t="str">
        <f t="shared" si="244"/>
        <v>CHEST_ITEM_TYPE_T2_SHARD,CHEST_ITEM_TYPE_T3_SHARD,CHEST_ITEM_TYPE_T4_SHARD,CHEST_ITEM_TYPE_T1_PART,CHEST_ITEM_TYPE_T2_PART,CHEST_ITEM_TYPE_T3_PART</v>
      </c>
      <c r="W472" s="13" t="str">
        <f t="shared" si="239"/>
        <v/>
      </c>
      <c r="X472" s="3" t="str">
        <f t="shared" si="240"/>
        <v/>
      </c>
      <c r="Y472" s="3" t="str">
        <f t="shared" si="245"/>
        <v>11.9%,21.0%,22.6%,22.2%,15.9%,5.6%</v>
      </c>
    </row>
    <row r="473" spans="2:25" x14ac:dyDescent="0.3">
      <c r="B473" s="2">
        <f>数据源!BD505</f>
        <v>9</v>
      </c>
      <c r="C473" s="2" t="str">
        <f>数据源!BE505</f>
        <v>T3MP4</v>
      </c>
      <c r="D473" s="2" t="str">
        <f>数据源!BF505</f>
        <v>部件</v>
      </c>
      <c r="E473" s="2">
        <f>数据源!BG505</f>
        <v>387.6</v>
      </c>
      <c r="F473" s="2">
        <f>数据源!BH505</f>
        <v>1</v>
      </c>
      <c r="G473" s="2">
        <f>数据源!BI505</f>
        <v>6.1000000000000004E-3</v>
      </c>
      <c r="H473" s="2">
        <f>数据源!BJ505</f>
        <v>3.095115239078087E-3</v>
      </c>
      <c r="I473" s="2">
        <f>数据源!BK505</f>
        <v>31</v>
      </c>
      <c r="J473" s="3">
        <f t="shared" si="262"/>
        <v>1</v>
      </c>
      <c r="K473" s="3">
        <f t="shared" si="263"/>
        <v>1</v>
      </c>
      <c r="L473" s="3" t="str">
        <f t="shared" si="264"/>
        <v>部件</v>
      </c>
      <c r="M473" s="3">
        <f t="shared" ca="1" si="265"/>
        <v>93104</v>
      </c>
      <c r="N473" s="3" t="str">
        <f t="shared" ca="1" si="266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473" s="3" t="str">
        <f t="shared" si="267"/>
        <v>400,400,400,383,383,383,319,319,319,253,253,253,337,337,421,421,124,124,124,124,124,124,124,124,124,124,124,124,124,124,124,124,124,124,89,89,89,89,89,89,89,89,89,89,89,89,89,89,89,89,89,89,31,31,31,31,31,31,31,31,31,31,31,31,31,31</v>
      </c>
      <c r="P473" s="1" t="str">
        <f t="shared" si="268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,(1,1),(1,1),(1,1),(1,1),(1,1),(1,1),(1,1),(1,1),(1,1)</v>
      </c>
      <c r="Q473" s="3" t="str">
        <f>IF(D473="坦克碎片",VLOOKUP(C473,道具信息!$N$2:$O$291,2,FALSE)&amp;"碎片",VLOOKUP(C473,道具信息!$N$2:$O$291,2,FALSE))</f>
        <v>T3部件</v>
      </c>
      <c r="R473" s="3">
        <f t="shared" si="269"/>
        <v>558</v>
      </c>
      <c r="S473" s="11">
        <f t="shared" si="270"/>
        <v>5.6000000000000001E-2</v>
      </c>
      <c r="T473" s="3" t="str">
        <f>VLOOKUP(Q473,道具信息!$Q$3:$S$20,2,FALSE)</f>
        <v>CHEST_ITEM_TYPE_T3_PART</v>
      </c>
      <c r="U473" s="3" t="str">
        <f>IF(COUNTIF(U$408:U472,T473)=0,T473,"")</f>
        <v/>
      </c>
      <c r="V473" s="3" t="str">
        <f t="shared" si="244"/>
        <v>CHEST_ITEM_TYPE_T2_SHARD,CHEST_ITEM_TYPE_T3_SHARD,CHEST_ITEM_TYPE_T4_SHARD,CHEST_ITEM_TYPE_T1_PART,CHEST_ITEM_TYPE_T2_PART,CHEST_ITEM_TYPE_T3_PART</v>
      </c>
      <c r="W473" s="13" t="str">
        <f t="shared" ref="W473:W486" si="271">IF(U473&lt;&gt;"",ROUND(S473*100%,3),"")</f>
        <v/>
      </c>
      <c r="X473" s="3" t="str">
        <f t="shared" ref="X473:X486" si="272">TEXT(W473,"0.0%")</f>
        <v/>
      </c>
      <c r="Y473" s="3" t="str">
        <f t="shared" si="245"/>
        <v>11.9%,21.0%,22.6%,22.2%,15.9%,5.6%</v>
      </c>
    </row>
    <row r="474" spans="2:25" x14ac:dyDescent="0.3">
      <c r="B474" s="2">
        <f>数据源!BD506</f>
        <v>9</v>
      </c>
      <c r="C474" s="2" t="str">
        <f>数据源!BE506</f>
        <v>T3MP6</v>
      </c>
      <c r="D474" s="2" t="str">
        <f>数据源!BF506</f>
        <v>部件</v>
      </c>
      <c r="E474" s="2">
        <f>数据源!BG506</f>
        <v>387.6</v>
      </c>
      <c r="F474" s="2">
        <f>数据源!BH506</f>
        <v>1</v>
      </c>
      <c r="G474" s="2">
        <f>数据源!BI506</f>
        <v>6.1000000000000004E-3</v>
      </c>
      <c r="H474" s="2">
        <f>数据源!BJ506</f>
        <v>3.095115239078087E-3</v>
      </c>
      <c r="I474" s="2">
        <f>数据源!BK506</f>
        <v>31</v>
      </c>
      <c r="J474" s="3">
        <f t="shared" si="262"/>
        <v>1</v>
      </c>
      <c r="K474" s="3">
        <f t="shared" si="263"/>
        <v>1</v>
      </c>
      <c r="L474" s="3" t="str">
        <f t="shared" si="264"/>
        <v>部件</v>
      </c>
      <c r="M474" s="3">
        <f t="shared" ca="1" si="265"/>
        <v>93106</v>
      </c>
      <c r="N474" s="3" t="str">
        <f t="shared" ca="1" si="266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474" s="3" t="str">
        <f t="shared" si="267"/>
        <v>400,400,400,383,383,383,319,319,319,253,253,253,337,337,421,421,124,124,124,124,124,124,124,124,124,124,124,124,124,124,124,124,124,124,89,89,89,89,89,89,89,89,89,89,89,89,89,89,89,89,89,89,31,31,31,31,31,31,31,31,31,31,31,31,31,31,31</v>
      </c>
      <c r="P474" s="1" t="str">
        <f t="shared" si="268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,(1,1),(1,1),(1,1),(1,1),(1,1),(1,1),(1,1),(1,1),(1,1),(1,1)</v>
      </c>
      <c r="Q474" s="3" t="str">
        <f>IF(D474="坦克碎片",VLOOKUP(C474,道具信息!$N$2:$O$291,2,FALSE)&amp;"碎片",VLOOKUP(C474,道具信息!$N$2:$O$291,2,FALSE))</f>
        <v>T3部件</v>
      </c>
      <c r="R474" s="3">
        <f t="shared" si="269"/>
        <v>558</v>
      </c>
      <c r="S474" s="11">
        <f t="shared" si="270"/>
        <v>5.6000000000000001E-2</v>
      </c>
      <c r="T474" s="3" t="str">
        <f>VLOOKUP(Q474,道具信息!$Q$3:$S$20,2,FALSE)</f>
        <v>CHEST_ITEM_TYPE_T3_PART</v>
      </c>
      <c r="U474" s="3" t="str">
        <f>IF(COUNTIF(U$408:U473,T474)=0,T474,"")</f>
        <v/>
      </c>
      <c r="V474" s="3" t="str">
        <f t="shared" ref="V474:V486" si="273">IF(U474&lt;&gt;"",V473&amp;","&amp;U474,V473)</f>
        <v>CHEST_ITEM_TYPE_T2_SHARD,CHEST_ITEM_TYPE_T3_SHARD,CHEST_ITEM_TYPE_T4_SHARD,CHEST_ITEM_TYPE_T1_PART,CHEST_ITEM_TYPE_T2_PART,CHEST_ITEM_TYPE_T3_PART</v>
      </c>
      <c r="W474" s="13" t="str">
        <f t="shared" si="271"/>
        <v/>
      </c>
      <c r="X474" s="3" t="str">
        <f t="shared" si="272"/>
        <v/>
      </c>
      <c r="Y474" s="3" t="str">
        <f t="shared" ref="Y474:Y486" si="274">IF(X474&lt;&gt;"",Y473&amp;","&amp;X474,Y473)</f>
        <v>11.9%,21.0%,22.6%,22.2%,15.9%,5.6%</v>
      </c>
    </row>
    <row r="475" spans="2:25" x14ac:dyDescent="0.3">
      <c r="B475" s="2">
        <f>数据源!BD507</f>
        <v>9</v>
      </c>
      <c r="C475" s="2" t="str">
        <f>数据源!BE507</f>
        <v>T3HP2</v>
      </c>
      <c r="D475" s="2" t="str">
        <f>数据源!BF507</f>
        <v>部件</v>
      </c>
      <c r="E475" s="2">
        <f>数据源!BG507</f>
        <v>387.6</v>
      </c>
      <c r="F475" s="2">
        <f>数据源!BH507</f>
        <v>1</v>
      </c>
      <c r="G475" s="2">
        <f>数据源!BI507</f>
        <v>6.1000000000000004E-3</v>
      </c>
      <c r="H475" s="2">
        <f>数据源!BJ507</f>
        <v>3.095115239078087E-3</v>
      </c>
      <c r="I475" s="2">
        <f>数据源!BK507</f>
        <v>31</v>
      </c>
      <c r="J475" s="3">
        <f t="shared" si="262"/>
        <v>1</v>
      </c>
      <c r="K475" s="3">
        <f t="shared" si="263"/>
        <v>1</v>
      </c>
      <c r="L475" s="3" t="str">
        <f t="shared" si="264"/>
        <v>部件</v>
      </c>
      <c r="M475" s="3">
        <f t="shared" ca="1" si="265"/>
        <v>93202</v>
      </c>
      <c r="N475" s="3" t="str">
        <f t="shared" ca="1" si="266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475" s="3" t="str">
        <f t="shared" si="267"/>
        <v>400,400,400,383,383,383,319,319,319,253,253,253,337,337,421,421,124,124,124,124,124,124,124,124,124,124,124,124,124,124,124,124,124,124,89,89,89,89,89,89,89,89,89,89,89,89,89,89,89,89,89,89,31,31,31,31,31,31,31,31,31,31,31,31,31,31,31,31</v>
      </c>
      <c r="P475" s="1" t="str">
        <f t="shared" si="268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,(1,1),(1,1),(1,1),(1,1),(1,1),(1,1),(1,1),(1,1),(1,1),(1,1),(1,1)</v>
      </c>
      <c r="Q475" s="3" t="str">
        <f>IF(D475="坦克碎片",VLOOKUP(C475,道具信息!$N$2:$O$291,2,FALSE)&amp;"碎片",VLOOKUP(C475,道具信息!$N$2:$O$291,2,FALSE))</f>
        <v>T3部件</v>
      </c>
      <c r="R475" s="3">
        <f t="shared" si="269"/>
        <v>558</v>
      </c>
      <c r="S475" s="11">
        <f t="shared" si="270"/>
        <v>5.6000000000000001E-2</v>
      </c>
      <c r="T475" s="3" t="str">
        <f>VLOOKUP(Q475,道具信息!$Q$3:$S$20,2,FALSE)</f>
        <v>CHEST_ITEM_TYPE_T3_PART</v>
      </c>
      <c r="U475" s="3" t="str">
        <f>IF(COUNTIF(U$408:U474,T475)=0,T475,"")</f>
        <v/>
      </c>
      <c r="V475" s="3" t="str">
        <f t="shared" si="273"/>
        <v>CHEST_ITEM_TYPE_T2_SHARD,CHEST_ITEM_TYPE_T3_SHARD,CHEST_ITEM_TYPE_T4_SHARD,CHEST_ITEM_TYPE_T1_PART,CHEST_ITEM_TYPE_T2_PART,CHEST_ITEM_TYPE_T3_PART</v>
      </c>
      <c r="W475" s="13" t="str">
        <f t="shared" si="271"/>
        <v/>
      </c>
      <c r="X475" s="3" t="str">
        <f t="shared" si="272"/>
        <v/>
      </c>
      <c r="Y475" s="3" t="str">
        <f t="shared" si="274"/>
        <v>11.9%,21.0%,22.6%,22.2%,15.9%,5.6%</v>
      </c>
    </row>
    <row r="476" spans="2:25" x14ac:dyDescent="0.3">
      <c r="B476" s="2">
        <f>数据源!BD508</f>
        <v>9</v>
      </c>
      <c r="C476" s="2" t="str">
        <f>数据源!BE508</f>
        <v>T3HP4</v>
      </c>
      <c r="D476" s="2" t="str">
        <f>数据源!BF508</f>
        <v>部件</v>
      </c>
      <c r="E476" s="2">
        <f>数据源!BG508</f>
        <v>387.6</v>
      </c>
      <c r="F476" s="2">
        <f>数据源!BH508</f>
        <v>1</v>
      </c>
      <c r="G476" s="2">
        <f>数据源!BI508</f>
        <v>6.1000000000000004E-3</v>
      </c>
      <c r="H476" s="2">
        <f>数据源!BJ508</f>
        <v>3.095115239078087E-3</v>
      </c>
      <c r="I476" s="2">
        <f>数据源!BK508</f>
        <v>31</v>
      </c>
      <c r="J476" s="3">
        <f t="shared" si="262"/>
        <v>1</v>
      </c>
      <c r="K476" s="3">
        <f t="shared" si="263"/>
        <v>1</v>
      </c>
      <c r="L476" s="3" t="str">
        <f t="shared" si="264"/>
        <v>部件</v>
      </c>
      <c r="M476" s="3">
        <f t="shared" ca="1" si="265"/>
        <v>93204</v>
      </c>
      <c r="N476" s="3" t="str">
        <f t="shared" ca="1" si="266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476" s="3" t="str">
        <f t="shared" si="267"/>
        <v>400,400,400,383,383,383,319,319,319,253,253,253,337,337,421,421,124,124,124,124,124,124,124,124,124,124,124,124,124,124,124,124,124,124,89,89,89,89,89,89,89,89,89,89,89,89,89,89,89,89,89,89,31,31,31,31,31,31,31,31,31,31,31,31,31,31,31,31,31</v>
      </c>
      <c r="P476" s="1" t="str">
        <f t="shared" si="268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,(1,1),(1,1),(1,1),(1,1),(1,1),(1,1),(1,1),(1,1),(1,1),(1,1),(1,1),(1,1)</v>
      </c>
      <c r="Q476" s="3" t="str">
        <f>IF(D476="坦克碎片",VLOOKUP(C476,道具信息!$N$2:$O$291,2,FALSE)&amp;"碎片",VLOOKUP(C476,道具信息!$N$2:$O$291,2,FALSE))</f>
        <v>T3部件</v>
      </c>
      <c r="R476" s="3">
        <f t="shared" si="269"/>
        <v>558</v>
      </c>
      <c r="S476" s="11">
        <f t="shared" si="270"/>
        <v>5.6000000000000001E-2</v>
      </c>
      <c r="T476" s="3" t="str">
        <f>VLOOKUP(Q476,道具信息!$Q$3:$S$20,2,FALSE)</f>
        <v>CHEST_ITEM_TYPE_T3_PART</v>
      </c>
      <c r="U476" s="3" t="str">
        <f>IF(COUNTIF(U$408:U475,T476)=0,T476,"")</f>
        <v/>
      </c>
      <c r="V476" s="3" t="str">
        <f t="shared" si="273"/>
        <v>CHEST_ITEM_TYPE_T2_SHARD,CHEST_ITEM_TYPE_T3_SHARD,CHEST_ITEM_TYPE_T4_SHARD,CHEST_ITEM_TYPE_T1_PART,CHEST_ITEM_TYPE_T2_PART,CHEST_ITEM_TYPE_T3_PART</v>
      </c>
      <c r="W476" s="13" t="str">
        <f t="shared" si="271"/>
        <v/>
      </c>
      <c r="X476" s="3" t="str">
        <f t="shared" si="272"/>
        <v/>
      </c>
      <c r="Y476" s="3" t="str">
        <f t="shared" si="274"/>
        <v>11.9%,21.0%,22.6%,22.2%,15.9%,5.6%</v>
      </c>
    </row>
    <row r="477" spans="2:25" x14ac:dyDescent="0.3">
      <c r="B477" s="2">
        <f>数据源!BD509</f>
        <v>9</v>
      </c>
      <c r="C477" s="2" t="str">
        <f>数据源!BE509</f>
        <v>T3HP6</v>
      </c>
      <c r="D477" s="2" t="str">
        <f>数据源!BF509</f>
        <v>部件</v>
      </c>
      <c r="E477" s="2">
        <f>数据源!BG509</f>
        <v>387.6</v>
      </c>
      <c r="F477" s="2">
        <f>数据源!BH509</f>
        <v>1</v>
      </c>
      <c r="G477" s="2">
        <f>数据源!BI509</f>
        <v>6.1000000000000004E-3</v>
      </c>
      <c r="H477" s="2">
        <f>数据源!BJ509</f>
        <v>3.095115239078087E-3</v>
      </c>
      <c r="I477" s="2">
        <f>数据源!BK509</f>
        <v>31</v>
      </c>
      <c r="J477" s="3">
        <f t="shared" si="262"/>
        <v>1</v>
      </c>
      <c r="K477" s="3">
        <f t="shared" si="263"/>
        <v>1</v>
      </c>
      <c r="L477" s="3" t="str">
        <f t="shared" si="264"/>
        <v>部件</v>
      </c>
      <c r="M477" s="3">
        <f t="shared" ca="1" si="265"/>
        <v>93206</v>
      </c>
      <c r="N477" s="3" t="str">
        <f t="shared" ca="1" si="266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477" s="3" t="str">
        <f t="shared" si="267"/>
        <v>400,400,400,383,383,383,319,319,319,253,253,253,337,337,421,421,124,124,124,124,124,124,124,124,124,124,124,124,124,124,124,124,124,124,89,89,89,89,89,89,89,89,89,89,89,89,89,89,89,89,89,89,31,31,31,31,31,31,31,31,31,31,31,31,31,31,31,31,31,31</v>
      </c>
      <c r="P477" s="1" t="str">
        <f t="shared" si="268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,(1,1),(1,1),(1,1),(1,1),(1,1),(1,1),(1,1),(1,1),(1,1),(1,1),(1,1),(1,1),(1,1)</v>
      </c>
      <c r="Q477" s="3" t="str">
        <f>IF(D477="坦克碎片",VLOOKUP(C477,道具信息!$N$2:$O$291,2,FALSE)&amp;"碎片",VLOOKUP(C477,道具信息!$N$2:$O$291,2,FALSE))</f>
        <v>T3部件</v>
      </c>
      <c r="R477" s="3">
        <f t="shared" si="269"/>
        <v>558</v>
      </c>
      <c r="S477" s="11">
        <f t="shared" si="270"/>
        <v>5.6000000000000001E-2</v>
      </c>
      <c r="T477" s="3" t="str">
        <f>VLOOKUP(Q477,道具信息!$Q$3:$S$20,2,FALSE)</f>
        <v>CHEST_ITEM_TYPE_T3_PART</v>
      </c>
      <c r="U477" s="3" t="str">
        <f>IF(COUNTIF(U$408:U476,T477)=0,T477,"")</f>
        <v/>
      </c>
      <c r="V477" s="3" t="str">
        <f t="shared" si="273"/>
        <v>CHEST_ITEM_TYPE_T2_SHARD,CHEST_ITEM_TYPE_T3_SHARD,CHEST_ITEM_TYPE_T4_SHARD,CHEST_ITEM_TYPE_T1_PART,CHEST_ITEM_TYPE_T2_PART,CHEST_ITEM_TYPE_T3_PART</v>
      </c>
      <c r="W477" s="13" t="str">
        <f t="shared" si="271"/>
        <v/>
      </c>
      <c r="X477" s="3" t="str">
        <f t="shared" si="272"/>
        <v/>
      </c>
      <c r="Y477" s="3" t="str">
        <f t="shared" si="274"/>
        <v>11.9%,21.0%,22.6%,22.2%,15.9%,5.6%</v>
      </c>
    </row>
    <row r="478" spans="2:25" x14ac:dyDescent="0.3">
      <c r="B478" s="2">
        <f>数据源!BD510</f>
        <v>9</v>
      </c>
      <c r="C478" s="2" t="str">
        <f>数据源!BE510</f>
        <v>T4LP1</v>
      </c>
      <c r="D478" s="2" t="str">
        <f>数据源!BF510</f>
        <v>部件</v>
      </c>
      <c r="E478" s="2">
        <f>数据源!BG510</f>
        <v>2325</v>
      </c>
      <c r="F478" s="2">
        <f>数据源!BH510</f>
        <v>1</v>
      </c>
      <c r="G478" s="2">
        <f>数据源!BI510</f>
        <v>9.4000000000000004E-3</v>
      </c>
      <c r="H478" s="2">
        <f>数据源!BJ510</f>
        <v>7.9512544802867388E-4</v>
      </c>
      <c r="I478" s="2">
        <f>数据源!BK510</f>
        <v>8</v>
      </c>
      <c r="J478" s="3">
        <f t="shared" si="262"/>
        <v>1</v>
      </c>
      <c r="K478" s="3">
        <f t="shared" si="263"/>
        <v>1</v>
      </c>
      <c r="L478" s="3" t="str">
        <f t="shared" si="264"/>
        <v>部件</v>
      </c>
      <c r="M478" s="3">
        <f t="shared" ca="1" si="265"/>
        <v>94001</v>
      </c>
      <c r="N478" s="3" t="str">
        <f t="shared" ca="1" si="266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</v>
      </c>
      <c r="O478" s="3" t="str">
        <f t="shared" si="267"/>
        <v>400,400,400,383,383,383,319,319,319,253,253,253,337,337,421,421,124,124,124,124,124,124,124,124,124,124,124,124,124,124,124,124,124,124,89,89,89,89,89,89,89,89,89,89,89,89,89,89,89,89,89,89,31,31,31,31,31,31,31,31,31,31,31,31,31,31,31,31,31,31,8</v>
      </c>
      <c r="P478" s="1" t="str">
        <f t="shared" si="268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,(1,1),(1,1),(1,1),(1,1),(1,1),(1,1),(1,1),(1,1),(1,1),(1,1),(1,1),(1,1),(1,1),(1,1)</v>
      </c>
      <c r="Q478" s="3" t="str">
        <f>IF(D478="坦克碎片",VLOOKUP(C478,道具信息!$N$2:$O$291,2,FALSE)&amp;"碎片",VLOOKUP(C478,道具信息!$N$2:$O$291,2,FALSE))</f>
        <v>T4部件</v>
      </c>
      <c r="R478" s="3">
        <f t="shared" si="269"/>
        <v>72</v>
      </c>
      <c r="S478" s="11">
        <f t="shared" si="270"/>
        <v>7.0000000000000001E-3</v>
      </c>
      <c r="T478" s="3" t="str">
        <f>VLOOKUP(Q478,道具信息!$Q$3:$S$20,2,FALSE)</f>
        <v>CHEST_ITEM_TYPE_T4_PART</v>
      </c>
      <c r="U478" s="3" t="str">
        <f>IF(COUNTIF(U$408:U477,T478)=0,T478,"")</f>
        <v>CHEST_ITEM_TYPE_T4_PART</v>
      </c>
      <c r="V478" s="3" t="str">
        <f t="shared" si="273"/>
        <v>CHEST_ITEM_TYPE_T2_SHARD,CHEST_ITEM_TYPE_T3_SHARD,CHEST_ITEM_TYPE_T4_SHARD,CHEST_ITEM_TYPE_T1_PART,CHEST_ITEM_TYPE_T2_PART,CHEST_ITEM_TYPE_T3_PART,CHEST_ITEM_TYPE_T4_PART</v>
      </c>
      <c r="W478" s="13">
        <f t="shared" si="271"/>
        <v>7.0000000000000001E-3</v>
      </c>
      <c r="X478" s="3" t="str">
        <f t="shared" si="272"/>
        <v>0.7%</v>
      </c>
      <c r="Y478" s="3" t="str">
        <f t="shared" si="274"/>
        <v>11.9%,21.0%,22.6%,22.2%,15.9%,5.6%,0.7%</v>
      </c>
    </row>
    <row r="479" spans="2:25" x14ac:dyDescent="0.3">
      <c r="B479" s="2">
        <f>数据源!BD511</f>
        <v>9</v>
      </c>
      <c r="C479" s="2" t="str">
        <f>数据源!BE511</f>
        <v>T4LP3</v>
      </c>
      <c r="D479" s="2" t="str">
        <f>数据源!BF511</f>
        <v>部件</v>
      </c>
      <c r="E479" s="2">
        <f>数据源!BG511</f>
        <v>2325</v>
      </c>
      <c r="F479" s="2">
        <f>数据源!BH511</f>
        <v>1</v>
      </c>
      <c r="G479" s="2">
        <f>数据源!BI511</f>
        <v>9.4000000000000004E-3</v>
      </c>
      <c r="H479" s="2">
        <f>数据源!BJ511</f>
        <v>7.9512544802867388E-4</v>
      </c>
      <c r="I479" s="2">
        <f>数据源!BK511</f>
        <v>8</v>
      </c>
      <c r="J479" s="3">
        <f t="shared" si="262"/>
        <v>1</v>
      </c>
      <c r="K479" s="3">
        <f t="shared" si="263"/>
        <v>1</v>
      </c>
      <c r="L479" s="3" t="str">
        <f t="shared" si="264"/>
        <v>部件</v>
      </c>
      <c r="M479" s="3">
        <f t="shared" ca="1" si="265"/>
        <v>94003</v>
      </c>
      <c r="N479" s="3" t="str">
        <f t="shared" ca="1" si="266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</v>
      </c>
      <c r="O479" s="3" t="str">
        <f t="shared" si="267"/>
        <v>400,400,400,383,383,383,319,319,319,253,253,253,337,337,421,421,124,124,124,124,124,124,124,124,124,124,124,124,124,124,124,124,124,124,89,89,89,89,89,89,89,89,89,89,89,89,89,89,89,89,89,89,31,31,31,31,31,31,31,31,31,31,31,31,31,31,31,31,31,31,8,8</v>
      </c>
      <c r="P479" s="1" t="str">
        <f t="shared" si="268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,(1,1),(1,1),(1,1),(1,1),(1,1),(1,1),(1,1),(1,1),(1,1),(1,1),(1,1),(1,1),(1,1),(1,1),(1,1)</v>
      </c>
      <c r="Q479" s="3" t="str">
        <f>IF(D479="坦克碎片",VLOOKUP(C479,道具信息!$N$2:$O$291,2,FALSE)&amp;"碎片",VLOOKUP(C479,道具信息!$N$2:$O$291,2,FALSE))</f>
        <v>T4部件</v>
      </c>
      <c r="R479" s="3">
        <f t="shared" si="269"/>
        <v>72</v>
      </c>
      <c r="S479" s="11">
        <f t="shared" si="270"/>
        <v>7.0000000000000001E-3</v>
      </c>
      <c r="T479" s="3" t="str">
        <f>VLOOKUP(Q479,道具信息!$Q$3:$S$20,2,FALSE)</f>
        <v>CHEST_ITEM_TYPE_T4_PART</v>
      </c>
      <c r="U479" s="3" t="str">
        <f>IF(COUNTIF(U$408:U478,T479)=0,T479,"")</f>
        <v/>
      </c>
      <c r="V479" s="3" t="str">
        <f t="shared" si="273"/>
        <v>CHEST_ITEM_TYPE_T2_SHARD,CHEST_ITEM_TYPE_T3_SHARD,CHEST_ITEM_TYPE_T4_SHARD,CHEST_ITEM_TYPE_T1_PART,CHEST_ITEM_TYPE_T2_PART,CHEST_ITEM_TYPE_T3_PART,CHEST_ITEM_TYPE_T4_PART</v>
      </c>
      <c r="W479" s="13" t="str">
        <f t="shared" si="271"/>
        <v/>
      </c>
      <c r="X479" s="3" t="str">
        <f t="shared" si="272"/>
        <v/>
      </c>
      <c r="Y479" s="3" t="str">
        <f t="shared" si="274"/>
        <v>11.9%,21.0%,22.6%,22.2%,15.9%,5.6%,0.7%</v>
      </c>
    </row>
    <row r="480" spans="2:25" x14ac:dyDescent="0.3">
      <c r="B480" s="2">
        <f>数据源!BD512</f>
        <v>9</v>
      </c>
      <c r="C480" s="2" t="str">
        <f>数据源!BE512</f>
        <v>T4LP5</v>
      </c>
      <c r="D480" s="2" t="str">
        <f>数据源!BF512</f>
        <v>部件</v>
      </c>
      <c r="E480" s="2">
        <f>数据源!BG512</f>
        <v>2325</v>
      </c>
      <c r="F480" s="2">
        <f>数据源!BH512</f>
        <v>1</v>
      </c>
      <c r="G480" s="2">
        <f>数据源!BI512</f>
        <v>9.4000000000000004E-3</v>
      </c>
      <c r="H480" s="2">
        <f>数据源!BJ512</f>
        <v>7.9512544802867388E-4</v>
      </c>
      <c r="I480" s="2">
        <f>数据源!BK512</f>
        <v>8</v>
      </c>
      <c r="J480" s="3">
        <f>ROUNDUP(IF(F480&gt;1,F480-ROUNDDOWN(SQRT(F480),0),F480),0)</f>
        <v>1</v>
      </c>
      <c r="K480" s="3">
        <f>F480*2-J480</f>
        <v>1</v>
      </c>
      <c r="L480" s="3" t="str">
        <f t="shared" si="264"/>
        <v>部件</v>
      </c>
      <c r="M480" s="3">
        <f t="shared" ca="1" si="265"/>
        <v>94005</v>
      </c>
      <c r="N480" s="3" t="str">
        <f t="shared" ca="1" si="266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</v>
      </c>
      <c r="O480" s="3" t="str">
        <f t="shared" si="267"/>
        <v>400,400,400,383,383,383,319,319,319,253,253,253,337,337,421,421,124,124,124,124,124,124,124,124,124,124,124,124,124,124,124,124,124,124,89,89,89,89,89,89,89,89,89,89,89,89,89,89,89,89,89,89,31,31,31,31,31,31,31,31,31,31,31,31,31,31,31,31,31,31,8,8,8</v>
      </c>
      <c r="P480" s="1" t="str">
        <f t="shared" si="268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,(1,1),(1,1),(1,1),(1,1),(1,1),(1,1),(1,1),(1,1),(1,1),(1,1),(1,1),(1,1),(1,1),(1,1),(1,1),(1,1)</v>
      </c>
      <c r="Q480" s="3" t="str">
        <f>IF(D480="坦克碎片",VLOOKUP(C480,道具信息!$N$2:$O$291,2,FALSE)&amp;"碎片",VLOOKUP(C480,道具信息!$N$2:$O$291,2,FALSE))</f>
        <v>T4部件</v>
      </c>
      <c r="R480" s="3">
        <f t="shared" si="269"/>
        <v>72</v>
      </c>
      <c r="S480" s="11">
        <f t="shared" si="270"/>
        <v>7.0000000000000001E-3</v>
      </c>
      <c r="T480" s="3" t="str">
        <f>VLOOKUP(Q480,道具信息!$Q$3:$S$20,2,FALSE)</f>
        <v>CHEST_ITEM_TYPE_T4_PART</v>
      </c>
      <c r="U480" s="3" t="str">
        <f>IF(COUNTIF(U$408:U479,T480)=0,T480,"")</f>
        <v/>
      </c>
      <c r="V480" s="3" t="str">
        <f t="shared" si="273"/>
        <v>CHEST_ITEM_TYPE_T2_SHARD,CHEST_ITEM_TYPE_T3_SHARD,CHEST_ITEM_TYPE_T4_SHARD,CHEST_ITEM_TYPE_T1_PART,CHEST_ITEM_TYPE_T2_PART,CHEST_ITEM_TYPE_T3_PART,CHEST_ITEM_TYPE_T4_PART</v>
      </c>
      <c r="W480" s="13" t="str">
        <f t="shared" si="271"/>
        <v/>
      </c>
      <c r="X480" s="3" t="str">
        <f t="shared" si="272"/>
        <v/>
      </c>
      <c r="Y480" s="3" t="str">
        <f t="shared" si="274"/>
        <v>11.9%,21.0%,22.6%,22.2%,15.9%,5.6%,0.7%</v>
      </c>
    </row>
    <row r="481" spans="2:25" x14ac:dyDescent="0.3">
      <c r="B481" s="2">
        <f>数据源!BD513</f>
        <v>9</v>
      </c>
      <c r="C481" s="2" t="str">
        <f>数据源!BE513</f>
        <v>T4MP1</v>
      </c>
      <c r="D481" s="2" t="str">
        <f>数据源!BF513</f>
        <v>部件</v>
      </c>
      <c r="E481" s="2">
        <f>数据源!BG513</f>
        <v>2325</v>
      </c>
      <c r="F481" s="2">
        <f>数据源!BH513</f>
        <v>1</v>
      </c>
      <c r="G481" s="2">
        <f>数据源!BI513</f>
        <v>9.4000000000000004E-3</v>
      </c>
      <c r="H481" s="2">
        <f>数据源!BJ513</f>
        <v>7.9512544802867388E-4</v>
      </c>
      <c r="I481" s="2">
        <f>数据源!BK513</f>
        <v>8</v>
      </c>
      <c r="J481" s="3">
        <f t="shared" ref="J481:J486" si="275">ROUNDUP(IF(F481&gt;1,F481-ROUNDDOWN(SQRT(F481),0),F481),0)</f>
        <v>1</v>
      </c>
      <c r="K481" s="3">
        <f t="shared" ref="K481:K486" si="276">F481*2-J481</f>
        <v>1</v>
      </c>
      <c r="L481" s="3" t="str">
        <f t="shared" si="264"/>
        <v>部件</v>
      </c>
      <c r="M481" s="3">
        <f t="shared" ca="1" si="265"/>
        <v>94101</v>
      </c>
      <c r="N481" s="3" t="str">
        <f t="shared" ca="1" si="266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</v>
      </c>
      <c r="O481" s="3" t="str">
        <f t="shared" si="267"/>
        <v>400,400,400,383,383,383,319,319,319,253,253,253,337,337,421,421,124,124,124,124,124,124,124,124,124,124,124,124,124,124,124,124,124,124,89,89,89,89,89,89,89,89,89,89,89,89,89,89,89,89,89,89,31,31,31,31,31,31,31,31,31,31,31,31,31,31,31,31,31,31,8,8,8,8</v>
      </c>
      <c r="P481" s="1" t="str">
        <f t="shared" si="268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,(1,1),(1,1),(1,1),(1,1),(1,1),(1,1),(1,1),(1,1),(1,1),(1,1),(1,1),(1,1),(1,1),(1,1),(1,1),(1,1),(1,1)</v>
      </c>
      <c r="Q481" s="3" t="str">
        <f>IF(D481="坦克碎片",VLOOKUP(C481,道具信息!$N$2:$O$291,2,FALSE)&amp;"碎片",VLOOKUP(C481,道具信息!$N$2:$O$291,2,FALSE))</f>
        <v>T4部件</v>
      </c>
      <c r="R481" s="3">
        <f t="shared" si="269"/>
        <v>72</v>
      </c>
      <c r="S481" s="11">
        <f t="shared" si="270"/>
        <v>7.0000000000000001E-3</v>
      </c>
      <c r="T481" s="3" t="str">
        <f>VLOOKUP(Q481,道具信息!$Q$3:$S$20,2,FALSE)</f>
        <v>CHEST_ITEM_TYPE_T4_PART</v>
      </c>
      <c r="U481" s="3" t="str">
        <f>IF(COUNTIF(U$408:U480,T481)=0,T481,"")</f>
        <v/>
      </c>
      <c r="V481" s="3" t="str">
        <f t="shared" si="273"/>
        <v>CHEST_ITEM_TYPE_T2_SHARD,CHEST_ITEM_TYPE_T3_SHARD,CHEST_ITEM_TYPE_T4_SHARD,CHEST_ITEM_TYPE_T1_PART,CHEST_ITEM_TYPE_T2_PART,CHEST_ITEM_TYPE_T3_PART,CHEST_ITEM_TYPE_T4_PART</v>
      </c>
      <c r="W481" s="13" t="str">
        <f t="shared" si="271"/>
        <v/>
      </c>
      <c r="X481" s="3" t="str">
        <f t="shared" si="272"/>
        <v/>
      </c>
      <c r="Y481" s="3" t="str">
        <f t="shared" si="274"/>
        <v>11.9%,21.0%,22.6%,22.2%,15.9%,5.6%,0.7%</v>
      </c>
    </row>
    <row r="482" spans="2:25" x14ac:dyDescent="0.3">
      <c r="B482" s="2">
        <f>数据源!BD514</f>
        <v>9</v>
      </c>
      <c r="C482" s="2" t="str">
        <f>数据源!BE514</f>
        <v>T4MP3</v>
      </c>
      <c r="D482" s="2" t="str">
        <f>数据源!BF514</f>
        <v>部件</v>
      </c>
      <c r="E482" s="2">
        <f>数据源!BG514</f>
        <v>2325</v>
      </c>
      <c r="F482" s="2">
        <f>数据源!BH514</f>
        <v>1</v>
      </c>
      <c r="G482" s="2">
        <f>数据源!BI514</f>
        <v>9.4000000000000004E-3</v>
      </c>
      <c r="H482" s="2">
        <f>数据源!BJ514</f>
        <v>7.9512544802867388E-4</v>
      </c>
      <c r="I482" s="2">
        <f>数据源!BK514</f>
        <v>8</v>
      </c>
      <c r="J482" s="3">
        <f t="shared" si="275"/>
        <v>1</v>
      </c>
      <c r="K482" s="3">
        <f t="shared" si="276"/>
        <v>1</v>
      </c>
      <c r="L482" s="3" t="str">
        <f t="shared" si="264"/>
        <v>部件</v>
      </c>
      <c r="M482" s="3">
        <f t="shared" ca="1" si="265"/>
        <v>94103</v>
      </c>
      <c r="N482" s="3" t="str">
        <f t="shared" ca="1" si="266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</v>
      </c>
      <c r="O482" s="3" t="str">
        <f t="shared" si="267"/>
        <v>400,400,400,383,383,383,319,319,319,253,253,253,337,337,421,421,124,124,124,124,124,124,124,124,124,124,124,124,124,124,124,124,124,124,89,89,89,89,89,89,89,89,89,89,89,89,89,89,89,89,89,89,31,31,31,31,31,31,31,31,31,31,31,31,31,31,31,31,31,31,8,8,8,8,8</v>
      </c>
      <c r="P482" s="1" t="str">
        <f t="shared" si="268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,(1,1),(1,1),(1,1),(1,1),(1,1),(1,1),(1,1),(1,1),(1,1),(1,1),(1,1),(1,1),(1,1),(1,1),(1,1),(1,1),(1,1),(1,1)</v>
      </c>
      <c r="Q482" s="3" t="str">
        <f>IF(D482="坦克碎片",VLOOKUP(C482,道具信息!$N$2:$O$291,2,FALSE)&amp;"碎片",VLOOKUP(C482,道具信息!$N$2:$O$291,2,FALSE))</f>
        <v>T4部件</v>
      </c>
      <c r="R482" s="3">
        <f t="shared" si="269"/>
        <v>72</v>
      </c>
      <c r="S482" s="11">
        <f t="shared" si="270"/>
        <v>7.0000000000000001E-3</v>
      </c>
      <c r="T482" s="3" t="str">
        <f>VLOOKUP(Q482,道具信息!$Q$3:$S$20,2,FALSE)</f>
        <v>CHEST_ITEM_TYPE_T4_PART</v>
      </c>
      <c r="U482" s="3" t="str">
        <f>IF(COUNTIF(U$408:U481,T482)=0,T482,"")</f>
        <v/>
      </c>
      <c r="V482" s="3" t="str">
        <f t="shared" si="273"/>
        <v>CHEST_ITEM_TYPE_T2_SHARD,CHEST_ITEM_TYPE_T3_SHARD,CHEST_ITEM_TYPE_T4_SHARD,CHEST_ITEM_TYPE_T1_PART,CHEST_ITEM_TYPE_T2_PART,CHEST_ITEM_TYPE_T3_PART,CHEST_ITEM_TYPE_T4_PART</v>
      </c>
      <c r="W482" s="13" t="str">
        <f t="shared" si="271"/>
        <v/>
      </c>
      <c r="X482" s="3" t="str">
        <f t="shared" si="272"/>
        <v/>
      </c>
      <c r="Y482" s="3" t="str">
        <f t="shared" si="274"/>
        <v>11.9%,21.0%,22.6%,22.2%,15.9%,5.6%,0.7%</v>
      </c>
    </row>
    <row r="483" spans="2:25" x14ac:dyDescent="0.3">
      <c r="B483" s="2">
        <f>数据源!BD515</f>
        <v>9</v>
      </c>
      <c r="C483" s="2" t="str">
        <f>数据源!BE515</f>
        <v>T4MP5</v>
      </c>
      <c r="D483" s="2" t="str">
        <f>数据源!BF515</f>
        <v>部件</v>
      </c>
      <c r="E483" s="2">
        <f>数据源!BG515</f>
        <v>2325</v>
      </c>
      <c r="F483" s="2">
        <f>数据源!BH515</f>
        <v>1</v>
      </c>
      <c r="G483" s="2">
        <f>数据源!BI515</f>
        <v>9.4000000000000004E-3</v>
      </c>
      <c r="H483" s="2">
        <f>数据源!BJ515</f>
        <v>7.9512544802867388E-4</v>
      </c>
      <c r="I483" s="2">
        <f>数据源!BK515</f>
        <v>8</v>
      </c>
      <c r="J483" s="3">
        <f t="shared" si="275"/>
        <v>1</v>
      </c>
      <c r="K483" s="3">
        <f t="shared" si="276"/>
        <v>1</v>
      </c>
      <c r="L483" s="3" t="str">
        <f t="shared" si="264"/>
        <v>部件</v>
      </c>
      <c r="M483" s="3">
        <f t="shared" ca="1" si="265"/>
        <v>94105</v>
      </c>
      <c r="N483" s="3" t="str">
        <f t="shared" ca="1" si="266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</v>
      </c>
      <c r="O483" s="3" t="str">
        <f t="shared" si="267"/>
        <v>400,400,400,383,383,383,319,319,319,253,253,253,337,337,421,421,124,124,124,124,124,124,124,124,124,124,124,124,124,124,124,124,124,124,89,89,89,89,89,89,89,89,89,89,89,89,89,89,89,89,89,89,31,31,31,31,31,31,31,31,31,31,31,31,31,31,31,31,31,31,8,8,8,8,8,8</v>
      </c>
      <c r="P483" s="1" t="str">
        <f t="shared" si="268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,(1,1),(1,1),(1,1),(1,1),(1,1),(1,1),(1,1),(1,1),(1,1),(1,1),(1,1),(1,1),(1,1),(1,1),(1,1),(1,1),(1,1),(1,1),(1,1)</v>
      </c>
      <c r="Q483" s="3" t="str">
        <f>IF(D483="坦克碎片",VLOOKUP(C483,道具信息!$N$2:$O$291,2,FALSE)&amp;"碎片",VLOOKUP(C483,道具信息!$N$2:$O$291,2,FALSE))</f>
        <v>T4部件</v>
      </c>
      <c r="R483" s="3">
        <f t="shared" si="269"/>
        <v>72</v>
      </c>
      <c r="S483" s="11">
        <f t="shared" si="270"/>
        <v>7.0000000000000001E-3</v>
      </c>
      <c r="T483" s="3" t="str">
        <f>VLOOKUP(Q483,道具信息!$Q$3:$S$20,2,FALSE)</f>
        <v>CHEST_ITEM_TYPE_T4_PART</v>
      </c>
      <c r="U483" s="3" t="str">
        <f>IF(COUNTIF(U$408:U482,T483)=0,T483,"")</f>
        <v/>
      </c>
      <c r="V483" s="3" t="str">
        <f t="shared" si="273"/>
        <v>CHEST_ITEM_TYPE_T2_SHARD,CHEST_ITEM_TYPE_T3_SHARD,CHEST_ITEM_TYPE_T4_SHARD,CHEST_ITEM_TYPE_T1_PART,CHEST_ITEM_TYPE_T2_PART,CHEST_ITEM_TYPE_T3_PART,CHEST_ITEM_TYPE_T4_PART</v>
      </c>
      <c r="W483" s="13" t="str">
        <f t="shared" si="271"/>
        <v/>
      </c>
      <c r="X483" s="3" t="str">
        <f t="shared" si="272"/>
        <v/>
      </c>
      <c r="Y483" s="3" t="str">
        <f t="shared" si="274"/>
        <v>11.9%,21.0%,22.6%,22.2%,15.9%,5.6%,0.7%</v>
      </c>
    </row>
    <row r="484" spans="2:25" x14ac:dyDescent="0.3">
      <c r="B484" s="2">
        <f>数据源!BD516</f>
        <v>9</v>
      </c>
      <c r="C484" s="2" t="str">
        <f>数据源!BE516</f>
        <v>T4HP1</v>
      </c>
      <c r="D484" s="2" t="str">
        <f>数据源!BF516</f>
        <v>部件</v>
      </c>
      <c r="E484" s="2">
        <f>数据源!BG516</f>
        <v>2325</v>
      </c>
      <c r="F484" s="2">
        <f>数据源!BH516</f>
        <v>1</v>
      </c>
      <c r="G484" s="2">
        <f>数据源!BI516</f>
        <v>9.4000000000000004E-3</v>
      </c>
      <c r="H484" s="2">
        <f>数据源!BJ516</f>
        <v>7.9512544802867388E-4</v>
      </c>
      <c r="I484" s="2">
        <f>数据源!BK516</f>
        <v>8</v>
      </c>
      <c r="J484" s="3">
        <f t="shared" si="275"/>
        <v>1</v>
      </c>
      <c r="K484" s="3">
        <f t="shared" si="276"/>
        <v>1</v>
      </c>
      <c r="L484" s="3" t="str">
        <f t="shared" si="264"/>
        <v>部件</v>
      </c>
      <c r="M484" s="3">
        <f t="shared" ca="1" si="265"/>
        <v>94201</v>
      </c>
      <c r="N484" s="3" t="str">
        <f t="shared" ca="1" si="266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</v>
      </c>
      <c r="O484" s="3" t="str">
        <f t="shared" si="267"/>
        <v>400,400,400,383,383,383,319,319,319,253,253,253,337,337,421,421,124,124,124,124,124,124,124,124,124,124,124,124,124,124,124,124,124,124,89,89,89,89,89,89,89,89,89,89,89,89,89,89,89,89,89,89,31,31,31,31,31,31,31,31,31,31,31,31,31,31,31,31,31,31,8,8,8,8,8,8,8</v>
      </c>
      <c r="P484" s="1" t="str">
        <f t="shared" si="268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,(1,1),(1,1),(1,1),(1,1),(1,1),(1,1),(1,1),(1,1),(1,1),(1,1),(1,1),(1,1),(1,1),(1,1),(1,1),(1,1),(1,1),(1,1),(1,1),(1,1)</v>
      </c>
      <c r="Q484" s="3" t="str">
        <f>IF(D484="坦克碎片",VLOOKUP(C484,道具信息!$N$2:$O$291,2,FALSE)&amp;"碎片",VLOOKUP(C484,道具信息!$N$2:$O$291,2,FALSE))</f>
        <v>T4部件</v>
      </c>
      <c r="R484" s="3">
        <f t="shared" si="269"/>
        <v>72</v>
      </c>
      <c r="S484" s="11">
        <f t="shared" si="270"/>
        <v>7.0000000000000001E-3</v>
      </c>
      <c r="T484" s="3" t="str">
        <f>VLOOKUP(Q484,道具信息!$Q$3:$S$20,2,FALSE)</f>
        <v>CHEST_ITEM_TYPE_T4_PART</v>
      </c>
      <c r="U484" s="3" t="str">
        <f>IF(COUNTIF(U$408:U483,T484)=0,T484,"")</f>
        <v/>
      </c>
      <c r="V484" s="3" t="str">
        <f t="shared" si="273"/>
        <v>CHEST_ITEM_TYPE_T2_SHARD,CHEST_ITEM_TYPE_T3_SHARD,CHEST_ITEM_TYPE_T4_SHARD,CHEST_ITEM_TYPE_T1_PART,CHEST_ITEM_TYPE_T2_PART,CHEST_ITEM_TYPE_T3_PART,CHEST_ITEM_TYPE_T4_PART</v>
      </c>
      <c r="W484" s="13" t="str">
        <f t="shared" si="271"/>
        <v/>
      </c>
      <c r="X484" s="3" t="str">
        <f t="shared" si="272"/>
        <v/>
      </c>
      <c r="Y484" s="3" t="str">
        <f t="shared" si="274"/>
        <v>11.9%,21.0%,22.6%,22.2%,15.9%,5.6%,0.7%</v>
      </c>
    </row>
    <row r="485" spans="2:25" x14ac:dyDescent="0.3">
      <c r="B485" s="2">
        <f>数据源!BD517</f>
        <v>9</v>
      </c>
      <c r="C485" s="2" t="str">
        <f>数据源!BE517</f>
        <v>T4HP3</v>
      </c>
      <c r="D485" s="2" t="str">
        <f>数据源!BF517</f>
        <v>部件</v>
      </c>
      <c r="E485" s="2">
        <f>数据源!BG517</f>
        <v>2325</v>
      </c>
      <c r="F485" s="2">
        <f>数据源!BH517</f>
        <v>1</v>
      </c>
      <c r="G485" s="2">
        <f>数据源!BI517</f>
        <v>9.4000000000000004E-3</v>
      </c>
      <c r="H485" s="2">
        <f>数据源!BJ517</f>
        <v>7.9512544802867388E-4</v>
      </c>
      <c r="I485" s="2">
        <f>数据源!BK517</f>
        <v>8</v>
      </c>
      <c r="J485" s="3">
        <f t="shared" si="275"/>
        <v>1</v>
      </c>
      <c r="K485" s="3">
        <f t="shared" si="276"/>
        <v>1</v>
      </c>
      <c r="L485" s="3" t="str">
        <f t="shared" si="264"/>
        <v>部件</v>
      </c>
      <c r="M485" s="3">
        <f t="shared" ca="1" si="265"/>
        <v>94203</v>
      </c>
      <c r="N485" s="3" t="str">
        <f t="shared" ca="1" si="266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</v>
      </c>
      <c r="O485" s="3" t="str">
        <f t="shared" si="267"/>
        <v>400,400,400,383,383,383,319,319,319,253,253,253,337,337,421,421,124,124,124,124,124,124,124,124,124,124,124,124,124,124,124,124,124,124,89,89,89,89,89,89,89,89,89,89,89,89,89,89,89,89,89,89,31,31,31,31,31,31,31,31,31,31,31,31,31,31,31,31,31,31,8,8,8,8,8,8,8,8</v>
      </c>
      <c r="P485" s="1" t="str">
        <f t="shared" si="268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,(1,1),(1,1),(1,1),(1,1),(1,1),(1,1),(1,1),(1,1),(1,1),(1,1),(1,1),(1,1),(1,1),(1,1),(1,1),(1,1),(1,1),(1,1),(1,1),(1,1),(1,1)</v>
      </c>
      <c r="Q485" s="3" t="str">
        <f>IF(D485="坦克碎片",VLOOKUP(C485,道具信息!$N$2:$O$291,2,FALSE)&amp;"碎片",VLOOKUP(C485,道具信息!$N$2:$O$291,2,FALSE))</f>
        <v>T4部件</v>
      </c>
      <c r="R485" s="3">
        <f t="shared" si="269"/>
        <v>72</v>
      </c>
      <c r="S485" s="11">
        <f t="shared" si="270"/>
        <v>7.0000000000000001E-3</v>
      </c>
      <c r="T485" s="3" t="str">
        <f>VLOOKUP(Q485,道具信息!$Q$3:$S$20,2,FALSE)</f>
        <v>CHEST_ITEM_TYPE_T4_PART</v>
      </c>
      <c r="U485" s="3" t="str">
        <f>IF(COUNTIF(U$408:U484,T485)=0,T485,"")</f>
        <v/>
      </c>
      <c r="V485" s="3" t="str">
        <f t="shared" si="273"/>
        <v>CHEST_ITEM_TYPE_T2_SHARD,CHEST_ITEM_TYPE_T3_SHARD,CHEST_ITEM_TYPE_T4_SHARD,CHEST_ITEM_TYPE_T1_PART,CHEST_ITEM_TYPE_T2_PART,CHEST_ITEM_TYPE_T3_PART,CHEST_ITEM_TYPE_T4_PART</v>
      </c>
      <c r="W485" s="13" t="str">
        <f t="shared" si="271"/>
        <v/>
      </c>
      <c r="X485" s="3" t="str">
        <f t="shared" si="272"/>
        <v/>
      </c>
      <c r="Y485" s="3" t="str">
        <f t="shared" si="274"/>
        <v>11.9%,21.0%,22.6%,22.2%,15.9%,5.6%,0.7%</v>
      </c>
    </row>
    <row r="486" spans="2:25" x14ac:dyDescent="0.3">
      <c r="B486" s="2">
        <f>数据源!BD518</f>
        <v>9</v>
      </c>
      <c r="C486" s="2" t="str">
        <f>数据源!BE518</f>
        <v>T4HP5</v>
      </c>
      <c r="D486" s="2" t="str">
        <f>数据源!BF518</f>
        <v>部件</v>
      </c>
      <c r="E486" s="2">
        <f>数据源!BG518</f>
        <v>2325</v>
      </c>
      <c r="F486" s="2">
        <f>数据源!BH518</f>
        <v>1</v>
      </c>
      <c r="G486" s="2">
        <f>数据源!BI518</f>
        <v>9.4000000000000004E-3</v>
      </c>
      <c r="H486" s="2">
        <f>数据源!BJ518</f>
        <v>7.9512544802867388E-4</v>
      </c>
      <c r="I486" s="2">
        <f>数据源!BK518</f>
        <v>8</v>
      </c>
      <c r="J486" s="3">
        <f t="shared" si="275"/>
        <v>1</v>
      </c>
      <c r="K486" s="3">
        <f t="shared" si="276"/>
        <v>1</v>
      </c>
      <c r="L486" s="3" t="str">
        <f t="shared" si="264"/>
        <v>部件</v>
      </c>
      <c r="M486" s="3">
        <f t="shared" ca="1" si="265"/>
        <v>94205</v>
      </c>
      <c r="N486" s="3" t="str">
        <f t="shared" ca="1" si="266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</v>
      </c>
      <c r="O486" s="3" t="str">
        <f t="shared" si="267"/>
        <v>400,400,400,383,383,383,319,319,319,253,253,253,337,337,421,421,124,124,124,124,124,124,124,124,124,124,124,124,124,124,124,124,124,124,89,89,89,89,89,89,89,89,89,89,89,89,89,89,89,89,89,89,31,31,31,31,31,31,31,31,31,31,31,31,31,31,31,31,31,31,8,8,8,8,8,8,8,8,8</v>
      </c>
      <c r="P486" s="1" t="str">
        <f t="shared" si="268"/>
        <v>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,(1,1),(1,1),(1,1),(1,1),(1,1),(1,1),(1,1),(1,1),(1,1),(1,1),(1,1),(1,1),(1,1),(1,1),(1,1),(1,1),(1,1),(1,1),(1,1),(1,1),(1,1),(1,1)</v>
      </c>
      <c r="Q486" s="3" t="str">
        <f>IF(D486="坦克碎片",VLOOKUP(C486,道具信息!$N$2:$O$291,2,FALSE)&amp;"碎片",VLOOKUP(C486,道具信息!$N$2:$O$291,2,FALSE))</f>
        <v>T4部件</v>
      </c>
      <c r="R486" s="3">
        <f t="shared" si="269"/>
        <v>72</v>
      </c>
      <c r="S486" s="11">
        <f t="shared" si="270"/>
        <v>7.0000000000000001E-3</v>
      </c>
      <c r="T486" s="3" t="str">
        <f>VLOOKUP(Q486,道具信息!$Q$3:$S$20,2,FALSE)</f>
        <v>CHEST_ITEM_TYPE_T4_PART</v>
      </c>
      <c r="U486" s="3" t="str">
        <f>IF(COUNTIF(U$408:U485,T486)=0,T486,"")</f>
        <v/>
      </c>
      <c r="V486" s="3" t="str">
        <f t="shared" si="273"/>
        <v>CHEST_ITEM_TYPE_T2_SHARD,CHEST_ITEM_TYPE_T3_SHARD,CHEST_ITEM_TYPE_T4_SHARD,CHEST_ITEM_TYPE_T1_PART,CHEST_ITEM_TYPE_T2_PART,CHEST_ITEM_TYPE_T3_PART,CHEST_ITEM_TYPE_T4_PART</v>
      </c>
      <c r="W486" s="13" t="str">
        <f t="shared" si="271"/>
        <v/>
      </c>
      <c r="X486" s="3" t="str">
        <f t="shared" si="272"/>
        <v/>
      </c>
      <c r="Y486" s="3" t="str">
        <f t="shared" si="274"/>
        <v>11.9%,21.0%,22.6%,22.2%,15.9%,5.6%,0.7%</v>
      </c>
    </row>
    <row r="487" spans="2:25" x14ac:dyDescent="0.3">
      <c r="N487" s="3" t="str">
        <f ca="1">"["&amp;N486&amp;"]"</f>
        <v>[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]</v>
      </c>
      <c r="O487" s="3" t="str">
        <f>"["&amp;O486&amp;"]"</f>
        <v>[400,400,400,383,383,383,319,319,319,253,253,253,337,337,421,421,124,124,124,124,124,124,124,124,124,124,124,124,124,124,124,124,124,124,89,89,89,89,89,89,89,89,89,89,89,89,89,89,89,89,89,89,31,31,31,31,31,31,31,31,31,31,31,31,31,31,31,31,31,31,8,8,8,8,8,8,8,8,8]</v>
      </c>
      <c r="P487" s="3" t="str">
        <f>"["&amp;P486&amp;"]"</f>
        <v>[(5,9),(5,9),(5,9),(3,7),(3,7),(3,7),(3,6),(3,6),(3,6),(2,4),(2,4),(2,4),(1,2),(1,2),(1,1),(1,1),(4,7),(4,7),(4,7),(4,7),(4,7),(4,7),(4,7),(4,7),(4,7),(4,7),(4,7),(4,7),(4,7),(4,7),(4,7),(4,7),(4,7),(4,7),(2,3),(2,3),(2,3),(2,3),(2,3),(2,3),(2,3),(2,3),(2,3),(2,3),(2,3),(2,3),(2,3),(2,3),(2,3),(2,3),(2,3),(2,3),(1,1),(1,1),(1,1),(1,1),(1,1),(1,1),(1,1),(1,1),(1,1),(1,1),(1,1),(1,1),(1,1),(1,1),(1,1),(1,1),(1,1),(1,1),(1,1),(1,1),(1,1),(1,1),(1,1),(1,1),(1,1),(1,1),(1,1)]</v>
      </c>
      <c r="V487" s="3" t="str">
        <f>"["&amp;V486&amp;"]"</f>
        <v>[CHEST_ITEM_TYPE_T2_SHARD,CHEST_ITEM_TYPE_T3_SHARD,CHEST_ITEM_TYPE_T4_SHARD,CHEST_ITEM_TYPE_T1_PART,CHEST_ITEM_TYPE_T2_PART,CHEST_ITEM_TYPE_T3_PART,CHEST_ITEM_TYPE_T4_PART]</v>
      </c>
      <c r="Y487" s="3" t="str">
        <f>"["&amp;Y486&amp;"]"</f>
        <v>[11.9%,21.0%,22.6%,22.2%,15.9%,5.6%,0.7%]</v>
      </c>
    </row>
    <row r="489" spans="2:25" x14ac:dyDescent="0.3">
      <c r="B489" s="2" t="str">
        <f>数据源!BD521</f>
        <v>联赛等级</v>
      </c>
      <c r="C489" s="2" t="str">
        <f>数据源!BE521</f>
        <v>道具名称</v>
      </c>
      <c r="D489" s="2" t="str">
        <f>数据源!BF521</f>
        <v>对应大类</v>
      </c>
      <c r="E489" s="2" t="str">
        <f>数据源!BG521</f>
        <v>道具价值</v>
      </c>
      <c r="F489" s="2" t="str">
        <f>数据源!BH521</f>
        <v>抽取个数</v>
      </c>
      <c r="G489" s="2" t="str">
        <f>数据源!BI521</f>
        <v>价值比例</v>
      </c>
      <c r="H489" s="2" t="str">
        <f>数据源!BJ521</f>
        <v>产出概率</v>
      </c>
      <c r="I489" s="2" t="str">
        <f>数据源!BK521</f>
        <v>权重值</v>
      </c>
      <c r="J489" s="7" t="s">
        <v>234</v>
      </c>
      <c r="K489" s="7" t="s">
        <v>235</v>
      </c>
      <c r="L489" s="3" t="s">
        <v>222</v>
      </c>
      <c r="M489" s="3" t="s">
        <v>152</v>
      </c>
      <c r="N489" s="3" t="s">
        <v>224</v>
      </c>
      <c r="O489" s="3" t="s">
        <v>225</v>
      </c>
      <c r="P489" s="3" t="s">
        <v>226</v>
      </c>
      <c r="Q489" s="8" t="s">
        <v>244</v>
      </c>
      <c r="R489" s="8" t="s">
        <v>245</v>
      </c>
      <c r="S489" s="8" t="s">
        <v>246</v>
      </c>
    </row>
    <row r="490" spans="2:25" x14ac:dyDescent="0.3">
      <c r="B490" s="2">
        <f>数据源!BD522</f>
        <v>10</v>
      </c>
      <c r="C490" s="2" t="str">
        <f>数据源!BE522</f>
        <v>Puma</v>
      </c>
      <c r="D490" s="2" t="str">
        <f>数据源!BF522</f>
        <v>坦克碎片</v>
      </c>
      <c r="E490" s="2">
        <f>数据源!BG522</f>
        <v>22</v>
      </c>
      <c r="F490" s="2">
        <f>数据源!BH522</f>
        <v>9</v>
      </c>
      <c r="G490" s="2">
        <f>数据源!BI522</f>
        <v>3.6999999999999998E-2</v>
      </c>
      <c r="H490" s="2">
        <f>数据源!BJ522</f>
        <v>3.6750841750841749E-2</v>
      </c>
      <c r="I490" s="2">
        <f>数据源!BK522</f>
        <v>368</v>
      </c>
      <c r="J490" s="3">
        <f>ROUNDUP(IF(F490&gt;1,F490-ROUNDDOWN(SQRT(F490),0),F490),0)</f>
        <v>6</v>
      </c>
      <c r="K490" s="3">
        <f>F490*2-J490</f>
        <v>12</v>
      </c>
      <c r="L490" s="3" t="str">
        <f>RIGHT(D490,2)</f>
        <v>碎片</v>
      </c>
      <c r="M490" s="3">
        <f ca="1">IF(OR(L490="坦克",L490="碎片"),VLOOKUP(C490,INDIRECT("坦克ID"),MATCH(L490&amp;"ID",INDIRECT("坦克标头"),0),FALSE),VLOOKUP(C490,INDIRECT(L490&amp;"ID"),2,FALSE))</f>
        <v>51221</v>
      </c>
      <c r="N490" s="3">
        <f ca="1">M490</f>
        <v>51221</v>
      </c>
      <c r="O490" s="3">
        <f>I490</f>
        <v>368</v>
      </c>
      <c r="P490" s="1" t="str">
        <f>"("&amp;J490&amp;","&amp;K490&amp;")"</f>
        <v>(6,12)</v>
      </c>
      <c r="Q490" s="3" t="str">
        <f>IF(D490="坦克碎片",VLOOKUP(C490,道具信息!$N$2:$O$291,2,FALSE)&amp;"碎片",VLOOKUP(C490,道具信息!$N$2:$O$291,2,FALSE))</f>
        <v>T2坦克碎片</v>
      </c>
      <c r="R490" s="3">
        <f t="shared" ref="R490:R521" si="277">SUMIFS(I$3:I$580,Q$3:Q$580,Q490,B$3:B$580,B490)</f>
        <v>1104</v>
      </c>
      <c r="S490" s="11">
        <f t="shared" ref="S490:S521" si="278">ROUND(R490/SUMIF(B$3:B$580,B490,I$3:I$580),3)</f>
        <v>0.11</v>
      </c>
      <c r="T490" s="3" t="str">
        <f>VLOOKUP(Q490,道具信息!$Q$3:$S$20,2,FALSE)</f>
        <v>CHEST_ITEM_TYPE_T2_SHARD</v>
      </c>
      <c r="U490" s="3" t="str">
        <f>T490</f>
        <v>CHEST_ITEM_TYPE_T2_SHARD</v>
      </c>
      <c r="V490" s="3" t="str">
        <f>U490</f>
        <v>CHEST_ITEM_TYPE_T2_SHARD</v>
      </c>
      <c r="W490" s="13">
        <f>IF(U490&lt;&gt;"",ROUND(S490*100%,3),"")</f>
        <v>0.11</v>
      </c>
      <c r="X490" s="3" t="str">
        <f>TEXT(W490,"0.0%")</f>
        <v>11.0%</v>
      </c>
      <c r="Y490" s="3" t="str">
        <f>X490</f>
        <v>11.0%</v>
      </c>
    </row>
    <row r="491" spans="2:25" x14ac:dyDescent="0.3">
      <c r="B491" s="2">
        <f>数据源!BD523</f>
        <v>10</v>
      </c>
      <c r="C491" s="2" t="str">
        <f>数据源!BE523</f>
        <v>四号</v>
      </c>
      <c r="D491" s="2" t="str">
        <f>数据源!BF523</f>
        <v>坦克碎片</v>
      </c>
      <c r="E491" s="2">
        <f>数据源!BG523</f>
        <v>22</v>
      </c>
      <c r="F491" s="2">
        <f>数据源!BH523</f>
        <v>9</v>
      </c>
      <c r="G491" s="2">
        <f>数据源!BI523</f>
        <v>3.6999999999999998E-2</v>
      </c>
      <c r="H491" s="2">
        <f>数据源!BJ523</f>
        <v>3.6750841750841749E-2</v>
      </c>
      <c r="I491" s="2">
        <f>数据源!BK523</f>
        <v>368</v>
      </c>
      <c r="J491" s="3">
        <f t="shared" ref="J491:J519" si="279">ROUNDUP(IF(F491&gt;1,F491-ROUNDDOWN(SQRT(F491),0),F491),0)</f>
        <v>6</v>
      </c>
      <c r="K491" s="3">
        <f t="shared" ref="K491:K519" si="280">F491*2-J491</f>
        <v>12</v>
      </c>
      <c r="L491" s="3" t="str">
        <f t="shared" ref="L491:L492" si="281">RIGHT(D491,2)</f>
        <v>碎片</v>
      </c>
      <c r="M491" s="3">
        <f t="shared" ref="M491:M492" ca="1" si="282">IF(OR(L491="坦克",L491="碎片"),VLOOKUP(C491,INDIRECT("坦克ID"),MATCH(L491&amp;"ID",INDIRECT("坦克标头"),0),FALSE),VLOOKUP(C491,INDIRECT(L491&amp;"ID"),2,FALSE))</f>
        <v>52221</v>
      </c>
      <c r="N491" s="3" t="str">
        <f ca="1">N490&amp;","&amp;M491</f>
        <v>51221,52221</v>
      </c>
      <c r="O491" s="3" t="str">
        <f>O490&amp;","&amp;I491</f>
        <v>368,368</v>
      </c>
      <c r="P491" s="1" t="str">
        <f>P490&amp;","&amp;"("&amp;J491&amp;","&amp;K491&amp;")"</f>
        <v>(6,12),(6,12)</v>
      </c>
      <c r="Q491" s="3" t="str">
        <f>IF(D491="坦克碎片",VLOOKUP(C491,道具信息!$N$2:$O$291,2,FALSE)&amp;"碎片",VLOOKUP(C491,道具信息!$N$2:$O$291,2,FALSE))</f>
        <v>T2坦克碎片</v>
      </c>
      <c r="R491" s="3">
        <f t="shared" si="277"/>
        <v>1104</v>
      </c>
      <c r="S491" s="11">
        <f t="shared" si="278"/>
        <v>0.11</v>
      </c>
      <c r="T491" s="3" t="str">
        <f>VLOOKUP(Q491,道具信息!$Q$3:$S$20,2,FALSE)</f>
        <v>CHEST_ITEM_TYPE_T2_SHARD</v>
      </c>
      <c r="U491" s="3" t="str">
        <f>IF(COUNTIF(U$490:U490,T491)=0,T491,"")</f>
        <v/>
      </c>
      <c r="V491" s="3" t="str">
        <f>IF(U491&lt;&gt;"",V490&amp;","&amp;U491,V490)</f>
        <v>CHEST_ITEM_TYPE_T2_SHARD</v>
      </c>
      <c r="W491" s="13" t="str">
        <f t="shared" ref="W491:W554" si="283">IF(U491&lt;&gt;"",ROUND(S491*100%,3),"")</f>
        <v/>
      </c>
      <c r="X491" s="3" t="str">
        <f t="shared" ref="X491:X554" si="284">TEXT(W491,"0.0%")</f>
        <v/>
      </c>
      <c r="Y491" s="3" t="str">
        <f>IF(X491&lt;&gt;"",Y490&amp;","&amp;X491,Y490)</f>
        <v>11.0%</v>
      </c>
    </row>
    <row r="492" spans="2:25" x14ac:dyDescent="0.3">
      <c r="B492" s="2">
        <f>数据源!BD524</f>
        <v>10</v>
      </c>
      <c r="C492" s="2" t="str">
        <f>数据源!BE524</f>
        <v>丘吉尔</v>
      </c>
      <c r="D492" s="2" t="str">
        <f>数据源!BF524</f>
        <v>坦克碎片</v>
      </c>
      <c r="E492" s="2">
        <f>数据源!BG524</f>
        <v>22</v>
      </c>
      <c r="F492" s="2">
        <f>数据源!BH524</f>
        <v>9</v>
      </c>
      <c r="G492" s="2">
        <f>数据源!BI524</f>
        <v>3.6999999999999998E-2</v>
      </c>
      <c r="H492" s="2">
        <f>数据源!BJ524</f>
        <v>3.6750841750841749E-2</v>
      </c>
      <c r="I492" s="2">
        <f>数据源!BK524</f>
        <v>368</v>
      </c>
      <c r="J492" s="3">
        <f t="shared" si="279"/>
        <v>6</v>
      </c>
      <c r="K492" s="3">
        <f t="shared" si="280"/>
        <v>12</v>
      </c>
      <c r="L492" s="3" t="str">
        <f t="shared" si="281"/>
        <v>碎片</v>
      </c>
      <c r="M492" s="3">
        <f t="shared" ca="1" si="282"/>
        <v>53221</v>
      </c>
      <c r="N492" s="3" t="str">
        <f t="shared" ref="N492" ca="1" si="285">N491&amp;","&amp;M492</f>
        <v>51221,52221,53221</v>
      </c>
      <c r="O492" s="3" t="str">
        <f t="shared" ref="O492" si="286">O491&amp;","&amp;I492</f>
        <v>368,368,368</v>
      </c>
      <c r="P492" s="1" t="str">
        <f t="shared" ref="P492" si="287">P491&amp;","&amp;"("&amp;J492&amp;","&amp;K492&amp;")"</f>
        <v>(6,12),(6,12),(6,12)</v>
      </c>
      <c r="Q492" s="3" t="str">
        <f>IF(D492="坦克碎片",VLOOKUP(C492,道具信息!$N$2:$O$291,2,FALSE)&amp;"碎片",VLOOKUP(C492,道具信息!$N$2:$O$291,2,FALSE))</f>
        <v>T2坦克碎片</v>
      </c>
      <c r="R492" s="3">
        <f t="shared" si="277"/>
        <v>1104</v>
      </c>
      <c r="S492" s="11">
        <f t="shared" si="278"/>
        <v>0.11</v>
      </c>
      <c r="T492" s="3" t="str">
        <f>VLOOKUP(Q492,道具信息!$Q$3:$S$20,2,FALSE)</f>
        <v>CHEST_ITEM_TYPE_T2_SHARD</v>
      </c>
      <c r="U492" s="3" t="str">
        <f>IF(COUNTIF(U$490:U491,T492)=0,T492,"")</f>
        <v/>
      </c>
      <c r="V492" s="3" t="str">
        <f t="shared" ref="V492:V555" si="288">IF(U492&lt;&gt;"",V491&amp;","&amp;U492,V491)</f>
        <v>CHEST_ITEM_TYPE_T2_SHARD</v>
      </c>
      <c r="W492" s="13" t="str">
        <f t="shared" si="283"/>
        <v/>
      </c>
      <c r="X492" s="3" t="str">
        <f t="shared" si="284"/>
        <v/>
      </c>
      <c r="Y492" s="3" t="str">
        <f t="shared" ref="Y492:Y555" si="289">IF(X492&lt;&gt;"",Y491&amp;","&amp;X492,Y491)</f>
        <v>11.0%</v>
      </c>
    </row>
    <row r="493" spans="2:25" x14ac:dyDescent="0.3">
      <c r="B493" s="2">
        <f>数据源!BD525</f>
        <v>10</v>
      </c>
      <c r="C493" s="2" t="str">
        <f>数据源!BE525</f>
        <v>35(t)</v>
      </c>
      <c r="D493" s="2" t="str">
        <f>数据源!BF525</f>
        <v>坦克碎片</v>
      </c>
      <c r="E493" s="2">
        <f>数据源!BG525</f>
        <v>35</v>
      </c>
      <c r="F493" s="2">
        <f>数据源!BH525</f>
        <v>6</v>
      </c>
      <c r="G493" s="2">
        <f>数据源!BI525</f>
        <v>3.6999999999999998E-2</v>
      </c>
      <c r="H493" s="2">
        <f>数据源!BJ525</f>
        <v>3.4650793650793647E-2</v>
      </c>
      <c r="I493" s="2">
        <f>数据源!BK525</f>
        <v>347</v>
      </c>
      <c r="J493" s="3">
        <f t="shared" si="279"/>
        <v>4</v>
      </c>
      <c r="K493" s="3">
        <f t="shared" si="280"/>
        <v>8</v>
      </c>
      <c r="L493" s="3" t="str">
        <f t="shared" ref="L493:L523" si="290">RIGHT(D493,2)</f>
        <v>碎片</v>
      </c>
      <c r="M493" s="3">
        <f t="shared" ref="M493:M523" ca="1" si="291">IF(OR(L493="坦克",L493="碎片"),VLOOKUP(C493,INDIRECT("坦克ID"),MATCH(L493&amp;"ID",INDIRECT("坦克标头"),0),FALSE),VLOOKUP(C493,INDIRECT(L493&amp;"ID"),2,FALSE))</f>
        <v>51311</v>
      </c>
      <c r="N493" s="3" t="str">
        <f t="shared" ref="N493:N523" ca="1" si="292">N492&amp;","&amp;M493</f>
        <v>51221,52221,53221,51311</v>
      </c>
      <c r="O493" s="3" t="str">
        <f t="shared" ref="O493:O523" si="293">O492&amp;","&amp;I493</f>
        <v>368,368,368,347</v>
      </c>
      <c r="P493" s="1" t="str">
        <f t="shared" ref="P493:P523" si="294">P492&amp;","&amp;"("&amp;J493&amp;","&amp;K493&amp;")"</f>
        <v>(6,12),(6,12),(6,12),(4,8)</v>
      </c>
      <c r="Q493" s="3" t="str">
        <f>IF(D493="坦克碎片",VLOOKUP(C493,道具信息!$N$2:$O$291,2,FALSE)&amp;"碎片",VLOOKUP(C493,道具信息!$N$2:$O$291,2,FALSE))</f>
        <v>T3坦克碎片</v>
      </c>
      <c r="R493" s="3">
        <f t="shared" si="277"/>
        <v>2082</v>
      </c>
      <c r="S493" s="11">
        <f t="shared" si="278"/>
        <v>0.20799999999999999</v>
      </c>
      <c r="T493" s="3" t="str">
        <f>VLOOKUP(Q493,道具信息!$Q$3:$S$20,2,FALSE)</f>
        <v>CHEST_ITEM_TYPE_T3_SHARD</v>
      </c>
      <c r="U493" s="3" t="str">
        <f>IF(COUNTIF(U$490:U492,T493)=0,T493,"")</f>
        <v>CHEST_ITEM_TYPE_T3_SHARD</v>
      </c>
      <c r="V493" s="3" t="str">
        <f t="shared" si="288"/>
        <v>CHEST_ITEM_TYPE_T2_SHARD,CHEST_ITEM_TYPE_T3_SHARD</v>
      </c>
      <c r="W493" s="13">
        <f t="shared" si="283"/>
        <v>0.20799999999999999</v>
      </c>
      <c r="X493" s="3" t="str">
        <f t="shared" si="284"/>
        <v>20.8%</v>
      </c>
      <c r="Y493" s="3" t="str">
        <f t="shared" si="289"/>
        <v>11.0%,20.8%</v>
      </c>
    </row>
    <row r="494" spans="2:25" x14ac:dyDescent="0.3">
      <c r="B494" s="2">
        <f>数据源!BD526</f>
        <v>10</v>
      </c>
      <c r="C494" s="2" t="str">
        <f>数据源!BE526</f>
        <v>玛蒂尔达</v>
      </c>
      <c r="D494" s="2" t="str">
        <f>数据源!BF526</f>
        <v>坦克碎片</v>
      </c>
      <c r="E494" s="2">
        <f>数据源!BG526</f>
        <v>35</v>
      </c>
      <c r="F494" s="2">
        <f>数据源!BH526</f>
        <v>6</v>
      </c>
      <c r="G494" s="2">
        <f>数据源!BI526</f>
        <v>3.6999999999999998E-2</v>
      </c>
      <c r="H494" s="2">
        <f>数据源!BJ526</f>
        <v>3.4650793650793647E-2</v>
      </c>
      <c r="I494" s="2">
        <f>数据源!BK526</f>
        <v>347</v>
      </c>
      <c r="J494" s="3">
        <f t="shared" si="279"/>
        <v>4</v>
      </c>
      <c r="K494" s="3">
        <f t="shared" si="280"/>
        <v>8</v>
      </c>
      <c r="L494" s="3" t="str">
        <f t="shared" si="290"/>
        <v>碎片</v>
      </c>
      <c r="M494" s="3">
        <f t="shared" ca="1" si="291"/>
        <v>52311</v>
      </c>
      <c r="N494" s="3" t="str">
        <f t="shared" ca="1" si="292"/>
        <v>51221,52221,53221,51311,52311</v>
      </c>
      <c r="O494" s="3" t="str">
        <f t="shared" si="293"/>
        <v>368,368,368,347,347</v>
      </c>
      <c r="P494" s="1" t="str">
        <f t="shared" si="294"/>
        <v>(6,12),(6,12),(6,12),(4,8),(4,8)</v>
      </c>
      <c r="Q494" s="3" t="str">
        <f>IF(D494="坦克碎片",VLOOKUP(C494,道具信息!$N$2:$O$291,2,FALSE)&amp;"碎片",VLOOKUP(C494,道具信息!$N$2:$O$291,2,FALSE))</f>
        <v>T3坦克碎片</v>
      </c>
      <c r="R494" s="3">
        <f t="shared" si="277"/>
        <v>2082</v>
      </c>
      <c r="S494" s="11">
        <f t="shared" si="278"/>
        <v>0.20799999999999999</v>
      </c>
      <c r="T494" s="3" t="str">
        <f>VLOOKUP(Q494,道具信息!$Q$3:$S$20,2,FALSE)</f>
        <v>CHEST_ITEM_TYPE_T3_SHARD</v>
      </c>
      <c r="U494" s="3" t="str">
        <f>IF(COUNTIF(U$490:U493,T494)=0,T494,"")</f>
        <v/>
      </c>
      <c r="V494" s="3" t="str">
        <f t="shared" si="288"/>
        <v>CHEST_ITEM_TYPE_T2_SHARD,CHEST_ITEM_TYPE_T3_SHARD</v>
      </c>
      <c r="W494" s="13" t="str">
        <f t="shared" si="283"/>
        <v/>
      </c>
      <c r="X494" s="3" t="str">
        <f t="shared" si="284"/>
        <v/>
      </c>
      <c r="Y494" s="3" t="str">
        <f t="shared" si="289"/>
        <v>11.0%,20.8%</v>
      </c>
    </row>
    <row r="495" spans="2:25" x14ac:dyDescent="0.3">
      <c r="B495" s="2">
        <f>数据源!BD527</f>
        <v>10</v>
      </c>
      <c r="C495" s="2" t="str">
        <f>数据源!BE527</f>
        <v>黑豹</v>
      </c>
      <c r="D495" s="2" t="str">
        <f>数据源!BF527</f>
        <v>坦克碎片</v>
      </c>
      <c r="E495" s="2">
        <f>数据源!BG527</f>
        <v>35</v>
      </c>
      <c r="F495" s="2">
        <f>数据源!BH527</f>
        <v>6</v>
      </c>
      <c r="G495" s="2">
        <f>数据源!BI527</f>
        <v>3.6999999999999998E-2</v>
      </c>
      <c r="H495" s="2">
        <f>数据源!BJ527</f>
        <v>3.4650793650793647E-2</v>
      </c>
      <c r="I495" s="2">
        <f>数据源!BK527</f>
        <v>347</v>
      </c>
      <c r="J495" s="3">
        <f t="shared" si="279"/>
        <v>4</v>
      </c>
      <c r="K495" s="3">
        <f t="shared" si="280"/>
        <v>8</v>
      </c>
      <c r="L495" s="3" t="str">
        <f t="shared" si="290"/>
        <v>碎片</v>
      </c>
      <c r="M495" s="3">
        <f t="shared" ca="1" si="291"/>
        <v>53311</v>
      </c>
      <c r="N495" s="3" t="str">
        <f t="shared" ca="1" si="292"/>
        <v>51221,52221,53221,51311,52311,53311</v>
      </c>
      <c r="O495" s="3" t="str">
        <f t="shared" si="293"/>
        <v>368,368,368,347,347,347</v>
      </c>
      <c r="P495" s="1" t="str">
        <f t="shared" si="294"/>
        <v>(6,12),(6,12),(6,12),(4,8),(4,8),(4,8)</v>
      </c>
      <c r="Q495" s="3" t="str">
        <f>IF(D495="坦克碎片",VLOOKUP(C495,道具信息!$N$2:$O$291,2,FALSE)&amp;"碎片",VLOOKUP(C495,道具信息!$N$2:$O$291,2,FALSE))</f>
        <v>T3坦克碎片</v>
      </c>
      <c r="R495" s="3">
        <f t="shared" si="277"/>
        <v>2082</v>
      </c>
      <c r="S495" s="11">
        <f t="shared" si="278"/>
        <v>0.20799999999999999</v>
      </c>
      <c r="T495" s="3" t="str">
        <f>VLOOKUP(Q495,道具信息!$Q$3:$S$20,2,FALSE)</f>
        <v>CHEST_ITEM_TYPE_T3_SHARD</v>
      </c>
      <c r="U495" s="3" t="str">
        <f>IF(COUNTIF(U$490:U494,T495)=0,T495,"")</f>
        <v/>
      </c>
      <c r="V495" s="3" t="str">
        <f t="shared" si="288"/>
        <v>CHEST_ITEM_TYPE_T2_SHARD,CHEST_ITEM_TYPE_T3_SHARD</v>
      </c>
      <c r="W495" s="13" t="str">
        <f t="shared" si="283"/>
        <v/>
      </c>
      <c r="X495" s="3" t="str">
        <f t="shared" si="284"/>
        <v/>
      </c>
      <c r="Y495" s="3" t="str">
        <f t="shared" si="289"/>
        <v>11.0%,20.8%</v>
      </c>
    </row>
    <row r="496" spans="2:25" x14ac:dyDescent="0.3">
      <c r="B496" s="2">
        <f>数据源!BD528</f>
        <v>10</v>
      </c>
      <c r="C496" s="2" t="str">
        <f>数据源!BE528</f>
        <v>十字军</v>
      </c>
      <c r="D496" s="2" t="str">
        <f>数据源!BF528</f>
        <v>坦克碎片</v>
      </c>
      <c r="E496" s="2">
        <f>数据源!BG528</f>
        <v>46.666666666666657</v>
      </c>
      <c r="F496" s="2">
        <f>数据源!BH528</f>
        <v>4.5</v>
      </c>
      <c r="G496" s="2">
        <f>数据源!BI528</f>
        <v>3.6999999999999998E-2</v>
      </c>
      <c r="H496" s="2">
        <f>数据源!BJ528</f>
        <v>3.4650793650793654E-2</v>
      </c>
      <c r="I496" s="2">
        <f>数据源!BK528</f>
        <v>347</v>
      </c>
      <c r="J496" s="3">
        <f t="shared" si="279"/>
        <v>3</v>
      </c>
      <c r="K496" s="3">
        <f t="shared" si="280"/>
        <v>6</v>
      </c>
      <c r="L496" s="3" t="str">
        <f t="shared" si="290"/>
        <v>碎片</v>
      </c>
      <c r="M496" s="3">
        <f t="shared" ca="1" si="291"/>
        <v>51321</v>
      </c>
      <c r="N496" s="3" t="str">
        <f t="shared" ca="1" si="292"/>
        <v>51221,52221,53221,51311,52311,53311,51321</v>
      </c>
      <c r="O496" s="3" t="str">
        <f t="shared" si="293"/>
        <v>368,368,368,347,347,347,347</v>
      </c>
      <c r="P496" s="1" t="str">
        <f t="shared" si="294"/>
        <v>(6,12),(6,12),(6,12),(4,8),(4,8),(4,8),(3,6)</v>
      </c>
      <c r="Q496" s="3" t="str">
        <f>IF(D496="坦克碎片",VLOOKUP(C496,道具信息!$N$2:$O$291,2,FALSE)&amp;"碎片",VLOOKUP(C496,道具信息!$N$2:$O$291,2,FALSE))</f>
        <v>T3坦克碎片</v>
      </c>
      <c r="R496" s="3">
        <f t="shared" si="277"/>
        <v>2082</v>
      </c>
      <c r="S496" s="11">
        <f t="shared" si="278"/>
        <v>0.20799999999999999</v>
      </c>
      <c r="T496" s="3" t="str">
        <f>VLOOKUP(Q496,道具信息!$Q$3:$S$20,2,FALSE)</f>
        <v>CHEST_ITEM_TYPE_T3_SHARD</v>
      </c>
      <c r="U496" s="3" t="str">
        <f>IF(COUNTIF(U$490:U495,T496)=0,T496,"")</f>
        <v/>
      </c>
      <c r="V496" s="3" t="str">
        <f t="shared" si="288"/>
        <v>CHEST_ITEM_TYPE_T2_SHARD,CHEST_ITEM_TYPE_T3_SHARD</v>
      </c>
      <c r="W496" s="13" t="str">
        <f t="shared" si="283"/>
        <v/>
      </c>
      <c r="X496" s="3" t="str">
        <f t="shared" si="284"/>
        <v/>
      </c>
      <c r="Y496" s="3" t="str">
        <f t="shared" si="289"/>
        <v>11.0%,20.8%</v>
      </c>
    </row>
    <row r="497" spans="2:25" x14ac:dyDescent="0.3">
      <c r="B497" s="2">
        <f>数据源!BD529</f>
        <v>10</v>
      </c>
      <c r="C497" s="2" t="str">
        <f>数据源!BE529</f>
        <v>谢尔曼</v>
      </c>
      <c r="D497" s="2" t="str">
        <f>数据源!BF529</f>
        <v>坦克碎片</v>
      </c>
      <c r="E497" s="2">
        <f>数据源!BG529</f>
        <v>46.666666666666657</v>
      </c>
      <c r="F497" s="2">
        <f>数据源!BH529</f>
        <v>4.5</v>
      </c>
      <c r="G497" s="2">
        <f>数据源!BI529</f>
        <v>3.6999999999999998E-2</v>
      </c>
      <c r="H497" s="2">
        <f>数据源!BJ529</f>
        <v>3.4650793650793654E-2</v>
      </c>
      <c r="I497" s="2">
        <f>数据源!BK529</f>
        <v>347</v>
      </c>
      <c r="J497" s="3">
        <f t="shared" si="279"/>
        <v>3</v>
      </c>
      <c r="K497" s="3">
        <f t="shared" si="280"/>
        <v>6</v>
      </c>
      <c r="L497" s="3" t="str">
        <f t="shared" si="290"/>
        <v>碎片</v>
      </c>
      <c r="M497" s="3">
        <f t="shared" ca="1" si="291"/>
        <v>52321</v>
      </c>
      <c r="N497" s="3" t="str">
        <f t="shared" ca="1" si="292"/>
        <v>51221,52221,53221,51311,52311,53311,51321,52321</v>
      </c>
      <c r="O497" s="3" t="str">
        <f t="shared" si="293"/>
        <v>368,368,368,347,347,347,347,347</v>
      </c>
      <c r="P497" s="1" t="str">
        <f t="shared" si="294"/>
        <v>(6,12),(6,12),(6,12),(4,8),(4,8),(4,8),(3,6),(3,6)</v>
      </c>
      <c r="Q497" s="3" t="str">
        <f>IF(D497="坦克碎片",VLOOKUP(C497,道具信息!$N$2:$O$291,2,FALSE)&amp;"碎片",VLOOKUP(C497,道具信息!$N$2:$O$291,2,FALSE))</f>
        <v>T3坦克碎片</v>
      </c>
      <c r="R497" s="3">
        <f t="shared" si="277"/>
        <v>2082</v>
      </c>
      <c r="S497" s="11">
        <f t="shared" si="278"/>
        <v>0.20799999999999999</v>
      </c>
      <c r="T497" s="3" t="str">
        <f>VLOOKUP(Q497,道具信息!$Q$3:$S$20,2,FALSE)</f>
        <v>CHEST_ITEM_TYPE_T3_SHARD</v>
      </c>
      <c r="U497" s="3" t="str">
        <f>IF(COUNTIF(U$490:U496,T497)=0,T497,"")</f>
        <v/>
      </c>
      <c r="V497" s="3" t="str">
        <f t="shared" si="288"/>
        <v>CHEST_ITEM_TYPE_T2_SHARD,CHEST_ITEM_TYPE_T3_SHARD</v>
      </c>
      <c r="W497" s="13" t="str">
        <f t="shared" si="283"/>
        <v/>
      </c>
      <c r="X497" s="3" t="str">
        <f t="shared" si="284"/>
        <v/>
      </c>
      <c r="Y497" s="3" t="str">
        <f t="shared" si="289"/>
        <v>11.0%,20.8%</v>
      </c>
    </row>
    <row r="498" spans="2:25" x14ac:dyDescent="0.3">
      <c r="B498" s="2">
        <f>数据源!BD530</f>
        <v>10</v>
      </c>
      <c r="C498" s="2" t="str">
        <f>数据源!BE530</f>
        <v>虎式</v>
      </c>
      <c r="D498" s="2" t="str">
        <f>数据源!BF530</f>
        <v>坦克碎片</v>
      </c>
      <c r="E498" s="2">
        <f>数据源!BG530</f>
        <v>46.666666666666657</v>
      </c>
      <c r="F498" s="2">
        <f>数据源!BH530</f>
        <v>4.5</v>
      </c>
      <c r="G498" s="2">
        <f>数据源!BI530</f>
        <v>3.6999999999999998E-2</v>
      </c>
      <c r="H498" s="2">
        <f>数据源!BJ530</f>
        <v>3.4650793650793654E-2</v>
      </c>
      <c r="I498" s="2">
        <f>数据源!BK530</f>
        <v>347</v>
      </c>
      <c r="J498" s="3">
        <f t="shared" si="279"/>
        <v>3</v>
      </c>
      <c r="K498" s="3">
        <f t="shared" si="280"/>
        <v>6</v>
      </c>
      <c r="L498" s="3" t="str">
        <f t="shared" si="290"/>
        <v>碎片</v>
      </c>
      <c r="M498" s="3">
        <f t="shared" ca="1" si="291"/>
        <v>53321</v>
      </c>
      <c r="N498" s="3" t="str">
        <f t="shared" ca="1" si="292"/>
        <v>51221,52221,53221,51311,52311,53311,51321,52321,53321</v>
      </c>
      <c r="O498" s="3" t="str">
        <f t="shared" si="293"/>
        <v>368,368,368,347,347,347,347,347,347</v>
      </c>
      <c r="P498" s="1" t="str">
        <f t="shared" si="294"/>
        <v>(6,12),(6,12),(6,12),(4,8),(4,8),(4,8),(3,6),(3,6),(3,6)</v>
      </c>
      <c r="Q498" s="3" t="str">
        <f>IF(D498="坦克碎片",VLOOKUP(C498,道具信息!$N$2:$O$291,2,FALSE)&amp;"碎片",VLOOKUP(C498,道具信息!$N$2:$O$291,2,FALSE))</f>
        <v>T3坦克碎片</v>
      </c>
      <c r="R498" s="3">
        <f t="shared" si="277"/>
        <v>2082</v>
      </c>
      <c r="S498" s="11">
        <f t="shared" si="278"/>
        <v>0.20799999999999999</v>
      </c>
      <c r="T498" s="3" t="str">
        <f>VLOOKUP(Q498,道具信息!$Q$3:$S$20,2,FALSE)</f>
        <v>CHEST_ITEM_TYPE_T3_SHARD</v>
      </c>
      <c r="U498" s="3" t="str">
        <f>IF(COUNTIF(U$490:U497,T498)=0,T498,"")</f>
        <v/>
      </c>
      <c r="V498" s="3" t="str">
        <f t="shared" si="288"/>
        <v>CHEST_ITEM_TYPE_T2_SHARD,CHEST_ITEM_TYPE_T3_SHARD</v>
      </c>
      <c r="W498" s="13" t="str">
        <f t="shared" si="283"/>
        <v/>
      </c>
      <c r="X498" s="3" t="str">
        <f t="shared" si="284"/>
        <v/>
      </c>
      <c r="Y498" s="3" t="str">
        <f t="shared" si="289"/>
        <v>11.0%,20.8%</v>
      </c>
    </row>
    <row r="499" spans="2:25" x14ac:dyDescent="0.3">
      <c r="B499" s="2">
        <f>数据源!BD531</f>
        <v>10</v>
      </c>
      <c r="C499" s="2" t="str">
        <f>数据源!BE531</f>
        <v>霞飞</v>
      </c>
      <c r="D499" s="2" t="str">
        <f>数据源!BF531</f>
        <v>坦克碎片</v>
      </c>
      <c r="E499" s="2">
        <f>数据源!BG531</f>
        <v>92</v>
      </c>
      <c r="F499" s="2">
        <f>数据源!BH531</f>
        <v>2.5</v>
      </c>
      <c r="G499" s="2">
        <f>数据源!BI531</f>
        <v>3.6999999999999998E-2</v>
      </c>
      <c r="H499" s="2">
        <f>数据源!BJ531</f>
        <v>3.163768115942029E-2</v>
      </c>
      <c r="I499" s="2">
        <f>数据源!BK531</f>
        <v>316</v>
      </c>
      <c r="J499" s="3">
        <f t="shared" si="279"/>
        <v>2</v>
      </c>
      <c r="K499" s="3">
        <f t="shared" si="280"/>
        <v>3</v>
      </c>
      <c r="L499" s="3" t="str">
        <f t="shared" si="290"/>
        <v>碎片</v>
      </c>
      <c r="M499" s="3">
        <f t="shared" ca="1" si="291"/>
        <v>51411</v>
      </c>
      <c r="N499" s="3" t="str">
        <f t="shared" ca="1" si="292"/>
        <v>51221,52221,53221,51311,52311,53311,51321,52321,53321,51411</v>
      </c>
      <c r="O499" s="3" t="str">
        <f t="shared" si="293"/>
        <v>368,368,368,347,347,347,347,347,347,316</v>
      </c>
      <c r="P499" s="1" t="str">
        <f t="shared" si="294"/>
        <v>(6,12),(6,12),(6,12),(4,8),(4,8),(4,8),(3,6),(3,6),(3,6),(2,3)</v>
      </c>
      <c r="Q499" s="3" t="str">
        <f>IF(D499="坦克碎片",VLOOKUP(C499,道具信息!$N$2:$O$291,2,FALSE)&amp;"碎片",VLOOKUP(C499,道具信息!$N$2:$O$291,2,FALSE))</f>
        <v>T4坦克碎片</v>
      </c>
      <c r="R499" s="3">
        <f t="shared" si="277"/>
        <v>2883</v>
      </c>
      <c r="S499" s="11">
        <f t="shared" si="278"/>
        <v>0.28799999999999998</v>
      </c>
      <c r="T499" s="3" t="str">
        <f>VLOOKUP(Q499,道具信息!$Q$3:$S$20,2,FALSE)</f>
        <v>CHEST_ITEM_TYPE_T4_SHARD</v>
      </c>
      <c r="U499" s="3" t="str">
        <f>IF(COUNTIF(U$490:U498,T499)=0,T499,"")</f>
        <v>CHEST_ITEM_TYPE_T4_SHARD</v>
      </c>
      <c r="V499" s="3" t="str">
        <f t="shared" si="288"/>
        <v>CHEST_ITEM_TYPE_T2_SHARD,CHEST_ITEM_TYPE_T3_SHARD,CHEST_ITEM_TYPE_T4_SHARD</v>
      </c>
      <c r="W499" s="13">
        <f t="shared" si="283"/>
        <v>0.28799999999999998</v>
      </c>
      <c r="X499" s="3" t="str">
        <f t="shared" si="284"/>
        <v>28.8%</v>
      </c>
      <c r="Y499" s="3" t="str">
        <f t="shared" si="289"/>
        <v>11.0%,20.8%,28.8%</v>
      </c>
    </row>
    <row r="500" spans="2:25" x14ac:dyDescent="0.3">
      <c r="B500" s="2">
        <f>数据源!BD532</f>
        <v>10</v>
      </c>
      <c r="C500" s="2" t="str">
        <f>数据源!BE532</f>
        <v>M-48</v>
      </c>
      <c r="D500" s="2" t="str">
        <f>数据源!BF532</f>
        <v>坦克碎片</v>
      </c>
      <c r="E500" s="2">
        <f>数据源!BG532</f>
        <v>92</v>
      </c>
      <c r="F500" s="2">
        <f>数据源!BH532</f>
        <v>2.5</v>
      </c>
      <c r="G500" s="2">
        <f>数据源!BI532</f>
        <v>3.6999999999999998E-2</v>
      </c>
      <c r="H500" s="2">
        <f>数据源!BJ532</f>
        <v>3.163768115942029E-2</v>
      </c>
      <c r="I500" s="2">
        <f>数据源!BK532</f>
        <v>316</v>
      </c>
      <c r="J500" s="3">
        <f t="shared" si="279"/>
        <v>2</v>
      </c>
      <c r="K500" s="3">
        <f t="shared" si="280"/>
        <v>3</v>
      </c>
      <c r="L500" s="3" t="str">
        <f t="shared" si="290"/>
        <v>碎片</v>
      </c>
      <c r="M500" s="3">
        <f t="shared" ca="1" si="291"/>
        <v>52411</v>
      </c>
      <c r="N500" s="3" t="str">
        <f t="shared" ca="1" si="292"/>
        <v>51221,52221,53221,51311,52311,53311,51321,52321,53321,51411,52411</v>
      </c>
      <c r="O500" s="3" t="str">
        <f t="shared" si="293"/>
        <v>368,368,368,347,347,347,347,347,347,316,316</v>
      </c>
      <c r="P500" s="1" t="str">
        <f t="shared" si="294"/>
        <v>(6,12),(6,12),(6,12),(4,8),(4,8),(4,8),(3,6),(3,6),(3,6),(2,3),(2,3)</v>
      </c>
      <c r="Q500" s="3" t="str">
        <f>IF(D500="坦克碎片",VLOOKUP(C500,道具信息!$N$2:$O$291,2,FALSE)&amp;"碎片",VLOOKUP(C500,道具信息!$N$2:$O$291,2,FALSE))</f>
        <v>T4坦克碎片</v>
      </c>
      <c r="R500" s="3">
        <f t="shared" si="277"/>
        <v>2883</v>
      </c>
      <c r="S500" s="11">
        <f t="shared" si="278"/>
        <v>0.28799999999999998</v>
      </c>
      <c r="T500" s="3" t="str">
        <f>VLOOKUP(Q500,道具信息!$Q$3:$S$20,2,FALSE)</f>
        <v>CHEST_ITEM_TYPE_T4_SHARD</v>
      </c>
      <c r="U500" s="3" t="str">
        <f>IF(COUNTIF(U$490:U499,T500)=0,T500,"")</f>
        <v/>
      </c>
      <c r="V500" s="3" t="str">
        <f t="shared" si="288"/>
        <v>CHEST_ITEM_TYPE_T2_SHARD,CHEST_ITEM_TYPE_T3_SHARD,CHEST_ITEM_TYPE_T4_SHARD</v>
      </c>
      <c r="W500" s="13" t="str">
        <f t="shared" si="283"/>
        <v/>
      </c>
      <c r="X500" s="3" t="str">
        <f t="shared" si="284"/>
        <v/>
      </c>
      <c r="Y500" s="3" t="str">
        <f t="shared" si="289"/>
        <v>11.0%,20.8%,28.8%</v>
      </c>
    </row>
    <row r="501" spans="2:25" x14ac:dyDescent="0.3">
      <c r="B501" s="2">
        <f>数据源!BD533</f>
        <v>10</v>
      </c>
      <c r="C501" s="2" t="str">
        <f>数据源!BE533</f>
        <v>征服者</v>
      </c>
      <c r="D501" s="2" t="str">
        <f>数据源!BF533</f>
        <v>坦克碎片</v>
      </c>
      <c r="E501" s="2">
        <f>数据源!BG533</f>
        <v>92</v>
      </c>
      <c r="F501" s="2">
        <f>数据源!BH533</f>
        <v>2.5</v>
      </c>
      <c r="G501" s="2">
        <f>数据源!BI533</f>
        <v>3.6999999999999998E-2</v>
      </c>
      <c r="H501" s="2">
        <f>数据源!BJ533</f>
        <v>3.163768115942029E-2</v>
      </c>
      <c r="I501" s="2">
        <f>数据源!BK533</f>
        <v>316</v>
      </c>
      <c r="J501" s="3">
        <f t="shared" si="279"/>
        <v>2</v>
      </c>
      <c r="K501" s="3">
        <f t="shared" si="280"/>
        <v>3</v>
      </c>
      <c r="L501" s="3" t="str">
        <f t="shared" si="290"/>
        <v>碎片</v>
      </c>
      <c r="M501" s="3">
        <f t="shared" ca="1" si="291"/>
        <v>53411</v>
      </c>
      <c r="N501" s="3" t="str">
        <f t="shared" ca="1" si="292"/>
        <v>51221,52221,53221,51311,52311,53311,51321,52321,53321,51411,52411,53411</v>
      </c>
      <c r="O501" s="3" t="str">
        <f t="shared" si="293"/>
        <v>368,368,368,347,347,347,347,347,347,316,316,316</v>
      </c>
      <c r="P501" s="1" t="str">
        <f t="shared" si="294"/>
        <v>(6,12),(6,12),(6,12),(4,8),(4,8),(4,8),(3,6),(3,6),(3,6),(2,3),(2,3),(2,3)</v>
      </c>
      <c r="Q501" s="3" t="str">
        <f>IF(D501="坦克碎片",VLOOKUP(C501,道具信息!$N$2:$O$291,2,FALSE)&amp;"碎片",VLOOKUP(C501,道具信息!$N$2:$O$291,2,FALSE))</f>
        <v>T4坦克碎片</v>
      </c>
      <c r="R501" s="3">
        <f t="shared" si="277"/>
        <v>2883</v>
      </c>
      <c r="S501" s="11">
        <f t="shared" si="278"/>
        <v>0.28799999999999998</v>
      </c>
      <c r="T501" s="3" t="str">
        <f>VLOOKUP(Q501,道具信息!$Q$3:$S$20,2,FALSE)</f>
        <v>CHEST_ITEM_TYPE_T4_SHARD</v>
      </c>
      <c r="U501" s="3" t="str">
        <f>IF(COUNTIF(U$490:U500,T501)=0,T501,"")</f>
        <v/>
      </c>
      <c r="V501" s="3" t="str">
        <f t="shared" si="288"/>
        <v>CHEST_ITEM_TYPE_T2_SHARD,CHEST_ITEM_TYPE_T3_SHARD,CHEST_ITEM_TYPE_T4_SHARD</v>
      </c>
      <c r="W501" s="13" t="str">
        <f t="shared" si="283"/>
        <v/>
      </c>
      <c r="X501" s="3" t="str">
        <f t="shared" si="284"/>
        <v/>
      </c>
      <c r="Y501" s="3" t="str">
        <f t="shared" si="289"/>
        <v>11.0%,20.8%,28.8%</v>
      </c>
    </row>
    <row r="502" spans="2:25" x14ac:dyDescent="0.3">
      <c r="B502" s="2">
        <f>数据源!BD534</f>
        <v>10</v>
      </c>
      <c r="C502" s="2" t="str">
        <f>数据源!BE534</f>
        <v>潘兴</v>
      </c>
      <c r="D502" s="2" t="str">
        <f>数据源!BF534</f>
        <v>坦克碎片</v>
      </c>
      <c r="E502" s="2">
        <f>数据源!BG534</f>
        <v>138</v>
      </c>
      <c r="F502" s="2">
        <f>数据源!BH534</f>
        <v>1.5</v>
      </c>
      <c r="G502" s="2">
        <f>数据源!BI534</f>
        <v>3.6999999999999998E-2</v>
      </c>
      <c r="H502" s="2">
        <f>数据源!BJ534</f>
        <v>3.5152979066022542E-2</v>
      </c>
      <c r="I502" s="2">
        <f>数据源!BK534</f>
        <v>352</v>
      </c>
      <c r="J502" s="3">
        <f t="shared" si="279"/>
        <v>1</v>
      </c>
      <c r="K502" s="3">
        <f t="shared" si="280"/>
        <v>2</v>
      </c>
      <c r="L502" s="3" t="str">
        <f t="shared" si="290"/>
        <v>碎片</v>
      </c>
      <c r="M502" s="3">
        <f t="shared" ca="1" si="291"/>
        <v>52421</v>
      </c>
      <c r="N502" s="3" t="str">
        <f t="shared" ca="1" si="292"/>
        <v>51221,52221,53221,51311,52311,53311,51321,52321,53321,51411,52411,53411,52421</v>
      </c>
      <c r="O502" s="3" t="str">
        <f t="shared" si="293"/>
        <v>368,368,368,347,347,347,347,347,347,316,316,316,352</v>
      </c>
      <c r="P502" s="1" t="str">
        <f t="shared" si="294"/>
        <v>(6,12),(6,12),(6,12),(4,8),(4,8),(4,8),(3,6),(3,6),(3,6),(2,3),(2,3),(2,3),(1,2)</v>
      </c>
      <c r="Q502" s="3" t="str">
        <f>IF(D502="坦克碎片",VLOOKUP(C502,道具信息!$N$2:$O$291,2,FALSE)&amp;"碎片",VLOOKUP(C502,道具信息!$N$2:$O$291,2,FALSE))</f>
        <v>T4坦克碎片</v>
      </c>
      <c r="R502" s="3">
        <f t="shared" si="277"/>
        <v>2883</v>
      </c>
      <c r="S502" s="11">
        <f t="shared" si="278"/>
        <v>0.28799999999999998</v>
      </c>
      <c r="T502" s="3" t="str">
        <f>VLOOKUP(Q502,道具信息!$Q$3:$S$20,2,FALSE)</f>
        <v>CHEST_ITEM_TYPE_T4_SHARD</v>
      </c>
      <c r="U502" s="3" t="str">
        <f>IF(COUNTIF(U$490:U501,T502)=0,T502,"")</f>
        <v/>
      </c>
      <c r="V502" s="3" t="str">
        <f t="shared" si="288"/>
        <v>CHEST_ITEM_TYPE_T2_SHARD,CHEST_ITEM_TYPE_T3_SHARD,CHEST_ITEM_TYPE_T4_SHARD</v>
      </c>
      <c r="W502" s="13" t="str">
        <f t="shared" si="283"/>
        <v/>
      </c>
      <c r="X502" s="3" t="str">
        <f t="shared" si="284"/>
        <v/>
      </c>
      <c r="Y502" s="3" t="str">
        <f t="shared" si="289"/>
        <v>11.0%,20.8%,28.8%</v>
      </c>
    </row>
    <row r="503" spans="2:25" x14ac:dyDescent="0.3">
      <c r="B503" s="2">
        <f>数据源!BD535</f>
        <v>10</v>
      </c>
      <c r="C503" s="2" t="str">
        <f>数据源!BE535</f>
        <v>IS-4</v>
      </c>
      <c r="D503" s="2" t="str">
        <f>数据源!BF535</f>
        <v>坦克碎片</v>
      </c>
      <c r="E503" s="2">
        <f>数据源!BG535</f>
        <v>138</v>
      </c>
      <c r="F503" s="2">
        <f>数据源!BH535</f>
        <v>1.5</v>
      </c>
      <c r="G503" s="2">
        <f>数据源!BI535</f>
        <v>3.6999999999999998E-2</v>
      </c>
      <c r="H503" s="2">
        <f>数据源!BJ535</f>
        <v>3.5152979066022542E-2</v>
      </c>
      <c r="I503" s="2">
        <f>数据源!BK535</f>
        <v>352</v>
      </c>
      <c r="J503" s="3">
        <f t="shared" si="279"/>
        <v>1</v>
      </c>
      <c r="K503" s="3">
        <f t="shared" si="280"/>
        <v>2</v>
      </c>
      <c r="L503" s="3" t="str">
        <f t="shared" si="290"/>
        <v>碎片</v>
      </c>
      <c r="M503" s="3">
        <f t="shared" ca="1" si="291"/>
        <v>53421</v>
      </c>
      <c r="N503" s="3" t="str">
        <f t="shared" ca="1" si="292"/>
        <v>51221,52221,53221,51311,52311,53311,51321,52321,53321,51411,52411,53411,52421,53421</v>
      </c>
      <c r="O503" s="3" t="str">
        <f t="shared" si="293"/>
        <v>368,368,368,347,347,347,347,347,347,316,316,316,352,352</v>
      </c>
      <c r="P503" s="1" t="str">
        <f t="shared" si="294"/>
        <v>(6,12),(6,12),(6,12),(4,8),(4,8),(4,8),(3,6),(3,6),(3,6),(2,3),(2,3),(2,3),(1,2),(1,2)</v>
      </c>
      <c r="Q503" s="3" t="str">
        <f>IF(D503="坦克碎片",VLOOKUP(C503,道具信息!$N$2:$O$291,2,FALSE)&amp;"碎片",VLOOKUP(C503,道具信息!$N$2:$O$291,2,FALSE))</f>
        <v>T4坦克碎片</v>
      </c>
      <c r="R503" s="3">
        <f t="shared" si="277"/>
        <v>2883</v>
      </c>
      <c r="S503" s="11">
        <f t="shared" si="278"/>
        <v>0.28799999999999998</v>
      </c>
      <c r="T503" s="3" t="str">
        <f>VLOOKUP(Q503,道具信息!$Q$3:$S$20,2,FALSE)</f>
        <v>CHEST_ITEM_TYPE_T4_SHARD</v>
      </c>
      <c r="U503" s="3" t="str">
        <f>IF(COUNTIF(U$490:U502,T503)=0,T503,"")</f>
        <v/>
      </c>
      <c r="V503" s="3" t="str">
        <f t="shared" si="288"/>
        <v>CHEST_ITEM_TYPE_T2_SHARD,CHEST_ITEM_TYPE_T3_SHARD,CHEST_ITEM_TYPE_T4_SHARD</v>
      </c>
      <c r="W503" s="13" t="str">
        <f t="shared" si="283"/>
        <v/>
      </c>
      <c r="X503" s="3" t="str">
        <f t="shared" si="284"/>
        <v/>
      </c>
      <c r="Y503" s="3" t="str">
        <f t="shared" si="289"/>
        <v>11.0%,20.8%,28.8%</v>
      </c>
    </row>
    <row r="504" spans="2:25" x14ac:dyDescent="0.3">
      <c r="B504" s="2">
        <f>数据源!BD536</f>
        <v>10</v>
      </c>
      <c r="C504" s="2" t="str">
        <f>数据源!BE536</f>
        <v>M-41</v>
      </c>
      <c r="D504" s="2" t="str">
        <f>数据源!BF536</f>
        <v>坦克碎片</v>
      </c>
      <c r="E504" s="2">
        <f>数据源!BG536</f>
        <v>138</v>
      </c>
      <c r="F504" s="2">
        <f>数据源!BH536</f>
        <v>1.5</v>
      </c>
      <c r="G504" s="2">
        <f>数据源!BI536</f>
        <v>3.6999999999999998E-2</v>
      </c>
      <c r="H504" s="2">
        <f>数据源!BJ536</f>
        <v>3.5152979066022542E-2</v>
      </c>
      <c r="I504" s="2">
        <f>数据源!BK536</f>
        <v>352</v>
      </c>
      <c r="J504" s="3">
        <f t="shared" si="279"/>
        <v>1</v>
      </c>
      <c r="K504" s="3">
        <f t="shared" si="280"/>
        <v>2</v>
      </c>
      <c r="L504" s="3" t="str">
        <f t="shared" si="290"/>
        <v>碎片</v>
      </c>
      <c r="M504" s="3">
        <f t="shared" ca="1" si="291"/>
        <v>51421</v>
      </c>
      <c r="N504" s="3" t="str">
        <f t="shared" ca="1" si="292"/>
        <v>51221,52221,53221,51311,52311,53311,51321,52321,53321,51411,52411,53411,52421,53421,51421</v>
      </c>
      <c r="O504" s="3" t="str">
        <f t="shared" si="293"/>
        <v>368,368,368,347,347,347,347,347,347,316,316,316,352,352,352</v>
      </c>
      <c r="P504" s="1" t="str">
        <f t="shared" si="294"/>
        <v>(6,12),(6,12),(6,12),(4,8),(4,8),(4,8),(3,6),(3,6),(3,6),(2,3),(2,3),(2,3),(1,2),(1,2),(1,2)</v>
      </c>
      <c r="Q504" s="3" t="str">
        <f>IF(D504="坦克碎片",VLOOKUP(C504,道具信息!$N$2:$O$291,2,FALSE)&amp;"碎片",VLOOKUP(C504,道具信息!$N$2:$O$291,2,FALSE))</f>
        <v>T4坦克碎片</v>
      </c>
      <c r="R504" s="3">
        <f t="shared" si="277"/>
        <v>2883</v>
      </c>
      <c r="S504" s="11">
        <f t="shared" si="278"/>
        <v>0.28799999999999998</v>
      </c>
      <c r="T504" s="3" t="str">
        <f>VLOOKUP(Q504,道具信息!$Q$3:$S$20,2,FALSE)</f>
        <v>CHEST_ITEM_TYPE_T4_SHARD</v>
      </c>
      <c r="U504" s="3" t="str">
        <f>IF(COUNTIF(U$490:U503,T504)=0,T504,"")</f>
        <v/>
      </c>
      <c r="V504" s="3" t="str">
        <f t="shared" si="288"/>
        <v>CHEST_ITEM_TYPE_T2_SHARD,CHEST_ITEM_TYPE_T3_SHARD,CHEST_ITEM_TYPE_T4_SHARD</v>
      </c>
      <c r="W504" s="13" t="str">
        <f t="shared" si="283"/>
        <v/>
      </c>
      <c r="X504" s="3" t="str">
        <f t="shared" si="284"/>
        <v/>
      </c>
      <c r="Y504" s="3" t="str">
        <f t="shared" si="289"/>
        <v>11.0%,20.8%,28.8%</v>
      </c>
    </row>
    <row r="505" spans="2:25" x14ac:dyDescent="0.3">
      <c r="B505" s="2">
        <f>数据源!BD537</f>
        <v>10</v>
      </c>
      <c r="C505" s="2" t="str">
        <f>数据源!BE537</f>
        <v>BMP-3</v>
      </c>
      <c r="D505" s="2" t="str">
        <f>数据源!BF537</f>
        <v>坦克碎片</v>
      </c>
      <c r="E505" s="2">
        <f>数据源!BG537</f>
        <v>165.6</v>
      </c>
      <c r="F505" s="2">
        <f>数据源!BH537</f>
        <v>1.5</v>
      </c>
      <c r="G505" s="2">
        <f>数据源!BI537</f>
        <v>3.6999999999999998E-2</v>
      </c>
      <c r="H505" s="2">
        <f>数据源!BJ537</f>
        <v>2.9294149221685453E-2</v>
      </c>
      <c r="I505" s="2">
        <f>数据源!BK537</f>
        <v>293</v>
      </c>
      <c r="J505" s="3">
        <f t="shared" si="279"/>
        <v>1</v>
      </c>
      <c r="K505" s="3">
        <f t="shared" si="280"/>
        <v>2</v>
      </c>
      <c r="L505" s="3" t="str">
        <f t="shared" si="290"/>
        <v>碎片</v>
      </c>
      <c r="M505" s="3">
        <f t="shared" ca="1" si="291"/>
        <v>51431</v>
      </c>
      <c r="N505" s="3" t="str">
        <f t="shared" ca="1" si="292"/>
        <v>51221,52221,53221,51311,52311,53311,51321,52321,53321,51411,52411,53411,52421,53421,51421,51431</v>
      </c>
      <c r="O505" s="3" t="str">
        <f t="shared" si="293"/>
        <v>368,368,368,347,347,347,347,347,347,316,316,316,352,352,352,293</v>
      </c>
      <c r="P505" s="1" t="str">
        <f t="shared" si="294"/>
        <v>(6,12),(6,12),(6,12),(4,8),(4,8),(4,8),(3,6),(3,6),(3,6),(2,3),(2,3),(2,3),(1,2),(1,2),(1,2),(1,2)</v>
      </c>
      <c r="Q505" s="3" t="str">
        <f>IF(D505="坦克碎片",VLOOKUP(C505,道具信息!$N$2:$O$291,2,FALSE)&amp;"碎片",VLOOKUP(C505,道具信息!$N$2:$O$291,2,FALSE))</f>
        <v>T4坦克碎片</v>
      </c>
      <c r="R505" s="3">
        <f t="shared" si="277"/>
        <v>2883</v>
      </c>
      <c r="S505" s="11">
        <f t="shared" si="278"/>
        <v>0.28799999999999998</v>
      </c>
      <c r="T505" s="3" t="str">
        <f>VLOOKUP(Q505,道具信息!$Q$3:$S$20,2,FALSE)</f>
        <v>CHEST_ITEM_TYPE_T4_SHARD</v>
      </c>
      <c r="U505" s="3" t="str">
        <f>IF(COUNTIF(U$490:U504,T505)=0,T505,"")</f>
        <v/>
      </c>
      <c r="V505" s="3" t="str">
        <f t="shared" si="288"/>
        <v>CHEST_ITEM_TYPE_T2_SHARD,CHEST_ITEM_TYPE_T3_SHARD,CHEST_ITEM_TYPE_T4_SHARD</v>
      </c>
      <c r="W505" s="13" t="str">
        <f t="shared" si="283"/>
        <v/>
      </c>
      <c r="X505" s="3" t="str">
        <f t="shared" si="284"/>
        <v/>
      </c>
      <c r="Y505" s="3" t="str">
        <f t="shared" si="289"/>
        <v>11.0%,20.8%,28.8%</v>
      </c>
    </row>
    <row r="506" spans="2:25" x14ac:dyDescent="0.3">
      <c r="B506" s="2">
        <f>数据源!BD538</f>
        <v>10</v>
      </c>
      <c r="C506" s="2" t="str">
        <f>数据源!BE538</f>
        <v>百夫长</v>
      </c>
      <c r="D506" s="2" t="str">
        <f>数据源!BF538</f>
        <v>坦克碎片</v>
      </c>
      <c r="E506" s="2">
        <f>数据源!BG538</f>
        <v>165.6</v>
      </c>
      <c r="F506" s="2">
        <f>数据源!BH538</f>
        <v>1.5</v>
      </c>
      <c r="G506" s="2">
        <f>数据源!BI538</f>
        <v>3.6999999999999998E-2</v>
      </c>
      <c r="H506" s="2">
        <f>数据源!BJ538</f>
        <v>2.9294149221685453E-2</v>
      </c>
      <c r="I506" s="2">
        <f>数据源!BK538</f>
        <v>293</v>
      </c>
      <c r="J506" s="3">
        <f t="shared" si="279"/>
        <v>1</v>
      </c>
      <c r="K506" s="3">
        <f t="shared" si="280"/>
        <v>2</v>
      </c>
      <c r="L506" s="3" t="str">
        <f t="shared" si="290"/>
        <v>碎片</v>
      </c>
      <c r="M506" s="3">
        <f t="shared" ca="1" si="291"/>
        <v>52431</v>
      </c>
      <c r="N506" s="3" t="str">
        <f t="shared" ca="1" si="292"/>
        <v>51221,52221,53221,51311,52311,53311,51321,52321,53321,51411,52411,53411,52421,53421,51421,51431,52431</v>
      </c>
      <c r="O506" s="3" t="str">
        <f t="shared" si="293"/>
        <v>368,368,368,347,347,347,347,347,347,316,316,316,352,352,352,293,293</v>
      </c>
      <c r="P506" s="1" t="str">
        <f t="shared" si="294"/>
        <v>(6,12),(6,12),(6,12),(4,8),(4,8),(4,8),(3,6),(3,6),(3,6),(2,3),(2,3),(2,3),(1,2),(1,2),(1,2),(1,2),(1,2)</v>
      </c>
      <c r="Q506" s="3" t="str">
        <f>IF(D506="坦克碎片",VLOOKUP(C506,道具信息!$N$2:$O$291,2,FALSE)&amp;"碎片",VLOOKUP(C506,道具信息!$N$2:$O$291,2,FALSE))</f>
        <v>T4坦克碎片</v>
      </c>
      <c r="R506" s="3">
        <f t="shared" si="277"/>
        <v>2883</v>
      </c>
      <c r="S506" s="11">
        <f t="shared" si="278"/>
        <v>0.28799999999999998</v>
      </c>
      <c r="T506" s="3" t="str">
        <f>VLOOKUP(Q506,道具信息!$Q$3:$S$20,2,FALSE)</f>
        <v>CHEST_ITEM_TYPE_T4_SHARD</v>
      </c>
      <c r="U506" s="3" t="str">
        <f>IF(COUNTIF(U$490:U505,T506)=0,T506,"")</f>
        <v/>
      </c>
      <c r="V506" s="3" t="str">
        <f t="shared" si="288"/>
        <v>CHEST_ITEM_TYPE_T2_SHARD,CHEST_ITEM_TYPE_T3_SHARD,CHEST_ITEM_TYPE_T4_SHARD</v>
      </c>
      <c r="W506" s="13" t="str">
        <f t="shared" si="283"/>
        <v/>
      </c>
      <c r="X506" s="3" t="str">
        <f t="shared" si="284"/>
        <v/>
      </c>
      <c r="Y506" s="3" t="str">
        <f t="shared" si="289"/>
        <v>11.0%,20.8%,28.8%</v>
      </c>
    </row>
    <row r="507" spans="2:25" x14ac:dyDescent="0.3">
      <c r="B507" s="2">
        <f>数据源!BD539</f>
        <v>10</v>
      </c>
      <c r="C507" s="2" t="str">
        <f>数据源!BE539</f>
        <v>T-32</v>
      </c>
      <c r="D507" s="2" t="str">
        <f>数据源!BF539</f>
        <v>坦克碎片</v>
      </c>
      <c r="E507" s="2">
        <f>数据源!BG539</f>
        <v>165.6</v>
      </c>
      <c r="F507" s="2">
        <f>数据源!BH539</f>
        <v>1.5</v>
      </c>
      <c r="G507" s="2">
        <f>数据源!BI539</f>
        <v>3.6999999999999998E-2</v>
      </c>
      <c r="H507" s="2">
        <f>数据源!BJ539</f>
        <v>2.9294149221685453E-2</v>
      </c>
      <c r="I507" s="2">
        <f>数据源!BK539</f>
        <v>293</v>
      </c>
      <c r="J507" s="3">
        <f t="shared" si="279"/>
        <v>1</v>
      </c>
      <c r="K507" s="3">
        <f t="shared" si="280"/>
        <v>2</v>
      </c>
      <c r="L507" s="3" t="str">
        <f t="shared" si="290"/>
        <v>碎片</v>
      </c>
      <c r="M507" s="3">
        <f t="shared" ca="1" si="291"/>
        <v>53431</v>
      </c>
      <c r="N507" s="3" t="str">
        <f t="shared" ca="1" si="292"/>
        <v>51221,52221,53221,51311,52311,53311,51321,52321,53321,51411,52411,53411,52421,53421,51421,51431,52431,53431</v>
      </c>
      <c r="O507" s="3" t="str">
        <f t="shared" si="293"/>
        <v>368,368,368,347,347,347,347,347,347,316,316,316,352,352,352,293,293,293</v>
      </c>
      <c r="P507" s="1" t="str">
        <f t="shared" si="294"/>
        <v>(6,12),(6,12),(6,12),(4,8),(4,8),(4,8),(3,6),(3,6),(3,6),(2,3),(2,3),(2,3),(1,2),(1,2),(1,2),(1,2),(1,2),(1,2)</v>
      </c>
      <c r="Q507" s="3" t="str">
        <f>IF(D507="坦克碎片",VLOOKUP(C507,道具信息!$N$2:$O$291,2,FALSE)&amp;"碎片",VLOOKUP(C507,道具信息!$N$2:$O$291,2,FALSE))</f>
        <v>T4坦克碎片</v>
      </c>
      <c r="R507" s="3">
        <f t="shared" si="277"/>
        <v>2883</v>
      </c>
      <c r="S507" s="11">
        <f t="shared" si="278"/>
        <v>0.28799999999999998</v>
      </c>
      <c r="T507" s="3" t="str">
        <f>VLOOKUP(Q507,道具信息!$Q$3:$S$20,2,FALSE)</f>
        <v>CHEST_ITEM_TYPE_T4_SHARD</v>
      </c>
      <c r="U507" s="3" t="str">
        <f>IF(COUNTIF(U$490:U506,T507)=0,T507,"")</f>
        <v/>
      </c>
      <c r="V507" s="3" t="str">
        <f t="shared" si="288"/>
        <v>CHEST_ITEM_TYPE_T2_SHARD,CHEST_ITEM_TYPE_T3_SHARD,CHEST_ITEM_TYPE_T4_SHARD</v>
      </c>
      <c r="W507" s="13" t="str">
        <f t="shared" si="283"/>
        <v/>
      </c>
      <c r="X507" s="3" t="str">
        <f t="shared" si="284"/>
        <v/>
      </c>
      <c r="Y507" s="3" t="str">
        <f t="shared" si="289"/>
        <v>11.0%,20.8%,28.8%</v>
      </c>
    </row>
    <row r="508" spans="2:25" x14ac:dyDescent="0.3">
      <c r="B508" s="2">
        <f>数据源!BD540</f>
        <v>10</v>
      </c>
      <c r="C508" s="2" t="str">
        <f>数据源!BE540</f>
        <v>T1LP1</v>
      </c>
      <c r="D508" s="2" t="str">
        <f>数据源!BF540</f>
        <v>部件</v>
      </c>
      <c r="E508" s="2">
        <f>数据源!BG540</f>
        <v>9</v>
      </c>
      <c r="F508" s="2">
        <f>数据源!BH540</f>
        <v>6</v>
      </c>
      <c r="G508" s="2">
        <f>数据源!BI540</f>
        <v>3.0000000000000001E-3</v>
      </c>
      <c r="H508" s="2">
        <f>数据源!BJ540</f>
        <v>1.0925925925925924E-2</v>
      </c>
      <c r="I508" s="2">
        <f>数据源!BK540</f>
        <v>109</v>
      </c>
      <c r="J508" s="3">
        <f t="shared" si="279"/>
        <v>4</v>
      </c>
      <c r="K508" s="3">
        <f t="shared" si="280"/>
        <v>8</v>
      </c>
      <c r="L508" s="3" t="str">
        <f t="shared" si="290"/>
        <v>部件</v>
      </c>
      <c r="M508" s="3">
        <f t="shared" ca="1" si="291"/>
        <v>91001</v>
      </c>
      <c r="N508" s="3" t="str">
        <f t="shared" ca="1" si="292"/>
        <v>51221,52221,53221,51311,52311,53311,51321,52321,53321,51411,52411,53411,52421,53421,51421,51431,52431,53431,91001</v>
      </c>
      <c r="O508" s="3" t="str">
        <f t="shared" si="293"/>
        <v>368,368,368,347,347,347,347,347,347,316,316,316,352,352,352,293,293,293,109</v>
      </c>
      <c r="P508" s="1" t="str">
        <f t="shared" si="294"/>
        <v>(6,12),(6,12),(6,12),(4,8),(4,8),(4,8),(3,6),(3,6),(3,6),(2,3),(2,3),(2,3),(1,2),(1,2),(1,2),(1,2),(1,2),(1,2),(4,8)</v>
      </c>
      <c r="Q508" s="3" t="str">
        <f>IF(D508="坦克碎片",VLOOKUP(C508,道具信息!$N$2:$O$291,2,FALSE)&amp;"碎片",VLOOKUP(C508,道具信息!$N$2:$O$291,2,FALSE))</f>
        <v>T1部件</v>
      </c>
      <c r="R508" s="3">
        <f t="shared" si="277"/>
        <v>1962</v>
      </c>
      <c r="S508" s="11">
        <f t="shared" si="278"/>
        <v>0.19600000000000001</v>
      </c>
      <c r="T508" s="3" t="str">
        <f>VLOOKUP(Q508,道具信息!$Q$3:$S$20,2,FALSE)</f>
        <v>CHEST_ITEM_TYPE_T1_PART</v>
      </c>
      <c r="U508" s="3" t="str">
        <f>IF(COUNTIF(U$490:U507,T508)=0,T508,"")</f>
        <v>CHEST_ITEM_TYPE_T1_PART</v>
      </c>
      <c r="V508" s="3" t="str">
        <f t="shared" si="288"/>
        <v>CHEST_ITEM_TYPE_T2_SHARD,CHEST_ITEM_TYPE_T3_SHARD,CHEST_ITEM_TYPE_T4_SHARD,CHEST_ITEM_TYPE_T1_PART</v>
      </c>
      <c r="W508" s="13">
        <f t="shared" si="283"/>
        <v>0.19600000000000001</v>
      </c>
      <c r="X508" s="3" t="str">
        <f t="shared" si="284"/>
        <v>19.6%</v>
      </c>
      <c r="Y508" s="3" t="str">
        <f t="shared" si="289"/>
        <v>11.0%,20.8%,28.8%,19.6%</v>
      </c>
    </row>
    <row r="509" spans="2:25" x14ac:dyDescent="0.3">
      <c r="B509" s="2">
        <f>数据源!BD541</f>
        <v>10</v>
      </c>
      <c r="C509" s="2" t="str">
        <f>数据源!BE541</f>
        <v>T1LP3</v>
      </c>
      <c r="D509" s="2" t="str">
        <f>数据源!BF541</f>
        <v>部件</v>
      </c>
      <c r="E509" s="2">
        <f>数据源!BG541</f>
        <v>9</v>
      </c>
      <c r="F509" s="2">
        <f>数据源!BH541</f>
        <v>6</v>
      </c>
      <c r="G509" s="2">
        <f>数据源!BI541</f>
        <v>3.0000000000000001E-3</v>
      </c>
      <c r="H509" s="2">
        <f>数据源!BJ541</f>
        <v>1.0925925925925924E-2</v>
      </c>
      <c r="I509" s="2">
        <f>数据源!BK541</f>
        <v>109</v>
      </c>
      <c r="J509" s="3">
        <f t="shared" si="279"/>
        <v>4</v>
      </c>
      <c r="K509" s="3">
        <f t="shared" si="280"/>
        <v>8</v>
      </c>
      <c r="L509" s="3" t="str">
        <f t="shared" si="290"/>
        <v>部件</v>
      </c>
      <c r="M509" s="3">
        <f t="shared" ca="1" si="291"/>
        <v>91003</v>
      </c>
      <c r="N509" s="3" t="str">
        <f t="shared" ca="1" si="292"/>
        <v>51221,52221,53221,51311,52311,53311,51321,52321,53321,51411,52411,53411,52421,53421,51421,51431,52431,53431,91001,91003</v>
      </c>
      <c r="O509" s="3" t="str">
        <f t="shared" si="293"/>
        <v>368,368,368,347,347,347,347,347,347,316,316,316,352,352,352,293,293,293,109,109</v>
      </c>
      <c r="P509" s="1" t="str">
        <f t="shared" si="294"/>
        <v>(6,12),(6,12),(6,12),(4,8),(4,8),(4,8),(3,6),(3,6),(3,6),(2,3),(2,3),(2,3),(1,2),(1,2),(1,2),(1,2),(1,2),(1,2),(4,8),(4,8)</v>
      </c>
      <c r="Q509" s="3" t="str">
        <f>IF(D509="坦克碎片",VLOOKUP(C509,道具信息!$N$2:$O$291,2,FALSE)&amp;"碎片",VLOOKUP(C509,道具信息!$N$2:$O$291,2,FALSE))</f>
        <v>T1部件</v>
      </c>
      <c r="R509" s="3">
        <f t="shared" si="277"/>
        <v>1962</v>
      </c>
      <c r="S509" s="11">
        <f t="shared" si="278"/>
        <v>0.19600000000000001</v>
      </c>
      <c r="T509" s="3" t="str">
        <f>VLOOKUP(Q509,道具信息!$Q$3:$S$20,2,FALSE)</f>
        <v>CHEST_ITEM_TYPE_T1_PART</v>
      </c>
      <c r="U509" s="3" t="str">
        <f>IF(COUNTIF(U$490:U508,T509)=0,T509,"")</f>
        <v/>
      </c>
      <c r="V509" s="3" t="str">
        <f t="shared" si="288"/>
        <v>CHEST_ITEM_TYPE_T2_SHARD,CHEST_ITEM_TYPE_T3_SHARD,CHEST_ITEM_TYPE_T4_SHARD,CHEST_ITEM_TYPE_T1_PART</v>
      </c>
      <c r="W509" s="13" t="str">
        <f t="shared" si="283"/>
        <v/>
      </c>
      <c r="X509" s="3" t="str">
        <f t="shared" si="284"/>
        <v/>
      </c>
      <c r="Y509" s="3" t="str">
        <f t="shared" si="289"/>
        <v>11.0%,20.8%,28.8%,19.6%</v>
      </c>
    </row>
    <row r="510" spans="2:25" x14ac:dyDescent="0.3">
      <c r="B510" s="2">
        <f>数据源!BD542</f>
        <v>10</v>
      </c>
      <c r="C510" s="2" t="str">
        <f>数据源!BE542</f>
        <v>T1LP5</v>
      </c>
      <c r="D510" s="2" t="str">
        <f>数据源!BF542</f>
        <v>部件</v>
      </c>
      <c r="E510" s="2">
        <f>数据源!BG542</f>
        <v>9</v>
      </c>
      <c r="F510" s="2">
        <f>数据源!BH542</f>
        <v>6</v>
      </c>
      <c r="G510" s="2">
        <f>数据源!BI542</f>
        <v>3.0000000000000001E-3</v>
      </c>
      <c r="H510" s="2">
        <f>数据源!BJ542</f>
        <v>1.0925925925925924E-2</v>
      </c>
      <c r="I510" s="2">
        <f>数据源!BK542</f>
        <v>109</v>
      </c>
      <c r="J510" s="3">
        <f t="shared" si="279"/>
        <v>4</v>
      </c>
      <c r="K510" s="3">
        <f t="shared" si="280"/>
        <v>8</v>
      </c>
      <c r="L510" s="3" t="str">
        <f t="shared" si="290"/>
        <v>部件</v>
      </c>
      <c r="M510" s="3">
        <f t="shared" ca="1" si="291"/>
        <v>91005</v>
      </c>
      <c r="N510" s="3" t="str">
        <f t="shared" ca="1" si="292"/>
        <v>51221,52221,53221,51311,52311,53311,51321,52321,53321,51411,52411,53411,52421,53421,51421,51431,52431,53431,91001,91003,91005</v>
      </c>
      <c r="O510" s="3" t="str">
        <f t="shared" si="293"/>
        <v>368,368,368,347,347,347,347,347,347,316,316,316,352,352,352,293,293,293,109,109,109</v>
      </c>
      <c r="P510" s="1" t="str">
        <f t="shared" si="294"/>
        <v>(6,12),(6,12),(6,12),(4,8),(4,8),(4,8),(3,6),(3,6),(3,6),(2,3),(2,3),(2,3),(1,2),(1,2),(1,2),(1,2),(1,2),(1,2),(4,8),(4,8),(4,8)</v>
      </c>
      <c r="Q510" s="3" t="str">
        <f>IF(D510="坦克碎片",VLOOKUP(C510,道具信息!$N$2:$O$291,2,FALSE)&amp;"碎片",VLOOKUP(C510,道具信息!$N$2:$O$291,2,FALSE))</f>
        <v>T1部件</v>
      </c>
      <c r="R510" s="3">
        <f t="shared" si="277"/>
        <v>1962</v>
      </c>
      <c r="S510" s="11">
        <f t="shared" si="278"/>
        <v>0.19600000000000001</v>
      </c>
      <c r="T510" s="3" t="str">
        <f>VLOOKUP(Q510,道具信息!$Q$3:$S$20,2,FALSE)</f>
        <v>CHEST_ITEM_TYPE_T1_PART</v>
      </c>
      <c r="U510" s="3" t="str">
        <f>IF(COUNTIF(U$490:U509,T510)=0,T510,"")</f>
        <v/>
      </c>
      <c r="V510" s="3" t="str">
        <f t="shared" si="288"/>
        <v>CHEST_ITEM_TYPE_T2_SHARD,CHEST_ITEM_TYPE_T3_SHARD,CHEST_ITEM_TYPE_T4_SHARD,CHEST_ITEM_TYPE_T1_PART</v>
      </c>
      <c r="W510" s="13" t="str">
        <f t="shared" si="283"/>
        <v/>
      </c>
      <c r="X510" s="3" t="str">
        <f t="shared" si="284"/>
        <v/>
      </c>
      <c r="Y510" s="3" t="str">
        <f t="shared" si="289"/>
        <v>11.0%,20.8%,28.8%,19.6%</v>
      </c>
    </row>
    <row r="511" spans="2:25" x14ac:dyDescent="0.3">
      <c r="B511" s="2">
        <f>数据源!BD543</f>
        <v>10</v>
      </c>
      <c r="C511" s="2" t="str">
        <f>数据源!BE543</f>
        <v>T1MP1</v>
      </c>
      <c r="D511" s="2" t="str">
        <f>数据源!BF543</f>
        <v>部件</v>
      </c>
      <c r="E511" s="2">
        <f>数据源!BG543</f>
        <v>9</v>
      </c>
      <c r="F511" s="2">
        <f>数据源!BH543</f>
        <v>6</v>
      </c>
      <c r="G511" s="2">
        <f>数据源!BI543</f>
        <v>3.0000000000000001E-3</v>
      </c>
      <c r="H511" s="2">
        <f>数据源!BJ543</f>
        <v>1.0925925925925924E-2</v>
      </c>
      <c r="I511" s="2">
        <f>数据源!BK543</f>
        <v>109</v>
      </c>
      <c r="J511" s="3">
        <f t="shared" si="279"/>
        <v>4</v>
      </c>
      <c r="K511" s="3">
        <f t="shared" si="280"/>
        <v>8</v>
      </c>
      <c r="L511" s="3" t="str">
        <f t="shared" si="290"/>
        <v>部件</v>
      </c>
      <c r="M511" s="3">
        <f t="shared" ca="1" si="291"/>
        <v>91101</v>
      </c>
      <c r="N511" s="3" t="str">
        <f t="shared" ca="1" si="292"/>
        <v>51221,52221,53221,51311,52311,53311,51321,52321,53321,51411,52411,53411,52421,53421,51421,51431,52431,53431,91001,91003,91005,91101</v>
      </c>
      <c r="O511" s="3" t="str">
        <f t="shared" si="293"/>
        <v>368,368,368,347,347,347,347,347,347,316,316,316,352,352,352,293,293,293,109,109,109,109</v>
      </c>
      <c r="P511" s="1" t="str">
        <f t="shared" si="294"/>
        <v>(6,12),(6,12),(6,12),(4,8),(4,8),(4,8),(3,6),(3,6),(3,6),(2,3),(2,3),(2,3),(1,2),(1,2),(1,2),(1,2),(1,2),(1,2),(4,8),(4,8),(4,8),(4,8)</v>
      </c>
      <c r="Q511" s="3" t="str">
        <f>IF(D511="坦克碎片",VLOOKUP(C511,道具信息!$N$2:$O$291,2,FALSE)&amp;"碎片",VLOOKUP(C511,道具信息!$N$2:$O$291,2,FALSE))</f>
        <v>T1部件</v>
      </c>
      <c r="R511" s="3">
        <f t="shared" si="277"/>
        <v>1962</v>
      </c>
      <c r="S511" s="11">
        <f t="shared" si="278"/>
        <v>0.19600000000000001</v>
      </c>
      <c r="T511" s="3" t="str">
        <f>VLOOKUP(Q511,道具信息!$Q$3:$S$20,2,FALSE)</f>
        <v>CHEST_ITEM_TYPE_T1_PART</v>
      </c>
      <c r="U511" s="3" t="str">
        <f>IF(COUNTIF(U$490:U510,T511)=0,T511,"")</f>
        <v/>
      </c>
      <c r="V511" s="3" t="str">
        <f t="shared" si="288"/>
        <v>CHEST_ITEM_TYPE_T2_SHARD,CHEST_ITEM_TYPE_T3_SHARD,CHEST_ITEM_TYPE_T4_SHARD,CHEST_ITEM_TYPE_T1_PART</v>
      </c>
      <c r="W511" s="13" t="str">
        <f t="shared" si="283"/>
        <v/>
      </c>
      <c r="X511" s="3" t="str">
        <f t="shared" si="284"/>
        <v/>
      </c>
      <c r="Y511" s="3" t="str">
        <f t="shared" si="289"/>
        <v>11.0%,20.8%,28.8%,19.6%</v>
      </c>
    </row>
    <row r="512" spans="2:25" x14ac:dyDescent="0.3">
      <c r="B512" s="2">
        <f>数据源!BD544</f>
        <v>10</v>
      </c>
      <c r="C512" s="2" t="str">
        <f>数据源!BE544</f>
        <v>T1MP3</v>
      </c>
      <c r="D512" s="2" t="str">
        <f>数据源!BF544</f>
        <v>部件</v>
      </c>
      <c r="E512" s="2">
        <f>数据源!BG544</f>
        <v>9</v>
      </c>
      <c r="F512" s="2">
        <f>数据源!BH544</f>
        <v>6</v>
      </c>
      <c r="G512" s="2">
        <f>数据源!BI544</f>
        <v>3.0000000000000001E-3</v>
      </c>
      <c r="H512" s="2">
        <f>数据源!BJ544</f>
        <v>1.0925925925925924E-2</v>
      </c>
      <c r="I512" s="2">
        <f>数据源!BK544</f>
        <v>109</v>
      </c>
      <c r="J512" s="3">
        <f t="shared" si="279"/>
        <v>4</v>
      </c>
      <c r="K512" s="3">
        <f t="shared" si="280"/>
        <v>8</v>
      </c>
      <c r="L512" s="3" t="str">
        <f t="shared" si="290"/>
        <v>部件</v>
      </c>
      <c r="M512" s="3">
        <f t="shared" ca="1" si="291"/>
        <v>91103</v>
      </c>
      <c r="N512" s="3" t="str">
        <f t="shared" ca="1" si="292"/>
        <v>51221,52221,53221,51311,52311,53311,51321,52321,53321,51411,52411,53411,52421,53421,51421,51431,52431,53431,91001,91003,91005,91101,91103</v>
      </c>
      <c r="O512" s="3" t="str">
        <f t="shared" si="293"/>
        <v>368,368,368,347,347,347,347,347,347,316,316,316,352,352,352,293,293,293,109,109,109,109,109</v>
      </c>
      <c r="P512" s="1" t="str">
        <f t="shared" si="294"/>
        <v>(6,12),(6,12),(6,12),(4,8),(4,8),(4,8),(3,6),(3,6),(3,6),(2,3),(2,3),(2,3),(1,2),(1,2),(1,2),(1,2),(1,2),(1,2),(4,8),(4,8),(4,8),(4,8),(4,8)</v>
      </c>
      <c r="Q512" s="3" t="str">
        <f>IF(D512="坦克碎片",VLOOKUP(C512,道具信息!$N$2:$O$291,2,FALSE)&amp;"碎片",VLOOKUP(C512,道具信息!$N$2:$O$291,2,FALSE))</f>
        <v>T1部件</v>
      </c>
      <c r="R512" s="3">
        <f t="shared" si="277"/>
        <v>1962</v>
      </c>
      <c r="S512" s="11">
        <f t="shared" si="278"/>
        <v>0.19600000000000001</v>
      </c>
      <c r="T512" s="3" t="str">
        <f>VLOOKUP(Q512,道具信息!$Q$3:$S$20,2,FALSE)</f>
        <v>CHEST_ITEM_TYPE_T1_PART</v>
      </c>
      <c r="U512" s="3" t="str">
        <f>IF(COUNTIF(U$490:U511,T512)=0,T512,"")</f>
        <v/>
      </c>
      <c r="V512" s="3" t="str">
        <f t="shared" si="288"/>
        <v>CHEST_ITEM_TYPE_T2_SHARD,CHEST_ITEM_TYPE_T3_SHARD,CHEST_ITEM_TYPE_T4_SHARD,CHEST_ITEM_TYPE_T1_PART</v>
      </c>
      <c r="W512" s="13" t="str">
        <f t="shared" si="283"/>
        <v/>
      </c>
      <c r="X512" s="3" t="str">
        <f t="shared" si="284"/>
        <v/>
      </c>
      <c r="Y512" s="3" t="str">
        <f t="shared" si="289"/>
        <v>11.0%,20.8%,28.8%,19.6%</v>
      </c>
    </row>
    <row r="513" spans="2:25" x14ac:dyDescent="0.3">
      <c r="B513" s="2">
        <f>数据源!BD545</f>
        <v>10</v>
      </c>
      <c r="C513" s="2" t="str">
        <f>数据源!BE545</f>
        <v>T1MP5</v>
      </c>
      <c r="D513" s="2" t="str">
        <f>数据源!BF545</f>
        <v>部件</v>
      </c>
      <c r="E513" s="2">
        <f>数据源!BG545</f>
        <v>9</v>
      </c>
      <c r="F513" s="2">
        <f>数据源!BH545</f>
        <v>6</v>
      </c>
      <c r="G513" s="2">
        <f>数据源!BI545</f>
        <v>3.0000000000000001E-3</v>
      </c>
      <c r="H513" s="2">
        <f>数据源!BJ545</f>
        <v>1.0925925925925924E-2</v>
      </c>
      <c r="I513" s="2">
        <f>数据源!BK545</f>
        <v>109</v>
      </c>
      <c r="J513" s="3">
        <f t="shared" si="279"/>
        <v>4</v>
      </c>
      <c r="K513" s="3">
        <f t="shared" si="280"/>
        <v>8</v>
      </c>
      <c r="L513" s="3" t="str">
        <f t="shared" si="290"/>
        <v>部件</v>
      </c>
      <c r="M513" s="3">
        <f t="shared" ca="1" si="291"/>
        <v>91105</v>
      </c>
      <c r="N513" s="3" t="str">
        <f t="shared" ca="1" si="292"/>
        <v>51221,52221,53221,51311,52311,53311,51321,52321,53321,51411,52411,53411,52421,53421,51421,51431,52431,53431,91001,91003,91005,91101,91103,91105</v>
      </c>
      <c r="O513" s="3" t="str">
        <f t="shared" si="293"/>
        <v>368,368,368,347,347,347,347,347,347,316,316,316,352,352,352,293,293,293,109,109,109,109,109,109</v>
      </c>
      <c r="P513" s="1" t="str">
        <f t="shared" si="294"/>
        <v>(6,12),(6,12),(6,12),(4,8),(4,8),(4,8),(3,6),(3,6),(3,6),(2,3),(2,3),(2,3),(1,2),(1,2),(1,2),(1,2),(1,2),(1,2),(4,8),(4,8),(4,8),(4,8),(4,8),(4,8)</v>
      </c>
      <c r="Q513" s="3" t="str">
        <f>IF(D513="坦克碎片",VLOOKUP(C513,道具信息!$N$2:$O$291,2,FALSE)&amp;"碎片",VLOOKUP(C513,道具信息!$N$2:$O$291,2,FALSE))</f>
        <v>T1部件</v>
      </c>
      <c r="R513" s="3">
        <f t="shared" si="277"/>
        <v>1962</v>
      </c>
      <c r="S513" s="11">
        <f t="shared" si="278"/>
        <v>0.19600000000000001</v>
      </c>
      <c r="T513" s="3" t="str">
        <f>VLOOKUP(Q513,道具信息!$Q$3:$S$20,2,FALSE)</f>
        <v>CHEST_ITEM_TYPE_T1_PART</v>
      </c>
      <c r="U513" s="3" t="str">
        <f>IF(COUNTIF(U$490:U512,T513)=0,T513,"")</f>
        <v/>
      </c>
      <c r="V513" s="3" t="str">
        <f t="shared" si="288"/>
        <v>CHEST_ITEM_TYPE_T2_SHARD,CHEST_ITEM_TYPE_T3_SHARD,CHEST_ITEM_TYPE_T4_SHARD,CHEST_ITEM_TYPE_T1_PART</v>
      </c>
      <c r="W513" s="13" t="str">
        <f t="shared" si="283"/>
        <v/>
      </c>
      <c r="X513" s="3" t="str">
        <f t="shared" si="284"/>
        <v/>
      </c>
      <c r="Y513" s="3" t="str">
        <f t="shared" si="289"/>
        <v>11.0%,20.8%,28.8%,19.6%</v>
      </c>
    </row>
    <row r="514" spans="2:25" x14ac:dyDescent="0.3">
      <c r="B514" s="2">
        <f>数据源!BD546</f>
        <v>10</v>
      </c>
      <c r="C514" s="2" t="str">
        <f>数据源!BE546</f>
        <v>T1HP1</v>
      </c>
      <c r="D514" s="2" t="str">
        <f>数据源!BF546</f>
        <v>部件</v>
      </c>
      <c r="E514" s="2">
        <f>数据源!BG546</f>
        <v>9</v>
      </c>
      <c r="F514" s="2">
        <f>数据源!BH546</f>
        <v>6</v>
      </c>
      <c r="G514" s="2">
        <f>数据源!BI546</f>
        <v>3.0000000000000001E-3</v>
      </c>
      <c r="H514" s="2">
        <f>数据源!BJ546</f>
        <v>1.0925925925925924E-2</v>
      </c>
      <c r="I514" s="2">
        <f>数据源!BK546</f>
        <v>109</v>
      </c>
      <c r="J514" s="3">
        <f t="shared" si="279"/>
        <v>4</v>
      </c>
      <c r="K514" s="3">
        <f t="shared" si="280"/>
        <v>8</v>
      </c>
      <c r="L514" s="3" t="str">
        <f t="shared" si="290"/>
        <v>部件</v>
      </c>
      <c r="M514" s="3">
        <f t="shared" ca="1" si="291"/>
        <v>91201</v>
      </c>
      <c r="N514" s="3" t="str">
        <f t="shared" ca="1" si="292"/>
        <v>51221,52221,53221,51311,52311,53311,51321,52321,53321,51411,52411,53411,52421,53421,51421,51431,52431,53431,91001,91003,91005,91101,91103,91105,91201</v>
      </c>
      <c r="O514" s="3" t="str">
        <f t="shared" si="293"/>
        <v>368,368,368,347,347,347,347,347,347,316,316,316,352,352,352,293,293,293,109,109,109,109,109,109,109</v>
      </c>
      <c r="P514" s="1" t="str">
        <f t="shared" si="294"/>
        <v>(6,12),(6,12),(6,12),(4,8),(4,8),(4,8),(3,6),(3,6),(3,6),(2,3),(2,3),(2,3),(1,2),(1,2),(1,2),(1,2),(1,2),(1,2),(4,8),(4,8),(4,8),(4,8),(4,8),(4,8),(4,8)</v>
      </c>
      <c r="Q514" s="3" t="str">
        <f>IF(D514="坦克碎片",VLOOKUP(C514,道具信息!$N$2:$O$291,2,FALSE)&amp;"碎片",VLOOKUP(C514,道具信息!$N$2:$O$291,2,FALSE))</f>
        <v>T1部件</v>
      </c>
      <c r="R514" s="3">
        <f t="shared" si="277"/>
        <v>1962</v>
      </c>
      <c r="S514" s="11">
        <f t="shared" si="278"/>
        <v>0.19600000000000001</v>
      </c>
      <c r="T514" s="3" t="str">
        <f>VLOOKUP(Q514,道具信息!$Q$3:$S$20,2,FALSE)</f>
        <v>CHEST_ITEM_TYPE_T1_PART</v>
      </c>
      <c r="U514" s="3" t="str">
        <f>IF(COUNTIF(U$490:U513,T514)=0,T514,"")</f>
        <v/>
      </c>
      <c r="V514" s="3" t="str">
        <f t="shared" si="288"/>
        <v>CHEST_ITEM_TYPE_T2_SHARD,CHEST_ITEM_TYPE_T3_SHARD,CHEST_ITEM_TYPE_T4_SHARD,CHEST_ITEM_TYPE_T1_PART</v>
      </c>
      <c r="W514" s="13" t="str">
        <f t="shared" si="283"/>
        <v/>
      </c>
      <c r="X514" s="3" t="str">
        <f t="shared" si="284"/>
        <v/>
      </c>
      <c r="Y514" s="3" t="str">
        <f t="shared" si="289"/>
        <v>11.0%,20.8%,28.8%,19.6%</v>
      </c>
    </row>
    <row r="515" spans="2:25" x14ac:dyDescent="0.3">
      <c r="B515" s="2">
        <f>数据源!BD547</f>
        <v>10</v>
      </c>
      <c r="C515" s="2" t="str">
        <f>数据源!BE547</f>
        <v>T1HP3</v>
      </c>
      <c r="D515" s="2" t="str">
        <f>数据源!BF547</f>
        <v>部件</v>
      </c>
      <c r="E515" s="2">
        <f>数据源!BG547</f>
        <v>9</v>
      </c>
      <c r="F515" s="2">
        <f>数据源!BH547</f>
        <v>6</v>
      </c>
      <c r="G515" s="2">
        <f>数据源!BI547</f>
        <v>3.0000000000000001E-3</v>
      </c>
      <c r="H515" s="2">
        <f>数据源!BJ547</f>
        <v>1.0925925925925924E-2</v>
      </c>
      <c r="I515" s="2">
        <f>数据源!BK547</f>
        <v>109</v>
      </c>
      <c r="J515" s="3">
        <f t="shared" si="279"/>
        <v>4</v>
      </c>
      <c r="K515" s="3">
        <f t="shared" si="280"/>
        <v>8</v>
      </c>
      <c r="L515" s="3" t="str">
        <f t="shared" si="290"/>
        <v>部件</v>
      </c>
      <c r="M515" s="3">
        <f t="shared" ca="1" si="291"/>
        <v>91203</v>
      </c>
      <c r="N515" s="3" t="str">
        <f t="shared" ca="1" si="292"/>
        <v>51221,52221,53221,51311,52311,53311,51321,52321,53321,51411,52411,53411,52421,53421,51421,51431,52431,53431,91001,91003,91005,91101,91103,91105,91201,91203</v>
      </c>
      <c r="O515" s="3" t="str">
        <f t="shared" si="293"/>
        <v>368,368,368,347,347,347,347,347,347,316,316,316,352,352,352,293,293,293,109,109,109,109,109,109,109,109</v>
      </c>
      <c r="P515" s="1" t="str">
        <f t="shared" si="294"/>
        <v>(6,12),(6,12),(6,12),(4,8),(4,8),(4,8),(3,6),(3,6),(3,6),(2,3),(2,3),(2,3),(1,2),(1,2),(1,2),(1,2),(1,2),(1,2),(4,8),(4,8),(4,8),(4,8),(4,8),(4,8),(4,8),(4,8)</v>
      </c>
      <c r="Q515" s="3" t="str">
        <f>IF(D515="坦克碎片",VLOOKUP(C515,道具信息!$N$2:$O$291,2,FALSE)&amp;"碎片",VLOOKUP(C515,道具信息!$N$2:$O$291,2,FALSE))</f>
        <v>T1部件</v>
      </c>
      <c r="R515" s="3">
        <f t="shared" si="277"/>
        <v>1962</v>
      </c>
      <c r="S515" s="11">
        <f t="shared" si="278"/>
        <v>0.19600000000000001</v>
      </c>
      <c r="T515" s="3" t="str">
        <f>VLOOKUP(Q515,道具信息!$Q$3:$S$20,2,FALSE)</f>
        <v>CHEST_ITEM_TYPE_T1_PART</v>
      </c>
      <c r="U515" s="3" t="str">
        <f>IF(COUNTIF(U$490:U514,T515)=0,T515,"")</f>
        <v/>
      </c>
      <c r="V515" s="3" t="str">
        <f t="shared" si="288"/>
        <v>CHEST_ITEM_TYPE_T2_SHARD,CHEST_ITEM_TYPE_T3_SHARD,CHEST_ITEM_TYPE_T4_SHARD,CHEST_ITEM_TYPE_T1_PART</v>
      </c>
      <c r="W515" s="13" t="str">
        <f t="shared" si="283"/>
        <v/>
      </c>
      <c r="X515" s="3" t="str">
        <f t="shared" si="284"/>
        <v/>
      </c>
      <c r="Y515" s="3" t="str">
        <f t="shared" si="289"/>
        <v>11.0%,20.8%,28.8%,19.6%</v>
      </c>
    </row>
    <row r="516" spans="2:25" x14ac:dyDescent="0.3">
      <c r="B516" s="2">
        <f>数据源!BD548</f>
        <v>10</v>
      </c>
      <c r="C516" s="2" t="str">
        <f>数据源!BE548</f>
        <v>T1HP5</v>
      </c>
      <c r="D516" s="2" t="str">
        <f>数据源!BF548</f>
        <v>部件</v>
      </c>
      <c r="E516" s="2">
        <f>数据源!BG548</f>
        <v>9</v>
      </c>
      <c r="F516" s="2">
        <f>数据源!BH548</f>
        <v>6</v>
      </c>
      <c r="G516" s="2">
        <f>数据源!BI548</f>
        <v>3.0000000000000001E-3</v>
      </c>
      <c r="H516" s="2">
        <f>数据源!BJ548</f>
        <v>1.0925925925925924E-2</v>
      </c>
      <c r="I516" s="2">
        <f>数据源!BK548</f>
        <v>109</v>
      </c>
      <c r="J516" s="3">
        <f t="shared" si="279"/>
        <v>4</v>
      </c>
      <c r="K516" s="3">
        <f t="shared" si="280"/>
        <v>8</v>
      </c>
      <c r="L516" s="3" t="str">
        <f t="shared" si="290"/>
        <v>部件</v>
      </c>
      <c r="M516" s="3">
        <f t="shared" ca="1" si="291"/>
        <v>91205</v>
      </c>
      <c r="N516" s="3" t="str">
        <f t="shared" ca="1" si="292"/>
        <v>51221,52221,53221,51311,52311,53311,51321,52321,53321,51411,52411,53411,52421,53421,51421,51431,52431,53431,91001,91003,91005,91101,91103,91105,91201,91203,91205</v>
      </c>
      <c r="O516" s="3" t="str">
        <f t="shared" si="293"/>
        <v>368,368,368,347,347,347,347,347,347,316,316,316,352,352,352,293,293,293,109,109,109,109,109,109,109,109,109</v>
      </c>
      <c r="P516" s="1" t="str">
        <f t="shared" si="294"/>
        <v>(6,12),(6,12),(6,12),(4,8),(4,8),(4,8),(3,6),(3,6),(3,6),(2,3),(2,3),(2,3),(1,2),(1,2),(1,2),(1,2),(1,2),(1,2),(4,8),(4,8),(4,8),(4,8),(4,8),(4,8),(4,8),(4,8),(4,8)</v>
      </c>
      <c r="Q516" s="3" t="str">
        <f>IF(D516="坦克碎片",VLOOKUP(C516,道具信息!$N$2:$O$291,2,FALSE)&amp;"碎片",VLOOKUP(C516,道具信息!$N$2:$O$291,2,FALSE))</f>
        <v>T1部件</v>
      </c>
      <c r="R516" s="3">
        <f t="shared" si="277"/>
        <v>1962</v>
      </c>
      <c r="S516" s="11">
        <f t="shared" si="278"/>
        <v>0.19600000000000001</v>
      </c>
      <c r="T516" s="3" t="str">
        <f>VLOOKUP(Q516,道具信息!$Q$3:$S$20,2,FALSE)</f>
        <v>CHEST_ITEM_TYPE_T1_PART</v>
      </c>
      <c r="U516" s="3" t="str">
        <f>IF(COUNTIF(U$490:U515,T516)=0,T516,"")</f>
        <v/>
      </c>
      <c r="V516" s="3" t="str">
        <f t="shared" si="288"/>
        <v>CHEST_ITEM_TYPE_T2_SHARD,CHEST_ITEM_TYPE_T3_SHARD,CHEST_ITEM_TYPE_T4_SHARD,CHEST_ITEM_TYPE_T1_PART</v>
      </c>
      <c r="W516" s="13" t="str">
        <f t="shared" si="283"/>
        <v/>
      </c>
      <c r="X516" s="3" t="str">
        <f t="shared" si="284"/>
        <v/>
      </c>
      <c r="Y516" s="3" t="str">
        <f t="shared" si="289"/>
        <v>11.0%,20.8%,28.8%,19.6%</v>
      </c>
    </row>
    <row r="517" spans="2:25" x14ac:dyDescent="0.3">
      <c r="B517" s="2">
        <f>数据源!BD549</f>
        <v>10</v>
      </c>
      <c r="C517" s="2" t="str">
        <f>数据源!BE549</f>
        <v>T1LP2</v>
      </c>
      <c r="D517" s="2" t="str">
        <f>数据源!BF549</f>
        <v>部件</v>
      </c>
      <c r="E517" s="2">
        <f>数据源!BG549</f>
        <v>9</v>
      </c>
      <c r="F517" s="2">
        <f>数据源!BH549</f>
        <v>6</v>
      </c>
      <c r="G517" s="2">
        <f>数据源!BI549</f>
        <v>3.0000000000000001E-3</v>
      </c>
      <c r="H517" s="2">
        <f>数据源!BJ549</f>
        <v>1.0925925925925924E-2</v>
      </c>
      <c r="I517" s="2">
        <f>数据源!BK549</f>
        <v>109</v>
      </c>
      <c r="J517" s="3">
        <f t="shared" si="279"/>
        <v>4</v>
      </c>
      <c r="K517" s="3">
        <f t="shared" si="280"/>
        <v>8</v>
      </c>
      <c r="L517" s="3" t="str">
        <f t="shared" si="290"/>
        <v>部件</v>
      </c>
      <c r="M517" s="3">
        <f t="shared" ca="1" si="291"/>
        <v>91002</v>
      </c>
      <c r="N517" s="3" t="str">
        <f t="shared" ca="1" si="292"/>
        <v>51221,52221,53221,51311,52311,53311,51321,52321,53321,51411,52411,53411,52421,53421,51421,51431,52431,53431,91001,91003,91005,91101,91103,91105,91201,91203,91205,91002</v>
      </c>
      <c r="O517" s="3" t="str">
        <f t="shared" si="293"/>
        <v>368,368,368,347,347,347,347,347,347,316,316,316,352,352,352,293,293,293,109,109,109,109,109,109,109,109,109,109</v>
      </c>
      <c r="P517" s="1" t="str">
        <f t="shared" si="294"/>
        <v>(6,12),(6,12),(6,12),(4,8),(4,8),(4,8),(3,6),(3,6),(3,6),(2,3),(2,3),(2,3),(1,2),(1,2),(1,2),(1,2),(1,2),(1,2),(4,8),(4,8),(4,8),(4,8),(4,8),(4,8),(4,8),(4,8),(4,8),(4,8)</v>
      </c>
      <c r="Q517" s="3" t="str">
        <f>IF(D517="坦克碎片",VLOOKUP(C517,道具信息!$N$2:$O$291,2,FALSE)&amp;"碎片",VLOOKUP(C517,道具信息!$N$2:$O$291,2,FALSE))</f>
        <v>T1部件</v>
      </c>
      <c r="R517" s="3">
        <f t="shared" si="277"/>
        <v>1962</v>
      </c>
      <c r="S517" s="11">
        <f t="shared" si="278"/>
        <v>0.19600000000000001</v>
      </c>
      <c r="T517" s="3" t="str">
        <f>VLOOKUP(Q517,道具信息!$Q$3:$S$20,2,FALSE)</f>
        <v>CHEST_ITEM_TYPE_T1_PART</v>
      </c>
      <c r="U517" s="3" t="str">
        <f>IF(COUNTIF(U$490:U516,T517)=0,T517,"")</f>
        <v/>
      </c>
      <c r="V517" s="3" t="str">
        <f t="shared" si="288"/>
        <v>CHEST_ITEM_TYPE_T2_SHARD,CHEST_ITEM_TYPE_T3_SHARD,CHEST_ITEM_TYPE_T4_SHARD,CHEST_ITEM_TYPE_T1_PART</v>
      </c>
      <c r="W517" s="13" t="str">
        <f t="shared" si="283"/>
        <v/>
      </c>
      <c r="X517" s="3" t="str">
        <f t="shared" si="284"/>
        <v/>
      </c>
      <c r="Y517" s="3" t="str">
        <f t="shared" si="289"/>
        <v>11.0%,20.8%,28.8%,19.6%</v>
      </c>
    </row>
    <row r="518" spans="2:25" x14ac:dyDescent="0.3">
      <c r="B518" s="2">
        <f>数据源!BD550</f>
        <v>10</v>
      </c>
      <c r="C518" s="2" t="str">
        <f>数据源!BE550</f>
        <v>T1LP4</v>
      </c>
      <c r="D518" s="2" t="str">
        <f>数据源!BF550</f>
        <v>部件</v>
      </c>
      <c r="E518" s="2">
        <f>数据源!BG550</f>
        <v>9</v>
      </c>
      <c r="F518" s="2">
        <f>数据源!BH550</f>
        <v>6</v>
      </c>
      <c r="G518" s="2">
        <f>数据源!BI550</f>
        <v>3.0000000000000001E-3</v>
      </c>
      <c r="H518" s="2">
        <f>数据源!BJ550</f>
        <v>1.0925925925925924E-2</v>
      </c>
      <c r="I518" s="2">
        <f>数据源!BK550</f>
        <v>109</v>
      </c>
      <c r="J518" s="3">
        <f t="shared" si="279"/>
        <v>4</v>
      </c>
      <c r="K518" s="3">
        <f t="shared" si="280"/>
        <v>8</v>
      </c>
      <c r="L518" s="3" t="str">
        <f t="shared" si="290"/>
        <v>部件</v>
      </c>
      <c r="M518" s="3">
        <f t="shared" ca="1" si="291"/>
        <v>91004</v>
      </c>
      <c r="N518" s="3" t="str">
        <f t="shared" ca="1" si="292"/>
        <v>51221,52221,53221,51311,52311,53311,51321,52321,53321,51411,52411,53411,52421,53421,51421,51431,52431,53431,91001,91003,91005,91101,91103,91105,91201,91203,91205,91002,91004</v>
      </c>
      <c r="O518" s="3" t="str">
        <f t="shared" si="293"/>
        <v>368,368,368,347,347,347,347,347,347,316,316,316,352,352,352,293,293,293,109,109,109,109,109,109,109,109,109,109,109</v>
      </c>
      <c r="P518" s="1" t="str">
        <f t="shared" si="294"/>
        <v>(6,12),(6,12),(6,12),(4,8),(4,8),(4,8),(3,6),(3,6),(3,6),(2,3),(2,3),(2,3),(1,2),(1,2),(1,2),(1,2),(1,2),(1,2),(4,8),(4,8),(4,8),(4,8),(4,8),(4,8),(4,8),(4,8),(4,8),(4,8),(4,8)</v>
      </c>
      <c r="Q518" s="3" t="str">
        <f>IF(D518="坦克碎片",VLOOKUP(C518,道具信息!$N$2:$O$291,2,FALSE)&amp;"碎片",VLOOKUP(C518,道具信息!$N$2:$O$291,2,FALSE))</f>
        <v>T1部件</v>
      </c>
      <c r="R518" s="3">
        <f t="shared" si="277"/>
        <v>1962</v>
      </c>
      <c r="S518" s="11">
        <f t="shared" si="278"/>
        <v>0.19600000000000001</v>
      </c>
      <c r="T518" s="3" t="str">
        <f>VLOOKUP(Q518,道具信息!$Q$3:$S$20,2,FALSE)</f>
        <v>CHEST_ITEM_TYPE_T1_PART</v>
      </c>
      <c r="U518" s="3" t="str">
        <f>IF(COUNTIF(U$490:U517,T518)=0,T518,"")</f>
        <v/>
      </c>
      <c r="V518" s="3" t="str">
        <f t="shared" si="288"/>
        <v>CHEST_ITEM_TYPE_T2_SHARD,CHEST_ITEM_TYPE_T3_SHARD,CHEST_ITEM_TYPE_T4_SHARD,CHEST_ITEM_TYPE_T1_PART</v>
      </c>
      <c r="W518" s="13" t="str">
        <f t="shared" si="283"/>
        <v/>
      </c>
      <c r="X518" s="3" t="str">
        <f t="shared" si="284"/>
        <v/>
      </c>
      <c r="Y518" s="3" t="str">
        <f t="shared" si="289"/>
        <v>11.0%,20.8%,28.8%,19.6%</v>
      </c>
    </row>
    <row r="519" spans="2:25" x14ac:dyDescent="0.3">
      <c r="B519" s="2">
        <f>数据源!BD551</f>
        <v>10</v>
      </c>
      <c r="C519" s="2" t="str">
        <f>数据源!BE551</f>
        <v>T1LP6</v>
      </c>
      <c r="D519" s="2" t="str">
        <f>数据源!BF551</f>
        <v>部件</v>
      </c>
      <c r="E519" s="2">
        <f>数据源!BG551</f>
        <v>9</v>
      </c>
      <c r="F519" s="2">
        <f>数据源!BH551</f>
        <v>6</v>
      </c>
      <c r="G519" s="2">
        <f>数据源!BI551</f>
        <v>3.0000000000000001E-3</v>
      </c>
      <c r="H519" s="2">
        <f>数据源!BJ551</f>
        <v>1.0925925925925924E-2</v>
      </c>
      <c r="I519" s="2">
        <f>数据源!BK551</f>
        <v>109</v>
      </c>
      <c r="J519" s="3">
        <f t="shared" si="279"/>
        <v>4</v>
      </c>
      <c r="K519" s="3">
        <f t="shared" si="280"/>
        <v>8</v>
      </c>
      <c r="L519" s="3" t="str">
        <f t="shared" si="290"/>
        <v>部件</v>
      </c>
      <c r="M519" s="3">
        <f t="shared" ca="1" si="291"/>
        <v>91006</v>
      </c>
      <c r="N519" s="3" t="str">
        <f t="shared" ca="1" si="292"/>
        <v>51221,52221,53221,51311,52311,53311,51321,52321,53321,51411,52411,53411,52421,53421,51421,51431,52431,53431,91001,91003,91005,91101,91103,91105,91201,91203,91205,91002,91004,91006</v>
      </c>
      <c r="O519" s="3" t="str">
        <f t="shared" si="293"/>
        <v>368,368,368,347,347,347,347,347,347,316,316,316,352,352,352,293,293,293,109,109,109,109,109,109,109,109,109,109,109,109</v>
      </c>
      <c r="P519" s="1" t="str">
        <f t="shared" si="294"/>
        <v>(6,12),(6,12),(6,12),(4,8),(4,8),(4,8),(3,6),(3,6),(3,6),(2,3),(2,3),(2,3),(1,2),(1,2),(1,2),(1,2),(1,2),(1,2),(4,8),(4,8),(4,8),(4,8),(4,8),(4,8),(4,8),(4,8),(4,8),(4,8),(4,8),(4,8)</v>
      </c>
      <c r="Q519" s="3" t="str">
        <f>IF(D519="坦克碎片",VLOOKUP(C519,道具信息!$N$2:$O$291,2,FALSE)&amp;"碎片",VLOOKUP(C519,道具信息!$N$2:$O$291,2,FALSE))</f>
        <v>T1部件</v>
      </c>
      <c r="R519" s="3">
        <f t="shared" si="277"/>
        <v>1962</v>
      </c>
      <c r="S519" s="11">
        <f t="shared" si="278"/>
        <v>0.19600000000000001</v>
      </c>
      <c r="T519" s="3" t="str">
        <f>VLOOKUP(Q519,道具信息!$Q$3:$S$20,2,FALSE)</f>
        <v>CHEST_ITEM_TYPE_T1_PART</v>
      </c>
      <c r="U519" s="3" t="str">
        <f>IF(COUNTIF(U$490:U518,T519)=0,T519,"")</f>
        <v/>
      </c>
      <c r="V519" s="3" t="str">
        <f t="shared" si="288"/>
        <v>CHEST_ITEM_TYPE_T2_SHARD,CHEST_ITEM_TYPE_T3_SHARD,CHEST_ITEM_TYPE_T4_SHARD,CHEST_ITEM_TYPE_T1_PART</v>
      </c>
      <c r="W519" s="13" t="str">
        <f t="shared" si="283"/>
        <v/>
      </c>
      <c r="X519" s="3" t="str">
        <f t="shared" si="284"/>
        <v/>
      </c>
      <c r="Y519" s="3" t="str">
        <f t="shared" si="289"/>
        <v>11.0%,20.8%,28.8%,19.6%</v>
      </c>
    </row>
    <row r="520" spans="2:25" x14ac:dyDescent="0.3">
      <c r="B520" s="2">
        <f>数据源!BD552</f>
        <v>10</v>
      </c>
      <c r="C520" s="2" t="str">
        <f>数据源!BE552</f>
        <v>T1MP2</v>
      </c>
      <c r="D520" s="2" t="str">
        <f>数据源!BF552</f>
        <v>部件</v>
      </c>
      <c r="E520" s="2">
        <f>数据源!BG552</f>
        <v>9</v>
      </c>
      <c r="F520" s="2">
        <f>数据源!BH552</f>
        <v>6</v>
      </c>
      <c r="G520" s="2">
        <f>数据源!BI552</f>
        <v>3.0000000000000001E-3</v>
      </c>
      <c r="H520" s="2">
        <f>数据源!BJ552</f>
        <v>1.0925925925925924E-2</v>
      </c>
      <c r="I520" s="2">
        <f>数据源!BK552</f>
        <v>109</v>
      </c>
      <c r="J520" s="3">
        <f>ROUNDUP(IF(F520&gt;1,F520-ROUNDDOWN(SQRT(F520),0),F520),0)</f>
        <v>4</v>
      </c>
      <c r="K520" s="3">
        <f>F520*2-J520</f>
        <v>8</v>
      </c>
      <c r="L520" s="3" t="str">
        <f t="shared" si="290"/>
        <v>部件</v>
      </c>
      <c r="M520" s="3">
        <f t="shared" ca="1" si="291"/>
        <v>91102</v>
      </c>
      <c r="N520" s="3" t="str">
        <f t="shared" ca="1" si="292"/>
        <v>51221,52221,53221,51311,52311,53311,51321,52321,53321,51411,52411,53411,52421,53421,51421,51431,52431,53431,91001,91003,91005,91101,91103,91105,91201,91203,91205,91002,91004,91006,91102</v>
      </c>
      <c r="O520" s="3" t="str">
        <f t="shared" si="293"/>
        <v>368,368,368,347,347,347,347,347,347,316,316,316,352,352,352,293,293,293,109,109,109,109,109,109,109,109,109,109,109,109,109</v>
      </c>
      <c r="P520" s="1" t="str">
        <f t="shared" si="294"/>
        <v>(6,12),(6,12),(6,12),(4,8),(4,8),(4,8),(3,6),(3,6),(3,6),(2,3),(2,3),(2,3),(1,2),(1,2),(1,2),(1,2),(1,2),(1,2),(4,8),(4,8),(4,8),(4,8),(4,8),(4,8),(4,8),(4,8),(4,8),(4,8),(4,8),(4,8),(4,8)</v>
      </c>
      <c r="Q520" s="3" t="str">
        <f>IF(D520="坦克碎片",VLOOKUP(C520,道具信息!$N$2:$O$291,2,FALSE)&amp;"碎片",VLOOKUP(C520,道具信息!$N$2:$O$291,2,FALSE))</f>
        <v>T1部件</v>
      </c>
      <c r="R520" s="3">
        <f t="shared" si="277"/>
        <v>1962</v>
      </c>
      <c r="S520" s="11">
        <f t="shared" si="278"/>
        <v>0.19600000000000001</v>
      </c>
      <c r="T520" s="3" t="str">
        <f>VLOOKUP(Q520,道具信息!$Q$3:$S$20,2,FALSE)</f>
        <v>CHEST_ITEM_TYPE_T1_PART</v>
      </c>
      <c r="U520" s="3" t="str">
        <f>IF(COUNTIF(U$490:U519,T520)=0,T520,"")</f>
        <v/>
      </c>
      <c r="V520" s="3" t="str">
        <f t="shared" si="288"/>
        <v>CHEST_ITEM_TYPE_T2_SHARD,CHEST_ITEM_TYPE_T3_SHARD,CHEST_ITEM_TYPE_T4_SHARD,CHEST_ITEM_TYPE_T1_PART</v>
      </c>
      <c r="W520" s="13" t="str">
        <f t="shared" si="283"/>
        <v/>
      </c>
      <c r="X520" s="3" t="str">
        <f t="shared" si="284"/>
        <v/>
      </c>
      <c r="Y520" s="3" t="str">
        <f t="shared" si="289"/>
        <v>11.0%,20.8%,28.8%,19.6%</v>
      </c>
    </row>
    <row r="521" spans="2:25" x14ac:dyDescent="0.3">
      <c r="B521" s="2">
        <f>数据源!BD553</f>
        <v>10</v>
      </c>
      <c r="C521" s="2" t="str">
        <f>数据源!BE553</f>
        <v>T1MP4</v>
      </c>
      <c r="D521" s="2" t="str">
        <f>数据源!BF553</f>
        <v>部件</v>
      </c>
      <c r="E521" s="2">
        <f>数据源!BG553</f>
        <v>9</v>
      </c>
      <c r="F521" s="2">
        <f>数据源!BH553</f>
        <v>6</v>
      </c>
      <c r="G521" s="2">
        <f>数据源!BI553</f>
        <v>3.0000000000000001E-3</v>
      </c>
      <c r="H521" s="2">
        <f>数据源!BJ553</f>
        <v>1.0925925925925924E-2</v>
      </c>
      <c r="I521" s="2">
        <f>数据源!BK553</f>
        <v>109</v>
      </c>
      <c r="J521" s="3">
        <f t="shared" ref="J521:J534" si="295">ROUNDUP(IF(F521&gt;1,F521-ROUNDDOWN(SQRT(F521),0),F521),0)</f>
        <v>4</v>
      </c>
      <c r="K521" s="3">
        <f t="shared" ref="K521:K534" si="296">F521*2-J521</f>
        <v>8</v>
      </c>
      <c r="L521" s="3" t="str">
        <f t="shared" si="290"/>
        <v>部件</v>
      </c>
      <c r="M521" s="3">
        <f t="shared" ca="1" si="291"/>
        <v>91104</v>
      </c>
      <c r="N521" s="3" t="str">
        <f t="shared" ca="1" si="292"/>
        <v>51221,52221,53221,51311,52311,53311,51321,52321,53321,51411,52411,53411,52421,53421,51421,51431,52431,53431,91001,91003,91005,91101,91103,91105,91201,91203,91205,91002,91004,91006,91102,91104</v>
      </c>
      <c r="O521" s="3" t="str">
        <f t="shared" si="293"/>
        <v>368,368,368,347,347,347,347,347,347,316,316,316,352,352,352,293,293,293,109,109,109,109,109,109,109,109,109,109,109,109,109,109</v>
      </c>
      <c r="P521" s="1" t="str">
        <f t="shared" si="294"/>
        <v>(6,12),(6,12),(6,12),(4,8),(4,8),(4,8),(3,6),(3,6),(3,6),(2,3),(2,3),(2,3),(1,2),(1,2),(1,2),(1,2),(1,2),(1,2),(4,8),(4,8),(4,8),(4,8),(4,8),(4,8),(4,8),(4,8),(4,8),(4,8),(4,8),(4,8),(4,8),(4,8)</v>
      </c>
      <c r="Q521" s="3" t="str">
        <f>IF(D521="坦克碎片",VLOOKUP(C521,道具信息!$N$2:$O$291,2,FALSE)&amp;"碎片",VLOOKUP(C521,道具信息!$N$2:$O$291,2,FALSE))</f>
        <v>T1部件</v>
      </c>
      <c r="R521" s="3">
        <f t="shared" si="277"/>
        <v>1962</v>
      </c>
      <c r="S521" s="11">
        <f t="shared" si="278"/>
        <v>0.19600000000000001</v>
      </c>
      <c r="T521" s="3" t="str">
        <f>VLOOKUP(Q521,道具信息!$Q$3:$S$20,2,FALSE)</f>
        <v>CHEST_ITEM_TYPE_T1_PART</v>
      </c>
      <c r="U521" s="3" t="str">
        <f>IF(COUNTIF(U$490:U520,T521)=0,T521,"")</f>
        <v/>
      </c>
      <c r="V521" s="3" t="str">
        <f t="shared" si="288"/>
        <v>CHEST_ITEM_TYPE_T2_SHARD,CHEST_ITEM_TYPE_T3_SHARD,CHEST_ITEM_TYPE_T4_SHARD,CHEST_ITEM_TYPE_T1_PART</v>
      </c>
      <c r="W521" s="13" t="str">
        <f t="shared" si="283"/>
        <v/>
      </c>
      <c r="X521" s="3" t="str">
        <f t="shared" si="284"/>
        <v/>
      </c>
      <c r="Y521" s="3" t="str">
        <f t="shared" si="289"/>
        <v>11.0%,20.8%,28.8%,19.6%</v>
      </c>
    </row>
    <row r="522" spans="2:25" x14ac:dyDescent="0.3">
      <c r="B522" s="2">
        <f>数据源!BD554</f>
        <v>10</v>
      </c>
      <c r="C522" s="2" t="str">
        <f>数据源!BE554</f>
        <v>T1MP6</v>
      </c>
      <c r="D522" s="2" t="str">
        <f>数据源!BF554</f>
        <v>部件</v>
      </c>
      <c r="E522" s="2">
        <f>数据源!BG554</f>
        <v>9</v>
      </c>
      <c r="F522" s="2">
        <f>数据源!BH554</f>
        <v>6</v>
      </c>
      <c r="G522" s="2">
        <f>数据源!BI554</f>
        <v>3.0000000000000001E-3</v>
      </c>
      <c r="H522" s="2">
        <f>数据源!BJ554</f>
        <v>1.0925925925925924E-2</v>
      </c>
      <c r="I522" s="2">
        <f>数据源!BK554</f>
        <v>109</v>
      </c>
      <c r="J522" s="3">
        <f t="shared" si="295"/>
        <v>4</v>
      </c>
      <c r="K522" s="3">
        <f t="shared" si="296"/>
        <v>8</v>
      </c>
      <c r="L522" s="3" t="str">
        <f t="shared" si="290"/>
        <v>部件</v>
      </c>
      <c r="M522" s="3">
        <f t="shared" ca="1" si="291"/>
        <v>91106</v>
      </c>
      <c r="N522" s="3" t="str">
        <f t="shared" ca="1" si="292"/>
        <v>51221,52221,53221,51311,52311,53311,51321,52321,53321,51411,52411,53411,52421,53421,51421,51431,52431,53431,91001,91003,91005,91101,91103,91105,91201,91203,91205,91002,91004,91006,91102,91104,91106</v>
      </c>
      <c r="O522" s="3" t="str">
        <f t="shared" si="293"/>
        <v>368,368,368,347,347,347,347,347,347,316,316,316,352,352,352,293,293,293,109,109,109,109,109,109,109,109,109,109,109,109,109,109,109</v>
      </c>
      <c r="P522" s="1" t="str">
        <f t="shared" si="294"/>
        <v>(6,12),(6,12),(6,12),(4,8),(4,8),(4,8),(3,6),(3,6),(3,6),(2,3),(2,3),(2,3),(1,2),(1,2),(1,2),(1,2),(1,2),(1,2),(4,8),(4,8),(4,8),(4,8),(4,8),(4,8),(4,8),(4,8),(4,8),(4,8),(4,8),(4,8),(4,8),(4,8),(4,8)</v>
      </c>
      <c r="Q522" s="3" t="str">
        <f>IF(D522="坦克碎片",VLOOKUP(C522,道具信息!$N$2:$O$291,2,FALSE)&amp;"碎片",VLOOKUP(C522,道具信息!$N$2:$O$291,2,FALSE))</f>
        <v>T1部件</v>
      </c>
      <c r="R522" s="3">
        <f t="shared" ref="R522:R553" si="297">SUMIFS(I$3:I$580,Q$3:Q$580,Q522,B$3:B$580,B522)</f>
        <v>1962</v>
      </c>
      <c r="S522" s="11">
        <f t="shared" ref="S522:S553" si="298">ROUND(R522/SUMIF(B$3:B$580,B522,I$3:I$580),3)</f>
        <v>0.19600000000000001</v>
      </c>
      <c r="T522" s="3" t="str">
        <f>VLOOKUP(Q522,道具信息!$Q$3:$S$20,2,FALSE)</f>
        <v>CHEST_ITEM_TYPE_T1_PART</v>
      </c>
      <c r="U522" s="3" t="str">
        <f>IF(COUNTIF(U$490:U521,T522)=0,T522,"")</f>
        <v/>
      </c>
      <c r="V522" s="3" t="str">
        <f t="shared" si="288"/>
        <v>CHEST_ITEM_TYPE_T2_SHARD,CHEST_ITEM_TYPE_T3_SHARD,CHEST_ITEM_TYPE_T4_SHARD,CHEST_ITEM_TYPE_T1_PART</v>
      </c>
      <c r="W522" s="13" t="str">
        <f t="shared" si="283"/>
        <v/>
      </c>
      <c r="X522" s="3" t="str">
        <f t="shared" si="284"/>
        <v/>
      </c>
      <c r="Y522" s="3" t="str">
        <f t="shared" si="289"/>
        <v>11.0%,20.8%,28.8%,19.6%</v>
      </c>
    </row>
    <row r="523" spans="2:25" x14ac:dyDescent="0.3">
      <c r="B523" s="2">
        <f>数据源!BD555</f>
        <v>10</v>
      </c>
      <c r="C523" s="2" t="str">
        <f>数据源!BE555</f>
        <v>T1HP2</v>
      </c>
      <c r="D523" s="2" t="str">
        <f>数据源!BF555</f>
        <v>部件</v>
      </c>
      <c r="E523" s="2">
        <f>数据源!BG555</f>
        <v>9</v>
      </c>
      <c r="F523" s="2">
        <f>数据源!BH555</f>
        <v>6</v>
      </c>
      <c r="G523" s="2">
        <f>数据源!BI555</f>
        <v>3.0000000000000001E-3</v>
      </c>
      <c r="H523" s="2">
        <f>数据源!BJ555</f>
        <v>1.0925925925925924E-2</v>
      </c>
      <c r="I523" s="2">
        <f>数据源!BK555</f>
        <v>109</v>
      </c>
      <c r="J523" s="3">
        <f t="shared" si="295"/>
        <v>4</v>
      </c>
      <c r="K523" s="3">
        <f t="shared" si="296"/>
        <v>8</v>
      </c>
      <c r="L523" s="3" t="str">
        <f t="shared" si="290"/>
        <v>部件</v>
      </c>
      <c r="M523" s="3">
        <f t="shared" ca="1" si="291"/>
        <v>91202</v>
      </c>
      <c r="N523" s="3" t="str">
        <f t="shared" ca="1" si="292"/>
        <v>51221,52221,53221,51311,52311,53311,51321,52321,53321,51411,52411,53411,52421,53421,51421,51431,52431,53431,91001,91003,91005,91101,91103,91105,91201,91203,91205,91002,91004,91006,91102,91104,91106,91202</v>
      </c>
      <c r="O523" s="3" t="str">
        <f t="shared" si="293"/>
        <v>368,368,368,347,347,347,347,347,347,316,316,316,352,352,352,293,293,293,109,109,109,109,109,109,109,109,109,109,109,109,109,109,109,109</v>
      </c>
      <c r="P523" s="1" t="str">
        <f t="shared" si="294"/>
        <v>(6,12),(6,12),(6,12),(4,8),(4,8),(4,8),(3,6),(3,6),(3,6),(2,3),(2,3),(2,3),(1,2),(1,2),(1,2),(1,2),(1,2),(1,2),(4,8),(4,8),(4,8),(4,8),(4,8),(4,8),(4,8),(4,8),(4,8),(4,8),(4,8),(4,8),(4,8),(4,8),(4,8),(4,8)</v>
      </c>
      <c r="Q523" s="3" t="str">
        <f>IF(D523="坦克碎片",VLOOKUP(C523,道具信息!$N$2:$O$291,2,FALSE)&amp;"碎片",VLOOKUP(C523,道具信息!$N$2:$O$291,2,FALSE))</f>
        <v>T1部件</v>
      </c>
      <c r="R523" s="3">
        <f t="shared" si="297"/>
        <v>1962</v>
      </c>
      <c r="S523" s="11">
        <f t="shared" si="298"/>
        <v>0.19600000000000001</v>
      </c>
      <c r="T523" s="3" t="str">
        <f>VLOOKUP(Q523,道具信息!$Q$3:$S$20,2,FALSE)</f>
        <v>CHEST_ITEM_TYPE_T1_PART</v>
      </c>
      <c r="U523" s="3" t="str">
        <f>IF(COUNTIF(U$490:U522,T523)=0,T523,"")</f>
        <v/>
      </c>
      <c r="V523" s="3" t="str">
        <f t="shared" si="288"/>
        <v>CHEST_ITEM_TYPE_T2_SHARD,CHEST_ITEM_TYPE_T3_SHARD,CHEST_ITEM_TYPE_T4_SHARD,CHEST_ITEM_TYPE_T1_PART</v>
      </c>
      <c r="W523" s="13" t="str">
        <f t="shared" si="283"/>
        <v/>
      </c>
      <c r="X523" s="3" t="str">
        <f t="shared" si="284"/>
        <v/>
      </c>
      <c r="Y523" s="3" t="str">
        <f t="shared" si="289"/>
        <v>11.0%,20.8%,28.8%,19.6%</v>
      </c>
    </row>
    <row r="524" spans="2:25" x14ac:dyDescent="0.3">
      <c r="B524" s="2">
        <f>数据源!BD556</f>
        <v>10</v>
      </c>
      <c r="C524" s="2" t="str">
        <f>数据源!BE556</f>
        <v>T1HP4</v>
      </c>
      <c r="D524" s="2" t="str">
        <f>数据源!BF556</f>
        <v>部件</v>
      </c>
      <c r="E524" s="2">
        <f>数据源!BG556</f>
        <v>9</v>
      </c>
      <c r="F524" s="2">
        <f>数据源!BH556</f>
        <v>6</v>
      </c>
      <c r="G524" s="2">
        <f>数据源!BI556</f>
        <v>3.0000000000000001E-3</v>
      </c>
      <c r="H524" s="2">
        <f>数据源!BJ556</f>
        <v>1.0925925925925924E-2</v>
      </c>
      <c r="I524" s="2">
        <f>数据源!BK556</f>
        <v>109</v>
      </c>
      <c r="J524" s="3">
        <f t="shared" si="295"/>
        <v>4</v>
      </c>
      <c r="K524" s="3">
        <f t="shared" si="296"/>
        <v>8</v>
      </c>
      <c r="L524" s="3" t="str">
        <f t="shared" ref="L524:L546" si="299">RIGHT(D524,2)</f>
        <v>部件</v>
      </c>
      <c r="M524" s="3">
        <f t="shared" ref="M524:M546" ca="1" si="300">IF(OR(L524="坦克",L524="碎片"),VLOOKUP(C524,INDIRECT("坦克ID"),MATCH(L524&amp;"ID",INDIRECT("坦克标头"),0),FALSE),VLOOKUP(C524,INDIRECT(L524&amp;"ID"),2,FALSE))</f>
        <v>91204</v>
      </c>
      <c r="N524" s="3" t="str">
        <f t="shared" ref="N524:N546" ca="1" si="301">N523&amp;","&amp;M524</f>
        <v>51221,52221,53221,51311,52311,53311,51321,52321,53321,51411,52411,53411,52421,53421,51421,51431,52431,53431,91001,91003,91005,91101,91103,91105,91201,91203,91205,91002,91004,91006,91102,91104,91106,91202,91204</v>
      </c>
      <c r="O524" s="3" t="str">
        <f t="shared" ref="O524:O546" si="302">O523&amp;","&amp;I524</f>
        <v>368,368,368,347,347,347,347,347,347,316,316,316,352,352,352,293,293,293,109,109,109,109,109,109,109,109,109,109,109,109,109,109,109,109,109</v>
      </c>
      <c r="P524" s="1" t="str">
        <f t="shared" ref="P524:P546" si="303">P523&amp;","&amp;"("&amp;J524&amp;","&amp;K524&amp;")"</f>
        <v>(6,12),(6,12),(6,12),(4,8),(4,8),(4,8),(3,6),(3,6),(3,6),(2,3),(2,3),(2,3),(1,2),(1,2),(1,2),(1,2),(1,2),(1,2),(4,8),(4,8),(4,8),(4,8),(4,8),(4,8),(4,8),(4,8),(4,8),(4,8),(4,8),(4,8),(4,8),(4,8),(4,8),(4,8),(4,8)</v>
      </c>
      <c r="Q524" s="3" t="str">
        <f>IF(D524="坦克碎片",VLOOKUP(C524,道具信息!$N$2:$O$291,2,FALSE)&amp;"碎片",VLOOKUP(C524,道具信息!$N$2:$O$291,2,FALSE))</f>
        <v>T1部件</v>
      </c>
      <c r="R524" s="3">
        <f t="shared" si="297"/>
        <v>1962</v>
      </c>
      <c r="S524" s="11">
        <f t="shared" si="298"/>
        <v>0.19600000000000001</v>
      </c>
      <c r="T524" s="3" t="str">
        <f>VLOOKUP(Q524,道具信息!$Q$3:$S$20,2,FALSE)</f>
        <v>CHEST_ITEM_TYPE_T1_PART</v>
      </c>
      <c r="U524" s="3" t="str">
        <f>IF(COUNTIF(U$490:U523,T524)=0,T524,"")</f>
        <v/>
      </c>
      <c r="V524" s="3" t="str">
        <f t="shared" si="288"/>
        <v>CHEST_ITEM_TYPE_T2_SHARD,CHEST_ITEM_TYPE_T3_SHARD,CHEST_ITEM_TYPE_T4_SHARD,CHEST_ITEM_TYPE_T1_PART</v>
      </c>
      <c r="W524" s="13" t="str">
        <f t="shared" si="283"/>
        <v/>
      </c>
      <c r="X524" s="3" t="str">
        <f t="shared" si="284"/>
        <v/>
      </c>
      <c r="Y524" s="3" t="str">
        <f t="shared" si="289"/>
        <v>11.0%,20.8%,28.8%,19.6%</v>
      </c>
    </row>
    <row r="525" spans="2:25" x14ac:dyDescent="0.3">
      <c r="B525" s="2">
        <f>数据源!BD557</f>
        <v>10</v>
      </c>
      <c r="C525" s="2" t="str">
        <f>数据源!BE557</f>
        <v>T1HP6</v>
      </c>
      <c r="D525" s="2" t="str">
        <f>数据源!BF557</f>
        <v>部件</v>
      </c>
      <c r="E525" s="2">
        <f>数据源!BG557</f>
        <v>9</v>
      </c>
      <c r="F525" s="2">
        <f>数据源!BH557</f>
        <v>6</v>
      </c>
      <c r="G525" s="2">
        <f>数据源!BI557</f>
        <v>3.0000000000000001E-3</v>
      </c>
      <c r="H525" s="2">
        <f>数据源!BJ557</f>
        <v>1.0925925925925924E-2</v>
      </c>
      <c r="I525" s="2">
        <f>数据源!BK557</f>
        <v>109</v>
      </c>
      <c r="J525" s="3">
        <f t="shared" si="295"/>
        <v>4</v>
      </c>
      <c r="K525" s="3">
        <f t="shared" si="296"/>
        <v>8</v>
      </c>
      <c r="L525" s="3" t="str">
        <f t="shared" si="299"/>
        <v>部件</v>
      </c>
      <c r="M525" s="3">
        <f t="shared" ca="1" si="300"/>
        <v>91206</v>
      </c>
      <c r="N525" s="3" t="str">
        <f t="shared" ca="1" si="301"/>
        <v>51221,52221,53221,51311,52311,53311,51321,52321,53321,51411,52411,53411,52421,53421,51421,51431,52431,53431,91001,91003,91005,91101,91103,91105,91201,91203,91205,91002,91004,91006,91102,91104,91106,91202,91204,91206</v>
      </c>
      <c r="O525" s="3" t="str">
        <f t="shared" si="302"/>
        <v>368,368,368,347,347,347,347,347,347,316,316,316,352,352,352,293,293,293,109,109,109,109,109,109,109,109,109,109,109,109,109,109,109,109,109,109</v>
      </c>
      <c r="P525" s="1" t="str">
        <f t="shared" si="303"/>
        <v>(6,12),(6,12),(6,12),(4,8),(4,8),(4,8),(3,6),(3,6),(3,6),(2,3),(2,3),(2,3),(1,2),(1,2),(1,2),(1,2),(1,2),(1,2),(4,8),(4,8),(4,8),(4,8),(4,8),(4,8),(4,8),(4,8),(4,8),(4,8),(4,8),(4,8),(4,8),(4,8),(4,8),(4,8),(4,8),(4,8)</v>
      </c>
      <c r="Q525" s="3" t="str">
        <f>IF(D525="坦克碎片",VLOOKUP(C525,道具信息!$N$2:$O$291,2,FALSE)&amp;"碎片",VLOOKUP(C525,道具信息!$N$2:$O$291,2,FALSE))</f>
        <v>T1部件</v>
      </c>
      <c r="R525" s="3">
        <f t="shared" si="297"/>
        <v>1962</v>
      </c>
      <c r="S525" s="11">
        <f t="shared" si="298"/>
        <v>0.19600000000000001</v>
      </c>
      <c r="T525" s="3" t="str">
        <f>VLOOKUP(Q525,道具信息!$Q$3:$S$20,2,FALSE)</f>
        <v>CHEST_ITEM_TYPE_T1_PART</v>
      </c>
      <c r="U525" s="3" t="str">
        <f>IF(COUNTIF(U$490:U524,T525)=0,T525,"")</f>
        <v/>
      </c>
      <c r="V525" s="3" t="str">
        <f t="shared" si="288"/>
        <v>CHEST_ITEM_TYPE_T2_SHARD,CHEST_ITEM_TYPE_T3_SHARD,CHEST_ITEM_TYPE_T4_SHARD,CHEST_ITEM_TYPE_T1_PART</v>
      </c>
      <c r="W525" s="13" t="str">
        <f t="shared" si="283"/>
        <v/>
      </c>
      <c r="X525" s="3" t="str">
        <f t="shared" si="284"/>
        <v/>
      </c>
      <c r="Y525" s="3" t="str">
        <f t="shared" si="289"/>
        <v>11.0%,20.8%,28.8%,19.6%</v>
      </c>
    </row>
    <row r="526" spans="2:25" x14ac:dyDescent="0.3">
      <c r="B526" s="2">
        <f>数据源!BD558</f>
        <v>10</v>
      </c>
      <c r="C526" s="2" t="str">
        <f>数据源!BE558</f>
        <v>T2LP1</v>
      </c>
      <c r="D526" s="2" t="str">
        <f>数据源!BF558</f>
        <v>部件</v>
      </c>
      <c r="E526" s="2">
        <f>数据源!BG558</f>
        <v>51.800000000000011</v>
      </c>
      <c r="F526" s="2">
        <f>数据源!BH558</f>
        <v>2.5</v>
      </c>
      <c r="G526" s="2">
        <f>数据源!BI558</f>
        <v>5.0000000000000001E-3</v>
      </c>
      <c r="H526" s="2">
        <f>数据源!BJ558</f>
        <v>7.5933075933075911E-3</v>
      </c>
      <c r="I526" s="2">
        <f>数据源!BK558</f>
        <v>76</v>
      </c>
      <c r="J526" s="3">
        <f t="shared" si="295"/>
        <v>2</v>
      </c>
      <c r="K526" s="3">
        <f t="shared" si="296"/>
        <v>3</v>
      </c>
      <c r="L526" s="3" t="str">
        <f t="shared" si="299"/>
        <v>部件</v>
      </c>
      <c r="M526" s="3">
        <f t="shared" ca="1" si="300"/>
        <v>92001</v>
      </c>
      <c r="N526" s="3" t="str">
        <f t="shared" ca="1" si="301"/>
        <v>51221,52221,53221,51311,52311,53311,51321,52321,53321,51411,52411,53411,52421,53421,51421,51431,52431,53431,91001,91003,91005,91101,91103,91105,91201,91203,91205,91002,91004,91006,91102,91104,91106,91202,91204,91206,92001</v>
      </c>
      <c r="O526" s="3" t="str">
        <f t="shared" si="302"/>
        <v>368,368,368,347,347,347,347,347,347,316,316,316,352,352,352,293,293,293,109,109,109,109,109,109,109,109,109,109,109,109,109,109,109,109,109,109,76</v>
      </c>
      <c r="P526" s="1" t="str">
        <f t="shared" si="303"/>
        <v>(6,12),(6,12),(6,12),(4,8),(4,8),(4,8),(3,6),(3,6),(3,6),(2,3),(2,3),(2,3),(1,2),(1,2),(1,2),(1,2),(1,2),(1,2),(4,8),(4,8),(4,8),(4,8),(4,8),(4,8),(4,8),(4,8),(4,8),(4,8),(4,8),(4,8),(4,8),(4,8),(4,8),(4,8),(4,8),(4,8),(2,3)</v>
      </c>
      <c r="Q526" s="3" t="str">
        <f>IF(D526="坦克碎片",VLOOKUP(C526,道具信息!$N$2:$O$291,2,FALSE)&amp;"碎片",VLOOKUP(C526,道具信息!$N$2:$O$291,2,FALSE))</f>
        <v>T2部件</v>
      </c>
      <c r="R526" s="3">
        <f t="shared" si="297"/>
        <v>1368</v>
      </c>
      <c r="S526" s="11">
        <f t="shared" si="298"/>
        <v>0.13700000000000001</v>
      </c>
      <c r="T526" s="3" t="str">
        <f>VLOOKUP(Q526,道具信息!$Q$3:$S$20,2,FALSE)</f>
        <v>CHEST_ITEM_TYPE_T2_PART</v>
      </c>
      <c r="U526" s="3" t="str">
        <f>IF(COUNTIF(U$490:U525,T526)=0,T526,"")</f>
        <v>CHEST_ITEM_TYPE_T2_PART</v>
      </c>
      <c r="V526" s="3" t="str">
        <f t="shared" si="288"/>
        <v>CHEST_ITEM_TYPE_T2_SHARD,CHEST_ITEM_TYPE_T3_SHARD,CHEST_ITEM_TYPE_T4_SHARD,CHEST_ITEM_TYPE_T1_PART,CHEST_ITEM_TYPE_T2_PART</v>
      </c>
      <c r="W526" s="13">
        <f t="shared" si="283"/>
        <v>0.13700000000000001</v>
      </c>
      <c r="X526" s="3" t="str">
        <f t="shared" si="284"/>
        <v>13.7%</v>
      </c>
      <c r="Y526" s="3" t="str">
        <f t="shared" si="289"/>
        <v>11.0%,20.8%,28.8%,19.6%,13.7%</v>
      </c>
    </row>
    <row r="527" spans="2:25" x14ac:dyDescent="0.3">
      <c r="B527" s="2">
        <f>数据源!BD559</f>
        <v>10</v>
      </c>
      <c r="C527" s="2" t="str">
        <f>数据源!BE559</f>
        <v>T2LP3</v>
      </c>
      <c r="D527" s="2" t="str">
        <f>数据源!BF559</f>
        <v>部件</v>
      </c>
      <c r="E527" s="2">
        <f>数据源!BG559</f>
        <v>51.800000000000011</v>
      </c>
      <c r="F527" s="2">
        <f>数据源!BH559</f>
        <v>2.5</v>
      </c>
      <c r="G527" s="2">
        <f>数据源!BI559</f>
        <v>5.0000000000000001E-3</v>
      </c>
      <c r="H527" s="2">
        <f>数据源!BJ559</f>
        <v>7.5933075933075911E-3</v>
      </c>
      <c r="I527" s="2">
        <f>数据源!BK559</f>
        <v>76</v>
      </c>
      <c r="J527" s="3">
        <f t="shared" si="295"/>
        <v>2</v>
      </c>
      <c r="K527" s="3">
        <f t="shared" si="296"/>
        <v>3</v>
      </c>
      <c r="L527" s="3" t="str">
        <f t="shared" si="299"/>
        <v>部件</v>
      </c>
      <c r="M527" s="3">
        <f t="shared" ca="1" si="300"/>
        <v>92003</v>
      </c>
      <c r="N527" s="3" t="str">
        <f t="shared" ca="1" si="301"/>
        <v>51221,52221,53221,51311,52311,53311,51321,52321,53321,51411,52411,53411,52421,53421,51421,51431,52431,53431,91001,91003,91005,91101,91103,91105,91201,91203,91205,91002,91004,91006,91102,91104,91106,91202,91204,91206,92001,92003</v>
      </c>
      <c r="O527" s="3" t="str">
        <f t="shared" si="302"/>
        <v>368,368,368,347,347,347,347,347,347,316,316,316,352,352,352,293,293,293,109,109,109,109,109,109,109,109,109,109,109,109,109,109,109,109,109,109,76,76</v>
      </c>
      <c r="P527" s="1" t="str">
        <f t="shared" si="303"/>
        <v>(6,12),(6,12),(6,12),(4,8),(4,8),(4,8),(3,6),(3,6),(3,6),(2,3),(2,3),(2,3),(1,2),(1,2),(1,2),(1,2),(1,2),(1,2),(4,8),(4,8),(4,8),(4,8),(4,8),(4,8),(4,8),(4,8),(4,8),(4,8),(4,8),(4,8),(4,8),(4,8),(4,8),(4,8),(4,8),(4,8),(2,3),(2,3)</v>
      </c>
      <c r="Q527" s="3" t="str">
        <f>IF(D527="坦克碎片",VLOOKUP(C527,道具信息!$N$2:$O$291,2,FALSE)&amp;"碎片",VLOOKUP(C527,道具信息!$N$2:$O$291,2,FALSE))</f>
        <v>T2部件</v>
      </c>
      <c r="R527" s="3">
        <f t="shared" si="297"/>
        <v>1368</v>
      </c>
      <c r="S527" s="11">
        <f t="shared" si="298"/>
        <v>0.13700000000000001</v>
      </c>
      <c r="T527" s="3" t="str">
        <f>VLOOKUP(Q527,道具信息!$Q$3:$S$20,2,FALSE)</f>
        <v>CHEST_ITEM_TYPE_T2_PART</v>
      </c>
      <c r="U527" s="3" t="str">
        <f>IF(COUNTIF(U$490:U526,T527)=0,T527,"")</f>
        <v/>
      </c>
      <c r="V527" s="3" t="str">
        <f t="shared" si="288"/>
        <v>CHEST_ITEM_TYPE_T2_SHARD,CHEST_ITEM_TYPE_T3_SHARD,CHEST_ITEM_TYPE_T4_SHARD,CHEST_ITEM_TYPE_T1_PART,CHEST_ITEM_TYPE_T2_PART</v>
      </c>
      <c r="W527" s="13" t="str">
        <f t="shared" si="283"/>
        <v/>
      </c>
      <c r="X527" s="3" t="str">
        <f t="shared" si="284"/>
        <v/>
      </c>
      <c r="Y527" s="3" t="str">
        <f t="shared" si="289"/>
        <v>11.0%,20.8%,28.8%,19.6%,13.7%</v>
      </c>
    </row>
    <row r="528" spans="2:25" x14ac:dyDescent="0.3">
      <c r="B528" s="2">
        <f>数据源!BD560</f>
        <v>10</v>
      </c>
      <c r="C528" s="2" t="str">
        <f>数据源!BE560</f>
        <v>T2LP5</v>
      </c>
      <c r="D528" s="2" t="str">
        <f>数据源!BF560</f>
        <v>部件</v>
      </c>
      <c r="E528" s="2">
        <f>数据源!BG560</f>
        <v>51.800000000000011</v>
      </c>
      <c r="F528" s="2">
        <f>数据源!BH560</f>
        <v>2.5</v>
      </c>
      <c r="G528" s="2">
        <f>数据源!BI560</f>
        <v>5.0000000000000001E-3</v>
      </c>
      <c r="H528" s="2">
        <f>数据源!BJ560</f>
        <v>7.5933075933075911E-3</v>
      </c>
      <c r="I528" s="2">
        <f>数据源!BK560</f>
        <v>76</v>
      </c>
      <c r="J528" s="3">
        <f t="shared" si="295"/>
        <v>2</v>
      </c>
      <c r="K528" s="3">
        <f t="shared" si="296"/>
        <v>3</v>
      </c>
      <c r="L528" s="3" t="str">
        <f t="shared" si="299"/>
        <v>部件</v>
      </c>
      <c r="M528" s="3">
        <f t="shared" ca="1" si="300"/>
        <v>92005</v>
      </c>
      <c r="N528" s="3" t="str">
        <f t="shared" ca="1" si="301"/>
        <v>51221,52221,53221,51311,52311,53311,51321,52321,53321,51411,52411,53411,52421,53421,51421,51431,52431,53431,91001,91003,91005,91101,91103,91105,91201,91203,91205,91002,91004,91006,91102,91104,91106,91202,91204,91206,92001,92003,92005</v>
      </c>
      <c r="O528" s="3" t="str">
        <f t="shared" si="302"/>
        <v>368,368,368,347,347,347,347,347,347,316,316,316,352,352,352,293,293,293,109,109,109,109,109,109,109,109,109,109,109,109,109,109,109,109,109,109,76,76,76</v>
      </c>
      <c r="P528" s="1" t="str">
        <f t="shared" si="303"/>
        <v>(6,12),(6,12),(6,12),(4,8),(4,8),(4,8),(3,6),(3,6),(3,6),(2,3),(2,3),(2,3),(1,2),(1,2),(1,2),(1,2),(1,2),(1,2),(4,8),(4,8),(4,8),(4,8),(4,8),(4,8),(4,8),(4,8),(4,8),(4,8),(4,8),(4,8),(4,8),(4,8),(4,8),(4,8),(4,8),(4,8),(2,3),(2,3),(2,3)</v>
      </c>
      <c r="Q528" s="3" t="str">
        <f>IF(D528="坦克碎片",VLOOKUP(C528,道具信息!$N$2:$O$291,2,FALSE)&amp;"碎片",VLOOKUP(C528,道具信息!$N$2:$O$291,2,FALSE))</f>
        <v>T2部件</v>
      </c>
      <c r="R528" s="3">
        <f t="shared" si="297"/>
        <v>1368</v>
      </c>
      <c r="S528" s="11">
        <f t="shared" si="298"/>
        <v>0.13700000000000001</v>
      </c>
      <c r="T528" s="3" t="str">
        <f>VLOOKUP(Q528,道具信息!$Q$3:$S$20,2,FALSE)</f>
        <v>CHEST_ITEM_TYPE_T2_PART</v>
      </c>
      <c r="U528" s="3" t="str">
        <f>IF(COUNTIF(U$490:U527,T528)=0,T528,"")</f>
        <v/>
      </c>
      <c r="V528" s="3" t="str">
        <f t="shared" si="288"/>
        <v>CHEST_ITEM_TYPE_T2_SHARD,CHEST_ITEM_TYPE_T3_SHARD,CHEST_ITEM_TYPE_T4_SHARD,CHEST_ITEM_TYPE_T1_PART,CHEST_ITEM_TYPE_T2_PART</v>
      </c>
      <c r="W528" s="13" t="str">
        <f t="shared" si="283"/>
        <v/>
      </c>
      <c r="X528" s="3" t="str">
        <f t="shared" si="284"/>
        <v/>
      </c>
      <c r="Y528" s="3" t="str">
        <f t="shared" si="289"/>
        <v>11.0%,20.8%,28.8%,19.6%,13.7%</v>
      </c>
    </row>
    <row r="529" spans="2:25" x14ac:dyDescent="0.3">
      <c r="B529" s="2">
        <f>数据源!BD561</f>
        <v>10</v>
      </c>
      <c r="C529" s="2" t="str">
        <f>数据源!BE561</f>
        <v>T2MP1</v>
      </c>
      <c r="D529" s="2" t="str">
        <f>数据源!BF561</f>
        <v>部件</v>
      </c>
      <c r="E529" s="2">
        <f>数据源!BG561</f>
        <v>51.800000000000011</v>
      </c>
      <c r="F529" s="2">
        <f>数据源!BH561</f>
        <v>2.5</v>
      </c>
      <c r="G529" s="2">
        <f>数据源!BI561</f>
        <v>5.0000000000000001E-3</v>
      </c>
      <c r="H529" s="2">
        <f>数据源!BJ561</f>
        <v>7.5933075933075911E-3</v>
      </c>
      <c r="I529" s="2">
        <f>数据源!BK561</f>
        <v>76</v>
      </c>
      <c r="J529" s="3">
        <f t="shared" si="295"/>
        <v>2</v>
      </c>
      <c r="K529" s="3">
        <f t="shared" si="296"/>
        <v>3</v>
      </c>
      <c r="L529" s="3" t="str">
        <f t="shared" si="299"/>
        <v>部件</v>
      </c>
      <c r="M529" s="3">
        <f t="shared" ca="1" si="300"/>
        <v>92101</v>
      </c>
      <c r="N529" s="3" t="str">
        <f t="shared" ca="1" si="301"/>
        <v>51221,52221,53221,51311,52311,53311,51321,52321,53321,51411,52411,53411,52421,53421,51421,51431,52431,53431,91001,91003,91005,91101,91103,91105,91201,91203,91205,91002,91004,91006,91102,91104,91106,91202,91204,91206,92001,92003,92005,92101</v>
      </c>
      <c r="O529" s="3" t="str">
        <f t="shared" si="302"/>
        <v>368,368,368,347,347,347,347,347,347,316,316,316,352,352,352,293,293,293,109,109,109,109,109,109,109,109,109,109,109,109,109,109,109,109,109,109,76,76,76,76</v>
      </c>
      <c r="P529" s="1" t="str">
        <f t="shared" si="303"/>
        <v>(6,12),(6,12),(6,12),(4,8),(4,8),(4,8),(3,6),(3,6),(3,6),(2,3),(2,3),(2,3),(1,2),(1,2),(1,2),(1,2),(1,2),(1,2),(4,8),(4,8),(4,8),(4,8),(4,8),(4,8),(4,8),(4,8),(4,8),(4,8),(4,8),(4,8),(4,8),(4,8),(4,8),(4,8),(4,8),(4,8),(2,3),(2,3),(2,3),(2,3)</v>
      </c>
      <c r="Q529" s="3" t="str">
        <f>IF(D529="坦克碎片",VLOOKUP(C529,道具信息!$N$2:$O$291,2,FALSE)&amp;"碎片",VLOOKUP(C529,道具信息!$N$2:$O$291,2,FALSE))</f>
        <v>T2部件</v>
      </c>
      <c r="R529" s="3">
        <f t="shared" si="297"/>
        <v>1368</v>
      </c>
      <c r="S529" s="11">
        <f t="shared" si="298"/>
        <v>0.13700000000000001</v>
      </c>
      <c r="T529" s="3" t="str">
        <f>VLOOKUP(Q529,道具信息!$Q$3:$S$20,2,FALSE)</f>
        <v>CHEST_ITEM_TYPE_T2_PART</v>
      </c>
      <c r="U529" s="3" t="str">
        <f>IF(COUNTIF(U$490:U528,T529)=0,T529,"")</f>
        <v/>
      </c>
      <c r="V529" s="3" t="str">
        <f t="shared" si="288"/>
        <v>CHEST_ITEM_TYPE_T2_SHARD,CHEST_ITEM_TYPE_T3_SHARD,CHEST_ITEM_TYPE_T4_SHARD,CHEST_ITEM_TYPE_T1_PART,CHEST_ITEM_TYPE_T2_PART</v>
      </c>
      <c r="W529" s="13" t="str">
        <f t="shared" si="283"/>
        <v/>
      </c>
      <c r="X529" s="3" t="str">
        <f t="shared" si="284"/>
        <v/>
      </c>
      <c r="Y529" s="3" t="str">
        <f t="shared" si="289"/>
        <v>11.0%,20.8%,28.8%,19.6%,13.7%</v>
      </c>
    </row>
    <row r="530" spans="2:25" x14ac:dyDescent="0.3">
      <c r="B530" s="2">
        <f>数据源!BD562</f>
        <v>10</v>
      </c>
      <c r="C530" s="2" t="str">
        <f>数据源!BE562</f>
        <v>T2MP3</v>
      </c>
      <c r="D530" s="2" t="str">
        <f>数据源!BF562</f>
        <v>部件</v>
      </c>
      <c r="E530" s="2">
        <f>数据源!BG562</f>
        <v>51.800000000000011</v>
      </c>
      <c r="F530" s="2">
        <f>数据源!BH562</f>
        <v>2.5</v>
      </c>
      <c r="G530" s="2">
        <f>数据源!BI562</f>
        <v>5.0000000000000001E-3</v>
      </c>
      <c r="H530" s="2">
        <f>数据源!BJ562</f>
        <v>7.5933075933075911E-3</v>
      </c>
      <c r="I530" s="2">
        <f>数据源!BK562</f>
        <v>76</v>
      </c>
      <c r="J530" s="3">
        <f t="shared" si="295"/>
        <v>2</v>
      </c>
      <c r="K530" s="3">
        <f t="shared" si="296"/>
        <v>3</v>
      </c>
      <c r="L530" s="3" t="str">
        <f t="shared" si="299"/>
        <v>部件</v>
      </c>
      <c r="M530" s="3">
        <f t="shared" ca="1" si="300"/>
        <v>92103</v>
      </c>
      <c r="N530" s="3" t="str">
        <f t="shared" ca="1" si="301"/>
        <v>51221,52221,53221,51311,52311,53311,51321,52321,53321,51411,52411,53411,52421,53421,51421,51431,52431,53431,91001,91003,91005,91101,91103,91105,91201,91203,91205,91002,91004,91006,91102,91104,91106,91202,91204,91206,92001,92003,92005,92101,92103</v>
      </c>
      <c r="O530" s="3" t="str">
        <f t="shared" si="302"/>
        <v>368,368,368,347,347,347,347,347,347,316,316,316,352,352,352,293,293,293,109,109,109,109,109,109,109,109,109,109,109,109,109,109,109,109,109,109,76,76,76,76,76</v>
      </c>
      <c r="P530" s="1" t="str">
        <f t="shared" si="303"/>
        <v>(6,12),(6,12),(6,12),(4,8),(4,8),(4,8),(3,6),(3,6),(3,6),(2,3),(2,3),(2,3),(1,2),(1,2),(1,2),(1,2),(1,2),(1,2),(4,8),(4,8),(4,8),(4,8),(4,8),(4,8),(4,8),(4,8),(4,8),(4,8),(4,8),(4,8),(4,8),(4,8),(4,8),(4,8),(4,8),(4,8),(2,3),(2,3),(2,3),(2,3),(2,3)</v>
      </c>
      <c r="Q530" s="3" t="str">
        <f>IF(D530="坦克碎片",VLOOKUP(C530,道具信息!$N$2:$O$291,2,FALSE)&amp;"碎片",VLOOKUP(C530,道具信息!$N$2:$O$291,2,FALSE))</f>
        <v>T2部件</v>
      </c>
      <c r="R530" s="3">
        <f t="shared" si="297"/>
        <v>1368</v>
      </c>
      <c r="S530" s="11">
        <f t="shared" si="298"/>
        <v>0.13700000000000001</v>
      </c>
      <c r="T530" s="3" t="str">
        <f>VLOOKUP(Q530,道具信息!$Q$3:$S$20,2,FALSE)</f>
        <v>CHEST_ITEM_TYPE_T2_PART</v>
      </c>
      <c r="U530" s="3" t="str">
        <f>IF(COUNTIF(U$490:U529,T530)=0,T530,"")</f>
        <v/>
      </c>
      <c r="V530" s="3" t="str">
        <f t="shared" si="288"/>
        <v>CHEST_ITEM_TYPE_T2_SHARD,CHEST_ITEM_TYPE_T3_SHARD,CHEST_ITEM_TYPE_T4_SHARD,CHEST_ITEM_TYPE_T1_PART,CHEST_ITEM_TYPE_T2_PART</v>
      </c>
      <c r="W530" s="13" t="str">
        <f t="shared" si="283"/>
        <v/>
      </c>
      <c r="X530" s="3" t="str">
        <f t="shared" si="284"/>
        <v/>
      </c>
      <c r="Y530" s="3" t="str">
        <f t="shared" si="289"/>
        <v>11.0%,20.8%,28.8%,19.6%,13.7%</v>
      </c>
    </row>
    <row r="531" spans="2:25" x14ac:dyDescent="0.3">
      <c r="B531" s="2">
        <f>数据源!BD563</f>
        <v>10</v>
      </c>
      <c r="C531" s="2" t="str">
        <f>数据源!BE563</f>
        <v>T2MP5</v>
      </c>
      <c r="D531" s="2" t="str">
        <f>数据源!BF563</f>
        <v>部件</v>
      </c>
      <c r="E531" s="2">
        <f>数据源!BG563</f>
        <v>51.800000000000011</v>
      </c>
      <c r="F531" s="2">
        <f>数据源!BH563</f>
        <v>2.5</v>
      </c>
      <c r="G531" s="2">
        <f>数据源!BI563</f>
        <v>5.0000000000000001E-3</v>
      </c>
      <c r="H531" s="2">
        <f>数据源!BJ563</f>
        <v>7.5933075933075911E-3</v>
      </c>
      <c r="I531" s="2">
        <f>数据源!BK563</f>
        <v>76</v>
      </c>
      <c r="J531" s="3">
        <f t="shared" si="295"/>
        <v>2</v>
      </c>
      <c r="K531" s="3">
        <f t="shared" si="296"/>
        <v>3</v>
      </c>
      <c r="L531" s="3" t="str">
        <f t="shared" si="299"/>
        <v>部件</v>
      </c>
      <c r="M531" s="3">
        <f t="shared" ca="1" si="300"/>
        <v>92105</v>
      </c>
      <c r="N531" s="3" t="str">
        <f t="shared" ca="1" si="301"/>
        <v>51221,52221,53221,51311,52311,53311,51321,52321,53321,51411,52411,53411,52421,53421,51421,51431,52431,53431,91001,91003,91005,91101,91103,91105,91201,91203,91205,91002,91004,91006,91102,91104,91106,91202,91204,91206,92001,92003,92005,92101,92103,92105</v>
      </c>
      <c r="O531" s="3" t="str">
        <f t="shared" si="302"/>
        <v>368,368,368,347,347,347,347,347,347,316,316,316,352,352,352,293,293,293,109,109,109,109,109,109,109,109,109,109,109,109,109,109,109,109,109,109,76,76,76,76,76,76</v>
      </c>
      <c r="P531" s="1" t="str">
        <f t="shared" si="303"/>
        <v>(6,12),(6,12),(6,12),(4,8),(4,8),(4,8),(3,6),(3,6),(3,6),(2,3),(2,3),(2,3),(1,2),(1,2),(1,2),(1,2),(1,2),(1,2),(4,8),(4,8),(4,8),(4,8),(4,8),(4,8),(4,8),(4,8),(4,8),(4,8),(4,8),(4,8),(4,8),(4,8),(4,8),(4,8),(4,8),(4,8),(2,3),(2,3),(2,3),(2,3),(2,3),(2,3)</v>
      </c>
      <c r="Q531" s="3" t="str">
        <f>IF(D531="坦克碎片",VLOOKUP(C531,道具信息!$N$2:$O$291,2,FALSE)&amp;"碎片",VLOOKUP(C531,道具信息!$N$2:$O$291,2,FALSE))</f>
        <v>T2部件</v>
      </c>
      <c r="R531" s="3">
        <f t="shared" si="297"/>
        <v>1368</v>
      </c>
      <c r="S531" s="11">
        <f t="shared" si="298"/>
        <v>0.13700000000000001</v>
      </c>
      <c r="T531" s="3" t="str">
        <f>VLOOKUP(Q531,道具信息!$Q$3:$S$20,2,FALSE)</f>
        <v>CHEST_ITEM_TYPE_T2_PART</v>
      </c>
      <c r="U531" s="3" t="str">
        <f>IF(COUNTIF(U$490:U530,T531)=0,T531,"")</f>
        <v/>
      </c>
      <c r="V531" s="3" t="str">
        <f t="shared" si="288"/>
        <v>CHEST_ITEM_TYPE_T2_SHARD,CHEST_ITEM_TYPE_T3_SHARD,CHEST_ITEM_TYPE_T4_SHARD,CHEST_ITEM_TYPE_T1_PART,CHEST_ITEM_TYPE_T2_PART</v>
      </c>
      <c r="W531" s="13" t="str">
        <f t="shared" si="283"/>
        <v/>
      </c>
      <c r="X531" s="3" t="str">
        <f t="shared" si="284"/>
        <v/>
      </c>
      <c r="Y531" s="3" t="str">
        <f t="shared" si="289"/>
        <v>11.0%,20.8%,28.8%,19.6%,13.7%</v>
      </c>
    </row>
    <row r="532" spans="2:25" x14ac:dyDescent="0.3">
      <c r="B532" s="2">
        <f>数据源!BD564</f>
        <v>10</v>
      </c>
      <c r="C532" s="2" t="str">
        <f>数据源!BE564</f>
        <v>T2HP1</v>
      </c>
      <c r="D532" s="2" t="str">
        <f>数据源!BF564</f>
        <v>部件</v>
      </c>
      <c r="E532" s="2">
        <f>数据源!BG564</f>
        <v>51.800000000000011</v>
      </c>
      <c r="F532" s="2">
        <f>数据源!BH564</f>
        <v>2.5</v>
      </c>
      <c r="G532" s="2">
        <f>数据源!BI564</f>
        <v>5.0000000000000001E-3</v>
      </c>
      <c r="H532" s="2">
        <f>数据源!BJ564</f>
        <v>7.5933075933075911E-3</v>
      </c>
      <c r="I532" s="2">
        <f>数据源!BK564</f>
        <v>76</v>
      </c>
      <c r="J532" s="3">
        <f t="shared" si="295"/>
        <v>2</v>
      </c>
      <c r="K532" s="3">
        <f t="shared" si="296"/>
        <v>3</v>
      </c>
      <c r="L532" s="3" t="str">
        <f t="shared" si="299"/>
        <v>部件</v>
      </c>
      <c r="M532" s="3">
        <f t="shared" ca="1" si="300"/>
        <v>92201</v>
      </c>
      <c r="N532" s="3" t="str">
        <f t="shared" ca="1" si="301"/>
        <v>51221,52221,53221,51311,52311,53311,51321,52321,53321,51411,52411,53411,52421,53421,51421,51431,52431,53431,91001,91003,91005,91101,91103,91105,91201,91203,91205,91002,91004,91006,91102,91104,91106,91202,91204,91206,92001,92003,92005,92101,92103,92105,92201</v>
      </c>
      <c r="O532" s="3" t="str">
        <f t="shared" si="302"/>
        <v>368,368,368,347,347,347,347,347,347,316,316,316,352,352,352,293,293,293,109,109,109,109,109,109,109,109,109,109,109,109,109,109,109,109,109,109,76,76,76,76,76,76,76</v>
      </c>
      <c r="P532" s="1" t="str">
        <f t="shared" si="303"/>
        <v>(6,12),(6,12),(6,12),(4,8),(4,8),(4,8),(3,6),(3,6),(3,6),(2,3),(2,3),(2,3),(1,2),(1,2),(1,2),(1,2),(1,2),(1,2),(4,8),(4,8),(4,8),(4,8),(4,8),(4,8),(4,8),(4,8),(4,8),(4,8),(4,8),(4,8),(4,8),(4,8),(4,8),(4,8),(4,8),(4,8),(2,3),(2,3),(2,3),(2,3),(2,3),(2,3),(2,3)</v>
      </c>
      <c r="Q532" s="3" t="str">
        <f>IF(D532="坦克碎片",VLOOKUP(C532,道具信息!$N$2:$O$291,2,FALSE)&amp;"碎片",VLOOKUP(C532,道具信息!$N$2:$O$291,2,FALSE))</f>
        <v>T2部件</v>
      </c>
      <c r="R532" s="3">
        <f t="shared" si="297"/>
        <v>1368</v>
      </c>
      <c r="S532" s="11">
        <f t="shared" si="298"/>
        <v>0.13700000000000001</v>
      </c>
      <c r="T532" s="3" t="str">
        <f>VLOOKUP(Q532,道具信息!$Q$3:$S$20,2,FALSE)</f>
        <v>CHEST_ITEM_TYPE_T2_PART</v>
      </c>
      <c r="U532" s="3" t="str">
        <f>IF(COUNTIF(U$490:U531,T532)=0,T532,"")</f>
        <v/>
      </c>
      <c r="V532" s="3" t="str">
        <f t="shared" si="288"/>
        <v>CHEST_ITEM_TYPE_T2_SHARD,CHEST_ITEM_TYPE_T3_SHARD,CHEST_ITEM_TYPE_T4_SHARD,CHEST_ITEM_TYPE_T1_PART,CHEST_ITEM_TYPE_T2_PART</v>
      </c>
      <c r="W532" s="13" t="str">
        <f t="shared" si="283"/>
        <v/>
      </c>
      <c r="X532" s="3" t="str">
        <f t="shared" si="284"/>
        <v/>
      </c>
      <c r="Y532" s="3" t="str">
        <f t="shared" si="289"/>
        <v>11.0%,20.8%,28.8%,19.6%,13.7%</v>
      </c>
    </row>
    <row r="533" spans="2:25" x14ac:dyDescent="0.3">
      <c r="B533" s="2">
        <f>数据源!BD565</f>
        <v>10</v>
      </c>
      <c r="C533" s="2" t="str">
        <f>数据源!BE565</f>
        <v>T2HP3</v>
      </c>
      <c r="D533" s="2" t="str">
        <f>数据源!BF565</f>
        <v>部件</v>
      </c>
      <c r="E533" s="2">
        <f>数据源!BG565</f>
        <v>51.800000000000011</v>
      </c>
      <c r="F533" s="2">
        <f>数据源!BH565</f>
        <v>2.5</v>
      </c>
      <c r="G533" s="2">
        <f>数据源!BI565</f>
        <v>5.0000000000000001E-3</v>
      </c>
      <c r="H533" s="2">
        <f>数据源!BJ565</f>
        <v>7.5933075933075911E-3</v>
      </c>
      <c r="I533" s="2">
        <f>数据源!BK565</f>
        <v>76</v>
      </c>
      <c r="J533" s="3">
        <f t="shared" si="295"/>
        <v>2</v>
      </c>
      <c r="K533" s="3">
        <f t="shared" si="296"/>
        <v>3</v>
      </c>
      <c r="L533" s="3" t="str">
        <f t="shared" si="299"/>
        <v>部件</v>
      </c>
      <c r="M533" s="3">
        <f t="shared" ca="1" si="300"/>
        <v>92203</v>
      </c>
      <c r="N533" s="3" t="str">
        <f t="shared" ca="1" si="301"/>
        <v>51221,52221,53221,51311,52311,53311,51321,52321,53321,51411,52411,53411,52421,53421,51421,51431,52431,53431,91001,91003,91005,91101,91103,91105,91201,91203,91205,91002,91004,91006,91102,91104,91106,91202,91204,91206,92001,92003,92005,92101,92103,92105,92201,92203</v>
      </c>
      <c r="O533" s="3" t="str">
        <f t="shared" si="302"/>
        <v>368,368,368,347,347,347,347,347,347,316,316,316,352,352,352,293,293,293,109,109,109,109,109,109,109,109,109,109,109,109,109,109,109,109,109,109,76,76,76,76,76,76,76,76</v>
      </c>
      <c r="P533" s="1" t="str">
        <f t="shared" si="303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</v>
      </c>
      <c r="Q533" s="3" t="str">
        <f>IF(D533="坦克碎片",VLOOKUP(C533,道具信息!$N$2:$O$291,2,FALSE)&amp;"碎片",VLOOKUP(C533,道具信息!$N$2:$O$291,2,FALSE))</f>
        <v>T2部件</v>
      </c>
      <c r="R533" s="3">
        <f t="shared" si="297"/>
        <v>1368</v>
      </c>
      <c r="S533" s="11">
        <f t="shared" si="298"/>
        <v>0.13700000000000001</v>
      </c>
      <c r="T533" s="3" t="str">
        <f>VLOOKUP(Q533,道具信息!$Q$3:$S$20,2,FALSE)</f>
        <v>CHEST_ITEM_TYPE_T2_PART</v>
      </c>
      <c r="U533" s="3" t="str">
        <f>IF(COUNTIF(U$490:U532,T533)=0,T533,"")</f>
        <v/>
      </c>
      <c r="V533" s="3" t="str">
        <f t="shared" si="288"/>
        <v>CHEST_ITEM_TYPE_T2_SHARD,CHEST_ITEM_TYPE_T3_SHARD,CHEST_ITEM_TYPE_T4_SHARD,CHEST_ITEM_TYPE_T1_PART,CHEST_ITEM_TYPE_T2_PART</v>
      </c>
      <c r="W533" s="13" t="str">
        <f t="shared" si="283"/>
        <v/>
      </c>
      <c r="X533" s="3" t="str">
        <f t="shared" si="284"/>
        <v/>
      </c>
      <c r="Y533" s="3" t="str">
        <f t="shared" si="289"/>
        <v>11.0%,20.8%,28.8%,19.6%,13.7%</v>
      </c>
    </row>
    <row r="534" spans="2:25" x14ac:dyDescent="0.3">
      <c r="B534" s="2">
        <f>数据源!BD566</f>
        <v>10</v>
      </c>
      <c r="C534" s="2" t="str">
        <f>数据源!BE566</f>
        <v>T2HP5</v>
      </c>
      <c r="D534" s="2" t="str">
        <f>数据源!BF566</f>
        <v>部件</v>
      </c>
      <c r="E534" s="2">
        <f>数据源!BG566</f>
        <v>51.800000000000011</v>
      </c>
      <c r="F534" s="2">
        <f>数据源!BH566</f>
        <v>2.5</v>
      </c>
      <c r="G534" s="2">
        <f>数据源!BI566</f>
        <v>5.0000000000000001E-3</v>
      </c>
      <c r="H534" s="2">
        <f>数据源!BJ566</f>
        <v>7.5933075933075911E-3</v>
      </c>
      <c r="I534" s="2">
        <f>数据源!BK566</f>
        <v>76</v>
      </c>
      <c r="J534" s="3">
        <f t="shared" si="295"/>
        <v>2</v>
      </c>
      <c r="K534" s="3">
        <f t="shared" si="296"/>
        <v>3</v>
      </c>
      <c r="L534" s="3" t="str">
        <f t="shared" si="299"/>
        <v>部件</v>
      </c>
      <c r="M534" s="3">
        <f t="shared" ca="1" si="300"/>
        <v>92205</v>
      </c>
      <c r="N534" s="3" t="str">
        <f t="shared" ca="1" si="301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</v>
      </c>
      <c r="O534" s="3" t="str">
        <f t="shared" si="302"/>
        <v>368,368,368,347,347,347,347,347,347,316,316,316,352,352,352,293,293,293,109,109,109,109,109,109,109,109,109,109,109,109,109,109,109,109,109,109,76,76,76,76,76,76,76,76,76</v>
      </c>
      <c r="P534" s="1" t="str">
        <f t="shared" si="303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</v>
      </c>
      <c r="Q534" s="3" t="str">
        <f>IF(D534="坦克碎片",VLOOKUP(C534,道具信息!$N$2:$O$291,2,FALSE)&amp;"碎片",VLOOKUP(C534,道具信息!$N$2:$O$291,2,FALSE))</f>
        <v>T2部件</v>
      </c>
      <c r="R534" s="3">
        <f t="shared" si="297"/>
        <v>1368</v>
      </c>
      <c r="S534" s="11">
        <f t="shared" si="298"/>
        <v>0.13700000000000001</v>
      </c>
      <c r="T534" s="3" t="str">
        <f>VLOOKUP(Q534,道具信息!$Q$3:$S$20,2,FALSE)</f>
        <v>CHEST_ITEM_TYPE_T2_PART</v>
      </c>
      <c r="U534" s="3" t="str">
        <f>IF(COUNTIF(U$490:U533,T534)=0,T534,"")</f>
        <v/>
      </c>
      <c r="V534" s="3" t="str">
        <f t="shared" si="288"/>
        <v>CHEST_ITEM_TYPE_T2_SHARD,CHEST_ITEM_TYPE_T3_SHARD,CHEST_ITEM_TYPE_T4_SHARD,CHEST_ITEM_TYPE_T1_PART,CHEST_ITEM_TYPE_T2_PART</v>
      </c>
      <c r="W534" s="13" t="str">
        <f t="shared" si="283"/>
        <v/>
      </c>
      <c r="X534" s="3" t="str">
        <f t="shared" si="284"/>
        <v/>
      </c>
      <c r="Y534" s="3" t="str">
        <f t="shared" si="289"/>
        <v>11.0%,20.8%,28.8%,19.6%,13.7%</v>
      </c>
    </row>
    <row r="535" spans="2:25" x14ac:dyDescent="0.3">
      <c r="B535" s="2">
        <f>数据源!BD567</f>
        <v>10</v>
      </c>
      <c r="C535" s="2" t="str">
        <f>数据源!BE567</f>
        <v>T2LP2</v>
      </c>
      <c r="D535" s="2" t="str">
        <f>数据源!BF567</f>
        <v>部件</v>
      </c>
      <c r="E535" s="2">
        <f>数据源!BG567</f>
        <v>51.800000000000011</v>
      </c>
      <c r="F535" s="2">
        <f>数据源!BH567</f>
        <v>2.5</v>
      </c>
      <c r="G535" s="2">
        <f>数据源!BI567</f>
        <v>5.0000000000000001E-3</v>
      </c>
      <c r="H535" s="2">
        <f>数据源!BJ567</f>
        <v>7.5933075933075911E-3</v>
      </c>
      <c r="I535" s="2">
        <f>数据源!BK567</f>
        <v>76</v>
      </c>
      <c r="J535" s="3">
        <f>ROUNDUP(IF(F535&gt;1,F535-ROUNDDOWN(SQRT(F535),0),F535),0)</f>
        <v>2</v>
      </c>
      <c r="K535" s="3">
        <f>F535*2-J535</f>
        <v>3</v>
      </c>
      <c r="L535" s="3" t="str">
        <f t="shared" si="299"/>
        <v>部件</v>
      </c>
      <c r="M535" s="3">
        <f t="shared" ca="1" si="300"/>
        <v>92002</v>
      </c>
      <c r="N535" s="3" t="str">
        <f t="shared" ca="1" si="301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</v>
      </c>
      <c r="O535" s="3" t="str">
        <f t="shared" si="302"/>
        <v>368,368,368,347,347,347,347,347,347,316,316,316,352,352,352,293,293,293,109,109,109,109,109,109,109,109,109,109,109,109,109,109,109,109,109,109,76,76,76,76,76,76,76,76,76,76</v>
      </c>
      <c r="P535" s="1" t="str">
        <f t="shared" si="303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</v>
      </c>
      <c r="Q535" s="3" t="str">
        <f>IF(D535="坦克碎片",VLOOKUP(C535,道具信息!$N$2:$O$291,2,FALSE)&amp;"碎片",VLOOKUP(C535,道具信息!$N$2:$O$291,2,FALSE))</f>
        <v>T2部件</v>
      </c>
      <c r="R535" s="3">
        <f t="shared" si="297"/>
        <v>1368</v>
      </c>
      <c r="S535" s="11">
        <f t="shared" si="298"/>
        <v>0.13700000000000001</v>
      </c>
      <c r="T535" s="3" t="str">
        <f>VLOOKUP(Q535,道具信息!$Q$3:$S$20,2,FALSE)</f>
        <v>CHEST_ITEM_TYPE_T2_PART</v>
      </c>
      <c r="U535" s="3" t="str">
        <f>IF(COUNTIF(U$490:U534,T535)=0,T535,"")</f>
        <v/>
      </c>
      <c r="V535" s="3" t="str">
        <f t="shared" si="288"/>
        <v>CHEST_ITEM_TYPE_T2_SHARD,CHEST_ITEM_TYPE_T3_SHARD,CHEST_ITEM_TYPE_T4_SHARD,CHEST_ITEM_TYPE_T1_PART,CHEST_ITEM_TYPE_T2_PART</v>
      </c>
      <c r="W535" s="13" t="str">
        <f t="shared" si="283"/>
        <v/>
      </c>
      <c r="X535" s="3" t="str">
        <f t="shared" si="284"/>
        <v/>
      </c>
      <c r="Y535" s="3" t="str">
        <f t="shared" si="289"/>
        <v>11.0%,20.8%,28.8%,19.6%,13.7%</v>
      </c>
    </row>
    <row r="536" spans="2:25" x14ac:dyDescent="0.3">
      <c r="B536" s="2">
        <f>数据源!BD568</f>
        <v>10</v>
      </c>
      <c r="C536" s="2" t="str">
        <f>数据源!BE568</f>
        <v>T2LP4</v>
      </c>
      <c r="D536" s="2" t="str">
        <f>数据源!BF568</f>
        <v>部件</v>
      </c>
      <c r="E536" s="2">
        <f>数据源!BG568</f>
        <v>51.800000000000011</v>
      </c>
      <c r="F536" s="2">
        <f>数据源!BH568</f>
        <v>2.5</v>
      </c>
      <c r="G536" s="2">
        <f>数据源!BI568</f>
        <v>5.0000000000000001E-3</v>
      </c>
      <c r="H536" s="2">
        <f>数据源!BJ568</f>
        <v>7.5933075933075911E-3</v>
      </c>
      <c r="I536" s="2">
        <f>数据源!BK568</f>
        <v>76</v>
      </c>
      <c r="J536" s="3">
        <f t="shared" ref="J536:J543" si="304">ROUNDUP(IF(F536&gt;1,F536-ROUNDDOWN(SQRT(F536),0),F536),0)</f>
        <v>2</v>
      </c>
      <c r="K536" s="3">
        <f t="shared" ref="K536:K543" si="305">F536*2-J536</f>
        <v>3</v>
      </c>
      <c r="L536" s="3" t="str">
        <f t="shared" si="299"/>
        <v>部件</v>
      </c>
      <c r="M536" s="3">
        <f t="shared" ca="1" si="300"/>
        <v>92004</v>
      </c>
      <c r="N536" s="3" t="str">
        <f t="shared" ca="1" si="301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</v>
      </c>
      <c r="O536" s="3" t="str">
        <f t="shared" si="302"/>
        <v>368,368,368,347,347,347,347,347,347,316,316,316,352,352,352,293,293,293,109,109,109,109,109,109,109,109,109,109,109,109,109,109,109,109,109,109,76,76,76,76,76,76,76,76,76,76,76</v>
      </c>
      <c r="P536" s="1" t="str">
        <f t="shared" si="303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</v>
      </c>
      <c r="Q536" s="3" t="str">
        <f>IF(D536="坦克碎片",VLOOKUP(C536,道具信息!$N$2:$O$291,2,FALSE)&amp;"碎片",VLOOKUP(C536,道具信息!$N$2:$O$291,2,FALSE))</f>
        <v>T2部件</v>
      </c>
      <c r="R536" s="3">
        <f t="shared" si="297"/>
        <v>1368</v>
      </c>
      <c r="S536" s="11">
        <f t="shared" si="298"/>
        <v>0.13700000000000001</v>
      </c>
      <c r="T536" s="3" t="str">
        <f>VLOOKUP(Q536,道具信息!$Q$3:$S$20,2,FALSE)</f>
        <v>CHEST_ITEM_TYPE_T2_PART</v>
      </c>
      <c r="U536" s="3" t="str">
        <f>IF(COUNTIF(U$490:U535,T536)=0,T536,"")</f>
        <v/>
      </c>
      <c r="V536" s="3" t="str">
        <f t="shared" si="288"/>
        <v>CHEST_ITEM_TYPE_T2_SHARD,CHEST_ITEM_TYPE_T3_SHARD,CHEST_ITEM_TYPE_T4_SHARD,CHEST_ITEM_TYPE_T1_PART,CHEST_ITEM_TYPE_T2_PART</v>
      </c>
      <c r="W536" s="13" t="str">
        <f t="shared" si="283"/>
        <v/>
      </c>
      <c r="X536" s="3" t="str">
        <f t="shared" si="284"/>
        <v/>
      </c>
      <c r="Y536" s="3" t="str">
        <f t="shared" si="289"/>
        <v>11.0%,20.8%,28.8%,19.6%,13.7%</v>
      </c>
    </row>
    <row r="537" spans="2:25" x14ac:dyDescent="0.3">
      <c r="B537" s="2">
        <f>数据源!BD569</f>
        <v>10</v>
      </c>
      <c r="C537" s="2" t="str">
        <f>数据源!BE569</f>
        <v>T2LP6</v>
      </c>
      <c r="D537" s="2" t="str">
        <f>数据源!BF569</f>
        <v>部件</v>
      </c>
      <c r="E537" s="2">
        <f>数据源!BG569</f>
        <v>51.800000000000011</v>
      </c>
      <c r="F537" s="2">
        <f>数据源!BH569</f>
        <v>2.5</v>
      </c>
      <c r="G537" s="2">
        <f>数据源!BI569</f>
        <v>5.0000000000000001E-3</v>
      </c>
      <c r="H537" s="2">
        <f>数据源!BJ569</f>
        <v>7.5933075933075911E-3</v>
      </c>
      <c r="I537" s="2">
        <f>数据源!BK569</f>
        <v>76</v>
      </c>
      <c r="J537" s="3">
        <f t="shared" si="304"/>
        <v>2</v>
      </c>
      <c r="K537" s="3">
        <f t="shared" si="305"/>
        <v>3</v>
      </c>
      <c r="L537" s="3" t="str">
        <f t="shared" si="299"/>
        <v>部件</v>
      </c>
      <c r="M537" s="3">
        <f t="shared" ca="1" si="300"/>
        <v>92006</v>
      </c>
      <c r="N537" s="3" t="str">
        <f t="shared" ca="1" si="301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</v>
      </c>
      <c r="O537" s="3" t="str">
        <f t="shared" si="302"/>
        <v>368,368,368,347,347,347,347,347,347,316,316,316,352,352,352,293,293,293,109,109,109,109,109,109,109,109,109,109,109,109,109,109,109,109,109,109,76,76,76,76,76,76,76,76,76,76,76,76</v>
      </c>
      <c r="P537" s="1" t="str">
        <f t="shared" si="303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</v>
      </c>
      <c r="Q537" s="3" t="str">
        <f>IF(D537="坦克碎片",VLOOKUP(C537,道具信息!$N$2:$O$291,2,FALSE)&amp;"碎片",VLOOKUP(C537,道具信息!$N$2:$O$291,2,FALSE))</f>
        <v>T2部件</v>
      </c>
      <c r="R537" s="3">
        <f t="shared" si="297"/>
        <v>1368</v>
      </c>
      <c r="S537" s="11">
        <f t="shared" si="298"/>
        <v>0.13700000000000001</v>
      </c>
      <c r="T537" s="3" t="str">
        <f>VLOOKUP(Q537,道具信息!$Q$3:$S$20,2,FALSE)</f>
        <v>CHEST_ITEM_TYPE_T2_PART</v>
      </c>
      <c r="U537" s="3" t="str">
        <f>IF(COUNTIF(U$490:U536,T537)=0,T537,"")</f>
        <v/>
      </c>
      <c r="V537" s="3" t="str">
        <f t="shared" si="288"/>
        <v>CHEST_ITEM_TYPE_T2_SHARD,CHEST_ITEM_TYPE_T3_SHARD,CHEST_ITEM_TYPE_T4_SHARD,CHEST_ITEM_TYPE_T1_PART,CHEST_ITEM_TYPE_T2_PART</v>
      </c>
      <c r="W537" s="13" t="str">
        <f t="shared" si="283"/>
        <v/>
      </c>
      <c r="X537" s="3" t="str">
        <f t="shared" si="284"/>
        <v/>
      </c>
      <c r="Y537" s="3" t="str">
        <f t="shared" si="289"/>
        <v>11.0%,20.8%,28.8%,19.6%,13.7%</v>
      </c>
    </row>
    <row r="538" spans="2:25" x14ac:dyDescent="0.3">
      <c r="B538" s="2">
        <f>数据源!BD570</f>
        <v>10</v>
      </c>
      <c r="C538" s="2" t="str">
        <f>数据源!BE570</f>
        <v>T2MP2</v>
      </c>
      <c r="D538" s="2" t="str">
        <f>数据源!BF570</f>
        <v>部件</v>
      </c>
      <c r="E538" s="2">
        <f>数据源!BG570</f>
        <v>51.800000000000011</v>
      </c>
      <c r="F538" s="2">
        <f>数据源!BH570</f>
        <v>2.5</v>
      </c>
      <c r="G538" s="2">
        <f>数据源!BI570</f>
        <v>5.0000000000000001E-3</v>
      </c>
      <c r="H538" s="2">
        <f>数据源!BJ570</f>
        <v>7.5933075933075911E-3</v>
      </c>
      <c r="I538" s="2">
        <f>数据源!BK570</f>
        <v>76</v>
      </c>
      <c r="J538" s="3">
        <f t="shared" si="304"/>
        <v>2</v>
      </c>
      <c r="K538" s="3">
        <f t="shared" si="305"/>
        <v>3</v>
      </c>
      <c r="L538" s="3" t="str">
        <f t="shared" si="299"/>
        <v>部件</v>
      </c>
      <c r="M538" s="3">
        <f t="shared" ca="1" si="300"/>
        <v>92102</v>
      </c>
      <c r="N538" s="3" t="str">
        <f t="shared" ca="1" si="301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</v>
      </c>
      <c r="O538" s="3" t="str">
        <f t="shared" si="302"/>
        <v>368,368,368,347,347,347,347,347,347,316,316,316,352,352,352,293,293,293,109,109,109,109,109,109,109,109,109,109,109,109,109,109,109,109,109,109,76,76,76,76,76,76,76,76,76,76,76,76,76</v>
      </c>
      <c r="P538" s="1" t="str">
        <f t="shared" si="303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</v>
      </c>
      <c r="Q538" s="3" t="str">
        <f>IF(D538="坦克碎片",VLOOKUP(C538,道具信息!$N$2:$O$291,2,FALSE)&amp;"碎片",VLOOKUP(C538,道具信息!$N$2:$O$291,2,FALSE))</f>
        <v>T2部件</v>
      </c>
      <c r="R538" s="3">
        <f t="shared" si="297"/>
        <v>1368</v>
      </c>
      <c r="S538" s="11">
        <f t="shared" si="298"/>
        <v>0.13700000000000001</v>
      </c>
      <c r="T538" s="3" t="str">
        <f>VLOOKUP(Q538,道具信息!$Q$3:$S$20,2,FALSE)</f>
        <v>CHEST_ITEM_TYPE_T2_PART</v>
      </c>
      <c r="U538" s="3" t="str">
        <f>IF(COUNTIF(U$490:U537,T538)=0,T538,"")</f>
        <v/>
      </c>
      <c r="V538" s="3" t="str">
        <f t="shared" si="288"/>
        <v>CHEST_ITEM_TYPE_T2_SHARD,CHEST_ITEM_TYPE_T3_SHARD,CHEST_ITEM_TYPE_T4_SHARD,CHEST_ITEM_TYPE_T1_PART,CHEST_ITEM_TYPE_T2_PART</v>
      </c>
      <c r="W538" s="13" t="str">
        <f t="shared" si="283"/>
        <v/>
      </c>
      <c r="X538" s="3" t="str">
        <f t="shared" si="284"/>
        <v/>
      </c>
      <c r="Y538" s="3" t="str">
        <f t="shared" si="289"/>
        <v>11.0%,20.8%,28.8%,19.6%,13.7%</v>
      </c>
    </row>
    <row r="539" spans="2:25" x14ac:dyDescent="0.3">
      <c r="B539" s="2">
        <f>数据源!BD571</f>
        <v>10</v>
      </c>
      <c r="C539" s="2" t="str">
        <f>数据源!BE571</f>
        <v>T2MP4</v>
      </c>
      <c r="D539" s="2" t="str">
        <f>数据源!BF571</f>
        <v>部件</v>
      </c>
      <c r="E539" s="2">
        <f>数据源!BG571</f>
        <v>51.800000000000011</v>
      </c>
      <c r="F539" s="2">
        <f>数据源!BH571</f>
        <v>2.5</v>
      </c>
      <c r="G539" s="2">
        <f>数据源!BI571</f>
        <v>5.0000000000000001E-3</v>
      </c>
      <c r="H539" s="2">
        <f>数据源!BJ571</f>
        <v>7.5933075933075911E-3</v>
      </c>
      <c r="I539" s="2">
        <f>数据源!BK571</f>
        <v>76</v>
      </c>
      <c r="J539" s="3">
        <f t="shared" si="304"/>
        <v>2</v>
      </c>
      <c r="K539" s="3">
        <f t="shared" si="305"/>
        <v>3</v>
      </c>
      <c r="L539" s="3" t="str">
        <f t="shared" si="299"/>
        <v>部件</v>
      </c>
      <c r="M539" s="3">
        <f t="shared" ca="1" si="300"/>
        <v>92104</v>
      </c>
      <c r="N539" s="3" t="str">
        <f t="shared" ca="1" si="301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</v>
      </c>
      <c r="O539" s="3" t="str">
        <f t="shared" si="302"/>
        <v>368,368,368,347,347,347,347,347,347,316,316,316,352,352,352,293,293,293,109,109,109,109,109,109,109,109,109,109,109,109,109,109,109,109,109,109,76,76,76,76,76,76,76,76,76,76,76,76,76,76</v>
      </c>
      <c r="P539" s="1" t="str">
        <f t="shared" si="303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</v>
      </c>
      <c r="Q539" s="3" t="str">
        <f>IF(D539="坦克碎片",VLOOKUP(C539,道具信息!$N$2:$O$291,2,FALSE)&amp;"碎片",VLOOKUP(C539,道具信息!$N$2:$O$291,2,FALSE))</f>
        <v>T2部件</v>
      </c>
      <c r="R539" s="3">
        <f t="shared" si="297"/>
        <v>1368</v>
      </c>
      <c r="S539" s="11">
        <f t="shared" si="298"/>
        <v>0.13700000000000001</v>
      </c>
      <c r="T539" s="3" t="str">
        <f>VLOOKUP(Q539,道具信息!$Q$3:$S$20,2,FALSE)</f>
        <v>CHEST_ITEM_TYPE_T2_PART</v>
      </c>
      <c r="U539" s="3" t="str">
        <f>IF(COUNTIF(U$490:U538,T539)=0,T539,"")</f>
        <v/>
      </c>
      <c r="V539" s="3" t="str">
        <f t="shared" si="288"/>
        <v>CHEST_ITEM_TYPE_T2_SHARD,CHEST_ITEM_TYPE_T3_SHARD,CHEST_ITEM_TYPE_T4_SHARD,CHEST_ITEM_TYPE_T1_PART,CHEST_ITEM_TYPE_T2_PART</v>
      </c>
      <c r="W539" s="13" t="str">
        <f t="shared" si="283"/>
        <v/>
      </c>
      <c r="X539" s="3" t="str">
        <f t="shared" si="284"/>
        <v/>
      </c>
      <c r="Y539" s="3" t="str">
        <f t="shared" si="289"/>
        <v>11.0%,20.8%,28.8%,19.6%,13.7%</v>
      </c>
    </row>
    <row r="540" spans="2:25" x14ac:dyDescent="0.3">
      <c r="B540" s="2">
        <f>数据源!BD572</f>
        <v>10</v>
      </c>
      <c r="C540" s="2" t="str">
        <f>数据源!BE572</f>
        <v>T2MP6</v>
      </c>
      <c r="D540" s="2" t="str">
        <f>数据源!BF572</f>
        <v>部件</v>
      </c>
      <c r="E540" s="2">
        <f>数据源!BG572</f>
        <v>51.800000000000011</v>
      </c>
      <c r="F540" s="2">
        <f>数据源!BH572</f>
        <v>2.5</v>
      </c>
      <c r="G540" s="2">
        <f>数据源!BI572</f>
        <v>5.0000000000000001E-3</v>
      </c>
      <c r="H540" s="2">
        <f>数据源!BJ572</f>
        <v>7.5933075933075911E-3</v>
      </c>
      <c r="I540" s="2">
        <f>数据源!BK572</f>
        <v>76</v>
      </c>
      <c r="J540" s="3">
        <f t="shared" si="304"/>
        <v>2</v>
      </c>
      <c r="K540" s="3">
        <f t="shared" si="305"/>
        <v>3</v>
      </c>
      <c r="L540" s="3" t="str">
        <f t="shared" si="299"/>
        <v>部件</v>
      </c>
      <c r="M540" s="3">
        <f t="shared" ca="1" si="300"/>
        <v>92106</v>
      </c>
      <c r="N540" s="3" t="str">
        <f t="shared" ca="1" si="301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</v>
      </c>
      <c r="O540" s="3" t="str">
        <f t="shared" si="302"/>
        <v>368,368,368,347,347,347,347,347,347,316,316,316,352,352,352,293,293,293,109,109,109,109,109,109,109,109,109,109,109,109,109,109,109,109,109,109,76,76,76,76,76,76,76,76,76,76,76,76,76,76,76</v>
      </c>
      <c r="P540" s="1" t="str">
        <f t="shared" si="303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</v>
      </c>
      <c r="Q540" s="3" t="str">
        <f>IF(D540="坦克碎片",VLOOKUP(C540,道具信息!$N$2:$O$291,2,FALSE)&amp;"碎片",VLOOKUP(C540,道具信息!$N$2:$O$291,2,FALSE))</f>
        <v>T2部件</v>
      </c>
      <c r="R540" s="3">
        <f t="shared" si="297"/>
        <v>1368</v>
      </c>
      <c r="S540" s="11">
        <f t="shared" si="298"/>
        <v>0.13700000000000001</v>
      </c>
      <c r="T540" s="3" t="str">
        <f>VLOOKUP(Q540,道具信息!$Q$3:$S$20,2,FALSE)</f>
        <v>CHEST_ITEM_TYPE_T2_PART</v>
      </c>
      <c r="U540" s="3" t="str">
        <f>IF(COUNTIF(U$490:U539,T540)=0,T540,"")</f>
        <v/>
      </c>
      <c r="V540" s="3" t="str">
        <f t="shared" si="288"/>
        <v>CHEST_ITEM_TYPE_T2_SHARD,CHEST_ITEM_TYPE_T3_SHARD,CHEST_ITEM_TYPE_T4_SHARD,CHEST_ITEM_TYPE_T1_PART,CHEST_ITEM_TYPE_T2_PART</v>
      </c>
      <c r="W540" s="13" t="str">
        <f t="shared" si="283"/>
        <v/>
      </c>
      <c r="X540" s="3" t="str">
        <f t="shared" si="284"/>
        <v/>
      </c>
      <c r="Y540" s="3" t="str">
        <f t="shared" si="289"/>
        <v>11.0%,20.8%,28.8%,19.6%,13.7%</v>
      </c>
    </row>
    <row r="541" spans="2:25" x14ac:dyDescent="0.3">
      <c r="B541" s="2">
        <f>数据源!BD573</f>
        <v>10</v>
      </c>
      <c r="C541" s="2" t="str">
        <f>数据源!BE573</f>
        <v>T2HP2</v>
      </c>
      <c r="D541" s="2" t="str">
        <f>数据源!BF573</f>
        <v>部件</v>
      </c>
      <c r="E541" s="2">
        <f>数据源!BG573</f>
        <v>51.800000000000011</v>
      </c>
      <c r="F541" s="2">
        <f>数据源!BH573</f>
        <v>2.5</v>
      </c>
      <c r="G541" s="2">
        <f>数据源!BI573</f>
        <v>5.0000000000000001E-3</v>
      </c>
      <c r="H541" s="2">
        <f>数据源!BJ573</f>
        <v>7.5933075933075911E-3</v>
      </c>
      <c r="I541" s="2">
        <f>数据源!BK573</f>
        <v>76</v>
      </c>
      <c r="J541" s="3">
        <f t="shared" si="304"/>
        <v>2</v>
      </c>
      <c r="K541" s="3">
        <f t="shared" si="305"/>
        <v>3</v>
      </c>
      <c r="L541" s="3" t="str">
        <f t="shared" si="299"/>
        <v>部件</v>
      </c>
      <c r="M541" s="3">
        <f t="shared" ca="1" si="300"/>
        <v>92202</v>
      </c>
      <c r="N541" s="3" t="str">
        <f t="shared" ca="1" si="301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</v>
      </c>
      <c r="O541" s="3" t="str">
        <f t="shared" si="302"/>
        <v>368,368,368,347,347,347,347,347,347,316,316,316,352,352,352,293,293,293,109,109,109,109,109,109,109,109,109,109,109,109,109,109,109,109,109,109,76,76,76,76,76,76,76,76,76,76,76,76,76,76,76,76</v>
      </c>
      <c r="P541" s="1" t="str">
        <f t="shared" si="303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</v>
      </c>
      <c r="Q541" s="3" t="str">
        <f>IF(D541="坦克碎片",VLOOKUP(C541,道具信息!$N$2:$O$291,2,FALSE)&amp;"碎片",VLOOKUP(C541,道具信息!$N$2:$O$291,2,FALSE))</f>
        <v>T2部件</v>
      </c>
      <c r="R541" s="3">
        <f t="shared" si="297"/>
        <v>1368</v>
      </c>
      <c r="S541" s="11">
        <f t="shared" si="298"/>
        <v>0.13700000000000001</v>
      </c>
      <c r="T541" s="3" t="str">
        <f>VLOOKUP(Q541,道具信息!$Q$3:$S$20,2,FALSE)</f>
        <v>CHEST_ITEM_TYPE_T2_PART</v>
      </c>
      <c r="U541" s="3" t="str">
        <f>IF(COUNTIF(U$490:U540,T541)=0,T541,"")</f>
        <v/>
      </c>
      <c r="V541" s="3" t="str">
        <f t="shared" si="288"/>
        <v>CHEST_ITEM_TYPE_T2_SHARD,CHEST_ITEM_TYPE_T3_SHARD,CHEST_ITEM_TYPE_T4_SHARD,CHEST_ITEM_TYPE_T1_PART,CHEST_ITEM_TYPE_T2_PART</v>
      </c>
      <c r="W541" s="13" t="str">
        <f t="shared" si="283"/>
        <v/>
      </c>
      <c r="X541" s="3" t="str">
        <f t="shared" si="284"/>
        <v/>
      </c>
      <c r="Y541" s="3" t="str">
        <f t="shared" si="289"/>
        <v>11.0%,20.8%,28.8%,19.6%,13.7%</v>
      </c>
    </row>
    <row r="542" spans="2:25" x14ac:dyDescent="0.3">
      <c r="B542" s="2">
        <f>数据源!BD574</f>
        <v>10</v>
      </c>
      <c r="C542" s="2" t="str">
        <f>数据源!BE574</f>
        <v>T2HP4</v>
      </c>
      <c r="D542" s="2" t="str">
        <f>数据源!BF574</f>
        <v>部件</v>
      </c>
      <c r="E542" s="2">
        <f>数据源!BG574</f>
        <v>51.800000000000011</v>
      </c>
      <c r="F542" s="2">
        <f>数据源!BH574</f>
        <v>2.5</v>
      </c>
      <c r="G542" s="2">
        <f>数据源!BI574</f>
        <v>5.0000000000000001E-3</v>
      </c>
      <c r="H542" s="2">
        <f>数据源!BJ574</f>
        <v>7.5933075933075911E-3</v>
      </c>
      <c r="I542" s="2">
        <f>数据源!BK574</f>
        <v>76</v>
      </c>
      <c r="J542" s="3">
        <f t="shared" si="304"/>
        <v>2</v>
      </c>
      <c r="K542" s="3">
        <f t="shared" si="305"/>
        <v>3</v>
      </c>
      <c r="L542" s="3" t="str">
        <f t="shared" si="299"/>
        <v>部件</v>
      </c>
      <c r="M542" s="3">
        <f t="shared" ca="1" si="300"/>
        <v>92204</v>
      </c>
      <c r="N542" s="3" t="str">
        <f t="shared" ca="1" si="301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</v>
      </c>
      <c r="O542" s="3" t="str">
        <f t="shared" si="302"/>
        <v>368,368,368,347,347,347,347,347,347,316,316,316,352,352,352,293,293,293,109,109,109,109,109,109,109,109,109,109,109,109,109,109,109,109,109,109,76,76,76,76,76,76,76,76,76,76,76,76,76,76,76,76,76</v>
      </c>
      <c r="P542" s="1" t="str">
        <f t="shared" si="303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</v>
      </c>
      <c r="Q542" s="3" t="str">
        <f>IF(D542="坦克碎片",VLOOKUP(C542,道具信息!$N$2:$O$291,2,FALSE)&amp;"碎片",VLOOKUP(C542,道具信息!$N$2:$O$291,2,FALSE))</f>
        <v>T2部件</v>
      </c>
      <c r="R542" s="3">
        <f t="shared" si="297"/>
        <v>1368</v>
      </c>
      <c r="S542" s="11">
        <f t="shared" si="298"/>
        <v>0.13700000000000001</v>
      </c>
      <c r="T542" s="3" t="str">
        <f>VLOOKUP(Q542,道具信息!$Q$3:$S$20,2,FALSE)</f>
        <v>CHEST_ITEM_TYPE_T2_PART</v>
      </c>
      <c r="U542" s="3" t="str">
        <f>IF(COUNTIF(U$490:U541,T542)=0,T542,"")</f>
        <v/>
      </c>
      <c r="V542" s="3" t="str">
        <f t="shared" si="288"/>
        <v>CHEST_ITEM_TYPE_T2_SHARD,CHEST_ITEM_TYPE_T3_SHARD,CHEST_ITEM_TYPE_T4_SHARD,CHEST_ITEM_TYPE_T1_PART,CHEST_ITEM_TYPE_T2_PART</v>
      </c>
      <c r="W542" s="13" t="str">
        <f t="shared" si="283"/>
        <v/>
      </c>
      <c r="X542" s="3" t="str">
        <f t="shared" si="284"/>
        <v/>
      </c>
      <c r="Y542" s="3" t="str">
        <f t="shared" si="289"/>
        <v>11.0%,20.8%,28.8%,19.6%,13.7%</v>
      </c>
    </row>
    <row r="543" spans="2:25" x14ac:dyDescent="0.3">
      <c r="B543" s="2">
        <f>数据源!BD575</f>
        <v>10</v>
      </c>
      <c r="C543" s="2" t="str">
        <f>数据源!BE575</f>
        <v>T2HP6</v>
      </c>
      <c r="D543" s="2" t="str">
        <f>数据源!BF575</f>
        <v>部件</v>
      </c>
      <c r="E543" s="2">
        <f>数据源!BG575</f>
        <v>51.800000000000011</v>
      </c>
      <c r="F543" s="2">
        <f>数据源!BH575</f>
        <v>2.5</v>
      </c>
      <c r="G543" s="2">
        <f>数据源!BI575</f>
        <v>5.0000000000000001E-3</v>
      </c>
      <c r="H543" s="2">
        <f>数据源!BJ575</f>
        <v>7.5933075933075911E-3</v>
      </c>
      <c r="I543" s="2">
        <f>数据源!BK575</f>
        <v>76</v>
      </c>
      <c r="J543" s="3">
        <f t="shared" si="304"/>
        <v>2</v>
      </c>
      <c r="K543" s="3">
        <f t="shared" si="305"/>
        <v>3</v>
      </c>
      <c r="L543" s="3" t="str">
        <f t="shared" si="299"/>
        <v>部件</v>
      </c>
      <c r="M543" s="3">
        <f t="shared" ca="1" si="300"/>
        <v>92206</v>
      </c>
      <c r="N543" s="3" t="str">
        <f t="shared" ca="1" si="301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</v>
      </c>
      <c r="O543" s="3" t="str">
        <f t="shared" si="302"/>
        <v>368,368,368,347,347,347,347,347,347,316,316,316,352,352,352,293,293,293,109,109,109,109,109,109,109,109,109,109,109,109,109,109,109,109,109,109,76,76,76,76,76,76,76,76,76,76,76,76,76,76,76,76,76,76</v>
      </c>
      <c r="P543" s="1" t="str">
        <f t="shared" si="303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</v>
      </c>
      <c r="Q543" s="3" t="str">
        <f>IF(D543="坦克碎片",VLOOKUP(C543,道具信息!$N$2:$O$291,2,FALSE)&amp;"碎片",VLOOKUP(C543,道具信息!$N$2:$O$291,2,FALSE))</f>
        <v>T2部件</v>
      </c>
      <c r="R543" s="3">
        <f t="shared" si="297"/>
        <v>1368</v>
      </c>
      <c r="S543" s="11">
        <f t="shared" si="298"/>
        <v>0.13700000000000001</v>
      </c>
      <c r="T543" s="3" t="str">
        <f>VLOOKUP(Q543,道具信息!$Q$3:$S$20,2,FALSE)</f>
        <v>CHEST_ITEM_TYPE_T2_PART</v>
      </c>
      <c r="U543" s="3" t="str">
        <f>IF(COUNTIF(U$490:U542,T543)=0,T543,"")</f>
        <v/>
      </c>
      <c r="V543" s="3" t="str">
        <f t="shared" si="288"/>
        <v>CHEST_ITEM_TYPE_T2_SHARD,CHEST_ITEM_TYPE_T3_SHARD,CHEST_ITEM_TYPE_T4_SHARD,CHEST_ITEM_TYPE_T1_PART,CHEST_ITEM_TYPE_T2_PART</v>
      </c>
      <c r="W543" s="13" t="str">
        <f t="shared" si="283"/>
        <v/>
      </c>
      <c r="X543" s="3" t="str">
        <f t="shared" si="284"/>
        <v/>
      </c>
      <c r="Y543" s="3" t="str">
        <f t="shared" si="289"/>
        <v>11.0%,20.8%,28.8%,19.6%,13.7%</v>
      </c>
    </row>
    <row r="544" spans="2:25" x14ac:dyDescent="0.3">
      <c r="B544" s="2">
        <f>数据源!BD576</f>
        <v>10</v>
      </c>
      <c r="C544" s="2" t="str">
        <f>数据源!BE576</f>
        <v>T3LP1</v>
      </c>
      <c r="D544" s="2" t="str">
        <f>数据源!BF576</f>
        <v>部件</v>
      </c>
      <c r="E544" s="2">
        <f>数据源!BG576</f>
        <v>342</v>
      </c>
      <c r="F544" s="2">
        <f>数据源!BH576</f>
        <v>1</v>
      </c>
      <c r="G544" s="2">
        <f>数据源!BI576</f>
        <v>5.0000000000000001E-3</v>
      </c>
      <c r="H544" s="2">
        <f>数据源!BJ576</f>
        <v>2.8752436647173489E-3</v>
      </c>
      <c r="I544" s="2">
        <f>数据源!BK576</f>
        <v>29</v>
      </c>
      <c r="J544" s="3">
        <f>ROUNDUP(IF(F544&gt;1,F544-ROUNDDOWN(SQRT(F544),0),F544),0)</f>
        <v>1</v>
      </c>
      <c r="K544" s="3">
        <f>F544*2-J544</f>
        <v>1</v>
      </c>
      <c r="L544" s="3" t="str">
        <f t="shared" si="299"/>
        <v>部件</v>
      </c>
      <c r="M544" s="3">
        <f t="shared" ca="1" si="300"/>
        <v>93001</v>
      </c>
      <c r="N544" s="3" t="str">
        <f t="shared" ca="1" si="301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</v>
      </c>
      <c r="O544" s="3" t="str">
        <f t="shared" si="302"/>
        <v>368,368,368,347,347,347,347,347,347,316,316,316,352,352,352,293,293,293,109,109,109,109,109,109,109,109,109,109,109,109,109,109,109,109,109,109,76,76,76,76,76,76,76,76,76,76,76,76,76,76,76,76,76,76,29</v>
      </c>
      <c r="P544" s="1" t="str">
        <f t="shared" si="303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</v>
      </c>
      <c r="Q544" s="3" t="str">
        <f>IF(D544="坦克碎片",VLOOKUP(C544,道具信息!$N$2:$O$291,2,FALSE)&amp;"碎片",VLOOKUP(C544,道具信息!$N$2:$O$291,2,FALSE))</f>
        <v>T3部件</v>
      </c>
      <c r="R544" s="3">
        <f t="shared" si="297"/>
        <v>522</v>
      </c>
      <c r="S544" s="11">
        <f t="shared" si="298"/>
        <v>5.1999999999999998E-2</v>
      </c>
      <c r="T544" s="3" t="str">
        <f>VLOOKUP(Q544,道具信息!$Q$3:$S$20,2,FALSE)</f>
        <v>CHEST_ITEM_TYPE_T3_PART</v>
      </c>
      <c r="U544" s="3" t="str">
        <f>IF(COUNTIF(U$490:U543,T544)=0,T544,"")</f>
        <v>CHEST_ITEM_TYPE_T3_PART</v>
      </c>
      <c r="V544" s="3" t="str">
        <f t="shared" si="288"/>
        <v>CHEST_ITEM_TYPE_T2_SHARD,CHEST_ITEM_TYPE_T3_SHARD,CHEST_ITEM_TYPE_T4_SHARD,CHEST_ITEM_TYPE_T1_PART,CHEST_ITEM_TYPE_T2_PART,CHEST_ITEM_TYPE_T3_PART</v>
      </c>
      <c r="W544" s="13">
        <f t="shared" si="283"/>
        <v>5.1999999999999998E-2</v>
      </c>
      <c r="X544" s="3" t="str">
        <f t="shared" si="284"/>
        <v>5.2%</v>
      </c>
      <c r="Y544" s="3" t="str">
        <f t="shared" si="289"/>
        <v>11.0%,20.8%,28.8%,19.6%,13.7%,5.2%</v>
      </c>
    </row>
    <row r="545" spans="2:25" x14ac:dyDescent="0.3">
      <c r="B545" s="2">
        <f>数据源!BD577</f>
        <v>10</v>
      </c>
      <c r="C545" s="2" t="str">
        <f>数据源!BE577</f>
        <v>T3LP3</v>
      </c>
      <c r="D545" s="2" t="str">
        <f>数据源!BF577</f>
        <v>部件</v>
      </c>
      <c r="E545" s="2">
        <f>数据源!BG577</f>
        <v>342</v>
      </c>
      <c r="F545" s="2">
        <f>数据源!BH577</f>
        <v>1</v>
      </c>
      <c r="G545" s="2">
        <f>数据源!BI577</f>
        <v>5.0000000000000001E-3</v>
      </c>
      <c r="H545" s="2">
        <f>数据源!BJ577</f>
        <v>2.8752436647173489E-3</v>
      </c>
      <c r="I545" s="2">
        <f>数据源!BK577</f>
        <v>29</v>
      </c>
      <c r="J545" s="3">
        <f t="shared" ref="J545:J561" si="306">ROUNDUP(IF(F545&gt;1,F545-ROUNDDOWN(SQRT(F545),0),F545),0)</f>
        <v>1</v>
      </c>
      <c r="K545" s="3">
        <f t="shared" ref="K545:K561" si="307">F545*2-J545</f>
        <v>1</v>
      </c>
      <c r="L545" s="3" t="str">
        <f t="shared" si="299"/>
        <v>部件</v>
      </c>
      <c r="M545" s="3">
        <f t="shared" ca="1" si="300"/>
        <v>93003</v>
      </c>
      <c r="N545" s="3" t="str">
        <f t="shared" ca="1" si="301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</v>
      </c>
      <c r="O545" s="3" t="str">
        <f t="shared" si="302"/>
        <v>368,368,368,347,347,347,347,347,347,316,316,316,352,352,352,293,293,293,109,109,109,109,109,109,109,109,109,109,109,109,109,109,109,109,109,109,76,76,76,76,76,76,76,76,76,76,76,76,76,76,76,76,76,76,29,29</v>
      </c>
      <c r="P545" s="1" t="str">
        <f t="shared" si="303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</v>
      </c>
      <c r="Q545" s="3" t="str">
        <f>IF(D545="坦克碎片",VLOOKUP(C545,道具信息!$N$2:$O$291,2,FALSE)&amp;"碎片",VLOOKUP(C545,道具信息!$N$2:$O$291,2,FALSE))</f>
        <v>T3部件</v>
      </c>
      <c r="R545" s="3">
        <f t="shared" si="297"/>
        <v>522</v>
      </c>
      <c r="S545" s="11">
        <f t="shared" si="298"/>
        <v>5.1999999999999998E-2</v>
      </c>
      <c r="T545" s="3" t="str">
        <f>VLOOKUP(Q545,道具信息!$Q$3:$S$20,2,FALSE)</f>
        <v>CHEST_ITEM_TYPE_T3_PART</v>
      </c>
      <c r="U545" s="3" t="str">
        <f>IF(COUNTIF(U$490:U544,T545)=0,T545,"")</f>
        <v/>
      </c>
      <c r="V545" s="3" t="str">
        <f t="shared" si="288"/>
        <v>CHEST_ITEM_TYPE_T2_SHARD,CHEST_ITEM_TYPE_T3_SHARD,CHEST_ITEM_TYPE_T4_SHARD,CHEST_ITEM_TYPE_T1_PART,CHEST_ITEM_TYPE_T2_PART,CHEST_ITEM_TYPE_T3_PART</v>
      </c>
      <c r="W545" s="13" t="str">
        <f t="shared" si="283"/>
        <v/>
      </c>
      <c r="X545" s="3" t="str">
        <f t="shared" si="284"/>
        <v/>
      </c>
      <c r="Y545" s="3" t="str">
        <f t="shared" si="289"/>
        <v>11.0%,20.8%,28.8%,19.6%,13.7%,5.2%</v>
      </c>
    </row>
    <row r="546" spans="2:25" x14ac:dyDescent="0.3">
      <c r="B546" s="2">
        <f>数据源!BD578</f>
        <v>10</v>
      </c>
      <c r="C546" s="2" t="str">
        <f>数据源!BE578</f>
        <v>T3LP5</v>
      </c>
      <c r="D546" s="2" t="str">
        <f>数据源!BF578</f>
        <v>部件</v>
      </c>
      <c r="E546" s="2">
        <f>数据源!BG578</f>
        <v>342</v>
      </c>
      <c r="F546" s="2">
        <f>数据源!BH578</f>
        <v>1</v>
      </c>
      <c r="G546" s="2">
        <f>数据源!BI578</f>
        <v>5.0000000000000001E-3</v>
      </c>
      <c r="H546" s="2">
        <f>数据源!BJ578</f>
        <v>2.8752436647173489E-3</v>
      </c>
      <c r="I546" s="2">
        <f>数据源!BK578</f>
        <v>29</v>
      </c>
      <c r="J546" s="3">
        <f t="shared" si="306"/>
        <v>1</v>
      </c>
      <c r="K546" s="3">
        <f t="shared" si="307"/>
        <v>1</v>
      </c>
      <c r="L546" s="3" t="str">
        <f t="shared" si="299"/>
        <v>部件</v>
      </c>
      <c r="M546" s="3">
        <f t="shared" ca="1" si="300"/>
        <v>93005</v>
      </c>
      <c r="N546" s="3" t="str">
        <f t="shared" ca="1" si="301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</v>
      </c>
      <c r="O546" s="3" t="str">
        <f t="shared" si="302"/>
        <v>368,368,368,347,347,347,347,347,347,316,316,316,352,352,352,293,293,293,109,109,109,109,109,109,109,109,109,109,109,109,109,109,109,109,109,109,76,76,76,76,76,76,76,76,76,76,76,76,76,76,76,76,76,76,29,29,29</v>
      </c>
      <c r="P546" s="1" t="str">
        <f t="shared" si="303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</v>
      </c>
      <c r="Q546" s="3" t="str">
        <f>IF(D546="坦克碎片",VLOOKUP(C546,道具信息!$N$2:$O$291,2,FALSE)&amp;"碎片",VLOOKUP(C546,道具信息!$N$2:$O$291,2,FALSE))</f>
        <v>T3部件</v>
      </c>
      <c r="R546" s="3">
        <f t="shared" si="297"/>
        <v>522</v>
      </c>
      <c r="S546" s="11">
        <f t="shared" si="298"/>
        <v>5.1999999999999998E-2</v>
      </c>
      <c r="T546" s="3" t="str">
        <f>VLOOKUP(Q546,道具信息!$Q$3:$S$20,2,FALSE)</f>
        <v>CHEST_ITEM_TYPE_T3_PART</v>
      </c>
      <c r="U546" s="3" t="str">
        <f>IF(COUNTIF(U$490:U545,T546)=0,T546,"")</f>
        <v/>
      </c>
      <c r="V546" s="3" t="str">
        <f t="shared" si="288"/>
        <v>CHEST_ITEM_TYPE_T2_SHARD,CHEST_ITEM_TYPE_T3_SHARD,CHEST_ITEM_TYPE_T4_SHARD,CHEST_ITEM_TYPE_T1_PART,CHEST_ITEM_TYPE_T2_PART,CHEST_ITEM_TYPE_T3_PART</v>
      </c>
      <c r="W546" s="13" t="str">
        <f t="shared" si="283"/>
        <v/>
      </c>
      <c r="X546" s="3" t="str">
        <f t="shared" si="284"/>
        <v/>
      </c>
      <c r="Y546" s="3" t="str">
        <f t="shared" si="289"/>
        <v>11.0%,20.8%,28.8%,19.6%,13.7%,5.2%</v>
      </c>
    </row>
    <row r="547" spans="2:25" x14ac:dyDescent="0.3">
      <c r="B547" s="2">
        <f>数据源!BD579</f>
        <v>10</v>
      </c>
      <c r="C547" s="2" t="str">
        <f>数据源!BE579</f>
        <v>T3MP1</v>
      </c>
      <c r="D547" s="2" t="str">
        <f>数据源!BF579</f>
        <v>部件</v>
      </c>
      <c r="E547" s="2">
        <f>数据源!BG579</f>
        <v>342</v>
      </c>
      <c r="F547" s="2">
        <f>数据源!BH579</f>
        <v>1</v>
      </c>
      <c r="G547" s="2">
        <f>数据源!BI579</f>
        <v>5.0000000000000001E-3</v>
      </c>
      <c r="H547" s="2">
        <f>数据源!BJ579</f>
        <v>2.8752436647173489E-3</v>
      </c>
      <c r="I547" s="2">
        <f>数据源!BK579</f>
        <v>29</v>
      </c>
      <c r="J547" s="3">
        <f t="shared" si="306"/>
        <v>1</v>
      </c>
      <c r="K547" s="3">
        <f t="shared" si="307"/>
        <v>1</v>
      </c>
      <c r="L547" s="3" t="str">
        <f t="shared" ref="L547:L576" si="308">RIGHT(D547,2)</f>
        <v>部件</v>
      </c>
      <c r="M547" s="3">
        <f t="shared" ref="M547:M576" ca="1" si="309">IF(OR(L547="坦克",L547="碎片"),VLOOKUP(C547,INDIRECT("坦克ID"),MATCH(L547&amp;"ID",INDIRECT("坦克标头"),0),FALSE),VLOOKUP(C547,INDIRECT(L547&amp;"ID"),2,FALSE))</f>
        <v>93101</v>
      </c>
      <c r="N547" s="3" t="str">
        <f t="shared" ref="N547:N576" ca="1" si="310">N546&amp;","&amp;M547</f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</v>
      </c>
      <c r="O547" s="3" t="str">
        <f t="shared" ref="O547:O576" si="311">O546&amp;","&amp;I547</f>
        <v>368,368,368,347,347,347,347,347,347,316,316,316,352,352,352,293,293,293,109,109,109,109,109,109,109,109,109,109,109,109,109,109,109,109,109,109,76,76,76,76,76,76,76,76,76,76,76,76,76,76,76,76,76,76,29,29,29,29</v>
      </c>
      <c r="P547" s="1" t="str">
        <f t="shared" ref="P547:P576" si="312">P546&amp;","&amp;"("&amp;J547&amp;","&amp;K547&amp;")"</f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</v>
      </c>
      <c r="Q547" s="3" t="str">
        <f>IF(D547="坦克碎片",VLOOKUP(C547,道具信息!$N$2:$O$291,2,FALSE)&amp;"碎片",VLOOKUP(C547,道具信息!$N$2:$O$291,2,FALSE))</f>
        <v>T3部件</v>
      </c>
      <c r="R547" s="3">
        <f t="shared" si="297"/>
        <v>522</v>
      </c>
      <c r="S547" s="11">
        <f t="shared" si="298"/>
        <v>5.1999999999999998E-2</v>
      </c>
      <c r="T547" s="3" t="str">
        <f>VLOOKUP(Q547,道具信息!$Q$3:$S$20,2,FALSE)</f>
        <v>CHEST_ITEM_TYPE_T3_PART</v>
      </c>
      <c r="U547" s="3" t="str">
        <f>IF(COUNTIF(U$490:U546,T547)=0,T547,"")</f>
        <v/>
      </c>
      <c r="V547" s="3" t="str">
        <f t="shared" si="288"/>
        <v>CHEST_ITEM_TYPE_T2_SHARD,CHEST_ITEM_TYPE_T3_SHARD,CHEST_ITEM_TYPE_T4_SHARD,CHEST_ITEM_TYPE_T1_PART,CHEST_ITEM_TYPE_T2_PART,CHEST_ITEM_TYPE_T3_PART</v>
      </c>
      <c r="W547" s="13" t="str">
        <f t="shared" si="283"/>
        <v/>
      </c>
      <c r="X547" s="3" t="str">
        <f t="shared" si="284"/>
        <v/>
      </c>
      <c r="Y547" s="3" t="str">
        <f t="shared" si="289"/>
        <v>11.0%,20.8%,28.8%,19.6%,13.7%,5.2%</v>
      </c>
    </row>
    <row r="548" spans="2:25" x14ac:dyDescent="0.3">
      <c r="B548" s="2">
        <f>数据源!BD580</f>
        <v>10</v>
      </c>
      <c r="C548" s="2" t="str">
        <f>数据源!BE580</f>
        <v>T3MP3</v>
      </c>
      <c r="D548" s="2" t="str">
        <f>数据源!BF580</f>
        <v>部件</v>
      </c>
      <c r="E548" s="2">
        <f>数据源!BG580</f>
        <v>342</v>
      </c>
      <c r="F548" s="2">
        <f>数据源!BH580</f>
        <v>1</v>
      </c>
      <c r="G548" s="2">
        <f>数据源!BI580</f>
        <v>5.0000000000000001E-3</v>
      </c>
      <c r="H548" s="2">
        <f>数据源!BJ580</f>
        <v>2.8752436647173489E-3</v>
      </c>
      <c r="I548" s="2">
        <f>数据源!BK580</f>
        <v>29</v>
      </c>
      <c r="J548" s="3">
        <f t="shared" si="306"/>
        <v>1</v>
      </c>
      <c r="K548" s="3">
        <f t="shared" si="307"/>
        <v>1</v>
      </c>
      <c r="L548" s="3" t="str">
        <f t="shared" si="308"/>
        <v>部件</v>
      </c>
      <c r="M548" s="3">
        <f t="shared" ca="1" si="309"/>
        <v>93103</v>
      </c>
      <c r="N548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</v>
      </c>
      <c r="O548" s="3" t="str">
        <f t="shared" si="311"/>
        <v>368,368,368,347,347,347,347,347,347,316,316,316,352,352,352,293,293,293,109,109,109,109,109,109,109,109,109,109,109,109,109,109,109,109,109,109,76,76,76,76,76,76,76,76,76,76,76,76,76,76,76,76,76,76,29,29,29,29,29</v>
      </c>
      <c r="P548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</v>
      </c>
      <c r="Q548" s="3" t="str">
        <f>IF(D548="坦克碎片",VLOOKUP(C548,道具信息!$N$2:$O$291,2,FALSE)&amp;"碎片",VLOOKUP(C548,道具信息!$N$2:$O$291,2,FALSE))</f>
        <v>T3部件</v>
      </c>
      <c r="R548" s="3">
        <f t="shared" si="297"/>
        <v>522</v>
      </c>
      <c r="S548" s="11">
        <f t="shared" si="298"/>
        <v>5.1999999999999998E-2</v>
      </c>
      <c r="T548" s="3" t="str">
        <f>VLOOKUP(Q548,道具信息!$Q$3:$S$20,2,FALSE)</f>
        <v>CHEST_ITEM_TYPE_T3_PART</v>
      </c>
      <c r="U548" s="3" t="str">
        <f>IF(COUNTIF(U$490:U547,T548)=0,T548,"")</f>
        <v/>
      </c>
      <c r="V548" s="3" t="str">
        <f t="shared" si="288"/>
        <v>CHEST_ITEM_TYPE_T2_SHARD,CHEST_ITEM_TYPE_T3_SHARD,CHEST_ITEM_TYPE_T4_SHARD,CHEST_ITEM_TYPE_T1_PART,CHEST_ITEM_TYPE_T2_PART,CHEST_ITEM_TYPE_T3_PART</v>
      </c>
      <c r="W548" s="13" t="str">
        <f t="shared" si="283"/>
        <v/>
      </c>
      <c r="X548" s="3" t="str">
        <f t="shared" si="284"/>
        <v/>
      </c>
      <c r="Y548" s="3" t="str">
        <f t="shared" si="289"/>
        <v>11.0%,20.8%,28.8%,19.6%,13.7%,5.2%</v>
      </c>
    </row>
    <row r="549" spans="2:25" x14ac:dyDescent="0.3">
      <c r="B549" s="2">
        <f>数据源!BD581</f>
        <v>10</v>
      </c>
      <c r="C549" s="2" t="str">
        <f>数据源!BE581</f>
        <v>T3MP5</v>
      </c>
      <c r="D549" s="2" t="str">
        <f>数据源!BF581</f>
        <v>部件</v>
      </c>
      <c r="E549" s="2">
        <f>数据源!BG581</f>
        <v>342</v>
      </c>
      <c r="F549" s="2">
        <f>数据源!BH581</f>
        <v>1</v>
      </c>
      <c r="G549" s="2">
        <f>数据源!BI581</f>
        <v>5.0000000000000001E-3</v>
      </c>
      <c r="H549" s="2">
        <f>数据源!BJ581</f>
        <v>2.8752436647173489E-3</v>
      </c>
      <c r="I549" s="2">
        <f>数据源!BK581</f>
        <v>29</v>
      </c>
      <c r="J549" s="3">
        <f t="shared" si="306"/>
        <v>1</v>
      </c>
      <c r="K549" s="3">
        <f t="shared" si="307"/>
        <v>1</v>
      </c>
      <c r="L549" s="3" t="str">
        <f t="shared" si="308"/>
        <v>部件</v>
      </c>
      <c r="M549" s="3">
        <f t="shared" ca="1" si="309"/>
        <v>93105</v>
      </c>
      <c r="N549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549" s="3" t="str">
        <f t="shared" si="311"/>
        <v>368,368,368,347,347,347,347,347,347,316,316,316,352,352,352,293,293,293,109,109,109,109,109,109,109,109,109,109,109,109,109,109,109,109,109,109,76,76,76,76,76,76,76,76,76,76,76,76,76,76,76,76,76,76,29,29,29,29,29,29</v>
      </c>
      <c r="P549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</v>
      </c>
      <c r="Q549" s="3" t="str">
        <f>IF(D549="坦克碎片",VLOOKUP(C549,道具信息!$N$2:$O$291,2,FALSE)&amp;"碎片",VLOOKUP(C549,道具信息!$N$2:$O$291,2,FALSE))</f>
        <v>T3部件</v>
      </c>
      <c r="R549" s="3">
        <f t="shared" si="297"/>
        <v>522</v>
      </c>
      <c r="S549" s="11">
        <f t="shared" si="298"/>
        <v>5.1999999999999998E-2</v>
      </c>
      <c r="T549" s="3" t="str">
        <f>VLOOKUP(Q549,道具信息!$Q$3:$S$20,2,FALSE)</f>
        <v>CHEST_ITEM_TYPE_T3_PART</v>
      </c>
      <c r="U549" s="3" t="str">
        <f>IF(COUNTIF(U$490:U548,T549)=0,T549,"")</f>
        <v/>
      </c>
      <c r="V549" s="3" t="str">
        <f t="shared" si="288"/>
        <v>CHEST_ITEM_TYPE_T2_SHARD,CHEST_ITEM_TYPE_T3_SHARD,CHEST_ITEM_TYPE_T4_SHARD,CHEST_ITEM_TYPE_T1_PART,CHEST_ITEM_TYPE_T2_PART,CHEST_ITEM_TYPE_T3_PART</v>
      </c>
      <c r="W549" s="13" t="str">
        <f t="shared" si="283"/>
        <v/>
      </c>
      <c r="X549" s="3" t="str">
        <f t="shared" si="284"/>
        <v/>
      </c>
      <c r="Y549" s="3" t="str">
        <f t="shared" si="289"/>
        <v>11.0%,20.8%,28.8%,19.6%,13.7%,5.2%</v>
      </c>
    </row>
    <row r="550" spans="2:25" x14ac:dyDescent="0.3">
      <c r="B550" s="2">
        <f>数据源!BD582</f>
        <v>10</v>
      </c>
      <c r="C550" s="2" t="str">
        <f>数据源!BE582</f>
        <v>T3HP1</v>
      </c>
      <c r="D550" s="2" t="str">
        <f>数据源!BF582</f>
        <v>部件</v>
      </c>
      <c r="E550" s="2">
        <f>数据源!BG582</f>
        <v>342</v>
      </c>
      <c r="F550" s="2">
        <f>数据源!BH582</f>
        <v>1</v>
      </c>
      <c r="G550" s="2">
        <f>数据源!BI582</f>
        <v>5.0000000000000001E-3</v>
      </c>
      <c r="H550" s="2">
        <f>数据源!BJ582</f>
        <v>2.8752436647173489E-3</v>
      </c>
      <c r="I550" s="2">
        <f>数据源!BK582</f>
        <v>29</v>
      </c>
      <c r="J550" s="3">
        <f t="shared" si="306"/>
        <v>1</v>
      </c>
      <c r="K550" s="3">
        <f t="shared" si="307"/>
        <v>1</v>
      </c>
      <c r="L550" s="3" t="str">
        <f t="shared" si="308"/>
        <v>部件</v>
      </c>
      <c r="M550" s="3">
        <f t="shared" ca="1" si="309"/>
        <v>93201</v>
      </c>
      <c r="N550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550" s="3" t="str">
        <f t="shared" si="311"/>
        <v>368,368,368,347,347,347,347,347,347,316,316,316,352,352,352,293,293,293,109,109,109,109,109,109,109,109,109,109,109,109,109,109,109,109,109,109,76,76,76,76,76,76,76,76,76,76,76,76,76,76,76,76,76,76,29,29,29,29,29,29,29</v>
      </c>
      <c r="P550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</v>
      </c>
      <c r="Q550" s="3" t="str">
        <f>IF(D550="坦克碎片",VLOOKUP(C550,道具信息!$N$2:$O$291,2,FALSE)&amp;"碎片",VLOOKUP(C550,道具信息!$N$2:$O$291,2,FALSE))</f>
        <v>T3部件</v>
      </c>
      <c r="R550" s="3">
        <f t="shared" si="297"/>
        <v>522</v>
      </c>
      <c r="S550" s="11">
        <f t="shared" si="298"/>
        <v>5.1999999999999998E-2</v>
      </c>
      <c r="T550" s="3" t="str">
        <f>VLOOKUP(Q550,道具信息!$Q$3:$S$20,2,FALSE)</f>
        <v>CHEST_ITEM_TYPE_T3_PART</v>
      </c>
      <c r="U550" s="3" t="str">
        <f>IF(COUNTIF(U$490:U549,T550)=0,T550,"")</f>
        <v/>
      </c>
      <c r="V550" s="3" t="str">
        <f t="shared" si="288"/>
        <v>CHEST_ITEM_TYPE_T2_SHARD,CHEST_ITEM_TYPE_T3_SHARD,CHEST_ITEM_TYPE_T4_SHARD,CHEST_ITEM_TYPE_T1_PART,CHEST_ITEM_TYPE_T2_PART,CHEST_ITEM_TYPE_T3_PART</v>
      </c>
      <c r="W550" s="13" t="str">
        <f t="shared" si="283"/>
        <v/>
      </c>
      <c r="X550" s="3" t="str">
        <f t="shared" si="284"/>
        <v/>
      </c>
      <c r="Y550" s="3" t="str">
        <f t="shared" si="289"/>
        <v>11.0%,20.8%,28.8%,19.6%,13.7%,5.2%</v>
      </c>
    </row>
    <row r="551" spans="2:25" x14ac:dyDescent="0.3">
      <c r="B551" s="2">
        <f>数据源!BD583</f>
        <v>10</v>
      </c>
      <c r="C551" s="2" t="str">
        <f>数据源!BE583</f>
        <v>T3HP3</v>
      </c>
      <c r="D551" s="2" t="str">
        <f>数据源!BF583</f>
        <v>部件</v>
      </c>
      <c r="E551" s="2">
        <f>数据源!BG583</f>
        <v>342</v>
      </c>
      <c r="F551" s="2">
        <f>数据源!BH583</f>
        <v>1</v>
      </c>
      <c r="G551" s="2">
        <f>数据源!BI583</f>
        <v>5.0000000000000001E-3</v>
      </c>
      <c r="H551" s="2">
        <f>数据源!BJ583</f>
        <v>2.8752436647173489E-3</v>
      </c>
      <c r="I551" s="2">
        <f>数据源!BK583</f>
        <v>29</v>
      </c>
      <c r="J551" s="3">
        <f t="shared" si="306"/>
        <v>1</v>
      </c>
      <c r="K551" s="3">
        <f t="shared" si="307"/>
        <v>1</v>
      </c>
      <c r="L551" s="3" t="str">
        <f t="shared" si="308"/>
        <v>部件</v>
      </c>
      <c r="M551" s="3">
        <f t="shared" ca="1" si="309"/>
        <v>93203</v>
      </c>
      <c r="N551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551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</v>
      </c>
      <c r="P551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</v>
      </c>
      <c r="Q551" s="3" t="str">
        <f>IF(D551="坦克碎片",VLOOKUP(C551,道具信息!$N$2:$O$291,2,FALSE)&amp;"碎片",VLOOKUP(C551,道具信息!$N$2:$O$291,2,FALSE))</f>
        <v>T3部件</v>
      </c>
      <c r="R551" s="3">
        <f t="shared" si="297"/>
        <v>522</v>
      </c>
      <c r="S551" s="11">
        <f t="shared" si="298"/>
        <v>5.1999999999999998E-2</v>
      </c>
      <c r="T551" s="3" t="str">
        <f>VLOOKUP(Q551,道具信息!$Q$3:$S$20,2,FALSE)</f>
        <v>CHEST_ITEM_TYPE_T3_PART</v>
      </c>
      <c r="U551" s="3" t="str">
        <f>IF(COUNTIF(U$490:U550,T551)=0,T551,"")</f>
        <v/>
      </c>
      <c r="V551" s="3" t="str">
        <f t="shared" si="288"/>
        <v>CHEST_ITEM_TYPE_T2_SHARD,CHEST_ITEM_TYPE_T3_SHARD,CHEST_ITEM_TYPE_T4_SHARD,CHEST_ITEM_TYPE_T1_PART,CHEST_ITEM_TYPE_T2_PART,CHEST_ITEM_TYPE_T3_PART</v>
      </c>
      <c r="W551" s="13" t="str">
        <f t="shared" si="283"/>
        <v/>
      </c>
      <c r="X551" s="3" t="str">
        <f t="shared" si="284"/>
        <v/>
      </c>
      <c r="Y551" s="3" t="str">
        <f t="shared" si="289"/>
        <v>11.0%,20.8%,28.8%,19.6%,13.7%,5.2%</v>
      </c>
    </row>
    <row r="552" spans="2:25" x14ac:dyDescent="0.3">
      <c r="B552" s="2">
        <f>数据源!BD584</f>
        <v>10</v>
      </c>
      <c r="C552" s="2" t="str">
        <f>数据源!BE584</f>
        <v>T3HP5</v>
      </c>
      <c r="D552" s="2" t="str">
        <f>数据源!BF584</f>
        <v>部件</v>
      </c>
      <c r="E552" s="2">
        <f>数据源!BG584</f>
        <v>342</v>
      </c>
      <c r="F552" s="2">
        <f>数据源!BH584</f>
        <v>1</v>
      </c>
      <c r="G552" s="2">
        <f>数据源!BI584</f>
        <v>5.1000000000000004E-3</v>
      </c>
      <c r="H552" s="2">
        <f>数据源!BJ584</f>
        <v>2.9327485380116962E-3</v>
      </c>
      <c r="I552" s="2">
        <f>数据源!BK584</f>
        <v>29</v>
      </c>
      <c r="J552" s="3">
        <f t="shared" si="306"/>
        <v>1</v>
      </c>
      <c r="K552" s="3">
        <f t="shared" si="307"/>
        <v>1</v>
      </c>
      <c r="L552" s="3" t="str">
        <f t="shared" si="308"/>
        <v>部件</v>
      </c>
      <c r="M552" s="3">
        <f t="shared" ca="1" si="309"/>
        <v>93205</v>
      </c>
      <c r="N552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552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</v>
      </c>
      <c r="P552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</v>
      </c>
      <c r="Q552" s="3" t="str">
        <f>IF(D552="坦克碎片",VLOOKUP(C552,道具信息!$N$2:$O$291,2,FALSE)&amp;"碎片",VLOOKUP(C552,道具信息!$N$2:$O$291,2,FALSE))</f>
        <v>T3部件</v>
      </c>
      <c r="R552" s="3">
        <f t="shared" si="297"/>
        <v>522</v>
      </c>
      <c r="S552" s="11">
        <f t="shared" si="298"/>
        <v>5.1999999999999998E-2</v>
      </c>
      <c r="T552" s="3" t="str">
        <f>VLOOKUP(Q552,道具信息!$Q$3:$S$20,2,FALSE)</f>
        <v>CHEST_ITEM_TYPE_T3_PART</v>
      </c>
      <c r="U552" s="3" t="str">
        <f>IF(COUNTIF(U$490:U551,T552)=0,T552,"")</f>
        <v/>
      </c>
      <c r="V552" s="3" t="str">
        <f t="shared" si="288"/>
        <v>CHEST_ITEM_TYPE_T2_SHARD,CHEST_ITEM_TYPE_T3_SHARD,CHEST_ITEM_TYPE_T4_SHARD,CHEST_ITEM_TYPE_T1_PART,CHEST_ITEM_TYPE_T2_PART,CHEST_ITEM_TYPE_T3_PART</v>
      </c>
      <c r="W552" s="13" t="str">
        <f t="shared" si="283"/>
        <v/>
      </c>
      <c r="X552" s="3" t="str">
        <f t="shared" si="284"/>
        <v/>
      </c>
      <c r="Y552" s="3" t="str">
        <f t="shared" si="289"/>
        <v>11.0%,20.8%,28.8%,19.6%,13.7%,5.2%</v>
      </c>
    </row>
    <row r="553" spans="2:25" x14ac:dyDescent="0.3">
      <c r="B553" s="2">
        <f>数据源!BD585</f>
        <v>10</v>
      </c>
      <c r="C553" s="2" t="str">
        <f>数据源!BE585</f>
        <v>T3LP2</v>
      </c>
      <c r="D553" s="2" t="str">
        <f>数据源!BF585</f>
        <v>部件</v>
      </c>
      <c r="E553" s="2">
        <f>数据源!BG585</f>
        <v>342</v>
      </c>
      <c r="F553" s="2">
        <f>数据源!BH585</f>
        <v>1</v>
      </c>
      <c r="G553" s="2">
        <f>数据源!BI585</f>
        <v>5.1000000000000004E-3</v>
      </c>
      <c r="H553" s="2">
        <f>数据源!BJ585</f>
        <v>2.9327485380116962E-3</v>
      </c>
      <c r="I553" s="2">
        <f>数据源!BK585</f>
        <v>29</v>
      </c>
      <c r="J553" s="3">
        <f t="shared" si="306"/>
        <v>1</v>
      </c>
      <c r="K553" s="3">
        <f t="shared" si="307"/>
        <v>1</v>
      </c>
      <c r="L553" s="3" t="str">
        <f t="shared" si="308"/>
        <v>部件</v>
      </c>
      <c r="M553" s="3">
        <f t="shared" ca="1" si="309"/>
        <v>93002</v>
      </c>
      <c r="N553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553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</v>
      </c>
      <c r="P553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</v>
      </c>
      <c r="Q553" s="3" t="str">
        <f>IF(D553="坦克碎片",VLOOKUP(C553,道具信息!$N$2:$O$291,2,FALSE)&amp;"碎片",VLOOKUP(C553,道具信息!$N$2:$O$291,2,FALSE))</f>
        <v>T3部件</v>
      </c>
      <c r="R553" s="3">
        <f t="shared" si="297"/>
        <v>522</v>
      </c>
      <c r="S553" s="11">
        <f t="shared" si="298"/>
        <v>5.1999999999999998E-2</v>
      </c>
      <c r="T553" s="3" t="str">
        <f>VLOOKUP(Q553,道具信息!$Q$3:$S$20,2,FALSE)</f>
        <v>CHEST_ITEM_TYPE_T3_PART</v>
      </c>
      <c r="U553" s="3" t="str">
        <f>IF(COUNTIF(U$490:U552,T553)=0,T553,"")</f>
        <v/>
      </c>
      <c r="V553" s="3" t="str">
        <f t="shared" si="288"/>
        <v>CHEST_ITEM_TYPE_T2_SHARD,CHEST_ITEM_TYPE_T3_SHARD,CHEST_ITEM_TYPE_T4_SHARD,CHEST_ITEM_TYPE_T1_PART,CHEST_ITEM_TYPE_T2_PART,CHEST_ITEM_TYPE_T3_PART</v>
      </c>
      <c r="W553" s="13" t="str">
        <f t="shared" si="283"/>
        <v/>
      </c>
      <c r="X553" s="3" t="str">
        <f t="shared" si="284"/>
        <v/>
      </c>
      <c r="Y553" s="3" t="str">
        <f t="shared" si="289"/>
        <v>11.0%,20.8%,28.8%,19.6%,13.7%,5.2%</v>
      </c>
    </row>
    <row r="554" spans="2:25" x14ac:dyDescent="0.3">
      <c r="B554" s="2">
        <f>数据源!BD586</f>
        <v>10</v>
      </c>
      <c r="C554" s="2" t="str">
        <f>数据源!BE586</f>
        <v>T3LP4</v>
      </c>
      <c r="D554" s="2" t="str">
        <f>数据源!BF586</f>
        <v>部件</v>
      </c>
      <c r="E554" s="2">
        <f>数据源!BG586</f>
        <v>342</v>
      </c>
      <c r="F554" s="2">
        <f>数据源!BH586</f>
        <v>1</v>
      </c>
      <c r="G554" s="2">
        <f>数据源!BI586</f>
        <v>5.1000000000000004E-3</v>
      </c>
      <c r="H554" s="2">
        <f>数据源!BJ586</f>
        <v>2.9327485380116962E-3</v>
      </c>
      <c r="I554" s="2">
        <f>数据源!BK586</f>
        <v>29</v>
      </c>
      <c r="J554" s="3">
        <f t="shared" si="306"/>
        <v>1</v>
      </c>
      <c r="K554" s="3">
        <f t="shared" si="307"/>
        <v>1</v>
      </c>
      <c r="L554" s="3" t="str">
        <f t="shared" si="308"/>
        <v>部件</v>
      </c>
      <c r="M554" s="3">
        <f t="shared" ca="1" si="309"/>
        <v>93004</v>
      </c>
      <c r="N554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554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368,368,368,347,347,347,347,347,347,316,316,316,352,352,352,293,293,293,109,109,109,109,109,109,109,109,109,109,109,109,109,109,109,109,109,109,76,76,76,76,76,76,76,76,76,76,76,76,76,76,76,76,76,76,29,29,29,29,29,29,29,29,29,29,29</v>
      </c>
      <c r="P554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</v>
      </c>
      <c r="Q554" s="3" t="str">
        <f>IF(D554="坦克碎片",VLOOKUP(C554,道具信息!$N$2:$O$291,2,FALSE)&amp;"碎片",VLOOKUP(C554,道具信息!$N$2:$O$291,2,FALSE))</f>
        <v>T3部件</v>
      </c>
      <c r="R554" s="3">
        <f t="shared" ref="R554:R579" si="313">SUMIFS(I$3:I$580,Q$3:Q$580,Q554,B$3:B$580,B554)</f>
        <v>522</v>
      </c>
      <c r="S554" s="11">
        <f t="shared" ref="S554:S579" si="314">ROUND(R554/SUMIF(B$3:B$580,B554,I$3:I$580),3)</f>
        <v>5.1999999999999998E-2</v>
      </c>
      <c r="T554" s="3" t="str">
        <f>VLOOKUP(Q554,道具信息!$Q$3:$S$20,2,FALSE)</f>
        <v>CHEST_ITEM_TYPE_T3_PART</v>
      </c>
      <c r="U554" s="3" t="str">
        <f>IF(COUNTIF(U$490:U553,T554)=0,T554,"")</f>
        <v/>
      </c>
      <c r="V554" s="3" t="str">
        <f t="shared" si="288"/>
        <v>CHEST_ITEM_TYPE_T2_SHARD,CHEST_ITEM_TYPE_T3_SHARD,CHEST_ITEM_TYPE_T4_SHARD,CHEST_ITEM_TYPE_T1_PART,CHEST_ITEM_TYPE_T2_PART,CHEST_ITEM_TYPE_T3_PART</v>
      </c>
      <c r="W554" s="13" t="str">
        <f t="shared" si="283"/>
        <v/>
      </c>
      <c r="X554" s="3" t="str">
        <f t="shared" si="284"/>
        <v/>
      </c>
      <c r="Y554" s="3" t="str">
        <f t="shared" si="289"/>
        <v>11.0%,20.8%,28.8%,19.6%,13.7%,5.2%</v>
      </c>
    </row>
    <row r="555" spans="2:25" x14ac:dyDescent="0.3">
      <c r="B555" s="2">
        <f>数据源!BD587</f>
        <v>10</v>
      </c>
      <c r="C555" s="2" t="str">
        <f>数据源!BE587</f>
        <v>T3LP6</v>
      </c>
      <c r="D555" s="2" t="str">
        <f>数据源!BF587</f>
        <v>部件</v>
      </c>
      <c r="E555" s="2">
        <f>数据源!BG587</f>
        <v>342</v>
      </c>
      <c r="F555" s="2">
        <f>数据源!BH587</f>
        <v>1</v>
      </c>
      <c r="G555" s="2">
        <f>数据源!BI587</f>
        <v>5.1000000000000004E-3</v>
      </c>
      <c r="H555" s="2">
        <f>数据源!BJ587</f>
        <v>2.9327485380116962E-3</v>
      </c>
      <c r="I555" s="2">
        <f>数据源!BK587</f>
        <v>29</v>
      </c>
      <c r="J555" s="3">
        <f t="shared" si="306"/>
        <v>1</v>
      </c>
      <c r="K555" s="3">
        <f t="shared" si="307"/>
        <v>1</v>
      </c>
      <c r="L555" s="3" t="str">
        <f t="shared" si="308"/>
        <v>部件</v>
      </c>
      <c r="M555" s="3">
        <f t="shared" ca="1" si="309"/>
        <v>93006</v>
      </c>
      <c r="N555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555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368,368,368,347,347,347,347,347,347,316,316,316,352,352,352,293,293,293,109,109,109,109,109,109,109,109,109,109,109,109,109,109,109,109,109,109,76,76,76,76,76,76,76,76,76,76,76,76,76,76,76,76,76,76,29,29,29,29,29,29,29,29,29,29,29,29</v>
      </c>
      <c r="P555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</v>
      </c>
      <c r="Q555" s="3" t="str">
        <f>IF(D555="坦克碎片",VLOOKUP(C555,道具信息!$N$2:$O$291,2,FALSE)&amp;"碎片",VLOOKUP(C555,道具信息!$N$2:$O$291,2,FALSE))</f>
        <v>T3部件</v>
      </c>
      <c r="R555" s="3">
        <f t="shared" si="313"/>
        <v>522</v>
      </c>
      <c r="S555" s="11">
        <f t="shared" si="314"/>
        <v>5.1999999999999998E-2</v>
      </c>
      <c r="T555" s="3" t="str">
        <f>VLOOKUP(Q555,道具信息!$Q$3:$S$20,2,FALSE)</f>
        <v>CHEST_ITEM_TYPE_T3_PART</v>
      </c>
      <c r="U555" s="3" t="str">
        <f>IF(COUNTIF(U$490:U554,T555)=0,T555,"")</f>
        <v/>
      </c>
      <c r="V555" s="3" t="str">
        <f t="shared" si="288"/>
        <v>CHEST_ITEM_TYPE_T2_SHARD,CHEST_ITEM_TYPE_T3_SHARD,CHEST_ITEM_TYPE_T4_SHARD,CHEST_ITEM_TYPE_T1_PART,CHEST_ITEM_TYPE_T2_PART,CHEST_ITEM_TYPE_T3_PART</v>
      </c>
      <c r="W555" s="13" t="str">
        <f t="shared" ref="W555:W579" si="315">IF(U555&lt;&gt;"",ROUND(S555*100%,3),"")</f>
        <v/>
      </c>
      <c r="X555" s="3" t="str">
        <f t="shared" ref="X555:X579" si="316">TEXT(W555,"0.0%")</f>
        <v/>
      </c>
      <c r="Y555" s="3" t="str">
        <f t="shared" si="289"/>
        <v>11.0%,20.8%,28.8%,19.6%,13.7%,5.2%</v>
      </c>
    </row>
    <row r="556" spans="2:25" x14ac:dyDescent="0.3">
      <c r="B556" s="2">
        <f>数据源!BD588</f>
        <v>10</v>
      </c>
      <c r="C556" s="2" t="str">
        <f>数据源!BE588</f>
        <v>T3MP2</v>
      </c>
      <c r="D556" s="2" t="str">
        <f>数据源!BF588</f>
        <v>部件</v>
      </c>
      <c r="E556" s="2">
        <f>数据源!BG588</f>
        <v>342</v>
      </c>
      <c r="F556" s="2">
        <f>数据源!BH588</f>
        <v>1</v>
      </c>
      <c r="G556" s="2">
        <f>数据源!BI588</f>
        <v>5.1000000000000004E-3</v>
      </c>
      <c r="H556" s="2">
        <f>数据源!BJ588</f>
        <v>2.9327485380116962E-3</v>
      </c>
      <c r="I556" s="2">
        <f>数据源!BK588</f>
        <v>29</v>
      </c>
      <c r="J556" s="3">
        <f t="shared" si="306"/>
        <v>1</v>
      </c>
      <c r="K556" s="3">
        <f t="shared" si="307"/>
        <v>1</v>
      </c>
      <c r="L556" s="3" t="str">
        <f t="shared" si="308"/>
        <v>部件</v>
      </c>
      <c r="M556" s="3">
        <f t="shared" ca="1" si="309"/>
        <v>93102</v>
      </c>
      <c r="N556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556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368,368,368,347,347,347,347,347,347,316,316,316,352,352,352,293,293,293,109,109,109,109,109,109,109,109,109,109,109,109,109,109,109,109,109,109,76,76,76,76,76,76,76,76,76,76,76,76,76,76,76,76,76,76,29,29,29,29,29,29,29,29,29,29,29,29,29</v>
      </c>
      <c r="P556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</v>
      </c>
      <c r="Q556" s="3" t="str">
        <f>IF(D556="坦克碎片",VLOOKUP(C556,道具信息!$N$2:$O$291,2,FALSE)&amp;"碎片",VLOOKUP(C556,道具信息!$N$2:$O$291,2,FALSE))</f>
        <v>T3部件</v>
      </c>
      <c r="R556" s="3">
        <f t="shared" si="313"/>
        <v>522</v>
      </c>
      <c r="S556" s="11">
        <f t="shared" si="314"/>
        <v>5.1999999999999998E-2</v>
      </c>
      <c r="T556" s="3" t="str">
        <f>VLOOKUP(Q556,道具信息!$Q$3:$S$20,2,FALSE)</f>
        <v>CHEST_ITEM_TYPE_T3_PART</v>
      </c>
      <c r="U556" s="3" t="str">
        <f>IF(COUNTIF(U$490:U555,T556)=0,T556,"")</f>
        <v/>
      </c>
      <c r="V556" s="3" t="str">
        <f t="shared" ref="V556:V579" si="317">IF(U556&lt;&gt;"",V555&amp;","&amp;U556,V555)</f>
        <v>CHEST_ITEM_TYPE_T2_SHARD,CHEST_ITEM_TYPE_T3_SHARD,CHEST_ITEM_TYPE_T4_SHARD,CHEST_ITEM_TYPE_T1_PART,CHEST_ITEM_TYPE_T2_PART,CHEST_ITEM_TYPE_T3_PART</v>
      </c>
      <c r="W556" s="13" t="str">
        <f t="shared" si="315"/>
        <v/>
      </c>
      <c r="X556" s="3" t="str">
        <f t="shared" si="316"/>
        <v/>
      </c>
      <c r="Y556" s="3" t="str">
        <f t="shared" ref="Y556:Y579" si="318">IF(X556&lt;&gt;"",Y555&amp;","&amp;X556,Y555)</f>
        <v>11.0%,20.8%,28.8%,19.6%,13.7%,5.2%</v>
      </c>
    </row>
    <row r="557" spans="2:25" x14ac:dyDescent="0.3">
      <c r="B557" s="2">
        <f>数据源!BD589</f>
        <v>10</v>
      </c>
      <c r="C557" s="2" t="str">
        <f>数据源!BE589</f>
        <v>T3MP4</v>
      </c>
      <c r="D557" s="2" t="str">
        <f>数据源!BF589</f>
        <v>部件</v>
      </c>
      <c r="E557" s="2">
        <f>数据源!BG589</f>
        <v>342</v>
      </c>
      <c r="F557" s="2">
        <f>数据源!BH589</f>
        <v>1</v>
      </c>
      <c r="G557" s="2">
        <f>数据源!BI589</f>
        <v>5.1000000000000004E-3</v>
      </c>
      <c r="H557" s="2">
        <f>数据源!BJ589</f>
        <v>2.9327485380116962E-3</v>
      </c>
      <c r="I557" s="2">
        <f>数据源!BK589</f>
        <v>29</v>
      </c>
      <c r="J557" s="3">
        <f t="shared" si="306"/>
        <v>1</v>
      </c>
      <c r="K557" s="3">
        <f t="shared" si="307"/>
        <v>1</v>
      </c>
      <c r="L557" s="3" t="str">
        <f t="shared" si="308"/>
        <v>部件</v>
      </c>
      <c r="M557" s="3">
        <f t="shared" ca="1" si="309"/>
        <v>93104</v>
      </c>
      <c r="N557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557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368,368,368,347,347,347,347,347,347,316,316,316,352,352,352,293,293,293,109,109,109,109,109,109,109,109,109,109,109,109,109,109,109,109,109,109,76,76,76,76,76,76,76,76,76,76,76,76,76,76,76,76,76,76,29,29,29,29,29,29,29,29,29,29,29,29,29,29</v>
      </c>
      <c r="P557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</v>
      </c>
      <c r="Q557" s="3" t="str">
        <f>IF(D557="坦克碎片",VLOOKUP(C557,道具信息!$N$2:$O$291,2,FALSE)&amp;"碎片",VLOOKUP(C557,道具信息!$N$2:$O$291,2,FALSE))</f>
        <v>T3部件</v>
      </c>
      <c r="R557" s="3">
        <f t="shared" si="313"/>
        <v>522</v>
      </c>
      <c r="S557" s="11">
        <f t="shared" si="314"/>
        <v>5.1999999999999998E-2</v>
      </c>
      <c r="T557" s="3" t="str">
        <f>VLOOKUP(Q557,道具信息!$Q$3:$S$20,2,FALSE)</f>
        <v>CHEST_ITEM_TYPE_T3_PART</v>
      </c>
      <c r="U557" s="3" t="str">
        <f>IF(COUNTIF(U$490:U556,T557)=0,T557,"")</f>
        <v/>
      </c>
      <c r="V557" s="3" t="str">
        <f t="shared" si="317"/>
        <v>CHEST_ITEM_TYPE_T2_SHARD,CHEST_ITEM_TYPE_T3_SHARD,CHEST_ITEM_TYPE_T4_SHARD,CHEST_ITEM_TYPE_T1_PART,CHEST_ITEM_TYPE_T2_PART,CHEST_ITEM_TYPE_T3_PART</v>
      </c>
      <c r="W557" s="13" t="str">
        <f t="shared" si="315"/>
        <v/>
      </c>
      <c r="X557" s="3" t="str">
        <f t="shared" si="316"/>
        <v/>
      </c>
      <c r="Y557" s="3" t="str">
        <f t="shared" si="318"/>
        <v>11.0%,20.8%,28.8%,19.6%,13.7%,5.2%</v>
      </c>
    </row>
    <row r="558" spans="2:25" x14ac:dyDescent="0.3">
      <c r="B558" s="2">
        <f>数据源!BD590</f>
        <v>10</v>
      </c>
      <c r="C558" s="2" t="str">
        <f>数据源!BE590</f>
        <v>T3MP6</v>
      </c>
      <c r="D558" s="2" t="str">
        <f>数据源!BF590</f>
        <v>部件</v>
      </c>
      <c r="E558" s="2">
        <f>数据源!BG590</f>
        <v>342</v>
      </c>
      <c r="F558" s="2">
        <f>数据源!BH590</f>
        <v>1</v>
      </c>
      <c r="G558" s="2">
        <f>数据源!BI590</f>
        <v>5.1000000000000004E-3</v>
      </c>
      <c r="H558" s="2">
        <f>数据源!BJ590</f>
        <v>2.9327485380116962E-3</v>
      </c>
      <c r="I558" s="2">
        <f>数据源!BK590</f>
        <v>29</v>
      </c>
      <c r="J558" s="3">
        <f t="shared" si="306"/>
        <v>1</v>
      </c>
      <c r="K558" s="3">
        <f t="shared" si="307"/>
        <v>1</v>
      </c>
      <c r="L558" s="3" t="str">
        <f t="shared" si="308"/>
        <v>部件</v>
      </c>
      <c r="M558" s="3">
        <f t="shared" ca="1" si="309"/>
        <v>93106</v>
      </c>
      <c r="N558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558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368,368,368,347,347,347,347,347,347,316,316,316,352,352,352,293,293,293,109,109,109,109,109,109,109,109,109,109,109,109,109,109,109,109,109,109,76,76,76,76,76,76,76,76,76,76,76,76,76,76,76,76,76,76,29,29,29,29,29,29,29,29,29,29,29,29,29,29,29</v>
      </c>
      <c r="P558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,(1,1)</v>
      </c>
      <c r="Q558" s="3" t="str">
        <f>IF(D558="坦克碎片",VLOOKUP(C558,道具信息!$N$2:$O$291,2,FALSE)&amp;"碎片",VLOOKUP(C558,道具信息!$N$2:$O$291,2,FALSE))</f>
        <v>T3部件</v>
      </c>
      <c r="R558" s="3">
        <f t="shared" si="313"/>
        <v>522</v>
      </c>
      <c r="S558" s="11">
        <f t="shared" si="314"/>
        <v>5.1999999999999998E-2</v>
      </c>
      <c r="T558" s="3" t="str">
        <f>VLOOKUP(Q558,道具信息!$Q$3:$S$20,2,FALSE)</f>
        <v>CHEST_ITEM_TYPE_T3_PART</v>
      </c>
      <c r="U558" s="3" t="str">
        <f>IF(COUNTIF(U$490:U557,T558)=0,T558,"")</f>
        <v/>
      </c>
      <c r="V558" s="3" t="str">
        <f t="shared" si="317"/>
        <v>CHEST_ITEM_TYPE_T2_SHARD,CHEST_ITEM_TYPE_T3_SHARD,CHEST_ITEM_TYPE_T4_SHARD,CHEST_ITEM_TYPE_T1_PART,CHEST_ITEM_TYPE_T2_PART,CHEST_ITEM_TYPE_T3_PART</v>
      </c>
      <c r="W558" s="13" t="str">
        <f t="shared" si="315"/>
        <v/>
      </c>
      <c r="X558" s="3" t="str">
        <f t="shared" si="316"/>
        <v/>
      </c>
      <c r="Y558" s="3" t="str">
        <f t="shared" si="318"/>
        <v>11.0%,20.8%,28.8%,19.6%,13.7%,5.2%</v>
      </c>
    </row>
    <row r="559" spans="2:25" x14ac:dyDescent="0.3">
      <c r="B559" s="2">
        <f>数据源!BD591</f>
        <v>10</v>
      </c>
      <c r="C559" s="2" t="str">
        <f>数据源!BE591</f>
        <v>T3HP2</v>
      </c>
      <c r="D559" s="2" t="str">
        <f>数据源!BF591</f>
        <v>部件</v>
      </c>
      <c r="E559" s="2">
        <f>数据源!BG591</f>
        <v>342</v>
      </c>
      <c r="F559" s="2">
        <f>数据源!BH591</f>
        <v>1</v>
      </c>
      <c r="G559" s="2">
        <f>数据源!BI591</f>
        <v>5.1000000000000004E-3</v>
      </c>
      <c r="H559" s="2">
        <f>数据源!BJ591</f>
        <v>2.9327485380116962E-3</v>
      </c>
      <c r="I559" s="2">
        <f>数据源!BK591</f>
        <v>29</v>
      </c>
      <c r="J559" s="3">
        <f t="shared" si="306"/>
        <v>1</v>
      </c>
      <c r="K559" s="3">
        <f t="shared" si="307"/>
        <v>1</v>
      </c>
      <c r="L559" s="3" t="str">
        <f t="shared" si="308"/>
        <v>部件</v>
      </c>
      <c r="M559" s="3">
        <f t="shared" ca="1" si="309"/>
        <v>93202</v>
      </c>
      <c r="N559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559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368,368,368,347,347,347,347,347,347,316,316,316,352,352,352,293,293,293,109,109,109,109,109,109,109,109,109,109,109,109,109,109,109,109,109,109,76,76,76,76,76,76,76,76,76,76,76,76,76,76,76,76,76,76,29,29,29,29,29,29,29,29,29,29,29,29,29,29,29,29</v>
      </c>
      <c r="P559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,(1,1),(1,1)</v>
      </c>
      <c r="Q559" s="3" t="str">
        <f>IF(D559="坦克碎片",VLOOKUP(C559,道具信息!$N$2:$O$291,2,FALSE)&amp;"碎片",VLOOKUP(C559,道具信息!$N$2:$O$291,2,FALSE))</f>
        <v>T3部件</v>
      </c>
      <c r="R559" s="3">
        <f t="shared" si="313"/>
        <v>522</v>
      </c>
      <c r="S559" s="11">
        <f t="shared" si="314"/>
        <v>5.1999999999999998E-2</v>
      </c>
      <c r="T559" s="3" t="str">
        <f>VLOOKUP(Q559,道具信息!$Q$3:$S$20,2,FALSE)</f>
        <v>CHEST_ITEM_TYPE_T3_PART</v>
      </c>
      <c r="U559" s="3" t="str">
        <f>IF(COUNTIF(U$490:U558,T559)=0,T559,"")</f>
        <v/>
      </c>
      <c r="V559" s="3" t="str">
        <f t="shared" si="317"/>
        <v>CHEST_ITEM_TYPE_T2_SHARD,CHEST_ITEM_TYPE_T3_SHARD,CHEST_ITEM_TYPE_T4_SHARD,CHEST_ITEM_TYPE_T1_PART,CHEST_ITEM_TYPE_T2_PART,CHEST_ITEM_TYPE_T3_PART</v>
      </c>
      <c r="W559" s="13" t="str">
        <f t="shared" si="315"/>
        <v/>
      </c>
      <c r="X559" s="3" t="str">
        <f t="shared" si="316"/>
        <v/>
      </c>
      <c r="Y559" s="3" t="str">
        <f t="shared" si="318"/>
        <v>11.0%,20.8%,28.8%,19.6%,13.7%,5.2%</v>
      </c>
    </row>
    <row r="560" spans="2:25" x14ac:dyDescent="0.3">
      <c r="B560" s="2">
        <f>数据源!BD592</f>
        <v>10</v>
      </c>
      <c r="C560" s="2" t="str">
        <f>数据源!BE592</f>
        <v>T3HP4</v>
      </c>
      <c r="D560" s="2" t="str">
        <f>数据源!BF592</f>
        <v>部件</v>
      </c>
      <c r="E560" s="2">
        <f>数据源!BG592</f>
        <v>342</v>
      </c>
      <c r="F560" s="2">
        <f>数据源!BH592</f>
        <v>1</v>
      </c>
      <c r="G560" s="2">
        <f>数据源!BI592</f>
        <v>5.1000000000000004E-3</v>
      </c>
      <c r="H560" s="2">
        <f>数据源!BJ592</f>
        <v>2.9327485380116962E-3</v>
      </c>
      <c r="I560" s="2">
        <f>数据源!BK592</f>
        <v>29</v>
      </c>
      <c r="J560" s="3">
        <f t="shared" si="306"/>
        <v>1</v>
      </c>
      <c r="K560" s="3">
        <f t="shared" si="307"/>
        <v>1</v>
      </c>
      <c r="L560" s="3" t="str">
        <f t="shared" si="308"/>
        <v>部件</v>
      </c>
      <c r="M560" s="3">
        <f t="shared" ca="1" si="309"/>
        <v>93204</v>
      </c>
      <c r="N560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560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368,368,368,347,347,347,347,347,347,316,316,316,352,352,352,293,293,293,109,109,109,109,109,109,109,109,109,109,109,109,109,109,109,109,109,109,76,76,76,76,76,76,76,76,76,76,76,76,76,76,76,76,76,76,29,29,29,29,29,29,29,29,29,29,29,29,29,29,29,29,29</v>
      </c>
      <c r="P560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,(1,1),(1,1),(1,1)</v>
      </c>
      <c r="Q560" s="3" t="str">
        <f>IF(D560="坦克碎片",VLOOKUP(C560,道具信息!$N$2:$O$291,2,FALSE)&amp;"碎片",VLOOKUP(C560,道具信息!$N$2:$O$291,2,FALSE))</f>
        <v>T3部件</v>
      </c>
      <c r="R560" s="3">
        <f t="shared" si="313"/>
        <v>522</v>
      </c>
      <c r="S560" s="11">
        <f t="shared" si="314"/>
        <v>5.1999999999999998E-2</v>
      </c>
      <c r="T560" s="3" t="str">
        <f>VLOOKUP(Q560,道具信息!$Q$3:$S$20,2,FALSE)</f>
        <v>CHEST_ITEM_TYPE_T3_PART</v>
      </c>
      <c r="U560" s="3" t="str">
        <f>IF(COUNTIF(U$490:U559,T560)=0,T560,"")</f>
        <v/>
      </c>
      <c r="V560" s="3" t="str">
        <f t="shared" si="317"/>
        <v>CHEST_ITEM_TYPE_T2_SHARD,CHEST_ITEM_TYPE_T3_SHARD,CHEST_ITEM_TYPE_T4_SHARD,CHEST_ITEM_TYPE_T1_PART,CHEST_ITEM_TYPE_T2_PART,CHEST_ITEM_TYPE_T3_PART</v>
      </c>
      <c r="W560" s="13" t="str">
        <f t="shared" si="315"/>
        <v/>
      </c>
      <c r="X560" s="3" t="str">
        <f t="shared" si="316"/>
        <v/>
      </c>
      <c r="Y560" s="3" t="str">
        <f t="shared" si="318"/>
        <v>11.0%,20.8%,28.8%,19.6%,13.7%,5.2%</v>
      </c>
    </row>
    <row r="561" spans="2:25" x14ac:dyDescent="0.3">
      <c r="B561" s="2">
        <f>数据源!BD593</f>
        <v>10</v>
      </c>
      <c r="C561" s="2" t="str">
        <f>数据源!BE593</f>
        <v>T3HP6</v>
      </c>
      <c r="D561" s="2" t="str">
        <f>数据源!BF593</f>
        <v>部件</v>
      </c>
      <c r="E561" s="2">
        <f>数据源!BG593</f>
        <v>342</v>
      </c>
      <c r="F561" s="2">
        <f>数据源!BH593</f>
        <v>1</v>
      </c>
      <c r="G561" s="2">
        <f>数据源!BI593</f>
        <v>5.1000000000000004E-3</v>
      </c>
      <c r="H561" s="2">
        <f>数据源!BJ593</f>
        <v>2.9327485380116962E-3</v>
      </c>
      <c r="I561" s="2">
        <f>数据源!BK593</f>
        <v>29</v>
      </c>
      <c r="J561" s="3">
        <f t="shared" si="306"/>
        <v>1</v>
      </c>
      <c r="K561" s="3">
        <f t="shared" si="307"/>
        <v>1</v>
      </c>
      <c r="L561" s="3" t="str">
        <f t="shared" si="308"/>
        <v>部件</v>
      </c>
      <c r="M561" s="3">
        <f t="shared" ca="1" si="309"/>
        <v>93206</v>
      </c>
      <c r="N561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561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368,368,368,347,347,347,347,347,347,316,316,316,352,352,352,293,293,293,109,109,109,109,109,109,109,109,109,109,109,109,109,109,109,109,109,109,76,76,76,76,76,76,76,76,76,76,76,76,76,76,76,76,76,76,29,29,29,29,29,29,29,29,29,29,29,29,29,29,29,29,29,29</v>
      </c>
      <c r="P561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,(1,1),(1,1),(1,1),(1,1)</v>
      </c>
      <c r="Q561" s="3" t="str">
        <f>IF(D561="坦克碎片",VLOOKUP(C561,道具信息!$N$2:$O$291,2,FALSE)&amp;"碎片",VLOOKUP(C561,道具信息!$N$2:$O$291,2,FALSE))</f>
        <v>T3部件</v>
      </c>
      <c r="R561" s="3">
        <f t="shared" si="313"/>
        <v>522</v>
      </c>
      <c r="S561" s="11">
        <f t="shared" si="314"/>
        <v>5.1999999999999998E-2</v>
      </c>
      <c r="T561" s="3" t="str">
        <f>VLOOKUP(Q561,道具信息!$Q$3:$S$20,2,FALSE)</f>
        <v>CHEST_ITEM_TYPE_T3_PART</v>
      </c>
      <c r="U561" s="3" t="str">
        <f>IF(COUNTIF(U$490:U560,T561)=0,T561,"")</f>
        <v/>
      </c>
      <c r="V561" s="3" t="str">
        <f t="shared" si="317"/>
        <v>CHEST_ITEM_TYPE_T2_SHARD,CHEST_ITEM_TYPE_T3_SHARD,CHEST_ITEM_TYPE_T4_SHARD,CHEST_ITEM_TYPE_T1_PART,CHEST_ITEM_TYPE_T2_PART,CHEST_ITEM_TYPE_T3_PART</v>
      </c>
      <c r="W561" s="13" t="str">
        <f t="shared" si="315"/>
        <v/>
      </c>
      <c r="X561" s="3" t="str">
        <f t="shared" si="316"/>
        <v/>
      </c>
      <c r="Y561" s="3" t="str">
        <f t="shared" si="318"/>
        <v>11.0%,20.8%,28.8%,19.6%,13.7%,5.2%</v>
      </c>
    </row>
    <row r="562" spans="2:25" x14ac:dyDescent="0.3">
      <c r="B562" s="2">
        <f>数据源!BD594</f>
        <v>10</v>
      </c>
      <c r="C562" s="2" t="str">
        <f>数据源!BE594</f>
        <v>T4LP1</v>
      </c>
      <c r="D562" s="2" t="str">
        <f>数据源!BF594</f>
        <v>部件</v>
      </c>
      <c r="E562" s="2">
        <f>数据源!BG594</f>
        <v>2150</v>
      </c>
      <c r="F562" s="2">
        <f>数据源!BH594</f>
        <v>1</v>
      </c>
      <c r="G562" s="2">
        <f>数据源!BI594</f>
        <v>5.4999999999999997E-3</v>
      </c>
      <c r="H562" s="2">
        <f>数据源!BJ594</f>
        <v>5.031007751937984E-4</v>
      </c>
      <c r="I562" s="2">
        <f>数据源!BK594</f>
        <v>5</v>
      </c>
      <c r="J562" s="3">
        <f>ROUNDUP(IF(F562&gt;1,F562-ROUNDDOWN(SQRT(F562),0),F562),0)</f>
        <v>1</v>
      </c>
      <c r="K562" s="3">
        <f>F562*2-J562</f>
        <v>1</v>
      </c>
      <c r="L562" s="3" t="str">
        <f t="shared" si="308"/>
        <v>部件</v>
      </c>
      <c r="M562" s="3">
        <f t="shared" ca="1" si="309"/>
        <v>94001</v>
      </c>
      <c r="N562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</v>
      </c>
      <c r="O562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368,368,368,347,347,347,347,347,347,316,316,316,352,352,352,293,293,293,109,109,109,109,109,109,109,109,109,109,109,109,109,109,109,109,109,109,76,76,76,76,76,76,76,76,76,76,76,76,76,76,76,76,76,76,29,29,29,29,29,29,29,29,29,29,29,29,29,29,29,29,29,29,5</v>
      </c>
      <c r="P562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,(1,1),(1,1),(1,1),(1,1),(1,1)</v>
      </c>
      <c r="Q562" s="3" t="str">
        <f>IF(D562="坦克碎片",VLOOKUP(C562,道具信息!$N$2:$O$291,2,FALSE)&amp;"碎片",VLOOKUP(C562,道具信息!$N$2:$O$291,2,FALSE))</f>
        <v>T4部件</v>
      </c>
      <c r="R562" s="3">
        <f t="shared" si="313"/>
        <v>90</v>
      </c>
      <c r="S562" s="11">
        <f t="shared" si="314"/>
        <v>8.9999999999999993E-3</v>
      </c>
      <c r="T562" s="3" t="str">
        <f>VLOOKUP(Q562,道具信息!$Q$3:$S$20,2,FALSE)</f>
        <v>CHEST_ITEM_TYPE_T4_PART</v>
      </c>
      <c r="U562" s="3" t="str">
        <f>IF(COUNTIF(U$490:U561,T562)=0,T562,"")</f>
        <v>CHEST_ITEM_TYPE_T4_PART</v>
      </c>
      <c r="V562" s="3" t="str">
        <f t="shared" si="317"/>
        <v>CHEST_ITEM_TYPE_T2_SHARD,CHEST_ITEM_TYPE_T3_SHARD,CHEST_ITEM_TYPE_T4_SHARD,CHEST_ITEM_TYPE_T1_PART,CHEST_ITEM_TYPE_T2_PART,CHEST_ITEM_TYPE_T3_PART,CHEST_ITEM_TYPE_T4_PART</v>
      </c>
      <c r="W562" s="13">
        <f t="shared" si="315"/>
        <v>8.9999999999999993E-3</v>
      </c>
      <c r="X562" s="3" t="str">
        <f t="shared" si="316"/>
        <v>0.9%</v>
      </c>
      <c r="Y562" s="3" t="str">
        <f t="shared" si="318"/>
        <v>11.0%,20.8%,28.8%,19.6%,13.7%,5.2%,0.9%</v>
      </c>
    </row>
    <row r="563" spans="2:25" x14ac:dyDescent="0.3">
      <c r="B563" s="2">
        <f>数据源!BD595</f>
        <v>10</v>
      </c>
      <c r="C563" s="2" t="str">
        <f>数据源!BE595</f>
        <v>T4LP3</v>
      </c>
      <c r="D563" s="2" t="str">
        <f>数据源!BF595</f>
        <v>部件</v>
      </c>
      <c r="E563" s="2">
        <f>数据源!BG595</f>
        <v>2150</v>
      </c>
      <c r="F563" s="2">
        <f>数据源!BH595</f>
        <v>1</v>
      </c>
      <c r="G563" s="2">
        <f>数据源!BI595</f>
        <v>5.4999999999999997E-3</v>
      </c>
      <c r="H563" s="2">
        <f>数据源!BJ595</f>
        <v>5.031007751937984E-4</v>
      </c>
      <c r="I563" s="2">
        <f>数据源!BK595</f>
        <v>5</v>
      </c>
      <c r="J563" s="3">
        <f t="shared" ref="J563:J570" si="319">ROUNDUP(IF(F563&gt;1,F563-ROUNDDOWN(SQRT(F563),0),F563),0)</f>
        <v>1</v>
      </c>
      <c r="K563" s="3">
        <f t="shared" ref="K563:K570" si="320">F563*2-J563</f>
        <v>1</v>
      </c>
      <c r="L563" s="3" t="str">
        <f t="shared" si="308"/>
        <v>部件</v>
      </c>
      <c r="M563" s="3">
        <f t="shared" ca="1" si="309"/>
        <v>94003</v>
      </c>
      <c r="N563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</v>
      </c>
      <c r="O563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368,368,368,347,347,347,347,347,347,316,316,316,352,352,352,293,293,293,109,109,109,109,109,109,109,109,109,109,109,109,109,109,109,109,109,109,76,76,76,76,76,76,76,76,76,76,76,76,76,76,76,76,76,76,29,29,29,29,29,29,29,29,29,29,29,29,29,29,29,29,29,29,5,5</v>
      </c>
      <c r="P563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,(1,1),(1,1),(1,1),(1,1),(1,1),(1,1)</v>
      </c>
      <c r="Q563" s="3" t="str">
        <f>IF(D563="坦克碎片",VLOOKUP(C563,道具信息!$N$2:$O$291,2,FALSE)&amp;"碎片",VLOOKUP(C563,道具信息!$N$2:$O$291,2,FALSE))</f>
        <v>T4部件</v>
      </c>
      <c r="R563" s="3">
        <f t="shared" si="313"/>
        <v>90</v>
      </c>
      <c r="S563" s="11">
        <f t="shared" si="314"/>
        <v>8.9999999999999993E-3</v>
      </c>
      <c r="T563" s="3" t="str">
        <f>VLOOKUP(Q563,道具信息!$Q$3:$S$20,2,FALSE)</f>
        <v>CHEST_ITEM_TYPE_T4_PART</v>
      </c>
      <c r="U563" s="3" t="str">
        <f>IF(COUNTIF(U$490:U562,T563)=0,T563,"")</f>
        <v/>
      </c>
      <c r="V563" s="3" t="str">
        <f t="shared" si="317"/>
        <v>CHEST_ITEM_TYPE_T2_SHARD,CHEST_ITEM_TYPE_T3_SHARD,CHEST_ITEM_TYPE_T4_SHARD,CHEST_ITEM_TYPE_T1_PART,CHEST_ITEM_TYPE_T2_PART,CHEST_ITEM_TYPE_T3_PART,CHEST_ITEM_TYPE_T4_PART</v>
      </c>
      <c r="W563" s="13" t="str">
        <f t="shared" si="315"/>
        <v/>
      </c>
      <c r="X563" s="3" t="str">
        <f t="shared" si="316"/>
        <v/>
      </c>
      <c r="Y563" s="3" t="str">
        <f t="shared" si="318"/>
        <v>11.0%,20.8%,28.8%,19.6%,13.7%,5.2%,0.9%</v>
      </c>
    </row>
    <row r="564" spans="2:25" x14ac:dyDescent="0.3">
      <c r="B564" s="2">
        <f>数据源!BD596</f>
        <v>10</v>
      </c>
      <c r="C564" s="2" t="str">
        <f>数据源!BE596</f>
        <v>T4LP5</v>
      </c>
      <c r="D564" s="2" t="str">
        <f>数据源!BF596</f>
        <v>部件</v>
      </c>
      <c r="E564" s="2">
        <f>数据源!BG596</f>
        <v>2150</v>
      </c>
      <c r="F564" s="2">
        <f>数据源!BH596</f>
        <v>1</v>
      </c>
      <c r="G564" s="2">
        <f>数据源!BI596</f>
        <v>5.4999999999999997E-3</v>
      </c>
      <c r="H564" s="2">
        <f>数据源!BJ596</f>
        <v>5.031007751937984E-4</v>
      </c>
      <c r="I564" s="2">
        <f>数据源!BK596</f>
        <v>5</v>
      </c>
      <c r="J564" s="3">
        <f t="shared" si="319"/>
        <v>1</v>
      </c>
      <c r="K564" s="3">
        <f t="shared" si="320"/>
        <v>1</v>
      </c>
      <c r="L564" s="3" t="str">
        <f t="shared" si="308"/>
        <v>部件</v>
      </c>
      <c r="M564" s="3">
        <f t="shared" ca="1" si="309"/>
        <v>94005</v>
      </c>
      <c r="N564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</v>
      </c>
      <c r="O564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368,368,368,347,347,347,347,347,347,316,316,316,352,352,352,293,293,293,109,109,109,109,109,109,109,109,109,109,109,109,109,109,109,109,109,109,76,76,76,76,76,76,76,76,76,76,76,76,76,76,76,76,76,76,29,29,29,29,29,29,29,29,29,29,29,29,29,29,29,29,29,29,5,5,5</v>
      </c>
      <c r="P564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,(1,1),(1,1),(1,1),(1,1),(1,1),(1,1),(1,1)</v>
      </c>
      <c r="Q564" s="3" t="str">
        <f>IF(D564="坦克碎片",VLOOKUP(C564,道具信息!$N$2:$O$291,2,FALSE)&amp;"碎片",VLOOKUP(C564,道具信息!$N$2:$O$291,2,FALSE))</f>
        <v>T4部件</v>
      </c>
      <c r="R564" s="3">
        <f t="shared" si="313"/>
        <v>90</v>
      </c>
      <c r="S564" s="11">
        <f t="shared" si="314"/>
        <v>8.9999999999999993E-3</v>
      </c>
      <c r="T564" s="3" t="str">
        <f>VLOOKUP(Q564,道具信息!$Q$3:$S$20,2,FALSE)</f>
        <v>CHEST_ITEM_TYPE_T4_PART</v>
      </c>
      <c r="U564" s="3" t="str">
        <f>IF(COUNTIF(U$490:U563,T564)=0,T564,"")</f>
        <v/>
      </c>
      <c r="V564" s="3" t="str">
        <f t="shared" si="317"/>
        <v>CHEST_ITEM_TYPE_T2_SHARD,CHEST_ITEM_TYPE_T3_SHARD,CHEST_ITEM_TYPE_T4_SHARD,CHEST_ITEM_TYPE_T1_PART,CHEST_ITEM_TYPE_T2_PART,CHEST_ITEM_TYPE_T3_PART,CHEST_ITEM_TYPE_T4_PART</v>
      </c>
      <c r="W564" s="13" t="str">
        <f t="shared" si="315"/>
        <v/>
      </c>
      <c r="X564" s="3" t="str">
        <f t="shared" si="316"/>
        <v/>
      </c>
      <c r="Y564" s="3" t="str">
        <f t="shared" si="318"/>
        <v>11.0%,20.8%,28.8%,19.6%,13.7%,5.2%,0.9%</v>
      </c>
    </row>
    <row r="565" spans="2:25" x14ac:dyDescent="0.3">
      <c r="B565" s="2">
        <f>数据源!BD597</f>
        <v>10</v>
      </c>
      <c r="C565" s="2" t="str">
        <f>数据源!BE597</f>
        <v>T4MP1</v>
      </c>
      <c r="D565" s="2" t="str">
        <f>数据源!BF597</f>
        <v>部件</v>
      </c>
      <c r="E565" s="2">
        <f>数据源!BG597</f>
        <v>2150</v>
      </c>
      <c r="F565" s="2">
        <f>数据源!BH597</f>
        <v>1</v>
      </c>
      <c r="G565" s="2">
        <f>数据源!BI597</f>
        <v>5.4999999999999997E-3</v>
      </c>
      <c r="H565" s="2">
        <f>数据源!BJ597</f>
        <v>5.031007751937984E-4</v>
      </c>
      <c r="I565" s="2">
        <f>数据源!BK597</f>
        <v>5</v>
      </c>
      <c r="J565" s="3">
        <f t="shared" si="319"/>
        <v>1</v>
      </c>
      <c r="K565" s="3">
        <f t="shared" si="320"/>
        <v>1</v>
      </c>
      <c r="L565" s="3" t="str">
        <f t="shared" si="308"/>
        <v>部件</v>
      </c>
      <c r="M565" s="3">
        <f t="shared" ca="1" si="309"/>
        <v>94101</v>
      </c>
      <c r="N565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</v>
      </c>
      <c r="O565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368,368,368,347,347,347,347,347,347,316,316,316,352,352,352,293,293,293,109,109,109,109,109,109,109,109,109,109,109,109,109,109,109,109,109,109,76,76,76,76,76,76,76,76,76,76,76,76,76,76,76,76,76,76,29,29,29,29,29,29,29,29,29,29,29,29,29,29,29,29,29,29,5,5,5,5</v>
      </c>
      <c r="P565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,(1,1),(1,1),(1,1),(1,1),(1,1),(1,1),(1,1),(1,1)</v>
      </c>
      <c r="Q565" s="3" t="str">
        <f>IF(D565="坦克碎片",VLOOKUP(C565,道具信息!$N$2:$O$291,2,FALSE)&amp;"碎片",VLOOKUP(C565,道具信息!$N$2:$O$291,2,FALSE))</f>
        <v>T4部件</v>
      </c>
      <c r="R565" s="3">
        <f t="shared" si="313"/>
        <v>90</v>
      </c>
      <c r="S565" s="11">
        <f t="shared" si="314"/>
        <v>8.9999999999999993E-3</v>
      </c>
      <c r="T565" s="3" t="str">
        <f>VLOOKUP(Q565,道具信息!$Q$3:$S$20,2,FALSE)</f>
        <v>CHEST_ITEM_TYPE_T4_PART</v>
      </c>
      <c r="U565" s="3" t="str">
        <f>IF(COUNTIF(U$490:U564,T565)=0,T565,"")</f>
        <v/>
      </c>
      <c r="V565" s="3" t="str">
        <f t="shared" si="317"/>
        <v>CHEST_ITEM_TYPE_T2_SHARD,CHEST_ITEM_TYPE_T3_SHARD,CHEST_ITEM_TYPE_T4_SHARD,CHEST_ITEM_TYPE_T1_PART,CHEST_ITEM_TYPE_T2_PART,CHEST_ITEM_TYPE_T3_PART,CHEST_ITEM_TYPE_T4_PART</v>
      </c>
      <c r="W565" s="13" t="str">
        <f t="shared" si="315"/>
        <v/>
      </c>
      <c r="X565" s="3" t="str">
        <f t="shared" si="316"/>
        <v/>
      </c>
      <c r="Y565" s="3" t="str">
        <f t="shared" si="318"/>
        <v>11.0%,20.8%,28.8%,19.6%,13.7%,5.2%,0.9%</v>
      </c>
    </row>
    <row r="566" spans="2:25" x14ac:dyDescent="0.3">
      <c r="B566" s="2">
        <f>数据源!BD598</f>
        <v>10</v>
      </c>
      <c r="C566" s="2" t="str">
        <f>数据源!BE598</f>
        <v>T4MP3</v>
      </c>
      <c r="D566" s="2" t="str">
        <f>数据源!BF598</f>
        <v>部件</v>
      </c>
      <c r="E566" s="2">
        <f>数据源!BG598</f>
        <v>2150</v>
      </c>
      <c r="F566" s="2">
        <f>数据源!BH598</f>
        <v>1</v>
      </c>
      <c r="G566" s="2">
        <f>数据源!BI598</f>
        <v>5.4999999999999997E-3</v>
      </c>
      <c r="H566" s="2">
        <f>数据源!BJ598</f>
        <v>5.031007751937984E-4</v>
      </c>
      <c r="I566" s="2">
        <f>数据源!BK598</f>
        <v>5</v>
      </c>
      <c r="J566" s="3">
        <f t="shared" si="319"/>
        <v>1</v>
      </c>
      <c r="K566" s="3">
        <f t="shared" si="320"/>
        <v>1</v>
      </c>
      <c r="L566" s="3" t="str">
        <f t="shared" si="308"/>
        <v>部件</v>
      </c>
      <c r="M566" s="3">
        <f t="shared" ca="1" si="309"/>
        <v>94103</v>
      </c>
      <c r="N566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</v>
      </c>
      <c r="O566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368,368,368,347,347,347,347,347,347,316,316,316,352,352,352,293,293,293,109,109,109,109,109,109,109,109,109,109,109,109,109,109,109,109,109,109,76,76,76,76,76,76,76,76,76,76,76,76,76,76,76,76,76,76,29,29,29,29,29,29,29,29,29,29,29,29,29,29,29,29,29,29,5,5,5,5,5</v>
      </c>
      <c r="P566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,(1,1),(1,1),(1,1),(1,1),(1,1),(1,1),(1,1),(1,1),(1,1)</v>
      </c>
      <c r="Q566" s="3" t="str">
        <f>IF(D566="坦克碎片",VLOOKUP(C566,道具信息!$N$2:$O$291,2,FALSE)&amp;"碎片",VLOOKUP(C566,道具信息!$N$2:$O$291,2,FALSE))</f>
        <v>T4部件</v>
      </c>
      <c r="R566" s="3">
        <f t="shared" si="313"/>
        <v>90</v>
      </c>
      <c r="S566" s="11">
        <f t="shared" si="314"/>
        <v>8.9999999999999993E-3</v>
      </c>
      <c r="T566" s="3" t="str">
        <f>VLOOKUP(Q566,道具信息!$Q$3:$S$20,2,FALSE)</f>
        <v>CHEST_ITEM_TYPE_T4_PART</v>
      </c>
      <c r="U566" s="3" t="str">
        <f>IF(COUNTIF(U$490:U565,T566)=0,T566,"")</f>
        <v/>
      </c>
      <c r="V566" s="3" t="str">
        <f t="shared" si="317"/>
        <v>CHEST_ITEM_TYPE_T2_SHARD,CHEST_ITEM_TYPE_T3_SHARD,CHEST_ITEM_TYPE_T4_SHARD,CHEST_ITEM_TYPE_T1_PART,CHEST_ITEM_TYPE_T2_PART,CHEST_ITEM_TYPE_T3_PART,CHEST_ITEM_TYPE_T4_PART</v>
      </c>
      <c r="W566" s="13" t="str">
        <f t="shared" si="315"/>
        <v/>
      </c>
      <c r="X566" s="3" t="str">
        <f t="shared" si="316"/>
        <v/>
      </c>
      <c r="Y566" s="3" t="str">
        <f t="shared" si="318"/>
        <v>11.0%,20.8%,28.8%,19.6%,13.7%,5.2%,0.9%</v>
      </c>
    </row>
    <row r="567" spans="2:25" x14ac:dyDescent="0.3">
      <c r="B567" s="2">
        <f>数据源!BD599</f>
        <v>10</v>
      </c>
      <c r="C567" s="2" t="str">
        <f>数据源!BE599</f>
        <v>T4MP5</v>
      </c>
      <c r="D567" s="2" t="str">
        <f>数据源!BF599</f>
        <v>部件</v>
      </c>
      <c r="E567" s="2">
        <f>数据源!BG599</f>
        <v>2150</v>
      </c>
      <c r="F567" s="2">
        <f>数据源!BH599</f>
        <v>1</v>
      </c>
      <c r="G567" s="2">
        <f>数据源!BI599</f>
        <v>5.4999999999999997E-3</v>
      </c>
      <c r="H567" s="2">
        <f>数据源!BJ599</f>
        <v>5.031007751937984E-4</v>
      </c>
      <c r="I567" s="2">
        <f>数据源!BK599</f>
        <v>5</v>
      </c>
      <c r="J567" s="3">
        <f t="shared" si="319"/>
        <v>1</v>
      </c>
      <c r="K567" s="3">
        <f t="shared" si="320"/>
        <v>1</v>
      </c>
      <c r="L567" s="3" t="str">
        <f t="shared" si="308"/>
        <v>部件</v>
      </c>
      <c r="M567" s="3">
        <f t="shared" ca="1" si="309"/>
        <v>94105</v>
      </c>
      <c r="N567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</v>
      </c>
      <c r="O567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368,368,368,347,347,347,347,347,347,316,316,316,352,352,352,293,293,293,109,109,109,109,109,109,109,109,109,109,109,109,109,109,109,109,109,109,76,76,76,76,76,76,76,76,76,76,76,76,76,76,76,76,76,76,29,29,29,29,29,29,29,29,29,29,29,29,29,29,29,29,29,29,5,5,5,5,5,5</v>
      </c>
      <c r="P567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,(1,1),(1,1),(1,1),(1,1),(1,1),(1,1),(1,1),(1,1),(1,1),(1,1)</v>
      </c>
      <c r="Q567" s="3" t="str">
        <f>IF(D567="坦克碎片",VLOOKUP(C567,道具信息!$N$2:$O$291,2,FALSE)&amp;"碎片",VLOOKUP(C567,道具信息!$N$2:$O$291,2,FALSE))</f>
        <v>T4部件</v>
      </c>
      <c r="R567" s="3">
        <f t="shared" si="313"/>
        <v>90</v>
      </c>
      <c r="S567" s="11">
        <f t="shared" si="314"/>
        <v>8.9999999999999993E-3</v>
      </c>
      <c r="T567" s="3" t="str">
        <f>VLOOKUP(Q567,道具信息!$Q$3:$S$20,2,FALSE)</f>
        <v>CHEST_ITEM_TYPE_T4_PART</v>
      </c>
      <c r="U567" s="3" t="str">
        <f>IF(COUNTIF(U$490:U566,T567)=0,T567,"")</f>
        <v/>
      </c>
      <c r="V567" s="3" t="str">
        <f t="shared" si="317"/>
        <v>CHEST_ITEM_TYPE_T2_SHARD,CHEST_ITEM_TYPE_T3_SHARD,CHEST_ITEM_TYPE_T4_SHARD,CHEST_ITEM_TYPE_T1_PART,CHEST_ITEM_TYPE_T2_PART,CHEST_ITEM_TYPE_T3_PART,CHEST_ITEM_TYPE_T4_PART</v>
      </c>
      <c r="W567" s="13" t="str">
        <f t="shared" si="315"/>
        <v/>
      </c>
      <c r="X567" s="3" t="str">
        <f t="shared" si="316"/>
        <v/>
      </c>
      <c r="Y567" s="3" t="str">
        <f t="shared" si="318"/>
        <v>11.0%,20.8%,28.8%,19.6%,13.7%,5.2%,0.9%</v>
      </c>
    </row>
    <row r="568" spans="2:25" x14ac:dyDescent="0.3">
      <c r="B568" s="2">
        <f>数据源!BD600</f>
        <v>10</v>
      </c>
      <c r="C568" s="2" t="str">
        <f>数据源!BE600</f>
        <v>T4HP1</v>
      </c>
      <c r="D568" s="2" t="str">
        <f>数据源!BF600</f>
        <v>部件</v>
      </c>
      <c r="E568" s="2">
        <f>数据源!BG600</f>
        <v>2150</v>
      </c>
      <c r="F568" s="2">
        <f>数据源!BH600</f>
        <v>1</v>
      </c>
      <c r="G568" s="2">
        <f>数据源!BI600</f>
        <v>5.4999999999999997E-3</v>
      </c>
      <c r="H568" s="2">
        <f>数据源!BJ600</f>
        <v>5.031007751937984E-4</v>
      </c>
      <c r="I568" s="2">
        <f>数据源!BK600</f>
        <v>5</v>
      </c>
      <c r="J568" s="3">
        <f t="shared" si="319"/>
        <v>1</v>
      </c>
      <c r="K568" s="3">
        <f t="shared" si="320"/>
        <v>1</v>
      </c>
      <c r="L568" s="3" t="str">
        <f t="shared" si="308"/>
        <v>部件</v>
      </c>
      <c r="M568" s="3">
        <f t="shared" ca="1" si="309"/>
        <v>94201</v>
      </c>
      <c r="N568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</v>
      </c>
      <c r="O568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368,368,368,347,347,347,347,347,347,316,316,316,352,352,352,293,293,293,109,109,109,109,109,109,109,109,109,109,109,109,109,109,109,109,109,109,76,76,76,76,76,76,76,76,76,76,76,76,76,76,76,76,76,76,29,29,29,29,29,29,29,29,29,29,29,29,29,29,29,29,29,29,5,5,5,5,5,5,5</v>
      </c>
      <c r="P568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,(1,1),(1,1),(1,1),(1,1),(1,1),(1,1),(1,1),(1,1),(1,1),(1,1),(1,1)</v>
      </c>
      <c r="Q568" s="3" t="str">
        <f>IF(D568="坦克碎片",VLOOKUP(C568,道具信息!$N$2:$O$291,2,FALSE)&amp;"碎片",VLOOKUP(C568,道具信息!$N$2:$O$291,2,FALSE))</f>
        <v>T4部件</v>
      </c>
      <c r="R568" s="3">
        <f t="shared" si="313"/>
        <v>90</v>
      </c>
      <c r="S568" s="11">
        <f t="shared" si="314"/>
        <v>8.9999999999999993E-3</v>
      </c>
      <c r="T568" s="3" t="str">
        <f>VLOOKUP(Q568,道具信息!$Q$3:$S$20,2,FALSE)</f>
        <v>CHEST_ITEM_TYPE_T4_PART</v>
      </c>
      <c r="U568" s="3" t="str">
        <f>IF(COUNTIF(U$490:U567,T568)=0,T568,"")</f>
        <v/>
      </c>
      <c r="V568" s="3" t="str">
        <f t="shared" si="317"/>
        <v>CHEST_ITEM_TYPE_T2_SHARD,CHEST_ITEM_TYPE_T3_SHARD,CHEST_ITEM_TYPE_T4_SHARD,CHEST_ITEM_TYPE_T1_PART,CHEST_ITEM_TYPE_T2_PART,CHEST_ITEM_TYPE_T3_PART,CHEST_ITEM_TYPE_T4_PART</v>
      </c>
      <c r="W568" s="13" t="str">
        <f t="shared" si="315"/>
        <v/>
      </c>
      <c r="X568" s="3" t="str">
        <f t="shared" si="316"/>
        <v/>
      </c>
      <c r="Y568" s="3" t="str">
        <f t="shared" si="318"/>
        <v>11.0%,20.8%,28.8%,19.6%,13.7%,5.2%,0.9%</v>
      </c>
    </row>
    <row r="569" spans="2:25" x14ac:dyDescent="0.3">
      <c r="B569" s="2">
        <f>数据源!BD601</f>
        <v>10</v>
      </c>
      <c r="C569" s="2" t="str">
        <f>数据源!BE601</f>
        <v>T4HP3</v>
      </c>
      <c r="D569" s="2" t="str">
        <f>数据源!BF601</f>
        <v>部件</v>
      </c>
      <c r="E569" s="2">
        <f>数据源!BG601</f>
        <v>2150</v>
      </c>
      <c r="F569" s="2">
        <f>数据源!BH601</f>
        <v>1</v>
      </c>
      <c r="G569" s="2">
        <f>数据源!BI601</f>
        <v>5.4999999999999997E-3</v>
      </c>
      <c r="H569" s="2">
        <f>数据源!BJ601</f>
        <v>5.031007751937984E-4</v>
      </c>
      <c r="I569" s="2">
        <f>数据源!BK601</f>
        <v>5</v>
      </c>
      <c r="J569" s="3">
        <f t="shared" si="319"/>
        <v>1</v>
      </c>
      <c r="K569" s="3">
        <f t="shared" si="320"/>
        <v>1</v>
      </c>
      <c r="L569" s="3" t="str">
        <f t="shared" si="308"/>
        <v>部件</v>
      </c>
      <c r="M569" s="3">
        <f t="shared" ca="1" si="309"/>
        <v>94203</v>
      </c>
      <c r="N569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</v>
      </c>
      <c r="O569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368,368,368,347,347,347,347,347,347,316,316,316,352,352,352,293,293,293,109,109,109,109,109,109,109,109,109,109,109,109,109,109,109,109,109,109,76,76,76,76,76,76,76,76,76,76,76,76,76,76,76,76,76,76,29,29,29,29,29,29,29,29,29,29,29,29,29,29,29,29,29,29,5,5,5,5,5,5,5,5</v>
      </c>
      <c r="P569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,(1,1),(1,1),(1,1),(1,1),(1,1),(1,1),(1,1),(1,1),(1,1),(1,1),(1,1),(1,1)</v>
      </c>
      <c r="Q569" s="3" t="str">
        <f>IF(D569="坦克碎片",VLOOKUP(C569,道具信息!$N$2:$O$291,2,FALSE)&amp;"碎片",VLOOKUP(C569,道具信息!$N$2:$O$291,2,FALSE))</f>
        <v>T4部件</v>
      </c>
      <c r="R569" s="3">
        <f t="shared" si="313"/>
        <v>90</v>
      </c>
      <c r="S569" s="11">
        <f t="shared" si="314"/>
        <v>8.9999999999999993E-3</v>
      </c>
      <c r="T569" s="3" t="str">
        <f>VLOOKUP(Q569,道具信息!$Q$3:$S$20,2,FALSE)</f>
        <v>CHEST_ITEM_TYPE_T4_PART</v>
      </c>
      <c r="U569" s="3" t="str">
        <f>IF(COUNTIF(U$490:U568,T569)=0,T569,"")</f>
        <v/>
      </c>
      <c r="V569" s="3" t="str">
        <f t="shared" si="317"/>
        <v>CHEST_ITEM_TYPE_T2_SHARD,CHEST_ITEM_TYPE_T3_SHARD,CHEST_ITEM_TYPE_T4_SHARD,CHEST_ITEM_TYPE_T1_PART,CHEST_ITEM_TYPE_T2_PART,CHEST_ITEM_TYPE_T3_PART,CHEST_ITEM_TYPE_T4_PART</v>
      </c>
      <c r="W569" s="13" t="str">
        <f t="shared" si="315"/>
        <v/>
      </c>
      <c r="X569" s="3" t="str">
        <f t="shared" si="316"/>
        <v/>
      </c>
      <c r="Y569" s="3" t="str">
        <f t="shared" si="318"/>
        <v>11.0%,20.8%,28.8%,19.6%,13.7%,5.2%,0.9%</v>
      </c>
    </row>
    <row r="570" spans="2:25" x14ac:dyDescent="0.3">
      <c r="B570" s="2">
        <f>数据源!BD602</f>
        <v>10</v>
      </c>
      <c r="C570" s="2" t="str">
        <f>数据源!BE602</f>
        <v>T4HP5</v>
      </c>
      <c r="D570" s="2" t="str">
        <f>数据源!BF602</f>
        <v>部件</v>
      </c>
      <c r="E570" s="2">
        <f>数据源!BG602</f>
        <v>2150</v>
      </c>
      <c r="F570" s="2">
        <f>数据源!BH602</f>
        <v>1</v>
      </c>
      <c r="G570" s="2">
        <f>数据源!BI602</f>
        <v>5.4999999999999997E-3</v>
      </c>
      <c r="H570" s="2">
        <f>数据源!BJ602</f>
        <v>5.031007751937984E-4</v>
      </c>
      <c r="I570" s="2">
        <f>数据源!BK602</f>
        <v>5</v>
      </c>
      <c r="J570" s="3">
        <f t="shared" si="319"/>
        <v>1</v>
      </c>
      <c r="K570" s="3">
        <f t="shared" si="320"/>
        <v>1</v>
      </c>
      <c r="L570" s="3" t="str">
        <f t="shared" si="308"/>
        <v>部件</v>
      </c>
      <c r="M570" s="3">
        <f t="shared" ca="1" si="309"/>
        <v>94205</v>
      </c>
      <c r="N570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</v>
      </c>
      <c r="O570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368,368,368,347,347,347,347,347,347,316,316,316,352,352,352,293,293,293,109,109,109,109,109,109,109,109,109,109,109,109,109,109,109,109,109,109,76,76,76,76,76,76,76,76,76,76,76,76,76,76,76,76,76,76,29,29,29,29,29,29,29,29,29,29,29,29,29,29,29,29,29,29,5,5,5,5,5,5,5,5,5</v>
      </c>
      <c r="P570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,(1,1),(1,1),(1,1),(1,1),(1,1),(1,1),(1,1),(1,1),(1,1),(1,1),(1,1),(1,1),(1,1)</v>
      </c>
      <c r="Q570" s="3" t="str">
        <f>IF(D570="坦克碎片",VLOOKUP(C570,道具信息!$N$2:$O$291,2,FALSE)&amp;"碎片",VLOOKUP(C570,道具信息!$N$2:$O$291,2,FALSE))</f>
        <v>T4部件</v>
      </c>
      <c r="R570" s="3">
        <f t="shared" si="313"/>
        <v>90</v>
      </c>
      <c r="S570" s="11">
        <f t="shared" si="314"/>
        <v>8.9999999999999993E-3</v>
      </c>
      <c r="T570" s="3" t="str">
        <f>VLOOKUP(Q570,道具信息!$Q$3:$S$20,2,FALSE)</f>
        <v>CHEST_ITEM_TYPE_T4_PART</v>
      </c>
      <c r="U570" s="3" t="str">
        <f>IF(COUNTIF(U$490:U569,T570)=0,T570,"")</f>
        <v/>
      </c>
      <c r="V570" s="3" t="str">
        <f t="shared" si="317"/>
        <v>CHEST_ITEM_TYPE_T2_SHARD,CHEST_ITEM_TYPE_T3_SHARD,CHEST_ITEM_TYPE_T4_SHARD,CHEST_ITEM_TYPE_T1_PART,CHEST_ITEM_TYPE_T2_PART,CHEST_ITEM_TYPE_T3_PART,CHEST_ITEM_TYPE_T4_PART</v>
      </c>
      <c r="W570" s="13" t="str">
        <f t="shared" si="315"/>
        <v/>
      </c>
      <c r="X570" s="3" t="str">
        <f t="shared" si="316"/>
        <v/>
      </c>
      <c r="Y570" s="3" t="str">
        <f t="shared" si="318"/>
        <v>11.0%,20.8%,28.8%,19.6%,13.7%,5.2%,0.9%</v>
      </c>
    </row>
    <row r="571" spans="2:25" x14ac:dyDescent="0.3">
      <c r="B571" s="2">
        <f>数据源!BD603</f>
        <v>10</v>
      </c>
      <c r="C571" s="2" t="str">
        <f>数据源!BE603</f>
        <v>T4LP2</v>
      </c>
      <c r="D571" s="2" t="str">
        <f>数据源!BF603</f>
        <v>部件</v>
      </c>
      <c r="E571" s="2">
        <f>数据源!BG603</f>
        <v>2150</v>
      </c>
      <c r="F571" s="2">
        <f>数据源!BH603</f>
        <v>1</v>
      </c>
      <c r="G571" s="2">
        <f>数据源!BI603</f>
        <v>5.4999999999999997E-3</v>
      </c>
      <c r="H571" s="2">
        <f>数据源!BJ603</f>
        <v>5.031007751937984E-4</v>
      </c>
      <c r="I571" s="2">
        <f>数据源!BK603</f>
        <v>5</v>
      </c>
      <c r="J571" s="3">
        <f>ROUNDUP(IF(F571&gt;1,F571-ROUNDDOWN(SQRT(F571),0),F571),0)</f>
        <v>1</v>
      </c>
      <c r="K571" s="3">
        <f>F571*2-J571</f>
        <v>1</v>
      </c>
      <c r="L571" s="3" t="str">
        <f t="shared" si="308"/>
        <v>部件</v>
      </c>
      <c r="M571" s="3">
        <f t="shared" ca="1" si="309"/>
        <v>94002</v>
      </c>
      <c r="N571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</v>
      </c>
      <c r="O571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368,368,368,347,347,347,347,347,347,316,316,316,352,352,352,293,293,293,109,109,109,109,109,109,109,109,109,109,109,109,109,109,109,109,109,109,76,76,76,76,76,76,76,76,76,76,76,76,76,76,76,76,76,76,29,29,29,29,29,29,29,29,29,29,29,29,29,29,29,29,29,29,5,5,5,5,5,5,5,5,5,5</v>
      </c>
      <c r="P571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,(1,1),(1,1),(1,1),(1,1),(1,1),(1,1),(1,1),(1,1),(1,1),(1,1),(1,1),(1,1),(1,1),(1,1)</v>
      </c>
      <c r="Q571" s="3" t="str">
        <f>IF(D571="坦克碎片",VLOOKUP(C571,道具信息!$N$2:$O$291,2,FALSE)&amp;"碎片",VLOOKUP(C571,道具信息!$N$2:$O$291,2,FALSE))</f>
        <v>T4部件</v>
      </c>
      <c r="R571" s="3">
        <f t="shared" si="313"/>
        <v>90</v>
      </c>
      <c r="S571" s="11">
        <f t="shared" si="314"/>
        <v>8.9999999999999993E-3</v>
      </c>
      <c r="T571" s="3" t="str">
        <f>VLOOKUP(Q571,道具信息!$Q$3:$S$20,2,FALSE)</f>
        <v>CHEST_ITEM_TYPE_T4_PART</v>
      </c>
      <c r="U571" s="3" t="str">
        <f>IF(COUNTIF(U$490:U570,T571)=0,T571,"")</f>
        <v/>
      </c>
      <c r="V571" s="3" t="str">
        <f t="shared" si="317"/>
        <v>CHEST_ITEM_TYPE_T2_SHARD,CHEST_ITEM_TYPE_T3_SHARD,CHEST_ITEM_TYPE_T4_SHARD,CHEST_ITEM_TYPE_T1_PART,CHEST_ITEM_TYPE_T2_PART,CHEST_ITEM_TYPE_T3_PART,CHEST_ITEM_TYPE_T4_PART</v>
      </c>
      <c r="W571" s="13" t="str">
        <f t="shared" si="315"/>
        <v/>
      </c>
      <c r="X571" s="3" t="str">
        <f t="shared" si="316"/>
        <v/>
      </c>
      <c r="Y571" s="3" t="str">
        <f t="shared" si="318"/>
        <v>11.0%,20.8%,28.8%,19.6%,13.7%,5.2%,0.9%</v>
      </c>
    </row>
    <row r="572" spans="2:25" x14ac:dyDescent="0.3">
      <c r="B572" s="2">
        <f>数据源!BD604</f>
        <v>10</v>
      </c>
      <c r="C572" s="2" t="str">
        <f>数据源!BE604</f>
        <v>T4LP4</v>
      </c>
      <c r="D572" s="2" t="str">
        <f>数据源!BF604</f>
        <v>部件</v>
      </c>
      <c r="E572" s="2">
        <f>数据源!BG604</f>
        <v>2150</v>
      </c>
      <c r="F572" s="2">
        <f>数据源!BH604</f>
        <v>1</v>
      </c>
      <c r="G572" s="2">
        <f>数据源!BI604</f>
        <v>5.4999999999999997E-3</v>
      </c>
      <c r="H572" s="2">
        <f>数据源!BJ604</f>
        <v>5.031007751937984E-4</v>
      </c>
      <c r="I572" s="2">
        <f>数据源!BK604</f>
        <v>5</v>
      </c>
      <c r="J572" s="3">
        <f t="shared" ref="J572:J574" si="321">ROUNDUP(IF(F572&gt;1,F572-ROUNDDOWN(SQRT(F572),0),F572),0)</f>
        <v>1</v>
      </c>
      <c r="K572" s="3">
        <f t="shared" ref="K572:K574" si="322">F572*2-J572</f>
        <v>1</v>
      </c>
      <c r="L572" s="3" t="str">
        <f t="shared" si="308"/>
        <v>部件</v>
      </c>
      <c r="M572" s="3">
        <f t="shared" ca="1" si="309"/>
        <v>94004</v>
      </c>
      <c r="N572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</v>
      </c>
      <c r="O572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368,368,368,347,347,347,347,347,347,316,316,316,352,352,352,293,293,293,109,109,109,109,109,109,109,109,109,109,109,109,109,109,109,109,109,109,76,76,76,76,76,76,76,76,76,76,76,76,76,76,76,76,76,76,29,29,29,29,29,29,29,29,29,29,29,29,29,29,29,29,29,29,5,5,5,5,5,5,5,5,5,5,5</v>
      </c>
      <c r="P572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</v>
      </c>
      <c r="Q572" s="3" t="str">
        <f>IF(D572="坦克碎片",VLOOKUP(C572,道具信息!$N$2:$O$291,2,FALSE)&amp;"碎片",VLOOKUP(C572,道具信息!$N$2:$O$291,2,FALSE))</f>
        <v>T4部件</v>
      </c>
      <c r="R572" s="3">
        <f t="shared" si="313"/>
        <v>90</v>
      </c>
      <c r="S572" s="11">
        <f t="shared" si="314"/>
        <v>8.9999999999999993E-3</v>
      </c>
      <c r="T572" s="3" t="str">
        <f>VLOOKUP(Q572,道具信息!$Q$3:$S$20,2,FALSE)</f>
        <v>CHEST_ITEM_TYPE_T4_PART</v>
      </c>
      <c r="U572" s="3" t="str">
        <f>IF(COUNTIF(U$490:U571,T572)=0,T572,"")</f>
        <v/>
      </c>
      <c r="V572" s="3" t="str">
        <f t="shared" si="317"/>
        <v>CHEST_ITEM_TYPE_T2_SHARD,CHEST_ITEM_TYPE_T3_SHARD,CHEST_ITEM_TYPE_T4_SHARD,CHEST_ITEM_TYPE_T1_PART,CHEST_ITEM_TYPE_T2_PART,CHEST_ITEM_TYPE_T3_PART,CHEST_ITEM_TYPE_T4_PART</v>
      </c>
      <c r="W572" s="13" t="str">
        <f t="shared" si="315"/>
        <v/>
      </c>
      <c r="X572" s="3" t="str">
        <f t="shared" si="316"/>
        <v/>
      </c>
      <c r="Y572" s="3" t="str">
        <f t="shared" si="318"/>
        <v>11.0%,20.8%,28.8%,19.6%,13.7%,5.2%,0.9%</v>
      </c>
    </row>
    <row r="573" spans="2:25" x14ac:dyDescent="0.3">
      <c r="B573" s="2">
        <f>数据源!BD605</f>
        <v>10</v>
      </c>
      <c r="C573" s="2" t="str">
        <f>数据源!BE605</f>
        <v>T4LP6</v>
      </c>
      <c r="D573" s="2" t="str">
        <f>数据源!BF605</f>
        <v>部件</v>
      </c>
      <c r="E573" s="2">
        <f>数据源!BG605</f>
        <v>2150</v>
      </c>
      <c r="F573" s="2">
        <f>数据源!BH605</f>
        <v>1</v>
      </c>
      <c r="G573" s="2">
        <f>数据源!BI605</f>
        <v>5.4999999999999997E-3</v>
      </c>
      <c r="H573" s="2">
        <f>数据源!BJ605</f>
        <v>5.031007751937984E-4</v>
      </c>
      <c r="I573" s="2">
        <f>数据源!BK605</f>
        <v>5</v>
      </c>
      <c r="J573" s="3">
        <f t="shared" si="321"/>
        <v>1</v>
      </c>
      <c r="K573" s="3">
        <f t="shared" si="322"/>
        <v>1</v>
      </c>
      <c r="L573" s="3" t="str">
        <f t="shared" si="308"/>
        <v>部件</v>
      </c>
      <c r="M573" s="3">
        <f t="shared" ca="1" si="309"/>
        <v>94006</v>
      </c>
      <c r="N573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</v>
      </c>
      <c r="O573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368,368,368,347,347,347,347,347,347,316,316,316,352,352,352,293,293,293,109,109,109,109,109,109,109,109,109,109,109,109,109,109,109,109,109,109,76,76,76,76,76,76,76,76,76,76,76,76,76,76,76,76,76,76,29,29,29,29,29,29,29,29,29,29,29,29,29,29,29,29,29,29,5,5,5,5,5,5,5,5,5,5,5,5</v>
      </c>
      <c r="P573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</v>
      </c>
      <c r="Q573" s="3" t="str">
        <f>IF(D573="坦克碎片",VLOOKUP(C573,道具信息!$N$2:$O$291,2,FALSE)&amp;"碎片",VLOOKUP(C573,道具信息!$N$2:$O$291,2,FALSE))</f>
        <v>T4部件</v>
      </c>
      <c r="R573" s="3">
        <f t="shared" si="313"/>
        <v>90</v>
      </c>
      <c r="S573" s="11">
        <f t="shared" si="314"/>
        <v>8.9999999999999993E-3</v>
      </c>
      <c r="T573" s="3" t="str">
        <f>VLOOKUP(Q573,道具信息!$Q$3:$S$20,2,FALSE)</f>
        <v>CHEST_ITEM_TYPE_T4_PART</v>
      </c>
      <c r="U573" s="3" t="str">
        <f>IF(COUNTIF(U$490:U572,T573)=0,T573,"")</f>
        <v/>
      </c>
      <c r="V573" s="3" t="str">
        <f t="shared" si="317"/>
        <v>CHEST_ITEM_TYPE_T2_SHARD,CHEST_ITEM_TYPE_T3_SHARD,CHEST_ITEM_TYPE_T4_SHARD,CHEST_ITEM_TYPE_T1_PART,CHEST_ITEM_TYPE_T2_PART,CHEST_ITEM_TYPE_T3_PART,CHEST_ITEM_TYPE_T4_PART</v>
      </c>
      <c r="W573" s="13" t="str">
        <f t="shared" si="315"/>
        <v/>
      </c>
      <c r="X573" s="3" t="str">
        <f t="shared" si="316"/>
        <v/>
      </c>
      <c r="Y573" s="3" t="str">
        <f t="shared" si="318"/>
        <v>11.0%,20.8%,28.8%,19.6%,13.7%,5.2%,0.9%</v>
      </c>
    </row>
    <row r="574" spans="2:25" x14ac:dyDescent="0.3">
      <c r="B574" s="2">
        <f>数据源!BD606</f>
        <v>10</v>
      </c>
      <c r="C574" s="2" t="str">
        <f>数据源!BE606</f>
        <v>T4MP2</v>
      </c>
      <c r="D574" s="2" t="str">
        <f>数据源!BF606</f>
        <v>部件</v>
      </c>
      <c r="E574" s="2">
        <f>数据源!BG606</f>
        <v>2150</v>
      </c>
      <c r="F574" s="2">
        <f>数据源!BH606</f>
        <v>1</v>
      </c>
      <c r="G574" s="2">
        <f>数据源!BI606</f>
        <v>5.4999999999999997E-3</v>
      </c>
      <c r="H574" s="2">
        <f>数据源!BJ606</f>
        <v>5.031007751937984E-4</v>
      </c>
      <c r="I574" s="2">
        <f>数据源!BK606</f>
        <v>5</v>
      </c>
      <c r="J574" s="3">
        <f t="shared" si="321"/>
        <v>1</v>
      </c>
      <c r="K574" s="3">
        <f t="shared" si="322"/>
        <v>1</v>
      </c>
      <c r="L574" s="3" t="str">
        <f t="shared" si="308"/>
        <v>部件</v>
      </c>
      <c r="M574" s="3">
        <f t="shared" ca="1" si="309"/>
        <v>94102</v>
      </c>
      <c r="N574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</v>
      </c>
      <c r="O574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368,368,368,347,347,347,347,347,347,316,316,316,352,352,352,293,293,293,109,109,109,109,109,109,109,109,109,109,109,109,109,109,109,109,109,109,76,76,76,76,76,76,76,76,76,76,76,76,76,76,76,76,76,76,29,29,29,29,29,29,29,29,29,29,29,29,29,29,29,29,29,29,5,5,5,5,5,5,5,5,5,5,5,5,5</v>
      </c>
      <c r="P574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</v>
      </c>
      <c r="Q574" s="3" t="str">
        <f>IF(D574="坦克碎片",VLOOKUP(C574,道具信息!$N$2:$O$291,2,FALSE)&amp;"碎片",VLOOKUP(C574,道具信息!$N$2:$O$291,2,FALSE))</f>
        <v>T4部件</v>
      </c>
      <c r="R574" s="3">
        <f t="shared" si="313"/>
        <v>90</v>
      </c>
      <c r="S574" s="11">
        <f t="shared" si="314"/>
        <v>8.9999999999999993E-3</v>
      </c>
      <c r="T574" s="3" t="str">
        <f>VLOOKUP(Q574,道具信息!$Q$3:$S$20,2,FALSE)</f>
        <v>CHEST_ITEM_TYPE_T4_PART</v>
      </c>
      <c r="U574" s="3" t="str">
        <f>IF(COUNTIF(U$490:U573,T574)=0,T574,"")</f>
        <v/>
      </c>
      <c r="V574" s="3" t="str">
        <f t="shared" si="317"/>
        <v>CHEST_ITEM_TYPE_T2_SHARD,CHEST_ITEM_TYPE_T3_SHARD,CHEST_ITEM_TYPE_T4_SHARD,CHEST_ITEM_TYPE_T1_PART,CHEST_ITEM_TYPE_T2_PART,CHEST_ITEM_TYPE_T3_PART,CHEST_ITEM_TYPE_T4_PART</v>
      </c>
      <c r="W574" s="13" t="str">
        <f t="shared" si="315"/>
        <v/>
      </c>
      <c r="X574" s="3" t="str">
        <f t="shared" si="316"/>
        <v/>
      </c>
      <c r="Y574" s="3" t="str">
        <f t="shared" si="318"/>
        <v>11.0%,20.8%,28.8%,19.6%,13.7%,5.2%,0.9%</v>
      </c>
    </row>
    <row r="575" spans="2:25" x14ac:dyDescent="0.3">
      <c r="B575" s="2">
        <f>数据源!BD607</f>
        <v>10</v>
      </c>
      <c r="C575" s="2" t="str">
        <f>数据源!BE607</f>
        <v>T4MP4</v>
      </c>
      <c r="D575" s="2" t="str">
        <f>数据源!BF607</f>
        <v>部件</v>
      </c>
      <c r="E575" s="2">
        <f>数据源!BG607</f>
        <v>2150</v>
      </c>
      <c r="F575" s="2">
        <f>数据源!BH607</f>
        <v>1</v>
      </c>
      <c r="G575" s="2">
        <f>数据源!BI607</f>
        <v>5.4999999999999997E-3</v>
      </c>
      <c r="H575" s="2">
        <f>数据源!BJ607</f>
        <v>5.031007751937984E-4</v>
      </c>
      <c r="I575" s="2">
        <f>数据源!BK607</f>
        <v>5</v>
      </c>
      <c r="J575" s="3">
        <f>ROUNDUP(IF(F575&gt;1,F575-ROUNDDOWN(SQRT(F575),0),F575),0)</f>
        <v>1</v>
      </c>
      <c r="K575" s="3">
        <f>F575*2-J575</f>
        <v>1</v>
      </c>
      <c r="L575" s="3" t="str">
        <f t="shared" si="308"/>
        <v>部件</v>
      </c>
      <c r="M575" s="3">
        <f t="shared" ca="1" si="309"/>
        <v>94104</v>
      </c>
      <c r="N575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</v>
      </c>
      <c r="O575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368,368,368,347,347,347,347,347,347,316,316,316,352,352,352,293,293,293,109,109,109,109,109,109,109,109,109,109,109,109,109,109,109,109,109,109,76,76,76,76,76,76,76,76,76,76,76,76,76,76,76,76,76,76,29,29,29,29,29,29,29,29,29,29,29,29,29,29,29,29,29,29,5,5,5,5,5,5,5,5,5,5,5,5,5,5</v>
      </c>
      <c r="P575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</v>
      </c>
      <c r="Q575" s="3" t="str">
        <f>IF(D575="坦克碎片",VLOOKUP(C575,道具信息!$N$2:$O$291,2,FALSE)&amp;"碎片",VLOOKUP(C575,道具信息!$N$2:$O$291,2,FALSE))</f>
        <v>T4部件</v>
      </c>
      <c r="R575" s="3">
        <f t="shared" si="313"/>
        <v>90</v>
      </c>
      <c r="S575" s="11">
        <f t="shared" si="314"/>
        <v>8.9999999999999993E-3</v>
      </c>
      <c r="T575" s="3" t="str">
        <f>VLOOKUP(Q575,道具信息!$Q$3:$S$20,2,FALSE)</f>
        <v>CHEST_ITEM_TYPE_T4_PART</v>
      </c>
      <c r="U575" s="3" t="str">
        <f>IF(COUNTIF(U$490:U574,T575)=0,T575,"")</f>
        <v/>
      </c>
      <c r="V575" s="3" t="str">
        <f t="shared" si="317"/>
        <v>CHEST_ITEM_TYPE_T2_SHARD,CHEST_ITEM_TYPE_T3_SHARD,CHEST_ITEM_TYPE_T4_SHARD,CHEST_ITEM_TYPE_T1_PART,CHEST_ITEM_TYPE_T2_PART,CHEST_ITEM_TYPE_T3_PART,CHEST_ITEM_TYPE_T4_PART</v>
      </c>
      <c r="W575" s="13" t="str">
        <f t="shared" si="315"/>
        <v/>
      </c>
      <c r="X575" s="3" t="str">
        <f t="shared" si="316"/>
        <v/>
      </c>
      <c r="Y575" s="3" t="str">
        <f t="shared" si="318"/>
        <v>11.0%,20.8%,28.8%,19.6%,13.7%,5.2%,0.9%</v>
      </c>
    </row>
    <row r="576" spans="2:25" x14ac:dyDescent="0.3">
      <c r="B576" s="2">
        <f>数据源!BD608</f>
        <v>10</v>
      </c>
      <c r="C576" s="2" t="str">
        <f>数据源!BE608</f>
        <v>T4MP6</v>
      </c>
      <c r="D576" s="2" t="str">
        <f>数据源!BF608</f>
        <v>部件</v>
      </c>
      <c r="E576" s="2">
        <f>数据源!BG608</f>
        <v>2150</v>
      </c>
      <c r="F576" s="2">
        <f>数据源!BH608</f>
        <v>1</v>
      </c>
      <c r="G576" s="2">
        <f>数据源!BI608</f>
        <v>5.4999999999999997E-3</v>
      </c>
      <c r="H576" s="2">
        <f>数据源!BJ608</f>
        <v>5.031007751937984E-4</v>
      </c>
      <c r="I576" s="2">
        <f>数据源!BK608</f>
        <v>5</v>
      </c>
      <c r="J576" s="3">
        <f t="shared" ref="J576:J579" si="323">ROUNDUP(IF(F576&gt;1,F576-ROUNDDOWN(SQRT(F576),0),F576),0)</f>
        <v>1</v>
      </c>
      <c r="K576" s="3">
        <f t="shared" ref="K576:K579" si="324">F576*2-J576</f>
        <v>1</v>
      </c>
      <c r="L576" s="3" t="str">
        <f t="shared" si="308"/>
        <v>部件</v>
      </c>
      <c r="M576" s="3">
        <f t="shared" ca="1" si="309"/>
        <v>94106</v>
      </c>
      <c r="N576" s="3" t="str">
        <f t="shared" ca="1" si="310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</v>
      </c>
      <c r="O576" s="3" t="str">
        <f t="shared" si="311"/>
        <v>368,368,368,347,347,347,347,347,347,316,316,316,352,352,352,293,293,293,109,109,109,109,109,109,109,109,109,109,109,109,109,109,109,109,109,109,76,76,76,76,76,76,76,76,76,76,76,76,76,76,76,76,76,76,29,29,29,29,29,29,29,29,29,29,29,29,29,29,29,29,29,29,5,5,5,5,5,5,5,5,5,5,5,5,5,5,5</v>
      </c>
      <c r="P576" s="1" t="str">
        <f t="shared" si="312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</v>
      </c>
      <c r="Q576" s="3" t="str">
        <f>IF(D576="坦克碎片",VLOOKUP(C576,道具信息!$N$2:$O$291,2,FALSE)&amp;"碎片",VLOOKUP(C576,道具信息!$N$2:$O$291,2,FALSE))</f>
        <v>T4部件</v>
      </c>
      <c r="R576" s="3">
        <f t="shared" si="313"/>
        <v>90</v>
      </c>
      <c r="S576" s="11">
        <f t="shared" si="314"/>
        <v>8.9999999999999993E-3</v>
      </c>
      <c r="T576" s="3" t="str">
        <f>VLOOKUP(Q576,道具信息!$Q$3:$S$20,2,FALSE)</f>
        <v>CHEST_ITEM_TYPE_T4_PART</v>
      </c>
      <c r="U576" s="3" t="str">
        <f>IF(COUNTIF(U$490:U575,T576)=0,T576,"")</f>
        <v/>
      </c>
      <c r="V576" s="3" t="str">
        <f t="shared" si="317"/>
        <v>CHEST_ITEM_TYPE_T2_SHARD,CHEST_ITEM_TYPE_T3_SHARD,CHEST_ITEM_TYPE_T4_SHARD,CHEST_ITEM_TYPE_T1_PART,CHEST_ITEM_TYPE_T2_PART,CHEST_ITEM_TYPE_T3_PART,CHEST_ITEM_TYPE_T4_PART</v>
      </c>
      <c r="W576" s="13" t="str">
        <f t="shared" si="315"/>
        <v/>
      </c>
      <c r="X576" s="3" t="str">
        <f t="shared" si="316"/>
        <v/>
      </c>
      <c r="Y576" s="3" t="str">
        <f t="shared" si="318"/>
        <v>11.0%,20.8%,28.8%,19.6%,13.7%,5.2%,0.9%</v>
      </c>
    </row>
    <row r="577" spans="2:25" x14ac:dyDescent="0.3">
      <c r="B577" s="2">
        <f>数据源!BD609</f>
        <v>10</v>
      </c>
      <c r="C577" s="2" t="str">
        <f>数据源!BE609</f>
        <v>T4HP2</v>
      </c>
      <c r="D577" s="2" t="str">
        <f>数据源!BF609</f>
        <v>部件</v>
      </c>
      <c r="E577" s="2">
        <f>数据源!BG609</f>
        <v>2150</v>
      </c>
      <c r="F577" s="2">
        <f>数据源!BH609</f>
        <v>1</v>
      </c>
      <c r="G577" s="2">
        <f>数据源!BI609</f>
        <v>5.4999999999999997E-3</v>
      </c>
      <c r="H577" s="2">
        <f>数据源!BJ609</f>
        <v>5.031007751937984E-4</v>
      </c>
      <c r="I577" s="2">
        <f>数据源!BK609</f>
        <v>5</v>
      </c>
      <c r="J577" s="3">
        <f t="shared" si="323"/>
        <v>1</v>
      </c>
      <c r="K577" s="3">
        <f t="shared" si="324"/>
        <v>1</v>
      </c>
      <c r="L577" s="3" t="str">
        <f t="shared" ref="L577:L579" si="325">RIGHT(D577,2)</f>
        <v>部件</v>
      </c>
      <c r="M577" s="3">
        <f t="shared" ref="M577:M579" ca="1" si="326">IF(OR(L577="坦克",L577="碎片"),VLOOKUP(C577,INDIRECT("坦克ID"),MATCH(L577&amp;"ID",INDIRECT("坦克标头"),0),FALSE),VLOOKUP(C577,INDIRECT(L577&amp;"ID"),2,FALSE))</f>
        <v>94202</v>
      </c>
      <c r="N577" s="3" t="str">
        <f t="shared" ref="N577:N579" ca="1" si="327">N576&amp;","&amp;M577</f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</v>
      </c>
      <c r="O577" s="3" t="str">
        <f t="shared" ref="O577:O579" si="328">O576&amp;","&amp;I577</f>
        <v>368,368,368,347,347,347,347,347,347,316,316,316,352,352,352,293,293,293,109,109,109,109,109,109,109,109,109,109,109,109,109,109,109,109,109,109,76,76,76,76,76,76,76,76,76,76,76,76,76,76,76,76,76,76,29,29,29,29,29,29,29,29,29,29,29,29,29,29,29,29,29,29,5,5,5,5,5,5,5,5,5,5,5,5,5,5,5,5</v>
      </c>
      <c r="P577" s="1" t="str">
        <f t="shared" ref="P577:P579" si="329">P576&amp;","&amp;"("&amp;J577&amp;","&amp;K577&amp;")"</f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</v>
      </c>
      <c r="Q577" s="3" t="str">
        <f>IF(D577="坦克碎片",VLOOKUP(C577,道具信息!$N$2:$O$291,2,FALSE)&amp;"碎片",VLOOKUP(C577,道具信息!$N$2:$O$291,2,FALSE))</f>
        <v>T4部件</v>
      </c>
      <c r="R577" s="3">
        <f t="shared" si="313"/>
        <v>90</v>
      </c>
      <c r="S577" s="11">
        <f t="shared" si="314"/>
        <v>8.9999999999999993E-3</v>
      </c>
      <c r="T577" s="3" t="str">
        <f>VLOOKUP(Q577,道具信息!$Q$3:$S$20,2,FALSE)</f>
        <v>CHEST_ITEM_TYPE_T4_PART</v>
      </c>
      <c r="U577" s="3" t="str">
        <f>IF(COUNTIF(U$490:U576,T577)=0,T577,"")</f>
        <v/>
      </c>
      <c r="V577" s="3" t="str">
        <f t="shared" si="317"/>
        <v>CHEST_ITEM_TYPE_T2_SHARD,CHEST_ITEM_TYPE_T3_SHARD,CHEST_ITEM_TYPE_T4_SHARD,CHEST_ITEM_TYPE_T1_PART,CHEST_ITEM_TYPE_T2_PART,CHEST_ITEM_TYPE_T3_PART,CHEST_ITEM_TYPE_T4_PART</v>
      </c>
      <c r="W577" s="13" t="str">
        <f t="shared" si="315"/>
        <v/>
      </c>
      <c r="X577" s="3" t="str">
        <f t="shared" si="316"/>
        <v/>
      </c>
      <c r="Y577" s="3" t="str">
        <f t="shared" si="318"/>
        <v>11.0%,20.8%,28.8%,19.6%,13.7%,5.2%,0.9%</v>
      </c>
    </row>
    <row r="578" spans="2:25" x14ac:dyDescent="0.3">
      <c r="B578" s="2">
        <f>数据源!BD610</f>
        <v>10</v>
      </c>
      <c r="C578" s="2" t="str">
        <f>数据源!BE610</f>
        <v>T4HP4</v>
      </c>
      <c r="D578" s="2" t="str">
        <f>数据源!BF610</f>
        <v>部件</v>
      </c>
      <c r="E578" s="2">
        <f>数据源!BG610</f>
        <v>2150</v>
      </c>
      <c r="F578" s="2">
        <f>数据源!BH610</f>
        <v>1</v>
      </c>
      <c r="G578" s="2">
        <f>数据源!BI610</f>
        <v>5.4999999999999997E-3</v>
      </c>
      <c r="H578" s="2">
        <f>数据源!BJ610</f>
        <v>5.031007751937984E-4</v>
      </c>
      <c r="I578" s="2">
        <f>数据源!BK610</f>
        <v>5</v>
      </c>
      <c r="J578" s="3">
        <f t="shared" si="323"/>
        <v>1</v>
      </c>
      <c r="K578" s="3">
        <f t="shared" si="324"/>
        <v>1</v>
      </c>
      <c r="L578" s="3" t="str">
        <f t="shared" si="325"/>
        <v>部件</v>
      </c>
      <c r="M578" s="3">
        <f t="shared" ca="1" si="326"/>
        <v>94204</v>
      </c>
      <c r="N578" s="3" t="str">
        <f t="shared" ca="1" si="32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</v>
      </c>
      <c r="O578" s="3" t="str">
        <f t="shared" si="328"/>
        <v>368,368,368,347,347,347,347,347,347,316,316,316,352,352,352,293,293,293,109,109,109,109,109,109,109,109,109,109,109,109,109,109,109,109,109,109,76,76,76,76,76,76,76,76,76,76,76,76,76,76,76,76,76,76,29,29,29,29,29,29,29,29,29,29,29,29,29,29,29,29,29,29,5,5,5,5,5,5,5,5,5,5,5,5,5,5,5,5,5</v>
      </c>
      <c r="P578" s="1" t="str">
        <f t="shared" si="329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</v>
      </c>
      <c r="Q578" s="3" t="str">
        <f>IF(D578="坦克碎片",VLOOKUP(C578,道具信息!$N$2:$O$291,2,FALSE)&amp;"碎片",VLOOKUP(C578,道具信息!$N$2:$O$291,2,FALSE))</f>
        <v>T4部件</v>
      </c>
      <c r="R578" s="3">
        <f t="shared" si="313"/>
        <v>90</v>
      </c>
      <c r="S578" s="11">
        <f t="shared" si="314"/>
        <v>8.9999999999999993E-3</v>
      </c>
      <c r="T578" s="3" t="str">
        <f>VLOOKUP(Q578,道具信息!$Q$3:$S$20,2,FALSE)</f>
        <v>CHEST_ITEM_TYPE_T4_PART</v>
      </c>
      <c r="U578" s="3" t="str">
        <f>IF(COUNTIF(U$490:U577,T578)=0,T578,"")</f>
        <v/>
      </c>
      <c r="V578" s="3" t="str">
        <f t="shared" si="317"/>
        <v>CHEST_ITEM_TYPE_T2_SHARD,CHEST_ITEM_TYPE_T3_SHARD,CHEST_ITEM_TYPE_T4_SHARD,CHEST_ITEM_TYPE_T1_PART,CHEST_ITEM_TYPE_T2_PART,CHEST_ITEM_TYPE_T3_PART,CHEST_ITEM_TYPE_T4_PART</v>
      </c>
      <c r="W578" s="13" t="str">
        <f t="shared" si="315"/>
        <v/>
      </c>
      <c r="X578" s="3" t="str">
        <f t="shared" si="316"/>
        <v/>
      </c>
      <c r="Y578" s="3" t="str">
        <f t="shared" si="318"/>
        <v>11.0%,20.8%,28.8%,19.6%,13.7%,5.2%,0.9%</v>
      </c>
    </row>
    <row r="579" spans="2:25" x14ac:dyDescent="0.3">
      <c r="B579" s="2">
        <f>数据源!BD611</f>
        <v>10</v>
      </c>
      <c r="C579" s="2" t="str">
        <f>数据源!BE611</f>
        <v>T4HP6</v>
      </c>
      <c r="D579" s="2" t="str">
        <f>数据源!BF611</f>
        <v>部件</v>
      </c>
      <c r="E579" s="2">
        <f>数据源!BG611</f>
        <v>2150</v>
      </c>
      <c r="F579" s="2">
        <f>数据源!BH611</f>
        <v>1</v>
      </c>
      <c r="G579" s="2">
        <f>数据源!BI611</f>
        <v>5.4999999999999997E-3</v>
      </c>
      <c r="H579" s="2">
        <f>数据源!BJ611</f>
        <v>5.031007751937984E-4</v>
      </c>
      <c r="I579" s="2">
        <f>数据源!BK611</f>
        <v>5</v>
      </c>
      <c r="J579" s="3">
        <f t="shared" si="323"/>
        <v>1</v>
      </c>
      <c r="K579" s="3">
        <f t="shared" si="324"/>
        <v>1</v>
      </c>
      <c r="L579" s="3" t="str">
        <f t="shared" si="325"/>
        <v>部件</v>
      </c>
      <c r="M579" s="3">
        <f t="shared" ca="1" si="326"/>
        <v>94206</v>
      </c>
      <c r="N579" s="3" t="str">
        <f t="shared" ca="1" si="32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</v>
      </c>
      <c r="O579" s="3" t="str">
        <f t="shared" si="328"/>
        <v>368,368,368,347,347,347,347,347,347,316,316,316,352,352,352,293,293,293,109,109,109,109,109,109,109,109,109,109,109,109,109,109,109,109,109,109,76,76,76,76,76,76,76,76,76,76,76,76,76,76,76,76,76,76,29,29,29,29,29,29,29,29,29,29,29,29,29,29,29,29,29,29,5,5,5,5,5,5,5,5,5,5,5,5,5,5,5,5,5,5</v>
      </c>
      <c r="P579" s="1" t="str">
        <f t="shared" si="329"/>
        <v>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,(1,1)</v>
      </c>
      <c r="Q579" s="3" t="str">
        <f>IF(D579="坦克碎片",VLOOKUP(C579,道具信息!$N$2:$O$291,2,FALSE)&amp;"碎片",VLOOKUP(C579,道具信息!$N$2:$O$291,2,FALSE))</f>
        <v>T4部件</v>
      </c>
      <c r="R579" s="3">
        <f t="shared" si="313"/>
        <v>90</v>
      </c>
      <c r="S579" s="11">
        <f t="shared" si="314"/>
        <v>8.9999999999999993E-3</v>
      </c>
      <c r="T579" s="3" t="str">
        <f>VLOOKUP(Q579,道具信息!$Q$3:$S$20,2,FALSE)</f>
        <v>CHEST_ITEM_TYPE_T4_PART</v>
      </c>
      <c r="U579" s="3" t="str">
        <f>IF(COUNTIF(U$490:U578,T579)=0,T579,"")</f>
        <v/>
      </c>
      <c r="V579" s="3" t="str">
        <f t="shared" si="317"/>
        <v>CHEST_ITEM_TYPE_T2_SHARD,CHEST_ITEM_TYPE_T3_SHARD,CHEST_ITEM_TYPE_T4_SHARD,CHEST_ITEM_TYPE_T1_PART,CHEST_ITEM_TYPE_T2_PART,CHEST_ITEM_TYPE_T3_PART,CHEST_ITEM_TYPE_T4_PART</v>
      </c>
      <c r="W579" s="13" t="str">
        <f t="shared" si="315"/>
        <v/>
      </c>
      <c r="X579" s="3" t="str">
        <f t="shared" si="316"/>
        <v/>
      </c>
      <c r="Y579" s="3" t="str">
        <f t="shared" si="318"/>
        <v>11.0%,20.8%,28.8%,19.6%,13.7%,5.2%,0.9%</v>
      </c>
    </row>
    <row r="580" spans="2:25" x14ac:dyDescent="0.3">
      <c r="N580" s="3" t="str">
        <f ca="1">"["&amp;N579&amp;"]"</f>
        <v>[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]</v>
      </c>
      <c r="O580" s="3" t="str">
        <f>"["&amp;O579&amp;"]"</f>
        <v>[368,368,368,347,347,347,347,347,347,316,316,316,352,352,352,293,293,293,109,109,109,109,109,109,109,109,109,109,109,109,109,109,109,109,109,109,76,76,76,76,76,76,76,76,76,76,76,76,76,76,76,76,76,76,29,29,29,29,29,29,29,29,29,29,29,29,29,29,29,29,29,29,5,5,5,5,5,5,5,5,5,5,5,5,5,5,5,5,5,5]</v>
      </c>
      <c r="P580" s="3" t="str">
        <f>"["&amp;P579&amp;"]"</f>
        <v>[(6,12),(6,12),(6,12),(4,8),(4,8),(4,8),(3,6),(3,6),(3,6),(2,3),(2,3),(2,3),(1,2),(1,2),(1,2),(1,2),(1,2),(1,2),(4,8),(4,8),(4,8),(4,8),(4,8),(4,8),(4,8),(4,8),(4,8),(4,8),(4,8),(4,8),(4,8),(4,8),(4,8),(4,8),(4,8),(4,8)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,(1,1)]</v>
      </c>
      <c r="V580" s="3" t="str">
        <f>"["&amp;V579&amp;"]"</f>
        <v>[CHEST_ITEM_TYPE_T2_SHARD,CHEST_ITEM_TYPE_T3_SHARD,CHEST_ITEM_TYPE_T4_SHARD,CHEST_ITEM_TYPE_T1_PART,CHEST_ITEM_TYPE_T2_PART,CHEST_ITEM_TYPE_T3_PART,CHEST_ITEM_TYPE_T4_PART]</v>
      </c>
      <c r="Y580" s="3" t="str">
        <f>"["&amp;Y579&amp;"]"</f>
        <v>[11.0%,20.8%,28.8%,19.6%,13.7%,5.2%,0.9%]</v>
      </c>
    </row>
  </sheetData>
  <phoneticPr fontId="1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3:Y580"/>
  <sheetViews>
    <sheetView workbookViewId="0">
      <selection activeCell="V16" activeCellId="9" sqref="V580:Y580 V487:Y487 V405:Y405 V331:Y331 V259:Y259 V196:Y196 V139:Y139 V88:Y88 V46:Y46 V16:Y16"/>
    </sheetView>
  </sheetViews>
  <sheetFormatPr defaultRowHeight="14.25" x14ac:dyDescent="0.3"/>
  <cols>
    <col min="1" max="16384" width="9" style="3"/>
  </cols>
  <sheetData>
    <row r="3" spans="2:25" x14ac:dyDescent="0.3">
      <c r="B3" s="2" t="str">
        <f>数据源!BM35</f>
        <v>联赛等级</v>
      </c>
      <c r="C3" s="2" t="str">
        <f>数据源!BN35</f>
        <v>道具名称</v>
      </c>
      <c r="D3" s="2" t="str">
        <f>数据源!BO35</f>
        <v>对应大类</v>
      </c>
      <c r="E3" s="2" t="str">
        <f>数据源!BP35</f>
        <v>道具价值</v>
      </c>
      <c r="F3" s="2" t="str">
        <f>数据源!BQ35</f>
        <v>抽取个数</v>
      </c>
      <c r="G3" s="2" t="str">
        <f>数据源!BR35</f>
        <v>价值比例</v>
      </c>
      <c r="H3" s="2" t="str">
        <f>数据源!BS35</f>
        <v>产出概率</v>
      </c>
      <c r="I3" s="2" t="str">
        <f>数据源!BT35</f>
        <v>权重值</v>
      </c>
      <c r="J3" s="7" t="s">
        <v>234</v>
      </c>
      <c r="K3" s="7" t="s">
        <v>235</v>
      </c>
      <c r="L3" s="3" t="s">
        <v>222</v>
      </c>
      <c r="M3" s="3" t="s">
        <v>152</v>
      </c>
      <c r="N3" s="3" t="s">
        <v>224</v>
      </c>
      <c r="O3" s="3" t="s">
        <v>225</v>
      </c>
      <c r="P3" s="3" t="s">
        <v>226</v>
      </c>
      <c r="Q3" s="8" t="s">
        <v>244</v>
      </c>
      <c r="R3" s="8" t="s">
        <v>245</v>
      </c>
      <c r="S3" s="8" t="s">
        <v>246</v>
      </c>
    </row>
    <row r="4" spans="2:25" x14ac:dyDescent="0.3">
      <c r="B4" s="2">
        <f>数据源!BM36</f>
        <v>1</v>
      </c>
      <c r="C4" s="2" t="str">
        <f>数据源!BN36</f>
        <v>雷诺FT</v>
      </c>
      <c r="D4" s="2" t="str">
        <f>数据源!BO36</f>
        <v>坦克碎片</v>
      </c>
      <c r="E4" s="2">
        <f>数据源!BP36</f>
        <v>25</v>
      </c>
      <c r="F4" s="2">
        <f>数据源!BQ36</f>
        <v>25</v>
      </c>
      <c r="G4" s="2">
        <f>数据源!BR36</f>
        <v>0.22199999999999998</v>
      </c>
      <c r="H4" s="2">
        <f>数据源!BS36</f>
        <v>0.10922399999999997</v>
      </c>
      <c r="I4" s="2">
        <f>数据源!BT36</f>
        <v>1092</v>
      </c>
      <c r="J4" s="3">
        <f>ROUNDUP(IF(F4&gt;1,F4-ROUNDDOWN(SQRT(F4),0),F4),0)</f>
        <v>20</v>
      </c>
      <c r="K4" s="3">
        <f>F4*2-J4</f>
        <v>30</v>
      </c>
      <c r="L4" s="3" t="str">
        <f t="shared" ref="L4:L8" si="0">RIGHT(D4,2)</f>
        <v>碎片</v>
      </c>
      <c r="M4" s="3">
        <f t="shared" ref="M4:M8" ca="1" si="1">IF(OR(L4="坦克",L4="碎片"),VLOOKUP(C4,INDIRECT("坦克ID"),MATCH(L4&amp;"ID",INDIRECT("坦克标头"),0),FALSE),VLOOKUP(C4,INDIRECT(L4&amp;"ID"),2,FALSE))</f>
        <v>51111</v>
      </c>
      <c r="N4" s="3">
        <f ca="1">M4</f>
        <v>51111</v>
      </c>
      <c r="O4" s="3">
        <f>I4</f>
        <v>1092</v>
      </c>
      <c r="P4" s="1" t="str">
        <f>"("&amp;J4&amp;","&amp;K4&amp;")"</f>
        <v>(20,30)</v>
      </c>
      <c r="Q4" s="3" t="str">
        <f>IF(D4="坦克碎片",VLOOKUP(C4,道具信息!$N$2:$O$291,2,FALSE)&amp;"碎片",VLOOKUP(C4,道具信息!$N$2:$O$291,2,FALSE))</f>
        <v>T1坦克碎片</v>
      </c>
      <c r="R4" s="3">
        <f t="shared" ref="R4:R15" si="2">SUMIFS(I$3:I$580,Q$3:Q$580,Q4,B$3:B$580,B4)</f>
        <v>3276</v>
      </c>
      <c r="S4" s="11">
        <f t="shared" ref="S4:S15" si="3">ROUND(R4/SUMIF(B$3:B$580,B4,I$3:I$580),3)</f>
        <v>0.65600000000000003</v>
      </c>
      <c r="T4" s="3" t="str">
        <f>VLOOKUP(Q4,道具信息!$Q$3:$S$20,2,FALSE)</f>
        <v>CHEST_ITEM_TYPE_T1_SHARD</v>
      </c>
      <c r="U4" s="3" t="str">
        <f>T4</f>
        <v>CHEST_ITEM_TYPE_T1_SHARD</v>
      </c>
      <c r="V4" s="3" t="str">
        <f>U4</f>
        <v>CHEST_ITEM_TYPE_T1_SHARD</v>
      </c>
      <c r="W4" s="13">
        <f>IF(U4&lt;&gt;"",ROUND(S4*100%,3),"")</f>
        <v>0.65600000000000003</v>
      </c>
      <c r="X4" s="3" t="str">
        <f>TEXT(W4,"0.0%")</f>
        <v>65.6%</v>
      </c>
      <c r="Y4" s="3" t="str">
        <f>X4</f>
        <v>65.6%</v>
      </c>
    </row>
    <row r="5" spans="2:25" x14ac:dyDescent="0.3">
      <c r="B5" s="2">
        <f>数据源!BM37</f>
        <v>1</v>
      </c>
      <c r="C5" s="2" t="str">
        <f>数据源!BN37</f>
        <v>Stuart</v>
      </c>
      <c r="D5" s="2" t="str">
        <f>数据源!BO37</f>
        <v>坦克碎片</v>
      </c>
      <c r="E5" s="2">
        <f>数据源!BP37</f>
        <v>25</v>
      </c>
      <c r="F5" s="2">
        <f>数据源!BQ37</f>
        <v>25</v>
      </c>
      <c r="G5" s="2">
        <f>数据源!BR37</f>
        <v>0.22199999999999998</v>
      </c>
      <c r="H5" s="2">
        <f>数据源!BS37</f>
        <v>0.10922399999999997</v>
      </c>
      <c r="I5" s="2">
        <f>数据源!BT37</f>
        <v>1092</v>
      </c>
      <c r="J5" s="3">
        <f t="shared" ref="J5:J15" si="4">ROUNDUP(IF(F5&gt;1,F5-ROUNDDOWN(SQRT(F5),0),F5),0)</f>
        <v>20</v>
      </c>
      <c r="K5" s="3">
        <f t="shared" ref="K5:K15" si="5">F5*2-J5</f>
        <v>30</v>
      </c>
      <c r="L5" s="3" t="str">
        <f t="shared" si="0"/>
        <v>碎片</v>
      </c>
      <c r="M5" s="3">
        <f t="shared" ca="1" si="1"/>
        <v>52111</v>
      </c>
      <c r="N5" s="3" t="str">
        <f ca="1">N4&amp;","&amp;M5</f>
        <v>51111,52111</v>
      </c>
      <c r="O5" s="3" t="str">
        <f>O4&amp;","&amp;I5</f>
        <v>1092,1092</v>
      </c>
      <c r="P5" s="1" t="str">
        <f>P4&amp;","&amp;"("&amp;J5&amp;","&amp;K5&amp;")"</f>
        <v>(20,30),(20,30)</v>
      </c>
      <c r="Q5" s="3" t="str">
        <f>IF(D5="坦克碎片",VLOOKUP(C5,道具信息!$N$2:$O$291,2,FALSE)&amp;"碎片",VLOOKUP(C5,道具信息!$N$2:$O$291,2,FALSE))</f>
        <v>T1坦克碎片</v>
      </c>
      <c r="R5" s="3">
        <f t="shared" si="2"/>
        <v>3276</v>
      </c>
      <c r="S5" s="11">
        <f t="shared" si="3"/>
        <v>0.65600000000000003</v>
      </c>
      <c r="T5" s="3" t="str">
        <f>VLOOKUP(Q5,道具信息!$Q$3:$S$20,2,FALSE)</f>
        <v>CHEST_ITEM_TYPE_T1_SHARD</v>
      </c>
      <c r="U5" s="3" t="str">
        <f>IF(COUNTIF(U$4:U4,T5)=0,T5,"")</f>
        <v/>
      </c>
      <c r="V5" s="3" t="str">
        <f>IF(U5&lt;&gt;"",V4&amp;","&amp;U5,V4)</f>
        <v>CHEST_ITEM_TYPE_T1_SHARD</v>
      </c>
      <c r="W5" s="13" t="str">
        <f t="shared" ref="W5:W15" si="6">IF(U5&lt;&gt;"",ROUND(S5*100%,3),"")</f>
        <v/>
      </c>
      <c r="X5" s="3" t="str">
        <f t="shared" ref="X5:X15" si="7">TEXT(W5,"0.0%")</f>
        <v/>
      </c>
      <c r="Y5" s="3" t="str">
        <f>IF(X5&lt;&gt;"",Y4&amp;","&amp;X5,Y4)</f>
        <v>65.6%</v>
      </c>
    </row>
    <row r="6" spans="2:25" x14ac:dyDescent="0.3">
      <c r="B6" s="2">
        <f>数据源!BM38</f>
        <v>1</v>
      </c>
      <c r="C6" s="2" t="str">
        <f>数据源!BN38</f>
        <v>B-1</v>
      </c>
      <c r="D6" s="2" t="str">
        <f>数据源!BO38</f>
        <v>坦克碎片</v>
      </c>
      <c r="E6" s="2">
        <f>数据源!BP38</f>
        <v>25</v>
      </c>
      <c r="F6" s="2">
        <f>数据源!BQ38</f>
        <v>25</v>
      </c>
      <c r="G6" s="2">
        <f>数据源!BR38</f>
        <v>0.22199999999999998</v>
      </c>
      <c r="H6" s="2">
        <f>数据源!BS38</f>
        <v>0.10922399999999997</v>
      </c>
      <c r="I6" s="2">
        <f>数据源!BT38</f>
        <v>1092</v>
      </c>
      <c r="J6" s="3">
        <f t="shared" si="4"/>
        <v>20</v>
      </c>
      <c r="K6" s="3">
        <f t="shared" si="5"/>
        <v>30</v>
      </c>
      <c r="L6" s="3" t="str">
        <f t="shared" si="0"/>
        <v>碎片</v>
      </c>
      <c r="M6" s="3">
        <f t="shared" ca="1" si="1"/>
        <v>53111</v>
      </c>
      <c r="N6" s="3" t="str">
        <f t="shared" ref="N6" ca="1" si="8">N5&amp;","&amp;M6</f>
        <v>51111,52111,53111</v>
      </c>
      <c r="O6" s="3" t="str">
        <f t="shared" ref="O6" si="9">O5&amp;","&amp;I6</f>
        <v>1092,1092,1092</v>
      </c>
      <c r="P6" s="1" t="str">
        <f t="shared" ref="P6" si="10">P5&amp;","&amp;"("&amp;J6&amp;","&amp;K6&amp;")"</f>
        <v>(20,30),(20,30),(20,30)</v>
      </c>
      <c r="Q6" s="3" t="str">
        <f>IF(D6="坦克碎片",VLOOKUP(C6,道具信息!$N$2:$O$291,2,FALSE)&amp;"碎片",VLOOKUP(C6,道具信息!$N$2:$O$291,2,FALSE))</f>
        <v>T1坦克碎片</v>
      </c>
      <c r="R6" s="3">
        <f t="shared" si="2"/>
        <v>3276</v>
      </c>
      <c r="S6" s="11">
        <f t="shared" si="3"/>
        <v>0.65600000000000003</v>
      </c>
      <c r="T6" s="3" t="str">
        <f>VLOOKUP(Q6,道具信息!$Q$3:$S$20,2,FALSE)</f>
        <v>CHEST_ITEM_TYPE_T1_SHARD</v>
      </c>
      <c r="U6" s="3" t="str">
        <f>IF(COUNTIF(U$4:U5,T6)=0,T6,"")</f>
        <v/>
      </c>
      <c r="V6" s="3" t="str">
        <f t="shared" ref="V6:V11" si="11">IF(U6&lt;&gt;"",V5&amp;","&amp;U6,V5)</f>
        <v>CHEST_ITEM_TYPE_T1_SHARD</v>
      </c>
      <c r="W6" s="13" t="str">
        <f t="shared" si="6"/>
        <v/>
      </c>
      <c r="X6" s="3" t="str">
        <f t="shared" si="7"/>
        <v/>
      </c>
      <c r="Y6" s="3" t="str">
        <f t="shared" ref="Y6:Y11" si="12">IF(X6&lt;&gt;"",Y5&amp;","&amp;X6,Y5)</f>
        <v>65.6%</v>
      </c>
    </row>
    <row r="7" spans="2:25" x14ac:dyDescent="0.3">
      <c r="B7" s="2">
        <f>数据源!BM39</f>
        <v>1</v>
      </c>
      <c r="C7" s="2" t="str">
        <f>数据源!BN39</f>
        <v>T1LP1</v>
      </c>
      <c r="D7" s="2" t="str">
        <f>数据源!BO39</f>
        <v>部件</v>
      </c>
      <c r="E7" s="2">
        <f>数据源!BP39</f>
        <v>50</v>
      </c>
      <c r="F7" s="2">
        <f>数据源!BQ39</f>
        <v>12</v>
      </c>
      <c r="G7" s="2">
        <f>数据源!BR39</f>
        <v>3.6999999999999998E-2</v>
      </c>
      <c r="H7" s="2">
        <f>数据源!BS39</f>
        <v>1.89625E-2</v>
      </c>
      <c r="I7" s="2">
        <f>数据源!BT39</f>
        <v>190</v>
      </c>
      <c r="J7" s="3">
        <f t="shared" si="4"/>
        <v>9</v>
      </c>
      <c r="K7" s="3">
        <f t="shared" si="5"/>
        <v>15</v>
      </c>
      <c r="L7" s="3" t="str">
        <f t="shared" si="0"/>
        <v>部件</v>
      </c>
      <c r="M7" s="3">
        <f t="shared" ca="1" si="1"/>
        <v>91001</v>
      </c>
      <c r="N7" s="3" t="str">
        <f t="shared" ref="N7:N8" ca="1" si="13">N6&amp;","&amp;M7</f>
        <v>51111,52111,53111,91001</v>
      </c>
      <c r="O7" s="3" t="str">
        <f t="shared" ref="O7:O8" si="14">O6&amp;","&amp;I7</f>
        <v>1092,1092,1092,190</v>
      </c>
      <c r="P7" s="1" t="str">
        <f t="shared" ref="P7:P8" si="15">P6&amp;","&amp;"("&amp;J7&amp;","&amp;K7&amp;")"</f>
        <v>(20,30),(20,30),(20,30),(9,15)</v>
      </c>
      <c r="Q7" s="3" t="str">
        <f>IF(D7="坦克碎片",VLOOKUP(C7,道具信息!$N$2:$O$291,2,FALSE)&amp;"碎片",VLOOKUP(C7,道具信息!$N$2:$O$291,2,FALSE))</f>
        <v>T1部件</v>
      </c>
      <c r="R7" s="3">
        <f t="shared" si="2"/>
        <v>1715</v>
      </c>
      <c r="S7" s="11">
        <f t="shared" si="3"/>
        <v>0.34399999999999997</v>
      </c>
      <c r="T7" s="3" t="str">
        <f>VLOOKUP(Q7,道具信息!$Q$3:$S$20,2,FALSE)</f>
        <v>CHEST_ITEM_TYPE_T1_PART</v>
      </c>
      <c r="U7" s="3" t="str">
        <f>IF(COUNTIF(U$4:U6,T7)=0,T7,"")</f>
        <v>CHEST_ITEM_TYPE_T1_PART</v>
      </c>
      <c r="V7" s="3" t="str">
        <f t="shared" si="11"/>
        <v>CHEST_ITEM_TYPE_T1_SHARD,CHEST_ITEM_TYPE_T1_PART</v>
      </c>
      <c r="W7" s="13">
        <f t="shared" si="6"/>
        <v>0.34399999999999997</v>
      </c>
      <c r="X7" s="3" t="str">
        <f t="shared" si="7"/>
        <v>34.4%</v>
      </c>
      <c r="Y7" s="3" t="str">
        <f t="shared" si="12"/>
        <v>65.6%,34.4%</v>
      </c>
    </row>
    <row r="8" spans="2:25" x14ac:dyDescent="0.3">
      <c r="B8" s="2">
        <f>数据源!BM40</f>
        <v>1</v>
      </c>
      <c r="C8" s="2" t="str">
        <f>数据源!BN40</f>
        <v>T1LP3</v>
      </c>
      <c r="D8" s="2" t="str">
        <f>数据源!BO40</f>
        <v>部件</v>
      </c>
      <c r="E8" s="2">
        <f>数据源!BP40</f>
        <v>50</v>
      </c>
      <c r="F8" s="2">
        <f>数据源!BQ40</f>
        <v>12</v>
      </c>
      <c r="G8" s="2">
        <f>数据源!BR40</f>
        <v>3.6999999999999998E-2</v>
      </c>
      <c r="H8" s="2">
        <f>数据源!BS40</f>
        <v>1.89625E-2</v>
      </c>
      <c r="I8" s="2">
        <f>数据源!BT40</f>
        <v>190</v>
      </c>
      <c r="J8" s="3">
        <f t="shared" si="4"/>
        <v>9</v>
      </c>
      <c r="K8" s="3">
        <f t="shared" si="5"/>
        <v>15</v>
      </c>
      <c r="L8" s="3" t="str">
        <f t="shared" si="0"/>
        <v>部件</v>
      </c>
      <c r="M8" s="3">
        <f t="shared" ca="1" si="1"/>
        <v>91003</v>
      </c>
      <c r="N8" s="3" t="str">
        <f t="shared" ca="1" si="13"/>
        <v>51111,52111,53111,91001,91003</v>
      </c>
      <c r="O8" s="3" t="str">
        <f t="shared" si="14"/>
        <v>1092,1092,1092,190,190</v>
      </c>
      <c r="P8" s="1" t="str">
        <f t="shared" si="15"/>
        <v>(20,30),(20,30),(20,30),(9,15),(9,15)</v>
      </c>
      <c r="Q8" s="3" t="str">
        <f>IF(D8="坦克碎片",VLOOKUP(C8,道具信息!$N$2:$O$291,2,FALSE)&amp;"碎片",VLOOKUP(C8,道具信息!$N$2:$O$291,2,FALSE))</f>
        <v>T1部件</v>
      </c>
      <c r="R8" s="3">
        <f t="shared" si="2"/>
        <v>1715</v>
      </c>
      <c r="S8" s="11">
        <f t="shared" si="3"/>
        <v>0.34399999999999997</v>
      </c>
      <c r="T8" s="3" t="str">
        <f>VLOOKUP(Q8,道具信息!$Q$3:$S$20,2,FALSE)</f>
        <v>CHEST_ITEM_TYPE_T1_PART</v>
      </c>
      <c r="U8" s="3" t="str">
        <f>IF(COUNTIF(U$4:U7,T8)=0,T8,"")</f>
        <v/>
      </c>
      <c r="V8" s="3" t="str">
        <f t="shared" si="11"/>
        <v>CHEST_ITEM_TYPE_T1_SHARD,CHEST_ITEM_TYPE_T1_PART</v>
      </c>
      <c r="W8" s="13" t="str">
        <f t="shared" si="6"/>
        <v/>
      </c>
      <c r="X8" s="3" t="str">
        <f t="shared" si="7"/>
        <v/>
      </c>
      <c r="Y8" s="3" t="str">
        <f t="shared" si="12"/>
        <v>65.6%,34.4%</v>
      </c>
    </row>
    <row r="9" spans="2:25" x14ac:dyDescent="0.3">
      <c r="B9" s="2">
        <f>数据源!BM41</f>
        <v>1</v>
      </c>
      <c r="C9" s="2" t="str">
        <f>数据源!BN41</f>
        <v>T1LP5</v>
      </c>
      <c r="D9" s="2" t="str">
        <f>数据源!BO41</f>
        <v>部件</v>
      </c>
      <c r="E9" s="2">
        <f>数据源!BP41</f>
        <v>50</v>
      </c>
      <c r="F9" s="2">
        <f>数据源!BQ41</f>
        <v>12</v>
      </c>
      <c r="G9" s="2">
        <f>数据源!BR41</f>
        <v>3.6999999999999998E-2</v>
      </c>
      <c r="H9" s="2">
        <f>数据源!BS41</f>
        <v>1.89625E-2</v>
      </c>
      <c r="I9" s="2">
        <f>数据源!BT41</f>
        <v>190</v>
      </c>
      <c r="J9" s="3">
        <f t="shared" si="4"/>
        <v>9</v>
      </c>
      <c r="K9" s="3">
        <f t="shared" si="5"/>
        <v>15</v>
      </c>
      <c r="L9" s="3" t="str">
        <f t="shared" ref="L9:L15" si="16">RIGHT(D9,2)</f>
        <v>部件</v>
      </c>
      <c r="M9" s="3">
        <f t="shared" ref="M9:M15" ca="1" si="17">IF(OR(L9="坦克",L9="碎片"),VLOOKUP(C9,INDIRECT("坦克ID"),MATCH(L9&amp;"ID",INDIRECT("坦克标头"),0),FALSE),VLOOKUP(C9,INDIRECT(L9&amp;"ID"),2,FALSE))</f>
        <v>91005</v>
      </c>
      <c r="N9" s="3" t="str">
        <f t="shared" ref="N9:N15" ca="1" si="18">N8&amp;","&amp;M9</f>
        <v>51111,52111,53111,91001,91003,91005</v>
      </c>
      <c r="O9" s="3" t="str">
        <f t="shared" ref="O9:O15" si="19">O8&amp;","&amp;I9</f>
        <v>1092,1092,1092,190,190,190</v>
      </c>
      <c r="P9" s="1" t="str">
        <f t="shared" ref="P9:P15" si="20">P8&amp;","&amp;"("&amp;J9&amp;","&amp;K9&amp;")"</f>
        <v>(20,30),(20,30),(20,30),(9,15),(9,15),(9,15)</v>
      </c>
      <c r="Q9" s="3" t="str">
        <f>IF(D9="坦克碎片",VLOOKUP(C9,道具信息!$N$2:$O$291,2,FALSE)&amp;"碎片",VLOOKUP(C9,道具信息!$N$2:$O$291,2,FALSE))</f>
        <v>T1部件</v>
      </c>
      <c r="R9" s="3">
        <f t="shared" si="2"/>
        <v>1715</v>
      </c>
      <c r="S9" s="11">
        <f t="shared" si="3"/>
        <v>0.34399999999999997</v>
      </c>
      <c r="T9" s="3" t="str">
        <f>VLOOKUP(Q9,道具信息!$Q$3:$S$20,2,FALSE)</f>
        <v>CHEST_ITEM_TYPE_T1_PART</v>
      </c>
      <c r="U9" s="3" t="str">
        <f>IF(COUNTIF(U$4:U8,T9)=0,T9,"")</f>
        <v/>
      </c>
      <c r="V9" s="3" t="str">
        <f t="shared" si="11"/>
        <v>CHEST_ITEM_TYPE_T1_SHARD,CHEST_ITEM_TYPE_T1_PART</v>
      </c>
      <c r="W9" s="13" t="str">
        <f t="shared" si="6"/>
        <v/>
      </c>
      <c r="X9" s="3" t="str">
        <f t="shared" si="7"/>
        <v/>
      </c>
      <c r="Y9" s="3" t="str">
        <f t="shared" si="12"/>
        <v>65.6%,34.4%</v>
      </c>
    </row>
    <row r="10" spans="2:25" x14ac:dyDescent="0.3">
      <c r="B10" s="2">
        <f>数据源!BM42</f>
        <v>1</v>
      </c>
      <c r="C10" s="2" t="str">
        <f>数据源!BN42</f>
        <v>T1MP1</v>
      </c>
      <c r="D10" s="2" t="str">
        <f>数据源!BO42</f>
        <v>部件</v>
      </c>
      <c r="E10" s="2">
        <f>数据源!BP42</f>
        <v>50</v>
      </c>
      <c r="F10" s="2">
        <f>数据源!BQ42</f>
        <v>12</v>
      </c>
      <c r="G10" s="2">
        <f>数据源!BR42</f>
        <v>3.6999999999999998E-2</v>
      </c>
      <c r="H10" s="2">
        <f>数据源!BS42</f>
        <v>1.89625E-2</v>
      </c>
      <c r="I10" s="2">
        <f>数据源!BT42</f>
        <v>190</v>
      </c>
      <c r="J10" s="3">
        <f t="shared" si="4"/>
        <v>9</v>
      </c>
      <c r="K10" s="3">
        <f t="shared" si="5"/>
        <v>15</v>
      </c>
      <c r="L10" s="3" t="str">
        <f t="shared" si="16"/>
        <v>部件</v>
      </c>
      <c r="M10" s="3">
        <f t="shared" ca="1" si="17"/>
        <v>91101</v>
      </c>
      <c r="N10" s="3" t="str">
        <f t="shared" ca="1" si="18"/>
        <v>51111,52111,53111,91001,91003,91005,91101</v>
      </c>
      <c r="O10" s="3" t="str">
        <f t="shared" si="19"/>
        <v>1092,1092,1092,190,190,190,190</v>
      </c>
      <c r="P10" s="1" t="str">
        <f t="shared" si="20"/>
        <v>(20,30),(20,30),(20,30),(9,15),(9,15),(9,15),(9,15)</v>
      </c>
      <c r="Q10" s="3" t="str">
        <f>IF(D10="坦克碎片",VLOOKUP(C10,道具信息!$N$2:$O$291,2,FALSE)&amp;"碎片",VLOOKUP(C10,道具信息!$N$2:$O$291,2,FALSE))</f>
        <v>T1部件</v>
      </c>
      <c r="R10" s="3">
        <f t="shared" si="2"/>
        <v>1715</v>
      </c>
      <c r="S10" s="11">
        <f t="shared" si="3"/>
        <v>0.34399999999999997</v>
      </c>
      <c r="T10" s="3" t="str">
        <f>VLOOKUP(Q10,道具信息!$Q$3:$S$20,2,FALSE)</f>
        <v>CHEST_ITEM_TYPE_T1_PART</v>
      </c>
      <c r="U10" s="3" t="str">
        <f>IF(COUNTIF(U$4:U9,T10)=0,T10,"")</f>
        <v/>
      </c>
      <c r="V10" s="3" t="str">
        <f t="shared" si="11"/>
        <v>CHEST_ITEM_TYPE_T1_SHARD,CHEST_ITEM_TYPE_T1_PART</v>
      </c>
      <c r="W10" s="13" t="str">
        <f t="shared" si="6"/>
        <v/>
      </c>
      <c r="X10" s="3" t="str">
        <f t="shared" si="7"/>
        <v/>
      </c>
      <c r="Y10" s="3" t="str">
        <f t="shared" si="12"/>
        <v>65.6%,34.4%</v>
      </c>
    </row>
    <row r="11" spans="2:25" x14ac:dyDescent="0.3">
      <c r="B11" s="2">
        <f>数据源!BM43</f>
        <v>1</v>
      </c>
      <c r="C11" s="2" t="str">
        <f>数据源!BN43</f>
        <v>T1MP3</v>
      </c>
      <c r="D11" s="2" t="str">
        <f>数据源!BO43</f>
        <v>部件</v>
      </c>
      <c r="E11" s="2">
        <f>数据源!BP43</f>
        <v>50</v>
      </c>
      <c r="F11" s="2">
        <f>数据源!BQ43</f>
        <v>12</v>
      </c>
      <c r="G11" s="2">
        <f>数据源!BR43</f>
        <v>3.6999999999999998E-2</v>
      </c>
      <c r="H11" s="2">
        <f>数据源!BS43</f>
        <v>1.89625E-2</v>
      </c>
      <c r="I11" s="2">
        <f>数据源!BT43</f>
        <v>190</v>
      </c>
      <c r="J11" s="3">
        <f t="shared" si="4"/>
        <v>9</v>
      </c>
      <c r="K11" s="3">
        <f t="shared" si="5"/>
        <v>15</v>
      </c>
      <c r="L11" s="3" t="str">
        <f t="shared" si="16"/>
        <v>部件</v>
      </c>
      <c r="M11" s="3">
        <f t="shared" ca="1" si="17"/>
        <v>91103</v>
      </c>
      <c r="N11" s="3" t="str">
        <f t="shared" ca="1" si="18"/>
        <v>51111,52111,53111,91001,91003,91005,91101,91103</v>
      </c>
      <c r="O11" s="3" t="str">
        <f t="shared" si="19"/>
        <v>1092,1092,1092,190,190,190,190,190</v>
      </c>
      <c r="P11" s="1" t="str">
        <f t="shared" si="20"/>
        <v>(20,30),(20,30),(20,30),(9,15),(9,15),(9,15),(9,15),(9,15)</v>
      </c>
      <c r="Q11" s="3" t="str">
        <f>IF(D11="坦克碎片",VLOOKUP(C11,道具信息!$N$2:$O$291,2,FALSE)&amp;"碎片",VLOOKUP(C11,道具信息!$N$2:$O$291,2,FALSE))</f>
        <v>T1部件</v>
      </c>
      <c r="R11" s="3">
        <f t="shared" si="2"/>
        <v>1715</v>
      </c>
      <c r="S11" s="11">
        <f t="shared" si="3"/>
        <v>0.34399999999999997</v>
      </c>
      <c r="T11" s="3" t="str">
        <f>VLOOKUP(Q11,道具信息!$Q$3:$S$20,2,FALSE)</f>
        <v>CHEST_ITEM_TYPE_T1_PART</v>
      </c>
      <c r="U11" s="3" t="str">
        <f>IF(COUNTIF(U$4:U10,T11)=0,T11,"")</f>
        <v/>
      </c>
      <c r="V11" s="3" t="str">
        <f t="shared" si="11"/>
        <v>CHEST_ITEM_TYPE_T1_SHARD,CHEST_ITEM_TYPE_T1_PART</v>
      </c>
      <c r="W11" s="13" t="str">
        <f t="shared" si="6"/>
        <v/>
      </c>
      <c r="X11" s="3" t="str">
        <f t="shared" si="7"/>
        <v/>
      </c>
      <c r="Y11" s="3" t="str">
        <f t="shared" si="12"/>
        <v>65.6%,34.4%</v>
      </c>
    </row>
    <row r="12" spans="2:25" x14ac:dyDescent="0.3">
      <c r="B12" s="2">
        <f>数据源!BM44</f>
        <v>1</v>
      </c>
      <c r="C12" s="2" t="str">
        <f>数据源!BN44</f>
        <v>T1MP5</v>
      </c>
      <c r="D12" s="2" t="str">
        <f>数据源!BO44</f>
        <v>部件</v>
      </c>
      <c r="E12" s="2">
        <f>数据源!BP44</f>
        <v>50</v>
      </c>
      <c r="F12" s="2">
        <f>数据源!BQ44</f>
        <v>12</v>
      </c>
      <c r="G12" s="2">
        <f>数据源!BR44</f>
        <v>3.6999999999999998E-2</v>
      </c>
      <c r="H12" s="2">
        <f>数据源!BS44</f>
        <v>1.89625E-2</v>
      </c>
      <c r="I12" s="2">
        <f>数据源!BT44</f>
        <v>190</v>
      </c>
      <c r="J12" s="3">
        <f t="shared" si="4"/>
        <v>9</v>
      </c>
      <c r="K12" s="3">
        <f t="shared" si="5"/>
        <v>15</v>
      </c>
      <c r="L12" s="3" t="str">
        <f t="shared" si="16"/>
        <v>部件</v>
      </c>
      <c r="M12" s="3">
        <f t="shared" ca="1" si="17"/>
        <v>91105</v>
      </c>
      <c r="N12" s="3" t="str">
        <f t="shared" ca="1" si="18"/>
        <v>51111,52111,53111,91001,91003,91005,91101,91103,91105</v>
      </c>
      <c r="O12" s="3" t="str">
        <f t="shared" si="19"/>
        <v>1092,1092,1092,190,190,190,190,190,190</v>
      </c>
      <c r="P12" s="1" t="str">
        <f t="shared" si="20"/>
        <v>(20,30),(20,30),(20,30),(9,15),(9,15),(9,15),(9,15),(9,15),(9,15)</v>
      </c>
      <c r="Q12" s="3" t="str">
        <f>IF(D12="坦克碎片",VLOOKUP(C12,道具信息!$N$2:$O$291,2,FALSE)&amp;"碎片",VLOOKUP(C12,道具信息!$N$2:$O$291,2,FALSE))</f>
        <v>T1部件</v>
      </c>
      <c r="R12" s="3">
        <f t="shared" si="2"/>
        <v>1715</v>
      </c>
      <c r="S12" s="11">
        <f t="shared" si="3"/>
        <v>0.34399999999999997</v>
      </c>
      <c r="T12" s="3" t="str">
        <f>VLOOKUP(Q12,道具信息!$Q$3:$S$20,2,FALSE)</f>
        <v>CHEST_ITEM_TYPE_T1_PART</v>
      </c>
      <c r="U12" s="3" t="str">
        <f>IF(COUNTIF(U$4:U11,T12)=0,T12,"")</f>
        <v/>
      </c>
      <c r="V12" s="3" t="str">
        <f>IF(U12&lt;&gt;"",V11&amp;","&amp;U12,V11)</f>
        <v>CHEST_ITEM_TYPE_T1_SHARD,CHEST_ITEM_TYPE_T1_PART</v>
      </c>
      <c r="W12" s="13" t="str">
        <f t="shared" si="6"/>
        <v/>
      </c>
      <c r="X12" s="3" t="str">
        <f t="shared" si="7"/>
        <v/>
      </c>
      <c r="Y12" s="3" t="str">
        <f>IF(X12&lt;&gt;"",Y11&amp;","&amp;X12,Y11)</f>
        <v>65.6%,34.4%</v>
      </c>
    </row>
    <row r="13" spans="2:25" x14ac:dyDescent="0.3">
      <c r="B13" s="2">
        <f>数据源!BM45</f>
        <v>1</v>
      </c>
      <c r="C13" s="2" t="str">
        <f>数据源!BN45</f>
        <v>T1HP1</v>
      </c>
      <c r="D13" s="2" t="str">
        <f>数据源!BO45</f>
        <v>部件</v>
      </c>
      <c r="E13" s="2">
        <f>数据源!BP45</f>
        <v>50</v>
      </c>
      <c r="F13" s="2">
        <f>数据源!BQ45</f>
        <v>12</v>
      </c>
      <c r="G13" s="2">
        <f>数据源!BR45</f>
        <v>3.6999999999999998E-2</v>
      </c>
      <c r="H13" s="2">
        <f>数据源!BS45</f>
        <v>1.89625E-2</v>
      </c>
      <c r="I13" s="2">
        <f>数据源!BT45</f>
        <v>190</v>
      </c>
      <c r="J13" s="3">
        <f t="shared" si="4"/>
        <v>9</v>
      </c>
      <c r="K13" s="3">
        <f t="shared" si="5"/>
        <v>15</v>
      </c>
      <c r="L13" s="3" t="str">
        <f t="shared" si="16"/>
        <v>部件</v>
      </c>
      <c r="M13" s="3">
        <f t="shared" ca="1" si="17"/>
        <v>91201</v>
      </c>
      <c r="N13" s="3" t="str">
        <f t="shared" ca="1" si="18"/>
        <v>51111,52111,53111,91001,91003,91005,91101,91103,91105,91201</v>
      </c>
      <c r="O13" s="3" t="str">
        <f t="shared" si="19"/>
        <v>1092,1092,1092,190,190,190,190,190,190,190</v>
      </c>
      <c r="P13" s="1" t="str">
        <f t="shared" si="20"/>
        <v>(20,30),(20,30),(20,30),(9,15),(9,15),(9,15),(9,15),(9,15),(9,15),(9,15)</v>
      </c>
      <c r="Q13" s="3" t="str">
        <f>IF(D13="坦克碎片",VLOOKUP(C13,道具信息!$N$2:$O$291,2,FALSE)&amp;"碎片",VLOOKUP(C13,道具信息!$N$2:$O$291,2,FALSE))</f>
        <v>T1部件</v>
      </c>
      <c r="R13" s="3">
        <f t="shared" si="2"/>
        <v>1715</v>
      </c>
      <c r="S13" s="11">
        <f t="shared" si="3"/>
        <v>0.34399999999999997</v>
      </c>
      <c r="T13" s="3" t="str">
        <f>VLOOKUP(Q13,道具信息!$Q$3:$S$20,2,FALSE)</f>
        <v>CHEST_ITEM_TYPE_T1_PART</v>
      </c>
      <c r="U13" s="3" t="str">
        <f>IF(COUNTIF(U$4:U12,T13)=0,T13,"")</f>
        <v/>
      </c>
      <c r="V13" s="3" t="str">
        <f t="shared" ref="V13:V15" si="21">IF(U13&lt;&gt;"",V12&amp;","&amp;U13,V12)</f>
        <v>CHEST_ITEM_TYPE_T1_SHARD,CHEST_ITEM_TYPE_T1_PART</v>
      </c>
      <c r="W13" s="13" t="str">
        <f t="shared" si="6"/>
        <v/>
      </c>
      <c r="X13" s="3" t="str">
        <f t="shared" si="7"/>
        <v/>
      </c>
      <c r="Y13" s="3" t="str">
        <f t="shared" ref="Y13:Y15" si="22">IF(X13&lt;&gt;"",Y12&amp;","&amp;X13,Y12)</f>
        <v>65.6%,34.4%</v>
      </c>
    </row>
    <row r="14" spans="2:25" x14ac:dyDescent="0.3">
      <c r="B14" s="2">
        <f>数据源!BM46</f>
        <v>1</v>
      </c>
      <c r="C14" s="2" t="str">
        <f>数据源!BN46</f>
        <v>T1HP3</v>
      </c>
      <c r="D14" s="2" t="str">
        <f>数据源!BO46</f>
        <v>部件</v>
      </c>
      <c r="E14" s="2">
        <f>数据源!BP46</f>
        <v>50</v>
      </c>
      <c r="F14" s="2">
        <f>数据源!BQ46</f>
        <v>12</v>
      </c>
      <c r="G14" s="2">
        <f>数据源!BR46</f>
        <v>3.6999999999999998E-2</v>
      </c>
      <c r="H14" s="2">
        <f>数据源!BS46</f>
        <v>1.89625E-2</v>
      </c>
      <c r="I14" s="2">
        <f>数据源!BT46</f>
        <v>190</v>
      </c>
      <c r="J14" s="3">
        <f t="shared" si="4"/>
        <v>9</v>
      </c>
      <c r="K14" s="3">
        <f t="shared" si="5"/>
        <v>15</v>
      </c>
      <c r="L14" s="3" t="str">
        <f t="shared" si="16"/>
        <v>部件</v>
      </c>
      <c r="M14" s="3">
        <f t="shared" ca="1" si="17"/>
        <v>91203</v>
      </c>
      <c r="N14" s="3" t="str">
        <f t="shared" ca="1" si="18"/>
        <v>51111,52111,53111,91001,91003,91005,91101,91103,91105,91201,91203</v>
      </c>
      <c r="O14" s="3" t="str">
        <f t="shared" si="19"/>
        <v>1092,1092,1092,190,190,190,190,190,190,190,190</v>
      </c>
      <c r="P14" s="1" t="str">
        <f t="shared" si="20"/>
        <v>(20,30),(20,30),(20,30),(9,15),(9,15),(9,15),(9,15),(9,15),(9,15),(9,15),(9,15)</v>
      </c>
      <c r="Q14" s="3" t="str">
        <f>IF(D14="坦克碎片",VLOOKUP(C14,道具信息!$N$2:$O$291,2,FALSE)&amp;"碎片",VLOOKUP(C14,道具信息!$N$2:$O$291,2,FALSE))</f>
        <v>T1部件</v>
      </c>
      <c r="R14" s="3">
        <f t="shared" si="2"/>
        <v>1715</v>
      </c>
      <c r="S14" s="11">
        <f t="shared" si="3"/>
        <v>0.34399999999999997</v>
      </c>
      <c r="T14" s="3" t="str">
        <f>VLOOKUP(Q14,道具信息!$Q$3:$S$20,2,FALSE)</f>
        <v>CHEST_ITEM_TYPE_T1_PART</v>
      </c>
      <c r="U14" s="3" t="str">
        <f>IF(COUNTIF(U$4:U13,T14)=0,T14,"")</f>
        <v/>
      </c>
      <c r="V14" s="3" t="str">
        <f t="shared" si="21"/>
        <v>CHEST_ITEM_TYPE_T1_SHARD,CHEST_ITEM_TYPE_T1_PART</v>
      </c>
      <c r="W14" s="13" t="str">
        <f t="shared" si="6"/>
        <v/>
      </c>
      <c r="X14" s="3" t="str">
        <f t="shared" si="7"/>
        <v/>
      </c>
      <c r="Y14" s="3" t="str">
        <f t="shared" si="22"/>
        <v>65.6%,34.4%</v>
      </c>
    </row>
    <row r="15" spans="2:25" x14ac:dyDescent="0.3">
      <c r="B15" s="2">
        <f>数据源!BM47</f>
        <v>1</v>
      </c>
      <c r="C15" s="2" t="str">
        <f>数据源!BN47</f>
        <v>T1HP5</v>
      </c>
      <c r="D15" s="2" t="str">
        <f>数据源!BO47</f>
        <v>部件</v>
      </c>
      <c r="E15" s="2">
        <f>数据源!BP47</f>
        <v>50</v>
      </c>
      <c r="F15" s="2">
        <f>数据源!BQ47</f>
        <v>12</v>
      </c>
      <c r="G15" s="2">
        <f>数据源!BR47</f>
        <v>3.7999999999999999E-2</v>
      </c>
      <c r="H15" s="2">
        <f>数据源!BS47</f>
        <v>1.9475000000000003E-2</v>
      </c>
      <c r="I15" s="2">
        <f>数据源!BT47</f>
        <v>195</v>
      </c>
      <c r="J15" s="3">
        <f t="shared" si="4"/>
        <v>9</v>
      </c>
      <c r="K15" s="3">
        <f t="shared" si="5"/>
        <v>15</v>
      </c>
      <c r="L15" s="3" t="str">
        <f t="shared" si="16"/>
        <v>部件</v>
      </c>
      <c r="M15" s="3">
        <f t="shared" ca="1" si="17"/>
        <v>91205</v>
      </c>
      <c r="N15" s="3" t="str">
        <f t="shared" ca="1" si="18"/>
        <v>51111,52111,53111,91001,91003,91005,91101,91103,91105,91201,91203,91205</v>
      </c>
      <c r="O15" s="3" t="str">
        <f t="shared" si="19"/>
        <v>1092,1092,1092,190,190,190,190,190,190,190,190,195</v>
      </c>
      <c r="P15" s="1" t="str">
        <f t="shared" si="20"/>
        <v>(20,30),(20,30),(20,30),(9,15),(9,15),(9,15),(9,15),(9,15),(9,15),(9,15),(9,15),(9,15)</v>
      </c>
      <c r="Q15" s="3" t="str">
        <f>IF(D15="坦克碎片",VLOOKUP(C15,道具信息!$N$2:$O$291,2,FALSE)&amp;"碎片",VLOOKUP(C15,道具信息!$N$2:$O$291,2,FALSE))</f>
        <v>T1部件</v>
      </c>
      <c r="R15" s="3">
        <f t="shared" si="2"/>
        <v>1715</v>
      </c>
      <c r="S15" s="11">
        <f t="shared" si="3"/>
        <v>0.34399999999999997</v>
      </c>
      <c r="T15" s="3" t="str">
        <f>VLOOKUP(Q15,道具信息!$Q$3:$S$20,2,FALSE)</f>
        <v>CHEST_ITEM_TYPE_T1_PART</v>
      </c>
      <c r="U15" s="3" t="str">
        <f>IF(COUNTIF(U$4:U14,T15)=0,T15,"")</f>
        <v/>
      </c>
      <c r="V15" s="3" t="str">
        <f t="shared" si="21"/>
        <v>CHEST_ITEM_TYPE_T1_SHARD,CHEST_ITEM_TYPE_T1_PART</v>
      </c>
      <c r="W15" s="13" t="str">
        <f t="shared" si="6"/>
        <v/>
      </c>
      <c r="X15" s="3" t="str">
        <f t="shared" si="7"/>
        <v/>
      </c>
      <c r="Y15" s="3" t="str">
        <f t="shared" si="22"/>
        <v>65.6%,34.4%</v>
      </c>
    </row>
    <row r="16" spans="2:25" x14ac:dyDescent="0.3">
      <c r="N16" s="3" t="str">
        <f ca="1">"["&amp;N15&amp;"]"</f>
        <v>[51111,52111,53111,91001,91003,91005,91101,91103,91105,91201,91203,91205]</v>
      </c>
      <c r="O16" s="3" t="str">
        <f>"["&amp;O15&amp;"]"</f>
        <v>[1092,1092,1092,190,190,190,190,190,190,190,190,195]</v>
      </c>
      <c r="P16" s="3" t="str">
        <f>"["&amp;P15&amp;"]"</f>
        <v>[(20,30),(20,30),(20,30),(9,15),(9,15),(9,15),(9,15),(9,15),(9,15),(9,15),(9,15),(9,15)]</v>
      </c>
      <c r="V16" s="3" t="str">
        <f>"["&amp;V15&amp;"]"</f>
        <v>[CHEST_ITEM_TYPE_T1_SHARD,CHEST_ITEM_TYPE_T1_PART]</v>
      </c>
      <c r="Y16" s="3" t="str">
        <f>"["&amp;Y15&amp;"]"</f>
        <v>[65.6%,34.4%]</v>
      </c>
    </row>
    <row r="18" spans="2:25" x14ac:dyDescent="0.3">
      <c r="B18" s="2" t="str">
        <f>数据源!BM50</f>
        <v>联赛等级</v>
      </c>
      <c r="C18" s="2" t="str">
        <f>数据源!BN50</f>
        <v>道具名称</v>
      </c>
      <c r="D18" s="2" t="str">
        <f>数据源!BO50</f>
        <v>对应大类</v>
      </c>
      <c r="E18" s="2" t="str">
        <f>数据源!BP50</f>
        <v>道具价值</v>
      </c>
      <c r="F18" s="2" t="str">
        <f>数据源!BQ50</f>
        <v>抽取个数</v>
      </c>
      <c r="G18" s="2" t="str">
        <f>数据源!BR50</f>
        <v>价值比例</v>
      </c>
      <c r="H18" s="2" t="str">
        <f>数据源!BS50</f>
        <v>产出概率</v>
      </c>
      <c r="I18" s="2" t="str">
        <f>数据源!BT50</f>
        <v>权重值</v>
      </c>
      <c r="J18" s="7" t="s">
        <v>234</v>
      </c>
      <c r="K18" s="7" t="s">
        <v>235</v>
      </c>
      <c r="L18" s="3" t="s">
        <v>222</v>
      </c>
      <c r="M18" s="3" t="s">
        <v>152</v>
      </c>
      <c r="N18" s="3" t="s">
        <v>224</v>
      </c>
      <c r="O18" s="3" t="s">
        <v>225</v>
      </c>
      <c r="P18" s="3" t="s">
        <v>226</v>
      </c>
      <c r="Q18" s="8" t="s">
        <v>244</v>
      </c>
      <c r="R18" s="8" t="s">
        <v>245</v>
      </c>
      <c r="S18" s="8" t="s">
        <v>246</v>
      </c>
    </row>
    <row r="19" spans="2:25" x14ac:dyDescent="0.3">
      <c r="B19" s="2">
        <f>数据源!BM51</f>
        <v>2</v>
      </c>
      <c r="C19" s="2" t="str">
        <f>数据源!BN51</f>
        <v>二号</v>
      </c>
      <c r="D19" s="2" t="str">
        <f>数据源!BO51</f>
        <v>坦克</v>
      </c>
      <c r="E19" s="2">
        <f>数据源!BP51</f>
        <v>250</v>
      </c>
      <c r="F19" s="2">
        <f>数据源!BQ51</f>
        <v>3</v>
      </c>
      <c r="G19" s="2">
        <f>数据源!BR51</f>
        <v>7.3999999999999996E-2</v>
      </c>
      <c r="H19" s="2">
        <f>数据源!BS51</f>
        <v>3.0339999999999995E-2</v>
      </c>
      <c r="I19" s="2">
        <f>数据源!BT51</f>
        <v>303</v>
      </c>
      <c r="J19" s="3">
        <f>ROUNDUP(IF(F19&gt;1,F19-ROUNDDOWN(SQRT(F19),0),F19),0)</f>
        <v>2</v>
      </c>
      <c r="K19" s="3">
        <f>F19*2-J19</f>
        <v>4</v>
      </c>
      <c r="L19" s="3" t="str">
        <f>RIGHT(D19,2)</f>
        <v>坦克</v>
      </c>
      <c r="M19" s="3">
        <f ca="1">IF(OR(L19="坦克",L19="碎片"),VLOOKUP(C19,INDIRECT("坦克ID"),MATCH(L19&amp;"ID",INDIRECT("坦克标头"),0),FALSE),VLOOKUP(C19,INDIRECT(L19&amp;"ID"),2,FALSE))</f>
        <v>11211</v>
      </c>
      <c r="N19" s="3">
        <f ca="1">M19</f>
        <v>11211</v>
      </c>
      <c r="O19" s="3">
        <f>I19</f>
        <v>303</v>
      </c>
      <c r="P19" s="1" t="str">
        <f>"("&amp;J19&amp;","&amp;K19&amp;")"</f>
        <v>(2,4)</v>
      </c>
      <c r="Q19" s="3" t="str">
        <f>IF(D19="坦克碎片",VLOOKUP(C19,道具信息!$N$2:$O$291,2,FALSE)&amp;"碎片",VLOOKUP(C19,道具信息!$N$2:$O$291,2,FALSE))</f>
        <v>T2坦克</v>
      </c>
      <c r="R19" s="3">
        <f t="shared" ref="R19:R45" si="23">SUMIFS(I$3:I$580,Q$3:Q$580,Q19,B$3:B$580,B19)</f>
        <v>909</v>
      </c>
      <c r="S19" s="11">
        <f t="shared" ref="S19:S45" si="24">ROUND(R19/SUMIF(B$3:B$580,B19,I$3:I$580),3)</f>
        <v>0.185</v>
      </c>
      <c r="T19" s="3" t="str">
        <f>VLOOKUP(Q19,道具信息!$Q$3:$S$20,2,FALSE)</f>
        <v>CHEST_ITEM_TYPE_T2_TANK</v>
      </c>
      <c r="U19" s="3" t="str">
        <f>T19</f>
        <v>CHEST_ITEM_TYPE_T2_TANK</v>
      </c>
      <c r="V19" s="3" t="str">
        <f>U19</f>
        <v>CHEST_ITEM_TYPE_T2_TANK</v>
      </c>
      <c r="W19" s="13">
        <f>IF(U19&lt;&gt;"",ROUND(S19*100%,3),"")</f>
        <v>0.185</v>
      </c>
      <c r="X19" s="3" t="str">
        <f>TEXT(W19,"0.0%")</f>
        <v>18.5%</v>
      </c>
      <c r="Y19" s="3" t="str">
        <f>X19</f>
        <v>18.5%</v>
      </c>
    </row>
    <row r="20" spans="2:25" x14ac:dyDescent="0.3">
      <c r="B20" s="2">
        <f>数据源!BM52</f>
        <v>2</v>
      </c>
      <c r="C20" s="2" t="str">
        <f>数据源!BN52</f>
        <v>T-34</v>
      </c>
      <c r="D20" s="2" t="str">
        <f>数据源!BO52</f>
        <v>坦克</v>
      </c>
      <c r="E20" s="2">
        <f>数据源!BP52</f>
        <v>250</v>
      </c>
      <c r="F20" s="2">
        <f>数据源!BQ52</f>
        <v>3</v>
      </c>
      <c r="G20" s="2">
        <f>数据源!BR52</f>
        <v>7.3999999999999996E-2</v>
      </c>
      <c r="H20" s="2">
        <f>数据源!BS52</f>
        <v>3.0339999999999995E-2</v>
      </c>
      <c r="I20" s="2">
        <f>数据源!BT52</f>
        <v>303</v>
      </c>
      <c r="J20" s="3">
        <f t="shared" ref="J20:J31" si="25">ROUNDUP(IF(F20&gt;1,F20-ROUNDDOWN(SQRT(F20),0),F20),0)</f>
        <v>2</v>
      </c>
      <c r="K20" s="3">
        <f t="shared" ref="K20:K31" si="26">F20*2-J20</f>
        <v>4</v>
      </c>
      <c r="L20" s="3" t="str">
        <f t="shared" ref="L20:L32" si="27">RIGHT(D20,2)</f>
        <v>坦克</v>
      </c>
      <c r="M20" s="3">
        <f t="shared" ref="M20:M32" ca="1" si="28">IF(OR(L20="坦克",L20="碎片"),VLOOKUP(C20,INDIRECT("坦克ID"),MATCH(L20&amp;"ID",INDIRECT("坦克标头"),0),FALSE),VLOOKUP(C20,INDIRECT(L20&amp;"ID"),2,FALSE))</f>
        <v>12211</v>
      </c>
      <c r="N20" s="3" t="str">
        <f ca="1">N19&amp;","&amp;M20</f>
        <v>11211,12211</v>
      </c>
      <c r="O20" s="3" t="str">
        <f>O19&amp;","&amp;I20</f>
        <v>303,303</v>
      </c>
      <c r="P20" s="1" t="str">
        <f>P19&amp;","&amp;"("&amp;J20&amp;","&amp;K20&amp;")"</f>
        <v>(2,4),(2,4)</v>
      </c>
      <c r="Q20" s="3" t="str">
        <f>IF(D20="坦克碎片",VLOOKUP(C20,道具信息!$N$2:$O$291,2,FALSE)&amp;"碎片",VLOOKUP(C20,道具信息!$N$2:$O$291,2,FALSE))</f>
        <v>T2坦克</v>
      </c>
      <c r="R20" s="3">
        <f t="shared" si="23"/>
        <v>909</v>
      </c>
      <c r="S20" s="11">
        <f t="shared" si="24"/>
        <v>0.185</v>
      </c>
      <c r="T20" s="3" t="str">
        <f>VLOOKUP(Q20,道具信息!$Q$3:$S$20,2,FALSE)</f>
        <v>CHEST_ITEM_TYPE_T2_TANK</v>
      </c>
      <c r="U20" s="3" t="str">
        <f>IF(COUNTIF(U$19:U19,T20)=0,T20,"")</f>
        <v/>
      </c>
      <c r="V20" s="3" t="str">
        <f>IF(U20&lt;&gt;"",V19&amp;","&amp;U20,V19)</f>
        <v>CHEST_ITEM_TYPE_T2_TANK</v>
      </c>
      <c r="W20" s="13" t="str">
        <f t="shared" ref="W20:W45" si="29">IF(U20&lt;&gt;"",ROUND(S20*100%,3),"")</f>
        <v/>
      </c>
      <c r="X20" s="3" t="str">
        <f t="shared" ref="X20:X45" si="30">TEXT(W20,"0.0%")</f>
        <v/>
      </c>
      <c r="Y20" s="3" t="str">
        <f>IF(X20&lt;&gt;"",Y19&amp;","&amp;X20,Y19)</f>
        <v>18.5%</v>
      </c>
    </row>
    <row r="21" spans="2:25" x14ac:dyDescent="0.3">
      <c r="B21" s="2">
        <f>数据源!BM53</f>
        <v>2</v>
      </c>
      <c r="C21" s="2" t="str">
        <f>数据源!BN53</f>
        <v>KV-1</v>
      </c>
      <c r="D21" s="2" t="str">
        <f>数据源!BO53</f>
        <v>坦克</v>
      </c>
      <c r="E21" s="2">
        <f>数据源!BP53</f>
        <v>250</v>
      </c>
      <c r="F21" s="2">
        <f>数据源!BQ53</f>
        <v>3</v>
      </c>
      <c r="G21" s="2">
        <f>数据源!BR53</f>
        <v>7.3999999999999996E-2</v>
      </c>
      <c r="H21" s="2">
        <f>数据源!BS53</f>
        <v>3.0339999999999995E-2</v>
      </c>
      <c r="I21" s="2">
        <f>数据源!BT53</f>
        <v>303</v>
      </c>
      <c r="J21" s="3">
        <f t="shared" si="25"/>
        <v>2</v>
      </c>
      <c r="K21" s="3">
        <f t="shared" si="26"/>
        <v>4</v>
      </c>
      <c r="L21" s="3" t="str">
        <f t="shared" si="27"/>
        <v>坦克</v>
      </c>
      <c r="M21" s="3">
        <f t="shared" ca="1" si="28"/>
        <v>13211</v>
      </c>
      <c r="N21" s="3" t="str">
        <f t="shared" ref="N21:N32" ca="1" si="31">N20&amp;","&amp;M21</f>
        <v>11211,12211,13211</v>
      </c>
      <c r="O21" s="3" t="str">
        <f t="shared" ref="O21:O32" si="32">O20&amp;","&amp;I21</f>
        <v>303,303,303</v>
      </c>
      <c r="P21" s="1" t="str">
        <f t="shared" ref="P21:P32" si="33">P20&amp;","&amp;"("&amp;J21&amp;","&amp;K21&amp;")"</f>
        <v>(2,4),(2,4),(2,4)</v>
      </c>
      <c r="Q21" s="3" t="str">
        <f>IF(D21="坦克碎片",VLOOKUP(C21,道具信息!$N$2:$O$291,2,FALSE)&amp;"碎片",VLOOKUP(C21,道具信息!$N$2:$O$291,2,FALSE))</f>
        <v>T2坦克</v>
      </c>
      <c r="R21" s="3">
        <f t="shared" si="23"/>
        <v>909</v>
      </c>
      <c r="S21" s="11">
        <f t="shared" si="24"/>
        <v>0.185</v>
      </c>
      <c r="T21" s="3" t="str">
        <f>VLOOKUP(Q21,道具信息!$Q$3:$S$20,2,FALSE)</f>
        <v>CHEST_ITEM_TYPE_T2_TANK</v>
      </c>
      <c r="U21" s="3" t="str">
        <f>IF(COUNTIF(U$19:U20,T21)=0,T21,"")</f>
        <v/>
      </c>
      <c r="V21" s="3" t="str">
        <f t="shared" ref="V21:V45" si="34">IF(U21&lt;&gt;"",V20&amp;","&amp;U21,V20)</f>
        <v>CHEST_ITEM_TYPE_T2_TANK</v>
      </c>
      <c r="W21" s="13" t="str">
        <f t="shared" si="29"/>
        <v/>
      </c>
      <c r="X21" s="3" t="str">
        <f t="shared" si="30"/>
        <v/>
      </c>
      <c r="Y21" s="3" t="str">
        <f t="shared" ref="Y21:Y45" si="35">IF(X21&lt;&gt;"",Y20&amp;","&amp;X21,Y20)</f>
        <v>18.5%</v>
      </c>
    </row>
    <row r="22" spans="2:25" x14ac:dyDescent="0.3">
      <c r="B22" s="2">
        <f>数据源!BM54</f>
        <v>2</v>
      </c>
      <c r="C22" s="2" t="str">
        <f>数据源!BN54</f>
        <v>雷诺FT</v>
      </c>
      <c r="D22" s="2" t="str">
        <f>数据源!BO54</f>
        <v>坦克碎片</v>
      </c>
      <c r="E22" s="2">
        <f>数据源!BP54</f>
        <v>22.5</v>
      </c>
      <c r="F22" s="2">
        <f>数据源!BQ54</f>
        <v>35</v>
      </c>
      <c r="G22" s="2">
        <f>数据源!BR54</f>
        <v>0.11099999999999999</v>
      </c>
      <c r="H22" s="2">
        <f>数据源!BS54</f>
        <v>4.3342857142857134E-2</v>
      </c>
      <c r="I22" s="2">
        <f>数据源!BT54</f>
        <v>433</v>
      </c>
      <c r="J22" s="3">
        <f t="shared" si="25"/>
        <v>30</v>
      </c>
      <c r="K22" s="3">
        <f t="shared" si="26"/>
        <v>40</v>
      </c>
      <c r="L22" s="3" t="str">
        <f t="shared" si="27"/>
        <v>碎片</v>
      </c>
      <c r="M22" s="3">
        <f t="shared" ca="1" si="28"/>
        <v>51111</v>
      </c>
      <c r="N22" s="3" t="str">
        <f t="shared" ca="1" si="31"/>
        <v>11211,12211,13211,51111</v>
      </c>
      <c r="O22" s="3" t="str">
        <f t="shared" si="32"/>
        <v>303,303,303,433</v>
      </c>
      <c r="P22" s="1" t="str">
        <f t="shared" si="33"/>
        <v>(2,4),(2,4),(2,4),(30,40)</v>
      </c>
      <c r="Q22" s="3" t="str">
        <f>IF(D22="坦克碎片",VLOOKUP(C22,道具信息!$N$2:$O$291,2,FALSE)&amp;"碎片",VLOOKUP(C22,道具信息!$N$2:$O$291,2,FALSE))</f>
        <v>T1坦克碎片</v>
      </c>
      <c r="R22" s="3">
        <f t="shared" si="23"/>
        <v>1299</v>
      </c>
      <c r="S22" s="11">
        <f t="shared" si="24"/>
        <v>0.26500000000000001</v>
      </c>
      <c r="T22" s="3" t="str">
        <f>VLOOKUP(Q22,道具信息!$Q$3:$S$20,2,FALSE)</f>
        <v>CHEST_ITEM_TYPE_T1_SHARD</v>
      </c>
      <c r="U22" s="3" t="str">
        <f>IF(COUNTIF(U$19:U21,T22)=0,T22,"")</f>
        <v>CHEST_ITEM_TYPE_T1_SHARD</v>
      </c>
      <c r="V22" s="3" t="str">
        <f t="shared" si="34"/>
        <v>CHEST_ITEM_TYPE_T2_TANK,CHEST_ITEM_TYPE_T1_SHARD</v>
      </c>
      <c r="W22" s="13">
        <f t="shared" si="29"/>
        <v>0.26500000000000001</v>
      </c>
      <c r="X22" s="3" t="str">
        <f t="shared" si="30"/>
        <v>26.5%</v>
      </c>
      <c r="Y22" s="3" t="str">
        <f t="shared" si="35"/>
        <v>18.5%,26.5%</v>
      </c>
    </row>
    <row r="23" spans="2:25" x14ac:dyDescent="0.3">
      <c r="B23" s="2">
        <f>数据源!BM55</f>
        <v>2</v>
      </c>
      <c r="C23" s="2" t="str">
        <f>数据源!BN55</f>
        <v>Stuart</v>
      </c>
      <c r="D23" s="2" t="str">
        <f>数据源!BO55</f>
        <v>坦克碎片</v>
      </c>
      <c r="E23" s="2">
        <f>数据源!BP55</f>
        <v>22.5</v>
      </c>
      <c r="F23" s="2">
        <f>数据源!BQ55</f>
        <v>35</v>
      </c>
      <c r="G23" s="2">
        <f>数据源!BR55</f>
        <v>0.11099999999999999</v>
      </c>
      <c r="H23" s="2">
        <f>数据源!BS55</f>
        <v>4.3342857142857134E-2</v>
      </c>
      <c r="I23" s="2">
        <f>数据源!BT55</f>
        <v>433</v>
      </c>
      <c r="J23" s="3">
        <f t="shared" si="25"/>
        <v>30</v>
      </c>
      <c r="K23" s="3">
        <f t="shared" si="26"/>
        <v>40</v>
      </c>
      <c r="L23" s="3" t="str">
        <f t="shared" si="27"/>
        <v>碎片</v>
      </c>
      <c r="M23" s="3">
        <f t="shared" ca="1" si="28"/>
        <v>52111</v>
      </c>
      <c r="N23" s="3" t="str">
        <f t="shared" ca="1" si="31"/>
        <v>11211,12211,13211,51111,52111</v>
      </c>
      <c r="O23" s="3" t="str">
        <f t="shared" si="32"/>
        <v>303,303,303,433,433</v>
      </c>
      <c r="P23" s="1" t="str">
        <f t="shared" si="33"/>
        <v>(2,4),(2,4),(2,4),(30,40),(30,40)</v>
      </c>
      <c r="Q23" s="3" t="str">
        <f>IF(D23="坦克碎片",VLOOKUP(C23,道具信息!$N$2:$O$291,2,FALSE)&amp;"碎片",VLOOKUP(C23,道具信息!$N$2:$O$291,2,FALSE))</f>
        <v>T1坦克碎片</v>
      </c>
      <c r="R23" s="3">
        <f t="shared" si="23"/>
        <v>1299</v>
      </c>
      <c r="S23" s="11">
        <f t="shared" si="24"/>
        <v>0.26500000000000001</v>
      </c>
      <c r="T23" s="3" t="str">
        <f>VLOOKUP(Q23,道具信息!$Q$3:$S$20,2,FALSE)</f>
        <v>CHEST_ITEM_TYPE_T1_SHARD</v>
      </c>
      <c r="U23" s="3" t="str">
        <f>IF(COUNTIF(U$19:U22,T23)=0,T23,"")</f>
        <v/>
      </c>
      <c r="V23" s="3" t="str">
        <f t="shared" si="34"/>
        <v>CHEST_ITEM_TYPE_T2_TANK,CHEST_ITEM_TYPE_T1_SHARD</v>
      </c>
      <c r="W23" s="13" t="str">
        <f t="shared" si="29"/>
        <v/>
      </c>
      <c r="X23" s="3" t="str">
        <f t="shared" si="30"/>
        <v/>
      </c>
      <c r="Y23" s="3" t="str">
        <f t="shared" si="35"/>
        <v>18.5%,26.5%</v>
      </c>
    </row>
    <row r="24" spans="2:25" x14ac:dyDescent="0.3">
      <c r="B24" s="2">
        <f>数据源!BM56</f>
        <v>2</v>
      </c>
      <c r="C24" s="2" t="str">
        <f>数据源!BN56</f>
        <v>B-1</v>
      </c>
      <c r="D24" s="2" t="str">
        <f>数据源!BO56</f>
        <v>坦克碎片</v>
      </c>
      <c r="E24" s="2">
        <f>数据源!BP56</f>
        <v>22.5</v>
      </c>
      <c r="F24" s="2">
        <f>数据源!BQ56</f>
        <v>35</v>
      </c>
      <c r="G24" s="2">
        <f>数据源!BR56</f>
        <v>0.11099999999999999</v>
      </c>
      <c r="H24" s="2">
        <f>数据源!BS56</f>
        <v>4.3342857142857134E-2</v>
      </c>
      <c r="I24" s="2">
        <f>数据源!BT56</f>
        <v>433</v>
      </c>
      <c r="J24" s="3">
        <f t="shared" si="25"/>
        <v>30</v>
      </c>
      <c r="K24" s="3">
        <f t="shared" si="26"/>
        <v>40</v>
      </c>
      <c r="L24" s="3" t="str">
        <f t="shared" si="27"/>
        <v>碎片</v>
      </c>
      <c r="M24" s="3">
        <f t="shared" ca="1" si="28"/>
        <v>53111</v>
      </c>
      <c r="N24" s="3" t="str">
        <f t="shared" ca="1" si="31"/>
        <v>11211,12211,13211,51111,52111,53111</v>
      </c>
      <c r="O24" s="3" t="str">
        <f t="shared" si="32"/>
        <v>303,303,303,433,433,433</v>
      </c>
      <c r="P24" s="1" t="str">
        <f t="shared" si="33"/>
        <v>(2,4),(2,4),(2,4),(30,40),(30,40),(30,40)</v>
      </c>
      <c r="Q24" s="3" t="str">
        <f>IF(D24="坦克碎片",VLOOKUP(C24,道具信息!$N$2:$O$291,2,FALSE)&amp;"碎片",VLOOKUP(C24,道具信息!$N$2:$O$291,2,FALSE))</f>
        <v>T1坦克碎片</v>
      </c>
      <c r="R24" s="3">
        <f t="shared" si="23"/>
        <v>1299</v>
      </c>
      <c r="S24" s="11">
        <f t="shared" si="24"/>
        <v>0.26500000000000001</v>
      </c>
      <c r="T24" s="3" t="str">
        <f>VLOOKUP(Q24,道具信息!$Q$3:$S$20,2,FALSE)</f>
        <v>CHEST_ITEM_TYPE_T1_SHARD</v>
      </c>
      <c r="U24" s="3" t="str">
        <f>IF(COUNTIF(U$19:U23,T24)=0,T24,"")</f>
        <v/>
      </c>
      <c r="V24" s="3" t="str">
        <f t="shared" si="34"/>
        <v>CHEST_ITEM_TYPE_T2_TANK,CHEST_ITEM_TYPE_T1_SHARD</v>
      </c>
      <c r="W24" s="13" t="str">
        <f t="shared" si="29"/>
        <v/>
      </c>
      <c r="X24" s="3" t="str">
        <f t="shared" si="30"/>
        <v/>
      </c>
      <c r="Y24" s="3" t="str">
        <f t="shared" si="35"/>
        <v>18.5%,26.5%</v>
      </c>
    </row>
    <row r="25" spans="2:25" x14ac:dyDescent="0.3">
      <c r="B25" s="2">
        <f>数据源!BM57</f>
        <v>2</v>
      </c>
      <c r="C25" s="2" t="str">
        <f>数据源!BN57</f>
        <v>二号</v>
      </c>
      <c r="D25" s="2" t="str">
        <f>数据源!BO57</f>
        <v>坦克碎片</v>
      </c>
      <c r="E25" s="2">
        <f>数据源!BP57</f>
        <v>25</v>
      </c>
      <c r="F25" s="2">
        <f>数据源!BQ57</f>
        <v>10</v>
      </c>
      <c r="G25" s="2">
        <f>数据源!BR57</f>
        <v>3.6999999999999998E-2</v>
      </c>
      <c r="H25" s="2">
        <f>数据源!BS57</f>
        <v>4.5510000000000002E-2</v>
      </c>
      <c r="I25" s="2">
        <f>数据源!BT57</f>
        <v>455</v>
      </c>
      <c r="J25" s="3">
        <f t="shared" si="25"/>
        <v>7</v>
      </c>
      <c r="K25" s="3">
        <f t="shared" si="26"/>
        <v>13</v>
      </c>
      <c r="L25" s="3" t="str">
        <f t="shared" si="27"/>
        <v>碎片</v>
      </c>
      <c r="M25" s="3">
        <f t="shared" ca="1" si="28"/>
        <v>51211</v>
      </c>
      <c r="N25" s="3" t="str">
        <f t="shared" ca="1" si="31"/>
        <v>11211,12211,13211,51111,52111,53111,51211</v>
      </c>
      <c r="O25" s="3" t="str">
        <f t="shared" si="32"/>
        <v>303,303,303,433,433,433,455</v>
      </c>
      <c r="P25" s="1" t="str">
        <f t="shared" si="33"/>
        <v>(2,4),(2,4),(2,4),(30,40),(30,40),(30,40),(7,13)</v>
      </c>
      <c r="Q25" s="3" t="str">
        <f>IF(D25="坦克碎片",VLOOKUP(C25,道具信息!$N$2:$O$291,2,FALSE)&amp;"碎片",VLOOKUP(C25,道具信息!$N$2:$O$291,2,FALSE))</f>
        <v>T2坦克碎片</v>
      </c>
      <c r="R25" s="3">
        <f t="shared" si="23"/>
        <v>1365</v>
      </c>
      <c r="S25" s="11">
        <f t="shared" si="24"/>
        <v>0.27800000000000002</v>
      </c>
      <c r="T25" s="3" t="str">
        <f>VLOOKUP(Q25,道具信息!$Q$3:$S$20,2,FALSE)</f>
        <v>CHEST_ITEM_TYPE_T2_SHARD</v>
      </c>
      <c r="U25" s="3" t="str">
        <f>IF(COUNTIF(U$19:U24,T25)=0,T25,"")</f>
        <v>CHEST_ITEM_TYPE_T2_SHARD</v>
      </c>
      <c r="V25" s="3" t="str">
        <f t="shared" si="34"/>
        <v>CHEST_ITEM_TYPE_T2_TANK,CHEST_ITEM_TYPE_T1_SHARD,CHEST_ITEM_TYPE_T2_SHARD</v>
      </c>
      <c r="W25" s="13">
        <f t="shared" si="29"/>
        <v>0.27800000000000002</v>
      </c>
      <c r="X25" s="3" t="str">
        <f t="shared" si="30"/>
        <v>27.8%</v>
      </c>
      <c r="Y25" s="3" t="str">
        <f t="shared" si="35"/>
        <v>18.5%,26.5%,27.8%</v>
      </c>
    </row>
    <row r="26" spans="2:25" x14ac:dyDescent="0.3">
      <c r="B26" s="2">
        <f>数据源!BM58</f>
        <v>2</v>
      </c>
      <c r="C26" s="2" t="str">
        <f>数据源!BN58</f>
        <v>T-34</v>
      </c>
      <c r="D26" s="2" t="str">
        <f>数据源!BO58</f>
        <v>坦克碎片</v>
      </c>
      <c r="E26" s="2">
        <f>数据源!BP58</f>
        <v>25</v>
      </c>
      <c r="F26" s="2">
        <f>数据源!BQ58</f>
        <v>10</v>
      </c>
      <c r="G26" s="2">
        <f>数据源!BR58</f>
        <v>3.6999999999999998E-2</v>
      </c>
      <c r="H26" s="2">
        <f>数据源!BS58</f>
        <v>4.5510000000000002E-2</v>
      </c>
      <c r="I26" s="2">
        <f>数据源!BT58</f>
        <v>455</v>
      </c>
      <c r="J26" s="3">
        <f t="shared" si="25"/>
        <v>7</v>
      </c>
      <c r="K26" s="3">
        <f t="shared" si="26"/>
        <v>13</v>
      </c>
      <c r="L26" s="3" t="str">
        <f t="shared" si="27"/>
        <v>碎片</v>
      </c>
      <c r="M26" s="3">
        <f t="shared" ca="1" si="28"/>
        <v>52211</v>
      </c>
      <c r="N26" s="3" t="str">
        <f t="shared" ca="1" si="31"/>
        <v>11211,12211,13211,51111,52111,53111,51211,52211</v>
      </c>
      <c r="O26" s="3" t="str">
        <f t="shared" si="32"/>
        <v>303,303,303,433,433,433,455,455</v>
      </c>
      <c r="P26" s="1" t="str">
        <f t="shared" si="33"/>
        <v>(2,4),(2,4),(2,4),(30,40),(30,40),(30,40),(7,13),(7,13)</v>
      </c>
      <c r="Q26" s="3" t="str">
        <f>IF(D26="坦克碎片",VLOOKUP(C26,道具信息!$N$2:$O$291,2,FALSE)&amp;"碎片",VLOOKUP(C26,道具信息!$N$2:$O$291,2,FALSE))</f>
        <v>T2坦克碎片</v>
      </c>
      <c r="R26" s="3">
        <f t="shared" si="23"/>
        <v>1365</v>
      </c>
      <c r="S26" s="11">
        <f t="shared" si="24"/>
        <v>0.27800000000000002</v>
      </c>
      <c r="T26" s="3" t="str">
        <f>VLOOKUP(Q26,道具信息!$Q$3:$S$20,2,FALSE)</f>
        <v>CHEST_ITEM_TYPE_T2_SHARD</v>
      </c>
      <c r="U26" s="3" t="str">
        <f>IF(COUNTIF(U$19:U25,T26)=0,T26,"")</f>
        <v/>
      </c>
      <c r="V26" s="3" t="str">
        <f t="shared" si="34"/>
        <v>CHEST_ITEM_TYPE_T2_TANK,CHEST_ITEM_TYPE_T1_SHARD,CHEST_ITEM_TYPE_T2_SHARD</v>
      </c>
      <c r="W26" s="13" t="str">
        <f t="shared" si="29"/>
        <v/>
      </c>
      <c r="X26" s="3" t="str">
        <f t="shared" si="30"/>
        <v/>
      </c>
      <c r="Y26" s="3" t="str">
        <f t="shared" si="35"/>
        <v>18.5%,26.5%,27.8%</v>
      </c>
    </row>
    <row r="27" spans="2:25" x14ac:dyDescent="0.3">
      <c r="B27" s="2">
        <f>数据源!BM59</f>
        <v>2</v>
      </c>
      <c r="C27" s="2" t="str">
        <f>数据源!BN59</f>
        <v>KV-1</v>
      </c>
      <c r="D27" s="2" t="str">
        <f>数据源!BO59</f>
        <v>坦克碎片</v>
      </c>
      <c r="E27" s="2">
        <f>数据源!BP59</f>
        <v>25</v>
      </c>
      <c r="F27" s="2">
        <f>数据源!BQ59</f>
        <v>10</v>
      </c>
      <c r="G27" s="2">
        <f>数据源!BR59</f>
        <v>3.6999999999999998E-2</v>
      </c>
      <c r="H27" s="2">
        <f>数据源!BS59</f>
        <v>4.5510000000000002E-2</v>
      </c>
      <c r="I27" s="2">
        <f>数据源!BT59</f>
        <v>455</v>
      </c>
      <c r="J27" s="3">
        <f t="shared" si="25"/>
        <v>7</v>
      </c>
      <c r="K27" s="3">
        <f t="shared" si="26"/>
        <v>13</v>
      </c>
      <c r="L27" s="3" t="str">
        <f t="shared" si="27"/>
        <v>碎片</v>
      </c>
      <c r="M27" s="3">
        <f t="shared" ca="1" si="28"/>
        <v>53211</v>
      </c>
      <c r="N27" s="3" t="str">
        <f t="shared" ca="1" si="31"/>
        <v>11211,12211,13211,51111,52111,53111,51211,52211,53211</v>
      </c>
      <c r="O27" s="3" t="str">
        <f t="shared" si="32"/>
        <v>303,303,303,433,433,433,455,455,455</v>
      </c>
      <c r="P27" s="1" t="str">
        <f t="shared" si="33"/>
        <v>(2,4),(2,4),(2,4),(30,40),(30,40),(30,40),(7,13),(7,13),(7,13)</v>
      </c>
      <c r="Q27" s="3" t="str">
        <f>IF(D27="坦克碎片",VLOOKUP(C27,道具信息!$N$2:$O$291,2,FALSE)&amp;"碎片",VLOOKUP(C27,道具信息!$N$2:$O$291,2,FALSE))</f>
        <v>T2坦克碎片</v>
      </c>
      <c r="R27" s="3">
        <f t="shared" si="23"/>
        <v>1365</v>
      </c>
      <c r="S27" s="11">
        <f t="shared" si="24"/>
        <v>0.27800000000000002</v>
      </c>
      <c r="T27" s="3" t="str">
        <f>VLOOKUP(Q27,道具信息!$Q$3:$S$20,2,FALSE)</f>
        <v>CHEST_ITEM_TYPE_T2_SHARD</v>
      </c>
      <c r="U27" s="3" t="str">
        <f>IF(COUNTIF(U$19:U26,T27)=0,T27,"")</f>
        <v/>
      </c>
      <c r="V27" s="3" t="str">
        <f t="shared" si="34"/>
        <v>CHEST_ITEM_TYPE_T2_TANK,CHEST_ITEM_TYPE_T1_SHARD,CHEST_ITEM_TYPE_T2_SHARD</v>
      </c>
      <c r="W27" s="13" t="str">
        <f t="shared" si="29"/>
        <v/>
      </c>
      <c r="X27" s="3" t="str">
        <f t="shared" si="30"/>
        <v/>
      </c>
      <c r="Y27" s="3" t="str">
        <f t="shared" si="35"/>
        <v>18.5%,26.5%,27.8%</v>
      </c>
    </row>
    <row r="28" spans="2:25" x14ac:dyDescent="0.3">
      <c r="B28" s="2">
        <f>数据源!BM60</f>
        <v>2</v>
      </c>
      <c r="C28" s="2" t="str">
        <f>数据源!BN60</f>
        <v>T1LP1</v>
      </c>
      <c r="D28" s="2" t="str">
        <f>数据源!BO60</f>
        <v>部件</v>
      </c>
      <c r="E28" s="2">
        <f>数据源!BP60</f>
        <v>45</v>
      </c>
      <c r="F28" s="2">
        <f>数据源!BQ60</f>
        <v>17</v>
      </c>
      <c r="G28" s="2">
        <f>数据源!BR60</f>
        <v>1.9E-2</v>
      </c>
      <c r="H28" s="2">
        <f>数据源!BS60</f>
        <v>7.6372549019607843E-3</v>
      </c>
      <c r="I28" s="2">
        <f>数据源!BT60</f>
        <v>76</v>
      </c>
      <c r="J28" s="3">
        <f t="shared" si="25"/>
        <v>13</v>
      </c>
      <c r="K28" s="3">
        <f t="shared" si="26"/>
        <v>21</v>
      </c>
      <c r="L28" s="3" t="str">
        <f t="shared" si="27"/>
        <v>部件</v>
      </c>
      <c r="M28" s="3">
        <f t="shared" ca="1" si="28"/>
        <v>91001</v>
      </c>
      <c r="N28" s="3" t="str">
        <f t="shared" ca="1" si="31"/>
        <v>11211,12211,13211,51111,52111,53111,51211,52211,53211,91001</v>
      </c>
      <c r="O28" s="3" t="str">
        <f t="shared" si="32"/>
        <v>303,303,303,433,433,433,455,455,455,76</v>
      </c>
      <c r="P28" s="1" t="str">
        <f t="shared" si="33"/>
        <v>(2,4),(2,4),(2,4),(30,40),(30,40),(30,40),(7,13),(7,13),(7,13),(13,21)</v>
      </c>
      <c r="Q28" s="3" t="str">
        <f>IF(D28="坦克碎片",VLOOKUP(C28,道具信息!$N$2:$O$291,2,FALSE)&amp;"碎片",VLOOKUP(C28,道具信息!$N$2:$O$291,2,FALSE))</f>
        <v>T1部件</v>
      </c>
      <c r="R28" s="3">
        <f t="shared" si="23"/>
        <v>1336</v>
      </c>
      <c r="S28" s="11">
        <f t="shared" si="24"/>
        <v>0.27200000000000002</v>
      </c>
      <c r="T28" s="3" t="str">
        <f>VLOOKUP(Q28,道具信息!$Q$3:$S$20,2,FALSE)</f>
        <v>CHEST_ITEM_TYPE_T1_PART</v>
      </c>
      <c r="U28" s="3" t="str">
        <f>IF(COUNTIF(U$19:U27,T28)=0,T28,"")</f>
        <v>CHEST_ITEM_TYPE_T1_PART</v>
      </c>
      <c r="V28" s="3" t="str">
        <f t="shared" si="34"/>
        <v>CHEST_ITEM_TYPE_T2_TANK,CHEST_ITEM_TYPE_T1_SHARD,CHEST_ITEM_TYPE_T2_SHARD,CHEST_ITEM_TYPE_T1_PART</v>
      </c>
      <c r="W28" s="13">
        <f t="shared" si="29"/>
        <v>0.27200000000000002</v>
      </c>
      <c r="X28" s="3" t="str">
        <f t="shared" si="30"/>
        <v>27.2%</v>
      </c>
      <c r="Y28" s="3" t="str">
        <f t="shared" si="35"/>
        <v>18.5%,26.5%,27.8%,27.2%</v>
      </c>
    </row>
    <row r="29" spans="2:25" x14ac:dyDescent="0.3">
      <c r="B29" s="2">
        <f>数据源!BM61</f>
        <v>2</v>
      </c>
      <c r="C29" s="2" t="str">
        <f>数据源!BN61</f>
        <v>T1LP3</v>
      </c>
      <c r="D29" s="2" t="str">
        <f>数据源!BO61</f>
        <v>部件</v>
      </c>
      <c r="E29" s="2">
        <f>数据源!BP61</f>
        <v>45</v>
      </c>
      <c r="F29" s="2">
        <f>数据源!BQ61</f>
        <v>17</v>
      </c>
      <c r="G29" s="2">
        <f>数据源!BR61</f>
        <v>1.9E-2</v>
      </c>
      <c r="H29" s="2">
        <f>数据源!BS61</f>
        <v>7.6372549019607843E-3</v>
      </c>
      <c r="I29" s="2">
        <f>数据源!BT61</f>
        <v>76</v>
      </c>
      <c r="J29" s="3">
        <f t="shared" si="25"/>
        <v>13</v>
      </c>
      <c r="K29" s="3">
        <f t="shared" si="26"/>
        <v>21</v>
      </c>
      <c r="L29" s="3" t="str">
        <f t="shared" si="27"/>
        <v>部件</v>
      </c>
      <c r="M29" s="3">
        <f t="shared" ca="1" si="28"/>
        <v>91003</v>
      </c>
      <c r="N29" s="3" t="str">
        <f t="shared" ca="1" si="31"/>
        <v>11211,12211,13211,51111,52111,53111,51211,52211,53211,91001,91003</v>
      </c>
      <c r="O29" s="3" t="str">
        <f t="shared" si="32"/>
        <v>303,303,303,433,433,433,455,455,455,76,76</v>
      </c>
      <c r="P29" s="1" t="str">
        <f t="shared" si="33"/>
        <v>(2,4),(2,4),(2,4),(30,40),(30,40),(30,40),(7,13),(7,13),(7,13),(13,21),(13,21)</v>
      </c>
      <c r="Q29" s="3" t="str">
        <f>IF(D29="坦克碎片",VLOOKUP(C29,道具信息!$N$2:$O$291,2,FALSE)&amp;"碎片",VLOOKUP(C29,道具信息!$N$2:$O$291,2,FALSE))</f>
        <v>T1部件</v>
      </c>
      <c r="R29" s="3">
        <f t="shared" si="23"/>
        <v>1336</v>
      </c>
      <c r="S29" s="11">
        <f t="shared" si="24"/>
        <v>0.27200000000000002</v>
      </c>
      <c r="T29" s="3" t="str">
        <f>VLOOKUP(Q29,道具信息!$Q$3:$S$20,2,FALSE)</f>
        <v>CHEST_ITEM_TYPE_T1_PART</v>
      </c>
      <c r="U29" s="3" t="str">
        <f>IF(COUNTIF(U$19:U28,T29)=0,T29,"")</f>
        <v/>
      </c>
      <c r="V29" s="3" t="str">
        <f t="shared" si="34"/>
        <v>CHEST_ITEM_TYPE_T2_TANK,CHEST_ITEM_TYPE_T1_SHARD,CHEST_ITEM_TYPE_T2_SHARD,CHEST_ITEM_TYPE_T1_PART</v>
      </c>
      <c r="W29" s="13" t="str">
        <f t="shared" si="29"/>
        <v/>
      </c>
      <c r="X29" s="3" t="str">
        <f t="shared" si="30"/>
        <v/>
      </c>
      <c r="Y29" s="3" t="str">
        <f t="shared" si="35"/>
        <v>18.5%,26.5%,27.8%,27.2%</v>
      </c>
    </row>
    <row r="30" spans="2:25" x14ac:dyDescent="0.3">
      <c r="B30" s="2">
        <f>数据源!BM62</f>
        <v>2</v>
      </c>
      <c r="C30" s="2" t="str">
        <f>数据源!BN62</f>
        <v>T1LP5</v>
      </c>
      <c r="D30" s="2" t="str">
        <f>数据源!BO62</f>
        <v>部件</v>
      </c>
      <c r="E30" s="2">
        <f>数据源!BP62</f>
        <v>45</v>
      </c>
      <c r="F30" s="2">
        <f>数据源!BQ62</f>
        <v>17</v>
      </c>
      <c r="G30" s="2">
        <f>数据源!BR62</f>
        <v>1.9E-2</v>
      </c>
      <c r="H30" s="2">
        <f>数据源!BS62</f>
        <v>7.6372549019607843E-3</v>
      </c>
      <c r="I30" s="2">
        <f>数据源!BT62</f>
        <v>76</v>
      </c>
      <c r="J30" s="3">
        <f t="shared" si="25"/>
        <v>13</v>
      </c>
      <c r="K30" s="3">
        <f t="shared" si="26"/>
        <v>21</v>
      </c>
      <c r="L30" s="3" t="str">
        <f t="shared" si="27"/>
        <v>部件</v>
      </c>
      <c r="M30" s="3">
        <f t="shared" ca="1" si="28"/>
        <v>91005</v>
      </c>
      <c r="N30" s="3" t="str">
        <f t="shared" ca="1" si="31"/>
        <v>11211,12211,13211,51111,52111,53111,51211,52211,53211,91001,91003,91005</v>
      </c>
      <c r="O30" s="3" t="str">
        <f t="shared" si="32"/>
        <v>303,303,303,433,433,433,455,455,455,76,76,76</v>
      </c>
      <c r="P30" s="1" t="str">
        <f t="shared" si="33"/>
        <v>(2,4),(2,4),(2,4),(30,40),(30,40),(30,40),(7,13),(7,13),(7,13),(13,21),(13,21),(13,21)</v>
      </c>
      <c r="Q30" s="3" t="str">
        <f>IF(D30="坦克碎片",VLOOKUP(C30,道具信息!$N$2:$O$291,2,FALSE)&amp;"碎片",VLOOKUP(C30,道具信息!$N$2:$O$291,2,FALSE))</f>
        <v>T1部件</v>
      </c>
      <c r="R30" s="3">
        <f t="shared" si="23"/>
        <v>1336</v>
      </c>
      <c r="S30" s="11">
        <f t="shared" si="24"/>
        <v>0.27200000000000002</v>
      </c>
      <c r="T30" s="3" t="str">
        <f>VLOOKUP(Q30,道具信息!$Q$3:$S$20,2,FALSE)</f>
        <v>CHEST_ITEM_TYPE_T1_PART</v>
      </c>
      <c r="U30" s="3" t="str">
        <f>IF(COUNTIF(U$19:U29,T30)=0,T30,"")</f>
        <v/>
      </c>
      <c r="V30" s="3" t="str">
        <f t="shared" si="34"/>
        <v>CHEST_ITEM_TYPE_T2_TANK,CHEST_ITEM_TYPE_T1_SHARD,CHEST_ITEM_TYPE_T2_SHARD,CHEST_ITEM_TYPE_T1_PART</v>
      </c>
      <c r="W30" s="13" t="str">
        <f t="shared" si="29"/>
        <v/>
      </c>
      <c r="X30" s="3" t="str">
        <f t="shared" si="30"/>
        <v/>
      </c>
      <c r="Y30" s="3" t="str">
        <f t="shared" si="35"/>
        <v>18.5%,26.5%,27.8%,27.2%</v>
      </c>
    </row>
    <row r="31" spans="2:25" x14ac:dyDescent="0.3">
      <c r="B31" s="2">
        <f>数据源!BM63</f>
        <v>2</v>
      </c>
      <c r="C31" s="2" t="str">
        <f>数据源!BN63</f>
        <v>T1MP1</v>
      </c>
      <c r="D31" s="2" t="str">
        <f>数据源!BO63</f>
        <v>部件</v>
      </c>
      <c r="E31" s="2">
        <f>数据源!BP63</f>
        <v>45</v>
      </c>
      <c r="F31" s="2">
        <f>数据源!BQ63</f>
        <v>17</v>
      </c>
      <c r="G31" s="2">
        <f>数据源!BR63</f>
        <v>1.9E-2</v>
      </c>
      <c r="H31" s="2">
        <f>数据源!BS63</f>
        <v>7.6372549019607843E-3</v>
      </c>
      <c r="I31" s="2">
        <f>数据源!BT63</f>
        <v>76</v>
      </c>
      <c r="J31" s="3">
        <f t="shared" si="25"/>
        <v>13</v>
      </c>
      <c r="K31" s="3">
        <f t="shared" si="26"/>
        <v>21</v>
      </c>
      <c r="L31" s="3" t="str">
        <f t="shared" si="27"/>
        <v>部件</v>
      </c>
      <c r="M31" s="3">
        <f t="shared" ca="1" si="28"/>
        <v>91101</v>
      </c>
      <c r="N31" s="3" t="str">
        <f t="shared" ca="1" si="31"/>
        <v>11211,12211,13211,51111,52111,53111,51211,52211,53211,91001,91003,91005,91101</v>
      </c>
      <c r="O31" s="3" t="str">
        <f t="shared" si="32"/>
        <v>303,303,303,433,433,433,455,455,455,76,76,76,76</v>
      </c>
      <c r="P31" s="1" t="str">
        <f t="shared" si="33"/>
        <v>(2,4),(2,4),(2,4),(30,40),(30,40),(30,40),(7,13),(7,13),(7,13),(13,21),(13,21),(13,21),(13,21)</v>
      </c>
      <c r="Q31" s="3" t="str">
        <f>IF(D31="坦克碎片",VLOOKUP(C31,道具信息!$N$2:$O$291,2,FALSE)&amp;"碎片",VLOOKUP(C31,道具信息!$N$2:$O$291,2,FALSE))</f>
        <v>T1部件</v>
      </c>
      <c r="R31" s="3">
        <f t="shared" si="23"/>
        <v>1336</v>
      </c>
      <c r="S31" s="11">
        <f t="shared" si="24"/>
        <v>0.27200000000000002</v>
      </c>
      <c r="T31" s="3" t="str">
        <f>VLOOKUP(Q31,道具信息!$Q$3:$S$20,2,FALSE)</f>
        <v>CHEST_ITEM_TYPE_T1_PART</v>
      </c>
      <c r="U31" s="3" t="str">
        <f>IF(COUNTIF(U$19:U30,T31)=0,T31,"")</f>
        <v/>
      </c>
      <c r="V31" s="3" t="str">
        <f t="shared" si="34"/>
        <v>CHEST_ITEM_TYPE_T2_TANK,CHEST_ITEM_TYPE_T1_SHARD,CHEST_ITEM_TYPE_T2_SHARD,CHEST_ITEM_TYPE_T1_PART</v>
      </c>
      <c r="W31" s="13" t="str">
        <f t="shared" si="29"/>
        <v/>
      </c>
      <c r="X31" s="3" t="str">
        <f t="shared" si="30"/>
        <v/>
      </c>
      <c r="Y31" s="3" t="str">
        <f t="shared" si="35"/>
        <v>18.5%,26.5%,27.8%,27.2%</v>
      </c>
    </row>
    <row r="32" spans="2:25" x14ac:dyDescent="0.3">
      <c r="B32" s="2">
        <f>数据源!BM64</f>
        <v>2</v>
      </c>
      <c r="C32" s="2" t="str">
        <f>数据源!BN64</f>
        <v>T1MP3</v>
      </c>
      <c r="D32" s="2" t="str">
        <f>数据源!BO64</f>
        <v>部件</v>
      </c>
      <c r="E32" s="2">
        <f>数据源!BP64</f>
        <v>45</v>
      </c>
      <c r="F32" s="2">
        <f>数据源!BQ64</f>
        <v>17</v>
      </c>
      <c r="G32" s="2">
        <f>数据源!BR64</f>
        <v>1.9E-2</v>
      </c>
      <c r="H32" s="2">
        <f>数据源!BS64</f>
        <v>7.6372549019607843E-3</v>
      </c>
      <c r="I32" s="2">
        <f>数据源!BT64</f>
        <v>76</v>
      </c>
      <c r="J32" s="3">
        <f t="shared" ref="J32:J45" si="36">ROUNDUP(IF(F32&gt;1,F32-ROUNDDOWN(SQRT(F32),0),F32),0)</f>
        <v>13</v>
      </c>
      <c r="K32" s="3">
        <f t="shared" ref="K32:K45" si="37">F32*2-J32</f>
        <v>21</v>
      </c>
      <c r="L32" s="3" t="str">
        <f t="shared" si="27"/>
        <v>部件</v>
      </c>
      <c r="M32" s="3">
        <f t="shared" ca="1" si="28"/>
        <v>91103</v>
      </c>
      <c r="N32" s="3" t="str">
        <f t="shared" ca="1" si="31"/>
        <v>11211,12211,13211,51111,52111,53111,51211,52211,53211,91001,91003,91005,91101,91103</v>
      </c>
      <c r="O32" s="3" t="str">
        <f t="shared" si="32"/>
        <v>303,303,303,433,433,433,455,455,455,76,76,76,76,76</v>
      </c>
      <c r="P32" s="1" t="str">
        <f t="shared" si="33"/>
        <v>(2,4),(2,4),(2,4),(30,40),(30,40),(30,40),(7,13),(7,13),(7,13),(13,21),(13,21),(13,21),(13,21),(13,21)</v>
      </c>
      <c r="Q32" s="3" t="str">
        <f>IF(D32="坦克碎片",VLOOKUP(C32,道具信息!$N$2:$O$291,2,FALSE)&amp;"碎片",VLOOKUP(C32,道具信息!$N$2:$O$291,2,FALSE))</f>
        <v>T1部件</v>
      </c>
      <c r="R32" s="3">
        <f t="shared" si="23"/>
        <v>1336</v>
      </c>
      <c r="S32" s="11">
        <f t="shared" si="24"/>
        <v>0.27200000000000002</v>
      </c>
      <c r="T32" s="3" t="str">
        <f>VLOOKUP(Q32,道具信息!$Q$3:$S$20,2,FALSE)</f>
        <v>CHEST_ITEM_TYPE_T1_PART</v>
      </c>
      <c r="U32" s="3" t="str">
        <f>IF(COUNTIF(U$19:U31,T32)=0,T32,"")</f>
        <v/>
      </c>
      <c r="V32" s="3" t="str">
        <f t="shared" si="34"/>
        <v>CHEST_ITEM_TYPE_T2_TANK,CHEST_ITEM_TYPE_T1_SHARD,CHEST_ITEM_TYPE_T2_SHARD,CHEST_ITEM_TYPE_T1_PART</v>
      </c>
      <c r="W32" s="13" t="str">
        <f t="shared" si="29"/>
        <v/>
      </c>
      <c r="X32" s="3" t="str">
        <f t="shared" si="30"/>
        <v/>
      </c>
      <c r="Y32" s="3" t="str">
        <f t="shared" si="35"/>
        <v>18.5%,26.5%,27.8%,27.2%</v>
      </c>
    </row>
    <row r="33" spans="2:25" x14ac:dyDescent="0.3">
      <c r="B33" s="2">
        <f>数据源!BM65</f>
        <v>2</v>
      </c>
      <c r="C33" s="2" t="str">
        <f>数据源!BN65</f>
        <v>T1MP5</v>
      </c>
      <c r="D33" s="2" t="str">
        <f>数据源!BO65</f>
        <v>部件</v>
      </c>
      <c r="E33" s="2">
        <f>数据源!BP65</f>
        <v>45</v>
      </c>
      <c r="F33" s="2">
        <f>数据源!BQ65</f>
        <v>17</v>
      </c>
      <c r="G33" s="2">
        <f>数据源!BR65</f>
        <v>1.9E-2</v>
      </c>
      <c r="H33" s="2">
        <f>数据源!BS65</f>
        <v>7.6372549019607843E-3</v>
      </c>
      <c r="I33" s="2">
        <f>数据源!BT65</f>
        <v>76</v>
      </c>
      <c r="J33" s="3">
        <f t="shared" si="36"/>
        <v>13</v>
      </c>
      <c r="K33" s="3">
        <f t="shared" si="37"/>
        <v>21</v>
      </c>
      <c r="L33" s="3" t="str">
        <f t="shared" ref="L33:L45" si="38">RIGHT(D33,2)</f>
        <v>部件</v>
      </c>
      <c r="M33" s="3">
        <f t="shared" ref="M33:M45" ca="1" si="39">IF(OR(L33="坦克",L33="碎片"),VLOOKUP(C33,INDIRECT("坦克ID"),MATCH(L33&amp;"ID",INDIRECT("坦克标头"),0),FALSE),VLOOKUP(C33,INDIRECT(L33&amp;"ID"),2,FALSE))</f>
        <v>91105</v>
      </c>
      <c r="N33" s="3" t="str">
        <f t="shared" ref="N33:N45" ca="1" si="40">N32&amp;","&amp;M33</f>
        <v>11211,12211,13211,51111,52111,53111,51211,52211,53211,91001,91003,91005,91101,91103,91105</v>
      </c>
      <c r="O33" s="3" t="str">
        <f t="shared" ref="O33:O45" si="41">O32&amp;","&amp;I33</f>
        <v>303,303,303,433,433,433,455,455,455,76,76,76,76,76,76</v>
      </c>
      <c r="P33" s="1" t="str">
        <f t="shared" ref="P33:P45" si="42">P32&amp;","&amp;"("&amp;J33&amp;","&amp;K33&amp;")"</f>
        <v>(2,4),(2,4),(2,4),(30,40),(30,40),(30,40),(7,13),(7,13),(7,13),(13,21),(13,21),(13,21),(13,21),(13,21),(13,21)</v>
      </c>
      <c r="Q33" s="3" t="str">
        <f>IF(D33="坦克碎片",VLOOKUP(C33,道具信息!$N$2:$O$291,2,FALSE)&amp;"碎片",VLOOKUP(C33,道具信息!$N$2:$O$291,2,FALSE))</f>
        <v>T1部件</v>
      </c>
      <c r="R33" s="3">
        <f t="shared" si="23"/>
        <v>1336</v>
      </c>
      <c r="S33" s="11">
        <f t="shared" si="24"/>
        <v>0.27200000000000002</v>
      </c>
      <c r="T33" s="3" t="str">
        <f>VLOOKUP(Q33,道具信息!$Q$3:$S$20,2,FALSE)</f>
        <v>CHEST_ITEM_TYPE_T1_PART</v>
      </c>
      <c r="U33" s="3" t="str">
        <f>IF(COUNTIF(U$19:U32,T33)=0,T33,"")</f>
        <v/>
      </c>
      <c r="V33" s="3" t="str">
        <f t="shared" si="34"/>
        <v>CHEST_ITEM_TYPE_T2_TANK,CHEST_ITEM_TYPE_T1_SHARD,CHEST_ITEM_TYPE_T2_SHARD,CHEST_ITEM_TYPE_T1_PART</v>
      </c>
      <c r="W33" s="13" t="str">
        <f t="shared" si="29"/>
        <v/>
      </c>
      <c r="X33" s="3" t="str">
        <f t="shared" si="30"/>
        <v/>
      </c>
      <c r="Y33" s="3" t="str">
        <f t="shared" si="35"/>
        <v>18.5%,26.5%,27.8%,27.2%</v>
      </c>
    </row>
    <row r="34" spans="2:25" x14ac:dyDescent="0.3">
      <c r="B34" s="2">
        <f>数据源!BM66</f>
        <v>2</v>
      </c>
      <c r="C34" s="2" t="str">
        <f>数据源!BN66</f>
        <v>T1HP1</v>
      </c>
      <c r="D34" s="2" t="str">
        <f>数据源!BO66</f>
        <v>部件</v>
      </c>
      <c r="E34" s="2">
        <f>数据源!BP66</f>
        <v>45</v>
      </c>
      <c r="F34" s="2">
        <f>数据源!BQ66</f>
        <v>17</v>
      </c>
      <c r="G34" s="2">
        <f>数据源!BR66</f>
        <v>1.9E-2</v>
      </c>
      <c r="H34" s="2">
        <f>数据源!BS66</f>
        <v>7.6372549019607843E-3</v>
      </c>
      <c r="I34" s="2">
        <f>数据源!BT66</f>
        <v>76</v>
      </c>
      <c r="J34" s="3">
        <f t="shared" si="36"/>
        <v>13</v>
      </c>
      <c r="K34" s="3">
        <f t="shared" si="37"/>
        <v>21</v>
      </c>
      <c r="L34" s="3" t="str">
        <f t="shared" si="38"/>
        <v>部件</v>
      </c>
      <c r="M34" s="3">
        <f t="shared" ca="1" si="39"/>
        <v>91201</v>
      </c>
      <c r="N34" s="3" t="str">
        <f t="shared" ca="1" si="40"/>
        <v>11211,12211,13211,51111,52111,53111,51211,52211,53211,91001,91003,91005,91101,91103,91105,91201</v>
      </c>
      <c r="O34" s="3" t="str">
        <f t="shared" si="41"/>
        <v>303,303,303,433,433,433,455,455,455,76,76,76,76,76,76,76</v>
      </c>
      <c r="P34" s="1" t="str">
        <f t="shared" si="42"/>
        <v>(2,4),(2,4),(2,4),(30,40),(30,40),(30,40),(7,13),(7,13),(7,13),(13,21),(13,21),(13,21),(13,21),(13,21),(13,21),(13,21)</v>
      </c>
      <c r="Q34" s="3" t="str">
        <f>IF(D34="坦克碎片",VLOOKUP(C34,道具信息!$N$2:$O$291,2,FALSE)&amp;"碎片",VLOOKUP(C34,道具信息!$N$2:$O$291,2,FALSE))</f>
        <v>T1部件</v>
      </c>
      <c r="R34" s="3">
        <f t="shared" si="23"/>
        <v>1336</v>
      </c>
      <c r="S34" s="11">
        <f t="shared" si="24"/>
        <v>0.27200000000000002</v>
      </c>
      <c r="T34" s="3" t="str">
        <f>VLOOKUP(Q34,道具信息!$Q$3:$S$20,2,FALSE)</f>
        <v>CHEST_ITEM_TYPE_T1_PART</v>
      </c>
      <c r="U34" s="3" t="str">
        <f>IF(COUNTIF(U$19:U33,T34)=0,T34,"")</f>
        <v/>
      </c>
      <c r="V34" s="3" t="str">
        <f t="shared" si="34"/>
        <v>CHEST_ITEM_TYPE_T2_TANK,CHEST_ITEM_TYPE_T1_SHARD,CHEST_ITEM_TYPE_T2_SHARD,CHEST_ITEM_TYPE_T1_PART</v>
      </c>
      <c r="W34" s="13" t="str">
        <f t="shared" si="29"/>
        <v/>
      </c>
      <c r="X34" s="3" t="str">
        <f t="shared" si="30"/>
        <v/>
      </c>
      <c r="Y34" s="3" t="str">
        <f t="shared" si="35"/>
        <v>18.5%,26.5%,27.8%,27.2%</v>
      </c>
    </row>
    <row r="35" spans="2:25" x14ac:dyDescent="0.3">
      <c r="B35" s="2">
        <f>数据源!BM67</f>
        <v>2</v>
      </c>
      <c r="C35" s="2" t="str">
        <f>数据源!BN67</f>
        <v>T1HP3</v>
      </c>
      <c r="D35" s="2" t="str">
        <f>数据源!BO67</f>
        <v>部件</v>
      </c>
      <c r="E35" s="2">
        <f>数据源!BP67</f>
        <v>45</v>
      </c>
      <c r="F35" s="2">
        <f>数据源!BQ67</f>
        <v>17</v>
      </c>
      <c r="G35" s="2">
        <f>数据源!BR67</f>
        <v>1.9E-2</v>
      </c>
      <c r="H35" s="2">
        <f>数据源!BS67</f>
        <v>7.6372549019607843E-3</v>
      </c>
      <c r="I35" s="2">
        <f>数据源!BT67</f>
        <v>76</v>
      </c>
      <c r="J35" s="3">
        <f t="shared" si="36"/>
        <v>13</v>
      </c>
      <c r="K35" s="3">
        <f t="shared" si="37"/>
        <v>21</v>
      </c>
      <c r="L35" s="3" t="str">
        <f t="shared" si="38"/>
        <v>部件</v>
      </c>
      <c r="M35" s="3">
        <f t="shared" ca="1" si="39"/>
        <v>91203</v>
      </c>
      <c r="N35" s="3" t="str">
        <f t="shared" ca="1" si="40"/>
        <v>11211,12211,13211,51111,52111,53111,51211,52211,53211,91001,91003,91005,91101,91103,91105,91201,91203</v>
      </c>
      <c r="O35" s="3" t="str">
        <f t="shared" si="41"/>
        <v>303,303,303,433,433,433,455,455,455,76,76,76,76,76,76,76,76</v>
      </c>
      <c r="P35" s="1" t="str">
        <f t="shared" si="42"/>
        <v>(2,4),(2,4),(2,4),(30,40),(30,40),(30,40),(7,13),(7,13),(7,13),(13,21),(13,21),(13,21),(13,21),(13,21),(13,21),(13,21),(13,21)</v>
      </c>
      <c r="Q35" s="3" t="str">
        <f>IF(D35="坦克碎片",VLOOKUP(C35,道具信息!$N$2:$O$291,2,FALSE)&amp;"碎片",VLOOKUP(C35,道具信息!$N$2:$O$291,2,FALSE))</f>
        <v>T1部件</v>
      </c>
      <c r="R35" s="3">
        <f t="shared" si="23"/>
        <v>1336</v>
      </c>
      <c r="S35" s="11">
        <f t="shared" si="24"/>
        <v>0.27200000000000002</v>
      </c>
      <c r="T35" s="3" t="str">
        <f>VLOOKUP(Q35,道具信息!$Q$3:$S$20,2,FALSE)</f>
        <v>CHEST_ITEM_TYPE_T1_PART</v>
      </c>
      <c r="U35" s="3" t="str">
        <f>IF(COUNTIF(U$19:U34,T35)=0,T35,"")</f>
        <v/>
      </c>
      <c r="V35" s="3" t="str">
        <f t="shared" si="34"/>
        <v>CHEST_ITEM_TYPE_T2_TANK,CHEST_ITEM_TYPE_T1_SHARD,CHEST_ITEM_TYPE_T2_SHARD,CHEST_ITEM_TYPE_T1_PART</v>
      </c>
      <c r="W35" s="13" t="str">
        <f t="shared" si="29"/>
        <v/>
      </c>
      <c r="X35" s="3" t="str">
        <f t="shared" si="30"/>
        <v/>
      </c>
      <c r="Y35" s="3" t="str">
        <f t="shared" si="35"/>
        <v>18.5%,26.5%,27.8%,27.2%</v>
      </c>
    </row>
    <row r="36" spans="2:25" x14ac:dyDescent="0.3">
      <c r="B36" s="2">
        <f>数据源!BM68</f>
        <v>2</v>
      </c>
      <c r="C36" s="2" t="str">
        <f>数据源!BN68</f>
        <v>T1HP5</v>
      </c>
      <c r="D36" s="2" t="str">
        <f>数据源!BO68</f>
        <v>部件</v>
      </c>
      <c r="E36" s="2">
        <f>数据源!BP68</f>
        <v>45</v>
      </c>
      <c r="F36" s="2">
        <f>数据源!BQ68</f>
        <v>17</v>
      </c>
      <c r="G36" s="2">
        <f>数据源!BR68</f>
        <v>1.9E-2</v>
      </c>
      <c r="H36" s="2">
        <f>数据源!BS68</f>
        <v>7.6372549019607843E-3</v>
      </c>
      <c r="I36" s="2">
        <f>数据源!BT68</f>
        <v>76</v>
      </c>
      <c r="J36" s="3">
        <f t="shared" si="36"/>
        <v>13</v>
      </c>
      <c r="K36" s="3">
        <f t="shared" si="37"/>
        <v>21</v>
      </c>
      <c r="L36" s="3" t="str">
        <f t="shared" si="38"/>
        <v>部件</v>
      </c>
      <c r="M36" s="3">
        <f t="shared" ca="1" si="39"/>
        <v>91205</v>
      </c>
      <c r="N36" s="3" t="str">
        <f t="shared" ca="1" si="40"/>
        <v>11211,12211,13211,51111,52111,53111,51211,52211,53211,91001,91003,91005,91101,91103,91105,91201,91203,91205</v>
      </c>
      <c r="O36" s="3" t="str">
        <f t="shared" si="41"/>
        <v>303,303,303,433,433,433,455,455,455,76,76,76,76,76,76,76,76,76</v>
      </c>
      <c r="P36" s="1" t="str">
        <f t="shared" si="42"/>
        <v>(2,4),(2,4),(2,4),(30,40),(30,40),(30,40),(7,13),(7,13),(7,13),(13,21),(13,21),(13,21),(13,21),(13,21),(13,21),(13,21),(13,21),(13,21)</v>
      </c>
      <c r="Q36" s="3" t="str">
        <f>IF(D36="坦克碎片",VLOOKUP(C36,道具信息!$N$2:$O$291,2,FALSE)&amp;"碎片",VLOOKUP(C36,道具信息!$N$2:$O$291,2,FALSE))</f>
        <v>T1部件</v>
      </c>
      <c r="R36" s="3">
        <f t="shared" si="23"/>
        <v>1336</v>
      </c>
      <c r="S36" s="11">
        <f t="shared" si="24"/>
        <v>0.27200000000000002</v>
      </c>
      <c r="T36" s="3" t="str">
        <f>VLOOKUP(Q36,道具信息!$Q$3:$S$20,2,FALSE)</f>
        <v>CHEST_ITEM_TYPE_T1_PART</v>
      </c>
      <c r="U36" s="3" t="str">
        <f>IF(COUNTIF(U$19:U35,T36)=0,T36,"")</f>
        <v/>
      </c>
      <c r="V36" s="3" t="str">
        <f t="shared" si="34"/>
        <v>CHEST_ITEM_TYPE_T2_TANK,CHEST_ITEM_TYPE_T1_SHARD,CHEST_ITEM_TYPE_T2_SHARD,CHEST_ITEM_TYPE_T1_PART</v>
      </c>
      <c r="W36" s="13" t="str">
        <f t="shared" si="29"/>
        <v/>
      </c>
      <c r="X36" s="3" t="str">
        <f t="shared" si="30"/>
        <v/>
      </c>
      <c r="Y36" s="3" t="str">
        <f t="shared" si="35"/>
        <v>18.5%,26.5%,27.8%,27.2%</v>
      </c>
    </row>
    <row r="37" spans="2:25" x14ac:dyDescent="0.3">
      <c r="B37" s="2">
        <f>数据源!BM69</f>
        <v>2</v>
      </c>
      <c r="C37" s="2" t="str">
        <f>数据源!BN69</f>
        <v>T1LP2</v>
      </c>
      <c r="D37" s="2" t="str">
        <f>数据源!BO69</f>
        <v>部件</v>
      </c>
      <c r="E37" s="2">
        <f>数据源!BP69</f>
        <v>45</v>
      </c>
      <c r="F37" s="2">
        <f>数据源!BQ69</f>
        <v>17</v>
      </c>
      <c r="G37" s="2">
        <f>数据源!BR69</f>
        <v>1.9E-2</v>
      </c>
      <c r="H37" s="2">
        <f>数据源!BS69</f>
        <v>7.6372549019607843E-3</v>
      </c>
      <c r="I37" s="2">
        <f>数据源!BT69</f>
        <v>76</v>
      </c>
      <c r="J37" s="3">
        <f t="shared" si="36"/>
        <v>13</v>
      </c>
      <c r="K37" s="3">
        <f t="shared" si="37"/>
        <v>21</v>
      </c>
      <c r="L37" s="3" t="str">
        <f t="shared" si="38"/>
        <v>部件</v>
      </c>
      <c r="M37" s="3">
        <f t="shared" ca="1" si="39"/>
        <v>91002</v>
      </c>
      <c r="N37" s="3" t="str">
        <f t="shared" ca="1" si="40"/>
        <v>11211,12211,13211,51111,52111,53111,51211,52211,53211,91001,91003,91005,91101,91103,91105,91201,91203,91205,91002</v>
      </c>
      <c r="O37" s="3" t="str">
        <f t="shared" si="41"/>
        <v>303,303,303,433,433,433,455,455,455,76,76,76,76,76,76,76,76,76,76</v>
      </c>
      <c r="P37" s="1" t="str">
        <f t="shared" si="42"/>
        <v>(2,4),(2,4),(2,4),(30,40),(30,40),(30,40),(7,13),(7,13),(7,13),(13,21),(13,21),(13,21),(13,21),(13,21),(13,21),(13,21),(13,21),(13,21),(13,21)</v>
      </c>
      <c r="Q37" s="3" t="str">
        <f>IF(D37="坦克碎片",VLOOKUP(C37,道具信息!$N$2:$O$291,2,FALSE)&amp;"碎片",VLOOKUP(C37,道具信息!$N$2:$O$291,2,FALSE))</f>
        <v>T1部件</v>
      </c>
      <c r="R37" s="3">
        <f t="shared" si="23"/>
        <v>1336</v>
      </c>
      <c r="S37" s="11">
        <f t="shared" si="24"/>
        <v>0.27200000000000002</v>
      </c>
      <c r="T37" s="3" t="str">
        <f>VLOOKUP(Q37,道具信息!$Q$3:$S$20,2,FALSE)</f>
        <v>CHEST_ITEM_TYPE_T1_PART</v>
      </c>
      <c r="U37" s="3" t="str">
        <f>IF(COUNTIF(U$19:U36,T37)=0,T37,"")</f>
        <v/>
      </c>
      <c r="V37" s="3" t="str">
        <f t="shared" si="34"/>
        <v>CHEST_ITEM_TYPE_T2_TANK,CHEST_ITEM_TYPE_T1_SHARD,CHEST_ITEM_TYPE_T2_SHARD,CHEST_ITEM_TYPE_T1_PART</v>
      </c>
      <c r="W37" s="13" t="str">
        <f t="shared" si="29"/>
        <v/>
      </c>
      <c r="X37" s="3" t="str">
        <f t="shared" si="30"/>
        <v/>
      </c>
      <c r="Y37" s="3" t="str">
        <f t="shared" si="35"/>
        <v>18.5%,26.5%,27.8%,27.2%</v>
      </c>
    </row>
    <row r="38" spans="2:25" x14ac:dyDescent="0.3">
      <c r="B38" s="2">
        <f>数据源!BM70</f>
        <v>2</v>
      </c>
      <c r="C38" s="2" t="str">
        <f>数据源!BN70</f>
        <v>T1LP4</v>
      </c>
      <c r="D38" s="2" t="str">
        <f>数据源!BO70</f>
        <v>部件</v>
      </c>
      <c r="E38" s="2">
        <f>数据源!BP70</f>
        <v>45</v>
      </c>
      <c r="F38" s="2">
        <f>数据源!BQ70</f>
        <v>17</v>
      </c>
      <c r="G38" s="2">
        <f>数据源!BR70</f>
        <v>1.7999999999999999E-2</v>
      </c>
      <c r="H38" s="2">
        <f>数据源!BS70</f>
        <v>7.2352941176470576E-3</v>
      </c>
      <c r="I38" s="2">
        <f>数据源!BT70</f>
        <v>72</v>
      </c>
      <c r="J38" s="3">
        <f t="shared" si="36"/>
        <v>13</v>
      </c>
      <c r="K38" s="3">
        <f t="shared" si="37"/>
        <v>21</v>
      </c>
      <c r="L38" s="3" t="str">
        <f t="shared" si="38"/>
        <v>部件</v>
      </c>
      <c r="M38" s="3">
        <f t="shared" ca="1" si="39"/>
        <v>91004</v>
      </c>
      <c r="N38" s="3" t="str">
        <f t="shared" ca="1" si="40"/>
        <v>11211,12211,13211,51111,52111,53111,51211,52211,53211,91001,91003,91005,91101,91103,91105,91201,91203,91205,91002,91004</v>
      </c>
      <c r="O38" s="3" t="str">
        <f t="shared" si="41"/>
        <v>303,303,303,433,433,433,455,455,455,76,76,76,76,76,76,76,76,76,76,72</v>
      </c>
      <c r="P38" s="1" t="str">
        <f t="shared" si="42"/>
        <v>(2,4),(2,4),(2,4),(30,40),(30,40),(30,40),(7,13),(7,13),(7,13),(13,21),(13,21),(13,21),(13,21),(13,21),(13,21),(13,21),(13,21),(13,21),(13,21),(13,21)</v>
      </c>
      <c r="Q38" s="3" t="str">
        <f>IF(D38="坦克碎片",VLOOKUP(C38,道具信息!$N$2:$O$291,2,FALSE)&amp;"碎片",VLOOKUP(C38,道具信息!$N$2:$O$291,2,FALSE))</f>
        <v>T1部件</v>
      </c>
      <c r="R38" s="3">
        <f t="shared" si="23"/>
        <v>1336</v>
      </c>
      <c r="S38" s="11">
        <f t="shared" si="24"/>
        <v>0.27200000000000002</v>
      </c>
      <c r="T38" s="3" t="str">
        <f>VLOOKUP(Q38,道具信息!$Q$3:$S$20,2,FALSE)</f>
        <v>CHEST_ITEM_TYPE_T1_PART</v>
      </c>
      <c r="U38" s="3" t="str">
        <f>IF(COUNTIF(U$19:U37,T38)=0,T38,"")</f>
        <v/>
      </c>
      <c r="V38" s="3" t="str">
        <f t="shared" si="34"/>
        <v>CHEST_ITEM_TYPE_T2_TANK,CHEST_ITEM_TYPE_T1_SHARD,CHEST_ITEM_TYPE_T2_SHARD,CHEST_ITEM_TYPE_T1_PART</v>
      </c>
      <c r="W38" s="13" t="str">
        <f t="shared" si="29"/>
        <v/>
      </c>
      <c r="X38" s="3" t="str">
        <f t="shared" si="30"/>
        <v/>
      </c>
      <c r="Y38" s="3" t="str">
        <f t="shared" si="35"/>
        <v>18.5%,26.5%,27.8%,27.2%</v>
      </c>
    </row>
    <row r="39" spans="2:25" x14ac:dyDescent="0.3">
      <c r="B39" s="2">
        <f>数据源!BM71</f>
        <v>2</v>
      </c>
      <c r="C39" s="2" t="str">
        <f>数据源!BN71</f>
        <v>T1LP6</v>
      </c>
      <c r="D39" s="2" t="str">
        <f>数据源!BO71</f>
        <v>部件</v>
      </c>
      <c r="E39" s="2">
        <f>数据源!BP71</f>
        <v>45</v>
      </c>
      <c r="F39" s="2">
        <f>数据源!BQ71</f>
        <v>17</v>
      </c>
      <c r="G39" s="2">
        <f>数据源!BR71</f>
        <v>1.7999999999999999E-2</v>
      </c>
      <c r="H39" s="2">
        <f>数据源!BS71</f>
        <v>7.2352941176470576E-3</v>
      </c>
      <c r="I39" s="2">
        <f>数据源!BT71</f>
        <v>72</v>
      </c>
      <c r="J39" s="3">
        <f t="shared" si="36"/>
        <v>13</v>
      </c>
      <c r="K39" s="3">
        <f t="shared" si="37"/>
        <v>21</v>
      </c>
      <c r="L39" s="3" t="str">
        <f t="shared" si="38"/>
        <v>部件</v>
      </c>
      <c r="M39" s="3">
        <f t="shared" ca="1" si="39"/>
        <v>91006</v>
      </c>
      <c r="N39" s="3" t="str">
        <f t="shared" ca="1" si="40"/>
        <v>11211,12211,13211,51111,52111,53111,51211,52211,53211,91001,91003,91005,91101,91103,91105,91201,91203,91205,91002,91004,91006</v>
      </c>
      <c r="O39" s="3" t="str">
        <f t="shared" si="41"/>
        <v>303,303,303,433,433,433,455,455,455,76,76,76,76,76,76,76,76,76,76,72,72</v>
      </c>
      <c r="P39" s="1" t="str">
        <f t="shared" si="42"/>
        <v>(2,4),(2,4),(2,4),(30,40),(30,40),(30,40),(7,13),(7,13),(7,13),(13,21),(13,21),(13,21),(13,21),(13,21),(13,21),(13,21),(13,21),(13,21),(13,21),(13,21),(13,21)</v>
      </c>
      <c r="Q39" s="3" t="str">
        <f>IF(D39="坦克碎片",VLOOKUP(C39,道具信息!$N$2:$O$291,2,FALSE)&amp;"碎片",VLOOKUP(C39,道具信息!$N$2:$O$291,2,FALSE))</f>
        <v>T1部件</v>
      </c>
      <c r="R39" s="3">
        <f t="shared" si="23"/>
        <v>1336</v>
      </c>
      <c r="S39" s="11">
        <f t="shared" si="24"/>
        <v>0.27200000000000002</v>
      </c>
      <c r="T39" s="3" t="str">
        <f>VLOOKUP(Q39,道具信息!$Q$3:$S$20,2,FALSE)</f>
        <v>CHEST_ITEM_TYPE_T1_PART</v>
      </c>
      <c r="U39" s="3" t="str">
        <f>IF(COUNTIF(U$19:U38,T39)=0,T39,"")</f>
        <v/>
      </c>
      <c r="V39" s="3" t="str">
        <f t="shared" si="34"/>
        <v>CHEST_ITEM_TYPE_T2_TANK,CHEST_ITEM_TYPE_T1_SHARD,CHEST_ITEM_TYPE_T2_SHARD,CHEST_ITEM_TYPE_T1_PART</v>
      </c>
      <c r="W39" s="13" t="str">
        <f t="shared" si="29"/>
        <v/>
      </c>
      <c r="X39" s="3" t="str">
        <f t="shared" si="30"/>
        <v/>
      </c>
      <c r="Y39" s="3" t="str">
        <f t="shared" si="35"/>
        <v>18.5%,26.5%,27.8%,27.2%</v>
      </c>
    </row>
    <row r="40" spans="2:25" x14ac:dyDescent="0.3">
      <c r="B40" s="2">
        <f>数据源!BM72</f>
        <v>2</v>
      </c>
      <c r="C40" s="2" t="str">
        <f>数据源!BN72</f>
        <v>T1MP2</v>
      </c>
      <c r="D40" s="2" t="str">
        <f>数据源!BO72</f>
        <v>部件</v>
      </c>
      <c r="E40" s="2">
        <f>数据源!BP72</f>
        <v>45</v>
      </c>
      <c r="F40" s="2">
        <f>数据源!BQ72</f>
        <v>17</v>
      </c>
      <c r="G40" s="2">
        <f>数据源!BR72</f>
        <v>1.7999999999999999E-2</v>
      </c>
      <c r="H40" s="2">
        <f>数据源!BS72</f>
        <v>7.2352941176470576E-3</v>
      </c>
      <c r="I40" s="2">
        <f>数据源!BT72</f>
        <v>72</v>
      </c>
      <c r="J40" s="3">
        <f t="shared" si="36"/>
        <v>13</v>
      </c>
      <c r="K40" s="3">
        <f t="shared" si="37"/>
        <v>21</v>
      </c>
      <c r="L40" s="3" t="str">
        <f t="shared" si="38"/>
        <v>部件</v>
      </c>
      <c r="M40" s="3">
        <f t="shared" ca="1" si="39"/>
        <v>91102</v>
      </c>
      <c r="N40" s="3" t="str">
        <f t="shared" ca="1" si="40"/>
        <v>11211,12211,13211,51111,52111,53111,51211,52211,53211,91001,91003,91005,91101,91103,91105,91201,91203,91205,91002,91004,91006,91102</v>
      </c>
      <c r="O40" s="3" t="str">
        <f t="shared" si="41"/>
        <v>303,303,303,433,433,433,455,455,455,76,76,76,76,76,76,76,76,76,76,72,72,72</v>
      </c>
      <c r="P40" s="1" t="str">
        <f t="shared" si="42"/>
        <v>(2,4),(2,4),(2,4),(30,40),(30,40),(30,40),(7,13),(7,13),(7,13),(13,21),(13,21),(13,21),(13,21),(13,21),(13,21),(13,21),(13,21),(13,21),(13,21),(13,21),(13,21),(13,21)</v>
      </c>
      <c r="Q40" s="3" t="str">
        <f>IF(D40="坦克碎片",VLOOKUP(C40,道具信息!$N$2:$O$291,2,FALSE)&amp;"碎片",VLOOKUP(C40,道具信息!$N$2:$O$291,2,FALSE))</f>
        <v>T1部件</v>
      </c>
      <c r="R40" s="3">
        <f t="shared" si="23"/>
        <v>1336</v>
      </c>
      <c r="S40" s="11">
        <f t="shared" si="24"/>
        <v>0.27200000000000002</v>
      </c>
      <c r="T40" s="3" t="str">
        <f>VLOOKUP(Q40,道具信息!$Q$3:$S$20,2,FALSE)</f>
        <v>CHEST_ITEM_TYPE_T1_PART</v>
      </c>
      <c r="U40" s="3" t="str">
        <f>IF(COUNTIF(U$19:U39,T40)=0,T40,"")</f>
        <v/>
      </c>
      <c r="V40" s="3" t="str">
        <f t="shared" si="34"/>
        <v>CHEST_ITEM_TYPE_T2_TANK,CHEST_ITEM_TYPE_T1_SHARD,CHEST_ITEM_TYPE_T2_SHARD,CHEST_ITEM_TYPE_T1_PART</v>
      </c>
      <c r="W40" s="13" t="str">
        <f t="shared" si="29"/>
        <v/>
      </c>
      <c r="X40" s="3" t="str">
        <f t="shared" si="30"/>
        <v/>
      </c>
      <c r="Y40" s="3" t="str">
        <f t="shared" si="35"/>
        <v>18.5%,26.5%,27.8%,27.2%</v>
      </c>
    </row>
    <row r="41" spans="2:25" x14ac:dyDescent="0.3">
      <c r="B41" s="2">
        <f>数据源!BM73</f>
        <v>2</v>
      </c>
      <c r="C41" s="2" t="str">
        <f>数据源!BN73</f>
        <v>T1MP4</v>
      </c>
      <c r="D41" s="2" t="str">
        <f>数据源!BO73</f>
        <v>部件</v>
      </c>
      <c r="E41" s="2">
        <f>数据源!BP73</f>
        <v>45</v>
      </c>
      <c r="F41" s="2">
        <f>数据源!BQ73</f>
        <v>17</v>
      </c>
      <c r="G41" s="2">
        <f>数据源!BR73</f>
        <v>1.7999999999999999E-2</v>
      </c>
      <c r="H41" s="2">
        <f>数据源!BS73</f>
        <v>7.2352941176470576E-3</v>
      </c>
      <c r="I41" s="2">
        <f>数据源!BT73</f>
        <v>72</v>
      </c>
      <c r="J41" s="3">
        <f t="shared" si="36"/>
        <v>13</v>
      </c>
      <c r="K41" s="3">
        <f t="shared" si="37"/>
        <v>21</v>
      </c>
      <c r="L41" s="3" t="str">
        <f t="shared" si="38"/>
        <v>部件</v>
      </c>
      <c r="M41" s="3">
        <f t="shared" ca="1" si="39"/>
        <v>91104</v>
      </c>
      <c r="N41" s="3" t="str">
        <f t="shared" ca="1" si="40"/>
        <v>11211,12211,13211,51111,52111,53111,51211,52211,53211,91001,91003,91005,91101,91103,91105,91201,91203,91205,91002,91004,91006,91102,91104</v>
      </c>
      <c r="O41" s="3" t="str">
        <f t="shared" si="41"/>
        <v>303,303,303,433,433,433,455,455,455,76,76,76,76,76,76,76,76,76,76,72,72,72,72</v>
      </c>
      <c r="P41" s="1" t="str">
        <f t="shared" si="42"/>
        <v>(2,4),(2,4),(2,4),(30,40),(30,40),(30,40),(7,13),(7,13),(7,13),(13,21),(13,21),(13,21),(13,21),(13,21),(13,21),(13,21),(13,21),(13,21),(13,21),(13,21),(13,21),(13,21),(13,21)</v>
      </c>
      <c r="Q41" s="3" t="str">
        <f>IF(D41="坦克碎片",VLOOKUP(C41,道具信息!$N$2:$O$291,2,FALSE)&amp;"碎片",VLOOKUP(C41,道具信息!$N$2:$O$291,2,FALSE))</f>
        <v>T1部件</v>
      </c>
      <c r="R41" s="3">
        <f t="shared" si="23"/>
        <v>1336</v>
      </c>
      <c r="S41" s="11">
        <f t="shared" si="24"/>
        <v>0.27200000000000002</v>
      </c>
      <c r="T41" s="3" t="str">
        <f>VLOOKUP(Q41,道具信息!$Q$3:$S$20,2,FALSE)</f>
        <v>CHEST_ITEM_TYPE_T1_PART</v>
      </c>
      <c r="U41" s="3" t="str">
        <f>IF(COUNTIF(U$19:U40,T41)=0,T41,"")</f>
        <v/>
      </c>
      <c r="V41" s="3" t="str">
        <f t="shared" si="34"/>
        <v>CHEST_ITEM_TYPE_T2_TANK,CHEST_ITEM_TYPE_T1_SHARD,CHEST_ITEM_TYPE_T2_SHARD,CHEST_ITEM_TYPE_T1_PART</v>
      </c>
      <c r="W41" s="13" t="str">
        <f t="shared" si="29"/>
        <v/>
      </c>
      <c r="X41" s="3" t="str">
        <f t="shared" si="30"/>
        <v/>
      </c>
      <c r="Y41" s="3" t="str">
        <f t="shared" si="35"/>
        <v>18.5%,26.5%,27.8%,27.2%</v>
      </c>
    </row>
    <row r="42" spans="2:25" x14ac:dyDescent="0.3">
      <c r="B42" s="2">
        <f>数据源!BM74</f>
        <v>2</v>
      </c>
      <c r="C42" s="2" t="str">
        <f>数据源!BN74</f>
        <v>T1MP6</v>
      </c>
      <c r="D42" s="2" t="str">
        <f>数据源!BO74</f>
        <v>部件</v>
      </c>
      <c r="E42" s="2">
        <f>数据源!BP74</f>
        <v>45</v>
      </c>
      <c r="F42" s="2">
        <f>数据源!BQ74</f>
        <v>17</v>
      </c>
      <c r="G42" s="2">
        <f>数据源!BR74</f>
        <v>1.7999999999999999E-2</v>
      </c>
      <c r="H42" s="2">
        <f>数据源!BS74</f>
        <v>7.2352941176470576E-3</v>
      </c>
      <c r="I42" s="2">
        <f>数据源!BT74</f>
        <v>72</v>
      </c>
      <c r="J42" s="3">
        <f t="shared" si="36"/>
        <v>13</v>
      </c>
      <c r="K42" s="3">
        <f t="shared" si="37"/>
        <v>21</v>
      </c>
      <c r="L42" s="3" t="str">
        <f t="shared" si="38"/>
        <v>部件</v>
      </c>
      <c r="M42" s="3">
        <f t="shared" ca="1" si="39"/>
        <v>91106</v>
      </c>
      <c r="N42" s="3" t="str">
        <f t="shared" ca="1" si="40"/>
        <v>11211,12211,13211,51111,52111,53111,51211,52211,53211,91001,91003,91005,91101,91103,91105,91201,91203,91205,91002,91004,91006,91102,91104,91106</v>
      </c>
      <c r="O42" s="3" t="str">
        <f t="shared" si="41"/>
        <v>303,303,303,433,433,433,455,455,455,76,76,76,76,76,76,76,76,76,76,72,72,72,72,72</v>
      </c>
      <c r="P42" s="1" t="str">
        <f t="shared" si="42"/>
        <v>(2,4),(2,4),(2,4),(30,40),(30,40),(30,40),(7,13),(7,13),(7,13),(13,21),(13,21),(13,21),(13,21),(13,21),(13,21),(13,21),(13,21),(13,21),(13,21),(13,21),(13,21),(13,21),(13,21),(13,21)</v>
      </c>
      <c r="Q42" s="3" t="str">
        <f>IF(D42="坦克碎片",VLOOKUP(C42,道具信息!$N$2:$O$291,2,FALSE)&amp;"碎片",VLOOKUP(C42,道具信息!$N$2:$O$291,2,FALSE))</f>
        <v>T1部件</v>
      </c>
      <c r="R42" s="3">
        <f t="shared" si="23"/>
        <v>1336</v>
      </c>
      <c r="S42" s="11">
        <f t="shared" si="24"/>
        <v>0.27200000000000002</v>
      </c>
      <c r="T42" s="3" t="str">
        <f>VLOOKUP(Q42,道具信息!$Q$3:$S$20,2,FALSE)</f>
        <v>CHEST_ITEM_TYPE_T1_PART</v>
      </c>
      <c r="U42" s="3" t="str">
        <f>IF(COUNTIF(U$19:U41,T42)=0,T42,"")</f>
        <v/>
      </c>
      <c r="V42" s="3" t="str">
        <f t="shared" si="34"/>
        <v>CHEST_ITEM_TYPE_T2_TANK,CHEST_ITEM_TYPE_T1_SHARD,CHEST_ITEM_TYPE_T2_SHARD,CHEST_ITEM_TYPE_T1_PART</v>
      </c>
      <c r="W42" s="13" t="str">
        <f t="shared" si="29"/>
        <v/>
      </c>
      <c r="X42" s="3" t="str">
        <f t="shared" si="30"/>
        <v/>
      </c>
      <c r="Y42" s="3" t="str">
        <f t="shared" si="35"/>
        <v>18.5%,26.5%,27.8%,27.2%</v>
      </c>
    </row>
    <row r="43" spans="2:25" x14ac:dyDescent="0.3">
      <c r="B43" s="2">
        <f>数据源!BM75</f>
        <v>2</v>
      </c>
      <c r="C43" s="2" t="str">
        <f>数据源!BN75</f>
        <v>T1HP2</v>
      </c>
      <c r="D43" s="2" t="str">
        <f>数据源!BO75</f>
        <v>部件</v>
      </c>
      <c r="E43" s="2">
        <f>数据源!BP75</f>
        <v>45</v>
      </c>
      <c r="F43" s="2">
        <f>数据源!BQ75</f>
        <v>17</v>
      </c>
      <c r="G43" s="2">
        <f>数据源!BR75</f>
        <v>1.7999999999999999E-2</v>
      </c>
      <c r="H43" s="2">
        <f>数据源!BS75</f>
        <v>7.2352941176470576E-3</v>
      </c>
      <c r="I43" s="2">
        <f>数据源!BT75</f>
        <v>72</v>
      </c>
      <c r="J43" s="3">
        <f t="shared" si="36"/>
        <v>13</v>
      </c>
      <c r="K43" s="3">
        <f t="shared" si="37"/>
        <v>21</v>
      </c>
      <c r="L43" s="3" t="str">
        <f t="shared" si="38"/>
        <v>部件</v>
      </c>
      <c r="M43" s="3">
        <f t="shared" ca="1" si="39"/>
        <v>91202</v>
      </c>
      <c r="N43" s="3" t="str">
        <f t="shared" ca="1" si="40"/>
        <v>11211,12211,13211,51111,52111,53111,51211,52211,53211,91001,91003,91005,91101,91103,91105,91201,91203,91205,91002,91004,91006,91102,91104,91106,91202</v>
      </c>
      <c r="O43" s="3" t="str">
        <f t="shared" si="41"/>
        <v>303,303,303,433,433,433,455,455,455,76,76,76,76,76,76,76,76,76,76,72,72,72,72,72,72</v>
      </c>
      <c r="P43" s="1" t="str">
        <f t="shared" si="42"/>
        <v>(2,4),(2,4),(2,4),(30,40),(30,40),(30,40),(7,13),(7,13),(7,13),(13,21),(13,21),(13,21),(13,21),(13,21),(13,21),(13,21),(13,21),(13,21),(13,21),(13,21),(13,21),(13,21),(13,21),(13,21),(13,21)</v>
      </c>
      <c r="Q43" s="3" t="str">
        <f>IF(D43="坦克碎片",VLOOKUP(C43,道具信息!$N$2:$O$291,2,FALSE)&amp;"碎片",VLOOKUP(C43,道具信息!$N$2:$O$291,2,FALSE))</f>
        <v>T1部件</v>
      </c>
      <c r="R43" s="3">
        <f t="shared" si="23"/>
        <v>1336</v>
      </c>
      <c r="S43" s="11">
        <f t="shared" si="24"/>
        <v>0.27200000000000002</v>
      </c>
      <c r="T43" s="3" t="str">
        <f>VLOOKUP(Q43,道具信息!$Q$3:$S$20,2,FALSE)</f>
        <v>CHEST_ITEM_TYPE_T1_PART</v>
      </c>
      <c r="U43" s="3" t="str">
        <f>IF(COUNTIF(U$19:U42,T43)=0,T43,"")</f>
        <v/>
      </c>
      <c r="V43" s="3" t="str">
        <f t="shared" si="34"/>
        <v>CHEST_ITEM_TYPE_T2_TANK,CHEST_ITEM_TYPE_T1_SHARD,CHEST_ITEM_TYPE_T2_SHARD,CHEST_ITEM_TYPE_T1_PART</v>
      </c>
      <c r="W43" s="13" t="str">
        <f t="shared" si="29"/>
        <v/>
      </c>
      <c r="X43" s="3" t="str">
        <f t="shared" si="30"/>
        <v/>
      </c>
      <c r="Y43" s="3" t="str">
        <f t="shared" si="35"/>
        <v>18.5%,26.5%,27.8%,27.2%</v>
      </c>
    </row>
    <row r="44" spans="2:25" x14ac:dyDescent="0.3">
      <c r="B44" s="2">
        <f>数据源!BM76</f>
        <v>2</v>
      </c>
      <c r="C44" s="2" t="str">
        <f>数据源!BN76</f>
        <v>T1HP4</v>
      </c>
      <c r="D44" s="2" t="str">
        <f>数据源!BO76</f>
        <v>部件</v>
      </c>
      <c r="E44" s="2">
        <f>数据源!BP76</f>
        <v>45</v>
      </c>
      <c r="F44" s="2">
        <f>数据源!BQ76</f>
        <v>17</v>
      </c>
      <c r="G44" s="2">
        <f>数据源!BR76</f>
        <v>1.7999999999999999E-2</v>
      </c>
      <c r="H44" s="2">
        <f>数据源!BS76</f>
        <v>7.2352941176470576E-3</v>
      </c>
      <c r="I44" s="2">
        <f>数据源!BT76</f>
        <v>72</v>
      </c>
      <c r="J44" s="3">
        <f t="shared" si="36"/>
        <v>13</v>
      </c>
      <c r="K44" s="3">
        <f t="shared" si="37"/>
        <v>21</v>
      </c>
      <c r="L44" s="3" t="str">
        <f t="shared" si="38"/>
        <v>部件</v>
      </c>
      <c r="M44" s="3">
        <f t="shared" ca="1" si="39"/>
        <v>91204</v>
      </c>
      <c r="N44" s="3" t="str">
        <f t="shared" ca="1" si="40"/>
        <v>11211,12211,13211,51111,52111,53111,51211,52211,53211,91001,91003,91005,91101,91103,91105,91201,91203,91205,91002,91004,91006,91102,91104,91106,91202,91204</v>
      </c>
      <c r="O44" s="3" t="str">
        <f t="shared" si="41"/>
        <v>303,303,303,433,433,433,455,455,455,76,76,76,76,76,76,76,76,76,76,72,72,72,72,72,72,72</v>
      </c>
      <c r="P44" s="1" t="str">
        <f t="shared" si="42"/>
        <v>(2,4),(2,4),(2,4),(30,40),(30,40),(30,40),(7,13),(7,13),(7,13),(13,21),(13,21),(13,21),(13,21),(13,21),(13,21),(13,21),(13,21),(13,21),(13,21),(13,21),(13,21),(13,21),(13,21),(13,21),(13,21),(13,21)</v>
      </c>
      <c r="Q44" s="3" t="str">
        <f>IF(D44="坦克碎片",VLOOKUP(C44,道具信息!$N$2:$O$291,2,FALSE)&amp;"碎片",VLOOKUP(C44,道具信息!$N$2:$O$291,2,FALSE))</f>
        <v>T1部件</v>
      </c>
      <c r="R44" s="3">
        <f t="shared" si="23"/>
        <v>1336</v>
      </c>
      <c r="S44" s="11">
        <f t="shared" si="24"/>
        <v>0.27200000000000002</v>
      </c>
      <c r="T44" s="3" t="str">
        <f>VLOOKUP(Q44,道具信息!$Q$3:$S$20,2,FALSE)</f>
        <v>CHEST_ITEM_TYPE_T1_PART</v>
      </c>
      <c r="U44" s="3" t="str">
        <f>IF(COUNTIF(U$19:U43,T44)=0,T44,"")</f>
        <v/>
      </c>
      <c r="V44" s="3" t="str">
        <f t="shared" si="34"/>
        <v>CHEST_ITEM_TYPE_T2_TANK,CHEST_ITEM_TYPE_T1_SHARD,CHEST_ITEM_TYPE_T2_SHARD,CHEST_ITEM_TYPE_T1_PART</v>
      </c>
      <c r="W44" s="13" t="str">
        <f t="shared" si="29"/>
        <v/>
      </c>
      <c r="X44" s="3" t="str">
        <f t="shared" si="30"/>
        <v/>
      </c>
      <c r="Y44" s="3" t="str">
        <f t="shared" si="35"/>
        <v>18.5%,26.5%,27.8%,27.2%</v>
      </c>
    </row>
    <row r="45" spans="2:25" x14ac:dyDescent="0.3">
      <c r="B45" s="2">
        <f>数据源!BM77</f>
        <v>2</v>
      </c>
      <c r="C45" s="2" t="str">
        <f>数据源!BN77</f>
        <v>T1HP6</v>
      </c>
      <c r="D45" s="2" t="str">
        <f>数据源!BO77</f>
        <v>部件</v>
      </c>
      <c r="E45" s="2">
        <f>数据源!BP77</f>
        <v>45</v>
      </c>
      <c r="F45" s="2">
        <f>数据源!BQ77</f>
        <v>17</v>
      </c>
      <c r="G45" s="2">
        <f>数据源!BR77</f>
        <v>1.7999999999999999E-2</v>
      </c>
      <c r="H45" s="2">
        <f>数据源!BS77</f>
        <v>7.2352941176470576E-3</v>
      </c>
      <c r="I45" s="2">
        <f>数据源!BT77</f>
        <v>72</v>
      </c>
      <c r="J45" s="3">
        <f t="shared" si="36"/>
        <v>13</v>
      </c>
      <c r="K45" s="3">
        <f t="shared" si="37"/>
        <v>21</v>
      </c>
      <c r="L45" s="3" t="str">
        <f t="shared" si="38"/>
        <v>部件</v>
      </c>
      <c r="M45" s="3">
        <f t="shared" ca="1" si="39"/>
        <v>91206</v>
      </c>
      <c r="N45" s="3" t="str">
        <f t="shared" ca="1" si="40"/>
        <v>11211,12211,13211,51111,52111,53111,51211,52211,53211,91001,91003,91005,91101,91103,91105,91201,91203,91205,91002,91004,91006,91102,91104,91106,91202,91204,91206</v>
      </c>
      <c r="O45" s="3" t="str">
        <f t="shared" si="41"/>
        <v>303,303,303,433,433,433,455,455,455,76,76,76,76,76,76,76,76,76,76,72,72,72,72,72,72,72,72</v>
      </c>
      <c r="P45" s="1" t="str">
        <f t="shared" si="42"/>
        <v>(2,4),(2,4),(2,4),(30,40),(30,40),(30,40),(7,13),(7,13),(7,13),(13,21),(13,21),(13,21),(13,21),(13,21),(13,21),(13,21),(13,21),(13,21),(13,21),(13,21),(13,21),(13,21),(13,21),(13,21),(13,21),(13,21),(13,21)</v>
      </c>
      <c r="Q45" s="3" t="str">
        <f>IF(D45="坦克碎片",VLOOKUP(C45,道具信息!$N$2:$O$291,2,FALSE)&amp;"碎片",VLOOKUP(C45,道具信息!$N$2:$O$291,2,FALSE))</f>
        <v>T1部件</v>
      </c>
      <c r="R45" s="3">
        <f t="shared" si="23"/>
        <v>1336</v>
      </c>
      <c r="S45" s="11">
        <f t="shared" si="24"/>
        <v>0.27200000000000002</v>
      </c>
      <c r="T45" s="3" t="str">
        <f>VLOOKUP(Q45,道具信息!$Q$3:$S$20,2,FALSE)</f>
        <v>CHEST_ITEM_TYPE_T1_PART</v>
      </c>
      <c r="U45" s="3" t="str">
        <f>IF(COUNTIF(U$19:U44,T45)=0,T45,"")</f>
        <v/>
      </c>
      <c r="V45" s="3" t="str">
        <f t="shared" si="34"/>
        <v>CHEST_ITEM_TYPE_T2_TANK,CHEST_ITEM_TYPE_T1_SHARD,CHEST_ITEM_TYPE_T2_SHARD,CHEST_ITEM_TYPE_T1_PART</v>
      </c>
      <c r="W45" s="13" t="str">
        <f t="shared" si="29"/>
        <v/>
      </c>
      <c r="X45" s="3" t="str">
        <f t="shared" si="30"/>
        <v/>
      </c>
      <c r="Y45" s="3" t="str">
        <f t="shared" si="35"/>
        <v>18.5%,26.5%,27.8%,27.2%</v>
      </c>
    </row>
    <row r="46" spans="2:25" x14ac:dyDescent="0.3">
      <c r="N46" s="3" t="str">
        <f ca="1">"["&amp;N45&amp;"]"</f>
        <v>[11211,12211,13211,51111,52111,53111,51211,52211,53211,91001,91003,91005,91101,91103,91105,91201,91203,91205,91002,91004,91006,91102,91104,91106,91202,91204,91206]</v>
      </c>
      <c r="O46" s="3" t="str">
        <f>"["&amp;O45&amp;"]"</f>
        <v>[303,303,303,433,433,433,455,455,455,76,76,76,76,76,76,76,76,76,76,72,72,72,72,72,72,72,72]</v>
      </c>
      <c r="P46" s="3" t="str">
        <f>"["&amp;P45&amp;"]"</f>
        <v>[(2,4),(2,4),(2,4),(30,40),(30,40),(30,40),(7,13),(7,13),(7,13),(13,21),(13,21),(13,21),(13,21),(13,21),(13,21),(13,21),(13,21),(13,21),(13,21),(13,21),(13,21),(13,21),(13,21),(13,21),(13,21),(13,21),(13,21)]</v>
      </c>
      <c r="S46" s="10"/>
      <c r="V46" s="3" t="str">
        <f>"["&amp;V45&amp;"]"</f>
        <v>[CHEST_ITEM_TYPE_T2_TANK,CHEST_ITEM_TYPE_T1_SHARD,CHEST_ITEM_TYPE_T2_SHARD,CHEST_ITEM_TYPE_T1_PART]</v>
      </c>
      <c r="Y46" s="3" t="str">
        <f>"["&amp;Y45&amp;"]"</f>
        <v>[18.5%,26.5%,27.8%,27.2%]</v>
      </c>
    </row>
    <row r="48" spans="2:25" x14ac:dyDescent="0.3">
      <c r="B48" s="2" t="str">
        <f>数据源!BM80</f>
        <v>联赛等级</v>
      </c>
      <c r="C48" s="2" t="str">
        <f>数据源!BN80</f>
        <v>道具名称</v>
      </c>
      <c r="D48" s="2" t="str">
        <f>数据源!BO80</f>
        <v>对应大类</v>
      </c>
      <c r="E48" s="2" t="str">
        <f>数据源!BP80</f>
        <v>道具价值</v>
      </c>
      <c r="F48" s="2" t="str">
        <f>数据源!BQ80</f>
        <v>抽取个数</v>
      </c>
      <c r="G48" s="2" t="str">
        <f>数据源!BR80</f>
        <v>价值比例</v>
      </c>
      <c r="H48" s="2" t="str">
        <f>数据源!BS80</f>
        <v>产出概率</v>
      </c>
      <c r="I48" s="2" t="str">
        <f>数据源!BT80</f>
        <v>权重值</v>
      </c>
      <c r="J48" s="7" t="s">
        <v>234</v>
      </c>
      <c r="K48" s="7" t="s">
        <v>235</v>
      </c>
      <c r="L48" s="3" t="s">
        <v>222</v>
      </c>
      <c r="M48" s="3" t="s">
        <v>152</v>
      </c>
      <c r="N48" s="3" t="s">
        <v>224</v>
      </c>
      <c r="O48" s="3" t="s">
        <v>225</v>
      </c>
      <c r="P48" s="3" t="s">
        <v>226</v>
      </c>
      <c r="Q48" s="8" t="s">
        <v>244</v>
      </c>
      <c r="R48" s="8" t="s">
        <v>245</v>
      </c>
      <c r="S48" s="8" t="s">
        <v>246</v>
      </c>
    </row>
    <row r="49" spans="2:25" x14ac:dyDescent="0.3">
      <c r="B49" s="2">
        <f>数据源!BM81</f>
        <v>3</v>
      </c>
      <c r="C49" s="2" t="str">
        <f>数据源!BN81</f>
        <v>二号</v>
      </c>
      <c r="D49" s="2" t="str">
        <f>数据源!BO81</f>
        <v>坦克</v>
      </c>
      <c r="E49" s="2">
        <f>数据源!BP81</f>
        <v>230</v>
      </c>
      <c r="F49" s="2">
        <f>数据源!BQ81</f>
        <v>3</v>
      </c>
      <c r="G49" s="2">
        <f>数据源!BR81</f>
        <v>3.6999999999999998E-2</v>
      </c>
      <c r="H49" s="2">
        <f>数据源!BS81</f>
        <v>1.6489130434782607E-2</v>
      </c>
      <c r="I49" s="2">
        <f>数据源!BT81</f>
        <v>165</v>
      </c>
      <c r="J49" s="3">
        <f>ROUNDUP(IF(F49&gt;1,F49-ROUNDDOWN(SQRT(F49),0),F49),0)</f>
        <v>2</v>
      </c>
      <c r="K49" s="3">
        <f>F49*2-J49</f>
        <v>4</v>
      </c>
      <c r="L49" s="3" t="str">
        <f>RIGHT(D49,2)</f>
        <v>坦克</v>
      </c>
      <c r="M49" s="3">
        <f ca="1">IF(OR(L49="坦克",L49="碎片"),VLOOKUP(C49,INDIRECT("坦克ID"),MATCH(L49&amp;"ID",INDIRECT("坦克标头"),0),FALSE),VLOOKUP(C49,INDIRECT(L49&amp;"ID"),2,FALSE))</f>
        <v>11211</v>
      </c>
      <c r="N49" s="3">
        <f ca="1">M49</f>
        <v>11211</v>
      </c>
      <c r="O49" s="3">
        <f>I49</f>
        <v>165</v>
      </c>
      <c r="P49" s="1" t="str">
        <f>"("&amp;J49&amp;","&amp;K49&amp;")"</f>
        <v>(2,4)</v>
      </c>
      <c r="Q49" s="3" t="str">
        <f>IF(D49="坦克碎片",VLOOKUP(C49,道具信息!$N$2:$O$291,2,FALSE)&amp;"碎片",VLOOKUP(C49,道具信息!$N$2:$O$291,2,FALSE))</f>
        <v>T2坦克</v>
      </c>
      <c r="R49" s="3">
        <f t="shared" ref="R49:R87" si="43">SUMIFS(I$3:I$580,Q$3:Q$580,Q49,B$3:B$580,B49)</f>
        <v>609</v>
      </c>
      <c r="S49" s="11">
        <f t="shared" ref="S49:S87" si="44">ROUND(R49/SUMIF(B$3:B$580,B49,I$3:I$580),3)</f>
        <v>0.11799999999999999</v>
      </c>
      <c r="T49" s="3" t="str">
        <f>VLOOKUP(Q49,道具信息!$Q$3:$S$20,2,FALSE)</f>
        <v>CHEST_ITEM_TYPE_T2_TANK</v>
      </c>
      <c r="U49" s="3" t="str">
        <f>T49</f>
        <v>CHEST_ITEM_TYPE_T2_TANK</v>
      </c>
      <c r="V49" s="3" t="str">
        <f>U49</f>
        <v>CHEST_ITEM_TYPE_T2_TANK</v>
      </c>
      <c r="W49" s="13">
        <f>IF(U49&lt;&gt;"",ROUND(S49*100%,3),"")</f>
        <v>0.11799999999999999</v>
      </c>
      <c r="X49" s="3" t="str">
        <f>TEXT(W49,"0.0%")</f>
        <v>11.8%</v>
      </c>
      <c r="Y49" s="3" t="str">
        <f>X49</f>
        <v>11.8%</v>
      </c>
    </row>
    <row r="50" spans="2:25" x14ac:dyDescent="0.3">
      <c r="B50" s="2">
        <f>数据源!BM82</f>
        <v>3</v>
      </c>
      <c r="C50" s="2" t="str">
        <f>数据源!BN82</f>
        <v>T-34</v>
      </c>
      <c r="D50" s="2" t="str">
        <f>数据源!BO82</f>
        <v>坦克</v>
      </c>
      <c r="E50" s="2">
        <f>数据源!BP82</f>
        <v>230</v>
      </c>
      <c r="F50" s="2">
        <f>数据源!BQ82</f>
        <v>3</v>
      </c>
      <c r="G50" s="2">
        <f>数据源!BR82</f>
        <v>3.6999999999999998E-2</v>
      </c>
      <c r="H50" s="2">
        <f>数据源!BS82</f>
        <v>1.6489130434782607E-2</v>
      </c>
      <c r="I50" s="2">
        <f>数据源!BT82</f>
        <v>165</v>
      </c>
      <c r="J50" s="3">
        <f t="shared" ref="J50:J78" si="45">ROUNDUP(IF(F50&gt;1,F50-ROUNDDOWN(SQRT(F50),0),F50),0)</f>
        <v>2</v>
      </c>
      <c r="K50" s="3">
        <f t="shared" ref="K50:K78" si="46">F50*2-J50</f>
        <v>4</v>
      </c>
      <c r="L50" s="3" t="str">
        <f t="shared" ref="L50:L68" si="47">RIGHT(D50,2)</f>
        <v>坦克</v>
      </c>
      <c r="M50" s="3">
        <f t="shared" ref="M50:M68" ca="1" si="48">IF(OR(L50="坦克",L50="碎片"),VLOOKUP(C50,INDIRECT("坦克ID"),MATCH(L50&amp;"ID",INDIRECT("坦克标头"),0),FALSE),VLOOKUP(C50,INDIRECT(L50&amp;"ID"),2,FALSE))</f>
        <v>12211</v>
      </c>
      <c r="N50" s="3" t="str">
        <f ca="1">N49&amp;","&amp;M50</f>
        <v>11211,12211</v>
      </c>
      <c r="O50" s="3" t="str">
        <f>O49&amp;","&amp;I50</f>
        <v>165,165</v>
      </c>
      <c r="P50" s="1" t="str">
        <f>P49&amp;","&amp;"("&amp;J50&amp;","&amp;K50&amp;")"</f>
        <v>(2,4),(2,4)</v>
      </c>
      <c r="Q50" s="3" t="str">
        <f>IF(D50="坦克碎片",VLOOKUP(C50,道具信息!$N$2:$O$291,2,FALSE)&amp;"碎片",VLOOKUP(C50,道具信息!$N$2:$O$291,2,FALSE))</f>
        <v>T2坦克</v>
      </c>
      <c r="R50" s="3">
        <f t="shared" si="43"/>
        <v>609</v>
      </c>
      <c r="S50" s="11">
        <f t="shared" si="44"/>
        <v>0.11799999999999999</v>
      </c>
      <c r="T50" s="3" t="str">
        <f>VLOOKUP(Q50,道具信息!$Q$3:$S$20,2,FALSE)</f>
        <v>CHEST_ITEM_TYPE_T2_TANK</v>
      </c>
      <c r="U50" s="3" t="str">
        <f>IF(COUNTIF(U$49:U49,T50)=0,T50,"")</f>
        <v/>
      </c>
      <c r="V50" s="3" t="str">
        <f>IF(U50&lt;&gt;"",V49&amp;","&amp;U50,V49)</f>
        <v>CHEST_ITEM_TYPE_T2_TANK</v>
      </c>
      <c r="W50" s="13" t="str">
        <f t="shared" ref="W50:W87" si="49">IF(U50&lt;&gt;"",ROUND(S50*100%,3),"")</f>
        <v/>
      </c>
      <c r="X50" s="3" t="str">
        <f t="shared" ref="X50:X87" si="50">TEXT(W50,"0.0%")</f>
        <v/>
      </c>
      <c r="Y50" s="3" t="str">
        <f>IF(X50&lt;&gt;"",Y49&amp;","&amp;X50,Y49)</f>
        <v>11.8%</v>
      </c>
    </row>
    <row r="51" spans="2:25" x14ac:dyDescent="0.3">
      <c r="B51" s="2">
        <f>数据源!BM83</f>
        <v>3</v>
      </c>
      <c r="C51" s="2" t="str">
        <f>数据源!BN83</f>
        <v>KV-1</v>
      </c>
      <c r="D51" s="2" t="str">
        <f>数据源!BO83</f>
        <v>坦克</v>
      </c>
      <c r="E51" s="2">
        <f>数据源!BP83</f>
        <v>230</v>
      </c>
      <c r="F51" s="2">
        <f>数据源!BQ83</f>
        <v>3</v>
      </c>
      <c r="G51" s="2">
        <f>数据源!BR83</f>
        <v>3.6999999999999998E-2</v>
      </c>
      <c r="H51" s="2">
        <f>数据源!BS83</f>
        <v>1.6489130434782607E-2</v>
      </c>
      <c r="I51" s="2">
        <f>数据源!BT83</f>
        <v>165</v>
      </c>
      <c r="J51" s="3">
        <f t="shared" si="45"/>
        <v>2</v>
      </c>
      <c r="K51" s="3">
        <f t="shared" si="46"/>
        <v>4</v>
      </c>
      <c r="L51" s="3" t="str">
        <f t="shared" si="47"/>
        <v>坦克</v>
      </c>
      <c r="M51" s="3">
        <f t="shared" ca="1" si="48"/>
        <v>13211</v>
      </c>
      <c r="N51" s="3" t="str">
        <f t="shared" ref="N51:N68" ca="1" si="51">N50&amp;","&amp;M51</f>
        <v>11211,12211,13211</v>
      </c>
      <c r="O51" s="3" t="str">
        <f t="shared" ref="O51:O68" si="52">O50&amp;","&amp;I51</f>
        <v>165,165,165</v>
      </c>
      <c r="P51" s="1" t="str">
        <f t="shared" ref="P51:P68" si="53">P50&amp;","&amp;"("&amp;J51&amp;","&amp;K51&amp;")"</f>
        <v>(2,4),(2,4),(2,4)</v>
      </c>
      <c r="Q51" s="3" t="str">
        <f>IF(D51="坦克碎片",VLOOKUP(C51,道具信息!$N$2:$O$291,2,FALSE)&amp;"碎片",VLOOKUP(C51,道具信息!$N$2:$O$291,2,FALSE))</f>
        <v>T2坦克</v>
      </c>
      <c r="R51" s="3">
        <f t="shared" si="43"/>
        <v>609</v>
      </c>
      <c r="S51" s="11">
        <f t="shared" si="44"/>
        <v>0.11799999999999999</v>
      </c>
      <c r="T51" s="3" t="str">
        <f>VLOOKUP(Q51,道具信息!$Q$3:$S$20,2,FALSE)</f>
        <v>CHEST_ITEM_TYPE_T2_TANK</v>
      </c>
      <c r="U51" s="3" t="str">
        <f>IF(COUNTIF(U$49:U50,T51)=0,T51,"")</f>
        <v/>
      </c>
      <c r="V51" s="3" t="str">
        <f t="shared" ref="V51:V87" si="54">IF(U51&lt;&gt;"",V50&amp;","&amp;U51,V50)</f>
        <v>CHEST_ITEM_TYPE_T2_TANK</v>
      </c>
      <c r="W51" s="13" t="str">
        <f t="shared" si="49"/>
        <v/>
      </c>
      <c r="X51" s="3" t="str">
        <f t="shared" si="50"/>
        <v/>
      </c>
      <c r="Y51" s="3" t="str">
        <f t="shared" ref="Y51:Y87" si="55">IF(X51&lt;&gt;"",Y50&amp;","&amp;X51,Y50)</f>
        <v>11.8%</v>
      </c>
    </row>
    <row r="52" spans="2:25" x14ac:dyDescent="0.3">
      <c r="B52" s="2">
        <f>数据源!BM84</f>
        <v>3</v>
      </c>
      <c r="C52" s="2" t="str">
        <f>数据源!BN84</f>
        <v>Puma</v>
      </c>
      <c r="D52" s="2" t="str">
        <f>数据源!BO84</f>
        <v>坦克</v>
      </c>
      <c r="E52" s="2">
        <f>数据源!BP84</f>
        <v>1000</v>
      </c>
      <c r="F52" s="2">
        <f>数据源!BQ84</f>
        <v>3</v>
      </c>
      <c r="G52" s="2">
        <f>数据源!BR84</f>
        <v>3.6999999999999998E-2</v>
      </c>
      <c r="H52" s="2">
        <f>数据源!BS84</f>
        <v>3.7924999999999994E-3</v>
      </c>
      <c r="I52" s="2">
        <f>数据源!BT84</f>
        <v>38</v>
      </c>
      <c r="J52" s="3">
        <f t="shared" si="45"/>
        <v>2</v>
      </c>
      <c r="K52" s="3">
        <f t="shared" si="46"/>
        <v>4</v>
      </c>
      <c r="L52" s="3" t="str">
        <f t="shared" si="47"/>
        <v>坦克</v>
      </c>
      <c r="M52" s="3">
        <f t="shared" ca="1" si="48"/>
        <v>11221</v>
      </c>
      <c r="N52" s="3" t="str">
        <f t="shared" ca="1" si="51"/>
        <v>11211,12211,13211,11221</v>
      </c>
      <c r="O52" s="3" t="str">
        <f t="shared" si="52"/>
        <v>165,165,165,38</v>
      </c>
      <c r="P52" s="1" t="str">
        <f t="shared" si="53"/>
        <v>(2,4),(2,4),(2,4),(2,4)</v>
      </c>
      <c r="Q52" s="3" t="str">
        <f>IF(D52="坦克碎片",VLOOKUP(C52,道具信息!$N$2:$O$291,2,FALSE)&amp;"碎片",VLOOKUP(C52,道具信息!$N$2:$O$291,2,FALSE))</f>
        <v>T2坦克</v>
      </c>
      <c r="R52" s="3">
        <f t="shared" si="43"/>
        <v>609</v>
      </c>
      <c r="S52" s="11">
        <f t="shared" si="44"/>
        <v>0.11799999999999999</v>
      </c>
      <c r="T52" s="3" t="str">
        <f>VLOOKUP(Q52,道具信息!$Q$3:$S$20,2,FALSE)</f>
        <v>CHEST_ITEM_TYPE_T2_TANK</v>
      </c>
      <c r="U52" s="3" t="str">
        <f>IF(COUNTIF(U$49:U51,T52)=0,T52,"")</f>
        <v/>
      </c>
      <c r="V52" s="3" t="str">
        <f t="shared" si="54"/>
        <v>CHEST_ITEM_TYPE_T2_TANK</v>
      </c>
      <c r="W52" s="13" t="str">
        <f t="shared" si="49"/>
        <v/>
      </c>
      <c r="X52" s="3" t="str">
        <f t="shared" si="50"/>
        <v/>
      </c>
      <c r="Y52" s="3" t="str">
        <f t="shared" si="55"/>
        <v>11.8%</v>
      </c>
    </row>
    <row r="53" spans="2:25" x14ac:dyDescent="0.3">
      <c r="B53" s="2">
        <f>数据源!BM85</f>
        <v>3</v>
      </c>
      <c r="C53" s="2" t="str">
        <f>数据源!BN85</f>
        <v>四号</v>
      </c>
      <c r="D53" s="2" t="str">
        <f>数据源!BO85</f>
        <v>坦克</v>
      </c>
      <c r="E53" s="2">
        <f>数据源!BP85</f>
        <v>1000</v>
      </c>
      <c r="F53" s="2">
        <f>数据源!BQ85</f>
        <v>3</v>
      </c>
      <c r="G53" s="2">
        <f>数据源!BR85</f>
        <v>3.6999999999999998E-2</v>
      </c>
      <c r="H53" s="2">
        <f>数据源!BS85</f>
        <v>3.7924999999999994E-3</v>
      </c>
      <c r="I53" s="2">
        <f>数据源!BT85</f>
        <v>38</v>
      </c>
      <c r="J53" s="3">
        <f t="shared" si="45"/>
        <v>2</v>
      </c>
      <c r="K53" s="3">
        <f t="shared" si="46"/>
        <v>4</v>
      </c>
      <c r="L53" s="3" t="str">
        <f t="shared" si="47"/>
        <v>坦克</v>
      </c>
      <c r="M53" s="3">
        <f t="shared" ca="1" si="48"/>
        <v>12221</v>
      </c>
      <c r="N53" s="3" t="str">
        <f t="shared" ca="1" si="51"/>
        <v>11211,12211,13211,11221,12221</v>
      </c>
      <c r="O53" s="3" t="str">
        <f t="shared" si="52"/>
        <v>165,165,165,38,38</v>
      </c>
      <c r="P53" s="1" t="str">
        <f t="shared" si="53"/>
        <v>(2,4),(2,4),(2,4),(2,4),(2,4)</v>
      </c>
      <c r="Q53" s="3" t="str">
        <f>IF(D53="坦克碎片",VLOOKUP(C53,道具信息!$N$2:$O$291,2,FALSE)&amp;"碎片",VLOOKUP(C53,道具信息!$N$2:$O$291,2,FALSE))</f>
        <v>T2坦克</v>
      </c>
      <c r="R53" s="3">
        <f t="shared" si="43"/>
        <v>609</v>
      </c>
      <c r="S53" s="11">
        <f t="shared" si="44"/>
        <v>0.11799999999999999</v>
      </c>
      <c r="T53" s="3" t="str">
        <f>VLOOKUP(Q53,道具信息!$Q$3:$S$20,2,FALSE)</f>
        <v>CHEST_ITEM_TYPE_T2_TANK</v>
      </c>
      <c r="U53" s="3" t="str">
        <f>IF(COUNTIF(U$49:U52,T53)=0,T53,"")</f>
        <v/>
      </c>
      <c r="V53" s="3" t="str">
        <f t="shared" si="54"/>
        <v>CHEST_ITEM_TYPE_T2_TANK</v>
      </c>
      <c r="W53" s="13" t="str">
        <f t="shared" si="49"/>
        <v/>
      </c>
      <c r="X53" s="3" t="str">
        <f t="shared" si="50"/>
        <v/>
      </c>
      <c r="Y53" s="3" t="str">
        <f t="shared" si="55"/>
        <v>11.8%</v>
      </c>
    </row>
    <row r="54" spans="2:25" x14ac:dyDescent="0.3">
      <c r="B54" s="2">
        <f>数据源!BM86</f>
        <v>3</v>
      </c>
      <c r="C54" s="2" t="str">
        <f>数据源!BN86</f>
        <v>丘吉尔</v>
      </c>
      <c r="D54" s="2" t="str">
        <f>数据源!BO86</f>
        <v>坦克</v>
      </c>
      <c r="E54" s="2">
        <f>数据源!BP86</f>
        <v>1000</v>
      </c>
      <c r="F54" s="2">
        <f>数据源!BQ86</f>
        <v>3</v>
      </c>
      <c r="G54" s="2">
        <f>数据源!BR86</f>
        <v>3.6999999999999998E-2</v>
      </c>
      <c r="H54" s="2">
        <f>数据源!BS86</f>
        <v>3.7924999999999994E-3</v>
      </c>
      <c r="I54" s="2">
        <f>数据源!BT86</f>
        <v>38</v>
      </c>
      <c r="J54" s="3">
        <f t="shared" si="45"/>
        <v>2</v>
      </c>
      <c r="K54" s="3">
        <f t="shared" si="46"/>
        <v>4</v>
      </c>
      <c r="L54" s="3" t="str">
        <f t="shared" si="47"/>
        <v>坦克</v>
      </c>
      <c r="M54" s="3">
        <f t="shared" ca="1" si="48"/>
        <v>13221</v>
      </c>
      <c r="N54" s="3" t="str">
        <f t="shared" ca="1" si="51"/>
        <v>11211,12211,13211,11221,12221,13221</v>
      </c>
      <c r="O54" s="3" t="str">
        <f t="shared" si="52"/>
        <v>165,165,165,38,38,38</v>
      </c>
      <c r="P54" s="1" t="str">
        <f t="shared" si="53"/>
        <v>(2,4),(2,4),(2,4),(2,4),(2,4),(2,4)</v>
      </c>
      <c r="Q54" s="3" t="str">
        <f>IF(D54="坦克碎片",VLOOKUP(C54,道具信息!$N$2:$O$291,2,FALSE)&amp;"碎片",VLOOKUP(C54,道具信息!$N$2:$O$291,2,FALSE))</f>
        <v>T2坦克</v>
      </c>
      <c r="R54" s="3">
        <f t="shared" si="43"/>
        <v>609</v>
      </c>
      <c r="S54" s="11">
        <f t="shared" si="44"/>
        <v>0.11799999999999999</v>
      </c>
      <c r="T54" s="3" t="str">
        <f>VLOOKUP(Q54,道具信息!$Q$3:$S$20,2,FALSE)</f>
        <v>CHEST_ITEM_TYPE_T2_TANK</v>
      </c>
      <c r="U54" s="3" t="str">
        <f>IF(COUNTIF(U$49:U53,T54)=0,T54,"")</f>
        <v/>
      </c>
      <c r="V54" s="3" t="str">
        <f t="shared" si="54"/>
        <v>CHEST_ITEM_TYPE_T2_TANK</v>
      </c>
      <c r="W54" s="13" t="str">
        <f t="shared" si="49"/>
        <v/>
      </c>
      <c r="X54" s="3" t="str">
        <f t="shared" si="50"/>
        <v/>
      </c>
      <c r="Y54" s="3" t="str">
        <f t="shared" si="55"/>
        <v>11.8%</v>
      </c>
    </row>
    <row r="55" spans="2:25" x14ac:dyDescent="0.3">
      <c r="B55" s="2">
        <f>数据源!BM87</f>
        <v>3</v>
      </c>
      <c r="C55" s="2" t="str">
        <f>数据源!BN87</f>
        <v>二号</v>
      </c>
      <c r="D55" s="2" t="str">
        <f>数据源!BO87</f>
        <v>坦克碎片</v>
      </c>
      <c r="E55" s="2">
        <f>数据源!BP87</f>
        <v>23</v>
      </c>
      <c r="F55" s="2">
        <f>数据源!BQ87</f>
        <v>26</v>
      </c>
      <c r="G55" s="2">
        <f>数据源!BR87</f>
        <v>0.11099999999999999</v>
      </c>
      <c r="H55" s="2">
        <f>数据源!BS87</f>
        <v>5.7077759197324399E-2</v>
      </c>
      <c r="I55" s="2">
        <f>数据源!BT87</f>
        <v>571</v>
      </c>
      <c r="J55" s="3">
        <f t="shared" si="45"/>
        <v>21</v>
      </c>
      <c r="K55" s="3">
        <f t="shared" si="46"/>
        <v>31</v>
      </c>
      <c r="L55" s="3" t="str">
        <f t="shared" si="47"/>
        <v>碎片</v>
      </c>
      <c r="M55" s="3">
        <f t="shared" ca="1" si="48"/>
        <v>51211</v>
      </c>
      <c r="N55" s="3" t="str">
        <f t="shared" ca="1" si="51"/>
        <v>11211,12211,13211,11221,12221,13221,51211</v>
      </c>
      <c r="O55" s="3" t="str">
        <f t="shared" si="52"/>
        <v>165,165,165,38,38,38,571</v>
      </c>
      <c r="P55" s="1" t="str">
        <f t="shared" si="53"/>
        <v>(2,4),(2,4),(2,4),(2,4),(2,4),(2,4),(21,31)</v>
      </c>
      <c r="Q55" s="3" t="str">
        <f>IF(D55="坦克碎片",VLOOKUP(C55,道具信息!$N$2:$O$291,2,FALSE)&amp;"碎片",VLOOKUP(C55,道具信息!$N$2:$O$291,2,FALSE))</f>
        <v>T2坦克碎片</v>
      </c>
      <c r="R55" s="3">
        <f t="shared" si="43"/>
        <v>2472</v>
      </c>
      <c r="S55" s="11">
        <f t="shared" si="44"/>
        <v>0.47899999999999998</v>
      </c>
      <c r="T55" s="3" t="str">
        <f>VLOOKUP(Q55,道具信息!$Q$3:$S$20,2,FALSE)</f>
        <v>CHEST_ITEM_TYPE_T2_SHARD</v>
      </c>
      <c r="U55" s="3" t="str">
        <f>IF(COUNTIF(U$49:U54,T55)=0,T55,"")</f>
        <v>CHEST_ITEM_TYPE_T2_SHARD</v>
      </c>
      <c r="V55" s="3" t="str">
        <f t="shared" si="54"/>
        <v>CHEST_ITEM_TYPE_T2_TANK,CHEST_ITEM_TYPE_T2_SHARD</v>
      </c>
      <c r="W55" s="13">
        <f t="shared" si="49"/>
        <v>0.47899999999999998</v>
      </c>
      <c r="X55" s="3" t="str">
        <f t="shared" si="50"/>
        <v>47.9%</v>
      </c>
      <c r="Y55" s="3" t="str">
        <f t="shared" si="55"/>
        <v>11.8%,47.9%</v>
      </c>
    </row>
    <row r="56" spans="2:25" x14ac:dyDescent="0.3">
      <c r="B56" s="2">
        <f>数据源!BM88</f>
        <v>3</v>
      </c>
      <c r="C56" s="2" t="str">
        <f>数据源!BN88</f>
        <v>T-34</v>
      </c>
      <c r="D56" s="2" t="str">
        <f>数据源!BO88</f>
        <v>坦克碎片</v>
      </c>
      <c r="E56" s="2">
        <f>数据源!BP88</f>
        <v>23</v>
      </c>
      <c r="F56" s="2">
        <f>数据源!BQ88</f>
        <v>26</v>
      </c>
      <c r="G56" s="2">
        <f>数据源!BR88</f>
        <v>0.11099999999999999</v>
      </c>
      <c r="H56" s="2">
        <f>数据源!BS88</f>
        <v>5.7077759197324399E-2</v>
      </c>
      <c r="I56" s="2">
        <f>数据源!BT88</f>
        <v>571</v>
      </c>
      <c r="J56" s="3">
        <f t="shared" si="45"/>
        <v>21</v>
      </c>
      <c r="K56" s="3">
        <f t="shared" si="46"/>
        <v>31</v>
      </c>
      <c r="L56" s="3" t="str">
        <f t="shared" si="47"/>
        <v>碎片</v>
      </c>
      <c r="M56" s="3">
        <f t="shared" ca="1" si="48"/>
        <v>52211</v>
      </c>
      <c r="N56" s="3" t="str">
        <f t="shared" ca="1" si="51"/>
        <v>11211,12211,13211,11221,12221,13221,51211,52211</v>
      </c>
      <c r="O56" s="3" t="str">
        <f t="shared" si="52"/>
        <v>165,165,165,38,38,38,571,571</v>
      </c>
      <c r="P56" s="1" t="str">
        <f t="shared" si="53"/>
        <v>(2,4),(2,4),(2,4),(2,4),(2,4),(2,4),(21,31),(21,31)</v>
      </c>
      <c r="Q56" s="3" t="str">
        <f>IF(D56="坦克碎片",VLOOKUP(C56,道具信息!$N$2:$O$291,2,FALSE)&amp;"碎片",VLOOKUP(C56,道具信息!$N$2:$O$291,2,FALSE))</f>
        <v>T2坦克碎片</v>
      </c>
      <c r="R56" s="3">
        <f t="shared" si="43"/>
        <v>2472</v>
      </c>
      <c r="S56" s="11">
        <f t="shared" si="44"/>
        <v>0.47899999999999998</v>
      </c>
      <c r="T56" s="3" t="str">
        <f>VLOOKUP(Q56,道具信息!$Q$3:$S$20,2,FALSE)</f>
        <v>CHEST_ITEM_TYPE_T2_SHARD</v>
      </c>
      <c r="U56" s="3" t="str">
        <f>IF(COUNTIF(U$49:U55,T56)=0,T56,"")</f>
        <v/>
      </c>
      <c r="V56" s="3" t="str">
        <f t="shared" si="54"/>
        <v>CHEST_ITEM_TYPE_T2_TANK,CHEST_ITEM_TYPE_T2_SHARD</v>
      </c>
      <c r="W56" s="13" t="str">
        <f t="shared" si="49"/>
        <v/>
      </c>
      <c r="X56" s="3" t="str">
        <f t="shared" si="50"/>
        <v/>
      </c>
      <c r="Y56" s="3" t="str">
        <f t="shared" si="55"/>
        <v>11.8%,47.9%</v>
      </c>
    </row>
    <row r="57" spans="2:25" x14ac:dyDescent="0.3">
      <c r="B57" s="2">
        <f>数据源!BM89</f>
        <v>3</v>
      </c>
      <c r="C57" s="2" t="str">
        <f>数据源!BN89</f>
        <v>KV-1</v>
      </c>
      <c r="D57" s="2" t="str">
        <f>数据源!BO89</f>
        <v>坦克碎片</v>
      </c>
      <c r="E57" s="2">
        <f>数据源!BP89</f>
        <v>23</v>
      </c>
      <c r="F57" s="2">
        <f>数据源!BQ89</f>
        <v>26</v>
      </c>
      <c r="G57" s="2">
        <f>数据源!BR89</f>
        <v>0.11099999999999999</v>
      </c>
      <c r="H57" s="2">
        <f>数据源!BS89</f>
        <v>5.7077759197324399E-2</v>
      </c>
      <c r="I57" s="2">
        <f>数据源!BT89</f>
        <v>571</v>
      </c>
      <c r="J57" s="3">
        <f t="shared" si="45"/>
        <v>21</v>
      </c>
      <c r="K57" s="3">
        <f t="shared" si="46"/>
        <v>31</v>
      </c>
      <c r="L57" s="3" t="str">
        <f t="shared" si="47"/>
        <v>碎片</v>
      </c>
      <c r="M57" s="3">
        <f t="shared" ca="1" si="48"/>
        <v>53211</v>
      </c>
      <c r="N57" s="3" t="str">
        <f t="shared" ca="1" si="51"/>
        <v>11211,12211,13211,11221,12221,13221,51211,52211,53211</v>
      </c>
      <c r="O57" s="3" t="str">
        <f t="shared" si="52"/>
        <v>165,165,165,38,38,38,571,571,571</v>
      </c>
      <c r="P57" s="1" t="str">
        <f t="shared" si="53"/>
        <v>(2,4),(2,4),(2,4),(2,4),(2,4),(2,4),(21,31),(21,31),(21,31)</v>
      </c>
      <c r="Q57" s="3" t="str">
        <f>IF(D57="坦克碎片",VLOOKUP(C57,道具信息!$N$2:$O$291,2,FALSE)&amp;"碎片",VLOOKUP(C57,道具信息!$N$2:$O$291,2,FALSE))</f>
        <v>T2坦克碎片</v>
      </c>
      <c r="R57" s="3">
        <f t="shared" si="43"/>
        <v>2472</v>
      </c>
      <c r="S57" s="11">
        <f t="shared" si="44"/>
        <v>0.47899999999999998</v>
      </c>
      <c r="T57" s="3" t="str">
        <f>VLOOKUP(Q57,道具信息!$Q$3:$S$20,2,FALSE)</f>
        <v>CHEST_ITEM_TYPE_T2_SHARD</v>
      </c>
      <c r="U57" s="3" t="str">
        <f>IF(COUNTIF(U$49:U56,T57)=0,T57,"")</f>
        <v/>
      </c>
      <c r="V57" s="3" t="str">
        <f t="shared" si="54"/>
        <v>CHEST_ITEM_TYPE_T2_TANK,CHEST_ITEM_TYPE_T2_SHARD</v>
      </c>
      <c r="W57" s="13" t="str">
        <f t="shared" si="49"/>
        <v/>
      </c>
      <c r="X57" s="3" t="str">
        <f t="shared" si="50"/>
        <v/>
      </c>
      <c r="Y57" s="3" t="str">
        <f t="shared" si="55"/>
        <v>11.8%,47.9%</v>
      </c>
    </row>
    <row r="58" spans="2:25" x14ac:dyDescent="0.3">
      <c r="B58" s="2">
        <f>数据源!BM90</f>
        <v>3</v>
      </c>
      <c r="C58" s="2" t="str">
        <f>数据源!BN90</f>
        <v>Puma</v>
      </c>
      <c r="D58" s="2" t="str">
        <f>数据源!BO90</f>
        <v>坦克碎片</v>
      </c>
      <c r="E58" s="2">
        <f>数据源!BP90</f>
        <v>50</v>
      </c>
      <c r="F58" s="2">
        <f>数据源!BQ90</f>
        <v>9</v>
      </c>
      <c r="G58" s="2">
        <f>数据源!BR90</f>
        <v>3.6999999999999998E-2</v>
      </c>
      <c r="H58" s="2">
        <f>数据源!BS90</f>
        <v>2.5283333333333335E-2</v>
      </c>
      <c r="I58" s="2">
        <f>数据源!BT90</f>
        <v>253</v>
      </c>
      <c r="J58" s="3">
        <f t="shared" si="45"/>
        <v>6</v>
      </c>
      <c r="K58" s="3">
        <f t="shared" si="46"/>
        <v>12</v>
      </c>
      <c r="L58" s="3" t="str">
        <f t="shared" si="47"/>
        <v>碎片</v>
      </c>
      <c r="M58" s="3">
        <f t="shared" ca="1" si="48"/>
        <v>51221</v>
      </c>
      <c r="N58" s="3" t="str">
        <f t="shared" ca="1" si="51"/>
        <v>11211,12211,13211,11221,12221,13221,51211,52211,53211,51221</v>
      </c>
      <c r="O58" s="3" t="str">
        <f t="shared" si="52"/>
        <v>165,165,165,38,38,38,571,571,571,253</v>
      </c>
      <c r="P58" s="1" t="str">
        <f t="shared" si="53"/>
        <v>(2,4),(2,4),(2,4),(2,4),(2,4),(2,4),(21,31),(21,31),(21,31),(6,12)</v>
      </c>
      <c r="Q58" s="3" t="str">
        <f>IF(D58="坦克碎片",VLOOKUP(C58,道具信息!$N$2:$O$291,2,FALSE)&amp;"碎片",VLOOKUP(C58,道具信息!$N$2:$O$291,2,FALSE))</f>
        <v>T2坦克碎片</v>
      </c>
      <c r="R58" s="3">
        <f t="shared" si="43"/>
        <v>2472</v>
      </c>
      <c r="S58" s="11">
        <f t="shared" si="44"/>
        <v>0.47899999999999998</v>
      </c>
      <c r="T58" s="3" t="str">
        <f>VLOOKUP(Q58,道具信息!$Q$3:$S$20,2,FALSE)</f>
        <v>CHEST_ITEM_TYPE_T2_SHARD</v>
      </c>
      <c r="U58" s="3" t="str">
        <f>IF(COUNTIF(U$49:U57,T58)=0,T58,"")</f>
        <v/>
      </c>
      <c r="V58" s="3" t="str">
        <f t="shared" si="54"/>
        <v>CHEST_ITEM_TYPE_T2_TANK,CHEST_ITEM_TYPE_T2_SHARD</v>
      </c>
      <c r="W58" s="13" t="str">
        <f t="shared" si="49"/>
        <v/>
      </c>
      <c r="X58" s="3" t="str">
        <f t="shared" si="50"/>
        <v/>
      </c>
      <c r="Y58" s="3" t="str">
        <f t="shared" si="55"/>
        <v>11.8%,47.9%</v>
      </c>
    </row>
    <row r="59" spans="2:25" x14ac:dyDescent="0.3">
      <c r="B59" s="2">
        <f>数据源!BM91</f>
        <v>3</v>
      </c>
      <c r="C59" s="2" t="str">
        <f>数据源!BN91</f>
        <v>四号</v>
      </c>
      <c r="D59" s="2" t="str">
        <f>数据源!BO91</f>
        <v>坦克碎片</v>
      </c>
      <c r="E59" s="2">
        <f>数据源!BP91</f>
        <v>50</v>
      </c>
      <c r="F59" s="2">
        <f>数据源!BQ91</f>
        <v>9</v>
      </c>
      <c r="G59" s="2">
        <f>数据源!BR91</f>
        <v>3.6999999999999998E-2</v>
      </c>
      <c r="H59" s="2">
        <f>数据源!BS91</f>
        <v>2.5283333333333335E-2</v>
      </c>
      <c r="I59" s="2">
        <f>数据源!BT91</f>
        <v>253</v>
      </c>
      <c r="J59" s="3">
        <f t="shared" si="45"/>
        <v>6</v>
      </c>
      <c r="K59" s="3">
        <f t="shared" si="46"/>
        <v>12</v>
      </c>
      <c r="L59" s="3" t="str">
        <f t="shared" si="47"/>
        <v>碎片</v>
      </c>
      <c r="M59" s="3">
        <f t="shared" ca="1" si="48"/>
        <v>52221</v>
      </c>
      <c r="N59" s="3" t="str">
        <f t="shared" ca="1" si="51"/>
        <v>11211,12211,13211,11221,12221,13221,51211,52211,53211,51221,52221</v>
      </c>
      <c r="O59" s="3" t="str">
        <f t="shared" si="52"/>
        <v>165,165,165,38,38,38,571,571,571,253,253</v>
      </c>
      <c r="P59" s="1" t="str">
        <f t="shared" si="53"/>
        <v>(2,4),(2,4),(2,4),(2,4),(2,4),(2,4),(21,31),(21,31),(21,31),(6,12),(6,12)</v>
      </c>
      <c r="Q59" s="3" t="str">
        <f>IF(D59="坦克碎片",VLOOKUP(C59,道具信息!$N$2:$O$291,2,FALSE)&amp;"碎片",VLOOKUP(C59,道具信息!$N$2:$O$291,2,FALSE))</f>
        <v>T2坦克碎片</v>
      </c>
      <c r="R59" s="3">
        <f t="shared" si="43"/>
        <v>2472</v>
      </c>
      <c r="S59" s="11">
        <f t="shared" si="44"/>
        <v>0.47899999999999998</v>
      </c>
      <c r="T59" s="3" t="str">
        <f>VLOOKUP(Q59,道具信息!$Q$3:$S$20,2,FALSE)</f>
        <v>CHEST_ITEM_TYPE_T2_SHARD</v>
      </c>
      <c r="U59" s="3" t="str">
        <f>IF(COUNTIF(U$49:U58,T59)=0,T59,"")</f>
        <v/>
      </c>
      <c r="V59" s="3" t="str">
        <f t="shared" si="54"/>
        <v>CHEST_ITEM_TYPE_T2_TANK,CHEST_ITEM_TYPE_T2_SHARD</v>
      </c>
      <c r="W59" s="13" t="str">
        <f t="shared" si="49"/>
        <v/>
      </c>
      <c r="X59" s="3" t="str">
        <f t="shared" si="50"/>
        <v/>
      </c>
      <c r="Y59" s="3" t="str">
        <f t="shared" si="55"/>
        <v>11.8%,47.9%</v>
      </c>
    </row>
    <row r="60" spans="2:25" x14ac:dyDescent="0.3">
      <c r="B60" s="2">
        <f>数据源!BM92</f>
        <v>3</v>
      </c>
      <c r="C60" s="2" t="str">
        <f>数据源!BN92</f>
        <v>丘吉尔</v>
      </c>
      <c r="D60" s="2" t="str">
        <f>数据源!BO92</f>
        <v>坦克碎片</v>
      </c>
      <c r="E60" s="2">
        <f>数据源!BP92</f>
        <v>50</v>
      </c>
      <c r="F60" s="2">
        <f>数据源!BQ92</f>
        <v>9</v>
      </c>
      <c r="G60" s="2">
        <f>数据源!BR92</f>
        <v>3.6999999999999998E-2</v>
      </c>
      <c r="H60" s="2">
        <f>数据源!BS92</f>
        <v>2.5283333333333335E-2</v>
      </c>
      <c r="I60" s="2">
        <f>数据源!BT92</f>
        <v>253</v>
      </c>
      <c r="J60" s="3">
        <f t="shared" si="45"/>
        <v>6</v>
      </c>
      <c r="K60" s="3">
        <f t="shared" si="46"/>
        <v>12</v>
      </c>
      <c r="L60" s="3" t="str">
        <f t="shared" si="47"/>
        <v>碎片</v>
      </c>
      <c r="M60" s="3">
        <f t="shared" ca="1" si="48"/>
        <v>53221</v>
      </c>
      <c r="N60" s="3" t="str">
        <f t="shared" ca="1" si="51"/>
        <v>11211,12211,13211,11221,12221,13221,51211,52211,53211,51221,52221,53221</v>
      </c>
      <c r="O60" s="3" t="str">
        <f t="shared" si="52"/>
        <v>165,165,165,38,38,38,571,571,571,253,253,253</v>
      </c>
      <c r="P60" s="1" t="str">
        <f t="shared" si="53"/>
        <v>(2,4),(2,4),(2,4),(2,4),(2,4),(2,4),(21,31),(21,31),(21,31),(6,12),(6,12),(6,12)</v>
      </c>
      <c r="Q60" s="3" t="str">
        <f>IF(D60="坦克碎片",VLOOKUP(C60,道具信息!$N$2:$O$291,2,FALSE)&amp;"碎片",VLOOKUP(C60,道具信息!$N$2:$O$291,2,FALSE))</f>
        <v>T2坦克碎片</v>
      </c>
      <c r="R60" s="3">
        <f t="shared" si="43"/>
        <v>2472</v>
      </c>
      <c r="S60" s="11">
        <f t="shared" si="44"/>
        <v>0.47899999999999998</v>
      </c>
      <c r="T60" s="3" t="str">
        <f>VLOOKUP(Q60,道具信息!$Q$3:$S$20,2,FALSE)</f>
        <v>CHEST_ITEM_TYPE_T2_SHARD</v>
      </c>
      <c r="U60" s="3" t="str">
        <f>IF(COUNTIF(U$49:U59,T60)=0,T60,"")</f>
        <v/>
      </c>
      <c r="V60" s="3" t="str">
        <f t="shared" si="54"/>
        <v>CHEST_ITEM_TYPE_T2_TANK,CHEST_ITEM_TYPE_T2_SHARD</v>
      </c>
      <c r="W60" s="13" t="str">
        <f t="shared" si="49"/>
        <v/>
      </c>
      <c r="X60" s="3" t="str">
        <f t="shared" si="50"/>
        <v/>
      </c>
      <c r="Y60" s="3" t="str">
        <f t="shared" si="55"/>
        <v>11.8%,47.9%</v>
      </c>
    </row>
    <row r="61" spans="2:25" x14ac:dyDescent="0.3">
      <c r="B61" s="2">
        <f>数据源!BM93</f>
        <v>3</v>
      </c>
      <c r="C61" s="2" t="str">
        <f>数据源!BN93</f>
        <v>T1LP1</v>
      </c>
      <c r="D61" s="2" t="str">
        <f>数据源!BO93</f>
        <v>部件</v>
      </c>
      <c r="E61" s="2">
        <f>数据源!BP93</f>
        <v>40</v>
      </c>
      <c r="F61" s="2">
        <f>数据源!BQ93</f>
        <v>12</v>
      </c>
      <c r="G61" s="2">
        <f>数据源!BR93</f>
        <v>1.4999999999999999E-2</v>
      </c>
      <c r="H61" s="2">
        <f>数据源!BS93</f>
        <v>9.6093749999999999E-3</v>
      </c>
      <c r="I61" s="2">
        <f>数据源!BT93</f>
        <v>96</v>
      </c>
      <c r="J61" s="3">
        <f t="shared" si="45"/>
        <v>9</v>
      </c>
      <c r="K61" s="3">
        <f t="shared" si="46"/>
        <v>15</v>
      </c>
      <c r="L61" s="3" t="str">
        <f t="shared" si="47"/>
        <v>部件</v>
      </c>
      <c r="M61" s="3">
        <f t="shared" ca="1" si="48"/>
        <v>91001</v>
      </c>
      <c r="N61" s="3" t="str">
        <f t="shared" ca="1" si="51"/>
        <v>11211,12211,13211,11221,12221,13221,51211,52211,53211,51221,52221,53221,91001</v>
      </c>
      <c r="O61" s="3" t="str">
        <f t="shared" si="52"/>
        <v>165,165,165,38,38,38,571,571,571,253,253,253,96</v>
      </c>
      <c r="P61" s="1" t="str">
        <f t="shared" si="53"/>
        <v>(2,4),(2,4),(2,4),(2,4),(2,4),(2,4),(21,31),(21,31),(21,31),(6,12),(6,12),(6,12),(9,15)</v>
      </c>
      <c r="Q61" s="3" t="str">
        <f>IF(D61="坦克碎片",VLOOKUP(C61,道具信息!$N$2:$O$291,2,FALSE)&amp;"碎片",VLOOKUP(C61,道具信息!$N$2:$O$291,2,FALSE))</f>
        <v>T1部件</v>
      </c>
      <c r="R61" s="3">
        <f t="shared" si="43"/>
        <v>1728</v>
      </c>
      <c r="S61" s="11">
        <f t="shared" si="44"/>
        <v>0.33500000000000002</v>
      </c>
      <c r="T61" s="3" t="str">
        <f>VLOOKUP(Q61,道具信息!$Q$3:$S$20,2,FALSE)</f>
        <v>CHEST_ITEM_TYPE_T1_PART</v>
      </c>
      <c r="U61" s="3" t="str">
        <f>IF(COUNTIF(U$49:U60,T61)=0,T61,"")</f>
        <v>CHEST_ITEM_TYPE_T1_PART</v>
      </c>
      <c r="V61" s="3" t="str">
        <f t="shared" si="54"/>
        <v>CHEST_ITEM_TYPE_T2_TANK,CHEST_ITEM_TYPE_T2_SHARD,CHEST_ITEM_TYPE_T1_PART</v>
      </c>
      <c r="W61" s="13">
        <f t="shared" si="49"/>
        <v>0.33500000000000002</v>
      </c>
      <c r="X61" s="3" t="str">
        <f t="shared" si="50"/>
        <v>33.5%</v>
      </c>
      <c r="Y61" s="3" t="str">
        <f t="shared" si="55"/>
        <v>11.8%,47.9%,33.5%</v>
      </c>
    </row>
    <row r="62" spans="2:25" x14ac:dyDescent="0.3">
      <c r="B62" s="2">
        <f>数据源!BM94</f>
        <v>3</v>
      </c>
      <c r="C62" s="2" t="str">
        <f>数据源!BN94</f>
        <v>T1LP3</v>
      </c>
      <c r="D62" s="2" t="str">
        <f>数据源!BO94</f>
        <v>部件</v>
      </c>
      <c r="E62" s="2">
        <f>数据源!BP94</f>
        <v>40</v>
      </c>
      <c r="F62" s="2">
        <f>数据源!BQ94</f>
        <v>12</v>
      </c>
      <c r="G62" s="2">
        <f>数据源!BR94</f>
        <v>1.4999999999999999E-2</v>
      </c>
      <c r="H62" s="2">
        <f>数据源!BS94</f>
        <v>9.6093749999999999E-3</v>
      </c>
      <c r="I62" s="2">
        <f>数据源!BT94</f>
        <v>96</v>
      </c>
      <c r="J62" s="3">
        <f t="shared" si="45"/>
        <v>9</v>
      </c>
      <c r="K62" s="3">
        <f t="shared" si="46"/>
        <v>15</v>
      </c>
      <c r="L62" s="3" t="str">
        <f t="shared" si="47"/>
        <v>部件</v>
      </c>
      <c r="M62" s="3">
        <f t="shared" ca="1" si="48"/>
        <v>91003</v>
      </c>
      <c r="N62" s="3" t="str">
        <f t="shared" ca="1" si="51"/>
        <v>11211,12211,13211,11221,12221,13221,51211,52211,53211,51221,52221,53221,91001,91003</v>
      </c>
      <c r="O62" s="3" t="str">
        <f t="shared" si="52"/>
        <v>165,165,165,38,38,38,571,571,571,253,253,253,96,96</v>
      </c>
      <c r="P62" s="1" t="str">
        <f t="shared" si="53"/>
        <v>(2,4),(2,4),(2,4),(2,4),(2,4),(2,4),(21,31),(21,31),(21,31),(6,12),(6,12),(6,12),(9,15),(9,15)</v>
      </c>
      <c r="Q62" s="3" t="str">
        <f>IF(D62="坦克碎片",VLOOKUP(C62,道具信息!$N$2:$O$291,2,FALSE)&amp;"碎片",VLOOKUP(C62,道具信息!$N$2:$O$291,2,FALSE))</f>
        <v>T1部件</v>
      </c>
      <c r="R62" s="3">
        <f t="shared" si="43"/>
        <v>1728</v>
      </c>
      <c r="S62" s="11">
        <f t="shared" si="44"/>
        <v>0.33500000000000002</v>
      </c>
      <c r="T62" s="3" t="str">
        <f>VLOOKUP(Q62,道具信息!$Q$3:$S$20,2,FALSE)</f>
        <v>CHEST_ITEM_TYPE_T1_PART</v>
      </c>
      <c r="U62" s="3" t="str">
        <f>IF(COUNTIF(U$49:U61,T62)=0,T62,"")</f>
        <v/>
      </c>
      <c r="V62" s="3" t="str">
        <f t="shared" si="54"/>
        <v>CHEST_ITEM_TYPE_T2_TANK,CHEST_ITEM_TYPE_T2_SHARD,CHEST_ITEM_TYPE_T1_PART</v>
      </c>
      <c r="W62" s="13" t="str">
        <f t="shared" si="49"/>
        <v/>
      </c>
      <c r="X62" s="3" t="str">
        <f t="shared" si="50"/>
        <v/>
      </c>
      <c r="Y62" s="3" t="str">
        <f t="shared" si="55"/>
        <v>11.8%,47.9%,33.5%</v>
      </c>
    </row>
    <row r="63" spans="2:25" x14ac:dyDescent="0.3">
      <c r="B63" s="2">
        <f>数据源!BM95</f>
        <v>3</v>
      </c>
      <c r="C63" s="2" t="str">
        <f>数据源!BN95</f>
        <v>T1LP5</v>
      </c>
      <c r="D63" s="2" t="str">
        <f>数据源!BO95</f>
        <v>部件</v>
      </c>
      <c r="E63" s="2">
        <f>数据源!BP95</f>
        <v>40</v>
      </c>
      <c r="F63" s="2">
        <f>数据源!BQ95</f>
        <v>12</v>
      </c>
      <c r="G63" s="2">
        <f>数据源!BR95</f>
        <v>1.4999999999999999E-2</v>
      </c>
      <c r="H63" s="2">
        <f>数据源!BS95</f>
        <v>9.6093749999999999E-3</v>
      </c>
      <c r="I63" s="2">
        <f>数据源!BT95</f>
        <v>96</v>
      </c>
      <c r="J63" s="3">
        <f t="shared" si="45"/>
        <v>9</v>
      </c>
      <c r="K63" s="3">
        <f t="shared" si="46"/>
        <v>15</v>
      </c>
      <c r="L63" s="3" t="str">
        <f t="shared" si="47"/>
        <v>部件</v>
      </c>
      <c r="M63" s="3">
        <f t="shared" ca="1" si="48"/>
        <v>91005</v>
      </c>
      <c r="N63" s="3" t="str">
        <f t="shared" ca="1" si="51"/>
        <v>11211,12211,13211,11221,12221,13221,51211,52211,53211,51221,52221,53221,91001,91003,91005</v>
      </c>
      <c r="O63" s="3" t="str">
        <f t="shared" si="52"/>
        <v>165,165,165,38,38,38,571,571,571,253,253,253,96,96,96</v>
      </c>
      <c r="P63" s="1" t="str">
        <f t="shared" si="53"/>
        <v>(2,4),(2,4),(2,4),(2,4),(2,4),(2,4),(21,31),(21,31),(21,31),(6,12),(6,12),(6,12),(9,15),(9,15),(9,15)</v>
      </c>
      <c r="Q63" s="3" t="str">
        <f>IF(D63="坦克碎片",VLOOKUP(C63,道具信息!$N$2:$O$291,2,FALSE)&amp;"碎片",VLOOKUP(C63,道具信息!$N$2:$O$291,2,FALSE))</f>
        <v>T1部件</v>
      </c>
      <c r="R63" s="3">
        <f t="shared" si="43"/>
        <v>1728</v>
      </c>
      <c r="S63" s="11">
        <f t="shared" si="44"/>
        <v>0.33500000000000002</v>
      </c>
      <c r="T63" s="3" t="str">
        <f>VLOOKUP(Q63,道具信息!$Q$3:$S$20,2,FALSE)</f>
        <v>CHEST_ITEM_TYPE_T1_PART</v>
      </c>
      <c r="U63" s="3" t="str">
        <f>IF(COUNTIF(U$49:U62,T63)=0,T63,"")</f>
        <v/>
      </c>
      <c r="V63" s="3" t="str">
        <f t="shared" si="54"/>
        <v>CHEST_ITEM_TYPE_T2_TANK,CHEST_ITEM_TYPE_T2_SHARD,CHEST_ITEM_TYPE_T1_PART</v>
      </c>
      <c r="W63" s="13" t="str">
        <f t="shared" si="49"/>
        <v/>
      </c>
      <c r="X63" s="3" t="str">
        <f t="shared" si="50"/>
        <v/>
      </c>
      <c r="Y63" s="3" t="str">
        <f t="shared" si="55"/>
        <v>11.8%,47.9%,33.5%</v>
      </c>
    </row>
    <row r="64" spans="2:25" x14ac:dyDescent="0.3">
      <c r="B64" s="2">
        <f>数据源!BM96</f>
        <v>3</v>
      </c>
      <c r="C64" s="2" t="str">
        <f>数据源!BN96</f>
        <v>T1MP1</v>
      </c>
      <c r="D64" s="2" t="str">
        <f>数据源!BO96</f>
        <v>部件</v>
      </c>
      <c r="E64" s="2">
        <f>数据源!BP96</f>
        <v>40</v>
      </c>
      <c r="F64" s="2">
        <f>数据源!BQ96</f>
        <v>12</v>
      </c>
      <c r="G64" s="2">
        <f>数据源!BR96</f>
        <v>1.4999999999999999E-2</v>
      </c>
      <c r="H64" s="2">
        <f>数据源!BS96</f>
        <v>9.6093749999999999E-3</v>
      </c>
      <c r="I64" s="2">
        <f>数据源!BT96</f>
        <v>96</v>
      </c>
      <c r="J64" s="3">
        <f t="shared" si="45"/>
        <v>9</v>
      </c>
      <c r="K64" s="3">
        <f t="shared" si="46"/>
        <v>15</v>
      </c>
      <c r="L64" s="3" t="str">
        <f t="shared" si="47"/>
        <v>部件</v>
      </c>
      <c r="M64" s="3">
        <f t="shared" ca="1" si="48"/>
        <v>91101</v>
      </c>
      <c r="N64" s="3" t="str">
        <f t="shared" ca="1" si="51"/>
        <v>11211,12211,13211,11221,12221,13221,51211,52211,53211,51221,52221,53221,91001,91003,91005,91101</v>
      </c>
      <c r="O64" s="3" t="str">
        <f t="shared" si="52"/>
        <v>165,165,165,38,38,38,571,571,571,253,253,253,96,96,96,96</v>
      </c>
      <c r="P64" s="1" t="str">
        <f t="shared" si="53"/>
        <v>(2,4),(2,4),(2,4),(2,4),(2,4),(2,4),(21,31),(21,31),(21,31),(6,12),(6,12),(6,12),(9,15),(9,15),(9,15),(9,15)</v>
      </c>
      <c r="Q64" s="3" t="str">
        <f>IF(D64="坦克碎片",VLOOKUP(C64,道具信息!$N$2:$O$291,2,FALSE)&amp;"碎片",VLOOKUP(C64,道具信息!$N$2:$O$291,2,FALSE))</f>
        <v>T1部件</v>
      </c>
      <c r="R64" s="3">
        <f t="shared" si="43"/>
        <v>1728</v>
      </c>
      <c r="S64" s="11">
        <f t="shared" si="44"/>
        <v>0.33500000000000002</v>
      </c>
      <c r="T64" s="3" t="str">
        <f>VLOOKUP(Q64,道具信息!$Q$3:$S$20,2,FALSE)</f>
        <v>CHEST_ITEM_TYPE_T1_PART</v>
      </c>
      <c r="U64" s="3" t="str">
        <f>IF(COUNTIF(U$49:U63,T64)=0,T64,"")</f>
        <v/>
      </c>
      <c r="V64" s="3" t="str">
        <f t="shared" si="54"/>
        <v>CHEST_ITEM_TYPE_T2_TANK,CHEST_ITEM_TYPE_T2_SHARD,CHEST_ITEM_TYPE_T1_PART</v>
      </c>
      <c r="W64" s="13" t="str">
        <f t="shared" si="49"/>
        <v/>
      </c>
      <c r="X64" s="3" t="str">
        <f t="shared" si="50"/>
        <v/>
      </c>
      <c r="Y64" s="3" t="str">
        <f t="shared" si="55"/>
        <v>11.8%,47.9%,33.5%</v>
      </c>
    </row>
    <row r="65" spans="2:25" x14ac:dyDescent="0.3">
      <c r="B65" s="2">
        <f>数据源!BM97</f>
        <v>3</v>
      </c>
      <c r="C65" s="2" t="str">
        <f>数据源!BN97</f>
        <v>T1MP3</v>
      </c>
      <c r="D65" s="2" t="str">
        <f>数据源!BO97</f>
        <v>部件</v>
      </c>
      <c r="E65" s="2">
        <f>数据源!BP97</f>
        <v>40</v>
      </c>
      <c r="F65" s="2">
        <f>数据源!BQ97</f>
        <v>12</v>
      </c>
      <c r="G65" s="2">
        <f>数据源!BR97</f>
        <v>1.4999999999999999E-2</v>
      </c>
      <c r="H65" s="2">
        <f>数据源!BS97</f>
        <v>9.6093749999999999E-3</v>
      </c>
      <c r="I65" s="2">
        <f>数据源!BT97</f>
        <v>96</v>
      </c>
      <c r="J65" s="3">
        <f t="shared" si="45"/>
        <v>9</v>
      </c>
      <c r="K65" s="3">
        <f t="shared" si="46"/>
        <v>15</v>
      </c>
      <c r="L65" s="3" t="str">
        <f t="shared" si="47"/>
        <v>部件</v>
      </c>
      <c r="M65" s="3">
        <f t="shared" ca="1" si="48"/>
        <v>91103</v>
      </c>
      <c r="N65" s="3" t="str">
        <f t="shared" ca="1" si="51"/>
        <v>11211,12211,13211,11221,12221,13221,51211,52211,53211,51221,52221,53221,91001,91003,91005,91101,91103</v>
      </c>
      <c r="O65" s="3" t="str">
        <f t="shared" si="52"/>
        <v>165,165,165,38,38,38,571,571,571,253,253,253,96,96,96,96,96</v>
      </c>
      <c r="P65" s="1" t="str">
        <f t="shared" si="53"/>
        <v>(2,4),(2,4),(2,4),(2,4),(2,4),(2,4),(21,31),(21,31),(21,31),(6,12),(6,12),(6,12),(9,15),(9,15),(9,15),(9,15),(9,15)</v>
      </c>
      <c r="Q65" s="3" t="str">
        <f>IF(D65="坦克碎片",VLOOKUP(C65,道具信息!$N$2:$O$291,2,FALSE)&amp;"碎片",VLOOKUP(C65,道具信息!$N$2:$O$291,2,FALSE))</f>
        <v>T1部件</v>
      </c>
      <c r="R65" s="3">
        <f t="shared" si="43"/>
        <v>1728</v>
      </c>
      <c r="S65" s="11">
        <f t="shared" si="44"/>
        <v>0.33500000000000002</v>
      </c>
      <c r="T65" s="3" t="str">
        <f>VLOOKUP(Q65,道具信息!$Q$3:$S$20,2,FALSE)</f>
        <v>CHEST_ITEM_TYPE_T1_PART</v>
      </c>
      <c r="U65" s="3" t="str">
        <f>IF(COUNTIF(U$49:U64,T65)=0,T65,"")</f>
        <v/>
      </c>
      <c r="V65" s="3" t="str">
        <f t="shared" si="54"/>
        <v>CHEST_ITEM_TYPE_T2_TANK,CHEST_ITEM_TYPE_T2_SHARD,CHEST_ITEM_TYPE_T1_PART</v>
      </c>
      <c r="W65" s="13" t="str">
        <f t="shared" si="49"/>
        <v/>
      </c>
      <c r="X65" s="3" t="str">
        <f t="shared" si="50"/>
        <v/>
      </c>
      <c r="Y65" s="3" t="str">
        <f t="shared" si="55"/>
        <v>11.8%,47.9%,33.5%</v>
      </c>
    </row>
    <row r="66" spans="2:25" x14ac:dyDescent="0.3">
      <c r="B66" s="2">
        <f>数据源!BM98</f>
        <v>3</v>
      </c>
      <c r="C66" s="2" t="str">
        <f>数据源!BN98</f>
        <v>T1MP5</v>
      </c>
      <c r="D66" s="2" t="str">
        <f>数据源!BO98</f>
        <v>部件</v>
      </c>
      <c r="E66" s="2">
        <f>数据源!BP98</f>
        <v>40</v>
      </c>
      <c r="F66" s="2">
        <f>数据源!BQ98</f>
        <v>12</v>
      </c>
      <c r="G66" s="2">
        <f>数据源!BR98</f>
        <v>1.4999999999999999E-2</v>
      </c>
      <c r="H66" s="2">
        <f>数据源!BS98</f>
        <v>9.6093749999999999E-3</v>
      </c>
      <c r="I66" s="2">
        <f>数据源!BT98</f>
        <v>96</v>
      </c>
      <c r="J66" s="3">
        <f t="shared" si="45"/>
        <v>9</v>
      </c>
      <c r="K66" s="3">
        <f t="shared" si="46"/>
        <v>15</v>
      </c>
      <c r="L66" s="3" t="str">
        <f t="shared" si="47"/>
        <v>部件</v>
      </c>
      <c r="M66" s="3">
        <f t="shared" ca="1" si="48"/>
        <v>91105</v>
      </c>
      <c r="N66" s="3" t="str">
        <f t="shared" ca="1" si="51"/>
        <v>11211,12211,13211,11221,12221,13221,51211,52211,53211,51221,52221,53221,91001,91003,91005,91101,91103,91105</v>
      </c>
      <c r="O66" s="3" t="str">
        <f t="shared" si="52"/>
        <v>165,165,165,38,38,38,571,571,571,253,253,253,96,96,96,96,96,96</v>
      </c>
      <c r="P66" s="1" t="str">
        <f t="shared" si="53"/>
        <v>(2,4),(2,4),(2,4),(2,4),(2,4),(2,4),(21,31),(21,31),(21,31),(6,12),(6,12),(6,12),(9,15),(9,15),(9,15),(9,15),(9,15),(9,15)</v>
      </c>
      <c r="Q66" s="3" t="str">
        <f>IF(D66="坦克碎片",VLOOKUP(C66,道具信息!$N$2:$O$291,2,FALSE)&amp;"碎片",VLOOKUP(C66,道具信息!$N$2:$O$291,2,FALSE))</f>
        <v>T1部件</v>
      </c>
      <c r="R66" s="3">
        <f t="shared" si="43"/>
        <v>1728</v>
      </c>
      <c r="S66" s="11">
        <f t="shared" si="44"/>
        <v>0.33500000000000002</v>
      </c>
      <c r="T66" s="3" t="str">
        <f>VLOOKUP(Q66,道具信息!$Q$3:$S$20,2,FALSE)</f>
        <v>CHEST_ITEM_TYPE_T1_PART</v>
      </c>
      <c r="U66" s="3" t="str">
        <f>IF(COUNTIF(U$49:U65,T66)=0,T66,"")</f>
        <v/>
      </c>
      <c r="V66" s="3" t="str">
        <f t="shared" si="54"/>
        <v>CHEST_ITEM_TYPE_T2_TANK,CHEST_ITEM_TYPE_T2_SHARD,CHEST_ITEM_TYPE_T1_PART</v>
      </c>
      <c r="W66" s="13" t="str">
        <f t="shared" si="49"/>
        <v/>
      </c>
      <c r="X66" s="3" t="str">
        <f t="shared" si="50"/>
        <v/>
      </c>
      <c r="Y66" s="3" t="str">
        <f t="shared" si="55"/>
        <v>11.8%,47.9%,33.5%</v>
      </c>
    </row>
    <row r="67" spans="2:25" x14ac:dyDescent="0.3">
      <c r="B67" s="2">
        <f>数据源!BM99</f>
        <v>3</v>
      </c>
      <c r="C67" s="2" t="str">
        <f>数据源!BN99</f>
        <v>T1HP1</v>
      </c>
      <c r="D67" s="2" t="str">
        <f>数据源!BO99</f>
        <v>部件</v>
      </c>
      <c r="E67" s="2">
        <f>数据源!BP99</f>
        <v>40</v>
      </c>
      <c r="F67" s="2">
        <f>数据源!BQ99</f>
        <v>12</v>
      </c>
      <c r="G67" s="2">
        <f>数据源!BR99</f>
        <v>1.4999999999999999E-2</v>
      </c>
      <c r="H67" s="2">
        <f>数据源!BS99</f>
        <v>9.6093749999999999E-3</v>
      </c>
      <c r="I67" s="2">
        <f>数据源!BT99</f>
        <v>96</v>
      </c>
      <c r="J67" s="3">
        <f t="shared" si="45"/>
        <v>9</v>
      </c>
      <c r="K67" s="3">
        <f t="shared" si="46"/>
        <v>15</v>
      </c>
      <c r="L67" s="3" t="str">
        <f t="shared" si="47"/>
        <v>部件</v>
      </c>
      <c r="M67" s="3">
        <f t="shared" ca="1" si="48"/>
        <v>91201</v>
      </c>
      <c r="N67" s="3" t="str">
        <f t="shared" ca="1" si="51"/>
        <v>11211,12211,13211,11221,12221,13221,51211,52211,53211,51221,52221,53221,91001,91003,91005,91101,91103,91105,91201</v>
      </c>
      <c r="O67" s="3" t="str">
        <f t="shared" si="52"/>
        <v>165,165,165,38,38,38,571,571,571,253,253,253,96,96,96,96,96,96,96</v>
      </c>
      <c r="P67" s="1" t="str">
        <f t="shared" si="53"/>
        <v>(2,4),(2,4),(2,4),(2,4),(2,4),(2,4),(21,31),(21,31),(21,31),(6,12),(6,12),(6,12),(9,15),(9,15),(9,15),(9,15),(9,15),(9,15),(9,15)</v>
      </c>
      <c r="Q67" s="3" t="str">
        <f>IF(D67="坦克碎片",VLOOKUP(C67,道具信息!$N$2:$O$291,2,FALSE)&amp;"碎片",VLOOKUP(C67,道具信息!$N$2:$O$291,2,FALSE))</f>
        <v>T1部件</v>
      </c>
      <c r="R67" s="3">
        <f t="shared" si="43"/>
        <v>1728</v>
      </c>
      <c r="S67" s="11">
        <f t="shared" si="44"/>
        <v>0.33500000000000002</v>
      </c>
      <c r="T67" s="3" t="str">
        <f>VLOOKUP(Q67,道具信息!$Q$3:$S$20,2,FALSE)</f>
        <v>CHEST_ITEM_TYPE_T1_PART</v>
      </c>
      <c r="U67" s="3" t="str">
        <f>IF(COUNTIF(U$49:U66,T67)=0,T67,"")</f>
        <v/>
      </c>
      <c r="V67" s="3" t="str">
        <f t="shared" si="54"/>
        <v>CHEST_ITEM_TYPE_T2_TANK,CHEST_ITEM_TYPE_T2_SHARD,CHEST_ITEM_TYPE_T1_PART</v>
      </c>
      <c r="W67" s="13" t="str">
        <f t="shared" si="49"/>
        <v/>
      </c>
      <c r="X67" s="3" t="str">
        <f t="shared" si="50"/>
        <v/>
      </c>
      <c r="Y67" s="3" t="str">
        <f t="shared" si="55"/>
        <v>11.8%,47.9%,33.5%</v>
      </c>
    </row>
    <row r="68" spans="2:25" x14ac:dyDescent="0.3">
      <c r="B68" s="2">
        <f>数据源!BM100</f>
        <v>3</v>
      </c>
      <c r="C68" s="2" t="str">
        <f>数据源!BN100</f>
        <v>T1HP3</v>
      </c>
      <c r="D68" s="2" t="str">
        <f>数据源!BO100</f>
        <v>部件</v>
      </c>
      <c r="E68" s="2">
        <f>数据源!BP100</f>
        <v>40</v>
      </c>
      <c r="F68" s="2">
        <f>数据源!BQ100</f>
        <v>12</v>
      </c>
      <c r="G68" s="2">
        <f>数据源!BR100</f>
        <v>1.4999999999999999E-2</v>
      </c>
      <c r="H68" s="2">
        <f>数据源!BS100</f>
        <v>9.6093749999999999E-3</v>
      </c>
      <c r="I68" s="2">
        <f>数据源!BT100</f>
        <v>96</v>
      </c>
      <c r="J68" s="3">
        <f t="shared" si="45"/>
        <v>9</v>
      </c>
      <c r="K68" s="3">
        <f t="shared" si="46"/>
        <v>15</v>
      </c>
      <c r="L68" s="3" t="str">
        <f t="shared" si="47"/>
        <v>部件</v>
      </c>
      <c r="M68" s="3">
        <f t="shared" ca="1" si="48"/>
        <v>91203</v>
      </c>
      <c r="N68" s="3" t="str">
        <f t="shared" ca="1" si="51"/>
        <v>11211,12211,13211,11221,12221,13221,51211,52211,53211,51221,52221,53221,91001,91003,91005,91101,91103,91105,91201,91203</v>
      </c>
      <c r="O68" s="3" t="str">
        <f t="shared" si="52"/>
        <v>165,165,165,38,38,38,571,571,571,253,253,253,96,96,96,96,96,96,96,96</v>
      </c>
      <c r="P68" s="1" t="str">
        <f t="shared" si="53"/>
        <v>(2,4),(2,4),(2,4),(2,4),(2,4),(2,4),(21,31),(21,31),(21,31),(6,12),(6,12),(6,12),(9,15),(9,15),(9,15),(9,15),(9,15),(9,15),(9,15),(9,15)</v>
      </c>
      <c r="Q68" s="3" t="str">
        <f>IF(D68="坦克碎片",VLOOKUP(C68,道具信息!$N$2:$O$291,2,FALSE)&amp;"碎片",VLOOKUP(C68,道具信息!$N$2:$O$291,2,FALSE))</f>
        <v>T1部件</v>
      </c>
      <c r="R68" s="3">
        <f t="shared" si="43"/>
        <v>1728</v>
      </c>
      <c r="S68" s="11">
        <f t="shared" si="44"/>
        <v>0.33500000000000002</v>
      </c>
      <c r="T68" s="3" t="str">
        <f>VLOOKUP(Q68,道具信息!$Q$3:$S$20,2,FALSE)</f>
        <v>CHEST_ITEM_TYPE_T1_PART</v>
      </c>
      <c r="U68" s="3" t="str">
        <f>IF(COUNTIF(U$49:U67,T68)=0,T68,"")</f>
        <v/>
      </c>
      <c r="V68" s="3" t="str">
        <f t="shared" si="54"/>
        <v>CHEST_ITEM_TYPE_T2_TANK,CHEST_ITEM_TYPE_T2_SHARD,CHEST_ITEM_TYPE_T1_PART</v>
      </c>
      <c r="W68" s="13" t="str">
        <f t="shared" si="49"/>
        <v/>
      </c>
      <c r="X68" s="3" t="str">
        <f t="shared" si="50"/>
        <v/>
      </c>
      <c r="Y68" s="3" t="str">
        <f t="shared" si="55"/>
        <v>11.8%,47.9%,33.5%</v>
      </c>
    </row>
    <row r="69" spans="2:25" x14ac:dyDescent="0.3">
      <c r="B69" s="2">
        <f>数据源!BM101</f>
        <v>3</v>
      </c>
      <c r="C69" s="2" t="str">
        <f>数据源!BN101</f>
        <v>T1HP5</v>
      </c>
      <c r="D69" s="2" t="str">
        <f>数据源!BO101</f>
        <v>部件</v>
      </c>
      <c r="E69" s="2">
        <f>数据源!BP101</f>
        <v>40</v>
      </c>
      <c r="F69" s="2">
        <f>数据源!BQ101</f>
        <v>12</v>
      </c>
      <c r="G69" s="2">
        <f>数据源!BR101</f>
        <v>1.4999999999999999E-2</v>
      </c>
      <c r="H69" s="2">
        <f>数据源!BS101</f>
        <v>9.6093749999999999E-3</v>
      </c>
      <c r="I69" s="2">
        <f>数据源!BT101</f>
        <v>96</v>
      </c>
      <c r="J69" s="3">
        <f t="shared" si="45"/>
        <v>9</v>
      </c>
      <c r="K69" s="3">
        <f t="shared" si="46"/>
        <v>15</v>
      </c>
      <c r="L69" s="3" t="str">
        <f t="shared" ref="L69:L87" si="56">RIGHT(D69,2)</f>
        <v>部件</v>
      </c>
      <c r="M69" s="3">
        <f t="shared" ref="M69:M87" ca="1" si="57">IF(OR(L69="坦克",L69="碎片"),VLOOKUP(C69,INDIRECT("坦克ID"),MATCH(L69&amp;"ID",INDIRECT("坦克标头"),0),FALSE),VLOOKUP(C69,INDIRECT(L69&amp;"ID"),2,FALSE))</f>
        <v>91205</v>
      </c>
      <c r="N69" s="3" t="str">
        <f t="shared" ref="N69:N87" ca="1" si="58">N68&amp;","&amp;M69</f>
        <v>11211,12211,13211,11221,12221,13221,51211,52211,53211,51221,52221,53221,91001,91003,91005,91101,91103,91105,91201,91203,91205</v>
      </c>
      <c r="O69" s="3" t="str">
        <f t="shared" ref="O69:O87" si="59">O68&amp;","&amp;I69</f>
        <v>165,165,165,38,38,38,571,571,571,253,253,253,96,96,96,96,96,96,96,96,96</v>
      </c>
      <c r="P69" s="1" t="str">
        <f t="shared" ref="P69:P87" si="60">P68&amp;","&amp;"("&amp;J69&amp;","&amp;K69&amp;")"</f>
        <v>(2,4),(2,4),(2,4),(2,4),(2,4),(2,4),(21,31),(21,31),(21,31),(6,12),(6,12),(6,12),(9,15),(9,15),(9,15),(9,15),(9,15),(9,15),(9,15),(9,15),(9,15)</v>
      </c>
      <c r="Q69" s="3" t="str">
        <f>IF(D69="坦克碎片",VLOOKUP(C69,道具信息!$N$2:$O$291,2,FALSE)&amp;"碎片",VLOOKUP(C69,道具信息!$N$2:$O$291,2,FALSE))</f>
        <v>T1部件</v>
      </c>
      <c r="R69" s="3">
        <f t="shared" si="43"/>
        <v>1728</v>
      </c>
      <c r="S69" s="11">
        <f t="shared" si="44"/>
        <v>0.33500000000000002</v>
      </c>
      <c r="T69" s="3" t="str">
        <f>VLOOKUP(Q69,道具信息!$Q$3:$S$20,2,FALSE)</f>
        <v>CHEST_ITEM_TYPE_T1_PART</v>
      </c>
      <c r="U69" s="3" t="str">
        <f>IF(COUNTIF(U$49:U68,T69)=0,T69,"")</f>
        <v/>
      </c>
      <c r="V69" s="3" t="str">
        <f t="shared" si="54"/>
        <v>CHEST_ITEM_TYPE_T2_TANK,CHEST_ITEM_TYPE_T2_SHARD,CHEST_ITEM_TYPE_T1_PART</v>
      </c>
      <c r="W69" s="13" t="str">
        <f t="shared" si="49"/>
        <v/>
      </c>
      <c r="X69" s="3" t="str">
        <f t="shared" si="50"/>
        <v/>
      </c>
      <c r="Y69" s="3" t="str">
        <f t="shared" si="55"/>
        <v>11.8%,47.9%,33.5%</v>
      </c>
    </row>
    <row r="70" spans="2:25" x14ac:dyDescent="0.3">
      <c r="B70" s="2">
        <f>数据源!BM102</f>
        <v>3</v>
      </c>
      <c r="C70" s="2" t="str">
        <f>数据源!BN102</f>
        <v>T1LP2</v>
      </c>
      <c r="D70" s="2" t="str">
        <f>数据源!BO102</f>
        <v>部件</v>
      </c>
      <c r="E70" s="2">
        <f>数据源!BP102</f>
        <v>40</v>
      </c>
      <c r="F70" s="2">
        <f>数据源!BQ102</f>
        <v>12</v>
      </c>
      <c r="G70" s="2">
        <f>数据源!BR102</f>
        <v>1.4999999999999999E-2</v>
      </c>
      <c r="H70" s="2">
        <f>数据源!BS102</f>
        <v>9.6093749999999999E-3</v>
      </c>
      <c r="I70" s="2">
        <f>数据源!BT102</f>
        <v>96</v>
      </c>
      <c r="J70" s="3">
        <f t="shared" si="45"/>
        <v>9</v>
      </c>
      <c r="K70" s="3">
        <f t="shared" si="46"/>
        <v>15</v>
      </c>
      <c r="L70" s="3" t="str">
        <f t="shared" si="56"/>
        <v>部件</v>
      </c>
      <c r="M70" s="3">
        <f t="shared" ca="1" si="57"/>
        <v>91002</v>
      </c>
      <c r="N70" s="3" t="str">
        <f t="shared" ca="1" si="58"/>
        <v>11211,12211,13211,11221,12221,13221,51211,52211,53211,51221,52221,53221,91001,91003,91005,91101,91103,91105,91201,91203,91205,91002</v>
      </c>
      <c r="O70" s="3" t="str">
        <f t="shared" si="59"/>
        <v>165,165,165,38,38,38,571,571,571,253,253,253,96,96,96,96,96,96,96,96,96,96</v>
      </c>
      <c r="P70" s="1" t="str">
        <f t="shared" si="60"/>
        <v>(2,4),(2,4),(2,4),(2,4),(2,4),(2,4),(21,31),(21,31),(21,31),(6,12),(6,12),(6,12),(9,15),(9,15),(9,15),(9,15),(9,15),(9,15),(9,15),(9,15),(9,15),(9,15)</v>
      </c>
      <c r="Q70" s="3" t="str">
        <f>IF(D70="坦克碎片",VLOOKUP(C70,道具信息!$N$2:$O$291,2,FALSE)&amp;"碎片",VLOOKUP(C70,道具信息!$N$2:$O$291,2,FALSE))</f>
        <v>T1部件</v>
      </c>
      <c r="R70" s="3">
        <f t="shared" si="43"/>
        <v>1728</v>
      </c>
      <c r="S70" s="11">
        <f t="shared" si="44"/>
        <v>0.33500000000000002</v>
      </c>
      <c r="T70" s="3" t="str">
        <f>VLOOKUP(Q70,道具信息!$Q$3:$S$20,2,FALSE)</f>
        <v>CHEST_ITEM_TYPE_T1_PART</v>
      </c>
      <c r="U70" s="3" t="str">
        <f>IF(COUNTIF(U$49:U69,T70)=0,T70,"")</f>
        <v/>
      </c>
      <c r="V70" s="3" t="str">
        <f t="shared" si="54"/>
        <v>CHEST_ITEM_TYPE_T2_TANK,CHEST_ITEM_TYPE_T2_SHARD,CHEST_ITEM_TYPE_T1_PART</v>
      </c>
      <c r="W70" s="13" t="str">
        <f t="shared" si="49"/>
        <v/>
      </c>
      <c r="X70" s="3" t="str">
        <f t="shared" si="50"/>
        <v/>
      </c>
      <c r="Y70" s="3" t="str">
        <f t="shared" si="55"/>
        <v>11.8%,47.9%,33.5%</v>
      </c>
    </row>
    <row r="71" spans="2:25" x14ac:dyDescent="0.3">
      <c r="B71" s="2">
        <f>数据源!BM103</f>
        <v>3</v>
      </c>
      <c r="C71" s="2" t="str">
        <f>数据源!BN103</f>
        <v>T1LP4</v>
      </c>
      <c r="D71" s="2" t="str">
        <f>数据源!BO103</f>
        <v>部件</v>
      </c>
      <c r="E71" s="2">
        <f>数据源!BP103</f>
        <v>40</v>
      </c>
      <c r="F71" s="2">
        <f>数据源!BQ103</f>
        <v>12</v>
      </c>
      <c r="G71" s="2">
        <f>数据源!BR103</f>
        <v>1.4999999999999999E-2</v>
      </c>
      <c r="H71" s="2">
        <f>数据源!BS103</f>
        <v>9.6093749999999999E-3</v>
      </c>
      <c r="I71" s="2">
        <f>数据源!BT103</f>
        <v>96</v>
      </c>
      <c r="J71" s="3">
        <f t="shared" si="45"/>
        <v>9</v>
      </c>
      <c r="K71" s="3">
        <f t="shared" si="46"/>
        <v>15</v>
      </c>
      <c r="L71" s="3" t="str">
        <f t="shared" si="56"/>
        <v>部件</v>
      </c>
      <c r="M71" s="3">
        <f t="shared" ca="1" si="57"/>
        <v>91004</v>
      </c>
      <c r="N71" s="3" t="str">
        <f t="shared" ca="1" si="58"/>
        <v>11211,12211,13211,11221,12221,13221,51211,52211,53211,51221,52221,53221,91001,91003,91005,91101,91103,91105,91201,91203,91205,91002,91004</v>
      </c>
      <c r="O71" s="3" t="str">
        <f t="shared" si="59"/>
        <v>165,165,165,38,38,38,571,571,571,253,253,253,96,96,96,96,96,96,96,96,96,96,96</v>
      </c>
      <c r="P71" s="1" t="str">
        <f t="shared" si="60"/>
        <v>(2,4),(2,4),(2,4),(2,4),(2,4),(2,4),(21,31),(21,31),(21,31),(6,12),(6,12),(6,12),(9,15),(9,15),(9,15),(9,15),(9,15),(9,15),(9,15),(9,15),(9,15),(9,15),(9,15)</v>
      </c>
      <c r="Q71" s="3" t="str">
        <f>IF(D71="坦克碎片",VLOOKUP(C71,道具信息!$N$2:$O$291,2,FALSE)&amp;"碎片",VLOOKUP(C71,道具信息!$N$2:$O$291,2,FALSE))</f>
        <v>T1部件</v>
      </c>
      <c r="R71" s="3">
        <f t="shared" si="43"/>
        <v>1728</v>
      </c>
      <c r="S71" s="11">
        <f t="shared" si="44"/>
        <v>0.33500000000000002</v>
      </c>
      <c r="T71" s="3" t="str">
        <f>VLOOKUP(Q71,道具信息!$Q$3:$S$20,2,FALSE)</f>
        <v>CHEST_ITEM_TYPE_T1_PART</v>
      </c>
      <c r="U71" s="3" t="str">
        <f>IF(COUNTIF(U$49:U70,T71)=0,T71,"")</f>
        <v/>
      </c>
      <c r="V71" s="3" t="str">
        <f t="shared" si="54"/>
        <v>CHEST_ITEM_TYPE_T2_TANK,CHEST_ITEM_TYPE_T2_SHARD,CHEST_ITEM_TYPE_T1_PART</v>
      </c>
      <c r="W71" s="13" t="str">
        <f t="shared" si="49"/>
        <v/>
      </c>
      <c r="X71" s="3" t="str">
        <f t="shared" si="50"/>
        <v/>
      </c>
      <c r="Y71" s="3" t="str">
        <f t="shared" si="55"/>
        <v>11.8%,47.9%,33.5%</v>
      </c>
    </row>
    <row r="72" spans="2:25" x14ac:dyDescent="0.3">
      <c r="B72" s="2">
        <f>数据源!BM104</f>
        <v>3</v>
      </c>
      <c r="C72" s="2" t="str">
        <f>数据源!BN104</f>
        <v>T1LP6</v>
      </c>
      <c r="D72" s="2" t="str">
        <f>数据源!BO104</f>
        <v>部件</v>
      </c>
      <c r="E72" s="2">
        <f>数据源!BP104</f>
        <v>40</v>
      </c>
      <c r="F72" s="2">
        <f>数据源!BQ104</f>
        <v>12</v>
      </c>
      <c r="G72" s="2">
        <f>数据源!BR104</f>
        <v>1.4999999999999999E-2</v>
      </c>
      <c r="H72" s="2">
        <f>数据源!BS104</f>
        <v>9.6093749999999999E-3</v>
      </c>
      <c r="I72" s="2">
        <f>数据源!BT104</f>
        <v>96</v>
      </c>
      <c r="J72" s="3">
        <f t="shared" si="45"/>
        <v>9</v>
      </c>
      <c r="K72" s="3">
        <f t="shared" si="46"/>
        <v>15</v>
      </c>
      <c r="L72" s="3" t="str">
        <f t="shared" si="56"/>
        <v>部件</v>
      </c>
      <c r="M72" s="3">
        <f t="shared" ca="1" si="57"/>
        <v>91006</v>
      </c>
      <c r="N72" s="3" t="str">
        <f t="shared" ca="1" si="58"/>
        <v>11211,12211,13211,11221,12221,13221,51211,52211,53211,51221,52221,53221,91001,91003,91005,91101,91103,91105,91201,91203,91205,91002,91004,91006</v>
      </c>
      <c r="O72" s="3" t="str">
        <f t="shared" si="59"/>
        <v>165,165,165,38,38,38,571,571,571,253,253,253,96,96,96,96,96,96,96,96,96,96,96,96</v>
      </c>
      <c r="P72" s="1" t="str">
        <f t="shared" si="60"/>
        <v>(2,4),(2,4),(2,4),(2,4),(2,4),(2,4),(21,31),(21,31),(21,31),(6,12),(6,12),(6,12),(9,15),(9,15),(9,15),(9,15),(9,15),(9,15),(9,15),(9,15),(9,15),(9,15),(9,15),(9,15)</v>
      </c>
      <c r="Q72" s="3" t="str">
        <f>IF(D72="坦克碎片",VLOOKUP(C72,道具信息!$N$2:$O$291,2,FALSE)&amp;"碎片",VLOOKUP(C72,道具信息!$N$2:$O$291,2,FALSE))</f>
        <v>T1部件</v>
      </c>
      <c r="R72" s="3">
        <f t="shared" si="43"/>
        <v>1728</v>
      </c>
      <c r="S72" s="11">
        <f t="shared" si="44"/>
        <v>0.33500000000000002</v>
      </c>
      <c r="T72" s="3" t="str">
        <f>VLOOKUP(Q72,道具信息!$Q$3:$S$20,2,FALSE)</f>
        <v>CHEST_ITEM_TYPE_T1_PART</v>
      </c>
      <c r="U72" s="3" t="str">
        <f>IF(COUNTIF(U$49:U71,T72)=0,T72,"")</f>
        <v/>
      </c>
      <c r="V72" s="3" t="str">
        <f t="shared" si="54"/>
        <v>CHEST_ITEM_TYPE_T2_TANK,CHEST_ITEM_TYPE_T2_SHARD,CHEST_ITEM_TYPE_T1_PART</v>
      </c>
      <c r="W72" s="13" t="str">
        <f t="shared" si="49"/>
        <v/>
      </c>
      <c r="X72" s="3" t="str">
        <f t="shared" si="50"/>
        <v/>
      </c>
      <c r="Y72" s="3" t="str">
        <f t="shared" si="55"/>
        <v>11.8%,47.9%,33.5%</v>
      </c>
    </row>
    <row r="73" spans="2:25" x14ac:dyDescent="0.3">
      <c r="B73" s="2">
        <f>数据源!BM105</f>
        <v>3</v>
      </c>
      <c r="C73" s="2" t="str">
        <f>数据源!BN105</f>
        <v>T1MP2</v>
      </c>
      <c r="D73" s="2" t="str">
        <f>数据源!BO105</f>
        <v>部件</v>
      </c>
      <c r="E73" s="2">
        <f>数据源!BP105</f>
        <v>40</v>
      </c>
      <c r="F73" s="2">
        <f>数据源!BQ105</f>
        <v>12</v>
      </c>
      <c r="G73" s="2">
        <f>数据源!BR105</f>
        <v>1.4999999999999999E-2</v>
      </c>
      <c r="H73" s="2">
        <f>数据源!BS105</f>
        <v>9.6093749999999999E-3</v>
      </c>
      <c r="I73" s="2">
        <f>数据源!BT105</f>
        <v>96</v>
      </c>
      <c r="J73" s="3">
        <f t="shared" si="45"/>
        <v>9</v>
      </c>
      <c r="K73" s="3">
        <f t="shared" si="46"/>
        <v>15</v>
      </c>
      <c r="L73" s="3" t="str">
        <f t="shared" si="56"/>
        <v>部件</v>
      </c>
      <c r="M73" s="3">
        <f t="shared" ca="1" si="57"/>
        <v>91102</v>
      </c>
      <c r="N73" s="3" t="str">
        <f t="shared" ca="1" si="58"/>
        <v>11211,12211,13211,11221,12221,13221,51211,52211,53211,51221,52221,53221,91001,91003,91005,91101,91103,91105,91201,91203,91205,91002,91004,91006,91102</v>
      </c>
      <c r="O73" s="3" t="str">
        <f t="shared" si="59"/>
        <v>165,165,165,38,38,38,571,571,571,253,253,253,96,96,96,96,96,96,96,96,96,96,96,96,96</v>
      </c>
      <c r="P73" s="1" t="str">
        <f t="shared" si="60"/>
        <v>(2,4),(2,4),(2,4),(2,4),(2,4),(2,4),(21,31),(21,31),(21,31),(6,12),(6,12),(6,12),(9,15),(9,15),(9,15),(9,15),(9,15),(9,15),(9,15),(9,15),(9,15),(9,15),(9,15),(9,15),(9,15)</v>
      </c>
      <c r="Q73" s="3" t="str">
        <f>IF(D73="坦克碎片",VLOOKUP(C73,道具信息!$N$2:$O$291,2,FALSE)&amp;"碎片",VLOOKUP(C73,道具信息!$N$2:$O$291,2,FALSE))</f>
        <v>T1部件</v>
      </c>
      <c r="R73" s="3">
        <f t="shared" si="43"/>
        <v>1728</v>
      </c>
      <c r="S73" s="11">
        <f t="shared" si="44"/>
        <v>0.33500000000000002</v>
      </c>
      <c r="T73" s="3" t="str">
        <f>VLOOKUP(Q73,道具信息!$Q$3:$S$20,2,FALSE)</f>
        <v>CHEST_ITEM_TYPE_T1_PART</v>
      </c>
      <c r="U73" s="3" t="str">
        <f>IF(COUNTIF(U$49:U72,T73)=0,T73,"")</f>
        <v/>
      </c>
      <c r="V73" s="3" t="str">
        <f t="shared" si="54"/>
        <v>CHEST_ITEM_TYPE_T2_TANK,CHEST_ITEM_TYPE_T2_SHARD,CHEST_ITEM_TYPE_T1_PART</v>
      </c>
      <c r="W73" s="13" t="str">
        <f t="shared" si="49"/>
        <v/>
      </c>
      <c r="X73" s="3" t="str">
        <f t="shared" si="50"/>
        <v/>
      </c>
      <c r="Y73" s="3" t="str">
        <f t="shared" si="55"/>
        <v>11.8%,47.9%,33.5%</v>
      </c>
    </row>
    <row r="74" spans="2:25" x14ac:dyDescent="0.3">
      <c r="B74" s="2">
        <f>数据源!BM106</f>
        <v>3</v>
      </c>
      <c r="C74" s="2" t="str">
        <f>数据源!BN106</f>
        <v>T1MP4</v>
      </c>
      <c r="D74" s="2" t="str">
        <f>数据源!BO106</f>
        <v>部件</v>
      </c>
      <c r="E74" s="2">
        <f>数据源!BP106</f>
        <v>40</v>
      </c>
      <c r="F74" s="2">
        <f>数据源!BQ106</f>
        <v>12</v>
      </c>
      <c r="G74" s="2">
        <f>数据源!BR106</f>
        <v>1.4999999999999999E-2</v>
      </c>
      <c r="H74" s="2">
        <f>数据源!BS106</f>
        <v>9.6093749999999999E-3</v>
      </c>
      <c r="I74" s="2">
        <f>数据源!BT106</f>
        <v>96</v>
      </c>
      <c r="J74" s="3">
        <f t="shared" si="45"/>
        <v>9</v>
      </c>
      <c r="K74" s="3">
        <f t="shared" si="46"/>
        <v>15</v>
      </c>
      <c r="L74" s="3" t="str">
        <f t="shared" si="56"/>
        <v>部件</v>
      </c>
      <c r="M74" s="3">
        <f t="shared" ca="1" si="57"/>
        <v>91104</v>
      </c>
      <c r="N74" s="3" t="str">
        <f t="shared" ca="1" si="58"/>
        <v>11211,12211,13211,11221,12221,13221,51211,52211,53211,51221,52221,53221,91001,91003,91005,91101,91103,91105,91201,91203,91205,91002,91004,91006,91102,91104</v>
      </c>
      <c r="O74" s="3" t="str">
        <f t="shared" si="59"/>
        <v>165,165,165,38,38,38,571,571,571,253,253,253,96,96,96,96,96,96,96,96,96,96,96,96,96,96</v>
      </c>
      <c r="P74" s="1" t="str">
        <f t="shared" si="60"/>
        <v>(2,4),(2,4),(2,4),(2,4),(2,4),(2,4),(21,31),(21,31),(21,31),(6,12),(6,12),(6,12),(9,15),(9,15),(9,15),(9,15),(9,15),(9,15),(9,15),(9,15),(9,15),(9,15),(9,15),(9,15),(9,15),(9,15)</v>
      </c>
      <c r="Q74" s="3" t="str">
        <f>IF(D74="坦克碎片",VLOOKUP(C74,道具信息!$N$2:$O$291,2,FALSE)&amp;"碎片",VLOOKUP(C74,道具信息!$N$2:$O$291,2,FALSE))</f>
        <v>T1部件</v>
      </c>
      <c r="R74" s="3">
        <f t="shared" si="43"/>
        <v>1728</v>
      </c>
      <c r="S74" s="11">
        <f t="shared" si="44"/>
        <v>0.33500000000000002</v>
      </c>
      <c r="T74" s="3" t="str">
        <f>VLOOKUP(Q74,道具信息!$Q$3:$S$20,2,FALSE)</f>
        <v>CHEST_ITEM_TYPE_T1_PART</v>
      </c>
      <c r="U74" s="3" t="str">
        <f>IF(COUNTIF(U$49:U73,T74)=0,T74,"")</f>
        <v/>
      </c>
      <c r="V74" s="3" t="str">
        <f t="shared" si="54"/>
        <v>CHEST_ITEM_TYPE_T2_TANK,CHEST_ITEM_TYPE_T2_SHARD,CHEST_ITEM_TYPE_T1_PART</v>
      </c>
      <c r="W74" s="13" t="str">
        <f t="shared" si="49"/>
        <v/>
      </c>
      <c r="X74" s="3" t="str">
        <f t="shared" si="50"/>
        <v/>
      </c>
      <c r="Y74" s="3" t="str">
        <f t="shared" si="55"/>
        <v>11.8%,47.9%,33.5%</v>
      </c>
    </row>
    <row r="75" spans="2:25" x14ac:dyDescent="0.3">
      <c r="B75" s="2">
        <f>数据源!BM107</f>
        <v>3</v>
      </c>
      <c r="C75" s="2" t="str">
        <f>数据源!BN107</f>
        <v>T1MP6</v>
      </c>
      <c r="D75" s="2" t="str">
        <f>数据源!BO107</f>
        <v>部件</v>
      </c>
      <c r="E75" s="2">
        <f>数据源!BP107</f>
        <v>40</v>
      </c>
      <c r="F75" s="2">
        <f>数据源!BQ107</f>
        <v>12</v>
      </c>
      <c r="G75" s="2">
        <f>数据源!BR107</f>
        <v>1.4999999999999999E-2</v>
      </c>
      <c r="H75" s="2">
        <f>数据源!BS107</f>
        <v>9.6093749999999999E-3</v>
      </c>
      <c r="I75" s="2">
        <f>数据源!BT107</f>
        <v>96</v>
      </c>
      <c r="J75" s="3">
        <f t="shared" si="45"/>
        <v>9</v>
      </c>
      <c r="K75" s="3">
        <f t="shared" si="46"/>
        <v>15</v>
      </c>
      <c r="L75" s="3" t="str">
        <f t="shared" si="56"/>
        <v>部件</v>
      </c>
      <c r="M75" s="3">
        <f t="shared" ca="1" si="57"/>
        <v>91106</v>
      </c>
      <c r="N75" s="3" t="str">
        <f t="shared" ca="1" si="58"/>
        <v>11211,12211,13211,11221,12221,13221,51211,52211,53211,51221,52221,53221,91001,91003,91005,91101,91103,91105,91201,91203,91205,91002,91004,91006,91102,91104,91106</v>
      </c>
      <c r="O75" s="3" t="str">
        <f t="shared" si="59"/>
        <v>165,165,165,38,38,38,571,571,571,253,253,253,96,96,96,96,96,96,96,96,96,96,96,96,96,96,96</v>
      </c>
      <c r="P75" s="1" t="str">
        <f t="shared" si="60"/>
        <v>(2,4),(2,4),(2,4),(2,4),(2,4),(2,4),(21,31),(21,31),(21,31),(6,12),(6,12),(6,12),(9,15),(9,15),(9,15),(9,15),(9,15),(9,15),(9,15),(9,15),(9,15),(9,15),(9,15),(9,15),(9,15),(9,15),(9,15)</v>
      </c>
      <c r="Q75" s="3" t="str">
        <f>IF(D75="坦克碎片",VLOOKUP(C75,道具信息!$N$2:$O$291,2,FALSE)&amp;"碎片",VLOOKUP(C75,道具信息!$N$2:$O$291,2,FALSE))</f>
        <v>T1部件</v>
      </c>
      <c r="R75" s="3">
        <f t="shared" si="43"/>
        <v>1728</v>
      </c>
      <c r="S75" s="11">
        <f t="shared" si="44"/>
        <v>0.33500000000000002</v>
      </c>
      <c r="T75" s="3" t="str">
        <f>VLOOKUP(Q75,道具信息!$Q$3:$S$20,2,FALSE)</f>
        <v>CHEST_ITEM_TYPE_T1_PART</v>
      </c>
      <c r="U75" s="3" t="str">
        <f>IF(COUNTIF(U$49:U74,T75)=0,T75,"")</f>
        <v/>
      </c>
      <c r="V75" s="3" t="str">
        <f t="shared" si="54"/>
        <v>CHEST_ITEM_TYPE_T2_TANK,CHEST_ITEM_TYPE_T2_SHARD,CHEST_ITEM_TYPE_T1_PART</v>
      </c>
      <c r="W75" s="13" t="str">
        <f t="shared" si="49"/>
        <v/>
      </c>
      <c r="X75" s="3" t="str">
        <f t="shared" si="50"/>
        <v/>
      </c>
      <c r="Y75" s="3" t="str">
        <f t="shared" si="55"/>
        <v>11.8%,47.9%,33.5%</v>
      </c>
    </row>
    <row r="76" spans="2:25" x14ac:dyDescent="0.3">
      <c r="B76" s="2">
        <f>数据源!BM108</f>
        <v>3</v>
      </c>
      <c r="C76" s="2" t="str">
        <f>数据源!BN108</f>
        <v>T1HP2</v>
      </c>
      <c r="D76" s="2" t="str">
        <f>数据源!BO108</f>
        <v>部件</v>
      </c>
      <c r="E76" s="2">
        <f>数据源!BP108</f>
        <v>40</v>
      </c>
      <c r="F76" s="2">
        <f>数据源!BQ108</f>
        <v>12</v>
      </c>
      <c r="G76" s="2">
        <f>数据源!BR108</f>
        <v>1.4999999999999999E-2</v>
      </c>
      <c r="H76" s="2">
        <f>数据源!BS108</f>
        <v>9.6093749999999999E-3</v>
      </c>
      <c r="I76" s="2">
        <f>数据源!BT108</f>
        <v>96</v>
      </c>
      <c r="J76" s="3">
        <f t="shared" si="45"/>
        <v>9</v>
      </c>
      <c r="K76" s="3">
        <f t="shared" si="46"/>
        <v>15</v>
      </c>
      <c r="L76" s="3" t="str">
        <f t="shared" si="56"/>
        <v>部件</v>
      </c>
      <c r="M76" s="3">
        <f t="shared" ca="1" si="57"/>
        <v>91202</v>
      </c>
      <c r="N76" s="3" t="str">
        <f t="shared" ca="1" si="58"/>
        <v>11211,12211,13211,11221,12221,13221,51211,52211,53211,51221,52221,53221,91001,91003,91005,91101,91103,91105,91201,91203,91205,91002,91004,91006,91102,91104,91106,91202</v>
      </c>
      <c r="O76" s="3" t="str">
        <f t="shared" si="59"/>
        <v>165,165,165,38,38,38,571,571,571,253,253,253,96,96,96,96,96,96,96,96,96,96,96,96,96,96,96,96</v>
      </c>
      <c r="P76" s="1" t="str">
        <f t="shared" si="60"/>
        <v>(2,4),(2,4),(2,4),(2,4),(2,4),(2,4),(21,31),(21,31),(21,31),(6,12),(6,12),(6,12),(9,15),(9,15),(9,15),(9,15),(9,15),(9,15),(9,15),(9,15),(9,15),(9,15),(9,15),(9,15),(9,15),(9,15),(9,15),(9,15)</v>
      </c>
      <c r="Q76" s="3" t="str">
        <f>IF(D76="坦克碎片",VLOOKUP(C76,道具信息!$N$2:$O$291,2,FALSE)&amp;"碎片",VLOOKUP(C76,道具信息!$N$2:$O$291,2,FALSE))</f>
        <v>T1部件</v>
      </c>
      <c r="R76" s="3">
        <f t="shared" si="43"/>
        <v>1728</v>
      </c>
      <c r="S76" s="11">
        <f t="shared" si="44"/>
        <v>0.33500000000000002</v>
      </c>
      <c r="T76" s="3" t="str">
        <f>VLOOKUP(Q76,道具信息!$Q$3:$S$20,2,FALSE)</f>
        <v>CHEST_ITEM_TYPE_T1_PART</v>
      </c>
      <c r="U76" s="3" t="str">
        <f>IF(COUNTIF(U$49:U75,T76)=0,T76,"")</f>
        <v/>
      </c>
      <c r="V76" s="3" t="str">
        <f t="shared" si="54"/>
        <v>CHEST_ITEM_TYPE_T2_TANK,CHEST_ITEM_TYPE_T2_SHARD,CHEST_ITEM_TYPE_T1_PART</v>
      </c>
      <c r="W76" s="13" t="str">
        <f t="shared" si="49"/>
        <v/>
      </c>
      <c r="X76" s="3" t="str">
        <f t="shared" si="50"/>
        <v/>
      </c>
      <c r="Y76" s="3" t="str">
        <f t="shared" si="55"/>
        <v>11.8%,47.9%,33.5%</v>
      </c>
    </row>
    <row r="77" spans="2:25" x14ac:dyDescent="0.3">
      <c r="B77" s="2">
        <f>数据源!BM109</f>
        <v>3</v>
      </c>
      <c r="C77" s="2" t="str">
        <f>数据源!BN109</f>
        <v>T1HP4</v>
      </c>
      <c r="D77" s="2" t="str">
        <f>数据源!BO109</f>
        <v>部件</v>
      </c>
      <c r="E77" s="2">
        <f>数据源!BP109</f>
        <v>40</v>
      </c>
      <c r="F77" s="2">
        <f>数据源!BQ109</f>
        <v>12</v>
      </c>
      <c r="G77" s="2">
        <f>数据源!BR109</f>
        <v>1.4999999999999999E-2</v>
      </c>
      <c r="H77" s="2">
        <f>数据源!BS109</f>
        <v>9.6093749999999999E-3</v>
      </c>
      <c r="I77" s="2">
        <f>数据源!BT109</f>
        <v>96</v>
      </c>
      <c r="J77" s="3">
        <f t="shared" si="45"/>
        <v>9</v>
      </c>
      <c r="K77" s="3">
        <f t="shared" si="46"/>
        <v>15</v>
      </c>
      <c r="L77" s="3" t="str">
        <f t="shared" si="56"/>
        <v>部件</v>
      </c>
      <c r="M77" s="3">
        <f t="shared" ca="1" si="57"/>
        <v>91204</v>
      </c>
      <c r="N77" s="3" t="str">
        <f t="shared" ca="1" si="58"/>
        <v>11211,12211,13211,11221,12221,13221,51211,52211,53211,51221,52221,53221,91001,91003,91005,91101,91103,91105,91201,91203,91205,91002,91004,91006,91102,91104,91106,91202,91204</v>
      </c>
      <c r="O77" s="3" t="str">
        <f t="shared" si="59"/>
        <v>165,165,165,38,38,38,571,571,571,253,253,253,96,96,96,96,96,96,96,96,96,96,96,96,96,96,96,96,96</v>
      </c>
      <c r="P77" s="1" t="str">
        <f t="shared" si="60"/>
        <v>(2,4),(2,4),(2,4),(2,4),(2,4),(2,4),(21,31),(21,31),(21,31),(6,12),(6,12),(6,12),(9,15),(9,15),(9,15),(9,15),(9,15),(9,15),(9,15),(9,15),(9,15),(9,15),(9,15),(9,15),(9,15),(9,15),(9,15),(9,15),(9,15)</v>
      </c>
      <c r="Q77" s="3" t="str">
        <f>IF(D77="坦克碎片",VLOOKUP(C77,道具信息!$N$2:$O$291,2,FALSE)&amp;"碎片",VLOOKUP(C77,道具信息!$N$2:$O$291,2,FALSE))</f>
        <v>T1部件</v>
      </c>
      <c r="R77" s="3">
        <f t="shared" si="43"/>
        <v>1728</v>
      </c>
      <c r="S77" s="11">
        <f t="shared" si="44"/>
        <v>0.33500000000000002</v>
      </c>
      <c r="T77" s="3" t="str">
        <f>VLOOKUP(Q77,道具信息!$Q$3:$S$20,2,FALSE)</f>
        <v>CHEST_ITEM_TYPE_T1_PART</v>
      </c>
      <c r="U77" s="3" t="str">
        <f>IF(COUNTIF(U$49:U76,T77)=0,T77,"")</f>
        <v/>
      </c>
      <c r="V77" s="3" t="str">
        <f t="shared" si="54"/>
        <v>CHEST_ITEM_TYPE_T2_TANK,CHEST_ITEM_TYPE_T2_SHARD,CHEST_ITEM_TYPE_T1_PART</v>
      </c>
      <c r="W77" s="13" t="str">
        <f t="shared" si="49"/>
        <v/>
      </c>
      <c r="X77" s="3" t="str">
        <f t="shared" si="50"/>
        <v/>
      </c>
      <c r="Y77" s="3" t="str">
        <f t="shared" si="55"/>
        <v>11.8%,47.9%,33.5%</v>
      </c>
    </row>
    <row r="78" spans="2:25" x14ac:dyDescent="0.3">
      <c r="B78" s="2">
        <f>数据源!BM110</f>
        <v>3</v>
      </c>
      <c r="C78" s="2" t="str">
        <f>数据源!BN110</f>
        <v>T1HP6</v>
      </c>
      <c r="D78" s="2" t="str">
        <f>数据源!BO110</f>
        <v>部件</v>
      </c>
      <c r="E78" s="2">
        <f>数据源!BP110</f>
        <v>40</v>
      </c>
      <c r="F78" s="2">
        <f>数据源!BQ110</f>
        <v>12</v>
      </c>
      <c r="G78" s="2">
        <f>数据源!BR110</f>
        <v>1.4999999999999999E-2</v>
      </c>
      <c r="H78" s="2">
        <f>数据源!BS110</f>
        <v>9.6093749999999999E-3</v>
      </c>
      <c r="I78" s="2">
        <f>数据源!BT110</f>
        <v>96</v>
      </c>
      <c r="J78" s="3">
        <f t="shared" si="45"/>
        <v>9</v>
      </c>
      <c r="K78" s="3">
        <f t="shared" si="46"/>
        <v>15</v>
      </c>
      <c r="L78" s="3" t="str">
        <f t="shared" si="56"/>
        <v>部件</v>
      </c>
      <c r="M78" s="3">
        <f t="shared" ca="1" si="57"/>
        <v>91206</v>
      </c>
      <c r="N78" s="3" t="str">
        <f t="shared" ca="1" si="58"/>
        <v>11211,12211,13211,11221,12221,13221,51211,52211,53211,51221,52221,53221,91001,91003,91005,91101,91103,91105,91201,91203,91205,91002,91004,91006,91102,91104,91106,91202,91204,91206</v>
      </c>
      <c r="O78" s="3" t="str">
        <f t="shared" si="59"/>
        <v>165,165,165,38,38,38,571,571,571,253,253,253,96,96,96,96,96,96,96,96,96,96,96,96,96,96,96,96,96,96</v>
      </c>
      <c r="P78" s="1" t="str">
        <f t="shared" si="60"/>
        <v>(2,4),(2,4),(2,4),(2,4),(2,4),(2,4),(21,31),(21,31),(21,31),(6,12),(6,12),(6,12),(9,15),(9,15),(9,15),(9,15),(9,15),(9,15),(9,15),(9,15),(9,15),(9,15),(9,15),(9,15),(9,15),(9,15),(9,15),(9,15),(9,15),(9,15)</v>
      </c>
      <c r="Q78" s="3" t="str">
        <f>IF(D78="坦克碎片",VLOOKUP(C78,道具信息!$N$2:$O$291,2,FALSE)&amp;"碎片",VLOOKUP(C78,道具信息!$N$2:$O$291,2,FALSE))</f>
        <v>T1部件</v>
      </c>
      <c r="R78" s="3">
        <f t="shared" si="43"/>
        <v>1728</v>
      </c>
      <c r="S78" s="11">
        <f t="shared" si="44"/>
        <v>0.33500000000000002</v>
      </c>
      <c r="T78" s="3" t="str">
        <f>VLOOKUP(Q78,道具信息!$Q$3:$S$20,2,FALSE)</f>
        <v>CHEST_ITEM_TYPE_T1_PART</v>
      </c>
      <c r="U78" s="3" t="str">
        <f>IF(COUNTIF(U$49:U77,T78)=0,T78,"")</f>
        <v/>
      </c>
      <c r="V78" s="3" t="str">
        <f t="shared" si="54"/>
        <v>CHEST_ITEM_TYPE_T2_TANK,CHEST_ITEM_TYPE_T2_SHARD,CHEST_ITEM_TYPE_T1_PART</v>
      </c>
      <c r="W78" s="13" t="str">
        <f t="shared" si="49"/>
        <v/>
      </c>
      <c r="X78" s="3" t="str">
        <f t="shared" si="50"/>
        <v/>
      </c>
      <c r="Y78" s="3" t="str">
        <f t="shared" si="55"/>
        <v>11.8%,47.9%,33.5%</v>
      </c>
    </row>
    <row r="79" spans="2:25" x14ac:dyDescent="0.3">
      <c r="B79" s="2">
        <f>数据源!BM111</f>
        <v>3</v>
      </c>
      <c r="C79" s="2" t="str">
        <f>数据源!BN111</f>
        <v>T2LP1</v>
      </c>
      <c r="D79" s="2" t="str">
        <f>数据源!BO111</f>
        <v>部件</v>
      </c>
      <c r="E79" s="2">
        <f>数据源!BP111</f>
        <v>140.00000000000003</v>
      </c>
      <c r="F79" s="2">
        <f>数据源!BQ111</f>
        <v>4</v>
      </c>
      <c r="G79" s="2">
        <f>数据源!BR111</f>
        <v>8.0000000000000002E-3</v>
      </c>
      <c r="H79" s="2">
        <f>数据源!BS111</f>
        <v>4.3928571428571419E-3</v>
      </c>
      <c r="I79" s="2">
        <f>数据源!BT111</f>
        <v>44</v>
      </c>
      <c r="J79" s="3">
        <f>ROUNDUP(IF(F79&gt;1,F79-ROUNDDOWN(SQRT(F79),0),F79),0)</f>
        <v>2</v>
      </c>
      <c r="K79" s="3">
        <f>F79*2-J79</f>
        <v>6</v>
      </c>
      <c r="L79" s="3" t="str">
        <f t="shared" si="56"/>
        <v>部件</v>
      </c>
      <c r="M79" s="3">
        <f t="shared" ca="1" si="57"/>
        <v>92001</v>
      </c>
      <c r="N79" s="3" t="str">
        <f t="shared" ca="1" si="58"/>
        <v>11211,12211,13211,11221,12221,13221,51211,52211,53211,51221,52221,53221,91001,91003,91005,91101,91103,91105,91201,91203,91205,91002,91004,91006,91102,91104,91106,91202,91204,91206,92001</v>
      </c>
      <c r="O79" s="3" t="str">
        <f t="shared" si="59"/>
        <v>165,165,165,38,38,38,571,571,571,253,253,253,96,96,96,96,96,96,96,96,96,96,96,96,96,96,96,96,96,96,44</v>
      </c>
      <c r="P79" s="1" t="str">
        <f t="shared" si="60"/>
        <v>(2,4),(2,4),(2,4),(2,4),(2,4),(2,4),(21,31),(21,31),(21,31),(6,12),(6,12),(6,12),(9,15),(9,15),(9,15),(9,15),(9,15),(9,15),(9,15),(9,15),(9,15),(9,15),(9,15),(9,15),(9,15),(9,15),(9,15),(9,15),(9,15),(9,15),(2,6)</v>
      </c>
      <c r="Q79" s="3" t="str">
        <f>IF(D79="坦克碎片",VLOOKUP(C79,道具信息!$N$2:$O$291,2,FALSE)&amp;"碎片",VLOOKUP(C79,道具信息!$N$2:$O$291,2,FALSE))</f>
        <v>T2部件</v>
      </c>
      <c r="R79" s="3">
        <f t="shared" si="43"/>
        <v>348</v>
      </c>
      <c r="S79" s="11">
        <f t="shared" si="44"/>
        <v>6.7000000000000004E-2</v>
      </c>
      <c r="T79" s="3" t="str">
        <f>VLOOKUP(Q79,道具信息!$Q$3:$S$20,2,FALSE)</f>
        <v>CHEST_ITEM_TYPE_T2_PART</v>
      </c>
      <c r="U79" s="3" t="str">
        <f>IF(COUNTIF(U$49:U78,T79)=0,T79,"")</f>
        <v>CHEST_ITEM_TYPE_T2_PART</v>
      </c>
      <c r="V79" s="3" t="str">
        <f t="shared" si="54"/>
        <v>CHEST_ITEM_TYPE_T2_TANK,CHEST_ITEM_TYPE_T2_SHARD,CHEST_ITEM_TYPE_T1_PART,CHEST_ITEM_TYPE_T2_PART</v>
      </c>
      <c r="W79" s="13">
        <f t="shared" si="49"/>
        <v>6.7000000000000004E-2</v>
      </c>
      <c r="X79" s="3" t="str">
        <f t="shared" si="50"/>
        <v>6.7%</v>
      </c>
      <c r="Y79" s="3" t="str">
        <f t="shared" si="55"/>
        <v>11.8%,47.9%,33.5%,6.7%</v>
      </c>
    </row>
    <row r="80" spans="2:25" x14ac:dyDescent="0.3">
      <c r="B80" s="2">
        <f>数据源!BM112</f>
        <v>3</v>
      </c>
      <c r="C80" s="2" t="str">
        <f>数据源!BN112</f>
        <v>T2LP3</v>
      </c>
      <c r="D80" s="2" t="str">
        <f>数据源!BO112</f>
        <v>部件</v>
      </c>
      <c r="E80" s="2">
        <f>数据源!BP112</f>
        <v>140.00000000000003</v>
      </c>
      <c r="F80" s="2">
        <f>数据源!BQ112</f>
        <v>4</v>
      </c>
      <c r="G80" s="2">
        <f>数据源!BR112</f>
        <v>7.0000000000000001E-3</v>
      </c>
      <c r="H80" s="2">
        <f>数据源!BS112</f>
        <v>3.8437499999999991E-3</v>
      </c>
      <c r="I80" s="2">
        <f>数据源!BT112</f>
        <v>38</v>
      </c>
      <c r="J80" s="3">
        <f t="shared" ref="J80:J87" si="61">ROUNDUP(IF(F80&gt;1,F80-ROUNDDOWN(SQRT(F80),0),F80),0)</f>
        <v>2</v>
      </c>
      <c r="K80" s="3">
        <f t="shared" ref="K80:K87" si="62">F80*2-J80</f>
        <v>6</v>
      </c>
      <c r="L80" s="3" t="str">
        <f t="shared" si="56"/>
        <v>部件</v>
      </c>
      <c r="M80" s="3">
        <f t="shared" ca="1" si="57"/>
        <v>92003</v>
      </c>
      <c r="N80" s="3" t="str">
        <f t="shared" ca="1" si="58"/>
        <v>11211,12211,13211,11221,12221,13221,51211,52211,53211,51221,52221,53221,91001,91003,91005,91101,91103,91105,91201,91203,91205,91002,91004,91006,91102,91104,91106,91202,91204,91206,92001,92003</v>
      </c>
      <c r="O80" s="3" t="str">
        <f t="shared" si="59"/>
        <v>165,165,165,38,38,38,571,571,571,253,253,253,96,96,96,96,96,96,96,96,96,96,96,96,96,96,96,96,96,96,44,38</v>
      </c>
      <c r="P80" s="1" t="str">
        <f t="shared" si="60"/>
        <v>(2,4),(2,4),(2,4),(2,4),(2,4),(2,4),(21,31),(21,31),(21,31),(6,12),(6,12),(6,12),(9,15),(9,15),(9,15),(9,15),(9,15),(9,15),(9,15),(9,15),(9,15),(9,15),(9,15),(9,15),(9,15),(9,15),(9,15),(9,15),(9,15),(9,15),(2,6),(2,6)</v>
      </c>
      <c r="Q80" s="3" t="str">
        <f>IF(D80="坦克碎片",VLOOKUP(C80,道具信息!$N$2:$O$291,2,FALSE)&amp;"碎片",VLOOKUP(C80,道具信息!$N$2:$O$291,2,FALSE))</f>
        <v>T2部件</v>
      </c>
      <c r="R80" s="3">
        <f t="shared" si="43"/>
        <v>348</v>
      </c>
      <c r="S80" s="11">
        <f t="shared" si="44"/>
        <v>6.7000000000000004E-2</v>
      </c>
      <c r="T80" s="3" t="str">
        <f>VLOOKUP(Q80,道具信息!$Q$3:$S$20,2,FALSE)</f>
        <v>CHEST_ITEM_TYPE_T2_PART</v>
      </c>
      <c r="U80" s="3" t="str">
        <f>IF(COUNTIF(U$49:U79,T80)=0,T80,"")</f>
        <v/>
      </c>
      <c r="V80" s="3" t="str">
        <f t="shared" si="54"/>
        <v>CHEST_ITEM_TYPE_T2_TANK,CHEST_ITEM_TYPE_T2_SHARD,CHEST_ITEM_TYPE_T1_PART,CHEST_ITEM_TYPE_T2_PART</v>
      </c>
      <c r="W80" s="13" t="str">
        <f t="shared" si="49"/>
        <v/>
      </c>
      <c r="X80" s="3" t="str">
        <f t="shared" si="50"/>
        <v/>
      </c>
      <c r="Y80" s="3" t="str">
        <f t="shared" si="55"/>
        <v>11.8%,47.9%,33.5%,6.7%</v>
      </c>
    </row>
    <row r="81" spans="2:25" x14ac:dyDescent="0.3">
      <c r="B81" s="2">
        <f>数据源!BM113</f>
        <v>3</v>
      </c>
      <c r="C81" s="2" t="str">
        <f>数据源!BN113</f>
        <v>T2LP5</v>
      </c>
      <c r="D81" s="2" t="str">
        <f>数据源!BO113</f>
        <v>部件</v>
      </c>
      <c r="E81" s="2">
        <f>数据源!BP113</f>
        <v>140.00000000000003</v>
      </c>
      <c r="F81" s="2">
        <f>数据源!BQ113</f>
        <v>4</v>
      </c>
      <c r="G81" s="2">
        <f>数据源!BR113</f>
        <v>7.0000000000000001E-3</v>
      </c>
      <c r="H81" s="2">
        <f>数据源!BS113</f>
        <v>3.8437499999999991E-3</v>
      </c>
      <c r="I81" s="2">
        <f>数据源!BT113</f>
        <v>38</v>
      </c>
      <c r="J81" s="3">
        <f t="shared" si="61"/>
        <v>2</v>
      </c>
      <c r="K81" s="3">
        <f t="shared" si="62"/>
        <v>6</v>
      </c>
      <c r="L81" s="3" t="str">
        <f t="shared" si="56"/>
        <v>部件</v>
      </c>
      <c r="M81" s="3">
        <f t="shared" ca="1" si="57"/>
        <v>92005</v>
      </c>
      <c r="N81" s="3" t="str">
        <f t="shared" ca="1" si="58"/>
        <v>11211,12211,13211,11221,12221,13221,51211,52211,53211,51221,52221,53221,91001,91003,91005,91101,91103,91105,91201,91203,91205,91002,91004,91006,91102,91104,91106,91202,91204,91206,92001,92003,92005</v>
      </c>
      <c r="O81" s="3" t="str">
        <f t="shared" si="59"/>
        <v>165,165,165,38,38,38,571,571,571,253,253,253,96,96,96,96,96,96,96,96,96,96,96,96,96,96,96,96,96,96,44,38,38</v>
      </c>
      <c r="P81" s="1" t="str">
        <f t="shared" si="60"/>
        <v>(2,4),(2,4),(2,4),(2,4),(2,4),(2,4),(21,31),(21,31),(21,31),(6,12),(6,12),(6,12),(9,15),(9,15),(9,15),(9,15),(9,15),(9,15),(9,15),(9,15),(9,15),(9,15),(9,15),(9,15),(9,15),(9,15),(9,15),(9,15),(9,15),(9,15),(2,6),(2,6),(2,6)</v>
      </c>
      <c r="Q81" s="3" t="str">
        <f>IF(D81="坦克碎片",VLOOKUP(C81,道具信息!$N$2:$O$291,2,FALSE)&amp;"碎片",VLOOKUP(C81,道具信息!$N$2:$O$291,2,FALSE))</f>
        <v>T2部件</v>
      </c>
      <c r="R81" s="3">
        <f t="shared" si="43"/>
        <v>348</v>
      </c>
      <c r="S81" s="11">
        <f t="shared" si="44"/>
        <v>6.7000000000000004E-2</v>
      </c>
      <c r="T81" s="3" t="str">
        <f>VLOOKUP(Q81,道具信息!$Q$3:$S$20,2,FALSE)</f>
        <v>CHEST_ITEM_TYPE_T2_PART</v>
      </c>
      <c r="U81" s="3" t="str">
        <f>IF(COUNTIF(U$49:U80,T81)=0,T81,"")</f>
        <v/>
      </c>
      <c r="V81" s="3" t="str">
        <f t="shared" si="54"/>
        <v>CHEST_ITEM_TYPE_T2_TANK,CHEST_ITEM_TYPE_T2_SHARD,CHEST_ITEM_TYPE_T1_PART,CHEST_ITEM_TYPE_T2_PART</v>
      </c>
      <c r="W81" s="13" t="str">
        <f t="shared" si="49"/>
        <v/>
      </c>
      <c r="X81" s="3" t="str">
        <f t="shared" si="50"/>
        <v/>
      </c>
      <c r="Y81" s="3" t="str">
        <f t="shared" si="55"/>
        <v>11.8%,47.9%,33.5%,6.7%</v>
      </c>
    </row>
    <row r="82" spans="2:25" x14ac:dyDescent="0.3">
      <c r="B82" s="2">
        <f>数据源!BM114</f>
        <v>3</v>
      </c>
      <c r="C82" s="2" t="str">
        <f>数据源!BN114</f>
        <v>T2MP1</v>
      </c>
      <c r="D82" s="2" t="str">
        <f>数据源!BO114</f>
        <v>部件</v>
      </c>
      <c r="E82" s="2">
        <f>数据源!BP114</f>
        <v>140.00000000000003</v>
      </c>
      <c r="F82" s="2">
        <f>数据源!BQ114</f>
        <v>4</v>
      </c>
      <c r="G82" s="2">
        <f>数据源!BR114</f>
        <v>7.0000000000000001E-3</v>
      </c>
      <c r="H82" s="2">
        <f>数据源!BS114</f>
        <v>3.8437499999999991E-3</v>
      </c>
      <c r="I82" s="2">
        <f>数据源!BT114</f>
        <v>38</v>
      </c>
      <c r="J82" s="3">
        <f t="shared" si="61"/>
        <v>2</v>
      </c>
      <c r="K82" s="3">
        <f t="shared" si="62"/>
        <v>6</v>
      </c>
      <c r="L82" s="3" t="str">
        <f t="shared" si="56"/>
        <v>部件</v>
      </c>
      <c r="M82" s="3">
        <f t="shared" ca="1" si="57"/>
        <v>92101</v>
      </c>
      <c r="N82" s="3" t="str">
        <f t="shared" ca="1" si="58"/>
        <v>11211,12211,13211,11221,12221,13221,51211,52211,53211,51221,52221,53221,91001,91003,91005,91101,91103,91105,91201,91203,91205,91002,91004,91006,91102,91104,91106,91202,91204,91206,92001,92003,92005,92101</v>
      </c>
      <c r="O82" s="3" t="str">
        <f t="shared" si="59"/>
        <v>165,165,165,38,38,38,571,571,571,253,253,253,96,96,96,96,96,96,96,96,96,96,96,96,96,96,96,96,96,96,44,38,38,38</v>
      </c>
      <c r="P82" s="1" t="str">
        <f t="shared" si="60"/>
        <v>(2,4),(2,4),(2,4),(2,4),(2,4),(2,4),(21,31),(21,31),(21,31),(6,12),(6,12),(6,12),(9,15),(9,15),(9,15),(9,15),(9,15),(9,15),(9,15),(9,15),(9,15),(9,15),(9,15),(9,15),(9,15),(9,15),(9,15),(9,15),(9,15),(9,15),(2,6),(2,6),(2,6),(2,6)</v>
      </c>
      <c r="Q82" s="3" t="str">
        <f>IF(D82="坦克碎片",VLOOKUP(C82,道具信息!$N$2:$O$291,2,FALSE)&amp;"碎片",VLOOKUP(C82,道具信息!$N$2:$O$291,2,FALSE))</f>
        <v>T2部件</v>
      </c>
      <c r="R82" s="3">
        <f t="shared" si="43"/>
        <v>348</v>
      </c>
      <c r="S82" s="11">
        <f t="shared" si="44"/>
        <v>6.7000000000000004E-2</v>
      </c>
      <c r="T82" s="3" t="str">
        <f>VLOOKUP(Q82,道具信息!$Q$3:$S$20,2,FALSE)</f>
        <v>CHEST_ITEM_TYPE_T2_PART</v>
      </c>
      <c r="U82" s="3" t="str">
        <f>IF(COUNTIF(U$49:U81,T82)=0,T82,"")</f>
        <v/>
      </c>
      <c r="V82" s="3" t="str">
        <f t="shared" si="54"/>
        <v>CHEST_ITEM_TYPE_T2_TANK,CHEST_ITEM_TYPE_T2_SHARD,CHEST_ITEM_TYPE_T1_PART,CHEST_ITEM_TYPE_T2_PART</v>
      </c>
      <c r="W82" s="13" t="str">
        <f t="shared" si="49"/>
        <v/>
      </c>
      <c r="X82" s="3" t="str">
        <f t="shared" si="50"/>
        <v/>
      </c>
      <c r="Y82" s="3" t="str">
        <f t="shared" si="55"/>
        <v>11.8%,47.9%,33.5%,6.7%</v>
      </c>
    </row>
    <row r="83" spans="2:25" x14ac:dyDescent="0.3">
      <c r="B83" s="2">
        <f>数据源!BM115</f>
        <v>3</v>
      </c>
      <c r="C83" s="2" t="str">
        <f>数据源!BN115</f>
        <v>T2MP3</v>
      </c>
      <c r="D83" s="2" t="str">
        <f>数据源!BO115</f>
        <v>部件</v>
      </c>
      <c r="E83" s="2">
        <f>数据源!BP115</f>
        <v>140.00000000000003</v>
      </c>
      <c r="F83" s="2">
        <f>数据源!BQ115</f>
        <v>4</v>
      </c>
      <c r="G83" s="2">
        <f>数据源!BR115</f>
        <v>7.0000000000000001E-3</v>
      </c>
      <c r="H83" s="2">
        <f>数据源!BS115</f>
        <v>3.8437499999999991E-3</v>
      </c>
      <c r="I83" s="2">
        <f>数据源!BT115</f>
        <v>38</v>
      </c>
      <c r="J83" s="3">
        <f t="shared" si="61"/>
        <v>2</v>
      </c>
      <c r="K83" s="3">
        <f t="shared" si="62"/>
        <v>6</v>
      </c>
      <c r="L83" s="3" t="str">
        <f t="shared" si="56"/>
        <v>部件</v>
      </c>
      <c r="M83" s="3">
        <f t="shared" ca="1" si="57"/>
        <v>92103</v>
      </c>
      <c r="N83" s="3" t="str">
        <f t="shared" ca="1" si="58"/>
        <v>11211,12211,13211,11221,12221,13221,51211,52211,53211,51221,52221,53221,91001,91003,91005,91101,91103,91105,91201,91203,91205,91002,91004,91006,91102,91104,91106,91202,91204,91206,92001,92003,92005,92101,92103</v>
      </c>
      <c r="O83" s="3" t="str">
        <f t="shared" si="59"/>
        <v>165,165,165,38,38,38,571,571,571,253,253,253,96,96,96,96,96,96,96,96,96,96,96,96,96,96,96,96,96,96,44,38,38,38,38</v>
      </c>
      <c r="P83" s="1" t="str">
        <f t="shared" si="60"/>
        <v>(2,4),(2,4),(2,4),(2,4),(2,4),(2,4),(21,31),(21,31),(21,31),(6,12),(6,12),(6,12),(9,15),(9,15),(9,15),(9,15),(9,15),(9,15),(9,15),(9,15),(9,15),(9,15),(9,15),(9,15),(9,15),(9,15),(9,15),(9,15),(9,15),(9,15),(2,6),(2,6),(2,6),(2,6),(2,6)</v>
      </c>
      <c r="Q83" s="3" t="str">
        <f>IF(D83="坦克碎片",VLOOKUP(C83,道具信息!$N$2:$O$291,2,FALSE)&amp;"碎片",VLOOKUP(C83,道具信息!$N$2:$O$291,2,FALSE))</f>
        <v>T2部件</v>
      </c>
      <c r="R83" s="3">
        <f t="shared" si="43"/>
        <v>348</v>
      </c>
      <c r="S83" s="11">
        <f t="shared" si="44"/>
        <v>6.7000000000000004E-2</v>
      </c>
      <c r="T83" s="3" t="str">
        <f>VLOOKUP(Q83,道具信息!$Q$3:$S$20,2,FALSE)</f>
        <v>CHEST_ITEM_TYPE_T2_PART</v>
      </c>
      <c r="U83" s="3" t="str">
        <f>IF(COUNTIF(U$49:U82,T83)=0,T83,"")</f>
        <v/>
      </c>
      <c r="V83" s="3" t="str">
        <f t="shared" si="54"/>
        <v>CHEST_ITEM_TYPE_T2_TANK,CHEST_ITEM_TYPE_T2_SHARD,CHEST_ITEM_TYPE_T1_PART,CHEST_ITEM_TYPE_T2_PART</v>
      </c>
      <c r="W83" s="13" t="str">
        <f t="shared" si="49"/>
        <v/>
      </c>
      <c r="X83" s="3" t="str">
        <f t="shared" si="50"/>
        <v/>
      </c>
      <c r="Y83" s="3" t="str">
        <f t="shared" si="55"/>
        <v>11.8%,47.9%,33.5%,6.7%</v>
      </c>
    </row>
    <row r="84" spans="2:25" x14ac:dyDescent="0.3">
      <c r="B84" s="2">
        <f>数据源!BM116</f>
        <v>3</v>
      </c>
      <c r="C84" s="2" t="str">
        <f>数据源!BN116</f>
        <v>T2MP5</v>
      </c>
      <c r="D84" s="2" t="str">
        <f>数据源!BO116</f>
        <v>部件</v>
      </c>
      <c r="E84" s="2">
        <f>数据源!BP116</f>
        <v>140.00000000000003</v>
      </c>
      <c r="F84" s="2">
        <f>数据源!BQ116</f>
        <v>4</v>
      </c>
      <c r="G84" s="2">
        <f>数据源!BR116</f>
        <v>7.0000000000000001E-3</v>
      </c>
      <c r="H84" s="2">
        <f>数据源!BS116</f>
        <v>3.8437499999999991E-3</v>
      </c>
      <c r="I84" s="2">
        <f>数据源!BT116</f>
        <v>38</v>
      </c>
      <c r="J84" s="3">
        <f t="shared" si="61"/>
        <v>2</v>
      </c>
      <c r="K84" s="3">
        <f t="shared" si="62"/>
        <v>6</v>
      </c>
      <c r="L84" s="3" t="str">
        <f t="shared" si="56"/>
        <v>部件</v>
      </c>
      <c r="M84" s="3">
        <f t="shared" ca="1" si="57"/>
        <v>92105</v>
      </c>
      <c r="N84" s="3" t="str">
        <f t="shared" ca="1" si="58"/>
        <v>11211,12211,13211,11221,12221,13221,51211,52211,53211,51221,52221,53221,91001,91003,91005,91101,91103,91105,91201,91203,91205,91002,91004,91006,91102,91104,91106,91202,91204,91206,92001,92003,92005,92101,92103,92105</v>
      </c>
      <c r="O84" s="3" t="str">
        <f t="shared" si="59"/>
        <v>165,165,165,38,38,38,571,571,571,253,253,253,96,96,96,96,96,96,96,96,96,96,96,96,96,96,96,96,96,96,44,38,38,38,38,38</v>
      </c>
      <c r="P84" s="1" t="str">
        <f t="shared" si="60"/>
        <v>(2,4),(2,4),(2,4),(2,4),(2,4),(2,4),(21,31),(21,31),(21,31),(6,12),(6,12),(6,12),(9,15),(9,15),(9,15),(9,15),(9,15),(9,15),(9,15),(9,15),(9,15),(9,15),(9,15),(9,15),(9,15),(9,15),(9,15),(9,15),(9,15),(9,15),(2,6),(2,6),(2,6),(2,6),(2,6),(2,6)</v>
      </c>
      <c r="Q84" s="3" t="str">
        <f>IF(D84="坦克碎片",VLOOKUP(C84,道具信息!$N$2:$O$291,2,FALSE)&amp;"碎片",VLOOKUP(C84,道具信息!$N$2:$O$291,2,FALSE))</f>
        <v>T2部件</v>
      </c>
      <c r="R84" s="3">
        <f t="shared" si="43"/>
        <v>348</v>
      </c>
      <c r="S84" s="11">
        <f t="shared" si="44"/>
        <v>6.7000000000000004E-2</v>
      </c>
      <c r="T84" s="3" t="str">
        <f>VLOOKUP(Q84,道具信息!$Q$3:$S$20,2,FALSE)</f>
        <v>CHEST_ITEM_TYPE_T2_PART</v>
      </c>
      <c r="U84" s="3" t="str">
        <f>IF(COUNTIF(U$49:U83,T84)=0,T84,"")</f>
        <v/>
      </c>
      <c r="V84" s="3" t="str">
        <f t="shared" si="54"/>
        <v>CHEST_ITEM_TYPE_T2_TANK,CHEST_ITEM_TYPE_T2_SHARD,CHEST_ITEM_TYPE_T1_PART,CHEST_ITEM_TYPE_T2_PART</v>
      </c>
      <c r="W84" s="13" t="str">
        <f t="shared" si="49"/>
        <v/>
      </c>
      <c r="X84" s="3" t="str">
        <f t="shared" si="50"/>
        <v/>
      </c>
      <c r="Y84" s="3" t="str">
        <f t="shared" si="55"/>
        <v>11.8%,47.9%,33.5%,6.7%</v>
      </c>
    </row>
    <row r="85" spans="2:25" x14ac:dyDescent="0.3">
      <c r="B85" s="2">
        <f>数据源!BM117</f>
        <v>3</v>
      </c>
      <c r="C85" s="2" t="str">
        <f>数据源!BN117</f>
        <v>T2HP1</v>
      </c>
      <c r="D85" s="2" t="str">
        <f>数据源!BO117</f>
        <v>部件</v>
      </c>
      <c r="E85" s="2">
        <f>数据源!BP117</f>
        <v>140.00000000000003</v>
      </c>
      <c r="F85" s="2">
        <f>数据源!BQ117</f>
        <v>4</v>
      </c>
      <c r="G85" s="2">
        <f>数据源!BR117</f>
        <v>7.0000000000000001E-3</v>
      </c>
      <c r="H85" s="2">
        <f>数据源!BS117</f>
        <v>3.8437499999999991E-3</v>
      </c>
      <c r="I85" s="2">
        <f>数据源!BT117</f>
        <v>38</v>
      </c>
      <c r="J85" s="3">
        <f t="shared" si="61"/>
        <v>2</v>
      </c>
      <c r="K85" s="3">
        <f t="shared" si="62"/>
        <v>6</v>
      </c>
      <c r="L85" s="3" t="str">
        <f t="shared" si="56"/>
        <v>部件</v>
      </c>
      <c r="M85" s="3">
        <f t="shared" ca="1" si="57"/>
        <v>92201</v>
      </c>
      <c r="N85" s="3" t="str">
        <f t="shared" ca="1" si="58"/>
        <v>11211,12211,13211,11221,12221,13221,51211,52211,53211,51221,52221,53221,91001,91003,91005,91101,91103,91105,91201,91203,91205,91002,91004,91006,91102,91104,91106,91202,91204,91206,92001,92003,92005,92101,92103,92105,92201</v>
      </c>
      <c r="O85" s="3" t="str">
        <f t="shared" si="59"/>
        <v>165,165,165,38,38,38,571,571,571,253,253,253,96,96,96,96,96,96,96,96,96,96,96,96,96,96,96,96,96,96,44,38,38,38,38,38,38</v>
      </c>
      <c r="P85" s="1" t="str">
        <f t="shared" si="60"/>
        <v>(2,4),(2,4),(2,4),(2,4),(2,4),(2,4),(21,31),(21,31),(21,31),(6,12),(6,12),(6,12),(9,15),(9,15),(9,15),(9,15),(9,15),(9,15),(9,15),(9,15),(9,15),(9,15),(9,15),(9,15),(9,15),(9,15),(9,15),(9,15),(9,15),(9,15),(2,6),(2,6),(2,6),(2,6),(2,6),(2,6),(2,6)</v>
      </c>
      <c r="Q85" s="3" t="str">
        <f>IF(D85="坦克碎片",VLOOKUP(C85,道具信息!$N$2:$O$291,2,FALSE)&amp;"碎片",VLOOKUP(C85,道具信息!$N$2:$O$291,2,FALSE))</f>
        <v>T2部件</v>
      </c>
      <c r="R85" s="3">
        <f t="shared" si="43"/>
        <v>348</v>
      </c>
      <c r="S85" s="11">
        <f t="shared" si="44"/>
        <v>6.7000000000000004E-2</v>
      </c>
      <c r="T85" s="3" t="str">
        <f>VLOOKUP(Q85,道具信息!$Q$3:$S$20,2,FALSE)</f>
        <v>CHEST_ITEM_TYPE_T2_PART</v>
      </c>
      <c r="U85" s="3" t="str">
        <f>IF(COUNTIF(U$49:U84,T85)=0,T85,"")</f>
        <v/>
      </c>
      <c r="V85" s="3" t="str">
        <f t="shared" si="54"/>
        <v>CHEST_ITEM_TYPE_T2_TANK,CHEST_ITEM_TYPE_T2_SHARD,CHEST_ITEM_TYPE_T1_PART,CHEST_ITEM_TYPE_T2_PART</v>
      </c>
      <c r="W85" s="13" t="str">
        <f t="shared" si="49"/>
        <v/>
      </c>
      <c r="X85" s="3" t="str">
        <f t="shared" si="50"/>
        <v/>
      </c>
      <c r="Y85" s="3" t="str">
        <f t="shared" si="55"/>
        <v>11.8%,47.9%,33.5%,6.7%</v>
      </c>
    </row>
    <row r="86" spans="2:25" x14ac:dyDescent="0.3">
      <c r="B86" s="2">
        <f>数据源!BM118</f>
        <v>3</v>
      </c>
      <c r="C86" s="2" t="str">
        <f>数据源!BN118</f>
        <v>T2HP3</v>
      </c>
      <c r="D86" s="2" t="str">
        <f>数据源!BO118</f>
        <v>部件</v>
      </c>
      <c r="E86" s="2">
        <f>数据源!BP118</f>
        <v>140.00000000000003</v>
      </c>
      <c r="F86" s="2">
        <f>数据源!BQ118</f>
        <v>4</v>
      </c>
      <c r="G86" s="2">
        <f>数据源!BR118</f>
        <v>7.0000000000000001E-3</v>
      </c>
      <c r="H86" s="2">
        <f>数据源!BS118</f>
        <v>3.8437499999999991E-3</v>
      </c>
      <c r="I86" s="2">
        <f>数据源!BT118</f>
        <v>38</v>
      </c>
      <c r="J86" s="3">
        <f t="shared" si="61"/>
        <v>2</v>
      </c>
      <c r="K86" s="3">
        <f t="shared" si="62"/>
        <v>6</v>
      </c>
      <c r="L86" s="3" t="str">
        <f t="shared" si="56"/>
        <v>部件</v>
      </c>
      <c r="M86" s="3">
        <f t="shared" ca="1" si="57"/>
        <v>92203</v>
      </c>
      <c r="N86" s="3" t="str">
        <f t="shared" ca="1" si="58"/>
        <v>11211,12211,13211,11221,12221,13221,51211,52211,53211,51221,52221,53221,91001,91003,91005,91101,91103,91105,91201,91203,91205,91002,91004,91006,91102,91104,91106,91202,91204,91206,92001,92003,92005,92101,92103,92105,92201,92203</v>
      </c>
      <c r="O86" s="3" t="str">
        <f t="shared" si="59"/>
        <v>165,165,165,38,38,38,571,571,571,253,253,253,96,96,96,96,96,96,96,96,96,96,96,96,96,96,96,96,96,96,44,38,38,38,38,38,38,38</v>
      </c>
      <c r="P86" s="1" t="str">
        <f t="shared" si="60"/>
        <v>(2,4),(2,4),(2,4),(2,4),(2,4),(2,4),(21,31),(21,31),(21,31),(6,12),(6,12),(6,12),(9,15),(9,15),(9,15),(9,15),(9,15),(9,15),(9,15),(9,15),(9,15),(9,15),(9,15),(9,15),(9,15),(9,15),(9,15),(9,15),(9,15),(9,15),(2,6),(2,6),(2,6),(2,6),(2,6),(2,6),(2,6),(2,6)</v>
      </c>
      <c r="Q86" s="3" t="str">
        <f>IF(D86="坦克碎片",VLOOKUP(C86,道具信息!$N$2:$O$291,2,FALSE)&amp;"碎片",VLOOKUP(C86,道具信息!$N$2:$O$291,2,FALSE))</f>
        <v>T2部件</v>
      </c>
      <c r="R86" s="3">
        <f t="shared" si="43"/>
        <v>348</v>
      </c>
      <c r="S86" s="11">
        <f t="shared" si="44"/>
        <v>6.7000000000000004E-2</v>
      </c>
      <c r="T86" s="3" t="str">
        <f>VLOOKUP(Q86,道具信息!$Q$3:$S$20,2,FALSE)</f>
        <v>CHEST_ITEM_TYPE_T2_PART</v>
      </c>
      <c r="U86" s="3" t="str">
        <f>IF(COUNTIF(U$49:U85,T86)=0,T86,"")</f>
        <v/>
      </c>
      <c r="V86" s="3" t="str">
        <f t="shared" si="54"/>
        <v>CHEST_ITEM_TYPE_T2_TANK,CHEST_ITEM_TYPE_T2_SHARD,CHEST_ITEM_TYPE_T1_PART,CHEST_ITEM_TYPE_T2_PART</v>
      </c>
      <c r="W86" s="13" t="str">
        <f t="shared" si="49"/>
        <v/>
      </c>
      <c r="X86" s="3" t="str">
        <f t="shared" si="50"/>
        <v/>
      </c>
      <c r="Y86" s="3" t="str">
        <f t="shared" si="55"/>
        <v>11.8%,47.9%,33.5%,6.7%</v>
      </c>
    </row>
    <row r="87" spans="2:25" x14ac:dyDescent="0.3">
      <c r="B87" s="2">
        <f>数据源!BM119</f>
        <v>3</v>
      </c>
      <c r="C87" s="2" t="str">
        <f>数据源!BN119</f>
        <v>T2HP5</v>
      </c>
      <c r="D87" s="2" t="str">
        <f>数据源!BO119</f>
        <v>部件</v>
      </c>
      <c r="E87" s="2">
        <f>数据源!BP119</f>
        <v>140.00000000000003</v>
      </c>
      <c r="F87" s="2">
        <f>数据源!BQ119</f>
        <v>4</v>
      </c>
      <c r="G87" s="2">
        <f>数据源!BR119</f>
        <v>7.0000000000000001E-3</v>
      </c>
      <c r="H87" s="2">
        <f>数据源!BS119</f>
        <v>3.8437499999999991E-3</v>
      </c>
      <c r="I87" s="2">
        <f>数据源!BT119</f>
        <v>38</v>
      </c>
      <c r="J87" s="3">
        <f t="shared" si="61"/>
        <v>2</v>
      </c>
      <c r="K87" s="3">
        <f t="shared" si="62"/>
        <v>6</v>
      </c>
      <c r="L87" s="3" t="str">
        <f t="shared" si="56"/>
        <v>部件</v>
      </c>
      <c r="M87" s="3">
        <f t="shared" ca="1" si="57"/>
        <v>92205</v>
      </c>
      <c r="N87" s="3" t="str">
        <f t="shared" ca="1" si="58"/>
        <v>11211,12211,13211,11221,12221,13221,51211,52211,53211,51221,52221,53221,91001,91003,91005,91101,91103,91105,91201,91203,91205,91002,91004,91006,91102,91104,91106,91202,91204,91206,92001,92003,92005,92101,92103,92105,92201,92203,92205</v>
      </c>
      <c r="O87" s="3" t="str">
        <f t="shared" si="59"/>
        <v>165,165,165,38,38,38,571,571,571,253,253,253,96,96,96,96,96,96,96,96,96,96,96,96,96,96,96,96,96,96,44,38,38,38,38,38,38,38,38</v>
      </c>
      <c r="P87" s="1" t="str">
        <f t="shared" si="60"/>
        <v>(2,4),(2,4),(2,4),(2,4),(2,4),(2,4),(21,31),(21,31),(21,31),(6,12),(6,12),(6,12),(9,15),(9,15),(9,15),(9,15),(9,15),(9,15),(9,15),(9,15),(9,15),(9,15),(9,15),(9,15),(9,15),(9,15),(9,15),(9,15),(9,15),(9,15),(2,6),(2,6),(2,6),(2,6),(2,6),(2,6),(2,6),(2,6),(2,6)</v>
      </c>
      <c r="Q87" s="3" t="str">
        <f>IF(D87="坦克碎片",VLOOKUP(C87,道具信息!$N$2:$O$291,2,FALSE)&amp;"碎片",VLOOKUP(C87,道具信息!$N$2:$O$291,2,FALSE))</f>
        <v>T2部件</v>
      </c>
      <c r="R87" s="3">
        <f t="shared" si="43"/>
        <v>348</v>
      </c>
      <c r="S87" s="11">
        <f t="shared" si="44"/>
        <v>6.7000000000000004E-2</v>
      </c>
      <c r="T87" s="3" t="str">
        <f>VLOOKUP(Q87,道具信息!$Q$3:$S$20,2,FALSE)</f>
        <v>CHEST_ITEM_TYPE_T2_PART</v>
      </c>
      <c r="U87" s="3" t="str">
        <f>IF(COUNTIF(U$49:U86,T87)=0,T87,"")</f>
        <v/>
      </c>
      <c r="V87" s="3" t="str">
        <f t="shared" si="54"/>
        <v>CHEST_ITEM_TYPE_T2_TANK,CHEST_ITEM_TYPE_T2_SHARD,CHEST_ITEM_TYPE_T1_PART,CHEST_ITEM_TYPE_T2_PART</v>
      </c>
      <c r="W87" s="13" t="str">
        <f t="shared" si="49"/>
        <v/>
      </c>
      <c r="X87" s="3" t="str">
        <f t="shared" si="50"/>
        <v/>
      </c>
      <c r="Y87" s="3" t="str">
        <f t="shared" si="55"/>
        <v>11.8%,47.9%,33.5%,6.7%</v>
      </c>
    </row>
    <row r="88" spans="2:25" x14ac:dyDescent="0.3">
      <c r="N88" s="3" t="str">
        <f ca="1">"["&amp;N87&amp;"]"</f>
        <v>[11211,12211,13211,11221,12221,13221,51211,52211,53211,51221,52221,53221,91001,91003,91005,91101,91103,91105,91201,91203,91205,91002,91004,91006,91102,91104,91106,91202,91204,91206,92001,92003,92005,92101,92103,92105,92201,92203,92205]</v>
      </c>
      <c r="O88" s="3" t="str">
        <f>"["&amp;O87&amp;"]"</f>
        <v>[165,165,165,38,38,38,571,571,571,253,253,253,96,96,96,96,96,96,96,96,96,96,96,96,96,96,96,96,96,96,44,38,38,38,38,38,38,38,38]</v>
      </c>
      <c r="P88" s="3" t="str">
        <f>"["&amp;P87&amp;"]"</f>
        <v>[(2,4),(2,4),(2,4),(2,4),(2,4),(2,4),(21,31),(21,31),(21,31),(6,12),(6,12),(6,12),(9,15),(9,15),(9,15),(9,15),(9,15),(9,15),(9,15),(9,15),(9,15),(9,15),(9,15),(9,15),(9,15),(9,15),(9,15),(9,15),(9,15),(9,15),(2,6),(2,6),(2,6),(2,6),(2,6),(2,6),(2,6),(2,6),(2,6)]</v>
      </c>
      <c r="V88" s="3" t="str">
        <f>"["&amp;V87&amp;"]"</f>
        <v>[CHEST_ITEM_TYPE_T2_TANK,CHEST_ITEM_TYPE_T2_SHARD,CHEST_ITEM_TYPE_T1_PART,CHEST_ITEM_TYPE_T2_PART]</v>
      </c>
      <c r="Y88" s="3" t="str">
        <f>"["&amp;Y87&amp;"]"</f>
        <v>[11.8%,47.9%,33.5%,6.7%]</v>
      </c>
    </row>
    <row r="90" spans="2:25" x14ac:dyDescent="0.3">
      <c r="B90" s="2" t="str">
        <f>数据源!BM122</f>
        <v>联赛等级</v>
      </c>
      <c r="C90" s="2" t="str">
        <f>数据源!BN122</f>
        <v>道具名称</v>
      </c>
      <c r="D90" s="2" t="str">
        <f>数据源!BO122</f>
        <v>对应大类</v>
      </c>
      <c r="E90" s="2" t="str">
        <f>数据源!BP122</f>
        <v>道具价值</v>
      </c>
      <c r="F90" s="2" t="str">
        <f>数据源!BQ122</f>
        <v>抽取个数</v>
      </c>
      <c r="G90" s="2" t="str">
        <f>数据源!BR122</f>
        <v>价值比例</v>
      </c>
      <c r="H90" s="2" t="str">
        <f>数据源!BS122</f>
        <v>产出概率</v>
      </c>
      <c r="I90" s="2" t="str">
        <f>数据源!BT122</f>
        <v>权重值</v>
      </c>
      <c r="J90" s="7" t="s">
        <v>234</v>
      </c>
      <c r="K90" s="7" t="s">
        <v>235</v>
      </c>
      <c r="L90" s="3" t="s">
        <v>222</v>
      </c>
      <c r="M90" s="3" t="s">
        <v>152</v>
      </c>
      <c r="N90" s="3" t="s">
        <v>224</v>
      </c>
      <c r="O90" s="3" t="s">
        <v>225</v>
      </c>
      <c r="P90" s="3" t="s">
        <v>226</v>
      </c>
      <c r="Q90" s="8" t="s">
        <v>244</v>
      </c>
      <c r="R90" s="8" t="s">
        <v>245</v>
      </c>
      <c r="S90" s="8" t="s">
        <v>246</v>
      </c>
    </row>
    <row r="91" spans="2:25" x14ac:dyDescent="0.3">
      <c r="B91" s="2">
        <f>数据源!BM123</f>
        <v>4</v>
      </c>
      <c r="C91" s="2" t="str">
        <f>数据源!BN123</f>
        <v>二号</v>
      </c>
      <c r="D91" s="2" t="str">
        <f>数据源!BO123</f>
        <v>坦克</v>
      </c>
      <c r="E91" s="2">
        <f>数据源!BP123</f>
        <v>210</v>
      </c>
      <c r="F91" s="2">
        <f>数据源!BQ123</f>
        <v>3</v>
      </c>
      <c r="G91" s="2">
        <f>数据源!BR123</f>
        <v>3.6999999999999998E-2</v>
      </c>
      <c r="H91" s="2">
        <f>数据源!BS123</f>
        <v>1.8059523809523807E-2</v>
      </c>
      <c r="I91" s="2">
        <f>数据源!BT123</f>
        <v>181</v>
      </c>
      <c r="J91" s="3">
        <f>ROUNDUP(IF(F91&gt;1,F91-ROUNDDOWN(SQRT(F91),0),F91),0)</f>
        <v>2</v>
      </c>
      <c r="K91" s="3">
        <f>F91*2-J91</f>
        <v>4</v>
      </c>
      <c r="L91" s="3" t="str">
        <f>RIGHT(D91,2)</f>
        <v>坦克</v>
      </c>
      <c r="M91" s="3">
        <f ca="1">IF(OR(L91="坦克",L91="碎片"),VLOOKUP(C91,INDIRECT("坦克ID"),MATCH(L91&amp;"ID",INDIRECT("坦克标头"),0),FALSE),VLOOKUP(C91,INDIRECT(L91&amp;"ID"),2,FALSE))</f>
        <v>11211</v>
      </c>
      <c r="N91" s="3">
        <f ca="1">M91</f>
        <v>11211</v>
      </c>
      <c r="O91" s="3">
        <f>I91</f>
        <v>181</v>
      </c>
      <c r="P91" s="1" t="str">
        <f>"("&amp;J91&amp;","&amp;K91&amp;")"</f>
        <v>(2,4)</v>
      </c>
      <c r="Q91" s="3" t="str">
        <f>IF(D91="坦克碎片",VLOOKUP(C91,道具信息!$N$2:$O$291,2,FALSE)&amp;"碎片",VLOOKUP(C91,道具信息!$N$2:$O$291,2,FALSE))</f>
        <v>T2坦克</v>
      </c>
      <c r="R91" s="3">
        <f t="shared" ref="R91:R138" si="63">SUMIFS(I$3:I$580,Q$3:Q$580,Q91,B$3:B$580,B91)</f>
        <v>876</v>
      </c>
      <c r="S91" s="11">
        <f t="shared" ref="S91:S138" si="64">ROUND(R91/SUMIF(B$3:B$580,B91,I$3:I$580),3)</f>
        <v>0.16900000000000001</v>
      </c>
      <c r="T91" s="3" t="str">
        <f>VLOOKUP(Q91,道具信息!$Q$3:$S$20,2,FALSE)</f>
        <v>CHEST_ITEM_TYPE_T2_TANK</v>
      </c>
      <c r="U91" s="3" t="str">
        <f>T91</f>
        <v>CHEST_ITEM_TYPE_T2_TANK</v>
      </c>
      <c r="V91" s="3" t="str">
        <f>U91</f>
        <v>CHEST_ITEM_TYPE_T2_TANK</v>
      </c>
      <c r="W91" s="13">
        <f>IF(U91&lt;&gt;"",ROUND(S91*100%,3),"")</f>
        <v>0.16900000000000001</v>
      </c>
      <c r="X91" s="3" t="str">
        <f>TEXT(W91,"0.0%")</f>
        <v>16.9%</v>
      </c>
      <c r="Y91" s="3" t="str">
        <f>X91</f>
        <v>16.9%</v>
      </c>
    </row>
    <row r="92" spans="2:25" x14ac:dyDescent="0.3">
      <c r="B92" s="2">
        <f>数据源!BM124</f>
        <v>4</v>
      </c>
      <c r="C92" s="2" t="str">
        <f>数据源!BN124</f>
        <v>T-34</v>
      </c>
      <c r="D92" s="2" t="str">
        <f>数据源!BO124</f>
        <v>坦克</v>
      </c>
      <c r="E92" s="2">
        <f>数据源!BP124</f>
        <v>210</v>
      </c>
      <c r="F92" s="2">
        <f>数据源!BQ124</f>
        <v>3</v>
      </c>
      <c r="G92" s="2">
        <f>数据源!BR124</f>
        <v>3.6999999999999998E-2</v>
      </c>
      <c r="H92" s="2">
        <f>数据源!BS124</f>
        <v>1.8059523809523807E-2</v>
      </c>
      <c r="I92" s="2">
        <f>数据源!BT124</f>
        <v>181</v>
      </c>
      <c r="J92" s="3">
        <f t="shared" ref="J92:J120" si="65">ROUNDUP(IF(F92&gt;1,F92-ROUNDDOWN(SQRT(F92),0),F92),0)</f>
        <v>2</v>
      </c>
      <c r="K92" s="3">
        <f t="shared" ref="K92:K120" si="66">F92*2-J92</f>
        <v>4</v>
      </c>
      <c r="L92" s="3" t="str">
        <f t="shared" ref="L92:L111" si="67">RIGHT(D92,2)</f>
        <v>坦克</v>
      </c>
      <c r="M92" s="3">
        <f t="shared" ref="M92:M111" ca="1" si="68">IF(OR(L92="坦克",L92="碎片"),VLOOKUP(C92,INDIRECT("坦克ID"),MATCH(L92&amp;"ID",INDIRECT("坦克标头"),0),FALSE),VLOOKUP(C92,INDIRECT(L92&amp;"ID"),2,FALSE))</f>
        <v>12211</v>
      </c>
      <c r="N92" s="3" t="str">
        <f ca="1">N91&amp;","&amp;M92</f>
        <v>11211,12211</v>
      </c>
      <c r="O92" s="3" t="str">
        <f>O91&amp;","&amp;I92</f>
        <v>181,181</v>
      </c>
      <c r="P92" s="1" t="str">
        <f>P91&amp;","&amp;"("&amp;J92&amp;","&amp;K92&amp;")"</f>
        <v>(2,4),(2,4)</v>
      </c>
      <c r="Q92" s="3" t="str">
        <f>IF(D92="坦克碎片",VLOOKUP(C92,道具信息!$N$2:$O$291,2,FALSE)&amp;"碎片",VLOOKUP(C92,道具信息!$N$2:$O$291,2,FALSE))</f>
        <v>T2坦克</v>
      </c>
      <c r="R92" s="3">
        <f t="shared" si="63"/>
        <v>876</v>
      </c>
      <c r="S92" s="11">
        <f t="shared" si="64"/>
        <v>0.16900000000000001</v>
      </c>
      <c r="T92" s="3" t="str">
        <f>VLOOKUP(Q92,道具信息!$Q$3:$S$20,2,FALSE)</f>
        <v>CHEST_ITEM_TYPE_T2_TANK</v>
      </c>
      <c r="U92" s="3" t="str">
        <f>IF(COUNTIF(U$91:U91,T92)=0,T92,"")</f>
        <v/>
      </c>
      <c r="V92" s="3" t="str">
        <f>IF(U92&lt;&gt;"",V91&amp;","&amp;U92,V91)</f>
        <v>CHEST_ITEM_TYPE_T2_TANK</v>
      </c>
      <c r="W92" s="13" t="str">
        <f t="shared" ref="W92:W138" si="69">IF(U92&lt;&gt;"",ROUND(S92*100%,3),"")</f>
        <v/>
      </c>
      <c r="X92" s="3" t="str">
        <f t="shared" ref="X92:X138" si="70">TEXT(W92,"0.0%")</f>
        <v/>
      </c>
      <c r="Y92" s="3" t="str">
        <f>IF(X92&lt;&gt;"",Y91&amp;","&amp;X92,Y91)</f>
        <v>16.9%</v>
      </c>
    </row>
    <row r="93" spans="2:25" x14ac:dyDescent="0.3">
      <c r="B93" s="2">
        <f>数据源!BM125</f>
        <v>4</v>
      </c>
      <c r="C93" s="2" t="str">
        <f>数据源!BN125</f>
        <v>KV-1</v>
      </c>
      <c r="D93" s="2" t="str">
        <f>数据源!BO125</f>
        <v>坦克</v>
      </c>
      <c r="E93" s="2">
        <f>数据源!BP125</f>
        <v>210</v>
      </c>
      <c r="F93" s="2">
        <f>数据源!BQ125</f>
        <v>3</v>
      </c>
      <c r="G93" s="2">
        <f>数据源!BR125</f>
        <v>3.6999999999999998E-2</v>
      </c>
      <c r="H93" s="2">
        <f>数据源!BS125</f>
        <v>1.8059523809523807E-2</v>
      </c>
      <c r="I93" s="2">
        <f>数据源!BT125</f>
        <v>181</v>
      </c>
      <c r="J93" s="3">
        <f t="shared" si="65"/>
        <v>2</v>
      </c>
      <c r="K93" s="3">
        <f t="shared" si="66"/>
        <v>4</v>
      </c>
      <c r="L93" s="3" t="str">
        <f t="shared" si="67"/>
        <v>坦克</v>
      </c>
      <c r="M93" s="3">
        <f t="shared" ca="1" si="68"/>
        <v>13211</v>
      </c>
      <c r="N93" s="3" t="str">
        <f t="shared" ref="N93:N111" ca="1" si="71">N92&amp;","&amp;M93</f>
        <v>11211,12211,13211</v>
      </c>
      <c r="O93" s="3" t="str">
        <f t="shared" ref="O93:O111" si="72">O92&amp;","&amp;I93</f>
        <v>181,181,181</v>
      </c>
      <c r="P93" s="1" t="str">
        <f t="shared" ref="P93:P111" si="73">P92&amp;","&amp;"("&amp;J93&amp;","&amp;K93&amp;")"</f>
        <v>(2,4),(2,4),(2,4)</v>
      </c>
      <c r="Q93" s="3" t="str">
        <f>IF(D93="坦克碎片",VLOOKUP(C93,道具信息!$N$2:$O$291,2,FALSE)&amp;"碎片",VLOOKUP(C93,道具信息!$N$2:$O$291,2,FALSE))</f>
        <v>T2坦克</v>
      </c>
      <c r="R93" s="3">
        <f t="shared" si="63"/>
        <v>876</v>
      </c>
      <c r="S93" s="11">
        <f t="shared" si="64"/>
        <v>0.16900000000000001</v>
      </c>
      <c r="T93" s="3" t="str">
        <f>VLOOKUP(Q93,道具信息!$Q$3:$S$20,2,FALSE)</f>
        <v>CHEST_ITEM_TYPE_T2_TANK</v>
      </c>
      <c r="U93" s="3" t="str">
        <f>IF(COUNTIF(U$91:U92,T93)=0,T93,"")</f>
        <v/>
      </c>
      <c r="V93" s="3" t="str">
        <f t="shared" ref="V93:V138" si="74">IF(U93&lt;&gt;"",V92&amp;","&amp;U93,V92)</f>
        <v>CHEST_ITEM_TYPE_T2_TANK</v>
      </c>
      <c r="W93" s="13" t="str">
        <f t="shared" si="69"/>
        <v/>
      </c>
      <c r="X93" s="3" t="str">
        <f t="shared" si="70"/>
        <v/>
      </c>
      <c r="Y93" s="3" t="str">
        <f t="shared" ref="Y93:Y138" si="75">IF(X93&lt;&gt;"",Y92&amp;","&amp;X93,Y92)</f>
        <v>16.9%</v>
      </c>
    </row>
    <row r="94" spans="2:25" x14ac:dyDescent="0.3">
      <c r="B94" s="2">
        <f>数据源!BM126</f>
        <v>4</v>
      </c>
      <c r="C94" s="2" t="str">
        <f>数据源!BN126</f>
        <v>Puma</v>
      </c>
      <c r="D94" s="2" t="str">
        <f>数据源!BO126</f>
        <v>坦克</v>
      </c>
      <c r="E94" s="2">
        <f>数据源!BP126</f>
        <v>920</v>
      </c>
      <c r="F94" s="2">
        <f>数据源!BQ126</f>
        <v>1</v>
      </c>
      <c r="G94" s="2">
        <f>数据源!BR126</f>
        <v>3.3299999999999996E-2</v>
      </c>
      <c r="H94" s="2">
        <f>数据源!BS126</f>
        <v>1.1130163043478259E-2</v>
      </c>
      <c r="I94" s="2">
        <f>数据源!BT126</f>
        <v>111</v>
      </c>
      <c r="J94" s="3">
        <f t="shared" si="65"/>
        <v>1</v>
      </c>
      <c r="K94" s="3">
        <f t="shared" si="66"/>
        <v>1</v>
      </c>
      <c r="L94" s="3" t="str">
        <f t="shared" si="67"/>
        <v>坦克</v>
      </c>
      <c r="M94" s="3">
        <f t="shared" ca="1" si="68"/>
        <v>11221</v>
      </c>
      <c r="N94" s="3" t="str">
        <f t="shared" ca="1" si="71"/>
        <v>11211,12211,13211,11221</v>
      </c>
      <c r="O94" s="3" t="str">
        <f t="shared" si="72"/>
        <v>181,181,181,111</v>
      </c>
      <c r="P94" s="1" t="str">
        <f t="shared" si="73"/>
        <v>(2,4),(2,4),(2,4),(1,1)</v>
      </c>
      <c r="Q94" s="3" t="str">
        <f>IF(D94="坦克碎片",VLOOKUP(C94,道具信息!$N$2:$O$291,2,FALSE)&amp;"碎片",VLOOKUP(C94,道具信息!$N$2:$O$291,2,FALSE))</f>
        <v>T2坦克</v>
      </c>
      <c r="R94" s="3">
        <f t="shared" si="63"/>
        <v>876</v>
      </c>
      <c r="S94" s="11">
        <f t="shared" si="64"/>
        <v>0.16900000000000001</v>
      </c>
      <c r="T94" s="3" t="str">
        <f>VLOOKUP(Q94,道具信息!$Q$3:$S$20,2,FALSE)</f>
        <v>CHEST_ITEM_TYPE_T2_TANK</v>
      </c>
      <c r="U94" s="3" t="str">
        <f>IF(COUNTIF(U$91:U93,T94)=0,T94,"")</f>
        <v/>
      </c>
      <c r="V94" s="3" t="str">
        <f t="shared" si="74"/>
        <v>CHEST_ITEM_TYPE_T2_TANK</v>
      </c>
      <c r="W94" s="13" t="str">
        <f t="shared" si="69"/>
        <v/>
      </c>
      <c r="X94" s="3" t="str">
        <f t="shared" si="70"/>
        <v/>
      </c>
      <c r="Y94" s="3" t="str">
        <f t="shared" si="75"/>
        <v>16.9%</v>
      </c>
    </row>
    <row r="95" spans="2:25" x14ac:dyDescent="0.3">
      <c r="B95" s="2">
        <f>数据源!BM127</f>
        <v>4</v>
      </c>
      <c r="C95" s="2" t="str">
        <f>数据源!BN127</f>
        <v>四号</v>
      </c>
      <c r="D95" s="2" t="str">
        <f>数据源!BO127</f>
        <v>坦克</v>
      </c>
      <c r="E95" s="2">
        <f>数据源!BP127</f>
        <v>920</v>
      </c>
      <c r="F95" s="2">
        <f>数据源!BQ127</f>
        <v>1</v>
      </c>
      <c r="G95" s="2">
        <f>数据源!BR127</f>
        <v>3.3299999999999996E-2</v>
      </c>
      <c r="H95" s="2">
        <f>数据源!BS127</f>
        <v>1.1130163043478259E-2</v>
      </c>
      <c r="I95" s="2">
        <f>数据源!BT127</f>
        <v>111</v>
      </c>
      <c r="J95" s="3">
        <f t="shared" si="65"/>
        <v>1</v>
      </c>
      <c r="K95" s="3">
        <f t="shared" si="66"/>
        <v>1</v>
      </c>
      <c r="L95" s="3" t="str">
        <f t="shared" si="67"/>
        <v>坦克</v>
      </c>
      <c r="M95" s="3">
        <f t="shared" ca="1" si="68"/>
        <v>12221</v>
      </c>
      <c r="N95" s="3" t="str">
        <f t="shared" ca="1" si="71"/>
        <v>11211,12211,13211,11221,12221</v>
      </c>
      <c r="O95" s="3" t="str">
        <f t="shared" si="72"/>
        <v>181,181,181,111,111</v>
      </c>
      <c r="P95" s="1" t="str">
        <f t="shared" si="73"/>
        <v>(2,4),(2,4),(2,4),(1,1),(1,1)</v>
      </c>
      <c r="Q95" s="3" t="str">
        <f>IF(D95="坦克碎片",VLOOKUP(C95,道具信息!$N$2:$O$291,2,FALSE)&amp;"碎片",VLOOKUP(C95,道具信息!$N$2:$O$291,2,FALSE))</f>
        <v>T2坦克</v>
      </c>
      <c r="R95" s="3">
        <f t="shared" si="63"/>
        <v>876</v>
      </c>
      <c r="S95" s="11">
        <f t="shared" si="64"/>
        <v>0.16900000000000001</v>
      </c>
      <c r="T95" s="3" t="str">
        <f>VLOOKUP(Q95,道具信息!$Q$3:$S$20,2,FALSE)</f>
        <v>CHEST_ITEM_TYPE_T2_TANK</v>
      </c>
      <c r="U95" s="3" t="str">
        <f>IF(COUNTIF(U$91:U94,T95)=0,T95,"")</f>
        <v/>
      </c>
      <c r="V95" s="3" t="str">
        <f t="shared" si="74"/>
        <v>CHEST_ITEM_TYPE_T2_TANK</v>
      </c>
      <c r="W95" s="13" t="str">
        <f t="shared" si="69"/>
        <v/>
      </c>
      <c r="X95" s="3" t="str">
        <f t="shared" si="70"/>
        <v/>
      </c>
      <c r="Y95" s="3" t="str">
        <f t="shared" si="75"/>
        <v>16.9%</v>
      </c>
    </row>
    <row r="96" spans="2:25" x14ac:dyDescent="0.3">
      <c r="B96" s="2">
        <f>数据源!BM128</f>
        <v>4</v>
      </c>
      <c r="C96" s="2" t="str">
        <f>数据源!BN128</f>
        <v>丘吉尔</v>
      </c>
      <c r="D96" s="2" t="str">
        <f>数据源!BO128</f>
        <v>坦克</v>
      </c>
      <c r="E96" s="2">
        <f>数据源!BP128</f>
        <v>920</v>
      </c>
      <c r="F96" s="2">
        <f>数据源!BQ128</f>
        <v>1</v>
      </c>
      <c r="G96" s="2">
        <f>数据源!BR128</f>
        <v>3.3299999999999996E-2</v>
      </c>
      <c r="H96" s="2">
        <f>数据源!BS128</f>
        <v>1.1130163043478259E-2</v>
      </c>
      <c r="I96" s="2">
        <f>数据源!BT128</f>
        <v>111</v>
      </c>
      <c r="J96" s="3">
        <f t="shared" si="65"/>
        <v>1</v>
      </c>
      <c r="K96" s="3">
        <f t="shared" si="66"/>
        <v>1</v>
      </c>
      <c r="L96" s="3" t="str">
        <f t="shared" si="67"/>
        <v>坦克</v>
      </c>
      <c r="M96" s="3">
        <f t="shared" ca="1" si="68"/>
        <v>13221</v>
      </c>
      <c r="N96" s="3" t="str">
        <f t="shared" ca="1" si="71"/>
        <v>11211,12211,13211,11221,12221,13221</v>
      </c>
      <c r="O96" s="3" t="str">
        <f t="shared" si="72"/>
        <v>181,181,181,111,111,111</v>
      </c>
      <c r="P96" s="1" t="str">
        <f t="shared" si="73"/>
        <v>(2,4),(2,4),(2,4),(1,1),(1,1),(1,1)</v>
      </c>
      <c r="Q96" s="3" t="str">
        <f>IF(D96="坦克碎片",VLOOKUP(C96,道具信息!$N$2:$O$291,2,FALSE)&amp;"碎片",VLOOKUP(C96,道具信息!$N$2:$O$291,2,FALSE))</f>
        <v>T2坦克</v>
      </c>
      <c r="R96" s="3">
        <f t="shared" si="63"/>
        <v>876</v>
      </c>
      <c r="S96" s="11">
        <f t="shared" si="64"/>
        <v>0.16900000000000001</v>
      </c>
      <c r="T96" s="3" t="str">
        <f>VLOOKUP(Q96,道具信息!$Q$3:$S$20,2,FALSE)</f>
        <v>CHEST_ITEM_TYPE_T2_TANK</v>
      </c>
      <c r="U96" s="3" t="str">
        <f>IF(COUNTIF(U$91:U95,T96)=0,T96,"")</f>
        <v/>
      </c>
      <c r="V96" s="3" t="str">
        <f t="shared" si="74"/>
        <v>CHEST_ITEM_TYPE_T2_TANK</v>
      </c>
      <c r="W96" s="13" t="str">
        <f t="shared" si="69"/>
        <v/>
      </c>
      <c r="X96" s="3" t="str">
        <f t="shared" si="70"/>
        <v/>
      </c>
      <c r="Y96" s="3" t="str">
        <f t="shared" si="75"/>
        <v>16.9%</v>
      </c>
    </row>
    <row r="97" spans="2:25" x14ac:dyDescent="0.3">
      <c r="B97" s="2">
        <f>数据源!BM129</f>
        <v>4</v>
      </c>
      <c r="C97" s="2" t="str">
        <f>数据源!BN129</f>
        <v>二号</v>
      </c>
      <c r="D97" s="2" t="str">
        <f>数据源!BO129</f>
        <v>坦克碎片</v>
      </c>
      <c r="E97" s="2">
        <f>数据源!BP129</f>
        <v>21</v>
      </c>
      <c r="F97" s="2">
        <f>数据源!BQ129</f>
        <v>30</v>
      </c>
      <c r="G97" s="2">
        <f>数据源!BR129</f>
        <v>0.1147</v>
      </c>
      <c r="H97" s="2">
        <f>数据源!BS129</f>
        <v>5.5984523809523803E-2</v>
      </c>
      <c r="I97" s="2">
        <f>数据源!BT129</f>
        <v>560</v>
      </c>
      <c r="J97" s="3">
        <f t="shared" si="65"/>
        <v>25</v>
      </c>
      <c r="K97" s="3">
        <f t="shared" si="66"/>
        <v>35</v>
      </c>
      <c r="L97" s="3" t="str">
        <f t="shared" si="67"/>
        <v>碎片</v>
      </c>
      <c r="M97" s="3">
        <f t="shared" ca="1" si="68"/>
        <v>51211</v>
      </c>
      <c r="N97" s="3" t="str">
        <f t="shared" ca="1" si="71"/>
        <v>11211,12211,13211,11221,12221,13221,51211</v>
      </c>
      <c r="O97" s="3" t="str">
        <f t="shared" si="72"/>
        <v>181,181,181,111,111,111,560</v>
      </c>
      <c r="P97" s="1" t="str">
        <f t="shared" si="73"/>
        <v>(2,4),(2,4),(2,4),(1,1),(1,1),(1,1),(25,35)</v>
      </c>
      <c r="Q97" s="3" t="str">
        <f>IF(D97="坦克碎片",VLOOKUP(C97,道具信息!$N$2:$O$291,2,FALSE)&amp;"碎片",VLOOKUP(C97,道具信息!$N$2:$O$291,2,FALSE))</f>
        <v>T2坦克碎片</v>
      </c>
      <c r="R97" s="3">
        <f t="shared" si="63"/>
        <v>2250</v>
      </c>
      <c r="S97" s="11">
        <f t="shared" si="64"/>
        <v>0.434</v>
      </c>
      <c r="T97" s="3" t="str">
        <f>VLOOKUP(Q97,道具信息!$Q$3:$S$20,2,FALSE)</f>
        <v>CHEST_ITEM_TYPE_T2_SHARD</v>
      </c>
      <c r="U97" s="3" t="str">
        <f>IF(COUNTIF(U$91:U96,T97)=0,T97,"")</f>
        <v>CHEST_ITEM_TYPE_T2_SHARD</v>
      </c>
      <c r="V97" s="3" t="str">
        <f t="shared" si="74"/>
        <v>CHEST_ITEM_TYPE_T2_TANK,CHEST_ITEM_TYPE_T2_SHARD</v>
      </c>
      <c r="W97" s="13">
        <f t="shared" si="69"/>
        <v>0.434</v>
      </c>
      <c r="X97" s="3" t="str">
        <f t="shared" si="70"/>
        <v>43.4%</v>
      </c>
      <c r="Y97" s="3" t="str">
        <f t="shared" si="75"/>
        <v>16.9%,43.4%</v>
      </c>
    </row>
    <row r="98" spans="2:25" x14ac:dyDescent="0.3">
      <c r="B98" s="2">
        <f>数据源!BM130</f>
        <v>4</v>
      </c>
      <c r="C98" s="2" t="str">
        <f>数据源!BN130</f>
        <v>T-34</v>
      </c>
      <c r="D98" s="2" t="str">
        <f>数据源!BO130</f>
        <v>坦克碎片</v>
      </c>
      <c r="E98" s="2">
        <f>数据源!BP130</f>
        <v>21</v>
      </c>
      <c r="F98" s="2">
        <f>数据源!BQ130</f>
        <v>30</v>
      </c>
      <c r="G98" s="2">
        <f>数据源!BR130</f>
        <v>0.1147</v>
      </c>
      <c r="H98" s="2">
        <f>数据源!BS130</f>
        <v>5.5984523809523803E-2</v>
      </c>
      <c r="I98" s="2">
        <f>数据源!BT130</f>
        <v>560</v>
      </c>
      <c r="J98" s="3">
        <f t="shared" si="65"/>
        <v>25</v>
      </c>
      <c r="K98" s="3">
        <f t="shared" si="66"/>
        <v>35</v>
      </c>
      <c r="L98" s="3" t="str">
        <f t="shared" si="67"/>
        <v>碎片</v>
      </c>
      <c r="M98" s="3">
        <f t="shared" ca="1" si="68"/>
        <v>52211</v>
      </c>
      <c r="N98" s="3" t="str">
        <f t="shared" ca="1" si="71"/>
        <v>11211,12211,13211,11221,12221,13221,51211,52211</v>
      </c>
      <c r="O98" s="3" t="str">
        <f t="shared" si="72"/>
        <v>181,181,181,111,111,111,560,560</v>
      </c>
      <c r="P98" s="1" t="str">
        <f t="shared" si="73"/>
        <v>(2,4),(2,4),(2,4),(1,1),(1,1),(1,1),(25,35),(25,35)</v>
      </c>
      <c r="Q98" s="3" t="str">
        <f>IF(D98="坦克碎片",VLOOKUP(C98,道具信息!$N$2:$O$291,2,FALSE)&amp;"碎片",VLOOKUP(C98,道具信息!$N$2:$O$291,2,FALSE))</f>
        <v>T2坦克碎片</v>
      </c>
      <c r="R98" s="3">
        <f t="shared" si="63"/>
        <v>2250</v>
      </c>
      <c r="S98" s="11">
        <f t="shared" si="64"/>
        <v>0.434</v>
      </c>
      <c r="T98" s="3" t="str">
        <f>VLOOKUP(Q98,道具信息!$Q$3:$S$20,2,FALSE)</f>
        <v>CHEST_ITEM_TYPE_T2_SHARD</v>
      </c>
      <c r="U98" s="3" t="str">
        <f>IF(COUNTIF(U$91:U97,T98)=0,T98,"")</f>
        <v/>
      </c>
      <c r="V98" s="3" t="str">
        <f t="shared" si="74"/>
        <v>CHEST_ITEM_TYPE_T2_TANK,CHEST_ITEM_TYPE_T2_SHARD</v>
      </c>
      <c r="W98" s="13" t="str">
        <f t="shared" si="69"/>
        <v/>
      </c>
      <c r="X98" s="3" t="str">
        <f t="shared" si="70"/>
        <v/>
      </c>
      <c r="Y98" s="3" t="str">
        <f t="shared" si="75"/>
        <v>16.9%,43.4%</v>
      </c>
    </row>
    <row r="99" spans="2:25" x14ac:dyDescent="0.3">
      <c r="B99" s="2">
        <f>数据源!BM131</f>
        <v>4</v>
      </c>
      <c r="C99" s="2" t="str">
        <f>数据源!BN131</f>
        <v>KV-1</v>
      </c>
      <c r="D99" s="2" t="str">
        <f>数据源!BO131</f>
        <v>坦克碎片</v>
      </c>
      <c r="E99" s="2">
        <f>数据源!BP131</f>
        <v>21</v>
      </c>
      <c r="F99" s="2">
        <f>数据源!BQ131</f>
        <v>30</v>
      </c>
      <c r="G99" s="2">
        <f>数据源!BR131</f>
        <v>0.1147</v>
      </c>
      <c r="H99" s="2">
        <f>数据源!BS131</f>
        <v>5.5984523809523803E-2</v>
      </c>
      <c r="I99" s="2">
        <f>数据源!BT131</f>
        <v>560</v>
      </c>
      <c r="J99" s="3">
        <f t="shared" si="65"/>
        <v>25</v>
      </c>
      <c r="K99" s="3">
        <f t="shared" si="66"/>
        <v>35</v>
      </c>
      <c r="L99" s="3" t="str">
        <f t="shared" si="67"/>
        <v>碎片</v>
      </c>
      <c r="M99" s="3">
        <f t="shared" ca="1" si="68"/>
        <v>53211</v>
      </c>
      <c r="N99" s="3" t="str">
        <f t="shared" ca="1" si="71"/>
        <v>11211,12211,13211,11221,12221,13221,51211,52211,53211</v>
      </c>
      <c r="O99" s="3" t="str">
        <f t="shared" si="72"/>
        <v>181,181,181,111,111,111,560,560,560</v>
      </c>
      <c r="P99" s="1" t="str">
        <f t="shared" si="73"/>
        <v>(2,4),(2,4),(2,4),(1,1),(1,1),(1,1),(25,35),(25,35),(25,35)</v>
      </c>
      <c r="Q99" s="3" t="str">
        <f>IF(D99="坦克碎片",VLOOKUP(C99,道具信息!$N$2:$O$291,2,FALSE)&amp;"碎片",VLOOKUP(C99,道具信息!$N$2:$O$291,2,FALSE))</f>
        <v>T2坦克碎片</v>
      </c>
      <c r="R99" s="3">
        <f t="shared" si="63"/>
        <v>2250</v>
      </c>
      <c r="S99" s="11">
        <f t="shared" si="64"/>
        <v>0.434</v>
      </c>
      <c r="T99" s="3" t="str">
        <f>VLOOKUP(Q99,道具信息!$Q$3:$S$20,2,FALSE)</f>
        <v>CHEST_ITEM_TYPE_T2_SHARD</v>
      </c>
      <c r="U99" s="3" t="str">
        <f>IF(COUNTIF(U$91:U98,T99)=0,T99,"")</f>
        <v/>
      </c>
      <c r="V99" s="3" t="str">
        <f t="shared" si="74"/>
        <v>CHEST_ITEM_TYPE_T2_TANK,CHEST_ITEM_TYPE_T2_SHARD</v>
      </c>
      <c r="W99" s="13" t="str">
        <f t="shared" si="69"/>
        <v/>
      </c>
      <c r="X99" s="3" t="str">
        <f t="shared" si="70"/>
        <v/>
      </c>
      <c r="Y99" s="3" t="str">
        <f t="shared" si="75"/>
        <v>16.9%,43.4%</v>
      </c>
    </row>
    <row r="100" spans="2:25" x14ac:dyDescent="0.3">
      <c r="B100" s="2">
        <f>数据源!BM132</f>
        <v>4</v>
      </c>
      <c r="C100" s="2" t="str">
        <f>数据源!BN132</f>
        <v>Puma</v>
      </c>
      <c r="D100" s="2" t="str">
        <f>数据源!BO132</f>
        <v>坦克碎片</v>
      </c>
      <c r="E100" s="2">
        <f>数据源!BP132</f>
        <v>46</v>
      </c>
      <c r="F100" s="2">
        <f>数据源!BQ132</f>
        <v>13</v>
      </c>
      <c r="G100" s="2">
        <f>数据源!BR132</f>
        <v>3.6999999999999998E-2</v>
      </c>
      <c r="H100" s="2">
        <f>数据源!BS132</f>
        <v>1.9025919732441471E-2</v>
      </c>
      <c r="I100" s="2">
        <f>数据源!BT132</f>
        <v>190</v>
      </c>
      <c r="J100" s="3">
        <f t="shared" si="65"/>
        <v>10</v>
      </c>
      <c r="K100" s="3">
        <f t="shared" si="66"/>
        <v>16</v>
      </c>
      <c r="L100" s="3" t="str">
        <f t="shared" si="67"/>
        <v>碎片</v>
      </c>
      <c r="M100" s="3">
        <f t="shared" ca="1" si="68"/>
        <v>51221</v>
      </c>
      <c r="N100" s="3" t="str">
        <f t="shared" ca="1" si="71"/>
        <v>11211,12211,13211,11221,12221,13221,51211,52211,53211,51221</v>
      </c>
      <c r="O100" s="3" t="str">
        <f t="shared" si="72"/>
        <v>181,181,181,111,111,111,560,560,560,190</v>
      </c>
      <c r="P100" s="1" t="str">
        <f t="shared" si="73"/>
        <v>(2,4),(2,4),(2,4),(1,1),(1,1),(1,1),(25,35),(25,35),(25,35),(10,16)</v>
      </c>
      <c r="Q100" s="3" t="str">
        <f>IF(D100="坦克碎片",VLOOKUP(C100,道具信息!$N$2:$O$291,2,FALSE)&amp;"碎片",VLOOKUP(C100,道具信息!$N$2:$O$291,2,FALSE))</f>
        <v>T2坦克碎片</v>
      </c>
      <c r="R100" s="3">
        <f t="shared" si="63"/>
        <v>2250</v>
      </c>
      <c r="S100" s="11">
        <f t="shared" si="64"/>
        <v>0.434</v>
      </c>
      <c r="T100" s="3" t="str">
        <f>VLOOKUP(Q100,道具信息!$Q$3:$S$20,2,FALSE)</f>
        <v>CHEST_ITEM_TYPE_T2_SHARD</v>
      </c>
      <c r="U100" s="3" t="str">
        <f>IF(COUNTIF(U$91:U99,T100)=0,T100,"")</f>
        <v/>
      </c>
      <c r="V100" s="3" t="str">
        <f t="shared" si="74"/>
        <v>CHEST_ITEM_TYPE_T2_TANK,CHEST_ITEM_TYPE_T2_SHARD</v>
      </c>
      <c r="W100" s="13" t="str">
        <f t="shared" si="69"/>
        <v/>
      </c>
      <c r="X100" s="3" t="str">
        <f t="shared" si="70"/>
        <v/>
      </c>
      <c r="Y100" s="3" t="str">
        <f t="shared" si="75"/>
        <v>16.9%,43.4%</v>
      </c>
    </row>
    <row r="101" spans="2:25" x14ac:dyDescent="0.3">
      <c r="B101" s="2">
        <f>数据源!BM133</f>
        <v>4</v>
      </c>
      <c r="C101" s="2" t="str">
        <f>数据源!BN133</f>
        <v>四号</v>
      </c>
      <c r="D101" s="2" t="str">
        <f>数据源!BO133</f>
        <v>坦克碎片</v>
      </c>
      <c r="E101" s="2">
        <f>数据源!BP133</f>
        <v>46</v>
      </c>
      <c r="F101" s="2">
        <f>数据源!BQ133</f>
        <v>13</v>
      </c>
      <c r="G101" s="2">
        <f>数据源!BR133</f>
        <v>3.6999999999999998E-2</v>
      </c>
      <c r="H101" s="2">
        <f>数据源!BS133</f>
        <v>1.9025919732441471E-2</v>
      </c>
      <c r="I101" s="2">
        <f>数据源!BT133</f>
        <v>190</v>
      </c>
      <c r="J101" s="3">
        <f t="shared" si="65"/>
        <v>10</v>
      </c>
      <c r="K101" s="3">
        <f t="shared" si="66"/>
        <v>16</v>
      </c>
      <c r="L101" s="3" t="str">
        <f t="shared" si="67"/>
        <v>碎片</v>
      </c>
      <c r="M101" s="3">
        <f t="shared" ca="1" si="68"/>
        <v>52221</v>
      </c>
      <c r="N101" s="3" t="str">
        <f t="shared" ca="1" si="71"/>
        <v>11211,12211,13211,11221,12221,13221,51211,52211,53211,51221,52221</v>
      </c>
      <c r="O101" s="3" t="str">
        <f t="shared" si="72"/>
        <v>181,181,181,111,111,111,560,560,560,190,190</v>
      </c>
      <c r="P101" s="1" t="str">
        <f t="shared" si="73"/>
        <v>(2,4),(2,4),(2,4),(1,1),(1,1),(1,1),(25,35),(25,35),(25,35),(10,16),(10,16)</v>
      </c>
      <c r="Q101" s="3" t="str">
        <f>IF(D101="坦克碎片",VLOOKUP(C101,道具信息!$N$2:$O$291,2,FALSE)&amp;"碎片",VLOOKUP(C101,道具信息!$N$2:$O$291,2,FALSE))</f>
        <v>T2坦克碎片</v>
      </c>
      <c r="R101" s="3">
        <f t="shared" si="63"/>
        <v>2250</v>
      </c>
      <c r="S101" s="11">
        <f t="shared" si="64"/>
        <v>0.434</v>
      </c>
      <c r="T101" s="3" t="str">
        <f>VLOOKUP(Q101,道具信息!$Q$3:$S$20,2,FALSE)</f>
        <v>CHEST_ITEM_TYPE_T2_SHARD</v>
      </c>
      <c r="U101" s="3" t="str">
        <f>IF(COUNTIF(U$91:U100,T101)=0,T101,"")</f>
        <v/>
      </c>
      <c r="V101" s="3" t="str">
        <f t="shared" si="74"/>
        <v>CHEST_ITEM_TYPE_T2_TANK,CHEST_ITEM_TYPE_T2_SHARD</v>
      </c>
      <c r="W101" s="13" t="str">
        <f t="shared" si="69"/>
        <v/>
      </c>
      <c r="X101" s="3" t="str">
        <f t="shared" si="70"/>
        <v/>
      </c>
      <c r="Y101" s="3" t="str">
        <f t="shared" si="75"/>
        <v>16.9%,43.4%</v>
      </c>
    </row>
    <row r="102" spans="2:25" x14ac:dyDescent="0.3">
      <c r="B102" s="2">
        <f>数据源!BM134</f>
        <v>4</v>
      </c>
      <c r="C102" s="2" t="str">
        <f>数据源!BN134</f>
        <v>丘吉尔</v>
      </c>
      <c r="D102" s="2" t="str">
        <f>数据源!BO134</f>
        <v>坦克碎片</v>
      </c>
      <c r="E102" s="2">
        <f>数据源!BP134</f>
        <v>46</v>
      </c>
      <c r="F102" s="2">
        <f>数据源!BQ134</f>
        <v>13</v>
      </c>
      <c r="G102" s="2">
        <f>数据源!BR134</f>
        <v>3.6999999999999998E-2</v>
      </c>
      <c r="H102" s="2">
        <f>数据源!BS134</f>
        <v>1.9025919732441471E-2</v>
      </c>
      <c r="I102" s="2">
        <f>数据源!BT134</f>
        <v>190</v>
      </c>
      <c r="J102" s="3">
        <f t="shared" si="65"/>
        <v>10</v>
      </c>
      <c r="K102" s="3">
        <f t="shared" si="66"/>
        <v>16</v>
      </c>
      <c r="L102" s="3" t="str">
        <f t="shared" si="67"/>
        <v>碎片</v>
      </c>
      <c r="M102" s="3">
        <f t="shared" ca="1" si="68"/>
        <v>53221</v>
      </c>
      <c r="N102" s="3" t="str">
        <f t="shared" ca="1" si="71"/>
        <v>11211,12211,13211,11221,12221,13221,51211,52211,53211,51221,52221,53221</v>
      </c>
      <c r="O102" s="3" t="str">
        <f t="shared" si="72"/>
        <v>181,181,181,111,111,111,560,560,560,190,190,190</v>
      </c>
      <c r="P102" s="1" t="str">
        <f t="shared" si="73"/>
        <v>(2,4),(2,4),(2,4),(1,1),(1,1),(1,1),(25,35),(25,35),(25,35),(10,16),(10,16),(10,16)</v>
      </c>
      <c r="Q102" s="3" t="str">
        <f>IF(D102="坦克碎片",VLOOKUP(C102,道具信息!$N$2:$O$291,2,FALSE)&amp;"碎片",VLOOKUP(C102,道具信息!$N$2:$O$291,2,FALSE))</f>
        <v>T2坦克碎片</v>
      </c>
      <c r="R102" s="3">
        <f t="shared" si="63"/>
        <v>2250</v>
      </c>
      <c r="S102" s="11">
        <f t="shared" si="64"/>
        <v>0.434</v>
      </c>
      <c r="T102" s="3" t="str">
        <f>VLOOKUP(Q102,道具信息!$Q$3:$S$20,2,FALSE)</f>
        <v>CHEST_ITEM_TYPE_T2_SHARD</v>
      </c>
      <c r="U102" s="3" t="str">
        <f>IF(COUNTIF(U$91:U101,T102)=0,T102,"")</f>
        <v/>
      </c>
      <c r="V102" s="3" t="str">
        <f t="shared" si="74"/>
        <v>CHEST_ITEM_TYPE_T2_TANK,CHEST_ITEM_TYPE_T2_SHARD</v>
      </c>
      <c r="W102" s="13" t="str">
        <f t="shared" si="69"/>
        <v/>
      </c>
      <c r="X102" s="3" t="str">
        <f t="shared" si="70"/>
        <v/>
      </c>
      <c r="Y102" s="3" t="str">
        <f t="shared" si="75"/>
        <v>16.9%,43.4%</v>
      </c>
    </row>
    <row r="103" spans="2:25" x14ac:dyDescent="0.3">
      <c r="B103" s="2">
        <f>数据源!BM135</f>
        <v>4</v>
      </c>
      <c r="C103" s="2" t="str">
        <f>数据源!BN135</f>
        <v>T1LP1</v>
      </c>
      <c r="D103" s="2" t="str">
        <f>数据源!BO135</f>
        <v>部件</v>
      </c>
      <c r="E103" s="2">
        <f>数据源!BP135</f>
        <v>35</v>
      </c>
      <c r="F103" s="2">
        <f>数据源!BQ135</f>
        <v>12</v>
      </c>
      <c r="G103" s="2">
        <f>数据源!BR135</f>
        <v>1.2E-2</v>
      </c>
      <c r="H103" s="2">
        <f>数据源!BS135</f>
        <v>8.7857142857142856E-3</v>
      </c>
      <c r="I103" s="2">
        <f>数据源!BT135</f>
        <v>88</v>
      </c>
      <c r="J103" s="3">
        <f t="shared" si="65"/>
        <v>9</v>
      </c>
      <c r="K103" s="3">
        <f t="shared" si="66"/>
        <v>15</v>
      </c>
      <c r="L103" s="3" t="str">
        <f t="shared" si="67"/>
        <v>部件</v>
      </c>
      <c r="M103" s="3">
        <f t="shared" ca="1" si="68"/>
        <v>91001</v>
      </c>
      <c r="N103" s="3" t="str">
        <f t="shared" ca="1" si="71"/>
        <v>11211,12211,13211,11221,12221,13221,51211,52211,53211,51221,52221,53221,91001</v>
      </c>
      <c r="O103" s="3" t="str">
        <f t="shared" si="72"/>
        <v>181,181,181,111,111,111,560,560,560,190,190,190,88</v>
      </c>
      <c r="P103" s="1" t="str">
        <f t="shared" si="73"/>
        <v>(2,4),(2,4),(2,4),(1,1),(1,1),(1,1),(25,35),(25,35),(25,35),(10,16),(10,16),(10,16),(9,15)</v>
      </c>
      <c r="Q103" s="3" t="str">
        <f>IF(D103="坦克碎片",VLOOKUP(C103,道具信息!$N$2:$O$291,2,FALSE)&amp;"碎片",VLOOKUP(C103,道具信息!$N$2:$O$291,2,FALSE))</f>
        <v>T1部件</v>
      </c>
      <c r="R103" s="3">
        <f t="shared" si="63"/>
        <v>1584</v>
      </c>
      <c r="S103" s="11">
        <f t="shared" si="64"/>
        <v>0.30599999999999999</v>
      </c>
      <c r="T103" s="3" t="str">
        <f>VLOOKUP(Q103,道具信息!$Q$3:$S$20,2,FALSE)</f>
        <v>CHEST_ITEM_TYPE_T1_PART</v>
      </c>
      <c r="U103" s="3" t="str">
        <f>IF(COUNTIF(U$91:U102,T103)=0,T103,"")</f>
        <v>CHEST_ITEM_TYPE_T1_PART</v>
      </c>
      <c r="V103" s="3" t="str">
        <f t="shared" si="74"/>
        <v>CHEST_ITEM_TYPE_T2_TANK,CHEST_ITEM_TYPE_T2_SHARD,CHEST_ITEM_TYPE_T1_PART</v>
      </c>
      <c r="W103" s="13">
        <f t="shared" si="69"/>
        <v>0.30599999999999999</v>
      </c>
      <c r="X103" s="3" t="str">
        <f t="shared" si="70"/>
        <v>30.6%</v>
      </c>
      <c r="Y103" s="3" t="str">
        <f t="shared" si="75"/>
        <v>16.9%,43.4%,30.6%</v>
      </c>
    </row>
    <row r="104" spans="2:25" x14ac:dyDescent="0.3">
      <c r="B104" s="2">
        <f>数据源!BM136</f>
        <v>4</v>
      </c>
      <c r="C104" s="2" t="str">
        <f>数据源!BN136</f>
        <v>T1LP3</v>
      </c>
      <c r="D104" s="2" t="str">
        <f>数据源!BO136</f>
        <v>部件</v>
      </c>
      <c r="E104" s="2">
        <f>数据源!BP136</f>
        <v>35</v>
      </c>
      <c r="F104" s="2">
        <f>数据源!BQ136</f>
        <v>12</v>
      </c>
      <c r="G104" s="2">
        <f>数据源!BR136</f>
        <v>1.2E-2</v>
      </c>
      <c r="H104" s="2">
        <f>数据源!BS136</f>
        <v>8.7857142857142856E-3</v>
      </c>
      <c r="I104" s="2">
        <f>数据源!BT136</f>
        <v>88</v>
      </c>
      <c r="J104" s="3">
        <f t="shared" si="65"/>
        <v>9</v>
      </c>
      <c r="K104" s="3">
        <f t="shared" si="66"/>
        <v>15</v>
      </c>
      <c r="L104" s="3" t="str">
        <f t="shared" si="67"/>
        <v>部件</v>
      </c>
      <c r="M104" s="3">
        <f t="shared" ca="1" si="68"/>
        <v>91003</v>
      </c>
      <c r="N104" s="3" t="str">
        <f t="shared" ca="1" si="71"/>
        <v>11211,12211,13211,11221,12221,13221,51211,52211,53211,51221,52221,53221,91001,91003</v>
      </c>
      <c r="O104" s="3" t="str">
        <f t="shared" si="72"/>
        <v>181,181,181,111,111,111,560,560,560,190,190,190,88,88</v>
      </c>
      <c r="P104" s="1" t="str">
        <f t="shared" si="73"/>
        <v>(2,4),(2,4),(2,4),(1,1),(1,1),(1,1),(25,35),(25,35),(25,35),(10,16),(10,16),(10,16),(9,15),(9,15)</v>
      </c>
      <c r="Q104" s="3" t="str">
        <f>IF(D104="坦克碎片",VLOOKUP(C104,道具信息!$N$2:$O$291,2,FALSE)&amp;"碎片",VLOOKUP(C104,道具信息!$N$2:$O$291,2,FALSE))</f>
        <v>T1部件</v>
      </c>
      <c r="R104" s="3">
        <f t="shared" si="63"/>
        <v>1584</v>
      </c>
      <c r="S104" s="11">
        <f t="shared" si="64"/>
        <v>0.30599999999999999</v>
      </c>
      <c r="T104" s="3" t="str">
        <f>VLOOKUP(Q104,道具信息!$Q$3:$S$20,2,FALSE)</f>
        <v>CHEST_ITEM_TYPE_T1_PART</v>
      </c>
      <c r="U104" s="3" t="str">
        <f>IF(COUNTIF(U$91:U103,T104)=0,T104,"")</f>
        <v/>
      </c>
      <c r="V104" s="3" t="str">
        <f t="shared" si="74"/>
        <v>CHEST_ITEM_TYPE_T2_TANK,CHEST_ITEM_TYPE_T2_SHARD,CHEST_ITEM_TYPE_T1_PART</v>
      </c>
      <c r="W104" s="13" t="str">
        <f t="shared" si="69"/>
        <v/>
      </c>
      <c r="X104" s="3" t="str">
        <f t="shared" si="70"/>
        <v/>
      </c>
      <c r="Y104" s="3" t="str">
        <f t="shared" si="75"/>
        <v>16.9%,43.4%,30.6%</v>
      </c>
    </row>
    <row r="105" spans="2:25" x14ac:dyDescent="0.3">
      <c r="B105" s="2">
        <f>数据源!BM137</f>
        <v>4</v>
      </c>
      <c r="C105" s="2" t="str">
        <f>数据源!BN137</f>
        <v>T1LP5</v>
      </c>
      <c r="D105" s="2" t="str">
        <f>数据源!BO137</f>
        <v>部件</v>
      </c>
      <c r="E105" s="2">
        <f>数据源!BP137</f>
        <v>35</v>
      </c>
      <c r="F105" s="2">
        <f>数据源!BQ137</f>
        <v>12</v>
      </c>
      <c r="G105" s="2">
        <f>数据源!BR137</f>
        <v>1.2E-2</v>
      </c>
      <c r="H105" s="2">
        <f>数据源!BS137</f>
        <v>8.7857142857142856E-3</v>
      </c>
      <c r="I105" s="2">
        <f>数据源!BT137</f>
        <v>88</v>
      </c>
      <c r="J105" s="3">
        <f t="shared" si="65"/>
        <v>9</v>
      </c>
      <c r="K105" s="3">
        <f t="shared" si="66"/>
        <v>15</v>
      </c>
      <c r="L105" s="3" t="str">
        <f t="shared" si="67"/>
        <v>部件</v>
      </c>
      <c r="M105" s="3">
        <f t="shared" ca="1" si="68"/>
        <v>91005</v>
      </c>
      <c r="N105" s="3" t="str">
        <f t="shared" ca="1" si="71"/>
        <v>11211,12211,13211,11221,12221,13221,51211,52211,53211,51221,52221,53221,91001,91003,91005</v>
      </c>
      <c r="O105" s="3" t="str">
        <f t="shared" si="72"/>
        <v>181,181,181,111,111,111,560,560,560,190,190,190,88,88,88</v>
      </c>
      <c r="P105" s="1" t="str">
        <f t="shared" si="73"/>
        <v>(2,4),(2,4),(2,4),(1,1),(1,1),(1,1),(25,35),(25,35),(25,35),(10,16),(10,16),(10,16),(9,15),(9,15),(9,15)</v>
      </c>
      <c r="Q105" s="3" t="str">
        <f>IF(D105="坦克碎片",VLOOKUP(C105,道具信息!$N$2:$O$291,2,FALSE)&amp;"碎片",VLOOKUP(C105,道具信息!$N$2:$O$291,2,FALSE))</f>
        <v>T1部件</v>
      </c>
      <c r="R105" s="3">
        <f t="shared" si="63"/>
        <v>1584</v>
      </c>
      <c r="S105" s="11">
        <f t="shared" si="64"/>
        <v>0.30599999999999999</v>
      </c>
      <c r="T105" s="3" t="str">
        <f>VLOOKUP(Q105,道具信息!$Q$3:$S$20,2,FALSE)</f>
        <v>CHEST_ITEM_TYPE_T1_PART</v>
      </c>
      <c r="U105" s="3" t="str">
        <f>IF(COUNTIF(U$91:U104,T105)=0,T105,"")</f>
        <v/>
      </c>
      <c r="V105" s="3" t="str">
        <f t="shared" si="74"/>
        <v>CHEST_ITEM_TYPE_T2_TANK,CHEST_ITEM_TYPE_T2_SHARD,CHEST_ITEM_TYPE_T1_PART</v>
      </c>
      <c r="W105" s="13" t="str">
        <f t="shared" si="69"/>
        <v/>
      </c>
      <c r="X105" s="3" t="str">
        <f t="shared" si="70"/>
        <v/>
      </c>
      <c r="Y105" s="3" t="str">
        <f t="shared" si="75"/>
        <v>16.9%,43.4%,30.6%</v>
      </c>
    </row>
    <row r="106" spans="2:25" x14ac:dyDescent="0.3">
      <c r="B106" s="2">
        <f>数据源!BM138</f>
        <v>4</v>
      </c>
      <c r="C106" s="2" t="str">
        <f>数据源!BN138</f>
        <v>T1MP1</v>
      </c>
      <c r="D106" s="2" t="str">
        <f>数据源!BO138</f>
        <v>部件</v>
      </c>
      <c r="E106" s="2">
        <f>数据源!BP138</f>
        <v>35</v>
      </c>
      <c r="F106" s="2">
        <f>数据源!BQ138</f>
        <v>12</v>
      </c>
      <c r="G106" s="2">
        <f>数据源!BR138</f>
        <v>1.2E-2</v>
      </c>
      <c r="H106" s="2">
        <f>数据源!BS138</f>
        <v>8.7857142857142856E-3</v>
      </c>
      <c r="I106" s="2">
        <f>数据源!BT138</f>
        <v>88</v>
      </c>
      <c r="J106" s="3">
        <f t="shared" si="65"/>
        <v>9</v>
      </c>
      <c r="K106" s="3">
        <f t="shared" si="66"/>
        <v>15</v>
      </c>
      <c r="L106" s="3" t="str">
        <f t="shared" si="67"/>
        <v>部件</v>
      </c>
      <c r="M106" s="3">
        <f t="shared" ca="1" si="68"/>
        <v>91101</v>
      </c>
      <c r="N106" s="3" t="str">
        <f t="shared" ca="1" si="71"/>
        <v>11211,12211,13211,11221,12221,13221,51211,52211,53211,51221,52221,53221,91001,91003,91005,91101</v>
      </c>
      <c r="O106" s="3" t="str">
        <f t="shared" si="72"/>
        <v>181,181,181,111,111,111,560,560,560,190,190,190,88,88,88,88</v>
      </c>
      <c r="P106" s="1" t="str">
        <f t="shared" si="73"/>
        <v>(2,4),(2,4),(2,4),(1,1),(1,1),(1,1),(25,35),(25,35),(25,35),(10,16),(10,16),(10,16),(9,15),(9,15),(9,15),(9,15)</v>
      </c>
      <c r="Q106" s="3" t="str">
        <f>IF(D106="坦克碎片",VLOOKUP(C106,道具信息!$N$2:$O$291,2,FALSE)&amp;"碎片",VLOOKUP(C106,道具信息!$N$2:$O$291,2,FALSE))</f>
        <v>T1部件</v>
      </c>
      <c r="R106" s="3">
        <f t="shared" si="63"/>
        <v>1584</v>
      </c>
      <c r="S106" s="11">
        <f t="shared" si="64"/>
        <v>0.30599999999999999</v>
      </c>
      <c r="T106" s="3" t="str">
        <f>VLOOKUP(Q106,道具信息!$Q$3:$S$20,2,FALSE)</f>
        <v>CHEST_ITEM_TYPE_T1_PART</v>
      </c>
      <c r="U106" s="3" t="str">
        <f>IF(COUNTIF(U$91:U105,T106)=0,T106,"")</f>
        <v/>
      </c>
      <c r="V106" s="3" t="str">
        <f t="shared" si="74"/>
        <v>CHEST_ITEM_TYPE_T2_TANK,CHEST_ITEM_TYPE_T2_SHARD,CHEST_ITEM_TYPE_T1_PART</v>
      </c>
      <c r="W106" s="13" t="str">
        <f t="shared" si="69"/>
        <v/>
      </c>
      <c r="X106" s="3" t="str">
        <f t="shared" si="70"/>
        <v/>
      </c>
      <c r="Y106" s="3" t="str">
        <f t="shared" si="75"/>
        <v>16.9%,43.4%,30.6%</v>
      </c>
    </row>
    <row r="107" spans="2:25" x14ac:dyDescent="0.3">
      <c r="B107" s="2">
        <f>数据源!BM139</f>
        <v>4</v>
      </c>
      <c r="C107" s="2" t="str">
        <f>数据源!BN139</f>
        <v>T1MP3</v>
      </c>
      <c r="D107" s="2" t="str">
        <f>数据源!BO139</f>
        <v>部件</v>
      </c>
      <c r="E107" s="2">
        <f>数据源!BP139</f>
        <v>35</v>
      </c>
      <c r="F107" s="2">
        <f>数据源!BQ139</f>
        <v>12</v>
      </c>
      <c r="G107" s="2">
        <f>数据源!BR139</f>
        <v>1.2E-2</v>
      </c>
      <c r="H107" s="2">
        <f>数据源!BS139</f>
        <v>8.7857142857142856E-3</v>
      </c>
      <c r="I107" s="2">
        <f>数据源!BT139</f>
        <v>88</v>
      </c>
      <c r="J107" s="3">
        <f t="shared" si="65"/>
        <v>9</v>
      </c>
      <c r="K107" s="3">
        <f t="shared" si="66"/>
        <v>15</v>
      </c>
      <c r="L107" s="3" t="str">
        <f t="shared" si="67"/>
        <v>部件</v>
      </c>
      <c r="M107" s="3">
        <f t="shared" ca="1" si="68"/>
        <v>91103</v>
      </c>
      <c r="N107" s="3" t="str">
        <f t="shared" ca="1" si="71"/>
        <v>11211,12211,13211,11221,12221,13221,51211,52211,53211,51221,52221,53221,91001,91003,91005,91101,91103</v>
      </c>
      <c r="O107" s="3" t="str">
        <f t="shared" si="72"/>
        <v>181,181,181,111,111,111,560,560,560,190,190,190,88,88,88,88,88</v>
      </c>
      <c r="P107" s="1" t="str">
        <f t="shared" si="73"/>
        <v>(2,4),(2,4),(2,4),(1,1),(1,1),(1,1),(25,35),(25,35),(25,35),(10,16),(10,16),(10,16),(9,15),(9,15),(9,15),(9,15),(9,15)</v>
      </c>
      <c r="Q107" s="3" t="str">
        <f>IF(D107="坦克碎片",VLOOKUP(C107,道具信息!$N$2:$O$291,2,FALSE)&amp;"碎片",VLOOKUP(C107,道具信息!$N$2:$O$291,2,FALSE))</f>
        <v>T1部件</v>
      </c>
      <c r="R107" s="3">
        <f t="shared" si="63"/>
        <v>1584</v>
      </c>
      <c r="S107" s="11">
        <f t="shared" si="64"/>
        <v>0.30599999999999999</v>
      </c>
      <c r="T107" s="3" t="str">
        <f>VLOOKUP(Q107,道具信息!$Q$3:$S$20,2,FALSE)</f>
        <v>CHEST_ITEM_TYPE_T1_PART</v>
      </c>
      <c r="U107" s="3" t="str">
        <f>IF(COUNTIF(U$91:U106,T107)=0,T107,"")</f>
        <v/>
      </c>
      <c r="V107" s="3" t="str">
        <f t="shared" si="74"/>
        <v>CHEST_ITEM_TYPE_T2_TANK,CHEST_ITEM_TYPE_T2_SHARD,CHEST_ITEM_TYPE_T1_PART</v>
      </c>
      <c r="W107" s="13" t="str">
        <f t="shared" si="69"/>
        <v/>
      </c>
      <c r="X107" s="3" t="str">
        <f t="shared" si="70"/>
        <v/>
      </c>
      <c r="Y107" s="3" t="str">
        <f t="shared" si="75"/>
        <v>16.9%,43.4%,30.6%</v>
      </c>
    </row>
    <row r="108" spans="2:25" x14ac:dyDescent="0.3">
      <c r="B108" s="2">
        <f>数据源!BM140</f>
        <v>4</v>
      </c>
      <c r="C108" s="2" t="str">
        <f>数据源!BN140</f>
        <v>T1MP5</v>
      </c>
      <c r="D108" s="2" t="str">
        <f>数据源!BO140</f>
        <v>部件</v>
      </c>
      <c r="E108" s="2">
        <f>数据源!BP140</f>
        <v>35</v>
      </c>
      <c r="F108" s="2">
        <f>数据源!BQ140</f>
        <v>12</v>
      </c>
      <c r="G108" s="2">
        <f>数据源!BR140</f>
        <v>1.2E-2</v>
      </c>
      <c r="H108" s="2">
        <f>数据源!BS140</f>
        <v>8.7857142857142856E-3</v>
      </c>
      <c r="I108" s="2">
        <f>数据源!BT140</f>
        <v>88</v>
      </c>
      <c r="J108" s="3">
        <f t="shared" si="65"/>
        <v>9</v>
      </c>
      <c r="K108" s="3">
        <f t="shared" si="66"/>
        <v>15</v>
      </c>
      <c r="L108" s="3" t="str">
        <f t="shared" si="67"/>
        <v>部件</v>
      </c>
      <c r="M108" s="3">
        <f t="shared" ca="1" si="68"/>
        <v>91105</v>
      </c>
      <c r="N108" s="3" t="str">
        <f t="shared" ca="1" si="71"/>
        <v>11211,12211,13211,11221,12221,13221,51211,52211,53211,51221,52221,53221,91001,91003,91005,91101,91103,91105</v>
      </c>
      <c r="O108" s="3" t="str">
        <f t="shared" si="72"/>
        <v>181,181,181,111,111,111,560,560,560,190,190,190,88,88,88,88,88,88</v>
      </c>
      <c r="P108" s="1" t="str">
        <f t="shared" si="73"/>
        <v>(2,4),(2,4),(2,4),(1,1),(1,1),(1,1),(25,35),(25,35),(25,35),(10,16),(10,16),(10,16),(9,15),(9,15),(9,15),(9,15),(9,15),(9,15)</v>
      </c>
      <c r="Q108" s="3" t="str">
        <f>IF(D108="坦克碎片",VLOOKUP(C108,道具信息!$N$2:$O$291,2,FALSE)&amp;"碎片",VLOOKUP(C108,道具信息!$N$2:$O$291,2,FALSE))</f>
        <v>T1部件</v>
      </c>
      <c r="R108" s="3">
        <f t="shared" si="63"/>
        <v>1584</v>
      </c>
      <c r="S108" s="11">
        <f t="shared" si="64"/>
        <v>0.30599999999999999</v>
      </c>
      <c r="T108" s="3" t="str">
        <f>VLOOKUP(Q108,道具信息!$Q$3:$S$20,2,FALSE)</f>
        <v>CHEST_ITEM_TYPE_T1_PART</v>
      </c>
      <c r="U108" s="3" t="str">
        <f>IF(COUNTIF(U$91:U107,T108)=0,T108,"")</f>
        <v/>
      </c>
      <c r="V108" s="3" t="str">
        <f t="shared" si="74"/>
        <v>CHEST_ITEM_TYPE_T2_TANK,CHEST_ITEM_TYPE_T2_SHARD,CHEST_ITEM_TYPE_T1_PART</v>
      </c>
      <c r="W108" s="13" t="str">
        <f t="shared" si="69"/>
        <v/>
      </c>
      <c r="X108" s="3" t="str">
        <f t="shared" si="70"/>
        <v/>
      </c>
      <c r="Y108" s="3" t="str">
        <f t="shared" si="75"/>
        <v>16.9%,43.4%,30.6%</v>
      </c>
    </row>
    <row r="109" spans="2:25" x14ac:dyDescent="0.3">
      <c r="B109" s="2">
        <f>数据源!BM141</f>
        <v>4</v>
      </c>
      <c r="C109" s="2" t="str">
        <f>数据源!BN141</f>
        <v>T1HP1</v>
      </c>
      <c r="D109" s="2" t="str">
        <f>数据源!BO141</f>
        <v>部件</v>
      </c>
      <c r="E109" s="2">
        <f>数据源!BP141</f>
        <v>35</v>
      </c>
      <c r="F109" s="2">
        <f>数据源!BQ141</f>
        <v>12</v>
      </c>
      <c r="G109" s="2">
        <f>数据源!BR141</f>
        <v>1.2E-2</v>
      </c>
      <c r="H109" s="2">
        <f>数据源!BS141</f>
        <v>8.7857142857142856E-3</v>
      </c>
      <c r="I109" s="2">
        <f>数据源!BT141</f>
        <v>88</v>
      </c>
      <c r="J109" s="3">
        <f t="shared" si="65"/>
        <v>9</v>
      </c>
      <c r="K109" s="3">
        <f t="shared" si="66"/>
        <v>15</v>
      </c>
      <c r="L109" s="3" t="str">
        <f t="shared" si="67"/>
        <v>部件</v>
      </c>
      <c r="M109" s="3">
        <f t="shared" ca="1" si="68"/>
        <v>91201</v>
      </c>
      <c r="N109" s="3" t="str">
        <f t="shared" ca="1" si="71"/>
        <v>11211,12211,13211,11221,12221,13221,51211,52211,53211,51221,52221,53221,91001,91003,91005,91101,91103,91105,91201</v>
      </c>
      <c r="O109" s="3" t="str">
        <f t="shared" si="72"/>
        <v>181,181,181,111,111,111,560,560,560,190,190,190,88,88,88,88,88,88,88</v>
      </c>
      <c r="P109" s="1" t="str">
        <f t="shared" si="73"/>
        <v>(2,4),(2,4),(2,4),(1,1),(1,1),(1,1),(25,35),(25,35),(25,35),(10,16),(10,16),(10,16),(9,15),(9,15),(9,15),(9,15),(9,15),(9,15),(9,15)</v>
      </c>
      <c r="Q109" s="3" t="str">
        <f>IF(D109="坦克碎片",VLOOKUP(C109,道具信息!$N$2:$O$291,2,FALSE)&amp;"碎片",VLOOKUP(C109,道具信息!$N$2:$O$291,2,FALSE))</f>
        <v>T1部件</v>
      </c>
      <c r="R109" s="3">
        <f t="shared" si="63"/>
        <v>1584</v>
      </c>
      <c r="S109" s="11">
        <f t="shared" si="64"/>
        <v>0.30599999999999999</v>
      </c>
      <c r="T109" s="3" t="str">
        <f>VLOOKUP(Q109,道具信息!$Q$3:$S$20,2,FALSE)</f>
        <v>CHEST_ITEM_TYPE_T1_PART</v>
      </c>
      <c r="U109" s="3" t="str">
        <f>IF(COUNTIF(U$91:U108,T109)=0,T109,"")</f>
        <v/>
      </c>
      <c r="V109" s="3" t="str">
        <f t="shared" si="74"/>
        <v>CHEST_ITEM_TYPE_T2_TANK,CHEST_ITEM_TYPE_T2_SHARD,CHEST_ITEM_TYPE_T1_PART</v>
      </c>
      <c r="W109" s="13" t="str">
        <f t="shared" si="69"/>
        <v/>
      </c>
      <c r="X109" s="3" t="str">
        <f t="shared" si="70"/>
        <v/>
      </c>
      <c r="Y109" s="3" t="str">
        <f t="shared" si="75"/>
        <v>16.9%,43.4%,30.6%</v>
      </c>
    </row>
    <row r="110" spans="2:25" x14ac:dyDescent="0.3">
      <c r="B110" s="2">
        <f>数据源!BM142</f>
        <v>4</v>
      </c>
      <c r="C110" s="2" t="str">
        <f>数据源!BN142</f>
        <v>T1HP3</v>
      </c>
      <c r="D110" s="2" t="str">
        <f>数据源!BO142</f>
        <v>部件</v>
      </c>
      <c r="E110" s="2">
        <f>数据源!BP142</f>
        <v>35</v>
      </c>
      <c r="F110" s="2">
        <f>数据源!BQ142</f>
        <v>12</v>
      </c>
      <c r="G110" s="2">
        <f>数据源!BR142</f>
        <v>1.2E-2</v>
      </c>
      <c r="H110" s="2">
        <f>数据源!BS142</f>
        <v>8.7857142857142856E-3</v>
      </c>
      <c r="I110" s="2">
        <f>数据源!BT142</f>
        <v>88</v>
      </c>
      <c r="J110" s="3">
        <f t="shared" si="65"/>
        <v>9</v>
      </c>
      <c r="K110" s="3">
        <f t="shared" si="66"/>
        <v>15</v>
      </c>
      <c r="L110" s="3" t="str">
        <f t="shared" si="67"/>
        <v>部件</v>
      </c>
      <c r="M110" s="3">
        <f t="shared" ca="1" si="68"/>
        <v>91203</v>
      </c>
      <c r="N110" s="3" t="str">
        <f t="shared" ca="1" si="71"/>
        <v>11211,12211,13211,11221,12221,13221,51211,52211,53211,51221,52221,53221,91001,91003,91005,91101,91103,91105,91201,91203</v>
      </c>
      <c r="O110" s="3" t="str">
        <f t="shared" si="72"/>
        <v>181,181,181,111,111,111,560,560,560,190,190,190,88,88,88,88,88,88,88,88</v>
      </c>
      <c r="P110" s="1" t="str">
        <f t="shared" si="73"/>
        <v>(2,4),(2,4),(2,4),(1,1),(1,1),(1,1),(25,35),(25,35),(25,35),(10,16),(10,16),(10,16),(9,15),(9,15),(9,15),(9,15),(9,15),(9,15),(9,15),(9,15)</v>
      </c>
      <c r="Q110" s="3" t="str">
        <f>IF(D110="坦克碎片",VLOOKUP(C110,道具信息!$N$2:$O$291,2,FALSE)&amp;"碎片",VLOOKUP(C110,道具信息!$N$2:$O$291,2,FALSE))</f>
        <v>T1部件</v>
      </c>
      <c r="R110" s="3">
        <f t="shared" si="63"/>
        <v>1584</v>
      </c>
      <c r="S110" s="11">
        <f t="shared" si="64"/>
        <v>0.30599999999999999</v>
      </c>
      <c r="T110" s="3" t="str">
        <f>VLOOKUP(Q110,道具信息!$Q$3:$S$20,2,FALSE)</f>
        <v>CHEST_ITEM_TYPE_T1_PART</v>
      </c>
      <c r="U110" s="3" t="str">
        <f>IF(COUNTIF(U$91:U109,T110)=0,T110,"")</f>
        <v/>
      </c>
      <c r="V110" s="3" t="str">
        <f t="shared" si="74"/>
        <v>CHEST_ITEM_TYPE_T2_TANK,CHEST_ITEM_TYPE_T2_SHARD,CHEST_ITEM_TYPE_T1_PART</v>
      </c>
      <c r="W110" s="13" t="str">
        <f t="shared" si="69"/>
        <v/>
      </c>
      <c r="X110" s="3" t="str">
        <f t="shared" si="70"/>
        <v/>
      </c>
      <c r="Y110" s="3" t="str">
        <f t="shared" si="75"/>
        <v>16.9%,43.4%,30.6%</v>
      </c>
    </row>
    <row r="111" spans="2:25" x14ac:dyDescent="0.3">
      <c r="B111" s="2">
        <f>数据源!BM143</f>
        <v>4</v>
      </c>
      <c r="C111" s="2" t="str">
        <f>数据源!BN143</f>
        <v>T1HP5</v>
      </c>
      <c r="D111" s="2" t="str">
        <f>数据源!BO143</f>
        <v>部件</v>
      </c>
      <c r="E111" s="2">
        <f>数据源!BP143</f>
        <v>35</v>
      </c>
      <c r="F111" s="2">
        <f>数据源!BQ143</f>
        <v>12</v>
      </c>
      <c r="G111" s="2">
        <f>数据源!BR143</f>
        <v>1.2E-2</v>
      </c>
      <c r="H111" s="2">
        <f>数据源!BS143</f>
        <v>8.7857142857142856E-3</v>
      </c>
      <c r="I111" s="2">
        <f>数据源!BT143</f>
        <v>88</v>
      </c>
      <c r="J111" s="3">
        <f t="shared" si="65"/>
        <v>9</v>
      </c>
      <c r="K111" s="3">
        <f t="shared" si="66"/>
        <v>15</v>
      </c>
      <c r="L111" s="3" t="str">
        <f t="shared" si="67"/>
        <v>部件</v>
      </c>
      <c r="M111" s="3">
        <f t="shared" ca="1" si="68"/>
        <v>91205</v>
      </c>
      <c r="N111" s="3" t="str">
        <f t="shared" ca="1" si="71"/>
        <v>11211,12211,13211,11221,12221,13221,51211,52211,53211,51221,52221,53221,91001,91003,91005,91101,91103,91105,91201,91203,91205</v>
      </c>
      <c r="O111" s="3" t="str">
        <f t="shared" si="72"/>
        <v>181,181,181,111,111,111,560,560,560,190,190,190,88,88,88,88,88,88,88,88,88</v>
      </c>
      <c r="P111" s="1" t="str">
        <f t="shared" si="73"/>
        <v>(2,4),(2,4),(2,4),(1,1),(1,1),(1,1),(25,35),(25,35),(25,35),(10,16),(10,16),(10,16),(9,15),(9,15),(9,15),(9,15),(9,15),(9,15),(9,15),(9,15),(9,15)</v>
      </c>
      <c r="Q111" s="3" t="str">
        <f>IF(D111="坦克碎片",VLOOKUP(C111,道具信息!$N$2:$O$291,2,FALSE)&amp;"碎片",VLOOKUP(C111,道具信息!$N$2:$O$291,2,FALSE))</f>
        <v>T1部件</v>
      </c>
      <c r="R111" s="3">
        <f t="shared" si="63"/>
        <v>1584</v>
      </c>
      <c r="S111" s="11">
        <f t="shared" si="64"/>
        <v>0.30599999999999999</v>
      </c>
      <c r="T111" s="3" t="str">
        <f>VLOOKUP(Q111,道具信息!$Q$3:$S$20,2,FALSE)</f>
        <v>CHEST_ITEM_TYPE_T1_PART</v>
      </c>
      <c r="U111" s="3" t="str">
        <f>IF(COUNTIF(U$91:U110,T111)=0,T111,"")</f>
        <v/>
      </c>
      <c r="V111" s="3" t="str">
        <f t="shared" si="74"/>
        <v>CHEST_ITEM_TYPE_T2_TANK,CHEST_ITEM_TYPE_T2_SHARD,CHEST_ITEM_TYPE_T1_PART</v>
      </c>
      <c r="W111" s="13" t="str">
        <f t="shared" si="69"/>
        <v/>
      </c>
      <c r="X111" s="3" t="str">
        <f t="shared" si="70"/>
        <v/>
      </c>
      <c r="Y111" s="3" t="str">
        <f t="shared" si="75"/>
        <v>16.9%,43.4%,30.6%</v>
      </c>
    </row>
    <row r="112" spans="2:25" x14ac:dyDescent="0.3">
      <c r="B112" s="2">
        <f>数据源!BM144</f>
        <v>4</v>
      </c>
      <c r="C112" s="2" t="str">
        <f>数据源!BN144</f>
        <v>T1LP2</v>
      </c>
      <c r="D112" s="2" t="str">
        <f>数据源!BO144</f>
        <v>部件</v>
      </c>
      <c r="E112" s="2">
        <f>数据源!BP144</f>
        <v>35</v>
      </c>
      <c r="F112" s="2">
        <f>数据源!BQ144</f>
        <v>12</v>
      </c>
      <c r="G112" s="2">
        <f>数据源!BR144</f>
        <v>1.2E-2</v>
      </c>
      <c r="H112" s="2">
        <f>数据源!BS144</f>
        <v>8.7857142857142856E-3</v>
      </c>
      <c r="I112" s="2">
        <f>数据源!BT144</f>
        <v>88</v>
      </c>
      <c r="J112" s="3">
        <f t="shared" si="65"/>
        <v>9</v>
      </c>
      <c r="K112" s="3">
        <f t="shared" si="66"/>
        <v>15</v>
      </c>
      <c r="L112" s="3" t="str">
        <f t="shared" ref="L112:L138" si="76">RIGHT(D112,2)</f>
        <v>部件</v>
      </c>
      <c r="M112" s="3">
        <f t="shared" ref="M112:M138" ca="1" si="77">IF(OR(L112="坦克",L112="碎片"),VLOOKUP(C112,INDIRECT("坦克ID"),MATCH(L112&amp;"ID",INDIRECT("坦克标头"),0),FALSE),VLOOKUP(C112,INDIRECT(L112&amp;"ID"),2,FALSE))</f>
        <v>91002</v>
      </c>
      <c r="N112" s="3" t="str">
        <f t="shared" ref="N112:N138" ca="1" si="78">N111&amp;","&amp;M112</f>
        <v>11211,12211,13211,11221,12221,13221,51211,52211,53211,51221,52221,53221,91001,91003,91005,91101,91103,91105,91201,91203,91205,91002</v>
      </c>
      <c r="O112" s="3" t="str">
        <f t="shared" ref="O112:O138" si="79">O111&amp;","&amp;I112</f>
        <v>181,181,181,111,111,111,560,560,560,190,190,190,88,88,88,88,88,88,88,88,88,88</v>
      </c>
      <c r="P112" s="1" t="str">
        <f t="shared" ref="P112:P138" si="80">P111&amp;","&amp;"("&amp;J112&amp;","&amp;K112&amp;")"</f>
        <v>(2,4),(2,4),(2,4),(1,1),(1,1),(1,1),(25,35),(25,35),(25,35),(10,16),(10,16),(10,16),(9,15),(9,15),(9,15),(9,15),(9,15),(9,15),(9,15),(9,15),(9,15),(9,15)</v>
      </c>
      <c r="Q112" s="3" t="str">
        <f>IF(D112="坦克碎片",VLOOKUP(C112,道具信息!$N$2:$O$291,2,FALSE)&amp;"碎片",VLOOKUP(C112,道具信息!$N$2:$O$291,2,FALSE))</f>
        <v>T1部件</v>
      </c>
      <c r="R112" s="3">
        <f t="shared" si="63"/>
        <v>1584</v>
      </c>
      <c r="S112" s="11">
        <f t="shared" si="64"/>
        <v>0.30599999999999999</v>
      </c>
      <c r="T112" s="3" t="str">
        <f>VLOOKUP(Q112,道具信息!$Q$3:$S$20,2,FALSE)</f>
        <v>CHEST_ITEM_TYPE_T1_PART</v>
      </c>
      <c r="U112" s="3" t="str">
        <f>IF(COUNTIF(U$91:U111,T112)=0,T112,"")</f>
        <v/>
      </c>
      <c r="V112" s="3" t="str">
        <f t="shared" si="74"/>
        <v>CHEST_ITEM_TYPE_T2_TANK,CHEST_ITEM_TYPE_T2_SHARD,CHEST_ITEM_TYPE_T1_PART</v>
      </c>
      <c r="W112" s="13" t="str">
        <f t="shared" si="69"/>
        <v/>
      </c>
      <c r="X112" s="3" t="str">
        <f t="shared" si="70"/>
        <v/>
      </c>
      <c r="Y112" s="3" t="str">
        <f t="shared" si="75"/>
        <v>16.9%,43.4%,30.6%</v>
      </c>
    </row>
    <row r="113" spans="2:25" x14ac:dyDescent="0.3">
      <c r="B113" s="2">
        <f>数据源!BM145</f>
        <v>4</v>
      </c>
      <c r="C113" s="2" t="str">
        <f>数据源!BN145</f>
        <v>T1LP4</v>
      </c>
      <c r="D113" s="2" t="str">
        <f>数据源!BO145</f>
        <v>部件</v>
      </c>
      <c r="E113" s="2">
        <f>数据源!BP145</f>
        <v>35</v>
      </c>
      <c r="F113" s="2">
        <f>数据源!BQ145</f>
        <v>12</v>
      </c>
      <c r="G113" s="2">
        <f>数据源!BR145</f>
        <v>1.2E-2</v>
      </c>
      <c r="H113" s="2">
        <f>数据源!BS145</f>
        <v>8.7857142857142856E-3</v>
      </c>
      <c r="I113" s="2">
        <f>数据源!BT145</f>
        <v>88</v>
      </c>
      <c r="J113" s="3">
        <f t="shared" si="65"/>
        <v>9</v>
      </c>
      <c r="K113" s="3">
        <f t="shared" si="66"/>
        <v>15</v>
      </c>
      <c r="L113" s="3" t="str">
        <f t="shared" si="76"/>
        <v>部件</v>
      </c>
      <c r="M113" s="3">
        <f t="shared" ca="1" si="77"/>
        <v>91004</v>
      </c>
      <c r="N113" s="3" t="str">
        <f t="shared" ca="1" si="78"/>
        <v>11211,12211,13211,11221,12221,13221,51211,52211,53211,51221,52221,53221,91001,91003,91005,91101,91103,91105,91201,91203,91205,91002,91004</v>
      </c>
      <c r="O113" s="3" t="str">
        <f t="shared" si="79"/>
        <v>181,181,181,111,111,111,560,560,560,190,190,190,88,88,88,88,88,88,88,88,88,88,88</v>
      </c>
      <c r="P113" s="1" t="str">
        <f t="shared" si="80"/>
        <v>(2,4),(2,4),(2,4),(1,1),(1,1),(1,1),(25,35),(25,35),(25,35),(10,16),(10,16),(10,16),(9,15),(9,15),(9,15),(9,15),(9,15),(9,15),(9,15),(9,15),(9,15),(9,15),(9,15)</v>
      </c>
      <c r="Q113" s="3" t="str">
        <f>IF(D113="坦克碎片",VLOOKUP(C113,道具信息!$N$2:$O$291,2,FALSE)&amp;"碎片",VLOOKUP(C113,道具信息!$N$2:$O$291,2,FALSE))</f>
        <v>T1部件</v>
      </c>
      <c r="R113" s="3">
        <f t="shared" si="63"/>
        <v>1584</v>
      </c>
      <c r="S113" s="11">
        <f t="shared" si="64"/>
        <v>0.30599999999999999</v>
      </c>
      <c r="T113" s="3" t="str">
        <f>VLOOKUP(Q113,道具信息!$Q$3:$S$20,2,FALSE)</f>
        <v>CHEST_ITEM_TYPE_T1_PART</v>
      </c>
      <c r="U113" s="3" t="str">
        <f>IF(COUNTIF(U$91:U112,T113)=0,T113,"")</f>
        <v/>
      </c>
      <c r="V113" s="3" t="str">
        <f t="shared" si="74"/>
        <v>CHEST_ITEM_TYPE_T2_TANK,CHEST_ITEM_TYPE_T2_SHARD,CHEST_ITEM_TYPE_T1_PART</v>
      </c>
      <c r="W113" s="13" t="str">
        <f t="shared" si="69"/>
        <v/>
      </c>
      <c r="X113" s="3" t="str">
        <f t="shared" si="70"/>
        <v/>
      </c>
      <c r="Y113" s="3" t="str">
        <f t="shared" si="75"/>
        <v>16.9%,43.4%,30.6%</v>
      </c>
    </row>
    <row r="114" spans="2:25" x14ac:dyDescent="0.3">
      <c r="B114" s="2">
        <f>数据源!BM146</f>
        <v>4</v>
      </c>
      <c r="C114" s="2" t="str">
        <f>数据源!BN146</f>
        <v>T1LP6</v>
      </c>
      <c r="D114" s="2" t="str">
        <f>数据源!BO146</f>
        <v>部件</v>
      </c>
      <c r="E114" s="2">
        <f>数据源!BP146</f>
        <v>35</v>
      </c>
      <c r="F114" s="2">
        <f>数据源!BQ146</f>
        <v>12</v>
      </c>
      <c r="G114" s="2">
        <f>数据源!BR146</f>
        <v>1.2E-2</v>
      </c>
      <c r="H114" s="2">
        <f>数据源!BS146</f>
        <v>8.7857142857142856E-3</v>
      </c>
      <c r="I114" s="2">
        <f>数据源!BT146</f>
        <v>88</v>
      </c>
      <c r="J114" s="3">
        <f t="shared" si="65"/>
        <v>9</v>
      </c>
      <c r="K114" s="3">
        <f t="shared" si="66"/>
        <v>15</v>
      </c>
      <c r="L114" s="3" t="str">
        <f t="shared" si="76"/>
        <v>部件</v>
      </c>
      <c r="M114" s="3">
        <f t="shared" ca="1" si="77"/>
        <v>91006</v>
      </c>
      <c r="N114" s="3" t="str">
        <f t="shared" ca="1" si="78"/>
        <v>11211,12211,13211,11221,12221,13221,51211,52211,53211,51221,52221,53221,91001,91003,91005,91101,91103,91105,91201,91203,91205,91002,91004,91006</v>
      </c>
      <c r="O114" s="3" t="str">
        <f t="shared" si="79"/>
        <v>181,181,181,111,111,111,560,560,560,190,190,190,88,88,88,88,88,88,88,88,88,88,88,88</v>
      </c>
      <c r="P114" s="1" t="str">
        <f t="shared" si="80"/>
        <v>(2,4),(2,4),(2,4),(1,1),(1,1),(1,1),(25,35),(25,35),(25,35),(10,16),(10,16),(10,16),(9,15),(9,15),(9,15),(9,15),(9,15),(9,15),(9,15),(9,15),(9,15),(9,15),(9,15),(9,15)</v>
      </c>
      <c r="Q114" s="3" t="str">
        <f>IF(D114="坦克碎片",VLOOKUP(C114,道具信息!$N$2:$O$291,2,FALSE)&amp;"碎片",VLOOKUP(C114,道具信息!$N$2:$O$291,2,FALSE))</f>
        <v>T1部件</v>
      </c>
      <c r="R114" s="3">
        <f t="shared" si="63"/>
        <v>1584</v>
      </c>
      <c r="S114" s="11">
        <f t="shared" si="64"/>
        <v>0.30599999999999999</v>
      </c>
      <c r="T114" s="3" t="str">
        <f>VLOOKUP(Q114,道具信息!$Q$3:$S$20,2,FALSE)</f>
        <v>CHEST_ITEM_TYPE_T1_PART</v>
      </c>
      <c r="U114" s="3" t="str">
        <f>IF(COUNTIF(U$91:U113,T114)=0,T114,"")</f>
        <v/>
      </c>
      <c r="V114" s="3" t="str">
        <f t="shared" si="74"/>
        <v>CHEST_ITEM_TYPE_T2_TANK,CHEST_ITEM_TYPE_T2_SHARD,CHEST_ITEM_TYPE_T1_PART</v>
      </c>
      <c r="W114" s="13" t="str">
        <f t="shared" si="69"/>
        <v/>
      </c>
      <c r="X114" s="3" t="str">
        <f t="shared" si="70"/>
        <v/>
      </c>
      <c r="Y114" s="3" t="str">
        <f t="shared" si="75"/>
        <v>16.9%,43.4%,30.6%</v>
      </c>
    </row>
    <row r="115" spans="2:25" x14ac:dyDescent="0.3">
      <c r="B115" s="2">
        <f>数据源!BM147</f>
        <v>4</v>
      </c>
      <c r="C115" s="2" t="str">
        <f>数据源!BN147</f>
        <v>T1MP2</v>
      </c>
      <c r="D115" s="2" t="str">
        <f>数据源!BO147</f>
        <v>部件</v>
      </c>
      <c r="E115" s="2">
        <f>数据源!BP147</f>
        <v>35</v>
      </c>
      <c r="F115" s="2">
        <f>数据源!BQ147</f>
        <v>12</v>
      </c>
      <c r="G115" s="2">
        <f>数据源!BR147</f>
        <v>1.2E-2</v>
      </c>
      <c r="H115" s="2">
        <f>数据源!BS147</f>
        <v>8.7857142857142856E-3</v>
      </c>
      <c r="I115" s="2">
        <f>数据源!BT147</f>
        <v>88</v>
      </c>
      <c r="J115" s="3">
        <f t="shared" si="65"/>
        <v>9</v>
      </c>
      <c r="K115" s="3">
        <f t="shared" si="66"/>
        <v>15</v>
      </c>
      <c r="L115" s="3" t="str">
        <f t="shared" si="76"/>
        <v>部件</v>
      </c>
      <c r="M115" s="3">
        <f t="shared" ca="1" si="77"/>
        <v>91102</v>
      </c>
      <c r="N115" s="3" t="str">
        <f t="shared" ca="1" si="78"/>
        <v>11211,12211,13211,11221,12221,13221,51211,52211,53211,51221,52221,53221,91001,91003,91005,91101,91103,91105,91201,91203,91205,91002,91004,91006,91102</v>
      </c>
      <c r="O115" s="3" t="str">
        <f t="shared" si="79"/>
        <v>181,181,181,111,111,111,560,560,560,190,190,190,88,88,88,88,88,88,88,88,88,88,88,88,88</v>
      </c>
      <c r="P115" s="1" t="str">
        <f t="shared" si="80"/>
        <v>(2,4),(2,4),(2,4),(1,1),(1,1),(1,1),(25,35),(25,35),(25,35),(10,16),(10,16),(10,16),(9,15),(9,15),(9,15),(9,15),(9,15),(9,15),(9,15),(9,15),(9,15),(9,15),(9,15),(9,15),(9,15)</v>
      </c>
      <c r="Q115" s="3" t="str">
        <f>IF(D115="坦克碎片",VLOOKUP(C115,道具信息!$N$2:$O$291,2,FALSE)&amp;"碎片",VLOOKUP(C115,道具信息!$N$2:$O$291,2,FALSE))</f>
        <v>T1部件</v>
      </c>
      <c r="R115" s="3">
        <f t="shared" si="63"/>
        <v>1584</v>
      </c>
      <c r="S115" s="11">
        <f t="shared" si="64"/>
        <v>0.30599999999999999</v>
      </c>
      <c r="T115" s="3" t="str">
        <f>VLOOKUP(Q115,道具信息!$Q$3:$S$20,2,FALSE)</f>
        <v>CHEST_ITEM_TYPE_T1_PART</v>
      </c>
      <c r="U115" s="3" t="str">
        <f>IF(COUNTIF(U$91:U114,T115)=0,T115,"")</f>
        <v/>
      </c>
      <c r="V115" s="3" t="str">
        <f t="shared" si="74"/>
        <v>CHEST_ITEM_TYPE_T2_TANK,CHEST_ITEM_TYPE_T2_SHARD,CHEST_ITEM_TYPE_T1_PART</v>
      </c>
      <c r="W115" s="13" t="str">
        <f t="shared" si="69"/>
        <v/>
      </c>
      <c r="X115" s="3" t="str">
        <f t="shared" si="70"/>
        <v/>
      </c>
      <c r="Y115" s="3" t="str">
        <f t="shared" si="75"/>
        <v>16.9%,43.4%,30.6%</v>
      </c>
    </row>
    <row r="116" spans="2:25" x14ac:dyDescent="0.3">
      <c r="B116" s="2">
        <f>数据源!BM148</f>
        <v>4</v>
      </c>
      <c r="C116" s="2" t="str">
        <f>数据源!BN148</f>
        <v>T1MP4</v>
      </c>
      <c r="D116" s="2" t="str">
        <f>数据源!BO148</f>
        <v>部件</v>
      </c>
      <c r="E116" s="2">
        <f>数据源!BP148</f>
        <v>35</v>
      </c>
      <c r="F116" s="2">
        <f>数据源!BQ148</f>
        <v>12</v>
      </c>
      <c r="G116" s="2">
        <f>数据源!BR148</f>
        <v>1.2E-2</v>
      </c>
      <c r="H116" s="2">
        <f>数据源!BS148</f>
        <v>8.7857142857142856E-3</v>
      </c>
      <c r="I116" s="2">
        <f>数据源!BT148</f>
        <v>88</v>
      </c>
      <c r="J116" s="3">
        <f t="shared" si="65"/>
        <v>9</v>
      </c>
      <c r="K116" s="3">
        <f t="shared" si="66"/>
        <v>15</v>
      </c>
      <c r="L116" s="3" t="str">
        <f t="shared" si="76"/>
        <v>部件</v>
      </c>
      <c r="M116" s="3">
        <f t="shared" ca="1" si="77"/>
        <v>91104</v>
      </c>
      <c r="N116" s="3" t="str">
        <f t="shared" ca="1" si="78"/>
        <v>11211,12211,13211,11221,12221,13221,51211,52211,53211,51221,52221,53221,91001,91003,91005,91101,91103,91105,91201,91203,91205,91002,91004,91006,91102,91104</v>
      </c>
      <c r="O116" s="3" t="str">
        <f t="shared" si="79"/>
        <v>181,181,181,111,111,111,560,560,560,190,190,190,88,88,88,88,88,88,88,88,88,88,88,88,88,88</v>
      </c>
      <c r="P116" s="1" t="str">
        <f t="shared" si="80"/>
        <v>(2,4),(2,4),(2,4),(1,1),(1,1),(1,1),(25,35),(25,35),(25,35),(10,16),(10,16),(10,16),(9,15),(9,15),(9,15),(9,15),(9,15),(9,15),(9,15),(9,15),(9,15),(9,15),(9,15),(9,15),(9,15),(9,15)</v>
      </c>
      <c r="Q116" s="3" t="str">
        <f>IF(D116="坦克碎片",VLOOKUP(C116,道具信息!$N$2:$O$291,2,FALSE)&amp;"碎片",VLOOKUP(C116,道具信息!$N$2:$O$291,2,FALSE))</f>
        <v>T1部件</v>
      </c>
      <c r="R116" s="3">
        <f t="shared" si="63"/>
        <v>1584</v>
      </c>
      <c r="S116" s="11">
        <f t="shared" si="64"/>
        <v>0.30599999999999999</v>
      </c>
      <c r="T116" s="3" t="str">
        <f>VLOOKUP(Q116,道具信息!$Q$3:$S$20,2,FALSE)</f>
        <v>CHEST_ITEM_TYPE_T1_PART</v>
      </c>
      <c r="U116" s="3" t="str">
        <f>IF(COUNTIF(U$91:U115,T116)=0,T116,"")</f>
        <v/>
      </c>
      <c r="V116" s="3" t="str">
        <f t="shared" si="74"/>
        <v>CHEST_ITEM_TYPE_T2_TANK,CHEST_ITEM_TYPE_T2_SHARD,CHEST_ITEM_TYPE_T1_PART</v>
      </c>
      <c r="W116" s="13" t="str">
        <f t="shared" si="69"/>
        <v/>
      </c>
      <c r="X116" s="3" t="str">
        <f t="shared" si="70"/>
        <v/>
      </c>
      <c r="Y116" s="3" t="str">
        <f t="shared" si="75"/>
        <v>16.9%,43.4%,30.6%</v>
      </c>
    </row>
    <row r="117" spans="2:25" x14ac:dyDescent="0.3">
      <c r="B117" s="2">
        <f>数据源!BM149</f>
        <v>4</v>
      </c>
      <c r="C117" s="2" t="str">
        <f>数据源!BN149</f>
        <v>T1MP6</v>
      </c>
      <c r="D117" s="2" t="str">
        <f>数据源!BO149</f>
        <v>部件</v>
      </c>
      <c r="E117" s="2">
        <f>数据源!BP149</f>
        <v>35</v>
      </c>
      <c r="F117" s="2">
        <f>数据源!BQ149</f>
        <v>12</v>
      </c>
      <c r="G117" s="2">
        <f>数据源!BR149</f>
        <v>1.2E-2</v>
      </c>
      <c r="H117" s="2">
        <f>数据源!BS149</f>
        <v>8.7857142857142856E-3</v>
      </c>
      <c r="I117" s="2">
        <f>数据源!BT149</f>
        <v>88</v>
      </c>
      <c r="J117" s="3">
        <f t="shared" si="65"/>
        <v>9</v>
      </c>
      <c r="K117" s="3">
        <f t="shared" si="66"/>
        <v>15</v>
      </c>
      <c r="L117" s="3" t="str">
        <f t="shared" si="76"/>
        <v>部件</v>
      </c>
      <c r="M117" s="3">
        <f t="shared" ca="1" si="77"/>
        <v>91106</v>
      </c>
      <c r="N117" s="3" t="str">
        <f t="shared" ca="1" si="78"/>
        <v>11211,12211,13211,11221,12221,13221,51211,52211,53211,51221,52221,53221,91001,91003,91005,91101,91103,91105,91201,91203,91205,91002,91004,91006,91102,91104,91106</v>
      </c>
      <c r="O117" s="3" t="str">
        <f t="shared" si="79"/>
        <v>181,181,181,111,111,111,560,560,560,190,190,190,88,88,88,88,88,88,88,88,88,88,88,88,88,88,88</v>
      </c>
      <c r="P117" s="1" t="str">
        <f t="shared" si="80"/>
        <v>(2,4),(2,4),(2,4),(1,1),(1,1),(1,1),(25,35),(25,35),(25,35),(10,16),(10,16),(10,16),(9,15),(9,15),(9,15),(9,15),(9,15),(9,15),(9,15),(9,15),(9,15),(9,15),(9,15),(9,15),(9,15),(9,15),(9,15)</v>
      </c>
      <c r="Q117" s="3" t="str">
        <f>IF(D117="坦克碎片",VLOOKUP(C117,道具信息!$N$2:$O$291,2,FALSE)&amp;"碎片",VLOOKUP(C117,道具信息!$N$2:$O$291,2,FALSE))</f>
        <v>T1部件</v>
      </c>
      <c r="R117" s="3">
        <f t="shared" si="63"/>
        <v>1584</v>
      </c>
      <c r="S117" s="11">
        <f t="shared" si="64"/>
        <v>0.30599999999999999</v>
      </c>
      <c r="T117" s="3" t="str">
        <f>VLOOKUP(Q117,道具信息!$Q$3:$S$20,2,FALSE)</f>
        <v>CHEST_ITEM_TYPE_T1_PART</v>
      </c>
      <c r="U117" s="3" t="str">
        <f>IF(COUNTIF(U$91:U116,T117)=0,T117,"")</f>
        <v/>
      </c>
      <c r="V117" s="3" t="str">
        <f t="shared" si="74"/>
        <v>CHEST_ITEM_TYPE_T2_TANK,CHEST_ITEM_TYPE_T2_SHARD,CHEST_ITEM_TYPE_T1_PART</v>
      </c>
      <c r="W117" s="13" t="str">
        <f t="shared" si="69"/>
        <v/>
      </c>
      <c r="X117" s="3" t="str">
        <f t="shared" si="70"/>
        <v/>
      </c>
      <c r="Y117" s="3" t="str">
        <f t="shared" si="75"/>
        <v>16.9%,43.4%,30.6%</v>
      </c>
    </row>
    <row r="118" spans="2:25" x14ac:dyDescent="0.3">
      <c r="B118" s="2">
        <f>数据源!BM150</f>
        <v>4</v>
      </c>
      <c r="C118" s="2" t="str">
        <f>数据源!BN150</f>
        <v>T1HP2</v>
      </c>
      <c r="D118" s="2" t="str">
        <f>数据源!BO150</f>
        <v>部件</v>
      </c>
      <c r="E118" s="2">
        <f>数据源!BP150</f>
        <v>35</v>
      </c>
      <c r="F118" s="2">
        <f>数据源!BQ150</f>
        <v>12</v>
      </c>
      <c r="G118" s="2">
        <f>数据源!BR150</f>
        <v>1.2E-2</v>
      </c>
      <c r="H118" s="2">
        <f>数据源!BS150</f>
        <v>8.7857142857142856E-3</v>
      </c>
      <c r="I118" s="2">
        <f>数据源!BT150</f>
        <v>88</v>
      </c>
      <c r="J118" s="3">
        <f t="shared" si="65"/>
        <v>9</v>
      </c>
      <c r="K118" s="3">
        <f t="shared" si="66"/>
        <v>15</v>
      </c>
      <c r="L118" s="3" t="str">
        <f t="shared" si="76"/>
        <v>部件</v>
      </c>
      <c r="M118" s="3">
        <f t="shared" ca="1" si="77"/>
        <v>91202</v>
      </c>
      <c r="N118" s="3" t="str">
        <f t="shared" ca="1" si="78"/>
        <v>11211,12211,13211,11221,12221,13221,51211,52211,53211,51221,52221,53221,91001,91003,91005,91101,91103,91105,91201,91203,91205,91002,91004,91006,91102,91104,91106,91202</v>
      </c>
      <c r="O118" s="3" t="str">
        <f t="shared" si="79"/>
        <v>181,181,181,111,111,111,560,560,560,190,190,190,88,88,88,88,88,88,88,88,88,88,88,88,88,88,88,88</v>
      </c>
      <c r="P118" s="1" t="str">
        <f t="shared" si="80"/>
        <v>(2,4),(2,4),(2,4),(1,1),(1,1),(1,1),(25,35),(25,35),(25,35),(10,16),(10,16),(10,16),(9,15),(9,15),(9,15),(9,15),(9,15),(9,15),(9,15),(9,15),(9,15),(9,15),(9,15),(9,15),(9,15),(9,15),(9,15),(9,15)</v>
      </c>
      <c r="Q118" s="3" t="str">
        <f>IF(D118="坦克碎片",VLOOKUP(C118,道具信息!$N$2:$O$291,2,FALSE)&amp;"碎片",VLOOKUP(C118,道具信息!$N$2:$O$291,2,FALSE))</f>
        <v>T1部件</v>
      </c>
      <c r="R118" s="3">
        <f t="shared" si="63"/>
        <v>1584</v>
      </c>
      <c r="S118" s="11">
        <f t="shared" si="64"/>
        <v>0.30599999999999999</v>
      </c>
      <c r="T118" s="3" t="str">
        <f>VLOOKUP(Q118,道具信息!$Q$3:$S$20,2,FALSE)</f>
        <v>CHEST_ITEM_TYPE_T1_PART</v>
      </c>
      <c r="U118" s="3" t="str">
        <f>IF(COUNTIF(U$91:U117,T118)=0,T118,"")</f>
        <v/>
      </c>
      <c r="V118" s="3" t="str">
        <f t="shared" si="74"/>
        <v>CHEST_ITEM_TYPE_T2_TANK,CHEST_ITEM_TYPE_T2_SHARD,CHEST_ITEM_TYPE_T1_PART</v>
      </c>
      <c r="W118" s="13" t="str">
        <f t="shared" si="69"/>
        <v/>
      </c>
      <c r="X118" s="3" t="str">
        <f t="shared" si="70"/>
        <v/>
      </c>
      <c r="Y118" s="3" t="str">
        <f t="shared" si="75"/>
        <v>16.9%,43.4%,30.6%</v>
      </c>
    </row>
    <row r="119" spans="2:25" x14ac:dyDescent="0.3">
      <c r="B119" s="2">
        <f>数据源!BM151</f>
        <v>4</v>
      </c>
      <c r="C119" s="2" t="str">
        <f>数据源!BN151</f>
        <v>T1HP4</v>
      </c>
      <c r="D119" s="2" t="str">
        <f>数据源!BO151</f>
        <v>部件</v>
      </c>
      <c r="E119" s="2">
        <f>数据源!BP151</f>
        <v>35</v>
      </c>
      <c r="F119" s="2">
        <f>数据源!BQ151</f>
        <v>12</v>
      </c>
      <c r="G119" s="2">
        <f>数据源!BR151</f>
        <v>1.2E-2</v>
      </c>
      <c r="H119" s="2">
        <f>数据源!BS151</f>
        <v>8.7857142857142856E-3</v>
      </c>
      <c r="I119" s="2">
        <f>数据源!BT151</f>
        <v>88</v>
      </c>
      <c r="J119" s="3">
        <f t="shared" si="65"/>
        <v>9</v>
      </c>
      <c r="K119" s="3">
        <f t="shared" si="66"/>
        <v>15</v>
      </c>
      <c r="L119" s="3" t="str">
        <f t="shared" si="76"/>
        <v>部件</v>
      </c>
      <c r="M119" s="3">
        <f t="shared" ca="1" si="77"/>
        <v>91204</v>
      </c>
      <c r="N119" s="3" t="str">
        <f t="shared" ca="1" si="78"/>
        <v>11211,12211,13211,11221,12221,13221,51211,52211,53211,51221,52221,53221,91001,91003,91005,91101,91103,91105,91201,91203,91205,91002,91004,91006,91102,91104,91106,91202,91204</v>
      </c>
      <c r="O119" s="3" t="str">
        <f t="shared" si="79"/>
        <v>181,181,181,111,111,111,560,560,560,190,190,190,88,88,88,88,88,88,88,88,88,88,88,88,88,88,88,88,88</v>
      </c>
      <c r="P119" s="1" t="str">
        <f t="shared" si="80"/>
        <v>(2,4),(2,4),(2,4),(1,1),(1,1),(1,1),(25,35),(25,35),(25,35),(10,16),(10,16),(10,16),(9,15),(9,15),(9,15),(9,15),(9,15),(9,15),(9,15),(9,15),(9,15),(9,15),(9,15),(9,15),(9,15),(9,15),(9,15),(9,15),(9,15)</v>
      </c>
      <c r="Q119" s="3" t="str">
        <f>IF(D119="坦克碎片",VLOOKUP(C119,道具信息!$N$2:$O$291,2,FALSE)&amp;"碎片",VLOOKUP(C119,道具信息!$N$2:$O$291,2,FALSE))</f>
        <v>T1部件</v>
      </c>
      <c r="R119" s="3">
        <f t="shared" si="63"/>
        <v>1584</v>
      </c>
      <c r="S119" s="11">
        <f t="shared" si="64"/>
        <v>0.30599999999999999</v>
      </c>
      <c r="T119" s="3" t="str">
        <f>VLOOKUP(Q119,道具信息!$Q$3:$S$20,2,FALSE)</f>
        <v>CHEST_ITEM_TYPE_T1_PART</v>
      </c>
      <c r="U119" s="3" t="str">
        <f>IF(COUNTIF(U$91:U118,T119)=0,T119,"")</f>
        <v/>
      </c>
      <c r="V119" s="3" t="str">
        <f t="shared" si="74"/>
        <v>CHEST_ITEM_TYPE_T2_TANK,CHEST_ITEM_TYPE_T2_SHARD,CHEST_ITEM_TYPE_T1_PART</v>
      </c>
      <c r="W119" s="13" t="str">
        <f t="shared" si="69"/>
        <v/>
      </c>
      <c r="X119" s="3" t="str">
        <f t="shared" si="70"/>
        <v/>
      </c>
      <c r="Y119" s="3" t="str">
        <f t="shared" si="75"/>
        <v>16.9%,43.4%,30.6%</v>
      </c>
    </row>
    <row r="120" spans="2:25" x14ac:dyDescent="0.3">
      <c r="B120" s="2">
        <f>数据源!BM152</f>
        <v>4</v>
      </c>
      <c r="C120" s="2" t="str">
        <f>数据源!BN152</f>
        <v>T1HP6</v>
      </c>
      <c r="D120" s="2" t="str">
        <f>数据源!BO152</f>
        <v>部件</v>
      </c>
      <c r="E120" s="2">
        <f>数据源!BP152</f>
        <v>35</v>
      </c>
      <c r="F120" s="2">
        <f>数据源!BQ152</f>
        <v>12</v>
      </c>
      <c r="G120" s="2">
        <f>数据源!BR152</f>
        <v>1.2E-2</v>
      </c>
      <c r="H120" s="2">
        <f>数据源!BS152</f>
        <v>8.7857142857142856E-3</v>
      </c>
      <c r="I120" s="2">
        <f>数据源!BT152</f>
        <v>88</v>
      </c>
      <c r="J120" s="3">
        <f t="shared" si="65"/>
        <v>9</v>
      </c>
      <c r="K120" s="3">
        <f t="shared" si="66"/>
        <v>15</v>
      </c>
      <c r="L120" s="3" t="str">
        <f t="shared" si="76"/>
        <v>部件</v>
      </c>
      <c r="M120" s="3">
        <f t="shared" ca="1" si="77"/>
        <v>91206</v>
      </c>
      <c r="N120" s="3" t="str">
        <f t="shared" ca="1" si="78"/>
        <v>11211,12211,13211,11221,12221,13221,51211,52211,53211,51221,52221,53221,91001,91003,91005,91101,91103,91105,91201,91203,91205,91002,91004,91006,91102,91104,91106,91202,91204,91206</v>
      </c>
      <c r="O120" s="3" t="str">
        <f t="shared" si="79"/>
        <v>181,181,181,111,111,111,560,560,560,190,190,190,88,88,88,88,88,88,88,88,88,88,88,88,88,88,88,88,88,88</v>
      </c>
      <c r="P120" s="1" t="str">
        <f t="shared" si="80"/>
        <v>(2,4),(2,4),(2,4),(1,1),(1,1),(1,1),(25,35),(25,35),(25,35),(10,16),(10,16),(10,16),(9,15),(9,15),(9,15),(9,15),(9,15),(9,15),(9,15),(9,15),(9,15),(9,15),(9,15),(9,15),(9,15),(9,15),(9,15),(9,15),(9,15),(9,15)</v>
      </c>
      <c r="Q120" s="3" t="str">
        <f>IF(D120="坦克碎片",VLOOKUP(C120,道具信息!$N$2:$O$291,2,FALSE)&amp;"碎片",VLOOKUP(C120,道具信息!$N$2:$O$291,2,FALSE))</f>
        <v>T1部件</v>
      </c>
      <c r="R120" s="3">
        <f t="shared" si="63"/>
        <v>1584</v>
      </c>
      <c r="S120" s="11">
        <f t="shared" si="64"/>
        <v>0.30599999999999999</v>
      </c>
      <c r="T120" s="3" t="str">
        <f>VLOOKUP(Q120,道具信息!$Q$3:$S$20,2,FALSE)</f>
        <v>CHEST_ITEM_TYPE_T1_PART</v>
      </c>
      <c r="U120" s="3" t="str">
        <f>IF(COUNTIF(U$91:U119,T120)=0,T120,"")</f>
        <v/>
      </c>
      <c r="V120" s="3" t="str">
        <f t="shared" si="74"/>
        <v>CHEST_ITEM_TYPE_T2_TANK,CHEST_ITEM_TYPE_T2_SHARD,CHEST_ITEM_TYPE_T1_PART</v>
      </c>
      <c r="W120" s="13" t="str">
        <f t="shared" si="69"/>
        <v/>
      </c>
      <c r="X120" s="3" t="str">
        <f t="shared" si="70"/>
        <v/>
      </c>
      <c r="Y120" s="3" t="str">
        <f t="shared" si="75"/>
        <v>16.9%,43.4%,30.6%</v>
      </c>
    </row>
    <row r="121" spans="2:25" x14ac:dyDescent="0.3">
      <c r="B121" s="2">
        <f>数据源!BM153</f>
        <v>4</v>
      </c>
      <c r="C121" s="2" t="str">
        <f>数据源!BN153</f>
        <v>T2LP1</v>
      </c>
      <c r="D121" s="2" t="str">
        <f>数据源!BO153</f>
        <v>部件</v>
      </c>
      <c r="E121" s="2">
        <f>数据源!BP153</f>
        <v>127.40000000000003</v>
      </c>
      <c r="F121" s="2">
        <f>数据源!BQ153</f>
        <v>6</v>
      </c>
      <c r="G121" s="2">
        <f>数据源!BR153</f>
        <v>7.0000000000000001E-3</v>
      </c>
      <c r="H121" s="2">
        <f>数据源!BS153</f>
        <v>2.815934065934065E-3</v>
      </c>
      <c r="I121" s="2">
        <f>数据源!BT153</f>
        <v>28</v>
      </c>
      <c r="J121" s="3">
        <f>ROUNDUP(IF(F121&gt;1,F121-ROUNDDOWN(SQRT(F121),0),F121),0)</f>
        <v>4</v>
      </c>
      <c r="K121" s="3">
        <f>F121*2-J121</f>
        <v>8</v>
      </c>
      <c r="L121" s="3" t="str">
        <f t="shared" si="76"/>
        <v>部件</v>
      </c>
      <c r="M121" s="3">
        <f t="shared" ca="1" si="77"/>
        <v>92001</v>
      </c>
      <c r="N121" s="3" t="str">
        <f t="shared" ca="1" si="78"/>
        <v>11211,12211,13211,11221,12221,13221,51211,52211,53211,51221,52221,53221,91001,91003,91005,91101,91103,91105,91201,91203,91205,91002,91004,91006,91102,91104,91106,91202,91204,91206,92001</v>
      </c>
      <c r="O121" s="3" t="str">
        <f t="shared" si="79"/>
        <v>181,181,181,111,111,111,560,560,560,190,190,190,88,88,88,88,88,88,88,88,88,88,88,88,88,88,88,88,88,88,28</v>
      </c>
      <c r="P121" s="1" t="str">
        <f t="shared" si="80"/>
        <v>(2,4),(2,4),(2,4),(1,1),(1,1),(1,1),(25,35),(25,35),(25,35),(10,16),(10,16),(10,16),(9,15),(9,15),(9,15),(9,15),(9,15),(9,15),(9,15),(9,15),(9,15),(9,15),(9,15),(9,15),(9,15),(9,15),(9,15),(9,15),(9,15),(9,15),(4,8)</v>
      </c>
      <c r="Q121" s="3" t="str">
        <f>IF(D121="坦克碎片",VLOOKUP(C121,道具信息!$N$2:$O$291,2,FALSE)&amp;"碎片",VLOOKUP(C121,道具信息!$N$2:$O$291,2,FALSE))</f>
        <v>T2部件</v>
      </c>
      <c r="R121" s="3">
        <f t="shared" si="63"/>
        <v>472</v>
      </c>
      <c r="S121" s="11">
        <f t="shared" si="64"/>
        <v>9.0999999999999998E-2</v>
      </c>
      <c r="T121" s="3" t="str">
        <f>VLOOKUP(Q121,道具信息!$Q$3:$S$20,2,FALSE)</f>
        <v>CHEST_ITEM_TYPE_T2_PART</v>
      </c>
      <c r="U121" s="3" t="str">
        <f>IF(COUNTIF(U$91:U120,T121)=0,T121,"")</f>
        <v>CHEST_ITEM_TYPE_T2_PART</v>
      </c>
      <c r="V121" s="3" t="str">
        <f t="shared" si="74"/>
        <v>CHEST_ITEM_TYPE_T2_TANK,CHEST_ITEM_TYPE_T2_SHARD,CHEST_ITEM_TYPE_T1_PART,CHEST_ITEM_TYPE_T2_PART</v>
      </c>
      <c r="W121" s="13">
        <f t="shared" si="69"/>
        <v>9.0999999999999998E-2</v>
      </c>
      <c r="X121" s="3" t="str">
        <f t="shared" si="70"/>
        <v>9.1%</v>
      </c>
      <c r="Y121" s="3" t="str">
        <f t="shared" si="75"/>
        <v>16.9%,43.4%,30.6%,9.1%</v>
      </c>
    </row>
    <row r="122" spans="2:25" x14ac:dyDescent="0.3">
      <c r="B122" s="2">
        <f>数据源!BM154</f>
        <v>4</v>
      </c>
      <c r="C122" s="2" t="str">
        <f>数据源!BN154</f>
        <v>T2LP3</v>
      </c>
      <c r="D122" s="2" t="str">
        <f>数据源!BO154</f>
        <v>部件</v>
      </c>
      <c r="E122" s="2">
        <f>数据源!BP154</f>
        <v>127.40000000000003</v>
      </c>
      <c r="F122" s="2">
        <f>数据源!BQ154</f>
        <v>6</v>
      </c>
      <c r="G122" s="2">
        <f>数据源!BR154</f>
        <v>7.0000000000000001E-3</v>
      </c>
      <c r="H122" s="2">
        <f>数据源!BS154</f>
        <v>2.815934065934065E-3</v>
      </c>
      <c r="I122" s="2">
        <f>数据源!BT154</f>
        <v>28</v>
      </c>
      <c r="J122" s="3">
        <f t="shared" ref="J122:J135" si="81">ROUNDUP(IF(F122&gt;1,F122-ROUNDDOWN(SQRT(F122),0),F122),0)</f>
        <v>4</v>
      </c>
      <c r="K122" s="3">
        <f t="shared" ref="K122:K135" si="82">F122*2-J122</f>
        <v>8</v>
      </c>
      <c r="L122" s="3" t="str">
        <f t="shared" si="76"/>
        <v>部件</v>
      </c>
      <c r="M122" s="3">
        <f t="shared" ca="1" si="77"/>
        <v>92003</v>
      </c>
      <c r="N122" s="3" t="str">
        <f t="shared" ca="1" si="78"/>
        <v>11211,12211,13211,11221,12221,13221,51211,52211,53211,51221,52221,53221,91001,91003,91005,91101,91103,91105,91201,91203,91205,91002,91004,91006,91102,91104,91106,91202,91204,91206,92001,92003</v>
      </c>
      <c r="O122" s="3" t="str">
        <f t="shared" si="79"/>
        <v>181,181,181,111,111,111,560,560,560,190,190,190,88,88,88,88,88,88,88,88,88,88,88,88,88,88,88,88,88,88,28,28</v>
      </c>
      <c r="P122" s="1" t="str">
        <f t="shared" si="80"/>
        <v>(2,4),(2,4),(2,4),(1,1),(1,1),(1,1),(25,35),(25,35),(25,35),(10,16),(10,16),(10,16),(9,15),(9,15),(9,15),(9,15),(9,15),(9,15),(9,15),(9,15),(9,15),(9,15),(9,15),(9,15),(9,15),(9,15),(9,15),(9,15),(9,15),(9,15),(4,8),(4,8)</v>
      </c>
      <c r="Q122" s="3" t="str">
        <f>IF(D122="坦克碎片",VLOOKUP(C122,道具信息!$N$2:$O$291,2,FALSE)&amp;"碎片",VLOOKUP(C122,道具信息!$N$2:$O$291,2,FALSE))</f>
        <v>T2部件</v>
      </c>
      <c r="R122" s="3">
        <f t="shared" si="63"/>
        <v>472</v>
      </c>
      <c r="S122" s="11">
        <f t="shared" si="64"/>
        <v>9.0999999999999998E-2</v>
      </c>
      <c r="T122" s="3" t="str">
        <f>VLOOKUP(Q122,道具信息!$Q$3:$S$20,2,FALSE)</f>
        <v>CHEST_ITEM_TYPE_T2_PART</v>
      </c>
      <c r="U122" s="3" t="str">
        <f>IF(COUNTIF(U$91:U121,T122)=0,T122,"")</f>
        <v/>
      </c>
      <c r="V122" s="3" t="str">
        <f t="shared" si="74"/>
        <v>CHEST_ITEM_TYPE_T2_TANK,CHEST_ITEM_TYPE_T2_SHARD,CHEST_ITEM_TYPE_T1_PART,CHEST_ITEM_TYPE_T2_PART</v>
      </c>
      <c r="W122" s="13" t="str">
        <f t="shared" si="69"/>
        <v/>
      </c>
      <c r="X122" s="3" t="str">
        <f t="shared" si="70"/>
        <v/>
      </c>
      <c r="Y122" s="3" t="str">
        <f t="shared" si="75"/>
        <v>16.9%,43.4%,30.6%,9.1%</v>
      </c>
    </row>
    <row r="123" spans="2:25" x14ac:dyDescent="0.3">
      <c r="B123" s="2">
        <f>数据源!BM155</f>
        <v>4</v>
      </c>
      <c r="C123" s="2" t="str">
        <f>数据源!BN155</f>
        <v>T2LP5</v>
      </c>
      <c r="D123" s="2" t="str">
        <f>数据源!BO155</f>
        <v>部件</v>
      </c>
      <c r="E123" s="2">
        <f>数据源!BP155</f>
        <v>127.40000000000003</v>
      </c>
      <c r="F123" s="2">
        <f>数据源!BQ155</f>
        <v>6</v>
      </c>
      <c r="G123" s="2">
        <f>数据源!BR155</f>
        <v>7.0000000000000001E-3</v>
      </c>
      <c r="H123" s="2">
        <f>数据源!BS155</f>
        <v>2.815934065934065E-3</v>
      </c>
      <c r="I123" s="2">
        <f>数据源!BT155</f>
        <v>28</v>
      </c>
      <c r="J123" s="3">
        <f t="shared" si="81"/>
        <v>4</v>
      </c>
      <c r="K123" s="3">
        <f t="shared" si="82"/>
        <v>8</v>
      </c>
      <c r="L123" s="3" t="str">
        <f t="shared" si="76"/>
        <v>部件</v>
      </c>
      <c r="M123" s="3">
        <f t="shared" ca="1" si="77"/>
        <v>92005</v>
      </c>
      <c r="N123" s="3" t="str">
        <f t="shared" ca="1" si="78"/>
        <v>11211,12211,13211,11221,12221,13221,51211,52211,53211,51221,52221,53221,91001,91003,91005,91101,91103,91105,91201,91203,91205,91002,91004,91006,91102,91104,91106,91202,91204,91206,92001,92003,92005</v>
      </c>
      <c r="O123" s="3" t="str">
        <f t="shared" si="79"/>
        <v>181,181,181,111,111,111,560,560,560,190,190,190,88,88,88,88,88,88,88,88,88,88,88,88,88,88,88,88,88,88,28,28,28</v>
      </c>
      <c r="P123" s="1" t="str">
        <f t="shared" si="80"/>
        <v>(2,4),(2,4),(2,4),(1,1),(1,1),(1,1),(25,35),(25,35),(25,35),(10,16),(10,16),(10,16),(9,15),(9,15),(9,15),(9,15),(9,15),(9,15),(9,15),(9,15),(9,15),(9,15),(9,15),(9,15),(9,15),(9,15),(9,15),(9,15),(9,15),(9,15),(4,8),(4,8),(4,8)</v>
      </c>
      <c r="Q123" s="3" t="str">
        <f>IF(D123="坦克碎片",VLOOKUP(C123,道具信息!$N$2:$O$291,2,FALSE)&amp;"碎片",VLOOKUP(C123,道具信息!$N$2:$O$291,2,FALSE))</f>
        <v>T2部件</v>
      </c>
      <c r="R123" s="3">
        <f t="shared" si="63"/>
        <v>472</v>
      </c>
      <c r="S123" s="11">
        <f t="shared" si="64"/>
        <v>9.0999999999999998E-2</v>
      </c>
      <c r="T123" s="3" t="str">
        <f>VLOOKUP(Q123,道具信息!$Q$3:$S$20,2,FALSE)</f>
        <v>CHEST_ITEM_TYPE_T2_PART</v>
      </c>
      <c r="U123" s="3" t="str">
        <f>IF(COUNTIF(U$91:U122,T123)=0,T123,"")</f>
        <v/>
      </c>
      <c r="V123" s="3" t="str">
        <f t="shared" si="74"/>
        <v>CHEST_ITEM_TYPE_T2_TANK,CHEST_ITEM_TYPE_T2_SHARD,CHEST_ITEM_TYPE_T1_PART,CHEST_ITEM_TYPE_T2_PART</v>
      </c>
      <c r="W123" s="13" t="str">
        <f t="shared" si="69"/>
        <v/>
      </c>
      <c r="X123" s="3" t="str">
        <f t="shared" si="70"/>
        <v/>
      </c>
      <c r="Y123" s="3" t="str">
        <f t="shared" si="75"/>
        <v>16.9%,43.4%,30.6%,9.1%</v>
      </c>
    </row>
    <row r="124" spans="2:25" x14ac:dyDescent="0.3">
      <c r="B124" s="2">
        <f>数据源!BM156</f>
        <v>4</v>
      </c>
      <c r="C124" s="2" t="str">
        <f>数据源!BN156</f>
        <v>T2MP1</v>
      </c>
      <c r="D124" s="2" t="str">
        <f>数据源!BO156</f>
        <v>部件</v>
      </c>
      <c r="E124" s="2">
        <f>数据源!BP156</f>
        <v>127.40000000000003</v>
      </c>
      <c r="F124" s="2">
        <f>数据源!BQ156</f>
        <v>6</v>
      </c>
      <c r="G124" s="2">
        <f>数据源!BR156</f>
        <v>7.0000000000000001E-3</v>
      </c>
      <c r="H124" s="2">
        <f>数据源!BS156</f>
        <v>2.815934065934065E-3</v>
      </c>
      <c r="I124" s="2">
        <f>数据源!BT156</f>
        <v>28</v>
      </c>
      <c r="J124" s="3">
        <f t="shared" si="81"/>
        <v>4</v>
      </c>
      <c r="K124" s="3">
        <f t="shared" si="82"/>
        <v>8</v>
      </c>
      <c r="L124" s="3" t="str">
        <f t="shared" si="76"/>
        <v>部件</v>
      </c>
      <c r="M124" s="3">
        <f t="shared" ca="1" si="77"/>
        <v>92101</v>
      </c>
      <c r="N124" s="3" t="str">
        <f t="shared" ca="1" si="78"/>
        <v>11211,12211,13211,11221,12221,13221,51211,52211,53211,51221,52221,53221,91001,91003,91005,91101,91103,91105,91201,91203,91205,91002,91004,91006,91102,91104,91106,91202,91204,91206,92001,92003,92005,92101</v>
      </c>
      <c r="O124" s="3" t="str">
        <f t="shared" si="79"/>
        <v>181,181,181,111,111,111,560,560,560,190,190,190,88,88,88,88,88,88,88,88,88,88,88,88,88,88,88,88,88,88,28,28,28,28</v>
      </c>
      <c r="P124" s="1" t="str">
        <f t="shared" si="80"/>
        <v>(2,4),(2,4),(2,4),(1,1),(1,1),(1,1),(25,35),(25,35),(25,35),(10,16),(10,16),(10,16),(9,15),(9,15),(9,15),(9,15),(9,15),(9,15),(9,15),(9,15),(9,15),(9,15),(9,15),(9,15),(9,15),(9,15),(9,15),(9,15),(9,15),(9,15),(4,8),(4,8),(4,8),(4,8)</v>
      </c>
      <c r="Q124" s="3" t="str">
        <f>IF(D124="坦克碎片",VLOOKUP(C124,道具信息!$N$2:$O$291,2,FALSE)&amp;"碎片",VLOOKUP(C124,道具信息!$N$2:$O$291,2,FALSE))</f>
        <v>T2部件</v>
      </c>
      <c r="R124" s="3">
        <f t="shared" si="63"/>
        <v>472</v>
      </c>
      <c r="S124" s="11">
        <f t="shared" si="64"/>
        <v>9.0999999999999998E-2</v>
      </c>
      <c r="T124" s="3" t="str">
        <f>VLOOKUP(Q124,道具信息!$Q$3:$S$20,2,FALSE)</f>
        <v>CHEST_ITEM_TYPE_T2_PART</v>
      </c>
      <c r="U124" s="3" t="str">
        <f>IF(COUNTIF(U$91:U123,T124)=0,T124,"")</f>
        <v/>
      </c>
      <c r="V124" s="3" t="str">
        <f t="shared" si="74"/>
        <v>CHEST_ITEM_TYPE_T2_TANK,CHEST_ITEM_TYPE_T2_SHARD,CHEST_ITEM_TYPE_T1_PART,CHEST_ITEM_TYPE_T2_PART</v>
      </c>
      <c r="W124" s="13" t="str">
        <f t="shared" si="69"/>
        <v/>
      </c>
      <c r="X124" s="3" t="str">
        <f t="shared" si="70"/>
        <v/>
      </c>
      <c r="Y124" s="3" t="str">
        <f t="shared" si="75"/>
        <v>16.9%,43.4%,30.6%,9.1%</v>
      </c>
    </row>
    <row r="125" spans="2:25" x14ac:dyDescent="0.3">
      <c r="B125" s="2">
        <f>数据源!BM157</f>
        <v>4</v>
      </c>
      <c r="C125" s="2" t="str">
        <f>数据源!BN157</f>
        <v>T2MP3</v>
      </c>
      <c r="D125" s="2" t="str">
        <f>数据源!BO157</f>
        <v>部件</v>
      </c>
      <c r="E125" s="2">
        <f>数据源!BP157</f>
        <v>127.40000000000003</v>
      </c>
      <c r="F125" s="2">
        <f>数据源!BQ157</f>
        <v>6</v>
      </c>
      <c r="G125" s="2">
        <f>数据源!BR157</f>
        <v>7.0000000000000001E-3</v>
      </c>
      <c r="H125" s="2">
        <f>数据源!BS157</f>
        <v>2.815934065934065E-3</v>
      </c>
      <c r="I125" s="2">
        <f>数据源!BT157</f>
        <v>28</v>
      </c>
      <c r="J125" s="3">
        <f t="shared" si="81"/>
        <v>4</v>
      </c>
      <c r="K125" s="3">
        <f t="shared" si="82"/>
        <v>8</v>
      </c>
      <c r="L125" s="3" t="str">
        <f t="shared" si="76"/>
        <v>部件</v>
      </c>
      <c r="M125" s="3">
        <f t="shared" ca="1" si="77"/>
        <v>92103</v>
      </c>
      <c r="N125" s="3" t="str">
        <f t="shared" ca="1" si="78"/>
        <v>11211,12211,13211,11221,12221,13221,51211,52211,53211,51221,52221,53221,91001,91003,91005,91101,91103,91105,91201,91203,91205,91002,91004,91006,91102,91104,91106,91202,91204,91206,92001,92003,92005,92101,92103</v>
      </c>
      <c r="O125" s="3" t="str">
        <f t="shared" si="79"/>
        <v>181,181,181,111,111,111,560,560,560,190,190,190,88,88,88,88,88,88,88,88,88,88,88,88,88,88,88,88,88,88,28,28,28,28,28</v>
      </c>
      <c r="P125" s="1" t="str">
        <f t="shared" si="80"/>
        <v>(2,4),(2,4),(2,4),(1,1),(1,1),(1,1),(25,35),(25,35),(25,35),(10,16),(10,16),(10,16),(9,15),(9,15),(9,15),(9,15),(9,15),(9,15),(9,15),(9,15),(9,15),(9,15),(9,15),(9,15),(9,15),(9,15),(9,15),(9,15),(9,15),(9,15),(4,8),(4,8),(4,8),(4,8),(4,8)</v>
      </c>
      <c r="Q125" s="3" t="str">
        <f>IF(D125="坦克碎片",VLOOKUP(C125,道具信息!$N$2:$O$291,2,FALSE)&amp;"碎片",VLOOKUP(C125,道具信息!$N$2:$O$291,2,FALSE))</f>
        <v>T2部件</v>
      </c>
      <c r="R125" s="3">
        <f t="shared" si="63"/>
        <v>472</v>
      </c>
      <c r="S125" s="11">
        <f t="shared" si="64"/>
        <v>9.0999999999999998E-2</v>
      </c>
      <c r="T125" s="3" t="str">
        <f>VLOOKUP(Q125,道具信息!$Q$3:$S$20,2,FALSE)</f>
        <v>CHEST_ITEM_TYPE_T2_PART</v>
      </c>
      <c r="U125" s="3" t="str">
        <f>IF(COUNTIF(U$91:U124,T125)=0,T125,"")</f>
        <v/>
      </c>
      <c r="V125" s="3" t="str">
        <f t="shared" si="74"/>
        <v>CHEST_ITEM_TYPE_T2_TANK,CHEST_ITEM_TYPE_T2_SHARD,CHEST_ITEM_TYPE_T1_PART,CHEST_ITEM_TYPE_T2_PART</v>
      </c>
      <c r="W125" s="13" t="str">
        <f t="shared" si="69"/>
        <v/>
      </c>
      <c r="X125" s="3" t="str">
        <f t="shared" si="70"/>
        <v/>
      </c>
      <c r="Y125" s="3" t="str">
        <f t="shared" si="75"/>
        <v>16.9%,43.4%,30.6%,9.1%</v>
      </c>
    </row>
    <row r="126" spans="2:25" x14ac:dyDescent="0.3">
      <c r="B126" s="2">
        <f>数据源!BM158</f>
        <v>4</v>
      </c>
      <c r="C126" s="2" t="str">
        <f>数据源!BN158</f>
        <v>T2MP5</v>
      </c>
      <c r="D126" s="2" t="str">
        <f>数据源!BO158</f>
        <v>部件</v>
      </c>
      <c r="E126" s="2">
        <f>数据源!BP158</f>
        <v>127.40000000000003</v>
      </c>
      <c r="F126" s="2">
        <f>数据源!BQ158</f>
        <v>6</v>
      </c>
      <c r="G126" s="2">
        <f>数据源!BR158</f>
        <v>7.0000000000000001E-3</v>
      </c>
      <c r="H126" s="2">
        <f>数据源!BS158</f>
        <v>2.815934065934065E-3</v>
      </c>
      <c r="I126" s="2">
        <f>数据源!BT158</f>
        <v>28</v>
      </c>
      <c r="J126" s="3">
        <f t="shared" si="81"/>
        <v>4</v>
      </c>
      <c r="K126" s="3">
        <f t="shared" si="82"/>
        <v>8</v>
      </c>
      <c r="L126" s="3" t="str">
        <f t="shared" si="76"/>
        <v>部件</v>
      </c>
      <c r="M126" s="3">
        <f t="shared" ca="1" si="77"/>
        <v>92105</v>
      </c>
      <c r="N126" s="3" t="str">
        <f t="shared" ca="1" si="78"/>
        <v>11211,12211,13211,11221,12221,13221,51211,52211,53211,51221,52221,53221,91001,91003,91005,91101,91103,91105,91201,91203,91205,91002,91004,91006,91102,91104,91106,91202,91204,91206,92001,92003,92005,92101,92103,92105</v>
      </c>
      <c r="O126" s="3" t="str">
        <f t="shared" si="79"/>
        <v>181,181,181,111,111,111,560,560,560,190,190,190,88,88,88,88,88,88,88,88,88,88,88,88,88,88,88,88,88,88,28,28,28,28,28,28</v>
      </c>
      <c r="P126" s="1" t="str">
        <f t="shared" si="80"/>
        <v>(2,4),(2,4),(2,4),(1,1),(1,1),(1,1),(25,35),(25,35),(25,35),(10,16),(10,16),(10,16),(9,15),(9,15),(9,15),(9,15),(9,15),(9,15),(9,15),(9,15),(9,15),(9,15),(9,15),(9,15),(9,15),(9,15),(9,15),(9,15),(9,15),(9,15),(4,8),(4,8),(4,8),(4,8),(4,8),(4,8)</v>
      </c>
      <c r="Q126" s="3" t="str">
        <f>IF(D126="坦克碎片",VLOOKUP(C126,道具信息!$N$2:$O$291,2,FALSE)&amp;"碎片",VLOOKUP(C126,道具信息!$N$2:$O$291,2,FALSE))</f>
        <v>T2部件</v>
      </c>
      <c r="R126" s="3">
        <f t="shared" si="63"/>
        <v>472</v>
      </c>
      <c r="S126" s="11">
        <f t="shared" si="64"/>
        <v>9.0999999999999998E-2</v>
      </c>
      <c r="T126" s="3" t="str">
        <f>VLOOKUP(Q126,道具信息!$Q$3:$S$20,2,FALSE)</f>
        <v>CHEST_ITEM_TYPE_T2_PART</v>
      </c>
      <c r="U126" s="3" t="str">
        <f>IF(COUNTIF(U$91:U125,T126)=0,T126,"")</f>
        <v/>
      </c>
      <c r="V126" s="3" t="str">
        <f t="shared" si="74"/>
        <v>CHEST_ITEM_TYPE_T2_TANK,CHEST_ITEM_TYPE_T2_SHARD,CHEST_ITEM_TYPE_T1_PART,CHEST_ITEM_TYPE_T2_PART</v>
      </c>
      <c r="W126" s="13" t="str">
        <f t="shared" si="69"/>
        <v/>
      </c>
      <c r="X126" s="3" t="str">
        <f t="shared" si="70"/>
        <v/>
      </c>
      <c r="Y126" s="3" t="str">
        <f t="shared" si="75"/>
        <v>16.9%,43.4%,30.6%,9.1%</v>
      </c>
    </row>
    <row r="127" spans="2:25" x14ac:dyDescent="0.3">
      <c r="B127" s="2">
        <f>数据源!BM159</f>
        <v>4</v>
      </c>
      <c r="C127" s="2" t="str">
        <f>数据源!BN159</f>
        <v>T2HP1</v>
      </c>
      <c r="D127" s="2" t="str">
        <f>数据源!BO159</f>
        <v>部件</v>
      </c>
      <c r="E127" s="2">
        <f>数据源!BP159</f>
        <v>127.40000000000003</v>
      </c>
      <c r="F127" s="2">
        <f>数据源!BQ159</f>
        <v>6</v>
      </c>
      <c r="G127" s="2">
        <f>数据源!BR159</f>
        <v>7.0000000000000001E-3</v>
      </c>
      <c r="H127" s="2">
        <f>数据源!BS159</f>
        <v>2.815934065934065E-3</v>
      </c>
      <c r="I127" s="2">
        <f>数据源!BT159</f>
        <v>28</v>
      </c>
      <c r="J127" s="3">
        <f t="shared" si="81"/>
        <v>4</v>
      </c>
      <c r="K127" s="3">
        <f t="shared" si="82"/>
        <v>8</v>
      </c>
      <c r="L127" s="3" t="str">
        <f t="shared" si="76"/>
        <v>部件</v>
      </c>
      <c r="M127" s="3">
        <f t="shared" ca="1" si="77"/>
        <v>92201</v>
      </c>
      <c r="N127" s="3" t="str">
        <f t="shared" ca="1" si="78"/>
        <v>11211,12211,13211,11221,12221,13221,51211,52211,53211,51221,52221,53221,91001,91003,91005,91101,91103,91105,91201,91203,91205,91002,91004,91006,91102,91104,91106,91202,91204,91206,92001,92003,92005,92101,92103,92105,92201</v>
      </c>
      <c r="O127" s="3" t="str">
        <f t="shared" si="79"/>
        <v>181,181,181,111,111,111,560,560,560,190,190,190,88,88,88,88,88,88,88,88,88,88,88,88,88,88,88,88,88,88,28,28,28,28,28,28,28</v>
      </c>
      <c r="P127" s="1" t="str">
        <f t="shared" si="80"/>
        <v>(2,4),(2,4),(2,4),(1,1),(1,1),(1,1),(25,35),(25,35),(25,35),(10,16),(10,16),(10,16),(9,15),(9,15),(9,15),(9,15),(9,15),(9,15),(9,15),(9,15),(9,15),(9,15),(9,15),(9,15),(9,15),(9,15),(9,15),(9,15),(9,15),(9,15),(4,8),(4,8),(4,8),(4,8),(4,8),(4,8),(4,8)</v>
      </c>
      <c r="Q127" s="3" t="str">
        <f>IF(D127="坦克碎片",VLOOKUP(C127,道具信息!$N$2:$O$291,2,FALSE)&amp;"碎片",VLOOKUP(C127,道具信息!$N$2:$O$291,2,FALSE))</f>
        <v>T2部件</v>
      </c>
      <c r="R127" s="3">
        <f t="shared" si="63"/>
        <v>472</v>
      </c>
      <c r="S127" s="11">
        <f t="shared" si="64"/>
        <v>9.0999999999999998E-2</v>
      </c>
      <c r="T127" s="3" t="str">
        <f>VLOOKUP(Q127,道具信息!$Q$3:$S$20,2,FALSE)</f>
        <v>CHEST_ITEM_TYPE_T2_PART</v>
      </c>
      <c r="U127" s="3" t="str">
        <f>IF(COUNTIF(U$91:U126,T127)=0,T127,"")</f>
        <v/>
      </c>
      <c r="V127" s="3" t="str">
        <f t="shared" si="74"/>
        <v>CHEST_ITEM_TYPE_T2_TANK,CHEST_ITEM_TYPE_T2_SHARD,CHEST_ITEM_TYPE_T1_PART,CHEST_ITEM_TYPE_T2_PART</v>
      </c>
      <c r="W127" s="13" t="str">
        <f t="shared" si="69"/>
        <v/>
      </c>
      <c r="X127" s="3" t="str">
        <f t="shared" si="70"/>
        <v/>
      </c>
      <c r="Y127" s="3" t="str">
        <f t="shared" si="75"/>
        <v>16.9%,43.4%,30.6%,9.1%</v>
      </c>
    </row>
    <row r="128" spans="2:25" x14ac:dyDescent="0.3">
      <c r="B128" s="2">
        <f>数据源!BM160</f>
        <v>4</v>
      </c>
      <c r="C128" s="2" t="str">
        <f>数据源!BN160</f>
        <v>T2HP3</v>
      </c>
      <c r="D128" s="2" t="str">
        <f>数据源!BO160</f>
        <v>部件</v>
      </c>
      <c r="E128" s="2">
        <f>数据源!BP160</f>
        <v>127.40000000000003</v>
      </c>
      <c r="F128" s="2">
        <f>数据源!BQ160</f>
        <v>6</v>
      </c>
      <c r="G128" s="2">
        <f>数据源!BR160</f>
        <v>7.0000000000000001E-3</v>
      </c>
      <c r="H128" s="2">
        <f>数据源!BS160</f>
        <v>2.815934065934065E-3</v>
      </c>
      <c r="I128" s="2">
        <f>数据源!BT160</f>
        <v>28</v>
      </c>
      <c r="J128" s="3">
        <f t="shared" si="81"/>
        <v>4</v>
      </c>
      <c r="K128" s="3">
        <f t="shared" si="82"/>
        <v>8</v>
      </c>
      <c r="L128" s="3" t="str">
        <f t="shared" si="76"/>
        <v>部件</v>
      </c>
      <c r="M128" s="3">
        <f t="shared" ca="1" si="77"/>
        <v>92203</v>
      </c>
      <c r="N128" s="3" t="str">
        <f t="shared" ca="1" si="78"/>
        <v>11211,12211,13211,11221,12221,13221,51211,52211,53211,51221,52221,53221,91001,91003,91005,91101,91103,91105,91201,91203,91205,91002,91004,91006,91102,91104,91106,91202,91204,91206,92001,92003,92005,92101,92103,92105,92201,92203</v>
      </c>
      <c r="O128" s="3" t="str">
        <f t="shared" si="79"/>
        <v>181,181,181,111,111,111,560,560,560,190,190,190,88,88,88,88,88,88,88,88,88,88,88,88,88,88,88,88,88,88,28,28,28,28,28,28,28,28</v>
      </c>
      <c r="P128" s="1" t="str">
        <f t="shared" si="80"/>
        <v>(2,4),(2,4),(2,4),(1,1),(1,1),(1,1),(25,35),(25,35),(25,35),(10,16),(10,16),(10,16),(9,15),(9,15),(9,15),(9,15),(9,15),(9,15),(9,15),(9,15),(9,15),(9,15),(9,15),(9,15),(9,15),(9,15),(9,15),(9,15),(9,15),(9,15),(4,8),(4,8),(4,8),(4,8),(4,8),(4,8),(4,8),(4,8)</v>
      </c>
      <c r="Q128" s="3" t="str">
        <f>IF(D128="坦克碎片",VLOOKUP(C128,道具信息!$N$2:$O$291,2,FALSE)&amp;"碎片",VLOOKUP(C128,道具信息!$N$2:$O$291,2,FALSE))</f>
        <v>T2部件</v>
      </c>
      <c r="R128" s="3">
        <f t="shared" si="63"/>
        <v>472</v>
      </c>
      <c r="S128" s="11">
        <f t="shared" si="64"/>
        <v>9.0999999999999998E-2</v>
      </c>
      <c r="T128" s="3" t="str">
        <f>VLOOKUP(Q128,道具信息!$Q$3:$S$20,2,FALSE)</f>
        <v>CHEST_ITEM_TYPE_T2_PART</v>
      </c>
      <c r="U128" s="3" t="str">
        <f>IF(COUNTIF(U$91:U127,T128)=0,T128,"")</f>
        <v/>
      </c>
      <c r="V128" s="3" t="str">
        <f t="shared" si="74"/>
        <v>CHEST_ITEM_TYPE_T2_TANK,CHEST_ITEM_TYPE_T2_SHARD,CHEST_ITEM_TYPE_T1_PART,CHEST_ITEM_TYPE_T2_PART</v>
      </c>
      <c r="W128" s="13" t="str">
        <f t="shared" si="69"/>
        <v/>
      </c>
      <c r="X128" s="3" t="str">
        <f t="shared" si="70"/>
        <v/>
      </c>
      <c r="Y128" s="3" t="str">
        <f t="shared" si="75"/>
        <v>16.9%,43.4%,30.6%,9.1%</v>
      </c>
    </row>
    <row r="129" spans="2:25" x14ac:dyDescent="0.3">
      <c r="B129" s="2">
        <f>数据源!BM161</f>
        <v>4</v>
      </c>
      <c r="C129" s="2" t="str">
        <f>数据源!BN161</f>
        <v>T2HP5</v>
      </c>
      <c r="D129" s="2" t="str">
        <f>数据源!BO161</f>
        <v>部件</v>
      </c>
      <c r="E129" s="2">
        <f>数据源!BP161</f>
        <v>127.40000000000003</v>
      </c>
      <c r="F129" s="2">
        <f>数据源!BQ161</f>
        <v>6</v>
      </c>
      <c r="G129" s="2">
        <f>数据源!BR161</f>
        <v>7.0000000000000001E-3</v>
      </c>
      <c r="H129" s="2">
        <f>数据源!BS161</f>
        <v>2.815934065934065E-3</v>
      </c>
      <c r="I129" s="2">
        <f>数据源!BT161</f>
        <v>28</v>
      </c>
      <c r="J129" s="3">
        <f t="shared" si="81"/>
        <v>4</v>
      </c>
      <c r="K129" s="3">
        <f t="shared" si="82"/>
        <v>8</v>
      </c>
      <c r="L129" s="3" t="str">
        <f t="shared" si="76"/>
        <v>部件</v>
      </c>
      <c r="M129" s="3">
        <f t="shared" ca="1" si="77"/>
        <v>92205</v>
      </c>
      <c r="N129" s="3" t="str">
        <f t="shared" ca="1" si="78"/>
        <v>11211,12211,13211,11221,12221,13221,51211,52211,53211,51221,52221,53221,91001,91003,91005,91101,91103,91105,91201,91203,91205,91002,91004,91006,91102,91104,91106,91202,91204,91206,92001,92003,92005,92101,92103,92105,92201,92203,92205</v>
      </c>
      <c r="O129" s="3" t="str">
        <f t="shared" si="79"/>
        <v>181,181,181,111,111,111,560,560,560,190,190,190,88,88,88,88,88,88,88,88,88,88,88,88,88,88,88,88,88,88,28,28,28,28,28,28,28,28,28</v>
      </c>
      <c r="P129" s="1" t="str">
        <f t="shared" si="80"/>
        <v>(2,4),(2,4),(2,4),(1,1),(1,1),(1,1),(25,35),(25,35),(25,35),(10,16),(10,16),(10,16),(9,15),(9,15),(9,15),(9,15),(9,15),(9,15),(9,15),(9,15),(9,15),(9,15),(9,15),(9,15),(9,15),(9,15),(9,15),(9,15),(9,15),(9,15),(4,8),(4,8),(4,8),(4,8),(4,8),(4,8),(4,8),(4,8),(4,8)</v>
      </c>
      <c r="Q129" s="3" t="str">
        <f>IF(D129="坦克碎片",VLOOKUP(C129,道具信息!$N$2:$O$291,2,FALSE)&amp;"碎片",VLOOKUP(C129,道具信息!$N$2:$O$291,2,FALSE))</f>
        <v>T2部件</v>
      </c>
      <c r="R129" s="3">
        <f t="shared" si="63"/>
        <v>472</v>
      </c>
      <c r="S129" s="11">
        <f t="shared" si="64"/>
        <v>9.0999999999999998E-2</v>
      </c>
      <c r="T129" s="3" t="str">
        <f>VLOOKUP(Q129,道具信息!$Q$3:$S$20,2,FALSE)</f>
        <v>CHEST_ITEM_TYPE_T2_PART</v>
      </c>
      <c r="U129" s="3" t="str">
        <f>IF(COUNTIF(U$91:U128,T129)=0,T129,"")</f>
        <v/>
      </c>
      <c r="V129" s="3" t="str">
        <f t="shared" si="74"/>
        <v>CHEST_ITEM_TYPE_T2_TANK,CHEST_ITEM_TYPE_T2_SHARD,CHEST_ITEM_TYPE_T1_PART,CHEST_ITEM_TYPE_T2_PART</v>
      </c>
      <c r="W129" s="13" t="str">
        <f t="shared" si="69"/>
        <v/>
      </c>
      <c r="X129" s="3" t="str">
        <f t="shared" si="70"/>
        <v/>
      </c>
      <c r="Y129" s="3" t="str">
        <f t="shared" si="75"/>
        <v>16.9%,43.4%,30.6%,9.1%</v>
      </c>
    </row>
    <row r="130" spans="2:25" x14ac:dyDescent="0.3">
      <c r="B130" s="2">
        <f>数据源!BM162</f>
        <v>4</v>
      </c>
      <c r="C130" s="2" t="str">
        <f>数据源!BN162</f>
        <v>T2LP2</v>
      </c>
      <c r="D130" s="2" t="str">
        <f>数据源!BO162</f>
        <v>部件</v>
      </c>
      <c r="E130" s="2">
        <f>数据源!BP162</f>
        <v>127.40000000000003</v>
      </c>
      <c r="F130" s="2">
        <f>数据源!BQ162</f>
        <v>6</v>
      </c>
      <c r="G130" s="2">
        <f>数据源!BR162</f>
        <v>7.0000000000000001E-3</v>
      </c>
      <c r="H130" s="2">
        <f>数据源!BS162</f>
        <v>2.815934065934065E-3</v>
      </c>
      <c r="I130" s="2">
        <f>数据源!BT162</f>
        <v>28</v>
      </c>
      <c r="J130" s="3">
        <f t="shared" si="81"/>
        <v>4</v>
      </c>
      <c r="K130" s="3">
        <f t="shared" si="82"/>
        <v>8</v>
      </c>
      <c r="L130" s="3" t="str">
        <f t="shared" si="76"/>
        <v>部件</v>
      </c>
      <c r="M130" s="3">
        <f t="shared" ca="1" si="77"/>
        <v>92002</v>
      </c>
      <c r="N130" s="3" t="str">
        <f t="shared" ca="1" si="78"/>
        <v>11211,12211,13211,11221,12221,13221,51211,52211,53211,51221,52221,53221,91001,91003,91005,91101,91103,91105,91201,91203,91205,91002,91004,91006,91102,91104,91106,91202,91204,91206,92001,92003,92005,92101,92103,92105,92201,92203,92205,92002</v>
      </c>
      <c r="O130" s="3" t="str">
        <f t="shared" si="79"/>
        <v>181,181,181,111,111,111,560,560,560,190,190,190,88,88,88,88,88,88,88,88,88,88,88,88,88,88,88,88,88,88,28,28,28,28,28,28,28,28,28,28</v>
      </c>
      <c r="P130" s="1" t="str">
        <f t="shared" si="80"/>
        <v>(2,4),(2,4),(2,4),(1,1),(1,1),(1,1),(25,35),(25,35),(25,35),(10,16),(10,16),(10,16),(9,15),(9,15),(9,15),(9,15),(9,15),(9,15),(9,15),(9,15),(9,15),(9,15),(9,15),(9,15),(9,15),(9,15),(9,15),(9,15),(9,15),(9,15),(4,8),(4,8),(4,8),(4,8),(4,8),(4,8),(4,8),(4,8),(4,8),(4,8)</v>
      </c>
      <c r="Q130" s="3" t="str">
        <f>IF(D130="坦克碎片",VLOOKUP(C130,道具信息!$N$2:$O$291,2,FALSE)&amp;"碎片",VLOOKUP(C130,道具信息!$N$2:$O$291,2,FALSE))</f>
        <v>T2部件</v>
      </c>
      <c r="R130" s="3">
        <f t="shared" si="63"/>
        <v>472</v>
      </c>
      <c r="S130" s="11">
        <f t="shared" si="64"/>
        <v>9.0999999999999998E-2</v>
      </c>
      <c r="T130" s="3" t="str">
        <f>VLOOKUP(Q130,道具信息!$Q$3:$S$20,2,FALSE)</f>
        <v>CHEST_ITEM_TYPE_T2_PART</v>
      </c>
      <c r="U130" s="3" t="str">
        <f>IF(COUNTIF(U$91:U129,T130)=0,T130,"")</f>
        <v/>
      </c>
      <c r="V130" s="3" t="str">
        <f t="shared" si="74"/>
        <v>CHEST_ITEM_TYPE_T2_TANK,CHEST_ITEM_TYPE_T2_SHARD,CHEST_ITEM_TYPE_T1_PART,CHEST_ITEM_TYPE_T2_PART</v>
      </c>
      <c r="W130" s="13" t="str">
        <f t="shared" si="69"/>
        <v/>
      </c>
      <c r="X130" s="3" t="str">
        <f t="shared" si="70"/>
        <v/>
      </c>
      <c r="Y130" s="3" t="str">
        <f t="shared" si="75"/>
        <v>16.9%,43.4%,30.6%,9.1%</v>
      </c>
    </row>
    <row r="131" spans="2:25" x14ac:dyDescent="0.3">
      <c r="B131" s="2">
        <f>数据源!BM163</f>
        <v>4</v>
      </c>
      <c r="C131" s="2" t="str">
        <f>数据源!BN163</f>
        <v>T2LP4</v>
      </c>
      <c r="D131" s="2" t="str">
        <f>数据源!BO163</f>
        <v>部件</v>
      </c>
      <c r="E131" s="2">
        <f>数据源!BP163</f>
        <v>127.40000000000003</v>
      </c>
      <c r="F131" s="2">
        <f>数据源!BQ163</f>
        <v>6</v>
      </c>
      <c r="G131" s="2">
        <f>数据源!BR163</f>
        <v>6.0000000000000001E-3</v>
      </c>
      <c r="H131" s="2">
        <f>数据源!BS163</f>
        <v>2.4136577708006274E-3</v>
      </c>
      <c r="I131" s="2">
        <f>数据源!BT163</f>
        <v>24</v>
      </c>
      <c r="J131" s="3">
        <f t="shared" si="81"/>
        <v>4</v>
      </c>
      <c r="K131" s="3">
        <f t="shared" si="82"/>
        <v>8</v>
      </c>
      <c r="L131" s="3" t="str">
        <f t="shared" si="76"/>
        <v>部件</v>
      </c>
      <c r="M131" s="3">
        <f t="shared" ca="1" si="77"/>
        <v>92004</v>
      </c>
      <c r="N131" s="3" t="str">
        <f t="shared" ca="1" si="78"/>
        <v>11211,12211,13211,11221,12221,13221,51211,52211,53211,51221,52221,53221,91001,91003,91005,91101,91103,91105,91201,91203,91205,91002,91004,91006,91102,91104,91106,91202,91204,91206,92001,92003,92005,92101,92103,92105,92201,92203,92205,92002,92004</v>
      </c>
      <c r="O131" s="3" t="str">
        <f t="shared" si="79"/>
        <v>181,181,181,111,111,111,560,560,560,190,190,190,88,88,88,88,88,88,88,88,88,88,88,88,88,88,88,88,88,88,28,28,28,28,28,28,28,28,28,28,24</v>
      </c>
      <c r="P131" s="1" t="str">
        <f t="shared" si="80"/>
        <v>(2,4),(2,4),(2,4),(1,1),(1,1),(1,1),(25,35),(25,35),(25,35),(10,16),(10,16),(10,16),(9,15),(9,15),(9,15),(9,15),(9,15),(9,15),(9,15),(9,15),(9,15),(9,15),(9,15),(9,15),(9,15),(9,15),(9,15),(9,15),(9,15),(9,15),(4,8),(4,8),(4,8),(4,8),(4,8),(4,8),(4,8),(4,8),(4,8),(4,8),(4,8)</v>
      </c>
      <c r="Q131" s="3" t="str">
        <f>IF(D131="坦克碎片",VLOOKUP(C131,道具信息!$N$2:$O$291,2,FALSE)&amp;"碎片",VLOOKUP(C131,道具信息!$N$2:$O$291,2,FALSE))</f>
        <v>T2部件</v>
      </c>
      <c r="R131" s="3">
        <f t="shared" si="63"/>
        <v>472</v>
      </c>
      <c r="S131" s="11">
        <f t="shared" si="64"/>
        <v>9.0999999999999998E-2</v>
      </c>
      <c r="T131" s="3" t="str">
        <f>VLOOKUP(Q131,道具信息!$Q$3:$S$20,2,FALSE)</f>
        <v>CHEST_ITEM_TYPE_T2_PART</v>
      </c>
      <c r="U131" s="3" t="str">
        <f>IF(COUNTIF(U$91:U130,T131)=0,T131,"")</f>
        <v/>
      </c>
      <c r="V131" s="3" t="str">
        <f t="shared" si="74"/>
        <v>CHEST_ITEM_TYPE_T2_TANK,CHEST_ITEM_TYPE_T2_SHARD,CHEST_ITEM_TYPE_T1_PART,CHEST_ITEM_TYPE_T2_PART</v>
      </c>
      <c r="W131" s="13" t="str">
        <f t="shared" si="69"/>
        <v/>
      </c>
      <c r="X131" s="3" t="str">
        <f t="shared" si="70"/>
        <v/>
      </c>
      <c r="Y131" s="3" t="str">
        <f t="shared" si="75"/>
        <v>16.9%,43.4%,30.6%,9.1%</v>
      </c>
    </row>
    <row r="132" spans="2:25" x14ac:dyDescent="0.3">
      <c r="B132" s="2">
        <f>数据源!BM164</f>
        <v>4</v>
      </c>
      <c r="C132" s="2" t="str">
        <f>数据源!BN164</f>
        <v>T2LP6</v>
      </c>
      <c r="D132" s="2" t="str">
        <f>数据源!BO164</f>
        <v>部件</v>
      </c>
      <c r="E132" s="2">
        <f>数据源!BP164</f>
        <v>127.40000000000003</v>
      </c>
      <c r="F132" s="2">
        <f>数据源!BQ164</f>
        <v>6</v>
      </c>
      <c r="G132" s="2">
        <f>数据源!BR164</f>
        <v>6.0000000000000001E-3</v>
      </c>
      <c r="H132" s="2">
        <f>数据源!BS164</f>
        <v>2.4136577708006274E-3</v>
      </c>
      <c r="I132" s="2">
        <f>数据源!BT164</f>
        <v>24</v>
      </c>
      <c r="J132" s="3">
        <f t="shared" si="81"/>
        <v>4</v>
      </c>
      <c r="K132" s="3">
        <f t="shared" si="82"/>
        <v>8</v>
      </c>
      <c r="L132" s="3" t="str">
        <f t="shared" si="76"/>
        <v>部件</v>
      </c>
      <c r="M132" s="3">
        <f t="shared" ca="1" si="77"/>
        <v>92006</v>
      </c>
      <c r="N132" s="3" t="str">
        <f t="shared" ca="1" si="78"/>
        <v>11211,12211,13211,11221,12221,13221,51211,52211,53211,51221,52221,53221,91001,91003,91005,91101,91103,91105,91201,91203,91205,91002,91004,91006,91102,91104,91106,91202,91204,91206,92001,92003,92005,92101,92103,92105,92201,92203,92205,92002,92004,92006</v>
      </c>
      <c r="O132" s="3" t="str">
        <f t="shared" si="79"/>
        <v>181,181,181,111,111,111,560,560,560,190,190,190,88,88,88,88,88,88,88,88,88,88,88,88,88,88,88,88,88,88,28,28,28,28,28,28,28,28,28,28,24,24</v>
      </c>
      <c r="P132" s="1" t="str">
        <f t="shared" si="80"/>
        <v>(2,4),(2,4),(2,4),(1,1),(1,1),(1,1),(25,35),(25,35),(25,35),(10,16),(10,16),(10,16),(9,15),(9,15),(9,15),(9,15),(9,15),(9,15),(9,15),(9,15),(9,15),(9,15),(9,15),(9,15),(9,15),(9,15),(9,15),(9,15),(9,15),(9,15),(4,8),(4,8),(4,8),(4,8),(4,8),(4,8),(4,8),(4,8),(4,8),(4,8),(4,8),(4,8)</v>
      </c>
      <c r="Q132" s="3" t="str">
        <f>IF(D132="坦克碎片",VLOOKUP(C132,道具信息!$N$2:$O$291,2,FALSE)&amp;"碎片",VLOOKUP(C132,道具信息!$N$2:$O$291,2,FALSE))</f>
        <v>T2部件</v>
      </c>
      <c r="R132" s="3">
        <f t="shared" si="63"/>
        <v>472</v>
      </c>
      <c r="S132" s="11">
        <f t="shared" si="64"/>
        <v>9.0999999999999998E-2</v>
      </c>
      <c r="T132" s="3" t="str">
        <f>VLOOKUP(Q132,道具信息!$Q$3:$S$20,2,FALSE)</f>
        <v>CHEST_ITEM_TYPE_T2_PART</v>
      </c>
      <c r="U132" s="3" t="str">
        <f>IF(COUNTIF(U$91:U131,T132)=0,T132,"")</f>
        <v/>
      </c>
      <c r="V132" s="3" t="str">
        <f t="shared" si="74"/>
        <v>CHEST_ITEM_TYPE_T2_TANK,CHEST_ITEM_TYPE_T2_SHARD,CHEST_ITEM_TYPE_T1_PART,CHEST_ITEM_TYPE_T2_PART</v>
      </c>
      <c r="W132" s="13" t="str">
        <f t="shared" si="69"/>
        <v/>
      </c>
      <c r="X132" s="3" t="str">
        <f t="shared" si="70"/>
        <v/>
      </c>
      <c r="Y132" s="3" t="str">
        <f t="shared" si="75"/>
        <v>16.9%,43.4%,30.6%,9.1%</v>
      </c>
    </row>
    <row r="133" spans="2:25" x14ac:dyDescent="0.3">
      <c r="B133" s="2">
        <f>数据源!BM165</f>
        <v>4</v>
      </c>
      <c r="C133" s="2" t="str">
        <f>数据源!BN165</f>
        <v>T2MP2</v>
      </c>
      <c r="D133" s="2" t="str">
        <f>数据源!BO165</f>
        <v>部件</v>
      </c>
      <c r="E133" s="2">
        <f>数据源!BP165</f>
        <v>127.40000000000003</v>
      </c>
      <c r="F133" s="2">
        <f>数据源!BQ165</f>
        <v>6</v>
      </c>
      <c r="G133" s="2">
        <f>数据源!BR165</f>
        <v>6.0000000000000001E-3</v>
      </c>
      <c r="H133" s="2">
        <f>数据源!BS165</f>
        <v>2.4136577708006274E-3</v>
      </c>
      <c r="I133" s="2">
        <f>数据源!BT165</f>
        <v>24</v>
      </c>
      <c r="J133" s="3">
        <f t="shared" si="81"/>
        <v>4</v>
      </c>
      <c r="K133" s="3">
        <f t="shared" si="82"/>
        <v>8</v>
      </c>
      <c r="L133" s="3" t="str">
        <f t="shared" si="76"/>
        <v>部件</v>
      </c>
      <c r="M133" s="3">
        <f t="shared" ca="1" si="77"/>
        <v>92102</v>
      </c>
      <c r="N133" s="3" t="str">
        <f t="shared" ca="1" si="78"/>
        <v>11211,12211,13211,11221,12221,13221,51211,52211,53211,51221,52221,53221,91001,91003,91005,91101,91103,91105,91201,91203,91205,91002,91004,91006,91102,91104,91106,91202,91204,91206,92001,92003,92005,92101,92103,92105,92201,92203,92205,92002,92004,92006,92102</v>
      </c>
      <c r="O133" s="3" t="str">
        <f t="shared" si="79"/>
        <v>181,181,181,111,111,111,560,560,560,190,190,190,88,88,88,88,88,88,88,88,88,88,88,88,88,88,88,88,88,88,28,28,28,28,28,28,28,28,28,28,24,24,24</v>
      </c>
      <c r="P133" s="1" t="str">
        <f t="shared" si="80"/>
        <v>(2,4),(2,4),(2,4),(1,1),(1,1),(1,1),(25,35),(25,35),(25,35),(10,16),(10,16),(10,16),(9,15),(9,15),(9,15),(9,15),(9,15),(9,15),(9,15),(9,15),(9,15),(9,15),(9,15),(9,15),(9,15),(9,15),(9,15),(9,15),(9,15),(9,15),(4,8),(4,8),(4,8),(4,8),(4,8),(4,8),(4,8),(4,8),(4,8),(4,8),(4,8),(4,8),(4,8)</v>
      </c>
      <c r="Q133" s="3" t="str">
        <f>IF(D133="坦克碎片",VLOOKUP(C133,道具信息!$N$2:$O$291,2,FALSE)&amp;"碎片",VLOOKUP(C133,道具信息!$N$2:$O$291,2,FALSE))</f>
        <v>T2部件</v>
      </c>
      <c r="R133" s="3">
        <f t="shared" si="63"/>
        <v>472</v>
      </c>
      <c r="S133" s="11">
        <f t="shared" si="64"/>
        <v>9.0999999999999998E-2</v>
      </c>
      <c r="T133" s="3" t="str">
        <f>VLOOKUP(Q133,道具信息!$Q$3:$S$20,2,FALSE)</f>
        <v>CHEST_ITEM_TYPE_T2_PART</v>
      </c>
      <c r="U133" s="3" t="str">
        <f>IF(COUNTIF(U$91:U132,T133)=0,T133,"")</f>
        <v/>
      </c>
      <c r="V133" s="3" t="str">
        <f t="shared" si="74"/>
        <v>CHEST_ITEM_TYPE_T2_TANK,CHEST_ITEM_TYPE_T2_SHARD,CHEST_ITEM_TYPE_T1_PART,CHEST_ITEM_TYPE_T2_PART</v>
      </c>
      <c r="W133" s="13" t="str">
        <f t="shared" si="69"/>
        <v/>
      </c>
      <c r="X133" s="3" t="str">
        <f t="shared" si="70"/>
        <v/>
      </c>
      <c r="Y133" s="3" t="str">
        <f t="shared" si="75"/>
        <v>16.9%,43.4%,30.6%,9.1%</v>
      </c>
    </row>
    <row r="134" spans="2:25" x14ac:dyDescent="0.3">
      <c r="B134" s="2">
        <f>数据源!BM166</f>
        <v>4</v>
      </c>
      <c r="C134" s="2" t="str">
        <f>数据源!BN166</f>
        <v>T2MP4</v>
      </c>
      <c r="D134" s="2" t="str">
        <f>数据源!BO166</f>
        <v>部件</v>
      </c>
      <c r="E134" s="2">
        <f>数据源!BP166</f>
        <v>127.40000000000003</v>
      </c>
      <c r="F134" s="2">
        <f>数据源!BQ166</f>
        <v>6</v>
      </c>
      <c r="G134" s="2">
        <f>数据源!BR166</f>
        <v>6.0000000000000001E-3</v>
      </c>
      <c r="H134" s="2">
        <f>数据源!BS166</f>
        <v>2.4136577708006274E-3</v>
      </c>
      <c r="I134" s="2">
        <f>数据源!BT166</f>
        <v>24</v>
      </c>
      <c r="J134" s="3">
        <f t="shared" si="81"/>
        <v>4</v>
      </c>
      <c r="K134" s="3">
        <f t="shared" si="82"/>
        <v>8</v>
      </c>
      <c r="L134" s="3" t="str">
        <f t="shared" si="76"/>
        <v>部件</v>
      </c>
      <c r="M134" s="3">
        <f t="shared" ca="1" si="77"/>
        <v>92104</v>
      </c>
      <c r="N134" s="3" t="str">
        <f t="shared" ca="1" si="78"/>
        <v>11211,12211,13211,11221,12221,13221,51211,52211,53211,51221,52221,53221,91001,91003,91005,91101,91103,91105,91201,91203,91205,91002,91004,91006,91102,91104,91106,91202,91204,91206,92001,92003,92005,92101,92103,92105,92201,92203,92205,92002,92004,92006,92102,92104</v>
      </c>
      <c r="O134" s="3" t="str">
        <f t="shared" si="79"/>
        <v>181,181,181,111,111,111,560,560,560,190,190,190,88,88,88,88,88,88,88,88,88,88,88,88,88,88,88,88,88,88,28,28,28,28,28,28,28,28,28,28,24,24,24,24</v>
      </c>
      <c r="P134" s="1" t="str">
        <f t="shared" si="80"/>
        <v>(2,4),(2,4),(2,4),(1,1),(1,1),(1,1),(25,35),(25,35),(25,35),(10,16),(10,16),(10,16),(9,15),(9,15),(9,15),(9,15),(9,15),(9,15),(9,15),(9,15),(9,15),(9,15),(9,15),(9,15),(9,15),(9,15),(9,15),(9,15),(9,15),(9,15),(4,8),(4,8),(4,8),(4,8),(4,8),(4,8),(4,8),(4,8),(4,8),(4,8),(4,8),(4,8),(4,8),(4,8)</v>
      </c>
      <c r="Q134" s="3" t="str">
        <f>IF(D134="坦克碎片",VLOOKUP(C134,道具信息!$N$2:$O$291,2,FALSE)&amp;"碎片",VLOOKUP(C134,道具信息!$N$2:$O$291,2,FALSE))</f>
        <v>T2部件</v>
      </c>
      <c r="R134" s="3">
        <f t="shared" si="63"/>
        <v>472</v>
      </c>
      <c r="S134" s="11">
        <f t="shared" si="64"/>
        <v>9.0999999999999998E-2</v>
      </c>
      <c r="T134" s="3" t="str">
        <f>VLOOKUP(Q134,道具信息!$Q$3:$S$20,2,FALSE)</f>
        <v>CHEST_ITEM_TYPE_T2_PART</v>
      </c>
      <c r="U134" s="3" t="str">
        <f>IF(COUNTIF(U$91:U133,T134)=0,T134,"")</f>
        <v/>
      </c>
      <c r="V134" s="3" t="str">
        <f t="shared" si="74"/>
        <v>CHEST_ITEM_TYPE_T2_TANK,CHEST_ITEM_TYPE_T2_SHARD,CHEST_ITEM_TYPE_T1_PART,CHEST_ITEM_TYPE_T2_PART</v>
      </c>
      <c r="W134" s="13" t="str">
        <f t="shared" si="69"/>
        <v/>
      </c>
      <c r="X134" s="3" t="str">
        <f t="shared" si="70"/>
        <v/>
      </c>
      <c r="Y134" s="3" t="str">
        <f t="shared" si="75"/>
        <v>16.9%,43.4%,30.6%,9.1%</v>
      </c>
    </row>
    <row r="135" spans="2:25" x14ac:dyDescent="0.3">
      <c r="B135" s="2">
        <f>数据源!BM167</f>
        <v>4</v>
      </c>
      <c r="C135" s="2" t="str">
        <f>数据源!BN167</f>
        <v>T2MP6</v>
      </c>
      <c r="D135" s="2" t="str">
        <f>数据源!BO167</f>
        <v>部件</v>
      </c>
      <c r="E135" s="2">
        <f>数据源!BP167</f>
        <v>127.40000000000003</v>
      </c>
      <c r="F135" s="2">
        <f>数据源!BQ167</f>
        <v>6</v>
      </c>
      <c r="G135" s="2">
        <f>数据源!BR167</f>
        <v>6.0000000000000001E-3</v>
      </c>
      <c r="H135" s="2">
        <f>数据源!BS167</f>
        <v>2.4136577708006274E-3</v>
      </c>
      <c r="I135" s="2">
        <f>数据源!BT167</f>
        <v>24</v>
      </c>
      <c r="J135" s="3">
        <f t="shared" si="81"/>
        <v>4</v>
      </c>
      <c r="K135" s="3">
        <f t="shared" si="82"/>
        <v>8</v>
      </c>
      <c r="L135" s="3" t="str">
        <f t="shared" si="76"/>
        <v>部件</v>
      </c>
      <c r="M135" s="3">
        <f t="shared" ca="1" si="77"/>
        <v>92106</v>
      </c>
      <c r="N135" s="3" t="str">
        <f t="shared" ca="1" si="78"/>
        <v>11211,12211,13211,11221,12221,13221,51211,52211,53211,51221,52221,53221,91001,91003,91005,91101,91103,91105,91201,91203,91205,91002,91004,91006,91102,91104,91106,91202,91204,91206,92001,92003,92005,92101,92103,92105,92201,92203,92205,92002,92004,92006,92102,92104,92106</v>
      </c>
      <c r="O135" s="3" t="str">
        <f t="shared" si="79"/>
        <v>181,181,181,111,111,111,560,560,560,190,190,190,88,88,88,88,88,88,88,88,88,88,88,88,88,88,88,88,88,88,28,28,28,28,28,28,28,28,28,28,24,24,24,24,24</v>
      </c>
      <c r="P135" s="1" t="str">
        <f t="shared" si="80"/>
        <v>(2,4),(2,4),(2,4),(1,1),(1,1),(1,1),(25,35),(25,35),(25,35),(10,16),(10,16),(10,16),(9,15),(9,15),(9,15),(9,15),(9,15),(9,15),(9,15),(9,15),(9,15),(9,15),(9,15),(9,15),(9,15),(9,15),(9,15),(9,15),(9,15),(9,15),(4,8),(4,8),(4,8),(4,8),(4,8),(4,8),(4,8),(4,8),(4,8),(4,8),(4,8),(4,8),(4,8),(4,8),(4,8)</v>
      </c>
      <c r="Q135" s="3" t="str">
        <f>IF(D135="坦克碎片",VLOOKUP(C135,道具信息!$N$2:$O$291,2,FALSE)&amp;"碎片",VLOOKUP(C135,道具信息!$N$2:$O$291,2,FALSE))</f>
        <v>T2部件</v>
      </c>
      <c r="R135" s="3">
        <f t="shared" si="63"/>
        <v>472</v>
      </c>
      <c r="S135" s="11">
        <f t="shared" si="64"/>
        <v>9.0999999999999998E-2</v>
      </c>
      <c r="T135" s="3" t="str">
        <f>VLOOKUP(Q135,道具信息!$Q$3:$S$20,2,FALSE)</f>
        <v>CHEST_ITEM_TYPE_T2_PART</v>
      </c>
      <c r="U135" s="3" t="str">
        <f>IF(COUNTIF(U$91:U134,T135)=0,T135,"")</f>
        <v/>
      </c>
      <c r="V135" s="3" t="str">
        <f t="shared" si="74"/>
        <v>CHEST_ITEM_TYPE_T2_TANK,CHEST_ITEM_TYPE_T2_SHARD,CHEST_ITEM_TYPE_T1_PART,CHEST_ITEM_TYPE_T2_PART</v>
      </c>
      <c r="W135" s="13" t="str">
        <f t="shared" si="69"/>
        <v/>
      </c>
      <c r="X135" s="3" t="str">
        <f t="shared" si="70"/>
        <v/>
      </c>
      <c r="Y135" s="3" t="str">
        <f t="shared" si="75"/>
        <v>16.9%,43.4%,30.6%,9.1%</v>
      </c>
    </row>
    <row r="136" spans="2:25" x14ac:dyDescent="0.3">
      <c r="B136" s="2">
        <f>数据源!BM168</f>
        <v>4</v>
      </c>
      <c r="C136" s="2" t="str">
        <f>数据源!BN168</f>
        <v>T2HP2</v>
      </c>
      <c r="D136" s="2" t="str">
        <f>数据源!BO168</f>
        <v>部件</v>
      </c>
      <c r="E136" s="2">
        <f>数据源!BP168</f>
        <v>127.40000000000003</v>
      </c>
      <c r="F136" s="2">
        <f>数据源!BQ168</f>
        <v>6</v>
      </c>
      <c r="G136" s="2">
        <f>数据源!BR168</f>
        <v>6.0000000000000001E-3</v>
      </c>
      <c r="H136" s="2">
        <f>数据源!BS168</f>
        <v>2.4136577708006274E-3</v>
      </c>
      <c r="I136" s="2">
        <f>数据源!BT168</f>
        <v>24</v>
      </c>
      <c r="J136" s="3">
        <f>ROUNDUP(IF(F136&gt;1,F136-ROUNDDOWN(SQRT(F136),0),F136),0)</f>
        <v>4</v>
      </c>
      <c r="K136" s="3">
        <f>F136*2-J136</f>
        <v>8</v>
      </c>
      <c r="L136" s="3" t="str">
        <f t="shared" si="76"/>
        <v>部件</v>
      </c>
      <c r="M136" s="3">
        <f t="shared" ca="1" si="77"/>
        <v>92202</v>
      </c>
      <c r="N136" s="3" t="str">
        <f t="shared" ca="1" si="78"/>
        <v>11211,12211,13211,11221,12221,13221,51211,52211,53211,51221,52221,53221,91001,91003,91005,91101,91103,91105,91201,91203,91205,91002,91004,91006,91102,91104,91106,91202,91204,91206,92001,92003,92005,92101,92103,92105,92201,92203,92205,92002,92004,92006,92102,92104,92106,92202</v>
      </c>
      <c r="O136" s="3" t="str">
        <f t="shared" si="79"/>
        <v>181,181,181,111,111,111,560,560,560,190,190,190,88,88,88,88,88,88,88,88,88,88,88,88,88,88,88,88,88,88,28,28,28,28,28,28,28,28,28,28,24,24,24,24,24,24</v>
      </c>
      <c r="P136" s="1" t="str">
        <f t="shared" si="80"/>
        <v>(2,4),(2,4),(2,4),(1,1),(1,1),(1,1),(25,35),(25,35),(25,35),(10,16),(10,16),(10,16),(9,15),(9,15),(9,15),(9,15),(9,15),(9,15),(9,15),(9,15),(9,15),(9,15),(9,15),(9,15),(9,15),(9,15),(9,15),(9,15),(9,15),(9,15),(4,8),(4,8),(4,8),(4,8),(4,8),(4,8),(4,8),(4,8),(4,8),(4,8),(4,8),(4,8),(4,8),(4,8),(4,8),(4,8)</v>
      </c>
      <c r="Q136" s="3" t="str">
        <f>IF(D136="坦克碎片",VLOOKUP(C136,道具信息!$N$2:$O$291,2,FALSE)&amp;"碎片",VLOOKUP(C136,道具信息!$N$2:$O$291,2,FALSE))</f>
        <v>T2部件</v>
      </c>
      <c r="R136" s="3">
        <f t="shared" si="63"/>
        <v>472</v>
      </c>
      <c r="S136" s="11">
        <f t="shared" si="64"/>
        <v>9.0999999999999998E-2</v>
      </c>
      <c r="T136" s="3" t="str">
        <f>VLOOKUP(Q136,道具信息!$Q$3:$S$20,2,FALSE)</f>
        <v>CHEST_ITEM_TYPE_T2_PART</v>
      </c>
      <c r="U136" s="3" t="str">
        <f>IF(COUNTIF(U$91:U135,T136)=0,T136,"")</f>
        <v/>
      </c>
      <c r="V136" s="3" t="str">
        <f t="shared" si="74"/>
        <v>CHEST_ITEM_TYPE_T2_TANK,CHEST_ITEM_TYPE_T2_SHARD,CHEST_ITEM_TYPE_T1_PART,CHEST_ITEM_TYPE_T2_PART</v>
      </c>
      <c r="W136" s="13" t="str">
        <f t="shared" si="69"/>
        <v/>
      </c>
      <c r="X136" s="3" t="str">
        <f t="shared" si="70"/>
        <v/>
      </c>
      <c r="Y136" s="3" t="str">
        <f t="shared" si="75"/>
        <v>16.9%,43.4%,30.6%,9.1%</v>
      </c>
    </row>
    <row r="137" spans="2:25" x14ac:dyDescent="0.3">
      <c r="B137" s="2">
        <f>数据源!BM169</f>
        <v>4</v>
      </c>
      <c r="C137" s="2" t="str">
        <f>数据源!BN169</f>
        <v>T2HP4</v>
      </c>
      <c r="D137" s="2" t="str">
        <f>数据源!BO169</f>
        <v>部件</v>
      </c>
      <c r="E137" s="2">
        <f>数据源!BP169</f>
        <v>127.40000000000003</v>
      </c>
      <c r="F137" s="2">
        <f>数据源!BQ169</f>
        <v>6</v>
      </c>
      <c r="G137" s="2">
        <f>数据源!BR169</f>
        <v>6.0000000000000001E-3</v>
      </c>
      <c r="H137" s="2">
        <f>数据源!BS169</f>
        <v>2.4136577708006274E-3</v>
      </c>
      <c r="I137" s="2">
        <f>数据源!BT169</f>
        <v>24</v>
      </c>
      <c r="J137" s="3">
        <f t="shared" ref="J137:J138" si="83">ROUNDUP(IF(F137&gt;1,F137-ROUNDDOWN(SQRT(F137),0),F137),0)</f>
        <v>4</v>
      </c>
      <c r="K137" s="3">
        <f t="shared" ref="K137:K138" si="84">F137*2-J137</f>
        <v>8</v>
      </c>
      <c r="L137" s="3" t="str">
        <f t="shared" si="76"/>
        <v>部件</v>
      </c>
      <c r="M137" s="3">
        <f t="shared" ca="1" si="77"/>
        <v>92204</v>
      </c>
      <c r="N137" s="3" t="str">
        <f t="shared" ca="1" si="78"/>
        <v>11211,12211,13211,11221,12221,13221,51211,52211,53211,51221,52221,53221,91001,91003,91005,91101,91103,91105,91201,91203,91205,91002,91004,91006,91102,91104,91106,91202,91204,91206,92001,92003,92005,92101,92103,92105,92201,92203,92205,92002,92004,92006,92102,92104,92106,92202,92204</v>
      </c>
      <c r="O137" s="3" t="str">
        <f t="shared" si="79"/>
        <v>181,181,181,111,111,111,560,560,560,190,190,190,88,88,88,88,88,88,88,88,88,88,88,88,88,88,88,88,88,88,28,28,28,28,28,28,28,28,28,28,24,24,24,24,24,24,24</v>
      </c>
      <c r="P137" s="1" t="str">
        <f t="shared" si="80"/>
        <v>(2,4),(2,4),(2,4),(1,1),(1,1),(1,1),(25,35),(25,35),(25,35),(10,16),(10,16),(10,16),(9,15),(9,15),(9,15),(9,15),(9,15),(9,15),(9,15),(9,15),(9,15),(9,15),(9,15),(9,15),(9,15),(9,15),(9,15),(9,15),(9,15),(9,15),(4,8),(4,8),(4,8),(4,8),(4,8),(4,8),(4,8),(4,8),(4,8),(4,8),(4,8),(4,8),(4,8),(4,8),(4,8),(4,8),(4,8)</v>
      </c>
      <c r="Q137" s="3" t="str">
        <f>IF(D137="坦克碎片",VLOOKUP(C137,道具信息!$N$2:$O$291,2,FALSE)&amp;"碎片",VLOOKUP(C137,道具信息!$N$2:$O$291,2,FALSE))</f>
        <v>T2部件</v>
      </c>
      <c r="R137" s="3">
        <f t="shared" si="63"/>
        <v>472</v>
      </c>
      <c r="S137" s="11">
        <f t="shared" si="64"/>
        <v>9.0999999999999998E-2</v>
      </c>
      <c r="T137" s="3" t="str">
        <f>VLOOKUP(Q137,道具信息!$Q$3:$S$20,2,FALSE)</f>
        <v>CHEST_ITEM_TYPE_T2_PART</v>
      </c>
      <c r="U137" s="3" t="str">
        <f>IF(COUNTIF(U$91:U136,T137)=0,T137,"")</f>
        <v/>
      </c>
      <c r="V137" s="3" t="str">
        <f t="shared" si="74"/>
        <v>CHEST_ITEM_TYPE_T2_TANK,CHEST_ITEM_TYPE_T2_SHARD,CHEST_ITEM_TYPE_T1_PART,CHEST_ITEM_TYPE_T2_PART</v>
      </c>
      <c r="W137" s="13" t="str">
        <f t="shared" si="69"/>
        <v/>
      </c>
      <c r="X137" s="3" t="str">
        <f t="shared" si="70"/>
        <v/>
      </c>
      <c r="Y137" s="3" t="str">
        <f t="shared" si="75"/>
        <v>16.9%,43.4%,30.6%,9.1%</v>
      </c>
    </row>
    <row r="138" spans="2:25" x14ac:dyDescent="0.3">
      <c r="B138" s="2">
        <f>数据源!BM170</f>
        <v>4</v>
      </c>
      <c r="C138" s="2" t="str">
        <f>数据源!BN170</f>
        <v>T2HP6</v>
      </c>
      <c r="D138" s="2" t="str">
        <f>数据源!BO170</f>
        <v>部件</v>
      </c>
      <c r="E138" s="2">
        <f>数据源!BP170</f>
        <v>127.40000000000003</v>
      </c>
      <c r="F138" s="2">
        <f>数据源!BQ170</f>
        <v>6</v>
      </c>
      <c r="G138" s="2">
        <f>数据源!BR170</f>
        <v>6.0000000000000001E-3</v>
      </c>
      <c r="H138" s="2">
        <f>数据源!BS170</f>
        <v>2.4136577708006274E-3</v>
      </c>
      <c r="I138" s="2">
        <f>数据源!BT170</f>
        <v>24</v>
      </c>
      <c r="J138" s="3">
        <f t="shared" si="83"/>
        <v>4</v>
      </c>
      <c r="K138" s="3">
        <f t="shared" si="84"/>
        <v>8</v>
      </c>
      <c r="L138" s="3" t="str">
        <f t="shared" si="76"/>
        <v>部件</v>
      </c>
      <c r="M138" s="3">
        <f t="shared" ca="1" si="77"/>
        <v>92206</v>
      </c>
      <c r="N138" s="3" t="str">
        <f t="shared" ca="1" si="78"/>
        <v>11211,12211,13211,11221,12221,13221,51211,52211,53211,51221,52221,53221,91001,91003,91005,91101,91103,91105,91201,91203,91205,91002,91004,91006,91102,91104,91106,91202,91204,91206,92001,92003,92005,92101,92103,92105,92201,92203,92205,92002,92004,92006,92102,92104,92106,92202,92204,92206</v>
      </c>
      <c r="O138" s="3" t="str">
        <f t="shared" si="79"/>
        <v>181,181,181,111,111,111,560,560,560,190,190,190,88,88,88,88,88,88,88,88,88,88,88,88,88,88,88,88,88,88,28,28,28,28,28,28,28,28,28,28,24,24,24,24,24,24,24,24</v>
      </c>
      <c r="P138" s="1" t="str">
        <f t="shared" si="80"/>
        <v>(2,4),(2,4),(2,4),(1,1),(1,1),(1,1),(25,35),(25,35),(25,35),(10,16),(10,16),(10,16),(9,15),(9,15),(9,15),(9,15),(9,15),(9,15),(9,15),(9,15),(9,15),(9,15),(9,15),(9,15),(9,15),(9,15),(9,15),(9,15),(9,15),(9,15),(4,8),(4,8),(4,8),(4,8),(4,8),(4,8),(4,8),(4,8),(4,8),(4,8),(4,8),(4,8),(4,8),(4,8),(4,8),(4,8),(4,8),(4,8)</v>
      </c>
      <c r="Q138" s="3" t="str">
        <f>IF(D138="坦克碎片",VLOOKUP(C138,道具信息!$N$2:$O$291,2,FALSE)&amp;"碎片",VLOOKUP(C138,道具信息!$N$2:$O$291,2,FALSE))</f>
        <v>T2部件</v>
      </c>
      <c r="R138" s="3">
        <f t="shared" si="63"/>
        <v>472</v>
      </c>
      <c r="S138" s="11">
        <f t="shared" si="64"/>
        <v>9.0999999999999998E-2</v>
      </c>
      <c r="T138" s="3" t="str">
        <f>VLOOKUP(Q138,道具信息!$Q$3:$S$20,2,FALSE)</f>
        <v>CHEST_ITEM_TYPE_T2_PART</v>
      </c>
      <c r="U138" s="3" t="str">
        <f>IF(COUNTIF(U$91:U137,T138)=0,T138,"")</f>
        <v/>
      </c>
      <c r="V138" s="3" t="str">
        <f t="shared" si="74"/>
        <v>CHEST_ITEM_TYPE_T2_TANK,CHEST_ITEM_TYPE_T2_SHARD,CHEST_ITEM_TYPE_T1_PART,CHEST_ITEM_TYPE_T2_PART</v>
      </c>
      <c r="W138" s="13" t="str">
        <f t="shared" si="69"/>
        <v/>
      </c>
      <c r="X138" s="3" t="str">
        <f t="shared" si="70"/>
        <v/>
      </c>
      <c r="Y138" s="3" t="str">
        <f t="shared" si="75"/>
        <v>16.9%,43.4%,30.6%,9.1%</v>
      </c>
    </row>
    <row r="139" spans="2:25" x14ac:dyDescent="0.3">
      <c r="B139" s="4"/>
      <c r="C139" s="4"/>
      <c r="D139" s="4"/>
      <c r="E139" s="4"/>
      <c r="F139" s="4"/>
      <c r="G139" s="4"/>
      <c r="H139" s="4"/>
      <c r="I139" s="4"/>
      <c r="N139" s="3" t="str">
        <f ca="1">"["&amp;N138&amp;"]"</f>
        <v>[11211,12211,13211,11221,12221,13221,51211,52211,53211,51221,52221,53221,91001,91003,91005,91101,91103,91105,91201,91203,91205,91002,91004,91006,91102,91104,91106,91202,91204,91206,92001,92003,92005,92101,92103,92105,92201,92203,92205,92002,92004,92006,92102,92104,92106,92202,92204,92206]</v>
      </c>
      <c r="O139" s="3" t="str">
        <f>"["&amp;O138&amp;"]"</f>
        <v>[181,181,181,111,111,111,560,560,560,190,190,190,88,88,88,88,88,88,88,88,88,88,88,88,88,88,88,88,88,88,28,28,28,28,28,28,28,28,28,28,24,24,24,24,24,24,24,24]</v>
      </c>
      <c r="P139" s="3" t="str">
        <f>"["&amp;P138&amp;"]"</f>
        <v>[(2,4),(2,4),(2,4),(1,1),(1,1),(1,1),(25,35),(25,35),(25,35),(10,16),(10,16),(10,16),(9,15),(9,15),(9,15),(9,15),(9,15),(9,15),(9,15),(9,15),(9,15),(9,15),(9,15),(9,15),(9,15),(9,15),(9,15),(9,15),(9,15),(9,15),(4,8),(4,8),(4,8),(4,8),(4,8),(4,8),(4,8),(4,8),(4,8),(4,8),(4,8),(4,8),(4,8),(4,8),(4,8),(4,8),(4,8),(4,8)]</v>
      </c>
      <c r="V139" s="3" t="str">
        <f>"["&amp;V138&amp;"]"</f>
        <v>[CHEST_ITEM_TYPE_T2_TANK,CHEST_ITEM_TYPE_T2_SHARD,CHEST_ITEM_TYPE_T1_PART,CHEST_ITEM_TYPE_T2_PART]</v>
      </c>
      <c r="Y139" s="3" t="str">
        <f>"["&amp;Y138&amp;"]"</f>
        <v>[16.9%,43.4%,30.6%,9.1%]</v>
      </c>
    </row>
    <row r="141" spans="2:25" x14ac:dyDescent="0.3">
      <c r="B141" s="2" t="str">
        <f>数据源!BM173</f>
        <v>联赛等级</v>
      </c>
      <c r="C141" s="2" t="str">
        <f>数据源!BN173</f>
        <v>道具名称</v>
      </c>
      <c r="D141" s="2" t="str">
        <f>数据源!BO173</f>
        <v>对应大类</v>
      </c>
      <c r="E141" s="2" t="str">
        <f>数据源!BP173</f>
        <v>道具价值</v>
      </c>
      <c r="F141" s="2" t="str">
        <f>数据源!BQ173</f>
        <v>抽取个数</v>
      </c>
      <c r="G141" s="2" t="str">
        <f>数据源!BR173</f>
        <v>价值比例</v>
      </c>
      <c r="H141" s="2" t="str">
        <f>数据源!BS173</f>
        <v>产出概率</v>
      </c>
      <c r="I141" s="2" t="str">
        <f>数据源!BT173</f>
        <v>权重值</v>
      </c>
      <c r="J141" s="7" t="s">
        <v>234</v>
      </c>
      <c r="K141" s="7" t="s">
        <v>235</v>
      </c>
      <c r="L141" s="3" t="s">
        <v>222</v>
      </c>
      <c r="M141" s="3" t="s">
        <v>152</v>
      </c>
      <c r="N141" s="3" t="s">
        <v>224</v>
      </c>
      <c r="O141" s="3" t="s">
        <v>225</v>
      </c>
      <c r="P141" s="3" t="s">
        <v>226</v>
      </c>
      <c r="Q141" s="8" t="s">
        <v>244</v>
      </c>
      <c r="R141" s="8" t="s">
        <v>245</v>
      </c>
      <c r="S141" s="8" t="s">
        <v>246</v>
      </c>
    </row>
    <row r="142" spans="2:25" x14ac:dyDescent="0.3">
      <c r="B142" s="2">
        <f>数据源!BM174</f>
        <v>5</v>
      </c>
      <c r="C142" s="2" t="str">
        <f>数据源!BN174</f>
        <v>Puma</v>
      </c>
      <c r="D142" s="2" t="str">
        <f>数据源!BO174</f>
        <v>坦克</v>
      </c>
      <c r="E142" s="2">
        <f>数据源!BP174</f>
        <v>840</v>
      </c>
      <c r="F142" s="2">
        <f>数据源!BQ174</f>
        <v>1</v>
      </c>
      <c r="G142" s="2">
        <f>数据源!BR174</f>
        <v>2.9600000000000001E-2</v>
      </c>
      <c r="H142" s="2">
        <f>数据源!BS174</f>
        <v>1.0835714285714285E-2</v>
      </c>
      <c r="I142" s="2">
        <f>数据源!BT174</f>
        <v>108</v>
      </c>
      <c r="J142" s="3">
        <f>ROUNDUP(IF(F142&gt;1,F142-ROUNDDOWN(SQRT(F142),0),F142),0)</f>
        <v>1</v>
      </c>
      <c r="K142" s="3">
        <f>F142*2-J142</f>
        <v>1</v>
      </c>
      <c r="L142" s="3" t="str">
        <f>RIGHT(D142,2)</f>
        <v>坦克</v>
      </c>
      <c r="M142" s="3">
        <f ca="1">IF(OR(L142="坦克",L142="碎片"),VLOOKUP(C142,INDIRECT("坦克ID"),MATCH(L142&amp;"ID",INDIRECT("坦克标头"),0),FALSE),VLOOKUP(C142,INDIRECT(L142&amp;"ID"),2,FALSE))</f>
        <v>11221</v>
      </c>
      <c r="N142" s="3">
        <f ca="1">M142</f>
        <v>11221</v>
      </c>
      <c r="O142" s="3">
        <f>I142</f>
        <v>108</v>
      </c>
      <c r="P142" s="1" t="str">
        <f>"("&amp;J142&amp;","&amp;K142&amp;")"</f>
        <v>(1,1)</v>
      </c>
      <c r="Q142" s="3" t="str">
        <f>IF(D142="坦克碎片",VLOOKUP(C142,道具信息!$N$2:$O$291,2,FALSE)&amp;"碎片",VLOOKUP(C142,道具信息!$N$2:$O$291,2,FALSE))</f>
        <v>T2坦克</v>
      </c>
      <c r="R142" s="3">
        <f t="shared" ref="R142:R173" si="85">SUMIFS(I$3:I$580,Q$3:Q$580,Q142,B$3:B$580,B142)</f>
        <v>324</v>
      </c>
      <c r="S142" s="11">
        <f t="shared" ref="S142:S173" si="86">ROUND(R142/SUMIF(B$3:B$580,B142,I$3:I$580),3)</f>
        <v>6.2E-2</v>
      </c>
      <c r="T142" s="3" t="str">
        <f>VLOOKUP(Q142,道具信息!$Q$3:$S$20,2,FALSE)</f>
        <v>CHEST_ITEM_TYPE_T2_TANK</v>
      </c>
      <c r="U142" s="3" t="str">
        <f>T142</f>
        <v>CHEST_ITEM_TYPE_T2_TANK</v>
      </c>
      <c r="V142" s="3" t="str">
        <f>U142</f>
        <v>CHEST_ITEM_TYPE_T2_TANK</v>
      </c>
      <c r="W142" s="13">
        <f>IF(U142&lt;&gt;"",ROUND(S142*100%,3),"")</f>
        <v>6.2E-2</v>
      </c>
      <c r="X142" s="3" t="str">
        <f>TEXT(W142,"0.0%")</f>
        <v>6.2%</v>
      </c>
      <c r="Y142" s="3" t="str">
        <f>X142</f>
        <v>6.2%</v>
      </c>
    </row>
    <row r="143" spans="2:25" x14ac:dyDescent="0.3">
      <c r="B143" s="2">
        <f>数据源!BM175</f>
        <v>5</v>
      </c>
      <c r="C143" s="2" t="str">
        <f>数据源!BN175</f>
        <v>四号</v>
      </c>
      <c r="D143" s="2" t="str">
        <f>数据源!BO175</f>
        <v>坦克</v>
      </c>
      <c r="E143" s="2">
        <f>数据源!BP175</f>
        <v>840</v>
      </c>
      <c r="F143" s="2">
        <f>数据源!BQ175</f>
        <v>1</v>
      </c>
      <c r="G143" s="2">
        <f>数据源!BR175</f>
        <v>2.9600000000000001E-2</v>
      </c>
      <c r="H143" s="2">
        <f>数据源!BS175</f>
        <v>1.0835714285714285E-2</v>
      </c>
      <c r="I143" s="2">
        <f>数据源!BT175</f>
        <v>108</v>
      </c>
      <c r="J143" s="3">
        <f t="shared" ref="J143:J171" si="87">ROUNDUP(IF(F143&gt;1,F143-ROUNDDOWN(SQRT(F143),0),F143),0)</f>
        <v>1</v>
      </c>
      <c r="K143" s="3">
        <f t="shared" ref="K143:K171" si="88">F143*2-J143</f>
        <v>1</v>
      </c>
      <c r="L143" s="3" t="str">
        <f t="shared" ref="L143:L186" si="89">RIGHT(D143,2)</f>
        <v>坦克</v>
      </c>
      <c r="M143" s="3">
        <f t="shared" ref="M143:M186" ca="1" si="90">IF(OR(L143="坦克",L143="碎片"),VLOOKUP(C143,INDIRECT("坦克ID"),MATCH(L143&amp;"ID",INDIRECT("坦克标头"),0),FALSE),VLOOKUP(C143,INDIRECT(L143&amp;"ID"),2,FALSE))</f>
        <v>12221</v>
      </c>
      <c r="N143" s="3" t="str">
        <f ca="1">N142&amp;","&amp;M143</f>
        <v>11221,12221</v>
      </c>
      <c r="O143" s="3" t="str">
        <f>O142&amp;","&amp;I143</f>
        <v>108,108</v>
      </c>
      <c r="P143" s="1" t="str">
        <f>P142&amp;","&amp;"("&amp;J143&amp;","&amp;K143&amp;")"</f>
        <v>(1,1),(1,1)</v>
      </c>
      <c r="Q143" s="3" t="str">
        <f>IF(D143="坦克碎片",VLOOKUP(C143,道具信息!$N$2:$O$291,2,FALSE)&amp;"碎片",VLOOKUP(C143,道具信息!$N$2:$O$291,2,FALSE))</f>
        <v>T2坦克</v>
      </c>
      <c r="R143" s="3">
        <f t="shared" si="85"/>
        <v>324</v>
      </c>
      <c r="S143" s="11">
        <f t="shared" si="86"/>
        <v>6.2E-2</v>
      </c>
      <c r="T143" s="3" t="str">
        <f>VLOOKUP(Q143,道具信息!$Q$3:$S$20,2,FALSE)</f>
        <v>CHEST_ITEM_TYPE_T2_TANK</v>
      </c>
      <c r="U143" s="3" t="str">
        <f>IF(COUNTIF(U$142:U142,T143)=0,T143,"")</f>
        <v/>
      </c>
      <c r="V143" s="3" t="str">
        <f>IF(U143&lt;&gt;"",V142&amp;","&amp;U143,V142)</f>
        <v>CHEST_ITEM_TYPE_T2_TANK</v>
      </c>
      <c r="W143" s="13" t="str">
        <f t="shared" ref="W143:W195" si="91">IF(U143&lt;&gt;"",ROUND(S143*100%,3),"")</f>
        <v/>
      </c>
      <c r="X143" s="3" t="str">
        <f t="shared" ref="X143:X195" si="92">TEXT(W143,"0.0%")</f>
        <v/>
      </c>
      <c r="Y143" s="3" t="str">
        <f>IF(X143&lt;&gt;"",Y142&amp;","&amp;X143,Y142)</f>
        <v>6.2%</v>
      </c>
    </row>
    <row r="144" spans="2:25" x14ac:dyDescent="0.3">
      <c r="B144" s="2">
        <f>数据源!BM176</f>
        <v>5</v>
      </c>
      <c r="C144" s="2" t="str">
        <f>数据源!BN176</f>
        <v>丘吉尔</v>
      </c>
      <c r="D144" s="2" t="str">
        <f>数据源!BO176</f>
        <v>坦克</v>
      </c>
      <c r="E144" s="2">
        <f>数据源!BP176</f>
        <v>840</v>
      </c>
      <c r="F144" s="2">
        <f>数据源!BQ176</f>
        <v>1</v>
      </c>
      <c r="G144" s="2">
        <f>数据源!BR176</f>
        <v>2.9600000000000001E-2</v>
      </c>
      <c r="H144" s="2">
        <f>数据源!BS176</f>
        <v>1.0835714285714285E-2</v>
      </c>
      <c r="I144" s="2">
        <f>数据源!BT176</f>
        <v>108</v>
      </c>
      <c r="J144" s="3">
        <f t="shared" si="87"/>
        <v>1</v>
      </c>
      <c r="K144" s="3">
        <f t="shared" si="88"/>
        <v>1</v>
      </c>
      <c r="L144" s="3" t="str">
        <f t="shared" si="89"/>
        <v>坦克</v>
      </c>
      <c r="M144" s="3">
        <f t="shared" ca="1" si="90"/>
        <v>13221</v>
      </c>
      <c r="N144" s="3" t="str">
        <f t="shared" ref="N144:N186" ca="1" si="93">N143&amp;","&amp;M144</f>
        <v>11221,12221,13221</v>
      </c>
      <c r="O144" s="3" t="str">
        <f t="shared" ref="O144:O186" si="94">O143&amp;","&amp;I144</f>
        <v>108,108,108</v>
      </c>
      <c r="P144" s="1" t="str">
        <f t="shared" ref="P144:P186" si="95">P143&amp;","&amp;"("&amp;J144&amp;","&amp;K144&amp;")"</f>
        <v>(1,1),(1,1),(1,1)</v>
      </c>
      <c r="Q144" s="3" t="str">
        <f>IF(D144="坦克碎片",VLOOKUP(C144,道具信息!$N$2:$O$291,2,FALSE)&amp;"碎片",VLOOKUP(C144,道具信息!$N$2:$O$291,2,FALSE))</f>
        <v>T2坦克</v>
      </c>
      <c r="R144" s="3">
        <f t="shared" si="85"/>
        <v>324</v>
      </c>
      <c r="S144" s="11">
        <f t="shared" si="86"/>
        <v>6.2E-2</v>
      </c>
      <c r="T144" s="3" t="str">
        <f>VLOOKUP(Q144,道具信息!$Q$3:$S$20,2,FALSE)</f>
        <v>CHEST_ITEM_TYPE_T2_TANK</v>
      </c>
      <c r="U144" s="3" t="str">
        <f>IF(COUNTIF(U$142:U143,T144)=0,T144,"")</f>
        <v/>
      </c>
      <c r="V144" s="3" t="str">
        <f t="shared" ref="V144:V195" si="96">IF(U144&lt;&gt;"",V143&amp;","&amp;U144,V143)</f>
        <v>CHEST_ITEM_TYPE_T2_TANK</v>
      </c>
      <c r="W144" s="13" t="str">
        <f t="shared" si="91"/>
        <v/>
      </c>
      <c r="X144" s="3" t="str">
        <f t="shared" si="92"/>
        <v/>
      </c>
      <c r="Y144" s="3" t="str">
        <f t="shared" ref="Y144:Y195" si="97">IF(X144&lt;&gt;"",Y143&amp;","&amp;X144,Y143)</f>
        <v>6.2%</v>
      </c>
    </row>
    <row r="145" spans="2:25" x14ac:dyDescent="0.3">
      <c r="B145" s="2">
        <f>数据源!BM177</f>
        <v>5</v>
      </c>
      <c r="C145" s="2" t="str">
        <f>数据源!BN177</f>
        <v>35(t)</v>
      </c>
      <c r="D145" s="2" t="str">
        <f>数据源!BO177</f>
        <v>坦克</v>
      </c>
      <c r="E145" s="2">
        <f>数据源!BP177</f>
        <v>1000</v>
      </c>
      <c r="F145" s="2">
        <f>数据源!BQ177</f>
        <v>1</v>
      </c>
      <c r="G145" s="2">
        <f>数据源!BR177</f>
        <v>4.4399999999999995E-2</v>
      </c>
      <c r="H145" s="2">
        <f>数据源!BS177</f>
        <v>1.3652999999999998E-2</v>
      </c>
      <c r="I145" s="2">
        <f>数据源!BT177</f>
        <v>137</v>
      </c>
      <c r="J145" s="3">
        <f t="shared" si="87"/>
        <v>1</v>
      </c>
      <c r="K145" s="3">
        <f t="shared" si="88"/>
        <v>1</v>
      </c>
      <c r="L145" s="3" t="str">
        <f t="shared" si="89"/>
        <v>坦克</v>
      </c>
      <c r="M145" s="3">
        <f t="shared" ca="1" si="90"/>
        <v>11311</v>
      </c>
      <c r="N145" s="3" t="str">
        <f t="shared" ca="1" si="93"/>
        <v>11221,12221,13221,11311</v>
      </c>
      <c r="O145" s="3" t="str">
        <f t="shared" si="94"/>
        <v>108,108,108,137</v>
      </c>
      <c r="P145" s="1" t="str">
        <f t="shared" si="95"/>
        <v>(1,1),(1,1),(1,1),(1,1)</v>
      </c>
      <c r="Q145" s="3" t="str">
        <f>IF(D145="坦克碎片",VLOOKUP(C145,道具信息!$N$2:$O$291,2,FALSE)&amp;"碎片",VLOOKUP(C145,道具信息!$N$2:$O$291,2,FALSE))</f>
        <v>T3坦克</v>
      </c>
      <c r="R145" s="3">
        <f t="shared" si="85"/>
        <v>411</v>
      </c>
      <c r="S145" s="11">
        <f t="shared" si="86"/>
        <v>7.9000000000000001E-2</v>
      </c>
      <c r="T145" s="3" t="str">
        <f>VLOOKUP(Q145,道具信息!$Q$3:$S$20,2,FALSE)</f>
        <v>CHEST_ITEM_TYPE_T3_TANK</v>
      </c>
      <c r="U145" s="3" t="str">
        <f>IF(COUNTIF(U$142:U144,T145)=0,T145,"")</f>
        <v>CHEST_ITEM_TYPE_T3_TANK</v>
      </c>
      <c r="V145" s="3" t="str">
        <f t="shared" si="96"/>
        <v>CHEST_ITEM_TYPE_T2_TANK,CHEST_ITEM_TYPE_T3_TANK</v>
      </c>
      <c r="W145" s="13">
        <f t="shared" si="91"/>
        <v>7.9000000000000001E-2</v>
      </c>
      <c r="X145" s="3" t="str">
        <f t="shared" si="92"/>
        <v>7.9%</v>
      </c>
      <c r="Y145" s="3" t="str">
        <f t="shared" si="97"/>
        <v>6.2%,7.9%</v>
      </c>
    </row>
    <row r="146" spans="2:25" x14ac:dyDescent="0.3">
      <c r="B146" s="2">
        <f>数据源!BM178</f>
        <v>5</v>
      </c>
      <c r="C146" s="2" t="str">
        <f>数据源!BN178</f>
        <v>玛蒂尔达</v>
      </c>
      <c r="D146" s="2" t="str">
        <f>数据源!BO178</f>
        <v>坦克</v>
      </c>
      <c r="E146" s="2">
        <f>数据源!BP178</f>
        <v>1000</v>
      </c>
      <c r="F146" s="2">
        <f>数据源!BQ178</f>
        <v>1</v>
      </c>
      <c r="G146" s="2">
        <f>数据源!BR178</f>
        <v>4.4399999999999995E-2</v>
      </c>
      <c r="H146" s="2">
        <f>数据源!BS178</f>
        <v>1.3652999999999998E-2</v>
      </c>
      <c r="I146" s="2">
        <f>数据源!BT178</f>
        <v>137</v>
      </c>
      <c r="J146" s="3">
        <f t="shared" si="87"/>
        <v>1</v>
      </c>
      <c r="K146" s="3">
        <f t="shared" si="88"/>
        <v>1</v>
      </c>
      <c r="L146" s="3" t="str">
        <f t="shared" si="89"/>
        <v>坦克</v>
      </c>
      <c r="M146" s="3">
        <f t="shared" ca="1" si="90"/>
        <v>12311</v>
      </c>
      <c r="N146" s="3" t="str">
        <f t="shared" ca="1" si="93"/>
        <v>11221,12221,13221,11311,12311</v>
      </c>
      <c r="O146" s="3" t="str">
        <f t="shared" si="94"/>
        <v>108,108,108,137,137</v>
      </c>
      <c r="P146" s="1" t="str">
        <f t="shared" si="95"/>
        <v>(1,1),(1,1),(1,1),(1,1),(1,1)</v>
      </c>
      <c r="Q146" s="3" t="str">
        <f>IF(D146="坦克碎片",VLOOKUP(C146,道具信息!$N$2:$O$291,2,FALSE)&amp;"碎片",VLOOKUP(C146,道具信息!$N$2:$O$291,2,FALSE))</f>
        <v>T3坦克</v>
      </c>
      <c r="R146" s="3">
        <f t="shared" si="85"/>
        <v>411</v>
      </c>
      <c r="S146" s="11">
        <f t="shared" si="86"/>
        <v>7.9000000000000001E-2</v>
      </c>
      <c r="T146" s="3" t="str">
        <f>VLOOKUP(Q146,道具信息!$Q$3:$S$20,2,FALSE)</f>
        <v>CHEST_ITEM_TYPE_T3_TANK</v>
      </c>
      <c r="U146" s="3" t="str">
        <f>IF(COUNTIF(U$142:U145,T146)=0,T146,"")</f>
        <v/>
      </c>
      <c r="V146" s="3" t="str">
        <f t="shared" si="96"/>
        <v>CHEST_ITEM_TYPE_T2_TANK,CHEST_ITEM_TYPE_T3_TANK</v>
      </c>
      <c r="W146" s="13" t="str">
        <f t="shared" si="91"/>
        <v/>
      </c>
      <c r="X146" s="3" t="str">
        <f t="shared" si="92"/>
        <v/>
      </c>
      <c r="Y146" s="3" t="str">
        <f t="shared" si="97"/>
        <v>6.2%,7.9%</v>
      </c>
    </row>
    <row r="147" spans="2:25" x14ac:dyDescent="0.3">
      <c r="B147" s="2">
        <f>数据源!BM179</f>
        <v>5</v>
      </c>
      <c r="C147" s="2" t="str">
        <f>数据源!BN179</f>
        <v>黑豹</v>
      </c>
      <c r="D147" s="2" t="str">
        <f>数据源!BO179</f>
        <v>坦克</v>
      </c>
      <c r="E147" s="2">
        <f>数据源!BP179</f>
        <v>1000</v>
      </c>
      <c r="F147" s="2">
        <f>数据源!BQ179</f>
        <v>1</v>
      </c>
      <c r="G147" s="2">
        <f>数据源!BR179</f>
        <v>4.4399999999999995E-2</v>
      </c>
      <c r="H147" s="2">
        <f>数据源!BS179</f>
        <v>1.3652999999999998E-2</v>
      </c>
      <c r="I147" s="2">
        <f>数据源!BT179</f>
        <v>137</v>
      </c>
      <c r="J147" s="3">
        <f t="shared" si="87"/>
        <v>1</v>
      </c>
      <c r="K147" s="3">
        <f t="shared" si="88"/>
        <v>1</v>
      </c>
      <c r="L147" s="3" t="str">
        <f t="shared" si="89"/>
        <v>坦克</v>
      </c>
      <c r="M147" s="3">
        <f t="shared" ca="1" si="90"/>
        <v>13311</v>
      </c>
      <c r="N147" s="3" t="str">
        <f t="shared" ca="1" si="93"/>
        <v>11221,12221,13221,11311,12311,13311</v>
      </c>
      <c r="O147" s="3" t="str">
        <f t="shared" si="94"/>
        <v>108,108,108,137,137,137</v>
      </c>
      <c r="P147" s="1" t="str">
        <f t="shared" si="95"/>
        <v>(1,1),(1,1),(1,1),(1,1),(1,1),(1,1)</v>
      </c>
      <c r="Q147" s="3" t="str">
        <f>IF(D147="坦克碎片",VLOOKUP(C147,道具信息!$N$2:$O$291,2,FALSE)&amp;"碎片",VLOOKUP(C147,道具信息!$N$2:$O$291,2,FALSE))</f>
        <v>T3坦克</v>
      </c>
      <c r="R147" s="3">
        <f t="shared" si="85"/>
        <v>411</v>
      </c>
      <c r="S147" s="11">
        <f t="shared" si="86"/>
        <v>7.9000000000000001E-2</v>
      </c>
      <c r="T147" s="3" t="str">
        <f>VLOOKUP(Q147,道具信息!$Q$3:$S$20,2,FALSE)</f>
        <v>CHEST_ITEM_TYPE_T3_TANK</v>
      </c>
      <c r="U147" s="3" t="str">
        <f>IF(COUNTIF(U$142:U146,T147)=0,T147,"")</f>
        <v/>
      </c>
      <c r="V147" s="3" t="str">
        <f t="shared" si="96"/>
        <v>CHEST_ITEM_TYPE_T2_TANK,CHEST_ITEM_TYPE_T3_TANK</v>
      </c>
      <c r="W147" s="13" t="str">
        <f t="shared" si="91"/>
        <v/>
      </c>
      <c r="X147" s="3" t="str">
        <f t="shared" si="92"/>
        <v/>
      </c>
      <c r="Y147" s="3" t="str">
        <f t="shared" si="97"/>
        <v>6.2%,7.9%</v>
      </c>
    </row>
    <row r="148" spans="2:25" x14ac:dyDescent="0.3">
      <c r="B148" s="2">
        <f>数据源!BM180</f>
        <v>5</v>
      </c>
      <c r="C148" s="2" t="str">
        <f>数据源!BN180</f>
        <v>二号</v>
      </c>
      <c r="D148" s="2" t="str">
        <f>数据源!BO180</f>
        <v>坦克碎片</v>
      </c>
      <c r="E148" s="2">
        <f>数据源!BP180</f>
        <v>19</v>
      </c>
      <c r="F148" s="2">
        <f>数据源!BQ180</f>
        <v>18</v>
      </c>
      <c r="G148" s="2">
        <f>数据源!BR180</f>
        <v>3.6999999999999998E-2</v>
      </c>
      <c r="H148" s="2">
        <f>数据源!BS180</f>
        <v>3.3267543859649119E-2</v>
      </c>
      <c r="I148" s="2">
        <f>数据源!BT180</f>
        <v>333</v>
      </c>
      <c r="J148" s="3">
        <f t="shared" si="87"/>
        <v>14</v>
      </c>
      <c r="K148" s="3">
        <f t="shared" si="88"/>
        <v>22</v>
      </c>
      <c r="L148" s="3" t="str">
        <f t="shared" si="89"/>
        <v>碎片</v>
      </c>
      <c r="M148" s="3">
        <f t="shared" ca="1" si="90"/>
        <v>51211</v>
      </c>
      <c r="N148" s="3" t="str">
        <f t="shared" ca="1" si="93"/>
        <v>11221,12221,13221,11311,12311,13311,51211</v>
      </c>
      <c r="O148" s="3" t="str">
        <f t="shared" si="94"/>
        <v>108,108,108,137,137,137,333</v>
      </c>
      <c r="P148" s="1" t="str">
        <f t="shared" si="95"/>
        <v>(1,1),(1,1),(1,1),(1,1),(1,1),(1,1),(14,22)</v>
      </c>
      <c r="Q148" s="3" t="str">
        <f>IF(D148="坦克碎片",VLOOKUP(C148,道具信息!$N$2:$O$291,2,FALSE)&amp;"碎片",VLOOKUP(C148,道具信息!$N$2:$O$291,2,FALSE))</f>
        <v>T2坦克碎片</v>
      </c>
      <c r="R148" s="3">
        <f t="shared" si="85"/>
        <v>1578</v>
      </c>
      <c r="S148" s="11">
        <f t="shared" si="86"/>
        <v>0.30199999999999999</v>
      </c>
      <c r="T148" s="3" t="str">
        <f>VLOOKUP(Q148,道具信息!$Q$3:$S$20,2,FALSE)</f>
        <v>CHEST_ITEM_TYPE_T2_SHARD</v>
      </c>
      <c r="U148" s="3" t="str">
        <f>IF(COUNTIF(U$142:U147,T148)=0,T148,"")</f>
        <v>CHEST_ITEM_TYPE_T2_SHARD</v>
      </c>
      <c r="V148" s="3" t="str">
        <f t="shared" si="96"/>
        <v>CHEST_ITEM_TYPE_T2_TANK,CHEST_ITEM_TYPE_T3_TANK,CHEST_ITEM_TYPE_T2_SHARD</v>
      </c>
      <c r="W148" s="13">
        <f t="shared" si="91"/>
        <v>0.30199999999999999</v>
      </c>
      <c r="X148" s="3" t="str">
        <f t="shared" si="92"/>
        <v>30.2%</v>
      </c>
      <c r="Y148" s="3" t="str">
        <f t="shared" si="97"/>
        <v>6.2%,7.9%,30.2%</v>
      </c>
    </row>
    <row r="149" spans="2:25" x14ac:dyDescent="0.3">
      <c r="B149" s="2">
        <f>数据源!BM181</f>
        <v>5</v>
      </c>
      <c r="C149" s="2" t="str">
        <f>数据源!BN181</f>
        <v>T-34</v>
      </c>
      <c r="D149" s="2" t="str">
        <f>数据源!BO181</f>
        <v>坦克碎片</v>
      </c>
      <c r="E149" s="2">
        <f>数据源!BP181</f>
        <v>19</v>
      </c>
      <c r="F149" s="2">
        <f>数据源!BQ181</f>
        <v>18</v>
      </c>
      <c r="G149" s="2">
        <f>数据源!BR181</f>
        <v>3.6999999999999998E-2</v>
      </c>
      <c r="H149" s="2">
        <f>数据源!BS181</f>
        <v>3.3267543859649119E-2</v>
      </c>
      <c r="I149" s="2">
        <f>数据源!BT181</f>
        <v>333</v>
      </c>
      <c r="J149" s="3">
        <f t="shared" si="87"/>
        <v>14</v>
      </c>
      <c r="K149" s="3">
        <f t="shared" si="88"/>
        <v>22</v>
      </c>
      <c r="L149" s="3" t="str">
        <f t="shared" si="89"/>
        <v>碎片</v>
      </c>
      <c r="M149" s="3">
        <f t="shared" ca="1" si="90"/>
        <v>52211</v>
      </c>
      <c r="N149" s="3" t="str">
        <f t="shared" ca="1" si="93"/>
        <v>11221,12221,13221,11311,12311,13311,51211,52211</v>
      </c>
      <c r="O149" s="3" t="str">
        <f t="shared" si="94"/>
        <v>108,108,108,137,137,137,333,333</v>
      </c>
      <c r="P149" s="1" t="str">
        <f t="shared" si="95"/>
        <v>(1,1),(1,1),(1,1),(1,1),(1,1),(1,1),(14,22),(14,22)</v>
      </c>
      <c r="Q149" s="3" t="str">
        <f>IF(D149="坦克碎片",VLOOKUP(C149,道具信息!$N$2:$O$291,2,FALSE)&amp;"碎片",VLOOKUP(C149,道具信息!$N$2:$O$291,2,FALSE))</f>
        <v>T2坦克碎片</v>
      </c>
      <c r="R149" s="3">
        <f t="shared" si="85"/>
        <v>1578</v>
      </c>
      <c r="S149" s="11">
        <f t="shared" si="86"/>
        <v>0.30199999999999999</v>
      </c>
      <c r="T149" s="3" t="str">
        <f>VLOOKUP(Q149,道具信息!$Q$3:$S$20,2,FALSE)</f>
        <v>CHEST_ITEM_TYPE_T2_SHARD</v>
      </c>
      <c r="U149" s="3" t="str">
        <f>IF(COUNTIF(U$142:U148,T149)=0,T149,"")</f>
        <v/>
      </c>
      <c r="V149" s="3" t="str">
        <f t="shared" si="96"/>
        <v>CHEST_ITEM_TYPE_T2_TANK,CHEST_ITEM_TYPE_T3_TANK,CHEST_ITEM_TYPE_T2_SHARD</v>
      </c>
      <c r="W149" s="13" t="str">
        <f t="shared" si="91"/>
        <v/>
      </c>
      <c r="X149" s="3" t="str">
        <f t="shared" si="92"/>
        <v/>
      </c>
      <c r="Y149" s="3" t="str">
        <f t="shared" si="97"/>
        <v>6.2%,7.9%,30.2%</v>
      </c>
    </row>
    <row r="150" spans="2:25" x14ac:dyDescent="0.3">
      <c r="B150" s="2">
        <f>数据源!BM182</f>
        <v>5</v>
      </c>
      <c r="C150" s="2" t="str">
        <f>数据源!BN182</f>
        <v>KV-1</v>
      </c>
      <c r="D150" s="2" t="str">
        <f>数据源!BO182</f>
        <v>坦克碎片</v>
      </c>
      <c r="E150" s="2">
        <f>数据源!BP182</f>
        <v>19</v>
      </c>
      <c r="F150" s="2">
        <f>数据源!BQ182</f>
        <v>18</v>
      </c>
      <c r="G150" s="2">
        <f>数据源!BR182</f>
        <v>3.6999999999999998E-2</v>
      </c>
      <c r="H150" s="2">
        <f>数据源!BS182</f>
        <v>3.3267543859649119E-2</v>
      </c>
      <c r="I150" s="2">
        <f>数据源!BT182</f>
        <v>333</v>
      </c>
      <c r="J150" s="3">
        <f t="shared" si="87"/>
        <v>14</v>
      </c>
      <c r="K150" s="3">
        <f t="shared" si="88"/>
        <v>22</v>
      </c>
      <c r="L150" s="3" t="str">
        <f t="shared" si="89"/>
        <v>碎片</v>
      </c>
      <c r="M150" s="3">
        <f t="shared" ca="1" si="90"/>
        <v>53211</v>
      </c>
      <c r="N150" s="3" t="str">
        <f t="shared" ca="1" si="93"/>
        <v>11221,12221,13221,11311,12311,13311,51211,52211,53211</v>
      </c>
      <c r="O150" s="3" t="str">
        <f t="shared" si="94"/>
        <v>108,108,108,137,137,137,333,333,333</v>
      </c>
      <c r="P150" s="1" t="str">
        <f t="shared" si="95"/>
        <v>(1,1),(1,1),(1,1),(1,1),(1,1),(1,1),(14,22),(14,22),(14,22)</v>
      </c>
      <c r="Q150" s="3" t="str">
        <f>IF(D150="坦克碎片",VLOOKUP(C150,道具信息!$N$2:$O$291,2,FALSE)&amp;"碎片",VLOOKUP(C150,道具信息!$N$2:$O$291,2,FALSE))</f>
        <v>T2坦克碎片</v>
      </c>
      <c r="R150" s="3">
        <f t="shared" si="85"/>
        <v>1578</v>
      </c>
      <c r="S150" s="11">
        <f t="shared" si="86"/>
        <v>0.30199999999999999</v>
      </c>
      <c r="T150" s="3" t="str">
        <f>VLOOKUP(Q150,道具信息!$Q$3:$S$20,2,FALSE)</f>
        <v>CHEST_ITEM_TYPE_T2_SHARD</v>
      </c>
      <c r="U150" s="3" t="str">
        <f>IF(COUNTIF(U$142:U149,T150)=0,T150,"")</f>
        <v/>
      </c>
      <c r="V150" s="3" t="str">
        <f t="shared" si="96"/>
        <v>CHEST_ITEM_TYPE_T2_TANK,CHEST_ITEM_TYPE_T3_TANK,CHEST_ITEM_TYPE_T2_SHARD</v>
      </c>
      <c r="W150" s="13" t="str">
        <f t="shared" si="91"/>
        <v/>
      </c>
      <c r="X150" s="3" t="str">
        <f t="shared" si="92"/>
        <v/>
      </c>
      <c r="Y150" s="3" t="str">
        <f t="shared" si="97"/>
        <v>6.2%,7.9%,30.2%</v>
      </c>
    </row>
    <row r="151" spans="2:25" x14ac:dyDescent="0.3">
      <c r="B151" s="2">
        <f>数据源!BM183</f>
        <v>5</v>
      </c>
      <c r="C151" s="2" t="str">
        <f>数据源!BN183</f>
        <v>Puma</v>
      </c>
      <c r="D151" s="2" t="str">
        <f>数据源!BO183</f>
        <v>坦克碎片</v>
      </c>
      <c r="E151" s="2">
        <f>数据源!BP183</f>
        <v>42</v>
      </c>
      <c r="F151" s="2">
        <f>数据源!BQ183</f>
        <v>14</v>
      </c>
      <c r="G151" s="2">
        <f>数据源!BR183</f>
        <v>3.6999999999999998E-2</v>
      </c>
      <c r="H151" s="2">
        <f>数据源!BS183</f>
        <v>1.9349489795918367E-2</v>
      </c>
      <c r="I151" s="2">
        <f>数据源!BT183</f>
        <v>193</v>
      </c>
      <c r="J151" s="3">
        <f t="shared" si="87"/>
        <v>11</v>
      </c>
      <c r="K151" s="3">
        <f t="shared" si="88"/>
        <v>17</v>
      </c>
      <c r="L151" s="3" t="str">
        <f t="shared" si="89"/>
        <v>碎片</v>
      </c>
      <c r="M151" s="3">
        <f t="shared" ca="1" si="90"/>
        <v>51221</v>
      </c>
      <c r="N151" s="3" t="str">
        <f t="shared" ca="1" si="93"/>
        <v>11221,12221,13221,11311,12311,13311,51211,52211,53211,51221</v>
      </c>
      <c r="O151" s="3" t="str">
        <f t="shared" si="94"/>
        <v>108,108,108,137,137,137,333,333,333,193</v>
      </c>
      <c r="P151" s="1" t="str">
        <f t="shared" si="95"/>
        <v>(1,1),(1,1),(1,1),(1,1),(1,1),(1,1),(14,22),(14,22),(14,22),(11,17)</v>
      </c>
      <c r="Q151" s="3" t="str">
        <f>IF(D151="坦克碎片",VLOOKUP(C151,道具信息!$N$2:$O$291,2,FALSE)&amp;"碎片",VLOOKUP(C151,道具信息!$N$2:$O$291,2,FALSE))</f>
        <v>T2坦克碎片</v>
      </c>
      <c r="R151" s="3">
        <f t="shared" si="85"/>
        <v>1578</v>
      </c>
      <c r="S151" s="11">
        <f t="shared" si="86"/>
        <v>0.30199999999999999</v>
      </c>
      <c r="T151" s="3" t="str">
        <f>VLOOKUP(Q151,道具信息!$Q$3:$S$20,2,FALSE)</f>
        <v>CHEST_ITEM_TYPE_T2_SHARD</v>
      </c>
      <c r="U151" s="3" t="str">
        <f>IF(COUNTIF(U$142:U150,T151)=0,T151,"")</f>
        <v/>
      </c>
      <c r="V151" s="3" t="str">
        <f t="shared" si="96"/>
        <v>CHEST_ITEM_TYPE_T2_TANK,CHEST_ITEM_TYPE_T3_TANK,CHEST_ITEM_TYPE_T2_SHARD</v>
      </c>
      <c r="W151" s="13" t="str">
        <f t="shared" si="91"/>
        <v/>
      </c>
      <c r="X151" s="3" t="str">
        <f t="shared" si="92"/>
        <v/>
      </c>
      <c r="Y151" s="3" t="str">
        <f t="shared" si="97"/>
        <v>6.2%,7.9%,30.2%</v>
      </c>
    </row>
    <row r="152" spans="2:25" x14ac:dyDescent="0.3">
      <c r="B152" s="2">
        <f>数据源!BM184</f>
        <v>5</v>
      </c>
      <c r="C152" s="2" t="str">
        <f>数据源!BN184</f>
        <v>四号</v>
      </c>
      <c r="D152" s="2" t="str">
        <f>数据源!BO184</f>
        <v>坦克碎片</v>
      </c>
      <c r="E152" s="2">
        <f>数据源!BP184</f>
        <v>42</v>
      </c>
      <c r="F152" s="2">
        <f>数据源!BQ184</f>
        <v>14</v>
      </c>
      <c r="G152" s="2">
        <f>数据源!BR184</f>
        <v>3.6999999999999998E-2</v>
      </c>
      <c r="H152" s="2">
        <f>数据源!BS184</f>
        <v>1.9349489795918367E-2</v>
      </c>
      <c r="I152" s="2">
        <f>数据源!BT184</f>
        <v>193</v>
      </c>
      <c r="J152" s="3">
        <f t="shared" si="87"/>
        <v>11</v>
      </c>
      <c r="K152" s="3">
        <f t="shared" si="88"/>
        <v>17</v>
      </c>
      <c r="L152" s="3" t="str">
        <f t="shared" si="89"/>
        <v>碎片</v>
      </c>
      <c r="M152" s="3">
        <f t="shared" ca="1" si="90"/>
        <v>52221</v>
      </c>
      <c r="N152" s="3" t="str">
        <f t="shared" ca="1" si="93"/>
        <v>11221,12221,13221,11311,12311,13311,51211,52211,53211,51221,52221</v>
      </c>
      <c r="O152" s="3" t="str">
        <f t="shared" si="94"/>
        <v>108,108,108,137,137,137,333,333,333,193,193</v>
      </c>
      <c r="P152" s="1" t="str">
        <f t="shared" si="95"/>
        <v>(1,1),(1,1),(1,1),(1,1),(1,1),(1,1),(14,22),(14,22),(14,22),(11,17),(11,17)</v>
      </c>
      <c r="Q152" s="3" t="str">
        <f>IF(D152="坦克碎片",VLOOKUP(C152,道具信息!$N$2:$O$291,2,FALSE)&amp;"碎片",VLOOKUP(C152,道具信息!$N$2:$O$291,2,FALSE))</f>
        <v>T2坦克碎片</v>
      </c>
      <c r="R152" s="3">
        <f t="shared" si="85"/>
        <v>1578</v>
      </c>
      <c r="S152" s="11">
        <f t="shared" si="86"/>
        <v>0.30199999999999999</v>
      </c>
      <c r="T152" s="3" t="str">
        <f>VLOOKUP(Q152,道具信息!$Q$3:$S$20,2,FALSE)</f>
        <v>CHEST_ITEM_TYPE_T2_SHARD</v>
      </c>
      <c r="U152" s="3" t="str">
        <f>IF(COUNTIF(U$142:U151,T152)=0,T152,"")</f>
        <v/>
      </c>
      <c r="V152" s="3" t="str">
        <f t="shared" si="96"/>
        <v>CHEST_ITEM_TYPE_T2_TANK,CHEST_ITEM_TYPE_T3_TANK,CHEST_ITEM_TYPE_T2_SHARD</v>
      </c>
      <c r="W152" s="13" t="str">
        <f t="shared" si="91"/>
        <v/>
      </c>
      <c r="X152" s="3" t="str">
        <f t="shared" si="92"/>
        <v/>
      </c>
      <c r="Y152" s="3" t="str">
        <f t="shared" si="97"/>
        <v>6.2%,7.9%,30.2%</v>
      </c>
    </row>
    <row r="153" spans="2:25" x14ac:dyDescent="0.3">
      <c r="B153" s="2">
        <f>数据源!BM185</f>
        <v>5</v>
      </c>
      <c r="C153" s="2" t="str">
        <f>数据源!BN185</f>
        <v>丘吉尔</v>
      </c>
      <c r="D153" s="2" t="str">
        <f>数据源!BO185</f>
        <v>坦克碎片</v>
      </c>
      <c r="E153" s="2">
        <f>数据源!BP185</f>
        <v>42</v>
      </c>
      <c r="F153" s="2">
        <f>数据源!BQ185</f>
        <v>14</v>
      </c>
      <c r="G153" s="2">
        <f>数据源!BR185</f>
        <v>3.6999999999999998E-2</v>
      </c>
      <c r="H153" s="2">
        <f>数据源!BS185</f>
        <v>1.9349489795918367E-2</v>
      </c>
      <c r="I153" s="2">
        <f>数据源!BT185</f>
        <v>193</v>
      </c>
      <c r="J153" s="3">
        <f t="shared" si="87"/>
        <v>11</v>
      </c>
      <c r="K153" s="3">
        <f t="shared" si="88"/>
        <v>17</v>
      </c>
      <c r="L153" s="3" t="str">
        <f t="shared" si="89"/>
        <v>碎片</v>
      </c>
      <c r="M153" s="3">
        <f t="shared" ca="1" si="90"/>
        <v>53221</v>
      </c>
      <c r="N153" s="3" t="str">
        <f t="shared" ca="1" si="93"/>
        <v>11221,12221,13221,11311,12311,13311,51211,52211,53211,51221,52221,53221</v>
      </c>
      <c r="O153" s="3" t="str">
        <f t="shared" si="94"/>
        <v>108,108,108,137,137,137,333,333,333,193,193,193</v>
      </c>
      <c r="P153" s="1" t="str">
        <f t="shared" si="95"/>
        <v>(1,1),(1,1),(1,1),(1,1),(1,1),(1,1),(14,22),(14,22),(14,22),(11,17),(11,17),(11,17)</v>
      </c>
      <c r="Q153" s="3" t="str">
        <f>IF(D153="坦克碎片",VLOOKUP(C153,道具信息!$N$2:$O$291,2,FALSE)&amp;"碎片",VLOOKUP(C153,道具信息!$N$2:$O$291,2,FALSE))</f>
        <v>T2坦克碎片</v>
      </c>
      <c r="R153" s="3">
        <f t="shared" si="85"/>
        <v>1578</v>
      </c>
      <c r="S153" s="11">
        <f t="shared" si="86"/>
        <v>0.30199999999999999</v>
      </c>
      <c r="T153" s="3" t="str">
        <f>VLOOKUP(Q153,道具信息!$Q$3:$S$20,2,FALSE)</f>
        <v>CHEST_ITEM_TYPE_T2_SHARD</v>
      </c>
      <c r="U153" s="3" t="str">
        <f>IF(COUNTIF(U$142:U152,T153)=0,T153,"")</f>
        <v/>
      </c>
      <c r="V153" s="3" t="str">
        <f t="shared" si="96"/>
        <v>CHEST_ITEM_TYPE_T2_TANK,CHEST_ITEM_TYPE_T3_TANK,CHEST_ITEM_TYPE_T2_SHARD</v>
      </c>
      <c r="W153" s="13" t="str">
        <f t="shared" si="91"/>
        <v/>
      </c>
      <c r="X153" s="3" t="str">
        <f t="shared" si="92"/>
        <v/>
      </c>
      <c r="Y153" s="3" t="str">
        <f t="shared" si="97"/>
        <v>6.2%,7.9%,30.2%</v>
      </c>
    </row>
    <row r="154" spans="2:25" x14ac:dyDescent="0.3">
      <c r="B154" s="2">
        <f>数据源!BM186</f>
        <v>5</v>
      </c>
      <c r="C154" s="2" t="str">
        <f>数据源!BN186</f>
        <v>35(t)</v>
      </c>
      <c r="D154" s="2" t="str">
        <f>数据源!BO186</f>
        <v>坦克碎片</v>
      </c>
      <c r="E154" s="2">
        <f>数据源!BP186</f>
        <v>50</v>
      </c>
      <c r="F154" s="2">
        <f>数据源!BQ186</f>
        <v>12</v>
      </c>
      <c r="G154" s="2">
        <f>数据源!BR186</f>
        <v>3.6999999999999998E-2</v>
      </c>
      <c r="H154" s="2">
        <f>数据源!BS186</f>
        <v>1.89625E-2</v>
      </c>
      <c r="I154" s="2">
        <f>数据源!BT186</f>
        <v>190</v>
      </c>
      <c r="J154" s="3">
        <f t="shared" si="87"/>
        <v>9</v>
      </c>
      <c r="K154" s="3">
        <f t="shared" si="88"/>
        <v>15</v>
      </c>
      <c r="L154" s="3" t="str">
        <f t="shared" si="89"/>
        <v>碎片</v>
      </c>
      <c r="M154" s="3">
        <f t="shared" ca="1" si="90"/>
        <v>51311</v>
      </c>
      <c r="N154" s="3" t="str">
        <f t="shared" ca="1" si="93"/>
        <v>11221,12221,13221,11311,12311,13311,51211,52211,53211,51221,52221,53221,51311</v>
      </c>
      <c r="O154" s="3" t="str">
        <f t="shared" si="94"/>
        <v>108,108,108,137,137,137,333,333,333,193,193,193,190</v>
      </c>
      <c r="P154" s="1" t="str">
        <f t="shared" si="95"/>
        <v>(1,1),(1,1),(1,1),(1,1),(1,1),(1,1),(14,22),(14,22),(14,22),(11,17),(11,17),(11,17),(9,15)</v>
      </c>
      <c r="Q154" s="3" t="str">
        <f>IF(D154="坦克碎片",VLOOKUP(C154,道具信息!$N$2:$O$291,2,FALSE)&amp;"碎片",VLOOKUP(C154,道具信息!$N$2:$O$291,2,FALSE))</f>
        <v>T3坦克碎片</v>
      </c>
      <c r="R154" s="3">
        <f t="shared" si="85"/>
        <v>1083</v>
      </c>
      <c r="S154" s="11">
        <f t="shared" si="86"/>
        <v>0.20699999999999999</v>
      </c>
      <c r="T154" s="3" t="str">
        <f>VLOOKUP(Q154,道具信息!$Q$3:$S$20,2,FALSE)</f>
        <v>CHEST_ITEM_TYPE_T3_SHARD</v>
      </c>
      <c r="U154" s="3" t="str">
        <f>IF(COUNTIF(U$142:U153,T154)=0,T154,"")</f>
        <v>CHEST_ITEM_TYPE_T3_SHARD</v>
      </c>
      <c r="V154" s="3" t="str">
        <f t="shared" si="96"/>
        <v>CHEST_ITEM_TYPE_T2_TANK,CHEST_ITEM_TYPE_T3_TANK,CHEST_ITEM_TYPE_T2_SHARD,CHEST_ITEM_TYPE_T3_SHARD</v>
      </c>
      <c r="W154" s="13">
        <f t="shared" si="91"/>
        <v>0.20699999999999999</v>
      </c>
      <c r="X154" s="3" t="str">
        <f t="shared" si="92"/>
        <v>20.7%</v>
      </c>
      <c r="Y154" s="3" t="str">
        <f t="shared" si="97"/>
        <v>6.2%,7.9%,30.2%,20.7%</v>
      </c>
    </row>
    <row r="155" spans="2:25" x14ac:dyDescent="0.3">
      <c r="B155" s="2">
        <f>数据源!BM187</f>
        <v>5</v>
      </c>
      <c r="C155" s="2" t="str">
        <f>数据源!BN187</f>
        <v>玛蒂尔达</v>
      </c>
      <c r="D155" s="2" t="str">
        <f>数据源!BO187</f>
        <v>坦克碎片</v>
      </c>
      <c r="E155" s="2">
        <f>数据源!BP187</f>
        <v>50</v>
      </c>
      <c r="F155" s="2">
        <f>数据源!BQ187</f>
        <v>12</v>
      </c>
      <c r="G155" s="2">
        <f>数据源!BR187</f>
        <v>3.6999999999999998E-2</v>
      </c>
      <c r="H155" s="2">
        <f>数据源!BS187</f>
        <v>1.89625E-2</v>
      </c>
      <c r="I155" s="2">
        <f>数据源!BT187</f>
        <v>190</v>
      </c>
      <c r="J155" s="3">
        <f t="shared" si="87"/>
        <v>9</v>
      </c>
      <c r="K155" s="3">
        <f t="shared" si="88"/>
        <v>15</v>
      </c>
      <c r="L155" s="3" t="str">
        <f t="shared" si="89"/>
        <v>碎片</v>
      </c>
      <c r="M155" s="3">
        <f t="shared" ca="1" si="90"/>
        <v>52311</v>
      </c>
      <c r="N155" s="3" t="str">
        <f t="shared" ca="1" si="93"/>
        <v>11221,12221,13221,11311,12311,13311,51211,52211,53211,51221,52221,53221,51311,52311</v>
      </c>
      <c r="O155" s="3" t="str">
        <f t="shared" si="94"/>
        <v>108,108,108,137,137,137,333,333,333,193,193,193,190,190</v>
      </c>
      <c r="P155" s="1" t="str">
        <f t="shared" si="95"/>
        <v>(1,1),(1,1),(1,1),(1,1),(1,1),(1,1),(14,22),(14,22),(14,22),(11,17),(11,17),(11,17),(9,15),(9,15)</v>
      </c>
      <c r="Q155" s="3" t="str">
        <f>IF(D155="坦克碎片",VLOOKUP(C155,道具信息!$N$2:$O$291,2,FALSE)&amp;"碎片",VLOOKUP(C155,道具信息!$N$2:$O$291,2,FALSE))</f>
        <v>T3坦克碎片</v>
      </c>
      <c r="R155" s="3">
        <f t="shared" si="85"/>
        <v>1083</v>
      </c>
      <c r="S155" s="11">
        <f t="shared" si="86"/>
        <v>0.20699999999999999</v>
      </c>
      <c r="T155" s="3" t="str">
        <f>VLOOKUP(Q155,道具信息!$Q$3:$S$20,2,FALSE)</f>
        <v>CHEST_ITEM_TYPE_T3_SHARD</v>
      </c>
      <c r="U155" s="3" t="str">
        <f>IF(COUNTIF(U$142:U154,T155)=0,T155,"")</f>
        <v/>
      </c>
      <c r="V155" s="3" t="str">
        <f t="shared" si="96"/>
        <v>CHEST_ITEM_TYPE_T2_TANK,CHEST_ITEM_TYPE_T3_TANK,CHEST_ITEM_TYPE_T2_SHARD,CHEST_ITEM_TYPE_T3_SHARD</v>
      </c>
      <c r="W155" s="13" t="str">
        <f t="shared" si="91"/>
        <v/>
      </c>
      <c r="X155" s="3" t="str">
        <f t="shared" si="92"/>
        <v/>
      </c>
      <c r="Y155" s="3" t="str">
        <f t="shared" si="97"/>
        <v>6.2%,7.9%,30.2%,20.7%</v>
      </c>
    </row>
    <row r="156" spans="2:25" x14ac:dyDescent="0.3">
      <c r="B156" s="2">
        <f>数据源!BM188</f>
        <v>5</v>
      </c>
      <c r="C156" s="2" t="str">
        <f>数据源!BN188</f>
        <v>黑豹</v>
      </c>
      <c r="D156" s="2" t="str">
        <f>数据源!BO188</f>
        <v>坦克碎片</v>
      </c>
      <c r="E156" s="2">
        <f>数据源!BP188</f>
        <v>50</v>
      </c>
      <c r="F156" s="2">
        <f>数据源!BQ188</f>
        <v>12</v>
      </c>
      <c r="G156" s="2">
        <f>数据源!BR188</f>
        <v>3.6999999999999998E-2</v>
      </c>
      <c r="H156" s="2">
        <f>数据源!BS188</f>
        <v>1.89625E-2</v>
      </c>
      <c r="I156" s="2">
        <f>数据源!BT188</f>
        <v>190</v>
      </c>
      <c r="J156" s="3">
        <f t="shared" si="87"/>
        <v>9</v>
      </c>
      <c r="K156" s="3">
        <f t="shared" si="88"/>
        <v>15</v>
      </c>
      <c r="L156" s="3" t="str">
        <f t="shared" si="89"/>
        <v>碎片</v>
      </c>
      <c r="M156" s="3">
        <f t="shared" ca="1" si="90"/>
        <v>53311</v>
      </c>
      <c r="N156" s="3" t="str">
        <f t="shared" ca="1" si="93"/>
        <v>11221,12221,13221,11311,12311,13311,51211,52211,53211,51221,52221,53221,51311,52311,53311</v>
      </c>
      <c r="O156" s="3" t="str">
        <f t="shared" si="94"/>
        <v>108,108,108,137,137,137,333,333,333,193,193,193,190,190,190</v>
      </c>
      <c r="P156" s="1" t="str">
        <f t="shared" si="95"/>
        <v>(1,1),(1,1),(1,1),(1,1),(1,1),(1,1),(14,22),(14,22),(14,22),(11,17),(11,17),(11,17),(9,15),(9,15),(9,15)</v>
      </c>
      <c r="Q156" s="3" t="str">
        <f>IF(D156="坦克碎片",VLOOKUP(C156,道具信息!$N$2:$O$291,2,FALSE)&amp;"碎片",VLOOKUP(C156,道具信息!$N$2:$O$291,2,FALSE))</f>
        <v>T3坦克碎片</v>
      </c>
      <c r="R156" s="3">
        <f t="shared" si="85"/>
        <v>1083</v>
      </c>
      <c r="S156" s="11">
        <f t="shared" si="86"/>
        <v>0.20699999999999999</v>
      </c>
      <c r="T156" s="3" t="str">
        <f>VLOOKUP(Q156,道具信息!$Q$3:$S$20,2,FALSE)</f>
        <v>CHEST_ITEM_TYPE_T3_SHARD</v>
      </c>
      <c r="U156" s="3" t="str">
        <f>IF(COUNTIF(U$142:U155,T156)=0,T156,"")</f>
        <v/>
      </c>
      <c r="V156" s="3" t="str">
        <f t="shared" si="96"/>
        <v>CHEST_ITEM_TYPE_T2_TANK,CHEST_ITEM_TYPE_T3_TANK,CHEST_ITEM_TYPE_T2_SHARD,CHEST_ITEM_TYPE_T3_SHARD</v>
      </c>
      <c r="W156" s="13" t="str">
        <f t="shared" si="91"/>
        <v/>
      </c>
      <c r="X156" s="3" t="str">
        <f t="shared" si="92"/>
        <v/>
      </c>
      <c r="Y156" s="3" t="str">
        <f t="shared" si="97"/>
        <v>6.2%,7.9%,30.2%,20.7%</v>
      </c>
    </row>
    <row r="157" spans="2:25" x14ac:dyDescent="0.3">
      <c r="B157" s="2">
        <f>数据源!BM189</f>
        <v>5</v>
      </c>
      <c r="C157" s="2" t="str">
        <f>数据源!BN189</f>
        <v>十字军</v>
      </c>
      <c r="D157" s="2" t="str">
        <f>数据源!BO189</f>
        <v>坦克碎片</v>
      </c>
      <c r="E157" s="2">
        <f>数据源!BP189</f>
        <v>66.666666666666657</v>
      </c>
      <c r="F157" s="2">
        <f>数据源!BQ189</f>
        <v>10</v>
      </c>
      <c r="G157" s="2">
        <f>数据源!BR189</f>
        <v>3.6999999999999998E-2</v>
      </c>
      <c r="H157" s="2">
        <f>数据源!BS189</f>
        <v>1.7066250000000002E-2</v>
      </c>
      <c r="I157" s="2">
        <f>数据源!BT189</f>
        <v>171</v>
      </c>
      <c r="J157" s="3">
        <f t="shared" si="87"/>
        <v>7</v>
      </c>
      <c r="K157" s="3">
        <f t="shared" si="88"/>
        <v>13</v>
      </c>
      <c r="L157" s="3" t="str">
        <f t="shared" si="89"/>
        <v>碎片</v>
      </c>
      <c r="M157" s="3">
        <f t="shared" ca="1" si="90"/>
        <v>51321</v>
      </c>
      <c r="N157" s="3" t="str">
        <f t="shared" ca="1" si="93"/>
        <v>11221,12221,13221,11311,12311,13311,51211,52211,53211,51221,52221,53221,51311,52311,53311,51321</v>
      </c>
      <c r="O157" s="3" t="str">
        <f t="shared" si="94"/>
        <v>108,108,108,137,137,137,333,333,333,193,193,193,190,190,190,171</v>
      </c>
      <c r="P157" s="1" t="str">
        <f t="shared" si="95"/>
        <v>(1,1),(1,1),(1,1),(1,1),(1,1),(1,1),(14,22),(14,22),(14,22),(11,17),(11,17),(11,17),(9,15),(9,15),(9,15),(7,13)</v>
      </c>
      <c r="Q157" s="3" t="str">
        <f>IF(D157="坦克碎片",VLOOKUP(C157,道具信息!$N$2:$O$291,2,FALSE)&amp;"碎片",VLOOKUP(C157,道具信息!$N$2:$O$291,2,FALSE))</f>
        <v>T3坦克碎片</v>
      </c>
      <c r="R157" s="3">
        <f t="shared" si="85"/>
        <v>1083</v>
      </c>
      <c r="S157" s="11">
        <f t="shared" si="86"/>
        <v>0.20699999999999999</v>
      </c>
      <c r="T157" s="3" t="str">
        <f>VLOOKUP(Q157,道具信息!$Q$3:$S$20,2,FALSE)</f>
        <v>CHEST_ITEM_TYPE_T3_SHARD</v>
      </c>
      <c r="U157" s="3" t="str">
        <f>IF(COUNTIF(U$142:U156,T157)=0,T157,"")</f>
        <v/>
      </c>
      <c r="V157" s="3" t="str">
        <f t="shared" si="96"/>
        <v>CHEST_ITEM_TYPE_T2_TANK,CHEST_ITEM_TYPE_T3_TANK,CHEST_ITEM_TYPE_T2_SHARD,CHEST_ITEM_TYPE_T3_SHARD</v>
      </c>
      <c r="W157" s="13" t="str">
        <f t="shared" si="91"/>
        <v/>
      </c>
      <c r="X157" s="3" t="str">
        <f t="shared" si="92"/>
        <v/>
      </c>
      <c r="Y157" s="3" t="str">
        <f t="shared" si="97"/>
        <v>6.2%,7.9%,30.2%,20.7%</v>
      </c>
    </row>
    <row r="158" spans="2:25" x14ac:dyDescent="0.3">
      <c r="B158" s="2">
        <f>数据源!BM190</f>
        <v>5</v>
      </c>
      <c r="C158" s="2" t="str">
        <f>数据源!BN190</f>
        <v>谢尔曼</v>
      </c>
      <c r="D158" s="2" t="str">
        <f>数据源!BO190</f>
        <v>坦克碎片</v>
      </c>
      <c r="E158" s="2">
        <f>数据源!BP190</f>
        <v>66.666666666666657</v>
      </c>
      <c r="F158" s="2">
        <f>数据源!BQ190</f>
        <v>10</v>
      </c>
      <c r="G158" s="2">
        <f>数据源!BR190</f>
        <v>3.6999999999999998E-2</v>
      </c>
      <c r="H158" s="2">
        <f>数据源!BS190</f>
        <v>1.7066250000000002E-2</v>
      </c>
      <c r="I158" s="2">
        <f>数据源!BT190</f>
        <v>171</v>
      </c>
      <c r="J158" s="3">
        <f t="shared" si="87"/>
        <v>7</v>
      </c>
      <c r="K158" s="3">
        <f t="shared" si="88"/>
        <v>13</v>
      </c>
      <c r="L158" s="3" t="str">
        <f t="shared" si="89"/>
        <v>碎片</v>
      </c>
      <c r="M158" s="3">
        <f t="shared" ca="1" si="90"/>
        <v>52321</v>
      </c>
      <c r="N158" s="3" t="str">
        <f t="shared" ca="1" si="93"/>
        <v>11221,12221,13221,11311,12311,13311,51211,52211,53211,51221,52221,53221,51311,52311,53311,51321,52321</v>
      </c>
      <c r="O158" s="3" t="str">
        <f t="shared" si="94"/>
        <v>108,108,108,137,137,137,333,333,333,193,193,193,190,190,190,171,171</v>
      </c>
      <c r="P158" s="1" t="str">
        <f t="shared" si="95"/>
        <v>(1,1),(1,1),(1,1),(1,1),(1,1),(1,1),(14,22),(14,22),(14,22),(11,17),(11,17),(11,17),(9,15),(9,15),(9,15),(7,13),(7,13)</v>
      </c>
      <c r="Q158" s="3" t="str">
        <f>IF(D158="坦克碎片",VLOOKUP(C158,道具信息!$N$2:$O$291,2,FALSE)&amp;"碎片",VLOOKUP(C158,道具信息!$N$2:$O$291,2,FALSE))</f>
        <v>T3坦克碎片</v>
      </c>
      <c r="R158" s="3">
        <f t="shared" si="85"/>
        <v>1083</v>
      </c>
      <c r="S158" s="11">
        <f t="shared" si="86"/>
        <v>0.20699999999999999</v>
      </c>
      <c r="T158" s="3" t="str">
        <f>VLOOKUP(Q158,道具信息!$Q$3:$S$20,2,FALSE)</f>
        <v>CHEST_ITEM_TYPE_T3_SHARD</v>
      </c>
      <c r="U158" s="3" t="str">
        <f>IF(COUNTIF(U$142:U157,T158)=0,T158,"")</f>
        <v/>
      </c>
      <c r="V158" s="3" t="str">
        <f t="shared" si="96"/>
        <v>CHEST_ITEM_TYPE_T2_TANK,CHEST_ITEM_TYPE_T3_TANK,CHEST_ITEM_TYPE_T2_SHARD,CHEST_ITEM_TYPE_T3_SHARD</v>
      </c>
      <c r="W158" s="13" t="str">
        <f t="shared" si="91"/>
        <v/>
      </c>
      <c r="X158" s="3" t="str">
        <f t="shared" si="92"/>
        <v/>
      </c>
      <c r="Y158" s="3" t="str">
        <f t="shared" si="97"/>
        <v>6.2%,7.9%,30.2%,20.7%</v>
      </c>
    </row>
    <row r="159" spans="2:25" x14ac:dyDescent="0.3">
      <c r="B159" s="2">
        <f>数据源!BM191</f>
        <v>5</v>
      </c>
      <c r="C159" s="2" t="str">
        <f>数据源!BN191</f>
        <v>虎式</v>
      </c>
      <c r="D159" s="2" t="str">
        <f>数据源!BO191</f>
        <v>坦克碎片</v>
      </c>
      <c r="E159" s="2">
        <f>数据源!BP191</f>
        <v>66.666666666666657</v>
      </c>
      <c r="F159" s="2">
        <f>数据源!BQ191</f>
        <v>10</v>
      </c>
      <c r="G159" s="2">
        <f>数据源!BR191</f>
        <v>3.6999999999999998E-2</v>
      </c>
      <c r="H159" s="2">
        <f>数据源!BS191</f>
        <v>1.7066250000000002E-2</v>
      </c>
      <c r="I159" s="2">
        <f>数据源!BT191</f>
        <v>171</v>
      </c>
      <c r="J159" s="3">
        <f t="shared" si="87"/>
        <v>7</v>
      </c>
      <c r="K159" s="3">
        <f t="shared" si="88"/>
        <v>13</v>
      </c>
      <c r="L159" s="3" t="str">
        <f t="shared" si="89"/>
        <v>碎片</v>
      </c>
      <c r="M159" s="3">
        <f t="shared" ca="1" si="90"/>
        <v>53321</v>
      </c>
      <c r="N159" s="3" t="str">
        <f t="shared" ca="1" si="93"/>
        <v>11221,12221,13221,11311,12311,13311,51211,52211,53211,51221,52221,53221,51311,52311,53311,51321,52321,53321</v>
      </c>
      <c r="O159" s="3" t="str">
        <f t="shared" si="94"/>
        <v>108,108,108,137,137,137,333,333,333,193,193,193,190,190,190,171,171,171</v>
      </c>
      <c r="P159" s="1" t="str">
        <f t="shared" si="95"/>
        <v>(1,1),(1,1),(1,1),(1,1),(1,1),(1,1),(14,22),(14,22),(14,22),(11,17),(11,17),(11,17),(9,15),(9,15),(9,15),(7,13),(7,13),(7,13)</v>
      </c>
      <c r="Q159" s="3" t="str">
        <f>IF(D159="坦克碎片",VLOOKUP(C159,道具信息!$N$2:$O$291,2,FALSE)&amp;"碎片",VLOOKUP(C159,道具信息!$N$2:$O$291,2,FALSE))</f>
        <v>T3坦克碎片</v>
      </c>
      <c r="R159" s="3">
        <f t="shared" si="85"/>
        <v>1083</v>
      </c>
      <c r="S159" s="11">
        <f t="shared" si="86"/>
        <v>0.20699999999999999</v>
      </c>
      <c r="T159" s="3" t="str">
        <f>VLOOKUP(Q159,道具信息!$Q$3:$S$20,2,FALSE)</f>
        <v>CHEST_ITEM_TYPE_T3_SHARD</v>
      </c>
      <c r="U159" s="3" t="str">
        <f>IF(COUNTIF(U$142:U158,T159)=0,T159,"")</f>
        <v/>
      </c>
      <c r="V159" s="3" t="str">
        <f t="shared" si="96"/>
        <v>CHEST_ITEM_TYPE_T2_TANK,CHEST_ITEM_TYPE_T3_TANK,CHEST_ITEM_TYPE_T2_SHARD,CHEST_ITEM_TYPE_T3_SHARD</v>
      </c>
      <c r="W159" s="13" t="str">
        <f t="shared" si="91"/>
        <v/>
      </c>
      <c r="X159" s="3" t="str">
        <f t="shared" si="92"/>
        <v/>
      </c>
      <c r="Y159" s="3" t="str">
        <f t="shared" si="97"/>
        <v>6.2%,7.9%,30.2%,20.7%</v>
      </c>
    </row>
    <row r="160" spans="2:25" x14ac:dyDescent="0.3">
      <c r="B160" s="2">
        <f>数据源!BM192</f>
        <v>5</v>
      </c>
      <c r="C160" s="2" t="str">
        <f>数据源!BN192</f>
        <v>T1LP1</v>
      </c>
      <c r="D160" s="2" t="str">
        <f>数据源!BO192</f>
        <v>部件</v>
      </c>
      <c r="E160" s="2">
        <f>数据源!BP192</f>
        <v>30</v>
      </c>
      <c r="F160" s="2">
        <f>数据源!BQ192</f>
        <v>16</v>
      </c>
      <c r="G160" s="2">
        <f>数据源!BR192</f>
        <v>0.01</v>
      </c>
      <c r="H160" s="2">
        <f>数据源!BS192</f>
        <v>6.4062500000000005E-3</v>
      </c>
      <c r="I160" s="2">
        <f>数据源!BT192</f>
        <v>64</v>
      </c>
      <c r="J160" s="3">
        <f t="shared" si="87"/>
        <v>12</v>
      </c>
      <c r="K160" s="3">
        <f t="shared" si="88"/>
        <v>20</v>
      </c>
      <c r="L160" s="3" t="str">
        <f t="shared" si="89"/>
        <v>部件</v>
      </c>
      <c r="M160" s="3">
        <f t="shared" ca="1" si="90"/>
        <v>91001</v>
      </c>
      <c r="N160" s="3" t="str">
        <f t="shared" ca="1" si="93"/>
        <v>11221,12221,13221,11311,12311,13311,51211,52211,53211,51221,52221,53221,51311,52311,53311,51321,52321,53321,91001</v>
      </c>
      <c r="O160" s="3" t="str">
        <f t="shared" si="94"/>
        <v>108,108,108,137,137,137,333,333,333,193,193,193,190,190,190,171,171,171,64</v>
      </c>
      <c r="P160" s="1" t="str">
        <f t="shared" si="95"/>
        <v>(1,1),(1,1),(1,1),(1,1),(1,1),(1,1),(14,22),(14,22),(14,22),(11,17),(11,17),(11,17),(9,15),(9,15),(9,15),(7,13),(7,13),(7,13),(12,20)</v>
      </c>
      <c r="Q160" s="3" t="str">
        <f>IF(D160="坦克碎片",VLOOKUP(C160,道具信息!$N$2:$O$291,2,FALSE)&amp;"碎片",VLOOKUP(C160,道具信息!$N$2:$O$291,2,FALSE))</f>
        <v>T1部件</v>
      </c>
      <c r="R160" s="3">
        <f t="shared" si="85"/>
        <v>1104</v>
      </c>
      <c r="S160" s="11">
        <f t="shared" si="86"/>
        <v>0.21099999999999999</v>
      </c>
      <c r="T160" s="3" t="str">
        <f>VLOOKUP(Q160,道具信息!$Q$3:$S$20,2,FALSE)</f>
        <v>CHEST_ITEM_TYPE_T1_PART</v>
      </c>
      <c r="U160" s="3" t="str">
        <f>IF(COUNTIF(U$142:U159,T160)=0,T160,"")</f>
        <v>CHEST_ITEM_TYPE_T1_PART</v>
      </c>
      <c r="V160" s="3" t="str">
        <f t="shared" si="96"/>
        <v>CHEST_ITEM_TYPE_T2_TANK,CHEST_ITEM_TYPE_T3_TANK,CHEST_ITEM_TYPE_T2_SHARD,CHEST_ITEM_TYPE_T3_SHARD,CHEST_ITEM_TYPE_T1_PART</v>
      </c>
      <c r="W160" s="13">
        <f t="shared" si="91"/>
        <v>0.21099999999999999</v>
      </c>
      <c r="X160" s="3" t="str">
        <f t="shared" si="92"/>
        <v>21.1%</v>
      </c>
      <c r="Y160" s="3" t="str">
        <f t="shared" si="97"/>
        <v>6.2%,7.9%,30.2%,20.7%,21.1%</v>
      </c>
    </row>
    <row r="161" spans="2:25" x14ac:dyDescent="0.3">
      <c r="B161" s="2">
        <f>数据源!BM193</f>
        <v>5</v>
      </c>
      <c r="C161" s="2" t="str">
        <f>数据源!BN193</f>
        <v>T1LP3</v>
      </c>
      <c r="D161" s="2" t="str">
        <f>数据源!BO193</f>
        <v>部件</v>
      </c>
      <c r="E161" s="2">
        <f>数据源!BP193</f>
        <v>30</v>
      </c>
      <c r="F161" s="2">
        <f>数据源!BQ193</f>
        <v>16</v>
      </c>
      <c r="G161" s="2">
        <f>数据源!BR193</f>
        <v>0.01</v>
      </c>
      <c r="H161" s="2">
        <f>数据源!BS193</f>
        <v>6.4062500000000005E-3</v>
      </c>
      <c r="I161" s="2">
        <f>数据源!BT193</f>
        <v>64</v>
      </c>
      <c r="J161" s="3">
        <f t="shared" si="87"/>
        <v>12</v>
      </c>
      <c r="K161" s="3">
        <f t="shared" si="88"/>
        <v>20</v>
      </c>
      <c r="L161" s="3" t="str">
        <f t="shared" si="89"/>
        <v>部件</v>
      </c>
      <c r="M161" s="3">
        <f t="shared" ca="1" si="90"/>
        <v>91003</v>
      </c>
      <c r="N161" s="3" t="str">
        <f t="shared" ca="1" si="93"/>
        <v>11221,12221,13221,11311,12311,13311,51211,52211,53211,51221,52221,53221,51311,52311,53311,51321,52321,53321,91001,91003</v>
      </c>
      <c r="O161" s="3" t="str">
        <f t="shared" si="94"/>
        <v>108,108,108,137,137,137,333,333,333,193,193,193,190,190,190,171,171,171,64,64</v>
      </c>
      <c r="P161" s="1" t="str">
        <f t="shared" si="95"/>
        <v>(1,1),(1,1),(1,1),(1,1),(1,1),(1,1),(14,22),(14,22),(14,22),(11,17),(11,17),(11,17),(9,15),(9,15),(9,15),(7,13),(7,13),(7,13),(12,20),(12,20)</v>
      </c>
      <c r="Q161" s="3" t="str">
        <f>IF(D161="坦克碎片",VLOOKUP(C161,道具信息!$N$2:$O$291,2,FALSE)&amp;"碎片",VLOOKUP(C161,道具信息!$N$2:$O$291,2,FALSE))</f>
        <v>T1部件</v>
      </c>
      <c r="R161" s="3">
        <f t="shared" si="85"/>
        <v>1104</v>
      </c>
      <c r="S161" s="11">
        <f t="shared" si="86"/>
        <v>0.21099999999999999</v>
      </c>
      <c r="T161" s="3" t="str">
        <f>VLOOKUP(Q161,道具信息!$Q$3:$S$20,2,FALSE)</f>
        <v>CHEST_ITEM_TYPE_T1_PART</v>
      </c>
      <c r="U161" s="3" t="str">
        <f>IF(COUNTIF(U$142:U160,T161)=0,T161,"")</f>
        <v/>
      </c>
      <c r="V161" s="3" t="str">
        <f t="shared" si="96"/>
        <v>CHEST_ITEM_TYPE_T2_TANK,CHEST_ITEM_TYPE_T3_TANK,CHEST_ITEM_TYPE_T2_SHARD,CHEST_ITEM_TYPE_T3_SHARD,CHEST_ITEM_TYPE_T1_PART</v>
      </c>
      <c r="W161" s="13" t="str">
        <f t="shared" si="91"/>
        <v/>
      </c>
      <c r="X161" s="3" t="str">
        <f t="shared" si="92"/>
        <v/>
      </c>
      <c r="Y161" s="3" t="str">
        <f t="shared" si="97"/>
        <v>6.2%,7.9%,30.2%,20.7%,21.1%</v>
      </c>
    </row>
    <row r="162" spans="2:25" x14ac:dyDescent="0.3">
      <c r="B162" s="2">
        <f>数据源!BM194</f>
        <v>5</v>
      </c>
      <c r="C162" s="2" t="str">
        <f>数据源!BN194</f>
        <v>T1LP5</v>
      </c>
      <c r="D162" s="2" t="str">
        <f>数据源!BO194</f>
        <v>部件</v>
      </c>
      <c r="E162" s="2">
        <f>数据源!BP194</f>
        <v>30</v>
      </c>
      <c r="F162" s="2">
        <f>数据源!BQ194</f>
        <v>16</v>
      </c>
      <c r="G162" s="2">
        <f>数据源!BR194</f>
        <v>0.01</v>
      </c>
      <c r="H162" s="2">
        <f>数据源!BS194</f>
        <v>6.4062500000000005E-3</v>
      </c>
      <c r="I162" s="2">
        <f>数据源!BT194</f>
        <v>64</v>
      </c>
      <c r="J162" s="3">
        <f t="shared" si="87"/>
        <v>12</v>
      </c>
      <c r="K162" s="3">
        <f t="shared" si="88"/>
        <v>20</v>
      </c>
      <c r="L162" s="3" t="str">
        <f t="shared" si="89"/>
        <v>部件</v>
      </c>
      <c r="M162" s="3">
        <f t="shared" ca="1" si="90"/>
        <v>91005</v>
      </c>
      <c r="N162" s="3" t="str">
        <f t="shared" ca="1" si="93"/>
        <v>11221,12221,13221,11311,12311,13311,51211,52211,53211,51221,52221,53221,51311,52311,53311,51321,52321,53321,91001,91003,91005</v>
      </c>
      <c r="O162" s="3" t="str">
        <f t="shared" si="94"/>
        <v>108,108,108,137,137,137,333,333,333,193,193,193,190,190,190,171,171,171,64,64,64</v>
      </c>
      <c r="P162" s="1" t="str">
        <f t="shared" si="95"/>
        <v>(1,1),(1,1),(1,1),(1,1),(1,1),(1,1),(14,22),(14,22),(14,22),(11,17),(11,17),(11,17),(9,15),(9,15),(9,15),(7,13),(7,13),(7,13),(12,20),(12,20),(12,20)</v>
      </c>
      <c r="Q162" s="3" t="str">
        <f>IF(D162="坦克碎片",VLOOKUP(C162,道具信息!$N$2:$O$291,2,FALSE)&amp;"碎片",VLOOKUP(C162,道具信息!$N$2:$O$291,2,FALSE))</f>
        <v>T1部件</v>
      </c>
      <c r="R162" s="3">
        <f t="shared" si="85"/>
        <v>1104</v>
      </c>
      <c r="S162" s="11">
        <f t="shared" si="86"/>
        <v>0.21099999999999999</v>
      </c>
      <c r="T162" s="3" t="str">
        <f>VLOOKUP(Q162,道具信息!$Q$3:$S$20,2,FALSE)</f>
        <v>CHEST_ITEM_TYPE_T1_PART</v>
      </c>
      <c r="U162" s="3" t="str">
        <f>IF(COUNTIF(U$142:U161,T162)=0,T162,"")</f>
        <v/>
      </c>
      <c r="V162" s="3" t="str">
        <f t="shared" si="96"/>
        <v>CHEST_ITEM_TYPE_T2_TANK,CHEST_ITEM_TYPE_T3_TANK,CHEST_ITEM_TYPE_T2_SHARD,CHEST_ITEM_TYPE_T3_SHARD,CHEST_ITEM_TYPE_T1_PART</v>
      </c>
      <c r="W162" s="13" t="str">
        <f t="shared" si="91"/>
        <v/>
      </c>
      <c r="X162" s="3" t="str">
        <f t="shared" si="92"/>
        <v/>
      </c>
      <c r="Y162" s="3" t="str">
        <f t="shared" si="97"/>
        <v>6.2%,7.9%,30.2%,20.7%,21.1%</v>
      </c>
    </row>
    <row r="163" spans="2:25" x14ac:dyDescent="0.3">
      <c r="B163" s="2">
        <f>数据源!BM195</f>
        <v>5</v>
      </c>
      <c r="C163" s="2" t="str">
        <f>数据源!BN195</f>
        <v>T1MP1</v>
      </c>
      <c r="D163" s="2" t="str">
        <f>数据源!BO195</f>
        <v>部件</v>
      </c>
      <c r="E163" s="2">
        <f>数据源!BP195</f>
        <v>30</v>
      </c>
      <c r="F163" s="2">
        <f>数据源!BQ195</f>
        <v>16</v>
      </c>
      <c r="G163" s="2">
        <f>数据源!BR195</f>
        <v>0.01</v>
      </c>
      <c r="H163" s="2">
        <f>数据源!BS195</f>
        <v>6.4062500000000005E-3</v>
      </c>
      <c r="I163" s="2">
        <f>数据源!BT195</f>
        <v>64</v>
      </c>
      <c r="J163" s="3">
        <f t="shared" si="87"/>
        <v>12</v>
      </c>
      <c r="K163" s="3">
        <f t="shared" si="88"/>
        <v>20</v>
      </c>
      <c r="L163" s="3" t="str">
        <f t="shared" si="89"/>
        <v>部件</v>
      </c>
      <c r="M163" s="3">
        <f t="shared" ca="1" si="90"/>
        <v>91101</v>
      </c>
      <c r="N163" s="3" t="str">
        <f t="shared" ca="1" si="93"/>
        <v>11221,12221,13221,11311,12311,13311,51211,52211,53211,51221,52221,53221,51311,52311,53311,51321,52321,53321,91001,91003,91005,91101</v>
      </c>
      <c r="O163" s="3" t="str">
        <f t="shared" si="94"/>
        <v>108,108,108,137,137,137,333,333,333,193,193,193,190,190,190,171,171,171,64,64,64,64</v>
      </c>
      <c r="P163" s="1" t="str">
        <f t="shared" si="95"/>
        <v>(1,1),(1,1),(1,1),(1,1),(1,1),(1,1),(14,22),(14,22),(14,22),(11,17),(11,17),(11,17),(9,15),(9,15),(9,15),(7,13),(7,13),(7,13),(12,20),(12,20),(12,20),(12,20)</v>
      </c>
      <c r="Q163" s="3" t="str">
        <f>IF(D163="坦克碎片",VLOOKUP(C163,道具信息!$N$2:$O$291,2,FALSE)&amp;"碎片",VLOOKUP(C163,道具信息!$N$2:$O$291,2,FALSE))</f>
        <v>T1部件</v>
      </c>
      <c r="R163" s="3">
        <f t="shared" si="85"/>
        <v>1104</v>
      </c>
      <c r="S163" s="11">
        <f t="shared" si="86"/>
        <v>0.21099999999999999</v>
      </c>
      <c r="T163" s="3" t="str">
        <f>VLOOKUP(Q163,道具信息!$Q$3:$S$20,2,FALSE)</f>
        <v>CHEST_ITEM_TYPE_T1_PART</v>
      </c>
      <c r="U163" s="3" t="str">
        <f>IF(COUNTIF(U$142:U162,T163)=0,T163,"")</f>
        <v/>
      </c>
      <c r="V163" s="3" t="str">
        <f t="shared" si="96"/>
        <v>CHEST_ITEM_TYPE_T2_TANK,CHEST_ITEM_TYPE_T3_TANK,CHEST_ITEM_TYPE_T2_SHARD,CHEST_ITEM_TYPE_T3_SHARD,CHEST_ITEM_TYPE_T1_PART</v>
      </c>
      <c r="W163" s="13" t="str">
        <f t="shared" si="91"/>
        <v/>
      </c>
      <c r="X163" s="3" t="str">
        <f t="shared" si="92"/>
        <v/>
      </c>
      <c r="Y163" s="3" t="str">
        <f t="shared" si="97"/>
        <v>6.2%,7.9%,30.2%,20.7%,21.1%</v>
      </c>
    </row>
    <row r="164" spans="2:25" x14ac:dyDescent="0.3">
      <c r="B164" s="2">
        <f>数据源!BM196</f>
        <v>5</v>
      </c>
      <c r="C164" s="2" t="str">
        <f>数据源!BN196</f>
        <v>T1MP3</v>
      </c>
      <c r="D164" s="2" t="str">
        <f>数据源!BO196</f>
        <v>部件</v>
      </c>
      <c r="E164" s="2">
        <f>数据源!BP196</f>
        <v>30</v>
      </c>
      <c r="F164" s="2">
        <f>数据源!BQ196</f>
        <v>16</v>
      </c>
      <c r="G164" s="2">
        <f>数据源!BR196</f>
        <v>0.01</v>
      </c>
      <c r="H164" s="2">
        <f>数据源!BS196</f>
        <v>6.4062500000000005E-3</v>
      </c>
      <c r="I164" s="2">
        <f>数据源!BT196</f>
        <v>64</v>
      </c>
      <c r="J164" s="3">
        <f t="shared" si="87"/>
        <v>12</v>
      </c>
      <c r="K164" s="3">
        <f t="shared" si="88"/>
        <v>20</v>
      </c>
      <c r="L164" s="3" t="str">
        <f t="shared" si="89"/>
        <v>部件</v>
      </c>
      <c r="M164" s="3">
        <f t="shared" ca="1" si="90"/>
        <v>91103</v>
      </c>
      <c r="N164" s="3" t="str">
        <f t="shared" ca="1" si="93"/>
        <v>11221,12221,13221,11311,12311,13311,51211,52211,53211,51221,52221,53221,51311,52311,53311,51321,52321,53321,91001,91003,91005,91101,91103</v>
      </c>
      <c r="O164" s="3" t="str">
        <f t="shared" si="94"/>
        <v>108,108,108,137,137,137,333,333,333,193,193,193,190,190,190,171,171,171,64,64,64,64,64</v>
      </c>
      <c r="P164" s="1" t="str">
        <f t="shared" si="95"/>
        <v>(1,1),(1,1),(1,1),(1,1),(1,1),(1,1),(14,22),(14,22),(14,22),(11,17),(11,17),(11,17),(9,15),(9,15),(9,15),(7,13),(7,13),(7,13),(12,20),(12,20),(12,20),(12,20),(12,20)</v>
      </c>
      <c r="Q164" s="3" t="str">
        <f>IF(D164="坦克碎片",VLOOKUP(C164,道具信息!$N$2:$O$291,2,FALSE)&amp;"碎片",VLOOKUP(C164,道具信息!$N$2:$O$291,2,FALSE))</f>
        <v>T1部件</v>
      </c>
      <c r="R164" s="3">
        <f t="shared" si="85"/>
        <v>1104</v>
      </c>
      <c r="S164" s="11">
        <f t="shared" si="86"/>
        <v>0.21099999999999999</v>
      </c>
      <c r="T164" s="3" t="str">
        <f>VLOOKUP(Q164,道具信息!$Q$3:$S$20,2,FALSE)</f>
        <v>CHEST_ITEM_TYPE_T1_PART</v>
      </c>
      <c r="U164" s="3" t="str">
        <f>IF(COUNTIF(U$142:U163,T164)=0,T164,"")</f>
        <v/>
      </c>
      <c r="V164" s="3" t="str">
        <f t="shared" si="96"/>
        <v>CHEST_ITEM_TYPE_T2_TANK,CHEST_ITEM_TYPE_T3_TANK,CHEST_ITEM_TYPE_T2_SHARD,CHEST_ITEM_TYPE_T3_SHARD,CHEST_ITEM_TYPE_T1_PART</v>
      </c>
      <c r="W164" s="13" t="str">
        <f t="shared" si="91"/>
        <v/>
      </c>
      <c r="X164" s="3" t="str">
        <f t="shared" si="92"/>
        <v/>
      </c>
      <c r="Y164" s="3" t="str">
        <f t="shared" si="97"/>
        <v>6.2%,7.9%,30.2%,20.7%,21.1%</v>
      </c>
    </row>
    <row r="165" spans="2:25" x14ac:dyDescent="0.3">
      <c r="B165" s="2">
        <f>数据源!BM197</f>
        <v>5</v>
      </c>
      <c r="C165" s="2" t="str">
        <f>数据源!BN197</f>
        <v>T1MP5</v>
      </c>
      <c r="D165" s="2" t="str">
        <f>数据源!BO197</f>
        <v>部件</v>
      </c>
      <c r="E165" s="2">
        <f>数据源!BP197</f>
        <v>30</v>
      </c>
      <c r="F165" s="2">
        <f>数据源!BQ197</f>
        <v>16</v>
      </c>
      <c r="G165" s="2">
        <f>数据源!BR197</f>
        <v>0.01</v>
      </c>
      <c r="H165" s="2">
        <f>数据源!BS197</f>
        <v>6.4062500000000005E-3</v>
      </c>
      <c r="I165" s="2">
        <f>数据源!BT197</f>
        <v>64</v>
      </c>
      <c r="J165" s="3">
        <f t="shared" si="87"/>
        <v>12</v>
      </c>
      <c r="K165" s="3">
        <f t="shared" si="88"/>
        <v>20</v>
      </c>
      <c r="L165" s="3" t="str">
        <f t="shared" si="89"/>
        <v>部件</v>
      </c>
      <c r="M165" s="3">
        <f t="shared" ca="1" si="90"/>
        <v>91105</v>
      </c>
      <c r="N165" s="3" t="str">
        <f t="shared" ca="1" si="93"/>
        <v>11221,12221,13221,11311,12311,13311,51211,52211,53211,51221,52221,53221,51311,52311,53311,51321,52321,53321,91001,91003,91005,91101,91103,91105</v>
      </c>
      <c r="O165" s="3" t="str">
        <f t="shared" si="94"/>
        <v>108,108,108,137,137,137,333,333,333,193,193,193,190,190,190,171,171,171,64,64,64,64,64,64</v>
      </c>
      <c r="P165" s="1" t="str">
        <f t="shared" si="95"/>
        <v>(1,1),(1,1),(1,1),(1,1),(1,1),(1,1),(14,22),(14,22),(14,22),(11,17),(11,17),(11,17),(9,15),(9,15),(9,15),(7,13),(7,13),(7,13),(12,20),(12,20),(12,20),(12,20),(12,20),(12,20)</v>
      </c>
      <c r="Q165" s="3" t="str">
        <f>IF(D165="坦克碎片",VLOOKUP(C165,道具信息!$N$2:$O$291,2,FALSE)&amp;"碎片",VLOOKUP(C165,道具信息!$N$2:$O$291,2,FALSE))</f>
        <v>T1部件</v>
      </c>
      <c r="R165" s="3">
        <f t="shared" si="85"/>
        <v>1104</v>
      </c>
      <c r="S165" s="11">
        <f t="shared" si="86"/>
        <v>0.21099999999999999</v>
      </c>
      <c r="T165" s="3" t="str">
        <f>VLOOKUP(Q165,道具信息!$Q$3:$S$20,2,FALSE)</f>
        <v>CHEST_ITEM_TYPE_T1_PART</v>
      </c>
      <c r="U165" s="3" t="str">
        <f>IF(COUNTIF(U$142:U164,T165)=0,T165,"")</f>
        <v/>
      </c>
      <c r="V165" s="3" t="str">
        <f t="shared" si="96"/>
        <v>CHEST_ITEM_TYPE_T2_TANK,CHEST_ITEM_TYPE_T3_TANK,CHEST_ITEM_TYPE_T2_SHARD,CHEST_ITEM_TYPE_T3_SHARD,CHEST_ITEM_TYPE_T1_PART</v>
      </c>
      <c r="W165" s="13" t="str">
        <f t="shared" si="91"/>
        <v/>
      </c>
      <c r="X165" s="3" t="str">
        <f t="shared" si="92"/>
        <v/>
      </c>
      <c r="Y165" s="3" t="str">
        <f t="shared" si="97"/>
        <v>6.2%,7.9%,30.2%,20.7%,21.1%</v>
      </c>
    </row>
    <row r="166" spans="2:25" x14ac:dyDescent="0.3">
      <c r="B166" s="2">
        <f>数据源!BM198</f>
        <v>5</v>
      </c>
      <c r="C166" s="2" t="str">
        <f>数据源!BN198</f>
        <v>T1HP1</v>
      </c>
      <c r="D166" s="2" t="str">
        <f>数据源!BO198</f>
        <v>部件</v>
      </c>
      <c r="E166" s="2">
        <f>数据源!BP198</f>
        <v>30</v>
      </c>
      <c r="F166" s="2">
        <f>数据源!BQ198</f>
        <v>16</v>
      </c>
      <c r="G166" s="2">
        <f>数据源!BR198</f>
        <v>0.01</v>
      </c>
      <c r="H166" s="2">
        <f>数据源!BS198</f>
        <v>6.4062500000000005E-3</v>
      </c>
      <c r="I166" s="2">
        <f>数据源!BT198</f>
        <v>64</v>
      </c>
      <c r="J166" s="3">
        <f t="shared" si="87"/>
        <v>12</v>
      </c>
      <c r="K166" s="3">
        <f t="shared" si="88"/>
        <v>20</v>
      </c>
      <c r="L166" s="3" t="str">
        <f t="shared" si="89"/>
        <v>部件</v>
      </c>
      <c r="M166" s="3">
        <f t="shared" ca="1" si="90"/>
        <v>91201</v>
      </c>
      <c r="N166" s="3" t="str">
        <f t="shared" ca="1" si="93"/>
        <v>11221,12221,13221,11311,12311,13311,51211,52211,53211,51221,52221,53221,51311,52311,53311,51321,52321,53321,91001,91003,91005,91101,91103,91105,91201</v>
      </c>
      <c r="O166" s="3" t="str">
        <f t="shared" si="94"/>
        <v>108,108,108,137,137,137,333,333,333,193,193,193,190,190,190,171,171,171,64,64,64,64,64,64,64</v>
      </c>
      <c r="P166" s="1" t="str">
        <f t="shared" si="95"/>
        <v>(1,1),(1,1),(1,1),(1,1),(1,1),(1,1),(14,22),(14,22),(14,22),(11,17),(11,17),(11,17),(9,15),(9,15),(9,15),(7,13),(7,13),(7,13),(12,20),(12,20),(12,20),(12,20),(12,20),(12,20),(12,20)</v>
      </c>
      <c r="Q166" s="3" t="str">
        <f>IF(D166="坦克碎片",VLOOKUP(C166,道具信息!$N$2:$O$291,2,FALSE)&amp;"碎片",VLOOKUP(C166,道具信息!$N$2:$O$291,2,FALSE))</f>
        <v>T1部件</v>
      </c>
      <c r="R166" s="3">
        <f t="shared" si="85"/>
        <v>1104</v>
      </c>
      <c r="S166" s="11">
        <f t="shared" si="86"/>
        <v>0.21099999999999999</v>
      </c>
      <c r="T166" s="3" t="str">
        <f>VLOOKUP(Q166,道具信息!$Q$3:$S$20,2,FALSE)</f>
        <v>CHEST_ITEM_TYPE_T1_PART</v>
      </c>
      <c r="U166" s="3" t="str">
        <f>IF(COUNTIF(U$142:U165,T166)=0,T166,"")</f>
        <v/>
      </c>
      <c r="V166" s="3" t="str">
        <f t="shared" si="96"/>
        <v>CHEST_ITEM_TYPE_T2_TANK,CHEST_ITEM_TYPE_T3_TANK,CHEST_ITEM_TYPE_T2_SHARD,CHEST_ITEM_TYPE_T3_SHARD,CHEST_ITEM_TYPE_T1_PART</v>
      </c>
      <c r="W166" s="13" t="str">
        <f t="shared" si="91"/>
        <v/>
      </c>
      <c r="X166" s="3" t="str">
        <f t="shared" si="92"/>
        <v/>
      </c>
      <c r="Y166" s="3" t="str">
        <f t="shared" si="97"/>
        <v>6.2%,7.9%,30.2%,20.7%,21.1%</v>
      </c>
    </row>
    <row r="167" spans="2:25" x14ac:dyDescent="0.3">
      <c r="B167" s="2">
        <f>数据源!BM199</f>
        <v>5</v>
      </c>
      <c r="C167" s="2" t="str">
        <f>数据源!BN199</f>
        <v>T1HP3</v>
      </c>
      <c r="D167" s="2" t="str">
        <f>数据源!BO199</f>
        <v>部件</v>
      </c>
      <c r="E167" s="2">
        <f>数据源!BP199</f>
        <v>30</v>
      </c>
      <c r="F167" s="2">
        <f>数据源!BQ199</f>
        <v>16</v>
      </c>
      <c r="G167" s="2">
        <f>数据源!BR199</f>
        <v>0.01</v>
      </c>
      <c r="H167" s="2">
        <f>数据源!BS199</f>
        <v>6.4062500000000005E-3</v>
      </c>
      <c r="I167" s="2">
        <f>数据源!BT199</f>
        <v>64</v>
      </c>
      <c r="J167" s="3">
        <f t="shared" si="87"/>
        <v>12</v>
      </c>
      <c r="K167" s="3">
        <f t="shared" si="88"/>
        <v>20</v>
      </c>
      <c r="L167" s="3" t="str">
        <f t="shared" si="89"/>
        <v>部件</v>
      </c>
      <c r="M167" s="3">
        <f t="shared" ca="1" si="90"/>
        <v>91203</v>
      </c>
      <c r="N167" s="3" t="str">
        <f t="shared" ca="1" si="93"/>
        <v>11221,12221,13221,11311,12311,13311,51211,52211,53211,51221,52221,53221,51311,52311,53311,51321,52321,53321,91001,91003,91005,91101,91103,91105,91201,91203</v>
      </c>
      <c r="O167" s="3" t="str">
        <f t="shared" si="94"/>
        <v>108,108,108,137,137,137,333,333,333,193,193,193,190,190,190,171,171,171,64,64,64,64,64,64,64,64</v>
      </c>
      <c r="P167" s="1" t="str">
        <f t="shared" si="95"/>
        <v>(1,1),(1,1),(1,1),(1,1),(1,1),(1,1),(14,22),(14,22),(14,22),(11,17),(11,17),(11,17),(9,15),(9,15),(9,15),(7,13),(7,13),(7,13),(12,20),(12,20),(12,20),(12,20),(12,20),(12,20),(12,20),(12,20)</v>
      </c>
      <c r="Q167" s="3" t="str">
        <f>IF(D167="坦克碎片",VLOOKUP(C167,道具信息!$N$2:$O$291,2,FALSE)&amp;"碎片",VLOOKUP(C167,道具信息!$N$2:$O$291,2,FALSE))</f>
        <v>T1部件</v>
      </c>
      <c r="R167" s="3">
        <f t="shared" si="85"/>
        <v>1104</v>
      </c>
      <c r="S167" s="11">
        <f t="shared" si="86"/>
        <v>0.21099999999999999</v>
      </c>
      <c r="T167" s="3" t="str">
        <f>VLOOKUP(Q167,道具信息!$Q$3:$S$20,2,FALSE)</f>
        <v>CHEST_ITEM_TYPE_T1_PART</v>
      </c>
      <c r="U167" s="3" t="str">
        <f>IF(COUNTIF(U$142:U166,T167)=0,T167,"")</f>
        <v/>
      </c>
      <c r="V167" s="3" t="str">
        <f t="shared" si="96"/>
        <v>CHEST_ITEM_TYPE_T2_TANK,CHEST_ITEM_TYPE_T3_TANK,CHEST_ITEM_TYPE_T2_SHARD,CHEST_ITEM_TYPE_T3_SHARD,CHEST_ITEM_TYPE_T1_PART</v>
      </c>
      <c r="W167" s="13" t="str">
        <f t="shared" si="91"/>
        <v/>
      </c>
      <c r="X167" s="3" t="str">
        <f t="shared" si="92"/>
        <v/>
      </c>
      <c r="Y167" s="3" t="str">
        <f t="shared" si="97"/>
        <v>6.2%,7.9%,30.2%,20.7%,21.1%</v>
      </c>
    </row>
    <row r="168" spans="2:25" x14ac:dyDescent="0.3">
      <c r="B168" s="2">
        <f>数据源!BM200</f>
        <v>5</v>
      </c>
      <c r="C168" s="2" t="str">
        <f>数据源!BN200</f>
        <v>T1HP5</v>
      </c>
      <c r="D168" s="2" t="str">
        <f>数据源!BO200</f>
        <v>部件</v>
      </c>
      <c r="E168" s="2">
        <f>数据源!BP200</f>
        <v>30</v>
      </c>
      <c r="F168" s="2">
        <f>数据源!BQ200</f>
        <v>16</v>
      </c>
      <c r="G168" s="2">
        <f>数据源!BR200</f>
        <v>0.01</v>
      </c>
      <c r="H168" s="2">
        <f>数据源!BS200</f>
        <v>6.4062500000000005E-3</v>
      </c>
      <c r="I168" s="2">
        <f>数据源!BT200</f>
        <v>64</v>
      </c>
      <c r="J168" s="3">
        <f t="shared" si="87"/>
        <v>12</v>
      </c>
      <c r="K168" s="3">
        <f t="shared" si="88"/>
        <v>20</v>
      </c>
      <c r="L168" s="3" t="str">
        <f t="shared" si="89"/>
        <v>部件</v>
      </c>
      <c r="M168" s="3">
        <f t="shared" ca="1" si="90"/>
        <v>91205</v>
      </c>
      <c r="N168" s="3" t="str">
        <f t="shared" ca="1" si="93"/>
        <v>11221,12221,13221,11311,12311,13311,51211,52211,53211,51221,52221,53221,51311,52311,53311,51321,52321,53321,91001,91003,91005,91101,91103,91105,91201,91203,91205</v>
      </c>
      <c r="O168" s="3" t="str">
        <f t="shared" si="94"/>
        <v>108,108,108,137,137,137,333,333,333,193,193,193,190,190,190,171,171,171,64,64,64,64,64,64,64,64,64</v>
      </c>
      <c r="P168" s="1" t="str">
        <f t="shared" si="95"/>
        <v>(1,1),(1,1),(1,1),(1,1),(1,1),(1,1),(14,22),(14,22),(14,22),(11,17),(11,17),(11,17),(9,15),(9,15),(9,15),(7,13),(7,13),(7,13),(12,20),(12,20),(12,20),(12,20),(12,20),(12,20),(12,20),(12,20),(12,20)</v>
      </c>
      <c r="Q168" s="3" t="str">
        <f>IF(D168="坦克碎片",VLOOKUP(C168,道具信息!$N$2:$O$291,2,FALSE)&amp;"碎片",VLOOKUP(C168,道具信息!$N$2:$O$291,2,FALSE))</f>
        <v>T1部件</v>
      </c>
      <c r="R168" s="3">
        <f t="shared" si="85"/>
        <v>1104</v>
      </c>
      <c r="S168" s="11">
        <f t="shared" si="86"/>
        <v>0.21099999999999999</v>
      </c>
      <c r="T168" s="3" t="str">
        <f>VLOOKUP(Q168,道具信息!$Q$3:$S$20,2,FALSE)</f>
        <v>CHEST_ITEM_TYPE_T1_PART</v>
      </c>
      <c r="U168" s="3" t="str">
        <f>IF(COUNTIF(U$142:U167,T168)=0,T168,"")</f>
        <v/>
      </c>
      <c r="V168" s="3" t="str">
        <f t="shared" si="96"/>
        <v>CHEST_ITEM_TYPE_T2_TANK,CHEST_ITEM_TYPE_T3_TANK,CHEST_ITEM_TYPE_T2_SHARD,CHEST_ITEM_TYPE_T3_SHARD,CHEST_ITEM_TYPE_T1_PART</v>
      </c>
      <c r="W168" s="13" t="str">
        <f t="shared" si="91"/>
        <v/>
      </c>
      <c r="X168" s="3" t="str">
        <f t="shared" si="92"/>
        <v/>
      </c>
      <c r="Y168" s="3" t="str">
        <f t="shared" si="97"/>
        <v>6.2%,7.9%,30.2%,20.7%,21.1%</v>
      </c>
    </row>
    <row r="169" spans="2:25" x14ac:dyDescent="0.3">
      <c r="B169" s="2">
        <f>数据源!BM201</f>
        <v>5</v>
      </c>
      <c r="C169" s="2" t="str">
        <f>数据源!BN201</f>
        <v>T1LP2</v>
      </c>
      <c r="D169" s="2" t="str">
        <f>数据源!BO201</f>
        <v>部件</v>
      </c>
      <c r="E169" s="2">
        <f>数据源!BP201</f>
        <v>30</v>
      </c>
      <c r="F169" s="2">
        <f>数据源!BQ201</f>
        <v>16</v>
      </c>
      <c r="G169" s="2">
        <f>数据源!BR201</f>
        <v>0.01</v>
      </c>
      <c r="H169" s="2">
        <f>数据源!BS201</f>
        <v>6.4062500000000005E-3</v>
      </c>
      <c r="I169" s="2">
        <f>数据源!BT201</f>
        <v>64</v>
      </c>
      <c r="J169" s="3">
        <f t="shared" si="87"/>
        <v>12</v>
      </c>
      <c r="K169" s="3">
        <f t="shared" si="88"/>
        <v>20</v>
      </c>
      <c r="L169" s="3" t="str">
        <f t="shared" si="89"/>
        <v>部件</v>
      </c>
      <c r="M169" s="3">
        <f t="shared" ca="1" si="90"/>
        <v>91002</v>
      </c>
      <c r="N169" s="3" t="str">
        <f t="shared" ca="1" si="93"/>
        <v>11221,12221,13221,11311,12311,13311,51211,52211,53211,51221,52221,53221,51311,52311,53311,51321,52321,53321,91001,91003,91005,91101,91103,91105,91201,91203,91205,91002</v>
      </c>
      <c r="O169" s="3" t="str">
        <f t="shared" si="94"/>
        <v>108,108,108,137,137,137,333,333,333,193,193,193,190,190,190,171,171,171,64,64,64,64,64,64,64,64,64,64</v>
      </c>
      <c r="P169" s="1" t="str">
        <f t="shared" si="95"/>
        <v>(1,1),(1,1),(1,1),(1,1),(1,1),(1,1),(14,22),(14,22),(14,22),(11,17),(11,17),(11,17),(9,15),(9,15),(9,15),(7,13),(7,13),(7,13),(12,20),(12,20),(12,20),(12,20),(12,20),(12,20),(12,20),(12,20),(12,20),(12,20)</v>
      </c>
      <c r="Q169" s="3" t="str">
        <f>IF(D169="坦克碎片",VLOOKUP(C169,道具信息!$N$2:$O$291,2,FALSE)&amp;"碎片",VLOOKUP(C169,道具信息!$N$2:$O$291,2,FALSE))</f>
        <v>T1部件</v>
      </c>
      <c r="R169" s="3">
        <f t="shared" si="85"/>
        <v>1104</v>
      </c>
      <c r="S169" s="11">
        <f t="shared" si="86"/>
        <v>0.21099999999999999</v>
      </c>
      <c r="T169" s="3" t="str">
        <f>VLOOKUP(Q169,道具信息!$Q$3:$S$20,2,FALSE)</f>
        <v>CHEST_ITEM_TYPE_T1_PART</v>
      </c>
      <c r="U169" s="3" t="str">
        <f>IF(COUNTIF(U$142:U168,T169)=0,T169,"")</f>
        <v/>
      </c>
      <c r="V169" s="3" t="str">
        <f t="shared" si="96"/>
        <v>CHEST_ITEM_TYPE_T2_TANK,CHEST_ITEM_TYPE_T3_TANK,CHEST_ITEM_TYPE_T2_SHARD,CHEST_ITEM_TYPE_T3_SHARD,CHEST_ITEM_TYPE_T1_PART</v>
      </c>
      <c r="W169" s="13" t="str">
        <f t="shared" si="91"/>
        <v/>
      </c>
      <c r="X169" s="3" t="str">
        <f t="shared" si="92"/>
        <v/>
      </c>
      <c r="Y169" s="3" t="str">
        <f t="shared" si="97"/>
        <v>6.2%,7.9%,30.2%,20.7%,21.1%</v>
      </c>
    </row>
    <row r="170" spans="2:25" x14ac:dyDescent="0.3">
      <c r="B170" s="2">
        <f>数据源!BM202</f>
        <v>5</v>
      </c>
      <c r="C170" s="2" t="str">
        <f>数据源!BN202</f>
        <v>T1LP4</v>
      </c>
      <c r="D170" s="2" t="str">
        <f>数据源!BO202</f>
        <v>部件</v>
      </c>
      <c r="E170" s="2">
        <f>数据源!BP202</f>
        <v>30</v>
      </c>
      <c r="F170" s="2">
        <f>数据源!BQ202</f>
        <v>16</v>
      </c>
      <c r="G170" s="2">
        <f>数据源!BR202</f>
        <v>8.9999999999999993E-3</v>
      </c>
      <c r="H170" s="2">
        <f>数据源!BS202</f>
        <v>5.765624999999999E-3</v>
      </c>
      <c r="I170" s="2">
        <f>数据源!BT202</f>
        <v>58</v>
      </c>
      <c r="J170" s="3">
        <f t="shared" si="87"/>
        <v>12</v>
      </c>
      <c r="K170" s="3">
        <f t="shared" si="88"/>
        <v>20</v>
      </c>
      <c r="L170" s="3" t="str">
        <f t="shared" si="89"/>
        <v>部件</v>
      </c>
      <c r="M170" s="3">
        <f t="shared" ca="1" si="90"/>
        <v>91004</v>
      </c>
      <c r="N170" s="3" t="str">
        <f t="shared" ca="1" si="93"/>
        <v>11221,12221,13221,11311,12311,13311,51211,52211,53211,51221,52221,53221,51311,52311,53311,51321,52321,53321,91001,91003,91005,91101,91103,91105,91201,91203,91205,91002,91004</v>
      </c>
      <c r="O170" s="3" t="str">
        <f t="shared" si="94"/>
        <v>108,108,108,137,137,137,333,333,333,193,193,193,190,190,190,171,171,171,64,64,64,64,64,64,64,64,64,64,58</v>
      </c>
      <c r="P170" s="1" t="str">
        <f t="shared" si="95"/>
        <v>(1,1),(1,1),(1,1),(1,1),(1,1),(1,1),(14,22),(14,22),(14,22),(11,17),(11,17),(11,17),(9,15),(9,15),(9,15),(7,13),(7,13),(7,13),(12,20),(12,20),(12,20),(12,20),(12,20),(12,20),(12,20),(12,20),(12,20),(12,20),(12,20)</v>
      </c>
      <c r="Q170" s="3" t="str">
        <f>IF(D170="坦克碎片",VLOOKUP(C170,道具信息!$N$2:$O$291,2,FALSE)&amp;"碎片",VLOOKUP(C170,道具信息!$N$2:$O$291,2,FALSE))</f>
        <v>T1部件</v>
      </c>
      <c r="R170" s="3">
        <f t="shared" si="85"/>
        <v>1104</v>
      </c>
      <c r="S170" s="11">
        <f t="shared" si="86"/>
        <v>0.21099999999999999</v>
      </c>
      <c r="T170" s="3" t="str">
        <f>VLOOKUP(Q170,道具信息!$Q$3:$S$20,2,FALSE)</f>
        <v>CHEST_ITEM_TYPE_T1_PART</v>
      </c>
      <c r="U170" s="3" t="str">
        <f>IF(COUNTIF(U$142:U169,T170)=0,T170,"")</f>
        <v/>
      </c>
      <c r="V170" s="3" t="str">
        <f t="shared" si="96"/>
        <v>CHEST_ITEM_TYPE_T2_TANK,CHEST_ITEM_TYPE_T3_TANK,CHEST_ITEM_TYPE_T2_SHARD,CHEST_ITEM_TYPE_T3_SHARD,CHEST_ITEM_TYPE_T1_PART</v>
      </c>
      <c r="W170" s="13" t="str">
        <f t="shared" si="91"/>
        <v/>
      </c>
      <c r="X170" s="3" t="str">
        <f t="shared" si="92"/>
        <v/>
      </c>
      <c r="Y170" s="3" t="str">
        <f t="shared" si="97"/>
        <v>6.2%,7.9%,30.2%,20.7%,21.1%</v>
      </c>
    </row>
    <row r="171" spans="2:25" x14ac:dyDescent="0.3">
      <c r="B171" s="2">
        <f>数据源!BM203</f>
        <v>5</v>
      </c>
      <c r="C171" s="2" t="str">
        <f>数据源!BN203</f>
        <v>T1LP6</v>
      </c>
      <c r="D171" s="2" t="str">
        <f>数据源!BO203</f>
        <v>部件</v>
      </c>
      <c r="E171" s="2">
        <f>数据源!BP203</f>
        <v>30</v>
      </c>
      <c r="F171" s="2">
        <f>数据源!BQ203</f>
        <v>16</v>
      </c>
      <c r="G171" s="2">
        <f>数据源!BR203</f>
        <v>8.9999999999999993E-3</v>
      </c>
      <c r="H171" s="2">
        <f>数据源!BS203</f>
        <v>5.765624999999999E-3</v>
      </c>
      <c r="I171" s="2">
        <f>数据源!BT203</f>
        <v>58</v>
      </c>
      <c r="J171" s="3">
        <f t="shared" si="87"/>
        <v>12</v>
      </c>
      <c r="K171" s="3">
        <f t="shared" si="88"/>
        <v>20</v>
      </c>
      <c r="L171" s="3" t="str">
        <f t="shared" si="89"/>
        <v>部件</v>
      </c>
      <c r="M171" s="3">
        <f t="shared" ca="1" si="90"/>
        <v>91006</v>
      </c>
      <c r="N171" s="3" t="str">
        <f t="shared" ca="1" si="93"/>
        <v>11221,12221,13221,11311,12311,13311,51211,52211,53211,51221,52221,53221,51311,52311,53311,51321,52321,53321,91001,91003,91005,91101,91103,91105,91201,91203,91205,91002,91004,91006</v>
      </c>
      <c r="O171" s="3" t="str">
        <f t="shared" si="94"/>
        <v>108,108,108,137,137,137,333,333,333,193,193,193,190,190,190,171,171,171,64,64,64,64,64,64,64,64,64,64,58,58</v>
      </c>
      <c r="P171" s="1" t="str">
        <f t="shared" si="95"/>
        <v>(1,1),(1,1),(1,1),(1,1),(1,1),(1,1),(14,22),(14,22),(14,22),(11,17),(11,17),(11,17),(9,15),(9,15),(9,15),(7,13),(7,13),(7,13),(12,20),(12,20),(12,20),(12,20),(12,20),(12,20),(12,20),(12,20),(12,20),(12,20),(12,20),(12,20)</v>
      </c>
      <c r="Q171" s="3" t="str">
        <f>IF(D171="坦克碎片",VLOOKUP(C171,道具信息!$N$2:$O$291,2,FALSE)&amp;"碎片",VLOOKUP(C171,道具信息!$N$2:$O$291,2,FALSE))</f>
        <v>T1部件</v>
      </c>
      <c r="R171" s="3">
        <f t="shared" si="85"/>
        <v>1104</v>
      </c>
      <c r="S171" s="11">
        <f t="shared" si="86"/>
        <v>0.21099999999999999</v>
      </c>
      <c r="T171" s="3" t="str">
        <f>VLOOKUP(Q171,道具信息!$Q$3:$S$20,2,FALSE)</f>
        <v>CHEST_ITEM_TYPE_T1_PART</v>
      </c>
      <c r="U171" s="3" t="str">
        <f>IF(COUNTIF(U$142:U170,T171)=0,T171,"")</f>
        <v/>
      </c>
      <c r="V171" s="3" t="str">
        <f t="shared" si="96"/>
        <v>CHEST_ITEM_TYPE_T2_TANK,CHEST_ITEM_TYPE_T3_TANK,CHEST_ITEM_TYPE_T2_SHARD,CHEST_ITEM_TYPE_T3_SHARD,CHEST_ITEM_TYPE_T1_PART</v>
      </c>
      <c r="W171" s="13" t="str">
        <f t="shared" si="91"/>
        <v/>
      </c>
      <c r="X171" s="3" t="str">
        <f t="shared" si="92"/>
        <v/>
      </c>
      <c r="Y171" s="3" t="str">
        <f t="shared" si="97"/>
        <v>6.2%,7.9%,30.2%,20.7%,21.1%</v>
      </c>
    </row>
    <row r="172" spans="2:25" x14ac:dyDescent="0.3">
      <c r="B172" s="2">
        <f>数据源!BM204</f>
        <v>5</v>
      </c>
      <c r="C172" s="2" t="str">
        <f>数据源!BN204</f>
        <v>T1MP2</v>
      </c>
      <c r="D172" s="2" t="str">
        <f>数据源!BO204</f>
        <v>部件</v>
      </c>
      <c r="E172" s="2">
        <f>数据源!BP204</f>
        <v>30</v>
      </c>
      <c r="F172" s="2">
        <f>数据源!BQ204</f>
        <v>16</v>
      </c>
      <c r="G172" s="2">
        <f>数据源!BR204</f>
        <v>8.9999999999999993E-3</v>
      </c>
      <c r="H172" s="2">
        <f>数据源!BS204</f>
        <v>5.765624999999999E-3</v>
      </c>
      <c r="I172" s="2">
        <f>数据源!BT204</f>
        <v>58</v>
      </c>
      <c r="J172" s="3">
        <f>ROUNDUP(IF(F172&gt;1,F172-ROUNDDOWN(SQRT(F172),0),F172),0)</f>
        <v>12</v>
      </c>
      <c r="K172" s="3">
        <f>F172*2-J172</f>
        <v>20</v>
      </c>
      <c r="L172" s="3" t="str">
        <f t="shared" si="89"/>
        <v>部件</v>
      </c>
      <c r="M172" s="3">
        <f t="shared" ca="1" si="90"/>
        <v>91102</v>
      </c>
      <c r="N172" s="3" t="str">
        <f t="shared" ca="1" si="93"/>
        <v>11221,12221,13221,11311,12311,13311,51211,52211,53211,51221,52221,53221,51311,52311,53311,51321,52321,53321,91001,91003,91005,91101,91103,91105,91201,91203,91205,91002,91004,91006,91102</v>
      </c>
      <c r="O172" s="3" t="str">
        <f t="shared" si="94"/>
        <v>108,108,108,137,137,137,333,333,333,193,193,193,190,190,190,171,171,171,64,64,64,64,64,64,64,64,64,64,58,58,58</v>
      </c>
      <c r="P172" s="1" t="str">
        <f t="shared" si="95"/>
        <v>(1,1),(1,1),(1,1),(1,1),(1,1),(1,1),(14,22),(14,22),(14,22),(11,17),(11,17),(11,17),(9,15),(9,15),(9,15),(7,13),(7,13),(7,13),(12,20),(12,20),(12,20),(12,20),(12,20),(12,20),(12,20),(12,20),(12,20),(12,20),(12,20),(12,20),(12,20)</v>
      </c>
      <c r="Q172" s="3" t="str">
        <f>IF(D172="坦克碎片",VLOOKUP(C172,道具信息!$N$2:$O$291,2,FALSE)&amp;"碎片",VLOOKUP(C172,道具信息!$N$2:$O$291,2,FALSE))</f>
        <v>T1部件</v>
      </c>
      <c r="R172" s="3">
        <f t="shared" si="85"/>
        <v>1104</v>
      </c>
      <c r="S172" s="11">
        <f t="shared" si="86"/>
        <v>0.21099999999999999</v>
      </c>
      <c r="T172" s="3" t="str">
        <f>VLOOKUP(Q172,道具信息!$Q$3:$S$20,2,FALSE)</f>
        <v>CHEST_ITEM_TYPE_T1_PART</v>
      </c>
      <c r="U172" s="3" t="str">
        <f>IF(COUNTIF(U$142:U171,T172)=0,T172,"")</f>
        <v/>
      </c>
      <c r="V172" s="3" t="str">
        <f t="shared" si="96"/>
        <v>CHEST_ITEM_TYPE_T2_TANK,CHEST_ITEM_TYPE_T3_TANK,CHEST_ITEM_TYPE_T2_SHARD,CHEST_ITEM_TYPE_T3_SHARD,CHEST_ITEM_TYPE_T1_PART</v>
      </c>
      <c r="W172" s="13" t="str">
        <f t="shared" si="91"/>
        <v/>
      </c>
      <c r="X172" s="3" t="str">
        <f t="shared" si="92"/>
        <v/>
      </c>
      <c r="Y172" s="3" t="str">
        <f t="shared" si="97"/>
        <v>6.2%,7.9%,30.2%,20.7%,21.1%</v>
      </c>
    </row>
    <row r="173" spans="2:25" x14ac:dyDescent="0.3">
      <c r="B173" s="2">
        <f>数据源!BM205</f>
        <v>5</v>
      </c>
      <c r="C173" s="2" t="str">
        <f>数据源!BN205</f>
        <v>T1MP4</v>
      </c>
      <c r="D173" s="2" t="str">
        <f>数据源!BO205</f>
        <v>部件</v>
      </c>
      <c r="E173" s="2">
        <f>数据源!BP205</f>
        <v>30</v>
      </c>
      <c r="F173" s="2">
        <f>数据源!BQ205</f>
        <v>16</v>
      </c>
      <c r="G173" s="2">
        <f>数据源!BR205</f>
        <v>8.9999999999999993E-3</v>
      </c>
      <c r="H173" s="2">
        <f>数据源!BS205</f>
        <v>5.765624999999999E-3</v>
      </c>
      <c r="I173" s="2">
        <f>数据源!BT205</f>
        <v>58</v>
      </c>
      <c r="J173" s="3">
        <f t="shared" ref="J173:J186" si="98">ROUNDUP(IF(F173&gt;1,F173-ROUNDDOWN(SQRT(F173),0),F173),0)</f>
        <v>12</v>
      </c>
      <c r="K173" s="3">
        <f t="shared" ref="K173:K186" si="99">F173*2-J173</f>
        <v>20</v>
      </c>
      <c r="L173" s="3" t="str">
        <f t="shared" si="89"/>
        <v>部件</v>
      </c>
      <c r="M173" s="3">
        <f t="shared" ca="1" si="90"/>
        <v>91104</v>
      </c>
      <c r="N173" s="3" t="str">
        <f t="shared" ca="1" si="93"/>
        <v>11221,12221,13221,11311,12311,13311,51211,52211,53211,51221,52221,53221,51311,52311,53311,51321,52321,53321,91001,91003,91005,91101,91103,91105,91201,91203,91205,91002,91004,91006,91102,91104</v>
      </c>
      <c r="O173" s="3" t="str">
        <f t="shared" si="94"/>
        <v>108,108,108,137,137,137,333,333,333,193,193,193,190,190,190,171,171,171,64,64,64,64,64,64,64,64,64,64,58,58,58,58</v>
      </c>
      <c r="P173" s="1" t="str">
        <f t="shared" si="95"/>
        <v>(1,1),(1,1),(1,1),(1,1),(1,1),(1,1),(14,22),(14,22),(14,22),(11,17),(11,17),(11,17),(9,15),(9,15),(9,15),(7,13),(7,13),(7,13),(12,20),(12,20),(12,20),(12,20),(12,20),(12,20),(12,20),(12,20),(12,20),(12,20),(12,20),(12,20),(12,20),(12,20)</v>
      </c>
      <c r="Q173" s="3" t="str">
        <f>IF(D173="坦克碎片",VLOOKUP(C173,道具信息!$N$2:$O$291,2,FALSE)&amp;"碎片",VLOOKUP(C173,道具信息!$N$2:$O$291,2,FALSE))</f>
        <v>T1部件</v>
      </c>
      <c r="R173" s="3">
        <f t="shared" si="85"/>
        <v>1104</v>
      </c>
      <c r="S173" s="11">
        <f t="shared" si="86"/>
        <v>0.21099999999999999</v>
      </c>
      <c r="T173" s="3" t="str">
        <f>VLOOKUP(Q173,道具信息!$Q$3:$S$20,2,FALSE)</f>
        <v>CHEST_ITEM_TYPE_T1_PART</v>
      </c>
      <c r="U173" s="3" t="str">
        <f>IF(COUNTIF(U$142:U172,T173)=0,T173,"")</f>
        <v/>
      </c>
      <c r="V173" s="3" t="str">
        <f t="shared" si="96"/>
        <v>CHEST_ITEM_TYPE_T2_TANK,CHEST_ITEM_TYPE_T3_TANK,CHEST_ITEM_TYPE_T2_SHARD,CHEST_ITEM_TYPE_T3_SHARD,CHEST_ITEM_TYPE_T1_PART</v>
      </c>
      <c r="W173" s="13" t="str">
        <f t="shared" si="91"/>
        <v/>
      </c>
      <c r="X173" s="3" t="str">
        <f t="shared" si="92"/>
        <v/>
      </c>
      <c r="Y173" s="3" t="str">
        <f t="shared" si="97"/>
        <v>6.2%,7.9%,30.2%,20.7%,21.1%</v>
      </c>
    </row>
    <row r="174" spans="2:25" x14ac:dyDescent="0.3">
      <c r="B174" s="2">
        <f>数据源!BM206</f>
        <v>5</v>
      </c>
      <c r="C174" s="2" t="str">
        <f>数据源!BN206</f>
        <v>T1MP6</v>
      </c>
      <c r="D174" s="2" t="str">
        <f>数据源!BO206</f>
        <v>部件</v>
      </c>
      <c r="E174" s="2">
        <f>数据源!BP206</f>
        <v>30</v>
      </c>
      <c r="F174" s="2">
        <f>数据源!BQ206</f>
        <v>16</v>
      </c>
      <c r="G174" s="2">
        <f>数据源!BR206</f>
        <v>8.9999999999999993E-3</v>
      </c>
      <c r="H174" s="2">
        <f>数据源!BS206</f>
        <v>5.765624999999999E-3</v>
      </c>
      <c r="I174" s="2">
        <f>数据源!BT206</f>
        <v>58</v>
      </c>
      <c r="J174" s="3">
        <f t="shared" si="98"/>
        <v>12</v>
      </c>
      <c r="K174" s="3">
        <f t="shared" si="99"/>
        <v>20</v>
      </c>
      <c r="L174" s="3" t="str">
        <f t="shared" si="89"/>
        <v>部件</v>
      </c>
      <c r="M174" s="3">
        <f t="shared" ca="1" si="90"/>
        <v>91106</v>
      </c>
      <c r="N174" s="3" t="str">
        <f t="shared" ca="1" si="93"/>
        <v>11221,12221,13221,11311,12311,13311,51211,52211,53211,51221,52221,53221,51311,52311,53311,51321,52321,53321,91001,91003,91005,91101,91103,91105,91201,91203,91205,91002,91004,91006,91102,91104,91106</v>
      </c>
      <c r="O174" s="3" t="str">
        <f t="shared" si="94"/>
        <v>108,108,108,137,137,137,333,333,333,193,193,193,190,190,190,171,171,171,64,64,64,64,64,64,64,64,64,64,58,58,58,58,58</v>
      </c>
      <c r="P174" s="1" t="str">
        <f t="shared" si="95"/>
        <v>(1,1),(1,1),(1,1),(1,1),(1,1),(1,1),(14,22),(14,22),(14,22),(11,17),(11,17),(11,17),(9,15),(9,15),(9,15),(7,13),(7,13),(7,13),(12,20),(12,20),(12,20),(12,20),(12,20),(12,20),(12,20),(12,20),(12,20),(12,20),(12,20),(12,20),(12,20),(12,20),(12,20)</v>
      </c>
      <c r="Q174" s="3" t="str">
        <f>IF(D174="坦克碎片",VLOOKUP(C174,道具信息!$N$2:$O$291,2,FALSE)&amp;"碎片",VLOOKUP(C174,道具信息!$N$2:$O$291,2,FALSE))</f>
        <v>T1部件</v>
      </c>
      <c r="R174" s="3">
        <f t="shared" ref="R174:R195" si="100">SUMIFS(I$3:I$580,Q$3:Q$580,Q174,B$3:B$580,B174)</f>
        <v>1104</v>
      </c>
      <c r="S174" s="11">
        <f t="shared" ref="S174:S195" si="101">ROUND(R174/SUMIF(B$3:B$580,B174,I$3:I$580),3)</f>
        <v>0.21099999999999999</v>
      </c>
      <c r="T174" s="3" t="str">
        <f>VLOOKUP(Q174,道具信息!$Q$3:$S$20,2,FALSE)</f>
        <v>CHEST_ITEM_TYPE_T1_PART</v>
      </c>
      <c r="U174" s="3" t="str">
        <f>IF(COUNTIF(U$142:U173,T174)=0,T174,"")</f>
        <v/>
      </c>
      <c r="V174" s="3" t="str">
        <f t="shared" si="96"/>
        <v>CHEST_ITEM_TYPE_T2_TANK,CHEST_ITEM_TYPE_T3_TANK,CHEST_ITEM_TYPE_T2_SHARD,CHEST_ITEM_TYPE_T3_SHARD,CHEST_ITEM_TYPE_T1_PART</v>
      </c>
      <c r="W174" s="13" t="str">
        <f t="shared" si="91"/>
        <v/>
      </c>
      <c r="X174" s="3" t="str">
        <f t="shared" si="92"/>
        <v/>
      </c>
      <c r="Y174" s="3" t="str">
        <f t="shared" si="97"/>
        <v>6.2%,7.9%,30.2%,20.7%,21.1%</v>
      </c>
    </row>
    <row r="175" spans="2:25" x14ac:dyDescent="0.3">
      <c r="B175" s="2">
        <f>数据源!BM207</f>
        <v>5</v>
      </c>
      <c r="C175" s="2" t="str">
        <f>数据源!BN207</f>
        <v>T1HP2</v>
      </c>
      <c r="D175" s="2" t="str">
        <f>数据源!BO207</f>
        <v>部件</v>
      </c>
      <c r="E175" s="2">
        <f>数据源!BP207</f>
        <v>30</v>
      </c>
      <c r="F175" s="2">
        <f>数据源!BQ207</f>
        <v>16</v>
      </c>
      <c r="G175" s="2">
        <f>数据源!BR207</f>
        <v>8.9999999999999993E-3</v>
      </c>
      <c r="H175" s="2">
        <f>数据源!BS207</f>
        <v>5.765624999999999E-3</v>
      </c>
      <c r="I175" s="2">
        <f>数据源!BT207</f>
        <v>58</v>
      </c>
      <c r="J175" s="3">
        <f t="shared" si="98"/>
        <v>12</v>
      </c>
      <c r="K175" s="3">
        <f t="shared" si="99"/>
        <v>20</v>
      </c>
      <c r="L175" s="3" t="str">
        <f t="shared" si="89"/>
        <v>部件</v>
      </c>
      <c r="M175" s="3">
        <f t="shared" ca="1" si="90"/>
        <v>91202</v>
      </c>
      <c r="N175" s="3" t="str">
        <f t="shared" ca="1" si="93"/>
        <v>11221,12221,13221,11311,12311,13311,51211,52211,53211,51221,52221,53221,51311,52311,53311,51321,52321,53321,91001,91003,91005,91101,91103,91105,91201,91203,91205,91002,91004,91006,91102,91104,91106,91202</v>
      </c>
      <c r="O175" s="3" t="str">
        <f t="shared" si="94"/>
        <v>108,108,108,137,137,137,333,333,333,193,193,193,190,190,190,171,171,171,64,64,64,64,64,64,64,64,64,64,58,58,58,58,58,58</v>
      </c>
      <c r="P175" s="1" t="str">
        <f t="shared" si="95"/>
        <v>(1,1),(1,1),(1,1),(1,1),(1,1),(1,1),(14,22),(14,22),(14,22),(11,17),(11,17),(11,17),(9,15),(9,15),(9,15),(7,13),(7,13),(7,13),(12,20),(12,20),(12,20),(12,20),(12,20),(12,20),(12,20),(12,20),(12,20),(12,20),(12,20),(12,20),(12,20),(12,20),(12,20),(12,20)</v>
      </c>
      <c r="Q175" s="3" t="str">
        <f>IF(D175="坦克碎片",VLOOKUP(C175,道具信息!$N$2:$O$291,2,FALSE)&amp;"碎片",VLOOKUP(C175,道具信息!$N$2:$O$291,2,FALSE))</f>
        <v>T1部件</v>
      </c>
      <c r="R175" s="3">
        <f t="shared" si="100"/>
        <v>1104</v>
      </c>
      <c r="S175" s="11">
        <f t="shared" si="101"/>
        <v>0.21099999999999999</v>
      </c>
      <c r="T175" s="3" t="str">
        <f>VLOOKUP(Q175,道具信息!$Q$3:$S$20,2,FALSE)</f>
        <v>CHEST_ITEM_TYPE_T1_PART</v>
      </c>
      <c r="U175" s="3" t="str">
        <f>IF(COUNTIF(U$142:U174,T175)=0,T175,"")</f>
        <v/>
      </c>
      <c r="V175" s="3" t="str">
        <f t="shared" si="96"/>
        <v>CHEST_ITEM_TYPE_T2_TANK,CHEST_ITEM_TYPE_T3_TANK,CHEST_ITEM_TYPE_T2_SHARD,CHEST_ITEM_TYPE_T3_SHARD,CHEST_ITEM_TYPE_T1_PART</v>
      </c>
      <c r="W175" s="13" t="str">
        <f t="shared" si="91"/>
        <v/>
      </c>
      <c r="X175" s="3" t="str">
        <f t="shared" si="92"/>
        <v/>
      </c>
      <c r="Y175" s="3" t="str">
        <f t="shared" si="97"/>
        <v>6.2%,7.9%,30.2%,20.7%,21.1%</v>
      </c>
    </row>
    <row r="176" spans="2:25" x14ac:dyDescent="0.3">
      <c r="B176" s="2">
        <f>数据源!BM208</f>
        <v>5</v>
      </c>
      <c r="C176" s="2" t="str">
        <f>数据源!BN208</f>
        <v>T1HP4</v>
      </c>
      <c r="D176" s="2" t="str">
        <f>数据源!BO208</f>
        <v>部件</v>
      </c>
      <c r="E176" s="2">
        <f>数据源!BP208</f>
        <v>30</v>
      </c>
      <c r="F176" s="2">
        <f>数据源!BQ208</f>
        <v>16</v>
      </c>
      <c r="G176" s="2">
        <f>数据源!BR208</f>
        <v>8.9999999999999993E-3</v>
      </c>
      <c r="H176" s="2">
        <f>数据源!BS208</f>
        <v>5.765624999999999E-3</v>
      </c>
      <c r="I176" s="2">
        <f>数据源!BT208</f>
        <v>58</v>
      </c>
      <c r="J176" s="3">
        <f t="shared" si="98"/>
        <v>12</v>
      </c>
      <c r="K176" s="3">
        <f t="shared" si="99"/>
        <v>20</v>
      </c>
      <c r="L176" s="3" t="str">
        <f t="shared" si="89"/>
        <v>部件</v>
      </c>
      <c r="M176" s="3">
        <f t="shared" ca="1" si="90"/>
        <v>91204</v>
      </c>
      <c r="N176" s="3" t="str">
        <f t="shared" ca="1" si="93"/>
        <v>11221,12221,13221,11311,12311,13311,51211,52211,53211,51221,52221,53221,51311,52311,53311,51321,52321,53321,91001,91003,91005,91101,91103,91105,91201,91203,91205,91002,91004,91006,91102,91104,91106,91202,91204</v>
      </c>
      <c r="O176" s="3" t="str">
        <f t="shared" si="94"/>
        <v>108,108,108,137,137,137,333,333,333,193,193,193,190,190,190,171,171,171,64,64,64,64,64,64,64,64,64,64,58,58,58,58,58,58,58</v>
      </c>
      <c r="P176" s="1" t="str">
        <f t="shared" si="95"/>
        <v>(1,1),(1,1),(1,1),(1,1),(1,1),(1,1),(14,22),(14,22),(14,22),(11,17),(11,17),(11,17),(9,15),(9,15),(9,15),(7,13),(7,13),(7,13),(12,20),(12,20),(12,20),(12,20),(12,20),(12,20),(12,20),(12,20),(12,20),(12,20),(12,20),(12,20),(12,20),(12,20),(12,20),(12,20),(12,20)</v>
      </c>
      <c r="Q176" s="3" t="str">
        <f>IF(D176="坦克碎片",VLOOKUP(C176,道具信息!$N$2:$O$291,2,FALSE)&amp;"碎片",VLOOKUP(C176,道具信息!$N$2:$O$291,2,FALSE))</f>
        <v>T1部件</v>
      </c>
      <c r="R176" s="3">
        <f t="shared" si="100"/>
        <v>1104</v>
      </c>
      <c r="S176" s="11">
        <f t="shared" si="101"/>
        <v>0.21099999999999999</v>
      </c>
      <c r="T176" s="3" t="str">
        <f>VLOOKUP(Q176,道具信息!$Q$3:$S$20,2,FALSE)</f>
        <v>CHEST_ITEM_TYPE_T1_PART</v>
      </c>
      <c r="U176" s="3" t="str">
        <f>IF(COUNTIF(U$142:U175,T176)=0,T176,"")</f>
        <v/>
      </c>
      <c r="V176" s="3" t="str">
        <f t="shared" si="96"/>
        <v>CHEST_ITEM_TYPE_T2_TANK,CHEST_ITEM_TYPE_T3_TANK,CHEST_ITEM_TYPE_T2_SHARD,CHEST_ITEM_TYPE_T3_SHARD,CHEST_ITEM_TYPE_T1_PART</v>
      </c>
      <c r="W176" s="13" t="str">
        <f t="shared" si="91"/>
        <v/>
      </c>
      <c r="X176" s="3" t="str">
        <f t="shared" si="92"/>
        <v/>
      </c>
      <c r="Y176" s="3" t="str">
        <f t="shared" si="97"/>
        <v>6.2%,7.9%,30.2%,20.7%,21.1%</v>
      </c>
    </row>
    <row r="177" spans="2:25" x14ac:dyDescent="0.3">
      <c r="B177" s="2">
        <f>数据源!BM209</f>
        <v>5</v>
      </c>
      <c r="C177" s="2" t="str">
        <f>数据源!BN209</f>
        <v>T1HP6</v>
      </c>
      <c r="D177" s="2" t="str">
        <f>数据源!BO209</f>
        <v>部件</v>
      </c>
      <c r="E177" s="2">
        <f>数据源!BP209</f>
        <v>30</v>
      </c>
      <c r="F177" s="2">
        <f>数据源!BQ209</f>
        <v>16</v>
      </c>
      <c r="G177" s="2">
        <f>数据源!BR209</f>
        <v>8.9999999999999993E-3</v>
      </c>
      <c r="H177" s="2">
        <f>数据源!BS209</f>
        <v>5.765624999999999E-3</v>
      </c>
      <c r="I177" s="2">
        <f>数据源!BT209</f>
        <v>58</v>
      </c>
      <c r="J177" s="3">
        <f t="shared" si="98"/>
        <v>12</v>
      </c>
      <c r="K177" s="3">
        <f t="shared" si="99"/>
        <v>20</v>
      </c>
      <c r="L177" s="3" t="str">
        <f t="shared" si="89"/>
        <v>部件</v>
      </c>
      <c r="M177" s="3">
        <f t="shared" ca="1" si="90"/>
        <v>91206</v>
      </c>
      <c r="N177" s="3" t="str">
        <f t="shared" ca="1" si="93"/>
        <v>11221,12221,13221,11311,12311,13311,51211,52211,53211,51221,52221,53221,51311,52311,53311,51321,52321,53321,91001,91003,91005,91101,91103,91105,91201,91203,91205,91002,91004,91006,91102,91104,91106,91202,91204,91206</v>
      </c>
      <c r="O177" s="3" t="str">
        <f t="shared" si="94"/>
        <v>108,108,108,137,137,137,333,333,333,193,193,193,190,190,190,171,171,171,64,64,64,64,64,64,64,64,64,64,58,58,58,58,58,58,58,58</v>
      </c>
      <c r="P177" s="1" t="str">
        <f t="shared" si="95"/>
        <v>(1,1),(1,1),(1,1),(1,1),(1,1),(1,1),(14,22),(14,22),(14,22),(11,17),(11,17),(11,17),(9,15),(9,15),(9,15),(7,13),(7,13),(7,13),(12,20),(12,20),(12,20),(12,20),(12,20),(12,20),(12,20),(12,20),(12,20),(12,20),(12,20),(12,20),(12,20),(12,20),(12,20),(12,20),(12,20),(12,20)</v>
      </c>
      <c r="Q177" s="3" t="str">
        <f>IF(D177="坦克碎片",VLOOKUP(C177,道具信息!$N$2:$O$291,2,FALSE)&amp;"碎片",VLOOKUP(C177,道具信息!$N$2:$O$291,2,FALSE))</f>
        <v>T1部件</v>
      </c>
      <c r="R177" s="3">
        <f t="shared" si="100"/>
        <v>1104</v>
      </c>
      <c r="S177" s="11">
        <f t="shared" si="101"/>
        <v>0.21099999999999999</v>
      </c>
      <c r="T177" s="3" t="str">
        <f>VLOOKUP(Q177,道具信息!$Q$3:$S$20,2,FALSE)</f>
        <v>CHEST_ITEM_TYPE_T1_PART</v>
      </c>
      <c r="U177" s="3" t="str">
        <f>IF(COUNTIF(U$142:U176,T177)=0,T177,"")</f>
        <v/>
      </c>
      <c r="V177" s="3" t="str">
        <f t="shared" si="96"/>
        <v>CHEST_ITEM_TYPE_T2_TANK,CHEST_ITEM_TYPE_T3_TANK,CHEST_ITEM_TYPE_T2_SHARD,CHEST_ITEM_TYPE_T3_SHARD,CHEST_ITEM_TYPE_T1_PART</v>
      </c>
      <c r="W177" s="13" t="str">
        <f t="shared" si="91"/>
        <v/>
      </c>
      <c r="X177" s="3" t="str">
        <f t="shared" si="92"/>
        <v/>
      </c>
      <c r="Y177" s="3" t="str">
        <f t="shared" si="97"/>
        <v>6.2%,7.9%,30.2%,20.7%,21.1%</v>
      </c>
    </row>
    <row r="178" spans="2:25" x14ac:dyDescent="0.3">
      <c r="B178" s="2">
        <f>数据源!BM210</f>
        <v>5</v>
      </c>
      <c r="C178" s="2" t="str">
        <f>数据源!BN210</f>
        <v>T2LP1</v>
      </c>
      <c r="D178" s="2" t="str">
        <f>数据源!BO210</f>
        <v>部件</v>
      </c>
      <c r="E178" s="2">
        <f>数据源!BP210</f>
        <v>114.80000000000001</v>
      </c>
      <c r="F178" s="2">
        <f>数据源!BQ210</f>
        <v>6</v>
      </c>
      <c r="G178" s="2">
        <f>数据源!BR210</f>
        <v>8.9999999999999993E-3</v>
      </c>
      <c r="H178" s="2">
        <f>数据源!BS210</f>
        <v>4.0178571428571416E-3</v>
      </c>
      <c r="I178" s="2">
        <f>数据源!BT210</f>
        <v>40</v>
      </c>
      <c r="J178" s="3">
        <f t="shared" si="98"/>
        <v>4</v>
      </c>
      <c r="K178" s="3">
        <f t="shared" si="99"/>
        <v>8</v>
      </c>
      <c r="L178" s="3" t="str">
        <f t="shared" si="89"/>
        <v>部件</v>
      </c>
      <c r="M178" s="3">
        <f t="shared" ca="1" si="90"/>
        <v>92001</v>
      </c>
      <c r="N178" s="3" t="str">
        <f t="shared" ca="1" si="93"/>
        <v>11221,12221,13221,11311,12311,13311,51211,52211,53211,51221,52221,53221,51311,52311,53311,51321,52321,53321,91001,91003,91005,91101,91103,91105,91201,91203,91205,91002,91004,91006,91102,91104,91106,91202,91204,91206,92001</v>
      </c>
      <c r="O178" s="3" t="str">
        <f t="shared" si="94"/>
        <v>108,108,108,137,137,137,333,333,333,193,193,193,190,190,190,171,171,171,64,64,64,64,64,64,64,64,64,64,58,58,58,58,58,58,58,58,40</v>
      </c>
      <c r="P178" s="1" t="str">
        <f t="shared" si="95"/>
        <v>(1,1),(1,1),(1,1),(1,1),(1,1),(1,1),(14,22),(14,22),(14,22),(11,17),(11,17),(11,17),(9,15),(9,15),(9,15),(7,13),(7,13),(7,13),(12,20),(12,20),(12,20),(12,20),(12,20),(12,20),(12,20),(12,20),(12,20),(12,20),(12,20),(12,20),(12,20),(12,20),(12,20),(12,20),(12,20),(12,20),(4,8)</v>
      </c>
      <c r="Q178" s="3" t="str">
        <f>IF(D178="坦克碎片",VLOOKUP(C178,道具信息!$N$2:$O$291,2,FALSE)&amp;"碎片",VLOOKUP(C178,道具信息!$N$2:$O$291,2,FALSE))</f>
        <v>T2部件</v>
      </c>
      <c r="R178" s="3">
        <f t="shared" si="100"/>
        <v>720</v>
      </c>
      <c r="S178" s="11">
        <f t="shared" si="101"/>
        <v>0.13800000000000001</v>
      </c>
      <c r="T178" s="3" t="str">
        <f>VLOOKUP(Q178,道具信息!$Q$3:$S$20,2,FALSE)</f>
        <v>CHEST_ITEM_TYPE_T2_PART</v>
      </c>
      <c r="U178" s="3" t="str">
        <f>IF(COUNTIF(U$142:U177,T178)=0,T178,"")</f>
        <v>CHEST_ITEM_TYPE_T2_PART</v>
      </c>
      <c r="V178" s="3" t="str">
        <f t="shared" si="96"/>
        <v>CHEST_ITEM_TYPE_T2_TANK,CHEST_ITEM_TYPE_T3_TANK,CHEST_ITEM_TYPE_T2_SHARD,CHEST_ITEM_TYPE_T3_SHARD,CHEST_ITEM_TYPE_T1_PART,CHEST_ITEM_TYPE_T2_PART</v>
      </c>
      <c r="W178" s="13">
        <f t="shared" si="91"/>
        <v>0.13800000000000001</v>
      </c>
      <c r="X178" s="3" t="str">
        <f t="shared" si="92"/>
        <v>13.8%</v>
      </c>
      <c r="Y178" s="3" t="str">
        <f t="shared" si="97"/>
        <v>6.2%,7.9%,30.2%,20.7%,21.1%,13.8%</v>
      </c>
    </row>
    <row r="179" spans="2:25" x14ac:dyDescent="0.3">
      <c r="B179" s="2">
        <f>数据源!BM211</f>
        <v>5</v>
      </c>
      <c r="C179" s="2" t="str">
        <f>数据源!BN211</f>
        <v>T2LP3</v>
      </c>
      <c r="D179" s="2" t="str">
        <f>数据源!BO211</f>
        <v>部件</v>
      </c>
      <c r="E179" s="2">
        <f>数据源!BP211</f>
        <v>114.80000000000001</v>
      </c>
      <c r="F179" s="2">
        <f>数据源!BQ211</f>
        <v>6</v>
      </c>
      <c r="G179" s="2">
        <f>数据源!BR211</f>
        <v>8.9999999999999993E-3</v>
      </c>
      <c r="H179" s="2">
        <f>数据源!BS211</f>
        <v>4.0178571428571416E-3</v>
      </c>
      <c r="I179" s="2">
        <f>数据源!BT211</f>
        <v>40</v>
      </c>
      <c r="J179" s="3">
        <f t="shared" si="98"/>
        <v>4</v>
      </c>
      <c r="K179" s="3">
        <f t="shared" si="99"/>
        <v>8</v>
      </c>
      <c r="L179" s="3" t="str">
        <f t="shared" si="89"/>
        <v>部件</v>
      </c>
      <c r="M179" s="3">
        <f t="shared" ca="1" si="90"/>
        <v>92003</v>
      </c>
      <c r="N179" s="3" t="str">
        <f t="shared" ca="1" si="93"/>
        <v>11221,12221,13221,11311,12311,13311,51211,52211,53211,51221,52221,53221,51311,52311,53311,51321,52321,53321,91001,91003,91005,91101,91103,91105,91201,91203,91205,91002,91004,91006,91102,91104,91106,91202,91204,91206,92001,92003</v>
      </c>
      <c r="O179" s="3" t="str">
        <f t="shared" si="94"/>
        <v>108,108,108,137,137,137,333,333,333,193,193,193,190,190,190,171,171,171,64,64,64,64,64,64,64,64,64,64,58,58,58,58,58,58,58,58,40,40</v>
      </c>
      <c r="P179" s="1" t="str">
        <f t="shared" si="95"/>
        <v>(1,1),(1,1),(1,1),(1,1),(1,1),(1,1),(14,22),(14,22),(14,22),(11,17),(11,17),(11,17),(9,15),(9,15),(9,15),(7,13),(7,13),(7,13),(12,20),(12,20),(12,20),(12,20),(12,20),(12,20),(12,20),(12,20),(12,20),(12,20),(12,20),(12,20),(12,20),(12,20),(12,20),(12,20),(12,20),(12,20),(4,8),(4,8)</v>
      </c>
      <c r="Q179" s="3" t="str">
        <f>IF(D179="坦克碎片",VLOOKUP(C179,道具信息!$N$2:$O$291,2,FALSE)&amp;"碎片",VLOOKUP(C179,道具信息!$N$2:$O$291,2,FALSE))</f>
        <v>T2部件</v>
      </c>
      <c r="R179" s="3">
        <f t="shared" si="100"/>
        <v>720</v>
      </c>
      <c r="S179" s="11">
        <f t="shared" si="101"/>
        <v>0.13800000000000001</v>
      </c>
      <c r="T179" s="3" t="str">
        <f>VLOOKUP(Q179,道具信息!$Q$3:$S$20,2,FALSE)</f>
        <v>CHEST_ITEM_TYPE_T2_PART</v>
      </c>
      <c r="U179" s="3" t="str">
        <f>IF(COUNTIF(U$142:U178,T179)=0,T179,"")</f>
        <v/>
      </c>
      <c r="V179" s="3" t="str">
        <f t="shared" si="96"/>
        <v>CHEST_ITEM_TYPE_T2_TANK,CHEST_ITEM_TYPE_T3_TANK,CHEST_ITEM_TYPE_T2_SHARD,CHEST_ITEM_TYPE_T3_SHARD,CHEST_ITEM_TYPE_T1_PART,CHEST_ITEM_TYPE_T2_PART</v>
      </c>
      <c r="W179" s="13" t="str">
        <f t="shared" si="91"/>
        <v/>
      </c>
      <c r="X179" s="3" t="str">
        <f t="shared" si="92"/>
        <v/>
      </c>
      <c r="Y179" s="3" t="str">
        <f t="shared" si="97"/>
        <v>6.2%,7.9%,30.2%,20.7%,21.1%,13.8%</v>
      </c>
    </row>
    <row r="180" spans="2:25" x14ac:dyDescent="0.3">
      <c r="B180" s="2">
        <f>数据源!BM212</f>
        <v>5</v>
      </c>
      <c r="C180" s="2" t="str">
        <f>数据源!BN212</f>
        <v>T2LP5</v>
      </c>
      <c r="D180" s="2" t="str">
        <f>数据源!BO212</f>
        <v>部件</v>
      </c>
      <c r="E180" s="2">
        <f>数据源!BP212</f>
        <v>114.80000000000001</v>
      </c>
      <c r="F180" s="2">
        <f>数据源!BQ212</f>
        <v>6</v>
      </c>
      <c r="G180" s="2">
        <f>数据源!BR212</f>
        <v>8.9999999999999993E-3</v>
      </c>
      <c r="H180" s="2">
        <f>数据源!BS212</f>
        <v>4.0178571428571416E-3</v>
      </c>
      <c r="I180" s="2">
        <f>数据源!BT212</f>
        <v>40</v>
      </c>
      <c r="J180" s="3">
        <f t="shared" si="98"/>
        <v>4</v>
      </c>
      <c r="K180" s="3">
        <f t="shared" si="99"/>
        <v>8</v>
      </c>
      <c r="L180" s="3" t="str">
        <f t="shared" si="89"/>
        <v>部件</v>
      </c>
      <c r="M180" s="3">
        <f t="shared" ca="1" si="90"/>
        <v>92005</v>
      </c>
      <c r="N180" s="3" t="str">
        <f t="shared" ca="1" si="93"/>
        <v>11221,12221,13221,11311,12311,13311,51211,52211,53211,51221,52221,53221,51311,52311,53311,51321,52321,53321,91001,91003,91005,91101,91103,91105,91201,91203,91205,91002,91004,91006,91102,91104,91106,91202,91204,91206,92001,92003,92005</v>
      </c>
      <c r="O180" s="3" t="str">
        <f t="shared" si="94"/>
        <v>108,108,108,137,137,137,333,333,333,193,193,193,190,190,190,171,171,171,64,64,64,64,64,64,64,64,64,64,58,58,58,58,58,58,58,58,40,40,40</v>
      </c>
      <c r="P180" s="1" t="str">
        <f t="shared" si="95"/>
        <v>(1,1),(1,1),(1,1),(1,1),(1,1),(1,1),(14,22),(14,22),(14,22),(11,17),(11,17),(11,17),(9,15),(9,15),(9,15),(7,13),(7,13),(7,13),(12,20),(12,20),(12,20),(12,20),(12,20),(12,20),(12,20),(12,20),(12,20),(12,20),(12,20),(12,20),(12,20),(12,20),(12,20),(12,20),(12,20),(12,20),(4,8),(4,8),(4,8)</v>
      </c>
      <c r="Q180" s="3" t="str">
        <f>IF(D180="坦克碎片",VLOOKUP(C180,道具信息!$N$2:$O$291,2,FALSE)&amp;"碎片",VLOOKUP(C180,道具信息!$N$2:$O$291,2,FALSE))</f>
        <v>T2部件</v>
      </c>
      <c r="R180" s="3">
        <f t="shared" si="100"/>
        <v>720</v>
      </c>
      <c r="S180" s="11">
        <f t="shared" si="101"/>
        <v>0.13800000000000001</v>
      </c>
      <c r="T180" s="3" t="str">
        <f>VLOOKUP(Q180,道具信息!$Q$3:$S$20,2,FALSE)</f>
        <v>CHEST_ITEM_TYPE_T2_PART</v>
      </c>
      <c r="U180" s="3" t="str">
        <f>IF(COUNTIF(U$142:U179,T180)=0,T180,"")</f>
        <v/>
      </c>
      <c r="V180" s="3" t="str">
        <f t="shared" si="96"/>
        <v>CHEST_ITEM_TYPE_T2_TANK,CHEST_ITEM_TYPE_T3_TANK,CHEST_ITEM_TYPE_T2_SHARD,CHEST_ITEM_TYPE_T3_SHARD,CHEST_ITEM_TYPE_T1_PART,CHEST_ITEM_TYPE_T2_PART</v>
      </c>
      <c r="W180" s="13" t="str">
        <f t="shared" si="91"/>
        <v/>
      </c>
      <c r="X180" s="3" t="str">
        <f t="shared" si="92"/>
        <v/>
      </c>
      <c r="Y180" s="3" t="str">
        <f t="shared" si="97"/>
        <v>6.2%,7.9%,30.2%,20.7%,21.1%,13.8%</v>
      </c>
    </row>
    <row r="181" spans="2:25" x14ac:dyDescent="0.3">
      <c r="B181" s="2">
        <f>数据源!BM213</f>
        <v>5</v>
      </c>
      <c r="C181" s="2" t="str">
        <f>数据源!BN213</f>
        <v>T2MP1</v>
      </c>
      <c r="D181" s="2" t="str">
        <f>数据源!BO213</f>
        <v>部件</v>
      </c>
      <c r="E181" s="2">
        <f>数据源!BP213</f>
        <v>114.80000000000001</v>
      </c>
      <c r="F181" s="2">
        <f>数据源!BQ213</f>
        <v>6</v>
      </c>
      <c r="G181" s="2">
        <f>数据源!BR213</f>
        <v>8.9999999999999993E-3</v>
      </c>
      <c r="H181" s="2">
        <f>数据源!BS213</f>
        <v>4.0178571428571416E-3</v>
      </c>
      <c r="I181" s="2">
        <f>数据源!BT213</f>
        <v>40</v>
      </c>
      <c r="J181" s="3">
        <f t="shared" si="98"/>
        <v>4</v>
      </c>
      <c r="K181" s="3">
        <f t="shared" si="99"/>
        <v>8</v>
      </c>
      <c r="L181" s="3" t="str">
        <f t="shared" si="89"/>
        <v>部件</v>
      </c>
      <c r="M181" s="3">
        <f t="shared" ca="1" si="90"/>
        <v>92101</v>
      </c>
      <c r="N181" s="3" t="str">
        <f t="shared" ca="1" si="93"/>
        <v>11221,12221,13221,11311,12311,13311,51211,52211,53211,51221,52221,53221,51311,52311,53311,51321,52321,53321,91001,91003,91005,91101,91103,91105,91201,91203,91205,91002,91004,91006,91102,91104,91106,91202,91204,91206,92001,92003,92005,92101</v>
      </c>
      <c r="O181" s="3" t="str">
        <f t="shared" si="94"/>
        <v>108,108,108,137,137,137,333,333,333,193,193,193,190,190,190,171,171,171,64,64,64,64,64,64,64,64,64,64,58,58,58,58,58,58,58,58,40,40,40,40</v>
      </c>
      <c r="P181" s="1" t="str">
        <f t="shared" si="95"/>
        <v>(1,1),(1,1),(1,1),(1,1),(1,1),(1,1),(14,22),(14,22),(14,22),(11,17),(11,17),(11,17),(9,15),(9,15),(9,15),(7,13),(7,13),(7,13),(12,20),(12,20),(12,20),(12,20),(12,20),(12,20),(12,20),(12,20),(12,20),(12,20),(12,20),(12,20),(12,20),(12,20),(12,20),(12,20),(12,20),(12,20),(4,8),(4,8),(4,8),(4,8)</v>
      </c>
      <c r="Q181" s="3" t="str">
        <f>IF(D181="坦克碎片",VLOOKUP(C181,道具信息!$N$2:$O$291,2,FALSE)&amp;"碎片",VLOOKUP(C181,道具信息!$N$2:$O$291,2,FALSE))</f>
        <v>T2部件</v>
      </c>
      <c r="R181" s="3">
        <f t="shared" si="100"/>
        <v>720</v>
      </c>
      <c r="S181" s="11">
        <f t="shared" si="101"/>
        <v>0.13800000000000001</v>
      </c>
      <c r="T181" s="3" t="str">
        <f>VLOOKUP(Q181,道具信息!$Q$3:$S$20,2,FALSE)</f>
        <v>CHEST_ITEM_TYPE_T2_PART</v>
      </c>
      <c r="U181" s="3" t="str">
        <f>IF(COUNTIF(U$142:U180,T181)=0,T181,"")</f>
        <v/>
      </c>
      <c r="V181" s="3" t="str">
        <f t="shared" si="96"/>
        <v>CHEST_ITEM_TYPE_T2_TANK,CHEST_ITEM_TYPE_T3_TANK,CHEST_ITEM_TYPE_T2_SHARD,CHEST_ITEM_TYPE_T3_SHARD,CHEST_ITEM_TYPE_T1_PART,CHEST_ITEM_TYPE_T2_PART</v>
      </c>
      <c r="W181" s="13" t="str">
        <f t="shared" si="91"/>
        <v/>
      </c>
      <c r="X181" s="3" t="str">
        <f t="shared" si="92"/>
        <v/>
      </c>
      <c r="Y181" s="3" t="str">
        <f t="shared" si="97"/>
        <v>6.2%,7.9%,30.2%,20.7%,21.1%,13.8%</v>
      </c>
    </row>
    <row r="182" spans="2:25" x14ac:dyDescent="0.3">
      <c r="B182" s="2">
        <f>数据源!BM214</f>
        <v>5</v>
      </c>
      <c r="C182" s="2" t="str">
        <f>数据源!BN214</f>
        <v>T2MP3</v>
      </c>
      <c r="D182" s="2" t="str">
        <f>数据源!BO214</f>
        <v>部件</v>
      </c>
      <c r="E182" s="2">
        <f>数据源!BP214</f>
        <v>114.80000000000001</v>
      </c>
      <c r="F182" s="2">
        <f>数据源!BQ214</f>
        <v>6</v>
      </c>
      <c r="G182" s="2">
        <f>数据源!BR214</f>
        <v>8.9999999999999993E-3</v>
      </c>
      <c r="H182" s="2">
        <f>数据源!BS214</f>
        <v>4.0178571428571416E-3</v>
      </c>
      <c r="I182" s="2">
        <f>数据源!BT214</f>
        <v>40</v>
      </c>
      <c r="J182" s="3">
        <f t="shared" si="98"/>
        <v>4</v>
      </c>
      <c r="K182" s="3">
        <f t="shared" si="99"/>
        <v>8</v>
      </c>
      <c r="L182" s="3" t="str">
        <f t="shared" si="89"/>
        <v>部件</v>
      </c>
      <c r="M182" s="3">
        <f t="shared" ca="1" si="90"/>
        <v>92103</v>
      </c>
      <c r="N182" s="3" t="str">
        <f t="shared" ca="1" si="93"/>
        <v>11221,12221,13221,11311,12311,13311,51211,52211,53211,51221,52221,53221,51311,52311,53311,51321,52321,53321,91001,91003,91005,91101,91103,91105,91201,91203,91205,91002,91004,91006,91102,91104,91106,91202,91204,91206,92001,92003,92005,92101,92103</v>
      </c>
      <c r="O182" s="3" t="str">
        <f t="shared" si="94"/>
        <v>108,108,108,137,137,137,333,333,333,193,193,193,190,190,190,171,171,171,64,64,64,64,64,64,64,64,64,64,58,58,58,58,58,58,58,58,40,40,40,40,40</v>
      </c>
      <c r="P182" s="1" t="str">
        <f t="shared" si="95"/>
        <v>(1,1),(1,1),(1,1),(1,1),(1,1),(1,1),(14,22),(14,22),(14,22),(11,17),(11,17),(11,17),(9,15),(9,15),(9,15),(7,13),(7,13),(7,13),(12,20),(12,20),(12,20),(12,20),(12,20),(12,20),(12,20),(12,20),(12,20),(12,20),(12,20),(12,20),(12,20),(12,20),(12,20),(12,20),(12,20),(12,20),(4,8),(4,8),(4,8),(4,8),(4,8)</v>
      </c>
      <c r="Q182" s="3" t="str">
        <f>IF(D182="坦克碎片",VLOOKUP(C182,道具信息!$N$2:$O$291,2,FALSE)&amp;"碎片",VLOOKUP(C182,道具信息!$N$2:$O$291,2,FALSE))</f>
        <v>T2部件</v>
      </c>
      <c r="R182" s="3">
        <f t="shared" si="100"/>
        <v>720</v>
      </c>
      <c r="S182" s="11">
        <f t="shared" si="101"/>
        <v>0.13800000000000001</v>
      </c>
      <c r="T182" s="3" t="str">
        <f>VLOOKUP(Q182,道具信息!$Q$3:$S$20,2,FALSE)</f>
        <v>CHEST_ITEM_TYPE_T2_PART</v>
      </c>
      <c r="U182" s="3" t="str">
        <f>IF(COUNTIF(U$142:U181,T182)=0,T182,"")</f>
        <v/>
      </c>
      <c r="V182" s="3" t="str">
        <f t="shared" si="96"/>
        <v>CHEST_ITEM_TYPE_T2_TANK,CHEST_ITEM_TYPE_T3_TANK,CHEST_ITEM_TYPE_T2_SHARD,CHEST_ITEM_TYPE_T3_SHARD,CHEST_ITEM_TYPE_T1_PART,CHEST_ITEM_TYPE_T2_PART</v>
      </c>
      <c r="W182" s="13" t="str">
        <f t="shared" si="91"/>
        <v/>
      </c>
      <c r="X182" s="3" t="str">
        <f t="shared" si="92"/>
        <v/>
      </c>
      <c r="Y182" s="3" t="str">
        <f t="shared" si="97"/>
        <v>6.2%,7.9%,30.2%,20.7%,21.1%,13.8%</v>
      </c>
    </row>
    <row r="183" spans="2:25" x14ac:dyDescent="0.3">
      <c r="B183" s="2">
        <f>数据源!BM215</f>
        <v>5</v>
      </c>
      <c r="C183" s="2" t="str">
        <f>数据源!BN215</f>
        <v>T2MP5</v>
      </c>
      <c r="D183" s="2" t="str">
        <f>数据源!BO215</f>
        <v>部件</v>
      </c>
      <c r="E183" s="2">
        <f>数据源!BP215</f>
        <v>114.80000000000001</v>
      </c>
      <c r="F183" s="2">
        <f>数据源!BQ215</f>
        <v>6</v>
      </c>
      <c r="G183" s="2">
        <f>数据源!BR215</f>
        <v>8.9999999999999993E-3</v>
      </c>
      <c r="H183" s="2">
        <f>数据源!BS215</f>
        <v>4.0178571428571416E-3</v>
      </c>
      <c r="I183" s="2">
        <f>数据源!BT215</f>
        <v>40</v>
      </c>
      <c r="J183" s="3">
        <f t="shared" si="98"/>
        <v>4</v>
      </c>
      <c r="K183" s="3">
        <f t="shared" si="99"/>
        <v>8</v>
      </c>
      <c r="L183" s="3" t="str">
        <f t="shared" si="89"/>
        <v>部件</v>
      </c>
      <c r="M183" s="3">
        <f t="shared" ca="1" si="90"/>
        <v>92105</v>
      </c>
      <c r="N183" s="3" t="str">
        <f t="shared" ca="1" si="93"/>
        <v>11221,12221,13221,11311,12311,13311,51211,52211,53211,51221,52221,53221,51311,52311,53311,51321,52321,53321,91001,91003,91005,91101,91103,91105,91201,91203,91205,91002,91004,91006,91102,91104,91106,91202,91204,91206,92001,92003,92005,92101,92103,92105</v>
      </c>
      <c r="O183" s="3" t="str">
        <f t="shared" si="94"/>
        <v>108,108,108,137,137,137,333,333,333,193,193,193,190,190,190,171,171,171,64,64,64,64,64,64,64,64,64,64,58,58,58,58,58,58,58,58,40,40,40,40,40,40</v>
      </c>
      <c r="P183" s="1" t="str">
        <f t="shared" si="95"/>
        <v>(1,1),(1,1),(1,1),(1,1),(1,1),(1,1),(14,22),(14,22),(14,22),(11,17),(11,17),(11,17),(9,15),(9,15),(9,15),(7,13),(7,13),(7,13),(12,20),(12,20),(12,20),(12,20),(12,20),(12,20),(12,20),(12,20),(12,20),(12,20),(12,20),(12,20),(12,20),(12,20),(12,20),(12,20),(12,20),(12,20),(4,8),(4,8),(4,8),(4,8),(4,8),(4,8)</v>
      </c>
      <c r="Q183" s="3" t="str">
        <f>IF(D183="坦克碎片",VLOOKUP(C183,道具信息!$N$2:$O$291,2,FALSE)&amp;"碎片",VLOOKUP(C183,道具信息!$N$2:$O$291,2,FALSE))</f>
        <v>T2部件</v>
      </c>
      <c r="R183" s="3">
        <f t="shared" si="100"/>
        <v>720</v>
      </c>
      <c r="S183" s="11">
        <f t="shared" si="101"/>
        <v>0.13800000000000001</v>
      </c>
      <c r="T183" s="3" t="str">
        <f>VLOOKUP(Q183,道具信息!$Q$3:$S$20,2,FALSE)</f>
        <v>CHEST_ITEM_TYPE_T2_PART</v>
      </c>
      <c r="U183" s="3" t="str">
        <f>IF(COUNTIF(U$142:U182,T183)=0,T183,"")</f>
        <v/>
      </c>
      <c r="V183" s="3" t="str">
        <f t="shared" si="96"/>
        <v>CHEST_ITEM_TYPE_T2_TANK,CHEST_ITEM_TYPE_T3_TANK,CHEST_ITEM_TYPE_T2_SHARD,CHEST_ITEM_TYPE_T3_SHARD,CHEST_ITEM_TYPE_T1_PART,CHEST_ITEM_TYPE_T2_PART</v>
      </c>
      <c r="W183" s="13" t="str">
        <f t="shared" si="91"/>
        <v/>
      </c>
      <c r="X183" s="3" t="str">
        <f t="shared" si="92"/>
        <v/>
      </c>
      <c r="Y183" s="3" t="str">
        <f t="shared" si="97"/>
        <v>6.2%,7.9%,30.2%,20.7%,21.1%,13.8%</v>
      </c>
    </row>
    <row r="184" spans="2:25" x14ac:dyDescent="0.3">
      <c r="B184" s="2">
        <f>数据源!BM216</f>
        <v>5</v>
      </c>
      <c r="C184" s="2" t="str">
        <f>数据源!BN216</f>
        <v>T2HP1</v>
      </c>
      <c r="D184" s="2" t="str">
        <f>数据源!BO216</f>
        <v>部件</v>
      </c>
      <c r="E184" s="2">
        <f>数据源!BP216</f>
        <v>114.80000000000001</v>
      </c>
      <c r="F184" s="2">
        <f>数据源!BQ216</f>
        <v>6</v>
      </c>
      <c r="G184" s="2">
        <f>数据源!BR216</f>
        <v>8.9999999999999993E-3</v>
      </c>
      <c r="H184" s="2">
        <f>数据源!BS216</f>
        <v>4.0178571428571416E-3</v>
      </c>
      <c r="I184" s="2">
        <f>数据源!BT216</f>
        <v>40</v>
      </c>
      <c r="J184" s="3">
        <f t="shared" si="98"/>
        <v>4</v>
      </c>
      <c r="K184" s="3">
        <f t="shared" si="99"/>
        <v>8</v>
      </c>
      <c r="L184" s="3" t="str">
        <f t="shared" si="89"/>
        <v>部件</v>
      </c>
      <c r="M184" s="3">
        <f t="shared" ca="1" si="90"/>
        <v>92201</v>
      </c>
      <c r="N184" s="3" t="str">
        <f t="shared" ca="1" si="93"/>
        <v>11221,12221,13221,11311,12311,13311,51211,52211,53211,51221,52221,53221,51311,52311,53311,51321,52321,53321,91001,91003,91005,91101,91103,91105,91201,91203,91205,91002,91004,91006,91102,91104,91106,91202,91204,91206,92001,92003,92005,92101,92103,92105,92201</v>
      </c>
      <c r="O184" s="3" t="str">
        <f t="shared" si="94"/>
        <v>108,108,108,137,137,137,333,333,333,193,193,193,190,190,190,171,171,171,64,64,64,64,64,64,64,64,64,64,58,58,58,58,58,58,58,58,40,40,40,40,40,40,40</v>
      </c>
      <c r="P184" s="1" t="str">
        <f t="shared" si="95"/>
        <v>(1,1),(1,1),(1,1),(1,1),(1,1),(1,1),(14,22),(14,22),(14,22),(11,17),(11,17),(11,17),(9,15),(9,15),(9,15),(7,13),(7,13),(7,13),(12,20),(12,20),(12,20),(12,20),(12,20),(12,20),(12,20),(12,20),(12,20),(12,20),(12,20),(12,20),(12,20),(12,20),(12,20),(12,20),(12,20),(12,20),(4,8),(4,8),(4,8),(4,8),(4,8),(4,8),(4,8)</v>
      </c>
      <c r="Q184" s="3" t="str">
        <f>IF(D184="坦克碎片",VLOOKUP(C184,道具信息!$N$2:$O$291,2,FALSE)&amp;"碎片",VLOOKUP(C184,道具信息!$N$2:$O$291,2,FALSE))</f>
        <v>T2部件</v>
      </c>
      <c r="R184" s="3">
        <f t="shared" si="100"/>
        <v>720</v>
      </c>
      <c r="S184" s="11">
        <f t="shared" si="101"/>
        <v>0.13800000000000001</v>
      </c>
      <c r="T184" s="3" t="str">
        <f>VLOOKUP(Q184,道具信息!$Q$3:$S$20,2,FALSE)</f>
        <v>CHEST_ITEM_TYPE_T2_PART</v>
      </c>
      <c r="U184" s="3" t="str">
        <f>IF(COUNTIF(U$142:U183,T184)=0,T184,"")</f>
        <v/>
      </c>
      <c r="V184" s="3" t="str">
        <f t="shared" si="96"/>
        <v>CHEST_ITEM_TYPE_T2_TANK,CHEST_ITEM_TYPE_T3_TANK,CHEST_ITEM_TYPE_T2_SHARD,CHEST_ITEM_TYPE_T3_SHARD,CHEST_ITEM_TYPE_T1_PART,CHEST_ITEM_TYPE_T2_PART</v>
      </c>
      <c r="W184" s="13" t="str">
        <f t="shared" si="91"/>
        <v/>
      </c>
      <c r="X184" s="3" t="str">
        <f t="shared" si="92"/>
        <v/>
      </c>
      <c r="Y184" s="3" t="str">
        <f t="shared" si="97"/>
        <v>6.2%,7.9%,30.2%,20.7%,21.1%,13.8%</v>
      </c>
    </row>
    <row r="185" spans="2:25" x14ac:dyDescent="0.3">
      <c r="B185" s="2">
        <f>数据源!BM217</f>
        <v>5</v>
      </c>
      <c r="C185" s="2" t="str">
        <f>数据源!BN217</f>
        <v>T2HP3</v>
      </c>
      <c r="D185" s="2" t="str">
        <f>数据源!BO217</f>
        <v>部件</v>
      </c>
      <c r="E185" s="2">
        <f>数据源!BP217</f>
        <v>114.80000000000001</v>
      </c>
      <c r="F185" s="2">
        <f>数据源!BQ217</f>
        <v>6</v>
      </c>
      <c r="G185" s="2">
        <f>数据源!BR217</f>
        <v>8.9999999999999993E-3</v>
      </c>
      <c r="H185" s="2">
        <f>数据源!BS217</f>
        <v>4.0178571428571416E-3</v>
      </c>
      <c r="I185" s="2">
        <f>数据源!BT217</f>
        <v>40</v>
      </c>
      <c r="J185" s="3">
        <f t="shared" si="98"/>
        <v>4</v>
      </c>
      <c r="K185" s="3">
        <f t="shared" si="99"/>
        <v>8</v>
      </c>
      <c r="L185" s="3" t="str">
        <f t="shared" si="89"/>
        <v>部件</v>
      </c>
      <c r="M185" s="3">
        <f t="shared" ca="1" si="90"/>
        <v>92203</v>
      </c>
      <c r="N185" s="3" t="str">
        <f t="shared" ca="1" si="93"/>
        <v>11221,12221,13221,11311,12311,13311,51211,52211,53211,51221,52221,53221,51311,52311,53311,51321,52321,53321,91001,91003,91005,91101,91103,91105,91201,91203,91205,91002,91004,91006,91102,91104,91106,91202,91204,91206,92001,92003,92005,92101,92103,92105,92201,92203</v>
      </c>
      <c r="O185" s="3" t="str">
        <f t="shared" si="94"/>
        <v>108,108,108,137,137,137,333,333,333,193,193,193,190,190,190,171,171,171,64,64,64,64,64,64,64,64,64,64,58,58,58,58,58,58,58,58,40,40,40,40,40,40,40,40</v>
      </c>
      <c r="P185" s="1" t="str">
        <f t="shared" si="95"/>
        <v>(1,1),(1,1),(1,1),(1,1),(1,1),(1,1),(14,22),(14,22),(14,22),(11,17),(11,17),(11,17),(9,15),(9,15),(9,15),(7,13),(7,13),(7,13),(12,20),(12,20),(12,20),(12,20),(12,20),(12,20),(12,20),(12,20),(12,20),(12,20),(12,20),(12,20),(12,20),(12,20),(12,20),(12,20),(12,20),(12,20),(4,8),(4,8),(4,8),(4,8),(4,8),(4,8),(4,8),(4,8)</v>
      </c>
      <c r="Q185" s="3" t="str">
        <f>IF(D185="坦克碎片",VLOOKUP(C185,道具信息!$N$2:$O$291,2,FALSE)&amp;"碎片",VLOOKUP(C185,道具信息!$N$2:$O$291,2,FALSE))</f>
        <v>T2部件</v>
      </c>
      <c r="R185" s="3">
        <f t="shared" si="100"/>
        <v>720</v>
      </c>
      <c r="S185" s="11">
        <f t="shared" si="101"/>
        <v>0.13800000000000001</v>
      </c>
      <c r="T185" s="3" t="str">
        <f>VLOOKUP(Q185,道具信息!$Q$3:$S$20,2,FALSE)</f>
        <v>CHEST_ITEM_TYPE_T2_PART</v>
      </c>
      <c r="U185" s="3" t="str">
        <f>IF(COUNTIF(U$142:U184,T185)=0,T185,"")</f>
        <v/>
      </c>
      <c r="V185" s="3" t="str">
        <f t="shared" si="96"/>
        <v>CHEST_ITEM_TYPE_T2_TANK,CHEST_ITEM_TYPE_T3_TANK,CHEST_ITEM_TYPE_T2_SHARD,CHEST_ITEM_TYPE_T3_SHARD,CHEST_ITEM_TYPE_T1_PART,CHEST_ITEM_TYPE_T2_PART</v>
      </c>
      <c r="W185" s="13" t="str">
        <f t="shared" si="91"/>
        <v/>
      </c>
      <c r="X185" s="3" t="str">
        <f t="shared" si="92"/>
        <v/>
      </c>
      <c r="Y185" s="3" t="str">
        <f t="shared" si="97"/>
        <v>6.2%,7.9%,30.2%,20.7%,21.1%,13.8%</v>
      </c>
    </row>
    <row r="186" spans="2:25" x14ac:dyDescent="0.3">
      <c r="B186" s="2">
        <f>数据源!BM218</f>
        <v>5</v>
      </c>
      <c r="C186" s="2" t="str">
        <f>数据源!BN218</f>
        <v>T2HP5</v>
      </c>
      <c r="D186" s="2" t="str">
        <f>数据源!BO218</f>
        <v>部件</v>
      </c>
      <c r="E186" s="2">
        <f>数据源!BP218</f>
        <v>114.80000000000001</v>
      </c>
      <c r="F186" s="2">
        <f>数据源!BQ218</f>
        <v>6</v>
      </c>
      <c r="G186" s="2">
        <f>数据源!BR218</f>
        <v>8.9999999999999993E-3</v>
      </c>
      <c r="H186" s="2">
        <f>数据源!BS218</f>
        <v>4.0178571428571416E-3</v>
      </c>
      <c r="I186" s="2">
        <f>数据源!BT218</f>
        <v>40</v>
      </c>
      <c r="J186" s="3">
        <f t="shared" si="98"/>
        <v>4</v>
      </c>
      <c r="K186" s="3">
        <f t="shared" si="99"/>
        <v>8</v>
      </c>
      <c r="L186" s="3" t="str">
        <f t="shared" si="89"/>
        <v>部件</v>
      </c>
      <c r="M186" s="3">
        <f t="shared" ca="1" si="90"/>
        <v>92205</v>
      </c>
      <c r="N186" s="3" t="str">
        <f t="shared" ca="1" si="93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</v>
      </c>
      <c r="O186" s="3" t="str">
        <f t="shared" si="94"/>
        <v>108,108,108,137,137,137,333,333,333,193,193,193,190,190,190,171,171,171,64,64,64,64,64,64,64,64,64,64,58,58,58,58,58,58,58,58,40,40,40,40,40,40,40,40,40</v>
      </c>
      <c r="P186" s="1" t="str">
        <f t="shared" si="95"/>
        <v>(1,1),(1,1),(1,1),(1,1),(1,1),(1,1),(14,22),(14,22),(14,22),(11,17),(11,17),(11,17),(9,15),(9,15),(9,15),(7,13),(7,13),(7,13),(12,20),(12,20),(12,20),(12,20),(12,20),(12,20),(12,20),(12,20),(12,20),(12,20),(12,20),(12,20),(12,20),(12,20),(12,20),(12,20),(12,20),(12,20),(4,8),(4,8),(4,8),(4,8),(4,8),(4,8),(4,8),(4,8),(4,8)</v>
      </c>
      <c r="Q186" s="3" t="str">
        <f>IF(D186="坦克碎片",VLOOKUP(C186,道具信息!$N$2:$O$291,2,FALSE)&amp;"碎片",VLOOKUP(C186,道具信息!$N$2:$O$291,2,FALSE))</f>
        <v>T2部件</v>
      </c>
      <c r="R186" s="3">
        <f t="shared" si="100"/>
        <v>720</v>
      </c>
      <c r="S186" s="11">
        <f t="shared" si="101"/>
        <v>0.13800000000000001</v>
      </c>
      <c r="T186" s="3" t="str">
        <f>VLOOKUP(Q186,道具信息!$Q$3:$S$20,2,FALSE)</f>
        <v>CHEST_ITEM_TYPE_T2_PART</v>
      </c>
      <c r="U186" s="3" t="str">
        <f>IF(COUNTIF(U$142:U185,T186)=0,T186,"")</f>
        <v/>
      </c>
      <c r="V186" s="3" t="str">
        <f t="shared" si="96"/>
        <v>CHEST_ITEM_TYPE_T2_TANK,CHEST_ITEM_TYPE_T3_TANK,CHEST_ITEM_TYPE_T2_SHARD,CHEST_ITEM_TYPE_T3_SHARD,CHEST_ITEM_TYPE_T1_PART,CHEST_ITEM_TYPE_T2_PART</v>
      </c>
      <c r="W186" s="13" t="str">
        <f t="shared" si="91"/>
        <v/>
      </c>
      <c r="X186" s="3" t="str">
        <f t="shared" si="92"/>
        <v/>
      </c>
      <c r="Y186" s="3" t="str">
        <f t="shared" si="97"/>
        <v>6.2%,7.9%,30.2%,20.7%,21.1%,13.8%</v>
      </c>
    </row>
    <row r="187" spans="2:25" x14ac:dyDescent="0.3">
      <c r="B187" s="2">
        <f>数据源!BM219</f>
        <v>5</v>
      </c>
      <c r="C187" s="2" t="str">
        <f>数据源!BN219</f>
        <v>T2LP2</v>
      </c>
      <c r="D187" s="2" t="str">
        <f>数据源!BO219</f>
        <v>部件</v>
      </c>
      <c r="E187" s="2">
        <f>数据源!BP219</f>
        <v>114.80000000000001</v>
      </c>
      <c r="F187" s="2">
        <f>数据源!BQ219</f>
        <v>6</v>
      </c>
      <c r="G187" s="2">
        <f>数据源!BR219</f>
        <v>8.9999999999999993E-3</v>
      </c>
      <c r="H187" s="2">
        <f>数据源!BS219</f>
        <v>4.0178571428571416E-3</v>
      </c>
      <c r="I187" s="2">
        <f>数据源!BT219</f>
        <v>40</v>
      </c>
      <c r="J187" s="3">
        <f>ROUNDUP(IF(F187&gt;1,F187-ROUNDDOWN(SQRT(F187),0),F187),0)</f>
        <v>4</v>
      </c>
      <c r="K187" s="3">
        <f>F187*2-J187</f>
        <v>8</v>
      </c>
      <c r="L187" s="3" t="str">
        <f t="shared" ref="L187:L195" si="102">RIGHT(D187,2)</f>
        <v>部件</v>
      </c>
      <c r="M187" s="3">
        <f t="shared" ref="M187:M195" ca="1" si="103">IF(OR(L187="坦克",L187="碎片"),VLOOKUP(C187,INDIRECT("坦克ID"),MATCH(L187&amp;"ID",INDIRECT("坦克标头"),0),FALSE),VLOOKUP(C187,INDIRECT(L187&amp;"ID"),2,FALSE))</f>
        <v>92002</v>
      </c>
      <c r="N187" s="3" t="str">
        <f t="shared" ref="N187:N195" ca="1" si="104">N186&amp;","&amp;M187</f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</v>
      </c>
      <c r="O187" s="3" t="str">
        <f t="shared" ref="O187:O195" si="105">O186&amp;","&amp;I187</f>
        <v>108,108,108,137,137,137,333,333,333,193,193,193,190,190,190,171,171,171,64,64,64,64,64,64,64,64,64,64,58,58,58,58,58,58,58,58,40,40,40,40,40,40,40,40,40,40</v>
      </c>
      <c r="P187" s="1" t="str">
        <f t="shared" ref="P187:P195" si="106">P186&amp;","&amp;"("&amp;J187&amp;","&amp;K187&amp;")"</f>
        <v>(1,1),(1,1),(1,1),(1,1),(1,1),(1,1),(14,22),(14,22),(14,22),(11,17),(11,17),(11,17),(9,15),(9,15),(9,15),(7,13),(7,13),(7,13),(12,20),(12,20),(12,20),(12,20),(12,20),(12,20),(12,20),(12,20),(12,20),(12,20),(12,20),(12,20),(12,20),(12,20),(12,20),(12,20),(12,20),(12,20),(4,8),(4,8),(4,8),(4,8),(4,8),(4,8),(4,8),(4,8),(4,8),(4,8)</v>
      </c>
      <c r="Q187" s="3" t="str">
        <f>IF(D187="坦克碎片",VLOOKUP(C187,道具信息!$N$2:$O$291,2,FALSE)&amp;"碎片",VLOOKUP(C187,道具信息!$N$2:$O$291,2,FALSE))</f>
        <v>T2部件</v>
      </c>
      <c r="R187" s="3">
        <f t="shared" si="100"/>
        <v>720</v>
      </c>
      <c r="S187" s="11">
        <f t="shared" si="101"/>
        <v>0.13800000000000001</v>
      </c>
      <c r="T187" s="3" t="str">
        <f>VLOOKUP(Q187,道具信息!$Q$3:$S$20,2,FALSE)</f>
        <v>CHEST_ITEM_TYPE_T2_PART</v>
      </c>
      <c r="U187" s="3" t="str">
        <f>IF(COUNTIF(U$142:U186,T187)=0,T187,"")</f>
        <v/>
      </c>
      <c r="V187" s="3" t="str">
        <f t="shared" si="96"/>
        <v>CHEST_ITEM_TYPE_T2_TANK,CHEST_ITEM_TYPE_T3_TANK,CHEST_ITEM_TYPE_T2_SHARD,CHEST_ITEM_TYPE_T3_SHARD,CHEST_ITEM_TYPE_T1_PART,CHEST_ITEM_TYPE_T2_PART</v>
      </c>
      <c r="W187" s="13" t="str">
        <f t="shared" si="91"/>
        <v/>
      </c>
      <c r="X187" s="3" t="str">
        <f t="shared" si="92"/>
        <v/>
      </c>
      <c r="Y187" s="3" t="str">
        <f t="shared" si="97"/>
        <v>6.2%,7.9%,30.2%,20.7%,21.1%,13.8%</v>
      </c>
    </row>
    <row r="188" spans="2:25" x14ac:dyDescent="0.3">
      <c r="B188" s="2">
        <f>数据源!BM220</f>
        <v>5</v>
      </c>
      <c r="C188" s="2" t="str">
        <f>数据源!BN220</f>
        <v>T2LP4</v>
      </c>
      <c r="D188" s="2" t="str">
        <f>数据源!BO220</f>
        <v>部件</v>
      </c>
      <c r="E188" s="2">
        <f>数据源!BP220</f>
        <v>114.80000000000001</v>
      </c>
      <c r="F188" s="2">
        <f>数据源!BQ220</f>
        <v>6</v>
      </c>
      <c r="G188" s="2">
        <f>数据源!BR220</f>
        <v>8.9999999999999993E-3</v>
      </c>
      <c r="H188" s="2">
        <f>数据源!BS220</f>
        <v>4.0178571428571416E-3</v>
      </c>
      <c r="I188" s="2">
        <f>数据源!BT220</f>
        <v>40</v>
      </c>
      <c r="J188" s="3">
        <f t="shared" ref="J188:J195" si="107">ROUNDUP(IF(F188&gt;1,F188-ROUNDDOWN(SQRT(F188),0),F188),0)</f>
        <v>4</v>
      </c>
      <c r="K188" s="3">
        <f t="shared" ref="K188:K195" si="108">F188*2-J188</f>
        <v>8</v>
      </c>
      <c r="L188" s="3" t="str">
        <f t="shared" si="102"/>
        <v>部件</v>
      </c>
      <c r="M188" s="3">
        <f t="shared" ca="1" si="103"/>
        <v>92004</v>
      </c>
      <c r="N188" s="3" t="str">
        <f t="shared" ca="1" si="104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</v>
      </c>
      <c r="O188" s="3" t="str">
        <f t="shared" si="105"/>
        <v>108,108,108,137,137,137,333,333,333,193,193,193,190,190,190,171,171,171,64,64,64,64,64,64,64,64,64,64,58,58,58,58,58,58,58,58,40,40,40,40,40,40,40,40,40,40,40</v>
      </c>
      <c r="P188" s="1" t="str">
        <f t="shared" si="106"/>
        <v>(1,1),(1,1),(1,1),(1,1),(1,1),(1,1),(14,22),(14,22),(14,22),(11,17),(11,17),(11,17),(9,15),(9,15),(9,15),(7,13),(7,13),(7,13),(12,20),(12,20),(12,20),(12,20),(12,20),(12,20),(12,20),(12,20),(12,20),(12,20),(12,20),(12,20),(12,20),(12,20),(12,20),(12,20),(12,20),(12,20),(4,8),(4,8),(4,8),(4,8),(4,8),(4,8),(4,8),(4,8),(4,8),(4,8),(4,8)</v>
      </c>
      <c r="Q188" s="3" t="str">
        <f>IF(D188="坦克碎片",VLOOKUP(C188,道具信息!$N$2:$O$291,2,FALSE)&amp;"碎片",VLOOKUP(C188,道具信息!$N$2:$O$291,2,FALSE))</f>
        <v>T2部件</v>
      </c>
      <c r="R188" s="3">
        <f t="shared" si="100"/>
        <v>720</v>
      </c>
      <c r="S188" s="11">
        <f t="shared" si="101"/>
        <v>0.13800000000000001</v>
      </c>
      <c r="T188" s="3" t="str">
        <f>VLOOKUP(Q188,道具信息!$Q$3:$S$20,2,FALSE)</f>
        <v>CHEST_ITEM_TYPE_T2_PART</v>
      </c>
      <c r="U188" s="3" t="str">
        <f>IF(COUNTIF(U$142:U187,T188)=0,T188,"")</f>
        <v/>
      </c>
      <c r="V188" s="3" t="str">
        <f t="shared" si="96"/>
        <v>CHEST_ITEM_TYPE_T2_TANK,CHEST_ITEM_TYPE_T3_TANK,CHEST_ITEM_TYPE_T2_SHARD,CHEST_ITEM_TYPE_T3_SHARD,CHEST_ITEM_TYPE_T1_PART,CHEST_ITEM_TYPE_T2_PART</v>
      </c>
      <c r="W188" s="13" t="str">
        <f t="shared" si="91"/>
        <v/>
      </c>
      <c r="X188" s="3" t="str">
        <f t="shared" si="92"/>
        <v/>
      </c>
      <c r="Y188" s="3" t="str">
        <f t="shared" si="97"/>
        <v>6.2%,7.9%,30.2%,20.7%,21.1%,13.8%</v>
      </c>
    </row>
    <row r="189" spans="2:25" x14ac:dyDescent="0.3">
      <c r="B189" s="2">
        <f>数据源!BM221</f>
        <v>5</v>
      </c>
      <c r="C189" s="2" t="str">
        <f>数据源!BN221</f>
        <v>T2LP6</v>
      </c>
      <c r="D189" s="2" t="str">
        <f>数据源!BO221</f>
        <v>部件</v>
      </c>
      <c r="E189" s="2">
        <f>数据源!BP221</f>
        <v>114.80000000000001</v>
      </c>
      <c r="F189" s="2">
        <f>数据源!BQ221</f>
        <v>6</v>
      </c>
      <c r="G189" s="2">
        <f>数据源!BR221</f>
        <v>8.9999999999999993E-3</v>
      </c>
      <c r="H189" s="2">
        <f>数据源!BS221</f>
        <v>4.0178571428571416E-3</v>
      </c>
      <c r="I189" s="2">
        <f>数据源!BT221</f>
        <v>40</v>
      </c>
      <c r="J189" s="3">
        <f t="shared" si="107"/>
        <v>4</v>
      </c>
      <c r="K189" s="3">
        <f t="shared" si="108"/>
        <v>8</v>
      </c>
      <c r="L189" s="3" t="str">
        <f t="shared" si="102"/>
        <v>部件</v>
      </c>
      <c r="M189" s="3">
        <f t="shared" ca="1" si="103"/>
        <v>92006</v>
      </c>
      <c r="N189" s="3" t="str">
        <f t="shared" ca="1" si="104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</v>
      </c>
      <c r="O189" s="3" t="str">
        <f t="shared" si="105"/>
        <v>108,108,108,137,137,137,333,333,333,193,193,193,190,190,190,171,171,171,64,64,64,64,64,64,64,64,64,64,58,58,58,58,58,58,58,58,40,40,40,40,40,40,40,40,40,40,40,40</v>
      </c>
      <c r="P189" s="1" t="str">
        <f t="shared" si="106"/>
        <v>(1,1),(1,1),(1,1),(1,1),(1,1),(1,1),(14,22),(14,22),(14,22),(11,17),(11,17),(11,17),(9,15),(9,15),(9,15),(7,13),(7,13),(7,13),(12,20),(12,20),(12,20),(12,20),(12,20),(12,20),(12,20),(12,20),(12,20),(12,20),(12,20),(12,20),(12,20),(12,20),(12,20),(12,20),(12,20),(12,20),(4,8),(4,8),(4,8),(4,8),(4,8),(4,8),(4,8),(4,8),(4,8),(4,8),(4,8),(4,8)</v>
      </c>
      <c r="Q189" s="3" t="str">
        <f>IF(D189="坦克碎片",VLOOKUP(C189,道具信息!$N$2:$O$291,2,FALSE)&amp;"碎片",VLOOKUP(C189,道具信息!$N$2:$O$291,2,FALSE))</f>
        <v>T2部件</v>
      </c>
      <c r="R189" s="3">
        <f t="shared" si="100"/>
        <v>720</v>
      </c>
      <c r="S189" s="11">
        <f t="shared" si="101"/>
        <v>0.13800000000000001</v>
      </c>
      <c r="T189" s="3" t="str">
        <f>VLOOKUP(Q189,道具信息!$Q$3:$S$20,2,FALSE)</f>
        <v>CHEST_ITEM_TYPE_T2_PART</v>
      </c>
      <c r="U189" s="3" t="str">
        <f>IF(COUNTIF(U$142:U188,T189)=0,T189,"")</f>
        <v/>
      </c>
      <c r="V189" s="3" t="str">
        <f t="shared" si="96"/>
        <v>CHEST_ITEM_TYPE_T2_TANK,CHEST_ITEM_TYPE_T3_TANK,CHEST_ITEM_TYPE_T2_SHARD,CHEST_ITEM_TYPE_T3_SHARD,CHEST_ITEM_TYPE_T1_PART,CHEST_ITEM_TYPE_T2_PART</v>
      </c>
      <c r="W189" s="13" t="str">
        <f t="shared" si="91"/>
        <v/>
      </c>
      <c r="X189" s="3" t="str">
        <f t="shared" si="92"/>
        <v/>
      </c>
      <c r="Y189" s="3" t="str">
        <f t="shared" si="97"/>
        <v>6.2%,7.9%,30.2%,20.7%,21.1%,13.8%</v>
      </c>
    </row>
    <row r="190" spans="2:25" x14ac:dyDescent="0.3">
      <c r="B190" s="2">
        <f>数据源!BM222</f>
        <v>5</v>
      </c>
      <c r="C190" s="2" t="str">
        <f>数据源!BN222</f>
        <v>T2MP2</v>
      </c>
      <c r="D190" s="2" t="str">
        <f>数据源!BO222</f>
        <v>部件</v>
      </c>
      <c r="E190" s="2">
        <f>数据源!BP222</f>
        <v>114.80000000000001</v>
      </c>
      <c r="F190" s="2">
        <f>数据源!BQ222</f>
        <v>6</v>
      </c>
      <c r="G190" s="2">
        <f>数据源!BR222</f>
        <v>8.9999999999999993E-3</v>
      </c>
      <c r="H190" s="2">
        <f>数据源!BS222</f>
        <v>4.0178571428571416E-3</v>
      </c>
      <c r="I190" s="2">
        <f>数据源!BT222</f>
        <v>40</v>
      </c>
      <c r="J190" s="3">
        <f t="shared" si="107"/>
        <v>4</v>
      </c>
      <c r="K190" s="3">
        <f t="shared" si="108"/>
        <v>8</v>
      </c>
      <c r="L190" s="3" t="str">
        <f t="shared" si="102"/>
        <v>部件</v>
      </c>
      <c r="M190" s="3">
        <f t="shared" ca="1" si="103"/>
        <v>92102</v>
      </c>
      <c r="N190" s="3" t="str">
        <f t="shared" ca="1" si="104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,92102</v>
      </c>
      <c r="O190" s="3" t="str">
        <f t="shared" si="105"/>
        <v>108,108,108,137,137,137,333,333,333,193,193,193,190,190,190,171,171,171,64,64,64,64,64,64,64,64,64,64,58,58,58,58,58,58,58,58,40,40,40,40,40,40,40,40,40,40,40,40,40</v>
      </c>
      <c r="P190" s="1" t="str">
        <f t="shared" si="106"/>
        <v>(1,1),(1,1),(1,1),(1,1),(1,1),(1,1),(14,22),(14,22),(14,22),(11,17),(11,17),(11,17),(9,15),(9,15),(9,15),(7,13),(7,13),(7,13),(12,20),(12,20),(12,20),(12,20),(12,20),(12,20),(12,20),(12,20),(12,20),(12,20),(12,20),(12,20),(12,20),(12,20),(12,20),(12,20),(12,20),(12,20),(4,8),(4,8),(4,8),(4,8),(4,8),(4,8),(4,8),(4,8),(4,8),(4,8),(4,8),(4,8),(4,8)</v>
      </c>
      <c r="Q190" s="3" t="str">
        <f>IF(D190="坦克碎片",VLOOKUP(C190,道具信息!$N$2:$O$291,2,FALSE)&amp;"碎片",VLOOKUP(C190,道具信息!$N$2:$O$291,2,FALSE))</f>
        <v>T2部件</v>
      </c>
      <c r="R190" s="3">
        <f t="shared" si="100"/>
        <v>720</v>
      </c>
      <c r="S190" s="11">
        <f t="shared" si="101"/>
        <v>0.13800000000000001</v>
      </c>
      <c r="T190" s="3" t="str">
        <f>VLOOKUP(Q190,道具信息!$Q$3:$S$20,2,FALSE)</f>
        <v>CHEST_ITEM_TYPE_T2_PART</v>
      </c>
      <c r="U190" s="3" t="str">
        <f>IF(COUNTIF(U$142:U189,T190)=0,T190,"")</f>
        <v/>
      </c>
      <c r="V190" s="3" t="str">
        <f t="shared" si="96"/>
        <v>CHEST_ITEM_TYPE_T2_TANK,CHEST_ITEM_TYPE_T3_TANK,CHEST_ITEM_TYPE_T2_SHARD,CHEST_ITEM_TYPE_T3_SHARD,CHEST_ITEM_TYPE_T1_PART,CHEST_ITEM_TYPE_T2_PART</v>
      </c>
      <c r="W190" s="13" t="str">
        <f t="shared" si="91"/>
        <v/>
      </c>
      <c r="X190" s="3" t="str">
        <f t="shared" si="92"/>
        <v/>
      </c>
      <c r="Y190" s="3" t="str">
        <f t="shared" si="97"/>
        <v>6.2%,7.9%,30.2%,20.7%,21.1%,13.8%</v>
      </c>
    </row>
    <row r="191" spans="2:25" x14ac:dyDescent="0.3">
      <c r="B191" s="2">
        <f>数据源!BM223</f>
        <v>5</v>
      </c>
      <c r="C191" s="2" t="str">
        <f>数据源!BN223</f>
        <v>T2MP4</v>
      </c>
      <c r="D191" s="2" t="str">
        <f>数据源!BO223</f>
        <v>部件</v>
      </c>
      <c r="E191" s="2">
        <f>数据源!BP223</f>
        <v>114.80000000000001</v>
      </c>
      <c r="F191" s="2">
        <f>数据源!BQ223</f>
        <v>6</v>
      </c>
      <c r="G191" s="2">
        <f>数据源!BR223</f>
        <v>8.9999999999999993E-3</v>
      </c>
      <c r="H191" s="2">
        <f>数据源!BS223</f>
        <v>4.0178571428571416E-3</v>
      </c>
      <c r="I191" s="2">
        <f>数据源!BT223</f>
        <v>40</v>
      </c>
      <c r="J191" s="3">
        <f t="shared" si="107"/>
        <v>4</v>
      </c>
      <c r="K191" s="3">
        <f t="shared" si="108"/>
        <v>8</v>
      </c>
      <c r="L191" s="3" t="str">
        <f t="shared" si="102"/>
        <v>部件</v>
      </c>
      <c r="M191" s="3">
        <f t="shared" ca="1" si="103"/>
        <v>92104</v>
      </c>
      <c r="N191" s="3" t="str">
        <f t="shared" ca="1" si="104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</v>
      </c>
      <c r="O191" s="3" t="str">
        <f t="shared" si="105"/>
        <v>108,108,108,137,137,137,333,333,333,193,193,193,190,190,190,171,171,171,64,64,64,64,64,64,64,64,64,64,58,58,58,58,58,58,58,58,40,40,40,40,40,40,40,40,40,40,40,40,40,40</v>
      </c>
      <c r="P191" s="1" t="str">
        <f t="shared" si="106"/>
        <v>(1,1),(1,1),(1,1),(1,1),(1,1),(1,1),(14,22),(14,22),(14,22),(11,17),(11,17),(11,17),(9,15),(9,15),(9,15),(7,13),(7,13),(7,13),(12,20),(12,20),(12,20),(12,20),(12,20),(12,20),(12,20),(12,20),(12,20),(12,20),(12,20),(12,20),(12,20),(12,20),(12,20),(12,20),(12,20),(12,20),(4,8),(4,8),(4,8),(4,8),(4,8),(4,8),(4,8),(4,8),(4,8),(4,8),(4,8),(4,8),(4,8),(4,8)</v>
      </c>
      <c r="Q191" s="3" t="str">
        <f>IF(D191="坦克碎片",VLOOKUP(C191,道具信息!$N$2:$O$291,2,FALSE)&amp;"碎片",VLOOKUP(C191,道具信息!$N$2:$O$291,2,FALSE))</f>
        <v>T2部件</v>
      </c>
      <c r="R191" s="3">
        <f t="shared" si="100"/>
        <v>720</v>
      </c>
      <c r="S191" s="11">
        <f t="shared" si="101"/>
        <v>0.13800000000000001</v>
      </c>
      <c r="T191" s="3" t="str">
        <f>VLOOKUP(Q191,道具信息!$Q$3:$S$20,2,FALSE)</f>
        <v>CHEST_ITEM_TYPE_T2_PART</v>
      </c>
      <c r="U191" s="3" t="str">
        <f>IF(COUNTIF(U$142:U190,T191)=0,T191,"")</f>
        <v/>
      </c>
      <c r="V191" s="3" t="str">
        <f t="shared" si="96"/>
        <v>CHEST_ITEM_TYPE_T2_TANK,CHEST_ITEM_TYPE_T3_TANK,CHEST_ITEM_TYPE_T2_SHARD,CHEST_ITEM_TYPE_T3_SHARD,CHEST_ITEM_TYPE_T1_PART,CHEST_ITEM_TYPE_T2_PART</v>
      </c>
      <c r="W191" s="13" t="str">
        <f t="shared" si="91"/>
        <v/>
      </c>
      <c r="X191" s="3" t="str">
        <f t="shared" si="92"/>
        <v/>
      </c>
      <c r="Y191" s="3" t="str">
        <f t="shared" si="97"/>
        <v>6.2%,7.9%,30.2%,20.7%,21.1%,13.8%</v>
      </c>
    </row>
    <row r="192" spans="2:25" x14ac:dyDescent="0.3">
      <c r="B192" s="2">
        <f>数据源!BM224</f>
        <v>5</v>
      </c>
      <c r="C192" s="2" t="str">
        <f>数据源!BN224</f>
        <v>T2MP6</v>
      </c>
      <c r="D192" s="2" t="str">
        <f>数据源!BO224</f>
        <v>部件</v>
      </c>
      <c r="E192" s="2">
        <f>数据源!BP224</f>
        <v>114.80000000000001</v>
      </c>
      <c r="F192" s="2">
        <f>数据源!BQ224</f>
        <v>6</v>
      </c>
      <c r="G192" s="2">
        <f>数据源!BR224</f>
        <v>8.9999999999999993E-3</v>
      </c>
      <c r="H192" s="2">
        <f>数据源!BS224</f>
        <v>4.0178571428571416E-3</v>
      </c>
      <c r="I192" s="2">
        <f>数据源!BT224</f>
        <v>40</v>
      </c>
      <c r="J192" s="3">
        <f t="shared" si="107"/>
        <v>4</v>
      </c>
      <c r="K192" s="3">
        <f t="shared" si="108"/>
        <v>8</v>
      </c>
      <c r="L192" s="3" t="str">
        <f t="shared" si="102"/>
        <v>部件</v>
      </c>
      <c r="M192" s="3">
        <f t="shared" ca="1" si="103"/>
        <v>92106</v>
      </c>
      <c r="N192" s="3" t="str">
        <f t="shared" ca="1" si="104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</v>
      </c>
      <c r="O192" s="3" t="str">
        <f t="shared" si="105"/>
        <v>108,108,108,137,137,137,333,333,333,193,193,193,190,190,190,171,171,171,64,64,64,64,64,64,64,64,64,64,58,58,58,58,58,58,58,58,40,40,40,40,40,40,40,40,40,40,40,40,40,40,40</v>
      </c>
      <c r="P192" s="1" t="str">
        <f t="shared" si="106"/>
        <v>(1,1),(1,1),(1,1),(1,1),(1,1),(1,1),(14,22),(14,22),(14,22),(11,17),(11,17),(11,17),(9,15),(9,15),(9,15),(7,13),(7,13),(7,13),(12,20),(12,20),(12,20),(12,20),(12,20),(12,20),(12,20),(12,20),(12,20),(12,20),(12,20),(12,20),(12,20),(12,20),(12,20),(12,20),(12,20),(12,20),(4,8),(4,8),(4,8),(4,8),(4,8),(4,8),(4,8),(4,8),(4,8),(4,8),(4,8),(4,8),(4,8),(4,8),(4,8)</v>
      </c>
      <c r="Q192" s="3" t="str">
        <f>IF(D192="坦克碎片",VLOOKUP(C192,道具信息!$N$2:$O$291,2,FALSE)&amp;"碎片",VLOOKUP(C192,道具信息!$N$2:$O$291,2,FALSE))</f>
        <v>T2部件</v>
      </c>
      <c r="R192" s="3">
        <f t="shared" si="100"/>
        <v>720</v>
      </c>
      <c r="S192" s="11">
        <f t="shared" si="101"/>
        <v>0.13800000000000001</v>
      </c>
      <c r="T192" s="3" t="str">
        <f>VLOOKUP(Q192,道具信息!$Q$3:$S$20,2,FALSE)</f>
        <v>CHEST_ITEM_TYPE_T2_PART</v>
      </c>
      <c r="U192" s="3" t="str">
        <f>IF(COUNTIF(U$142:U191,T192)=0,T192,"")</f>
        <v/>
      </c>
      <c r="V192" s="3" t="str">
        <f t="shared" si="96"/>
        <v>CHEST_ITEM_TYPE_T2_TANK,CHEST_ITEM_TYPE_T3_TANK,CHEST_ITEM_TYPE_T2_SHARD,CHEST_ITEM_TYPE_T3_SHARD,CHEST_ITEM_TYPE_T1_PART,CHEST_ITEM_TYPE_T2_PART</v>
      </c>
      <c r="W192" s="13" t="str">
        <f t="shared" si="91"/>
        <v/>
      </c>
      <c r="X192" s="3" t="str">
        <f t="shared" si="92"/>
        <v/>
      </c>
      <c r="Y192" s="3" t="str">
        <f t="shared" si="97"/>
        <v>6.2%,7.9%,30.2%,20.7%,21.1%,13.8%</v>
      </c>
    </row>
    <row r="193" spans="2:25" x14ac:dyDescent="0.3">
      <c r="B193" s="2">
        <f>数据源!BM225</f>
        <v>5</v>
      </c>
      <c r="C193" s="2" t="str">
        <f>数据源!BN225</f>
        <v>T2HP2</v>
      </c>
      <c r="D193" s="2" t="str">
        <f>数据源!BO225</f>
        <v>部件</v>
      </c>
      <c r="E193" s="2">
        <f>数据源!BP225</f>
        <v>114.80000000000001</v>
      </c>
      <c r="F193" s="2">
        <f>数据源!BQ225</f>
        <v>6</v>
      </c>
      <c r="G193" s="2">
        <f>数据源!BR225</f>
        <v>8.9999999999999993E-3</v>
      </c>
      <c r="H193" s="2">
        <f>数据源!BS225</f>
        <v>4.0178571428571416E-3</v>
      </c>
      <c r="I193" s="2">
        <f>数据源!BT225</f>
        <v>40</v>
      </c>
      <c r="J193" s="3">
        <f t="shared" si="107"/>
        <v>4</v>
      </c>
      <c r="K193" s="3">
        <f t="shared" si="108"/>
        <v>8</v>
      </c>
      <c r="L193" s="3" t="str">
        <f t="shared" si="102"/>
        <v>部件</v>
      </c>
      <c r="M193" s="3">
        <f t="shared" ca="1" si="103"/>
        <v>92202</v>
      </c>
      <c r="N193" s="3" t="str">
        <f t="shared" ca="1" si="104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</v>
      </c>
      <c r="O193" s="3" t="str">
        <f t="shared" si="105"/>
        <v>108,108,108,137,137,137,333,333,333,193,193,193,190,190,190,171,171,171,64,64,64,64,64,64,64,64,64,64,58,58,58,58,58,58,58,58,40,40,40,40,40,40,40,40,40,40,40,40,40,40,40,40</v>
      </c>
      <c r="P193" s="1" t="str">
        <f t="shared" si="106"/>
        <v>(1,1),(1,1),(1,1),(1,1),(1,1),(1,1),(14,22),(14,22),(14,22),(11,17),(11,17),(11,17),(9,15),(9,15),(9,15),(7,13),(7,13),(7,13),(12,20),(12,20),(12,20),(12,20),(12,20),(12,20),(12,20),(12,20),(12,20),(12,20),(12,20),(12,20),(12,20),(12,20),(12,20),(12,20),(12,20),(12,20),(4,8),(4,8),(4,8),(4,8),(4,8),(4,8),(4,8),(4,8),(4,8),(4,8),(4,8),(4,8),(4,8),(4,8),(4,8),(4,8)</v>
      </c>
      <c r="Q193" s="3" t="str">
        <f>IF(D193="坦克碎片",VLOOKUP(C193,道具信息!$N$2:$O$291,2,FALSE)&amp;"碎片",VLOOKUP(C193,道具信息!$N$2:$O$291,2,FALSE))</f>
        <v>T2部件</v>
      </c>
      <c r="R193" s="3">
        <f t="shared" si="100"/>
        <v>720</v>
      </c>
      <c r="S193" s="11">
        <f t="shared" si="101"/>
        <v>0.13800000000000001</v>
      </c>
      <c r="T193" s="3" t="str">
        <f>VLOOKUP(Q193,道具信息!$Q$3:$S$20,2,FALSE)</f>
        <v>CHEST_ITEM_TYPE_T2_PART</v>
      </c>
      <c r="U193" s="3" t="str">
        <f>IF(COUNTIF(U$142:U192,T193)=0,T193,"")</f>
        <v/>
      </c>
      <c r="V193" s="3" t="str">
        <f t="shared" si="96"/>
        <v>CHEST_ITEM_TYPE_T2_TANK,CHEST_ITEM_TYPE_T3_TANK,CHEST_ITEM_TYPE_T2_SHARD,CHEST_ITEM_TYPE_T3_SHARD,CHEST_ITEM_TYPE_T1_PART,CHEST_ITEM_TYPE_T2_PART</v>
      </c>
      <c r="W193" s="13" t="str">
        <f t="shared" si="91"/>
        <v/>
      </c>
      <c r="X193" s="3" t="str">
        <f t="shared" si="92"/>
        <v/>
      </c>
      <c r="Y193" s="3" t="str">
        <f t="shared" si="97"/>
        <v>6.2%,7.9%,30.2%,20.7%,21.1%,13.8%</v>
      </c>
    </row>
    <row r="194" spans="2:25" x14ac:dyDescent="0.3">
      <c r="B194" s="2">
        <f>数据源!BM226</f>
        <v>5</v>
      </c>
      <c r="C194" s="2" t="str">
        <f>数据源!BN226</f>
        <v>T2HP4</v>
      </c>
      <c r="D194" s="2" t="str">
        <f>数据源!BO226</f>
        <v>部件</v>
      </c>
      <c r="E194" s="2">
        <f>数据源!BP226</f>
        <v>114.80000000000001</v>
      </c>
      <c r="F194" s="2">
        <f>数据源!BQ226</f>
        <v>6</v>
      </c>
      <c r="G194" s="2">
        <f>数据源!BR226</f>
        <v>8.9999999999999993E-3</v>
      </c>
      <c r="H194" s="2">
        <f>数据源!BS226</f>
        <v>4.0178571428571416E-3</v>
      </c>
      <c r="I194" s="2">
        <f>数据源!BT226</f>
        <v>40</v>
      </c>
      <c r="J194" s="3">
        <f t="shared" si="107"/>
        <v>4</v>
      </c>
      <c r="K194" s="3">
        <f t="shared" si="108"/>
        <v>8</v>
      </c>
      <c r="L194" s="3" t="str">
        <f t="shared" si="102"/>
        <v>部件</v>
      </c>
      <c r="M194" s="3">
        <f t="shared" ca="1" si="103"/>
        <v>92204</v>
      </c>
      <c r="N194" s="3" t="str">
        <f t="shared" ca="1" si="104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</v>
      </c>
      <c r="O194" s="3" t="str">
        <f t="shared" si="105"/>
        <v>108,108,108,137,137,137,333,333,333,193,193,193,190,190,190,171,171,171,64,64,64,64,64,64,64,64,64,64,58,58,58,58,58,58,58,58,40,40,40,40,40,40,40,40,40,40,40,40,40,40,40,40,40</v>
      </c>
      <c r="P194" s="1" t="str">
        <f t="shared" si="106"/>
        <v>(1,1),(1,1),(1,1),(1,1),(1,1),(1,1),(14,22),(14,22),(14,22),(11,17),(11,17),(11,17),(9,15),(9,15),(9,15),(7,13),(7,13),(7,13),(12,20),(12,20),(12,20),(12,20),(12,20),(12,20),(12,20),(12,20),(12,20),(12,20),(12,20),(12,20),(12,20),(12,20),(12,20),(12,20),(12,20),(12,20),(4,8),(4,8),(4,8),(4,8),(4,8),(4,8),(4,8),(4,8),(4,8),(4,8),(4,8),(4,8),(4,8),(4,8),(4,8),(4,8),(4,8)</v>
      </c>
      <c r="Q194" s="3" t="str">
        <f>IF(D194="坦克碎片",VLOOKUP(C194,道具信息!$N$2:$O$291,2,FALSE)&amp;"碎片",VLOOKUP(C194,道具信息!$N$2:$O$291,2,FALSE))</f>
        <v>T2部件</v>
      </c>
      <c r="R194" s="3">
        <f t="shared" si="100"/>
        <v>720</v>
      </c>
      <c r="S194" s="11">
        <f t="shared" si="101"/>
        <v>0.13800000000000001</v>
      </c>
      <c r="T194" s="3" t="str">
        <f>VLOOKUP(Q194,道具信息!$Q$3:$S$20,2,FALSE)</f>
        <v>CHEST_ITEM_TYPE_T2_PART</v>
      </c>
      <c r="U194" s="3" t="str">
        <f>IF(COUNTIF(U$142:U193,T194)=0,T194,"")</f>
        <v/>
      </c>
      <c r="V194" s="3" t="str">
        <f t="shared" si="96"/>
        <v>CHEST_ITEM_TYPE_T2_TANK,CHEST_ITEM_TYPE_T3_TANK,CHEST_ITEM_TYPE_T2_SHARD,CHEST_ITEM_TYPE_T3_SHARD,CHEST_ITEM_TYPE_T1_PART,CHEST_ITEM_TYPE_T2_PART</v>
      </c>
      <c r="W194" s="13" t="str">
        <f t="shared" si="91"/>
        <v/>
      </c>
      <c r="X194" s="3" t="str">
        <f t="shared" si="92"/>
        <v/>
      </c>
      <c r="Y194" s="3" t="str">
        <f t="shared" si="97"/>
        <v>6.2%,7.9%,30.2%,20.7%,21.1%,13.8%</v>
      </c>
    </row>
    <row r="195" spans="2:25" x14ac:dyDescent="0.3">
      <c r="B195" s="2">
        <f>数据源!BM227</f>
        <v>5</v>
      </c>
      <c r="C195" s="2" t="str">
        <f>数据源!BN227</f>
        <v>T2HP6</v>
      </c>
      <c r="D195" s="2" t="str">
        <f>数据源!BO227</f>
        <v>部件</v>
      </c>
      <c r="E195" s="2">
        <f>数据源!BP227</f>
        <v>114.80000000000001</v>
      </c>
      <c r="F195" s="2">
        <f>数据源!BQ227</f>
        <v>6</v>
      </c>
      <c r="G195" s="2">
        <f>数据源!BR227</f>
        <v>8.9999999999999993E-3</v>
      </c>
      <c r="H195" s="2">
        <f>数据源!BS227</f>
        <v>4.0178571428571416E-3</v>
      </c>
      <c r="I195" s="2">
        <f>数据源!BT227</f>
        <v>40</v>
      </c>
      <c r="J195" s="3">
        <f t="shared" si="107"/>
        <v>4</v>
      </c>
      <c r="K195" s="3">
        <f t="shared" si="108"/>
        <v>8</v>
      </c>
      <c r="L195" s="3" t="str">
        <f t="shared" si="102"/>
        <v>部件</v>
      </c>
      <c r="M195" s="3">
        <f t="shared" ca="1" si="103"/>
        <v>92206</v>
      </c>
      <c r="N195" s="3" t="str">
        <f t="shared" ca="1" si="104"/>
        <v>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195" s="3" t="str">
        <f t="shared" si="105"/>
        <v>108,108,108,137,137,137,333,333,333,193,193,193,190,190,190,171,171,171,64,64,64,64,64,64,64,64,64,64,58,58,58,58,58,58,58,58,40,40,40,40,40,40,40,40,40,40,40,40,40,40,40,40,40,40</v>
      </c>
      <c r="P195" s="1" t="str">
        <f t="shared" si="106"/>
        <v>(1,1),(1,1),(1,1),(1,1),(1,1),(1,1),(14,22),(14,22),(14,22),(11,17),(11,17),(11,17),(9,15),(9,15),(9,15),(7,13),(7,13),(7,13),(12,20),(12,20),(12,20),(12,20),(12,20),(12,20),(12,20),(12,20),(12,20),(12,20),(12,20),(12,20),(12,20),(12,20),(12,20),(12,20),(12,20),(12,20),(4,8),(4,8),(4,8),(4,8),(4,8),(4,8),(4,8),(4,8),(4,8),(4,8),(4,8),(4,8),(4,8),(4,8),(4,8),(4,8),(4,8),(4,8)</v>
      </c>
      <c r="Q195" s="3" t="str">
        <f>IF(D195="坦克碎片",VLOOKUP(C195,道具信息!$N$2:$O$291,2,FALSE)&amp;"碎片",VLOOKUP(C195,道具信息!$N$2:$O$291,2,FALSE))</f>
        <v>T2部件</v>
      </c>
      <c r="R195" s="3">
        <f t="shared" si="100"/>
        <v>720</v>
      </c>
      <c r="S195" s="11">
        <f t="shared" si="101"/>
        <v>0.13800000000000001</v>
      </c>
      <c r="T195" s="3" t="str">
        <f>VLOOKUP(Q195,道具信息!$Q$3:$S$20,2,FALSE)</f>
        <v>CHEST_ITEM_TYPE_T2_PART</v>
      </c>
      <c r="U195" s="3" t="str">
        <f>IF(COUNTIF(U$142:U194,T195)=0,T195,"")</f>
        <v/>
      </c>
      <c r="V195" s="3" t="str">
        <f t="shared" si="96"/>
        <v>CHEST_ITEM_TYPE_T2_TANK,CHEST_ITEM_TYPE_T3_TANK,CHEST_ITEM_TYPE_T2_SHARD,CHEST_ITEM_TYPE_T3_SHARD,CHEST_ITEM_TYPE_T1_PART,CHEST_ITEM_TYPE_T2_PART</v>
      </c>
      <c r="W195" s="13" t="str">
        <f t="shared" si="91"/>
        <v/>
      </c>
      <c r="X195" s="3" t="str">
        <f t="shared" si="92"/>
        <v/>
      </c>
      <c r="Y195" s="3" t="str">
        <f t="shared" si="97"/>
        <v>6.2%,7.9%,30.2%,20.7%,21.1%,13.8%</v>
      </c>
    </row>
    <row r="196" spans="2:25" x14ac:dyDescent="0.3">
      <c r="N196" s="3" t="str">
        <f ca="1">"["&amp;N195&amp;"]"</f>
        <v>[11221,12221,13221,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]</v>
      </c>
      <c r="O196" s="3" t="str">
        <f>"["&amp;O195&amp;"]"</f>
        <v>[108,108,108,137,137,137,333,333,333,193,193,193,190,190,190,171,171,171,64,64,64,64,64,64,64,64,64,64,58,58,58,58,58,58,58,58,40,40,40,40,40,40,40,40,40,40,40,40,40,40,40,40,40,40]</v>
      </c>
      <c r="P196" s="3" t="str">
        <f>"["&amp;P195&amp;"]"</f>
        <v>[(1,1),(1,1),(1,1),(1,1),(1,1),(1,1),(14,22),(14,22),(14,22),(11,17),(11,17),(11,17),(9,15),(9,15),(9,15),(7,13),(7,13),(7,13),(12,20),(12,20),(12,20),(12,20),(12,20),(12,20),(12,20),(12,20),(12,20),(12,20),(12,20),(12,20),(12,20),(12,20),(12,20),(12,20),(12,20),(12,20),(4,8),(4,8),(4,8),(4,8),(4,8),(4,8),(4,8),(4,8),(4,8),(4,8),(4,8),(4,8),(4,8),(4,8),(4,8),(4,8),(4,8),(4,8)]</v>
      </c>
      <c r="V196" s="3" t="str">
        <f>"["&amp;V195&amp;"]"</f>
        <v>[CHEST_ITEM_TYPE_T2_TANK,CHEST_ITEM_TYPE_T3_TANK,CHEST_ITEM_TYPE_T2_SHARD,CHEST_ITEM_TYPE_T3_SHARD,CHEST_ITEM_TYPE_T1_PART,CHEST_ITEM_TYPE_T2_PART]</v>
      </c>
      <c r="Y196" s="3" t="str">
        <f>"["&amp;Y195&amp;"]"</f>
        <v>[6.2%,7.9%,30.2%,20.7%,21.1%,13.8%]</v>
      </c>
    </row>
    <row r="198" spans="2:25" x14ac:dyDescent="0.3">
      <c r="B198" s="2" t="str">
        <f>数据源!BM230</f>
        <v>联赛等级</v>
      </c>
      <c r="C198" s="2" t="str">
        <f>数据源!BN230</f>
        <v>道具名称</v>
      </c>
      <c r="D198" s="2" t="str">
        <f>数据源!BO230</f>
        <v>对应大类</v>
      </c>
      <c r="E198" s="2" t="str">
        <f>数据源!BP230</f>
        <v>道具价值</v>
      </c>
      <c r="F198" s="2" t="str">
        <f>数据源!BQ230</f>
        <v>抽取个数</v>
      </c>
      <c r="G198" s="2" t="str">
        <f>数据源!BR230</f>
        <v>价值比例</v>
      </c>
      <c r="H198" s="2" t="str">
        <f>数据源!BS230</f>
        <v>产出概率</v>
      </c>
      <c r="I198" s="2" t="str">
        <f>数据源!BT230</f>
        <v>权重值</v>
      </c>
      <c r="J198" s="7" t="s">
        <v>234</v>
      </c>
      <c r="K198" s="7" t="s">
        <v>235</v>
      </c>
      <c r="L198" s="3" t="s">
        <v>222</v>
      </c>
      <c r="M198" s="3" t="s">
        <v>152</v>
      </c>
      <c r="N198" s="3" t="s">
        <v>224</v>
      </c>
      <c r="O198" s="3" t="s">
        <v>225</v>
      </c>
      <c r="P198" s="3" t="s">
        <v>226</v>
      </c>
      <c r="Q198" s="8" t="s">
        <v>244</v>
      </c>
      <c r="R198" s="8" t="s">
        <v>245</v>
      </c>
      <c r="S198" s="8" t="s">
        <v>246</v>
      </c>
    </row>
    <row r="199" spans="2:25" x14ac:dyDescent="0.3">
      <c r="B199" s="2">
        <f>数据源!BM231</f>
        <v>6</v>
      </c>
      <c r="C199" s="2" t="str">
        <f>数据源!BN231</f>
        <v>35(t)</v>
      </c>
      <c r="D199" s="2" t="str">
        <f>数据源!BO231</f>
        <v>坦克</v>
      </c>
      <c r="E199" s="2">
        <f>数据源!BP231</f>
        <v>940</v>
      </c>
      <c r="F199" s="2">
        <f>数据源!BQ231</f>
        <v>1</v>
      </c>
      <c r="G199" s="2">
        <f>数据源!BR231</f>
        <v>5.9200000000000003E-2</v>
      </c>
      <c r="H199" s="2">
        <f>数据源!BS231</f>
        <v>1.936595744680851E-2</v>
      </c>
      <c r="I199" s="2">
        <f>数据源!BT231</f>
        <v>194</v>
      </c>
      <c r="J199" s="3">
        <f>ROUNDUP(IF(F199&gt;1,F199-ROUNDDOWN(SQRT(F199),0),F199),0)</f>
        <v>1</v>
      </c>
      <c r="K199" s="3">
        <f>F199*2-J199</f>
        <v>1</v>
      </c>
      <c r="L199" s="3" t="str">
        <f>RIGHT(D199,2)</f>
        <v>坦克</v>
      </c>
      <c r="M199" s="3">
        <f ca="1">IF(OR(L199="坦克",L199="碎片"),VLOOKUP(C199,INDIRECT("坦克ID"),MATCH(L199&amp;"ID",INDIRECT("坦克标头"),0),FALSE),VLOOKUP(C199,INDIRECT(L199&amp;"ID"),2,FALSE))</f>
        <v>11311</v>
      </c>
      <c r="N199" s="3">
        <f ca="1">M199</f>
        <v>11311</v>
      </c>
      <c r="O199" s="3">
        <f>I199</f>
        <v>194</v>
      </c>
      <c r="P199" s="1" t="str">
        <f>"("&amp;J199&amp;","&amp;K199&amp;")"</f>
        <v>(1,1)</v>
      </c>
      <c r="Q199" s="3" t="str">
        <f>IF(D199="坦克碎片",VLOOKUP(C199,道具信息!$N$2:$O$291,2,FALSE)&amp;"碎片",VLOOKUP(C199,道具信息!$N$2:$O$291,2,FALSE))</f>
        <v>T3坦克</v>
      </c>
      <c r="R199" s="3">
        <f t="shared" ref="R199:R230" si="109">SUMIFS(I$3:I$580,Q$3:Q$580,Q199,B$3:B$580,B199)</f>
        <v>582</v>
      </c>
      <c r="S199" s="11">
        <f t="shared" ref="S199:S230" si="110">ROUND(R199/SUMIF(B$3:B$580,B199,I$3:I$580),3)</f>
        <v>0.111</v>
      </c>
      <c r="T199" s="3" t="str">
        <f>VLOOKUP(Q199,道具信息!$Q$3:$S$20,2,FALSE)</f>
        <v>CHEST_ITEM_TYPE_T3_TANK</v>
      </c>
      <c r="U199" s="3" t="str">
        <f>T199</f>
        <v>CHEST_ITEM_TYPE_T3_TANK</v>
      </c>
      <c r="V199" s="3" t="str">
        <f>U199</f>
        <v>CHEST_ITEM_TYPE_T3_TANK</v>
      </c>
      <c r="W199" s="13">
        <f>IF(U199&lt;&gt;"",ROUND(S199*100%,3),"")</f>
        <v>0.111</v>
      </c>
      <c r="X199" s="3" t="str">
        <f>TEXT(W199,"0.0%")</f>
        <v>11.1%</v>
      </c>
      <c r="Y199" s="3" t="str">
        <f>X199</f>
        <v>11.1%</v>
      </c>
    </row>
    <row r="200" spans="2:25" x14ac:dyDescent="0.3">
      <c r="B200" s="2">
        <f>数据源!BM232</f>
        <v>6</v>
      </c>
      <c r="C200" s="2" t="str">
        <f>数据源!BN232</f>
        <v>玛蒂尔达</v>
      </c>
      <c r="D200" s="2" t="str">
        <f>数据源!BO232</f>
        <v>坦克</v>
      </c>
      <c r="E200" s="2">
        <f>数据源!BP232</f>
        <v>940</v>
      </c>
      <c r="F200" s="2">
        <f>数据源!BQ232</f>
        <v>1</v>
      </c>
      <c r="G200" s="2">
        <f>数据源!BR232</f>
        <v>5.9200000000000003E-2</v>
      </c>
      <c r="H200" s="2">
        <f>数据源!BS232</f>
        <v>1.936595744680851E-2</v>
      </c>
      <c r="I200" s="2">
        <f>数据源!BT232</f>
        <v>194</v>
      </c>
      <c r="J200" s="3">
        <f t="shared" ref="J200:J228" si="111">ROUNDUP(IF(F200&gt;1,F200-ROUNDDOWN(SQRT(F200),0),F200),0)</f>
        <v>1</v>
      </c>
      <c r="K200" s="3">
        <f t="shared" ref="K200:K228" si="112">F200*2-J200</f>
        <v>1</v>
      </c>
      <c r="L200" s="3" t="str">
        <f t="shared" ref="L200:L237" si="113">RIGHT(D200,2)</f>
        <v>坦克</v>
      </c>
      <c r="M200" s="3">
        <f t="shared" ref="M200:M237" ca="1" si="114">IF(OR(L200="坦克",L200="碎片"),VLOOKUP(C200,INDIRECT("坦克ID"),MATCH(L200&amp;"ID",INDIRECT("坦克标头"),0),FALSE),VLOOKUP(C200,INDIRECT(L200&amp;"ID"),2,FALSE))</f>
        <v>12311</v>
      </c>
      <c r="N200" s="3" t="str">
        <f ca="1">N199&amp;","&amp;M200</f>
        <v>11311,12311</v>
      </c>
      <c r="O200" s="3" t="str">
        <f>O199&amp;","&amp;I200</f>
        <v>194,194</v>
      </c>
      <c r="P200" s="1" t="str">
        <f>P199&amp;","&amp;"("&amp;J200&amp;","&amp;K200&amp;")"</f>
        <v>(1,1),(1,1)</v>
      </c>
      <c r="Q200" s="3" t="str">
        <f>IF(D200="坦克碎片",VLOOKUP(C200,道具信息!$N$2:$O$291,2,FALSE)&amp;"碎片",VLOOKUP(C200,道具信息!$N$2:$O$291,2,FALSE))</f>
        <v>T3坦克</v>
      </c>
      <c r="R200" s="3">
        <f t="shared" si="109"/>
        <v>582</v>
      </c>
      <c r="S200" s="11">
        <f t="shared" si="110"/>
        <v>0.111</v>
      </c>
      <c r="T200" s="3" t="str">
        <f>VLOOKUP(Q200,道具信息!$Q$3:$S$20,2,FALSE)</f>
        <v>CHEST_ITEM_TYPE_T3_TANK</v>
      </c>
      <c r="U200" s="3" t="str">
        <f>IF(COUNTIF(U$199:U199,T200)=0,T200,"")</f>
        <v/>
      </c>
      <c r="V200" s="3" t="str">
        <f>IF(U200&lt;&gt;"",V199&amp;","&amp;U200,V199)</f>
        <v>CHEST_ITEM_TYPE_T3_TANK</v>
      </c>
      <c r="W200" s="13" t="str">
        <f t="shared" ref="W200:W258" si="115">IF(U200&lt;&gt;"",ROUND(S200*100%,3),"")</f>
        <v/>
      </c>
      <c r="X200" s="3" t="str">
        <f t="shared" ref="X200:X258" si="116">TEXT(W200,"0.0%")</f>
        <v/>
      </c>
      <c r="Y200" s="3" t="str">
        <f>IF(X200&lt;&gt;"",Y199&amp;","&amp;X200,Y199)</f>
        <v>11.1%</v>
      </c>
    </row>
    <row r="201" spans="2:25" x14ac:dyDescent="0.3">
      <c r="B201" s="2">
        <f>数据源!BM233</f>
        <v>6</v>
      </c>
      <c r="C201" s="2" t="str">
        <f>数据源!BN233</f>
        <v>黑豹</v>
      </c>
      <c r="D201" s="2" t="str">
        <f>数据源!BO233</f>
        <v>坦克</v>
      </c>
      <c r="E201" s="2">
        <f>数据源!BP233</f>
        <v>940</v>
      </c>
      <c r="F201" s="2">
        <f>数据源!BQ233</f>
        <v>1</v>
      </c>
      <c r="G201" s="2">
        <f>数据源!BR233</f>
        <v>5.9200000000000003E-2</v>
      </c>
      <c r="H201" s="2">
        <f>数据源!BS233</f>
        <v>1.936595744680851E-2</v>
      </c>
      <c r="I201" s="2">
        <f>数据源!BT233</f>
        <v>194</v>
      </c>
      <c r="J201" s="3">
        <f t="shared" si="111"/>
        <v>1</v>
      </c>
      <c r="K201" s="3">
        <f t="shared" si="112"/>
        <v>1</v>
      </c>
      <c r="L201" s="3" t="str">
        <f t="shared" si="113"/>
        <v>坦克</v>
      </c>
      <c r="M201" s="3">
        <f t="shared" ca="1" si="114"/>
        <v>13311</v>
      </c>
      <c r="N201" s="3" t="str">
        <f t="shared" ref="N201:N237" ca="1" si="117">N200&amp;","&amp;M201</f>
        <v>11311,12311,13311</v>
      </c>
      <c r="O201" s="3" t="str">
        <f t="shared" ref="O201:O237" si="118">O200&amp;","&amp;I201</f>
        <v>194,194,194</v>
      </c>
      <c r="P201" s="1" t="str">
        <f t="shared" ref="P201:P237" si="119">P200&amp;","&amp;"("&amp;J201&amp;","&amp;K201&amp;")"</f>
        <v>(1,1),(1,1),(1,1)</v>
      </c>
      <c r="Q201" s="3" t="str">
        <f>IF(D201="坦克碎片",VLOOKUP(C201,道具信息!$N$2:$O$291,2,FALSE)&amp;"碎片",VLOOKUP(C201,道具信息!$N$2:$O$291,2,FALSE))</f>
        <v>T3坦克</v>
      </c>
      <c r="R201" s="3">
        <f t="shared" si="109"/>
        <v>582</v>
      </c>
      <c r="S201" s="11">
        <f t="shared" si="110"/>
        <v>0.111</v>
      </c>
      <c r="T201" s="3" t="str">
        <f>VLOOKUP(Q201,道具信息!$Q$3:$S$20,2,FALSE)</f>
        <v>CHEST_ITEM_TYPE_T3_TANK</v>
      </c>
      <c r="U201" s="3" t="str">
        <f>IF(COUNTIF(U$199:U200,T201)=0,T201,"")</f>
        <v/>
      </c>
      <c r="V201" s="3" t="str">
        <f t="shared" ref="V201:V258" si="120">IF(U201&lt;&gt;"",V200&amp;","&amp;U201,V200)</f>
        <v>CHEST_ITEM_TYPE_T3_TANK</v>
      </c>
      <c r="W201" s="13" t="str">
        <f t="shared" si="115"/>
        <v/>
      </c>
      <c r="X201" s="3" t="str">
        <f t="shared" si="116"/>
        <v/>
      </c>
      <c r="Y201" s="3" t="str">
        <f t="shared" ref="Y201:Y258" si="121">IF(X201&lt;&gt;"",Y200&amp;","&amp;X201,Y200)</f>
        <v>11.1%</v>
      </c>
    </row>
    <row r="202" spans="2:25" x14ac:dyDescent="0.3">
      <c r="B202" s="2">
        <f>数据源!BM234</f>
        <v>6</v>
      </c>
      <c r="C202" s="2" t="str">
        <f>数据源!BN234</f>
        <v>二号</v>
      </c>
      <c r="D202" s="2" t="str">
        <f>数据源!BO234</f>
        <v>坦克碎片</v>
      </c>
      <c r="E202" s="2">
        <f>数据源!BP234</f>
        <v>17</v>
      </c>
      <c r="F202" s="2">
        <f>数据源!BQ234</f>
        <v>25</v>
      </c>
      <c r="G202" s="2">
        <f>数据源!BR234</f>
        <v>5.1799999999999992E-2</v>
      </c>
      <c r="H202" s="2">
        <f>数据源!BS234</f>
        <v>3.7478823529411759E-2</v>
      </c>
      <c r="I202" s="2">
        <f>数据源!BT234</f>
        <v>375</v>
      </c>
      <c r="J202" s="3">
        <f t="shared" si="111"/>
        <v>20</v>
      </c>
      <c r="K202" s="3">
        <f t="shared" si="112"/>
        <v>30</v>
      </c>
      <c r="L202" s="3" t="str">
        <f t="shared" si="113"/>
        <v>碎片</v>
      </c>
      <c r="M202" s="3">
        <f t="shared" ca="1" si="114"/>
        <v>51211</v>
      </c>
      <c r="N202" s="3" t="str">
        <f t="shared" ca="1" si="117"/>
        <v>11311,12311,13311,51211</v>
      </c>
      <c r="O202" s="3" t="str">
        <f t="shared" si="118"/>
        <v>194,194,194,375</v>
      </c>
      <c r="P202" s="1" t="str">
        <f t="shared" si="119"/>
        <v>(1,1),(1,1),(1,1),(20,30)</v>
      </c>
      <c r="Q202" s="3" t="str">
        <f>IF(D202="坦克碎片",VLOOKUP(C202,道具信息!$N$2:$O$291,2,FALSE)&amp;"碎片",VLOOKUP(C202,道具信息!$N$2:$O$291,2,FALSE))</f>
        <v>T2坦克碎片</v>
      </c>
      <c r="R202" s="3">
        <f t="shared" si="109"/>
        <v>1653</v>
      </c>
      <c r="S202" s="11">
        <f t="shared" si="110"/>
        <v>0.317</v>
      </c>
      <c r="T202" s="3" t="str">
        <f>VLOOKUP(Q202,道具信息!$Q$3:$S$20,2,FALSE)</f>
        <v>CHEST_ITEM_TYPE_T2_SHARD</v>
      </c>
      <c r="U202" s="3" t="str">
        <f>IF(COUNTIF(U$199:U201,T202)=0,T202,"")</f>
        <v>CHEST_ITEM_TYPE_T2_SHARD</v>
      </c>
      <c r="V202" s="3" t="str">
        <f t="shared" si="120"/>
        <v>CHEST_ITEM_TYPE_T3_TANK,CHEST_ITEM_TYPE_T2_SHARD</v>
      </c>
      <c r="W202" s="13">
        <f t="shared" si="115"/>
        <v>0.317</v>
      </c>
      <c r="X202" s="3" t="str">
        <f t="shared" si="116"/>
        <v>31.7%</v>
      </c>
      <c r="Y202" s="3" t="str">
        <f t="shared" si="121"/>
        <v>11.1%,31.7%</v>
      </c>
    </row>
    <row r="203" spans="2:25" x14ac:dyDescent="0.3">
      <c r="B203" s="2">
        <f>数据源!BM235</f>
        <v>6</v>
      </c>
      <c r="C203" s="2" t="str">
        <f>数据源!BN235</f>
        <v>T-34</v>
      </c>
      <c r="D203" s="2" t="str">
        <f>数据源!BO235</f>
        <v>坦克碎片</v>
      </c>
      <c r="E203" s="2">
        <f>数据源!BP235</f>
        <v>17</v>
      </c>
      <c r="F203" s="2">
        <f>数据源!BQ235</f>
        <v>25</v>
      </c>
      <c r="G203" s="2">
        <f>数据源!BR235</f>
        <v>5.1799999999999992E-2</v>
      </c>
      <c r="H203" s="2">
        <f>数据源!BS235</f>
        <v>3.7478823529411759E-2</v>
      </c>
      <c r="I203" s="2">
        <f>数据源!BT235</f>
        <v>375</v>
      </c>
      <c r="J203" s="3">
        <f t="shared" si="111"/>
        <v>20</v>
      </c>
      <c r="K203" s="3">
        <f t="shared" si="112"/>
        <v>30</v>
      </c>
      <c r="L203" s="3" t="str">
        <f t="shared" si="113"/>
        <v>碎片</v>
      </c>
      <c r="M203" s="3">
        <f t="shared" ca="1" si="114"/>
        <v>52211</v>
      </c>
      <c r="N203" s="3" t="str">
        <f t="shared" ca="1" si="117"/>
        <v>11311,12311,13311,51211,52211</v>
      </c>
      <c r="O203" s="3" t="str">
        <f t="shared" si="118"/>
        <v>194,194,194,375,375</v>
      </c>
      <c r="P203" s="1" t="str">
        <f t="shared" si="119"/>
        <v>(1,1),(1,1),(1,1),(20,30),(20,30)</v>
      </c>
      <c r="Q203" s="3" t="str">
        <f>IF(D203="坦克碎片",VLOOKUP(C203,道具信息!$N$2:$O$291,2,FALSE)&amp;"碎片",VLOOKUP(C203,道具信息!$N$2:$O$291,2,FALSE))</f>
        <v>T2坦克碎片</v>
      </c>
      <c r="R203" s="3">
        <f t="shared" si="109"/>
        <v>1653</v>
      </c>
      <c r="S203" s="11">
        <f t="shared" si="110"/>
        <v>0.317</v>
      </c>
      <c r="T203" s="3" t="str">
        <f>VLOOKUP(Q203,道具信息!$Q$3:$S$20,2,FALSE)</f>
        <v>CHEST_ITEM_TYPE_T2_SHARD</v>
      </c>
      <c r="U203" s="3" t="str">
        <f>IF(COUNTIF(U$199:U202,T203)=0,T203,"")</f>
        <v/>
      </c>
      <c r="V203" s="3" t="str">
        <f t="shared" si="120"/>
        <v>CHEST_ITEM_TYPE_T3_TANK,CHEST_ITEM_TYPE_T2_SHARD</v>
      </c>
      <c r="W203" s="13" t="str">
        <f t="shared" si="115"/>
        <v/>
      </c>
      <c r="X203" s="3" t="str">
        <f t="shared" si="116"/>
        <v/>
      </c>
      <c r="Y203" s="3" t="str">
        <f t="shared" si="121"/>
        <v>11.1%,31.7%</v>
      </c>
    </row>
    <row r="204" spans="2:25" x14ac:dyDescent="0.3">
      <c r="B204" s="2">
        <f>数据源!BM236</f>
        <v>6</v>
      </c>
      <c r="C204" s="2" t="str">
        <f>数据源!BN236</f>
        <v>KV-1</v>
      </c>
      <c r="D204" s="2" t="str">
        <f>数据源!BO236</f>
        <v>坦克碎片</v>
      </c>
      <c r="E204" s="2">
        <f>数据源!BP236</f>
        <v>17</v>
      </c>
      <c r="F204" s="2">
        <f>数据源!BQ236</f>
        <v>25</v>
      </c>
      <c r="G204" s="2">
        <f>数据源!BR236</f>
        <v>5.1799999999999992E-2</v>
      </c>
      <c r="H204" s="2">
        <f>数据源!BS236</f>
        <v>3.7478823529411759E-2</v>
      </c>
      <c r="I204" s="2">
        <f>数据源!BT236</f>
        <v>375</v>
      </c>
      <c r="J204" s="3">
        <f t="shared" si="111"/>
        <v>20</v>
      </c>
      <c r="K204" s="3">
        <f t="shared" si="112"/>
        <v>30</v>
      </c>
      <c r="L204" s="3" t="str">
        <f t="shared" si="113"/>
        <v>碎片</v>
      </c>
      <c r="M204" s="3">
        <f t="shared" ca="1" si="114"/>
        <v>53211</v>
      </c>
      <c r="N204" s="3" t="str">
        <f t="shared" ca="1" si="117"/>
        <v>11311,12311,13311,51211,52211,53211</v>
      </c>
      <c r="O204" s="3" t="str">
        <f t="shared" si="118"/>
        <v>194,194,194,375,375,375</v>
      </c>
      <c r="P204" s="1" t="str">
        <f t="shared" si="119"/>
        <v>(1,1),(1,1),(1,1),(20,30),(20,30),(20,30)</v>
      </c>
      <c r="Q204" s="3" t="str">
        <f>IF(D204="坦克碎片",VLOOKUP(C204,道具信息!$N$2:$O$291,2,FALSE)&amp;"碎片",VLOOKUP(C204,道具信息!$N$2:$O$291,2,FALSE))</f>
        <v>T2坦克碎片</v>
      </c>
      <c r="R204" s="3">
        <f t="shared" si="109"/>
        <v>1653</v>
      </c>
      <c r="S204" s="11">
        <f t="shared" si="110"/>
        <v>0.317</v>
      </c>
      <c r="T204" s="3" t="str">
        <f>VLOOKUP(Q204,道具信息!$Q$3:$S$20,2,FALSE)</f>
        <v>CHEST_ITEM_TYPE_T2_SHARD</v>
      </c>
      <c r="U204" s="3" t="str">
        <f>IF(COUNTIF(U$199:U203,T204)=0,T204,"")</f>
        <v/>
      </c>
      <c r="V204" s="3" t="str">
        <f t="shared" si="120"/>
        <v>CHEST_ITEM_TYPE_T3_TANK,CHEST_ITEM_TYPE_T2_SHARD</v>
      </c>
      <c r="W204" s="13" t="str">
        <f t="shared" si="115"/>
        <v/>
      </c>
      <c r="X204" s="3" t="str">
        <f t="shared" si="116"/>
        <v/>
      </c>
      <c r="Y204" s="3" t="str">
        <f t="shared" si="121"/>
        <v>11.1%,31.7%</v>
      </c>
    </row>
    <row r="205" spans="2:25" x14ac:dyDescent="0.3">
      <c r="B205" s="2">
        <f>数据源!BM237</f>
        <v>6</v>
      </c>
      <c r="C205" s="2" t="str">
        <f>数据源!BN237</f>
        <v>Puma</v>
      </c>
      <c r="D205" s="2" t="str">
        <f>数据源!BO237</f>
        <v>坦克碎片</v>
      </c>
      <c r="E205" s="2">
        <f>数据源!BP237</f>
        <v>38</v>
      </c>
      <c r="F205" s="2">
        <f>数据源!BQ237</f>
        <v>17</v>
      </c>
      <c r="G205" s="2">
        <f>数据源!BR237</f>
        <v>3.6999999999999998E-2</v>
      </c>
      <c r="H205" s="2">
        <f>数据源!BS237</f>
        <v>1.7612229102167181E-2</v>
      </c>
      <c r="I205" s="2">
        <f>数据源!BT237</f>
        <v>176</v>
      </c>
      <c r="J205" s="3">
        <f t="shared" si="111"/>
        <v>13</v>
      </c>
      <c r="K205" s="3">
        <f t="shared" si="112"/>
        <v>21</v>
      </c>
      <c r="L205" s="3" t="str">
        <f t="shared" si="113"/>
        <v>碎片</v>
      </c>
      <c r="M205" s="3">
        <f t="shared" ca="1" si="114"/>
        <v>51221</v>
      </c>
      <c r="N205" s="3" t="str">
        <f t="shared" ca="1" si="117"/>
        <v>11311,12311,13311,51211,52211,53211,51221</v>
      </c>
      <c r="O205" s="3" t="str">
        <f t="shared" si="118"/>
        <v>194,194,194,375,375,375,176</v>
      </c>
      <c r="P205" s="1" t="str">
        <f t="shared" si="119"/>
        <v>(1,1),(1,1),(1,1),(20,30),(20,30),(20,30),(13,21)</v>
      </c>
      <c r="Q205" s="3" t="str">
        <f>IF(D205="坦克碎片",VLOOKUP(C205,道具信息!$N$2:$O$291,2,FALSE)&amp;"碎片",VLOOKUP(C205,道具信息!$N$2:$O$291,2,FALSE))</f>
        <v>T2坦克碎片</v>
      </c>
      <c r="R205" s="3">
        <f t="shared" si="109"/>
        <v>1653</v>
      </c>
      <c r="S205" s="11">
        <f t="shared" si="110"/>
        <v>0.317</v>
      </c>
      <c r="T205" s="3" t="str">
        <f>VLOOKUP(Q205,道具信息!$Q$3:$S$20,2,FALSE)</f>
        <v>CHEST_ITEM_TYPE_T2_SHARD</v>
      </c>
      <c r="U205" s="3" t="str">
        <f>IF(COUNTIF(U$199:U204,T205)=0,T205,"")</f>
        <v/>
      </c>
      <c r="V205" s="3" t="str">
        <f t="shared" si="120"/>
        <v>CHEST_ITEM_TYPE_T3_TANK,CHEST_ITEM_TYPE_T2_SHARD</v>
      </c>
      <c r="W205" s="13" t="str">
        <f t="shared" si="115"/>
        <v/>
      </c>
      <c r="X205" s="3" t="str">
        <f t="shared" si="116"/>
        <v/>
      </c>
      <c r="Y205" s="3" t="str">
        <f t="shared" si="121"/>
        <v>11.1%,31.7%</v>
      </c>
    </row>
    <row r="206" spans="2:25" x14ac:dyDescent="0.3">
      <c r="B206" s="2">
        <f>数据源!BM238</f>
        <v>6</v>
      </c>
      <c r="C206" s="2" t="str">
        <f>数据源!BN238</f>
        <v>四号</v>
      </c>
      <c r="D206" s="2" t="str">
        <f>数据源!BO238</f>
        <v>坦克碎片</v>
      </c>
      <c r="E206" s="2">
        <f>数据源!BP238</f>
        <v>38</v>
      </c>
      <c r="F206" s="2">
        <f>数据源!BQ238</f>
        <v>17</v>
      </c>
      <c r="G206" s="2">
        <f>数据源!BR238</f>
        <v>3.6999999999999998E-2</v>
      </c>
      <c r="H206" s="2">
        <f>数据源!BS238</f>
        <v>1.7612229102167181E-2</v>
      </c>
      <c r="I206" s="2">
        <f>数据源!BT238</f>
        <v>176</v>
      </c>
      <c r="J206" s="3">
        <f t="shared" si="111"/>
        <v>13</v>
      </c>
      <c r="K206" s="3">
        <f t="shared" si="112"/>
        <v>21</v>
      </c>
      <c r="L206" s="3" t="str">
        <f t="shared" si="113"/>
        <v>碎片</v>
      </c>
      <c r="M206" s="3">
        <f t="shared" ca="1" si="114"/>
        <v>52221</v>
      </c>
      <c r="N206" s="3" t="str">
        <f t="shared" ca="1" si="117"/>
        <v>11311,12311,13311,51211,52211,53211,51221,52221</v>
      </c>
      <c r="O206" s="3" t="str">
        <f t="shared" si="118"/>
        <v>194,194,194,375,375,375,176,176</v>
      </c>
      <c r="P206" s="1" t="str">
        <f t="shared" si="119"/>
        <v>(1,1),(1,1),(1,1),(20,30),(20,30),(20,30),(13,21),(13,21)</v>
      </c>
      <c r="Q206" s="3" t="str">
        <f>IF(D206="坦克碎片",VLOOKUP(C206,道具信息!$N$2:$O$291,2,FALSE)&amp;"碎片",VLOOKUP(C206,道具信息!$N$2:$O$291,2,FALSE))</f>
        <v>T2坦克碎片</v>
      </c>
      <c r="R206" s="3">
        <f t="shared" si="109"/>
        <v>1653</v>
      </c>
      <c r="S206" s="11">
        <f t="shared" si="110"/>
        <v>0.317</v>
      </c>
      <c r="T206" s="3" t="str">
        <f>VLOOKUP(Q206,道具信息!$Q$3:$S$20,2,FALSE)</f>
        <v>CHEST_ITEM_TYPE_T2_SHARD</v>
      </c>
      <c r="U206" s="3" t="str">
        <f>IF(COUNTIF(U$199:U205,T206)=0,T206,"")</f>
        <v/>
      </c>
      <c r="V206" s="3" t="str">
        <f t="shared" si="120"/>
        <v>CHEST_ITEM_TYPE_T3_TANK,CHEST_ITEM_TYPE_T2_SHARD</v>
      </c>
      <c r="W206" s="13" t="str">
        <f t="shared" si="115"/>
        <v/>
      </c>
      <c r="X206" s="3" t="str">
        <f t="shared" si="116"/>
        <v/>
      </c>
      <c r="Y206" s="3" t="str">
        <f t="shared" si="121"/>
        <v>11.1%,31.7%</v>
      </c>
    </row>
    <row r="207" spans="2:25" x14ac:dyDescent="0.3">
      <c r="B207" s="2">
        <f>数据源!BM239</f>
        <v>6</v>
      </c>
      <c r="C207" s="2" t="str">
        <f>数据源!BN239</f>
        <v>丘吉尔</v>
      </c>
      <c r="D207" s="2" t="str">
        <f>数据源!BO239</f>
        <v>坦克碎片</v>
      </c>
      <c r="E207" s="2">
        <f>数据源!BP239</f>
        <v>38</v>
      </c>
      <c r="F207" s="2">
        <f>数据源!BQ239</f>
        <v>17</v>
      </c>
      <c r="G207" s="2">
        <f>数据源!BR239</f>
        <v>3.6999999999999998E-2</v>
      </c>
      <c r="H207" s="2">
        <f>数据源!BS239</f>
        <v>1.7612229102167181E-2</v>
      </c>
      <c r="I207" s="2">
        <f>数据源!BT239</f>
        <v>176</v>
      </c>
      <c r="J207" s="3">
        <f t="shared" si="111"/>
        <v>13</v>
      </c>
      <c r="K207" s="3">
        <f t="shared" si="112"/>
        <v>21</v>
      </c>
      <c r="L207" s="3" t="str">
        <f t="shared" si="113"/>
        <v>碎片</v>
      </c>
      <c r="M207" s="3">
        <f t="shared" ca="1" si="114"/>
        <v>53221</v>
      </c>
      <c r="N207" s="3" t="str">
        <f t="shared" ca="1" si="117"/>
        <v>11311,12311,13311,51211,52211,53211,51221,52221,53221</v>
      </c>
      <c r="O207" s="3" t="str">
        <f t="shared" si="118"/>
        <v>194,194,194,375,375,375,176,176,176</v>
      </c>
      <c r="P207" s="1" t="str">
        <f t="shared" si="119"/>
        <v>(1,1),(1,1),(1,1),(20,30),(20,30),(20,30),(13,21),(13,21),(13,21)</v>
      </c>
      <c r="Q207" s="3" t="str">
        <f>IF(D207="坦克碎片",VLOOKUP(C207,道具信息!$N$2:$O$291,2,FALSE)&amp;"碎片",VLOOKUP(C207,道具信息!$N$2:$O$291,2,FALSE))</f>
        <v>T2坦克碎片</v>
      </c>
      <c r="R207" s="3">
        <f t="shared" si="109"/>
        <v>1653</v>
      </c>
      <c r="S207" s="11">
        <f t="shared" si="110"/>
        <v>0.317</v>
      </c>
      <c r="T207" s="3" t="str">
        <f>VLOOKUP(Q207,道具信息!$Q$3:$S$20,2,FALSE)</f>
        <v>CHEST_ITEM_TYPE_T2_SHARD</v>
      </c>
      <c r="U207" s="3" t="str">
        <f>IF(COUNTIF(U$199:U206,T207)=0,T207,"")</f>
        <v/>
      </c>
      <c r="V207" s="3" t="str">
        <f t="shared" si="120"/>
        <v>CHEST_ITEM_TYPE_T3_TANK,CHEST_ITEM_TYPE_T2_SHARD</v>
      </c>
      <c r="W207" s="13" t="str">
        <f t="shared" si="115"/>
        <v/>
      </c>
      <c r="X207" s="3" t="str">
        <f t="shared" si="116"/>
        <v/>
      </c>
      <c r="Y207" s="3" t="str">
        <f t="shared" si="121"/>
        <v>11.1%,31.7%</v>
      </c>
    </row>
    <row r="208" spans="2:25" x14ac:dyDescent="0.3">
      <c r="B208" s="2">
        <f>数据源!BM240</f>
        <v>6</v>
      </c>
      <c r="C208" s="2" t="str">
        <f>数据源!BN240</f>
        <v>35(t)</v>
      </c>
      <c r="D208" s="2" t="str">
        <f>数据源!BO240</f>
        <v>坦克碎片</v>
      </c>
      <c r="E208" s="2">
        <f>数据源!BP240</f>
        <v>47</v>
      </c>
      <c r="F208" s="2">
        <f>数据源!BQ240</f>
        <v>14</v>
      </c>
      <c r="G208" s="2">
        <f>数据源!BR240</f>
        <v>3.6999999999999998E-2</v>
      </c>
      <c r="H208" s="2">
        <f>数据源!BS240</f>
        <v>1.7291033434650455E-2</v>
      </c>
      <c r="I208" s="2">
        <f>数据源!BT240</f>
        <v>173</v>
      </c>
      <c r="J208" s="3">
        <f t="shared" si="111"/>
        <v>11</v>
      </c>
      <c r="K208" s="3">
        <f t="shared" si="112"/>
        <v>17</v>
      </c>
      <c r="L208" s="3" t="str">
        <f t="shared" si="113"/>
        <v>碎片</v>
      </c>
      <c r="M208" s="3">
        <f t="shared" ca="1" si="114"/>
        <v>51311</v>
      </c>
      <c r="N208" s="3" t="str">
        <f t="shared" ca="1" si="117"/>
        <v>11311,12311,13311,51211,52211,53211,51221,52221,53221,51311</v>
      </c>
      <c r="O208" s="3" t="str">
        <f t="shared" si="118"/>
        <v>194,194,194,375,375,375,176,176,176,173</v>
      </c>
      <c r="P208" s="1" t="str">
        <f t="shared" si="119"/>
        <v>(1,1),(1,1),(1,1),(20,30),(20,30),(20,30),(13,21),(13,21),(13,21),(11,17)</v>
      </c>
      <c r="Q208" s="3" t="str">
        <f>IF(D208="坦克碎片",VLOOKUP(C208,道具信息!$N$2:$O$291,2,FALSE)&amp;"碎片",VLOOKUP(C208,道具信息!$N$2:$O$291,2,FALSE))</f>
        <v>T3坦克碎片</v>
      </c>
      <c r="R208" s="3">
        <f t="shared" si="109"/>
        <v>1014</v>
      </c>
      <c r="S208" s="11">
        <f t="shared" si="110"/>
        <v>0.19400000000000001</v>
      </c>
      <c r="T208" s="3" t="str">
        <f>VLOOKUP(Q208,道具信息!$Q$3:$S$20,2,FALSE)</f>
        <v>CHEST_ITEM_TYPE_T3_SHARD</v>
      </c>
      <c r="U208" s="3" t="str">
        <f>IF(COUNTIF(U$199:U207,T208)=0,T208,"")</f>
        <v>CHEST_ITEM_TYPE_T3_SHARD</v>
      </c>
      <c r="V208" s="3" t="str">
        <f t="shared" si="120"/>
        <v>CHEST_ITEM_TYPE_T3_TANK,CHEST_ITEM_TYPE_T2_SHARD,CHEST_ITEM_TYPE_T3_SHARD</v>
      </c>
      <c r="W208" s="13">
        <f t="shared" si="115"/>
        <v>0.19400000000000001</v>
      </c>
      <c r="X208" s="3" t="str">
        <f t="shared" si="116"/>
        <v>19.4%</v>
      </c>
      <c r="Y208" s="3" t="str">
        <f t="shared" si="121"/>
        <v>11.1%,31.7%,19.4%</v>
      </c>
    </row>
    <row r="209" spans="2:25" x14ac:dyDescent="0.3">
      <c r="B209" s="2">
        <f>数据源!BM241</f>
        <v>6</v>
      </c>
      <c r="C209" s="2" t="str">
        <f>数据源!BN241</f>
        <v>玛蒂尔达</v>
      </c>
      <c r="D209" s="2" t="str">
        <f>数据源!BO241</f>
        <v>坦克碎片</v>
      </c>
      <c r="E209" s="2">
        <f>数据源!BP241</f>
        <v>47</v>
      </c>
      <c r="F209" s="2">
        <f>数据源!BQ241</f>
        <v>14</v>
      </c>
      <c r="G209" s="2">
        <f>数据源!BR241</f>
        <v>3.6999999999999998E-2</v>
      </c>
      <c r="H209" s="2">
        <f>数据源!BS241</f>
        <v>1.7291033434650455E-2</v>
      </c>
      <c r="I209" s="2">
        <f>数据源!BT241</f>
        <v>173</v>
      </c>
      <c r="J209" s="3">
        <f t="shared" si="111"/>
        <v>11</v>
      </c>
      <c r="K209" s="3">
        <f t="shared" si="112"/>
        <v>17</v>
      </c>
      <c r="L209" s="3" t="str">
        <f t="shared" si="113"/>
        <v>碎片</v>
      </c>
      <c r="M209" s="3">
        <f t="shared" ca="1" si="114"/>
        <v>52311</v>
      </c>
      <c r="N209" s="3" t="str">
        <f t="shared" ca="1" si="117"/>
        <v>11311,12311,13311,51211,52211,53211,51221,52221,53221,51311,52311</v>
      </c>
      <c r="O209" s="3" t="str">
        <f t="shared" si="118"/>
        <v>194,194,194,375,375,375,176,176,176,173,173</v>
      </c>
      <c r="P209" s="1" t="str">
        <f t="shared" si="119"/>
        <v>(1,1),(1,1),(1,1),(20,30),(20,30),(20,30),(13,21),(13,21),(13,21),(11,17),(11,17)</v>
      </c>
      <c r="Q209" s="3" t="str">
        <f>IF(D209="坦克碎片",VLOOKUP(C209,道具信息!$N$2:$O$291,2,FALSE)&amp;"碎片",VLOOKUP(C209,道具信息!$N$2:$O$291,2,FALSE))</f>
        <v>T3坦克碎片</v>
      </c>
      <c r="R209" s="3">
        <f t="shared" si="109"/>
        <v>1014</v>
      </c>
      <c r="S209" s="11">
        <f t="shared" si="110"/>
        <v>0.19400000000000001</v>
      </c>
      <c r="T209" s="3" t="str">
        <f>VLOOKUP(Q209,道具信息!$Q$3:$S$20,2,FALSE)</f>
        <v>CHEST_ITEM_TYPE_T3_SHARD</v>
      </c>
      <c r="U209" s="3" t="str">
        <f>IF(COUNTIF(U$199:U208,T209)=0,T209,"")</f>
        <v/>
      </c>
      <c r="V209" s="3" t="str">
        <f t="shared" si="120"/>
        <v>CHEST_ITEM_TYPE_T3_TANK,CHEST_ITEM_TYPE_T2_SHARD,CHEST_ITEM_TYPE_T3_SHARD</v>
      </c>
      <c r="W209" s="13" t="str">
        <f t="shared" si="115"/>
        <v/>
      </c>
      <c r="X209" s="3" t="str">
        <f t="shared" si="116"/>
        <v/>
      </c>
      <c r="Y209" s="3" t="str">
        <f t="shared" si="121"/>
        <v>11.1%,31.7%,19.4%</v>
      </c>
    </row>
    <row r="210" spans="2:25" x14ac:dyDescent="0.3">
      <c r="B210" s="2">
        <f>数据源!BM242</f>
        <v>6</v>
      </c>
      <c r="C210" s="2" t="str">
        <f>数据源!BN242</f>
        <v>黑豹</v>
      </c>
      <c r="D210" s="2" t="str">
        <f>数据源!BO242</f>
        <v>坦克碎片</v>
      </c>
      <c r="E210" s="2">
        <f>数据源!BP242</f>
        <v>47</v>
      </c>
      <c r="F210" s="2">
        <f>数据源!BQ242</f>
        <v>14</v>
      </c>
      <c r="G210" s="2">
        <f>数据源!BR242</f>
        <v>3.6999999999999998E-2</v>
      </c>
      <c r="H210" s="2">
        <f>数据源!BS242</f>
        <v>1.7291033434650455E-2</v>
      </c>
      <c r="I210" s="2">
        <f>数据源!BT242</f>
        <v>173</v>
      </c>
      <c r="J210" s="3">
        <f t="shared" si="111"/>
        <v>11</v>
      </c>
      <c r="K210" s="3">
        <f t="shared" si="112"/>
        <v>17</v>
      </c>
      <c r="L210" s="3" t="str">
        <f t="shared" si="113"/>
        <v>碎片</v>
      </c>
      <c r="M210" s="3">
        <f t="shared" ca="1" si="114"/>
        <v>53311</v>
      </c>
      <c r="N210" s="3" t="str">
        <f t="shared" ca="1" si="117"/>
        <v>11311,12311,13311,51211,52211,53211,51221,52221,53221,51311,52311,53311</v>
      </c>
      <c r="O210" s="3" t="str">
        <f t="shared" si="118"/>
        <v>194,194,194,375,375,375,176,176,176,173,173,173</v>
      </c>
      <c r="P210" s="1" t="str">
        <f t="shared" si="119"/>
        <v>(1,1),(1,1),(1,1),(20,30),(20,30),(20,30),(13,21),(13,21),(13,21),(11,17),(11,17),(11,17)</v>
      </c>
      <c r="Q210" s="3" t="str">
        <f>IF(D210="坦克碎片",VLOOKUP(C210,道具信息!$N$2:$O$291,2,FALSE)&amp;"碎片",VLOOKUP(C210,道具信息!$N$2:$O$291,2,FALSE))</f>
        <v>T3坦克碎片</v>
      </c>
      <c r="R210" s="3">
        <f t="shared" si="109"/>
        <v>1014</v>
      </c>
      <c r="S210" s="11">
        <f t="shared" si="110"/>
        <v>0.19400000000000001</v>
      </c>
      <c r="T210" s="3" t="str">
        <f>VLOOKUP(Q210,道具信息!$Q$3:$S$20,2,FALSE)</f>
        <v>CHEST_ITEM_TYPE_T3_SHARD</v>
      </c>
      <c r="U210" s="3" t="str">
        <f>IF(COUNTIF(U$199:U209,T210)=0,T210,"")</f>
        <v/>
      </c>
      <c r="V210" s="3" t="str">
        <f t="shared" si="120"/>
        <v>CHEST_ITEM_TYPE_T3_TANK,CHEST_ITEM_TYPE_T2_SHARD,CHEST_ITEM_TYPE_T3_SHARD</v>
      </c>
      <c r="W210" s="13" t="str">
        <f t="shared" si="115"/>
        <v/>
      </c>
      <c r="X210" s="3" t="str">
        <f t="shared" si="116"/>
        <v/>
      </c>
      <c r="Y210" s="3" t="str">
        <f t="shared" si="121"/>
        <v>11.1%,31.7%,19.4%</v>
      </c>
    </row>
    <row r="211" spans="2:25" x14ac:dyDescent="0.3">
      <c r="B211" s="2">
        <f>数据源!BM243</f>
        <v>6</v>
      </c>
      <c r="C211" s="2" t="str">
        <f>数据源!BN243</f>
        <v>十字军</v>
      </c>
      <c r="D211" s="2" t="str">
        <f>数据源!BO243</f>
        <v>坦克碎片</v>
      </c>
      <c r="E211" s="2">
        <f>数据源!BP243</f>
        <v>62.666666666666657</v>
      </c>
      <c r="F211" s="2">
        <f>数据源!BQ243</f>
        <v>11</v>
      </c>
      <c r="G211" s="2">
        <f>数据源!BR243</f>
        <v>3.6999999999999998E-2</v>
      </c>
      <c r="H211" s="2">
        <f>数据源!BS243</f>
        <v>1.6505077369439073E-2</v>
      </c>
      <c r="I211" s="2">
        <f>数据源!BT243</f>
        <v>165</v>
      </c>
      <c r="J211" s="3">
        <f t="shared" si="111"/>
        <v>8</v>
      </c>
      <c r="K211" s="3">
        <f t="shared" si="112"/>
        <v>14</v>
      </c>
      <c r="L211" s="3" t="str">
        <f t="shared" si="113"/>
        <v>碎片</v>
      </c>
      <c r="M211" s="3">
        <f t="shared" ca="1" si="114"/>
        <v>51321</v>
      </c>
      <c r="N211" s="3" t="str">
        <f t="shared" ca="1" si="117"/>
        <v>11311,12311,13311,51211,52211,53211,51221,52221,53221,51311,52311,53311,51321</v>
      </c>
      <c r="O211" s="3" t="str">
        <f t="shared" si="118"/>
        <v>194,194,194,375,375,375,176,176,176,173,173,173,165</v>
      </c>
      <c r="P211" s="1" t="str">
        <f t="shared" si="119"/>
        <v>(1,1),(1,1),(1,1),(20,30),(20,30),(20,30),(13,21),(13,21),(13,21),(11,17),(11,17),(11,17),(8,14)</v>
      </c>
      <c r="Q211" s="3" t="str">
        <f>IF(D211="坦克碎片",VLOOKUP(C211,道具信息!$N$2:$O$291,2,FALSE)&amp;"碎片",VLOOKUP(C211,道具信息!$N$2:$O$291,2,FALSE))</f>
        <v>T3坦克碎片</v>
      </c>
      <c r="R211" s="3">
        <f t="shared" si="109"/>
        <v>1014</v>
      </c>
      <c r="S211" s="11">
        <f t="shared" si="110"/>
        <v>0.19400000000000001</v>
      </c>
      <c r="T211" s="3" t="str">
        <f>VLOOKUP(Q211,道具信息!$Q$3:$S$20,2,FALSE)</f>
        <v>CHEST_ITEM_TYPE_T3_SHARD</v>
      </c>
      <c r="U211" s="3" t="str">
        <f>IF(COUNTIF(U$199:U210,T211)=0,T211,"")</f>
        <v/>
      </c>
      <c r="V211" s="3" t="str">
        <f t="shared" si="120"/>
        <v>CHEST_ITEM_TYPE_T3_TANK,CHEST_ITEM_TYPE_T2_SHARD,CHEST_ITEM_TYPE_T3_SHARD</v>
      </c>
      <c r="W211" s="13" t="str">
        <f t="shared" si="115"/>
        <v/>
      </c>
      <c r="X211" s="3" t="str">
        <f t="shared" si="116"/>
        <v/>
      </c>
      <c r="Y211" s="3" t="str">
        <f t="shared" si="121"/>
        <v>11.1%,31.7%,19.4%</v>
      </c>
    </row>
    <row r="212" spans="2:25" x14ac:dyDescent="0.3">
      <c r="B212" s="2">
        <f>数据源!BM244</f>
        <v>6</v>
      </c>
      <c r="C212" s="2" t="str">
        <f>数据源!BN244</f>
        <v>谢尔曼</v>
      </c>
      <c r="D212" s="2" t="str">
        <f>数据源!BO244</f>
        <v>坦克碎片</v>
      </c>
      <c r="E212" s="2">
        <f>数据源!BP244</f>
        <v>62.666666666666657</v>
      </c>
      <c r="F212" s="2">
        <f>数据源!BQ244</f>
        <v>11</v>
      </c>
      <c r="G212" s="2">
        <f>数据源!BR244</f>
        <v>3.6999999999999998E-2</v>
      </c>
      <c r="H212" s="2">
        <f>数据源!BS244</f>
        <v>1.6505077369439073E-2</v>
      </c>
      <c r="I212" s="2">
        <f>数据源!BT244</f>
        <v>165</v>
      </c>
      <c r="J212" s="3">
        <f t="shared" si="111"/>
        <v>8</v>
      </c>
      <c r="K212" s="3">
        <f t="shared" si="112"/>
        <v>14</v>
      </c>
      <c r="L212" s="3" t="str">
        <f t="shared" si="113"/>
        <v>碎片</v>
      </c>
      <c r="M212" s="3">
        <f t="shared" ca="1" si="114"/>
        <v>52321</v>
      </c>
      <c r="N212" s="3" t="str">
        <f t="shared" ca="1" si="117"/>
        <v>11311,12311,13311,51211,52211,53211,51221,52221,53221,51311,52311,53311,51321,52321</v>
      </c>
      <c r="O212" s="3" t="str">
        <f t="shared" si="118"/>
        <v>194,194,194,375,375,375,176,176,176,173,173,173,165,165</v>
      </c>
      <c r="P212" s="1" t="str">
        <f t="shared" si="119"/>
        <v>(1,1),(1,1),(1,1),(20,30),(20,30),(20,30),(13,21),(13,21),(13,21),(11,17),(11,17),(11,17),(8,14),(8,14)</v>
      </c>
      <c r="Q212" s="3" t="str">
        <f>IF(D212="坦克碎片",VLOOKUP(C212,道具信息!$N$2:$O$291,2,FALSE)&amp;"碎片",VLOOKUP(C212,道具信息!$N$2:$O$291,2,FALSE))</f>
        <v>T3坦克碎片</v>
      </c>
      <c r="R212" s="3">
        <f t="shared" si="109"/>
        <v>1014</v>
      </c>
      <c r="S212" s="11">
        <f t="shared" si="110"/>
        <v>0.19400000000000001</v>
      </c>
      <c r="T212" s="3" t="str">
        <f>VLOOKUP(Q212,道具信息!$Q$3:$S$20,2,FALSE)</f>
        <v>CHEST_ITEM_TYPE_T3_SHARD</v>
      </c>
      <c r="U212" s="3" t="str">
        <f>IF(COUNTIF(U$199:U211,T212)=0,T212,"")</f>
        <v/>
      </c>
      <c r="V212" s="3" t="str">
        <f t="shared" si="120"/>
        <v>CHEST_ITEM_TYPE_T3_TANK,CHEST_ITEM_TYPE_T2_SHARD,CHEST_ITEM_TYPE_T3_SHARD</v>
      </c>
      <c r="W212" s="13" t="str">
        <f t="shared" si="115"/>
        <v/>
      </c>
      <c r="X212" s="3" t="str">
        <f t="shared" si="116"/>
        <v/>
      </c>
      <c r="Y212" s="3" t="str">
        <f t="shared" si="121"/>
        <v>11.1%,31.7%,19.4%</v>
      </c>
    </row>
    <row r="213" spans="2:25" x14ac:dyDescent="0.3">
      <c r="B213" s="2">
        <f>数据源!BM245</f>
        <v>6</v>
      </c>
      <c r="C213" s="2" t="str">
        <f>数据源!BN245</f>
        <v>虎式</v>
      </c>
      <c r="D213" s="2" t="str">
        <f>数据源!BO245</f>
        <v>坦克碎片</v>
      </c>
      <c r="E213" s="2">
        <f>数据源!BP245</f>
        <v>62.666666666666657</v>
      </c>
      <c r="F213" s="2">
        <f>数据源!BQ245</f>
        <v>11</v>
      </c>
      <c r="G213" s="2">
        <f>数据源!BR245</f>
        <v>3.6999999999999998E-2</v>
      </c>
      <c r="H213" s="2">
        <f>数据源!BS245</f>
        <v>1.6505077369439073E-2</v>
      </c>
      <c r="I213" s="2">
        <f>数据源!BT245</f>
        <v>165</v>
      </c>
      <c r="J213" s="3">
        <f t="shared" si="111"/>
        <v>8</v>
      </c>
      <c r="K213" s="3">
        <f t="shared" si="112"/>
        <v>14</v>
      </c>
      <c r="L213" s="3" t="str">
        <f t="shared" si="113"/>
        <v>碎片</v>
      </c>
      <c r="M213" s="3">
        <f t="shared" ca="1" si="114"/>
        <v>53321</v>
      </c>
      <c r="N213" s="3" t="str">
        <f t="shared" ca="1" si="117"/>
        <v>11311,12311,13311,51211,52211,53211,51221,52221,53221,51311,52311,53311,51321,52321,53321</v>
      </c>
      <c r="O213" s="3" t="str">
        <f t="shared" si="118"/>
        <v>194,194,194,375,375,375,176,176,176,173,173,173,165,165,165</v>
      </c>
      <c r="P213" s="1" t="str">
        <f t="shared" si="119"/>
        <v>(1,1),(1,1),(1,1),(20,30),(20,30),(20,30),(13,21),(13,21),(13,21),(11,17),(11,17),(11,17),(8,14),(8,14),(8,14)</v>
      </c>
      <c r="Q213" s="3" t="str">
        <f>IF(D213="坦克碎片",VLOOKUP(C213,道具信息!$N$2:$O$291,2,FALSE)&amp;"碎片",VLOOKUP(C213,道具信息!$N$2:$O$291,2,FALSE))</f>
        <v>T3坦克碎片</v>
      </c>
      <c r="R213" s="3">
        <f t="shared" si="109"/>
        <v>1014</v>
      </c>
      <c r="S213" s="11">
        <f t="shared" si="110"/>
        <v>0.19400000000000001</v>
      </c>
      <c r="T213" s="3" t="str">
        <f>VLOOKUP(Q213,道具信息!$Q$3:$S$20,2,FALSE)</f>
        <v>CHEST_ITEM_TYPE_T3_SHARD</v>
      </c>
      <c r="U213" s="3" t="str">
        <f>IF(COUNTIF(U$199:U212,T213)=0,T213,"")</f>
        <v/>
      </c>
      <c r="V213" s="3" t="str">
        <f t="shared" si="120"/>
        <v>CHEST_ITEM_TYPE_T3_TANK,CHEST_ITEM_TYPE_T2_SHARD,CHEST_ITEM_TYPE_T3_SHARD</v>
      </c>
      <c r="W213" s="13" t="str">
        <f t="shared" si="115"/>
        <v/>
      </c>
      <c r="X213" s="3" t="str">
        <f t="shared" si="116"/>
        <v/>
      </c>
      <c r="Y213" s="3" t="str">
        <f t="shared" si="121"/>
        <v>11.1%,31.7%,19.4%</v>
      </c>
    </row>
    <row r="214" spans="2:25" x14ac:dyDescent="0.3">
      <c r="B214" s="2">
        <f>数据源!BM246</f>
        <v>6</v>
      </c>
      <c r="C214" s="2" t="str">
        <f>数据源!BN246</f>
        <v>T1LP1</v>
      </c>
      <c r="D214" s="2" t="str">
        <f>数据源!BO246</f>
        <v>部件</v>
      </c>
      <c r="E214" s="2">
        <f>数据源!BP246</f>
        <v>25</v>
      </c>
      <c r="F214" s="2">
        <f>数据源!BQ246</f>
        <v>16</v>
      </c>
      <c r="G214" s="2">
        <f>数据源!BR246</f>
        <v>8.9999999999999993E-3</v>
      </c>
      <c r="H214" s="2">
        <f>数据源!BS246</f>
        <v>6.9187499999999987E-3</v>
      </c>
      <c r="I214" s="2">
        <f>数据源!BT246</f>
        <v>69</v>
      </c>
      <c r="J214" s="3">
        <f t="shared" si="111"/>
        <v>12</v>
      </c>
      <c r="K214" s="3">
        <f t="shared" si="112"/>
        <v>20</v>
      </c>
      <c r="L214" s="3" t="str">
        <f t="shared" si="113"/>
        <v>部件</v>
      </c>
      <c r="M214" s="3">
        <f t="shared" ca="1" si="114"/>
        <v>91001</v>
      </c>
      <c r="N214" s="3" t="str">
        <f t="shared" ca="1" si="117"/>
        <v>11311,12311,13311,51211,52211,53211,51221,52221,53221,51311,52311,53311,51321,52321,53321,91001</v>
      </c>
      <c r="O214" s="3" t="str">
        <f t="shared" si="118"/>
        <v>194,194,194,375,375,375,176,176,176,173,173,173,165,165,165,69</v>
      </c>
      <c r="P214" s="1" t="str">
        <f t="shared" si="119"/>
        <v>(1,1),(1,1),(1,1),(20,30),(20,30),(20,30),(13,21),(13,21),(13,21),(11,17),(11,17),(11,17),(8,14),(8,14),(8,14),(12,20)</v>
      </c>
      <c r="Q214" s="3" t="str">
        <f>IF(D214="坦克碎片",VLOOKUP(C214,道具信息!$N$2:$O$291,2,FALSE)&amp;"碎片",VLOOKUP(C214,道具信息!$N$2:$O$291,2,FALSE))</f>
        <v>T1部件</v>
      </c>
      <c r="R214" s="3">
        <f t="shared" si="109"/>
        <v>1242</v>
      </c>
      <c r="S214" s="11">
        <f t="shared" si="110"/>
        <v>0.23799999999999999</v>
      </c>
      <c r="T214" s="3" t="str">
        <f>VLOOKUP(Q214,道具信息!$Q$3:$S$20,2,FALSE)</f>
        <v>CHEST_ITEM_TYPE_T1_PART</v>
      </c>
      <c r="U214" s="3" t="str">
        <f>IF(COUNTIF(U$199:U213,T214)=0,T214,"")</f>
        <v>CHEST_ITEM_TYPE_T1_PART</v>
      </c>
      <c r="V214" s="3" t="str">
        <f t="shared" si="120"/>
        <v>CHEST_ITEM_TYPE_T3_TANK,CHEST_ITEM_TYPE_T2_SHARD,CHEST_ITEM_TYPE_T3_SHARD,CHEST_ITEM_TYPE_T1_PART</v>
      </c>
      <c r="W214" s="13">
        <f t="shared" si="115"/>
        <v>0.23799999999999999</v>
      </c>
      <c r="X214" s="3" t="str">
        <f t="shared" si="116"/>
        <v>23.8%</v>
      </c>
      <c r="Y214" s="3" t="str">
        <f t="shared" si="121"/>
        <v>11.1%,31.7%,19.4%,23.8%</v>
      </c>
    </row>
    <row r="215" spans="2:25" x14ac:dyDescent="0.3">
      <c r="B215" s="2">
        <f>数据源!BM247</f>
        <v>6</v>
      </c>
      <c r="C215" s="2" t="str">
        <f>数据源!BN247</f>
        <v>T1LP3</v>
      </c>
      <c r="D215" s="2" t="str">
        <f>数据源!BO247</f>
        <v>部件</v>
      </c>
      <c r="E215" s="2">
        <f>数据源!BP247</f>
        <v>25</v>
      </c>
      <c r="F215" s="2">
        <f>数据源!BQ247</f>
        <v>16</v>
      </c>
      <c r="G215" s="2">
        <f>数据源!BR247</f>
        <v>8.9999999999999993E-3</v>
      </c>
      <c r="H215" s="2">
        <f>数据源!BS247</f>
        <v>6.9187499999999987E-3</v>
      </c>
      <c r="I215" s="2">
        <f>数据源!BT247</f>
        <v>69</v>
      </c>
      <c r="J215" s="3">
        <f t="shared" si="111"/>
        <v>12</v>
      </c>
      <c r="K215" s="3">
        <f t="shared" si="112"/>
        <v>20</v>
      </c>
      <c r="L215" s="3" t="str">
        <f t="shared" si="113"/>
        <v>部件</v>
      </c>
      <c r="M215" s="3">
        <f t="shared" ca="1" si="114"/>
        <v>91003</v>
      </c>
      <c r="N215" s="3" t="str">
        <f t="shared" ca="1" si="117"/>
        <v>11311,12311,13311,51211,52211,53211,51221,52221,53221,51311,52311,53311,51321,52321,53321,91001,91003</v>
      </c>
      <c r="O215" s="3" t="str">
        <f t="shared" si="118"/>
        <v>194,194,194,375,375,375,176,176,176,173,173,173,165,165,165,69,69</v>
      </c>
      <c r="P215" s="1" t="str">
        <f t="shared" si="119"/>
        <v>(1,1),(1,1),(1,1),(20,30),(20,30),(20,30),(13,21),(13,21),(13,21),(11,17),(11,17),(11,17),(8,14),(8,14),(8,14),(12,20),(12,20)</v>
      </c>
      <c r="Q215" s="3" t="str">
        <f>IF(D215="坦克碎片",VLOOKUP(C215,道具信息!$N$2:$O$291,2,FALSE)&amp;"碎片",VLOOKUP(C215,道具信息!$N$2:$O$291,2,FALSE))</f>
        <v>T1部件</v>
      </c>
      <c r="R215" s="3">
        <f t="shared" si="109"/>
        <v>1242</v>
      </c>
      <c r="S215" s="11">
        <f t="shared" si="110"/>
        <v>0.23799999999999999</v>
      </c>
      <c r="T215" s="3" t="str">
        <f>VLOOKUP(Q215,道具信息!$Q$3:$S$20,2,FALSE)</f>
        <v>CHEST_ITEM_TYPE_T1_PART</v>
      </c>
      <c r="U215" s="3" t="str">
        <f>IF(COUNTIF(U$199:U214,T215)=0,T215,"")</f>
        <v/>
      </c>
      <c r="V215" s="3" t="str">
        <f t="shared" si="120"/>
        <v>CHEST_ITEM_TYPE_T3_TANK,CHEST_ITEM_TYPE_T2_SHARD,CHEST_ITEM_TYPE_T3_SHARD,CHEST_ITEM_TYPE_T1_PART</v>
      </c>
      <c r="W215" s="13" t="str">
        <f t="shared" si="115"/>
        <v/>
      </c>
      <c r="X215" s="3" t="str">
        <f t="shared" si="116"/>
        <v/>
      </c>
      <c r="Y215" s="3" t="str">
        <f t="shared" si="121"/>
        <v>11.1%,31.7%,19.4%,23.8%</v>
      </c>
    </row>
    <row r="216" spans="2:25" x14ac:dyDescent="0.3">
      <c r="B216" s="2">
        <f>数据源!BM248</f>
        <v>6</v>
      </c>
      <c r="C216" s="2" t="str">
        <f>数据源!BN248</f>
        <v>T1LP5</v>
      </c>
      <c r="D216" s="2" t="str">
        <f>数据源!BO248</f>
        <v>部件</v>
      </c>
      <c r="E216" s="2">
        <f>数据源!BP248</f>
        <v>25</v>
      </c>
      <c r="F216" s="2">
        <f>数据源!BQ248</f>
        <v>16</v>
      </c>
      <c r="G216" s="2">
        <f>数据源!BR248</f>
        <v>8.9999999999999993E-3</v>
      </c>
      <c r="H216" s="2">
        <f>数据源!BS248</f>
        <v>6.9187499999999987E-3</v>
      </c>
      <c r="I216" s="2">
        <f>数据源!BT248</f>
        <v>69</v>
      </c>
      <c r="J216" s="3">
        <f t="shared" si="111"/>
        <v>12</v>
      </c>
      <c r="K216" s="3">
        <f t="shared" si="112"/>
        <v>20</v>
      </c>
      <c r="L216" s="3" t="str">
        <f t="shared" si="113"/>
        <v>部件</v>
      </c>
      <c r="M216" s="3">
        <f t="shared" ca="1" si="114"/>
        <v>91005</v>
      </c>
      <c r="N216" s="3" t="str">
        <f t="shared" ca="1" si="117"/>
        <v>11311,12311,13311,51211,52211,53211,51221,52221,53221,51311,52311,53311,51321,52321,53321,91001,91003,91005</v>
      </c>
      <c r="O216" s="3" t="str">
        <f t="shared" si="118"/>
        <v>194,194,194,375,375,375,176,176,176,173,173,173,165,165,165,69,69,69</v>
      </c>
      <c r="P216" s="1" t="str">
        <f t="shared" si="119"/>
        <v>(1,1),(1,1),(1,1),(20,30),(20,30),(20,30),(13,21),(13,21),(13,21),(11,17),(11,17),(11,17),(8,14),(8,14),(8,14),(12,20),(12,20),(12,20)</v>
      </c>
      <c r="Q216" s="3" t="str">
        <f>IF(D216="坦克碎片",VLOOKUP(C216,道具信息!$N$2:$O$291,2,FALSE)&amp;"碎片",VLOOKUP(C216,道具信息!$N$2:$O$291,2,FALSE))</f>
        <v>T1部件</v>
      </c>
      <c r="R216" s="3">
        <f t="shared" si="109"/>
        <v>1242</v>
      </c>
      <c r="S216" s="11">
        <f t="shared" si="110"/>
        <v>0.23799999999999999</v>
      </c>
      <c r="T216" s="3" t="str">
        <f>VLOOKUP(Q216,道具信息!$Q$3:$S$20,2,FALSE)</f>
        <v>CHEST_ITEM_TYPE_T1_PART</v>
      </c>
      <c r="U216" s="3" t="str">
        <f>IF(COUNTIF(U$199:U215,T216)=0,T216,"")</f>
        <v/>
      </c>
      <c r="V216" s="3" t="str">
        <f t="shared" si="120"/>
        <v>CHEST_ITEM_TYPE_T3_TANK,CHEST_ITEM_TYPE_T2_SHARD,CHEST_ITEM_TYPE_T3_SHARD,CHEST_ITEM_TYPE_T1_PART</v>
      </c>
      <c r="W216" s="13" t="str">
        <f t="shared" si="115"/>
        <v/>
      </c>
      <c r="X216" s="3" t="str">
        <f t="shared" si="116"/>
        <v/>
      </c>
      <c r="Y216" s="3" t="str">
        <f t="shared" si="121"/>
        <v>11.1%,31.7%,19.4%,23.8%</v>
      </c>
    </row>
    <row r="217" spans="2:25" x14ac:dyDescent="0.3">
      <c r="B217" s="2">
        <f>数据源!BM249</f>
        <v>6</v>
      </c>
      <c r="C217" s="2" t="str">
        <f>数据源!BN249</f>
        <v>T1MP1</v>
      </c>
      <c r="D217" s="2" t="str">
        <f>数据源!BO249</f>
        <v>部件</v>
      </c>
      <c r="E217" s="2">
        <f>数据源!BP249</f>
        <v>25</v>
      </c>
      <c r="F217" s="2">
        <f>数据源!BQ249</f>
        <v>16</v>
      </c>
      <c r="G217" s="2">
        <f>数据源!BR249</f>
        <v>8.9999999999999993E-3</v>
      </c>
      <c r="H217" s="2">
        <f>数据源!BS249</f>
        <v>6.9187499999999987E-3</v>
      </c>
      <c r="I217" s="2">
        <f>数据源!BT249</f>
        <v>69</v>
      </c>
      <c r="J217" s="3">
        <f t="shared" si="111"/>
        <v>12</v>
      </c>
      <c r="K217" s="3">
        <f t="shared" si="112"/>
        <v>20</v>
      </c>
      <c r="L217" s="3" t="str">
        <f t="shared" si="113"/>
        <v>部件</v>
      </c>
      <c r="M217" s="3">
        <f t="shared" ca="1" si="114"/>
        <v>91101</v>
      </c>
      <c r="N217" s="3" t="str">
        <f t="shared" ca="1" si="117"/>
        <v>11311,12311,13311,51211,52211,53211,51221,52221,53221,51311,52311,53311,51321,52321,53321,91001,91003,91005,91101</v>
      </c>
      <c r="O217" s="3" t="str">
        <f t="shared" si="118"/>
        <v>194,194,194,375,375,375,176,176,176,173,173,173,165,165,165,69,69,69,69</v>
      </c>
      <c r="P217" s="1" t="str">
        <f t="shared" si="119"/>
        <v>(1,1),(1,1),(1,1),(20,30),(20,30),(20,30),(13,21),(13,21),(13,21),(11,17),(11,17),(11,17),(8,14),(8,14),(8,14),(12,20),(12,20),(12,20),(12,20)</v>
      </c>
      <c r="Q217" s="3" t="str">
        <f>IF(D217="坦克碎片",VLOOKUP(C217,道具信息!$N$2:$O$291,2,FALSE)&amp;"碎片",VLOOKUP(C217,道具信息!$N$2:$O$291,2,FALSE))</f>
        <v>T1部件</v>
      </c>
      <c r="R217" s="3">
        <f t="shared" si="109"/>
        <v>1242</v>
      </c>
      <c r="S217" s="11">
        <f t="shared" si="110"/>
        <v>0.23799999999999999</v>
      </c>
      <c r="T217" s="3" t="str">
        <f>VLOOKUP(Q217,道具信息!$Q$3:$S$20,2,FALSE)</f>
        <v>CHEST_ITEM_TYPE_T1_PART</v>
      </c>
      <c r="U217" s="3" t="str">
        <f>IF(COUNTIF(U$199:U216,T217)=0,T217,"")</f>
        <v/>
      </c>
      <c r="V217" s="3" t="str">
        <f t="shared" si="120"/>
        <v>CHEST_ITEM_TYPE_T3_TANK,CHEST_ITEM_TYPE_T2_SHARD,CHEST_ITEM_TYPE_T3_SHARD,CHEST_ITEM_TYPE_T1_PART</v>
      </c>
      <c r="W217" s="13" t="str">
        <f t="shared" si="115"/>
        <v/>
      </c>
      <c r="X217" s="3" t="str">
        <f t="shared" si="116"/>
        <v/>
      </c>
      <c r="Y217" s="3" t="str">
        <f t="shared" si="121"/>
        <v>11.1%,31.7%,19.4%,23.8%</v>
      </c>
    </row>
    <row r="218" spans="2:25" x14ac:dyDescent="0.3">
      <c r="B218" s="2">
        <f>数据源!BM250</f>
        <v>6</v>
      </c>
      <c r="C218" s="2" t="str">
        <f>数据源!BN250</f>
        <v>T1MP3</v>
      </c>
      <c r="D218" s="2" t="str">
        <f>数据源!BO250</f>
        <v>部件</v>
      </c>
      <c r="E218" s="2">
        <f>数据源!BP250</f>
        <v>25</v>
      </c>
      <c r="F218" s="2">
        <f>数据源!BQ250</f>
        <v>16</v>
      </c>
      <c r="G218" s="2">
        <f>数据源!BR250</f>
        <v>8.9999999999999993E-3</v>
      </c>
      <c r="H218" s="2">
        <f>数据源!BS250</f>
        <v>6.9187499999999987E-3</v>
      </c>
      <c r="I218" s="2">
        <f>数据源!BT250</f>
        <v>69</v>
      </c>
      <c r="J218" s="3">
        <f t="shared" si="111"/>
        <v>12</v>
      </c>
      <c r="K218" s="3">
        <f t="shared" si="112"/>
        <v>20</v>
      </c>
      <c r="L218" s="3" t="str">
        <f t="shared" si="113"/>
        <v>部件</v>
      </c>
      <c r="M218" s="3">
        <f t="shared" ca="1" si="114"/>
        <v>91103</v>
      </c>
      <c r="N218" s="3" t="str">
        <f t="shared" ca="1" si="117"/>
        <v>11311,12311,13311,51211,52211,53211,51221,52221,53221,51311,52311,53311,51321,52321,53321,91001,91003,91005,91101,91103</v>
      </c>
      <c r="O218" s="3" t="str">
        <f t="shared" si="118"/>
        <v>194,194,194,375,375,375,176,176,176,173,173,173,165,165,165,69,69,69,69,69</v>
      </c>
      <c r="P218" s="1" t="str">
        <f t="shared" si="119"/>
        <v>(1,1),(1,1),(1,1),(20,30),(20,30),(20,30),(13,21),(13,21),(13,21),(11,17),(11,17),(11,17),(8,14),(8,14),(8,14),(12,20),(12,20),(12,20),(12,20),(12,20)</v>
      </c>
      <c r="Q218" s="3" t="str">
        <f>IF(D218="坦克碎片",VLOOKUP(C218,道具信息!$N$2:$O$291,2,FALSE)&amp;"碎片",VLOOKUP(C218,道具信息!$N$2:$O$291,2,FALSE))</f>
        <v>T1部件</v>
      </c>
      <c r="R218" s="3">
        <f t="shared" si="109"/>
        <v>1242</v>
      </c>
      <c r="S218" s="11">
        <f t="shared" si="110"/>
        <v>0.23799999999999999</v>
      </c>
      <c r="T218" s="3" t="str">
        <f>VLOOKUP(Q218,道具信息!$Q$3:$S$20,2,FALSE)</f>
        <v>CHEST_ITEM_TYPE_T1_PART</v>
      </c>
      <c r="U218" s="3" t="str">
        <f>IF(COUNTIF(U$199:U217,T218)=0,T218,"")</f>
        <v/>
      </c>
      <c r="V218" s="3" t="str">
        <f t="shared" si="120"/>
        <v>CHEST_ITEM_TYPE_T3_TANK,CHEST_ITEM_TYPE_T2_SHARD,CHEST_ITEM_TYPE_T3_SHARD,CHEST_ITEM_TYPE_T1_PART</v>
      </c>
      <c r="W218" s="13" t="str">
        <f t="shared" si="115"/>
        <v/>
      </c>
      <c r="X218" s="3" t="str">
        <f t="shared" si="116"/>
        <v/>
      </c>
      <c r="Y218" s="3" t="str">
        <f t="shared" si="121"/>
        <v>11.1%,31.7%,19.4%,23.8%</v>
      </c>
    </row>
    <row r="219" spans="2:25" x14ac:dyDescent="0.3">
      <c r="B219" s="2">
        <f>数据源!BM251</f>
        <v>6</v>
      </c>
      <c r="C219" s="2" t="str">
        <f>数据源!BN251</f>
        <v>T1MP5</v>
      </c>
      <c r="D219" s="2" t="str">
        <f>数据源!BO251</f>
        <v>部件</v>
      </c>
      <c r="E219" s="2">
        <f>数据源!BP251</f>
        <v>25</v>
      </c>
      <c r="F219" s="2">
        <f>数据源!BQ251</f>
        <v>16</v>
      </c>
      <c r="G219" s="2">
        <f>数据源!BR251</f>
        <v>8.9999999999999993E-3</v>
      </c>
      <c r="H219" s="2">
        <f>数据源!BS251</f>
        <v>6.9187499999999987E-3</v>
      </c>
      <c r="I219" s="2">
        <f>数据源!BT251</f>
        <v>69</v>
      </c>
      <c r="J219" s="3">
        <f t="shared" si="111"/>
        <v>12</v>
      </c>
      <c r="K219" s="3">
        <f t="shared" si="112"/>
        <v>20</v>
      </c>
      <c r="L219" s="3" t="str">
        <f t="shared" si="113"/>
        <v>部件</v>
      </c>
      <c r="M219" s="3">
        <f t="shared" ca="1" si="114"/>
        <v>91105</v>
      </c>
      <c r="N219" s="3" t="str">
        <f t="shared" ca="1" si="117"/>
        <v>11311,12311,13311,51211,52211,53211,51221,52221,53221,51311,52311,53311,51321,52321,53321,91001,91003,91005,91101,91103,91105</v>
      </c>
      <c r="O219" s="3" t="str">
        <f t="shared" si="118"/>
        <v>194,194,194,375,375,375,176,176,176,173,173,173,165,165,165,69,69,69,69,69,69</v>
      </c>
      <c r="P219" s="1" t="str">
        <f t="shared" si="119"/>
        <v>(1,1),(1,1),(1,1),(20,30),(20,30),(20,30),(13,21),(13,21),(13,21),(11,17),(11,17),(11,17),(8,14),(8,14),(8,14),(12,20),(12,20),(12,20),(12,20),(12,20),(12,20)</v>
      </c>
      <c r="Q219" s="3" t="str">
        <f>IF(D219="坦克碎片",VLOOKUP(C219,道具信息!$N$2:$O$291,2,FALSE)&amp;"碎片",VLOOKUP(C219,道具信息!$N$2:$O$291,2,FALSE))</f>
        <v>T1部件</v>
      </c>
      <c r="R219" s="3">
        <f t="shared" si="109"/>
        <v>1242</v>
      </c>
      <c r="S219" s="11">
        <f t="shared" si="110"/>
        <v>0.23799999999999999</v>
      </c>
      <c r="T219" s="3" t="str">
        <f>VLOOKUP(Q219,道具信息!$Q$3:$S$20,2,FALSE)</f>
        <v>CHEST_ITEM_TYPE_T1_PART</v>
      </c>
      <c r="U219" s="3" t="str">
        <f>IF(COUNTIF(U$199:U218,T219)=0,T219,"")</f>
        <v/>
      </c>
      <c r="V219" s="3" t="str">
        <f t="shared" si="120"/>
        <v>CHEST_ITEM_TYPE_T3_TANK,CHEST_ITEM_TYPE_T2_SHARD,CHEST_ITEM_TYPE_T3_SHARD,CHEST_ITEM_TYPE_T1_PART</v>
      </c>
      <c r="W219" s="13" t="str">
        <f t="shared" si="115"/>
        <v/>
      </c>
      <c r="X219" s="3" t="str">
        <f t="shared" si="116"/>
        <v/>
      </c>
      <c r="Y219" s="3" t="str">
        <f t="shared" si="121"/>
        <v>11.1%,31.7%,19.4%,23.8%</v>
      </c>
    </row>
    <row r="220" spans="2:25" x14ac:dyDescent="0.3">
      <c r="B220" s="2">
        <f>数据源!BM252</f>
        <v>6</v>
      </c>
      <c r="C220" s="2" t="str">
        <f>数据源!BN252</f>
        <v>T1HP1</v>
      </c>
      <c r="D220" s="2" t="str">
        <f>数据源!BO252</f>
        <v>部件</v>
      </c>
      <c r="E220" s="2">
        <f>数据源!BP252</f>
        <v>25</v>
      </c>
      <c r="F220" s="2">
        <f>数据源!BQ252</f>
        <v>16</v>
      </c>
      <c r="G220" s="2">
        <f>数据源!BR252</f>
        <v>8.9999999999999993E-3</v>
      </c>
      <c r="H220" s="2">
        <f>数据源!BS252</f>
        <v>6.9187499999999987E-3</v>
      </c>
      <c r="I220" s="2">
        <f>数据源!BT252</f>
        <v>69</v>
      </c>
      <c r="J220" s="3">
        <f t="shared" si="111"/>
        <v>12</v>
      </c>
      <c r="K220" s="3">
        <f t="shared" si="112"/>
        <v>20</v>
      </c>
      <c r="L220" s="3" t="str">
        <f t="shared" si="113"/>
        <v>部件</v>
      </c>
      <c r="M220" s="3">
        <f t="shared" ca="1" si="114"/>
        <v>91201</v>
      </c>
      <c r="N220" s="3" t="str">
        <f t="shared" ca="1" si="117"/>
        <v>11311,12311,13311,51211,52211,53211,51221,52221,53221,51311,52311,53311,51321,52321,53321,91001,91003,91005,91101,91103,91105,91201</v>
      </c>
      <c r="O220" s="3" t="str">
        <f t="shared" si="118"/>
        <v>194,194,194,375,375,375,176,176,176,173,173,173,165,165,165,69,69,69,69,69,69,69</v>
      </c>
      <c r="P220" s="1" t="str">
        <f t="shared" si="119"/>
        <v>(1,1),(1,1),(1,1),(20,30),(20,30),(20,30),(13,21),(13,21),(13,21),(11,17),(11,17),(11,17),(8,14),(8,14),(8,14),(12,20),(12,20),(12,20),(12,20),(12,20),(12,20),(12,20)</v>
      </c>
      <c r="Q220" s="3" t="str">
        <f>IF(D220="坦克碎片",VLOOKUP(C220,道具信息!$N$2:$O$291,2,FALSE)&amp;"碎片",VLOOKUP(C220,道具信息!$N$2:$O$291,2,FALSE))</f>
        <v>T1部件</v>
      </c>
      <c r="R220" s="3">
        <f t="shared" si="109"/>
        <v>1242</v>
      </c>
      <c r="S220" s="11">
        <f t="shared" si="110"/>
        <v>0.23799999999999999</v>
      </c>
      <c r="T220" s="3" t="str">
        <f>VLOOKUP(Q220,道具信息!$Q$3:$S$20,2,FALSE)</f>
        <v>CHEST_ITEM_TYPE_T1_PART</v>
      </c>
      <c r="U220" s="3" t="str">
        <f>IF(COUNTIF(U$199:U219,T220)=0,T220,"")</f>
        <v/>
      </c>
      <c r="V220" s="3" t="str">
        <f t="shared" si="120"/>
        <v>CHEST_ITEM_TYPE_T3_TANK,CHEST_ITEM_TYPE_T2_SHARD,CHEST_ITEM_TYPE_T3_SHARD,CHEST_ITEM_TYPE_T1_PART</v>
      </c>
      <c r="W220" s="13" t="str">
        <f t="shared" si="115"/>
        <v/>
      </c>
      <c r="X220" s="3" t="str">
        <f t="shared" si="116"/>
        <v/>
      </c>
      <c r="Y220" s="3" t="str">
        <f t="shared" si="121"/>
        <v>11.1%,31.7%,19.4%,23.8%</v>
      </c>
    </row>
    <row r="221" spans="2:25" x14ac:dyDescent="0.3">
      <c r="B221" s="2">
        <f>数据源!BM253</f>
        <v>6</v>
      </c>
      <c r="C221" s="2" t="str">
        <f>数据源!BN253</f>
        <v>T1HP3</v>
      </c>
      <c r="D221" s="2" t="str">
        <f>数据源!BO253</f>
        <v>部件</v>
      </c>
      <c r="E221" s="2">
        <f>数据源!BP253</f>
        <v>25</v>
      </c>
      <c r="F221" s="2">
        <f>数据源!BQ253</f>
        <v>16</v>
      </c>
      <c r="G221" s="2">
        <f>数据源!BR253</f>
        <v>8.9999999999999993E-3</v>
      </c>
      <c r="H221" s="2">
        <f>数据源!BS253</f>
        <v>6.9187499999999987E-3</v>
      </c>
      <c r="I221" s="2">
        <f>数据源!BT253</f>
        <v>69</v>
      </c>
      <c r="J221" s="3">
        <f t="shared" si="111"/>
        <v>12</v>
      </c>
      <c r="K221" s="3">
        <f t="shared" si="112"/>
        <v>20</v>
      </c>
      <c r="L221" s="3" t="str">
        <f t="shared" si="113"/>
        <v>部件</v>
      </c>
      <c r="M221" s="3">
        <f t="shared" ca="1" si="114"/>
        <v>91203</v>
      </c>
      <c r="N221" s="3" t="str">
        <f t="shared" ca="1" si="117"/>
        <v>11311,12311,13311,51211,52211,53211,51221,52221,53221,51311,52311,53311,51321,52321,53321,91001,91003,91005,91101,91103,91105,91201,91203</v>
      </c>
      <c r="O221" s="3" t="str">
        <f t="shared" si="118"/>
        <v>194,194,194,375,375,375,176,176,176,173,173,173,165,165,165,69,69,69,69,69,69,69,69</v>
      </c>
      <c r="P221" s="1" t="str">
        <f t="shared" si="119"/>
        <v>(1,1),(1,1),(1,1),(20,30),(20,30),(20,30),(13,21),(13,21),(13,21),(11,17),(11,17),(11,17),(8,14),(8,14),(8,14),(12,20),(12,20),(12,20),(12,20),(12,20),(12,20),(12,20),(12,20)</v>
      </c>
      <c r="Q221" s="3" t="str">
        <f>IF(D221="坦克碎片",VLOOKUP(C221,道具信息!$N$2:$O$291,2,FALSE)&amp;"碎片",VLOOKUP(C221,道具信息!$N$2:$O$291,2,FALSE))</f>
        <v>T1部件</v>
      </c>
      <c r="R221" s="3">
        <f t="shared" si="109"/>
        <v>1242</v>
      </c>
      <c r="S221" s="11">
        <f t="shared" si="110"/>
        <v>0.23799999999999999</v>
      </c>
      <c r="T221" s="3" t="str">
        <f>VLOOKUP(Q221,道具信息!$Q$3:$S$20,2,FALSE)</f>
        <v>CHEST_ITEM_TYPE_T1_PART</v>
      </c>
      <c r="U221" s="3" t="str">
        <f>IF(COUNTIF(U$199:U220,T221)=0,T221,"")</f>
        <v/>
      </c>
      <c r="V221" s="3" t="str">
        <f t="shared" si="120"/>
        <v>CHEST_ITEM_TYPE_T3_TANK,CHEST_ITEM_TYPE_T2_SHARD,CHEST_ITEM_TYPE_T3_SHARD,CHEST_ITEM_TYPE_T1_PART</v>
      </c>
      <c r="W221" s="13" t="str">
        <f t="shared" si="115"/>
        <v/>
      </c>
      <c r="X221" s="3" t="str">
        <f t="shared" si="116"/>
        <v/>
      </c>
      <c r="Y221" s="3" t="str">
        <f t="shared" si="121"/>
        <v>11.1%,31.7%,19.4%,23.8%</v>
      </c>
    </row>
    <row r="222" spans="2:25" x14ac:dyDescent="0.3">
      <c r="B222" s="2">
        <f>数据源!BM254</f>
        <v>6</v>
      </c>
      <c r="C222" s="2" t="str">
        <f>数据源!BN254</f>
        <v>T1HP5</v>
      </c>
      <c r="D222" s="2" t="str">
        <f>数据源!BO254</f>
        <v>部件</v>
      </c>
      <c r="E222" s="2">
        <f>数据源!BP254</f>
        <v>25</v>
      </c>
      <c r="F222" s="2">
        <f>数据源!BQ254</f>
        <v>16</v>
      </c>
      <c r="G222" s="2">
        <f>数据源!BR254</f>
        <v>8.9999999999999993E-3</v>
      </c>
      <c r="H222" s="2">
        <f>数据源!BS254</f>
        <v>6.9187499999999987E-3</v>
      </c>
      <c r="I222" s="2">
        <f>数据源!BT254</f>
        <v>69</v>
      </c>
      <c r="J222" s="3">
        <f t="shared" si="111"/>
        <v>12</v>
      </c>
      <c r="K222" s="3">
        <f t="shared" si="112"/>
        <v>20</v>
      </c>
      <c r="L222" s="3" t="str">
        <f t="shared" si="113"/>
        <v>部件</v>
      </c>
      <c r="M222" s="3">
        <f t="shared" ca="1" si="114"/>
        <v>91205</v>
      </c>
      <c r="N222" s="3" t="str">
        <f t="shared" ca="1" si="117"/>
        <v>11311,12311,13311,51211,52211,53211,51221,52221,53221,51311,52311,53311,51321,52321,53321,91001,91003,91005,91101,91103,91105,91201,91203,91205</v>
      </c>
      <c r="O222" s="3" t="str">
        <f t="shared" si="118"/>
        <v>194,194,194,375,375,375,176,176,176,173,173,173,165,165,165,69,69,69,69,69,69,69,69,69</v>
      </c>
      <c r="P222" s="1" t="str">
        <f t="shared" si="119"/>
        <v>(1,1),(1,1),(1,1),(20,30),(20,30),(20,30),(13,21),(13,21),(13,21),(11,17),(11,17),(11,17),(8,14),(8,14),(8,14),(12,20),(12,20),(12,20),(12,20),(12,20),(12,20),(12,20),(12,20),(12,20)</v>
      </c>
      <c r="Q222" s="3" t="str">
        <f>IF(D222="坦克碎片",VLOOKUP(C222,道具信息!$N$2:$O$291,2,FALSE)&amp;"碎片",VLOOKUP(C222,道具信息!$N$2:$O$291,2,FALSE))</f>
        <v>T1部件</v>
      </c>
      <c r="R222" s="3">
        <f t="shared" si="109"/>
        <v>1242</v>
      </c>
      <c r="S222" s="11">
        <f t="shared" si="110"/>
        <v>0.23799999999999999</v>
      </c>
      <c r="T222" s="3" t="str">
        <f>VLOOKUP(Q222,道具信息!$Q$3:$S$20,2,FALSE)</f>
        <v>CHEST_ITEM_TYPE_T1_PART</v>
      </c>
      <c r="U222" s="3" t="str">
        <f>IF(COUNTIF(U$199:U221,T222)=0,T222,"")</f>
        <v/>
      </c>
      <c r="V222" s="3" t="str">
        <f t="shared" si="120"/>
        <v>CHEST_ITEM_TYPE_T3_TANK,CHEST_ITEM_TYPE_T2_SHARD,CHEST_ITEM_TYPE_T3_SHARD,CHEST_ITEM_TYPE_T1_PART</v>
      </c>
      <c r="W222" s="13" t="str">
        <f t="shared" si="115"/>
        <v/>
      </c>
      <c r="X222" s="3" t="str">
        <f t="shared" si="116"/>
        <v/>
      </c>
      <c r="Y222" s="3" t="str">
        <f t="shared" si="121"/>
        <v>11.1%,31.7%,19.4%,23.8%</v>
      </c>
    </row>
    <row r="223" spans="2:25" x14ac:dyDescent="0.3">
      <c r="B223" s="2">
        <f>数据源!BM255</f>
        <v>6</v>
      </c>
      <c r="C223" s="2" t="str">
        <f>数据源!BN255</f>
        <v>T1LP2</v>
      </c>
      <c r="D223" s="2" t="str">
        <f>数据源!BO255</f>
        <v>部件</v>
      </c>
      <c r="E223" s="2">
        <f>数据源!BP255</f>
        <v>25</v>
      </c>
      <c r="F223" s="2">
        <f>数据源!BQ255</f>
        <v>16</v>
      </c>
      <c r="G223" s="2">
        <f>数据源!BR255</f>
        <v>8.9999999999999993E-3</v>
      </c>
      <c r="H223" s="2">
        <f>数据源!BS255</f>
        <v>6.9187499999999987E-3</v>
      </c>
      <c r="I223" s="2">
        <f>数据源!BT255</f>
        <v>69</v>
      </c>
      <c r="J223" s="3">
        <f t="shared" si="111"/>
        <v>12</v>
      </c>
      <c r="K223" s="3">
        <f t="shared" si="112"/>
        <v>20</v>
      </c>
      <c r="L223" s="3" t="str">
        <f t="shared" si="113"/>
        <v>部件</v>
      </c>
      <c r="M223" s="3">
        <f t="shared" ca="1" si="114"/>
        <v>91002</v>
      </c>
      <c r="N223" s="3" t="str">
        <f t="shared" ca="1" si="117"/>
        <v>11311,12311,13311,51211,52211,53211,51221,52221,53221,51311,52311,53311,51321,52321,53321,91001,91003,91005,91101,91103,91105,91201,91203,91205,91002</v>
      </c>
      <c r="O223" s="3" t="str">
        <f t="shared" si="118"/>
        <v>194,194,194,375,375,375,176,176,176,173,173,173,165,165,165,69,69,69,69,69,69,69,69,69,69</v>
      </c>
      <c r="P223" s="1" t="str">
        <f t="shared" si="119"/>
        <v>(1,1),(1,1),(1,1),(20,30),(20,30),(20,30),(13,21),(13,21),(13,21),(11,17),(11,17),(11,17),(8,14),(8,14),(8,14),(12,20),(12,20),(12,20),(12,20),(12,20),(12,20),(12,20),(12,20),(12,20),(12,20)</v>
      </c>
      <c r="Q223" s="3" t="str">
        <f>IF(D223="坦克碎片",VLOOKUP(C223,道具信息!$N$2:$O$291,2,FALSE)&amp;"碎片",VLOOKUP(C223,道具信息!$N$2:$O$291,2,FALSE))</f>
        <v>T1部件</v>
      </c>
      <c r="R223" s="3">
        <f t="shared" si="109"/>
        <v>1242</v>
      </c>
      <c r="S223" s="11">
        <f t="shared" si="110"/>
        <v>0.23799999999999999</v>
      </c>
      <c r="T223" s="3" t="str">
        <f>VLOOKUP(Q223,道具信息!$Q$3:$S$20,2,FALSE)</f>
        <v>CHEST_ITEM_TYPE_T1_PART</v>
      </c>
      <c r="U223" s="3" t="str">
        <f>IF(COUNTIF(U$199:U222,T223)=0,T223,"")</f>
        <v/>
      </c>
      <c r="V223" s="3" t="str">
        <f t="shared" si="120"/>
        <v>CHEST_ITEM_TYPE_T3_TANK,CHEST_ITEM_TYPE_T2_SHARD,CHEST_ITEM_TYPE_T3_SHARD,CHEST_ITEM_TYPE_T1_PART</v>
      </c>
      <c r="W223" s="13" t="str">
        <f t="shared" si="115"/>
        <v/>
      </c>
      <c r="X223" s="3" t="str">
        <f t="shared" si="116"/>
        <v/>
      </c>
      <c r="Y223" s="3" t="str">
        <f t="shared" si="121"/>
        <v>11.1%,31.7%,19.4%,23.8%</v>
      </c>
    </row>
    <row r="224" spans="2:25" x14ac:dyDescent="0.3">
      <c r="B224" s="2">
        <f>数据源!BM256</f>
        <v>6</v>
      </c>
      <c r="C224" s="2" t="str">
        <f>数据源!BN256</f>
        <v>T1LP4</v>
      </c>
      <c r="D224" s="2" t="str">
        <f>数据源!BO256</f>
        <v>部件</v>
      </c>
      <c r="E224" s="2">
        <f>数据源!BP256</f>
        <v>25</v>
      </c>
      <c r="F224" s="2">
        <f>数据源!BQ256</f>
        <v>16</v>
      </c>
      <c r="G224" s="2">
        <f>数据源!BR256</f>
        <v>8.9999999999999993E-3</v>
      </c>
      <c r="H224" s="2">
        <f>数据源!BS256</f>
        <v>6.9187499999999987E-3</v>
      </c>
      <c r="I224" s="2">
        <f>数据源!BT256</f>
        <v>69</v>
      </c>
      <c r="J224" s="3">
        <f t="shared" si="111"/>
        <v>12</v>
      </c>
      <c r="K224" s="3">
        <f t="shared" si="112"/>
        <v>20</v>
      </c>
      <c r="L224" s="3" t="str">
        <f t="shared" si="113"/>
        <v>部件</v>
      </c>
      <c r="M224" s="3">
        <f t="shared" ca="1" si="114"/>
        <v>91004</v>
      </c>
      <c r="N224" s="3" t="str">
        <f t="shared" ca="1" si="117"/>
        <v>11311,12311,13311,51211,52211,53211,51221,52221,53221,51311,52311,53311,51321,52321,53321,91001,91003,91005,91101,91103,91105,91201,91203,91205,91002,91004</v>
      </c>
      <c r="O224" s="3" t="str">
        <f t="shared" si="118"/>
        <v>194,194,194,375,375,375,176,176,176,173,173,173,165,165,165,69,69,69,69,69,69,69,69,69,69,69</v>
      </c>
      <c r="P224" s="1" t="str">
        <f t="shared" si="119"/>
        <v>(1,1),(1,1),(1,1),(20,30),(20,30),(20,30),(13,21),(13,21),(13,21),(11,17),(11,17),(11,17),(8,14),(8,14),(8,14),(12,20),(12,20),(12,20),(12,20),(12,20),(12,20),(12,20),(12,20),(12,20),(12,20),(12,20)</v>
      </c>
      <c r="Q224" s="3" t="str">
        <f>IF(D224="坦克碎片",VLOOKUP(C224,道具信息!$N$2:$O$291,2,FALSE)&amp;"碎片",VLOOKUP(C224,道具信息!$N$2:$O$291,2,FALSE))</f>
        <v>T1部件</v>
      </c>
      <c r="R224" s="3">
        <f t="shared" si="109"/>
        <v>1242</v>
      </c>
      <c r="S224" s="11">
        <f t="shared" si="110"/>
        <v>0.23799999999999999</v>
      </c>
      <c r="T224" s="3" t="str">
        <f>VLOOKUP(Q224,道具信息!$Q$3:$S$20,2,FALSE)</f>
        <v>CHEST_ITEM_TYPE_T1_PART</v>
      </c>
      <c r="U224" s="3" t="str">
        <f>IF(COUNTIF(U$199:U223,T224)=0,T224,"")</f>
        <v/>
      </c>
      <c r="V224" s="3" t="str">
        <f t="shared" si="120"/>
        <v>CHEST_ITEM_TYPE_T3_TANK,CHEST_ITEM_TYPE_T2_SHARD,CHEST_ITEM_TYPE_T3_SHARD,CHEST_ITEM_TYPE_T1_PART</v>
      </c>
      <c r="W224" s="13" t="str">
        <f t="shared" si="115"/>
        <v/>
      </c>
      <c r="X224" s="3" t="str">
        <f t="shared" si="116"/>
        <v/>
      </c>
      <c r="Y224" s="3" t="str">
        <f t="shared" si="121"/>
        <v>11.1%,31.7%,19.4%,23.8%</v>
      </c>
    </row>
    <row r="225" spans="2:25" x14ac:dyDescent="0.3">
      <c r="B225" s="2">
        <f>数据源!BM257</f>
        <v>6</v>
      </c>
      <c r="C225" s="2" t="str">
        <f>数据源!BN257</f>
        <v>T1LP6</v>
      </c>
      <c r="D225" s="2" t="str">
        <f>数据源!BO257</f>
        <v>部件</v>
      </c>
      <c r="E225" s="2">
        <f>数据源!BP257</f>
        <v>25</v>
      </c>
      <c r="F225" s="2">
        <f>数据源!BQ257</f>
        <v>16</v>
      </c>
      <c r="G225" s="2">
        <f>数据源!BR257</f>
        <v>8.9999999999999993E-3</v>
      </c>
      <c r="H225" s="2">
        <f>数据源!BS257</f>
        <v>6.9187499999999987E-3</v>
      </c>
      <c r="I225" s="2">
        <f>数据源!BT257</f>
        <v>69</v>
      </c>
      <c r="J225" s="3">
        <f t="shared" si="111"/>
        <v>12</v>
      </c>
      <c r="K225" s="3">
        <f t="shared" si="112"/>
        <v>20</v>
      </c>
      <c r="L225" s="3" t="str">
        <f t="shared" si="113"/>
        <v>部件</v>
      </c>
      <c r="M225" s="3">
        <f t="shared" ca="1" si="114"/>
        <v>91006</v>
      </c>
      <c r="N225" s="3" t="str">
        <f t="shared" ca="1" si="117"/>
        <v>11311,12311,13311,51211,52211,53211,51221,52221,53221,51311,52311,53311,51321,52321,53321,91001,91003,91005,91101,91103,91105,91201,91203,91205,91002,91004,91006</v>
      </c>
      <c r="O225" s="3" t="str">
        <f t="shared" si="118"/>
        <v>194,194,194,375,375,375,176,176,176,173,173,173,165,165,165,69,69,69,69,69,69,69,69,69,69,69,69</v>
      </c>
      <c r="P225" s="1" t="str">
        <f t="shared" si="119"/>
        <v>(1,1),(1,1),(1,1),(20,30),(20,30),(20,30),(13,21),(13,21),(13,21),(11,17),(11,17),(11,17),(8,14),(8,14),(8,14),(12,20),(12,20),(12,20),(12,20),(12,20),(12,20),(12,20),(12,20),(12,20),(12,20),(12,20),(12,20)</v>
      </c>
      <c r="Q225" s="3" t="str">
        <f>IF(D225="坦克碎片",VLOOKUP(C225,道具信息!$N$2:$O$291,2,FALSE)&amp;"碎片",VLOOKUP(C225,道具信息!$N$2:$O$291,2,FALSE))</f>
        <v>T1部件</v>
      </c>
      <c r="R225" s="3">
        <f t="shared" si="109"/>
        <v>1242</v>
      </c>
      <c r="S225" s="11">
        <f t="shared" si="110"/>
        <v>0.23799999999999999</v>
      </c>
      <c r="T225" s="3" t="str">
        <f>VLOOKUP(Q225,道具信息!$Q$3:$S$20,2,FALSE)</f>
        <v>CHEST_ITEM_TYPE_T1_PART</v>
      </c>
      <c r="U225" s="3" t="str">
        <f>IF(COUNTIF(U$199:U224,T225)=0,T225,"")</f>
        <v/>
      </c>
      <c r="V225" s="3" t="str">
        <f t="shared" si="120"/>
        <v>CHEST_ITEM_TYPE_T3_TANK,CHEST_ITEM_TYPE_T2_SHARD,CHEST_ITEM_TYPE_T3_SHARD,CHEST_ITEM_TYPE_T1_PART</v>
      </c>
      <c r="W225" s="13" t="str">
        <f t="shared" si="115"/>
        <v/>
      </c>
      <c r="X225" s="3" t="str">
        <f t="shared" si="116"/>
        <v/>
      </c>
      <c r="Y225" s="3" t="str">
        <f t="shared" si="121"/>
        <v>11.1%,31.7%,19.4%,23.8%</v>
      </c>
    </row>
    <row r="226" spans="2:25" x14ac:dyDescent="0.3">
      <c r="B226" s="2">
        <f>数据源!BM258</f>
        <v>6</v>
      </c>
      <c r="C226" s="2" t="str">
        <f>数据源!BN258</f>
        <v>T1MP2</v>
      </c>
      <c r="D226" s="2" t="str">
        <f>数据源!BO258</f>
        <v>部件</v>
      </c>
      <c r="E226" s="2">
        <f>数据源!BP258</f>
        <v>25</v>
      </c>
      <c r="F226" s="2">
        <f>数据源!BQ258</f>
        <v>16</v>
      </c>
      <c r="G226" s="2">
        <f>数据源!BR258</f>
        <v>8.9999999999999993E-3</v>
      </c>
      <c r="H226" s="2">
        <f>数据源!BS258</f>
        <v>6.9187499999999987E-3</v>
      </c>
      <c r="I226" s="2">
        <f>数据源!BT258</f>
        <v>69</v>
      </c>
      <c r="J226" s="3">
        <f t="shared" si="111"/>
        <v>12</v>
      </c>
      <c r="K226" s="3">
        <f t="shared" si="112"/>
        <v>20</v>
      </c>
      <c r="L226" s="3" t="str">
        <f t="shared" si="113"/>
        <v>部件</v>
      </c>
      <c r="M226" s="3">
        <f t="shared" ca="1" si="114"/>
        <v>91102</v>
      </c>
      <c r="N226" s="3" t="str">
        <f t="shared" ca="1" si="117"/>
        <v>11311,12311,13311,51211,52211,53211,51221,52221,53221,51311,52311,53311,51321,52321,53321,91001,91003,91005,91101,91103,91105,91201,91203,91205,91002,91004,91006,91102</v>
      </c>
      <c r="O226" s="3" t="str">
        <f t="shared" si="118"/>
        <v>194,194,194,375,375,375,176,176,176,173,173,173,165,165,165,69,69,69,69,69,69,69,69,69,69,69,69,69</v>
      </c>
      <c r="P226" s="1" t="str">
        <f t="shared" si="119"/>
        <v>(1,1),(1,1),(1,1),(20,30),(20,30),(20,30),(13,21),(13,21),(13,21),(11,17),(11,17),(11,17),(8,14),(8,14),(8,14),(12,20),(12,20),(12,20),(12,20),(12,20),(12,20),(12,20),(12,20),(12,20),(12,20),(12,20),(12,20),(12,20)</v>
      </c>
      <c r="Q226" s="3" t="str">
        <f>IF(D226="坦克碎片",VLOOKUP(C226,道具信息!$N$2:$O$291,2,FALSE)&amp;"碎片",VLOOKUP(C226,道具信息!$N$2:$O$291,2,FALSE))</f>
        <v>T1部件</v>
      </c>
      <c r="R226" s="3">
        <f t="shared" si="109"/>
        <v>1242</v>
      </c>
      <c r="S226" s="11">
        <f t="shared" si="110"/>
        <v>0.23799999999999999</v>
      </c>
      <c r="T226" s="3" t="str">
        <f>VLOOKUP(Q226,道具信息!$Q$3:$S$20,2,FALSE)</f>
        <v>CHEST_ITEM_TYPE_T1_PART</v>
      </c>
      <c r="U226" s="3" t="str">
        <f>IF(COUNTIF(U$199:U225,T226)=0,T226,"")</f>
        <v/>
      </c>
      <c r="V226" s="3" t="str">
        <f t="shared" si="120"/>
        <v>CHEST_ITEM_TYPE_T3_TANK,CHEST_ITEM_TYPE_T2_SHARD,CHEST_ITEM_TYPE_T3_SHARD,CHEST_ITEM_TYPE_T1_PART</v>
      </c>
      <c r="W226" s="13" t="str">
        <f t="shared" si="115"/>
        <v/>
      </c>
      <c r="X226" s="3" t="str">
        <f t="shared" si="116"/>
        <v/>
      </c>
      <c r="Y226" s="3" t="str">
        <f t="shared" si="121"/>
        <v>11.1%,31.7%,19.4%,23.8%</v>
      </c>
    </row>
    <row r="227" spans="2:25" x14ac:dyDescent="0.3">
      <c r="B227" s="2">
        <f>数据源!BM259</f>
        <v>6</v>
      </c>
      <c r="C227" s="2" t="str">
        <f>数据源!BN259</f>
        <v>T1MP4</v>
      </c>
      <c r="D227" s="2" t="str">
        <f>数据源!BO259</f>
        <v>部件</v>
      </c>
      <c r="E227" s="2">
        <f>数据源!BP259</f>
        <v>25</v>
      </c>
      <c r="F227" s="2">
        <f>数据源!BQ259</f>
        <v>16</v>
      </c>
      <c r="G227" s="2">
        <f>数据源!BR259</f>
        <v>8.9999999999999993E-3</v>
      </c>
      <c r="H227" s="2">
        <f>数据源!BS259</f>
        <v>6.9187499999999987E-3</v>
      </c>
      <c r="I227" s="2">
        <f>数据源!BT259</f>
        <v>69</v>
      </c>
      <c r="J227" s="3">
        <f t="shared" si="111"/>
        <v>12</v>
      </c>
      <c r="K227" s="3">
        <f t="shared" si="112"/>
        <v>20</v>
      </c>
      <c r="L227" s="3" t="str">
        <f t="shared" si="113"/>
        <v>部件</v>
      </c>
      <c r="M227" s="3">
        <f t="shared" ca="1" si="114"/>
        <v>91104</v>
      </c>
      <c r="N227" s="3" t="str">
        <f t="shared" ca="1" si="117"/>
        <v>11311,12311,13311,51211,52211,53211,51221,52221,53221,51311,52311,53311,51321,52321,53321,91001,91003,91005,91101,91103,91105,91201,91203,91205,91002,91004,91006,91102,91104</v>
      </c>
      <c r="O227" s="3" t="str">
        <f t="shared" si="118"/>
        <v>194,194,194,375,375,375,176,176,176,173,173,173,165,165,165,69,69,69,69,69,69,69,69,69,69,69,69,69,69</v>
      </c>
      <c r="P227" s="1" t="str">
        <f t="shared" si="119"/>
        <v>(1,1),(1,1),(1,1),(20,30),(20,30),(20,30),(13,21),(13,21),(13,21),(11,17),(11,17),(11,17),(8,14),(8,14),(8,14),(12,20),(12,20),(12,20),(12,20),(12,20),(12,20),(12,20),(12,20),(12,20),(12,20),(12,20),(12,20),(12,20),(12,20)</v>
      </c>
      <c r="Q227" s="3" t="str">
        <f>IF(D227="坦克碎片",VLOOKUP(C227,道具信息!$N$2:$O$291,2,FALSE)&amp;"碎片",VLOOKUP(C227,道具信息!$N$2:$O$291,2,FALSE))</f>
        <v>T1部件</v>
      </c>
      <c r="R227" s="3">
        <f t="shared" si="109"/>
        <v>1242</v>
      </c>
      <c r="S227" s="11">
        <f t="shared" si="110"/>
        <v>0.23799999999999999</v>
      </c>
      <c r="T227" s="3" t="str">
        <f>VLOOKUP(Q227,道具信息!$Q$3:$S$20,2,FALSE)</f>
        <v>CHEST_ITEM_TYPE_T1_PART</v>
      </c>
      <c r="U227" s="3" t="str">
        <f>IF(COUNTIF(U$199:U226,T227)=0,T227,"")</f>
        <v/>
      </c>
      <c r="V227" s="3" t="str">
        <f t="shared" si="120"/>
        <v>CHEST_ITEM_TYPE_T3_TANK,CHEST_ITEM_TYPE_T2_SHARD,CHEST_ITEM_TYPE_T3_SHARD,CHEST_ITEM_TYPE_T1_PART</v>
      </c>
      <c r="W227" s="13" t="str">
        <f t="shared" si="115"/>
        <v/>
      </c>
      <c r="X227" s="3" t="str">
        <f t="shared" si="116"/>
        <v/>
      </c>
      <c r="Y227" s="3" t="str">
        <f t="shared" si="121"/>
        <v>11.1%,31.7%,19.4%,23.8%</v>
      </c>
    </row>
    <row r="228" spans="2:25" x14ac:dyDescent="0.3">
      <c r="B228" s="2">
        <f>数据源!BM260</f>
        <v>6</v>
      </c>
      <c r="C228" s="2" t="str">
        <f>数据源!BN260</f>
        <v>T1MP6</v>
      </c>
      <c r="D228" s="2" t="str">
        <f>数据源!BO260</f>
        <v>部件</v>
      </c>
      <c r="E228" s="2">
        <f>数据源!BP260</f>
        <v>25</v>
      </c>
      <c r="F228" s="2">
        <f>数据源!BQ260</f>
        <v>16</v>
      </c>
      <c r="G228" s="2">
        <f>数据源!BR260</f>
        <v>8.9999999999999993E-3</v>
      </c>
      <c r="H228" s="2">
        <f>数据源!BS260</f>
        <v>6.9187499999999987E-3</v>
      </c>
      <c r="I228" s="2">
        <f>数据源!BT260</f>
        <v>69</v>
      </c>
      <c r="J228" s="3">
        <f t="shared" si="111"/>
        <v>12</v>
      </c>
      <c r="K228" s="3">
        <f t="shared" si="112"/>
        <v>20</v>
      </c>
      <c r="L228" s="3" t="str">
        <f t="shared" si="113"/>
        <v>部件</v>
      </c>
      <c r="M228" s="3">
        <f t="shared" ca="1" si="114"/>
        <v>91106</v>
      </c>
      <c r="N228" s="3" t="str">
        <f t="shared" ca="1" si="117"/>
        <v>11311,12311,13311,51211,52211,53211,51221,52221,53221,51311,52311,53311,51321,52321,53321,91001,91003,91005,91101,91103,91105,91201,91203,91205,91002,91004,91006,91102,91104,91106</v>
      </c>
      <c r="O228" s="3" t="str">
        <f t="shared" si="118"/>
        <v>194,194,194,375,375,375,176,176,176,173,173,173,165,165,165,69,69,69,69,69,69,69,69,69,69,69,69,69,69,69</v>
      </c>
      <c r="P228" s="1" t="str">
        <f t="shared" si="119"/>
        <v>(1,1),(1,1),(1,1),(20,30),(20,30),(20,30),(13,21),(13,21),(13,21),(11,17),(11,17),(11,17),(8,14),(8,14),(8,14),(12,20),(12,20),(12,20),(12,20),(12,20),(12,20),(12,20),(12,20),(12,20),(12,20),(12,20),(12,20),(12,20),(12,20),(12,20)</v>
      </c>
      <c r="Q228" s="3" t="str">
        <f>IF(D228="坦克碎片",VLOOKUP(C228,道具信息!$N$2:$O$291,2,FALSE)&amp;"碎片",VLOOKUP(C228,道具信息!$N$2:$O$291,2,FALSE))</f>
        <v>T1部件</v>
      </c>
      <c r="R228" s="3">
        <f t="shared" si="109"/>
        <v>1242</v>
      </c>
      <c r="S228" s="11">
        <f t="shared" si="110"/>
        <v>0.23799999999999999</v>
      </c>
      <c r="T228" s="3" t="str">
        <f>VLOOKUP(Q228,道具信息!$Q$3:$S$20,2,FALSE)</f>
        <v>CHEST_ITEM_TYPE_T1_PART</v>
      </c>
      <c r="U228" s="3" t="str">
        <f>IF(COUNTIF(U$199:U227,T228)=0,T228,"")</f>
        <v/>
      </c>
      <c r="V228" s="3" t="str">
        <f t="shared" si="120"/>
        <v>CHEST_ITEM_TYPE_T3_TANK,CHEST_ITEM_TYPE_T2_SHARD,CHEST_ITEM_TYPE_T3_SHARD,CHEST_ITEM_TYPE_T1_PART</v>
      </c>
      <c r="W228" s="13" t="str">
        <f t="shared" si="115"/>
        <v/>
      </c>
      <c r="X228" s="3" t="str">
        <f t="shared" si="116"/>
        <v/>
      </c>
      <c r="Y228" s="3" t="str">
        <f t="shared" si="121"/>
        <v>11.1%,31.7%,19.4%,23.8%</v>
      </c>
    </row>
    <row r="229" spans="2:25" x14ac:dyDescent="0.3">
      <c r="B229" s="2">
        <f>数据源!BM261</f>
        <v>6</v>
      </c>
      <c r="C229" s="2" t="str">
        <f>数据源!BN261</f>
        <v>T1HP2</v>
      </c>
      <c r="D229" s="2" t="str">
        <f>数据源!BO261</f>
        <v>部件</v>
      </c>
      <c r="E229" s="2">
        <f>数据源!BP261</f>
        <v>25</v>
      </c>
      <c r="F229" s="2">
        <f>数据源!BQ261</f>
        <v>16</v>
      </c>
      <c r="G229" s="2">
        <f>数据源!BR261</f>
        <v>8.9999999999999993E-3</v>
      </c>
      <c r="H229" s="2">
        <f>数据源!BS261</f>
        <v>6.9187499999999987E-3</v>
      </c>
      <c r="I229" s="2">
        <f>数据源!BT261</f>
        <v>69</v>
      </c>
      <c r="J229" s="3">
        <f>ROUNDUP(IF(F229&gt;1,F229-ROUNDDOWN(SQRT(F229),0),F229),0)</f>
        <v>12</v>
      </c>
      <c r="K229" s="3">
        <f>F229*2-J229</f>
        <v>20</v>
      </c>
      <c r="L229" s="3" t="str">
        <f t="shared" si="113"/>
        <v>部件</v>
      </c>
      <c r="M229" s="3">
        <f t="shared" ca="1" si="114"/>
        <v>91202</v>
      </c>
      <c r="N229" s="3" t="str">
        <f t="shared" ca="1" si="117"/>
        <v>11311,12311,13311,51211,52211,53211,51221,52221,53221,51311,52311,53311,51321,52321,53321,91001,91003,91005,91101,91103,91105,91201,91203,91205,91002,91004,91006,91102,91104,91106,91202</v>
      </c>
      <c r="O229" s="3" t="str">
        <f t="shared" si="118"/>
        <v>194,194,194,375,375,375,176,176,176,173,173,173,165,165,165,69,69,69,69,69,69,69,69,69,69,69,69,69,69,69,69</v>
      </c>
      <c r="P229" s="1" t="str">
        <f t="shared" si="119"/>
        <v>(1,1),(1,1),(1,1),(20,30),(20,30),(20,30),(13,21),(13,21),(13,21),(11,17),(11,17),(11,17),(8,14),(8,14),(8,14),(12,20),(12,20),(12,20),(12,20),(12,20),(12,20),(12,20),(12,20),(12,20),(12,20),(12,20),(12,20),(12,20),(12,20),(12,20),(12,20)</v>
      </c>
      <c r="Q229" s="3" t="str">
        <f>IF(D229="坦克碎片",VLOOKUP(C229,道具信息!$N$2:$O$291,2,FALSE)&amp;"碎片",VLOOKUP(C229,道具信息!$N$2:$O$291,2,FALSE))</f>
        <v>T1部件</v>
      </c>
      <c r="R229" s="3">
        <f t="shared" si="109"/>
        <v>1242</v>
      </c>
      <c r="S229" s="11">
        <f t="shared" si="110"/>
        <v>0.23799999999999999</v>
      </c>
      <c r="T229" s="3" t="str">
        <f>VLOOKUP(Q229,道具信息!$Q$3:$S$20,2,FALSE)</f>
        <v>CHEST_ITEM_TYPE_T1_PART</v>
      </c>
      <c r="U229" s="3" t="str">
        <f>IF(COUNTIF(U$199:U228,T229)=0,T229,"")</f>
        <v/>
      </c>
      <c r="V229" s="3" t="str">
        <f t="shared" si="120"/>
        <v>CHEST_ITEM_TYPE_T3_TANK,CHEST_ITEM_TYPE_T2_SHARD,CHEST_ITEM_TYPE_T3_SHARD,CHEST_ITEM_TYPE_T1_PART</v>
      </c>
      <c r="W229" s="13" t="str">
        <f t="shared" si="115"/>
        <v/>
      </c>
      <c r="X229" s="3" t="str">
        <f t="shared" si="116"/>
        <v/>
      </c>
      <c r="Y229" s="3" t="str">
        <f t="shared" si="121"/>
        <v>11.1%,31.7%,19.4%,23.8%</v>
      </c>
    </row>
    <row r="230" spans="2:25" x14ac:dyDescent="0.3">
      <c r="B230" s="2">
        <f>数据源!BM262</f>
        <v>6</v>
      </c>
      <c r="C230" s="2" t="str">
        <f>数据源!BN262</f>
        <v>T1HP4</v>
      </c>
      <c r="D230" s="2" t="str">
        <f>数据源!BO262</f>
        <v>部件</v>
      </c>
      <c r="E230" s="2">
        <f>数据源!BP262</f>
        <v>25</v>
      </c>
      <c r="F230" s="2">
        <f>数据源!BQ262</f>
        <v>16</v>
      </c>
      <c r="G230" s="2">
        <f>数据源!BR262</f>
        <v>8.9999999999999993E-3</v>
      </c>
      <c r="H230" s="2">
        <f>数据源!BS262</f>
        <v>6.9187499999999987E-3</v>
      </c>
      <c r="I230" s="2">
        <f>数据源!BT262</f>
        <v>69</v>
      </c>
      <c r="J230" s="3">
        <f t="shared" ref="J230:J243" si="122">ROUNDUP(IF(F230&gt;1,F230-ROUNDDOWN(SQRT(F230),0),F230),0)</f>
        <v>12</v>
      </c>
      <c r="K230" s="3">
        <f t="shared" ref="K230:K243" si="123">F230*2-J230</f>
        <v>20</v>
      </c>
      <c r="L230" s="3" t="str">
        <f t="shared" si="113"/>
        <v>部件</v>
      </c>
      <c r="M230" s="3">
        <f t="shared" ca="1" si="114"/>
        <v>91204</v>
      </c>
      <c r="N230" s="3" t="str">
        <f t="shared" ca="1" si="117"/>
        <v>11311,12311,13311,51211,52211,53211,51221,52221,53221,51311,52311,53311,51321,52321,53321,91001,91003,91005,91101,91103,91105,91201,91203,91205,91002,91004,91006,91102,91104,91106,91202,91204</v>
      </c>
      <c r="O230" s="3" t="str">
        <f t="shared" si="118"/>
        <v>194,194,194,375,375,375,176,176,176,173,173,173,165,165,165,69,69,69,69,69,69,69,69,69,69,69,69,69,69,69,69,69</v>
      </c>
      <c r="P230" s="1" t="str">
        <f t="shared" si="119"/>
        <v>(1,1),(1,1),(1,1),(20,30),(20,30),(20,30),(13,21),(13,21),(13,21),(11,17),(11,17),(11,17),(8,14),(8,14),(8,14),(12,20),(12,20),(12,20),(12,20),(12,20),(12,20),(12,20),(12,20),(12,20),(12,20),(12,20),(12,20),(12,20),(12,20),(12,20),(12,20),(12,20)</v>
      </c>
      <c r="Q230" s="3" t="str">
        <f>IF(D230="坦克碎片",VLOOKUP(C230,道具信息!$N$2:$O$291,2,FALSE)&amp;"碎片",VLOOKUP(C230,道具信息!$N$2:$O$291,2,FALSE))</f>
        <v>T1部件</v>
      </c>
      <c r="R230" s="3">
        <f t="shared" si="109"/>
        <v>1242</v>
      </c>
      <c r="S230" s="11">
        <f t="shared" si="110"/>
        <v>0.23799999999999999</v>
      </c>
      <c r="T230" s="3" t="str">
        <f>VLOOKUP(Q230,道具信息!$Q$3:$S$20,2,FALSE)</f>
        <v>CHEST_ITEM_TYPE_T1_PART</v>
      </c>
      <c r="U230" s="3" t="str">
        <f>IF(COUNTIF(U$199:U229,T230)=0,T230,"")</f>
        <v/>
      </c>
      <c r="V230" s="3" t="str">
        <f t="shared" si="120"/>
        <v>CHEST_ITEM_TYPE_T3_TANK,CHEST_ITEM_TYPE_T2_SHARD,CHEST_ITEM_TYPE_T3_SHARD,CHEST_ITEM_TYPE_T1_PART</v>
      </c>
      <c r="W230" s="13" t="str">
        <f t="shared" si="115"/>
        <v/>
      </c>
      <c r="X230" s="3" t="str">
        <f t="shared" si="116"/>
        <v/>
      </c>
      <c r="Y230" s="3" t="str">
        <f t="shared" si="121"/>
        <v>11.1%,31.7%,19.4%,23.8%</v>
      </c>
    </row>
    <row r="231" spans="2:25" x14ac:dyDescent="0.3">
      <c r="B231" s="2">
        <f>数据源!BM263</f>
        <v>6</v>
      </c>
      <c r="C231" s="2" t="str">
        <f>数据源!BN263</f>
        <v>T1HP6</v>
      </c>
      <c r="D231" s="2" t="str">
        <f>数据源!BO263</f>
        <v>部件</v>
      </c>
      <c r="E231" s="2">
        <f>数据源!BP263</f>
        <v>25</v>
      </c>
      <c r="F231" s="2">
        <f>数据源!BQ263</f>
        <v>16</v>
      </c>
      <c r="G231" s="2">
        <f>数据源!BR263</f>
        <v>8.9999999999999993E-3</v>
      </c>
      <c r="H231" s="2">
        <f>数据源!BS263</f>
        <v>6.9187499999999987E-3</v>
      </c>
      <c r="I231" s="2">
        <f>数据源!BT263</f>
        <v>69</v>
      </c>
      <c r="J231" s="3">
        <f t="shared" si="122"/>
        <v>12</v>
      </c>
      <c r="K231" s="3">
        <f t="shared" si="123"/>
        <v>20</v>
      </c>
      <c r="L231" s="3" t="str">
        <f t="shared" si="113"/>
        <v>部件</v>
      </c>
      <c r="M231" s="3">
        <f t="shared" ca="1" si="114"/>
        <v>91206</v>
      </c>
      <c r="N231" s="3" t="str">
        <f t="shared" ca="1" si="117"/>
        <v>11311,12311,13311,51211,52211,53211,51221,52221,53221,51311,52311,53311,51321,52321,53321,91001,91003,91005,91101,91103,91105,91201,91203,91205,91002,91004,91006,91102,91104,91106,91202,91204,91206</v>
      </c>
      <c r="O231" s="3" t="str">
        <f t="shared" si="118"/>
        <v>194,194,194,375,375,375,176,176,176,173,173,173,165,165,165,69,69,69,69,69,69,69,69,69,69,69,69,69,69,69,69,69,69</v>
      </c>
      <c r="P231" s="1" t="str">
        <f t="shared" si="119"/>
        <v>(1,1),(1,1),(1,1),(20,30),(20,30),(20,30),(13,21),(13,21),(13,21),(11,17),(11,17),(11,17),(8,14),(8,14),(8,14),(12,20),(12,20),(12,20),(12,20),(12,20),(12,20),(12,20),(12,20),(12,20),(12,20),(12,20),(12,20),(12,20),(12,20),(12,20),(12,20),(12,20),(12,20)</v>
      </c>
      <c r="Q231" s="3" t="str">
        <f>IF(D231="坦克碎片",VLOOKUP(C231,道具信息!$N$2:$O$291,2,FALSE)&amp;"碎片",VLOOKUP(C231,道具信息!$N$2:$O$291,2,FALSE))</f>
        <v>T1部件</v>
      </c>
      <c r="R231" s="3">
        <f t="shared" ref="R231:R258" si="124">SUMIFS(I$3:I$580,Q$3:Q$580,Q231,B$3:B$580,B231)</f>
        <v>1242</v>
      </c>
      <c r="S231" s="11">
        <f t="shared" ref="S231:S258" si="125">ROUND(R231/SUMIF(B$3:B$580,B231,I$3:I$580),3)</f>
        <v>0.23799999999999999</v>
      </c>
      <c r="T231" s="3" t="str">
        <f>VLOOKUP(Q231,道具信息!$Q$3:$S$20,2,FALSE)</f>
        <v>CHEST_ITEM_TYPE_T1_PART</v>
      </c>
      <c r="U231" s="3" t="str">
        <f>IF(COUNTIF(U$199:U230,T231)=0,T231,"")</f>
        <v/>
      </c>
      <c r="V231" s="3" t="str">
        <f t="shared" si="120"/>
        <v>CHEST_ITEM_TYPE_T3_TANK,CHEST_ITEM_TYPE_T2_SHARD,CHEST_ITEM_TYPE_T3_SHARD,CHEST_ITEM_TYPE_T1_PART</v>
      </c>
      <c r="W231" s="13" t="str">
        <f t="shared" si="115"/>
        <v/>
      </c>
      <c r="X231" s="3" t="str">
        <f t="shared" si="116"/>
        <v/>
      </c>
      <c r="Y231" s="3" t="str">
        <f t="shared" si="121"/>
        <v>11.1%,31.7%,19.4%,23.8%</v>
      </c>
    </row>
    <row r="232" spans="2:25" x14ac:dyDescent="0.3">
      <c r="B232" s="2">
        <f>数据源!BM264</f>
        <v>6</v>
      </c>
      <c r="C232" s="2" t="str">
        <f>数据源!BN264</f>
        <v>T2LP1</v>
      </c>
      <c r="D232" s="2" t="str">
        <f>数据源!BO264</f>
        <v>部件</v>
      </c>
      <c r="E232" s="2">
        <f>数据源!BP264</f>
        <v>102.20000000000002</v>
      </c>
      <c r="F232" s="2">
        <f>数据源!BQ264</f>
        <v>6</v>
      </c>
      <c r="G232" s="2">
        <f>数据源!BR264</f>
        <v>5.8999999999999999E-3</v>
      </c>
      <c r="H232" s="2">
        <f>数据源!BS264</f>
        <v>2.9586594911937374E-3</v>
      </c>
      <c r="I232" s="2">
        <f>数据源!BT264</f>
        <v>30</v>
      </c>
      <c r="J232" s="3">
        <f t="shared" si="122"/>
        <v>4</v>
      </c>
      <c r="K232" s="3">
        <f t="shared" si="123"/>
        <v>8</v>
      </c>
      <c r="L232" s="3" t="str">
        <f t="shared" si="113"/>
        <v>部件</v>
      </c>
      <c r="M232" s="3">
        <f t="shared" ca="1" si="114"/>
        <v>92001</v>
      </c>
      <c r="N232" s="3" t="str">
        <f t="shared" ca="1" si="117"/>
        <v>11311,12311,13311,51211,52211,53211,51221,52221,53221,51311,52311,53311,51321,52321,53321,91001,91003,91005,91101,91103,91105,91201,91203,91205,91002,91004,91006,91102,91104,91106,91202,91204,91206,92001</v>
      </c>
      <c r="O232" s="3" t="str">
        <f t="shared" si="118"/>
        <v>194,194,194,375,375,375,176,176,176,173,173,173,165,165,165,69,69,69,69,69,69,69,69,69,69,69,69,69,69,69,69,69,69,30</v>
      </c>
      <c r="P232" s="1" t="str">
        <f t="shared" si="119"/>
        <v>(1,1),(1,1),(1,1),(20,30),(20,30),(20,30),(13,21),(13,21),(13,21),(11,17),(11,17),(11,17),(8,14),(8,14),(8,14),(12,20),(12,20),(12,20),(12,20),(12,20),(12,20),(12,20),(12,20),(12,20),(12,20),(12,20),(12,20),(12,20),(12,20),(12,20),(12,20),(12,20),(12,20),(4,8)</v>
      </c>
      <c r="Q232" s="3" t="str">
        <f>IF(D232="坦克碎片",VLOOKUP(C232,道具信息!$N$2:$O$291,2,FALSE)&amp;"碎片",VLOOKUP(C232,道具信息!$N$2:$O$291,2,FALSE))</f>
        <v>T2部件</v>
      </c>
      <c r="R232" s="3">
        <f t="shared" si="124"/>
        <v>540</v>
      </c>
      <c r="S232" s="11">
        <f t="shared" si="125"/>
        <v>0.10299999999999999</v>
      </c>
      <c r="T232" s="3" t="str">
        <f>VLOOKUP(Q232,道具信息!$Q$3:$S$20,2,FALSE)</f>
        <v>CHEST_ITEM_TYPE_T2_PART</v>
      </c>
      <c r="U232" s="3" t="str">
        <f>IF(COUNTIF(U$199:U231,T232)=0,T232,"")</f>
        <v>CHEST_ITEM_TYPE_T2_PART</v>
      </c>
      <c r="V232" s="3" t="str">
        <f t="shared" si="120"/>
        <v>CHEST_ITEM_TYPE_T3_TANK,CHEST_ITEM_TYPE_T2_SHARD,CHEST_ITEM_TYPE_T3_SHARD,CHEST_ITEM_TYPE_T1_PART,CHEST_ITEM_TYPE_T2_PART</v>
      </c>
      <c r="W232" s="13">
        <f t="shared" si="115"/>
        <v>0.10299999999999999</v>
      </c>
      <c r="X232" s="3" t="str">
        <f t="shared" si="116"/>
        <v>10.3%</v>
      </c>
      <c r="Y232" s="3" t="str">
        <f t="shared" si="121"/>
        <v>11.1%,31.7%,19.4%,23.8%,10.3%</v>
      </c>
    </row>
    <row r="233" spans="2:25" x14ac:dyDescent="0.3">
      <c r="B233" s="2">
        <f>数据源!BM265</f>
        <v>6</v>
      </c>
      <c r="C233" s="2" t="str">
        <f>数据源!BN265</f>
        <v>T2LP3</v>
      </c>
      <c r="D233" s="2" t="str">
        <f>数据源!BO265</f>
        <v>部件</v>
      </c>
      <c r="E233" s="2">
        <f>数据源!BP265</f>
        <v>102.20000000000002</v>
      </c>
      <c r="F233" s="2">
        <f>数据源!BQ265</f>
        <v>6</v>
      </c>
      <c r="G233" s="2">
        <f>数据源!BR265</f>
        <v>5.8999999999999999E-3</v>
      </c>
      <c r="H233" s="2">
        <f>数据源!BS265</f>
        <v>2.9586594911937374E-3</v>
      </c>
      <c r="I233" s="2">
        <f>数据源!BT265</f>
        <v>30</v>
      </c>
      <c r="J233" s="3">
        <f t="shared" si="122"/>
        <v>4</v>
      </c>
      <c r="K233" s="3">
        <f t="shared" si="123"/>
        <v>8</v>
      </c>
      <c r="L233" s="3" t="str">
        <f t="shared" si="113"/>
        <v>部件</v>
      </c>
      <c r="M233" s="3">
        <f t="shared" ca="1" si="114"/>
        <v>92003</v>
      </c>
      <c r="N233" s="3" t="str">
        <f t="shared" ca="1" si="117"/>
        <v>11311,12311,13311,51211,52211,53211,51221,52221,53221,51311,52311,53311,51321,52321,53321,91001,91003,91005,91101,91103,91105,91201,91203,91205,91002,91004,91006,91102,91104,91106,91202,91204,91206,92001,92003</v>
      </c>
      <c r="O233" s="3" t="str">
        <f t="shared" si="118"/>
        <v>194,194,194,375,375,375,176,176,176,173,173,173,165,165,165,69,69,69,69,69,69,69,69,69,69,69,69,69,69,69,69,69,69,30,30</v>
      </c>
      <c r="P233" s="1" t="str">
        <f t="shared" si="119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</v>
      </c>
      <c r="Q233" s="3" t="str">
        <f>IF(D233="坦克碎片",VLOOKUP(C233,道具信息!$N$2:$O$291,2,FALSE)&amp;"碎片",VLOOKUP(C233,道具信息!$N$2:$O$291,2,FALSE))</f>
        <v>T2部件</v>
      </c>
      <c r="R233" s="3">
        <f t="shared" si="124"/>
        <v>540</v>
      </c>
      <c r="S233" s="11">
        <f t="shared" si="125"/>
        <v>0.10299999999999999</v>
      </c>
      <c r="T233" s="3" t="str">
        <f>VLOOKUP(Q233,道具信息!$Q$3:$S$20,2,FALSE)</f>
        <v>CHEST_ITEM_TYPE_T2_PART</v>
      </c>
      <c r="U233" s="3" t="str">
        <f>IF(COUNTIF(U$199:U232,T233)=0,T233,"")</f>
        <v/>
      </c>
      <c r="V233" s="3" t="str">
        <f t="shared" si="120"/>
        <v>CHEST_ITEM_TYPE_T3_TANK,CHEST_ITEM_TYPE_T2_SHARD,CHEST_ITEM_TYPE_T3_SHARD,CHEST_ITEM_TYPE_T1_PART,CHEST_ITEM_TYPE_T2_PART</v>
      </c>
      <c r="W233" s="13" t="str">
        <f t="shared" si="115"/>
        <v/>
      </c>
      <c r="X233" s="3" t="str">
        <f t="shared" si="116"/>
        <v/>
      </c>
      <c r="Y233" s="3" t="str">
        <f t="shared" si="121"/>
        <v>11.1%,31.7%,19.4%,23.8%,10.3%</v>
      </c>
    </row>
    <row r="234" spans="2:25" x14ac:dyDescent="0.3">
      <c r="B234" s="2">
        <f>数据源!BM266</f>
        <v>6</v>
      </c>
      <c r="C234" s="2" t="str">
        <f>数据源!BN266</f>
        <v>T2LP5</v>
      </c>
      <c r="D234" s="2" t="str">
        <f>数据源!BO266</f>
        <v>部件</v>
      </c>
      <c r="E234" s="2">
        <f>数据源!BP266</f>
        <v>102.20000000000002</v>
      </c>
      <c r="F234" s="2">
        <f>数据源!BQ266</f>
        <v>6</v>
      </c>
      <c r="G234" s="2">
        <f>数据源!BR266</f>
        <v>5.8999999999999999E-3</v>
      </c>
      <c r="H234" s="2">
        <f>数据源!BS266</f>
        <v>2.9586594911937374E-3</v>
      </c>
      <c r="I234" s="2">
        <f>数据源!BT266</f>
        <v>30</v>
      </c>
      <c r="J234" s="3">
        <f t="shared" si="122"/>
        <v>4</v>
      </c>
      <c r="K234" s="3">
        <f t="shared" si="123"/>
        <v>8</v>
      </c>
      <c r="L234" s="3" t="str">
        <f t="shared" si="113"/>
        <v>部件</v>
      </c>
      <c r="M234" s="3">
        <f t="shared" ca="1" si="114"/>
        <v>92005</v>
      </c>
      <c r="N234" s="3" t="str">
        <f t="shared" ca="1" si="117"/>
        <v>11311,12311,13311,51211,52211,53211,51221,52221,53221,51311,52311,53311,51321,52321,53321,91001,91003,91005,91101,91103,91105,91201,91203,91205,91002,91004,91006,91102,91104,91106,91202,91204,91206,92001,92003,92005</v>
      </c>
      <c r="O234" s="3" t="str">
        <f t="shared" si="118"/>
        <v>194,194,194,375,375,375,176,176,176,173,173,173,165,165,165,69,69,69,69,69,69,69,69,69,69,69,69,69,69,69,69,69,69,30,30,30</v>
      </c>
      <c r="P234" s="1" t="str">
        <f t="shared" si="119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</v>
      </c>
      <c r="Q234" s="3" t="str">
        <f>IF(D234="坦克碎片",VLOOKUP(C234,道具信息!$N$2:$O$291,2,FALSE)&amp;"碎片",VLOOKUP(C234,道具信息!$N$2:$O$291,2,FALSE))</f>
        <v>T2部件</v>
      </c>
      <c r="R234" s="3">
        <f t="shared" si="124"/>
        <v>540</v>
      </c>
      <c r="S234" s="11">
        <f t="shared" si="125"/>
        <v>0.10299999999999999</v>
      </c>
      <c r="T234" s="3" t="str">
        <f>VLOOKUP(Q234,道具信息!$Q$3:$S$20,2,FALSE)</f>
        <v>CHEST_ITEM_TYPE_T2_PART</v>
      </c>
      <c r="U234" s="3" t="str">
        <f>IF(COUNTIF(U$199:U233,T234)=0,T234,"")</f>
        <v/>
      </c>
      <c r="V234" s="3" t="str">
        <f t="shared" si="120"/>
        <v>CHEST_ITEM_TYPE_T3_TANK,CHEST_ITEM_TYPE_T2_SHARD,CHEST_ITEM_TYPE_T3_SHARD,CHEST_ITEM_TYPE_T1_PART,CHEST_ITEM_TYPE_T2_PART</v>
      </c>
      <c r="W234" s="13" t="str">
        <f t="shared" si="115"/>
        <v/>
      </c>
      <c r="X234" s="3" t="str">
        <f t="shared" si="116"/>
        <v/>
      </c>
      <c r="Y234" s="3" t="str">
        <f t="shared" si="121"/>
        <v>11.1%,31.7%,19.4%,23.8%,10.3%</v>
      </c>
    </row>
    <row r="235" spans="2:25" x14ac:dyDescent="0.3">
      <c r="B235" s="2">
        <f>数据源!BM267</f>
        <v>6</v>
      </c>
      <c r="C235" s="2" t="str">
        <f>数据源!BN267</f>
        <v>T2MP1</v>
      </c>
      <c r="D235" s="2" t="str">
        <f>数据源!BO267</f>
        <v>部件</v>
      </c>
      <c r="E235" s="2">
        <f>数据源!BP267</f>
        <v>102.20000000000002</v>
      </c>
      <c r="F235" s="2">
        <f>数据源!BQ267</f>
        <v>6</v>
      </c>
      <c r="G235" s="2">
        <f>数据源!BR267</f>
        <v>5.8999999999999999E-3</v>
      </c>
      <c r="H235" s="2">
        <f>数据源!BS267</f>
        <v>2.9586594911937374E-3</v>
      </c>
      <c r="I235" s="2">
        <f>数据源!BT267</f>
        <v>30</v>
      </c>
      <c r="J235" s="3">
        <f t="shared" si="122"/>
        <v>4</v>
      </c>
      <c r="K235" s="3">
        <f t="shared" si="123"/>
        <v>8</v>
      </c>
      <c r="L235" s="3" t="str">
        <f t="shared" si="113"/>
        <v>部件</v>
      </c>
      <c r="M235" s="3">
        <f t="shared" ca="1" si="114"/>
        <v>92101</v>
      </c>
      <c r="N235" s="3" t="str">
        <f t="shared" ca="1" si="117"/>
        <v>11311,12311,13311,51211,52211,53211,51221,52221,53221,51311,52311,53311,51321,52321,53321,91001,91003,91005,91101,91103,91105,91201,91203,91205,91002,91004,91006,91102,91104,91106,91202,91204,91206,92001,92003,92005,92101</v>
      </c>
      <c r="O235" s="3" t="str">
        <f t="shared" si="118"/>
        <v>194,194,194,375,375,375,176,176,176,173,173,173,165,165,165,69,69,69,69,69,69,69,69,69,69,69,69,69,69,69,69,69,69,30,30,30,30</v>
      </c>
      <c r="P235" s="1" t="str">
        <f t="shared" si="119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</v>
      </c>
      <c r="Q235" s="3" t="str">
        <f>IF(D235="坦克碎片",VLOOKUP(C235,道具信息!$N$2:$O$291,2,FALSE)&amp;"碎片",VLOOKUP(C235,道具信息!$N$2:$O$291,2,FALSE))</f>
        <v>T2部件</v>
      </c>
      <c r="R235" s="3">
        <f t="shared" si="124"/>
        <v>540</v>
      </c>
      <c r="S235" s="11">
        <f t="shared" si="125"/>
        <v>0.10299999999999999</v>
      </c>
      <c r="T235" s="3" t="str">
        <f>VLOOKUP(Q235,道具信息!$Q$3:$S$20,2,FALSE)</f>
        <v>CHEST_ITEM_TYPE_T2_PART</v>
      </c>
      <c r="U235" s="3" t="str">
        <f>IF(COUNTIF(U$199:U234,T235)=0,T235,"")</f>
        <v/>
      </c>
      <c r="V235" s="3" t="str">
        <f t="shared" si="120"/>
        <v>CHEST_ITEM_TYPE_T3_TANK,CHEST_ITEM_TYPE_T2_SHARD,CHEST_ITEM_TYPE_T3_SHARD,CHEST_ITEM_TYPE_T1_PART,CHEST_ITEM_TYPE_T2_PART</v>
      </c>
      <c r="W235" s="13" t="str">
        <f t="shared" si="115"/>
        <v/>
      </c>
      <c r="X235" s="3" t="str">
        <f t="shared" si="116"/>
        <v/>
      </c>
      <c r="Y235" s="3" t="str">
        <f t="shared" si="121"/>
        <v>11.1%,31.7%,19.4%,23.8%,10.3%</v>
      </c>
    </row>
    <row r="236" spans="2:25" x14ac:dyDescent="0.3">
      <c r="B236" s="2">
        <f>数据源!BM268</f>
        <v>6</v>
      </c>
      <c r="C236" s="2" t="str">
        <f>数据源!BN268</f>
        <v>T2MP3</v>
      </c>
      <c r="D236" s="2" t="str">
        <f>数据源!BO268</f>
        <v>部件</v>
      </c>
      <c r="E236" s="2">
        <f>数据源!BP268</f>
        <v>102.20000000000002</v>
      </c>
      <c r="F236" s="2">
        <f>数据源!BQ268</f>
        <v>6</v>
      </c>
      <c r="G236" s="2">
        <f>数据源!BR268</f>
        <v>5.8999999999999999E-3</v>
      </c>
      <c r="H236" s="2">
        <f>数据源!BS268</f>
        <v>2.9586594911937374E-3</v>
      </c>
      <c r="I236" s="2">
        <f>数据源!BT268</f>
        <v>30</v>
      </c>
      <c r="J236" s="3">
        <f t="shared" si="122"/>
        <v>4</v>
      </c>
      <c r="K236" s="3">
        <f t="shared" si="123"/>
        <v>8</v>
      </c>
      <c r="L236" s="3" t="str">
        <f t="shared" si="113"/>
        <v>部件</v>
      </c>
      <c r="M236" s="3">
        <f t="shared" ca="1" si="114"/>
        <v>92103</v>
      </c>
      <c r="N236" s="3" t="str">
        <f t="shared" ca="1" si="117"/>
        <v>11311,12311,13311,51211,52211,53211,51221,52221,53221,51311,52311,53311,51321,52321,53321,91001,91003,91005,91101,91103,91105,91201,91203,91205,91002,91004,91006,91102,91104,91106,91202,91204,91206,92001,92003,92005,92101,92103</v>
      </c>
      <c r="O236" s="3" t="str">
        <f t="shared" si="118"/>
        <v>194,194,194,375,375,375,176,176,176,173,173,173,165,165,165,69,69,69,69,69,69,69,69,69,69,69,69,69,69,69,69,69,69,30,30,30,30,30</v>
      </c>
      <c r="P236" s="1" t="str">
        <f t="shared" si="119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</v>
      </c>
      <c r="Q236" s="3" t="str">
        <f>IF(D236="坦克碎片",VLOOKUP(C236,道具信息!$N$2:$O$291,2,FALSE)&amp;"碎片",VLOOKUP(C236,道具信息!$N$2:$O$291,2,FALSE))</f>
        <v>T2部件</v>
      </c>
      <c r="R236" s="3">
        <f t="shared" si="124"/>
        <v>540</v>
      </c>
      <c r="S236" s="11">
        <f t="shared" si="125"/>
        <v>0.10299999999999999</v>
      </c>
      <c r="T236" s="3" t="str">
        <f>VLOOKUP(Q236,道具信息!$Q$3:$S$20,2,FALSE)</f>
        <v>CHEST_ITEM_TYPE_T2_PART</v>
      </c>
      <c r="U236" s="3" t="str">
        <f>IF(COUNTIF(U$199:U235,T236)=0,T236,"")</f>
        <v/>
      </c>
      <c r="V236" s="3" t="str">
        <f t="shared" si="120"/>
        <v>CHEST_ITEM_TYPE_T3_TANK,CHEST_ITEM_TYPE_T2_SHARD,CHEST_ITEM_TYPE_T3_SHARD,CHEST_ITEM_TYPE_T1_PART,CHEST_ITEM_TYPE_T2_PART</v>
      </c>
      <c r="W236" s="13" t="str">
        <f t="shared" si="115"/>
        <v/>
      </c>
      <c r="X236" s="3" t="str">
        <f t="shared" si="116"/>
        <v/>
      </c>
      <c r="Y236" s="3" t="str">
        <f t="shared" si="121"/>
        <v>11.1%,31.7%,19.4%,23.8%,10.3%</v>
      </c>
    </row>
    <row r="237" spans="2:25" x14ac:dyDescent="0.3">
      <c r="B237" s="2">
        <f>数据源!BM269</f>
        <v>6</v>
      </c>
      <c r="C237" s="2" t="str">
        <f>数据源!BN269</f>
        <v>T2MP5</v>
      </c>
      <c r="D237" s="2" t="str">
        <f>数据源!BO269</f>
        <v>部件</v>
      </c>
      <c r="E237" s="2">
        <f>数据源!BP269</f>
        <v>102.20000000000002</v>
      </c>
      <c r="F237" s="2">
        <f>数据源!BQ269</f>
        <v>6</v>
      </c>
      <c r="G237" s="2">
        <f>数据源!BR269</f>
        <v>5.8999999999999999E-3</v>
      </c>
      <c r="H237" s="2">
        <f>数据源!BS269</f>
        <v>2.9586594911937374E-3</v>
      </c>
      <c r="I237" s="2">
        <f>数据源!BT269</f>
        <v>30</v>
      </c>
      <c r="J237" s="3">
        <f t="shared" si="122"/>
        <v>4</v>
      </c>
      <c r="K237" s="3">
        <f t="shared" si="123"/>
        <v>8</v>
      </c>
      <c r="L237" s="3" t="str">
        <f t="shared" si="113"/>
        <v>部件</v>
      </c>
      <c r="M237" s="3">
        <f t="shared" ca="1" si="114"/>
        <v>92105</v>
      </c>
      <c r="N237" s="3" t="str">
        <f t="shared" ca="1" si="117"/>
        <v>11311,12311,13311,51211,52211,53211,51221,52221,53221,51311,52311,53311,51321,52321,53321,91001,91003,91005,91101,91103,91105,91201,91203,91205,91002,91004,91006,91102,91104,91106,91202,91204,91206,92001,92003,92005,92101,92103,92105</v>
      </c>
      <c r="O237" s="3" t="str">
        <f t="shared" si="118"/>
        <v>194,194,194,375,375,375,176,176,176,173,173,173,165,165,165,69,69,69,69,69,69,69,69,69,69,69,69,69,69,69,69,69,69,30,30,30,30,30,30</v>
      </c>
      <c r="P237" s="1" t="str">
        <f t="shared" si="119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,(4,8)</v>
      </c>
      <c r="Q237" s="3" t="str">
        <f>IF(D237="坦克碎片",VLOOKUP(C237,道具信息!$N$2:$O$291,2,FALSE)&amp;"碎片",VLOOKUP(C237,道具信息!$N$2:$O$291,2,FALSE))</f>
        <v>T2部件</v>
      </c>
      <c r="R237" s="3">
        <f t="shared" si="124"/>
        <v>540</v>
      </c>
      <c r="S237" s="11">
        <f t="shared" si="125"/>
        <v>0.10299999999999999</v>
      </c>
      <c r="T237" s="3" t="str">
        <f>VLOOKUP(Q237,道具信息!$Q$3:$S$20,2,FALSE)</f>
        <v>CHEST_ITEM_TYPE_T2_PART</v>
      </c>
      <c r="U237" s="3" t="str">
        <f>IF(COUNTIF(U$199:U236,T237)=0,T237,"")</f>
        <v/>
      </c>
      <c r="V237" s="3" t="str">
        <f t="shared" si="120"/>
        <v>CHEST_ITEM_TYPE_T3_TANK,CHEST_ITEM_TYPE_T2_SHARD,CHEST_ITEM_TYPE_T3_SHARD,CHEST_ITEM_TYPE_T1_PART,CHEST_ITEM_TYPE_T2_PART</v>
      </c>
      <c r="W237" s="13" t="str">
        <f t="shared" si="115"/>
        <v/>
      </c>
      <c r="X237" s="3" t="str">
        <f t="shared" si="116"/>
        <v/>
      </c>
      <c r="Y237" s="3" t="str">
        <f t="shared" si="121"/>
        <v>11.1%,31.7%,19.4%,23.8%,10.3%</v>
      </c>
    </row>
    <row r="238" spans="2:25" x14ac:dyDescent="0.3">
      <c r="B238" s="2">
        <f>数据源!BM270</f>
        <v>6</v>
      </c>
      <c r="C238" s="2" t="str">
        <f>数据源!BN270</f>
        <v>T2HP1</v>
      </c>
      <c r="D238" s="2" t="str">
        <f>数据源!BO270</f>
        <v>部件</v>
      </c>
      <c r="E238" s="2">
        <f>数据源!BP270</f>
        <v>102.20000000000002</v>
      </c>
      <c r="F238" s="2">
        <f>数据源!BQ270</f>
        <v>6</v>
      </c>
      <c r="G238" s="2">
        <f>数据源!BR270</f>
        <v>5.8999999999999999E-3</v>
      </c>
      <c r="H238" s="2">
        <f>数据源!BS270</f>
        <v>2.9586594911937374E-3</v>
      </c>
      <c r="I238" s="2">
        <f>数据源!BT270</f>
        <v>30</v>
      </c>
      <c r="J238" s="3">
        <f t="shared" si="122"/>
        <v>4</v>
      </c>
      <c r="K238" s="3">
        <f t="shared" si="123"/>
        <v>8</v>
      </c>
      <c r="L238" s="3" t="str">
        <f t="shared" ref="L238:L240" si="126">RIGHT(D238,2)</f>
        <v>部件</v>
      </c>
      <c r="M238" s="3">
        <f t="shared" ref="M238:M240" ca="1" si="127">IF(OR(L238="坦克",L238="碎片"),VLOOKUP(C238,INDIRECT("坦克ID"),MATCH(L238&amp;"ID",INDIRECT("坦克标头"),0),FALSE),VLOOKUP(C238,INDIRECT(L238&amp;"ID"),2,FALSE))</f>
        <v>92201</v>
      </c>
      <c r="N238" s="3" t="str">
        <f t="shared" ref="N238:N240" ca="1" si="128">N237&amp;","&amp;M238</f>
        <v>11311,12311,13311,51211,52211,53211,51221,52221,53221,51311,52311,53311,51321,52321,53321,91001,91003,91005,91101,91103,91105,91201,91203,91205,91002,91004,91006,91102,91104,91106,91202,91204,91206,92001,92003,92005,92101,92103,92105,92201</v>
      </c>
      <c r="O238" s="3" t="str">
        <f t="shared" ref="O238:O240" si="129">O237&amp;","&amp;I238</f>
        <v>194,194,194,375,375,375,176,176,176,173,173,173,165,165,165,69,69,69,69,69,69,69,69,69,69,69,69,69,69,69,69,69,69,30,30,30,30,30,30,30</v>
      </c>
      <c r="P238" s="1" t="str">
        <f t="shared" ref="P238:P240" si="130">P237&amp;","&amp;"("&amp;J238&amp;","&amp;K238&amp;")"</f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,(4,8),(4,8)</v>
      </c>
      <c r="Q238" s="3" t="str">
        <f>IF(D238="坦克碎片",VLOOKUP(C238,道具信息!$N$2:$O$291,2,FALSE)&amp;"碎片",VLOOKUP(C238,道具信息!$N$2:$O$291,2,FALSE))</f>
        <v>T2部件</v>
      </c>
      <c r="R238" s="3">
        <f t="shared" si="124"/>
        <v>540</v>
      </c>
      <c r="S238" s="11">
        <f t="shared" si="125"/>
        <v>0.10299999999999999</v>
      </c>
      <c r="T238" s="3" t="str">
        <f>VLOOKUP(Q238,道具信息!$Q$3:$S$20,2,FALSE)</f>
        <v>CHEST_ITEM_TYPE_T2_PART</v>
      </c>
      <c r="U238" s="3" t="str">
        <f>IF(COUNTIF(U$199:U237,T238)=0,T238,"")</f>
        <v/>
      </c>
      <c r="V238" s="3" t="str">
        <f t="shared" si="120"/>
        <v>CHEST_ITEM_TYPE_T3_TANK,CHEST_ITEM_TYPE_T2_SHARD,CHEST_ITEM_TYPE_T3_SHARD,CHEST_ITEM_TYPE_T1_PART,CHEST_ITEM_TYPE_T2_PART</v>
      </c>
      <c r="W238" s="13" t="str">
        <f t="shared" si="115"/>
        <v/>
      </c>
      <c r="X238" s="3" t="str">
        <f t="shared" si="116"/>
        <v/>
      </c>
      <c r="Y238" s="3" t="str">
        <f t="shared" si="121"/>
        <v>11.1%,31.7%,19.4%,23.8%,10.3%</v>
      </c>
    </row>
    <row r="239" spans="2:25" x14ac:dyDescent="0.3">
      <c r="B239" s="2">
        <f>数据源!BM271</f>
        <v>6</v>
      </c>
      <c r="C239" s="2" t="str">
        <f>数据源!BN271</f>
        <v>T2HP3</v>
      </c>
      <c r="D239" s="2" t="str">
        <f>数据源!BO271</f>
        <v>部件</v>
      </c>
      <c r="E239" s="2">
        <f>数据源!BP271</f>
        <v>102.20000000000002</v>
      </c>
      <c r="F239" s="2">
        <f>数据源!BQ271</f>
        <v>6</v>
      </c>
      <c r="G239" s="2">
        <f>数据源!BR271</f>
        <v>5.8999999999999999E-3</v>
      </c>
      <c r="H239" s="2">
        <f>数据源!BS271</f>
        <v>2.9586594911937374E-3</v>
      </c>
      <c r="I239" s="2">
        <f>数据源!BT271</f>
        <v>30</v>
      </c>
      <c r="J239" s="3">
        <f t="shared" si="122"/>
        <v>4</v>
      </c>
      <c r="K239" s="3">
        <f t="shared" si="123"/>
        <v>8</v>
      </c>
      <c r="L239" s="3" t="str">
        <f t="shared" si="126"/>
        <v>部件</v>
      </c>
      <c r="M239" s="3">
        <f t="shared" ca="1" si="127"/>
        <v>92203</v>
      </c>
      <c r="N239" s="3" t="str">
        <f t="shared" ca="1" si="128"/>
        <v>11311,12311,13311,51211,52211,53211,51221,52221,53221,51311,52311,53311,51321,52321,53321,91001,91003,91005,91101,91103,91105,91201,91203,91205,91002,91004,91006,91102,91104,91106,91202,91204,91206,92001,92003,92005,92101,92103,92105,92201,92203</v>
      </c>
      <c r="O239" s="3" t="str">
        <f t="shared" si="129"/>
        <v>194,194,194,375,375,375,176,176,176,173,173,173,165,165,165,69,69,69,69,69,69,69,69,69,69,69,69,69,69,69,69,69,69,30,30,30,30,30,30,30,30</v>
      </c>
      <c r="P239" s="1" t="str">
        <f t="shared" si="130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,(4,8),(4,8),(4,8)</v>
      </c>
      <c r="Q239" s="3" t="str">
        <f>IF(D239="坦克碎片",VLOOKUP(C239,道具信息!$N$2:$O$291,2,FALSE)&amp;"碎片",VLOOKUP(C239,道具信息!$N$2:$O$291,2,FALSE))</f>
        <v>T2部件</v>
      </c>
      <c r="R239" s="3">
        <f t="shared" si="124"/>
        <v>540</v>
      </c>
      <c r="S239" s="11">
        <f t="shared" si="125"/>
        <v>0.10299999999999999</v>
      </c>
      <c r="T239" s="3" t="str">
        <f>VLOOKUP(Q239,道具信息!$Q$3:$S$20,2,FALSE)</f>
        <v>CHEST_ITEM_TYPE_T2_PART</v>
      </c>
      <c r="U239" s="3" t="str">
        <f>IF(COUNTIF(U$199:U238,T239)=0,T239,"")</f>
        <v/>
      </c>
      <c r="V239" s="3" t="str">
        <f t="shared" si="120"/>
        <v>CHEST_ITEM_TYPE_T3_TANK,CHEST_ITEM_TYPE_T2_SHARD,CHEST_ITEM_TYPE_T3_SHARD,CHEST_ITEM_TYPE_T1_PART,CHEST_ITEM_TYPE_T2_PART</v>
      </c>
      <c r="W239" s="13" t="str">
        <f t="shared" si="115"/>
        <v/>
      </c>
      <c r="X239" s="3" t="str">
        <f t="shared" si="116"/>
        <v/>
      </c>
      <c r="Y239" s="3" t="str">
        <f t="shared" si="121"/>
        <v>11.1%,31.7%,19.4%,23.8%,10.3%</v>
      </c>
    </row>
    <row r="240" spans="2:25" x14ac:dyDescent="0.3">
      <c r="B240" s="2">
        <f>数据源!BM272</f>
        <v>6</v>
      </c>
      <c r="C240" s="2" t="str">
        <f>数据源!BN272</f>
        <v>T2HP5</v>
      </c>
      <c r="D240" s="2" t="str">
        <f>数据源!BO272</f>
        <v>部件</v>
      </c>
      <c r="E240" s="2">
        <f>数据源!BP272</f>
        <v>102.20000000000002</v>
      </c>
      <c r="F240" s="2">
        <f>数据源!BQ272</f>
        <v>6</v>
      </c>
      <c r="G240" s="2">
        <f>数据源!BR272</f>
        <v>5.8999999999999999E-3</v>
      </c>
      <c r="H240" s="2">
        <f>数据源!BS272</f>
        <v>2.9586594911937374E-3</v>
      </c>
      <c r="I240" s="2">
        <f>数据源!BT272</f>
        <v>30</v>
      </c>
      <c r="J240" s="3">
        <f t="shared" si="122"/>
        <v>4</v>
      </c>
      <c r="K240" s="3">
        <f t="shared" si="123"/>
        <v>8</v>
      </c>
      <c r="L240" s="3" t="str">
        <f t="shared" si="126"/>
        <v>部件</v>
      </c>
      <c r="M240" s="3">
        <f t="shared" ca="1" si="127"/>
        <v>92205</v>
      </c>
      <c r="N240" s="3" t="str">
        <f t="shared" ca="1" si="128"/>
        <v>11311,12311,13311,51211,52211,53211,51221,52221,53221,51311,52311,53311,51321,52321,53321,91001,91003,91005,91101,91103,91105,91201,91203,91205,91002,91004,91006,91102,91104,91106,91202,91204,91206,92001,92003,92005,92101,92103,92105,92201,92203,92205</v>
      </c>
      <c r="O240" s="3" t="str">
        <f t="shared" si="129"/>
        <v>194,194,194,375,375,375,176,176,176,173,173,173,165,165,165,69,69,69,69,69,69,69,69,69,69,69,69,69,69,69,69,69,69,30,30,30,30,30,30,30,30,30</v>
      </c>
      <c r="P240" s="1" t="str">
        <f t="shared" si="130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,(4,8),(4,8),(4,8),(4,8)</v>
      </c>
      <c r="Q240" s="3" t="str">
        <f>IF(D240="坦克碎片",VLOOKUP(C240,道具信息!$N$2:$O$291,2,FALSE)&amp;"碎片",VLOOKUP(C240,道具信息!$N$2:$O$291,2,FALSE))</f>
        <v>T2部件</v>
      </c>
      <c r="R240" s="3">
        <f t="shared" si="124"/>
        <v>540</v>
      </c>
      <c r="S240" s="11">
        <f t="shared" si="125"/>
        <v>0.10299999999999999</v>
      </c>
      <c r="T240" s="3" t="str">
        <f>VLOOKUP(Q240,道具信息!$Q$3:$S$20,2,FALSE)</f>
        <v>CHEST_ITEM_TYPE_T2_PART</v>
      </c>
      <c r="U240" s="3" t="str">
        <f>IF(COUNTIF(U$199:U239,T240)=0,T240,"")</f>
        <v/>
      </c>
      <c r="V240" s="3" t="str">
        <f t="shared" si="120"/>
        <v>CHEST_ITEM_TYPE_T3_TANK,CHEST_ITEM_TYPE_T2_SHARD,CHEST_ITEM_TYPE_T3_SHARD,CHEST_ITEM_TYPE_T1_PART,CHEST_ITEM_TYPE_T2_PART</v>
      </c>
      <c r="W240" s="13" t="str">
        <f t="shared" si="115"/>
        <v/>
      </c>
      <c r="X240" s="3" t="str">
        <f t="shared" si="116"/>
        <v/>
      </c>
      <c r="Y240" s="3" t="str">
        <f t="shared" si="121"/>
        <v>11.1%,31.7%,19.4%,23.8%,10.3%</v>
      </c>
    </row>
    <row r="241" spans="2:25" x14ac:dyDescent="0.3">
      <c r="B241" s="2">
        <f>数据源!BM273</f>
        <v>6</v>
      </c>
      <c r="C241" s="2" t="str">
        <f>数据源!BN273</f>
        <v>T2LP2</v>
      </c>
      <c r="D241" s="2" t="str">
        <f>数据源!BO273</f>
        <v>部件</v>
      </c>
      <c r="E241" s="2">
        <f>数据源!BP273</f>
        <v>102.20000000000002</v>
      </c>
      <c r="F241" s="2">
        <f>数据源!BQ273</f>
        <v>6</v>
      </c>
      <c r="G241" s="2">
        <f>数据源!BR273</f>
        <v>5.8999999999999999E-3</v>
      </c>
      <c r="H241" s="2">
        <f>数据源!BS273</f>
        <v>2.9586594911937374E-3</v>
      </c>
      <c r="I241" s="2">
        <f>数据源!BT273</f>
        <v>30</v>
      </c>
      <c r="J241" s="3">
        <f t="shared" si="122"/>
        <v>4</v>
      </c>
      <c r="K241" s="3">
        <f t="shared" si="123"/>
        <v>8</v>
      </c>
      <c r="L241" s="3" t="str">
        <f t="shared" ref="L241:L258" si="131">RIGHT(D241,2)</f>
        <v>部件</v>
      </c>
      <c r="M241" s="3">
        <f t="shared" ref="M241:M258" ca="1" si="132">IF(OR(L241="坦克",L241="碎片"),VLOOKUP(C241,INDIRECT("坦克ID"),MATCH(L241&amp;"ID",INDIRECT("坦克标头"),0),FALSE),VLOOKUP(C241,INDIRECT(L241&amp;"ID"),2,FALSE))</f>
        <v>92002</v>
      </c>
      <c r="N241" s="3" t="str">
        <f t="shared" ref="N241:N258" ca="1" si="133">N240&amp;","&amp;M241</f>
        <v>11311,12311,13311,51211,52211,53211,51221,52221,53221,51311,52311,53311,51321,52321,53321,91001,91003,91005,91101,91103,91105,91201,91203,91205,91002,91004,91006,91102,91104,91106,91202,91204,91206,92001,92003,92005,92101,92103,92105,92201,92203,92205,92002</v>
      </c>
      <c r="O241" s="3" t="str">
        <f t="shared" ref="O241:O258" si="134">O240&amp;","&amp;I241</f>
        <v>194,194,194,375,375,375,176,176,176,173,173,173,165,165,165,69,69,69,69,69,69,69,69,69,69,69,69,69,69,69,69,69,69,30,30,30,30,30,30,30,30,30,30</v>
      </c>
      <c r="P241" s="1" t="str">
        <f t="shared" ref="P241:P258" si="135">P240&amp;","&amp;"("&amp;J241&amp;","&amp;K241&amp;")"</f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,(4,8),(4,8),(4,8),(4,8),(4,8)</v>
      </c>
      <c r="Q241" s="3" t="str">
        <f>IF(D241="坦克碎片",VLOOKUP(C241,道具信息!$N$2:$O$291,2,FALSE)&amp;"碎片",VLOOKUP(C241,道具信息!$N$2:$O$291,2,FALSE))</f>
        <v>T2部件</v>
      </c>
      <c r="R241" s="3">
        <f t="shared" si="124"/>
        <v>540</v>
      </c>
      <c r="S241" s="11">
        <f t="shared" si="125"/>
        <v>0.10299999999999999</v>
      </c>
      <c r="T241" s="3" t="str">
        <f>VLOOKUP(Q241,道具信息!$Q$3:$S$20,2,FALSE)</f>
        <v>CHEST_ITEM_TYPE_T2_PART</v>
      </c>
      <c r="U241" s="3" t="str">
        <f>IF(COUNTIF(U$199:U240,T241)=0,T241,"")</f>
        <v/>
      </c>
      <c r="V241" s="3" t="str">
        <f t="shared" si="120"/>
        <v>CHEST_ITEM_TYPE_T3_TANK,CHEST_ITEM_TYPE_T2_SHARD,CHEST_ITEM_TYPE_T3_SHARD,CHEST_ITEM_TYPE_T1_PART,CHEST_ITEM_TYPE_T2_PART</v>
      </c>
      <c r="W241" s="13" t="str">
        <f t="shared" si="115"/>
        <v/>
      </c>
      <c r="X241" s="3" t="str">
        <f t="shared" si="116"/>
        <v/>
      </c>
      <c r="Y241" s="3" t="str">
        <f t="shared" si="121"/>
        <v>11.1%,31.7%,19.4%,23.8%,10.3%</v>
      </c>
    </row>
    <row r="242" spans="2:25" x14ac:dyDescent="0.3">
      <c r="B242" s="2">
        <f>数据源!BM274</f>
        <v>6</v>
      </c>
      <c r="C242" s="2" t="str">
        <f>数据源!BN274</f>
        <v>T2LP4</v>
      </c>
      <c r="D242" s="2" t="str">
        <f>数据源!BO274</f>
        <v>部件</v>
      </c>
      <c r="E242" s="2">
        <f>数据源!BP274</f>
        <v>102.20000000000002</v>
      </c>
      <c r="F242" s="2">
        <f>数据源!BQ274</f>
        <v>6</v>
      </c>
      <c r="G242" s="2">
        <f>数据源!BR274</f>
        <v>5.8999999999999999E-3</v>
      </c>
      <c r="H242" s="2">
        <f>数据源!BS274</f>
        <v>2.9586594911937374E-3</v>
      </c>
      <c r="I242" s="2">
        <f>数据源!BT274</f>
        <v>30</v>
      </c>
      <c r="J242" s="3">
        <f t="shared" si="122"/>
        <v>4</v>
      </c>
      <c r="K242" s="3">
        <f t="shared" si="123"/>
        <v>8</v>
      </c>
      <c r="L242" s="3" t="str">
        <f t="shared" si="131"/>
        <v>部件</v>
      </c>
      <c r="M242" s="3">
        <f t="shared" ca="1" si="132"/>
        <v>92004</v>
      </c>
      <c r="N242" s="3" t="str">
        <f t="shared" ca="1" si="133"/>
        <v>11311,12311,13311,51211,52211,53211,51221,52221,53221,51311,52311,53311,51321,52321,53321,91001,91003,91005,91101,91103,91105,91201,91203,91205,91002,91004,91006,91102,91104,91106,91202,91204,91206,92001,92003,92005,92101,92103,92105,92201,92203,92205,92002,92004</v>
      </c>
      <c r="O242" s="3" t="str">
        <f t="shared" si="134"/>
        <v>194,194,194,375,375,375,176,176,176,173,173,173,165,165,165,69,69,69,69,69,69,69,69,69,69,69,69,69,69,69,69,69,69,30,30,30,30,30,30,30,30,30,30,30</v>
      </c>
      <c r="P242" s="1" t="str">
        <f t="shared" si="135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,(4,8),(4,8),(4,8),(4,8),(4,8),(4,8)</v>
      </c>
      <c r="Q242" s="3" t="str">
        <f>IF(D242="坦克碎片",VLOOKUP(C242,道具信息!$N$2:$O$291,2,FALSE)&amp;"碎片",VLOOKUP(C242,道具信息!$N$2:$O$291,2,FALSE))</f>
        <v>T2部件</v>
      </c>
      <c r="R242" s="3">
        <f t="shared" si="124"/>
        <v>540</v>
      </c>
      <c r="S242" s="11">
        <f t="shared" si="125"/>
        <v>0.10299999999999999</v>
      </c>
      <c r="T242" s="3" t="str">
        <f>VLOOKUP(Q242,道具信息!$Q$3:$S$20,2,FALSE)</f>
        <v>CHEST_ITEM_TYPE_T2_PART</v>
      </c>
      <c r="U242" s="3" t="str">
        <f>IF(COUNTIF(U$199:U241,T242)=0,T242,"")</f>
        <v/>
      </c>
      <c r="V242" s="3" t="str">
        <f t="shared" si="120"/>
        <v>CHEST_ITEM_TYPE_T3_TANK,CHEST_ITEM_TYPE_T2_SHARD,CHEST_ITEM_TYPE_T3_SHARD,CHEST_ITEM_TYPE_T1_PART,CHEST_ITEM_TYPE_T2_PART</v>
      </c>
      <c r="W242" s="13" t="str">
        <f t="shared" si="115"/>
        <v/>
      </c>
      <c r="X242" s="3" t="str">
        <f t="shared" si="116"/>
        <v/>
      </c>
      <c r="Y242" s="3" t="str">
        <f t="shared" si="121"/>
        <v>11.1%,31.7%,19.4%,23.8%,10.3%</v>
      </c>
    </row>
    <row r="243" spans="2:25" x14ac:dyDescent="0.3">
      <c r="B243" s="2">
        <f>数据源!BM275</f>
        <v>6</v>
      </c>
      <c r="C243" s="2" t="str">
        <f>数据源!BN275</f>
        <v>T2LP6</v>
      </c>
      <c r="D243" s="2" t="str">
        <f>数据源!BO275</f>
        <v>部件</v>
      </c>
      <c r="E243" s="2">
        <f>数据源!BP275</f>
        <v>102.20000000000002</v>
      </c>
      <c r="F243" s="2">
        <f>数据源!BQ275</f>
        <v>6</v>
      </c>
      <c r="G243" s="2">
        <f>数据源!BR275</f>
        <v>5.8999999999999999E-3</v>
      </c>
      <c r="H243" s="2">
        <f>数据源!BS275</f>
        <v>2.9586594911937374E-3</v>
      </c>
      <c r="I243" s="2">
        <f>数据源!BT275</f>
        <v>30</v>
      </c>
      <c r="J243" s="3">
        <f t="shared" si="122"/>
        <v>4</v>
      </c>
      <c r="K243" s="3">
        <f t="shared" si="123"/>
        <v>8</v>
      </c>
      <c r="L243" s="3" t="str">
        <f t="shared" si="131"/>
        <v>部件</v>
      </c>
      <c r="M243" s="3">
        <f t="shared" ca="1" si="132"/>
        <v>92006</v>
      </c>
      <c r="N243" s="3" t="str">
        <f t="shared" ca="1" si="133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</v>
      </c>
      <c r="O243" s="3" t="str">
        <f t="shared" si="134"/>
        <v>194,194,194,375,375,375,176,176,176,173,173,173,165,165,165,69,69,69,69,69,69,69,69,69,69,69,69,69,69,69,69,69,69,30,30,30,30,30,30,30,30,30,30,30,30</v>
      </c>
      <c r="P243" s="1" t="str">
        <f t="shared" si="135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,(4,8),(4,8),(4,8),(4,8),(4,8),(4,8),(4,8)</v>
      </c>
      <c r="Q243" s="3" t="str">
        <f>IF(D243="坦克碎片",VLOOKUP(C243,道具信息!$N$2:$O$291,2,FALSE)&amp;"碎片",VLOOKUP(C243,道具信息!$N$2:$O$291,2,FALSE))</f>
        <v>T2部件</v>
      </c>
      <c r="R243" s="3">
        <f t="shared" si="124"/>
        <v>540</v>
      </c>
      <c r="S243" s="11">
        <f t="shared" si="125"/>
        <v>0.10299999999999999</v>
      </c>
      <c r="T243" s="3" t="str">
        <f>VLOOKUP(Q243,道具信息!$Q$3:$S$20,2,FALSE)</f>
        <v>CHEST_ITEM_TYPE_T2_PART</v>
      </c>
      <c r="U243" s="3" t="str">
        <f>IF(COUNTIF(U$199:U242,T243)=0,T243,"")</f>
        <v/>
      </c>
      <c r="V243" s="3" t="str">
        <f t="shared" si="120"/>
        <v>CHEST_ITEM_TYPE_T3_TANK,CHEST_ITEM_TYPE_T2_SHARD,CHEST_ITEM_TYPE_T3_SHARD,CHEST_ITEM_TYPE_T1_PART,CHEST_ITEM_TYPE_T2_PART</v>
      </c>
      <c r="W243" s="13" t="str">
        <f t="shared" si="115"/>
        <v/>
      </c>
      <c r="X243" s="3" t="str">
        <f t="shared" si="116"/>
        <v/>
      </c>
      <c r="Y243" s="3" t="str">
        <f t="shared" si="121"/>
        <v>11.1%,31.7%,19.4%,23.8%,10.3%</v>
      </c>
    </row>
    <row r="244" spans="2:25" x14ac:dyDescent="0.3">
      <c r="B244" s="2">
        <f>数据源!BM276</f>
        <v>6</v>
      </c>
      <c r="C244" s="2" t="str">
        <f>数据源!BN276</f>
        <v>T2MP2</v>
      </c>
      <c r="D244" s="2" t="str">
        <f>数据源!BO276</f>
        <v>部件</v>
      </c>
      <c r="E244" s="2">
        <f>数据源!BP276</f>
        <v>102.20000000000002</v>
      </c>
      <c r="F244" s="2">
        <f>数据源!BQ276</f>
        <v>6</v>
      </c>
      <c r="G244" s="2">
        <f>数据源!BR276</f>
        <v>5.8999999999999999E-3</v>
      </c>
      <c r="H244" s="2">
        <f>数据源!BS276</f>
        <v>2.9586594911937374E-3</v>
      </c>
      <c r="I244" s="2">
        <f>数据源!BT276</f>
        <v>30</v>
      </c>
      <c r="J244" s="3">
        <f>ROUNDUP(IF(F244&gt;1,F244-ROUNDDOWN(SQRT(F244),0),F244),0)</f>
        <v>4</v>
      </c>
      <c r="K244" s="3">
        <f>F244*2-J244</f>
        <v>8</v>
      </c>
      <c r="L244" s="3" t="str">
        <f t="shared" si="131"/>
        <v>部件</v>
      </c>
      <c r="M244" s="3">
        <f t="shared" ca="1" si="132"/>
        <v>92102</v>
      </c>
      <c r="N244" s="3" t="str">
        <f t="shared" ca="1" si="133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</v>
      </c>
      <c r="O244" s="3" t="str">
        <f t="shared" si="134"/>
        <v>194,194,194,375,375,375,176,176,176,173,173,173,165,165,165,69,69,69,69,69,69,69,69,69,69,69,69,69,69,69,69,69,69,30,30,30,30,30,30,30,30,30,30,30,30,30</v>
      </c>
      <c r="P244" s="1" t="str">
        <f t="shared" si="135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,(4,8),(4,8),(4,8),(4,8),(4,8),(4,8),(4,8),(4,8)</v>
      </c>
      <c r="Q244" s="3" t="str">
        <f>IF(D244="坦克碎片",VLOOKUP(C244,道具信息!$N$2:$O$291,2,FALSE)&amp;"碎片",VLOOKUP(C244,道具信息!$N$2:$O$291,2,FALSE))</f>
        <v>T2部件</v>
      </c>
      <c r="R244" s="3">
        <f t="shared" si="124"/>
        <v>540</v>
      </c>
      <c r="S244" s="11">
        <f t="shared" si="125"/>
        <v>0.10299999999999999</v>
      </c>
      <c r="T244" s="3" t="str">
        <f>VLOOKUP(Q244,道具信息!$Q$3:$S$20,2,FALSE)</f>
        <v>CHEST_ITEM_TYPE_T2_PART</v>
      </c>
      <c r="U244" s="3" t="str">
        <f>IF(COUNTIF(U$199:U243,T244)=0,T244,"")</f>
        <v/>
      </c>
      <c r="V244" s="3" t="str">
        <f t="shared" si="120"/>
        <v>CHEST_ITEM_TYPE_T3_TANK,CHEST_ITEM_TYPE_T2_SHARD,CHEST_ITEM_TYPE_T3_SHARD,CHEST_ITEM_TYPE_T1_PART,CHEST_ITEM_TYPE_T2_PART</v>
      </c>
      <c r="W244" s="13" t="str">
        <f t="shared" si="115"/>
        <v/>
      </c>
      <c r="X244" s="3" t="str">
        <f t="shared" si="116"/>
        <v/>
      </c>
      <c r="Y244" s="3" t="str">
        <f t="shared" si="121"/>
        <v>11.1%,31.7%,19.4%,23.8%,10.3%</v>
      </c>
    </row>
    <row r="245" spans="2:25" x14ac:dyDescent="0.3">
      <c r="B245" s="2">
        <f>数据源!BM277</f>
        <v>6</v>
      </c>
      <c r="C245" s="2" t="str">
        <f>数据源!BN277</f>
        <v>T2MP4</v>
      </c>
      <c r="D245" s="2" t="str">
        <f>数据源!BO277</f>
        <v>部件</v>
      </c>
      <c r="E245" s="2">
        <f>数据源!BP277</f>
        <v>102.20000000000002</v>
      </c>
      <c r="F245" s="2">
        <f>数据源!BQ277</f>
        <v>6</v>
      </c>
      <c r="G245" s="2">
        <f>数据源!BR277</f>
        <v>5.8999999999999999E-3</v>
      </c>
      <c r="H245" s="2">
        <f>数据源!BS277</f>
        <v>2.9586594911937374E-3</v>
      </c>
      <c r="I245" s="2">
        <f>数据源!BT277</f>
        <v>30</v>
      </c>
      <c r="J245" s="3">
        <f t="shared" ref="J245:J252" si="136">ROUNDUP(IF(F245&gt;1,F245-ROUNDDOWN(SQRT(F245),0),F245),0)</f>
        <v>4</v>
      </c>
      <c r="K245" s="3">
        <f t="shared" ref="K245:K252" si="137">F245*2-J245</f>
        <v>8</v>
      </c>
      <c r="L245" s="3" t="str">
        <f t="shared" si="131"/>
        <v>部件</v>
      </c>
      <c r="M245" s="3">
        <f t="shared" ca="1" si="132"/>
        <v>92104</v>
      </c>
      <c r="N245" s="3" t="str">
        <f t="shared" ca="1" si="133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</v>
      </c>
      <c r="O245" s="3" t="str">
        <f t="shared" si="134"/>
        <v>194,194,194,375,375,375,176,176,176,173,173,173,165,165,165,69,69,69,69,69,69,69,69,69,69,69,69,69,69,69,69,69,69,30,30,30,30,30,30,30,30,30,30,30,30,30,30</v>
      </c>
      <c r="P245" s="1" t="str">
        <f t="shared" si="135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,(4,8),(4,8),(4,8),(4,8),(4,8),(4,8),(4,8),(4,8),(4,8)</v>
      </c>
      <c r="Q245" s="3" t="str">
        <f>IF(D245="坦克碎片",VLOOKUP(C245,道具信息!$N$2:$O$291,2,FALSE)&amp;"碎片",VLOOKUP(C245,道具信息!$N$2:$O$291,2,FALSE))</f>
        <v>T2部件</v>
      </c>
      <c r="R245" s="3">
        <f t="shared" si="124"/>
        <v>540</v>
      </c>
      <c r="S245" s="11">
        <f t="shared" si="125"/>
        <v>0.10299999999999999</v>
      </c>
      <c r="T245" s="3" t="str">
        <f>VLOOKUP(Q245,道具信息!$Q$3:$S$20,2,FALSE)</f>
        <v>CHEST_ITEM_TYPE_T2_PART</v>
      </c>
      <c r="U245" s="3" t="str">
        <f>IF(COUNTIF(U$199:U244,T245)=0,T245,"")</f>
        <v/>
      </c>
      <c r="V245" s="3" t="str">
        <f t="shared" si="120"/>
        <v>CHEST_ITEM_TYPE_T3_TANK,CHEST_ITEM_TYPE_T2_SHARD,CHEST_ITEM_TYPE_T3_SHARD,CHEST_ITEM_TYPE_T1_PART,CHEST_ITEM_TYPE_T2_PART</v>
      </c>
      <c r="W245" s="13" t="str">
        <f t="shared" si="115"/>
        <v/>
      </c>
      <c r="X245" s="3" t="str">
        <f t="shared" si="116"/>
        <v/>
      </c>
      <c r="Y245" s="3" t="str">
        <f t="shared" si="121"/>
        <v>11.1%,31.7%,19.4%,23.8%,10.3%</v>
      </c>
    </row>
    <row r="246" spans="2:25" x14ac:dyDescent="0.3">
      <c r="B246" s="2">
        <f>数据源!BM278</f>
        <v>6</v>
      </c>
      <c r="C246" s="2" t="str">
        <f>数据源!BN278</f>
        <v>T2MP6</v>
      </c>
      <c r="D246" s="2" t="str">
        <f>数据源!BO278</f>
        <v>部件</v>
      </c>
      <c r="E246" s="2">
        <f>数据源!BP278</f>
        <v>102.20000000000002</v>
      </c>
      <c r="F246" s="2">
        <f>数据源!BQ278</f>
        <v>6</v>
      </c>
      <c r="G246" s="2">
        <f>数据源!BR278</f>
        <v>5.8999999999999999E-3</v>
      </c>
      <c r="H246" s="2">
        <f>数据源!BS278</f>
        <v>2.9586594911937374E-3</v>
      </c>
      <c r="I246" s="2">
        <f>数据源!BT278</f>
        <v>30</v>
      </c>
      <c r="J246" s="3">
        <f t="shared" si="136"/>
        <v>4</v>
      </c>
      <c r="K246" s="3">
        <f t="shared" si="137"/>
        <v>8</v>
      </c>
      <c r="L246" s="3" t="str">
        <f t="shared" si="131"/>
        <v>部件</v>
      </c>
      <c r="M246" s="3">
        <f t="shared" ca="1" si="132"/>
        <v>92106</v>
      </c>
      <c r="N246" s="3" t="str">
        <f t="shared" ca="1" si="133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</v>
      </c>
      <c r="O246" s="3" t="str">
        <f t="shared" si="134"/>
        <v>194,194,194,375,375,375,176,176,176,173,173,173,165,165,165,69,69,69,69,69,69,69,69,69,69,69,69,69,69,69,69,69,69,30,30,30,30,30,30,30,30,30,30,30,30,30,30,30</v>
      </c>
      <c r="P246" s="1" t="str">
        <f t="shared" si="135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,(4,8),(4,8),(4,8),(4,8),(4,8),(4,8),(4,8),(4,8),(4,8),(4,8)</v>
      </c>
      <c r="Q246" s="3" t="str">
        <f>IF(D246="坦克碎片",VLOOKUP(C246,道具信息!$N$2:$O$291,2,FALSE)&amp;"碎片",VLOOKUP(C246,道具信息!$N$2:$O$291,2,FALSE))</f>
        <v>T2部件</v>
      </c>
      <c r="R246" s="3">
        <f t="shared" si="124"/>
        <v>540</v>
      </c>
      <c r="S246" s="11">
        <f t="shared" si="125"/>
        <v>0.10299999999999999</v>
      </c>
      <c r="T246" s="3" t="str">
        <f>VLOOKUP(Q246,道具信息!$Q$3:$S$20,2,FALSE)</f>
        <v>CHEST_ITEM_TYPE_T2_PART</v>
      </c>
      <c r="U246" s="3" t="str">
        <f>IF(COUNTIF(U$199:U245,T246)=0,T246,"")</f>
        <v/>
      </c>
      <c r="V246" s="3" t="str">
        <f t="shared" si="120"/>
        <v>CHEST_ITEM_TYPE_T3_TANK,CHEST_ITEM_TYPE_T2_SHARD,CHEST_ITEM_TYPE_T3_SHARD,CHEST_ITEM_TYPE_T1_PART,CHEST_ITEM_TYPE_T2_PART</v>
      </c>
      <c r="W246" s="13" t="str">
        <f t="shared" si="115"/>
        <v/>
      </c>
      <c r="X246" s="3" t="str">
        <f t="shared" si="116"/>
        <v/>
      </c>
      <c r="Y246" s="3" t="str">
        <f t="shared" si="121"/>
        <v>11.1%,31.7%,19.4%,23.8%,10.3%</v>
      </c>
    </row>
    <row r="247" spans="2:25" x14ac:dyDescent="0.3">
      <c r="B247" s="2">
        <f>数据源!BM279</f>
        <v>6</v>
      </c>
      <c r="C247" s="2" t="str">
        <f>数据源!BN279</f>
        <v>T2HP2</v>
      </c>
      <c r="D247" s="2" t="str">
        <f>数据源!BO279</f>
        <v>部件</v>
      </c>
      <c r="E247" s="2">
        <f>数据源!BP279</f>
        <v>102.20000000000002</v>
      </c>
      <c r="F247" s="2">
        <f>数据源!BQ279</f>
        <v>6</v>
      </c>
      <c r="G247" s="2">
        <f>数据源!BR279</f>
        <v>5.8999999999999999E-3</v>
      </c>
      <c r="H247" s="2">
        <f>数据源!BS279</f>
        <v>2.9586594911937374E-3</v>
      </c>
      <c r="I247" s="2">
        <f>数据源!BT279</f>
        <v>30</v>
      </c>
      <c r="J247" s="3">
        <f t="shared" si="136"/>
        <v>4</v>
      </c>
      <c r="K247" s="3">
        <f t="shared" si="137"/>
        <v>8</v>
      </c>
      <c r="L247" s="3" t="str">
        <f t="shared" si="131"/>
        <v>部件</v>
      </c>
      <c r="M247" s="3">
        <f t="shared" ca="1" si="132"/>
        <v>92202</v>
      </c>
      <c r="N247" s="3" t="str">
        <f t="shared" ca="1" si="133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</v>
      </c>
      <c r="O247" s="3" t="str">
        <f t="shared" si="134"/>
        <v>194,194,194,375,375,375,176,176,176,173,173,173,165,165,165,69,69,69,69,69,69,69,69,69,69,69,69,69,69,69,69,69,69,30,30,30,30,30,30,30,30,30,30,30,30,30,30,30,30</v>
      </c>
      <c r="P247" s="1" t="str">
        <f t="shared" si="135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,(4,8),(4,8),(4,8),(4,8),(4,8),(4,8),(4,8),(4,8),(4,8),(4,8),(4,8)</v>
      </c>
      <c r="Q247" s="3" t="str">
        <f>IF(D247="坦克碎片",VLOOKUP(C247,道具信息!$N$2:$O$291,2,FALSE)&amp;"碎片",VLOOKUP(C247,道具信息!$N$2:$O$291,2,FALSE))</f>
        <v>T2部件</v>
      </c>
      <c r="R247" s="3">
        <f t="shared" si="124"/>
        <v>540</v>
      </c>
      <c r="S247" s="11">
        <f t="shared" si="125"/>
        <v>0.10299999999999999</v>
      </c>
      <c r="T247" s="3" t="str">
        <f>VLOOKUP(Q247,道具信息!$Q$3:$S$20,2,FALSE)</f>
        <v>CHEST_ITEM_TYPE_T2_PART</v>
      </c>
      <c r="U247" s="3" t="str">
        <f>IF(COUNTIF(U$199:U246,T247)=0,T247,"")</f>
        <v/>
      </c>
      <c r="V247" s="3" t="str">
        <f t="shared" si="120"/>
        <v>CHEST_ITEM_TYPE_T3_TANK,CHEST_ITEM_TYPE_T2_SHARD,CHEST_ITEM_TYPE_T3_SHARD,CHEST_ITEM_TYPE_T1_PART,CHEST_ITEM_TYPE_T2_PART</v>
      </c>
      <c r="W247" s="13" t="str">
        <f t="shared" si="115"/>
        <v/>
      </c>
      <c r="X247" s="3" t="str">
        <f t="shared" si="116"/>
        <v/>
      </c>
      <c r="Y247" s="3" t="str">
        <f t="shared" si="121"/>
        <v>11.1%,31.7%,19.4%,23.8%,10.3%</v>
      </c>
    </row>
    <row r="248" spans="2:25" x14ac:dyDescent="0.3">
      <c r="B248" s="2">
        <f>数据源!BM280</f>
        <v>6</v>
      </c>
      <c r="C248" s="2" t="str">
        <f>数据源!BN280</f>
        <v>T2HP4</v>
      </c>
      <c r="D248" s="2" t="str">
        <f>数据源!BO280</f>
        <v>部件</v>
      </c>
      <c r="E248" s="2">
        <f>数据源!BP280</f>
        <v>102.20000000000002</v>
      </c>
      <c r="F248" s="2">
        <f>数据源!BQ280</f>
        <v>6</v>
      </c>
      <c r="G248" s="2">
        <f>数据源!BR280</f>
        <v>5.8999999999999999E-3</v>
      </c>
      <c r="H248" s="2">
        <f>数据源!BS280</f>
        <v>2.9586594911937374E-3</v>
      </c>
      <c r="I248" s="2">
        <f>数据源!BT280</f>
        <v>30</v>
      </c>
      <c r="J248" s="3">
        <f t="shared" si="136"/>
        <v>4</v>
      </c>
      <c r="K248" s="3">
        <f t="shared" si="137"/>
        <v>8</v>
      </c>
      <c r="L248" s="3" t="str">
        <f t="shared" si="131"/>
        <v>部件</v>
      </c>
      <c r="M248" s="3">
        <f t="shared" ca="1" si="132"/>
        <v>92204</v>
      </c>
      <c r="N248" s="3" t="str">
        <f t="shared" ca="1" si="133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</v>
      </c>
      <c r="O248" s="3" t="str">
        <f t="shared" si="134"/>
        <v>194,194,194,375,375,375,176,176,176,173,173,173,165,165,165,69,69,69,69,69,69,69,69,69,69,69,69,69,69,69,69,69,69,30,30,30,30,30,30,30,30,30,30,30,30,30,30,30,30,30</v>
      </c>
      <c r="P248" s="1" t="str">
        <f t="shared" si="135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,(4,8),(4,8),(4,8),(4,8),(4,8),(4,8),(4,8),(4,8),(4,8),(4,8),(4,8),(4,8)</v>
      </c>
      <c r="Q248" s="3" t="str">
        <f>IF(D248="坦克碎片",VLOOKUP(C248,道具信息!$N$2:$O$291,2,FALSE)&amp;"碎片",VLOOKUP(C248,道具信息!$N$2:$O$291,2,FALSE))</f>
        <v>T2部件</v>
      </c>
      <c r="R248" s="3">
        <f t="shared" si="124"/>
        <v>540</v>
      </c>
      <c r="S248" s="11">
        <f t="shared" si="125"/>
        <v>0.10299999999999999</v>
      </c>
      <c r="T248" s="3" t="str">
        <f>VLOOKUP(Q248,道具信息!$Q$3:$S$20,2,FALSE)</f>
        <v>CHEST_ITEM_TYPE_T2_PART</v>
      </c>
      <c r="U248" s="3" t="str">
        <f>IF(COUNTIF(U$199:U247,T248)=0,T248,"")</f>
        <v/>
      </c>
      <c r="V248" s="3" t="str">
        <f t="shared" si="120"/>
        <v>CHEST_ITEM_TYPE_T3_TANK,CHEST_ITEM_TYPE_T2_SHARD,CHEST_ITEM_TYPE_T3_SHARD,CHEST_ITEM_TYPE_T1_PART,CHEST_ITEM_TYPE_T2_PART</v>
      </c>
      <c r="W248" s="13" t="str">
        <f t="shared" si="115"/>
        <v/>
      </c>
      <c r="X248" s="3" t="str">
        <f t="shared" si="116"/>
        <v/>
      </c>
      <c r="Y248" s="3" t="str">
        <f t="shared" si="121"/>
        <v>11.1%,31.7%,19.4%,23.8%,10.3%</v>
      </c>
    </row>
    <row r="249" spans="2:25" x14ac:dyDescent="0.3">
      <c r="B249" s="2">
        <f>数据源!BM281</f>
        <v>6</v>
      </c>
      <c r="C249" s="2" t="str">
        <f>数据源!BN281</f>
        <v>T2HP6</v>
      </c>
      <c r="D249" s="2" t="str">
        <f>数据源!BO281</f>
        <v>部件</v>
      </c>
      <c r="E249" s="2">
        <f>数据源!BP281</f>
        <v>102.20000000000002</v>
      </c>
      <c r="F249" s="2">
        <f>数据源!BQ281</f>
        <v>6</v>
      </c>
      <c r="G249" s="2">
        <f>数据源!BR281</f>
        <v>5.8999999999999999E-3</v>
      </c>
      <c r="H249" s="2">
        <f>数据源!BS281</f>
        <v>2.9586594911937374E-3</v>
      </c>
      <c r="I249" s="2">
        <f>数据源!BT281</f>
        <v>30</v>
      </c>
      <c r="J249" s="3">
        <f t="shared" si="136"/>
        <v>4</v>
      </c>
      <c r="K249" s="3">
        <f t="shared" si="137"/>
        <v>8</v>
      </c>
      <c r="L249" s="3" t="str">
        <f t="shared" si="131"/>
        <v>部件</v>
      </c>
      <c r="M249" s="3">
        <f t="shared" ca="1" si="132"/>
        <v>92206</v>
      </c>
      <c r="N249" s="3" t="str">
        <f t="shared" ca="1" si="133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249" s="3" t="str">
        <f t="shared" si="134"/>
        <v>194,194,194,375,375,375,176,176,176,173,173,173,165,165,165,69,69,69,69,69,69,69,69,69,69,69,69,69,69,69,69,69,69,30,30,30,30,30,30,30,30,30,30,30,30,30,30,30,30,30,30</v>
      </c>
      <c r="P249" s="1" t="str">
        <f t="shared" si="135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,(4,8),(4,8),(4,8),(4,8),(4,8),(4,8),(4,8),(4,8),(4,8),(4,8),(4,8),(4,8),(4,8)</v>
      </c>
      <c r="Q249" s="3" t="str">
        <f>IF(D249="坦克碎片",VLOOKUP(C249,道具信息!$N$2:$O$291,2,FALSE)&amp;"碎片",VLOOKUP(C249,道具信息!$N$2:$O$291,2,FALSE))</f>
        <v>T2部件</v>
      </c>
      <c r="R249" s="3">
        <f t="shared" si="124"/>
        <v>540</v>
      </c>
      <c r="S249" s="11">
        <f t="shared" si="125"/>
        <v>0.10299999999999999</v>
      </c>
      <c r="T249" s="3" t="str">
        <f>VLOOKUP(Q249,道具信息!$Q$3:$S$20,2,FALSE)</f>
        <v>CHEST_ITEM_TYPE_T2_PART</v>
      </c>
      <c r="U249" s="3" t="str">
        <f>IF(COUNTIF(U$199:U248,T249)=0,T249,"")</f>
        <v/>
      </c>
      <c r="V249" s="3" t="str">
        <f t="shared" si="120"/>
        <v>CHEST_ITEM_TYPE_T3_TANK,CHEST_ITEM_TYPE_T2_SHARD,CHEST_ITEM_TYPE_T3_SHARD,CHEST_ITEM_TYPE_T1_PART,CHEST_ITEM_TYPE_T2_PART</v>
      </c>
      <c r="W249" s="13" t="str">
        <f t="shared" si="115"/>
        <v/>
      </c>
      <c r="X249" s="3" t="str">
        <f t="shared" si="116"/>
        <v/>
      </c>
      <c r="Y249" s="3" t="str">
        <f t="shared" si="121"/>
        <v>11.1%,31.7%,19.4%,23.8%,10.3%</v>
      </c>
    </row>
    <row r="250" spans="2:25" x14ac:dyDescent="0.3">
      <c r="B250" s="2">
        <f>数据源!BM282</f>
        <v>6</v>
      </c>
      <c r="C250" s="2" t="str">
        <f>数据源!BN282</f>
        <v>T3LP1</v>
      </c>
      <c r="D250" s="2" t="str">
        <f>数据源!BO282</f>
        <v>部件</v>
      </c>
      <c r="E250" s="2">
        <f>数据源!BP282</f>
        <v>524.4</v>
      </c>
      <c r="F250" s="2">
        <f>数据源!BQ282</f>
        <v>2</v>
      </c>
      <c r="G250" s="2">
        <f>数据源!BR282</f>
        <v>7.4000000000000003E-3</v>
      </c>
      <c r="H250" s="2">
        <f>数据源!BS282</f>
        <v>2.1696224256292909E-3</v>
      </c>
      <c r="I250" s="2">
        <f>数据源!BT282</f>
        <v>22</v>
      </c>
      <c r="J250" s="3">
        <f t="shared" si="136"/>
        <v>1</v>
      </c>
      <c r="K250" s="3">
        <f t="shared" si="137"/>
        <v>3</v>
      </c>
      <c r="L250" s="3" t="str">
        <f t="shared" si="131"/>
        <v>部件</v>
      </c>
      <c r="M250" s="3">
        <f t="shared" ca="1" si="132"/>
        <v>93001</v>
      </c>
      <c r="N250" s="3" t="str">
        <f t="shared" ca="1" si="133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</v>
      </c>
      <c r="O250" s="3" t="str">
        <f t="shared" si="134"/>
        <v>194,194,194,375,375,375,176,176,176,173,173,173,165,165,165,69,69,69,69,69,69,69,69,69,69,69,69,69,69,69,69,69,69,30,30,30,30,30,30,30,30,30,30,30,30,30,30,30,30,30,30,22</v>
      </c>
      <c r="P250" s="1" t="str">
        <f t="shared" si="135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,(4,8),(4,8),(4,8),(4,8),(4,8),(4,8),(4,8),(4,8),(4,8),(4,8),(4,8),(4,8),(4,8),(1,3)</v>
      </c>
      <c r="Q250" s="3" t="str">
        <f>IF(D250="坦克碎片",VLOOKUP(C250,道具信息!$N$2:$O$291,2,FALSE)&amp;"碎片",VLOOKUP(C250,道具信息!$N$2:$O$291,2,FALSE))</f>
        <v>T3部件</v>
      </c>
      <c r="R250" s="3">
        <f t="shared" si="124"/>
        <v>190</v>
      </c>
      <c r="S250" s="11">
        <f t="shared" si="125"/>
        <v>3.5999999999999997E-2</v>
      </c>
      <c r="T250" s="3" t="str">
        <f>VLOOKUP(Q250,道具信息!$Q$3:$S$20,2,FALSE)</f>
        <v>CHEST_ITEM_TYPE_T3_PART</v>
      </c>
      <c r="U250" s="3" t="str">
        <f>IF(COUNTIF(U$199:U249,T250)=0,T250,"")</f>
        <v>CHEST_ITEM_TYPE_T3_PART</v>
      </c>
      <c r="V250" s="3" t="str">
        <f t="shared" si="120"/>
        <v>CHEST_ITEM_TYPE_T3_TANK,CHEST_ITEM_TYPE_T2_SHARD,CHEST_ITEM_TYPE_T3_SHARD,CHEST_ITEM_TYPE_T1_PART,CHEST_ITEM_TYPE_T2_PART,CHEST_ITEM_TYPE_T3_PART</v>
      </c>
      <c r="W250" s="13">
        <f t="shared" si="115"/>
        <v>3.5999999999999997E-2</v>
      </c>
      <c r="X250" s="3" t="str">
        <f t="shared" si="116"/>
        <v>3.6%</v>
      </c>
      <c r="Y250" s="3" t="str">
        <f t="shared" si="121"/>
        <v>11.1%,31.7%,19.4%,23.8%,10.3%,3.6%</v>
      </c>
    </row>
    <row r="251" spans="2:25" x14ac:dyDescent="0.3">
      <c r="B251" s="2">
        <f>数据源!BM283</f>
        <v>6</v>
      </c>
      <c r="C251" s="2" t="str">
        <f>数据源!BN283</f>
        <v>T3LP3</v>
      </c>
      <c r="D251" s="2" t="str">
        <f>数据源!BO283</f>
        <v>部件</v>
      </c>
      <c r="E251" s="2">
        <f>数据源!BP283</f>
        <v>524.4</v>
      </c>
      <c r="F251" s="2">
        <f>数据源!BQ283</f>
        <v>2</v>
      </c>
      <c r="G251" s="2">
        <f>数据源!BR283</f>
        <v>7.3000000000000001E-3</v>
      </c>
      <c r="H251" s="2">
        <f>数据源!BS283</f>
        <v>2.140303203661327E-3</v>
      </c>
      <c r="I251" s="2">
        <f>数据源!BT283</f>
        <v>21</v>
      </c>
      <c r="J251" s="3">
        <f t="shared" si="136"/>
        <v>1</v>
      </c>
      <c r="K251" s="3">
        <f t="shared" si="137"/>
        <v>3</v>
      </c>
      <c r="L251" s="3" t="str">
        <f t="shared" si="131"/>
        <v>部件</v>
      </c>
      <c r="M251" s="3">
        <f t="shared" ca="1" si="132"/>
        <v>93003</v>
      </c>
      <c r="N251" s="3" t="str">
        <f t="shared" ca="1" si="133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</v>
      </c>
      <c r="O251" s="3" t="str">
        <f t="shared" si="134"/>
        <v>194,194,194,375,375,375,176,176,176,173,173,173,165,165,165,69,69,69,69,69,69,69,69,69,69,69,69,69,69,69,69,69,69,30,30,30,30,30,30,30,30,30,30,30,30,30,30,30,30,30,30,22,21</v>
      </c>
      <c r="P251" s="1" t="str">
        <f t="shared" si="135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,(4,8),(4,8),(4,8),(4,8),(4,8),(4,8),(4,8),(4,8),(4,8),(4,8),(4,8),(4,8),(4,8),(1,3),(1,3)</v>
      </c>
      <c r="Q251" s="3" t="str">
        <f>IF(D251="坦克碎片",VLOOKUP(C251,道具信息!$N$2:$O$291,2,FALSE)&amp;"碎片",VLOOKUP(C251,道具信息!$N$2:$O$291,2,FALSE))</f>
        <v>T3部件</v>
      </c>
      <c r="R251" s="3">
        <f t="shared" si="124"/>
        <v>190</v>
      </c>
      <c r="S251" s="11">
        <f t="shared" si="125"/>
        <v>3.5999999999999997E-2</v>
      </c>
      <c r="T251" s="3" t="str">
        <f>VLOOKUP(Q251,道具信息!$Q$3:$S$20,2,FALSE)</f>
        <v>CHEST_ITEM_TYPE_T3_PART</v>
      </c>
      <c r="U251" s="3" t="str">
        <f>IF(COUNTIF(U$199:U250,T251)=0,T251,"")</f>
        <v/>
      </c>
      <c r="V251" s="3" t="str">
        <f t="shared" si="120"/>
        <v>CHEST_ITEM_TYPE_T3_TANK,CHEST_ITEM_TYPE_T2_SHARD,CHEST_ITEM_TYPE_T3_SHARD,CHEST_ITEM_TYPE_T1_PART,CHEST_ITEM_TYPE_T2_PART,CHEST_ITEM_TYPE_T3_PART</v>
      </c>
      <c r="W251" s="13" t="str">
        <f t="shared" si="115"/>
        <v/>
      </c>
      <c r="X251" s="3" t="str">
        <f t="shared" si="116"/>
        <v/>
      </c>
      <c r="Y251" s="3" t="str">
        <f t="shared" si="121"/>
        <v>11.1%,31.7%,19.4%,23.8%,10.3%,3.6%</v>
      </c>
    </row>
    <row r="252" spans="2:25" x14ac:dyDescent="0.3">
      <c r="B252" s="2">
        <f>数据源!BM284</f>
        <v>6</v>
      </c>
      <c r="C252" s="2" t="str">
        <f>数据源!BN284</f>
        <v>T3LP5</v>
      </c>
      <c r="D252" s="2" t="str">
        <f>数据源!BO284</f>
        <v>部件</v>
      </c>
      <c r="E252" s="2">
        <f>数据源!BP284</f>
        <v>524.4</v>
      </c>
      <c r="F252" s="2">
        <f>数据源!BQ284</f>
        <v>2</v>
      </c>
      <c r="G252" s="2">
        <f>数据源!BR284</f>
        <v>7.3000000000000001E-3</v>
      </c>
      <c r="H252" s="2">
        <f>数据源!BS284</f>
        <v>2.140303203661327E-3</v>
      </c>
      <c r="I252" s="2">
        <f>数据源!BT284</f>
        <v>21</v>
      </c>
      <c r="J252" s="3">
        <f t="shared" si="136"/>
        <v>1</v>
      </c>
      <c r="K252" s="3">
        <f t="shared" si="137"/>
        <v>3</v>
      </c>
      <c r="L252" s="3" t="str">
        <f t="shared" si="131"/>
        <v>部件</v>
      </c>
      <c r="M252" s="3">
        <f t="shared" ca="1" si="132"/>
        <v>93005</v>
      </c>
      <c r="N252" s="3" t="str">
        <f t="shared" ca="1" si="133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</v>
      </c>
      <c r="O252" s="3" t="str">
        <f t="shared" si="134"/>
        <v>194,194,194,375,375,375,176,176,176,173,173,173,165,165,165,69,69,69,69,69,69,69,69,69,69,69,69,69,69,69,69,69,69,30,30,30,30,30,30,30,30,30,30,30,30,30,30,30,30,30,30,22,21,21</v>
      </c>
      <c r="P252" s="1" t="str">
        <f t="shared" si="135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,(4,8),(4,8),(4,8),(4,8),(4,8),(4,8),(4,8),(4,8),(4,8),(4,8),(4,8),(4,8),(4,8),(1,3),(1,3),(1,3)</v>
      </c>
      <c r="Q252" s="3" t="str">
        <f>IF(D252="坦克碎片",VLOOKUP(C252,道具信息!$N$2:$O$291,2,FALSE)&amp;"碎片",VLOOKUP(C252,道具信息!$N$2:$O$291,2,FALSE))</f>
        <v>T3部件</v>
      </c>
      <c r="R252" s="3">
        <f t="shared" si="124"/>
        <v>190</v>
      </c>
      <c r="S252" s="11">
        <f t="shared" si="125"/>
        <v>3.5999999999999997E-2</v>
      </c>
      <c r="T252" s="3" t="str">
        <f>VLOOKUP(Q252,道具信息!$Q$3:$S$20,2,FALSE)</f>
        <v>CHEST_ITEM_TYPE_T3_PART</v>
      </c>
      <c r="U252" s="3" t="str">
        <f>IF(COUNTIF(U$199:U251,T252)=0,T252,"")</f>
        <v/>
      </c>
      <c r="V252" s="3" t="str">
        <f t="shared" si="120"/>
        <v>CHEST_ITEM_TYPE_T3_TANK,CHEST_ITEM_TYPE_T2_SHARD,CHEST_ITEM_TYPE_T3_SHARD,CHEST_ITEM_TYPE_T1_PART,CHEST_ITEM_TYPE_T2_PART,CHEST_ITEM_TYPE_T3_PART</v>
      </c>
      <c r="W252" s="13" t="str">
        <f t="shared" si="115"/>
        <v/>
      </c>
      <c r="X252" s="3" t="str">
        <f t="shared" si="116"/>
        <v/>
      </c>
      <c r="Y252" s="3" t="str">
        <f t="shared" si="121"/>
        <v>11.1%,31.7%,19.4%,23.8%,10.3%,3.6%</v>
      </c>
    </row>
    <row r="253" spans="2:25" x14ac:dyDescent="0.3">
      <c r="B253" s="2">
        <f>数据源!BM285</f>
        <v>6</v>
      </c>
      <c r="C253" s="2" t="str">
        <f>数据源!BN285</f>
        <v>T3MP1</v>
      </c>
      <c r="D253" s="2" t="str">
        <f>数据源!BO285</f>
        <v>部件</v>
      </c>
      <c r="E253" s="2">
        <f>数据源!BP285</f>
        <v>524.4</v>
      </c>
      <c r="F253" s="2">
        <f>数据源!BQ285</f>
        <v>2</v>
      </c>
      <c r="G253" s="2">
        <f>数据源!BR285</f>
        <v>7.3000000000000001E-3</v>
      </c>
      <c r="H253" s="2">
        <f>数据源!BS285</f>
        <v>2.140303203661327E-3</v>
      </c>
      <c r="I253" s="2">
        <f>数据源!BT285</f>
        <v>21</v>
      </c>
      <c r="J253" s="3">
        <f>ROUNDUP(IF(F253&gt;1,F253-ROUNDDOWN(SQRT(F253),0),F253),0)</f>
        <v>1</v>
      </c>
      <c r="K253" s="3">
        <f>F253*2-J253</f>
        <v>3</v>
      </c>
      <c r="L253" s="3" t="str">
        <f t="shared" si="131"/>
        <v>部件</v>
      </c>
      <c r="M253" s="3">
        <f t="shared" ca="1" si="132"/>
        <v>93101</v>
      </c>
      <c r="N253" s="3" t="str">
        <f t="shared" ca="1" si="133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</v>
      </c>
      <c r="O253" s="3" t="str">
        <f t="shared" si="134"/>
        <v>194,194,194,375,375,375,176,176,176,173,173,173,165,165,165,69,69,69,69,69,69,69,69,69,69,69,69,69,69,69,69,69,69,30,30,30,30,30,30,30,30,30,30,30,30,30,30,30,30,30,30,22,21,21,21</v>
      </c>
      <c r="P253" s="1" t="str">
        <f t="shared" si="135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,(4,8),(4,8),(4,8),(4,8),(4,8),(4,8),(4,8),(4,8),(4,8),(4,8),(4,8),(4,8),(4,8),(1,3),(1,3),(1,3),(1,3)</v>
      </c>
      <c r="Q253" s="3" t="str">
        <f>IF(D253="坦克碎片",VLOOKUP(C253,道具信息!$N$2:$O$291,2,FALSE)&amp;"碎片",VLOOKUP(C253,道具信息!$N$2:$O$291,2,FALSE))</f>
        <v>T3部件</v>
      </c>
      <c r="R253" s="3">
        <f t="shared" si="124"/>
        <v>190</v>
      </c>
      <c r="S253" s="11">
        <f t="shared" si="125"/>
        <v>3.5999999999999997E-2</v>
      </c>
      <c r="T253" s="3" t="str">
        <f>VLOOKUP(Q253,道具信息!$Q$3:$S$20,2,FALSE)</f>
        <v>CHEST_ITEM_TYPE_T3_PART</v>
      </c>
      <c r="U253" s="3" t="str">
        <f>IF(COUNTIF(U$199:U252,T253)=0,T253,"")</f>
        <v/>
      </c>
      <c r="V253" s="3" t="str">
        <f t="shared" si="120"/>
        <v>CHEST_ITEM_TYPE_T3_TANK,CHEST_ITEM_TYPE_T2_SHARD,CHEST_ITEM_TYPE_T3_SHARD,CHEST_ITEM_TYPE_T1_PART,CHEST_ITEM_TYPE_T2_PART,CHEST_ITEM_TYPE_T3_PART</v>
      </c>
      <c r="W253" s="13" t="str">
        <f t="shared" si="115"/>
        <v/>
      </c>
      <c r="X253" s="3" t="str">
        <f t="shared" si="116"/>
        <v/>
      </c>
      <c r="Y253" s="3" t="str">
        <f t="shared" si="121"/>
        <v>11.1%,31.7%,19.4%,23.8%,10.3%,3.6%</v>
      </c>
    </row>
    <row r="254" spans="2:25" x14ac:dyDescent="0.3">
      <c r="B254" s="2">
        <f>数据源!BM286</f>
        <v>6</v>
      </c>
      <c r="C254" s="2" t="str">
        <f>数据源!BN286</f>
        <v>T3MP3</v>
      </c>
      <c r="D254" s="2" t="str">
        <f>数据源!BO286</f>
        <v>部件</v>
      </c>
      <c r="E254" s="2">
        <f>数据源!BP286</f>
        <v>524.4</v>
      </c>
      <c r="F254" s="2">
        <f>数据源!BQ286</f>
        <v>2</v>
      </c>
      <c r="G254" s="2">
        <f>数据源!BR286</f>
        <v>7.3000000000000001E-3</v>
      </c>
      <c r="H254" s="2">
        <f>数据源!BS286</f>
        <v>2.140303203661327E-3</v>
      </c>
      <c r="I254" s="2">
        <f>数据源!BT286</f>
        <v>21</v>
      </c>
      <c r="J254" s="3">
        <f t="shared" ref="J254:J258" si="138">ROUNDUP(IF(F254&gt;1,F254-ROUNDDOWN(SQRT(F254),0),F254),0)</f>
        <v>1</v>
      </c>
      <c r="K254" s="3">
        <f t="shared" ref="K254:K258" si="139">F254*2-J254</f>
        <v>3</v>
      </c>
      <c r="L254" s="3" t="str">
        <f t="shared" si="131"/>
        <v>部件</v>
      </c>
      <c r="M254" s="3">
        <f t="shared" ca="1" si="132"/>
        <v>93103</v>
      </c>
      <c r="N254" s="3" t="str">
        <f t="shared" ca="1" si="133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</v>
      </c>
      <c r="O254" s="3" t="str">
        <f t="shared" si="134"/>
        <v>194,194,194,375,375,375,176,176,176,173,173,173,165,165,165,69,69,69,69,69,69,69,69,69,69,69,69,69,69,69,69,69,69,30,30,30,30,30,30,30,30,30,30,30,30,30,30,30,30,30,30,22,21,21,21,21</v>
      </c>
      <c r="P254" s="1" t="str">
        <f t="shared" si="135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,(4,8),(4,8),(4,8),(4,8),(4,8),(4,8),(4,8),(4,8),(4,8),(4,8),(4,8),(4,8),(4,8),(1,3),(1,3),(1,3),(1,3),(1,3)</v>
      </c>
      <c r="Q254" s="3" t="str">
        <f>IF(D254="坦克碎片",VLOOKUP(C254,道具信息!$N$2:$O$291,2,FALSE)&amp;"碎片",VLOOKUP(C254,道具信息!$N$2:$O$291,2,FALSE))</f>
        <v>T3部件</v>
      </c>
      <c r="R254" s="3">
        <f t="shared" si="124"/>
        <v>190</v>
      </c>
      <c r="S254" s="11">
        <f t="shared" si="125"/>
        <v>3.5999999999999997E-2</v>
      </c>
      <c r="T254" s="3" t="str">
        <f>VLOOKUP(Q254,道具信息!$Q$3:$S$20,2,FALSE)</f>
        <v>CHEST_ITEM_TYPE_T3_PART</v>
      </c>
      <c r="U254" s="3" t="str">
        <f>IF(COUNTIF(U$199:U253,T254)=0,T254,"")</f>
        <v/>
      </c>
      <c r="V254" s="3" t="str">
        <f t="shared" si="120"/>
        <v>CHEST_ITEM_TYPE_T3_TANK,CHEST_ITEM_TYPE_T2_SHARD,CHEST_ITEM_TYPE_T3_SHARD,CHEST_ITEM_TYPE_T1_PART,CHEST_ITEM_TYPE_T2_PART,CHEST_ITEM_TYPE_T3_PART</v>
      </c>
      <c r="W254" s="13" t="str">
        <f t="shared" si="115"/>
        <v/>
      </c>
      <c r="X254" s="3" t="str">
        <f t="shared" si="116"/>
        <v/>
      </c>
      <c r="Y254" s="3" t="str">
        <f t="shared" si="121"/>
        <v>11.1%,31.7%,19.4%,23.8%,10.3%,3.6%</v>
      </c>
    </row>
    <row r="255" spans="2:25" x14ac:dyDescent="0.3">
      <c r="B255" s="2">
        <f>数据源!BM287</f>
        <v>6</v>
      </c>
      <c r="C255" s="2" t="str">
        <f>数据源!BN287</f>
        <v>T3MP5</v>
      </c>
      <c r="D255" s="2" t="str">
        <f>数据源!BO287</f>
        <v>部件</v>
      </c>
      <c r="E255" s="2">
        <f>数据源!BP287</f>
        <v>524.4</v>
      </c>
      <c r="F255" s="2">
        <f>数据源!BQ287</f>
        <v>2</v>
      </c>
      <c r="G255" s="2">
        <f>数据源!BR287</f>
        <v>7.3000000000000001E-3</v>
      </c>
      <c r="H255" s="2">
        <f>数据源!BS287</f>
        <v>2.140303203661327E-3</v>
      </c>
      <c r="I255" s="2">
        <f>数据源!BT287</f>
        <v>21</v>
      </c>
      <c r="J255" s="3">
        <f t="shared" si="138"/>
        <v>1</v>
      </c>
      <c r="K255" s="3">
        <f t="shared" si="139"/>
        <v>3</v>
      </c>
      <c r="L255" s="3" t="str">
        <f t="shared" si="131"/>
        <v>部件</v>
      </c>
      <c r="M255" s="3">
        <f t="shared" ca="1" si="132"/>
        <v>93105</v>
      </c>
      <c r="N255" s="3" t="str">
        <f t="shared" ca="1" si="133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255" s="3" t="str">
        <f t="shared" si="134"/>
        <v>194,194,194,375,375,375,176,176,176,173,173,173,165,165,165,69,69,69,69,69,69,69,69,69,69,69,69,69,69,69,69,69,69,30,30,30,30,30,30,30,30,30,30,30,30,30,30,30,30,30,30,22,21,21,21,21,21</v>
      </c>
      <c r="P255" s="1" t="str">
        <f t="shared" si="135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,(4,8),(4,8),(4,8),(4,8),(4,8),(4,8),(4,8),(4,8),(4,8),(4,8),(4,8),(4,8),(4,8),(1,3),(1,3),(1,3),(1,3),(1,3),(1,3)</v>
      </c>
      <c r="Q255" s="3" t="str">
        <f>IF(D255="坦克碎片",VLOOKUP(C255,道具信息!$N$2:$O$291,2,FALSE)&amp;"碎片",VLOOKUP(C255,道具信息!$N$2:$O$291,2,FALSE))</f>
        <v>T3部件</v>
      </c>
      <c r="R255" s="3">
        <f t="shared" si="124"/>
        <v>190</v>
      </c>
      <c r="S255" s="11">
        <f t="shared" si="125"/>
        <v>3.5999999999999997E-2</v>
      </c>
      <c r="T255" s="3" t="str">
        <f>VLOOKUP(Q255,道具信息!$Q$3:$S$20,2,FALSE)</f>
        <v>CHEST_ITEM_TYPE_T3_PART</v>
      </c>
      <c r="U255" s="3" t="str">
        <f>IF(COUNTIF(U$199:U254,T255)=0,T255,"")</f>
        <v/>
      </c>
      <c r="V255" s="3" t="str">
        <f t="shared" si="120"/>
        <v>CHEST_ITEM_TYPE_T3_TANK,CHEST_ITEM_TYPE_T2_SHARD,CHEST_ITEM_TYPE_T3_SHARD,CHEST_ITEM_TYPE_T1_PART,CHEST_ITEM_TYPE_T2_PART,CHEST_ITEM_TYPE_T3_PART</v>
      </c>
      <c r="W255" s="13" t="str">
        <f t="shared" si="115"/>
        <v/>
      </c>
      <c r="X255" s="3" t="str">
        <f t="shared" si="116"/>
        <v/>
      </c>
      <c r="Y255" s="3" t="str">
        <f t="shared" si="121"/>
        <v>11.1%,31.7%,19.4%,23.8%,10.3%,3.6%</v>
      </c>
    </row>
    <row r="256" spans="2:25" x14ac:dyDescent="0.3">
      <c r="B256" s="2">
        <f>数据源!BM288</f>
        <v>6</v>
      </c>
      <c r="C256" s="2" t="str">
        <f>数据源!BN288</f>
        <v>T3HP1</v>
      </c>
      <c r="D256" s="2" t="str">
        <f>数据源!BO288</f>
        <v>部件</v>
      </c>
      <c r="E256" s="2">
        <f>数据源!BP288</f>
        <v>524.4</v>
      </c>
      <c r="F256" s="2">
        <f>数据源!BQ288</f>
        <v>2</v>
      </c>
      <c r="G256" s="2">
        <f>数据源!BR288</f>
        <v>7.3000000000000001E-3</v>
      </c>
      <c r="H256" s="2">
        <f>数据源!BS288</f>
        <v>2.140303203661327E-3</v>
      </c>
      <c r="I256" s="2">
        <f>数据源!BT288</f>
        <v>21</v>
      </c>
      <c r="J256" s="3">
        <f t="shared" si="138"/>
        <v>1</v>
      </c>
      <c r="K256" s="3">
        <f t="shared" si="139"/>
        <v>3</v>
      </c>
      <c r="L256" s="3" t="str">
        <f t="shared" si="131"/>
        <v>部件</v>
      </c>
      <c r="M256" s="3">
        <f t="shared" ca="1" si="132"/>
        <v>93201</v>
      </c>
      <c r="N256" s="3" t="str">
        <f t="shared" ca="1" si="133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256" s="3" t="str">
        <f t="shared" si="134"/>
        <v>194,194,194,375,375,375,176,176,176,173,173,173,165,165,165,69,69,69,69,69,69,69,69,69,69,69,69,69,69,69,69,69,69,30,30,30,30,30,30,30,30,30,30,30,30,30,30,30,30,30,30,22,21,21,21,21,21,21</v>
      </c>
      <c r="P256" s="1" t="str">
        <f t="shared" si="135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,(4,8),(4,8),(4,8),(4,8),(4,8),(4,8),(4,8),(4,8),(4,8),(4,8),(4,8),(4,8),(4,8),(1,3),(1,3),(1,3),(1,3),(1,3),(1,3),(1,3)</v>
      </c>
      <c r="Q256" s="3" t="str">
        <f>IF(D256="坦克碎片",VLOOKUP(C256,道具信息!$N$2:$O$291,2,FALSE)&amp;"碎片",VLOOKUP(C256,道具信息!$N$2:$O$291,2,FALSE))</f>
        <v>T3部件</v>
      </c>
      <c r="R256" s="3">
        <f t="shared" si="124"/>
        <v>190</v>
      </c>
      <c r="S256" s="11">
        <f t="shared" si="125"/>
        <v>3.5999999999999997E-2</v>
      </c>
      <c r="T256" s="3" t="str">
        <f>VLOOKUP(Q256,道具信息!$Q$3:$S$20,2,FALSE)</f>
        <v>CHEST_ITEM_TYPE_T3_PART</v>
      </c>
      <c r="U256" s="3" t="str">
        <f>IF(COUNTIF(U$199:U255,T256)=0,T256,"")</f>
        <v/>
      </c>
      <c r="V256" s="3" t="str">
        <f t="shared" si="120"/>
        <v>CHEST_ITEM_TYPE_T3_TANK,CHEST_ITEM_TYPE_T2_SHARD,CHEST_ITEM_TYPE_T3_SHARD,CHEST_ITEM_TYPE_T1_PART,CHEST_ITEM_TYPE_T2_PART,CHEST_ITEM_TYPE_T3_PART</v>
      </c>
      <c r="W256" s="13" t="str">
        <f t="shared" si="115"/>
        <v/>
      </c>
      <c r="X256" s="3" t="str">
        <f t="shared" si="116"/>
        <v/>
      </c>
      <c r="Y256" s="3" t="str">
        <f t="shared" si="121"/>
        <v>11.1%,31.7%,19.4%,23.8%,10.3%,3.6%</v>
      </c>
    </row>
    <row r="257" spans="2:25" x14ac:dyDescent="0.3">
      <c r="B257" s="2">
        <f>数据源!BM289</f>
        <v>6</v>
      </c>
      <c r="C257" s="2" t="str">
        <f>数据源!BN289</f>
        <v>T3HP3</v>
      </c>
      <c r="D257" s="2" t="str">
        <f>数据源!BO289</f>
        <v>部件</v>
      </c>
      <c r="E257" s="2">
        <f>数据源!BP289</f>
        <v>524.4</v>
      </c>
      <c r="F257" s="2">
        <f>数据源!BQ289</f>
        <v>2</v>
      </c>
      <c r="G257" s="2">
        <f>数据源!BR289</f>
        <v>7.3000000000000001E-3</v>
      </c>
      <c r="H257" s="2">
        <f>数据源!BS289</f>
        <v>2.140303203661327E-3</v>
      </c>
      <c r="I257" s="2">
        <f>数据源!BT289</f>
        <v>21</v>
      </c>
      <c r="J257" s="3">
        <f t="shared" si="138"/>
        <v>1</v>
      </c>
      <c r="K257" s="3">
        <f t="shared" si="139"/>
        <v>3</v>
      </c>
      <c r="L257" s="3" t="str">
        <f t="shared" si="131"/>
        <v>部件</v>
      </c>
      <c r="M257" s="3">
        <f t="shared" ca="1" si="132"/>
        <v>93203</v>
      </c>
      <c r="N257" s="3" t="str">
        <f t="shared" ca="1" si="133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257" s="3" t="str">
        <f t="shared" si="134"/>
        <v>194,194,194,375,375,375,176,176,176,173,173,173,165,165,165,69,69,69,69,69,69,69,69,69,69,69,69,69,69,69,69,69,69,30,30,30,30,30,30,30,30,30,30,30,30,30,30,30,30,30,30,22,21,21,21,21,21,21,21</v>
      </c>
      <c r="P257" s="1" t="str">
        <f t="shared" si="135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,(4,8),(4,8),(4,8),(4,8),(4,8),(4,8),(4,8),(4,8),(4,8),(4,8),(4,8),(4,8),(4,8),(1,3),(1,3),(1,3),(1,3),(1,3),(1,3),(1,3),(1,3)</v>
      </c>
      <c r="Q257" s="3" t="str">
        <f>IF(D257="坦克碎片",VLOOKUP(C257,道具信息!$N$2:$O$291,2,FALSE)&amp;"碎片",VLOOKUP(C257,道具信息!$N$2:$O$291,2,FALSE))</f>
        <v>T3部件</v>
      </c>
      <c r="R257" s="3">
        <f t="shared" si="124"/>
        <v>190</v>
      </c>
      <c r="S257" s="11">
        <f t="shared" si="125"/>
        <v>3.5999999999999997E-2</v>
      </c>
      <c r="T257" s="3" t="str">
        <f>VLOOKUP(Q257,道具信息!$Q$3:$S$20,2,FALSE)</f>
        <v>CHEST_ITEM_TYPE_T3_PART</v>
      </c>
      <c r="U257" s="3" t="str">
        <f>IF(COUNTIF(U$199:U256,T257)=0,T257,"")</f>
        <v/>
      </c>
      <c r="V257" s="3" t="str">
        <f t="shared" si="120"/>
        <v>CHEST_ITEM_TYPE_T3_TANK,CHEST_ITEM_TYPE_T2_SHARD,CHEST_ITEM_TYPE_T3_SHARD,CHEST_ITEM_TYPE_T1_PART,CHEST_ITEM_TYPE_T2_PART,CHEST_ITEM_TYPE_T3_PART</v>
      </c>
      <c r="W257" s="13" t="str">
        <f t="shared" si="115"/>
        <v/>
      </c>
      <c r="X257" s="3" t="str">
        <f t="shared" si="116"/>
        <v/>
      </c>
      <c r="Y257" s="3" t="str">
        <f t="shared" si="121"/>
        <v>11.1%,31.7%,19.4%,23.8%,10.3%,3.6%</v>
      </c>
    </row>
    <row r="258" spans="2:25" x14ac:dyDescent="0.3">
      <c r="B258" s="2">
        <f>数据源!BM290</f>
        <v>6</v>
      </c>
      <c r="C258" s="2" t="str">
        <f>数据源!BN290</f>
        <v>T3HP5</v>
      </c>
      <c r="D258" s="2" t="str">
        <f>数据源!BO290</f>
        <v>部件</v>
      </c>
      <c r="E258" s="2">
        <f>数据源!BP290</f>
        <v>524.4</v>
      </c>
      <c r="F258" s="2">
        <f>数据源!BQ290</f>
        <v>2</v>
      </c>
      <c r="G258" s="2">
        <f>数据源!BR290</f>
        <v>7.3000000000000001E-3</v>
      </c>
      <c r="H258" s="2">
        <f>数据源!BS290</f>
        <v>2.140303203661327E-3</v>
      </c>
      <c r="I258" s="2">
        <f>数据源!BT290</f>
        <v>21</v>
      </c>
      <c r="J258" s="3">
        <f t="shared" si="138"/>
        <v>1</v>
      </c>
      <c r="K258" s="3">
        <f t="shared" si="139"/>
        <v>3</v>
      </c>
      <c r="L258" s="3" t="str">
        <f t="shared" si="131"/>
        <v>部件</v>
      </c>
      <c r="M258" s="3">
        <f t="shared" ca="1" si="132"/>
        <v>93205</v>
      </c>
      <c r="N258" s="3" t="str">
        <f t="shared" ca="1" si="133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258" s="3" t="str">
        <f t="shared" si="134"/>
        <v>194,194,194,375,375,375,176,176,176,173,173,173,165,165,165,69,69,69,69,69,69,69,69,69,69,69,69,69,69,69,69,69,69,30,30,30,30,30,30,30,30,30,30,30,30,30,30,30,30,30,30,22,21,21,21,21,21,21,21,21</v>
      </c>
      <c r="P258" s="1" t="str">
        <f t="shared" si="135"/>
        <v>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,(4,8),(4,8),(4,8),(4,8),(4,8),(4,8),(4,8),(4,8),(4,8),(4,8),(4,8),(4,8),(4,8),(1,3),(1,3),(1,3),(1,3),(1,3),(1,3),(1,3),(1,3),(1,3)</v>
      </c>
      <c r="Q258" s="3" t="str">
        <f>IF(D258="坦克碎片",VLOOKUP(C258,道具信息!$N$2:$O$291,2,FALSE)&amp;"碎片",VLOOKUP(C258,道具信息!$N$2:$O$291,2,FALSE))</f>
        <v>T3部件</v>
      </c>
      <c r="R258" s="3">
        <f t="shared" si="124"/>
        <v>190</v>
      </c>
      <c r="S258" s="11">
        <f t="shared" si="125"/>
        <v>3.5999999999999997E-2</v>
      </c>
      <c r="T258" s="3" t="str">
        <f>VLOOKUP(Q258,道具信息!$Q$3:$S$20,2,FALSE)</f>
        <v>CHEST_ITEM_TYPE_T3_PART</v>
      </c>
      <c r="U258" s="3" t="str">
        <f>IF(COUNTIF(U$199:U257,T258)=0,T258,"")</f>
        <v/>
      </c>
      <c r="V258" s="3" t="str">
        <f t="shared" si="120"/>
        <v>CHEST_ITEM_TYPE_T3_TANK,CHEST_ITEM_TYPE_T2_SHARD,CHEST_ITEM_TYPE_T3_SHARD,CHEST_ITEM_TYPE_T1_PART,CHEST_ITEM_TYPE_T2_PART,CHEST_ITEM_TYPE_T3_PART</v>
      </c>
      <c r="W258" s="13" t="str">
        <f t="shared" si="115"/>
        <v/>
      </c>
      <c r="X258" s="3" t="str">
        <f t="shared" si="116"/>
        <v/>
      </c>
      <c r="Y258" s="3" t="str">
        <f t="shared" si="121"/>
        <v>11.1%,31.7%,19.4%,23.8%,10.3%,3.6%</v>
      </c>
    </row>
    <row r="259" spans="2:25" x14ac:dyDescent="0.3">
      <c r="N259" s="3" t="str">
        <f ca="1">"["&amp;N258&amp;"]"</f>
        <v>[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]</v>
      </c>
      <c r="O259" s="3" t="str">
        <f>"["&amp;O258&amp;"]"</f>
        <v>[194,194,194,375,375,375,176,176,176,173,173,173,165,165,165,69,69,69,69,69,69,69,69,69,69,69,69,69,69,69,69,69,69,30,30,30,30,30,30,30,30,30,30,30,30,30,30,30,30,30,30,22,21,21,21,21,21,21,21,21]</v>
      </c>
      <c r="P259" s="3" t="str">
        <f>"["&amp;P258&amp;"]"</f>
        <v>[(1,1),(1,1),(1,1),(20,30),(20,30),(20,30),(13,21),(13,21),(13,21),(11,17),(11,17),(11,17),(8,14),(8,14),(8,14),(12,20),(12,20),(12,20),(12,20),(12,20),(12,20),(12,20),(12,20),(12,20),(12,20),(12,20),(12,20),(12,20),(12,20),(12,20),(12,20),(12,20),(12,20),(4,8),(4,8),(4,8),(4,8),(4,8),(4,8),(4,8),(4,8),(4,8),(4,8),(4,8),(4,8),(4,8),(4,8),(4,8),(4,8),(4,8),(4,8),(1,3),(1,3),(1,3),(1,3),(1,3),(1,3),(1,3),(1,3),(1,3)]</v>
      </c>
      <c r="V259" s="3" t="str">
        <f>"["&amp;V258&amp;"]"</f>
        <v>[CHEST_ITEM_TYPE_T3_TANK,CHEST_ITEM_TYPE_T2_SHARD,CHEST_ITEM_TYPE_T3_SHARD,CHEST_ITEM_TYPE_T1_PART,CHEST_ITEM_TYPE_T2_PART,CHEST_ITEM_TYPE_T3_PART]</v>
      </c>
      <c r="Y259" s="3" t="str">
        <f>"["&amp;Y258&amp;"]"</f>
        <v>[11.1%,31.7%,19.4%,23.8%,10.3%,3.6%]</v>
      </c>
    </row>
    <row r="261" spans="2:25" x14ac:dyDescent="0.3">
      <c r="B261" s="2" t="str">
        <f>数据源!BM293</f>
        <v>联赛等级</v>
      </c>
      <c r="C261" s="2" t="str">
        <f>数据源!BN293</f>
        <v>道具名称</v>
      </c>
      <c r="D261" s="2" t="str">
        <f>数据源!BO293</f>
        <v>对应大类</v>
      </c>
      <c r="E261" s="2" t="str">
        <f>数据源!BP293</f>
        <v>道具价值</v>
      </c>
      <c r="F261" s="2" t="str">
        <f>数据源!BQ293</f>
        <v>抽取个数</v>
      </c>
      <c r="G261" s="2" t="str">
        <f>数据源!BR293</f>
        <v>价值比例</v>
      </c>
      <c r="H261" s="2" t="str">
        <f>数据源!BS293</f>
        <v>产出概率</v>
      </c>
      <c r="I261" s="2" t="str">
        <f>数据源!BT293</f>
        <v>权重值</v>
      </c>
      <c r="J261" s="7" t="s">
        <v>234</v>
      </c>
      <c r="K261" s="7" t="s">
        <v>235</v>
      </c>
      <c r="L261" s="3" t="s">
        <v>222</v>
      </c>
      <c r="M261" s="3" t="s">
        <v>152</v>
      </c>
      <c r="N261" s="3" t="s">
        <v>224</v>
      </c>
      <c r="O261" s="3" t="s">
        <v>225</v>
      </c>
      <c r="P261" s="3" t="s">
        <v>226</v>
      </c>
      <c r="Q261" s="8" t="s">
        <v>244</v>
      </c>
      <c r="R261" s="8" t="s">
        <v>245</v>
      </c>
      <c r="S261" s="8" t="s">
        <v>246</v>
      </c>
    </row>
    <row r="262" spans="2:25" x14ac:dyDescent="0.3">
      <c r="B262" s="2">
        <f>数据源!BM294</f>
        <v>7</v>
      </c>
      <c r="C262" s="2" t="str">
        <f>数据源!BN294</f>
        <v>35(t)</v>
      </c>
      <c r="D262" s="2" t="str">
        <f>数据源!BO294</f>
        <v>坦克</v>
      </c>
      <c r="E262" s="2">
        <f>数据源!BP294</f>
        <v>880</v>
      </c>
      <c r="F262" s="2">
        <f>数据源!BQ294</f>
        <v>1</v>
      </c>
      <c r="G262" s="2">
        <f>数据源!BR294</f>
        <v>6.2899999999999998E-2</v>
      </c>
      <c r="H262" s="2">
        <f>数据源!BS294</f>
        <v>2.1979261363636361E-2</v>
      </c>
      <c r="I262" s="2">
        <f>数据源!BT294</f>
        <v>220</v>
      </c>
      <c r="J262" s="3">
        <f>ROUNDUP(IF(F262&gt;1,F262-ROUNDDOWN(SQRT(F262),0),F262),0)</f>
        <v>1</v>
      </c>
      <c r="K262" s="3">
        <f>F262*2-J262</f>
        <v>1</v>
      </c>
      <c r="L262" s="3" t="str">
        <f>RIGHT(D262,2)</f>
        <v>坦克</v>
      </c>
      <c r="M262" s="3">
        <f ca="1">IF(OR(L262="坦克",L262="碎片"),VLOOKUP(C262,INDIRECT("坦克ID"),MATCH(L262&amp;"ID",INDIRECT("坦克标头"),0),FALSE),VLOOKUP(C262,INDIRECT(L262&amp;"ID"),2,FALSE))</f>
        <v>11311</v>
      </c>
      <c r="N262" s="3">
        <f ca="1">M262</f>
        <v>11311</v>
      </c>
      <c r="O262" s="3">
        <f>I262</f>
        <v>220</v>
      </c>
      <c r="P262" s="1" t="str">
        <f>"("&amp;J262&amp;","&amp;K262&amp;")"</f>
        <v>(1,1)</v>
      </c>
      <c r="Q262" s="3" t="str">
        <f>IF(D262="坦克碎片",VLOOKUP(C262,道具信息!$N$2:$O$291,2,FALSE)&amp;"碎片",VLOOKUP(C262,道具信息!$N$2:$O$291,2,FALSE))</f>
        <v>T3坦克</v>
      </c>
      <c r="R262" s="3">
        <f t="shared" ref="R262:R293" si="140">SUMIFS(I$3:I$580,Q$3:Q$580,Q262,B$3:B$580,B262)</f>
        <v>660</v>
      </c>
      <c r="S262" s="11">
        <f t="shared" ref="S262:S293" si="141">ROUND(R262/SUMIF(B$3:B$580,B262,I$3:I$580),3)</f>
        <v>0.125</v>
      </c>
      <c r="T262" s="3" t="str">
        <f>VLOOKUP(Q262,道具信息!$Q$3:$S$20,2,FALSE)</f>
        <v>CHEST_ITEM_TYPE_T3_TANK</v>
      </c>
      <c r="U262" s="3" t="str">
        <f>T262</f>
        <v>CHEST_ITEM_TYPE_T3_TANK</v>
      </c>
      <c r="V262" s="3" t="str">
        <f>U262</f>
        <v>CHEST_ITEM_TYPE_T3_TANK</v>
      </c>
      <c r="W262" s="13">
        <f>IF(U262&lt;&gt;"",ROUND(S262*100%,3),"")</f>
        <v>0.125</v>
      </c>
      <c r="X262" s="3" t="str">
        <f>TEXT(W262,"0.0%")</f>
        <v>12.5%</v>
      </c>
      <c r="Y262" s="3" t="str">
        <f>X262</f>
        <v>12.5%</v>
      </c>
    </row>
    <row r="263" spans="2:25" x14ac:dyDescent="0.3">
      <c r="B263" s="2">
        <f>数据源!BM295</f>
        <v>7</v>
      </c>
      <c r="C263" s="2" t="str">
        <f>数据源!BN295</f>
        <v>玛蒂尔达</v>
      </c>
      <c r="D263" s="2" t="str">
        <f>数据源!BO295</f>
        <v>坦克</v>
      </c>
      <c r="E263" s="2">
        <f>数据源!BP295</f>
        <v>880</v>
      </c>
      <c r="F263" s="2">
        <f>数据源!BQ295</f>
        <v>1</v>
      </c>
      <c r="G263" s="2">
        <f>数据源!BR295</f>
        <v>6.2899999999999998E-2</v>
      </c>
      <c r="H263" s="2">
        <f>数据源!BS295</f>
        <v>2.1979261363636361E-2</v>
      </c>
      <c r="I263" s="2">
        <f>数据源!BT295</f>
        <v>220</v>
      </c>
      <c r="J263" s="3">
        <f t="shared" ref="J263:J291" si="142">ROUNDUP(IF(F263&gt;1,F263-ROUNDDOWN(SQRT(F263),0),F263),0)</f>
        <v>1</v>
      </c>
      <c r="K263" s="3">
        <f t="shared" ref="K263:K291" si="143">F263*2-J263</f>
        <v>1</v>
      </c>
      <c r="L263" s="3" t="str">
        <f t="shared" ref="L263:L300" si="144">RIGHT(D263,2)</f>
        <v>坦克</v>
      </c>
      <c r="M263" s="3">
        <f t="shared" ref="M263:M300" ca="1" si="145">IF(OR(L263="坦克",L263="碎片"),VLOOKUP(C263,INDIRECT("坦克ID"),MATCH(L263&amp;"ID",INDIRECT("坦克标头"),0),FALSE),VLOOKUP(C263,INDIRECT(L263&amp;"ID"),2,FALSE))</f>
        <v>12311</v>
      </c>
      <c r="N263" s="3" t="str">
        <f ca="1">N262&amp;","&amp;M263</f>
        <v>11311,12311</v>
      </c>
      <c r="O263" s="3" t="str">
        <f>O262&amp;","&amp;I263</f>
        <v>220,220</v>
      </c>
      <c r="P263" s="1" t="str">
        <f>P262&amp;","&amp;"("&amp;J263&amp;","&amp;K263&amp;")"</f>
        <v>(1,1),(1,1)</v>
      </c>
      <c r="Q263" s="3" t="str">
        <f>IF(D263="坦克碎片",VLOOKUP(C263,道具信息!$N$2:$O$291,2,FALSE)&amp;"碎片",VLOOKUP(C263,道具信息!$N$2:$O$291,2,FALSE))</f>
        <v>T3坦克</v>
      </c>
      <c r="R263" s="3">
        <f t="shared" si="140"/>
        <v>660</v>
      </c>
      <c r="S263" s="11">
        <f t="shared" si="141"/>
        <v>0.125</v>
      </c>
      <c r="T263" s="3" t="str">
        <f>VLOOKUP(Q263,道具信息!$Q$3:$S$20,2,FALSE)</f>
        <v>CHEST_ITEM_TYPE_T3_TANK</v>
      </c>
      <c r="U263" s="3" t="str">
        <f>IF(COUNTIF(U$262:U262,T263)=0,T263,"")</f>
        <v/>
      </c>
      <c r="V263" s="3" t="str">
        <f>IF(U263&lt;&gt;"",V262&amp;","&amp;U263,V262)</f>
        <v>CHEST_ITEM_TYPE_T3_TANK</v>
      </c>
      <c r="W263" s="13" t="str">
        <f t="shared" ref="W263:W326" si="146">IF(U263&lt;&gt;"",ROUND(S263*100%,3),"")</f>
        <v/>
      </c>
      <c r="X263" s="3" t="str">
        <f t="shared" ref="X263:X326" si="147">TEXT(W263,"0.0%")</f>
        <v/>
      </c>
      <c r="Y263" s="3" t="str">
        <f>IF(X263&lt;&gt;"",Y262&amp;","&amp;X263,Y262)</f>
        <v>12.5%</v>
      </c>
    </row>
    <row r="264" spans="2:25" x14ac:dyDescent="0.3">
      <c r="B264" s="2">
        <f>数据源!BM296</f>
        <v>7</v>
      </c>
      <c r="C264" s="2" t="str">
        <f>数据源!BN296</f>
        <v>黑豹</v>
      </c>
      <c r="D264" s="2" t="str">
        <f>数据源!BO296</f>
        <v>坦克</v>
      </c>
      <c r="E264" s="2">
        <f>数据源!BP296</f>
        <v>880</v>
      </c>
      <c r="F264" s="2">
        <f>数据源!BQ296</f>
        <v>1</v>
      </c>
      <c r="G264" s="2">
        <f>数据源!BR296</f>
        <v>6.2899999999999998E-2</v>
      </c>
      <c r="H264" s="2">
        <f>数据源!BS296</f>
        <v>2.1979261363636361E-2</v>
      </c>
      <c r="I264" s="2">
        <f>数据源!BT296</f>
        <v>220</v>
      </c>
      <c r="J264" s="3">
        <f t="shared" si="142"/>
        <v>1</v>
      </c>
      <c r="K264" s="3">
        <f t="shared" si="143"/>
        <v>1</v>
      </c>
      <c r="L264" s="3" t="str">
        <f t="shared" si="144"/>
        <v>坦克</v>
      </c>
      <c r="M264" s="3">
        <f t="shared" ca="1" si="145"/>
        <v>13311</v>
      </c>
      <c r="N264" s="3" t="str">
        <f t="shared" ref="N264:N300" ca="1" si="148">N263&amp;","&amp;M264</f>
        <v>11311,12311,13311</v>
      </c>
      <c r="O264" s="3" t="str">
        <f t="shared" ref="O264:O300" si="149">O263&amp;","&amp;I264</f>
        <v>220,220,220</v>
      </c>
      <c r="P264" s="1" t="str">
        <f t="shared" ref="P264:P300" si="150">P263&amp;","&amp;"("&amp;J264&amp;","&amp;K264&amp;")"</f>
        <v>(1,1),(1,1),(1,1)</v>
      </c>
      <c r="Q264" s="3" t="str">
        <f>IF(D264="坦克碎片",VLOOKUP(C264,道具信息!$N$2:$O$291,2,FALSE)&amp;"碎片",VLOOKUP(C264,道具信息!$N$2:$O$291,2,FALSE))</f>
        <v>T3坦克</v>
      </c>
      <c r="R264" s="3">
        <f t="shared" si="140"/>
        <v>660</v>
      </c>
      <c r="S264" s="11">
        <f t="shared" si="141"/>
        <v>0.125</v>
      </c>
      <c r="T264" s="3" t="str">
        <f>VLOOKUP(Q264,道具信息!$Q$3:$S$20,2,FALSE)</f>
        <v>CHEST_ITEM_TYPE_T3_TANK</v>
      </c>
      <c r="U264" s="3" t="str">
        <f>IF(COUNTIF(U$262:U263,T264)=0,T264,"")</f>
        <v/>
      </c>
      <c r="V264" s="3" t="str">
        <f t="shared" ref="V264:V327" si="151">IF(U264&lt;&gt;"",V263&amp;","&amp;U264,V263)</f>
        <v>CHEST_ITEM_TYPE_T3_TANK</v>
      </c>
      <c r="W264" s="13" t="str">
        <f t="shared" si="146"/>
        <v/>
      </c>
      <c r="X264" s="3" t="str">
        <f t="shared" si="147"/>
        <v/>
      </c>
      <c r="Y264" s="3" t="str">
        <f t="shared" ref="Y264:Y327" si="152">IF(X264&lt;&gt;"",Y263&amp;","&amp;X264,Y263)</f>
        <v>12.5%</v>
      </c>
    </row>
    <row r="265" spans="2:25" x14ac:dyDescent="0.3">
      <c r="B265" s="2">
        <f>数据源!BM297</f>
        <v>7</v>
      </c>
      <c r="C265" s="2" t="str">
        <f>数据源!BN297</f>
        <v>二号</v>
      </c>
      <c r="D265" s="2" t="str">
        <f>数据源!BO297</f>
        <v>坦克碎片</v>
      </c>
      <c r="E265" s="2">
        <f>数据源!BP297</f>
        <v>15</v>
      </c>
      <c r="F265" s="2">
        <f>数据源!BQ297</f>
        <v>30</v>
      </c>
      <c r="G265" s="2">
        <f>数据源!BR297</f>
        <v>4.8099999999999997E-2</v>
      </c>
      <c r="H265" s="2">
        <f>数据源!BS297</f>
        <v>3.2868333333333333E-2</v>
      </c>
      <c r="I265" s="2">
        <f>数据源!BT297</f>
        <v>329</v>
      </c>
      <c r="J265" s="3">
        <f t="shared" si="142"/>
        <v>25</v>
      </c>
      <c r="K265" s="3">
        <f t="shared" si="143"/>
        <v>35</v>
      </c>
      <c r="L265" s="3" t="str">
        <f t="shared" si="144"/>
        <v>碎片</v>
      </c>
      <c r="M265" s="3">
        <f t="shared" ca="1" si="145"/>
        <v>51211</v>
      </c>
      <c r="N265" s="3" t="str">
        <f t="shared" ca="1" si="148"/>
        <v>11311,12311,13311,51211</v>
      </c>
      <c r="O265" s="3" t="str">
        <f t="shared" si="149"/>
        <v>220,220,220,329</v>
      </c>
      <c r="P265" s="1" t="str">
        <f t="shared" si="150"/>
        <v>(1,1),(1,1),(1,1),(25,35)</v>
      </c>
      <c r="Q265" s="3" t="str">
        <f>IF(D265="坦克碎片",VLOOKUP(C265,道具信息!$N$2:$O$291,2,FALSE)&amp;"碎片",VLOOKUP(C265,道具信息!$N$2:$O$291,2,FALSE))</f>
        <v>T2坦克碎片</v>
      </c>
      <c r="R265" s="3">
        <f t="shared" si="140"/>
        <v>1545</v>
      </c>
      <c r="S265" s="11">
        <f t="shared" si="141"/>
        <v>0.29299999999999998</v>
      </c>
      <c r="T265" s="3" t="str">
        <f>VLOOKUP(Q265,道具信息!$Q$3:$S$20,2,FALSE)</f>
        <v>CHEST_ITEM_TYPE_T2_SHARD</v>
      </c>
      <c r="U265" s="3" t="str">
        <f>IF(COUNTIF(U$262:U264,T265)=0,T265,"")</f>
        <v>CHEST_ITEM_TYPE_T2_SHARD</v>
      </c>
      <c r="V265" s="3" t="str">
        <f t="shared" si="151"/>
        <v>CHEST_ITEM_TYPE_T3_TANK,CHEST_ITEM_TYPE_T2_SHARD</v>
      </c>
      <c r="W265" s="13">
        <f t="shared" si="146"/>
        <v>0.29299999999999998</v>
      </c>
      <c r="X265" s="3" t="str">
        <f t="shared" si="147"/>
        <v>29.3%</v>
      </c>
      <c r="Y265" s="3" t="str">
        <f t="shared" si="152"/>
        <v>12.5%,29.3%</v>
      </c>
    </row>
    <row r="266" spans="2:25" x14ac:dyDescent="0.3">
      <c r="B266" s="2">
        <f>数据源!BM298</f>
        <v>7</v>
      </c>
      <c r="C266" s="2" t="str">
        <f>数据源!BN298</f>
        <v>T-34</v>
      </c>
      <c r="D266" s="2" t="str">
        <f>数据源!BO298</f>
        <v>坦克碎片</v>
      </c>
      <c r="E266" s="2">
        <f>数据源!BP298</f>
        <v>15</v>
      </c>
      <c r="F266" s="2">
        <f>数据源!BQ298</f>
        <v>30</v>
      </c>
      <c r="G266" s="2">
        <f>数据源!BR298</f>
        <v>4.8099999999999997E-2</v>
      </c>
      <c r="H266" s="2">
        <f>数据源!BS298</f>
        <v>3.2868333333333333E-2</v>
      </c>
      <c r="I266" s="2">
        <f>数据源!BT298</f>
        <v>329</v>
      </c>
      <c r="J266" s="3">
        <f t="shared" si="142"/>
        <v>25</v>
      </c>
      <c r="K266" s="3">
        <f t="shared" si="143"/>
        <v>35</v>
      </c>
      <c r="L266" s="3" t="str">
        <f t="shared" si="144"/>
        <v>碎片</v>
      </c>
      <c r="M266" s="3">
        <f t="shared" ca="1" si="145"/>
        <v>52211</v>
      </c>
      <c r="N266" s="3" t="str">
        <f t="shared" ca="1" si="148"/>
        <v>11311,12311,13311,51211,52211</v>
      </c>
      <c r="O266" s="3" t="str">
        <f t="shared" si="149"/>
        <v>220,220,220,329,329</v>
      </c>
      <c r="P266" s="1" t="str">
        <f t="shared" si="150"/>
        <v>(1,1),(1,1),(1,1),(25,35),(25,35)</v>
      </c>
      <c r="Q266" s="3" t="str">
        <f>IF(D266="坦克碎片",VLOOKUP(C266,道具信息!$N$2:$O$291,2,FALSE)&amp;"碎片",VLOOKUP(C266,道具信息!$N$2:$O$291,2,FALSE))</f>
        <v>T2坦克碎片</v>
      </c>
      <c r="R266" s="3">
        <f t="shared" si="140"/>
        <v>1545</v>
      </c>
      <c r="S266" s="11">
        <f t="shared" si="141"/>
        <v>0.29299999999999998</v>
      </c>
      <c r="T266" s="3" t="str">
        <f>VLOOKUP(Q266,道具信息!$Q$3:$S$20,2,FALSE)</f>
        <v>CHEST_ITEM_TYPE_T2_SHARD</v>
      </c>
      <c r="U266" s="3" t="str">
        <f>IF(COUNTIF(U$262:U265,T266)=0,T266,"")</f>
        <v/>
      </c>
      <c r="V266" s="3" t="str">
        <f t="shared" si="151"/>
        <v>CHEST_ITEM_TYPE_T3_TANK,CHEST_ITEM_TYPE_T2_SHARD</v>
      </c>
      <c r="W266" s="13" t="str">
        <f t="shared" si="146"/>
        <v/>
      </c>
      <c r="X266" s="3" t="str">
        <f t="shared" si="147"/>
        <v/>
      </c>
      <c r="Y266" s="3" t="str">
        <f t="shared" si="152"/>
        <v>12.5%,29.3%</v>
      </c>
    </row>
    <row r="267" spans="2:25" x14ac:dyDescent="0.3">
      <c r="B267" s="2">
        <f>数据源!BM299</f>
        <v>7</v>
      </c>
      <c r="C267" s="2" t="str">
        <f>数据源!BN299</f>
        <v>KV-1</v>
      </c>
      <c r="D267" s="2" t="str">
        <f>数据源!BO299</f>
        <v>坦克碎片</v>
      </c>
      <c r="E267" s="2">
        <f>数据源!BP299</f>
        <v>15</v>
      </c>
      <c r="F267" s="2">
        <f>数据源!BQ299</f>
        <v>30</v>
      </c>
      <c r="G267" s="2">
        <f>数据源!BR299</f>
        <v>4.8099999999999997E-2</v>
      </c>
      <c r="H267" s="2">
        <f>数据源!BS299</f>
        <v>3.2868333333333333E-2</v>
      </c>
      <c r="I267" s="2">
        <f>数据源!BT299</f>
        <v>329</v>
      </c>
      <c r="J267" s="3">
        <f t="shared" si="142"/>
        <v>25</v>
      </c>
      <c r="K267" s="3">
        <f t="shared" si="143"/>
        <v>35</v>
      </c>
      <c r="L267" s="3" t="str">
        <f t="shared" si="144"/>
        <v>碎片</v>
      </c>
      <c r="M267" s="3">
        <f t="shared" ca="1" si="145"/>
        <v>53211</v>
      </c>
      <c r="N267" s="3" t="str">
        <f t="shared" ca="1" si="148"/>
        <v>11311,12311,13311,51211,52211,53211</v>
      </c>
      <c r="O267" s="3" t="str">
        <f t="shared" si="149"/>
        <v>220,220,220,329,329,329</v>
      </c>
      <c r="P267" s="1" t="str">
        <f t="shared" si="150"/>
        <v>(1,1),(1,1),(1,1),(25,35),(25,35),(25,35)</v>
      </c>
      <c r="Q267" s="3" t="str">
        <f>IF(D267="坦克碎片",VLOOKUP(C267,道具信息!$N$2:$O$291,2,FALSE)&amp;"碎片",VLOOKUP(C267,道具信息!$N$2:$O$291,2,FALSE))</f>
        <v>T2坦克碎片</v>
      </c>
      <c r="R267" s="3">
        <f t="shared" si="140"/>
        <v>1545</v>
      </c>
      <c r="S267" s="11">
        <f t="shared" si="141"/>
        <v>0.29299999999999998</v>
      </c>
      <c r="T267" s="3" t="str">
        <f>VLOOKUP(Q267,道具信息!$Q$3:$S$20,2,FALSE)</f>
        <v>CHEST_ITEM_TYPE_T2_SHARD</v>
      </c>
      <c r="U267" s="3" t="str">
        <f>IF(COUNTIF(U$262:U266,T267)=0,T267,"")</f>
        <v/>
      </c>
      <c r="V267" s="3" t="str">
        <f t="shared" si="151"/>
        <v>CHEST_ITEM_TYPE_T3_TANK,CHEST_ITEM_TYPE_T2_SHARD</v>
      </c>
      <c r="W267" s="13" t="str">
        <f t="shared" si="146"/>
        <v/>
      </c>
      <c r="X267" s="3" t="str">
        <f t="shared" si="147"/>
        <v/>
      </c>
      <c r="Y267" s="3" t="str">
        <f t="shared" si="152"/>
        <v>12.5%,29.3%</v>
      </c>
    </row>
    <row r="268" spans="2:25" x14ac:dyDescent="0.3">
      <c r="B268" s="2">
        <f>数据源!BM300</f>
        <v>7</v>
      </c>
      <c r="C268" s="2" t="str">
        <f>数据源!BN300</f>
        <v>Puma</v>
      </c>
      <c r="D268" s="2" t="str">
        <f>数据源!BO300</f>
        <v>坦克碎片</v>
      </c>
      <c r="E268" s="2">
        <f>数据源!BP300</f>
        <v>34</v>
      </c>
      <c r="F268" s="2">
        <f>数据源!BQ300</f>
        <v>18</v>
      </c>
      <c r="G268" s="2">
        <f>数据源!BR300</f>
        <v>3.6999999999999998E-2</v>
      </c>
      <c r="H268" s="2">
        <f>数据源!BS300</f>
        <v>1.8590686274509802E-2</v>
      </c>
      <c r="I268" s="2">
        <f>数据源!BT300</f>
        <v>186</v>
      </c>
      <c r="J268" s="3">
        <f t="shared" si="142"/>
        <v>14</v>
      </c>
      <c r="K268" s="3">
        <f t="shared" si="143"/>
        <v>22</v>
      </c>
      <c r="L268" s="3" t="str">
        <f t="shared" si="144"/>
        <v>碎片</v>
      </c>
      <c r="M268" s="3">
        <f t="shared" ca="1" si="145"/>
        <v>51221</v>
      </c>
      <c r="N268" s="3" t="str">
        <f t="shared" ca="1" si="148"/>
        <v>11311,12311,13311,51211,52211,53211,51221</v>
      </c>
      <c r="O268" s="3" t="str">
        <f t="shared" si="149"/>
        <v>220,220,220,329,329,329,186</v>
      </c>
      <c r="P268" s="1" t="str">
        <f t="shared" si="150"/>
        <v>(1,1),(1,1),(1,1),(25,35),(25,35),(25,35),(14,22)</v>
      </c>
      <c r="Q268" s="3" t="str">
        <f>IF(D268="坦克碎片",VLOOKUP(C268,道具信息!$N$2:$O$291,2,FALSE)&amp;"碎片",VLOOKUP(C268,道具信息!$N$2:$O$291,2,FALSE))</f>
        <v>T2坦克碎片</v>
      </c>
      <c r="R268" s="3">
        <f t="shared" si="140"/>
        <v>1545</v>
      </c>
      <c r="S268" s="11">
        <f t="shared" si="141"/>
        <v>0.29299999999999998</v>
      </c>
      <c r="T268" s="3" t="str">
        <f>VLOOKUP(Q268,道具信息!$Q$3:$S$20,2,FALSE)</f>
        <v>CHEST_ITEM_TYPE_T2_SHARD</v>
      </c>
      <c r="U268" s="3" t="str">
        <f>IF(COUNTIF(U$262:U267,T268)=0,T268,"")</f>
        <v/>
      </c>
      <c r="V268" s="3" t="str">
        <f t="shared" si="151"/>
        <v>CHEST_ITEM_TYPE_T3_TANK,CHEST_ITEM_TYPE_T2_SHARD</v>
      </c>
      <c r="W268" s="13" t="str">
        <f t="shared" si="146"/>
        <v/>
      </c>
      <c r="X268" s="3" t="str">
        <f t="shared" si="147"/>
        <v/>
      </c>
      <c r="Y268" s="3" t="str">
        <f t="shared" si="152"/>
        <v>12.5%,29.3%</v>
      </c>
    </row>
    <row r="269" spans="2:25" x14ac:dyDescent="0.3">
      <c r="B269" s="2">
        <f>数据源!BM301</f>
        <v>7</v>
      </c>
      <c r="C269" s="2" t="str">
        <f>数据源!BN301</f>
        <v>四号</v>
      </c>
      <c r="D269" s="2" t="str">
        <f>数据源!BO301</f>
        <v>坦克碎片</v>
      </c>
      <c r="E269" s="2">
        <f>数据源!BP301</f>
        <v>34</v>
      </c>
      <c r="F269" s="2">
        <f>数据源!BQ301</f>
        <v>18</v>
      </c>
      <c r="G269" s="2">
        <f>数据源!BR301</f>
        <v>3.6999999999999998E-2</v>
      </c>
      <c r="H269" s="2">
        <f>数据源!BS301</f>
        <v>1.8590686274509802E-2</v>
      </c>
      <c r="I269" s="2">
        <f>数据源!BT301</f>
        <v>186</v>
      </c>
      <c r="J269" s="3">
        <f t="shared" si="142"/>
        <v>14</v>
      </c>
      <c r="K269" s="3">
        <f t="shared" si="143"/>
        <v>22</v>
      </c>
      <c r="L269" s="3" t="str">
        <f t="shared" si="144"/>
        <v>碎片</v>
      </c>
      <c r="M269" s="3">
        <f t="shared" ca="1" si="145"/>
        <v>52221</v>
      </c>
      <c r="N269" s="3" t="str">
        <f t="shared" ca="1" si="148"/>
        <v>11311,12311,13311,51211,52211,53211,51221,52221</v>
      </c>
      <c r="O269" s="3" t="str">
        <f t="shared" si="149"/>
        <v>220,220,220,329,329,329,186,186</v>
      </c>
      <c r="P269" s="1" t="str">
        <f t="shared" si="150"/>
        <v>(1,1),(1,1),(1,1),(25,35),(25,35),(25,35),(14,22),(14,22)</v>
      </c>
      <c r="Q269" s="3" t="str">
        <f>IF(D269="坦克碎片",VLOOKUP(C269,道具信息!$N$2:$O$291,2,FALSE)&amp;"碎片",VLOOKUP(C269,道具信息!$N$2:$O$291,2,FALSE))</f>
        <v>T2坦克碎片</v>
      </c>
      <c r="R269" s="3">
        <f t="shared" si="140"/>
        <v>1545</v>
      </c>
      <c r="S269" s="11">
        <f t="shared" si="141"/>
        <v>0.29299999999999998</v>
      </c>
      <c r="T269" s="3" t="str">
        <f>VLOOKUP(Q269,道具信息!$Q$3:$S$20,2,FALSE)</f>
        <v>CHEST_ITEM_TYPE_T2_SHARD</v>
      </c>
      <c r="U269" s="3" t="str">
        <f>IF(COUNTIF(U$262:U268,T269)=0,T269,"")</f>
        <v/>
      </c>
      <c r="V269" s="3" t="str">
        <f t="shared" si="151"/>
        <v>CHEST_ITEM_TYPE_T3_TANK,CHEST_ITEM_TYPE_T2_SHARD</v>
      </c>
      <c r="W269" s="13" t="str">
        <f t="shared" si="146"/>
        <v/>
      </c>
      <c r="X269" s="3" t="str">
        <f t="shared" si="147"/>
        <v/>
      </c>
      <c r="Y269" s="3" t="str">
        <f t="shared" si="152"/>
        <v>12.5%,29.3%</v>
      </c>
    </row>
    <row r="270" spans="2:25" x14ac:dyDescent="0.3">
      <c r="B270" s="2">
        <f>数据源!BM302</f>
        <v>7</v>
      </c>
      <c r="C270" s="2" t="str">
        <f>数据源!BN302</f>
        <v>丘吉尔</v>
      </c>
      <c r="D270" s="2" t="str">
        <f>数据源!BO302</f>
        <v>坦克碎片</v>
      </c>
      <c r="E270" s="2">
        <f>数据源!BP302</f>
        <v>34</v>
      </c>
      <c r="F270" s="2">
        <f>数据源!BQ302</f>
        <v>18</v>
      </c>
      <c r="G270" s="2">
        <f>数据源!BR302</f>
        <v>3.6999999999999998E-2</v>
      </c>
      <c r="H270" s="2">
        <f>数据源!BS302</f>
        <v>1.8590686274509802E-2</v>
      </c>
      <c r="I270" s="2">
        <f>数据源!BT302</f>
        <v>186</v>
      </c>
      <c r="J270" s="3">
        <f t="shared" si="142"/>
        <v>14</v>
      </c>
      <c r="K270" s="3">
        <f t="shared" si="143"/>
        <v>22</v>
      </c>
      <c r="L270" s="3" t="str">
        <f t="shared" si="144"/>
        <v>碎片</v>
      </c>
      <c r="M270" s="3">
        <f t="shared" ca="1" si="145"/>
        <v>53221</v>
      </c>
      <c r="N270" s="3" t="str">
        <f t="shared" ca="1" si="148"/>
        <v>11311,12311,13311,51211,52211,53211,51221,52221,53221</v>
      </c>
      <c r="O270" s="3" t="str">
        <f t="shared" si="149"/>
        <v>220,220,220,329,329,329,186,186,186</v>
      </c>
      <c r="P270" s="1" t="str">
        <f t="shared" si="150"/>
        <v>(1,1),(1,1),(1,1),(25,35),(25,35),(25,35),(14,22),(14,22),(14,22)</v>
      </c>
      <c r="Q270" s="3" t="str">
        <f>IF(D270="坦克碎片",VLOOKUP(C270,道具信息!$N$2:$O$291,2,FALSE)&amp;"碎片",VLOOKUP(C270,道具信息!$N$2:$O$291,2,FALSE))</f>
        <v>T2坦克碎片</v>
      </c>
      <c r="R270" s="3">
        <f t="shared" si="140"/>
        <v>1545</v>
      </c>
      <c r="S270" s="11">
        <f t="shared" si="141"/>
        <v>0.29299999999999998</v>
      </c>
      <c r="T270" s="3" t="str">
        <f>VLOOKUP(Q270,道具信息!$Q$3:$S$20,2,FALSE)</f>
        <v>CHEST_ITEM_TYPE_T2_SHARD</v>
      </c>
      <c r="U270" s="3" t="str">
        <f>IF(COUNTIF(U$262:U269,T270)=0,T270,"")</f>
        <v/>
      </c>
      <c r="V270" s="3" t="str">
        <f t="shared" si="151"/>
        <v>CHEST_ITEM_TYPE_T3_TANK,CHEST_ITEM_TYPE_T2_SHARD</v>
      </c>
      <c r="W270" s="13" t="str">
        <f t="shared" si="146"/>
        <v/>
      </c>
      <c r="X270" s="3" t="str">
        <f t="shared" si="147"/>
        <v/>
      </c>
      <c r="Y270" s="3" t="str">
        <f t="shared" si="152"/>
        <v>12.5%,29.3%</v>
      </c>
    </row>
    <row r="271" spans="2:25" x14ac:dyDescent="0.3">
      <c r="B271" s="2">
        <f>数据源!BM303</f>
        <v>7</v>
      </c>
      <c r="C271" s="2" t="str">
        <f>数据源!BN303</f>
        <v>35(t)</v>
      </c>
      <c r="D271" s="2" t="str">
        <f>数据源!BO303</f>
        <v>坦克碎片</v>
      </c>
      <c r="E271" s="2">
        <f>数据源!BP303</f>
        <v>44</v>
      </c>
      <c r="F271" s="2">
        <f>数据源!BQ303</f>
        <v>15</v>
      </c>
      <c r="G271" s="2">
        <f>数据源!BR303</f>
        <v>3.6999999999999998E-2</v>
      </c>
      <c r="H271" s="2">
        <f>数据源!BS303</f>
        <v>1.7238636363636362E-2</v>
      </c>
      <c r="I271" s="2">
        <f>数据源!BT303</f>
        <v>172</v>
      </c>
      <c r="J271" s="3">
        <f t="shared" si="142"/>
        <v>12</v>
      </c>
      <c r="K271" s="3">
        <f t="shared" si="143"/>
        <v>18</v>
      </c>
      <c r="L271" s="3" t="str">
        <f t="shared" si="144"/>
        <v>碎片</v>
      </c>
      <c r="M271" s="3">
        <f t="shared" ca="1" si="145"/>
        <v>51311</v>
      </c>
      <c r="N271" s="3" t="str">
        <f t="shared" ca="1" si="148"/>
        <v>11311,12311,13311,51211,52211,53211,51221,52221,53221,51311</v>
      </c>
      <c r="O271" s="3" t="str">
        <f t="shared" si="149"/>
        <v>220,220,220,329,329,329,186,186,186,172</v>
      </c>
      <c r="P271" s="1" t="str">
        <f t="shared" si="150"/>
        <v>(1,1),(1,1),(1,1),(25,35),(25,35),(25,35),(14,22),(14,22),(14,22),(12,18)</v>
      </c>
      <c r="Q271" s="3" t="str">
        <f>IF(D271="坦克碎片",VLOOKUP(C271,道具信息!$N$2:$O$291,2,FALSE)&amp;"碎片",VLOOKUP(C271,道具信息!$N$2:$O$291,2,FALSE))</f>
        <v>T3坦克碎片</v>
      </c>
      <c r="R271" s="3">
        <f t="shared" si="140"/>
        <v>1098</v>
      </c>
      <c r="S271" s="11">
        <f t="shared" si="141"/>
        <v>0.20899999999999999</v>
      </c>
      <c r="T271" s="3" t="str">
        <f>VLOOKUP(Q271,道具信息!$Q$3:$S$20,2,FALSE)</f>
        <v>CHEST_ITEM_TYPE_T3_SHARD</v>
      </c>
      <c r="U271" s="3" t="str">
        <f>IF(COUNTIF(U$262:U270,T271)=0,T271,"")</f>
        <v>CHEST_ITEM_TYPE_T3_SHARD</v>
      </c>
      <c r="V271" s="3" t="str">
        <f t="shared" si="151"/>
        <v>CHEST_ITEM_TYPE_T3_TANK,CHEST_ITEM_TYPE_T2_SHARD,CHEST_ITEM_TYPE_T3_SHARD</v>
      </c>
      <c r="W271" s="13">
        <f t="shared" si="146"/>
        <v>0.20899999999999999</v>
      </c>
      <c r="X271" s="3" t="str">
        <f t="shared" si="147"/>
        <v>20.9%</v>
      </c>
      <c r="Y271" s="3" t="str">
        <f t="shared" si="152"/>
        <v>12.5%,29.3%,20.9%</v>
      </c>
    </row>
    <row r="272" spans="2:25" x14ac:dyDescent="0.3">
      <c r="B272" s="2">
        <f>数据源!BM304</f>
        <v>7</v>
      </c>
      <c r="C272" s="2" t="str">
        <f>数据源!BN304</f>
        <v>玛蒂尔达</v>
      </c>
      <c r="D272" s="2" t="str">
        <f>数据源!BO304</f>
        <v>坦克碎片</v>
      </c>
      <c r="E272" s="2">
        <f>数据源!BP304</f>
        <v>44</v>
      </c>
      <c r="F272" s="2">
        <f>数据源!BQ304</f>
        <v>15</v>
      </c>
      <c r="G272" s="2">
        <f>数据源!BR304</f>
        <v>3.6999999999999998E-2</v>
      </c>
      <c r="H272" s="2">
        <f>数据源!BS304</f>
        <v>1.7238636363636362E-2</v>
      </c>
      <c r="I272" s="2">
        <f>数据源!BT304</f>
        <v>172</v>
      </c>
      <c r="J272" s="3">
        <f t="shared" si="142"/>
        <v>12</v>
      </c>
      <c r="K272" s="3">
        <f t="shared" si="143"/>
        <v>18</v>
      </c>
      <c r="L272" s="3" t="str">
        <f t="shared" si="144"/>
        <v>碎片</v>
      </c>
      <c r="M272" s="3">
        <f t="shared" ca="1" si="145"/>
        <v>52311</v>
      </c>
      <c r="N272" s="3" t="str">
        <f t="shared" ca="1" si="148"/>
        <v>11311,12311,13311,51211,52211,53211,51221,52221,53221,51311,52311</v>
      </c>
      <c r="O272" s="3" t="str">
        <f t="shared" si="149"/>
        <v>220,220,220,329,329,329,186,186,186,172,172</v>
      </c>
      <c r="P272" s="1" t="str">
        <f t="shared" si="150"/>
        <v>(1,1),(1,1),(1,1),(25,35),(25,35),(25,35),(14,22),(14,22),(14,22),(12,18),(12,18)</v>
      </c>
      <c r="Q272" s="3" t="str">
        <f>IF(D272="坦克碎片",VLOOKUP(C272,道具信息!$N$2:$O$291,2,FALSE)&amp;"碎片",VLOOKUP(C272,道具信息!$N$2:$O$291,2,FALSE))</f>
        <v>T3坦克碎片</v>
      </c>
      <c r="R272" s="3">
        <f t="shared" si="140"/>
        <v>1098</v>
      </c>
      <c r="S272" s="11">
        <f t="shared" si="141"/>
        <v>0.20899999999999999</v>
      </c>
      <c r="T272" s="3" t="str">
        <f>VLOOKUP(Q272,道具信息!$Q$3:$S$20,2,FALSE)</f>
        <v>CHEST_ITEM_TYPE_T3_SHARD</v>
      </c>
      <c r="U272" s="3" t="str">
        <f>IF(COUNTIF(U$262:U271,T272)=0,T272,"")</f>
        <v/>
      </c>
      <c r="V272" s="3" t="str">
        <f t="shared" si="151"/>
        <v>CHEST_ITEM_TYPE_T3_TANK,CHEST_ITEM_TYPE_T2_SHARD,CHEST_ITEM_TYPE_T3_SHARD</v>
      </c>
      <c r="W272" s="13" t="str">
        <f t="shared" si="146"/>
        <v/>
      </c>
      <c r="X272" s="3" t="str">
        <f t="shared" si="147"/>
        <v/>
      </c>
      <c r="Y272" s="3" t="str">
        <f t="shared" si="152"/>
        <v>12.5%,29.3%,20.9%</v>
      </c>
    </row>
    <row r="273" spans="2:25" x14ac:dyDescent="0.3">
      <c r="B273" s="2">
        <f>数据源!BM305</f>
        <v>7</v>
      </c>
      <c r="C273" s="2" t="str">
        <f>数据源!BN305</f>
        <v>黑豹</v>
      </c>
      <c r="D273" s="2" t="str">
        <f>数据源!BO305</f>
        <v>坦克碎片</v>
      </c>
      <c r="E273" s="2">
        <f>数据源!BP305</f>
        <v>44</v>
      </c>
      <c r="F273" s="2">
        <f>数据源!BQ305</f>
        <v>15</v>
      </c>
      <c r="G273" s="2">
        <f>数据源!BR305</f>
        <v>3.6999999999999998E-2</v>
      </c>
      <c r="H273" s="2">
        <f>数据源!BS305</f>
        <v>1.7238636363636362E-2</v>
      </c>
      <c r="I273" s="2">
        <f>数据源!BT305</f>
        <v>172</v>
      </c>
      <c r="J273" s="3">
        <f t="shared" si="142"/>
        <v>12</v>
      </c>
      <c r="K273" s="3">
        <f t="shared" si="143"/>
        <v>18</v>
      </c>
      <c r="L273" s="3" t="str">
        <f t="shared" si="144"/>
        <v>碎片</v>
      </c>
      <c r="M273" s="3">
        <f t="shared" ca="1" si="145"/>
        <v>53311</v>
      </c>
      <c r="N273" s="3" t="str">
        <f t="shared" ca="1" si="148"/>
        <v>11311,12311,13311,51211,52211,53211,51221,52221,53221,51311,52311,53311</v>
      </c>
      <c r="O273" s="3" t="str">
        <f t="shared" si="149"/>
        <v>220,220,220,329,329,329,186,186,186,172,172,172</v>
      </c>
      <c r="P273" s="1" t="str">
        <f t="shared" si="150"/>
        <v>(1,1),(1,1),(1,1),(25,35),(25,35),(25,35),(14,22),(14,22),(14,22),(12,18),(12,18),(12,18)</v>
      </c>
      <c r="Q273" s="3" t="str">
        <f>IF(D273="坦克碎片",VLOOKUP(C273,道具信息!$N$2:$O$291,2,FALSE)&amp;"碎片",VLOOKUP(C273,道具信息!$N$2:$O$291,2,FALSE))</f>
        <v>T3坦克碎片</v>
      </c>
      <c r="R273" s="3">
        <f t="shared" si="140"/>
        <v>1098</v>
      </c>
      <c r="S273" s="11">
        <f t="shared" si="141"/>
        <v>0.20899999999999999</v>
      </c>
      <c r="T273" s="3" t="str">
        <f>VLOOKUP(Q273,道具信息!$Q$3:$S$20,2,FALSE)</f>
        <v>CHEST_ITEM_TYPE_T3_SHARD</v>
      </c>
      <c r="U273" s="3" t="str">
        <f>IF(COUNTIF(U$262:U272,T273)=0,T273,"")</f>
        <v/>
      </c>
      <c r="V273" s="3" t="str">
        <f t="shared" si="151"/>
        <v>CHEST_ITEM_TYPE_T3_TANK,CHEST_ITEM_TYPE_T2_SHARD,CHEST_ITEM_TYPE_T3_SHARD</v>
      </c>
      <c r="W273" s="13" t="str">
        <f t="shared" si="146"/>
        <v/>
      </c>
      <c r="X273" s="3" t="str">
        <f t="shared" si="147"/>
        <v/>
      </c>
      <c r="Y273" s="3" t="str">
        <f t="shared" si="152"/>
        <v>12.5%,29.3%,20.9%</v>
      </c>
    </row>
    <row r="274" spans="2:25" x14ac:dyDescent="0.3">
      <c r="B274" s="2">
        <f>数据源!BM306</f>
        <v>7</v>
      </c>
      <c r="C274" s="2" t="str">
        <f>数据源!BN306</f>
        <v>十字军</v>
      </c>
      <c r="D274" s="2" t="str">
        <f>数据源!BO306</f>
        <v>坦克碎片</v>
      </c>
      <c r="E274" s="2">
        <f>数据源!BP306</f>
        <v>58.666666666666657</v>
      </c>
      <c r="F274" s="2">
        <f>数据源!BQ306</f>
        <v>10</v>
      </c>
      <c r="G274" s="2">
        <f>数据源!BR306</f>
        <v>3.6999999999999998E-2</v>
      </c>
      <c r="H274" s="2">
        <f>数据源!BS306</f>
        <v>1.9393465909090912E-2</v>
      </c>
      <c r="I274" s="2">
        <f>数据源!BT306</f>
        <v>194</v>
      </c>
      <c r="J274" s="3">
        <f t="shared" si="142"/>
        <v>7</v>
      </c>
      <c r="K274" s="3">
        <f t="shared" si="143"/>
        <v>13</v>
      </c>
      <c r="L274" s="3" t="str">
        <f t="shared" si="144"/>
        <v>碎片</v>
      </c>
      <c r="M274" s="3">
        <f t="shared" ca="1" si="145"/>
        <v>51321</v>
      </c>
      <c r="N274" s="3" t="str">
        <f t="shared" ca="1" si="148"/>
        <v>11311,12311,13311,51211,52211,53211,51221,52221,53221,51311,52311,53311,51321</v>
      </c>
      <c r="O274" s="3" t="str">
        <f t="shared" si="149"/>
        <v>220,220,220,329,329,329,186,186,186,172,172,172,194</v>
      </c>
      <c r="P274" s="1" t="str">
        <f t="shared" si="150"/>
        <v>(1,1),(1,1),(1,1),(25,35),(25,35),(25,35),(14,22),(14,22),(14,22),(12,18),(12,18),(12,18),(7,13)</v>
      </c>
      <c r="Q274" s="3" t="str">
        <f>IF(D274="坦克碎片",VLOOKUP(C274,道具信息!$N$2:$O$291,2,FALSE)&amp;"碎片",VLOOKUP(C274,道具信息!$N$2:$O$291,2,FALSE))</f>
        <v>T3坦克碎片</v>
      </c>
      <c r="R274" s="3">
        <f t="shared" si="140"/>
        <v>1098</v>
      </c>
      <c r="S274" s="11">
        <f t="shared" si="141"/>
        <v>0.20899999999999999</v>
      </c>
      <c r="T274" s="3" t="str">
        <f>VLOOKUP(Q274,道具信息!$Q$3:$S$20,2,FALSE)</f>
        <v>CHEST_ITEM_TYPE_T3_SHARD</v>
      </c>
      <c r="U274" s="3" t="str">
        <f>IF(COUNTIF(U$262:U273,T274)=0,T274,"")</f>
        <v/>
      </c>
      <c r="V274" s="3" t="str">
        <f t="shared" si="151"/>
        <v>CHEST_ITEM_TYPE_T3_TANK,CHEST_ITEM_TYPE_T2_SHARD,CHEST_ITEM_TYPE_T3_SHARD</v>
      </c>
      <c r="W274" s="13" t="str">
        <f t="shared" si="146"/>
        <v/>
      </c>
      <c r="X274" s="3" t="str">
        <f t="shared" si="147"/>
        <v/>
      </c>
      <c r="Y274" s="3" t="str">
        <f t="shared" si="152"/>
        <v>12.5%,29.3%,20.9%</v>
      </c>
    </row>
    <row r="275" spans="2:25" x14ac:dyDescent="0.3">
      <c r="B275" s="2">
        <f>数据源!BM307</f>
        <v>7</v>
      </c>
      <c r="C275" s="2" t="str">
        <f>数据源!BN307</f>
        <v>谢尔曼</v>
      </c>
      <c r="D275" s="2" t="str">
        <f>数据源!BO307</f>
        <v>坦克碎片</v>
      </c>
      <c r="E275" s="2">
        <f>数据源!BP307</f>
        <v>58.666666666666657</v>
      </c>
      <c r="F275" s="2">
        <f>数据源!BQ307</f>
        <v>10</v>
      </c>
      <c r="G275" s="2">
        <f>数据源!BR307</f>
        <v>3.6999999999999998E-2</v>
      </c>
      <c r="H275" s="2">
        <f>数据源!BS307</f>
        <v>1.9393465909090912E-2</v>
      </c>
      <c r="I275" s="2">
        <f>数据源!BT307</f>
        <v>194</v>
      </c>
      <c r="J275" s="3">
        <f t="shared" si="142"/>
        <v>7</v>
      </c>
      <c r="K275" s="3">
        <f t="shared" si="143"/>
        <v>13</v>
      </c>
      <c r="L275" s="3" t="str">
        <f t="shared" si="144"/>
        <v>碎片</v>
      </c>
      <c r="M275" s="3">
        <f t="shared" ca="1" si="145"/>
        <v>52321</v>
      </c>
      <c r="N275" s="3" t="str">
        <f t="shared" ca="1" si="148"/>
        <v>11311,12311,13311,51211,52211,53211,51221,52221,53221,51311,52311,53311,51321,52321</v>
      </c>
      <c r="O275" s="3" t="str">
        <f t="shared" si="149"/>
        <v>220,220,220,329,329,329,186,186,186,172,172,172,194,194</v>
      </c>
      <c r="P275" s="1" t="str">
        <f t="shared" si="150"/>
        <v>(1,1),(1,1),(1,1),(25,35),(25,35),(25,35),(14,22),(14,22),(14,22),(12,18),(12,18),(12,18),(7,13),(7,13)</v>
      </c>
      <c r="Q275" s="3" t="str">
        <f>IF(D275="坦克碎片",VLOOKUP(C275,道具信息!$N$2:$O$291,2,FALSE)&amp;"碎片",VLOOKUP(C275,道具信息!$N$2:$O$291,2,FALSE))</f>
        <v>T3坦克碎片</v>
      </c>
      <c r="R275" s="3">
        <f t="shared" si="140"/>
        <v>1098</v>
      </c>
      <c r="S275" s="11">
        <f t="shared" si="141"/>
        <v>0.20899999999999999</v>
      </c>
      <c r="T275" s="3" t="str">
        <f>VLOOKUP(Q275,道具信息!$Q$3:$S$20,2,FALSE)</f>
        <v>CHEST_ITEM_TYPE_T3_SHARD</v>
      </c>
      <c r="U275" s="3" t="str">
        <f>IF(COUNTIF(U$262:U274,T275)=0,T275,"")</f>
        <v/>
      </c>
      <c r="V275" s="3" t="str">
        <f t="shared" si="151"/>
        <v>CHEST_ITEM_TYPE_T3_TANK,CHEST_ITEM_TYPE_T2_SHARD,CHEST_ITEM_TYPE_T3_SHARD</v>
      </c>
      <c r="W275" s="13" t="str">
        <f t="shared" si="146"/>
        <v/>
      </c>
      <c r="X275" s="3" t="str">
        <f t="shared" si="147"/>
        <v/>
      </c>
      <c r="Y275" s="3" t="str">
        <f t="shared" si="152"/>
        <v>12.5%,29.3%,20.9%</v>
      </c>
    </row>
    <row r="276" spans="2:25" x14ac:dyDescent="0.3">
      <c r="B276" s="2">
        <f>数据源!BM308</f>
        <v>7</v>
      </c>
      <c r="C276" s="2" t="str">
        <f>数据源!BN308</f>
        <v>虎式</v>
      </c>
      <c r="D276" s="2" t="str">
        <f>数据源!BO308</f>
        <v>坦克碎片</v>
      </c>
      <c r="E276" s="2">
        <f>数据源!BP308</f>
        <v>58.666666666666657</v>
      </c>
      <c r="F276" s="2">
        <f>数据源!BQ308</f>
        <v>10</v>
      </c>
      <c r="G276" s="2">
        <f>数据源!BR308</f>
        <v>3.6999999999999998E-2</v>
      </c>
      <c r="H276" s="2">
        <f>数据源!BS308</f>
        <v>1.9393465909090912E-2</v>
      </c>
      <c r="I276" s="2">
        <f>数据源!BT308</f>
        <v>194</v>
      </c>
      <c r="J276" s="3">
        <f t="shared" si="142"/>
        <v>7</v>
      </c>
      <c r="K276" s="3">
        <f t="shared" si="143"/>
        <v>13</v>
      </c>
      <c r="L276" s="3" t="str">
        <f t="shared" si="144"/>
        <v>碎片</v>
      </c>
      <c r="M276" s="3">
        <f t="shared" ca="1" si="145"/>
        <v>53321</v>
      </c>
      <c r="N276" s="3" t="str">
        <f t="shared" ca="1" si="148"/>
        <v>11311,12311,13311,51211,52211,53211,51221,52221,53221,51311,52311,53311,51321,52321,53321</v>
      </c>
      <c r="O276" s="3" t="str">
        <f t="shared" si="149"/>
        <v>220,220,220,329,329,329,186,186,186,172,172,172,194,194,194</v>
      </c>
      <c r="P276" s="1" t="str">
        <f t="shared" si="150"/>
        <v>(1,1),(1,1),(1,1),(25,35),(25,35),(25,35),(14,22),(14,22),(14,22),(12,18),(12,18),(12,18),(7,13),(7,13),(7,13)</v>
      </c>
      <c r="Q276" s="3" t="str">
        <f>IF(D276="坦克碎片",VLOOKUP(C276,道具信息!$N$2:$O$291,2,FALSE)&amp;"碎片",VLOOKUP(C276,道具信息!$N$2:$O$291,2,FALSE))</f>
        <v>T3坦克碎片</v>
      </c>
      <c r="R276" s="3">
        <f t="shared" si="140"/>
        <v>1098</v>
      </c>
      <c r="S276" s="11">
        <f t="shared" si="141"/>
        <v>0.20899999999999999</v>
      </c>
      <c r="T276" s="3" t="str">
        <f>VLOOKUP(Q276,道具信息!$Q$3:$S$20,2,FALSE)</f>
        <v>CHEST_ITEM_TYPE_T3_SHARD</v>
      </c>
      <c r="U276" s="3" t="str">
        <f>IF(COUNTIF(U$262:U275,T276)=0,T276,"")</f>
        <v/>
      </c>
      <c r="V276" s="3" t="str">
        <f t="shared" si="151"/>
        <v>CHEST_ITEM_TYPE_T3_TANK,CHEST_ITEM_TYPE_T2_SHARD,CHEST_ITEM_TYPE_T3_SHARD</v>
      </c>
      <c r="W276" s="13" t="str">
        <f t="shared" si="146"/>
        <v/>
      </c>
      <c r="X276" s="3" t="str">
        <f t="shared" si="147"/>
        <v/>
      </c>
      <c r="Y276" s="3" t="str">
        <f t="shared" si="152"/>
        <v>12.5%,29.3%,20.9%</v>
      </c>
    </row>
    <row r="277" spans="2:25" x14ac:dyDescent="0.3">
      <c r="B277" s="2">
        <f>数据源!BM309</f>
        <v>7</v>
      </c>
      <c r="C277" s="2" t="str">
        <f>数据源!BN309</f>
        <v>T1LP1</v>
      </c>
      <c r="D277" s="2" t="str">
        <f>数据源!BO309</f>
        <v>部件</v>
      </c>
      <c r="E277" s="2">
        <f>数据源!BP309</f>
        <v>21</v>
      </c>
      <c r="F277" s="2">
        <f>数据源!BQ309</f>
        <v>16</v>
      </c>
      <c r="G277" s="2">
        <f>数据源!BR309</f>
        <v>6.0000000000000001E-3</v>
      </c>
      <c r="H277" s="2">
        <f>数据源!BS309</f>
        <v>5.4910714285714285E-3</v>
      </c>
      <c r="I277" s="2">
        <f>数据源!BT309</f>
        <v>55</v>
      </c>
      <c r="J277" s="3">
        <f t="shared" si="142"/>
        <v>12</v>
      </c>
      <c r="K277" s="3">
        <f t="shared" si="143"/>
        <v>20</v>
      </c>
      <c r="L277" s="3" t="str">
        <f t="shared" si="144"/>
        <v>部件</v>
      </c>
      <c r="M277" s="3">
        <f t="shared" ca="1" si="145"/>
        <v>91001</v>
      </c>
      <c r="N277" s="3" t="str">
        <f t="shared" ca="1" si="148"/>
        <v>11311,12311,13311,51211,52211,53211,51221,52221,53221,51311,52311,53311,51321,52321,53321,91001</v>
      </c>
      <c r="O277" s="3" t="str">
        <f t="shared" si="149"/>
        <v>220,220,220,329,329,329,186,186,186,172,172,172,194,194,194,55</v>
      </c>
      <c r="P277" s="1" t="str">
        <f t="shared" si="150"/>
        <v>(1,1),(1,1),(1,1),(25,35),(25,35),(25,35),(14,22),(14,22),(14,22),(12,18),(12,18),(12,18),(7,13),(7,13),(7,13),(12,20)</v>
      </c>
      <c r="Q277" s="3" t="str">
        <f>IF(D277="坦克碎片",VLOOKUP(C277,道具信息!$N$2:$O$291,2,FALSE)&amp;"碎片",VLOOKUP(C277,道具信息!$N$2:$O$291,2,FALSE))</f>
        <v>T1部件</v>
      </c>
      <c r="R277" s="3">
        <f t="shared" si="140"/>
        <v>990</v>
      </c>
      <c r="S277" s="11">
        <f t="shared" si="141"/>
        <v>0.188</v>
      </c>
      <c r="T277" s="3" t="str">
        <f>VLOOKUP(Q277,道具信息!$Q$3:$S$20,2,FALSE)</f>
        <v>CHEST_ITEM_TYPE_T1_PART</v>
      </c>
      <c r="U277" s="3" t="str">
        <f>IF(COUNTIF(U$262:U276,T277)=0,T277,"")</f>
        <v>CHEST_ITEM_TYPE_T1_PART</v>
      </c>
      <c r="V277" s="3" t="str">
        <f t="shared" si="151"/>
        <v>CHEST_ITEM_TYPE_T3_TANK,CHEST_ITEM_TYPE_T2_SHARD,CHEST_ITEM_TYPE_T3_SHARD,CHEST_ITEM_TYPE_T1_PART</v>
      </c>
      <c r="W277" s="13">
        <f t="shared" si="146"/>
        <v>0.188</v>
      </c>
      <c r="X277" s="3" t="str">
        <f t="shared" si="147"/>
        <v>18.8%</v>
      </c>
      <c r="Y277" s="3" t="str">
        <f t="shared" si="152"/>
        <v>12.5%,29.3%,20.9%,18.8%</v>
      </c>
    </row>
    <row r="278" spans="2:25" x14ac:dyDescent="0.3">
      <c r="B278" s="2">
        <f>数据源!BM310</f>
        <v>7</v>
      </c>
      <c r="C278" s="2" t="str">
        <f>数据源!BN310</f>
        <v>T1LP3</v>
      </c>
      <c r="D278" s="2" t="str">
        <f>数据源!BO310</f>
        <v>部件</v>
      </c>
      <c r="E278" s="2">
        <f>数据源!BP310</f>
        <v>21</v>
      </c>
      <c r="F278" s="2">
        <f>数据源!BQ310</f>
        <v>16</v>
      </c>
      <c r="G278" s="2">
        <f>数据源!BR310</f>
        <v>6.0000000000000001E-3</v>
      </c>
      <c r="H278" s="2">
        <f>数据源!BS310</f>
        <v>5.4910714285714285E-3</v>
      </c>
      <c r="I278" s="2">
        <f>数据源!BT310</f>
        <v>55</v>
      </c>
      <c r="J278" s="3">
        <f t="shared" si="142"/>
        <v>12</v>
      </c>
      <c r="K278" s="3">
        <f t="shared" si="143"/>
        <v>20</v>
      </c>
      <c r="L278" s="3" t="str">
        <f t="shared" si="144"/>
        <v>部件</v>
      </c>
      <c r="M278" s="3">
        <f t="shared" ca="1" si="145"/>
        <v>91003</v>
      </c>
      <c r="N278" s="3" t="str">
        <f t="shared" ca="1" si="148"/>
        <v>11311,12311,13311,51211,52211,53211,51221,52221,53221,51311,52311,53311,51321,52321,53321,91001,91003</v>
      </c>
      <c r="O278" s="3" t="str">
        <f t="shared" si="149"/>
        <v>220,220,220,329,329,329,186,186,186,172,172,172,194,194,194,55,55</v>
      </c>
      <c r="P278" s="1" t="str">
        <f t="shared" si="150"/>
        <v>(1,1),(1,1),(1,1),(25,35),(25,35),(25,35),(14,22),(14,22),(14,22),(12,18),(12,18),(12,18),(7,13),(7,13),(7,13),(12,20),(12,20)</v>
      </c>
      <c r="Q278" s="3" t="str">
        <f>IF(D278="坦克碎片",VLOOKUP(C278,道具信息!$N$2:$O$291,2,FALSE)&amp;"碎片",VLOOKUP(C278,道具信息!$N$2:$O$291,2,FALSE))</f>
        <v>T1部件</v>
      </c>
      <c r="R278" s="3">
        <f t="shared" si="140"/>
        <v>990</v>
      </c>
      <c r="S278" s="11">
        <f t="shared" si="141"/>
        <v>0.188</v>
      </c>
      <c r="T278" s="3" t="str">
        <f>VLOOKUP(Q278,道具信息!$Q$3:$S$20,2,FALSE)</f>
        <v>CHEST_ITEM_TYPE_T1_PART</v>
      </c>
      <c r="U278" s="3" t="str">
        <f>IF(COUNTIF(U$262:U277,T278)=0,T278,"")</f>
        <v/>
      </c>
      <c r="V278" s="3" t="str">
        <f t="shared" si="151"/>
        <v>CHEST_ITEM_TYPE_T3_TANK,CHEST_ITEM_TYPE_T2_SHARD,CHEST_ITEM_TYPE_T3_SHARD,CHEST_ITEM_TYPE_T1_PART</v>
      </c>
      <c r="W278" s="13" t="str">
        <f t="shared" si="146"/>
        <v/>
      </c>
      <c r="X278" s="3" t="str">
        <f t="shared" si="147"/>
        <v/>
      </c>
      <c r="Y278" s="3" t="str">
        <f t="shared" si="152"/>
        <v>12.5%,29.3%,20.9%,18.8%</v>
      </c>
    </row>
    <row r="279" spans="2:25" x14ac:dyDescent="0.3">
      <c r="B279" s="2">
        <f>数据源!BM311</f>
        <v>7</v>
      </c>
      <c r="C279" s="2" t="str">
        <f>数据源!BN311</f>
        <v>T1LP5</v>
      </c>
      <c r="D279" s="2" t="str">
        <f>数据源!BO311</f>
        <v>部件</v>
      </c>
      <c r="E279" s="2">
        <f>数据源!BP311</f>
        <v>21</v>
      </c>
      <c r="F279" s="2">
        <f>数据源!BQ311</f>
        <v>16</v>
      </c>
      <c r="G279" s="2">
        <f>数据源!BR311</f>
        <v>6.0000000000000001E-3</v>
      </c>
      <c r="H279" s="2">
        <f>数据源!BS311</f>
        <v>5.4910714285714285E-3</v>
      </c>
      <c r="I279" s="2">
        <f>数据源!BT311</f>
        <v>55</v>
      </c>
      <c r="J279" s="3">
        <f t="shared" si="142"/>
        <v>12</v>
      </c>
      <c r="K279" s="3">
        <f t="shared" si="143"/>
        <v>20</v>
      </c>
      <c r="L279" s="3" t="str">
        <f t="shared" si="144"/>
        <v>部件</v>
      </c>
      <c r="M279" s="3">
        <f t="shared" ca="1" si="145"/>
        <v>91005</v>
      </c>
      <c r="N279" s="3" t="str">
        <f t="shared" ca="1" si="148"/>
        <v>11311,12311,13311,51211,52211,53211,51221,52221,53221,51311,52311,53311,51321,52321,53321,91001,91003,91005</v>
      </c>
      <c r="O279" s="3" t="str">
        <f t="shared" si="149"/>
        <v>220,220,220,329,329,329,186,186,186,172,172,172,194,194,194,55,55,55</v>
      </c>
      <c r="P279" s="1" t="str">
        <f t="shared" si="150"/>
        <v>(1,1),(1,1),(1,1),(25,35),(25,35),(25,35),(14,22),(14,22),(14,22),(12,18),(12,18),(12,18),(7,13),(7,13),(7,13),(12,20),(12,20),(12,20)</v>
      </c>
      <c r="Q279" s="3" t="str">
        <f>IF(D279="坦克碎片",VLOOKUP(C279,道具信息!$N$2:$O$291,2,FALSE)&amp;"碎片",VLOOKUP(C279,道具信息!$N$2:$O$291,2,FALSE))</f>
        <v>T1部件</v>
      </c>
      <c r="R279" s="3">
        <f t="shared" si="140"/>
        <v>990</v>
      </c>
      <c r="S279" s="11">
        <f t="shared" si="141"/>
        <v>0.188</v>
      </c>
      <c r="T279" s="3" t="str">
        <f>VLOOKUP(Q279,道具信息!$Q$3:$S$20,2,FALSE)</f>
        <v>CHEST_ITEM_TYPE_T1_PART</v>
      </c>
      <c r="U279" s="3" t="str">
        <f>IF(COUNTIF(U$262:U278,T279)=0,T279,"")</f>
        <v/>
      </c>
      <c r="V279" s="3" t="str">
        <f t="shared" si="151"/>
        <v>CHEST_ITEM_TYPE_T3_TANK,CHEST_ITEM_TYPE_T2_SHARD,CHEST_ITEM_TYPE_T3_SHARD,CHEST_ITEM_TYPE_T1_PART</v>
      </c>
      <c r="W279" s="13" t="str">
        <f t="shared" si="146"/>
        <v/>
      </c>
      <c r="X279" s="3" t="str">
        <f t="shared" si="147"/>
        <v/>
      </c>
      <c r="Y279" s="3" t="str">
        <f t="shared" si="152"/>
        <v>12.5%,29.3%,20.9%,18.8%</v>
      </c>
    </row>
    <row r="280" spans="2:25" x14ac:dyDescent="0.3">
      <c r="B280" s="2">
        <f>数据源!BM312</f>
        <v>7</v>
      </c>
      <c r="C280" s="2" t="str">
        <f>数据源!BN312</f>
        <v>T1MP1</v>
      </c>
      <c r="D280" s="2" t="str">
        <f>数据源!BO312</f>
        <v>部件</v>
      </c>
      <c r="E280" s="2">
        <f>数据源!BP312</f>
        <v>21</v>
      </c>
      <c r="F280" s="2">
        <f>数据源!BQ312</f>
        <v>16</v>
      </c>
      <c r="G280" s="2">
        <f>数据源!BR312</f>
        <v>6.0000000000000001E-3</v>
      </c>
      <c r="H280" s="2">
        <f>数据源!BS312</f>
        <v>5.4910714285714285E-3</v>
      </c>
      <c r="I280" s="2">
        <f>数据源!BT312</f>
        <v>55</v>
      </c>
      <c r="J280" s="3">
        <f t="shared" si="142"/>
        <v>12</v>
      </c>
      <c r="K280" s="3">
        <f t="shared" si="143"/>
        <v>20</v>
      </c>
      <c r="L280" s="3" t="str">
        <f t="shared" si="144"/>
        <v>部件</v>
      </c>
      <c r="M280" s="3">
        <f t="shared" ca="1" si="145"/>
        <v>91101</v>
      </c>
      <c r="N280" s="3" t="str">
        <f t="shared" ca="1" si="148"/>
        <v>11311,12311,13311,51211,52211,53211,51221,52221,53221,51311,52311,53311,51321,52321,53321,91001,91003,91005,91101</v>
      </c>
      <c r="O280" s="3" t="str">
        <f t="shared" si="149"/>
        <v>220,220,220,329,329,329,186,186,186,172,172,172,194,194,194,55,55,55,55</v>
      </c>
      <c r="P280" s="1" t="str">
        <f t="shared" si="150"/>
        <v>(1,1),(1,1),(1,1),(25,35),(25,35),(25,35),(14,22),(14,22),(14,22),(12,18),(12,18),(12,18),(7,13),(7,13),(7,13),(12,20),(12,20),(12,20),(12,20)</v>
      </c>
      <c r="Q280" s="3" t="str">
        <f>IF(D280="坦克碎片",VLOOKUP(C280,道具信息!$N$2:$O$291,2,FALSE)&amp;"碎片",VLOOKUP(C280,道具信息!$N$2:$O$291,2,FALSE))</f>
        <v>T1部件</v>
      </c>
      <c r="R280" s="3">
        <f t="shared" si="140"/>
        <v>990</v>
      </c>
      <c r="S280" s="11">
        <f t="shared" si="141"/>
        <v>0.188</v>
      </c>
      <c r="T280" s="3" t="str">
        <f>VLOOKUP(Q280,道具信息!$Q$3:$S$20,2,FALSE)</f>
        <v>CHEST_ITEM_TYPE_T1_PART</v>
      </c>
      <c r="U280" s="3" t="str">
        <f>IF(COUNTIF(U$262:U279,T280)=0,T280,"")</f>
        <v/>
      </c>
      <c r="V280" s="3" t="str">
        <f t="shared" si="151"/>
        <v>CHEST_ITEM_TYPE_T3_TANK,CHEST_ITEM_TYPE_T2_SHARD,CHEST_ITEM_TYPE_T3_SHARD,CHEST_ITEM_TYPE_T1_PART</v>
      </c>
      <c r="W280" s="13" t="str">
        <f t="shared" si="146"/>
        <v/>
      </c>
      <c r="X280" s="3" t="str">
        <f t="shared" si="147"/>
        <v/>
      </c>
      <c r="Y280" s="3" t="str">
        <f t="shared" si="152"/>
        <v>12.5%,29.3%,20.9%,18.8%</v>
      </c>
    </row>
    <row r="281" spans="2:25" x14ac:dyDescent="0.3">
      <c r="B281" s="2">
        <f>数据源!BM313</f>
        <v>7</v>
      </c>
      <c r="C281" s="2" t="str">
        <f>数据源!BN313</f>
        <v>T1MP3</v>
      </c>
      <c r="D281" s="2" t="str">
        <f>数据源!BO313</f>
        <v>部件</v>
      </c>
      <c r="E281" s="2">
        <f>数据源!BP313</f>
        <v>21</v>
      </c>
      <c r="F281" s="2">
        <f>数据源!BQ313</f>
        <v>16</v>
      </c>
      <c r="G281" s="2">
        <f>数据源!BR313</f>
        <v>6.0000000000000001E-3</v>
      </c>
      <c r="H281" s="2">
        <f>数据源!BS313</f>
        <v>5.4910714285714285E-3</v>
      </c>
      <c r="I281" s="2">
        <f>数据源!BT313</f>
        <v>55</v>
      </c>
      <c r="J281" s="3">
        <f t="shared" si="142"/>
        <v>12</v>
      </c>
      <c r="K281" s="3">
        <f t="shared" si="143"/>
        <v>20</v>
      </c>
      <c r="L281" s="3" t="str">
        <f t="shared" si="144"/>
        <v>部件</v>
      </c>
      <c r="M281" s="3">
        <f t="shared" ca="1" si="145"/>
        <v>91103</v>
      </c>
      <c r="N281" s="3" t="str">
        <f t="shared" ca="1" si="148"/>
        <v>11311,12311,13311,51211,52211,53211,51221,52221,53221,51311,52311,53311,51321,52321,53321,91001,91003,91005,91101,91103</v>
      </c>
      <c r="O281" s="3" t="str">
        <f t="shared" si="149"/>
        <v>220,220,220,329,329,329,186,186,186,172,172,172,194,194,194,55,55,55,55,55</v>
      </c>
      <c r="P281" s="1" t="str">
        <f t="shared" si="150"/>
        <v>(1,1),(1,1),(1,1),(25,35),(25,35),(25,35),(14,22),(14,22),(14,22),(12,18),(12,18),(12,18),(7,13),(7,13),(7,13),(12,20),(12,20),(12,20),(12,20),(12,20)</v>
      </c>
      <c r="Q281" s="3" t="str">
        <f>IF(D281="坦克碎片",VLOOKUP(C281,道具信息!$N$2:$O$291,2,FALSE)&amp;"碎片",VLOOKUP(C281,道具信息!$N$2:$O$291,2,FALSE))</f>
        <v>T1部件</v>
      </c>
      <c r="R281" s="3">
        <f t="shared" si="140"/>
        <v>990</v>
      </c>
      <c r="S281" s="11">
        <f t="shared" si="141"/>
        <v>0.188</v>
      </c>
      <c r="T281" s="3" t="str">
        <f>VLOOKUP(Q281,道具信息!$Q$3:$S$20,2,FALSE)</f>
        <v>CHEST_ITEM_TYPE_T1_PART</v>
      </c>
      <c r="U281" s="3" t="str">
        <f>IF(COUNTIF(U$262:U280,T281)=0,T281,"")</f>
        <v/>
      </c>
      <c r="V281" s="3" t="str">
        <f t="shared" si="151"/>
        <v>CHEST_ITEM_TYPE_T3_TANK,CHEST_ITEM_TYPE_T2_SHARD,CHEST_ITEM_TYPE_T3_SHARD,CHEST_ITEM_TYPE_T1_PART</v>
      </c>
      <c r="W281" s="13" t="str">
        <f t="shared" si="146"/>
        <v/>
      </c>
      <c r="X281" s="3" t="str">
        <f t="shared" si="147"/>
        <v/>
      </c>
      <c r="Y281" s="3" t="str">
        <f t="shared" si="152"/>
        <v>12.5%,29.3%,20.9%,18.8%</v>
      </c>
    </row>
    <row r="282" spans="2:25" x14ac:dyDescent="0.3">
      <c r="B282" s="2">
        <f>数据源!BM314</f>
        <v>7</v>
      </c>
      <c r="C282" s="2" t="str">
        <f>数据源!BN314</f>
        <v>T1MP5</v>
      </c>
      <c r="D282" s="2" t="str">
        <f>数据源!BO314</f>
        <v>部件</v>
      </c>
      <c r="E282" s="2">
        <f>数据源!BP314</f>
        <v>21</v>
      </c>
      <c r="F282" s="2">
        <f>数据源!BQ314</f>
        <v>16</v>
      </c>
      <c r="G282" s="2">
        <f>数据源!BR314</f>
        <v>6.0000000000000001E-3</v>
      </c>
      <c r="H282" s="2">
        <f>数据源!BS314</f>
        <v>5.4910714285714285E-3</v>
      </c>
      <c r="I282" s="2">
        <f>数据源!BT314</f>
        <v>55</v>
      </c>
      <c r="J282" s="3">
        <f t="shared" si="142"/>
        <v>12</v>
      </c>
      <c r="K282" s="3">
        <f t="shared" si="143"/>
        <v>20</v>
      </c>
      <c r="L282" s="3" t="str">
        <f t="shared" si="144"/>
        <v>部件</v>
      </c>
      <c r="M282" s="3">
        <f t="shared" ca="1" si="145"/>
        <v>91105</v>
      </c>
      <c r="N282" s="3" t="str">
        <f t="shared" ca="1" si="148"/>
        <v>11311,12311,13311,51211,52211,53211,51221,52221,53221,51311,52311,53311,51321,52321,53321,91001,91003,91005,91101,91103,91105</v>
      </c>
      <c r="O282" s="3" t="str">
        <f t="shared" si="149"/>
        <v>220,220,220,329,329,329,186,186,186,172,172,172,194,194,194,55,55,55,55,55,55</v>
      </c>
      <c r="P282" s="1" t="str">
        <f t="shared" si="150"/>
        <v>(1,1),(1,1),(1,1),(25,35),(25,35),(25,35),(14,22),(14,22),(14,22),(12,18),(12,18),(12,18),(7,13),(7,13),(7,13),(12,20),(12,20),(12,20),(12,20),(12,20),(12,20)</v>
      </c>
      <c r="Q282" s="3" t="str">
        <f>IF(D282="坦克碎片",VLOOKUP(C282,道具信息!$N$2:$O$291,2,FALSE)&amp;"碎片",VLOOKUP(C282,道具信息!$N$2:$O$291,2,FALSE))</f>
        <v>T1部件</v>
      </c>
      <c r="R282" s="3">
        <f t="shared" si="140"/>
        <v>990</v>
      </c>
      <c r="S282" s="11">
        <f t="shared" si="141"/>
        <v>0.188</v>
      </c>
      <c r="T282" s="3" t="str">
        <f>VLOOKUP(Q282,道具信息!$Q$3:$S$20,2,FALSE)</f>
        <v>CHEST_ITEM_TYPE_T1_PART</v>
      </c>
      <c r="U282" s="3" t="str">
        <f>IF(COUNTIF(U$262:U281,T282)=0,T282,"")</f>
        <v/>
      </c>
      <c r="V282" s="3" t="str">
        <f t="shared" si="151"/>
        <v>CHEST_ITEM_TYPE_T3_TANK,CHEST_ITEM_TYPE_T2_SHARD,CHEST_ITEM_TYPE_T3_SHARD,CHEST_ITEM_TYPE_T1_PART</v>
      </c>
      <c r="W282" s="13" t="str">
        <f t="shared" si="146"/>
        <v/>
      </c>
      <c r="X282" s="3" t="str">
        <f t="shared" si="147"/>
        <v/>
      </c>
      <c r="Y282" s="3" t="str">
        <f t="shared" si="152"/>
        <v>12.5%,29.3%,20.9%,18.8%</v>
      </c>
    </row>
    <row r="283" spans="2:25" x14ac:dyDescent="0.3">
      <c r="B283" s="2">
        <f>数据源!BM315</f>
        <v>7</v>
      </c>
      <c r="C283" s="2" t="str">
        <f>数据源!BN315</f>
        <v>T1HP1</v>
      </c>
      <c r="D283" s="2" t="str">
        <f>数据源!BO315</f>
        <v>部件</v>
      </c>
      <c r="E283" s="2">
        <f>数据源!BP315</f>
        <v>21</v>
      </c>
      <c r="F283" s="2">
        <f>数据源!BQ315</f>
        <v>16</v>
      </c>
      <c r="G283" s="2">
        <f>数据源!BR315</f>
        <v>6.0000000000000001E-3</v>
      </c>
      <c r="H283" s="2">
        <f>数据源!BS315</f>
        <v>5.4910714285714285E-3</v>
      </c>
      <c r="I283" s="2">
        <f>数据源!BT315</f>
        <v>55</v>
      </c>
      <c r="J283" s="3">
        <f t="shared" si="142"/>
        <v>12</v>
      </c>
      <c r="K283" s="3">
        <f t="shared" si="143"/>
        <v>20</v>
      </c>
      <c r="L283" s="3" t="str">
        <f t="shared" si="144"/>
        <v>部件</v>
      </c>
      <c r="M283" s="3">
        <f t="shared" ca="1" si="145"/>
        <v>91201</v>
      </c>
      <c r="N283" s="3" t="str">
        <f t="shared" ca="1" si="148"/>
        <v>11311,12311,13311,51211,52211,53211,51221,52221,53221,51311,52311,53311,51321,52321,53321,91001,91003,91005,91101,91103,91105,91201</v>
      </c>
      <c r="O283" s="3" t="str">
        <f t="shared" si="149"/>
        <v>220,220,220,329,329,329,186,186,186,172,172,172,194,194,194,55,55,55,55,55,55,55</v>
      </c>
      <c r="P283" s="1" t="str">
        <f t="shared" si="150"/>
        <v>(1,1),(1,1),(1,1),(25,35),(25,35),(25,35),(14,22),(14,22),(14,22),(12,18),(12,18),(12,18),(7,13),(7,13),(7,13),(12,20),(12,20),(12,20),(12,20),(12,20),(12,20),(12,20)</v>
      </c>
      <c r="Q283" s="3" t="str">
        <f>IF(D283="坦克碎片",VLOOKUP(C283,道具信息!$N$2:$O$291,2,FALSE)&amp;"碎片",VLOOKUP(C283,道具信息!$N$2:$O$291,2,FALSE))</f>
        <v>T1部件</v>
      </c>
      <c r="R283" s="3">
        <f t="shared" si="140"/>
        <v>990</v>
      </c>
      <c r="S283" s="11">
        <f t="shared" si="141"/>
        <v>0.188</v>
      </c>
      <c r="T283" s="3" t="str">
        <f>VLOOKUP(Q283,道具信息!$Q$3:$S$20,2,FALSE)</f>
        <v>CHEST_ITEM_TYPE_T1_PART</v>
      </c>
      <c r="U283" s="3" t="str">
        <f>IF(COUNTIF(U$262:U282,T283)=0,T283,"")</f>
        <v/>
      </c>
      <c r="V283" s="3" t="str">
        <f t="shared" si="151"/>
        <v>CHEST_ITEM_TYPE_T3_TANK,CHEST_ITEM_TYPE_T2_SHARD,CHEST_ITEM_TYPE_T3_SHARD,CHEST_ITEM_TYPE_T1_PART</v>
      </c>
      <c r="W283" s="13" t="str">
        <f t="shared" si="146"/>
        <v/>
      </c>
      <c r="X283" s="3" t="str">
        <f t="shared" si="147"/>
        <v/>
      </c>
      <c r="Y283" s="3" t="str">
        <f t="shared" si="152"/>
        <v>12.5%,29.3%,20.9%,18.8%</v>
      </c>
    </row>
    <row r="284" spans="2:25" x14ac:dyDescent="0.3">
      <c r="B284" s="2">
        <f>数据源!BM316</f>
        <v>7</v>
      </c>
      <c r="C284" s="2" t="str">
        <f>数据源!BN316</f>
        <v>T1HP3</v>
      </c>
      <c r="D284" s="2" t="str">
        <f>数据源!BO316</f>
        <v>部件</v>
      </c>
      <c r="E284" s="2">
        <f>数据源!BP316</f>
        <v>21</v>
      </c>
      <c r="F284" s="2">
        <f>数据源!BQ316</f>
        <v>16</v>
      </c>
      <c r="G284" s="2">
        <f>数据源!BR316</f>
        <v>6.0000000000000001E-3</v>
      </c>
      <c r="H284" s="2">
        <f>数据源!BS316</f>
        <v>5.4910714285714285E-3</v>
      </c>
      <c r="I284" s="2">
        <f>数据源!BT316</f>
        <v>55</v>
      </c>
      <c r="J284" s="3">
        <f t="shared" si="142"/>
        <v>12</v>
      </c>
      <c r="K284" s="3">
        <f t="shared" si="143"/>
        <v>20</v>
      </c>
      <c r="L284" s="3" t="str">
        <f t="shared" si="144"/>
        <v>部件</v>
      </c>
      <c r="M284" s="3">
        <f t="shared" ca="1" si="145"/>
        <v>91203</v>
      </c>
      <c r="N284" s="3" t="str">
        <f t="shared" ca="1" si="148"/>
        <v>11311,12311,13311,51211,52211,53211,51221,52221,53221,51311,52311,53311,51321,52321,53321,91001,91003,91005,91101,91103,91105,91201,91203</v>
      </c>
      <c r="O284" s="3" t="str">
        <f t="shared" si="149"/>
        <v>220,220,220,329,329,329,186,186,186,172,172,172,194,194,194,55,55,55,55,55,55,55,55</v>
      </c>
      <c r="P284" s="1" t="str">
        <f t="shared" si="150"/>
        <v>(1,1),(1,1),(1,1),(25,35),(25,35),(25,35),(14,22),(14,22),(14,22),(12,18),(12,18),(12,18),(7,13),(7,13),(7,13),(12,20),(12,20),(12,20),(12,20),(12,20),(12,20),(12,20),(12,20)</v>
      </c>
      <c r="Q284" s="3" t="str">
        <f>IF(D284="坦克碎片",VLOOKUP(C284,道具信息!$N$2:$O$291,2,FALSE)&amp;"碎片",VLOOKUP(C284,道具信息!$N$2:$O$291,2,FALSE))</f>
        <v>T1部件</v>
      </c>
      <c r="R284" s="3">
        <f t="shared" si="140"/>
        <v>990</v>
      </c>
      <c r="S284" s="11">
        <f t="shared" si="141"/>
        <v>0.188</v>
      </c>
      <c r="T284" s="3" t="str">
        <f>VLOOKUP(Q284,道具信息!$Q$3:$S$20,2,FALSE)</f>
        <v>CHEST_ITEM_TYPE_T1_PART</v>
      </c>
      <c r="U284" s="3" t="str">
        <f>IF(COUNTIF(U$262:U283,T284)=0,T284,"")</f>
        <v/>
      </c>
      <c r="V284" s="3" t="str">
        <f t="shared" si="151"/>
        <v>CHEST_ITEM_TYPE_T3_TANK,CHEST_ITEM_TYPE_T2_SHARD,CHEST_ITEM_TYPE_T3_SHARD,CHEST_ITEM_TYPE_T1_PART</v>
      </c>
      <c r="W284" s="13" t="str">
        <f t="shared" si="146"/>
        <v/>
      </c>
      <c r="X284" s="3" t="str">
        <f t="shared" si="147"/>
        <v/>
      </c>
      <c r="Y284" s="3" t="str">
        <f t="shared" si="152"/>
        <v>12.5%,29.3%,20.9%,18.8%</v>
      </c>
    </row>
    <row r="285" spans="2:25" x14ac:dyDescent="0.3">
      <c r="B285" s="2">
        <f>数据源!BM317</f>
        <v>7</v>
      </c>
      <c r="C285" s="2" t="str">
        <f>数据源!BN317</f>
        <v>T1HP5</v>
      </c>
      <c r="D285" s="2" t="str">
        <f>数据源!BO317</f>
        <v>部件</v>
      </c>
      <c r="E285" s="2">
        <f>数据源!BP317</f>
        <v>21</v>
      </c>
      <c r="F285" s="2">
        <f>数据源!BQ317</f>
        <v>16</v>
      </c>
      <c r="G285" s="2">
        <f>数据源!BR317</f>
        <v>6.0000000000000001E-3</v>
      </c>
      <c r="H285" s="2">
        <f>数据源!BS317</f>
        <v>5.4910714285714285E-3</v>
      </c>
      <c r="I285" s="2">
        <f>数据源!BT317</f>
        <v>55</v>
      </c>
      <c r="J285" s="3">
        <f t="shared" si="142"/>
        <v>12</v>
      </c>
      <c r="K285" s="3">
        <f t="shared" si="143"/>
        <v>20</v>
      </c>
      <c r="L285" s="3" t="str">
        <f t="shared" si="144"/>
        <v>部件</v>
      </c>
      <c r="M285" s="3">
        <f t="shared" ca="1" si="145"/>
        <v>91205</v>
      </c>
      <c r="N285" s="3" t="str">
        <f t="shared" ca="1" si="148"/>
        <v>11311,12311,13311,51211,52211,53211,51221,52221,53221,51311,52311,53311,51321,52321,53321,91001,91003,91005,91101,91103,91105,91201,91203,91205</v>
      </c>
      <c r="O285" s="3" t="str">
        <f t="shared" si="149"/>
        <v>220,220,220,329,329,329,186,186,186,172,172,172,194,194,194,55,55,55,55,55,55,55,55,55</v>
      </c>
      <c r="P285" s="1" t="str">
        <f t="shared" si="150"/>
        <v>(1,1),(1,1),(1,1),(25,35),(25,35),(25,35),(14,22),(14,22),(14,22),(12,18),(12,18),(12,18),(7,13),(7,13),(7,13),(12,20),(12,20),(12,20),(12,20),(12,20),(12,20),(12,20),(12,20),(12,20)</v>
      </c>
      <c r="Q285" s="3" t="str">
        <f>IF(D285="坦克碎片",VLOOKUP(C285,道具信息!$N$2:$O$291,2,FALSE)&amp;"碎片",VLOOKUP(C285,道具信息!$N$2:$O$291,2,FALSE))</f>
        <v>T1部件</v>
      </c>
      <c r="R285" s="3">
        <f t="shared" si="140"/>
        <v>990</v>
      </c>
      <c r="S285" s="11">
        <f t="shared" si="141"/>
        <v>0.188</v>
      </c>
      <c r="T285" s="3" t="str">
        <f>VLOOKUP(Q285,道具信息!$Q$3:$S$20,2,FALSE)</f>
        <v>CHEST_ITEM_TYPE_T1_PART</v>
      </c>
      <c r="U285" s="3" t="str">
        <f>IF(COUNTIF(U$262:U284,T285)=0,T285,"")</f>
        <v/>
      </c>
      <c r="V285" s="3" t="str">
        <f t="shared" si="151"/>
        <v>CHEST_ITEM_TYPE_T3_TANK,CHEST_ITEM_TYPE_T2_SHARD,CHEST_ITEM_TYPE_T3_SHARD,CHEST_ITEM_TYPE_T1_PART</v>
      </c>
      <c r="W285" s="13" t="str">
        <f t="shared" si="146"/>
        <v/>
      </c>
      <c r="X285" s="3" t="str">
        <f t="shared" si="147"/>
        <v/>
      </c>
      <c r="Y285" s="3" t="str">
        <f t="shared" si="152"/>
        <v>12.5%,29.3%,20.9%,18.8%</v>
      </c>
    </row>
    <row r="286" spans="2:25" x14ac:dyDescent="0.3">
      <c r="B286" s="2">
        <f>数据源!BM318</f>
        <v>7</v>
      </c>
      <c r="C286" s="2" t="str">
        <f>数据源!BN318</f>
        <v>T1LP2</v>
      </c>
      <c r="D286" s="2" t="str">
        <f>数据源!BO318</f>
        <v>部件</v>
      </c>
      <c r="E286" s="2">
        <f>数据源!BP318</f>
        <v>21</v>
      </c>
      <c r="F286" s="2">
        <f>数据源!BQ318</f>
        <v>16</v>
      </c>
      <c r="G286" s="2">
        <f>数据源!BR318</f>
        <v>6.0000000000000001E-3</v>
      </c>
      <c r="H286" s="2">
        <f>数据源!BS318</f>
        <v>5.4910714285714285E-3</v>
      </c>
      <c r="I286" s="2">
        <f>数据源!BT318</f>
        <v>55</v>
      </c>
      <c r="J286" s="3">
        <f t="shared" si="142"/>
        <v>12</v>
      </c>
      <c r="K286" s="3">
        <f t="shared" si="143"/>
        <v>20</v>
      </c>
      <c r="L286" s="3" t="str">
        <f t="shared" si="144"/>
        <v>部件</v>
      </c>
      <c r="M286" s="3">
        <f t="shared" ca="1" si="145"/>
        <v>91002</v>
      </c>
      <c r="N286" s="3" t="str">
        <f t="shared" ca="1" si="148"/>
        <v>11311,12311,13311,51211,52211,53211,51221,52221,53221,51311,52311,53311,51321,52321,53321,91001,91003,91005,91101,91103,91105,91201,91203,91205,91002</v>
      </c>
      <c r="O286" s="3" t="str">
        <f t="shared" si="149"/>
        <v>220,220,220,329,329,329,186,186,186,172,172,172,194,194,194,55,55,55,55,55,55,55,55,55,55</v>
      </c>
      <c r="P286" s="1" t="str">
        <f t="shared" si="150"/>
        <v>(1,1),(1,1),(1,1),(25,35),(25,35),(25,35),(14,22),(14,22),(14,22),(12,18),(12,18),(12,18),(7,13),(7,13),(7,13),(12,20),(12,20),(12,20),(12,20),(12,20),(12,20),(12,20),(12,20),(12,20),(12,20)</v>
      </c>
      <c r="Q286" s="3" t="str">
        <f>IF(D286="坦克碎片",VLOOKUP(C286,道具信息!$N$2:$O$291,2,FALSE)&amp;"碎片",VLOOKUP(C286,道具信息!$N$2:$O$291,2,FALSE))</f>
        <v>T1部件</v>
      </c>
      <c r="R286" s="3">
        <f t="shared" si="140"/>
        <v>990</v>
      </c>
      <c r="S286" s="11">
        <f t="shared" si="141"/>
        <v>0.188</v>
      </c>
      <c r="T286" s="3" t="str">
        <f>VLOOKUP(Q286,道具信息!$Q$3:$S$20,2,FALSE)</f>
        <v>CHEST_ITEM_TYPE_T1_PART</v>
      </c>
      <c r="U286" s="3" t="str">
        <f>IF(COUNTIF(U$262:U285,T286)=0,T286,"")</f>
        <v/>
      </c>
      <c r="V286" s="3" t="str">
        <f t="shared" si="151"/>
        <v>CHEST_ITEM_TYPE_T3_TANK,CHEST_ITEM_TYPE_T2_SHARD,CHEST_ITEM_TYPE_T3_SHARD,CHEST_ITEM_TYPE_T1_PART</v>
      </c>
      <c r="W286" s="13" t="str">
        <f t="shared" si="146"/>
        <v/>
      </c>
      <c r="X286" s="3" t="str">
        <f t="shared" si="147"/>
        <v/>
      </c>
      <c r="Y286" s="3" t="str">
        <f t="shared" si="152"/>
        <v>12.5%,29.3%,20.9%,18.8%</v>
      </c>
    </row>
    <row r="287" spans="2:25" x14ac:dyDescent="0.3">
      <c r="B287" s="2">
        <f>数据源!BM319</f>
        <v>7</v>
      </c>
      <c r="C287" s="2" t="str">
        <f>数据源!BN319</f>
        <v>T1LP4</v>
      </c>
      <c r="D287" s="2" t="str">
        <f>数据源!BO319</f>
        <v>部件</v>
      </c>
      <c r="E287" s="2">
        <f>数据源!BP319</f>
        <v>21</v>
      </c>
      <c r="F287" s="2">
        <f>数据源!BQ319</f>
        <v>16</v>
      </c>
      <c r="G287" s="2">
        <f>数据源!BR319</f>
        <v>6.0000000000000001E-3</v>
      </c>
      <c r="H287" s="2">
        <f>数据源!BS319</f>
        <v>5.4910714285714285E-3</v>
      </c>
      <c r="I287" s="2">
        <f>数据源!BT319</f>
        <v>55</v>
      </c>
      <c r="J287" s="3">
        <f t="shared" si="142"/>
        <v>12</v>
      </c>
      <c r="K287" s="3">
        <f t="shared" si="143"/>
        <v>20</v>
      </c>
      <c r="L287" s="3" t="str">
        <f t="shared" si="144"/>
        <v>部件</v>
      </c>
      <c r="M287" s="3">
        <f t="shared" ca="1" si="145"/>
        <v>91004</v>
      </c>
      <c r="N287" s="3" t="str">
        <f t="shared" ca="1" si="148"/>
        <v>11311,12311,13311,51211,52211,53211,51221,52221,53221,51311,52311,53311,51321,52321,53321,91001,91003,91005,91101,91103,91105,91201,91203,91205,91002,91004</v>
      </c>
      <c r="O287" s="3" t="str">
        <f t="shared" si="149"/>
        <v>220,220,220,329,329,329,186,186,186,172,172,172,194,194,194,55,55,55,55,55,55,55,55,55,55,55</v>
      </c>
      <c r="P287" s="1" t="str">
        <f t="shared" si="150"/>
        <v>(1,1),(1,1),(1,1),(25,35),(25,35),(25,35),(14,22),(14,22),(14,22),(12,18),(12,18),(12,18),(7,13),(7,13),(7,13),(12,20),(12,20),(12,20),(12,20),(12,20),(12,20),(12,20),(12,20),(12,20),(12,20),(12,20)</v>
      </c>
      <c r="Q287" s="3" t="str">
        <f>IF(D287="坦克碎片",VLOOKUP(C287,道具信息!$N$2:$O$291,2,FALSE)&amp;"碎片",VLOOKUP(C287,道具信息!$N$2:$O$291,2,FALSE))</f>
        <v>T1部件</v>
      </c>
      <c r="R287" s="3">
        <f t="shared" si="140"/>
        <v>990</v>
      </c>
      <c r="S287" s="11">
        <f t="shared" si="141"/>
        <v>0.188</v>
      </c>
      <c r="T287" s="3" t="str">
        <f>VLOOKUP(Q287,道具信息!$Q$3:$S$20,2,FALSE)</f>
        <v>CHEST_ITEM_TYPE_T1_PART</v>
      </c>
      <c r="U287" s="3" t="str">
        <f>IF(COUNTIF(U$262:U286,T287)=0,T287,"")</f>
        <v/>
      </c>
      <c r="V287" s="3" t="str">
        <f t="shared" si="151"/>
        <v>CHEST_ITEM_TYPE_T3_TANK,CHEST_ITEM_TYPE_T2_SHARD,CHEST_ITEM_TYPE_T3_SHARD,CHEST_ITEM_TYPE_T1_PART</v>
      </c>
      <c r="W287" s="13" t="str">
        <f t="shared" si="146"/>
        <v/>
      </c>
      <c r="X287" s="3" t="str">
        <f t="shared" si="147"/>
        <v/>
      </c>
      <c r="Y287" s="3" t="str">
        <f t="shared" si="152"/>
        <v>12.5%,29.3%,20.9%,18.8%</v>
      </c>
    </row>
    <row r="288" spans="2:25" x14ac:dyDescent="0.3">
      <c r="B288" s="2">
        <f>数据源!BM320</f>
        <v>7</v>
      </c>
      <c r="C288" s="2" t="str">
        <f>数据源!BN320</f>
        <v>T1LP6</v>
      </c>
      <c r="D288" s="2" t="str">
        <f>数据源!BO320</f>
        <v>部件</v>
      </c>
      <c r="E288" s="2">
        <f>数据源!BP320</f>
        <v>21</v>
      </c>
      <c r="F288" s="2">
        <f>数据源!BQ320</f>
        <v>16</v>
      </c>
      <c r="G288" s="2">
        <f>数据源!BR320</f>
        <v>6.0000000000000001E-3</v>
      </c>
      <c r="H288" s="2">
        <f>数据源!BS320</f>
        <v>5.4910714285714285E-3</v>
      </c>
      <c r="I288" s="2">
        <f>数据源!BT320</f>
        <v>55</v>
      </c>
      <c r="J288" s="3">
        <f t="shared" si="142"/>
        <v>12</v>
      </c>
      <c r="K288" s="3">
        <f t="shared" si="143"/>
        <v>20</v>
      </c>
      <c r="L288" s="3" t="str">
        <f t="shared" si="144"/>
        <v>部件</v>
      </c>
      <c r="M288" s="3">
        <f t="shared" ca="1" si="145"/>
        <v>91006</v>
      </c>
      <c r="N288" s="3" t="str">
        <f t="shared" ca="1" si="148"/>
        <v>11311,12311,13311,51211,52211,53211,51221,52221,53221,51311,52311,53311,51321,52321,53321,91001,91003,91005,91101,91103,91105,91201,91203,91205,91002,91004,91006</v>
      </c>
      <c r="O288" s="3" t="str">
        <f t="shared" si="149"/>
        <v>220,220,220,329,329,329,186,186,186,172,172,172,194,194,194,55,55,55,55,55,55,55,55,55,55,55,55</v>
      </c>
      <c r="P288" s="1" t="str">
        <f t="shared" si="150"/>
        <v>(1,1),(1,1),(1,1),(25,35),(25,35),(25,35),(14,22),(14,22),(14,22),(12,18),(12,18),(12,18),(7,13),(7,13),(7,13),(12,20),(12,20),(12,20),(12,20),(12,20),(12,20),(12,20),(12,20),(12,20),(12,20),(12,20),(12,20)</v>
      </c>
      <c r="Q288" s="3" t="str">
        <f>IF(D288="坦克碎片",VLOOKUP(C288,道具信息!$N$2:$O$291,2,FALSE)&amp;"碎片",VLOOKUP(C288,道具信息!$N$2:$O$291,2,FALSE))</f>
        <v>T1部件</v>
      </c>
      <c r="R288" s="3">
        <f t="shared" si="140"/>
        <v>990</v>
      </c>
      <c r="S288" s="11">
        <f t="shared" si="141"/>
        <v>0.188</v>
      </c>
      <c r="T288" s="3" t="str">
        <f>VLOOKUP(Q288,道具信息!$Q$3:$S$20,2,FALSE)</f>
        <v>CHEST_ITEM_TYPE_T1_PART</v>
      </c>
      <c r="U288" s="3" t="str">
        <f>IF(COUNTIF(U$262:U287,T288)=0,T288,"")</f>
        <v/>
      </c>
      <c r="V288" s="3" t="str">
        <f t="shared" si="151"/>
        <v>CHEST_ITEM_TYPE_T3_TANK,CHEST_ITEM_TYPE_T2_SHARD,CHEST_ITEM_TYPE_T3_SHARD,CHEST_ITEM_TYPE_T1_PART</v>
      </c>
      <c r="W288" s="13" t="str">
        <f t="shared" si="146"/>
        <v/>
      </c>
      <c r="X288" s="3" t="str">
        <f t="shared" si="147"/>
        <v/>
      </c>
      <c r="Y288" s="3" t="str">
        <f t="shared" si="152"/>
        <v>12.5%,29.3%,20.9%,18.8%</v>
      </c>
    </row>
    <row r="289" spans="2:25" x14ac:dyDescent="0.3">
      <c r="B289" s="2">
        <f>数据源!BM321</f>
        <v>7</v>
      </c>
      <c r="C289" s="2" t="str">
        <f>数据源!BN321</f>
        <v>T1MP2</v>
      </c>
      <c r="D289" s="2" t="str">
        <f>数据源!BO321</f>
        <v>部件</v>
      </c>
      <c r="E289" s="2">
        <f>数据源!BP321</f>
        <v>21</v>
      </c>
      <c r="F289" s="2">
        <f>数据源!BQ321</f>
        <v>16</v>
      </c>
      <c r="G289" s="2">
        <f>数据源!BR321</f>
        <v>6.0000000000000001E-3</v>
      </c>
      <c r="H289" s="2">
        <f>数据源!BS321</f>
        <v>5.4910714285714285E-3</v>
      </c>
      <c r="I289" s="2">
        <f>数据源!BT321</f>
        <v>55</v>
      </c>
      <c r="J289" s="3">
        <f t="shared" si="142"/>
        <v>12</v>
      </c>
      <c r="K289" s="3">
        <f t="shared" si="143"/>
        <v>20</v>
      </c>
      <c r="L289" s="3" t="str">
        <f t="shared" si="144"/>
        <v>部件</v>
      </c>
      <c r="M289" s="3">
        <f t="shared" ca="1" si="145"/>
        <v>91102</v>
      </c>
      <c r="N289" s="3" t="str">
        <f t="shared" ca="1" si="148"/>
        <v>11311,12311,13311,51211,52211,53211,51221,52221,53221,51311,52311,53311,51321,52321,53321,91001,91003,91005,91101,91103,91105,91201,91203,91205,91002,91004,91006,91102</v>
      </c>
      <c r="O289" s="3" t="str">
        <f t="shared" si="149"/>
        <v>220,220,220,329,329,329,186,186,186,172,172,172,194,194,194,55,55,55,55,55,55,55,55,55,55,55,55,55</v>
      </c>
      <c r="P289" s="1" t="str">
        <f t="shared" si="150"/>
        <v>(1,1),(1,1),(1,1),(25,35),(25,35),(25,35),(14,22),(14,22),(14,22),(12,18),(12,18),(12,18),(7,13),(7,13),(7,13),(12,20),(12,20),(12,20),(12,20),(12,20),(12,20),(12,20),(12,20),(12,20),(12,20),(12,20),(12,20),(12,20)</v>
      </c>
      <c r="Q289" s="3" t="str">
        <f>IF(D289="坦克碎片",VLOOKUP(C289,道具信息!$N$2:$O$291,2,FALSE)&amp;"碎片",VLOOKUP(C289,道具信息!$N$2:$O$291,2,FALSE))</f>
        <v>T1部件</v>
      </c>
      <c r="R289" s="3">
        <f t="shared" si="140"/>
        <v>990</v>
      </c>
      <c r="S289" s="11">
        <f t="shared" si="141"/>
        <v>0.188</v>
      </c>
      <c r="T289" s="3" t="str">
        <f>VLOOKUP(Q289,道具信息!$Q$3:$S$20,2,FALSE)</f>
        <v>CHEST_ITEM_TYPE_T1_PART</v>
      </c>
      <c r="U289" s="3" t="str">
        <f>IF(COUNTIF(U$262:U288,T289)=0,T289,"")</f>
        <v/>
      </c>
      <c r="V289" s="3" t="str">
        <f t="shared" si="151"/>
        <v>CHEST_ITEM_TYPE_T3_TANK,CHEST_ITEM_TYPE_T2_SHARD,CHEST_ITEM_TYPE_T3_SHARD,CHEST_ITEM_TYPE_T1_PART</v>
      </c>
      <c r="W289" s="13" t="str">
        <f t="shared" si="146"/>
        <v/>
      </c>
      <c r="X289" s="3" t="str">
        <f t="shared" si="147"/>
        <v/>
      </c>
      <c r="Y289" s="3" t="str">
        <f t="shared" si="152"/>
        <v>12.5%,29.3%,20.9%,18.8%</v>
      </c>
    </row>
    <row r="290" spans="2:25" x14ac:dyDescent="0.3">
      <c r="B290" s="2">
        <f>数据源!BM322</f>
        <v>7</v>
      </c>
      <c r="C290" s="2" t="str">
        <f>数据源!BN322</f>
        <v>T1MP4</v>
      </c>
      <c r="D290" s="2" t="str">
        <f>数据源!BO322</f>
        <v>部件</v>
      </c>
      <c r="E290" s="2">
        <f>数据源!BP322</f>
        <v>21</v>
      </c>
      <c r="F290" s="2">
        <f>数据源!BQ322</f>
        <v>16</v>
      </c>
      <c r="G290" s="2">
        <f>数据源!BR322</f>
        <v>6.0000000000000001E-3</v>
      </c>
      <c r="H290" s="2">
        <f>数据源!BS322</f>
        <v>5.4910714285714285E-3</v>
      </c>
      <c r="I290" s="2">
        <f>数据源!BT322</f>
        <v>55</v>
      </c>
      <c r="J290" s="3">
        <f t="shared" si="142"/>
        <v>12</v>
      </c>
      <c r="K290" s="3">
        <f t="shared" si="143"/>
        <v>20</v>
      </c>
      <c r="L290" s="3" t="str">
        <f t="shared" si="144"/>
        <v>部件</v>
      </c>
      <c r="M290" s="3">
        <f t="shared" ca="1" si="145"/>
        <v>91104</v>
      </c>
      <c r="N290" s="3" t="str">
        <f t="shared" ca="1" si="148"/>
        <v>11311,12311,13311,51211,52211,53211,51221,52221,53221,51311,52311,53311,51321,52321,53321,91001,91003,91005,91101,91103,91105,91201,91203,91205,91002,91004,91006,91102,91104</v>
      </c>
      <c r="O290" s="3" t="str">
        <f t="shared" si="149"/>
        <v>220,220,220,329,329,329,186,186,186,172,172,172,194,194,194,55,55,55,55,55,55,55,55,55,55,55,55,55,55</v>
      </c>
      <c r="P290" s="1" t="str">
        <f t="shared" si="150"/>
        <v>(1,1),(1,1),(1,1),(25,35),(25,35),(25,35),(14,22),(14,22),(14,22),(12,18),(12,18),(12,18),(7,13),(7,13),(7,13),(12,20),(12,20),(12,20),(12,20),(12,20),(12,20),(12,20),(12,20),(12,20),(12,20),(12,20),(12,20),(12,20),(12,20)</v>
      </c>
      <c r="Q290" s="3" t="str">
        <f>IF(D290="坦克碎片",VLOOKUP(C290,道具信息!$N$2:$O$291,2,FALSE)&amp;"碎片",VLOOKUP(C290,道具信息!$N$2:$O$291,2,FALSE))</f>
        <v>T1部件</v>
      </c>
      <c r="R290" s="3">
        <f t="shared" si="140"/>
        <v>990</v>
      </c>
      <c r="S290" s="11">
        <f t="shared" si="141"/>
        <v>0.188</v>
      </c>
      <c r="T290" s="3" t="str">
        <f>VLOOKUP(Q290,道具信息!$Q$3:$S$20,2,FALSE)</f>
        <v>CHEST_ITEM_TYPE_T1_PART</v>
      </c>
      <c r="U290" s="3" t="str">
        <f>IF(COUNTIF(U$262:U289,T290)=0,T290,"")</f>
        <v/>
      </c>
      <c r="V290" s="3" t="str">
        <f t="shared" si="151"/>
        <v>CHEST_ITEM_TYPE_T3_TANK,CHEST_ITEM_TYPE_T2_SHARD,CHEST_ITEM_TYPE_T3_SHARD,CHEST_ITEM_TYPE_T1_PART</v>
      </c>
      <c r="W290" s="13" t="str">
        <f t="shared" si="146"/>
        <v/>
      </c>
      <c r="X290" s="3" t="str">
        <f t="shared" si="147"/>
        <v/>
      </c>
      <c r="Y290" s="3" t="str">
        <f t="shared" si="152"/>
        <v>12.5%,29.3%,20.9%,18.8%</v>
      </c>
    </row>
    <row r="291" spans="2:25" x14ac:dyDescent="0.3">
      <c r="B291" s="2">
        <f>数据源!BM323</f>
        <v>7</v>
      </c>
      <c r="C291" s="2" t="str">
        <f>数据源!BN323</f>
        <v>T1MP6</v>
      </c>
      <c r="D291" s="2" t="str">
        <f>数据源!BO323</f>
        <v>部件</v>
      </c>
      <c r="E291" s="2">
        <f>数据源!BP323</f>
        <v>21</v>
      </c>
      <c r="F291" s="2">
        <f>数据源!BQ323</f>
        <v>16</v>
      </c>
      <c r="G291" s="2">
        <f>数据源!BR323</f>
        <v>6.0000000000000001E-3</v>
      </c>
      <c r="H291" s="2">
        <f>数据源!BS323</f>
        <v>5.4910714285714285E-3</v>
      </c>
      <c r="I291" s="2">
        <f>数据源!BT323</f>
        <v>55</v>
      </c>
      <c r="J291" s="3">
        <f t="shared" si="142"/>
        <v>12</v>
      </c>
      <c r="K291" s="3">
        <f t="shared" si="143"/>
        <v>20</v>
      </c>
      <c r="L291" s="3" t="str">
        <f t="shared" si="144"/>
        <v>部件</v>
      </c>
      <c r="M291" s="3">
        <f t="shared" ca="1" si="145"/>
        <v>91106</v>
      </c>
      <c r="N291" s="3" t="str">
        <f t="shared" ca="1" si="148"/>
        <v>11311,12311,13311,51211,52211,53211,51221,52221,53221,51311,52311,53311,51321,52321,53321,91001,91003,91005,91101,91103,91105,91201,91203,91205,91002,91004,91006,91102,91104,91106</v>
      </c>
      <c r="O291" s="3" t="str">
        <f t="shared" si="149"/>
        <v>220,220,220,329,329,329,186,186,186,172,172,172,194,194,194,55,55,55,55,55,55,55,55,55,55,55,55,55,55,55</v>
      </c>
      <c r="P291" s="1" t="str">
        <f t="shared" si="150"/>
        <v>(1,1),(1,1),(1,1),(25,35),(25,35),(25,35),(14,22),(14,22),(14,22),(12,18),(12,18),(12,18),(7,13),(7,13),(7,13),(12,20),(12,20),(12,20),(12,20),(12,20),(12,20),(12,20),(12,20),(12,20),(12,20),(12,20),(12,20),(12,20),(12,20),(12,20)</v>
      </c>
      <c r="Q291" s="3" t="str">
        <f>IF(D291="坦克碎片",VLOOKUP(C291,道具信息!$N$2:$O$291,2,FALSE)&amp;"碎片",VLOOKUP(C291,道具信息!$N$2:$O$291,2,FALSE))</f>
        <v>T1部件</v>
      </c>
      <c r="R291" s="3">
        <f t="shared" si="140"/>
        <v>990</v>
      </c>
      <c r="S291" s="11">
        <f t="shared" si="141"/>
        <v>0.188</v>
      </c>
      <c r="T291" s="3" t="str">
        <f>VLOOKUP(Q291,道具信息!$Q$3:$S$20,2,FALSE)</f>
        <v>CHEST_ITEM_TYPE_T1_PART</v>
      </c>
      <c r="U291" s="3" t="str">
        <f>IF(COUNTIF(U$262:U290,T291)=0,T291,"")</f>
        <v/>
      </c>
      <c r="V291" s="3" t="str">
        <f t="shared" si="151"/>
        <v>CHEST_ITEM_TYPE_T3_TANK,CHEST_ITEM_TYPE_T2_SHARD,CHEST_ITEM_TYPE_T3_SHARD,CHEST_ITEM_TYPE_T1_PART</v>
      </c>
      <c r="W291" s="13" t="str">
        <f t="shared" si="146"/>
        <v/>
      </c>
      <c r="X291" s="3" t="str">
        <f t="shared" si="147"/>
        <v/>
      </c>
      <c r="Y291" s="3" t="str">
        <f t="shared" si="152"/>
        <v>12.5%,29.3%,20.9%,18.8%</v>
      </c>
    </row>
    <row r="292" spans="2:25" x14ac:dyDescent="0.3">
      <c r="B292" s="2">
        <f>数据源!BM324</f>
        <v>7</v>
      </c>
      <c r="C292" s="2" t="str">
        <f>数据源!BN324</f>
        <v>T1HP2</v>
      </c>
      <c r="D292" s="2" t="str">
        <f>数据源!BO324</f>
        <v>部件</v>
      </c>
      <c r="E292" s="2">
        <f>数据源!BP324</f>
        <v>21</v>
      </c>
      <c r="F292" s="2">
        <f>数据源!BQ324</f>
        <v>16</v>
      </c>
      <c r="G292" s="2">
        <f>数据源!BR324</f>
        <v>6.0000000000000001E-3</v>
      </c>
      <c r="H292" s="2">
        <f>数据源!BS324</f>
        <v>5.4910714285714285E-3</v>
      </c>
      <c r="I292" s="2">
        <f>数据源!BT324</f>
        <v>55</v>
      </c>
      <c r="J292" s="3">
        <f>ROUNDUP(IF(F292&gt;1,F292-ROUNDDOWN(SQRT(F292),0),F292),0)</f>
        <v>12</v>
      </c>
      <c r="K292" s="3">
        <f>F292*2-J292</f>
        <v>20</v>
      </c>
      <c r="L292" s="3" t="str">
        <f t="shared" si="144"/>
        <v>部件</v>
      </c>
      <c r="M292" s="3">
        <f t="shared" ca="1" si="145"/>
        <v>91202</v>
      </c>
      <c r="N292" s="3" t="str">
        <f t="shared" ca="1" si="148"/>
        <v>11311,12311,13311,51211,52211,53211,51221,52221,53221,51311,52311,53311,51321,52321,53321,91001,91003,91005,91101,91103,91105,91201,91203,91205,91002,91004,91006,91102,91104,91106,91202</v>
      </c>
      <c r="O292" s="3" t="str">
        <f t="shared" si="149"/>
        <v>220,220,220,329,329,329,186,186,186,172,172,172,194,194,194,55,55,55,55,55,55,55,55,55,55,55,55,55,55,55,55</v>
      </c>
      <c r="P292" s="1" t="str">
        <f t="shared" si="150"/>
        <v>(1,1),(1,1),(1,1),(25,35),(25,35),(25,35),(14,22),(14,22),(14,22),(12,18),(12,18),(12,18),(7,13),(7,13),(7,13),(12,20),(12,20),(12,20),(12,20),(12,20),(12,20),(12,20),(12,20),(12,20),(12,20),(12,20),(12,20),(12,20),(12,20),(12,20),(12,20)</v>
      </c>
      <c r="Q292" s="3" t="str">
        <f>IF(D292="坦克碎片",VLOOKUP(C292,道具信息!$N$2:$O$291,2,FALSE)&amp;"碎片",VLOOKUP(C292,道具信息!$N$2:$O$291,2,FALSE))</f>
        <v>T1部件</v>
      </c>
      <c r="R292" s="3">
        <f t="shared" si="140"/>
        <v>990</v>
      </c>
      <c r="S292" s="11">
        <f t="shared" si="141"/>
        <v>0.188</v>
      </c>
      <c r="T292" s="3" t="str">
        <f>VLOOKUP(Q292,道具信息!$Q$3:$S$20,2,FALSE)</f>
        <v>CHEST_ITEM_TYPE_T1_PART</v>
      </c>
      <c r="U292" s="3" t="str">
        <f>IF(COUNTIF(U$262:U291,T292)=0,T292,"")</f>
        <v/>
      </c>
      <c r="V292" s="3" t="str">
        <f t="shared" si="151"/>
        <v>CHEST_ITEM_TYPE_T3_TANK,CHEST_ITEM_TYPE_T2_SHARD,CHEST_ITEM_TYPE_T3_SHARD,CHEST_ITEM_TYPE_T1_PART</v>
      </c>
      <c r="W292" s="13" t="str">
        <f t="shared" si="146"/>
        <v/>
      </c>
      <c r="X292" s="3" t="str">
        <f t="shared" si="147"/>
        <v/>
      </c>
      <c r="Y292" s="3" t="str">
        <f t="shared" si="152"/>
        <v>12.5%,29.3%,20.9%,18.8%</v>
      </c>
    </row>
    <row r="293" spans="2:25" x14ac:dyDescent="0.3">
      <c r="B293" s="2">
        <f>数据源!BM325</f>
        <v>7</v>
      </c>
      <c r="C293" s="2" t="str">
        <f>数据源!BN325</f>
        <v>T1HP4</v>
      </c>
      <c r="D293" s="2" t="str">
        <f>数据源!BO325</f>
        <v>部件</v>
      </c>
      <c r="E293" s="2">
        <f>数据源!BP325</f>
        <v>21</v>
      </c>
      <c r="F293" s="2">
        <f>数据源!BQ325</f>
        <v>16</v>
      </c>
      <c r="G293" s="2">
        <f>数据源!BR325</f>
        <v>6.0000000000000001E-3</v>
      </c>
      <c r="H293" s="2">
        <f>数据源!BS325</f>
        <v>5.4910714285714285E-3</v>
      </c>
      <c r="I293" s="2">
        <f>数据源!BT325</f>
        <v>55</v>
      </c>
      <c r="J293" s="3">
        <f t="shared" ref="J293:J306" si="153">ROUNDUP(IF(F293&gt;1,F293-ROUNDDOWN(SQRT(F293),0),F293),0)</f>
        <v>12</v>
      </c>
      <c r="K293" s="3">
        <f t="shared" ref="K293:K306" si="154">F293*2-J293</f>
        <v>20</v>
      </c>
      <c r="L293" s="3" t="str">
        <f t="shared" si="144"/>
        <v>部件</v>
      </c>
      <c r="M293" s="3">
        <f t="shared" ca="1" si="145"/>
        <v>91204</v>
      </c>
      <c r="N293" s="3" t="str">
        <f t="shared" ca="1" si="148"/>
        <v>11311,12311,13311,51211,52211,53211,51221,52221,53221,51311,52311,53311,51321,52321,53321,91001,91003,91005,91101,91103,91105,91201,91203,91205,91002,91004,91006,91102,91104,91106,91202,91204</v>
      </c>
      <c r="O293" s="3" t="str">
        <f t="shared" si="149"/>
        <v>220,220,220,329,329,329,186,186,186,172,172,172,194,194,194,55,55,55,55,55,55,55,55,55,55,55,55,55,55,55,55,55</v>
      </c>
      <c r="P293" s="1" t="str">
        <f t="shared" si="150"/>
        <v>(1,1),(1,1),(1,1),(25,35),(25,35),(25,35),(14,22),(14,22),(14,22),(12,18),(12,18),(12,18),(7,13),(7,13),(7,13),(12,20),(12,20),(12,20),(12,20),(12,20),(12,20),(12,20),(12,20),(12,20),(12,20),(12,20),(12,20),(12,20),(12,20),(12,20),(12,20),(12,20)</v>
      </c>
      <c r="Q293" s="3" t="str">
        <f>IF(D293="坦克碎片",VLOOKUP(C293,道具信息!$N$2:$O$291,2,FALSE)&amp;"碎片",VLOOKUP(C293,道具信息!$N$2:$O$291,2,FALSE))</f>
        <v>T1部件</v>
      </c>
      <c r="R293" s="3">
        <f t="shared" si="140"/>
        <v>990</v>
      </c>
      <c r="S293" s="11">
        <f t="shared" si="141"/>
        <v>0.188</v>
      </c>
      <c r="T293" s="3" t="str">
        <f>VLOOKUP(Q293,道具信息!$Q$3:$S$20,2,FALSE)</f>
        <v>CHEST_ITEM_TYPE_T1_PART</v>
      </c>
      <c r="U293" s="3" t="str">
        <f>IF(COUNTIF(U$262:U292,T293)=0,T293,"")</f>
        <v/>
      </c>
      <c r="V293" s="3" t="str">
        <f t="shared" si="151"/>
        <v>CHEST_ITEM_TYPE_T3_TANK,CHEST_ITEM_TYPE_T2_SHARD,CHEST_ITEM_TYPE_T3_SHARD,CHEST_ITEM_TYPE_T1_PART</v>
      </c>
      <c r="W293" s="13" t="str">
        <f t="shared" si="146"/>
        <v/>
      </c>
      <c r="X293" s="3" t="str">
        <f t="shared" si="147"/>
        <v/>
      </c>
      <c r="Y293" s="3" t="str">
        <f t="shared" si="152"/>
        <v>12.5%,29.3%,20.9%,18.8%</v>
      </c>
    </row>
    <row r="294" spans="2:25" x14ac:dyDescent="0.3">
      <c r="B294" s="2">
        <f>数据源!BM326</f>
        <v>7</v>
      </c>
      <c r="C294" s="2" t="str">
        <f>数据源!BN326</f>
        <v>T1HP6</v>
      </c>
      <c r="D294" s="2" t="str">
        <f>数据源!BO326</f>
        <v>部件</v>
      </c>
      <c r="E294" s="2">
        <f>数据源!BP326</f>
        <v>21</v>
      </c>
      <c r="F294" s="2">
        <f>数据源!BQ326</f>
        <v>16</v>
      </c>
      <c r="G294" s="2">
        <f>数据源!BR326</f>
        <v>6.0000000000000001E-3</v>
      </c>
      <c r="H294" s="2">
        <f>数据源!BS326</f>
        <v>5.4910714285714285E-3</v>
      </c>
      <c r="I294" s="2">
        <f>数据源!BT326</f>
        <v>55</v>
      </c>
      <c r="J294" s="3">
        <f t="shared" si="153"/>
        <v>12</v>
      </c>
      <c r="K294" s="3">
        <f t="shared" si="154"/>
        <v>20</v>
      </c>
      <c r="L294" s="3" t="str">
        <f t="shared" si="144"/>
        <v>部件</v>
      </c>
      <c r="M294" s="3">
        <f t="shared" ca="1" si="145"/>
        <v>91206</v>
      </c>
      <c r="N294" s="3" t="str">
        <f t="shared" ca="1" si="148"/>
        <v>11311,12311,13311,51211,52211,53211,51221,52221,53221,51311,52311,53311,51321,52321,53321,91001,91003,91005,91101,91103,91105,91201,91203,91205,91002,91004,91006,91102,91104,91106,91202,91204,91206</v>
      </c>
      <c r="O294" s="3" t="str">
        <f t="shared" si="149"/>
        <v>220,220,220,329,329,329,186,186,186,172,172,172,194,194,194,55,55,55,55,55,55,55,55,55,55,55,55,55,55,55,55,55,55</v>
      </c>
      <c r="P294" s="1" t="str">
        <f t="shared" si="150"/>
        <v>(1,1),(1,1),(1,1),(25,35),(25,35),(25,35),(14,22),(14,22),(14,22),(12,18),(12,18),(12,18),(7,13),(7,13),(7,13),(12,20),(12,20),(12,20),(12,20),(12,20),(12,20),(12,20),(12,20),(12,20),(12,20),(12,20),(12,20),(12,20),(12,20),(12,20),(12,20),(12,20),(12,20)</v>
      </c>
      <c r="Q294" s="3" t="str">
        <f>IF(D294="坦克碎片",VLOOKUP(C294,道具信息!$N$2:$O$291,2,FALSE)&amp;"碎片",VLOOKUP(C294,道具信息!$N$2:$O$291,2,FALSE))</f>
        <v>T1部件</v>
      </c>
      <c r="R294" s="3">
        <f t="shared" ref="R294:R325" si="155">SUMIFS(I$3:I$580,Q$3:Q$580,Q294,B$3:B$580,B294)</f>
        <v>990</v>
      </c>
      <c r="S294" s="11">
        <f t="shared" ref="S294:S325" si="156">ROUND(R294/SUMIF(B$3:B$580,B294,I$3:I$580),3)</f>
        <v>0.188</v>
      </c>
      <c r="T294" s="3" t="str">
        <f>VLOOKUP(Q294,道具信息!$Q$3:$S$20,2,FALSE)</f>
        <v>CHEST_ITEM_TYPE_T1_PART</v>
      </c>
      <c r="U294" s="3" t="str">
        <f>IF(COUNTIF(U$262:U293,T294)=0,T294,"")</f>
        <v/>
      </c>
      <c r="V294" s="3" t="str">
        <f t="shared" si="151"/>
        <v>CHEST_ITEM_TYPE_T3_TANK,CHEST_ITEM_TYPE_T2_SHARD,CHEST_ITEM_TYPE_T3_SHARD,CHEST_ITEM_TYPE_T1_PART</v>
      </c>
      <c r="W294" s="13" t="str">
        <f t="shared" si="146"/>
        <v/>
      </c>
      <c r="X294" s="3" t="str">
        <f t="shared" si="147"/>
        <v/>
      </c>
      <c r="Y294" s="3" t="str">
        <f t="shared" si="152"/>
        <v>12.5%,29.3%,20.9%,18.8%</v>
      </c>
    </row>
    <row r="295" spans="2:25" x14ac:dyDescent="0.3">
      <c r="B295" s="2">
        <f>数据源!BM327</f>
        <v>7</v>
      </c>
      <c r="C295" s="2" t="str">
        <f>数据源!BN327</f>
        <v>T2LP1</v>
      </c>
      <c r="D295" s="2" t="str">
        <f>数据源!BO327</f>
        <v>部件</v>
      </c>
      <c r="E295" s="2">
        <f>数据源!BP327</f>
        <v>89.600000000000023</v>
      </c>
      <c r="F295" s="2">
        <f>数据源!BQ327</f>
        <v>8</v>
      </c>
      <c r="G295" s="2">
        <f>数据源!BR327</f>
        <v>6.0000000000000001E-3</v>
      </c>
      <c r="H295" s="2">
        <f>数据源!BS327</f>
        <v>2.5739397321428562E-3</v>
      </c>
      <c r="I295" s="2">
        <f>数据源!BT327</f>
        <v>26</v>
      </c>
      <c r="J295" s="3">
        <f t="shared" si="153"/>
        <v>6</v>
      </c>
      <c r="K295" s="3">
        <f t="shared" si="154"/>
        <v>10</v>
      </c>
      <c r="L295" s="3" t="str">
        <f t="shared" si="144"/>
        <v>部件</v>
      </c>
      <c r="M295" s="3">
        <f t="shared" ca="1" si="145"/>
        <v>92001</v>
      </c>
      <c r="N295" s="3" t="str">
        <f t="shared" ca="1" si="148"/>
        <v>11311,12311,13311,51211,52211,53211,51221,52221,53221,51311,52311,53311,51321,52321,53321,91001,91003,91005,91101,91103,91105,91201,91203,91205,91002,91004,91006,91102,91104,91106,91202,91204,91206,92001</v>
      </c>
      <c r="O295" s="3" t="str">
        <f t="shared" si="149"/>
        <v>220,220,220,329,329,329,186,186,186,172,172,172,194,194,194,55,55,55,55,55,55,55,55,55,55,55,55,55,55,55,55,55,55,26</v>
      </c>
      <c r="P295" s="1" t="str">
        <f t="shared" si="150"/>
        <v>(1,1),(1,1),(1,1),(25,35),(25,35),(25,35),(14,22),(14,22),(14,22),(12,18),(12,18),(12,18),(7,13),(7,13),(7,13),(12,20),(12,20),(12,20),(12,20),(12,20),(12,20),(12,20),(12,20),(12,20),(12,20),(12,20),(12,20),(12,20),(12,20),(12,20),(12,20),(12,20),(12,20),(6,10)</v>
      </c>
      <c r="Q295" s="3" t="str">
        <f>IF(D295="坦克碎片",VLOOKUP(C295,道具信息!$N$2:$O$291,2,FALSE)&amp;"碎片",VLOOKUP(C295,道具信息!$N$2:$O$291,2,FALSE))</f>
        <v>T2部件</v>
      </c>
      <c r="R295" s="3">
        <f t="shared" si="155"/>
        <v>468</v>
      </c>
      <c r="S295" s="11">
        <f t="shared" si="156"/>
        <v>8.8999999999999996E-2</v>
      </c>
      <c r="T295" s="3" t="str">
        <f>VLOOKUP(Q295,道具信息!$Q$3:$S$20,2,FALSE)</f>
        <v>CHEST_ITEM_TYPE_T2_PART</v>
      </c>
      <c r="U295" s="3" t="str">
        <f>IF(COUNTIF(U$262:U294,T295)=0,T295,"")</f>
        <v>CHEST_ITEM_TYPE_T2_PART</v>
      </c>
      <c r="V295" s="3" t="str">
        <f t="shared" si="151"/>
        <v>CHEST_ITEM_TYPE_T3_TANK,CHEST_ITEM_TYPE_T2_SHARD,CHEST_ITEM_TYPE_T3_SHARD,CHEST_ITEM_TYPE_T1_PART,CHEST_ITEM_TYPE_T2_PART</v>
      </c>
      <c r="W295" s="13">
        <f t="shared" si="146"/>
        <v>8.8999999999999996E-2</v>
      </c>
      <c r="X295" s="3" t="str">
        <f t="shared" si="147"/>
        <v>8.9%</v>
      </c>
      <c r="Y295" s="3" t="str">
        <f t="shared" si="152"/>
        <v>12.5%,29.3%,20.9%,18.8%,8.9%</v>
      </c>
    </row>
    <row r="296" spans="2:25" x14ac:dyDescent="0.3">
      <c r="B296" s="2">
        <f>数据源!BM328</f>
        <v>7</v>
      </c>
      <c r="C296" s="2" t="str">
        <f>数据源!BN328</f>
        <v>T2LP3</v>
      </c>
      <c r="D296" s="2" t="str">
        <f>数据源!BO328</f>
        <v>部件</v>
      </c>
      <c r="E296" s="2">
        <f>数据源!BP328</f>
        <v>89.600000000000023</v>
      </c>
      <c r="F296" s="2">
        <f>数据源!BQ328</f>
        <v>8</v>
      </c>
      <c r="G296" s="2">
        <f>数据源!BR328</f>
        <v>6.0000000000000001E-3</v>
      </c>
      <c r="H296" s="2">
        <f>数据源!BS328</f>
        <v>2.5739397321428562E-3</v>
      </c>
      <c r="I296" s="2">
        <f>数据源!BT328</f>
        <v>26</v>
      </c>
      <c r="J296" s="3">
        <f t="shared" si="153"/>
        <v>6</v>
      </c>
      <c r="K296" s="3">
        <f t="shared" si="154"/>
        <v>10</v>
      </c>
      <c r="L296" s="3" t="str">
        <f t="shared" si="144"/>
        <v>部件</v>
      </c>
      <c r="M296" s="3">
        <f t="shared" ca="1" si="145"/>
        <v>92003</v>
      </c>
      <c r="N296" s="3" t="str">
        <f t="shared" ca="1" si="148"/>
        <v>11311,12311,13311,51211,52211,53211,51221,52221,53221,51311,52311,53311,51321,52321,53321,91001,91003,91005,91101,91103,91105,91201,91203,91205,91002,91004,91006,91102,91104,91106,91202,91204,91206,92001,92003</v>
      </c>
      <c r="O296" s="3" t="str">
        <f t="shared" si="149"/>
        <v>220,220,220,329,329,329,186,186,186,172,172,172,194,194,194,55,55,55,55,55,55,55,55,55,55,55,55,55,55,55,55,55,55,26,26</v>
      </c>
      <c r="P296" s="1" t="str">
        <f t="shared" si="150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</v>
      </c>
      <c r="Q296" s="3" t="str">
        <f>IF(D296="坦克碎片",VLOOKUP(C296,道具信息!$N$2:$O$291,2,FALSE)&amp;"碎片",VLOOKUP(C296,道具信息!$N$2:$O$291,2,FALSE))</f>
        <v>T2部件</v>
      </c>
      <c r="R296" s="3">
        <f t="shared" si="155"/>
        <v>468</v>
      </c>
      <c r="S296" s="11">
        <f t="shared" si="156"/>
        <v>8.8999999999999996E-2</v>
      </c>
      <c r="T296" s="3" t="str">
        <f>VLOOKUP(Q296,道具信息!$Q$3:$S$20,2,FALSE)</f>
        <v>CHEST_ITEM_TYPE_T2_PART</v>
      </c>
      <c r="U296" s="3" t="str">
        <f>IF(COUNTIF(U$262:U295,T296)=0,T296,"")</f>
        <v/>
      </c>
      <c r="V296" s="3" t="str">
        <f t="shared" si="151"/>
        <v>CHEST_ITEM_TYPE_T3_TANK,CHEST_ITEM_TYPE_T2_SHARD,CHEST_ITEM_TYPE_T3_SHARD,CHEST_ITEM_TYPE_T1_PART,CHEST_ITEM_TYPE_T2_PART</v>
      </c>
      <c r="W296" s="13" t="str">
        <f t="shared" si="146"/>
        <v/>
      </c>
      <c r="X296" s="3" t="str">
        <f t="shared" si="147"/>
        <v/>
      </c>
      <c r="Y296" s="3" t="str">
        <f t="shared" si="152"/>
        <v>12.5%,29.3%,20.9%,18.8%,8.9%</v>
      </c>
    </row>
    <row r="297" spans="2:25" x14ac:dyDescent="0.3">
      <c r="B297" s="2">
        <f>数据源!BM329</f>
        <v>7</v>
      </c>
      <c r="C297" s="2" t="str">
        <f>数据源!BN329</f>
        <v>T2LP5</v>
      </c>
      <c r="D297" s="2" t="str">
        <f>数据源!BO329</f>
        <v>部件</v>
      </c>
      <c r="E297" s="2">
        <f>数据源!BP329</f>
        <v>89.600000000000023</v>
      </c>
      <c r="F297" s="2">
        <f>数据源!BQ329</f>
        <v>8</v>
      </c>
      <c r="G297" s="2">
        <f>数据源!BR329</f>
        <v>6.0000000000000001E-3</v>
      </c>
      <c r="H297" s="2">
        <f>数据源!BS329</f>
        <v>2.5739397321428562E-3</v>
      </c>
      <c r="I297" s="2">
        <f>数据源!BT329</f>
        <v>26</v>
      </c>
      <c r="J297" s="3">
        <f t="shared" si="153"/>
        <v>6</v>
      </c>
      <c r="K297" s="3">
        <f t="shared" si="154"/>
        <v>10</v>
      </c>
      <c r="L297" s="3" t="str">
        <f t="shared" si="144"/>
        <v>部件</v>
      </c>
      <c r="M297" s="3">
        <f t="shared" ca="1" si="145"/>
        <v>92005</v>
      </c>
      <c r="N297" s="3" t="str">
        <f t="shared" ca="1" si="148"/>
        <v>11311,12311,13311,51211,52211,53211,51221,52221,53221,51311,52311,53311,51321,52321,53321,91001,91003,91005,91101,91103,91105,91201,91203,91205,91002,91004,91006,91102,91104,91106,91202,91204,91206,92001,92003,92005</v>
      </c>
      <c r="O297" s="3" t="str">
        <f t="shared" si="149"/>
        <v>220,220,220,329,329,329,186,186,186,172,172,172,194,194,194,55,55,55,55,55,55,55,55,55,55,55,55,55,55,55,55,55,55,26,26,26</v>
      </c>
      <c r="P297" s="1" t="str">
        <f t="shared" si="150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</v>
      </c>
      <c r="Q297" s="3" t="str">
        <f>IF(D297="坦克碎片",VLOOKUP(C297,道具信息!$N$2:$O$291,2,FALSE)&amp;"碎片",VLOOKUP(C297,道具信息!$N$2:$O$291,2,FALSE))</f>
        <v>T2部件</v>
      </c>
      <c r="R297" s="3">
        <f t="shared" si="155"/>
        <v>468</v>
      </c>
      <c r="S297" s="11">
        <f t="shared" si="156"/>
        <v>8.8999999999999996E-2</v>
      </c>
      <c r="T297" s="3" t="str">
        <f>VLOOKUP(Q297,道具信息!$Q$3:$S$20,2,FALSE)</f>
        <v>CHEST_ITEM_TYPE_T2_PART</v>
      </c>
      <c r="U297" s="3" t="str">
        <f>IF(COUNTIF(U$262:U296,T297)=0,T297,"")</f>
        <v/>
      </c>
      <c r="V297" s="3" t="str">
        <f t="shared" si="151"/>
        <v>CHEST_ITEM_TYPE_T3_TANK,CHEST_ITEM_TYPE_T2_SHARD,CHEST_ITEM_TYPE_T3_SHARD,CHEST_ITEM_TYPE_T1_PART,CHEST_ITEM_TYPE_T2_PART</v>
      </c>
      <c r="W297" s="13" t="str">
        <f t="shared" si="146"/>
        <v/>
      </c>
      <c r="X297" s="3" t="str">
        <f t="shared" si="147"/>
        <v/>
      </c>
      <c r="Y297" s="3" t="str">
        <f t="shared" si="152"/>
        <v>12.5%,29.3%,20.9%,18.8%,8.9%</v>
      </c>
    </row>
    <row r="298" spans="2:25" x14ac:dyDescent="0.3">
      <c r="B298" s="2">
        <f>数据源!BM330</f>
        <v>7</v>
      </c>
      <c r="C298" s="2" t="str">
        <f>数据源!BN330</f>
        <v>T2MP1</v>
      </c>
      <c r="D298" s="2" t="str">
        <f>数据源!BO330</f>
        <v>部件</v>
      </c>
      <c r="E298" s="2">
        <f>数据源!BP330</f>
        <v>89.600000000000023</v>
      </c>
      <c r="F298" s="2">
        <f>数据源!BQ330</f>
        <v>8</v>
      </c>
      <c r="G298" s="2">
        <f>数据源!BR330</f>
        <v>6.0000000000000001E-3</v>
      </c>
      <c r="H298" s="2">
        <f>数据源!BS330</f>
        <v>2.5739397321428562E-3</v>
      </c>
      <c r="I298" s="2">
        <f>数据源!BT330</f>
        <v>26</v>
      </c>
      <c r="J298" s="3">
        <f t="shared" si="153"/>
        <v>6</v>
      </c>
      <c r="K298" s="3">
        <f t="shared" si="154"/>
        <v>10</v>
      </c>
      <c r="L298" s="3" t="str">
        <f t="shared" si="144"/>
        <v>部件</v>
      </c>
      <c r="M298" s="3">
        <f t="shared" ca="1" si="145"/>
        <v>92101</v>
      </c>
      <c r="N298" s="3" t="str">
        <f t="shared" ca="1" si="148"/>
        <v>11311,12311,13311,51211,52211,53211,51221,52221,53221,51311,52311,53311,51321,52321,53321,91001,91003,91005,91101,91103,91105,91201,91203,91205,91002,91004,91006,91102,91104,91106,91202,91204,91206,92001,92003,92005,92101</v>
      </c>
      <c r="O298" s="3" t="str">
        <f t="shared" si="149"/>
        <v>220,220,220,329,329,329,186,186,186,172,172,172,194,194,194,55,55,55,55,55,55,55,55,55,55,55,55,55,55,55,55,55,55,26,26,26,26</v>
      </c>
      <c r="P298" s="1" t="str">
        <f t="shared" si="150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</v>
      </c>
      <c r="Q298" s="3" t="str">
        <f>IF(D298="坦克碎片",VLOOKUP(C298,道具信息!$N$2:$O$291,2,FALSE)&amp;"碎片",VLOOKUP(C298,道具信息!$N$2:$O$291,2,FALSE))</f>
        <v>T2部件</v>
      </c>
      <c r="R298" s="3">
        <f t="shared" si="155"/>
        <v>468</v>
      </c>
      <c r="S298" s="11">
        <f t="shared" si="156"/>
        <v>8.8999999999999996E-2</v>
      </c>
      <c r="T298" s="3" t="str">
        <f>VLOOKUP(Q298,道具信息!$Q$3:$S$20,2,FALSE)</f>
        <v>CHEST_ITEM_TYPE_T2_PART</v>
      </c>
      <c r="U298" s="3" t="str">
        <f>IF(COUNTIF(U$262:U297,T298)=0,T298,"")</f>
        <v/>
      </c>
      <c r="V298" s="3" t="str">
        <f t="shared" si="151"/>
        <v>CHEST_ITEM_TYPE_T3_TANK,CHEST_ITEM_TYPE_T2_SHARD,CHEST_ITEM_TYPE_T3_SHARD,CHEST_ITEM_TYPE_T1_PART,CHEST_ITEM_TYPE_T2_PART</v>
      </c>
      <c r="W298" s="13" t="str">
        <f t="shared" si="146"/>
        <v/>
      </c>
      <c r="X298" s="3" t="str">
        <f t="shared" si="147"/>
        <v/>
      </c>
      <c r="Y298" s="3" t="str">
        <f t="shared" si="152"/>
        <v>12.5%,29.3%,20.9%,18.8%,8.9%</v>
      </c>
    </row>
    <row r="299" spans="2:25" x14ac:dyDescent="0.3">
      <c r="B299" s="2">
        <f>数据源!BM331</f>
        <v>7</v>
      </c>
      <c r="C299" s="2" t="str">
        <f>数据源!BN331</f>
        <v>T2MP3</v>
      </c>
      <c r="D299" s="2" t="str">
        <f>数据源!BO331</f>
        <v>部件</v>
      </c>
      <c r="E299" s="2">
        <f>数据源!BP331</f>
        <v>89.600000000000023</v>
      </c>
      <c r="F299" s="2">
        <f>数据源!BQ331</f>
        <v>8</v>
      </c>
      <c r="G299" s="2">
        <f>数据源!BR331</f>
        <v>6.0000000000000001E-3</v>
      </c>
      <c r="H299" s="2">
        <f>数据源!BS331</f>
        <v>2.5739397321428562E-3</v>
      </c>
      <c r="I299" s="2">
        <f>数据源!BT331</f>
        <v>26</v>
      </c>
      <c r="J299" s="3">
        <f t="shared" si="153"/>
        <v>6</v>
      </c>
      <c r="K299" s="3">
        <f t="shared" si="154"/>
        <v>10</v>
      </c>
      <c r="L299" s="3" t="str">
        <f t="shared" si="144"/>
        <v>部件</v>
      </c>
      <c r="M299" s="3">
        <f t="shared" ca="1" si="145"/>
        <v>92103</v>
      </c>
      <c r="N299" s="3" t="str">
        <f t="shared" ca="1" si="148"/>
        <v>11311,12311,13311,51211,52211,53211,51221,52221,53221,51311,52311,53311,51321,52321,53321,91001,91003,91005,91101,91103,91105,91201,91203,91205,91002,91004,91006,91102,91104,91106,91202,91204,91206,92001,92003,92005,92101,92103</v>
      </c>
      <c r="O299" s="3" t="str">
        <f t="shared" si="149"/>
        <v>220,220,220,329,329,329,186,186,186,172,172,172,194,194,194,55,55,55,55,55,55,55,55,55,55,55,55,55,55,55,55,55,55,26,26,26,26,26</v>
      </c>
      <c r="P299" s="1" t="str">
        <f t="shared" si="150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</v>
      </c>
      <c r="Q299" s="3" t="str">
        <f>IF(D299="坦克碎片",VLOOKUP(C299,道具信息!$N$2:$O$291,2,FALSE)&amp;"碎片",VLOOKUP(C299,道具信息!$N$2:$O$291,2,FALSE))</f>
        <v>T2部件</v>
      </c>
      <c r="R299" s="3">
        <f t="shared" si="155"/>
        <v>468</v>
      </c>
      <c r="S299" s="11">
        <f t="shared" si="156"/>
        <v>8.8999999999999996E-2</v>
      </c>
      <c r="T299" s="3" t="str">
        <f>VLOOKUP(Q299,道具信息!$Q$3:$S$20,2,FALSE)</f>
        <v>CHEST_ITEM_TYPE_T2_PART</v>
      </c>
      <c r="U299" s="3" t="str">
        <f>IF(COUNTIF(U$262:U298,T299)=0,T299,"")</f>
        <v/>
      </c>
      <c r="V299" s="3" t="str">
        <f t="shared" si="151"/>
        <v>CHEST_ITEM_TYPE_T3_TANK,CHEST_ITEM_TYPE_T2_SHARD,CHEST_ITEM_TYPE_T3_SHARD,CHEST_ITEM_TYPE_T1_PART,CHEST_ITEM_TYPE_T2_PART</v>
      </c>
      <c r="W299" s="13" t="str">
        <f t="shared" si="146"/>
        <v/>
      </c>
      <c r="X299" s="3" t="str">
        <f t="shared" si="147"/>
        <v/>
      </c>
      <c r="Y299" s="3" t="str">
        <f t="shared" si="152"/>
        <v>12.5%,29.3%,20.9%,18.8%,8.9%</v>
      </c>
    </row>
    <row r="300" spans="2:25" x14ac:dyDescent="0.3">
      <c r="B300" s="2">
        <f>数据源!BM332</f>
        <v>7</v>
      </c>
      <c r="C300" s="2" t="str">
        <f>数据源!BN332</f>
        <v>T2MP5</v>
      </c>
      <c r="D300" s="2" t="str">
        <f>数据源!BO332</f>
        <v>部件</v>
      </c>
      <c r="E300" s="2">
        <f>数据源!BP332</f>
        <v>89.600000000000023</v>
      </c>
      <c r="F300" s="2">
        <f>数据源!BQ332</f>
        <v>8</v>
      </c>
      <c r="G300" s="2">
        <f>数据源!BR332</f>
        <v>6.0000000000000001E-3</v>
      </c>
      <c r="H300" s="2">
        <f>数据源!BS332</f>
        <v>2.5739397321428562E-3</v>
      </c>
      <c r="I300" s="2">
        <f>数据源!BT332</f>
        <v>26</v>
      </c>
      <c r="J300" s="3">
        <f t="shared" si="153"/>
        <v>6</v>
      </c>
      <c r="K300" s="3">
        <f t="shared" si="154"/>
        <v>10</v>
      </c>
      <c r="L300" s="3" t="str">
        <f t="shared" si="144"/>
        <v>部件</v>
      </c>
      <c r="M300" s="3">
        <f t="shared" ca="1" si="145"/>
        <v>92105</v>
      </c>
      <c r="N300" s="3" t="str">
        <f t="shared" ca="1" si="148"/>
        <v>11311,12311,13311,51211,52211,53211,51221,52221,53221,51311,52311,53311,51321,52321,53321,91001,91003,91005,91101,91103,91105,91201,91203,91205,91002,91004,91006,91102,91104,91106,91202,91204,91206,92001,92003,92005,92101,92103,92105</v>
      </c>
      <c r="O300" s="3" t="str">
        <f t="shared" si="149"/>
        <v>220,220,220,329,329,329,186,186,186,172,172,172,194,194,194,55,55,55,55,55,55,55,55,55,55,55,55,55,55,55,55,55,55,26,26,26,26,26,26</v>
      </c>
      <c r="P300" s="1" t="str">
        <f t="shared" si="150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</v>
      </c>
      <c r="Q300" s="3" t="str">
        <f>IF(D300="坦克碎片",VLOOKUP(C300,道具信息!$N$2:$O$291,2,FALSE)&amp;"碎片",VLOOKUP(C300,道具信息!$N$2:$O$291,2,FALSE))</f>
        <v>T2部件</v>
      </c>
      <c r="R300" s="3">
        <f t="shared" si="155"/>
        <v>468</v>
      </c>
      <c r="S300" s="11">
        <f t="shared" si="156"/>
        <v>8.8999999999999996E-2</v>
      </c>
      <c r="T300" s="3" t="str">
        <f>VLOOKUP(Q300,道具信息!$Q$3:$S$20,2,FALSE)</f>
        <v>CHEST_ITEM_TYPE_T2_PART</v>
      </c>
      <c r="U300" s="3" t="str">
        <f>IF(COUNTIF(U$262:U299,T300)=0,T300,"")</f>
        <v/>
      </c>
      <c r="V300" s="3" t="str">
        <f t="shared" si="151"/>
        <v>CHEST_ITEM_TYPE_T3_TANK,CHEST_ITEM_TYPE_T2_SHARD,CHEST_ITEM_TYPE_T3_SHARD,CHEST_ITEM_TYPE_T1_PART,CHEST_ITEM_TYPE_T2_PART</v>
      </c>
      <c r="W300" s="13" t="str">
        <f t="shared" si="146"/>
        <v/>
      </c>
      <c r="X300" s="3" t="str">
        <f t="shared" si="147"/>
        <v/>
      </c>
      <c r="Y300" s="3" t="str">
        <f t="shared" si="152"/>
        <v>12.5%,29.3%,20.9%,18.8%,8.9%</v>
      </c>
    </row>
    <row r="301" spans="2:25" x14ac:dyDescent="0.3">
      <c r="B301" s="2">
        <f>数据源!BM333</f>
        <v>7</v>
      </c>
      <c r="C301" s="2" t="str">
        <f>数据源!BN333</f>
        <v>T2HP1</v>
      </c>
      <c r="D301" s="2" t="str">
        <f>数据源!BO333</f>
        <v>部件</v>
      </c>
      <c r="E301" s="2">
        <f>数据源!BP333</f>
        <v>89.600000000000023</v>
      </c>
      <c r="F301" s="2">
        <f>数据源!BQ333</f>
        <v>8</v>
      </c>
      <c r="G301" s="2">
        <f>数据源!BR333</f>
        <v>6.0000000000000001E-3</v>
      </c>
      <c r="H301" s="2">
        <f>数据源!BS333</f>
        <v>2.5739397321428562E-3</v>
      </c>
      <c r="I301" s="2">
        <f>数据源!BT333</f>
        <v>26</v>
      </c>
      <c r="J301" s="3">
        <f t="shared" si="153"/>
        <v>6</v>
      </c>
      <c r="K301" s="3">
        <f t="shared" si="154"/>
        <v>10</v>
      </c>
      <c r="L301" s="3" t="str">
        <f t="shared" ref="L301:L330" si="157">RIGHT(D301,2)</f>
        <v>部件</v>
      </c>
      <c r="M301" s="3">
        <f t="shared" ref="M301:M330" ca="1" si="158">IF(OR(L301="坦克",L301="碎片"),VLOOKUP(C301,INDIRECT("坦克ID"),MATCH(L301&amp;"ID",INDIRECT("坦克标头"),0),FALSE),VLOOKUP(C301,INDIRECT(L301&amp;"ID"),2,FALSE))</f>
        <v>92201</v>
      </c>
      <c r="N301" s="3" t="str">
        <f t="shared" ref="N301:N330" ca="1" si="159">N300&amp;","&amp;M301</f>
        <v>11311,12311,13311,51211,52211,53211,51221,52221,53221,51311,52311,53311,51321,52321,53321,91001,91003,91005,91101,91103,91105,91201,91203,91205,91002,91004,91006,91102,91104,91106,91202,91204,91206,92001,92003,92005,92101,92103,92105,92201</v>
      </c>
      <c r="O301" s="3" t="str">
        <f t="shared" ref="O301:O330" si="160">O300&amp;","&amp;I301</f>
        <v>220,220,220,329,329,329,186,186,186,172,172,172,194,194,194,55,55,55,55,55,55,55,55,55,55,55,55,55,55,55,55,55,55,26,26,26,26,26,26,26</v>
      </c>
      <c r="P301" s="1" t="str">
        <f t="shared" ref="P301:P330" si="161">P300&amp;","&amp;"("&amp;J301&amp;","&amp;K301&amp;")"</f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</v>
      </c>
      <c r="Q301" s="3" t="str">
        <f>IF(D301="坦克碎片",VLOOKUP(C301,道具信息!$N$2:$O$291,2,FALSE)&amp;"碎片",VLOOKUP(C301,道具信息!$N$2:$O$291,2,FALSE))</f>
        <v>T2部件</v>
      </c>
      <c r="R301" s="3">
        <f t="shared" si="155"/>
        <v>468</v>
      </c>
      <c r="S301" s="11">
        <f t="shared" si="156"/>
        <v>8.8999999999999996E-2</v>
      </c>
      <c r="T301" s="3" t="str">
        <f>VLOOKUP(Q301,道具信息!$Q$3:$S$20,2,FALSE)</f>
        <v>CHEST_ITEM_TYPE_T2_PART</v>
      </c>
      <c r="U301" s="3" t="str">
        <f>IF(COUNTIF(U$262:U300,T301)=0,T301,"")</f>
        <v/>
      </c>
      <c r="V301" s="3" t="str">
        <f t="shared" si="151"/>
        <v>CHEST_ITEM_TYPE_T3_TANK,CHEST_ITEM_TYPE_T2_SHARD,CHEST_ITEM_TYPE_T3_SHARD,CHEST_ITEM_TYPE_T1_PART,CHEST_ITEM_TYPE_T2_PART</v>
      </c>
      <c r="W301" s="13" t="str">
        <f t="shared" si="146"/>
        <v/>
      </c>
      <c r="X301" s="3" t="str">
        <f t="shared" si="147"/>
        <v/>
      </c>
      <c r="Y301" s="3" t="str">
        <f t="shared" si="152"/>
        <v>12.5%,29.3%,20.9%,18.8%,8.9%</v>
      </c>
    </row>
    <row r="302" spans="2:25" x14ac:dyDescent="0.3">
      <c r="B302" s="2">
        <f>数据源!BM334</f>
        <v>7</v>
      </c>
      <c r="C302" s="2" t="str">
        <f>数据源!BN334</f>
        <v>T2HP3</v>
      </c>
      <c r="D302" s="2" t="str">
        <f>数据源!BO334</f>
        <v>部件</v>
      </c>
      <c r="E302" s="2">
        <f>数据源!BP334</f>
        <v>89.600000000000023</v>
      </c>
      <c r="F302" s="2">
        <f>数据源!BQ334</f>
        <v>8</v>
      </c>
      <c r="G302" s="2">
        <f>数据源!BR334</f>
        <v>6.0000000000000001E-3</v>
      </c>
      <c r="H302" s="2">
        <f>数据源!BS334</f>
        <v>2.5739397321428562E-3</v>
      </c>
      <c r="I302" s="2">
        <f>数据源!BT334</f>
        <v>26</v>
      </c>
      <c r="J302" s="3">
        <f t="shared" si="153"/>
        <v>6</v>
      </c>
      <c r="K302" s="3">
        <f t="shared" si="154"/>
        <v>10</v>
      </c>
      <c r="L302" s="3" t="str">
        <f t="shared" si="157"/>
        <v>部件</v>
      </c>
      <c r="M302" s="3">
        <f t="shared" ca="1" si="158"/>
        <v>92203</v>
      </c>
      <c r="N302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</v>
      </c>
      <c r="O302" s="3" t="str">
        <f t="shared" si="160"/>
        <v>220,220,220,329,329,329,186,186,186,172,172,172,194,194,194,55,55,55,55,55,55,55,55,55,55,55,55,55,55,55,55,55,55,26,26,26,26,26,26,26,26</v>
      </c>
      <c r="P302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</v>
      </c>
      <c r="Q302" s="3" t="str">
        <f>IF(D302="坦克碎片",VLOOKUP(C302,道具信息!$N$2:$O$291,2,FALSE)&amp;"碎片",VLOOKUP(C302,道具信息!$N$2:$O$291,2,FALSE))</f>
        <v>T2部件</v>
      </c>
      <c r="R302" s="3">
        <f t="shared" si="155"/>
        <v>468</v>
      </c>
      <c r="S302" s="11">
        <f t="shared" si="156"/>
        <v>8.8999999999999996E-2</v>
      </c>
      <c r="T302" s="3" t="str">
        <f>VLOOKUP(Q302,道具信息!$Q$3:$S$20,2,FALSE)</f>
        <v>CHEST_ITEM_TYPE_T2_PART</v>
      </c>
      <c r="U302" s="3" t="str">
        <f>IF(COUNTIF(U$262:U301,T302)=0,T302,"")</f>
        <v/>
      </c>
      <c r="V302" s="3" t="str">
        <f t="shared" si="151"/>
        <v>CHEST_ITEM_TYPE_T3_TANK,CHEST_ITEM_TYPE_T2_SHARD,CHEST_ITEM_TYPE_T3_SHARD,CHEST_ITEM_TYPE_T1_PART,CHEST_ITEM_TYPE_T2_PART</v>
      </c>
      <c r="W302" s="13" t="str">
        <f t="shared" si="146"/>
        <v/>
      </c>
      <c r="X302" s="3" t="str">
        <f t="shared" si="147"/>
        <v/>
      </c>
      <c r="Y302" s="3" t="str">
        <f t="shared" si="152"/>
        <v>12.5%,29.3%,20.9%,18.8%,8.9%</v>
      </c>
    </row>
    <row r="303" spans="2:25" x14ac:dyDescent="0.3">
      <c r="B303" s="2">
        <f>数据源!BM335</f>
        <v>7</v>
      </c>
      <c r="C303" s="2" t="str">
        <f>数据源!BN335</f>
        <v>T2HP5</v>
      </c>
      <c r="D303" s="2" t="str">
        <f>数据源!BO335</f>
        <v>部件</v>
      </c>
      <c r="E303" s="2">
        <f>数据源!BP335</f>
        <v>89.600000000000023</v>
      </c>
      <c r="F303" s="2">
        <f>数据源!BQ335</f>
        <v>8</v>
      </c>
      <c r="G303" s="2">
        <f>数据源!BR335</f>
        <v>6.0000000000000001E-3</v>
      </c>
      <c r="H303" s="2">
        <f>数据源!BS335</f>
        <v>2.5739397321428562E-3</v>
      </c>
      <c r="I303" s="2">
        <f>数据源!BT335</f>
        <v>26</v>
      </c>
      <c r="J303" s="3">
        <f t="shared" si="153"/>
        <v>6</v>
      </c>
      <c r="K303" s="3">
        <f t="shared" si="154"/>
        <v>10</v>
      </c>
      <c r="L303" s="3" t="str">
        <f t="shared" si="157"/>
        <v>部件</v>
      </c>
      <c r="M303" s="3">
        <f t="shared" ca="1" si="158"/>
        <v>92205</v>
      </c>
      <c r="N303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</v>
      </c>
      <c r="O303" s="3" t="str">
        <f t="shared" si="160"/>
        <v>220,220,220,329,329,329,186,186,186,172,172,172,194,194,194,55,55,55,55,55,55,55,55,55,55,55,55,55,55,55,55,55,55,26,26,26,26,26,26,26,26,26</v>
      </c>
      <c r="P303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</v>
      </c>
      <c r="Q303" s="3" t="str">
        <f>IF(D303="坦克碎片",VLOOKUP(C303,道具信息!$N$2:$O$291,2,FALSE)&amp;"碎片",VLOOKUP(C303,道具信息!$N$2:$O$291,2,FALSE))</f>
        <v>T2部件</v>
      </c>
      <c r="R303" s="3">
        <f t="shared" si="155"/>
        <v>468</v>
      </c>
      <c r="S303" s="11">
        <f t="shared" si="156"/>
        <v>8.8999999999999996E-2</v>
      </c>
      <c r="T303" s="3" t="str">
        <f>VLOOKUP(Q303,道具信息!$Q$3:$S$20,2,FALSE)</f>
        <v>CHEST_ITEM_TYPE_T2_PART</v>
      </c>
      <c r="U303" s="3" t="str">
        <f>IF(COUNTIF(U$262:U302,T303)=0,T303,"")</f>
        <v/>
      </c>
      <c r="V303" s="3" t="str">
        <f t="shared" si="151"/>
        <v>CHEST_ITEM_TYPE_T3_TANK,CHEST_ITEM_TYPE_T2_SHARD,CHEST_ITEM_TYPE_T3_SHARD,CHEST_ITEM_TYPE_T1_PART,CHEST_ITEM_TYPE_T2_PART</v>
      </c>
      <c r="W303" s="13" t="str">
        <f t="shared" si="146"/>
        <v/>
      </c>
      <c r="X303" s="3" t="str">
        <f t="shared" si="147"/>
        <v/>
      </c>
      <c r="Y303" s="3" t="str">
        <f t="shared" si="152"/>
        <v>12.5%,29.3%,20.9%,18.8%,8.9%</v>
      </c>
    </row>
    <row r="304" spans="2:25" x14ac:dyDescent="0.3">
      <c r="B304" s="2">
        <f>数据源!BM336</f>
        <v>7</v>
      </c>
      <c r="C304" s="2" t="str">
        <f>数据源!BN336</f>
        <v>T2LP2</v>
      </c>
      <c r="D304" s="2" t="str">
        <f>数据源!BO336</f>
        <v>部件</v>
      </c>
      <c r="E304" s="2">
        <f>数据源!BP336</f>
        <v>89.600000000000023</v>
      </c>
      <c r="F304" s="2">
        <f>数据源!BQ336</f>
        <v>8</v>
      </c>
      <c r="G304" s="2">
        <f>数据源!BR336</f>
        <v>6.0000000000000001E-3</v>
      </c>
      <c r="H304" s="2">
        <f>数据源!BS336</f>
        <v>2.5739397321428562E-3</v>
      </c>
      <c r="I304" s="2">
        <f>数据源!BT336</f>
        <v>26</v>
      </c>
      <c r="J304" s="3">
        <f t="shared" si="153"/>
        <v>6</v>
      </c>
      <c r="K304" s="3">
        <f t="shared" si="154"/>
        <v>10</v>
      </c>
      <c r="L304" s="3" t="str">
        <f t="shared" si="157"/>
        <v>部件</v>
      </c>
      <c r="M304" s="3">
        <f t="shared" ca="1" si="158"/>
        <v>92002</v>
      </c>
      <c r="N304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</v>
      </c>
      <c r="O304" s="3" t="str">
        <f t="shared" si="160"/>
        <v>220,220,220,329,329,329,186,186,186,172,172,172,194,194,194,55,55,55,55,55,55,55,55,55,55,55,55,55,55,55,55,55,55,26,26,26,26,26,26,26,26,26,26</v>
      </c>
      <c r="P304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</v>
      </c>
      <c r="Q304" s="3" t="str">
        <f>IF(D304="坦克碎片",VLOOKUP(C304,道具信息!$N$2:$O$291,2,FALSE)&amp;"碎片",VLOOKUP(C304,道具信息!$N$2:$O$291,2,FALSE))</f>
        <v>T2部件</v>
      </c>
      <c r="R304" s="3">
        <f t="shared" si="155"/>
        <v>468</v>
      </c>
      <c r="S304" s="11">
        <f t="shared" si="156"/>
        <v>8.8999999999999996E-2</v>
      </c>
      <c r="T304" s="3" t="str">
        <f>VLOOKUP(Q304,道具信息!$Q$3:$S$20,2,FALSE)</f>
        <v>CHEST_ITEM_TYPE_T2_PART</v>
      </c>
      <c r="U304" s="3" t="str">
        <f>IF(COUNTIF(U$262:U303,T304)=0,T304,"")</f>
        <v/>
      </c>
      <c r="V304" s="3" t="str">
        <f t="shared" si="151"/>
        <v>CHEST_ITEM_TYPE_T3_TANK,CHEST_ITEM_TYPE_T2_SHARD,CHEST_ITEM_TYPE_T3_SHARD,CHEST_ITEM_TYPE_T1_PART,CHEST_ITEM_TYPE_T2_PART</v>
      </c>
      <c r="W304" s="13" t="str">
        <f t="shared" si="146"/>
        <v/>
      </c>
      <c r="X304" s="3" t="str">
        <f t="shared" si="147"/>
        <v/>
      </c>
      <c r="Y304" s="3" t="str">
        <f t="shared" si="152"/>
        <v>12.5%,29.3%,20.9%,18.8%,8.9%</v>
      </c>
    </row>
    <row r="305" spans="2:25" x14ac:dyDescent="0.3">
      <c r="B305" s="2">
        <f>数据源!BM337</f>
        <v>7</v>
      </c>
      <c r="C305" s="2" t="str">
        <f>数据源!BN337</f>
        <v>T2LP4</v>
      </c>
      <c r="D305" s="2" t="str">
        <f>数据源!BO337</f>
        <v>部件</v>
      </c>
      <c r="E305" s="2">
        <f>数据源!BP337</f>
        <v>89.600000000000023</v>
      </c>
      <c r="F305" s="2">
        <f>数据源!BQ337</f>
        <v>8</v>
      </c>
      <c r="G305" s="2">
        <f>数据源!BR337</f>
        <v>6.0000000000000001E-3</v>
      </c>
      <c r="H305" s="2">
        <f>数据源!BS337</f>
        <v>2.5739397321428562E-3</v>
      </c>
      <c r="I305" s="2">
        <f>数据源!BT337</f>
        <v>26</v>
      </c>
      <c r="J305" s="3">
        <f t="shared" si="153"/>
        <v>6</v>
      </c>
      <c r="K305" s="3">
        <f t="shared" si="154"/>
        <v>10</v>
      </c>
      <c r="L305" s="3" t="str">
        <f t="shared" si="157"/>
        <v>部件</v>
      </c>
      <c r="M305" s="3">
        <f t="shared" ca="1" si="158"/>
        <v>92004</v>
      </c>
      <c r="N305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</v>
      </c>
      <c r="O305" s="3" t="str">
        <f t="shared" si="160"/>
        <v>220,220,220,329,329,329,186,186,186,172,172,172,194,194,194,55,55,55,55,55,55,55,55,55,55,55,55,55,55,55,55,55,55,26,26,26,26,26,26,26,26,26,26,26</v>
      </c>
      <c r="P305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</v>
      </c>
      <c r="Q305" s="3" t="str">
        <f>IF(D305="坦克碎片",VLOOKUP(C305,道具信息!$N$2:$O$291,2,FALSE)&amp;"碎片",VLOOKUP(C305,道具信息!$N$2:$O$291,2,FALSE))</f>
        <v>T2部件</v>
      </c>
      <c r="R305" s="3">
        <f t="shared" si="155"/>
        <v>468</v>
      </c>
      <c r="S305" s="11">
        <f t="shared" si="156"/>
        <v>8.8999999999999996E-2</v>
      </c>
      <c r="T305" s="3" t="str">
        <f>VLOOKUP(Q305,道具信息!$Q$3:$S$20,2,FALSE)</f>
        <v>CHEST_ITEM_TYPE_T2_PART</v>
      </c>
      <c r="U305" s="3" t="str">
        <f>IF(COUNTIF(U$262:U304,T305)=0,T305,"")</f>
        <v/>
      </c>
      <c r="V305" s="3" t="str">
        <f t="shared" si="151"/>
        <v>CHEST_ITEM_TYPE_T3_TANK,CHEST_ITEM_TYPE_T2_SHARD,CHEST_ITEM_TYPE_T3_SHARD,CHEST_ITEM_TYPE_T1_PART,CHEST_ITEM_TYPE_T2_PART</v>
      </c>
      <c r="W305" s="13" t="str">
        <f t="shared" si="146"/>
        <v/>
      </c>
      <c r="X305" s="3" t="str">
        <f t="shared" si="147"/>
        <v/>
      </c>
      <c r="Y305" s="3" t="str">
        <f t="shared" si="152"/>
        <v>12.5%,29.3%,20.9%,18.8%,8.9%</v>
      </c>
    </row>
    <row r="306" spans="2:25" x14ac:dyDescent="0.3">
      <c r="B306" s="2">
        <f>数据源!BM338</f>
        <v>7</v>
      </c>
      <c r="C306" s="2" t="str">
        <f>数据源!BN338</f>
        <v>T2LP6</v>
      </c>
      <c r="D306" s="2" t="str">
        <f>数据源!BO338</f>
        <v>部件</v>
      </c>
      <c r="E306" s="2">
        <f>数据源!BP338</f>
        <v>89.600000000000023</v>
      </c>
      <c r="F306" s="2">
        <f>数据源!BQ338</f>
        <v>8</v>
      </c>
      <c r="G306" s="2">
        <f>数据源!BR338</f>
        <v>6.0000000000000001E-3</v>
      </c>
      <c r="H306" s="2">
        <f>数据源!BS338</f>
        <v>2.5739397321428562E-3</v>
      </c>
      <c r="I306" s="2">
        <f>数据源!BT338</f>
        <v>26</v>
      </c>
      <c r="J306" s="3">
        <f t="shared" si="153"/>
        <v>6</v>
      </c>
      <c r="K306" s="3">
        <f t="shared" si="154"/>
        <v>10</v>
      </c>
      <c r="L306" s="3" t="str">
        <f t="shared" si="157"/>
        <v>部件</v>
      </c>
      <c r="M306" s="3">
        <f t="shared" ca="1" si="158"/>
        <v>92006</v>
      </c>
      <c r="N306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</v>
      </c>
      <c r="O306" s="3" t="str">
        <f t="shared" si="160"/>
        <v>220,220,220,329,329,329,186,186,186,172,172,172,194,194,194,55,55,55,55,55,55,55,55,55,55,55,55,55,55,55,55,55,55,26,26,26,26,26,26,26,26,26,26,26,26</v>
      </c>
      <c r="P306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</v>
      </c>
      <c r="Q306" s="3" t="str">
        <f>IF(D306="坦克碎片",VLOOKUP(C306,道具信息!$N$2:$O$291,2,FALSE)&amp;"碎片",VLOOKUP(C306,道具信息!$N$2:$O$291,2,FALSE))</f>
        <v>T2部件</v>
      </c>
      <c r="R306" s="3">
        <f t="shared" si="155"/>
        <v>468</v>
      </c>
      <c r="S306" s="11">
        <f t="shared" si="156"/>
        <v>8.8999999999999996E-2</v>
      </c>
      <c r="T306" s="3" t="str">
        <f>VLOOKUP(Q306,道具信息!$Q$3:$S$20,2,FALSE)</f>
        <v>CHEST_ITEM_TYPE_T2_PART</v>
      </c>
      <c r="U306" s="3" t="str">
        <f>IF(COUNTIF(U$262:U305,T306)=0,T306,"")</f>
        <v/>
      </c>
      <c r="V306" s="3" t="str">
        <f t="shared" si="151"/>
        <v>CHEST_ITEM_TYPE_T3_TANK,CHEST_ITEM_TYPE_T2_SHARD,CHEST_ITEM_TYPE_T3_SHARD,CHEST_ITEM_TYPE_T1_PART,CHEST_ITEM_TYPE_T2_PART</v>
      </c>
      <c r="W306" s="13" t="str">
        <f t="shared" si="146"/>
        <v/>
      </c>
      <c r="X306" s="3" t="str">
        <f t="shared" si="147"/>
        <v/>
      </c>
      <c r="Y306" s="3" t="str">
        <f t="shared" si="152"/>
        <v>12.5%,29.3%,20.9%,18.8%,8.9%</v>
      </c>
    </row>
    <row r="307" spans="2:25" x14ac:dyDescent="0.3">
      <c r="B307" s="2">
        <f>数据源!BM339</f>
        <v>7</v>
      </c>
      <c r="C307" s="2" t="str">
        <f>数据源!BN339</f>
        <v>T2MP2</v>
      </c>
      <c r="D307" s="2" t="str">
        <f>数据源!BO339</f>
        <v>部件</v>
      </c>
      <c r="E307" s="2">
        <f>数据源!BP339</f>
        <v>89.600000000000023</v>
      </c>
      <c r="F307" s="2">
        <f>数据源!BQ339</f>
        <v>8</v>
      </c>
      <c r="G307" s="2">
        <f>数据源!BR339</f>
        <v>6.0000000000000001E-3</v>
      </c>
      <c r="H307" s="2">
        <f>数据源!BS339</f>
        <v>2.5739397321428562E-3</v>
      </c>
      <c r="I307" s="2">
        <f>数据源!BT339</f>
        <v>26</v>
      </c>
      <c r="J307" s="3">
        <f>ROUNDUP(IF(F307&gt;1,F307-ROUNDDOWN(SQRT(F307),0),F307),0)</f>
        <v>6</v>
      </c>
      <c r="K307" s="3">
        <f>F307*2-J307</f>
        <v>10</v>
      </c>
      <c r="L307" s="3" t="str">
        <f t="shared" si="157"/>
        <v>部件</v>
      </c>
      <c r="M307" s="3">
        <f t="shared" ca="1" si="158"/>
        <v>92102</v>
      </c>
      <c r="N307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</v>
      </c>
      <c r="O307" s="3" t="str">
        <f t="shared" si="160"/>
        <v>220,220,220,329,329,329,186,186,186,172,172,172,194,194,194,55,55,55,55,55,55,55,55,55,55,55,55,55,55,55,55,55,55,26,26,26,26,26,26,26,26,26,26,26,26,26</v>
      </c>
      <c r="P307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</v>
      </c>
      <c r="Q307" s="3" t="str">
        <f>IF(D307="坦克碎片",VLOOKUP(C307,道具信息!$N$2:$O$291,2,FALSE)&amp;"碎片",VLOOKUP(C307,道具信息!$N$2:$O$291,2,FALSE))</f>
        <v>T2部件</v>
      </c>
      <c r="R307" s="3">
        <f t="shared" si="155"/>
        <v>468</v>
      </c>
      <c r="S307" s="11">
        <f t="shared" si="156"/>
        <v>8.8999999999999996E-2</v>
      </c>
      <c r="T307" s="3" t="str">
        <f>VLOOKUP(Q307,道具信息!$Q$3:$S$20,2,FALSE)</f>
        <v>CHEST_ITEM_TYPE_T2_PART</v>
      </c>
      <c r="U307" s="3" t="str">
        <f>IF(COUNTIF(U$262:U306,T307)=0,T307,"")</f>
        <v/>
      </c>
      <c r="V307" s="3" t="str">
        <f t="shared" si="151"/>
        <v>CHEST_ITEM_TYPE_T3_TANK,CHEST_ITEM_TYPE_T2_SHARD,CHEST_ITEM_TYPE_T3_SHARD,CHEST_ITEM_TYPE_T1_PART,CHEST_ITEM_TYPE_T2_PART</v>
      </c>
      <c r="W307" s="13" t="str">
        <f t="shared" si="146"/>
        <v/>
      </c>
      <c r="X307" s="3" t="str">
        <f t="shared" si="147"/>
        <v/>
      </c>
      <c r="Y307" s="3" t="str">
        <f t="shared" si="152"/>
        <v>12.5%,29.3%,20.9%,18.8%,8.9%</v>
      </c>
    </row>
    <row r="308" spans="2:25" x14ac:dyDescent="0.3">
      <c r="B308" s="2">
        <f>数据源!BM340</f>
        <v>7</v>
      </c>
      <c r="C308" s="2" t="str">
        <f>数据源!BN340</f>
        <v>T2MP4</v>
      </c>
      <c r="D308" s="2" t="str">
        <f>数据源!BO340</f>
        <v>部件</v>
      </c>
      <c r="E308" s="2">
        <f>数据源!BP340</f>
        <v>89.600000000000023</v>
      </c>
      <c r="F308" s="2">
        <f>数据源!BQ340</f>
        <v>8</v>
      </c>
      <c r="G308" s="2">
        <f>数据源!BR340</f>
        <v>6.0000000000000001E-3</v>
      </c>
      <c r="H308" s="2">
        <f>数据源!BS340</f>
        <v>2.5739397321428562E-3</v>
      </c>
      <c r="I308" s="2">
        <f>数据源!BT340</f>
        <v>26</v>
      </c>
      <c r="J308" s="3">
        <f t="shared" ref="J308:J315" si="162">ROUNDUP(IF(F308&gt;1,F308-ROUNDDOWN(SQRT(F308),0),F308),0)</f>
        <v>6</v>
      </c>
      <c r="K308" s="3">
        <f t="shared" ref="K308:K315" si="163">F308*2-J308</f>
        <v>10</v>
      </c>
      <c r="L308" s="3" t="str">
        <f t="shared" si="157"/>
        <v>部件</v>
      </c>
      <c r="M308" s="3">
        <f t="shared" ca="1" si="158"/>
        <v>92104</v>
      </c>
      <c r="N308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</v>
      </c>
      <c r="O308" s="3" t="str">
        <f t="shared" si="160"/>
        <v>220,220,220,329,329,329,186,186,186,172,172,172,194,194,194,55,55,55,55,55,55,55,55,55,55,55,55,55,55,55,55,55,55,26,26,26,26,26,26,26,26,26,26,26,26,26,26</v>
      </c>
      <c r="P308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</v>
      </c>
      <c r="Q308" s="3" t="str">
        <f>IF(D308="坦克碎片",VLOOKUP(C308,道具信息!$N$2:$O$291,2,FALSE)&amp;"碎片",VLOOKUP(C308,道具信息!$N$2:$O$291,2,FALSE))</f>
        <v>T2部件</v>
      </c>
      <c r="R308" s="3">
        <f t="shared" si="155"/>
        <v>468</v>
      </c>
      <c r="S308" s="11">
        <f t="shared" si="156"/>
        <v>8.8999999999999996E-2</v>
      </c>
      <c r="T308" s="3" t="str">
        <f>VLOOKUP(Q308,道具信息!$Q$3:$S$20,2,FALSE)</f>
        <v>CHEST_ITEM_TYPE_T2_PART</v>
      </c>
      <c r="U308" s="3" t="str">
        <f>IF(COUNTIF(U$262:U307,T308)=0,T308,"")</f>
        <v/>
      </c>
      <c r="V308" s="3" t="str">
        <f t="shared" si="151"/>
        <v>CHEST_ITEM_TYPE_T3_TANK,CHEST_ITEM_TYPE_T2_SHARD,CHEST_ITEM_TYPE_T3_SHARD,CHEST_ITEM_TYPE_T1_PART,CHEST_ITEM_TYPE_T2_PART</v>
      </c>
      <c r="W308" s="13" t="str">
        <f t="shared" si="146"/>
        <v/>
      </c>
      <c r="X308" s="3" t="str">
        <f t="shared" si="147"/>
        <v/>
      </c>
      <c r="Y308" s="3" t="str">
        <f t="shared" si="152"/>
        <v>12.5%,29.3%,20.9%,18.8%,8.9%</v>
      </c>
    </row>
    <row r="309" spans="2:25" x14ac:dyDescent="0.3">
      <c r="B309" s="2">
        <f>数据源!BM341</f>
        <v>7</v>
      </c>
      <c r="C309" s="2" t="str">
        <f>数据源!BN341</f>
        <v>T2MP6</v>
      </c>
      <c r="D309" s="2" t="str">
        <f>数据源!BO341</f>
        <v>部件</v>
      </c>
      <c r="E309" s="2">
        <f>数据源!BP341</f>
        <v>89.600000000000023</v>
      </c>
      <c r="F309" s="2">
        <f>数据源!BQ341</f>
        <v>8</v>
      </c>
      <c r="G309" s="2">
        <f>数据源!BR341</f>
        <v>6.0000000000000001E-3</v>
      </c>
      <c r="H309" s="2">
        <f>数据源!BS341</f>
        <v>2.5739397321428562E-3</v>
      </c>
      <c r="I309" s="2">
        <f>数据源!BT341</f>
        <v>26</v>
      </c>
      <c r="J309" s="3">
        <f t="shared" si="162"/>
        <v>6</v>
      </c>
      <c r="K309" s="3">
        <f t="shared" si="163"/>
        <v>10</v>
      </c>
      <c r="L309" s="3" t="str">
        <f t="shared" si="157"/>
        <v>部件</v>
      </c>
      <c r="M309" s="3">
        <f t="shared" ca="1" si="158"/>
        <v>92106</v>
      </c>
      <c r="N309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</v>
      </c>
      <c r="O309" s="3" t="str">
        <f t="shared" si="160"/>
        <v>220,220,220,329,329,329,186,186,186,172,172,172,194,194,194,55,55,55,55,55,55,55,55,55,55,55,55,55,55,55,55,55,55,26,26,26,26,26,26,26,26,26,26,26,26,26,26,26</v>
      </c>
      <c r="P309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,(6,10)</v>
      </c>
      <c r="Q309" s="3" t="str">
        <f>IF(D309="坦克碎片",VLOOKUP(C309,道具信息!$N$2:$O$291,2,FALSE)&amp;"碎片",VLOOKUP(C309,道具信息!$N$2:$O$291,2,FALSE))</f>
        <v>T2部件</v>
      </c>
      <c r="R309" s="3">
        <f t="shared" si="155"/>
        <v>468</v>
      </c>
      <c r="S309" s="11">
        <f t="shared" si="156"/>
        <v>8.8999999999999996E-2</v>
      </c>
      <c r="T309" s="3" t="str">
        <f>VLOOKUP(Q309,道具信息!$Q$3:$S$20,2,FALSE)</f>
        <v>CHEST_ITEM_TYPE_T2_PART</v>
      </c>
      <c r="U309" s="3" t="str">
        <f>IF(COUNTIF(U$262:U308,T309)=0,T309,"")</f>
        <v/>
      </c>
      <c r="V309" s="3" t="str">
        <f t="shared" si="151"/>
        <v>CHEST_ITEM_TYPE_T3_TANK,CHEST_ITEM_TYPE_T2_SHARD,CHEST_ITEM_TYPE_T3_SHARD,CHEST_ITEM_TYPE_T1_PART,CHEST_ITEM_TYPE_T2_PART</v>
      </c>
      <c r="W309" s="13" t="str">
        <f t="shared" si="146"/>
        <v/>
      </c>
      <c r="X309" s="3" t="str">
        <f t="shared" si="147"/>
        <v/>
      </c>
      <c r="Y309" s="3" t="str">
        <f t="shared" si="152"/>
        <v>12.5%,29.3%,20.9%,18.8%,8.9%</v>
      </c>
    </row>
    <row r="310" spans="2:25" x14ac:dyDescent="0.3">
      <c r="B310" s="2">
        <f>数据源!BM342</f>
        <v>7</v>
      </c>
      <c r="C310" s="2" t="str">
        <f>数据源!BN342</f>
        <v>T2HP2</v>
      </c>
      <c r="D310" s="2" t="str">
        <f>数据源!BO342</f>
        <v>部件</v>
      </c>
      <c r="E310" s="2">
        <f>数据源!BP342</f>
        <v>89.600000000000023</v>
      </c>
      <c r="F310" s="2">
        <f>数据源!BQ342</f>
        <v>8</v>
      </c>
      <c r="G310" s="2">
        <f>数据源!BR342</f>
        <v>6.0000000000000001E-3</v>
      </c>
      <c r="H310" s="2">
        <f>数据源!BS342</f>
        <v>2.5739397321428562E-3</v>
      </c>
      <c r="I310" s="2">
        <f>数据源!BT342</f>
        <v>26</v>
      </c>
      <c r="J310" s="3">
        <f t="shared" si="162"/>
        <v>6</v>
      </c>
      <c r="K310" s="3">
        <f t="shared" si="163"/>
        <v>10</v>
      </c>
      <c r="L310" s="3" t="str">
        <f t="shared" si="157"/>
        <v>部件</v>
      </c>
      <c r="M310" s="3">
        <f t="shared" ca="1" si="158"/>
        <v>92202</v>
      </c>
      <c r="N310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</v>
      </c>
      <c r="O310" s="3" t="str">
        <f t="shared" si="160"/>
        <v>220,220,220,329,329,329,186,186,186,172,172,172,194,194,194,55,55,55,55,55,55,55,55,55,55,55,55,55,55,55,55,55,55,26,26,26,26,26,26,26,26,26,26,26,26,26,26,26,26</v>
      </c>
      <c r="P310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,(6,10),(6,10)</v>
      </c>
      <c r="Q310" s="3" t="str">
        <f>IF(D310="坦克碎片",VLOOKUP(C310,道具信息!$N$2:$O$291,2,FALSE)&amp;"碎片",VLOOKUP(C310,道具信息!$N$2:$O$291,2,FALSE))</f>
        <v>T2部件</v>
      </c>
      <c r="R310" s="3">
        <f t="shared" si="155"/>
        <v>468</v>
      </c>
      <c r="S310" s="11">
        <f t="shared" si="156"/>
        <v>8.8999999999999996E-2</v>
      </c>
      <c r="T310" s="3" t="str">
        <f>VLOOKUP(Q310,道具信息!$Q$3:$S$20,2,FALSE)</f>
        <v>CHEST_ITEM_TYPE_T2_PART</v>
      </c>
      <c r="U310" s="3" t="str">
        <f>IF(COUNTIF(U$262:U309,T310)=0,T310,"")</f>
        <v/>
      </c>
      <c r="V310" s="3" t="str">
        <f t="shared" si="151"/>
        <v>CHEST_ITEM_TYPE_T3_TANK,CHEST_ITEM_TYPE_T2_SHARD,CHEST_ITEM_TYPE_T3_SHARD,CHEST_ITEM_TYPE_T1_PART,CHEST_ITEM_TYPE_T2_PART</v>
      </c>
      <c r="W310" s="13" t="str">
        <f t="shared" si="146"/>
        <v/>
      </c>
      <c r="X310" s="3" t="str">
        <f t="shared" si="147"/>
        <v/>
      </c>
      <c r="Y310" s="3" t="str">
        <f t="shared" si="152"/>
        <v>12.5%,29.3%,20.9%,18.8%,8.9%</v>
      </c>
    </row>
    <row r="311" spans="2:25" x14ac:dyDescent="0.3">
      <c r="B311" s="2">
        <f>数据源!BM343</f>
        <v>7</v>
      </c>
      <c r="C311" s="2" t="str">
        <f>数据源!BN343</f>
        <v>T2HP4</v>
      </c>
      <c r="D311" s="2" t="str">
        <f>数据源!BO343</f>
        <v>部件</v>
      </c>
      <c r="E311" s="2">
        <f>数据源!BP343</f>
        <v>89.600000000000023</v>
      </c>
      <c r="F311" s="2">
        <f>数据源!BQ343</f>
        <v>8</v>
      </c>
      <c r="G311" s="2">
        <f>数据源!BR343</f>
        <v>6.0000000000000001E-3</v>
      </c>
      <c r="H311" s="2">
        <f>数据源!BS343</f>
        <v>2.5739397321428562E-3</v>
      </c>
      <c r="I311" s="2">
        <f>数据源!BT343</f>
        <v>26</v>
      </c>
      <c r="J311" s="3">
        <f t="shared" si="162"/>
        <v>6</v>
      </c>
      <c r="K311" s="3">
        <f t="shared" si="163"/>
        <v>10</v>
      </c>
      <c r="L311" s="3" t="str">
        <f t="shared" si="157"/>
        <v>部件</v>
      </c>
      <c r="M311" s="3">
        <f t="shared" ca="1" si="158"/>
        <v>92204</v>
      </c>
      <c r="N311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</v>
      </c>
      <c r="O311" s="3" t="str">
        <f t="shared" si="160"/>
        <v>220,220,220,329,329,329,186,186,186,172,172,172,194,194,194,55,55,55,55,55,55,55,55,55,55,55,55,55,55,55,55,55,55,26,26,26,26,26,26,26,26,26,26,26,26,26,26,26,26,26</v>
      </c>
      <c r="P311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,(6,10),(6,10),(6,10)</v>
      </c>
      <c r="Q311" s="3" t="str">
        <f>IF(D311="坦克碎片",VLOOKUP(C311,道具信息!$N$2:$O$291,2,FALSE)&amp;"碎片",VLOOKUP(C311,道具信息!$N$2:$O$291,2,FALSE))</f>
        <v>T2部件</v>
      </c>
      <c r="R311" s="3">
        <f t="shared" si="155"/>
        <v>468</v>
      </c>
      <c r="S311" s="11">
        <f t="shared" si="156"/>
        <v>8.8999999999999996E-2</v>
      </c>
      <c r="T311" s="3" t="str">
        <f>VLOOKUP(Q311,道具信息!$Q$3:$S$20,2,FALSE)</f>
        <v>CHEST_ITEM_TYPE_T2_PART</v>
      </c>
      <c r="U311" s="3" t="str">
        <f>IF(COUNTIF(U$262:U310,T311)=0,T311,"")</f>
        <v/>
      </c>
      <c r="V311" s="3" t="str">
        <f t="shared" si="151"/>
        <v>CHEST_ITEM_TYPE_T3_TANK,CHEST_ITEM_TYPE_T2_SHARD,CHEST_ITEM_TYPE_T3_SHARD,CHEST_ITEM_TYPE_T1_PART,CHEST_ITEM_TYPE_T2_PART</v>
      </c>
      <c r="W311" s="13" t="str">
        <f t="shared" si="146"/>
        <v/>
      </c>
      <c r="X311" s="3" t="str">
        <f t="shared" si="147"/>
        <v/>
      </c>
      <c r="Y311" s="3" t="str">
        <f t="shared" si="152"/>
        <v>12.5%,29.3%,20.9%,18.8%,8.9%</v>
      </c>
    </row>
    <row r="312" spans="2:25" x14ac:dyDescent="0.3">
      <c r="B312" s="2">
        <f>数据源!BM344</f>
        <v>7</v>
      </c>
      <c r="C312" s="2" t="str">
        <f>数据源!BN344</f>
        <v>T2HP6</v>
      </c>
      <c r="D312" s="2" t="str">
        <f>数据源!BO344</f>
        <v>部件</v>
      </c>
      <c r="E312" s="2">
        <f>数据源!BP344</f>
        <v>89.600000000000023</v>
      </c>
      <c r="F312" s="2">
        <f>数据源!BQ344</f>
        <v>8</v>
      </c>
      <c r="G312" s="2">
        <f>数据源!BR344</f>
        <v>6.0000000000000001E-3</v>
      </c>
      <c r="H312" s="2">
        <f>数据源!BS344</f>
        <v>2.5739397321428562E-3</v>
      </c>
      <c r="I312" s="2">
        <f>数据源!BT344</f>
        <v>26</v>
      </c>
      <c r="J312" s="3">
        <f t="shared" si="162"/>
        <v>6</v>
      </c>
      <c r="K312" s="3">
        <f t="shared" si="163"/>
        <v>10</v>
      </c>
      <c r="L312" s="3" t="str">
        <f t="shared" si="157"/>
        <v>部件</v>
      </c>
      <c r="M312" s="3">
        <f t="shared" ca="1" si="158"/>
        <v>92206</v>
      </c>
      <c r="N312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</v>
      </c>
      <c r="O312" s="3" t="str">
        <f t="shared" si="160"/>
        <v>220,220,220,329,329,329,186,186,186,172,172,172,194,194,194,55,55,55,55,55,55,55,55,55,55,55,55,55,55,55,55,55,55,26,26,26,26,26,26,26,26,26,26,26,26,26,26,26,26,26,26</v>
      </c>
      <c r="P312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,(6,10),(6,10),(6,10),(6,10)</v>
      </c>
      <c r="Q312" s="3" t="str">
        <f>IF(D312="坦克碎片",VLOOKUP(C312,道具信息!$N$2:$O$291,2,FALSE)&amp;"碎片",VLOOKUP(C312,道具信息!$N$2:$O$291,2,FALSE))</f>
        <v>T2部件</v>
      </c>
      <c r="R312" s="3">
        <f t="shared" si="155"/>
        <v>468</v>
      </c>
      <c r="S312" s="11">
        <f t="shared" si="156"/>
        <v>8.8999999999999996E-2</v>
      </c>
      <c r="T312" s="3" t="str">
        <f>VLOOKUP(Q312,道具信息!$Q$3:$S$20,2,FALSE)</f>
        <v>CHEST_ITEM_TYPE_T2_PART</v>
      </c>
      <c r="U312" s="3" t="str">
        <f>IF(COUNTIF(U$262:U311,T312)=0,T312,"")</f>
        <v/>
      </c>
      <c r="V312" s="3" t="str">
        <f t="shared" si="151"/>
        <v>CHEST_ITEM_TYPE_T3_TANK,CHEST_ITEM_TYPE_T2_SHARD,CHEST_ITEM_TYPE_T3_SHARD,CHEST_ITEM_TYPE_T1_PART,CHEST_ITEM_TYPE_T2_PART</v>
      </c>
      <c r="W312" s="13" t="str">
        <f t="shared" si="146"/>
        <v/>
      </c>
      <c r="X312" s="3" t="str">
        <f t="shared" si="147"/>
        <v/>
      </c>
      <c r="Y312" s="3" t="str">
        <f t="shared" si="152"/>
        <v>12.5%,29.3%,20.9%,18.8%,8.9%</v>
      </c>
    </row>
    <row r="313" spans="2:25" x14ac:dyDescent="0.3">
      <c r="B313" s="2">
        <f>数据源!BM345</f>
        <v>7</v>
      </c>
      <c r="C313" s="2" t="str">
        <f>数据源!BN345</f>
        <v>T3LP1</v>
      </c>
      <c r="D313" s="2" t="str">
        <f>数据源!BO345</f>
        <v>部件</v>
      </c>
      <c r="E313" s="2">
        <f>数据源!BP345</f>
        <v>478.79999999999995</v>
      </c>
      <c r="F313" s="2">
        <f>数据源!BQ345</f>
        <v>1.5</v>
      </c>
      <c r="G313" s="2">
        <f>数据源!BR345</f>
        <v>6.6E-3</v>
      </c>
      <c r="H313" s="2">
        <f>数据源!BS345</f>
        <v>2.8258145363408527E-3</v>
      </c>
      <c r="I313" s="2">
        <f>数据源!BT345</f>
        <v>28</v>
      </c>
      <c r="J313" s="3">
        <f t="shared" si="162"/>
        <v>1</v>
      </c>
      <c r="K313" s="3">
        <f t="shared" si="163"/>
        <v>2</v>
      </c>
      <c r="L313" s="3" t="str">
        <f t="shared" si="157"/>
        <v>部件</v>
      </c>
      <c r="M313" s="3">
        <f t="shared" ca="1" si="158"/>
        <v>93001</v>
      </c>
      <c r="N313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</v>
      </c>
      <c r="O313" s="3" t="str">
        <f t="shared" si="160"/>
        <v>220,220,220,329,329,329,186,186,186,172,172,172,194,194,194,55,55,55,55,55,55,55,55,55,55,55,55,55,55,55,55,55,55,26,26,26,26,26,26,26,26,26,26,26,26,26,26,26,26,26,26,28</v>
      </c>
      <c r="P313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,(6,10),(6,10),(6,10),(6,10),(1,2)</v>
      </c>
      <c r="Q313" s="3" t="str">
        <f>IF(D313="坦克碎片",VLOOKUP(C313,道具信息!$N$2:$O$291,2,FALSE)&amp;"碎片",VLOOKUP(C313,道具信息!$N$2:$O$291,2,FALSE))</f>
        <v>T3部件</v>
      </c>
      <c r="R313" s="3">
        <f t="shared" si="155"/>
        <v>504</v>
      </c>
      <c r="S313" s="11">
        <f t="shared" si="156"/>
        <v>9.6000000000000002E-2</v>
      </c>
      <c r="T313" s="3" t="str">
        <f>VLOOKUP(Q313,道具信息!$Q$3:$S$20,2,FALSE)</f>
        <v>CHEST_ITEM_TYPE_T3_PART</v>
      </c>
      <c r="U313" s="3" t="str">
        <f>IF(COUNTIF(U$262:U312,T313)=0,T313,"")</f>
        <v>CHEST_ITEM_TYPE_T3_PART</v>
      </c>
      <c r="V313" s="3" t="str">
        <f t="shared" si="151"/>
        <v>CHEST_ITEM_TYPE_T3_TANK,CHEST_ITEM_TYPE_T2_SHARD,CHEST_ITEM_TYPE_T3_SHARD,CHEST_ITEM_TYPE_T1_PART,CHEST_ITEM_TYPE_T2_PART,CHEST_ITEM_TYPE_T3_PART</v>
      </c>
      <c r="W313" s="13">
        <f t="shared" si="146"/>
        <v>9.6000000000000002E-2</v>
      </c>
      <c r="X313" s="3" t="str">
        <f t="shared" si="147"/>
        <v>9.6%</v>
      </c>
      <c r="Y313" s="3" t="str">
        <f t="shared" si="152"/>
        <v>12.5%,29.3%,20.9%,18.8%,8.9%,9.6%</v>
      </c>
    </row>
    <row r="314" spans="2:25" x14ac:dyDescent="0.3">
      <c r="B314" s="2">
        <f>数据源!BM346</f>
        <v>7</v>
      </c>
      <c r="C314" s="2" t="str">
        <f>数据源!BN346</f>
        <v>T3LP3</v>
      </c>
      <c r="D314" s="2" t="str">
        <f>数据源!BO346</f>
        <v>部件</v>
      </c>
      <c r="E314" s="2">
        <f>数据源!BP346</f>
        <v>478.79999999999995</v>
      </c>
      <c r="F314" s="2">
        <f>数据源!BQ346</f>
        <v>1.5</v>
      </c>
      <c r="G314" s="2">
        <f>数据源!BR346</f>
        <v>6.6E-3</v>
      </c>
      <c r="H314" s="2">
        <f>数据源!BS346</f>
        <v>2.8258145363408527E-3</v>
      </c>
      <c r="I314" s="2">
        <f>数据源!BT346</f>
        <v>28</v>
      </c>
      <c r="J314" s="3">
        <f t="shared" si="162"/>
        <v>1</v>
      </c>
      <c r="K314" s="3">
        <f t="shared" si="163"/>
        <v>2</v>
      </c>
      <c r="L314" s="3" t="str">
        <f t="shared" si="157"/>
        <v>部件</v>
      </c>
      <c r="M314" s="3">
        <f t="shared" ca="1" si="158"/>
        <v>93003</v>
      </c>
      <c r="N314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</v>
      </c>
      <c r="O314" s="3" t="str">
        <f t="shared" si="160"/>
        <v>220,220,220,329,329,329,186,186,186,172,172,172,194,194,194,55,55,55,55,55,55,55,55,55,55,55,55,55,55,55,55,55,55,26,26,26,26,26,26,26,26,26,26,26,26,26,26,26,26,26,26,28,28</v>
      </c>
      <c r="P314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,(6,10),(6,10),(6,10),(6,10),(1,2),(1,2)</v>
      </c>
      <c r="Q314" s="3" t="str">
        <f>IF(D314="坦克碎片",VLOOKUP(C314,道具信息!$N$2:$O$291,2,FALSE)&amp;"碎片",VLOOKUP(C314,道具信息!$N$2:$O$291,2,FALSE))</f>
        <v>T3部件</v>
      </c>
      <c r="R314" s="3">
        <f t="shared" si="155"/>
        <v>504</v>
      </c>
      <c r="S314" s="11">
        <f t="shared" si="156"/>
        <v>9.6000000000000002E-2</v>
      </c>
      <c r="T314" s="3" t="str">
        <f>VLOOKUP(Q314,道具信息!$Q$3:$S$20,2,FALSE)</f>
        <v>CHEST_ITEM_TYPE_T3_PART</v>
      </c>
      <c r="U314" s="3" t="str">
        <f>IF(COUNTIF(U$262:U313,T314)=0,T314,"")</f>
        <v/>
      </c>
      <c r="V314" s="3" t="str">
        <f t="shared" si="151"/>
        <v>CHEST_ITEM_TYPE_T3_TANK,CHEST_ITEM_TYPE_T2_SHARD,CHEST_ITEM_TYPE_T3_SHARD,CHEST_ITEM_TYPE_T1_PART,CHEST_ITEM_TYPE_T2_PART,CHEST_ITEM_TYPE_T3_PART</v>
      </c>
      <c r="W314" s="13" t="str">
        <f t="shared" si="146"/>
        <v/>
      </c>
      <c r="X314" s="3" t="str">
        <f t="shared" si="147"/>
        <v/>
      </c>
      <c r="Y314" s="3" t="str">
        <f t="shared" si="152"/>
        <v>12.5%,29.3%,20.9%,18.8%,8.9%,9.6%</v>
      </c>
    </row>
    <row r="315" spans="2:25" x14ac:dyDescent="0.3">
      <c r="B315" s="2">
        <f>数据源!BM347</f>
        <v>7</v>
      </c>
      <c r="C315" s="2" t="str">
        <f>数据源!BN347</f>
        <v>T3LP5</v>
      </c>
      <c r="D315" s="2" t="str">
        <f>数据源!BO347</f>
        <v>部件</v>
      </c>
      <c r="E315" s="2">
        <f>数据源!BP347</f>
        <v>478.79999999999995</v>
      </c>
      <c r="F315" s="2">
        <f>数据源!BQ347</f>
        <v>1.5</v>
      </c>
      <c r="G315" s="2">
        <f>数据源!BR347</f>
        <v>6.6E-3</v>
      </c>
      <c r="H315" s="2">
        <f>数据源!BS347</f>
        <v>2.8258145363408527E-3</v>
      </c>
      <c r="I315" s="2">
        <f>数据源!BT347</f>
        <v>28</v>
      </c>
      <c r="J315" s="3">
        <f t="shared" si="162"/>
        <v>1</v>
      </c>
      <c r="K315" s="3">
        <f t="shared" si="163"/>
        <v>2</v>
      </c>
      <c r="L315" s="3" t="str">
        <f t="shared" si="157"/>
        <v>部件</v>
      </c>
      <c r="M315" s="3">
        <f t="shared" ca="1" si="158"/>
        <v>93005</v>
      </c>
      <c r="N315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</v>
      </c>
      <c r="O315" s="3" t="str">
        <f t="shared" si="160"/>
        <v>220,220,220,329,329,329,186,186,186,172,172,172,194,194,194,55,55,55,55,55,55,55,55,55,55,55,55,55,55,55,55,55,55,26,26,26,26,26,26,26,26,26,26,26,26,26,26,26,26,26,26,28,28,28</v>
      </c>
      <c r="P315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,(6,10),(6,10),(6,10),(6,10),(1,2),(1,2),(1,2)</v>
      </c>
      <c r="Q315" s="3" t="str">
        <f>IF(D315="坦克碎片",VLOOKUP(C315,道具信息!$N$2:$O$291,2,FALSE)&amp;"碎片",VLOOKUP(C315,道具信息!$N$2:$O$291,2,FALSE))</f>
        <v>T3部件</v>
      </c>
      <c r="R315" s="3">
        <f t="shared" si="155"/>
        <v>504</v>
      </c>
      <c r="S315" s="11">
        <f t="shared" si="156"/>
        <v>9.6000000000000002E-2</v>
      </c>
      <c r="T315" s="3" t="str">
        <f>VLOOKUP(Q315,道具信息!$Q$3:$S$20,2,FALSE)</f>
        <v>CHEST_ITEM_TYPE_T3_PART</v>
      </c>
      <c r="U315" s="3" t="str">
        <f>IF(COUNTIF(U$262:U314,T315)=0,T315,"")</f>
        <v/>
      </c>
      <c r="V315" s="3" t="str">
        <f t="shared" si="151"/>
        <v>CHEST_ITEM_TYPE_T3_TANK,CHEST_ITEM_TYPE_T2_SHARD,CHEST_ITEM_TYPE_T3_SHARD,CHEST_ITEM_TYPE_T1_PART,CHEST_ITEM_TYPE_T2_PART,CHEST_ITEM_TYPE_T3_PART</v>
      </c>
      <c r="W315" s="13" t="str">
        <f t="shared" si="146"/>
        <v/>
      </c>
      <c r="X315" s="3" t="str">
        <f t="shared" si="147"/>
        <v/>
      </c>
      <c r="Y315" s="3" t="str">
        <f t="shared" si="152"/>
        <v>12.5%,29.3%,20.9%,18.8%,8.9%,9.6%</v>
      </c>
    </row>
    <row r="316" spans="2:25" x14ac:dyDescent="0.3">
      <c r="B316" s="2">
        <f>数据源!BM348</f>
        <v>7</v>
      </c>
      <c r="C316" s="2" t="str">
        <f>数据源!BN348</f>
        <v>T3MP1</v>
      </c>
      <c r="D316" s="2" t="str">
        <f>数据源!BO348</f>
        <v>部件</v>
      </c>
      <c r="E316" s="2">
        <f>数据源!BP348</f>
        <v>478.79999999999995</v>
      </c>
      <c r="F316" s="2">
        <f>数据源!BQ348</f>
        <v>1.5</v>
      </c>
      <c r="G316" s="2">
        <f>数据源!BR348</f>
        <v>6.6E-3</v>
      </c>
      <c r="H316" s="2">
        <f>数据源!BS348</f>
        <v>2.8258145363408527E-3</v>
      </c>
      <c r="I316" s="2">
        <f>数据源!BT348</f>
        <v>28</v>
      </c>
      <c r="J316" s="3">
        <f>ROUNDUP(IF(F316&gt;1,F316-ROUNDDOWN(SQRT(F316),0),F316),0)</f>
        <v>1</v>
      </c>
      <c r="K316" s="3">
        <f>F316*2-J316</f>
        <v>2</v>
      </c>
      <c r="L316" s="3" t="str">
        <f t="shared" si="157"/>
        <v>部件</v>
      </c>
      <c r="M316" s="3">
        <f t="shared" ca="1" si="158"/>
        <v>93101</v>
      </c>
      <c r="N316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</v>
      </c>
      <c r="O316" s="3" t="str">
        <f t="shared" si="160"/>
        <v>220,220,220,329,329,329,186,186,186,172,172,172,194,194,194,55,55,55,55,55,55,55,55,55,55,55,55,55,55,55,55,55,55,26,26,26,26,26,26,26,26,26,26,26,26,26,26,26,26,26,26,28,28,28,28</v>
      </c>
      <c r="P316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,(6,10),(6,10),(6,10),(6,10),(1,2),(1,2),(1,2),(1,2)</v>
      </c>
      <c r="Q316" s="3" t="str">
        <f>IF(D316="坦克碎片",VLOOKUP(C316,道具信息!$N$2:$O$291,2,FALSE)&amp;"碎片",VLOOKUP(C316,道具信息!$N$2:$O$291,2,FALSE))</f>
        <v>T3部件</v>
      </c>
      <c r="R316" s="3">
        <f t="shared" si="155"/>
        <v>504</v>
      </c>
      <c r="S316" s="11">
        <f t="shared" si="156"/>
        <v>9.6000000000000002E-2</v>
      </c>
      <c r="T316" s="3" t="str">
        <f>VLOOKUP(Q316,道具信息!$Q$3:$S$20,2,FALSE)</f>
        <v>CHEST_ITEM_TYPE_T3_PART</v>
      </c>
      <c r="U316" s="3" t="str">
        <f>IF(COUNTIF(U$262:U315,T316)=0,T316,"")</f>
        <v/>
      </c>
      <c r="V316" s="3" t="str">
        <f t="shared" si="151"/>
        <v>CHEST_ITEM_TYPE_T3_TANK,CHEST_ITEM_TYPE_T2_SHARD,CHEST_ITEM_TYPE_T3_SHARD,CHEST_ITEM_TYPE_T1_PART,CHEST_ITEM_TYPE_T2_PART,CHEST_ITEM_TYPE_T3_PART</v>
      </c>
      <c r="W316" s="13" t="str">
        <f t="shared" si="146"/>
        <v/>
      </c>
      <c r="X316" s="3" t="str">
        <f t="shared" si="147"/>
        <v/>
      </c>
      <c r="Y316" s="3" t="str">
        <f t="shared" si="152"/>
        <v>12.5%,29.3%,20.9%,18.8%,8.9%,9.6%</v>
      </c>
    </row>
    <row r="317" spans="2:25" x14ac:dyDescent="0.3">
      <c r="B317" s="2">
        <f>数据源!BM349</f>
        <v>7</v>
      </c>
      <c r="C317" s="2" t="str">
        <f>数据源!BN349</f>
        <v>T3MP3</v>
      </c>
      <c r="D317" s="2" t="str">
        <f>数据源!BO349</f>
        <v>部件</v>
      </c>
      <c r="E317" s="2">
        <f>数据源!BP349</f>
        <v>478.79999999999995</v>
      </c>
      <c r="F317" s="2">
        <f>数据源!BQ349</f>
        <v>1.5</v>
      </c>
      <c r="G317" s="2">
        <f>数据源!BR349</f>
        <v>6.6E-3</v>
      </c>
      <c r="H317" s="2">
        <f>数据源!BS349</f>
        <v>2.8258145363408527E-3</v>
      </c>
      <c r="I317" s="2">
        <f>数据源!BT349</f>
        <v>28</v>
      </c>
      <c r="J317" s="3">
        <f t="shared" ref="J317:J330" si="164">ROUNDUP(IF(F317&gt;1,F317-ROUNDDOWN(SQRT(F317),0),F317),0)</f>
        <v>1</v>
      </c>
      <c r="K317" s="3">
        <f t="shared" ref="K317:K330" si="165">F317*2-J317</f>
        <v>2</v>
      </c>
      <c r="L317" s="3" t="str">
        <f t="shared" si="157"/>
        <v>部件</v>
      </c>
      <c r="M317" s="3">
        <f t="shared" ca="1" si="158"/>
        <v>93103</v>
      </c>
      <c r="N317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</v>
      </c>
      <c r="O317" s="3" t="str">
        <f t="shared" si="160"/>
        <v>220,220,220,329,329,329,186,186,186,172,172,172,194,194,194,55,55,55,55,55,55,55,55,55,55,55,55,55,55,55,55,55,55,26,26,26,26,26,26,26,26,26,26,26,26,26,26,26,26,26,26,28,28,28,28,28</v>
      </c>
      <c r="P317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,(6,10),(6,10),(6,10),(6,10),(1,2),(1,2),(1,2),(1,2),(1,2)</v>
      </c>
      <c r="Q317" s="3" t="str">
        <f>IF(D317="坦克碎片",VLOOKUP(C317,道具信息!$N$2:$O$291,2,FALSE)&amp;"碎片",VLOOKUP(C317,道具信息!$N$2:$O$291,2,FALSE))</f>
        <v>T3部件</v>
      </c>
      <c r="R317" s="3">
        <f t="shared" si="155"/>
        <v>504</v>
      </c>
      <c r="S317" s="11">
        <f t="shared" si="156"/>
        <v>9.6000000000000002E-2</v>
      </c>
      <c r="T317" s="3" t="str">
        <f>VLOOKUP(Q317,道具信息!$Q$3:$S$20,2,FALSE)</f>
        <v>CHEST_ITEM_TYPE_T3_PART</v>
      </c>
      <c r="U317" s="3" t="str">
        <f>IF(COUNTIF(U$262:U316,T317)=0,T317,"")</f>
        <v/>
      </c>
      <c r="V317" s="3" t="str">
        <f t="shared" si="151"/>
        <v>CHEST_ITEM_TYPE_T3_TANK,CHEST_ITEM_TYPE_T2_SHARD,CHEST_ITEM_TYPE_T3_SHARD,CHEST_ITEM_TYPE_T1_PART,CHEST_ITEM_TYPE_T2_PART,CHEST_ITEM_TYPE_T3_PART</v>
      </c>
      <c r="W317" s="13" t="str">
        <f t="shared" si="146"/>
        <v/>
      </c>
      <c r="X317" s="3" t="str">
        <f t="shared" si="147"/>
        <v/>
      </c>
      <c r="Y317" s="3" t="str">
        <f t="shared" si="152"/>
        <v>12.5%,29.3%,20.9%,18.8%,8.9%,9.6%</v>
      </c>
    </row>
    <row r="318" spans="2:25" x14ac:dyDescent="0.3">
      <c r="B318" s="2">
        <f>数据源!BM350</f>
        <v>7</v>
      </c>
      <c r="C318" s="2" t="str">
        <f>数据源!BN350</f>
        <v>T3MP5</v>
      </c>
      <c r="D318" s="2" t="str">
        <f>数据源!BO350</f>
        <v>部件</v>
      </c>
      <c r="E318" s="2">
        <f>数据源!BP350</f>
        <v>478.79999999999995</v>
      </c>
      <c r="F318" s="2">
        <f>数据源!BQ350</f>
        <v>1.5</v>
      </c>
      <c r="G318" s="2">
        <f>数据源!BR350</f>
        <v>6.6E-3</v>
      </c>
      <c r="H318" s="2">
        <f>数据源!BS350</f>
        <v>2.8258145363408527E-3</v>
      </c>
      <c r="I318" s="2">
        <f>数据源!BT350</f>
        <v>28</v>
      </c>
      <c r="J318" s="3">
        <f t="shared" si="164"/>
        <v>1</v>
      </c>
      <c r="K318" s="3">
        <f t="shared" si="165"/>
        <v>2</v>
      </c>
      <c r="L318" s="3" t="str">
        <f t="shared" si="157"/>
        <v>部件</v>
      </c>
      <c r="M318" s="3">
        <f t="shared" ca="1" si="158"/>
        <v>93105</v>
      </c>
      <c r="N318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318" s="3" t="str">
        <f t="shared" si="160"/>
        <v>220,220,220,329,329,329,186,186,186,172,172,172,194,194,194,55,55,55,55,55,55,55,55,55,55,55,55,55,55,55,55,55,55,26,26,26,26,26,26,26,26,26,26,26,26,26,26,26,26,26,26,28,28,28,28,28,28</v>
      </c>
      <c r="P318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,(6,10),(6,10),(6,10),(6,10),(1,2),(1,2),(1,2),(1,2),(1,2),(1,2)</v>
      </c>
      <c r="Q318" s="3" t="str">
        <f>IF(D318="坦克碎片",VLOOKUP(C318,道具信息!$N$2:$O$291,2,FALSE)&amp;"碎片",VLOOKUP(C318,道具信息!$N$2:$O$291,2,FALSE))</f>
        <v>T3部件</v>
      </c>
      <c r="R318" s="3">
        <f t="shared" si="155"/>
        <v>504</v>
      </c>
      <c r="S318" s="11">
        <f t="shared" si="156"/>
        <v>9.6000000000000002E-2</v>
      </c>
      <c r="T318" s="3" t="str">
        <f>VLOOKUP(Q318,道具信息!$Q$3:$S$20,2,FALSE)</f>
        <v>CHEST_ITEM_TYPE_T3_PART</v>
      </c>
      <c r="U318" s="3" t="str">
        <f>IF(COUNTIF(U$262:U317,T318)=0,T318,"")</f>
        <v/>
      </c>
      <c r="V318" s="3" t="str">
        <f t="shared" si="151"/>
        <v>CHEST_ITEM_TYPE_T3_TANK,CHEST_ITEM_TYPE_T2_SHARD,CHEST_ITEM_TYPE_T3_SHARD,CHEST_ITEM_TYPE_T1_PART,CHEST_ITEM_TYPE_T2_PART,CHEST_ITEM_TYPE_T3_PART</v>
      </c>
      <c r="W318" s="13" t="str">
        <f t="shared" si="146"/>
        <v/>
      </c>
      <c r="X318" s="3" t="str">
        <f t="shared" si="147"/>
        <v/>
      </c>
      <c r="Y318" s="3" t="str">
        <f t="shared" si="152"/>
        <v>12.5%,29.3%,20.9%,18.8%,8.9%,9.6%</v>
      </c>
    </row>
    <row r="319" spans="2:25" x14ac:dyDescent="0.3">
      <c r="B319" s="2">
        <f>数据源!BM351</f>
        <v>7</v>
      </c>
      <c r="C319" s="2" t="str">
        <f>数据源!BN351</f>
        <v>T3HP1</v>
      </c>
      <c r="D319" s="2" t="str">
        <f>数据源!BO351</f>
        <v>部件</v>
      </c>
      <c r="E319" s="2">
        <f>数据源!BP351</f>
        <v>478.79999999999995</v>
      </c>
      <c r="F319" s="2">
        <f>数据源!BQ351</f>
        <v>1.5</v>
      </c>
      <c r="G319" s="2">
        <f>数据源!BR351</f>
        <v>6.6E-3</v>
      </c>
      <c r="H319" s="2">
        <f>数据源!BS351</f>
        <v>2.8258145363408527E-3</v>
      </c>
      <c r="I319" s="2">
        <f>数据源!BT351</f>
        <v>28</v>
      </c>
      <c r="J319" s="3">
        <f t="shared" si="164"/>
        <v>1</v>
      </c>
      <c r="K319" s="3">
        <f t="shared" si="165"/>
        <v>2</v>
      </c>
      <c r="L319" s="3" t="str">
        <f t="shared" si="157"/>
        <v>部件</v>
      </c>
      <c r="M319" s="3">
        <f t="shared" ca="1" si="158"/>
        <v>93201</v>
      </c>
      <c r="N319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319" s="3" t="str">
        <f t="shared" si="160"/>
        <v>220,220,220,329,329,329,186,186,186,172,172,172,194,194,194,55,55,55,55,55,55,55,55,55,55,55,55,55,55,55,55,55,55,26,26,26,26,26,26,26,26,26,26,26,26,26,26,26,26,26,26,28,28,28,28,28,28,28</v>
      </c>
      <c r="P319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,(6,10),(6,10),(6,10),(6,10),(1,2),(1,2),(1,2),(1,2),(1,2),(1,2),(1,2)</v>
      </c>
      <c r="Q319" s="3" t="str">
        <f>IF(D319="坦克碎片",VLOOKUP(C319,道具信息!$N$2:$O$291,2,FALSE)&amp;"碎片",VLOOKUP(C319,道具信息!$N$2:$O$291,2,FALSE))</f>
        <v>T3部件</v>
      </c>
      <c r="R319" s="3">
        <f t="shared" si="155"/>
        <v>504</v>
      </c>
      <c r="S319" s="11">
        <f t="shared" si="156"/>
        <v>9.6000000000000002E-2</v>
      </c>
      <c r="T319" s="3" t="str">
        <f>VLOOKUP(Q319,道具信息!$Q$3:$S$20,2,FALSE)</f>
        <v>CHEST_ITEM_TYPE_T3_PART</v>
      </c>
      <c r="U319" s="3" t="str">
        <f>IF(COUNTIF(U$262:U318,T319)=0,T319,"")</f>
        <v/>
      </c>
      <c r="V319" s="3" t="str">
        <f t="shared" si="151"/>
        <v>CHEST_ITEM_TYPE_T3_TANK,CHEST_ITEM_TYPE_T2_SHARD,CHEST_ITEM_TYPE_T3_SHARD,CHEST_ITEM_TYPE_T1_PART,CHEST_ITEM_TYPE_T2_PART,CHEST_ITEM_TYPE_T3_PART</v>
      </c>
      <c r="W319" s="13" t="str">
        <f t="shared" si="146"/>
        <v/>
      </c>
      <c r="X319" s="3" t="str">
        <f t="shared" si="147"/>
        <v/>
      </c>
      <c r="Y319" s="3" t="str">
        <f t="shared" si="152"/>
        <v>12.5%,29.3%,20.9%,18.8%,8.9%,9.6%</v>
      </c>
    </row>
    <row r="320" spans="2:25" x14ac:dyDescent="0.3">
      <c r="B320" s="2">
        <f>数据源!BM352</f>
        <v>7</v>
      </c>
      <c r="C320" s="2" t="str">
        <f>数据源!BN352</f>
        <v>T3HP3</v>
      </c>
      <c r="D320" s="2" t="str">
        <f>数据源!BO352</f>
        <v>部件</v>
      </c>
      <c r="E320" s="2">
        <f>数据源!BP352</f>
        <v>478.79999999999995</v>
      </c>
      <c r="F320" s="2">
        <f>数据源!BQ352</f>
        <v>1.5</v>
      </c>
      <c r="G320" s="2">
        <f>数据源!BR352</f>
        <v>6.6E-3</v>
      </c>
      <c r="H320" s="2">
        <f>数据源!BS352</f>
        <v>2.8258145363408527E-3</v>
      </c>
      <c r="I320" s="2">
        <f>数据源!BT352</f>
        <v>28</v>
      </c>
      <c r="J320" s="3">
        <f t="shared" si="164"/>
        <v>1</v>
      </c>
      <c r="K320" s="3">
        <f t="shared" si="165"/>
        <v>2</v>
      </c>
      <c r="L320" s="3" t="str">
        <f t="shared" si="157"/>
        <v>部件</v>
      </c>
      <c r="M320" s="3">
        <f t="shared" ca="1" si="158"/>
        <v>93203</v>
      </c>
      <c r="N320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320" s="3" t="str">
        <f t="shared" si="160"/>
        <v>220,220,220,329,329,329,186,186,186,172,172,172,194,194,194,55,55,55,55,55,55,55,55,55,55,55,55,55,55,55,55,55,55,26,26,26,26,26,26,26,26,26,26,26,26,26,26,26,26,26,26,28,28,28,28,28,28,28,28</v>
      </c>
      <c r="P320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,(6,10),(6,10),(6,10),(6,10),(1,2),(1,2),(1,2),(1,2),(1,2),(1,2),(1,2),(1,2)</v>
      </c>
      <c r="Q320" s="3" t="str">
        <f>IF(D320="坦克碎片",VLOOKUP(C320,道具信息!$N$2:$O$291,2,FALSE)&amp;"碎片",VLOOKUP(C320,道具信息!$N$2:$O$291,2,FALSE))</f>
        <v>T3部件</v>
      </c>
      <c r="R320" s="3">
        <f t="shared" si="155"/>
        <v>504</v>
      </c>
      <c r="S320" s="11">
        <f t="shared" si="156"/>
        <v>9.6000000000000002E-2</v>
      </c>
      <c r="T320" s="3" t="str">
        <f>VLOOKUP(Q320,道具信息!$Q$3:$S$20,2,FALSE)</f>
        <v>CHEST_ITEM_TYPE_T3_PART</v>
      </c>
      <c r="U320" s="3" t="str">
        <f>IF(COUNTIF(U$262:U319,T320)=0,T320,"")</f>
        <v/>
      </c>
      <c r="V320" s="3" t="str">
        <f t="shared" si="151"/>
        <v>CHEST_ITEM_TYPE_T3_TANK,CHEST_ITEM_TYPE_T2_SHARD,CHEST_ITEM_TYPE_T3_SHARD,CHEST_ITEM_TYPE_T1_PART,CHEST_ITEM_TYPE_T2_PART,CHEST_ITEM_TYPE_T3_PART</v>
      </c>
      <c r="W320" s="13" t="str">
        <f t="shared" si="146"/>
        <v/>
      </c>
      <c r="X320" s="3" t="str">
        <f t="shared" si="147"/>
        <v/>
      </c>
      <c r="Y320" s="3" t="str">
        <f t="shared" si="152"/>
        <v>12.5%,29.3%,20.9%,18.8%,8.9%,9.6%</v>
      </c>
    </row>
    <row r="321" spans="2:25" x14ac:dyDescent="0.3">
      <c r="B321" s="2">
        <f>数据源!BM353</f>
        <v>7</v>
      </c>
      <c r="C321" s="2" t="str">
        <f>数据源!BN353</f>
        <v>T3HP5</v>
      </c>
      <c r="D321" s="2" t="str">
        <f>数据源!BO353</f>
        <v>部件</v>
      </c>
      <c r="E321" s="2">
        <f>数据源!BP353</f>
        <v>478.79999999999995</v>
      </c>
      <c r="F321" s="2">
        <f>数据源!BQ353</f>
        <v>1.5</v>
      </c>
      <c r="G321" s="2">
        <f>数据源!BR353</f>
        <v>6.6E-3</v>
      </c>
      <c r="H321" s="2">
        <f>数据源!BS353</f>
        <v>2.8258145363408527E-3</v>
      </c>
      <c r="I321" s="2">
        <f>数据源!BT353</f>
        <v>28</v>
      </c>
      <c r="J321" s="3">
        <f t="shared" si="164"/>
        <v>1</v>
      </c>
      <c r="K321" s="3">
        <f t="shared" si="165"/>
        <v>2</v>
      </c>
      <c r="L321" s="3" t="str">
        <f t="shared" si="157"/>
        <v>部件</v>
      </c>
      <c r="M321" s="3">
        <f t="shared" ca="1" si="158"/>
        <v>93205</v>
      </c>
      <c r="N321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321" s="3" t="str">
        <f t="shared" si="160"/>
        <v>220,220,220,329,329,329,186,186,186,172,172,172,194,194,194,55,55,55,55,55,55,55,55,55,55,55,55,55,55,55,55,55,55,26,26,26,26,26,26,26,26,26,26,26,26,26,26,26,26,26,26,28,28,28,28,28,28,28,28,28</v>
      </c>
      <c r="P321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,(6,10),(6,10),(6,10),(6,10),(1,2),(1,2),(1,2),(1,2),(1,2),(1,2),(1,2),(1,2),(1,2)</v>
      </c>
      <c r="Q321" s="3" t="str">
        <f>IF(D321="坦克碎片",VLOOKUP(C321,道具信息!$N$2:$O$291,2,FALSE)&amp;"碎片",VLOOKUP(C321,道具信息!$N$2:$O$291,2,FALSE))</f>
        <v>T3部件</v>
      </c>
      <c r="R321" s="3">
        <f t="shared" si="155"/>
        <v>504</v>
      </c>
      <c r="S321" s="11">
        <f t="shared" si="156"/>
        <v>9.6000000000000002E-2</v>
      </c>
      <c r="T321" s="3" t="str">
        <f>VLOOKUP(Q321,道具信息!$Q$3:$S$20,2,FALSE)</f>
        <v>CHEST_ITEM_TYPE_T3_PART</v>
      </c>
      <c r="U321" s="3" t="str">
        <f>IF(COUNTIF(U$262:U320,T321)=0,T321,"")</f>
        <v/>
      </c>
      <c r="V321" s="3" t="str">
        <f t="shared" si="151"/>
        <v>CHEST_ITEM_TYPE_T3_TANK,CHEST_ITEM_TYPE_T2_SHARD,CHEST_ITEM_TYPE_T3_SHARD,CHEST_ITEM_TYPE_T1_PART,CHEST_ITEM_TYPE_T2_PART,CHEST_ITEM_TYPE_T3_PART</v>
      </c>
      <c r="W321" s="13" t="str">
        <f t="shared" si="146"/>
        <v/>
      </c>
      <c r="X321" s="3" t="str">
        <f t="shared" si="147"/>
        <v/>
      </c>
      <c r="Y321" s="3" t="str">
        <f t="shared" si="152"/>
        <v>12.5%,29.3%,20.9%,18.8%,8.9%,9.6%</v>
      </c>
    </row>
    <row r="322" spans="2:25" x14ac:dyDescent="0.3">
      <c r="B322" s="2">
        <f>数据源!BM354</f>
        <v>7</v>
      </c>
      <c r="C322" s="2" t="str">
        <f>数据源!BN354</f>
        <v>T3LP2</v>
      </c>
      <c r="D322" s="2" t="str">
        <f>数据源!BO354</f>
        <v>部件</v>
      </c>
      <c r="E322" s="2">
        <f>数据源!BP354</f>
        <v>478.79999999999995</v>
      </c>
      <c r="F322" s="2">
        <f>数据源!BQ354</f>
        <v>1.5</v>
      </c>
      <c r="G322" s="2">
        <f>数据源!BR354</f>
        <v>6.6E-3</v>
      </c>
      <c r="H322" s="2">
        <f>数据源!BS354</f>
        <v>2.8258145363408527E-3</v>
      </c>
      <c r="I322" s="2">
        <f>数据源!BT354</f>
        <v>28</v>
      </c>
      <c r="J322" s="3">
        <f t="shared" si="164"/>
        <v>1</v>
      </c>
      <c r="K322" s="3">
        <f t="shared" si="165"/>
        <v>2</v>
      </c>
      <c r="L322" s="3" t="str">
        <f t="shared" si="157"/>
        <v>部件</v>
      </c>
      <c r="M322" s="3">
        <f t="shared" ca="1" si="158"/>
        <v>93002</v>
      </c>
      <c r="N322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322" s="3" t="str">
        <f t="shared" si="160"/>
        <v>220,220,220,329,329,329,186,186,186,172,172,172,194,194,194,55,55,55,55,55,55,55,55,55,55,55,55,55,55,55,55,55,55,26,26,26,26,26,26,26,26,26,26,26,26,26,26,26,26,26,26,28,28,28,28,28,28,28,28,28,28</v>
      </c>
      <c r="P322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,(6,10),(6,10),(6,10),(6,10),(1,2),(1,2),(1,2),(1,2),(1,2),(1,2),(1,2),(1,2),(1,2),(1,2)</v>
      </c>
      <c r="Q322" s="3" t="str">
        <f>IF(D322="坦克碎片",VLOOKUP(C322,道具信息!$N$2:$O$291,2,FALSE)&amp;"碎片",VLOOKUP(C322,道具信息!$N$2:$O$291,2,FALSE))</f>
        <v>T3部件</v>
      </c>
      <c r="R322" s="3">
        <f t="shared" si="155"/>
        <v>504</v>
      </c>
      <c r="S322" s="11">
        <f t="shared" si="156"/>
        <v>9.6000000000000002E-2</v>
      </c>
      <c r="T322" s="3" t="str">
        <f>VLOOKUP(Q322,道具信息!$Q$3:$S$20,2,FALSE)</f>
        <v>CHEST_ITEM_TYPE_T3_PART</v>
      </c>
      <c r="U322" s="3" t="str">
        <f>IF(COUNTIF(U$262:U321,T322)=0,T322,"")</f>
        <v/>
      </c>
      <c r="V322" s="3" t="str">
        <f t="shared" si="151"/>
        <v>CHEST_ITEM_TYPE_T3_TANK,CHEST_ITEM_TYPE_T2_SHARD,CHEST_ITEM_TYPE_T3_SHARD,CHEST_ITEM_TYPE_T1_PART,CHEST_ITEM_TYPE_T2_PART,CHEST_ITEM_TYPE_T3_PART</v>
      </c>
      <c r="W322" s="13" t="str">
        <f t="shared" si="146"/>
        <v/>
      </c>
      <c r="X322" s="3" t="str">
        <f t="shared" si="147"/>
        <v/>
      </c>
      <c r="Y322" s="3" t="str">
        <f t="shared" si="152"/>
        <v>12.5%,29.3%,20.9%,18.8%,8.9%,9.6%</v>
      </c>
    </row>
    <row r="323" spans="2:25" x14ac:dyDescent="0.3">
      <c r="B323" s="2">
        <f>数据源!BM355</f>
        <v>7</v>
      </c>
      <c r="C323" s="2" t="str">
        <f>数据源!BN355</f>
        <v>T3LP4</v>
      </c>
      <c r="D323" s="2" t="str">
        <f>数据源!BO355</f>
        <v>部件</v>
      </c>
      <c r="E323" s="2">
        <f>数据源!BP355</f>
        <v>478.79999999999995</v>
      </c>
      <c r="F323" s="2">
        <f>数据源!BQ355</f>
        <v>1.5</v>
      </c>
      <c r="G323" s="2">
        <f>数据源!BR355</f>
        <v>6.4999999999999997E-3</v>
      </c>
      <c r="H323" s="2">
        <f>数据源!BS355</f>
        <v>2.7829991645781115E-3</v>
      </c>
      <c r="I323" s="2">
        <f>数据源!BT355</f>
        <v>28</v>
      </c>
      <c r="J323" s="3">
        <f t="shared" si="164"/>
        <v>1</v>
      </c>
      <c r="K323" s="3">
        <f t="shared" si="165"/>
        <v>2</v>
      </c>
      <c r="L323" s="3" t="str">
        <f t="shared" si="157"/>
        <v>部件</v>
      </c>
      <c r="M323" s="3">
        <f t="shared" ca="1" si="158"/>
        <v>93004</v>
      </c>
      <c r="N323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323" s="3" t="str">
        <f t="shared" si="160"/>
        <v>220,220,220,329,329,329,186,186,186,172,172,172,194,194,194,55,55,55,55,55,55,55,55,55,55,55,55,55,55,55,55,55,55,26,26,26,26,26,26,26,26,26,26,26,26,26,26,26,26,26,26,28,28,28,28,28,28,28,28,28,28,28</v>
      </c>
      <c r="P323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,(6,10),(6,10),(6,10),(6,10),(1,2),(1,2),(1,2),(1,2),(1,2),(1,2),(1,2),(1,2),(1,2),(1,2),(1,2)</v>
      </c>
      <c r="Q323" s="3" t="str">
        <f>IF(D323="坦克碎片",VLOOKUP(C323,道具信息!$N$2:$O$291,2,FALSE)&amp;"碎片",VLOOKUP(C323,道具信息!$N$2:$O$291,2,FALSE))</f>
        <v>T3部件</v>
      </c>
      <c r="R323" s="3">
        <f t="shared" si="155"/>
        <v>504</v>
      </c>
      <c r="S323" s="11">
        <f t="shared" si="156"/>
        <v>9.6000000000000002E-2</v>
      </c>
      <c r="T323" s="3" t="str">
        <f>VLOOKUP(Q323,道具信息!$Q$3:$S$20,2,FALSE)</f>
        <v>CHEST_ITEM_TYPE_T3_PART</v>
      </c>
      <c r="U323" s="3" t="str">
        <f>IF(COUNTIF(U$262:U322,T323)=0,T323,"")</f>
        <v/>
      </c>
      <c r="V323" s="3" t="str">
        <f t="shared" si="151"/>
        <v>CHEST_ITEM_TYPE_T3_TANK,CHEST_ITEM_TYPE_T2_SHARD,CHEST_ITEM_TYPE_T3_SHARD,CHEST_ITEM_TYPE_T1_PART,CHEST_ITEM_TYPE_T2_PART,CHEST_ITEM_TYPE_T3_PART</v>
      </c>
      <c r="W323" s="13" t="str">
        <f t="shared" si="146"/>
        <v/>
      </c>
      <c r="X323" s="3" t="str">
        <f t="shared" si="147"/>
        <v/>
      </c>
      <c r="Y323" s="3" t="str">
        <f t="shared" si="152"/>
        <v>12.5%,29.3%,20.9%,18.8%,8.9%,9.6%</v>
      </c>
    </row>
    <row r="324" spans="2:25" x14ac:dyDescent="0.3">
      <c r="B324" s="2">
        <f>数据源!BM356</f>
        <v>7</v>
      </c>
      <c r="C324" s="2" t="str">
        <f>数据源!BN356</f>
        <v>T3LP6</v>
      </c>
      <c r="D324" s="2" t="str">
        <f>数据源!BO356</f>
        <v>部件</v>
      </c>
      <c r="E324" s="2">
        <f>数据源!BP356</f>
        <v>478.79999999999995</v>
      </c>
      <c r="F324" s="2">
        <f>数据源!BQ356</f>
        <v>1.5</v>
      </c>
      <c r="G324" s="2">
        <f>数据源!BR356</f>
        <v>6.4999999999999997E-3</v>
      </c>
      <c r="H324" s="2">
        <f>数据源!BS356</f>
        <v>2.7829991645781115E-3</v>
      </c>
      <c r="I324" s="2">
        <f>数据源!BT356</f>
        <v>28</v>
      </c>
      <c r="J324" s="3">
        <f t="shared" si="164"/>
        <v>1</v>
      </c>
      <c r="K324" s="3">
        <f t="shared" si="165"/>
        <v>2</v>
      </c>
      <c r="L324" s="3" t="str">
        <f t="shared" si="157"/>
        <v>部件</v>
      </c>
      <c r="M324" s="3">
        <f t="shared" ca="1" si="158"/>
        <v>93006</v>
      </c>
      <c r="N324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324" s="3" t="str">
        <f t="shared" si="160"/>
        <v>220,220,220,329,329,329,186,186,186,172,172,172,194,194,194,55,55,55,55,55,55,55,55,55,55,55,55,55,55,55,55,55,55,26,26,26,26,26,26,26,26,26,26,26,26,26,26,26,26,26,26,28,28,28,28,28,28,28,28,28,28,28,28</v>
      </c>
      <c r="P324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,(6,10),(6,10),(6,10),(6,10),(1,2),(1,2),(1,2),(1,2),(1,2),(1,2),(1,2),(1,2),(1,2),(1,2),(1,2),(1,2)</v>
      </c>
      <c r="Q324" s="3" t="str">
        <f>IF(D324="坦克碎片",VLOOKUP(C324,道具信息!$N$2:$O$291,2,FALSE)&amp;"碎片",VLOOKUP(C324,道具信息!$N$2:$O$291,2,FALSE))</f>
        <v>T3部件</v>
      </c>
      <c r="R324" s="3">
        <f t="shared" si="155"/>
        <v>504</v>
      </c>
      <c r="S324" s="11">
        <f t="shared" si="156"/>
        <v>9.6000000000000002E-2</v>
      </c>
      <c r="T324" s="3" t="str">
        <f>VLOOKUP(Q324,道具信息!$Q$3:$S$20,2,FALSE)</f>
        <v>CHEST_ITEM_TYPE_T3_PART</v>
      </c>
      <c r="U324" s="3" t="str">
        <f>IF(COUNTIF(U$262:U323,T324)=0,T324,"")</f>
        <v/>
      </c>
      <c r="V324" s="3" t="str">
        <f t="shared" si="151"/>
        <v>CHEST_ITEM_TYPE_T3_TANK,CHEST_ITEM_TYPE_T2_SHARD,CHEST_ITEM_TYPE_T3_SHARD,CHEST_ITEM_TYPE_T1_PART,CHEST_ITEM_TYPE_T2_PART,CHEST_ITEM_TYPE_T3_PART</v>
      </c>
      <c r="W324" s="13" t="str">
        <f t="shared" si="146"/>
        <v/>
      </c>
      <c r="X324" s="3" t="str">
        <f t="shared" si="147"/>
        <v/>
      </c>
      <c r="Y324" s="3" t="str">
        <f t="shared" si="152"/>
        <v>12.5%,29.3%,20.9%,18.8%,8.9%,9.6%</v>
      </c>
    </row>
    <row r="325" spans="2:25" x14ac:dyDescent="0.3">
      <c r="B325" s="2">
        <f>数据源!BM357</f>
        <v>7</v>
      </c>
      <c r="C325" s="2" t="str">
        <f>数据源!BN357</f>
        <v>T3MP2</v>
      </c>
      <c r="D325" s="2" t="str">
        <f>数据源!BO357</f>
        <v>部件</v>
      </c>
      <c r="E325" s="2">
        <f>数据源!BP357</f>
        <v>478.79999999999995</v>
      </c>
      <c r="F325" s="2">
        <f>数据源!BQ357</f>
        <v>1.5</v>
      </c>
      <c r="G325" s="2">
        <f>数据源!BR357</f>
        <v>6.4999999999999997E-3</v>
      </c>
      <c r="H325" s="2">
        <f>数据源!BS357</f>
        <v>2.7829991645781115E-3</v>
      </c>
      <c r="I325" s="2">
        <f>数据源!BT357</f>
        <v>28</v>
      </c>
      <c r="J325" s="3">
        <f t="shared" si="164"/>
        <v>1</v>
      </c>
      <c r="K325" s="3">
        <f t="shared" si="165"/>
        <v>2</v>
      </c>
      <c r="L325" s="3" t="str">
        <f t="shared" si="157"/>
        <v>部件</v>
      </c>
      <c r="M325" s="3">
        <f t="shared" ca="1" si="158"/>
        <v>93102</v>
      </c>
      <c r="N325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325" s="3" t="str">
        <f t="shared" si="160"/>
        <v>220,220,220,329,329,329,186,186,186,172,172,172,194,194,194,55,55,55,55,55,55,55,55,55,55,55,55,55,55,55,55,55,55,26,26,26,26,26,26,26,26,26,26,26,26,26,26,26,26,26,26,28,28,28,28,28,28,28,28,28,28,28,28,28</v>
      </c>
      <c r="P325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,(6,10),(6,10),(6,10),(6,10),(1,2),(1,2),(1,2),(1,2),(1,2),(1,2),(1,2),(1,2),(1,2),(1,2),(1,2),(1,2),(1,2)</v>
      </c>
      <c r="Q325" s="3" t="str">
        <f>IF(D325="坦克碎片",VLOOKUP(C325,道具信息!$N$2:$O$291,2,FALSE)&amp;"碎片",VLOOKUP(C325,道具信息!$N$2:$O$291,2,FALSE))</f>
        <v>T3部件</v>
      </c>
      <c r="R325" s="3">
        <f t="shared" si="155"/>
        <v>504</v>
      </c>
      <c r="S325" s="11">
        <f t="shared" si="156"/>
        <v>9.6000000000000002E-2</v>
      </c>
      <c r="T325" s="3" t="str">
        <f>VLOOKUP(Q325,道具信息!$Q$3:$S$20,2,FALSE)</f>
        <v>CHEST_ITEM_TYPE_T3_PART</v>
      </c>
      <c r="U325" s="3" t="str">
        <f>IF(COUNTIF(U$262:U324,T325)=0,T325,"")</f>
        <v/>
      </c>
      <c r="V325" s="3" t="str">
        <f t="shared" si="151"/>
        <v>CHEST_ITEM_TYPE_T3_TANK,CHEST_ITEM_TYPE_T2_SHARD,CHEST_ITEM_TYPE_T3_SHARD,CHEST_ITEM_TYPE_T1_PART,CHEST_ITEM_TYPE_T2_PART,CHEST_ITEM_TYPE_T3_PART</v>
      </c>
      <c r="W325" s="13" t="str">
        <f t="shared" si="146"/>
        <v/>
      </c>
      <c r="X325" s="3" t="str">
        <f t="shared" si="147"/>
        <v/>
      </c>
      <c r="Y325" s="3" t="str">
        <f t="shared" si="152"/>
        <v>12.5%,29.3%,20.9%,18.8%,8.9%,9.6%</v>
      </c>
    </row>
    <row r="326" spans="2:25" x14ac:dyDescent="0.3">
      <c r="B326" s="2">
        <f>数据源!BM358</f>
        <v>7</v>
      </c>
      <c r="C326" s="2" t="str">
        <f>数据源!BN358</f>
        <v>T3MP4</v>
      </c>
      <c r="D326" s="2" t="str">
        <f>数据源!BO358</f>
        <v>部件</v>
      </c>
      <c r="E326" s="2">
        <f>数据源!BP358</f>
        <v>478.79999999999995</v>
      </c>
      <c r="F326" s="2">
        <f>数据源!BQ358</f>
        <v>1.5</v>
      </c>
      <c r="G326" s="2">
        <f>数据源!BR358</f>
        <v>6.4999999999999997E-3</v>
      </c>
      <c r="H326" s="2">
        <f>数据源!BS358</f>
        <v>2.7829991645781115E-3</v>
      </c>
      <c r="I326" s="2">
        <f>数据源!BT358</f>
        <v>28</v>
      </c>
      <c r="J326" s="3">
        <f t="shared" si="164"/>
        <v>1</v>
      </c>
      <c r="K326" s="3">
        <f t="shared" si="165"/>
        <v>2</v>
      </c>
      <c r="L326" s="3" t="str">
        <f t="shared" si="157"/>
        <v>部件</v>
      </c>
      <c r="M326" s="3">
        <f t="shared" ca="1" si="158"/>
        <v>93104</v>
      </c>
      <c r="N326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326" s="3" t="str">
        <f t="shared" si="160"/>
        <v>220,220,220,329,329,329,186,186,186,172,172,172,194,194,194,55,55,55,55,55,55,55,55,55,55,55,55,55,55,55,55,55,55,26,26,26,26,26,26,26,26,26,26,26,26,26,26,26,26,26,26,28,28,28,28,28,28,28,28,28,28,28,28,28,28</v>
      </c>
      <c r="P326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,(6,10),(6,10),(6,10),(6,10),(1,2),(1,2),(1,2),(1,2),(1,2),(1,2),(1,2),(1,2),(1,2),(1,2),(1,2),(1,2),(1,2),(1,2)</v>
      </c>
      <c r="Q326" s="3" t="str">
        <f>IF(D326="坦克碎片",VLOOKUP(C326,道具信息!$N$2:$O$291,2,FALSE)&amp;"碎片",VLOOKUP(C326,道具信息!$N$2:$O$291,2,FALSE))</f>
        <v>T3部件</v>
      </c>
      <c r="R326" s="3">
        <f t="shared" ref="R326:R330" si="166">SUMIFS(I$3:I$580,Q$3:Q$580,Q326,B$3:B$580,B326)</f>
        <v>504</v>
      </c>
      <c r="S326" s="11">
        <f t="shared" ref="S326:S330" si="167">ROUND(R326/SUMIF(B$3:B$580,B326,I$3:I$580),3)</f>
        <v>9.6000000000000002E-2</v>
      </c>
      <c r="T326" s="3" t="str">
        <f>VLOOKUP(Q326,道具信息!$Q$3:$S$20,2,FALSE)</f>
        <v>CHEST_ITEM_TYPE_T3_PART</v>
      </c>
      <c r="U326" s="3" t="str">
        <f>IF(COUNTIF(U$262:U325,T326)=0,T326,"")</f>
        <v/>
      </c>
      <c r="V326" s="3" t="str">
        <f t="shared" si="151"/>
        <v>CHEST_ITEM_TYPE_T3_TANK,CHEST_ITEM_TYPE_T2_SHARD,CHEST_ITEM_TYPE_T3_SHARD,CHEST_ITEM_TYPE_T1_PART,CHEST_ITEM_TYPE_T2_PART,CHEST_ITEM_TYPE_T3_PART</v>
      </c>
      <c r="W326" s="13" t="str">
        <f t="shared" si="146"/>
        <v/>
      </c>
      <c r="X326" s="3" t="str">
        <f t="shared" si="147"/>
        <v/>
      </c>
      <c r="Y326" s="3" t="str">
        <f t="shared" si="152"/>
        <v>12.5%,29.3%,20.9%,18.8%,8.9%,9.6%</v>
      </c>
    </row>
    <row r="327" spans="2:25" x14ac:dyDescent="0.3">
      <c r="B327" s="2">
        <f>数据源!BM359</f>
        <v>7</v>
      </c>
      <c r="C327" s="2" t="str">
        <f>数据源!BN359</f>
        <v>T3MP6</v>
      </c>
      <c r="D327" s="2" t="str">
        <f>数据源!BO359</f>
        <v>部件</v>
      </c>
      <c r="E327" s="2">
        <f>数据源!BP359</f>
        <v>478.79999999999995</v>
      </c>
      <c r="F327" s="2">
        <f>数据源!BQ359</f>
        <v>1.5</v>
      </c>
      <c r="G327" s="2">
        <f>数据源!BR359</f>
        <v>6.4999999999999997E-3</v>
      </c>
      <c r="H327" s="2">
        <f>数据源!BS359</f>
        <v>2.7829991645781115E-3</v>
      </c>
      <c r="I327" s="2">
        <f>数据源!BT359</f>
        <v>28</v>
      </c>
      <c r="J327" s="3">
        <f t="shared" si="164"/>
        <v>1</v>
      </c>
      <c r="K327" s="3">
        <f t="shared" si="165"/>
        <v>2</v>
      </c>
      <c r="L327" s="3" t="str">
        <f t="shared" si="157"/>
        <v>部件</v>
      </c>
      <c r="M327" s="3">
        <f t="shared" ca="1" si="158"/>
        <v>93106</v>
      </c>
      <c r="N327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327" s="3" t="str">
        <f t="shared" si="160"/>
        <v>220,220,220,329,329,329,186,186,186,172,172,172,194,194,194,55,55,55,55,55,55,55,55,55,55,55,55,55,55,55,55,55,55,26,26,26,26,26,26,26,26,26,26,26,26,26,26,26,26,26,26,28,28,28,28,28,28,28,28,28,28,28,28,28,28,28</v>
      </c>
      <c r="P327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,(6,10),(6,10),(6,10),(6,10),(1,2),(1,2),(1,2),(1,2),(1,2),(1,2),(1,2),(1,2),(1,2),(1,2),(1,2),(1,2),(1,2),(1,2),(1,2)</v>
      </c>
      <c r="Q327" s="3" t="str">
        <f>IF(D327="坦克碎片",VLOOKUP(C327,道具信息!$N$2:$O$291,2,FALSE)&amp;"碎片",VLOOKUP(C327,道具信息!$N$2:$O$291,2,FALSE))</f>
        <v>T3部件</v>
      </c>
      <c r="R327" s="3">
        <f t="shared" si="166"/>
        <v>504</v>
      </c>
      <c r="S327" s="11">
        <f t="shared" si="167"/>
        <v>9.6000000000000002E-2</v>
      </c>
      <c r="T327" s="3" t="str">
        <f>VLOOKUP(Q327,道具信息!$Q$3:$S$20,2,FALSE)</f>
        <v>CHEST_ITEM_TYPE_T3_PART</v>
      </c>
      <c r="U327" s="3" t="str">
        <f>IF(COUNTIF(U$262:U326,T327)=0,T327,"")</f>
        <v/>
      </c>
      <c r="V327" s="3" t="str">
        <f t="shared" si="151"/>
        <v>CHEST_ITEM_TYPE_T3_TANK,CHEST_ITEM_TYPE_T2_SHARD,CHEST_ITEM_TYPE_T3_SHARD,CHEST_ITEM_TYPE_T1_PART,CHEST_ITEM_TYPE_T2_PART,CHEST_ITEM_TYPE_T3_PART</v>
      </c>
      <c r="W327" s="13" t="str">
        <f t="shared" ref="W327:W330" si="168">IF(U327&lt;&gt;"",ROUND(S327*100%,3),"")</f>
        <v/>
      </c>
      <c r="X327" s="3" t="str">
        <f t="shared" ref="X327:X330" si="169">TEXT(W327,"0.0%")</f>
        <v/>
      </c>
      <c r="Y327" s="3" t="str">
        <f t="shared" si="152"/>
        <v>12.5%,29.3%,20.9%,18.8%,8.9%,9.6%</v>
      </c>
    </row>
    <row r="328" spans="2:25" x14ac:dyDescent="0.3">
      <c r="B328" s="2">
        <f>数据源!BM360</f>
        <v>7</v>
      </c>
      <c r="C328" s="2" t="str">
        <f>数据源!BN360</f>
        <v>T3HP2</v>
      </c>
      <c r="D328" s="2" t="str">
        <f>数据源!BO360</f>
        <v>部件</v>
      </c>
      <c r="E328" s="2">
        <f>数据源!BP360</f>
        <v>478.79999999999995</v>
      </c>
      <c r="F328" s="2">
        <f>数据源!BQ360</f>
        <v>1.5</v>
      </c>
      <c r="G328" s="2">
        <f>数据源!BR360</f>
        <v>6.4999999999999997E-3</v>
      </c>
      <c r="H328" s="2">
        <f>数据源!BS360</f>
        <v>2.7829991645781115E-3</v>
      </c>
      <c r="I328" s="2">
        <f>数据源!BT360</f>
        <v>28</v>
      </c>
      <c r="J328" s="3">
        <f t="shared" si="164"/>
        <v>1</v>
      </c>
      <c r="K328" s="3">
        <f t="shared" si="165"/>
        <v>2</v>
      </c>
      <c r="L328" s="3" t="str">
        <f t="shared" si="157"/>
        <v>部件</v>
      </c>
      <c r="M328" s="3">
        <f t="shared" ca="1" si="158"/>
        <v>93202</v>
      </c>
      <c r="N328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328" s="3" t="str">
        <f t="shared" si="160"/>
        <v>220,220,220,329,329,329,186,186,186,172,172,172,194,194,194,55,55,55,55,55,55,55,55,55,55,55,55,55,55,55,55,55,55,26,26,26,26,26,26,26,26,26,26,26,26,26,26,26,26,26,26,28,28,28,28,28,28,28,28,28,28,28,28,28,28,28,28</v>
      </c>
      <c r="P328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,(6,10),(6,10),(6,10),(6,10),(1,2),(1,2),(1,2),(1,2),(1,2),(1,2),(1,2),(1,2),(1,2),(1,2),(1,2),(1,2),(1,2),(1,2),(1,2),(1,2)</v>
      </c>
      <c r="Q328" s="3" t="str">
        <f>IF(D328="坦克碎片",VLOOKUP(C328,道具信息!$N$2:$O$291,2,FALSE)&amp;"碎片",VLOOKUP(C328,道具信息!$N$2:$O$291,2,FALSE))</f>
        <v>T3部件</v>
      </c>
      <c r="R328" s="3">
        <f t="shared" si="166"/>
        <v>504</v>
      </c>
      <c r="S328" s="11">
        <f t="shared" si="167"/>
        <v>9.6000000000000002E-2</v>
      </c>
      <c r="T328" s="3" t="str">
        <f>VLOOKUP(Q328,道具信息!$Q$3:$S$20,2,FALSE)</f>
        <v>CHEST_ITEM_TYPE_T3_PART</v>
      </c>
      <c r="U328" s="3" t="str">
        <f>IF(COUNTIF(U$262:U327,T328)=0,T328,"")</f>
        <v/>
      </c>
      <c r="V328" s="3" t="str">
        <f t="shared" ref="V328:V330" si="170">IF(U328&lt;&gt;"",V327&amp;","&amp;U328,V327)</f>
        <v>CHEST_ITEM_TYPE_T3_TANK,CHEST_ITEM_TYPE_T2_SHARD,CHEST_ITEM_TYPE_T3_SHARD,CHEST_ITEM_TYPE_T1_PART,CHEST_ITEM_TYPE_T2_PART,CHEST_ITEM_TYPE_T3_PART</v>
      </c>
      <c r="W328" s="13" t="str">
        <f t="shared" si="168"/>
        <v/>
      </c>
      <c r="X328" s="3" t="str">
        <f t="shared" si="169"/>
        <v/>
      </c>
      <c r="Y328" s="3" t="str">
        <f t="shared" ref="Y328:Y330" si="171">IF(X328&lt;&gt;"",Y327&amp;","&amp;X328,Y327)</f>
        <v>12.5%,29.3%,20.9%,18.8%,8.9%,9.6%</v>
      </c>
    </row>
    <row r="329" spans="2:25" x14ac:dyDescent="0.3">
      <c r="B329" s="2">
        <f>数据源!BM361</f>
        <v>7</v>
      </c>
      <c r="C329" s="2" t="str">
        <f>数据源!BN361</f>
        <v>T3HP4</v>
      </c>
      <c r="D329" s="2" t="str">
        <f>数据源!BO361</f>
        <v>部件</v>
      </c>
      <c r="E329" s="2">
        <f>数据源!BP361</f>
        <v>478.79999999999995</v>
      </c>
      <c r="F329" s="2">
        <f>数据源!BQ361</f>
        <v>1.5</v>
      </c>
      <c r="G329" s="2">
        <f>数据源!BR361</f>
        <v>6.4999999999999997E-3</v>
      </c>
      <c r="H329" s="2">
        <f>数据源!BS361</f>
        <v>2.7829991645781115E-3</v>
      </c>
      <c r="I329" s="2">
        <f>数据源!BT361</f>
        <v>28</v>
      </c>
      <c r="J329" s="3">
        <f t="shared" si="164"/>
        <v>1</v>
      </c>
      <c r="K329" s="3">
        <f t="shared" si="165"/>
        <v>2</v>
      </c>
      <c r="L329" s="3" t="str">
        <f t="shared" si="157"/>
        <v>部件</v>
      </c>
      <c r="M329" s="3">
        <f t="shared" ca="1" si="158"/>
        <v>93204</v>
      </c>
      <c r="N329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329" s="3" t="str">
        <f t="shared" si="160"/>
        <v>220,220,220,329,329,329,186,186,186,172,172,172,194,194,194,55,55,55,55,55,55,55,55,55,55,55,55,55,55,55,55,55,55,26,26,26,26,26,26,26,26,26,26,26,26,26,26,26,26,26,26,28,28,28,28,28,28,28,28,28,28,28,28,28,28,28,28,28</v>
      </c>
      <c r="P329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,(6,10),(6,10),(6,10),(6,10),(1,2),(1,2),(1,2),(1,2),(1,2),(1,2),(1,2),(1,2),(1,2),(1,2),(1,2),(1,2),(1,2),(1,2),(1,2),(1,2),(1,2)</v>
      </c>
      <c r="Q329" s="3" t="str">
        <f>IF(D329="坦克碎片",VLOOKUP(C329,道具信息!$N$2:$O$291,2,FALSE)&amp;"碎片",VLOOKUP(C329,道具信息!$N$2:$O$291,2,FALSE))</f>
        <v>T3部件</v>
      </c>
      <c r="R329" s="3">
        <f t="shared" si="166"/>
        <v>504</v>
      </c>
      <c r="S329" s="11">
        <f t="shared" si="167"/>
        <v>9.6000000000000002E-2</v>
      </c>
      <c r="T329" s="3" t="str">
        <f>VLOOKUP(Q329,道具信息!$Q$3:$S$20,2,FALSE)</f>
        <v>CHEST_ITEM_TYPE_T3_PART</v>
      </c>
      <c r="U329" s="3" t="str">
        <f>IF(COUNTIF(U$262:U328,T329)=0,T329,"")</f>
        <v/>
      </c>
      <c r="V329" s="3" t="str">
        <f t="shared" si="170"/>
        <v>CHEST_ITEM_TYPE_T3_TANK,CHEST_ITEM_TYPE_T2_SHARD,CHEST_ITEM_TYPE_T3_SHARD,CHEST_ITEM_TYPE_T1_PART,CHEST_ITEM_TYPE_T2_PART,CHEST_ITEM_TYPE_T3_PART</v>
      </c>
      <c r="W329" s="13" t="str">
        <f t="shared" si="168"/>
        <v/>
      </c>
      <c r="X329" s="3" t="str">
        <f t="shared" si="169"/>
        <v/>
      </c>
      <c r="Y329" s="3" t="str">
        <f t="shared" si="171"/>
        <v>12.5%,29.3%,20.9%,18.8%,8.9%,9.6%</v>
      </c>
    </row>
    <row r="330" spans="2:25" x14ac:dyDescent="0.3">
      <c r="B330" s="2">
        <f>数据源!BM362</f>
        <v>7</v>
      </c>
      <c r="C330" s="2" t="str">
        <f>数据源!BN362</f>
        <v>T3HP6</v>
      </c>
      <c r="D330" s="2" t="str">
        <f>数据源!BO362</f>
        <v>部件</v>
      </c>
      <c r="E330" s="2">
        <f>数据源!BP362</f>
        <v>478.79999999999995</v>
      </c>
      <c r="F330" s="2">
        <f>数据源!BQ362</f>
        <v>1.5</v>
      </c>
      <c r="G330" s="2">
        <f>数据源!BR362</f>
        <v>6.4999999999999997E-3</v>
      </c>
      <c r="H330" s="2">
        <f>数据源!BS362</f>
        <v>2.7829991645781115E-3</v>
      </c>
      <c r="I330" s="2">
        <f>数据源!BT362</f>
        <v>28</v>
      </c>
      <c r="J330" s="3">
        <f t="shared" si="164"/>
        <v>1</v>
      </c>
      <c r="K330" s="3">
        <f t="shared" si="165"/>
        <v>2</v>
      </c>
      <c r="L330" s="3" t="str">
        <f t="shared" si="157"/>
        <v>部件</v>
      </c>
      <c r="M330" s="3">
        <f t="shared" ca="1" si="158"/>
        <v>93206</v>
      </c>
      <c r="N330" s="3" t="str">
        <f t="shared" ca="1" si="159"/>
        <v>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330" s="3" t="str">
        <f t="shared" si="160"/>
        <v>220,220,220,329,329,329,186,186,186,172,172,172,194,194,194,55,55,55,55,55,55,55,55,55,55,55,55,55,55,55,55,55,55,26,26,26,26,26,26,26,26,26,26,26,26,26,26,26,26,26,26,28,28,28,28,28,28,28,28,28,28,28,28,28,28,28,28,28,28</v>
      </c>
      <c r="P330" s="1" t="str">
        <f t="shared" si="161"/>
        <v>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,(6,10),(6,10),(6,10),(6,10),(1,2),(1,2),(1,2),(1,2),(1,2),(1,2),(1,2),(1,2),(1,2),(1,2),(1,2),(1,2),(1,2),(1,2),(1,2),(1,2),(1,2),(1,2)</v>
      </c>
      <c r="Q330" s="3" t="str">
        <f>IF(D330="坦克碎片",VLOOKUP(C330,道具信息!$N$2:$O$291,2,FALSE)&amp;"碎片",VLOOKUP(C330,道具信息!$N$2:$O$291,2,FALSE))</f>
        <v>T3部件</v>
      </c>
      <c r="R330" s="3">
        <f t="shared" si="166"/>
        <v>504</v>
      </c>
      <c r="S330" s="11">
        <f t="shared" si="167"/>
        <v>9.6000000000000002E-2</v>
      </c>
      <c r="T330" s="3" t="str">
        <f>VLOOKUP(Q330,道具信息!$Q$3:$S$20,2,FALSE)</f>
        <v>CHEST_ITEM_TYPE_T3_PART</v>
      </c>
      <c r="U330" s="3" t="str">
        <f>IF(COUNTIF(U$262:U329,T330)=0,T330,"")</f>
        <v/>
      </c>
      <c r="V330" s="3" t="str">
        <f t="shared" si="170"/>
        <v>CHEST_ITEM_TYPE_T3_TANK,CHEST_ITEM_TYPE_T2_SHARD,CHEST_ITEM_TYPE_T3_SHARD,CHEST_ITEM_TYPE_T1_PART,CHEST_ITEM_TYPE_T2_PART,CHEST_ITEM_TYPE_T3_PART</v>
      </c>
      <c r="W330" s="13" t="str">
        <f t="shared" si="168"/>
        <v/>
      </c>
      <c r="X330" s="3" t="str">
        <f t="shared" si="169"/>
        <v/>
      </c>
      <c r="Y330" s="3" t="str">
        <f t="shared" si="171"/>
        <v>12.5%,29.3%,20.9%,18.8%,8.9%,9.6%</v>
      </c>
    </row>
    <row r="331" spans="2:25" x14ac:dyDescent="0.3">
      <c r="N331" s="3" t="str">
        <f ca="1">"["&amp;N330&amp;"]"</f>
        <v>[11311,12311,13311,51211,52211,53211,51221,52221,53221,51311,52311,53311,51321,52321,53321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]</v>
      </c>
      <c r="O331" s="3" t="str">
        <f>"["&amp;O330&amp;"]"</f>
        <v>[220,220,220,329,329,329,186,186,186,172,172,172,194,194,194,55,55,55,55,55,55,55,55,55,55,55,55,55,55,55,55,55,55,26,26,26,26,26,26,26,26,26,26,26,26,26,26,26,26,26,26,28,28,28,28,28,28,28,28,28,28,28,28,28,28,28,28,28,28]</v>
      </c>
      <c r="P331" s="3" t="str">
        <f>"["&amp;P330&amp;"]"</f>
        <v>[(1,1),(1,1),(1,1),(25,35),(25,35),(25,35),(14,22),(14,22),(14,22),(12,18),(12,18),(12,18),(7,13),(7,13),(7,13),(12,20),(12,20),(12,20),(12,20),(12,20),(12,20),(12,20),(12,20),(12,20),(12,20),(12,20),(12,20),(12,20),(12,20),(12,20),(12,20),(12,20),(12,20),(6,10),(6,10),(6,10),(6,10),(6,10),(6,10),(6,10),(6,10),(6,10),(6,10),(6,10),(6,10),(6,10),(6,10),(6,10),(6,10),(6,10),(6,10),(1,2),(1,2),(1,2),(1,2),(1,2),(1,2),(1,2),(1,2),(1,2),(1,2),(1,2),(1,2),(1,2),(1,2),(1,2),(1,2),(1,2),(1,2)]</v>
      </c>
      <c r="V331" s="3" t="str">
        <f>"["&amp;V330&amp;"]"</f>
        <v>[CHEST_ITEM_TYPE_T3_TANK,CHEST_ITEM_TYPE_T2_SHARD,CHEST_ITEM_TYPE_T3_SHARD,CHEST_ITEM_TYPE_T1_PART,CHEST_ITEM_TYPE_T2_PART,CHEST_ITEM_TYPE_T3_PART]</v>
      </c>
      <c r="Y331" s="3" t="str">
        <f>"["&amp;Y330&amp;"]"</f>
        <v>[12.5%,29.3%,20.9%,18.8%,8.9%,9.6%]</v>
      </c>
    </row>
    <row r="333" spans="2:25" x14ac:dyDescent="0.3">
      <c r="B333" s="2" t="str">
        <f>数据源!BM365</f>
        <v>联赛等级</v>
      </c>
      <c r="C333" s="2" t="str">
        <f>数据源!BN365</f>
        <v>道具名称</v>
      </c>
      <c r="D333" s="2" t="str">
        <f>数据源!BO365</f>
        <v>对应大类</v>
      </c>
      <c r="E333" s="2" t="str">
        <f>数据源!BP365</f>
        <v>道具价值</v>
      </c>
      <c r="F333" s="2" t="str">
        <f>数据源!BQ365</f>
        <v>抽取个数</v>
      </c>
      <c r="G333" s="2" t="str">
        <f>数据源!BR365</f>
        <v>价值比例</v>
      </c>
      <c r="H333" s="2" t="str">
        <f>数据源!BS365</f>
        <v>产出概率</v>
      </c>
      <c r="I333" s="2" t="str">
        <f>数据源!BT365</f>
        <v>权重值</v>
      </c>
      <c r="J333" s="7" t="s">
        <v>234</v>
      </c>
      <c r="K333" s="7" t="s">
        <v>235</v>
      </c>
      <c r="L333" s="3" t="s">
        <v>222</v>
      </c>
      <c r="M333" s="3" t="s">
        <v>152</v>
      </c>
      <c r="N333" s="3" t="s">
        <v>224</v>
      </c>
      <c r="O333" s="3" t="s">
        <v>225</v>
      </c>
      <c r="P333" s="3" t="s">
        <v>226</v>
      </c>
      <c r="Q333" s="8" t="s">
        <v>244</v>
      </c>
      <c r="R333" s="8" t="s">
        <v>245</v>
      </c>
      <c r="S333" s="8" t="s">
        <v>246</v>
      </c>
    </row>
    <row r="334" spans="2:25" x14ac:dyDescent="0.3">
      <c r="B334" s="2">
        <f>数据源!BM366</f>
        <v>8</v>
      </c>
      <c r="C334" s="2" t="str">
        <f>数据源!BN366</f>
        <v>二号</v>
      </c>
      <c r="D334" s="2" t="str">
        <f>数据源!BO366</f>
        <v>坦克碎片</v>
      </c>
      <c r="E334" s="2">
        <f>数据源!BP366</f>
        <v>13</v>
      </c>
      <c r="F334" s="2">
        <f>数据源!BQ366</f>
        <v>35</v>
      </c>
      <c r="G334" s="2">
        <f>数据源!BR366</f>
        <v>4.8099999999999997E-2</v>
      </c>
      <c r="H334" s="2">
        <f>数据源!BS366</f>
        <v>3.2507142857142859E-2</v>
      </c>
      <c r="I334" s="2">
        <f>数据源!BT366</f>
        <v>325</v>
      </c>
      <c r="J334" s="3">
        <f t="shared" ref="J334" si="172">ROUNDUP(IF(F334&gt;1,F334-ROUNDDOWN(SQRT(F334),0),F334),0)</f>
        <v>30</v>
      </c>
      <c r="K334" s="3">
        <f t="shared" ref="K334" si="173">F334*2-J334</f>
        <v>40</v>
      </c>
      <c r="L334" s="3" t="str">
        <f>RIGHT(D334,2)</f>
        <v>碎片</v>
      </c>
      <c r="M334" s="3">
        <f ca="1">IF(OR(L334="坦克",L334="碎片"),VLOOKUP(C334,INDIRECT("坦克ID"),MATCH(L334&amp;"ID",INDIRECT("坦克标头"),0),FALSE),VLOOKUP(C334,INDIRECT(L334&amp;"ID"),2,FALSE))</f>
        <v>51211</v>
      </c>
      <c r="N334" s="3">
        <f ca="1">M334</f>
        <v>51211</v>
      </c>
      <c r="O334" s="3">
        <f>I334</f>
        <v>325</v>
      </c>
      <c r="P334" s="1" t="str">
        <f>"("&amp;J334&amp;","&amp;K334&amp;")"</f>
        <v>(30,40)</v>
      </c>
      <c r="Q334" s="3" t="str">
        <f>IF(D334="坦克碎片",VLOOKUP(C334,道具信息!$N$2:$O$291,2,FALSE)&amp;"碎片",VLOOKUP(C334,道具信息!$N$2:$O$291,2,FALSE))</f>
        <v>T2坦克碎片</v>
      </c>
      <c r="R334" s="3">
        <f t="shared" ref="R334:R365" si="174">SUMIFS(I$3:I$580,Q$3:Q$580,Q334,B$3:B$580,B334)</f>
        <v>1353</v>
      </c>
      <c r="S334" s="11">
        <f t="shared" ref="S334:S365" si="175">ROUND(R334/SUMIF(B$3:B$580,B334,I$3:I$580),3)</f>
        <v>0.30499999999999999</v>
      </c>
      <c r="T334" s="3" t="str">
        <f>VLOOKUP(Q334,道具信息!$Q$3:$S$20,2,FALSE)</f>
        <v>CHEST_ITEM_TYPE_T2_SHARD</v>
      </c>
      <c r="U334" s="3" t="str">
        <f>T334</f>
        <v>CHEST_ITEM_TYPE_T2_SHARD</v>
      </c>
      <c r="V334" s="3" t="str">
        <f>U334</f>
        <v>CHEST_ITEM_TYPE_T2_SHARD</v>
      </c>
      <c r="W334" s="13">
        <f>IF(U334&lt;&gt;"",ROUND(S334*100%,3),"")</f>
        <v>0.30499999999999999</v>
      </c>
      <c r="X334" s="3" t="str">
        <f>TEXT(W334,"0.0%")</f>
        <v>30.5%</v>
      </c>
      <c r="Y334" s="3" t="str">
        <f>X334</f>
        <v>30.5%</v>
      </c>
    </row>
    <row r="335" spans="2:25" x14ac:dyDescent="0.3">
      <c r="B335" s="2">
        <f>数据源!BM367</f>
        <v>8</v>
      </c>
      <c r="C335" s="2" t="str">
        <f>数据源!BN367</f>
        <v>T-34</v>
      </c>
      <c r="D335" s="2" t="str">
        <f>数据源!BO367</f>
        <v>坦克碎片</v>
      </c>
      <c r="E335" s="2">
        <f>数据源!BP367</f>
        <v>13</v>
      </c>
      <c r="F335" s="2">
        <f>数据源!BQ367</f>
        <v>35</v>
      </c>
      <c r="G335" s="2">
        <f>数据源!BR367</f>
        <v>4.8099999999999997E-2</v>
      </c>
      <c r="H335" s="2">
        <f>数据源!BS367</f>
        <v>3.2507142857142859E-2</v>
      </c>
      <c r="I335" s="2">
        <f>数据源!BT367</f>
        <v>325</v>
      </c>
      <c r="J335" s="3">
        <f t="shared" ref="J335:J398" si="176">ROUNDUP(IF(F335&gt;1,F335-ROUNDDOWN(SQRT(F335),0),F335),0)</f>
        <v>30</v>
      </c>
      <c r="K335" s="3">
        <f t="shared" ref="K335:K398" si="177">F335*2-J335</f>
        <v>40</v>
      </c>
      <c r="L335" s="3" t="str">
        <f t="shared" ref="L335:L372" si="178">RIGHT(D335,2)</f>
        <v>碎片</v>
      </c>
      <c r="M335" s="3">
        <f t="shared" ref="M335:M372" ca="1" si="179">IF(OR(L335="坦克",L335="碎片"),VLOOKUP(C335,INDIRECT("坦克ID"),MATCH(L335&amp;"ID",INDIRECT("坦克标头"),0),FALSE),VLOOKUP(C335,INDIRECT(L335&amp;"ID"),2,FALSE))</f>
        <v>52211</v>
      </c>
      <c r="N335" s="3" t="str">
        <f ca="1">N334&amp;","&amp;M335</f>
        <v>51211,52211</v>
      </c>
      <c r="O335" s="3" t="str">
        <f>O334&amp;","&amp;I335</f>
        <v>325,325</v>
      </c>
      <c r="P335" s="1" t="str">
        <f>P334&amp;","&amp;"("&amp;J335&amp;","&amp;K335&amp;")"</f>
        <v>(30,40),(30,40)</v>
      </c>
      <c r="Q335" s="3" t="str">
        <f>IF(D335="坦克碎片",VLOOKUP(C335,道具信息!$N$2:$O$291,2,FALSE)&amp;"碎片",VLOOKUP(C335,道具信息!$N$2:$O$291,2,FALSE))</f>
        <v>T2坦克碎片</v>
      </c>
      <c r="R335" s="3">
        <f t="shared" si="174"/>
        <v>1353</v>
      </c>
      <c r="S335" s="11">
        <f t="shared" si="175"/>
        <v>0.30499999999999999</v>
      </c>
      <c r="T335" s="3" t="str">
        <f>VLOOKUP(Q335,道具信息!$Q$3:$S$20,2,FALSE)</f>
        <v>CHEST_ITEM_TYPE_T2_SHARD</v>
      </c>
      <c r="U335" s="3" t="str">
        <f>IF(COUNTIF(U$334:U334,T335)=0,T335,"")</f>
        <v/>
      </c>
      <c r="V335" s="3" t="str">
        <f>IF(U335&lt;&gt;"",V334&amp;","&amp;U335,V334)</f>
        <v>CHEST_ITEM_TYPE_T2_SHARD</v>
      </c>
      <c r="W335" s="13" t="str">
        <f t="shared" ref="W335:W398" si="180">IF(U335&lt;&gt;"",ROUND(S335*100%,3),"")</f>
        <v/>
      </c>
      <c r="X335" s="3" t="str">
        <f t="shared" ref="X335:X398" si="181">TEXT(W335,"0.0%")</f>
        <v/>
      </c>
      <c r="Y335" s="3" t="str">
        <f>IF(X335&lt;&gt;"",Y334&amp;","&amp;X335,Y334)</f>
        <v>30.5%</v>
      </c>
    </row>
    <row r="336" spans="2:25" x14ac:dyDescent="0.3">
      <c r="B336" s="2">
        <f>数据源!BM368</f>
        <v>8</v>
      </c>
      <c r="C336" s="2" t="str">
        <f>数据源!BN368</f>
        <v>KV-1</v>
      </c>
      <c r="D336" s="2" t="str">
        <f>数据源!BO368</f>
        <v>坦克碎片</v>
      </c>
      <c r="E336" s="2">
        <f>数据源!BP368</f>
        <v>13</v>
      </c>
      <c r="F336" s="2">
        <f>数据源!BQ368</f>
        <v>35</v>
      </c>
      <c r="G336" s="2">
        <f>数据源!BR368</f>
        <v>4.8099999999999997E-2</v>
      </c>
      <c r="H336" s="2">
        <f>数据源!BS368</f>
        <v>3.2507142857142859E-2</v>
      </c>
      <c r="I336" s="2">
        <f>数据源!BT368</f>
        <v>325</v>
      </c>
      <c r="J336" s="3">
        <f t="shared" si="176"/>
        <v>30</v>
      </c>
      <c r="K336" s="3">
        <f t="shared" si="177"/>
        <v>40</v>
      </c>
      <c r="L336" s="3" t="str">
        <f t="shared" si="178"/>
        <v>碎片</v>
      </c>
      <c r="M336" s="3">
        <f t="shared" ca="1" si="179"/>
        <v>53211</v>
      </c>
      <c r="N336" s="3" t="str">
        <f t="shared" ref="N336:N372" ca="1" si="182">N335&amp;","&amp;M336</f>
        <v>51211,52211,53211</v>
      </c>
      <c r="O336" s="3" t="str">
        <f t="shared" ref="O336:O372" si="183">O335&amp;","&amp;I336</f>
        <v>325,325,325</v>
      </c>
      <c r="P336" s="1" t="str">
        <f t="shared" ref="P336:P372" si="184">P335&amp;","&amp;"("&amp;J336&amp;","&amp;K336&amp;")"</f>
        <v>(30,40),(30,40),(30,40)</v>
      </c>
      <c r="Q336" s="3" t="str">
        <f>IF(D336="坦克碎片",VLOOKUP(C336,道具信息!$N$2:$O$291,2,FALSE)&amp;"碎片",VLOOKUP(C336,道具信息!$N$2:$O$291,2,FALSE))</f>
        <v>T2坦克碎片</v>
      </c>
      <c r="R336" s="3">
        <f t="shared" si="174"/>
        <v>1353</v>
      </c>
      <c r="S336" s="11">
        <f t="shared" si="175"/>
        <v>0.30499999999999999</v>
      </c>
      <c r="T336" s="3" t="str">
        <f>VLOOKUP(Q336,道具信息!$Q$3:$S$20,2,FALSE)</f>
        <v>CHEST_ITEM_TYPE_T2_SHARD</v>
      </c>
      <c r="U336" s="3" t="str">
        <f>IF(COUNTIF(U$334:U335,T336)=0,T336,"")</f>
        <v/>
      </c>
      <c r="V336" s="3" t="str">
        <f t="shared" ref="V336:V399" si="185">IF(U336&lt;&gt;"",V335&amp;","&amp;U336,V335)</f>
        <v>CHEST_ITEM_TYPE_T2_SHARD</v>
      </c>
      <c r="W336" s="13" t="str">
        <f t="shared" si="180"/>
        <v/>
      </c>
      <c r="X336" s="3" t="str">
        <f t="shared" si="181"/>
        <v/>
      </c>
      <c r="Y336" s="3" t="str">
        <f t="shared" ref="Y336:Y399" si="186">IF(X336&lt;&gt;"",Y335&amp;","&amp;X336,Y335)</f>
        <v>30.5%</v>
      </c>
    </row>
    <row r="337" spans="2:25" x14ac:dyDescent="0.3">
      <c r="B337" s="2">
        <f>数据源!BM369</f>
        <v>8</v>
      </c>
      <c r="C337" s="2" t="str">
        <f>数据源!BN369</f>
        <v>Puma</v>
      </c>
      <c r="D337" s="2" t="str">
        <f>数据源!BO369</f>
        <v>坦克碎片</v>
      </c>
      <c r="E337" s="2">
        <f>数据源!BP369</f>
        <v>30</v>
      </c>
      <c r="F337" s="2">
        <f>数据源!BQ369</f>
        <v>30</v>
      </c>
      <c r="G337" s="2">
        <f>数据源!BR369</f>
        <v>3.6999999999999998E-2</v>
      </c>
      <c r="H337" s="2">
        <f>数据源!BS369</f>
        <v>1.2641666666666666E-2</v>
      </c>
      <c r="I337" s="2">
        <f>数据源!BT369</f>
        <v>126</v>
      </c>
      <c r="J337" s="3">
        <f t="shared" si="176"/>
        <v>25</v>
      </c>
      <c r="K337" s="3">
        <f t="shared" si="177"/>
        <v>35</v>
      </c>
      <c r="L337" s="3" t="str">
        <f t="shared" si="178"/>
        <v>碎片</v>
      </c>
      <c r="M337" s="3">
        <f t="shared" ca="1" si="179"/>
        <v>51221</v>
      </c>
      <c r="N337" s="3" t="str">
        <f t="shared" ca="1" si="182"/>
        <v>51211,52211,53211,51221</v>
      </c>
      <c r="O337" s="3" t="str">
        <f t="shared" si="183"/>
        <v>325,325,325,126</v>
      </c>
      <c r="P337" s="1" t="str">
        <f t="shared" si="184"/>
        <v>(30,40),(30,40),(30,40),(25,35)</v>
      </c>
      <c r="Q337" s="3" t="str">
        <f>IF(D337="坦克碎片",VLOOKUP(C337,道具信息!$N$2:$O$291,2,FALSE)&amp;"碎片",VLOOKUP(C337,道具信息!$N$2:$O$291,2,FALSE))</f>
        <v>T2坦克碎片</v>
      </c>
      <c r="R337" s="3">
        <f t="shared" si="174"/>
        <v>1353</v>
      </c>
      <c r="S337" s="11">
        <f t="shared" si="175"/>
        <v>0.30499999999999999</v>
      </c>
      <c r="T337" s="3" t="str">
        <f>VLOOKUP(Q337,道具信息!$Q$3:$S$20,2,FALSE)</f>
        <v>CHEST_ITEM_TYPE_T2_SHARD</v>
      </c>
      <c r="U337" s="3" t="str">
        <f>IF(COUNTIF(U$334:U336,T337)=0,T337,"")</f>
        <v/>
      </c>
      <c r="V337" s="3" t="str">
        <f t="shared" si="185"/>
        <v>CHEST_ITEM_TYPE_T2_SHARD</v>
      </c>
      <c r="W337" s="13" t="str">
        <f t="shared" si="180"/>
        <v/>
      </c>
      <c r="X337" s="3" t="str">
        <f t="shared" si="181"/>
        <v/>
      </c>
      <c r="Y337" s="3" t="str">
        <f t="shared" si="186"/>
        <v>30.5%</v>
      </c>
    </row>
    <row r="338" spans="2:25" x14ac:dyDescent="0.3">
      <c r="B338" s="2">
        <f>数据源!BM370</f>
        <v>8</v>
      </c>
      <c r="C338" s="2" t="str">
        <f>数据源!BN370</f>
        <v>四号</v>
      </c>
      <c r="D338" s="2" t="str">
        <f>数据源!BO370</f>
        <v>坦克碎片</v>
      </c>
      <c r="E338" s="2">
        <f>数据源!BP370</f>
        <v>30</v>
      </c>
      <c r="F338" s="2">
        <f>数据源!BQ370</f>
        <v>30</v>
      </c>
      <c r="G338" s="2">
        <f>数据源!BR370</f>
        <v>3.6999999999999998E-2</v>
      </c>
      <c r="H338" s="2">
        <f>数据源!BS370</f>
        <v>1.2641666666666666E-2</v>
      </c>
      <c r="I338" s="2">
        <f>数据源!BT370</f>
        <v>126</v>
      </c>
      <c r="J338" s="3">
        <f t="shared" si="176"/>
        <v>25</v>
      </c>
      <c r="K338" s="3">
        <f t="shared" si="177"/>
        <v>35</v>
      </c>
      <c r="L338" s="3" t="str">
        <f t="shared" si="178"/>
        <v>碎片</v>
      </c>
      <c r="M338" s="3">
        <f t="shared" ca="1" si="179"/>
        <v>52221</v>
      </c>
      <c r="N338" s="3" t="str">
        <f t="shared" ca="1" si="182"/>
        <v>51211,52211,53211,51221,52221</v>
      </c>
      <c r="O338" s="3" t="str">
        <f t="shared" si="183"/>
        <v>325,325,325,126,126</v>
      </c>
      <c r="P338" s="1" t="str">
        <f t="shared" si="184"/>
        <v>(30,40),(30,40),(30,40),(25,35),(25,35)</v>
      </c>
      <c r="Q338" s="3" t="str">
        <f>IF(D338="坦克碎片",VLOOKUP(C338,道具信息!$N$2:$O$291,2,FALSE)&amp;"碎片",VLOOKUP(C338,道具信息!$N$2:$O$291,2,FALSE))</f>
        <v>T2坦克碎片</v>
      </c>
      <c r="R338" s="3">
        <f t="shared" si="174"/>
        <v>1353</v>
      </c>
      <c r="S338" s="11">
        <f t="shared" si="175"/>
        <v>0.30499999999999999</v>
      </c>
      <c r="T338" s="3" t="str">
        <f>VLOOKUP(Q338,道具信息!$Q$3:$S$20,2,FALSE)</f>
        <v>CHEST_ITEM_TYPE_T2_SHARD</v>
      </c>
      <c r="U338" s="3" t="str">
        <f>IF(COUNTIF(U$334:U337,T338)=0,T338,"")</f>
        <v/>
      </c>
      <c r="V338" s="3" t="str">
        <f t="shared" si="185"/>
        <v>CHEST_ITEM_TYPE_T2_SHARD</v>
      </c>
      <c r="W338" s="13" t="str">
        <f t="shared" si="180"/>
        <v/>
      </c>
      <c r="X338" s="3" t="str">
        <f t="shared" si="181"/>
        <v/>
      </c>
      <c r="Y338" s="3" t="str">
        <f t="shared" si="186"/>
        <v>30.5%</v>
      </c>
    </row>
    <row r="339" spans="2:25" x14ac:dyDescent="0.3">
      <c r="B339" s="2">
        <f>数据源!BM371</f>
        <v>8</v>
      </c>
      <c r="C339" s="2" t="str">
        <f>数据源!BN371</f>
        <v>丘吉尔</v>
      </c>
      <c r="D339" s="2" t="str">
        <f>数据源!BO371</f>
        <v>坦克碎片</v>
      </c>
      <c r="E339" s="2">
        <f>数据源!BP371</f>
        <v>30</v>
      </c>
      <c r="F339" s="2">
        <f>数据源!BQ371</f>
        <v>30</v>
      </c>
      <c r="G339" s="2">
        <f>数据源!BR371</f>
        <v>3.6999999999999998E-2</v>
      </c>
      <c r="H339" s="2">
        <f>数据源!BS371</f>
        <v>1.2641666666666666E-2</v>
      </c>
      <c r="I339" s="2">
        <f>数据源!BT371</f>
        <v>126</v>
      </c>
      <c r="J339" s="3">
        <f t="shared" si="176"/>
        <v>25</v>
      </c>
      <c r="K339" s="3">
        <f t="shared" si="177"/>
        <v>35</v>
      </c>
      <c r="L339" s="3" t="str">
        <f t="shared" si="178"/>
        <v>碎片</v>
      </c>
      <c r="M339" s="3">
        <f t="shared" ca="1" si="179"/>
        <v>53221</v>
      </c>
      <c r="N339" s="3" t="str">
        <f t="shared" ca="1" si="182"/>
        <v>51211,52211,53211,51221,52221,53221</v>
      </c>
      <c r="O339" s="3" t="str">
        <f t="shared" si="183"/>
        <v>325,325,325,126,126,126</v>
      </c>
      <c r="P339" s="1" t="str">
        <f t="shared" si="184"/>
        <v>(30,40),(30,40),(30,40),(25,35),(25,35),(25,35)</v>
      </c>
      <c r="Q339" s="3" t="str">
        <f>IF(D339="坦克碎片",VLOOKUP(C339,道具信息!$N$2:$O$291,2,FALSE)&amp;"碎片",VLOOKUP(C339,道具信息!$N$2:$O$291,2,FALSE))</f>
        <v>T2坦克碎片</v>
      </c>
      <c r="R339" s="3">
        <f t="shared" si="174"/>
        <v>1353</v>
      </c>
      <c r="S339" s="11">
        <f t="shared" si="175"/>
        <v>0.30499999999999999</v>
      </c>
      <c r="T339" s="3" t="str">
        <f>VLOOKUP(Q339,道具信息!$Q$3:$S$20,2,FALSE)</f>
        <v>CHEST_ITEM_TYPE_T2_SHARD</v>
      </c>
      <c r="U339" s="3" t="str">
        <f>IF(COUNTIF(U$334:U338,T339)=0,T339,"")</f>
        <v/>
      </c>
      <c r="V339" s="3" t="str">
        <f t="shared" si="185"/>
        <v>CHEST_ITEM_TYPE_T2_SHARD</v>
      </c>
      <c r="W339" s="13" t="str">
        <f t="shared" si="180"/>
        <v/>
      </c>
      <c r="X339" s="3" t="str">
        <f t="shared" si="181"/>
        <v/>
      </c>
      <c r="Y339" s="3" t="str">
        <f t="shared" si="186"/>
        <v>30.5%</v>
      </c>
    </row>
    <row r="340" spans="2:25" x14ac:dyDescent="0.3">
      <c r="B340" s="2">
        <f>数据源!BM372</f>
        <v>8</v>
      </c>
      <c r="C340" s="2" t="str">
        <f>数据源!BN372</f>
        <v>35(t)</v>
      </c>
      <c r="D340" s="2" t="str">
        <f>数据源!BO372</f>
        <v>坦克碎片</v>
      </c>
      <c r="E340" s="2">
        <f>数据源!BP372</f>
        <v>41</v>
      </c>
      <c r="F340" s="2">
        <f>数据源!BQ372</f>
        <v>25</v>
      </c>
      <c r="G340" s="2">
        <f>数据源!BR372</f>
        <v>3.6999999999999998E-2</v>
      </c>
      <c r="H340" s="2">
        <f>数据源!BS372</f>
        <v>1.1099999999999999E-2</v>
      </c>
      <c r="I340" s="2">
        <f>数据源!BT372</f>
        <v>111</v>
      </c>
      <c r="J340" s="3">
        <f t="shared" si="176"/>
        <v>20</v>
      </c>
      <c r="K340" s="3">
        <f t="shared" si="177"/>
        <v>30</v>
      </c>
      <c r="L340" s="3" t="str">
        <f t="shared" si="178"/>
        <v>碎片</v>
      </c>
      <c r="M340" s="3">
        <f t="shared" ca="1" si="179"/>
        <v>51311</v>
      </c>
      <c r="N340" s="3" t="str">
        <f t="shared" ca="1" si="182"/>
        <v>51211,52211,53211,51221,52221,53221,51311</v>
      </c>
      <c r="O340" s="3" t="str">
        <f t="shared" si="183"/>
        <v>325,325,325,126,126,126,111</v>
      </c>
      <c r="P340" s="1" t="str">
        <f t="shared" si="184"/>
        <v>(30,40),(30,40),(30,40),(25,35),(25,35),(25,35),(20,30)</v>
      </c>
      <c r="Q340" s="3" t="str">
        <f>IF(D340="坦克碎片",VLOOKUP(C340,道具信息!$N$2:$O$291,2,FALSE)&amp;"碎片",VLOOKUP(C340,道具信息!$N$2:$O$291,2,FALSE))</f>
        <v>T3坦克碎片</v>
      </c>
      <c r="R340" s="3">
        <f t="shared" si="174"/>
        <v>645</v>
      </c>
      <c r="S340" s="11">
        <f t="shared" si="175"/>
        <v>0.14499999999999999</v>
      </c>
      <c r="T340" s="3" t="str">
        <f>VLOOKUP(Q340,道具信息!$Q$3:$S$20,2,FALSE)</f>
        <v>CHEST_ITEM_TYPE_T3_SHARD</v>
      </c>
      <c r="U340" s="3" t="str">
        <f>IF(COUNTIF(U$334:U339,T340)=0,T340,"")</f>
        <v>CHEST_ITEM_TYPE_T3_SHARD</v>
      </c>
      <c r="V340" s="3" t="str">
        <f t="shared" si="185"/>
        <v>CHEST_ITEM_TYPE_T2_SHARD,CHEST_ITEM_TYPE_T3_SHARD</v>
      </c>
      <c r="W340" s="13">
        <f t="shared" si="180"/>
        <v>0.14499999999999999</v>
      </c>
      <c r="X340" s="3" t="str">
        <f t="shared" si="181"/>
        <v>14.5%</v>
      </c>
      <c r="Y340" s="3" t="str">
        <f t="shared" si="186"/>
        <v>30.5%,14.5%</v>
      </c>
    </row>
    <row r="341" spans="2:25" x14ac:dyDescent="0.3">
      <c r="B341" s="2">
        <f>数据源!BM373</f>
        <v>8</v>
      </c>
      <c r="C341" s="2" t="str">
        <f>数据源!BN373</f>
        <v>玛蒂尔达</v>
      </c>
      <c r="D341" s="2" t="str">
        <f>数据源!BO373</f>
        <v>坦克碎片</v>
      </c>
      <c r="E341" s="2">
        <f>数据源!BP373</f>
        <v>41</v>
      </c>
      <c r="F341" s="2">
        <f>数据源!BQ373</f>
        <v>25</v>
      </c>
      <c r="G341" s="2">
        <f>数据源!BR373</f>
        <v>3.6999999999999998E-2</v>
      </c>
      <c r="H341" s="2">
        <f>数据源!BS373</f>
        <v>1.1099999999999999E-2</v>
      </c>
      <c r="I341" s="2">
        <f>数据源!BT373</f>
        <v>111</v>
      </c>
      <c r="J341" s="3">
        <f t="shared" si="176"/>
        <v>20</v>
      </c>
      <c r="K341" s="3">
        <f t="shared" si="177"/>
        <v>30</v>
      </c>
      <c r="L341" s="3" t="str">
        <f t="shared" si="178"/>
        <v>碎片</v>
      </c>
      <c r="M341" s="3">
        <f t="shared" ca="1" si="179"/>
        <v>52311</v>
      </c>
      <c r="N341" s="3" t="str">
        <f t="shared" ca="1" si="182"/>
        <v>51211,52211,53211,51221,52221,53221,51311,52311</v>
      </c>
      <c r="O341" s="3" t="str">
        <f t="shared" si="183"/>
        <v>325,325,325,126,126,126,111,111</v>
      </c>
      <c r="P341" s="1" t="str">
        <f t="shared" si="184"/>
        <v>(30,40),(30,40),(30,40),(25,35),(25,35),(25,35),(20,30),(20,30)</v>
      </c>
      <c r="Q341" s="3" t="str">
        <f>IF(D341="坦克碎片",VLOOKUP(C341,道具信息!$N$2:$O$291,2,FALSE)&amp;"碎片",VLOOKUP(C341,道具信息!$N$2:$O$291,2,FALSE))</f>
        <v>T3坦克碎片</v>
      </c>
      <c r="R341" s="3">
        <f t="shared" si="174"/>
        <v>645</v>
      </c>
      <c r="S341" s="11">
        <f t="shared" si="175"/>
        <v>0.14499999999999999</v>
      </c>
      <c r="T341" s="3" t="str">
        <f>VLOOKUP(Q341,道具信息!$Q$3:$S$20,2,FALSE)</f>
        <v>CHEST_ITEM_TYPE_T3_SHARD</v>
      </c>
      <c r="U341" s="3" t="str">
        <f>IF(COUNTIF(U$334:U340,T341)=0,T341,"")</f>
        <v/>
      </c>
      <c r="V341" s="3" t="str">
        <f t="shared" si="185"/>
        <v>CHEST_ITEM_TYPE_T2_SHARD,CHEST_ITEM_TYPE_T3_SHARD</v>
      </c>
      <c r="W341" s="13" t="str">
        <f t="shared" si="180"/>
        <v/>
      </c>
      <c r="X341" s="3" t="str">
        <f t="shared" si="181"/>
        <v/>
      </c>
      <c r="Y341" s="3" t="str">
        <f t="shared" si="186"/>
        <v>30.5%,14.5%</v>
      </c>
    </row>
    <row r="342" spans="2:25" x14ac:dyDescent="0.3">
      <c r="B342" s="2">
        <f>数据源!BM374</f>
        <v>8</v>
      </c>
      <c r="C342" s="2" t="str">
        <f>数据源!BN374</f>
        <v>黑豹</v>
      </c>
      <c r="D342" s="2" t="str">
        <f>数据源!BO374</f>
        <v>坦克碎片</v>
      </c>
      <c r="E342" s="2">
        <f>数据源!BP374</f>
        <v>41</v>
      </c>
      <c r="F342" s="2">
        <f>数据源!BQ374</f>
        <v>25</v>
      </c>
      <c r="G342" s="2">
        <f>数据源!BR374</f>
        <v>3.6999999999999998E-2</v>
      </c>
      <c r="H342" s="2">
        <f>数据源!BS374</f>
        <v>1.1099999999999999E-2</v>
      </c>
      <c r="I342" s="2">
        <f>数据源!BT374</f>
        <v>111</v>
      </c>
      <c r="J342" s="3">
        <f t="shared" si="176"/>
        <v>20</v>
      </c>
      <c r="K342" s="3">
        <f t="shared" si="177"/>
        <v>30</v>
      </c>
      <c r="L342" s="3" t="str">
        <f t="shared" si="178"/>
        <v>碎片</v>
      </c>
      <c r="M342" s="3">
        <f t="shared" ca="1" si="179"/>
        <v>53311</v>
      </c>
      <c r="N342" s="3" t="str">
        <f t="shared" ca="1" si="182"/>
        <v>51211,52211,53211,51221,52221,53221,51311,52311,53311</v>
      </c>
      <c r="O342" s="3" t="str">
        <f t="shared" si="183"/>
        <v>325,325,325,126,126,126,111,111,111</v>
      </c>
      <c r="P342" s="1" t="str">
        <f t="shared" si="184"/>
        <v>(30,40),(30,40),(30,40),(25,35),(25,35),(25,35),(20,30),(20,30),(20,30)</v>
      </c>
      <c r="Q342" s="3" t="str">
        <f>IF(D342="坦克碎片",VLOOKUP(C342,道具信息!$N$2:$O$291,2,FALSE)&amp;"碎片",VLOOKUP(C342,道具信息!$N$2:$O$291,2,FALSE))</f>
        <v>T3坦克碎片</v>
      </c>
      <c r="R342" s="3">
        <f t="shared" si="174"/>
        <v>645</v>
      </c>
      <c r="S342" s="11">
        <f t="shared" si="175"/>
        <v>0.14499999999999999</v>
      </c>
      <c r="T342" s="3" t="str">
        <f>VLOOKUP(Q342,道具信息!$Q$3:$S$20,2,FALSE)</f>
        <v>CHEST_ITEM_TYPE_T3_SHARD</v>
      </c>
      <c r="U342" s="3" t="str">
        <f>IF(COUNTIF(U$334:U341,T342)=0,T342,"")</f>
        <v/>
      </c>
      <c r="V342" s="3" t="str">
        <f t="shared" si="185"/>
        <v>CHEST_ITEM_TYPE_T2_SHARD,CHEST_ITEM_TYPE_T3_SHARD</v>
      </c>
      <c r="W342" s="13" t="str">
        <f t="shared" si="180"/>
        <v/>
      </c>
      <c r="X342" s="3" t="str">
        <f t="shared" si="181"/>
        <v/>
      </c>
      <c r="Y342" s="3" t="str">
        <f t="shared" si="186"/>
        <v>30.5%,14.5%</v>
      </c>
    </row>
    <row r="343" spans="2:25" x14ac:dyDescent="0.3">
      <c r="B343" s="2">
        <f>数据源!BM375</f>
        <v>8</v>
      </c>
      <c r="C343" s="2" t="str">
        <f>数据源!BN375</f>
        <v>十字军</v>
      </c>
      <c r="D343" s="2" t="str">
        <f>数据源!BO375</f>
        <v>坦克碎片</v>
      </c>
      <c r="E343" s="2">
        <f>数据源!BP375</f>
        <v>54.666666666666657</v>
      </c>
      <c r="F343" s="2">
        <f>数据源!BQ375</f>
        <v>20</v>
      </c>
      <c r="G343" s="2">
        <f>数据源!BR375</f>
        <v>3.6999999999999998E-2</v>
      </c>
      <c r="H343" s="2">
        <f>数据源!BS375</f>
        <v>1.0406250000000002E-2</v>
      </c>
      <c r="I343" s="2">
        <f>数据源!BT375</f>
        <v>104</v>
      </c>
      <c r="J343" s="3">
        <f t="shared" si="176"/>
        <v>16</v>
      </c>
      <c r="K343" s="3">
        <f t="shared" si="177"/>
        <v>24</v>
      </c>
      <c r="L343" s="3" t="str">
        <f t="shared" si="178"/>
        <v>碎片</v>
      </c>
      <c r="M343" s="3">
        <f t="shared" ca="1" si="179"/>
        <v>51321</v>
      </c>
      <c r="N343" s="3" t="str">
        <f t="shared" ca="1" si="182"/>
        <v>51211,52211,53211,51221,52221,53221,51311,52311,53311,51321</v>
      </c>
      <c r="O343" s="3" t="str">
        <f t="shared" si="183"/>
        <v>325,325,325,126,126,126,111,111,111,104</v>
      </c>
      <c r="P343" s="1" t="str">
        <f t="shared" si="184"/>
        <v>(30,40),(30,40),(30,40),(25,35),(25,35),(25,35),(20,30),(20,30),(20,30),(16,24)</v>
      </c>
      <c r="Q343" s="3" t="str">
        <f>IF(D343="坦克碎片",VLOOKUP(C343,道具信息!$N$2:$O$291,2,FALSE)&amp;"碎片",VLOOKUP(C343,道具信息!$N$2:$O$291,2,FALSE))</f>
        <v>T3坦克碎片</v>
      </c>
      <c r="R343" s="3">
        <f t="shared" si="174"/>
        <v>645</v>
      </c>
      <c r="S343" s="11">
        <f t="shared" si="175"/>
        <v>0.14499999999999999</v>
      </c>
      <c r="T343" s="3" t="str">
        <f>VLOOKUP(Q343,道具信息!$Q$3:$S$20,2,FALSE)</f>
        <v>CHEST_ITEM_TYPE_T3_SHARD</v>
      </c>
      <c r="U343" s="3" t="str">
        <f>IF(COUNTIF(U$334:U342,T343)=0,T343,"")</f>
        <v/>
      </c>
      <c r="V343" s="3" t="str">
        <f t="shared" si="185"/>
        <v>CHEST_ITEM_TYPE_T2_SHARD,CHEST_ITEM_TYPE_T3_SHARD</v>
      </c>
      <c r="W343" s="13" t="str">
        <f t="shared" si="180"/>
        <v/>
      </c>
      <c r="X343" s="3" t="str">
        <f t="shared" si="181"/>
        <v/>
      </c>
      <c r="Y343" s="3" t="str">
        <f t="shared" si="186"/>
        <v>30.5%,14.5%</v>
      </c>
    </row>
    <row r="344" spans="2:25" x14ac:dyDescent="0.3">
      <c r="B344" s="2">
        <f>数据源!BM376</f>
        <v>8</v>
      </c>
      <c r="C344" s="2" t="str">
        <f>数据源!BN376</f>
        <v>谢尔曼</v>
      </c>
      <c r="D344" s="2" t="str">
        <f>数据源!BO376</f>
        <v>坦克碎片</v>
      </c>
      <c r="E344" s="2">
        <f>数据源!BP376</f>
        <v>54.666666666666657</v>
      </c>
      <c r="F344" s="2">
        <f>数据源!BQ376</f>
        <v>20</v>
      </c>
      <c r="G344" s="2">
        <f>数据源!BR376</f>
        <v>3.6999999999999998E-2</v>
      </c>
      <c r="H344" s="2">
        <f>数据源!BS376</f>
        <v>1.0406250000000002E-2</v>
      </c>
      <c r="I344" s="2">
        <f>数据源!BT376</f>
        <v>104</v>
      </c>
      <c r="J344" s="3">
        <f t="shared" si="176"/>
        <v>16</v>
      </c>
      <c r="K344" s="3">
        <f t="shared" si="177"/>
        <v>24</v>
      </c>
      <c r="L344" s="3" t="str">
        <f t="shared" si="178"/>
        <v>碎片</v>
      </c>
      <c r="M344" s="3">
        <f t="shared" ca="1" si="179"/>
        <v>52321</v>
      </c>
      <c r="N344" s="3" t="str">
        <f t="shared" ca="1" si="182"/>
        <v>51211,52211,53211,51221,52221,53221,51311,52311,53311,51321,52321</v>
      </c>
      <c r="O344" s="3" t="str">
        <f t="shared" si="183"/>
        <v>325,325,325,126,126,126,111,111,111,104,104</v>
      </c>
      <c r="P344" s="1" t="str">
        <f t="shared" si="184"/>
        <v>(30,40),(30,40),(30,40),(25,35),(25,35),(25,35),(20,30),(20,30),(20,30),(16,24),(16,24)</v>
      </c>
      <c r="Q344" s="3" t="str">
        <f>IF(D344="坦克碎片",VLOOKUP(C344,道具信息!$N$2:$O$291,2,FALSE)&amp;"碎片",VLOOKUP(C344,道具信息!$N$2:$O$291,2,FALSE))</f>
        <v>T3坦克碎片</v>
      </c>
      <c r="R344" s="3">
        <f t="shared" si="174"/>
        <v>645</v>
      </c>
      <c r="S344" s="11">
        <f t="shared" si="175"/>
        <v>0.14499999999999999</v>
      </c>
      <c r="T344" s="3" t="str">
        <f>VLOOKUP(Q344,道具信息!$Q$3:$S$20,2,FALSE)</f>
        <v>CHEST_ITEM_TYPE_T3_SHARD</v>
      </c>
      <c r="U344" s="3" t="str">
        <f>IF(COUNTIF(U$334:U343,T344)=0,T344,"")</f>
        <v/>
      </c>
      <c r="V344" s="3" t="str">
        <f t="shared" si="185"/>
        <v>CHEST_ITEM_TYPE_T2_SHARD,CHEST_ITEM_TYPE_T3_SHARD</v>
      </c>
      <c r="W344" s="13" t="str">
        <f t="shared" si="180"/>
        <v/>
      </c>
      <c r="X344" s="3" t="str">
        <f t="shared" si="181"/>
        <v/>
      </c>
      <c r="Y344" s="3" t="str">
        <f t="shared" si="186"/>
        <v>30.5%,14.5%</v>
      </c>
    </row>
    <row r="345" spans="2:25" x14ac:dyDescent="0.3">
      <c r="B345" s="2">
        <f>数据源!BM377</f>
        <v>8</v>
      </c>
      <c r="C345" s="2" t="str">
        <f>数据源!BN377</f>
        <v>虎式</v>
      </c>
      <c r="D345" s="2" t="str">
        <f>数据源!BO377</f>
        <v>坦克碎片</v>
      </c>
      <c r="E345" s="2">
        <f>数据源!BP377</f>
        <v>54.666666666666657</v>
      </c>
      <c r="F345" s="2">
        <f>数据源!BQ377</f>
        <v>20</v>
      </c>
      <c r="G345" s="2">
        <f>数据源!BR377</f>
        <v>3.6999999999999998E-2</v>
      </c>
      <c r="H345" s="2">
        <f>数据源!BS377</f>
        <v>1.0406250000000002E-2</v>
      </c>
      <c r="I345" s="2">
        <f>数据源!BT377</f>
        <v>104</v>
      </c>
      <c r="J345" s="3">
        <f t="shared" si="176"/>
        <v>16</v>
      </c>
      <c r="K345" s="3">
        <f t="shared" si="177"/>
        <v>24</v>
      </c>
      <c r="L345" s="3" t="str">
        <f t="shared" si="178"/>
        <v>碎片</v>
      </c>
      <c r="M345" s="3">
        <f t="shared" ca="1" si="179"/>
        <v>53321</v>
      </c>
      <c r="N345" s="3" t="str">
        <f t="shared" ca="1" si="182"/>
        <v>51211,52211,53211,51221,52221,53221,51311,52311,53311,51321,52321,53321</v>
      </c>
      <c r="O345" s="3" t="str">
        <f t="shared" si="183"/>
        <v>325,325,325,126,126,126,111,111,111,104,104,104</v>
      </c>
      <c r="P345" s="1" t="str">
        <f t="shared" si="184"/>
        <v>(30,40),(30,40),(30,40),(25,35),(25,35),(25,35),(20,30),(20,30),(20,30),(16,24),(16,24),(16,24)</v>
      </c>
      <c r="Q345" s="3" t="str">
        <f>IF(D345="坦克碎片",VLOOKUP(C345,道具信息!$N$2:$O$291,2,FALSE)&amp;"碎片",VLOOKUP(C345,道具信息!$N$2:$O$291,2,FALSE))</f>
        <v>T3坦克碎片</v>
      </c>
      <c r="R345" s="3">
        <f t="shared" si="174"/>
        <v>645</v>
      </c>
      <c r="S345" s="11">
        <f t="shared" si="175"/>
        <v>0.14499999999999999</v>
      </c>
      <c r="T345" s="3" t="str">
        <f>VLOOKUP(Q345,道具信息!$Q$3:$S$20,2,FALSE)</f>
        <v>CHEST_ITEM_TYPE_T3_SHARD</v>
      </c>
      <c r="U345" s="3" t="str">
        <f>IF(COUNTIF(U$334:U344,T345)=0,T345,"")</f>
        <v/>
      </c>
      <c r="V345" s="3" t="str">
        <f t="shared" si="185"/>
        <v>CHEST_ITEM_TYPE_T2_SHARD,CHEST_ITEM_TYPE_T3_SHARD</v>
      </c>
      <c r="W345" s="13" t="str">
        <f t="shared" si="180"/>
        <v/>
      </c>
      <c r="X345" s="3" t="str">
        <f t="shared" si="181"/>
        <v/>
      </c>
      <c r="Y345" s="3" t="str">
        <f t="shared" si="186"/>
        <v>30.5%,14.5%</v>
      </c>
    </row>
    <row r="346" spans="2:25" x14ac:dyDescent="0.3">
      <c r="B346" s="2">
        <f>数据源!BM378</f>
        <v>8</v>
      </c>
      <c r="C346" s="2" t="str">
        <f>数据源!BN378</f>
        <v>霞飞</v>
      </c>
      <c r="D346" s="2" t="str">
        <f>数据源!BO378</f>
        <v>坦克碎片</v>
      </c>
      <c r="E346" s="2">
        <f>数据源!BP378</f>
        <v>100</v>
      </c>
      <c r="F346" s="2">
        <f>数据源!BQ378</f>
        <v>15</v>
      </c>
      <c r="G346" s="2">
        <f>数据源!BR378</f>
        <v>3.6999999999999998E-2</v>
      </c>
      <c r="H346" s="2">
        <f>数据源!BS378</f>
        <v>7.5849999999999997E-3</v>
      </c>
      <c r="I346" s="2">
        <f>数据源!BT378</f>
        <v>76</v>
      </c>
      <c r="J346" s="3">
        <f t="shared" si="176"/>
        <v>12</v>
      </c>
      <c r="K346" s="3">
        <f t="shared" si="177"/>
        <v>18</v>
      </c>
      <c r="L346" s="3" t="str">
        <f t="shared" si="178"/>
        <v>碎片</v>
      </c>
      <c r="M346" s="3">
        <f t="shared" ca="1" si="179"/>
        <v>51411</v>
      </c>
      <c r="N346" s="3" t="str">
        <f t="shared" ca="1" si="182"/>
        <v>51211,52211,53211,51221,52221,53221,51311,52311,53311,51321,52321,53321,51411</v>
      </c>
      <c r="O346" s="3" t="str">
        <f t="shared" si="183"/>
        <v>325,325,325,126,126,126,111,111,111,104,104,104,76</v>
      </c>
      <c r="P346" s="1" t="str">
        <f t="shared" si="184"/>
        <v>(30,40),(30,40),(30,40),(25,35),(25,35),(25,35),(20,30),(20,30),(20,30),(16,24),(16,24),(16,24),(12,18)</v>
      </c>
      <c r="Q346" s="3" t="str">
        <f>IF(D346="坦克碎片",VLOOKUP(C346,道具信息!$N$2:$O$291,2,FALSE)&amp;"碎片",VLOOKUP(C346,道具信息!$N$2:$O$291,2,FALSE))</f>
        <v>T4坦克碎片</v>
      </c>
      <c r="R346" s="3">
        <f t="shared" si="174"/>
        <v>367</v>
      </c>
      <c r="S346" s="11">
        <f t="shared" si="175"/>
        <v>8.3000000000000004E-2</v>
      </c>
      <c r="T346" s="3" t="str">
        <f>VLOOKUP(Q346,道具信息!$Q$3:$S$20,2,FALSE)</f>
        <v>CHEST_ITEM_TYPE_T4_SHARD</v>
      </c>
      <c r="U346" s="3" t="str">
        <f>IF(COUNTIF(U$334:U345,T346)=0,T346,"")</f>
        <v>CHEST_ITEM_TYPE_T4_SHARD</v>
      </c>
      <c r="V346" s="3" t="str">
        <f t="shared" si="185"/>
        <v>CHEST_ITEM_TYPE_T2_SHARD,CHEST_ITEM_TYPE_T3_SHARD,CHEST_ITEM_TYPE_T4_SHARD</v>
      </c>
      <c r="W346" s="13">
        <f t="shared" si="180"/>
        <v>8.3000000000000004E-2</v>
      </c>
      <c r="X346" s="3" t="str">
        <f t="shared" si="181"/>
        <v>8.3%</v>
      </c>
      <c r="Y346" s="3" t="str">
        <f t="shared" si="186"/>
        <v>30.5%,14.5%,8.3%</v>
      </c>
    </row>
    <row r="347" spans="2:25" x14ac:dyDescent="0.3">
      <c r="B347" s="2">
        <f>数据源!BM379</f>
        <v>8</v>
      </c>
      <c r="C347" s="2" t="str">
        <f>数据源!BN379</f>
        <v>M-48</v>
      </c>
      <c r="D347" s="2" t="str">
        <f>数据源!BO379</f>
        <v>坦克碎片</v>
      </c>
      <c r="E347" s="2">
        <f>数据源!BP379</f>
        <v>100</v>
      </c>
      <c r="F347" s="2">
        <f>数据源!BQ379</f>
        <v>15</v>
      </c>
      <c r="G347" s="2">
        <f>数据源!BR379</f>
        <v>3.6999999999999998E-2</v>
      </c>
      <c r="H347" s="2">
        <f>数据源!BS379</f>
        <v>7.5849999999999997E-3</v>
      </c>
      <c r="I347" s="2">
        <f>数据源!BT379</f>
        <v>76</v>
      </c>
      <c r="J347" s="3">
        <f t="shared" si="176"/>
        <v>12</v>
      </c>
      <c r="K347" s="3">
        <f t="shared" si="177"/>
        <v>18</v>
      </c>
      <c r="L347" s="3" t="str">
        <f t="shared" si="178"/>
        <v>碎片</v>
      </c>
      <c r="M347" s="3">
        <f t="shared" ca="1" si="179"/>
        <v>52411</v>
      </c>
      <c r="N347" s="3" t="str">
        <f t="shared" ca="1" si="182"/>
        <v>51211,52211,53211,51221,52221,53221,51311,52311,53311,51321,52321,53321,51411,52411</v>
      </c>
      <c r="O347" s="3" t="str">
        <f t="shared" si="183"/>
        <v>325,325,325,126,126,126,111,111,111,104,104,104,76,76</v>
      </c>
      <c r="P347" s="1" t="str">
        <f t="shared" si="184"/>
        <v>(30,40),(30,40),(30,40),(25,35),(25,35),(25,35),(20,30),(20,30),(20,30),(16,24),(16,24),(16,24),(12,18),(12,18)</v>
      </c>
      <c r="Q347" s="3" t="str">
        <f>IF(D347="坦克碎片",VLOOKUP(C347,道具信息!$N$2:$O$291,2,FALSE)&amp;"碎片",VLOOKUP(C347,道具信息!$N$2:$O$291,2,FALSE))</f>
        <v>T4坦克碎片</v>
      </c>
      <c r="R347" s="3">
        <f t="shared" si="174"/>
        <v>367</v>
      </c>
      <c r="S347" s="11">
        <f t="shared" si="175"/>
        <v>8.3000000000000004E-2</v>
      </c>
      <c r="T347" s="3" t="str">
        <f>VLOOKUP(Q347,道具信息!$Q$3:$S$20,2,FALSE)</f>
        <v>CHEST_ITEM_TYPE_T4_SHARD</v>
      </c>
      <c r="U347" s="3" t="str">
        <f>IF(COUNTIF(U$334:U346,T347)=0,T347,"")</f>
        <v/>
      </c>
      <c r="V347" s="3" t="str">
        <f t="shared" si="185"/>
        <v>CHEST_ITEM_TYPE_T2_SHARD,CHEST_ITEM_TYPE_T3_SHARD,CHEST_ITEM_TYPE_T4_SHARD</v>
      </c>
      <c r="W347" s="13" t="str">
        <f t="shared" si="180"/>
        <v/>
      </c>
      <c r="X347" s="3" t="str">
        <f t="shared" si="181"/>
        <v/>
      </c>
      <c r="Y347" s="3" t="str">
        <f t="shared" si="186"/>
        <v>30.5%,14.5%,8.3%</v>
      </c>
    </row>
    <row r="348" spans="2:25" x14ac:dyDescent="0.3">
      <c r="B348" s="2">
        <f>数据源!BM380</f>
        <v>8</v>
      </c>
      <c r="C348" s="2" t="str">
        <f>数据源!BN380</f>
        <v>征服者</v>
      </c>
      <c r="D348" s="2" t="str">
        <f>数据源!BO380</f>
        <v>坦克碎片</v>
      </c>
      <c r="E348" s="2">
        <f>数据源!BP380</f>
        <v>100</v>
      </c>
      <c r="F348" s="2">
        <f>数据源!BQ380</f>
        <v>15</v>
      </c>
      <c r="G348" s="2">
        <f>数据源!BR380</f>
        <v>3.6999999999999998E-2</v>
      </c>
      <c r="H348" s="2">
        <f>数据源!BS380</f>
        <v>7.5849999999999997E-3</v>
      </c>
      <c r="I348" s="2">
        <f>数据源!BT380</f>
        <v>76</v>
      </c>
      <c r="J348" s="3">
        <f t="shared" si="176"/>
        <v>12</v>
      </c>
      <c r="K348" s="3">
        <f t="shared" si="177"/>
        <v>18</v>
      </c>
      <c r="L348" s="3" t="str">
        <f t="shared" si="178"/>
        <v>碎片</v>
      </c>
      <c r="M348" s="3">
        <f t="shared" ca="1" si="179"/>
        <v>53411</v>
      </c>
      <c r="N348" s="3" t="str">
        <f t="shared" ca="1" si="182"/>
        <v>51211,52211,53211,51221,52221,53221,51311,52311,53311,51321,52321,53321,51411,52411,53411</v>
      </c>
      <c r="O348" s="3" t="str">
        <f t="shared" si="183"/>
        <v>325,325,325,126,126,126,111,111,111,104,104,104,76,76,76</v>
      </c>
      <c r="P348" s="1" t="str">
        <f t="shared" si="184"/>
        <v>(30,40),(30,40),(30,40),(25,35),(25,35),(25,35),(20,30),(20,30),(20,30),(16,24),(16,24),(16,24),(12,18),(12,18),(12,18)</v>
      </c>
      <c r="Q348" s="3" t="str">
        <f>IF(D348="坦克碎片",VLOOKUP(C348,道具信息!$N$2:$O$291,2,FALSE)&amp;"碎片",VLOOKUP(C348,道具信息!$N$2:$O$291,2,FALSE))</f>
        <v>T4坦克碎片</v>
      </c>
      <c r="R348" s="3">
        <f t="shared" si="174"/>
        <v>367</v>
      </c>
      <c r="S348" s="11">
        <f t="shared" si="175"/>
        <v>8.3000000000000004E-2</v>
      </c>
      <c r="T348" s="3" t="str">
        <f>VLOOKUP(Q348,道具信息!$Q$3:$S$20,2,FALSE)</f>
        <v>CHEST_ITEM_TYPE_T4_SHARD</v>
      </c>
      <c r="U348" s="3" t="str">
        <f>IF(COUNTIF(U$334:U347,T348)=0,T348,"")</f>
        <v/>
      </c>
      <c r="V348" s="3" t="str">
        <f t="shared" si="185"/>
        <v>CHEST_ITEM_TYPE_T2_SHARD,CHEST_ITEM_TYPE_T3_SHARD,CHEST_ITEM_TYPE_T4_SHARD</v>
      </c>
      <c r="W348" s="13" t="str">
        <f t="shared" si="180"/>
        <v/>
      </c>
      <c r="X348" s="3" t="str">
        <f t="shared" si="181"/>
        <v/>
      </c>
      <c r="Y348" s="3" t="str">
        <f t="shared" si="186"/>
        <v>30.5%,14.5%,8.3%</v>
      </c>
    </row>
    <row r="349" spans="2:25" x14ac:dyDescent="0.3">
      <c r="B349" s="2">
        <f>数据源!BM381</f>
        <v>8</v>
      </c>
      <c r="C349" s="2" t="str">
        <f>数据源!BN381</f>
        <v>M-41</v>
      </c>
      <c r="D349" s="2" t="str">
        <f>数据源!BO381</f>
        <v>坦克碎片</v>
      </c>
      <c r="E349" s="2">
        <f>数据源!BP381</f>
        <v>150</v>
      </c>
      <c r="F349" s="2">
        <f>数据源!BQ381</f>
        <v>10</v>
      </c>
      <c r="G349" s="2">
        <f>数据源!BR381</f>
        <v>3.6999999999999998E-2</v>
      </c>
      <c r="H349" s="2">
        <f>数据源!BS381</f>
        <v>7.5849999999999997E-3</v>
      </c>
      <c r="I349" s="2">
        <f>数据源!BT381</f>
        <v>76</v>
      </c>
      <c r="J349" s="3">
        <f t="shared" si="176"/>
        <v>7</v>
      </c>
      <c r="K349" s="3">
        <f t="shared" si="177"/>
        <v>13</v>
      </c>
      <c r="L349" s="3" t="str">
        <f t="shared" si="178"/>
        <v>碎片</v>
      </c>
      <c r="M349" s="3">
        <f t="shared" ca="1" si="179"/>
        <v>51421</v>
      </c>
      <c r="N349" s="3" t="str">
        <f t="shared" ca="1" si="182"/>
        <v>51211,52211,53211,51221,52221,53221,51311,52311,53311,51321,52321,53321,51411,52411,53411,51421</v>
      </c>
      <c r="O349" s="3" t="str">
        <f t="shared" si="183"/>
        <v>325,325,325,126,126,126,111,111,111,104,104,104,76,76,76,76</v>
      </c>
      <c r="P349" s="1" t="str">
        <f t="shared" si="184"/>
        <v>(30,40),(30,40),(30,40),(25,35),(25,35),(25,35),(20,30),(20,30),(20,30),(16,24),(16,24),(16,24),(12,18),(12,18),(12,18),(7,13)</v>
      </c>
      <c r="Q349" s="3" t="str">
        <f>IF(D349="坦克碎片",VLOOKUP(C349,道具信息!$N$2:$O$291,2,FALSE)&amp;"碎片",VLOOKUP(C349,道具信息!$N$2:$O$291,2,FALSE))</f>
        <v>T4坦克碎片</v>
      </c>
      <c r="R349" s="3">
        <f t="shared" si="174"/>
        <v>367</v>
      </c>
      <c r="S349" s="11">
        <f t="shared" si="175"/>
        <v>8.3000000000000004E-2</v>
      </c>
      <c r="T349" s="3" t="str">
        <f>VLOOKUP(Q349,道具信息!$Q$3:$S$20,2,FALSE)</f>
        <v>CHEST_ITEM_TYPE_T4_SHARD</v>
      </c>
      <c r="U349" s="3" t="str">
        <f>IF(COUNTIF(U$334:U348,T349)=0,T349,"")</f>
        <v/>
      </c>
      <c r="V349" s="3" t="str">
        <f t="shared" si="185"/>
        <v>CHEST_ITEM_TYPE_T2_SHARD,CHEST_ITEM_TYPE_T3_SHARD,CHEST_ITEM_TYPE_T4_SHARD</v>
      </c>
      <c r="W349" s="13" t="str">
        <f t="shared" si="180"/>
        <v/>
      </c>
      <c r="X349" s="3" t="str">
        <f t="shared" si="181"/>
        <v/>
      </c>
      <c r="Y349" s="3" t="str">
        <f t="shared" si="186"/>
        <v>30.5%,14.5%,8.3%</v>
      </c>
    </row>
    <row r="350" spans="2:25" x14ac:dyDescent="0.3">
      <c r="B350" s="2">
        <f>数据源!BM382</f>
        <v>8</v>
      </c>
      <c r="C350" s="2" t="str">
        <f>数据源!BN382</f>
        <v>BMP-3</v>
      </c>
      <c r="D350" s="2" t="str">
        <f>数据源!BO382</f>
        <v>坦克碎片</v>
      </c>
      <c r="E350" s="2">
        <f>数据源!BP382</f>
        <v>180</v>
      </c>
      <c r="F350" s="2">
        <f>数据源!BQ382</f>
        <v>10</v>
      </c>
      <c r="G350" s="2">
        <f>数据源!BR382</f>
        <v>3.6999999999999998E-2</v>
      </c>
      <c r="H350" s="2">
        <f>数据源!BS382</f>
        <v>6.3208333333333328E-3</v>
      </c>
      <c r="I350" s="2">
        <f>数据源!BT382</f>
        <v>63</v>
      </c>
      <c r="J350" s="3">
        <f t="shared" si="176"/>
        <v>7</v>
      </c>
      <c r="K350" s="3">
        <f t="shared" si="177"/>
        <v>13</v>
      </c>
      <c r="L350" s="3" t="str">
        <f t="shared" si="178"/>
        <v>碎片</v>
      </c>
      <c r="M350" s="3">
        <f t="shared" ca="1" si="179"/>
        <v>51431</v>
      </c>
      <c r="N350" s="3" t="str">
        <f t="shared" ca="1" si="182"/>
        <v>51211,52211,53211,51221,52221,53221,51311,52311,53311,51321,52321,53321,51411,52411,53411,51421,51431</v>
      </c>
      <c r="O350" s="3" t="str">
        <f t="shared" si="183"/>
        <v>325,325,325,126,126,126,111,111,111,104,104,104,76,76,76,76,63</v>
      </c>
      <c r="P350" s="1" t="str">
        <f t="shared" si="184"/>
        <v>(30,40),(30,40),(30,40),(25,35),(25,35),(25,35),(20,30),(20,30),(20,30),(16,24),(16,24),(16,24),(12,18),(12,18),(12,18),(7,13),(7,13)</v>
      </c>
      <c r="Q350" s="3" t="str">
        <f>IF(D350="坦克碎片",VLOOKUP(C350,道具信息!$N$2:$O$291,2,FALSE)&amp;"碎片",VLOOKUP(C350,道具信息!$N$2:$O$291,2,FALSE))</f>
        <v>T4坦克碎片</v>
      </c>
      <c r="R350" s="3">
        <f t="shared" si="174"/>
        <v>367</v>
      </c>
      <c r="S350" s="11">
        <f t="shared" si="175"/>
        <v>8.3000000000000004E-2</v>
      </c>
      <c r="T350" s="3" t="str">
        <f>VLOOKUP(Q350,道具信息!$Q$3:$S$20,2,FALSE)</f>
        <v>CHEST_ITEM_TYPE_T4_SHARD</v>
      </c>
      <c r="U350" s="3" t="str">
        <f>IF(COUNTIF(U$334:U349,T350)=0,T350,"")</f>
        <v/>
      </c>
      <c r="V350" s="3" t="str">
        <f t="shared" si="185"/>
        <v>CHEST_ITEM_TYPE_T2_SHARD,CHEST_ITEM_TYPE_T3_SHARD,CHEST_ITEM_TYPE_T4_SHARD</v>
      </c>
      <c r="W350" s="13" t="str">
        <f t="shared" si="180"/>
        <v/>
      </c>
      <c r="X350" s="3" t="str">
        <f t="shared" si="181"/>
        <v/>
      </c>
      <c r="Y350" s="3" t="str">
        <f t="shared" si="186"/>
        <v>30.5%,14.5%,8.3%</v>
      </c>
    </row>
    <row r="351" spans="2:25" x14ac:dyDescent="0.3">
      <c r="B351" s="2">
        <f>数据源!BM383</f>
        <v>8</v>
      </c>
      <c r="C351" s="2" t="str">
        <f>数据源!BN383</f>
        <v>T1LP1</v>
      </c>
      <c r="D351" s="2" t="str">
        <f>数据源!BO383</f>
        <v>部件</v>
      </c>
      <c r="E351" s="2">
        <f>数据源!BP383</f>
        <v>17</v>
      </c>
      <c r="F351" s="2">
        <f>数据源!BQ383</f>
        <v>19</v>
      </c>
      <c r="G351" s="2">
        <f>数据源!BR383</f>
        <v>5.3E-3</v>
      </c>
      <c r="H351" s="2">
        <f>数据源!BS383</f>
        <v>5.0456656346749224E-3</v>
      </c>
      <c r="I351" s="2">
        <f>数据源!BT383</f>
        <v>50</v>
      </c>
      <c r="J351" s="3">
        <f t="shared" si="176"/>
        <v>15</v>
      </c>
      <c r="K351" s="3">
        <f t="shared" si="177"/>
        <v>23</v>
      </c>
      <c r="L351" s="3" t="str">
        <f t="shared" si="178"/>
        <v>部件</v>
      </c>
      <c r="M351" s="3">
        <f t="shared" ca="1" si="179"/>
        <v>91001</v>
      </c>
      <c r="N351" s="3" t="str">
        <f t="shared" ca="1" si="182"/>
        <v>51211,52211,53211,51221,52221,53221,51311,52311,53311,51321,52321,53321,51411,52411,53411,51421,51431,91001</v>
      </c>
      <c r="O351" s="3" t="str">
        <f t="shared" si="183"/>
        <v>325,325,325,126,126,126,111,111,111,104,104,104,76,76,76,76,63,50</v>
      </c>
      <c r="P351" s="1" t="str">
        <f t="shared" si="184"/>
        <v>(30,40),(30,40),(30,40),(25,35),(25,35),(25,35),(20,30),(20,30),(20,30),(16,24),(16,24),(16,24),(12,18),(12,18),(12,18),(7,13),(7,13),(15,23)</v>
      </c>
      <c r="Q351" s="3" t="str">
        <f>IF(D351="坦克碎片",VLOOKUP(C351,道具信息!$N$2:$O$291,2,FALSE)&amp;"碎片",VLOOKUP(C351,道具信息!$N$2:$O$291,2,FALSE))</f>
        <v>T1部件</v>
      </c>
      <c r="R351" s="3">
        <f t="shared" si="174"/>
        <v>900</v>
      </c>
      <c r="S351" s="11">
        <f t="shared" si="175"/>
        <v>0.20300000000000001</v>
      </c>
      <c r="T351" s="3" t="str">
        <f>VLOOKUP(Q351,道具信息!$Q$3:$S$20,2,FALSE)</f>
        <v>CHEST_ITEM_TYPE_T1_PART</v>
      </c>
      <c r="U351" s="3" t="str">
        <f>IF(COUNTIF(U$334:U350,T351)=0,T351,"")</f>
        <v>CHEST_ITEM_TYPE_T1_PART</v>
      </c>
      <c r="V351" s="3" t="str">
        <f t="shared" si="185"/>
        <v>CHEST_ITEM_TYPE_T2_SHARD,CHEST_ITEM_TYPE_T3_SHARD,CHEST_ITEM_TYPE_T4_SHARD,CHEST_ITEM_TYPE_T1_PART</v>
      </c>
      <c r="W351" s="13">
        <f t="shared" si="180"/>
        <v>0.20300000000000001</v>
      </c>
      <c r="X351" s="3" t="str">
        <f t="shared" si="181"/>
        <v>20.3%</v>
      </c>
      <c r="Y351" s="3" t="str">
        <f t="shared" si="186"/>
        <v>30.5%,14.5%,8.3%,20.3%</v>
      </c>
    </row>
    <row r="352" spans="2:25" x14ac:dyDescent="0.3">
      <c r="B352" s="2">
        <f>数据源!BM384</f>
        <v>8</v>
      </c>
      <c r="C352" s="2" t="str">
        <f>数据源!BN384</f>
        <v>T1LP3</v>
      </c>
      <c r="D352" s="2" t="str">
        <f>数据源!BO384</f>
        <v>部件</v>
      </c>
      <c r="E352" s="2">
        <f>数据源!BP384</f>
        <v>17</v>
      </c>
      <c r="F352" s="2">
        <f>数据源!BQ384</f>
        <v>19</v>
      </c>
      <c r="G352" s="2">
        <f>数据源!BR384</f>
        <v>5.3E-3</v>
      </c>
      <c r="H352" s="2">
        <f>数据源!BS384</f>
        <v>5.0456656346749224E-3</v>
      </c>
      <c r="I352" s="2">
        <f>数据源!BT384</f>
        <v>50</v>
      </c>
      <c r="J352" s="3">
        <f t="shared" si="176"/>
        <v>15</v>
      </c>
      <c r="K352" s="3">
        <f t="shared" si="177"/>
        <v>23</v>
      </c>
      <c r="L352" s="3" t="str">
        <f t="shared" si="178"/>
        <v>部件</v>
      </c>
      <c r="M352" s="3">
        <f t="shared" ca="1" si="179"/>
        <v>91003</v>
      </c>
      <c r="N352" s="3" t="str">
        <f t="shared" ca="1" si="182"/>
        <v>51211,52211,53211,51221,52221,53221,51311,52311,53311,51321,52321,53321,51411,52411,53411,51421,51431,91001,91003</v>
      </c>
      <c r="O352" s="3" t="str">
        <f t="shared" si="183"/>
        <v>325,325,325,126,126,126,111,111,111,104,104,104,76,76,76,76,63,50,50</v>
      </c>
      <c r="P352" s="1" t="str">
        <f t="shared" si="184"/>
        <v>(30,40),(30,40),(30,40),(25,35),(25,35),(25,35),(20,30),(20,30),(20,30),(16,24),(16,24),(16,24),(12,18),(12,18),(12,18),(7,13),(7,13),(15,23),(15,23)</v>
      </c>
      <c r="Q352" s="3" t="str">
        <f>IF(D352="坦克碎片",VLOOKUP(C352,道具信息!$N$2:$O$291,2,FALSE)&amp;"碎片",VLOOKUP(C352,道具信息!$N$2:$O$291,2,FALSE))</f>
        <v>T1部件</v>
      </c>
      <c r="R352" s="3">
        <f t="shared" si="174"/>
        <v>900</v>
      </c>
      <c r="S352" s="11">
        <f t="shared" si="175"/>
        <v>0.20300000000000001</v>
      </c>
      <c r="T352" s="3" t="str">
        <f>VLOOKUP(Q352,道具信息!$Q$3:$S$20,2,FALSE)</f>
        <v>CHEST_ITEM_TYPE_T1_PART</v>
      </c>
      <c r="U352" s="3" t="str">
        <f>IF(COUNTIF(U$334:U351,T352)=0,T352,"")</f>
        <v/>
      </c>
      <c r="V352" s="3" t="str">
        <f t="shared" si="185"/>
        <v>CHEST_ITEM_TYPE_T2_SHARD,CHEST_ITEM_TYPE_T3_SHARD,CHEST_ITEM_TYPE_T4_SHARD,CHEST_ITEM_TYPE_T1_PART</v>
      </c>
      <c r="W352" s="13" t="str">
        <f t="shared" si="180"/>
        <v/>
      </c>
      <c r="X352" s="3" t="str">
        <f t="shared" si="181"/>
        <v/>
      </c>
      <c r="Y352" s="3" t="str">
        <f t="shared" si="186"/>
        <v>30.5%,14.5%,8.3%,20.3%</v>
      </c>
    </row>
    <row r="353" spans="2:25" x14ac:dyDescent="0.3">
      <c r="B353" s="2">
        <f>数据源!BM385</f>
        <v>8</v>
      </c>
      <c r="C353" s="2" t="str">
        <f>数据源!BN385</f>
        <v>T1LP5</v>
      </c>
      <c r="D353" s="2" t="str">
        <f>数据源!BO385</f>
        <v>部件</v>
      </c>
      <c r="E353" s="2">
        <f>数据源!BP385</f>
        <v>17</v>
      </c>
      <c r="F353" s="2">
        <f>数据源!BQ385</f>
        <v>19</v>
      </c>
      <c r="G353" s="2">
        <f>数据源!BR385</f>
        <v>5.3E-3</v>
      </c>
      <c r="H353" s="2">
        <f>数据源!BS385</f>
        <v>5.0456656346749224E-3</v>
      </c>
      <c r="I353" s="2">
        <f>数据源!BT385</f>
        <v>50</v>
      </c>
      <c r="J353" s="3">
        <f t="shared" si="176"/>
        <v>15</v>
      </c>
      <c r="K353" s="3">
        <f t="shared" si="177"/>
        <v>23</v>
      </c>
      <c r="L353" s="3" t="str">
        <f t="shared" si="178"/>
        <v>部件</v>
      </c>
      <c r="M353" s="3">
        <f t="shared" ca="1" si="179"/>
        <v>91005</v>
      </c>
      <c r="N353" s="3" t="str">
        <f t="shared" ca="1" si="182"/>
        <v>51211,52211,53211,51221,52221,53221,51311,52311,53311,51321,52321,53321,51411,52411,53411,51421,51431,91001,91003,91005</v>
      </c>
      <c r="O353" s="3" t="str">
        <f t="shared" si="183"/>
        <v>325,325,325,126,126,126,111,111,111,104,104,104,76,76,76,76,63,50,50,50</v>
      </c>
      <c r="P353" s="1" t="str">
        <f t="shared" si="184"/>
        <v>(30,40),(30,40),(30,40),(25,35),(25,35),(25,35),(20,30),(20,30),(20,30),(16,24),(16,24),(16,24),(12,18),(12,18),(12,18),(7,13),(7,13),(15,23),(15,23),(15,23)</v>
      </c>
      <c r="Q353" s="3" t="str">
        <f>IF(D353="坦克碎片",VLOOKUP(C353,道具信息!$N$2:$O$291,2,FALSE)&amp;"碎片",VLOOKUP(C353,道具信息!$N$2:$O$291,2,FALSE))</f>
        <v>T1部件</v>
      </c>
      <c r="R353" s="3">
        <f t="shared" si="174"/>
        <v>900</v>
      </c>
      <c r="S353" s="11">
        <f t="shared" si="175"/>
        <v>0.20300000000000001</v>
      </c>
      <c r="T353" s="3" t="str">
        <f>VLOOKUP(Q353,道具信息!$Q$3:$S$20,2,FALSE)</f>
        <v>CHEST_ITEM_TYPE_T1_PART</v>
      </c>
      <c r="U353" s="3" t="str">
        <f>IF(COUNTIF(U$334:U352,T353)=0,T353,"")</f>
        <v/>
      </c>
      <c r="V353" s="3" t="str">
        <f t="shared" si="185"/>
        <v>CHEST_ITEM_TYPE_T2_SHARD,CHEST_ITEM_TYPE_T3_SHARD,CHEST_ITEM_TYPE_T4_SHARD,CHEST_ITEM_TYPE_T1_PART</v>
      </c>
      <c r="W353" s="13" t="str">
        <f t="shared" si="180"/>
        <v/>
      </c>
      <c r="X353" s="3" t="str">
        <f t="shared" si="181"/>
        <v/>
      </c>
      <c r="Y353" s="3" t="str">
        <f t="shared" si="186"/>
        <v>30.5%,14.5%,8.3%,20.3%</v>
      </c>
    </row>
    <row r="354" spans="2:25" x14ac:dyDescent="0.3">
      <c r="B354" s="2">
        <f>数据源!BM386</f>
        <v>8</v>
      </c>
      <c r="C354" s="2" t="str">
        <f>数据源!BN386</f>
        <v>T1MP1</v>
      </c>
      <c r="D354" s="2" t="str">
        <f>数据源!BO386</f>
        <v>部件</v>
      </c>
      <c r="E354" s="2">
        <f>数据源!BP386</f>
        <v>17</v>
      </c>
      <c r="F354" s="2">
        <f>数据源!BQ386</f>
        <v>19</v>
      </c>
      <c r="G354" s="2">
        <f>数据源!BR386</f>
        <v>5.3E-3</v>
      </c>
      <c r="H354" s="2">
        <f>数据源!BS386</f>
        <v>5.0456656346749224E-3</v>
      </c>
      <c r="I354" s="2">
        <f>数据源!BT386</f>
        <v>50</v>
      </c>
      <c r="J354" s="3">
        <f t="shared" si="176"/>
        <v>15</v>
      </c>
      <c r="K354" s="3">
        <f t="shared" si="177"/>
        <v>23</v>
      </c>
      <c r="L354" s="3" t="str">
        <f t="shared" si="178"/>
        <v>部件</v>
      </c>
      <c r="M354" s="3">
        <f t="shared" ca="1" si="179"/>
        <v>91101</v>
      </c>
      <c r="N354" s="3" t="str">
        <f t="shared" ca="1" si="182"/>
        <v>51211,52211,53211,51221,52221,53221,51311,52311,53311,51321,52321,53321,51411,52411,53411,51421,51431,91001,91003,91005,91101</v>
      </c>
      <c r="O354" s="3" t="str">
        <f t="shared" si="183"/>
        <v>325,325,325,126,126,126,111,111,111,104,104,104,76,76,76,76,63,50,50,50,50</v>
      </c>
      <c r="P354" s="1" t="str">
        <f t="shared" si="184"/>
        <v>(30,40),(30,40),(30,40),(25,35),(25,35),(25,35),(20,30),(20,30),(20,30),(16,24),(16,24),(16,24),(12,18),(12,18),(12,18),(7,13),(7,13),(15,23),(15,23),(15,23),(15,23)</v>
      </c>
      <c r="Q354" s="3" t="str">
        <f>IF(D354="坦克碎片",VLOOKUP(C354,道具信息!$N$2:$O$291,2,FALSE)&amp;"碎片",VLOOKUP(C354,道具信息!$N$2:$O$291,2,FALSE))</f>
        <v>T1部件</v>
      </c>
      <c r="R354" s="3">
        <f t="shared" si="174"/>
        <v>900</v>
      </c>
      <c r="S354" s="11">
        <f t="shared" si="175"/>
        <v>0.20300000000000001</v>
      </c>
      <c r="T354" s="3" t="str">
        <f>VLOOKUP(Q354,道具信息!$Q$3:$S$20,2,FALSE)</f>
        <v>CHEST_ITEM_TYPE_T1_PART</v>
      </c>
      <c r="U354" s="3" t="str">
        <f>IF(COUNTIF(U$334:U353,T354)=0,T354,"")</f>
        <v/>
      </c>
      <c r="V354" s="3" t="str">
        <f t="shared" si="185"/>
        <v>CHEST_ITEM_TYPE_T2_SHARD,CHEST_ITEM_TYPE_T3_SHARD,CHEST_ITEM_TYPE_T4_SHARD,CHEST_ITEM_TYPE_T1_PART</v>
      </c>
      <c r="W354" s="13" t="str">
        <f t="shared" si="180"/>
        <v/>
      </c>
      <c r="X354" s="3" t="str">
        <f t="shared" si="181"/>
        <v/>
      </c>
      <c r="Y354" s="3" t="str">
        <f t="shared" si="186"/>
        <v>30.5%,14.5%,8.3%,20.3%</v>
      </c>
    </row>
    <row r="355" spans="2:25" x14ac:dyDescent="0.3">
      <c r="B355" s="2">
        <f>数据源!BM387</f>
        <v>8</v>
      </c>
      <c r="C355" s="2" t="str">
        <f>数据源!BN387</f>
        <v>T1MP3</v>
      </c>
      <c r="D355" s="2" t="str">
        <f>数据源!BO387</f>
        <v>部件</v>
      </c>
      <c r="E355" s="2">
        <f>数据源!BP387</f>
        <v>17</v>
      </c>
      <c r="F355" s="2">
        <f>数据源!BQ387</f>
        <v>19</v>
      </c>
      <c r="G355" s="2">
        <f>数据源!BR387</f>
        <v>5.3E-3</v>
      </c>
      <c r="H355" s="2">
        <f>数据源!BS387</f>
        <v>5.0456656346749224E-3</v>
      </c>
      <c r="I355" s="2">
        <f>数据源!BT387</f>
        <v>50</v>
      </c>
      <c r="J355" s="3">
        <f t="shared" si="176"/>
        <v>15</v>
      </c>
      <c r="K355" s="3">
        <f t="shared" si="177"/>
        <v>23</v>
      </c>
      <c r="L355" s="3" t="str">
        <f t="shared" si="178"/>
        <v>部件</v>
      </c>
      <c r="M355" s="3">
        <f t="shared" ca="1" si="179"/>
        <v>91103</v>
      </c>
      <c r="N355" s="3" t="str">
        <f t="shared" ca="1" si="182"/>
        <v>51211,52211,53211,51221,52221,53221,51311,52311,53311,51321,52321,53321,51411,52411,53411,51421,51431,91001,91003,91005,91101,91103</v>
      </c>
      <c r="O355" s="3" t="str">
        <f t="shared" si="183"/>
        <v>325,325,325,126,126,126,111,111,111,104,104,104,76,76,76,76,63,50,50,50,50,50</v>
      </c>
      <c r="P355" s="1" t="str">
        <f t="shared" si="184"/>
        <v>(30,40),(30,40),(30,40),(25,35),(25,35),(25,35),(20,30),(20,30),(20,30),(16,24),(16,24),(16,24),(12,18),(12,18),(12,18),(7,13),(7,13),(15,23),(15,23),(15,23),(15,23),(15,23)</v>
      </c>
      <c r="Q355" s="3" t="str">
        <f>IF(D355="坦克碎片",VLOOKUP(C355,道具信息!$N$2:$O$291,2,FALSE)&amp;"碎片",VLOOKUP(C355,道具信息!$N$2:$O$291,2,FALSE))</f>
        <v>T1部件</v>
      </c>
      <c r="R355" s="3">
        <f t="shared" si="174"/>
        <v>900</v>
      </c>
      <c r="S355" s="11">
        <f t="shared" si="175"/>
        <v>0.20300000000000001</v>
      </c>
      <c r="T355" s="3" t="str">
        <f>VLOOKUP(Q355,道具信息!$Q$3:$S$20,2,FALSE)</f>
        <v>CHEST_ITEM_TYPE_T1_PART</v>
      </c>
      <c r="U355" s="3" t="str">
        <f>IF(COUNTIF(U$334:U354,T355)=0,T355,"")</f>
        <v/>
      </c>
      <c r="V355" s="3" t="str">
        <f t="shared" si="185"/>
        <v>CHEST_ITEM_TYPE_T2_SHARD,CHEST_ITEM_TYPE_T3_SHARD,CHEST_ITEM_TYPE_T4_SHARD,CHEST_ITEM_TYPE_T1_PART</v>
      </c>
      <c r="W355" s="13" t="str">
        <f t="shared" si="180"/>
        <v/>
      </c>
      <c r="X355" s="3" t="str">
        <f t="shared" si="181"/>
        <v/>
      </c>
      <c r="Y355" s="3" t="str">
        <f t="shared" si="186"/>
        <v>30.5%,14.5%,8.3%,20.3%</v>
      </c>
    </row>
    <row r="356" spans="2:25" x14ac:dyDescent="0.3">
      <c r="B356" s="2">
        <f>数据源!BM388</f>
        <v>8</v>
      </c>
      <c r="C356" s="2" t="str">
        <f>数据源!BN388</f>
        <v>T1MP5</v>
      </c>
      <c r="D356" s="2" t="str">
        <f>数据源!BO388</f>
        <v>部件</v>
      </c>
      <c r="E356" s="2">
        <f>数据源!BP388</f>
        <v>17</v>
      </c>
      <c r="F356" s="2">
        <f>数据源!BQ388</f>
        <v>19</v>
      </c>
      <c r="G356" s="2">
        <f>数据源!BR388</f>
        <v>5.3E-3</v>
      </c>
      <c r="H356" s="2">
        <f>数据源!BS388</f>
        <v>5.0456656346749224E-3</v>
      </c>
      <c r="I356" s="2">
        <f>数据源!BT388</f>
        <v>50</v>
      </c>
      <c r="J356" s="3">
        <f t="shared" si="176"/>
        <v>15</v>
      </c>
      <c r="K356" s="3">
        <f t="shared" si="177"/>
        <v>23</v>
      </c>
      <c r="L356" s="3" t="str">
        <f t="shared" si="178"/>
        <v>部件</v>
      </c>
      <c r="M356" s="3">
        <f t="shared" ca="1" si="179"/>
        <v>91105</v>
      </c>
      <c r="N356" s="3" t="str">
        <f t="shared" ca="1" si="182"/>
        <v>51211,52211,53211,51221,52221,53221,51311,52311,53311,51321,52321,53321,51411,52411,53411,51421,51431,91001,91003,91005,91101,91103,91105</v>
      </c>
      <c r="O356" s="3" t="str">
        <f t="shared" si="183"/>
        <v>325,325,325,126,126,126,111,111,111,104,104,104,76,76,76,76,63,50,50,50,50,50,50</v>
      </c>
      <c r="P356" s="1" t="str">
        <f t="shared" si="184"/>
        <v>(30,40),(30,40),(30,40),(25,35),(25,35),(25,35),(20,30),(20,30),(20,30),(16,24),(16,24),(16,24),(12,18),(12,18),(12,18),(7,13),(7,13),(15,23),(15,23),(15,23),(15,23),(15,23),(15,23)</v>
      </c>
      <c r="Q356" s="3" t="str">
        <f>IF(D356="坦克碎片",VLOOKUP(C356,道具信息!$N$2:$O$291,2,FALSE)&amp;"碎片",VLOOKUP(C356,道具信息!$N$2:$O$291,2,FALSE))</f>
        <v>T1部件</v>
      </c>
      <c r="R356" s="3">
        <f t="shared" si="174"/>
        <v>900</v>
      </c>
      <c r="S356" s="11">
        <f t="shared" si="175"/>
        <v>0.20300000000000001</v>
      </c>
      <c r="T356" s="3" t="str">
        <f>VLOOKUP(Q356,道具信息!$Q$3:$S$20,2,FALSE)</f>
        <v>CHEST_ITEM_TYPE_T1_PART</v>
      </c>
      <c r="U356" s="3" t="str">
        <f>IF(COUNTIF(U$334:U355,T356)=0,T356,"")</f>
        <v/>
      </c>
      <c r="V356" s="3" t="str">
        <f t="shared" si="185"/>
        <v>CHEST_ITEM_TYPE_T2_SHARD,CHEST_ITEM_TYPE_T3_SHARD,CHEST_ITEM_TYPE_T4_SHARD,CHEST_ITEM_TYPE_T1_PART</v>
      </c>
      <c r="W356" s="13" t="str">
        <f t="shared" si="180"/>
        <v/>
      </c>
      <c r="X356" s="3" t="str">
        <f t="shared" si="181"/>
        <v/>
      </c>
      <c r="Y356" s="3" t="str">
        <f t="shared" si="186"/>
        <v>30.5%,14.5%,8.3%,20.3%</v>
      </c>
    </row>
    <row r="357" spans="2:25" x14ac:dyDescent="0.3">
      <c r="B357" s="2">
        <f>数据源!BM389</f>
        <v>8</v>
      </c>
      <c r="C357" s="2" t="str">
        <f>数据源!BN389</f>
        <v>T1HP1</v>
      </c>
      <c r="D357" s="2" t="str">
        <f>数据源!BO389</f>
        <v>部件</v>
      </c>
      <c r="E357" s="2">
        <f>数据源!BP389</f>
        <v>17</v>
      </c>
      <c r="F357" s="2">
        <f>数据源!BQ389</f>
        <v>19</v>
      </c>
      <c r="G357" s="2">
        <f>数据源!BR389</f>
        <v>5.3E-3</v>
      </c>
      <c r="H357" s="2">
        <f>数据源!BS389</f>
        <v>5.0456656346749224E-3</v>
      </c>
      <c r="I357" s="2">
        <f>数据源!BT389</f>
        <v>50</v>
      </c>
      <c r="J357" s="3">
        <f t="shared" si="176"/>
        <v>15</v>
      </c>
      <c r="K357" s="3">
        <f t="shared" si="177"/>
        <v>23</v>
      </c>
      <c r="L357" s="3" t="str">
        <f t="shared" si="178"/>
        <v>部件</v>
      </c>
      <c r="M357" s="3">
        <f t="shared" ca="1" si="179"/>
        <v>91201</v>
      </c>
      <c r="N357" s="3" t="str">
        <f t="shared" ca="1" si="182"/>
        <v>51211,52211,53211,51221,52221,53221,51311,52311,53311,51321,52321,53321,51411,52411,53411,51421,51431,91001,91003,91005,91101,91103,91105,91201</v>
      </c>
      <c r="O357" s="3" t="str">
        <f t="shared" si="183"/>
        <v>325,325,325,126,126,126,111,111,111,104,104,104,76,76,76,76,63,50,50,50,50,50,50,50</v>
      </c>
      <c r="P357" s="1" t="str">
        <f t="shared" si="184"/>
        <v>(30,40),(30,40),(30,40),(25,35),(25,35),(25,35),(20,30),(20,30),(20,30),(16,24),(16,24),(16,24),(12,18),(12,18),(12,18),(7,13),(7,13),(15,23),(15,23),(15,23),(15,23),(15,23),(15,23),(15,23)</v>
      </c>
      <c r="Q357" s="3" t="str">
        <f>IF(D357="坦克碎片",VLOOKUP(C357,道具信息!$N$2:$O$291,2,FALSE)&amp;"碎片",VLOOKUP(C357,道具信息!$N$2:$O$291,2,FALSE))</f>
        <v>T1部件</v>
      </c>
      <c r="R357" s="3">
        <f t="shared" si="174"/>
        <v>900</v>
      </c>
      <c r="S357" s="11">
        <f t="shared" si="175"/>
        <v>0.20300000000000001</v>
      </c>
      <c r="T357" s="3" t="str">
        <f>VLOOKUP(Q357,道具信息!$Q$3:$S$20,2,FALSE)</f>
        <v>CHEST_ITEM_TYPE_T1_PART</v>
      </c>
      <c r="U357" s="3" t="str">
        <f>IF(COUNTIF(U$334:U356,T357)=0,T357,"")</f>
        <v/>
      </c>
      <c r="V357" s="3" t="str">
        <f t="shared" si="185"/>
        <v>CHEST_ITEM_TYPE_T2_SHARD,CHEST_ITEM_TYPE_T3_SHARD,CHEST_ITEM_TYPE_T4_SHARD,CHEST_ITEM_TYPE_T1_PART</v>
      </c>
      <c r="W357" s="13" t="str">
        <f t="shared" si="180"/>
        <v/>
      </c>
      <c r="X357" s="3" t="str">
        <f t="shared" si="181"/>
        <v/>
      </c>
      <c r="Y357" s="3" t="str">
        <f t="shared" si="186"/>
        <v>30.5%,14.5%,8.3%,20.3%</v>
      </c>
    </row>
    <row r="358" spans="2:25" x14ac:dyDescent="0.3">
      <c r="B358" s="2">
        <f>数据源!BM390</f>
        <v>8</v>
      </c>
      <c r="C358" s="2" t="str">
        <f>数据源!BN390</f>
        <v>T1HP3</v>
      </c>
      <c r="D358" s="2" t="str">
        <f>数据源!BO390</f>
        <v>部件</v>
      </c>
      <c r="E358" s="2">
        <f>数据源!BP390</f>
        <v>17</v>
      </c>
      <c r="F358" s="2">
        <f>数据源!BQ390</f>
        <v>19</v>
      </c>
      <c r="G358" s="2">
        <f>数据源!BR390</f>
        <v>5.3E-3</v>
      </c>
      <c r="H358" s="2">
        <f>数据源!BS390</f>
        <v>5.0456656346749224E-3</v>
      </c>
      <c r="I358" s="2">
        <f>数据源!BT390</f>
        <v>50</v>
      </c>
      <c r="J358" s="3">
        <f t="shared" si="176"/>
        <v>15</v>
      </c>
      <c r="K358" s="3">
        <f t="shared" si="177"/>
        <v>23</v>
      </c>
      <c r="L358" s="3" t="str">
        <f t="shared" si="178"/>
        <v>部件</v>
      </c>
      <c r="M358" s="3">
        <f t="shared" ca="1" si="179"/>
        <v>91203</v>
      </c>
      <c r="N358" s="3" t="str">
        <f t="shared" ca="1" si="182"/>
        <v>51211,52211,53211,51221,52221,53221,51311,52311,53311,51321,52321,53321,51411,52411,53411,51421,51431,91001,91003,91005,91101,91103,91105,91201,91203</v>
      </c>
      <c r="O358" s="3" t="str">
        <f t="shared" si="183"/>
        <v>325,325,325,126,126,126,111,111,111,104,104,104,76,76,76,76,63,50,50,50,50,50,50,50,50</v>
      </c>
      <c r="P358" s="1" t="str">
        <f t="shared" si="184"/>
        <v>(30,40),(30,40),(30,40),(25,35),(25,35),(25,35),(20,30),(20,30),(20,30),(16,24),(16,24),(16,24),(12,18),(12,18),(12,18),(7,13),(7,13),(15,23),(15,23),(15,23),(15,23),(15,23),(15,23),(15,23),(15,23)</v>
      </c>
      <c r="Q358" s="3" t="str">
        <f>IF(D358="坦克碎片",VLOOKUP(C358,道具信息!$N$2:$O$291,2,FALSE)&amp;"碎片",VLOOKUP(C358,道具信息!$N$2:$O$291,2,FALSE))</f>
        <v>T1部件</v>
      </c>
      <c r="R358" s="3">
        <f t="shared" si="174"/>
        <v>900</v>
      </c>
      <c r="S358" s="11">
        <f t="shared" si="175"/>
        <v>0.20300000000000001</v>
      </c>
      <c r="T358" s="3" t="str">
        <f>VLOOKUP(Q358,道具信息!$Q$3:$S$20,2,FALSE)</f>
        <v>CHEST_ITEM_TYPE_T1_PART</v>
      </c>
      <c r="U358" s="3" t="str">
        <f>IF(COUNTIF(U$334:U357,T358)=0,T358,"")</f>
        <v/>
      </c>
      <c r="V358" s="3" t="str">
        <f t="shared" si="185"/>
        <v>CHEST_ITEM_TYPE_T2_SHARD,CHEST_ITEM_TYPE_T3_SHARD,CHEST_ITEM_TYPE_T4_SHARD,CHEST_ITEM_TYPE_T1_PART</v>
      </c>
      <c r="W358" s="13" t="str">
        <f t="shared" si="180"/>
        <v/>
      </c>
      <c r="X358" s="3" t="str">
        <f t="shared" si="181"/>
        <v/>
      </c>
      <c r="Y358" s="3" t="str">
        <f t="shared" si="186"/>
        <v>30.5%,14.5%,8.3%,20.3%</v>
      </c>
    </row>
    <row r="359" spans="2:25" x14ac:dyDescent="0.3">
      <c r="B359" s="2">
        <f>数据源!BM391</f>
        <v>8</v>
      </c>
      <c r="C359" s="2" t="str">
        <f>数据源!BN391</f>
        <v>T1HP5</v>
      </c>
      <c r="D359" s="2" t="str">
        <f>数据源!BO391</f>
        <v>部件</v>
      </c>
      <c r="E359" s="2">
        <f>数据源!BP391</f>
        <v>17</v>
      </c>
      <c r="F359" s="2">
        <f>数据源!BQ391</f>
        <v>19</v>
      </c>
      <c r="G359" s="2">
        <f>数据源!BR391</f>
        <v>5.3E-3</v>
      </c>
      <c r="H359" s="2">
        <f>数据源!BS391</f>
        <v>5.0456656346749224E-3</v>
      </c>
      <c r="I359" s="2">
        <f>数据源!BT391</f>
        <v>50</v>
      </c>
      <c r="J359" s="3">
        <f t="shared" si="176"/>
        <v>15</v>
      </c>
      <c r="K359" s="3">
        <f t="shared" si="177"/>
        <v>23</v>
      </c>
      <c r="L359" s="3" t="str">
        <f t="shared" si="178"/>
        <v>部件</v>
      </c>
      <c r="M359" s="3">
        <f t="shared" ca="1" si="179"/>
        <v>91205</v>
      </c>
      <c r="N359" s="3" t="str">
        <f t="shared" ca="1" si="182"/>
        <v>51211,52211,53211,51221,52221,53221,51311,52311,53311,51321,52321,53321,51411,52411,53411,51421,51431,91001,91003,91005,91101,91103,91105,91201,91203,91205</v>
      </c>
      <c r="O359" s="3" t="str">
        <f t="shared" si="183"/>
        <v>325,325,325,126,126,126,111,111,111,104,104,104,76,76,76,76,63,50,50,50,50,50,50,50,50,50</v>
      </c>
      <c r="P359" s="1" t="str">
        <f t="shared" si="184"/>
        <v>(30,40),(30,40),(30,40),(25,35),(25,35),(25,35),(20,30),(20,30),(20,30),(16,24),(16,24),(16,24),(12,18),(12,18),(12,18),(7,13),(7,13),(15,23),(15,23),(15,23),(15,23),(15,23),(15,23),(15,23),(15,23),(15,23)</v>
      </c>
      <c r="Q359" s="3" t="str">
        <f>IF(D359="坦克碎片",VLOOKUP(C359,道具信息!$N$2:$O$291,2,FALSE)&amp;"碎片",VLOOKUP(C359,道具信息!$N$2:$O$291,2,FALSE))</f>
        <v>T1部件</v>
      </c>
      <c r="R359" s="3">
        <f t="shared" si="174"/>
        <v>900</v>
      </c>
      <c r="S359" s="11">
        <f t="shared" si="175"/>
        <v>0.20300000000000001</v>
      </c>
      <c r="T359" s="3" t="str">
        <f>VLOOKUP(Q359,道具信息!$Q$3:$S$20,2,FALSE)</f>
        <v>CHEST_ITEM_TYPE_T1_PART</v>
      </c>
      <c r="U359" s="3" t="str">
        <f>IF(COUNTIF(U$334:U358,T359)=0,T359,"")</f>
        <v/>
      </c>
      <c r="V359" s="3" t="str">
        <f t="shared" si="185"/>
        <v>CHEST_ITEM_TYPE_T2_SHARD,CHEST_ITEM_TYPE_T3_SHARD,CHEST_ITEM_TYPE_T4_SHARD,CHEST_ITEM_TYPE_T1_PART</v>
      </c>
      <c r="W359" s="13" t="str">
        <f t="shared" si="180"/>
        <v/>
      </c>
      <c r="X359" s="3" t="str">
        <f t="shared" si="181"/>
        <v/>
      </c>
      <c r="Y359" s="3" t="str">
        <f t="shared" si="186"/>
        <v>30.5%,14.5%,8.3%,20.3%</v>
      </c>
    </row>
    <row r="360" spans="2:25" x14ac:dyDescent="0.3">
      <c r="B360" s="2">
        <f>数据源!BM392</f>
        <v>8</v>
      </c>
      <c r="C360" s="2" t="str">
        <f>数据源!BN392</f>
        <v>T1LP2</v>
      </c>
      <c r="D360" s="2" t="str">
        <f>数据源!BO392</f>
        <v>部件</v>
      </c>
      <c r="E360" s="2">
        <f>数据源!BP392</f>
        <v>17</v>
      </c>
      <c r="F360" s="2">
        <f>数据源!BQ392</f>
        <v>19</v>
      </c>
      <c r="G360" s="2">
        <f>数据源!BR392</f>
        <v>5.3E-3</v>
      </c>
      <c r="H360" s="2">
        <f>数据源!BS392</f>
        <v>5.0456656346749224E-3</v>
      </c>
      <c r="I360" s="2">
        <f>数据源!BT392</f>
        <v>50</v>
      </c>
      <c r="J360" s="3">
        <f t="shared" si="176"/>
        <v>15</v>
      </c>
      <c r="K360" s="3">
        <f t="shared" si="177"/>
        <v>23</v>
      </c>
      <c r="L360" s="3" t="str">
        <f t="shared" si="178"/>
        <v>部件</v>
      </c>
      <c r="M360" s="3">
        <f t="shared" ca="1" si="179"/>
        <v>91002</v>
      </c>
      <c r="N360" s="3" t="str">
        <f t="shared" ca="1" si="182"/>
        <v>51211,52211,53211,51221,52221,53221,51311,52311,53311,51321,52321,53321,51411,52411,53411,51421,51431,91001,91003,91005,91101,91103,91105,91201,91203,91205,91002</v>
      </c>
      <c r="O360" s="3" t="str">
        <f t="shared" si="183"/>
        <v>325,325,325,126,126,126,111,111,111,104,104,104,76,76,76,76,63,50,50,50,50,50,50,50,50,50,50</v>
      </c>
      <c r="P360" s="1" t="str">
        <f t="shared" si="184"/>
        <v>(30,40),(30,40),(30,40),(25,35),(25,35),(25,35),(20,30),(20,30),(20,30),(16,24),(16,24),(16,24),(12,18),(12,18),(12,18),(7,13),(7,13),(15,23),(15,23),(15,23),(15,23),(15,23),(15,23),(15,23),(15,23),(15,23),(15,23)</v>
      </c>
      <c r="Q360" s="3" t="str">
        <f>IF(D360="坦克碎片",VLOOKUP(C360,道具信息!$N$2:$O$291,2,FALSE)&amp;"碎片",VLOOKUP(C360,道具信息!$N$2:$O$291,2,FALSE))</f>
        <v>T1部件</v>
      </c>
      <c r="R360" s="3">
        <f t="shared" si="174"/>
        <v>900</v>
      </c>
      <c r="S360" s="11">
        <f t="shared" si="175"/>
        <v>0.20300000000000001</v>
      </c>
      <c r="T360" s="3" t="str">
        <f>VLOOKUP(Q360,道具信息!$Q$3:$S$20,2,FALSE)</f>
        <v>CHEST_ITEM_TYPE_T1_PART</v>
      </c>
      <c r="U360" s="3" t="str">
        <f>IF(COUNTIF(U$334:U359,T360)=0,T360,"")</f>
        <v/>
      </c>
      <c r="V360" s="3" t="str">
        <f t="shared" si="185"/>
        <v>CHEST_ITEM_TYPE_T2_SHARD,CHEST_ITEM_TYPE_T3_SHARD,CHEST_ITEM_TYPE_T4_SHARD,CHEST_ITEM_TYPE_T1_PART</v>
      </c>
      <c r="W360" s="13" t="str">
        <f t="shared" si="180"/>
        <v/>
      </c>
      <c r="X360" s="3" t="str">
        <f t="shared" si="181"/>
        <v/>
      </c>
      <c r="Y360" s="3" t="str">
        <f t="shared" si="186"/>
        <v>30.5%,14.5%,8.3%,20.3%</v>
      </c>
    </row>
    <row r="361" spans="2:25" x14ac:dyDescent="0.3">
      <c r="B361" s="2">
        <f>数据源!BM393</f>
        <v>8</v>
      </c>
      <c r="C361" s="2" t="str">
        <f>数据源!BN393</f>
        <v>T1LP4</v>
      </c>
      <c r="D361" s="2" t="str">
        <f>数据源!BO393</f>
        <v>部件</v>
      </c>
      <c r="E361" s="2">
        <f>数据源!BP393</f>
        <v>17</v>
      </c>
      <c r="F361" s="2">
        <f>数据源!BQ393</f>
        <v>19</v>
      </c>
      <c r="G361" s="2">
        <f>数据源!BR393</f>
        <v>5.3E-3</v>
      </c>
      <c r="H361" s="2">
        <f>数据源!BS393</f>
        <v>5.0456656346749224E-3</v>
      </c>
      <c r="I361" s="2">
        <f>数据源!BT393</f>
        <v>50</v>
      </c>
      <c r="J361" s="3">
        <f t="shared" si="176"/>
        <v>15</v>
      </c>
      <c r="K361" s="3">
        <f t="shared" si="177"/>
        <v>23</v>
      </c>
      <c r="L361" s="3" t="str">
        <f t="shared" si="178"/>
        <v>部件</v>
      </c>
      <c r="M361" s="3">
        <f t="shared" ca="1" si="179"/>
        <v>91004</v>
      </c>
      <c r="N361" s="3" t="str">
        <f t="shared" ca="1" si="182"/>
        <v>51211,52211,53211,51221,52221,53221,51311,52311,53311,51321,52321,53321,51411,52411,53411,51421,51431,91001,91003,91005,91101,91103,91105,91201,91203,91205,91002,91004</v>
      </c>
      <c r="O361" s="3" t="str">
        <f t="shared" si="183"/>
        <v>325,325,325,126,126,126,111,111,111,104,104,104,76,76,76,76,63,50,50,50,50,50,50,50,50,50,50,50</v>
      </c>
      <c r="P361" s="1" t="str">
        <f t="shared" si="184"/>
        <v>(30,40),(30,40),(30,40),(25,35),(25,35),(25,35),(20,30),(20,30),(20,30),(16,24),(16,24),(16,24),(12,18),(12,18),(12,18),(7,13),(7,13),(15,23),(15,23),(15,23),(15,23),(15,23),(15,23),(15,23),(15,23),(15,23),(15,23),(15,23)</v>
      </c>
      <c r="Q361" s="3" t="str">
        <f>IF(D361="坦克碎片",VLOOKUP(C361,道具信息!$N$2:$O$291,2,FALSE)&amp;"碎片",VLOOKUP(C361,道具信息!$N$2:$O$291,2,FALSE))</f>
        <v>T1部件</v>
      </c>
      <c r="R361" s="3">
        <f t="shared" si="174"/>
        <v>900</v>
      </c>
      <c r="S361" s="11">
        <f t="shared" si="175"/>
        <v>0.20300000000000001</v>
      </c>
      <c r="T361" s="3" t="str">
        <f>VLOOKUP(Q361,道具信息!$Q$3:$S$20,2,FALSE)</f>
        <v>CHEST_ITEM_TYPE_T1_PART</v>
      </c>
      <c r="U361" s="3" t="str">
        <f>IF(COUNTIF(U$334:U360,T361)=0,T361,"")</f>
        <v/>
      </c>
      <c r="V361" s="3" t="str">
        <f t="shared" si="185"/>
        <v>CHEST_ITEM_TYPE_T2_SHARD,CHEST_ITEM_TYPE_T3_SHARD,CHEST_ITEM_TYPE_T4_SHARD,CHEST_ITEM_TYPE_T1_PART</v>
      </c>
      <c r="W361" s="13" t="str">
        <f t="shared" si="180"/>
        <v/>
      </c>
      <c r="X361" s="3" t="str">
        <f t="shared" si="181"/>
        <v/>
      </c>
      <c r="Y361" s="3" t="str">
        <f t="shared" si="186"/>
        <v>30.5%,14.5%,8.3%,20.3%</v>
      </c>
    </row>
    <row r="362" spans="2:25" x14ac:dyDescent="0.3">
      <c r="B362" s="2">
        <f>数据源!BM394</f>
        <v>8</v>
      </c>
      <c r="C362" s="2" t="str">
        <f>数据源!BN394</f>
        <v>T1LP6</v>
      </c>
      <c r="D362" s="2" t="str">
        <f>数据源!BO394</f>
        <v>部件</v>
      </c>
      <c r="E362" s="2">
        <f>数据源!BP394</f>
        <v>17</v>
      </c>
      <c r="F362" s="2">
        <f>数据源!BQ394</f>
        <v>19</v>
      </c>
      <c r="G362" s="2">
        <f>数据源!BR394</f>
        <v>5.1999999999999998E-3</v>
      </c>
      <c r="H362" s="2">
        <f>数据源!BS394</f>
        <v>4.9504643962848295E-3</v>
      </c>
      <c r="I362" s="2">
        <f>数据源!BT394</f>
        <v>50</v>
      </c>
      <c r="J362" s="3">
        <f t="shared" si="176"/>
        <v>15</v>
      </c>
      <c r="K362" s="3">
        <f t="shared" si="177"/>
        <v>23</v>
      </c>
      <c r="L362" s="3" t="str">
        <f t="shared" si="178"/>
        <v>部件</v>
      </c>
      <c r="M362" s="3">
        <f t="shared" ca="1" si="179"/>
        <v>91006</v>
      </c>
      <c r="N362" s="3" t="str">
        <f t="shared" ca="1" si="182"/>
        <v>51211,52211,53211,51221,52221,53221,51311,52311,53311,51321,52321,53321,51411,52411,53411,51421,51431,91001,91003,91005,91101,91103,91105,91201,91203,91205,91002,91004,91006</v>
      </c>
      <c r="O362" s="3" t="str">
        <f t="shared" si="183"/>
        <v>325,325,325,126,126,126,111,111,111,104,104,104,76,76,76,76,63,50,50,50,50,50,50,50,50,50,50,50,50</v>
      </c>
      <c r="P362" s="1" t="str">
        <f t="shared" si="184"/>
        <v>(30,40),(30,40),(30,40),(25,35),(25,35),(25,35),(20,30),(20,30),(20,30),(16,24),(16,24),(16,24),(12,18),(12,18),(12,18),(7,13),(7,13),(15,23),(15,23),(15,23),(15,23),(15,23),(15,23),(15,23),(15,23),(15,23),(15,23),(15,23),(15,23)</v>
      </c>
      <c r="Q362" s="3" t="str">
        <f>IF(D362="坦克碎片",VLOOKUP(C362,道具信息!$N$2:$O$291,2,FALSE)&amp;"碎片",VLOOKUP(C362,道具信息!$N$2:$O$291,2,FALSE))</f>
        <v>T1部件</v>
      </c>
      <c r="R362" s="3">
        <f t="shared" si="174"/>
        <v>900</v>
      </c>
      <c r="S362" s="11">
        <f t="shared" si="175"/>
        <v>0.20300000000000001</v>
      </c>
      <c r="T362" s="3" t="str">
        <f>VLOOKUP(Q362,道具信息!$Q$3:$S$20,2,FALSE)</f>
        <v>CHEST_ITEM_TYPE_T1_PART</v>
      </c>
      <c r="U362" s="3" t="str">
        <f>IF(COUNTIF(U$334:U361,T362)=0,T362,"")</f>
        <v/>
      </c>
      <c r="V362" s="3" t="str">
        <f t="shared" si="185"/>
        <v>CHEST_ITEM_TYPE_T2_SHARD,CHEST_ITEM_TYPE_T3_SHARD,CHEST_ITEM_TYPE_T4_SHARD,CHEST_ITEM_TYPE_T1_PART</v>
      </c>
      <c r="W362" s="13" t="str">
        <f t="shared" si="180"/>
        <v/>
      </c>
      <c r="X362" s="3" t="str">
        <f t="shared" si="181"/>
        <v/>
      </c>
      <c r="Y362" s="3" t="str">
        <f t="shared" si="186"/>
        <v>30.5%,14.5%,8.3%,20.3%</v>
      </c>
    </row>
    <row r="363" spans="2:25" x14ac:dyDescent="0.3">
      <c r="B363" s="2">
        <f>数据源!BM395</f>
        <v>8</v>
      </c>
      <c r="C363" s="2" t="str">
        <f>数据源!BN395</f>
        <v>T1MP2</v>
      </c>
      <c r="D363" s="2" t="str">
        <f>数据源!BO395</f>
        <v>部件</v>
      </c>
      <c r="E363" s="2">
        <f>数据源!BP395</f>
        <v>17</v>
      </c>
      <c r="F363" s="2">
        <f>数据源!BQ395</f>
        <v>19</v>
      </c>
      <c r="G363" s="2">
        <f>数据源!BR395</f>
        <v>5.1999999999999998E-3</v>
      </c>
      <c r="H363" s="2">
        <f>数据源!BS395</f>
        <v>4.9504643962848295E-3</v>
      </c>
      <c r="I363" s="2">
        <f>数据源!BT395</f>
        <v>50</v>
      </c>
      <c r="J363" s="3">
        <f t="shared" si="176"/>
        <v>15</v>
      </c>
      <c r="K363" s="3">
        <f t="shared" si="177"/>
        <v>23</v>
      </c>
      <c r="L363" s="3" t="str">
        <f t="shared" si="178"/>
        <v>部件</v>
      </c>
      <c r="M363" s="3">
        <f t="shared" ca="1" si="179"/>
        <v>91102</v>
      </c>
      <c r="N363" s="3" t="str">
        <f t="shared" ca="1" si="182"/>
        <v>51211,52211,53211,51221,52221,53221,51311,52311,53311,51321,52321,53321,51411,52411,53411,51421,51431,91001,91003,91005,91101,91103,91105,91201,91203,91205,91002,91004,91006,91102</v>
      </c>
      <c r="O363" s="3" t="str">
        <f t="shared" si="183"/>
        <v>325,325,325,126,126,126,111,111,111,104,104,104,76,76,76,76,63,50,50,50,50,50,50,50,50,50,50,50,50,50</v>
      </c>
      <c r="P363" s="1" t="str">
        <f t="shared" si="184"/>
        <v>(30,40),(30,40),(30,40),(25,35),(25,35),(25,35),(20,30),(20,30),(20,30),(16,24),(16,24),(16,24),(12,18),(12,18),(12,18),(7,13),(7,13),(15,23),(15,23),(15,23),(15,23),(15,23),(15,23),(15,23),(15,23),(15,23),(15,23),(15,23),(15,23),(15,23)</v>
      </c>
      <c r="Q363" s="3" t="str">
        <f>IF(D363="坦克碎片",VLOOKUP(C363,道具信息!$N$2:$O$291,2,FALSE)&amp;"碎片",VLOOKUP(C363,道具信息!$N$2:$O$291,2,FALSE))</f>
        <v>T1部件</v>
      </c>
      <c r="R363" s="3">
        <f t="shared" si="174"/>
        <v>900</v>
      </c>
      <c r="S363" s="11">
        <f t="shared" si="175"/>
        <v>0.20300000000000001</v>
      </c>
      <c r="T363" s="3" t="str">
        <f>VLOOKUP(Q363,道具信息!$Q$3:$S$20,2,FALSE)</f>
        <v>CHEST_ITEM_TYPE_T1_PART</v>
      </c>
      <c r="U363" s="3" t="str">
        <f>IF(COUNTIF(U$334:U362,T363)=0,T363,"")</f>
        <v/>
      </c>
      <c r="V363" s="3" t="str">
        <f t="shared" si="185"/>
        <v>CHEST_ITEM_TYPE_T2_SHARD,CHEST_ITEM_TYPE_T3_SHARD,CHEST_ITEM_TYPE_T4_SHARD,CHEST_ITEM_TYPE_T1_PART</v>
      </c>
      <c r="W363" s="13" t="str">
        <f t="shared" si="180"/>
        <v/>
      </c>
      <c r="X363" s="3" t="str">
        <f t="shared" si="181"/>
        <v/>
      </c>
      <c r="Y363" s="3" t="str">
        <f t="shared" si="186"/>
        <v>30.5%,14.5%,8.3%,20.3%</v>
      </c>
    </row>
    <row r="364" spans="2:25" x14ac:dyDescent="0.3">
      <c r="B364" s="2">
        <f>数据源!BM396</f>
        <v>8</v>
      </c>
      <c r="C364" s="2" t="str">
        <f>数据源!BN396</f>
        <v>T1MP4</v>
      </c>
      <c r="D364" s="2" t="str">
        <f>数据源!BO396</f>
        <v>部件</v>
      </c>
      <c r="E364" s="2">
        <f>数据源!BP396</f>
        <v>17</v>
      </c>
      <c r="F364" s="2">
        <f>数据源!BQ396</f>
        <v>19</v>
      </c>
      <c r="G364" s="2">
        <f>数据源!BR396</f>
        <v>5.1999999999999998E-3</v>
      </c>
      <c r="H364" s="2">
        <f>数据源!BS396</f>
        <v>4.9504643962848295E-3</v>
      </c>
      <c r="I364" s="2">
        <f>数据源!BT396</f>
        <v>50</v>
      </c>
      <c r="J364" s="3">
        <f t="shared" si="176"/>
        <v>15</v>
      </c>
      <c r="K364" s="3">
        <f t="shared" si="177"/>
        <v>23</v>
      </c>
      <c r="L364" s="3" t="str">
        <f t="shared" si="178"/>
        <v>部件</v>
      </c>
      <c r="M364" s="3">
        <f t="shared" ca="1" si="179"/>
        <v>91104</v>
      </c>
      <c r="N364" s="3" t="str">
        <f t="shared" ca="1" si="182"/>
        <v>51211,52211,53211,51221,52221,53221,51311,52311,53311,51321,52321,53321,51411,52411,53411,51421,51431,91001,91003,91005,91101,91103,91105,91201,91203,91205,91002,91004,91006,91102,91104</v>
      </c>
      <c r="O364" s="3" t="str">
        <f t="shared" si="183"/>
        <v>325,325,325,126,126,126,111,111,111,104,104,104,76,76,76,76,63,50,50,50,50,50,50,50,50,50,50,50,50,50,50</v>
      </c>
      <c r="P364" s="1" t="str">
        <f t="shared" si="184"/>
        <v>(30,40),(30,40),(30,40),(25,35),(25,35),(25,35),(20,30),(20,30),(20,30),(16,24),(16,24),(16,24),(12,18),(12,18),(12,18),(7,13),(7,13),(15,23),(15,23),(15,23),(15,23),(15,23),(15,23),(15,23),(15,23),(15,23),(15,23),(15,23),(15,23),(15,23),(15,23)</v>
      </c>
      <c r="Q364" s="3" t="str">
        <f>IF(D364="坦克碎片",VLOOKUP(C364,道具信息!$N$2:$O$291,2,FALSE)&amp;"碎片",VLOOKUP(C364,道具信息!$N$2:$O$291,2,FALSE))</f>
        <v>T1部件</v>
      </c>
      <c r="R364" s="3">
        <f t="shared" si="174"/>
        <v>900</v>
      </c>
      <c r="S364" s="11">
        <f t="shared" si="175"/>
        <v>0.20300000000000001</v>
      </c>
      <c r="T364" s="3" t="str">
        <f>VLOOKUP(Q364,道具信息!$Q$3:$S$20,2,FALSE)</f>
        <v>CHEST_ITEM_TYPE_T1_PART</v>
      </c>
      <c r="U364" s="3" t="str">
        <f>IF(COUNTIF(U$334:U363,T364)=0,T364,"")</f>
        <v/>
      </c>
      <c r="V364" s="3" t="str">
        <f t="shared" si="185"/>
        <v>CHEST_ITEM_TYPE_T2_SHARD,CHEST_ITEM_TYPE_T3_SHARD,CHEST_ITEM_TYPE_T4_SHARD,CHEST_ITEM_TYPE_T1_PART</v>
      </c>
      <c r="W364" s="13" t="str">
        <f t="shared" si="180"/>
        <v/>
      </c>
      <c r="X364" s="3" t="str">
        <f t="shared" si="181"/>
        <v/>
      </c>
      <c r="Y364" s="3" t="str">
        <f t="shared" si="186"/>
        <v>30.5%,14.5%,8.3%,20.3%</v>
      </c>
    </row>
    <row r="365" spans="2:25" x14ac:dyDescent="0.3">
      <c r="B365" s="2">
        <f>数据源!BM397</f>
        <v>8</v>
      </c>
      <c r="C365" s="2" t="str">
        <f>数据源!BN397</f>
        <v>T1MP6</v>
      </c>
      <c r="D365" s="2" t="str">
        <f>数据源!BO397</f>
        <v>部件</v>
      </c>
      <c r="E365" s="2">
        <f>数据源!BP397</f>
        <v>17</v>
      </c>
      <c r="F365" s="2">
        <f>数据源!BQ397</f>
        <v>19</v>
      </c>
      <c r="G365" s="2">
        <f>数据源!BR397</f>
        <v>5.1999999999999998E-3</v>
      </c>
      <c r="H365" s="2">
        <f>数据源!BS397</f>
        <v>4.9504643962848295E-3</v>
      </c>
      <c r="I365" s="2">
        <f>数据源!BT397</f>
        <v>50</v>
      </c>
      <c r="J365" s="3">
        <f t="shared" si="176"/>
        <v>15</v>
      </c>
      <c r="K365" s="3">
        <f t="shared" si="177"/>
        <v>23</v>
      </c>
      <c r="L365" s="3" t="str">
        <f t="shared" si="178"/>
        <v>部件</v>
      </c>
      <c r="M365" s="3">
        <f t="shared" ca="1" si="179"/>
        <v>91106</v>
      </c>
      <c r="N365" s="3" t="str">
        <f t="shared" ca="1" si="182"/>
        <v>51211,52211,53211,51221,52221,53221,51311,52311,53311,51321,52321,53321,51411,52411,53411,51421,51431,91001,91003,91005,91101,91103,91105,91201,91203,91205,91002,91004,91006,91102,91104,91106</v>
      </c>
      <c r="O365" s="3" t="str">
        <f t="shared" si="183"/>
        <v>325,325,325,126,126,126,111,111,111,104,104,104,76,76,76,76,63,50,50,50,50,50,50,50,50,50,50,50,50,50,50,50</v>
      </c>
      <c r="P365" s="1" t="str">
        <f t="shared" si="184"/>
        <v>(30,40),(30,40),(30,40),(25,35),(25,35),(25,35),(20,30),(20,30),(20,30),(16,24),(16,24),(16,24),(12,18),(12,18),(12,18),(7,13),(7,13),(15,23),(15,23),(15,23),(15,23),(15,23),(15,23),(15,23),(15,23),(15,23),(15,23),(15,23),(15,23),(15,23),(15,23),(15,23)</v>
      </c>
      <c r="Q365" s="3" t="str">
        <f>IF(D365="坦克碎片",VLOOKUP(C365,道具信息!$N$2:$O$291,2,FALSE)&amp;"碎片",VLOOKUP(C365,道具信息!$N$2:$O$291,2,FALSE))</f>
        <v>T1部件</v>
      </c>
      <c r="R365" s="3">
        <f t="shared" si="174"/>
        <v>900</v>
      </c>
      <c r="S365" s="11">
        <f t="shared" si="175"/>
        <v>0.20300000000000001</v>
      </c>
      <c r="T365" s="3" t="str">
        <f>VLOOKUP(Q365,道具信息!$Q$3:$S$20,2,FALSE)</f>
        <v>CHEST_ITEM_TYPE_T1_PART</v>
      </c>
      <c r="U365" s="3" t="str">
        <f>IF(COUNTIF(U$334:U364,T365)=0,T365,"")</f>
        <v/>
      </c>
      <c r="V365" s="3" t="str">
        <f t="shared" si="185"/>
        <v>CHEST_ITEM_TYPE_T2_SHARD,CHEST_ITEM_TYPE_T3_SHARD,CHEST_ITEM_TYPE_T4_SHARD,CHEST_ITEM_TYPE_T1_PART</v>
      </c>
      <c r="W365" s="13" t="str">
        <f t="shared" si="180"/>
        <v/>
      </c>
      <c r="X365" s="3" t="str">
        <f t="shared" si="181"/>
        <v/>
      </c>
      <c r="Y365" s="3" t="str">
        <f t="shared" si="186"/>
        <v>30.5%,14.5%,8.3%,20.3%</v>
      </c>
    </row>
    <row r="366" spans="2:25" x14ac:dyDescent="0.3">
      <c r="B366" s="2">
        <f>数据源!BM398</f>
        <v>8</v>
      </c>
      <c r="C366" s="2" t="str">
        <f>数据源!BN398</f>
        <v>T1HP2</v>
      </c>
      <c r="D366" s="2" t="str">
        <f>数据源!BO398</f>
        <v>部件</v>
      </c>
      <c r="E366" s="2">
        <f>数据源!BP398</f>
        <v>17</v>
      </c>
      <c r="F366" s="2">
        <f>数据源!BQ398</f>
        <v>19</v>
      </c>
      <c r="G366" s="2">
        <f>数据源!BR398</f>
        <v>5.1999999999999998E-3</v>
      </c>
      <c r="H366" s="2">
        <f>数据源!BS398</f>
        <v>4.9504643962848295E-3</v>
      </c>
      <c r="I366" s="2">
        <f>数据源!BT398</f>
        <v>50</v>
      </c>
      <c r="J366" s="3">
        <f t="shared" si="176"/>
        <v>15</v>
      </c>
      <c r="K366" s="3">
        <f t="shared" si="177"/>
        <v>23</v>
      </c>
      <c r="L366" s="3" t="str">
        <f t="shared" si="178"/>
        <v>部件</v>
      </c>
      <c r="M366" s="3">
        <f t="shared" ca="1" si="179"/>
        <v>91202</v>
      </c>
      <c r="N366" s="3" t="str">
        <f t="shared" ca="1" si="182"/>
        <v>51211,52211,53211,51221,52221,53221,51311,52311,53311,51321,52321,53321,51411,52411,53411,51421,51431,91001,91003,91005,91101,91103,91105,91201,91203,91205,91002,91004,91006,91102,91104,91106,91202</v>
      </c>
      <c r="O366" s="3" t="str">
        <f t="shared" si="183"/>
        <v>325,325,325,126,126,126,111,111,111,104,104,104,76,76,76,76,63,50,50,50,50,50,50,50,50,50,50,50,50,50,50,50,50</v>
      </c>
      <c r="P366" s="1" t="str">
        <f t="shared" si="184"/>
        <v>(30,40),(30,40),(30,40),(25,35),(25,35),(25,35),(20,30),(20,30),(20,30),(16,24),(16,24),(16,24),(12,18),(12,18),(12,18),(7,13),(7,13),(15,23),(15,23),(15,23),(15,23),(15,23),(15,23),(15,23),(15,23),(15,23),(15,23),(15,23),(15,23),(15,23),(15,23),(15,23),(15,23)</v>
      </c>
      <c r="Q366" s="3" t="str">
        <f>IF(D366="坦克碎片",VLOOKUP(C366,道具信息!$N$2:$O$291,2,FALSE)&amp;"碎片",VLOOKUP(C366,道具信息!$N$2:$O$291,2,FALSE))</f>
        <v>T1部件</v>
      </c>
      <c r="R366" s="3">
        <f t="shared" ref="R366:R397" si="187">SUMIFS(I$3:I$580,Q$3:Q$580,Q366,B$3:B$580,B366)</f>
        <v>900</v>
      </c>
      <c r="S366" s="11">
        <f t="shared" ref="S366:S397" si="188">ROUND(R366/SUMIF(B$3:B$580,B366,I$3:I$580),3)</f>
        <v>0.20300000000000001</v>
      </c>
      <c r="T366" s="3" t="str">
        <f>VLOOKUP(Q366,道具信息!$Q$3:$S$20,2,FALSE)</f>
        <v>CHEST_ITEM_TYPE_T1_PART</v>
      </c>
      <c r="U366" s="3" t="str">
        <f>IF(COUNTIF(U$334:U365,T366)=0,T366,"")</f>
        <v/>
      </c>
      <c r="V366" s="3" t="str">
        <f t="shared" si="185"/>
        <v>CHEST_ITEM_TYPE_T2_SHARD,CHEST_ITEM_TYPE_T3_SHARD,CHEST_ITEM_TYPE_T4_SHARD,CHEST_ITEM_TYPE_T1_PART</v>
      </c>
      <c r="W366" s="13" t="str">
        <f t="shared" si="180"/>
        <v/>
      </c>
      <c r="X366" s="3" t="str">
        <f t="shared" si="181"/>
        <v/>
      </c>
      <c r="Y366" s="3" t="str">
        <f t="shared" si="186"/>
        <v>30.5%,14.5%,8.3%,20.3%</v>
      </c>
    </row>
    <row r="367" spans="2:25" x14ac:dyDescent="0.3">
      <c r="B367" s="2">
        <f>数据源!BM399</f>
        <v>8</v>
      </c>
      <c r="C367" s="2" t="str">
        <f>数据源!BN399</f>
        <v>T1HP4</v>
      </c>
      <c r="D367" s="2" t="str">
        <f>数据源!BO399</f>
        <v>部件</v>
      </c>
      <c r="E367" s="2">
        <f>数据源!BP399</f>
        <v>17</v>
      </c>
      <c r="F367" s="2">
        <f>数据源!BQ399</f>
        <v>19</v>
      </c>
      <c r="G367" s="2">
        <f>数据源!BR399</f>
        <v>5.1999999999999998E-3</v>
      </c>
      <c r="H367" s="2">
        <f>数据源!BS399</f>
        <v>4.9504643962848295E-3</v>
      </c>
      <c r="I367" s="2">
        <f>数据源!BT399</f>
        <v>50</v>
      </c>
      <c r="J367" s="3">
        <f t="shared" si="176"/>
        <v>15</v>
      </c>
      <c r="K367" s="3">
        <f t="shared" si="177"/>
        <v>23</v>
      </c>
      <c r="L367" s="3" t="str">
        <f t="shared" si="178"/>
        <v>部件</v>
      </c>
      <c r="M367" s="3">
        <f t="shared" ca="1" si="179"/>
        <v>91204</v>
      </c>
      <c r="N367" s="3" t="str">
        <f t="shared" ca="1" si="182"/>
        <v>51211,52211,53211,51221,52221,53221,51311,52311,53311,51321,52321,53321,51411,52411,53411,51421,51431,91001,91003,91005,91101,91103,91105,91201,91203,91205,91002,91004,91006,91102,91104,91106,91202,91204</v>
      </c>
      <c r="O367" s="3" t="str">
        <f t="shared" si="183"/>
        <v>325,325,325,126,126,126,111,111,111,104,104,104,76,76,76,76,63,50,50,50,50,50,50,50,50,50,50,50,50,50,50,50,50,50</v>
      </c>
      <c r="P367" s="1" t="str">
        <f t="shared" si="184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</v>
      </c>
      <c r="Q367" s="3" t="str">
        <f>IF(D367="坦克碎片",VLOOKUP(C367,道具信息!$N$2:$O$291,2,FALSE)&amp;"碎片",VLOOKUP(C367,道具信息!$N$2:$O$291,2,FALSE))</f>
        <v>T1部件</v>
      </c>
      <c r="R367" s="3">
        <f t="shared" si="187"/>
        <v>900</v>
      </c>
      <c r="S367" s="11">
        <f t="shared" si="188"/>
        <v>0.20300000000000001</v>
      </c>
      <c r="T367" s="3" t="str">
        <f>VLOOKUP(Q367,道具信息!$Q$3:$S$20,2,FALSE)</f>
        <v>CHEST_ITEM_TYPE_T1_PART</v>
      </c>
      <c r="U367" s="3" t="str">
        <f>IF(COUNTIF(U$334:U366,T367)=0,T367,"")</f>
        <v/>
      </c>
      <c r="V367" s="3" t="str">
        <f t="shared" si="185"/>
        <v>CHEST_ITEM_TYPE_T2_SHARD,CHEST_ITEM_TYPE_T3_SHARD,CHEST_ITEM_TYPE_T4_SHARD,CHEST_ITEM_TYPE_T1_PART</v>
      </c>
      <c r="W367" s="13" t="str">
        <f t="shared" si="180"/>
        <v/>
      </c>
      <c r="X367" s="3" t="str">
        <f t="shared" si="181"/>
        <v/>
      </c>
      <c r="Y367" s="3" t="str">
        <f t="shared" si="186"/>
        <v>30.5%,14.5%,8.3%,20.3%</v>
      </c>
    </row>
    <row r="368" spans="2:25" x14ac:dyDescent="0.3">
      <c r="B368" s="2">
        <f>数据源!BM400</f>
        <v>8</v>
      </c>
      <c r="C368" s="2" t="str">
        <f>数据源!BN400</f>
        <v>T1HP6</v>
      </c>
      <c r="D368" s="2" t="str">
        <f>数据源!BO400</f>
        <v>部件</v>
      </c>
      <c r="E368" s="2">
        <f>数据源!BP400</f>
        <v>17</v>
      </c>
      <c r="F368" s="2">
        <f>数据源!BQ400</f>
        <v>19</v>
      </c>
      <c r="G368" s="2">
        <f>数据源!BR400</f>
        <v>5.1999999999999998E-3</v>
      </c>
      <c r="H368" s="2">
        <f>数据源!BS400</f>
        <v>4.9504643962848295E-3</v>
      </c>
      <c r="I368" s="2">
        <f>数据源!BT400</f>
        <v>50</v>
      </c>
      <c r="J368" s="3">
        <f t="shared" si="176"/>
        <v>15</v>
      </c>
      <c r="K368" s="3">
        <f t="shared" si="177"/>
        <v>23</v>
      </c>
      <c r="L368" s="3" t="str">
        <f t="shared" si="178"/>
        <v>部件</v>
      </c>
      <c r="M368" s="3">
        <f t="shared" ca="1" si="179"/>
        <v>91206</v>
      </c>
      <c r="N368" s="3" t="str">
        <f t="shared" ca="1" si="182"/>
        <v>51211,52211,53211,51221,52221,53221,51311,52311,53311,51321,52321,53321,51411,52411,53411,51421,51431,91001,91003,91005,91101,91103,91105,91201,91203,91205,91002,91004,91006,91102,91104,91106,91202,91204,91206</v>
      </c>
      <c r="O368" s="3" t="str">
        <f t="shared" si="183"/>
        <v>325,325,325,126,126,126,111,111,111,104,104,104,76,76,76,76,63,50,50,50,50,50,50,50,50,50,50,50,50,50,50,50,50,50,50</v>
      </c>
      <c r="P368" s="1" t="str">
        <f t="shared" si="184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</v>
      </c>
      <c r="Q368" s="3" t="str">
        <f>IF(D368="坦克碎片",VLOOKUP(C368,道具信息!$N$2:$O$291,2,FALSE)&amp;"碎片",VLOOKUP(C368,道具信息!$N$2:$O$291,2,FALSE))</f>
        <v>T1部件</v>
      </c>
      <c r="R368" s="3">
        <f t="shared" si="187"/>
        <v>900</v>
      </c>
      <c r="S368" s="11">
        <f t="shared" si="188"/>
        <v>0.20300000000000001</v>
      </c>
      <c r="T368" s="3" t="str">
        <f>VLOOKUP(Q368,道具信息!$Q$3:$S$20,2,FALSE)</f>
        <v>CHEST_ITEM_TYPE_T1_PART</v>
      </c>
      <c r="U368" s="3" t="str">
        <f>IF(COUNTIF(U$334:U367,T368)=0,T368,"")</f>
        <v/>
      </c>
      <c r="V368" s="3" t="str">
        <f t="shared" si="185"/>
        <v>CHEST_ITEM_TYPE_T2_SHARD,CHEST_ITEM_TYPE_T3_SHARD,CHEST_ITEM_TYPE_T4_SHARD,CHEST_ITEM_TYPE_T1_PART</v>
      </c>
      <c r="W368" s="13" t="str">
        <f t="shared" si="180"/>
        <v/>
      </c>
      <c r="X368" s="3" t="str">
        <f t="shared" si="181"/>
        <v/>
      </c>
      <c r="Y368" s="3" t="str">
        <f t="shared" si="186"/>
        <v>30.5%,14.5%,8.3%,20.3%</v>
      </c>
    </row>
    <row r="369" spans="2:25" x14ac:dyDescent="0.3">
      <c r="B369" s="2">
        <f>数据源!BM401</f>
        <v>8</v>
      </c>
      <c r="C369" s="2" t="str">
        <f>数据源!BN401</f>
        <v>T2LP1</v>
      </c>
      <c r="D369" s="2" t="str">
        <f>数据源!BO401</f>
        <v>部件</v>
      </c>
      <c r="E369" s="2">
        <f>数据源!BP401</f>
        <v>77.000000000000028</v>
      </c>
      <c r="F369" s="2">
        <f>数据源!BQ401</f>
        <v>8</v>
      </c>
      <c r="G369" s="2">
        <f>数据源!BR401</f>
        <v>6.4999999999999997E-3</v>
      </c>
      <c r="H369" s="2">
        <f>数据源!BS401</f>
        <v>3.2447240259740246E-3</v>
      </c>
      <c r="I369" s="2">
        <f>数据源!BT401</f>
        <v>32</v>
      </c>
      <c r="J369" s="3">
        <f t="shared" si="176"/>
        <v>6</v>
      </c>
      <c r="K369" s="3">
        <f t="shared" si="177"/>
        <v>10</v>
      </c>
      <c r="L369" s="3" t="str">
        <f t="shared" si="178"/>
        <v>部件</v>
      </c>
      <c r="M369" s="3">
        <f t="shared" ca="1" si="179"/>
        <v>92001</v>
      </c>
      <c r="N369" s="3" t="str">
        <f t="shared" ca="1" si="182"/>
        <v>51211,52211,53211,51221,52221,53221,51311,52311,53311,51321,52321,53321,51411,52411,53411,51421,51431,91001,91003,91005,91101,91103,91105,91201,91203,91205,91002,91004,91006,91102,91104,91106,91202,91204,91206,92001</v>
      </c>
      <c r="O369" s="3" t="str">
        <f t="shared" si="183"/>
        <v>325,325,325,126,126,126,111,111,111,104,104,104,76,76,76,76,63,50,50,50,50,50,50,50,50,50,50,50,50,50,50,50,50,50,50,32</v>
      </c>
      <c r="P369" s="1" t="str">
        <f t="shared" si="184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</v>
      </c>
      <c r="Q369" s="3" t="str">
        <f>IF(D369="坦克碎片",VLOOKUP(C369,道具信息!$N$2:$O$291,2,FALSE)&amp;"碎片",VLOOKUP(C369,道具信息!$N$2:$O$291,2,FALSE))</f>
        <v>T2部件</v>
      </c>
      <c r="R369" s="3">
        <f t="shared" si="187"/>
        <v>576</v>
      </c>
      <c r="S369" s="11">
        <f t="shared" si="188"/>
        <v>0.13</v>
      </c>
      <c r="T369" s="3" t="str">
        <f>VLOOKUP(Q369,道具信息!$Q$3:$S$20,2,FALSE)</f>
        <v>CHEST_ITEM_TYPE_T2_PART</v>
      </c>
      <c r="U369" s="3" t="str">
        <f>IF(COUNTIF(U$334:U368,T369)=0,T369,"")</f>
        <v>CHEST_ITEM_TYPE_T2_PART</v>
      </c>
      <c r="V369" s="3" t="str">
        <f t="shared" si="185"/>
        <v>CHEST_ITEM_TYPE_T2_SHARD,CHEST_ITEM_TYPE_T3_SHARD,CHEST_ITEM_TYPE_T4_SHARD,CHEST_ITEM_TYPE_T1_PART,CHEST_ITEM_TYPE_T2_PART</v>
      </c>
      <c r="W369" s="13">
        <f t="shared" si="180"/>
        <v>0.13</v>
      </c>
      <c r="X369" s="3" t="str">
        <f t="shared" si="181"/>
        <v>13.0%</v>
      </c>
      <c r="Y369" s="3" t="str">
        <f t="shared" si="186"/>
        <v>30.5%,14.5%,8.3%,20.3%,13.0%</v>
      </c>
    </row>
    <row r="370" spans="2:25" x14ac:dyDescent="0.3">
      <c r="B370" s="2">
        <f>数据源!BM402</f>
        <v>8</v>
      </c>
      <c r="C370" s="2" t="str">
        <f>数据源!BN402</f>
        <v>T2LP3</v>
      </c>
      <c r="D370" s="2" t="str">
        <f>数据源!BO402</f>
        <v>部件</v>
      </c>
      <c r="E370" s="2">
        <f>数据源!BP402</f>
        <v>77.000000000000028</v>
      </c>
      <c r="F370" s="2">
        <f>数据源!BQ402</f>
        <v>8</v>
      </c>
      <c r="G370" s="2">
        <f>数据源!BR402</f>
        <v>6.4999999999999997E-3</v>
      </c>
      <c r="H370" s="2">
        <f>数据源!BS402</f>
        <v>3.2447240259740246E-3</v>
      </c>
      <c r="I370" s="2">
        <f>数据源!BT402</f>
        <v>32</v>
      </c>
      <c r="J370" s="3">
        <f t="shared" si="176"/>
        <v>6</v>
      </c>
      <c r="K370" s="3">
        <f t="shared" si="177"/>
        <v>10</v>
      </c>
      <c r="L370" s="3" t="str">
        <f t="shared" si="178"/>
        <v>部件</v>
      </c>
      <c r="M370" s="3">
        <f t="shared" ca="1" si="179"/>
        <v>92003</v>
      </c>
      <c r="N370" s="3" t="str">
        <f t="shared" ca="1" si="182"/>
        <v>51211,52211,53211,51221,52221,53221,51311,52311,53311,51321,52321,53321,51411,52411,53411,51421,51431,91001,91003,91005,91101,91103,91105,91201,91203,91205,91002,91004,91006,91102,91104,91106,91202,91204,91206,92001,92003</v>
      </c>
      <c r="O370" s="3" t="str">
        <f t="shared" si="183"/>
        <v>325,325,325,126,126,126,111,111,111,104,104,104,76,76,76,76,63,50,50,50,50,50,50,50,50,50,50,50,50,50,50,50,50,50,50,32,32</v>
      </c>
      <c r="P370" s="1" t="str">
        <f t="shared" si="184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</v>
      </c>
      <c r="Q370" s="3" t="str">
        <f>IF(D370="坦克碎片",VLOOKUP(C370,道具信息!$N$2:$O$291,2,FALSE)&amp;"碎片",VLOOKUP(C370,道具信息!$N$2:$O$291,2,FALSE))</f>
        <v>T2部件</v>
      </c>
      <c r="R370" s="3">
        <f t="shared" si="187"/>
        <v>576</v>
      </c>
      <c r="S370" s="11">
        <f t="shared" si="188"/>
        <v>0.13</v>
      </c>
      <c r="T370" s="3" t="str">
        <f>VLOOKUP(Q370,道具信息!$Q$3:$S$20,2,FALSE)</f>
        <v>CHEST_ITEM_TYPE_T2_PART</v>
      </c>
      <c r="U370" s="3" t="str">
        <f>IF(COUNTIF(U$334:U369,T370)=0,T370,"")</f>
        <v/>
      </c>
      <c r="V370" s="3" t="str">
        <f t="shared" si="185"/>
        <v>CHEST_ITEM_TYPE_T2_SHARD,CHEST_ITEM_TYPE_T3_SHARD,CHEST_ITEM_TYPE_T4_SHARD,CHEST_ITEM_TYPE_T1_PART,CHEST_ITEM_TYPE_T2_PART</v>
      </c>
      <c r="W370" s="13" t="str">
        <f t="shared" si="180"/>
        <v/>
      </c>
      <c r="X370" s="3" t="str">
        <f t="shared" si="181"/>
        <v/>
      </c>
      <c r="Y370" s="3" t="str">
        <f t="shared" si="186"/>
        <v>30.5%,14.5%,8.3%,20.3%,13.0%</v>
      </c>
    </row>
    <row r="371" spans="2:25" x14ac:dyDescent="0.3">
      <c r="B371" s="2">
        <f>数据源!BM403</f>
        <v>8</v>
      </c>
      <c r="C371" s="2" t="str">
        <f>数据源!BN403</f>
        <v>T2LP5</v>
      </c>
      <c r="D371" s="2" t="str">
        <f>数据源!BO403</f>
        <v>部件</v>
      </c>
      <c r="E371" s="2">
        <f>数据源!BP403</f>
        <v>77.000000000000028</v>
      </c>
      <c r="F371" s="2">
        <f>数据源!BQ403</f>
        <v>8</v>
      </c>
      <c r="G371" s="2">
        <f>数据源!BR403</f>
        <v>6.4999999999999997E-3</v>
      </c>
      <c r="H371" s="2">
        <f>数据源!BS403</f>
        <v>3.2447240259740246E-3</v>
      </c>
      <c r="I371" s="2">
        <f>数据源!BT403</f>
        <v>32</v>
      </c>
      <c r="J371" s="3">
        <f t="shared" si="176"/>
        <v>6</v>
      </c>
      <c r="K371" s="3">
        <f t="shared" si="177"/>
        <v>10</v>
      </c>
      <c r="L371" s="3" t="str">
        <f t="shared" si="178"/>
        <v>部件</v>
      </c>
      <c r="M371" s="3">
        <f t="shared" ca="1" si="179"/>
        <v>92005</v>
      </c>
      <c r="N371" s="3" t="str">
        <f t="shared" ca="1" si="182"/>
        <v>51211,52211,53211,51221,52221,53221,51311,52311,53311,51321,52321,53321,51411,52411,53411,51421,51431,91001,91003,91005,91101,91103,91105,91201,91203,91205,91002,91004,91006,91102,91104,91106,91202,91204,91206,92001,92003,92005</v>
      </c>
      <c r="O371" s="3" t="str">
        <f t="shared" si="183"/>
        <v>325,325,325,126,126,126,111,111,111,104,104,104,76,76,76,76,63,50,50,50,50,50,50,50,50,50,50,50,50,50,50,50,50,50,50,32,32,32</v>
      </c>
      <c r="P371" s="1" t="str">
        <f t="shared" si="184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</v>
      </c>
      <c r="Q371" s="3" t="str">
        <f>IF(D371="坦克碎片",VLOOKUP(C371,道具信息!$N$2:$O$291,2,FALSE)&amp;"碎片",VLOOKUP(C371,道具信息!$N$2:$O$291,2,FALSE))</f>
        <v>T2部件</v>
      </c>
      <c r="R371" s="3">
        <f t="shared" si="187"/>
        <v>576</v>
      </c>
      <c r="S371" s="11">
        <f t="shared" si="188"/>
        <v>0.13</v>
      </c>
      <c r="T371" s="3" t="str">
        <f>VLOOKUP(Q371,道具信息!$Q$3:$S$20,2,FALSE)</f>
        <v>CHEST_ITEM_TYPE_T2_PART</v>
      </c>
      <c r="U371" s="3" t="str">
        <f>IF(COUNTIF(U$334:U370,T371)=0,T371,"")</f>
        <v/>
      </c>
      <c r="V371" s="3" t="str">
        <f t="shared" si="185"/>
        <v>CHEST_ITEM_TYPE_T2_SHARD,CHEST_ITEM_TYPE_T3_SHARD,CHEST_ITEM_TYPE_T4_SHARD,CHEST_ITEM_TYPE_T1_PART,CHEST_ITEM_TYPE_T2_PART</v>
      </c>
      <c r="W371" s="13" t="str">
        <f t="shared" si="180"/>
        <v/>
      </c>
      <c r="X371" s="3" t="str">
        <f t="shared" si="181"/>
        <v/>
      </c>
      <c r="Y371" s="3" t="str">
        <f t="shared" si="186"/>
        <v>30.5%,14.5%,8.3%,20.3%,13.0%</v>
      </c>
    </row>
    <row r="372" spans="2:25" x14ac:dyDescent="0.3">
      <c r="B372" s="2">
        <f>数据源!BM404</f>
        <v>8</v>
      </c>
      <c r="C372" s="2" t="str">
        <f>数据源!BN404</f>
        <v>T2MP1</v>
      </c>
      <c r="D372" s="2" t="str">
        <f>数据源!BO404</f>
        <v>部件</v>
      </c>
      <c r="E372" s="2">
        <f>数据源!BP404</f>
        <v>77.000000000000028</v>
      </c>
      <c r="F372" s="2">
        <f>数据源!BQ404</f>
        <v>8</v>
      </c>
      <c r="G372" s="2">
        <f>数据源!BR404</f>
        <v>6.4999999999999997E-3</v>
      </c>
      <c r="H372" s="2">
        <f>数据源!BS404</f>
        <v>3.2447240259740246E-3</v>
      </c>
      <c r="I372" s="2">
        <f>数据源!BT404</f>
        <v>32</v>
      </c>
      <c r="J372" s="3">
        <f t="shared" si="176"/>
        <v>6</v>
      </c>
      <c r="K372" s="3">
        <f t="shared" si="177"/>
        <v>10</v>
      </c>
      <c r="L372" s="3" t="str">
        <f t="shared" si="178"/>
        <v>部件</v>
      </c>
      <c r="M372" s="3">
        <f t="shared" ca="1" si="179"/>
        <v>92101</v>
      </c>
      <c r="N372" s="3" t="str">
        <f t="shared" ca="1" si="182"/>
        <v>51211,52211,53211,51221,52221,53221,51311,52311,53311,51321,52321,53321,51411,52411,53411,51421,51431,91001,91003,91005,91101,91103,91105,91201,91203,91205,91002,91004,91006,91102,91104,91106,91202,91204,91206,92001,92003,92005,92101</v>
      </c>
      <c r="O372" s="3" t="str">
        <f t="shared" si="183"/>
        <v>325,325,325,126,126,126,111,111,111,104,104,104,76,76,76,76,63,50,50,50,50,50,50,50,50,50,50,50,50,50,50,50,50,50,50,32,32,32,32</v>
      </c>
      <c r="P372" s="1" t="str">
        <f t="shared" si="184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</v>
      </c>
      <c r="Q372" s="3" t="str">
        <f>IF(D372="坦克碎片",VLOOKUP(C372,道具信息!$N$2:$O$291,2,FALSE)&amp;"碎片",VLOOKUP(C372,道具信息!$N$2:$O$291,2,FALSE))</f>
        <v>T2部件</v>
      </c>
      <c r="R372" s="3">
        <f t="shared" si="187"/>
        <v>576</v>
      </c>
      <c r="S372" s="11">
        <f t="shared" si="188"/>
        <v>0.13</v>
      </c>
      <c r="T372" s="3" t="str">
        <f>VLOOKUP(Q372,道具信息!$Q$3:$S$20,2,FALSE)</f>
        <v>CHEST_ITEM_TYPE_T2_PART</v>
      </c>
      <c r="U372" s="3" t="str">
        <f>IF(COUNTIF(U$334:U371,T372)=0,T372,"")</f>
        <v/>
      </c>
      <c r="V372" s="3" t="str">
        <f t="shared" si="185"/>
        <v>CHEST_ITEM_TYPE_T2_SHARD,CHEST_ITEM_TYPE_T3_SHARD,CHEST_ITEM_TYPE_T4_SHARD,CHEST_ITEM_TYPE_T1_PART,CHEST_ITEM_TYPE_T2_PART</v>
      </c>
      <c r="W372" s="13" t="str">
        <f t="shared" si="180"/>
        <v/>
      </c>
      <c r="X372" s="3" t="str">
        <f t="shared" si="181"/>
        <v/>
      </c>
      <c r="Y372" s="3" t="str">
        <f t="shared" si="186"/>
        <v>30.5%,14.5%,8.3%,20.3%,13.0%</v>
      </c>
    </row>
    <row r="373" spans="2:25" x14ac:dyDescent="0.3">
      <c r="B373" s="2">
        <f>数据源!BM405</f>
        <v>8</v>
      </c>
      <c r="C373" s="2" t="str">
        <f>数据源!BN405</f>
        <v>T2MP3</v>
      </c>
      <c r="D373" s="2" t="str">
        <f>数据源!BO405</f>
        <v>部件</v>
      </c>
      <c r="E373" s="2">
        <f>数据源!BP405</f>
        <v>77.000000000000028</v>
      </c>
      <c r="F373" s="2">
        <f>数据源!BQ405</f>
        <v>8</v>
      </c>
      <c r="G373" s="2">
        <f>数据源!BR405</f>
        <v>6.4999999999999997E-3</v>
      </c>
      <c r="H373" s="2">
        <f>数据源!BS405</f>
        <v>3.2447240259740246E-3</v>
      </c>
      <c r="I373" s="2">
        <f>数据源!BT405</f>
        <v>32</v>
      </c>
      <c r="J373" s="3">
        <f t="shared" si="176"/>
        <v>6</v>
      </c>
      <c r="K373" s="3">
        <f t="shared" si="177"/>
        <v>10</v>
      </c>
      <c r="L373" s="3" t="str">
        <f t="shared" ref="L373:L404" si="189">RIGHT(D373,2)</f>
        <v>部件</v>
      </c>
      <c r="M373" s="3">
        <f t="shared" ref="M373:M404" ca="1" si="190">IF(OR(L373="坦克",L373="碎片"),VLOOKUP(C373,INDIRECT("坦克ID"),MATCH(L373&amp;"ID",INDIRECT("坦克标头"),0),FALSE),VLOOKUP(C373,INDIRECT(L373&amp;"ID"),2,FALSE))</f>
        <v>92103</v>
      </c>
      <c r="N373" s="3" t="str">
        <f t="shared" ref="N373:N404" ca="1" si="191">N372&amp;","&amp;M373</f>
        <v>51211,52211,53211,51221,52221,53221,51311,52311,53311,51321,52321,53321,51411,52411,53411,51421,51431,91001,91003,91005,91101,91103,91105,91201,91203,91205,91002,91004,91006,91102,91104,91106,91202,91204,91206,92001,92003,92005,92101,92103</v>
      </c>
      <c r="O373" s="3" t="str">
        <f t="shared" ref="O373:O404" si="192">O372&amp;","&amp;I373</f>
        <v>325,325,325,126,126,126,111,111,111,104,104,104,76,76,76,76,63,50,50,50,50,50,50,50,50,50,50,50,50,50,50,50,50,50,50,32,32,32,32,32</v>
      </c>
      <c r="P373" s="1" t="str">
        <f t="shared" ref="P373:P404" si="193">P372&amp;","&amp;"("&amp;J373&amp;","&amp;K373&amp;")"</f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</v>
      </c>
      <c r="Q373" s="3" t="str">
        <f>IF(D373="坦克碎片",VLOOKUP(C373,道具信息!$N$2:$O$291,2,FALSE)&amp;"碎片",VLOOKUP(C373,道具信息!$N$2:$O$291,2,FALSE))</f>
        <v>T2部件</v>
      </c>
      <c r="R373" s="3">
        <f t="shared" si="187"/>
        <v>576</v>
      </c>
      <c r="S373" s="11">
        <f t="shared" si="188"/>
        <v>0.13</v>
      </c>
      <c r="T373" s="3" t="str">
        <f>VLOOKUP(Q373,道具信息!$Q$3:$S$20,2,FALSE)</f>
        <v>CHEST_ITEM_TYPE_T2_PART</v>
      </c>
      <c r="U373" s="3" t="str">
        <f>IF(COUNTIF(U$334:U372,T373)=0,T373,"")</f>
        <v/>
      </c>
      <c r="V373" s="3" t="str">
        <f t="shared" si="185"/>
        <v>CHEST_ITEM_TYPE_T2_SHARD,CHEST_ITEM_TYPE_T3_SHARD,CHEST_ITEM_TYPE_T4_SHARD,CHEST_ITEM_TYPE_T1_PART,CHEST_ITEM_TYPE_T2_PART</v>
      </c>
      <c r="W373" s="13" t="str">
        <f t="shared" si="180"/>
        <v/>
      </c>
      <c r="X373" s="3" t="str">
        <f t="shared" si="181"/>
        <v/>
      </c>
      <c r="Y373" s="3" t="str">
        <f t="shared" si="186"/>
        <v>30.5%,14.5%,8.3%,20.3%,13.0%</v>
      </c>
    </row>
    <row r="374" spans="2:25" x14ac:dyDescent="0.3">
      <c r="B374" s="2">
        <f>数据源!BM406</f>
        <v>8</v>
      </c>
      <c r="C374" s="2" t="str">
        <f>数据源!BN406</f>
        <v>T2MP5</v>
      </c>
      <c r="D374" s="2" t="str">
        <f>数据源!BO406</f>
        <v>部件</v>
      </c>
      <c r="E374" s="2">
        <f>数据源!BP406</f>
        <v>77.000000000000028</v>
      </c>
      <c r="F374" s="2">
        <f>数据源!BQ406</f>
        <v>8</v>
      </c>
      <c r="G374" s="2">
        <f>数据源!BR406</f>
        <v>6.4999999999999997E-3</v>
      </c>
      <c r="H374" s="2">
        <f>数据源!BS406</f>
        <v>3.2447240259740246E-3</v>
      </c>
      <c r="I374" s="2">
        <f>数据源!BT406</f>
        <v>32</v>
      </c>
      <c r="J374" s="3">
        <f t="shared" si="176"/>
        <v>6</v>
      </c>
      <c r="K374" s="3">
        <f t="shared" si="177"/>
        <v>10</v>
      </c>
      <c r="L374" s="3" t="str">
        <f t="shared" si="189"/>
        <v>部件</v>
      </c>
      <c r="M374" s="3">
        <f t="shared" ca="1" si="190"/>
        <v>92105</v>
      </c>
      <c r="N374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</v>
      </c>
      <c r="O374" s="3" t="str">
        <f t="shared" si="192"/>
        <v>325,325,325,126,126,126,111,111,111,104,104,104,76,76,76,76,63,50,50,50,50,50,50,50,50,50,50,50,50,50,50,50,50,50,50,32,32,32,32,32,32</v>
      </c>
      <c r="P374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</v>
      </c>
      <c r="Q374" s="3" t="str">
        <f>IF(D374="坦克碎片",VLOOKUP(C374,道具信息!$N$2:$O$291,2,FALSE)&amp;"碎片",VLOOKUP(C374,道具信息!$N$2:$O$291,2,FALSE))</f>
        <v>T2部件</v>
      </c>
      <c r="R374" s="3">
        <f t="shared" si="187"/>
        <v>576</v>
      </c>
      <c r="S374" s="11">
        <f t="shared" si="188"/>
        <v>0.13</v>
      </c>
      <c r="T374" s="3" t="str">
        <f>VLOOKUP(Q374,道具信息!$Q$3:$S$20,2,FALSE)</f>
        <v>CHEST_ITEM_TYPE_T2_PART</v>
      </c>
      <c r="U374" s="3" t="str">
        <f>IF(COUNTIF(U$334:U373,T374)=0,T374,"")</f>
        <v/>
      </c>
      <c r="V374" s="3" t="str">
        <f t="shared" si="185"/>
        <v>CHEST_ITEM_TYPE_T2_SHARD,CHEST_ITEM_TYPE_T3_SHARD,CHEST_ITEM_TYPE_T4_SHARD,CHEST_ITEM_TYPE_T1_PART,CHEST_ITEM_TYPE_T2_PART</v>
      </c>
      <c r="W374" s="13" t="str">
        <f t="shared" si="180"/>
        <v/>
      </c>
      <c r="X374" s="3" t="str">
        <f t="shared" si="181"/>
        <v/>
      </c>
      <c r="Y374" s="3" t="str">
        <f t="shared" si="186"/>
        <v>30.5%,14.5%,8.3%,20.3%,13.0%</v>
      </c>
    </row>
    <row r="375" spans="2:25" x14ac:dyDescent="0.3">
      <c r="B375" s="2">
        <f>数据源!BM407</f>
        <v>8</v>
      </c>
      <c r="C375" s="2" t="str">
        <f>数据源!BN407</f>
        <v>T2HP1</v>
      </c>
      <c r="D375" s="2" t="str">
        <f>数据源!BO407</f>
        <v>部件</v>
      </c>
      <c r="E375" s="2">
        <f>数据源!BP407</f>
        <v>77.000000000000028</v>
      </c>
      <c r="F375" s="2">
        <f>数据源!BQ407</f>
        <v>8</v>
      </c>
      <c r="G375" s="2">
        <f>数据源!BR407</f>
        <v>6.4999999999999997E-3</v>
      </c>
      <c r="H375" s="2">
        <f>数据源!BS407</f>
        <v>3.2447240259740246E-3</v>
      </c>
      <c r="I375" s="2">
        <f>数据源!BT407</f>
        <v>32</v>
      </c>
      <c r="J375" s="3">
        <f t="shared" si="176"/>
        <v>6</v>
      </c>
      <c r="K375" s="3">
        <f t="shared" si="177"/>
        <v>10</v>
      </c>
      <c r="L375" s="3" t="str">
        <f t="shared" si="189"/>
        <v>部件</v>
      </c>
      <c r="M375" s="3">
        <f t="shared" ca="1" si="190"/>
        <v>92201</v>
      </c>
      <c r="N375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</v>
      </c>
      <c r="O375" s="3" t="str">
        <f t="shared" si="192"/>
        <v>325,325,325,126,126,126,111,111,111,104,104,104,76,76,76,76,63,50,50,50,50,50,50,50,50,50,50,50,50,50,50,50,50,50,50,32,32,32,32,32,32,32</v>
      </c>
      <c r="P375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</v>
      </c>
      <c r="Q375" s="3" t="str">
        <f>IF(D375="坦克碎片",VLOOKUP(C375,道具信息!$N$2:$O$291,2,FALSE)&amp;"碎片",VLOOKUP(C375,道具信息!$N$2:$O$291,2,FALSE))</f>
        <v>T2部件</v>
      </c>
      <c r="R375" s="3">
        <f t="shared" si="187"/>
        <v>576</v>
      </c>
      <c r="S375" s="11">
        <f t="shared" si="188"/>
        <v>0.13</v>
      </c>
      <c r="T375" s="3" t="str">
        <f>VLOOKUP(Q375,道具信息!$Q$3:$S$20,2,FALSE)</f>
        <v>CHEST_ITEM_TYPE_T2_PART</v>
      </c>
      <c r="U375" s="3" t="str">
        <f>IF(COUNTIF(U$334:U374,T375)=0,T375,"")</f>
        <v/>
      </c>
      <c r="V375" s="3" t="str">
        <f t="shared" si="185"/>
        <v>CHEST_ITEM_TYPE_T2_SHARD,CHEST_ITEM_TYPE_T3_SHARD,CHEST_ITEM_TYPE_T4_SHARD,CHEST_ITEM_TYPE_T1_PART,CHEST_ITEM_TYPE_T2_PART</v>
      </c>
      <c r="W375" s="13" t="str">
        <f t="shared" si="180"/>
        <v/>
      </c>
      <c r="X375" s="3" t="str">
        <f t="shared" si="181"/>
        <v/>
      </c>
      <c r="Y375" s="3" t="str">
        <f t="shared" si="186"/>
        <v>30.5%,14.5%,8.3%,20.3%,13.0%</v>
      </c>
    </row>
    <row r="376" spans="2:25" x14ac:dyDescent="0.3">
      <c r="B376" s="2">
        <f>数据源!BM408</f>
        <v>8</v>
      </c>
      <c r="C376" s="2" t="str">
        <f>数据源!BN408</f>
        <v>T2HP3</v>
      </c>
      <c r="D376" s="2" t="str">
        <f>数据源!BO408</f>
        <v>部件</v>
      </c>
      <c r="E376" s="2">
        <f>数据源!BP408</f>
        <v>77.000000000000028</v>
      </c>
      <c r="F376" s="2">
        <f>数据源!BQ408</f>
        <v>8</v>
      </c>
      <c r="G376" s="2">
        <f>数据源!BR408</f>
        <v>6.4999999999999997E-3</v>
      </c>
      <c r="H376" s="2">
        <f>数据源!BS408</f>
        <v>3.2447240259740246E-3</v>
      </c>
      <c r="I376" s="2">
        <f>数据源!BT408</f>
        <v>32</v>
      </c>
      <c r="J376" s="3">
        <f t="shared" si="176"/>
        <v>6</v>
      </c>
      <c r="K376" s="3">
        <f t="shared" si="177"/>
        <v>10</v>
      </c>
      <c r="L376" s="3" t="str">
        <f t="shared" si="189"/>
        <v>部件</v>
      </c>
      <c r="M376" s="3">
        <f t="shared" ca="1" si="190"/>
        <v>92203</v>
      </c>
      <c r="N376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</v>
      </c>
      <c r="O376" s="3" t="str">
        <f t="shared" si="192"/>
        <v>325,325,325,126,126,126,111,111,111,104,104,104,76,76,76,76,63,50,50,50,50,50,50,50,50,50,50,50,50,50,50,50,50,50,50,32,32,32,32,32,32,32,32</v>
      </c>
      <c r="P376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</v>
      </c>
      <c r="Q376" s="3" t="str">
        <f>IF(D376="坦克碎片",VLOOKUP(C376,道具信息!$N$2:$O$291,2,FALSE)&amp;"碎片",VLOOKUP(C376,道具信息!$N$2:$O$291,2,FALSE))</f>
        <v>T2部件</v>
      </c>
      <c r="R376" s="3">
        <f t="shared" si="187"/>
        <v>576</v>
      </c>
      <c r="S376" s="11">
        <f t="shared" si="188"/>
        <v>0.13</v>
      </c>
      <c r="T376" s="3" t="str">
        <f>VLOOKUP(Q376,道具信息!$Q$3:$S$20,2,FALSE)</f>
        <v>CHEST_ITEM_TYPE_T2_PART</v>
      </c>
      <c r="U376" s="3" t="str">
        <f>IF(COUNTIF(U$334:U375,T376)=0,T376,"")</f>
        <v/>
      </c>
      <c r="V376" s="3" t="str">
        <f t="shared" si="185"/>
        <v>CHEST_ITEM_TYPE_T2_SHARD,CHEST_ITEM_TYPE_T3_SHARD,CHEST_ITEM_TYPE_T4_SHARD,CHEST_ITEM_TYPE_T1_PART,CHEST_ITEM_TYPE_T2_PART</v>
      </c>
      <c r="W376" s="13" t="str">
        <f t="shared" si="180"/>
        <v/>
      </c>
      <c r="X376" s="3" t="str">
        <f t="shared" si="181"/>
        <v/>
      </c>
      <c r="Y376" s="3" t="str">
        <f t="shared" si="186"/>
        <v>30.5%,14.5%,8.3%,20.3%,13.0%</v>
      </c>
    </row>
    <row r="377" spans="2:25" x14ac:dyDescent="0.3">
      <c r="B377" s="2">
        <f>数据源!BM409</f>
        <v>8</v>
      </c>
      <c r="C377" s="2" t="str">
        <f>数据源!BN409</f>
        <v>T2HP5</v>
      </c>
      <c r="D377" s="2" t="str">
        <f>数据源!BO409</f>
        <v>部件</v>
      </c>
      <c r="E377" s="2">
        <f>数据源!BP409</f>
        <v>77.000000000000028</v>
      </c>
      <c r="F377" s="2">
        <f>数据源!BQ409</f>
        <v>8</v>
      </c>
      <c r="G377" s="2">
        <f>数据源!BR409</f>
        <v>6.4999999999999997E-3</v>
      </c>
      <c r="H377" s="2">
        <f>数据源!BS409</f>
        <v>3.2447240259740246E-3</v>
      </c>
      <c r="I377" s="2">
        <f>数据源!BT409</f>
        <v>32</v>
      </c>
      <c r="J377" s="3">
        <f t="shared" si="176"/>
        <v>6</v>
      </c>
      <c r="K377" s="3">
        <f t="shared" si="177"/>
        <v>10</v>
      </c>
      <c r="L377" s="3" t="str">
        <f t="shared" si="189"/>
        <v>部件</v>
      </c>
      <c r="M377" s="3">
        <f t="shared" ca="1" si="190"/>
        <v>92205</v>
      </c>
      <c r="N377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</v>
      </c>
      <c r="O377" s="3" t="str">
        <f t="shared" si="192"/>
        <v>325,325,325,126,126,126,111,111,111,104,104,104,76,76,76,76,63,50,50,50,50,50,50,50,50,50,50,50,50,50,50,50,50,50,50,32,32,32,32,32,32,32,32,32</v>
      </c>
      <c r="P377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</v>
      </c>
      <c r="Q377" s="3" t="str">
        <f>IF(D377="坦克碎片",VLOOKUP(C377,道具信息!$N$2:$O$291,2,FALSE)&amp;"碎片",VLOOKUP(C377,道具信息!$N$2:$O$291,2,FALSE))</f>
        <v>T2部件</v>
      </c>
      <c r="R377" s="3">
        <f t="shared" si="187"/>
        <v>576</v>
      </c>
      <c r="S377" s="11">
        <f t="shared" si="188"/>
        <v>0.13</v>
      </c>
      <c r="T377" s="3" t="str">
        <f>VLOOKUP(Q377,道具信息!$Q$3:$S$20,2,FALSE)</f>
        <v>CHEST_ITEM_TYPE_T2_PART</v>
      </c>
      <c r="U377" s="3" t="str">
        <f>IF(COUNTIF(U$334:U376,T377)=0,T377,"")</f>
        <v/>
      </c>
      <c r="V377" s="3" t="str">
        <f t="shared" si="185"/>
        <v>CHEST_ITEM_TYPE_T2_SHARD,CHEST_ITEM_TYPE_T3_SHARD,CHEST_ITEM_TYPE_T4_SHARD,CHEST_ITEM_TYPE_T1_PART,CHEST_ITEM_TYPE_T2_PART</v>
      </c>
      <c r="W377" s="13" t="str">
        <f t="shared" si="180"/>
        <v/>
      </c>
      <c r="X377" s="3" t="str">
        <f t="shared" si="181"/>
        <v/>
      </c>
      <c r="Y377" s="3" t="str">
        <f t="shared" si="186"/>
        <v>30.5%,14.5%,8.3%,20.3%,13.0%</v>
      </c>
    </row>
    <row r="378" spans="2:25" x14ac:dyDescent="0.3">
      <c r="B378" s="2">
        <f>数据源!BM410</f>
        <v>8</v>
      </c>
      <c r="C378" s="2" t="str">
        <f>数据源!BN410</f>
        <v>T2LP2</v>
      </c>
      <c r="D378" s="2" t="str">
        <f>数据源!BO410</f>
        <v>部件</v>
      </c>
      <c r="E378" s="2">
        <f>数据源!BP410</f>
        <v>77.000000000000028</v>
      </c>
      <c r="F378" s="2">
        <f>数据源!BQ410</f>
        <v>8</v>
      </c>
      <c r="G378" s="2">
        <f>数据源!BR410</f>
        <v>6.4999999999999997E-3</v>
      </c>
      <c r="H378" s="2">
        <f>数据源!BS410</f>
        <v>3.2447240259740246E-3</v>
      </c>
      <c r="I378" s="2">
        <f>数据源!BT410</f>
        <v>32</v>
      </c>
      <c r="J378" s="3">
        <f t="shared" si="176"/>
        <v>6</v>
      </c>
      <c r="K378" s="3">
        <f t="shared" si="177"/>
        <v>10</v>
      </c>
      <c r="L378" s="3" t="str">
        <f t="shared" si="189"/>
        <v>部件</v>
      </c>
      <c r="M378" s="3">
        <f t="shared" ca="1" si="190"/>
        <v>92002</v>
      </c>
      <c r="N378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</v>
      </c>
      <c r="O378" s="3" t="str">
        <f t="shared" si="192"/>
        <v>325,325,325,126,126,126,111,111,111,104,104,104,76,76,76,76,63,50,50,50,50,50,50,50,50,50,50,50,50,50,50,50,50,50,50,32,32,32,32,32,32,32,32,32,32</v>
      </c>
      <c r="P378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</v>
      </c>
      <c r="Q378" s="3" t="str">
        <f>IF(D378="坦克碎片",VLOOKUP(C378,道具信息!$N$2:$O$291,2,FALSE)&amp;"碎片",VLOOKUP(C378,道具信息!$N$2:$O$291,2,FALSE))</f>
        <v>T2部件</v>
      </c>
      <c r="R378" s="3">
        <f t="shared" si="187"/>
        <v>576</v>
      </c>
      <c r="S378" s="11">
        <f t="shared" si="188"/>
        <v>0.13</v>
      </c>
      <c r="T378" s="3" t="str">
        <f>VLOOKUP(Q378,道具信息!$Q$3:$S$20,2,FALSE)</f>
        <v>CHEST_ITEM_TYPE_T2_PART</v>
      </c>
      <c r="U378" s="3" t="str">
        <f>IF(COUNTIF(U$334:U377,T378)=0,T378,"")</f>
        <v/>
      </c>
      <c r="V378" s="3" t="str">
        <f t="shared" si="185"/>
        <v>CHEST_ITEM_TYPE_T2_SHARD,CHEST_ITEM_TYPE_T3_SHARD,CHEST_ITEM_TYPE_T4_SHARD,CHEST_ITEM_TYPE_T1_PART,CHEST_ITEM_TYPE_T2_PART</v>
      </c>
      <c r="W378" s="13" t="str">
        <f t="shared" si="180"/>
        <v/>
      </c>
      <c r="X378" s="3" t="str">
        <f t="shared" si="181"/>
        <v/>
      </c>
      <c r="Y378" s="3" t="str">
        <f t="shared" si="186"/>
        <v>30.5%,14.5%,8.3%,20.3%,13.0%</v>
      </c>
    </row>
    <row r="379" spans="2:25" x14ac:dyDescent="0.3">
      <c r="B379" s="2">
        <f>数据源!BM411</f>
        <v>8</v>
      </c>
      <c r="C379" s="2" t="str">
        <f>数据源!BN411</f>
        <v>T2LP4</v>
      </c>
      <c r="D379" s="2" t="str">
        <f>数据源!BO411</f>
        <v>部件</v>
      </c>
      <c r="E379" s="2">
        <f>数据源!BP411</f>
        <v>77.000000000000028</v>
      </c>
      <c r="F379" s="2">
        <f>数据源!BQ411</f>
        <v>8</v>
      </c>
      <c r="G379" s="2">
        <f>数据源!BR411</f>
        <v>6.4999999999999997E-3</v>
      </c>
      <c r="H379" s="2">
        <f>数据源!BS411</f>
        <v>3.2447240259740246E-3</v>
      </c>
      <c r="I379" s="2">
        <f>数据源!BT411</f>
        <v>32</v>
      </c>
      <c r="J379" s="3">
        <f t="shared" si="176"/>
        <v>6</v>
      </c>
      <c r="K379" s="3">
        <f t="shared" si="177"/>
        <v>10</v>
      </c>
      <c r="L379" s="3" t="str">
        <f t="shared" si="189"/>
        <v>部件</v>
      </c>
      <c r="M379" s="3">
        <f t="shared" ca="1" si="190"/>
        <v>92004</v>
      </c>
      <c r="N379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</v>
      </c>
      <c r="O379" s="3" t="str">
        <f t="shared" si="192"/>
        <v>325,325,325,126,126,126,111,111,111,104,104,104,76,76,76,76,63,50,50,50,50,50,50,50,50,50,50,50,50,50,50,50,50,50,50,32,32,32,32,32,32,32,32,32,32,32</v>
      </c>
      <c r="P379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</v>
      </c>
      <c r="Q379" s="3" t="str">
        <f>IF(D379="坦克碎片",VLOOKUP(C379,道具信息!$N$2:$O$291,2,FALSE)&amp;"碎片",VLOOKUP(C379,道具信息!$N$2:$O$291,2,FALSE))</f>
        <v>T2部件</v>
      </c>
      <c r="R379" s="3">
        <f t="shared" si="187"/>
        <v>576</v>
      </c>
      <c r="S379" s="11">
        <f t="shared" si="188"/>
        <v>0.13</v>
      </c>
      <c r="T379" s="3" t="str">
        <f>VLOOKUP(Q379,道具信息!$Q$3:$S$20,2,FALSE)</f>
        <v>CHEST_ITEM_TYPE_T2_PART</v>
      </c>
      <c r="U379" s="3" t="str">
        <f>IF(COUNTIF(U$334:U378,T379)=0,T379,"")</f>
        <v/>
      </c>
      <c r="V379" s="3" t="str">
        <f t="shared" si="185"/>
        <v>CHEST_ITEM_TYPE_T2_SHARD,CHEST_ITEM_TYPE_T3_SHARD,CHEST_ITEM_TYPE_T4_SHARD,CHEST_ITEM_TYPE_T1_PART,CHEST_ITEM_TYPE_T2_PART</v>
      </c>
      <c r="W379" s="13" t="str">
        <f t="shared" si="180"/>
        <v/>
      </c>
      <c r="X379" s="3" t="str">
        <f t="shared" si="181"/>
        <v/>
      </c>
      <c r="Y379" s="3" t="str">
        <f t="shared" si="186"/>
        <v>30.5%,14.5%,8.3%,20.3%,13.0%</v>
      </c>
    </row>
    <row r="380" spans="2:25" x14ac:dyDescent="0.3">
      <c r="B380" s="2">
        <f>数据源!BM412</f>
        <v>8</v>
      </c>
      <c r="C380" s="2" t="str">
        <f>数据源!BN412</f>
        <v>T2LP6</v>
      </c>
      <c r="D380" s="2" t="str">
        <f>数据源!BO412</f>
        <v>部件</v>
      </c>
      <c r="E380" s="2">
        <f>数据源!BP412</f>
        <v>77.000000000000028</v>
      </c>
      <c r="F380" s="2">
        <f>数据源!BQ412</f>
        <v>8</v>
      </c>
      <c r="G380" s="2">
        <f>数据源!BR412</f>
        <v>6.4999999999999997E-3</v>
      </c>
      <c r="H380" s="2">
        <f>数据源!BS412</f>
        <v>3.2447240259740246E-3</v>
      </c>
      <c r="I380" s="2">
        <f>数据源!BT412</f>
        <v>32</v>
      </c>
      <c r="J380" s="3">
        <f t="shared" si="176"/>
        <v>6</v>
      </c>
      <c r="K380" s="3">
        <f t="shared" si="177"/>
        <v>10</v>
      </c>
      <c r="L380" s="3" t="str">
        <f t="shared" si="189"/>
        <v>部件</v>
      </c>
      <c r="M380" s="3">
        <f t="shared" ca="1" si="190"/>
        <v>92006</v>
      </c>
      <c r="N380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</v>
      </c>
      <c r="O380" s="3" t="str">
        <f t="shared" si="192"/>
        <v>325,325,325,126,126,126,111,111,111,104,104,104,76,76,76,76,63,50,50,50,50,50,50,50,50,50,50,50,50,50,50,50,50,50,50,32,32,32,32,32,32,32,32,32,32,32,32</v>
      </c>
      <c r="P380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</v>
      </c>
      <c r="Q380" s="3" t="str">
        <f>IF(D380="坦克碎片",VLOOKUP(C380,道具信息!$N$2:$O$291,2,FALSE)&amp;"碎片",VLOOKUP(C380,道具信息!$N$2:$O$291,2,FALSE))</f>
        <v>T2部件</v>
      </c>
      <c r="R380" s="3">
        <f t="shared" si="187"/>
        <v>576</v>
      </c>
      <c r="S380" s="11">
        <f t="shared" si="188"/>
        <v>0.13</v>
      </c>
      <c r="T380" s="3" t="str">
        <f>VLOOKUP(Q380,道具信息!$Q$3:$S$20,2,FALSE)</f>
        <v>CHEST_ITEM_TYPE_T2_PART</v>
      </c>
      <c r="U380" s="3" t="str">
        <f>IF(COUNTIF(U$334:U379,T380)=0,T380,"")</f>
        <v/>
      </c>
      <c r="V380" s="3" t="str">
        <f t="shared" si="185"/>
        <v>CHEST_ITEM_TYPE_T2_SHARD,CHEST_ITEM_TYPE_T3_SHARD,CHEST_ITEM_TYPE_T4_SHARD,CHEST_ITEM_TYPE_T1_PART,CHEST_ITEM_TYPE_T2_PART</v>
      </c>
      <c r="W380" s="13" t="str">
        <f t="shared" si="180"/>
        <v/>
      </c>
      <c r="X380" s="3" t="str">
        <f t="shared" si="181"/>
        <v/>
      </c>
      <c r="Y380" s="3" t="str">
        <f t="shared" si="186"/>
        <v>30.5%,14.5%,8.3%,20.3%,13.0%</v>
      </c>
    </row>
    <row r="381" spans="2:25" x14ac:dyDescent="0.3">
      <c r="B381" s="2">
        <f>数据源!BM413</f>
        <v>8</v>
      </c>
      <c r="C381" s="2" t="str">
        <f>数据源!BN413</f>
        <v>T2MP2</v>
      </c>
      <c r="D381" s="2" t="str">
        <f>数据源!BO413</f>
        <v>部件</v>
      </c>
      <c r="E381" s="2">
        <f>数据源!BP413</f>
        <v>77.000000000000028</v>
      </c>
      <c r="F381" s="2">
        <f>数据源!BQ413</f>
        <v>8</v>
      </c>
      <c r="G381" s="2">
        <f>数据源!BR413</f>
        <v>6.4999999999999997E-3</v>
      </c>
      <c r="H381" s="2">
        <f>数据源!BS413</f>
        <v>3.2447240259740246E-3</v>
      </c>
      <c r="I381" s="2">
        <f>数据源!BT413</f>
        <v>32</v>
      </c>
      <c r="J381" s="3">
        <f t="shared" si="176"/>
        <v>6</v>
      </c>
      <c r="K381" s="3">
        <f t="shared" si="177"/>
        <v>10</v>
      </c>
      <c r="L381" s="3" t="str">
        <f t="shared" si="189"/>
        <v>部件</v>
      </c>
      <c r="M381" s="3">
        <f t="shared" ca="1" si="190"/>
        <v>92102</v>
      </c>
      <c r="N381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</v>
      </c>
      <c r="O381" s="3" t="str">
        <f t="shared" si="192"/>
        <v>325,325,325,126,126,126,111,111,111,104,104,104,76,76,76,76,63,50,50,50,50,50,50,50,50,50,50,50,50,50,50,50,50,50,50,32,32,32,32,32,32,32,32,32,32,32,32,32</v>
      </c>
      <c r="P381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</v>
      </c>
      <c r="Q381" s="3" t="str">
        <f>IF(D381="坦克碎片",VLOOKUP(C381,道具信息!$N$2:$O$291,2,FALSE)&amp;"碎片",VLOOKUP(C381,道具信息!$N$2:$O$291,2,FALSE))</f>
        <v>T2部件</v>
      </c>
      <c r="R381" s="3">
        <f t="shared" si="187"/>
        <v>576</v>
      </c>
      <c r="S381" s="11">
        <f t="shared" si="188"/>
        <v>0.13</v>
      </c>
      <c r="T381" s="3" t="str">
        <f>VLOOKUP(Q381,道具信息!$Q$3:$S$20,2,FALSE)</f>
        <v>CHEST_ITEM_TYPE_T2_PART</v>
      </c>
      <c r="U381" s="3" t="str">
        <f>IF(COUNTIF(U$334:U380,T381)=0,T381,"")</f>
        <v/>
      </c>
      <c r="V381" s="3" t="str">
        <f t="shared" si="185"/>
        <v>CHEST_ITEM_TYPE_T2_SHARD,CHEST_ITEM_TYPE_T3_SHARD,CHEST_ITEM_TYPE_T4_SHARD,CHEST_ITEM_TYPE_T1_PART,CHEST_ITEM_TYPE_T2_PART</v>
      </c>
      <c r="W381" s="13" t="str">
        <f t="shared" si="180"/>
        <v/>
      </c>
      <c r="X381" s="3" t="str">
        <f t="shared" si="181"/>
        <v/>
      </c>
      <c r="Y381" s="3" t="str">
        <f t="shared" si="186"/>
        <v>30.5%,14.5%,8.3%,20.3%,13.0%</v>
      </c>
    </row>
    <row r="382" spans="2:25" x14ac:dyDescent="0.3">
      <c r="B382" s="2">
        <f>数据源!BM414</f>
        <v>8</v>
      </c>
      <c r="C382" s="2" t="str">
        <f>数据源!BN414</f>
        <v>T2MP4</v>
      </c>
      <c r="D382" s="2" t="str">
        <f>数据源!BO414</f>
        <v>部件</v>
      </c>
      <c r="E382" s="2">
        <f>数据源!BP414</f>
        <v>77.000000000000028</v>
      </c>
      <c r="F382" s="2">
        <f>数据源!BQ414</f>
        <v>8</v>
      </c>
      <c r="G382" s="2">
        <f>数据源!BR414</f>
        <v>6.4999999999999997E-3</v>
      </c>
      <c r="H382" s="2">
        <f>数据源!BS414</f>
        <v>3.2447240259740246E-3</v>
      </c>
      <c r="I382" s="2">
        <f>数据源!BT414</f>
        <v>32</v>
      </c>
      <c r="J382" s="3">
        <f t="shared" si="176"/>
        <v>6</v>
      </c>
      <c r="K382" s="3">
        <f t="shared" si="177"/>
        <v>10</v>
      </c>
      <c r="L382" s="3" t="str">
        <f t="shared" si="189"/>
        <v>部件</v>
      </c>
      <c r="M382" s="3">
        <f t="shared" ca="1" si="190"/>
        <v>92104</v>
      </c>
      <c r="N382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</v>
      </c>
      <c r="O382" s="3" t="str">
        <f t="shared" si="192"/>
        <v>325,325,325,126,126,126,111,111,111,104,104,104,76,76,76,76,63,50,50,50,50,50,50,50,50,50,50,50,50,50,50,50,50,50,50,32,32,32,32,32,32,32,32,32,32,32,32,32,32</v>
      </c>
      <c r="P382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</v>
      </c>
      <c r="Q382" s="3" t="str">
        <f>IF(D382="坦克碎片",VLOOKUP(C382,道具信息!$N$2:$O$291,2,FALSE)&amp;"碎片",VLOOKUP(C382,道具信息!$N$2:$O$291,2,FALSE))</f>
        <v>T2部件</v>
      </c>
      <c r="R382" s="3">
        <f t="shared" si="187"/>
        <v>576</v>
      </c>
      <c r="S382" s="11">
        <f t="shared" si="188"/>
        <v>0.13</v>
      </c>
      <c r="T382" s="3" t="str">
        <f>VLOOKUP(Q382,道具信息!$Q$3:$S$20,2,FALSE)</f>
        <v>CHEST_ITEM_TYPE_T2_PART</v>
      </c>
      <c r="U382" s="3" t="str">
        <f>IF(COUNTIF(U$334:U381,T382)=0,T382,"")</f>
        <v/>
      </c>
      <c r="V382" s="3" t="str">
        <f t="shared" si="185"/>
        <v>CHEST_ITEM_TYPE_T2_SHARD,CHEST_ITEM_TYPE_T3_SHARD,CHEST_ITEM_TYPE_T4_SHARD,CHEST_ITEM_TYPE_T1_PART,CHEST_ITEM_TYPE_T2_PART</v>
      </c>
      <c r="W382" s="13" t="str">
        <f t="shared" si="180"/>
        <v/>
      </c>
      <c r="X382" s="3" t="str">
        <f t="shared" si="181"/>
        <v/>
      </c>
      <c r="Y382" s="3" t="str">
        <f t="shared" si="186"/>
        <v>30.5%,14.5%,8.3%,20.3%,13.0%</v>
      </c>
    </row>
    <row r="383" spans="2:25" x14ac:dyDescent="0.3">
      <c r="B383" s="2">
        <f>数据源!BM415</f>
        <v>8</v>
      </c>
      <c r="C383" s="2" t="str">
        <f>数据源!BN415</f>
        <v>T2MP6</v>
      </c>
      <c r="D383" s="2" t="str">
        <f>数据源!BO415</f>
        <v>部件</v>
      </c>
      <c r="E383" s="2">
        <f>数据源!BP415</f>
        <v>77.000000000000028</v>
      </c>
      <c r="F383" s="2">
        <f>数据源!BQ415</f>
        <v>8</v>
      </c>
      <c r="G383" s="2">
        <f>数据源!BR415</f>
        <v>6.4999999999999997E-3</v>
      </c>
      <c r="H383" s="2">
        <f>数据源!BS415</f>
        <v>3.2447240259740246E-3</v>
      </c>
      <c r="I383" s="2">
        <f>数据源!BT415</f>
        <v>32</v>
      </c>
      <c r="J383" s="3">
        <f t="shared" si="176"/>
        <v>6</v>
      </c>
      <c r="K383" s="3">
        <f t="shared" si="177"/>
        <v>10</v>
      </c>
      <c r="L383" s="3" t="str">
        <f t="shared" si="189"/>
        <v>部件</v>
      </c>
      <c r="M383" s="3">
        <f t="shared" ca="1" si="190"/>
        <v>92106</v>
      </c>
      <c r="N383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</v>
      </c>
      <c r="O383" s="3" t="str">
        <f t="shared" si="192"/>
        <v>325,325,325,126,126,126,111,111,111,104,104,104,76,76,76,76,63,50,50,50,50,50,50,50,50,50,50,50,50,50,50,50,50,50,50,32,32,32,32,32,32,32,32,32,32,32,32,32,32,32</v>
      </c>
      <c r="P383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,(6,10)</v>
      </c>
      <c r="Q383" s="3" t="str">
        <f>IF(D383="坦克碎片",VLOOKUP(C383,道具信息!$N$2:$O$291,2,FALSE)&amp;"碎片",VLOOKUP(C383,道具信息!$N$2:$O$291,2,FALSE))</f>
        <v>T2部件</v>
      </c>
      <c r="R383" s="3">
        <f t="shared" si="187"/>
        <v>576</v>
      </c>
      <c r="S383" s="11">
        <f t="shared" si="188"/>
        <v>0.13</v>
      </c>
      <c r="T383" s="3" t="str">
        <f>VLOOKUP(Q383,道具信息!$Q$3:$S$20,2,FALSE)</f>
        <v>CHEST_ITEM_TYPE_T2_PART</v>
      </c>
      <c r="U383" s="3" t="str">
        <f>IF(COUNTIF(U$334:U382,T383)=0,T383,"")</f>
        <v/>
      </c>
      <c r="V383" s="3" t="str">
        <f t="shared" si="185"/>
        <v>CHEST_ITEM_TYPE_T2_SHARD,CHEST_ITEM_TYPE_T3_SHARD,CHEST_ITEM_TYPE_T4_SHARD,CHEST_ITEM_TYPE_T1_PART,CHEST_ITEM_TYPE_T2_PART</v>
      </c>
      <c r="W383" s="13" t="str">
        <f t="shared" si="180"/>
        <v/>
      </c>
      <c r="X383" s="3" t="str">
        <f t="shared" si="181"/>
        <v/>
      </c>
      <c r="Y383" s="3" t="str">
        <f t="shared" si="186"/>
        <v>30.5%,14.5%,8.3%,20.3%,13.0%</v>
      </c>
    </row>
    <row r="384" spans="2:25" x14ac:dyDescent="0.3">
      <c r="B384" s="2">
        <f>数据源!BM416</f>
        <v>8</v>
      </c>
      <c r="C384" s="2" t="str">
        <f>数据源!BN416</f>
        <v>T2HP2</v>
      </c>
      <c r="D384" s="2" t="str">
        <f>数据源!BO416</f>
        <v>部件</v>
      </c>
      <c r="E384" s="2">
        <f>数据源!BP416</f>
        <v>77.000000000000028</v>
      </c>
      <c r="F384" s="2">
        <f>数据源!BQ416</f>
        <v>8</v>
      </c>
      <c r="G384" s="2">
        <f>数据源!BR416</f>
        <v>6.4999999999999997E-3</v>
      </c>
      <c r="H384" s="2">
        <f>数据源!BS416</f>
        <v>3.2447240259740246E-3</v>
      </c>
      <c r="I384" s="2">
        <f>数据源!BT416</f>
        <v>32</v>
      </c>
      <c r="J384" s="3">
        <f t="shared" si="176"/>
        <v>6</v>
      </c>
      <c r="K384" s="3">
        <f t="shared" si="177"/>
        <v>10</v>
      </c>
      <c r="L384" s="3" t="str">
        <f t="shared" si="189"/>
        <v>部件</v>
      </c>
      <c r="M384" s="3">
        <f t="shared" ca="1" si="190"/>
        <v>92202</v>
      </c>
      <c r="N384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</v>
      </c>
      <c r="O384" s="3" t="str">
        <f t="shared" si="192"/>
        <v>325,325,325,126,126,126,111,111,111,104,104,104,76,76,76,76,63,50,50,50,50,50,50,50,50,50,50,50,50,50,50,50,50,50,50,32,32,32,32,32,32,32,32,32,32,32,32,32,32,32,32</v>
      </c>
      <c r="P384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,(6,10),(6,10)</v>
      </c>
      <c r="Q384" s="3" t="str">
        <f>IF(D384="坦克碎片",VLOOKUP(C384,道具信息!$N$2:$O$291,2,FALSE)&amp;"碎片",VLOOKUP(C384,道具信息!$N$2:$O$291,2,FALSE))</f>
        <v>T2部件</v>
      </c>
      <c r="R384" s="3">
        <f t="shared" si="187"/>
        <v>576</v>
      </c>
      <c r="S384" s="11">
        <f t="shared" si="188"/>
        <v>0.13</v>
      </c>
      <c r="T384" s="3" t="str">
        <f>VLOOKUP(Q384,道具信息!$Q$3:$S$20,2,FALSE)</f>
        <v>CHEST_ITEM_TYPE_T2_PART</v>
      </c>
      <c r="U384" s="3" t="str">
        <f>IF(COUNTIF(U$334:U383,T384)=0,T384,"")</f>
        <v/>
      </c>
      <c r="V384" s="3" t="str">
        <f t="shared" si="185"/>
        <v>CHEST_ITEM_TYPE_T2_SHARD,CHEST_ITEM_TYPE_T3_SHARD,CHEST_ITEM_TYPE_T4_SHARD,CHEST_ITEM_TYPE_T1_PART,CHEST_ITEM_TYPE_T2_PART</v>
      </c>
      <c r="W384" s="13" t="str">
        <f t="shared" si="180"/>
        <v/>
      </c>
      <c r="X384" s="3" t="str">
        <f t="shared" si="181"/>
        <v/>
      </c>
      <c r="Y384" s="3" t="str">
        <f t="shared" si="186"/>
        <v>30.5%,14.5%,8.3%,20.3%,13.0%</v>
      </c>
    </row>
    <row r="385" spans="2:25" x14ac:dyDescent="0.3">
      <c r="B385" s="2">
        <f>数据源!BM417</f>
        <v>8</v>
      </c>
      <c r="C385" s="2" t="str">
        <f>数据源!BN417</f>
        <v>T2HP4</v>
      </c>
      <c r="D385" s="2" t="str">
        <f>数据源!BO417</f>
        <v>部件</v>
      </c>
      <c r="E385" s="2">
        <f>数据源!BP417</f>
        <v>77.000000000000028</v>
      </c>
      <c r="F385" s="2">
        <f>数据源!BQ417</f>
        <v>8</v>
      </c>
      <c r="G385" s="2">
        <f>数据源!BR417</f>
        <v>6.4999999999999997E-3</v>
      </c>
      <c r="H385" s="2">
        <f>数据源!BS417</f>
        <v>3.2447240259740246E-3</v>
      </c>
      <c r="I385" s="2">
        <f>数据源!BT417</f>
        <v>32</v>
      </c>
      <c r="J385" s="3">
        <f t="shared" si="176"/>
        <v>6</v>
      </c>
      <c r="K385" s="3">
        <f t="shared" si="177"/>
        <v>10</v>
      </c>
      <c r="L385" s="3" t="str">
        <f t="shared" si="189"/>
        <v>部件</v>
      </c>
      <c r="M385" s="3">
        <f t="shared" ca="1" si="190"/>
        <v>92204</v>
      </c>
      <c r="N385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</v>
      </c>
      <c r="O385" s="3" t="str">
        <f t="shared" si="192"/>
        <v>325,325,325,126,126,126,111,111,111,104,104,104,76,76,76,76,63,50,50,50,50,50,50,50,50,50,50,50,50,50,50,50,50,50,50,32,32,32,32,32,32,32,32,32,32,32,32,32,32,32,32,32</v>
      </c>
      <c r="P385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,(6,10),(6,10),(6,10)</v>
      </c>
      <c r="Q385" s="3" t="str">
        <f>IF(D385="坦克碎片",VLOOKUP(C385,道具信息!$N$2:$O$291,2,FALSE)&amp;"碎片",VLOOKUP(C385,道具信息!$N$2:$O$291,2,FALSE))</f>
        <v>T2部件</v>
      </c>
      <c r="R385" s="3">
        <f t="shared" si="187"/>
        <v>576</v>
      </c>
      <c r="S385" s="11">
        <f t="shared" si="188"/>
        <v>0.13</v>
      </c>
      <c r="T385" s="3" t="str">
        <f>VLOOKUP(Q385,道具信息!$Q$3:$S$20,2,FALSE)</f>
        <v>CHEST_ITEM_TYPE_T2_PART</v>
      </c>
      <c r="U385" s="3" t="str">
        <f>IF(COUNTIF(U$334:U384,T385)=0,T385,"")</f>
        <v/>
      </c>
      <c r="V385" s="3" t="str">
        <f t="shared" si="185"/>
        <v>CHEST_ITEM_TYPE_T2_SHARD,CHEST_ITEM_TYPE_T3_SHARD,CHEST_ITEM_TYPE_T4_SHARD,CHEST_ITEM_TYPE_T1_PART,CHEST_ITEM_TYPE_T2_PART</v>
      </c>
      <c r="W385" s="13" t="str">
        <f t="shared" si="180"/>
        <v/>
      </c>
      <c r="X385" s="3" t="str">
        <f t="shared" si="181"/>
        <v/>
      </c>
      <c r="Y385" s="3" t="str">
        <f t="shared" si="186"/>
        <v>30.5%,14.5%,8.3%,20.3%,13.0%</v>
      </c>
    </row>
    <row r="386" spans="2:25" x14ac:dyDescent="0.3">
      <c r="B386" s="2">
        <f>数据源!BM418</f>
        <v>8</v>
      </c>
      <c r="C386" s="2" t="str">
        <f>数据源!BN418</f>
        <v>T2HP6</v>
      </c>
      <c r="D386" s="2" t="str">
        <f>数据源!BO418</f>
        <v>部件</v>
      </c>
      <c r="E386" s="2">
        <f>数据源!BP418</f>
        <v>77.000000000000028</v>
      </c>
      <c r="F386" s="2">
        <f>数据源!BQ418</f>
        <v>8</v>
      </c>
      <c r="G386" s="2">
        <f>数据源!BR418</f>
        <v>6.4999999999999997E-3</v>
      </c>
      <c r="H386" s="2">
        <f>数据源!BS418</f>
        <v>3.2447240259740246E-3</v>
      </c>
      <c r="I386" s="2">
        <f>数据源!BT418</f>
        <v>32</v>
      </c>
      <c r="J386" s="3">
        <f t="shared" si="176"/>
        <v>6</v>
      </c>
      <c r="K386" s="3">
        <f t="shared" si="177"/>
        <v>10</v>
      </c>
      <c r="L386" s="3" t="str">
        <f t="shared" si="189"/>
        <v>部件</v>
      </c>
      <c r="M386" s="3">
        <f t="shared" ca="1" si="190"/>
        <v>92206</v>
      </c>
      <c r="N386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</v>
      </c>
      <c r="O386" s="3" t="str">
        <f t="shared" si="192"/>
        <v>325,325,325,126,126,126,111,111,111,104,104,104,76,76,76,76,63,50,50,50,50,50,50,50,50,50,50,50,50,50,50,50,50,50,50,32,32,32,32,32,32,32,32,32,32,32,32,32,32,32,32,32,32</v>
      </c>
      <c r="P386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,(6,10),(6,10),(6,10),(6,10)</v>
      </c>
      <c r="Q386" s="3" t="str">
        <f>IF(D386="坦克碎片",VLOOKUP(C386,道具信息!$N$2:$O$291,2,FALSE)&amp;"碎片",VLOOKUP(C386,道具信息!$N$2:$O$291,2,FALSE))</f>
        <v>T2部件</v>
      </c>
      <c r="R386" s="3">
        <f t="shared" si="187"/>
        <v>576</v>
      </c>
      <c r="S386" s="11">
        <f t="shared" si="188"/>
        <v>0.13</v>
      </c>
      <c r="T386" s="3" t="str">
        <f>VLOOKUP(Q386,道具信息!$Q$3:$S$20,2,FALSE)</f>
        <v>CHEST_ITEM_TYPE_T2_PART</v>
      </c>
      <c r="U386" s="3" t="str">
        <f>IF(COUNTIF(U$334:U385,T386)=0,T386,"")</f>
        <v/>
      </c>
      <c r="V386" s="3" t="str">
        <f t="shared" si="185"/>
        <v>CHEST_ITEM_TYPE_T2_SHARD,CHEST_ITEM_TYPE_T3_SHARD,CHEST_ITEM_TYPE_T4_SHARD,CHEST_ITEM_TYPE_T1_PART,CHEST_ITEM_TYPE_T2_PART</v>
      </c>
      <c r="W386" s="13" t="str">
        <f t="shared" si="180"/>
        <v/>
      </c>
      <c r="X386" s="3" t="str">
        <f t="shared" si="181"/>
        <v/>
      </c>
      <c r="Y386" s="3" t="str">
        <f t="shared" si="186"/>
        <v>30.5%,14.5%,8.3%,20.3%,13.0%</v>
      </c>
    </row>
    <row r="387" spans="2:25" x14ac:dyDescent="0.3">
      <c r="B387" s="2">
        <f>数据源!BM419</f>
        <v>8</v>
      </c>
      <c r="C387" s="2" t="str">
        <f>数据源!BN419</f>
        <v>T3LP1</v>
      </c>
      <c r="D387" s="2" t="str">
        <f>数据源!BO419</f>
        <v>部件</v>
      </c>
      <c r="E387" s="2">
        <f>数据源!BP419</f>
        <v>433.2</v>
      </c>
      <c r="F387" s="2">
        <f>数据源!BQ419</f>
        <v>1.5</v>
      </c>
      <c r="G387" s="2">
        <f>数据源!BR419</f>
        <v>7.0000000000000001E-3</v>
      </c>
      <c r="H387" s="2">
        <f>数据源!BS419</f>
        <v>3.312557710064635E-3</v>
      </c>
      <c r="I387" s="2">
        <f>数据源!BT419</f>
        <v>33</v>
      </c>
      <c r="J387" s="3">
        <f t="shared" si="176"/>
        <v>1</v>
      </c>
      <c r="K387" s="3">
        <f t="shared" si="177"/>
        <v>2</v>
      </c>
      <c r="L387" s="3" t="str">
        <f t="shared" si="189"/>
        <v>部件</v>
      </c>
      <c r="M387" s="3">
        <f t="shared" ca="1" si="190"/>
        <v>93001</v>
      </c>
      <c r="N387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</v>
      </c>
      <c r="O387" s="3" t="str">
        <f t="shared" si="192"/>
        <v>325,325,325,126,126,126,111,111,111,104,104,104,76,76,76,76,63,50,50,50,50,50,50,50,50,50,50,50,50,50,50,50,50,50,50,32,32,32,32,32,32,32,32,32,32,32,32,32,32,32,32,32,32,33</v>
      </c>
      <c r="P387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,(6,10),(6,10),(6,10),(6,10),(1,2)</v>
      </c>
      <c r="Q387" s="3" t="str">
        <f>IF(D387="坦克碎片",VLOOKUP(C387,道具信息!$N$2:$O$291,2,FALSE)&amp;"碎片",VLOOKUP(C387,道具信息!$N$2:$O$291,2,FALSE))</f>
        <v>T3部件</v>
      </c>
      <c r="R387" s="3">
        <f t="shared" si="187"/>
        <v>594</v>
      </c>
      <c r="S387" s="11">
        <f t="shared" si="188"/>
        <v>0.13400000000000001</v>
      </c>
      <c r="T387" s="3" t="str">
        <f>VLOOKUP(Q387,道具信息!$Q$3:$S$20,2,FALSE)</f>
        <v>CHEST_ITEM_TYPE_T3_PART</v>
      </c>
      <c r="U387" s="3" t="str">
        <f>IF(COUNTIF(U$334:U386,T387)=0,T387,"")</f>
        <v>CHEST_ITEM_TYPE_T3_PART</v>
      </c>
      <c r="V387" s="3" t="str">
        <f t="shared" si="185"/>
        <v>CHEST_ITEM_TYPE_T2_SHARD,CHEST_ITEM_TYPE_T3_SHARD,CHEST_ITEM_TYPE_T4_SHARD,CHEST_ITEM_TYPE_T1_PART,CHEST_ITEM_TYPE_T2_PART,CHEST_ITEM_TYPE_T3_PART</v>
      </c>
      <c r="W387" s="13">
        <f t="shared" si="180"/>
        <v>0.13400000000000001</v>
      </c>
      <c r="X387" s="3" t="str">
        <f t="shared" si="181"/>
        <v>13.4%</v>
      </c>
      <c r="Y387" s="3" t="str">
        <f t="shared" si="186"/>
        <v>30.5%,14.5%,8.3%,20.3%,13.0%,13.4%</v>
      </c>
    </row>
    <row r="388" spans="2:25" x14ac:dyDescent="0.3">
      <c r="B388" s="2">
        <f>数据源!BM420</f>
        <v>8</v>
      </c>
      <c r="C388" s="2" t="str">
        <f>数据源!BN420</f>
        <v>T3LP3</v>
      </c>
      <c r="D388" s="2" t="str">
        <f>数据源!BO420</f>
        <v>部件</v>
      </c>
      <c r="E388" s="2">
        <f>数据源!BP420</f>
        <v>433.2</v>
      </c>
      <c r="F388" s="2">
        <f>数据源!BQ420</f>
        <v>1.5</v>
      </c>
      <c r="G388" s="2">
        <f>数据源!BR420</f>
        <v>7.0000000000000001E-3</v>
      </c>
      <c r="H388" s="2">
        <f>数据源!BS420</f>
        <v>3.312557710064635E-3</v>
      </c>
      <c r="I388" s="2">
        <f>数据源!BT420</f>
        <v>33</v>
      </c>
      <c r="J388" s="3">
        <f t="shared" si="176"/>
        <v>1</v>
      </c>
      <c r="K388" s="3">
        <f t="shared" si="177"/>
        <v>2</v>
      </c>
      <c r="L388" s="3" t="str">
        <f t="shared" si="189"/>
        <v>部件</v>
      </c>
      <c r="M388" s="3">
        <f t="shared" ca="1" si="190"/>
        <v>93003</v>
      </c>
      <c r="N388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</v>
      </c>
      <c r="O388" s="3" t="str">
        <f t="shared" si="192"/>
        <v>325,325,325,126,126,126,111,111,111,104,104,104,76,76,76,76,63,50,50,50,50,50,50,50,50,50,50,50,50,50,50,50,50,50,50,32,32,32,32,32,32,32,32,32,32,32,32,32,32,32,32,32,32,33,33</v>
      </c>
      <c r="P388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,(6,10),(6,10),(6,10),(6,10),(1,2),(1,2)</v>
      </c>
      <c r="Q388" s="3" t="str">
        <f>IF(D388="坦克碎片",VLOOKUP(C388,道具信息!$N$2:$O$291,2,FALSE)&amp;"碎片",VLOOKUP(C388,道具信息!$N$2:$O$291,2,FALSE))</f>
        <v>T3部件</v>
      </c>
      <c r="R388" s="3">
        <f t="shared" si="187"/>
        <v>594</v>
      </c>
      <c r="S388" s="11">
        <f t="shared" si="188"/>
        <v>0.13400000000000001</v>
      </c>
      <c r="T388" s="3" t="str">
        <f>VLOOKUP(Q388,道具信息!$Q$3:$S$20,2,FALSE)</f>
        <v>CHEST_ITEM_TYPE_T3_PART</v>
      </c>
      <c r="U388" s="3" t="str">
        <f>IF(COUNTIF(U$334:U387,T388)=0,T388,"")</f>
        <v/>
      </c>
      <c r="V388" s="3" t="str">
        <f t="shared" si="185"/>
        <v>CHEST_ITEM_TYPE_T2_SHARD,CHEST_ITEM_TYPE_T3_SHARD,CHEST_ITEM_TYPE_T4_SHARD,CHEST_ITEM_TYPE_T1_PART,CHEST_ITEM_TYPE_T2_PART,CHEST_ITEM_TYPE_T3_PART</v>
      </c>
      <c r="W388" s="13" t="str">
        <f t="shared" si="180"/>
        <v/>
      </c>
      <c r="X388" s="3" t="str">
        <f t="shared" si="181"/>
        <v/>
      </c>
      <c r="Y388" s="3" t="str">
        <f t="shared" si="186"/>
        <v>30.5%,14.5%,8.3%,20.3%,13.0%,13.4%</v>
      </c>
    </row>
    <row r="389" spans="2:25" x14ac:dyDescent="0.3">
      <c r="B389" s="2">
        <f>数据源!BM421</f>
        <v>8</v>
      </c>
      <c r="C389" s="2" t="str">
        <f>数据源!BN421</f>
        <v>T3LP5</v>
      </c>
      <c r="D389" s="2" t="str">
        <f>数据源!BO421</f>
        <v>部件</v>
      </c>
      <c r="E389" s="2">
        <f>数据源!BP421</f>
        <v>433.2</v>
      </c>
      <c r="F389" s="2">
        <f>数据源!BQ421</f>
        <v>1.5</v>
      </c>
      <c r="G389" s="2">
        <f>数据源!BR421</f>
        <v>7.0000000000000001E-3</v>
      </c>
      <c r="H389" s="2">
        <f>数据源!BS421</f>
        <v>3.312557710064635E-3</v>
      </c>
      <c r="I389" s="2">
        <f>数据源!BT421</f>
        <v>33</v>
      </c>
      <c r="J389" s="3">
        <f t="shared" si="176"/>
        <v>1</v>
      </c>
      <c r="K389" s="3">
        <f t="shared" si="177"/>
        <v>2</v>
      </c>
      <c r="L389" s="3" t="str">
        <f t="shared" si="189"/>
        <v>部件</v>
      </c>
      <c r="M389" s="3">
        <f t="shared" ca="1" si="190"/>
        <v>93005</v>
      </c>
      <c r="N389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</v>
      </c>
      <c r="O389" s="3" t="str">
        <f t="shared" si="192"/>
        <v>325,325,325,126,126,126,111,111,111,104,104,104,76,76,76,76,63,50,50,50,50,50,50,50,50,50,50,50,50,50,50,50,50,50,50,32,32,32,32,32,32,32,32,32,32,32,32,32,32,32,32,32,32,33,33,33</v>
      </c>
      <c r="P389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,(6,10),(6,10),(6,10),(6,10),(1,2),(1,2),(1,2)</v>
      </c>
      <c r="Q389" s="3" t="str">
        <f>IF(D389="坦克碎片",VLOOKUP(C389,道具信息!$N$2:$O$291,2,FALSE)&amp;"碎片",VLOOKUP(C389,道具信息!$N$2:$O$291,2,FALSE))</f>
        <v>T3部件</v>
      </c>
      <c r="R389" s="3">
        <f t="shared" si="187"/>
        <v>594</v>
      </c>
      <c r="S389" s="11">
        <f t="shared" si="188"/>
        <v>0.13400000000000001</v>
      </c>
      <c r="T389" s="3" t="str">
        <f>VLOOKUP(Q389,道具信息!$Q$3:$S$20,2,FALSE)</f>
        <v>CHEST_ITEM_TYPE_T3_PART</v>
      </c>
      <c r="U389" s="3" t="str">
        <f>IF(COUNTIF(U$334:U388,T389)=0,T389,"")</f>
        <v/>
      </c>
      <c r="V389" s="3" t="str">
        <f t="shared" si="185"/>
        <v>CHEST_ITEM_TYPE_T2_SHARD,CHEST_ITEM_TYPE_T3_SHARD,CHEST_ITEM_TYPE_T4_SHARD,CHEST_ITEM_TYPE_T1_PART,CHEST_ITEM_TYPE_T2_PART,CHEST_ITEM_TYPE_T3_PART</v>
      </c>
      <c r="W389" s="13" t="str">
        <f t="shared" si="180"/>
        <v/>
      </c>
      <c r="X389" s="3" t="str">
        <f t="shared" si="181"/>
        <v/>
      </c>
      <c r="Y389" s="3" t="str">
        <f t="shared" si="186"/>
        <v>30.5%,14.5%,8.3%,20.3%,13.0%,13.4%</v>
      </c>
    </row>
    <row r="390" spans="2:25" x14ac:dyDescent="0.3">
      <c r="B390" s="2">
        <f>数据源!BM422</f>
        <v>8</v>
      </c>
      <c r="C390" s="2" t="str">
        <f>数据源!BN422</f>
        <v>T3MP1</v>
      </c>
      <c r="D390" s="2" t="str">
        <f>数据源!BO422</f>
        <v>部件</v>
      </c>
      <c r="E390" s="2">
        <f>数据源!BP422</f>
        <v>433.2</v>
      </c>
      <c r="F390" s="2">
        <f>数据源!BQ422</f>
        <v>1.5</v>
      </c>
      <c r="G390" s="2">
        <f>数据源!BR422</f>
        <v>7.0000000000000001E-3</v>
      </c>
      <c r="H390" s="2">
        <f>数据源!BS422</f>
        <v>3.312557710064635E-3</v>
      </c>
      <c r="I390" s="2">
        <f>数据源!BT422</f>
        <v>33</v>
      </c>
      <c r="J390" s="3">
        <f t="shared" si="176"/>
        <v>1</v>
      </c>
      <c r="K390" s="3">
        <f t="shared" si="177"/>
        <v>2</v>
      </c>
      <c r="L390" s="3" t="str">
        <f t="shared" si="189"/>
        <v>部件</v>
      </c>
      <c r="M390" s="3">
        <f t="shared" ca="1" si="190"/>
        <v>93101</v>
      </c>
      <c r="N390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</v>
      </c>
      <c r="O390" s="3" t="str">
        <f t="shared" si="192"/>
        <v>325,325,325,126,126,126,111,111,111,104,104,104,76,76,76,76,63,50,50,50,50,50,50,50,50,50,50,50,50,50,50,50,50,50,50,32,32,32,32,32,32,32,32,32,32,32,32,32,32,32,32,32,32,33,33,33,33</v>
      </c>
      <c r="P390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,(6,10),(6,10),(6,10),(6,10),(1,2),(1,2),(1,2),(1,2)</v>
      </c>
      <c r="Q390" s="3" t="str">
        <f>IF(D390="坦克碎片",VLOOKUP(C390,道具信息!$N$2:$O$291,2,FALSE)&amp;"碎片",VLOOKUP(C390,道具信息!$N$2:$O$291,2,FALSE))</f>
        <v>T3部件</v>
      </c>
      <c r="R390" s="3">
        <f t="shared" si="187"/>
        <v>594</v>
      </c>
      <c r="S390" s="11">
        <f t="shared" si="188"/>
        <v>0.13400000000000001</v>
      </c>
      <c r="T390" s="3" t="str">
        <f>VLOOKUP(Q390,道具信息!$Q$3:$S$20,2,FALSE)</f>
        <v>CHEST_ITEM_TYPE_T3_PART</v>
      </c>
      <c r="U390" s="3" t="str">
        <f>IF(COUNTIF(U$334:U389,T390)=0,T390,"")</f>
        <v/>
      </c>
      <c r="V390" s="3" t="str">
        <f t="shared" si="185"/>
        <v>CHEST_ITEM_TYPE_T2_SHARD,CHEST_ITEM_TYPE_T3_SHARD,CHEST_ITEM_TYPE_T4_SHARD,CHEST_ITEM_TYPE_T1_PART,CHEST_ITEM_TYPE_T2_PART,CHEST_ITEM_TYPE_T3_PART</v>
      </c>
      <c r="W390" s="13" t="str">
        <f t="shared" si="180"/>
        <v/>
      </c>
      <c r="X390" s="3" t="str">
        <f t="shared" si="181"/>
        <v/>
      </c>
      <c r="Y390" s="3" t="str">
        <f t="shared" si="186"/>
        <v>30.5%,14.5%,8.3%,20.3%,13.0%,13.4%</v>
      </c>
    </row>
    <row r="391" spans="2:25" x14ac:dyDescent="0.3">
      <c r="B391" s="2">
        <f>数据源!BM423</f>
        <v>8</v>
      </c>
      <c r="C391" s="2" t="str">
        <f>数据源!BN423</f>
        <v>T3MP3</v>
      </c>
      <c r="D391" s="2" t="str">
        <f>数据源!BO423</f>
        <v>部件</v>
      </c>
      <c r="E391" s="2">
        <f>数据源!BP423</f>
        <v>433.2</v>
      </c>
      <c r="F391" s="2">
        <f>数据源!BQ423</f>
        <v>1.5</v>
      </c>
      <c r="G391" s="2">
        <f>数据源!BR423</f>
        <v>7.0000000000000001E-3</v>
      </c>
      <c r="H391" s="2">
        <f>数据源!BS423</f>
        <v>3.312557710064635E-3</v>
      </c>
      <c r="I391" s="2">
        <f>数据源!BT423</f>
        <v>33</v>
      </c>
      <c r="J391" s="3">
        <f t="shared" si="176"/>
        <v>1</v>
      </c>
      <c r="K391" s="3">
        <f t="shared" si="177"/>
        <v>2</v>
      </c>
      <c r="L391" s="3" t="str">
        <f t="shared" si="189"/>
        <v>部件</v>
      </c>
      <c r="M391" s="3">
        <f t="shared" ca="1" si="190"/>
        <v>93103</v>
      </c>
      <c r="N391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</v>
      </c>
      <c r="O391" s="3" t="str">
        <f t="shared" si="192"/>
        <v>325,325,325,126,126,126,111,111,111,104,104,104,76,76,76,76,63,50,50,50,50,50,50,50,50,50,50,50,50,50,50,50,50,50,50,32,32,32,32,32,32,32,32,32,32,32,32,32,32,32,32,32,32,33,33,33,33,33</v>
      </c>
      <c r="P391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,(6,10),(6,10),(6,10),(6,10),(1,2),(1,2),(1,2),(1,2),(1,2)</v>
      </c>
      <c r="Q391" s="3" t="str">
        <f>IF(D391="坦克碎片",VLOOKUP(C391,道具信息!$N$2:$O$291,2,FALSE)&amp;"碎片",VLOOKUP(C391,道具信息!$N$2:$O$291,2,FALSE))</f>
        <v>T3部件</v>
      </c>
      <c r="R391" s="3">
        <f t="shared" si="187"/>
        <v>594</v>
      </c>
      <c r="S391" s="11">
        <f t="shared" si="188"/>
        <v>0.13400000000000001</v>
      </c>
      <c r="T391" s="3" t="str">
        <f>VLOOKUP(Q391,道具信息!$Q$3:$S$20,2,FALSE)</f>
        <v>CHEST_ITEM_TYPE_T3_PART</v>
      </c>
      <c r="U391" s="3" t="str">
        <f>IF(COUNTIF(U$334:U390,T391)=0,T391,"")</f>
        <v/>
      </c>
      <c r="V391" s="3" t="str">
        <f t="shared" si="185"/>
        <v>CHEST_ITEM_TYPE_T2_SHARD,CHEST_ITEM_TYPE_T3_SHARD,CHEST_ITEM_TYPE_T4_SHARD,CHEST_ITEM_TYPE_T1_PART,CHEST_ITEM_TYPE_T2_PART,CHEST_ITEM_TYPE_T3_PART</v>
      </c>
      <c r="W391" s="13" t="str">
        <f t="shared" si="180"/>
        <v/>
      </c>
      <c r="X391" s="3" t="str">
        <f t="shared" si="181"/>
        <v/>
      </c>
      <c r="Y391" s="3" t="str">
        <f t="shared" si="186"/>
        <v>30.5%,14.5%,8.3%,20.3%,13.0%,13.4%</v>
      </c>
    </row>
    <row r="392" spans="2:25" x14ac:dyDescent="0.3">
      <c r="B392" s="2">
        <f>数据源!BM424</f>
        <v>8</v>
      </c>
      <c r="C392" s="2" t="str">
        <f>数据源!BN424</f>
        <v>T3MP5</v>
      </c>
      <c r="D392" s="2" t="str">
        <f>数据源!BO424</f>
        <v>部件</v>
      </c>
      <c r="E392" s="2">
        <f>数据源!BP424</f>
        <v>433.2</v>
      </c>
      <c r="F392" s="2">
        <f>数据源!BQ424</f>
        <v>1.5</v>
      </c>
      <c r="G392" s="2">
        <f>数据源!BR424</f>
        <v>7.0000000000000001E-3</v>
      </c>
      <c r="H392" s="2">
        <f>数据源!BS424</f>
        <v>3.312557710064635E-3</v>
      </c>
      <c r="I392" s="2">
        <f>数据源!BT424</f>
        <v>33</v>
      </c>
      <c r="J392" s="3">
        <f t="shared" si="176"/>
        <v>1</v>
      </c>
      <c r="K392" s="3">
        <f t="shared" si="177"/>
        <v>2</v>
      </c>
      <c r="L392" s="3" t="str">
        <f t="shared" si="189"/>
        <v>部件</v>
      </c>
      <c r="M392" s="3">
        <f t="shared" ca="1" si="190"/>
        <v>93105</v>
      </c>
      <c r="N392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392" s="3" t="str">
        <f t="shared" si="192"/>
        <v>325,325,325,126,126,126,111,111,111,104,104,104,76,76,76,76,63,50,50,50,50,50,50,50,50,50,50,50,50,50,50,50,50,50,50,32,32,32,32,32,32,32,32,32,32,32,32,32,32,32,32,32,32,33,33,33,33,33,33</v>
      </c>
      <c r="P392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,(6,10),(6,10),(6,10),(6,10),(1,2),(1,2),(1,2),(1,2),(1,2),(1,2)</v>
      </c>
      <c r="Q392" s="3" t="str">
        <f>IF(D392="坦克碎片",VLOOKUP(C392,道具信息!$N$2:$O$291,2,FALSE)&amp;"碎片",VLOOKUP(C392,道具信息!$N$2:$O$291,2,FALSE))</f>
        <v>T3部件</v>
      </c>
      <c r="R392" s="3">
        <f t="shared" si="187"/>
        <v>594</v>
      </c>
      <c r="S392" s="11">
        <f t="shared" si="188"/>
        <v>0.13400000000000001</v>
      </c>
      <c r="T392" s="3" t="str">
        <f>VLOOKUP(Q392,道具信息!$Q$3:$S$20,2,FALSE)</f>
        <v>CHEST_ITEM_TYPE_T3_PART</v>
      </c>
      <c r="U392" s="3" t="str">
        <f>IF(COUNTIF(U$334:U391,T392)=0,T392,"")</f>
        <v/>
      </c>
      <c r="V392" s="3" t="str">
        <f t="shared" si="185"/>
        <v>CHEST_ITEM_TYPE_T2_SHARD,CHEST_ITEM_TYPE_T3_SHARD,CHEST_ITEM_TYPE_T4_SHARD,CHEST_ITEM_TYPE_T1_PART,CHEST_ITEM_TYPE_T2_PART,CHEST_ITEM_TYPE_T3_PART</v>
      </c>
      <c r="W392" s="13" t="str">
        <f t="shared" si="180"/>
        <v/>
      </c>
      <c r="X392" s="3" t="str">
        <f t="shared" si="181"/>
        <v/>
      </c>
      <c r="Y392" s="3" t="str">
        <f t="shared" si="186"/>
        <v>30.5%,14.5%,8.3%,20.3%,13.0%,13.4%</v>
      </c>
    </row>
    <row r="393" spans="2:25" x14ac:dyDescent="0.3">
      <c r="B393" s="2">
        <f>数据源!BM425</f>
        <v>8</v>
      </c>
      <c r="C393" s="2" t="str">
        <f>数据源!BN425</f>
        <v>T3HP1</v>
      </c>
      <c r="D393" s="2" t="str">
        <f>数据源!BO425</f>
        <v>部件</v>
      </c>
      <c r="E393" s="2">
        <f>数据源!BP425</f>
        <v>433.2</v>
      </c>
      <c r="F393" s="2">
        <f>数据源!BQ425</f>
        <v>1.5</v>
      </c>
      <c r="G393" s="2">
        <f>数据源!BR425</f>
        <v>7.0000000000000001E-3</v>
      </c>
      <c r="H393" s="2">
        <f>数据源!BS425</f>
        <v>3.312557710064635E-3</v>
      </c>
      <c r="I393" s="2">
        <f>数据源!BT425</f>
        <v>33</v>
      </c>
      <c r="J393" s="3">
        <f t="shared" si="176"/>
        <v>1</v>
      </c>
      <c r="K393" s="3">
        <f t="shared" si="177"/>
        <v>2</v>
      </c>
      <c r="L393" s="3" t="str">
        <f t="shared" si="189"/>
        <v>部件</v>
      </c>
      <c r="M393" s="3">
        <f t="shared" ca="1" si="190"/>
        <v>93201</v>
      </c>
      <c r="N393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393" s="3" t="str">
        <f t="shared" si="192"/>
        <v>325,325,325,126,126,126,111,111,111,104,104,104,76,76,76,76,63,50,50,50,50,50,50,50,50,50,50,50,50,50,50,50,50,50,50,32,32,32,32,32,32,32,32,32,32,32,32,32,32,32,32,32,32,33,33,33,33,33,33,33</v>
      </c>
      <c r="P393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,(6,10),(6,10),(6,10),(6,10),(1,2),(1,2),(1,2),(1,2),(1,2),(1,2),(1,2)</v>
      </c>
      <c r="Q393" s="3" t="str">
        <f>IF(D393="坦克碎片",VLOOKUP(C393,道具信息!$N$2:$O$291,2,FALSE)&amp;"碎片",VLOOKUP(C393,道具信息!$N$2:$O$291,2,FALSE))</f>
        <v>T3部件</v>
      </c>
      <c r="R393" s="3">
        <f t="shared" si="187"/>
        <v>594</v>
      </c>
      <c r="S393" s="11">
        <f t="shared" si="188"/>
        <v>0.13400000000000001</v>
      </c>
      <c r="T393" s="3" t="str">
        <f>VLOOKUP(Q393,道具信息!$Q$3:$S$20,2,FALSE)</f>
        <v>CHEST_ITEM_TYPE_T3_PART</v>
      </c>
      <c r="U393" s="3" t="str">
        <f>IF(COUNTIF(U$334:U392,T393)=0,T393,"")</f>
        <v/>
      </c>
      <c r="V393" s="3" t="str">
        <f t="shared" si="185"/>
        <v>CHEST_ITEM_TYPE_T2_SHARD,CHEST_ITEM_TYPE_T3_SHARD,CHEST_ITEM_TYPE_T4_SHARD,CHEST_ITEM_TYPE_T1_PART,CHEST_ITEM_TYPE_T2_PART,CHEST_ITEM_TYPE_T3_PART</v>
      </c>
      <c r="W393" s="13" t="str">
        <f t="shared" si="180"/>
        <v/>
      </c>
      <c r="X393" s="3" t="str">
        <f t="shared" si="181"/>
        <v/>
      </c>
      <c r="Y393" s="3" t="str">
        <f t="shared" si="186"/>
        <v>30.5%,14.5%,8.3%,20.3%,13.0%,13.4%</v>
      </c>
    </row>
    <row r="394" spans="2:25" x14ac:dyDescent="0.3">
      <c r="B394" s="2">
        <f>数据源!BM426</f>
        <v>8</v>
      </c>
      <c r="C394" s="2" t="str">
        <f>数据源!BN426</f>
        <v>T3HP3</v>
      </c>
      <c r="D394" s="2" t="str">
        <f>数据源!BO426</f>
        <v>部件</v>
      </c>
      <c r="E394" s="2">
        <f>数据源!BP426</f>
        <v>433.2</v>
      </c>
      <c r="F394" s="2">
        <f>数据源!BQ426</f>
        <v>1.5</v>
      </c>
      <c r="G394" s="2">
        <f>数据源!BR426</f>
        <v>7.0000000000000001E-3</v>
      </c>
      <c r="H394" s="2">
        <f>数据源!BS426</f>
        <v>3.312557710064635E-3</v>
      </c>
      <c r="I394" s="2">
        <f>数据源!BT426</f>
        <v>33</v>
      </c>
      <c r="J394" s="3">
        <f t="shared" si="176"/>
        <v>1</v>
      </c>
      <c r="K394" s="3">
        <f t="shared" si="177"/>
        <v>2</v>
      </c>
      <c r="L394" s="3" t="str">
        <f t="shared" si="189"/>
        <v>部件</v>
      </c>
      <c r="M394" s="3">
        <f t="shared" ca="1" si="190"/>
        <v>93203</v>
      </c>
      <c r="N394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394" s="3" t="str">
        <f t="shared" si="192"/>
        <v>325,325,325,126,126,126,111,111,111,104,104,104,76,76,76,76,63,50,50,50,50,50,50,50,50,50,50,50,50,50,50,50,50,50,50,32,32,32,32,32,32,32,32,32,32,32,32,32,32,32,32,32,32,33,33,33,33,33,33,33,33</v>
      </c>
      <c r="P394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,(6,10),(6,10),(6,10),(6,10),(1,2),(1,2),(1,2),(1,2),(1,2),(1,2),(1,2),(1,2)</v>
      </c>
      <c r="Q394" s="3" t="str">
        <f>IF(D394="坦克碎片",VLOOKUP(C394,道具信息!$N$2:$O$291,2,FALSE)&amp;"碎片",VLOOKUP(C394,道具信息!$N$2:$O$291,2,FALSE))</f>
        <v>T3部件</v>
      </c>
      <c r="R394" s="3">
        <f t="shared" si="187"/>
        <v>594</v>
      </c>
      <c r="S394" s="11">
        <f t="shared" si="188"/>
        <v>0.13400000000000001</v>
      </c>
      <c r="T394" s="3" t="str">
        <f>VLOOKUP(Q394,道具信息!$Q$3:$S$20,2,FALSE)</f>
        <v>CHEST_ITEM_TYPE_T3_PART</v>
      </c>
      <c r="U394" s="3" t="str">
        <f>IF(COUNTIF(U$334:U393,T394)=0,T394,"")</f>
        <v/>
      </c>
      <c r="V394" s="3" t="str">
        <f t="shared" si="185"/>
        <v>CHEST_ITEM_TYPE_T2_SHARD,CHEST_ITEM_TYPE_T3_SHARD,CHEST_ITEM_TYPE_T4_SHARD,CHEST_ITEM_TYPE_T1_PART,CHEST_ITEM_TYPE_T2_PART,CHEST_ITEM_TYPE_T3_PART</v>
      </c>
      <c r="W394" s="13" t="str">
        <f t="shared" si="180"/>
        <v/>
      </c>
      <c r="X394" s="3" t="str">
        <f t="shared" si="181"/>
        <v/>
      </c>
      <c r="Y394" s="3" t="str">
        <f t="shared" si="186"/>
        <v>30.5%,14.5%,8.3%,20.3%,13.0%,13.4%</v>
      </c>
    </row>
    <row r="395" spans="2:25" x14ac:dyDescent="0.3">
      <c r="B395" s="2">
        <f>数据源!BM427</f>
        <v>8</v>
      </c>
      <c r="C395" s="2" t="str">
        <f>数据源!BN427</f>
        <v>T3HP5</v>
      </c>
      <c r="D395" s="2" t="str">
        <f>数据源!BO427</f>
        <v>部件</v>
      </c>
      <c r="E395" s="2">
        <f>数据源!BP427</f>
        <v>433.2</v>
      </c>
      <c r="F395" s="2">
        <f>数据源!BQ427</f>
        <v>1.5</v>
      </c>
      <c r="G395" s="2">
        <f>数据源!BR427</f>
        <v>7.0000000000000001E-3</v>
      </c>
      <c r="H395" s="2">
        <f>数据源!BS427</f>
        <v>3.312557710064635E-3</v>
      </c>
      <c r="I395" s="2">
        <f>数据源!BT427</f>
        <v>33</v>
      </c>
      <c r="J395" s="3">
        <f t="shared" si="176"/>
        <v>1</v>
      </c>
      <c r="K395" s="3">
        <f t="shared" si="177"/>
        <v>2</v>
      </c>
      <c r="L395" s="3" t="str">
        <f t="shared" si="189"/>
        <v>部件</v>
      </c>
      <c r="M395" s="3">
        <f t="shared" ca="1" si="190"/>
        <v>93205</v>
      </c>
      <c r="N395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395" s="3" t="str">
        <f t="shared" si="192"/>
        <v>325,325,325,126,126,126,111,111,111,104,104,104,76,76,76,76,63,50,50,50,50,50,50,50,50,50,50,50,50,50,50,50,50,50,50,32,32,32,32,32,32,32,32,32,32,32,32,32,32,32,32,32,32,33,33,33,33,33,33,33,33,33</v>
      </c>
      <c r="P395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,(6,10),(6,10),(6,10),(6,10),(1,2),(1,2),(1,2),(1,2),(1,2),(1,2),(1,2),(1,2),(1,2)</v>
      </c>
      <c r="Q395" s="3" t="str">
        <f>IF(D395="坦克碎片",VLOOKUP(C395,道具信息!$N$2:$O$291,2,FALSE)&amp;"碎片",VLOOKUP(C395,道具信息!$N$2:$O$291,2,FALSE))</f>
        <v>T3部件</v>
      </c>
      <c r="R395" s="3">
        <f t="shared" si="187"/>
        <v>594</v>
      </c>
      <c r="S395" s="11">
        <f t="shared" si="188"/>
        <v>0.13400000000000001</v>
      </c>
      <c r="T395" s="3" t="str">
        <f>VLOOKUP(Q395,道具信息!$Q$3:$S$20,2,FALSE)</f>
        <v>CHEST_ITEM_TYPE_T3_PART</v>
      </c>
      <c r="U395" s="3" t="str">
        <f>IF(COUNTIF(U$334:U394,T395)=0,T395,"")</f>
        <v/>
      </c>
      <c r="V395" s="3" t="str">
        <f t="shared" si="185"/>
        <v>CHEST_ITEM_TYPE_T2_SHARD,CHEST_ITEM_TYPE_T3_SHARD,CHEST_ITEM_TYPE_T4_SHARD,CHEST_ITEM_TYPE_T1_PART,CHEST_ITEM_TYPE_T2_PART,CHEST_ITEM_TYPE_T3_PART</v>
      </c>
      <c r="W395" s="13" t="str">
        <f t="shared" si="180"/>
        <v/>
      </c>
      <c r="X395" s="3" t="str">
        <f t="shared" si="181"/>
        <v/>
      </c>
      <c r="Y395" s="3" t="str">
        <f t="shared" si="186"/>
        <v>30.5%,14.5%,8.3%,20.3%,13.0%,13.4%</v>
      </c>
    </row>
    <row r="396" spans="2:25" x14ac:dyDescent="0.3">
      <c r="B396" s="2">
        <f>数据源!BM428</f>
        <v>8</v>
      </c>
      <c r="C396" s="2" t="str">
        <f>数据源!BN428</f>
        <v>T3LP2</v>
      </c>
      <c r="D396" s="2" t="str">
        <f>数据源!BO428</f>
        <v>部件</v>
      </c>
      <c r="E396" s="2">
        <f>数据源!BP428</f>
        <v>433.2</v>
      </c>
      <c r="F396" s="2">
        <f>数据源!BQ428</f>
        <v>1.5</v>
      </c>
      <c r="G396" s="2">
        <f>数据源!BR428</f>
        <v>7.0000000000000001E-3</v>
      </c>
      <c r="H396" s="2">
        <f>数据源!BS428</f>
        <v>3.312557710064635E-3</v>
      </c>
      <c r="I396" s="2">
        <f>数据源!BT428</f>
        <v>33</v>
      </c>
      <c r="J396" s="3">
        <f t="shared" si="176"/>
        <v>1</v>
      </c>
      <c r="K396" s="3">
        <f t="shared" si="177"/>
        <v>2</v>
      </c>
      <c r="L396" s="3" t="str">
        <f t="shared" si="189"/>
        <v>部件</v>
      </c>
      <c r="M396" s="3">
        <f t="shared" ca="1" si="190"/>
        <v>93002</v>
      </c>
      <c r="N396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396" s="3" t="str">
        <f t="shared" si="192"/>
        <v>325,325,325,126,126,126,111,111,111,104,104,104,76,76,76,76,63,50,50,50,50,50,50,50,50,50,50,50,50,50,50,50,50,50,50,32,32,32,32,32,32,32,32,32,32,32,32,32,32,32,32,32,32,33,33,33,33,33,33,33,33,33,33</v>
      </c>
      <c r="P396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,(6,10),(6,10),(6,10),(6,10),(1,2),(1,2),(1,2),(1,2),(1,2),(1,2),(1,2),(1,2),(1,2),(1,2)</v>
      </c>
      <c r="Q396" s="3" t="str">
        <f>IF(D396="坦克碎片",VLOOKUP(C396,道具信息!$N$2:$O$291,2,FALSE)&amp;"碎片",VLOOKUP(C396,道具信息!$N$2:$O$291,2,FALSE))</f>
        <v>T3部件</v>
      </c>
      <c r="R396" s="3">
        <f t="shared" si="187"/>
        <v>594</v>
      </c>
      <c r="S396" s="11">
        <f t="shared" si="188"/>
        <v>0.13400000000000001</v>
      </c>
      <c r="T396" s="3" t="str">
        <f>VLOOKUP(Q396,道具信息!$Q$3:$S$20,2,FALSE)</f>
        <v>CHEST_ITEM_TYPE_T3_PART</v>
      </c>
      <c r="U396" s="3" t="str">
        <f>IF(COUNTIF(U$334:U395,T396)=0,T396,"")</f>
        <v/>
      </c>
      <c r="V396" s="3" t="str">
        <f t="shared" si="185"/>
        <v>CHEST_ITEM_TYPE_T2_SHARD,CHEST_ITEM_TYPE_T3_SHARD,CHEST_ITEM_TYPE_T4_SHARD,CHEST_ITEM_TYPE_T1_PART,CHEST_ITEM_TYPE_T2_PART,CHEST_ITEM_TYPE_T3_PART</v>
      </c>
      <c r="W396" s="13" t="str">
        <f t="shared" si="180"/>
        <v/>
      </c>
      <c r="X396" s="3" t="str">
        <f t="shared" si="181"/>
        <v/>
      </c>
      <c r="Y396" s="3" t="str">
        <f t="shared" si="186"/>
        <v>30.5%,14.5%,8.3%,20.3%,13.0%,13.4%</v>
      </c>
    </row>
    <row r="397" spans="2:25" x14ac:dyDescent="0.3">
      <c r="B397" s="2">
        <f>数据源!BM429</f>
        <v>8</v>
      </c>
      <c r="C397" s="2" t="str">
        <f>数据源!BN429</f>
        <v>T3LP4</v>
      </c>
      <c r="D397" s="2" t="str">
        <f>数据源!BO429</f>
        <v>部件</v>
      </c>
      <c r="E397" s="2">
        <f>数据源!BP429</f>
        <v>433.2</v>
      </c>
      <c r="F397" s="2">
        <f>数据源!BQ429</f>
        <v>1.5</v>
      </c>
      <c r="G397" s="2">
        <f>数据源!BR429</f>
        <v>7.0000000000000001E-3</v>
      </c>
      <c r="H397" s="2">
        <f>数据源!BS429</f>
        <v>3.312557710064635E-3</v>
      </c>
      <c r="I397" s="2">
        <f>数据源!BT429</f>
        <v>33</v>
      </c>
      <c r="J397" s="3">
        <f t="shared" si="176"/>
        <v>1</v>
      </c>
      <c r="K397" s="3">
        <f t="shared" si="177"/>
        <v>2</v>
      </c>
      <c r="L397" s="3" t="str">
        <f t="shared" si="189"/>
        <v>部件</v>
      </c>
      <c r="M397" s="3">
        <f t="shared" ca="1" si="190"/>
        <v>93004</v>
      </c>
      <c r="N397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397" s="3" t="str">
        <f t="shared" si="192"/>
        <v>325,325,325,126,126,126,111,111,111,104,104,104,76,76,76,76,63,50,50,50,50,50,50,50,50,50,50,50,50,50,50,50,50,50,50,32,32,32,32,32,32,32,32,32,32,32,32,32,32,32,32,32,32,33,33,33,33,33,33,33,33,33,33,33</v>
      </c>
      <c r="P397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,(6,10),(6,10),(6,10),(6,10),(1,2),(1,2),(1,2),(1,2),(1,2),(1,2),(1,2),(1,2),(1,2),(1,2),(1,2)</v>
      </c>
      <c r="Q397" s="3" t="str">
        <f>IF(D397="坦克碎片",VLOOKUP(C397,道具信息!$N$2:$O$291,2,FALSE)&amp;"碎片",VLOOKUP(C397,道具信息!$N$2:$O$291,2,FALSE))</f>
        <v>T3部件</v>
      </c>
      <c r="R397" s="3">
        <f t="shared" si="187"/>
        <v>594</v>
      </c>
      <c r="S397" s="11">
        <f t="shared" si="188"/>
        <v>0.13400000000000001</v>
      </c>
      <c r="T397" s="3" t="str">
        <f>VLOOKUP(Q397,道具信息!$Q$3:$S$20,2,FALSE)</f>
        <v>CHEST_ITEM_TYPE_T3_PART</v>
      </c>
      <c r="U397" s="3" t="str">
        <f>IF(COUNTIF(U$334:U396,T397)=0,T397,"")</f>
        <v/>
      </c>
      <c r="V397" s="3" t="str">
        <f t="shared" si="185"/>
        <v>CHEST_ITEM_TYPE_T2_SHARD,CHEST_ITEM_TYPE_T3_SHARD,CHEST_ITEM_TYPE_T4_SHARD,CHEST_ITEM_TYPE_T1_PART,CHEST_ITEM_TYPE_T2_PART,CHEST_ITEM_TYPE_T3_PART</v>
      </c>
      <c r="W397" s="13" t="str">
        <f t="shared" si="180"/>
        <v/>
      </c>
      <c r="X397" s="3" t="str">
        <f t="shared" si="181"/>
        <v/>
      </c>
      <c r="Y397" s="3" t="str">
        <f t="shared" si="186"/>
        <v>30.5%,14.5%,8.3%,20.3%,13.0%,13.4%</v>
      </c>
    </row>
    <row r="398" spans="2:25" x14ac:dyDescent="0.3">
      <c r="B398" s="2">
        <f>数据源!BM430</f>
        <v>8</v>
      </c>
      <c r="C398" s="2" t="str">
        <f>数据源!BN430</f>
        <v>T3LP6</v>
      </c>
      <c r="D398" s="2" t="str">
        <f>数据源!BO430</f>
        <v>部件</v>
      </c>
      <c r="E398" s="2">
        <f>数据源!BP430</f>
        <v>433.2</v>
      </c>
      <c r="F398" s="2">
        <f>数据源!BQ430</f>
        <v>1.5</v>
      </c>
      <c r="G398" s="2">
        <f>数据源!BR430</f>
        <v>7.0000000000000001E-3</v>
      </c>
      <c r="H398" s="2">
        <f>数据源!BS430</f>
        <v>3.312557710064635E-3</v>
      </c>
      <c r="I398" s="2">
        <f>数据源!BT430</f>
        <v>33</v>
      </c>
      <c r="J398" s="3">
        <f t="shared" si="176"/>
        <v>1</v>
      </c>
      <c r="K398" s="3">
        <f t="shared" si="177"/>
        <v>2</v>
      </c>
      <c r="L398" s="3" t="str">
        <f t="shared" si="189"/>
        <v>部件</v>
      </c>
      <c r="M398" s="3">
        <f t="shared" ca="1" si="190"/>
        <v>93006</v>
      </c>
      <c r="N398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398" s="3" t="str">
        <f t="shared" si="192"/>
        <v>325,325,325,126,126,126,111,111,111,104,104,104,76,76,76,76,63,50,50,50,50,50,50,50,50,50,50,50,50,50,50,50,50,50,50,32,32,32,32,32,32,32,32,32,32,32,32,32,32,32,32,32,32,33,33,33,33,33,33,33,33,33,33,33,33</v>
      </c>
      <c r="P398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,(6,10),(6,10),(6,10),(6,10),(1,2),(1,2),(1,2),(1,2),(1,2),(1,2),(1,2),(1,2),(1,2),(1,2),(1,2),(1,2)</v>
      </c>
      <c r="Q398" s="3" t="str">
        <f>IF(D398="坦克碎片",VLOOKUP(C398,道具信息!$N$2:$O$291,2,FALSE)&amp;"碎片",VLOOKUP(C398,道具信息!$N$2:$O$291,2,FALSE))</f>
        <v>T3部件</v>
      </c>
      <c r="R398" s="3">
        <f t="shared" ref="R398:R404" si="194">SUMIFS(I$3:I$580,Q$3:Q$580,Q398,B$3:B$580,B398)</f>
        <v>594</v>
      </c>
      <c r="S398" s="11">
        <f t="shared" ref="S398:S404" si="195">ROUND(R398/SUMIF(B$3:B$580,B398,I$3:I$580),3)</f>
        <v>0.13400000000000001</v>
      </c>
      <c r="T398" s="3" t="str">
        <f>VLOOKUP(Q398,道具信息!$Q$3:$S$20,2,FALSE)</f>
        <v>CHEST_ITEM_TYPE_T3_PART</v>
      </c>
      <c r="U398" s="3" t="str">
        <f>IF(COUNTIF(U$334:U397,T398)=0,T398,"")</f>
        <v/>
      </c>
      <c r="V398" s="3" t="str">
        <f t="shared" si="185"/>
        <v>CHEST_ITEM_TYPE_T2_SHARD,CHEST_ITEM_TYPE_T3_SHARD,CHEST_ITEM_TYPE_T4_SHARD,CHEST_ITEM_TYPE_T1_PART,CHEST_ITEM_TYPE_T2_PART,CHEST_ITEM_TYPE_T3_PART</v>
      </c>
      <c r="W398" s="13" t="str">
        <f t="shared" si="180"/>
        <v/>
      </c>
      <c r="X398" s="3" t="str">
        <f t="shared" si="181"/>
        <v/>
      </c>
      <c r="Y398" s="3" t="str">
        <f t="shared" si="186"/>
        <v>30.5%,14.5%,8.3%,20.3%,13.0%,13.4%</v>
      </c>
    </row>
    <row r="399" spans="2:25" x14ac:dyDescent="0.3">
      <c r="B399" s="2">
        <f>数据源!BM431</f>
        <v>8</v>
      </c>
      <c r="C399" s="2" t="str">
        <f>数据源!BN431</f>
        <v>T3MP2</v>
      </c>
      <c r="D399" s="2" t="str">
        <f>数据源!BO431</f>
        <v>部件</v>
      </c>
      <c r="E399" s="2">
        <f>数据源!BP431</f>
        <v>433.2</v>
      </c>
      <c r="F399" s="2">
        <f>数据源!BQ431</f>
        <v>1.5</v>
      </c>
      <c r="G399" s="2">
        <f>数据源!BR431</f>
        <v>7.0000000000000001E-3</v>
      </c>
      <c r="H399" s="2">
        <f>数据源!BS431</f>
        <v>3.312557710064635E-3</v>
      </c>
      <c r="I399" s="2">
        <f>数据源!BT431</f>
        <v>33</v>
      </c>
      <c r="J399" s="3">
        <f t="shared" ref="J399:J404" si="196">ROUNDUP(IF(F399&gt;1,F399-ROUNDDOWN(SQRT(F399),0),F399),0)</f>
        <v>1</v>
      </c>
      <c r="K399" s="3">
        <f t="shared" ref="K399:K404" si="197">F399*2-J399</f>
        <v>2</v>
      </c>
      <c r="L399" s="3" t="str">
        <f t="shared" si="189"/>
        <v>部件</v>
      </c>
      <c r="M399" s="3">
        <f t="shared" ca="1" si="190"/>
        <v>93102</v>
      </c>
      <c r="N399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399" s="3" t="str">
        <f t="shared" si="192"/>
        <v>325,325,325,126,126,126,111,111,111,104,104,104,76,76,76,76,63,50,50,50,50,50,50,50,50,50,50,50,50,50,50,50,50,50,50,32,32,32,32,32,32,32,32,32,32,32,32,32,32,32,32,32,32,33,33,33,33,33,33,33,33,33,33,33,33,33</v>
      </c>
      <c r="P399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,(6,10),(6,10),(6,10),(6,10),(1,2),(1,2),(1,2),(1,2),(1,2),(1,2),(1,2),(1,2),(1,2),(1,2),(1,2),(1,2),(1,2)</v>
      </c>
      <c r="Q399" s="3" t="str">
        <f>IF(D399="坦克碎片",VLOOKUP(C399,道具信息!$N$2:$O$291,2,FALSE)&amp;"碎片",VLOOKUP(C399,道具信息!$N$2:$O$291,2,FALSE))</f>
        <v>T3部件</v>
      </c>
      <c r="R399" s="3">
        <f t="shared" si="194"/>
        <v>594</v>
      </c>
      <c r="S399" s="11">
        <f t="shared" si="195"/>
        <v>0.13400000000000001</v>
      </c>
      <c r="T399" s="3" t="str">
        <f>VLOOKUP(Q399,道具信息!$Q$3:$S$20,2,FALSE)</f>
        <v>CHEST_ITEM_TYPE_T3_PART</v>
      </c>
      <c r="U399" s="3" t="str">
        <f>IF(COUNTIF(U$334:U398,T399)=0,T399,"")</f>
        <v/>
      </c>
      <c r="V399" s="3" t="str">
        <f t="shared" si="185"/>
        <v>CHEST_ITEM_TYPE_T2_SHARD,CHEST_ITEM_TYPE_T3_SHARD,CHEST_ITEM_TYPE_T4_SHARD,CHEST_ITEM_TYPE_T1_PART,CHEST_ITEM_TYPE_T2_PART,CHEST_ITEM_TYPE_T3_PART</v>
      </c>
      <c r="W399" s="13" t="str">
        <f t="shared" ref="W399:W404" si="198">IF(U399&lt;&gt;"",ROUND(S399*100%,3),"")</f>
        <v/>
      </c>
      <c r="X399" s="3" t="str">
        <f t="shared" ref="X399:X404" si="199">TEXT(W399,"0.0%")</f>
        <v/>
      </c>
      <c r="Y399" s="3" t="str">
        <f t="shared" si="186"/>
        <v>30.5%,14.5%,8.3%,20.3%,13.0%,13.4%</v>
      </c>
    </row>
    <row r="400" spans="2:25" x14ac:dyDescent="0.3">
      <c r="B400" s="2">
        <f>数据源!BM432</f>
        <v>8</v>
      </c>
      <c r="C400" s="2" t="str">
        <f>数据源!BN432</f>
        <v>T3MP4</v>
      </c>
      <c r="D400" s="2" t="str">
        <f>数据源!BO432</f>
        <v>部件</v>
      </c>
      <c r="E400" s="2">
        <f>数据源!BP432</f>
        <v>433.2</v>
      </c>
      <c r="F400" s="2">
        <f>数据源!BQ432</f>
        <v>1.5</v>
      </c>
      <c r="G400" s="2">
        <f>数据源!BR432</f>
        <v>7.0000000000000001E-3</v>
      </c>
      <c r="H400" s="2">
        <f>数据源!BS432</f>
        <v>3.312557710064635E-3</v>
      </c>
      <c r="I400" s="2">
        <f>数据源!BT432</f>
        <v>33</v>
      </c>
      <c r="J400" s="3">
        <f t="shared" si="196"/>
        <v>1</v>
      </c>
      <c r="K400" s="3">
        <f t="shared" si="197"/>
        <v>2</v>
      </c>
      <c r="L400" s="3" t="str">
        <f t="shared" si="189"/>
        <v>部件</v>
      </c>
      <c r="M400" s="3">
        <f t="shared" ca="1" si="190"/>
        <v>93104</v>
      </c>
      <c r="N400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400" s="3" t="str">
        <f t="shared" si="192"/>
        <v>325,325,325,126,126,126,111,111,111,104,104,104,76,76,76,76,63,50,50,50,50,50,50,50,50,50,50,50,50,50,50,50,50,50,50,32,32,32,32,32,32,32,32,32,32,32,32,32,32,32,32,32,32,33,33,33,33,33,33,33,33,33,33,33,33,33,33</v>
      </c>
      <c r="P400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,(6,10),(6,10),(6,10),(6,10),(1,2),(1,2),(1,2),(1,2),(1,2),(1,2),(1,2),(1,2),(1,2),(1,2),(1,2),(1,2),(1,2),(1,2)</v>
      </c>
      <c r="Q400" s="3" t="str">
        <f>IF(D400="坦克碎片",VLOOKUP(C400,道具信息!$N$2:$O$291,2,FALSE)&amp;"碎片",VLOOKUP(C400,道具信息!$N$2:$O$291,2,FALSE))</f>
        <v>T3部件</v>
      </c>
      <c r="R400" s="3">
        <f t="shared" si="194"/>
        <v>594</v>
      </c>
      <c r="S400" s="11">
        <f t="shared" si="195"/>
        <v>0.13400000000000001</v>
      </c>
      <c r="T400" s="3" t="str">
        <f>VLOOKUP(Q400,道具信息!$Q$3:$S$20,2,FALSE)</f>
        <v>CHEST_ITEM_TYPE_T3_PART</v>
      </c>
      <c r="U400" s="3" t="str">
        <f>IF(COUNTIF(U$334:U399,T400)=0,T400,"")</f>
        <v/>
      </c>
      <c r="V400" s="3" t="str">
        <f t="shared" ref="V400:V404" si="200">IF(U400&lt;&gt;"",V399&amp;","&amp;U400,V399)</f>
        <v>CHEST_ITEM_TYPE_T2_SHARD,CHEST_ITEM_TYPE_T3_SHARD,CHEST_ITEM_TYPE_T4_SHARD,CHEST_ITEM_TYPE_T1_PART,CHEST_ITEM_TYPE_T2_PART,CHEST_ITEM_TYPE_T3_PART</v>
      </c>
      <c r="W400" s="13" t="str">
        <f t="shared" si="198"/>
        <v/>
      </c>
      <c r="X400" s="3" t="str">
        <f t="shared" si="199"/>
        <v/>
      </c>
      <c r="Y400" s="3" t="str">
        <f t="shared" ref="Y400:Y404" si="201">IF(X400&lt;&gt;"",Y399&amp;","&amp;X400,Y399)</f>
        <v>30.5%,14.5%,8.3%,20.3%,13.0%,13.4%</v>
      </c>
    </row>
    <row r="401" spans="2:25" x14ac:dyDescent="0.3">
      <c r="B401" s="2">
        <f>数据源!BM433</f>
        <v>8</v>
      </c>
      <c r="C401" s="2" t="str">
        <f>数据源!BN433</f>
        <v>T3MP6</v>
      </c>
      <c r="D401" s="2" t="str">
        <f>数据源!BO433</f>
        <v>部件</v>
      </c>
      <c r="E401" s="2">
        <f>数据源!BP433</f>
        <v>433.2</v>
      </c>
      <c r="F401" s="2">
        <f>数据源!BQ433</f>
        <v>1.5</v>
      </c>
      <c r="G401" s="2">
        <f>数据源!BR433</f>
        <v>7.0000000000000001E-3</v>
      </c>
      <c r="H401" s="2">
        <f>数据源!BS433</f>
        <v>3.312557710064635E-3</v>
      </c>
      <c r="I401" s="2">
        <f>数据源!BT433</f>
        <v>33</v>
      </c>
      <c r="J401" s="3">
        <f t="shared" si="196"/>
        <v>1</v>
      </c>
      <c r="K401" s="3">
        <f t="shared" si="197"/>
        <v>2</v>
      </c>
      <c r="L401" s="3" t="str">
        <f t="shared" si="189"/>
        <v>部件</v>
      </c>
      <c r="M401" s="3">
        <f t="shared" ca="1" si="190"/>
        <v>93106</v>
      </c>
      <c r="N401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401" s="3" t="str">
        <f t="shared" si="192"/>
        <v>325,325,325,126,126,126,111,111,111,104,104,104,76,76,76,76,63,50,50,50,50,50,50,50,50,50,50,50,50,50,50,50,50,50,50,32,32,32,32,32,32,32,32,32,32,32,32,32,32,32,32,32,32,33,33,33,33,33,33,33,33,33,33,33,33,33,33,33</v>
      </c>
      <c r="P401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,(6,10),(6,10),(6,10),(6,10),(1,2),(1,2),(1,2),(1,2),(1,2),(1,2),(1,2),(1,2),(1,2),(1,2),(1,2),(1,2),(1,2),(1,2),(1,2)</v>
      </c>
      <c r="Q401" s="3" t="str">
        <f>IF(D401="坦克碎片",VLOOKUP(C401,道具信息!$N$2:$O$291,2,FALSE)&amp;"碎片",VLOOKUP(C401,道具信息!$N$2:$O$291,2,FALSE))</f>
        <v>T3部件</v>
      </c>
      <c r="R401" s="3">
        <f t="shared" si="194"/>
        <v>594</v>
      </c>
      <c r="S401" s="11">
        <f t="shared" si="195"/>
        <v>0.13400000000000001</v>
      </c>
      <c r="T401" s="3" t="str">
        <f>VLOOKUP(Q401,道具信息!$Q$3:$S$20,2,FALSE)</f>
        <v>CHEST_ITEM_TYPE_T3_PART</v>
      </c>
      <c r="U401" s="3" t="str">
        <f>IF(COUNTIF(U$334:U400,T401)=0,T401,"")</f>
        <v/>
      </c>
      <c r="V401" s="3" t="str">
        <f t="shared" si="200"/>
        <v>CHEST_ITEM_TYPE_T2_SHARD,CHEST_ITEM_TYPE_T3_SHARD,CHEST_ITEM_TYPE_T4_SHARD,CHEST_ITEM_TYPE_T1_PART,CHEST_ITEM_TYPE_T2_PART,CHEST_ITEM_TYPE_T3_PART</v>
      </c>
      <c r="W401" s="13" t="str">
        <f t="shared" si="198"/>
        <v/>
      </c>
      <c r="X401" s="3" t="str">
        <f t="shared" si="199"/>
        <v/>
      </c>
      <c r="Y401" s="3" t="str">
        <f t="shared" si="201"/>
        <v>30.5%,14.5%,8.3%,20.3%,13.0%,13.4%</v>
      </c>
    </row>
    <row r="402" spans="2:25" x14ac:dyDescent="0.3">
      <c r="B402" s="2">
        <f>数据源!BM434</f>
        <v>8</v>
      </c>
      <c r="C402" s="2" t="str">
        <f>数据源!BN434</f>
        <v>T3HP2</v>
      </c>
      <c r="D402" s="2" t="str">
        <f>数据源!BO434</f>
        <v>部件</v>
      </c>
      <c r="E402" s="2">
        <f>数据源!BP434</f>
        <v>433.2</v>
      </c>
      <c r="F402" s="2">
        <f>数据源!BQ434</f>
        <v>1.5</v>
      </c>
      <c r="G402" s="2">
        <f>数据源!BR434</f>
        <v>7.0000000000000001E-3</v>
      </c>
      <c r="H402" s="2">
        <f>数据源!BS434</f>
        <v>3.312557710064635E-3</v>
      </c>
      <c r="I402" s="2">
        <f>数据源!BT434</f>
        <v>33</v>
      </c>
      <c r="J402" s="3">
        <f t="shared" si="196"/>
        <v>1</v>
      </c>
      <c r="K402" s="3">
        <f t="shared" si="197"/>
        <v>2</v>
      </c>
      <c r="L402" s="3" t="str">
        <f t="shared" si="189"/>
        <v>部件</v>
      </c>
      <c r="M402" s="3">
        <f t="shared" ca="1" si="190"/>
        <v>93202</v>
      </c>
      <c r="N402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402" s="3" t="str">
        <f t="shared" si="192"/>
        <v>325,325,325,126,126,126,111,111,111,104,104,104,76,76,76,76,63,50,50,50,50,50,50,50,50,50,50,50,50,50,50,50,50,50,50,32,32,32,32,32,32,32,32,32,32,32,32,32,32,32,32,32,32,33,33,33,33,33,33,33,33,33,33,33,33,33,33,33,33</v>
      </c>
      <c r="P402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,(6,10),(6,10),(6,10),(6,10),(1,2),(1,2),(1,2),(1,2),(1,2),(1,2),(1,2),(1,2),(1,2),(1,2),(1,2),(1,2),(1,2),(1,2),(1,2),(1,2)</v>
      </c>
      <c r="Q402" s="3" t="str">
        <f>IF(D402="坦克碎片",VLOOKUP(C402,道具信息!$N$2:$O$291,2,FALSE)&amp;"碎片",VLOOKUP(C402,道具信息!$N$2:$O$291,2,FALSE))</f>
        <v>T3部件</v>
      </c>
      <c r="R402" s="3">
        <f t="shared" si="194"/>
        <v>594</v>
      </c>
      <c r="S402" s="11">
        <f t="shared" si="195"/>
        <v>0.13400000000000001</v>
      </c>
      <c r="T402" s="3" t="str">
        <f>VLOOKUP(Q402,道具信息!$Q$3:$S$20,2,FALSE)</f>
        <v>CHEST_ITEM_TYPE_T3_PART</v>
      </c>
      <c r="U402" s="3" t="str">
        <f>IF(COUNTIF(U$334:U401,T402)=0,T402,"")</f>
        <v/>
      </c>
      <c r="V402" s="3" t="str">
        <f t="shared" si="200"/>
        <v>CHEST_ITEM_TYPE_T2_SHARD,CHEST_ITEM_TYPE_T3_SHARD,CHEST_ITEM_TYPE_T4_SHARD,CHEST_ITEM_TYPE_T1_PART,CHEST_ITEM_TYPE_T2_PART,CHEST_ITEM_TYPE_T3_PART</v>
      </c>
      <c r="W402" s="13" t="str">
        <f t="shared" si="198"/>
        <v/>
      </c>
      <c r="X402" s="3" t="str">
        <f t="shared" si="199"/>
        <v/>
      </c>
      <c r="Y402" s="3" t="str">
        <f t="shared" si="201"/>
        <v>30.5%,14.5%,8.3%,20.3%,13.0%,13.4%</v>
      </c>
    </row>
    <row r="403" spans="2:25" x14ac:dyDescent="0.3">
      <c r="B403" s="2">
        <f>数据源!BM435</f>
        <v>8</v>
      </c>
      <c r="C403" s="2" t="str">
        <f>数据源!BN435</f>
        <v>T3HP4</v>
      </c>
      <c r="D403" s="2" t="str">
        <f>数据源!BO435</f>
        <v>部件</v>
      </c>
      <c r="E403" s="2">
        <f>数据源!BP435</f>
        <v>433.2</v>
      </c>
      <c r="F403" s="2">
        <f>数据源!BQ435</f>
        <v>1.5</v>
      </c>
      <c r="G403" s="2">
        <f>数据源!BR435</f>
        <v>7.0000000000000001E-3</v>
      </c>
      <c r="H403" s="2">
        <f>数据源!BS435</f>
        <v>3.312557710064635E-3</v>
      </c>
      <c r="I403" s="2">
        <f>数据源!BT435</f>
        <v>33</v>
      </c>
      <c r="J403" s="3">
        <f t="shared" si="196"/>
        <v>1</v>
      </c>
      <c r="K403" s="3">
        <f t="shared" si="197"/>
        <v>2</v>
      </c>
      <c r="L403" s="3" t="str">
        <f t="shared" si="189"/>
        <v>部件</v>
      </c>
      <c r="M403" s="3">
        <f t="shared" ca="1" si="190"/>
        <v>93204</v>
      </c>
      <c r="N403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403" s="3" t="str">
        <f t="shared" si="192"/>
        <v>325,325,325,126,126,126,111,111,111,104,104,104,76,76,76,76,63,50,50,50,50,50,50,50,50,50,50,50,50,50,50,50,50,50,50,32,32,32,32,32,32,32,32,32,32,32,32,32,32,32,32,32,32,33,33,33,33,33,33,33,33,33,33,33,33,33,33,33,33,33</v>
      </c>
      <c r="P403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,(6,10),(6,10),(6,10),(6,10),(1,2),(1,2),(1,2),(1,2),(1,2),(1,2),(1,2),(1,2),(1,2),(1,2),(1,2),(1,2),(1,2),(1,2),(1,2),(1,2),(1,2)</v>
      </c>
      <c r="Q403" s="3" t="str">
        <f>IF(D403="坦克碎片",VLOOKUP(C403,道具信息!$N$2:$O$291,2,FALSE)&amp;"碎片",VLOOKUP(C403,道具信息!$N$2:$O$291,2,FALSE))</f>
        <v>T3部件</v>
      </c>
      <c r="R403" s="3">
        <f t="shared" si="194"/>
        <v>594</v>
      </c>
      <c r="S403" s="11">
        <f t="shared" si="195"/>
        <v>0.13400000000000001</v>
      </c>
      <c r="T403" s="3" t="str">
        <f>VLOOKUP(Q403,道具信息!$Q$3:$S$20,2,FALSE)</f>
        <v>CHEST_ITEM_TYPE_T3_PART</v>
      </c>
      <c r="U403" s="3" t="str">
        <f>IF(COUNTIF(U$334:U402,T403)=0,T403,"")</f>
        <v/>
      </c>
      <c r="V403" s="3" t="str">
        <f t="shared" si="200"/>
        <v>CHEST_ITEM_TYPE_T2_SHARD,CHEST_ITEM_TYPE_T3_SHARD,CHEST_ITEM_TYPE_T4_SHARD,CHEST_ITEM_TYPE_T1_PART,CHEST_ITEM_TYPE_T2_PART,CHEST_ITEM_TYPE_T3_PART</v>
      </c>
      <c r="W403" s="13" t="str">
        <f t="shared" si="198"/>
        <v/>
      </c>
      <c r="X403" s="3" t="str">
        <f t="shared" si="199"/>
        <v/>
      </c>
      <c r="Y403" s="3" t="str">
        <f t="shared" si="201"/>
        <v>30.5%,14.5%,8.3%,20.3%,13.0%,13.4%</v>
      </c>
    </row>
    <row r="404" spans="2:25" x14ac:dyDescent="0.3">
      <c r="B404" s="2">
        <f>数据源!BM436</f>
        <v>8</v>
      </c>
      <c r="C404" s="2" t="str">
        <f>数据源!BN436</f>
        <v>T3HP6</v>
      </c>
      <c r="D404" s="2" t="str">
        <f>数据源!BO436</f>
        <v>部件</v>
      </c>
      <c r="E404" s="2">
        <f>数据源!BP436</f>
        <v>433.2</v>
      </c>
      <c r="F404" s="2">
        <f>数据源!BQ436</f>
        <v>1.5</v>
      </c>
      <c r="G404" s="2">
        <f>数据源!BR436</f>
        <v>7.0000000000000001E-3</v>
      </c>
      <c r="H404" s="2">
        <f>数据源!BS436</f>
        <v>3.312557710064635E-3</v>
      </c>
      <c r="I404" s="2">
        <f>数据源!BT436</f>
        <v>33</v>
      </c>
      <c r="J404" s="3">
        <f t="shared" si="196"/>
        <v>1</v>
      </c>
      <c r="K404" s="3">
        <f t="shared" si="197"/>
        <v>2</v>
      </c>
      <c r="L404" s="3" t="str">
        <f t="shared" si="189"/>
        <v>部件</v>
      </c>
      <c r="M404" s="3">
        <f t="shared" ca="1" si="190"/>
        <v>93206</v>
      </c>
      <c r="N404" s="3" t="str">
        <f t="shared" ca="1" si="191"/>
        <v>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404" s="3" t="str">
        <f t="shared" si="192"/>
        <v>325,325,325,126,126,126,111,111,111,104,104,104,76,76,76,76,63,50,50,50,50,50,50,50,50,50,50,50,50,50,50,50,50,50,50,32,32,32,32,32,32,32,32,32,32,32,32,32,32,32,32,32,32,33,33,33,33,33,33,33,33,33,33,33,33,33,33,33,33,33,33</v>
      </c>
      <c r="P404" s="1" t="str">
        <f t="shared" si="193"/>
        <v>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,(6,10),(6,10),(6,10),(6,10),(1,2),(1,2),(1,2),(1,2),(1,2),(1,2),(1,2),(1,2),(1,2),(1,2),(1,2),(1,2),(1,2),(1,2),(1,2),(1,2),(1,2),(1,2)</v>
      </c>
      <c r="Q404" s="3" t="str">
        <f>IF(D404="坦克碎片",VLOOKUP(C404,道具信息!$N$2:$O$291,2,FALSE)&amp;"碎片",VLOOKUP(C404,道具信息!$N$2:$O$291,2,FALSE))</f>
        <v>T3部件</v>
      </c>
      <c r="R404" s="3">
        <f t="shared" si="194"/>
        <v>594</v>
      </c>
      <c r="S404" s="11">
        <f t="shared" si="195"/>
        <v>0.13400000000000001</v>
      </c>
      <c r="T404" s="3" t="str">
        <f>VLOOKUP(Q404,道具信息!$Q$3:$S$20,2,FALSE)</f>
        <v>CHEST_ITEM_TYPE_T3_PART</v>
      </c>
      <c r="U404" s="3" t="str">
        <f>IF(COUNTIF(U$334:U403,T404)=0,T404,"")</f>
        <v/>
      </c>
      <c r="V404" s="3" t="str">
        <f t="shared" si="200"/>
        <v>CHEST_ITEM_TYPE_T2_SHARD,CHEST_ITEM_TYPE_T3_SHARD,CHEST_ITEM_TYPE_T4_SHARD,CHEST_ITEM_TYPE_T1_PART,CHEST_ITEM_TYPE_T2_PART,CHEST_ITEM_TYPE_T3_PART</v>
      </c>
      <c r="W404" s="13" t="str">
        <f t="shared" si="198"/>
        <v/>
      </c>
      <c r="X404" s="3" t="str">
        <f t="shared" si="199"/>
        <v/>
      </c>
      <c r="Y404" s="3" t="str">
        <f t="shared" si="201"/>
        <v>30.5%,14.5%,8.3%,20.3%,13.0%,13.4%</v>
      </c>
    </row>
    <row r="405" spans="2:25" x14ac:dyDescent="0.3">
      <c r="N405" s="3" t="str">
        <f ca="1">"["&amp;N404&amp;"]"</f>
        <v>[51211,52211,53211,51221,52221,53221,51311,52311,53311,51321,52321,53321,51411,52411,53411,51421,51431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]</v>
      </c>
      <c r="O405" s="3" t="str">
        <f>"["&amp;O404&amp;"]"</f>
        <v>[325,325,325,126,126,126,111,111,111,104,104,104,76,76,76,76,63,50,50,50,50,50,50,50,50,50,50,50,50,50,50,50,50,50,50,32,32,32,32,32,32,32,32,32,32,32,32,32,32,32,32,32,32,33,33,33,33,33,33,33,33,33,33,33,33,33,33,33,33,33,33]</v>
      </c>
      <c r="P405" s="3" t="str">
        <f>"["&amp;P404&amp;"]"</f>
        <v>[(30,40),(30,40),(30,40),(25,35),(25,35),(25,35),(20,30),(20,30),(20,30),(16,24),(16,24),(16,24),(12,18),(12,18),(12,18),(7,13),(7,13),(15,23),(15,23),(15,23),(15,23),(15,23),(15,23),(15,23),(15,23),(15,23),(15,23),(15,23),(15,23),(15,23),(15,23),(15,23),(15,23),(15,23),(15,23),(6,10),(6,10),(6,10),(6,10),(6,10),(6,10),(6,10),(6,10),(6,10),(6,10),(6,10),(6,10),(6,10),(6,10),(6,10),(6,10),(6,10),(6,10),(1,2),(1,2),(1,2),(1,2),(1,2),(1,2),(1,2),(1,2),(1,2),(1,2),(1,2),(1,2),(1,2),(1,2),(1,2),(1,2),(1,2),(1,2)]</v>
      </c>
      <c r="S405" s="11"/>
      <c r="V405" s="3" t="str">
        <f>"["&amp;V404&amp;"]"</f>
        <v>[CHEST_ITEM_TYPE_T2_SHARD,CHEST_ITEM_TYPE_T3_SHARD,CHEST_ITEM_TYPE_T4_SHARD,CHEST_ITEM_TYPE_T1_PART,CHEST_ITEM_TYPE_T2_PART,CHEST_ITEM_TYPE_T3_PART]</v>
      </c>
      <c r="Y405" s="3" t="str">
        <f>"["&amp;Y404&amp;"]"</f>
        <v>[30.5%,14.5%,8.3%,20.3%,13.0%,13.4%]</v>
      </c>
    </row>
    <row r="407" spans="2:25" x14ac:dyDescent="0.3">
      <c r="B407" s="2" t="str">
        <f>数据源!BM439</f>
        <v>联赛等级</v>
      </c>
      <c r="C407" s="2" t="str">
        <f>数据源!BN439</f>
        <v>道具名称</v>
      </c>
      <c r="D407" s="2" t="str">
        <f>数据源!BO439</f>
        <v>对应大类</v>
      </c>
      <c r="E407" s="2" t="str">
        <f>数据源!BP439</f>
        <v>道具价值</v>
      </c>
      <c r="F407" s="2" t="str">
        <f>数据源!BQ439</f>
        <v>抽取个数</v>
      </c>
      <c r="G407" s="2" t="str">
        <f>数据源!BR439</f>
        <v>价值比例</v>
      </c>
      <c r="H407" s="2" t="str">
        <f>数据源!BS439</f>
        <v>产出概率</v>
      </c>
      <c r="I407" s="2" t="str">
        <f>数据源!BT439</f>
        <v>权重值</v>
      </c>
      <c r="J407" s="7" t="s">
        <v>234</v>
      </c>
      <c r="K407" s="7" t="s">
        <v>235</v>
      </c>
      <c r="L407" s="3" t="s">
        <v>222</v>
      </c>
      <c r="M407" s="3" t="s">
        <v>152</v>
      </c>
      <c r="N407" s="3" t="s">
        <v>224</v>
      </c>
      <c r="O407" s="3" t="s">
        <v>225</v>
      </c>
      <c r="P407" s="3" t="s">
        <v>226</v>
      </c>
      <c r="Q407" s="8" t="s">
        <v>244</v>
      </c>
      <c r="R407" s="8" t="s">
        <v>245</v>
      </c>
      <c r="S407" s="8" t="s">
        <v>246</v>
      </c>
    </row>
    <row r="408" spans="2:25" x14ac:dyDescent="0.3">
      <c r="B408" s="2">
        <f>数据源!BM440</f>
        <v>9</v>
      </c>
      <c r="C408" s="2" t="str">
        <f>数据源!BN440</f>
        <v>Puma</v>
      </c>
      <c r="D408" s="2" t="str">
        <f>数据源!BO440</f>
        <v>坦克碎片</v>
      </c>
      <c r="E408" s="2">
        <f>数据源!BP440</f>
        <v>26</v>
      </c>
      <c r="F408" s="2">
        <f>数据源!BQ440</f>
        <v>3.5</v>
      </c>
      <c r="G408" s="2">
        <f>数据源!BR440</f>
        <v>3.6999999999999998E-2</v>
      </c>
      <c r="H408" s="2">
        <f>数据源!BS440</f>
        <v>0.12502747252747251</v>
      </c>
      <c r="I408" s="2">
        <f>数据源!BT440</f>
        <v>1250</v>
      </c>
      <c r="J408" s="3">
        <f t="shared" ref="J408:J471" si="202">ROUNDUP(IF(F408&gt;1,F408-ROUNDDOWN(SQRT(F408),0),F408),0)</f>
        <v>3</v>
      </c>
      <c r="K408" s="3">
        <f t="shared" ref="K408:K471" si="203">F408*2-J408</f>
        <v>4</v>
      </c>
      <c r="L408" s="3" t="str">
        <f>RIGHT(D408,2)</f>
        <v>碎片</v>
      </c>
      <c r="M408" s="3">
        <f ca="1">IF(OR(L408="坦克",L408="碎片"),VLOOKUP(C408,INDIRECT("坦克ID"),MATCH(L408&amp;"ID",INDIRECT("坦克标头"),0),FALSE),VLOOKUP(C408,INDIRECT(L408&amp;"ID"),2,FALSE))</f>
        <v>51221</v>
      </c>
      <c r="N408" s="3">
        <f ca="1">M408</f>
        <v>51221</v>
      </c>
      <c r="O408" s="3">
        <f>I408</f>
        <v>1250</v>
      </c>
      <c r="P408" s="1" t="str">
        <f>"("&amp;J408&amp;","&amp;K408&amp;")"</f>
        <v>(3,4)</v>
      </c>
      <c r="Q408" s="3" t="str">
        <f>IF(D408="坦克碎片",VLOOKUP(C408,道具信息!$N$2:$O$291,2,FALSE)&amp;"碎片",VLOOKUP(C408,道具信息!$N$2:$O$291,2,FALSE))</f>
        <v>T2坦克碎片</v>
      </c>
      <c r="R408" s="3">
        <f t="shared" ref="R408:R439" si="204">SUMIFS(I$3:I$580,Q$3:Q$580,Q408,B$3:B$580,B408)</f>
        <v>3750</v>
      </c>
      <c r="S408" s="11">
        <f t="shared" ref="S408:S439" si="205">ROUND(R408/SUMIF(B$3:B$580,B408,I$3:I$580),3)</f>
        <v>0.16400000000000001</v>
      </c>
      <c r="T408" s="3" t="str">
        <f>VLOOKUP(Q408,道具信息!$Q$3:$S$20,2,FALSE)</f>
        <v>CHEST_ITEM_TYPE_T2_SHARD</v>
      </c>
      <c r="U408" s="3" t="str">
        <f>T408</f>
        <v>CHEST_ITEM_TYPE_T2_SHARD</v>
      </c>
      <c r="V408" s="3" t="str">
        <f>U408</f>
        <v>CHEST_ITEM_TYPE_T2_SHARD</v>
      </c>
      <c r="W408" s="13">
        <f>IF(U408&lt;&gt;"",ROUND(S408*100%,3),"")</f>
        <v>0.16400000000000001</v>
      </c>
      <c r="X408" s="3" t="str">
        <f>TEXT(W408,"0.0%")</f>
        <v>16.4%</v>
      </c>
      <c r="Y408" s="3" t="str">
        <f>X408</f>
        <v>16.4%</v>
      </c>
    </row>
    <row r="409" spans="2:25" x14ac:dyDescent="0.3">
      <c r="B409" s="2">
        <f>数据源!BM441</f>
        <v>9</v>
      </c>
      <c r="C409" s="2" t="str">
        <f>数据源!BN441</f>
        <v>四号</v>
      </c>
      <c r="D409" s="2" t="str">
        <f>数据源!BO441</f>
        <v>坦克碎片</v>
      </c>
      <c r="E409" s="2">
        <f>数据源!BP441</f>
        <v>26</v>
      </c>
      <c r="F409" s="2">
        <f>数据源!BQ441</f>
        <v>3.5</v>
      </c>
      <c r="G409" s="2">
        <f>数据源!BR441</f>
        <v>3.6999999999999998E-2</v>
      </c>
      <c r="H409" s="2">
        <f>数据源!BS441</f>
        <v>0.12502747252747251</v>
      </c>
      <c r="I409" s="2">
        <f>数据源!BT441</f>
        <v>1250</v>
      </c>
      <c r="J409" s="3">
        <f t="shared" si="202"/>
        <v>3</v>
      </c>
      <c r="K409" s="3">
        <f t="shared" si="203"/>
        <v>4</v>
      </c>
      <c r="L409" s="3" t="str">
        <f t="shared" ref="L409:L464" si="206">RIGHT(D409,2)</f>
        <v>碎片</v>
      </c>
      <c r="M409" s="3">
        <f t="shared" ref="M409:M464" ca="1" si="207">IF(OR(L409="坦克",L409="碎片"),VLOOKUP(C409,INDIRECT("坦克ID"),MATCH(L409&amp;"ID",INDIRECT("坦克标头"),0),FALSE),VLOOKUP(C409,INDIRECT(L409&amp;"ID"),2,FALSE))</f>
        <v>52221</v>
      </c>
      <c r="N409" s="3" t="str">
        <f ca="1">N408&amp;","&amp;M409</f>
        <v>51221,52221</v>
      </c>
      <c r="O409" s="3" t="str">
        <f>O408&amp;","&amp;I409</f>
        <v>1250,1250</v>
      </c>
      <c r="P409" s="1" t="str">
        <f>P408&amp;","&amp;"("&amp;J409&amp;","&amp;K409&amp;")"</f>
        <v>(3,4),(3,4)</v>
      </c>
      <c r="Q409" s="3" t="str">
        <f>IF(D409="坦克碎片",VLOOKUP(C409,道具信息!$N$2:$O$291,2,FALSE)&amp;"碎片",VLOOKUP(C409,道具信息!$N$2:$O$291,2,FALSE))</f>
        <v>T2坦克碎片</v>
      </c>
      <c r="R409" s="3">
        <f t="shared" si="204"/>
        <v>3750</v>
      </c>
      <c r="S409" s="11">
        <f t="shared" si="205"/>
        <v>0.16400000000000001</v>
      </c>
      <c r="T409" s="3" t="str">
        <f>VLOOKUP(Q409,道具信息!$Q$3:$S$20,2,FALSE)</f>
        <v>CHEST_ITEM_TYPE_T2_SHARD</v>
      </c>
      <c r="U409" s="3" t="str">
        <f>IF(COUNTIF(U$408:U408,T409)=0,T409,"")</f>
        <v/>
      </c>
      <c r="V409" s="3" t="str">
        <f>IF(U409&lt;&gt;"",V408&amp;","&amp;U409,V408)</f>
        <v>CHEST_ITEM_TYPE_T2_SHARD</v>
      </c>
      <c r="W409" s="13" t="str">
        <f t="shared" ref="W409:W472" si="208">IF(U409&lt;&gt;"",ROUND(S409*100%,3),"")</f>
        <v/>
      </c>
      <c r="X409" s="3" t="str">
        <f t="shared" ref="X409:X472" si="209">TEXT(W409,"0.0%")</f>
        <v/>
      </c>
      <c r="Y409" s="3" t="str">
        <f>IF(X409&lt;&gt;"",Y408&amp;","&amp;X409,Y408)</f>
        <v>16.4%</v>
      </c>
    </row>
    <row r="410" spans="2:25" x14ac:dyDescent="0.3">
      <c r="B410" s="2">
        <f>数据源!BM442</f>
        <v>9</v>
      </c>
      <c r="C410" s="2" t="str">
        <f>数据源!BN442</f>
        <v>丘吉尔</v>
      </c>
      <c r="D410" s="2" t="str">
        <f>数据源!BO442</f>
        <v>坦克碎片</v>
      </c>
      <c r="E410" s="2">
        <f>数据源!BP442</f>
        <v>26</v>
      </c>
      <c r="F410" s="2">
        <f>数据源!BQ442</f>
        <v>3.5</v>
      </c>
      <c r="G410" s="2">
        <f>数据源!BR442</f>
        <v>3.6999999999999998E-2</v>
      </c>
      <c r="H410" s="2">
        <f>数据源!BS442</f>
        <v>0.12502747252747251</v>
      </c>
      <c r="I410" s="2">
        <f>数据源!BT442</f>
        <v>1250</v>
      </c>
      <c r="J410" s="3">
        <f t="shared" si="202"/>
        <v>3</v>
      </c>
      <c r="K410" s="3">
        <f t="shared" si="203"/>
        <v>4</v>
      </c>
      <c r="L410" s="3" t="str">
        <f t="shared" si="206"/>
        <v>碎片</v>
      </c>
      <c r="M410" s="3">
        <f t="shared" ca="1" si="207"/>
        <v>53221</v>
      </c>
      <c r="N410" s="3" t="str">
        <f t="shared" ref="N410:N464" ca="1" si="210">N409&amp;","&amp;M410</f>
        <v>51221,52221,53221</v>
      </c>
      <c r="O410" s="3" t="str">
        <f t="shared" ref="O410:O464" si="211">O409&amp;","&amp;I410</f>
        <v>1250,1250,1250</v>
      </c>
      <c r="P410" s="1" t="str">
        <f t="shared" ref="P410:P464" si="212">P409&amp;","&amp;"("&amp;J410&amp;","&amp;K410&amp;")"</f>
        <v>(3,4),(3,4),(3,4)</v>
      </c>
      <c r="Q410" s="3" t="str">
        <f>IF(D410="坦克碎片",VLOOKUP(C410,道具信息!$N$2:$O$291,2,FALSE)&amp;"碎片",VLOOKUP(C410,道具信息!$N$2:$O$291,2,FALSE))</f>
        <v>T2坦克碎片</v>
      </c>
      <c r="R410" s="3">
        <f t="shared" si="204"/>
        <v>3750</v>
      </c>
      <c r="S410" s="11">
        <f t="shared" si="205"/>
        <v>0.16400000000000001</v>
      </c>
      <c r="T410" s="3" t="str">
        <f>VLOOKUP(Q410,道具信息!$Q$3:$S$20,2,FALSE)</f>
        <v>CHEST_ITEM_TYPE_T2_SHARD</v>
      </c>
      <c r="U410" s="3" t="str">
        <f>IF(COUNTIF(U$408:U409,T410)=0,T410,"")</f>
        <v/>
      </c>
      <c r="V410" s="3" t="str">
        <f t="shared" ref="V410:V473" si="213">IF(U410&lt;&gt;"",V409&amp;","&amp;U410,V409)</f>
        <v>CHEST_ITEM_TYPE_T2_SHARD</v>
      </c>
      <c r="W410" s="13" t="str">
        <f t="shared" si="208"/>
        <v/>
      </c>
      <c r="X410" s="3" t="str">
        <f t="shared" si="209"/>
        <v/>
      </c>
      <c r="Y410" s="3" t="str">
        <f t="shared" ref="Y410:Y473" si="214">IF(X410&lt;&gt;"",Y409&amp;","&amp;X410,Y409)</f>
        <v>16.4%</v>
      </c>
    </row>
    <row r="411" spans="2:25" x14ac:dyDescent="0.3">
      <c r="B411" s="2">
        <f>数据源!BM443</f>
        <v>9</v>
      </c>
      <c r="C411" s="2" t="str">
        <f>数据源!BN443</f>
        <v>35(t)</v>
      </c>
      <c r="D411" s="2" t="str">
        <f>数据源!BO443</f>
        <v>坦克碎片</v>
      </c>
      <c r="E411" s="2">
        <f>数据源!BP443</f>
        <v>38</v>
      </c>
      <c r="F411" s="2">
        <f>数据源!BQ443</f>
        <v>3</v>
      </c>
      <c r="G411" s="2">
        <f>数据源!BR443</f>
        <v>3.6999999999999998E-2</v>
      </c>
      <c r="H411" s="2">
        <f>数据源!BS443</f>
        <v>9.9802631578947365E-2</v>
      </c>
      <c r="I411" s="2">
        <f>数据源!BT443</f>
        <v>998</v>
      </c>
      <c r="J411" s="3">
        <f t="shared" si="202"/>
        <v>2</v>
      </c>
      <c r="K411" s="3">
        <f t="shared" si="203"/>
        <v>4</v>
      </c>
      <c r="L411" s="3" t="str">
        <f t="shared" si="206"/>
        <v>碎片</v>
      </c>
      <c r="M411" s="3">
        <f t="shared" ca="1" si="207"/>
        <v>51311</v>
      </c>
      <c r="N411" s="3" t="str">
        <f t="shared" ca="1" si="210"/>
        <v>51221,52221,53221,51311</v>
      </c>
      <c r="O411" s="3" t="str">
        <f t="shared" si="211"/>
        <v>1250,1250,1250,998</v>
      </c>
      <c r="P411" s="1" t="str">
        <f t="shared" si="212"/>
        <v>(3,4),(3,4),(3,4),(2,4)</v>
      </c>
      <c r="Q411" s="3" t="str">
        <f>IF(D411="坦克碎片",VLOOKUP(C411,道具信息!$N$2:$O$291,2,FALSE)&amp;"碎片",VLOOKUP(C411,道具信息!$N$2:$O$291,2,FALSE))</f>
        <v>T3坦克碎片</v>
      </c>
      <c r="R411" s="3">
        <f t="shared" si="204"/>
        <v>5688</v>
      </c>
      <c r="S411" s="11">
        <f t="shared" si="205"/>
        <v>0.249</v>
      </c>
      <c r="T411" s="3" t="str">
        <f>VLOOKUP(Q411,道具信息!$Q$3:$S$20,2,FALSE)</f>
        <v>CHEST_ITEM_TYPE_T3_SHARD</v>
      </c>
      <c r="U411" s="3" t="str">
        <f>IF(COUNTIF(U$408:U410,T411)=0,T411,"")</f>
        <v>CHEST_ITEM_TYPE_T3_SHARD</v>
      </c>
      <c r="V411" s="3" t="str">
        <f t="shared" si="213"/>
        <v>CHEST_ITEM_TYPE_T2_SHARD,CHEST_ITEM_TYPE_T3_SHARD</v>
      </c>
      <c r="W411" s="13">
        <f t="shared" si="208"/>
        <v>0.249</v>
      </c>
      <c r="X411" s="3" t="str">
        <f t="shared" si="209"/>
        <v>24.9%</v>
      </c>
      <c r="Y411" s="3" t="str">
        <f t="shared" si="214"/>
        <v>16.4%,24.9%</v>
      </c>
    </row>
    <row r="412" spans="2:25" x14ac:dyDescent="0.3">
      <c r="B412" s="2">
        <f>数据源!BM444</f>
        <v>9</v>
      </c>
      <c r="C412" s="2" t="str">
        <f>数据源!BN444</f>
        <v>玛蒂尔达</v>
      </c>
      <c r="D412" s="2" t="str">
        <f>数据源!BO444</f>
        <v>坦克碎片</v>
      </c>
      <c r="E412" s="2">
        <f>数据源!BP444</f>
        <v>38</v>
      </c>
      <c r="F412" s="2">
        <f>数据源!BQ444</f>
        <v>3</v>
      </c>
      <c r="G412" s="2">
        <f>数据源!BR444</f>
        <v>3.6999999999999998E-2</v>
      </c>
      <c r="H412" s="2">
        <f>数据源!BS444</f>
        <v>9.9802631578947365E-2</v>
      </c>
      <c r="I412" s="2">
        <f>数据源!BT444</f>
        <v>998</v>
      </c>
      <c r="J412" s="3">
        <f t="shared" si="202"/>
        <v>2</v>
      </c>
      <c r="K412" s="3">
        <f t="shared" si="203"/>
        <v>4</v>
      </c>
      <c r="L412" s="3" t="str">
        <f t="shared" si="206"/>
        <v>碎片</v>
      </c>
      <c r="M412" s="3">
        <f t="shared" ca="1" si="207"/>
        <v>52311</v>
      </c>
      <c r="N412" s="3" t="str">
        <f t="shared" ca="1" si="210"/>
        <v>51221,52221,53221,51311,52311</v>
      </c>
      <c r="O412" s="3" t="str">
        <f t="shared" si="211"/>
        <v>1250,1250,1250,998,998</v>
      </c>
      <c r="P412" s="1" t="str">
        <f t="shared" si="212"/>
        <v>(3,4),(3,4),(3,4),(2,4),(2,4)</v>
      </c>
      <c r="Q412" s="3" t="str">
        <f>IF(D412="坦克碎片",VLOOKUP(C412,道具信息!$N$2:$O$291,2,FALSE)&amp;"碎片",VLOOKUP(C412,道具信息!$N$2:$O$291,2,FALSE))</f>
        <v>T3坦克碎片</v>
      </c>
      <c r="R412" s="3">
        <f t="shared" si="204"/>
        <v>5688</v>
      </c>
      <c r="S412" s="11">
        <f t="shared" si="205"/>
        <v>0.249</v>
      </c>
      <c r="T412" s="3" t="str">
        <f>VLOOKUP(Q412,道具信息!$Q$3:$S$20,2,FALSE)</f>
        <v>CHEST_ITEM_TYPE_T3_SHARD</v>
      </c>
      <c r="U412" s="3" t="str">
        <f>IF(COUNTIF(U$408:U411,T412)=0,T412,"")</f>
        <v/>
      </c>
      <c r="V412" s="3" t="str">
        <f t="shared" si="213"/>
        <v>CHEST_ITEM_TYPE_T2_SHARD,CHEST_ITEM_TYPE_T3_SHARD</v>
      </c>
      <c r="W412" s="13" t="str">
        <f t="shared" si="208"/>
        <v/>
      </c>
      <c r="X412" s="3" t="str">
        <f t="shared" si="209"/>
        <v/>
      </c>
      <c r="Y412" s="3" t="str">
        <f t="shared" si="214"/>
        <v>16.4%,24.9%</v>
      </c>
    </row>
    <row r="413" spans="2:25" x14ac:dyDescent="0.3">
      <c r="B413" s="2">
        <f>数据源!BM445</f>
        <v>9</v>
      </c>
      <c r="C413" s="2" t="str">
        <f>数据源!BN445</f>
        <v>黑豹</v>
      </c>
      <c r="D413" s="2" t="str">
        <f>数据源!BO445</f>
        <v>坦克碎片</v>
      </c>
      <c r="E413" s="2">
        <f>数据源!BP445</f>
        <v>38</v>
      </c>
      <c r="F413" s="2">
        <f>数据源!BQ445</f>
        <v>3</v>
      </c>
      <c r="G413" s="2">
        <f>数据源!BR445</f>
        <v>3.6999999999999998E-2</v>
      </c>
      <c r="H413" s="2">
        <f>数据源!BS445</f>
        <v>9.9802631578947365E-2</v>
      </c>
      <c r="I413" s="2">
        <f>数据源!BT445</f>
        <v>998</v>
      </c>
      <c r="J413" s="3">
        <f t="shared" si="202"/>
        <v>2</v>
      </c>
      <c r="K413" s="3">
        <f t="shared" si="203"/>
        <v>4</v>
      </c>
      <c r="L413" s="3" t="str">
        <f t="shared" si="206"/>
        <v>碎片</v>
      </c>
      <c r="M413" s="3">
        <f t="shared" ca="1" si="207"/>
        <v>53311</v>
      </c>
      <c r="N413" s="3" t="str">
        <f t="shared" ca="1" si="210"/>
        <v>51221,52221,53221,51311,52311,53311</v>
      </c>
      <c r="O413" s="3" t="str">
        <f t="shared" si="211"/>
        <v>1250,1250,1250,998,998,998</v>
      </c>
      <c r="P413" s="1" t="str">
        <f t="shared" si="212"/>
        <v>(3,4),(3,4),(3,4),(2,4),(2,4),(2,4)</v>
      </c>
      <c r="Q413" s="3" t="str">
        <f>IF(D413="坦克碎片",VLOOKUP(C413,道具信息!$N$2:$O$291,2,FALSE)&amp;"碎片",VLOOKUP(C413,道具信息!$N$2:$O$291,2,FALSE))</f>
        <v>T3坦克碎片</v>
      </c>
      <c r="R413" s="3">
        <f t="shared" si="204"/>
        <v>5688</v>
      </c>
      <c r="S413" s="11">
        <f t="shared" si="205"/>
        <v>0.249</v>
      </c>
      <c r="T413" s="3" t="str">
        <f>VLOOKUP(Q413,道具信息!$Q$3:$S$20,2,FALSE)</f>
        <v>CHEST_ITEM_TYPE_T3_SHARD</v>
      </c>
      <c r="U413" s="3" t="str">
        <f>IF(COUNTIF(U$408:U412,T413)=0,T413,"")</f>
        <v/>
      </c>
      <c r="V413" s="3" t="str">
        <f t="shared" si="213"/>
        <v>CHEST_ITEM_TYPE_T2_SHARD,CHEST_ITEM_TYPE_T3_SHARD</v>
      </c>
      <c r="W413" s="13" t="str">
        <f t="shared" si="208"/>
        <v/>
      </c>
      <c r="X413" s="3" t="str">
        <f t="shared" si="209"/>
        <v/>
      </c>
      <c r="Y413" s="3" t="str">
        <f t="shared" si="214"/>
        <v>16.4%,24.9%</v>
      </c>
    </row>
    <row r="414" spans="2:25" x14ac:dyDescent="0.3">
      <c r="B414" s="2">
        <f>数据源!BM446</f>
        <v>9</v>
      </c>
      <c r="C414" s="2" t="str">
        <f>数据源!BN446</f>
        <v>十字军</v>
      </c>
      <c r="D414" s="2" t="str">
        <f>数据源!BO446</f>
        <v>坦克碎片</v>
      </c>
      <c r="E414" s="2">
        <f>数据源!BP446</f>
        <v>50.666666666666657</v>
      </c>
      <c r="F414" s="2">
        <f>数据源!BQ446</f>
        <v>2.5</v>
      </c>
      <c r="G414" s="2">
        <f>数据源!BR446</f>
        <v>3.6999999999999998E-2</v>
      </c>
      <c r="H414" s="2">
        <f>数据源!BS446</f>
        <v>8.9822368421052651E-2</v>
      </c>
      <c r="I414" s="2">
        <f>数据源!BT446</f>
        <v>898</v>
      </c>
      <c r="J414" s="3">
        <f t="shared" si="202"/>
        <v>2</v>
      </c>
      <c r="K414" s="3">
        <f t="shared" si="203"/>
        <v>3</v>
      </c>
      <c r="L414" s="3" t="str">
        <f t="shared" si="206"/>
        <v>碎片</v>
      </c>
      <c r="M414" s="3">
        <f t="shared" ca="1" si="207"/>
        <v>51321</v>
      </c>
      <c r="N414" s="3" t="str">
        <f t="shared" ca="1" si="210"/>
        <v>51221,52221,53221,51311,52311,53311,51321</v>
      </c>
      <c r="O414" s="3" t="str">
        <f t="shared" si="211"/>
        <v>1250,1250,1250,998,998,998,898</v>
      </c>
      <c r="P414" s="1" t="str">
        <f t="shared" si="212"/>
        <v>(3,4),(3,4),(3,4),(2,4),(2,4),(2,4),(2,3)</v>
      </c>
      <c r="Q414" s="3" t="str">
        <f>IF(D414="坦克碎片",VLOOKUP(C414,道具信息!$N$2:$O$291,2,FALSE)&amp;"碎片",VLOOKUP(C414,道具信息!$N$2:$O$291,2,FALSE))</f>
        <v>T3坦克碎片</v>
      </c>
      <c r="R414" s="3">
        <f t="shared" si="204"/>
        <v>5688</v>
      </c>
      <c r="S414" s="11">
        <f t="shared" si="205"/>
        <v>0.249</v>
      </c>
      <c r="T414" s="3" t="str">
        <f>VLOOKUP(Q414,道具信息!$Q$3:$S$20,2,FALSE)</f>
        <v>CHEST_ITEM_TYPE_T3_SHARD</v>
      </c>
      <c r="U414" s="3" t="str">
        <f>IF(COUNTIF(U$408:U413,T414)=0,T414,"")</f>
        <v/>
      </c>
      <c r="V414" s="3" t="str">
        <f t="shared" si="213"/>
        <v>CHEST_ITEM_TYPE_T2_SHARD,CHEST_ITEM_TYPE_T3_SHARD</v>
      </c>
      <c r="W414" s="13" t="str">
        <f t="shared" si="208"/>
        <v/>
      </c>
      <c r="X414" s="3" t="str">
        <f t="shared" si="209"/>
        <v/>
      </c>
      <c r="Y414" s="3" t="str">
        <f t="shared" si="214"/>
        <v>16.4%,24.9%</v>
      </c>
    </row>
    <row r="415" spans="2:25" x14ac:dyDescent="0.3">
      <c r="B415" s="2">
        <f>数据源!BM447</f>
        <v>9</v>
      </c>
      <c r="C415" s="2" t="str">
        <f>数据源!BN447</f>
        <v>谢尔曼</v>
      </c>
      <c r="D415" s="2" t="str">
        <f>数据源!BO447</f>
        <v>坦克碎片</v>
      </c>
      <c r="E415" s="2">
        <f>数据源!BP447</f>
        <v>50.666666666666657</v>
      </c>
      <c r="F415" s="2">
        <f>数据源!BQ447</f>
        <v>2.5</v>
      </c>
      <c r="G415" s="2">
        <f>数据源!BR447</f>
        <v>3.6999999999999998E-2</v>
      </c>
      <c r="H415" s="2">
        <f>数据源!BS447</f>
        <v>8.9822368421052651E-2</v>
      </c>
      <c r="I415" s="2">
        <f>数据源!BT447</f>
        <v>898</v>
      </c>
      <c r="J415" s="3">
        <f t="shared" si="202"/>
        <v>2</v>
      </c>
      <c r="K415" s="3">
        <f t="shared" si="203"/>
        <v>3</v>
      </c>
      <c r="L415" s="3" t="str">
        <f t="shared" si="206"/>
        <v>碎片</v>
      </c>
      <c r="M415" s="3">
        <f t="shared" ca="1" si="207"/>
        <v>52321</v>
      </c>
      <c r="N415" s="3" t="str">
        <f t="shared" ca="1" si="210"/>
        <v>51221,52221,53221,51311,52311,53311,51321,52321</v>
      </c>
      <c r="O415" s="3" t="str">
        <f t="shared" si="211"/>
        <v>1250,1250,1250,998,998,998,898,898</v>
      </c>
      <c r="P415" s="1" t="str">
        <f t="shared" si="212"/>
        <v>(3,4),(3,4),(3,4),(2,4),(2,4),(2,4),(2,3),(2,3)</v>
      </c>
      <c r="Q415" s="3" t="str">
        <f>IF(D415="坦克碎片",VLOOKUP(C415,道具信息!$N$2:$O$291,2,FALSE)&amp;"碎片",VLOOKUP(C415,道具信息!$N$2:$O$291,2,FALSE))</f>
        <v>T3坦克碎片</v>
      </c>
      <c r="R415" s="3">
        <f t="shared" si="204"/>
        <v>5688</v>
      </c>
      <c r="S415" s="11">
        <f t="shared" si="205"/>
        <v>0.249</v>
      </c>
      <c r="T415" s="3" t="str">
        <f>VLOOKUP(Q415,道具信息!$Q$3:$S$20,2,FALSE)</f>
        <v>CHEST_ITEM_TYPE_T3_SHARD</v>
      </c>
      <c r="U415" s="3" t="str">
        <f>IF(COUNTIF(U$408:U414,T415)=0,T415,"")</f>
        <v/>
      </c>
      <c r="V415" s="3" t="str">
        <f t="shared" si="213"/>
        <v>CHEST_ITEM_TYPE_T2_SHARD,CHEST_ITEM_TYPE_T3_SHARD</v>
      </c>
      <c r="W415" s="13" t="str">
        <f t="shared" si="208"/>
        <v/>
      </c>
      <c r="X415" s="3" t="str">
        <f t="shared" si="209"/>
        <v/>
      </c>
      <c r="Y415" s="3" t="str">
        <f t="shared" si="214"/>
        <v>16.4%,24.9%</v>
      </c>
    </row>
    <row r="416" spans="2:25" x14ac:dyDescent="0.3">
      <c r="B416" s="2">
        <f>数据源!BM448</f>
        <v>9</v>
      </c>
      <c r="C416" s="2" t="str">
        <f>数据源!BN448</f>
        <v>虎式</v>
      </c>
      <c r="D416" s="2" t="str">
        <f>数据源!BO448</f>
        <v>坦克碎片</v>
      </c>
      <c r="E416" s="2">
        <f>数据源!BP448</f>
        <v>50.666666666666657</v>
      </c>
      <c r="F416" s="2">
        <f>数据源!BQ448</f>
        <v>2.5</v>
      </c>
      <c r="G416" s="2">
        <f>数据源!BR448</f>
        <v>3.6999999999999998E-2</v>
      </c>
      <c r="H416" s="2">
        <f>数据源!BS448</f>
        <v>8.9822368421052651E-2</v>
      </c>
      <c r="I416" s="2">
        <f>数据源!BT448</f>
        <v>898</v>
      </c>
      <c r="J416" s="3">
        <f t="shared" si="202"/>
        <v>2</v>
      </c>
      <c r="K416" s="3">
        <f t="shared" si="203"/>
        <v>3</v>
      </c>
      <c r="L416" s="3" t="str">
        <f t="shared" si="206"/>
        <v>碎片</v>
      </c>
      <c r="M416" s="3">
        <f t="shared" ca="1" si="207"/>
        <v>53321</v>
      </c>
      <c r="N416" s="3" t="str">
        <f t="shared" ca="1" si="210"/>
        <v>51221,52221,53221,51311,52311,53311,51321,52321,53321</v>
      </c>
      <c r="O416" s="3" t="str">
        <f t="shared" si="211"/>
        <v>1250,1250,1250,998,998,998,898,898,898</v>
      </c>
      <c r="P416" s="1" t="str">
        <f t="shared" si="212"/>
        <v>(3,4),(3,4),(3,4),(2,4),(2,4),(2,4),(2,3),(2,3),(2,3)</v>
      </c>
      <c r="Q416" s="3" t="str">
        <f>IF(D416="坦克碎片",VLOOKUP(C416,道具信息!$N$2:$O$291,2,FALSE)&amp;"碎片",VLOOKUP(C416,道具信息!$N$2:$O$291,2,FALSE))</f>
        <v>T3坦克碎片</v>
      </c>
      <c r="R416" s="3">
        <f t="shared" si="204"/>
        <v>5688</v>
      </c>
      <c r="S416" s="11">
        <f t="shared" si="205"/>
        <v>0.249</v>
      </c>
      <c r="T416" s="3" t="str">
        <f>VLOOKUP(Q416,道具信息!$Q$3:$S$20,2,FALSE)</f>
        <v>CHEST_ITEM_TYPE_T3_SHARD</v>
      </c>
      <c r="U416" s="3" t="str">
        <f>IF(COUNTIF(U$408:U415,T416)=0,T416,"")</f>
        <v/>
      </c>
      <c r="V416" s="3" t="str">
        <f t="shared" si="213"/>
        <v>CHEST_ITEM_TYPE_T2_SHARD,CHEST_ITEM_TYPE_T3_SHARD</v>
      </c>
      <c r="W416" s="13" t="str">
        <f t="shared" si="208"/>
        <v/>
      </c>
      <c r="X416" s="3" t="str">
        <f t="shared" si="209"/>
        <v/>
      </c>
      <c r="Y416" s="3" t="str">
        <f t="shared" si="214"/>
        <v>16.4%,24.9%</v>
      </c>
    </row>
    <row r="417" spans="2:25" x14ac:dyDescent="0.3">
      <c r="B417" s="2">
        <f>数据源!BM449</f>
        <v>9</v>
      </c>
      <c r="C417" s="2" t="str">
        <f>数据源!BN449</f>
        <v>霞飞</v>
      </c>
      <c r="D417" s="2" t="str">
        <f>数据源!BO449</f>
        <v>坦克碎片</v>
      </c>
      <c r="E417" s="2">
        <f>数据源!BP449</f>
        <v>96</v>
      </c>
      <c r="F417" s="2">
        <f>数据源!BQ449</f>
        <v>2</v>
      </c>
      <c r="G417" s="2">
        <f>数据源!BR449</f>
        <v>3.6999999999999998E-2</v>
      </c>
      <c r="H417" s="2">
        <f>数据源!BS449</f>
        <v>5.92578125E-2</v>
      </c>
      <c r="I417" s="2">
        <f>数据源!BT449</f>
        <v>593</v>
      </c>
      <c r="J417" s="3">
        <f t="shared" si="202"/>
        <v>1</v>
      </c>
      <c r="K417" s="3">
        <f t="shared" si="203"/>
        <v>3</v>
      </c>
      <c r="L417" s="3" t="str">
        <f t="shared" si="206"/>
        <v>碎片</v>
      </c>
      <c r="M417" s="3">
        <f t="shared" ca="1" si="207"/>
        <v>51411</v>
      </c>
      <c r="N417" s="3" t="str">
        <f t="shared" ca="1" si="210"/>
        <v>51221,52221,53221,51311,52311,53311,51321,52321,53321,51411</v>
      </c>
      <c r="O417" s="3" t="str">
        <f t="shared" si="211"/>
        <v>1250,1250,1250,998,998,998,898,898,898,593</v>
      </c>
      <c r="P417" s="1" t="str">
        <f t="shared" si="212"/>
        <v>(3,4),(3,4),(3,4),(2,4),(2,4),(2,4),(2,3),(2,3),(2,3),(1,3)</v>
      </c>
      <c r="Q417" s="3" t="str">
        <f>IF(D417="坦克碎片",VLOOKUP(C417,道具信息!$N$2:$O$291,2,FALSE)&amp;"碎片",VLOOKUP(C417,道具信息!$N$2:$O$291,2,FALSE))</f>
        <v>T4坦克碎片</v>
      </c>
      <c r="R417" s="3">
        <f t="shared" si="204"/>
        <v>4149</v>
      </c>
      <c r="S417" s="11">
        <f t="shared" si="205"/>
        <v>0.182</v>
      </c>
      <c r="T417" s="3" t="str">
        <f>VLOOKUP(Q417,道具信息!$Q$3:$S$20,2,FALSE)</f>
        <v>CHEST_ITEM_TYPE_T4_SHARD</v>
      </c>
      <c r="U417" s="3" t="str">
        <f>IF(COUNTIF(U$408:U416,T417)=0,T417,"")</f>
        <v>CHEST_ITEM_TYPE_T4_SHARD</v>
      </c>
      <c r="V417" s="3" t="str">
        <f t="shared" si="213"/>
        <v>CHEST_ITEM_TYPE_T2_SHARD,CHEST_ITEM_TYPE_T3_SHARD,CHEST_ITEM_TYPE_T4_SHARD</v>
      </c>
      <c r="W417" s="13">
        <f t="shared" si="208"/>
        <v>0.182</v>
      </c>
      <c r="X417" s="3" t="str">
        <f t="shared" si="209"/>
        <v>18.2%</v>
      </c>
      <c r="Y417" s="3" t="str">
        <f t="shared" si="214"/>
        <v>16.4%,24.9%,18.2%</v>
      </c>
    </row>
    <row r="418" spans="2:25" x14ac:dyDescent="0.3">
      <c r="B418" s="2">
        <f>数据源!BM450</f>
        <v>9</v>
      </c>
      <c r="C418" s="2" t="str">
        <f>数据源!BN450</f>
        <v>M-48</v>
      </c>
      <c r="D418" s="2" t="str">
        <f>数据源!BO450</f>
        <v>坦克碎片</v>
      </c>
      <c r="E418" s="2">
        <f>数据源!BP450</f>
        <v>96</v>
      </c>
      <c r="F418" s="2">
        <f>数据源!BQ450</f>
        <v>2</v>
      </c>
      <c r="G418" s="2">
        <f>数据源!BR450</f>
        <v>3.6999999999999998E-2</v>
      </c>
      <c r="H418" s="2">
        <f>数据源!BS450</f>
        <v>5.92578125E-2</v>
      </c>
      <c r="I418" s="2">
        <f>数据源!BT450</f>
        <v>593</v>
      </c>
      <c r="J418" s="3">
        <f t="shared" si="202"/>
        <v>1</v>
      </c>
      <c r="K418" s="3">
        <f t="shared" si="203"/>
        <v>3</v>
      </c>
      <c r="L418" s="3" t="str">
        <f t="shared" si="206"/>
        <v>碎片</v>
      </c>
      <c r="M418" s="3">
        <f t="shared" ca="1" si="207"/>
        <v>52411</v>
      </c>
      <c r="N418" s="3" t="str">
        <f t="shared" ca="1" si="210"/>
        <v>51221,52221,53221,51311,52311,53311,51321,52321,53321,51411,52411</v>
      </c>
      <c r="O418" s="3" t="str">
        <f t="shared" si="211"/>
        <v>1250,1250,1250,998,998,998,898,898,898,593,593</v>
      </c>
      <c r="P418" s="1" t="str">
        <f t="shared" si="212"/>
        <v>(3,4),(3,4),(3,4),(2,4),(2,4),(2,4),(2,3),(2,3),(2,3),(1,3),(1,3)</v>
      </c>
      <c r="Q418" s="3" t="str">
        <f>IF(D418="坦克碎片",VLOOKUP(C418,道具信息!$N$2:$O$291,2,FALSE)&amp;"碎片",VLOOKUP(C418,道具信息!$N$2:$O$291,2,FALSE))</f>
        <v>T4坦克碎片</v>
      </c>
      <c r="R418" s="3">
        <f t="shared" si="204"/>
        <v>4149</v>
      </c>
      <c r="S418" s="11">
        <f t="shared" si="205"/>
        <v>0.182</v>
      </c>
      <c r="T418" s="3" t="str">
        <f>VLOOKUP(Q418,道具信息!$Q$3:$S$20,2,FALSE)</f>
        <v>CHEST_ITEM_TYPE_T4_SHARD</v>
      </c>
      <c r="U418" s="3" t="str">
        <f>IF(COUNTIF(U$408:U417,T418)=0,T418,"")</f>
        <v/>
      </c>
      <c r="V418" s="3" t="str">
        <f t="shared" si="213"/>
        <v>CHEST_ITEM_TYPE_T2_SHARD,CHEST_ITEM_TYPE_T3_SHARD,CHEST_ITEM_TYPE_T4_SHARD</v>
      </c>
      <c r="W418" s="13" t="str">
        <f t="shared" si="208"/>
        <v/>
      </c>
      <c r="X418" s="3" t="str">
        <f t="shared" si="209"/>
        <v/>
      </c>
      <c r="Y418" s="3" t="str">
        <f t="shared" si="214"/>
        <v>16.4%,24.9%,18.2%</v>
      </c>
    </row>
    <row r="419" spans="2:25" x14ac:dyDescent="0.3">
      <c r="B419" s="2">
        <f>数据源!BM451</f>
        <v>9</v>
      </c>
      <c r="C419" s="2" t="str">
        <f>数据源!BN451</f>
        <v>征服者</v>
      </c>
      <c r="D419" s="2" t="str">
        <f>数据源!BO451</f>
        <v>坦克碎片</v>
      </c>
      <c r="E419" s="2">
        <f>数据源!BP451</f>
        <v>96</v>
      </c>
      <c r="F419" s="2">
        <f>数据源!BQ451</f>
        <v>2</v>
      </c>
      <c r="G419" s="2">
        <f>数据源!BR451</f>
        <v>3.6999999999999998E-2</v>
      </c>
      <c r="H419" s="2">
        <f>数据源!BS451</f>
        <v>5.92578125E-2</v>
      </c>
      <c r="I419" s="2">
        <f>数据源!BT451</f>
        <v>593</v>
      </c>
      <c r="J419" s="3">
        <f t="shared" si="202"/>
        <v>1</v>
      </c>
      <c r="K419" s="3">
        <f t="shared" si="203"/>
        <v>3</v>
      </c>
      <c r="L419" s="3" t="str">
        <f t="shared" si="206"/>
        <v>碎片</v>
      </c>
      <c r="M419" s="3">
        <f t="shared" ca="1" si="207"/>
        <v>53411</v>
      </c>
      <c r="N419" s="3" t="str">
        <f t="shared" ca="1" si="210"/>
        <v>51221,52221,53221,51311,52311,53311,51321,52321,53321,51411,52411,53411</v>
      </c>
      <c r="O419" s="3" t="str">
        <f t="shared" si="211"/>
        <v>1250,1250,1250,998,998,998,898,898,898,593,593,593</v>
      </c>
      <c r="P419" s="1" t="str">
        <f t="shared" si="212"/>
        <v>(3,4),(3,4),(3,4),(2,4),(2,4),(2,4),(2,3),(2,3),(2,3),(1,3),(1,3),(1,3)</v>
      </c>
      <c r="Q419" s="3" t="str">
        <f>IF(D419="坦克碎片",VLOOKUP(C419,道具信息!$N$2:$O$291,2,FALSE)&amp;"碎片",VLOOKUP(C419,道具信息!$N$2:$O$291,2,FALSE))</f>
        <v>T4坦克碎片</v>
      </c>
      <c r="R419" s="3">
        <f t="shared" si="204"/>
        <v>4149</v>
      </c>
      <c r="S419" s="11">
        <f t="shared" si="205"/>
        <v>0.182</v>
      </c>
      <c r="T419" s="3" t="str">
        <f>VLOOKUP(Q419,道具信息!$Q$3:$S$20,2,FALSE)</f>
        <v>CHEST_ITEM_TYPE_T4_SHARD</v>
      </c>
      <c r="U419" s="3" t="str">
        <f>IF(COUNTIF(U$408:U418,T419)=0,T419,"")</f>
        <v/>
      </c>
      <c r="V419" s="3" t="str">
        <f t="shared" si="213"/>
        <v>CHEST_ITEM_TYPE_T2_SHARD,CHEST_ITEM_TYPE_T3_SHARD,CHEST_ITEM_TYPE_T4_SHARD</v>
      </c>
      <c r="W419" s="13" t="str">
        <f t="shared" si="208"/>
        <v/>
      </c>
      <c r="X419" s="3" t="str">
        <f t="shared" si="209"/>
        <v/>
      </c>
      <c r="Y419" s="3" t="str">
        <f t="shared" si="214"/>
        <v>16.4%,24.9%,18.2%</v>
      </c>
    </row>
    <row r="420" spans="2:25" x14ac:dyDescent="0.3">
      <c r="B420" s="2">
        <f>数据源!BM452</f>
        <v>9</v>
      </c>
      <c r="C420" s="2" t="str">
        <f>数据源!BN452</f>
        <v>M-41</v>
      </c>
      <c r="D420" s="2" t="str">
        <f>数据源!BO452</f>
        <v>坦克碎片</v>
      </c>
      <c r="E420" s="2">
        <f>数据源!BP452</f>
        <v>144</v>
      </c>
      <c r="F420" s="2">
        <f>数据源!BQ452</f>
        <v>1.5</v>
      </c>
      <c r="G420" s="2">
        <f>数据源!BR452</f>
        <v>3.6999999999999998E-2</v>
      </c>
      <c r="H420" s="2">
        <f>数据源!BS452</f>
        <v>5.2673611111111109E-2</v>
      </c>
      <c r="I420" s="2">
        <f>数据源!BT452</f>
        <v>527</v>
      </c>
      <c r="J420" s="3">
        <f t="shared" si="202"/>
        <v>1</v>
      </c>
      <c r="K420" s="3">
        <f t="shared" si="203"/>
        <v>2</v>
      </c>
      <c r="L420" s="3" t="str">
        <f t="shared" si="206"/>
        <v>碎片</v>
      </c>
      <c r="M420" s="3">
        <f t="shared" ca="1" si="207"/>
        <v>51421</v>
      </c>
      <c r="N420" s="3" t="str">
        <f t="shared" ca="1" si="210"/>
        <v>51221,52221,53221,51311,52311,53311,51321,52321,53321,51411,52411,53411,51421</v>
      </c>
      <c r="O420" s="3" t="str">
        <f t="shared" si="211"/>
        <v>1250,1250,1250,998,998,998,898,898,898,593,593,593,527</v>
      </c>
      <c r="P420" s="1" t="str">
        <f t="shared" si="212"/>
        <v>(3,4),(3,4),(3,4),(2,4),(2,4),(2,4),(2,3),(2,3),(2,3),(1,3),(1,3),(1,3),(1,2)</v>
      </c>
      <c r="Q420" s="3" t="str">
        <f>IF(D420="坦克碎片",VLOOKUP(C420,道具信息!$N$2:$O$291,2,FALSE)&amp;"碎片",VLOOKUP(C420,道具信息!$N$2:$O$291,2,FALSE))</f>
        <v>T4坦克碎片</v>
      </c>
      <c r="R420" s="3">
        <f t="shared" si="204"/>
        <v>4149</v>
      </c>
      <c r="S420" s="11">
        <f t="shared" si="205"/>
        <v>0.182</v>
      </c>
      <c r="T420" s="3" t="str">
        <f>VLOOKUP(Q420,道具信息!$Q$3:$S$20,2,FALSE)</f>
        <v>CHEST_ITEM_TYPE_T4_SHARD</v>
      </c>
      <c r="U420" s="3" t="str">
        <f>IF(COUNTIF(U$408:U419,T420)=0,T420,"")</f>
        <v/>
      </c>
      <c r="V420" s="3" t="str">
        <f t="shared" si="213"/>
        <v>CHEST_ITEM_TYPE_T2_SHARD,CHEST_ITEM_TYPE_T3_SHARD,CHEST_ITEM_TYPE_T4_SHARD</v>
      </c>
      <c r="W420" s="13" t="str">
        <f t="shared" si="208"/>
        <v/>
      </c>
      <c r="X420" s="3" t="str">
        <f t="shared" si="209"/>
        <v/>
      </c>
      <c r="Y420" s="3" t="str">
        <f t="shared" si="214"/>
        <v>16.4%,24.9%,18.2%</v>
      </c>
    </row>
    <row r="421" spans="2:25" x14ac:dyDescent="0.3">
      <c r="B421" s="2">
        <f>数据源!BM453</f>
        <v>9</v>
      </c>
      <c r="C421" s="2" t="str">
        <f>数据源!BN453</f>
        <v>潘兴</v>
      </c>
      <c r="D421" s="2" t="str">
        <f>数据源!BO453</f>
        <v>坦克碎片</v>
      </c>
      <c r="E421" s="2">
        <f>数据源!BP453</f>
        <v>144</v>
      </c>
      <c r="F421" s="2">
        <f>数据源!BQ453</f>
        <v>1.5</v>
      </c>
      <c r="G421" s="2">
        <f>数据源!BR453</f>
        <v>3.6999999999999998E-2</v>
      </c>
      <c r="H421" s="2">
        <f>数据源!BS453</f>
        <v>5.2673611111111109E-2</v>
      </c>
      <c r="I421" s="2">
        <f>数据源!BT453</f>
        <v>527</v>
      </c>
      <c r="J421" s="3">
        <f t="shared" si="202"/>
        <v>1</v>
      </c>
      <c r="K421" s="3">
        <f t="shared" si="203"/>
        <v>2</v>
      </c>
      <c r="L421" s="3" t="str">
        <f t="shared" si="206"/>
        <v>碎片</v>
      </c>
      <c r="M421" s="3">
        <f t="shared" ca="1" si="207"/>
        <v>52421</v>
      </c>
      <c r="N421" s="3" t="str">
        <f t="shared" ca="1" si="210"/>
        <v>51221,52221,53221,51311,52311,53311,51321,52321,53321,51411,52411,53411,51421,52421</v>
      </c>
      <c r="O421" s="3" t="str">
        <f t="shared" si="211"/>
        <v>1250,1250,1250,998,998,998,898,898,898,593,593,593,527,527</v>
      </c>
      <c r="P421" s="1" t="str">
        <f t="shared" si="212"/>
        <v>(3,4),(3,4),(3,4),(2,4),(2,4),(2,4),(2,3),(2,3),(2,3),(1,3),(1,3),(1,3),(1,2),(1,2)</v>
      </c>
      <c r="Q421" s="3" t="str">
        <f>IF(D421="坦克碎片",VLOOKUP(C421,道具信息!$N$2:$O$291,2,FALSE)&amp;"碎片",VLOOKUP(C421,道具信息!$N$2:$O$291,2,FALSE))</f>
        <v>T4坦克碎片</v>
      </c>
      <c r="R421" s="3">
        <f t="shared" si="204"/>
        <v>4149</v>
      </c>
      <c r="S421" s="11">
        <f t="shared" si="205"/>
        <v>0.182</v>
      </c>
      <c r="T421" s="3" t="str">
        <f>VLOOKUP(Q421,道具信息!$Q$3:$S$20,2,FALSE)</f>
        <v>CHEST_ITEM_TYPE_T4_SHARD</v>
      </c>
      <c r="U421" s="3" t="str">
        <f>IF(COUNTIF(U$408:U420,T421)=0,T421,"")</f>
        <v/>
      </c>
      <c r="V421" s="3" t="str">
        <f t="shared" si="213"/>
        <v>CHEST_ITEM_TYPE_T2_SHARD,CHEST_ITEM_TYPE_T3_SHARD,CHEST_ITEM_TYPE_T4_SHARD</v>
      </c>
      <c r="W421" s="13" t="str">
        <f t="shared" si="208"/>
        <v/>
      </c>
      <c r="X421" s="3" t="str">
        <f t="shared" si="209"/>
        <v/>
      </c>
      <c r="Y421" s="3" t="str">
        <f t="shared" si="214"/>
        <v>16.4%,24.9%,18.2%</v>
      </c>
    </row>
    <row r="422" spans="2:25" x14ac:dyDescent="0.3">
      <c r="B422" s="2">
        <f>数据源!BM454</f>
        <v>9</v>
      </c>
      <c r="C422" s="2" t="str">
        <f>数据源!BN454</f>
        <v>BMP-3</v>
      </c>
      <c r="D422" s="2" t="str">
        <f>数据源!BO454</f>
        <v>坦克碎片</v>
      </c>
      <c r="E422" s="2">
        <f>数据源!BP454</f>
        <v>172.79999999999998</v>
      </c>
      <c r="F422" s="2">
        <f>数据源!BQ454</f>
        <v>1</v>
      </c>
      <c r="G422" s="2">
        <f>数据源!BR454</f>
        <v>3.6999999999999998E-2</v>
      </c>
      <c r="H422" s="2">
        <f>数据源!BS454</f>
        <v>6.5842013888888898E-2</v>
      </c>
      <c r="I422" s="2">
        <f>数据源!BT454</f>
        <v>658</v>
      </c>
      <c r="J422" s="3">
        <f t="shared" si="202"/>
        <v>1</v>
      </c>
      <c r="K422" s="3">
        <f t="shared" si="203"/>
        <v>1</v>
      </c>
      <c r="L422" s="3" t="str">
        <f t="shared" si="206"/>
        <v>碎片</v>
      </c>
      <c r="M422" s="3">
        <f t="shared" ca="1" si="207"/>
        <v>51431</v>
      </c>
      <c r="N422" s="3" t="str">
        <f t="shared" ca="1" si="210"/>
        <v>51221,52221,53221,51311,52311,53311,51321,52321,53321,51411,52411,53411,51421,52421,51431</v>
      </c>
      <c r="O422" s="3" t="str">
        <f t="shared" si="211"/>
        <v>1250,1250,1250,998,998,998,898,898,898,593,593,593,527,527,658</v>
      </c>
      <c r="P422" s="1" t="str">
        <f t="shared" si="212"/>
        <v>(3,4),(3,4),(3,4),(2,4),(2,4),(2,4),(2,3),(2,3),(2,3),(1,3),(1,3),(1,3),(1,2),(1,2),(1,1)</v>
      </c>
      <c r="Q422" s="3" t="str">
        <f>IF(D422="坦克碎片",VLOOKUP(C422,道具信息!$N$2:$O$291,2,FALSE)&amp;"碎片",VLOOKUP(C422,道具信息!$N$2:$O$291,2,FALSE))</f>
        <v>T4坦克碎片</v>
      </c>
      <c r="R422" s="3">
        <f t="shared" si="204"/>
        <v>4149</v>
      </c>
      <c r="S422" s="11">
        <f t="shared" si="205"/>
        <v>0.182</v>
      </c>
      <c r="T422" s="3" t="str">
        <f>VLOOKUP(Q422,道具信息!$Q$3:$S$20,2,FALSE)</f>
        <v>CHEST_ITEM_TYPE_T4_SHARD</v>
      </c>
      <c r="U422" s="3" t="str">
        <f>IF(COUNTIF(U$408:U421,T422)=0,T422,"")</f>
        <v/>
      </c>
      <c r="V422" s="3" t="str">
        <f t="shared" si="213"/>
        <v>CHEST_ITEM_TYPE_T2_SHARD,CHEST_ITEM_TYPE_T3_SHARD,CHEST_ITEM_TYPE_T4_SHARD</v>
      </c>
      <c r="W422" s="13" t="str">
        <f t="shared" si="208"/>
        <v/>
      </c>
      <c r="X422" s="3" t="str">
        <f t="shared" si="209"/>
        <v/>
      </c>
      <c r="Y422" s="3" t="str">
        <f t="shared" si="214"/>
        <v>16.4%,24.9%,18.2%</v>
      </c>
    </row>
    <row r="423" spans="2:25" x14ac:dyDescent="0.3">
      <c r="B423" s="2">
        <f>数据源!BM455</f>
        <v>9</v>
      </c>
      <c r="C423" s="2" t="str">
        <f>数据源!BN455</f>
        <v>百夫长</v>
      </c>
      <c r="D423" s="2" t="str">
        <f>数据源!BO455</f>
        <v>坦克碎片</v>
      </c>
      <c r="E423" s="2">
        <f>数据源!BP455</f>
        <v>172.79999999999998</v>
      </c>
      <c r="F423" s="2">
        <f>数据源!BQ455</f>
        <v>1</v>
      </c>
      <c r="G423" s="2">
        <f>数据源!BR455</f>
        <v>3.6999999999999998E-2</v>
      </c>
      <c r="H423" s="2">
        <f>数据源!BS455</f>
        <v>6.5842013888888898E-2</v>
      </c>
      <c r="I423" s="2">
        <f>数据源!BT455</f>
        <v>658</v>
      </c>
      <c r="J423" s="3">
        <f t="shared" si="202"/>
        <v>1</v>
      </c>
      <c r="K423" s="3">
        <f t="shared" si="203"/>
        <v>1</v>
      </c>
      <c r="L423" s="3" t="str">
        <f t="shared" si="206"/>
        <v>碎片</v>
      </c>
      <c r="M423" s="3">
        <f t="shared" ca="1" si="207"/>
        <v>52431</v>
      </c>
      <c r="N423" s="3" t="str">
        <f t="shared" ca="1" si="210"/>
        <v>51221,52221,53221,51311,52311,53311,51321,52321,53321,51411,52411,53411,51421,52421,51431,52431</v>
      </c>
      <c r="O423" s="3" t="str">
        <f t="shared" si="211"/>
        <v>1250,1250,1250,998,998,998,898,898,898,593,593,593,527,527,658,658</v>
      </c>
      <c r="P423" s="1" t="str">
        <f t="shared" si="212"/>
        <v>(3,4),(3,4),(3,4),(2,4),(2,4),(2,4),(2,3),(2,3),(2,3),(1,3),(1,3),(1,3),(1,2),(1,2),(1,1),(1,1)</v>
      </c>
      <c r="Q423" s="3" t="str">
        <f>IF(D423="坦克碎片",VLOOKUP(C423,道具信息!$N$2:$O$291,2,FALSE)&amp;"碎片",VLOOKUP(C423,道具信息!$N$2:$O$291,2,FALSE))</f>
        <v>T4坦克碎片</v>
      </c>
      <c r="R423" s="3">
        <f t="shared" si="204"/>
        <v>4149</v>
      </c>
      <c r="S423" s="11">
        <f t="shared" si="205"/>
        <v>0.182</v>
      </c>
      <c r="T423" s="3" t="str">
        <f>VLOOKUP(Q423,道具信息!$Q$3:$S$20,2,FALSE)</f>
        <v>CHEST_ITEM_TYPE_T4_SHARD</v>
      </c>
      <c r="U423" s="3" t="str">
        <f>IF(COUNTIF(U$408:U422,T423)=0,T423,"")</f>
        <v/>
      </c>
      <c r="V423" s="3" t="str">
        <f t="shared" si="213"/>
        <v>CHEST_ITEM_TYPE_T2_SHARD,CHEST_ITEM_TYPE_T3_SHARD,CHEST_ITEM_TYPE_T4_SHARD</v>
      </c>
      <c r="W423" s="13" t="str">
        <f t="shared" si="208"/>
        <v/>
      </c>
      <c r="X423" s="3" t="str">
        <f t="shared" si="209"/>
        <v/>
      </c>
      <c r="Y423" s="3" t="str">
        <f t="shared" si="214"/>
        <v>16.4%,24.9%,18.2%</v>
      </c>
    </row>
    <row r="424" spans="2:25" x14ac:dyDescent="0.3">
      <c r="B424" s="2">
        <f>数据源!BM456</f>
        <v>9</v>
      </c>
      <c r="C424" s="2" t="str">
        <f>数据源!BN456</f>
        <v>T1LP1</v>
      </c>
      <c r="D424" s="2" t="str">
        <f>数据源!BO456</f>
        <v>部件</v>
      </c>
      <c r="E424" s="2">
        <f>数据源!BP456</f>
        <v>13</v>
      </c>
      <c r="F424" s="2">
        <f>数据源!BQ456</f>
        <v>4.5</v>
      </c>
      <c r="G424" s="2">
        <f>数据源!BR456</f>
        <v>6.4999999999999997E-3</v>
      </c>
      <c r="H424" s="2">
        <f>数据源!BS456</f>
        <v>3.4166666666666665E-2</v>
      </c>
      <c r="I424" s="2">
        <f>数据源!BT456</f>
        <v>342</v>
      </c>
      <c r="J424" s="3">
        <f t="shared" si="202"/>
        <v>3</v>
      </c>
      <c r="K424" s="3">
        <f t="shared" si="203"/>
        <v>6</v>
      </c>
      <c r="L424" s="3" t="str">
        <f t="shared" si="206"/>
        <v>部件</v>
      </c>
      <c r="M424" s="3">
        <f t="shared" ca="1" si="207"/>
        <v>91001</v>
      </c>
      <c r="N424" s="3" t="str">
        <f t="shared" ca="1" si="210"/>
        <v>51221,52221,53221,51311,52311,53311,51321,52321,53321,51411,52411,53411,51421,52421,51431,52431,91001</v>
      </c>
      <c r="O424" s="3" t="str">
        <f t="shared" si="211"/>
        <v>1250,1250,1250,998,998,998,898,898,898,593,593,593,527,527,658,658,342</v>
      </c>
      <c r="P424" s="1" t="str">
        <f t="shared" si="212"/>
        <v>(3,4),(3,4),(3,4),(2,4),(2,4),(2,4),(2,3),(2,3),(2,3),(1,3),(1,3),(1,3),(1,2),(1,2),(1,1),(1,1),(3,6)</v>
      </c>
      <c r="Q424" s="3" t="str">
        <f>IF(D424="坦克碎片",VLOOKUP(C424,道具信息!$N$2:$O$291,2,FALSE)&amp;"碎片",VLOOKUP(C424,道具信息!$N$2:$O$291,2,FALSE))</f>
        <v>T1部件</v>
      </c>
      <c r="R424" s="3">
        <f t="shared" si="204"/>
        <v>6156</v>
      </c>
      <c r="S424" s="11">
        <f t="shared" si="205"/>
        <v>0.27</v>
      </c>
      <c r="T424" s="3" t="str">
        <f>VLOOKUP(Q424,道具信息!$Q$3:$S$20,2,FALSE)</f>
        <v>CHEST_ITEM_TYPE_T1_PART</v>
      </c>
      <c r="U424" s="3" t="str">
        <f>IF(COUNTIF(U$408:U423,T424)=0,T424,"")</f>
        <v>CHEST_ITEM_TYPE_T1_PART</v>
      </c>
      <c r="V424" s="3" t="str">
        <f t="shared" si="213"/>
        <v>CHEST_ITEM_TYPE_T2_SHARD,CHEST_ITEM_TYPE_T3_SHARD,CHEST_ITEM_TYPE_T4_SHARD,CHEST_ITEM_TYPE_T1_PART</v>
      </c>
      <c r="W424" s="13">
        <f t="shared" si="208"/>
        <v>0.27</v>
      </c>
      <c r="X424" s="3" t="str">
        <f t="shared" si="209"/>
        <v>27.0%</v>
      </c>
      <c r="Y424" s="3" t="str">
        <f t="shared" si="214"/>
        <v>16.4%,24.9%,18.2%,27.0%</v>
      </c>
    </row>
    <row r="425" spans="2:25" x14ac:dyDescent="0.3">
      <c r="B425" s="2">
        <f>数据源!BM457</f>
        <v>9</v>
      </c>
      <c r="C425" s="2" t="str">
        <f>数据源!BN457</f>
        <v>T1LP3</v>
      </c>
      <c r="D425" s="2" t="str">
        <f>数据源!BO457</f>
        <v>部件</v>
      </c>
      <c r="E425" s="2">
        <f>数据源!BP457</f>
        <v>13</v>
      </c>
      <c r="F425" s="2">
        <f>数据源!BQ457</f>
        <v>4.5</v>
      </c>
      <c r="G425" s="2">
        <f>数据源!BR457</f>
        <v>6.4999999999999997E-3</v>
      </c>
      <c r="H425" s="2">
        <f>数据源!BS457</f>
        <v>3.4166666666666665E-2</v>
      </c>
      <c r="I425" s="2">
        <f>数据源!BT457</f>
        <v>342</v>
      </c>
      <c r="J425" s="3">
        <f t="shared" si="202"/>
        <v>3</v>
      </c>
      <c r="K425" s="3">
        <f t="shared" si="203"/>
        <v>6</v>
      </c>
      <c r="L425" s="3" t="str">
        <f t="shared" si="206"/>
        <v>部件</v>
      </c>
      <c r="M425" s="3">
        <f t="shared" ca="1" si="207"/>
        <v>91003</v>
      </c>
      <c r="N425" s="3" t="str">
        <f t="shared" ca="1" si="210"/>
        <v>51221,52221,53221,51311,52311,53311,51321,52321,53321,51411,52411,53411,51421,52421,51431,52431,91001,91003</v>
      </c>
      <c r="O425" s="3" t="str">
        <f t="shared" si="211"/>
        <v>1250,1250,1250,998,998,998,898,898,898,593,593,593,527,527,658,658,342,342</v>
      </c>
      <c r="P425" s="1" t="str">
        <f t="shared" si="212"/>
        <v>(3,4),(3,4),(3,4),(2,4),(2,4),(2,4),(2,3),(2,3),(2,3),(1,3),(1,3),(1,3),(1,2),(1,2),(1,1),(1,1),(3,6),(3,6)</v>
      </c>
      <c r="Q425" s="3" t="str">
        <f>IF(D425="坦克碎片",VLOOKUP(C425,道具信息!$N$2:$O$291,2,FALSE)&amp;"碎片",VLOOKUP(C425,道具信息!$N$2:$O$291,2,FALSE))</f>
        <v>T1部件</v>
      </c>
      <c r="R425" s="3">
        <f t="shared" si="204"/>
        <v>6156</v>
      </c>
      <c r="S425" s="11">
        <f t="shared" si="205"/>
        <v>0.27</v>
      </c>
      <c r="T425" s="3" t="str">
        <f>VLOOKUP(Q425,道具信息!$Q$3:$S$20,2,FALSE)</f>
        <v>CHEST_ITEM_TYPE_T1_PART</v>
      </c>
      <c r="U425" s="3" t="str">
        <f>IF(COUNTIF(U$408:U424,T425)=0,T425,"")</f>
        <v/>
      </c>
      <c r="V425" s="3" t="str">
        <f t="shared" si="213"/>
        <v>CHEST_ITEM_TYPE_T2_SHARD,CHEST_ITEM_TYPE_T3_SHARD,CHEST_ITEM_TYPE_T4_SHARD,CHEST_ITEM_TYPE_T1_PART</v>
      </c>
      <c r="W425" s="13" t="str">
        <f t="shared" si="208"/>
        <v/>
      </c>
      <c r="X425" s="3" t="str">
        <f t="shared" si="209"/>
        <v/>
      </c>
      <c r="Y425" s="3" t="str">
        <f t="shared" si="214"/>
        <v>16.4%,24.9%,18.2%,27.0%</v>
      </c>
    </row>
    <row r="426" spans="2:25" x14ac:dyDescent="0.3">
      <c r="B426" s="2">
        <f>数据源!BM458</f>
        <v>9</v>
      </c>
      <c r="C426" s="2" t="str">
        <f>数据源!BN458</f>
        <v>T1LP5</v>
      </c>
      <c r="D426" s="2" t="str">
        <f>数据源!BO458</f>
        <v>部件</v>
      </c>
      <c r="E426" s="2">
        <f>数据源!BP458</f>
        <v>13</v>
      </c>
      <c r="F426" s="2">
        <f>数据源!BQ458</f>
        <v>4.5</v>
      </c>
      <c r="G426" s="2">
        <f>数据源!BR458</f>
        <v>6.4999999999999997E-3</v>
      </c>
      <c r="H426" s="2">
        <f>数据源!BS458</f>
        <v>3.4166666666666665E-2</v>
      </c>
      <c r="I426" s="2">
        <f>数据源!BT458</f>
        <v>342</v>
      </c>
      <c r="J426" s="3">
        <f t="shared" si="202"/>
        <v>3</v>
      </c>
      <c r="K426" s="3">
        <f t="shared" si="203"/>
        <v>6</v>
      </c>
      <c r="L426" s="3" t="str">
        <f t="shared" si="206"/>
        <v>部件</v>
      </c>
      <c r="M426" s="3">
        <f t="shared" ca="1" si="207"/>
        <v>91005</v>
      </c>
      <c r="N426" s="3" t="str">
        <f t="shared" ca="1" si="210"/>
        <v>51221,52221,53221,51311,52311,53311,51321,52321,53321,51411,52411,53411,51421,52421,51431,52431,91001,91003,91005</v>
      </c>
      <c r="O426" s="3" t="str">
        <f t="shared" si="211"/>
        <v>1250,1250,1250,998,998,998,898,898,898,593,593,593,527,527,658,658,342,342,342</v>
      </c>
      <c r="P426" s="1" t="str">
        <f t="shared" si="212"/>
        <v>(3,4),(3,4),(3,4),(2,4),(2,4),(2,4),(2,3),(2,3),(2,3),(1,3),(1,3),(1,3),(1,2),(1,2),(1,1),(1,1),(3,6),(3,6),(3,6)</v>
      </c>
      <c r="Q426" s="3" t="str">
        <f>IF(D426="坦克碎片",VLOOKUP(C426,道具信息!$N$2:$O$291,2,FALSE)&amp;"碎片",VLOOKUP(C426,道具信息!$N$2:$O$291,2,FALSE))</f>
        <v>T1部件</v>
      </c>
      <c r="R426" s="3">
        <f t="shared" si="204"/>
        <v>6156</v>
      </c>
      <c r="S426" s="11">
        <f t="shared" si="205"/>
        <v>0.27</v>
      </c>
      <c r="T426" s="3" t="str">
        <f>VLOOKUP(Q426,道具信息!$Q$3:$S$20,2,FALSE)</f>
        <v>CHEST_ITEM_TYPE_T1_PART</v>
      </c>
      <c r="U426" s="3" t="str">
        <f>IF(COUNTIF(U$408:U425,T426)=0,T426,"")</f>
        <v/>
      </c>
      <c r="V426" s="3" t="str">
        <f t="shared" si="213"/>
        <v>CHEST_ITEM_TYPE_T2_SHARD,CHEST_ITEM_TYPE_T3_SHARD,CHEST_ITEM_TYPE_T4_SHARD,CHEST_ITEM_TYPE_T1_PART</v>
      </c>
      <c r="W426" s="13" t="str">
        <f t="shared" si="208"/>
        <v/>
      </c>
      <c r="X426" s="3" t="str">
        <f t="shared" si="209"/>
        <v/>
      </c>
      <c r="Y426" s="3" t="str">
        <f t="shared" si="214"/>
        <v>16.4%,24.9%,18.2%,27.0%</v>
      </c>
    </row>
    <row r="427" spans="2:25" x14ac:dyDescent="0.3">
      <c r="B427" s="2">
        <f>数据源!BM459</f>
        <v>9</v>
      </c>
      <c r="C427" s="2" t="str">
        <f>数据源!BN459</f>
        <v>T1MP1</v>
      </c>
      <c r="D427" s="2" t="str">
        <f>数据源!BO459</f>
        <v>部件</v>
      </c>
      <c r="E427" s="2">
        <f>数据源!BP459</f>
        <v>13</v>
      </c>
      <c r="F427" s="2">
        <f>数据源!BQ459</f>
        <v>4.5</v>
      </c>
      <c r="G427" s="2">
        <f>数据源!BR459</f>
        <v>6.4999999999999997E-3</v>
      </c>
      <c r="H427" s="2">
        <f>数据源!BS459</f>
        <v>3.4166666666666665E-2</v>
      </c>
      <c r="I427" s="2">
        <f>数据源!BT459</f>
        <v>342</v>
      </c>
      <c r="J427" s="3">
        <f t="shared" si="202"/>
        <v>3</v>
      </c>
      <c r="K427" s="3">
        <f t="shared" si="203"/>
        <v>6</v>
      </c>
      <c r="L427" s="3" t="str">
        <f t="shared" si="206"/>
        <v>部件</v>
      </c>
      <c r="M427" s="3">
        <f t="shared" ca="1" si="207"/>
        <v>91101</v>
      </c>
      <c r="N427" s="3" t="str">
        <f t="shared" ca="1" si="210"/>
        <v>51221,52221,53221,51311,52311,53311,51321,52321,53321,51411,52411,53411,51421,52421,51431,52431,91001,91003,91005,91101</v>
      </c>
      <c r="O427" s="3" t="str">
        <f t="shared" si="211"/>
        <v>1250,1250,1250,998,998,998,898,898,898,593,593,593,527,527,658,658,342,342,342,342</v>
      </c>
      <c r="P427" s="1" t="str">
        <f t="shared" si="212"/>
        <v>(3,4),(3,4),(3,4),(2,4),(2,4),(2,4),(2,3),(2,3),(2,3),(1,3),(1,3),(1,3),(1,2),(1,2),(1,1),(1,1),(3,6),(3,6),(3,6),(3,6)</v>
      </c>
      <c r="Q427" s="3" t="str">
        <f>IF(D427="坦克碎片",VLOOKUP(C427,道具信息!$N$2:$O$291,2,FALSE)&amp;"碎片",VLOOKUP(C427,道具信息!$N$2:$O$291,2,FALSE))</f>
        <v>T1部件</v>
      </c>
      <c r="R427" s="3">
        <f t="shared" si="204"/>
        <v>6156</v>
      </c>
      <c r="S427" s="11">
        <f t="shared" si="205"/>
        <v>0.27</v>
      </c>
      <c r="T427" s="3" t="str">
        <f>VLOOKUP(Q427,道具信息!$Q$3:$S$20,2,FALSE)</f>
        <v>CHEST_ITEM_TYPE_T1_PART</v>
      </c>
      <c r="U427" s="3" t="str">
        <f>IF(COUNTIF(U$408:U426,T427)=0,T427,"")</f>
        <v/>
      </c>
      <c r="V427" s="3" t="str">
        <f t="shared" si="213"/>
        <v>CHEST_ITEM_TYPE_T2_SHARD,CHEST_ITEM_TYPE_T3_SHARD,CHEST_ITEM_TYPE_T4_SHARD,CHEST_ITEM_TYPE_T1_PART</v>
      </c>
      <c r="W427" s="13" t="str">
        <f t="shared" si="208"/>
        <v/>
      </c>
      <c r="X427" s="3" t="str">
        <f t="shared" si="209"/>
        <v/>
      </c>
      <c r="Y427" s="3" t="str">
        <f t="shared" si="214"/>
        <v>16.4%,24.9%,18.2%,27.0%</v>
      </c>
    </row>
    <row r="428" spans="2:25" x14ac:dyDescent="0.3">
      <c r="B428" s="2">
        <f>数据源!BM460</f>
        <v>9</v>
      </c>
      <c r="C428" s="2" t="str">
        <f>数据源!BN460</f>
        <v>T1MP3</v>
      </c>
      <c r="D428" s="2" t="str">
        <f>数据源!BO460</f>
        <v>部件</v>
      </c>
      <c r="E428" s="2">
        <f>数据源!BP460</f>
        <v>13</v>
      </c>
      <c r="F428" s="2">
        <f>数据源!BQ460</f>
        <v>4.5</v>
      </c>
      <c r="G428" s="2">
        <f>数据源!BR460</f>
        <v>6.4999999999999997E-3</v>
      </c>
      <c r="H428" s="2">
        <f>数据源!BS460</f>
        <v>3.4166666666666665E-2</v>
      </c>
      <c r="I428" s="2">
        <f>数据源!BT460</f>
        <v>342</v>
      </c>
      <c r="J428" s="3">
        <f t="shared" si="202"/>
        <v>3</v>
      </c>
      <c r="K428" s="3">
        <f t="shared" si="203"/>
        <v>6</v>
      </c>
      <c r="L428" s="3" t="str">
        <f t="shared" si="206"/>
        <v>部件</v>
      </c>
      <c r="M428" s="3">
        <f t="shared" ca="1" si="207"/>
        <v>91103</v>
      </c>
      <c r="N428" s="3" t="str">
        <f t="shared" ca="1" si="210"/>
        <v>51221,52221,53221,51311,52311,53311,51321,52321,53321,51411,52411,53411,51421,52421,51431,52431,91001,91003,91005,91101,91103</v>
      </c>
      <c r="O428" s="3" t="str">
        <f t="shared" si="211"/>
        <v>1250,1250,1250,998,998,998,898,898,898,593,593,593,527,527,658,658,342,342,342,342,342</v>
      </c>
      <c r="P428" s="1" t="str">
        <f t="shared" si="212"/>
        <v>(3,4),(3,4),(3,4),(2,4),(2,4),(2,4),(2,3),(2,3),(2,3),(1,3),(1,3),(1,3),(1,2),(1,2),(1,1),(1,1),(3,6),(3,6),(3,6),(3,6),(3,6)</v>
      </c>
      <c r="Q428" s="3" t="str">
        <f>IF(D428="坦克碎片",VLOOKUP(C428,道具信息!$N$2:$O$291,2,FALSE)&amp;"碎片",VLOOKUP(C428,道具信息!$N$2:$O$291,2,FALSE))</f>
        <v>T1部件</v>
      </c>
      <c r="R428" s="3">
        <f t="shared" si="204"/>
        <v>6156</v>
      </c>
      <c r="S428" s="11">
        <f t="shared" si="205"/>
        <v>0.27</v>
      </c>
      <c r="T428" s="3" t="str">
        <f>VLOOKUP(Q428,道具信息!$Q$3:$S$20,2,FALSE)</f>
        <v>CHEST_ITEM_TYPE_T1_PART</v>
      </c>
      <c r="U428" s="3" t="str">
        <f>IF(COUNTIF(U$408:U427,T428)=0,T428,"")</f>
        <v/>
      </c>
      <c r="V428" s="3" t="str">
        <f t="shared" si="213"/>
        <v>CHEST_ITEM_TYPE_T2_SHARD,CHEST_ITEM_TYPE_T3_SHARD,CHEST_ITEM_TYPE_T4_SHARD,CHEST_ITEM_TYPE_T1_PART</v>
      </c>
      <c r="W428" s="13" t="str">
        <f t="shared" si="208"/>
        <v/>
      </c>
      <c r="X428" s="3" t="str">
        <f t="shared" si="209"/>
        <v/>
      </c>
      <c r="Y428" s="3" t="str">
        <f t="shared" si="214"/>
        <v>16.4%,24.9%,18.2%,27.0%</v>
      </c>
    </row>
    <row r="429" spans="2:25" x14ac:dyDescent="0.3">
      <c r="B429" s="2">
        <f>数据源!BM461</f>
        <v>9</v>
      </c>
      <c r="C429" s="2" t="str">
        <f>数据源!BN461</f>
        <v>T1MP5</v>
      </c>
      <c r="D429" s="2" t="str">
        <f>数据源!BO461</f>
        <v>部件</v>
      </c>
      <c r="E429" s="2">
        <f>数据源!BP461</f>
        <v>13</v>
      </c>
      <c r="F429" s="2">
        <f>数据源!BQ461</f>
        <v>4.5</v>
      </c>
      <c r="G429" s="2">
        <f>数据源!BR461</f>
        <v>6.4999999999999997E-3</v>
      </c>
      <c r="H429" s="2">
        <f>数据源!BS461</f>
        <v>3.4166666666666665E-2</v>
      </c>
      <c r="I429" s="2">
        <f>数据源!BT461</f>
        <v>342</v>
      </c>
      <c r="J429" s="3">
        <f t="shared" si="202"/>
        <v>3</v>
      </c>
      <c r="K429" s="3">
        <f t="shared" si="203"/>
        <v>6</v>
      </c>
      <c r="L429" s="3" t="str">
        <f t="shared" si="206"/>
        <v>部件</v>
      </c>
      <c r="M429" s="3">
        <f t="shared" ca="1" si="207"/>
        <v>91105</v>
      </c>
      <c r="N429" s="3" t="str">
        <f t="shared" ca="1" si="210"/>
        <v>51221,52221,53221,51311,52311,53311,51321,52321,53321,51411,52411,53411,51421,52421,51431,52431,91001,91003,91005,91101,91103,91105</v>
      </c>
      <c r="O429" s="3" t="str">
        <f t="shared" si="211"/>
        <v>1250,1250,1250,998,998,998,898,898,898,593,593,593,527,527,658,658,342,342,342,342,342,342</v>
      </c>
      <c r="P429" s="1" t="str">
        <f t="shared" si="212"/>
        <v>(3,4),(3,4),(3,4),(2,4),(2,4),(2,4),(2,3),(2,3),(2,3),(1,3),(1,3),(1,3),(1,2),(1,2),(1,1),(1,1),(3,6),(3,6),(3,6),(3,6),(3,6),(3,6)</v>
      </c>
      <c r="Q429" s="3" t="str">
        <f>IF(D429="坦克碎片",VLOOKUP(C429,道具信息!$N$2:$O$291,2,FALSE)&amp;"碎片",VLOOKUP(C429,道具信息!$N$2:$O$291,2,FALSE))</f>
        <v>T1部件</v>
      </c>
      <c r="R429" s="3">
        <f t="shared" si="204"/>
        <v>6156</v>
      </c>
      <c r="S429" s="11">
        <f t="shared" si="205"/>
        <v>0.27</v>
      </c>
      <c r="T429" s="3" t="str">
        <f>VLOOKUP(Q429,道具信息!$Q$3:$S$20,2,FALSE)</f>
        <v>CHEST_ITEM_TYPE_T1_PART</v>
      </c>
      <c r="U429" s="3" t="str">
        <f>IF(COUNTIF(U$408:U428,T429)=0,T429,"")</f>
        <v/>
      </c>
      <c r="V429" s="3" t="str">
        <f t="shared" si="213"/>
        <v>CHEST_ITEM_TYPE_T2_SHARD,CHEST_ITEM_TYPE_T3_SHARD,CHEST_ITEM_TYPE_T4_SHARD,CHEST_ITEM_TYPE_T1_PART</v>
      </c>
      <c r="W429" s="13" t="str">
        <f t="shared" si="208"/>
        <v/>
      </c>
      <c r="X429" s="3" t="str">
        <f t="shared" si="209"/>
        <v/>
      </c>
      <c r="Y429" s="3" t="str">
        <f t="shared" si="214"/>
        <v>16.4%,24.9%,18.2%,27.0%</v>
      </c>
    </row>
    <row r="430" spans="2:25" x14ac:dyDescent="0.3">
      <c r="B430" s="2">
        <f>数据源!BM462</f>
        <v>9</v>
      </c>
      <c r="C430" s="2" t="str">
        <f>数据源!BN462</f>
        <v>T1HP1</v>
      </c>
      <c r="D430" s="2" t="str">
        <f>数据源!BO462</f>
        <v>部件</v>
      </c>
      <c r="E430" s="2">
        <f>数据源!BP462</f>
        <v>13</v>
      </c>
      <c r="F430" s="2">
        <f>数据源!BQ462</f>
        <v>4.5</v>
      </c>
      <c r="G430" s="2">
        <f>数据源!BR462</f>
        <v>6.4999999999999997E-3</v>
      </c>
      <c r="H430" s="2">
        <f>数据源!BS462</f>
        <v>3.4166666666666665E-2</v>
      </c>
      <c r="I430" s="2">
        <f>数据源!BT462</f>
        <v>342</v>
      </c>
      <c r="J430" s="3">
        <f t="shared" si="202"/>
        <v>3</v>
      </c>
      <c r="K430" s="3">
        <f t="shared" si="203"/>
        <v>6</v>
      </c>
      <c r="L430" s="3" t="str">
        <f t="shared" si="206"/>
        <v>部件</v>
      </c>
      <c r="M430" s="3">
        <f t="shared" ca="1" si="207"/>
        <v>91201</v>
      </c>
      <c r="N430" s="3" t="str">
        <f t="shared" ca="1" si="210"/>
        <v>51221,52221,53221,51311,52311,53311,51321,52321,53321,51411,52411,53411,51421,52421,51431,52431,91001,91003,91005,91101,91103,91105,91201</v>
      </c>
      <c r="O430" s="3" t="str">
        <f t="shared" si="211"/>
        <v>1250,1250,1250,998,998,998,898,898,898,593,593,593,527,527,658,658,342,342,342,342,342,342,342</v>
      </c>
      <c r="P430" s="1" t="str">
        <f t="shared" si="212"/>
        <v>(3,4),(3,4),(3,4),(2,4),(2,4),(2,4),(2,3),(2,3),(2,3),(1,3),(1,3),(1,3),(1,2),(1,2),(1,1),(1,1),(3,6),(3,6),(3,6),(3,6),(3,6),(3,6),(3,6)</v>
      </c>
      <c r="Q430" s="3" t="str">
        <f>IF(D430="坦克碎片",VLOOKUP(C430,道具信息!$N$2:$O$291,2,FALSE)&amp;"碎片",VLOOKUP(C430,道具信息!$N$2:$O$291,2,FALSE))</f>
        <v>T1部件</v>
      </c>
      <c r="R430" s="3">
        <f t="shared" si="204"/>
        <v>6156</v>
      </c>
      <c r="S430" s="11">
        <f t="shared" si="205"/>
        <v>0.27</v>
      </c>
      <c r="T430" s="3" t="str">
        <f>VLOOKUP(Q430,道具信息!$Q$3:$S$20,2,FALSE)</f>
        <v>CHEST_ITEM_TYPE_T1_PART</v>
      </c>
      <c r="U430" s="3" t="str">
        <f>IF(COUNTIF(U$408:U429,T430)=0,T430,"")</f>
        <v/>
      </c>
      <c r="V430" s="3" t="str">
        <f t="shared" si="213"/>
        <v>CHEST_ITEM_TYPE_T2_SHARD,CHEST_ITEM_TYPE_T3_SHARD,CHEST_ITEM_TYPE_T4_SHARD,CHEST_ITEM_TYPE_T1_PART</v>
      </c>
      <c r="W430" s="13" t="str">
        <f t="shared" si="208"/>
        <v/>
      </c>
      <c r="X430" s="3" t="str">
        <f t="shared" si="209"/>
        <v/>
      </c>
      <c r="Y430" s="3" t="str">
        <f t="shared" si="214"/>
        <v>16.4%,24.9%,18.2%,27.0%</v>
      </c>
    </row>
    <row r="431" spans="2:25" x14ac:dyDescent="0.3">
      <c r="B431" s="2">
        <f>数据源!BM463</f>
        <v>9</v>
      </c>
      <c r="C431" s="2" t="str">
        <f>数据源!BN463</f>
        <v>T1HP3</v>
      </c>
      <c r="D431" s="2" t="str">
        <f>数据源!BO463</f>
        <v>部件</v>
      </c>
      <c r="E431" s="2">
        <f>数据源!BP463</f>
        <v>13</v>
      </c>
      <c r="F431" s="2">
        <f>数据源!BQ463</f>
        <v>4.5</v>
      </c>
      <c r="G431" s="2">
        <f>数据源!BR463</f>
        <v>6.4999999999999997E-3</v>
      </c>
      <c r="H431" s="2">
        <f>数据源!BS463</f>
        <v>3.4166666666666665E-2</v>
      </c>
      <c r="I431" s="2">
        <f>数据源!BT463</f>
        <v>342</v>
      </c>
      <c r="J431" s="3">
        <f t="shared" si="202"/>
        <v>3</v>
      </c>
      <c r="K431" s="3">
        <f t="shared" si="203"/>
        <v>6</v>
      </c>
      <c r="L431" s="3" t="str">
        <f t="shared" si="206"/>
        <v>部件</v>
      </c>
      <c r="M431" s="3">
        <f t="shared" ca="1" si="207"/>
        <v>91203</v>
      </c>
      <c r="N431" s="3" t="str">
        <f t="shared" ca="1" si="210"/>
        <v>51221,52221,53221,51311,52311,53311,51321,52321,53321,51411,52411,53411,51421,52421,51431,52431,91001,91003,91005,91101,91103,91105,91201,91203</v>
      </c>
      <c r="O431" s="3" t="str">
        <f t="shared" si="211"/>
        <v>1250,1250,1250,998,998,998,898,898,898,593,593,593,527,527,658,658,342,342,342,342,342,342,342,342</v>
      </c>
      <c r="P431" s="1" t="str">
        <f t="shared" si="212"/>
        <v>(3,4),(3,4),(3,4),(2,4),(2,4),(2,4),(2,3),(2,3),(2,3),(1,3),(1,3),(1,3),(1,2),(1,2),(1,1),(1,1),(3,6),(3,6),(3,6),(3,6),(3,6),(3,6),(3,6),(3,6)</v>
      </c>
      <c r="Q431" s="3" t="str">
        <f>IF(D431="坦克碎片",VLOOKUP(C431,道具信息!$N$2:$O$291,2,FALSE)&amp;"碎片",VLOOKUP(C431,道具信息!$N$2:$O$291,2,FALSE))</f>
        <v>T1部件</v>
      </c>
      <c r="R431" s="3">
        <f t="shared" si="204"/>
        <v>6156</v>
      </c>
      <c r="S431" s="11">
        <f t="shared" si="205"/>
        <v>0.27</v>
      </c>
      <c r="T431" s="3" t="str">
        <f>VLOOKUP(Q431,道具信息!$Q$3:$S$20,2,FALSE)</f>
        <v>CHEST_ITEM_TYPE_T1_PART</v>
      </c>
      <c r="U431" s="3" t="str">
        <f>IF(COUNTIF(U$408:U430,T431)=0,T431,"")</f>
        <v/>
      </c>
      <c r="V431" s="3" t="str">
        <f t="shared" si="213"/>
        <v>CHEST_ITEM_TYPE_T2_SHARD,CHEST_ITEM_TYPE_T3_SHARD,CHEST_ITEM_TYPE_T4_SHARD,CHEST_ITEM_TYPE_T1_PART</v>
      </c>
      <c r="W431" s="13" t="str">
        <f t="shared" si="208"/>
        <v/>
      </c>
      <c r="X431" s="3" t="str">
        <f t="shared" si="209"/>
        <v/>
      </c>
      <c r="Y431" s="3" t="str">
        <f t="shared" si="214"/>
        <v>16.4%,24.9%,18.2%,27.0%</v>
      </c>
    </row>
    <row r="432" spans="2:25" x14ac:dyDescent="0.3">
      <c r="B432" s="2">
        <f>数据源!BM464</f>
        <v>9</v>
      </c>
      <c r="C432" s="2" t="str">
        <f>数据源!BN464</f>
        <v>T1HP5</v>
      </c>
      <c r="D432" s="2" t="str">
        <f>数据源!BO464</f>
        <v>部件</v>
      </c>
      <c r="E432" s="2">
        <f>数据源!BP464</f>
        <v>13</v>
      </c>
      <c r="F432" s="2">
        <f>数据源!BQ464</f>
        <v>4.5</v>
      </c>
      <c r="G432" s="2">
        <f>数据源!BR464</f>
        <v>6.4999999999999997E-3</v>
      </c>
      <c r="H432" s="2">
        <f>数据源!BS464</f>
        <v>3.4166666666666665E-2</v>
      </c>
      <c r="I432" s="2">
        <f>数据源!BT464</f>
        <v>342</v>
      </c>
      <c r="J432" s="3">
        <f t="shared" si="202"/>
        <v>3</v>
      </c>
      <c r="K432" s="3">
        <f t="shared" si="203"/>
        <v>6</v>
      </c>
      <c r="L432" s="3" t="str">
        <f t="shared" si="206"/>
        <v>部件</v>
      </c>
      <c r="M432" s="3">
        <f t="shared" ca="1" si="207"/>
        <v>91205</v>
      </c>
      <c r="N432" s="3" t="str">
        <f t="shared" ca="1" si="210"/>
        <v>51221,52221,53221,51311,52311,53311,51321,52321,53321,51411,52411,53411,51421,52421,51431,52431,91001,91003,91005,91101,91103,91105,91201,91203,91205</v>
      </c>
      <c r="O432" s="3" t="str">
        <f t="shared" si="211"/>
        <v>1250,1250,1250,998,998,998,898,898,898,593,593,593,527,527,658,658,342,342,342,342,342,342,342,342,342</v>
      </c>
      <c r="P432" s="1" t="str">
        <f t="shared" si="212"/>
        <v>(3,4),(3,4),(3,4),(2,4),(2,4),(2,4),(2,3),(2,3),(2,3),(1,3),(1,3),(1,3),(1,2),(1,2),(1,1),(1,1),(3,6),(3,6),(3,6),(3,6),(3,6),(3,6),(3,6),(3,6),(3,6)</v>
      </c>
      <c r="Q432" s="3" t="str">
        <f>IF(D432="坦克碎片",VLOOKUP(C432,道具信息!$N$2:$O$291,2,FALSE)&amp;"碎片",VLOOKUP(C432,道具信息!$N$2:$O$291,2,FALSE))</f>
        <v>T1部件</v>
      </c>
      <c r="R432" s="3">
        <f t="shared" si="204"/>
        <v>6156</v>
      </c>
      <c r="S432" s="11">
        <f t="shared" si="205"/>
        <v>0.27</v>
      </c>
      <c r="T432" s="3" t="str">
        <f>VLOOKUP(Q432,道具信息!$Q$3:$S$20,2,FALSE)</f>
        <v>CHEST_ITEM_TYPE_T1_PART</v>
      </c>
      <c r="U432" s="3" t="str">
        <f>IF(COUNTIF(U$408:U431,T432)=0,T432,"")</f>
        <v/>
      </c>
      <c r="V432" s="3" t="str">
        <f t="shared" si="213"/>
        <v>CHEST_ITEM_TYPE_T2_SHARD,CHEST_ITEM_TYPE_T3_SHARD,CHEST_ITEM_TYPE_T4_SHARD,CHEST_ITEM_TYPE_T1_PART</v>
      </c>
      <c r="W432" s="13" t="str">
        <f t="shared" si="208"/>
        <v/>
      </c>
      <c r="X432" s="3" t="str">
        <f t="shared" si="209"/>
        <v/>
      </c>
      <c r="Y432" s="3" t="str">
        <f t="shared" si="214"/>
        <v>16.4%,24.9%,18.2%,27.0%</v>
      </c>
    </row>
    <row r="433" spans="2:25" x14ac:dyDescent="0.3">
      <c r="B433" s="2">
        <f>数据源!BM465</f>
        <v>9</v>
      </c>
      <c r="C433" s="2" t="str">
        <f>数据源!BN465</f>
        <v>T1LP2</v>
      </c>
      <c r="D433" s="2" t="str">
        <f>数据源!BO465</f>
        <v>部件</v>
      </c>
      <c r="E433" s="2">
        <f>数据源!BP465</f>
        <v>13</v>
      </c>
      <c r="F433" s="2">
        <f>数据源!BQ465</f>
        <v>4.5</v>
      </c>
      <c r="G433" s="2">
        <f>数据源!BR465</f>
        <v>6.4999999999999997E-3</v>
      </c>
      <c r="H433" s="2">
        <f>数据源!BS465</f>
        <v>3.4166666666666665E-2</v>
      </c>
      <c r="I433" s="2">
        <f>数据源!BT465</f>
        <v>342</v>
      </c>
      <c r="J433" s="3">
        <f t="shared" si="202"/>
        <v>3</v>
      </c>
      <c r="K433" s="3">
        <f t="shared" si="203"/>
        <v>6</v>
      </c>
      <c r="L433" s="3" t="str">
        <f t="shared" si="206"/>
        <v>部件</v>
      </c>
      <c r="M433" s="3">
        <f t="shared" ca="1" si="207"/>
        <v>91002</v>
      </c>
      <c r="N433" s="3" t="str">
        <f t="shared" ca="1" si="210"/>
        <v>51221,52221,53221,51311,52311,53311,51321,52321,53321,51411,52411,53411,51421,52421,51431,52431,91001,91003,91005,91101,91103,91105,91201,91203,91205,91002</v>
      </c>
      <c r="O433" s="3" t="str">
        <f t="shared" si="211"/>
        <v>1250,1250,1250,998,998,998,898,898,898,593,593,593,527,527,658,658,342,342,342,342,342,342,342,342,342,342</v>
      </c>
      <c r="P433" s="1" t="str">
        <f t="shared" si="212"/>
        <v>(3,4),(3,4),(3,4),(2,4),(2,4),(2,4),(2,3),(2,3),(2,3),(1,3),(1,3),(1,3),(1,2),(1,2),(1,1),(1,1),(3,6),(3,6),(3,6),(3,6),(3,6),(3,6),(3,6),(3,6),(3,6),(3,6)</v>
      </c>
      <c r="Q433" s="3" t="str">
        <f>IF(D433="坦克碎片",VLOOKUP(C433,道具信息!$N$2:$O$291,2,FALSE)&amp;"碎片",VLOOKUP(C433,道具信息!$N$2:$O$291,2,FALSE))</f>
        <v>T1部件</v>
      </c>
      <c r="R433" s="3">
        <f t="shared" si="204"/>
        <v>6156</v>
      </c>
      <c r="S433" s="11">
        <f t="shared" si="205"/>
        <v>0.27</v>
      </c>
      <c r="T433" s="3" t="str">
        <f>VLOOKUP(Q433,道具信息!$Q$3:$S$20,2,FALSE)</f>
        <v>CHEST_ITEM_TYPE_T1_PART</v>
      </c>
      <c r="U433" s="3" t="str">
        <f>IF(COUNTIF(U$408:U432,T433)=0,T433,"")</f>
        <v/>
      </c>
      <c r="V433" s="3" t="str">
        <f t="shared" si="213"/>
        <v>CHEST_ITEM_TYPE_T2_SHARD,CHEST_ITEM_TYPE_T3_SHARD,CHEST_ITEM_TYPE_T4_SHARD,CHEST_ITEM_TYPE_T1_PART</v>
      </c>
      <c r="W433" s="13" t="str">
        <f t="shared" si="208"/>
        <v/>
      </c>
      <c r="X433" s="3" t="str">
        <f t="shared" si="209"/>
        <v/>
      </c>
      <c r="Y433" s="3" t="str">
        <f t="shared" si="214"/>
        <v>16.4%,24.9%,18.2%,27.0%</v>
      </c>
    </row>
    <row r="434" spans="2:25" x14ac:dyDescent="0.3">
      <c r="B434" s="2">
        <f>数据源!BM466</f>
        <v>9</v>
      </c>
      <c r="C434" s="2" t="str">
        <f>数据源!BN466</f>
        <v>T1LP4</v>
      </c>
      <c r="D434" s="2" t="str">
        <f>数据源!BO466</f>
        <v>部件</v>
      </c>
      <c r="E434" s="2">
        <f>数据源!BP466</f>
        <v>13</v>
      </c>
      <c r="F434" s="2">
        <f>数据源!BQ466</f>
        <v>4.5</v>
      </c>
      <c r="G434" s="2">
        <f>数据源!BR466</f>
        <v>6.4999999999999997E-3</v>
      </c>
      <c r="H434" s="2">
        <f>数据源!BS466</f>
        <v>3.4166666666666665E-2</v>
      </c>
      <c r="I434" s="2">
        <f>数据源!BT466</f>
        <v>342</v>
      </c>
      <c r="J434" s="3">
        <f t="shared" si="202"/>
        <v>3</v>
      </c>
      <c r="K434" s="3">
        <f t="shared" si="203"/>
        <v>6</v>
      </c>
      <c r="L434" s="3" t="str">
        <f t="shared" si="206"/>
        <v>部件</v>
      </c>
      <c r="M434" s="3">
        <f t="shared" ca="1" si="207"/>
        <v>91004</v>
      </c>
      <c r="N434" s="3" t="str">
        <f t="shared" ca="1" si="210"/>
        <v>51221,52221,53221,51311,52311,53311,51321,52321,53321,51411,52411,53411,51421,52421,51431,52431,91001,91003,91005,91101,91103,91105,91201,91203,91205,91002,91004</v>
      </c>
      <c r="O434" s="3" t="str">
        <f t="shared" si="211"/>
        <v>1250,1250,1250,998,998,998,898,898,898,593,593,593,527,527,658,658,342,342,342,342,342,342,342,342,342,342,342</v>
      </c>
      <c r="P434" s="1" t="str">
        <f t="shared" si="212"/>
        <v>(3,4),(3,4),(3,4),(2,4),(2,4),(2,4),(2,3),(2,3),(2,3),(1,3),(1,3),(1,3),(1,2),(1,2),(1,1),(1,1),(3,6),(3,6),(3,6),(3,6),(3,6),(3,6),(3,6),(3,6),(3,6),(3,6),(3,6)</v>
      </c>
      <c r="Q434" s="3" t="str">
        <f>IF(D434="坦克碎片",VLOOKUP(C434,道具信息!$N$2:$O$291,2,FALSE)&amp;"碎片",VLOOKUP(C434,道具信息!$N$2:$O$291,2,FALSE))</f>
        <v>T1部件</v>
      </c>
      <c r="R434" s="3">
        <f t="shared" si="204"/>
        <v>6156</v>
      </c>
      <c r="S434" s="11">
        <f t="shared" si="205"/>
        <v>0.27</v>
      </c>
      <c r="T434" s="3" t="str">
        <f>VLOOKUP(Q434,道具信息!$Q$3:$S$20,2,FALSE)</f>
        <v>CHEST_ITEM_TYPE_T1_PART</v>
      </c>
      <c r="U434" s="3" t="str">
        <f>IF(COUNTIF(U$408:U433,T434)=0,T434,"")</f>
        <v/>
      </c>
      <c r="V434" s="3" t="str">
        <f t="shared" si="213"/>
        <v>CHEST_ITEM_TYPE_T2_SHARD,CHEST_ITEM_TYPE_T3_SHARD,CHEST_ITEM_TYPE_T4_SHARD,CHEST_ITEM_TYPE_T1_PART</v>
      </c>
      <c r="W434" s="13" t="str">
        <f t="shared" si="208"/>
        <v/>
      </c>
      <c r="X434" s="3" t="str">
        <f t="shared" si="209"/>
        <v/>
      </c>
      <c r="Y434" s="3" t="str">
        <f t="shared" si="214"/>
        <v>16.4%,24.9%,18.2%,27.0%</v>
      </c>
    </row>
    <row r="435" spans="2:25" x14ac:dyDescent="0.3">
      <c r="B435" s="2">
        <f>数据源!BM467</f>
        <v>9</v>
      </c>
      <c r="C435" s="2" t="str">
        <f>数据源!BN467</f>
        <v>T1LP6</v>
      </c>
      <c r="D435" s="2" t="str">
        <f>数据源!BO467</f>
        <v>部件</v>
      </c>
      <c r="E435" s="2">
        <f>数据源!BP467</f>
        <v>13</v>
      </c>
      <c r="F435" s="2">
        <f>数据源!BQ467</f>
        <v>4.5</v>
      </c>
      <c r="G435" s="2">
        <f>数据源!BR467</f>
        <v>6.4999999999999997E-3</v>
      </c>
      <c r="H435" s="2">
        <f>数据源!BS467</f>
        <v>3.4166666666666665E-2</v>
      </c>
      <c r="I435" s="2">
        <f>数据源!BT467</f>
        <v>342</v>
      </c>
      <c r="J435" s="3">
        <f t="shared" si="202"/>
        <v>3</v>
      </c>
      <c r="K435" s="3">
        <f t="shared" si="203"/>
        <v>6</v>
      </c>
      <c r="L435" s="3" t="str">
        <f t="shared" si="206"/>
        <v>部件</v>
      </c>
      <c r="M435" s="3">
        <f t="shared" ca="1" si="207"/>
        <v>91006</v>
      </c>
      <c r="N435" s="3" t="str">
        <f t="shared" ca="1" si="210"/>
        <v>51221,52221,53221,51311,52311,53311,51321,52321,53321,51411,52411,53411,51421,52421,51431,52431,91001,91003,91005,91101,91103,91105,91201,91203,91205,91002,91004,91006</v>
      </c>
      <c r="O435" s="3" t="str">
        <f t="shared" si="211"/>
        <v>1250,1250,1250,998,998,998,898,898,898,593,593,593,527,527,658,658,342,342,342,342,342,342,342,342,342,342,342,342</v>
      </c>
      <c r="P435" s="1" t="str">
        <f t="shared" si="212"/>
        <v>(3,4),(3,4),(3,4),(2,4),(2,4),(2,4),(2,3),(2,3),(2,3),(1,3),(1,3),(1,3),(1,2),(1,2),(1,1),(1,1),(3,6),(3,6),(3,6),(3,6),(3,6),(3,6),(3,6),(3,6),(3,6),(3,6),(3,6),(3,6)</v>
      </c>
      <c r="Q435" s="3" t="str">
        <f>IF(D435="坦克碎片",VLOOKUP(C435,道具信息!$N$2:$O$291,2,FALSE)&amp;"碎片",VLOOKUP(C435,道具信息!$N$2:$O$291,2,FALSE))</f>
        <v>T1部件</v>
      </c>
      <c r="R435" s="3">
        <f t="shared" si="204"/>
        <v>6156</v>
      </c>
      <c r="S435" s="11">
        <f t="shared" si="205"/>
        <v>0.27</v>
      </c>
      <c r="T435" s="3" t="str">
        <f>VLOOKUP(Q435,道具信息!$Q$3:$S$20,2,FALSE)</f>
        <v>CHEST_ITEM_TYPE_T1_PART</v>
      </c>
      <c r="U435" s="3" t="str">
        <f>IF(COUNTIF(U$408:U434,T435)=0,T435,"")</f>
        <v/>
      </c>
      <c r="V435" s="3" t="str">
        <f t="shared" si="213"/>
        <v>CHEST_ITEM_TYPE_T2_SHARD,CHEST_ITEM_TYPE_T3_SHARD,CHEST_ITEM_TYPE_T4_SHARD,CHEST_ITEM_TYPE_T1_PART</v>
      </c>
      <c r="W435" s="13" t="str">
        <f t="shared" si="208"/>
        <v/>
      </c>
      <c r="X435" s="3" t="str">
        <f t="shared" si="209"/>
        <v/>
      </c>
      <c r="Y435" s="3" t="str">
        <f t="shared" si="214"/>
        <v>16.4%,24.9%,18.2%,27.0%</v>
      </c>
    </row>
    <row r="436" spans="2:25" x14ac:dyDescent="0.3">
      <c r="B436" s="2">
        <f>数据源!BM468</f>
        <v>9</v>
      </c>
      <c r="C436" s="2" t="str">
        <f>数据源!BN468</f>
        <v>T1MP2</v>
      </c>
      <c r="D436" s="2" t="str">
        <f>数据源!BO468</f>
        <v>部件</v>
      </c>
      <c r="E436" s="2">
        <f>数据源!BP468</f>
        <v>13</v>
      </c>
      <c r="F436" s="2">
        <f>数据源!BQ468</f>
        <v>4.5</v>
      </c>
      <c r="G436" s="2">
        <f>数据源!BR468</f>
        <v>6.4999999999999997E-3</v>
      </c>
      <c r="H436" s="2">
        <f>数据源!BS468</f>
        <v>3.4166666666666665E-2</v>
      </c>
      <c r="I436" s="2">
        <f>数据源!BT468</f>
        <v>342</v>
      </c>
      <c r="J436" s="3">
        <f t="shared" si="202"/>
        <v>3</v>
      </c>
      <c r="K436" s="3">
        <f t="shared" si="203"/>
        <v>6</v>
      </c>
      <c r="L436" s="3" t="str">
        <f t="shared" si="206"/>
        <v>部件</v>
      </c>
      <c r="M436" s="3">
        <f t="shared" ca="1" si="207"/>
        <v>91102</v>
      </c>
      <c r="N436" s="3" t="str">
        <f t="shared" ca="1" si="210"/>
        <v>51221,52221,53221,51311,52311,53311,51321,52321,53321,51411,52411,53411,51421,52421,51431,52431,91001,91003,91005,91101,91103,91105,91201,91203,91205,91002,91004,91006,91102</v>
      </c>
      <c r="O436" s="3" t="str">
        <f t="shared" si="211"/>
        <v>1250,1250,1250,998,998,998,898,898,898,593,593,593,527,527,658,658,342,342,342,342,342,342,342,342,342,342,342,342,342</v>
      </c>
      <c r="P436" s="1" t="str">
        <f t="shared" si="212"/>
        <v>(3,4),(3,4),(3,4),(2,4),(2,4),(2,4),(2,3),(2,3),(2,3),(1,3),(1,3),(1,3),(1,2),(1,2),(1,1),(1,1),(3,6),(3,6),(3,6),(3,6),(3,6),(3,6),(3,6),(3,6),(3,6),(3,6),(3,6),(3,6),(3,6)</v>
      </c>
      <c r="Q436" s="3" t="str">
        <f>IF(D436="坦克碎片",VLOOKUP(C436,道具信息!$N$2:$O$291,2,FALSE)&amp;"碎片",VLOOKUP(C436,道具信息!$N$2:$O$291,2,FALSE))</f>
        <v>T1部件</v>
      </c>
      <c r="R436" s="3">
        <f t="shared" si="204"/>
        <v>6156</v>
      </c>
      <c r="S436" s="11">
        <f t="shared" si="205"/>
        <v>0.27</v>
      </c>
      <c r="T436" s="3" t="str">
        <f>VLOOKUP(Q436,道具信息!$Q$3:$S$20,2,FALSE)</f>
        <v>CHEST_ITEM_TYPE_T1_PART</v>
      </c>
      <c r="U436" s="3" t="str">
        <f>IF(COUNTIF(U$408:U435,T436)=0,T436,"")</f>
        <v/>
      </c>
      <c r="V436" s="3" t="str">
        <f t="shared" si="213"/>
        <v>CHEST_ITEM_TYPE_T2_SHARD,CHEST_ITEM_TYPE_T3_SHARD,CHEST_ITEM_TYPE_T4_SHARD,CHEST_ITEM_TYPE_T1_PART</v>
      </c>
      <c r="W436" s="13" t="str">
        <f t="shared" si="208"/>
        <v/>
      </c>
      <c r="X436" s="3" t="str">
        <f t="shared" si="209"/>
        <v/>
      </c>
      <c r="Y436" s="3" t="str">
        <f t="shared" si="214"/>
        <v>16.4%,24.9%,18.2%,27.0%</v>
      </c>
    </row>
    <row r="437" spans="2:25" x14ac:dyDescent="0.3">
      <c r="B437" s="2">
        <f>数据源!BM469</f>
        <v>9</v>
      </c>
      <c r="C437" s="2" t="str">
        <f>数据源!BN469</f>
        <v>T1MP4</v>
      </c>
      <c r="D437" s="2" t="str">
        <f>数据源!BO469</f>
        <v>部件</v>
      </c>
      <c r="E437" s="2">
        <f>数据源!BP469</f>
        <v>13</v>
      </c>
      <c r="F437" s="2">
        <f>数据源!BQ469</f>
        <v>4.5</v>
      </c>
      <c r="G437" s="2">
        <f>数据源!BR469</f>
        <v>6.4999999999999997E-3</v>
      </c>
      <c r="H437" s="2">
        <f>数据源!BS469</f>
        <v>3.4166666666666665E-2</v>
      </c>
      <c r="I437" s="2">
        <f>数据源!BT469</f>
        <v>342</v>
      </c>
      <c r="J437" s="3">
        <f t="shared" si="202"/>
        <v>3</v>
      </c>
      <c r="K437" s="3">
        <f t="shared" si="203"/>
        <v>6</v>
      </c>
      <c r="L437" s="3" t="str">
        <f t="shared" si="206"/>
        <v>部件</v>
      </c>
      <c r="M437" s="3">
        <f t="shared" ca="1" si="207"/>
        <v>91104</v>
      </c>
      <c r="N437" s="3" t="str">
        <f t="shared" ca="1" si="210"/>
        <v>51221,52221,53221,51311,52311,53311,51321,52321,53321,51411,52411,53411,51421,52421,51431,52431,91001,91003,91005,91101,91103,91105,91201,91203,91205,91002,91004,91006,91102,91104</v>
      </c>
      <c r="O437" s="3" t="str">
        <f t="shared" si="211"/>
        <v>1250,1250,1250,998,998,998,898,898,898,593,593,593,527,527,658,658,342,342,342,342,342,342,342,342,342,342,342,342,342,342</v>
      </c>
      <c r="P437" s="1" t="str">
        <f t="shared" si="212"/>
        <v>(3,4),(3,4),(3,4),(2,4),(2,4),(2,4),(2,3),(2,3),(2,3),(1,3),(1,3),(1,3),(1,2),(1,2),(1,1),(1,1),(3,6),(3,6),(3,6),(3,6),(3,6),(3,6),(3,6),(3,6),(3,6),(3,6),(3,6),(3,6),(3,6),(3,6)</v>
      </c>
      <c r="Q437" s="3" t="str">
        <f>IF(D437="坦克碎片",VLOOKUP(C437,道具信息!$N$2:$O$291,2,FALSE)&amp;"碎片",VLOOKUP(C437,道具信息!$N$2:$O$291,2,FALSE))</f>
        <v>T1部件</v>
      </c>
      <c r="R437" s="3">
        <f t="shared" si="204"/>
        <v>6156</v>
      </c>
      <c r="S437" s="11">
        <f t="shared" si="205"/>
        <v>0.27</v>
      </c>
      <c r="T437" s="3" t="str">
        <f>VLOOKUP(Q437,道具信息!$Q$3:$S$20,2,FALSE)</f>
        <v>CHEST_ITEM_TYPE_T1_PART</v>
      </c>
      <c r="U437" s="3" t="str">
        <f>IF(COUNTIF(U$408:U436,T437)=0,T437,"")</f>
        <v/>
      </c>
      <c r="V437" s="3" t="str">
        <f t="shared" si="213"/>
        <v>CHEST_ITEM_TYPE_T2_SHARD,CHEST_ITEM_TYPE_T3_SHARD,CHEST_ITEM_TYPE_T4_SHARD,CHEST_ITEM_TYPE_T1_PART</v>
      </c>
      <c r="W437" s="13" t="str">
        <f t="shared" si="208"/>
        <v/>
      </c>
      <c r="X437" s="3" t="str">
        <f t="shared" si="209"/>
        <v/>
      </c>
      <c r="Y437" s="3" t="str">
        <f t="shared" si="214"/>
        <v>16.4%,24.9%,18.2%,27.0%</v>
      </c>
    </row>
    <row r="438" spans="2:25" x14ac:dyDescent="0.3">
      <c r="B438" s="2">
        <f>数据源!BM470</f>
        <v>9</v>
      </c>
      <c r="C438" s="2" t="str">
        <f>数据源!BN470</f>
        <v>T1MP6</v>
      </c>
      <c r="D438" s="2" t="str">
        <f>数据源!BO470</f>
        <v>部件</v>
      </c>
      <c r="E438" s="2">
        <f>数据源!BP470</f>
        <v>13</v>
      </c>
      <c r="F438" s="2">
        <f>数据源!BQ470</f>
        <v>4.5</v>
      </c>
      <c r="G438" s="2">
        <f>数据源!BR470</f>
        <v>6.4999999999999997E-3</v>
      </c>
      <c r="H438" s="2">
        <f>数据源!BS470</f>
        <v>3.4166666666666665E-2</v>
      </c>
      <c r="I438" s="2">
        <f>数据源!BT470</f>
        <v>342</v>
      </c>
      <c r="J438" s="3">
        <f t="shared" si="202"/>
        <v>3</v>
      </c>
      <c r="K438" s="3">
        <f t="shared" si="203"/>
        <v>6</v>
      </c>
      <c r="L438" s="3" t="str">
        <f t="shared" si="206"/>
        <v>部件</v>
      </c>
      <c r="M438" s="3">
        <f t="shared" ca="1" si="207"/>
        <v>91106</v>
      </c>
      <c r="N438" s="3" t="str">
        <f t="shared" ca="1" si="210"/>
        <v>51221,52221,53221,51311,52311,53311,51321,52321,53321,51411,52411,53411,51421,52421,51431,52431,91001,91003,91005,91101,91103,91105,91201,91203,91205,91002,91004,91006,91102,91104,91106</v>
      </c>
      <c r="O438" s="3" t="str">
        <f t="shared" si="211"/>
        <v>1250,1250,1250,998,998,998,898,898,898,593,593,593,527,527,658,658,342,342,342,342,342,342,342,342,342,342,342,342,342,342,342</v>
      </c>
      <c r="P438" s="1" t="str">
        <f t="shared" si="212"/>
        <v>(3,4),(3,4),(3,4),(2,4),(2,4),(2,4),(2,3),(2,3),(2,3),(1,3),(1,3),(1,3),(1,2),(1,2),(1,1),(1,1),(3,6),(3,6),(3,6),(3,6),(3,6),(3,6),(3,6),(3,6),(3,6),(3,6),(3,6),(3,6),(3,6),(3,6),(3,6)</v>
      </c>
      <c r="Q438" s="3" t="str">
        <f>IF(D438="坦克碎片",VLOOKUP(C438,道具信息!$N$2:$O$291,2,FALSE)&amp;"碎片",VLOOKUP(C438,道具信息!$N$2:$O$291,2,FALSE))</f>
        <v>T1部件</v>
      </c>
      <c r="R438" s="3">
        <f t="shared" si="204"/>
        <v>6156</v>
      </c>
      <c r="S438" s="11">
        <f t="shared" si="205"/>
        <v>0.27</v>
      </c>
      <c r="T438" s="3" t="str">
        <f>VLOOKUP(Q438,道具信息!$Q$3:$S$20,2,FALSE)</f>
        <v>CHEST_ITEM_TYPE_T1_PART</v>
      </c>
      <c r="U438" s="3" t="str">
        <f>IF(COUNTIF(U$408:U437,T438)=0,T438,"")</f>
        <v/>
      </c>
      <c r="V438" s="3" t="str">
        <f t="shared" si="213"/>
        <v>CHEST_ITEM_TYPE_T2_SHARD,CHEST_ITEM_TYPE_T3_SHARD,CHEST_ITEM_TYPE_T4_SHARD,CHEST_ITEM_TYPE_T1_PART</v>
      </c>
      <c r="W438" s="13" t="str">
        <f t="shared" si="208"/>
        <v/>
      </c>
      <c r="X438" s="3" t="str">
        <f t="shared" si="209"/>
        <v/>
      </c>
      <c r="Y438" s="3" t="str">
        <f t="shared" si="214"/>
        <v>16.4%,24.9%,18.2%,27.0%</v>
      </c>
    </row>
    <row r="439" spans="2:25" x14ac:dyDescent="0.3">
      <c r="B439" s="2">
        <f>数据源!BM471</f>
        <v>9</v>
      </c>
      <c r="C439" s="2" t="str">
        <f>数据源!BN471</f>
        <v>T1HP2</v>
      </c>
      <c r="D439" s="2" t="str">
        <f>数据源!BO471</f>
        <v>部件</v>
      </c>
      <c r="E439" s="2">
        <f>数据源!BP471</f>
        <v>13</v>
      </c>
      <c r="F439" s="2">
        <f>数据源!BQ471</f>
        <v>4.5</v>
      </c>
      <c r="G439" s="2">
        <f>数据源!BR471</f>
        <v>6.4999999999999997E-3</v>
      </c>
      <c r="H439" s="2">
        <f>数据源!BS471</f>
        <v>3.4166666666666665E-2</v>
      </c>
      <c r="I439" s="2">
        <f>数据源!BT471</f>
        <v>342</v>
      </c>
      <c r="J439" s="3">
        <f t="shared" si="202"/>
        <v>3</v>
      </c>
      <c r="K439" s="3">
        <f t="shared" si="203"/>
        <v>6</v>
      </c>
      <c r="L439" s="3" t="str">
        <f t="shared" si="206"/>
        <v>部件</v>
      </c>
      <c r="M439" s="3">
        <f t="shared" ca="1" si="207"/>
        <v>91202</v>
      </c>
      <c r="N439" s="3" t="str">
        <f t="shared" ca="1" si="210"/>
        <v>51221,52221,53221,51311,52311,53311,51321,52321,53321,51411,52411,53411,51421,52421,51431,52431,91001,91003,91005,91101,91103,91105,91201,91203,91205,91002,91004,91006,91102,91104,91106,91202</v>
      </c>
      <c r="O439" s="3" t="str">
        <f t="shared" si="211"/>
        <v>1250,1250,1250,998,998,998,898,898,898,593,593,593,527,527,658,658,342,342,342,342,342,342,342,342,342,342,342,342,342,342,342,342</v>
      </c>
      <c r="P439" s="1" t="str">
        <f t="shared" si="212"/>
        <v>(3,4),(3,4),(3,4),(2,4),(2,4),(2,4),(2,3),(2,3),(2,3),(1,3),(1,3),(1,3),(1,2),(1,2),(1,1),(1,1),(3,6),(3,6),(3,6),(3,6),(3,6),(3,6),(3,6),(3,6),(3,6),(3,6),(3,6),(3,6),(3,6),(3,6),(3,6),(3,6)</v>
      </c>
      <c r="Q439" s="3" t="str">
        <f>IF(D439="坦克碎片",VLOOKUP(C439,道具信息!$N$2:$O$291,2,FALSE)&amp;"碎片",VLOOKUP(C439,道具信息!$N$2:$O$291,2,FALSE))</f>
        <v>T1部件</v>
      </c>
      <c r="R439" s="3">
        <f t="shared" si="204"/>
        <v>6156</v>
      </c>
      <c r="S439" s="11">
        <f t="shared" si="205"/>
        <v>0.27</v>
      </c>
      <c r="T439" s="3" t="str">
        <f>VLOOKUP(Q439,道具信息!$Q$3:$S$20,2,FALSE)</f>
        <v>CHEST_ITEM_TYPE_T1_PART</v>
      </c>
      <c r="U439" s="3" t="str">
        <f>IF(COUNTIF(U$408:U438,T439)=0,T439,"")</f>
        <v/>
      </c>
      <c r="V439" s="3" t="str">
        <f t="shared" si="213"/>
        <v>CHEST_ITEM_TYPE_T2_SHARD,CHEST_ITEM_TYPE_T3_SHARD,CHEST_ITEM_TYPE_T4_SHARD,CHEST_ITEM_TYPE_T1_PART</v>
      </c>
      <c r="W439" s="13" t="str">
        <f t="shared" si="208"/>
        <v/>
      </c>
      <c r="X439" s="3" t="str">
        <f t="shared" si="209"/>
        <v/>
      </c>
      <c r="Y439" s="3" t="str">
        <f t="shared" si="214"/>
        <v>16.4%,24.9%,18.2%,27.0%</v>
      </c>
    </row>
    <row r="440" spans="2:25" x14ac:dyDescent="0.3">
      <c r="B440" s="2">
        <f>数据源!BM472</f>
        <v>9</v>
      </c>
      <c r="C440" s="2" t="str">
        <f>数据源!BN472</f>
        <v>T1HP4</v>
      </c>
      <c r="D440" s="2" t="str">
        <f>数据源!BO472</f>
        <v>部件</v>
      </c>
      <c r="E440" s="2">
        <f>数据源!BP472</f>
        <v>13</v>
      </c>
      <c r="F440" s="2">
        <f>数据源!BQ472</f>
        <v>4.5</v>
      </c>
      <c r="G440" s="2">
        <f>数据源!BR472</f>
        <v>6.4999999999999997E-3</v>
      </c>
      <c r="H440" s="2">
        <f>数据源!BS472</f>
        <v>3.4166666666666665E-2</v>
      </c>
      <c r="I440" s="2">
        <f>数据源!BT472</f>
        <v>342</v>
      </c>
      <c r="J440" s="3">
        <f t="shared" si="202"/>
        <v>3</v>
      </c>
      <c r="K440" s="3">
        <f t="shared" si="203"/>
        <v>6</v>
      </c>
      <c r="L440" s="3" t="str">
        <f t="shared" si="206"/>
        <v>部件</v>
      </c>
      <c r="M440" s="3">
        <f t="shared" ca="1" si="207"/>
        <v>91204</v>
      </c>
      <c r="N440" s="3" t="str">
        <f t="shared" ca="1" si="210"/>
        <v>51221,52221,53221,51311,52311,53311,51321,52321,53321,51411,52411,53411,51421,52421,51431,52431,91001,91003,91005,91101,91103,91105,91201,91203,91205,91002,91004,91006,91102,91104,91106,91202,91204</v>
      </c>
      <c r="O440" s="3" t="str">
        <f t="shared" si="211"/>
        <v>1250,1250,1250,998,998,998,898,898,898,593,593,593,527,527,658,658,342,342,342,342,342,342,342,342,342,342,342,342,342,342,342,342,342</v>
      </c>
      <c r="P440" s="1" t="str">
        <f t="shared" si="212"/>
        <v>(3,4),(3,4),(3,4),(2,4),(2,4),(2,4),(2,3),(2,3),(2,3),(1,3),(1,3),(1,3),(1,2),(1,2),(1,1),(1,1),(3,6),(3,6),(3,6),(3,6),(3,6),(3,6),(3,6),(3,6),(3,6),(3,6),(3,6),(3,6),(3,6),(3,6),(3,6),(3,6),(3,6)</v>
      </c>
      <c r="Q440" s="3" t="str">
        <f>IF(D440="坦克碎片",VLOOKUP(C440,道具信息!$N$2:$O$291,2,FALSE)&amp;"碎片",VLOOKUP(C440,道具信息!$N$2:$O$291,2,FALSE))</f>
        <v>T1部件</v>
      </c>
      <c r="R440" s="3">
        <f t="shared" ref="R440:R471" si="215">SUMIFS(I$3:I$580,Q$3:Q$580,Q440,B$3:B$580,B440)</f>
        <v>6156</v>
      </c>
      <c r="S440" s="11">
        <f t="shared" ref="S440:S471" si="216">ROUND(R440/SUMIF(B$3:B$580,B440,I$3:I$580),3)</f>
        <v>0.27</v>
      </c>
      <c r="T440" s="3" t="str">
        <f>VLOOKUP(Q440,道具信息!$Q$3:$S$20,2,FALSE)</f>
        <v>CHEST_ITEM_TYPE_T1_PART</v>
      </c>
      <c r="U440" s="3" t="str">
        <f>IF(COUNTIF(U$408:U439,T440)=0,T440,"")</f>
        <v/>
      </c>
      <c r="V440" s="3" t="str">
        <f t="shared" si="213"/>
        <v>CHEST_ITEM_TYPE_T2_SHARD,CHEST_ITEM_TYPE_T3_SHARD,CHEST_ITEM_TYPE_T4_SHARD,CHEST_ITEM_TYPE_T1_PART</v>
      </c>
      <c r="W440" s="13" t="str">
        <f t="shared" si="208"/>
        <v/>
      </c>
      <c r="X440" s="3" t="str">
        <f t="shared" si="209"/>
        <v/>
      </c>
      <c r="Y440" s="3" t="str">
        <f t="shared" si="214"/>
        <v>16.4%,24.9%,18.2%,27.0%</v>
      </c>
    </row>
    <row r="441" spans="2:25" x14ac:dyDescent="0.3">
      <c r="B441" s="2">
        <f>数据源!BM473</f>
        <v>9</v>
      </c>
      <c r="C441" s="2" t="str">
        <f>数据源!BN473</f>
        <v>T1HP6</v>
      </c>
      <c r="D441" s="2" t="str">
        <f>数据源!BO473</f>
        <v>部件</v>
      </c>
      <c r="E441" s="2">
        <f>数据源!BP473</f>
        <v>13</v>
      </c>
      <c r="F441" s="2">
        <f>数据源!BQ473</f>
        <v>4.5</v>
      </c>
      <c r="G441" s="2">
        <f>数据源!BR473</f>
        <v>6.4999999999999997E-3</v>
      </c>
      <c r="H441" s="2">
        <f>数据源!BS473</f>
        <v>3.4166666666666665E-2</v>
      </c>
      <c r="I441" s="2">
        <f>数据源!BT473</f>
        <v>342</v>
      </c>
      <c r="J441" s="3">
        <f t="shared" si="202"/>
        <v>3</v>
      </c>
      <c r="K441" s="3">
        <f t="shared" si="203"/>
        <v>6</v>
      </c>
      <c r="L441" s="3" t="str">
        <f t="shared" si="206"/>
        <v>部件</v>
      </c>
      <c r="M441" s="3">
        <f t="shared" ca="1" si="207"/>
        <v>91206</v>
      </c>
      <c r="N441" s="3" t="str">
        <f t="shared" ca="1" si="210"/>
        <v>51221,52221,53221,51311,52311,53311,51321,52321,53321,51411,52411,53411,51421,52421,51431,52431,91001,91003,91005,91101,91103,91105,91201,91203,91205,91002,91004,91006,91102,91104,91106,91202,91204,91206</v>
      </c>
      <c r="O441" s="3" t="str">
        <f t="shared" si="211"/>
        <v>1250,1250,1250,998,998,998,898,898,898,593,593,593,527,527,658,658,342,342,342,342,342,342,342,342,342,342,342,342,342,342,342,342,342,342</v>
      </c>
      <c r="P441" s="1" t="str">
        <f t="shared" si="212"/>
        <v>(3,4),(3,4),(3,4),(2,4),(2,4),(2,4),(2,3),(2,3),(2,3),(1,3),(1,3),(1,3),(1,2),(1,2),(1,1),(1,1),(3,6),(3,6),(3,6),(3,6),(3,6),(3,6),(3,6),(3,6),(3,6),(3,6),(3,6),(3,6),(3,6),(3,6),(3,6),(3,6),(3,6),(3,6)</v>
      </c>
      <c r="Q441" s="3" t="str">
        <f>IF(D441="坦克碎片",VLOOKUP(C441,道具信息!$N$2:$O$291,2,FALSE)&amp;"碎片",VLOOKUP(C441,道具信息!$N$2:$O$291,2,FALSE))</f>
        <v>T1部件</v>
      </c>
      <c r="R441" s="3">
        <f t="shared" si="215"/>
        <v>6156</v>
      </c>
      <c r="S441" s="11">
        <f t="shared" si="216"/>
        <v>0.27</v>
      </c>
      <c r="T441" s="3" t="str">
        <f>VLOOKUP(Q441,道具信息!$Q$3:$S$20,2,FALSE)</f>
        <v>CHEST_ITEM_TYPE_T1_PART</v>
      </c>
      <c r="U441" s="3" t="str">
        <f>IF(COUNTIF(U$408:U440,T441)=0,T441,"")</f>
        <v/>
      </c>
      <c r="V441" s="3" t="str">
        <f t="shared" si="213"/>
        <v>CHEST_ITEM_TYPE_T2_SHARD,CHEST_ITEM_TYPE_T3_SHARD,CHEST_ITEM_TYPE_T4_SHARD,CHEST_ITEM_TYPE_T1_PART</v>
      </c>
      <c r="W441" s="13" t="str">
        <f t="shared" si="208"/>
        <v/>
      </c>
      <c r="X441" s="3" t="str">
        <f t="shared" si="209"/>
        <v/>
      </c>
      <c r="Y441" s="3" t="str">
        <f t="shared" si="214"/>
        <v>16.4%,24.9%,18.2%,27.0%</v>
      </c>
    </row>
    <row r="442" spans="2:25" x14ac:dyDescent="0.3">
      <c r="B442" s="2">
        <f>数据源!BM474</f>
        <v>9</v>
      </c>
      <c r="C442" s="2" t="str">
        <f>数据源!BN474</f>
        <v>T2LP1</v>
      </c>
      <c r="D442" s="2" t="str">
        <f>数据源!BO474</f>
        <v>部件</v>
      </c>
      <c r="E442" s="2">
        <f>数据源!BP474</f>
        <v>64.40000000000002</v>
      </c>
      <c r="F442" s="2">
        <f>数据源!BQ474</f>
        <v>2.5</v>
      </c>
      <c r="G442" s="2">
        <f>数据源!BR474</f>
        <v>7.0000000000000001E-3</v>
      </c>
      <c r="H442" s="2">
        <f>数据源!BS474</f>
        <v>1.3369565217391299E-2</v>
      </c>
      <c r="I442" s="2">
        <f>数据源!BT474</f>
        <v>134</v>
      </c>
      <c r="J442" s="3">
        <f t="shared" si="202"/>
        <v>2</v>
      </c>
      <c r="K442" s="3">
        <f t="shared" si="203"/>
        <v>3</v>
      </c>
      <c r="L442" s="3" t="str">
        <f t="shared" si="206"/>
        <v>部件</v>
      </c>
      <c r="M442" s="3">
        <f t="shared" ca="1" si="207"/>
        <v>92001</v>
      </c>
      <c r="N442" s="3" t="str">
        <f t="shared" ca="1" si="210"/>
        <v>51221,52221,53221,51311,52311,53311,51321,52321,53321,51411,52411,53411,51421,52421,51431,52431,91001,91003,91005,91101,91103,91105,91201,91203,91205,91002,91004,91006,91102,91104,91106,91202,91204,91206,92001</v>
      </c>
      <c r="O442" s="3" t="str">
        <f t="shared" si="211"/>
        <v>1250,1250,1250,998,998,998,898,898,898,593,593,593,527,527,658,658,342,342,342,342,342,342,342,342,342,342,342,342,342,342,342,342,342,342,134</v>
      </c>
      <c r="P442" s="1" t="str">
        <f t="shared" si="212"/>
        <v>(3,4),(3,4),(3,4),(2,4),(2,4),(2,4),(2,3),(2,3),(2,3),(1,3),(1,3),(1,3),(1,2),(1,2),(1,1),(1,1),(3,6),(3,6),(3,6),(3,6),(3,6),(3,6),(3,6),(3,6),(3,6),(3,6),(3,6),(3,6),(3,6),(3,6),(3,6),(3,6),(3,6),(3,6),(2,3)</v>
      </c>
      <c r="Q442" s="3" t="str">
        <f>IF(D442="坦克碎片",VLOOKUP(C442,道具信息!$N$2:$O$291,2,FALSE)&amp;"碎片",VLOOKUP(C442,道具信息!$N$2:$O$291,2,FALSE))</f>
        <v>T2部件</v>
      </c>
      <c r="R442" s="3">
        <f t="shared" si="215"/>
        <v>2412</v>
      </c>
      <c r="S442" s="11">
        <f t="shared" si="216"/>
        <v>0.106</v>
      </c>
      <c r="T442" s="3" t="str">
        <f>VLOOKUP(Q442,道具信息!$Q$3:$S$20,2,FALSE)</f>
        <v>CHEST_ITEM_TYPE_T2_PART</v>
      </c>
      <c r="U442" s="3" t="str">
        <f>IF(COUNTIF(U$408:U441,T442)=0,T442,"")</f>
        <v>CHEST_ITEM_TYPE_T2_PART</v>
      </c>
      <c r="V442" s="3" t="str">
        <f t="shared" si="213"/>
        <v>CHEST_ITEM_TYPE_T2_SHARD,CHEST_ITEM_TYPE_T3_SHARD,CHEST_ITEM_TYPE_T4_SHARD,CHEST_ITEM_TYPE_T1_PART,CHEST_ITEM_TYPE_T2_PART</v>
      </c>
      <c r="W442" s="13">
        <f t="shared" si="208"/>
        <v>0.106</v>
      </c>
      <c r="X442" s="3" t="str">
        <f t="shared" si="209"/>
        <v>10.6%</v>
      </c>
      <c r="Y442" s="3" t="str">
        <f t="shared" si="214"/>
        <v>16.4%,24.9%,18.2%,27.0%,10.6%</v>
      </c>
    </row>
    <row r="443" spans="2:25" x14ac:dyDescent="0.3">
      <c r="B443" s="2">
        <f>数据源!BM475</f>
        <v>9</v>
      </c>
      <c r="C443" s="2" t="str">
        <f>数据源!BN475</f>
        <v>T2LP3</v>
      </c>
      <c r="D443" s="2" t="str">
        <f>数据源!BO475</f>
        <v>部件</v>
      </c>
      <c r="E443" s="2">
        <f>数据源!BP475</f>
        <v>64.40000000000002</v>
      </c>
      <c r="F443" s="2">
        <f>数据源!BQ475</f>
        <v>2.5</v>
      </c>
      <c r="G443" s="2">
        <f>数据源!BR475</f>
        <v>7.0000000000000001E-3</v>
      </c>
      <c r="H443" s="2">
        <f>数据源!BS475</f>
        <v>1.3369565217391299E-2</v>
      </c>
      <c r="I443" s="2">
        <f>数据源!BT475</f>
        <v>134</v>
      </c>
      <c r="J443" s="3">
        <f t="shared" si="202"/>
        <v>2</v>
      </c>
      <c r="K443" s="3">
        <f t="shared" si="203"/>
        <v>3</v>
      </c>
      <c r="L443" s="3" t="str">
        <f t="shared" si="206"/>
        <v>部件</v>
      </c>
      <c r="M443" s="3">
        <f t="shared" ca="1" si="207"/>
        <v>92003</v>
      </c>
      <c r="N443" s="3" t="str">
        <f t="shared" ca="1" si="210"/>
        <v>51221,52221,53221,51311,52311,53311,51321,52321,53321,51411,52411,53411,51421,52421,51431,52431,91001,91003,91005,91101,91103,91105,91201,91203,91205,91002,91004,91006,91102,91104,91106,91202,91204,91206,92001,92003</v>
      </c>
      <c r="O443" s="3" t="str">
        <f t="shared" si="211"/>
        <v>1250,1250,1250,998,998,998,898,898,898,593,593,593,527,527,658,658,342,342,342,342,342,342,342,342,342,342,342,342,342,342,342,342,342,342,134,134</v>
      </c>
      <c r="P443" s="1" t="str">
        <f t="shared" si="212"/>
        <v>(3,4),(3,4),(3,4),(2,4),(2,4),(2,4),(2,3),(2,3),(2,3),(1,3),(1,3),(1,3),(1,2),(1,2),(1,1),(1,1),(3,6),(3,6),(3,6),(3,6),(3,6),(3,6),(3,6),(3,6),(3,6),(3,6),(3,6),(3,6),(3,6),(3,6),(3,6),(3,6),(3,6),(3,6),(2,3),(2,3)</v>
      </c>
      <c r="Q443" s="3" t="str">
        <f>IF(D443="坦克碎片",VLOOKUP(C443,道具信息!$N$2:$O$291,2,FALSE)&amp;"碎片",VLOOKUP(C443,道具信息!$N$2:$O$291,2,FALSE))</f>
        <v>T2部件</v>
      </c>
      <c r="R443" s="3">
        <f t="shared" si="215"/>
        <v>2412</v>
      </c>
      <c r="S443" s="11">
        <f t="shared" si="216"/>
        <v>0.106</v>
      </c>
      <c r="T443" s="3" t="str">
        <f>VLOOKUP(Q443,道具信息!$Q$3:$S$20,2,FALSE)</f>
        <v>CHEST_ITEM_TYPE_T2_PART</v>
      </c>
      <c r="U443" s="3" t="str">
        <f>IF(COUNTIF(U$408:U442,T443)=0,T443,"")</f>
        <v/>
      </c>
      <c r="V443" s="3" t="str">
        <f t="shared" si="213"/>
        <v>CHEST_ITEM_TYPE_T2_SHARD,CHEST_ITEM_TYPE_T3_SHARD,CHEST_ITEM_TYPE_T4_SHARD,CHEST_ITEM_TYPE_T1_PART,CHEST_ITEM_TYPE_T2_PART</v>
      </c>
      <c r="W443" s="13" t="str">
        <f t="shared" si="208"/>
        <v/>
      </c>
      <c r="X443" s="3" t="str">
        <f t="shared" si="209"/>
        <v/>
      </c>
      <c r="Y443" s="3" t="str">
        <f t="shared" si="214"/>
        <v>16.4%,24.9%,18.2%,27.0%,10.6%</v>
      </c>
    </row>
    <row r="444" spans="2:25" x14ac:dyDescent="0.3">
      <c r="B444" s="2">
        <f>数据源!BM476</f>
        <v>9</v>
      </c>
      <c r="C444" s="2" t="str">
        <f>数据源!BN476</f>
        <v>T2LP5</v>
      </c>
      <c r="D444" s="2" t="str">
        <f>数据源!BO476</f>
        <v>部件</v>
      </c>
      <c r="E444" s="2">
        <f>数据源!BP476</f>
        <v>64.40000000000002</v>
      </c>
      <c r="F444" s="2">
        <f>数据源!BQ476</f>
        <v>2.5</v>
      </c>
      <c r="G444" s="2">
        <f>数据源!BR476</f>
        <v>7.0000000000000001E-3</v>
      </c>
      <c r="H444" s="2">
        <f>数据源!BS476</f>
        <v>1.3369565217391299E-2</v>
      </c>
      <c r="I444" s="2">
        <f>数据源!BT476</f>
        <v>134</v>
      </c>
      <c r="J444" s="3">
        <f t="shared" si="202"/>
        <v>2</v>
      </c>
      <c r="K444" s="3">
        <f t="shared" si="203"/>
        <v>3</v>
      </c>
      <c r="L444" s="3" t="str">
        <f t="shared" si="206"/>
        <v>部件</v>
      </c>
      <c r="M444" s="3">
        <f t="shared" ca="1" si="207"/>
        <v>92005</v>
      </c>
      <c r="N444" s="3" t="str">
        <f t="shared" ca="1" si="210"/>
        <v>51221,52221,53221,51311,52311,53311,51321,52321,53321,51411,52411,53411,51421,52421,51431,52431,91001,91003,91005,91101,91103,91105,91201,91203,91205,91002,91004,91006,91102,91104,91106,91202,91204,91206,92001,92003,92005</v>
      </c>
      <c r="O444" s="3" t="str">
        <f t="shared" si="211"/>
        <v>1250,1250,1250,998,998,998,898,898,898,593,593,593,527,527,658,658,342,342,342,342,342,342,342,342,342,342,342,342,342,342,342,342,342,342,134,134,134</v>
      </c>
      <c r="P444" s="1" t="str">
        <f t="shared" si="212"/>
        <v>(3,4),(3,4),(3,4),(2,4),(2,4),(2,4),(2,3),(2,3),(2,3),(1,3),(1,3),(1,3),(1,2),(1,2),(1,1),(1,1),(3,6),(3,6),(3,6),(3,6),(3,6),(3,6),(3,6),(3,6),(3,6),(3,6),(3,6),(3,6),(3,6),(3,6),(3,6),(3,6),(3,6),(3,6),(2,3),(2,3),(2,3)</v>
      </c>
      <c r="Q444" s="3" t="str">
        <f>IF(D444="坦克碎片",VLOOKUP(C444,道具信息!$N$2:$O$291,2,FALSE)&amp;"碎片",VLOOKUP(C444,道具信息!$N$2:$O$291,2,FALSE))</f>
        <v>T2部件</v>
      </c>
      <c r="R444" s="3">
        <f t="shared" si="215"/>
        <v>2412</v>
      </c>
      <c r="S444" s="11">
        <f t="shared" si="216"/>
        <v>0.106</v>
      </c>
      <c r="T444" s="3" t="str">
        <f>VLOOKUP(Q444,道具信息!$Q$3:$S$20,2,FALSE)</f>
        <v>CHEST_ITEM_TYPE_T2_PART</v>
      </c>
      <c r="U444" s="3" t="str">
        <f>IF(COUNTIF(U$408:U443,T444)=0,T444,"")</f>
        <v/>
      </c>
      <c r="V444" s="3" t="str">
        <f t="shared" si="213"/>
        <v>CHEST_ITEM_TYPE_T2_SHARD,CHEST_ITEM_TYPE_T3_SHARD,CHEST_ITEM_TYPE_T4_SHARD,CHEST_ITEM_TYPE_T1_PART,CHEST_ITEM_TYPE_T2_PART</v>
      </c>
      <c r="W444" s="13" t="str">
        <f t="shared" si="208"/>
        <v/>
      </c>
      <c r="X444" s="3" t="str">
        <f t="shared" si="209"/>
        <v/>
      </c>
      <c r="Y444" s="3" t="str">
        <f t="shared" si="214"/>
        <v>16.4%,24.9%,18.2%,27.0%,10.6%</v>
      </c>
    </row>
    <row r="445" spans="2:25" x14ac:dyDescent="0.3">
      <c r="B445" s="2">
        <f>数据源!BM477</f>
        <v>9</v>
      </c>
      <c r="C445" s="2" t="str">
        <f>数据源!BN477</f>
        <v>T2MP1</v>
      </c>
      <c r="D445" s="2" t="str">
        <f>数据源!BO477</f>
        <v>部件</v>
      </c>
      <c r="E445" s="2">
        <f>数据源!BP477</f>
        <v>64.40000000000002</v>
      </c>
      <c r="F445" s="2">
        <f>数据源!BQ477</f>
        <v>2.5</v>
      </c>
      <c r="G445" s="2">
        <f>数据源!BR477</f>
        <v>7.0000000000000001E-3</v>
      </c>
      <c r="H445" s="2">
        <f>数据源!BS477</f>
        <v>1.3369565217391299E-2</v>
      </c>
      <c r="I445" s="2">
        <f>数据源!BT477</f>
        <v>134</v>
      </c>
      <c r="J445" s="3">
        <f t="shared" si="202"/>
        <v>2</v>
      </c>
      <c r="K445" s="3">
        <f t="shared" si="203"/>
        <v>3</v>
      </c>
      <c r="L445" s="3" t="str">
        <f t="shared" si="206"/>
        <v>部件</v>
      </c>
      <c r="M445" s="3">
        <f t="shared" ca="1" si="207"/>
        <v>92101</v>
      </c>
      <c r="N445" s="3" t="str">
        <f t="shared" ca="1" si="210"/>
        <v>51221,52221,53221,51311,52311,53311,51321,52321,53321,51411,52411,53411,51421,52421,51431,52431,91001,91003,91005,91101,91103,91105,91201,91203,91205,91002,91004,91006,91102,91104,91106,91202,91204,91206,92001,92003,92005,92101</v>
      </c>
      <c r="O445" s="3" t="str">
        <f t="shared" si="211"/>
        <v>1250,1250,1250,998,998,998,898,898,898,593,593,593,527,527,658,658,342,342,342,342,342,342,342,342,342,342,342,342,342,342,342,342,342,342,134,134,134,134</v>
      </c>
      <c r="P445" s="1" t="str">
        <f t="shared" si="212"/>
        <v>(3,4),(3,4),(3,4),(2,4),(2,4),(2,4),(2,3),(2,3),(2,3),(1,3),(1,3),(1,3),(1,2),(1,2),(1,1),(1,1),(3,6),(3,6),(3,6),(3,6),(3,6),(3,6),(3,6),(3,6),(3,6),(3,6),(3,6),(3,6),(3,6),(3,6),(3,6),(3,6),(3,6),(3,6),(2,3),(2,3),(2,3),(2,3)</v>
      </c>
      <c r="Q445" s="3" t="str">
        <f>IF(D445="坦克碎片",VLOOKUP(C445,道具信息!$N$2:$O$291,2,FALSE)&amp;"碎片",VLOOKUP(C445,道具信息!$N$2:$O$291,2,FALSE))</f>
        <v>T2部件</v>
      </c>
      <c r="R445" s="3">
        <f t="shared" si="215"/>
        <v>2412</v>
      </c>
      <c r="S445" s="11">
        <f t="shared" si="216"/>
        <v>0.106</v>
      </c>
      <c r="T445" s="3" t="str">
        <f>VLOOKUP(Q445,道具信息!$Q$3:$S$20,2,FALSE)</f>
        <v>CHEST_ITEM_TYPE_T2_PART</v>
      </c>
      <c r="U445" s="3" t="str">
        <f>IF(COUNTIF(U$408:U444,T445)=0,T445,"")</f>
        <v/>
      </c>
      <c r="V445" s="3" t="str">
        <f t="shared" si="213"/>
        <v>CHEST_ITEM_TYPE_T2_SHARD,CHEST_ITEM_TYPE_T3_SHARD,CHEST_ITEM_TYPE_T4_SHARD,CHEST_ITEM_TYPE_T1_PART,CHEST_ITEM_TYPE_T2_PART</v>
      </c>
      <c r="W445" s="13" t="str">
        <f t="shared" si="208"/>
        <v/>
      </c>
      <c r="X445" s="3" t="str">
        <f t="shared" si="209"/>
        <v/>
      </c>
      <c r="Y445" s="3" t="str">
        <f t="shared" si="214"/>
        <v>16.4%,24.9%,18.2%,27.0%,10.6%</v>
      </c>
    </row>
    <row r="446" spans="2:25" x14ac:dyDescent="0.3">
      <c r="B446" s="2">
        <f>数据源!BM478</f>
        <v>9</v>
      </c>
      <c r="C446" s="2" t="str">
        <f>数据源!BN478</f>
        <v>T2MP3</v>
      </c>
      <c r="D446" s="2" t="str">
        <f>数据源!BO478</f>
        <v>部件</v>
      </c>
      <c r="E446" s="2">
        <f>数据源!BP478</f>
        <v>64.40000000000002</v>
      </c>
      <c r="F446" s="2">
        <f>数据源!BQ478</f>
        <v>2.5</v>
      </c>
      <c r="G446" s="2">
        <f>数据源!BR478</f>
        <v>7.0000000000000001E-3</v>
      </c>
      <c r="H446" s="2">
        <f>数据源!BS478</f>
        <v>1.3369565217391299E-2</v>
      </c>
      <c r="I446" s="2">
        <f>数据源!BT478</f>
        <v>134</v>
      </c>
      <c r="J446" s="3">
        <f t="shared" si="202"/>
        <v>2</v>
      </c>
      <c r="K446" s="3">
        <f t="shared" si="203"/>
        <v>3</v>
      </c>
      <c r="L446" s="3" t="str">
        <f t="shared" si="206"/>
        <v>部件</v>
      </c>
      <c r="M446" s="3">
        <f t="shared" ca="1" si="207"/>
        <v>92103</v>
      </c>
      <c r="N446" s="3" t="str">
        <f t="shared" ca="1" si="210"/>
        <v>51221,52221,53221,51311,52311,53311,51321,52321,53321,51411,52411,53411,51421,52421,51431,52431,91001,91003,91005,91101,91103,91105,91201,91203,91205,91002,91004,91006,91102,91104,91106,91202,91204,91206,92001,92003,92005,92101,92103</v>
      </c>
      <c r="O446" s="3" t="str">
        <f t="shared" si="211"/>
        <v>1250,1250,1250,998,998,998,898,898,898,593,593,593,527,527,658,658,342,342,342,342,342,342,342,342,342,342,342,342,342,342,342,342,342,342,134,134,134,134,134</v>
      </c>
      <c r="P446" s="1" t="str">
        <f t="shared" si="212"/>
        <v>(3,4),(3,4),(3,4),(2,4),(2,4),(2,4),(2,3),(2,3),(2,3),(1,3),(1,3),(1,3),(1,2),(1,2),(1,1),(1,1),(3,6),(3,6),(3,6),(3,6),(3,6),(3,6),(3,6),(3,6),(3,6),(3,6),(3,6),(3,6),(3,6),(3,6),(3,6),(3,6),(3,6),(3,6),(2,3),(2,3),(2,3),(2,3),(2,3)</v>
      </c>
      <c r="Q446" s="3" t="str">
        <f>IF(D446="坦克碎片",VLOOKUP(C446,道具信息!$N$2:$O$291,2,FALSE)&amp;"碎片",VLOOKUP(C446,道具信息!$N$2:$O$291,2,FALSE))</f>
        <v>T2部件</v>
      </c>
      <c r="R446" s="3">
        <f t="shared" si="215"/>
        <v>2412</v>
      </c>
      <c r="S446" s="11">
        <f t="shared" si="216"/>
        <v>0.106</v>
      </c>
      <c r="T446" s="3" t="str">
        <f>VLOOKUP(Q446,道具信息!$Q$3:$S$20,2,FALSE)</f>
        <v>CHEST_ITEM_TYPE_T2_PART</v>
      </c>
      <c r="U446" s="3" t="str">
        <f>IF(COUNTIF(U$408:U445,T446)=0,T446,"")</f>
        <v/>
      </c>
      <c r="V446" s="3" t="str">
        <f t="shared" si="213"/>
        <v>CHEST_ITEM_TYPE_T2_SHARD,CHEST_ITEM_TYPE_T3_SHARD,CHEST_ITEM_TYPE_T4_SHARD,CHEST_ITEM_TYPE_T1_PART,CHEST_ITEM_TYPE_T2_PART</v>
      </c>
      <c r="W446" s="13" t="str">
        <f t="shared" si="208"/>
        <v/>
      </c>
      <c r="X446" s="3" t="str">
        <f t="shared" si="209"/>
        <v/>
      </c>
      <c r="Y446" s="3" t="str">
        <f t="shared" si="214"/>
        <v>16.4%,24.9%,18.2%,27.0%,10.6%</v>
      </c>
    </row>
    <row r="447" spans="2:25" x14ac:dyDescent="0.3">
      <c r="B447" s="2">
        <f>数据源!BM479</f>
        <v>9</v>
      </c>
      <c r="C447" s="2" t="str">
        <f>数据源!BN479</f>
        <v>T2MP5</v>
      </c>
      <c r="D447" s="2" t="str">
        <f>数据源!BO479</f>
        <v>部件</v>
      </c>
      <c r="E447" s="2">
        <f>数据源!BP479</f>
        <v>64.40000000000002</v>
      </c>
      <c r="F447" s="2">
        <f>数据源!BQ479</f>
        <v>2.5</v>
      </c>
      <c r="G447" s="2">
        <f>数据源!BR479</f>
        <v>7.0000000000000001E-3</v>
      </c>
      <c r="H447" s="2">
        <f>数据源!BS479</f>
        <v>1.3369565217391299E-2</v>
      </c>
      <c r="I447" s="2">
        <f>数据源!BT479</f>
        <v>134</v>
      </c>
      <c r="J447" s="3">
        <f t="shared" si="202"/>
        <v>2</v>
      </c>
      <c r="K447" s="3">
        <f t="shared" si="203"/>
        <v>3</v>
      </c>
      <c r="L447" s="3" t="str">
        <f t="shared" si="206"/>
        <v>部件</v>
      </c>
      <c r="M447" s="3">
        <f t="shared" ca="1" si="207"/>
        <v>92105</v>
      </c>
      <c r="N447" s="3" t="str">
        <f t="shared" ca="1" si="210"/>
        <v>51221,52221,53221,51311,52311,53311,51321,52321,53321,51411,52411,53411,51421,52421,51431,52431,91001,91003,91005,91101,91103,91105,91201,91203,91205,91002,91004,91006,91102,91104,91106,91202,91204,91206,92001,92003,92005,92101,92103,92105</v>
      </c>
      <c r="O447" s="3" t="str">
        <f t="shared" si="211"/>
        <v>1250,1250,1250,998,998,998,898,898,898,593,593,593,527,527,658,658,342,342,342,342,342,342,342,342,342,342,342,342,342,342,342,342,342,342,134,134,134,134,134,134</v>
      </c>
      <c r="P447" s="1" t="str">
        <f t="shared" si="212"/>
        <v>(3,4),(3,4),(3,4),(2,4),(2,4),(2,4),(2,3),(2,3),(2,3),(1,3),(1,3),(1,3),(1,2),(1,2),(1,1),(1,1),(3,6),(3,6),(3,6),(3,6),(3,6),(3,6),(3,6),(3,6),(3,6),(3,6),(3,6),(3,6),(3,6),(3,6),(3,6),(3,6),(3,6),(3,6),(2,3),(2,3),(2,3),(2,3),(2,3),(2,3)</v>
      </c>
      <c r="Q447" s="3" t="str">
        <f>IF(D447="坦克碎片",VLOOKUP(C447,道具信息!$N$2:$O$291,2,FALSE)&amp;"碎片",VLOOKUP(C447,道具信息!$N$2:$O$291,2,FALSE))</f>
        <v>T2部件</v>
      </c>
      <c r="R447" s="3">
        <f t="shared" si="215"/>
        <v>2412</v>
      </c>
      <c r="S447" s="11">
        <f t="shared" si="216"/>
        <v>0.106</v>
      </c>
      <c r="T447" s="3" t="str">
        <f>VLOOKUP(Q447,道具信息!$Q$3:$S$20,2,FALSE)</f>
        <v>CHEST_ITEM_TYPE_T2_PART</v>
      </c>
      <c r="U447" s="3" t="str">
        <f>IF(COUNTIF(U$408:U446,T447)=0,T447,"")</f>
        <v/>
      </c>
      <c r="V447" s="3" t="str">
        <f t="shared" si="213"/>
        <v>CHEST_ITEM_TYPE_T2_SHARD,CHEST_ITEM_TYPE_T3_SHARD,CHEST_ITEM_TYPE_T4_SHARD,CHEST_ITEM_TYPE_T1_PART,CHEST_ITEM_TYPE_T2_PART</v>
      </c>
      <c r="W447" s="13" t="str">
        <f t="shared" si="208"/>
        <v/>
      </c>
      <c r="X447" s="3" t="str">
        <f t="shared" si="209"/>
        <v/>
      </c>
      <c r="Y447" s="3" t="str">
        <f t="shared" si="214"/>
        <v>16.4%,24.9%,18.2%,27.0%,10.6%</v>
      </c>
    </row>
    <row r="448" spans="2:25" x14ac:dyDescent="0.3">
      <c r="B448" s="2">
        <f>数据源!BM480</f>
        <v>9</v>
      </c>
      <c r="C448" s="2" t="str">
        <f>数据源!BN480</f>
        <v>T2HP1</v>
      </c>
      <c r="D448" s="2" t="str">
        <f>数据源!BO480</f>
        <v>部件</v>
      </c>
      <c r="E448" s="2">
        <f>数据源!BP480</f>
        <v>64.40000000000002</v>
      </c>
      <c r="F448" s="2">
        <f>数据源!BQ480</f>
        <v>2.5</v>
      </c>
      <c r="G448" s="2">
        <f>数据源!BR480</f>
        <v>7.0000000000000001E-3</v>
      </c>
      <c r="H448" s="2">
        <f>数据源!BS480</f>
        <v>1.3369565217391299E-2</v>
      </c>
      <c r="I448" s="2">
        <f>数据源!BT480</f>
        <v>134</v>
      </c>
      <c r="J448" s="3">
        <f t="shared" si="202"/>
        <v>2</v>
      </c>
      <c r="K448" s="3">
        <f t="shared" si="203"/>
        <v>3</v>
      </c>
      <c r="L448" s="3" t="str">
        <f t="shared" si="206"/>
        <v>部件</v>
      </c>
      <c r="M448" s="3">
        <f t="shared" ca="1" si="207"/>
        <v>92201</v>
      </c>
      <c r="N448" s="3" t="str">
        <f t="shared" ca="1" si="210"/>
        <v>51221,52221,53221,51311,52311,53311,51321,52321,53321,51411,52411,53411,51421,52421,51431,52431,91001,91003,91005,91101,91103,91105,91201,91203,91205,91002,91004,91006,91102,91104,91106,91202,91204,91206,92001,92003,92005,92101,92103,92105,92201</v>
      </c>
      <c r="O448" s="3" t="str">
        <f t="shared" si="211"/>
        <v>1250,1250,1250,998,998,998,898,898,898,593,593,593,527,527,658,658,342,342,342,342,342,342,342,342,342,342,342,342,342,342,342,342,342,342,134,134,134,134,134,134,134</v>
      </c>
      <c r="P448" s="1" t="str">
        <f t="shared" si="212"/>
        <v>(3,4),(3,4),(3,4),(2,4),(2,4),(2,4),(2,3),(2,3),(2,3),(1,3),(1,3),(1,3),(1,2),(1,2),(1,1),(1,1),(3,6),(3,6),(3,6),(3,6),(3,6),(3,6),(3,6),(3,6),(3,6),(3,6),(3,6),(3,6),(3,6),(3,6),(3,6),(3,6),(3,6),(3,6),(2,3),(2,3),(2,3),(2,3),(2,3),(2,3),(2,3)</v>
      </c>
      <c r="Q448" s="3" t="str">
        <f>IF(D448="坦克碎片",VLOOKUP(C448,道具信息!$N$2:$O$291,2,FALSE)&amp;"碎片",VLOOKUP(C448,道具信息!$N$2:$O$291,2,FALSE))</f>
        <v>T2部件</v>
      </c>
      <c r="R448" s="3">
        <f t="shared" si="215"/>
        <v>2412</v>
      </c>
      <c r="S448" s="11">
        <f t="shared" si="216"/>
        <v>0.106</v>
      </c>
      <c r="T448" s="3" t="str">
        <f>VLOOKUP(Q448,道具信息!$Q$3:$S$20,2,FALSE)</f>
        <v>CHEST_ITEM_TYPE_T2_PART</v>
      </c>
      <c r="U448" s="3" t="str">
        <f>IF(COUNTIF(U$408:U447,T448)=0,T448,"")</f>
        <v/>
      </c>
      <c r="V448" s="3" t="str">
        <f t="shared" si="213"/>
        <v>CHEST_ITEM_TYPE_T2_SHARD,CHEST_ITEM_TYPE_T3_SHARD,CHEST_ITEM_TYPE_T4_SHARD,CHEST_ITEM_TYPE_T1_PART,CHEST_ITEM_TYPE_T2_PART</v>
      </c>
      <c r="W448" s="13" t="str">
        <f t="shared" si="208"/>
        <v/>
      </c>
      <c r="X448" s="3" t="str">
        <f t="shared" si="209"/>
        <v/>
      </c>
      <c r="Y448" s="3" t="str">
        <f t="shared" si="214"/>
        <v>16.4%,24.9%,18.2%,27.0%,10.6%</v>
      </c>
    </row>
    <row r="449" spans="2:25" x14ac:dyDescent="0.3">
      <c r="B449" s="2">
        <f>数据源!BM481</f>
        <v>9</v>
      </c>
      <c r="C449" s="2" t="str">
        <f>数据源!BN481</f>
        <v>T2HP3</v>
      </c>
      <c r="D449" s="2" t="str">
        <f>数据源!BO481</f>
        <v>部件</v>
      </c>
      <c r="E449" s="2">
        <f>数据源!BP481</f>
        <v>64.40000000000002</v>
      </c>
      <c r="F449" s="2">
        <f>数据源!BQ481</f>
        <v>2.5</v>
      </c>
      <c r="G449" s="2">
        <f>数据源!BR481</f>
        <v>7.0000000000000001E-3</v>
      </c>
      <c r="H449" s="2">
        <f>数据源!BS481</f>
        <v>1.3369565217391299E-2</v>
      </c>
      <c r="I449" s="2">
        <f>数据源!BT481</f>
        <v>134</v>
      </c>
      <c r="J449" s="3">
        <f t="shared" si="202"/>
        <v>2</v>
      </c>
      <c r="K449" s="3">
        <f t="shared" si="203"/>
        <v>3</v>
      </c>
      <c r="L449" s="3" t="str">
        <f t="shared" si="206"/>
        <v>部件</v>
      </c>
      <c r="M449" s="3">
        <f t="shared" ca="1" si="207"/>
        <v>92203</v>
      </c>
      <c r="N449" s="3" t="str">
        <f t="shared" ca="1" si="210"/>
        <v>51221,52221,53221,51311,52311,53311,51321,52321,53321,51411,52411,53411,51421,52421,51431,52431,91001,91003,91005,91101,91103,91105,91201,91203,91205,91002,91004,91006,91102,91104,91106,91202,91204,91206,92001,92003,92005,92101,92103,92105,92201,92203</v>
      </c>
      <c r="O449" s="3" t="str">
        <f t="shared" si="211"/>
        <v>1250,1250,1250,998,998,998,898,898,898,593,593,593,527,527,658,658,342,342,342,342,342,342,342,342,342,342,342,342,342,342,342,342,342,342,134,134,134,134,134,134,134,134</v>
      </c>
      <c r="P449" s="1" t="str">
        <f t="shared" si="212"/>
        <v>(3,4),(3,4),(3,4),(2,4),(2,4),(2,4),(2,3),(2,3),(2,3),(1,3),(1,3),(1,3),(1,2),(1,2),(1,1),(1,1),(3,6),(3,6),(3,6),(3,6),(3,6),(3,6),(3,6),(3,6),(3,6),(3,6),(3,6),(3,6),(3,6),(3,6),(3,6),(3,6),(3,6),(3,6),(2,3),(2,3),(2,3),(2,3),(2,3),(2,3),(2,3),(2,3)</v>
      </c>
      <c r="Q449" s="3" t="str">
        <f>IF(D449="坦克碎片",VLOOKUP(C449,道具信息!$N$2:$O$291,2,FALSE)&amp;"碎片",VLOOKUP(C449,道具信息!$N$2:$O$291,2,FALSE))</f>
        <v>T2部件</v>
      </c>
      <c r="R449" s="3">
        <f t="shared" si="215"/>
        <v>2412</v>
      </c>
      <c r="S449" s="11">
        <f t="shared" si="216"/>
        <v>0.106</v>
      </c>
      <c r="T449" s="3" t="str">
        <f>VLOOKUP(Q449,道具信息!$Q$3:$S$20,2,FALSE)</f>
        <v>CHEST_ITEM_TYPE_T2_PART</v>
      </c>
      <c r="U449" s="3" t="str">
        <f>IF(COUNTIF(U$408:U448,T449)=0,T449,"")</f>
        <v/>
      </c>
      <c r="V449" s="3" t="str">
        <f t="shared" si="213"/>
        <v>CHEST_ITEM_TYPE_T2_SHARD,CHEST_ITEM_TYPE_T3_SHARD,CHEST_ITEM_TYPE_T4_SHARD,CHEST_ITEM_TYPE_T1_PART,CHEST_ITEM_TYPE_T2_PART</v>
      </c>
      <c r="W449" s="13" t="str">
        <f t="shared" si="208"/>
        <v/>
      </c>
      <c r="X449" s="3" t="str">
        <f t="shared" si="209"/>
        <v/>
      </c>
      <c r="Y449" s="3" t="str">
        <f t="shared" si="214"/>
        <v>16.4%,24.9%,18.2%,27.0%,10.6%</v>
      </c>
    </row>
    <row r="450" spans="2:25" x14ac:dyDescent="0.3">
      <c r="B450" s="2">
        <f>数据源!BM482</f>
        <v>9</v>
      </c>
      <c r="C450" s="2" t="str">
        <f>数据源!BN482</f>
        <v>T2HP5</v>
      </c>
      <c r="D450" s="2" t="str">
        <f>数据源!BO482</f>
        <v>部件</v>
      </c>
      <c r="E450" s="2">
        <f>数据源!BP482</f>
        <v>64.40000000000002</v>
      </c>
      <c r="F450" s="2">
        <f>数据源!BQ482</f>
        <v>2.5</v>
      </c>
      <c r="G450" s="2">
        <f>数据源!BR482</f>
        <v>7.0000000000000001E-3</v>
      </c>
      <c r="H450" s="2">
        <f>数据源!BS482</f>
        <v>1.3369565217391299E-2</v>
      </c>
      <c r="I450" s="2">
        <f>数据源!BT482</f>
        <v>134</v>
      </c>
      <c r="J450" s="3">
        <f t="shared" si="202"/>
        <v>2</v>
      </c>
      <c r="K450" s="3">
        <f t="shared" si="203"/>
        <v>3</v>
      </c>
      <c r="L450" s="3" t="str">
        <f t="shared" si="206"/>
        <v>部件</v>
      </c>
      <c r="M450" s="3">
        <f t="shared" ca="1" si="207"/>
        <v>92205</v>
      </c>
      <c r="N450" s="3" t="str">
        <f t="shared" ca="1" si="210"/>
        <v>51221,52221,53221,51311,52311,53311,51321,52321,53321,51411,52411,53411,51421,52421,51431,52431,91001,91003,91005,91101,91103,91105,91201,91203,91205,91002,91004,91006,91102,91104,91106,91202,91204,91206,92001,92003,92005,92101,92103,92105,92201,92203,92205</v>
      </c>
      <c r="O450" s="3" t="str">
        <f t="shared" si="211"/>
        <v>1250,1250,1250,998,998,998,898,898,898,593,593,593,527,527,658,658,342,342,342,342,342,342,342,342,342,342,342,342,342,342,342,342,342,342,134,134,134,134,134,134,134,134,134</v>
      </c>
      <c r="P450" s="1" t="str">
        <f t="shared" si="212"/>
        <v>(3,4),(3,4),(3,4),(2,4),(2,4),(2,4),(2,3),(2,3),(2,3),(1,3),(1,3),(1,3),(1,2),(1,2),(1,1),(1,1),(3,6),(3,6),(3,6),(3,6),(3,6),(3,6),(3,6),(3,6),(3,6),(3,6),(3,6),(3,6),(3,6),(3,6),(3,6),(3,6),(3,6),(3,6),(2,3),(2,3),(2,3),(2,3),(2,3),(2,3),(2,3),(2,3),(2,3)</v>
      </c>
      <c r="Q450" s="3" t="str">
        <f>IF(D450="坦克碎片",VLOOKUP(C450,道具信息!$N$2:$O$291,2,FALSE)&amp;"碎片",VLOOKUP(C450,道具信息!$N$2:$O$291,2,FALSE))</f>
        <v>T2部件</v>
      </c>
      <c r="R450" s="3">
        <f t="shared" si="215"/>
        <v>2412</v>
      </c>
      <c r="S450" s="11">
        <f t="shared" si="216"/>
        <v>0.106</v>
      </c>
      <c r="T450" s="3" t="str">
        <f>VLOOKUP(Q450,道具信息!$Q$3:$S$20,2,FALSE)</f>
        <v>CHEST_ITEM_TYPE_T2_PART</v>
      </c>
      <c r="U450" s="3" t="str">
        <f>IF(COUNTIF(U$408:U449,T450)=0,T450,"")</f>
        <v/>
      </c>
      <c r="V450" s="3" t="str">
        <f t="shared" si="213"/>
        <v>CHEST_ITEM_TYPE_T2_SHARD,CHEST_ITEM_TYPE_T3_SHARD,CHEST_ITEM_TYPE_T4_SHARD,CHEST_ITEM_TYPE_T1_PART,CHEST_ITEM_TYPE_T2_PART</v>
      </c>
      <c r="W450" s="13" t="str">
        <f t="shared" si="208"/>
        <v/>
      </c>
      <c r="X450" s="3" t="str">
        <f t="shared" si="209"/>
        <v/>
      </c>
      <c r="Y450" s="3" t="str">
        <f t="shared" si="214"/>
        <v>16.4%,24.9%,18.2%,27.0%,10.6%</v>
      </c>
    </row>
    <row r="451" spans="2:25" x14ac:dyDescent="0.3">
      <c r="B451" s="2">
        <f>数据源!BM483</f>
        <v>9</v>
      </c>
      <c r="C451" s="2" t="str">
        <f>数据源!BN483</f>
        <v>T2LP2</v>
      </c>
      <c r="D451" s="2" t="str">
        <f>数据源!BO483</f>
        <v>部件</v>
      </c>
      <c r="E451" s="2">
        <f>数据源!BP483</f>
        <v>64.40000000000002</v>
      </c>
      <c r="F451" s="2">
        <f>数据源!BQ483</f>
        <v>2.5</v>
      </c>
      <c r="G451" s="2">
        <f>数据源!BR483</f>
        <v>7.0000000000000001E-3</v>
      </c>
      <c r="H451" s="2">
        <f>数据源!BS483</f>
        <v>1.3369565217391299E-2</v>
      </c>
      <c r="I451" s="2">
        <f>数据源!BT483</f>
        <v>134</v>
      </c>
      <c r="J451" s="3">
        <f t="shared" si="202"/>
        <v>2</v>
      </c>
      <c r="K451" s="3">
        <f t="shared" si="203"/>
        <v>3</v>
      </c>
      <c r="L451" s="3" t="str">
        <f t="shared" si="206"/>
        <v>部件</v>
      </c>
      <c r="M451" s="3">
        <f t="shared" ca="1" si="207"/>
        <v>92002</v>
      </c>
      <c r="N451" s="3" t="str">
        <f t="shared" ca="1" si="210"/>
        <v>51221,52221,53221,51311,52311,53311,51321,52321,53321,51411,52411,53411,51421,52421,51431,52431,91001,91003,91005,91101,91103,91105,91201,91203,91205,91002,91004,91006,91102,91104,91106,91202,91204,91206,92001,92003,92005,92101,92103,92105,92201,92203,92205,92002</v>
      </c>
      <c r="O451" s="3" t="str">
        <f t="shared" si="211"/>
        <v>1250,1250,1250,998,998,998,898,898,898,593,593,593,527,527,658,658,342,342,342,342,342,342,342,342,342,342,342,342,342,342,342,342,342,342,134,134,134,134,134,134,134,134,134,134</v>
      </c>
      <c r="P451" s="1" t="str">
        <f t="shared" si="212"/>
        <v>(3,4),(3,4),(3,4),(2,4),(2,4),(2,4),(2,3),(2,3),(2,3),(1,3),(1,3),(1,3),(1,2),(1,2),(1,1),(1,1),(3,6),(3,6),(3,6),(3,6),(3,6),(3,6),(3,6),(3,6),(3,6),(3,6),(3,6),(3,6),(3,6),(3,6),(3,6),(3,6),(3,6),(3,6),(2,3),(2,3),(2,3),(2,3),(2,3),(2,3),(2,3),(2,3),(2,3),(2,3)</v>
      </c>
      <c r="Q451" s="3" t="str">
        <f>IF(D451="坦克碎片",VLOOKUP(C451,道具信息!$N$2:$O$291,2,FALSE)&amp;"碎片",VLOOKUP(C451,道具信息!$N$2:$O$291,2,FALSE))</f>
        <v>T2部件</v>
      </c>
      <c r="R451" s="3">
        <f t="shared" si="215"/>
        <v>2412</v>
      </c>
      <c r="S451" s="11">
        <f t="shared" si="216"/>
        <v>0.106</v>
      </c>
      <c r="T451" s="3" t="str">
        <f>VLOOKUP(Q451,道具信息!$Q$3:$S$20,2,FALSE)</f>
        <v>CHEST_ITEM_TYPE_T2_PART</v>
      </c>
      <c r="U451" s="3" t="str">
        <f>IF(COUNTIF(U$408:U450,T451)=0,T451,"")</f>
        <v/>
      </c>
      <c r="V451" s="3" t="str">
        <f t="shared" si="213"/>
        <v>CHEST_ITEM_TYPE_T2_SHARD,CHEST_ITEM_TYPE_T3_SHARD,CHEST_ITEM_TYPE_T4_SHARD,CHEST_ITEM_TYPE_T1_PART,CHEST_ITEM_TYPE_T2_PART</v>
      </c>
      <c r="W451" s="13" t="str">
        <f t="shared" si="208"/>
        <v/>
      </c>
      <c r="X451" s="3" t="str">
        <f t="shared" si="209"/>
        <v/>
      </c>
      <c r="Y451" s="3" t="str">
        <f t="shared" si="214"/>
        <v>16.4%,24.9%,18.2%,27.0%,10.6%</v>
      </c>
    </row>
    <row r="452" spans="2:25" x14ac:dyDescent="0.3">
      <c r="B452" s="2">
        <f>数据源!BM484</f>
        <v>9</v>
      </c>
      <c r="C452" s="2" t="str">
        <f>数据源!BN484</f>
        <v>T2LP4</v>
      </c>
      <c r="D452" s="2" t="str">
        <f>数据源!BO484</f>
        <v>部件</v>
      </c>
      <c r="E452" s="2">
        <f>数据源!BP484</f>
        <v>64.40000000000002</v>
      </c>
      <c r="F452" s="2">
        <f>数据源!BQ484</f>
        <v>2.5</v>
      </c>
      <c r="G452" s="2">
        <f>数据源!BR484</f>
        <v>7.0000000000000001E-3</v>
      </c>
      <c r="H452" s="2">
        <f>数据源!BS484</f>
        <v>1.3369565217391299E-2</v>
      </c>
      <c r="I452" s="2">
        <f>数据源!BT484</f>
        <v>134</v>
      </c>
      <c r="J452" s="3">
        <f t="shared" si="202"/>
        <v>2</v>
      </c>
      <c r="K452" s="3">
        <f t="shared" si="203"/>
        <v>3</v>
      </c>
      <c r="L452" s="3" t="str">
        <f t="shared" si="206"/>
        <v>部件</v>
      </c>
      <c r="M452" s="3">
        <f t="shared" ca="1" si="207"/>
        <v>92004</v>
      </c>
      <c r="N452" s="3" t="str">
        <f t="shared" ca="1" si="21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</v>
      </c>
      <c r="O452" s="3" t="str">
        <f t="shared" si="211"/>
        <v>1250,1250,1250,998,998,998,898,898,898,593,593,593,527,527,658,658,342,342,342,342,342,342,342,342,342,342,342,342,342,342,342,342,342,342,134,134,134,134,134,134,134,134,134,134,134</v>
      </c>
      <c r="P452" s="1" t="str">
        <f t="shared" si="212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</v>
      </c>
      <c r="Q452" s="3" t="str">
        <f>IF(D452="坦克碎片",VLOOKUP(C452,道具信息!$N$2:$O$291,2,FALSE)&amp;"碎片",VLOOKUP(C452,道具信息!$N$2:$O$291,2,FALSE))</f>
        <v>T2部件</v>
      </c>
      <c r="R452" s="3">
        <f t="shared" si="215"/>
        <v>2412</v>
      </c>
      <c r="S452" s="11">
        <f t="shared" si="216"/>
        <v>0.106</v>
      </c>
      <c r="T452" s="3" t="str">
        <f>VLOOKUP(Q452,道具信息!$Q$3:$S$20,2,FALSE)</f>
        <v>CHEST_ITEM_TYPE_T2_PART</v>
      </c>
      <c r="U452" s="3" t="str">
        <f>IF(COUNTIF(U$408:U451,T452)=0,T452,"")</f>
        <v/>
      </c>
      <c r="V452" s="3" t="str">
        <f t="shared" si="213"/>
        <v>CHEST_ITEM_TYPE_T2_SHARD,CHEST_ITEM_TYPE_T3_SHARD,CHEST_ITEM_TYPE_T4_SHARD,CHEST_ITEM_TYPE_T1_PART,CHEST_ITEM_TYPE_T2_PART</v>
      </c>
      <c r="W452" s="13" t="str">
        <f t="shared" si="208"/>
        <v/>
      </c>
      <c r="X452" s="3" t="str">
        <f t="shared" si="209"/>
        <v/>
      </c>
      <c r="Y452" s="3" t="str">
        <f t="shared" si="214"/>
        <v>16.4%,24.9%,18.2%,27.0%,10.6%</v>
      </c>
    </row>
    <row r="453" spans="2:25" x14ac:dyDescent="0.3">
      <c r="B453" s="2">
        <f>数据源!BM485</f>
        <v>9</v>
      </c>
      <c r="C453" s="2" t="str">
        <f>数据源!BN485</f>
        <v>T2LP6</v>
      </c>
      <c r="D453" s="2" t="str">
        <f>数据源!BO485</f>
        <v>部件</v>
      </c>
      <c r="E453" s="2">
        <f>数据源!BP485</f>
        <v>64.40000000000002</v>
      </c>
      <c r="F453" s="2">
        <f>数据源!BQ485</f>
        <v>2.5</v>
      </c>
      <c r="G453" s="2">
        <f>数据源!BR485</f>
        <v>7.0000000000000001E-3</v>
      </c>
      <c r="H453" s="2">
        <f>数据源!BS485</f>
        <v>1.3369565217391299E-2</v>
      </c>
      <c r="I453" s="2">
        <f>数据源!BT485</f>
        <v>134</v>
      </c>
      <c r="J453" s="3">
        <f t="shared" si="202"/>
        <v>2</v>
      </c>
      <c r="K453" s="3">
        <f t="shared" si="203"/>
        <v>3</v>
      </c>
      <c r="L453" s="3" t="str">
        <f t="shared" si="206"/>
        <v>部件</v>
      </c>
      <c r="M453" s="3">
        <f t="shared" ca="1" si="207"/>
        <v>92006</v>
      </c>
      <c r="N453" s="3" t="str">
        <f t="shared" ca="1" si="21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</v>
      </c>
      <c r="O453" s="3" t="str">
        <f t="shared" si="211"/>
        <v>1250,1250,1250,998,998,998,898,898,898,593,593,593,527,527,658,658,342,342,342,342,342,342,342,342,342,342,342,342,342,342,342,342,342,342,134,134,134,134,134,134,134,134,134,134,134,134</v>
      </c>
      <c r="P453" s="1" t="str">
        <f t="shared" si="212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</v>
      </c>
      <c r="Q453" s="3" t="str">
        <f>IF(D453="坦克碎片",VLOOKUP(C453,道具信息!$N$2:$O$291,2,FALSE)&amp;"碎片",VLOOKUP(C453,道具信息!$N$2:$O$291,2,FALSE))</f>
        <v>T2部件</v>
      </c>
      <c r="R453" s="3">
        <f t="shared" si="215"/>
        <v>2412</v>
      </c>
      <c r="S453" s="11">
        <f t="shared" si="216"/>
        <v>0.106</v>
      </c>
      <c r="T453" s="3" t="str">
        <f>VLOOKUP(Q453,道具信息!$Q$3:$S$20,2,FALSE)</f>
        <v>CHEST_ITEM_TYPE_T2_PART</v>
      </c>
      <c r="U453" s="3" t="str">
        <f>IF(COUNTIF(U$408:U452,T453)=0,T453,"")</f>
        <v/>
      </c>
      <c r="V453" s="3" t="str">
        <f t="shared" si="213"/>
        <v>CHEST_ITEM_TYPE_T2_SHARD,CHEST_ITEM_TYPE_T3_SHARD,CHEST_ITEM_TYPE_T4_SHARD,CHEST_ITEM_TYPE_T1_PART,CHEST_ITEM_TYPE_T2_PART</v>
      </c>
      <c r="W453" s="13" t="str">
        <f t="shared" si="208"/>
        <v/>
      </c>
      <c r="X453" s="3" t="str">
        <f t="shared" si="209"/>
        <v/>
      </c>
      <c r="Y453" s="3" t="str">
        <f t="shared" si="214"/>
        <v>16.4%,24.9%,18.2%,27.0%,10.6%</v>
      </c>
    </row>
    <row r="454" spans="2:25" x14ac:dyDescent="0.3">
      <c r="B454" s="2">
        <f>数据源!BM486</f>
        <v>9</v>
      </c>
      <c r="C454" s="2" t="str">
        <f>数据源!BN486</f>
        <v>T2MP2</v>
      </c>
      <c r="D454" s="2" t="str">
        <f>数据源!BO486</f>
        <v>部件</v>
      </c>
      <c r="E454" s="2">
        <f>数据源!BP486</f>
        <v>64.40000000000002</v>
      </c>
      <c r="F454" s="2">
        <f>数据源!BQ486</f>
        <v>2.5</v>
      </c>
      <c r="G454" s="2">
        <f>数据源!BR486</f>
        <v>7.0000000000000001E-3</v>
      </c>
      <c r="H454" s="2">
        <f>数据源!BS486</f>
        <v>1.3369565217391299E-2</v>
      </c>
      <c r="I454" s="2">
        <f>数据源!BT486</f>
        <v>134</v>
      </c>
      <c r="J454" s="3">
        <f t="shared" si="202"/>
        <v>2</v>
      </c>
      <c r="K454" s="3">
        <f t="shared" si="203"/>
        <v>3</v>
      </c>
      <c r="L454" s="3" t="str">
        <f t="shared" si="206"/>
        <v>部件</v>
      </c>
      <c r="M454" s="3">
        <f t="shared" ca="1" si="207"/>
        <v>92102</v>
      </c>
      <c r="N454" s="3" t="str">
        <f t="shared" ca="1" si="21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</v>
      </c>
      <c r="O454" s="3" t="str">
        <f t="shared" si="211"/>
        <v>1250,1250,1250,998,998,998,898,898,898,593,593,593,527,527,658,658,342,342,342,342,342,342,342,342,342,342,342,342,342,342,342,342,342,342,134,134,134,134,134,134,134,134,134,134,134,134,134</v>
      </c>
      <c r="P454" s="1" t="str">
        <f t="shared" si="212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</v>
      </c>
      <c r="Q454" s="3" t="str">
        <f>IF(D454="坦克碎片",VLOOKUP(C454,道具信息!$N$2:$O$291,2,FALSE)&amp;"碎片",VLOOKUP(C454,道具信息!$N$2:$O$291,2,FALSE))</f>
        <v>T2部件</v>
      </c>
      <c r="R454" s="3">
        <f t="shared" si="215"/>
        <v>2412</v>
      </c>
      <c r="S454" s="11">
        <f t="shared" si="216"/>
        <v>0.106</v>
      </c>
      <c r="T454" s="3" t="str">
        <f>VLOOKUP(Q454,道具信息!$Q$3:$S$20,2,FALSE)</f>
        <v>CHEST_ITEM_TYPE_T2_PART</v>
      </c>
      <c r="U454" s="3" t="str">
        <f>IF(COUNTIF(U$408:U453,T454)=0,T454,"")</f>
        <v/>
      </c>
      <c r="V454" s="3" t="str">
        <f t="shared" si="213"/>
        <v>CHEST_ITEM_TYPE_T2_SHARD,CHEST_ITEM_TYPE_T3_SHARD,CHEST_ITEM_TYPE_T4_SHARD,CHEST_ITEM_TYPE_T1_PART,CHEST_ITEM_TYPE_T2_PART</v>
      </c>
      <c r="W454" s="13" t="str">
        <f t="shared" si="208"/>
        <v/>
      </c>
      <c r="X454" s="3" t="str">
        <f t="shared" si="209"/>
        <v/>
      </c>
      <c r="Y454" s="3" t="str">
        <f t="shared" si="214"/>
        <v>16.4%,24.9%,18.2%,27.0%,10.6%</v>
      </c>
    </row>
    <row r="455" spans="2:25" x14ac:dyDescent="0.3">
      <c r="B455" s="2">
        <f>数据源!BM487</f>
        <v>9</v>
      </c>
      <c r="C455" s="2" t="str">
        <f>数据源!BN487</f>
        <v>T2MP4</v>
      </c>
      <c r="D455" s="2" t="str">
        <f>数据源!BO487</f>
        <v>部件</v>
      </c>
      <c r="E455" s="2">
        <f>数据源!BP487</f>
        <v>64.40000000000002</v>
      </c>
      <c r="F455" s="2">
        <f>数据源!BQ487</f>
        <v>2.5</v>
      </c>
      <c r="G455" s="2">
        <f>数据源!BR487</f>
        <v>7.0000000000000001E-3</v>
      </c>
      <c r="H455" s="2">
        <f>数据源!BS487</f>
        <v>1.3369565217391299E-2</v>
      </c>
      <c r="I455" s="2">
        <f>数据源!BT487</f>
        <v>134</v>
      </c>
      <c r="J455" s="3">
        <f t="shared" si="202"/>
        <v>2</v>
      </c>
      <c r="K455" s="3">
        <f t="shared" si="203"/>
        <v>3</v>
      </c>
      <c r="L455" s="3" t="str">
        <f t="shared" si="206"/>
        <v>部件</v>
      </c>
      <c r="M455" s="3">
        <f t="shared" ca="1" si="207"/>
        <v>92104</v>
      </c>
      <c r="N455" s="3" t="str">
        <f t="shared" ca="1" si="21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</v>
      </c>
      <c r="O455" s="3" t="str">
        <f t="shared" si="211"/>
        <v>1250,1250,1250,998,998,998,898,898,898,593,593,593,527,527,658,658,342,342,342,342,342,342,342,342,342,342,342,342,342,342,342,342,342,342,134,134,134,134,134,134,134,134,134,134,134,134,134,134</v>
      </c>
      <c r="P455" s="1" t="str">
        <f t="shared" si="212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</v>
      </c>
      <c r="Q455" s="3" t="str">
        <f>IF(D455="坦克碎片",VLOOKUP(C455,道具信息!$N$2:$O$291,2,FALSE)&amp;"碎片",VLOOKUP(C455,道具信息!$N$2:$O$291,2,FALSE))</f>
        <v>T2部件</v>
      </c>
      <c r="R455" s="3">
        <f t="shared" si="215"/>
        <v>2412</v>
      </c>
      <c r="S455" s="11">
        <f t="shared" si="216"/>
        <v>0.106</v>
      </c>
      <c r="T455" s="3" t="str">
        <f>VLOOKUP(Q455,道具信息!$Q$3:$S$20,2,FALSE)</f>
        <v>CHEST_ITEM_TYPE_T2_PART</v>
      </c>
      <c r="U455" s="3" t="str">
        <f>IF(COUNTIF(U$408:U454,T455)=0,T455,"")</f>
        <v/>
      </c>
      <c r="V455" s="3" t="str">
        <f t="shared" si="213"/>
        <v>CHEST_ITEM_TYPE_T2_SHARD,CHEST_ITEM_TYPE_T3_SHARD,CHEST_ITEM_TYPE_T4_SHARD,CHEST_ITEM_TYPE_T1_PART,CHEST_ITEM_TYPE_T2_PART</v>
      </c>
      <c r="W455" s="13" t="str">
        <f t="shared" si="208"/>
        <v/>
      </c>
      <c r="X455" s="3" t="str">
        <f t="shared" si="209"/>
        <v/>
      </c>
      <c r="Y455" s="3" t="str">
        <f t="shared" si="214"/>
        <v>16.4%,24.9%,18.2%,27.0%,10.6%</v>
      </c>
    </row>
    <row r="456" spans="2:25" x14ac:dyDescent="0.3">
      <c r="B456" s="2">
        <f>数据源!BM488</f>
        <v>9</v>
      </c>
      <c r="C456" s="2" t="str">
        <f>数据源!BN488</f>
        <v>T2MP6</v>
      </c>
      <c r="D456" s="2" t="str">
        <f>数据源!BO488</f>
        <v>部件</v>
      </c>
      <c r="E456" s="2">
        <f>数据源!BP488</f>
        <v>64.40000000000002</v>
      </c>
      <c r="F456" s="2">
        <f>数据源!BQ488</f>
        <v>2.5</v>
      </c>
      <c r="G456" s="2">
        <f>数据源!BR488</f>
        <v>7.0000000000000001E-3</v>
      </c>
      <c r="H456" s="2">
        <f>数据源!BS488</f>
        <v>1.3369565217391299E-2</v>
      </c>
      <c r="I456" s="2">
        <f>数据源!BT488</f>
        <v>134</v>
      </c>
      <c r="J456" s="3">
        <f t="shared" si="202"/>
        <v>2</v>
      </c>
      <c r="K456" s="3">
        <f t="shared" si="203"/>
        <v>3</v>
      </c>
      <c r="L456" s="3" t="str">
        <f t="shared" si="206"/>
        <v>部件</v>
      </c>
      <c r="M456" s="3">
        <f t="shared" ca="1" si="207"/>
        <v>92106</v>
      </c>
      <c r="N456" s="3" t="str">
        <f t="shared" ca="1" si="21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</v>
      </c>
      <c r="O456" s="3" t="str">
        <f t="shared" si="211"/>
        <v>1250,1250,1250,998,998,998,898,898,898,593,593,593,527,527,658,658,342,342,342,342,342,342,342,342,342,342,342,342,342,342,342,342,342,342,134,134,134,134,134,134,134,134,134,134,134,134,134,134,134</v>
      </c>
      <c r="P456" s="1" t="str">
        <f t="shared" si="212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</v>
      </c>
      <c r="Q456" s="3" t="str">
        <f>IF(D456="坦克碎片",VLOOKUP(C456,道具信息!$N$2:$O$291,2,FALSE)&amp;"碎片",VLOOKUP(C456,道具信息!$N$2:$O$291,2,FALSE))</f>
        <v>T2部件</v>
      </c>
      <c r="R456" s="3">
        <f t="shared" si="215"/>
        <v>2412</v>
      </c>
      <c r="S456" s="11">
        <f t="shared" si="216"/>
        <v>0.106</v>
      </c>
      <c r="T456" s="3" t="str">
        <f>VLOOKUP(Q456,道具信息!$Q$3:$S$20,2,FALSE)</f>
        <v>CHEST_ITEM_TYPE_T2_PART</v>
      </c>
      <c r="U456" s="3" t="str">
        <f>IF(COUNTIF(U$408:U455,T456)=0,T456,"")</f>
        <v/>
      </c>
      <c r="V456" s="3" t="str">
        <f t="shared" si="213"/>
        <v>CHEST_ITEM_TYPE_T2_SHARD,CHEST_ITEM_TYPE_T3_SHARD,CHEST_ITEM_TYPE_T4_SHARD,CHEST_ITEM_TYPE_T1_PART,CHEST_ITEM_TYPE_T2_PART</v>
      </c>
      <c r="W456" s="13" t="str">
        <f t="shared" si="208"/>
        <v/>
      </c>
      <c r="X456" s="3" t="str">
        <f t="shared" si="209"/>
        <v/>
      </c>
      <c r="Y456" s="3" t="str">
        <f t="shared" si="214"/>
        <v>16.4%,24.9%,18.2%,27.0%,10.6%</v>
      </c>
    </row>
    <row r="457" spans="2:25" x14ac:dyDescent="0.3">
      <c r="B457" s="2">
        <f>数据源!BM489</f>
        <v>9</v>
      </c>
      <c r="C457" s="2" t="str">
        <f>数据源!BN489</f>
        <v>T2HP2</v>
      </c>
      <c r="D457" s="2" t="str">
        <f>数据源!BO489</f>
        <v>部件</v>
      </c>
      <c r="E457" s="2">
        <f>数据源!BP489</f>
        <v>64.40000000000002</v>
      </c>
      <c r="F457" s="2">
        <f>数据源!BQ489</f>
        <v>2.5</v>
      </c>
      <c r="G457" s="2">
        <f>数据源!BR489</f>
        <v>7.0000000000000001E-3</v>
      </c>
      <c r="H457" s="2">
        <f>数据源!BS489</f>
        <v>1.3369565217391299E-2</v>
      </c>
      <c r="I457" s="2">
        <f>数据源!BT489</f>
        <v>134</v>
      </c>
      <c r="J457" s="3">
        <f t="shared" si="202"/>
        <v>2</v>
      </c>
      <c r="K457" s="3">
        <f t="shared" si="203"/>
        <v>3</v>
      </c>
      <c r="L457" s="3" t="str">
        <f t="shared" si="206"/>
        <v>部件</v>
      </c>
      <c r="M457" s="3">
        <f t="shared" ca="1" si="207"/>
        <v>92202</v>
      </c>
      <c r="N457" s="3" t="str">
        <f t="shared" ca="1" si="21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</v>
      </c>
      <c r="O457" s="3" t="str">
        <f t="shared" si="211"/>
        <v>1250,1250,1250,998,998,998,898,898,898,593,593,593,527,527,658,658,342,342,342,342,342,342,342,342,342,342,342,342,342,342,342,342,342,342,134,134,134,134,134,134,134,134,134,134,134,134,134,134,134,134</v>
      </c>
      <c r="P457" s="1" t="str">
        <f t="shared" si="212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</v>
      </c>
      <c r="Q457" s="3" t="str">
        <f>IF(D457="坦克碎片",VLOOKUP(C457,道具信息!$N$2:$O$291,2,FALSE)&amp;"碎片",VLOOKUP(C457,道具信息!$N$2:$O$291,2,FALSE))</f>
        <v>T2部件</v>
      </c>
      <c r="R457" s="3">
        <f t="shared" si="215"/>
        <v>2412</v>
      </c>
      <c r="S457" s="11">
        <f t="shared" si="216"/>
        <v>0.106</v>
      </c>
      <c r="T457" s="3" t="str">
        <f>VLOOKUP(Q457,道具信息!$Q$3:$S$20,2,FALSE)</f>
        <v>CHEST_ITEM_TYPE_T2_PART</v>
      </c>
      <c r="U457" s="3" t="str">
        <f>IF(COUNTIF(U$408:U456,T457)=0,T457,"")</f>
        <v/>
      </c>
      <c r="V457" s="3" t="str">
        <f t="shared" si="213"/>
        <v>CHEST_ITEM_TYPE_T2_SHARD,CHEST_ITEM_TYPE_T3_SHARD,CHEST_ITEM_TYPE_T4_SHARD,CHEST_ITEM_TYPE_T1_PART,CHEST_ITEM_TYPE_T2_PART</v>
      </c>
      <c r="W457" s="13" t="str">
        <f t="shared" si="208"/>
        <v/>
      </c>
      <c r="X457" s="3" t="str">
        <f t="shared" si="209"/>
        <v/>
      </c>
      <c r="Y457" s="3" t="str">
        <f t="shared" si="214"/>
        <v>16.4%,24.9%,18.2%,27.0%,10.6%</v>
      </c>
    </row>
    <row r="458" spans="2:25" x14ac:dyDescent="0.3">
      <c r="B458" s="2">
        <f>数据源!BM490</f>
        <v>9</v>
      </c>
      <c r="C458" s="2" t="str">
        <f>数据源!BN490</f>
        <v>T2HP4</v>
      </c>
      <c r="D458" s="2" t="str">
        <f>数据源!BO490</f>
        <v>部件</v>
      </c>
      <c r="E458" s="2">
        <f>数据源!BP490</f>
        <v>64.40000000000002</v>
      </c>
      <c r="F458" s="2">
        <f>数据源!BQ490</f>
        <v>2.5</v>
      </c>
      <c r="G458" s="2">
        <f>数据源!BR490</f>
        <v>7.0000000000000001E-3</v>
      </c>
      <c r="H458" s="2">
        <f>数据源!BS490</f>
        <v>1.3369565217391299E-2</v>
      </c>
      <c r="I458" s="2">
        <f>数据源!BT490</f>
        <v>134</v>
      </c>
      <c r="J458" s="3">
        <f t="shared" si="202"/>
        <v>2</v>
      </c>
      <c r="K458" s="3">
        <f t="shared" si="203"/>
        <v>3</v>
      </c>
      <c r="L458" s="3" t="str">
        <f t="shared" si="206"/>
        <v>部件</v>
      </c>
      <c r="M458" s="3">
        <f t="shared" ca="1" si="207"/>
        <v>92204</v>
      </c>
      <c r="N458" s="3" t="str">
        <f t="shared" ca="1" si="21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</v>
      </c>
      <c r="O458" s="3" t="str">
        <f t="shared" si="211"/>
        <v>1250,1250,1250,998,998,998,898,898,898,593,593,593,527,527,658,658,342,342,342,342,342,342,342,342,342,342,342,342,342,342,342,342,342,342,134,134,134,134,134,134,134,134,134,134,134,134,134,134,134,134,134</v>
      </c>
      <c r="P458" s="1" t="str">
        <f t="shared" si="212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</v>
      </c>
      <c r="Q458" s="3" t="str">
        <f>IF(D458="坦克碎片",VLOOKUP(C458,道具信息!$N$2:$O$291,2,FALSE)&amp;"碎片",VLOOKUP(C458,道具信息!$N$2:$O$291,2,FALSE))</f>
        <v>T2部件</v>
      </c>
      <c r="R458" s="3">
        <f t="shared" si="215"/>
        <v>2412</v>
      </c>
      <c r="S458" s="11">
        <f t="shared" si="216"/>
        <v>0.106</v>
      </c>
      <c r="T458" s="3" t="str">
        <f>VLOOKUP(Q458,道具信息!$Q$3:$S$20,2,FALSE)</f>
        <v>CHEST_ITEM_TYPE_T2_PART</v>
      </c>
      <c r="U458" s="3" t="str">
        <f>IF(COUNTIF(U$408:U457,T458)=0,T458,"")</f>
        <v/>
      </c>
      <c r="V458" s="3" t="str">
        <f t="shared" si="213"/>
        <v>CHEST_ITEM_TYPE_T2_SHARD,CHEST_ITEM_TYPE_T3_SHARD,CHEST_ITEM_TYPE_T4_SHARD,CHEST_ITEM_TYPE_T1_PART,CHEST_ITEM_TYPE_T2_PART</v>
      </c>
      <c r="W458" s="13" t="str">
        <f t="shared" si="208"/>
        <v/>
      </c>
      <c r="X458" s="3" t="str">
        <f t="shared" si="209"/>
        <v/>
      </c>
      <c r="Y458" s="3" t="str">
        <f t="shared" si="214"/>
        <v>16.4%,24.9%,18.2%,27.0%,10.6%</v>
      </c>
    </row>
    <row r="459" spans="2:25" x14ac:dyDescent="0.3">
      <c r="B459" s="2">
        <f>数据源!BM491</f>
        <v>9</v>
      </c>
      <c r="C459" s="2" t="str">
        <f>数据源!BN491</f>
        <v>T2HP6</v>
      </c>
      <c r="D459" s="2" t="str">
        <f>数据源!BO491</f>
        <v>部件</v>
      </c>
      <c r="E459" s="2">
        <f>数据源!BP491</f>
        <v>64.40000000000002</v>
      </c>
      <c r="F459" s="2">
        <f>数据源!BQ491</f>
        <v>2.5</v>
      </c>
      <c r="G459" s="2">
        <f>数据源!BR491</f>
        <v>7.0000000000000001E-3</v>
      </c>
      <c r="H459" s="2">
        <f>数据源!BS491</f>
        <v>1.3369565217391299E-2</v>
      </c>
      <c r="I459" s="2">
        <f>数据源!BT491</f>
        <v>134</v>
      </c>
      <c r="J459" s="3">
        <f t="shared" si="202"/>
        <v>2</v>
      </c>
      <c r="K459" s="3">
        <f t="shared" si="203"/>
        <v>3</v>
      </c>
      <c r="L459" s="3" t="str">
        <f t="shared" si="206"/>
        <v>部件</v>
      </c>
      <c r="M459" s="3">
        <f t="shared" ca="1" si="207"/>
        <v>92206</v>
      </c>
      <c r="N459" s="3" t="str">
        <f t="shared" ca="1" si="21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</v>
      </c>
      <c r="O459" s="3" t="str">
        <f t="shared" si="211"/>
        <v>1250,1250,1250,998,998,998,898,898,898,593,593,593,527,527,658,658,342,342,342,342,342,342,342,342,342,342,342,342,342,342,342,342,342,342,134,134,134,134,134,134,134,134,134,134,134,134,134,134,134,134,134,134</v>
      </c>
      <c r="P459" s="1" t="str">
        <f t="shared" si="212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</v>
      </c>
      <c r="Q459" s="3" t="str">
        <f>IF(D459="坦克碎片",VLOOKUP(C459,道具信息!$N$2:$O$291,2,FALSE)&amp;"碎片",VLOOKUP(C459,道具信息!$N$2:$O$291,2,FALSE))</f>
        <v>T2部件</v>
      </c>
      <c r="R459" s="3">
        <f t="shared" si="215"/>
        <v>2412</v>
      </c>
      <c r="S459" s="11">
        <f t="shared" si="216"/>
        <v>0.106</v>
      </c>
      <c r="T459" s="3" t="str">
        <f>VLOOKUP(Q459,道具信息!$Q$3:$S$20,2,FALSE)</f>
        <v>CHEST_ITEM_TYPE_T2_PART</v>
      </c>
      <c r="U459" s="3" t="str">
        <f>IF(COUNTIF(U$408:U458,T459)=0,T459,"")</f>
        <v/>
      </c>
      <c r="V459" s="3" t="str">
        <f t="shared" si="213"/>
        <v>CHEST_ITEM_TYPE_T2_SHARD,CHEST_ITEM_TYPE_T3_SHARD,CHEST_ITEM_TYPE_T4_SHARD,CHEST_ITEM_TYPE_T1_PART,CHEST_ITEM_TYPE_T2_PART</v>
      </c>
      <c r="W459" s="13" t="str">
        <f t="shared" si="208"/>
        <v/>
      </c>
      <c r="X459" s="3" t="str">
        <f t="shared" si="209"/>
        <v/>
      </c>
      <c r="Y459" s="3" t="str">
        <f t="shared" si="214"/>
        <v>16.4%,24.9%,18.2%,27.0%,10.6%</v>
      </c>
    </row>
    <row r="460" spans="2:25" x14ac:dyDescent="0.3">
      <c r="B460" s="2">
        <f>数据源!BM492</f>
        <v>9</v>
      </c>
      <c r="C460" s="2" t="str">
        <f>数据源!BN492</f>
        <v>T3LP1</v>
      </c>
      <c r="D460" s="2" t="str">
        <f>数据源!BO492</f>
        <v>部件</v>
      </c>
      <c r="E460" s="2">
        <f>数据源!BP492</f>
        <v>387.6</v>
      </c>
      <c r="F460" s="2">
        <f>数据源!BQ492</f>
        <v>1.5</v>
      </c>
      <c r="G460" s="2">
        <f>数据源!BR492</f>
        <v>6.1999999999999998E-3</v>
      </c>
      <c r="H460" s="2">
        <f>数据源!BS492</f>
        <v>3.279153766769865E-3</v>
      </c>
      <c r="I460" s="2">
        <f>数据源!BT492</f>
        <v>33</v>
      </c>
      <c r="J460" s="3">
        <f t="shared" si="202"/>
        <v>1</v>
      </c>
      <c r="K460" s="3">
        <f t="shared" si="203"/>
        <v>2</v>
      </c>
      <c r="L460" s="3" t="str">
        <f t="shared" si="206"/>
        <v>部件</v>
      </c>
      <c r="M460" s="3">
        <f t="shared" ca="1" si="207"/>
        <v>93001</v>
      </c>
      <c r="N460" s="3" t="str">
        <f t="shared" ca="1" si="21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</v>
      </c>
      <c r="O460" s="3" t="str">
        <f t="shared" si="211"/>
        <v>1250,1250,1250,998,998,998,898,898,898,593,593,593,527,527,658,658,342,342,342,342,342,342,342,342,342,342,342,342,342,342,342,342,342,342,134,134,134,134,134,134,134,134,134,134,134,134,134,134,134,134,134,134,33</v>
      </c>
      <c r="P460" s="1" t="str">
        <f t="shared" si="212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</v>
      </c>
      <c r="Q460" s="3" t="str">
        <f>IF(D460="坦克碎片",VLOOKUP(C460,道具信息!$N$2:$O$291,2,FALSE)&amp;"碎片",VLOOKUP(C460,道具信息!$N$2:$O$291,2,FALSE))</f>
        <v>T3部件</v>
      </c>
      <c r="R460" s="3">
        <f t="shared" si="215"/>
        <v>588</v>
      </c>
      <c r="S460" s="11">
        <f t="shared" si="216"/>
        <v>2.5999999999999999E-2</v>
      </c>
      <c r="T460" s="3" t="str">
        <f>VLOOKUP(Q460,道具信息!$Q$3:$S$20,2,FALSE)</f>
        <v>CHEST_ITEM_TYPE_T3_PART</v>
      </c>
      <c r="U460" s="3" t="str">
        <f>IF(COUNTIF(U$408:U459,T460)=0,T460,"")</f>
        <v>CHEST_ITEM_TYPE_T3_PART</v>
      </c>
      <c r="V460" s="3" t="str">
        <f t="shared" si="213"/>
        <v>CHEST_ITEM_TYPE_T2_SHARD,CHEST_ITEM_TYPE_T3_SHARD,CHEST_ITEM_TYPE_T4_SHARD,CHEST_ITEM_TYPE_T1_PART,CHEST_ITEM_TYPE_T2_PART,CHEST_ITEM_TYPE_T3_PART</v>
      </c>
      <c r="W460" s="13">
        <f t="shared" si="208"/>
        <v>2.5999999999999999E-2</v>
      </c>
      <c r="X460" s="3" t="str">
        <f t="shared" si="209"/>
        <v>2.6%</v>
      </c>
      <c r="Y460" s="3" t="str">
        <f t="shared" si="214"/>
        <v>16.4%,24.9%,18.2%,27.0%,10.6%,2.6%</v>
      </c>
    </row>
    <row r="461" spans="2:25" x14ac:dyDescent="0.3">
      <c r="B461" s="2">
        <f>数据源!BM493</f>
        <v>9</v>
      </c>
      <c r="C461" s="2" t="str">
        <f>数据源!BN493</f>
        <v>T3LP3</v>
      </c>
      <c r="D461" s="2" t="str">
        <f>数据源!BO493</f>
        <v>部件</v>
      </c>
      <c r="E461" s="2">
        <f>数据源!BP493</f>
        <v>387.6</v>
      </c>
      <c r="F461" s="2">
        <f>数据源!BQ493</f>
        <v>1.5</v>
      </c>
      <c r="G461" s="2">
        <f>数据源!BR493</f>
        <v>6.1999999999999998E-3</v>
      </c>
      <c r="H461" s="2">
        <f>数据源!BS493</f>
        <v>3.279153766769865E-3</v>
      </c>
      <c r="I461" s="2">
        <f>数据源!BT493</f>
        <v>33</v>
      </c>
      <c r="J461" s="3">
        <f t="shared" si="202"/>
        <v>1</v>
      </c>
      <c r="K461" s="3">
        <f t="shared" si="203"/>
        <v>2</v>
      </c>
      <c r="L461" s="3" t="str">
        <f t="shared" si="206"/>
        <v>部件</v>
      </c>
      <c r="M461" s="3">
        <f t="shared" ca="1" si="207"/>
        <v>93003</v>
      </c>
      <c r="N461" s="3" t="str">
        <f t="shared" ca="1" si="21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</v>
      </c>
      <c r="O461" s="3" t="str">
        <f t="shared" si="211"/>
        <v>1250,1250,1250,998,998,998,898,898,898,593,593,593,527,527,658,658,342,342,342,342,342,342,342,342,342,342,342,342,342,342,342,342,342,342,134,134,134,134,134,134,134,134,134,134,134,134,134,134,134,134,134,134,33,33</v>
      </c>
      <c r="P461" s="1" t="str">
        <f t="shared" si="212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</v>
      </c>
      <c r="Q461" s="3" t="str">
        <f>IF(D461="坦克碎片",VLOOKUP(C461,道具信息!$N$2:$O$291,2,FALSE)&amp;"碎片",VLOOKUP(C461,道具信息!$N$2:$O$291,2,FALSE))</f>
        <v>T3部件</v>
      </c>
      <c r="R461" s="3">
        <f t="shared" si="215"/>
        <v>588</v>
      </c>
      <c r="S461" s="11">
        <f t="shared" si="216"/>
        <v>2.5999999999999999E-2</v>
      </c>
      <c r="T461" s="3" t="str">
        <f>VLOOKUP(Q461,道具信息!$Q$3:$S$20,2,FALSE)</f>
        <v>CHEST_ITEM_TYPE_T3_PART</v>
      </c>
      <c r="U461" s="3" t="str">
        <f>IF(COUNTIF(U$408:U460,T461)=0,T461,"")</f>
        <v/>
      </c>
      <c r="V461" s="3" t="str">
        <f t="shared" si="213"/>
        <v>CHEST_ITEM_TYPE_T2_SHARD,CHEST_ITEM_TYPE_T3_SHARD,CHEST_ITEM_TYPE_T4_SHARD,CHEST_ITEM_TYPE_T1_PART,CHEST_ITEM_TYPE_T2_PART,CHEST_ITEM_TYPE_T3_PART</v>
      </c>
      <c r="W461" s="13" t="str">
        <f t="shared" si="208"/>
        <v/>
      </c>
      <c r="X461" s="3" t="str">
        <f t="shared" si="209"/>
        <v/>
      </c>
      <c r="Y461" s="3" t="str">
        <f t="shared" si="214"/>
        <v>16.4%,24.9%,18.2%,27.0%,10.6%,2.6%</v>
      </c>
    </row>
    <row r="462" spans="2:25" x14ac:dyDescent="0.3">
      <c r="B462" s="2">
        <f>数据源!BM494</f>
        <v>9</v>
      </c>
      <c r="C462" s="2" t="str">
        <f>数据源!BN494</f>
        <v>T3LP5</v>
      </c>
      <c r="D462" s="2" t="str">
        <f>数据源!BO494</f>
        <v>部件</v>
      </c>
      <c r="E462" s="2">
        <f>数据源!BP494</f>
        <v>387.6</v>
      </c>
      <c r="F462" s="2">
        <f>数据源!BQ494</f>
        <v>1.5</v>
      </c>
      <c r="G462" s="2">
        <f>数据源!BR494</f>
        <v>6.1999999999999998E-3</v>
      </c>
      <c r="H462" s="2">
        <f>数据源!BS494</f>
        <v>3.279153766769865E-3</v>
      </c>
      <c r="I462" s="2">
        <f>数据源!BT494</f>
        <v>33</v>
      </c>
      <c r="J462" s="3">
        <f t="shared" si="202"/>
        <v>1</v>
      </c>
      <c r="K462" s="3">
        <f t="shared" si="203"/>
        <v>2</v>
      </c>
      <c r="L462" s="3" t="str">
        <f t="shared" si="206"/>
        <v>部件</v>
      </c>
      <c r="M462" s="3">
        <f t="shared" ca="1" si="207"/>
        <v>93005</v>
      </c>
      <c r="N462" s="3" t="str">
        <f t="shared" ca="1" si="21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</v>
      </c>
      <c r="O462" s="3" t="str">
        <f t="shared" si="211"/>
        <v>1250,1250,1250,998,998,998,898,898,898,593,593,593,527,527,658,658,342,342,342,342,342,342,342,342,342,342,342,342,342,342,342,342,342,342,134,134,134,134,134,134,134,134,134,134,134,134,134,134,134,134,134,134,33,33,33</v>
      </c>
      <c r="P462" s="1" t="str">
        <f t="shared" si="212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</v>
      </c>
      <c r="Q462" s="3" t="str">
        <f>IF(D462="坦克碎片",VLOOKUP(C462,道具信息!$N$2:$O$291,2,FALSE)&amp;"碎片",VLOOKUP(C462,道具信息!$N$2:$O$291,2,FALSE))</f>
        <v>T3部件</v>
      </c>
      <c r="R462" s="3">
        <f t="shared" si="215"/>
        <v>588</v>
      </c>
      <c r="S462" s="11">
        <f t="shared" si="216"/>
        <v>2.5999999999999999E-2</v>
      </c>
      <c r="T462" s="3" t="str">
        <f>VLOOKUP(Q462,道具信息!$Q$3:$S$20,2,FALSE)</f>
        <v>CHEST_ITEM_TYPE_T3_PART</v>
      </c>
      <c r="U462" s="3" t="str">
        <f>IF(COUNTIF(U$408:U461,T462)=0,T462,"")</f>
        <v/>
      </c>
      <c r="V462" s="3" t="str">
        <f t="shared" si="213"/>
        <v>CHEST_ITEM_TYPE_T2_SHARD,CHEST_ITEM_TYPE_T3_SHARD,CHEST_ITEM_TYPE_T4_SHARD,CHEST_ITEM_TYPE_T1_PART,CHEST_ITEM_TYPE_T2_PART,CHEST_ITEM_TYPE_T3_PART</v>
      </c>
      <c r="W462" s="13" t="str">
        <f t="shared" si="208"/>
        <v/>
      </c>
      <c r="X462" s="3" t="str">
        <f t="shared" si="209"/>
        <v/>
      </c>
      <c r="Y462" s="3" t="str">
        <f t="shared" si="214"/>
        <v>16.4%,24.9%,18.2%,27.0%,10.6%,2.6%</v>
      </c>
    </row>
    <row r="463" spans="2:25" x14ac:dyDescent="0.3">
      <c r="B463" s="2">
        <f>数据源!BM495</f>
        <v>9</v>
      </c>
      <c r="C463" s="2" t="str">
        <f>数据源!BN495</f>
        <v>T3MP1</v>
      </c>
      <c r="D463" s="2" t="str">
        <f>数据源!BO495</f>
        <v>部件</v>
      </c>
      <c r="E463" s="2">
        <f>数据源!BP495</f>
        <v>387.6</v>
      </c>
      <c r="F463" s="2">
        <f>数据源!BQ495</f>
        <v>1.5</v>
      </c>
      <c r="G463" s="2">
        <f>数据源!BR495</f>
        <v>6.1999999999999998E-3</v>
      </c>
      <c r="H463" s="2">
        <f>数据源!BS495</f>
        <v>3.279153766769865E-3</v>
      </c>
      <c r="I463" s="2">
        <f>数据源!BT495</f>
        <v>33</v>
      </c>
      <c r="J463" s="3">
        <f t="shared" si="202"/>
        <v>1</v>
      </c>
      <c r="K463" s="3">
        <f t="shared" si="203"/>
        <v>2</v>
      </c>
      <c r="L463" s="3" t="str">
        <f t="shared" si="206"/>
        <v>部件</v>
      </c>
      <c r="M463" s="3">
        <f t="shared" ca="1" si="207"/>
        <v>93101</v>
      </c>
      <c r="N463" s="3" t="str">
        <f t="shared" ca="1" si="21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</v>
      </c>
      <c r="O463" s="3" t="str">
        <f t="shared" si="211"/>
        <v>1250,1250,1250,998,998,998,898,898,898,593,593,593,527,527,658,658,342,342,342,342,342,342,342,342,342,342,342,342,342,342,342,342,342,342,134,134,134,134,134,134,134,134,134,134,134,134,134,134,134,134,134,134,33,33,33,33</v>
      </c>
      <c r="P463" s="1" t="str">
        <f t="shared" si="212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</v>
      </c>
      <c r="Q463" s="3" t="str">
        <f>IF(D463="坦克碎片",VLOOKUP(C463,道具信息!$N$2:$O$291,2,FALSE)&amp;"碎片",VLOOKUP(C463,道具信息!$N$2:$O$291,2,FALSE))</f>
        <v>T3部件</v>
      </c>
      <c r="R463" s="3">
        <f t="shared" si="215"/>
        <v>588</v>
      </c>
      <c r="S463" s="11">
        <f t="shared" si="216"/>
        <v>2.5999999999999999E-2</v>
      </c>
      <c r="T463" s="3" t="str">
        <f>VLOOKUP(Q463,道具信息!$Q$3:$S$20,2,FALSE)</f>
        <v>CHEST_ITEM_TYPE_T3_PART</v>
      </c>
      <c r="U463" s="3" t="str">
        <f>IF(COUNTIF(U$408:U462,T463)=0,T463,"")</f>
        <v/>
      </c>
      <c r="V463" s="3" t="str">
        <f t="shared" si="213"/>
        <v>CHEST_ITEM_TYPE_T2_SHARD,CHEST_ITEM_TYPE_T3_SHARD,CHEST_ITEM_TYPE_T4_SHARD,CHEST_ITEM_TYPE_T1_PART,CHEST_ITEM_TYPE_T2_PART,CHEST_ITEM_TYPE_T3_PART</v>
      </c>
      <c r="W463" s="13" t="str">
        <f t="shared" si="208"/>
        <v/>
      </c>
      <c r="X463" s="3" t="str">
        <f t="shared" si="209"/>
        <v/>
      </c>
      <c r="Y463" s="3" t="str">
        <f t="shared" si="214"/>
        <v>16.4%,24.9%,18.2%,27.0%,10.6%,2.6%</v>
      </c>
    </row>
    <row r="464" spans="2:25" x14ac:dyDescent="0.3">
      <c r="B464" s="2">
        <f>数据源!BM496</f>
        <v>9</v>
      </c>
      <c r="C464" s="2" t="str">
        <f>数据源!BN496</f>
        <v>T3MP3</v>
      </c>
      <c r="D464" s="2" t="str">
        <f>数据源!BO496</f>
        <v>部件</v>
      </c>
      <c r="E464" s="2">
        <f>数据源!BP496</f>
        <v>387.6</v>
      </c>
      <c r="F464" s="2">
        <f>数据源!BQ496</f>
        <v>1.5</v>
      </c>
      <c r="G464" s="2">
        <f>数据源!BR496</f>
        <v>6.1999999999999998E-3</v>
      </c>
      <c r="H464" s="2">
        <f>数据源!BS496</f>
        <v>3.279153766769865E-3</v>
      </c>
      <c r="I464" s="2">
        <f>数据源!BT496</f>
        <v>33</v>
      </c>
      <c r="J464" s="3">
        <f t="shared" si="202"/>
        <v>1</v>
      </c>
      <c r="K464" s="3">
        <f t="shared" si="203"/>
        <v>2</v>
      </c>
      <c r="L464" s="3" t="str">
        <f t="shared" si="206"/>
        <v>部件</v>
      </c>
      <c r="M464" s="3">
        <f t="shared" ca="1" si="207"/>
        <v>93103</v>
      </c>
      <c r="N464" s="3" t="str">
        <f t="shared" ca="1" si="210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</v>
      </c>
      <c r="O464" s="3" t="str">
        <f t="shared" si="211"/>
        <v>1250,1250,1250,998,998,998,898,898,898,593,593,593,527,527,658,658,342,342,342,342,342,342,342,342,342,342,342,342,342,342,342,342,342,342,134,134,134,134,134,134,134,134,134,134,134,134,134,134,134,134,134,134,33,33,33,33,33</v>
      </c>
      <c r="P464" s="1" t="str">
        <f t="shared" si="212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</v>
      </c>
      <c r="Q464" s="3" t="str">
        <f>IF(D464="坦克碎片",VLOOKUP(C464,道具信息!$N$2:$O$291,2,FALSE)&amp;"碎片",VLOOKUP(C464,道具信息!$N$2:$O$291,2,FALSE))</f>
        <v>T3部件</v>
      </c>
      <c r="R464" s="3">
        <f t="shared" si="215"/>
        <v>588</v>
      </c>
      <c r="S464" s="11">
        <f t="shared" si="216"/>
        <v>2.5999999999999999E-2</v>
      </c>
      <c r="T464" s="3" t="str">
        <f>VLOOKUP(Q464,道具信息!$Q$3:$S$20,2,FALSE)</f>
        <v>CHEST_ITEM_TYPE_T3_PART</v>
      </c>
      <c r="U464" s="3" t="str">
        <f>IF(COUNTIF(U$408:U463,T464)=0,T464,"")</f>
        <v/>
      </c>
      <c r="V464" s="3" t="str">
        <f t="shared" si="213"/>
        <v>CHEST_ITEM_TYPE_T2_SHARD,CHEST_ITEM_TYPE_T3_SHARD,CHEST_ITEM_TYPE_T4_SHARD,CHEST_ITEM_TYPE_T1_PART,CHEST_ITEM_TYPE_T2_PART,CHEST_ITEM_TYPE_T3_PART</v>
      </c>
      <c r="W464" s="13" t="str">
        <f t="shared" si="208"/>
        <v/>
      </c>
      <c r="X464" s="3" t="str">
        <f t="shared" si="209"/>
        <v/>
      </c>
      <c r="Y464" s="3" t="str">
        <f t="shared" si="214"/>
        <v>16.4%,24.9%,18.2%,27.0%,10.6%,2.6%</v>
      </c>
    </row>
    <row r="465" spans="2:25" x14ac:dyDescent="0.3">
      <c r="B465" s="2">
        <f>数据源!BM497</f>
        <v>9</v>
      </c>
      <c r="C465" s="2" t="str">
        <f>数据源!BN497</f>
        <v>T3MP5</v>
      </c>
      <c r="D465" s="2" t="str">
        <f>数据源!BO497</f>
        <v>部件</v>
      </c>
      <c r="E465" s="2">
        <f>数据源!BP497</f>
        <v>387.6</v>
      </c>
      <c r="F465" s="2">
        <f>数据源!BQ497</f>
        <v>1.5</v>
      </c>
      <c r="G465" s="2">
        <f>数据源!BR497</f>
        <v>6.1999999999999998E-3</v>
      </c>
      <c r="H465" s="2">
        <f>数据源!BS497</f>
        <v>3.279153766769865E-3</v>
      </c>
      <c r="I465" s="2">
        <f>数据源!BT497</f>
        <v>33</v>
      </c>
      <c r="J465" s="3">
        <f t="shared" si="202"/>
        <v>1</v>
      </c>
      <c r="K465" s="3">
        <f t="shared" si="203"/>
        <v>2</v>
      </c>
      <c r="L465" s="3" t="str">
        <f t="shared" ref="L465:L486" si="217">RIGHT(D465,2)</f>
        <v>部件</v>
      </c>
      <c r="M465" s="3">
        <f t="shared" ref="M465:M486" ca="1" si="218">IF(OR(L465="坦克",L465="碎片"),VLOOKUP(C465,INDIRECT("坦克ID"),MATCH(L465&amp;"ID",INDIRECT("坦克标头"),0),FALSE),VLOOKUP(C465,INDIRECT(L465&amp;"ID"),2,FALSE))</f>
        <v>93105</v>
      </c>
      <c r="N465" s="3" t="str">
        <f t="shared" ref="N465:N486" ca="1" si="219">N464&amp;","&amp;M465</f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465" s="3" t="str">
        <f t="shared" ref="O465:O486" si="220">O464&amp;","&amp;I465</f>
        <v>1250,1250,1250,998,998,998,898,898,898,593,593,593,527,527,658,658,342,342,342,342,342,342,342,342,342,342,342,342,342,342,342,342,342,342,134,134,134,134,134,134,134,134,134,134,134,134,134,134,134,134,134,134,33,33,33,33,33,33</v>
      </c>
      <c r="P465" s="1" t="str">
        <f t="shared" ref="P465:P486" si="221">P464&amp;","&amp;"("&amp;J465&amp;","&amp;K465&amp;")"</f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,(1,2)</v>
      </c>
      <c r="Q465" s="3" t="str">
        <f>IF(D465="坦克碎片",VLOOKUP(C465,道具信息!$N$2:$O$291,2,FALSE)&amp;"碎片",VLOOKUP(C465,道具信息!$N$2:$O$291,2,FALSE))</f>
        <v>T3部件</v>
      </c>
      <c r="R465" s="3">
        <f t="shared" si="215"/>
        <v>588</v>
      </c>
      <c r="S465" s="11">
        <f t="shared" si="216"/>
        <v>2.5999999999999999E-2</v>
      </c>
      <c r="T465" s="3" t="str">
        <f>VLOOKUP(Q465,道具信息!$Q$3:$S$20,2,FALSE)</f>
        <v>CHEST_ITEM_TYPE_T3_PART</v>
      </c>
      <c r="U465" s="3" t="str">
        <f>IF(COUNTIF(U$408:U464,T465)=0,T465,"")</f>
        <v/>
      </c>
      <c r="V465" s="3" t="str">
        <f t="shared" si="213"/>
        <v>CHEST_ITEM_TYPE_T2_SHARD,CHEST_ITEM_TYPE_T3_SHARD,CHEST_ITEM_TYPE_T4_SHARD,CHEST_ITEM_TYPE_T1_PART,CHEST_ITEM_TYPE_T2_PART,CHEST_ITEM_TYPE_T3_PART</v>
      </c>
      <c r="W465" s="13" t="str">
        <f t="shared" si="208"/>
        <v/>
      </c>
      <c r="X465" s="3" t="str">
        <f t="shared" si="209"/>
        <v/>
      </c>
      <c r="Y465" s="3" t="str">
        <f t="shared" si="214"/>
        <v>16.4%,24.9%,18.2%,27.0%,10.6%,2.6%</v>
      </c>
    </row>
    <row r="466" spans="2:25" x14ac:dyDescent="0.3">
      <c r="B466" s="2">
        <f>数据源!BM498</f>
        <v>9</v>
      </c>
      <c r="C466" s="2" t="str">
        <f>数据源!BN498</f>
        <v>T3HP1</v>
      </c>
      <c r="D466" s="2" t="str">
        <f>数据源!BO498</f>
        <v>部件</v>
      </c>
      <c r="E466" s="2">
        <f>数据源!BP498</f>
        <v>387.6</v>
      </c>
      <c r="F466" s="2">
        <f>数据源!BQ498</f>
        <v>1.5</v>
      </c>
      <c r="G466" s="2">
        <f>数据源!BR498</f>
        <v>6.1999999999999998E-3</v>
      </c>
      <c r="H466" s="2">
        <f>数据源!BS498</f>
        <v>3.279153766769865E-3</v>
      </c>
      <c r="I466" s="2">
        <f>数据源!BT498</f>
        <v>33</v>
      </c>
      <c r="J466" s="3">
        <f t="shared" si="202"/>
        <v>1</v>
      </c>
      <c r="K466" s="3">
        <f t="shared" si="203"/>
        <v>2</v>
      </c>
      <c r="L466" s="3" t="str">
        <f t="shared" si="217"/>
        <v>部件</v>
      </c>
      <c r="M466" s="3">
        <f t="shared" ca="1" si="218"/>
        <v>93201</v>
      </c>
      <c r="N466" s="3" t="str">
        <f t="shared" ca="1" si="219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466" s="3" t="str">
        <f t="shared" si="220"/>
        <v>1250,1250,1250,998,998,998,898,898,898,593,593,593,527,527,658,658,342,342,342,342,342,342,342,342,342,342,342,342,342,342,342,342,342,342,134,134,134,134,134,134,134,134,134,134,134,134,134,134,134,134,134,134,33,33,33,33,33,33,33</v>
      </c>
      <c r="P466" s="1" t="str">
        <f t="shared" si="221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,(1,2),(1,2)</v>
      </c>
      <c r="Q466" s="3" t="str">
        <f>IF(D466="坦克碎片",VLOOKUP(C466,道具信息!$N$2:$O$291,2,FALSE)&amp;"碎片",VLOOKUP(C466,道具信息!$N$2:$O$291,2,FALSE))</f>
        <v>T3部件</v>
      </c>
      <c r="R466" s="3">
        <f t="shared" si="215"/>
        <v>588</v>
      </c>
      <c r="S466" s="11">
        <f t="shared" si="216"/>
        <v>2.5999999999999999E-2</v>
      </c>
      <c r="T466" s="3" t="str">
        <f>VLOOKUP(Q466,道具信息!$Q$3:$S$20,2,FALSE)</f>
        <v>CHEST_ITEM_TYPE_T3_PART</v>
      </c>
      <c r="U466" s="3" t="str">
        <f>IF(COUNTIF(U$408:U465,T466)=0,T466,"")</f>
        <v/>
      </c>
      <c r="V466" s="3" t="str">
        <f t="shared" si="213"/>
        <v>CHEST_ITEM_TYPE_T2_SHARD,CHEST_ITEM_TYPE_T3_SHARD,CHEST_ITEM_TYPE_T4_SHARD,CHEST_ITEM_TYPE_T1_PART,CHEST_ITEM_TYPE_T2_PART,CHEST_ITEM_TYPE_T3_PART</v>
      </c>
      <c r="W466" s="13" t="str">
        <f t="shared" si="208"/>
        <v/>
      </c>
      <c r="X466" s="3" t="str">
        <f t="shared" si="209"/>
        <v/>
      </c>
      <c r="Y466" s="3" t="str">
        <f t="shared" si="214"/>
        <v>16.4%,24.9%,18.2%,27.0%,10.6%,2.6%</v>
      </c>
    </row>
    <row r="467" spans="2:25" x14ac:dyDescent="0.3">
      <c r="B467" s="2">
        <f>数据源!BM499</f>
        <v>9</v>
      </c>
      <c r="C467" s="2" t="str">
        <f>数据源!BN499</f>
        <v>T3HP3</v>
      </c>
      <c r="D467" s="2" t="str">
        <f>数据源!BO499</f>
        <v>部件</v>
      </c>
      <c r="E467" s="2">
        <f>数据源!BP499</f>
        <v>387.6</v>
      </c>
      <c r="F467" s="2">
        <f>数据源!BQ499</f>
        <v>1.5</v>
      </c>
      <c r="G467" s="2">
        <f>数据源!BR499</f>
        <v>6.1999999999999998E-3</v>
      </c>
      <c r="H467" s="2">
        <f>数据源!BS499</f>
        <v>3.279153766769865E-3</v>
      </c>
      <c r="I467" s="2">
        <f>数据源!BT499</f>
        <v>33</v>
      </c>
      <c r="J467" s="3">
        <f t="shared" si="202"/>
        <v>1</v>
      </c>
      <c r="K467" s="3">
        <f t="shared" si="203"/>
        <v>2</v>
      </c>
      <c r="L467" s="3" t="str">
        <f t="shared" si="217"/>
        <v>部件</v>
      </c>
      <c r="M467" s="3">
        <f t="shared" ca="1" si="218"/>
        <v>93203</v>
      </c>
      <c r="N467" s="3" t="str">
        <f t="shared" ca="1" si="219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467" s="3" t="str">
        <f t="shared" si="220"/>
        <v>1250,1250,1250,998,998,998,898,898,898,593,593,593,527,527,658,658,342,342,342,342,342,342,342,342,342,342,342,342,342,342,342,342,342,342,134,134,134,134,134,134,134,134,134,134,134,134,134,134,134,134,134,134,33,33,33,33,33,33,33,33</v>
      </c>
      <c r="P467" s="1" t="str">
        <f t="shared" si="221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,(1,2),(1,2),(1,2)</v>
      </c>
      <c r="Q467" s="3" t="str">
        <f>IF(D467="坦克碎片",VLOOKUP(C467,道具信息!$N$2:$O$291,2,FALSE)&amp;"碎片",VLOOKUP(C467,道具信息!$N$2:$O$291,2,FALSE))</f>
        <v>T3部件</v>
      </c>
      <c r="R467" s="3">
        <f t="shared" si="215"/>
        <v>588</v>
      </c>
      <c r="S467" s="11">
        <f t="shared" si="216"/>
        <v>2.5999999999999999E-2</v>
      </c>
      <c r="T467" s="3" t="str">
        <f>VLOOKUP(Q467,道具信息!$Q$3:$S$20,2,FALSE)</f>
        <v>CHEST_ITEM_TYPE_T3_PART</v>
      </c>
      <c r="U467" s="3" t="str">
        <f>IF(COUNTIF(U$408:U466,T467)=0,T467,"")</f>
        <v/>
      </c>
      <c r="V467" s="3" t="str">
        <f t="shared" si="213"/>
        <v>CHEST_ITEM_TYPE_T2_SHARD,CHEST_ITEM_TYPE_T3_SHARD,CHEST_ITEM_TYPE_T4_SHARD,CHEST_ITEM_TYPE_T1_PART,CHEST_ITEM_TYPE_T2_PART,CHEST_ITEM_TYPE_T3_PART</v>
      </c>
      <c r="W467" s="13" t="str">
        <f t="shared" si="208"/>
        <v/>
      </c>
      <c r="X467" s="3" t="str">
        <f t="shared" si="209"/>
        <v/>
      </c>
      <c r="Y467" s="3" t="str">
        <f t="shared" si="214"/>
        <v>16.4%,24.9%,18.2%,27.0%,10.6%,2.6%</v>
      </c>
    </row>
    <row r="468" spans="2:25" x14ac:dyDescent="0.3">
      <c r="B468" s="2">
        <f>数据源!BM500</f>
        <v>9</v>
      </c>
      <c r="C468" s="2" t="str">
        <f>数据源!BN500</f>
        <v>T3HP5</v>
      </c>
      <c r="D468" s="2" t="str">
        <f>数据源!BO500</f>
        <v>部件</v>
      </c>
      <c r="E468" s="2">
        <f>数据源!BP500</f>
        <v>387.6</v>
      </c>
      <c r="F468" s="2">
        <f>数据源!BQ500</f>
        <v>1.5</v>
      </c>
      <c r="G468" s="2">
        <f>数据源!BR500</f>
        <v>6.1999999999999998E-3</v>
      </c>
      <c r="H468" s="2">
        <f>数据源!BS500</f>
        <v>3.279153766769865E-3</v>
      </c>
      <c r="I468" s="2">
        <f>数据源!BT500</f>
        <v>33</v>
      </c>
      <c r="J468" s="3">
        <f t="shared" si="202"/>
        <v>1</v>
      </c>
      <c r="K468" s="3">
        <f t="shared" si="203"/>
        <v>2</v>
      </c>
      <c r="L468" s="3" t="str">
        <f t="shared" si="217"/>
        <v>部件</v>
      </c>
      <c r="M468" s="3">
        <f t="shared" ca="1" si="218"/>
        <v>93205</v>
      </c>
      <c r="N468" s="3" t="str">
        <f t="shared" ca="1" si="219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468" s="3" t="str">
        <f t="shared" si="220"/>
        <v>1250,1250,1250,998,998,998,898,898,898,593,593,593,527,527,658,658,342,342,342,342,342,342,342,342,342,342,342,342,342,342,342,342,342,342,134,134,134,134,134,134,134,134,134,134,134,134,134,134,134,134,134,134,33,33,33,33,33,33,33,33,33</v>
      </c>
      <c r="P468" s="1" t="str">
        <f t="shared" si="221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,(1,2),(1,2),(1,2),(1,2)</v>
      </c>
      <c r="Q468" s="3" t="str">
        <f>IF(D468="坦克碎片",VLOOKUP(C468,道具信息!$N$2:$O$291,2,FALSE)&amp;"碎片",VLOOKUP(C468,道具信息!$N$2:$O$291,2,FALSE))</f>
        <v>T3部件</v>
      </c>
      <c r="R468" s="3">
        <f t="shared" si="215"/>
        <v>588</v>
      </c>
      <c r="S468" s="11">
        <f t="shared" si="216"/>
        <v>2.5999999999999999E-2</v>
      </c>
      <c r="T468" s="3" t="str">
        <f>VLOOKUP(Q468,道具信息!$Q$3:$S$20,2,FALSE)</f>
        <v>CHEST_ITEM_TYPE_T3_PART</v>
      </c>
      <c r="U468" s="3" t="str">
        <f>IF(COUNTIF(U$408:U467,T468)=0,T468,"")</f>
        <v/>
      </c>
      <c r="V468" s="3" t="str">
        <f t="shared" si="213"/>
        <v>CHEST_ITEM_TYPE_T2_SHARD,CHEST_ITEM_TYPE_T3_SHARD,CHEST_ITEM_TYPE_T4_SHARD,CHEST_ITEM_TYPE_T1_PART,CHEST_ITEM_TYPE_T2_PART,CHEST_ITEM_TYPE_T3_PART</v>
      </c>
      <c r="W468" s="13" t="str">
        <f t="shared" si="208"/>
        <v/>
      </c>
      <c r="X468" s="3" t="str">
        <f t="shared" si="209"/>
        <v/>
      </c>
      <c r="Y468" s="3" t="str">
        <f t="shared" si="214"/>
        <v>16.4%,24.9%,18.2%,27.0%,10.6%,2.6%</v>
      </c>
    </row>
    <row r="469" spans="2:25" x14ac:dyDescent="0.3">
      <c r="B469" s="2">
        <f>数据源!BM501</f>
        <v>9</v>
      </c>
      <c r="C469" s="2" t="str">
        <f>数据源!BN501</f>
        <v>T3LP2</v>
      </c>
      <c r="D469" s="2" t="str">
        <f>数据源!BO501</f>
        <v>部件</v>
      </c>
      <c r="E469" s="2">
        <f>数据源!BP501</f>
        <v>387.6</v>
      </c>
      <c r="F469" s="2">
        <f>数据源!BQ501</f>
        <v>1.5</v>
      </c>
      <c r="G469" s="2">
        <f>数据源!BR501</f>
        <v>6.1999999999999998E-3</v>
      </c>
      <c r="H469" s="2">
        <f>数据源!BS501</f>
        <v>3.279153766769865E-3</v>
      </c>
      <c r="I469" s="2">
        <f>数据源!BT501</f>
        <v>33</v>
      </c>
      <c r="J469" s="3">
        <f t="shared" si="202"/>
        <v>1</v>
      </c>
      <c r="K469" s="3">
        <f t="shared" si="203"/>
        <v>2</v>
      </c>
      <c r="L469" s="3" t="str">
        <f t="shared" si="217"/>
        <v>部件</v>
      </c>
      <c r="M469" s="3">
        <f t="shared" ca="1" si="218"/>
        <v>93002</v>
      </c>
      <c r="N469" s="3" t="str">
        <f t="shared" ca="1" si="219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469" s="3" t="str">
        <f t="shared" si="220"/>
        <v>1250,1250,1250,998,998,998,898,898,898,593,593,593,527,527,658,658,342,342,342,342,342,342,342,342,342,342,342,342,342,342,342,342,342,342,134,134,134,134,134,134,134,134,134,134,134,134,134,134,134,134,134,134,33,33,33,33,33,33,33,33,33,33</v>
      </c>
      <c r="P469" s="1" t="str">
        <f t="shared" si="221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,(1,2),(1,2),(1,2),(1,2),(1,2)</v>
      </c>
      <c r="Q469" s="3" t="str">
        <f>IF(D469="坦克碎片",VLOOKUP(C469,道具信息!$N$2:$O$291,2,FALSE)&amp;"碎片",VLOOKUP(C469,道具信息!$N$2:$O$291,2,FALSE))</f>
        <v>T3部件</v>
      </c>
      <c r="R469" s="3">
        <f t="shared" si="215"/>
        <v>588</v>
      </c>
      <c r="S469" s="11">
        <f t="shared" si="216"/>
        <v>2.5999999999999999E-2</v>
      </c>
      <c r="T469" s="3" t="str">
        <f>VLOOKUP(Q469,道具信息!$Q$3:$S$20,2,FALSE)</f>
        <v>CHEST_ITEM_TYPE_T3_PART</v>
      </c>
      <c r="U469" s="3" t="str">
        <f>IF(COUNTIF(U$408:U468,T469)=0,T469,"")</f>
        <v/>
      </c>
      <c r="V469" s="3" t="str">
        <f t="shared" si="213"/>
        <v>CHEST_ITEM_TYPE_T2_SHARD,CHEST_ITEM_TYPE_T3_SHARD,CHEST_ITEM_TYPE_T4_SHARD,CHEST_ITEM_TYPE_T1_PART,CHEST_ITEM_TYPE_T2_PART,CHEST_ITEM_TYPE_T3_PART</v>
      </c>
      <c r="W469" s="13" t="str">
        <f t="shared" si="208"/>
        <v/>
      </c>
      <c r="X469" s="3" t="str">
        <f t="shared" si="209"/>
        <v/>
      </c>
      <c r="Y469" s="3" t="str">
        <f t="shared" si="214"/>
        <v>16.4%,24.9%,18.2%,27.0%,10.6%,2.6%</v>
      </c>
    </row>
    <row r="470" spans="2:25" x14ac:dyDescent="0.3">
      <c r="B470" s="2">
        <f>数据源!BM502</f>
        <v>9</v>
      </c>
      <c r="C470" s="2" t="str">
        <f>数据源!BN502</f>
        <v>T3LP4</v>
      </c>
      <c r="D470" s="2" t="str">
        <f>数据源!BO502</f>
        <v>部件</v>
      </c>
      <c r="E470" s="2">
        <f>数据源!BP502</f>
        <v>387.6</v>
      </c>
      <c r="F470" s="2">
        <f>数据源!BQ502</f>
        <v>1.5</v>
      </c>
      <c r="G470" s="2">
        <f>数据源!BR502</f>
        <v>6.1999999999999998E-3</v>
      </c>
      <c r="H470" s="2">
        <f>数据源!BS502</f>
        <v>3.279153766769865E-3</v>
      </c>
      <c r="I470" s="2">
        <f>数据源!BT502</f>
        <v>33</v>
      </c>
      <c r="J470" s="3">
        <f t="shared" si="202"/>
        <v>1</v>
      </c>
      <c r="K470" s="3">
        <f t="shared" si="203"/>
        <v>2</v>
      </c>
      <c r="L470" s="3" t="str">
        <f t="shared" si="217"/>
        <v>部件</v>
      </c>
      <c r="M470" s="3">
        <f t="shared" ca="1" si="218"/>
        <v>93004</v>
      </c>
      <c r="N470" s="3" t="str">
        <f t="shared" ca="1" si="219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470" s="3" t="str">
        <f t="shared" si="220"/>
        <v>1250,1250,1250,998,998,998,898,898,898,593,593,593,527,527,658,658,342,342,342,342,342,342,342,342,342,342,342,342,342,342,342,342,342,342,134,134,134,134,134,134,134,134,134,134,134,134,134,134,134,134,134,134,33,33,33,33,33,33,33,33,33,33,33</v>
      </c>
      <c r="P470" s="1" t="str">
        <f t="shared" si="221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,(1,2),(1,2),(1,2),(1,2),(1,2),(1,2)</v>
      </c>
      <c r="Q470" s="3" t="str">
        <f>IF(D470="坦克碎片",VLOOKUP(C470,道具信息!$N$2:$O$291,2,FALSE)&amp;"碎片",VLOOKUP(C470,道具信息!$N$2:$O$291,2,FALSE))</f>
        <v>T3部件</v>
      </c>
      <c r="R470" s="3">
        <f t="shared" si="215"/>
        <v>588</v>
      </c>
      <c r="S470" s="11">
        <f t="shared" si="216"/>
        <v>2.5999999999999999E-2</v>
      </c>
      <c r="T470" s="3" t="str">
        <f>VLOOKUP(Q470,道具信息!$Q$3:$S$20,2,FALSE)</f>
        <v>CHEST_ITEM_TYPE_T3_PART</v>
      </c>
      <c r="U470" s="3" t="str">
        <f>IF(COUNTIF(U$408:U469,T470)=0,T470,"")</f>
        <v/>
      </c>
      <c r="V470" s="3" t="str">
        <f t="shared" si="213"/>
        <v>CHEST_ITEM_TYPE_T2_SHARD,CHEST_ITEM_TYPE_T3_SHARD,CHEST_ITEM_TYPE_T4_SHARD,CHEST_ITEM_TYPE_T1_PART,CHEST_ITEM_TYPE_T2_PART,CHEST_ITEM_TYPE_T3_PART</v>
      </c>
      <c r="W470" s="13" t="str">
        <f t="shared" si="208"/>
        <v/>
      </c>
      <c r="X470" s="3" t="str">
        <f t="shared" si="209"/>
        <v/>
      </c>
      <c r="Y470" s="3" t="str">
        <f t="shared" si="214"/>
        <v>16.4%,24.9%,18.2%,27.0%,10.6%,2.6%</v>
      </c>
    </row>
    <row r="471" spans="2:25" x14ac:dyDescent="0.3">
      <c r="B471" s="2">
        <f>数据源!BM503</f>
        <v>9</v>
      </c>
      <c r="C471" s="2" t="str">
        <f>数据源!BN503</f>
        <v>T3LP6</v>
      </c>
      <c r="D471" s="2" t="str">
        <f>数据源!BO503</f>
        <v>部件</v>
      </c>
      <c r="E471" s="2">
        <f>数据源!BP503</f>
        <v>387.6</v>
      </c>
      <c r="F471" s="2">
        <f>数据源!BQ503</f>
        <v>1.5</v>
      </c>
      <c r="G471" s="2">
        <f>数据源!BR503</f>
        <v>6.1999999999999998E-3</v>
      </c>
      <c r="H471" s="2">
        <f>数据源!BS503</f>
        <v>3.279153766769865E-3</v>
      </c>
      <c r="I471" s="2">
        <f>数据源!BT503</f>
        <v>33</v>
      </c>
      <c r="J471" s="3">
        <f t="shared" si="202"/>
        <v>1</v>
      </c>
      <c r="K471" s="3">
        <f t="shared" si="203"/>
        <v>2</v>
      </c>
      <c r="L471" s="3" t="str">
        <f t="shared" si="217"/>
        <v>部件</v>
      </c>
      <c r="M471" s="3">
        <f t="shared" ca="1" si="218"/>
        <v>93006</v>
      </c>
      <c r="N471" s="3" t="str">
        <f t="shared" ca="1" si="219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471" s="3" t="str">
        <f t="shared" si="220"/>
        <v>1250,1250,1250,998,998,998,898,898,898,593,593,593,527,527,658,658,342,342,342,342,342,342,342,342,342,342,342,342,342,342,342,342,342,342,134,134,134,134,134,134,134,134,134,134,134,134,134,134,134,134,134,134,33,33,33,33,33,33,33,33,33,33,33,33</v>
      </c>
      <c r="P471" s="1" t="str">
        <f t="shared" si="221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,(1,2),(1,2),(1,2),(1,2),(1,2),(1,2),(1,2)</v>
      </c>
      <c r="Q471" s="3" t="str">
        <f>IF(D471="坦克碎片",VLOOKUP(C471,道具信息!$N$2:$O$291,2,FALSE)&amp;"碎片",VLOOKUP(C471,道具信息!$N$2:$O$291,2,FALSE))</f>
        <v>T3部件</v>
      </c>
      <c r="R471" s="3">
        <f t="shared" si="215"/>
        <v>588</v>
      </c>
      <c r="S471" s="11">
        <f t="shared" si="216"/>
        <v>2.5999999999999999E-2</v>
      </c>
      <c r="T471" s="3" t="str">
        <f>VLOOKUP(Q471,道具信息!$Q$3:$S$20,2,FALSE)</f>
        <v>CHEST_ITEM_TYPE_T3_PART</v>
      </c>
      <c r="U471" s="3" t="str">
        <f>IF(COUNTIF(U$408:U470,T471)=0,T471,"")</f>
        <v/>
      </c>
      <c r="V471" s="3" t="str">
        <f t="shared" si="213"/>
        <v>CHEST_ITEM_TYPE_T2_SHARD,CHEST_ITEM_TYPE_T3_SHARD,CHEST_ITEM_TYPE_T4_SHARD,CHEST_ITEM_TYPE_T1_PART,CHEST_ITEM_TYPE_T2_PART,CHEST_ITEM_TYPE_T3_PART</v>
      </c>
      <c r="W471" s="13" t="str">
        <f t="shared" si="208"/>
        <v/>
      </c>
      <c r="X471" s="3" t="str">
        <f t="shared" si="209"/>
        <v/>
      </c>
      <c r="Y471" s="3" t="str">
        <f t="shared" si="214"/>
        <v>16.4%,24.9%,18.2%,27.0%,10.6%,2.6%</v>
      </c>
    </row>
    <row r="472" spans="2:25" x14ac:dyDescent="0.3">
      <c r="B472" s="2">
        <f>数据源!BM504</f>
        <v>9</v>
      </c>
      <c r="C472" s="2" t="str">
        <f>数据源!BN504</f>
        <v>T3MP2</v>
      </c>
      <c r="D472" s="2" t="str">
        <f>数据源!BO504</f>
        <v>部件</v>
      </c>
      <c r="E472" s="2">
        <f>数据源!BP504</f>
        <v>387.6</v>
      </c>
      <c r="F472" s="2">
        <f>数据源!BQ504</f>
        <v>1.5</v>
      </c>
      <c r="G472" s="2">
        <f>数据源!BR504</f>
        <v>6.1000000000000004E-3</v>
      </c>
      <c r="H472" s="2">
        <f>数据源!BS504</f>
        <v>3.2262641898864806E-3</v>
      </c>
      <c r="I472" s="2">
        <f>数据源!BT504</f>
        <v>32</v>
      </c>
      <c r="J472" s="3">
        <f t="shared" ref="J472:J486" si="222">ROUNDUP(IF(F472&gt;1,F472-ROUNDDOWN(SQRT(F472),0),F472),0)</f>
        <v>1</v>
      </c>
      <c r="K472" s="3">
        <f t="shared" ref="K472:K486" si="223">F472*2-J472</f>
        <v>2</v>
      </c>
      <c r="L472" s="3" t="str">
        <f t="shared" si="217"/>
        <v>部件</v>
      </c>
      <c r="M472" s="3">
        <f t="shared" ca="1" si="218"/>
        <v>93102</v>
      </c>
      <c r="N472" s="3" t="str">
        <f t="shared" ca="1" si="219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472" s="3" t="str">
        <f t="shared" si="220"/>
        <v>1250,1250,1250,998,998,998,898,898,898,593,593,593,527,527,658,658,342,342,342,342,342,342,342,342,342,342,342,342,342,342,342,342,342,342,134,134,134,134,134,134,134,134,134,134,134,134,134,134,134,134,134,134,33,33,33,33,33,33,33,33,33,33,33,33,32</v>
      </c>
      <c r="P472" s="1" t="str">
        <f t="shared" si="221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,(1,2),(1,2),(1,2),(1,2),(1,2),(1,2),(1,2),(1,2)</v>
      </c>
      <c r="Q472" s="3" t="str">
        <f>IF(D472="坦克碎片",VLOOKUP(C472,道具信息!$N$2:$O$291,2,FALSE)&amp;"碎片",VLOOKUP(C472,道具信息!$N$2:$O$291,2,FALSE))</f>
        <v>T3部件</v>
      </c>
      <c r="R472" s="3">
        <f t="shared" ref="R472:R486" si="224">SUMIFS(I$3:I$580,Q$3:Q$580,Q472,B$3:B$580,B472)</f>
        <v>588</v>
      </c>
      <c r="S472" s="11">
        <f t="shared" ref="S472:S486" si="225">ROUND(R472/SUMIF(B$3:B$580,B472,I$3:I$580),3)</f>
        <v>2.5999999999999999E-2</v>
      </c>
      <c r="T472" s="3" t="str">
        <f>VLOOKUP(Q472,道具信息!$Q$3:$S$20,2,FALSE)</f>
        <v>CHEST_ITEM_TYPE_T3_PART</v>
      </c>
      <c r="U472" s="3" t="str">
        <f>IF(COUNTIF(U$408:U471,T472)=0,T472,"")</f>
        <v/>
      </c>
      <c r="V472" s="3" t="str">
        <f t="shared" si="213"/>
        <v>CHEST_ITEM_TYPE_T2_SHARD,CHEST_ITEM_TYPE_T3_SHARD,CHEST_ITEM_TYPE_T4_SHARD,CHEST_ITEM_TYPE_T1_PART,CHEST_ITEM_TYPE_T2_PART,CHEST_ITEM_TYPE_T3_PART</v>
      </c>
      <c r="W472" s="13" t="str">
        <f t="shared" si="208"/>
        <v/>
      </c>
      <c r="X472" s="3" t="str">
        <f t="shared" si="209"/>
        <v/>
      </c>
      <c r="Y472" s="3" t="str">
        <f t="shared" si="214"/>
        <v>16.4%,24.9%,18.2%,27.0%,10.6%,2.6%</v>
      </c>
    </row>
    <row r="473" spans="2:25" x14ac:dyDescent="0.3">
      <c r="B473" s="2">
        <f>数据源!BM505</f>
        <v>9</v>
      </c>
      <c r="C473" s="2" t="str">
        <f>数据源!BN505</f>
        <v>T3MP4</v>
      </c>
      <c r="D473" s="2" t="str">
        <f>数据源!BO505</f>
        <v>部件</v>
      </c>
      <c r="E473" s="2">
        <f>数据源!BP505</f>
        <v>387.6</v>
      </c>
      <c r="F473" s="2">
        <f>数据源!BQ505</f>
        <v>1.5</v>
      </c>
      <c r="G473" s="2">
        <f>数据源!BR505</f>
        <v>6.1000000000000004E-3</v>
      </c>
      <c r="H473" s="2">
        <f>数据源!BS505</f>
        <v>3.2262641898864806E-3</v>
      </c>
      <c r="I473" s="2">
        <f>数据源!BT505</f>
        <v>32</v>
      </c>
      <c r="J473" s="3">
        <f t="shared" si="222"/>
        <v>1</v>
      </c>
      <c r="K473" s="3">
        <f t="shared" si="223"/>
        <v>2</v>
      </c>
      <c r="L473" s="3" t="str">
        <f t="shared" si="217"/>
        <v>部件</v>
      </c>
      <c r="M473" s="3">
        <f t="shared" ca="1" si="218"/>
        <v>93104</v>
      </c>
      <c r="N473" s="3" t="str">
        <f t="shared" ca="1" si="219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473" s="3" t="str">
        <f t="shared" si="220"/>
        <v>1250,1250,1250,998,998,998,898,898,898,593,593,593,527,527,658,658,342,342,342,342,342,342,342,342,342,342,342,342,342,342,342,342,342,342,134,134,134,134,134,134,134,134,134,134,134,134,134,134,134,134,134,134,33,33,33,33,33,33,33,33,33,33,33,33,32,32</v>
      </c>
      <c r="P473" s="1" t="str">
        <f t="shared" si="221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,(1,2),(1,2),(1,2),(1,2),(1,2),(1,2),(1,2),(1,2),(1,2)</v>
      </c>
      <c r="Q473" s="3" t="str">
        <f>IF(D473="坦克碎片",VLOOKUP(C473,道具信息!$N$2:$O$291,2,FALSE)&amp;"碎片",VLOOKUP(C473,道具信息!$N$2:$O$291,2,FALSE))</f>
        <v>T3部件</v>
      </c>
      <c r="R473" s="3">
        <f t="shared" si="224"/>
        <v>588</v>
      </c>
      <c r="S473" s="11">
        <f t="shared" si="225"/>
        <v>2.5999999999999999E-2</v>
      </c>
      <c r="T473" s="3" t="str">
        <f>VLOOKUP(Q473,道具信息!$Q$3:$S$20,2,FALSE)</f>
        <v>CHEST_ITEM_TYPE_T3_PART</v>
      </c>
      <c r="U473" s="3" t="str">
        <f>IF(COUNTIF(U$408:U472,T473)=0,T473,"")</f>
        <v/>
      </c>
      <c r="V473" s="3" t="str">
        <f t="shared" si="213"/>
        <v>CHEST_ITEM_TYPE_T2_SHARD,CHEST_ITEM_TYPE_T3_SHARD,CHEST_ITEM_TYPE_T4_SHARD,CHEST_ITEM_TYPE_T1_PART,CHEST_ITEM_TYPE_T2_PART,CHEST_ITEM_TYPE_T3_PART</v>
      </c>
      <c r="W473" s="13" t="str">
        <f t="shared" ref="W473:W486" si="226">IF(U473&lt;&gt;"",ROUND(S473*100%,3),"")</f>
        <v/>
      </c>
      <c r="X473" s="3" t="str">
        <f t="shared" ref="X473:X486" si="227">TEXT(W473,"0.0%")</f>
        <v/>
      </c>
      <c r="Y473" s="3" t="str">
        <f t="shared" si="214"/>
        <v>16.4%,24.9%,18.2%,27.0%,10.6%,2.6%</v>
      </c>
    </row>
    <row r="474" spans="2:25" x14ac:dyDescent="0.3">
      <c r="B474" s="2">
        <f>数据源!BM506</f>
        <v>9</v>
      </c>
      <c r="C474" s="2" t="str">
        <f>数据源!BN506</f>
        <v>T3MP6</v>
      </c>
      <c r="D474" s="2" t="str">
        <f>数据源!BO506</f>
        <v>部件</v>
      </c>
      <c r="E474" s="2">
        <f>数据源!BP506</f>
        <v>387.6</v>
      </c>
      <c r="F474" s="2">
        <f>数据源!BQ506</f>
        <v>1.5</v>
      </c>
      <c r="G474" s="2">
        <f>数据源!BR506</f>
        <v>6.1000000000000004E-3</v>
      </c>
      <c r="H474" s="2">
        <f>数据源!BS506</f>
        <v>3.2262641898864806E-3</v>
      </c>
      <c r="I474" s="2">
        <f>数据源!BT506</f>
        <v>32</v>
      </c>
      <c r="J474" s="3">
        <f t="shared" si="222"/>
        <v>1</v>
      </c>
      <c r="K474" s="3">
        <f t="shared" si="223"/>
        <v>2</v>
      </c>
      <c r="L474" s="3" t="str">
        <f t="shared" si="217"/>
        <v>部件</v>
      </c>
      <c r="M474" s="3">
        <f t="shared" ca="1" si="218"/>
        <v>93106</v>
      </c>
      <c r="N474" s="3" t="str">
        <f t="shared" ca="1" si="219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474" s="3" t="str">
        <f t="shared" si="220"/>
        <v>1250,1250,1250,998,998,998,898,898,898,593,593,593,527,527,658,658,342,342,342,342,342,342,342,342,342,342,342,342,342,342,342,342,342,342,134,134,134,134,134,134,134,134,134,134,134,134,134,134,134,134,134,134,33,33,33,33,33,33,33,33,33,33,33,33,32,32,32</v>
      </c>
      <c r="P474" s="1" t="str">
        <f t="shared" si="221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,(1,2),(1,2),(1,2),(1,2),(1,2),(1,2),(1,2),(1,2),(1,2),(1,2)</v>
      </c>
      <c r="Q474" s="3" t="str">
        <f>IF(D474="坦克碎片",VLOOKUP(C474,道具信息!$N$2:$O$291,2,FALSE)&amp;"碎片",VLOOKUP(C474,道具信息!$N$2:$O$291,2,FALSE))</f>
        <v>T3部件</v>
      </c>
      <c r="R474" s="3">
        <f t="shared" si="224"/>
        <v>588</v>
      </c>
      <c r="S474" s="11">
        <f t="shared" si="225"/>
        <v>2.5999999999999999E-2</v>
      </c>
      <c r="T474" s="3" t="str">
        <f>VLOOKUP(Q474,道具信息!$Q$3:$S$20,2,FALSE)</f>
        <v>CHEST_ITEM_TYPE_T3_PART</v>
      </c>
      <c r="U474" s="3" t="str">
        <f>IF(COUNTIF(U$408:U473,T474)=0,T474,"")</f>
        <v/>
      </c>
      <c r="V474" s="3" t="str">
        <f t="shared" ref="V474:V486" si="228">IF(U474&lt;&gt;"",V473&amp;","&amp;U474,V473)</f>
        <v>CHEST_ITEM_TYPE_T2_SHARD,CHEST_ITEM_TYPE_T3_SHARD,CHEST_ITEM_TYPE_T4_SHARD,CHEST_ITEM_TYPE_T1_PART,CHEST_ITEM_TYPE_T2_PART,CHEST_ITEM_TYPE_T3_PART</v>
      </c>
      <c r="W474" s="13" t="str">
        <f t="shared" si="226"/>
        <v/>
      </c>
      <c r="X474" s="3" t="str">
        <f t="shared" si="227"/>
        <v/>
      </c>
      <c r="Y474" s="3" t="str">
        <f t="shared" ref="Y474:Y486" si="229">IF(X474&lt;&gt;"",Y473&amp;","&amp;X474,Y473)</f>
        <v>16.4%,24.9%,18.2%,27.0%,10.6%,2.6%</v>
      </c>
    </row>
    <row r="475" spans="2:25" x14ac:dyDescent="0.3">
      <c r="B475" s="2">
        <f>数据源!BM507</f>
        <v>9</v>
      </c>
      <c r="C475" s="2" t="str">
        <f>数据源!BN507</f>
        <v>T3HP2</v>
      </c>
      <c r="D475" s="2" t="str">
        <f>数据源!BO507</f>
        <v>部件</v>
      </c>
      <c r="E475" s="2">
        <f>数据源!BP507</f>
        <v>387.6</v>
      </c>
      <c r="F475" s="2">
        <f>数据源!BQ507</f>
        <v>1.5</v>
      </c>
      <c r="G475" s="2">
        <f>数据源!BR507</f>
        <v>6.1000000000000004E-3</v>
      </c>
      <c r="H475" s="2">
        <f>数据源!BS507</f>
        <v>3.2262641898864806E-3</v>
      </c>
      <c r="I475" s="2">
        <f>数据源!BT507</f>
        <v>32</v>
      </c>
      <c r="J475" s="3">
        <f t="shared" si="222"/>
        <v>1</v>
      </c>
      <c r="K475" s="3">
        <f t="shared" si="223"/>
        <v>2</v>
      </c>
      <c r="L475" s="3" t="str">
        <f t="shared" si="217"/>
        <v>部件</v>
      </c>
      <c r="M475" s="3">
        <f t="shared" ca="1" si="218"/>
        <v>93202</v>
      </c>
      <c r="N475" s="3" t="str">
        <f t="shared" ca="1" si="219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475" s="3" t="str">
        <f t="shared" si="220"/>
        <v>1250,1250,1250,998,998,998,898,898,898,593,593,593,527,527,658,658,342,342,342,342,342,342,342,342,342,342,342,342,342,342,342,342,342,342,134,134,134,134,134,134,134,134,134,134,134,134,134,134,134,134,134,134,33,33,33,33,33,33,33,33,33,33,33,33,32,32,32,32</v>
      </c>
      <c r="P475" s="1" t="str">
        <f t="shared" si="221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,(1,2),(1,2),(1,2),(1,2),(1,2),(1,2),(1,2),(1,2),(1,2),(1,2),(1,2)</v>
      </c>
      <c r="Q475" s="3" t="str">
        <f>IF(D475="坦克碎片",VLOOKUP(C475,道具信息!$N$2:$O$291,2,FALSE)&amp;"碎片",VLOOKUP(C475,道具信息!$N$2:$O$291,2,FALSE))</f>
        <v>T3部件</v>
      </c>
      <c r="R475" s="3">
        <f t="shared" si="224"/>
        <v>588</v>
      </c>
      <c r="S475" s="11">
        <f t="shared" si="225"/>
        <v>2.5999999999999999E-2</v>
      </c>
      <c r="T475" s="3" t="str">
        <f>VLOOKUP(Q475,道具信息!$Q$3:$S$20,2,FALSE)</f>
        <v>CHEST_ITEM_TYPE_T3_PART</v>
      </c>
      <c r="U475" s="3" t="str">
        <f>IF(COUNTIF(U$408:U474,T475)=0,T475,"")</f>
        <v/>
      </c>
      <c r="V475" s="3" t="str">
        <f t="shared" si="228"/>
        <v>CHEST_ITEM_TYPE_T2_SHARD,CHEST_ITEM_TYPE_T3_SHARD,CHEST_ITEM_TYPE_T4_SHARD,CHEST_ITEM_TYPE_T1_PART,CHEST_ITEM_TYPE_T2_PART,CHEST_ITEM_TYPE_T3_PART</v>
      </c>
      <c r="W475" s="13" t="str">
        <f t="shared" si="226"/>
        <v/>
      </c>
      <c r="X475" s="3" t="str">
        <f t="shared" si="227"/>
        <v/>
      </c>
      <c r="Y475" s="3" t="str">
        <f t="shared" si="229"/>
        <v>16.4%,24.9%,18.2%,27.0%,10.6%,2.6%</v>
      </c>
    </row>
    <row r="476" spans="2:25" x14ac:dyDescent="0.3">
      <c r="B476" s="2">
        <f>数据源!BM508</f>
        <v>9</v>
      </c>
      <c r="C476" s="2" t="str">
        <f>数据源!BN508</f>
        <v>T3HP4</v>
      </c>
      <c r="D476" s="2" t="str">
        <f>数据源!BO508</f>
        <v>部件</v>
      </c>
      <c r="E476" s="2">
        <f>数据源!BP508</f>
        <v>387.6</v>
      </c>
      <c r="F476" s="2">
        <f>数据源!BQ508</f>
        <v>1.5</v>
      </c>
      <c r="G476" s="2">
        <f>数据源!BR508</f>
        <v>6.1000000000000004E-3</v>
      </c>
      <c r="H476" s="2">
        <f>数据源!BS508</f>
        <v>3.2262641898864806E-3</v>
      </c>
      <c r="I476" s="2">
        <f>数据源!BT508</f>
        <v>32</v>
      </c>
      <c r="J476" s="3">
        <f t="shared" si="222"/>
        <v>1</v>
      </c>
      <c r="K476" s="3">
        <f t="shared" si="223"/>
        <v>2</v>
      </c>
      <c r="L476" s="3" t="str">
        <f t="shared" si="217"/>
        <v>部件</v>
      </c>
      <c r="M476" s="3">
        <f t="shared" ca="1" si="218"/>
        <v>93204</v>
      </c>
      <c r="N476" s="3" t="str">
        <f t="shared" ca="1" si="219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476" s="3" t="str">
        <f t="shared" si="220"/>
        <v>1250,1250,1250,998,998,998,898,898,898,593,593,593,527,527,658,658,342,342,342,342,342,342,342,342,342,342,342,342,342,342,342,342,342,342,134,134,134,134,134,134,134,134,134,134,134,134,134,134,134,134,134,134,33,33,33,33,33,33,33,33,33,33,33,33,32,32,32,32,32</v>
      </c>
      <c r="P476" s="1" t="str">
        <f t="shared" si="221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,(1,2),(1,2),(1,2),(1,2),(1,2),(1,2),(1,2),(1,2),(1,2),(1,2),(1,2),(1,2)</v>
      </c>
      <c r="Q476" s="3" t="str">
        <f>IF(D476="坦克碎片",VLOOKUP(C476,道具信息!$N$2:$O$291,2,FALSE)&amp;"碎片",VLOOKUP(C476,道具信息!$N$2:$O$291,2,FALSE))</f>
        <v>T3部件</v>
      </c>
      <c r="R476" s="3">
        <f t="shared" si="224"/>
        <v>588</v>
      </c>
      <c r="S476" s="11">
        <f t="shared" si="225"/>
        <v>2.5999999999999999E-2</v>
      </c>
      <c r="T476" s="3" t="str">
        <f>VLOOKUP(Q476,道具信息!$Q$3:$S$20,2,FALSE)</f>
        <v>CHEST_ITEM_TYPE_T3_PART</v>
      </c>
      <c r="U476" s="3" t="str">
        <f>IF(COUNTIF(U$408:U475,T476)=0,T476,"")</f>
        <v/>
      </c>
      <c r="V476" s="3" t="str">
        <f t="shared" si="228"/>
        <v>CHEST_ITEM_TYPE_T2_SHARD,CHEST_ITEM_TYPE_T3_SHARD,CHEST_ITEM_TYPE_T4_SHARD,CHEST_ITEM_TYPE_T1_PART,CHEST_ITEM_TYPE_T2_PART,CHEST_ITEM_TYPE_T3_PART</v>
      </c>
      <c r="W476" s="13" t="str">
        <f t="shared" si="226"/>
        <v/>
      </c>
      <c r="X476" s="3" t="str">
        <f t="shared" si="227"/>
        <v/>
      </c>
      <c r="Y476" s="3" t="str">
        <f t="shared" si="229"/>
        <v>16.4%,24.9%,18.2%,27.0%,10.6%,2.6%</v>
      </c>
    </row>
    <row r="477" spans="2:25" x14ac:dyDescent="0.3">
      <c r="B477" s="2">
        <f>数据源!BM509</f>
        <v>9</v>
      </c>
      <c r="C477" s="2" t="str">
        <f>数据源!BN509</f>
        <v>T3HP6</v>
      </c>
      <c r="D477" s="2" t="str">
        <f>数据源!BO509</f>
        <v>部件</v>
      </c>
      <c r="E477" s="2">
        <f>数据源!BP509</f>
        <v>387.6</v>
      </c>
      <c r="F477" s="2">
        <f>数据源!BQ509</f>
        <v>1.5</v>
      </c>
      <c r="G477" s="2">
        <f>数据源!BR509</f>
        <v>6.1000000000000004E-3</v>
      </c>
      <c r="H477" s="2">
        <f>数据源!BS509</f>
        <v>3.2262641898864806E-3</v>
      </c>
      <c r="I477" s="2">
        <f>数据源!BT509</f>
        <v>32</v>
      </c>
      <c r="J477" s="3">
        <f t="shared" si="222"/>
        <v>1</v>
      </c>
      <c r="K477" s="3">
        <f t="shared" si="223"/>
        <v>2</v>
      </c>
      <c r="L477" s="3" t="str">
        <f t="shared" si="217"/>
        <v>部件</v>
      </c>
      <c r="M477" s="3">
        <f t="shared" ca="1" si="218"/>
        <v>93206</v>
      </c>
      <c r="N477" s="3" t="str">
        <f t="shared" ca="1" si="219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477" s="3" t="str">
        <f t="shared" si="220"/>
        <v>1250,1250,1250,998,998,998,898,898,898,593,593,593,527,527,658,658,342,342,342,342,342,342,342,342,342,342,342,342,342,342,342,342,342,342,134,134,134,134,134,134,134,134,134,134,134,134,134,134,134,134,134,134,33,33,33,33,33,33,33,33,33,33,33,33,32,32,32,32,32,32</v>
      </c>
      <c r="P477" s="1" t="str">
        <f t="shared" si="221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,(1,2),(1,2),(1,2),(1,2),(1,2),(1,2),(1,2),(1,2),(1,2),(1,2),(1,2),(1,2),(1,2)</v>
      </c>
      <c r="Q477" s="3" t="str">
        <f>IF(D477="坦克碎片",VLOOKUP(C477,道具信息!$N$2:$O$291,2,FALSE)&amp;"碎片",VLOOKUP(C477,道具信息!$N$2:$O$291,2,FALSE))</f>
        <v>T3部件</v>
      </c>
      <c r="R477" s="3">
        <f t="shared" si="224"/>
        <v>588</v>
      </c>
      <c r="S477" s="11">
        <f t="shared" si="225"/>
        <v>2.5999999999999999E-2</v>
      </c>
      <c r="T477" s="3" t="str">
        <f>VLOOKUP(Q477,道具信息!$Q$3:$S$20,2,FALSE)</f>
        <v>CHEST_ITEM_TYPE_T3_PART</v>
      </c>
      <c r="U477" s="3" t="str">
        <f>IF(COUNTIF(U$408:U476,T477)=0,T477,"")</f>
        <v/>
      </c>
      <c r="V477" s="3" t="str">
        <f t="shared" si="228"/>
        <v>CHEST_ITEM_TYPE_T2_SHARD,CHEST_ITEM_TYPE_T3_SHARD,CHEST_ITEM_TYPE_T4_SHARD,CHEST_ITEM_TYPE_T1_PART,CHEST_ITEM_TYPE_T2_PART,CHEST_ITEM_TYPE_T3_PART</v>
      </c>
      <c r="W477" s="13" t="str">
        <f t="shared" si="226"/>
        <v/>
      </c>
      <c r="X477" s="3" t="str">
        <f t="shared" si="227"/>
        <v/>
      </c>
      <c r="Y477" s="3" t="str">
        <f t="shared" si="229"/>
        <v>16.4%,24.9%,18.2%,27.0%,10.6%,2.6%</v>
      </c>
    </row>
    <row r="478" spans="2:25" x14ac:dyDescent="0.3">
      <c r="B478" s="2">
        <f>数据源!BM510</f>
        <v>9</v>
      </c>
      <c r="C478" s="2" t="str">
        <f>数据源!BN510</f>
        <v>T4LP1</v>
      </c>
      <c r="D478" s="2" t="str">
        <f>数据源!BO510</f>
        <v>部件</v>
      </c>
      <c r="E478" s="2">
        <f>数据源!BP510</f>
        <v>2325</v>
      </c>
      <c r="F478" s="2">
        <f>数据源!BQ510</f>
        <v>1</v>
      </c>
      <c r="G478" s="2">
        <f>数据源!BR510</f>
        <v>6.0000000000000001E-3</v>
      </c>
      <c r="H478" s="2">
        <f>数据源!BS510</f>
        <v>7.9354838709677416E-4</v>
      </c>
      <c r="I478" s="2">
        <f>数据源!BT510</f>
        <v>8</v>
      </c>
      <c r="J478" s="3">
        <f t="shared" si="222"/>
        <v>1</v>
      </c>
      <c r="K478" s="3">
        <f t="shared" si="223"/>
        <v>1</v>
      </c>
      <c r="L478" s="3" t="str">
        <f t="shared" si="217"/>
        <v>部件</v>
      </c>
      <c r="M478" s="3">
        <f t="shared" ca="1" si="218"/>
        <v>94001</v>
      </c>
      <c r="N478" s="3" t="str">
        <f t="shared" ca="1" si="219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</v>
      </c>
      <c r="O478" s="3" t="str">
        <f t="shared" si="220"/>
        <v>1250,1250,1250,998,998,998,898,898,898,593,593,593,527,527,658,658,342,342,342,342,342,342,342,342,342,342,342,342,342,342,342,342,342,342,134,134,134,134,134,134,134,134,134,134,134,134,134,134,134,134,134,134,33,33,33,33,33,33,33,33,33,33,33,33,32,32,32,32,32,32,8</v>
      </c>
      <c r="P478" s="1" t="str">
        <f t="shared" si="221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,(1,2),(1,2),(1,2),(1,2),(1,2),(1,2),(1,2),(1,2),(1,2),(1,2),(1,2),(1,2),(1,2),(1,1)</v>
      </c>
      <c r="Q478" s="3" t="str">
        <f>IF(D478="坦克碎片",VLOOKUP(C478,道具信息!$N$2:$O$291,2,FALSE)&amp;"碎片",VLOOKUP(C478,道具信息!$N$2:$O$291,2,FALSE))</f>
        <v>T4部件</v>
      </c>
      <c r="R478" s="3">
        <f t="shared" si="224"/>
        <v>72</v>
      </c>
      <c r="S478" s="11">
        <f t="shared" si="225"/>
        <v>3.0000000000000001E-3</v>
      </c>
      <c r="T478" s="3" t="str">
        <f>VLOOKUP(Q478,道具信息!$Q$3:$S$20,2,FALSE)</f>
        <v>CHEST_ITEM_TYPE_T4_PART</v>
      </c>
      <c r="U478" s="3" t="str">
        <f>IF(COUNTIF(U$408:U477,T478)=0,T478,"")</f>
        <v>CHEST_ITEM_TYPE_T4_PART</v>
      </c>
      <c r="V478" s="3" t="str">
        <f t="shared" si="228"/>
        <v>CHEST_ITEM_TYPE_T2_SHARD,CHEST_ITEM_TYPE_T3_SHARD,CHEST_ITEM_TYPE_T4_SHARD,CHEST_ITEM_TYPE_T1_PART,CHEST_ITEM_TYPE_T2_PART,CHEST_ITEM_TYPE_T3_PART,CHEST_ITEM_TYPE_T4_PART</v>
      </c>
      <c r="W478" s="13">
        <f t="shared" si="226"/>
        <v>3.0000000000000001E-3</v>
      </c>
      <c r="X478" s="3" t="str">
        <f t="shared" si="227"/>
        <v>0.3%</v>
      </c>
      <c r="Y478" s="3" t="str">
        <f t="shared" si="229"/>
        <v>16.4%,24.9%,18.2%,27.0%,10.6%,2.6%,0.3%</v>
      </c>
    </row>
    <row r="479" spans="2:25" x14ac:dyDescent="0.3">
      <c r="B479" s="2">
        <f>数据源!BM511</f>
        <v>9</v>
      </c>
      <c r="C479" s="2" t="str">
        <f>数据源!BN511</f>
        <v>T4LP3</v>
      </c>
      <c r="D479" s="2" t="str">
        <f>数据源!BO511</f>
        <v>部件</v>
      </c>
      <c r="E479" s="2">
        <f>数据源!BP511</f>
        <v>2325</v>
      </c>
      <c r="F479" s="2">
        <f>数据源!BQ511</f>
        <v>1</v>
      </c>
      <c r="G479" s="2">
        <f>数据源!BR511</f>
        <v>6.0000000000000001E-3</v>
      </c>
      <c r="H479" s="2">
        <f>数据源!BS511</f>
        <v>7.9354838709677416E-4</v>
      </c>
      <c r="I479" s="2">
        <f>数据源!BT511</f>
        <v>8</v>
      </c>
      <c r="J479" s="3">
        <f t="shared" si="222"/>
        <v>1</v>
      </c>
      <c r="K479" s="3">
        <f t="shared" si="223"/>
        <v>1</v>
      </c>
      <c r="L479" s="3" t="str">
        <f t="shared" si="217"/>
        <v>部件</v>
      </c>
      <c r="M479" s="3">
        <f t="shared" ca="1" si="218"/>
        <v>94003</v>
      </c>
      <c r="N479" s="3" t="str">
        <f t="shared" ca="1" si="219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</v>
      </c>
      <c r="O479" s="3" t="str">
        <f t="shared" si="220"/>
        <v>1250,1250,1250,998,998,998,898,898,898,593,593,593,527,527,658,658,342,342,342,342,342,342,342,342,342,342,342,342,342,342,342,342,342,342,134,134,134,134,134,134,134,134,134,134,134,134,134,134,134,134,134,134,33,33,33,33,33,33,33,33,33,33,33,33,32,32,32,32,32,32,8,8</v>
      </c>
      <c r="P479" s="1" t="str">
        <f t="shared" si="221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,(1,2),(1,2),(1,2),(1,2),(1,2),(1,2),(1,2),(1,2),(1,2),(1,2),(1,2),(1,2),(1,2),(1,1),(1,1)</v>
      </c>
      <c r="Q479" s="3" t="str">
        <f>IF(D479="坦克碎片",VLOOKUP(C479,道具信息!$N$2:$O$291,2,FALSE)&amp;"碎片",VLOOKUP(C479,道具信息!$N$2:$O$291,2,FALSE))</f>
        <v>T4部件</v>
      </c>
      <c r="R479" s="3">
        <f t="shared" si="224"/>
        <v>72</v>
      </c>
      <c r="S479" s="11">
        <f t="shared" si="225"/>
        <v>3.0000000000000001E-3</v>
      </c>
      <c r="T479" s="3" t="str">
        <f>VLOOKUP(Q479,道具信息!$Q$3:$S$20,2,FALSE)</f>
        <v>CHEST_ITEM_TYPE_T4_PART</v>
      </c>
      <c r="U479" s="3" t="str">
        <f>IF(COUNTIF(U$408:U478,T479)=0,T479,"")</f>
        <v/>
      </c>
      <c r="V479" s="3" t="str">
        <f t="shared" si="228"/>
        <v>CHEST_ITEM_TYPE_T2_SHARD,CHEST_ITEM_TYPE_T3_SHARD,CHEST_ITEM_TYPE_T4_SHARD,CHEST_ITEM_TYPE_T1_PART,CHEST_ITEM_TYPE_T2_PART,CHEST_ITEM_TYPE_T3_PART,CHEST_ITEM_TYPE_T4_PART</v>
      </c>
      <c r="W479" s="13" t="str">
        <f t="shared" si="226"/>
        <v/>
      </c>
      <c r="X479" s="3" t="str">
        <f t="shared" si="227"/>
        <v/>
      </c>
      <c r="Y479" s="3" t="str">
        <f t="shared" si="229"/>
        <v>16.4%,24.9%,18.2%,27.0%,10.6%,2.6%,0.3%</v>
      </c>
    </row>
    <row r="480" spans="2:25" x14ac:dyDescent="0.3">
      <c r="B480" s="2">
        <f>数据源!BM512</f>
        <v>9</v>
      </c>
      <c r="C480" s="2" t="str">
        <f>数据源!BN512</f>
        <v>T4LP5</v>
      </c>
      <c r="D480" s="2" t="str">
        <f>数据源!BO512</f>
        <v>部件</v>
      </c>
      <c r="E480" s="2">
        <f>数据源!BP512</f>
        <v>2325</v>
      </c>
      <c r="F480" s="2">
        <f>数据源!BQ512</f>
        <v>1</v>
      </c>
      <c r="G480" s="2">
        <f>数据源!BR512</f>
        <v>6.0000000000000001E-3</v>
      </c>
      <c r="H480" s="2">
        <f>数据源!BS512</f>
        <v>7.9354838709677416E-4</v>
      </c>
      <c r="I480" s="2">
        <f>数据源!BT512</f>
        <v>8</v>
      </c>
      <c r="J480" s="3">
        <f t="shared" si="222"/>
        <v>1</v>
      </c>
      <c r="K480" s="3">
        <f t="shared" si="223"/>
        <v>1</v>
      </c>
      <c r="L480" s="3" t="str">
        <f t="shared" si="217"/>
        <v>部件</v>
      </c>
      <c r="M480" s="3">
        <f t="shared" ca="1" si="218"/>
        <v>94005</v>
      </c>
      <c r="N480" s="3" t="str">
        <f t="shared" ca="1" si="219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</v>
      </c>
      <c r="O480" s="3" t="str">
        <f t="shared" si="220"/>
        <v>1250,1250,1250,998,998,998,898,898,898,593,593,593,527,527,658,658,342,342,342,342,342,342,342,342,342,342,342,342,342,342,342,342,342,342,134,134,134,134,134,134,134,134,134,134,134,134,134,134,134,134,134,134,33,33,33,33,33,33,33,33,33,33,33,33,32,32,32,32,32,32,8,8,8</v>
      </c>
      <c r="P480" s="1" t="str">
        <f t="shared" si="221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,(1,2),(1,2),(1,2),(1,2),(1,2),(1,2),(1,2),(1,2),(1,2),(1,2),(1,2),(1,2),(1,2),(1,1),(1,1),(1,1)</v>
      </c>
      <c r="Q480" s="3" t="str">
        <f>IF(D480="坦克碎片",VLOOKUP(C480,道具信息!$N$2:$O$291,2,FALSE)&amp;"碎片",VLOOKUP(C480,道具信息!$N$2:$O$291,2,FALSE))</f>
        <v>T4部件</v>
      </c>
      <c r="R480" s="3">
        <f t="shared" si="224"/>
        <v>72</v>
      </c>
      <c r="S480" s="11">
        <f t="shared" si="225"/>
        <v>3.0000000000000001E-3</v>
      </c>
      <c r="T480" s="3" t="str">
        <f>VLOOKUP(Q480,道具信息!$Q$3:$S$20,2,FALSE)</f>
        <v>CHEST_ITEM_TYPE_T4_PART</v>
      </c>
      <c r="U480" s="3" t="str">
        <f>IF(COUNTIF(U$408:U479,T480)=0,T480,"")</f>
        <v/>
      </c>
      <c r="V480" s="3" t="str">
        <f t="shared" si="228"/>
        <v>CHEST_ITEM_TYPE_T2_SHARD,CHEST_ITEM_TYPE_T3_SHARD,CHEST_ITEM_TYPE_T4_SHARD,CHEST_ITEM_TYPE_T1_PART,CHEST_ITEM_TYPE_T2_PART,CHEST_ITEM_TYPE_T3_PART,CHEST_ITEM_TYPE_T4_PART</v>
      </c>
      <c r="W480" s="13" t="str">
        <f t="shared" si="226"/>
        <v/>
      </c>
      <c r="X480" s="3" t="str">
        <f t="shared" si="227"/>
        <v/>
      </c>
      <c r="Y480" s="3" t="str">
        <f t="shared" si="229"/>
        <v>16.4%,24.9%,18.2%,27.0%,10.6%,2.6%,0.3%</v>
      </c>
    </row>
    <row r="481" spans="2:25" x14ac:dyDescent="0.3">
      <c r="B481" s="2">
        <f>数据源!BM513</f>
        <v>9</v>
      </c>
      <c r="C481" s="2" t="str">
        <f>数据源!BN513</f>
        <v>T4MP1</v>
      </c>
      <c r="D481" s="2" t="str">
        <f>数据源!BO513</f>
        <v>部件</v>
      </c>
      <c r="E481" s="2">
        <f>数据源!BP513</f>
        <v>2325</v>
      </c>
      <c r="F481" s="2">
        <f>数据源!BQ513</f>
        <v>1</v>
      </c>
      <c r="G481" s="2">
        <f>数据源!BR513</f>
        <v>6.0000000000000001E-3</v>
      </c>
      <c r="H481" s="2">
        <f>数据源!BS513</f>
        <v>7.9354838709677416E-4</v>
      </c>
      <c r="I481" s="2">
        <f>数据源!BT513</f>
        <v>8</v>
      </c>
      <c r="J481" s="3">
        <f t="shared" si="222"/>
        <v>1</v>
      </c>
      <c r="K481" s="3">
        <f t="shared" si="223"/>
        <v>1</v>
      </c>
      <c r="L481" s="3" t="str">
        <f t="shared" si="217"/>
        <v>部件</v>
      </c>
      <c r="M481" s="3">
        <f t="shared" ca="1" si="218"/>
        <v>94101</v>
      </c>
      <c r="N481" s="3" t="str">
        <f t="shared" ca="1" si="219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</v>
      </c>
      <c r="O481" s="3" t="str">
        <f t="shared" si="220"/>
        <v>1250,1250,1250,998,998,998,898,898,898,593,593,593,527,527,658,658,342,342,342,342,342,342,342,342,342,342,342,342,342,342,342,342,342,342,134,134,134,134,134,134,134,134,134,134,134,134,134,134,134,134,134,134,33,33,33,33,33,33,33,33,33,33,33,33,32,32,32,32,32,32,8,8,8,8</v>
      </c>
      <c r="P481" s="1" t="str">
        <f t="shared" si="221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,(1,2),(1,2),(1,2),(1,2),(1,2),(1,2),(1,2),(1,2),(1,2),(1,2),(1,2),(1,2),(1,2),(1,1),(1,1),(1,1),(1,1)</v>
      </c>
      <c r="Q481" s="3" t="str">
        <f>IF(D481="坦克碎片",VLOOKUP(C481,道具信息!$N$2:$O$291,2,FALSE)&amp;"碎片",VLOOKUP(C481,道具信息!$N$2:$O$291,2,FALSE))</f>
        <v>T4部件</v>
      </c>
      <c r="R481" s="3">
        <f t="shared" si="224"/>
        <v>72</v>
      </c>
      <c r="S481" s="11">
        <f t="shared" si="225"/>
        <v>3.0000000000000001E-3</v>
      </c>
      <c r="T481" s="3" t="str">
        <f>VLOOKUP(Q481,道具信息!$Q$3:$S$20,2,FALSE)</f>
        <v>CHEST_ITEM_TYPE_T4_PART</v>
      </c>
      <c r="U481" s="3" t="str">
        <f>IF(COUNTIF(U$408:U480,T481)=0,T481,"")</f>
        <v/>
      </c>
      <c r="V481" s="3" t="str">
        <f t="shared" si="228"/>
        <v>CHEST_ITEM_TYPE_T2_SHARD,CHEST_ITEM_TYPE_T3_SHARD,CHEST_ITEM_TYPE_T4_SHARD,CHEST_ITEM_TYPE_T1_PART,CHEST_ITEM_TYPE_T2_PART,CHEST_ITEM_TYPE_T3_PART,CHEST_ITEM_TYPE_T4_PART</v>
      </c>
      <c r="W481" s="13" t="str">
        <f t="shared" si="226"/>
        <v/>
      </c>
      <c r="X481" s="3" t="str">
        <f t="shared" si="227"/>
        <v/>
      </c>
      <c r="Y481" s="3" t="str">
        <f t="shared" si="229"/>
        <v>16.4%,24.9%,18.2%,27.0%,10.6%,2.6%,0.3%</v>
      </c>
    </row>
    <row r="482" spans="2:25" x14ac:dyDescent="0.3">
      <c r="B482" s="2">
        <f>数据源!BM514</f>
        <v>9</v>
      </c>
      <c r="C482" s="2" t="str">
        <f>数据源!BN514</f>
        <v>T4MP3</v>
      </c>
      <c r="D482" s="2" t="str">
        <f>数据源!BO514</f>
        <v>部件</v>
      </c>
      <c r="E482" s="2">
        <f>数据源!BP514</f>
        <v>2325</v>
      </c>
      <c r="F482" s="2">
        <f>数据源!BQ514</f>
        <v>1</v>
      </c>
      <c r="G482" s="2">
        <f>数据源!BR514</f>
        <v>6.0000000000000001E-3</v>
      </c>
      <c r="H482" s="2">
        <f>数据源!BS514</f>
        <v>7.9354838709677416E-4</v>
      </c>
      <c r="I482" s="2">
        <f>数据源!BT514</f>
        <v>8</v>
      </c>
      <c r="J482" s="3">
        <f t="shared" si="222"/>
        <v>1</v>
      </c>
      <c r="K482" s="3">
        <f t="shared" si="223"/>
        <v>1</v>
      </c>
      <c r="L482" s="3" t="str">
        <f t="shared" si="217"/>
        <v>部件</v>
      </c>
      <c r="M482" s="3">
        <f t="shared" ca="1" si="218"/>
        <v>94103</v>
      </c>
      <c r="N482" s="3" t="str">
        <f t="shared" ca="1" si="219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</v>
      </c>
      <c r="O482" s="3" t="str">
        <f t="shared" si="220"/>
        <v>1250,1250,1250,998,998,998,898,898,898,593,593,593,527,527,658,658,342,342,342,342,342,342,342,342,342,342,342,342,342,342,342,342,342,342,134,134,134,134,134,134,134,134,134,134,134,134,134,134,134,134,134,134,33,33,33,33,33,33,33,33,33,33,33,33,32,32,32,32,32,32,8,8,8,8,8</v>
      </c>
      <c r="P482" s="1" t="str">
        <f t="shared" si="221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,(1,2),(1,2),(1,2),(1,2),(1,2),(1,2),(1,2),(1,2),(1,2),(1,2),(1,2),(1,2),(1,2),(1,1),(1,1),(1,1),(1,1),(1,1)</v>
      </c>
      <c r="Q482" s="3" t="str">
        <f>IF(D482="坦克碎片",VLOOKUP(C482,道具信息!$N$2:$O$291,2,FALSE)&amp;"碎片",VLOOKUP(C482,道具信息!$N$2:$O$291,2,FALSE))</f>
        <v>T4部件</v>
      </c>
      <c r="R482" s="3">
        <f t="shared" si="224"/>
        <v>72</v>
      </c>
      <c r="S482" s="11">
        <f t="shared" si="225"/>
        <v>3.0000000000000001E-3</v>
      </c>
      <c r="T482" s="3" t="str">
        <f>VLOOKUP(Q482,道具信息!$Q$3:$S$20,2,FALSE)</f>
        <v>CHEST_ITEM_TYPE_T4_PART</v>
      </c>
      <c r="U482" s="3" t="str">
        <f>IF(COUNTIF(U$408:U481,T482)=0,T482,"")</f>
        <v/>
      </c>
      <c r="V482" s="3" t="str">
        <f t="shared" si="228"/>
        <v>CHEST_ITEM_TYPE_T2_SHARD,CHEST_ITEM_TYPE_T3_SHARD,CHEST_ITEM_TYPE_T4_SHARD,CHEST_ITEM_TYPE_T1_PART,CHEST_ITEM_TYPE_T2_PART,CHEST_ITEM_TYPE_T3_PART,CHEST_ITEM_TYPE_T4_PART</v>
      </c>
      <c r="W482" s="13" t="str">
        <f t="shared" si="226"/>
        <v/>
      </c>
      <c r="X482" s="3" t="str">
        <f t="shared" si="227"/>
        <v/>
      </c>
      <c r="Y482" s="3" t="str">
        <f t="shared" si="229"/>
        <v>16.4%,24.9%,18.2%,27.0%,10.6%,2.6%,0.3%</v>
      </c>
    </row>
    <row r="483" spans="2:25" x14ac:dyDescent="0.3">
      <c r="B483" s="2">
        <f>数据源!BM515</f>
        <v>9</v>
      </c>
      <c r="C483" s="2" t="str">
        <f>数据源!BN515</f>
        <v>T4MP5</v>
      </c>
      <c r="D483" s="2" t="str">
        <f>数据源!BO515</f>
        <v>部件</v>
      </c>
      <c r="E483" s="2">
        <f>数据源!BP515</f>
        <v>2325</v>
      </c>
      <c r="F483" s="2">
        <f>数据源!BQ515</f>
        <v>1</v>
      </c>
      <c r="G483" s="2">
        <f>数据源!BR515</f>
        <v>6.0000000000000001E-3</v>
      </c>
      <c r="H483" s="2">
        <f>数据源!BS515</f>
        <v>7.9354838709677416E-4</v>
      </c>
      <c r="I483" s="2">
        <f>数据源!BT515</f>
        <v>8</v>
      </c>
      <c r="J483" s="3">
        <f t="shared" si="222"/>
        <v>1</v>
      </c>
      <c r="K483" s="3">
        <f t="shared" si="223"/>
        <v>1</v>
      </c>
      <c r="L483" s="3" t="str">
        <f t="shared" si="217"/>
        <v>部件</v>
      </c>
      <c r="M483" s="3">
        <f t="shared" ca="1" si="218"/>
        <v>94105</v>
      </c>
      <c r="N483" s="3" t="str">
        <f t="shared" ca="1" si="219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</v>
      </c>
      <c r="O483" s="3" t="str">
        <f t="shared" si="220"/>
        <v>1250,1250,1250,998,998,998,898,898,898,593,593,593,527,527,658,658,342,342,342,342,342,342,342,342,342,342,342,342,342,342,342,342,342,342,134,134,134,134,134,134,134,134,134,134,134,134,134,134,134,134,134,134,33,33,33,33,33,33,33,33,33,33,33,33,32,32,32,32,32,32,8,8,8,8,8,8</v>
      </c>
      <c r="P483" s="1" t="str">
        <f t="shared" si="221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,(1,2),(1,2),(1,2),(1,2),(1,2),(1,2),(1,2),(1,2),(1,2),(1,2),(1,2),(1,2),(1,2),(1,1),(1,1),(1,1),(1,1),(1,1),(1,1)</v>
      </c>
      <c r="Q483" s="3" t="str">
        <f>IF(D483="坦克碎片",VLOOKUP(C483,道具信息!$N$2:$O$291,2,FALSE)&amp;"碎片",VLOOKUP(C483,道具信息!$N$2:$O$291,2,FALSE))</f>
        <v>T4部件</v>
      </c>
      <c r="R483" s="3">
        <f t="shared" si="224"/>
        <v>72</v>
      </c>
      <c r="S483" s="11">
        <f t="shared" si="225"/>
        <v>3.0000000000000001E-3</v>
      </c>
      <c r="T483" s="3" t="str">
        <f>VLOOKUP(Q483,道具信息!$Q$3:$S$20,2,FALSE)</f>
        <v>CHEST_ITEM_TYPE_T4_PART</v>
      </c>
      <c r="U483" s="3" t="str">
        <f>IF(COUNTIF(U$408:U482,T483)=0,T483,"")</f>
        <v/>
      </c>
      <c r="V483" s="3" t="str">
        <f t="shared" si="228"/>
        <v>CHEST_ITEM_TYPE_T2_SHARD,CHEST_ITEM_TYPE_T3_SHARD,CHEST_ITEM_TYPE_T4_SHARD,CHEST_ITEM_TYPE_T1_PART,CHEST_ITEM_TYPE_T2_PART,CHEST_ITEM_TYPE_T3_PART,CHEST_ITEM_TYPE_T4_PART</v>
      </c>
      <c r="W483" s="13" t="str">
        <f t="shared" si="226"/>
        <v/>
      </c>
      <c r="X483" s="3" t="str">
        <f t="shared" si="227"/>
        <v/>
      </c>
      <c r="Y483" s="3" t="str">
        <f t="shared" si="229"/>
        <v>16.4%,24.9%,18.2%,27.0%,10.6%,2.6%,0.3%</v>
      </c>
    </row>
    <row r="484" spans="2:25" x14ac:dyDescent="0.3">
      <c r="B484" s="2">
        <f>数据源!BM516</f>
        <v>9</v>
      </c>
      <c r="C484" s="2" t="str">
        <f>数据源!BN516</f>
        <v>T4HP1</v>
      </c>
      <c r="D484" s="2" t="str">
        <f>数据源!BO516</f>
        <v>部件</v>
      </c>
      <c r="E484" s="2">
        <f>数据源!BP516</f>
        <v>2325</v>
      </c>
      <c r="F484" s="2">
        <f>数据源!BQ516</f>
        <v>1</v>
      </c>
      <c r="G484" s="2">
        <f>数据源!BR516</f>
        <v>6.0000000000000001E-3</v>
      </c>
      <c r="H484" s="2">
        <f>数据源!BS516</f>
        <v>7.9354838709677416E-4</v>
      </c>
      <c r="I484" s="2">
        <f>数据源!BT516</f>
        <v>8</v>
      </c>
      <c r="J484" s="3">
        <f t="shared" si="222"/>
        <v>1</v>
      </c>
      <c r="K484" s="3">
        <f t="shared" si="223"/>
        <v>1</v>
      </c>
      <c r="L484" s="3" t="str">
        <f t="shared" si="217"/>
        <v>部件</v>
      </c>
      <c r="M484" s="3">
        <f t="shared" ca="1" si="218"/>
        <v>94201</v>
      </c>
      <c r="N484" s="3" t="str">
        <f t="shared" ca="1" si="219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</v>
      </c>
      <c r="O484" s="3" t="str">
        <f t="shared" si="220"/>
        <v>1250,1250,1250,998,998,998,898,898,898,593,593,593,527,527,658,658,342,342,342,342,342,342,342,342,342,342,342,342,342,342,342,342,342,342,134,134,134,134,134,134,134,134,134,134,134,134,134,134,134,134,134,134,33,33,33,33,33,33,33,33,33,33,33,33,32,32,32,32,32,32,8,8,8,8,8,8,8</v>
      </c>
      <c r="P484" s="1" t="str">
        <f t="shared" si="221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,(1,2),(1,2),(1,2),(1,2),(1,2),(1,2),(1,2),(1,2),(1,2),(1,2),(1,2),(1,2),(1,2),(1,1),(1,1),(1,1),(1,1),(1,1),(1,1),(1,1)</v>
      </c>
      <c r="Q484" s="3" t="str">
        <f>IF(D484="坦克碎片",VLOOKUP(C484,道具信息!$N$2:$O$291,2,FALSE)&amp;"碎片",VLOOKUP(C484,道具信息!$N$2:$O$291,2,FALSE))</f>
        <v>T4部件</v>
      </c>
      <c r="R484" s="3">
        <f t="shared" si="224"/>
        <v>72</v>
      </c>
      <c r="S484" s="11">
        <f t="shared" si="225"/>
        <v>3.0000000000000001E-3</v>
      </c>
      <c r="T484" s="3" t="str">
        <f>VLOOKUP(Q484,道具信息!$Q$3:$S$20,2,FALSE)</f>
        <v>CHEST_ITEM_TYPE_T4_PART</v>
      </c>
      <c r="U484" s="3" t="str">
        <f>IF(COUNTIF(U$408:U483,T484)=0,T484,"")</f>
        <v/>
      </c>
      <c r="V484" s="3" t="str">
        <f t="shared" si="228"/>
        <v>CHEST_ITEM_TYPE_T2_SHARD,CHEST_ITEM_TYPE_T3_SHARD,CHEST_ITEM_TYPE_T4_SHARD,CHEST_ITEM_TYPE_T1_PART,CHEST_ITEM_TYPE_T2_PART,CHEST_ITEM_TYPE_T3_PART,CHEST_ITEM_TYPE_T4_PART</v>
      </c>
      <c r="W484" s="13" t="str">
        <f t="shared" si="226"/>
        <v/>
      </c>
      <c r="X484" s="3" t="str">
        <f t="shared" si="227"/>
        <v/>
      </c>
      <c r="Y484" s="3" t="str">
        <f t="shared" si="229"/>
        <v>16.4%,24.9%,18.2%,27.0%,10.6%,2.6%,0.3%</v>
      </c>
    </row>
    <row r="485" spans="2:25" x14ac:dyDescent="0.3">
      <c r="B485" s="2">
        <f>数据源!BM517</f>
        <v>9</v>
      </c>
      <c r="C485" s="2" t="str">
        <f>数据源!BN517</f>
        <v>T4HP3</v>
      </c>
      <c r="D485" s="2" t="str">
        <f>数据源!BO517</f>
        <v>部件</v>
      </c>
      <c r="E485" s="2">
        <f>数据源!BP517</f>
        <v>2325</v>
      </c>
      <c r="F485" s="2">
        <f>数据源!BQ517</f>
        <v>1</v>
      </c>
      <c r="G485" s="2">
        <f>数据源!BR517</f>
        <v>6.0000000000000001E-3</v>
      </c>
      <c r="H485" s="2">
        <f>数据源!BS517</f>
        <v>7.9354838709677416E-4</v>
      </c>
      <c r="I485" s="2">
        <f>数据源!BT517</f>
        <v>8</v>
      </c>
      <c r="J485" s="3">
        <f t="shared" si="222"/>
        <v>1</v>
      </c>
      <c r="K485" s="3">
        <f t="shared" si="223"/>
        <v>1</v>
      </c>
      <c r="L485" s="3" t="str">
        <f t="shared" si="217"/>
        <v>部件</v>
      </c>
      <c r="M485" s="3">
        <f t="shared" ca="1" si="218"/>
        <v>94203</v>
      </c>
      <c r="N485" s="3" t="str">
        <f t="shared" ca="1" si="219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</v>
      </c>
      <c r="O485" s="3" t="str">
        <f t="shared" si="220"/>
        <v>1250,1250,1250,998,998,998,898,898,898,593,593,593,527,527,658,658,342,342,342,342,342,342,342,342,342,342,342,342,342,342,342,342,342,342,134,134,134,134,134,134,134,134,134,134,134,134,134,134,134,134,134,134,33,33,33,33,33,33,33,33,33,33,33,33,32,32,32,32,32,32,8,8,8,8,8,8,8,8</v>
      </c>
      <c r="P485" s="1" t="str">
        <f t="shared" si="221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,(1,2),(1,2),(1,2),(1,2),(1,2),(1,2),(1,2),(1,2),(1,2),(1,2),(1,2),(1,2),(1,2),(1,1),(1,1),(1,1),(1,1),(1,1),(1,1),(1,1),(1,1)</v>
      </c>
      <c r="Q485" s="3" t="str">
        <f>IF(D485="坦克碎片",VLOOKUP(C485,道具信息!$N$2:$O$291,2,FALSE)&amp;"碎片",VLOOKUP(C485,道具信息!$N$2:$O$291,2,FALSE))</f>
        <v>T4部件</v>
      </c>
      <c r="R485" s="3">
        <f t="shared" si="224"/>
        <v>72</v>
      </c>
      <c r="S485" s="11">
        <f t="shared" si="225"/>
        <v>3.0000000000000001E-3</v>
      </c>
      <c r="T485" s="3" t="str">
        <f>VLOOKUP(Q485,道具信息!$Q$3:$S$20,2,FALSE)</f>
        <v>CHEST_ITEM_TYPE_T4_PART</v>
      </c>
      <c r="U485" s="3" t="str">
        <f>IF(COUNTIF(U$408:U484,T485)=0,T485,"")</f>
        <v/>
      </c>
      <c r="V485" s="3" t="str">
        <f t="shared" si="228"/>
        <v>CHEST_ITEM_TYPE_T2_SHARD,CHEST_ITEM_TYPE_T3_SHARD,CHEST_ITEM_TYPE_T4_SHARD,CHEST_ITEM_TYPE_T1_PART,CHEST_ITEM_TYPE_T2_PART,CHEST_ITEM_TYPE_T3_PART,CHEST_ITEM_TYPE_T4_PART</v>
      </c>
      <c r="W485" s="13" t="str">
        <f t="shared" si="226"/>
        <v/>
      </c>
      <c r="X485" s="3" t="str">
        <f t="shared" si="227"/>
        <v/>
      </c>
      <c r="Y485" s="3" t="str">
        <f t="shared" si="229"/>
        <v>16.4%,24.9%,18.2%,27.0%,10.6%,2.6%,0.3%</v>
      </c>
    </row>
    <row r="486" spans="2:25" x14ac:dyDescent="0.3">
      <c r="B486" s="2">
        <f>数据源!BM518</f>
        <v>9</v>
      </c>
      <c r="C486" s="2" t="str">
        <f>数据源!BN518</f>
        <v>T4HP5</v>
      </c>
      <c r="D486" s="2" t="str">
        <f>数据源!BO518</f>
        <v>部件</v>
      </c>
      <c r="E486" s="2">
        <f>数据源!BP518</f>
        <v>2325</v>
      </c>
      <c r="F486" s="2">
        <f>数据源!BQ518</f>
        <v>1</v>
      </c>
      <c r="G486" s="2">
        <f>数据源!BR518</f>
        <v>6.0000000000000001E-3</v>
      </c>
      <c r="H486" s="2">
        <f>数据源!BS518</f>
        <v>7.9354838709677416E-4</v>
      </c>
      <c r="I486" s="2">
        <f>数据源!BT518</f>
        <v>8</v>
      </c>
      <c r="J486" s="3">
        <f t="shared" si="222"/>
        <v>1</v>
      </c>
      <c r="K486" s="3">
        <f t="shared" si="223"/>
        <v>1</v>
      </c>
      <c r="L486" s="3" t="str">
        <f t="shared" si="217"/>
        <v>部件</v>
      </c>
      <c r="M486" s="3">
        <f t="shared" ca="1" si="218"/>
        <v>94205</v>
      </c>
      <c r="N486" s="3" t="str">
        <f t="shared" ca="1" si="219"/>
        <v>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</v>
      </c>
      <c r="O486" s="3" t="str">
        <f t="shared" si="220"/>
        <v>1250,1250,1250,998,998,998,898,898,898,593,593,593,527,527,658,658,342,342,342,342,342,342,342,342,342,342,342,342,342,342,342,342,342,342,134,134,134,134,134,134,134,134,134,134,134,134,134,134,134,134,134,134,33,33,33,33,33,33,33,33,33,33,33,33,32,32,32,32,32,32,8,8,8,8,8,8,8,8,8</v>
      </c>
      <c r="P486" s="1" t="str">
        <f t="shared" si="221"/>
        <v>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,(1,2),(1,2),(1,2),(1,2),(1,2),(1,2),(1,2),(1,2),(1,2),(1,2),(1,2),(1,2),(1,2),(1,1),(1,1),(1,1),(1,1),(1,1),(1,1),(1,1),(1,1),(1,1)</v>
      </c>
      <c r="Q486" s="3" t="str">
        <f>IF(D486="坦克碎片",VLOOKUP(C486,道具信息!$N$2:$O$291,2,FALSE)&amp;"碎片",VLOOKUP(C486,道具信息!$N$2:$O$291,2,FALSE))</f>
        <v>T4部件</v>
      </c>
      <c r="R486" s="3">
        <f t="shared" si="224"/>
        <v>72</v>
      </c>
      <c r="S486" s="11">
        <f t="shared" si="225"/>
        <v>3.0000000000000001E-3</v>
      </c>
      <c r="T486" s="3" t="str">
        <f>VLOOKUP(Q486,道具信息!$Q$3:$S$20,2,FALSE)</f>
        <v>CHEST_ITEM_TYPE_T4_PART</v>
      </c>
      <c r="U486" s="3" t="str">
        <f>IF(COUNTIF(U$408:U485,T486)=0,T486,"")</f>
        <v/>
      </c>
      <c r="V486" s="3" t="str">
        <f t="shared" si="228"/>
        <v>CHEST_ITEM_TYPE_T2_SHARD,CHEST_ITEM_TYPE_T3_SHARD,CHEST_ITEM_TYPE_T4_SHARD,CHEST_ITEM_TYPE_T1_PART,CHEST_ITEM_TYPE_T2_PART,CHEST_ITEM_TYPE_T3_PART,CHEST_ITEM_TYPE_T4_PART</v>
      </c>
      <c r="W486" s="13" t="str">
        <f t="shared" si="226"/>
        <v/>
      </c>
      <c r="X486" s="3" t="str">
        <f t="shared" si="227"/>
        <v/>
      </c>
      <c r="Y486" s="3" t="str">
        <f t="shared" si="229"/>
        <v>16.4%,24.9%,18.2%,27.0%,10.6%,2.6%,0.3%</v>
      </c>
    </row>
    <row r="487" spans="2:25" x14ac:dyDescent="0.3">
      <c r="N487" s="3" t="str">
        <f ca="1">"["&amp;N486&amp;"]"</f>
        <v>[51221,52221,53221,51311,52311,53311,51321,52321,53321,51411,52411,53411,51421,52421,51431,52431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]</v>
      </c>
      <c r="O487" s="3" t="str">
        <f>"["&amp;O486&amp;"]"</f>
        <v>[1250,1250,1250,998,998,998,898,898,898,593,593,593,527,527,658,658,342,342,342,342,342,342,342,342,342,342,342,342,342,342,342,342,342,342,134,134,134,134,134,134,134,134,134,134,134,134,134,134,134,134,134,134,33,33,33,33,33,33,33,33,33,33,33,33,32,32,32,32,32,32,8,8,8,8,8,8,8,8,8]</v>
      </c>
      <c r="P487" s="3" t="str">
        <f>"["&amp;P486&amp;"]"</f>
        <v>[(3,4),(3,4),(3,4),(2,4),(2,4),(2,4),(2,3),(2,3),(2,3),(1,3),(1,3),(1,3),(1,2),(1,2),(1,1),(1,1),(3,6),(3,6),(3,6),(3,6),(3,6),(3,6),(3,6),(3,6),(3,6),(3,6),(3,6),(3,6),(3,6),(3,6),(3,6),(3,6),(3,6),(3,6),(2,3),(2,3),(2,3),(2,3),(2,3),(2,3),(2,3),(2,3),(2,3),(2,3),(2,3),(2,3),(2,3),(2,3),(2,3),(2,3),(2,3),(2,3),(1,2),(1,2),(1,2),(1,2),(1,2),(1,2),(1,2),(1,2),(1,2),(1,2),(1,2),(1,2),(1,2),(1,2),(1,2),(1,2),(1,2),(1,2),(1,1),(1,1),(1,1),(1,1),(1,1),(1,1),(1,1),(1,1),(1,1)]</v>
      </c>
      <c r="V487" s="3" t="str">
        <f>"["&amp;V486&amp;"]"</f>
        <v>[CHEST_ITEM_TYPE_T2_SHARD,CHEST_ITEM_TYPE_T3_SHARD,CHEST_ITEM_TYPE_T4_SHARD,CHEST_ITEM_TYPE_T1_PART,CHEST_ITEM_TYPE_T2_PART,CHEST_ITEM_TYPE_T3_PART,CHEST_ITEM_TYPE_T4_PART]</v>
      </c>
      <c r="Y487" s="3" t="str">
        <f>"["&amp;Y486&amp;"]"</f>
        <v>[16.4%,24.9%,18.2%,27.0%,10.6%,2.6%,0.3%]</v>
      </c>
    </row>
    <row r="489" spans="2:25" x14ac:dyDescent="0.3">
      <c r="B489" s="2" t="str">
        <f>数据源!BM521</f>
        <v>联赛等级</v>
      </c>
      <c r="C489" s="2" t="str">
        <f>数据源!BN521</f>
        <v>道具名称</v>
      </c>
      <c r="D489" s="2" t="str">
        <f>数据源!BO521</f>
        <v>对应大类</v>
      </c>
      <c r="E489" s="2" t="str">
        <f>数据源!BP521</f>
        <v>道具价值</v>
      </c>
      <c r="F489" s="2" t="str">
        <f>数据源!BQ521</f>
        <v>抽取个数</v>
      </c>
      <c r="G489" s="2" t="str">
        <f>数据源!BR521</f>
        <v>价值比例</v>
      </c>
      <c r="H489" s="2" t="str">
        <f>数据源!BS521</f>
        <v>产出概率</v>
      </c>
      <c r="I489" s="2" t="str">
        <f>数据源!BT521</f>
        <v>权重值</v>
      </c>
      <c r="J489" s="7" t="s">
        <v>234</v>
      </c>
      <c r="K489" s="7" t="s">
        <v>235</v>
      </c>
      <c r="L489" s="3" t="s">
        <v>222</v>
      </c>
      <c r="M489" s="3" t="s">
        <v>152</v>
      </c>
      <c r="N489" s="3" t="s">
        <v>224</v>
      </c>
      <c r="O489" s="3" t="s">
        <v>225</v>
      </c>
      <c r="P489" s="3" t="s">
        <v>226</v>
      </c>
      <c r="Q489" s="8" t="s">
        <v>244</v>
      </c>
      <c r="R489" s="8" t="s">
        <v>245</v>
      </c>
      <c r="S489" s="8" t="s">
        <v>246</v>
      </c>
    </row>
    <row r="490" spans="2:25" x14ac:dyDescent="0.3">
      <c r="B490" s="2">
        <f>数据源!BM522</f>
        <v>10</v>
      </c>
      <c r="C490" s="2" t="str">
        <f>数据源!BN522</f>
        <v>Puma</v>
      </c>
      <c r="D490" s="2" t="str">
        <f>数据源!BO522</f>
        <v>坦克碎片</v>
      </c>
      <c r="E490" s="2">
        <f>数据源!BP522</f>
        <v>22</v>
      </c>
      <c r="F490" s="2">
        <f>数据源!BQ522</f>
        <v>3.5</v>
      </c>
      <c r="G490" s="2">
        <f>数据源!BR522</f>
        <v>3.6999999999999998E-2</v>
      </c>
      <c r="H490" s="2">
        <f>数据源!BS522</f>
        <v>0.14775974025974023</v>
      </c>
      <c r="I490" s="2">
        <f>数据源!BT522</f>
        <v>1478</v>
      </c>
      <c r="J490" s="3">
        <f t="shared" ref="J490:J553" si="230">ROUNDUP(IF(F490&gt;1,F490-ROUNDDOWN(SQRT(F490),0),F490),0)</f>
        <v>3</v>
      </c>
      <c r="K490" s="3">
        <f t="shared" ref="K490:K553" si="231">F490*2-J490</f>
        <v>4</v>
      </c>
      <c r="L490" s="3" t="str">
        <f>RIGHT(D490,2)</f>
        <v>碎片</v>
      </c>
      <c r="M490" s="3">
        <f ca="1">IF(OR(L490="坦克",L490="碎片"),VLOOKUP(C490,INDIRECT("坦克ID"),MATCH(L490&amp;"ID",INDIRECT("坦克标头"),0),FALSE),VLOOKUP(C490,INDIRECT(L490&amp;"ID"),2,FALSE))</f>
        <v>51221</v>
      </c>
      <c r="N490" s="3">
        <f ca="1">M490</f>
        <v>51221</v>
      </c>
      <c r="O490" s="3">
        <f>I490</f>
        <v>1478</v>
      </c>
      <c r="P490" s="1" t="str">
        <f>"("&amp;J490&amp;","&amp;K490&amp;")"</f>
        <v>(3,4)</v>
      </c>
      <c r="Q490" s="3" t="str">
        <f>IF(D490="坦克碎片",VLOOKUP(C490,道具信息!$N$2:$O$291,2,FALSE)&amp;"碎片",VLOOKUP(C490,道具信息!$N$2:$O$291,2,FALSE))</f>
        <v>T2坦克碎片</v>
      </c>
      <c r="R490" s="3">
        <f t="shared" ref="R490:R521" si="232">SUMIFS(I$3:I$580,Q$3:Q$580,Q490,B$3:B$580,B490)</f>
        <v>4434</v>
      </c>
      <c r="S490" s="11">
        <f t="shared" ref="S490:S521" si="233">ROUND(R490/SUMIF(B$3:B$580,B490,I$3:I$580),3)</f>
        <v>0.19800000000000001</v>
      </c>
      <c r="T490" s="3" t="str">
        <f>VLOOKUP(Q490,道具信息!$Q$3:$S$20,2,FALSE)</f>
        <v>CHEST_ITEM_TYPE_T2_SHARD</v>
      </c>
      <c r="U490" s="3" t="str">
        <f>T490</f>
        <v>CHEST_ITEM_TYPE_T2_SHARD</v>
      </c>
      <c r="V490" s="3" t="str">
        <f>U490</f>
        <v>CHEST_ITEM_TYPE_T2_SHARD</v>
      </c>
      <c r="W490" s="13">
        <f>IF(U490&lt;&gt;"",ROUND(S490*100%,3),"")</f>
        <v>0.19800000000000001</v>
      </c>
      <c r="X490" s="3" t="str">
        <f>TEXT(W490,"0.0%")</f>
        <v>19.8%</v>
      </c>
      <c r="Y490" s="3" t="str">
        <f>X490</f>
        <v>19.8%</v>
      </c>
    </row>
    <row r="491" spans="2:25" x14ac:dyDescent="0.3">
      <c r="B491" s="2">
        <f>数据源!BM523</f>
        <v>10</v>
      </c>
      <c r="C491" s="2" t="str">
        <f>数据源!BN523</f>
        <v>四号</v>
      </c>
      <c r="D491" s="2" t="str">
        <f>数据源!BO523</f>
        <v>坦克碎片</v>
      </c>
      <c r="E491" s="2">
        <f>数据源!BP523</f>
        <v>22</v>
      </c>
      <c r="F491" s="2">
        <f>数据源!BQ523</f>
        <v>3.5</v>
      </c>
      <c r="G491" s="2">
        <f>数据源!BR523</f>
        <v>3.6999999999999998E-2</v>
      </c>
      <c r="H491" s="2">
        <f>数据源!BS523</f>
        <v>0.14775974025974023</v>
      </c>
      <c r="I491" s="2">
        <f>数据源!BT523</f>
        <v>1478</v>
      </c>
      <c r="J491" s="3">
        <f t="shared" si="230"/>
        <v>3</v>
      </c>
      <c r="K491" s="3">
        <f t="shared" si="231"/>
        <v>4</v>
      </c>
      <c r="L491" s="3" t="str">
        <f t="shared" ref="L491:L546" si="234">RIGHT(D491,2)</f>
        <v>碎片</v>
      </c>
      <c r="M491" s="3">
        <f t="shared" ref="M491:M546" ca="1" si="235">IF(OR(L491="坦克",L491="碎片"),VLOOKUP(C491,INDIRECT("坦克ID"),MATCH(L491&amp;"ID",INDIRECT("坦克标头"),0),FALSE),VLOOKUP(C491,INDIRECT(L491&amp;"ID"),2,FALSE))</f>
        <v>52221</v>
      </c>
      <c r="N491" s="3" t="str">
        <f ca="1">N490&amp;","&amp;M491</f>
        <v>51221,52221</v>
      </c>
      <c r="O491" s="3" t="str">
        <f>O490&amp;","&amp;I491</f>
        <v>1478,1478</v>
      </c>
      <c r="P491" s="1" t="str">
        <f>P490&amp;","&amp;"("&amp;J491&amp;","&amp;K491&amp;")"</f>
        <v>(3,4),(3,4)</v>
      </c>
      <c r="Q491" s="3" t="str">
        <f>IF(D491="坦克碎片",VLOOKUP(C491,道具信息!$N$2:$O$291,2,FALSE)&amp;"碎片",VLOOKUP(C491,道具信息!$N$2:$O$291,2,FALSE))</f>
        <v>T2坦克碎片</v>
      </c>
      <c r="R491" s="3">
        <f t="shared" si="232"/>
        <v>4434</v>
      </c>
      <c r="S491" s="11">
        <f t="shared" si="233"/>
        <v>0.19800000000000001</v>
      </c>
      <c r="T491" s="3" t="str">
        <f>VLOOKUP(Q491,道具信息!$Q$3:$S$20,2,FALSE)</f>
        <v>CHEST_ITEM_TYPE_T2_SHARD</v>
      </c>
      <c r="U491" s="3" t="str">
        <f>IF(COUNTIF(U$490:U490,T491)=0,T491,"")</f>
        <v/>
      </c>
      <c r="V491" s="3" t="str">
        <f>IF(U491&lt;&gt;"",V490&amp;","&amp;U491,V490)</f>
        <v>CHEST_ITEM_TYPE_T2_SHARD</v>
      </c>
      <c r="W491" s="13" t="str">
        <f t="shared" ref="W491:W554" si="236">IF(U491&lt;&gt;"",ROUND(S491*100%,3),"")</f>
        <v/>
      </c>
      <c r="X491" s="3" t="str">
        <f t="shared" ref="X491:X554" si="237">TEXT(W491,"0.0%")</f>
        <v/>
      </c>
      <c r="Y491" s="3" t="str">
        <f>IF(X491&lt;&gt;"",Y490&amp;","&amp;X491,Y490)</f>
        <v>19.8%</v>
      </c>
    </row>
    <row r="492" spans="2:25" x14ac:dyDescent="0.3">
      <c r="B492" s="2">
        <f>数据源!BM524</f>
        <v>10</v>
      </c>
      <c r="C492" s="2" t="str">
        <f>数据源!BN524</f>
        <v>丘吉尔</v>
      </c>
      <c r="D492" s="2" t="str">
        <f>数据源!BO524</f>
        <v>坦克碎片</v>
      </c>
      <c r="E492" s="2">
        <f>数据源!BP524</f>
        <v>22</v>
      </c>
      <c r="F492" s="2">
        <f>数据源!BQ524</f>
        <v>3.5</v>
      </c>
      <c r="G492" s="2">
        <f>数据源!BR524</f>
        <v>3.6999999999999998E-2</v>
      </c>
      <c r="H492" s="2">
        <f>数据源!BS524</f>
        <v>0.14775974025974023</v>
      </c>
      <c r="I492" s="2">
        <f>数据源!BT524</f>
        <v>1478</v>
      </c>
      <c r="J492" s="3">
        <f t="shared" si="230"/>
        <v>3</v>
      </c>
      <c r="K492" s="3">
        <f t="shared" si="231"/>
        <v>4</v>
      </c>
      <c r="L492" s="3" t="str">
        <f t="shared" si="234"/>
        <v>碎片</v>
      </c>
      <c r="M492" s="3">
        <f t="shared" ca="1" si="235"/>
        <v>53221</v>
      </c>
      <c r="N492" s="3" t="str">
        <f t="shared" ref="N492:N546" ca="1" si="238">N491&amp;","&amp;M492</f>
        <v>51221,52221,53221</v>
      </c>
      <c r="O492" s="3" t="str">
        <f t="shared" ref="O492:O546" si="239">O491&amp;","&amp;I492</f>
        <v>1478,1478,1478</v>
      </c>
      <c r="P492" s="1" t="str">
        <f t="shared" ref="P492:P546" si="240">P491&amp;","&amp;"("&amp;J492&amp;","&amp;K492&amp;")"</f>
        <v>(3,4),(3,4),(3,4)</v>
      </c>
      <c r="Q492" s="3" t="str">
        <f>IF(D492="坦克碎片",VLOOKUP(C492,道具信息!$N$2:$O$291,2,FALSE)&amp;"碎片",VLOOKUP(C492,道具信息!$N$2:$O$291,2,FALSE))</f>
        <v>T2坦克碎片</v>
      </c>
      <c r="R492" s="3">
        <f t="shared" si="232"/>
        <v>4434</v>
      </c>
      <c r="S492" s="11">
        <f t="shared" si="233"/>
        <v>0.19800000000000001</v>
      </c>
      <c r="T492" s="3" t="str">
        <f>VLOOKUP(Q492,道具信息!$Q$3:$S$20,2,FALSE)</f>
        <v>CHEST_ITEM_TYPE_T2_SHARD</v>
      </c>
      <c r="U492" s="3" t="str">
        <f>IF(COUNTIF(U$490:U491,T492)=0,T492,"")</f>
        <v/>
      </c>
      <c r="V492" s="3" t="str">
        <f t="shared" ref="V492:V555" si="241">IF(U492&lt;&gt;"",V491&amp;","&amp;U492,V491)</f>
        <v>CHEST_ITEM_TYPE_T2_SHARD</v>
      </c>
      <c r="W492" s="13" t="str">
        <f t="shared" si="236"/>
        <v/>
      </c>
      <c r="X492" s="3" t="str">
        <f t="shared" si="237"/>
        <v/>
      </c>
      <c r="Y492" s="3" t="str">
        <f t="shared" ref="Y492:Y555" si="242">IF(X492&lt;&gt;"",Y491&amp;","&amp;X492,Y491)</f>
        <v>19.8%</v>
      </c>
    </row>
    <row r="493" spans="2:25" x14ac:dyDescent="0.3">
      <c r="B493" s="2">
        <f>数据源!BM525</f>
        <v>10</v>
      </c>
      <c r="C493" s="2" t="str">
        <f>数据源!BN525</f>
        <v>35(t)</v>
      </c>
      <c r="D493" s="2" t="str">
        <f>数据源!BO525</f>
        <v>坦克碎片</v>
      </c>
      <c r="E493" s="2">
        <f>数据源!BP525</f>
        <v>35</v>
      </c>
      <c r="F493" s="2">
        <f>数据源!BQ525</f>
        <v>3</v>
      </c>
      <c r="G493" s="2">
        <f>数据源!BR525</f>
        <v>3.6999999999999998E-2</v>
      </c>
      <c r="H493" s="2">
        <f>数据源!BS525</f>
        <v>0.10835714285714286</v>
      </c>
      <c r="I493" s="2">
        <f>数据源!BT525</f>
        <v>1084</v>
      </c>
      <c r="J493" s="3">
        <f t="shared" si="230"/>
        <v>2</v>
      </c>
      <c r="K493" s="3">
        <f t="shared" si="231"/>
        <v>4</v>
      </c>
      <c r="L493" s="3" t="str">
        <f t="shared" si="234"/>
        <v>碎片</v>
      </c>
      <c r="M493" s="3">
        <f t="shared" ca="1" si="235"/>
        <v>51311</v>
      </c>
      <c r="N493" s="3" t="str">
        <f t="shared" ca="1" si="238"/>
        <v>51221,52221,53221,51311</v>
      </c>
      <c r="O493" s="3" t="str">
        <f t="shared" si="239"/>
        <v>1478,1478,1478,1084</v>
      </c>
      <c r="P493" s="1" t="str">
        <f t="shared" si="240"/>
        <v>(3,4),(3,4),(3,4),(2,4)</v>
      </c>
      <c r="Q493" s="3" t="str">
        <f>IF(D493="坦克碎片",VLOOKUP(C493,道具信息!$N$2:$O$291,2,FALSE)&amp;"碎片",VLOOKUP(C493,道具信息!$N$2:$O$291,2,FALSE))</f>
        <v>T3坦克碎片</v>
      </c>
      <c r="R493" s="3">
        <f t="shared" si="232"/>
        <v>5691</v>
      </c>
      <c r="S493" s="11">
        <f t="shared" si="233"/>
        <v>0.254</v>
      </c>
      <c r="T493" s="3" t="str">
        <f>VLOOKUP(Q493,道具信息!$Q$3:$S$20,2,FALSE)</f>
        <v>CHEST_ITEM_TYPE_T3_SHARD</v>
      </c>
      <c r="U493" s="3" t="str">
        <f>IF(COUNTIF(U$490:U492,T493)=0,T493,"")</f>
        <v>CHEST_ITEM_TYPE_T3_SHARD</v>
      </c>
      <c r="V493" s="3" t="str">
        <f t="shared" si="241"/>
        <v>CHEST_ITEM_TYPE_T2_SHARD,CHEST_ITEM_TYPE_T3_SHARD</v>
      </c>
      <c r="W493" s="13">
        <f t="shared" si="236"/>
        <v>0.254</v>
      </c>
      <c r="X493" s="3" t="str">
        <f t="shared" si="237"/>
        <v>25.4%</v>
      </c>
      <c r="Y493" s="3" t="str">
        <f t="shared" si="242"/>
        <v>19.8%,25.4%</v>
      </c>
    </row>
    <row r="494" spans="2:25" x14ac:dyDescent="0.3">
      <c r="B494" s="2">
        <f>数据源!BM526</f>
        <v>10</v>
      </c>
      <c r="C494" s="2" t="str">
        <f>数据源!BN526</f>
        <v>玛蒂尔达</v>
      </c>
      <c r="D494" s="2" t="str">
        <f>数据源!BO526</f>
        <v>坦克碎片</v>
      </c>
      <c r="E494" s="2">
        <f>数据源!BP526</f>
        <v>35</v>
      </c>
      <c r="F494" s="2">
        <f>数据源!BQ526</f>
        <v>3</v>
      </c>
      <c r="G494" s="2">
        <f>数据源!BR526</f>
        <v>3.6999999999999998E-2</v>
      </c>
      <c r="H494" s="2">
        <f>数据源!BS526</f>
        <v>0.10835714285714286</v>
      </c>
      <c r="I494" s="2">
        <f>数据源!BT526</f>
        <v>1084</v>
      </c>
      <c r="J494" s="3">
        <f t="shared" si="230"/>
        <v>2</v>
      </c>
      <c r="K494" s="3">
        <f t="shared" si="231"/>
        <v>4</v>
      </c>
      <c r="L494" s="3" t="str">
        <f t="shared" si="234"/>
        <v>碎片</v>
      </c>
      <c r="M494" s="3">
        <f t="shared" ca="1" si="235"/>
        <v>52311</v>
      </c>
      <c r="N494" s="3" t="str">
        <f t="shared" ca="1" si="238"/>
        <v>51221,52221,53221,51311,52311</v>
      </c>
      <c r="O494" s="3" t="str">
        <f t="shared" si="239"/>
        <v>1478,1478,1478,1084,1084</v>
      </c>
      <c r="P494" s="1" t="str">
        <f t="shared" si="240"/>
        <v>(3,4),(3,4),(3,4),(2,4),(2,4)</v>
      </c>
      <c r="Q494" s="3" t="str">
        <f>IF(D494="坦克碎片",VLOOKUP(C494,道具信息!$N$2:$O$291,2,FALSE)&amp;"碎片",VLOOKUP(C494,道具信息!$N$2:$O$291,2,FALSE))</f>
        <v>T3坦克碎片</v>
      </c>
      <c r="R494" s="3">
        <f t="shared" si="232"/>
        <v>5691</v>
      </c>
      <c r="S494" s="11">
        <f t="shared" si="233"/>
        <v>0.254</v>
      </c>
      <c r="T494" s="3" t="str">
        <f>VLOOKUP(Q494,道具信息!$Q$3:$S$20,2,FALSE)</f>
        <v>CHEST_ITEM_TYPE_T3_SHARD</v>
      </c>
      <c r="U494" s="3" t="str">
        <f>IF(COUNTIF(U$490:U493,T494)=0,T494,"")</f>
        <v/>
      </c>
      <c r="V494" s="3" t="str">
        <f t="shared" si="241"/>
        <v>CHEST_ITEM_TYPE_T2_SHARD,CHEST_ITEM_TYPE_T3_SHARD</v>
      </c>
      <c r="W494" s="13" t="str">
        <f t="shared" si="236"/>
        <v/>
      </c>
      <c r="X494" s="3" t="str">
        <f t="shared" si="237"/>
        <v/>
      </c>
      <c r="Y494" s="3" t="str">
        <f t="shared" si="242"/>
        <v>19.8%,25.4%</v>
      </c>
    </row>
    <row r="495" spans="2:25" x14ac:dyDescent="0.3">
      <c r="B495" s="2">
        <f>数据源!BM527</f>
        <v>10</v>
      </c>
      <c r="C495" s="2" t="str">
        <f>数据源!BN527</f>
        <v>黑豹</v>
      </c>
      <c r="D495" s="2" t="str">
        <f>数据源!BO527</f>
        <v>坦克碎片</v>
      </c>
      <c r="E495" s="2">
        <f>数据源!BP527</f>
        <v>35</v>
      </c>
      <c r="F495" s="2">
        <f>数据源!BQ527</f>
        <v>3</v>
      </c>
      <c r="G495" s="2">
        <f>数据源!BR527</f>
        <v>3.6999999999999998E-2</v>
      </c>
      <c r="H495" s="2">
        <f>数据源!BS527</f>
        <v>0.10835714285714286</v>
      </c>
      <c r="I495" s="2">
        <f>数据源!BT527</f>
        <v>1084</v>
      </c>
      <c r="J495" s="3">
        <f t="shared" si="230"/>
        <v>2</v>
      </c>
      <c r="K495" s="3">
        <f t="shared" si="231"/>
        <v>4</v>
      </c>
      <c r="L495" s="3" t="str">
        <f t="shared" si="234"/>
        <v>碎片</v>
      </c>
      <c r="M495" s="3">
        <f t="shared" ca="1" si="235"/>
        <v>53311</v>
      </c>
      <c r="N495" s="3" t="str">
        <f t="shared" ca="1" si="238"/>
        <v>51221,52221,53221,51311,52311,53311</v>
      </c>
      <c r="O495" s="3" t="str">
        <f t="shared" si="239"/>
        <v>1478,1478,1478,1084,1084,1084</v>
      </c>
      <c r="P495" s="1" t="str">
        <f t="shared" si="240"/>
        <v>(3,4),(3,4),(3,4),(2,4),(2,4),(2,4)</v>
      </c>
      <c r="Q495" s="3" t="str">
        <f>IF(D495="坦克碎片",VLOOKUP(C495,道具信息!$N$2:$O$291,2,FALSE)&amp;"碎片",VLOOKUP(C495,道具信息!$N$2:$O$291,2,FALSE))</f>
        <v>T3坦克碎片</v>
      </c>
      <c r="R495" s="3">
        <f t="shared" si="232"/>
        <v>5691</v>
      </c>
      <c r="S495" s="11">
        <f t="shared" si="233"/>
        <v>0.254</v>
      </c>
      <c r="T495" s="3" t="str">
        <f>VLOOKUP(Q495,道具信息!$Q$3:$S$20,2,FALSE)</f>
        <v>CHEST_ITEM_TYPE_T3_SHARD</v>
      </c>
      <c r="U495" s="3" t="str">
        <f>IF(COUNTIF(U$490:U494,T495)=0,T495,"")</f>
        <v/>
      </c>
      <c r="V495" s="3" t="str">
        <f t="shared" si="241"/>
        <v>CHEST_ITEM_TYPE_T2_SHARD,CHEST_ITEM_TYPE_T3_SHARD</v>
      </c>
      <c r="W495" s="13" t="str">
        <f t="shared" si="236"/>
        <v/>
      </c>
      <c r="X495" s="3" t="str">
        <f t="shared" si="237"/>
        <v/>
      </c>
      <c r="Y495" s="3" t="str">
        <f t="shared" si="242"/>
        <v>19.8%,25.4%</v>
      </c>
    </row>
    <row r="496" spans="2:25" x14ac:dyDescent="0.3">
      <c r="B496" s="2">
        <f>数据源!BM528</f>
        <v>10</v>
      </c>
      <c r="C496" s="2" t="str">
        <f>数据源!BN528</f>
        <v>十字军</v>
      </c>
      <c r="D496" s="2" t="str">
        <f>数据源!BO528</f>
        <v>坦克碎片</v>
      </c>
      <c r="E496" s="2">
        <f>数据源!BP528</f>
        <v>46.666666666666657</v>
      </c>
      <c r="F496" s="2">
        <f>数据源!BQ528</f>
        <v>3</v>
      </c>
      <c r="G496" s="2">
        <f>数据源!BR528</f>
        <v>3.6999999999999998E-2</v>
      </c>
      <c r="H496" s="2">
        <f>数据源!BS528</f>
        <v>8.1267857142857156E-2</v>
      </c>
      <c r="I496" s="2">
        <f>数据源!BT528</f>
        <v>813</v>
      </c>
      <c r="J496" s="3">
        <f t="shared" si="230"/>
        <v>2</v>
      </c>
      <c r="K496" s="3">
        <f t="shared" si="231"/>
        <v>4</v>
      </c>
      <c r="L496" s="3" t="str">
        <f t="shared" si="234"/>
        <v>碎片</v>
      </c>
      <c r="M496" s="3">
        <f t="shared" ca="1" si="235"/>
        <v>51321</v>
      </c>
      <c r="N496" s="3" t="str">
        <f t="shared" ca="1" si="238"/>
        <v>51221,52221,53221,51311,52311,53311,51321</v>
      </c>
      <c r="O496" s="3" t="str">
        <f t="shared" si="239"/>
        <v>1478,1478,1478,1084,1084,1084,813</v>
      </c>
      <c r="P496" s="1" t="str">
        <f t="shared" si="240"/>
        <v>(3,4),(3,4),(3,4),(2,4),(2,4),(2,4),(2,4)</v>
      </c>
      <c r="Q496" s="3" t="str">
        <f>IF(D496="坦克碎片",VLOOKUP(C496,道具信息!$N$2:$O$291,2,FALSE)&amp;"碎片",VLOOKUP(C496,道具信息!$N$2:$O$291,2,FALSE))</f>
        <v>T3坦克碎片</v>
      </c>
      <c r="R496" s="3">
        <f t="shared" si="232"/>
        <v>5691</v>
      </c>
      <c r="S496" s="11">
        <f t="shared" si="233"/>
        <v>0.254</v>
      </c>
      <c r="T496" s="3" t="str">
        <f>VLOOKUP(Q496,道具信息!$Q$3:$S$20,2,FALSE)</f>
        <v>CHEST_ITEM_TYPE_T3_SHARD</v>
      </c>
      <c r="U496" s="3" t="str">
        <f>IF(COUNTIF(U$490:U495,T496)=0,T496,"")</f>
        <v/>
      </c>
      <c r="V496" s="3" t="str">
        <f t="shared" si="241"/>
        <v>CHEST_ITEM_TYPE_T2_SHARD,CHEST_ITEM_TYPE_T3_SHARD</v>
      </c>
      <c r="W496" s="13" t="str">
        <f t="shared" si="236"/>
        <v/>
      </c>
      <c r="X496" s="3" t="str">
        <f t="shared" si="237"/>
        <v/>
      </c>
      <c r="Y496" s="3" t="str">
        <f t="shared" si="242"/>
        <v>19.8%,25.4%</v>
      </c>
    </row>
    <row r="497" spans="2:25" x14ac:dyDescent="0.3">
      <c r="B497" s="2">
        <f>数据源!BM529</f>
        <v>10</v>
      </c>
      <c r="C497" s="2" t="str">
        <f>数据源!BN529</f>
        <v>谢尔曼</v>
      </c>
      <c r="D497" s="2" t="str">
        <f>数据源!BO529</f>
        <v>坦克碎片</v>
      </c>
      <c r="E497" s="2">
        <f>数据源!BP529</f>
        <v>46.666666666666657</v>
      </c>
      <c r="F497" s="2">
        <f>数据源!BQ529</f>
        <v>3</v>
      </c>
      <c r="G497" s="2">
        <f>数据源!BR529</f>
        <v>3.6999999999999998E-2</v>
      </c>
      <c r="H497" s="2">
        <f>数据源!BS529</f>
        <v>8.1267857142857156E-2</v>
      </c>
      <c r="I497" s="2">
        <f>数据源!BT529</f>
        <v>813</v>
      </c>
      <c r="J497" s="3">
        <f t="shared" si="230"/>
        <v>2</v>
      </c>
      <c r="K497" s="3">
        <f t="shared" si="231"/>
        <v>4</v>
      </c>
      <c r="L497" s="3" t="str">
        <f t="shared" si="234"/>
        <v>碎片</v>
      </c>
      <c r="M497" s="3">
        <f t="shared" ca="1" si="235"/>
        <v>52321</v>
      </c>
      <c r="N497" s="3" t="str">
        <f t="shared" ca="1" si="238"/>
        <v>51221,52221,53221,51311,52311,53311,51321,52321</v>
      </c>
      <c r="O497" s="3" t="str">
        <f t="shared" si="239"/>
        <v>1478,1478,1478,1084,1084,1084,813,813</v>
      </c>
      <c r="P497" s="1" t="str">
        <f t="shared" si="240"/>
        <v>(3,4),(3,4),(3,4),(2,4),(2,4),(2,4),(2,4),(2,4)</v>
      </c>
      <c r="Q497" s="3" t="str">
        <f>IF(D497="坦克碎片",VLOOKUP(C497,道具信息!$N$2:$O$291,2,FALSE)&amp;"碎片",VLOOKUP(C497,道具信息!$N$2:$O$291,2,FALSE))</f>
        <v>T3坦克碎片</v>
      </c>
      <c r="R497" s="3">
        <f t="shared" si="232"/>
        <v>5691</v>
      </c>
      <c r="S497" s="11">
        <f t="shared" si="233"/>
        <v>0.254</v>
      </c>
      <c r="T497" s="3" t="str">
        <f>VLOOKUP(Q497,道具信息!$Q$3:$S$20,2,FALSE)</f>
        <v>CHEST_ITEM_TYPE_T3_SHARD</v>
      </c>
      <c r="U497" s="3" t="str">
        <f>IF(COUNTIF(U$490:U496,T497)=0,T497,"")</f>
        <v/>
      </c>
      <c r="V497" s="3" t="str">
        <f t="shared" si="241"/>
        <v>CHEST_ITEM_TYPE_T2_SHARD,CHEST_ITEM_TYPE_T3_SHARD</v>
      </c>
      <c r="W497" s="13" t="str">
        <f t="shared" si="236"/>
        <v/>
      </c>
      <c r="X497" s="3" t="str">
        <f t="shared" si="237"/>
        <v/>
      </c>
      <c r="Y497" s="3" t="str">
        <f t="shared" si="242"/>
        <v>19.8%,25.4%</v>
      </c>
    </row>
    <row r="498" spans="2:25" x14ac:dyDescent="0.3">
      <c r="B498" s="2">
        <f>数据源!BM530</f>
        <v>10</v>
      </c>
      <c r="C498" s="2" t="str">
        <f>数据源!BN530</f>
        <v>虎式</v>
      </c>
      <c r="D498" s="2" t="str">
        <f>数据源!BO530</f>
        <v>坦克碎片</v>
      </c>
      <c r="E498" s="2">
        <f>数据源!BP530</f>
        <v>46.666666666666657</v>
      </c>
      <c r="F498" s="2">
        <f>数据源!BQ530</f>
        <v>3</v>
      </c>
      <c r="G498" s="2">
        <f>数据源!BR530</f>
        <v>3.6999999999999998E-2</v>
      </c>
      <c r="H498" s="2">
        <f>数据源!BS530</f>
        <v>8.1267857142857156E-2</v>
      </c>
      <c r="I498" s="2">
        <f>数据源!BT530</f>
        <v>813</v>
      </c>
      <c r="J498" s="3">
        <f t="shared" si="230"/>
        <v>2</v>
      </c>
      <c r="K498" s="3">
        <f t="shared" si="231"/>
        <v>4</v>
      </c>
      <c r="L498" s="3" t="str">
        <f t="shared" si="234"/>
        <v>碎片</v>
      </c>
      <c r="M498" s="3">
        <f t="shared" ca="1" si="235"/>
        <v>53321</v>
      </c>
      <c r="N498" s="3" t="str">
        <f t="shared" ca="1" si="238"/>
        <v>51221,52221,53221,51311,52311,53311,51321,52321,53321</v>
      </c>
      <c r="O498" s="3" t="str">
        <f t="shared" si="239"/>
        <v>1478,1478,1478,1084,1084,1084,813,813,813</v>
      </c>
      <c r="P498" s="1" t="str">
        <f t="shared" si="240"/>
        <v>(3,4),(3,4),(3,4),(2,4),(2,4),(2,4),(2,4),(2,4),(2,4)</v>
      </c>
      <c r="Q498" s="3" t="str">
        <f>IF(D498="坦克碎片",VLOOKUP(C498,道具信息!$N$2:$O$291,2,FALSE)&amp;"碎片",VLOOKUP(C498,道具信息!$N$2:$O$291,2,FALSE))</f>
        <v>T3坦克碎片</v>
      </c>
      <c r="R498" s="3">
        <f t="shared" si="232"/>
        <v>5691</v>
      </c>
      <c r="S498" s="11">
        <f t="shared" si="233"/>
        <v>0.254</v>
      </c>
      <c r="T498" s="3" t="str">
        <f>VLOOKUP(Q498,道具信息!$Q$3:$S$20,2,FALSE)</f>
        <v>CHEST_ITEM_TYPE_T3_SHARD</v>
      </c>
      <c r="U498" s="3" t="str">
        <f>IF(COUNTIF(U$490:U497,T498)=0,T498,"")</f>
        <v/>
      </c>
      <c r="V498" s="3" t="str">
        <f t="shared" si="241"/>
        <v>CHEST_ITEM_TYPE_T2_SHARD,CHEST_ITEM_TYPE_T3_SHARD</v>
      </c>
      <c r="W498" s="13" t="str">
        <f t="shared" si="236"/>
        <v/>
      </c>
      <c r="X498" s="3" t="str">
        <f t="shared" si="237"/>
        <v/>
      </c>
      <c r="Y498" s="3" t="str">
        <f t="shared" si="242"/>
        <v>19.8%,25.4%</v>
      </c>
    </row>
    <row r="499" spans="2:25" x14ac:dyDescent="0.3">
      <c r="B499" s="2">
        <f>数据源!BM531</f>
        <v>10</v>
      </c>
      <c r="C499" s="2" t="str">
        <f>数据源!BN531</f>
        <v>霞飞</v>
      </c>
      <c r="D499" s="2" t="str">
        <f>数据源!BO531</f>
        <v>坦克碎片</v>
      </c>
      <c r="E499" s="2">
        <f>数据源!BP531</f>
        <v>92</v>
      </c>
      <c r="F499" s="2">
        <f>数据源!BQ531</f>
        <v>2</v>
      </c>
      <c r="G499" s="2">
        <f>数据源!BR531</f>
        <v>3.6999999999999998E-2</v>
      </c>
      <c r="H499" s="2">
        <f>数据源!BS531</f>
        <v>6.183423913043478E-2</v>
      </c>
      <c r="I499" s="2">
        <f>数据源!BT531</f>
        <v>618</v>
      </c>
      <c r="J499" s="3">
        <f t="shared" si="230"/>
        <v>1</v>
      </c>
      <c r="K499" s="3">
        <f t="shared" si="231"/>
        <v>3</v>
      </c>
      <c r="L499" s="3" t="str">
        <f t="shared" si="234"/>
        <v>碎片</v>
      </c>
      <c r="M499" s="3">
        <f t="shared" ca="1" si="235"/>
        <v>51411</v>
      </c>
      <c r="N499" s="3" t="str">
        <f t="shared" ca="1" si="238"/>
        <v>51221,52221,53221,51311,52311,53311,51321,52321,53321,51411</v>
      </c>
      <c r="O499" s="3" t="str">
        <f t="shared" si="239"/>
        <v>1478,1478,1478,1084,1084,1084,813,813,813,618</v>
      </c>
      <c r="P499" s="1" t="str">
        <f t="shared" si="240"/>
        <v>(3,4),(3,4),(3,4),(2,4),(2,4),(2,4),(2,4),(2,4),(2,4),(1,3)</v>
      </c>
      <c r="Q499" s="3" t="str">
        <f>IF(D499="坦克碎片",VLOOKUP(C499,道具信息!$N$2:$O$291,2,FALSE)&amp;"碎片",VLOOKUP(C499,道具信息!$N$2:$O$291,2,FALSE))</f>
        <v>T4坦克碎片</v>
      </c>
      <c r="R499" s="3">
        <f t="shared" si="232"/>
        <v>4878</v>
      </c>
      <c r="S499" s="11">
        <f t="shared" si="233"/>
        <v>0.217</v>
      </c>
      <c r="T499" s="3" t="str">
        <f>VLOOKUP(Q499,道具信息!$Q$3:$S$20,2,FALSE)</f>
        <v>CHEST_ITEM_TYPE_T4_SHARD</v>
      </c>
      <c r="U499" s="3" t="str">
        <f>IF(COUNTIF(U$490:U498,T499)=0,T499,"")</f>
        <v>CHEST_ITEM_TYPE_T4_SHARD</v>
      </c>
      <c r="V499" s="3" t="str">
        <f t="shared" si="241"/>
        <v>CHEST_ITEM_TYPE_T2_SHARD,CHEST_ITEM_TYPE_T3_SHARD,CHEST_ITEM_TYPE_T4_SHARD</v>
      </c>
      <c r="W499" s="13">
        <f t="shared" si="236"/>
        <v>0.217</v>
      </c>
      <c r="X499" s="3" t="str">
        <f t="shared" si="237"/>
        <v>21.7%</v>
      </c>
      <c r="Y499" s="3" t="str">
        <f t="shared" si="242"/>
        <v>19.8%,25.4%,21.7%</v>
      </c>
    </row>
    <row r="500" spans="2:25" x14ac:dyDescent="0.3">
      <c r="B500" s="2">
        <f>数据源!BM532</f>
        <v>10</v>
      </c>
      <c r="C500" s="2" t="str">
        <f>数据源!BN532</f>
        <v>M-48</v>
      </c>
      <c r="D500" s="2" t="str">
        <f>数据源!BO532</f>
        <v>坦克碎片</v>
      </c>
      <c r="E500" s="2">
        <f>数据源!BP532</f>
        <v>92</v>
      </c>
      <c r="F500" s="2">
        <f>数据源!BQ532</f>
        <v>2</v>
      </c>
      <c r="G500" s="2">
        <f>数据源!BR532</f>
        <v>3.6999999999999998E-2</v>
      </c>
      <c r="H500" s="2">
        <f>数据源!BS532</f>
        <v>6.183423913043478E-2</v>
      </c>
      <c r="I500" s="2">
        <f>数据源!BT532</f>
        <v>618</v>
      </c>
      <c r="J500" s="3">
        <f t="shared" si="230"/>
        <v>1</v>
      </c>
      <c r="K500" s="3">
        <f t="shared" si="231"/>
        <v>3</v>
      </c>
      <c r="L500" s="3" t="str">
        <f t="shared" si="234"/>
        <v>碎片</v>
      </c>
      <c r="M500" s="3">
        <f t="shared" ca="1" si="235"/>
        <v>52411</v>
      </c>
      <c r="N500" s="3" t="str">
        <f t="shared" ca="1" si="238"/>
        <v>51221,52221,53221,51311,52311,53311,51321,52321,53321,51411,52411</v>
      </c>
      <c r="O500" s="3" t="str">
        <f t="shared" si="239"/>
        <v>1478,1478,1478,1084,1084,1084,813,813,813,618,618</v>
      </c>
      <c r="P500" s="1" t="str">
        <f t="shared" si="240"/>
        <v>(3,4),(3,4),(3,4),(2,4),(2,4),(2,4),(2,4),(2,4),(2,4),(1,3),(1,3)</v>
      </c>
      <c r="Q500" s="3" t="str">
        <f>IF(D500="坦克碎片",VLOOKUP(C500,道具信息!$N$2:$O$291,2,FALSE)&amp;"碎片",VLOOKUP(C500,道具信息!$N$2:$O$291,2,FALSE))</f>
        <v>T4坦克碎片</v>
      </c>
      <c r="R500" s="3">
        <f t="shared" si="232"/>
        <v>4878</v>
      </c>
      <c r="S500" s="11">
        <f t="shared" si="233"/>
        <v>0.217</v>
      </c>
      <c r="T500" s="3" t="str">
        <f>VLOOKUP(Q500,道具信息!$Q$3:$S$20,2,FALSE)</f>
        <v>CHEST_ITEM_TYPE_T4_SHARD</v>
      </c>
      <c r="U500" s="3" t="str">
        <f>IF(COUNTIF(U$490:U499,T500)=0,T500,"")</f>
        <v/>
      </c>
      <c r="V500" s="3" t="str">
        <f t="shared" si="241"/>
        <v>CHEST_ITEM_TYPE_T2_SHARD,CHEST_ITEM_TYPE_T3_SHARD,CHEST_ITEM_TYPE_T4_SHARD</v>
      </c>
      <c r="W500" s="13" t="str">
        <f t="shared" si="236"/>
        <v/>
      </c>
      <c r="X500" s="3" t="str">
        <f t="shared" si="237"/>
        <v/>
      </c>
      <c r="Y500" s="3" t="str">
        <f t="shared" si="242"/>
        <v>19.8%,25.4%,21.7%</v>
      </c>
    </row>
    <row r="501" spans="2:25" x14ac:dyDescent="0.3">
      <c r="B501" s="2">
        <f>数据源!BM533</f>
        <v>10</v>
      </c>
      <c r="C501" s="2" t="str">
        <f>数据源!BN533</f>
        <v>征服者</v>
      </c>
      <c r="D501" s="2" t="str">
        <f>数据源!BO533</f>
        <v>坦克碎片</v>
      </c>
      <c r="E501" s="2">
        <f>数据源!BP533</f>
        <v>92</v>
      </c>
      <c r="F501" s="2">
        <f>数据源!BQ533</f>
        <v>2</v>
      </c>
      <c r="G501" s="2">
        <f>数据源!BR533</f>
        <v>3.6999999999999998E-2</v>
      </c>
      <c r="H501" s="2">
        <f>数据源!BS533</f>
        <v>6.183423913043478E-2</v>
      </c>
      <c r="I501" s="2">
        <f>数据源!BT533</f>
        <v>618</v>
      </c>
      <c r="J501" s="3">
        <f t="shared" si="230"/>
        <v>1</v>
      </c>
      <c r="K501" s="3">
        <f t="shared" si="231"/>
        <v>3</v>
      </c>
      <c r="L501" s="3" t="str">
        <f t="shared" si="234"/>
        <v>碎片</v>
      </c>
      <c r="M501" s="3">
        <f t="shared" ca="1" si="235"/>
        <v>53411</v>
      </c>
      <c r="N501" s="3" t="str">
        <f t="shared" ca="1" si="238"/>
        <v>51221,52221,53221,51311,52311,53311,51321,52321,53321,51411,52411,53411</v>
      </c>
      <c r="O501" s="3" t="str">
        <f t="shared" si="239"/>
        <v>1478,1478,1478,1084,1084,1084,813,813,813,618,618,618</v>
      </c>
      <c r="P501" s="1" t="str">
        <f t="shared" si="240"/>
        <v>(3,4),(3,4),(3,4),(2,4),(2,4),(2,4),(2,4),(2,4),(2,4),(1,3),(1,3),(1,3)</v>
      </c>
      <c r="Q501" s="3" t="str">
        <f>IF(D501="坦克碎片",VLOOKUP(C501,道具信息!$N$2:$O$291,2,FALSE)&amp;"碎片",VLOOKUP(C501,道具信息!$N$2:$O$291,2,FALSE))</f>
        <v>T4坦克碎片</v>
      </c>
      <c r="R501" s="3">
        <f t="shared" si="232"/>
        <v>4878</v>
      </c>
      <c r="S501" s="11">
        <f t="shared" si="233"/>
        <v>0.217</v>
      </c>
      <c r="T501" s="3" t="str">
        <f>VLOOKUP(Q501,道具信息!$Q$3:$S$20,2,FALSE)</f>
        <v>CHEST_ITEM_TYPE_T4_SHARD</v>
      </c>
      <c r="U501" s="3" t="str">
        <f>IF(COUNTIF(U$490:U500,T501)=0,T501,"")</f>
        <v/>
      </c>
      <c r="V501" s="3" t="str">
        <f t="shared" si="241"/>
        <v>CHEST_ITEM_TYPE_T2_SHARD,CHEST_ITEM_TYPE_T3_SHARD,CHEST_ITEM_TYPE_T4_SHARD</v>
      </c>
      <c r="W501" s="13" t="str">
        <f t="shared" si="236"/>
        <v/>
      </c>
      <c r="X501" s="3" t="str">
        <f t="shared" si="237"/>
        <v/>
      </c>
      <c r="Y501" s="3" t="str">
        <f t="shared" si="242"/>
        <v>19.8%,25.4%,21.7%</v>
      </c>
    </row>
    <row r="502" spans="2:25" x14ac:dyDescent="0.3">
      <c r="B502" s="2">
        <f>数据源!BM534</f>
        <v>10</v>
      </c>
      <c r="C502" s="2" t="str">
        <f>数据源!BN534</f>
        <v>潘兴</v>
      </c>
      <c r="D502" s="2" t="str">
        <f>数据源!BO534</f>
        <v>坦克碎片</v>
      </c>
      <c r="E502" s="2">
        <f>数据源!BP534</f>
        <v>138</v>
      </c>
      <c r="F502" s="2">
        <f>数据源!BQ534</f>
        <v>1.5</v>
      </c>
      <c r="G502" s="2">
        <f>数据源!BR534</f>
        <v>3.6999999999999998E-2</v>
      </c>
      <c r="H502" s="2">
        <f>数据源!BS534</f>
        <v>5.496376811594203E-2</v>
      </c>
      <c r="I502" s="2">
        <f>数据源!BT534</f>
        <v>550</v>
      </c>
      <c r="J502" s="3">
        <f t="shared" si="230"/>
        <v>1</v>
      </c>
      <c r="K502" s="3">
        <f t="shared" si="231"/>
        <v>2</v>
      </c>
      <c r="L502" s="3" t="str">
        <f t="shared" si="234"/>
        <v>碎片</v>
      </c>
      <c r="M502" s="3">
        <f t="shared" ca="1" si="235"/>
        <v>52421</v>
      </c>
      <c r="N502" s="3" t="str">
        <f t="shared" ca="1" si="238"/>
        <v>51221,52221,53221,51311,52311,53311,51321,52321,53321,51411,52411,53411,52421</v>
      </c>
      <c r="O502" s="3" t="str">
        <f t="shared" si="239"/>
        <v>1478,1478,1478,1084,1084,1084,813,813,813,618,618,618,550</v>
      </c>
      <c r="P502" s="1" t="str">
        <f t="shared" si="240"/>
        <v>(3,4),(3,4),(3,4),(2,4),(2,4),(2,4),(2,4),(2,4),(2,4),(1,3),(1,3),(1,3),(1,2)</v>
      </c>
      <c r="Q502" s="3" t="str">
        <f>IF(D502="坦克碎片",VLOOKUP(C502,道具信息!$N$2:$O$291,2,FALSE)&amp;"碎片",VLOOKUP(C502,道具信息!$N$2:$O$291,2,FALSE))</f>
        <v>T4坦克碎片</v>
      </c>
      <c r="R502" s="3">
        <f t="shared" si="232"/>
        <v>4878</v>
      </c>
      <c r="S502" s="11">
        <f t="shared" si="233"/>
        <v>0.217</v>
      </c>
      <c r="T502" s="3" t="str">
        <f>VLOOKUP(Q502,道具信息!$Q$3:$S$20,2,FALSE)</f>
        <v>CHEST_ITEM_TYPE_T4_SHARD</v>
      </c>
      <c r="U502" s="3" t="str">
        <f>IF(COUNTIF(U$490:U501,T502)=0,T502,"")</f>
        <v/>
      </c>
      <c r="V502" s="3" t="str">
        <f t="shared" si="241"/>
        <v>CHEST_ITEM_TYPE_T2_SHARD,CHEST_ITEM_TYPE_T3_SHARD,CHEST_ITEM_TYPE_T4_SHARD</v>
      </c>
      <c r="W502" s="13" t="str">
        <f t="shared" si="236"/>
        <v/>
      </c>
      <c r="X502" s="3" t="str">
        <f t="shared" si="237"/>
        <v/>
      </c>
      <c r="Y502" s="3" t="str">
        <f t="shared" si="242"/>
        <v>19.8%,25.4%,21.7%</v>
      </c>
    </row>
    <row r="503" spans="2:25" x14ac:dyDescent="0.3">
      <c r="B503" s="2">
        <f>数据源!BM535</f>
        <v>10</v>
      </c>
      <c r="C503" s="2" t="str">
        <f>数据源!BN535</f>
        <v>IS-4</v>
      </c>
      <c r="D503" s="2" t="str">
        <f>数据源!BO535</f>
        <v>坦克碎片</v>
      </c>
      <c r="E503" s="2">
        <f>数据源!BP535</f>
        <v>138</v>
      </c>
      <c r="F503" s="2">
        <f>数据源!BQ535</f>
        <v>1.5</v>
      </c>
      <c r="G503" s="2">
        <f>数据源!BR535</f>
        <v>3.6999999999999998E-2</v>
      </c>
      <c r="H503" s="2">
        <f>数据源!BS535</f>
        <v>5.496376811594203E-2</v>
      </c>
      <c r="I503" s="2">
        <f>数据源!BT535</f>
        <v>550</v>
      </c>
      <c r="J503" s="3">
        <f t="shared" si="230"/>
        <v>1</v>
      </c>
      <c r="K503" s="3">
        <f t="shared" si="231"/>
        <v>2</v>
      </c>
      <c r="L503" s="3" t="str">
        <f t="shared" si="234"/>
        <v>碎片</v>
      </c>
      <c r="M503" s="3">
        <f t="shared" ca="1" si="235"/>
        <v>53421</v>
      </c>
      <c r="N503" s="3" t="str">
        <f t="shared" ca="1" si="238"/>
        <v>51221,52221,53221,51311,52311,53311,51321,52321,53321,51411,52411,53411,52421,53421</v>
      </c>
      <c r="O503" s="3" t="str">
        <f t="shared" si="239"/>
        <v>1478,1478,1478,1084,1084,1084,813,813,813,618,618,618,550,550</v>
      </c>
      <c r="P503" s="1" t="str">
        <f t="shared" si="240"/>
        <v>(3,4),(3,4),(3,4),(2,4),(2,4),(2,4),(2,4),(2,4),(2,4),(1,3),(1,3),(1,3),(1,2),(1,2)</v>
      </c>
      <c r="Q503" s="3" t="str">
        <f>IF(D503="坦克碎片",VLOOKUP(C503,道具信息!$N$2:$O$291,2,FALSE)&amp;"碎片",VLOOKUP(C503,道具信息!$N$2:$O$291,2,FALSE))</f>
        <v>T4坦克碎片</v>
      </c>
      <c r="R503" s="3">
        <f t="shared" si="232"/>
        <v>4878</v>
      </c>
      <c r="S503" s="11">
        <f t="shared" si="233"/>
        <v>0.217</v>
      </c>
      <c r="T503" s="3" t="str">
        <f>VLOOKUP(Q503,道具信息!$Q$3:$S$20,2,FALSE)</f>
        <v>CHEST_ITEM_TYPE_T4_SHARD</v>
      </c>
      <c r="U503" s="3" t="str">
        <f>IF(COUNTIF(U$490:U502,T503)=0,T503,"")</f>
        <v/>
      </c>
      <c r="V503" s="3" t="str">
        <f t="shared" si="241"/>
        <v>CHEST_ITEM_TYPE_T2_SHARD,CHEST_ITEM_TYPE_T3_SHARD,CHEST_ITEM_TYPE_T4_SHARD</v>
      </c>
      <c r="W503" s="13" t="str">
        <f t="shared" si="236"/>
        <v/>
      </c>
      <c r="X503" s="3" t="str">
        <f t="shared" si="237"/>
        <v/>
      </c>
      <c r="Y503" s="3" t="str">
        <f t="shared" si="242"/>
        <v>19.8%,25.4%,21.7%</v>
      </c>
    </row>
    <row r="504" spans="2:25" x14ac:dyDescent="0.3">
      <c r="B504" s="2">
        <f>数据源!BM536</f>
        <v>10</v>
      </c>
      <c r="C504" s="2" t="str">
        <f>数据源!BN536</f>
        <v>M-41</v>
      </c>
      <c r="D504" s="2" t="str">
        <f>数据源!BO536</f>
        <v>坦克碎片</v>
      </c>
      <c r="E504" s="2">
        <f>数据源!BP536</f>
        <v>138</v>
      </c>
      <c r="F504" s="2">
        <f>数据源!BQ536</f>
        <v>1.5</v>
      </c>
      <c r="G504" s="2">
        <f>数据源!BR536</f>
        <v>3.6999999999999998E-2</v>
      </c>
      <c r="H504" s="2">
        <f>数据源!BS536</f>
        <v>5.496376811594203E-2</v>
      </c>
      <c r="I504" s="2">
        <f>数据源!BT536</f>
        <v>550</v>
      </c>
      <c r="J504" s="3">
        <f t="shared" si="230"/>
        <v>1</v>
      </c>
      <c r="K504" s="3">
        <f t="shared" si="231"/>
        <v>2</v>
      </c>
      <c r="L504" s="3" t="str">
        <f t="shared" si="234"/>
        <v>碎片</v>
      </c>
      <c r="M504" s="3">
        <f t="shared" ca="1" si="235"/>
        <v>51421</v>
      </c>
      <c r="N504" s="3" t="str">
        <f t="shared" ca="1" si="238"/>
        <v>51221,52221,53221,51311,52311,53311,51321,52321,53321,51411,52411,53411,52421,53421,51421</v>
      </c>
      <c r="O504" s="3" t="str">
        <f t="shared" si="239"/>
        <v>1478,1478,1478,1084,1084,1084,813,813,813,618,618,618,550,550,550</v>
      </c>
      <c r="P504" s="1" t="str">
        <f t="shared" si="240"/>
        <v>(3,4),(3,4),(3,4),(2,4),(2,4),(2,4),(2,4),(2,4),(2,4),(1,3),(1,3),(1,3),(1,2),(1,2),(1,2)</v>
      </c>
      <c r="Q504" s="3" t="str">
        <f>IF(D504="坦克碎片",VLOOKUP(C504,道具信息!$N$2:$O$291,2,FALSE)&amp;"碎片",VLOOKUP(C504,道具信息!$N$2:$O$291,2,FALSE))</f>
        <v>T4坦克碎片</v>
      </c>
      <c r="R504" s="3">
        <f t="shared" si="232"/>
        <v>4878</v>
      </c>
      <c r="S504" s="11">
        <f t="shared" si="233"/>
        <v>0.217</v>
      </c>
      <c r="T504" s="3" t="str">
        <f>VLOOKUP(Q504,道具信息!$Q$3:$S$20,2,FALSE)</f>
        <v>CHEST_ITEM_TYPE_T4_SHARD</v>
      </c>
      <c r="U504" s="3" t="str">
        <f>IF(COUNTIF(U$490:U503,T504)=0,T504,"")</f>
        <v/>
      </c>
      <c r="V504" s="3" t="str">
        <f t="shared" si="241"/>
        <v>CHEST_ITEM_TYPE_T2_SHARD,CHEST_ITEM_TYPE_T3_SHARD,CHEST_ITEM_TYPE_T4_SHARD</v>
      </c>
      <c r="W504" s="13" t="str">
        <f t="shared" si="236"/>
        <v/>
      </c>
      <c r="X504" s="3" t="str">
        <f t="shared" si="237"/>
        <v/>
      </c>
      <c r="Y504" s="3" t="str">
        <f t="shared" si="242"/>
        <v>19.8%,25.4%,21.7%</v>
      </c>
    </row>
    <row r="505" spans="2:25" x14ac:dyDescent="0.3">
      <c r="B505" s="2">
        <f>数据源!BM537</f>
        <v>10</v>
      </c>
      <c r="C505" s="2" t="str">
        <f>数据源!BN537</f>
        <v>BMP-3</v>
      </c>
      <c r="D505" s="2" t="str">
        <f>数据源!BO537</f>
        <v>坦克碎片</v>
      </c>
      <c r="E505" s="2">
        <f>数据源!BP537</f>
        <v>165.6</v>
      </c>
      <c r="F505" s="2">
        <f>数据源!BQ537</f>
        <v>1.5</v>
      </c>
      <c r="G505" s="2">
        <f>数据源!BR537</f>
        <v>3.6999999999999998E-2</v>
      </c>
      <c r="H505" s="2">
        <f>数据源!BS537</f>
        <v>4.5803140096618351E-2</v>
      </c>
      <c r="I505" s="2">
        <f>数据源!BT537</f>
        <v>458</v>
      </c>
      <c r="J505" s="3">
        <f t="shared" si="230"/>
        <v>1</v>
      </c>
      <c r="K505" s="3">
        <f t="shared" si="231"/>
        <v>2</v>
      </c>
      <c r="L505" s="3" t="str">
        <f t="shared" si="234"/>
        <v>碎片</v>
      </c>
      <c r="M505" s="3">
        <f t="shared" ca="1" si="235"/>
        <v>51431</v>
      </c>
      <c r="N505" s="3" t="str">
        <f t="shared" ca="1" si="238"/>
        <v>51221,52221,53221,51311,52311,53311,51321,52321,53321,51411,52411,53411,52421,53421,51421,51431</v>
      </c>
      <c r="O505" s="3" t="str">
        <f t="shared" si="239"/>
        <v>1478,1478,1478,1084,1084,1084,813,813,813,618,618,618,550,550,550,458</v>
      </c>
      <c r="P505" s="1" t="str">
        <f t="shared" si="240"/>
        <v>(3,4),(3,4),(3,4),(2,4),(2,4),(2,4),(2,4),(2,4),(2,4),(1,3),(1,3),(1,3),(1,2),(1,2),(1,2),(1,2)</v>
      </c>
      <c r="Q505" s="3" t="str">
        <f>IF(D505="坦克碎片",VLOOKUP(C505,道具信息!$N$2:$O$291,2,FALSE)&amp;"碎片",VLOOKUP(C505,道具信息!$N$2:$O$291,2,FALSE))</f>
        <v>T4坦克碎片</v>
      </c>
      <c r="R505" s="3">
        <f t="shared" si="232"/>
        <v>4878</v>
      </c>
      <c r="S505" s="11">
        <f t="shared" si="233"/>
        <v>0.217</v>
      </c>
      <c r="T505" s="3" t="str">
        <f>VLOOKUP(Q505,道具信息!$Q$3:$S$20,2,FALSE)</f>
        <v>CHEST_ITEM_TYPE_T4_SHARD</v>
      </c>
      <c r="U505" s="3" t="str">
        <f>IF(COUNTIF(U$490:U504,T505)=0,T505,"")</f>
        <v/>
      </c>
      <c r="V505" s="3" t="str">
        <f t="shared" si="241"/>
        <v>CHEST_ITEM_TYPE_T2_SHARD,CHEST_ITEM_TYPE_T3_SHARD,CHEST_ITEM_TYPE_T4_SHARD</v>
      </c>
      <c r="W505" s="13" t="str">
        <f t="shared" si="236"/>
        <v/>
      </c>
      <c r="X505" s="3" t="str">
        <f t="shared" si="237"/>
        <v/>
      </c>
      <c r="Y505" s="3" t="str">
        <f t="shared" si="242"/>
        <v>19.8%,25.4%,21.7%</v>
      </c>
    </row>
    <row r="506" spans="2:25" x14ac:dyDescent="0.3">
      <c r="B506" s="2">
        <f>数据源!BM538</f>
        <v>10</v>
      </c>
      <c r="C506" s="2" t="str">
        <f>数据源!BN538</f>
        <v>百夫长</v>
      </c>
      <c r="D506" s="2" t="str">
        <f>数据源!BO538</f>
        <v>坦克碎片</v>
      </c>
      <c r="E506" s="2">
        <f>数据源!BP538</f>
        <v>165.6</v>
      </c>
      <c r="F506" s="2">
        <f>数据源!BQ538</f>
        <v>1.5</v>
      </c>
      <c r="G506" s="2">
        <f>数据源!BR538</f>
        <v>3.6999999999999998E-2</v>
      </c>
      <c r="H506" s="2">
        <f>数据源!BS538</f>
        <v>4.5803140096618351E-2</v>
      </c>
      <c r="I506" s="2">
        <f>数据源!BT538</f>
        <v>458</v>
      </c>
      <c r="J506" s="3">
        <f t="shared" si="230"/>
        <v>1</v>
      </c>
      <c r="K506" s="3">
        <f t="shared" si="231"/>
        <v>2</v>
      </c>
      <c r="L506" s="3" t="str">
        <f t="shared" si="234"/>
        <v>碎片</v>
      </c>
      <c r="M506" s="3">
        <f t="shared" ca="1" si="235"/>
        <v>52431</v>
      </c>
      <c r="N506" s="3" t="str">
        <f t="shared" ca="1" si="238"/>
        <v>51221,52221,53221,51311,52311,53311,51321,52321,53321,51411,52411,53411,52421,53421,51421,51431,52431</v>
      </c>
      <c r="O506" s="3" t="str">
        <f t="shared" si="239"/>
        <v>1478,1478,1478,1084,1084,1084,813,813,813,618,618,618,550,550,550,458,458</v>
      </c>
      <c r="P506" s="1" t="str">
        <f t="shared" si="240"/>
        <v>(3,4),(3,4),(3,4),(2,4),(2,4),(2,4),(2,4),(2,4),(2,4),(1,3),(1,3),(1,3),(1,2),(1,2),(1,2),(1,2),(1,2)</v>
      </c>
      <c r="Q506" s="3" t="str">
        <f>IF(D506="坦克碎片",VLOOKUP(C506,道具信息!$N$2:$O$291,2,FALSE)&amp;"碎片",VLOOKUP(C506,道具信息!$N$2:$O$291,2,FALSE))</f>
        <v>T4坦克碎片</v>
      </c>
      <c r="R506" s="3">
        <f t="shared" si="232"/>
        <v>4878</v>
      </c>
      <c r="S506" s="11">
        <f t="shared" si="233"/>
        <v>0.217</v>
      </c>
      <c r="T506" s="3" t="str">
        <f>VLOOKUP(Q506,道具信息!$Q$3:$S$20,2,FALSE)</f>
        <v>CHEST_ITEM_TYPE_T4_SHARD</v>
      </c>
      <c r="U506" s="3" t="str">
        <f>IF(COUNTIF(U$490:U505,T506)=0,T506,"")</f>
        <v/>
      </c>
      <c r="V506" s="3" t="str">
        <f t="shared" si="241"/>
        <v>CHEST_ITEM_TYPE_T2_SHARD,CHEST_ITEM_TYPE_T3_SHARD,CHEST_ITEM_TYPE_T4_SHARD</v>
      </c>
      <c r="W506" s="13" t="str">
        <f t="shared" si="236"/>
        <v/>
      </c>
      <c r="X506" s="3" t="str">
        <f t="shared" si="237"/>
        <v/>
      </c>
      <c r="Y506" s="3" t="str">
        <f t="shared" si="242"/>
        <v>19.8%,25.4%,21.7%</v>
      </c>
    </row>
    <row r="507" spans="2:25" x14ac:dyDescent="0.3">
      <c r="B507" s="2">
        <f>数据源!BM539</f>
        <v>10</v>
      </c>
      <c r="C507" s="2" t="str">
        <f>数据源!BN539</f>
        <v>T-32</v>
      </c>
      <c r="D507" s="2" t="str">
        <f>数据源!BO539</f>
        <v>坦克碎片</v>
      </c>
      <c r="E507" s="2">
        <f>数据源!BP539</f>
        <v>165.6</v>
      </c>
      <c r="F507" s="2">
        <f>数据源!BQ539</f>
        <v>1.5</v>
      </c>
      <c r="G507" s="2">
        <f>数据源!BR539</f>
        <v>3.6999999999999998E-2</v>
      </c>
      <c r="H507" s="2">
        <f>数据源!BS539</f>
        <v>4.5803140096618351E-2</v>
      </c>
      <c r="I507" s="2">
        <f>数据源!BT539</f>
        <v>458</v>
      </c>
      <c r="J507" s="3">
        <f t="shared" si="230"/>
        <v>1</v>
      </c>
      <c r="K507" s="3">
        <f t="shared" si="231"/>
        <v>2</v>
      </c>
      <c r="L507" s="3" t="str">
        <f t="shared" si="234"/>
        <v>碎片</v>
      </c>
      <c r="M507" s="3">
        <f t="shared" ca="1" si="235"/>
        <v>53431</v>
      </c>
      <c r="N507" s="3" t="str">
        <f t="shared" ca="1" si="238"/>
        <v>51221,52221,53221,51311,52311,53311,51321,52321,53321,51411,52411,53411,52421,53421,51421,51431,52431,53431</v>
      </c>
      <c r="O507" s="3" t="str">
        <f t="shared" si="239"/>
        <v>1478,1478,1478,1084,1084,1084,813,813,813,618,618,618,550,550,550,458,458,458</v>
      </c>
      <c r="P507" s="1" t="str">
        <f t="shared" si="240"/>
        <v>(3,4),(3,4),(3,4),(2,4),(2,4),(2,4),(2,4),(2,4),(2,4),(1,3),(1,3),(1,3),(1,2),(1,2),(1,2),(1,2),(1,2),(1,2)</v>
      </c>
      <c r="Q507" s="3" t="str">
        <f>IF(D507="坦克碎片",VLOOKUP(C507,道具信息!$N$2:$O$291,2,FALSE)&amp;"碎片",VLOOKUP(C507,道具信息!$N$2:$O$291,2,FALSE))</f>
        <v>T4坦克碎片</v>
      </c>
      <c r="R507" s="3">
        <f t="shared" si="232"/>
        <v>4878</v>
      </c>
      <c r="S507" s="11">
        <f t="shared" si="233"/>
        <v>0.217</v>
      </c>
      <c r="T507" s="3" t="str">
        <f>VLOOKUP(Q507,道具信息!$Q$3:$S$20,2,FALSE)</f>
        <v>CHEST_ITEM_TYPE_T4_SHARD</v>
      </c>
      <c r="U507" s="3" t="str">
        <f>IF(COUNTIF(U$490:U506,T507)=0,T507,"")</f>
        <v/>
      </c>
      <c r="V507" s="3" t="str">
        <f t="shared" si="241"/>
        <v>CHEST_ITEM_TYPE_T2_SHARD,CHEST_ITEM_TYPE_T3_SHARD,CHEST_ITEM_TYPE_T4_SHARD</v>
      </c>
      <c r="W507" s="13" t="str">
        <f t="shared" si="236"/>
        <v/>
      </c>
      <c r="X507" s="3" t="str">
        <f t="shared" si="237"/>
        <v/>
      </c>
      <c r="Y507" s="3" t="str">
        <f t="shared" si="242"/>
        <v>19.8%,25.4%,21.7%</v>
      </c>
    </row>
    <row r="508" spans="2:25" x14ac:dyDescent="0.3">
      <c r="B508" s="2">
        <f>数据源!BM540</f>
        <v>10</v>
      </c>
      <c r="C508" s="2" t="str">
        <f>数据源!BN540</f>
        <v>T1LP1</v>
      </c>
      <c r="D508" s="2" t="str">
        <f>数据源!BO540</f>
        <v>部件</v>
      </c>
      <c r="E508" s="2">
        <f>数据源!BP540</f>
        <v>9</v>
      </c>
      <c r="F508" s="2">
        <f>数据源!BQ540</f>
        <v>4.5</v>
      </c>
      <c r="G508" s="2">
        <f>数据源!BR540</f>
        <v>3.7000000000000002E-3</v>
      </c>
      <c r="H508" s="2">
        <f>数据源!BS540</f>
        <v>2.8092592592592596E-2</v>
      </c>
      <c r="I508" s="2">
        <f>数据源!BT540</f>
        <v>281</v>
      </c>
      <c r="J508" s="3">
        <f t="shared" si="230"/>
        <v>3</v>
      </c>
      <c r="K508" s="3">
        <f t="shared" si="231"/>
        <v>6</v>
      </c>
      <c r="L508" s="3" t="str">
        <f t="shared" si="234"/>
        <v>部件</v>
      </c>
      <c r="M508" s="3">
        <f t="shared" ca="1" si="235"/>
        <v>91001</v>
      </c>
      <c r="N508" s="3" t="str">
        <f t="shared" ca="1" si="238"/>
        <v>51221,52221,53221,51311,52311,53311,51321,52321,53321,51411,52411,53411,52421,53421,51421,51431,52431,53431,91001</v>
      </c>
      <c r="O508" s="3" t="str">
        <f t="shared" si="239"/>
        <v>1478,1478,1478,1084,1084,1084,813,813,813,618,618,618,550,550,550,458,458,458,281</v>
      </c>
      <c r="P508" s="1" t="str">
        <f t="shared" si="240"/>
        <v>(3,4),(3,4),(3,4),(2,4),(2,4),(2,4),(2,4),(2,4),(2,4),(1,3),(1,3),(1,3),(1,2),(1,2),(1,2),(1,2),(1,2),(1,2),(3,6)</v>
      </c>
      <c r="Q508" s="3" t="str">
        <f>IF(D508="坦克碎片",VLOOKUP(C508,道具信息!$N$2:$O$291,2,FALSE)&amp;"碎片",VLOOKUP(C508,道具信息!$N$2:$O$291,2,FALSE))</f>
        <v>T1部件</v>
      </c>
      <c r="R508" s="3">
        <f t="shared" si="232"/>
        <v>4994</v>
      </c>
      <c r="S508" s="11">
        <f t="shared" si="233"/>
        <v>0.222</v>
      </c>
      <c r="T508" s="3" t="str">
        <f>VLOOKUP(Q508,道具信息!$Q$3:$S$20,2,FALSE)</f>
        <v>CHEST_ITEM_TYPE_T1_PART</v>
      </c>
      <c r="U508" s="3" t="str">
        <f>IF(COUNTIF(U$490:U507,T508)=0,T508,"")</f>
        <v>CHEST_ITEM_TYPE_T1_PART</v>
      </c>
      <c r="V508" s="3" t="str">
        <f t="shared" si="241"/>
        <v>CHEST_ITEM_TYPE_T2_SHARD,CHEST_ITEM_TYPE_T3_SHARD,CHEST_ITEM_TYPE_T4_SHARD,CHEST_ITEM_TYPE_T1_PART</v>
      </c>
      <c r="W508" s="13">
        <f t="shared" si="236"/>
        <v>0.222</v>
      </c>
      <c r="X508" s="3" t="str">
        <f t="shared" si="237"/>
        <v>22.2%</v>
      </c>
      <c r="Y508" s="3" t="str">
        <f t="shared" si="242"/>
        <v>19.8%,25.4%,21.7%,22.2%</v>
      </c>
    </row>
    <row r="509" spans="2:25" x14ac:dyDescent="0.3">
      <c r="B509" s="2">
        <f>数据源!BM541</f>
        <v>10</v>
      </c>
      <c r="C509" s="2" t="str">
        <f>数据源!BN541</f>
        <v>T1LP3</v>
      </c>
      <c r="D509" s="2" t="str">
        <f>数据源!BO541</f>
        <v>部件</v>
      </c>
      <c r="E509" s="2">
        <f>数据源!BP541</f>
        <v>9</v>
      </c>
      <c r="F509" s="2">
        <f>数据源!BQ541</f>
        <v>4.5</v>
      </c>
      <c r="G509" s="2">
        <f>数据源!BR541</f>
        <v>3.7000000000000002E-3</v>
      </c>
      <c r="H509" s="2">
        <f>数据源!BS541</f>
        <v>2.8092592592592596E-2</v>
      </c>
      <c r="I509" s="2">
        <f>数据源!BT541</f>
        <v>281</v>
      </c>
      <c r="J509" s="3">
        <f t="shared" si="230"/>
        <v>3</v>
      </c>
      <c r="K509" s="3">
        <f t="shared" si="231"/>
        <v>6</v>
      </c>
      <c r="L509" s="3" t="str">
        <f t="shared" si="234"/>
        <v>部件</v>
      </c>
      <c r="M509" s="3">
        <f t="shared" ca="1" si="235"/>
        <v>91003</v>
      </c>
      <c r="N509" s="3" t="str">
        <f t="shared" ca="1" si="238"/>
        <v>51221,52221,53221,51311,52311,53311,51321,52321,53321,51411,52411,53411,52421,53421,51421,51431,52431,53431,91001,91003</v>
      </c>
      <c r="O509" s="3" t="str">
        <f t="shared" si="239"/>
        <v>1478,1478,1478,1084,1084,1084,813,813,813,618,618,618,550,550,550,458,458,458,281,281</v>
      </c>
      <c r="P509" s="1" t="str">
        <f t="shared" si="240"/>
        <v>(3,4),(3,4),(3,4),(2,4),(2,4),(2,4),(2,4),(2,4),(2,4),(1,3),(1,3),(1,3),(1,2),(1,2),(1,2),(1,2),(1,2),(1,2),(3,6),(3,6)</v>
      </c>
      <c r="Q509" s="3" t="str">
        <f>IF(D509="坦克碎片",VLOOKUP(C509,道具信息!$N$2:$O$291,2,FALSE)&amp;"碎片",VLOOKUP(C509,道具信息!$N$2:$O$291,2,FALSE))</f>
        <v>T1部件</v>
      </c>
      <c r="R509" s="3">
        <f t="shared" si="232"/>
        <v>4994</v>
      </c>
      <c r="S509" s="11">
        <f t="shared" si="233"/>
        <v>0.222</v>
      </c>
      <c r="T509" s="3" t="str">
        <f>VLOOKUP(Q509,道具信息!$Q$3:$S$20,2,FALSE)</f>
        <v>CHEST_ITEM_TYPE_T1_PART</v>
      </c>
      <c r="U509" s="3" t="str">
        <f>IF(COUNTIF(U$490:U508,T509)=0,T509,"")</f>
        <v/>
      </c>
      <c r="V509" s="3" t="str">
        <f t="shared" si="241"/>
        <v>CHEST_ITEM_TYPE_T2_SHARD,CHEST_ITEM_TYPE_T3_SHARD,CHEST_ITEM_TYPE_T4_SHARD,CHEST_ITEM_TYPE_T1_PART</v>
      </c>
      <c r="W509" s="13" t="str">
        <f t="shared" si="236"/>
        <v/>
      </c>
      <c r="X509" s="3" t="str">
        <f t="shared" si="237"/>
        <v/>
      </c>
      <c r="Y509" s="3" t="str">
        <f t="shared" si="242"/>
        <v>19.8%,25.4%,21.7%,22.2%</v>
      </c>
    </row>
    <row r="510" spans="2:25" x14ac:dyDescent="0.3">
      <c r="B510" s="2">
        <f>数据源!BM542</f>
        <v>10</v>
      </c>
      <c r="C510" s="2" t="str">
        <f>数据源!BN542</f>
        <v>T1LP5</v>
      </c>
      <c r="D510" s="2" t="str">
        <f>数据源!BO542</f>
        <v>部件</v>
      </c>
      <c r="E510" s="2">
        <f>数据源!BP542</f>
        <v>9</v>
      </c>
      <c r="F510" s="2">
        <f>数据源!BQ542</f>
        <v>4.5</v>
      </c>
      <c r="G510" s="2">
        <f>数据源!BR542</f>
        <v>3.7000000000000002E-3</v>
      </c>
      <c r="H510" s="2">
        <f>数据源!BS542</f>
        <v>2.8092592592592596E-2</v>
      </c>
      <c r="I510" s="2">
        <f>数据源!BT542</f>
        <v>281</v>
      </c>
      <c r="J510" s="3">
        <f t="shared" si="230"/>
        <v>3</v>
      </c>
      <c r="K510" s="3">
        <f t="shared" si="231"/>
        <v>6</v>
      </c>
      <c r="L510" s="3" t="str">
        <f t="shared" si="234"/>
        <v>部件</v>
      </c>
      <c r="M510" s="3">
        <f t="shared" ca="1" si="235"/>
        <v>91005</v>
      </c>
      <c r="N510" s="3" t="str">
        <f t="shared" ca="1" si="238"/>
        <v>51221,52221,53221,51311,52311,53311,51321,52321,53321,51411,52411,53411,52421,53421,51421,51431,52431,53431,91001,91003,91005</v>
      </c>
      <c r="O510" s="3" t="str">
        <f t="shared" si="239"/>
        <v>1478,1478,1478,1084,1084,1084,813,813,813,618,618,618,550,550,550,458,458,458,281,281,281</v>
      </c>
      <c r="P510" s="1" t="str">
        <f t="shared" si="240"/>
        <v>(3,4),(3,4),(3,4),(2,4),(2,4),(2,4),(2,4),(2,4),(2,4),(1,3),(1,3),(1,3),(1,2),(1,2),(1,2),(1,2),(1,2),(1,2),(3,6),(3,6),(3,6)</v>
      </c>
      <c r="Q510" s="3" t="str">
        <f>IF(D510="坦克碎片",VLOOKUP(C510,道具信息!$N$2:$O$291,2,FALSE)&amp;"碎片",VLOOKUP(C510,道具信息!$N$2:$O$291,2,FALSE))</f>
        <v>T1部件</v>
      </c>
      <c r="R510" s="3">
        <f t="shared" si="232"/>
        <v>4994</v>
      </c>
      <c r="S510" s="11">
        <f t="shared" si="233"/>
        <v>0.222</v>
      </c>
      <c r="T510" s="3" t="str">
        <f>VLOOKUP(Q510,道具信息!$Q$3:$S$20,2,FALSE)</f>
        <v>CHEST_ITEM_TYPE_T1_PART</v>
      </c>
      <c r="U510" s="3" t="str">
        <f>IF(COUNTIF(U$490:U509,T510)=0,T510,"")</f>
        <v/>
      </c>
      <c r="V510" s="3" t="str">
        <f t="shared" si="241"/>
        <v>CHEST_ITEM_TYPE_T2_SHARD,CHEST_ITEM_TYPE_T3_SHARD,CHEST_ITEM_TYPE_T4_SHARD,CHEST_ITEM_TYPE_T1_PART</v>
      </c>
      <c r="W510" s="13" t="str">
        <f t="shared" si="236"/>
        <v/>
      </c>
      <c r="X510" s="3" t="str">
        <f t="shared" si="237"/>
        <v/>
      </c>
      <c r="Y510" s="3" t="str">
        <f t="shared" si="242"/>
        <v>19.8%,25.4%,21.7%,22.2%</v>
      </c>
    </row>
    <row r="511" spans="2:25" x14ac:dyDescent="0.3">
      <c r="B511" s="2">
        <f>数据源!BM543</f>
        <v>10</v>
      </c>
      <c r="C511" s="2" t="str">
        <f>数据源!BN543</f>
        <v>T1MP1</v>
      </c>
      <c r="D511" s="2" t="str">
        <f>数据源!BO543</f>
        <v>部件</v>
      </c>
      <c r="E511" s="2">
        <f>数据源!BP543</f>
        <v>9</v>
      </c>
      <c r="F511" s="2">
        <f>数据源!BQ543</f>
        <v>4.5</v>
      </c>
      <c r="G511" s="2">
        <f>数据源!BR543</f>
        <v>3.7000000000000002E-3</v>
      </c>
      <c r="H511" s="2">
        <f>数据源!BS543</f>
        <v>2.8092592592592596E-2</v>
      </c>
      <c r="I511" s="2">
        <f>数据源!BT543</f>
        <v>281</v>
      </c>
      <c r="J511" s="3">
        <f t="shared" si="230"/>
        <v>3</v>
      </c>
      <c r="K511" s="3">
        <f t="shared" si="231"/>
        <v>6</v>
      </c>
      <c r="L511" s="3" t="str">
        <f t="shared" si="234"/>
        <v>部件</v>
      </c>
      <c r="M511" s="3">
        <f t="shared" ca="1" si="235"/>
        <v>91101</v>
      </c>
      <c r="N511" s="3" t="str">
        <f t="shared" ca="1" si="238"/>
        <v>51221,52221,53221,51311,52311,53311,51321,52321,53321,51411,52411,53411,52421,53421,51421,51431,52431,53431,91001,91003,91005,91101</v>
      </c>
      <c r="O511" s="3" t="str">
        <f t="shared" si="239"/>
        <v>1478,1478,1478,1084,1084,1084,813,813,813,618,618,618,550,550,550,458,458,458,281,281,281,281</v>
      </c>
      <c r="P511" s="1" t="str">
        <f t="shared" si="240"/>
        <v>(3,4),(3,4),(3,4),(2,4),(2,4),(2,4),(2,4),(2,4),(2,4),(1,3),(1,3),(1,3),(1,2),(1,2),(1,2),(1,2),(1,2),(1,2),(3,6),(3,6),(3,6),(3,6)</v>
      </c>
      <c r="Q511" s="3" t="str">
        <f>IF(D511="坦克碎片",VLOOKUP(C511,道具信息!$N$2:$O$291,2,FALSE)&amp;"碎片",VLOOKUP(C511,道具信息!$N$2:$O$291,2,FALSE))</f>
        <v>T1部件</v>
      </c>
      <c r="R511" s="3">
        <f t="shared" si="232"/>
        <v>4994</v>
      </c>
      <c r="S511" s="11">
        <f t="shared" si="233"/>
        <v>0.222</v>
      </c>
      <c r="T511" s="3" t="str">
        <f>VLOOKUP(Q511,道具信息!$Q$3:$S$20,2,FALSE)</f>
        <v>CHEST_ITEM_TYPE_T1_PART</v>
      </c>
      <c r="U511" s="3" t="str">
        <f>IF(COUNTIF(U$490:U510,T511)=0,T511,"")</f>
        <v/>
      </c>
      <c r="V511" s="3" t="str">
        <f t="shared" si="241"/>
        <v>CHEST_ITEM_TYPE_T2_SHARD,CHEST_ITEM_TYPE_T3_SHARD,CHEST_ITEM_TYPE_T4_SHARD,CHEST_ITEM_TYPE_T1_PART</v>
      </c>
      <c r="W511" s="13" t="str">
        <f t="shared" si="236"/>
        <v/>
      </c>
      <c r="X511" s="3" t="str">
        <f t="shared" si="237"/>
        <v/>
      </c>
      <c r="Y511" s="3" t="str">
        <f t="shared" si="242"/>
        <v>19.8%,25.4%,21.7%,22.2%</v>
      </c>
    </row>
    <row r="512" spans="2:25" x14ac:dyDescent="0.3">
      <c r="B512" s="2">
        <f>数据源!BM544</f>
        <v>10</v>
      </c>
      <c r="C512" s="2" t="str">
        <f>数据源!BN544</f>
        <v>T1MP3</v>
      </c>
      <c r="D512" s="2" t="str">
        <f>数据源!BO544</f>
        <v>部件</v>
      </c>
      <c r="E512" s="2">
        <f>数据源!BP544</f>
        <v>9</v>
      </c>
      <c r="F512" s="2">
        <f>数据源!BQ544</f>
        <v>4.5</v>
      </c>
      <c r="G512" s="2">
        <f>数据源!BR544</f>
        <v>3.7000000000000002E-3</v>
      </c>
      <c r="H512" s="2">
        <f>数据源!BS544</f>
        <v>2.8092592592592596E-2</v>
      </c>
      <c r="I512" s="2">
        <f>数据源!BT544</f>
        <v>281</v>
      </c>
      <c r="J512" s="3">
        <f t="shared" si="230"/>
        <v>3</v>
      </c>
      <c r="K512" s="3">
        <f t="shared" si="231"/>
        <v>6</v>
      </c>
      <c r="L512" s="3" t="str">
        <f t="shared" si="234"/>
        <v>部件</v>
      </c>
      <c r="M512" s="3">
        <f t="shared" ca="1" si="235"/>
        <v>91103</v>
      </c>
      <c r="N512" s="3" t="str">
        <f t="shared" ca="1" si="238"/>
        <v>51221,52221,53221,51311,52311,53311,51321,52321,53321,51411,52411,53411,52421,53421,51421,51431,52431,53431,91001,91003,91005,91101,91103</v>
      </c>
      <c r="O512" s="3" t="str">
        <f t="shared" si="239"/>
        <v>1478,1478,1478,1084,1084,1084,813,813,813,618,618,618,550,550,550,458,458,458,281,281,281,281,281</v>
      </c>
      <c r="P512" s="1" t="str">
        <f t="shared" si="240"/>
        <v>(3,4),(3,4),(3,4),(2,4),(2,4),(2,4),(2,4),(2,4),(2,4),(1,3),(1,3),(1,3),(1,2),(1,2),(1,2),(1,2),(1,2),(1,2),(3,6),(3,6),(3,6),(3,6),(3,6)</v>
      </c>
      <c r="Q512" s="3" t="str">
        <f>IF(D512="坦克碎片",VLOOKUP(C512,道具信息!$N$2:$O$291,2,FALSE)&amp;"碎片",VLOOKUP(C512,道具信息!$N$2:$O$291,2,FALSE))</f>
        <v>T1部件</v>
      </c>
      <c r="R512" s="3">
        <f t="shared" si="232"/>
        <v>4994</v>
      </c>
      <c r="S512" s="11">
        <f t="shared" si="233"/>
        <v>0.222</v>
      </c>
      <c r="T512" s="3" t="str">
        <f>VLOOKUP(Q512,道具信息!$Q$3:$S$20,2,FALSE)</f>
        <v>CHEST_ITEM_TYPE_T1_PART</v>
      </c>
      <c r="U512" s="3" t="str">
        <f>IF(COUNTIF(U$490:U511,T512)=0,T512,"")</f>
        <v/>
      </c>
      <c r="V512" s="3" t="str">
        <f t="shared" si="241"/>
        <v>CHEST_ITEM_TYPE_T2_SHARD,CHEST_ITEM_TYPE_T3_SHARD,CHEST_ITEM_TYPE_T4_SHARD,CHEST_ITEM_TYPE_T1_PART</v>
      </c>
      <c r="W512" s="13" t="str">
        <f t="shared" si="236"/>
        <v/>
      </c>
      <c r="X512" s="3" t="str">
        <f t="shared" si="237"/>
        <v/>
      </c>
      <c r="Y512" s="3" t="str">
        <f t="shared" si="242"/>
        <v>19.8%,25.4%,21.7%,22.2%</v>
      </c>
    </row>
    <row r="513" spans="2:25" x14ac:dyDescent="0.3">
      <c r="B513" s="2">
        <f>数据源!BM545</f>
        <v>10</v>
      </c>
      <c r="C513" s="2" t="str">
        <f>数据源!BN545</f>
        <v>T1MP5</v>
      </c>
      <c r="D513" s="2" t="str">
        <f>数据源!BO545</f>
        <v>部件</v>
      </c>
      <c r="E513" s="2">
        <f>数据源!BP545</f>
        <v>9</v>
      </c>
      <c r="F513" s="2">
        <f>数据源!BQ545</f>
        <v>4.5</v>
      </c>
      <c r="G513" s="2">
        <f>数据源!BR545</f>
        <v>3.7000000000000002E-3</v>
      </c>
      <c r="H513" s="2">
        <f>数据源!BS545</f>
        <v>2.8092592592592596E-2</v>
      </c>
      <c r="I513" s="2">
        <f>数据源!BT545</f>
        <v>281</v>
      </c>
      <c r="J513" s="3">
        <f t="shared" si="230"/>
        <v>3</v>
      </c>
      <c r="K513" s="3">
        <f t="shared" si="231"/>
        <v>6</v>
      </c>
      <c r="L513" s="3" t="str">
        <f t="shared" si="234"/>
        <v>部件</v>
      </c>
      <c r="M513" s="3">
        <f t="shared" ca="1" si="235"/>
        <v>91105</v>
      </c>
      <c r="N513" s="3" t="str">
        <f t="shared" ca="1" si="238"/>
        <v>51221,52221,53221,51311,52311,53311,51321,52321,53321,51411,52411,53411,52421,53421,51421,51431,52431,53431,91001,91003,91005,91101,91103,91105</v>
      </c>
      <c r="O513" s="3" t="str">
        <f t="shared" si="239"/>
        <v>1478,1478,1478,1084,1084,1084,813,813,813,618,618,618,550,550,550,458,458,458,281,281,281,281,281,281</v>
      </c>
      <c r="P513" s="1" t="str">
        <f t="shared" si="240"/>
        <v>(3,4),(3,4),(3,4),(2,4),(2,4),(2,4),(2,4),(2,4),(2,4),(1,3),(1,3),(1,3),(1,2),(1,2),(1,2),(1,2),(1,2),(1,2),(3,6),(3,6),(3,6),(3,6),(3,6),(3,6)</v>
      </c>
      <c r="Q513" s="3" t="str">
        <f>IF(D513="坦克碎片",VLOOKUP(C513,道具信息!$N$2:$O$291,2,FALSE)&amp;"碎片",VLOOKUP(C513,道具信息!$N$2:$O$291,2,FALSE))</f>
        <v>T1部件</v>
      </c>
      <c r="R513" s="3">
        <f t="shared" si="232"/>
        <v>4994</v>
      </c>
      <c r="S513" s="11">
        <f t="shared" si="233"/>
        <v>0.222</v>
      </c>
      <c r="T513" s="3" t="str">
        <f>VLOOKUP(Q513,道具信息!$Q$3:$S$20,2,FALSE)</f>
        <v>CHEST_ITEM_TYPE_T1_PART</v>
      </c>
      <c r="U513" s="3" t="str">
        <f>IF(COUNTIF(U$490:U512,T513)=0,T513,"")</f>
        <v/>
      </c>
      <c r="V513" s="3" t="str">
        <f t="shared" si="241"/>
        <v>CHEST_ITEM_TYPE_T2_SHARD,CHEST_ITEM_TYPE_T3_SHARD,CHEST_ITEM_TYPE_T4_SHARD,CHEST_ITEM_TYPE_T1_PART</v>
      </c>
      <c r="W513" s="13" t="str">
        <f t="shared" si="236"/>
        <v/>
      </c>
      <c r="X513" s="3" t="str">
        <f t="shared" si="237"/>
        <v/>
      </c>
      <c r="Y513" s="3" t="str">
        <f t="shared" si="242"/>
        <v>19.8%,25.4%,21.7%,22.2%</v>
      </c>
    </row>
    <row r="514" spans="2:25" x14ac:dyDescent="0.3">
      <c r="B514" s="2">
        <f>数据源!BM546</f>
        <v>10</v>
      </c>
      <c r="C514" s="2" t="str">
        <f>数据源!BN546</f>
        <v>T1HP1</v>
      </c>
      <c r="D514" s="2" t="str">
        <f>数据源!BO546</f>
        <v>部件</v>
      </c>
      <c r="E514" s="2">
        <f>数据源!BP546</f>
        <v>9</v>
      </c>
      <c r="F514" s="2">
        <f>数据源!BQ546</f>
        <v>4.5</v>
      </c>
      <c r="G514" s="2">
        <f>数据源!BR546</f>
        <v>3.7000000000000002E-3</v>
      </c>
      <c r="H514" s="2">
        <f>数据源!BS546</f>
        <v>2.8092592592592596E-2</v>
      </c>
      <c r="I514" s="2">
        <f>数据源!BT546</f>
        <v>281</v>
      </c>
      <c r="J514" s="3">
        <f t="shared" si="230"/>
        <v>3</v>
      </c>
      <c r="K514" s="3">
        <f t="shared" si="231"/>
        <v>6</v>
      </c>
      <c r="L514" s="3" t="str">
        <f t="shared" si="234"/>
        <v>部件</v>
      </c>
      <c r="M514" s="3">
        <f t="shared" ca="1" si="235"/>
        <v>91201</v>
      </c>
      <c r="N514" s="3" t="str">
        <f t="shared" ca="1" si="238"/>
        <v>51221,52221,53221,51311,52311,53311,51321,52321,53321,51411,52411,53411,52421,53421,51421,51431,52431,53431,91001,91003,91005,91101,91103,91105,91201</v>
      </c>
      <c r="O514" s="3" t="str">
        <f t="shared" si="239"/>
        <v>1478,1478,1478,1084,1084,1084,813,813,813,618,618,618,550,550,550,458,458,458,281,281,281,281,281,281,281</v>
      </c>
      <c r="P514" s="1" t="str">
        <f t="shared" si="240"/>
        <v>(3,4),(3,4),(3,4),(2,4),(2,4),(2,4),(2,4),(2,4),(2,4),(1,3),(1,3),(1,3),(1,2),(1,2),(1,2),(1,2),(1,2),(1,2),(3,6),(3,6),(3,6),(3,6),(3,6),(3,6),(3,6)</v>
      </c>
      <c r="Q514" s="3" t="str">
        <f>IF(D514="坦克碎片",VLOOKUP(C514,道具信息!$N$2:$O$291,2,FALSE)&amp;"碎片",VLOOKUP(C514,道具信息!$N$2:$O$291,2,FALSE))</f>
        <v>T1部件</v>
      </c>
      <c r="R514" s="3">
        <f t="shared" si="232"/>
        <v>4994</v>
      </c>
      <c r="S514" s="11">
        <f t="shared" si="233"/>
        <v>0.222</v>
      </c>
      <c r="T514" s="3" t="str">
        <f>VLOOKUP(Q514,道具信息!$Q$3:$S$20,2,FALSE)</f>
        <v>CHEST_ITEM_TYPE_T1_PART</v>
      </c>
      <c r="U514" s="3" t="str">
        <f>IF(COUNTIF(U$490:U513,T514)=0,T514,"")</f>
        <v/>
      </c>
      <c r="V514" s="3" t="str">
        <f t="shared" si="241"/>
        <v>CHEST_ITEM_TYPE_T2_SHARD,CHEST_ITEM_TYPE_T3_SHARD,CHEST_ITEM_TYPE_T4_SHARD,CHEST_ITEM_TYPE_T1_PART</v>
      </c>
      <c r="W514" s="13" t="str">
        <f t="shared" si="236"/>
        <v/>
      </c>
      <c r="X514" s="3" t="str">
        <f t="shared" si="237"/>
        <v/>
      </c>
      <c r="Y514" s="3" t="str">
        <f t="shared" si="242"/>
        <v>19.8%,25.4%,21.7%,22.2%</v>
      </c>
    </row>
    <row r="515" spans="2:25" x14ac:dyDescent="0.3">
      <c r="B515" s="2">
        <f>数据源!BM547</f>
        <v>10</v>
      </c>
      <c r="C515" s="2" t="str">
        <f>数据源!BN547</f>
        <v>T1HP3</v>
      </c>
      <c r="D515" s="2" t="str">
        <f>数据源!BO547</f>
        <v>部件</v>
      </c>
      <c r="E515" s="2">
        <f>数据源!BP547</f>
        <v>9</v>
      </c>
      <c r="F515" s="2">
        <f>数据源!BQ547</f>
        <v>4.5</v>
      </c>
      <c r="G515" s="2">
        <f>数据源!BR547</f>
        <v>3.7000000000000002E-3</v>
      </c>
      <c r="H515" s="2">
        <f>数据源!BS547</f>
        <v>2.8092592592592596E-2</v>
      </c>
      <c r="I515" s="2">
        <f>数据源!BT547</f>
        <v>281</v>
      </c>
      <c r="J515" s="3">
        <f t="shared" si="230"/>
        <v>3</v>
      </c>
      <c r="K515" s="3">
        <f t="shared" si="231"/>
        <v>6</v>
      </c>
      <c r="L515" s="3" t="str">
        <f t="shared" si="234"/>
        <v>部件</v>
      </c>
      <c r="M515" s="3">
        <f t="shared" ca="1" si="235"/>
        <v>91203</v>
      </c>
      <c r="N515" s="3" t="str">
        <f t="shared" ca="1" si="238"/>
        <v>51221,52221,53221,51311,52311,53311,51321,52321,53321,51411,52411,53411,52421,53421,51421,51431,52431,53431,91001,91003,91005,91101,91103,91105,91201,91203</v>
      </c>
      <c r="O515" s="3" t="str">
        <f t="shared" si="239"/>
        <v>1478,1478,1478,1084,1084,1084,813,813,813,618,618,618,550,550,550,458,458,458,281,281,281,281,281,281,281,281</v>
      </c>
      <c r="P515" s="1" t="str">
        <f t="shared" si="240"/>
        <v>(3,4),(3,4),(3,4),(2,4),(2,4),(2,4),(2,4),(2,4),(2,4),(1,3),(1,3),(1,3),(1,2),(1,2),(1,2),(1,2),(1,2),(1,2),(3,6),(3,6),(3,6),(3,6),(3,6),(3,6),(3,6),(3,6)</v>
      </c>
      <c r="Q515" s="3" t="str">
        <f>IF(D515="坦克碎片",VLOOKUP(C515,道具信息!$N$2:$O$291,2,FALSE)&amp;"碎片",VLOOKUP(C515,道具信息!$N$2:$O$291,2,FALSE))</f>
        <v>T1部件</v>
      </c>
      <c r="R515" s="3">
        <f t="shared" si="232"/>
        <v>4994</v>
      </c>
      <c r="S515" s="11">
        <f t="shared" si="233"/>
        <v>0.222</v>
      </c>
      <c r="T515" s="3" t="str">
        <f>VLOOKUP(Q515,道具信息!$Q$3:$S$20,2,FALSE)</f>
        <v>CHEST_ITEM_TYPE_T1_PART</v>
      </c>
      <c r="U515" s="3" t="str">
        <f>IF(COUNTIF(U$490:U514,T515)=0,T515,"")</f>
        <v/>
      </c>
      <c r="V515" s="3" t="str">
        <f t="shared" si="241"/>
        <v>CHEST_ITEM_TYPE_T2_SHARD,CHEST_ITEM_TYPE_T3_SHARD,CHEST_ITEM_TYPE_T4_SHARD,CHEST_ITEM_TYPE_T1_PART</v>
      </c>
      <c r="W515" s="13" t="str">
        <f t="shared" si="236"/>
        <v/>
      </c>
      <c r="X515" s="3" t="str">
        <f t="shared" si="237"/>
        <v/>
      </c>
      <c r="Y515" s="3" t="str">
        <f t="shared" si="242"/>
        <v>19.8%,25.4%,21.7%,22.2%</v>
      </c>
    </row>
    <row r="516" spans="2:25" x14ac:dyDescent="0.3">
      <c r="B516" s="2">
        <f>数据源!BM548</f>
        <v>10</v>
      </c>
      <c r="C516" s="2" t="str">
        <f>数据源!BN548</f>
        <v>T1HP5</v>
      </c>
      <c r="D516" s="2" t="str">
        <f>数据源!BO548</f>
        <v>部件</v>
      </c>
      <c r="E516" s="2">
        <f>数据源!BP548</f>
        <v>9</v>
      </c>
      <c r="F516" s="2">
        <f>数据源!BQ548</f>
        <v>4.5</v>
      </c>
      <c r="G516" s="2">
        <f>数据源!BR548</f>
        <v>3.7000000000000002E-3</v>
      </c>
      <c r="H516" s="2">
        <f>数据源!BS548</f>
        <v>2.8092592592592596E-2</v>
      </c>
      <c r="I516" s="2">
        <f>数据源!BT548</f>
        <v>281</v>
      </c>
      <c r="J516" s="3">
        <f t="shared" si="230"/>
        <v>3</v>
      </c>
      <c r="K516" s="3">
        <f t="shared" si="231"/>
        <v>6</v>
      </c>
      <c r="L516" s="3" t="str">
        <f t="shared" si="234"/>
        <v>部件</v>
      </c>
      <c r="M516" s="3">
        <f t="shared" ca="1" si="235"/>
        <v>91205</v>
      </c>
      <c r="N516" s="3" t="str">
        <f t="shared" ca="1" si="238"/>
        <v>51221,52221,53221,51311,52311,53311,51321,52321,53321,51411,52411,53411,52421,53421,51421,51431,52431,53431,91001,91003,91005,91101,91103,91105,91201,91203,91205</v>
      </c>
      <c r="O516" s="3" t="str">
        <f t="shared" si="239"/>
        <v>1478,1478,1478,1084,1084,1084,813,813,813,618,618,618,550,550,550,458,458,458,281,281,281,281,281,281,281,281,281</v>
      </c>
      <c r="P516" s="1" t="str">
        <f t="shared" si="240"/>
        <v>(3,4),(3,4),(3,4),(2,4),(2,4),(2,4),(2,4),(2,4),(2,4),(1,3),(1,3),(1,3),(1,2),(1,2),(1,2),(1,2),(1,2),(1,2),(3,6),(3,6),(3,6),(3,6),(3,6),(3,6),(3,6),(3,6),(3,6)</v>
      </c>
      <c r="Q516" s="3" t="str">
        <f>IF(D516="坦克碎片",VLOOKUP(C516,道具信息!$N$2:$O$291,2,FALSE)&amp;"碎片",VLOOKUP(C516,道具信息!$N$2:$O$291,2,FALSE))</f>
        <v>T1部件</v>
      </c>
      <c r="R516" s="3">
        <f t="shared" si="232"/>
        <v>4994</v>
      </c>
      <c r="S516" s="11">
        <f t="shared" si="233"/>
        <v>0.222</v>
      </c>
      <c r="T516" s="3" t="str">
        <f>VLOOKUP(Q516,道具信息!$Q$3:$S$20,2,FALSE)</f>
        <v>CHEST_ITEM_TYPE_T1_PART</v>
      </c>
      <c r="U516" s="3" t="str">
        <f>IF(COUNTIF(U$490:U515,T516)=0,T516,"")</f>
        <v/>
      </c>
      <c r="V516" s="3" t="str">
        <f t="shared" si="241"/>
        <v>CHEST_ITEM_TYPE_T2_SHARD,CHEST_ITEM_TYPE_T3_SHARD,CHEST_ITEM_TYPE_T4_SHARD,CHEST_ITEM_TYPE_T1_PART</v>
      </c>
      <c r="W516" s="13" t="str">
        <f t="shared" si="236"/>
        <v/>
      </c>
      <c r="X516" s="3" t="str">
        <f t="shared" si="237"/>
        <v/>
      </c>
      <c r="Y516" s="3" t="str">
        <f t="shared" si="242"/>
        <v>19.8%,25.4%,21.7%,22.2%</v>
      </c>
    </row>
    <row r="517" spans="2:25" x14ac:dyDescent="0.3">
      <c r="B517" s="2">
        <f>数据源!BM549</f>
        <v>10</v>
      </c>
      <c r="C517" s="2" t="str">
        <f>数据源!BN549</f>
        <v>T1LP2</v>
      </c>
      <c r="D517" s="2" t="str">
        <f>数据源!BO549</f>
        <v>部件</v>
      </c>
      <c r="E517" s="2">
        <f>数据源!BP549</f>
        <v>9</v>
      </c>
      <c r="F517" s="2">
        <f>数据源!BQ549</f>
        <v>4.5</v>
      </c>
      <c r="G517" s="2">
        <f>数据源!BR549</f>
        <v>3.7000000000000002E-3</v>
      </c>
      <c r="H517" s="2">
        <f>数据源!BS549</f>
        <v>2.8092592592592596E-2</v>
      </c>
      <c r="I517" s="2">
        <f>数据源!BT549</f>
        <v>281</v>
      </c>
      <c r="J517" s="3">
        <f t="shared" si="230"/>
        <v>3</v>
      </c>
      <c r="K517" s="3">
        <f t="shared" si="231"/>
        <v>6</v>
      </c>
      <c r="L517" s="3" t="str">
        <f t="shared" si="234"/>
        <v>部件</v>
      </c>
      <c r="M517" s="3">
        <f t="shared" ca="1" si="235"/>
        <v>91002</v>
      </c>
      <c r="N517" s="3" t="str">
        <f t="shared" ca="1" si="238"/>
        <v>51221,52221,53221,51311,52311,53311,51321,52321,53321,51411,52411,53411,52421,53421,51421,51431,52431,53431,91001,91003,91005,91101,91103,91105,91201,91203,91205,91002</v>
      </c>
      <c r="O517" s="3" t="str">
        <f t="shared" si="239"/>
        <v>1478,1478,1478,1084,1084,1084,813,813,813,618,618,618,550,550,550,458,458,458,281,281,281,281,281,281,281,281,281,281</v>
      </c>
      <c r="P517" s="1" t="str">
        <f t="shared" si="240"/>
        <v>(3,4),(3,4),(3,4),(2,4),(2,4),(2,4),(2,4),(2,4),(2,4),(1,3),(1,3),(1,3),(1,2),(1,2),(1,2),(1,2),(1,2),(1,2),(3,6),(3,6),(3,6),(3,6),(3,6),(3,6),(3,6),(3,6),(3,6),(3,6)</v>
      </c>
      <c r="Q517" s="3" t="str">
        <f>IF(D517="坦克碎片",VLOOKUP(C517,道具信息!$N$2:$O$291,2,FALSE)&amp;"碎片",VLOOKUP(C517,道具信息!$N$2:$O$291,2,FALSE))</f>
        <v>T1部件</v>
      </c>
      <c r="R517" s="3">
        <f t="shared" si="232"/>
        <v>4994</v>
      </c>
      <c r="S517" s="11">
        <f t="shared" si="233"/>
        <v>0.222</v>
      </c>
      <c r="T517" s="3" t="str">
        <f>VLOOKUP(Q517,道具信息!$Q$3:$S$20,2,FALSE)</f>
        <v>CHEST_ITEM_TYPE_T1_PART</v>
      </c>
      <c r="U517" s="3" t="str">
        <f>IF(COUNTIF(U$490:U516,T517)=0,T517,"")</f>
        <v/>
      </c>
      <c r="V517" s="3" t="str">
        <f t="shared" si="241"/>
        <v>CHEST_ITEM_TYPE_T2_SHARD,CHEST_ITEM_TYPE_T3_SHARD,CHEST_ITEM_TYPE_T4_SHARD,CHEST_ITEM_TYPE_T1_PART</v>
      </c>
      <c r="W517" s="13" t="str">
        <f t="shared" si="236"/>
        <v/>
      </c>
      <c r="X517" s="3" t="str">
        <f t="shared" si="237"/>
        <v/>
      </c>
      <c r="Y517" s="3" t="str">
        <f t="shared" si="242"/>
        <v>19.8%,25.4%,21.7%,22.2%</v>
      </c>
    </row>
    <row r="518" spans="2:25" x14ac:dyDescent="0.3">
      <c r="B518" s="2">
        <f>数据源!BM550</f>
        <v>10</v>
      </c>
      <c r="C518" s="2" t="str">
        <f>数据源!BN550</f>
        <v>T1LP4</v>
      </c>
      <c r="D518" s="2" t="str">
        <f>数据源!BO550</f>
        <v>部件</v>
      </c>
      <c r="E518" s="2">
        <f>数据源!BP550</f>
        <v>9</v>
      </c>
      <c r="F518" s="2">
        <f>数据源!BQ550</f>
        <v>4.5</v>
      </c>
      <c r="G518" s="2">
        <f>数据源!BR550</f>
        <v>3.5999999999999999E-3</v>
      </c>
      <c r="H518" s="2">
        <f>数据源!BS550</f>
        <v>2.7333333333333334E-2</v>
      </c>
      <c r="I518" s="2">
        <f>数据源!BT550</f>
        <v>273</v>
      </c>
      <c r="J518" s="3">
        <f t="shared" si="230"/>
        <v>3</v>
      </c>
      <c r="K518" s="3">
        <f t="shared" si="231"/>
        <v>6</v>
      </c>
      <c r="L518" s="3" t="str">
        <f t="shared" si="234"/>
        <v>部件</v>
      </c>
      <c r="M518" s="3">
        <f t="shared" ca="1" si="235"/>
        <v>91004</v>
      </c>
      <c r="N518" s="3" t="str">
        <f t="shared" ca="1" si="238"/>
        <v>51221,52221,53221,51311,52311,53311,51321,52321,53321,51411,52411,53411,52421,53421,51421,51431,52431,53431,91001,91003,91005,91101,91103,91105,91201,91203,91205,91002,91004</v>
      </c>
      <c r="O518" s="3" t="str">
        <f t="shared" si="239"/>
        <v>1478,1478,1478,1084,1084,1084,813,813,813,618,618,618,550,550,550,458,458,458,281,281,281,281,281,281,281,281,281,281,273</v>
      </c>
      <c r="P518" s="1" t="str">
        <f t="shared" si="240"/>
        <v>(3,4),(3,4),(3,4),(2,4),(2,4),(2,4),(2,4),(2,4),(2,4),(1,3),(1,3),(1,3),(1,2),(1,2),(1,2),(1,2),(1,2),(1,2),(3,6),(3,6),(3,6),(3,6),(3,6),(3,6),(3,6),(3,6),(3,6),(3,6),(3,6)</v>
      </c>
      <c r="Q518" s="3" t="str">
        <f>IF(D518="坦克碎片",VLOOKUP(C518,道具信息!$N$2:$O$291,2,FALSE)&amp;"碎片",VLOOKUP(C518,道具信息!$N$2:$O$291,2,FALSE))</f>
        <v>T1部件</v>
      </c>
      <c r="R518" s="3">
        <f t="shared" si="232"/>
        <v>4994</v>
      </c>
      <c r="S518" s="11">
        <f t="shared" si="233"/>
        <v>0.222</v>
      </c>
      <c r="T518" s="3" t="str">
        <f>VLOOKUP(Q518,道具信息!$Q$3:$S$20,2,FALSE)</f>
        <v>CHEST_ITEM_TYPE_T1_PART</v>
      </c>
      <c r="U518" s="3" t="str">
        <f>IF(COUNTIF(U$490:U517,T518)=0,T518,"")</f>
        <v/>
      </c>
      <c r="V518" s="3" t="str">
        <f t="shared" si="241"/>
        <v>CHEST_ITEM_TYPE_T2_SHARD,CHEST_ITEM_TYPE_T3_SHARD,CHEST_ITEM_TYPE_T4_SHARD,CHEST_ITEM_TYPE_T1_PART</v>
      </c>
      <c r="W518" s="13" t="str">
        <f t="shared" si="236"/>
        <v/>
      </c>
      <c r="X518" s="3" t="str">
        <f t="shared" si="237"/>
        <v/>
      </c>
      <c r="Y518" s="3" t="str">
        <f t="shared" si="242"/>
        <v>19.8%,25.4%,21.7%,22.2%</v>
      </c>
    </row>
    <row r="519" spans="2:25" x14ac:dyDescent="0.3">
      <c r="B519" s="2">
        <f>数据源!BM551</f>
        <v>10</v>
      </c>
      <c r="C519" s="2" t="str">
        <f>数据源!BN551</f>
        <v>T1LP6</v>
      </c>
      <c r="D519" s="2" t="str">
        <f>数据源!BO551</f>
        <v>部件</v>
      </c>
      <c r="E519" s="2">
        <f>数据源!BP551</f>
        <v>9</v>
      </c>
      <c r="F519" s="2">
        <f>数据源!BQ551</f>
        <v>4.5</v>
      </c>
      <c r="G519" s="2">
        <f>数据源!BR551</f>
        <v>3.5999999999999999E-3</v>
      </c>
      <c r="H519" s="2">
        <f>数据源!BS551</f>
        <v>2.7333333333333334E-2</v>
      </c>
      <c r="I519" s="2">
        <f>数据源!BT551</f>
        <v>273</v>
      </c>
      <c r="J519" s="3">
        <f t="shared" si="230"/>
        <v>3</v>
      </c>
      <c r="K519" s="3">
        <f t="shared" si="231"/>
        <v>6</v>
      </c>
      <c r="L519" s="3" t="str">
        <f t="shared" si="234"/>
        <v>部件</v>
      </c>
      <c r="M519" s="3">
        <f t="shared" ca="1" si="235"/>
        <v>91006</v>
      </c>
      <c r="N519" s="3" t="str">
        <f t="shared" ca="1" si="238"/>
        <v>51221,52221,53221,51311,52311,53311,51321,52321,53321,51411,52411,53411,52421,53421,51421,51431,52431,53431,91001,91003,91005,91101,91103,91105,91201,91203,91205,91002,91004,91006</v>
      </c>
      <c r="O519" s="3" t="str">
        <f t="shared" si="239"/>
        <v>1478,1478,1478,1084,1084,1084,813,813,813,618,618,618,550,550,550,458,458,458,281,281,281,281,281,281,281,281,281,281,273,273</v>
      </c>
      <c r="P519" s="1" t="str">
        <f t="shared" si="240"/>
        <v>(3,4),(3,4),(3,4),(2,4),(2,4),(2,4),(2,4),(2,4),(2,4),(1,3),(1,3),(1,3),(1,2),(1,2),(1,2),(1,2),(1,2),(1,2),(3,6),(3,6),(3,6),(3,6),(3,6),(3,6),(3,6),(3,6),(3,6),(3,6),(3,6),(3,6)</v>
      </c>
      <c r="Q519" s="3" t="str">
        <f>IF(D519="坦克碎片",VLOOKUP(C519,道具信息!$N$2:$O$291,2,FALSE)&amp;"碎片",VLOOKUP(C519,道具信息!$N$2:$O$291,2,FALSE))</f>
        <v>T1部件</v>
      </c>
      <c r="R519" s="3">
        <f t="shared" si="232"/>
        <v>4994</v>
      </c>
      <c r="S519" s="11">
        <f t="shared" si="233"/>
        <v>0.222</v>
      </c>
      <c r="T519" s="3" t="str">
        <f>VLOOKUP(Q519,道具信息!$Q$3:$S$20,2,FALSE)</f>
        <v>CHEST_ITEM_TYPE_T1_PART</v>
      </c>
      <c r="U519" s="3" t="str">
        <f>IF(COUNTIF(U$490:U518,T519)=0,T519,"")</f>
        <v/>
      </c>
      <c r="V519" s="3" t="str">
        <f t="shared" si="241"/>
        <v>CHEST_ITEM_TYPE_T2_SHARD,CHEST_ITEM_TYPE_T3_SHARD,CHEST_ITEM_TYPE_T4_SHARD,CHEST_ITEM_TYPE_T1_PART</v>
      </c>
      <c r="W519" s="13" t="str">
        <f t="shared" si="236"/>
        <v/>
      </c>
      <c r="X519" s="3" t="str">
        <f t="shared" si="237"/>
        <v/>
      </c>
      <c r="Y519" s="3" t="str">
        <f t="shared" si="242"/>
        <v>19.8%,25.4%,21.7%,22.2%</v>
      </c>
    </row>
    <row r="520" spans="2:25" x14ac:dyDescent="0.3">
      <c r="B520" s="2">
        <f>数据源!BM552</f>
        <v>10</v>
      </c>
      <c r="C520" s="2" t="str">
        <f>数据源!BN552</f>
        <v>T1MP2</v>
      </c>
      <c r="D520" s="2" t="str">
        <f>数据源!BO552</f>
        <v>部件</v>
      </c>
      <c r="E520" s="2">
        <f>数据源!BP552</f>
        <v>9</v>
      </c>
      <c r="F520" s="2">
        <f>数据源!BQ552</f>
        <v>4.5</v>
      </c>
      <c r="G520" s="2">
        <f>数据源!BR552</f>
        <v>3.5999999999999999E-3</v>
      </c>
      <c r="H520" s="2">
        <f>数据源!BS552</f>
        <v>2.7333333333333334E-2</v>
      </c>
      <c r="I520" s="2">
        <f>数据源!BT552</f>
        <v>273</v>
      </c>
      <c r="J520" s="3">
        <f t="shared" si="230"/>
        <v>3</v>
      </c>
      <c r="K520" s="3">
        <f t="shared" si="231"/>
        <v>6</v>
      </c>
      <c r="L520" s="3" t="str">
        <f t="shared" si="234"/>
        <v>部件</v>
      </c>
      <c r="M520" s="3">
        <f t="shared" ca="1" si="235"/>
        <v>91102</v>
      </c>
      <c r="N520" s="3" t="str">
        <f t="shared" ca="1" si="238"/>
        <v>51221,52221,53221,51311,52311,53311,51321,52321,53321,51411,52411,53411,52421,53421,51421,51431,52431,53431,91001,91003,91005,91101,91103,91105,91201,91203,91205,91002,91004,91006,91102</v>
      </c>
      <c r="O520" s="3" t="str">
        <f t="shared" si="239"/>
        <v>1478,1478,1478,1084,1084,1084,813,813,813,618,618,618,550,550,550,458,458,458,281,281,281,281,281,281,281,281,281,281,273,273,273</v>
      </c>
      <c r="P520" s="1" t="str">
        <f t="shared" si="240"/>
        <v>(3,4),(3,4),(3,4),(2,4),(2,4),(2,4),(2,4),(2,4),(2,4),(1,3),(1,3),(1,3),(1,2),(1,2),(1,2),(1,2),(1,2),(1,2),(3,6),(3,6),(3,6),(3,6),(3,6),(3,6),(3,6),(3,6),(3,6),(3,6),(3,6),(3,6),(3,6)</v>
      </c>
      <c r="Q520" s="3" t="str">
        <f>IF(D520="坦克碎片",VLOOKUP(C520,道具信息!$N$2:$O$291,2,FALSE)&amp;"碎片",VLOOKUP(C520,道具信息!$N$2:$O$291,2,FALSE))</f>
        <v>T1部件</v>
      </c>
      <c r="R520" s="3">
        <f t="shared" si="232"/>
        <v>4994</v>
      </c>
      <c r="S520" s="11">
        <f t="shared" si="233"/>
        <v>0.222</v>
      </c>
      <c r="T520" s="3" t="str">
        <f>VLOOKUP(Q520,道具信息!$Q$3:$S$20,2,FALSE)</f>
        <v>CHEST_ITEM_TYPE_T1_PART</v>
      </c>
      <c r="U520" s="3" t="str">
        <f>IF(COUNTIF(U$490:U519,T520)=0,T520,"")</f>
        <v/>
      </c>
      <c r="V520" s="3" t="str">
        <f t="shared" si="241"/>
        <v>CHEST_ITEM_TYPE_T2_SHARD,CHEST_ITEM_TYPE_T3_SHARD,CHEST_ITEM_TYPE_T4_SHARD,CHEST_ITEM_TYPE_T1_PART</v>
      </c>
      <c r="W520" s="13" t="str">
        <f t="shared" si="236"/>
        <v/>
      </c>
      <c r="X520" s="3" t="str">
        <f t="shared" si="237"/>
        <v/>
      </c>
      <c r="Y520" s="3" t="str">
        <f t="shared" si="242"/>
        <v>19.8%,25.4%,21.7%,22.2%</v>
      </c>
    </row>
    <row r="521" spans="2:25" x14ac:dyDescent="0.3">
      <c r="B521" s="2">
        <f>数据源!BM553</f>
        <v>10</v>
      </c>
      <c r="C521" s="2" t="str">
        <f>数据源!BN553</f>
        <v>T1MP4</v>
      </c>
      <c r="D521" s="2" t="str">
        <f>数据源!BO553</f>
        <v>部件</v>
      </c>
      <c r="E521" s="2">
        <f>数据源!BP553</f>
        <v>9</v>
      </c>
      <c r="F521" s="2">
        <f>数据源!BQ553</f>
        <v>4.5</v>
      </c>
      <c r="G521" s="2">
        <f>数据源!BR553</f>
        <v>3.5999999999999999E-3</v>
      </c>
      <c r="H521" s="2">
        <f>数据源!BS553</f>
        <v>2.7333333333333334E-2</v>
      </c>
      <c r="I521" s="2">
        <f>数据源!BT553</f>
        <v>273</v>
      </c>
      <c r="J521" s="3">
        <f t="shared" si="230"/>
        <v>3</v>
      </c>
      <c r="K521" s="3">
        <f t="shared" si="231"/>
        <v>6</v>
      </c>
      <c r="L521" s="3" t="str">
        <f t="shared" si="234"/>
        <v>部件</v>
      </c>
      <c r="M521" s="3">
        <f t="shared" ca="1" si="235"/>
        <v>91104</v>
      </c>
      <c r="N521" s="3" t="str">
        <f t="shared" ca="1" si="238"/>
        <v>51221,52221,53221,51311,52311,53311,51321,52321,53321,51411,52411,53411,52421,53421,51421,51431,52431,53431,91001,91003,91005,91101,91103,91105,91201,91203,91205,91002,91004,91006,91102,91104</v>
      </c>
      <c r="O521" s="3" t="str">
        <f t="shared" si="239"/>
        <v>1478,1478,1478,1084,1084,1084,813,813,813,618,618,618,550,550,550,458,458,458,281,281,281,281,281,281,281,281,281,281,273,273,273,273</v>
      </c>
      <c r="P521" s="1" t="str">
        <f t="shared" si="240"/>
        <v>(3,4),(3,4),(3,4),(2,4),(2,4),(2,4),(2,4),(2,4),(2,4),(1,3),(1,3),(1,3),(1,2),(1,2),(1,2),(1,2),(1,2),(1,2),(3,6),(3,6),(3,6),(3,6),(3,6),(3,6),(3,6),(3,6),(3,6),(3,6),(3,6),(3,6),(3,6),(3,6)</v>
      </c>
      <c r="Q521" s="3" t="str">
        <f>IF(D521="坦克碎片",VLOOKUP(C521,道具信息!$N$2:$O$291,2,FALSE)&amp;"碎片",VLOOKUP(C521,道具信息!$N$2:$O$291,2,FALSE))</f>
        <v>T1部件</v>
      </c>
      <c r="R521" s="3">
        <f t="shared" si="232"/>
        <v>4994</v>
      </c>
      <c r="S521" s="11">
        <f t="shared" si="233"/>
        <v>0.222</v>
      </c>
      <c r="T521" s="3" t="str">
        <f>VLOOKUP(Q521,道具信息!$Q$3:$S$20,2,FALSE)</f>
        <v>CHEST_ITEM_TYPE_T1_PART</v>
      </c>
      <c r="U521" s="3" t="str">
        <f>IF(COUNTIF(U$490:U520,T521)=0,T521,"")</f>
        <v/>
      </c>
      <c r="V521" s="3" t="str">
        <f t="shared" si="241"/>
        <v>CHEST_ITEM_TYPE_T2_SHARD,CHEST_ITEM_TYPE_T3_SHARD,CHEST_ITEM_TYPE_T4_SHARD,CHEST_ITEM_TYPE_T1_PART</v>
      </c>
      <c r="W521" s="13" t="str">
        <f t="shared" si="236"/>
        <v/>
      </c>
      <c r="X521" s="3" t="str">
        <f t="shared" si="237"/>
        <v/>
      </c>
      <c r="Y521" s="3" t="str">
        <f t="shared" si="242"/>
        <v>19.8%,25.4%,21.7%,22.2%</v>
      </c>
    </row>
    <row r="522" spans="2:25" x14ac:dyDescent="0.3">
      <c r="B522" s="2">
        <f>数据源!BM554</f>
        <v>10</v>
      </c>
      <c r="C522" s="2" t="str">
        <f>数据源!BN554</f>
        <v>T1MP6</v>
      </c>
      <c r="D522" s="2" t="str">
        <f>数据源!BO554</f>
        <v>部件</v>
      </c>
      <c r="E522" s="2">
        <f>数据源!BP554</f>
        <v>9</v>
      </c>
      <c r="F522" s="2">
        <f>数据源!BQ554</f>
        <v>4.5</v>
      </c>
      <c r="G522" s="2">
        <f>数据源!BR554</f>
        <v>3.5999999999999999E-3</v>
      </c>
      <c r="H522" s="2">
        <f>数据源!BS554</f>
        <v>2.7333333333333334E-2</v>
      </c>
      <c r="I522" s="2">
        <f>数据源!BT554</f>
        <v>273</v>
      </c>
      <c r="J522" s="3">
        <f t="shared" si="230"/>
        <v>3</v>
      </c>
      <c r="K522" s="3">
        <f t="shared" si="231"/>
        <v>6</v>
      </c>
      <c r="L522" s="3" t="str">
        <f t="shared" si="234"/>
        <v>部件</v>
      </c>
      <c r="M522" s="3">
        <f t="shared" ca="1" si="235"/>
        <v>91106</v>
      </c>
      <c r="N522" s="3" t="str">
        <f t="shared" ca="1" si="238"/>
        <v>51221,52221,53221,51311,52311,53311,51321,52321,53321,51411,52411,53411,52421,53421,51421,51431,52431,53431,91001,91003,91005,91101,91103,91105,91201,91203,91205,91002,91004,91006,91102,91104,91106</v>
      </c>
      <c r="O522" s="3" t="str">
        <f t="shared" si="239"/>
        <v>1478,1478,1478,1084,1084,1084,813,813,813,618,618,618,550,550,550,458,458,458,281,281,281,281,281,281,281,281,281,281,273,273,273,273,273</v>
      </c>
      <c r="P522" s="1" t="str">
        <f t="shared" si="240"/>
        <v>(3,4),(3,4),(3,4),(2,4),(2,4),(2,4),(2,4),(2,4),(2,4),(1,3),(1,3),(1,3),(1,2),(1,2),(1,2),(1,2),(1,2),(1,2),(3,6),(3,6),(3,6),(3,6),(3,6),(3,6),(3,6),(3,6),(3,6),(3,6),(3,6),(3,6),(3,6),(3,6),(3,6)</v>
      </c>
      <c r="Q522" s="3" t="str">
        <f>IF(D522="坦克碎片",VLOOKUP(C522,道具信息!$N$2:$O$291,2,FALSE)&amp;"碎片",VLOOKUP(C522,道具信息!$N$2:$O$291,2,FALSE))</f>
        <v>T1部件</v>
      </c>
      <c r="R522" s="3">
        <f t="shared" ref="R522:R553" si="243">SUMIFS(I$3:I$580,Q$3:Q$580,Q522,B$3:B$580,B522)</f>
        <v>4994</v>
      </c>
      <c r="S522" s="11">
        <f t="shared" ref="S522:S553" si="244">ROUND(R522/SUMIF(B$3:B$580,B522,I$3:I$580),3)</f>
        <v>0.222</v>
      </c>
      <c r="T522" s="3" t="str">
        <f>VLOOKUP(Q522,道具信息!$Q$3:$S$20,2,FALSE)</f>
        <v>CHEST_ITEM_TYPE_T1_PART</v>
      </c>
      <c r="U522" s="3" t="str">
        <f>IF(COUNTIF(U$490:U521,T522)=0,T522,"")</f>
        <v/>
      </c>
      <c r="V522" s="3" t="str">
        <f t="shared" si="241"/>
        <v>CHEST_ITEM_TYPE_T2_SHARD,CHEST_ITEM_TYPE_T3_SHARD,CHEST_ITEM_TYPE_T4_SHARD,CHEST_ITEM_TYPE_T1_PART</v>
      </c>
      <c r="W522" s="13" t="str">
        <f t="shared" si="236"/>
        <v/>
      </c>
      <c r="X522" s="3" t="str">
        <f t="shared" si="237"/>
        <v/>
      </c>
      <c r="Y522" s="3" t="str">
        <f t="shared" si="242"/>
        <v>19.8%,25.4%,21.7%,22.2%</v>
      </c>
    </row>
    <row r="523" spans="2:25" x14ac:dyDescent="0.3">
      <c r="B523" s="2">
        <f>数据源!BM555</f>
        <v>10</v>
      </c>
      <c r="C523" s="2" t="str">
        <f>数据源!BN555</f>
        <v>T1HP2</v>
      </c>
      <c r="D523" s="2" t="str">
        <f>数据源!BO555</f>
        <v>部件</v>
      </c>
      <c r="E523" s="2">
        <f>数据源!BP555</f>
        <v>9</v>
      </c>
      <c r="F523" s="2">
        <f>数据源!BQ555</f>
        <v>4.5</v>
      </c>
      <c r="G523" s="2">
        <f>数据源!BR555</f>
        <v>3.5999999999999999E-3</v>
      </c>
      <c r="H523" s="2">
        <f>数据源!BS555</f>
        <v>2.7333333333333334E-2</v>
      </c>
      <c r="I523" s="2">
        <f>数据源!BT555</f>
        <v>273</v>
      </c>
      <c r="J523" s="3">
        <f t="shared" si="230"/>
        <v>3</v>
      </c>
      <c r="K523" s="3">
        <f t="shared" si="231"/>
        <v>6</v>
      </c>
      <c r="L523" s="3" t="str">
        <f t="shared" si="234"/>
        <v>部件</v>
      </c>
      <c r="M523" s="3">
        <f t="shared" ca="1" si="235"/>
        <v>91202</v>
      </c>
      <c r="N523" s="3" t="str">
        <f t="shared" ca="1" si="238"/>
        <v>51221,52221,53221,51311,52311,53311,51321,52321,53321,51411,52411,53411,52421,53421,51421,51431,52431,53431,91001,91003,91005,91101,91103,91105,91201,91203,91205,91002,91004,91006,91102,91104,91106,91202</v>
      </c>
      <c r="O523" s="3" t="str">
        <f t="shared" si="239"/>
        <v>1478,1478,1478,1084,1084,1084,813,813,813,618,618,618,550,550,550,458,458,458,281,281,281,281,281,281,281,281,281,281,273,273,273,273,273,273</v>
      </c>
      <c r="P523" s="1" t="str">
        <f t="shared" si="240"/>
        <v>(3,4),(3,4),(3,4),(2,4),(2,4),(2,4),(2,4),(2,4),(2,4),(1,3),(1,3),(1,3),(1,2),(1,2),(1,2),(1,2),(1,2),(1,2),(3,6),(3,6),(3,6),(3,6),(3,6),(3,6),(3,6),(3,6),(3,6),(3,6),(3,6),(3,6),(3,6),(3,6),(3,6),(3,6)</v>
      </c>
      <c r="Q523" s="3" t="str">
        <f>IF(D523="坦克碎片",VLOOKUP(C523,道具信息!$N$2:$O$291,2,FALSE)&amp;"碎片",VLOOKUP(C523,道具信息!$N$2:$O$291,2,FALSE))</f>
        <v>T1部件</v>
      </c>
      <c r="R523" s="3">
        <f t="shared" si="243"/>
        <v>4994</v>
      </c>
      <c r="S523" s="11">
        <f t="shared" si="244"/>
        <v>0.222</v>
      </c>
      <c r="T523" s="3" t="str">
        <f>VLOOKUP(Q523,道具信息!$Q$3:$S$20,2,FALSE)</f>
        <v>CHEST_ITEM_TYPE_T1_PART</v>
      </c>
      <c r="U523" s="3" t="str">
        <f>IF(COUNTIF(U$490:U522,T523)=0,T523,"")</f>
        <v/>
      </c>
      <c r="V523" s="3" t="str">
        <f t="shared" si="241"/>
        <v>CHEST_ITEM_TYPE_T2_SHARD,CHEST_ITEM_TYPE_T3_SHARD,CHEST_ITEM_TYPE_T4_SHARD,CHEST_ITEM_TYPE_T1_PART</v>
      </c>
      <c r="W523" s="13" t="str">
        <f t="shared" si="236"/>
        <v/>
      </c>
      <c r="X523" s="3" t="str">
        <f t="shared" si="237"/>
        <v/>
      </c>
      <c r="Y523" s="3" t="str">
        <f t="shared" si="242"/>
        <v>19.8%,25.4%,21.7%,22.2%</v>
      </c>
    </row>
    <row r="524" spans="2:25" x14ac:dyDescent="0.3">
      <c r="B524" s="2">
        <f>数据源!BM556</f>
        <v>10</v>
      </c>
      <c r="C524" s="2" t="str">
        <f>数据源!BN556</f>
        <v>T1HP4</v>
      </c>
      <c r="D524" s="2" t="str">
        <f>数据源!BO556</f>
        <v>部件</v>
      </c>
      <c r="E524" s="2">
        <f>数据源!BP556</f>
        <v>9</v>
      </c>
      <c r="F524" s="2">
        <f>数据源!BQ556</f>
        <v>4.5</v>
      </c>
      <c r="G524" s="2">
        <f>数据源!BR556</f>
        <v>3.5999999999999999E-3</v>
      </c>
      <c r="H524" s="2">
        <f>数据源!BS556</f>
        <v>2.7333333333333334E-2</v>
      </c>
      <c r="I524" s="2">
        <f>数据源!BT556</f>
        <v>273</v>
      </c>
      <c r="J524" s="3">
        <f t="shared" si="230"/>
        <v>3</v>
      </c>
      <c r="K524" s="3">
        <f t="shared" si="231"/>
        <v>6</v>
      </c>
      <c r="L524" s="3" t="str">
        <f t="shared" si="234"/>
        <v>部件</v>
      </c>
      <c r="M524" s="3">
        <f t="shared" ca="1" si="235"/>
        <v>91204</v>
      </c>
      <c r="N524" s="3" t="str">
        <f t="shared" ca="1" si="238"/>
        <v>51221,52221,53221,51311,52311,53311,51321,52321,53321,51411,52411,53411,52421,53421,51421,51431,52431,53431,91001,91003,91005,91101,91103,91105,91201,91203,91205,91002,91004,91006,91102,91104,91106,91202,91204</v>
      </c>
      <c r="O524" s="3" t="str">
        <f t="shared" si="239"/>
        <v>1478,1478,1478,1084,1084,1084,813,813,813,618,618,618,550,550,550,458,458,458,281,281,281,281,281,281,281,281,281,281,273,273,273,273,273,273,273</v>
      </c>
      <c r="P524" s="1" t="str">
        <f t="shared" si="240"/>
        <v>(3,4),(3,4),(3,4),(2,4),(2,4),(2,4),(2,4),(2,4),(2,4),(1,3),(1,3),(1,3),(1,2),(1,2),(1,2),(1,2),(1,2),(1,2),(3,6),(3,6),(3,6),(3,6),(3,6),(3,6),(3,6),(3,6),(3,6),(3,6),(3,6),(3,6),(3,6),(3,6),(3,6),(3,6),(3,6)</v>
      </c>
      <c r="Q524" s="3" t="str">
        <f>IF(D524="坦克碎片",VLOOKUP(C524,道具信息!$N$2:$O$291,2,FALSE)&amp;"碎片",VLOOKUP(C524,道具信息!$N$2:$O$291,2,FALSE))</f>
        <v>T1部件</v>
      </c>
      <c r="R524" s="3">
        <f t="shared" si="243"/>
        <v>4994</v>
      </c>
      <c r="S524" s="11">
        <f t="shared" si="244"/>
        <v>0.222</v>
      </c>
      <c r="T524" s="3" t="str">
        <f>VLOOKUP(Q524,道具信息!$Q$3:$S$20,2,FALSE)</f>
        <v>CHEST_ITEM_TYPE_T1_PART</v>
      </c>
      <c r="U524" s="3" t="str">
        <f>IF(COUNTIF(U$490:U523,T524)=0,T524,"")</f>
        <v/>
      </c>
      <c r="V524" s="3" t="str">
        <f t="shared" si="241"/>
        <v>CHEST_ITEM_TYPE_T2_SHARD,CHEST_ITEM_TYPE_T3_SHARD,CHEST_ITEM_TYPE_T4_SHARD,CHEST_ITEM_TYPE_T1_PART</v>
      </c>
      <c r="W524" s="13" t="str">
        <f t="shared" si="236"/>
        <v/>
      </c>
      <c r="X524" s="3" t="str">
        <f t="shared" si="237"/>
        <v/>
      </c>
      <c r="Y524" s="3" t="str">
        <f t="shared" si="242"/>
        <v>19.8%,25.4%,21.7%,22.2%</v>
      </c>
    </row>
    <row r="525" spans="2:25" x14ac:dyDescent="0.3">
      <c r="B525" s="2">
        <f>数据源!BM557</f>
        <v>10</v>
      </c>
      <c r="C525" s="2" t="str">
        <f>数据源!BN557</f>
        <v>T1HP6</v>
      </c>
      <c r="D525" s="2" t="str">
        <f>数据源!BO557</f>
        <v>部件</v>
      </c>
      <c r="E525" s="2">
        <f>数据源!BP557</f>
        <v>9</v>
      </c>
      <c r="F525" s="2">
        <f>数据源!BQ557</f>
        <v>4.5</v>
      </c>
      <c r="G525" s="2">
        <f>数据源!BR557</f>
        <v>3.5999999999999999E-3</v>
      </c>
      <c r="H525" s="2">
        <f>数据源!BS557</f>
        <v>2.7333333333333334E-2</v>
      </c>
      <c r="I525" s="2">
        <f>数据源!BT557</f>
        <v>273</v>
      </c>
      <c r="J525" s="3">
        <f t="shared" si="230"/>
        <v>3</v>
      </c>
      <c r="K525" s="3">
        <f t="shared" si="231"/>
        <v>6</v>
      </c>
      <c r="L525" s="3" t="str">
        <f t="shared" si="234"/>
        <v>部件</v>
      </c>
      <c r="M525" s="3">
        <f t="shared" ca="1" si="235"/>
        <v>91206</v>
      </c>
      <c r="N525" s="3" t="str">
        <f t="shared" ca="1" si="238"/>
        <v>51221,52221,53221,51311,52311,53311,51321,52321,53321,51411,52411,53411,52421,53421,51421,51431,52431,53431,91001,91003,91005,91101,91103,91105,91201,91203,91205,91002,91004,91006,91102,91104,91106,91202,91204,91206</v>
      </c>
      <c r="O525" s="3" t="str">
        <f t="shared" si="239"/>
        <v>1478,1478,1478,1084,1084,1084,813,813,813,618,618,618,550,550,550,458,458,458,281,281,281,281,281,281,281,281,281,281,273,273,273,273,273,273,273,273</v>
      </c>
      <c r="P525" s="1" t="str">
        <f t="shared" si="240"/>
        <v>(3,4),(3,4),(3,4),(2,4),(2,4),(2,4),(2,4),(2,4),(2,4),(1,3),(1,3),(1,3),(1,2),(1,2),(1,2),(1,2),(1,2),(1,2),(3,6),(3,6),(3,6),(3,6),(3,6),(3,6),(3,6),(3,6),(3,6),(3,6),(3,6),(3,6),(3,6),(3,6),(3,6),(3,6),(3,6),(3,6)</v>
      </c>
      <c r="Q525" s="3" t="str">
        <f>IF(D525="坦克碎片",VLOOKUP(C525,道具信息!$N$2:$O$291,2,FALSE)&amp;"碎片",VLOOKUP(C525,道具信息!$N$2:$O$291,2,FALSE))</f>
        <v>T1部件</v>
      </c>
      <c r="R525" s="3">
        <f t="shared" si="243"/>
        <v>4994</v>
      </c>
      <c r="S525" s="11">
        <f t="shared" si="244"/>
        <v>0.222</v>
      </c>
      <c r="T525" s="3" t="str">
        <f>VLOOKUP(Q525,道具信息!$Q$3:$S$20,2,FALSE)</f>
        <v>CHEST_ITEM_TYPE_T1_PART</v>
      </c>
      <c r="U525" s="3" t="str">
        <f>IF(COUNTIF(U$490:U524,T525)=0,T525,"")</f>
        <v/>
      </c>
      <c r="V525" s="3" t="str">
        <f t="shared" si="241"/>
        <v>CHEST_ITEM_TYPE_T2_SHARD,CHEST_ITEM_TYPE_T3_SHARD,CHEST_ITEM_TYPE_T4_SHARD,CHEST_ITEM_TYPE_T1_PART</v>
      </c>
      <c r="W525" s="13" t="str">
        <f t="shared" si="236"/>
        <v/>
      </c>
      <c r="X525" s="3" t="str">
        <f t="shared" si="237"/>
        <v/>
      </c>
      <c r="Y525" s="3" t="str">
        <f t="shared" si="242"/>
        <v>19.8%,25.4%,21.7%,22.2%</v>
      </c>
    </row>
    <row r="526" spans="2:25" x14ac:dyDescent="0.3">
      <c r="B526" s="2">
        <f>数据源!BM558</f>
        <v>10</v>
      </c>
      <c r="C526" s="2" t="str">
        <f>数据源!BN558</f>
        <v>T2LP1</v>
      </c>
      <c r="D526" s="2" t="str">
        <f>数据源!BO558</f>
        <v>部件</v>
      </c>
      <c r="E526" s="2">
        <f>数据源!BP558</f>
        <v>51.800000000000011</v>
      </c>
      <c r="F526" s="2">
        <f>数据源!BQ558</f>
        <v>3</v>
      </c>
      <c r="G526" s="2">
        <f>数据源!BR558</f>
        <v>4.3E-3</v>
      </c>
      <c r="H526" s="2">
        <f>数据源!BS558</f>
        <v>8.5086872586872565E-3</v>
      </c>
      <c r="I526" s="2">
        <f>数据源!BT558</f>
        <v>85</v>
      </c>
      <c r="J526" s="3">
        <f t="shared" si="230"/>
        <v>2</v>
      </c>
      <c r="K526" s="3">
        <f t="shared" si="231"/>
        <v>4</v>
      </c>
      <c r="L526" s="3" t="str">
        <f t="shared" si="234"/>
        <v>部件</v>
      </c>
      <c r="M526" s="3">
        <f t="shared" ca="1" si="235"/>
        <v>92001</v>
      </c>
      <c r="N526" s="3" t="str">
        <f t="shared" ca="1" si="238"/>
        <v>51221,52221,53221,51311,52311,53311,51321,52321,53321,51411,52411,53411,52421,53421,51421,51431,52431,53431,91001,91003,91005,91101,91103,91105,91201,91203,91205,91002,91004,91006,91102,91104,91106,91202,91204,91206,92001</v>
      </c>
      <c r="O526" s="3" t="str">
        <f t="shared" si="239"/>
        <v>1478,1478,1478,1084,1084,1084,813,813,813,618,618,618,550,550,550,458,458,458,281,281,281,281,281,281,281,281,281,281,273,273,273,273,273,273,273,273,85</v>
      </c>
      <c r="P526" s="1" t="str">
        <f t="shared" si="240"/>
        <v>(3,4),(3,4),(3,4),(2,4),(2,4),(2,4),(2,4),(2,4),(2,4),(1,3),(1,3),(1,3),(1,2),(1,2),(1,2),(1,2),(1,2),(1,2),(3,6),(3,6),(3,6),(3,6),(3,6),(3,6),(3,6),(3,6),(3,6),(3,6),(3,6),(3,6),(3,6),(3,6),(3,6),(3,6),(3,6),(3,6),(2,4)</v>
      </c>
      <c r="Q526" s="3" t="str">
        <f>IF(D526="坦克碎片",VLOOKUP(C526,道具信息!$N$2:$O$291,2,FALSE)&amp;"碎片",VLOOKUP(C526,道具信息!$N$2:$O$291,2,FALSE))</f>
        <v>T2部件</v>
      </c>
      <c r="R526" s="3">
        <f t="shared" si="243"/>
        <v>1530</v>
      </c>
      <c r="S526" s="11">
        <f t="shared" si="244"/>
        <v>6.8000000000000005E-2</v>
      </c>
      <c r="T526" s="3" t="str">
        <f>VLOOKUP(Q526,道具信息!$Q$3:$S$20,2,FALSE)</f>
        <v>CHEST_ITEM_TYPE_T2_PART</v>
      </c>
      <c r="U526" s="3" t="str">
        <f>IF(COUNTIF(U$490:U525,T526)=0,T526,"")</f>
        <v>CHEST_ITEM_TYPE_T2_PART</v>
      </c>
      <c r="V526" s="3" t="str">
        <f t="shared" si="241"/>
        <v>CHEST_ITEM_TYPE_T2_SHARD,CHEST_ITEM_TYPE_T3_SHARD,CHEST_ITEM_TYPE_T4_SHARD,CHEST_ITEM_TYPE_T1_PART,CHEST_ITEM_TYPE_T2_PART</v>
      </c>
      <c r="W526" s="13">
        <f t="shared" si="236"/>
        <v>6.8000000000000005E-2</v>
      </c>
      <c r="X526" s="3" t="str">
        <f t="shared" si="237"/>
        <v>6.8%</v>
      </c>
      <c r="Y526" s="3" t="str">
        <f t="shared" si="242"/>
        <v>19.8%,25.4%,21.7%,22.2%,6.8%</v>
      </c>
    </row>
    <row r="527" spans="2:25" x14ac:dyDescent="0.3">
      <c r="B527" s="2">
        <f>数据源!BM559</f>
        <v>10</v>
      </c>
      <c r="C527" s="2" t="str">
        <f>数据源!BN559</f>
        <v>T2LP3</v>
      </c>
      <c r="D527" s="2" t="str">
        <f>数据源!BO559</f>
        <v>部件</v>
      </c>
      <c r="E527" s="2">
        <f>数据源!BP559</f>
        <v>51.800000000000011</v>
      </c>
      <c r="F527" s="2">
        <f>数据源!BQ559</f>
        <v>3</v>
      </c>
      <c r="G527" s="2">
        <f>数据源!BR559</f>
        <v>4.3E-3</v>
      </c>
      <c r="H527" s="2">
        <f>数据源!BS559</f>
        <v>8.5086872586872565E-3</v>
      </c>
      <c r="I527" s="2">
        <f>数据源!BT559</f>
        <v>85</v>
      </c>
      <c r="J527" s="3">
        <f t="shared" si="230"/>
        <v>2</v>
      </c>
      <c r="K527" s="3">
        <f t="shared" si="231"/>
        <v>4</v>
      </c>
      <c r="L527" s="3" t="str">
        <f t="shared" si="234"/>
        <v>部件</v>
      </c>
      <c r="M527" s="3">
        <f t="shared" ca="1" si="235"/>
        <v>92003</v>
      </c>
      <c r="N527" s="3" t="str">
        <f t="shared" ca="1" si="238"/>
        <v>51221,52221,53221,51311,52311,53311,51321,52321,53321,51411,52411,53411,52421,53421,51421,51431,52431,53431,91001,91003,91005,91101,91103,91105,91201,91203,91205,91002,91004,91006,91102,91104,91106,91202,91204,91206,92001,92003</v>
      </c>
      <c r="O527" s="3" t="str">
        <f t="shared" si="239"/>
        <v>1478,1478,1478,1084,1084,1084,813,813,813,618,618,618,550,550,550,458,458,458,281,281,281,281,281,281,281,281,281,281,273,273,273,273,273,273,273,273,85,85</v>
      </c>
      <c r="P527" s="1" t="str">
        <f t="shared" si="240"/>
        <v>(3,4),(3,4),(3,4),(2,4),(2,4),(2,4),(2,4),(2,4),(2,4),(1,3),(1,3),(1,3),(1,2),(1,2),(1,2),(1,2),(1,2),(1,2),(3,6),(3,6),(3,6),(3,6),(3,6),(3,6),(3,6),(3,6),(3,6),(3,6),(3,6),(3,6),(3,6),(3,6),(3,6),(3,6),(3,6),(3,6),(2,4),(2,4)</v>
      </c>
      <c r="Q527" s="3" t="str">
        <f>IF(D527="坦克碎片",VLOOKUP(C527,道具信息!$N$2:$O$291,2,FALSE)&amp;"碎片",VLOOKUP(C527,道具信息!$N$2:$O$291,2,FALSE))</f>
        <v>T2部件</v>
      </c>
      <c r="R527" s="3">
        <f t="shared" si="243"/>
        <v>1530</v>
      </c>
      <c r="S527" s="11">
        <f t="shared" si="244"/>
        <v>6.8000000000000005E-2</v>
      </c>
      <c r="T527" s="3" t="str">
        <f>VLOOKUP(Q527,道具信息!$Q$3:$S$20,2,FALSE)</f>
        <v>CHEST_ITEM_TYPE_T2_PART</v>
      </c>
      <c r="U527" s="3" t="str">
        <f>IF(COUNTIF(U$490:U526,T527)=0,T527,"")</f>
        <v/>
      </c>
      <c r="V527" s="3" t="str">
        <f t="shared" si="241"/>
        <v>CHEST_ITEM_TYPE_T2_SHARD,CHEST_ITEM_TYPE_T3_SHARD,CHEST_ITEM_TYPE_T4_SHARD,CHEST_ITEM_TYPE_T1_PART,CHEST_ITEM_TYPE_T2_PART</v>
      </c>
      <c r="W527" s="13" t="str">
        <f t="shared" si="236"/>
        <v/>
      </c>
      <c r="X527" s="3" t="str">
        <f t="shared" si="237"/>
        <v/>
      </c>
      <c r="Y527" s="3" t="str">
        <f t="shared" si="242"/>
        <v>19.8%,25.4%,21.7%,22.2%,6.8%</v>
      </c>
    </row>
    <row r="528" spans="2:25" x14ac:dyDescent="0.3">
      <c r="B528" s="2">
        <f>数据源!BM560</f>
        <v>10</v>
      </c>
      <c r="C528" s="2" t="str">
        <f>数据源!BN560</f>
        <v>T2LP5</v>
      </c>
      <c r="D528" s="2" t="str">
        <f>数据源!BO560</f>
        <v>部件</v>
      </c>
      <c r="E528" s="2">
        <f>数据源!BP560</f>
        <v>51.800000000000011</v>
      </c>
      <c r="F528" s="2">
        <f>数据源!BQ560</f>
        <v>3</v>
      </c>
      <c r="G528" s="2">
        <f>数据源!BR560</f>
        <v>4.3E-3</v>
      </c>
      <c r="H528" s="2">
        <f>数据源!BS560</f>
        <v>8.5086872586872565E-3</v>
      </c>
      <c r="I528" s="2">
        <f>数据源!BT560</f>
        <v>85</v>
      </c>
      <c r="J528" s="3">
        <f t="shared" si="230"/>
        <v>2</v>
      </c>
      <c r="K528" s="3">
        <f t="shared" si="231"/>
        <v>4</v>
      </c>
      <c r="L528" s="3" t="str">
        <f t="shared" si="234"/>
        <v>部件</v>
      </c>
      <c r="M528" s="3">
        <f t="shared" ca="1" si="235"/>
        <v>92005</v>
      </c>
      <c r="N528" s="3" t="str">
        <f t="shared" ca="1" si="238"/>
        <v>51221,52221,53221,51311,52311,53311,51321,52321,53321,51411,52411,53411,52421,53421,51421,51431,52431,53431,91001,91003,91005,91101,91103,91105,91201,91203,91205,91002,91004,91006,91102,91104,91106,91202,91204,91206,92001,92003,92005</v>
      </c>
      <c r="O528" s="3" t="str">
        <f t="shared" si="239"/>
        <v>1478,1478,1478,1084,1084,1084,813,813,813,618,618,618,550,550,550,458,458,458,281,281,281,281,281,281,281,281,281,281,273,273,273,273,273,273,273,273,85,85,85</v>
      </c>
      <c r="P528" s="1" t="str">
        <f t="shared" si="240"/>
        <v>(3,4),(3,4),(3,4),(2,4),(2,4),(2,4),(2,4),(2,4),(2,4),(1,3),(1,3),(1,3),(1,2),(1,2),(1,2),(1,2),(1,2),(1,2),(3,6),(3,6),(3,6),(3,6),(3,6),(3,6),(3,6),(3,6),(3,6),(3,6),(3,6),(3,6),(3,6),(3,6),(3,6),(3,6),(3,6),(3,6),(2,4),(2,4),(2,4)</v>
      </c>
      <c r="Q528" s="3" t="str">
        <f>IF(D528="坦克碎片",VLOOKUP(C528,道具信息!$N$2:$O$291,2,FALSE)&amp;"碎片",VLOOKUP(C528,道具信息!$N$2:$O$291,2,FALSE))</f>
        <v>T2部件</v>
      </c>
      <c r="R528" s="3">
        <f t="shared" si="243"/>
        <v>1530</v>
      </c>
      <c r="S528" s="11">
        <f t="shared" si="244"/>
        <v>6.8000000000000005E-2</v>
      </c>
      <c r="T528" s="3" t="str">
        <f>VLOOKUP(Q528,道具信息!$Q$3:$S$20,2,FALSE)</f>
        <v>CHEST_ITEM_TYPE_T2_PART</v>
      </c>
      <c r="U528" s="3" t="str">
        <f>IF(COUNTIF(U$490:U527,T528)=0,T528,"")</f>
        <v/>
      </c>
      <c r="V528" s="3" t="str">
        <f t="shared" si="241"/>
        <v>CHEST_ITEM_TYPE_T2_SHARD,CHEST_ITEM_TYPE_T3_SHARD,CHEST_ITEM_TYPE_T4_SHARD,CHEST_ITEM_TYPE_T1_PART,CHEST_ITEM_TYPE_T2_PART</v>
      </c>
      <c r="W528" s="13" t="str">
        <f t="shared" si="236"/>
        <v/>
      </c>
      <c r="X528" s="3" t="str">
        <f t="shared" si="237"/>
        <v/>
      </c>
      <c r="Y528" s="3" t="str">
        <f t="shared" si="242"/>
        <v>19.8%,25.4%,21.7%,22.2%,6.8%</v>
      </c>
    </row>
    <row r="529" spans="2:25" x14ac:dyDescent="0.3">
      <c r="B529" s="2">
        <f>数据源!BM561</f>
        <v>10</v>
      </c>
      <c r="C529" s="2" t="str">
        <f>数据源!BN561</f>
        <v>T2MP1</v>
      </c>
      <c r="D529" s="2" t="str">
        <f>数据源!BO561</f>
        <v>部件</v>
      </c>
      <c r="E529" s="2">
        <f>数据源!BP561</f>
        <v>51.800000000000011</v>
      </c>
      <c r="F529" s="2">
        <f>数据源!BQ561</f>
        <v>3</v>
      </c>
      <c r="G529" s="2">
        <f>数据源!BR561</f>
        <v>4.3E-3</v>
      </c>
      <c r="H529" s="2">
        <f>数据源!BS561</f>
        <v>8.5086872586872565E-3</v>
      </c>
      <c r="I529" s="2">
        <f>数据源!BT561</f>
        <v>85</v>
      </c>
      <c r="J529" s="3">
        <f t="shared" si="230"/>
        <v>2</v>
      </c>
      <c r="K529" s="3">
        <f t="shared" si="231"/>
        <v>4</v>
      </c>
      <c r="L529" s="3" t="str">
        <f t="shared" si="234"/>
        <v>部件</v>
      </c>
      <c r="M529" s="3">
        <f t="shared" ca="1" si="235"/>
        <v>92101</v>
      </c>
      <c r="N529" s="3" t="str">
        <f t="shared" ca="1" si="238"/>
        <v>51221,52221,53221,51311,52311,53311,51321,52321,53321,51411,52411,53411,52421,53421,51421,51431,52431,53431,91001,91003,91005,91101,91103,91105,91201,91203,91205,91002,91004,91006,91102,91104,91106,91202,91204,91206,92001,92003,92005,92101</v>
      </c>
      <c r="O529" s="3" t="str">
        <f t="shared" si="239"/>
        <v>1478,1478,1478,1084,1084,1084,813,813,813,618,618,618,550,550,550,458,458,458,281,281,281,281,281,281,281,281,281,281,273,273,273,273,273,273,273,273,85,85,85,85</v>
      </c>
      <c r="P529" s="1" t="str">
        <f t="shared" si="240"/>
        <v>(3,4),(3,4),(3,4),(2,4),(2,4),(2,4),(2,4),(2,4),(2,4),(1,3),(1,3),(1,3),(1,2),(1,2),(1,2),(1,2),(1,2),(1,2),(3,6),(3,6),(3,6),(3,6),(3,6),(3,6),(3,6),(3,6),(3,6),(3,6),(3,6),(3,6),(3,6),(3,6),(3,6),(3,6),(3,6),(3,6),(2,4),(2,4),(2,4),(2,4)</v>
      </c>
      <c r="Q529" s="3" t="str">
        <f>IF(D529="坦克碎片",VLOOKUP(C529,道具信息!$N$2:$O$291,2,FALSE)&amp;"碎片",VLOOKUP(C529,道具信息!$N$2:$O$291,2,FALSE))</f>
        <v>T2部件</v>
      </c>
      <c r="R529" s="3">
        <f t="shared" si="243"/>
        <v>1530</v>
      </c>
      <c r="S529" s="11">
        <f t="shared" si="244"/>
        <v>6.8000000000000005E-2</v>
      </c>
      <c r="T529" s="3" t="str">
        <f>VLOOKUP(Q529,道具信息!$Q$3:$S$20,2,FALSE)</f>
        <v>CHEST_ITEM_TYPE_T2_PART</v>
      </c>
      <c r="U529" s="3" t="str">
        <f>IF(COUNTIF(U$490:U528,T529)=0,T529,"")</f>
        <v/>
      </c>
      <c r="V529" s="3" t="str">
        <f t="shared" si="241"/>
        <v>CHEST_ITEM_TYPE_T2_SHARD,CHEST_ITEM_TYPE_T3_SHARD,CHEST_ITEM_TYPE_T4_SHARD,CHEST_ITEM_TYPE_T1_PART,CHEST_ITEM_TYPE_T2_PART</v>
      </c>
      <c r="W529" s="13" t="str">
        <f t="shared" si="236"/>
        <v/>
      </c>
      <c r="X529" s="3" t="str">
        <f t="shared" si="237"/>
        <v/>
      </c>
      <c r="Y529" s="3" t="str">
        <f t="shared" si="242"/>
        <v>19.8%,25.4%,21.7%,22.2%,6.8%</v>
      </c>
    </row>
    <row r="530" spans="2:25" x14ac:dyDescent="0.3">
      <c r="B530" s="2">
        <f>数据源!BM562</f>
        <v>10</v>
      </c>
      <c r="C530" s="2" t="str">
        <f>数据源!BN562</f>
        <v>T2MP3</v>
      </c>
      <c r="D530" s="2" t="str">
        <f>数据源!BO562</f>
        <v>部件</v>
      </c>
      <c r="E530" s="2">
        <f>数据源!BP562</f>
        <v>51.800000000000011</v>
      </c>
      <c r="F530" s="2">
        <f>数据源!BQ562</f>
        <v>3</v>
      </c>
      <c r="G530" s="2">
        <f>数据源!BR562</f>
        <v>4.3E-3</v>
      </c>
      <c r="H530" s="2">
        <f>数据源!BS562</f>
        <v>8.5086872586872565E-3</v>
      </c>
      <c r="I530" s="2">
        <f>数据源!BT562</f>
        <v>85</v>
      </c>
      <c r="J530" s="3">
        <f t="shared" si="230"/>
        <v>2</v>
      </c>
      <c r="K530" s="3">
        <f t="shared" si="231"/>
        <v>4</v>
      </c>
      <c r="L530" s="3" t="str">
        <f t="shared" si="234"/>
        <v>部件</v>
      </c>
      <c r="M530" s="3">
        <f t="shared" ca="1" si="235"/>
        <v>92103</v>
      </c>
      <c r="N530" s="3" t="str">
        <f t="shared" ca="1" si="238"/>
        <v>51221,52221,53221,51311,52311,53311,51321,52321,53321,51411,52411,53411,52421,53421,51421,51431,52431,53431,91001,91003,91005,91101,91103,91105,91201,91203,91205,91002,91004,91006,91102,91104,91106,91202,91204,91206,92001,92003,92005,92101,92103</v>
      </c>
      <c r="O530" s="3" t="str">
        <f t="shared" si="239"/>
        <v>1478,1478,1478,1084,1084,1084,813,813,813,618,618,618,550,550,550,458,458,458,281,281,281,281,281,281,281,281,281,281,273,273,273,273,273,273,273,273,85,85,85,85,85</v>
      </c>
      <c r="P530" s="1" t="str">
        <f t="shared" si="240"/>
        <v>(3,4),(3,4),(3,4),(2,4),(2,4),(2,4),(2,4),(2,4),(2,4),(1,3),(1,3),(1,3),(1,2),(1,2),(1,2),(1,2),(1,2),(1,2),(3,6),(3,6),(3,6),(3,6),(3,6),(3,6),(3,6),(3,6),(3,6),(3,6),(3,6),(3,6),(3,6),(3,6),(3,6),(3,6),(3,6),(3,6),(2,4),(2,4),(2,4),(2,4),(2,4)</v>
      </c>
      <c r="Q530" s="3" t="str">
        <f>IF(D530="坦克碎片",VLOOKUP(C530,道具信息!$N$2:$O$291,2,FALSE)&amp;"碎片",VLOOKUP(C530,道具信息!$N$2:$O$291,2,FALSE))</f>
        <v>T2部件</v>
      </c>
      <c r="R530" s="3">
        <f t="shared" si="243"/>
        <v>1530</v>
      </c>
      <c r="S530" s="11">
        <f t="shared" si="244"/>
        <v>6.8000000000000005E-2</v>
      </c>
      <c r="T530" s="3" t="str">
        <f>VLOOKUP(Q530,道具信息!$Q$3:$S$20,2,FALSE)</f>
        <v>CHEST_ITEM_TYPE_T2_PART</v>
      </c>
      <c r="U530" s="3" t="str">
        <f>IF(COUNTIF(U$490:U529,T530)=0,T530,"")</f>
        <v/>
      </c>
      <c r="V530" s="3" t="str">
        <f t="shared" si="241"/>
        <v>CHEST_ITEM_TYPE_T2_SHARD,CHEST_ITEM_TYPE_T3_SHARD,CHEST_ITEM_TYPE_T4_SHARD,CHEST_ITEM_TYPE_T1_PART,CHEST_ITEM_TYPE_T2_PART</v>
      </c>
      <c r="W530" s="13" t="str">
        <f t="shared" si="236"/>
        <v/>
      </c>
      <c r="X530" s="3" t="str">
        <f t="shared" si="237"/>
        <v/>
      </c>
      <c r="Y530" s="3" t="str">
        <f t="shared" si="242"/>
        <v>19.8%,25.4%,21.7%,22.2%,6.8%</v>
      </c>
    </row>
    <row r="531" spans="2:25" x14ac:dyDescent="0.3">
      <c r="B531" s="2">
        <f>数据源!BM563</f>
        <v>10</v>
      </c>
      <c r="C531" s="2" t="str">
        <f>数据源!BN563</f>
        <v>T2MP5</v>
      </c>
      <c r="D531" s="2" t="str">
        <f>数据源!BO563</f>
        <v>部件</v>
      </c>
      <c r="E531" s="2">
        <f>数据源!BP563</f>
        <v>51.800000000000011</v>
      </c>
      <c r="F531" s="2">
        <f>数据源!BQ563</f>
        <v>3</v>
      </c>
      <c r="G531" s="2">
        <f>数据源!BR563</f>
        <v>4.3E-3</v>
      </c>
      <c r="H531" s="2">
        <f>数据源!BS563</f>
        <v>8.5086872586872565E-3</v>
      </c>
      <c r="I531" s="2">
        <f>数据源!BT563</f>
        <v>85</v>
      </c>
      <c r="J531" s="3">
        <f t="shared" si="230"/>
        <v>2</v>
      </c>
      <c r="K531" s="3">
        <f t="shared" si="231"/>
        <v>4</v>
      </c>
      <c r="L531" s="3" t="str">
        <f t="shared" si="234"/>
        <v>部件</v>
      </c>
      <c r="M531" s="3">
        <f t="shared" ca="1" si="235"/>
        <v>92105</v>
      </c>
      <c r="N531" s="3" t="str">
        <f t="shared" ca="1" si="238"/>
        <v>51221,52221,53221,51311,52311,53311,51321,52321,53321,51411,52411,53411,52421,53421,51421,51431,52431,53431,91001,91003,91005,91101,91103,91105,91201,91203,91205,91002,91004,91006,91102,91104,91106,91202,91204,91206,92001,92003,92005,92101,92103,92105</v>
      </c>
      <c r="O531" s="3" t="str">
        <f t="shared" si="239"/>
        <v>1478,1478,1478,1084,1084,1084,813,813,813,618,618,618,550,550,550,458,458,458,281,281,281,281,281,281,281,281,281,281,273,273,273,273,273,273,273,273,85,85,85,85,85,85</v>
      </c>
      <c r="P531" s="1" t="str">
        <f t="shared" si="240"/>
        <v>(3,4),(3,4),(3,4),(2,4),(2,4),(2,4),(2,4),(2,4),(2,4),(1,3),(1,3),(1,3),(1,2),(1,2),(1,2),(1,2),(1,2),(1,2),(3,6),(3,6),(3,6),(3,6),(3,6),(3,6),(3,6),(3,6),(3,6),(3,6),(3,6),(3,6),(3,6),(3,6),(3,6),(3,6),(3,6),(3,6),(2,4),(2,4),(2,4),(2,4),(2,4),(2,4)</v>
      </c>
      <c r="Q531" s="3" t="str">
        <f>IF(D531="坦克碎片",VLOOKUP(C531,道具信息!$N$2:$O$291,2,FALSE)&amp;"碎片",VLOOKUP(C531,道具信息!$N$2:$O$291,2,FALSE))</f>
        <v>T2部件</v>
      </c>
      <c r="R531" s="3">
        <f t="shared" si="243"/>
        <v>1530</v>
      </c>
      <c r="S531" s="11">
        <f t="shared" si="244"/>
        <v>6.8000000000000005E-2</v>
      </c>
      <c r="T531" s="3" t="str">
        <f>VLOOKUP(Q531,道具信息!$Q$3:$S$20,2,FALSE)</f>
        <v>CHEST_ITEM_TYPE_T2_PART</v>
      </c>
      <c r="U531" s="3" t="str">
        <f>IF(COUNTIF(U$490:U530,T531)=0,T531,"")</f>
        <v/>
      </c>
      <c r="V531" s="3" t="str">
        <f t="shared" si="241"/>
        <v>CHEST_ITEM_TYPE_T2_SHARD,CHEST_ITEM_TYPE_T3_SHARD,CHEST_ITEM_TYPE_T4_SHARD,CHEST_ITEM_TYPE_T1_PART,CHEST_ITEM_TYPE_T2_PART</v>
      </c>
      <c r="W531" s="13" t="str">
        <f t="shared" si="236"/>
        <v/>
      </c>
      <c r="X531" s="3" t="str">
        <f t="shared" si="237"/>
        <v/>
      </c>
      <c r="Y531" s="3" t="str">
        <f t="shared" si="242"/>
        <v>19.8%,25.4%,21.7%,22.2%,6.8%</v>
      </c>
    </row>
    <row r="532" spans="2:25" x14ac:dyDescent="0.3">
      <c r="B532" s="2">
        <f>数据源!BM564</f>
        <v>10</v>
      </c>
      <c r="C532" s="2" t="str">
        <f>数据源!BN564</f>
        <v>T2HP1</v>
      </c>
      <c r="D532" s="2" t="str">
        <f>数据源!BO564</f>
        <v>部件</v>
      </c>
      <c r="E532" s="2">
        <f>数据源!BP564</f>
        <v>51.800000000000011</v>
      </c>
      <c r="F532" s="2">
        <f>数据源!BQ564</f>
        <v>3</v>
      </c>
      <c r="G532" s="2">
        <f>数据源!BR564</f>
        <v>4.3E-3</v>
      </c>
      <c r="H532" s="2">
        <f>数据源!BS564</f>
        <v>8.5086872586872565E-3</v>
      </c>
      <c r="I532" s="2">
        <f>数据源!BT564</f>
        <v>85</v>
      </c>
      <c r="J532" s="3">
        <f t="shared" si="230"/>
        <v>2</v>
      </c>
      <c r="K532" s="3">
        <f t="shared" si="231"/>
        <v>4</v>
      </c>
      <c r="L532" s="3" t="str">
        <f t="shared" si="234"/>
        <v>部件</v>
      </c>
      <c r="M532" s="3">
        <f t="shared" ca="1" si="235"/>
        <v>92201</v>
      </c>
      <c r="N532" s="3" t="str">
        <f t="shared" ca="1" si="238"/>
        <v>51221,52221,53221,51311,52311,53311,51321,52321,53321,51411,52411,53411,52421,53421,51421,51431,52431,53431,91001,91003,91005,91101,91103,91105,91201,91203,91205,91002,91004,91006,91102,91104,91106,91202,91204,91206,92001,92003,92005,92101,92103,92105,92201</v>
      </c>
      <c r="O532" s="3" t="str">
        <f t="shared" si="239"/>
        <v>1478,1478,1478,1084,1084,1084,813,813,813,618,618,618,550,550,550,458,458,458,281,281,281,281,281,281,281,281,281,281,273,273,273,273,273,273,273,273,85,85,85,85,85,85,85</v>
      </c>
      <c r="P532" s="1" t="str">
        <f t="shared" si="240"/>
        <v>(3,4),(3,4),(3,4),(2,4),(2,4),(2,4),(2,4),(2,4),(2,4),(1,3),(1,3),(1,3),(1,2),(1,2),(1,2),(1,2),(1,2),(1,2),(3,6),(3,6),(3,6),(3,6),(3,6),(3,6),(3,6),(3,6),(3,6),(3,6),(3,6),(3,6),(3,6),(3,6),(3,6),(3,6),(3,6),(3,6),(2,4),(2,4),(2,4),(2,4),(2,4),(2,4),(2,4)</v>
      </c>
      <c r="Q532" s="3" t="str">
        <f>IF(D532="坦克碎片",VLOOKUP(C532,道具信息!$N$2:$O$291,2,FALSE)&amp;"碎片",VLOOKUP(C532,道具信息!$N$2:$O$291,2,FALSE))</f>
        <v>T2部件</v>
      </c>
      <c r="R532" s="3">
        <f t="shared" si="243"/>
        <v>1530</v>
      </c>
      <c r="S532" s="11">
        <f t="shared" si="244"/>
        <v>6.8000000000000005E-2</v>
      </c>
      <c r="T532" s="3" t="str">
        <f>VLOOKUP(Q532,道具信息!$Q$3:$S$20,2,FALSE)</f>
        <v>CHEST_ITEM_TYPE_T2_PART</v>
      </c>
      <c r="U532" s="3" t="str">
        <f>IF(COUNTIF(U$490:U531,T532)=0,T532,"")</f>
        <v/>
      </c>
      <c r="V532" s="3" t="str">
        <f t="shared" si="241"/>
        <v>CHEST_ITEM_TYPE_T2_SHARD,CHEST_ITEM_TYPE_T3_SHARD,CHEST_ITEM_TYPE_T4_SHARD,CHEST_ITEM_TYPE_T1_PART,CHEST_ITEM_TYPE_T2_PART</v>
      </c>
      <c r="W532" s="13" t="str">
        <f t="shared" si="236"/>
        <v/>
      </c>
      <c r="X532" s="3" t="str">
        <f t="shared" si="237"/>
        <v/>
      </c>
      <c r="Y532" s="3" t="str">
        <f t="shared" si="242"/>
        <v>19.8%,25.4%,21.7%,22.2%,6.8%</v>
      </c>
    </row>
    <row r="533" spans="2:25" x14ac:dyDescent="0.3">
      <c r="B533" s="2">
        <f>数据源!BM565</f>
        <v>10</v>
      </c>
      <c r="C533" s="2" t="str">
        <f>数据源!BN565</f>
        <v>T2HP3</v>
      </c>
      <c r="D533" s="2" t="str">
        <f>数据源!BO565</f>
        <v>部件</v>
      </c>
      <c r="E533" s="2">
        <f>数据源!BP565</f>
        <v>51.800000000000011</v>
      </c>
      <c r="F533" s="2">
        <f>数据源!BQ565</f>
        <v>3</v>
      </c>
      <c r="G533" s="2">
        <f>数据源!BR565</f>
        <v>4.3E-3</v>
      </c>
      <c r="H533" s="2">
        <f>数据源!BS565</f>
        <v>8.5086872586872565E-3</v>
      </c>
      <c r="I533" s="2">
        <f>数据源!BT565</f>
        <v>85</v>
      </c>
      <c r="J533" s="3">
        <f t="shared" si="230"/>
        <v>2</v>
      </c>
      <c r="K533" s="3">
        <f t="shared" si="231"/>
        <v>4</v>
      </c>
      <c r="L533" s="3" t="str">
        <f t="shared" si="234"/>
        <v>部件</v>
      </c>
      <c r="M533" s="3">
        <f t="shared" ca="1" si="235"/>
        <v>92203</v>
      </c>
      <c r="N533" s="3" t="str">
        <f t="shared" ca="1" si="238"/>
        <v>51221,52221,53221,51311,52311,53311,51321,52321,53321,51411,52411,53411,52421,53421,51421,51431,52431,53431,91001,91003,91005,91101,91103,91105,91201,91203,91205,91002,91004,91006,91102,91104,91106,91202,91204,91206,92001,92003,92005,92101,92103,92105,92201,92203</v>
      </c>
      <c r="O533" s="3" t="str">
        <f t="shared" si="239"/>
        <v>1478,1478,1478,1084,1084,1084,813,813,813,618,618,618,550,550,550,458,458,458,281,281,281,281,281,281,281,281,281,281,273,273,273,273,273,273,273,273,85,85,85,85,85,85,85,85</v>
      </c>
      <c r="P533" s="1" t="str">
        <f t="shared" si="240"/>
        <v>(3,4),(3,4),(3,4),(2,4),(2,4),(2,4),(2,4),(2,4),(2,4),(1,3),(1,3),(1,3),(1,2),(1,2),(1,2),(1,2),(1,2),(1,2),(3,6),(3,6),(3,6),(3,6),(3,6),(3,6),(3,6),(3,6),(3,6),(3,6),(3,6),(3,6),(3,6),(3,6),(3,6),(3,6),(3,6),(3,6),(2,4),(2,4),(2,4),(2,4),(2,4),(2,4),(2,4),(2,4)</v>
      </c>
      <c r="Q533" s="3" t="str">
        <f>IF(D533="坦克碎片",VLOOKUP(C533,道具信息!$N$2:$O$291,2,FALSE)&amp;"碎片",VLOOKUP(C533,道具信息!$N$2:$O$291,2,FALSE))</f>
        <v>T2部件</v>
      </c>
      <c r="R533" s="3">
        <f t="shared" si="243"/>
        <v>1530</v>
      </c>
      <c r="S533" s="11">
        <f t="shared" si="244"/>
        <v>6.8000000000000005E-2</v>
      </c>
      <c r="T533" s="3" t="str">
        <f>VLOOKUP(Q533,道具信息!$Q$3:$S$20,2,FALSE)</f>
        <v>CHEST_ITEM_TYPE_T2_PART</v>
      </c>
      <c r="U533" s="3" t="str">
        <f>IF(COUNTIF(U$490:U532,T533)=0,T533,"")</f>
        <v/>
      </c>
      <c r="V533" s="3" t="str">
        <f t="shared" si="241"/>
        <v>CHEST_ITEM_TYPE_T2_SHARD,CHEST_ITEM_TYPE_T3_SHARD,CHEST_ITEM_TYPE_T4_SHARD,CHEST_ITEM_TYPE_T1_PART,CHEST_ITEM_TYPE_T2_PART</v>
      </c>
      <c r="W533" s="13" t="str">
        <f t="shared" si="236"/>
        <v/>
      </c>
      <c r="X533" s="3" t="str">
        <f t="shared" si="237"/>
        <v/>
      </c>
      <c r="Y533" s="3" t="str">
        <f t="shared" si="242"/>
        <v>19.8%,25.4%,21.7%,22.2%,6.8%</v>
      </c>
    </row>
    <row r="534" spans="2:25" x14ac:dyDescent="0.3">
      <c r="B534" s="2">
        <f>数据源!BM566</f>
        <v>10</v>
      </c>
      <c r="C534" s="2" t="str">
        <f>数据源!BN566</f>
        <v>T2HP5</v>
      </c>
      <c r="D534" s="2" t="str">
        <f>数据源!BO566</f>
        <v>部件</v>
      </c>
      <c r="E534" s="2">
        <f>数据源!BP566</f>
        <v>51.800000000000011</v>
      </c>
      <c r="F534" s="2">
        <f>数据源!BQ566</f>
        <v>3</v>
      </c>
      <c r="G534" s="2">
        <f>数据源!BR566</f>
        <v>4.3E-3</v>
      </c>
      <c r="H534" s="2">
        <f>数据源!BS566</f>
        <v>8.5086872586872565E-3</v>
      </c>
      <c r="I534" s="2">
        <f>数据源!BT566</f>
        <v>85</v>
      </c>
      <c r="J534" s="3">
        <f t="shared" si="230"/>
        <v>2</v>
      </c>
      <c r="K534" s="3">
        <f t="shared" si="231"/>
        <v>4</v>
      </c>
      <c r="L534" s="3" t="str">
        <f t="shared" si="234"/>
        <v>部件</v>
      </c>
      <c r="M534" s="3">
        <f t="shared" ca="1" si="235"/>
        <v>92205</v>
      </c>
      <c r="N534" s="3" t="str">
        <f t="shared" ca="1" si="238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</v>
      </c>
      <c r="O534" s="3" t="str">
        <f t="shared" si="239"/>
        <v>1478,1478,1478,1084,1084,1084,813,813,813,618,618,618,550,550,550,458,458,458,281,281,281,281,281,281,281,281,281,281,273,273,273,273,273,273,273,273,85,85,85,85,85,85,85,85,85</v>
      </c>
      <c r="P534" s="1" t="str">
        <f t="shared" si="240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</v>
      </c>
      <c r="Q534" s="3" t="str">
        <f>IF(D534="坦克碎片",VLOOKUP(C534,道具信息!$N$2:$O$291,2,FALSE)&amp;"碎片",VLOOKUP(C534,道具信息!$N$2:$O$291,2,FALSE))</f>
        <v>T2部件</v>
      </c>
      <c r="R534" s="3">
        <f t="shared" si="243"/>
        <v>1530</v>
      </c>
      <c r="S534" s="11">
        <f t="shared" si="244"/>
        <v>6.8000000000000005E-2</v>
      </c>
      <c r="T534" s="3" t="str">
        <f>VLOOKUP(Q534,道具信息!$Q$3:$S$20,2,FALSE)</f>
        <v>CHEST_ITEM_TYPE_T2_PART</v>
      </c>
      <c r="U534" s="3" t="str">
        <f>IF(COUNTIF(U$490:U533,T534)=0,T534,"")</f>
        <v/>
      </c>
      <c r="V534" s="3" t="str">
        <f t="shared" si="241"/>
        <v>CHEST_ITEM_TYPE_T2_SHARD,CHEST_ITEM_TYPE_T3_SHARD,CHEST_ITEM_TYPE_T4_SHARD,CHEST_ITEM_TYPE_T1_PART,CHEST_ITEM_TYPE_T2_PART</v>
      </c>
      <c r="W534" s="13" t="str">
        <f t="shared" si="236"/>
        <v/>
      </c>
      <c r="X534" s="3" t="str">
        <f t="shared" si="237"/>
        <v/>
      </c>
      <c r="Y534" s="3" t="str">
        <f t="shared" si="242"/>
        <v>19.8%,25.4%,21.7%,22.2%,6.8%</v>
      </c>
    </row>
    <row r="535" spans="2:25" x14ac:dyDescent="0.3">
      <c r="B535" s="2">
        <f>数据源!BM567</f>
        <v>10</v>
      </c>
      <c r="C535" s="2" t="str">
        <f>数据源!BN567</f>
        <v>T2LP2</v>
      </c>
      <c r="D535" s="2" t="str">
        <f>数据源!BO567</f>
        <v>部件</v>
      </c>
      <c r="E535" s="2">
        <f>数据源!BP567</f>
        <v>51.800000000000011</v>
      </c>
      <c r="F535" s="2">
        <f>数据源!BQ567</f>
        <v>3</v>
      </c>
      <c r="G535" s="2">
        <f>数据源!BR567</f>
        <v>4.3E-3</v>
      </c>
      <c r="H535" s="2">
        <f>数据源!BS567</f>
        <v>8.5086872586872565E-3</v>
      </c>
      <c r="I535" s="2">
        <f>数据源!BT567</f>
        <v>85</v>
      </c>
      <c r="J535" s="3">
        <f t="shared" si="230"/>
        <v>2</v>
      </c>
      <c r="K535" s="3">
        <f t="shared" si="231"/>
        <v>4</v>
      </c>
      <c r="L535" s="3" t="str">
        <f t="shared" si="234"/>
        <v>部件</v>
      </c>
      <c r="M535" s="3">
        <f t="shared" ca="1" si="235"/>
        <v>92002</v>
      </c>
      <c r="N535" s="3" t="str">
        <f t="shared" ca="1" si="238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</v>
      </c>
      <c r="O535" s="3" t="str">
        <f t="shared" si="239"/>
        <v>1478,1478,1478,1084,1084,1084,813,813,813,618,618,618,550,550,550,458,458,458,281,281,281,281,281,281,281,281,281,281,273,273,273,273,273,273,273,273,85,85,85,85,85,85,85,85,85,85</v>
      </c>
      <c r="P535" s="1" t="str">
        <f t="shared" si="240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</v>
      </c>
      <c r="Q535" s="3" t="str">
        <f>IF(D535="坦克碎片",VLOOKUP(C535,道具信息!$N$2:$O$291,2,FALSE)&amp;"碎片",VLOOKUP(C535,道具信息!$N$2:$O$291,2,FALSE))</f>
        <v>T2部件</v>
      </c>
      <c r="R535" s="3">
        <f t="shared" si="243"/>
        <v>1530</v>
      </c>
      <c r="S535" s="11">
        <f t="shared" si="244"/>
        <v>6.8000000000000005E-2</v>
      </c>
      <c r="T535" s="3" t="str">
        <f>VLOOKUP(Q535,道具信息!$Q$3:$S$20,2,FALSE)</f>
        <v>CHEST_ITEM_TYPE_T2_PART</v>
      </c>
      <c r="U535" s="3" t="str">
        <f>IF(COUNTIF(U$490:U534,T535)=0,T535,"")</f>
        <v/>
      </c>
      <c r="V535" s="3" t="str">
        <f t="shared" si="241"/>
        <v>CHEST_ITEM_TYPE_T2_SHARD,CHEST_ITEM_TYPE_T3_SHARD,CHEST_ITEM_TYPE_T4_SHARD,CHEST_ITEM_TYPE_T1_PART,CHEST_ITEM_TYPE_T2_PART</v>
      </c>
      <c r="W535" s="13" t="str">
        <f t="shared" si="236"/>
        <v/>
      </c>
      <c r="X535" s="3" t="str">
        <f t="shared" si="237"/>
        <v/>
      </c>
      <c r="Y535" s="3" t="str">
        <f t="shared" si="242"/>
        <v>19.8%,25.4%,21.7%,22.2%,6.8%</v>
      </c>
    </row>
    <row r="536" spans="2:25" x14ac:dyDescent="0.3">
      <c r="B536" s="2">
        <f>数据源!BM568</f>
        <v>10</v>
      </c>
      <c r="C536" s="2" t="str">
        <f>数据源!BN568</f>
        <v>T2LP4</v>
      </c>
      <c r="D536" s="2" t="str">
        <f>数据源!BO568</f>
        <v>部件</v>
      </c>
      <c r="E536" s="2">
        <f>数据源!BP568</f>
        <v>51.800000000000011</v>
      </c>
      <c r="F536" s="2">
        <f>数据源!BQ568</f>
        <v>3</v>
      </c>
      <c r="G536" s="2">
        <f>数据源!BR568</f>
        <v>4.3E-3</v>
      </c>
      <c r="H536" s="2">
        <f>数据源!BS568</f>
        <v>8.5086872586872565E-3</v>
      </c>
      <c r="I536" s="2">
        <f>数据源!BT568</f>
        <v>85</v>
      </c>
      <c r="J536" s="3">
        <f t="shared" si="230"/>
        <v>2</v>
      </c>
      <c r="K536" s="3">
        <f t="shared" si="231"/>
        <v>4</v>
      </c>
      <c r="L536" s="3" t="str">
        <f t="shared" si="234"/>
        <v>部件</v>
      </c>
      <c r="M536" s="3">
        <f t="shared" ca="1" si="235"/>
        <v>92004</v>
      </c>
      <c r="N536" s="3" t="str">
        <f t="shared" ca="1" si="238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</v>
      </c>
      <c r="O536" s="3" t="str">
        <f t="shared" si="239"/>
        <v>1478,1478,1478,1084,1084,1084,813,813,813,618,618,618,550,550,550,458,458,458,281,281,281,281,281,281,281,281,281,281,273,273,273,273,273,273,273,273,85,85,85,85,85,85,85,85,85,85,85</v>
      </c>
      <c r="P536" s="1" t="str">
        <f t="shared" si="240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</v>
      </c>
      <c r="Q536" s="3" t="str">
        <f>IF(D536="坦克碎片",VLOOKUP(C536,道具信息!$N$2:$O$291,2,FALSE)&amp;"碎片",VLOOKUP(C536,道具信息!$N$2:$O$291,2,FALSE))</f>
        <v>T2部件</v>
      </c>
      <c r="R536" s="3">
        <f t="shared" si="243"/>
        <v>1530</v>
      </c>
      <c r="S536" s="11">
        <f t="shared" si="244"/>
        <v>6.8000000000000005E-2</v>
      </c>
      <c r="T536" s="3" t="str">
        <f>VLOOKUP(Q536,道具信息!$Q$3:$S$20,2,FALSE)</f>
        <v>CHEST_ITEM_TYPE_T2_PART</v>
      </c>
      <c r="U536" s="3" t="str">
        <f>IF(COUNTIF(U$490:U535,T536)=0,T536,"")</f>
        <v/>
      </c>
      <c r="V536" s="3" t="str">
        <f t="shared" si="241"/>
        <v>CHEST_ITEM_TYPE_T2_SHARD,CHEST_ITEM_TYPE_T3_SHARD,CHEST_ITEM_TYPE_T4_SHARD,CHEST_ITEM_TYPE_T1_PART,CHEST_ITEM_TYPE_T2_PART</v>
      </c>
      <c r="W536" s="13" t="str">
        <f t="shared" si="236"/>
        <v/>
      </c>
      <c r="X536" s="3" t="str">
        <f t="shared" si="237"/>
        <v/>
      </c>
      <c r="Y536" s="3" t="str">
        <f t="shared" si="242"/>
        <v>19.8%,25.4%,21.7%,22.2%,6.8%</v>
      </c>
    </row>
    <row r="537" spans="2:25" x14ac:dyDescent="0.3">
      <c r="B537" s="2">
        <f>数据源!BM569</f>
        <v>10</v>
      </c>
      <c r="C537" s="2" t="str">
        <f>数据源!BN569</f>
        <v>T2LP6</v>
      </c>
      <c r="D537" s="2" t="str">
        <f>数据源!BO569</f>
        <v>部件</v>
      </c>
      <c r="E537" s="2">
        <f>数据源!BP569</f>
        <v>51.800000000000011</v>
      </c>
      <c r="F537" s="2">
        <f>数据源!BQ569</f>
        <v>3</v>
      </c>
      <c r="G537" s="2">
        <f>数据源!BR569</f>
        <v>4.3E-3</v>
      </c>
      <c r="H537" s="2">
        <f>数据源!BS569</f>
        <v>8.5086872586872565E-3</v>
      </c>
      <c r="I537" s="2">
        <f>数据源!BT569</f>
        <v>85</v>
      </c>
      <c r="J537" s="3">
        <f t="shared" si="230"/>
        <v>2</v>
      </c>
      <c r="K537" s="3">
        <f t="shared" si="231"/>
        <v>4</v>
      </c>
      <c r="L537" s="3" t="str">
        <f t="shared" si="234"/>
        <v>部件</v>
      </c>
      <c r="M537" s="3">
        <f t="shared" ca="1" si="235"/>
        <v>92006</v>
      </c>
      <c r="N537" s="3" t="str">
        <f t="shared" ca="1" si="238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</v>
      </c>
      <c r="O537" s="3" t="str">
        <f t="shared" si="239"/>
        <v>1478,1478,1478,1084,1084,1084,813,813,813,618,618,618,550,550,550,458,458,458,281,281,281,281,281,281,281,281,281,281,273,273,273,273,273,273,273,273,85,85,85,85,85,85,85,85,85,85,85,85</v>
      </c>
      <c r="P537" s="1" t="str">
        <f t="shared" si="240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</v>
      </c>
      <c r="Q537" s="3" t="str">
        <f>IF(D537="坦克碎片",VLOOKUP(C537,道具信息!$N$2:$O$291,2,FALSE)&amp;"碎片",VLOOKUP(C537,道具信息!$N$2:$O$291,2,FALSE))</f>
        <v>T2部件</v>
      </c>
      <c r="R537" s="3">
        <f t="shared" si="243"/>
        <v>1530</v>
      </c>
      <c r="S537" s="11">
        <f t="shared" si="244"/>
        <v>6.8000000000000005E-2</v>
      </c>
      <c r="T537" s="3" t="str">
        <f>VLOOKUP(Q537,道具信息!$Q$3:$S$20,2,FALSE)</f>
        <v>CHEST_ITEM_TYPE_T2_PART</v>
      </c>
      <c r="U537" s="3" t="str">
        <f>IF(COUNTIF(U$490:U536,T537)=0,T537,"")</f>
        <v/>
      </c>
      <c r="V537" s="3" t="str">
        <f t="shared" si="241"/>
        <v>CHEST_ITEM_TYPE_T2_SHARD,CHEST_ITEM_TYPE_T3_SHARD,CHEST_ITEM_TYPE_T4_SHARD,CHEST_ITEM_TYPE_T1_PART,CHEST_ITEM_TYPE_T2_PART</v>
      </c>
      <c r="W537" s="13" t="str">
        <f t="shared" si="236"/>
        <v/>
      </c>
      <c r="X537" s="3" t="str">
        <f t="shared" si="237"/>
        <v/>
      </c>
      <c r="Y537" s="3" t="str">
        <f t="shared" si="242"/>
        <v>19.8%,25.4%,21.7%,22.2%,6.8%</v>
      </c>
    </row>
    <row r="538" spans="2:25" x14ac:dyDescent="0.3">
      <c r="B538" s="2">
        <f>数据源!BM570</f>
        <v>10</v>
      </c>
      <c r="C538" s="2" t="str">
        <f>数据源!BN570</f>
        <v>T2MP2</v>
      </c>
      <c r="D538" s="2" t="str">
        <f>数据源!BO570</f>
        <v>部件</v>
      </c>
      <c r="E538" s="2">
        <f>数据源!BP570</f>
        <v>51.800000000000011</v>
      </c>
      <c r="F538" s="2">
        <f>数据源!BQ570</f>
        <v>3</v>
      </c>
      <c r="G538" s="2">
        <f>数据源!BR570</f>
        <v>4.3E-3</v>
      </c>
      <c r="H538" s="2">
        <f>数据源!BS570</f>
        <v>8.5086872586872565E-3</v>
      </c>
      <c r="I538" s="2">
        <f>数据源!BT570</f>
        <v>85</v>
      </c>
      <c r="J538" s="3">
        <f t="shared" si="230"/>
        <v>2</v>
      </c>
      <c r="K538" s="3">
        <f t="shared" si="231"/>
        <v>4</v>
      </c>
      <c r="L538" s="3" t="str">
        <f t="shared" si="234"/>
        <v>部件</v>
      </c>
      <c r="M538" s="3">
        <f t="shared" ca="1" si="235"/>
        <v>92102</v>
      </c>
      <c r="N538" s="3" t="str">
        <f t="shared" ca="1" si="238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</v>
      </c>
      <c r="O538" s="3" t="str">
        <f t="shared" si="239"/>
        <v>1478,1478,1478,1084,1084,1084,813,813,813,618,618,618,550,550,550,458,458,458,281,281,281,281,281,281,281,281,281,281,273,273,273,273,273,273,273,273,85,85,85,85,85,85,85,85,85,85,85,85,85</v>
      </c>
      <c r="P538" s="1" t="str">
        <f t="shared" si="240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</v>
      </c>
      <c r="Q538" s="3" t="str">
        <f>IF(D538="坦克碎片",VLOOKUP(C538,道具信息!$N$2:$O$291,2,FALSE)&amp;"碎片",VLOOKUP(C538,道具信息!$N$2:$O$291,2,FALSE))</f>
        <v>T2部件</v>
      </c>
      <c r="R538" s="3">
        <f t="shared" si="243"/>
        <v>1530</v>
      </c>
      <c r="S538" s="11">
        <f t="shared" si="244"/>
        <v>6.8000000000000005E-2</v>
      </c>
      <c r="T538" s="3" t="str">
        <f>VLOOKUP(Q538,道具信息!$Q$3:$S$20,2,FALSE)</f>
        <v>CHEST_ITEM_TYPE_T2_PART</v>
      </c>
      <c r="U538" s="3" t="str">
        <f>IF(COUNTIF(U$490:U537,T538)=0,T538,"")</f>
        <v/>
      </c>
      <c r="V538" s="3" t="str">
        <f t="shared" si="241"/>
        <v>CHEST_ITEM_TYPE_T2_SHARD,CHEST_ITEM_TYPE_T3_SHARD,CHEST_ITEM_TYPE_T4_SHARD,CHEST_ITEM_TYPE_T1_PART,CHEST_ITEM_TYPE_T2_PART</v>
      </c>
      <c r="W538" s="13" t="str">
        <f t="shared" si="236"/>
        <v/>
      </c>
      <c r="X538" s="3" t="str">
        <f t="shared" si="237"/>
        <v/>
      </c>
      <c r="Y538" s="3" t="str">
        <f t="shared" si="242"/>
        <v>19.8%,25.4%,21.7%,22.2%,6.8%</v>
      </c>
    </row>
    <row r="539" spans="2:25" x14ac:dyDescent="0.3">
      <c r="B539" s="2">
        <f>数据源!BM571</f>
        <v>10</v>
      </c>
      <c r="C539" s="2" t="str">
        <f>数据源!BN571</f>
        <v>T2MP4</v>
      </c>
      <c r="D539" s="2" t="str">
        <f>数据源!BO571</f>
        <v>部件</v>
      </c>
      <c r="E539" s="2">
        <f>数据源!BP571</f>
        <v>51.800000000000011</v>
      </c>
      <c r="F539" s="2">
        <f>数据源!BQ571</f>
        <v>3</v>
      </c>
      <c r="G539" s="2">
        <f>数据源!BR571</f>
        <v>4.3E-3</v>
      </c>
      <c r="H539" s="2">
        <f>数据源!BS571</f>
        <v>8.5086872586872565E-3</v>
      </c>
      <c r="I539" s="2">
        <f>数据源!BT571</f>
        <v>85</v>
      </c>
      <c r="J539" s="3">
        <f t="shared" si="230"/>
        <v>2</v>
      </c>
      <c r="K539" s="3">
        <f t="shared" si="231"/>
        <v>4</v>
      </c>
      <c r="L539" s="3" t="str">
        <f t="shared" si="234"/>
        <v>部件</v>
      </c>
      <c r="M539" s="3">
        <f t="shared" ca="1" si="235"/>
        <v>92104</v>
      </c>
      <c r="N539" s="3" t="str">
        <f t="shared" ca="1" si="238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</v>
      </c>
      <c r="O539" s="3" t="str">
        <f t="shared" si="239"/>
        <v>1478,1478,1478,1084,1084,1084,813,813,813,618,618,618,550,550,550,458,458,458,281,281,281,281,281,281,281,281,281,281,273,273,273,273,273,273,273,273,85,85,85,85,85,85,85,85,85,85,85,85,85,85</v>
      </c>
      <c r="P539" s="1" t="str">
        <f t="shared" si="240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</v>
      </c>
      <c r="Q539" s="3" t="str">
        <f>IF(D539="坦克碎片",VLOOKUP(C539,道具信息!$N$2:$O$291,2,FALSE)&amp;"碎片",VLOOKUP(C539,道具信息!$N$2:$O$291,2,FALSE))</f>
        <v>T2部件</v>
      </c>
      <c r="R539" s="3">
        <f t="shared" si="243"/>
        <v>1530</v>
      </c>
      <c r="S539" s="11">
        <f t="shared" si="244"/>
        <v>6.8000000000000005E-2</v>
      </c>
      <c r="T539" s="3" t="str">
        <f>VLOOKUP(Q539,道具信息!$Q$3:$S$20,2,FALSE)</f>
        <v>CHEST_ITEM_TYPE_T2_PART</v>
      </c>
      <c r="U539" s="3" t="str">
        <f>IF(COUNTIF(U$490:U538,T539)=0,T539,"")</f>
        <v/>
      </c>
      <c r="V539" s="3" t="str">
        <f t="shared" si="241"/>
        <v>CHEST_ITEM_TYPE_T2_SHARD,CHEST_ITEM_TYPE_T3_SHARD,CHEST_ITEM_TYPE_T4_SHARD,CHEST_ITEM_TYPE_T1_PART,CHEST_ITEM_TYPE_T2_PART</v>
      </c>
      <c r="W539" s="13" t="str">
        <f t="shared" si="236"/>
        <v/>
      </c>
      <c r="X539" s="3" t="str">
        <f t="shared" si="237"/>
        <v/>
      </c>
      <c r="Y539" s="3" t="str">
        <f t="shared" si="242"/>
        <v>19.8%,25.4%,21.7%,22.2%,6.8%</v>
      </c>
    </row>
    <row r="540" spans="2:25" x14ac:dyDescent="0.3">
      <c r="B540" s="2">
        <f>数据源!BM572</f>
        <v>10</v>
      </c>
      <c r="C540" s="2" t="str">
        <f>数据源!BN572</f>
        <v>T2MP6</v>
      </c>
      <c r="D540" s="2" t="str">
        <f>数据源!BO572</f>
        <v>部件</v>
      </c>
      <c r="E540" s="2">
        <f>数据源!BP572</f>
        <v>51.800000000000011</v>
      </c>
      <c r="F540" s="2">
        <f>数据源!BQ572</f>
        <v>3</v>
      </c>
      <c r="G540" s="2">
        <f>数据源!BR572</f>
        <v>4.3E-3</v>
      </c>
      <c r="H540" s="2">
        <f>数据源!BS572</f>
        <v>8.5086872586872565E-3</v>
      </c>
      <c r="I540" s="2">
        <f>数据源!BT572</f>
        <v>85</v>
      </c>
      <c r="J540" s="3">
        <f t="shared" si="230"/>
        <v>2</v>
      </c>
      <c r="K540" s="3">
        <f t="shared" si="231"/>
        <v>4</v>
      </c>
      <c r="L540" s="3" t="str">
        <f t="shared" si="234"/>
        <v>部件</v>
      </c>
      <c r="M540" s="3">
        <f t="shared" ca="1" si="235"/>
        <v>92106</v>
      </c>
      <c r="N540" s="3" t="str">
        <f t="shared" ca="1" si="238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</v>
      </c>
      <c r="O540" s="3" t="str">
        <f t="shared" si="239"/>
        <v>1478,1478,1478,1084,1084,1084,813,813,813,618,618,618,550,550,550,458,458,458,281,281,281,281,281,281,281,281,281,281,273,273,273,273,273,273,273,273,85,85,85,85,85,85,85,85,85,85,85,85,85,85,85</v>
      </c>
      <c r="P540" s="1" t="str">
        <f t="shared" si="240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</v>
      </c>
      <c r="Q540" s="3" t="str">
        <f>IF(D540="坦克碎片",VLOOKUP(C540,道具信息!$N$2:$O$291,2,FALSE)&amp;"碎片",VLOOKUP(C540,道具信息!$N$2:$O$291,2,FALSE))</f>
        <v>T2部件</v>
      </c>
      <c r="R540" s="3">
        <f t="shared" si="243"/>
        <v>1530</v>
      </c>
      <c r="S540" s="11">
        <f t="shared" si="244"/>
        <v>6.8000000000000005E-2</v>
      </c>
      <c r="T540" s="3" t="str">
        <f>VLOOKUP(Q540,道具信息!$Q$3:$S$20,2,FALSE)</f>
        <v>CHEST_ITEM_TYPE_T2_PART</v>
      </c>
      <c r="U540" s="3" t="str">
        <f>IF(COUNTIF(U$490:U539,T540)=0,T540,"")</f>
        <v/>
      </c>
      <c r="V540" s="3" t="str">
        <f t="shared" si="241"/>
        <v>CHEST_ITEM_TYPE_T2_SHARD,CHEST_ITEM_TYPE_T3_SHARD,CHEST_ITEM_TYPE_T4_SHARD,CHEST_ITEM_TYPE_T1_PART,CHEST_ITEM_TYPE_T2_PART</v>
      </c>
      <c r="W540" s="13" t="str">
        <f t="shared" si="236"/>
        <v/>
      </c>
      <c r="X540" s="3" t="str">
        <f t="shared" si="237"/>
        <v/>
      </c>
      <c r="Y540" s="3" t="str">
        <f t="shared" si="242"/>
        <v>19.8%,25.4%,21.7%,22.2%,6.8%</v>
      </c>
    </row>
    <row r="541" spans="2:25" x14ac:dyDescent="0.3">
      <c r="B541" s="2">
        <f>数据源!BM573</f>
        <v>10</v>
      </c>
      <c r="C541" s="2" t="str">
        <f>数据源!BN573</f>
        <v>T2HP2</v>
      </c>
      <c r="D541" s="2" t="str">
        <f>数据源!BO573</f>
        <v>部件</v>
      </c>
      <c r="E541" s="2">
        <f>数据源!BP573</f>
        <v>51.800000000000011</v>
      </c>
      <c r="F541" s="2">
        <f>数据源!BQ573</f>
        <v>3</v>
      </c>
      <c r="G541" s="2">
        <f>数据源!BR573</f>
        <v>4.3E-3</v>
      </c>
      <c r="H541" s="2">
        <f>数据源!BS573</f>
        <v>8.5086872586872565E-3</v>
      </c>
      <c r="I541" s="2">
        <f>数据源!BT573</f>
        <v>85</v>
      </c>
      <c r="J541" s="3">
        <f t="shared" si="230"/>
        <v>2</v>
      </c>
      <c r="K541" s="3">
        <f t="shared" si="231"/>
        <v>4</v>
      </c>
      <c r="L541" s="3" t="str">
        <f t="shared" si="234"/>
        <v>部件</v>
      </c>
      <c r="M541" s="3">
        <f t="shared" ca="1" si="235"/>
        <v>92202</v>
      </c>
      <c r="N541" s="3" t="str">
        <f t="shared" ca="1" si="238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</v>
      </c>
      <c r="O541" s="3" t="str">
        <f t="shared" si="239"/>
        <v>1478,1478,1478,1084,1084,1084,813,813,813,618,618,618,550,550,550,458,458,458,281,281,281,281,281,281,281,281,281,281,273,273,273,273,273,273,273,273,85,85,85,85,85,85,85,85,85,85,85,85,85,85,85,85</v>
      </c>
      <c r="P541" s="1" t="str">
        <f t="shared" si="240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</v>
      </c>
      <c r="Q541" s="3" t="str">
        <f>IF(D541="坦克碎片",VLOOKUP(C541,道具信息!$N$2:$O$291,2,FALSE)&amp;"碎片",VLOOKUP(C541,道具信息!$N$2:$O$291,2,FALSE))</f>
        <v>T2部件</v>
      </c>
      <c r="R541" s="3">
        <f t="shared" si="243"/>
        <v>1530</v>
      </c>
      <c r="S541" s="11">
        <f t="shared" si="244"/>
        <v>6.8000000000000005E-2</v>
      </c>
      <c r="T541" s="3" t="str">
        <f>VLOOKUP(Q541,道具信息!$Q$3:$S$20,2,FALSE)</f>
        <v>CHEST_ITEM_TYPE_T2_PART</v>
      </c>
      <c r="U541" s="3" t="str">
        <f>IF(COUNTIF(U$490:U540,T541)=0,T541,"")</f>
        <v/>
      </c>
      <c r="V541" s="3" t="str">
        <f t="shared" si="241"/>
        <v>CHEST_ITEM_TYPE_T2_SHARD,CHEST_ITEM_TYPE_T3_SHARD,CHEST_ITEM_TYPE_T4_SHARD,CHEST_ITEM_TYPE_T1_PART,CHEST_ITEM_TYPE_T2_PART</v>
      </c>
      <c r="W541" s="13" t="str">
        <f t="shared" si="236"/>
        <v/>
      </c>
      <c r="X541" s="3" t="str">
        <f t="shared" si="237"/>
        <v/>
      </c>
      <c r="Y541" s="3" t="str">
        <f t="shared" si="242"/>
        <v>19.8%,25.4%,21.7%,22.2%,6.8%</v>
      </c>
    </row>
    <row r="542" spans="2:25" x14ac:dyDescent="0.3">
      <c r="B542" s="2">
        <f>数据源!BM574</f>
        <v>10</v>
      </c>
      <c r="C542" s="2" t="str">
        <f>数据源!BN574</f>
        <v>T2HP4</v>
      </c>
      <c r="D542" s="2" t="str">
        <f>数据源!BO574</f>
        <v>部件</v>
      </c>
      <c r="E542" s="2">
        <f>数据源!BP574</f>
        <v>51.800000000000011</v>
      </c>
      <c r="F542" s="2">
        <f>数据源!BQ574</f>
        <v>3</v>
      </c>
      <c r="G542" s="2">
        <f>数据源!BR574</f>
        <v>4.3E-3</v>
      </c>
      <c r="H542" s="2">
        <f>数据源!BS574</f>
        <v>8.5086872586872565E-3</v>
      </c>
      <c r="I542" s="2">
        <f>数据源!BT574</f>
        <v>85</v>
      </c>
      <c r="J542" s="3">
        <f t="shared" si="230"/>
        <v>2</v>
      </c>
      <c r="K542" s="3">
        <f t="shared" si="231"/>
        <v>4</v>
      </c>
      <c r="L542" s="3" t="str">
        <f t="shared" si="234"/>
        <v>部件</v>
      </c>
      <c r="M542" s="3">
        <f t="shared" ca="1" si="235"/>
        <v>92204</v>
      </c>
      <c r="N542" s="3" t="str">
        <f t="shared" ca="1" si="238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</v>
      </c>
      <c r="O542" s="3" t="str">
        <f t="shared" si="239"/>
        <v>1478,1478,1478,1084,1084,1084,813,813,813,618,618,618,550,550,550,458,458,458,281,281,281,281,281,281,281,281,281,281,273,273,273,273,273,273,273,273,85,85,85,85,85,85,85,85,85,85,85,85,85,85,85,85,85</v>
      </c>
      <c r="P542" s="1" t="str">
        <f t="shared" si="240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</v>
      </c>
      <c r="Q542" s="3" t="str">
        <f>IF(D542="坦克碎片",VLOOKUP(C542,道具信息!$N$2:$O$291,2,FALSE)&amp;"碎片",VLOOKUP(C542,道具信息!$N$2:$O$291,2,FALSE))</f>
        <v>T2部件</v>
      </c>
      <c r="R542" s="3">
        <f t="shared" si="243"/>
        <v>1530</v>
      </c>
      <c r="S542" s="11">
        <f t="shared" si="244"/>
        <v>6.8000000000000005E-2</v>
      </c>
      <c r="T542" s="3" t="str">
        <f>VLOOKUP(Q542,道具信息!$Q$3:$S$20,2,FALSE)</f>
        <v>CHEST_ITEM_TYPE_T2_PART</v>
      </c>
      <c r="U542" s="3" t="str">
        <f>IF(COUNTIF(U$490:U541,T542)=0,T542,"")</f>
        <v/>
      </c>
      <c r="V542" s="3" t="str">
        <f t="shared" si="241"/>
        <v>CHEST_ITEM_TYPE_T2_SHARD,CHEST_ITEM_TYPE_T3_SHARD,CHEST_ITEM_TYPE_T4_SHARD,CHEST_ITEM_TYPE_T1_PART,CHEST_ITEM_TYPE_T2_PART</v>
      </c>
      <c r="W542" s="13" t="str">
        <f t="shared" si="236"/>
        <v/>
      </c>
      <c r="X542" s="3" t="str">
        <f t="shared" si="237"/>
        <v/>
      </c>
      <c r="Y542" s="3" t="str">
        <f t="shared" si="242"/>
        <v>19.8%,25.4%,21.7%,22.2%,6.8%</v>
      </c>
    </row>
    <row r="543" spans="2:25" x14ac:dyDescent="0.3">
      <c r="B543" s="2">
        <f>数据源!BM575</f>
        <v>10</v>
      </c>
      <c r="C543" s="2" t="str">
        <f>数据源!BN575</f>
        <v>T2HP6</v>
      </c>
      <c r="D543" s="2" t="str">
        <f>数据源!BO575</f>
        <v>部件</v>
      </c>
      <c r="E543" s="2">
        <f>数据源!BP575</f>
        <v>51.800000000000011</v>
      </c>
      <c r="F543" s="2">
        <f>数据源!BQ575</f>
        <v>3</v>
      </c>
      <c r="G543" s="2">
        <f>数据源!BR575</f>
        <v>4.3E-3</v>
      </c>
      <c r="H543" s="2">
        <f>数据源!BS575</f>
        <v>8.5086872586872565E-3</v>
      </c>
      <c r="I543" s="2">
        <f>数据源!BT575</f>
        <v>85</v>
      </c>
      <c r="J543" s="3">
        <f t="shared" si="230"/>
        <v>2</v>
      </c>
      <c r="K543" s="3">
        <f t="shared" si="231"/>
        <v>4</v>
      </c>
      <c r="L543" s="3" t="str">
        <f t="shared" si="234"/>
        <v>部件</v>
      </c>
      <c r="M543" s="3">
        <f t="shared" ca="1" si="235"/>
        <v>92206</v>
      </c>
      <c r="N543" s="3" t="str">
        <f t="shared" ca="1" si="238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</v>
      </c>
      <c r="O543" s="3" t="str">
        <f t="shared" si="239"/>
        <v>1478,1478,1478,1084,1084,1084,813,813,813,618,618,618,550,550,550,458,458,458,281,281,281,281,281,281,281,281,281,281,273,273,273,273,273,273,273,273,85,85,85,85,85,85,85,85,85,85,85,85,85,85,85,85,85,85</v>
      </c>
      <c r="P543" s="1" t="str">
        <f t="shared" si="240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</v>
      </c>
      <c r="Q543" s="3" t="str">
        <f>IF(D543="坦克碎片",VLOOKUP(C543,道具信息!$N$2:$O$291,2,FALSE)&amp;"碎片",VLOOKUP(C543,道具信息!$N$2:$O$291,2,FALSE))</f>
        <v>T2部件</v>
      </c>
      <c r="R543" s="3">
        <f t="shared" si="243"/>
        <v>1530</v>
      </c>
      <c r="S543" s="11">
        <f t="shared" si="244"/>
        <v>6.8000000000000005E-2</v>
      </c>
      <c r="T543" s="3" t="str">
        <f>VLOOKUP(Q543,道具信息!$Q$3:$S$20,2,FALSE)</f>
        <v>CHEST_ITEM_TYPE_T2_PART</v>
      </c>
      <c r="U543" s="3" t="str">
        <f>IF(COUNTIF(U$490:U542,T543)=0,T543,"")</f>
        <v/>
      </c>
      <c r="V543" s="3" t="str">
        <f t="shared" si="241"/>
        <v>CHEST_ITEM_TYPE_T2_SHARD,CHEST_ITEM_TYPE_T3_SHARD,CHEST_ITEM_TYPE_T4_SHARD,CHEST_ITEM_TYPE_T1_PART,CHEST_ITEM_TYPE_T2_PART</v>
      </c>
      <c r="W543" s="13" t="str">
        <f t="shared" si="236"/>
        <v/>
      </c>
      <c r="X543" s="3" t="str">
        <f t="shared" si="237"/>
        <v/>
      </c>
      <c r="Y543" s="3" t="str">
        <f t="shared" si="242"/>
        <v>19.8%,25.4%,21.7%,22.2%,6.8%</v>
      </c>
    </row>
    <row r="544" spans="2:25" x14ac:dyDescent="0.3">
      <c r="B544" s="2">
        <f>数据源!BM576</f>
        <v>10</v>
      </c>
      <c r="C544" s="2" t="str">
        <f>数据源!BN576</f>
        <v>T3LP1</v>
      </c>
      <c r="D544" s="2" t="str">
        <f>数据源!BO576</f>
        <v>部件</v>
      </c>
      <c r="E544" s="2">
        <f>数据源!BP576</f>
        <v>342</v>
      </c>
      <c r="F544" s="2">
        <f>数据源!BQ576</f>
        <v>1</v>
      </c>
      <c r="G544" s="2">
        <f>数据源!BR576</f>
        <v>4.7999999999999996E-3</v>
      </c>
      <c r="H544" s="2">
        <f>数据源!BS576</f>
        <v>4.3157894736842103E-3</v>
      </c>
      <c r="I544" s="2">
        <f>数据源!BT576</f>
        <v>43</v>
      </c>
      <c r="J544" s="3">
        <f t="shared" si="230"/>
        <v>1</v>
      </c>
      <c r="K544" s="3">
        <f t="shared" si="231"/>
        <v>1</v>
      </c>
      <c r="L544" s="3" t="str">
        <f t="shared" si="234"/>
        <v>部件</v>
      </c>
      <c r="M544" s="3">
        <f t="shared" ca="1" si="235"/>
        <v>93001</v>
      </c>
      <c r="N544" s="3" t="str">
        <f t="shared" ca="1" si="238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</v>
      </c>
      <c r="O544" s="3" t="str">
        <f t="shared" si="239"/>
        <v>1478,1478,1478,1084,1084,1084,813,813,813,618,618,618,550,550,550,458,458,458,281,281,281,281,281,281,281,281,281,281,273,273,273,273,273,273,273,273,85,85,85,85,85,85,85,85,85,85,85,85,85,85,85,85,85,85,43</v>
      </c>
      <c r="P544" s="1" t="str">
        <f t="shared" si="240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</v>
      </c>
      <c r="Q544" s="3" t="str">
        <f>IF(D544="坦克碎片",VLOOKUP(C544,道具信息!$N$2:$O$291,2,FALSE)&amp;"碎片",VLOOKUP(C544,道具信息!$N$2:$O$291,2,FALSE))</f>
        <v>T3部件</v>
      </c>
      <c r="R544" s="3">
        <f t="shared" si="243"/>
        <v>774</v>
      </c>
      <c r="S544" s="11">
        <f t="shared" si="244"/>
        <v>3.4000000000000002E-2</v>
      </c>
      <c r="T544" s="3" t="str">
        <f>VLOOKUP(Q544,道具信息!$Q$3:$S$20,2,FALSE)</f>
        <v>CHEST_ITEM_TYPE_T3_PART</v>
      </c>
      <c r="U544" s="3" t="str">
        <f>IF(COUNTIF(U$490:U543,T544)=0,T544,"")</f>
        <v>CHEST_ITEM_TYPE_T3_PART</v>
      </c>
      <c r="V544" s="3" t="str">
        <f t="shared" si="241"/>
        <v>CHEST_ITEM_TYPE_T2_SHARD,CHEST_ITEM_TYPE_T3_SHARD,CHEST_ITEM_TYPE_T4_SHARD,CHEST_ITEM_TYPE_T1_PART,CHEST_ITEM_TYPE_T2_PART,CHEST_ITEM_TYPE_T3_PART</v>
      </c>
      <c r="W544" s="13">
        <f t="shared" si="236"/>
        <v>3.4000000000000002E-2</v>
      </c>
      <c r="X544" s="3" t="str">
        <f t="shared" si="237"/>
        <v>3.4%</v>
      </c>
      <c r="Y544" s="3" t="str">
        <f t="shared" si="242"/>
        <v>19.8%,25.4%,21.7%,22.2%,6.8%,3.4%</v>
      </c>
    </row>
    <row r="545" spans="2:25" x14ac:dyDescent="0.3">
      <c r="B545" s="2">
        <f>数据源!BM577</f>
        <v>10</v>
      </c>
      <c r="C545" s="2" t="str">
        <f>数据源!BN577</f>
        <v>T3LP3</v>
      </c>
      <c r="D545" s="2" t="str">
        <f>数据源!BO577</f>
        <v>部件</v>
      </c>
      <c r="E545" s="2">
        <f>数据源!BP577</f>
        <v>342</v>
      </c>
      <c r="F545" s="2">
        <f>数据源!BQ577</f>
        <v>1</v>
      </c>
      <c r="G545" s="2">
        <f>数据源!BR577</f>
        <v>4.7999999999999996E-3</v>
      </c>
      <c r="H545" s="2">
        <f>数据源!BS577</f>
        <v>4.3157894736842103E-3</v>
      </c>
      <c r="I545" s="2">
        <f>数据源!BT577</f>
        <v>43</v>
      </c>
      <c r="J545" s="3">
        <f t="shared" si="230"/>
        <v>1</v>
      </c>
      <c r="K545" s="3">
        <f t="shared" si="231"/>
        <v>1</v>
      </c>
      <c r="L545" s="3" t="str">
        <f t="shared" si="234"/>
        <v>部件</v>
      </c>
      <c r="M545" s="3">
        <f t="shared" ca="1" si="235"/>
        <v>93003</v>
      </c>
      <c r="N545" s="3" t="str">
        <f t="shared" ca="1" si="238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</v>
      </c>
      <c r="O545" s="3" t="str">
        <f t="shared" si="239"/>
        <v>1478,1478,1478,1084,1084,1084,813,813,813,618,618,618,550,550,550,458,458,458,281,281,281,281,281,281,281,281,281,281,273,273,273,273,273,273,273,273,85,85,85,85,85,85,85,85,85,85,85,85,85,85,85,85,85,85,43,43</v>
      </c>
      <c r="P545" s="1" t="str">
        <f t="shared" si="240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</v>
      </c>
      <c r="Q545" s="3" t="str">
        <f>IF(D545="坦克碎片",VLOOKUP(C545,道具信息!$N$2:$O$291,2,FALSE)&amp;"碎片",VLOOKUP(C545,道具信息!$N$2:$O$291,2,FALSE))</f>
        <v>T3部件</v>
      </c>
      <c r="R545" s="3">
        <f t="shared" si="243"/>
        <v>774</v>
      </c>
      <c r="S545" s="11">
        <f t="shared" si="244"/>
        <v>3.4000000000000002E-2</v>
      </c>
      <c r="T545" s="3" t="str">
        <f>VLOOKUP(Q545,道具信息!$Q$3:$S$20,2,FALSE)</f>
        <v>CHEST_ITEM_TYPE_T3_PART</v>
      </c>
      <c r="U545" s="3" t="str">
        <f>IF(COUNTIF(U$490:U544,T545)=0,T545,"")</f>
        <v/>
      </c>
      <c r="V545" s="3" t="str">
        <f t="shared" si="241"/>
        <v>CHEST_ITEM_TYPE_T2_SHARD,CHEST_ITEM_TYPE_T3_SHARD,CHEST_ITEM_TYPE_T4_SHARD,CHEST_ITEM_TYPE_T1_PART,CHEST_ITEM_TYPE_T2_PART,CHEST_ITEM_TYPE_T3_PART</v>
      </c>
      <c r="W545" s="13" t="str">
        <f t="shared" si="236"/>
        <v/>
      </c>
      <c r="X545" s="3" t="str">
        <f t="shared" si="237"/>
        <v/>
      </c>
      <c r="Y545" s="3" t="str">
        <f t="shared" si="242"/>
        <v>19.8%,25.4%,21.7%,22.2%,6.8%,3.4%</v>
      </c>
    </row>
    <row r="546" spans="2:25" x14ac:dyDescent="0.3">
      <c r="B546" s="2">
        <f>数据源!BM578</f>
        <v>10</v>
      </c>
      <c r="C546" s="2" t="str">
        <f>数据源!BN578</f>
        <v>T3LP5</v>
      </c>
      <c r="D546" s="2" t="str">
        <f>数据源!BO578</f>
        <v>部件</v>
      </c>
      <c r="E546" s="2">
        <f>数据源!BP578</f>
        <v>342</v>
      </c>
      <c r="F546" s="2">
        <f>数据源!BQ578</f>
        <v>1</v>
      </c>
      <c r="G546" s="2">
        <f>数据源!BR578</f>
        <v>4.7999999999999996E-3</v>
      </c>
      <c r="H546" s="2">
        <f>数据源!BS578</f>
        <v>4.3157894736842103E-3</v>
      </c>
      <c r="I546" s="2">
        <f>数据源!BT578</f>
        <v>43</v>
      </c>
      <c r="J546" s="3">
        <f t="shared" si="230"/>
        <v>1</v>
      </c>
      <c r="K546" s="3">
        <f t="shared" si="231"/>
        <v>1</v>
      </c>
      <c r="L546" s="3" t="str">
        <f t="shared" si="234"/>
        <v>部件</v>
      </c>
      <c r="M546" s="3">
        <f t="shared" ca="1" si="235"/>
        <v>93005</v>
      </c>
      <c r="N546" s="3" t="str">
        <f t="shared" ca="1" si="238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</v>
      </c>
      <c r="O546" s="3" t="str">
        <f t="shared" si="239"/>
        <v>1478,1478,1478,1084,1084,1084,813,813,813,618,618,618,550,550,550,458,458,458,281,281,281,281,281,281,281,281,281,281,273,273,273,273,273,273,273,273,85,85,85,85,85,85,85,85,85,85,85,85,85,85,85,85,85,85,43,43,43</v>
      </c>
      <c r="P546" s="1" t="str">
        <f t="shared" si="240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</v>
      </c>
      <c r="Q546" s="3" t="str">
        <f>IF(D546="坦克碎片",VLOOKUP(C546,道具信息!$N$2:$O$291,2,FALSE)&amp;"碎片",VLOOKUP(C546,道具信息!$N$2:$O$291,2,FALSE))</f>
        <v>T3部件</v>
      </c>
      <c r="R546" s="3">
        <f t="shared" si="243"/>
        <v>774</v>
      </c>
      <c r="S546" s="11">
        <f t="shared" si="244"/>
        <v>3.4000000000000002E-2</v>
      </c>
      <c r="T546" s="3" t="str">
        <f>VLOOKUP(Q546,道具信息!$Q$3:$S$20,2,FALSE)</f>
        <v>CHEST_ITEM_TYPE_T3_PART</v>
      </c>
      <c r="U546" s="3" t="str">
        <f>IF(COUNTIF(U$490:U545,T546)=0,T546,"")</f>
        <v/>
      </c>
      <c r="V546" s="3" t="str">
        <f t="shared" si="241"/>
        <v>CHEST_ITEM_TYPE_T2_SHARD,CHEST_ITEM_TYPE_T3_SHARD,CHEST_ITEM_TYPE_T4_SHARD,CHEST_ITEM_TYPE_T1_PART,CHEST_ITEM_TYPE_T2_PART,CHEST_ITEM_TYPE_T3_PART</v>
      </c>
      <c r="W546" s="13" t="str">
        <f t="shared" si="236"/>
        <v/>
      </c>
      <c r="X546" s="3" t="str">
        <f t="shared" si="237"/>
        <v/>
      </c>
      <c r="Y546" s="3" t="str">
        <f t="shared" si="242"/>
        <v>19.8%,25.4%,21.7%,22.2%,6.8%,3.4%</v>
      </c>
    </row>
    <row r="547" spans="2:25" x14ac:dyDescent="0.3">
      <c r="B547" s="2">
        <f>数据源!BM579</f>
        <v>10</v>
      </c>
      <c r="C547" s="2" t="str">
        <f>数据源!BN579</f>
        <v>T3MP1</v>
      </c>
      <c r="D547" s="2" t="str">
        <f>数据源!BO579</f>
        <v>部件</v>
      </c>
      <c r="E547" s="2">
        <f>数据源!BP579</f>
        <v>342</v>
      </c>
      <c r="F547" s="2">
        <f>数据源!BQ579</f>
        <v>1</v>
      </c>
      <c r="G547" s="2">
        <f>数据源!BR579</f>
        <v>4.7999999999999996E-3</v>
      </c>
      <c r="H547" s="2">
        <f>数据源!BS579</f>
        <v>4.3157894736842103E-3</v>
      </c>
      <c r="I547" s="2">
        <f>数据源!BT579</f>
        <v>43</v>
      </c>
      <c r="J547" s="3">
        <f t="shared" si="230"/>
        <v>1</v>
      </c>
      <c r="K547" s="3">
        <f t="shared" si="231"/>
        <v>1</v>
      </c>
      <c r="L547" s="3" t="str">
        <f t="shared" ref="L547:L579" si="245">RIGHT(D547,2)</f>
        <v>部件</v>
      </c>
      <c r="M547" s="3">
        <f t="shared" ref="M547:M579" ca="1" si="246">IF(OR(L547="坦克",L547="碎片"),VLOOKUP(C547,INDIRECT("坦克ID"),MATCH(L547&amp;"ID",INDIRECT("坦克标头"),0),FALSE),VLOOKUP(C547,INDIRECT(L547&amp;"ID"),2,FALSE))</f>
        <v>93101</v>
      </c>
      <c r="N547" s="3" t="str">
        <f t="shared" ref="N547:N579" ca="1" si="247">N546&amp;","&amp;M547</f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</v>
      </c>
      <c r="O547" s="3" t="str">
        <f t="shared" ref="O547:O579" si="248">O546&amp;","&amp;I547</f>
        <v>1478,1478,1478,1084,1084,1084,813,813,813,618,618,618,550,550,550,458,458,458,281,281,281,281,281,281,281,281,281,281,273,273,273,273,273,273,273,273,85,85,85,85,85,85,85,85,85,85,85,85,85,85,85,85,85,85,43,43,43,43</v>
      </c>
      <c r="P547" s="1" t="str">
        <f t="shared" ref="P547:P579" si="249">P546&amp;","&amp;"("&amp;J547&amp;","&amp;K547&amp;")"</f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</v>
      </c>
      <c r="Q547" s="3" t="str">
        <f>IF(D547="坦克碎片",VLOOKUP(C547,道具信息!$N$2:$O$291,2,FALSE)&amp;"碎片",VLOOKUP(C547,道具信息!$N$2:$O$291,2,FALSE))</f>
        <v>T3部件</v>
      </c>
      <c r="R547" s="3">
        <f t="shared" si="243"/>
        <v>774</v>
      </c>
      <c r="S547" s="11">
        <f t="shared" si="244"/>
        <v>3.4000000000000002E-2</v>
      </c>
      <c r="T547" s="3" t="str">
        <f>VLOOKUP(Q547,道具信息!$Q$3:$S$20,2,FALSE)</f>
        <v>CHEST_ITEM_TYPE_T3_PART</v>
      </c>
      <c r="U547" s="3" t="str">
        <f>IF(COUNTIF(U$490:U546,T547)=0,T547,"")</f>
        <v/>
      </c>
      <c r="V547" s="3" t="str">
        <f t="shared" si="241"/>
        <v>CHEST_ITEM_TYPE_T2_SHARD,CHEST_ITEM_TYPE_T3_SHARD,CHEST_ITEM_TYPE_T4_SHARD,CHEST_ITEM_TYPE_T1_PART,CHEST_ITEM_TYPE_T2_PART,CHEST_ITEM_TYPE_T3_PART</v>
      </c>
      <c r="W547" s="13" t="str">
        <f t="shared" si="236"/>
        <v/>
      </c>
      <c r="X547" s="3" t="str">
        <f t="shared" si="237"/>
        <v/>
      </c>
      <c r="Y547" s="3" t="str">
        <f t="shared" si="242"/>
        <v>19.8%,25.4%,21.7%,22.2%,6.8%,3.4%</v>
      </c>
    </row>
    <row r="548" spans="2:25" x14ac:dyDescent="0.3">
      <c r="B548" s="2">
        <f>数据源!BM580</f>
        <v>10</v>
      </c>
      <c r="C548" s="2" t="str">
        <f>数据源!BN580</f>
        <v>T3MP3</v>
      </c>
      <c r="D548" s="2" t="str">
        <f>数据源!BO580</f>
        <v>部件</v>
      </c>
      <c r="E548" s="2">
        <f>数据源!BP580</f>
        <v>342</v>
      </c>
      <c r="F548" s="2">
        <f>数据源!BQ580</f>
        <v>1</v>
      </c>
      <c r="G548" s="2">
        <f>数据源!BR580</f>
        <v>4.7999999999999996E-3</v>
      </c>
      <c r="H548" s="2">
        <f>数据源!BS580</f>
        <v>4.3157894736842103E-3</v>
      </c>
      <c r="I548" s="2">
        <f>数据源!BT580</f>
        <v>43</v>
      </c>
      <c r="J548" s="3">
        <f t="shared" si="230"/>
        <v>1</v>
      </c>
      <c r="K548" s="3">
        <f t="shared" si="231"/>
        <v>1</v>
      </c>
      <c r="L548" s="3" t="str">
        <f t="shared" si="245"/>
        <v>部件</v>
      </c>
      <c r="M548" s="3">
        <f t="shared" ca="1" si="246"/>
        <v>93103</v>
      </c>
      <c r="N548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</v>
      </c>
      <c r="O548" s="3" t="str">
        <f t="shared" si="248"/>
        <v>1478,1478,1478,1084,1084,1084,813,813,813,618,618,618,550,550,550,458,458,458,281,281,281,281,281,281,281,281,281,281,273,273,273,273,273,273,273,273,85,85,85,85,85,85,85,85,85,85,85,85,85,85,85,85,85,85,43,43,43,43,43</v>
      </c>
      <c r="P548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</v>
      </c>
      <c r="Q548" s="3" t="str">
        <f>IF(D548="坦克碎片",VLOOKUP(C548,道具信息!$N$2:$O$291,2,FALSE)&amp;"碎片",VLOOKUP(C548,道具信息!$N$2:$O$291,2,FALSE))</f>
        <v>T3部件</v>
      </c>
      <c r="R548" s="3">
        <f t="shared" si="243"/>
        <v>774</v>
      </c>
      <c r="S548" s="11">
        <f t="shared" si="244"/>
        <v>3.4000000000000002E-2</v>
      </c>
      <c r="T548" s="3" t="str">
        <f>VLOOKUP(Q548,道具信息!$Q$3:$S$20,2,FALSE)</f>
        <v>CHEST_ITEM_TYPE_T3_PART</v>
      </c>
      <c r="U548" s="3" t="str">
        <f>IF(COUNTIF(U$490:U547,T548)=0,T548,"")</f>
        <v/>
      </c>
      <c r="V548" s="3" t="str">
        <f t="shared" si="241"/>
        <v>CHEST_ITEM_TYPE_T2_SHARD,CHEST_ITEM_TYPE_T3_SHARD,CHEST_ITEM_TYPE_T4_SHARD,CHEST_ITEM_TYPE_T1_PART,CHEST_ITEM_TYPE_T2_PART,CHEST_ITEM_TYPE_T3_PART</v>
      </c>
      <c r="W548" s="13" t="str">
        <f t="shared" si="236"/>
        <v/>
      </c>
      <c r="X548" s="3" t="str">
        <f t="shared" si="237"/>
        <v/>
      </c>
      <c r="Y548" s="3" t="str">
        <f t="shared" si="242"/>
        <v>19.8%,25.4%,21.7%,22.2%,6.8%,3.4%</v>
      </c>
    </row>
    <row r="549" spans="2:25" x14ac:dyDescent="0.3">
      <c r="B549" s="2">
        <f>数据源!BM581</f>
        <v>10</v>
      </c>
      <c r="C549" s="2" t="str">
        <f>数据源!BN581</f>
        <v>T3MP5</v>
      </c>
      <c r="D549" s="2" t="str">
        <f>数据源!BO581</f>
        <v>部件</v>
      </c>
      <c r="E549" s="2">
        <f>数据源!BP581</f>
        <v>342</v>
      </c>
      <c r="F549" s="2">
        <f>数据源!BQ581</f>
        <v>1</v>
      </c>
      <c r="G549" s="2">
        <f>数据源!BR581</f>
        <v>4.7999999999999996E-3</v>
      </c>
      <c r="H549" s="2">
        <f>数据源!BS581</f>
        <v>4.3157894736842103E-3</v>
      </c>
      <c r="I549" s="2">
        <f>数据源!BT581</f>
        <v>43</v>
      </c>
      <c r="J549" s="3">
        <f t="shared" si="230"/>
        <v>1</v>
      </c>
      <c r="K549" s="3">
        <f t="shared" si="231"/>
        <v>1</v>
      </c>
      <c r="L549" s="3" t="str">
        <f t="shared" si="245"/>
        <v>部件</v>
      </c>
      <c r="M549" s="3">
        <f t="shared" ca="1" si="246"/>
        <v>93105</v>
      </c>
      <c r="N549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549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</v>
      </c>
      <c r="P549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</v>
      </c>
      <c r="Q549" s="3" t="str">
        <f>IF(D549="坦克碎片",VLOOKUP(C549,道具信息!$N$2:$O$291,2,FALSE)&amp;"碎片",VLOOKUP(C549,道具信息!$N$2:$O$291,2,FALSE))</f>
        <v>T3部件</v>
      </c>
      <c r="R549" s="3">
        <f t="shared" si="243"/>
        <v>774</v>
      </c>
      <c r="S549" s="11">
        <f t="shared" si="244"/>
        <v>3.4000000000000002E-2</v>
      </c>
      <c r="T549" s="3" t="str">
        <f>VLOOKUP(Q549,道具信息!$Q$3:$S$20,2,FALSE)</f>
        <v>CHEST_ITEM_TYPE_T3_PART</v>
      </c>
      <c r="U549" s="3" t="str">
        <f>IF(COUNTIF(U$490:U548,T549)=0,T549,"")</f>
        <v/>
      </c>
      <c r="V549" s="3" t="str">
        <f t="shared" si="241"/>
        <v>CHEST_ITEM_TYPE_T2_SHARD,CHEST_ITEM_TYPE_T3_SHARD,CHEST_ITEM_TYPE_T4_SHARD,CHEST_ITEM_TYPE_T1_PART,CHEST_ITEM_TYPE_T2_PART,CHEST_ITEM_TYPE_T3_PART</v>
      </c>
      <c r="W549" s="13" t="str">
        <f t="shared" si="236"/>
        <v/>
      </c>
      <c r="X549" s="3" t="str">
        <f t="shared" si="237"/>
        <v/>
      </c>
      <c r="Y549" s="3" t="str">
        <f t="shared" si="242"/>
        <v>19.8%,25.4%,21.7%,22.2%,6.8%,3.4%</v>
      </c>
    </row>
    <row r="550" spans="2:25" x14ac:dyDescent="0.3">
      <c r="B550" s="2">
        <f>数据源!BM582</f>
        <v>10</v>
      </c>
      <c r="C550" s="2" t="str">
        <f>数据源!BN582</f>
        <v>T3HP1</v>
      </c>
      <c r="D550" s="2" t="str">
        <f>数据源!BO582</f>
        <v>部件</v>
      </c>
      <c r="E550" s="2">
        <f>数据源!BP582</f>
        <v>342</v>
      </c>
      <c r="F550" s="2">
        <f>数据源!BQ582</f>
        <v>1</v>
      </c>
      <c r="G550" s="2">
        <f>数据源!BR582</f>
        <v>4.7999999999999996E-3</v>
      </c>
      <c r="H550" s="2">
        <f>数据源!BS582</f>
        <v>4.3157894736842103E-3</v>
      </c>
      <c r="I550" s="2">
        <f>数据源!BT582</f>
        <v>43</v>
      </c>
      <c r="J550" s="3">
        <f t="shared" si="230"/>
        <v>1</v>
      </c>
      <c r="K550" s="3">
        <f t="shared" si="231"/>
        <v>1</v>
      </c>
      <c r="L550" s="3" t="str">
        <f t="shared" si="245"/>
        <v>部件</v>
      </c>
      <c r="M550" s="3">
        <f t="shared" ca="1" si="246"/>
        <v>93201</v>
      </c>
      <c r="N550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550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</v>
      </c>
      <c r="P550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</v>
      </c>
      <c r="Q550" s="3" t="str">
        <f>IF(D550="坦克碎片",VLOOKUP(C550,道具信息!$N$2:$O$291,2,FALSE)&amp;"碎片",VLOOKUP(C550,道具信息!$N$2:$O$291,2,FALSE))</f>
        <v>T3部件</v>
      </c>
      <c r="R550" s="3">
        <f t="shared" si="243"/>
        <v>774</v>
      </c>
      <c r="S550" s="11">
        <f t="shared" si="244"/>
        <v>3.4000000000000002E-2</v>
      </c>
      <c r="T550" s="3" t="str">
        <f>VLOOKUP(Q550,道具信息!$Q$3:$S$20,2,FALSE)</f>
        <v>CHEST_ITEM_TYPE_T3_PART</v>
      </c>
      <c r="U550" s="3" t="str">
        <f>IF(COUNTIF(U$490:U549,T550)=0,T550,"")</f>
        <v/>
      </c>
      <c r="V550" s="3" t="str">
        <f t="shared" si="241"/>
        <v>CHEST_ITEM_TYPE_T2_SHARD,CHEST_ITEM_TYPE_T3_SHARD,CHEST_ITEM_TYPE_T4_SHARD,CHEST_ITEM_TYPE_T1_PART,CHEST_ITEM_TYPE_T2_PART,CHEST_ITEM_TYPE_T3_PART</v>
      </c>
      <c r="W550" s="13" t="str">
        <f t="shared" si="236"/>
        <v/>
      </c>
      <c r="X550" s="3" t="str">
        <f t="shared" si="237"/>
        <v/>
      </c>
      <c r="Y550" s="3" t="str">
        <f t="shared" si="242"/>
        <v>19.8%,25.4%,21.7%,22.2%,6.8%,3.4%</v>
      </c>
    </row>
    <row r="551" spans="2:25" x14ac:dyDescent="0.3">
      <c r="B551" s="2">
        <f>数据源!BM583</f>
        <v>10</v>
      </c>
      <c r="C551" s="2" t="str">
        <f>数据源!BN583</f>
        <v>T3HP3</v>
      </c>
      <c r="D551" s="2" t="str">
        <f>数据源!BO583</f>
        <v>部件</v>
      </c>
      <c r="E551" s="2">
        <f>数据源!BP583</f>
        <v>342</v>
      </c>
      <c r="F551" s="2">
        <f>数据源!BQ583</f>
        <v>1</v>
      </c>
      <c r="G551" s="2">
        <f>数据源!BR583</f>
        <v>4.7999999999999996E-3</v>
      </c>
      <c r="H551" s="2">
        <f>数据源!BS583</f>
        <v>4.3157894736842103E-3</v>
      </c>
      <c r="I551" s="2">
        <f>数据源!BT583</f>
        <v>43</v>
      </c>
      <c r="J551" s="3">
        <f t="shared" si="230"/>
        <v>1</v>
      </c>
      <c r="K551" s="3">
        <f t="shared" si="231"/>
        <v>1</v>
      </c>
      <c r="L551" s="3" t="str">
        <f t="shared" si="245"/>
        <v>部件</v>
      </c>
      <c r="M551" s="3">
        <f t="shared" ca="1" si="246"/>
        <v>93203</v>
      </c>
      <c r="N551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551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</v>
      </c>
      <c r="P551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</v>
      </c>
      <c r="Q551" s="3" t="str">
        <f>IF(D551="坦克碎片",VLOOKUP(C551,道具信息!$N$2:$O$291,2,FALSE)&amp;"碎片",VLOOKUP(C551,道具信息!$N$2:$O$291,2,FALSE))</f>
        <v>T3部件</v>
      </c>
      <c r="R551" s="3">
        <f t="shared" si="243"/>
        <v>774</v>
      </c>
      <c r="S551" s="11">
        <f t="shared" si="244"/>
        <v>3.4000000000000002E-2</v>
      </c>
      <c r="T551" s="3" t="str">
        <f>VLOOKUP(Q551,道具信息!$Q$3:$S$20,2,FALSE)</f>
        <v>CHEST_ITEM_TYPE_T3_PART</v>
      </c>
      <c r="U551" s="3" t="str">
        <f>IF(COUNTIF(U$490:U550,T551)=0,T551,"")</f>
        <v/>
      </c>
      <c r="V551" s="3" t="str">
        <f t="shared" si="241"/>
        <v>CHEST_ITEM_TYPE_T2_SHARD,CHEST_ITEM_TYPE_T3_SHARD,CHEST_ITEM_TYPE_T4_SHARD,CHEST_ITEM_TYPE_T1_PART,CHEST_ITEM_TYPE_T2_PART,CHEST_ITEM_TYPE_T3_PART</v>
      </c>
      <c r="W551" s="13" t="str">
        <f t="shared" si="236"/>
        <v/>
      </c>
      <c r="X551" s="3" t="str">
        <f t="shared" si="237"/>
        <v/>
      </c>
      <c r="Y551" s="3" t="str">
        <f t="shared" si="242"/>
        <v>19.8%,25.4%,21.7%,22.2%,6.8%,3.4%</v>
      </c>
    </row>
    <row r="552" spans="2:25" x14ac:dyDescent="0.3">
      <c r="B552" s="2">
        <f>数据源!BM584</f>
        <v>10</v>
      </c>
      <c r="C552" s="2" t="str">
        <f>数据源!BN584</f>
        <v>T3HP5</v>
      </c>
      <c r="D552" s="2" t="str">
        <f>数据源!BO584</f>
        <v>部件</v>
      </c>
      <c r="E552" s="2">
        <f>数据源!BP584</f>
        <v>342</v>
      </c>
      <c r="F552" s="2">
        <f>数据源!BQ584</f>
        <v>1</v>
      </c>
      <c r="G552" s="2">
        <f>数据源!BR584</f>
        <v>4.7999999999999996E-3</v>
      </c>
      <c r="H552" s="2">
        <f>数据源!BS584</f>
        <v>4.3157894736842103E-3</v>
      </c>
      <c r="I552" s="2">
        <f>数据源!BT584</f>
        <v>43</v>
      </c>
      <c r="J552" s="3">
        <f t="shared" si="230"/>
        <v>1</v>
      </c>
      <c r="K552" s="3">
        <f t="shared" si="231"/>
        <v>1</v>
      </c>
      <c r="L552" s="3" t="str">
        <f t="shared" si="245"/>
        <v>部件</v>
      </c>
      <c r="M552" s="3">
        <f t="shared" ca="1" si="246"/>
        <v>93205</v>
      </c>
      <c r="N552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552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</v>
      </c>
      <c r="P552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</v>
      </c>
      <c r="Q552" s="3" t="str">
        <f>IF(D552="坦克碎片",VLOOKUP(C552,道具信息!$N$2:$O$291,2,FALSE)&amp;"碎片",VLOOKUP(C552,道具信息!$N$2:$O$291,2,FALSE))</f>
        <v>T3部件</v>
      </c>
      <c r="R552" s="3">
        <f t="shared" si="243"/>
        <v>774</v>
      </c>
      <c r="S552" s="11">
        <f t="shared" si="244"/>
        <v>3.4000000000000002E-2</v>
      </c>
      <c r="T552" s="3" t="str">
        <f>VLOOKUP(Q552,道具信息!$Q$3:$S$20,2,FALSE)</f>
        <v>CHEST_ITEM_TYPE_T3_PART</v>
      </c>
      <c r="U552" s="3" t="str">
        <f>IF(COUNTIF(U$490:U551,T552)=0,T552,"")</f>
        <v/>
      </c>
      <c r="V552" s="3" t="str">
        <f t="shared" si="241"/>
        <v>CHEST_ITEM_TYPE_T2_SHARD,CHEST_ITEM_TYPE_T3_SHARD,CHEST_ITEM_TYPE_T4_SHARD,CHEST_ITEM_TYPE_T1_PART,CHEST_ITEM_TYPE_T2_PART,CHEST_ITEM_TYPE_T3_PART</v>
      </c>
      <c r="W552" s="13" t="str">
        <f t="shared" si="236"/>
        <v/>
      </c>
      <c r="X552" s="3" t="str">
        <f t="shared" si="237"/>
        <v/>
      </c>
      <c r="Y552" s="3" t="str">
        <f t="shared" si="242"/>
        <v>19.8%,25.4%,21.7%,22.2%,6.8%,3.4%</v>
      </c>
    </row>
    <row r="553" spans="2:25" x14ac:dyDescent="0.3">
      <c r="B553" s="2">
        <f>数据源!BM585</f>
        <v>10</v>
      </c>
      <c r="C553" s="2" t="str">
        <f>数据源!BN585</f>
        <v>T3LP2</v>
      </c>
      <c r="D553" s="2" t="str">
        <f>数据源!BO585</f>
        <v>部件</v>
      </c>
      <c r="E553" s="2">
        <f>数据源!BP585</f>
        <v>342</v>
      </c>
      <c r="F553" s="2">
        <f>数据源!BQ585</f>
        <v>1</v>
      </c>
      <c r="G553" s="2">
        <f>数据源!BR585</f>
        <v>4.7999999999999996E-3</v>
      </c>
      <c r="H553" s="2">
        <f>数据源!BS585</f>
        <v>4.3157894736842103E-3</v>
      </c>
      <c r="I553" s="2">
        <f>数据源!BT585</f>
        <v>43</v>
      </c>
      <c r="J553" s="3">
        <f t="shared" si="230"/>
        <v>1</v>
      </c>
      <c r="K553" s="3">
        <f t="shared" si="231"/>
        <v>1</v>
      </c>
      <c r="L553" s="3" t="str">
        <f t="shared" si="245"/>
        <v>部件</v>
      </c>
      <c r="M553" s="3">
        <f t="shared" ca="1" si="246"/>
        <v>93002</v>
      </c>
      <c r="N553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553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</v>
      </c>
      <c r="P553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</v>
      </c>
      <c r="Q553" s="3" t="str">
        <f>IF(D553="坦克碎片",VLOOKUP(C553,道具信息!$N$2:$O$291,2,FALSE)&amp;"碎片",VLOOKUP(C553,道具信息!$N$2:$O$291,2,FALSE))</f>
        <v>T3部件</v>
      </c>
      <c r="R553" s="3">
        <f t="shared" si="243"/>
        <v>774</v>
      </c>
      <c r="S553" s="11">
        <f t="shared" si="244"/>
        <v>3.4000000000000002E-2</v>
      </c>
      <c r="T553" s="3" t="str">
        <f>VLOOKUP(Q553,道具信息!$Q$3:$S$20,2,FALSE)</f>
        <v>CHEST_ITEM_TYPE_T3_PART</v>
      </c>
      <c r="U553" s="3" t="str">
        <f>IF(COUNTIF(U$490:U552,T553)=0,T553,"")</f>
        <v/>
      </c>
      <c r="V553" s="3" t="str">
        <f t="shared" si="241"/>
        <v>CHEST_ITEM_TYPE_T2_SHARD,CHEST_ITEM_TYPE_T3_SHARD,CHEST_ITEM_TYPE_T4_SHARD,CHEST_ITEM_TYPE_T1_PART,CHEST_ITEM_TYPE_T2_PART,CHEST_ITEM_TYPE_T3_PART</v>
      </c>
      <c r="W553" s="13" t="str">
        <f t="shared" si="236"/>
        <v/>
      </c>
      <c r="X553" s="3" t="str">
        <f t="shared" si="237"/>
        <v/>
      </c>
      <c r="Y553" s="3" t="str">
        <f t="shared" si="242"/>
        <v>19.8%,25.4%,21.7%,22.2%,6.8%,3.4%</v>
      </c>
    </row>
    <row r="554" spans="2:25" x14ac:dyDescent="0.3">
      <c r="B554" s="2">
        <f>数据源!BM586</f>
        <v>10</v>
      </c>
      <c r="C554" s="2" t="str">
        <f>数据源!BN586</f>
        <v>T3LP4</v>
      </c>
      <c r="D554" s="2" t="str">
        <f>数据源!BO586</f>
        <v>部件</v>
      </c>
      <c r="E554" s="2">
        <f>数据源!BP586</f>
        <v>342</v>
      </c>
      <c r="F554" s="2">
        <f>数据源!BQ586</f>
        <v>1</v>
      </c>
      <c r="G554" s="2">
        <f>数据源!BR586</f>
        <v>4.7999999999999996E-3</v>
      </c>
      <c r="H554" s="2">
        <f>数据源!BS586</f>
        <v>4.3157894736842103E-3</v>
      </c>
      <c r="I554" s="2">
        <f>数据源!BT586</f>
        <v>43</v>
      </c>
      <c r="J554" s="3">
        <f t="shared" ref="J554:J579" si="250">ROUNDUP(IF(F554&gt;1,F554-ROUNDDOWN(SQRT(F554),0),F554),0)</f>
        <v>1</v>
      </c>
      <c r="K554" s="3">
        <f t="shared" ref="K554:K579" si="251">F554*2-J554</f>
        <v>1</v>
      </c>
      <c r="L554" s="3" t="str">
        <f t="shared" si="245"/>
        <v>部件</v>
      </c>
      <c r="M554" s="3">
        <f t="shared" ca="1" si="246"/>
        <v>93004</v>
      </c>
      <c r="N554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554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</v>
      </c>
      <c r="P554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</v>
      </c>
      <c r="Q554" s="3" t="str">
        <f>IF(D554="坦克碎片",VLOOKUP(C554,道具信息!$N$2:$O$291,2,FALSE)&amp;"碎片",VLOOKUP(C554,道具信息!$N$2:$O$291,2,FALSE))</f>
        <v>T3部件</v>
      </c>
      <c r="R554" s="3">
        <f t="shared" ref="R554:R579" si="252">SUMIFS(I$3:I$580,Q$3:Q$580,Q554,B$3:B$580,B554)</f>
        <v>774</v>
      </c>
      <c r="S554" s="11">
        <f t="shared" ref="S554:S579" si="253">ROUND(R554/SUMIF(B$3:B$580,B554,I$3:I$580),3)</f>
        <v>3.4000000000000002E-2</v>
      </c>
      <c r="T554" s="3" t="str">
        <f>VLOOKUP(Q554,道具信息!$Q$3:$S$20,2,FALSE)</f>
        <v>CHEST_ITEM_TYPE_T3_PART</v>
      </c>
      <c r="U554" s="3" t="str">
        <f>IF(COUNTIF(U$490:U553,T554)=0,T554,"")</f>
        <v/>
      </c>
      <c r="V554" s="3" t="str">
        <f t="shared" si="241"/>
        <v>CHEST_ITEM_TYPE_T2_SHARD,CHEST_ITEM_TYPE_T3_SHARD,CHEST_ITEM_TYPE_T4_SHARD,CHEST_ITEM_TYPE_T1_PART,CHEST_ITEM_TYPE_T2_PART,CHEST_ITEM_TYPE_T3_PART</v>
      </c>
      <c r="W554" s="13" t="str">
        <f t="shared" si="236"/>
        <v/>
      </c>
      <c r="X554" s="3" t="str">
        <f t="shared" si="237"/>
        <v/>
      </c>
      <c r="Y554" s="3" t="str">
        <f t="shared" si="242"/>
        <v>19.8%,25.4%,21.7%,22.2%,6.8%,3.4%</v>
      </c>
    </row>
    <row r="555" spans="2:25" x14ac:dyDescent="0.3">
      <c r="B555" s="2">
        <f>数据源!BM587</f>
        <v>10</v>
      </c>
      <c r="C555" s="2" t="str">
        <f>数据源!BN587</f>
        <v>T3LP6</v>
      </c>
      <c r="D555" s="2" t="str">
        <f>数据源!BO587</f>
        <v>部件</v>
      </c>
      <c r="E555" s="2">
        <f>数据源!BP587</f>
        <v>342</v>
      </c>
      <c r="F555" s="2">
        <f>数据源!BQ587</f>
        <v>1</v>
      </c>
      <c r="G555" s="2">
        <f>数据源!BR587</f>
        <v>4.7999999999999996E-3</v>
      </c>
      <c r="H555" s="2">
        <f>数据源!BS587</f>
        <v>4.3157894736842103E-3</v>
      </c>
      <c r="I555" s="2">
        <f>数据源!BT587</f>
        <v>43</v>
      </c>
      <c r="J555" s="3">
        <f t="shared" si="250"/>
        <v>1</v>
      </c>
      <c r="K555" s="3">
        <f t="shared" si="251"/>
        <v>1</v>
      </c>
      <c r="L555" s="3" t="str">
        <f t="shared" si="245"/>
        <v>部件</v>
      </c>
      <c r="M555" s="3">
        <f t="shared" ca="1" si="246"/>
        <v>93006</v>
      </c>
      <c r="N555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555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</v>
      </c>
      <c r="P555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</v>
      </c>
      <c r="Q555" s="3" t="str">
        <f>IF(D555="坦克碎片",VLOOKUP(C555,道具信息!$N$2:$O$291,2,FALSE)&amp;"碎片",VLOOKUP(C555,道具信息!$N$2:$O$291,2,FALSE))</f>
        <v>T3部件</v>
      </c>
      <c r="R555" s="3">
        <f t="shared" si="252"/>
        <v>774</v>
      </c>
      <c r="S555" s="11">
        <f t="shared" si="253"/>
        <v>3.4000000000000002E-2</v>
      </c>
      <c r="T555" s="3" t="str">
        <f>VLOOKUP(Q555,道具信息!$Q$3:$S$20,2,FALSE)</f>
        <v>CHEST_ITEM_TYPE_T3_PART</v>
      </c>
      <c r="U555" s="3" t="str">
        <f>IF(COUNTIF(U$490:U554,T555)=0,T555,"")</f>
        <v/>
      </c>
      <c r="V555" s="3" t="str">
        <f t="shared" si="241"/>
        <v>CHEST_ITEM_TYPE_T2_SHARD,CHEST_ITEM_TYPE_T3_SHARD,CHEST_ITEM_TYPE_T4_SHARD,CHEST_ITEM_TYPE_T1_PART,CHEST_ITEM_TYPE_T2_PART,CHEST_ITEM_TYPE_T3_PART</v>
      </c>
      <c r="W555" s="13" t="str">
        <f t="shared" ref="W555:W579" si="254">IF(U555&lt;&gt;"",ROUND(S555*100%,3),"")</f>
        <v/>
      </c>
      <c r="X555" s="3" t="str">
        <f t="shared" ref="X555:X579" si="255">TEXT(W555,"0.0%")</f>
        <v/>
      </c>
      <c r="Y555" s="3" t="str">
        <f t="shared" si="242"/>
        <v>19.8%,25.4%,21.7%,22.2%,6.8%,3.4%</v>
      </c>
    </row>
    <row r="556" spans="2:25" x14ac:dyDescent="0.3">
      <c r="B556" s="2">
        <f>数据源!BM588</f>
        <v>10</v>
      </c>
      <c r="C556" s="2" t="str">
        <f>数据源!BN588</f>
        <v>T3MP2</v>
      </c>
      <c r="D556" s="2" t="str">
        <f>数据源!BO588</f>
        <v>部件</v>
      </c>
      <c r="E556" s="2">
        <f>数据源!BP588</f>
        <v>342</v>
      </c>
      <c r="F556" s="2">
        <f>数据源!BQ588</f>
        <v>1</v>
      </c>
      <c r="G556" s="2">
        <f>数据源!BR588</f>
        <v>4.7999999999999996E-3</v>
      </c>
      <c r="H556" s="2">
        <f>数据源!BS588</f>
        <v>4.3157894736842103E-3</v>
      </c>
      <c r="I556" s="2">
        <f>数据源!BT588</f>
        <v>43</v>
      </c>
      <c r="J556" s="3">
        <f t="shared" si="250"/>
        <v>1</v>
      </c>
      <c r="K556" s="3">
        <f t="shared" si="251"/>
        <v>1</v>
      </c>
      <c r="L556" s="3" t="str">
        <f t="shared" si="245"/>
        <v>部件</v>
      </c>
      <c r="M556" s="3">
        <f t="shared" ca="1" si="246"/>
        <v>93102</v>
      </c>
      <c r="N556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556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</v>
      </c>
      <c r="P556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</v>
      </c>
      <c r="Q556" s="3" t="str">
        <f>IF(D556="坦克碎片",VLOOKUP(C556,道具信息!$N$2:$O$291,2,FALSE)&amp;"碎片",VLOOKUP(C556,道具信息!$N$2:$O$291,2,FALSE))</f>
        <v>T3部件</v>
      </c>
      <c r="R556" s="3">
        <f t="shared" si="252"/>
        <v>774</v>
      </c>
      <c r="S556" s="11">
        <f t="shared" si="253"/>
        <v>3.4000000000000002E-2</v>
      </c>
      <c r="T556" s="3" t="str">
        <f>VLOOKUP(Q556,道具信息!$Q$3:$S$20,2,FALSE)</f>
        <v>CHEST_ITEM_TYPE_T3_PART</v>
      </c>
      <c r="U556" s="3" t="str">
        <f>IF(COUNTIF(U$490:U555,T556)=0,T556,"")</f>
        <v/>
      </c>
      <c r="V556" s="3" t="str">
        <f t="shared" ref="V556:V579" si="256">IF(U556&lt;&gt;"",V555&amp;","&amp;U556,V555)</f>
        <v>CHEST_ITEM_TYPE_T2_SHARD,CHEST_ITEM_TYPE_T3_SHARD,CHEST_ITEM_TYPE_T4_SHARD,CHEST_ITEM_TYPE_T1_PART,CHEST_ITEM_TYPE_T2_PART,CHEST_ITEM_TYPE_T3_PART</v>
      </c>
      <c r="W556" s="13" t="str">
        <f t="shared" si="254"/>
        <v/>
      </c>
      <c r="X556" s="3" t="str">
        <f t="shared" si="255"/>
        <v/>
      </c>
      <c r="Y556" s="3" t="str">
        <f t="shared" ref="Y556:Y579" si="257">IF(X556&lt;&gt;"",Y555&amp;","&amp;X556,Y555)</f>
        <v>19.8%,25.4%,21.7%,22.2%,6.8%,3.4%</v>
      </c>
    </row>
    <row r="557" spans="2:25" x14ac:dyDescent="0.3">
      <c r="B557" s="2">
        <f>数据源!BM589</f>
        <v>10</v>
      </c>
      <c r="C557" s="2" t="str">
        <f>数据源!BN589</f>
        <v>T3MP4</v>
      </c>
      <c r="D557" s="2" t="str">
        <f>数据源!BO589</f>
        <v>部件</v>
      </c>
      <c r="E557" s="2">
        <f>数据源!BP589</f>
        <v>342</v>
      </c>
      <c r="F557" s="2">
        <f>数据源!BQ589</f>
        <v>1</v>
      </c>
      <c r="G557" s="2">
        <f>数据源!BR589</f>
        <v>4.7999999999999996E-3</v>
      </c>
      <c r="H557" s="2">
        <f>数据源!BS589</f>
        <v>4.3157894736842103E-3</v>
      </c>
      <c r="I557" s="2">
        <f>数据源!BT589</f>
        <v>43</v>
      </c>
      <c r="J557" s="3">
        <f t="shared" si="250"/>
        <v>1</v>
      </c>
      <c r="K557" s="3">
        <f t="shared" si="251"/>
        <v>1</v>
      </c>
      <c r="L557" s="3" t="str">
        <f t="shared" si="245"/>
        <v>部件</v>
      </c>
      <c r="M557" s="3">
        <f t="shared" ca="1" si="246"/>
        <v>93104</v>
      </c>
      <c r="N557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557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1478,1478,1478,1084,1084,1084,813,813,813,618,618,618,550,550,550,458,458,458,281,281,281,281,281,281,281,281,281,281,273,273,273,273,273,273,273,273,85,85,85,85,85,85,85,85,85,85,85,85,85,85,85,85,85,85,43,43,43,43,43,43,43,43,43,43,43,43,43,43</v>
      </c>
      <c r="P557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</v>
      </c>
      <c r="Q557" s="3" t="str">
        <f>IF(D557="坦克碎片",VLOOKUP(C557,道具信息!$N$2:$O$291,2,FALSE)&amp;"碎片",VLOOKUP(C557,道具信息!$N$2:$O$291,2,FALSE))</f>
        <v>T3部件</v>
      </c>
      <c r="R557" s="3">
        <f t="shared" si="252"/>
        <v>774</v>
      </c>
      <c r="S557" s="11">
        <f t="shared" si="253"/>
        <v>3.4000000000000002E-2</v>
      </c>
      <c r="T557" s="3" t="str">
        <f>VLOOKUP(Q557,道具信息!$Q$3:$S$20,2,FALSE)</f>
        <v>CHEST_ITEM_TYPE_T3_PART</v>
      </c>
      <c r="U557" s="3" t="str">
        <f>IF(COUNTIF(U$490:U556,T557)=0,T557,"")</f>
        <v/>
      </c>
      <c r="V557" s="3" t="str">
        <f t="shared" si="256"/>
        <v>CHEST_ITEM_TYPE_T2_SHARD,CHEST_ITEM_TYPE_T3_SHARD,CHEST_ITEM_TYPE_T4_SHARD,CHEST_ITEM_TYPE_T1_PART,CHEST_ITEM_TYPE_T2_PART,CHEST_ITEM_TYPE_T3_PART</v>
      </c>
      <c r="W557" s="13" t="str">
        <f t="shared" si="254"/>
        <v/>
      </c>
      <c r="X557" s="3" t="str">
        <f t="shared" si="255"/>
        <v/>
      </c>
      <c r="Y557" s="3" t="str">
        <f t="shared" si="257"/>
        <v>19.8%,25.4%,21.7%,22.2%,6.8%,3.4%</v>
      </c>
    </row>
    <row r="558" spans="2:25" x14ac:dyDescent="0.3">
      <c r="B558" s="2">
        <f>数据源!BM590</f>
        <v>10</v>
      </c>
      <c r="C558" s="2" t="str">
        <f>数据源!BN590</f>
        <v>T3MP6</v>
      </c>
      <c r="D558" s="2" t="str">
        <f>数据源!BO590</f>
        <v>部件</v>
      </c>
      <c r="E558" s="2">
        <f>数据源!BP590</f>
        <v>342</v>
      </c>
      <c r="F558" s="2">
        <f>数据源!BQ590</f>
        <v>1</v>
      </c>
      <c r="G558" s="2">
        <f>数据源!BR590</f>
        <v>4.7999999999999996E-3</v>
      </c>
      <c r="H558" s="2">
        <f>数据源!BS590</f>
        <v>4.3157894736842103E-3</v>
      </c>
      <c r="I558" s="2">
        <f>数据源!BT590</f>
        <v>43</v>
      </c>
      <c r="J558" s="3">
        <f t="shared" si="250"/>
        <v>1</v>
      </c>
      <c r="K558" s="3">
        <f t="shared" si="251"/>
        <v>1</v>
      </c>
      <c r="L558" s="3" t="str">
        <f t="shared" si="245"/>
        <v>部件</v>
      </c>
      <c r="M558" s="3">
        <f t="shared" ca="1" si="246"/>
        <v>93106</v>
      </c>
      <c r="N558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558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1478,1478,1478,1084,1084,1084,813,813,813,618,618,618,550,550,550,458,458,458,281,281,281,281,281,281,281,281,281,281,273,273,273,273,273,273,273,273,85,85,85,85,85,85,85,85,85,85,85,85,85,85,85,85,85,85,43,43,43,43,43,43,43,43,43,43,43,43,43,43,43</v>
      </c>
      <c r="P558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,(1,1)</v>
      </c>
      <c r="Q558" s="3" t="str">
        <f>IF(D558="坦克碎片",VLOOKUP(C558,道具信息!$N$2:$O$291,2,FALSE)&amp;"碎片",VLOOKUP(C558,道具信息!$N$2:$O$291,2,FALSE))</f>
        <v>T3部件</v>
      </c>
      <c r="R558" s="3">
        <f t="shared" si="252"/>
        <v>774</v>
      </c>
      <c r="S558" s="11">
        <f t="shared" si="253"/>
        <v>3.4000000000000002E-2</v>
      </c>
      <c r="T558" s="3" t="str">
        <f>VLOOKUP(Q558,道具信息!$Q$3:$S$20,2,FALSE)</f>
        <v>CHEST_ITEM_TYPE_T3_PART</v>
      </c>
      <c r="U558" s="3" t="str">
        <f>IF(COUNTIF(U$490:U557,T558)=0,T558,"")</f>
        <v/>
      </c>
      <c r="V558" s="3" t="str">
        <f t="shared" si="256"/>
        <v>CHEST_ITEM_TYPE_T2_SHARD,CHEST_ITEM_TYPE_T3_SHARD,CHEST_ITEM_TYPE_T4_SHARD,CHEST_ITEM_TYPE_T1_PART,CHEST_ITEM_TYPE_T2_PART,CHEST_ITEM_TYPE_T3_PART</v>
      </c>
      <c r="W558" s="13" t="str">
        <f t="shared" si="254"/>
        <v/>
      </c>
      <c r="X558" s="3" t="str">
        <f t="shared" si="255"/>
        <v/>
      </c>
      <c r="Y558" s="3" t="str">
        <f t="shared" si="257"/>
        <v>19.8%,25.4%,21.7%,22.2%,6.8%,3.4%</v>
      </c>
    </row>
    <row r="559" spans="2:25" x14ac:dyDescent="0.3">
      <c r="B559" s="2">
        <f>数据源!BM591</f>
        <v>10</v>
      </c>
      <c r="C559" s="2" t="str">
        <f>数据源!BN591</f>
        <v>T3HP2</v>
      </c>
      <c r="D559" s="2" t="str">
        <f>数据源!BO591</f>
        <v>部件</v>
      </c>
      <c r="E559" s="2">
        <f>数据源!BP591</f>
        <v>342</v>
      </c>
      <c r="F559" s="2">
        <f>数据源!BQ591</f>
        <v>1</v>
      </c>
      <c r="G559" s="2">
        <f>数据源!BR591</f>
        <v>4.7999999999999996E-3</v>
      </c>
      <c r="H559" s="2">
        <f>数据源!BS591</f>
        <v>4.3157894736842103E-3</v>
      </c>
      <c r="I559" s="2">
        <f>数据源!BT591</f>
        <v>43</v>
      </c>
      <c r="J559" s="3">
        <f t="shared" si="250"/>
        <v>1</v>
      </c>
      <c r="K559" s="3">
        <f t="shared" si="251"/>
        <v>1</v>
      </c>
      <c r="L559" s="3" t="str">
        <f t="shared" si="245"/>
        <v>部件</v>
      </c>
      <c r="M559" s="3">
        <f t="shared" ca="1" si="246"/>
        <v>93202</v>
      </c>
      <c r="N559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559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1478,1478,1478,1084,1084,1084,813,813,813,618,618,618,550,550,550,458,458,458,281,281,281,281,281,281,281,281,281,281,273,273,273,273,273,273,273,273,85,85,85,85,85,85,85,85,85,85,85,85,85,85,85,85,85,85,43,43,43,43,43,43,43,43,43,43,43,43,43,43,43,43</v>
      </c>
      <c r="P559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,(1,1),(1,1)</v>
      </c>
      <c r="Q559" s="3" t="str">
        <f>IF(D559="坦克碎片",VLOOKUP(C559,道具信息!$N$2:$O$291,2,FALSE)&amp;"碎片",VLOOKUP(C559,道具信息!$N$2:$O$291,2,FALSE))</f>
        <v>T3部件</v>
      </c>
      <c r="R559" s="3">
        <f t="shared" si="252"/>
        <v>774</v>
      </c>
      <c r="S559" s="11">
        <f t="shared" si="253"/>
        <v>3.4000000000000002E-2</v>
      </c>
      <c r="T559" s="3" t="str">
        <f>VLOOKUP(Q559,道具信息!$Q$3:$S$20,2,FALSE)</f>
        <v>CHEST_ITEM_TYPE_T3_PART</v>
      </c>
      <c r="U559" s="3" t="str">
        <f>IF(COUNTIF(U$490:U558,T559)=0,T559,"")</f>
        <v/>
      </c>
      <c r="V559" s="3" t="str">
        <f t="shared" si="256"/>
        <v>CHEST_ITEM_TYPE_T2_SHARD,CHEST_ITEM_TYPE_T3_SHARD,CHEST_ITEM_TYPE_T4_SHARD,CHEST_ITEM_TYPE_T1_PART,CHEST_ITEM_TYPE_T2_PART,CHEST_ITEM_TYPE_T3_PART</v>
      </c>
      <c r="W559" s="13" t="str">
        <f t="shared" si="254"/>
        <v/>
      </c>
      <c r="X559" s="3" t="str">
        <f t="shared" si="255"/>
        <v/>
      </c>
      <c r="Y559" s="3" t="str">
        <f t="shared" si="257"/>
        <v>19.8%,25.4%,21.7%,22.2%,6.8%,3.4%</v>
      </c>
    </row>
    <row r="560" spans="2:25" x14ac:dyDescent="0.3">
      <c r="B560" s="2">
        <f>数据源!BM592</f>
        <v>10</v>
      </c>
      <c r="C560" s="2" t="str">
        <f>数据源!BN592</f>
        <v>T3HP4</v>
      </c>
      <c r="D560" s="2" t="str">
        <f>数据源!BO592</f>
        <v>部件</v>
      </c>
      <c r="E560" s="2">
        <f>数据源!BP592</f>
        <v>342</v>
      </c>
      <c r="F560" s="2">
        <f>数据源!BQ592</f>
        <v>1</v>
      </c>
      <c r="G560" s="2">
        <f>数据源!BR592</f>
        <v>4.7999999999999996E-3</v>
      </c>
      <c r="H560" s="2">
        <f>数据源!BS592</f>
        <v>4.3157894736842103E-3</v>
      </c>
      <c r="I560" s="2">
        <f>数据源!BT592</f>
        <v>43</v>
      </c>
      <c r="J560" s="3">
        <f t="shared" si="250"/>
        <v>1</v>
      </c>
      <c r="K560" s="3">
        <f t="shared" si="251"/>
        <v>1</v>
      </c>
      <c r="L560" s="3" t="str">
        <f t="shared" si="245"/>
        <v>部件</v>
      </c>
      <c r="M560" s="3">
        <f t="shared" ca="1" si="246"/>
        <v>93204</v>
      </c>
      <c r="N560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560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1478,1478,1478,1084,1084,1084,813,813,813,618,618,618,550,550,550,458,458,458,281,281,281,281,281,281,281,281,281,281,273,273,273,273,273,273,273,273,85,85,85,85,85,85,85,85,85,85,85,85,85,85,85,85,85,85,43,43,43,43,43,43,43,43,43,43,43,43,43,43,43,43,43</v>
      </c>
      <c r="P560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,(1,1),(1,1),(1,1)</v>
      </c>
      <c r="Q560" s="3" t="str">
        <f>IF(D560="坦克碎片",VLOOKUP(C560,道具信息!$N$2:$O$291,2,FALSE)&amp;"碎片",VLOOKUP(C560,道具信息!$N$2:$O$291,2,FALSE))</f>
        <v>T3部件</v>
      </c>
      <c r="R560" s="3">
        <f t="shared" si="252"/>
        <v>774</v>
      </c>
      <c r="S560" s="11">
        <f t="shared" si="253"/>
        <v>3.4000000000000002E-2</v>
      </c>
      <c r="T560" s="3" t="str">
        <f>VLOOKUP(Q560,道具信息!$Q$3:$S$20,2,FALSE)</f>
        <v>CHEST_ITEM_TYPE_T3_PART</v>
      </c>
      <c r="U560" s="3" t="str">
        <f>IF(COUNTIF(U$490:U559,T560)=0,T560,"")</f>
        <v/>
      </c>
      <c r="V560" s="3" t="str">
        <f t="shared" si="256"/>
        <v>CHEST_ITEM_TYPE_T2_SHARD,CHEST_ITEM_TYPE_T3_SHARD,CHEST_ITEM_TYPE_T4_SHARD,CHEST_ITEM_TYPE_T1_PART,CHEST_ITEM_TYPE_T2_PART,CHEST_ITEM_TYPE_T3_PART</v>
      </c>
      <c r="W560" s="13" t="str">
        <f t="shared" si="254"/>
        <v/>
      </c>
      <c r="X560" s="3" t="str">
        <f t="shared" si="255"/>
        <v/>
      </c>
      <c r="Y560" s="3" t="str">
        <f t="shared" si="257"/>
        <v>19.8%,25.4%,21.7%,22.2%,6.8%,3.4%</v>
      </c>
    </row>
    <row r="561" spans="2:25" x14ac:dyDescent="0.3">
      <c r="B561" s="2">
        <f>数据源!BM593</f>
        <v>10</v>
      </c>
      <c r="C561" s="2" t="str">
        <f>数据源!BN593</f>
        <v>T3HP6</v>
      </c>
      <c r="D561" s="2" t="str">
        <f>数据源!BO593</f>
        <v>部件</v>
      </c>
      <c r="E561" s="2">
        <f>数据源!BP593</f>
        <v>342</v>
      </c>
      <c r="F561" s="2">
        <f>数据源!BQ593</f>
        <v>1</v>
      </c>
      <c r="G561" s="2">
        <f>数据源!BR593</f>
        <v>4.7999999999999996E-3</v>
      </c>
      <c r="H561" s="2">
        <f>数据源!BS593</f>
        <v>4.3157894736842103E-3</v>
      </c>
      <c r="I561" s="2">
        <f>数据源!BT593</f>
        <v>43</v>
      </c>
      <c r="J561" s="3">
        <f t="shared" si="250"/>
        <v>1</v>
      </c>
      <c r="K561" s="3">
        <f t="shared" si="251"/>
        <v>1</v>
      </c>
      <c r="L561" s="3" t="str">
        <f t="shared" si="245"/>
        <v>部件</v>
      </c>
      <c r="M561" s="3">
        <f t="shared" ca="1" si="246"/>
        <v>93206</v>
      </c>
      <c r="N561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561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1478,1478,1478,1084,1084,1084,813,813,813,618,618,618,550,550,550,458,458,458,281,281,281,281,281,281,281,281,281,281,273,273,273,273,273,273,273,273,85,85,85,85,85,85,85,85,85,85,85,85,85,85,85,85,85,85,43,43,43,43,43,43,43,43,43,43,43,43,43,43,43,43,43,43</v>
      </c>
      <c r="P561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,(1,1),(1,1),(1,1),(1,1)</v>
      </c>
      <c r="Q561" s="3" t="str">
        <f>IF(D561="坦克碎片",VLOOKUP(C561,道具信息!$N$2:$O$291,2,FALSE)&amp;"碎片",VLOOKUP(C561,道具信息!$N$2:$O$291,2,FALSE))</f>
        <v>T3部件</v>
      </c>
      <c r="R561" s="3">
        <f t="shared" si="252"/>
        <v>774</v>
      </c>
      <c r="S561" s="11">
        <f t="shared" si="253"/>
        <v>3.4000000000000002E-2</v>
      </c>
      <c r="T561" s="3" t="str">
        <f>VLOOKUP(Q561,道具信息!$Q$3:$S$20,2,FALSE)</f>
        <v>CHEST_ITEM_TYPE_T3_PART</v>
      </c>
      <c r="U561" s="3" t="str">
        <f>IF(COUNTIF(U$490:U560,T561)=0,T561,"")</f>
        <v/>
      </c>
      <c r="V561" s="3" t="str">
        <f t="shared" si="256"/>
        <v>CHEST_ITEM_TYPE_T2_SHARD,CHEST_ITEM_TYPE_T3_SHARD,CHEST_ITEM_TYPE_T4_SHARD,CHEST_ITEM_TYPE_T1_PART,CHEST_ITEM_TYPE_T2_PART,CHEST_ITEM_TYPE_T3_PART</v>
      </c>
      <c r="W561" s="13" t="str">
        <f t="shared" si="254"/>
        <v/>
      </c>
      <c r="X561" s="3" t="str">
        <f t="shared" si="255"/>
        <v/>
      </c>
      <c r="Y561" s="3" t="str">
        <f t="shared" si="257"/>
        <v>19.8%,25.4%,21.7%,22.2%,6.8%,3.4%</v>
      </c>
    </row>
    <row r="562" spans="2:25" x14ac:dyDescent="0.3">
      <c r="B562" s="2">
        <f>数据源!BM594</f>
        <v>10</v>
      </c>
      <c r="C562" s="2" t="str">
        <f>数据源!BN594</f>
        <v>T4LP1</v>
      </c>
      <c r="D562" s="2" t="str">
        <f>数据源!BO594</f>
        <v>部件</v>
      </c>
      <c r="E562" s="2">
        <f>数据源!BP594</f>
        <v>2150</v>
      </c>
      <c r="F562" s="2">
        <f>数据源!BQ594</f>
        <v>1</v>
      </c>
      <c r="G562" s="2">
        <f>数据源!BR594</f>
        <v>5.7999999999999996E-3</v>
      </c>
      <c r="H562" s="2">
        <f>数据源!BS594</f>
        <v>8.2953488372093014E-4</v>
      </c>
      <c r="I562" s="2">
        <f>数据源!BT594</f>
        <v>8</v>
      </c>
      <c r="J562" s="3">
        <f t="shared" si="250"/>
        <v>1</v>
      </c>
      <c r="K562" s="3">
        <f t="shared" si="251"/>
        <v>1</v>
      </c>
      <c r="L562" s="3" t="str">
        <f t="shared" si="245"/>
        <v>部件</v>
      </c>
      <c r="M562" s="3">
        <f t="shared" ca="1" si="246"/>
        <v>94001</v>
      </c>
      <c r="N562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</v>
      </c>
      <c r="O562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1478,1478,1478,1084,1084,1084,813,813,813,618,618,618,550,550,550,458,458,458,281,281,281,281,281,281,281,281,281,281,273,273,273,273,273,273,273,273,85,85,85,85,85,85,85,85,85,85,85,85,85,85,85,85,85,85,43,43,43,43,43,43,43,43,43,43,43,43,43,43,43,43,43,43,8</v>
      </c>
      <c r="P562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,(1,1),(1,1),(1,1),(1,1),(1,1)</v>
      </c>
      <c r="Q562" s="3" t="str">
        <f>IF(D562="坦克碎片",VLOOKUP(C562,道具信息!$N$2:$O$291,2,FALSE)&amp;"碎片",VLOOKUP(C562,道具信息!$N$2:$O$291,2,FALSE))</f>
        <v>T4部件</v>
      </c>
      <c r="R562" s="3">
        <f t="shared" si="252"/>
        <v>144</v>
      </c>
      <c r="S562" s="11">
        <f t="shared" si="253"/>
        <v>6.0000000000000001E-3</v>
      </c>
      <c r="T562" s="3" t="str">
        <f>VLOOKUP(Q562,道具信息!$Q$3:$S$20,2,FALSE)</f>
        <v>CHEST_ITEM_TYPE_T4_PART</v>
      </c>
      <c r="U562" s="3" t="str">
        <f>IF(COUNTIF(U$490:U561,T562)=0,T562,"")</f>
        <v>CHEST_ITEM_TYPE_T4_PART</v>
      </c>
      <c r="V562" s="3" t="str">
        <f t="shared" si="256"/>
        <v>CHEST_ITEM_TYPE_T2_SHARD,CHEST_ITEM_TYPE_T3_SHARD,CHEST_ITEM_TYPE_T4_SHARD,CHEST_ITEM_TYPE_T1_PART,CHEST_ITEM_TYPE_T2_PART,CHEST_ITEM_TYPE_T3_PART,CHEST_ITEM_TYPE_T4_PART</v>
      </c>
      <c r="W562" s="13">
        <f t="shared" si="254"/>
        <v>6.0000000000000001E-3</v>
      </c>
      <c r="X562" s="3" t="str">
        <f t="shared" si="255"/>
        <v>0.6%</v>
      </c>
      <c r="Y562" s="3" t="str">
        <f t="shared" si="257"/>
        <v>19.8%,25.4%,21.7%,22.2%,6.8%,3.4%,0.6%</v>
      </c>
    </row>
    <row r="563" spans="2:25" x14ac:dyDescent="0.3">
      <c r="B563" s="2">
        <f>数据源!BM595</f>
        <v>10</v>
      </c>
      <c r="C563" s="2" t="str">
        <f>数据源!BN595</f>
        <v>T4LP3</v>
      </c>
      <c r="D563" s="2" t="str">
        <f>数据源!BO595</f>
        <v>部件</v>
      </c>
      <c r="E563" s="2">
        <f>数据源!BP595</f>
        <v>2150</v>
      </c>
      <c r="F563" s="2">
        <f>数据源!BQ595</f>
        <v>1</v>
      </c>
      <c r="G563" s="2">
        <f>数据源!BR595</f>
        <v>5.7999999999999996E-3</v>
      </c>
      <c r="H563" s="2">
        <f>数据源!BS595</f>
        <v>8.2953488372093014E-4</v>
      </c>
      <c r="I563" s="2">
        <f>数据源!BT595</f>
        <v>8</v>
      </c>
      <c r="J563" s="3">
        <f t="shared" si="250"/>
        <v>1</v>
      </c>
      <c r="K563" s="3">
        <f t="shared" si="251"/>
        <v>1</v>
      </c>
      <c r="L563" s="3" t="str">
        <f t="shared" si="245"/>
        <v>部件</v>
      </c>
      <c r="M563" s="3">
        <f t="shared" ca="1" si="246"/>
        <v>94003</v>
      </c>
      <c r="N563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</v>
      </c>
      <c r="O563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1478,1478,1478,1084,1084,1084,813,813,813,618,618,618,550,550,550,458,458,458,281,281,281,281,281,281,281,281,281,281,273,273,273,273,273,273,273,273,85,85,85,85,85,85,85,85,85,85,85,85,85,85,85,85,85,85,43,43,43,43,43,43,43,43,43,43,43,43,43,43,43,43,43,43,8,8</v>
      </c>
      <c r="P563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,(1,1),(1,1),(1,1),(1,1),(1,1),(1,1)</v>
      </c>
      <c r="Q563" s="3" t="str">
        <f>IF(D563="坦克碎片",VLOOKUP(C563,道具信息!$N$2:$O$291,2,FALSE)&amp;"碎片",VLOOKUP(C563,道具信息!$N$2:$O$291,2,FALSE))</f>
        <v>T4部件</v>
      </c>
      <c r="R563" s="3">
        <f t="shared" si="252"/>
        <v>144</v>
      </c>
      <c r="S563" s="11">
        <f t="shared" si="253"/>
        <v>6.0000000000000001E-3</v>
      </c>
      <c r="T563" s="3" t="str">
        <f>VLOOKUP(Q563,道具信息!$Q$3:$S$20,2,FALSE)</f>
        <v>CHEST_ITEM_TYPE_T4_PART</v>
      </c>
      <c r="U563" s="3" t="str">
        <f>IF(COUNTIF(U$490:U562,T563)=0,T563,"")</f>
        <v/>
      </c>
      <c r="V563" s="3" t="str">
        <f t="shared" si="256"/>
        <v>CHEST_ITEM_TYPE_T2_SHARD,CHEST_ITEM_TYPE_T3_SHARD,CHEST_ITEM_TYPE_T4_SHARD,CHEST_ITEM_TYPE_T1_PART,CHEST_ITEM_TYPE_T2_PART,CHEST_ITEM_TYPE_T3_PART,CHEST_ITEM_TYPE_T4_PART</v>
      </c>
      <c r="W563" s="13" t="str">
        <f t="shared" si="254"/>
        <v/>
      </c>
      <c r="X563" s="3" t="str">
        <f t="shared" si="255"/>
        <v/>
      </c>
      <c r="Y563" s="3" t="str">
        <f t="shared" si="257"/>
        <v>19.8%,25.4%,21.7%,22.2%,6.8%,3.4%,0.6%</v>
      </c>
    </row>
    <row r="564" spans="2:25" x14ac:dyDescent="0.3">
      <c r="B564" s="2">
        <f>数据源!BM596</f>
        <v>10</v>
      </c>
      <c r="C564" s="2" t="str">
        <f>数据源!BN596</f>
        <v>T4LP5</v>
      </c>
      <c r="D564" s="2" t="str">
        <f>数据源!BO596</f>
        <v>部件</v>
      </c>
      <c r="E564" s="2">
        <f>数据源!BP596</f>
        <v>2150</v>
      </c>
      <c r="F564" s="2">
        <f>数据源!BQ596</f>
        <v>1</v>
      </c>
      <c r="G564" s="2">
        <f>数据源!BR596</f>
        <v>5.7999999999999996E-3</v>
      </c>
      <c r="H564" s="2">
        <f>数据源!BS596</f>
        <v>8.2953488372093014E-4</v>
      </c>
      <c r="I564" s="2">
        <f>数据源!BT596</f>
        <v>8</v>
      </c>
      <c r="J564" s="3">
        <f t="shared" si="250"/>
        <v>1</v>
      </c>
      <c r="K564" s="3">
        <f t="shared" si="251"/>
        <v>1</v>
      </c>
      <c r="L564" s="3" t="str">
        <f t="shared" si="245"/>
        <v>部件</v>
      </c>
      <c r="M564" s="3">
        <f t="shared" ca="1" si="246"/>
        <v>94005</v>
      </c>
      <c r="N564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</v>
      </c>
      <c r="O564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1478,1478,1478,1084,1084,1084,813,813,813,618,618,618,550,550,550,458,458,458,281,281,281,281,281,281,281,281,281,281,273,273,273,273,273,273,273,273,85,85,85,85,85,85,85,85,85,85,85,85,85,85,85,85,85,85,43,43,43,43,43,43,43,43,43,43,43,43,43,43,43,43,43,43,8,8,8</v>
      </c>
      <c r="P564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,(1,1),(1,1),(1,1),(1,1),(1,1),(1,1),(1,1)</v>
      </c>
      <c r="Q564" s="3" t="str">
        <f>IF(D564="坦克碎片",VLOOKUP(C564,道具信息!$N$2:$O$291,2,FALSE)&amp;"碎片",VLOOKUP(C564,道具信息!$N$2:$O$291,2,FALSE))</f>
        <v>T4部件</v>
      </c>
      <c r="R564" s="3">
        <f t="shared" si="252"/>
        <v>144</v>
      </c>
      <c r="S564" s="11">
        <f t="shared" si="253"/>
        <v>6.0000000000000001E-3</v>
      </c>
      <c r="T564" s="3" t="str">
        <f>VLOOKUP(Q564,道具信息!$Q$3:$S$20,2,FALSE)</f>
        <v>CHEST_ITEM_TYPE_T4_PART</v>
      </c>
      <c r="U564" s="3" t="str">
        <f>IF(COUNTIF(U$490:U563,T564)=0,T564,"")</f>
        <v/>
      </c>
      <c r="V564" s="3" t="str">
        <f t="shared" si="256"/>
        <v>CHEST_ITEM_TYPE_T2_SHARD,CHEST_ITEM_TYPE_T3_SHARD,CHEST_ITEM_TYPE_T4_SHARD,CHEST_ITEM_TYPE_T1_PART,CHEST_ITEM_TYPE_T2_PART,CHEST_ITEM_TYPE_T3_PART,CHEST_ITEM_TYPE_T4_PART</v>
      </c>
      <c r="W564" s="13" t="str">
        <f t="shared" si="254"/>
        <v/>
      </c>
      <c r="X564" s="3" t="str">
        <f t="shared" si="255"/>
        <v/>
      </c>
      <c r="Y564" s="3" t="str">
        <f t="shared" si="257"/>
        <v>19.8%,25.4%,21.7%,22.2%,6.8%,3.4%,0.6%</v>
      </c>
    </row>
    <row r="565" spans="2:25" x14ac:dyDescent="0.3">
      <c r="B565" s="2">
        <f>数据源!BM597</f>
        <v>10</v>
      </c>
      <c r="C565" s="2" t="str">
        <f>数据源!BN597</f>
        <v>T4MP1</v>
      </c>
      <c r="D565" s="2" t="str">
        <f>数据源!BO597</f>
        <v>部件</v>
      </c>
      <c r="E565" s="2">
        <f>数据源!BP597</f>
        <v>2150</v>
      </c>
      <c r="F565" s="2">
        <f>数据源!BQ597</f>
        <v>1</v>
      </c>
      <c r="G565" s="2">
        <f>数据源!BR597</f>
        <v>5.7999999999999996E-3</v>
      </c>
      <c r="H565" s="2">
        <f>数据源!BS597</f>
        <v>8.2953488372093014E-4</v>
      </c>
      <c r="I565" s="2">
        <f>数据源!BT597</f>
        <v>8</v>
      </c>
      <c r="J565" s="3">
        <f t="shared" si="250"/>
        <v>1</v>
      </c>
      <c r="K565" s="3">
        <f t="shared" si="251"/>
        <v>1</v>
      </c>
      <c r="L565" s="3" t="str">
        <f t="shared" si="245"/>
        <v>部件</v>
      </c>
      <c r="M565" s="3">
        <f t="shared" ca="1" si="246"/>
        <v>94101</v>
      </c>
      <c r="N565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</v>
      </c>
      <c r="O565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1478,1478,1478,1084,1084,1084,813,813,813,618,618,618,550,550,550,458,458,458,281,281,281,281,281,281,281,281,281,281,273,273,273,273,273,273,273,273,85,85,85,85,85,85,85,85,85,85,85,85,85,85,85,85,85,85,43,43,43,43,43,43,43,43,43,43,43,43,43,43,43,43,43,43,8,8,8,8</v>
      </c>
      <c r="P565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,(1,1),(1,1),(1,1),(1,1),(1,1),(1,1),(1,1),(1,1)</v>
      </c>
      <c r="Q565" s="3" t="str">
        <f>IF(D565="坦克碎片",VLOOKUP(C565,道具信息!$N$2:$O$291,2,FALSE)&amp;"碎片",VLOOKUP(C565,道具信息!$N$2:$O$291,2,FALSE))</f>
        <v>T4部件</v>
      </c>
      <c r="R565" s="3">
        <f t="shared" si="252"/>
        <v>144</v>
      </c>
      <c r="S565" s="11">
        <f t="shared" si="253"/>
        <v>6.0000000000000001E-3</v>
      </c>
      <c r="T565" s="3" t="str">
        <f>VLOOKUP(Q565,道具信息!$Q$3:$S$20,2,FALSE)</f>
        <v>CHEST_ITEM_TYPE_T4_PART</v>
      </c>
      <c r="U565" s="3" t="str">
        <f>IF(COUNTIF(U$490:U564,T565)=0,T565,"")</f>
        <v/>
      </c>
      <c r="V565" s="3" t="str">
        <f t="shared" si="256"/>
        <v>CHEST_ITEM_TYPE_T2_SHARD,CHEST_ITEM_TYPE_T3_SHARD,CHEST_ITEM_TYPE_T4_SHARD,CHEST_ITEM_TYPE_T1_PART,CHEST_ITEM_TYPE_T2_PART,CHEST_ITEM_TYPE_T3_PART,CHEST_ITEM_TYPE_T4_PART</v>
      </c>
      <c r="W565" s="13" t="str">
        <f t="shared" si="254"/>
        <v/>
      </c>
      <c r="X565" s="3" t="str">
        <f t="shared" si="255"/>
        <v/>
      </c>
      <c r="Y565" s="3" t="str">
        <f t="shared" si="257"/>
        <v>19.8%,25.4%,21.7%,22.2%,6.8%,3.4%,0.6%</v>
      </c>
    </row>
    <row r="566" spans="2:25" x14ac:dyDescent="0.3">
      <c r="B566" s="2">
        <f>数据源!BM598</f>
        <v>10</v>
      </c>
      <c r="C566" s="2" t="str">
        <f>数据源!BN598</f>
        <v>T4MP3</v>
      </c>
      <c r="D566" s="2" t="str">
        <f>数据源!BO598</f>
        <v>部件</v>
      </c>
      <c r="E566" s="2">
        <f>数据源!BP598</f>
        <v>2150</v>
      </c>
      <c r="F566" s="2">
        <f>数据源!BQ598</f>
        <v>1</v>
      </c>
      <c r="G566" s="2">
        <f>数据源!BR598</f>
        <v>5.7999999999999996E-3</v>
      </c>
      <c r="H566" s="2">
        <f>数据源!BS598</f>
        <v>8.2953488372093014E-4</v>
      </c>
      <c r="I566" s="2">
        <f>数据源!BT598</f>
        <v>8</v>
      </c>
      <c r="J566" s="3">
        <f t="shared" si="250"/>
        <v>1</v>
      </c>
      <c r="K566" s="3">
        <f t="shared" si="251"/>
        <v>1</v>
      </c>
      <c r="L566" s="3" t="str">
        <f t="shared" si="245"/>
        <v>部件</v>
      </c>
      <c r="M566" s="3">
        <f t="shared" ca="1" si="246"/>
        <v>94103</v>
      </c>
      <c r="N566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</v>
      </c>
      <c r="O566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1478,1478,1478,1084,1084,1084,813,813,813,618,618,618,550,550,550,458,458,458,281,281,281,281,281,281,281,281,281,281,273,273,273,273,273,273,273,273,85,85,85,85,85,85,85,85,85,85,85,85,85,85,85,85,85,85,43,43,43,43,43,43,43,43,43,43,43,43,43,43,43,43,43,43,8,8,8,8,8</v>
      </c>
      <c r="P566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,(1,1),(1,1),(1,1),(1,1),(1,1),(1,1),(1,1),(1,1),(1,1)</v>
      </c>
      <c r="Q566" s="3" t="str">
        <f>IF(D566="坦克碎片",VLOOKUP(C566,道具信息!$N$2:$O$291,2,FALSE)&amp;"碎片",VLOOKUP(C566,道具信息!$N$2:$O$291,2,FALSE))</f>
        <v>T4部件</v>
      </c>
      <c r="R566" s="3">
        <f t="shared" si="252"/>
        <v>144</v>
      </c>
      <c r="S566" s="11">
        <f t="shared" si="253"/>
        <v>6.0000000000000001E-3</v>
      </c>
      <c r="T566" s="3" t="str">
        <f>VLOOKUP(Q566,道具信息!$Q$3:$S$20,2,FALSE)</f>
        <v>CHEST_ITEM_TYPE_T4_PART</v>
      </c>
      <c r="U566" s="3" t="str">
        <f>IF(COUNTIF(U$490:U565,T566)=0,T566,"")</f>
        <v/>
      </c>
      <c r="V566" s="3" t="str">
        <f t="shared" si="256"/>
        <v>CHEST_ITEM_TYPE_T2_SHARD,CHEST_ITEM_TYPE_T3_SHARD,CHEST_ITEM_TYPE_T4_SHARD,CHEST_ITEM_TYPE_T1_PART,CHEST_ITEM_TYPE_T2_PART,CHEST_ITEM_TYPE_T3_PART,CHEST_ITEM_TYPE_T4_PART</v>
      </c>
      <c r="W566" s="13" t="str">
        <f t="shared" si="254"/>
        <v/>
      </c>
      <c r="X566" s="3" t="str">
        <f t="shared" si="255"/>
        <v/>
      </c>
      <c r="Y566" s="3" t="str">
        <f t="shared" si="257"/>
        <v>19.8%,25.4%,21.7%,22.2%,6.8%,3.4%,0.6%</v>
      </c>
    </row>
    <row r="567" spans="2:25" x14ac:dyDescent="0.3">
      <c r="B567" s="2">
        <f>数据源!BM599</f>
        <v>10</v>
      </c>
      <c r="C567" s="2" t="str">
        <f>数据源!BN599</f>
        <v>T4MP5</v>
      </c>
      <c r="D567" s="2" t="str">
        <f>数据源!BO599</f>
        <v>部件</v>
      </c>
      <c r="E567" s="2">
        <f>数据源!BP599</f>
        <v>2150</v>
      </c>
      <c r="F567" s="2">
        <f>数据源!BQ599</f>
        <v>1</v>
      </c>
      <c r="G567" s="2">
        <f>数据源!BR599</f>
        <v>5.7999999999999996E-3</v>
      </c>
      <c r="H567" s="2">
        <f>数据源!BS599</f>
        <v>8.2953488372093014E-4</v>
      </c>
      <c r="I567" s="2">
        <f>数据源!BT599</f>
        <v>8</v>
      </c>
      <c r="J567" s="3">
        <f t="shared" si="250"/>
        <v>1</v>
      </c>
      <c r="K567" s="3">
        <f t="shared" si="251"/>
        <v>1</v>
      </c>
      <c r="L567" s="3" t="str">
        <f t="shared" si="245"/>
        <v>部件</v>
      </c>
      <c r="M567" s="3">
        <f t="shared" ca="1" si="246"/>
        <v>94105</v>
      </c>
      <c r="N567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</v>
      </c>
      <c r="O567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1478,1478,1478,1084,1084,1084,813,813,813,618,618,618,550,550,550,458,458,458,281,281,281,281,281,281,281,281,281,281,273,273,273,273,273,273,273,273,85,85,85,85,85,85,85,85,85,85,85,85,85,85,85,85,85,85,43,43,43,43,43,43,43,43,43,43,43,43,43,43,43,43,43,43,8,8,8,8,8,8</v>
      </c>
      <c r="P567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,(1,1),(1,1),(1,1),(1,1),(1,1),(1,1),(1,1),(1,1),(1,1),(1,1)</v>
      </c>
      <c r="Q567" s="3" t="str">
        <f>IF(D567="坦克碎片",VLOOKUP(C567,道具信息!$N$2:$O$291,2,FALSE)&amp;"碎片",VLOOKUP(C567,道具信息!$N$2:$O$291,2,FALSE))</f>
        <v>T4部件</v>
      </c>
      <c r="R567" s="3">
        <f t="shared" si="252"/>
        <v>144</v>
      </c>
      <c r="S567" s="11">
        <f t="shared" si="253"/>
        <v>6.0000000000000001E-3</v>
      </c>
      <c r="T567" s="3" t="str">
        <f>VLOOKUP(Q567,道具信息!$Q$3:$S$20,2,FALSE)</f>
        <v>CHEST_ITEM_TYPE_T4_PART</v>
      </c>
      <c r="U567" s="3" t="str">
        <f>IF(COUNTIF(U$490:U566,T567)=0,T567,"")</f>
        <v/>
      </c>
      <c r="V567" s="3" t="str">
        <f t="shared" si="256"/>
        <v>CHEST_ITEM_TYPE_T2_SHARD,CHEST_ITEM_TYPE_T3_SHARD,CHEST_ITEM_TYPE_T4_SHARD,CHEST_ITEM_TYPE_T1_PART,CHEST_ITEM_TYPE_T2_PART,CHEST_ITEM_TYPE_T3_PART,CHEST_ITEM_TYPE_T4_PART</v>
      </c>
      <c r="W567" s="13" t="str">
        <f t="shared" si="254"/>
        <v/>
      </c>
      <c r="X567" s="3" t="str">
        <f t="shared" si="255"/>
        <v/>
      </c>
      <c r="Y567" s="3" t="str">
        <f t="shared" si="257"/>
        <v>19.8%,25.4%,21.7%,22.2%,6.8%,3.4%,0.6%</v>
      </c>
    </row>
    <row r="568" spans="2:25" x14ac:dyDescent="0.3">
      <c r="B568" s="2">
        <f>数据源!BM600</f>
        <v>10</v>
      </c>
      <c r="C568" s="2" t="str">
        <f>数据源!BN600</f>
        <v>T4HP1</v>
      </c>
      <c r="D568" s="2" t="str">
        <f>数据源!BO600</f>
        <v>部件</v>
      </c>
      <c r="E568" s="2">
        <f>数据源!BP600</f>
        <v>2150</v>
      </c>
      <c r="F568" s="2">
        <f>数据源!BQ600</f>
        <v>1</v>
      </c>
      <c r="G568" s="2">
        <f>数据源!BR600</f>
        <v>5.7999999999999996E-3</v>
      </c>
      <c r="H568" s="2">
        <f>数据源!BS600</f>
        <v>8.2953488372093014E-4</v>
      </c>
      <c r="I568" s="2">
        <f>数据源!BT600</f>
        <v>8</v>
      </c>
      <c r="J568" s="3">
        <f t="shared" si="250"/>
        <v>1</v>
      </c>
      <c r="K568" s="3">
        <f t="shared" si="251"/>
        <v>1</v>
      </c>
      <c r="L568" s="3" t="str">
        <f t="shared" si="245"/>
        <v>部件</v>
      </c>
      <c r="M568" s="3">
        <f t="shared" ca="1" si="246"/>
        <v>94201</v>
      </c>
      <c r="N568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</v>
      </c>
      <c r="O568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1478,1478,1478,1084,1084,1084,813,813,813,618,618,618,550,550,550,458,458,458,281,281,281,281,281,281,281,281,281,281,273,273,273,273,273,273,273,273,85,85,85,85,85,85,85,85,85,85,85,85,85,85,85,85,85,85,43,43,43,43,43,43,43,43,43,43,43,43,43,43,43,43,43,43,8,8,8,8,8,8,8</v>
      </c>
      <c r="P568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,(1,1),(1,1),(1,1),(1,1),(1,1),(1,1),(1,1),(1,1),(1,1),(1,1),(1,1)</v>
      </c>
      <c r="Q568" s="3" t="str">
        <f>IF(D568="坦克碎片",VLOOKUP(C568,道具信息!$N$2:$O$291,2,FALSE)&amp;"碎片",VLOOKUP(C568,道具信息!$N$2:$O$291,2,FALSE))</f>
        <v>T4部件</v>
      </c>
      <c r="R568" s="3">
        <f t="shared" si="252"/>
        <v>144</v>
      </c>
      <c r="S568" s="11">
        <f t="shared" si="253"/>
        <v>6.0000000000000001E-3</v>
      </c>
      <c r="T568" s="3" t="str">
        <f>VLOOKUP(Q568,道具信息!$Q$3:$S$20,2,FALSE)</f>
        <v>CHEST_ITEM_TYPE_T4_PART</v>
      </c>
      <c r="U568" s="3" t="str">
        <f>IF(COUNTIF(U$490:U567,T568)=0,T568,"")</f>
        <v/>
      </c>
      <c r="V568" s="3" t="str">
        <f t="shared" si="256"/>
        <v>CHEST_ITEM_TYPE_T2_SHARD,CHEST_ITEM_TYPE_T3_SHARD,CHEST_ITEM_TYPE_T4_SHARD,CHEST_ITEM_TYPE_T1_PART,CHEST_ITEM_TYPE_T2_PART,CHEST_ITEM_TYPE_T3_PART,CHEST_ITEM_TYPE_T4_PART</v>
      </c>
      <c r="W568" s="13" t="str">
        <f t="shared" si="254"/>
        <v/>
      </c>
      <c r="X568" s="3" t="str">
        <f t="shared" si="255"/>
        <v/>
      </c>
      <c r="Y568" s="3" t="str">
        <f t="shared" si="257"/>
        <v>19.8%,25.4%,21.7%,22.2%,6.8%,3.4%,0.6%</v>
      </c>
    </row>
    <row r="569" spans="2:25" x14ac:dyDescent="0.3">
      <c r="B569" s="2">
        <f>数据源!BM601</f>
        <v>10</v>
      </c>
      <c r="C569" s="2" t="str">
        <f>数据源!BN601</f>
        <v>T4HP3</v>
      </c>
      <c r="D569" s="2" t="str">
        <f>数据源!BO601</f>
        <v>部件</v>
      </c>
      <c r="E569" s="2">
        <f>数据源!BP601</f>
        <v>2150</v>
      </c>
      <c r="F569" s="2">
        <f>数据源!BQ601</f>
        <v>1</v>
      </c>
      <c r="G569" s="2">
        <f>数据源!BR601</f>
        <v>5.7999999999999996E-3</v>
      </c>
      <c r="H569" s="2">
        <f>数据源!BS601</f>
        <v>8.2953488372093014E-4</v>
      </c>
      <c r="I569" s="2">
        <f>数据源!BT601</f>
        <v>8</v>
      </c>
      <c r="J569" s="3">
        <f t="shared" si="250"/>
        <v>1</v>
      </c>
      <c r="K569" s="3">
        <f t="shared" si="251"/>
        <v>1</v>
      </c>
      <c r="L569" s="3" t="str">
        <f t="shared" si="245"/>
        <v>部件</v>
      </c>
      <c r="M569" s="3">
        <f t="shared" ca="1" si="246"/>
        <v>94203</v>
      </c>
      <c r="N569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</v>
      </c>
      <c r="O569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1478,1478,1478,1084,1084,1084,813,813,813,618,618,618,550,550,550,458,458,458,281,281,281,281,281,281,281,281,281,281,273,273,273,273,273,273,273,273,85,85,85,85,85,85,85,85,85,85,85,85,85,85,85,85,85,85,43,43,43,43,43,43,43,43,43,43,43,43,43,43,43,43,43,43,8,8,8,8,8,8,8,8</v>
      </c>
      <c r="P569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,(1,1),(1,1),(1,1),(1,1),(1,1),(1,1),(1,1),(1,1),(1,1),(1,1),(1,1),(1,1)</v>
      </c>
      <c r="Q569" s="3" t="str">
        <f>IF(D569="坦克碎片",VLOOKUP(C569,道具信息!$N$2:$O$291,2,FALSE)&amp;"碎片",VLOOKUP(C569,道具信息!$N$2:$O$291,2,FALSE))</f>
        <v>T4部件</v>
      </c>
      <c r="R569" s="3">
        <f t="shared" si="252"/>
        <v>144</v>
      </c>
      <c r="S569" s="11">
        <f t="shared" si="253"/>
        <v>6.0000000000000001E-3</v>
      </c>
      <c r="T569" s="3" t="str">
        <f>VLOOKUP(Q569,道具信息!$Q$3:$S$20,2,FALSE)</f>
        <v>CHEST_ITEM_TYPE_T4_PART</v>
      </c>
      <c r="U569" s="3" t="str">
        <f>IF(COUNTIF(U$490:U568,T569)=0,T569,"")</f>
        <v/>
      </c>
      <c r="V569" s="3" t="str">
        <f t="shared" si="256"/>
        <v>CHEST_ITEM_TYPE_T2_SHARD,CHEST_ITEM_TYPE_T3_SHARD,CHEST_ITEM_TYPE_T4_SHARD,CHEST_ITEM_TYPE_T1_PART,CHEST_ITEM_TYPE_T2_PART,CHEST_ITEM_TYPE_T3_PART,CHEST_ITEM_TYPE_T4_PART</v>
      </c>
      <c r="W569" s="13" t="str">
        <f t="shared" si="254"/>
        <v/>
      </c>
      <c r="X569" s="3" t="str">
        <f t="shared" si="255"/>
        <v/>
      </c>
      <c r="Y569" s="3" t="str">
        <f t="shared" si="257"/>
        <v>19.8%,25.4%,21.7%,22.2%,6.8%,3.4%,0.6%</v>
      </c>
    </row>
    <row r="570" spans="2:25" x14ac:dyDescent="0.3">
      <c r="B570" s="2">
        <f>数据源!BM602</f>
        <v>10</v>
      </c>
      <c r="C570" s="2" t="str">
        <f>数据源!BN602</f>
        <v>T4HP5</v>
      </c>
      <c r="D570" s="2" t="str">
        <f>数据源!BO602</f>
        <v>部件</v>
      </c>
      <c r="E570" s="2">
        <f>数据源!BP602</f>
        <v>2150</v>
      </c>
      <c r="F570" s="2">
        <f>数据源!BQ602</f>
        <v>1</v>
      </c>
      <c r="G570" s="2">
        <f>数据源!BR602</f>
        <v>5.7999999999999996E-3</v>
      </c>
      <c r="H570" s="2">
        <f>数据源!BS602</f>
        <v>8.2953488372093014E-4</v>
      </c>
      <c r="I570" s="2">
        <f>数据源!BT602</f>
        <v>8</v>
      </c>
      <c r="J570" s="3">
        <f t="shared" si="250"/>
        <v>1</v>
      </c>
      <c r="K570" s="3">
        <f t="shared" si="251"/>
        <v>1</v>
      </c>
      <c r="L570" s="3" t="str">
        <f t="shared" si="245"/>
        <v>部件</v>
      </c>
      <c r="M570" s="3">
        <f t="shared" ca="1" si="246"/>
        <v>94205</v>
      </c>
      <c r="N570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</v>
      </c>
      <c r="O570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1478,1478,1478,1084,1084,1084,813,813,813,618,618,618,550,550,550,458,458,458,281,281,281,281,281,281,281,281,281,281,273,273,273,273,273,273,273,273,85,85,85,85,85,85,85,85,85,85,85,85,85,85,85,85,85,85,43,43,43,43,43,43,43,43,43,43,43,43,43,43,43,43,43,43,8,8,8,8,8,8,8,8,8</v>
      </c>
      <c r="P570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,(1,1),(1,1),(1,1),(1,1),(1,1),(1,1),(1,1),(1,1),(1,1),(1,1),(1,1),(1,1),(1,1)</v>
      </c>
      <c r="Q570" s="3" t="str">
        <f>IF(D570="坦克碎片",VLOOKUP(C570,道具信息!$N$2:$O$291,2,FALSE)&amp;"碎片",VLOOKUP(C570,道具信息!$N$2:$O$291,2,FALSE))</f>
        <v>T4部件</v>
      </c>
      <c r="R570" s="3">
        <f t="shared" si="252"/>
        <v>144</v>
      </c>
      <c r="S570" s="11">
        <f t="shared" si="253"/>
        <v>6.0000000000000001E-3</v>
      </c>
      <c r="T570" s="3" t="str">
        <f>VLOOKUP(Q570,道具信息!$Q$3:$S$20,2,FALSE)</f>
        <v>CHEST_ITEM_TYPE_T4_PART</v>
      </c>
      <c r="U570" s="3" t="str">
        <f>IF(COUNTIF(U$490:U569,T570)=0,T570,"")</f>
        <v/>
      </c>
      <c r="V570" s="3" t="str">
        <f t="shared" si="256"/>
        <v>CHEST_ITEM_TYPE_T2_SHARD,CHEST_ITEM_TYPE_T3_SHARD,CHEST_ITEM_TYPE_T4_SHARD,CHEST_ITEM_TYPE_T1_PART,CHEST_ITEM_TYPE_T2_PART,CHEST_ITEM_TYPE_T3_PART,CHEST_ITEM_TYPE_T4_PART</v>
      </c>
      <c r="W570" s="13" t="str">
        <f t="shared" si="254"/>
        <v/>
      </c>
      <c r="X570" s="3" t="str">
        <f t="shared" si="255"/>
        <v/>
      </c>
      <c r="Y570" s="3" t="str">
        <f t="shared" si="257"/>
        <v>19.8%,25.4%,21.7%,22.2%,6.8%,3.4%,0.6%</v>
      </c>
    </row>
    <row r="571" spans="2:25" x14ac:dyDescent="0.3">
      <c r="B571" s="2">
        <f>数据源!BM603</f>
        <v>10</v>
      </c>
      <c r="C571" s="2" t="str">
        <f>数据源!BN603</f>
        <v>T4LP2</v>
      </c>
      <c r="D571" s="2" t="str">
        <f>数据源!BO603</f>
        <v>部件</v>
      </c>
      <c r="E571" s="2">
        <f>数据源!BP603</f>
        <v>2150</v>
      </c>
      <c r="F571" s="2">
        <f>数据源!BQ603</f>
        <v>1</v>
      </c>
      <c r="G571" s="2">
        <f>数据源!BR603</f>
        <v>5.7999999999999996E-3</v>
      </c>
      <c r="H571" s="2">
        <f>数据源!BS603</f>
        <v>8.2953488372093014E-4</v>
      </c>
      <c r="I571" s="2">
        <f>数据源!BT603</f>
        <v>8</v>
      </c>
      <c r="J571" s="3">
        <f t="shared" si="250"/>
        <v>1</v>
      </c>
      <c r="K571" s="3">
        <f t="shared" si="251"/>
        <v>1</v>
      </c>
      <c r="L571" s="3" t="str">
        <f t="shared" si="245"/>
        <v>部件</v>
      </c>
      <c r="M571" s="3">
        <f t="shared" ca="1" si="246"/>
        <v>94002</v>
      </c>
      <c r="N571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</v>
      </c>
      <c r="O571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1478,1478,1478,1084,1084,1084,813,813,813,618,618,618,550,550,550,458,458,458,281,281,281,281,281,281,281,281,281,281,273,273,273,273,273,273,273,273,85,85,85,85,85,85,85,85,85,85,85,85,85,85,85,85,85,85,43,43,43,43,43,43,43,43,43,43,43,43,43,43,43,43,43,43,8,8,8,8,8,8,8,8,8,8</v>
      </c>
      <c r="P571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,(1,1),(1,1),(1,1),(1,1),(1,1),(1,1),(1,1),(1,1),(1,1),(1,1),(1,1),(1,1),(1,1),(1,1)</v>
      </c>
      <c r="Q571" s="3" t="str">
        <f>IF(D571="坦克碎片",VLOOKUP(C571,道具信息!$N$2:$O$291,2,FALSE)&amp;"碎片",VLOOKUP(C571,道具信息!$N$2:$O$291,2,FALSE))</f>
        <v>T4部件</v>
      </c>
      <c r="R571" s="3">
        <f t="shared" si="252"/>
        <v>144</v>
      </c>
      <c r="S571" s="11">
        <f t="shared" si="253"/>
        <v>6.0000000000000001E-3</v>
      </c>
      <c r="T571" s="3" t="str">
        <f>VLOOKUP(Q571,道具信息!$Q$3:$S$20,2,FALSE)</f>
        <v>CHEST_ITEM_TYPE_T4_PART</v>
      </c>
      <c r="U571" s="3" t="str">
        <f>IF(COUNTIF(U$490:U570,T571)=0,T571,"")</f>
        <v/>
      </c>
      <c r="V571" s="3" t="str">
        <f t="shared" si="256"/>
        <v>CHEST_ITEM_TYPE_T2_SHARD,CHEST_ITEM_TYPE_T3_SHARD,CHEST_ITEM_TYPE_T4_SHARD,CHEST_ITEM_TYPE_T1_PART,CHEST_ITEM_TYPE_T2_PART,CHEST_ITEM_TYPE_T3_PART,CHEST_ITEM_TYPE_T4_PART</v>
      </c>
      <c r="W571" s="13" t="str">
        <f t="shared" si="254"/>
        <v/>
      </c>
      <c r="X571" s="3" t="str">
        <f t="shared" si="255"/>
        <v/>
      </c>
      <c r="Y571" s="3" t="str">
        <f t="shared" si="257"/>
        <v>19.8%,25.4%,21.7%,22.2%,6.8%,3.4%,0.6%</v>
      </c>
    </row>
    <row r="572" spans="2:25" x14ac:dyDescent="0.3">
      <c r="B572" s="2">
        <f>数据源!BM604</f>
        <v>10</v>
      </c>
      <c r="C572" s="2" t="str">
        <f>数据源!BN604</f>
        <v>T4LP4</v>
      </c>
      <c r="D572" s="2" t="str">
        <f>数据源!BO604</f>
        <v>部件</v>
      </c>
      <c r="E572" s="2">
        <f>数据源!BP604</f>
        <v>2150</v>
      </c>
      <c r="F572" s="2">
        <f>数据源!BQ604</f>
        <v>1</v>
      </c>
      <c r="G572" s="2">
        <f>数据源!BR604</f>
        <v>5.7999999999999996E-3</v>
      </c>
      <c r="H572" s="2">
        <f>数据源!BS604</f>
        <v>8.2953488372093014E-4</v>
      </c>
      <c r="I572" s="2">
        <f>数据源!BT604</f>
        <v>8</v>
      </c>
      <c r="J572" s="3">
        <f t="shared" si="250"/>
        <v>1</v>
      </c>
      <c r="K572" s="3">
        <f t="shared" si="251"/>
        <v>1</v>
      </c>
      <c r="L572" s="3" t="str">
        <f t="shared" si="245"/>
        <v>部件</v>
      </c>
      <c r="M572" s="3">
        <f t="shared" ca="1" si="246"/>
        <v>94004</v>
      </c>
      <c r="N572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</v>
      </c>
      <c r="O572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1478,1478,1478,1084,1084,1084,813,813,813,618,618,618,550,550,550,458,458,458,281,281,281,281,281,281,281,281,281,281,273,273,273,273,273,273,273,273,85,85,85,85,85,85,85,85,85,85,85,85,85,85,85,85,85,85,43,43,43,43,43,43,43,43,43,43,43,43,43,43,43,43,43,43,8,8,8,8,8,8,8,8,8,8,8</v>
      </c>
      <c r="P572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,(1,1),(1,1),(1,1),(1,1),(1,1),(1,1),(1,1),(1,1),(1,1),(1,1),(1,1),(1,1),(1,1),(1,1),(1,1)</v>
      </c>
      <c r="Q572" s="3" t="str">
        <f>IF(D572="坦克碎片",VLOOKUP(C572,道具信息!$N$2:$O$291,2,FALSE)&amp;"碎片",VLOOKUP(C572,道具信息!$N$2:$O$291,2,FALSE))</f>
        <v>T4部件</v>
      </c>
      <c r="R572" s="3">
        <f t="shared" si="252"/>
        <v>144</v>
      </c>
      <c r="S572" s="11">
        <f t="shared" si="253"/>
        <v>6.0000000000000001E-3</v>
      </c>
      <c r="T572" s="3" t="str">
        <f>VLOOKUP(Q572,道具信息!$Q$3:$S$20,2,FALSE)</f>
        <v>CHEST_ITEM_TYPE_T4_PART</v>
      </c>
      <c r="U572" s="3" t="str">
        <f>IF(COUNTIF(U$490:U571,T572)=0,T572,"")</f>
        <v/>
      </c>
      <c r="V572" s="3" t="str">
        <f t="shared" si="256"/>
        <v>CHEST_ITEM_TYPE_T2_SHARD,CHEST_ITEM_TYPE_T3_SHARD,CHEST_ITEM_TYPE_T4_SHARD,CHEST_ITEM_TYPE_T1_PART,CHEST_ITEM_TYPE_T2_PART,CHEST_ITEM_TYPE_T3_PART,CHEST_ITEM_TYPE_T4_PART</v>
      </c>
      <c r="W572" s="13" t="str">
        <f t="shared" si="254"/>
        <v/>
      </c>
      <c r="X572" s="3" t="str">
        <f t="shared" si="255"/>
        <v/>
      </c>
      <c r="Y572" s="3" t="str">
        <f t="shared" si="257"/>
        <v>19.8%,25.4%,21.7%,22.2%,6.8%,3.4%,0.6%</v>
      </c>
    </row>
    <row r="573" spans="2:25" x14ac:dyDescent="0.3">
      <c r="B573" s="2">
        <f>数据源!BM605</f>
        <v>10</v>
      </c>
      <c r="C573" s="2" t="str">
        <f>数据源!BN605</f>
        <v>T4LP6</v>
      </c>
      <c r="D573" s="2" t="str">
        <f>数据源!BO605</f>
        <v>部件</v>
      </c>
      <c r="E573" s="2">
        <f>数据源!BP605</f>
        <v>2150</v>
      </c>
      <c r="F573" s="2">
        <f>数据源!BQ605</f>
        <v>1</v>
      </c>
      <c r="G573" s="2">
        <f>数据源!BR605</f>
        <v>5.7999999999999996E-3</v>
      </c>
      <c r="H573" s="2">
        <f>数据源!BS605</f>
        <v>8.2953488372093014E-4</v>
      </c>
      <c r="I573" s="2">
        <f>数据源!BT605</f>
        <v>8</v>
      </c>
      <c r="J573" s="3">
        <f t="shared" si="250"/>
        <v>1</v>
      </c>
      <c r="K573" s="3">
        <f t="shared" si="251"/>
        <v>1</v>
      </c>
      <c r="L573" s="3" t="str">
        <f t="shared" si="245"/>
        <v>部件</v>
      </c>
      <c r="M573" s="3">
        <f t="shared" ca="1" si="246"/>
        <v>94006</v>
      </c>
      <c r="N573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</v>
      </c>
      <c r="O573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,43,43,43,43,43,8,8,8,8,8,8,8,8,8,8,8,8</v>
      </c>
      <c r="P573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,(1,1),(1,1),(1,1),(1,1),(1,1),(1,1),(1,1),(1,1),(1,1),(1,1),(1,1),(1,1),(1,1),(1,1),(1,1),(1,1)</v>
      </c>
      <c r="Q573" s="3" t="str">
        <f>IF(D573="坦克碎片",VLOOKUP(C573,道具信息!$N$2:$O$291,2,FALSE)&amp;"碎片",VLOOKUP(C573,道具信息!$N$2:$O$291,2,FALSE))</f>
        <v>T4部件</v>
      </c>
      <c r="R573" s="3">
        <f t="shared" si="252"/>
        <v>144</v>
      </c>
      <c r="S573" s="11">
        <f t="shared" si="253"/>
        <v>6.0000000000000001E-3</v>
      </c>
      <c r="T573" s="3" t="str">
        <f>VLOOKUP(Q573,道具信息!$Q$3:$S$20,2,FALSE)</f>
        <v>CHEST_ITEM_TYPE_T4_PART</v>
      </c>
      <c r="U573" s="3" t="str">
        <f>IF(COUNTIF(U$490:U572,T573)=0,T573,"")</f>
        <v/>
      </c>
      <c r="V573" s="3" t="str">
        <f t="shared" si="256"/>
        <v>CHEST_ITEM_TYPE_T2_SHARD,CHEST_ITEM_TYPE_T3_SHARD,CHEST_ITEM_TYPE_T4_SHARD,CHEST_ITEM_TYPE_T1_PART,CHEST_ITEM_TYPE_T2_PART,CHEST_ITEM_TYPE_T3_PART,CHEST_ITEM_TYPE_T4_PART</v>
      </c>
      <c r="W573" s="13" t="str">
        <f t="shared" si="254"/>
        <v/>
      </c>
      <c r="X573" s="3" t="str">
        <f t="shared" si="255"/>
        <v/>
      </c>
      <c r="Y573" s="3" t="str">
        <f t="shared" si="257"/>
        <v>19.8%,25.4%,21.7%,22.2%,6.8%,3.4%,0.6%</v>
      </c>
    </row>
    <row r="574" spans="2:25" x14ac:dyDescent="0.3">
      <c r="B574" s="2">
        <f>数据源!BM606</f>
        <v>10</v>
      </c>
      <c r="C574" s="2" t="str">
        <f>数据源!BN606</f>
        <v>T4MP2</v>
      </c>
      <c r="D574" s="2" t="str">
        <f>数据源!BO606</f>
        <v>部件</v>
      </c>
      <c r="E574" s="2">
        <f>数据源!BP606</f>
        <v>2150</v>
      </c>
      <c r="F574" s="2">
        <f>数据源!BQ606</f>
        <v>1</v>
      </c>
      <c r="G574" s="2">
        <f>数据源!BR606</f>
        <v>5.7999999999999996E-3</v>
      </c>
      <c r="H574" s="2">
        <f>数据源!BS606</f>
        <v>8.2953488372093014E-4</v>
      </c>
      <c r="I574" s="2">
        <f>数据源!BT606</f>
        <v>8</v>
      </c>
      <c r="J574" s="3">
        <f t="shared" si="250"/>
        <v>1</v>
      </c>
      <c r="K574" s="3">
        <f t="shared" si="251"/>
        <v>1</v>
      </c>
      <c r="L574" s="3" t="str">
        <f t="shared" si="245"/>
        <v>部件</v>
      </c>
      <c r="M574" s="3">
        <f t="shared" ca="1" si="246"/>
        <v>94102</v>
      </c>
      <c r="N574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</v>
      </c>
      <c r="O574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,43,43,43,43,43,8,8,8,8,8,8,8,8,8,8,8,8,8</v>
      </c>
      <c r="P574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,(1,1),(1,1),(1,1),(1,1),(1,1),(1,1),(1,1),(1,1),(1,1),(1,1),(1,1),(1,1),(1,1),(1,1),(1,1),(1,1),(1,1)</v>
      </c>
      <c r="Q574" s="3" t="str">
        <f>IF(D574="坦克碎片",VLOOKUP(C574,道具信息!$N$2:$O$291,2,FALSE)&amp;"碎片",VLOOKUP(C574,道具信息!$N$2:$O$291,2,FALSE))</f>
        <v>T4部件</v>
      </c>
      <c r="R574" s="3">
        <f t="shared" si="252"/>
        <v>144</v>
      </c>
      <c r="S574" s="11">
        <f t="shared" si="253"/>
        <v>6.0000000000000001E-3</v>
      </c>
      <c r="T574" s="3" t="str">
        <f>VLOOKUP(Q574,道具信息!$Q$3:$S$20,2,FALSE)</f>
        <v>CHEST_ITEM_TYPE_T4_PART</v>
      </c>
      <c r="U574" s="3" t="str">
        <f>IF(COUNTIF(U$490:U573,T574)=0,T574,"")</f>
        <v/>
      </c>
      <c r="V574" s="3" t="str">
        <f t="shared" si="256"/>
        <v>CHEST_ITEM_TYPE_T2_SHARD,CHEST_ITEM_TYPE_T3_SHARD,CHEST_ITEM_TYPE_T4_SHARD,CHEST_ITEM_TYPE_T1_PART,CHEST_ITEM_TYPE_T2_PART,CHEST_ITEM_TYPE_T3_PART,CHEST_ITEM_TYPE_T4_PART</v>
      </c>
      <c r="W574" s="13" t="str">
        <f t="shared" si="254"/>
        <v/>
      </c>
      <c r="X574" s="3" t="str">
        <f t="shared" si="255"/>
        <v/>
      </c>
      <c r="Y574" s="3" t="str">
        <f t="shared" si="257"/>
        <v>19.8%,25.4%,21.7%,22.2%,6.8%,3.4%,0.6%</v>
      </c>
    </row>
    <row r="575" spans="2:25" x14ac:dyDescent="0.3">
      <c r="B575" s="2">
        <f>数据源!BM607</f>
        <v>10</v>
      </c>
      <c r="C575" s="2" t="str">
        <f>数据源!BN607</f>
        <v>T4MP4</v>
      </c>
      <c r="D575" s="2" t="str">
        <f>数据源!BO607</f>
        <v>部件</v>
      </c>
      <c r="E575" s="2">
        <f>数据源!BP607</f>
        <v>2150</v>
      </c>
      <c r="F575" s="2">
        <f>数据源!BQ607</f>
        <v>1</v>
      </c>
      <c r="G575" s="2">
        <f>数据源!BR607</f>
        <v>5.7999999999999996E-3</v>
      </c>
      <c r="H575" s="2">
        <f>数据源!BS607</f>
        <v>8.2953488372093014E-4</v>
      </c>
      <c r="I575" s="2">
        <f>数据源!BT607</f>
        <v>8</v>
      </c>
      <c r="J575" s="3">
        <f t="shared" si="250"/>
        <v>1</v>
      </c>
      <c r="K575" s="3">
        <f t="shared" si="251"/>
        <v>1</v>
      </c>
      <c r="L575" s="3" t="str">
        <f t="shared" si="245"/>
        <v>部件</v>
      </c>
      <c r="M575" s="3">
        <f t="shared" ca="1" si="246"/>
        <v>94104</v>
      </c>
      <c r="N575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</v>
      </c>
      <c r="O575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,43,43,43,43,43,8,8,8,8,8,8,8,8,8,8,8,8,8,8</v>
      </c>
      <c r="P575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,(1,1),(1,1),(1,1),(1,1),(1,1),(1,1),(1,1),(1,1),(1,1),(1,1),(1,1),(1,1),(1,1),(1,1),(1,1),(1,1),(1,1),(1,1)</v>
      </c>
      <c r="Q575" s="3" t="str">
        <f>IF(D575="坦克碎片",VLOOKUP(C575,道具信息!$N$2:$O$291,2,FALSE)&amp;"碎片",VLOOKUP(C575,道具信息!$N$2:$O$291,2,FALSE))</f>
        <v>T4部件</v>
      </c>
      <c r="R575" s="3">
        <f t="shared" si="252"/>
        <v>144</v>
      </c>
      <c r="S575" s="11">
        <f t="shared" si="253"/>
        <v>6.0000000000000001E-3</v>
      </c>
      <c r="T575" s="3" t="str">
        <f>VLOOKUP(Q575,道具信息!$Q$3:$S$20,2,FALSE)</f>
        <v>CHEST_ITEM_TYPE_T4_PART</v>
      </c>
      <c r="U575" s="3" t="str">
        <f>IF(COUNTIF(U$490:U574,T575)=0,T575,"")</f>
        <v/>
      </c>
      <c r="V575" s="3" t="str">
        <f t="shared" si="256"/>
        <v>CHEST_ITEM_TYPE_T2_SHARD,CHEST_ITEM_TYPE_T3_SHARD,CHEST_ITEM_TYPE_T4_SHARD,CHEST_ITEM_TYPE_T1_PART,CHEST_ITEM_TYPE_T2_PART,CHEST_ITEM_TYPE_T3_PART,CHEST_ITEM_TYPE_T4_PART</v>
      </c>
      <c r="W575" s="13" t="str">
        <f t="shared" si="254"/>
        <v/>
      </c>
      <c r="X575" s="3" t="str">
        <f t="shared" si="255"/>
        <v/>
      </c>
      <c r="Y575" s="3" t="str">
        <f t="shared" si="257"/>
        <v>19.8%,25.4%,21.7%,22.2%,6.8%,3.4%,0.6%</v>
      </c>
    </row>
    <row r="576" spans="2:25" x14ac:dyDescent="0.3">
      <c r="B576" s="2">
        <f>数据源!BM608</f>
        <v>10</v>
      </c>
      <c r="C576" s="2" t="str">
        <f>数据源!BN608</f>
        <v>T4MP6</v>
      </c>
      <c r="D576" s="2" t="str">
        <f>数据源!BO608</f>
        <v>部件</v>
      </c>
      <c r="E576" s="2">
        <f>数据源!BP608</f>
        <v>2150</v>
      </c>
      <c r="F576" s="2">
        <f>数据源!BQ608</f>
        <v>1</v>
      </c>
      <c r="G576" s="2">
        <f>数据源!BR608</f>
        <v>5.7999999999999996E-3</v>
      </c>
      <c r="H576" s="2">
        <f>数据源!BS608</f>
        <v>8.2953488372093014E-4</v>
      </c>
      <c r="I576" s="2">
        <f>数据源!BT608</f>
        <v>8</v>
      </c>
      <c r="J576" s="3">
        <f t="shared" si="250"/>
        <v>1</v>
      </c>
      <c r="K576" s="3">
        <f t="shared" si="251"/>
        <v>1</v>
      </c>
      <c r="L576" s="3" t="str">
        <f t="shared" si="245"/>
        <v>部件</v>
      </c>
      <c r="M576" s="3">
        <f t="shared" ca="1" si="246"/>
        <v>94106</v>
      </c>
      <c r="N576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</v>
      </c>
      <c r="O576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,43,43,43,43,43,8,8,8,8,8,8,8,8,8,8,8,8,8,8,8</v>
      </c>
      <c r="P576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,(1,1),(1,1),(1,1),(1,1),(1,1),(1,1),(1,1),(1,1),(1,1),(1,1),(1,1),(1,1),(1,1),(1,1),(1,1),(1,1),(1,1),(1,1),(1,1)</v>
      </c>
      <c r="Q576" s="3" t="str">
        <f>IF(D576="坦克碎片",VLOOKUP(C576,道具信息!$N$2:$O$291,2,FALSE)&amp;"碎片",VLOOKUP(C576,道具信息!$N$2:$O$291,2,FALSE))</f>
        <v>T4部件</v>
      </c>
      <c r="R576" s="3">
        <f t="shared" si="252"/>
        <v>144</v>
      </c>
      <c r="S576" s="11">
        <f t="shared" si="253"/>
        <v>6.0000000000000001E-3</v>
      </c>
      <c r="T576" s="3" t="str">
        <f>VLOOKUP(Q576,道具信息!$Q$3:$S$20,2,FALSE)</f>
        <v>CHEST_ITEM_TYPE_T4_PART</v>
      </c>
      <c r="U576" s="3" t="str">
        <f>IF(COUNTIF(U$490:U575,T576)=0,T576,"")</f>
        <v/>
      </c>
      <c r="V576" s="3" t="str">
        <f t="shared" si="256"/>
        <v>CHEST_ITEM_TYPE_T2_SHARD,CHEST_ITEM_TYPE_T3_SHARD,CHEST_ITEM_TYPE_T4_SHARD,CHEST_ITEM_TYPE_T1_PART,CHEST_ITEM_TYPE_T2_PART,CHEST_ITEM_TYPE_T3_PART,CHEST_ITEM_TYPE_T4_PART</v>
      </c>
      <c r="W576" s="13" t="str">
        <f t="shared" si="254"/>
        <v/>
      </c>
      <c r="X576" s="3" t="str">
        <f t="shared" si="255"/>
        <v/>
      </c>
      <c r="Y576" s="3" t="str">
        <f t="shared" si="257"/>
        <v>19.8%,25.4%,21.7%,22.2%,6.8%,3.4%,0.6%</v>
      </c>
    </row>
    <row r="577" spans="2:25" x14ac:dyDescent="0.3">
      <c r="B577" s="2">
        <f>数据源!BM609</f>
        <v>10</v>
      </c>
      <c r="C577" s="2" t="str">
        <f>数据源!BN609</f>
        <v>T4HP2</v>
      </c>
      <c r="D577" s="2" t="str">
        <f>数据源!BO609</f>
        <v>部件</v>
      </c>
      <c r="E577" s="2">
        <f>数据源!BP609</f>
        <v>2150</v>
      </c>
      <c r="F577" s="2">
        <f>数据源!BQ609</f>
        <v>1</v>
      </c>
      <c r="G577" s="2">
        <f>数据源!BR609</f>
        <v>5.7999999999999996E-3</v>
      </c>
      <c r="H577" s="2">
        <f>数据源!BS609</f>
        <v>8.2953488372093014E-4</v>
      </c>
      <c r="I577" s="2">
        <f>数据源!BT609</f>
        <v>8</v>
      </c>
      <c r="J577" s="3">
        <f t="shared" si="250"/>
        <v>1</v>
      </c>
      <c r="K577" s="3">
        <f t="shared" si="251"/>
        <v>1</v>
      </c>
      <c r="L577" s="3" t="str">
        <f t="shared" si="245"/>
        <v>部件</v>
      </c>
      <c r="M577" s="3">
        <f t="shared" ca="1" si="246"/>
        <v>94202</v>
      </c>
      <c r="N577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</v>
      </c>
      <c r="O577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,43,43,43,43,43,8,8,8,8,8,8,8,8,8,8,8,8,8,8,8,8</v>
      </c>
      <c r="P577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,(1,1),(1,1),(1,1),(1,1),(1,1),(1,1),(1,1),(1,1),(1,1),(1,1),(1,1),(1,1),(1,1),(1,1),(1,1),(1,1),(1,1),(1,1),(1,1),(1,1)</v>
      </c>
      <c r="Q577" s="3" t="str">
        <f>IF(D577="坦克碎片",VLOOKUP(C577,道具信息!$N$2:$O$291,2,FALSE)&amp;"碎片",VLOOKUP(C577,道具信息!$N$2:$O$291,2,FALSE))</f>
        <v>T4部件</v>
      </c>
      <c r="R577" s="3">
        <f t="shared" si="252"/>
        <v>144</v>
      </c>
      <c r="S577" s="11">
        <f t="shared" si="253"/>
        <v>6.0000000000000001E-3</v>
      </c>
      <c r="T577" s="3" t="str">
        <f>VLOOKUP(Q577,道具信息!$Q$3:$S$20,2,FALSE)</f>
        <v>CHEST_ITEM_TYPE_T4_PART</v>
      </c>
      <c r="U577" s="3" t="str">
        <f>IF(COUNTIF(U$490:U576,T577)=0,T577,"")</f>
        <v/>
      </c>
      <c r="V577" s="3" t="str">
        <f t="shared" si="256"/>
        <v>CHEST_ITEM_TYPE_T2_SHARD,CHEST_ITEM_TYPE_T3_SHARD,CHEST_ITEM_TYPE_T4_SHARD,CHEST_ITEM_TYPE_T1_PART,CHEST_ITEM_TYPE_T2_PART,CHEST_ITEM_TYPE_T3_PART,CHEST_ITEM_TYPE_T4_PART</v>
      </c>
      <c r="W577" s="13" t="str">
        <f t="shared" si="254"/>
        <v/>
      </c>
      <c r="X577" s="3" t="str">
        <f t="shared" si="255"/>
        <v/>
      </c>
      <c r="Y577" s="3" t="str">
        <f t="shared" si="257"/>
        <v>19.8%,25.4%,21.7%,22.2%,6.8%,3.4%,0.6%</v>
      </c>
    </row>
    <row r="578" spans="2:25" x14ac:dyDescent="0.3">
      <c r="B578" s="2">
        <f>数据源!BM610</f>
        <v>10</v>
      </c>
      <c r="C578" s="2" t="str">
        <f>数据源!BN610</f>
        <v>T4HP4</v>
      </c>
      <c r="D578" s="2" t="str">
        <f>数据源!BO610</f>
        <v>部件</v>
      </c>
      <c r="E578" s="2">
        <f>数据源!BP610</f>
        <v>2150</v>
      </c>
      <c r="F578" s="2">
        <f>数据源!BQ610</f>
        <v>1</v>
      </c>
      <c r="G578" s="2">
        <f>数据源!BR610</f>
        <v>5.7999999999999996E-3</v>
      </c>
      <c r="H578" s="2">
        <f>数据源!BS610</f>
        <v>8.2953488372093014E-4</v>
      </c>
      <c r="I578" s="2">
        <f>数据源!BT610</f>
        <v>8</v>
      </c>
      <c r="J578" s="3">
        <f t="shared" si="250"/>
        <v>1</v>
      </c>
      <c r="K578" s="3">
        <f t="shared" si="251"/>
        <v>1</v>
      </c>
      <c r="L578" s="3" t="str">
        <f t="shared" si="245"/>
        <v>部件</v>
      </c>
      <c r="M578" s="3">
        <f t="shared" ca="1" si="246"/>
        <v>94204</v>
      </c>
      <c r="N578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</v>
      </c>
      <c r="O578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,43,43,43,43,43,8,8,8,8,8,8,8,8,8,8,8,8,8,8,8,8,8</v>
      </c>
      <c r="P578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,(1,1),(1,1),(1,1),(1,1),(1,1),(1,1),(1,1),(1,1),(1,1),(1,1),(1,1),(1,1),(1,1),(1,1),(1,1),(1,1),(1,1),(1,1),(1,1),(1,1),(1,1)</v>
      </c>
      <c r="Q578" s="3" t="str">
        <f>IF(D578="坦克碎片",VLOOKUP(C578,道具信息!$N$2:$O$291,2,FALSE)&amp;"碎片",VLOOKUP(C578,道具信息!$N$2:$O$291,2,FALSE))</f>
        <v>T4部件</v>
      </c>
      <c r="R578" s="3">
        <f t="shared" si="252"/>
        <v>144</v>
      </c>
      <c r="S578" s="11">
        <f t="shared" si="253"/>
        <v>6.0000000000000001E-3</v>
      </c>
      <c r="T578" s="3" t="str">
        <f>VLOOKUP(Q578,道具信息!$Q$3:$S$20,2,FALSE)</f>
        <v>CHEST_ITEM_TYPE_T4_PART</v>
      </c>
      <c r="U578" s="3" t="str">
        <f>IF(COUNTIF(U$490:U577,T578)=0,T578,"")</f>
        <v/>
      </c>
      <c r="V578" s="3" t="str">
        <f t="shared" si="256"/>
        <v>CHEST_ITEM_TYPE_T2_SHARD,CHEST_ITEM_TYPE_T3_SHARD,CHEST_ITEM_TYPE_T4_SHARD,CHEST_ITEM_TYPE_T1_PART,CHEST_ITEM_TYPE_T2_PART,CHEST_ITEM_TYPE_T3_PART,CHEST_ITEM_TYPE_T4_PART</v>
      </c>
      <c r="W578" s="13" t="str">
        <f t="shared" si="254"/>
        <v/>
      </c>
      <c r="X578" s="3" t="str">
        <f t="shared" si="255"/>
        <v/>
      </c>
      <c r="Y578" s="3" t="str">
        <f t="shared" si="257"/>
        <v>19.8%,25.4%,21.7%,22.2%,6.8%,3.4%,0.6%</v>
      </c>
    </row>
    <row r="579" spans="2:25" x14ac:dyDescent="0.3">
      <c r="B579" s="2">
        <f>数据源!BM611</f>
        <v>10</v>
      </c>
      <c r="C579" s="2" t="str">
        <f>数据源!BN611</f>
        <v>T4HP6</v>
      </c>
      <c r="D579" s="2" t="str">
        <f>数据源!BO611</f>
        <v>部件</v>
      </c>
      <c r="E579" s="2">
        <f>数据源!BP611</f>
        <v>2150</v>
      </c>
      <c r="F579" s="2">
        <f>数据源!BQ611</f>
        <v>1</v>
      </c>
      <c r="G579" s="2">
        <f>数据源!BR611</f>
        <v>5.7999999999999996E-3</v>
      </c>
      <c r="H579" s="2">
        <f>数据源!BS611</f>
        <v>8.2953488372093014E-4</v>
      </c>
      <c r="I579" s="2">
        <f>数据源!BT611</f>
        <v>8</v>
      </c>
      <c r="J579" s="3">
        <f t="shared" si="250"/>
        <v>1</v>
      </c>
      <c r="K579" s="3">
        <f t="shared" si="251"/>
        <v>1</v>
      </c>
      <c r="L579" s="3" t="str">
        <f t="shared" si="245"/>
        <v>部件</v>
      </c>
      <c r="M579" s="3">
        <f t="shared" ca="1" si="246"/>
        <v>94206</v>
      </c>
      <c r="N579" s="3" t="str">
        <f t="shared" ca="1" si="247"/>
        <v>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</v>
      </c>
      <c r="O579" s="3" t="str">
        <f t="shared" si="248"/>
        <v>1478,1478,1478,1084,1084,1084,813,813,813,618,618,618,550,550,550,458,458,458,281,281,281,281,281,281,281,281,281,281,273,273,273,273,273,273,273,273,85,85,85,85,85,85,85,85,85,85,85,85,85,85,85,85,85,85,43,43,43,43,43,43,43,43,43,43,43,43,43,43,43,43,43,43,8,8,8,8,8,8,8,8,8,8,8,8,8,8,8,8,8,8</v>
      </c>
      <c r="P579" s="1" t="str">
        <f t="shared" si="249"/>
        <v>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,(1,1),(1,1),(1,1),(1,1),(1,1),(1,1),(1,1),(1,1),(1,1),(1,1),(1,1),(1,1),(1,1),(1,1),(1,1),(1,1),(1,1),(1,1),(1,1),(1,1),(1,1),(1,1)</v>
      </c>
      <c r="Q579" s="3" t="str">
        <f>IF(D579="坦克碎片",VLOOKUP(C579,道具信息!$N$2:$O$291,2,FALSE)&amp;"碎片",VLOOKUP(C579,道具信息!$N$2:$O$291,2,FALSE))</f>
        <v>T4部件</v>
      </c>
      <c r="R579" s="3">
        <f t="shared" si="252"/>
        <v>144</v>
      </c>
      <c r="S579" s="11">
        <f t="shared" si="253"/>
        <v>6.0000000000000001E-3</v>
      </c>
      <c r="T579" s="3" t="str">
        <f>VLOOKUP(Q579,道具信息!$Q$3:$S$20,2,FALSE)</f>
        <v>CHEST_ITEM_TYPE_T4_PART</v>
      </c>
      <c r="U579" s="3" t="str">
        <f>IF(COUNTIF(U$490:U578,T579)=0,T579,"")</f>
        <v/>
      </c>
      <c r="V579" s="3" t="str">
        <f t="shared" si="256"/>
        <v>CHEST_ITEM_TYPE_T2_SHARD,CHEST_ITEM_TYPE_T3_SHARD,CHEST_ITEM_TYPE_T4_SHARD,CHEST_ITEM_TYPE_T1_PART,CHEST_ITEM_TYPE_T2_PART,CHEST_ITEM_TYPE_T3_PART,CHEST_ITEM_TYPE_T4_PART</v>
      </c>
      <c r="W579" s="13" t="str">
        <f t="shared" si="254"/>
        <v/>
      </c>
      <c r="X579" s="3" t="str">
        <f t="shared" si="255"/>
        <v/>
      </c>
      <c r="Y579" s="3" t="str">
        <f t="shared" si="257"/>
        <v>19.8%,25.4%,21.7%,22.2%,6.8%,3.4%,0.6%</v>
      </c>
    </row>
    <row r="580" spans="2:25" x14ac:dyDescent="0.3">
      <c r="N580" s="3" t="str">
        <f ca="1">"["&amp;N579&amp;"]"</f>
        <v>[51221,52221,53221,51311,52311,53311,51321,52321,53321,51411,52411,53411,52421,53421,51421,51431,52431,53431,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]</v>
      </c>
      <c r="O580" s="3" t="str">
        <f>"["&amp;O579&amp;"]"</f>
        <v>[1478,1478,1478,1084,1084,1084,813,813,813,618,618,618,550,550,550,458,458,458,281,281,281,281,281,281,281,281,281,281,273,273,273,273,273,273,273,273,85,85,85,85,85,85,85,85,85,85,85,85,85,85,85,85,85,85,43,43,43,43,43,43,43,43,43,43,43,43,43,43,43,43,43,43,8,8,8,8,8,8,8,8,8,8,8,8,8,8,8,8,8,8]</v>
      </c>
      <c r="P580" s="3" t="str">
        <f>"["&amp;P579&amp;"]"</f>
        <v>[(3,4),(3,4),(3,4),(2,4),(2,4),(2,4),(2,4),(2,4),(2,4),(1,3),(1,3),(1,3),(1,2),(1,2),(1,2),(1,2),(1,2),(1,2),(3,6),(3,6),(3,6),(3,6),(3,6),(3,6),(3,6),(3,6),(3,6),(3,6),(3,6),(3,6),(3,6),(3,6),(3,6),(3,6),(3,6),(3,6),(2,4),(2,4),(2,4),(2,4),(2,4),(2,4),(2,4),(2,4),(2,4),(2,4),(2,4),(2,4),(2,4),(2,4),(2,4),(2,4),(2,4),(2,4),(1,1),(1,1),(1,1),(1,1),(1,1),(1,1),(1,1),(1,1),(1,1),(1,1),(1,1),(1,1),(1,1),(1,1),(1,1),(1,1),(1,1),(1,1),(1,1),(1,1),(1,1),(1,1),(1,1),(1,1),(1,1),(1,1),(1,1),(1,1),(1,1),(1,1),(1,1),(1,1),(1,1),(1,1),(1,1),(1,1)]</v>
      </c>
      <c r="V580" s="3" t="str">
        <f>"["&amp;V579&amp;"]"</f>
        <v>[CHEST_ITEM_TYPE_T2_SHARD,CHEST_ITEM_TYPE_T3_SHARD,CHEST_ITEM_TYPE_T4_SHARD,CHEST_ITEM_TYPE_T1_PART,CHEST_ITEM_TYPE_T2_PART,CHEST_ITEM_TYPE_T3_PART,CHEST_ITEM_TYPE_T4_PART]</v>
      </c>
      <c r="Y580" s="3" t="str">
        <f>"["&amp;Y579&amp;"]"</f>
        <v>[19.8%,25.4%,21.7%,22.2%,6.8%,3.4%,0.6%]</v>
      </c>
    </row>
  </sheetData>
  <phoneticPr fontId="1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3:Y445"/>
  <sheetViews>
    <sheetView workbookViewId="0">
      <selection activeCell="V16" activeCellId="9" sqref="V445:Y445 V370:Y370 V308:Y308 V253:Y253 V202:Y202 V160:Y160 V121:Y121 V88:Y88 V46:Y46 V16:Y16"/>
    </sheetView>
  </sheetViews>
  <sheetFormatPr defaultRowHeight="14.25" x14ac:dyDescent="0.3"/>
  <cols>
    <col min="1" max="16384" width="9" style="3"/>
  </cols>
  <sheetData>
    <row r="3" spans="2:25" x14ac:dyDescent="0.3">
      <c r="B3" s="2" t="str">
        <f>数据源!BV35</f>
        <v>联赛等级</v>
      </c>
      <c r="C3" s="2" t="str">
        <f>数据源!BW35</f>
        <v>道具名称</v>
      </c>
      <c r="D3" s="2" t="str">
        <f>数据源!BX35</f>
        <v>对应大类</v>
      </c>
      <c r="E3" s="2" t="str">
        <f>数据源!BY35</f>
        <v>道具价值</v>
      </c>
      <c r="F3" s="2" t="str">
        <f>数据源!BZ35</f>
        <v>抽取个数</v>
      </c>
      <c r="G3" s="2" t="str">
        <f>数据源!CA35</f>
        <v>价值比例</v>
      </c>
      <c r="H3" s="2" t="str">
        <f>数据源!CB35</f>
        <v>产出概率</v>
      </c>
      <c r="I3" s="2" t="str">
        <f>数据源!CC35</f>
        <v>权重值</v>
      </c>
      <c r="J3" s="7" t="s">
        <v>234</v>
      </c>
      <c r="K3" s="7" t="s">
        <v>235</v>
      </c>
      <c r="L3" s="3" t="s">
        <v>222</v>
      </c>
      <c r="M3" s="3" t="s">
        <v>152</v>
      </c>
      <c r="N3" s="3" t="s">
        <v>224</v>
      </c>
      <c r="O3" s="3" t="s">
        <v>225</v>
      </c>
      <c r="P3" s="3" t="s">
        <v>226</v>
      </c>
      <c r="Q3" s="8" t="s">
        <v>244</v>
      </c>
      <c r="R3" s="8" t="s">
        <v>245</v>
      </c>
      <c r="S3" s="8" t="s">
        <v>246</v>
      </c>
    </row>
    <row r="4" spans="2:25" x14ac:dyDescent="0.3">
      <c r="B4" s="2">
        <f>数据源!BV36</f>
        <v>1</v>
      </c>
      <c r="C4" s="2" t="str">
        <f>数据源!BW36</f>
        <v>雷诺FT</v>
      </c>
      <c r="D4" s="2" t="str">
        <f>数据源!BX36</f>
        <v>坦克碎片</v>
      </c>
      <c r="E4" s="2">
        <f>数据源!BY36</f>
        <v>25</v>
      </c>
      <c r="F4" s="2">
        <f>数据源!BZ36</f>
        <v>10</v>
      </c>
      <c r="G4" s="2">
        <f>数据源!CA36</f>
        <v>0.22199999999999998</v>
      </c>
      <c r="H4" s="2">
        <f>数据源!CB36</f>
        <v>0.10655999999999999</v>
      </c>
      <c r="I4" s="2">
        <f>数据源!CC36</f>
        <v>1066</v>
      </c>
      <c r="J4" s="3">
        <f>ROUNDUP(IF(F4&gt;1,F4-ROUNDDOWN(SQRT(F4),0),F4),0)</f>
        <v>7</v>
      </c>
      <c r="K4" s="3">
        <f>F4*2-J4</f>
        <v>13</v>
      </c>
      <c r="L4" s="3" t="str">
        <f>RIGHT(D4,2)</f>
        <v>碎片</v>
      </c>
      <c r="M4" s="3">
        <f ca="1">IF(OR(L4="坦克",L4="碎片"),VLOOKUP(C4,INDIRECT("坦克ID"),MATCH(L4&amp;"ID",INDIRECT("坦克标头"),0),FALSE),VLOOKUP(C4,INDIRECT(L4&amp;"ID"),2,FALSE))</f>
        <v>51111</v>
      </c>
      <c r="N4" s="3">
        <f ca="1">M4</f>
        <v>51111</v>
      </c>
      <c r="O4" s="3">
        <f>I4</f>
        <v>1066</v>
      </c>
      <c r="P4" s="1" t="str">
        <f>"("&amp;J4&amp;","&amp;K4&amp;")"</f>
        <v>(7,13)</v>
      </c>
      <c r="Q4" s="3" t="str">
        <f>IF(D4="坦克碎片",VLOOKUP(C4,道具信息!$N$2:$O$291,2,FALSE)&amp;"碎片",VLOOKUP(C4,道具信息!$N$2:$O$291,2,FALSE))</f>
        <v>T1坦克碎片</v>
      </c>
      <c r="R4" s="3">
        <f t="shared" ref="R4:R15" si="0">SUMIFS(I$3:I$445,Q$3:Q$445,Q4,B$3:B$445,B4)</f>
        <v>3198</v>
      </c>
      <c r="S4" s="11">
        <f t="shared" ref="S4:S15" si="1">ROUND(R4/SUMIF(B$3:B$445,B4,I$3:I$445),3)</f>
        <v>0.64300000000000002</v>
      </c>
      <c r="T4" s="3" t="str">
        <f>VLOOKUP(Q4,道具信息!$Q$3:$S$20,2,FALSE)</f>
        <v>CHEST_ITEM_TYPE_T1_SHARD</v>
      </c>
      <c r="U4" s="3" t="str">
        <f>T4</f>
        <v>CHEST_ITEM_TYPE_T1_SHARD</v>
      </c>
      <c r="V4" s="3" t="str">
        <f>U4</f>
        <v>CHEST_ITEM_TYPE_T1_SHARD</v>
      </c>
      <c r="W4" s="13">
        <f>IF(U4&lt;&gt;"",ROUND(S4*100%,3),"")</f>
        <v>0.64300000000000002</v>
      </c>
      <c r="X4" s="3" t="str">
        <f>TEXT(W4,"0.0%")</f>
        <v>64.3%</v>
      </c>
      <c r="Y4" s="3" t="str">
        <f>X4</f>
        <v>64.3%</v>
      </c>
    </row>
    <row r="5" spans="2:25" x14ac:dyDescent="0.3">
      <c r="B5" s="2">
        <f>数据源!BV37</f>
        <v>1</v>
      </c>
      <c r="C5" s="2" t="str">
        <f>数据源!BW37</f>
        <v>Stuart</v>
      </c>
      <c r="D5" s="2" t="str">
        <f>数据源!BX37</f>
        <v>坦克碎片</v>
      </c>
      <c r="E5" s="2">
        <f>数据源!BY37</f>
        <v>25</v>
      </c>
      <c r="F5" s="2">
        <f>数据源!BZ37</f>
        <v>10</v>
      </c>
      <c r="G5" s="2">
        <f>数据源!CA37</f>
        <v>0.22199999999999998</v>
      </c>
      <c r="H5" s="2">
        <f>数据源!CB37</f>
        <v>0.10655999999999999</v>
      </c>
      <c r="I5" s="2">
        <f>数据源!CC37</f>
        <v>1066</v>
      </c>
      <c r="J5" s="3">
        <f t="shared" ref="J5:J15" si="2">ROUNDUP(IF(F5&gt;1,F5-ROUNDDOWN(SQRT(F5),0),F5),0)</f>
        <v>7</v>
      </c>
      <c r="K5" s="3">
        <f t="shared" ref="K5:K15" si="3">F5*2-J5</f>
        <v>13</v>
      </c>
      <c r="L5" s="3" t="str">
        <f t="shared" ref="L5:L8" si="4">RIGHT(D5,2)</f>
        <v>碎片</v>
      </c>
      <c r="M5" s="3">
        <f t="shared" ref="M5:M8" ca="1" si="5">IF(OR(L5="坦克",L5="碎片"),VLOOKUP(C5,INDIRECT("坦克ID"),MATCH(L5&amp;"ID",INDIRECT("坦克标头"),0),FALSE),VLOOKUP(C5,INDIRECT(L5&amp;"ID"),2,FALSE))</f>
        <v>52111</v>
      </c>
      <c r="N5" s="3" t="str">
        <f ca="1">N4&amp;","&amp;M5</f>
        <v>51111,52111</v>
      </c>
      <c r="O5" s="3" t="str">
        <f>O4&amp;","&amp;I5</f>
        <v>1066,1066</v>
      </c>
      <c r="P5" s="1" t="str">
        <f>P4&amp;","&amp;"("&amp;J5&amp;","&amp;K5&amp;")"</f>
        <v>(7,13),(7,13)</v>
      </c>
      <c r="Q5" s="3" t="str">
        <f>IF(D5="坦克碎片",VLOOKUP(C5,道具信息!$N$2:$O$291,2,FALSE)&amp;"碎片",VLOOKUP(C5,道具信息!$N$2:$O$291,2,FALSE))</f>
        <v>T1坦克碎片</v>
      </c>
      <c r="R5" s="3">
        <f t="shared" si="0"/>
        <v>3198</v>
      </c>
      <c r="S5" s="11">
        <f t="shared" si="1"/>
        <v>0.64300000000000002</v>
      </c>
      <c r="T5" s="3" t="str">
        <f>VLOOKUP(Q5,道具信息!$Q$3:$S$20,2,FALSE)</f>
        <v>CHEST_ITEM_TYPE_T1_SHARD</v>
      </c>
      <c r="U5" s="3" t="str">
        <f>IF(COUNTIF(U4:U$4,T5)=0,T5,"")</f>
        <v/>
      </c>
      <c r="V5" s="3" t="str">
        <f>IF(U5&lt;&gt;"",V4&amp;","&amp;U5,V4)</f>
        <v>CHEST_ITEM_TYPE_T1_SHARD</v>
      </c>
      <c r="W5" s="13" t="str">
        <f t="shared" ref="W5:W8" si="6">IF(U5&lt;&gt;"",ROUND(S5*100%,3),"")</f>
        <v/>
      </c>
      <c r="X5" s="3" t="str">
        <f t="shared" ref="X5:X8" si="7">TEXT(W5,"0.0%")</f>
        <v/>
      </c>
      <c r="Y5" s="3" t="str">
        <f>IF(X5&lt;&gt;"",Y4&amp;","&amp;X5,Y4)</f>
        <v>64.3%</v>
      </c>
    </row>
    <row r="6" spans="2:25" x14ac:dyDescent="0.3">
      <c r="B6" s="2">
        <f>数据源!BV38</f>
        <v>1</v>
      </c>
      <c r="C6" s="2" t="str">
        <f>数据源!BW38</f>
        <v>B-1</v>
      </c>
      <c r="D6" s="2" t="str">
        <f>数据源!BX38</f>
        <v>坦克碎片</v>
      </c>
      <c r="E6" s="2">
        <f>数据源!BY38</f>
        <v>25</v>
      </c>
      <c r="F6" s="2">
        <f>数据源!BZ38</f>
        <v>10</v>
      </c>
      <c r="G6" s="2">
        <f>数据源!CA38</f>
        <v>0.22199999999999998</v>
      </c>
      <c r="H6" s="2">
        <f>数据源!CB38</f>
        <v>0.10655999999999999</v>
      </c>
      <c r="I6" s="2">
        <f>数据源!CC38</f>
        <v>1066</v>
      </c>
      <c r="J6" s="3">
        <f t="shared" si="2"/>
        <v>7</v>
      </c>
      <c r="K6" s="3">
        <f t="shared" si="3"/>
        <v>13</v>
      </c>
      <c r="L6" s="3" t="str">
        <f t="shared" si="4"/>
        <v>碎片</v>
      </c>
      <c r="M6" s="3">
        <f t="shared" ca="1" si="5"/>
        <v>53111</v>
      </c>
      <c r="N6" s="3" t="str">
        <f t="shared" ref="N6:N8" ca="1" si="8">N5&amp;","&amp;M6</f>
        <v>51111,52111,53111</v>
      </c>
      <c r="O6" s="3" t="str">
        <f t="shared" ref="O6:O8" si="9">O5&amp;","&amp;I6</f>
        <v>1066,1066,1066</v>
      </c>
      <c r="P6" s="1" t="str">
        <f t="shared" ref="P6:P8" si="10">P5&amp;","&amp;"("&amp;J6&amp;","&amp;K6&amp;")"</f>
        <v>(7,13),(7,13),(7,13)</v>
      </c>
      <c r="Q6" s="3" t="str">
        <f>IF(D6="坦克碎片",VLOOKUP(C6,道具信息!$N$2:$O$291,2,FALSE)&amp;"碎片",VLOOKUP(C6,道具信息!$N$2:$O$291,2,FALSE))</f>
        <v>T1坦克碎片</v>
      </c>
      <c r="R6" s="3">
        <f t="shared" si="0"/>
        <v>3198</v>
      </c>
      <c r="S6" s="11">
        <f t="shared" si="1"/>
        <v>0.64300000000000002</v>
      </c>
      <c r="T6" s="3" t="str">
        <f>VLOOKUP(Q6,道具信息!$Q$3:$S$20,2,FALSE)</f>
        <v>CHEST_ITEM_TYPE_T1_SHARD</v>
      </c>
      <c r="U6" s="3" t="str">
        <f>IF(COUNTIF(U$4:U5,T6)=0,T6,"")</f>
        <v/>
      </c>
      <c r="V6" s="3" t="str">
        <f t="shared" ref="V6:V8" si="11">IF(U6&lt;&gt;"",V5&amp;","&amp;U6,V5)</f>
        <v>CHEST_ITEM_TYPE_T1_SHARD</v>
      </c>
      <c r="W6" s="13" t="str">
        <f t="shared" si="6"/>
        <v/>
      </c>
      <c r="X6" s="3" t="str">
        <f t="shared" si="7"/>
        <v/>
      </c>
      <c r="Y6" s="3" t="str">
        <f t="shared" ref="Y6:Y8" si="12">IF(X6&lt;&gt;"",Y5&amp;","&amp;X6,Y5)</f>
        <v>64.3%</v>
      </c>
    </row>
    <row r="7" spans="2:25" x14ac:dyDescent="0.3">
      <c r="B7" s="2">
        <f>数据源!BV39</f>
        <v>1</v>
      </c>
      <c r="C7" s="2" t="str">
        <f>数据源!BW39</f>
        <v>T1LP1</v>
      </c>
      <c r="D7" s="2" t="str">
        <f>数据源!BX39</f>
        <v>部件</v>
      </c>
      <c r="E7" s="2">
        <f>数据源!BY39</f>
        <v>50</v>
      </c>
      <c r="F7" s="2">
        <f>数据源!BZ39</f>
        <v>4.5</v>
      </c>
      <c r="G7" s="2">
        <f>数据源!CA39</f>
        <v>3.6999999999999998E-2</v>
      </c>
      <c r="H7" s="2">
        <f>数据源!CB39</f>
        <v>1.9733333333333332E-2</v>
      </c>
      <c r="I7" s="2">
        <f>数据源!CC39</f>
        <v>197</v>
      </c>
      <c r="J7" s="3">
        <f t="shared" si="2"/>
        <v>3</v>
      </c>
      <c r="K7" s="3">
        <f t="shared" si="3"/>
        <v>6</v>
      </c>
      <c r="L7" s="3" t="str">
        <f t="shared" si="4"/>
        <v>部件</v>
      </c>
      <c r="M7" s="3">
        <f t="shared" ca="1" si="5"/>
        <v>91001</v>
      </c>
      <c r="N7" s="3" t="str">
        <f t="shared" ca="1" si="8"/>
        <v>51111,52111,53111,91001</v>
      </c>
      <c r="O7" s="3" t="str">
        <f t="shared" si="9"/>
        <v>1066,1066,1066,197</v>
      </c>
      <c r="P7" s="1" t="str">
        <f t="shared" si="10"/>
        <v>(7,13),(7,13),(7,13),(3,6)</v>
      </c>
      <c r="Q7" s="3" t="str">
        <f>IF(D7="坦克碎片",VLOOKUP(C7,道具信息!$N$2:$O$291,2,FALSE)&amp;"碎片",VLOOKUP(C7,道具信息!$N$2:$O$291,2,FALSE))</f>
        <v>T1部件</v>
      </c>
      <c r="R7" s="3">
        <f t="shared" si="0"/>
        <v>1779</v>
      </c>
      <c r="S7" s="11">
        <f t="shared" si="1"/>
        <v>0.35699999999999998</v>
      </c>
      <c r="T7" s="3" t="str">
        <f>VLOOKUP(Q7,道具信息!$Q$3:$S$20,2,FALSE)</f>
        <v>CHEST_ITEM_TYPE_T1_PART</v>
      </c>
      <c r="U7" s="3" t="str">
        <f>IF(COUNTIF(U$4:U6,T7)=0,T7,"")</f>
        <v>CHEST_ITEM_TYPE_T1_PART</v>
      </c>
      <c r="V7" s="3" t="str">
        <f t="shared" si="11"/>
        <v>CHEST_ITEM_TYPE_T1_SHARD,CHEST_ITEM_TYPE_T1_PART</v>
      </c>
      <c r="W7" s="13">
        <f t="shared" si="6"/>
        <v>0.35699999999999998</v>
      </c>
      <c r="X7" s="3" t="str">
        <f t="shared" si="7"/>
        <v>35.7%</v>
      </c>
      <c r="Y7" s="3" t="str">
        <f t="shared" si="12"/>
        <v>64.3%,35.7%</v>
      </c>
    </row>
    <row r="8" spans="2:25" x14ac:dyDescent="0.3">
      <c r="B8" s="2">
        <f>数据源!BV40</f>
        <v>1</v>
      </c>
      <c r="C8" s="2" t="str">
        <f>数据源!BW40</f>
        <v>T1LP3</v>
      </c>
      <c r="D8" s="2" t="str">
        <f>数据源!BX40</f>
        <v>部件</v>
      </c>
      <c r="E8" s="2">
        <f>数据源!BY40</f>
        <v>50</v>
      </c>
      <c r="F8" s="2">
        <f>数据源!BZ40</f>
        <v>4.5</v>
      </c>
      <c r="G8" s="2">
        <f>数据源!CA40</f>
        <v>3.6999999999999998E-2</v>
      </c>
      <c r="H8" s="2">
        <f>数据源!CB40</f>
        <v>1.9733333333333332E-2</v>
      </c>
      <c r="I8" s="2">
        <f>数据源!CC40</f>
        <v>197</v>
      </c>
      <c r="J8" s="3">
        <f t="shared" si="2"/>
        <v>3</v>
      </c>
      <c r="K8" s="3">
        <f t="shared" si="3"/>
        <v>6</v>
      </c>
      <c r="L8" s="3" t="str">
        <f t="shared" si="4"/>
        <v>部件</v>
      </c>
      <c r="M8" s="3">
        <f t="shared" ca="1" si="5"/>
        <v>91003</v>
      </c>
      <c r="N8" s="3" t="str">
        <f t="shared" ca="1" si="8"/>
        <v>51111,52111,53111,91001,91003</v>
      </c>
      <c r="O8" s="3" t="str">
        <f t="shared" si="9"/>
        <v>1066,1066,1066,197,197</v>
      </c>
      <c r="P8" s="1" t="str">
        <f t="shared" si="10"/>
        <v>(7,13),(7,13),(7,13),(3,6),(3,6)</v>
      </c>
      <c r="Q8" s="3" t="str">
        <f>IF(D8="坦克碎片",VLOOKUP(C8,道具信息!$N$2:$O$291,2,FALSE)&amp;"碎片",VLOOKUP(C8,道具信息!$N$2:$O$291,2,FALSE))</f>
        <v>T1部件</v>
      </c>
      <c r="R8" s="3">
        <f t="shared" si="0"/>
        <v>1779</v>
      </c>
      <c r="S8" s="11">
        <f t="shared" si="1"/>
        <v>0.35699999999999998</v>
      </c>
      <c r="T8" s="3" t="str">
        <f>VLOOKUP(Q8,道具信息!$Q$3:$S$20,2,FALSE)</f>
        <v>CHEST_ITEM_TYPE_T1_PART</v>
      </c>
      <c r="U8" s="3" t="str">
        <f>IF(COUNTIF(U$4:U7,T8)=0,T8,"")</f>
        <v/>
      </c>
      <c r="V8" s="3" t="str">
        <f t="shared" si="11"/>
        <v>CHEST_ITEM_TYPE_T1_SHARD,CHEST_ITEM_TYPE_T1_PART</v>
      </c>
      <c r="W8" s="13" t="str">
        <f t="shared" si="6"/>
        <v/>
      </c>
      <c r="X8" s="3" t="str">
        <f t="shared" si="7"/>
        <v/>
      </c>
      <c r="Y8" s="3" t="str">
        <f t="shared" si="12"/>
        <v>64.3%,35.7%</v>
      </c>
    </row>
    <row r="9" spans="2:25" x14ac:dyDescent="0.3">
      <c r="B9" s="2">
        <f>数据源!BV41</f>
        <v>1</v>
      </c>
      <c r="C9" s="2" t="str">
        <f>数据源!BW41</f>
        <v>T1LP5</v>
      </c>
      <c r="D9" s="2" t="str">
        <f>数据源!BX41</f>
        <v>部件</v>
      </c>
      <c r="E9" s="2">
        <f>数据源!BY41</f>
        <v>50</v>
      </c>
      <c r="F9" s="2">
        <f>数据源!BZ41</f>
        <v>4.5</v>
      </c>
      <c r="G9" s="2">
        <f>数据源!CA41</f>
        <v>3.6999999999999998E-2</v>
      </c>
      <c r="H9" s="2">
        <f>数据源!CB41</f>
        <v>1.9733333333333332E-2</v>
      </c>
      <c r="I9" s="2">
        <f>数据源!CC41</f>
        <v>197</v>
      </c>
      <c r="J9" s="3">
        <f t="shared" si="2"/>
        <v>3</v>
      </c>
      <c r="K9" s="3">
        <f t="shared" si="3"/>
        <v>6</v>
      </c>
      <c r="L9" s="3" t="str">
        <f t="shared" ref="L9:L15" si="13">RIGHT(D9,2)</f>
        <v>部件</v>
      </c>
      <c r="M9" s="3">
        <f t="shared" ref="M9:M15" ca="1" si="14">IF(OR(L9="坦克",L9="碎片"),VLOOKUP(C9,INDIRECT("坦克ID"),MATCH(L9&amp;"ID",INDIRECT("坦克标头"),0),FALSE),VLOOKUP(C9,INDIRECT(L9&amp;"ID"),2,FALSE))</f>
        <v>91005</v>
      </c>
      <c r="N9" s="3" t="str">
        <f t="shared" ref="N9:N15" ca="1" si="15">N8&amp;","&amp;M9</f>
        <v>51111,52111,53111,91001,91003,91005</v>
      </c>
      <c r="O9" s="3" t="str">
        <f t="shared" ref="O9:O15" si="16">O8&amp;","&amp;I9</f>
        <v>1066,1066,1066,197,197,197</v>
      </c>
      <c r="P9" s="1" t="str">
        <f t="shared" ref="P9:P15" si="17">P8&amp;","&amp;"("&amp;J9&amp;","&amp;K9&amp;")"</f>
        <v>(7,13),(7,13),(7,13),(3,6),(3,6),(3,6)</v>
      </c>
      <c r="Q9" s="3" t="str">
        <f>IF(D9="坦克碎片",VLOOKUP(C9,道具信息!$N$2:$O$291,2,FALSE)&amp;"碎片",VLOOKUP(C9,道具信息!$N$2:$O$291,2,FALSE))</f>
        <v>T1部件</v>
      </c>
      <c r="R9" s="3">
        <f t="shared" si="0"/>
        <v>1779</v>
      </c>
      <c r="S9" s="11">
        <f t="shared" si="1"/>
        <v>0.35699999999999998</v>
      </c>
      <c r="T9" s="3" t="str">
        <f>VLOOKUP(Q9,道具信息!$Q$3:$S$20,2,FALSE)</f>
        <v>CHEST_ITEM_TYPE_T1_PART</v>
      </c>
      <c r="U9" s="3" t="str">
        <f>IF(COUNTIF(U$4:U8,T9)=0,T9,"")</f>
        <v/>
      </c>
      <c r="V9" s="3" t="str">
        <f t="shared" ref="V9:V15" si="18">IF(U9&lt;&gt;"",V8&amp;","&amp;U9,V8)</f>
        <v>CHEST_ITEM_TYPE_T1_SHARD,CHEST_ITEM_TYPE_T1_PART</v>
      </c>
      <c r="W9" s="13" t="str">
        <f t="shared" ref="W9:W15" si="19">IF(U9&lt;&gt;"",ROUND(S9*100%,3),"")</f>
        <v/>
      </c>
      <c r="X9" s="3" t="str">
        <f t="shared" ref="X9:X15" si="20">TEXT(W9,"0.0%")</f>
        <v/>
      </c>
      <c r="Y9" s="3" t="str">
        <f t="shared" ref="Y9:Y15" si="21">IF(X9&lt;&gt;"",Y8&amp;","&amp;X9,Y8)</f>
        <v>64.3%,35.7%</v>
      </c>
    </row>
    <row r="10" spans="2:25" x14ac:dyDescent="0.3">
      <c r="B10" s="2">
        <f>数据源!BV42</f>
        <v>1</v>
      </c>
      <c r="C10" s="2" t="str">
        <f>数据源!BW42</f>
        <v>T1MP1</v>
      </c>
      <c r="D10" s="2" t="str">
        <f>数据源!BX42</f>
        <v>部件</v>
      </c>
      <c r="E10" s="2">
        <f>数据源!BY42</f>
        <v>50</v>
      </c>
      <c r="F10" s="2">
        <f>数据源!BZ42</f>
        <v>4.5</v>
      </c>
      <c r="G10" s="2">
        <f>数据源!CA42</f>
        <v>3.6999999999999998E-2</v>
      </c>
      <c r="H10" s="2">
        <f>数据源!CB42</f>
        <v>1.9733333333333332E-2</v>
      </c>
      <c r="I10" s="2">
        <f>数据源!CC42</f>
        <v>197</v>
      </c>
      <c r="J10" s="3">
        <f t="shared" si="2"/>
        <v>3</v>
      </c>
      <c r="K10" s="3">
        <f t="shared" si="3"/>
        <v>6</v>
      </c>
      <c r="L10" s="3" t="str">
        <f t="shared" si="13"/>
        <v>部件</v>
      </c>
      <c r="M10" s="3">
        <f t="shared" ca="1" si="14"/>
        <v>91101</v>
      </c>
      <c r="N10" s="3" t="str">
        <f t="shared" ca="1" si="15"/>
        <v>51111,52111,53111,91001,91003,91005,91101</v>
      </c>
      <c r="O10" s="3" t="str">
        <f t="shared" si="16"/>
        <v>1066,1066,1066,197,197,197,197</v>
      </c>
      <c r="P10" s="1" t="str">
        <f t="shared" si="17"/>
        <v>(7,13),(7,13),(7,13),(3,6),(3,6),(3,6),(3,6)</v>
      </c>
      <c r="Q10" s="3" t="str">
        <f>IF(D10="坦克碎片",VLOOKUP(C10,道具信息!$N$2:$O$291,2,FALSE)&amp;"碎片",VLOOKUP(C10,道具信息!$N$2:$O$291,2,FALSE))</f>
        <v>T1部件</v>
      </c>
      <c r="R10" s="3">
        <f t="shared" si="0"/>
        <v>1779</v>
      </c>
      <c r="S10" s="11">
        <f t="shared" si="1"/>
        <v>0.35699999999999998</v>
      </c>
      <c r="T10" s="3" t="str">
        <f>VLOOKUP(Q10,道具信息!$Q$3:$S$20,2,FALSE)</f>
        <v>CHEST_ITEM_TYPE_T1_PART</v>
      </c>
      <c r="U10" s="3" t="str">
        <f>IF(COUNTIF(U$4:U9,T10)=0,T10,"")</f>
        <v/>
      </c>
      <c r="V10" s="3" t="str">
        <f t="shared" si="18"/>
        <v>CHEST_ITEM_TYPE_T1_SHARD,CHEST_ITEM_TYPE_T1_PART</v>
      </c>
      <c r="W10" s="13" t="str">
        <f t="shared" si="19"/>
        <v/>
      </c>
      <c r="X10" s="3" t="str">
        <f t="shared" si="20"/>
        <v/>
      </c>
      <c r="Y10" s="3" t="str">
        <f t="shared" si="21"/>
        <v>64.3%,35.7%</v>
      </c>
    </row>
    <row r="11" spans="2:25" x14ac:dyDescent="0.3">
      <c r="B11" s="2">
        <f>数据源!BV43</f>
        <v>1</v>
      </c>
      <c r="C11" s="2" t="str">
        <f>数据源!BW43</f>
        <v>T1MP3</v>
      </c>
      <c r="D11" s="2" t="str">
        <f>数据源!BX43</f>
        <v>部件</v>
      </c>
      <c r="E11" s="2">
        <f>数据源!BY43</f>
        <v>50</v>
      </c>
      <c r="F11" s="2">
        <f>数据源!BZ43</f>
        <v>4.5</v>
      </c>
      <c r="G11" s="2">
        <f>数据源!CA43</f>
        <v>3.6999999999999998E-2</v>
      </c>
      <c r="H11" s="2">
        <f>数据源!CB43</f>
        <v>1.9733333333333332E-2</v>
      </c>
      <c r="I11" s="2">
        <f>数据源!CC43</f>
        <v>197</v>
      </c>
      <c r="J11" s="3">
        <f t="shared" si="2"/>
        <v>3</v>
      </c>
      <c r="K11" s="3">
        <f t="shared" si="3"/>
        <v>6</v>
      </c>
      <c r="L11" s="3" t="str">
        <f t="shared" si="13"/>
        <v>部件</v>
      </c>
      <c r="M11" s="3">
        <f t="shared" ca="1" si="14"/>
        <v>91103</v>
      </c>
      <c r="N11" s="3" t="str">
        <f t="shared" ca="1" si="15"/>
        <v>51111,52111,53111,91001,91003,91005,91101,91103</v>
      </c>
      <c r="O11" s="3" t="str">
        <f t="shared" si="16"/>
        <v>1066,1066,1066,197,197,197,197,197</v>
      </c>
      <c r="P11" s="1" t="str">
        <f t="shared" si="17"/>
        <v>(7,13),(7,13),(7,13),(3,6),(3,6),(3,6),(3,6),(3,6)</v>
      </c>
      <c r="Q11" s="3" t="str">
        <f>IF(D11="坦克碎片",VLOOKUP(C11,道具信息!$N$2:$O$291,2,FALSE)&amp;"碎片",VLOOKUP(C11,道具信息!$N$2:$O$291,2,FALSE))</f>
        <v>T1部件</v>
      </c>
      <c r="R11" s="3">
        <f t="shared" si="0"/>
        <v>1779</v>
      </c>
      <c r="S11" s="11">
        <f t="shared" si="1"/>
        <v>0.35699999999999998</v>
      </c>
      <c r="T11" s="3" t="str">
        <f>VLOOKUP(Q11,道具信息!$Q$3:$S$20,2,FALSE)</f>
        <v>CHEST_ITEM_TYPE_T1_PART</v>
      </c>
      <c r="U11" s="3" t="str">
        <f>IF(COUNTIF(U$4:U10,T11)=0,T11,"")</f>
        <v/>
      </c>
      <c r="V11" s="3" t="str">
        <f t="shared" si="18"/>
        <v>CHEST_ITEM_TYPE_T1_SHARD,CHEST_ITEM_TYPE_T1_PART</v>
      </c>
      <c r="W11" s="13" t="str">
        <f t="shared" si="19"/>
        <v/>
      </c>
      <c r="X11" s="3" t="str">
        <f t="shared" si="20"/>
        <v/>
      </c>
      <c r="Y11" s="3" t="str">
        <f t="shared" si="21"/>
        <v>64.3%,35.7%</v>
      </c>
    </row>
    <row r="12" spans="2:25" x14ac:dyDescent="0.3">
      <c r="B12" s="2">
        <f>数据源!BV44</f>
        <v>1</v>
      </c>
      <c r="C12" s="2" t="str">
        <f>数据源!BW44</f>
        <v>T1MP5</v>
      </c>
      <c r="D12" s="2" t="str">
        <f>数据源!BX44</f>
        <v>部件</v>
      </c>
      <c r="E12" s="2">
        <f>数据源!BY44</f>
        <v>50</v>
      </c>
      <c r="F12" s="2">
        <f>数据源!BZ44</f>
        <v>4.5</v>
      </c>
      <c r="G12" s="2">
        <f>数据源!CA44</f>
        <v>3.6999999999999998E-2</v>
      </c>
      <c r="H12" s="2">
        <f>数据源!CB44</f>
        <v>1.9733333333333332E-2</v>
      </c>
      <c r="I12" s="2">
        <f>数据源!CC44</f>
        <v>197</v>
      </c>
      <c r="J12" s="3">
        <f t="shared" si="2"/>
        <v>3</v>
      </c>
      <c r="K12" s="3">
        <f t="shared" si="3"/>
        <v>6</v>
      </c>
      <c r="L12" s="3" t="str">
        <f t="shared" si="13"/>
        <v>部件</v>
      </c>
      <c r="M12" s="3">
        <f t="shared" ca="1" si="14"/>
        <v>91105</v>
      </c>
      <c r="N12" s="3" t="str">
        <f t="shared" ca="1" si="15"/>
        <v>51111,52111,53111,91001,91003,91005,91101,91103,91105</v>
      </c>
      <c r="O12" s="3" t="str">
        <f t="shared" si="16"/>
        <v>1066,1066,1066,197,197,197,197,197,197</v>
      </c>
      <c r="P12" s="1" t="str">
        <f t="shared" si="17"/>
        <v>(7,13),(7,13),(7,13),(3,6),(3,6),(3,6),(3,6),(3,6),(3,6)</v>
      </c>
      <c r="Q12" s="3" t="str">
        <f>IF(D12="坦克碎片",VLOOKUP(C12,道具信息!$N$2:$O$291,2,FALSE)&amp;"碎片",VLOOKUP(C12,道具信息!$N$2:$O$291,2,FALSE))</f>
        <v>T1部件</v>
      </c>
      <c r="R12" s="3">
        <f t="shared" si="0"/>
        <v>1779</v>
      </c>
      <c r="S12" s="11">
        <f t="shared" si="1"/>
        <v>0.35699999999999998</v>
      </c>
      <c r="T12" s="3" t="str">
        <f>VLOOKUP(Q12,道具信息!$Q$3:$S$20,2,FALSE)</f>
        <v>CHEST_ITEM_TYPE_T1_PART</v>
      </c>
      <c r="U12" s="3" t="str">
        <f>IF(COUNTIF(U$4:U11,T12)=0,T12,"")</f>
        <v/>
      </c>
      <c r="V12" s="3" t="str">
        <f t="shared" si="18"/>
        <v>CHEST_ITEM_TYPE_T1_SHARD,CHEST_ITEM_TYPE_T1_PART</v>
      </c>
      <c r="W12" s="13" t="str">
        <f t="shared" si="19"/>
        <v/>
      </c>
      <c r="X12" s="3" t="str">
        <f t="shared" si="20"/>
        <v/>
      </c>
      <c r="Y12" s="3" t="str">
        <f t="shared" si="21"/>
        <v>64.3%,35.7%</v>
      </c>
    </row>
    <row r="13" spans="2:25" x14ac:dyDescent="0.3">
      <c r="B13" s="2">
        <f>数据源!BV45</f>
        <v>1</v>
      </c>
      <c r="C13" s="2" t="str">
        <f>数据源!BW45</f>
        <v>T1HP1</v>
      </c>
      <c r="D13" s="2" t="str">
        <f>数据源!BX45</f>
        <v>部件</v>
      </c>
      <c r="E13" s="2">
        <f>数据源!BY45</f>
        <v>50</v>
      </c>
      <c r="F13" s="2">
        <f>数据源!BZ45</f>
        <v>4.5</v>
      </c>
      <c r="G13" s="2">
        <f>数据源!CA45</f>
        <v>3.6999999999999998E-2</v>
      </c>
      <c r="H13" s="2">
        <f>数据源!CB45</f>
        <v>1.9733333333333332E-2</v>
      </c>
      <c r="I13" s="2">
        <f>数据源!CC45</f>
        <v>197</v>
      </c>
      <c r="J13" s="3">
        <f t="shared" si="2"/>
        <v>3</v>
      </c>
      <c r="K13" s="3">
        <f t="shared" si="3"/>
        <v>6</v>
      </c>
      <c r="L13" s="3" t="str">
        <f t="shared" si="13"/>
        <v>部件</v>
      </c>
      <c r="M13" s="3">
        <f t="shared" ca="1" si="14"/>
        <v>91201</v>
      </c>
      <c r="N13" s="3" t="str">
        <f t="shared" ca="1" si="15"/>
        <v>51111,52111,53111,91001,91003,91005,91101,91103,91105,91201</v>
      </c>
      <c r="O13" s="3" t="str">
        <f t="shared" si="16"/>
        <v>1066,1066,1066,197,197,197,197,197,197,197</v>
      </c>
      <c r="P13" s="1" t="str">
        <f t="shared" si="17"/>
        <v>(7,13),(7,13),(7,13),(3,6),(3,6),(3,6),(3,6),(3,6),(3,6),(3,6)</v>
      </c>
      <c r="Q13" s="3" t="str">
        <f>IF(D13="坦克碎片",VLOOKUP(C13,道具信息!$N$2:$O$291,2,FALSE)&amp;"碎片",VLOOKUP(C13,道具信息!$N$2:$O$291,2,FALSE))</f>
        <v>T1部件</v>
      </c>
      <c r="R13" s="3">
        <f t="shared" si="0"/>
        <v>1779</v>
      </c>
      <c r="S13" s="11">
        <f t="shared" si="1"/>
        <v>0.35699999999999998</v>
      </c>
      <c r="T13" s="3" t="str">
        <f>VLOOKUP(Q13,道具信息!$Q$3:$S$20,2,FALSE)</f>
        <v>CHEST_ITEM_TYPE_T1_PART</v>
      </c>
      <c r="U13" s="3" t="str">
        <f>IF(COUNTIF(U$4:U12,T13)=0,T13,"")</f>
        <v/>
      </c>
      <c r="V13" s="3" t="str">
        <f t="shared" si="18"/>
        <v>CHEST_ITEM_TYPE_T1_SHARD,CHEST_ITEM_TYPE_T1_PART</v>
      </c>
      <c r="W13" s="13" t="str">
        <f t="shared" si="19"/>
        <v/>
      </c>
      <c r="X13" s="3" t="str">
        <f t="shared" si="20"/>
        <v/>
      </c>
      <c r="Y13" s="3" t="str">
        <f t="shared" si="21"/>
        <v>64.3%,35.7%</v>
      </c>
    </row>
    <row r="14" spans="2:25" x14ac:dyDescent="0.3">
      <c r="B14" s="2">
        <f>数据源!BV46</f>
        <v>1</v>
      </c>
      <c r="C14" s="2" t="str">
        <f>数据源!BW46</f>
        <v>T1HP3</v>
      </c>
      <c r="D14" s="2" t="str">
        <f>数据源!BX46</f>
        <v>部件</v>
      </c>
      <c r="E14" s="2">
        <f>数据源!BY46</f>
        <v>50</v>
      </c>
      <c r="F14" s="2">
        <f>数据源!BZ46</f>
        <v>4.5</v>
      </c>
      <c r="G14" s="2">
        <f>数据源!CA46</f>
        <v>3.6999999999999998E-2</v>
      </c>
      <c r="H14" s="2">
        <f>数据源!CB46</f>
        <v>1.9733333333333332E-2</v>
      </c>
      <c r="I14" s="2">
        <f>数据源!CC46</f>
        <v>197</v>
      </c>
      <c r="J14" s="3">
        <f t="shared" si="2"/>
        <v>3</v>
      </c>
      <c r="K14" s="3">
        <f t="shared" si="3"/>
        <v>6</v>
      </c>
      <c r="L14" s="3" t="str">
        <f t="shared" si="13"/>
        <v>部件</v>
      </c>
      <c r="M14" s="3">
        <f t="shared" ca="1" si="14"/>
        <v>91203</v>
      </c>
      <c r="N14" s="3" t="str">
        <f t="shared" ca="1" si="15"/>
        <v>51111,52111,53111,91001,91003,91005,91101,91103,91105,91201,91203</v>
      </c>
      <c r="O14" s="3" t="str">
        <f t="shared" si="16"/>
        <v>1066,1066,1066,197,197,197,197,197,197,197,197</v>
      </c>
      <c r="P14" s="1" t="str">
        <f t="shared" si="17"/>
        <v>(7,13),(7,13),(7,13),(3,6),(3,6),(3,6),(3,6),(3,6),(3,6),(3,6),(3,6)</v>
      </c>
      <c r="Q14" s="3" t="str">
        <f>IF(D14="坦克碎片",VLOOKUP(C14,道具信息!$N$2:$O$291,2,FALSE)&amp;"碎片",VLOOKUP(C14,道具信息!$N$2:$O$291,2,FALSE))</f>
        <v>T1部件</v>
      </c>
      <c r="R14" s="3">
        <f t="shared" si="0"/>
        <v>1779</v>
      </c>
      <c r="S14" s="11">
        <f t="shared" si="1"/>
        <v>0.35699999999999998</v>
      </c>
      <c r="T14" s="3" t="str">
        <f>VLOOKUP(Q14,道具信息!$Q$3:$S$20,2,FALSE)</f>
        <v>CHEST_ITEM_TYPE_T1_PART</v>
      </c>
      <c r="U14" s="3" t="str">
        <f>IF(COUNTIF(U$4:U13,T14)=0,T14,"")</f>
        <v/>
      </c>
      <c r="V14" s="3" t="str">
        <f t="shared" si="18"/>
        <v>CHEST_ITEM_TYPE_T1_SHARD,CHEST_ITEM_TYPE_T1_PART</v>
      </c>
      <c r="W14" s="13" t="str">
        <f t="shared" si="19"/>
        <v/>
      </c>
      <c r="X14" s="3" t="str">
        <f t="shared" si="20"/>
        <v/>
      </c>
      <c r="Y14" s="3" t="str">
        <f t="shared" si="21"/>
        <v>64.3%,35.7%</v>
      </c>
    </row>
    <row r="15" spans="2:25" x14ac:dyDescent="0.3">
      <c r="B15" s="2">
        <f>数据源!BV47</f>
        <v>1</v>
      </c>
      <c r="C15" s="2" t="str">
        <f>数据源!BW47</f>
        <v>T1HP5</v>
      </c>
      <c r="D15" s="2" t="str">
        <f>数据源!BX47</f>
        <v>部件</v>
      </c>
      <c r="E15" s="2">
        <f>数据源!BY47</f>
        <v>50</v>
      </c>
      <c r="F15" s="2">
        <f>数据源!BZ47</f>
        <v>4.5</v>
      </c>
      <c r="G15" s="2">
        <f>数据源!CA47</f>
        <v>3.7999999999999999E-2</v>
      </c>
      <c r="H15" s="2">
        <f>数据源!CB47</f>
        <v>2.0266666666666665E-2</v>
      </c>
      <c r="I15" s="2">
        <f>数据源!CC47</f>
        <v>203</v>
      </c>
      <c r="J15" s="3">
        <f t="shared" si="2"/>
        <v>3</v>
      </c>
      <c r="K15" s="3">
        <f t="shared" si="3"/>
        <v>6</v>
      </c>
      <c r="L15" s="3" t="str">
        <f t="shared" si="13"/>
        <v>部件</v>
      </c>
      <c r="M15" s="3">
        <f t="shared" ca="1" si="14"/>
        <v>91205</v>
      </c>
      <c r="N15" s="3" t="str">
        <f t="shared" ca="1" si="15"/>
        <v>51111,52111,53111,91001,91003,91005,91101,91103,91105,91201,91203,91205</v>
      </c>
      <c r="O15" s="3" t="str">
        <f t="shared" si="16"/>
        <v>1066,1066,1066,197,197,197,197,197,197,197,197,203</v>
      </c>
      <c r="P15" s="1" t="str">
        <f t="shared" si="17"/>
        <v>(7,13),(7,13),(7,13),(3,6),(3,6),(3,6),(3,6),(3,6),(3,6),(3,6),(3,6),(3,6)</v>
      </c>
      <c r="Q15" s="3" t="str">
        <f>IF(D15="坦克碎片",VLOOKUP(C15,道具信息!$N$2:$O$291,2,FALSE)&amp;"碎片",VLOOKUP(C15,道具信息!$N$2:$O$291,2,FALSE))</f>
        <v>T1部件</v>
      </c>
      <c r="R15" s="3">
        <f t="shared" si="0"/>
        <v>1779</v>
      </c>
      <c r="S15" s="11">
        <f t="shared" si="1"/>
        <v>0.35699999999999998</v>
      </c>
      <c r="T15" s="3" t="str">
        <f>VLOOKUP(Q15,道具信息!$Q$3:$S$20,2,FALSE)</f>
        <v>CHEST_ITEM_TYPE_T1_PART</v>
      </c>
      <c r="U15" s="3" t="str">
        <f>IF(COUNTIF(U$4:U14,T15)=0,T15,"")</f>
        <v/>
      </c>
      <c r="V15" s="3" t="str">
        <f t="shared" si="18"/>
        <v>CHEST_ITEM_TYPE_T1_SHARD,CHEST_ITEM_TYPE_T1_PART</v>
      </c>
      <c r="W15" s="13" t="str">
        <f t="shared" si="19"/>
        <v/>
      </c>
      <c r="X15" s="3" t="str">
        <f t="shared" si="20"/>
        <v/>
      </c>
      <c r="Y15" s="3" t="str">
        <f t="shared" si="21"/>
        <v>64.3%,35.7%</v>
      </c>
    </row>
    <row r="16" spans="2:25" x14ac:dyDescent="0.3">
      <c r="N16" s="3" t="str">
        <f ca="1">"["&amp;N15&amp;"]"</f>
        <v>[51111,52111,53111,91001,91003,91005,91101,91103,91105,91201,91203,91205]</v>
      </c>
      <c r="O16" s="3" t="str">
        <f>"["&amp;O15&amp;"]"</f>
        <v>[1066,1066,1066,197,197,197,197,197,197,197,197,203]</v>
      </c>
      <c r="P16" s="3" t="str">
        <f>"["&amp;P15&amp;"]"</f>
        <v>[(7,13),(7,13),(7,13),(3,6),(3,6),(3,6),(3,6),(3,6),(3,6),(3,6),(3,6),(3,6)]</v>
      </c>
      <c r="V16" s="3" t="str">
        <f>"["&amp;V15&amp;"]"</f>
        <v>[CHEST_ITEM_TYPE_T1_SHARD,CHEST_ITEM_TYPE_T1_PART]</v>
      </c>
      <c r="Y16" s="3" t="str">
        <f>"["&amp;Y15&amp;"]"</f>
        <v>[64.3%,35.7%]</v>
      </c>
    </row>
    <row r="18" spans="2:25" x14ac:dyDescent="0.3">
      <c r="B18" s="2" t="str">
        <f>数据源!BV50</f>
        <v>联赛等级</v>
      </c>
      <c r="C18" s="2" t="str">
        <f>数据源!BW50</f>
        <v>道具名称</v>
      </c>
      <c r="D18" s="2" t="str">
        <f>数据源!BX50</f>
        <v>对应大类</v>
      </c>
      <c r="E18" s="2" t="str">
        <f>数据源!BY50</f>
        <v>道具价值</v>
      </c>
      <c r="F18" s="2" t="str">
        <f>数据源!BZ50</f>
        <v>抽取个数</v>
      </c>
      <c r="G18" s="2" t="str">
        <f>数据源!CA50</f>
        <v>价值比例</v>
      </c>
      <c r="H18" s="2" t="str">
        <f>数据源!CB50</f>
        <v>产出概率</v>
      </c>
      <c r="I18" s="2" t="str">
        <f>数据源!CC50</f>
        <v>权重值</v>
      </c>
      <c r="J18" s="7" t="s">
        <v>234</v>
      </c>
      <c r="K18" s="7" t="s">
        <v>235</v>
      </c>
      <c r="L18" s="3" t="s">
        <v>222</v>
      </c>
      <c r="M18" s="3" t="s">
        <v>152</v>
      </c>
      <c r="N18" s="3" t="s">
        <v>224</v>
      </c>
      <c r="O18" s="3" t="s">
        <v>225</v>
      </c>
      <c r="P18" s="3" t="s">
        <v>226</v>
      </c>
      <c r="Q18" s="8" t="s">
        <v>244</v>
      </c>
      <c r="R18" s="8" t="s">
        <v>245</v>
      </c>
      <c r="S18" s="8" t="s">
        <v>246</v>
      </c>
    </row>
    <row r="19" spans="2:25" x14ac:dyDescent="0.3">
      <c r="B19" s="2">
        <f>数据源!BV51</f>
        <v>2</v>
      </c>
      <c r="C19" s="2" t="str">
        <f>数据源!BW51</f>
        <v>二号</v>
      </c>
      <c r="D19" s="2" t="str">
        <f>数据源!BX51</f>
        <v>坦克</v>
      </c>
      <c r="E19" s="2">
        <f>数据源!BY51</f>
        <v>250</v>
      </c>
      <c r="F19" s="2">
        <f>数据源!BZ51</f>
        <v>1</v>
      </c>
      <c r="G19" s="2">
        <f>数据源!CA51</f>
        <v>0.14799999999999999</v>
      </c>
      <c r="H19" s="2">
        <f>数据源!CB51</f>
        <v>7.1039999999999992E-2</v>
      </c>
      <c r="I19" s="2">
        <f>数据源!CC51</f>
        <v>710</v>
      </c>
      <c r="J19" s="3">
        <f>ROUNDUP(IF(F19&gt;1,F19-ROUNDDOWN(SQRT(F19),0),F19),0)</f>
        <v>1</v>
      </c>
      <c r="K19" s="3">
        <f>F19*2-J19</f>
        <v>1</v>
      </c>
      <c r="L19" s="3" t="str">
        <f>RIGHT(D19,2)</f>
        <v>坦克</v>
      </c>
      <c r="M19" s="3">
        <f ca="1">IF(OR(L19="坦克",L19="碎片"),VLOOKUP(C19,INDIRECT("坦克ID"),MATCH(L19&amp;"ID",INDIRECT("坦克标头"),0),FALSE),VLOOKUP(C19,INDIRECT(L19&amp;"ID"),2,FALSE))</f>
        <v>11211</v>
      </c>
      <c r="N19" s="3">
        <f ca="1">M19</f>
        <v>11211</v>
      </c>
      <c r="O19" s="3">
        <f>I19</f>
        <v>710</v>
      </c>
      <c r="P19" s="1" t="str">
        <f>"("&amp;J19&amp;","&amp;K19&amp;")"</f>
        <v>(1,1)</v>
      </c>
      <c r="Q19" s="3" t="str">
        <f>IF(D19="坦克碎片",VLOOKUP(C19,道具信息!$N$2:$O$291,2,FALSE)&amp;"碎片",VLOOKUP(C19,道具信息!$N$2:$O$291,2,FALSE))</f>
        <v>T2坦克</v>
      </c>
      <c r="R19" s="3">
        <f t="shared" ref="R19:R45" si="22">SUMIFS(I$3:I$445,Q$3:Q$445,Q19,B$3:B$445,B19)</f>
        <v>2130</v>
      </c>
      <c r="S19" s="11">
        <f t="shared" ref="S19:S45" si="23">ROUND(R19/SUMIF(B$3:B$445,B19,I$3:I$445),3)</f>
        <v>0.437</v>
      </c>
      <c r="T19" s="3" t="str">
        <f>VLOOKUP(Q19,道具信息!$Q$3:$S$20,2,FALSE)</f>
        <v>CHEST_ITEM_TYPE_T2_TANK</v>
      </c>
      <c r="U19" s="3" t="str">
        <f>T19</f>
        <v>CHEST_ITEM_TYPE_T2_TANK</v>
      </c>
      <c r="V19" s="3" t="str">
        <f>U19</f>
        <v>CHEST_ITEM_TYPE_T2_TANK</v>
      </c>
      <c r="W19" s="13">
        <f>IF(U19&lt;&gt;"",ROUND(S19*100%,3),"")</f>
        <v>0.437</v>
      </c>
      <c r="X19" s="3" t="str">
        <f>TEXT(W19,"0.0%")</f>
        <v>43.7%</v>
      </c>
      <c r="Y19" s="3" t="str">
        <f>X19</f>
        <v>43.7%</v>
      </c>
    </row>
    <row r="20" spans="2:25" x14ac:dyDescent="0.3">
      <c r="B20" s="2">
        <f>数据源!BV52</f>
        <v>2</v>
      </c>
      <c r="C20" s="2" t="str">
        <f>数据源!BW52</f>
        <v>T-34</v>
      </c>
      <c r="D20" s="2" t="str">
        <f>数据源!BX52</f>
        <v>坦克</v>
      </c>
      <c r="E20" s="2">
        <f>数据源!BY52</f>
        <v>250</v>
      </c>
      <c r="F20" s="2">
        <f>数据源!BZ52</f>
        <v>1</v>
      </c>
      <c r="G20" s="2">
        <f>数据源!CA52</f>
        <v>0.14799999999999999</v>
      </c>
      <c r="H20" s="2">
        <f>数据源!CB52</f>
        <v>7.1039999999999992E-2</v>
      </c>
      <c r="I20" s="2">
        <f>数据源!CC52</f>
        <v>710</v>
      </c>
      <c r="J20" s="3">
        <f t="shared" ref="J20:J31" si="24">ROUNDUP(IF(F20&gt;1,F20-ROUNDDOWN(SQRT(F20),0),F20),0)</f>
        <v>1</v>
      </c>
      <c r="K20" s="3">
        <f t="shared" ref="K20:K31" si="25">F20*2-J20</f>
        <v>1</v>
      </c>
      <c r="L20" s="3" t="str">
        <f t="shared" ref="L20:L32" si="26">RIGHT(D20,2)</f>
        <v>坦克</v>
      </c>
      <c r="M20" s="3">
        <f t="shared" ref="M20:M32" ca="1" si="27">IF(OR(L20="坦克",L20="碎片"),VLOOKUP(C20,INDIRECT("坦克ID"),MATCH(L20&amp;"ID",INDIRECT("坦克标头"),0),FALSE),VLOOKUP(C20,INDIRECT(L20&amp;"ID"),2,FALSE))</f>
        <v>12211</v>
      </c>
      <c r="N20" s="3" t="str">
        <f ca="1">N19&amp;","&amp;M20</f>
        <v>11211,12211</v>
      </c>
      <c r="O20" s="3" t="str">
        <f>O19&amp;","&amp;I20</f>
        <v>710,710</v>
      </c>
      <c r="P20" s="1" t="str">
        <f>P19&amp;","&amp;"("&amp;J20&amp;","&amp;K20&amp;")"</f>
        <v>(1,1),(1,1)</v>
      </c>
      <c r="Q20" s="3" t="str">
        <f>IF(D20="坦克碎片",VLOOKUP(C20,道具信息!$N$2:$O$291,2,FALSE)&amp;"碎片",VLOOKUP(C20,道具信息!$N$2:$O$291,2,FALSE))</f>
        <v>T2坦克</v>
      </c>
      <c r="R20" s="3">
        <f t="shared" si="22"/>
        <v>2130</v>
      </c>
      <c r="S20" s="11">
        <f t="shared" si="23"/>
        <v>0.437</v>
      </c>
      <c r="T20" s="3" t="str">
        <f>VLOOKUP(Q20,道具信息!$Q$3:$S$20,2,FALSE)</f>
        <v>CHEST_ITEM_TYPE_T2_TANK</v>
      </c>
      <c r="U20" s="3" t="str">
        <f>IF(COUNTIF(U$19:U19,T20)=0,T20,"")</f>
        <v/>
      </c>
      <c r="V20" s="3" t="str">
        <f>IF(U20&lt;&gt;"",V19&amp;","&amp;U20,V19)</f>
        <v>CHEST_ITEM_TYPE_T2_TANK</v>
      </c>
      <c r="W20" s="13" t="str">
        <f t="shared" ref="W20" si="28">IF(U20&lt;&gt;"",ROUND(S20*100%,3),"")</f>
        <v/>
      </c>
      <c r="X20" s="3" t="str">
        <f t="shared" ref="X20" si="29">TEXT(W20,"0.0%")</f>
        <v/>
      </c>
      <c r="Y20" s="3" t="str">
        <f>IF(X20&lt;&gt;"",Y19&amp;","&amp;X20,Y19)</f>
        <v>43.7%</v>
      </c>
    </row>
    <row r="21" spans="2:25" x14ac:dyDescent="0.3">
      <c r="B21" s="2">
        <f>数据源!BV53</f>
        <v>2</v>
      </c>
      <c r="C21" s="2" t="str">
        <f>数据源!BW53</f>
        <v>KV-1</v>
      </c>
      <c r="D21" s="2" t="str">
        <f>数据源!BX53</f>
        <v>坦克</v>
      </c>
      <c r="E21" s="2">
        <f>数据源!BY53</f>
        <v>250</v>
      </c>
      <c r="F21" s="2">
        <f>数据源!BZ53</f>
        <v>1</v>
      </c>
      <c r="G21" s="2">
        <f>数据源!CA53</f>
        <v>0.14799999999999999</v>
      </c>
      <c r="H21" s="2">
        <f>数据源!CB53</f>
        <v>7.1039999999999992E-2</v>
      </c>
      <c r="I21" s="2">
        <f>数据源!CC53</f>
        <v>710</v>
      </c>
      <c r="J21" s="3">
        <f t="shared" si="24"/>
        <v>1</v>
      </c>
      <c r="K21" s="3">
        <f t="shared" si="25"/>
        <v>1</v>
      </c>
      <c r="L21" s="3" t="str">
        <f t="shared" si="26"/>
        <v>坦克</v>
      </c>
      <c r="M21" s="3">
        <f t="shared" ca="1" si="27"/>
        <v>13211</v>
      </c>
      <c r="N21" s="3" t="str">
        <f t="shared" ref="N21:N32" ca="1" si="30">N20&amp;","&amp;M21</f>
        <v>11211,12211,13211</v>
      </c>
      <c r="O21" s="3" t="str">
        <f t="shared" ref="O21:O32" si="31">O20&amp;","&amp;I21</f>
        <v>710,710,710</v>
      </c>
      <c r="P21" s="1" t="str">
        <f t="shared" ref="P21:P32" si="32">P20&amp;","&amp;"("&amp;J21&amp;","&amp;K21&amp;")"</f>
        <v>(1,1),(1,1),(1,1)</v>
      </c>
      <c r="Q21" s="3" t="str">
        <f>IF(D21="坦克碎片",VLOOKUP(C21,道具信息!$N$2:$O$291,2,FALSE)&amp;"碎片",VLOOKUP(C21,道具信息!$N$2:$O$291,2,FALSE))</f>
        <v>T2坦克</v>
      </c>
      <c r="R21" s="3">
        <f t="shared" si="22"/>
        <v>2130</v>
      </c>
      <c r="S21" s="11">
        <f t="shared" si="23"/>
        <v>0.437</v>
      </c>
      <c r="T21" s="3" t="str">
        <f>VLOOKUP(Q21,道具信息!$Q$3:$S$20,2,FALSE)</f>
        <v>CHEST_ITEM_TYPE_T2_TANK</v>
      </c>
      <c r="U21" s="3" t="str">
        <f>IF(COUNTIF(U$19:U20,T21)=0,T21,"")</f>
        <v/>
      </c>
      <c r="V21" s="3" t="str">
        <f t="shared" ref="V21:V34" si="33">IF(U21&lt;&gt;"",V20&amp;","&amp;U21,V20)</f>
        <v>CHEST_ITEM_TYPE_T2_TANK</v>
      </c>
      <c r="W21" s="13" t="str">
        <f t="shared" ref="W21:W34" si="34">IF(U21&lt;&gt;"",ROUND(S21*100%,3),"")</f>
        <v/>
      </c>
      <c r="X21" s="3" t="str">
        <f t="shared" ref="X21:X34" si="35">TEXT(W21,"0.0%")</f>
        <v/>
      </c>
      <c r="Y21" s="3" t="str">
        <f t="shared" ref="Y21:Y34" si="36">IF(X21&lt;&gt;"",Y20&amp;","&amp;X21,Y20)</f>
        <v>43.7%</v>
      </c>
    </row>
    <row r="22" spans="2:25" x14ac:dyDescent="0.3">
      <c r="B22" s="2">
        <f>数据源!BV54</f>
        <v>2</v>
      </c>
      <c r="C22" s="2" t="str">
        <f>数据源!BW54</f>
        <v>雷诺FT</v>
      </c>
      <c r="D22" s="2" t="str">
        <f>数据源!BX54</f>
        <v>坦克碎片</v>
      </c>
      <c r="E22" s="2">
        <f>数据源!BY54</f>
        <v>22.5</v>
      </c>
      <c r="F22" s="2">
        <f>数据源!BZ54</f>
        <v>10</v>
      </c>
      <c r="G22" s="2">
        <f>数据源!CA54</f>
        <v>3.6999999999999998E-2</v>
      </c>
      <c r="H22" s="2">
        <f>数据源!CB54</f>
        <v>1.9733333333333332E-2</v>
      </c>
      <c r="I22" s="2">
        <f>数据源!CC54</f>
        <v>197</v>
      </c>
      <c r="J22" s="3">
        <f t="shared" si="24"/>
        <v>7</v>
      </c>
      <c r="K22" s="3">
        <f t="shared" si="25"/>
        <v>13</v>
      </c>
      <c r="L22" s="3" t="str">
        <f t="shared" si="26"/>
        <v>碎片</v>
      </c>
      <c r="M22" s="3">
        <f t="shared" ca="1" si="27"/>
        <v>51111</v>
      </c>
      <c r="N22" s="3" t="str">
        <f t="shared" ca="1" si="30"/>
        <v>11211,12211,13211,51111</v>
      </c>
      <c r="O22" s="3" t="str">
        <f t="shared" si="31"/>
        <v>710,710,710,197</v>
      </c>
      <c r="P22" s="1" t="str">
        <f t="shared" si="32"/>
        <v>(1,1),(1,1),(1,1),(7,13)</v>
      </c>
      <c r="Q22" s="3" t="str">
        <f>IF(D22="坦克碎片",VLOOKUP(C22,道具信息!$N$2:$O$291,2,FALSE)&amp;"碎片",VLOOKUP(C22,道具信息!$N$2:$O$291,2,FALSE))</f>
        <v>T1坦克碎片</v>
      </c>
      <c r="R22" s="3">
        <f t="shared" si="22"/>
        <v>591</v>
      </c>
      <c r="S22" s="11">
        <f t="shared" si="23"/>
        <v>0.121</v>
      </c>
      <c r="T22" s="3" t="str">
        <f>VLOOKUP(Q22,道具信息!$Q$3:$S$20,2,FALSE)</f>
        <v>CHEST_ITEM_TYPE_T1_SHARD</v>
      </c>
      <c r="U22" s="3" t="str">
        <f>IF(COUNTIF(U$19:U21,T22)=0,T22,"")</f>
        <v>CHEST_ITEM_TYPE_T1_SHARD</v>
      </c>
      <c r="V22" s="3" t="str">
        <f t="shared" si="33"/>
        <v>CHEST_ITEM_TYPE_T2_TANK,CHEST_ITEM_TYPE_T1_SHARD</v>
      </c>
      <c r="W22" s="13">
        <f t="shared" si="34"/>
        <v>0.121</v>
      </c>
      <c r="X22" s="3" t="str">
        <f t="shared" si="35"/>
        <v>12.1%</v>
      </c>
      <c r="Y22" s="3" t="str">
        <f t="shared" si="36"/>
        <v>43.7%,12.1%</v>
      </c>
    </row>
    <row r="23" spans="2:25" x14ac:dyDescent="0.3">
      <c r="B23" s="2">
        <f>数据源!BV55</f>
        <v>2</v>
      </c>
      <c r="C23" s="2" t="str">
        <f>数据源!BW55</f>
        <v>Stuart</v>
      </c>
      <c r="D23" s="2" t="str">
        <f>数据源!BX55</f>
        <v>坦克碎片</v>
      </c>
      <c r="E23" s="2">
        <f>数据源!BY55</f>
        <v>22.5</v>
      </c>
      <c r="F23" s="2">
        <f>数据源!BZ55</f>
        <v>10</v>
      </c>
      <c r="G23" s="2">
        <f>数据源!CA55</f>
        <v>3.6999999999999998E-2</v>
      </c>
      <c r="H23" s="2">
        <f>数据源!CB55</f>
        <v>1.9733333333333332E-2</v>
      </c>
      <c r="I23" s="2">
        <f>数据源!CC55</f>
        <v>197</v>
      </c>
      <c r="J23" s="3">
        <f t="shared" si="24"/>
        <v>7</v>
      </c>
      <c r="K23" s="3">
        <f t="shared" si="25"/>
        <v>13</v>
      </c>
      <c r="L23" s="3" t="str">
        <f t="shared" si="26"/>
        <v>碎片</v>
      </c>
      <c r="M23" s="3">
        <f t="shared" ca="1" si="27"/>
        <v>52111</v>
      </c>
      <c r="N23" s="3" t="str">
        <f t="shared" ca="1" si="30"/>
        <v>11211,12211,13211,51111,52111</v>
      </c>
      <c r="O23" s="3" t="str">
        <f t="shared" si="31"/>
        <v>710,710,710,197,197</v>
      </c>
      <c r="P23" s="1" t="str">
        <f t="shared" si="32"/>
        <v>(1,1),(1,1),(1,1),(7,13),(7,13)</v>
      </c>
      <c r="Q23" s="3" t="str">
        <f>IF(D23="坦克碎片",VLOOKUP(C23,道具信息!$N$2:$O$291,2,FALSE)&amp;"碎片",VLOOKUP(C23,道具信息!$N$2:$O$291,2,FALSE))</f>
        <v>T1坦克碎片</v>
      </c>
      <c r="R23" s="3">
        <f t="shared" si="22"/>
        <v>591</v>
      </c>
      <c r="S23" s="11">
        <f t="shared" si="23"/>
        <v>0.121</v>
      </c>
      <c r="T23" s="3" t="str">
        <f>VLOOKUP(Q23,道具信息!$Q$3:$S$20,2,FALSE)</f>
        <v>CHEST_ITEM_TYPE_T1_SHARD</v>
      </c>
      <c r="U23" s="3" t="str">
        <f>IF(COUNTIF(U$19:U22,T23)=0,T23,"")</f>
        <v/>
      </c>
      <c r="V23" s="3" t="str">
        <f t="shared" si="33"/>
        <v>CHEST_ITEM_TYPE_T2_TANK,CHEST_ITEM_TYPE_T1_SHARD</v>
      </c>
      <c r="W23" s="13" t="str">
        <f t="shared" si="34"/>
        <v/>
      </c>
      <c r="X23" s="3" t="str">
        <f t="shared" si="35"/>
        <v/>
      </c>
      <c r="Y23" s="3" t="str">
        <f t="shared" si="36"/>
        <v>43.7%,12.1%</v>
      </c>
    </row>
    <row r="24" spans="2:25" x14ac:dyDescent="0.3">
      <c r="B24" s="2">
        <f>数据源!BV56</f>
        <v>2</v>
      </c>
      <c r="C24" s="2" t="str">
        <f>数据源!BW56</f>
        <v>B-1</v>
      </c>
      <c r="D24" s="2" t="str">
        <f>数据源!BX56</f>
        <v>坦克碎片</v>
      </c>
      <c r="E24" s="2">
        <f>数据源!BY56</f>
        <v>22.5</v>
      </c>
      <c r="F24" s="2">
        <f>数据源!BZ56</f>
        <v>10</v>
      </c>
      <c r="G24" s="2">
        <f>数据源!CA56</f>
        <v>3.6999999999999998E-2</v>
      </c>
      <c r="H24" s="2">
        <f>数据源!CB56</f>
        <v>1.9733333333333332E-2</v>
      </c>
      <c r="I24" s="2">
        <f>数据源!CC56</f>
        <v>197</v>
      </c>
      <c r="J24" s="3">
        <f t="shared" si="24"/>
        <v>7</v>
      </c>
      <c r="K24" s="3">
        <f t="shared" si="25"/>
        <v>13</v>
      </c>
      <c r="L24" s="3" t="str">
        <f t="shared" si="26"/>
        <v>碎片</v>
      </c>
      <c r="M24" s="3">
        <f t="shared" ca="1" si="27"/>
        <v>53111</v>
      </c>
      <c r="N24" s="3" t="str">
        <f t="shared" ca="1" si="30"/>
        <v>11211,12211,13211,51111,52111,53111</v>
      </c>
      <c r="O24" s="3" t="str">
        <f t="shared" si="31"/>
        <v>710,710,710,197,197,197</v>
      </c>
      <c r="P24" s="1" t="str">
        <f t="shared" si="32"/>
        <v>(1,1),(1,1),(1,1),(7,13),(7,13),(7,13)</v>
      </c>
      <c r="Q24" s="3" t="str">
        <f>IF(D24="坦克碎片",VLOOKUP(C24,道具信息!$N$2:$O$291,2,FALSE)&amp;"碎片",VLOOKUP(C24,道具信息!$N$2:$O$291,2,FALSE))</f>
        <v>T1坦克碎片</v>
      </c>
      <c r="R24" s="3">
        <f t="shared" si="22"/>
        <v>591</v>
      </c>
      <c r="S24" s="11">
        <f t="shared" si="23"/>
        <v>0.121</v>
      </c>
      <c r="T24" s="3" t="str">
        <f>VLOOKUP(Q24,道具信息!$Q$3:$S$20,2,FALSE)</f>
        <v>CHEST_ITEM_TYPE_T1_SHARD</v>
      </c>
      <c r="U24" s="3" t="str">
        <f>IF(COUNTIF(U$19:U23,T24)=0,T24,"")</f>
        <v/>
      </c>
      <c r="V24" s="3" t="str">
        <f t="shared" si="33"/>
        <v>CHEST_ITEM_TYPE_T2_TANK,CHEST_ITEM_TYPE_T1_SHARD</v>
      </c>
      <c r="W24" s="13" t="str">
        <f t="shared" si="34"/>
        <v/>
      </c>
      <c r="X24" s="3" t="str">
        <f t="shared" si="35"/>
        <v/>
      </c>
      <c r="Y24" s="3" t="str">
        <f t="shared" si="36"/>
        <v>43.7%,12.1%</v>
      </c>
    </row>
    <row r="25" spans="2:25" x14ac:dyDescent="0.3">
      <c r="B25" s="2">
        <f>数据源!BV57</f>
        <v>2</v>
      </c>
      <c r="C25" s="2" t="str">
        <f>数据源!BW57</f>
        <v>二号</v>
      </c>
      <c r="D25" s="2" t="str">
        <f>数据源!BX57</f>
        <v>坦克碎片</v>
      </c>
      <c r="E25" s="2">
        <f>数据源!BY57</f>
        <v>25</v>
      </c>
      <c r="F25" s="2">
        <f>数据源!BZ57</f>
        <v>10</v>
      </c>
      <c r="G25" s="2">
        <f>数据源!CA57</f>
        <v>3.6999999999999998E-2</v>
      </c>
      <c r="H25" s="2">
        <f>数据源!CB57</f>
        <v>1.7759999999999998E-2</v>
      </c>
      <c r="I25" s="2">
        <f>数据源!CC57</f>
        <v>178</v>
      </c>
      <c r="J25" s="3">
        <f t="shared" si="24"/>
        <v>7</v>
      </c>
      <c r="K25" s="3">
        <f t="shared" si="25"/>
        <v>13</v>
      </c>
      <c r="L25" s="3" t="str">
        <f t="shared" si="26"/>
        <v>碎片</v>
      </c>
      <c r="M25" s="3">
        <f t="shared" ca="1" si="27"/>
        <v>51211</v>
      </c>
      <c r="N25" s="3" t="str">
        <f t="shared" ca="1" si="30"/>
        <v>11211,12211,13211,51111,52111,53111,51211</v>
      </c>
      <c r="O25" s="3" t="str">
        <f t="shared" si="31"/>
        <v>710,710,710,197,197,197,178</v>
      </c>
      <c r="P25" s="1" t="str">
        <f t="shared" si="32"/>
        <v>(1,1),(1,1),(1,1),(7,13),(7,13),(7,13),(7,13)</v>
      </c>
      <c r="Q25" s="3" t="str">
        <f>IF(D25="坦克碎片",VLOOKUP(C25,道具信息!$N$2:$O$291,2,FALSE)&amp;"碎片",VLOOKUP(C25,道具信息!$N$2:$O$291,2,FALSE))</f>
        <v>T2坦克碎片</v>
      </c>
      <c r="R25" s="3">
        <f t="shared" si="22"/>
        <v>534</v>
      </c>
      <c r="S25" s="11">
        <f t="shared" si="23"/>
        <v>0.11</v>
      </c>
      <c r="T25" s="3" t="str">
        <f>VLOOKUP(Q25,道具信息!$Q$3:$S$20,2,FALSE)</f>
        <v>CHEST_ITEM_TYPE_T2_SHARD</v>
      </c>
      <c r="U25" s="3" t="str">
        <f>IF(COUNTIF(U$19:U24,T25)=0,T25,"")</f>
        <v>CHEST_ITEM_TYPE_T2_SHARD</v>
      </c>
      <c r="V25" s="3" t="str">
        <f t="shared" si="33"/>
        <v>CHEST_ITEM_TYPE_T2_TANK,CHEST_ITEM_TYPE_T1_SHARD,CHEST_ITEM_TYPE_T2_SHARD</v>
      </c>
      <c r="W25" s="13">
        <f t="shared" si="34"/>
        <v>0.11</v>
      </c>
      <c r="X25" s="3" t="str">
        <f t="shared" si="35"/>
        <v>11.0%</v>
      </c>
      <c r="Y25" s="3" t="str">
        <f t="shared" si="36"/>
        <v>43.7%,12.1%,11.0%</v>
      </c>
    </row>
    <row r="26" spans="2:25" x14ac:dyDescent="0.3">
      <c r="B26" s="2">
        <f>数据源!BV58</f>
        <v>2</v>
      </c>
      <c r="C26" s="2" t="str">
        <f>数据源!BW58</f>
        <v>T-34</v>
      </c>
      <c r="D26" s="2" t="str">
        <f>数据源!BX58</f>
        <v>坦克碎片</v>
      </c>
      <c r="E26" s="2">
        <f>数据源!BY58</f>
        <v>25</v>
      </c>
      <c r="F26" s="2">
        <f>数据源!BZ58</f>
        <v>10</v>
      </c>
      <c r="G26" s="2">
        <f>数据源!CA58</f>
        <v>3.6999999999999998E-2</v>
      </c>
      <c r="H26" s="2">
        <f>数据源!CB58</f>
        <v>1.7759999999999998E-2</v>
      </c>
      <c r="I26" s="2">
        <f>数据源!CC58</f>
        <v>178</v>
      </c>
      <c r="J26" s="3">
        <f t="shared" si="24"/>
        <v>7</v>
      </c>
      <c r="K26" s="3">
        <f t="shared" si="25"/>
        <v>13</v>
      </c>
      <c r="L26" s="3" t="str">
        <f t="shared" si="26"/>
        <v>碎片</v>
      </c>
      <c r="M26" s="3">
        <f t="shared" ca="1" si="27"/>
        <v>52211</v>
      </c>
      <c r="N26" s="3" t="str">
        <f t="shared" ca="1" si="30"/>
        <v>11211,12211,13211,51111,52111,53111,51211,52211</v>
      </c>
      <c r="O26" s="3" t="str">
        <f t="shared" si="31"/>
        <v>710,710,710,197,197,197,178,178</v>
      </c>
      <c r="P26" s="1" t="str">
        <f t="shared" si="32"/>
        <v>(1,1),(1,1),(1,1),(7,13),(7,13),(7,13),(7,13),(7,13)</v>
      </c>
      <c r="Q26" s="3" t="str">
        <f>IF(D26="坦克碎片",VLOOKUP(C26,道具信息!$N$2:$O$291,2,FALSE)&amp;"碎片",VLOOKUP(C26,道具信息!$N$2:$O$291,2,FALSE))</f>
        <v>T2坦克碎片</v>
      </c>
      <c r="R26" s="3">
        <f t="shared" si="22"/>
        <v>534</v>
      </c>
      <c r="S26" s="11">
        <f t="shared" si="23"/>
        <v>0.11</v>
      </c>
      <c r="T26" s="3" t="str">
        <f>VLOOKUP(Q26,道具信息!$Q$3:$S$20,2,FALSE)</f>
        <v>CHEST_ITEM_TYPE_T2_SHARD</v>
      </c>
      <c r="U26" s="3" t="str">
        <f>IF(COUNTIF(U$19:U25,T26)=0,T26,"")</f>
        <v/>
      </c>
      <c r="V26" s="3" t="str">
        <f t="shared" si="33"/>
        <v>CHEST_ITEM_TYPE_T2_TANK,CHEST_ITEM_TYPE_T1_SHARD,CHEST_ITEM_TYPE_T2_SHARD</v>
      </c>
      <c r="W26" s="13" t="str">
        <f t="shared" si="34"/>
        <v/>
      </c>
      <c r="X26" s="3" t="str">
        <f t="shared" si="35"/>
        <v/>
      </c>
      <c r="Y26" s="3" t="str">
        <f t="shared" si="36"/>
        <v>43.7%,12.1%,11.0%</v>
      </c>
    </row>
    <row r="27" spans="2:25" x14ac:dyDescent="0.3">
      <c r="B27" s="2">
        <f>数据源!BV59</f>
        <v>2</v>
      </c>
      <c r="C27" s="2" t="str">
        <f>数据源!BW59</f>
        <v>KV-1</v>
      </c>
      <c r="D27" s="2" t="str">
        <f>数据源!BX59</f>
        <v>坦克碎片</v>
      </c>
      <c r="E27" s="2">
        <f>数据源!BY59</f>
        <v>25</v>
      </c>
      <c r="F27" s="2">
        <f>数据源!BZ59</f>
        <v>10</v>
      </c>
      <c r="G27" s="2">
        <f>数据源!CA59</f>
        <v>3.6999999999999998E-2</v>
      </c>
      <c r="H27" s="2">
        <f>数据源!CB59</f>
        <v>1.7759999999999998E-2</v>
      </c>
      <c r="I27" s="2">
        <f>数据源!CC59</f>
        <v>178</v>
      </c>
      <c r="J27" s="3">
        <f t="shared" si="24"/>
        <v>7</v>
      </c>
      <c r="K27" s="3">
        <f t="shared" si="25"/>
        <v>13</v>
      </c>
      <c r="L27" s="3" t="str">
        <f t="shared" si="26"/>
        <v>碎片</v>
      </c>
      <c r="M27" s="3">
        <f t="shared" ca="1" si="27"/>
        <v>53211</v>
      </c>
      <c r="N27" s="3" t="str">
        <f t="shared" ca="1" si="30"/>
        <v>11211,12211,13211,51111,52111,53111,51211,52211,53211</v>
      </c>
      <c r="O27" s="3" t="str">
        <f t="shared" si="31"/>
        <v>710,710,710,197,197,197,178,178,178</v>
      </c>
      <c r="P27" s="1" t="str">
        <f t="shared" si="32"/>
        <v>(1,1),(1,1),(1,1),(7,13),(7,13),(7,13),(7,13),(7,13),(7,13)</v>
      </c>
      <c r="Q27" s="3" t="str">
        <f>IF(D27="坦克碎片",VLOOKUP(C27,道具信息!$N$2:$O$291,2,FALSE)&amp;"碎片",VLOOKUP(C27,道具信息!$N$2:$O$291,2,FALSE))</f>
        <v>T2坦克碎片</v>
      </c>
      <c r="R27" s="3">
        <f t="shared" si="22"/>
        <v>534</v>
      </c>
      <c r="S27" s="11">
        <f t="shared" si="23"/>
        <v>0.11</v>
      </c>
      <c r="T27" s="3" t="str">
        <f>VLOOKUP(Q27,道具信息!$Q$3:$S$20,2,FALSE)</f>
        <v>CHEST_ITEM_TYPE_T2_SHARD</v>
      </c>
      <c r="U27" s="3" t="str">
        <f>IF(COUNTIF(U$19:U26,T27)=0,T27,"")</f>
        <v/>
      </c>
      <c r="V27" s="3" t="str">
        <f t="shared" si="33"/>
        <v>CHEST_ITEM_TYPE_T2_TANK,CHEST_ITEM_TYPE_T1_SHARD,CHEST_ITEM_TYPE_T2_SHARD</v>
      </c>
      <c r="W27" s="13" t="str">
        <f t="shared" si="34"/>
        <v/>
      </c>
      <c r="X27" s="3" t="str">
        <f t="shared" si="35"/>
        <v/>
      </c>
      <c r="Y27" s="3" t="str">
        <f t="shared" si="36"/>
        <v>43.7%,12.1%,11.0%</v>
      </c>
    </row>
    <row r="28" spans="2:25" x14ac:dyDescent="0.3">
      <c r="B28" s="2">
        <f>数据源!BV60</f>
        <v>2</v>
      </c>
      <c r="C28" s="2" t="str">
        <f>数据源!BW60</f>
        <v>T1LP1</v>
      </c>
      <c r="D28" s="2" t="str">
        <f>数据源!BX60</f>
        <v>部件</v>
      </c>
      <c r="E28" s="2">
        <f>数据源!BY60</f>
        <v>45</v>
      </c>
      <c r="F28" s="2">
        <f>数据源!BZ60</f>
        <v>5.5</v>
      </c>
      <c r="G28" s="2">
        <f>数据源!CA60</f>
        <v>1.9E-2</v>
      </c>
      <c r="H28" s="2">
        <f>数据源!CB60</f>
        <v>9.2121212121212114E-3</v>
      </c>
      <c r="I28" s="2">
        <f>数据源!CC60</f>
        <v>92</v>
      </c>
      <c r="J28" s="3">
        <f t="shared" si="24"/>
        <v>4</v>
      </c>
      <c r="K28" s="3">
        <f t="shared" si="25"/>
        <v>7</v>
      </c>
      <c r="L28" s="3" t="str">
        <f t="shared" si="26"/>
        <v>部件</v>
      </c>
      <c r="M28" s="3">
        <f t="shared" ca="1" si="27"/>
        <v>91001</v>
      </c>
      <c r="N28" s="3" t="str">
        <f t="shared" ca="1" si="30"/>
        <v>11211,12211,13211,51111,52111,53111,51211,52211,53211,91001</v>
      </c>
      <c r="O28" s="3" t="str">
        <f t="shared" si="31"/>
        <v>710,710,710,197,197,197,178,178,178,92</v>
      </c>
      <c r="P28" s="1" t="str">
        <f t="shared" si="32"/>
        <v>(1,1),(1,1),(1,1),(7,13),(7,13),(7,13),(7,13),(7,13),(7,13),(4,7)</v>
      </c>
      <c r="Q28" s="3" t="str">
        <f>IF(D28="坦克碎片",VLOOKUP(C28,道具信息!$N$2:$O$291,2,FALSE)&amp;"碎片",VLOOKUP(C28,道具信息!$N$2:$O$291,2,FALSE))</f>
        <v>T1部件</v>
      </c>
      <c r="R28" s="3">
        <f t="shared" si="22"/>
        <v>1616</v>
      </c>
      <c r="S28" s="11">
        <f t="shared" si="23"/>
        <v>0.33200000000000002</v>
      </c>
      <c r="T28" s="3" t="str">
        <f>VLOOKUP(Q28,道具信息!$Q$3:$S$20,2,FALSE)</f>
        <v>CHEST_ITEM_TYPE_T1_PART</v>
      </c>
      <c r="U28" s="3" t="str">
        <f>IF(COUNTIF(U$19:U27,T28)=0,T28,"")</f>
        <v>CHEST_ITEM_TYPE_T1_PART</v>
      </c>
      <c r="V28" s="3" t="str">
        <f t="shared" si="33"/>
        <v>CHEST_ITEM_TYPE_T2_TANK,CHEST_ITEM_TYPE_T1_SHARD,CHEST_ITEM_TYPE_T2_SHARD,CHEST_ITEM_TYPE_T1_PART</v>
      </c>
      <c r="W28" s="13">
        <f t="shared" si="34"/>
        <v>0.33200000000000002</v>
      </c>
      <c r="X28" s="3" t="str">
        <f t="shared" si="35"/>
        <v>33.2%</v>
      </c>
      <c r="Y28" s="3" t="str">
        <f t="shared" si="36"/>
        <v>43.7%,12.1%,11.0%,33.2%</v>
      </c>
    </row>
    <row r="29" spans="2:25" x14ac:dyDescent="0.3">
      <c r="B29" s="2">
        <f>数据源!BV61</f>
        <v>2</v>
      </c>
      <c r="C29" s="2" t="str">
        <f>数据源!BW61</f>
        <v>T1LP3</v>
      </c>
      <c r="D29" s="2" t="str">
        <f>数据源!BX61</f>
        <v>部件</v>
      </c>
      <c r="E29" s="2">
        <f>数据源!BY61</f>
        <v>45</v>
      </c>
      <c r="F29" s="2">
        <f>数据源!BZ61</f>
        <v>5.5</v>
      </c>
      <c r="G29" s="2">
        <f>数据源!CA61</f>
        <v>1.9E-2</v>
      </c>
      <c r="H29" s="2">
        <f>数据源!CB61</f>
        <v>9.2121212121212114E-3</v>
      </c>
      <c r="I29" s="2">
        <f>数据源!CC61</f>
        <v>92</v>
      </c>
      <c r="J29" s="3">
        <f t="shared" si="24"/>
        <v>4</v>
      </c>
      <c r="K29" s="3">
        <f t="shared" si="25"/>
        <v>7</v>
      </c>
      <c r="L29" s="3" t="str">
        <f t="shared" si="26"/>
        <v>部件</v>
      </c>
      <c r="M29" s="3">
        <f t="shared" ca="1" si="27"/>
        <v>91003</v>
      </c>
      <c r="N29" s="3" t="str">
        <f t="shared" ca="1" si="30"/>
        <v>11211,12211,13211,51111,52111,53111,51211,52211,53211,91001,91003</v>
      </c>
      <c r="O29" s="3" t="str">
        <f t="shared" si="31"/>
        <v>710,710,710,197,197,197,178,178,178,92,92</v>
      </c>
      <c r="P29" s="1" t="str">
        <f t="shared" si="32"/>
        <v>(1,1),(1,1),(1,1),(7,13),(7,13),(7,13),(7,13),(7,13),(7,13),(4,7),(4,7)</v>
      </c>
      <c r="Q29" s="3" t="str">
        <f>IF(D29="坦克碎片",VLOOKUP(C29,道具信息!$N$2:$O$291,2,FALSE)&amp;"碎片",VLOOKUP(C29,道具信息!$N$2:$O$291,2,FALSE))</f>
        <v>T1部件</v>
      </c>
      <c r="R29" s="3">
        <f t="shared" si="22"/>
        <v>1616</v>
      </c>
      <c r="S29" s="11">
        <f t="shared" si="23"/>
        <v>0.33200000000000002</v>
      </c>
      <c r="T29" s="3" t="str">
        <f>VLOOKUP(Q29,道具信息!$Q$3:$S$20,2,FALSE)</f>
        <v>CHEST_ITEM_TYPE_T1_PART</v>
      </c>
      <c r="U29" s="3" t="str">
        <f>IF(COUNTIF(U$19:U28,T29)=0,T29,"")</f>
        <v/>
      </c>
      <c r="V29" s="3" t="str">
        <f t="shared" si="33"/>
        <v>CHEST_ITEM_TYPE_T2_TANK,CHEST_ITEM_TYPE_T1_SHARD,CHEST_ITEM_TYPE_T2_SHARD,CHEST_ITEM_TYPE_T1_PART</v>
      </c>
      <c r="W29" s="13" t="str">
        <f t="shared" si="34"/>
        <v/>
      </c>
      <c r="X29" s="3" t="str">
        <f t="shared" si="35"/>
        <v/>
      </c>
      <c r="Y29" s="3" t="str">
        <f t="shared" si="36"/>
        <v>43.7%,12.1%,11.0%,33.2%</v>
      </c>
    </row>
    <row r="30" spans="2:25" x14ac:dyDescent="0.3">
      <c r="B30" s="2">
        <f>数据源!BV62</f>
        <v>2</v>
      </c>
      <c r="C30" s="2" t="str">
        <f>数据源!BW62</f>
        <v>T1LP5</v>
      </c>
      <c r="D30" s="2" t="str">
        <f>数据源!BX62</f>
        <v>部件</v>
      </c>
      <c r="E30" s="2">
        <f>数据源!BY62</f>
        <v>45</v>
      </c>
      <c r="F30" s="2">
        <f>数据源!BZ62</f>
        <v>5.5</v>
      </c>
      <c r="G30" s="2">
        <f>数据源!CA62</f>
        <v>1.9E-2</v>
      </c>
      <c r="H30" s="2">
        <f>数据源!CB62</f>
        <v>9.2121212121212114E-3</v>
      </c>
      <c r="I30" s="2">
        <f>数据源!CC62</f>
        <v>92</v>
      </c>
      <c r="J30" s="3">
        <f t="shared" si="24"/>
        <v>4</v>
      </c>
      <c r="K30" s="3">
        <f t="shared" si="25"/>
        <v>7</v>
      </c>
      <c r="L30" s="3" t="str">
        <f t="shared" si="26"/>
        <v>部件</v>
      </c>
      <c r="M30" s="3">
        <f t="shared" ca="1" si="27"/>
        <v>91005</v>
      </c>
      <c r="N30" s="3" t="str">
        <f t="shared" ca="1" si="30"/>
        <v>11211,12211,13211,51111,52111,53111,51211,52211,53211,91001,91003,91005</v>
      </c>
      <c r="O30" s="3" t="str">
        <f t="shared" si="31"/>
        <v>710,710,710,197,197,197,178,178,178,92,92,92</v>
      </c>
      <c r="P30" s="1" t="str">
        <f t="shared" si="32"/>
        <v>(1,1),(1,1),(1,1),(7,13),(7,13),(7,13),(7,13),(7,13),(7,13),(4,7),(4,7),(4,7)</v>
      </c>
      <c r="Q30" s="3" t="str">
        <f>IF(D30="坦克碎片",VLOOKUP(C30,道具信息!$N$2:$O$291,2,FALSE)&amp;"碎片",VLOOKUP(C30,道具信息!$N$2:$O$291,2,FALSE))</f>
        <v>T1部件</v>
      </c>
      <c r="R30" s="3">
        <f t="shared" si="22"/>
        <v>1616</v>
      </c>
      <c r="S30" s="11">
        <f t="shared" si="23"/>
        <v>0.33200000000000002</v>
      </c>
      <c r="T30" s="3" t="str">
        <f>VLOOKUP(Q30,道具信息!$Q$3:$S$20,2,FALSE)</f>
        <v>CHEST_ITEM_TYPE_T1_PART</v>
      </c>
      <c r="U30" s="3" t="str">
        <f>IF(COUNTIF(U$19:U29,T30)=0,T30,"")</f>
        <v/>
      </c>
      <c r="V30" s="3" t="str">
        <f t="shared" si="33"/>
        <v>CHEST_ITEM_TYPE_T2_TANK,CHEST_ITEM_TYPE_T1_SHARD,CHEST_ITEM_TYPE_T2_SHARD,CHEST_ITEM_TYPE_T1_PART</v>
      </c>
      <c r="W30" s="13" t="str">
        <f t="shared" si="34"/>
        <v/>
      </c>
      <c r="X30" s="3" t="str">
        <f t="shared" si="35"/>
        <v/>
      </c>
      <c r="Y30" s="3" t="str">
        <f t="shared" si="36"/>
        <v>43.7%,12.1%,11.0%,33.2%</v>
      </c>
    </row>
    <row r="31" spans="2:25" x14ac:dyDescent="0.3">
      <c r="B31" s="2">
        <f>数据源!BV63</f>
        <v>2</v>
      </c>
      <c r="C31" s="2" t="str">
        <f>数据源!BW63</f>
        <v>T1MP1</v>
      </c>
      <c r="D31" s="2" t="str">
        <f>数据源!BX63</f>
        <v>部件</v>
      </c>
      <c r="E31" s="2">
        <f>数据源!BY63</f>
        <v>45</v>
      </c>
      <c r="F31" s="2">
        <f>数据源!BZ63</f>
        <v>5.5</v>
      </c>
      <c r="G31" s="2">
        <f>数据源!CA63</f>
        <v>1.9E-2</v>
      </c>
      <c r="H31" s="2">
        <f>数据源!CB63</f>
        <v>9.2121212121212114E-3</v>
      </c>
      <c r="I31" s="2">
        <f>数据源!CC63</f>
        <v>92</v>
      </c>
      <c r="J31" s="3">
        <f t="shared" si="24"/>
        <v>4</v>
      </c>
      <c r="K31" s="3">
        <f t="shared" si="25"/>
        <v>7</v>
      </c>
      <c r="L31" s="3" t="str">
        <f t="shared" si="26"/>
        <v>部件</v>
      </c>
      <c r="M31" s="3">
        <f t="shared" ca="1" si="27"/>
        <v>91101</v>
      </c>
      <c r="N31" s="3" t="str">
        <f t="shared" ca="1" si="30"/>
        <v>11211,12211,13211,51111,52111,53111,51211,52211,53211,91001,91003,91005,91101</v>
      </c>
      <c r="O31" s="3" t="str">
        <f t="shared" si="31"/>
        <v>710,710,710,197,197,197,178,178,178,92,92,92,92</v>
      </c>
      <c r="P31" s="1" t="str">
        <f t="shared" si="32"/>
        <v>(1,1),(1,1),(1,1),(7,13),(7,13),(7,13),(7,13),(7,13),(7,13),(4,7),(4,7),(4,7),(4,7)</v>
      </c>
      <c r="Q31" s="3" t="str">
        <f>IF(D31="坦克碎片",VLOOKUP(C31,道具信息!$N$2:$O$291,2,FALSE)&amp;"碎片",VLOOKUP(C31,道具信息!$N$2:$O$291,2,FALSE))</f>
        <v>T1部件</v>
      </c>
      <c r="R31" s="3">
        <f t="shared" si="22"/>
        <v>1616</v>
      </c>
      <c r="S31" s="11">
        <f t="shared" si="23"/>
        <v>0.33200000000000002</v>
      </c>
      <c r="T31" s="3" t="str">
        <f>VLOOKUP(Q31,道具信息!$Q$3:$S$20,2,FALSE)</f>
        <v>CHEST_ITEM_TYPE_T1_PART</v>
      </c>
      <c r="U31" s="3" t="str">
        <f>IF(COUNTIF(U$19:U30,T31)=0,T31,"")</f>
        <v/>
      </c>
      <c r="V31" s="3" t="str">
        <f t="shared" si="33"/>
        <v>CHEST_ITEM_TYPE_T2_TANK,CHEST_ITEM_TYPE_T1_SHARD,CHEST_ITEM_TYPE_T2_SHARD,CHEST_ITEM_TYPE_T1_PART</v>
      </c>
      <c r="W31" s="13" t="str">
        <f t="shared" si="34"/>
        <v/>
      </c>
      <c r="X31" s="3" t="str">
        <f t="shared" si="35"/>
        <v/>
      </c>
      <c r="Y31" s="3" t="str">
        <f t="shared" si="36"/>
        <v>43.7%,12.1%,11.0%,33.2%</v>
      </c>
    </row>
    <row r="32" spans="2:25" x14ac:dyDescent="0.3">
      <c r="B32" s="2">
        <f>数据源!BV64</f>
        <v>2</v>
      </c>
      <c r="C32" s="2" t="str">
        <f>数据源!BW64</f>
        <v>T1MP3</v>
      </c>
      <c r="D32" s="2" t="str">
        <f>数据源!BX64</f>
        <v>部件</v>
      </c>
      <c r="E32" s="2">
        <f>数据源!BY64</f>
        <v>45</v>
      </c>
      <c r="F32" s="2">
        <f>数据源!BZ64</f>
        <v>5.5</v>
      </c>
      <c r="G32" s="2">
        <f>数据源!CA64</f>
        <v>1.9E-2</v>
      </c>
      <c r="H32" s="2">
        <f>数据源!CB64</f>
        <v>9.2121212121212114E-3</v>
      </c>
      <c r="I32" s="2">
        <f>数据源!CC64</f>
        <v>92</v>
      </c>
      <c r="J32" s="3">
        <f t="shared" ref="J32:J45" si="37">ROUNDUP(IF(F32&gt;1,F32-ROUNDDOWN(SQRT(F32),0),F32),0)</f>
        <v>4</v>
      </c>
      <c r="K32" s="3">
        <f t="shared" ref="K32:K45" si="38">F32*2-J32</f>
        <v>7</v>
      </c>
      <c r="L32" s="3" t="str">
        <f t="shared" si="26"/>
        <v>部件</v>
      </c>
      <c r="M32" s="3">
        <f t="shared" ca="1" si="27"/>
        <v>91103</v>
      </c>
      <c r="N32" s="3" t="str">
        <f t="shared" ca="1" si="30"/>
        <v>11211,12211,13211,51111,52111,53111,51211,52211,53211,91001,91003,91005,91101,91103</v>
      </c>
      <c r="O32" s="3" t="str">
        <f t="shared" si="31"/>
        <v>710,710,710,197,197,197,178,178,178,92,92,92,92,92</v>
      </c>
      <c r="P32" s="1" t="str">
        <f t="shared" si="32"/>
        <v>(1,1),(1,1),(1,1),(7,13),(7,13),(7,13),(7,13),(7,13),(7,13),(4,7),(4,7),(4,7),(4,7),(4,7)</v>
      </c>
      <c r="Q32" s="3" t="str">
        <f>IF(D32="坦克碎片",VLOOKUP(C32,道具信息!$N$2:$O$291,2,FALSE)&amp;"碎片",VLOOKUP(C32,道具信息!$N$2:$O$291,2,FALSE))</f>
        <v>T1部件</v>
      </c>
      <c r="R32" s="3">
        <f t="shared" si="22"/>
        <v>1616</v>
      </c>
      <c r="S32" s="11">
        <f t="shared" si="23"/>
        <v>0.33200000000000002</v>
      </c>
      <c r="T32" s="3" t="str">
        <f>VLOOKUP(Q32,道具信息!$Q$3:$S$20,2,FALSE)</f>
        <v>CHEST_ITEM_TYPE_T1_PART</v>
      </c>
      <c r="U32" s="3" t="str">
        <f>IF(COUNTIF(U$19:U31,T32)=0,T32,"")</f>
        <v/>
      </c>
      <c r="V32" s="3" t="str">
        <f t="shared" si="33"/>
        <v>CHEST_ITEM_TYPE_T2_TANK,CHEST_ITEM_TYPE_T1_SHARD,CHEST_ITEM_TYPE_T2_SHARD,CHEST_ITEM_TYPE_T1_PART</v>
      </c>
      <c r="W32" s="13" t="str">
        <f t="shared" si="34"/>
        <v/>
      </c>
      <c r="X32" s="3" t="str">
        <f t="shared" si="35"/>
        <v/>
      </c>
      <c r="Y32" s="3" t="str">
        <f t="shared" si="36"/>
        <v>43.7%,12.1%,11.0%,33.2%</v>
      </c>
    </row>
    <row r="33" spans="2:25" x14ac:dyDescent="0.3">
      <c r="B33" s="2">
        <f>数据源!BV65</f>
        <v>2</v>
      </c>
      <c r="C33" s="2" t="str">
        <f>数据源!BW65</f>
        <v>T1MP5</v>
      </c>
      <c r="D33" s="2" t="str">
        <f>数据源!BX65</f>
        <v>部件</v>
      </c>
      <c r="E33" s="2">
        <f>数据源!BY65</f>
        <v>45</v>
      </c>
      <c r="F33" s="2">
        <f>数据源!BZ65</f>
        <v>5.5</v>
      </c>
      <c r="G33" s="2">
        <f>数据源!CA65</f>
        <v>1.9E-2</v>
      </c>
      <c r="H33" s="2">
        <f>数据源!CB65</f>
        <v>9.2121212121212114E-3</v>
      </c>
      <c r="I33" s="2">
        <f>数据源!CC65</f>
        <v>92</v>
      </c>
      <c r="J33" s="3">
        <f t="shared" si="37"/>
        <v>4</v>
      </c>
      <c r="K33" s="3">
        <f t="shared" si="38"/>
        <v>7</v>
      </c>
      <c r="L33" s="3" t="str">
        <f t="shared" ref="L33:L45" si="39">RIGHT(D33,2)</f>
        <v>部件</v>
      </c>
      <c r="M33" s="3">
        <f t="shared" ref="M33:M45" ca="1" si="40">IF(OR(L33="坦克",L33="碎片"),VLOOKUP(C33,INDIRECT("坦克ID"),MATCH(L33&amp;"ID",INDIRECT("坦克标头"),0),FALSE),VLOOKUP(C33,INDIRECT(L33&amp;"ID"),2,FALSE))</f>
        <v>91105</v>
      </c>
      <c r="N33" s="3" t="str">
        <f t="shared" ref="N33:N45" ca="1" si="41">N32&amp;","&amp;M33</f>
        <v>11211,12211,13211,51111,52111,53111,51211,52211,53211,91001,91003,91005,91101,91103,91105</v>
      </c>
      <c r="O33" s="3" t="str">
        <f t="shared" ref="O33:O45" si="42">O32&amp;","&amp;I33</f>
        <v>710,710,710,197,197,197,178,178,178,92,92,92,92,92,92</v>
      </c>
      <c r="P33" s="1" t="str">
        <f t="shared" ref="P33:P45" si="43">P32&amp;","&amp;"("&amp;J33&amp;","&amp;K33&amp;")"</f>
        <v>(1,1),(1,1),(1,1),(7,13),(7,13),(7,13),(7,13),(7,13),(7,13),(4,7),(4,7),(4,7),(4,7),(4,7),(4,7)</v>
      </c>
      <c r="Q33" s="3" t="str">
        <f>IF(D33="坦克碎片",VLOOKUP(C33,道具信息!$N$2:$O$291,2,FALSE)&amp;"碎片",VLOOKUP(C33,道具信息!$N$2:$O$291,2,FALSE))</f>
        <v>T1部件</v>
      </c>
      <c r="R33" s="3">
        <f t="shared" si="22"/>
        <v>1616</v>
      </c>
      <c r="S33" s="11">
        <f t="shared" si="23"/>
        <v>0.33200000000000002</v>
      </c>
      <c r="T33" s="3" t="str">
        <f>VLOOKUP(Q33,道具信息!$Q$3:$S$20,2,FALSE)</f>
        <v>CHEST_ITEM_TYPE_T1_PART</v>
      </c>
      <c r="U33" s="3" t="str">
        <f>IF(COUNTIF(U$19:U32,T33)=0,T33,"")</f>
        <v/>
      </c>
      <c r="V33" s="3" t="str">
        <f t="shared" si="33"/>
        <v>CHEST_ITEM_TYPE_T2_TANK,CHEST_ITEM_TYPE_T1_SHARD,CHEST_ITEM_TYPE_T2_SHARD,CHEST_ITEM_TYPE_T1_PART</v>
      </c>
      <c r="W33" s="13" t="str">
        <f t="shared" si="34"/>
        <v/>
      </c>
      <c r="X33" s="3" t="str">
        <f t="shared" si="35"/>
        <v/>
      </c>
      <c r="Y33" s="3" t="str">
        <f t="shared" si="36"/>
        <v>43.7%,12.1%,11.0%,33.2%</v>
      </c>
    </row>
    <row r="34" spans="2:25" x14ac:dyDescent="0.3">
      <c r="B34" s="2">
        <f>数据源!BV66</f>
        <v>2</v>
      </c>
      <c r="C34" s="2" t="str">
        <f>数据源!BW66</f>
        <v>T1HP1</v>
      </c>
      <c r="D34" s="2" t="str">
        <f>数据源!BX66</f>
        <v>部件</v>
      </c>
      <c r="E34" s="2">
        <f>数据源!BY66</f>
        <v>45</v>
      </c>
      <c r="F34" s="2">
        <f>数据源!BZ66</f>
        <v>5.5</v>
      </c>
      <c r="G34" s="2">
        <f>数据源!CA66</f>
        <v>1.9E-2</v>
      </c>
      <c r="H34" s="2">
        <f>数据源!CB66</f>
        <v>9.2121212121212114E-3</v>
      </c>
      <c r="I34" s="2">
        <f>数据源!CC66</f>
        <v>92</v>
      </c>
      <c r="J34" s="3">
        <f t="shared" si="37"/>
        <v>4</v>
      </c>
      <c r="K34" s="3">
        <f t="shared" si="38"/>
        <v>7</v>
      </c>
      <c r="L34" s="3" t="str">
        <f t="shared" si="39"/>
        <v>部件</v>
      </c>
      <c r="M34" s="3">
        <f t="shared" ca="1" si="40"/>
        <v>91201</v>
      </c>
      <c r="N34" s="3" t="str">
        <f t="shared" ca="1" si="41"/>
        <v>11211,12211,13211,51111,52111,53111,51211,52211,53211,91001,91003,91005,91101,91103,91105,91201</v>
      </c>
      <c r="O34" s="3" t="str">
        <f t="shared" si="42"/>
        <v>710,710,710,197,197,197,178,178,178,92,92,92,92,92,92,92</v>
      </c>
      <c r="P34" s="1" t="str">
        <f t="shared" si="43"/>
        <v>(1,1),(1,1),(1,1),(7,13),(7,13),(7,13),(7,13),(7,13),(7,13),(4,7),(4,7),(4,7),(4,7),(4,7),(4,7),(4,7)</v>
      </c>
      <c r="Q34" s="3" t="str">
        <f>IF(D34="坦克碎片",VLOOKUP(C34,道具信息!$N$2:$O$291,2,FALSE)&amp;"碎片",VLOOKUP(C34,道具信息!$N$2:$O$291,2,FALSE))</f>
        <v>T1部件</v>
      </c>
      <c r="R34" s="3">
        <f t="shared" si="22"/>
        <v>1616</v>
      </c>
      <c r="S34" s="11">
        <f t="shared" si="23"/>
        <v>0.33200000000000002</v>
      </c>
      <c r="T34" s="3" t="str">
        <f>VLOOKUP(Q34,道具信息!$Q$3:$S$20,2,FALSE)</f>
        <v>CHEST_ITEM_TYPE_T1_PART</v>
      </c>
      <c r="U34" s="3" t="str">
        <f>IF(COUNTIF(U$19:U33,T34)=0,T34,"")</f>
        <v/>
      </c>
      <c r="V34" s="3" t="str">
        <f t="shared" si="33"/>
        <v>CHEST_ITEM_TYPE_T2_TANK,CHEST_ITEM_TYPE_T1_SHARD,CHEST_ITEM_TYPE_T2_SHARD,CHEST_ITEM_TYPE_T1_PART</v>
      </c>
      <c r="W34" s="13" t="str">
        <f t="shared" si="34"/>
        <v/>
      </c>
      <c r="X34" s="3" t="str">
        <f t="shared" si="35"/>
        <v/>
      </c>
      <c r="Y34" s="3" t="str">
        <f t="shared" si="36"/>
        <v>43.7%,12.1%,11.0%,33.2%</v>
      </c>
    </row>
    <row r="35" spans="2:25" x14ac:dyDescent="0.3">
      <c r="B35" s="2">
        <f>数据源!BV67</f>
        <v>2</v>
      </c>
      <c r="C35" s="2" t="str">
        <f>数据源!BW67</f>
        <v>T1HP3</v>
      </c>
      <c r="D35" s="2" t="str">
        <f>数据源!BX67</f>
        <v>部件</v>
      </c>
      <c r="E35" s="2">
        <f>数据源!BY67</f>
        <v>45</v>
      </c>
      <c r="F35" s="2">
        <f>数据源!BZ67</f>
        <v>5.5</v>
      </c>
      <c r="G35" s="2">
        <f>数据源!CA67</f>
        <v>1.9E-2</v>
      </c>
      <c r="H35" s="2">
        <f>数据源!CB67</f>
        <v>9.2121212121212114E-3</v>
      </c>
      <c r="I35" s="2">
        <f>数据源!CC67</f>
        <v>92</v>
      </c>
      <c r="J35" s="3">
        <f t="shared" si="37"/>
        <v>4</v>
      </c>
      <c r="K35" s="3">
        <f t="shared" si="38"/>
        <v>7</v>
      </c>
      <c r="L35" s="3" t="str">
        <f t="shared" si="39"/>
        <v>部件</v>
      </c>
      <c r="M35" s="3">
        <f t="shared" ca="1" si="40"/>
        <v>91203</v>
      </c>
      <c r="N35" s="3" t="str">
        <f t="shared" ca="1" si="41"/>
        <v>11211,12211,13211,51111,52111,53111,51211,52211,53211,91001,91003,91005,91101,91103,91105,91201,91203</v>
      </c>
      <c r="O35" s="3" t="str">
        <f t="shared" si="42"/>
        <v>710,710,710,197,197,197,178,178,178,92,92,92,92,92,92,92,92</v>
      </c>
      <c r="P35" s="1" t="str">
        <f t="shared" si="43"/>
        <v>(1,1),(1,1),(1,1),(7,13),(7,13),(7,13),(7,13),(7,13),(7,13),(4,7),(4,7),(4,7),(4,7),(4,7),(4,7),(4,7),(4,7)</v>
      </c>
      <c r="Q35" s="3" t="str">
        <f>IF(D35="坦克碎片",VLOOKUP(C35,道具信息!$N$2:$O$291,2,FALSE)&amp;"碎片",VLOOKUP(C35,道具信息!$N$2:$O$291,2,FALSE))</f>
        <v>T1部件</v>
      </c>
      <c r="R35" s="3">
        <f t="shared" si="22"/>
        <v>1616</v>
      </c>
      <c r="S35" s="11">
        <f t="shared" si="23"/>
        <v>0.33200000000000002</v>
      </c>
      <c r="T35" s="3" t="str">
        <f>VLOOKUP(Q35,道具信息!$Q$3:$S$20,2,FALSE)</f>
        <v>CHEST_ITEM_TYPE_T1_PART</v>
      </c>
      <c r="U35" s="3" t="str">
        <f>IF(COUNTIF(U$19:U34,T35)=0,T35,"")</f>
        <v/>
      </c>
      <c r="V35" s="3" t="str">
        <f t="shared" ref="V35:V45" si="44">IF(U35&lt;&gt;"",V34&amp;","&amp;U35,V34)</f>
        <v>CHEST_ITEM_TYPE_T2_TANK,CHEST_ITEM_TYPE_T1_SHARD,CHEST_ITEM_TYPE_T2_SHARD,CHEST_ITEM_TYPE_T1_PART</v>
      </c>
      <c r="W35" s="13" t="str">
        <f t="shared" ref="W35:W45" si="45">IF(U35&lt;&gt;"",ROUND(S35*100%,3),"")</f>
        <v/>
      </c>
      <c r="X35" s="3" t="str">
        <f t="shared" ref="X35:X45" si="46">TEXT(W35,"0.0%")</f>
        <v/>
      </c>
      <c r="Y35" s="3" t="str">
        <f t="shared" ref="Y35:Y45" si="47">IF(X35&lt;&gt;"",Y34&amp;","&amp;X35,Y34)</f>
        <v>43.7%,12.1%,11.0%,33.2%</v>
      </c>
    </row>
    <row r="36" spans="2:25" x14ac:dyDescent="0.3">
      <c r="B36" s="2">
        <f>数据源!BV68</f>
        <v>2</v>
      </c>
      <c r="C36" s="2" t="str">
        <f>数据源!BW68</f>
        <v>T1HP5</v>
      </c>
      <c r="D36" s="2" t="str">
        <f>数据源!BX68</f>
        <v>部件</v>
      </c>
      <c r="E36" s="2">
        <f>数据源!BY68</f>
        <v>45</v>
      </c>
      <c r="F36" s="2">
        <f>数据源!BZ68</f>
        <v>5.5</v>
      </c>
      <c r="G36" s="2">
        <f>数据源!CA68</f>
        <v>1.9E-2</v>
      </c>
      <c r="H36" s="2">
        <f>数据源!CB68</f>
        <v>9.2121212121212114E-3</v>
      </c>
      <c r="I36" s="2">
        <f>数据源!CC68</f>
        <v>92</v>
      </c>
      <c r="J36" s="3">
        <f t="shared" si="37"/>
        <v>4</v>
      </c>
      <c r="K36" s="3">
        <f t="shared" si="38"/>
        <v>7</v>
      </c>
      <c r="L36" s="3" t="str">
        <f t="shared" si="39"/>
        <v>部件</v>
      </c>
      <c r="M36" s="3">
        <f t="shared" ca="1" si="40"/>
        <v>91205</v>
      </c>
      <c r="N36" s="3" t="str">
        <f t="shared" ca="1" si="41"/>
        <v>11211,12211,13211,51111,52111,53111,51211,52211,53211,91001,91003,91005,91101,91103,91105,91201,91203,91205</v>
      </c>
      <c r="O36" s="3" t="str">
        <f t="shared" si="42"/>
        <v>710,710,710,197,197,197,178,178,178,92,92,92,92,92,92,92,92,92</v>
      </c>
      <c r="P36" s="1" t="str">
        <f t="shared" si="43"/>
        <v>(1,1),(1,1),(1,1),(7,13),(7,13),(7,13),(7,13),(7,13),(7,13),(4,7),(4,7),(4,7),(4,7),(4,7),(4,7),(4,7),(4,7),(4,7)</v>
      </c>
      <c r="Q36" s="3" t="str">
        <f>IF(D36="坦克碎片",VLOOKUP(C36,道具信息!$N$2:$O$291,2,FALSE)&amp;"碎片",VLOOKUP(C36,道具信息!$N$2:$O$291,2,FALSE))</f>
        <v>T1部件</v>
      </c>
      <c r="R36" s="3">
        <f t="shared" si="22"/>
        <v>1616</v>
      </c>
      <c r="S36" s="11">
        <f t="shared" si="23"/>
        <v>0.33200000000000002</v>
      </c>
      <c r="T36" s="3" t="str">
        <f>VLOOKUP(Q36,道具信息!$Q$3:$S$20,2,FALSE)</f>
        <v>CHEST_ITEM_TYPE_T1_PART</v>
      </c>
      <c r="U36" s="3" t="str">
        <f>IF(COUNTIF(U$19:U35,T36)=0,T36,"")</f>
        <v/>
      </c>
      <c r="V36" s="3" t="str">
        <f t="shared" si="44"/>
        <v>CHEST_ITEM_TYPE_T2_TANK,CHEST_ITEM_TYPE_T1_SHARD,CHEST_ITEM_TYPE_T2_SHARD,CHEST_ITEM_TYPE_T1_PART</v>
      </c>
      <c r="W36" s="13" t="str">
        <f t="shared" si="45"/>
        <v/>
      </c>
      <c r="X36" s="3" t="str">
        <f t="shared" si="46"/>
        <v/>
      </c>
      <c r="Y36" s="3" t="str">
        <f t="shared" si="47"/>
        <v>43.7%,12.1%,11.0%,33.2%</v>
      </c>
    </row>
    <row r="37" spans="2:25" x14ac:dyDescent="0.3">
      <c r="B37" s="2">
        <f>数据源!BV69</f>
        <v>2</v>
      </c>
      <c r="C37" s="2" t="str">
        <f>数据源!BW69</f>
        <v>T1LP2</v>
      </c>
      <c r="D37" s="2" t="str">
        <f>数据源!BX69</f>
        <v>部件</v>
      </c>
      <c r="E37" s="2">
        <f>数据源!BY69</f>
        <v>45</v>
      </c>
      <c r="F37" s="2">
        <f>数据源!BZ69</f>
        <v>5.5</v>
      </c>
      <c r="G37" s="2">
        <f>数据源!CA69</f>
        <v>1.9E-2</v>
      </c>
      <c r="H37" s="2">
        <f>数据源!CB69</f>
        <v>9.2121212121212114E-3</v>
      </c>
      <c r="I37" s="2">
        <f>数据源!CC69</f>
        <v>92</v>
      </c>
      <c r="J37" s="3">
        <f t="shared" si="37"/>
        <v>4</v>
      </c>
      <c r="K37" s="3">
        <f t="shared" si="38"/>
        <v>7</v>
      </c>
      <c r="L37" s="3" t="str">
        <f t="shared" si="39"/>
        <v>部件</v>
      </c>
      <c r="M37" s="3">
        <f t="shared" ca="1" si="40"/>
        <v>91002</v>
      </c>
      <c r="N37" s="3" t="str">
        <f t="shared" ca="1" si="41"/>
        <v>11211,12211,13211,51111,52111,53111,51211,52211,53211,91001,91003,91005,91101,91103,91105,91201,91203,91205,91002</v>
      </c>
      <c r="O37" s="3" t="str">
        <f t="shared" si="42"/>
        <v>710,710,710,197,197,197,178,178,178,92,92,92,92,92,92,92,92,92,92</v>
      </c>
      <c r="P37" s="1" t="str">
        <f t="shared" si="43"/>
        <v>(1,1),(1,1),(1,1),(7,13),(7,13),(7,13),(7,13),(7,13),(7,13),(4,7),(4,7),(4,7),(4,7),(4,7),(4,7),(4,7),(4,7),(4,7),(4,7)</v>
      </c>
      <c r="Q37" s="3" t="str">
        <f>IF(D37="坦克碎片",VLOOKUP(C37,道具信息!$N$2:$O$291,2,FALSE)&amp;"碎片",VLOOKUP(C37,道具信息!$N$2:$O$291,2,FALSE))</f>
        <v>T1部件</v>
      </c>
      <c r="R37" s="3">
        <f t="shared" si="22"/>
        <v>1616</v>
      </c>
      <c r="S37" s="11">
        <f t="shared" si="23"/>
        <v>0.33200000000000002</v>
      </c>
      <c r="T37" s="3" t="str">
        <f>VLOOKUP(Q37,道具信息!$Q$3:$S$20,2,FALSE)</f>
        <v>CHEST_ITEM_TYPE_T1_PART</v>
      </c>
      <c r="U37" s="3" t="str">
        <f>IF(COUNTIF(U$19:U36,T37)=0,T37,"")</f>
        <v/>
      </c>
      <c r="V37" s="3" t="str">
        <f t="shared" si="44"/>
        <v>CHEST_ITEM_TYPE_T2_TANK,CHEST_ITEM_TYPE_T1_SHARD,CHEST_ITEM_TYPE_T2_SHARD,CHEST_ITEM_TYPE_T1_PART</v>
      </c>
      <c r="W37" s="13" t="str">
        <f t="shared" si="45"/>
        <v/>
      </c>
      <c r="X37" s="3" t="str">
        <f t="shared" si="46"/>
        <v/>
      </c>
      <c r="Y37" s="3" t="str">
        <f t="shared" si="47"/>
        <v>43.7%,12.1%,11.0%,33.2%</v>
      </c>
    </row>
    <row r="38" spans="2:25" x14ac:dyDescent="0.3">
      <c r="B38" s="2">
        <f>数据源!BV70</f>
        <v>2</v>
      </c>
      <c r="C38" s="2" t="str">
        <f>数据源!BW70</f>
        <v>T1LP4</v>
      </c>
      <c r="D38" s="2" t="str">
        <f>数据源!BX70</f>
        <v>部件</v>
      </c>
      <c r="E38" s="2">
        <f>数据源!BY70</f>
        <v>45</v>
      </c>
      <c r="F38" s="2">
        <f>数据源!BZ70</f>
        <v>5.5</v>
      </c>
      <c r="G38" s="2">
        <f>数据源!CA70</f>
        <v>1.7999999999999999E-2</v>
      </c>
      <c r="H38" s="2">
        <f>数据源!CB70</f>
        <v>8.7272727272727259E-3</v>
      </c>
      <c r="I38" s="2">
        <f>数据源!CC70</f>
        <v>87</v>
      </c>
      <c r="J38" s="3">
        <f t="shared" si="37"/>
        <v>4</v>
      </c>
      <c r="K38" s="3">
        <f t="shared" si="38"/>
        <v>7</v>
      </c>
      <c r="L38" s="3" t="str">
        <f t="shared" si="39"/>
        <v>部件</v>
      </c>
      <c r="M38" s="3">
        <f t="shared" ca="1" si="40"/>
        <v>91004</v>
      </c>
      <c r="N38" s="3" t="str">
        <f t="shared" ca="1" si="41"/>
        <v>11211,12211,13211,51111,52111,53111,51211,52211,53211,91001,91003,91005,91101,91103,91105,91201,91203,91205,91002,91004</v>
      </c>
      <c r="O38" s="3" t="str">
        <f t="shared" si="42"/>
        <v>710,710,710,197,197,197,178,178,178,92,92,92,92,92,92,92,92,92,92,87</v>
      </c>
      <c r="P38" s="1" t="str">
        <f t="shared" si="43"/>
        <v>(1,1),(1,1),(1,1),(7,13),(7,13),(7,13),(7,13),(7,13),(7,13),(4,7),(4,7),(4,7),(4,7),(4,7),(4,7),(4,7),(4,7),(4,7),(4,7),(4,7)</v>
      </c>
      <c r="Q38" s="3" t="str">
        <f>IF(D38="坦克碎片",VLOOKUP(C38,道具信息!$N$2:$O$291,2,FALSE)&amp;"碎片",VLOOKUP(C38,道具信息!$N$2:$O$291,2,FALSE))</f>
        <v>T1部件</v>
      </c>
      <c r="R38" s="3">
        <f t="shared" si="22"/>
        <v>1616</v>
      </c>
      <c r="S38" s="11">
        <f t="shared" si="23"/>
        <v>0.33200000000000002</v>
      </c>
      <c r="T38" s="3" t="str">
        <f>VLOOKUP(Q38,道具信息!$Q$3:$S$20,2,FALSE)</f>
        <v>CHEST_ITEM_TYPE_T1_PART</v>
      </c>
      <c r="U38" s="3" t="str">
        <f>IF(COUNTIF(U$19:U37,T38)=0,T38,"")</f>
        <v/>
      </c>
      <c r="V38" s="3" t="str">
        <f t="shared" si="44"/>
        <v>CHEST_ITEM_TYPE_T2_TANK,CHEST_ITEM_TYPE_T1_SHARD,CHEST_ITEM_TYPE_T2_SHARD,CHEST_ITEM_TYPE_T1_PART</v>
      </c>
      <c r="W38" s="13" t="str">
        <f t="shared" si="45"/>
        <v/>
      </c>
      <c r="X38" s="3" t="str">
        <f t="shared" si="46"/>
        <v/>
      </c>
      <c r="Y38" s="3" t="str">
        <f t="shared" si="47"/>
        <v>43.7%,12.1%,11.0%,33.2%</v>
      </c>
    </row>
    <row r="39" spans="2:25" x14ac:dyDescent="0.3">
      <c r="B39" s="2">
        <f>数据源!BV71</f>
        <v>2</v>
      </c>
      <c r="C39" s="2" t="str">
        <f>数据源!BW71</f>
        <v>T1LP6</v>
      </c>
      <c r="D39" s="2" t="str">
        <f>数据源!BX71</f>
        <v>部件</v>
      </c>
      <c r="E39" s="2">
        <f>数据源!BY71</f>
        <v>45</v>
      </c>
      <c r="F39" s="2">
        <f>数据源!BZ71</f>
        <v>5.5</v>
      </c>
      <c r="G39" s="2">
        <f>数据源!CA71</f>
        <v>1.7999999999999999E-2</v>
      </c>
      <c r="H39" s="2">
        <f>数据源!CB71</f>
        <v>8.7272727272727259E-3</v>
      </c>
      <c r="I39" s="2">
        <f>数据源!CC71</f>
        <v>87</v>
      </c>
      <c r="J39" s="3">
        <f t="shared" si="37"/>
        <v>4</v>
      </c>
      <c r="K39" s="3">
        <f t="shared" si="38"/>
        <v>7</v>
      </c>
      <c r="L39" s="3" t="str">
        <f t="shared" si="39"/>
        <v>部件</v>
      </c>
      <c r="M39" s="3">
        <f t="shared" ca="1" si="40"/>
        <v>91006</v>
      </c>
      <c r="N39" s="3" t="str">
        <f t="shared" ca="1" si="41"/>
        <v>11211,12211,13211,51111,52111,53111,51211,52211,53211,91001,91003,91005,91101,91103,91105,91201,91203,91205,91002,91004,91006</v>
      </c>
      <c r="O39" s="3" t="str">
        <f t="shared" si="42"/>
        <v>710,710,710,197,197,197,178,178,178,92,92,92,92,92,92,92,92,92,92,87,87</v>
      </c>
      <c r="P39" s="1" t="str">
        <f t="shared" si="43"/>
        <v>(1,1),(1,1),(1,1),(7,13),(7,13),(7,13),(7,13),(7,13),(7,13),(4,7),(4,7),(4,7),(4,7),(4,7),(4,7),(4,7),(4,7),(4,7),(4,7),(4,7),(4,7)</v>
      </c>
      <c r="Q39" s="3" t="str">
        <f>IF(D39="坦克碎片",VLOOKUP(C39,道具信息!$N$2:$O$291,2,FALSE)&amp;"碎片",VLOOKUP(C39,道具信息!$N$2:$O$291,2,FALSE))</f>
        <v>T1部件</v>
      </c>
      <c r="R39" s="3">
        <f t="shared" si="22"/>
        <v>1616</v>
      </c>
      <c r="S39" s="11">
        <f t="shared" si="23"/>
        <v>0.33200000000000002</v>
      </c>
      <c r="T39" s="3" t="str">
        <f>VLOOKUP(Q39,道具信息!$Q$3:$S$20,2,FALSE)</f>
        <v>CHEST_ITEM_TYPE_T1_PART</v>
      </c>
      <c r="U39" s="3" t="str">
        <f>IF(COUNTIF(U$19:U38,T39)=0,T39,"")</f>
        <v/>
      </c>
      <c r="V39" s="3" t="str">
        <f t="shared" si="44"/>
        <v>CHEST_ITEM_TYPE_T2_TANK,CHEST_ITEM_TYPE_T1_SHARD,CHEST_ITEM_TYPE_T2_SHARD,CHEST_ITEM_TYPE_T1_PART</v>
      </c>
      <c r="W39" s="13" t="str">
        <f t="shared" si="45"/>
        <v/>
      </c>
      <c r="X39" s="3" t="str">
        <f t="shared" si="46"/>
        <v/>
      </c>
      <c r="Y39" s="3" t="str">
        <f t="shared" si="47"/>
        <v>43.7%,12.1%,11.0%,33.2%</v>
      </c>
    </row>
    <row r="40" spans="2:25" x14ac:dyDescent="0.3">
      <c r="B40" s="2">
        <f>数据源!BV72</f>
        <v>2</v>
      </c>
      <c r="C40" s="2" t="str">
        <f>数据源!BW72</f>
        <v>T1MP2</v>
      </c>
      <c r="D40" s="2" t="str">
        <f>数据源!BX72</f>
        <v>部件</v>
      </c>
      <c r="E40" s="2">
        <f>数据源!BY72</f>
        <v>45</v>
      </c>
      <c r="F40" s="2">
        <f>数据源!BZ72</f>
        <v>5.5</v>
      </c>
      <c r="G40" s="2">
        <f>数据源!CA72</f>
        <v>1.7999999999999999E-2</v>
      </c>
      <c r="H40" s="2">
        <f>数据源!CB72</f>
        <v>8.7272727272727259E-3</v>
      </c>
      <c r="I40" s="2">
        <f>数据源!CC72</f>
        <v>87</v>
      </c>
      <c r="J40" s="3">
        <f t="shared" si="37"/>
        <v>4</v>
      </c>
      <c r="K40" s="3">
        <f t="shared" si="38"/>
        <v>7</v>
      </c>
      <c r="L40" s="3" t="str">
        <f t="shared" si="39"/>
        <v>部件</v>
      </c>
      <c r="M40" s="3">
        <f t="shared" ca="1" si="40"/>
        <v>91102</v>
      </c>
      <c r="N40" s="3" t="str">
        <f t="shared" ca="1" si="41"/>
        <v>11211,12211,13211,51111,52111,53111,51211,52211,53211,91001,91003,91005,91101,91103,91105,91201,91203,91205,91002,91004,91006,91102</v>
      </c>
      <c r="O40" s="3" t="str">
        <f t="shared" si="42"/>
        <v>710,710,710,197,197,197,178,178,178,92,92,92,92,92,92,92,92,92,92,87,87,87</v>
      </c>
      <c r="P40" s="1" t="str">
        <f t="shared" si="43"/>
        <v>(1,1),(1,1),(1,1),(7,13),(7,13),(7,13),(7,13),(7,13),(7,13),(4,7),(4,7),(4,7),(4,7),(4,7),(4,7),(4,7),(4,7),(4,7),(4,7),(4,7),(4,7),(4,7)</v>
      </c>
      <c r="Q40" s="3" t="str">
        <f>IF(D40="坦克碎片",VLOOKUP(C40,道具信息!$N$2:$O$291,2,FALSE)&amp;"碎片",VLOOKUP(C40,道具信息!$N$2:$O$291,2,FALSE))</f>
        <v>T1部件</v>
      </c>
      <c r="R40" s="3">
        <f t="shared" si="22"/>
        <v>1616</v>
      </c>
      <c r="S40" s="11">
        <f t="shared" si="23"/>
        <v>0.33200000000000002</v>
      </c>
      <c r="T40" s="3" t="str">
        <f>VLOOKUP(Q40,道具信息!$Q$3:$S$20,2,FALSE)</f>
        <v>CHEST_ITEM_TYPE_T1_PART</v>
      </c>
      <c r="U40" s="3" t="str">
        <f>IF(COUNTIF(U$19:U39,T40)=0,T40,"")</f>
        <v/>
      </c>
      <c r="V40" s="3" t="str">
        <f t="shared" si="44"/>
        <v>CHEST_ITEM_TYPE_T2_TANK,CHEST_ITEM_TYPE_T1_SHARD,CHEST_ITEM_TYPE_T2_SHARD,CHEST_ITEM_TYPE_T1_PART</v>
      </c>
      <c r="W40" s="13" t="str">
        <f t="shared" si="45"/>
        <v/>
      </c>
      <c r="X40" s="3" t="str">
        <f t="shared" si="46"/>
        <v/>
      </c>
      <c r="Y40" s="3" t="str">
        <f t="shared" si="47"/>
        <v>43.7%,12.1%,11.0%,33.2%</v>
      </c>
    </row>
    <row r="41" spans="2:25" x14ac:dyDescent="0.3">
      <c r="B41" s="2">
        <f>数据源!BV73</f>
        <v>2</v>
      </c>
      <c r="C41" s="2" t="str">
        <f>数据源!BW73</f>
        <v>T1MP4</v>
      </c>
      <c r="D41" s="2" t="str">
        <f>数据源!BX73</f>
        <v>部件</v>
      </c>
      <c r="E41" s="2">
        <f>数据源!BY73</f>
        <v>45</v>
      </c>
      <c r="F41" s="2">
        <f>数据源!BZ73</f>
        <v>5.5</v>
      </c>
      <c r="G41" s="2">
        <f>数据源!CA73</f>
        <v>1.7999999999999999E-2</v>
      </c>
      <c r="H41" s="2">
        <f>数据源!CB73</f>
        <v>8.7272727272727259E-3</v>
      </c>
      <c r="I41" s="2">
        <f>数据源!CC73</f>
        <v>87</v>
      </c>
      <c r="J41" s="3">
        <f t="shared" si="37"/>
        <v>4</v>
      </c>
      <c r="K41" s="3">
        <f t="shared" si="38"/>
        <v>7</v>
      </c>
      <c r="L41" s="3" t="str">
        <f t="shared" si="39"/>
        <v>部件</v>
      </c>
      <c r="M41" s="3">
        <f t="shared" ca="1" si="40"/>
        <v>91104</v>
      </c>
      <c r="N41" s="3" t="str">
        <f t="shared" ca="1" si="41"/>
        <v>11211,12211,13211,51111,52111,53111,51211,52211,53211,91001,91003,91005,91101,91103,91105,91201,91203,91205,91002,91004,91006,91102,91104</v>
      </c>
      <c r="O41" s="3" t="str">
        <f t="shared" si="42"/>
        <v>710,710,710,197,197,197,178,178,178,92,92,92,92,92,92,92,92,92,92,87,87,87,87</v>
      </c>
      <c r="P41" s="1" t="str">
        <f t="shared" si="43"/>
        <v>(1,1),(1,1),(1,1),(7,13),(7,13),(7,13),(7,13),(7,13),(7,13),(4,7),(4,7),(4,7),(4,7),(4,7),(4,7),(4,7),(4,7),(4,7),(4,7),(4,7),(4,7),(4,7),(4,7)</v>
      </c>
      <c r="Q41" s="3" t="str">
        <f>IF(D41="坦克碎片",VLOOKUP(C41,道具信息!$N$2:$O$291,2,FALSE)&amp;"碎片",VLOOKUP(C41,道具信息!$N$2:$O$291,2,FALSE))</f>
        <v>T1部件</v>
      </c>
      <c r="R41" s="3">
        <f t="shared" si="22"/>
        <v>1616</v>
      </c>
      <c r="S41" s="11">
        <f t="shared" si="23"/>
        <v>0.33200000000000002</v>
      </c>
      <c r="T41" s="3" t="str">
        <f>VLOOKUP(Q41,道具信息!$Q$3:$S$20,2,FALSE)</f>
        <v>CHEST_ITEM_TYPE_T1_PART</v>
      </c>
      <c r="U41" s="3" t="str">
        <f>IF(COUNTIF(U$19:U40,T41)=0,T41,"")</f>
        <v/>
      </c>
      <c r="V41" s="3" t="str">
        <f t="shared" si="44"/>
        <v>CHEST_ITEM_TYPE_T2_TANK,CHEST_ITEM_TYPE_T1_SHARD,CHEST_ITEM_TYPE_T2_SHARD,CHEST_ITEM_TYPE_T1_PART</v>
      </c>
      <c r="W41" s="13" t="str">
        <f t="shared" si="45"/>
        <v/>
      </c>
      <c r="X41" s="3" t="str">
        <f t="shared" si="46"/>
        <v/>
      </c>
      <c r="Y41" s="3" t="str">
        <f t="shared" si="47"/>
        <v>43.7%,12.1%,11.0%,33.2%</v>
      </c>
    </row>
    <row r="42" spans="2:25" x14ac:dyDescent="0.3">
      <c r="B42" s="2">
        <f>数据源!BV74</f>
        <v>2</v>
      </c>
      <c r="C42" s="2" t="str">
        <f>数据源!BW74</f>
        <v>T1MP6</v>
      </c>
      <c r="D42" s="2" t="str">
        <f>数据源!BX74</f>
        <v>部件</v>
      </c>
      <c r="E42" s="2">
        <f>数据源!BY74</f>
        <v>45</v>
      </c>
      <c r="F42" s="2">
        <f>数据源!BZ74</f>
        <v>5.5</v>
      </c>
      <c r="G42" s="2">
        <f>数据源!CA74</f>
        <v>1.7999999999999999E-2</v>
      </c>
      <c r="H42" s="2">
        <f>数据源!CB74</f>
        <v>8.7272727272727259E-3</v>
      </c>
      <c r="I42" s="2">
        <f>数据源!CC74</f>
        <v>87</v>
      </c>
      <c r="J42" s="3">
        <f t="shared" si="37"/>
        <v>4</v>
      </c>
      <c r="K42" s="3">
        <f t="shared" si="38"/>
        <v>7</v>
      </c>
      <c r="L42" s="3" t="str">
        <f t="shared" si="39"/>
        <v>部件</v>
      </c>
      <c r="M42" s="3">
        <f t="shared" ca="1" si="40"/>
        <v>91106</v>
      </c>
      <c r="N42" s="3" t="str">
        <f t="shared" ca="1" si="41"/>
        <v>11211,12211,13211,51111,52111,53111,51211,52211,53211,91001,91003,91005,91101,91103,91105,91201,91203,91205,91002,91004,91006,91102,91104,91106</v>
      </c>
      <c r="O42" s="3" t="str">
        <f t="shared" si="42"/>
        <v>710,710,710,197,197,197,178,178,178,92,92,92,92,92,92,92,92,92,92,87,87,87,87,87</v>
      </c>
      <c r="P42" s="1" t="str">
        <f t="shared" si="43"/>
        <v>(1,1),(1,1),(1,1),(7,13),(7,13),(7,13),(7,13),(7,13),(7,13),(4,7),(4,7),(4,7),(4,7),(4,7),(4,7),(4,7),(4,7),(4,7),(4,7),(4,7),(4,7),(4,7),(4,7),(4,7)</v>
      </c>
      <c r="Q42" s="3" t="str">
        <f>IF(D42="坦克碎片",VLOOKUP(C42,道具信息!$N$2:$O$291,2,FALSE)&amp;"碎片",VLOOKUP(C42,道具信息!$N$2:$O$291,2,FALSE))</f>
        <v>T1部件</v>
      </c>
      <c r="R42" s="3">
        <f t="shared" si="22"/>
        <v>1616</v>
      </c>
      <c r="S42" s="11">
        <f t="shared" si="23"/>
        <v>0.33200000000000002</v>
      </c>
      <c r="T42" s="3" t="str">
        <f>VLOOKUP(Q42,道具信息!$Q$3:$S$20,2,FALSE)</f>
        <v>CHEST_ITEM_TYPE_T1_PART</v>
      </c>
      <c r="U42" s="3" t="str">
        <f>IF(COUNTIF(U$19:U41,T42)=0,T42,"")</f>
        <v/>
      </c>
      <c r="V42" s="3" t="str">
        <f t="shared" si="44"/>
        <v>CHEST_ITEM_TYPE_T2_TANK,CHEST_ITEM_TYPE_T1_SHARD,CHEST_ITEM_TYPE_T2_SHARD,CHEST_ITEM_TYPE_T1_PART</v>
      </c>
      <c r="W42" s="13" t="str">
        <f t="shared" si="45"/>
        <v/>
      </c>
      <c r="X42" s="3" t="str">
        <f t="shared" si="46"/>
        <v/>
      </c>
      <c r="Y42" s="3" t="str">
        <f t="shared" si="47"/>
        <v>43.7%,12.1%,11.0%,33.2%</v>
      </c>
    </row>
    <row r="43" spans="2:25" x14ac:dyDescent="0.3">
      <c r="B43" s="2">
        <f>数据源!BV75</f>
        <v>2</v>
      </c>
      <c r="C43" s="2" t="str">
        <f>数据源!BW75</f>
        <v>T1HP2</v>
      </c>
      <c r="D43" s="2" t="str">
        <f>数据源!BX75</f>
        <v>部件</v>
      </c>
      <c r="E43" s="2">
        <f>数据源!BY75</f>
        <v>45</v>
      </c>
      <c r="F43" s="2">
        <f>数据源!BZ75</f>
        <v>5.5</v>
      </c>
      <c r="G43" s="2">
        <f>数据源!CA75</f>
        <v>1.7999999999999999E-2</v>
      </c>
      <c r="H43" s="2">
        <f>数据源!CB75</f>
        <v>8.7272727272727259E-3</v>
      </c>
      <c r="I43" s="2">
        <f>数据源!CC75</f>
        <v>87</v>
      </c>
      <c r="J43" s="3">
        <f t="shared" si="37"/>
        <v>4</v>
      </c>
      <c r="K43" s="3">
        <f t="shared" si="38"/>
        <v>7</v>
      </c>
      <c r="L43" s="3" t="str">
        <f t="shared" si="39"/>
        <v>部件</v>
      </c>
      <c r="M43" s="3">
        <f t="shared" ca="1" si="40"/>
        <v>91202</v>
      </c>
      <c r="N43" s="3" t="str">
        <f t="shared" ca="1" si="41"/>
        <v>11211,12211,13211,51111,52111,53111,51211,52211,53211,91001,91003,91005,91101,91103,91105,91201,91203,91205,91002,91004,91006,91102,91104,91106,91202</v>
      </c>
      <c r="O43" s="3" t="str">
        <f t="shared" si="42"/>
        <v>710,710,710,197,197,197,178,178,178,92,92,92,92,92,92,92,92,92,92,87,87,87,87,87,87</v>
      </c>
      <c r="P43" s="1" t="str">
        <f t="shared" si="43"/>
        <v>(1,1),(1,1),(1,1),(7,13),(7,13),(7,13),(7,13),(7,13),(7,13),(4,7),(4,7),(4,7),(4,7),(4,7),(4,7),(4,7),(4,7),(4,7),(4,7),(4,7),(4,7),(4,7),(4,7),(4,7),(4,7)</v>
      </c>
      <c r="Q43" s="3" t="str">
        <f>IF(D43="坦克碎片",VLOOKUP(C43,道具信息!$N$2:$O$291,2,FALSE)&amp;"碎片",VLOOKUP(C43,道具信息!$N$2:$O$291,2,FALSE))</f>
        <v>T1部件</v>
      </c>
      <c r="R43" s="3">
        <f t="shared" si="22"/>
        <v>1616</v>
      </c>
      <c r="S43" s="11">
        <f t="shared" si="23"/>
        <v>0.33200000000000002</v>
      </c>
      <c r="T43" s="3" t="str">
        <f>VLOOKUP(Q43,道具信息!$Q$3:$S$20,2,FALSE)</f>
        <v>CHEST_ITEM_TYPE_T1_PART</v>
      </c>
      <c r="U43" s="3" t="str">
        <f>IF(COUNTIF(U$19:U42,T43)=0,T43,"")</f>
        <v/>
      </c>
      <c r="V43" s="3" t="str">
        <f t="shared" si="44"/>
        <v>CHEST_ITEM_TYPE_T2_TANK,CHEST_ITEM_TYPE_T1_SHARD,CHEST_ITEM_TYPE_T2_SHARD,CHEST_ITEM_TYPE_T1_PART</v>
      </c>
      <c r="W43" s="13" t="str">
        <f t="shared" si="45"/>
        <v/>
      </c>
      <c r="X43" s="3" t="str">
        <f t="shared" si="46"/>
        <v/>
      </c>
      <c r="Y43" s="3" t="str">
        <f t="shared" si="47"/>
        <v>43.7%,12.1%,11.0%,33.2%</v>
      </c>
    </row>
    <row r="44" spans="2:25" x14ac:dyDescent="0.3">
      <c r="B44" s="2">
        <f>数据源!BV76</f>
        <v>2</v>
      </c>
      <c r="C44" s="2" t="str">
        <f>数据源!BW76</f>
        <v>T1HP4</v>
      </c>
      <c r="D44" s="2" t="str">
        <f>数据源!BX76</f>
        <v>部件</v>
      </c>
      <c r="E44" s="2">
        <f>数据源!BY76</f>
        <v>45</v>
      </c>
      <c r="F44" s="2">
        <f>数据源!BZ76</f>
        <v>5.5</v>
      </c>
      <c r="G44" s="2">
        <f>数据源!CA76</f>
        <v>1.7999999999999999E-2</v>
      </c>
      <c r="H44" s="2">
        <f>数据源!CB76</f>
        <v>8.7272727272727259E-3</v>
      </c>
      <c r="I44" s="2">
        <f>数据源!CC76</f>
        <v>87</v>
      </c>
      <c r="J44" s="3">
        <f t="shared" si="37"/>
        <v>4</v>
      </c>
      <c r="K44" s="3">
        <f t="shared" si="38"/>
        <v>7</v>
      </c>
      <c r="L44" s="3" t="str">
        <f t="shared" si="39"/>
        <v>部件</v>
      </c>
      <c r="M44" s="3">
        <f t="shared" ca="1" si="40"/>
        <v>91204</v>
      </c>
      <c r="N44" s="3" t="str">
        <f t="shared" ca="1" si="41"/>
        <v>11211,12211,13211,51111,52111,53111,51211,52211,53211,91001,91003,91005,91101,91103,91105,91201,91203,91205,91002,91004,91006,91102,91104,91106,91202,91204</v>
      </c>
      <c r="O44" s="3" t="str">
        <f t="shared" si="42"/>
        <v>710,710,710,197,197,197,178,178,178,92,92,92,92,92,92,92,92,92,92,87,87,87,87,87,87,87</v>
      </c>
      <c r="P44" s="1" t="str">
        <f t="shared" si="43"/>
        <v>(1,1),(1,1),(1,1),(7,13),(7,13),(7,13),(7,13),(7,13),(7,13),(4,7),(4,7),(4,7),(4,7),(4,7),(4,7),(4,7),(4,7),(4,7),(4,7),(4,7),(4,7),(4,7),(4,7),(4,7),(4,7),(4,7)</v>
      </c>
      <c r="Q44" s="3" t="str">
        <f>IF(D44="坦克碎片",VLOOKUP(C44,道具信息!$N$2:$O$291,2,FALSE)&amp;"碎片",VLOOKUP(C44,道具信息!$N$2:$O$291,2,FALSE))</f>
        <v>T1部件</v>
      </c>
      <c r="R44" s="3">
        <f t="shared" si="22"/>
        <v>1616</v>
      </c>
      <c r="S44" s="11">
        <f t="shared" si="23"/>
        <v>0.33200000000000002</v>
      </c>
      <c r="T44" s="3" t="str">
        <f>VLOOKUP(Q44,道具信息!$Q$3:$S$20,2,FALSE)</f>
        <v>CHEST_ITEM_TYPE_T1_PART</v>
      </c>
      <c r="U44" s="3" t="str">
        <f>IF(COUNTIF(U$19:U43,T44)=0,T44,"")</f>
        <v/>
      </c>
      <c r="V44" s="3" t="str">
        <f t="shared" si="44"/>
        <v>CHEST_ITEM_TYPE_T2_TANK,CHEST_ITEM_TYPE_T1_SHARD,CHEST_ITEM_TYPE_T2_SHARD,CHEST_ITEM_TYPE_T1_PART</v>
      </c>
      <c r="W44" s="13" t="str">
        <f t="shared" si="45"/>
        <v/>
      </c>
      <c r="X44" s="3" t="str">
        <f t="shared" si="46"/>
        <v/>
      </c>
      <c r="Y44" s="3" t="str">
        <f t="shared" si="47"/>
        <v>43.7%,12.1%,11.0%,33.2%</v>
      </c>
    </row>
    <row r="45" spans="2:25" x14ac:dyDescent="0.3">
      <c r="B45" s="2">
        <f>数据源!BV77</f>
        <v>2</v>
      </c>
      <c r="C45" s="2" t="str">
        <f>数据源!BW77</f>
        <v>T1HP6</v>
      </c>
      <c r="D45" s="2" t="str">
        <f>数据源!BX77</f>
        <v>部件</v>
      </c>
      <c r="E45" s="2">
        <f>数据源!BY77</f>
        <v>45</v>
      </c>
      <c r="F45" s="2">
        <f>数据源!BZ77</f>
        <v>5.5</v>
      </c>
      <c r="G45" s="2">
        <f>数据源!CA77</f>
        <v>1.7999999999999999E-2</v>
      </c>
      <c r="H45" s="2">
        <f>数据源!CB77</f>
        <v>8.7272727272727259E-3</v>
      </c>
      <c r="I45" s="2">
        <f>数据源!CC77</f>
        <v>87</v>
      </c>
      <c r="J45" s="3">
        <f t="shared" si="37"/>
        <v>4</v>
      </c>
      <c r="K45" s="3">
        <f t="shared" si="38"/>
        <v>7</v>
      </c>
      <c r="L45" s="3" t="str">
        <f t="shared" si="39"/>
        <v>部件</v>
      </c>
      <c r="M45" s="3">
        <f t="shared" ca="1" si="40"/>
        <v>91206</v>
      </c>
      <c r="N45" s="3" t="str">
        <f t="shared" ca="1" si="41"/>
        <v>11211,12211,13211,51111,52111,53111,51211,52211,53211,91001,91003,91005,91101,91103,91105,91201,91203,91205,91002,91004,91006,91102,91104,91106,91202,91204,91206</v>
      </c>
      <c r="O45" s="3" t="str">
        <f t="shared" si="42"/>
        <v>710,710,710,197,197,197,178,178,178,92,92,92,92,92,92,92,92,92,92,87,87,87,87,87,87,87,87</v>
      </c>
      <c r="P45" s="1" t="str">
        <f t="shared" si="43"/>
        <v>(1,1),(1,1),(1,1),(7,13),(7,13),(7,13),(7,13),(7,13),(7,13),(4,7),(4,7),(4,7),(4,7),(4,7),(4,7),(4,7),(4,7),(4,7),(4,7),(4,7),(4,7),(4,7),(4,7),(4,7),(4,7),(4,7),(4,7)</v>
      </c>
      <c r="Q45" s="3" t="str">
        <f>IF(D45="坦克碎片",VLOOKUP(C45,道具信息!$N$2:$O$291,2,FALSE)&amp;"碎片",VLOOKUP(C45,道具信息!$N$2:$O$291,2,FALSE))</f>
        <v>T1部件</v>
      </c>
      <c r="R45" s="3">
        <f t="shared" si="22"/>
        <v>1616</v>
      </c>
      <c r="S45" s="11">
        <f t="shared" si="23"/>
        <v>0.33200000000000002</v>
      </c>
      <c r="T45" s="3" t="str">
        <f>VLOOKUP(Q45,道具信息!$Q$3:$S$20,2,FALSE)</f>
        <v>CHEST_ITEM_TYPE_T1_PART</v>
      </c>
      <c r="U45" s="3" t="str">
        <f>IF(COUNTIF(U$19:U44,T45)=0,T45,"")</f>
        <v/>
      </c>
      <c r="V45" s="3" t="str">
        <f t="shared" si="44"/>
        <v>CHEST_ITEM_TYPE_T2_TANK,CHEST_ITEM_TYPE_T1_SHARD,CHEST_ITEM_TYPE_T2_SHARD,CHEST_ITEM_TYPE_T1_PART</v>
      </c>
      <c r="W45" s="13" t="str">
        <f t="shared" si="45"/>
        <v/>
      </c>
      <c r="X45" s="3" t="str">
        <f t="shared" si="46"/>
        <v/>
      </c>
      <c r="Y45" s="3" t="str">
        <f t="shared" si="47"/>
        <v>43.7%,12.1%,11.0%,33.2%</v>
      </c>
    </row>
    <row r="46" spans="2:25" x14ac:dyDescent="0.3">
      <c r="N46" s="3" t="str">
        <f ca="1">"["&amp;N45&amp;"]"</f>
        <v>[11211,12211,13211,51111,52111,53111,51211,52211,53211,91001,91003,91005,91101,91103,91105,91201,91203,91205,91002,91004,91006,91102,91104,91106,91202,91204,91206]</v>
      </c>
      <c r="O46" s="3" t="str">
        <f>"["&amp;O45&amp;"]"</f>
        <v>[710,710,710,197,197,197,178,178,178,92,92,92,92,92,92,92,92,92,92,87,87,87,87,87,87,87,87]</v>
      </c>
      <c r="P46" s="3" t="str">
        <f>"["&amp;P45&amp;"]"</f>
        <v>[(1,1),(1,1),(1,1),(7,13),(7,13),(7,13),(7,13),(7,13),(7,13),(4,7),(4,7),(4,7),(4,7),(4,7),(4,7),(4,7),(4,7),(4,7),(4,7),(4,7),(4,7),(4,7),(4,7),(4,7),(4,7),(4,7),(4,7)]</v>
      </c>
      <c r="S46" s="10"/>
      <c r="V46" s="3" t="str">
        <f>"["&amp;V45&amp;"]"</f>
        <v>[CHEST_ITEM_TYPE_T2_TANK,CHEST_ITEM_TYPE_T1_SHARD,CHEST_ITEM_TYPE_T2_SHARD,CHEST_ITEM_TYPE_T1_PART]</v>
      </c>
      <c r="Y46" s="3" t="str">
        <f>"["&amp;Y45&amp;"]"</f>
        <v>[43.7%,12.1%,11.0%,33.2%]</v>
      </c>
    </row>
    <row r="48" spans="2:25" x14ac:dyDescent="0.3">
      <c r="B48" s="2" t="str">
        <f>数据源!BV80</f>
        <v>联赛等级</v>
      </c>
      <c r="C48" s="2" t="str">
        <f>数据源!BW80</f>
        <v>道具名称</v>
      </c>
      <c r="D48" s="2" t="str">
        <f>数据源!BX80</f>
        <v>对应大类</v>
      </c>
      <c r="E48" s="2" t="str">
        <f>数据源!BY80</f>
        <v>道具价值</v>
      </c>
      <c r="F48" s="2" t="str">
        <f>数据源!BZ80</f>
        <v>抽取个数</v>
      </c>
      <c r="G48" s="2" t="str">
        <f>数据源!CA80</f>
        <v>价值比例</v>
      </c>
      <c r="H48" s="2" t="str">
        <f>数据源!CB80</f>
        <v>产出概率</v>
      </c>
      <c r="I48" s="2" t="str">
        <f>数据源!CC80</f>
        <v>权重值</v>
      </c>
      <c r="J48" s="7" t="s">
        <v>234</v>
      </c>
      <c r="K48" s="7" t="s">
        <v>235</v>
      </c>
      <c r="L48" s="3" t="s">
        <v>222</v>
      </c>
      <c r="M48" s="3" t="s">
        <v>152</v>
      </c>
      <c r="N48" s="3" t="s">
        <v>224</v>
      </c>
      <c r="O48" s="3" t="s">
        <v>225</v>
      </c>
      <c r="P48" s="3" t="s">
        <v>226</v>
      </c>
      <c r="Q48" s="8" t="s">
        <v>244</v>
      </c>
      <c r="R48" s="8" t="s">
        <v>245</v>
      </c>
      <c r="S48" s="8" t="s">
        <v>246</v>
      </c>
    </row>
    <row r="49" spans="2:25" x14ac:dyDescent="0.3">
      <c r="B49" s="2">
        <f>数据源!BV81</f>
        <v>3</v>
      </c>
      <c r="C49" s="2" t="str">
        <f>数据源!BW81</f>
        <v>二号</v>
      </c>
      <c r="D49" s="2" t="str">
        <f>数据源!BX81</f>
        <v>坦克</v>
      </c>
      <c r="E49" s="2">
        <f>数据源!BY81</f>
        <v>230</v>
      </c>
      <c r="F49" s="2">
        <f>数据源!BZ81</f>
        <v>1</v>
      </c>
      <c r="G49" s="2">
        <f>数据源!CA81</f>
        <v>7.3999999999999996E-2</v>
      </c>
      <c r="H49" s="2">
        <f>数据源!CB81</f>
        <v>3.8608695652173911E-2</v>
      </c>
      <c r="I49" s="2">
        <f>数据源!CC81</f>
        <v>386</v>
      </c>
      <c r="J49" s="3">
        <f>ROUNDUP(IF(F49&gt;1,F49-ROUNDDOWN(SQRT(F49),0),F49),0)</f>
        <v>1</v>
      </c>
      <c r="K49" s="3">
        <f>F49*2-J49</f>
        <v>1</v>
      </c>
      <c r="L49" s="3" t="str">
        <f>RIGHT(D49,2)</f>
        <v>坦克</v>
      </c>
      <c r="M49" s="3">
        <f ca="1">IF(OR(L49="坦克",L49="碎片"),VLOOKUP(C49,INDIRECT("坦克ID"),MATCH(L49&amp;"ID",INDIRECT("坦克标头"),0),FALSE),VLOOKUP(C49,INDIRECT(L49&amp;"ID"),2,FALSE))</f>
        <v>11211</v>
      </c>
      <c r="N49" s="3">
        <f ca="1">M49</f>
        <v>11211</v>
      </c>
      <c r="O49" s="3">
        <f>I49</f>
        <v>386</v>
      </c>
      <c r="P49" s="1" t="str">
        <f>"("&amp;J49&amp;","&amp;K49&amp;")"</f>
        <v>(1,1)</v>
      </c>
      <c r="Q49" s="3" t="str">
        <f>IF(D49="坦克碎片",VLOOKUP(C49,道具信息!$N$2:$O$291,2,FALSE)&amp;"碎片",VLOOKUP(C49,道具信息!$N$2:$O$291,2,FALSE))</f>
        <v>T2坦克</v>
      </c>
      <c r="R49" s="3">
        <f t="shared" ref="R49:R87" si="48">SUMIFS(I$3:I$445,Q$3:Q$445,Q49,B$3:B$445,B49)</f>
        <v>1398</v>
      </c>
      <c r="S49" s="11">
        <f t="shared" ref="S49:S87" si="49">ROUND(R49/SUMIF(B$3:B$445,B49,I$3:I$445),3)</f>
        <v>0.26700000000000002</v>
      </c>
      <c r="T49" s="3" t="str">
        <f>VLOOKUP(Q49,道具信息!$Q$3:$S$20,2,FALSE)</f>
        <v>CHEST_ITEM_TYPE_T2_TANK</v>
      </c>
      <c r="U49" s="3" t="str">
        <f>T49</f>
        <v>CHEST_ITEM_TYPE_T2_TANK</v>
      </c>
      <c r="V49" s="3" t="str">
        <f>U49</f>
        <v>CHEST_ITEM_TYPE_T2_TANK</v>
      </c>
      <c r="W49" s="13">
        <f>IF(U49&lt;&gt;"",ROUND(S49*100%,3),"")</f>
        <v>0.26700000000000002</v>
      </c>
      <c r="X49" s="3" t="str">
        <f>TEXT(W49,"0.0%")</f>
        <v>26.7%</v>
      </c>
      <c r="Y49" s="3" t="str">
        <f>X49</f>
        <v>26.7%</v>
      </c>
    </row>
    <row r="50" spans="2:25" x14ac:dyDescent="0.3">
      <c r="B50" s="2">
        <f>数据源!BV82</f>
        <v>3</v>
      </c>
      <c r="C50" s="2" t="str">
        <f>数据源!BW82</f>
        <v>T-34</v>
      </c>
      <c r="D50" s="2" t="str">
        <f>数据源!BX82</f>
        <v>坦克</v>
      </c>
      <c r="E50" s="2">
        <f>数据源!BY82</f>
        <v>230</v>
      </c>
      <c r="F50" s="2">
        <f>数据源!BZ82</f>
        <v>1</v>
      </c>
      <c r="G50" s="2">
        <f>数据源!CA82</f>
        <v>7.3999999999999996E-2</v>
      </c>
      <c r="H50" s="2">
        <f>数据源!CB82</f>
        <v>3.8608695652173911E-2</v>
      </c>
      <c r="I50" s="2">
        <f>数据源!CC82</f>
        <v>386</v>
      </c>
      <c r="J50" s="3">
        <f t="shared" ref="J50:J78" si="50">ROUNDUP(IF(F50&gt;1,F50-ROUNDDOWN(SQRT(F50),0),F50),0)</f>
        <v>1</v>
      </c>
      <c r="K50" s="3">
        <f t="shared" ref="K50:K78" si="51">F50*2-J50</f>
        <v>1</v>
      </c>
      <c r="L50" s="3" t="str">
        <f t="shared" ref="L50:L68" si="52">RIGHT(D50,2)</f>
        <v>坦克</v>
      </c>
      <c r="M50" s="3">
        <f t="shared" ref="M50:M68" ca="1" si="53">IF(OR(L50="坦克",L50="碎片"),VLOOKUP(C50,INDIRECT("坦克ID"),MATCH(L50&amp;"ID",INDIRECT("坦克标头"),0),FALSE),VLOOKUP(C50,INDIRECT(L50&amp;"ID"),2,FALSE))</f>
        <v>12211</v>
      </c>
      <c r="N50" s="3" t="str">
        <f ca="1">N49&amp;","&amp;M50</f>
        <v>11211,12211</v>
      </c>
      <c r="O50" s="3" t="str">
        <f>O49&amp;","&amp;I50</f>
        <v>386,386</v>
      </c>
      <c r="P50" s="1" t="str">
        <f>P49&amp;","&amp;"("&amp;J50&amp;","&amp;K50&amp;")"</f>
        <v>(1,1),(1,1)</v>
      </c>
      <c r="Q50" s="3" t="str">
        <f>IF(D50="坦克碎片",VLOOKUP(C50,道具信息!$N$2:$O$291,2,FALSE)&amp;"碎片",VLOOKUP(C50,道具信息!$N$2:$O$291,2,FALSE))</f>
        <v>T2坦克</v>
      </c>
      <c r="R50" s="3">
        <f t="shared" si="48"/>
        <v>1398</v>
      </c>
      <c r="S50" s="11">
        <f t="shared" si="49"/>
        <v>0.26700000000000002</v>
      </c>
      <c r="T50" s="3" t="str">
        <f>VLOOKUP(Q50,道具信息!$Q$3:$S$20,2,FALSE)</f>
        <v>CHEST_ITEM_TYPE_T2_TANK</v>
      </c>
      <c r="U50" s="3" t="str">
        <f>IF(COUNTIF(U$49:U49,T50)=0,T50,"")</f>
        <v/>
      </c>
      <c r="V50" s="3" t="str">
        <f>IF(U50&lt;&gt;"",V49&amp;","&amp;U50,V49)</f>
        <v>CHEST_ITEM_TYPE_T2_TANK</v>
      </c>
      <c r="W50" s="13" t="str">
        <f t="shared" ref="W50" si="54">IF(U50&lt;&gt;"",ROUND(S50*100%,3),"")</f>
        <v/>
      </c>
      <c r="X50" s="3" t="str">
        <f t="shared" ref="X50" si="55">TEXT(W50,"0.0%")</f>
        <v/>
      </c>
      <c r="Y50" s="3" t="str">
        <f>IF(X50&lt;&gt;"",Y49&amp;","&amp;X50,Y49)</f>
        <v>26.7%</v>
      </c>
    </row>
    <row r="51" spans="2:25" x14ac:dyDescent="0.3">
      <c r="B51" s="2">
        <f>数据源!BV83</f>
        <v>3</v>
      </c>
      <c r="C51" s="2" t="str">
        <f>数据源!BW83</f>
        <v>KV-1</v>
      </c>
      <c r="D51" s="2" t="str">
        <f>数据源!BX83</f>
        <v>坦克</v>
      </c>
      <c r="E51" s="2">
        <f>数据源!BY83</f>
        <v>230</v>
      </c>
      <c r="F51" s="2">
        <f>数据源!BZ83</f>
        <v>1</v>
      </c>
      <c r="G51" s="2">
        <f>数据源!CA83</f>
        <v>7.3999999999999996E-2</v>
      </c>
      <c r="H51" s="2">
        <f>数据源!CB83</f>
        <v>3.8608695652173911E-2</v>
      </c>
      <c r="I51" s="2">
        <f>数据源!CC83</f>
        <v>386</v>
      </c>
      <c r="J51" s="3">
        <f t="shared" si="50"/>
        <v>1</v>
      </c>
      <c r="K51" s="3">
        <f t="shared" si="51"/>
        <v>1</v>
      </c>
      <c r="L51" s="3" t="str">
        <f t="shared" si="52"/>
        <v>坦克</v>
      </c>
      <c r="M51" s="3">
        <f t="shared" ca="1" si="53"/>
        <v>13211</v>
      </c>
      <c r="N51" s="3" t="str">
        <f t="shared" ref="N51:N68" ca="1" si="56">N50&amp;","&amp;M51</f>
        <v>11211,12211,13211</v>
      </c>
      <c r="O51" s="3" t="str">
        <f t="shared" ref="O51:O68" si="57">O50&amp;","&amp;I51</f>
        <v>386,386,386</v>
      </c>
      <c r="P51" s="1" t="str">
        <f t="shared" ref="P51:P68" si="58">P50&amp;","&amp;"("&amp;J51&amp;","&amp;K51&amp;")"</f>
        <v>(1,1),(1,1),(1,1)</v>
      </c>
      <c r="Q51" s="3" t="str">
        <f>IF(D51="坦克碎片",VLOOKUP(C51,道具信息!$N$2:$O$291,2,FALSE)&amp;"碎片",VLOOKUP(C51,道具信息!$N$2:$O$291,2,FALSE))</f>
        <v>T2坦克</v>
      </c>
      <c r="R51" s="3">
        <f t="shared" si="48"/>
        <v>1398</v>
      </c>
      <c r="S51" s="11">
        <f t="shared" si="49"/>
        <v>0.26700000000000002</v>
      </c>
      <c r="T51" s="3" t="str">
        <f>VLOOKUP(Q51,道具信息!$Q$3:$S$20,2,FALSE)</f>
        <v>CHEST_ITEM_TYPE_T2_TANK</v>
      </c>
      <c r="U51" s="3" t="str">
        <f>IF(COUNTIF(U$49:U50,T51)=0,T51,"")</f>
        <v/>
      </c>
      <c r="V51" s="3" t="str">
        <f t="shared" ref="V51:V87" si="59">IF(U51&lt;&gt;"",V50&amp;","&amp;U51,V50)</f>
        <v>CHEST_ITEM_TYPE_T2_TANK</v>
      </c>
      <c r="W51" s="13" t="str">
        <f t="shared" ref="W51:W87" si="60">IF(U51&lt;&gt;"",ROUND(S51*100%,3),"")</f>
        <v/>
      </c>
      <c r="X51" s="3" t="str">
        <f t="shared" ref="X51:X87" si="61">TEXT(W51,"0.0%")</f>
        <v/>
      </c>
      <c r="Y51" s="3" t="str">
        <f t="shared" ref="Y51:Y87" si="62">IF(X51&lt;&gt;"",Y50&amp;","&amp;X51,Y50)</f>
        <v>26.7%</v>
      </c>
    </row>
    <row r="52" spans="2:25" x14ac:dyDescent="0.3">
      <c r="B52" s="2">
        <f>数据源!BV84</f>
        <v>3</v>
      </c>
      <c r="C52" s="2" t="str">
        <f>数据源!BW84</f>
        <v>Puma</v>
      </c>
      <c r="D52" s="2" t="str">
        <f>数据源!BX84</f>
        <v>坦克</v>
      </c>
      <c r="E52" s="2">
        <f>数据源!BY84</f>
        <v>1000</v>
      </c>
      <c r="F52" s="2">
        <f>数据源!BZ84</f>
        <v>1</v>
      </c>
      <c r="G52" s="2">
        <f>数据源!CA84</f>
        <v>6.6599999999999993E-2</v>
      </c>
      <c r="H52" s="2">
        <f>数据源!CB84</f>
        <v>7.9919999999999991E-3</v>
      </c>
      <c r="I52" s="2">
        <f>数据源!CC84</f>
        <v>80</v>
      </c>
      <c r="J52" s="3">
        <f t="shared" si="50"/>
        <v>1</v>
      </c>
      <c r="K52" s="3">
        <f t="shared" si="51"/>
        <v>1</v>
      </c>
      <c r="L52" s="3" t="str">
        <f t="shared" si="52"/>
        <v>坦克</v>
      </c>
      <c r="M52" s="3">
        <f t="shared" ca="1" si="53"/>
        <v>11221</v>
      </c>
      <c r="N52" s="3" t="str">
        <f t="shared" ca="1" si="56"/>
        <v>11211,12211,13211,11221</v>
      </c>
      <c r="O52" s="3" t="str">
        <f t="shared" si="57"/>
        <v>386,386,386,80</v>
      </c>
      <c r="P52" s="1" t="str">
        <f t="shared" si="58"/>
        <v>(1,1),(1,1),(1,1),(1,1)</v>
      </c>
      <c r="Q52" s="3" t="str">
        <f>IF(D52="坦克碎片",VLOOKUP(C52,道具信息!$N$2:$O$291,2,FALSE)&amp;"碎片",VLOOKUP(C52,道具信息!$N$2:$O$291,2,FALSE))</f>
        <v>T2坦克</v>
      </c>
      <c r="R52" s="3">
        <f t="shared" si="48"/>
        <v>1398</v>
      </c>
      <c r="S52" s="11">
        <f t="shared" si="49"/>
        <v>0.26700000000000002</v>
      </c>
      <c r="T52" s="3" t="str">
        <f>VLOOKUP(Q52,道具信息!$Q$3:$S$20,2,FALSE)</f>
        <v>CHEST_ITEM_TYPE_T2_TANK</v>
      </c>
      <c r="U52" s="3" t="str">
        <f>IF(COUNTIF(U$49:U51,T52)=0,T52,"")</f>
        <v/>
      </c>
      <c r="V52" s="3" t="str">
        <f t="shared" si="59"/>
        <v>CHEST_ITEM_TYPE_T2_TANK</v>
      </c>
      <c r="W52" s="13" t="str">
        <f t="shared" si="60"/>
        <v/>
      </c>
      <c r="X52" s="3" t="str">
        <f t="shared" si="61"/>
        <v/>
      </c>
      <c r="Y52" s="3" t="str">
        <f t="shared" si="62"/>
        <v>26.7%</v>
      </c>
    </row>
    <row r="53" spans="2:25" x14ac:dyDescent="0.3">
      <c r="B53" s="2">
        <f>数据源!BV85</f>
        <v>3</v>
      </c>
      <c r="C53" s="2" t="str">
        <f>数据源!BW85</f>
        <v>四号</v>
      </c>
      <c r="D53" s="2" t="str">
        <f>数据源!BX85</f>
        <v>坦克</v>
      </c>
      <c r="E53" s="2">
        <f>数据源!BY85</f>
        <v>1000</v>
      </c>
      <c r="F53" s="2">
        <f>数据源!BZ85</f>
        <v>1</v>
      </c>
      <c r="G53" s="2">
        <f>数据源!CA85</f>
        <v>6.6599999999999993E-2</v>
      </c>
      <c r="H53" s="2">
        <f>数据源!CB85</f>
        <v>7.9919999999999991E-3</v>
      </c>
      <c r="I53" s="2">
        <f>数据源!CC85</f>
        <v>80</v>
      </c>
      <c r="J53" s="3">
        <f t="shared" si="50"/>
        <v>1</v>
      </c>
      <c r="K53" s="3">
        <f t="shared" si="51"/>
        <v>1</v>
      </c>
      <c r="L53" s="3" t="str">
        <f t="shared" si="52"/>
        <v>坦克</v>
      </c>
      <c r="M53" s="3">
        <f t="shared" ca="1" si="53"/>
        <v>12221</v>
      </c>
      <c r="N53" s="3" t="str">
        <f t="shared" ca="1" si="56"/>
        <v>11211,12211,13211,11221,12221</v>
      </c>
      <c r="O53" s="3" t="str">
        <f t="shared" si="57"/>
        <v>386,386,386,80,80</v>
      </c>
      <c r="P53" s="1" t="str">
        <f t="shared" si="58"/>
        <v>(1,1),(1,1),(1,1),(1,1),(1,1)</v>
      </c>
      <c r="Q53" s="3" t="str">
        <f>IF(D53="坦克碎片",VLOOKUP(C53,道具信息!$N$2:$O$291,2,FALSE)&amp;"碎片",VLOOKUP(C53,道具信息!$N$2:$O$291,2,FALSE))</f>
        <v>T2坦克</v>
      </c>
      <c r="R53" s="3">
        <f t="shared" si="48"/>
        <v>1398</v>
      </c>
      <c r="S53" s="11">
        <f t="shared" si="49"/>
        <v>0.26700000000000002</v>
      </c>
      <c r="T53" s="3" t="str">
        <f>VLOOKUP(Q53,道具信息!$Q$3:$S$20,2,FALSE)</f>
        <v>CHEST_ITEM_TYPE_T2_TANK</v>
      </c>
      <c r="U53" s="3" t="str">
        <f>IF(COUNTIF(U$49:U52,T53)=0,T53,"")</f>
        <v/>
      </c>
      <c r="V53" s="3" t="str">
        <f t="shared" si="59"/>
        <v>CHEST_ITEM_TYPE_T2_TANK</v>
      </c>
      <c r="W53" s="13" t="str">
        <f t="shared" si="60"/>
        <v/>
      </c>
      <c r="X53" s="3" t="str">
        <f t="shared" si="61"/>
        <v/>
      </c>
      <c r="Y53" s="3" t="str">
        <f t="shared" si="62"/>
        <v>26.7%</v>
      </c>
    </row>
    <row r="54" spans="2:25" x14ac:dyDescent="0.3">
      <c r="B54" s="2">
        <f>数据源!BV86</f>
        <v>3</v>
      </c>
      <c r="C54" s="2" t="str">
        <f>数据源!BW86</f>
        <v>丘吉尔</v>
      </c>
      <c r="D54" s="2" t="str">
        <f>数据源!BX86</f>
        <v>坦克</v>
      </c>
      <c r="E54" s="2">
        <f>数据源!BY86</f>
        <v>1000</v>
      </c>
      <c r="F54" s="2">
        <f>数据源!BZ86</f>
        <v>1</v>
      </c>
      <c r="G54" s="2">
        <f>数据源!CA86</f>
        <v>6.6599999999999993E-2</v>
      </c>
      <c r="H54" s="2">
        <f>数据源!CB86</f>
        <v>7.9919999999999991E-3</v>
      </c>
      <c r="I54" s="2">
        <f>数据源!CC86</f>
        <v>80</v>
      </c>
      <c r="J54" s="3">
        <f t="shared" si="50"/>
        <v>1</v>
      </c>
      <c r="K54" s="3">
        <f t="shared" si="51"/>
        <v>1</v>
      </c>
      <c r="L54" s="3" t="str">
        <f t="shared" si="52"/>
        <v>坦克</v>
      </c>
      <c r="M54" s="3">
        <f t="shared" ca="1" si="53"/>
        <v>13221</v>
      </c>
      <c r="N54" s="3" t="str">
        <f t="shared" ca="1" si="56"/>
        <v>11211,12211,13211,11221,12221,13221</v>
      </c>
      <c r="O54" s="3" t="str">
        <f t="shared" si="57"/>
        <v>386,386,386,80,80,80</v>
      </c>
      <c r="P54" s="1" t="str">
        <f t="shared" si="58"/>
        <v>(1,1),(1,1),(1,1),(1,1),(1,1),(1,1)</v>
      </c>
      <c r="Q54" s="3" t="str">
        <f>IF(D54="坦克碎片",VLOOKUP(C54,道具信息!$N$2:$O$291,2,FALSE)&amp;"碎片",VLOOKUP(C54,道具信息!$N$2:$O$291,2,FALSE))</f>
        <v>T2坦克</v>
      </c>
      <c r="R54" s="3">
        <f t="shared" si="48"/>
        <v>1398</v>
      </c>
      <c r="S54" s="11">
        <f t="shared" si="49"/>
        <v>0.26700000000000002</v>
      </c>
      <c r="T54" s="3" t="str">
        <f>VLOOKUP(Q54,道具信息!$Q$3:$S$20,2,FALSE)</f>
        <v>CHEST_ITEM_TYPE_T2_TANK</v>
      </c>
      <c r="U54" s="3" t="str">
        <f>IF(COUNTIF(U$49:U53,T54)=0,T54,"")</f>
        <v/>
      </c>
      <c r="V54" s="3" t="str">
        <f t="shared" si="59"/>
        <v>CHEST_ITEM_TYPE_T2_TANK</v>
      </c>
      <c r="W54" s="13" t="str">
        <f t="shared" si="60"/>
        <v/>
      </c>
      <c r="X54" s="3" t="str">
        <f t="shared" si="61"/>
        <v/>
      </c>
      <c r="Y54" s="3" t="str">
        <f t="shared" si="62"/>
        <v>26.7%</v>
      </c>
    </row>
    <row r="55" spans="2:25" x14ac:dyDescent="0.3">
      <c r="B55" s="2">
        <f>数据源!BV87</f>
        <v>3</v>
      </c>
      <c r="C55" s="2" t="str">
        <f>数据源!BW87</f>
        <v>二号</v>
      </c>
      <c r="D55" s="2" t="str">
        <f>数据源!BX87</f>
        <v>坦克碎片</v>
      </c>
      <c r="E55" s="2">
        <f>数据源!BY87</f>
        <v>23</v>
      </c>
      <c r="F55" s="2">
        <f>数据源!BZ87</f>
        <v>9</v>
      </c>
      <c r="G55" s="2">
        <f>数据源!CA87</f>
        <v>3.6999999999999998E-2</v>
      </c>
      <c r="H55" s="2">
        <f>数据源!CB87</f>
        <v>2.1449275362318838E-2</v>
      </c>
      <c r="I55" s="2">
        <f>数据源!CC87</f>
        <v>214</v>
      </c>
      <c r="J55" s="3">
        <f t="shared" si="50"/>
        <v>6</v>
      </c>
      <c r="K55" s="3">
        <f t="shared" si="51"/>
        <v>12</v>
      </c>
      <c r="L55" s="3" t="str">
        <f t="shared" si="52"/>
        <v>碎片</v>
      </c>
      <c r="M55" s="3">
        <f t="shared" ca="1" si="53"/>
        <v>51211</v>
      </c>
      <c r="N55" s="3" t="str">
        <f t="shared" ca="1" si="56"/>
        <v>11211,12211,13211,11221,12221,13221,51211</v>
      </c>
      <c r="O55" s="3" t="str">
        <f t="shared" si="57"/>
        <v>386,386,386,80,80,80,214</v>
      </c>
      <c r="P55" s="1" t="str">
        <f t="shared" si="58"/>
        <v>(1,1),(1,1),(1,1),(1,1),(1,1),(1,1),(6,12)</v>
      </c>
      <c r="Q55" s="3" t="str">
        <f>IF(D55="坦克碎片",VLOOKUP(C55,道具信息!$N$2:$O$291,2,FALSE)&amp;"碎片",VLOOKUP(C55,道具信息!$N$2:$O$291,2,FALSE))</f>
        <v>T2坦克碎片</v>
      </c>
      <c r="R55" s="3">
        <f t="shared" si="48"/>
        <v>1242</v>
      </c>
      <c r="S55" s="11">
        <f t="shared" si="49"/>
        <v>0.23699999999999999</v>
      </c>
      <c r="T55" s="3" t="str">
        <f>VLOOKUP(Q55,道具信息!$Q$3:$S$20,2,FALSE)</f>
        <v>CHEST_ITEM_TYPE_T2_SHARD</v>
      </c>
      <c r="U55" s="3" t="str">
        <f>IF(COUNTIF(U$49:U54,T55)=0,T55,"")</f>
        <v>CHEST_ITEM_TYPE_T2_SHARD</v>
      </c>
      <c r="V55" s="3" t="str">
        <f t="shared" si="59"/>
        <v>CHEST_ITEM_TYPE_T2_TANK,CHEST_ITEM_TYPE_T2_SHARD</v>
      </c>
      <c r="W55" s="13">
        <f t="shared" si="60"/>
        <v>0.23699999999999999</v>
      </c>
      <c r="X55" s="3" t="str">
        <f t="shared" si="61"/>
        <v>23.7%</v>
      </c>
      <c r="Y55" s="3" t="str">
        <f t="shared" si="62"/>
        <v>26.7%,23.7%</v>
      </c>
    </row>
    <row r="56" spans="2:25" x14ac:dyDescent="0.3">
      <c r="B56" s="2">
        <f>数据源!BV88</f>
        <v>3</v>
      </c>
      <c r="C56" s="2" t="str">
        <f>数据源!BW88</f>
        <v>T-34</v>
      </c>
      <c r="D56" s="2" t="str">
        <f>数据源!BX88</f>
        <v>坦克碎片</v>
      </c>
      <c r="E56" s="2">
        <f>数据源!BY88</f>
        <v>23</v>
      </c>
      <c r="F56" s="2">
        <f>数据源!BZ88</f>
        <v>9</v>
      </c>
      <c r="G56" s="2">
        <f>数据源!CA88</f>
        <v>3.6999999999999998E-2</v>
      </c>
      <c r="H56" s="2">
        <f>数据源!CB88</f>
        <v>2.1449275362318838E-2</v>
      </c>
      <c r="I56" s="2">
        <f>数据源!CC88</f>
        <v>214</v>
      </c>
      <c r="J56" s="3">
        <f t="shared" si="50"/>
        <v>6</v>
      </c>
      <c r="K56" s="3">
        <f t="shared" si="51"/>
        <v>12</v>
      </c>
      <c r="L56" s="3" t="str">
        <f t="shared" si="52"/>
        <v>碎片</v>
      </c>
      <c r="M56" s="3">
        <f t="shared" ca="1" si="53"/>
        <v>52211</v>
      </c>
      <c r="N56" s="3" t="str">
        <f t="shared" ca="1" si="56"/>
        <v>11211,12211,13211,11221,12221,13221,51211,52211</v>
      </c>
      <c r="O56" s="3" t="str">
        <f t="shared" si="57"/>
        <v>386,386,386,80,80,80,214,214</v>
      </c>
      <c r="P56" s="1" t="str">
        <f t="shared" si="58"/>
        <v>(1,1),(1,1),(1,1),(1,1),(1,1),(1,1),(6,12),(6,12)</v>
      </c>
      <c r="Q56" s="3" t="str">
        <f>IF(D56="坦克碎片",VLOOKUP(C56,道具信息!$N$2:$O$291,2,FALSE)&amp;"碎片",VLOOKUP(C56,道具信息!$N$2:$O$291,2,FALSE))</f>
        <v>T2坦克碎片</v>
      </c>
      <c r="R56" s="3">
        <f t="shared" si="48"/>
        <v>1242</v>
      </c>
      <c r="S56" s="11">
        <f t="shared" si="49"/>
        <v>0.23699999999999999</v>
      </c>
      <c r="T56" s="3" t="str">
        <f>VLOOKUP(Q56,道具信息!$Q$3:$S$20,2,FALSE)</f>
        <v>CHEST_ITEM_TYPE_T2_SHARD</v>
      </c>
      <c r="U56" s="3" t="str">
        <f>IF(COUNTIF(U$49:U55,T56)=0,T56,"")</f>
        <v/>
      </c>
      <c r="V56" s="3" t="str">
        <f t="shared" si="59"/>
        <v>CHEST_ITEM_TYPE_T2_TANK,CHEST_ITEM_TYPE_T2_SHARD</v>
      </c>
      <c r="W56" s="13" t="str">
        <f t="shared" si="60"/>
        <v/>
      </c>
      <c r="X56" s="3" t="str">
        <f t="shared" si="61"/>
        <v/>
      </c>
      <c r="Y56" s="3" t="str">
        <f t="shared" si="62"/>
        <v>26.7%,23.7%</v>
      </c>
    </row>
    <row r="57" spans="2:25" x14ac:dyDescent="0.3">
      <c r="B57" s="2">
        <f>数据源!BV89</f>
        <v>3</v>
      </c>
      <c r="C57" s="2" t="str">
        <f>数据源!BW89</f>
        <v>KV-1</v>
      </c>
      <c r="D57" s="2" t="str">
        <f>数据源!BX89</f>
        <v>坦克碎片</v>
      </c>
      <c r="E57" s="2">
        <f>数据源!BY89</f>
        <v>23</v>
      </c>
      <c r="F57" s="2">
        <f>数据源!BZ89</f>
        <v>9</v>
      </c>
      <c r="G57" s="2">
        <f>数据源!CA89</f>
        <v>3.6999999999999998E-2</v>
      </c>
      <c r="H57" s="2">
        <f>数据源!CB89</f>
        <v>2.1449275362318838E-2</v>
      </c>
      <c r="I57" s="2">
        <f>数据源!CC89</f>
        <v>214</v>
      </c>
      <c r="J57" s="3">
        <f t="shared" si="50"/>
        <v>6</v>
      </c>
      <c r="K57" s="3">
        <f t="shared" si="51"/>
        <v>12</v>
      </c>
      <c r="L57" s="3" t="str">
        <f t="shared" si="52"/>
        <v>碎片</v>
      </c>
      <c r="M57" s="3">
        <f t="shared" ca="1" si="53"/>
        <v>53211</v>
      </c>
      <c r="N57" s="3" t="str">
        <f t="shared" ca="1" si="56"/>
        <v>11211,12211,13211,11221,12221,13221,51211,52211,53211</v>
      </c>
      <c r="O57" s="3" t="str">
        <f t="shared" si="57"/>
        <v>386,386,386,80,80,80,214,214,214</v>
      </c>
      <c r="P57" s="1" t="str">
        <f t="shared" si="58"/>
        <v>(1,1),(1,1),(1,1),(1,1),(1,1),(1,1),(6,12),(6,12),(6,12)</v>
      </c>
      <c r="Q57" s="3" t="str">
        <f>IF(D57="坦克碎片",VLOOKUP(C57,道具信息!$N$2:$O$291,2,FALSE)&amp;"碎片",VLOOKUP(C57,道具信息!$N$2:$O$291,2,FALSE))</f>
        <v>T2坦克碎片</v>
      </c>
      <c r="R57" s="3">
        <f t="shared" si="48"/>
        <v>1242</v>
      </c>
      <c r="S57" s="11">
        <f t="shared" si="49"/>
        <v>0.23699999999999999</v>
      </c>
      <c r="T57" s="3" t="str">
        <f>VLOOKUP(Q57,道具信息!$Q$3:$S$20,2,FALSE)</f>
        <v>CHEST_ITEM_TYPE_T2_SHARD</v>
      </c>
      <c r="U57" s="3" t="str">
        <f>IF(COUNTIF(U$49:U56,T57)=0,T57,"")</f>
        <v/>
      </c>
      <c r="V57" s="3" t="str">
        <f t="shared" si="59"/>
        <v>CHEST_ITEM_TYPE_T2_TANK,CHEST_ITEM_TYPE_T2_SHARD</v>
      </c>
      <c r="W57" s="13" t="str">
        <f t="shared" si="60"/>
        <v/>
      </c>
      <c r="X57" s="3" t="str">
        <f t="shared" si="61"/>
        <v/>
      </c>
      <c r="Y57" s="3" t="str">
        <f t="shared" si="62"/>
        <v>26.7%,23.7%</v>
      </c>
    </row>
    <row r="58" spans="2:25" x14ac:dyDescent="0.3">
      <c r="B58" s="2">
        <f>数据源!BV90</f>
        <v>3</v>
      </c>
      <c r="C58" s="2" t="str">
        <f>数据源!BW90</f>
        <v>Puma</v>
      </c>
      <c r="D58" s="2" t="str">
        <f>数据源!BX90</f>
        <v>坦克碎片</v>
      </c>
      <c r="E58" s="2">
        <f>数据源!BY90</f>
        <v>50</v>
      </c>
      <c r="F58" s="2">
        <f>数据源!BZ90</f>
        <v>4</v>
      </c>
      <c r="G58" s="2">
        <f>数据源!CA90</f>
        <v>3.3299999999999996E-2</v>
      </c>
      <c r="H58" s="2">
        <f>数据源!CB90</f>
        <v>1.9979999999999998E-2</v>
      </c>
      <c r="I58" s="2">
        <f>数据源!CC90</f>
        <v>200</v>
      </c>
      <c r="J58" s="3">
        <f t="shared" si="50"/>
        <v>2</v>
      </c>
      <c r="K58" s="3">
        <f t="shared" si="51"/>
        <v>6</v>
      </c>
      <c r="L58" s="3" t="str">
        <f t="shared" si="52"/>
        <v>碎片</v>
      </c>
      <c r="M58" s="3">
        <f t="shared" ca="1" si="53"/>
        <v>51221</v>
      </c>
      <c r="N58" s="3" t="str">
        <f t="shared" ca="1" si="56"/>
        <v>11211,12211,13211,11221,12221,13221,51211,52211,53211,51221</v>
      </c>
      <c r="O58" s="3" t="str">
        <f t="shared" si="57"/>
        <v>386,386,386,80,80,80,214,214,214,200</v>
      </c>
      <c r="P58" s="1" t="str">
        <f t="shared" si="58"/>
        <v>(1,1),(1,1),(1,1),(1,1),(1,1),(1,1),(6,12),(6,12),(6,12),(2,6)</v>
      </c>
      <c r="Q58" s="3" t="str">
        <f>IF(D58="坦克碎片",VLOOKUP(C58,道具信息!$N$2:$O$291,2,FALSE)&amp;"碎片",VLOOKUP(C58,道具信息!$N$2:$O$291,2,FALSE))</f>
        <v>T2坦克碎片</v>
      </c>
      <c r="R58" s="3">
        <f t="shared" si="48"/>
        <v>1242</v>
      </c>
      <c r="S58" s="11">
        <f t="shared" si="49"/>
        <v>0.23699999999999999</v>
      </c>
      <c r="T58" s="3" t="str">
        <f>VLOOKUP(Q58,道具信息!$Q$3:$S$20,2,FALSE)</f>
        <v>CHEST_ITEM_TYPE_T2_SHARD</v>
      </c>
      <c r="U58" s="3" t="str">
        <f>IF(COUNTIF(U$49:U57,T58)=0,T58,"")</f>
        <v/>
      </c>
      <c r="V58" s="3" t="str">
        <f t="shared" si="59"/>
        <v>CHEST_ITEM_TYPE_T2_TANK,CHEST_ITEM_TYPE_T2_SHARD</v>
      </c>
      <c r="W58" s="13" t="str">
        <f t="shared" si="60"/>
        <v/>
      </c>
      <c r="X58" s="3" t="str">
        <f t="shared" si="61"/>
        <v/>
      </c>
      <c r="Y58" s="3" t="str">
        <f t="shared" si="62"/>
        <v>26.7%,23.7%</v>
      </c>
    </row>
    <row r="59" spans="2:25" x14ac:dyDescent="0.3">
      <c r="B59" s="2">
        <f>数据源!BV91</f>
        <v>3</v>
      </c>
      <c r="C59" s="2" t="str">
        <f>数据源!BW91</f>
        <v>四号</v>
      </c>
      <c r="D59" s="2" t="str">
        <f>数据源!BX91</f>
        <v>坦克碎片</v>
      </c>
      <c r="E59" s="2">
        <f>数据源!BY91</f>
        <v>50</v>
      </c>
      <c r="F59" s="2">
        <f>数据源!BZ91</f>
        <v>4</v>
      </c>
      <c r="G59" s="2">
        <f>数据源!CA91</f>
        <v>3.3299999999999996E-2</v>
      </c>
      <c r="H59" s="2">
        <f>数据源!CB91</f>
        <v>1.9979999999999998E-2</v>
      </c>
      <c r="I59" s="2">
        <f>数据源!CC91</f>
        <v>200</v>
      </c>
      <c r="J59" s="3">
        <f t="shared" si="50"/>
        <v>2</v>
      </c>
      <c r="K59" s="3">
        <f t="shared" si="51"/>
        <v>6</v>
      </c>
      <c r="L59" s="3" t="str">
        <f t="shared" si="52"/>
        <v>碎片</v>
      </c>
      <c r="M59" s="3">
        <f t="shared" ca="1" si="53"/>
        <v>52221</v>
      </c>
      <c r="N59" s="3" t="str">
        <f t="shared" ca="1" si="56"/>
        <v>11211,12211,13211,11221,12221,13221,51211,52211,53211,51221,52221</v>
      </c>
      <c r="O59" s="3" t="str">
        <f t="shared" si="57"/>
        <v>386,386,386,80,80,80,214,214,214,200,200</v>
      </c>
      <c r="P59" s="1" t="str">
        <f t="shared" si="58"/>
        <v>(1,1),(1,1),(1,1),(1,1),(1,1),(1,1),(6,12),(6,12),(6,12),(2,6),(2,6)</v>
      </c>
      <c r="Q59" s="3" t="str">
        <f>IF(D59="坦克碎片",VLOOKUP(C59,道具信息!$N$2:$O$291,2,FALSE)&amp;"碎片",VLOOKUP(C59,道具信息!$N$2:$O$291,2,FALSE))</f>
        <v>T2坦克碎片</v>
      </c>
      <c r="R59" s="3">
        <f t="shared" si="48"/>
        <v>1242</v>
      </c>
      <c r="S59" s="11">
        <f t="shared" si="49"/>
        <v>0.23699999999999999</v>
      </c>
      <c r="T59" s="3" t="str">
        <f>VLOOKUP(Q59,道具信息!$Q$3:$S$20,2,FALSE)</f>
        <v>CHEST_ITEM_TYPE_T2_SHARD</v>
      </c>
      <c r="U59" s="3" t="str">
        <f>IF(COUNTIF(U$49:U58,T59)=0,T59,"")</f>
        <v/>
      </c>
      <c r="V59" s="3" t="str">
        <f t="shared" si="59"/>
        <v>CHEST_ITEM_TYPE_T2_TANK,CHEST_ITEM_TYPE_T2_SHARD</v>
      </c>
      <c r="W59" s="13" t="str">
        <f t="shared" si="60"/>
        <v/>
      </c>
      <c r="X59" s="3" t="str">
        <f t="shared" si="61"/>
        <v/>
      </c>
      <c r="Y59" s="3" t="str">
        <f t="shared" si="62"/>
        <v>26.7%,23.7%</v>
      </c>
    </row>
    <row r="60" spans="2:25" x14ac:dyDescent="0.3">
      <c r="B60" s="2">
        <f>数据源!BV92</f>
        <v>3</v>
      </c>
      <c r="C60" s="2" t="str">
        <f>数据源!BW92</f>
        <v>丘吉尔</v>
      </c>
      <c r="D60" s="2" t="str">
        <f>数据源!BX92</f>
        <v>坦克碎片</v>
      </c>
      <c r="E60" s="2">
        <f>数据源!BY92</f>
        <v>50</v>
      </c>
      <c r="F60" s="2">
        <f>数据源!BZ92</f>
        <v>4</v>
      </c>
      <c r="G60" s="2">
        <f>数据源!CA92</f>
        <v>3.3299999999999996E-2</v>
      </c>
      <c r="H60" s="2">
        <f>数据源!CB92</f>
        <v>1.9979999999999998E-2</v>
      </c>
      <c r="I60" s="2">
        <f>数据源!CC92</f>
        <v>200</v>
      </c>
      <c r="J60" s="3">
        <f t="shared" si="50"/>
        <v>2</v>
      </c>
      <c r="K60" s="3">
        <f t="shared" si="51"/>
        <v>6</v>
      </c>
      <c r="L60" s="3" t="str">
        <f t="shared" si="52"/>
        <v>碎片</v>
      </c>
      <c r="M60" s="3">
        <f t="shared" ca="1" si="53"/>
        <v>53221</v>
      </c>
      <c r="N60" s="3" t="str">
        <f t="shared" ca="1" si="56"/>
        <v>11211,12211,13211,11221,12221,13221,51211,52211,53211,51221,52221,53221</v>
      </c>
      <c r="O60" s="3" t="str">
        <f t="shared" si="57"/>
        <v>386,386,386,80,80,80,214,214,214,200,200,200</v>
      </c>
      <c r="P60" s="1" t="str">
        <f t="shared" si="58"/>
        <v>(1,1),(1,1),(1,1),(1,1),(1,1),(1,1),(6,12),(6,12),(6,12),(2,6),(2,6),(2,6)</v>
      </c>
      <c r="Q60" s="3" t="str">
        <f>IF(D60="坦克碎片",VLOOKUP(C60,道具信息!$N$2:$O$291,2,FALSE)&amp;"碎片",VLOOKUP(C60,道具信息!$N$2:$O$291,2,FALSE))</f>
        <v>T2坦克碎片</v>
      </c>
      <c r="R60" s="3">
        <f t="shared" si="48"/>
        <v>1242</v>
      </c>
      <c r="S60" s="11">
        <f t="shared" si="49"/>
        <v>0.23699999999999999</v>
      </c>
      <c r="T60" s="3" t="str">
        <f>VLOOKUP(Q60,道具信息!$Q$3:$S$20,2,FALSE)</f>
        <v>CHEST_ITEM_TYPE_T2_SHARD</v>
      </c>
      <c r="U60" s="3" t="str">
        <f>IF(COUNTIF(U$49:U59,T60)=0,T60,"")</f>
        <v/>
      </c>
      <c r="V60" s="3" t="str">
        <f t="shared" si="59"/>
        <v>CHEST_ITEM_TYPE_T2_TANK,CHEST_ITEM_TYPE_T2_SHARD</v>
      </c>
      <c r="W60" s="13" t="str">
        <f t="shared" si="60"/>
        <v/>
      </c>
      <c r="X60" s="3" t="str">
        <f t="shared" si="61"/>
        <v/>
      </c>
      <c r="Y60" s="3" t="str">
        <f t="shared" si="62"/>
        <v>26.7%,23.7%</v>
      </c>
    </row>
    <row r="61" spans="2:25" x14ac:dyDescent="0.3">
      <c r="B61" s="2">
        <f>数据源!BV93</f>
        <v>3</v>
      </c>
      <c r="C61" s="2" t="str">
        <f>数据源!BW93</f>
        <v>T1LP1</v>
      </c>
      <c r="D61" s="2" t="str">
        <f>数据源!BX93</f>
        <v>部件</v>
      </c>
      <c r="E61" s="2">
        <f>数据源!BY93</f>
        <v>40</v>
      </c>
      <c r="F61" s="2">
        <f>数据源!BZ93</f>
        <v>4.5</v>
      </c>
      <c r="G61" s="2">
        <f>数据源!CA93</f>
        <v>1.5900000000000001E-2</v>
      </c>
      <c r="H61" s="2">
        <f>数据源!CB93</f>
        <v>1.0600000000000002E-2</v>
      </c>
      <c r="I61" s="2">
        <f>数据源!CC93</f>
        <v>106</v>
      </c>
      <c r="J61" s="3">
        <f t="shared" si="50"/>
        <v>3</v>
      </c>
      <c r="K61" s="3">
        <f t="shared" si="51"/>
        <v>6</v>
      </c>
      <c r="L61" s="3" t="str">
        <f t="shared" si="52"/>
        <v>部件</v>
      </c>
      <c r="M61" s="3">
        <f t="shared" ca="1" si="53"/>
        <v>91001</v>
      </c>
      <c r="N61" s="3" t="str">
        <f t="shared" ca="1" si="56"/>
        <v>11211,12211,13211,11221,12221,13221,51211,52211,53211,51221,52221,53221,91001</v>
      </c>
      <c r="O61" s="3" t="str">
        <f t="shared" si="57"/>
        <v>386,386,386,80,80,80,214,214,214,200,200,200,106</v>
      </c>
      <c r="P61" s="1" t="str">
        <f t="shared" si="58"/>
        <v>(1,1),(1,1),(1,1),(1,1),(1,1),(1,1),(6,12),(6,12),(6,12),(2,6),(2,6),(2,6),(3,6)</v>
      </c>
      <c r="Q61" s="3" t="str">
        <f>IF(D61="坦克碎片",VLOOKUP(C61,道具信息!$N$2:$O$291,2,FALSE)&amp;"碎片",VLOOKUP(C61,道具信息!$N$2:$O$291,2,FALSE))</f>
        <v>T1部件</v>
      </c>
      <c r="R61" s="3">
        <f t="shared" si="48"/>
        <v>1909</v>
      </c>
      <c r="S61" s="11">
        <f t="shared" si="49"/>
        <v>0.36399999999999999</v>
      </c>
      <c r="T61" s="3" t="str">
        <f>VLOOKUP(Q61,道具信息!$Q$3:$S$20,2,FALSE)</f>
        <v>CHEST_ITEM_TYPE_T1_PART</v>
      </c>
      <c r="U61" s="3" t="str">
        <f>IF(COUNTIF(U$49:U60,T61)=0,T61,"")</f>
        <v>CHEST_ITEM_TYPE_T1_PART</v>
      </c>
      <c r="V61" s="3" t="str">
        <f t="shared" si="59"/>
        <v>CHEST_ITEM_TYPE_T2_TANK,CHEST_ITEM_TYPE_T2_SHARD,CHEST_ITEM_TYPE_T1_PART</v>
      </c>
      <c r="W61" s="13">
        <f t="shared" si="60"/>
        <v>0.36399999999999999</v>
      </c>
      <c r="X61" s="3" t="str">
        <f t="shared" si="61"/>
        <v>36.4%</v>
      </c>
      <c r="Y61" s="3" t="str">
        <f t="shared" si="62"/>
        <v>26.7%,23.7%,36.4%</v>
      </c>
    </row>
    <row r="62" spans="2:25" x14ac:dyDescent="0.3">
      <c r="B62" s="2">
        <f>数据源!BV94</f>
        <v>3</v>
      </c>
      <c r="C62" s="2" t="str">
        <f>数据源!BW94</f>
        <v>T1LP3</v>
      </c>
      <c r="D62" s="2" t="str">
        <f>数据源!BX94</f>
        <v>部件</v>
      </c>
      <c r="E62" s="2">
        <f>数据源!BY94</f>
        <v>40</v>
      </c>
      <c r="F62" s="2">
        <f>数据源!BZ94</f>
        <v>4.5</v>
      </c>
      <c r="G62" s="2">
        <f>数据源!CA94</f>
        <v>1.5900000000000001E-2</v>
      </c>
      <c r="H62" s="2">
        <f>数据源!CB94</f>
        <v>1.0600000000000002E-2</v>
      </c>
      <c r="I62" s="2">
        <f>数据源!CC94</f>
        <v>106</v>
      </c>
      <c r="J62" s="3">
        <f t="shared" si="50"/>
        <v>3</v>
      </c>
      <c r="K62" s="3">
        <f t="shared" si="51"/>
        <v>6</v>
      </c>
      <c r="L62" s="3" t="str">
        <f t="shared" si="52"/>
        <v>部件</v>
      </c>
      <c r="M62" s="3">
        <f t="shared" ca="1" si="53"/>
        <v>91003</v>
      </c>
      <c r="N62" s="3" t="str">
        <f t="shared" ca="1" si="56"/>
        <v>11211,12211,13211,11221,12221,13221,51211,52211,53211,51221,52221,53221,91001,91003</v>
      </c>
      <c r="O62" s="3" t="str">
        <f t="shared" si="57"/>
        <v>386,386,386,80,80,80,214,214,214,200,200,200,106,106</v>
      </c>
      <c r="P62" s="1" t="str">
        <f t="shared" si="58"/>
        <v>(1,1),(1,1),(1,1),(1,1),(1,1),(1,1),(6,12),(6,12),(6,12),(2,6),(2,6),(2,6),(3,6),(3,6)</v>
      </c>
      <c r="Q62" s="3" t="str">
        <f>IF(D62="坦克碎片",VLOOKUP(C62,道具信息!$N$2:$O$291,2,FALSE)&amp;"碎片",VLOOKUP(C62,道具信息!$N$2:$O$291,2,FALSE))</f>
        <v>T1部件</v>
      </c>
      <c r="R62" s="3">
        <f t="shared" si="48"/>
        <v>1909</v>
      </c>
      <c r="S62" s="11">
        <f t="shared" si="49"/>
        <v>0.36399999999999999</v>
      </c>
      <c r="T62" s="3" t="str">
        <f>VLOOKUP(Q62,道具信息!$Q$3:$S$20,2,FALSE)</f>
        <v>CHEST_ITEM_TYPE_T1_PART</v>
      </c>
      <c r="U62" s="3" t="str">
        <f>IF(COUNTIF(U$49:U61,T62)=0,T62,"")</f>
        <v/>
      </c>
      <c r="V62" s="3" t="str">
        <f t="shared" si="59"/>
        <v>CHEST_ITEM_TYPE_T2_TANK,CHEST_ITEM_TYPE_T2_SHARD,CHEST_ITEM_TYPE_T1_PART</v>
      </c>
      <c r="W62" s="13" t="str">
        <f t="shared" si="60"/>
        <v/>
      </c>
      <c r="X62" s="3" t="str">
        <f t="shared" si="61"/>
        <v/>
      </c>
      <c r="Y62" s="3" t="str">
        <f t="shared" si="62"/>
        <v>26.7%,23.7%,36.4%</v>
      </c>
    </row>
    <row r="63" spans="2:25" x14ac:dyDescent="0.3">
      <c r="B63" s="2">
        <f>数据源!BV95</f>
        <v>3</v>
      </c>
      <c r="C63" s="2" t="str">
        <f>数据源!BW95</f>
        <v>T1LP5</v>
      </c>
      <c r="D63" s="2" t="str">
        <f>数据源!BX95</f>
        <v>部件</v>
      </c>
      <c r="E63" s="2">
        <f>数据源!BY95</f>
        <v>40</v>
      </c>
      <c r="F63" s="2">
        <f>数据源!BZ95</f>
        <v>4.5</v>
      </c>
      <c r="G63" s="2">
        <f>数据源!CA95</f>
        <v>1.5900000000000001E-2</v>
      </c>
      <c r="H63" s="2">
        <f>数据源!CB95</f>
        <v>1.0600000000000002E-2</v>
      </c>
      <c r="I63" s="2">
        <f>数据源!CC95</f>
        <v>106</v>
      </c>
      <c r="J63" s="3">
        <f t="shared" si="50"/>
        <v>3</v>
      </c>
      <c r="K63" s="3">
        <f t="shared" si="51"/>
        <v>6</v>
      </c>
      <c r="L63" s="3" t="str">
        <f t="shared" si="52"/>
        <v>部件</v>
      </c>
      <c r="M63" s="3">
        <f t="shared" ca="1" si="53"/>
        <v>91005</v>
      </c>
      <c r="N63" s="3" t="str">
        <f t="shared" ca="1" si="56"/>
        <v>11211,12211,13211,11221,12221,13221,51211,52211,53211,51221,52221,53221,91001,91003,91005</v>
      </c>
      <c r="O63" s="3" t="str">
        <f t="shared" si="57"/>
        <v>386,386,386,80,80,80,214,214,214,200,200,200,106,106,106</v>
      </c>
      <c r="P63" s="1" t="str">
        <f t="shared" si="58"/>
        <v>(1,1),(1,1),(1,1),(1,1),(1,1),(1,1),(6,12),(6,12),(6,12),(2,6),(2,6),(2,6),(3,6),(3,6),(3,6)</v>
      </c>
      <c r="Q63" s="3" t="str">
        <f>IF(D63="坦克碎片",VLOOKUP(C63,道具信息!$N$2:$O$291,2,FALSE)&amp;"碎片",VLOOKUP(C63,道具信息!$N$2:$O$291,2,FALSE))</f>
        <v>T1部件</v>
      </c>
      <c r="R63" s="3">
        <f t="shared" si="48"/>
        <v>1909</v>
      </c>
      <c r="S63" s="11">
        <f t="shared" si="49"/>
        <v>0.36399999999999999</v>
      </c>
      <c r="T63" s="3" t="str">
        <f>VLOOKUP(Q63,道具信息!$Q$3:$S$20,2,FALSE)</f>
        <v>CHEST_ITEM_TYPE_T1_PART</v>
      </c>
      <c r="U63" s="3" t="str">
        <f>IF(COUNTIF(U$49:U62,T63)=0,T63,"")</f>
        <v/>
      </c>
      <c r="V63" s="3" t="str">
        <f t="shared" si="59"/>
        <v>CHEST_ITEM_TYPE_T2_TANK,CHEST_ITEM_TYPE_T2_SHARD,CHEST_ITEM_TYPE_T1_PART</v>
      </c>
      <c r="W63" s="13" t="str">
        <f t="shared" si="60"/>
        <v/>
      </c>
      <c r="X63" s="3" t="str">
        <f t="shared" si="61"/>
        <v/>
      </c>
      <c r="Y63" s="3" t="str">
        <f t="shared" si="62"/>
        <v>26.7%,23.7%,36.4%</v>
      </c>
    </row>
    <row r="64" spans="2:25" x14ac:dyDescent="0.3">
      <c r="B64" s="2">
        <f>数据源!BV96</f>
        <v>3</v>
      </c>
      <c r="C64" s="2" t="str">
        <f>数据源!BW96</f>
        <v>T1MP1</v>
      </c>
      <c r="D64" s="2" t="str">
        <f>数据源!BX96</f>
        <v>部件</v>
      </c>
      <c r="E64" s="2">
        <f>数据源!BY96</f>
        <v>40</v>
      </c>
      <c r="F64" s="2">
        <f>数据源!BZ96</f>
        <v>4.5</v>
      </c>
      <c r="G64" s="2">
        <f>数据源!CA96</f>
        <v>1.5900000000000001E-2</v>
      </c>
      <c r="H64" s="2">
        <f>数据源!CB96</f>
        <v>1.0600000000000002E-2</v>
      </c>
      <c r="I64" s="2">
        <f>数据源!CC96</f>
        <v>106</v>
      </c>
      <c r="J64" s="3">
        <f t="shared" si="50"/>
        <v>3</v>
      </c>
      <c r="K64" s="3">
        <f t="shared" si="51"/>
        <v>6</v>
      </c>
      <c r="L64" s="3" t="str">
        <f t="shared" si="52"/>
        <v>部件</v>
      </c>
      <c r="M64" s="3">
        <f t="shared" ca="1" si="53"/>
        <v>91101</v>
      </c>
      <c r="N64" s="3" t="str">
        <f t="shared" ca="1" si="56"/>
        <v>11211,12211,13211,11221,12221,13221,51211,52211,53211,51221,52221,53221,91001,91003,91005,91101</v>
      </c>
      <c r="O64" s="3" t="str">
        <f t="shared" si="57"/>
        <v>386,386,386,80,80,80,214,214,214,200,200,200,106,106,106,106</v>
      </c>
      <c r="P64" s="1" t="str">
        <f t="shared" si="58"/>
        <v>(1,1),(1,1),(1,1),(1,1),(1,1),(1,1),(6,12),(6,12),(6,12),(2,6),(2,6),(2,6),(3,6),(3,6),(3,6),(3,6)</v>
      </c>
      <c r="Q64" s="3" t="str">
        <f>IF(D64="坦克碎片",VLOOKUP(C64,道具信息!$N$2:$O$291,2,FALSE)&amp;"碎片",VLOOKUP(C64,道具信息!$N$2:$O$291,2,FALSE))</f>
        <v>T1部件</v>
      </c>
      <c r="R64" s="3">
        <f t="shared" si="48"/>
        <v>1909</v>
      </c>
      <c r="S64" s="11">
        <f t="shared" si="49"/>
        <v>0.36399999999999999</v>
      </c>
      <c r="T64" s="3" t="str">
        <f>VLOOKUP(Q64,道具信息!$Q$3:$S$20,2,FALSE)</f>
        <v>CHEST_ITEM_TYPE_T1_PART</v>
      </c>
      <c r="U64" s="3" t="str">
        <f>IF(COUNTIF(U$49:U63,T64)=0,T64,"")</f>
        <v/>
      </c>
      <c r="V64" s="3" t="str">
        <f t="shared" si="59"/>
        <v>CHEST_ITEM_TYPE_T2_TANK,CHEST_ITEM_TYPE_T2_SHARD,CHEST_ITEM_TYPE_T1_PART</v>
      </c>
      <c r="W64" s="13" t="str">
        <f t="shared" si="60"/>
        <v/>
      </c>
      <c r="X64" s="3" t="str">
        <f t="shared" si="61"/>
        <v/>
      </c>
      <c r="Y64" s="3" t="str">
        <f t="shared" si="62"/>
        <v>26.7%,23.7%,36.4%</v>
      </c>
    </row>
    <row r="65" spans="2:25" x14ac:dyDescent="0.3">
      <c r="B65" s="2">
        <f>数据源!BV97</f>
        <v>3</v>
      </c>
      <c r="C65" s="2" t="str">
        <f>数据源!BW97</f>
        <v>T1MP3</v>
      </c>
      <c r="D65" s="2" t="str">
        <f>数据源!BX97</f>
        <v>部件</v>
      </c>
      <c r="E65" s="2">
        <f>数据源!BY97</f>
        <v>40</v>
      </c>
      <c r="F65" s="2">
        <f>数据源!BZ97</f>
        <v>4.5</v>
      </c>
      <c r="G65" s="2">
        <f>数据源!CA97</f>
        <v>1.5900000000000001E-2</v>
      </c>
      <c r="H65" s="2">
        <f>数据源!CB97</f>
        <v>1.0600000000000002E-2</v>
      </c>
      <c r="I65" s="2">
        <f>数据源!CC97</f>
        <v>106</v>
      </c>
      <c r="J65" s="3">
        <f t="shared" si="50"/>
        <v>3</v>
      </c>
      <c r="K65" s="3">
        <f t="shared" si="51"/>
        <v>6</v>
      </c>
      <c r="L65" s="3" t="str">
        <f t="shared" si="52"/>
        <v>部件</v>
      </c>
      <c r="M65" s="3">
        <f t="shared" ca="1" si="53"/>
        <v>91103</v>
      </c>
      <c r="N65" s="3" t="str">
        <f t="shared" ca="1" si="56"/>
        <v>11211,12211,13211,11221,12221,13221,51211,52211,53211,51221,52221,53221,91001,91003,91005,91101,91103</v>
      </c>
      <c r="O65" s="3" t="str">
        <f t="shared" si="57"/>
        <v>386,386,386,80,80,80,214,214,214,200,200,200,106,106,106,106,106</v>
      </c>
      <c r="P65" s="1" t="str">
        <f t="shared" si="58"/>
        <v>(1,1),(1,1),(1,1),(1,1),(1,1),(1,1),(6,12),(6,12),(6,12),(2,6),(2,6),(2,6),(3,6),(3,6),(3,6),(3,6),(3,6)</v>
      </c>
      <c r="Q65" s="3" t="str">
        <f>IF(D65="坦克碎片",VLOOKUP(C65,道具信息!$N$2:$O$291,2,FALSE)&amp;"碎片",VLOOKUP(C65,道具信息!$N$2:$O$291,2,FALSE))</f>
        <v>T1部件</v>
      </c>
      <c r="R65" s="3">
        <f t="shared" si="48"/>
        <v>1909</v>
      </c>
      <c r="S65" s="11">
        <f t="shared" si="49"/>
        <v>0.36399999999999999</v>
      </c>
      <c r="T65" s="3" t="str">
        <f>VLOOKUP(Q65,道具信息!$Q$3:$S$20,2,FALSE)</f>
        <v>CHEST_ITEM_TYPE_T1_PART</v>
      </c>
      <c r="U65" s="3" t="str">
        <f>IF(COUNTIF(U$49:U64,T65)=0,T65,"")</f>
        <v/>
      </c>
      <c r="V65" s="3" t="str">
        <f t="shared" si="59"/>
        <v>CHEST_ITEM_TYPE_T2_TANK,CHEST_ITEM_TYPE_T2_SHARD,CHEST_ITEM_TYPE_T1_PART</v>
      </c>
      <c r="W65" s="13" t="str">
        <f t="shared" si="60"/>
        <v/>
      </c>
      <c r="X65" s="3" t="str">
        <f t="shared" si="61"/>
        <v/>
      </c>
      <c r="Y65" s="3" t="str">
        <f t="shared" si="62"/>
        <v>26.7%,23.7%,36.4%</v>
      </c>
    </row>
    <row r="66" spans="2:25" x14ac:dyDescent="0.3">
      <c r="B66" s="2">
        <f>数据源!BV98</f>
        <v>3</v>
      </c>
      <c r="C66" s="2" t="str">
        <f>数据源!BW98</f>
        <v>T1MP5</v>
      </c>
      <c r="D66" s="2" t="str">
        <f>数据源!BX98</f>
        <v>部件</v>
      </c>
      <c r="E66" s="2">
        <f>数据源!BY98</f>
        <v>40</v>
      </c>
      <c r="F66" s="2">
        <f>数据源!BZ98</f>
        <v>4.5</v>
      </c>
      <c r="G66" s="2">
        <f>数据源!CA98</f>
        <v>1.5900000000000001E-2</v>
      </c>
      <c r="H66" s="2">
        <f>数据源!CB98</f>
        <v>1.0600000000000002E-2</v>
      </c>
      <c r="I66" s="2">
        <f>数据源!CC98</f>
        <v>106</v>
      </c>
      <c r="J66" s="3">
        <f t="shared" si="50"/>
        <v>3</v>
      </c>
      <c r="K66" s="3">
        <f t="shared" si="51"/>
        <v>6</v>
      </c>
      <c r="L66" s="3" t="str">
        <f t="shared" si="52"/>
        <v>部件</v>
      </c>
      <c r="M66" s="3">
        <f t="shared" ca="1" si="53"/>
        <v>91105</v>
      </c>
      <c r="N66" s="3" t="str">
        <f t="shared" ca="1" si="56"/>
        <v>11211,12211,13211,11221,12221,13221,51211,52211,53211,51221,52221,53221,91001,91003,91005,91101,91103,91105</v>
      </c>
      <c r="O66" s="3" t="str">
        <f t="shared" si="57"/>
        <v>386,386,386,80,80,80,214,214,214,200,200,200,106,106,106,106,106,106</v>
      </c>
      <c r="P66" s="1" t="str">
        <f t="shared" si="58"/>
        <v>(1,1),(1,1),(1,1),(1,1),(1,1),(1,1),(6,12),(6,12),(6,12),(2,6),(2,6),(2,6),(3,6),(3,6),(3,6),(3,6),(3,6),(3,6)</v>
      </c>
      <c r="Q66" s="3" t="str">
        <f>IF(D66="坦克碎片",VLOOKUP(C66,道具信息!$N$2:$O$291,2,FALSE)&amp;"碎片",VLOOKUP(C66,道具信息!$N$2:$O$291,2,FALSE))</f>
        <v>T1部件</v>
      </c>
      <c r="R66" s="3">
        <f t="shared" si="48"/>
        <v>1909</v>
      </c>
      <c r="S66" s="11">
        <f t="shared" si="49"/>
        <v>0.36399999999999999</v>
      </c>
      <c r="T66" s="3" t="str">
        <f>VLOOKUP(Q66,道具信息!$Q$3:$S$20,2,FALSE)</f>
        <v>CHEST_ITEM_TYPE_T1_PART</v>
      </c>
      <c r="U66" s="3" t="str">
        <f>IF(COUNTIF(U$49:U65,T66)=0,T66,"")</f>
        <v/>
      </c>
      <c r="V66" s="3" t="str">
        <f t="shared" si="59"/>
        <v>CHEST_ITEM_TYPE_T2_TANK,CHEST_ITEM_TYPE_T2_SHARD,CHEST_ITEM_TYPE_T1_PART</v>
      </c>
      <c r="W66" s="13" t="str">
        <f t="shared" si="60"/>
        <v/>
      </c>
      <c r="X66" s="3" t="str">
        <f t="shared" si="61"/>
        <v/>
      </c>
      <c r="Y66" s="3" t="str">
        <f t="shared" si="62"/>
        <v>26.7%,23.7%,36.4%</v>
      </c>
    </row>
    <row r="67" spans="2:25" x14ac:dyDescent="0.3">
      <c r="B67" s="2">
        <f>数据源!BV99</f>
        <v>3</v>
      </c>
      <c r="C67" s="2" t="str">
        <f>数据源!BW99</f>
        <v>T1HP1</v>
      </c>
      <c r="D67" s="2" t="str">
        <f>数据源!BX99</f>
        <v>部件</v>
      </c>
      <c r="E67" s="2">
        <f>数据源!BY99</f>
        <v>40</v>
      </c>
      <c r="F67" s="2">
        <f>数据源!BZ99</f>
        <v>4.5</v>
      </c>
      <c r="G67" s="2">
        <f>数据源!CA99</f>
        <v>1.5900000000000001E-2</v>
      </c>
      <c r="H67" s="2">
        <f>数据源!CB99</f>
        <v>1.0600000000000002E-2</v>
      </c>
      <c r="I67" s="2">
        <f>数据源!CC99</f>
        <v>106</v>
      </c>
      <c r="J67" s="3">
        <f t="shared" si="50"/>
        <v>3</v>
      </c>
      <c r="K67" s="3">
        <f t="shared" si="51"/>
        <v>6</v>
      </c>
      <c r="L67" s="3" t="str">
        <f t="shared" si="52"/>
        <v>部件</v>
      </c>
      <c r="M67" s="3">
        <f t="shared" ca="1" si="53"/>
        <v>91201</v>
      </c>
      <c r="N67" s="3" t="str">
        <f t="shared" ca="1" si="56"/>
        <v>11211,12211,13211,11221,12221,13221,51211,52211,53211,51221,52221,53221,91001,91003,91005,91101,91103,91105,91201</v>
      </c>
      <c r="O67" s="3" t="str">
        <f t="shared" si="57"/>
        <v>386,386,386,80,80,80,214,214,214,200,200,200,106,106,106,106,106,106,106</v>
      </c>
      <c r="P67" s="1" t="str">
        <f t="shared" si="58"/>
        <v>(1,1),(1,1),(1,1),(1,1),(1,1),(1,1),(6,12),(6,12),(6,12),(2,6),(2,6),(2,6),(3,6),(3,6),(3,6),(3,6),(3,6),(3,6),(3,6)</v>
      </c>
      <c r="Q67" s="3" t="str">
        <f>IF(D67="坦克碎片",VLOOKUP(C67,道具信息!$N$2:$O$291,2,FALSE)&amp;"碎片",VLOOKUP(C67,道具信息!$N$2:$O$291,2,FALSE))</f>
        <v>T1部件</v>
      </c>
      <c r="R67" s="3">
        <f t="shared" si="48"/>
        <v>1909</v>
      </c>
      <c r="S67" s="11">
        <f t="shared" si="49"/>
        <v>0.36399999999999999</v>
      </c>
      <c r="T67" s="3" t="str">
        <f>VLOOKUP(Q67,道具信息!$Q$3:$S$20,2,FALSE)</f>
        <v>CHEST_ITEM_TYPE_T1_PART</v>
      </c>
      <c r="U67" s="3" t="str">
        <f>IF(COUNTIF(U$49:U66,T67)=0,T67,"")</f>
        <v/>
      </c>
      <c r="V67" s="3" t="str">
        <f t="shared" si="59"/>
        <v>CHEST_ITEM_TYPE_T2_TANK,CHEST_ITEM_TYPE_T2_SHARD,CHEST_ITEM_TYPE_T1_PART</v>
      </c>
      <c r="W67" s="13" t="str">
        <f t="shared" si="60"/>
        <v/>
      </c>
      <c r="X67" s="3" t="str">
        <f t="shared" si="61"/>
        <v/>
      </c>
      <c r="Y67" s="3" t="str">
        <f t="shared" si="62"/>
        <v>26.7%,23.7%,36.4%</v>
      </c>
    </row>
    <row r="68" spans="2:25" x14ac:dyDescent="0.3">
      <c r="B68" s="2">
        <f>数据源!BV100</f>
        <v>3</v>
      </c>
      <c r="C68" s="2" t="str">
        <f>数据源!BW100</f>
        <v>T1HP3</v>
      </c>
      <c r="D68" s="2" t="str">
        <f>数据源!BX100</f>
        <v>部件</v>
      </c>
      <c r="E68" s="2">
        <f>数据源!BY100</f>
        <v>40</v>
      </c>
      <c r="F68" s="2">
        <f>数据源!BZ100</f>
        <v>4.5</v>
      </c>
      <c r="G68" s="2">
        <f>数据源!CA100</f>
        <v>1.5900000000000001E-2</v>
      </c>
      <c r="H68" s="2">
        <f>数据源!CB100</f>
        <v>1.0600000000000002E-2</v>
      </c>
      <c r="I68" s="2">
        <f>数据源!CC100</f>
        <v>106</v>
      </c>
      <c r="J68" s="3">
        <f t="shared" si="50"/>
        <v>3</v>
      </c>
      <c r="K68" s="3">
        <f t="shared" si="51"/>
        <v>6</v>
      </c>
      <c r="L68" s="3" t="str">
        <f t="shared" si="52"/>
        <v>部件</v>
      </c>
      <c r="M68" s="3">
        <f t="shared" ca="1" si="53"/>
        <v>91203</v>
      </c>
      <c r="N68" s="3" t="str">
        <f t="shared" ca="1" si="56"/>
        <v>11211,12211,13211,11221,12221,13221,51211,52211,53211,51221,52221,53221,91001,91003,91005,91101,91103,91105,91201,91203</v>
      </c>
      <c r="O68" s="3" t="str">
        <f t="shared" si="57"/>
        <v>386,386,386,80,80,80,214,214,214,200,200,200,106,106,106,106,106,106,106,106</v>
      </c>
      <c r="P68" s="1" t="str">
        <f t="shared" si="58"/>
        <v>(1,1),(1,1),(1,1),(1,1),(1,1),(1,1),(6,12),(6,12),(6,12),(2,6),(2,6),(2,6),(3,6),(3,6),(3,6),(3,6),(3,6),(3,6),(3,6),(3,6)</v>
      </c>
      <c r="Q68" s="3" t="str">
        <f>IF(D68="坦克碎片",VLOOKUP(C68,道具信息!$N$2:$O$291,2,FALSE)&amp;"碎片",VLOOKUP(C68,道具信息!$N$2:$O$291,2,FALSE))</f>
        <v>T1部件</v>
      </c>
      <c r="R68" s="3">
        <f t="shared" si="48"/>
        <v>1909</v>
      </c>
      <c r="S68" s="11">
        <f t="shared" si="49"/>
        <v>0.36399999999999999</v>
      </c>
      <c r="T68" s="3" t="str">
        <f>VLOOKUP(Q68,道具信息!$Q$3:$S$20,2,FALSE)</f>
        <v>CHEST_ITEM_TYPE_T1_PART</v>
      </c>
      <c r="U68" s="3" t="str">
        <f>IF(COUNTIF(U$49:U67,T68)=0,T68,"")</f>
        <v/>
      </c>
      <c r="V68" s="3" t="str">
        <f t="shared" si="59"/>
        <v>CHEST_ITEM_TYPE_T2_TANK,CHEST_ITEM_TYPE_T2_SHARD,CHEST_ITEM_TYPE_T1_PART</v>
      </c>
      <c r="W68" s="13" t="str">
        <f t="shared" si="60"/>
        <v/>
      </c>
      <c r="X68" s="3" t="str">
        <f t="shared" si="61"/>
        <v/>
      </c>
      <c r="Y68" s="3" t="str">
        <f t="shared" si="62"/>
        <v>26.7%,23.7%,36.4%</v>
      </c>
    </row>
    <row r="69" spans="2:25" x14ac:dyDescent="0.3">
      <c r="B69" s="2">
        <f>数据源!BV101</f>
        <v>3</v>
      </c>
      <c r="C69" s="2" t="str">
        <f>数据源!BW101</f>
        <v>T1HP5</v>
      </c>
      <c r="D69" s="2" t="str">
        <f>数据源!BX101</f>
        <v>部件</v>
      </c>
      <c r="E69" s="2">
        <f>数据源!BY101</f>
        <v>40</v>
      </c>
      <c r="F69" s="2">
        <f>数据源!BZ101</f>
        <v>4.5</v>
      </c>
      <c r="G69" s="2">
        <f>数据源!CA101</f>
        <v>1.5900000000000001E-2</v>
      </c>
      <c r="H69" s="2">
        <f>数据源!CB101</f>
        <v>1.0600000000000002E-2</v>
      </c>
      <c r="I69" s="2">
        <f>数据源!CC101</f>
        <v>106</v>
      </c>
      <c r="J69" s="3">
        <f t="shared" si="50"/>
        <v>3</v>
      </c>
      <c r="K69" s="3">
        <f t="shared" si="51"/>
        <v>6</v>
      </c>
      <c r="L69" s="3" t="str">
        <f t="shared" ref="L69:L87" si="63">RIGHT(D69,2)</f>
        <v>部件</v>
      </c>
      <c r="M69" s="3">
        <f t="shared" ref="M69:M87" ca="1" si="64">IF(OR(L69="坦克",L69="碎片"),VLOOKUP(C69,INDIRECT("坦克ID"),MATCH(L69&amp;"ID",INDIRECT("坦克标头"),0),FALSE),VLOOKUP(C69,INDIRECT(L69&amp;"ID"),2,FALSE))</f>
        <v>91205</v>
      </c>
      <c r="N69" s="3" t="str">
        <f t="shared" ref="N69:N87" ca="1" si="65">N68&amp;","&amp;M69</f>
        <v>11211,12211,13211,11221,12221,13221,51211,52211,53211,51221,52221,53221,91001,91003,91005,91101,91103,91105,91201,91203,91205</v>
      </c>
      <c r="O69" s="3" t="str">
        <f t="shared" ref="O69:O87" si="66">O68&amp;","&amp;I69</f>
        <v>386,386,386,80,80,80,214,214,214,200,200,200,106,106,106,106,106,106,106,106,106</v>
      </c>
      <c r="P69" s="1" t="str">
        <f t="shared" ref="P69:P87" si="67">P68&amp;","&amp;"("&amp;J69&amp;","&amp;K69&amp;")"</f>
        <v>(1,1),(1,1),(1,1),(1,1),(1,1),(1,1),(6,12),(6,12),(6,12),(2,6),(2,6),(2,6),(3,6),(3,6),(3,6),(3,6),(3,6),(3,6),(3,6),(3,6),(3,6)</v>
      </c>
      <c r="Q69" s="3" t="str">
        <f>IF(D69="坦克碎片",VLOOKUP(C69,道具信息!$N$2:$O$291,2,FALSE)&amp;"碎片",VLOOKUP(C69,道具信息!$N$2:$O$291,2,FALSE))</f>
        <v>T1部件</v>
      </c>
      <c r="R69" s="3">
        <f t="shared" si="48"/>
        <v>1909</v>
      </c>
      <c r="S69" s="11">
        <f t="shared" si="49"/>
        <v>0.36399999999999999</v>
      </c>
      <c r="T69" s="3" t="str">
        <f>VLOOKUP(Q69,道具信息!$Q$3:$S$20,2,FALSE)</f>
        <v>CHEST_ITEM_TYPE_T1_PART</v>
      </c>
      <c r="U69" s="3" t="str">
        <f>IF(COUNTIF(U$49:U68,T69)=0,T69,"")</f>
        <v/>
      </c>
      <c r="V69" s="3" t="str">
        <f t="shared" si="59"/>
        <v>CHEST_ITEM_TYPE_T2_TANK,CHEST_ITEM_TYPE_T2_SHARD,CHEST_ITEM_TYPE_T1_PART</v>
      </c>
      <c r="W69" s="13" t="str">
        <f t="shared" si="60"/>
        <v/>
      </c>
      <c r="X69" s="3" t="str">
        <f t="shared" si="61"/>
        <v/>
      </c>
      <c r="Y69" s="3" t="str">
        <f t="shared" si="62"/>
        <v>26.7%,23.7%,36.4%</v>
      </c>
    </row>
    <row r="70" spans="2:25" x14ac:dyDescent="0.3">
      <c r="B70" s="2">
        <f>数据源!BV102</f>
        <v>3</v>
      </c>
      <c r="C70" s="2" t="str">
        <f>数据源!BW102</f>
        <v>T1LP2</v>
      </c>
      <c r="D70" s="2" t="str">
        <f>数据源!BX102</f>
        <v>部件</v>
      </c>
      <c r="E70" s="2">
        <f>数据源!BY102</f>
        <v>40</v>
      </c>
      <c r="F70" s="2">
        <f>数据源!BZ102</f>
        <v>4.5</v>
      </c>
      <c r="G70" s="2">
        <f>数据源!CA102</f>
        <v>1.5900000000000001E-2</v>
      </c>
      <c r="H70" s="2">
        <f>数据源!CB102</f>
        <v>1.0600000000000002E-2</v>
      </c>
      <c r="I70" s="2">
        <f>数据源!CC102</f>
        <v>106</v>
      </c>
      <c r="J70" s="3">
        <f t="shared" si="50"/>
        <v>3</v>
      </c>
      <c r="K70" s="3">
        <f t="shared" si="51"/>
        <v>6</v>
      </c>
      <c r="L70" s="3" t="str">
        <f t="shared" si="63"/>
        <v>部件</v>
      </c>
      <c r="M70" s="3">
        <f t="shared" ca="1" si="64"/>
        <v>91002</v>
      </c>
      <c r="N70" s="3" t="str">
        <f t="shared" ca="1" si="65"/>
        <v>11211,12211,13211,11221,12221,13221,51211,52211,53211,51221,52221,53221,91001,91003,91005,91101,91103,91105,91201,91203,91205,91002</v>
      </c>
      <c r="O70" s="3" t="str">
        <f t="shared" si="66"/>
        <v>386,386,386,80,80,80,214,214,214,200,200,200,106,106,106,106,106,106,106,106,106,106</v>
      </c>
      <c r="P70" s="1" t="str">
        <f t="shared" si="67"/>
        <v>(1,1),(1,1),(1,1),(1,1),(1,1),(1,1),(6,12),(6,12),(6,12),(2,6),(2,6),(2,6),(3,6),(3,6),(3,6),(3,6),(3,6),(3,6),(3,6),(3,6),(3,6),(3,6)</v>
      </c>
      <c r="Q70" s="3" t="str">
        <f>IF(D70="坦克碎片",VLOOKUP(C70,道具信息!$N$2:$O$291,2,FALSE)&amp;"碎片",VLOOKUP(C70,道具信息!$N$2:$O$291,2,FALSE))</f>
        <v>T1部件</v>
      </c>
      <c r="R70" s="3">
        <f t="shared" si="48"/>
        <v>1909</v>
      </c>
      <c r="S70" s="11">
        <f t="shared" si="49"/>
        <v>0.36399999999999999</v>
      </c>
      <c r="T70" s="3" t="str">
        <f>VLOOKUP(Q70,道具信息!$Q$3:$S$20,2,FALSE)</f>
        <v>CHEST_ITEM_TYPE_T1_PART</v>
      </c>
      <c r="U70" s="3" t="str">
        <f>IF(COUNTIF(U$49:U69,T70)=0,T70,"")</f>
        <v/>
      </c>
      <c r="V70" s="3" t="str">
        <f t="shared" si="59"/>
        <v>CHEST_ITEM_TYPE_T2_TANK,CHEST_ITEM_TYPE_T2_SHARD,CHEST_ITEM_TYPE_T1_PART</v>
      </c>
      <c r="W70" s="13" t="str">
        <f t="shared" si="60"/>
        <v/>
      </c>
      <c r="X70" s="3" t="str">
        <f t="shared" si="61"/>
        <v/>
      </c>
      <c r="Y70" s="3" t="str">
        <f t="shared" si="62"/>
        <v>26.7%,23.7%,36.4%</v>
      </c>
    </row>
    <row r="71" spans="2:25" x14ac:dyDescent="0.3">
      <c r="B71" s="2">
        <f>数据源!BV103</f>
        <v>3</v>
      </c>
      <c r="C71" s="2" t="str">
        <f>数据源!BW103</f>
        <v>T1LP4</v>
      </c>
      <c r="D71" s="2" t="str">
        <f>数据源!BX103</f>
        <v>部件</v>
      </c>
      <c r="E71" s="2">
        <f>数据源!BY103</f>
        <v>40</v>
      </c>
      <c r="F71" s="2">
        <f>数据源!BZ103</f>
        <v>4.5</v>
      </c>
      <c r="G71" s="2">
        <f>数据源!CA103</f>
        <v>1.5900000000000001E-2</v>
      </c>
      <c r="H71" s="2">
        <f>数据源!CB103</f>
        <v>1.0600000000000002E-2</v>
      </c>
      <c r="I71" s="2">
        <f>数据源!CC103</f>
        <v>106</v>
      </c>
      <c r="J71" s="3">
        <f t="shared" si="50"/>
        <v>3</v>
      </c>
      <c r="K71" s="3">
        <f t="shared" si="51"/>
        <v>6</v>
      </c>
      <c r="L71" s="3" t="str">
        <f t="shared" si="63"/>
        <v>部件</v>
      </c>
      <c r="M71" s="3">
        <f t="shared" ca="1" si="64"/>
        <v>91004</v>
      </c>
      <c r="N71" s="3" t="str">
        <f t="shared" ca="1" si="65"/>
        <v>11211,12211,13211,11221,12221,13221,51211,52211,53211,51221,52221,53221,91001,91003,91005,91101,91103,91105,91201,91203,91205,91002,91004</v>
      </c>
      <c r="O71" s="3" t="str">
        <f t="shared" si="66"/>
        <v>386,386,386,80,80,80,214,214,214,200,200,200,106,106,106,106,106,106,106,106,106,106,106</v>
      </c>
      <c r="P71" s="1" t="str">
        <f t="shared" si="67"/>
        <v>(1,1),(1,1),(1,1),(1,1),(1,1),(1,1),(6,12),(6,12),(6,12),(2,6),(2,6),(2,6),(3,6),(3,6),(3,6),(3,6),(3,6),(3,6),(3,6),(3,6),(3,6),(3,6),(3,6)</v>
      </c>
      <c r="Q71" s="3" t="str">
        <f>IF(D71="坦克碎片",VLOOKUP(C71,道具信息!$N$2:$O$291,2,FALSE)&amp;"碎片",VLOOKUP(C71,道具信息!$N$2:$O$291,2,FALSE))</f>
        <v>T1部件</v>
      </c>
      <c r="R71" s="3">
        <f t="shared" si="48"/>
        <v>1909</v>
      </c>
      <c r="S71" s="11">
        <f t="shared" si="49"/>
        <v>0.36399999999999999</v>
      </c>
      <c r="T71" s="3" t="str">
        <f>VLOOKUP(Q71,道具信息!$Q$3:$S$20,2,FALSE)</f>
        <v>CHEST_ITEM_TYPE_T1_PART</v>
      </c>
      <c r="U71" s="3" t="str">
        <f>IF(COUNTIF(U$49:U70,T71)=0,T71,"")</f>
        <v/>
      </c>
      <c r="V71" s="3" t="str">
        <f t="shared" si="59"/>
        <v>CHEST_ITEM_TYPE_T2_TANK,CHEST_ITEM_TYPE_T2_SHARD,CHEST_ITEM_TYPE_T1_PART</v>
      </c>
      <c r="W71" s="13" t="str">
        <f t="shared" si="60"/>
        <v/>
      </c>
      <c r="X71" s="3" t="str">
        <f t="shared" si="61"/>
        <v/>
      </c>
      <c r="Y71" s="3" t="str">
        <f t="shared" si="62"/>
        <v>26.7%,23.7%,36.4%</v>
      </c>
    </row>
    <row r="72" spans="2:25" x14ac:dyDescent="0.3">
      <c r="B72" s="2">
        <f>数据源!BV104</f>
        <v>3</v>
      </c>
      <c r="C72" s="2" t="str">
        <f>数据源!BW104</f>
        <v>T1LP6</v>
      </c>
      <c r="D72" s="2" t="str">
        <f>数据源!BX104</f>
        <v>部件</v>
      </c>
      <c r="E72" s="2">
        <f>数据源!BY104</f>
        <v>40</v>
      </c>
      <c r="F72" s="2">
        <f>数据源!BZ104</f>
        <v>4.5</v>
      </c>
      <c r="G72" s="2">
        <f>数据源!CA104</f>
        <v>1.5900000000000001E-2</v>
      </c>
      <c r="H72" s="2">
        <f>数据源!CB104</f>
        <v>1.0600000000000002E-2</v>
      </c>
      <c r="I72" s="2">
        <f>数据源!CC104</f>
        <v>106</v>
      </c>
      <c r="J72" s="3">
        <f t="shared" si="50"/>
        <v>3</v>
      </c>
      <c r="K72" s="3">
        <f t="shared" si="51"/>
        <v>6</v>
      </c>
      <c r="L72" s="3" t="str">
        <f t="shared" si="63"/>
        <v>部件</v>
      </c>
      <c r="M72" s="3">
        <f t="shared" ca="1" si="64"/>
        <v>91006</v>
      </c>
      <c r="N72" s="3" t="str">
        <f t="shared" ca="1" si="65"/>
        <v>11211,12211,13211,11221,12221,13221,51211,52211,53211,51221,52221,53221,91001,91003,91005,91101,91103,91105,91201,91203,91205,91002,91004,91006</v>
      </c>
      <c r="O72" s="3" t="str">
        <f t="shared" si="66"/>
        <v>386,386,386,80,80,80,214,214,214,200,200,200,106,106,106,106,106,106,106,106,106,106,106,106</v>
      </c>
      <c r="P72" s="1" t="str">
        <f t="shared" si="67"/>
        <v>(1,1),(1,1),(1,1),(1,1),(1,1),(1,1),(6,12),(6,12),(6,12),(2,6),(2,6),(2,6),(3,6),(3,6),(3,6),(3,6),(3,6),(3,6),(3,6),(3,6),(3,6),(3,6),(3,6),(3,6)</v>
      </c>
      <c r="Q72" s="3" t="str">
        <f>IF(D72="坦克碎片",VLOOKUP(C72,道具信息!$N$2:$O$291,2,FALSE)&amp;"碎片",VLOOKUP(C72,道具信息!$N$2:$O$291,2,FALSE))</f>
        <v>T1部件</v>
      </c>
      <c r="R72" s="3">
        <f t="shared" si="48"/>
        <v>1909</v>
      </c>
      <c r="S72" s="11">
        <f t="shared" si="49"/>
        <v>0.36399999999999999</v>
      </c>
      <c r="T72" s="3" t="str">
        <f>VLOOKUP(Q72,道具信息!$Q$3:$S$20,2,FALSE)</f>
        <v>CHEST_ITEM_TYPE_T1_PART</v>
      </c>
      <c r="U72" s="3" t="str">
        <f>IF(COUNTIF(U$49:U71,T72)=0,T72,"")</f>
        <v/>
      </c>
      <c r="V72" s="3" t="str">
        <f t="shared" si="59"/>
        <v>CHEST_ITEM_TYPE_T2_TANK,CHEST_ITEM_TYPE_T2_SHARD,CHEST_ITEM_TYPE_T1_PART</v>
      </c>
      <c r="W72" s="13" t="str">
        <f t="shared" si="60"/>
        <v/>
      </c>
      <c r="X72" s="3" t="str">
        <f t="shared" si="61"/>
        <v/>
      </c>
      <c r="Y72" s="3" t="str">
        <f t="shared" si="62"/>
        <v>26.7%,23.7%,36.4%</v>
      </c>
    </row>
    <row r="73" spans="2:25" x14ac:dyDescent="0.3">
      <c r="B73" s="2">
        <f>数据源!BV105</f>
        <v>3</v>
      </c>
      <c r="C73" s="2" t="str">
        <f>数据源!BW105</f>
        <v>T1MP2</v>
      </c>
      <c r="D73" s="2" t="str">
        <f>数据源!BX105</f>
        <v>部件</v>
      </c>
      <c r="E73" s="2">
        <f>数据源!BY105</f>
        <v>40</v>
      </c>
      <c r="F73" s="2">
        <f>数据源!BZ105</f>
        <v>4.5</v>
      </c>
      <c r="G73" s="2">
        <f>数据源!CA105</f>
        <v>1.5900000000000001E-2</v>
      </c>
      <c r="H73" s="2">
        <f>数据源!CB105</f>
        <v>1.0600000000000002E-2</v>
      </c>
      <c r="I73" s="2">
        <f>数据源!CC105</f>
        <v>106</v>
      </c>
      <c r="J73" s="3">
        <f t="shared" si="50"/>
        <v>3</v>
      </c>
      <c r="K73" s="3">
        <f t="shared" si="51"/>
        <v>6</v>
      </c>
      <c r="L73" s="3" t="str">
        <f t="shared" si="63"/>
        <v>部件</v>
      </c>
      <c r="M73" s="3">
        <f t="shared" ca="1" si="64"/>
        <v>91102</v>
      </c>
      <c r="N73" s="3" t="str">
        <f t="shared" ca="1" si="65"/>
        <v>11211,12211,13211,11221,12221,13221,51211,52211,53211,51221,52221,53221,91001,91003,91005,91101,91103,91105,91201,91203,91205,91002,91004,91006,91102</v>
      </c>
      <c r="O73" s="3" t="str">
        <f t="shared" si="66"/>
        <v>386,386,386,80,80,80,214,214,214,200,200,200,106,106,106,106,106,106,106,106,106,106,106,106,106</v>
      </c>
      <c r="P73" s="1" t="str">
        <f t="shared" si="67"/>
        <v>(1,1),(1,1),(1,1),(1,1),(1,1),(1,1),(6,12),(6,12),(6,12),(2,6),(2,6),(2,6),(3,6),(3,6),(3,6),(3,6),(3,6),(3,6),(3,6),(3,6),(3,6),(3,6),(3,6),(3,6),(3,6)</v>
      </c>
      <c r="Q73" s="3" t="str">
        <f>IF(D73="坦克碎片",VLOOKUP(C73,道具信息!$N$2:$O$291,2,FALSE)&amp;"碎片",VLOOKUP(C73,道具信息!$N$2:$O$291,2,FALSE))</f>
        <v>T1部件</v>
      </c>
      <c r="R73" s="3">
        <f t="shared" si="48"/>
        <v>1909</v>
      </c>
      <c r="S73" s="11">
        <f t="shared" si="49"/>
        <v>0.36399999999999999</v>
      </c>
      <c r="T73" s="3" t="str">
        <f>VLOOKUP(Q73,道具信息!$Q$3:$S$20,2,FALSE)</f>
        <v>CHEST_ITEM_TYPE_T1_PART</v>
      </c>
      <c r="U73" s="3" t="str">
        <f>IF(COUNTIF(U$49:U72,T73)=0,T73,"")</f>
        <v/>
      </c>
      <c r="V73" s="3" t="str">
        <f t="shared" si="59"/>
        <v>CHEST_ITEM_TYPE_T2_TANK,CHEST_ITEM_TYPE_T2_SHARD,CHEST_ITEM_TYPE_T1_PART</v>
      </c>
      <c r="W73" s="13" t="str">
        <f t="shared" si="60"/>
        <v/>
      </c>
      <c r="X73" s="3" t="str">
        <f t="shared" si="61"/>
        <v/>
      </c>
      <c r="Y73" s="3" t="str">
        <f t="shared" si="62"/>
        <v>26.7%,23.7%,36.4%</v>
      </c>
    </row>
    <row r="74" spans="2:25" x14ac:dyDescent="0.3">
      <c r="B74" s="2">
        <f>数据源!BV106</f>
        <v>3</v>
      </c>
      <c r="C74" s="2" t="str">
        <f>数据源!BW106</f>
        <v>T1MP4</v>
      </c>
      <c r="D74" s="2" t="str">
        <f>数据源!BX106</f>
        <v>部件</v>
      </c>
      <c r="E74" s="2">
        <f>数据源!BY106</f>
        <v>40</v>
      </c>
      <c r="F74" s="2">
        <f>数据源!BZ106</f>
        <v>4.5</v>
      </c>
      <c r="G74" s="2">
        <f>数据源!CA106</f>
        <v>1.5900000000000001E-2</v>
      </c>
      <c r="H74" s="2">
        <f>数据源!CB106</f>
        <v>1.0600000000000002E-2</v>
      </c>
      <c r="I74" s="2">
        <f>数据源!CC106</f>
        <v>106</v>
      </c>
      <c r="J74" s="3">
        <f t="shared" si="50"/>
        <v>3</v>
      </c>
      <c r="K74" s="3">
        <f t="shared" si="51"/>
        <v>6</v>
      </c>
      <c r="L74" s="3" t="str">
        <f t="shared" si="63"/>
        <v>部件</v>
      </c>
      <c r="M74" s="3">
        <f t="shared" ca="1" si="64"/>
        <v>91104</v>
      </c>
      <c r="N74" s="3" t="str">
        <f t="shared" ca="1" si="65"/>
        <v>11211,12211,13211,11221,12221,13221,51211,52211,53211,51221,52221,53221,91001,91003,91005,91101,91103,91105,91201,91203,91205,91002,91004,91006,91102,91104</v>
      </c>
      <c r="O74" s="3" t="str">
        <f t="shared" si="66"/>
        <v>386,386,386,80,80,80,214,214,214,200,200,200,106,106,106,106,106,106,106,106,106,106,106,106,106,106</v>
      </c>
      <c r="P74" s="1" t="str">
        <f t="shared" si="67"/>
        <v>(1,1),(1,1),(1,1),(1,1),(1,1),(1,1),(6,12),(6,12),(6,12),(2,6),(2,6),(2,6),(3,6),(3,6),(3,6),(3,6),(3,6),(3,6),(3,6),(3,6),(3,6),(3,6),(3,6),(3,6),(3,6),(3,6)</v>
      </c>
      <c r="Q74" s="3" t="str">
        <f>IF(D74="坦克碎片",VLOOKUP(C74,道具信息!$N$2:$O$291,2,FALSE)&amp;"碎片",VLOOKUP(C74,道具信息!$N$2:$O$291,2,FALSE))</f>
        <v>T1部件</v>
      </c>
      <c r="R74" s="3">
        <f t="shared" si="48"/>
        <v>1909</v>
      </c>
      <c r="S74" s="11">
        <f t="shared" si="49"/>
        <v>0.36399999999999999</v>
      </c>
      <c r="T74" s="3" t="str">
        <f>VLOOKUP(Q74,道具信息!$Q$3:$S$20,2,FALSE)</f>
        <v>CHEST_ITEM_TYPE_T1_PART</v>
      </c>
      <c r="U74" s="3" t="str">
        <f>IF(COUNTIF(U$49:U73,T74)=0,T74,"")</f>
        <v/>
      </c>
      <c r="V74" s="3" t="str">
        <f t="shared" si="59"/>
        <v>CHEST_ITEM_TYPE_T2_TANK,CHEST_ITEM_TYPE_T2_SHARD,CHEST_ITEM_TYPE_T1_PART</v>
      </c>
      <c r="W74" s="13" t="str">
        <f t="shared" si="60"/>
        <v/>
      </c>
      <c r="X74" s="3" t="str">
        <f t="shared" si="61"/>
        <v/>
      </c>
      <c r="Y74" s="3" t="str">
        <f t="shared" si="62"/>
        <v>26.7%,23.7%,36.4%</v>
      </c>
    </row>
    <row r="75" spans="2:25" x14ac:dyDescent="0.3">
      <c r="B75" s="2">
        <f>数据源!BV107</f>
        <v>3</v>
      </c>
      <c r="C75" s="2" t="str">
        <f>数据源!BW107</f>
        <v>T1MP6</v>
      </c>
      <c r="D75" s="2" t="str">
        <f>数据源!BX107</f>
        <v>部件</v>
      </c>
      <c r="E75" s="2">
        <f>数据源!BY107</f>
        <v>40</v>
      </c>
      <c r="F75" s="2">
        <f>数据源!BZ107</f>
        <v>4.5</v>
      </c>
      <c r="G75" s="2">
        <f>数据源!CA107</f>
        <v>1.5900000000000001E-2</v>
      </c>
      <c r="H75" s="2">
        <f>数据源!CB107</f>
        <v>1.0600000000000002E-2</v>
      </c>
      <c r="I75" s="2">
        <f>数据源!CC107</f>
        <v>106</v>
      </c>
      <c r="J75" s="3">
        <f t="shared" si="50"/>
        <v>3</v>
      </c>
      <c r="K75" s="3">
        <f t="shared" si="51"/>
        <v>6</v>
      </c>
      <c r="L75" s="3" t="str">
        <f t="shared" si="63"/>
        <v>部件</v>
      </c>
      <c r="M75" s="3">
        <f t="shared" ca="1" si="64"/>
        <v>91106</v>
      </c>
      <c r="N75" s="3" t="str">
        <f t="shared" ca="1" si="65"/>
        <v>11211,12211,13211,11221,12221,13221,51211,52211,53211,51221,52221,53221,91001,91003,91005,91101,91103,91105,91201,91203,91205,91002,91004,91006,91102,91104,91106</v>
      </c>
      <c r="O75" s="3" t="str">
        <f t="shared" si="66"/>
        <v>386,386,386,80,80,80,214,214,214,200,200,200,106,106,106,106,106,106,106,106,106,106,106,106,106,106,106</v>
      </c>
      <c r="P75" s="1" t="str">
        <f t="shared" si="67"/>
        <v>(1,1),(1,1),(1,1),(1,1),(1,1),(1,1),(6,12),(6,12),(6,12),(2,6),(2,6),(2,6),(3,6),(3,6),(3,6),(3,6),(3,6),(3,6),(3,6),(3,6),(3,6),(3,6),(3,6),(3,6),(3,6),(3,6),(3,6)</v>
      </c>
      <c r="Q75" s="3" t="str">
        <f>IF(D75="坦克碎片",VLOOKUP(C75,道具信息!$N$2:$O$291,2,FALSE)&amp;"碎片",VLOOKUP(C75,道具信息!$N$2:$O$291,2,FALSE))</f>
        <v>T1部件</v>
      </c>
      <c r="R75" s="3">
        <f t="shared" si="48"/>
        <v>1909</v>
      </c>
      <c r="S75" s="11">
        <f t="shared" si="49"/>
        <v>0.36399999999999999</v>
      </c>
      <c r="T75" s="3" t="str">
        <f>VLOOKUP(Q75,道具信息!$Q$3:$S$20,2,FALSE)</f>
        <v>CHEST_ITEM_TYPE_T1_PART</v>
      </c>
      <c r="U75" s="3" t="str">
        <f>IF(COUNTIF(U$49:U74,T75)=0,T75,"")</f>
        <v/>
      </c>
      <c r="V75" s="3" t="str">
        <f t="shared" si="59"/>
        <v>CHEST_ITEM_TYPE_T2_TANK,CHEST_ITEM_TYPE_T2_SHARD,CHEST_ITEM_TYPE_T1_PART</v>
      </c>
      <c r="W75" s="13" t="str">
        <f t="shared" si="60"/>
        <v/>
      </c>
      <c r="X75" s="3" t="str">
        <f t="shared" si="61"/>
        <v/>
      </c>
      <c r="Y75" s="3" t="str">
        <f t="shared" si="62"/>
        <v>26.7%,23.7%,36.4%</v>
      </c>
    </row>
    <row r="76" spans="2:25" x14ac:dyDescent="0.3">
      <c r="B76" s="2">
        <f>数据源!BV108</f>
        <v>3</v>
      </c>
      <c r="C76" s="2" t="str">
        <f>数据源!BW108</f>
        <v>T1HP2</v>
      </c>
      <c r="D76" s="2" t="str">
        <f>数据源!BX108</f>
        <v>部件</v>
      </c>
      <c r="E76" s="2">
        <f>数据源!BY108</f>
        <v>40</v>
      </c>
      <c r="F76" s="2">
        <f>数据源!BZ108</f>
        <v>4.5</v>
      </c>
      <c r="G76" s="2">
        <f>数据源!CA108</f>
        <v>1.5900000000000001E-2</v>
      </c>
      <c r="H76" s="2">
        <f>数据源!CB108</f>
        <v>1.0600000000000002E-2</v>
      </c>
      <c r="I76" s="2">
        <f>数据源!CC108</f>
        <v>106</v>
      </c>
      <c r="J76" s="3">
        <f t="shared" si="50"/>
        <v>3</v>
      </c>
      <c r="K76" s="3">
        <f t="shared" si="51"/>
        <v>6</v>
      </c>
      <c r="L76" s="3" t="str">
        <f t="shared" si="63"/>
        <v>部件</v>
      </c>
      <c r="M76" s="3">
        <f t="shared" ca="1" si="64"/>
        <v>91202</v>
      </c>
      <c r="N76" s="3" t="str">
        <f t="shared" ca="1" si="65"/>
        <v>11211,12211,13211,11221,12221,13221,51211,52211,53211,51221,52221,53221,91001,91003,91005,91101,91103,91105,91201,91203,91205,91002,91004,91006,91102,91104,91106,91202</v>
      </c>
      <c r="O76" s="3" t="str">
        <f t="shared" si="66"/>
        <v>386,386,386,80,80,80,214,214,214,200,200,200,106,106,106,106,106,106,106,106,106,106,106,106,106,106,106,106</v>
      </c>
      <c r="P76" s="1" t="str">
        <f t="shared" si="67"/>
        <v>(1,1),(1,1),(1,1),(1,1),(1,1),(1,1),(6,12),(6,12),(6,12),(2,6),(2,6),(2,6),(3,6),(3,6),(3,6),(3,6),(3,6),(3,6),(3,6),(3,6),(3,6),(3,6),(3,6),(3,6),(3,6),(3,6),(3,6),(3,6)</v>
      </c>
      <c r="Q76" s="3" t="str">
        <f>IF(D76="坦克碎片",VLOOKUP(C76,道具信息!$N$2:$O$291,2,FALSE)&amp;"碎片",VLOOKUP(C76,道具信息!$N$2:$O$291,2,FALSE))</f>
        <v>T1部件</v>
      </c>
      <c r="R76" s="3">
        <f t="shared" si="48"/>
        <v>1909</v>
      </c>
      <c r="S76" s="11">
        <f t="shared" si="49"/>
        <v>0.36399999999999999</v>
      </c>
      <c r="T76" s="3" t="str">
        <f>VLOOKUP(Q76,道具信息!$Q$3:$S$20,2,FALSE)</f>
        <v>CHEST_ITEM_TYPE_T1_PART</v>
      </c>
      <c r="U76" s="3" t="str">
        <f>IF(COUNTIF(U$49:U75,T76)=0,T76,"")</f>
        <v/>
      </c>
      <c r="V76" s="3" t="str">
        <f t="shared" si="59"/>
        <v>CHEST_ITEM_TYPE_T2_TANK,CHEST_ITEM_TYPE_T2_SHARD,CHEST_ITEM_TYPE_T1_PART</v>
      </c>
      <c r="W76" s="13" t="str">
        <f t="shared" si="60"/>
        <v/>
      </c>
      <c r="X76" s="3" t="str">
        <f t="shared" si="61"/>
        <v/>
      </c>
      <c r="Y76" s="3" t="str">
        <f t="shared" si="62"/>
        <v>26.7%,23.7%,36.4%</v>
      </c>
    </row>
    <row r="77" spans="2:25" x14ac:dyDescent="0.3">
      <c r="B77" s="2">
        <f>数据源!BV109</f>
        <v>3</v>
      </c>
      <c r="C77" s="2" t="str">
        <f>数据源!BW109</f>
        <v>T1HP4</v>
      </c>
      <c r="D77" s="2" t="str">
        <f>数据源!BX109</f>
        <v>部件</v>
      </c>
      <c r="E77" s="2">
        <f>数据源!BY109</f>
        <v>40</v>
      </c>
      <c r="F77" s="2">
        <f>数据源!BZ109</f>
        <v>4.5</v>
      </c>
      <c r="G77" s="2">
        <f>数据源!CA109</f>
        <v>1.5900000000000001E-2</v>
      </c>
      <c r="H77" s="2">
        <f>数据源!CB109</f>
        <v>1.0600000000000002E-2</v>
      </c>
      <c r="I77" s="2">
        <f>数据源!CC109</f>
        <v>106</v>
      </c>
      <c r="J77" s="3">
        <f t="shared" si="50"/>
        <v>3</v>
      </c>
      <c r="K77" s="3">
        <f t="shared" si="51"/>
        <v>6</v>
      </c>
      <c r="L77" s="3" t="str">
        <f t="shared" si="63"/>
        <v>部件</v>
      </c>
      <c r="M77" s="3">
        <f t="shared" ca="1" si="64"/>
        <v>91204</v>
      </c>
      <c r="N77" s="3" t="str">
        <f t="shared" ca="1" si="65"/>
        <v>11211,12211,13211,11221,12221,13221,51211,52211,53211,51221,52221,53221,91001,91003,91005,91101,91103,91105,91201,91203,91205,91002,91004,91006,91102,91104,91106,91202,91204</v>
      </c>
      <c r="O77" s="3" t="str">
        <f t="shared" si="66"/>
        <v>386,386,386,80,80,80,214,214,214,200,200,200,106,106,106,106,106,106,106,106,106,106,106,106,106,106,106,106,106</v>
      </c>
      <c r="P77" s="1" t="str">
        <f t="shared" si="67"/>
        <v>(1,1),(1,1),(1,1),(1,1),(1,1),(1,1),(6,12),(6,12),(6,12),(2,6),(2,6),(2,6),(3,6),(3,6),(3,6),(3,6),(3,6),(3,6),(3,6),(3,6),(3,6),(3,6),(3,6),(3,6),(3,6),(3,6),(3,6),(3,6),(3,6)</v>
      </c>
      <c r="Q77" s="3" t="str">
        <f>IF(D77="坦克碎片",VLOOKUP(C77,道具信息!$N$2:$O$291,2,FALSE)&amp;"碎片",VLOOKUP(C77,道具信息!$N$2:$O$291,2,FALSE))</f>
        <v>T1部件</v>
      </c>
      <c r="R77" s="3">
        <f t="shared" si="48"/>
        <v>1909</v>
      </c>
      <c r="S77" s="11">
        <f t="shared" si="49"/>
        <v>0.36399999999999999</v>
      </c>
      <c r="T77" s="3" t="str">
        <f>VLOOKUP(Q77,道具信息!$Q$3:$S$20,2,FALSE)</f>
        <v>CHEST_ITEM_TYPE_T1_PART</v>
      </c>
      <c r="U77" s="3" t="str">
        <f>IF(COUNTIF(U$49:U76,T77)=0,T77,"")</f>
        <v/>
      </c>
      <c r="V77" s="3" t="str">
        <f t="shared" si="59"/>
        <v>CHEST_ITEM_TYPE_T2_TANK,CHEST_ITEM_TYPE_T2_SHARD,CHEST_ITEM_TYPE_T1_PART</v>
      </c>
      <c r="W77" s="13" t="str">
        <f t="shared" si="60"/>
        <v/>
      </c>
      <c r="X77" s="3" t="str">
        <f t="shared" si="61"/>
        <v/>
      </c>
      <c r="Y77" s="3" t="str">
        <f t="shared" si="62"/>
        <v>26.7%,23.7%,36.4%</v>
      </c>
    </row>
    <row r="78" spans="2:25" x14ac:dyDescent="0.3">
      <c r="B78" s="2">
        <f>数据源!BV110</f>
        <v>3</v>
      </c>
      <c r="C78" s="2" t="str">
        <f>数据源!BW110</f>
        <v>T1HP6</v>
      </c>
      <c r="D78" s="2" t="str">
        <f>数据源!BX110</f>
        <v>部件</v>
      </c>
      <c r="E78" s="2">
        <f>数据源!BY110</f>
        <v>40</v>
      </c>
      <c r="F78" s="2">
        <f>数据源!BZ110</f>
        <v>4.5</v>
      </c>
      <c r="G78" s="2">
        <f>数据源!CA110</f>
        <v>1.6E-2</v>
      </c>
      <c r="H78" s="2">
        <f>数据源!CB110</f>
        <v>1.0666666666666666E-2</v>
      </c>
      <c r="I78" s="2">
        <f>数据源!CC110</f>
        <v>107</v>
      </c>
      <c r="J78" s="3">
        <f t="shared" si="50"/>
        <v>3</v>
      </c>
      <c r="K78" s="3">
        <f t="shared" si="51"/>
        <v>6</v>
      </c>
      <c r="L78" s="3" t="str">
        <f t="shared" si="63"/>
        <v>部件</v>
      </c>
      <c r="M78" s="3">
        <f t="shared" ca="1" si="64"/>
        <v>91206</v>
      </c>
      <c r="N78" s="3" t="str">
        <f t="shared" ca="1" si="65"/>
        <v>11211,12211,13211,11221,12221,13221,51211,52211,53211,51221,52221,53221,91001,91003,91005,91101,91103,91105,91201,91203,91205,91002,91004,91006,91102,91104,91106,91202,91204,91206</v>
      </c>
      <c r="O78" s="3" t="str">
        <f t="shared" si="66"/>
        <v>386,386,386,80,80,80,214,214,214,200,200,200,106,106,106,106,106,106,106,106,106,106,106,106,106,106,106,106,106,107</v>
      </c>
      <c r="P78" s="1" t="str">
        <f t="shared" si="67"/>
        <v>(1,1),(1,1),(1,1),(1,1),(1,1),(1,1),(6,12),(6,12),(6,12),(2,6),(2,6),(2,6),(3,6),(3,6),(3,6),(3,6),(3,6),(3,6),(3,6),(3,6),(3,6),(3,6),(3,6),(3,6),(3,6),(3,6),(3,6),(3,6),(3,6),(3,6)</v>
      </c>
      <c r="Q78" s="3" t="str">
        <f>IF(D78="坦克碎片",VLOOKUP(C78,道具信息!$N$2:$O$291,2,FALSE)&amp;"碎片",VLOOKUP(C78,道具信息!$N$2:$O$291,2,FALSE))</f>
        <v>T1部件</v>
      </c>
      <c r="R78" s="3">
        <f t="shared" si="48"/>
        <v>1909</v>
      </c>
      <c r="S78" s="11">
        <f t="shared" si="49"/>
        <v>0.36399999999999999</v>
      </c>
      <c r="T78" s="3" t="str">
        <f>VLOOKUP(Q78,道具信息!$Q$3:$S$20,2,FALSE)</f>
        <v>CHEST_ITEM_TYPE_T1_PART</v>
      </c>
      <c r="U78" s="3" t="str">
        <f>IF(COUNTIF(U$49:U77,T78)=0,T78,"")</f>
        <v/>
      </c>
      <c r="V78" s="3" t="str">
        <f t="shared" si="59"/>
        <v>CHEST_ITEM_TYPE_T2_TANK,CHEST_ITEM_TYPE_T2_SHARD,CHEST_ITEM_TYPE_T1_PART</v>
      </c>
      <c r="W78" s="13" t="str">
        <f t="shared" si="60"/>
        <v/>
      </c>
      <c r="X78" s="3" t="str">
        <f t="shared" si="61"/>
        <v/>
      </c>
      <c r="Y78" s="3" t="str">
        <f t="shared" si="62"/>
        <v>26.7%,23.7%,36.4%</v>
      </c>
    </row>
    <row r="79" spans="2:25" x14ac:dyDescent="0.3">
      <c r="B79" s="2">
        <f>数据源!BV111</f>
        <v>3</v>
      </c>
      <c r="C79" s="2" t="str">
        <f>数据源!BW111</f>
        <v>T2LP1</v>
      </c>
      <c r="D79" s="2" t="str">
        <f>数据源!BX111</f>
        <v>部件</v>
      </c>
      <c r="E79" s="2">
        <f>数据源!BY111</f>
        <v>140.00000000000003</v>
      </c>
      <c r="F79" s="2">
        <f>数据源!BZ111</f>
        <v>1</v>
      </c>
      <c r="G79" s="2">
        <f>数据源!CA111</f>
        <v>8.9999999999999993E-3</v>
      </c>
      <c r="H79" s="2">
        <f>数据源!CB111</f>
        <v>7.7142857142857117E-3</v>
      </c>
      <c r="I79" s="2">
        <f>数据源!CC111</f>
        <v>77</v>
      </c>
      <c r="J79" s="3">
        <f>ROUNDUP(IF(F79&gt;1,F79-ROUNDDOWN(SQRT(F79),0),F79),0)</f>
        <v>1</v>
      </c>
      <c r="K79" s="3">
        <f>F79*2-J79</f>
        <v>1</v>
      </c>
      <c r="L79" s="3" t="str">
        <f t="shared" si="63"/>
        <v>部件</v>
      </c>
      <c r="M79" s="3">
        <f t="shared" ca="1" si="64"/>
        <v>92001</v>
      </c>
      <c r="N79" s="3" t="str">
        <f t="shared" ca="1" si="65"/>
        <v>11211,12211,13211,11221,12221,13221,51211,52211,53211,51221,52221,53221,91001,91003,91005,91101,91103,91105,91201,91203,91205,91002,91004,91006,91102,91104,91106,91202,91204,91206,92001</v>
      </c>
      <c r="O79" s="3" t="str">
        <f t="shared" si="66"/>
        <v>386,386,386,80,80,80,214,214,214,200,200,200,106,106,106,106,106,106,106,106,106,106,106,106,106,106,106,106,106,107,77</v>
      </c>
      <c r="P79" s="1" t="str">
        <f t="shared" si="67"/>
        <v>(1,1),(1,1),(1,1),(1,1),(1,1),(1,1),(6,12),(6,12),(6,12),(2,6),(2,6),(2,6),(3,6),(3,6),(3,6),(3,6),(3,6),(3,6),(3,6),(3,6),(3,6),(3,6),(3,6),(3,6),(3,6),(3,6),(3,6),(3,6),(3,6),(3,6),(1,1)</v>
      </c>
      <c r="Q79" s="3" t="str">
        <f>IF(D79="坦克碎片",VLOOKUP(C79,道具信息!$N$2:$O$291,2,FALSE)&amp;"碎片",VLOOKUP(C79,道具信息!$N$2:$O$291,2,FALSE))</f>
        <v>T2部件</v>
      </c>
      <c r="R79" s="3">
        <f t="shared" si="48"/>
        <v>693</v>
      </c>
      <c r="S79" s="11">
        <f t="shared" si="49"/>
        <v>0.13200000000000001</v>
      </c>
      <c r="T79" s="3" t="str">
        <f>VLOOKUP(Q79,道具信息!$Q$3:$S$20,2,FALSE)</f>
        <v>CHEST_ITEM_TYPE_T2_PART</v>
      </c>
      <c r="U79" s="3" t="str">
        <f>IF(COUNTIF(U$49:U78,T79)=0,T79,"")</f>
        <v>CHEST_ITEM_TYPE_T2_PART</v>
      </c>
      <c r="V79" s="3" t="str">
        <f t="shared" si="59"/>
        <v>CHEST_ITEM_TYPE_T2_TANK,CHEST_ITEM_TYPE_T2_SHARD,CHEST_ITEM_TYPE_T1_PART,CHEST_ITEM_TYPE_T2_PART</v>
      </c>
      <c r="W79" s="13">
        <f t="shared" si="60"/>
        <v>0.13200000000000001</v>
      </c>
      <c r="X79" s="3" t="str">
        <f t="shared" si="61"/>
        <v>13.2%</v>
      </c>
      <c r="Y79" s="3" t="str">
        <f t="shared" si="62"/>
        <v>26.7%,23.7%,36.4%,13.2%</v>
      </c>
    </row>
    <row r="80" spans="2:25" x14ac:dyDescent="0.3">
      <c r="B80" s="2">
        <f>数据源!BV112</f>
        <v>3</v>
      </c>
      <c r="C80" s="2" t="str">
        <f>数据源!BW112</f>
        <v>T2LP3</v>
      </c>
      <c r="D80" s="2" t="str">
        <f>数据源!BX112</f>
        <v>部件</v>
      </c>
      <c r="E80" s="2">
        <f>数据源!BY112</f>
        <v>140.00000000000003</v>
      </c>
      <c r="F80" s="2">
        <f>数据源!BZ112</f>
        <v>1</v>
      </c>
      <c r="G80" s="2">
        <f>数据源!CA112</f>
        <v>8.9999999999999993E-3</v>
      </c>
      <c r="H80" s="2">
        <f>数据源!CB112</f>
        <v>7.7142857142857117E-3</v>
      </c>
      <c r="I80" s="2">
        <f>数据源!CC112</f>
        <v>77</v>
      </c>
      <c r="J80" s="3">
        <f t="shared" ref="J80:J87" si="68">ROUNDUP(IF(F80&gt;1,F80-ROUNDDOWN(SQRT(F80),0),F80),0)</f>
        <v>1</v>
      </c>
      <c r="K80" s="3">
        <f t="shared" ref="K80:K87" si="69">F80*2-J80</f>
        <v>1</v>
      </c>
      <c r="L80" s="3" t="str">
        <f t="shared" si="63"/>
        <v>部件</v>
      </c>
      <c r="M80" s="3">
        <f t="shared" ca="1" si="64"/>
        <v>92003</v>
      </c>
      <c r="N80" s="3" t="str">
        <f t="shared" ca="1" si="65"/>
        <v>11211,12211,13211,11221,12221,13221,51211,52211,53211,51221,52221,53221,91001,91003,91005,91101,91103,91105,91201,91203,91205,91002,91004,91006,91102,91104,91106,91202,91204,91206,92001,92003</v>
      </c>
      <c r="O80" s="3" t="str">
        <f t="shared" si="66"/>
        <v>386,386,386,80,80,80,214,214,214,200,200,200,106,106,106,106,106,106,106,106,106,106,106,106,106,106,106,106,106,107,77,77</v>
      </c>
      <c r="P80" s="1" t="str">
        <f t="shared" si="67"/>
        <v>(1,1),(1,1),(1,1),(1,1),(1,1),(1,1),(6,12),(6,12),(6,12),(2,6),(2,6),(2,6),(3,6),(3,6),(3,6),(3,6),(3,6),(3,6),(3,6),(3,6),(3,6),(3,6),(3,6),(3,6),(3,6),(3,6),(3,6),(3,6),(3,6),(3,6),(1,1),(1,1)</v>
      </c>
      <c r="Q80" s="3" t="str">
        <f>IF(D80="坦克碎片",VLOOKUP(C80,道具信息!$N$2:$O$291,2,FALSE)&amp;"碎片",VLOOKUP(C80,道具信息!$N$2:$O$291,2,FALSE))</f>
        <v>T2部件</v>
      </c>
      <c r="R80" s="3">
        <f t="shared" si="48"/>
        <v>693</v>
      </c>
      <c r="S80" s="11">
        <f t="shared" si="49"/>
        <v>0.13200000000000001</v>
      </c>
      <c r="T80" s="3" t="str">
        <f>VLOOKUP(Q80,道具信息!$Q$3:$S$20,2,FALSE)</f>
        <v>CHEST_ITEM_TYPE_T2_PART</v>
      </c>
      <c r="U80" s="3" t="str">
        <f>IF(COUNTIF(U$49:U79,T80)=0,T80,"")</f>
        <v/>
      </c>
      <c r="V80" s="3" t="str">
        <f t="shared" si="59"/>
        <v>CHEST_ITEM_TYPE_T2_TANK,CHEST_ITEM_TYPE_T2_SHARD,CHEST_ITEM_TYPE_T1_PART,CHEST_ITEM_TYPE_T2_PART</v>
      </c>
      <c r="W80" s="13" t="str">
        <f t="shared" si="60"/>
        <v/>
      </c>
      <c r="X80" s="3" t="str">
        <f t="shared" si="61"/>
        <v/>
      </c>
      <c r="Y80" s="3" t="str">
        <f t="shared" si="62"/>
        <v>26.7%,23.7%,36.4%,13.2%</v>
      </c>
    </row>
    <row r="81" spans="2:25" x14ac:dyDescent="0.3">
      <c r="B81" s="2">
        <f>数据源!BV113</f>
        <v>3</v>
      </c>
      <c r="C81" s="2" t="str">
        <f>数据源!BW113</f>
        <v>T2LP5</v>
      </c>
      <c r="D81" s="2" t="str">
        <f>数据源!BX113</f>
        <v>部件</v>
      </c>
      <c r="E81" s="2">
        <f>数据源!BY113</f>
        <v>140.00000000000003</v>
      </c>
      <c r="F81" s="2">
        <f>数据源!BZ113</f>
        <v>1</v>
      </c>
      <c r="G81" s="2">
        <f>数据源!CA113</f>
        <v>8.9999999999999993E-3</v>
      </c>
      <c r="H81" s="2">
        <f>数据源!CB113</f>
        <v>7.7142857142857117E-3</v>
      </c>
      <c r="I81" s="2">
        <f>数据源!CC113</f>
        <v>77</v>
      </c>
      <c r="J81" s="3">
        <f t="shared" si="68"/>
        <v>1</v>
      </c>
      <c r="K81" s="3">
        <f t="shared" si="69"/>
        <v>1</v>
      </c>
      <c r="L81" s="3" t="str">
        <f t="shared" si="63"/>
        <v>部件</v>
      </c>
      <c r="M81" s="3">
        <f t="shared" ca="1" si="64"/>
        <v>92005</v>
      </c>
      <c r="N81" s="3" t="str">
        <f t="shared" ca="1" si="65"/>
        <v>11211,12211,13211,11221,12221,13221,51211,52211,53211,51221,52221,53221,91001,91003,91005,91101,91103,91105,91201,91203,91205,91002,91004,91006,91102,91104,91106,91202,91204,91206,92001,92003,92005</v>
      </c>
      <c r="O81" s="3" t="str">
        <f t="shared" si="66"/>
        <v>386,386,386,80,80,80,214,214,214,200,200,200,106,106,106,106,106,106,106,106,106,106,106,106,106,106,106,106,106,107,77,77,77</v>
      </c>
      <c r="P81" s="1" t="str">
        <f t="shared" si="67"/>
        <v>(1,1),(1,1),(1,1),(1,1),(1,1),(1,1),(6,12),(6,12),(6,12),(2,6),(2,6),(2,6),(3,6),(3,6),(3,6),(3,6),(3,6),(3,6),(3,6),(3,6),(3,6),(3,6),(3,6),(3,6),(3,6),(3,6),(3,6),(3,6),(3,6),(3,6),(1,1),(1,1),(1,1)</v>
      </c>
      <c r="Q81" s="3" t="str">
        <f>IF(D81="坦克碎片",VLOOKUP(C81,道具信息!$N$2:$O$291,2,FALSE)&amp;"碎片",VLOOKUP(C81,道具信息!$N$2:$O$291,2,FALSE))</f>
        <v>T2部件</v>
      </c>
      <c r="R81" s="3">
        <f t="shared" si="48"/>
        <v>693</v>
      </c>
      <c r="S81" s="11">
        <f t="shared" si="49"/>
        <v>0.13200000000000001</v>
      </c>
      <c r="T81" s="3" t="str">
        <f>VLOOKUP(Q81,道具信息!$Q$3:$S$20,2,FALSE)</f>
        <v>CHEST_ITEM_TYPE_T2_PART</v>
      </c>
      <c r="U81" s="3" t="str">
        <f>IF(COUNTIF(U$49:U80,T81)=0,T81,"")</f>
        <v/>
      </c>
      <c r="V81" s="3" t="str">
        <f t="shared" si="59"/>
        <v>CHEST_ITEM_TYPE_T2_TANK,CHEST_ITEM_TYPE_T2_SHARD,CHEST_ITEM_TYPE_T1_PART,CHEST_ITEM_TYPE_T2_PART</v>
      </c>
      <c r="W81" s="13" t="str">
        <f t="shared" si="60"/>
        <v/>
      </c>
      <c r="X81" s="3" t="str">
        <f t="shared" si="61"/>
        <v/>
      </c>
      <c r="Y81" s="3" t="str">
        <f t="shared" si="62"/>
        <v>26.7%,23.7%,36.4%,13.2%</v>
      </c>
    </row>
    <row r="82" spans="2:25" x14ac:dyDescent="0.3">
      <c r="B82" s="2">
        <f>数据源!BV114</f>
        <v>3</v>
      </c>
      <c r="C82" s="2" t="str">
        <f>数据源!BW114</f>
        <v>T2MP1</v>
      </c>
      <c r="D82" s="2" t="str">
        <f>数据源!BX114</f>
        <v>部件</v>
      </c>
      <c r="E82" s="2">
        <f>数据源!BY114</f>
        <v>140.00000000000003</v>
      </c>
      <c r="F82" s="2">
        <f>数据源!BZ114</f>
        <v>1</v>
      </c>
      <c r="G82" s="2">
        <f>数据源!CA114</f>
        <v>8.9999999999999993E-3</v>
      </c>
      <c r="H82" s="2">
        <f>数据源!CB114</f>
        <v>7.7142857142857117E-3</v>
      </c>
      <c r="I82" s="2">
        <f>数据源!CC114</f>
        <v>77</v>
      </c>
      <c r="J82" s="3">
        <f t="shared" si="68"/>
        <v>1</v>
      </c>
      <c r="K82" s="3">
        <f t="shared" si="69"/>
        <v>1</v>
      </c>
      <c r="L82" s="3" t="str">
        <f t="shared" si="63"/>
        <v>部件</v>
      </c>
      <c r="M82" s="3">
        <f t="shared" ca="1" si="64"/>
        <v>92101</v>
      </c>
      <c r="N82" s="3" t="str">
        <f t="shared" ca="1" si="65"/>
        <v>11211,12211,13211,11221,12221,13221,51211,52211,53211,51221,52221,53221,91001,91003,91005,91101,91103,91105,91201,91203,91205,91002,91004,91006,91102,91104,91106,91202,91204,91206,92001,92003,92005,92101</v>
      </c>
      <c r="O82" s="3" t="str">
        <f t="shared" si="66"/>
        <v>386,386,386,80,80,80,214,214,214,200,200,200,106,106,106,106,106,106,106,106,106,106,106,106,106,106,106,106,106,107,77,77,77,77</v>
      </c>
      <c r="P82" s="1" t="str">
        <f t="shared" si="67"/>
        <v>(1,1),(1,1),(1,1),(1,1),(1,1),(1,1),(6,12),(6,12),(6,12),(2,6),(2,6),(2,6),(3,6),(3,6),(3,6),(3,6),(3,6),(3,6),(3,6),(3,6),(3,6),(3,6),(3,6),(3,6),(3,6),(3,6),(3,6),(3,6),(3,6),(3,6),(1,1),(1,1),(1,1),(1,1)</v>
      </c>
      <c r="Q82" s="3" t="str">
        <f>IF(D82="坦克碎片",VLOOKUP(C82,道具信息!$N$2:$O$291,2,FALSE)&amp;"碎片",VLOOKUP(C82,道具信息!$N$2:$O$291,2,FALSE))</f>
        <v>T2部件</v>
      </c>
      <c r="R82" s="3">
        <f t="shared" si="48"/>
        <v>693</v>
      </c>
      <c r="S82" s="11">
        <f t="shared" si="49"/>
        <v>0.13200000000000001</v>
      </c>
      <c r="T82" s="3" t="str">
        <f>VLOOKUP(Q82,道具信息!$Q$3:$S$20,2,FALSE)</f>
        <v>CHEST_ITEM_TYPE_T2_PART</v>
      </c>
      <c r="U82" s="3" t="str">
        <f>IF(COUNTIF(U$49:U81,T82)=0,T82,"")</f>
        <v/>
      </c>
      <c r="V82" s="3" t="str">
        <f t="shared" si="59"/>
        <v>CHEST_ITEM_TYPE_T2_TANK,CHEST_ITEM_TYPE_T2_SHARD,CHEST_ITEM_TYPE_T1_PART,CHEST_ITEM_TYPE_T2_PART</v>
      </c>
      <c r="W82" s="13" t="str">
        <f t="shared" si="60"/>
        <v/>
      </c>
      <c r="X82" s="3" t="str">
        <f t="shared" si="61"/>
        <v/>
      </c>
      <c r="Y82" s="3" t="str">
        <f t="shared" si="62"/>
        <v>26.7%,23.7%,36.4%,13.2%</v>
      </c>
    </row>
    <row r="83" spans="2:25" x14ac:dyDescent="0.3">
      <c r="B83" s="2">
        <f>数据源!BV115</f>
        <v>3</v>
      </c>
      <c r="C83" s="2" t="str">
        <f>数据源!BW115</f>
        <v>T2MP3</v>
      </c>
      <c r="D83" s="2" t="str">
        <f>数据源!BX115</f>
        <v>部件</v>
      </c>
      <c r="E83" s="2">
        <f>数据源!BY115</f>
        <v>140.00000000000003</v>
      </c>
      <c r="F83" s="2">
        <f>数据源!BZ115</f>
        <v>1</v>
      </c>
      <c r="G83" s="2">
        <f>数据源!CA115</f>
        <v>8.9999999999999993E-3</v>
      </c>
      <c r="H83" s="2">
        <f>数据源!CB115</f>
        <v>7.7142857142857117E-3</v>
      </c>
      <c r="I83" s="2">
        <f>数据源!CC115</f>
        <v>77</v>
      </c>
      <c r="J83" s="3">
        <f t="shared" si="68"/>
        <v>1</v>
      </c>
      <c r="K83" s="3">
        <f t="shared" si="69"/>
        <v>1</v>
      </c>
      <c r="L83" s="3" t="str">
        <f t="shared" si="63"/>
        <v>部件</v>
      </c>
      <c r="M83" s="3">
        <f t="shared" ca="1" si="64"/>
        <v>92103</v>
      </c>
      <c r="N83" s="3" t="str">
        <f t="shared" ca="1" si="65"/>
        <v>11211,12211,13211,11221,12221,13221,51211,52211,53211,51221,52221,53221,91001,91003,91005,91101,91103,91105,91201,91203,91205,91002,91004,91006,91102,91104,91106,91202,91204,91206,92001,92003,92005,92101,92103</v>
      </c>
      <c r="O83" s="3" t="str">
        <f t="shared" si="66"/>
        <v>386,386,386,80,80,80,214,214,214,200,200,200,106,106,106,106,106,106,106,106,106,106,106,106,106,106,106,106,106,107,77,77,77,77,77</v>
      </c>
      <c r="P83" s="1" t="str">
        <f t="shared" si="67"/>
        <v>(1,1),(1,1),(1,1),(1,1),(1,1),(1,1),(6,12),(6,12),(6,12),(2,6),(2,6),(2,6),(3,6),(3,6),(3,6),(3,6),(3,6),(3,6),(3,6),(3,6),(3,6),(3,6),(3,6),(3,6),(3,6),(3,6),(3,6),(3,6),(3,6),(3,6),(1,1),(1,1),(1,1),(1,1),(1,1)</v>
      </c>
      <c r="Q83" s="3" t="str">
        <f>IF(D83="坦克碎片",VLOOKUP(C83,道具信息!$N$2:$O$291,2,FALSE)&amp;"碎片",VLOOKUP(C83,道具信息!$N$2:$O$291,2,FALSE))</f>
        <v>T2部件</v>
      </c>
      <c r="R83" s="3">
        <f t="shared" si="48"/>
        <v>693</v>
      </c>
      <c r="S83" s="11">
        <f t="shared" si="49"/>
        <v>0.13200000000000001</v>
      </c>
      <c r="T83" s="3" t="str">
        <f>VLOOKUP(Q83,道具信息!$Q$3:$S$20,2,FALSE)</f>
        <v>CHEST_ITEM_TYPE_T2_PART</v>
      </c>
      <c r="U83" s="3" t="str">
        <f>IF(COUNTIF(U$49:U82,T83)=0,T83,"")</f>
        <v/>
      </c>
      <c r="V83" s="3" t="str">
        <f t="shared" si="59"/>
        <v>CHEST_ITEM_TYPE_T2_TANK,CHEST_ITEM_TYPE_T2_SHARD,CHEST_ITEM_TYPE_T1_PART,CHEST_ITEM_TYPE_T2_PART</v>
      </c>
      <c r="W83" s="13" t="str">
        <f t="shared" si="60"/>
        <v/>
      </c>
      <c r="X83" s="3" t="str">
        <f t="shared" si="61"/>
        <v/>
      </c>
      <c r="Y83" s="3" t="str">
        <f t="shared" si="62"/>
        <v>26.7%,23.7%,36.4%,13.2%</v>
      </c>
    </row>
    <row r="84" spans="2:25" x14ac:dyDescent="0.3">
      <c r="B84" s="2">
        <f>数据源!BV116</f>
        <v>3</v>
      </c>
      <c r="C84" s="2" t="str">
        <f>数据源!BW116</f>
        <v>T2MP5</v>
      </c>
      <c r="D84" s="2" t="str">
        <f>数据源!BX116</f>
        <v>部件</v>
      </c>
      <c r="E84" s="2">
        <f>数据源!BY116</f>
        <v>140.00000000000003</v>
      </c>
      <c r="F84" s="2">
        <f>数据源!BZ116</f>
        <v>1</v>
      </c>
      <c r="G84" s="2">
        <f>数据源!CA116</f>
        <v>8.9999999999999993E-3</v>
      </c>
      <c r="H84" s="2">
        <f>数据源!CB116</f>
        <v>7.7142857142857117E-3</v>
      </c>
      <c r="I84" s="2">
        <f>数据源!CC116</f>
        <v>77</v>
      </c>
      <c r="J84" s="3">
        <f t="shared" si="68"/>
        <v>1</v>
      </c>
      <c r="K84" s="3">
        <f t="shared" si="69"/>
        <v>1</v>
      </c>
      <c r="L84" s="3" t="str">
        <f t="shared" si="63"/>
        <v>部件</v>
      </c>
      <c r="M84" s="3">
        <f t="shared" ca="1" si="64"/>
        <v>92105</v>
      </c>
      <c r="N84" s="3" t="str">
        <f t="shared" ca="1" si="65"/>
        <v>11211,12211,13211,11221,12221,13221,51211,52211,53211,51221,52221,53221,91001,91003,91005,91101,91103,91105,91201,91203,91205,91002,91004,91006,91102,91104,91106,91202,91204,91206,92001,92003,92005,92101,92103,92105</v>
      </c>
      <c r="O84" s="3" t="str">
        <f t="shared" si="66"/>
        <v>386,386,386,80,80,80,214,214,214,200,200,200,106,106,106,106,106,106,106,106,106,106,106,106,106,106,106,106,106,107,77,77,77,77,77,77</v>
      </c>
      <c r="P84" s="1" t="str">
        <f t="shared" si="67"/>
        <v>(1,1),(1,1),(1,1),(1,1),(1,1),(1,1),(6,12),(6,12),(6,12),(2,6),(2,6),(2,6),(3,6),(3,6),(3,6),(3,6),(3,6),(3,6),(3,6),(3,6),(3,6),(3,6),(3,6),(3,6),(3,6),(3,6),(3,6),(3,6),(3,6),(3,6),(1,1),(1,1),(1,1),(1,1),(1,1),(1,1)</v>
      </c>
      <c r="Q84" s="3" t="str">
        <f>IF(D84="坦克碎片",VLOOKUP(C84,道具信息!$N$2:$O$291,2,FALSE)&amp;"碎片",VLOOKUP(C84,道具信息!$N$2:$O$291,2,FALSE))</f>
        <v>T2部件</v>
      </c>
      <c r="R84" s="3">
        <f t="shared" si="48"/>
        <v>693</v>
      </c>
      <c r="S84" s="11">
        <f t="shared" si="49"/>
        <v>0.13200000000000001</v>
      </c>
      <c r="T84" s="3" t="str">
        <f>VLOOKUP(Q84,道具信息!$Q$3:$S$20,2,FALSE)</f>
        <v>CHEST_ITEM_TYPE_T2_PART</v>
      </c>
      <c r="U84" s="3" t="str">
        <f>IF(COUNTIF(U$49:U83,T84)=0,T84,"")</f>
        <v/>
      </c>
      <c r="V84" s="3" t="str">
        <f t="shared" si="59"/>
        <v>CHEST_ITEM_TYPE_T2_TANK,CHEST_ITEM_TYPE_T2_SHARD,CHEST_ITEM_TYPE_T1_PART,CHEST_ITEM_TYPE_T2_PART</v>
      </c>
      <c r="W84" s="13" t="str">
        <f t="shared" si="60"/>
        <v/>
      </c>
      <c r="X84" s="3" t="str">
        <f t="shared" si="61"/>
        <v/>
      </c>
      <c r="Y84" s="3" t="str">
        <f t="shared" si="62"/>
        <v>26.7%,23.7%,36.4%,13.2%</v>
      </c>
    </row>
    <row r="85" spans="2:25" x14ac:dyDescent="0.3">
      <c r="B85" s="2">
        <f>数据源!BV117</f>
        <v>3</v>
      </c>
      <c r="C85" s="2" t="str">
        <f>数据源!BW117</f>
        <v>T2HP1</v>
      </c>
      <c r="D85" s="2" t="str">
        <f>数据源!BX117</f>
        <v>部件</v>
      </c>
      <c r="E85" s="2">
        <f>数据源!BY117</f>
        <v>140.00000000000003</v>
      </c>
      <c r="F85" s="2">
        <f>数据源!BZ117</f>
        <v>1</v>
      </c>
      <c r="G85" s="2">
        <f>数据源!CA117</f>
        <v>8.9999999999999993E-3</v>
      </c>
      <c r="H85" s="2">
        <f>数据源!CB117</f>
        <v>7.7142857142857117E-3</v>
      </c>
      <c r="I85" s="2">
        <f>数据源!CC117</f>
        <v>77</v>
      </c>
      <c r="J85" s="3">
        <f t="shared" si="68"/>
        <v>1</v>
      </c>
      <c r="K85" s="3">
        <f t="shared" si="69"/>
        <v>1</v>
      </c>
      <c r="L85" s="3" t="str">
        <f t="shared" si="63"/>
        <v>部件</v>
      </c>
      <c r="M85" s="3">
        <f t="shared" ca="1" si="64"/>
        <v>92201</v>
      </c>
      <c r="N85" s="3" t="str">
        <f t="shared" ca="1" si="65"/>
        <v>11211,12211,13211,11221,12221,13221,51211,52211,53211,51221,52221,53221,91001,91003,91005,91101,91103,91105,91201,91203,91205,91002,91004,91006,91102,91104,91106,91202,91204,91206,92001,92003,92005,92101,92103,92105,92201</v>
      </c>
      <c r="O85" s="3" t="str">
        <f t="shared" si="66"/>
        <v>386,386,386,80,80,80,214,214,214,200,200,200,106,106,106,106,106,106,106,106,106,106,106,106,106,106,106,106,106,107,77,77,77,77,77,77,77</v>
      </c>
      <c r="P85" s="1" t="str">
        <f t="shared" si="67"/>
        <v>(1,1),(1,1),(1,1),(1,1),(1,1),(1,1),(6,12),(6,12),(6,12),(2,6),(2,6),(2,6),(3,6),(3,6),(3,6),(3,6),(3,6),(3,6),(3,6),(3,6),(3,6),(3,6),(3,6),(3,6),(3,6),(3,6),(3,6),(3,6),(3,6),(3,6),(1,1),(1,1),(1,1),(1,1),(1,1),(1,1),(1,1)</v>
      </c>
      <c r="Q85" s="3" t="str">
        <f>IF(D85="坦克碎片",VLOOKUP(C85,道具信息!$N$2:$O$291,2,FALSE)&amp;"碎片",VLOOKUP(C85,道具信息!$N$2:$O$291,2,FALSE))</f>
        <v>T2部件</v>
      </c>
      <c r="R85" s="3">
        <f t="shared" si="48"/>
        <v>693</v>
      </c>
      <c r="S85" s="11">
        <f t="shared" si="49"/>
        <v>0.13200000000000001</v>
      </c>
      <c r="T85" s="3" t="str">
        <f>VLOOKUP(Q85,道具信息!$Q$3:$S$20,2,FALSE)</f>
        <v>CHEST_ITEM_TYPE_T2_PART</v>
      </c>
      <c r="U85" s="3" t="str">
        <f>IF(COUNTIF(U$49:U84,T85)=0,T85,"")</f>
        <v/>
      </c>
      <c r="V85" s="3" t="str">
        <f t="shared" si="59"/>
        <v>CHEST_ITEM_TYPE_T2_TANK,CHEST_ITEM_TYPE_T2_SHARD,CHEST_ITEM_TYPE_T1_PART,CHEST_ITEM_TYPE_T2_PART</v>
      </c>
      <c r="W85" s="13" t="str">
        <f t="shared" si="60"/>
        <v/>
      </c>
      <c r="X85" s="3" t="str">
        <f t="shared" si="61"/>
        <v/>
      </c>
      <c r="Y85" s="3" t="str">
        <f t="shared" si="62"/>
        <v>26.7%,23.7%,36.4%,13.2%</v>
      </c>
    </row>
    <row r="86" spans="2:25" x14ac:dyDescent="0.3">
      <c r="B86" s="2">
        <f>数据源!BV118</f>
        <v>3</v>
      </c>
      <c r="C86" s="2" t="str">
        <f>数据源!BW118</f>
        <v>T2HP3</v>
      </c>
      <c r="D86" s="2" t="str">
        <f>数据源!BX118</f>
        <v>部件</v>
      </c>
      <c r="E86" s="2">
        <f>数据源!BY118</f>
        <v>140.00000000000003</v>
      </c>
      <c r="F86" s="2">
        <f>数据源!BZ118</f>
        <v>1</v>
      </c>
      <c r="G86" s="2">
        <f>数据源!CA118</f>
        <v>8.9999999999999993E-3</v>
      </c>
      <c r="H86" s="2">
        <f>数据源!CB118</f>
        <v>7.7142857142857117E-3</v>
      </c>
      <c r="I86" s="2">
        <f>数据源!CC118</f>
        <v>77</v>
      </c>
      <c r="J86" s="3">
        <f t="shared" si="68"/>
        <v>1</v>
      </c>
      <c r="K86" s="3">
        <f t="shared" si="69"/>
        <v>1</v>
      </c>
      <c r="L86" s="3" t="str">
        <f t="shared" si="63"/>
        <v>部件</v>
      </c>
      <c r="M86" s="3">
        <f t="shared" ca="1" si="64"/>
        <v>92203</v>
      </c>
      <c r="N86" s="3" t="str">
        <f t="shared" ca="1" si="65"/>
        <v>11211,12211,13211,11221,12221,13221,51211,52211,53211,51221,52221,53221,91001,91003,91005,91101,91103,91105,91201,91203,91205,91002,91004,91006,91102,91104,91106,91202,91204,91206,92001,92003,92005,92101,92103,92105,92201,92203</v>
      </c>
      <c r="O86" s="3" t="str">
        <f t="shared" si="66"/>
        <v>386,386,386,80,80,80,214,214,214,200,200,200,106,106,106,106,106,106,106,106,106,106,106,106,106,106,106,106,106,107,77,77,77,77,77,77,77,77</v>
      </c>
      <c r="P86" s="1" t="str">
        <f t="shared" si="67"/>
        <v>(1,1),(1,1),(1,1),(1,1),(1,1),(1,1),(6,12),(6,12),(6,12),(2,6),(2,6),(2,6),(3,6),(3,6),(3,6),(3,6),(3,6),(3,6),(3,6),(3,6),(3,6),(3,6),(3,6),(3,6),(3,6),(3,6),(3,6),(3,6),(3,6),(3,6),(1,1),(1,1),(1,1),(1,1),(1,1),(1,1),(1,1),(1,1)</v>
      </c>
      <c r="Q86" s="3" t="str">
        <f>IF(D86="坦克碎片",VLOOKUP(C86,道具信息!$N$2:$O$291,2,FALSE)&amp;"碎片",VLOOKUP(C86,道具信息!$N$2:$O$291,2,FALSE))</f>
        <v>T2部件</v>
      </c>
      <c r="R86" s="3">
        <f t="shared" si="48"/>
        <v>693</v>
      </c>
      <c r="S86" s="11">
        <f t="shared" si="49"/>
        <v>0.13200000000000001</v>
      </c>
      <c r="T86" s="3" t="str">
        <f>VLOOKUP(Q86,道具信息!$Q$3:$S$20,2,FALSE)</f>
        <v>CHEST_ITEM_TYPE_T2_PART</v>
      </c>
      <c r="U86" s="3" t="str">
        <f>IF(COUNTIF(U$49:U85,T86)=0,T86,"")</f>
        <v/>
      </c>
      <c r="V86" s="3" t="str">
        <f t="shared" si="59"/>
        <v>CHEST_ITEM_TYPE_T2_TANK,CHEST_ITEM_TYPE_T2_SHARD,CHEST_ITEM_TYPE_T1_PART,CHEST_ITEM_TYPE_T2_PART</v>
      </c>
      <c r="W86" s="13" t="str">
        <f t="shared" si="60"/>
        <v/>
      </c>
      <c r="X86" s="3" t="str">
        <f t="shared" si="61"/>
        <v/>
      </c>
      <c r="Y86" s="3" t="str">
        <f t="shared" si="62"/>
        <v>26.7%,23.7%,36.4%,13.2%</v>
      </c>
    </row>
    <row r="87" spans="2:25" x14ac:dyDescent="0.3">
      <c r="B87" s="2">
        <f>数据源!BV119</f>
        <v>3</v>
      </c>
      <c r="C87" s="2" t="str">
        <f>数据源!BW119</f>
        <v>T2HP5</v>
      </c>
      <c r="D87" s="2" t="str">
        <f>数据源!BX119</f>
        <v>部件</v>
      </c>
      <c r="E87" s="2">
        <f>数据源!BY119</f>
        <v>140.00000000000003</v>
      </c>
      <c r="F87" s="2">
        <f>数据源!BZ119</f>
        <v>1</v>
      </c>
      <c r="G87" s="2">
        <f>数据源!CA119</f>
        <v>8.9999999999999993E-3</v>
      </c>
      <c r="H87" s="2">
        <f>数据源!CB119</f>
        <v>7.7142857142857117E-3</v>
      </c>
      <c r="I87" s="2">
        <f>数据源!CC119</f>
        <v>77</v>
      </c>
      <c r="J87" s="3">
        <f t="shared" si="68"/>
        <v>1</v>
      </c>
      <c r="K87" s="3">
        <f t="shared" si="69"/>
        <v>1</v>
      </c>
      <c r="L87" s="3" t="str">
        <f t="shared" si="63"/>
        <v>部件</v>
      </c>
      <c r="M87" s="3">
        <f t="shared" ca="1" si="64"/>
        <v>92205</v>
      </c>
      <c r="N87" s="3" t="str">
        <f t="shared" ca="1" si="65"/>
        <v>11211,12211,13211,11221,12221,13221,51211,52211,53211,51221,52221,53221,91001,91003,91005,91101,91103,91105,91201,91203,91205,91002,91004,91006,91102,91104,91106,91202,91204,91206,92001,92003,92005,92101,92103,92105,92201,92203,92205</v>
      </c>
      <c r="O87" s="3" t="str">
        <f t="shared" si="66"/>
        <v>386,386,386,80,80,80,214,214,214,200,200,200,106,106,106,106,106,106,106,106,106,106,106,106,106,106,106,106,106,107,77,77,77,77,77,77,77,77,77</v>
      </c>
      <c r="P87" s="1" t="str">
        <f t="shared" si="67"/>
        <v>(1,1),(1,1),(1,1),(1,1),(1,1),(1,1),(6,12),(6,12),(6,12),(2,6),(2,6),(2,6),(3,6),(3,6),(3,6),(3,6),(3,6),(3,6),(3,6),(3,6),(3,6),(3,6),(3,6),(3,6),(3,6),(3,6),(3,6),(3,6),(3,6),(3,6),(1,1),(1,1),(1,1),(1,1),(1,1),(1,1),(1,1),(1,1),(1,1)</v>
      </c>
      <c r="Q87" s="3" t="str">
        <f>IF(D87="坦克碎片",VLOOKUP(C87,道具信息!$N$2:$O$291,2,FALSE)&amp;"碎片",VLOOKUP(C87,道具信息!$N$2:$O$291,2,FALSE))</f>
        <v>T2部件</v>
      </c>
      <c r="R87" s="3">
        <f t="shared" si="48"/>
        <v>693</v>
      </c>
      <c r="S87" s="11">
        <f t="shared" si="49"/>
        <v>0.13200000000000001</v>
      </c>
      <c r="T87" s="3" t="str">
        <f>VLOOKUP(Q87,道具信息!$Q$3:$S$20,2,FALSE)</f>
        <v>CHEST_ITEM_TYPE_T2_PART</v>
      </c>
      <c r="U87" s="3" t="str">
        <f>IF(COUNTIF(U$49:U86,T87)=0,T87,"")</f>
        <v/>
      </c>
      <c r="V87" s="3" t="str">
        <f t="shared" si="59"/>
        <v>CHEST_ITEM_TYPE_T2_TANK,CHEST_ITEM_TYPE_T2_SHARD,CHEST_ITEM_TYPE_T1_PART,CHEST_ITEM_TYPE_T2_PART</v>
      </c>
      <c r="W87" s="13" t="str">
        <f t="shared" si="60"/>
        <v/>
      </c>
      <c r="X87" s="3" t="str">
        <f t="shared" si="61"/>
        <v/>
      </c>
      <c r="Y87" s="3" t="str">
        <f t="shared" si="62"/>
        <v>26.7%,23.7%,36.4%,13.2%</v>
      </c>
    </row>
    <row r="88" spans="2:25" x14ac:dyDescent="0.3">
      <c r="N88" s="3" t="str">
        <f ca="1">"["&amp;N87&amp;"]"</f>
        <v>[11211,12211,13211,11221,12221,13221,51211,52211,53211,51221,52221,53221,91001,91003,91005,91101,91103,91105,91201,91203,91205,91002,91004,91006,91102,91104,91106,91202,91204,91206,92001,92003,92005,92101,92103,92105,92201,92203,92205]</v>
      </c>
      <c r="O88" s="3" t="str">
        <f>"["&amp;O87&amp;"]"</f>
        <v>[386,386,386,80,80,80,214,214,214,200,200,200,106,106,106,106,106,106,106,106,106,106,106,106,106,106,106,106,106,107,77,77,77,77,77,77,77,77,77]</v>
      </c>
      <c r="P88" s="3" t="str">
        <f>"["&amp;P87&amp;"]"</f>
        <v>[(1,1),(1,1),(1,1),(1,1),(1,1),(1,1),(6,12),(6,12),(6,12),(2,6),(2,6),(2,6),(3,6),(3,6),(3,6),(3,6),(3,6),(3,6),(3,6),(3,6),(3,6),(3,6),(3,6),(3,6),(3,6),(3,6),(3,6),(3,6),(3,6),(3,6),(1,1),(1,1),(1,1),(1,1),(1,1),(1,1),(1,1),(1,1),(1,1)]</v>
      </c>
      <c r="V88" s="3" t="str">
        <f>"["&amp;V87&amp;"]"</f>
        <v>[CHEST_ITEM_TYPE_T2_TANK,CHEST_ITEM_TYPE_T2_SHARD,CHEST_ITEM_TYPE_T1_PART,CHEST_ITEM_TYPE_T2_PART]</v>
      </c>
      <c r="Y88" s="3" t="str">
        <f>"["&amp;Y87&amp;"]"</f>
        <v>[26.7%,23.7%,36.4%,13.2%]</v>
      </c>
    </row>
    <row r="90" spans="2:25" x14ac:dyDescent="0.3">
      <c r="B90" s="2" t="str">
        <f>数据源!BV122</f>
        <v>联赛等级</v>
      </c>
      <c r="C90" s="2" t="str">
        <f>数据源!BW122</f>
        <v>道具名称</v>
      </c>
      <c r="D90" s="2" t="str">
        <f>数据源!BX122</f>
        <v>对应大类</v>
      </c>
      <c r="E90" s="2" t="str">
        <f>数据源!BY122</f>
        <v>道具价值</v>
      </c>
      <c r="F90" s="2" t="str">
        <f>数据源!BZ122</f>
        <v>抽取个数</v>
      </c>
      <c r="G90" s="2" t="str">
        <f>数据源!CA122</f>
        <v>价值比例</v>
      </c>
      <c r="H90" s="2" t="str">
        <f>数据源!CB122</f>
        <v>产出概率</v>
      </c>
      <c r="I90" s="2" t="str">
        <f>数据源!CC122</f>
        <v>权重值</v>
      </c>
      <c r="J90" s="7" t="s">
        <v>234</v>
      </c>
      <c r="K90" s="7" t="s">
        <v>235</v>
      </c>
      <c r="L90" s="3" t="s">
        <v>222</v>
      </c>
      <c r="M90" s="3" t="s">
        <v>152</v>
      </c>
      <c r="N90" s="3" t="s">
        <v>224</v>
      </c>
      <c r="O90" s="3" t="s">
        <v>225</v>
      </c>
      <c r="P90" s="3" t="s">
        <v>226</v>
      </c>
      <c r="Q90" s="8" t="s">
        <v>244</v>
      </c>
      <c r="R90" s="8" t="s">
        <v>245</v>
      </c>
      <c r="S90" s="8" t="s">
        <v>246</v>
      </c>
    </row>
    <row r="91" spans="2:25" x14ac:dyDescent="0.3">
      <c r="B91" s="2">
        <f>数据源!BV123</f>
        <v>4</v>
      </c>
      <c r="C91" s="2" t="str">
        <f>数据源!BW123</f>
        <v>二号</v>
      </c>
      <c r="D91" s="2" t="str">
        <f>数据源!BX123</f>
        <v>坦克</v>
      </c>
      <c r="E91" s="2">
        <f>数据源!BY123</f>
        <v>210</v>
      </c>
      <c r="F91" s="2">
        <f>数据源!BZ123</f>
        <v>1</v>
      </c>
      <c r="G91" s="2">
        <f>数据源!CA123</f>
        <v>3.6999999999999998E-2</v>
      </c>
      <c r="H91" s="2">
        <f>数据源!CB123</f>
        <v>2.114285714285714E-2</v>
      </c>
      <c r="I91" s="2">
        <f>数据源!CC123</f>
        <v>211</v>
      </c>
      <c r="J91" s="3">
        <f>ROUNDUP(IF(F91&gt;1,F91-ROUNDDOWN(SQRT(F91),0),F91),0)</f>
        <v>1</v>
      </c>
      <c r="K91" s="3">
        <f>F91*2-J91</f>
        <v>1</v>
      </c>
      <c r="L91" s="3" t="str">
        <f>RIGHT(D91,2)</f>
        <v>坦克</v>
      </c>
      <c r="M91" s="3">
        <f ca="1">IF(OR(L91="坦克",L91="碎片"),VLOOKUP(C91,INDIRECT("坦克ID"),MATCH(L91&amp;"ID",INDIRECT("坦克标头"),0),FALSE),VLOOKUP(C91,INDIRECT(L91&amp;"ID"),2,FALSE))</f>
        <v>11211</v>
      </c>
      <c r="N91" s="3">
        <f ca="1">M91</f>
        <v>11211</v>
      </c>
      <c r="O91" s="3">
        <f>I91</f>
        <v>211</v>
      </c>
      <c r="P91" s="1" t="str">
        <f>"("&amp;J91&amp;","&amp;K91&amp;")"</f>
        <v>(1,1)</v>
      </c>
      <c r="Q91" s="3" t="str">
        <f>IF(D91="坦克碎片",VLOOKUP(C91,道具信息!$N$2:$O$291,2,FALSE)&amp;"碎片",VLOOKUP(C91,道具信息!$N$2:$O$291,2,FALSE))</f>
        <v>T2坦克</v>
      </c>
      <c r="R91" s="3">
        <f t="shared" ref="R91:R120" si="70">SUMIFS(I$3:I$445,Q$3:Q$445,Q91,B$3:B$445,B91)</f>
        <v>1068</v>
      </c>
      <c r="S91" s="11">
        <f t="shared" ref="S91:S120" si="71">ROUND(R91/SUMIF(B$3:B$445,B91,I$3:I$445),3)</f>
        <v>0.20599999999999999</v>
      </c>
      <c r="T91" s="3" t="str">
        <f>VLOOKUP(Q91,道具信息!$Q$3:$S$20,2,FALSE)</f>
        <v>CHEST_ITEM_TYPE_T2_TANK</v>
      </c>
      <c r="U91" s="3" t="str">
        <f>T91</f>
        <v>CHEST_ITEM_TYPE_T2_TANK</v>
      </c>
      <c r="V91" s="3" t="str">
        <f>U91</f>
        <v>CHEST_ITEM_TYPE_T2_TANK</v>
      </c>
      <c r="W91" s="13">
        <f>IF(U91&lt;&gt;"",ROUND(S91*100%,3),"")</f>
        <v>0.20599999999999999</v>
      </c>
      <c r="X91" s="3" t="str">
        <f>TEXT(W91,"0.0%")</f>
        <v>20.6%</v>
      </c>
      <c r="Y91" s="3" t="str">
        <f>X91</f>
        <v>20.6%</v>
      </c>
    </row>
    <row r="92" spans="2:25" x14ac:dyDescent="0.3">
      <c r="B92" s="2">
        <f>数据源!BV124</f>
        <v>4</v>
      </c>
      <c r="C92" s="2" t="str">
        <f>数据源!BW124</f>
        <v>T-34</v>
      </c>
      <c r="D92" s="2" t="str">
        <f>数据源!BX124</f>
        <v>坦克</v>
      </c>
      <c r="E92" s="2">
        <f>数据源!BY124</f>
        <v>210</v>
      </c>
      <c r="F92" s="2">
        <f>数据源!BZ124</f>
        <v>1</v>
      </c>
      <c r="G92" s="2">
        <f>数据源!CA124</f>
        <v>3.6999999999999998E-2</v>
      </c>
      <c r="H92" s="2">
        <f>数据源!CB124</f>
        <v>2.114285714285714E-2</v>
      </c>
      <c r="I92" s="2">
        <f>数据源!CC124</f>
        <v>211</v>
      </c>
      <c r="J92" s="3">
        <f t="shared" ref="J92:J120" si="72">ROUNDUP(IF(F92&gt;1,F92-ROUNDDOWN(SQRT(F92),0),F92),0)</f>
        <v>1</v>
      </c>
      <c r="K92" s="3">
        <f t="shared" ref="K92:K120" si="73">F92*2-J92</f>
        <v>1</v>
      </c>
      <c r="L92" s="3" t="str">
        <f t="shared" ref="L92:L111" si="74">RIGHT(D92,2)</f>
        <v>坦克</v>
      </c>
      <c r="M92" s="3">
        <f t="shared" ref="M92:M111" ca="1" si="75">IF(OR(L92="坦克",L92="碎片"),VLOOKUP(C92,INDIRECT("坦克ID"),MATCH(L92&amp;"ID",INDIRECT("坦克标头"),0),FALSE),VLOOKUP(C92,INDIRECT(L92&amp;"ID"),2,FALSE))</f>
        <v>12211</v>
      </c>
      <c r="N92" s="3" t="str">
        <f ca="1">N91&amp;","&amp;M92</f>
        <v>11211,12211</v>
      </c>
      <c r="O92" s="3" t="str">
        <f>O91&amp;","&amp;I92</f>
        <v>211,211</v>
      </c>
      <c r="P92" s="1" t="str">
        <f>P91&amp;","&amp;"("&amp;J92&amp;","&amp;K92&amp;")"</f>
        <v>(1,1),(1,1)</v>
      </c>
      <c r="Q92" s="3" t="str">
        <f>IF(D92="坦克碎片",VLOOKUP(C92,道具信息!$N$2:$O$291,2,FALSE)&amp;"碎片",VLOOKUP(C92,道具信息!$N$2:$O$291,2,FALSE))</f>
        <v>T2坦克</v>
      </c>
      <c r="R92" s="3">
        <f t="shared" si="70"/>
        <v>1068</v>
      </c>
      <c r="S92" s="11">
        <f t="shared" si="71"/>
        <v>0.20599999999999999</v>
      </c>
      <c r="T92" s="3" t="str">
        <f>VLOOKUP(Q92,道具信息!$Q$3:$S$20,2,FALSE)</f>
        <v>CHEST_ITEM_TYPE_T2_TANK</v>
      </c>
      <c r="U92" s="3" t="str">
        <f>IF(COUNTIF(U$91:U91,T92)=0,T92,"")</f>
        <v/>
      </c>
      <c r="V92" s="3" t="str">
        <f>IF(U92&lt;&gt;"",V91&amp;","&amp;U92,V91)</f>
        <v>CHEST_ITEM_TYPE_T2_TANK</v>
      </c>
      <c r="W92" s="13" t="str">
        <f t="shared" ref="W92:W111" si="76">IF(U92&lt;&gt;"",ROUND(S92*100%,3),"")</f>
        <v/>
      </c>
      <c r="X92" s="3" t="str">
        <f t="shared" ref="X92:X111" si="77">TEXT(W92,"0.0%")</f>
        <v/>
      </c>
      <c r="Y92" s="3" t="str">
        <f>IF(X92&lt;&gt;"",Y91&amp;","&amp;X92,Y91)</f>
        <v>20.6%</v>
      </c>
    </row>
    <row r="93" spans="2:25" x14ac:dyDescent="0.3">
      <c r="B93" s="2">
        <f>数据源!BV125</f>
        <v>4</v>
      </c>
      <c r="C93" s="2" t="str">
        <f>数据源!BW125</f>
        <v>KV-1</v>
      </c>
      <c r="D93" s="2" t="str">
        <f>数据源!BX125</f>
        <v>坦克</v>
      </c>
      <c r="E93" s="2">
        <f>数据源!BY125</f>
        <v>210</v>
      </c>
      <c r="F93" s="2">
        <f>数据源!BZ125</f>
        <v>1</v>
      </c>
      <c r="G93" s="2">
        <f>数据源!CA125</f>
        <v>3.6999999999999998E-2</v>
      </c>
      <c r="H93" s="2">
        <f>数据源!CB125</f>
        <v>2.114285714285714E-2</v>
      </c>
      <c r="I93" s="2">
        <f>数据源!CC125</f>
        <v>211</v>
      </c>
      <c r="J93" s="3">
        <f t="shared" si="72"/>
        <v>1</v>
      </c>
      <c r="K93" s="3">
        <f t="shared" si="73"/>
        <v>1</v>
      </c>
      <c r="L93" s="3" t="str">
        <f t="shared" si="74"/>
        <v>坦克</v>
      </c>
      <c r="M93" s="3">
        <f t="shared" ca="1" si="75"/>
        <v>13211</v>
      </c>
      <c r="N93" s="3" t="str">
        <f t="shared" ref="N93:N111" ca="1" si="78">N92&amp;","&amp;M93</f>
        <v>11211,12211,13211</v>
      </c>
      <c r="O93" s="3" t="str">
        <f t="shared" ref="O93:O111" si="79">O92&amp;","&amp;I93</f>
        <v>211,211,211</v>
      </c>
      <c r="P93" s="1" t="str">
        <f t="shared" ref="P93:P111" si="80">P92&amp;","&amp;"("&amp;J93&amp;","&amp;K93&amp;")"</f>
        <v>(1,1),(1,1),(1,1)</v>
      </c>
      <c r="Q93" s="3" t="str">
        <f>IF(D93="坦克碎片",VLOOKUP(C93,道具信息!$N$2:$O$291,2,FALSE)&amp;"碎片",VLOOKUP(C93,道具信息!$N$2:$O$291,2,FALSE))</f>
        <v>T2坦克</v>
      </c>
      <c r="R93" s="3">
        <f t="shared" si="70"/>
        <v>1068</v>
      </c>
      <c r="S93" s="11">
        <f t="shared" si="71"/>
        <v>0.20599999999999999</v>
      </c>
      <c r="T93" s="3" t="str">
        <f>VLOOKUP(Q93,道具信息!$Q$3:$S$20,2,FALSE)</f>
        <v>CHEST_ITEM_TYPE_T2_TANK</v>
      </c>
      <c r="U93" s="3" t="str">
        <f>IF(COUNTIF(U$91:U92,T93)=0,T93,"")</f>
        <v/>
      </c>
      <c r="V93" s="3" t="str">
        <f t="shared" ref="V93:V111" si="81">IF(U93&lt;&gt;"",V92&amp;","&amp;U93,V92)</f>
        <v>CHEST_ITEM_TYPE_T2_TANK</v>
      </c>
      <c r="W93" s="13" t="str">
        <f t="shared" si="76"/>
        <v/>
      </c>
      <c r="X93" s="3" t="str">
        <f t="shared" si="77"/>
        <v/>
      </c>
      <c r="Y93" s="3" t="str">
        <f t="shared" ref="Y93:Y111" si="82">IF(X93&lt;&gt;"",Y92&amp;","&amp;X93,Y92)</f>
        <v>20.6%</v>
      </c>
    </row>
    <row r="94" spans="2:25" x14ac:dyDescent="0.3">
      <c r="B94" s="2">
        <f>数据源!BV126</f>
        <v>4</v>
      </c>
      <c r="C94" s="2" t="str">
        <f>数据源!BW126</f>
        <v>Puma</v>
      </c>
      <c r="D94" s="2" t="str">
        <f>数据源!BX126</f>
        <v>坦克</v>
      </c>
      <c r="E94" s="2">
        <f>数据源!BY126</f>
        <v>920</v>
      </c>
      <c r="F94" s="2">
        <f>数据源!BZ126</f>
        <v>1</v>
      </c>
      <c r="G94" s="2">
        <f>数据源!CA126</f>
        <v>0.11099999999999999</v>
      </c>
      <c r="H94" s="2">
        <f>数据源!CB126</f>
        <v>1.4478260869565216E-2</v>
      </c>
      <c r="I94" s="2">
        <f>数据源!CC126</f>
        <v>145</v>
      </c>
      <c r="J94" s="3">
        <f t="shared" si="72"/>
        <v>1</v>
      </c>
      <c r="K94" s="3">
        <f t="shared" si="73"/>
        <v>1</v>
      </c>
      <c r="L94" s="3" t="str">
        <f t="shared" si="74"/>
        <v>坦克</v>
      </c>
      <c r="M94" s="3">
        <f t="shared" ca="1" si="75"/>
        <v>11221</v>
      </c>
      <c r="N94" s="3" t="str">
        <f t="shared" ca="1" si="78"/>
        <v>11211,12211,13211,11221</v>
      </c>
      <c r="O94" s="3" t="str">
        <f t="shared" si="79"/>
        <v>211,211,211,145</v>
      </c>
      <c r="P94" s="1" t="str">
        <f t="shared" si="80"/>
        <v>(1,1),(1,1),(1,1),(1,1)</v>
      </c>
      <c r="Q94" s="3" t="str">
        <f>IF(D94="坦克碎片",VLOOKUP(C94,道具信息!$N$2:$O$291,2,FALSE)&amp;"碎片",VLOOKUP(C94,道具信息!$N$2:$O$291,2,FALSE))</f>
        <v>T2坦克</v>
      </c>
      <c r="R94" s="3">
        <f t="shared" si="70"/>
        <v>1068</v>
      </c>
      <c r="S94" s="11">
        <f t="shared" si="71"/>
        <v>0.20599999999999999</v>
      </c>
      <c r="T94" s="3" t="str">
        <f>VLOOKUP(Q94,道具信息!$Q$3:$S$20,2,FALSE)</f>
        <v>CHEST_ITEM_TYPE_T2_TANK</v>
      </c>
      <c r="U94" s="3" t="str">
        <f>IF(COUNTIF(U$91:U93,T94)=0,T94,"")</f>
        <v/>
      </c>
      <c r="V94" s="3" t="str">
        <f t="shared" si="81"/>
        <v>CHEST_ITEM_TYPE_T2_TANK</v>
      </c>
      <c r="W94" s="13" t="str">
        <f t="shared" si="76"/>
        <v/>
      </c>
      <c r="X94" s="3" t="str">
        <f t="shared" si="77"/>
        <v/>
      </c>
      <c r="Y94" s="3" t="str">
        <f t="shared" si="82"/>
        <v>20.6%</v>
      </c>
    </row>
    <row r="95" spans="2:25" x14ac:dyDescent="0.3">
      <c r="B95" s="2">
        <f>数据源!BV127</f>
        <v>4</v>
      </c>
      <c r="C95" s="2" t="str">
        <f>数据源!BW127</f>
        <v>四号</v>
      </c>
      <c r="D95" s="2" t="str">
        <f>数据源!BX127</f>
        <v>坦克</v>
      </c>
      <c r="E95" s="2">
        <f>数据源!BY127</f>
        <v>920</v>
      </c>
      <c r="F95" s="2">
        <f>数据源!BZ127</f>
        <v>1</v>
      </c>
      <c r="G95" s="2">
        <f>数据源!CA127</f>
        <v>0.11099999999999999</v>
      </c>
      <c r="H95" s="2">
        <f>数据源!CB127</f>
        <v>1.4478260869565216E-2</v>
      </c>
      <c r="I95" s="2">
        <f>数据源!CC127</f>
        <v>145</v>
      </c>
      <c r="J95" s="3">
        <f t="shared" si="72"/>
        <v>1</v>
      </c>
      <c r="K95" s="3">
        <f t="shared" si="73"/>
        <v>1</v>
      </c>
      <c r="L95" s="3" t="str">
        <f t="shared" si="74"/>
        <v>坦克</v>
      </c>
      <c r="M95" s="3">
        <f t="shared" ca="1" si="75"/>
        <v>12221</v>
      </c>
      <c r="N95" s="3" t="str">
        <f t="shared" ca="1" si="78"/>
        <v>11211,12211,13211,11221,12221</v>
      </c>
      <c r="O95" s="3" t="str">
        <f t="shared" si="79"/>
        <v>211,211,211,145,145</v>
      </c>
      <c r="P95" s="1" t="str">
        <f t="shared" si="80"/>
        <v>(1,1),(1,1),(1,1),(1,1),(1,1)</v>
      </c>
      <c r="Q95" s="3" t="str">
        <f>IF(D95="坦克碎片",VLOOKUP(C95,道具信息!$N$2:$O$291,2,FALSE)&amp;"碎片",VLOOKUP(C95,道具信息!$N$2:$O$291,2,FALSE))</f>
        <v>T2坦克</v>
      </c>
      <c r="R95" s="3">
        <f t="shared" si="70"/>
        <v>1068</v>
      </c>
      <c r="S95" s="11">
        <f t="shared" si="71"/>
        <v>0.20599999999999999</v>
      </c>
      <c r="T95" s="3" t="str">
        <f>VLOOKUP(Q95,道具信息!$Q$3:$S$20,2,FALSE)</f>
        <v>CHEST_ITEM_TYPE_T2_TANK</v>
      </c>
      <c r="U95" s="3" t="str">
        <f>IF(COUNTIF(U$91:U94,T95)=0,T95,"")</f>
        <v/>
      </c>
      <c r="V95" s="3" t="str">
        <f t="shared" si="81"/>
        <v>CHEST_ITEM_TYPE_T2_TANK</v>
      </c>
      <c r="W95" s="13" t="str">
        <f t="shared" si="76"/>
        <v/>
      </c>
      <c r="X95" s="3" t="str">
        <f t="shared" si="77"/>
        <v/>
      </c>
      <c r="Y95" s="3" t="str">
        <f t="shared" si="82"/>
        <v>20.6%</v>
      </c>
    </row>
    <row r="96" spans="2:25" x14ac:dyDescent="0.3">
      <c r="B96" s="2">
        <f>数据源!BV128</f>
        <v>4</v>
      </c>
      <c r="C96" s="2" t="str">
        <f>数据源!BW128</f>
        <v>丘吉尔</v>
      </c>
      <c r="D96" s="2" t="str">
        <f>数据源!BX128</f>
        <v>坦克</v>
      </c>
      <c r="E96" s="2">
        <f>数据源!BY128</f>
        <v>920</v>
      </c>
      <c r="F96" s="2">
        <f>数据源!BZ128</f>
        <v>1</v>
      </c>
      <c r="G96" s="2">
        <f>数据源!CA128</f>
        <v>0.11099999999999999</v>
      </c>
      <c r="H96" s="2">
        <f>数据源!CB128</f>
        <v>1.4478260869565216E-2</v>
      </c>
      <c r="I96" s="2">
        <f>数据源!CC128</f>
        <v>145</v>
      </c>
      <c r="J96" s="3">
        <f t="shared" si="72"/>
        <v>1</v>
      </c>
      <c r="K96" s="3">
        <f t="shared" si="73"/>
        <v>1</v>
      </c>
      <c r="L96" s="3" t="str">
        <f t="shared" si="74"/>
        <v>坦克</v>
      </c>
      <c r="M96" s="3">
        <f t="shared" ca="1" si="75"/>
        <v>13221</v>
      </c>
      <c r="N96" s="3" t="str">
        <f t="shared" ca="1" si="78"/>
        <v>11211,12211,13211,11221,12221,13221</v>
      </c>
      <c r="O96" s="3" t="str">
        <f t="shared" si="79"/>
        <v>211,211,211,145,145,145</v>
      </c>
      <c r="P96" s="1" t="str">
        <f t="shared" si="80"/>
        <v>(1,1),(1,1),(1,1),(1,1),(1,1),(1,1)</v>
      </c>
      <c r="Q96" s="3" t="str">
        <f>IF(D96="坦克碎片",VLOOKUP(C96,道具信息!$N$2:$O$291,2,FALSE)&amp;"碎片",VLOOKUP(C96,道具信息!$N$2:$O$291,2,FALSE))</f>
        <v>T2坦克</v>
      </c>
      <c r="R96" s="3">
        <f t="shared" si="70"/>
        <v>1068</v>
      </c>
      <c r="S96" s="11">
        <f t="shared" si="71"/>
        <v>0.20599999999999999</v>
      </c>
      <c r="T96" s="3" t="str">
        <f>VLOOKUP(Q96,道具信息!$Q$3:$S$20,2,FALSE)</f>
        <v>CHEST_ITEM_TYPE_T2_TANK</v>
      </c>
      <c r="U96" s="3" t="str">
        <f>IF(COUNTIF(U$91:U95,T96)=0,T96,"")</f>
        <v/>
      </c>
      <c r="V96" s="3" t="str">
        <f t="shared" si="81"/>
        <v>CHEST_ITEM_TYPE_T2_TANK</v>
      </c>
      <c r="W96" s="13" t="str">
        <f t="shared" si="76"/>
        <v/>
      </c>
      <c r="X96" s="3" t="str">
        <f t="shared" si="77"/>
        <v/>
      </c>
      <c r="Y96" s="3" t="str">
        <f t="shared" si="82"/>
        <v>20.6%</v>
      </c>
    </row>
    <row r="97" spans="2:25" x14ac:dyDescent="0.3">
      <c r="B97" s="2">
        <f>数据源!BV129</f>
        <v>4</v>
      </c>
      <c r="C97" s="2" t="str">
        <f>数据源!BW129</f>
        <v>二号</v>
      </c>
      <c r="D97" s="2" t="str">
        <f>数据源!BX129</f>
        <v>坦克碎片</v>
      </c>
      <c r="E97" s="2">
        <f>数据源!BY129</f>
        <v>21</v>
      </c>
      <c r="F97" s="2">
        <f>数据源!BZ129</f>
        <v>6</v>
      </c>
      <c r="G97" s="2">
        <f>数据源!CA129</f>
        <v>3.6999999999999998E-2</v>
      </c>
      <c r="H97" s="2">
        <f>数据源!CB129</f>
        <v>3.5238095238095235E-2</v>
      </c>
      <c r="I97" s="2">
        <f>数据源!CC129</f>
        <v>352</v>
      </c>
      <c r="J97" s="3">
        <f t="shared" si="72"/>
        <v>4</v>
      </c>
      <c r="K97" s="3">
        <f t="shared" si="73"/>
        <v>8</v>
      </c>
      <c r="L97" s="3" t="str">
        <f t="shared" si="74"/>
        <v>碎片</v>
      </c>
      <c r="M97" s="3">
        <f t="shared" ca="1" si="75"/>
        <v>51211</v>
      </c>
      <c r="N97" s="3" t="str">
        <f t="shared" ca="1" si="78"/>
        <v>11211,12211,13211,11221,12221,13221,51211</v>
      </c>
      <c r="O97" s="3" t="str">
        <f t="shared" si="79"/>
        <v>211,211,211,145,145,145,352</v>
      </c>
      <c r="P97" s="1" t="str">
        <f t="shared" si="80"/>
        <v>(1,1),(1,1),(1,1),(1,1),(1,1),(1,1),(4,8)</v>
      </c>
      <c r="Q97" s="3" t="str">
        <f>IF(D97="坦克碎片",VLOOKUP(C97,道具信息!$N$2:$O$291,2,FALSE)&amp;"碎片",VLOOKUP(C97,道具信息!$N$2:$O$291,2,FALSE))</f>
        <v>T2坦克碎片</v>
      </c>
      <c r="R97" s="3">
        <f t="shared" si="70"/>
        <v>2022</v>
      </c>
      <c r="S97" s="11">
        <f t="shared" si="71"/>
        <v>0.39</v>
      </c>
      <c r="T97" s="3" t="str">
        <f>VLOOKUP(Q97,道具信息!$Q$3:$S$20,2,FALSE)</f>
        <v>CHEST_ITEM_TYPE_T2_SHARD</v>
      </c>
      <c r="U97" s="3" t="str">
        <f>IF(COUNTIF(U$91:U96,T97)=0,T97,"")</f>
        <v>CHEST_ITEM_TYPE_T2_SHARD</v>
      </c>
      <c r="V97" s="3" t="str">
        <f t="shared" si="81"/>
        <v>CHEST_ITEM_TYPE_T2_TANK,CHEST_ITEM_TYPE_T2_SHARD</v>
      </c>
      <c r="W97" s="13">
        <f t="shared" si="76"/>
        <v>0.39</v>
      </c>
      <c r="X97" s="3" t="str">
        <f t="shared" si="77"/>
        <v>39.0%</v>
      </c>
      <c r="Y97" s="3" t="str">
        <f t="shared" si="82"/>
        <v>20.6%,39.0%</v>
      </c>
    </row>
    <row r="98" spans="2:25" x14ac:dyDescent="0.3">
      <c r="B98" s="2">
        <f>数据源!BV130</f>
        <v>4</v>
      </c>
      <c r="C98" s="2" t="str">
        <f>数据源!BW130</f>
        <v>T-34</v>
      </c>
      <c r="D98" s="2" t="str">
        <f>数据源!BX130</f>
        <v>坦克碎片</v>
      </c>
      <c r="E98" s="2">
        <f>数据源!BY130</f>
        <v>21</v>
      </c>
      <c r="F98" s="2">
        <f>数据源!BZ130</f>
        <v>6</v>
      </c>
      <c r="G98" s="2">
        <f>数据源!CA130</f>
        <v>3.6999999999999998E-2</v>
      </c>
      <c r="H98" s="2">
        <f>数据源!CB130</f>
        <v>3.5238095238095235E-2</v>
      </c>
      <c r="I98" s="2">
        <f>数据源!CC130</f>
        <v>352</v>
      </c>
      <c r="J98" s="3">
        <f t="shared" si="72"/>
        <v>4</v>
      </c>
      <c r="K98" s="3">
        <f t="shared" si="73"/>
        <v>8</v>
      </c>
      <c r="L98" s="3" t="str">
        <f t="shared" si="74"/>
        <v>碎片</v>
      </c>
      <c r="M98" s="3">
        <f t="shared" ca="1" si="75"/>
        <v>52211</v>
      </c>
      <c r="N98" s="3" t="str">
        <f t="shared" ca="1" si="78"/>
        <v>11211,12211,13211,11221,12221,13221,51211,52211</v>
      </c>
      <c r="O98" s="3" t="str">
        <f t="shared" si="79"/>
        <v>211,211,211,145,145,145,352,352</v>
      </c>
      <c r="P98" s="1" t="str">
        <f t="shared" si="80"/>
        <v>(1,1),(1,1),(1,1),(1,1),(1,1),(1,1),(4,8),(4,8)</v>
      </c>
      <c r="Q98" s="3" t="str">
        <f>IF(D98="坦克碎片",VLOOKUP(C98,道具信息!$N$2:$O$291,2,FALSE)&amp;"碎片",VLOOKUP(C98,道具信息!$N$2:$O$291,2,FALSE))</f>
        <v>T2坦克碎片</v>
      </c>
      <c r="R98" s="3">
        <f t="shared" si="70"/>
        <v>2022</v>
      </c>
      <c r="S98" s="11">
        <f t="shared" si="71"/>
        <v>0.39</v>
      </c>
      <c r="T98" s="3" t="str">
        <f>VLOOKUP(Q98,道具信息!$Q$3:$S$20,2,FALSE)</f>
        <v>CHEST_ITEM_TYPE_T2_SHARD</v>
      </c>
      <c r="U98" s="3" t="str">
        <f>IF(COUNTIF(U$91:U97,T98)=0,T98,"")</f>
        <v/>
      </c>
      <c r="V98" s="3" t="str">
        <f t="shared" si="81"/>
        <v>CHEST_ITEM_TYPE_T2_TANK,CHEST_ITEM_TYPE_T2_SHARD</v>
      </c>
      <c r="W98" s="13" t="str">
        <f t="shared" si="76"/>
        <v/>
      </c>
      <c r="X98" s="3" t="str">
        <f t="shared" si="77"/>
        <v/>
      </c>
      <c r="Y98" s="3" t="str">
        <f t="shared" si="82"/>
        <v>20.6%,39.0%</v>
      </c>
    </row>
    <row r="99" spans="2:25" x14ac:dyDescent="0.3">
      <c r="B99" s="2">
        <f>数据源!BV131</f>
        <v>4</v>
      </c>
      <c r="C99" s="2" t="str">
        <f>数据源!BW131</f>
        <v>KV-1</v>
      </c>
      <c r="D99" s="2" t="str">
        <f>数据源!BX131</f>
        <v>坦克碎片</v>
      </c>
      <c r="E99" s="2">
        <f>数据源!BY131</f>
        <v>21</v>
      </c>
      <c r="F99" s="2">
        <f>数据源!BZ131</f>
        <v>6</v>
      </c>
      <c r="G99" s="2">
        <f>数据源!CA131</f>
        <v>3.6999999999999998E-2</v>
      </c>
      <c r="H99" s="2">
        <f>数据源!CB131</f>
        <v>3.5238095238095235E-2</v>
      </c>
      <c r="I99" s="2">
        <f>数据源!CC131</f>
        <v>352</v>
      </c>
      <c r="J99" s="3">
        <f t="shared" si="72"/>
        <v>4</v>
      </c>
      <c r="K99" s="3">
        <f t="shared" si="73"/>
        <v>8</v>
      </c>
      <c r="L99" s="3" t="str">
        <f t="shared" si="74"/>
        <v>碎片</v>
      </c>
      <c r="M99" s="3">
        <f t="shared" ca="1" si="75"/>
        <v>53211</v>
      </c>
      <c r="N99" s="3" t="str">
        <f t="shared" ca="1" si="78"/>
        <v>11211,12211,13211,11221,12221,13221,51211,52211,53211</v>
      </c>
      <c r="O99" s="3" t="str">
        <f t="shared" si="79"/>
        <v>211,211,211,145,145,145,352,352,352</v>
      </c>
      <c r="P99" s="1" t="str">
        <f t="shared" si="80"/>
        <v>(1,1),(1,1),(1,1),(1,1),(1,1),(1,1),(4,8),(4,8),(4,8)</v>
      </c>
      <c r="Q99" s="3" t="str">
        <f>IF(D99="坦克碎片",VLOOKUP(C99,道具信息!$N$2:$O$291,2,FALSE)&amp;"碎片",VLOOKUP(C99,道具信息!$N$2:$O$291,2,FALSE))</f>
        <v>T2坦克碎片</v>
      </c>
      <c r="R99" s="3">
        <f t="shared" si="70"/>
        <v>2022</v>
      </c>
      <c r="S99" s="11">
        <f t="shared" si="71"/>
        <v>0.39</v>
      </c>
      <c r="T99" s="3" t="str">
        <f>VLOOKUP(Q99,道具信息!$Q$3:$S$20,2,FALSE)</f>
        <v>CHEST_ITEM_TYPE_T2_SHARD</v>
      </c>
      <c r="U99" s="3" t="str">
        <f>IF(COUNTIF(U$91:U98,T99)=0,T99,"")</f>
        <v/>
      </c>
      <c r="V99" s="3" t="str">
        <f t="shared" si="81"/>
        <v>CHEST_ITEM_TYPE_T2_TANK,CHEST_ITEM_TYPE_T2_SHARD</v>
      </c>
      <c r="W99" s="13" t="str">
        <f t="shared" si="76"/>
        <v/>
      </c>
      <c r="X99" s="3" t="str">
        <f t="shared" si="77"/>
        <v/>
      </c>
      <c r="Y99" s="3" t="str">
        <f t="shared" si="82"/>
        <v>20.6%,39.0%</v>
      </c>
    </row>
    <row r="100" spans="2:25" x14ac:dyDescent="0.3">
      <c r="B100" s="2">
        <f>数据源!BV132</f>
        <v>4</v>
      </c>
      <c r="C100" s="2" t="str">
        <f>数据源!BW132</f>
        <v>Puma</v>
      </c>
      <c r="D100" s="2" t="str">
        <f>数据源!BX132</f>
        <v>坦克碎片</v>
      </c>
      <c r="E100" s="2">
        <f>数据源!BY132</f>
        <v>46</v>
      </c>
      <c r="F100" s="2">
        <f>数据源!BZ132</f>
        <v>3</v>
      </c>
      <c r="G100" s="2">
        <f>数据源!CA132</f>
        <v>3.6999999999999998E-2</v>
      </c>
      <c r="H100" s="2">
        <f>数据源!CB132</f>
        <v>3.2173913043478254E-2</v>
      </c>
      <c r="I100" s="2">
        <f>数据源!CC132</f>
        <v>322</v>
      </c>
      <c r="J100" s="3">
        <f t="shared" si="72"/>
        <v>2</v>
      </c>
      <c r="K100" s="3">
        <f t="shared" si="73"/>
        <v>4</v>
      </c>
      <c r="L100" s="3" t="str">
        <f t="shared" si="74"/>
        <v>碎片</v>
      </c>
      <c r="M100" s="3">
        <f t="shared" ca="1" si="75"/>
        <v>51221</v>
      </c>
      <c r="N100" s="3" t="str">
        <f t="shared" ca="1" si="78"/>
        <v>11211,12211,13211,11221,12221,13221,51211,52211,53211,51221</v>
      </c>
      <c r="O100" s="3" t="str">
        <f t="shared" si="79"/>
        <v>211,211,211,145,145,145,352,352,352,322</v>
      </c>
      <c r="P100" s="1" t="str">
        <f t="shared" si="80"/>
        <v>(1,1),(1,1),(1,1),(1,1),(1,1),(1,1),(4,8),(4,8),(4,8),(2,4)</v>
      </c>
      <c r="Q100" s="3" t="str">
        <f>IF(D100="坦克碎片",VLOOKUP(C100,道具信息!$N$2:$O$291,2,FALSE)&amp;"碎片",VLOOKUP(C100,道具信息!$N$2:$O$291,2,FALSE))</f>
        <v>T2坦克碎片</v>
      </c>
      <c r="R100" s="3">
        <f t="shared" si="70"/>
        <v>2022</v>
      </c>
      <c r="S100" s="11">
        <f t="shared" si="71"/>
        <v>0.39</v>
      </c>
      <c r="T100" s="3" t="str">
        <f>VLOOKUP(Q100,道具信息!$Q$3:$S$20,2,FALSE)</f>
        <v>CHEST_ITEM_TYPE_T2_SHARD</v>
      </c>
      <c r="U100" s="3" t="str">
        <f>IF(COUNTIF(U$91:U99,T100)=0,T100,"")</f>
        <v/>
      </c>
      <c r="V100" s="3" t="str">
        <f t="shared" si="81"/>
        <v>CHEST_ITEM_TYPE_T2_TANK,CHEST_ITEM_TYPE_T2_SHARD</v>
      </c>
      <c r="W100" s="13" t="str">
        <f t="shared" si="76"/>
        <v/>
      </c>
      <c r="X100" s="3" t="str">
        <f t="shared" si="77"/>
        <v/>
      </c>
      <c r="Y100" s="3" t="str">
        <f t="shared" si="82"/>
        <v>20.6%,39.0%</v>
      </c>
    </row>
    <row r="101" spans="2:25" x14ac:dyDescent="0.3">
      <c r="B101" s="2">
        <f>数据源!BV133</f>
        <v>4</v>
      </c>
      <c r="C101" s="2" t="str">
        <f>数据源!BW133</f>
        <v>四号</v>
      </c>
      <c r="D101" s="2" t="str">
        <f>数据源!BX133</f>
        <v>坦克碎片</v>
      </c>
      <c r="E101" s="2">
        <f>数据源!BY133</f>
        <v>46</v>
      </c>
      <c r="F101" s="2">
        <f>数据源!BZ133</f>
        <v>3</v>
      </c>
      <c r="G101" s="2">
        <f>数据源!CA133</f>
        <v>3.6999999999999998E-2</v>
      </c>
      <c r="H101" s="2">
        <f>数据源!CB133</f>
        <v>3.2173913043478254E-2</v>
      </c>
      <c r="I101" s="2">
        <f>数据源!CC133</f>
        <v>322</v>
      </c>
      <c r="J101" s="3">
        <f t="shared" si="72"/>
        <v>2</v>
      </c>
      <c r="K101" s="3">
        <f t="shared" si="73"/>
        <v>4</v>
      </c>
      <c r="L101" s="3" t="str">
        <f t="shared" si="74"/>
        <v>碎片</v>
      </c>
      <c r="M101" s="3">
        <f t="shared" ca="1" si="75"/>
        <v>52221</v>
      </c>
      <c r="N101" s="3" t="str">
        <f t="shared" ca="1" si="78"/>
        <v>11211,12211,13211,11221,12221,13221,51211,52211,53211,51221,52221</v>
      </c>
      <c r="O101" s="3" t="str">
        <f t="shared" si="79"/>
        <v>211,211,211,145,145,145,352,352,352,322,322</v>
      </c>
      <c r="P101" s="1" t="str">
        <f t="shared" si="80"/>
        <v>(1,1),(1,1),(1,1),(1,1),(1,1),(1,1),(4,8),(4,8),(4,8),(2,4),(2,4)</v>
      </c>
      <c r="Q101" s="3" t="str">
        <f>IF(D101="坦克碎片",VLOOKUP(C101,道具信息!$N$2:$O$291,2,FALSE)&amp;"碎片",VLOOKUP(C101,道具信息!$N$2:$O$291,2,FALSE))</f>
        <v>T2坦克碎片</v>
      </c>
      <c r="R101" s="3">
        <f t="shared" si="70"/>
        <v>2022</v>
      </c>
      <c r="S101" s="11">
        <f t="shared" si="71"/>
        <v>0.39</v>
      </c>
      <c r="T101" s="3" t="str">
        <f>VLOOKUP(Q101,道具信息!$Q$3:$S$20,2,FALSE)</f>
        <v>CHEST_ITEM_TYPE_T2_SHARD</v>
      </c>
      <c r="U101" s="3" t="str">
        <f>IF(COUNTIF(U$91:U100,T101)=0,T101,"")</f>
        <v/>
      </c>
      <c r="V101" s="3" t="str">
        <f t="shared" si="81"/>
        <v>CHEST_ITEM_TYPE_T2_TANK,CHEST_ITEM_TYPE_T2_SHARD</v>
      </c>
      <c r="W101" s="13" t="str">
        <f t="shared" si="76"/>
        <v/>
      </c>
      <c r="X101" s="3" t="str">
        <f t="shared" si="77"/>
        <v/>
      </c>
      <c r="Y101" s="3" t="str">
        <f t="shared" si="82"/>
        <v>20.6%,39.0%</v>
      </c>
    </row>
    <row r="102" spans="2:25" x14ac:dyDescent="0.3">
      <c r="B102" s="2">
        <f>数据源!BV134</f>
        <v>4</v>
      </c>
      <c r="C102" s="2" t="str">
        <f>数据源!BW134</f>
        <v>丘吉尔</v>
      </c>
      <c r="D102" s="2" t="str">
        <f>数据源!BX134</f>
        <v>坦克碎片</v>
      </c>
      <c r="E102" s="2">
        <f>数据源!BY134</f>
        <v>46</v>
      </c>
      <c r="F102" s="2">
        <f>数据源!BZ134</f>
        <v>3</v>
      </c>
      <c r="G102" s="2">
        <f>数据源!CA134</f>
        <v>3.6999999999999998E-2</v>
      </c>
      <c r="H102" s="2">
        <f>数据源!CB134</f>
        <v>3.2173913043478254E-2</v>
      </c>
      <c r="I102" s="2">
        <f>数据源!CC134</f>
        <v>322</v>
      </c>
      <c r="J102" s="3">
        <f t="shared" si="72"/>
        <v>2</v>
      </c>
      <c r="K102" s="3">
        <f t="shared" si="73"/>
        <v>4</v>
      </c>
      <c r="L102" s="3" t="str">
        <f t="shared" si="74"/>
        <v>碎片</v>
      </c>
      <c r="M102" s="3">
        <f t="shared" ca="1" si="75"/>
        <v>53221</v>
      </c>
      <c r="N102" s="3" t="str">
        <f t="shared" ca="1" si="78"/>
        <v>11211,12211,13211,11221,12221,13221,51211,52211,53211,51221,52221,53221</v>
      </c>
      <c r="O102" s="3" t="str">
        <f t="shared" si="79"/>
        <v>211,211,211,145,145,145,352,352,352,322,322,322</v>
      </c>
      <c r="P102" s="1" t="str">
        <f t="shared" si="80"/>
        <v>(1,1),(1,1),(1,1),(1,1),(1,1),(1,1),(4,8),(4,8),(4,8),(2,4),(2,4),(2,4)</v>
      </c>
      <c r="Q102" s="3" t="str">
        <f>IF(D102="坦克碎片",VLOOKUP(C102,道具信息!$N$2:$O$291,2,FALSE)&amp;"碎片",VLOOKUP(C102,道具信息!$N$2:$O$291,2,FALSE))</f>
        <v>T2坦克碎片</v>
      </c>
      <c r="R102" s="3">
        <f t="shared" si="70"/>
        <v>2022</v>
      </c>
      <c r="S102" s="11">
        <f t="shared" si="71"/>
        <v>0.39</v>
      </c>
      <c r="T102" s="3" t="str">
        <f>VLOOKUP(Q102,道具信息!$Q$3:$S$20,2,FALSE)</f>
        <v>CHEST_ITEM_TYPE_T2_SHARD</v>
      </c>
      <c r="U102" s="3" t="str">
        <f>IF(COUNTIF(U$91:U101,T102)=0,T102,"")</f>
        <v/>
      </c>
      <c r="V102" s="3" t="str">
        <f t="shared" si="81"/>
        <v>CHEST_ITEM_TYPE_T2_TANK,CHEST_ITEM_TYPE_T2_SHARD</v>
      </c>
      <c r="W102" s="13" t="str">
        <f t="shared" si="76"/>
        <v/>
      </c>
      <c r="X102" s="3" t="str">
        <f t="shared" si="77"/>
        <v/>
      </c>
      <c r="Y102" s="3" t="str">
        <f t="shared" si="82"/>
        <v>20.6%,39.0%</v>
      </c>
    </row>
    <row r="103" spans="2:25" x14ac:dyDescent="0.3">
      <c r="B103" s="2">
        <f>数据源!BV135</f>
        <v>4</v>
      </c>
      <c r="C103" s="2" t="str">
        <f>数据源!BW135</f>
        <v>T2LP1</v>
      </c>
      <c r="D103" s="2" t="str">
        <f>数据源!BX135</f>
        <v>部件</v>
      </c>
      <c r="E103" s="2">
        <f>数据源!BY135</f>
        <v>127.40000000000003</v>
      </c>
      <c r="F103" s="2">
        <f>数据源!BZ135</f>
        <v>1.5</v>
      </c>
      <c r="G103" s="2">
        <f>数据源!CA135</f>
        <v>1.8599999999999998E-2</v>
      </c>
      <c r="H103" s="2">
        <f>数据源!CB135</f>
        <v>1.1679748822605961E-2</v>
      </c>
      <c r="I103" s="2">
        <f>数据源!CC135</f>
        <v>117</v>
      </c>
      <c r="J103" s="3">
        <f t="shared" si="72"/>
        <v>1</v>
      </c>
      <c r="K103" s="3">
        <f t="shared" si="73"/>
        <v>2</v>
      </c>
      <c r="L103" s="3" t="str">
        <f t="shared" si="74"/>
        <v>部件</v>
      </c>
      <c r="M103" s="3">
        <f t="shared" ca="1" si="75"/>
        <v>92001</v>
      </c>
      <c r="N103" s="3" t="str">
        <f t="shared" ca="1" si="78"/>
        <v>11211,12211,13211,11221,12221,13221,51211,52211,53211,51221,52221,53221,92001</v>
      </c>
      <c r="O103" s="3" t="str">
        <f t="shared" si="79"/>
        <v>211,211,211,145,145,145,352,352,352,322,322,322,117</v>
      </c>
      <c r="P103" s="1" t="str">
        <f t="shared" si="80"/>
        <v>(1,1),(1,1),(1,1),(1,1),(1,1),(1,1),(4,8),(4,8),(4,8),(2,4),(2,4),(2,4),(1,2)</v>
      </c>
      <c r="Q103" s="3" t="str">
        <f>IF(D103="坦克碎片",VLOOKUP(C103,道具信息!$N$2:$O$291,2,FALSE)&amp;"碎片",VLOOKUP(C103,道具信息!$N$2:$O$291,2,FALSE))</f>
        <v>T2部件</v>
      </c>
      <c r="R103" s="3">
        <f t="shared" si="70"/>
        <v>2098</v>
      </c>
      <c r="S103" s="11">
        <f t="shared" si="71"/>
        <v>0.40400000000000003</v>
      </c>
      <c r="T103" s="3" t="str">
        <f>VLOOKUP(Q103,道具信息!$Q$3:$S$20,2,FALSE)</f>
        <v>CHEST_ITEM_TYPE_T2_PART</v>
      </c>
      <c r="U103" s="3" t="str">
        <f>IF(COUNTIF(U$91:U102,T103)=0,T103,"")</f>
        <v>CHEST_ITEM_TYPE_T2_PART</v>
      </c>
      <c r="V103" s="3" t="str">
        <f t="shared" si="81"/>
        <v>CHEST_ITEM_TYPE_T2_TANK,CHEST_ITEM_TYPE_T2_SHARD,CHEST_ITEM_TYPE_T2_PART</v>
      </c>
      <c r="W103" s="13">
        <f t="shared" si="76"/>
        <v>0.40400000000000003</v>
      </c>
      <c r="X103" s="3" t="str">
        <f t="shared" si="77"/>
        <v>40.4%</v>
      </c>
      <c r="Y103" s="3" t="str">
        <f t="shared" si="82"/>
        <v>20.6%,39.0%,40.4%</v>
      </c>
    </row>
    <row r="104" spans="2:25" x14ac:dyDescent="0.3">
      <c r="B104" s="2">
        <f>数据源!BV136</f>
        <v>4</v>
      </c>
      <c r="C104" s="2" t="str">
        <f>数据源!BW136</f>
        <v>T2LP3</v>
      </c>
      <c r="D104" s="2" t="str">
        <f>数据源!BX136</f>
        <v>部件</v>
      </c>
      <c r="E104" s="2">
        <f>数据源!BY136</f>
        <v>127.40000000000003</v>
      </c>
      <c r="F104" s="2">
        <f>数据源!BZ136</f>
        <v>1.5</v>
      </c>
      <c r="G104" s="2">
        <f>数据源!CA136</f>
        <v>1.8599999999999998E-2</v>
      </c>
      <c r="H104" s="2">
        <f>数据源!CB136</f>
        <v>1.1679748822605961E-2</v>
      </c>
      <c r="I104" s="2">
        <f>数据源!CC136</f>
        <v>117</v>
      </c>
      <c r="J104" s="3">
        <f t="shared" si="72"/>
        <v>1</v>
      </c>
      <c r="K104" s="3">
        <f t="shared" si="73"/>
        <v>2</v>
      </c>
      <c r="L104" s="3" t="str">
        <f t="shared" si="74"/>
        <v>部件</v>
      </c>
      <c r="M104" s="3">
        <f t="shared" ca="1" si="75"/>
        <v>92003</v>
      </c>
      <c r="N104" s="3" t="str">
        <f t="shared" ca="1" si="78"/>
        <v>11211,12211,13211,11221,12221,13221,51211,52211,53211,51221,52221,53221,92001,92003</v>
      </c>
      <c r="O104" s="3" t="str">
        <f t="shared" si="79"/>
        <v>211,211,211,145,145,145,352,352,352,322,322,322,117,117</v>
      </c>
      <c r="P104" s="1" t="str">
        <f t="shared" si="80"/>
        <v>(1,1),(1,1),(1,1),(1,1),(1,1),(1,1),(4,8),(4,8),(4,8),(2,4),(2,4),(2,4),(1,2),(1,2)</v>
      </c>
      <c r="Q104" s="3" t="str">
        <f>IF(D104="坦克碎片",VLOOKUP(C104,道具信息!$N$2:$O$291,2,FALSE)&amp;"碎片",VLOOKUP(C104,道具信息!$N$2:$O$291,2,FALSE))</f>
        <v>T2部件</v>
      </c>
      <c r="R104" s="3">
        <f t="shared" si="70"/>
        <v>2098</v>
      </c>
      <c r="S104" s="11">
        <f t="shared" si="71"/>
        <v>0.40400000000000003</v>
      </c>
      <c r="T104" s="3" t="str">
        <f>VLOOKUP(Q104,道具信息!$Q$3:$S$20,2,FALSE)</f>
        <v>CHEST_ITEM_TYPE_T2_PART</v>
      </c>
      <c r="U104" s="3" t="str">
        <f>IF(COUNTIF(U$91:U103,T104)=0,T104,"")</f>
        <v/>
      </c>
      <c r="V104" s="3" t="str">
        <f t="shared" si="81"/>
        <v>CHEST_ITEM_TYPE_T2_TANK,CHEST_ITEM_TYPE_T2_SHARD,CHEST_ITEM_TYPE_T2_PART</v>
      </c>
      <c r="W104" s="13" t="str">
        <f t="shared" si="76"/>
        <v/>
      </c>
      <c r="X104" s="3" t="str">
        <f t="shared" si="77"/>
        <v/>
      </c>
      <c r="Y104" s="3" t="str">
        <f t="shared" si="82"/>
        <v>20.6%,39.0%,40.4%</v>
      </c>
    </row>
    <row r="105" spans="2:25" x14ac:dyDescent="0.3">
      <c r="B105" s="2">
        <f>数据源!BV137</f>
        <v>4</v>
      </c>
      <c r="C105" s="2" t="str">
        <f>数据源!BW137</f>
        <v>T2LP5</v>
      </c>
      <c r="D105" s="2" t="str">
        <f>数据源!BX137</f>
        <v>部件</v>
      </c>
      <c r="E105" s="2">
        <f>数据源!BY137</f>
        <v>127.40000000000003</v>
      </c>
      <c r="F105" s="2">
        <f>数据源!BZ137</f>
        <v>1.5</v>
      </c>
      <c r="G105" s="2">
        <f>数据源!CA137</f>
        <v>1.8599999999999998E-2</v>
      </c>
      <c r="H105" s="2">
        <f>数据源!CB137</f>
        <v>1.1679748822605961E-2</v>
      </c>
      <c r="I105" s="2">
        <f>数据源!CC137</f>
        <v>117</v>
      </c>
      <c r="J105" s="3">
        <f t="shared" si="72"/>
        <v>1</v>
      </c>
      <c r="K105" s="3">
        <f t="shared" si="73"/>
        <v>2</v>
      </c>
      <c r="L105" s="3" t="str">
        <f t="shared" si="74"/>
        <v>部件</v>
      </c>
      <c r="M105" s="3">
        <f t="shared" ca="1" si="75"/>
        <v>92005</v>
      </c>
      <c r="N105" s="3" t="str">
        <f t="shared" ca="1" si="78"/>
        <v>11211,12211,13211,11221,12221,13221,51211,52211,53211,51221,52221,53221,92001,92003,92005</v>
      </c>
      <c r="O105" s="3" t="str">
        <f t="shared" si="79"/>
        <v>211,211,211,145,145,145,352,352,352,322,322,322,117,117,117</v>
      </c>
      <c r="P105" s="1" t="str">
        <f t="shared" si="80"/>
        <v>(1,1),(1,1),(1,1),(1,1),(1,1),(1,1),(4,8),(4,8),(4,8),(2,4),(2,4),(2,4),(1,2),(1,2),(1,2)</v>
      </c>
      <c r="Q105" s="3" t="str">
        <f>IF(D105="坦克碎片",VLOOKUP(C105,道具信息!$N$2:$O$291,2,FALSE)&amp;"碎片",VLOOKUP(C105,道具信息!$N$2:$O$291,2,FALSE))</f>
        <v>T2部件</v>
      </c>
      <c r="R105" s="3">
        <f t="shared" si="70"/>
        <v>2098</v>
      </c>
      <c r="S105" s="11">
        <f t="shared" si="71"/>
        <v>0.40400000000000003</v>
      </c>
      <c r="T105" s="3" t="str">
        <f>VLOOKUP(Q105,道具信息!$Q$3:$S$20,2,FALSE)</f>
        <v>CHEST_ITEM_TYPE_T2_PART</v>
      </c>
      <c r="U105" s="3" t="str">
        <f>IF(COUNTIF(U$91:U104,T105)=0,T105,"")</f>
        <v/>
      </c>
      <c r="V105" s="3" t="str">
        <f t="shared" si="81"/>
        <v>CHEST_ITEM_TYPE_T2_TANK,CHEST_ITEM_TYPE_T2_SHARD,CHEST_ITEM_TYPE_T2_PART</v>
      </c>
      <c r="W105" s="13" t="str">
        <f t="shared" si="76"/>
        <v/>
      </c>
      <c r="X105" s="3" t="str">
        <f t="shared" si="77"/>
        <v/>
      </c>
      <c r="Y105" s="3" t="str">
        <f t="shared" si="82"/>
        <v>20.6%,39.0%,40.4%</v>
      </c>
    </row>
    <row r="106" spans="2:25" x14ac:dyDescent="0.3">
      <c r="B106" s="2">
        <f>数据源!BV138</f>
        <v>4</v>
      </c>
      <c r="C106" s="2" t="str">
        <f>数据源!BW138</f>
        <v>T2MP1</v>
      </c>
      <c r="D106" s="2" t="str">
        <f>数据源!BX138</f>
        <v>部件</v>
      </c>
      <c r="E106" s="2">
        <f>数据源!BY138</f>
        <v>127.40000000000003</v>
      </c>
      <c r="F106" s="2">
        <f>数据源!BZ138</f>
        <v>1.5</v>
      </c>
      <c r="G106" s="2">
        <f>数据源!CA138</f>
        <v>1.8599999999999998E-2</v>
      </c>
      <c r="H106" s="2">
        <f>数据源!CB138</f>
        <v>1.1679748822605961E-2</v>
      </c>
      <c r="I106" s="2">
        <f>数据源!CC138</f>
        <v>117</v>
      </c>
      <c r="J106" s="3">
        <f t="shared" si="72"/>
        <v>1</v>
      </c>
      <c r="K106" s="3">
        <f t="shared" si="73"/>
        <v>2</v>
      </c>
      <c r="L106" s="3" t="str">
        <f t="shared" si="74"/>
        <v>部件</v>
      </c>
      <c r="M106" s="3">
        <f t="shared" ca="1" si="75"/>
        <v>92101</v>
      </c>
      <c r="N106" s="3" t="str">
        <f t="shared" ca="1" si="78"/>
        <v>11211,12211,13211,11221,12221,13221,51211,52211,53211,51221,52221,53221,92001,92003,92005,92101</v>
      </c>
      <c r="O106" s="3" t="str">
        <f t="shared" si="79"/>
        <v>211,211,211,145,145,145,352,352,352,322,322,322,117,117,117,117</v>
      </c>
      <c r="P106" s="1" t="str">
        <f t="shared" si="80"/>
        <v>(1,1),(1,1),(1,1),(1,1),(1,1),(1,1),(4,8),(4,8),(4,8),(2,4),(2,4),(2,4),(1,2),(1,2),(1,2),(1,2)</v>
      </c>
      <c r="Q106" s="3" t="str">
        <f>IF(D106="坦克碎片",VLOOKUP(C106,道具信息!$N$2:$O$291,2,FALSE)&amp;"碎片",VLOOKUP(C106,道具信息!$N$2:$O$291,2,FALSE))</f>
        <v>T2部件</v>
      </c>
      <c r="R106" s="3">
        <f t="shared" si="70"/>
        <v>2098</v>
      </c>
      <c r="S106" s="11">
        <f t="shared" si="71"/>
        <v>0.40400000000000003</v>
      </c>
      <c r="T106" s="3" t="str">
        <f>VLOOKUP(Q106,道具信息!$Q$3:$S$20,2,FALSE)</f>
        <v>CHEST_ITEM_TYPE_T2_PART</v>
      </c>
      <c r="U106" s="3" t="str">
        <f>IF(COUNTIF(U$91:U105,T106)=0,T106,"")</f>
        <v/>
      </c>
      <c r="V106" s="3" t="str">
        <f t="shared" si="81"/>
        <v>CHEST_ITEM_TYPE_T2_TANK,CHEST_ITEM_TYPE_T2_SHARD,CHEST_ITEM_TYPE_T2_PART</v>
      </c>
      <c r="W106" s="13" t="str">
        <f t="shared" si="76"/>
        <v/>
      </c>
      <c r="X106" s="3" t="str">
        <f t="shared" si="77"/>
        <v/>
      </c>
      <c r="Y106" s="3" t="str">
        <f t="shared" si="82"/>
        <v>20.6%,39.0%,40.4%</v>
      </c>
    </row>
    <row r="107" spans="2:25" x14ac:dyDescent="0.3">
      <c r="B107" s="2">
        <f>数据源!BV139</f>
        <v>4</v>
      </c>
      <c r="C107" s="2" t="str">
        <f>数据源!BW139</f>
        <v>T2MP3</v>
      </c>
      <c r="D107" s="2" t="str">
        <f>数据源!BX139</f>
        <v>部件</v>
      </c>
      <c r="E107" s="2">
        <f>数据源!BY139</f>
        <v>127.40000000000003</v>
      </c>
      <c r="F107" s="2">
        <f>数据源!BZ139</f>
        <v>1.5</v>
      </c>
      <c r="G107" s="2">
        <f>数据源!CA139</f>
        <v>1.8599999999999998E-2</v>
      </c>
      <c r="H107" s="2">
        <f>数据源!CB139</f>
        <v>1.1679748822605961E-2</v>
      </c>
      <c r="I107" s="2">
        <f>数据源!CC139</f>
        <v>117</v>
      </c>
      <c r="J107" s="3">
        <f t="shared" si="72"/>
        <v>1</v>
      </c>
      <c r="K107" s="3">
        <f t="shared" si="73"/>
        <v>2</v>
      </c>
      <c r="L107" s="3" t="str">
        <f t="shared" si="74"/>
        <v>部件</v>
      </c>
      <c r="M107" s="3">
        <f t="shared" ca="1" si="75"/>
        <v>92103</v>
      </c>
      <c r="N107" s="3" t="str">
        <f t="shared" ca="1" si="78"/>
        <v>11211,12211,13211,11221,12221,13221,51211,52211,53211,51221,52221,53221,92001,92003,92005,92101,92103</v>
      </c>
      <c r="O107" s="3" t="str">
        <f t="shared" si="79"/>
        <v>211,211,211,145,145,145,352,352,352,322,322,322,117,117,117,117,117</v>
      </c>
      <c r="P107" s="1" t="str">
        <f t="shared" si="80"/>
        <v>(1,1),(1,1),(1,1),(1,1),(1,1),(1,1),(4,8),(4,8),(4,8),(2,4),(2,4),(2,4),(1,2),(1,2),(1,2),(1,2),(1,2)</v>
      </c>
      <c r="Q107" s="3" t="str">
        <f>IF(D107="坦克碎片",VLOOKUP(C107,道具信息!$N$2:$O$291,2,FALSE)&amp;"碎片",VLOOKUP(C107,道具信息!$N$2:$O$291,2,FALSE))</f>
        <v>T2部件</v>
      </c>
      <c r="R107" s="3">
        <f t="shared" si="70"/>
        <v>2098</v>
      </c>
      <c r="S107" s="11">
        <f t="shared" si="71"/>
        <v>0.40400000000000003</v>
      </c>
      <c r="T107" s="3" t="str">
        <f>VLOOKUP(Q107,道具信息!$Q$3:$S$20,2,FALSE)</f>
        <v>CHEST_ITEM_TYPE_T2_PART</v>
      </c>
      <c r="U107" s="3" t="str">
        <f>IF(COUNTIF(U$91:U106,T107)=0,T107,"")</f>
        <v/>
      </c>
      <c r="V107" s="3" t="str">
        <f t="shared" si="81"/>
        <v>CHEST_ITEM_TYPE_T2_TANK,CHEST_ITEM_TYPE_T2_SHARD,CHEST_ITEM_TYPE_T2_PART</v>
      </c>
      <c r="W107" s="13" t="str">
        <f t="shared" si="76"/>
        <v/>
      </c>
      <c r="X107" s="3" t="str">
        <f t="shared" si="77"/>
        <v/>
      </c>
      <c r="Y107" s="3" t="str">
        <f t="shared" si="82"/>
        <v>20.6%,39.0%,40.4%</v>
      </c>
    </row>
    <row r="108" spans="2:25" x14ac:dyDescent="0.3">
      <c r="B108" s="2">
        <f>数据源!BV140</f>
        <v>4</v>
      </c>
      <c r="C108" s="2" t="str">
        <f>数据源!BW140</f>
        <v>T2MP5</v>
      </c>
      <c r="D108" s="2" t="str">
        <f>数据源!BX140</f>
        <v>部件</v>
      </c>
      <c r="E108" s="2">
        <f>数据源!BY140</f>
        <v>127.40000000000003</v>
      </c>
      <c r="F108" s="2">
        <f>数据源!BZ140</f>
        <v>1.5</v>
      </c>
      <c r="G108" s="2">
        <f>数据源!CA140</f>
        <v>1.8599999999999998E-2</v>
      </c>
      <c r="H108" s="2">
        <f>数据源!CB140</f>
        <v>1.1679748822605961E-2</v>
      </c>
      <c r="I108" s="2">
        <f>数据源!CC140</f>
        <v>117</v>
      </c>
      <c r="J108" s="3">
        <f t="shared" si="72"/>
        <v>1</v>
      </c>
      <c r="K108" s="3">
        <f t="shared" si="73"/>
        <v>2</v>
      </c>
      <c r="L108" s="3" t="str">
        <f t="shared" si="74"/>
        <v>部件</v>
      </c>
      <c r="M108" s="3">
        <f t="shared" ca="1" si="75"/>
        <v>92105</v>
      </c>
      <c r="N108" s="3" t="str">
        <f t="shared" ca="1" si="78"/>
        <v>11211,12211,13211,11221,12221,13221,51211,52211,53211,51221,52221,53221,92001,92003,92005,92101,92103,92105</v>
      </c>
      <c r="O108" s="3" t="str">
        <f t="shared" si="79"/>
        <v>211,211,211,145,145,145,352,352,352,322,322,322,117,117,117,117,117,117</v>
      </c>
      <c r="P108" s="1" t="str">
        <f t="shared" si="80"/>
        <v>(1,1),(1,1),(1,1),(1,1),(1,1),(1,1),(4,8),(4,8),(4,8),(2,4),(2,4),(2,4),(1,2),(1,2),(1,2),(1,2),(1,2),(1,2)</v>
      </c>
      <c r="Q108" s="3" t="str">
        <f>IF(D108="坦克碎片",VLOOKUP(C108,道具信息!$N$2:$O$291,2,FALSE)&amp;"碎片",VLOOKUP(C108,道具信息!$N$2:$O$291,2,FALSE))</f>
        <v>T2部件</v>
      </c>
      <c r="R108" s="3">
        <f t="shared" si="70"/>
        <v>2098</v>
      </c>
      <c r="S108" s="11">
        <f t="shared" si="71"/>
        <v>0.40400000000000003</v>
      </c>
      <c r="T108" s="3" t="str">
        <f>VLOOKUP(Q108,道具信息!$Q$3:$S$20,2,FALSE)</f>
        <v>CHEST_ITEM_TYPE_T2_PART</v>
      </c>
      <c r="U108" s="3" t="str">
        <f>IF(COUNTIF(U$91:U107,T108)=0,T108,"")</f>
        <v/>
      </c>
      <c r="V108" s="3" t="str">
        <f t="shared" si="81"/>
        <v>CHEST_ITEM_TYPE_T2_TANK,CHEST_ITEM_TYPE_T2_SHARD,CHEST_ITEM_TYPE_T2_PART</v>
      </c>
      <c r="W108" s="13" t="str">
        <f t="shared" si="76"/>
        <v/>
      </c>
      <c r="X108" s="3" t="str">
        <f t="shared" si="77"/>
        <v/>
      </c>
      <c r="Y108" s="3" t="str">
        <f t="shared" si="82"/>
        <v>20.6%,39.0%,40.4%</v>
      </c>
    </row>
    <row r="109" spans="2:25" x14ac:dyDescent="0.3">
      <c r="B109" s="2">
        <f>数据源!BV141</f>
        <v>4</v>
      </c>
      <c r="C109" s="2" t="str">
        <f>数据源!BW141</f>
        <v>T2HP1</v>
      </c>
      <c r="D109" s="2" t="str">
        <f>数据源!BX141</f>
        <v>部件</v>
      </c>
      <c r="E109" s="2">
        <f>数据源!BY141</f>
        <v>127.40000000000003</v>
      </c>
      <c r="F109" s="2">
        <f>数据源!BZ141</f>
        <v>1.5</v>
      </c>
      <c r="G109" s="2">
        <f>数据源!CA141</f>
        <v>1.8599999999999998E-2</v>
      </c>
      <c r="H109" s="2">
        <f>数据源!CB141</f>
        <v>1.1679748822605961E-2</v>
      </c>
      <c r="I109" s="2">
        <f>数据源!CC141</f>
        <v>117</v>
      </c>
      <c r="J109" s="3">
        <f t="shared" si="72"/>
        <v>1</v>
      </c>
      <c r="K109" s="3">
        <f t="shared" si="73"/>
        <v>2</v>
      </c>
      <c r="L109" s="3" t="str">
        <f t="shared" si="74"/>
        <v>部件</v>
      </c>
      <c r="M109" s="3">
        <f t="shared" ca="1" si="75"/>
        <v>92201</v>
      </c>
      <c r="N109" s="3" t="str">
        <f t="shared" ca="1" si="78"/>
        <v>11211,12211,13211,11221,12221,13221,51211,52211,53211,51221,52221,53221,92001,92003,92005,92101,92103,92105,92201</v>
      </c>
      <c r="O109" s="3" t="str">
        <f t="shared" si="79"/>
        <v>211,211,211,145,145,145,352,352,352,322,322,322,117,117,117,117,117,117,117</v>
      </c>
      <c r="P109" s="1" t="str">
        <f t="shared" si="80"/>
        <v>(1,1),(1,1),(1,1),(1,1),(1,1),(1,1),(4,8),(4,8),(4,8),(2,4),(2,4),(2,4),(1,2),(1,2),(1,2),(1,2),(1,2),(1,2),(1,2)</v>
      </c>
      <c r="Q109" s="3" t="str">
        <f>IF(D109="坦克碎片",VLOOKUP(C109,道具信息!$N$2:$O$291,2,FALSE)&amp;"碎片",VLOOKUP(C109,道具信息!$N$2:$O$291,2,FALSE))</f>
        <v>T2部件</v>
      </c>
      <c r="R109" s="3">
        <f t="shared" si="70"/>
        <v>2098</v>
      </c>
      <c r="S109" s="11">
        <f t="shared" si="71"/>
        <v>0.40400000000000003</v>
      </c>
      <c r="T109" s="3" t="str">
        <f>VLOOKUP(Q109,道具信息!$Q$3:$S$20,2,FALSE)</f>
        <v>CHEST_ITEM_TYPE_T2_PART</v>
      </c>
      <c r="U109" s="3" t="str">
        <f>IF(COUNTIF(U$91:U108,T109)=0,T109,"")</f>
        <v/>
      </c>
      <c r="V109" s="3" t="str">
        <f t="shared" si="81"/>
        <v>CHEST_ITEM_TYPE_T2_TANK,CHEST_ITEM_TYPE_T2_SHARD,CHEST_ITEM_TYPE_T2_PART</v>
      </c>
      <c r="W109" s="13" t="str">
        <f t="shared" si="76"/>
        <v/>
      </c>
      <c r="X109" s="3" t="str">
        <f t="shared" si="77"/>
        <v/>
      </c>
      <c r="Y109" s="3" t="str">
        <f t="shared" si="82"/>
        <v>20.6%,39.0%,40.4%</v>
      </c>
    </row>
    <row r="110" spans="2:25" x14ac:dyDescent="0.3">
      <c r="B110" s="2">
        <f>数据源!BV142</f>
        <v>4</v>
      </c>
      <c r="C110" s="2" t="str">
        <f>数据源!BW142</f>
        <v>T2HP3</v>
      </c>
      <c r="D110" s="2" t="str">
        <f>数据源!BX142</f>
        <v>部件</v>
      </c>
      <c r="E110" s="2">
        <f>数据源!BY142</f>
        <v>127.40000000000003</v>
      </c>
      <c r="F110" s="2">
        <f>数据源!BZ142</f>
        <v>1.5</v>
      </c>
      <c r="G110" s="2">
        <f>数据源!CA142</f>
        <v>1.8599999999999998E-2</v>
      </c>
      <c r="H110" s="2">
        <f>数据源!CB142</f>
        <v>1.1679748822605961E-2</v>
      </c>
      <c r="I110" s="2">
        <f>数据源!CC142</f>
        <v>117</v>
      </c>
      <c r="J110" s="3">
        <f t="shared" si="72"/>
        <v>1</v>
      </c>
      <c r="K110" s="3">
        <f t="shared" si="73"/>
        <v>2</v>
      </c>
      <c r="L110" s="3" t="str">
        <f t="shared" si="74"/>
        <v>部件</v>
      </c>
      <c r="M110" s="3">
        <f t="shared" ca="1" si="75"/>
        <v>92203</v>
      </c>
      <c r="N110" s="3" t="str">
        <f t="shared" ca="1" si="78"/>
        <v>11211,12211,13211,11221,12221,13221,51211,52211,53211,51221,52221,53221,92001,92003,92005,92101,92103,92105,92201,92203</v>
      </c>
      <c r="O110" s="3" t="str">
        <f t="shared" si="79"/>
        <v>211,211,211,145,145,145,352,352,352,322,322,322,117,117,117,117,117,117,117,117</v>
      </c>
      <c r="P110" s="1" t="str">
        <f t="shared" si="80"/>
        <v>(1,1),(1,1),(1,1),(1,1),(1,1),(1,1),(4,8),(4,8),(4,8),(2,4),(2,4),(2,4),(1,2),(1,2),(1,2),(1,2),(1,2),(1,2),(1,2),(1,2)</v>
      </c>
      <c r="Q110" s="3" t="str">
        <f>IF(D110="坦克碎片",VLOOKUP(C110,道具信息!$N$2:$O$291,2,FALSE)&amp;"碎片",VLOOKUP(C110,道具信息!$N$2:$O$291,2,FALSE))</f>
        <v>T2部件</v>
      </c>
      <c r="R110" s="3">
        <f t="shared" si="70"/>
        <v>2098</v>
      </c>
      <c r="S110" s="11">
        <f t="shared" si="71"/>
        <v>0.40400000000000003</v>
      </c>
      <c r="T110" s="3" t="str">
        <f>VLOOKUP(Q110,道具信息!$Q$3:$S$20,2,FALSE)</f>
        <v>CHEST_ITEM_TYPE_T2_PART</v>
      </c>
      <c r="U110" s="3" t="str">
        <f>IF(COUNTIF(U$91:U109,T110)=0,T110,"")</f>
        <v/>
      </c>
      <c r="V110" s="3" t="str">
        <f t="shared" si="81"/>
        <v>CHEST_ITEM_TYPE_T2_TANK,CHEST_ITEM_TYPE_T2_SHARD,CHEST_ITEM_TYPE_T2_PART</v>
      </c>
      <c r="W110" s="13" t="str">
        <f t="shared" si="76"/>
        <v/>
      </c>
      <c r="X110" s="3" t="str">
        <f t="shared" si="77"/>
        <v/>
      </c>
      <c r="Y110" s="3" t="str">
        <f t="shared" si="82"/>
        <v>20.6%,39.0%,40.4%</v>
      </c>
    </row>
    <row r="111" spans="2:25" x14ac:dyDescent="0.3">
      <c r="B111" s="2">
        <f>数据源!BV143</f>
        <v>4</v>
      </c>
      <c r="C111" s="2" t="str">
        <f>数据源!BW143</f>
        <v>T2HP5</v>
      </c>
      <c r="D111" s="2" t="str">
        <f>数据源!BX143</f>
        <v>部件</v>
      </c>
      <c r="E111" s="2">
        <f>数据源!BY143</f>
        <v>127.40000000000003</v>
      </c>
      <c r="F111" s="2">
        <f>数据源!BZ143</f>
        <v>1.5</v>
      </c>
      <c r="G111" s="2">
        <f>数据源!CA143</f>
        <v>1.8599999999999998E-2</v>
      </c>
      <c r="H111" s="2">
        <f>数据源!CB143</f>
        <v>1.1679748822605961E-2</v>
      </c>
      <c r="I111" s="2">
        <f>数据源!CC143</f>
        <v>117</v>
      </c>
      <c r="J111" s="3">
        <f t="shared" si="72"/>
        <v>1</v>
      </c>
      <c r="K111" s="3">
        <f t="shared" si="73"/>
        <v>2</v>
      </c>
      <c r="L111" s="3" t="str">
        <f t="shared" si="74"/>
        <v>部件</v>
      </c>
      <c r="M111" s="3">
        <f t="shared" ca="1" si="75"/>
        <v>92205</v>
      </c>
      <c r="N111" s="3" t="str">
        <f t="shared" ca="1" si="78"/>
        <v>11211,12211,13211,11221,12221,13221,51211,52211,53211,51221,52221,53221,92001,92003,92005,92101,92103,92105,92201,92203,92205</v>
      </c>
      <c r="O111" s="3" t="str">
        <f t="shared" si="79"/>
        <v>211,211,211,145,145,145,352,352,352,322,322,322,117,117,117,117,117,117,117,117,117</v>
      </c>
      <c r="P111" s="1" t="str">
        <f t="shared" si="80"/>
        <v>(1,1),(1,1),(1,1),(1,1),(1,1),(1,1),(4,8),(4,8),(4,8),(2,4),(2,4),(2,4),(1,2),(1,2),(1,2),(1,2),(1,2),(1,2),(1,2),(1,2),(1,2)</v>
      </c>
      <c r="Q111" s="3" t="str">
        <f>IF(D111="坦克碎片",VLOOKUP(C111,道具信息!$N$2:$O$291,2,FALSE)&amp;"碎片",VLOOKUP(C111,道具信息!$N$2:$O$291,2,FALSE))</f>
        <v>T2部件</v>
      </c>
      <c r="R111" s="3">
        <f t="shared" si="70"/>
        <v>2098</v>
      </c>
      <c r="S111" s="11">
        <f t="shared" si="71"/>
        <v>0.40400000000000003</v>
      </c>
      <c r="T111" s="3" t="str">
        <f>VLOOKUP(Q111,道具信息!$Q$3:$S$20,2,FALSE)</f>
        <v>CHEST_ITEM_TYPE_T2_PART</v>
      </c>
      <c r="U111" s="3" t="str">
        <f>IF(COUNTIF(U$91:U110,T111)=0,T111,"")</f>
        <v/>
      </c>
      <c r="V111" s="3" t="str">
        <f t="shared" si="81"/>
        <v>CHEST_ITEM_TYPE_T2_TANK,CHEST_ITEM_TYPE_T2_SHARD,CHEST_ITEM_TYPE_T2_PART</v>
      </c>
      <c r="W111" s="13" t="str">
        <f t="shared" si="76"/>
        <v/>
      </c>
      <c r="X111" s="3" t="str">
        <f t="shared" si="77"/>
        <v/>
      </c>
      <c r="Y111" s="3" t="str">
        <f t="shared" si="82"/>
        <v>20.6%,39.0%,40.4%</v>
      </c>
    </row>
    <row r="112" spans="2:25" x14ac:dyDescent="0.3">
      <c r="B112" s="2">
        <f>数据源!BV144</f>
        <v>4</v>
      </c>
      <c r="C112" s="2" t="str">
        <f>数据源!BW144</f>
        <v>T2LP2</v>
      </c>
      <c r="D112" s="2" t="str">
        <f>数据源!BX144</f>
        <v>部件</v>
      </c>
      <c r="E112" s="2">
        <f>数据源!BY144</f>
        <v>127.40000000000003</v>
      </c>
      <c r="F112" s="2">
        <f>数据源!BZ144</f>
        <v>1.5</v>
      </c>
      <c r="G112" s="2">
        <f>数据源!CA144</f>
        <v>1.8599999999999998E-2</v>
      </c>
      <c r="H112" s="2">
        <f>数据源!CB144</f>
        <v>1.1679748822605961E-2</v>
      </c>
      <c r="I112" s="2">
        <f>数据源!CC144</f>
        <v>117</v>
      </c>
      <c r="J112" s="3">
        <f t="shared" si="72"/>
        <v>1</v>
      </c>
      <c r="K112" s="3">
        <f t="shared" si="73"/>
        <v>2</v>
      </c>
      <c r="L112" s="3" t="str">
        <f t="shared" ref="L112:L120" si="83">RIGHT(D112,2)</f>
        <v>部件</v>
      </c>
      <c r="M112" s="3">
        <f t="shared" ref="M112:M120" ca="1" si="84">IF(OR(L112="坦克",L112="碎片"),VLOOKUP(C112,INDIRECT("坦克ID"),MATCH(L112&amp;"ID",INDIRECT("坦克标头"),0),FALSE),VLOOKUP(C112,INDIRECT(L112&amp;"ID"),2,FALSE))</f>
        <v>92002</v>
      </c>
      <c r="N112" s="3" t="str">
        <f t="shared" ref="N112:N120" ca="1" si="85">N111&amp;","&amp;M112</f>
        <v>11211,12211,13211,11221,12221,13221,51211,52211,53211,51221,52221,53221,92001,92003,92005,92101,92103,92105,92201,92203,92205,92002</v>
      </c>
      <c r="O112" s="3" t="str">
        <f t="shared" ref="O112:O120" si="86">O111&amp;","&amp;I112</f>
        <v>211,211,211,145,145,145,352,352,352,322,322,322,117,117,117,117,117,117,117,117,117,117</v>
      </c>
      <c r="P112" s="1" t="str">
        <f t="shared" ref="P112:P120" si="87">P111&amp;","&amp;"("&amp;J112&amp;","&amp;K112&amp;")"</f>
        <v>(1,1),(1,1),(1,1),(1,1),(1,1),(1,1),(4,8),(4,8),(4,8),(2,4),(2,4),(2,4),(1,2),(1,2),(1,2),(1,2),(1,2),(1,2),(1,2),(1,2),(1,2),(1,2)</v>
      </c>
      <c r="Q112" s="3" t="str">
        <f>IF(D112="坦克碎片",VLOOKUP(C112,道具信息!$N$2:$O$291,2,FALSE)&amp;"碎片",VLOOKUP(C112,道具信息!$N$2:$O$291,2,FALSE))</f>
        <v>T2部件</v>
      </c>
      <c r="R112" s="3">
        <f t="shared" si="70"/>
        <v>2098</v>
      </c>
      <c r="S112" s="11">
        <f t="shared" si="71"/>
        <v>0.40400000000000003</v>
      </c>
      <c r="T112" s="3" t="str">
        <f>VLOOKUP(Q112,道具信息!$Q$3:$S$20,2,FALSE)</f>
        <v>CHEST_ITEM_TYPE_T2_PART</v>
      </c>
      <c r="U112" s="3" t="str">
        <f>IF(COUNTIF(U$91:U111,T112)=0,T112,"")</f>
        <v/>
      </c>
      <c r="V112" s="3" t="str">
        <f t="shared" ref="V112:V120" si="88">IF(U112&lt;&gt;"",V111&amp;","&amp;U112,V111)</f>
        <v>CHEST_ITEM_TYPE_T2_TANK,CHEST_ITEM_TYPE_T2_SHARD,CHEST_ITEM_TYPE_T2_PART</v>
      </c>
      <c r="W112" s="13" t="str">
        <f t="shared" ref="W112:W120" si="89">IF(U112&lt;&gt;"",ROUND(S112*100%,3),"")</f>
        <v/>
      </c>
      <c r="X112" s="3" t="str">
        <f t="shared" ref="X112:X120" si="90">TEXT(W112,"0.0%")</f>
        <v/>
      </c>
      <c r="Y112" s="3" t="str">
        <f t="shared" ref="Y112:Y120" si="91">IF(X112&lt;&gt;"",Y111&amp;","&amp;X112,Y111)</f>
        <v>20.6%,39.0%,40.4%</v>
      </c>
    </row>
    <row r="113" spans="2:25" x14ac:dyDescent="0.3">
      <c r="B113" s="2">
        <f>数据源!BV145</f>
        <v>4</v>
      </c>
      <c r="C113" s="2" t="str">
        <f>数据源!BW145</f>
        <v>T2LP4</v>
      </c>
      <c r="D113" s="2" t="str">
        <f>数据源!BX145</f>
        <v>部件</v>
      </c>
      <c r="E113" s="2">
        <f>数据源!BY145</f>
        <v>127.40000000000003</v>
      </c>
      <c r="F113" s="2">
        <f>数据源!BZ145</f>
        <v>1.5</v>
      </c>
      <c r="G113" s="2">
        <f>数据源!CA145</f>
        <v>1.8499999999999999E-2</v>
      </c>
      <c r="H113" s="2">
        <f>数据源!CB145</f>
        <v>1.1616954474097328E-2</v>
      </c>
      <c r="I113" s="2">
        <f>数据源!CC145</f>
        <v>116</v>
      </c>
      <c r="J113" s="3">
        <f t="shared" si="72"/>
        <v>1</v>
      </c>
      <c r="K113" s="3">
        <f t="shared" si="73"/>
        <v>2</v>
      </c>
      <c r="L113" s="3" t="str">
        <f t="shared" si="83"/>
        <v>部件</v>
      </c>
      <c r="M113" s="3">
        <f t="shared" ca="1" si="84"/>
        <v>92004</v>
      </c>
      <c r="N113" s="3" t="str">
        <f t="shared" ca="1" si="85"/>
        <v>11211,12211,13211,11221,12221,13221,51211,52211,53211,51221,52221,53221,92001,92003,92005,92101,92103,92105,92201,92203,92205,92002,92004</v>
      </c>
      <c r="O113" s="3" t="str">
        <f t="shared" si="86"/>
        <v>211,211,211,145,145,145,352,352,352,322,322,322,117,117,117,117,117,117,117,117,117,117,116</v>
      </c>
      <c r="P113" s="1" t="str">
        <f t="shared" si="87"/>
        <v>(1,1),(1,1),(1,1),(1,1),(1,1),(1,1),(4,8),(4,8),(4,8),(2,4),(2,4),(2,4),(1,2),(1,2),(1,2),(1,2),(1,2),(1,2),(1,2),(1,2),(1,2),(1,2),(1,2)</v>
      </c>
      <c r="Q113" s="3" t="str">
        <f>IF(D113="坦克碎片",VLOOKUP(C113,道具信息!$N$2:$O$291,2,FALSE)&amp;"碎片",VLOOKUP(C113,道具信息!$N$2:$O$291,2,FALSE))</f>
        <v>T2部件</v>
      </c>
      <c r="R113" s="3">
        <f t="shared" si="70"/>
        <v>2098</v>
      </c>
      <c r="S113" s="11">
        <f t="shared" si="71"/>
        <v>0.40400000000000003</v>
      </c>
      <c r="T113" s="3" t="str">
        <f>VLOOKUP(Q113,道具信息!$Q$3:$S$20,2,FALSE)</f>
        <v>CHEST_ITEM_TYPE_T2_PART</v>
      </c>
      <c r="U113" s="3" t="str">
        <f>IF(COUNTIF(U$91:U112,T113)=0,T113,"")</f>
        <v/>
      </c>
      <c r="V113" s="3" t="str">
        <f t="shared" si="88"/>
        <v>CHEST_ITEM_TYPE_T2_TANK,CHEST_ITEM_TYPE_T2_SHARD,CHEST_ITEM_TYPE_T2_PART</v>
      </c>
      <c r="W113" s="13" t="str">
        <f t="shared" si="89"/>
        <v/>
      </c>
      <c r="X113" s="3" t="str">
        <f t="shared" si="90"/>
        <v/>
      </c>
      <c r="Y113" s="3" t="str">
        <f t="shared" si="91"/>
        <v>20.6%,39.0%,40.4%</v>
      </c>
    </row>
    <row r="114" spans="2:25" x14ac:dyDescent="0.3">
      <c r="B114" s="2">
        <f>数据源!BV146</f>
        <v>4</v>
      </c>
      <c r="C114" s="2" t="str">
        <f>数据源!BW146</f>
        <v>T2LP6</v>
      </c>
      <c r="D114" s="2" t="str">
        <f>数据源!BX146</f>
        <v>部件</v>
      </c>
      <c r="E114" s="2">
        <f>数据源!BY146</f>
        <v>127.40000000000003</v>
      </c>
      <c r="F114" s="2">
        <f>数据源!BZ146</f>
        <v>1.5</v>
      </c>
      <c r="G114" s="2">
        <f>数据源!CA146</f>
        <v>1.8499999999999999E-2</v>
      </c>
      <c r="H114" s="2">
        <f>数据源!CB146</f>
        <v>1.1616954474097328E-2</v>
      </c>
      <c r="I114" s="2">
        <f>数据源!CC146</f>
        <v>116</v>
      </c>
      <c r="J114" s="3">
        <f t="shared" si="72"/>
        <v>1</v>
      </c>
      <c r="K114" s="3">
        <f t="shared" si="73"/>
        <v>2</v>
      </c>
      <c r="L114" s="3" t="str">
        <f t="shared" si="83"/>
        <v>部件</v>
      </c>
      <c r="M114" s="3">
        <f t="shared" ca="1" si="84"/>
        <v>92006</v>
      </c>
      <c r="N114" s="3" t="str">
        <f t="shared" ca="1" si="85"/>
        <v>11211,12211,13211,11221,12221,13221,51211,52211,53211,51221,52221,53221,92001,92003,92005,92101,92103,92105,92201,92203,92205,92002,92004,92006</v>
      </c>
      <c r="O114" s="3" t="str">
        <f t="shared" si="86"/>
        <v>211,211,211,145,145,145,352,352,352,322,322,322,117,117,117,117,117,117,117,117,117,117,116,116</v>
      </c>
      <c r="P114" s="1" t="str">
        <f t="shared" si="87"/>
        <v>(1,1),(1,1),(1,1),(1,1),(1,1),(1,1),(4,8),(4,8),(4,8),(2,4),(2,4),(2,4),(1,2),(1,2),(1,2),(1,2),(1,2),(1,2),(1,2),(1,2),(1,2),(1,2),(1,2),(1,2)</v>
      </c>
      <c r="Q114" s="3" t="str">
        <f>IF(D114="坦克碎片",VLOOKUP(C114,道具信息!$N$2:$O$291,2,FALSE)&amp;"碎片",VLOOKUP(C114,道具信息!$N$2:$O$291,2,FALSE))</f>
        <v>T2部件</v>
      </c>
      <c r="R114" s="3">
        <f t="shared" si="70"/>
        <v>2098</v>
      </c>
      <c r="S114" s="11">
        <f t="shared" si="71"/>
        <v>0.40400000000000003</v>
      </c>
      <c r="T114" s="3" t="str">
        <f>VLOOKUP(Q114,道具信息!$Q$3:$S$20,2,FALSE)</f>
        <v>CHEST_ITEM_TYPE_T2_PART</v>
      </c>
      <c r="U114" s="3" t="str">
        <f>IF(COUNTIF(U$91:U113,T114)=0,T114,"")</f>
        <v/>
      </c>
      <c r="V114" s="3" t="str">
        <f t="shared" si="88"/>
        <v>CHEST_ITEM_TYPE_T2_TANK,CHEST_ITEM_TYPE_T2_SHARD,CHEST_ITEM_TYPE_T2_PART</v>
      </c>
      <c r="W114" s="13" t="str">
        <f t="shared" si="89"/>
        <v/>
      </c>
      <c r="X114" s="3" t="str">
        <f t="shared" si="90"/>
        <v/>
      </c>
      <c r="Y114" s="3" t="str">
        <f t="shared" si="91"/>
        <v>20.6%,39.0%,40.4%</v>
      </c>
    </row>
    <row r="115" spans="2:25" x14ac:dyDescent="0.3">
      <c r="B115" s="2">
        <f>数据源!BV147</f>
        <v>4</v>
      </c>
      <c r="C115" s="2" t="str">
        <f>数据源!BW147</f>
        <v>T2MP2</v>
      </c>
      <c r="D115" s="2" t="str">
        <f>数据源!BX147</f>
        <v>部件</v>
      </c>
      <c r="E115" s="2">
        <f>数据源!BY147</f>
        <v>127.40000000000003</v>
      </c>
      <c r="F115" s="2">
        <f>数据源!BZ147</f>
        <v>1.5</v>
      </c>
      <c r="G115" s="2">
        <f>数据源!CA147</f>
        <v>1.8499999999999999E-2</v>
      </c>
      <c r="H115" s="2">
        <f>数据源!CB147</f>
        <v>1.1616954474097328E-2</v>
      </c>
      <c r="I115" s="2">
        <f>数据源!CC147</f>
        <v>116</v>
      </c>
      <c r="J115" s="3">
        <f t="shared" si="72"/>
        <v>1</v>
      </c>
      <c r="K115" s="3">
        <f t="shared" si="73"/>
        <v>2</v>
      </c>
      <c r="L115" s="3" t="str">
        <f t="shared" si="83"/>
        <v>部件</v>
      </c>
      <c r="M115" s="3">
        <f t="shared" ca="1" si="84"/>
        <v>92102</v>
      </c>
      <c r="N115" s="3" t="str">
        <f t="shared" ca="1" si="85"/>
        <v>11211,12211,13211,11221,12221,13221,51211,52211,53211,51221,52221,53221,92001,92003,92005,92101,92103,92105,92201,92203,92205,92002,92004,92006,92102</v>
      </c>
      <c r="O115" s="3" t="str">
        <f t="shared" si="86"/>
        <v>211,211,211,145,145,145,352,352,352,322,322,322,117,117,117,117,117,117,117,117,117,117,116,116,116</v>
      </c>
      <c r="P115" s="1" t="str">
        <f t="shared" si="87"/>
        <v>(1,1),(1,1),(1,1),(1,1),(1,1),(1,1),(4,8),(4,8),(4,8),(2,4),(2,4),(2,4),(1,2),(1,2),(1,2),(1,2),(1,2),(1,2),(1,2),(1,2),(1,2),(1,2),(1,2),(1,2),(1,2)</v>
      </c>
      <c r="Q115" s="3" t="str">
        <f>IF(D115="坦克碎片",VLOOKUP(C115,道具信息!$N$2:$O$291,2,FALSE)&amp;"碎片",VLOOKUP(C115,道具信息!$N$2:$O$291,2,FALSE))</f>
        <v>T2部件</v>
      </c>
      <c r="R115" s="3">
        <f t="shared" si="70"/>
        <v>2098</v>
      </c>
      <c r="S115" s="11">
        <f t="shared" si="71"/>
        <v>0.40400000000000003</v>
      </c>
      <c r="T115" s="3" t="str">
        <f>VLOOKUP(Q115,道具信息!$Q$3:$S$20,2,FALSE)</f>
        <v>CHEST_ITEM_TYPE_T2_PART</v>
      </c>
      <c r="U115" s="3" t="str">
        <f>IF(COUNTIF(U$91:U114,T115)=0,T115,"")</f>
        <v/>
      </c>
      <c r="V115" s="3" t="str">
        <f t="shared" si="88"/>
        <v>CHEST_ITEM_TYPE_T2_TANK,CHEST_ITEM_TYPE_T2_SHARD,CHEST_ITEM_TYPE_T2_PART</v>
      </c>
      <c r="W115" s="13" t="str">
        <f t="shared" si="89"/>
        <v/>
      </c>
      <c r="X115" s="3" t="str">
        <f t="shared" si="90"/>
        <v/>
      </c>
      <c r="Y115" s="3" t="str">
        <f t="shared" si="91"/>
        <v>20.6%,39.0%,40.4%</v>
      </c>
    </row>
    <row r="116" spans="2:25" x14ac:dyDescent="0.3">
      <c r="B116" s="2">
        <f>数据源!BV148</f>
        <v>4</v>
      </c>
      <c r="C116" s="2" t="str">
        <f>数据源!BW148</f>
        <v>T2MP4</v>
      </c>
      <c r="D116" s="2" t="str">
        <f>数据源!BX148</f>
        <v>部件</v>
      </c>
      <c r="E116" s="2">
        <f>数据源!BY148</f>
        <v>127.40000000000003</v>
      </c>
      <c r="F116" s="2">
        <f>数据源!BZ148</f>
        <v>1.5</v>
      </c>
      <c r="G116" s="2">
        <f>数据源!CA148</f>
        <v>1.8499999999999999E-2</v>
      </c>
      <c r="H116" s="2">
        <f>数据源!CB148</f>
        <v>1.1616954474097328E-2</v>
      </c>
      <c r="I116" s="2">
        <f>数据源!CC148</f>
        <v>116</v>
      </c>
      <c r="J116" s="3">
        <f t="shared" si="72"/>
        <v>1</v>
      </c>
      <c r="K116" s="3">
        <f t="shared" si="73"/>
        <v>2</v>
      </c>
      <c r="L116" s="3" t="str">
        <f t="shared" si="83"/>
        <v>部件</v>
      </c>
      <c r="M116" s="3">
        <f t="shared" ca="1" si="84"/>
        <v>92104</v>
      </c>
      <c r="N116" s="3" t="str">
        <f t="shared" ca="1" si="85"/>
        <v>11211,12211,13211,11221,12221,13221,51211,52211,53211,51221,52221,53221,92001,92003,92005,92101,92103,92105,92201,92203,92205,92002,92004,92006,92102,92104</v>
      </c>
      <c r="O116" s="3" t="str">
        <f t="shared" si="86"/>
        <v>211,211,211,145,145,145,352,352,352,322,322,322,117,117,117,117,117,117,117,117,117,117,116,116,116,116</v>
      </c>
      <c r="P116" s="1" t="str">
        <f t="shared" si="87"/>
        <v>(1,1),(1,1),(1,1),(1,1),(1,1),(1,1),(4,8),(4,8),(4,8),(2,4),(2,4),(2,4),(1,2),(1,2),(1,2),(1,2),(1,2),(1,2),(1,2),(1,2),(1,2),(1,2),(1,2),(1,2),(1,2),(1,2)</v>
      </c>
      <c r="Q116" s="3" t="str">
        <f>IF(D116="坦克碎片",VLOOKUP(C116,道具信息!$N$2:$O$291,2,FALSE)&amp;"碎片",VLOOKUP(C116,道具信息!$N$2:$O$291,2,FALSE))</f>
        <v>T2部件</v>
      </c>
      <c r="R116" s="3">
        <f t="shared" si="70"/>
        <v>2098</v>
      </c>
      <c r="S116" s="11">
        <f t="shared" si="71"/>
        <v>0.40400000000000003</v>
      </c>
      <c r="T116" s="3" t="str">
        <f>VLOOKUP(Q116,道具信息!$Q$3:$S$20,2,FALSE)</f>
        <v>CHEST_ITEM_TYPE_T2_PART</v>
      </c>
      <c r="U116" s="3" t="str">
        <f>IF(COUNTIF(U$91:U115,T116)=0,T116,"")</f>
        <v/>
      </c>
      <c r="V116" s="3" t="str">
        <f t="shared" si="88"/>
        <v>CHEST_ITEM_TYPE_T2_TANK,CHEST_ITEM_TYPE_T2_SHARD,CHEST_ITEM_TYPE_T2_PART</v>
      </c>
      <c r="W116" s="13" t="str">
        <f t="shared" si="89"/>
        <v/>
      </c>
      <c r="X116" s="3" t="str">
        <f t="shared" si="90"/>
        <v/>
      </c>
      <c r="Y116" s="3" t="str">
        <f t="shared" si="91"/>
        <v>20.6%,39.0%,40.4%</v>
      </c>
    </row>
    <row r="117" spans="2:25" x14ac:dyDescent="0.3">
      <c r="B117" s="2">
        <f>数据源!BV149</f>
        <v>4</v>
      </c>
      <c r="C117" s="2" t="str">
        <f>数据源!BW149</f>
        <v>T2MP6</v>
      </c>
      <c r="D117" s="2" t="str">
        <f>数据源!BX149</f>
        <v>部件</v>
      </c>
      <c r="E117" s="2">
        <f>数据源!BY149</f>
        <v>127.40000000000003</v>
      </c>
      <c r="F117" s="2">
        <f>数据源!BZ149</f>
        <v>1.5</v>
      </c>
      <c r="G117" s="2">
        <f>数据源!CA149</f>
        <v>1.8499999999999999E-2</v>
      </c>
      <c r="H117" s="2">
        <f>数据源!CB149</f>
        <v>1.1616954474097328E-2</v>
      </c>
      <c r="I117" s="2">
        <f>数据源!CC149</f>
        <v>116</v>
      </c>
      <c r="J117" s="3">
        <f t="shared" si="72"/>
        <v>1</v>
      </c>
      <c r="K117" s="3">
        <f t="shared" si="73"/>
        <v>2</v>
      </c>
      <c r="L117" s="3" t="str">
        <f t="shared" si="83"/>
        <v>部件</v>
      </c>
      <c r="M117" s="3">
        <f t="shared" ca="1" si="84"/>
        <v>92106</v>
      </c>
      <c r="N117" s="3" t="str">
        <f t="shared" ca="1" si="85"/>
        <v>11211,12211,13211,11221,12221,13221,51211,52211,53211,51221,52221,53221,92001,92003,92005,92101,92103,92105,92201,92203,92205,92002,92004,92006,92102,92104,92106</v>
      </c>
      <c r="O117" s="3" t="str">
        <f t="shared" si="86"/>
        <v>211,211,211,145,145,145,352,352,352,322,322,322,117,117,117,117,117,117,117,117,117,117,116,116,116,116,116</v>
      </c>
      <c r="P117" s="1" t="str">
        <f t="shared" si="87"/>
        <v>(1,1),(1,1),(1,1),(1,1),(1,1),(1,1),(4,8),(4,8),(4,8),(2,4),(2,4),(2,4),(1,2),(1,2),(1,2),(1,2),(1,2),(1,2),(1,2),(1,2),(1,2),(1,2),(1,2),(1,2),(1,2),(1,2),(1,2)</v>
      </c>
      <c r="Q117" s="3" t="str">
        <f>IF(D117="坦克碎片",VLOOKUP(C117,道具信息!$N$2:$O$291,2,FALSE)&amp;"碎片",VLOOKUP(C117,道具信息!$N$2:$O$291,2,FALSE))</f>
        <v>T2部件</v>
      </c>
      <c r="R117" s="3">
        <f t="shared" si="70"/>
        <v>2098</v>
      </c>
      <c r="S117" s="11">
        <f t="shared" si="71"/>
        <v>0.40400000000000003</v>
      </c>
      <c r="T117" s="3" t="str">
        <f>VLOOKUP(Q117,道具信息!$Q$3:$S$20,2,FALSE)</f>
        <v>CHEST_ITEM_TYPE_T2_PART</v>
      </c>
      <c r="U117" s="3" t="str">
        <f>IF(COUNTIF(U$91:U116,T117)=0,T117,"")</f>
        <v/>
      </c>
      <c r="V117" s="3" t="str">
        <f t="shared" si="88"/>
        <v>CHEST_ITEM_TYPE_T2_TANK,CHEST_ITEM_TYPE_T2_SHARD,CHEST_ITEM_TYPE_T2_PART</v>
      </c>
      <c r="W117" s="13" t="str">
        <f t="shared" si="89"/>
        <v/>
      </c>
      <c r="X117" s="3" t="str">
        <f t="shared" si="90"/>
        <v/>
      </c>
      <c r="Y117" s="3" t="str">
        <f t="shared" si="91"/>
        <v>20.6%,39.0%,40.4%</v>
      </c>
    </row>
    <row r="118" spans="2:25" x14ac:dyDescent="0.3">
      <c r="B118" s="2">
        <f>数据源!BV150</f>
        <v>4</v>
      </c>
      <c r="C118" s="2" t="str">
        <f>数据源!BW150</f>
        <v>T2HP2</v>
      </c>
      <c r="D118" s="2" t="str">
        <f>数据源!BX150</f>
        <v>部件</v>
      </c>
      <c r="E118" s="2">
        <f>数据源!BY150</f>
        <v>127.40000000000003</v>
      </c>
      <c r="F118" s="2">
        <f>数据源!BZ150</f>
        <v>1.5</v>
      </c>
      <c r="G118" s="2">
        <f>数据源!CA150</f>
        <v>1.8499999999999999E-2</v>
      </c>
      <c r="H118" s="2">
        <f>数据源!CB150</f>
        <v>1.1616954474097328E-2</v>
      </c>
      <c r="I118" s="2">
        <f>数据源!CC150</f>
        <v>116</v>
      </c>
      <c r="J118" s="3">
        <f t="shared" si="72"/>
        <v>1</v>
      </c>
      <c r="K118" s="3">
        <f t="shared" si="73"/>
        <v>2</v>
      </c>
      <c r="L118" s="3" t="str">
        <f t="shared" si="83"/>
        <v>部件</v>
      </c>
      <c r="M118" s="3">
        <f t="shared" ca="1" si="84"/>
        <v>92202</v>
      </c>
      <c r="N118" s="3" t="str">
        <f t="shared" ca="1" si="85"/>
        <v>11211,12211,13211,11221,12221,13221,51211,52211,53211,51221,52221,53221,92001,92003,92005,92101,92103,92105,92201,92203,92205,92002,92004,92006,92102,92104,92106,92202</v>
      </c>
      <c r="O118" s="3" t="str">
        <f t="shared" si="86"/>
        <v>211,211,211,145,145,145,352,352,352,322,322,322,117,117,117,117,117,117,117,117,117,117,116,116,116,116,116,116</v>
      </c>
      <c r="P118" s="1" t="str">
        <f t="shared" si="87"/>
        <v>(1,1),(1,1),(1,1),(1,1),(1,1),(1,1),(4,8),(4,8),(4,8),(2,4),(2,4),(2,4),(1,2),(1,2),(1,2),(1,2),(1,2),(1,2),(1,2),(1,2),(1,2),(1,2),(1,2),(1,2),(1,2),(1,2),(1,2),(1,2)</v>
      </c>
      <c r="Q118" s="3" t="str">
        <f>IF(D118="坦克碎片",VLOOKUP(C118,道具信息!$N$2:$O$291,2,FALSE)&amp;"碎片",VLOOKUP(C118,道具信息!$N$2:$O$291,2,FALSE))</f>
        <v>T2部件</v>
      </c>
      <c r="R118" s="3">
        <f t="shared" si="70"/>
        <v>2098</v>
      </c>
      <c r="S118" s="11">
        <f t="shared" si="71"/>
        <v>0.40400000000000003</v>
      </c>
      <c r="T118" s="3" t="str">
        <f>VLOOKUP(Q118,道具信息!$Q$3:$S$20,2,FALSE)</f>
        <v>CHEST_ITEM_TYPE_T2_PART</v>
      </c>
      <c r="U118" s="3" t="str">
        <f>IF(COUNTIF(U$91:U117,T118)=0,T118,"")</f>
        <v/>
      </c>
      <c r="V118" s="3" t="str">
        <f t="shared" si="88"/>
        <v>CHEST_ITEM_TYPE_T2_TANK,CHEST_ITEM_TYPE_T2_SHARD,CHEST_ITEM_TYPE_T2_PART</v>
      </c>
      <c r="W118" s="13" t="str">
        <f t="shared" si="89"/>
        <v/>
      </c>
      <c r="X118" s="3" t="str">
        <f t="shared" si="90"/>
        <v/>
      </c>
      <c r="Y118" s="3" t="str">
        <f t="shared" si="91"/>
        <v>20.6%,39.0%,40.4%</v>
      </c>
    </row>
    <row r="119" spans="2:25" x14ac:dyDescent="0.3">
      <c r="B119" s="2">
        <f>数据源!BV151</f>
        <v>4</v>
      </c>
      <c r="C119" s="2" t="str">
        <f>数据源!BW151</f>
        <v>T2HP4</v>
      </c>
      <c r="D119" s="2" t="str">
        <f>数据源!BX151</f>
        <v>部件</v>
      </c>
      <c r="E119" s="2">
        <f>数据源!BY151</f>
        <v>127.40000000000003</v>
      </c>
      <c r="F119" s="2">
        <f>数据源!BZ151</f>
        <v>1.5</v>
      </c>
      <c r="G119" s="2">
        <f>数据源!CA151</f>
        <v>1.8499999999999999E-2</v>
      </c>
      <c r="H119" s="2">
        <f>数据源!CB151</f>
        <v>1.1616954474097328E-2</v>
      </c>
      <c r="I119" s="2">
        <f>数据源!CC151</f>
        <v>116</v>
      </c>
      <c r="J119" s="3">
        <f t="shared" si="72"/>
        <v>1</v>
      </c>
      <c r="K119" s="3">
        <f t="shared" si="73"/>
        <v>2</v>
      </c>
      <c r="L119" s="3" t="str">
        <f t="shared" si="83"/>
        <v>部件</v>
      </c>
      <c r="M119" s="3">
        <f t="shared" ca="1" si="84"/>
        <v>92204</v>
      </c>
      <c r="N119" s="3" t="str">
        <f t="shared" ca="1" si="85"/>
        <v>11211,12211,13211,11221,12221,13221,51211,52211,53211,51221,52221,53221,92001,92003,92005,92101,92103,92105,92201,92203,92205,92002,92004,92006,92102,92104,92106,92202,92204</v>
      </c>
      <c r="O119" s="3" t="str">
        <f t="shared" si="86"/>
        <v>211,211,211,145,145,145,352,352,352,322,322,322,117,117,117,117,117,117,117,117,117,117,116,116,116,116,116,116,116</v>
      </c>
      <c r="P119" s="1" t="str">
        <f t="shared" si="87"/>
        <v>(1,1),(1,1),(1,1),(1,1),(1,1),(1,1),(4,8),(4,8),(4,8),(2,4),(2,4),(2,4),(1,2),(1,2),(1,2),(1,2),(1,2),(1,2),(1,2),(1,2),(1,2),(1,2),(1,2),(1,2),(1,2),(1,2),(1,2),(1,2),(1,2)</v>
      </c>
      <c r="Q119" s="3" t="str">
        <f>IF(D119="坦克碎片",VLOOKUP(C119,道具信息!$N$2:$O$291,2,FALSE)&amp;"碎片",VLOOKUP(C119,道具信息!$N$2:$O$291,2,FALSE))</f>
        <v>T2部件</v>
      </c>
      <c r="R119" s="3">
        <f t="shared" si="70"/>
        <v>2098</v>
      </c>
      <c r="S119" s="11">
        <f t="shared" si="71"/>
        <v>0.40400000000000003</v>
      </c>
      <c r="T119" s="3" t="str">
        <f>VLOOKUP(Q119,道具信息!$Q$3:$S$20,2,FALSE)</f>
        <v>CHEST_ITEM_TYPE_T2_PART</v>
      </c>
      <c r="U119" s="3" t="str">
        <f>IF(COUNTIF(U$91:U118,T119)=0,T119,"")</f>
        <v/>
      </c>
      <c r="V119" s="3" t="str">
        <f t="shared" si="88"/>
        <v>CHEST_ITEM_TYPE_T2_TANK,CHEST_ITEM_TYPE_T2_SHARD,CHEST_ITEM_TYPE_T2_PART</v>
      </c>
      <c r="W119" s="13" t="str">
        <f t="shared" si="89"/>
        <v/>
      </c>
      <c r="X119" s="3" t="str">
        <f t="shared" si="90"/>
        <v/>
      </c>
      <c r="Y119" s="3" t="str">
        <f t="shared" si="91"/>
        <v>20.6%,39.0%,40.4%</v>
      </c>
    </row>
    <row r="120" spans="2:25" x14ac:dyDescent="0.3">
      <c r="B120" s="2">
        <f>数据源!BV152</f>
        <v>4</v>
      </c>
      <c r="C120" s="2" t="str">
        <f>数据源!BW152</f>
        <v>T2HP6</v>
      </c>
      <c r="D120" s="2" t="str">
        <f>数据源!BX152</f>
        <v>部件</v>
      </c>
      <c r="E120" s="2">
        <f>数据源!BY152</f>
        <v>127.40000000000003</v>
      </c>
      <c r="F120" s="2">
        <f>数据源!BZ152</f>
        <v>1.5</v>
      </c>
      <c r="G120" s="2">
        <f>数据源!CA152</f>
        <v>1.8499999999999999E-2</v>
      </c>
      <c r="H120" s="2">
        <f>数据源!CB152</f>
        <v>1.1616954474097328E-2</v>
      </c>
      <c r="I120" s="2">
        <f>数据源!CC152</f>
        <v>116</v>
      </c>
      <c r="J120" s="3">
        <f t="shared" si="72"/>
        <v>1</v>
      </c>
      <c r="K120" s="3">
        <f t="shared" si="73"/>
        <v>2</v>
      </c>
      <c r="L120" s="3" t="str">
        <f t="shared" si="83"/>
        <v>部件</v>
      </c>
      <c r="M120" s="3">
        <f t="shared" ca="1" si="84"/>
        <v>92206</v>
      </c>
      <c r="N120" s="3" t="str">
        <f t="shared" ca="1" si="85"/>
        <v>11211,12211,13211,11221,12221,13221,51211,52211,53211,51221,52221,53221,92001,92003,92005,92101,92103,92105,92201,92203,92205,92002,92004,92006,92102,92104,92106,92202,92204,92206</v>
      </c>
      <c r="O120" s="3" t="str">
        <f t="shared" si="86"/>
        <v>211,211,211,145,145,145,352,352,352,322,322,322,117,117,117,117,117,117,117,117,117,117,116,116,116,116,116,116,116,116</v>
      </c>
      <c r="P120" s="1" t="str">
        <f t="shared" si="87"/>
        <v>(1,1),(1,1),(1,1),(1,1),(1,1),(1,1),(4,8),(4,8),(4,8),(2,4),(2,4),(2,4),(1,2),(1,2),(1,2),(1,2),(1,2),(1,2),(1,2),(1,2),(1,2),(1,2),(1,2),(1,2),(1,2),(1,2),(1,2),(1,2),(1,2),(1,2)</v>
      </c>
      <c r="Q120" s="3" t="str">
        <f>IF(D120="坦克碎片",VLOOKUP(C120,道具信息!$N$2:$O$291,2,FALSE)&amp;"碎片",VLOOKUP(C120,道具信息!$N$2:$O$291,2,FALSE))</f>
        <v>T2部件</v>
      </c>
      <c r="R120" s="3">
        <f t="shared" si="70"/>
        <v>2098</v>
      </c>
      <c r="S120" s="11">
        <f t="shared" si="71"/>
        <v>0.40400000000000003</v>
      </c>
      <c r="T120" s="3" t="str">
        <f>VLOOKUP(Q120,道具信息!$Q$3:$S$20,2,FALSE)</f>
        <v>CHEST_ITEM_TYPE_T2_PART</v>
      </c>
      <c r="U120" s="3" t="str">
        <f>IF(COUNTIF(U$91:U119,T120)=0,T120,"")</f>
        <v/>
      </c>
      <c r="V120" s="3" t="str">
        <f t="shared" si="88"/>
        <v>CHEST_ITEM_TYPE_T2_TANK,CHEST_ITEM_TYPE_T2_SHARD,CHEST_ITEM_TYPE_T2_PART</v>
      </c>
      <c r="W120" s="13" t="str">
        <f t="shared" si="89"/>
        <v/>
      </c>
      <c r="X120" s="3" t="str">
        <f t="shared" si="90"/>
        <v/>
      </c>
      <c r="Y120" s="3" t="str">
        <f t="shared" si="91"/>
        <v>20.6%,39.0%,40.4%</v>
      </c>
    </row>
    <row r="121" spans="2:25" x14ac:dyDescent="0.3">
      <c r="B121" s="4"/>
      <c r="C121" s="4"/>
      <c r="D121" s="4"/>
      <c r="E121" s="4"/>
      <c r="F121" s="4"/>
      <c r="G121" s="4"/>
      <c r="H121" s="4"/>
      <c r="I121" s="4"/>
      <c r="N121" s="3" t="str">
        <f ca="1">"["&amp;N120&amp;"]"</f>
        <v>[11211,12211,13211,11221,12221,13221,51211,52211,53211,51221,52221,53221,92001,92003,92005,92101,92103,92105,92201,92203,92205,92002,92004,92006,92102,92104,92106,92202,92204,92206]</v>
      </c>
      <c r="O121" s="3" t="str">
        <f>"["&amp;O120&amp;"]"</f>
        <v>[211,211,211,145,145,145,352,352,352,322,322,322,117,117,117,117,117,117,117,117,117,117,116,116,116,116,116,116,116,116]</v>
      </c>
      <c r="P121" s="3" t="str">
        <f>"["&amp;P120&amp;"]"</f>
        <v>[(1,1),(1,1),(1,1),(1,1),(1,1),(1,1),(4,8),(4,8),(4,8),(2,4),(2,4),(2,4),(1,2),(1,2),(1,2),(1,2),(1,2),(1,2),(1,2),(1,2),(1,2),(1,2),(1,2),(1,2),(1,2),(1,2),(1,2),(1,2),(1,2),(1,2)]</v>
      </c>
      <c r="V121" s="3" t="str">
        <f>"["&amp;V120&amp;"]"</f>
        <v>[CHEST_ITEM_TYPE_T2_TANK,CHEST_ITEM_TYPE_T2_SHARD,CHEST_ITEM_TYPE_T2_PART]</v>
      </c>
      <c r="Y121" s="3" t="str">
        <f>"["&amp;Y120&amp;"]"</f>
        <v>[20.6%,39.0%,40.4%]</v>
      </c>
    </row>
    <row r="123" spans="2:25" x14ac:dyDescent="0.3">
      <c r="B123" s="2" t="str">
        <f>数据源!BV155</f>
        <v>联赛等级</v>
      </c>
      <c r="C123" s="2" t="str">
        <f>数据源!BW155</f>
        <v>道具名称</v>
      </c>
      <c r="D123" s="2" t="str">
        <f>数据源!BX155</f>
        <v>对应大类</v>
      </c>
      <c r="E123" s="2" t="str">
        <f>数据源!BY155</f>
        <v>道具价值</v>
      </c>
      <c r="F123" s="2" t="str">
        <f>数据源!BZ155</f>
        <v>抽取个数</v>
      </c>
      <c r="G123" s="2" t="str">
        <f>数据源!CA155</f>
        <v>价值比例</v>
      </c>
      <c r="H123" s="2" t="str">
        <f>数据源!CB155</f>
        <v>产出概率</v>
      </c>
      <c r="I123" s="2" t="str">
        <f>数据源!CC155</f>
        <v>权重值</v>
      </c>
      <c r="J123" s="7" t="s">
        <v>234</v>
      </c>
      <c r="K123" s="7" t="s">
        <v>235</v>
      </c>
      <c r="L123" s="3" t="s">
        <v>222</v>
      </c>
      <c r="M123" s="3" t="s">
        <v>152</v>
      </c>
      <c r="N123" s="3" t="s">
        <v>224</v>
      </c>
      <c r="O123" s="3" t="s">
        <v>225</v>
      </c>
      <c r="P123" s="3" t="s">
        <v>226</v>
      </c>
      <c r="Q123" s="8" t="s">
        <v>244</v>
      </c>
      <c r="R123" s="8" t="s">
        <v>245</v>
      </c>
      <c r="S123" s="8" t="s">
        <v>246</v>
      </c>
    </row>
    <row r="124" spans="2:25" x14ac:dyDescent="0.3">
      <c r="B124" s="2">
        <f>数据源!BV156</f>
        <v>5</v>
      </c>
      <c r="C124" s="2" t="str">
        <f>数据源!BW156</f>
        <v>Puma</v>
      </c>
      <c r="D124" s="2" t="str">
        <f>数据源!BX156</f>
        <v>坦克</v>
      </c>
      <c r="E124" s="2">
        <f>数据源!BY156</f>
        <v>840</v>
      </c>
      <c r="F124" s="2">
        <f>数据源!BZ156</f>
        <v>1</v>
      </c>
      <c r="G124" s="2">
        <f>数据源!CA156</f>
        <v>5.9200000000000003E-2</v>
      </c>
      <c r="H124" s="2">
        <f>数据源!CB156</f>
        <v>8.4571428571428575E-3</v>
      </c>
      <c r="I124" s="2">
        <f>数据源!CC156</f>
        <v>85</v>
      </c>
      <c r="J124" s="3">
        <f>ROUNDUP(IF(F124&gt;1,F124-ROUNDDOWN(SQRT(F124),0),F124),0)</f>
        <v>1</v>
      </c>
      <c r="K124" s="3">
        <f>F124*2-J124</f>
        <v>1</v>
      </c>
      <c r="L124" s="3" t="str">
        <f>RIGHT(D124,2)</f>
        <v>坦克</v>
      </c>
      <c r="M124" s="3">
        <f ca="1">IF(OR(L124="坦克",L124="碎片"),VLOOKUP(C124,INDIRECT("坦克ID"),MATCH(L124&amp;"ID",INDIRECT("坦克标头"),0),FALSE),VLOOKUP(C124,INDIRECT(L124&amp;"ID"),2,FALSE))</f>
        <v>11221</v>
      </c>
      <c r="N124" s="3">
        <f ca="1">M124</f>
        <v>11221</v>
      </c>
      <c r="O124" s="3">
        <f>I124</f>
        <v>85</v>
      </c>
      <c r="P124" s="1" t="str">
        <f>"("&amp;J124&amp;","&amp;K124&amp;")"</f>
        <v>(1,1)</v>
      </c>
      <c r="Q124" s="3" t="str">
        <f>IF(D124="坦克碎片",VLOOKUP(C124,道具信息!$N$2:$O$291,2,FALSE)&amp;"碎片",VLOOKUP(C124,道具信息!$N$2:$O$291,2,FALSE))</f>
        <v>T2坦克</v>
      </c>
      <c r="R124" s="3">
        <f t="shared" ref="R124:R159" si="92">SUMIFS(I$3:I$445,Q$3:Q$445,Q124,B$3:B$445,B124)</f>
        <v>255</v>
      </c>
      <c r="S124" s="11">
        <f t="shared" ref="S124:S159" si="93">ROUND(R124/SUMIF(B$3:B$445,B124,I$3:I$445),3)</f>
        <v>4.7E-2</v>
      </c>
      <c r="T124" s="3" t="str">
        <f>VLOOKUP(Q124,道具信息!$Q$3:$S$20,2,FALSE)</f>
        <v>CHEST_ITEM_TYPE_T2_TANK</v>
      </c>
      <c r="U124" s="3" t="str">
        <f>T124</f>
        <v>CHEST_ITEM_TYPE_T2_TANK</v>
      </c>
      <c r="V124" s="3" t="str">
        <f>U124</f>
        <v>CHEST_ITEM_TYPE_T2_TANK</v>
      </c>
      <c r="W124" s="13">
        <f>IF(U124&lt;&gt;"",ROUND(S124*100%,3),"")</f>
        <v>4.7E-2</v>
      </c>
      <c r="X124" s="3" t="str">
        <f>TEXT(W124,"0.0%")</f>
        <v>4.7%</v>
      </c>
      <c r="Y124" s="3" t="str">
        <f>X124</f>
        <v>4.7%</v>
      </c>
    </row>
    <row r="125" spans="2:25" x14ac:dyDescent="0.3">
      <c r="B125" s="2">
        <f>数据源!BV157</f>
        <v>5</v>
      </c>
      <c r="C125" s="2" t="str">
        <f>数据源!BW157</f>
        <v>四号</v>
      </c>
      <c r="D125" s="2" t="str">
        <f>数据源!BX157</f>
        <v>坦克</v>
      </c>
      <c r="E125" s="2">
        <f>数据源!BY157</f>
        <v>840</v>
      </c>
      <c r="F125" s="2">
        <f>数据源!BZ157</f>
        <v>1</v>
      </c>
      <c r="G125" s="2">
        <f>数据源!CA157</f>
        <v>5.9200000000000003E-2</v>
      </c>
      <c r="H125" s="2">
        <f>数据源!CB157</f>
        <v>8.4571428571428575E-3</v>
      </c>
      <c r="I125" s="2">
        <f>数据源!CC157</f>
        <v>85</v>
      </c>
      <c r="J125" s="3">
        <f t="shared" ref="J125:J153" si="94">ROUNDUP(IF(F125&gt;1,F125-ROUNDDOWN(SQRT(F125),0),F125),0)</f>
        <v>1</v>
      </c>
      <c r="K125" s="3">
        <f t="shared" ref="K125:K153" si="95">F125*2-J125</f>
        <v>1</v>
      </c>
      <c r="L125" s="3" t="str">
        <f t="shared" ref="L125:L159" si="96">RIGHT(D125,2)</f>
        <v>坦克</v>
      </c>
      <c r="M125" s="3">
        <f t="shared" ref="M125:M159" ca="1" si="97">IF(OR(L125="坦克",L125="碎片"),VLOOKUP(C125,INDIRECT("坦克ID"),MATCH(L125&amp;"ID",INDIRECT("坦克标头"),0),FALSE),VLOOKUP(C125,INDIRECT(L125&amp;"ID"),2,FALSE))</f>
        <v>12221</v>
      </c>
      <c r="N125" s="3" t="str">
        <f ca="1">N124&amp;","&amp;M125</f>
        <v>11221,12221</v>
      </c>
      <c r="O125" s="3" t="str">
        <f>O124&amp;","&amp;I125</f>
        <v>85,85</v>
      </c>
      <c r="P125" s="1" t="str">
        <f>P124&amp;","&amp;"("&amp;J125&amp;","&amp;K125&amp;")"</f>
        <v>(1,1),(1,1)</v>
      </c>
      <c r="Q125" s="3" t="str">
        <f>IF(D125="坦克碎片",VLOOKUP(C125,道具信息!$N$2:$O$291,2,FALSE)&amp;"碎片",VLOOKUP(C125,道具信息!$N$2:$O$291,2,FALSE))</f>
        <v>T2坦克</v>
      </c>
      <c r="R125" s="3">
        <f t="shared" si="92"/>
        <v>255</v>
      </c>
      <c r="S125" s="11">
        <f t="shared" si="93"/>
        <v>4.7E-2</v>
      </c>
      <c r="T125" s="3" t="str">
        <f>VLOOKUP(Q125,道具信息!$Q$3:$S$20,2,FALSE)</f>
        <v>CHEST_ITEM_TYPE_T2_TANK</v>
      </c>
      <c r="U125" s="3" t="str">
        <f>IF(COUNTIF(U$124:U124,T125)=0,T125,"")</f>
        <v/>
      </c>
      <c r="V125" s="3" t="str">
        <f>IF(U125&lt;&gt;"",V124&amp;","&amp;U125,V124)</f>
        <v>CHEST_ITEM_TYPE_T2_TANK</v>
      </c>
      <c r="W125" s="13" t="str">
        <f t="shared" ref="W125:W159" si="98">IF(U125&lt;&gt;"",ROUND(S125*100%,3),"")</f>
        <v/>
      </c>
      <c r="X125" s="3" t="str">
        <f t="shared" ref="X125:X159" si="99">TEXT(W125,"0.0%")</f>
        <v/>
      </c>
      <c r="Y125" s="3" t="str">
        <f>IF(X125&lt;&gt;"",Y124&amp;","&amp;X125,Y124)</f>
        <v>4.7%</v>
      </c>
    </row>
    <row r="126" spans="2:25" x14ac:dyDescent="0.3">
      <c r="B126" s="2">
        <f>数据源!BV158</f>
        <v>5</v>
      </c>
      <c r="C126" s="2" t="str">
        <f>数据源!BW158</f>
        <v>丘吉尔</v>
      </c>
      <c r="D126" s="2" t="str">
        <f>数据源!BX158</f>
        <v>坦克</v>
      </c>
      <c r="E126" s="2">
        <f>数据源!BY158</f>
        <v>840</v>
      </c>
      <c r="F126" s="2">
        <f>数据源!BZ158</f>
        <v>1</v>
      </c>
      <c r="G126" s="2">
        <f>数据源!CA158</f>
        <v>5.9200000000000003E-2</v>
      </c>
      <c r="H126" s="2">
        <f>数据源!CB158</f>
        <v>8.4571428571428575E-3</v>
      </c>
      <c r="I126" s="2">
        <f>数据源!CC158</f>
        <v>85</v>
      </c>
      <c r="J126" s="3">
        <f t="shared" si="94"/>
        <v>1</v>
      </c>
      <c r="K126" s="3">
        <f t="shared" si="95"/>
        <v>1</v>
      </c>
      <c r="L126" s="3" t="str">
        <f t="shared" si="96"/>
        <v>坦克</v>
      </c>
      <c r="M126" s="3">
        <f t="shared" ca="1" si="97"/>
        <v>13221</v>
      </c>
      <c r="N126" s="3" t="str">
        <f t="shared" ref="N126:N159" ca="1" si="100">N125&amp;","&amp;M126</f>
        <v>11221,12221,13221</v>
      </c>
      <c r="O126" s="3" t="str">
        <f t="shared" ref="O126:O159" si="101">O125&amp;","&amp;I126</f>
        <v>85,85,85</v>
      </c>
      <c r="P126" s="1" t="str">
        <f t="shared" ref="P126:P159" si="102">P125&amp;","&amp;"("&amp;J126&amp;","&amp;K126&amp;")"</f>
        <v>(1,1),(1,1),(1,1)</v>
      </c>
      <c r="Q126" s="3" t="str">
        <f>IF(D126="坦克碎片",VLOOKUP(C126,道具信息!$N$2:$O$291,2,FALSE)&amp;"碎片",VLOOKUP(C126,道具信息!$N$2:$O$291,2,FALSE))</f>
        <v>T2坦克</v>
      </c>
      <c r="R126" s="3">
        <f t="shared" si="92"/>
        <v>255</v>
      </c>
      <c r="S126" s="11">
        <f t="shared" si="93"/>
        <v>4.7E-2</v>
      </c>
      <c r="T126" s="3" t="str">
        <f>VLOOKUP(Q126,道具信息!$Q$3:$S$20,2,FALSE)</f>
        <v>CHEST_ITEM_TYPE_T2_TANK</v>
      </c>
      <c r="U126" s="3" t="str">
        <f>IF(COUNTIF(U$124:U125,T126)=0,T126,"")</f>
        <v/>
      </c>
      <c r="V126" s="3" t="str">
        <f t="shared" ref="V126:V159" si="103">IF(U126&lt;&gt;"",V125&amp;","&amp;U126,V125)</f>
        <v>CHEST_ITEM_TYPE_T2_TANK</v>
      </c>
      <c r="W126" s="13" t="str">
        <f t="shared" si="98"/>
        <v/>
      </c>
      <c r="X126" s="3" t="str">
        <f t="shared" si="99"/>
        <v/>
      </c>
      <c r="Y126" s="3" t="str">
        <f t="shared" ref="Y126:Y159" si="104">IF(X126&lt;&gt;"",Y125&amp;","&amp;X126,Y125)</f>
        <v>4.7%</v>
      </c>
    </row>
    <row r="127" spans="2:25" x14ac:dyDescent="0.3">
      <c r="B127" s="2">
        <f>数据源!BV159</f>
        <v>5</v>
      </c>
      <c r="C127" s="2" t="str">
        <f>数据源!BW159</f>
        <v>35(t)</v>
      </c>
      <c r="D127" s="2" t="str">
        <f>数据源!BX159</f>
        <v>坦克</v>
      </c>
      <c r="E127" s="2">
        <f>数据源!BY159</f>
        <v>1000</v>
      </c>
      <c r="F127" s="2">
        <f>数据源!BZ159</f>
        <v>1</v>
      </c>
      <c r="G127" s="2">
        <f>数据源!CA159</f>
        <v>4.4399999999999995E-2</v>
      </c>
      <c r="H127" s="2">
        <f>数据源!CB159</f>
        <v>5.3279999999999994E-3</v>
      </c>
      <c r="I127" s="2">
        <f>数据源!CC159</f>
        <v>53</v>
      </c>
      <c r="J127" s="3">
        <f t="shared" si="94"/>
        <v>1</v>
      </c>
      <c r="K127" s="3">
        <f t="shared" si="95"/>
        <v>1</v>
      </c>
      <c r="L127" s="3" t="str">
        <f t="shared" si="96"/>
        <v>坦克</v>
      </c>
      <c r="M127" s="3">
        <f t="shared" ca="1" si="97"/>
        <v>11311</v>
      </c>
      <c r="N127" s="3" t="str">
        <f t="shared" ca="1" si="100"/>
        <v>11221,12221,13221,11311</v>
      </c>
      <c r="O127" s="3" t="str">
        <f t="shared" si="101"/>
        <v>85,85,85,53</v>
      </c>
      <c r="P127" s="1" t="str">
        <f t="shared" si="102"/>
        <v>(1,1),(1,1),(1,1),(1,1)</v>
      </c>
      <c r="Q127" s="3" t="str">
        <f>IF(D127="坦克碎片",VLOOKUP(C127,道具信息!$N$2:$O$291,2,FALSE)&amp;"碎片",VLOOKUP(C127,道具信息!$N$2:$O$291,2,FALSE))</f>
        <v>T3坦克</v>
      </c>
      <c r="R127" s="3">
        <f t="shared" si="92"/>
        <v>240</v>
      </c>
      <c r="S127" s="11">
        <f t="shared" si="93"/>
        <v>4.3999999999999997E-2</v>
      </c>
      <c r="T127" s="3" t="str">
        <f>VLOOKUP(Q127,道具信息!$Q$3:$S$20,2,FALSE)</f>
        <v>CHEST_ITEM_TYPE_T3_TANK</v>
      </c>
      <c r="U127" s="3" t="str">
        <f>IF(COUNTIF(U$124:U126,T127)=0,T127,"")</f>
        <v>CHEST_ITEM_TYPE_T3_TANK</v>
      </c>
      <c r="V127" s="3" t="str">
        <f t="shared" si="103"/>
        <v>CHEST_ITEM_TYPE_T2_TANK,CHEST_ITEM_TYPE_T3_TANK</v>
      </c>
      <c r="W127" s="13">
        <f t="shared" si="98"/>
        <v>4.3999999999999997E-2</v>
      </c>
      <c r="X127" s="3" t="str">
        <f t="shared" si="99"/>
        <v>4.4%</v>
      </c>
      <c r="Y127" s="3" t="str">
        <f t="shared" si="104"/>
        <v>4.7%,4.4%</v>
      </c>
    </row>
    <row r="128" spans="2:25" x14ac:dyDescent="0.3">
      <c r="B128" s="2">
        <f>数据源!BV160</f>
        <v>5</v>
      </c>
      <c r="C128" s="2" t="str">
        <f>数据源!BW160</f>
        <v>玛蒂尔达</v>
      </c>
      <c r="D128" s="2" t="str">
        <f>数据源!BX160</f>
        <v>坦克</v>
      </c>
      <c r="E128" s="2">
        <f>数据源!BY160</f>
        <v>1000</v>
      </c>
      <c r="F128" s="2">
        <f>数据源!BZ160</f>
        <v>1</v>
      </c>
      <c r="G128" s="2">
        <f>数据源!CA160</f>
        <v>4.4399999999999995E-2</v>
      </c>
      <c r="H128" s="2">
        <f>数据源!CB160</f>
        <v>5.3279999999999994E-3</v>
      </c>
      <c r="I128" s="2">
        <f>数据源!CC160</f>
        <v>53</v>
      </c>
      <c r="J128" s="3">
        <f t="shared" si="94"/>
        <v>1</v>
      </c>
      <c r="K128" s="3">
        <f t="shared" si="95"/>
        <v>1</v>
      </c>
      <c r="L128" s="3" t="str">
        <f t="shared" si="96"/>
        <v>坦克</v>
      </c>
      <c r="M128" s="3">
        <f t="shared" ca="1" si="97"/>
        <v>12311</v>
      </c>
      <c r="N128" s="3" t="str">
        <f t="shared" ca="1" si="100"/>
        <v>11221,12221,13221,11311,12311</v>
      </c>
      <c r="O128" s="3" t="str">
        <f t="shared" si="101"/>
        <v>85,85,85,53,53</v>
      </c>
      <c r="P128" s="1" t="str">
        <f t="shared" si="102"/>
        <v>(1,1),(1,1),(1,1),(1,1),(1,1)</v>
      </c>
      <c r="Q128" s="3" t="str">
        <f>IF(D128="坦克碎片",VLOOKUP(C128,道具信息!$N$2:$O$291,2,FALSE)&amp;"碎片",VLOOKUP(C128,道具信息!$N$2:$O$291,2,FALSE))</f>
        <v>T3坦克</v>
      </c>
      <c r="R128" s="3">
        <f t="shared" si="92"/>
        <v>240</v>
      </c>
      <c r="S128" s="11">
        <f t="shared" si="93"/>
        <v>4.3999999999999997E-2</v>
      </c>
      <c r="T128" s="3" t="str">
        <f>VLOOKUP(Q128,道具信息!$Q$3:$S$20,2,FALSE)</f>
        <v>CHEST_ITEM_TYPE_T3_TANK</v>
      </c>
      <c r="U128" s="3" t="str">
        <f>IF(COUNTIF(U$124:U127,T128)=0,T128,"")</f>
        <v/>
      </c>
      <c r="V128" s="3" t="str">
        <f t="shared" si="103"/>
        <v>CHEST_ITEM_TYPE_T2_TANK,CHEST_ITEM_TYPE_T3_TANK</v>
      </c>
      <c r="W128" s="13" t="str">
        <f t="shared" si="98"/>
        <v/>
      </c>
      <c r="X128" s="3" t="str">
        <f t="shared" si="99"/>
        <v/>
      </c>
      <c r="Y128" s="3" t="str">
        <f t="shared" si="104"/>
        <v>4.7%,4.4%</v>
      </c>
    </row>
    <row r="129" spans="2:25" x14ac:dyDescent="0.3">
      <c r="B129" s="2">
        <f>数据源!BV161</f>
        <v>5</v>
      </c>
      <c r="C129" s="2" t="str">
        <f>数据源!BW161</f>
        <v>黑豹</v>
      </c>
      <c r="D129" s="2" t="str">
        <f>数据源!BX161</f>
        <v>坦克</v>
      </c>
      <c r="E129" s="2">
        <f>数据源!BY161</f>
        <v>1000</v>
      </c>
      <c r="F129" s="2">
        <f>数据源!BZ161</f>
        <v>1</v>
      </c>
      <c r="G129" s="2">
        <f>数据源!CA161</f>
        <v>4.4399999999999995E-2</v>
      </c>
      <c r="H129" s="2">
        <f>数据源!CB161</f>
        <v>5.3279999999999994E-3</v>
      </c>
      <c r="I129" s="2">
        <f>数据源!CC161</f>
        <v>53</v>
      </c>
      <c r="J129" s="3">
        <f t="shared" si="94"/>
        <v>1</v>
      </c>
      <c r="K129" s="3">
        <f t="shared" si="95"/>
        <v>1</v>
      </c>
      <c r="L129" s="3" t="str">
        <f t="shared" si="96"/>
        <v>坦克</v>
      </c>
      <c r="M129" s="3">
        <f t="shared" ca="1" si="97"/>
        <v>13311</v>
      </c>
      <c r="N129" s="3" t="str">
        <f t="shared" ca="1" si="100"/>
        <v>11221,12221,13221,11311,12311,13311</v>
      </c>
      <c r="O129" s="3" t="str">
        <f t="shared" si="101"/>
        <v>85,85,85,53,53,53</v>
      </c>
      <c r="P129" s="1" t="str">
        <f t="shared" si="102"/>
        <v>(1,1),(1,1),(1,1),(1,1),(1,1),(1,1)</v>
      </c>
      <c r="Q129" s="3" t="str">
        <f>IF(D129="坦克碎片",VLOOKUP(C129,道具信息!$N$2:$O$291,2,FALSE)&amp;"碎片",VLOOKUP(C129,道具信息!$N$2:$O$291,2,FALSE))</f>
        <v>T3坦克</v>
      </c>
      <c r="R129" s="3">
        <f t="shared" si="92"/>
        <v>240</v>
      </c>
      <c r="S129" s="11">
        <f t="shared" si="93"/>
        <v>4.3999999999999997E-2</v>
      </c>
      <c r="T129" s="3" t="str">
        <f>VLOOKUP(Q129,道具信息!$Q$3:$S$20,2,FALSE)</f>
        <v>CHEST_ITEM_TYPE_T3_TANK</v>
      </c>
      <c r="U129" s="3" t="str">
        <f>IF(COUNTIF(U$124:U128,T129)=0,T129,"")</f>
        <v/>
      </c>
      <c r="V129" s="3" t="str">
        <f t="shared" si="103"/>
        <v>CHEST_ITEM_TYPE_T2_TANK,CHEST_ITEM_TYPE_T3_TANK</v>
      </c>
      <c r="W129" s="13" t="str">
        <f t="shared" si="98"/>
        <v/>
      </c>
      <c r="X129" s="3" t="str">
        <f t="shared" si="99"/>
        <v/>
      </c>
      <c r="Y129" s="3" t="str">
        <f t="shared" si="104"/>
        <v>4.7%,4.4%</v>
      </c>
    </row>
    <row r="130" spans="2:25" x14ac:dyDescent="0.3">
      <c r="B130" s="2">
        <f>数据源!BV162</f>
        <v>5</v>
      </c>
      <c r="C130" s="2" t="str">
        <f>数据源!BW162</f>
        <v>十字军</v>
      </c>
      <c r="D130" s="2" t="str">
        <f>数据源!BX162</f>
        <v>坦克</v>
      </c>
      <c r="E130" s="2">
        <f>数据源!BY162</f>
        <v>1999.9999999999998</v>
      </c>
      <c r="F130" s="2">
        <f>数据源!BZ162</f>
        <v>1</v>
      </c>
      <c r="G130" s="2">
        <f>数据源!CA162</f>
        <v>4.4399999999999995E-2</v>
      </c>
      <c r="H130" s="2">
        <f>数据源!CB162</f>
        <v>2.6640000000000001E-3</v>
      </c>
      <c r="I130" s="2">
        <f>数据源!CC162</f>
        <v>27</v>
      </c>
      <c r="J130" s="3">
        <f t="shared" si="94"/>
        <v>1</v>
      </c>
      <c r="K130" s="3">
        <f t="shared" si="95"/>
        <v>1</v>
      </c>
      <c r="L130" s="3" t="str">
        <f t="shared" si="96"/>
        <v>坦克</v>
      </c>
      <c r="M130" s="3">
        <f t="shared" ca="1" si="97"/>
        <v>11321</v>
      </c>
      <c r="N130" s="3" t="str">
        <f t="shared" ca="1" si="100"/>
        <v>11221,12221,13221,11311,12311,13311,11321</v>
      </c>
      <c r="O130" s="3" t="str">
        <f t="shared" si="101"/>
        <v>85,85,85,53,53,53,27</v>
      </c>
      <c r="P130" s="1" t="str">
        <f t="shared" si="102"/>
        <v>(1,1),(1,1),(1,1),(1,1),(1,1),(1,1),(1,1)</v>
      </c>
      <c r="Q130" s="3" t="str">
        <f>IF(D130="坦克碎片",VLOOKUP(C130,道具信息!$N$2:$O$291,2,FALSE)&amp;"碎片",VLOOKUP(C130,道具信息!$N$2:$O$291,2,FALSE))</f>
        <v>T3坦克</v>
      </c>
      <c r="R130" s="3">
        <f t="shared" si="92"/>
        <v>240</v>
      </c>
      <c r="S130" s="11">
        <f t="shared" si="93"/>
        <v>4.3999999999999997E-2</v>
      </c>
      <c r="T130" s="3" t="str">
        <f>VLOOKUP(Q130,道具信息!$Q$3:$S$20,2,FALSE)</f>
        <v>CHEST_ITEM_TYPE_T3_TANK</v>
      </c>
      <c r="U130" s="3" t="str">
        <f>IF(COUNTIF(U$124:U129,T130)=0,T130,"")</f>
        <v/>
      </c>
      <c r="V130" s="3" t="str">
        <f t="shared" si="103"/>
        <v>CHEST_ITEM_TYPE_T2_TANK,CHEST_ITEM_TYPE_T3_TANK</v>
      </c>
      <c r="W130" s="13" t="str">
        <f t="shared" si="98"/>
        <v/>
      </c>
      <c r="X130" s="3" t="str">
        <f t="shared" si="99"/>
        <v/>
      </c>
      <c r="Y130" s="3" t="str">
        <f t="shared" si="104"/>
        <v>4.7%,4.4%</v>
      </c>
    </row>
    <row r="131" spans="2:25" x14ac:dyDescent="0.3">
      <c r="B131" s="2">
        <f>数据源!BV163</f>
        <v>5</v>
      </c>
      <c r="C131" s="2" t="str">
        <f>数据源!BW163</f>
        <v>谢尔曼</v>
      </c>
      <c r="D131" s="2" t="str">
        <f>数据源!BX163</f>
        <v>坦克</v>
      </c>
      <c r="E131" s="2">
        <f>数据源!BY163</f>
        <v>1999.9999999999998</v>
      </c>
      <c r="F131" s="2">
        <f>数据源!BZ163</f>
        <v>1</v>
      </c>
      <c r="G131" s="2">
        <f>数据源!CA163</f>
        <v>4.4399999999999995E-2</v>
      </c>
      <c r="H131" s="2">
        <f>数据源!CB163</f>
        <v>2.6640000000000001E-3</v>
      </c>
      <c r="I131" s="2">
        <f>数据源!CC163</f>
        <v>27</v>
      </c>
      <c r="J131" s="3">
        <f t="shared" si="94"/>
        <v>1</v>
      </c>
      <c r="K131" s="3">
        <f t="shared" si="95"/>
        <v>1</v>
      </c>
      <c r="L131" s="3" t="str">
        <f t="shared" si="96"/>
        <v>坦克</v>
      </c>
      <c r="M131" s="3">
        <f t="shared" ca="1" si="97"/>
        <v>12321</v>
      </c>
      <c r="N131" s="3" t="str">
        <f t="shared" ca="1" si="100"/>
        <v>11221,12221,13221,11311,12311,13311,11321,12321</v>
      </c>
      <c r="O131" s="3" t="str">
        <f t="shared" si="101"/>
        <v>85,85,85,53,53,53,27,27</v>
      </c>
      <c r="P131" s="1" t="str">
        <f t="shared" si="102"/>
        <v>(1,1),(1,1),(1,1),(1,1),(1,1),(1,1),(1,1),(1,1)</v>
      </c>
      <c r="Q131" s="3" t="str">
        <f>IF(D131="坦克碎片",VLOOKUP(C131,道具信息!$N$2:$O$291,2,FALSE)&amp;"碎片",VLOOKUP(C131,道具信息!$N$2:$O$291,2,FALSE))</f>
        <v>T3坦克</v>
      </c>
      <c r="R131" s="3">
        <f t="shared" si="92"/>
        <v>240</v>
      </c>
      <c r="S131" s="11">
        <f t="shared" si="93"/>
        <v>4.3999999999999997E-2</v>
      </c>
      <c r="T131" s="3" t="str">
        <f>VLOOKUP(Q131,道具信息!$Q$3:$S$20,2,FALSE)</f>
        <v>CHEST_ITEM_TYPE_T3_TANK</v>
      </c>
      <c r="U131" s="3" t="str">
        <f>IF(COUNTIF(U$124:U130,T131)=0,T131,"")</f>
        <v/>
      </c>
      <c r="V131" s="3" t="str">
        <f t="shared" si="103"/>
        <v>CHEST_ITEM_TYPE_T2_TANK,CHEST_ITEM_TYPE_T3_TANK</v>
      </c>
      <c r="W131" s="13" t="str">
        <f t="shared" si="98"/>
        <v/>
      </c>
      <c r="X131" s="3" t="str">
        <f t="shared" si="99"/>
        <v/>
      </c>
      <c r="Y131" s="3" t="str">
        <f t="shared" si="104"/>
        <v>4.7%,4.4%</v>
      </c>
    </row>
    <row r="132" spans="2:25" x14ac:dyDescent="0.3">
      <c r="B132" s="2">
        <f>数据源!BV164</f>
        <v>5</v>
      </c>
      <c r="C132" s="2" t="str">
        <f>数据源!BW164</f>
        <v>虎式</v>
      </c>
      <c r="D132" s="2" t="str">
        <f>数据源!BX164</f>
        <v>坦克</v>
      </c>
      <c r="E132" s="2">
        <f>数据源!BY164</f>
        <v>1999.9999999999998</v>
      </c>
      <c r="F132" s="2">
        <f>数据源!BZ164</f>
        <v>1</v>
      </c>
      <c r="G132" s="2">
        <f>数据源!CA164</f>
        <v>4.4399999999999995E-2</v>
      </c>
      <c r="H132" s="2">
        <f>数据源!CB164</f>
        <v>2.6640000000000001E-3</v>
      </c>
      <c r="I132" s="2">
        <f>数据源!CC164</f>
        <v>27</v>
      </c>
      <c r="J132" s="3">
        <f t="shared" si="94"/>
        <v>1</v>
      </c>
      <c r="K132" s="3">
        <f t="shared" si="95"/>
        <v>1</v>
      </c>
      <c r="L132" s="3" t="str">
        <f t="shared" si="96"/>
        <v>坦克</v>
      </c>
      <c r="M132" s="3">
        <f t="shared" ca="1" si="97"/>
        <v>13321</v>
      </c>
      <c r="N132" s="3" t="str">
        <f t="shared" ca="1" si="100"/>
        <v>11221,12221,13221,11311,12311,13311,11321,12321,13321</v>
      </c>
      <c r="O132" s="3" t="str">
        <f t="shared" si="101"/>
        <v>85,85,85,53,53,53,27,27,27</v>
      </c>
      <c r="P132" s="1" t="str">
        <f t="shared" si="102"/>
        <v>(1,1),(1,1),(1,1),(1,1),(1,1),(1,1),(1,1),(1,1),(1,1)</v>
      </c>
      <c r="Q132" s="3" t="str">
        <f>IF(D132="坦克碎片",VLOOKUP(C132,道具信息!$N$2:$O$291,2,FALSE)&amp;"碎片",VLOOKUP(C132,道具信息!$N$2:$O$291,2,FALSE))</f>
        <v>T3坦克</v>
      </c>
      <c r="R132" s="3">
        <f t="shared" si="92"/>
        <v>240</v>
      </c>
      <c r="S132" s="11">
        <f t="shared" si="93"/>
        <v>4.3999999999999997E-2</v>
      </c>
      <c r="T132" s="3" t="str">
        <f>VLOOKUP(Q132,道具信息!$Q$3:$S$20,2,FALSE)</f>
        <v>CHEST_ITEM_TYPE_T3_TANK</v>
      </c>
      <c r="U132" s="3" t="str">
        <f>IF(COUNTIF(U$124:U131,T132)=0,T132,"")</f>
        <v/>
      </c>
      <c r="V132" s="3" t="str">
        <f t="shared" si="103"/>
        <v>CHEST_ITEM_TYPE_T2_TANK,CHEST_ITEM_TYPE_T3_TANK</v>
      </c>
      <c r="W132" s="13" t="str">
        <f t="shared" si="98"/>
        <v/>
      </c>
      <c r="X132" s="3" t="str">
        <f t="shared" si="99"/>
        <v/>
      </c>
      <c r="Y132" s="3" t="str">
        <f t="shared" si="104"/>
        <v>4.7%,4.4%</v>
      </c>
    </row>
    <row r="133" spans="2:25" x14ac:dyDescent="0.3">
      <c r="B133" s="2">
        <f>数据源!BV165</f>
        <v>5</v>
      </c>
      <c r="C133" s="2" t="str">
        <f>数据源!BW165</f>
        <v>Puma</v>
      </c>
      <c r="D133" s="2" t="str">
        <f>数据源!BX165</f>
        <v>坦克碎片</v>
      </c>
      <c r="E133" s="2">
        <f>数据源!BY165</f>
        <v>42</v>
      </c>
      <c r="F133" s="2">
        <f>数据源!BZ165</f>
        <v>2.5</v>
      </c>
      <c r="G133" s="2">
        <f>数据源!CA165</f>
        <v>2.9600000000000001E-2</v>
      </c>
      <c r="H133" s="2">
        <f>数据源!CB165</f>
        <v>3.382857142857143E-2</v>
      </c>
      <c r="I133" s="2">
        <f>数据源!CC165</f>
        <v>338</v>
      </c>
      <c r="J133" s="3">
        <f t="shared" si="94"/>
        <v>2</v>
      </c>
      <c r="K133" s="3">
        <f t="shared" si="95"/>
        <v>3</v>
      </c>
      <c r="L133" s="3" t="str">
        <f t="shared" si="96"/>
        <v>碎片</v>
      </c>
      <c r="M133" s="3">
        <f t="shared" ca="1" si="97"/>
        <v>51221</v>
      </c>
      <c r="N133" s="3" t="str">
        <f t="shared" ca="1" si="100"/>
        <v>11221,12221,13221,11311,12311,13311,11321,12321,13321,51221</v>
      </c>
      <c r="O133" s="3" t="str">
        <f t="shared" si="101"/>
        <v>85,85,85,53,53,53,27,27,27,338</v>
      </c>
      <c r="P133" s="1" t="str">
        <f t="shared" si="102"/>
        <v>(1,1),(1,1),(1,1),(1,1),(1,1),(1,1),(1,1),(1,1),(1,1),(2,3)</v>
      </c>
      <c r="Q133" s="3" t="str">
        <f>IF(D133="坦克碎片",VLOOKUP(C133,道具信息!$N$2:$O$291,2,FALSE)&amp;"碎片",VLOOKUP(C133,道具信息!$N$2:$O$291,2,FALSE))</f>
        <v>T2坦克碎片</v>
      </c>
      <c r="R133" s="3">
        <f t="shared" si="92"/>
        <v>1014</v>
      </c>
      <c r="S133" s="11">
        <f t="shared" si="93"/>
        <v>0.186</v>
      </c>
      <c r="T133" s="3" t="str">
        <f>VLOOKUP(Q133,道具信息!$Q$3:$S$20,2,FALSE)</f>
        <v>CHEST_ITEM_TYPE_T2_SHARD</v>
      </c>
      <c r="U133" s="3" t="str">
        <f>IF(COUNTIF(U$124:U132,T133)=0,T133,"")</f>
        <v>CHEST_ITEM_TYPE_T2_SHARD</v>
      </c>
      <c r="V133" s="3" t="str">
        <f t="shared" si="103"/>
        <v>CHEST_ITEM_TYPE_T2_TANK,CHEST_ITEM_TYPE_T3_TANK,CHEST_ITEM_TYPE_T2_SHARD</v>
      </c>
      <c r="W133" s="13">
        <f t="shared" si="98"/>
        <v>0.186</v>
      </c>
      <c r="X133" s="3" t="str">
        <f t="shared" si="99"/>
        <v>18.6%</v>
      </c>
      <c r="Y133" s="3" t="str">
        <f t="shared" si="104"/>
        <v>4.7%,4.4%,18.6%</v>
      </c>
    </row>
    <row r="134" spans="2:25" x14ac:dyDescent="0.3">
      <c r="B134" s="2">
        <f>数据源!BV166</f>
        <v>5</v>
      </c>
      <c r="C134" s="2" t="str">
        <f>数据源!BW166</f>
        <v>四号</v>
      </c>
      <c r="D134" s="2" t="str">
        <f>数据源!BX166</f>
        <v>坦克碎片</v>
      </c>
      <c r="E134" s="2">
        <f>数据源!BY166</f>
        <v>42</v>
      </c>
      <c r="F134" s="2">
        <f>数据源!BZ166</f>
        <v>2.5</v>
      </c>
      <c r="G134" s="2">
        <f>数据源!CA166</f>
        <v>2.9600000000000001E-2</v>
      </c>
      <c r="H134" s="2">
        <f>数据源!CB166</f>
        <v>3.382857142857143E-2</v>
      </c>
      <c r="I134" s="2">
        <f>数据源!CC166</f>
        <v>338</v>
      </c>
      <c r="J134" s="3">
        <f t="shared" si="94"/>
        <v>2</v>
      </c>
      <c r="K134" s="3">
        <f t="shared" si="95"/>
        <v>3</v>
      </c>
      <c r="L134" s="3" t="str">
        <f t="shared" si="96"/>
        <v>碎片</v>
      </c>
      <c r="M134" s="3">
        <f t="shared" ca="1" si="97"/>
        <v>52221</v>
      </c>
      <c r="N134" s="3" t="str">
        <f t="shared" ca="1" si="100"/>
        <v>11221,12221,13221,11311,12311,13311,11321,12321,13321,51221,52221</v>
      </c>
      <c r="O134" s="3" t="str">
        <f t="shared" si="101"/>
        <v>85,85,85,53,53,53,27,27,27,338,338</v>
      </c>
      <c r="P134" s="1" t="str">
        <f t="shared" si="102"/>
        <v>(1,1),(1,1),(1,1),(1,1),(1,1),(1,1),(1,1),(1,1),(1,1),(2,3),(2,3)</v>
      </c>
      <c r="Q134" s="3" t="str">
        <f>IF(D134="坦克碎片",VLOOKUP(C134,道具信息!$N$2:$O$291,2,FALSE)&amp;"碎片",VLOOKUP(C134,道具信息!$N$2:$O$291,2,FALSE))</f>
        <v>T2坦克碎片</v>
      </c>
      <c r="R134" s="3">
        <f t="shared" si="92"/>
        <v>1014</v>
      </c>
      <c r="S134" s="11">
        <f t="shared" si="93"/>
        <v>0.186</v>
      </c>
      <c r="T134" s="3" t="str">
        <f>VLOOKUP(Q134,道具信息!$Q$3:$S$20,2,FALSE)</f>
        <v>CHEST_ITEM_TYPE_T2_SHARD</v>
      </c>
      <c r="U134" s="3" t="str">
        <f>IF(COUNTIF(U$124:U133,T134)=0,T134,"")</f>
        <v/>
      </c>
      <c r="V134" s="3" t="str">
        <f t="shared" si="103"/>
        <v>CHEST_ITEM_TYPE_T2_TANK,CHEST_ITEM_TYPE_T3_TANK,CHEST_ITEM_TYPE_T2_SHARD</v>
      </c>
      <c r="W134" s="13" t="str">
        <f t="shared" si="98"/>
        <v/>
      </c>
      <c r="X134" s="3" t="str">
        <f t="shared" si="99"/>
        <v/>
      </c>
      <c r="Y134" s="3" t="str">
        <f t="shared" si="104"/>
        <v>4.7%,4.4%,18.6%</v>
      </c>
    </row>
    <row r="135" spans="2:25" x14ac:dyDescent="0.3">
      <c r="B135" s="2">
        <f>数据源!BV167</f>
        <v>5</v>
      </c>
      <c r="C135" s="2" t="str">
        <f>数据源!BW167</f>
        <v>丘吉尔</v>
      </c>
      <c r="D135" s="2" t="str">
        <f>数据源!BX167</f>
        <v>坦克碎片</v>
      </c>
      <c r="E135" s="2">
        <f>数据源!BY167</f>
        <v>42</v>
      </c>
      <c r="F135" s="2">
        <f>数据源!BZ167</f>
        <v>2.5</v>
      </c>
      <c r="G135" s="2">
        <f>数据源!CA167</f>
        <v>2.9600000000000001E-2</v>
      </c>
      <c r="H135" s="2">
        <f>数据源!CB167</f>
        <v>3.382857142857143E-2</v>
      </c>
      <c r="I135" s="2">
        <f>数据源!CC167</f>
        <v>338</v>
      </c>
      <c r="J135" s="3">
        <f t="shared" si="94"/>
        <v>2</v>
      </c>
      <c r="K135" s="3">
        <f t="shared" si="95"/>
        <v>3</v>
      </c>
      <c r="L135" s="3" t="str">
        <f t="shared" si="96"/>
        <v>碎片</v>
      </c>
      <c r="M135" s="3">
        <f t="shared" ca="1" si="97"/>
        <v>53221</v>
      </c>
      <c r="N135" s="3" t="str">
        <f t="shared" ca="1" si="100"/>
        <v>11221,12221,13221,11311,12311,13311,11321,12321,13321,51221,52221,53221</v>
      </c>
      <c r="O135" s="3" t="str">
        <f t="shared" si="101"/>
        <v>85,85,85,53,53,53,27,27,27,338,338,338</v>
      </c>
      <c r="P135" s="1" t="str">
        <f t="shared" si="102"/>
        <v>(1,1),(1,1),(1,1),(1,1),(1,1),(1,1),(1,1),(1,1),(1,1),(2,3),(2,3),(2,3)</v>
      </c>
      <c r="Q135" s="3" t="str">
        <f>IF(D135="坦克碎片",VLOOKUP(C135,道具信息!$N$2:$O$291,2,FALSE)&amp;"碎片",VLOOKUP(C135,道具信息!$N$2:$O$291,2,FALSE))</f>
        <v>T2坦克碎片</v>
      </c>
      <c r="R135" s="3">
        <f t="shared" si="92"/>
        <v>1014</v>
      </c>
      <c r="S135" s="11">
        <f t="shared" si="93"/>
        <v>0.186</v>
      </c>
      <c r="T135" s="3" t="str">
        <f>VLOOKUP(Q135,道具信息!$Q$3:$S$20,2,FALSE)</f>
        <v>CHEST_ITEM_TYPE_T2_SHARD</v>
      </c>
      <c r="U135" s="3" t="str">
        <f>IF(COUNTIF(U$124:U134,T135)=0,T135,"")</f>
        <v/>
      </c>
      <c r="V135" s="3" t="str">
        <f t="shared" si="103"/>
        <v>CHEST_ITEM_TYPE_T2_TANK,CHEST_ITEM_TYPE_T3_TANK,CHEST_ITEM_TYPE_T2_SHARD</v>
      </c>
      <c r="W135" s="13" t="str">
        <f t="shared" si="98"/>
        <v/>
      </c>
      <c r="X135" s="3" t="str">
        <f t="shared" si="99"/>
        <v/>
      </c>
      <c r="Y135" s="3" t="str">
        <f t="shared" si="104"/>
        <v>4.7%,4.4%,18.6%</v>
      </c>
    </row>
    <row r="136" spans="2:25" x14ac:dyDescent="0.3">
      <c r="B136" s="2">
        <f>数据源!BV168</f>
        <v>5</v>
      </c>
      <c r="C136" s="2" t="str">
        <f>数据源!BW168</f>
        <v>35(t)</v>
      </c>
      <c r="D136" s="2" t="str">
        <f>数据源!BX168</f>
        <v>坦克碎片</v>
      </c>
      <c r="E136" s="2">
        <f>数据源!BY168</f>
        <v>50</v>
      </c>
      <c r="F136" s="2">
        <f>数据源!BZ168</f>
        <v>2</v>
      </c>
      <c r="G136" s="2">
        <f>数据源!CA168</f>
        <v>2.2199999999999998E-2</v>
      </c>
      <c r="H136" s="2">
        <f>数据源!CB168</f>
        <v>2.6639999999999997E-2</v>
      </c>
      <c r="I136" s="2">
        <f>数据源!CC168</f>
        <v>266</v>
      </c>
      <c r="J136" s="3">
        <f t="shared" si="94"/>
        <v>1</v>
      </c>
      <c r="K136" s="3">
        <f t="shared" si="95"/>
        <v>3</v>
      </c>
      <c r="L136" s="3" t="str">
        <f t="shared" si="96"/>
        <v>碎片</v>
      </c>
      <c r="M136" s="3">
        <f t="shared" ca="1" si="97"/>
        <v>51311</v>
      </c>
      <c r="N136" s="3" t="str">
        <f t="shared" ca="1" si="100"/>
        <v>11221,12221,13221,11311,12311,13311,11321,12321,13321,51221,52221,53221,51311</v>
      </c>
      <c r="O136" s="3" t="str">
        <f t="shared" si="101"/>
        <v>85,85,85,53,53,53,27,27,27,338,338,338,266</v>
      </c>
      <c r="P136" s="1" t="str">
        <f t="shared" si="102"/>
        <v>(1,1),(1,1),(1,1),(1,1),(1,1),(1,1),(1,1),(1,1),(1,1),(2,3),(2,3),(2,3),(1,3)</v>
      </c>
      <c r="Q136" s="3" t="str">
        <f>IF(D136="坦克碎片",VLOOKUP(C136,道具信息!$N$2:$O$291,2,FALSE)&amp;"碎片",VLOOKUP(C136,道具信息!$N$2:$O$291,2,FALSE))</f>
        <v>T3坦克碎片</v>
      </c>
      <c r="R136" s="3">
        <f t="shared" si="92"/>
        <v>1596</v>
      </c>
      <c r="S136" s="11">
        <f t="shared" si="93"/>
        <v>0.29399999999999998</v>
      </c>
      <c r="T136" s="3" t="str">
        <f>VLOOKUP(Q136,道具信息!$Q$3:$S$20,2,FALSE)</f>
        <v>CHEST_ITEM_TYPE_T3_SHARD</v>
      </c>
      <c r="U136" s="3" t="str">
        <f>IF(COUNTIF(U$124:U135,T136)=0,T136,"")</f>
        <v>CHEST_ITEM_TYPE_T3_SHARD</v>
      </c>
      <c r="V136" s="3" t="str">
        <f t="shared" si="103"/>
        <v>CHEST_ITEM_TYPE_T2_TANK,CHEST_ITEM_TYPE_T3_TANK,CHEST_ITEM_TYPE_T2_SHARD,CHEST_ITEM_TYPE_T3_SHARD</v>
      </c>
      <c r="W136" s="13">
        <f t="shared" si="98"/>
        <v>0.29399999999999998</v>
      </c>
      <c r="X136" s="3" t="str">
        <f t="shared" si="99"/>
        <v>29.4%</v>
      </c>
      <c r="Y136" s="3" t="str">
        <f t="shared" si="104"/>
        <v>4.7%,4.4%,18.6%,29.4%</v>
      </c>
    </row>
    <row r="137" spans="2:25" x14ac:dyDescent="0.3">
      <c r="B137" s="2">
        <f>数据源!BV169</f>
        <v>5</v>
      </c>
      <c r="C137" s="2" t="str">
        <f>数据源!BW169</f>
        <v>玛蒂尔达</v>
      </c>
      <c r="D137" s="2" t="str">
        <f>数据源!BX169</f>
        <v>坦克碎片</v>
      </c>
      <c r="E137" s="2">
        <f>数据源!BY169</f>
        <v>50</v>
      </c>
      <c r="F137" s="2">
        <f>数据源!BZ169</f>
        <v>2</v>
      </c>
      <c r="G137" s="2">
        <f>数据源!CA169</f>
        <v>2.2199999999999998E-2</v>
      </c>
      <c r="H137" s="2">
        <f>数据源!CB169</f>
        <v>2.6639999999999997E-2</v>
      </c>
      <c r="I137" s="2">
        <f>数据源!CC169</f>
        <v>266</v>
      </c>
      <c r="J137" s="3">
        <f t="shared" si="94"/>
        <v>1</v>
      </c>
      <c r="K137" s="3">
        <f t="shared" si="95"/>
        <v>3</v>
      </c>
      <c r="L137" s="3" t="str">
        <f t="shared" si="96"/>
        <v>碎片</v>
      </c>
      <c r="M137" s="3">
        <f t="shared" ca="1" si="97"/>
        <v>52311</v>
      </c>
      <c r="N137" s="3" t="str">
        <f t="shared" ca="1" si="100"/>
        <v>11221,12221,13221,11311,12311,13311,11321,12321,13321,51221,52221,53221,51311,52311</v>
      </c>
      <c r="O137" s="3" t="str">
        <f t="shared" si="101"/>
        <v>85,85,85,53,53,53,27,27,27,338,338,338,266,266</v>
      </c>
      <c r="P137" s="1" t="str">
        <f t="shared" si="102"/>
        <v>(1,1),(1,1),(1,1),(1,1),(1,1),(1,1),(1,1),(1,1),(1,1),(2,3),(2,3),(2,3),(1,3),(1,3)</v>
      </c>
      <c r="Q137" s="3" t="str">
        <f>IF(D137="坦克碎片",VLOOKUP(C137,道具信息!$N$2:$O$291,2,FALSE)&amp;"碎片",VLOOKUP(C137,道具信息!$N$2:$O$291,2,FALSE))</f>
        <v>T3坦克碎片</v>
      </c>
      <c r="R137" s="3">
        <f t="shared" si="92"/>
        <v>1596</v>
      </c>
      <c r="S137" s="11">
        <f t="shared" si="93"/>
        <v>0.29399999999999998</v>
      </c>
      <c r="T137" s="3" t="str">
        <f>VLOOKUP(Q137,道具信息!$Q$3:$S$20,2,FALSE)</f>
        <v>CHEST_ITEM_TYPE_T3_SHARD</v>
      </c>
      <c r="U137" s="3" t="str">
        <f>IF(COUNTIF(U$124:U136,T137)=0,T137,"")</f>
        <v/>
      </c>
      <c r="V137" s="3" t="str">
        <f t="shared" si="103"/>
        <v>CHEST_ITEM_TYPE_T2_TANK,CHEST_ITEM_TYPE_T3_TANK,CHEST_ITEM_TYPE_T2_SHARD,CHEST_ITEM_TYPE_T3_SHARD</v>
      </c>
      <c r="W137" s="13" t="str">
        <f t="shared" si="98"/>
        <v/>
      </c>
      <c r="X137" s="3" t="str">
        <f t="shared" si="99"/>
        <v/>
      </c>
      <c r="Y137" s="3" t="str">
        <f t="shared" si="104"/>
        <v>4.7%,4.4%,18.6%,29.4%</v>
      </c>
    </row>
    <row r="138" spans="2:25" x14ac:dyDescent="0.3">
      <c r="B138" s="2">
        <f>数据源!BV170</f>
        <v>5</v>
      </c>
      <c r="C138" s="2" t="str">
        <f>数据源!BW170</f>
        <v>黑豹</v>
      </c>
      <c r="D138" s="2" t="str">
        <f>数据源!BX170</f>
        <v>坦克碎片</v>
      </c>
      <c r="E138" s="2">
        <f>数据源!BY170</f>
        <v>50</v>
      </c>
      <c r="F138" s="2">
        <f>数据源!BZ170</f>
        <v>2</v>
      </c>
      <c r="G138" s="2">
        <f>数据源!CA170</f>
        <v>2.2199999999999998E-2</v>
      </c>
      <c r="H138" s="2">
        <f>数据源!CB170</f>
        <v>2.6639999999999997E-2</v>
      </c>
      <c r="I138" s="2">
        <f>数据源!CC170</f>
        <v>266</v>
      </c>
      <c r="J138" s="3">
        <f t="shared" si="94"/>
        <v>1</v>
      </c>
      <c r="K138" s="3">
        <f t="shared" si="95"/>
        <v>3</v>
      </c>
      <c r="L138" s="3" t="str">
        <f t="shared" si="96"/>
        <v>碎片</v>
      </c>
      <c r="M138" s="3">
        <f t="shared" ca="1" si="97"/>
        <v>53311</v>
      </c>
      <c r="N138" s="3" t="str">
        <f t="shared" ca="1" si="100"/>
        <v>11221,12221,13221,11311,12311,13311,11321,12321,13321,51221,52221,53221,51311,52311,53311</v>
      </c>
      <c r="O138" s="3" t="str">
        <f t="shared" si="101"/>
        <v>85,85,85,53,53,53,27,27,27,338,338,338,266,266,266</v>
      </c>
      <c r="P138" s="1" t="str">
        <f t="shared" si="102"/>
        <v>(1,1),(1,1),(1,1),(1,1),(1,1),(1,1),(1,1),(1,1),(1,1),(2,3),(2,3),(2,3),(1,3),(1,3),(1,3)</v>
      </c>
      <c r="Q138" s="3" t="str">
        <f>IF(D138="坦克碎片",VLOOKUP(C138,道具信息!$N$2:$O$291,2,FALSE)&amp;"碎片",VLOOKUP(C138,道具信息!$N$2:$O$291,2,FALSE))</f>
        <v>T3坦克碎片</v>
      </c>
      <c r="R138" s="3">
        <f t="shared" si="92"/>
        <v>1596</v>
      </c>
      <c r="S138" s="11">
        <f t="shared" si="93"/>
        <v>0.29399999999999998</v>
      </c>
      <c r="T138" s="3" t="str">
        <f>VLOOKUP(Q138,道具信息!$Q$3:$S$20,2,FALSE)</f>
        <v>CHEST_ITEM_TYPE_T3_SHARD</v>
      </c>
      <c r="U138" s="3" t="str">
        <f>IF(COUNTIF(U$124:U137,T138)=0,T138,"")</f>
        <v/>
      </c>
      <c r="V138" s="3" t="str">
        <f t="shared" si="103"/>
        <v>CHEST_ITEM_TYPE_T2_TANK,CHEST_ITEM_TYPE_T3_TANK,CHEST_ITEM_TYPE_T2_SHARD,CHEST_ITEM_TYPE_T3_SHARD</v>
      </c>
      <c r="W138" s="13" t="str">
        <f t="shared" si="98"/>
        <v/>
      </c>
      <c r="X138" s="3" t="str">
        <f t="shared" si="99"/>
        <v/>
      </c>
      <c r="Y138" s="3" t="str">
        <f t="shared" si="104"/>
        <v>4.7%,4.4%,18.6%,29.4%</v>
      </c>
    </row>
    <row r="139" spans="2:25" x14ac:dyDescent="0.3">
      <c r="B139" s="2">
        <f>数据源!BV171</f>
        <v>5</v>
      </c>
      <c r="C139" s="2" t="str">
        <f>数据源!BW171</f>
        <v>十字军</v>
      </c>
      <c r="D139" s="2" t="str">
        <f>数据源!BX171</f>
        <v>坦克碎片</v>
      </c>
      <c r="E139" s="2">
        <f>数据源!BY171</f>
        <v>66.666666666666657</v>
      </c>
      <c r="F139" s="2">
        <f>数据源!BZ171</f>
        <v>1.5</v>
      </c>
      <c r="G139" s="2">
        <f>数据源!CA171</f>
        <v>2.2199999999999998E-2</v>
      </c>
      <c r="H139" s="2">
        <f>数据源!CB171</f>
        <v>2.664E-2</v>
      </c>
      <c r="I139" s="2">
        <f>数据源!CC171</f>
        <v>266</v>
      </c>
      <c r="J139" s="3">
        <f t="shared" si="94"/>
        <v>1</v>
      </c>
      <c r="K139" s="3">
        <f t="shared" si="95"/>
        <v>2</v>
      </c>
      <c r="L139" s="3" t="str">
        <f t="shared" si="96"/>
        <v>碎片</v>
      </c>
      <c r="M139" s="3">
        <f t="shared" ca="1" si="97"/>
        <v>51321</v>
      </c>
      <c r="N139" s="3" t="str">
        <f t="shared" ca="1" si="100"/>
        <v>11221,12221,13221,11311,12311,13311,11321,12321,13321,51221,52221,53221,51311,52311,53311,51321</v>
      </c>
      <c r="O139" s="3" t="str">
        <f t="shared" si="101"/>
        <v>85,85,85,53,53,53,27,27,27,338,338,338,266,266,266,266</v>
      </c>
      <c r="P139" s="1" t="str">
        <f t="shared" si="102"/>
        <v>(1,1),(1,1),(1,1),(1,1),(1,1),(1,1),(1,1),(1,1),(1,1),(2,3),(2,3),(2,3),(1,3),(1,3),(1,3),(1,2)</v>
      </c>
      <c r="Q139" s="3" t="str">
        <f>IF(D139="坦克碎片",VLOOKUP(C139,道具信息!$N$2:$O$291,2,FALSE)&amp;"碎片",VLOOKUP(C139,道具信息!$N$2:$O$291,2,FALSE))</f>
        <v>T3坦克碎片</v>
      </c>
      <c r="R139" s="3">
        <f t="shared" si="92"/>
        <v>1596</v>
      </c>
      <c r="S139" s="11">
        <f t="shared" si="93"/>
        <v>0.29399999999999998</v>
      </c>
      <c r="T139" s="3" t="str">
        <f>VLOOKUP(Q139,道具信息!$Q$3:$S$20,2,FALSE)</f>
        <v>CHEST_ITEM_TYPE_T3_SHARD</v>
      </c>
      <c r="U139" s="3" t="str">
        <f>IF(COUNTIF(U$124:U138,T139)=0,T139,"")</f>
        <v/>
      </c>
      <c r="V139" s="3" t="str">
        <f t="shared" si="103"/>
        <v>CHEST_ITEM_TYPE_T2_TANK,CHEST_ITEM_TYPE_T3_TANK,CHEST_ITEM_TYPE_T2_SHARD,CHEST_ITEM_TYPE_T3_SHARD</v>
      </c>
      <c r="W139" s="13" t="str">
        <f t="shared" si="98"/>
        <v/>
      </c>
      <c r="X139" s="3" t="str">
        <f t="shared" si="99"/>
        <v/>
      </c>
      <c r="Y139" s="3" t="str">
        <f t="shared" si="104"/>
        <v>4.7%,4.4%,18.6%,29.4%</v>
      </c>
    </row>
    <row r="140" spans="2:25" x14ac:dyDescent="0.3">
      <c r="B140" s="2">
        <f>数据源!BV172</f>
        <v>5</v>
      </c>
      <c r="C140" s="2" t="str">
        <f>数据源!BW172</f>
        <v>谢尔曼</v>
      </c>
      <c r="D140" s="2" t="str">
        <f>数据源!BX172</f>
        <v>坦克碎片</v>
      </c>
      <c r="E140" s="2">
        <f>数据源!BY172</f>
        <v>66.666666666666657</v>
      </c>
      <c r="F140" s="2">
        <f>数据源!BZ172</f>
        <v>1.5</v>
      </c>
      <c r="G140" s="2">
        <f>数据源!CA172</f>
        <v>2.2199999999999998E-2</v>
      </c>
      <c r="H140" s="2">
        <f>数据源!CB172</f>
        <v>2.664E-2</v>
      </c>
      <c r="I140" s="2">
        <f>数据源!CC172</f>
        <v>266</v>
      </c>
      <c r="J140" s="3">
        <f t="shared" si="94"/>
        <v>1</v>
      </c>
      <c r="K140" s="3">
        <f t="shared" si="95"/>
        <v>2</v>
      </c>
      <c r="L140" s="3" t="str">
        <f t="shared" si="96"/>
        <v>碎片</v>
      </c>
      <c r="M140" s="3">
        <f t="shared" ca="1" si="97"/>
        <v>52321</v>
      </c>
      <c r="N140" s="3" t="str">
        <f t="shared" ca="1" si="100"/>
        <v>11221,12221,13221,11311,12311,13311,11321,12321,13321,51221,52221,53221,51311,52311,53311,51321,52321</v>
      </c>
      <c r="O140" s="3" t="str">
        <f t="shared" si="101"/>
        <v>85,85,85,53,53,53,27,27,27,338,338,338,266,266,266,266,266</v>
      </c>
      <c r="P140" s="1" t="str">
        <f t="shared" si="102"/>
        <v>(1,1),(1,1),(1,1),(1,1),(1,1),(1,1),(1,1),(1,1),(1,1),(2,3),(2,3),(2,3),(1,3),(1,3),(1,3),(1,2),(1,2)</v>
      </c>
      <c r="Q140" s="3" t="str">
        <f>IF(D140="坦克碎片",VLOOKUP(C140,道具信息!$N$2:$O$291,2,FALSE)&amp;"碎片",VLOOKUP(C140,道具信息!$N$2:$O$291,2,FALSE))</f>
        <v>T3坦克碎片</v>
      </c>
      <c r="R140" s="3">
        <f t="shared" si="92"/>
        <v>1596</v>
      </c>
      <c r="S140" s="11">
        <f t="shared" si="93"/>
        <v>0.29399999999999998</v>
      </c>
      <c r="T140" s="3" t="str">
        <f>VLOOKUP(Q140,道具信息!$Q$3:$S$20,2,FALSE)</f>
        <v>CHEST_ITEM_TYPE_T3_SHARD</v>
      </c>
      <c r="U140" s="3" t="str">
        <f>IF(COUNTIF(U$124:U139,T140)=0,T140,"")</f>
        <v/>
      </c>
      <c r="V140" s="3" t="str">
        <f t="shared" si="103"/>
        <v>CHEST_ITEM_TYPE_T2_TANK,CHEST_ITEM_TYPE_T3_TANK,CHEST_ITEM_TYPE_T2_SHARD,CHEST_ITEM_TYPE_T3_SHARD</v>
      </c>
      <c r="W140" s="13" t="str">
        <f t="shared" si="98"/>
        <v/>
      </c>
      <c r="X140" s="3" t="str">
        <f t="shared" si="99"/>
        <v/>
      </c>
      <c r="Y140" s="3" t="str">
        <f t="shared" si="104"/>
        <v>4.7%,4.4%,18.6%,29.4%</v>
      </c>
    </row>
    <row r="141" spans="2:25" x14ac:dyDescent="0.3">
      <c r="B141" s="2">
        <f>数据源!BV173</f>
        <v>5</v>
      </c>
      <c r="C141" s="2" t="str">
        <f>数据源!BW173</f>
        <v>虎式</v>
      </c>
      <c r="D141" s="2" t="str">
        <f>数据源!BX173</f>
        <v>坦克碎片</v>
      </c>
      <c r="E141" s="2">
        <f>数据源!BY173</f>
        <v>66.666666666666657</v>
      </c>
      <c r="F141" s="2">
        <f>数据源!BZ173</f>
        <v>1.5</v>
      </c>
      <c r="G141" s="2">
        <f>数据源!CA173</f>
        <v>2.2199999999999998E-2</v>
      </c>
      <c r="H141" s="2">
        <f>数据源!CB173</f>
        <v>2.664E-2</v>
      </c>
      <c r="I141" s="2">
        <f>数据源!CC173</f>
        <v>266</v>
      </c>
      <c r="J141" s="3">
        <f t="shared" si="94"/>
        <v>1</v>
      </c>
      <c r="K141" s="3">
        <f t="shared" si="95"/>
        <v>2</v>
      </c>
      <c r="L141" s="3" t="str">
        <f t="shared" si="96"/>
        <v>碎片</v>
      </c>
      <c r="M141" s="3">
        <f t="shared" ca="1" si="97"/>
        <v>53321</v>
      </c>
      <c r="N141" s="3" t="str">
        <f t="shared" ca="1" si="100"/>
        <v>11221,12221,13221,11311,12311,13311,11321,12321,13321,51221,52221,53221,51311,52311,53311,51321,52321,53321</v>
      </c>
      <c r="O141" s="3" t="str">
        <f t="shared" si="101"/>
        <v>85,85,85,53,53,53,27,27,27,338,338,338,266,266,266,266,266,266</v>
      </c>
      <c r="P141" s="1" t="str">
        <f t="shared" si="102"/>
        <v>(1,1),(1,1),(1,1),(1,1),(1,1),(1,1),(1,1),(1,1),(1,1),(2,3),(2,3),(2,3),(1,3),(1,3),(1,3),(1,2),(1,2),(1,2)</v>
      </c>
      <c r="Q141" s="3" t="str">
        <f>IF(D141="坦克碎片",VLOOKUP(C141,道具信息!$N$2:$O$291,2,FALSE)&amp;"碎片",VLOOKUP(C141,道具信息!$N$2:$O$291,2,FALSE))</f>
        <v>T3坦克碎片</v>
      </c>
      <c r="R141" s="3">
        <f t="shared" si="92"/>
        <v>1596</v>
      </c>
      <c r="S141" s="11">
        <f t="shared" si="93"/>
        <v>0.29399999999999998</v>
      </c>
      <c r="T141" s="3" t="str">
        <f>VLOOKUP(Q141,道具信息!$Q$3:$S$20,2,FALSE)</f>
        <v>CHEST_ITEM_TYPE_T3_SHARD</v>
      </c>
      <c r="U141" s="3" t="str">
        <f>IF(COUNTIF(U$124:U140,T141)=0,T141,"")</f>
        <v/>
      </c>
      <c r="V141" s="3" t="str">
        <f t="shared" si="103"/>
        <v>CHEST_ITEM_TYPE_T2_TANK,CHEST_ITEM_TYPE_T3_TANK,CHEST_ITEM_TYPE_T2_SHARD,CHEST_ITEM_TYPE_T3_SHARD</v>
      </c>
      <c r="W141" s="13" t="str">
        <f t="shared" si="98"/>
        <v/>
      </c>
      <c r="X141" s="3" t="str">
        <f t="shared" si="99"/>
        <v/>
      </c>
      <c r="Y141" s="3" t="str">
        <f t="shared" si="104"/>
        <v>4.7%,4.4%,18.6%,29.4%</v>
      </c>
    </row>
    <row r="142" spans="2:25" x14ac:dyDescent="0.3">
      <c r="B142" s="2">
        <f>数据源!BV174</f>
        <v>5</v>
      </c>
      <c r="C142" s="2" t="str">
        <f>数据源!BW174</f>
        <v>T2LP1</v>
      </c>
      <c r="D142" s="2" t="str">
        <f>数据源!BX174</f>
        <v>部件</v>
      </c>
      <c r="E142" s="2">
        <f>数据源!BY174</f>
        <v>114.80000000000001</v>
      </c>
      <c r="F142" s="2">
        <f>数据源!BZ174</f>
        <v>1.5</v>
      </c>
      <c r="G142" s="2">
        <f>数据源!CA174</f>
        <v>1.8599999999999998E-2</v>
      </c>
      <c r="H142" s="2">
        <f>数据源!CB174</f>
        <v>1.2961672473867593E-2</v>
      </c>
      <c r="I142" s="2">
        <f>数据源!CC174</f>
        <v>130</v>
      </c>
      <c r="J142" s="3">
        <f t="shared" si="94"/>
        <v>1</v>
      </c>
      <c r="K142" s="3">
        <f t="shared" si="95"/>
        <v>2</v>
      </c>
      <c r="L142" s="3" t="str">
        <f t="shared" si="96"/>
        <v>部件</v>
      </c>
      <c r="M142" s="3">
        <f t="shared" ca="1" si="97"/>
        <v>92001</v>
      </c>
      <c r="N142" s="3" t="str">
        <f t="shared" ca="1" si="100"/>
        <v>11221,12221,13221,11311,12311,13311,11321,12321,13321,51221,52221,53221,51311,52311,53311,51321,52321,53321,92001</v>
      </c>
      <c r="O142" s="3" t="str">
        <f t="shared" si="101"/>
        <v>85,85,85,53,53,53,27,27,27,338,338,338,266,266,266,266,266,266,130</v>
      </c>
      <c r="P142" s="1" t="str">
        <f t="shared" si="102"/>
        <v>(1,1),(1,1),(1,1),(1,1),(1,1),(1,1),(1,1),(1,1),(1,1),(2,3),(2,3),(2,3),(1,3),(1,3),(1,3),(1,2),(1,2),(1,2),(1,2)</v>
      </c>
      <c r="Q142" s="3" t="str">
        <f>IF(D142="坦克碎片",VLOOKUP(C142,道具信息!$N$2:$O$291,2,FALSE)&amp;"碎片",VLOOKUP(C142,道具信息!$N$2:$O$291,2,FALSE))</f>
        <v>T2部件</v>
      </c>
      <c r="R142" s="3">
        <f t="shared" si="92"/>
        <v>2332</v>
      </c>
      <c r="S142" s="11">
        <f t="shared" si="93"/>
        <v>0.42899999999999999</v>
      </c>
      <c r="T142" s="3" t="str">
        <f>VLOOKUP(Q142,道具信息!$Q$3:$S$20,2,FALSE)</f>
        <v>CHEST_ITEM_TYPE_T2_PART</v>
      </c>
      <c r="U142" s="3" t="str">
        <f>IF(COUNTIF(U$124:U141,T142)=0,T142,"")</f>
        <v>CHEST_ITEM_TYPE_T2_PART</v>
      </c>
      <c r="V142" s="3" t="str">
        <f t="shared" si="103"/>
        <v>CHEST_ITEM_TYPE_T2_TANK,CHEST_ITEM_TYPE_T3_TANK,CHEST_ITEM_TYPE_T2_SHARD,CHEST_ITEM_TYPE_T3_SHARD,CHEST_ITEM_TYPE_T2_PART</v>
      </c>
      <c r="W142" s="13">
        <f t="shared" si="98"/>
        <v>0.42899999999999999</v>
      </c>
      <c r="X142" s="3" t="str">
        <f t="shared" si="99"/>
        <v>42.9%</v>
      </c>
      <c r="Y142" s="3" t="str">
        <f t="shared" si="104"/>
        <v>4.7%,4.4%,18.6%,29.4%,42.9%</v>
      </c>
    </row>
    <row r="143" spans="2:25" x14ac:dyDescent="0.3">
      <c r="B143" s="2">
        <f>数据源!BV175</f>
        <v>5</v>
      </c>
      <c r="C143" s="2" t="str">
        <f>数据源!BW175</f>
        <v>T2LP3</v>
      </c>
      <c r="D143" s="2" t="str">
        <f>数据源!BX175</f>
        <v>部件</v>
      </c>
      <c r="E143" s="2">
        <f>数据源!BY175</f>
        <v>114.80000000000001</v>
      </c>
      <c r="F143" s="2">
        <f>数据源!BZ175</f>
        <v>1.5</v>
      </c>
      <c r="G143" s="2">
        <f>数据源!CA175</f>
        <v>1.8599999999999998E-2</v>
      </c>
      <c r="H143" s="2">
        <f>数据源!CB175</f>
        <v>1.2961672473867593E-2</v>
      </c>
      <c r="I143" s="2">
        <f>数据源!CC175</f>
        <v>130</v>
      </c>
      <c r="J143" s="3">
        <f t="shared" si="94"/>
        <v>1</v>
      </c>
      <c r="K143" s="3">
        <f t="shared" si="95"/>
        <v>2</v>
      </c>
      <c r="L143" s="3" t="str">
        <f t="shared" si="96"/>
        <v>部件</v>
      </c>
      <c r="M143" s="3">
        <f t="shared" ca="1" si="97"/>
        <v>92003</v>
      </c>
      <c r="N143" s="3" t="str">
        <f t="shared" ca="1" si="100"/>
        <v>11221,12221,13221,11311,12311,13311,11321,12321,13321,51221,52221,53221,51311,52311,53311,51321,52321,53321,92001,92003</v>
      </c>
      <c r="O143" s="3" t="str">
        <f t="shared" si="101"/>
        <v>85,85,85,53,53,53,27,27,27,338,338,338,266,266,266,266,266,266,130,130</v>
      </c>
      <c r="P143" s="1" t="str">
        <f t="shared" si="102"/>
        <v>(1,1),(1,1),(1,1),(1,1),(1,1),(1,1),(1,1),(1,1),(1,1),(2,3),(2,3),(2,3),(1,3),(1,3),(1,3),(1,2),(1,2),(1,2),(1,2),(1,2)</v>
      </c>
      <c r="Q143" s="3" t="str">
        <f>IF(D143="坦克碎片",VLOOKUP(C143,道具信息!$N$2:$O$291,2,FALSE)&amp;"碎片",VLOOKUP(C143,道具信息!$N$2:$O$291,2,FALSE))</f>
        <v>T2部件</v>
      </c>
      <c r="R143" s="3">
        <f t="shared" si="92"/>
        <v>2332</v>
      </c>
      <c r="S143" s="11">
        <f t="shared" si="93"/>
        <v>0.42899999999999999</v>
      </c>
      <c r="T143" s="3" t="str">
        <f>VLOOKUP(Q143,道具信息!$Q$3:$S$20,2,FALSE)</f>
        <v>CHEST_ITEM_TYPE_T2_PART</v>
      </c>
      <c r="U143" s="3" t="str">
        <f>IF(COUNTIF(U$124:U142,T143)=0,T143,"")</f>
        <v/>
      </c>
      <c r="V143" s="3" t="str">
        <f t="shared" si="103"/>
        <v>CHEST_ITEM_TYPE_T2_TANK,CHEST_ITEM_TYPE_T3_TANK,CHEST_ITEM_TYPE_T2_SHARD,CHEST_ITEM_TYPE_T3_SHARD,CHEST_ITEM_TYPE_T2_PART</v>
      </c>
      <c r="W143" s="13" t="str">
        <f t="shared" si="98"/>
        <v/>
      </c>
      <c r="X143" s="3" t="str">
        <f t="shared" si="99"/>
        <v/>
      </c>
      <c r="Y143" s="3" t="str">
        <f t="shared" si="104"/>
        <v>4.7%,4.4%,18.6%,29.4%,42.9%</v>
      </c>
    </row>
    <row r="144" spans="2:25" x14ac:dyDescent="0.3">
      <c r="B144" s="2">
        <f>数据源!BV176</f>
        <v>5</v>
      </c>
      <c r="C144" s="2" t="str">
        <f>数据源!BW176</f>
        <v>T2LP5</v>
      </c>
      <c r="D144" s="2" t="str">
        <f>数据源!BX176</f>
        <v>部件</v>
      </c>
      <c r="E144" s="2">
        <f>数据源!BY176</f>
        <v>114.80000000000001</v>
      </c>
      <c r="F144" s="2">
        <f>数据源!BZ176</f>
        <v>1.5</v>
      </c>
      <c r="G144" s="2">
        <f>数据源!CA176</f>
        <v>1.8599999999999998E-2</v>
      </c>
      <c r="H144" s="2">
        <f>数据源!CB176</f>
        <v>1.2961672473867593E-2</v>
      </c>
      <c r="I144" s="2">
        <f>数据源!CC176</f>
        <v>130</v>
      </c>
      <c r="J144" s="3">
        <f t="shared" si="94"/>
        <v>1</v>
      </c>
      <c r="K144" s="3">
        <f t="shared" si="95"/>
        <v>2</v>
      </c>
      <c r="L144" s="3" t="str">
        <f t="shared" si="96"/>
        <v>部件</v>
      </c>
      <c r="M144" s="3">
        <f t="shared" ca="1" si="97"/>
        <v>92005</v>
      </c>
      <c r="N144" s="3" t="str">
        <f t="shared" ca="1" si="100"/>
        <v>11221,12221,13221,11311,12311,13311,11321,12321,13321,51221,52221,53221,51311,52311,53311,51321,52321,53321,92001,92003,92005</v>
      </c>
      <c r="O144" s="3" t="str">
        <f t="shared" si="101"/>
        <v>85,85,85,53,53,53,27,27,27,338,338,338,266,266,266,266,266,266,130,130,130</v>
      </c>
      <c r="P144" s="1" t="str">
        <f t="shared" si="102"/>
        <v>(1,1),(1,1),(1,1),(1,1),(1,1),(1,1),(1,1),(1,1),(1,1),(2,3),(2,3),(2,3),(1,3),(1,3),(1,3),(1,2),(1,2),(1,2),(1,2),(1,2),(1,2)</v>
      </c>
      <c r="Q144" s="3" t="str">
        <f>IF(D144="坦克碎片",VLOOKUP(C144,道具信息!$N$2:$O$291,2,FALSE)&amp;"碎片",VLOOKUP(C144,道具信息!$N$2:$O$291,2,FALSE))</f>
        <v>T2部件</v>
      </c>
      <c r="R144" s="3">
        <f t="shared" si="92"/>
        <v>2332</v>
      </c>
      <c r="S144" s="11">
        <f t="shared" si="93"/>
        <v>0.42899999999999999</v>
      </c>
      <c r="T144" s="3" t="str">
        <f>VLOOKUP(Q144,道具信息!$Q$3:$S$20,2,FALSE)</f>
        <v>CHEST_ITEM_TYPE_T2_PART</v>
      </c>
      <c r="U144" s="3" t="str">
        <f>IF(COUNTIF(U$124:U143,T144)=0,T144,"")</f>
        <v/>
      </c>
      <c r="V144" s="3" t="str">
        <f t="shared" si="103"/>
        <v>CHEST_ITEM_TYPE_T2_TANK,CHEST_ITEM_TYPE_T3_TANK,CHEST_ITEM_TYPE_T2_SHARD,CHEST_ITEM_TYPE_T3_SHARD,CHEST_ITEM_TYPE_T2_PART</v>
      </c>
      <c r="W144" s="13" t="str">
        <f t="shared" si="98"/>
        <v/>
      </c>
      <c r="X144" s="3" t="str">
        <f t="shared" si="99"/>
        <v/>
      </c>
      <c r="Y144" s="3" t="str">
        <f t="shared" si="104"/>
        <v>4.7%,4.4%,18.6%,29.4%,42.9%</v>
      </c>
    </row>
    <row r="145" spans="2:25" x14ac:dyDescent="0.3">
      <c r="B145" s="2">
        <f>数据源!BV177</f>
        <v>5</v>
      </c>
      <c r="C145" s="2" t="str">
        <f>数据源!BW177</f>
        <v>T2MP1</v>
      </c>
      <c r="D145" s="2" t="str">
        <f>数据源!BX177</f>
        <v>部件</v>
      </c>
      <c r="E145" s="2">
        <f>数据源!BY177</f>
        <v>114.80000000000001</v>
      </c>
      <c r="F145" s="2">
        <f>数据源!BZ177</f>
        <v>1.5</v>
      </c>
      <c r="G145" s="2">
        <f>数据源!CA177</f>
        <v>1.8599999999999998E-2</v>
      </c>
      <c r="H145" s="2">
        <f>数据源!CB177</f>
        <v>1.2961672473867593E-2</v>
      </c>
      <c r="I145" s="2">
        <f>数据源!CC177</f>
        <v>130</v>
      </c>
      <c r="J145" s="3">
        <f t="shared" si="94"/>
        <v>1</v>
      </c>
      <c r="K145" s="3">
        <f t="shared" si="95"/>
        <v>2</v>
      </c>
      <c r="L145" s="3" t="str">
        <f t="shared" si="96"/>
        <v>部件</v>
      </c>
      <c r="M145" s="3">
        <f t="shared" ca="1" si="97"/>
        <v>92101</v>
      </c>
      <c r="N145" s="3" t="str">
        <f t="shared" ca="1" si="100"/>
        <v>11221,12221,13221,11311,12311,13311,11321,12321,13321,51221,52221,53221,51311,52311,53311,51321,52321,53321,92001,92003,92005,92101</v>
      </c>
      <c r="O145" s="3" t="str">
        <f t="shared" si="101"/>
        <v>85,85,85,53,53,53,27,27,27,338,338,338,266,266,266,266,266,266,130,130,130,130</v>
      </c>
      <c r="P145" s="1" t="str">
        <f t="shared" si="102"/>
        <v>(1,1),(1,1),(1,1),(1,1),(1,1),(1,1),(1,1),(1,1),(1,1),(2,3),(2,3),(2,3),(1,3),(1,3),(1,3),(1,2),(1,2),(1,2),(1,2),(1,2),(1,2),(1,2)</v>
      </c>
      <c r="Q145" s="3" t="str">
        <f>IF(D145="坦克碎片",VLOOKUP(C145,道具信息!$N$2:$O$291,2,FALSE)&amp;"碎片",VLOOKUP(C145,道具信息!$N$2:$O$291,2,FALSE))</f>
        <v>T2部件</v>
      </c>
      <c r="R145" s="3">
        <f t="shared" si="92"/>
        <v>2332</v>
      </c>
      <c r="S145" s="11">
        <f t="shared" si="93"/>
        <v>0.42899999999999999</v>
      </c>
      <c r="T145" s="3" t="str">
        <f>VLOOKUP(Q145,道具信息!$Q$3:$S$20,2,FALSE)</f>
        <v>CHEST_ITEM_TYPE_T2_PART</v>
      </c>
      <c r="U145" s="3" t="str">
        <f>IF(COUNTIF(U$124:U144,T145)=0,T145,"")</f>
        <v/>
      </c>
      <c r="V145" s="3" t="str">
        <f t="shared" si="103"/>
        <v>CHEST_ITEM_TYPE_T2_TANK,CHEST_ITEM_TYPE_T3_TANK,CHEST_ITEM_TYPE_T2_SHARD,CHEST_ITEM_TYPE_T3_SHARD,CHEST_ITEM_TYPE_T2_PART</v>
      </c>
      <c r="W145" s="13" t="str">
        <f t="shared" si="98"/>
        <v/>
      </c>
      <c r="X145" s="3" t="str">
        <f t="shared" si="99"/>
        <v/>
      </c>
      <c r="Y145" s="3" t="str">
        <f t="shared" si="104"/>
        <v>4.7%,4.4%,18.6%,29.4%,42.9%</v>
      </c>
    </row>
    <row r="146" spans="2:25" x14ac:dyDescent="0.3">
      <c r="B146" s="2">
        <f>数据源!BV178</f>
        <v>5</v>
      </c>
      <c r="C146" s="2" t="str">
        <f>数据源!BW178</f>
        <v>T2MP3</v>
      </c>
      <c r="D146" s="2" t="str">
        <f>数据源!BX178</f>
        <v>部件</v>
      </c>
      <c r="E146" s="2">
        <f>数据源!BY178</f>
        <v>114.80000000000001</v>
      </c>
      <c r="F146" s="2">
        <f>数据源!BZ178</f>
        <v>1.5</v>
      </c>
      <c r="G146" s="2">
        <f>数据源!CA178</f>
        <v>1.8599999999999998E-2</v>
      </c>
      <c r="H146" s="2">
        <f>数据源!CB178</f>
        <v>1.2961672473867593E-2</v>
      </c>
      <c r="I146" s="2">
        <f>数据源!CC178</f>
        <v>130</v>
      </c>
      <c r="J146" s="3">
        <f t="shared" si="94"/>
        <v>1</v>
      </c>
      <c r="K146" s="3">
        <f t="shared" si="95"/>
        <v>2</v>
      </c>
      <c r="L146" s="3" t="str">
        <f t="shared" si="96"/>
        <v>部件</v>
      </c>
      <c r="M146" s="3">
        <f t="shared" ca="1" si="97"/>
        <v>92103</v>
      </c>
      <c r="N146" s="3" t="str">
        <f t="shared" ca="1" si="100"/>
        <v>11221,12221,13221,11311,12311,13311,11321,12321,13321,51221,52221,53221,51311,52311,53311,51321,52321,53321,92001,92003,92005,92101,92103</v>
      </c>
      <c r="O146" s="3" t="str">
        <f t="shared" si="101"/>
        <v>85,85,85,53,53,53,27,27,27,338,338,338,266,266,266,266,266,266,130,130,130,130,130</v>
      </c>
      <c r="P146" s="1" t="str">
        <f t="shared" si="102"/>
        <v>(1,1),(1,1),(1,1),(1,1),(1,1),(1,1),(1,1),(1,1),(1,1),(2,3),(2,3),(2,3),(1,3),(1,3),(1,3),(1,2),(1,2),(1,2),(1,2),(1,2),(1,2),(1,2),(1,2)</v>
      </c>
      <c r="Q146" s="3" t="str">
        <f>IF(D146="坦克碎片",VLOOKUP(C146,道具信息!$N$2:$O$291,2,FALSE)&amp;"碎片",VLOOKUP(C146,道具信息!$N$2:$O$291,2,FALSE))</f>
        <v>T2部件</v>
      </c>
      <c r="R146" s="3">
        <f t="shared" si="92"/>
        <v>2332</v>
      </c>
      <c r="S146" s="11">
        <f t="shared" si="93"/>
        <v>0.42899999999999999</v>
      </c>
      <c r="T146" s="3" t="str">
        <f>VLOOKUP(Q146,道具信息!$Q$3:$S$20,2,FALSE)</f>
        <v>CHEST_ITEM_TYPE_T2_PART</v>
      </c>
      <c r="U146" s="3" t="str">
        <f>IF(COUNTIF(U$124:U145,T146)=0,T146,"")</f>
        <v/>
      </c>
      <c r="V146" s="3" t="str">
        <f t="shared" si="103"/>
        <v>CHEST_ITEM_TYPE_T2_TANK,CHEST_ITEM_TYPE_T3_TANK,CHEST_ITEM_TYPE_T2_SHARD,CHEST_ITEM_TYPE_T3_SHARD,CHEST_ITEM_TYPE_T2_PART</v>
      </c>
      <c r="W146" s="13" t="str">
        <f t="shared" si="98"/>
        <v/>
      </c>
      <c r="X146" s="3" t="str">
        <f t="shared" si="99"/>
        <v/>
      </c>
      <c r="Y146" s="3" t="str">
        <f t="shared" si="104"/>
        <v>4.7%,4.4%,18.6%,29.4%,42.9%</v>
      </c>
    </row>
    <row r="147" spans="2:25" x14ac:dyDescent="0.3">
      <c r="B147" s="2">
        <f>数据源!BV179</f>
        <v>5</v>
      </c>
      <c r="C147" s="2" t="str">
        <f>数据源!BW179</f>
        <v>T2MP5</v>
      </c>
      <c r="D147" s="2" t="str">
        <f>数据源!BX179</f>
        <v>部件</v>
      </c>
      <c r="E147" s="2">
        <f>数据源!BY179</f>
        <v>114.80000000000001</v>
      </c>
      <c r="F147" s="2">
        <f>数据源!BZ179</f>
        <v>1.5</v>
      </c>
      <c r="G147" s="2">
        <f>数据源!CA179</f>
        <v>1.8599999999999998E-2</v>
      </c>
      <c r="H147" s="2">
        <f>数据源!CB179</f>
        <v>1.2961672473867593E-2</v>
      </c>
      <c r="I147" s="2">
        <f>数据源!CC179</f>
        <v>130</v>
      </c>
      <c r="J147" s="3">
        <f t="shared" si="94"/>
        <v>1</v>
      </c>
      <c r="K147" s="3">
        <f t="shared" si="95"/>
        <v>2</v>
      </c>
      <c r="L147" s="3" t="str">
        <f t="shared" si="96"/>
        <v>部件</v>
      </c>
      <c r="M147" s="3">
        <f t="shared" ca="1" si="97"/>
        <v>92105</v>
      </c>
      <c r="N147" s="3" t="str">
        <f t="shared" ca="1" si="100"/>
        <v>11221,12221,13221,11311,12311,13311,11321,12321,13321,51221,52221,53221,51311,52311,53311,51321,52321,53321,92001,92003,92005,92101,92103,92105</v>
      </c>
      <c r="O147" s="3" t="str">
        <f t="shared" si="101"/>
        <v>85,85,85,53,53,53,27,27,27,338,338,338,266,266,266,266,266,266,130,130,130,130,130,130</v>
      </c>
      <c r="P147" s="1" t="str">
        <f t="shared" si="102"/>
        <v>(1,1),(1,1),(1,1),(1,1),(1,1),(1,1),(1,1),(1,1),(1,1),(2,3),(2,3),(2,3),(1,3),(1,3),(1,3),(1,2),(1,2),(1,2),(1,2),(1,2),(1,2),(1,2),(1,2),(1,2)</v>
      </c>
      <c r="Q147" s="3" t="str">
        <f>IF(D147="坦克碎片",VLOOKUP(C147,道具信息!$N$2:$O$291,2,FALSE)&amp;"碎片",VLOOKUP(C147,道具信息!$N$2:$O$291,2,FALSE))</f>
        <v>T2部件</v>
      </c>
      <c r="R147" s="3">
        <f t="shared" si="92"/>
        <v>2332</v>
      </c>
      <c r="S147" s="11">
        <f t="shared" si="93"/>
        <v>0.42899999999999999</v>
      </c>
      <c r="T147" s="3" t="str">
        <f>VLOOKUP(Q147,道具信息!$Q$3:$S$20,2,FALSE)</f>
        <v>CHEST_ITEM_TYPE_T2_PART</v>
      </c>
      <c r="U147" s="3" t="str">
        <f>IF(COUNTIF(U$124:U146,T147)=0,T147,"")</f>
        <v/>
      </c>
      <c r="V147" s="3" t="str">
        <f t="shared" si="103"/>
        <v>CHEST_ITEM_TYPE_T2_TANK,CHEST_ITEM_TYPE_T3_TANK,CHEST_ITEM_TYPE_T2_SHARD,CHEST_ITEM_TYPE_T3_SHARD,CHEST_ITEM_TYPE_T2_PART</v>
      </c>
      <c r="W147" s="13" t="str">
        <f t="shared" si="98"/>
        <v/>
      </c>
      <c r="X147" s="3" t="str">
        <f t="shared" si="99"/>
        <v/>
      </c>
      <c r="Y147" s="3" t="str">
        <f t="shared" si="104"/>
        <v>4.7%,4.4%,18.6%,29.4%,42.9%</v>
      </c>
    </row>
    <row r="148" spans="2:25" x14ac:dyDescent="0.3">
      <c r="B148" s="2">
        <f>数据源!BV180</f>
        <v>5</v>
      </c>
      <c r="C148" s="2" t="str">
        <f>数据源!BW180</f>
        <v>T2HP1</v>
      </c>
      <c r="D148" s="2" t="str">
        <f>数据源!BX180</f>
        <v>部件</v>
      </c>
      <c r="E148" s="2">
        <f>数据源!BY180</f>
        <v>114.80000000000001</v>
      </c>
      <c r="F148" s="2">
        <f>数据源!BZ180</f>
        <v>1.5</v>
      </c>
      <c r="G148" s="2">
        <f>数据源!CA180</f>
        <v>1.8599999999999998E-2</v>
      </c>
      <c r="H148" s="2">
        <f>数据源!CB180</f>
        <v>1.2961672473867593E-2</v>
      </c>
      <c r="I148" s="2">
        <f>数据源!CC180</f>
        <v>130</v>
      </c>
      <c r="J148" s="3">
        <f t="shared" si="94"/>
        <v>1</v>
      </c>
      <c r="K148" s="3">
        <f t="shared" si="95"/>
        <v>2</v>
      </c>
      <c r="L148" s="3" t="str">
        <f t="shared" si="96"/>
        <v>部件</v>
      </c>
      <c r="M148" s="3">
        <f t="shared" ca="1" si="97"/>
        <v>92201</v>
      </c>
      <c r="N148" s="3" t="str">
        <f t="shared" ca="1" si="100"/>
        <v>11221,12221,13221,11311,12311,13311,11321,12321,13321,51221,52221,53221,51311,52311,53311,51321,52321,53321,92001,92003,92005,92101,92103,92105,92201</v>
      </c>
      <c r="O148" s="3" t="str">
        <f t="shared" si="101"/>
        <v>85,85,85,53,53,53,27,27,27,338,338,338,266,266,266,266,266,266,130,130,130,130,130,130,130</v>
      </c>
      <c r="P148" s="1" t="str">
        <f t="shared" si="102"/>
        <v>(1,1),(1,1),(1,1),(1,1),(1,1),(1,1),(1,1),(1,1),(1,1),(2,3),(2,3),(2,3),(1,3),(1,3),(1,3),(1,2),(1,2),(1,2),(1,2),(1,2),(1,2),(1,2),(1,2),(1,2),(1,2)</v>
      </c>
      <c r="Q148" s="3" t="str">
        <f>IF(D148="坦克碎片",VLOOKUP(C148,道具信息!$N$2:$O$291,2,FALSE)&amp;"碎片",VLOOKUP(C148,道具信息!$N$2:$O$291,2,FALSE))</f>
        <v>T2部件</v>
      </c>
      <c r="R148" s="3">
        <f t="shared" si="92"/>
        <v>2332</v>
      </c>
      <c r="S148" s="11">
        <f t="shared" si="93"/>
        <v>0.42899999999999999</v>
      </c>
      <c r="T148" s="3" t="str">
        <f>VLOOKUP(Q148,道具信息!$Q$3:$S$20,2,FALSE)</f>
        <v>CHEST_ITEM_TYPE_T2_PART</v>
      </c>
      <c r="U148" s="3" t="str">
        <f>IF(COUNTIF(U$124:U147,T148)=0,T148,"")</f>
        <v/>
      </c>
      <c r="V148" s="3" t="str">
        <f t="shared" si="103"/>
        <v>CHEST_ITEM_TYPE_T2_TANK,CHEST_ITEM_TYPE_T3_TANK,CHEST_ITEM_TYPE_T2_SHARD,CHEST_ITEM_TYPE_T3_SHARD,CHEST_ITEM_TYPE_T2_PART</v>
      </c>
      <c r="W148" s="13" t="str">
        <f t="shared" si="98"/>
        <v/>
      </c>
      <c r="X148" s="3" t="str">
        <f t="shared" si="99"/>
        <v/>
      </c>
      <c r="Y148" s="3" t="str">
        <f t="shared" si="104"/>
        <v>4.7%,4.4%,18.6%,29.4%,42.9%</v>
      </c>
    </row>
    <row r="149" spans="2:25" x14ac:dyDescent="0.3">
      <c r="B149" s="2">
        <f>数据源!BV181</f>
        <v>5</v>
      </c>
      <c r="C149" s="2" t="str">
        <f>数据源!BW181</f>
        <v>T2HP3</v>
      </c>
      <c r="D149" s="2" t="str">
        <f>数据源!BX181</f>
        <v>部件</v>
      </c>
      <c r="E149" s="2">
        <f>数据源!BY181</f>
        <v>114.80000000000001</v>
      </c>
      <c r="F149" s="2">
        <f>数据源!BZ181</f>
        <v>1.5</v>
      </c>
      <c r="G149" s="2">
        <f>数据源!CA181</f>
        <v>1.8599999999999998E-2</v>
      </c>
      <c r="H149" s="2">
        <f>数据源!CB181</f>
        <v>1.2961672473867593E-2</v>
      </c>
      <c r="I149" s="2">
        <f>数据源!CC181</f>
        <v>130</v>
      </c>
      <c r="J149" s="3">
        <f t="shared" si="94"/>
        <v>1</v>
      </c>
      <c r="K149" s="3">
        <f t="shared" si="95"/>
        <v>2</v>
      </c>
      <c r="L149" s="3" t="str">
        <f t="shared" si="96"/>
        <v>部件</v>
      </c>
      <c r="M149" s="3">
        <f t="shared" ca="1" si="97"/>
        <v>92203</v>
      </c>
      <c r="N149" s="3" t="str">
        <f t="shared" ca="1" si="100"/>
        <v>11221,12221,13221,11311,12311,13311,11321,12321,13321,51221,52221,53221,51311,52311,53311,51321,52321,53321,92001,92003,92005,92101,92103,92105,92201,92203</v>
      </c>
      <c r="O149" s="3" t="str">
        <f t="shared" si="101"/>
        <v>85,85,85,53,53,53,27,27,27,338,338,338,266,266,266,266,266,266,130,130,130,130,130,130,130,130</v>
      </c>
      <c r="P149" s="1" t="str">
        <f t="shared" si="102"/>
        <v>(1,1),(1,1),(1,1),(1,1),(1,1),(1,1),(1,1),(1,1),(1,1),(2,3),(2,3),(2,3),(1,3),(1,3),(1,3),(1,2),(1,2),(1,2),(1,2),(1,2),(1,2),(1,2),(1,2),(1,2),(1,2),(1,2)</v>
      </c>
      <c r="Q149" s="3" t="str">
        <f>IF(D149="坦克碎片",VLOOKUP(C149,道具信息!$N$2:$O$291,2,FALSE)&amp;"碎片",VLOOKUP(C149,道具信息!$N$2:$O$291,2,FALSE))</f>
        <v>T2部件</v>
      </c>
      <c r="R149" s="3">
        <f t="shared" si="92"/>
        <v>2332</v>
      </c>
      <c r="S149" s="11">
        <f t="shared" si="93"/>
        <v>0.42899999999999999</v>
      </c>
      <c r="T149" s="3" t="str">
        <f>VLOOKUP(Q149,道具信息!$Q$3:$S$20,2,FALSE)</f>
        <v>CHEST_ITEM_TYPE_T2_PART</v>
      </c>
      <c r="U149" s="3" t="str">
        <f>IF(COUNTIF(U$124:U148,T149)=0,T149,"")</f>
        <v/>
      </c>
      <c r="V149" s="3" t="str">
        <f t="shared" si="103"/>
        <v>CHEST_ITEM_TYPE_T2_TANK,CHEST_ITEM_TYPE_T3_TANK,CHEST_ITEM_TYPE_T2_SHARD,CHEST_ITEM_TYPE_T3_SHARD,CHEST_ITEM_TYPE_T2_PART</v>
      </c>
      <c r="W149" s="13" t="str">
        <f t="shared" si="98"/>
        <v/>
      </c>
      <c r="X149" s="3" t="str">
        <f t="shared" si="99"/>
        <v/>
      </c>
      <c r="Y149" s="3" t="str">
        <f t="shared" si="104"/>
        <v>4.7%,4.4%,18.6%,29.4%,42.9%</v>
      </c>
    </row>
    <row r="150" spans="2:25" x14ac:dyDescent="0.3">
      <c r="B150" s="2">
        <f>数据源!BV182</f>
        <v>5</v>
      </c>
      <c r="C150" s="2" t="str">
        <f>数据源!BW182</f>
        <v>T2HP5</v>
      </c>
      <c r="D150" s="2" t="str">
        <f>数据源!BX182</f>
        <v>部件</v>
      </c>
      <c r="E150" s="2">
        <f>数据源!BY182</f>
        <v>114.80000000000001</v>
      </c>
      <c r="F150" s="2">
        <f>数据源!BZ182</f>
        <v>1.5</v>
      </c>
      <c r="G150" s="2">
        <f>数据源!CA182</f>
        <v>1.8599999999999998E-2</v>
      </c>
      <c r="H150" s="2">
        <f>数据源!CB182</f>
        <v>1.2961672473867593E-2</v>
      </c>
      <c r="I150" s="2">
        <f>数据源!CC182</f>
        <v>130</v>
      </c>
      <c r="J150" s="3">
        <f t="shared" si="94"/>
        <v>1</v>
      </c>
      <c r="K150" s="3">
        <f t="shared" si="95"/>
        <v>2</v>
      </c>
      <c r="L150" s="3" t="str">
        <f t="shared" si="96"/>
        <v>部件</v>
      </c>
      <c r="M150" s="3">
        <f t="shared" ca="1" si="97"/>
        <v>92205</v>
      </c>
      <c r="N150" s="3" t="str">
        <f t="shared" ca="1" si="100"/>
        <v>11221,12221,13221,11311,12311,13311,11321,12321,13321,51221,52221,53221,51311,52311,53311,51321,52321,53321,92001,92003,92005,92101,92103,92105,92201,92203,92205</v>
      </c>
      <c r="O150" s="3" t="str">
        <f t="shared" si="101"/>
        <v>85,85,85,53,53,53,27,27,27,338,338,338,266,266,266,266,266,266,130,130,130,130,130,130,130,130,130</v>
      </c>
      <c r="P150" s="1" t="str">
        <f t="shared" si="102"/>
        <v>(1,1),(1,1),(1,1),(1,1),(1,1),(1,1),(1,1),(1,1),(1,1),(2,3),(2,3),(2,3),(1,3),(1,3),(1,3),(1,2),(1,2),(1,2),(1,2),(1,2),(1,2),(1,2),(1,2),(1,2),(1,2),(1,2),(1,2)</v>
      </c>
      <c r="Q150" s="3" t="str">
        <f>IF(D150="坦克碎片",VLOOKUP(C150,道具信息!$N$2:$O$291,2,FALSE)&amp;"碎片",VLOOKUP(C150,道具信息!$N$2:$O$291,2,FALSE))</f>
        <v>T2部件</v>
      </c>
      <c r="R150" s="3">
        <f t="shared" si="92"/>
        <v>2332</v>
      </c>
      <c r="S150" s="11">
        <f t="shared" si="93"/>
        <v>0.42899999999999999</v>
      </c>
      <c r="T150" s="3" t="str">
        <f>VLOOKUP(Q150,道具信息!$Q$3:$S$20,2,FALSE)</f>
        <v>CHEST_ITEM_TYPE_T2_PART</v>
      </c>
      <c r="U150" s="3" t="str">
        <f>IF(COUNTIF(U$124:U149,T150)=0,T150,"")</f>
        <v/>
      </c>
      <c r="V150" s="3" t="str">
        <f t="shared" si="103"/>
        <v>CHEST_ITEM_TYPE_T2_TANK,CHEST_ITEM_TYPE_T3_TANK,CHEST_ITEM_TYPE_T2_SHARD,CHEST_ITEM_TYPE_T3_SHARD,CHEST_ITEM_TYPE_T2_PART</v>
      </c>
      <c r="W150" s="13" t="str">
        <f t="shared" si="98"/>
        <v/>
      </c>
      <c r="X150" s="3" t="str">
        <f t="shared" si="99"/>
        <v/>
      </c>
      <c r="Y150" s="3" t="str">
        <f t="shared" si="104"/>
        <v>4.7%,4.4%,18.6%,29.4%,42.9%</v>
      </c>
    </row>
    <row r="151" spans="2:25" x14ac:dyDescent="0.3">
      <c r="B151" s="2">
        <f>数据源!BV183</f>
        <v>5</v>
      </c>
      <c r="C151" s="2" t="str">
        <f>数据源!BW183</f>
        <v>T2LP2</v>
      </c>
      <c r="D151" s="2" t="str">
        <f>数据源!BX183</f>
        <v>部件</v>
      </c>
      <c r="E151" s="2">
        <f>数据源!BY183</f>
        <v>114.80000000000001</v>
      </c>
      <c r="F151" s="2">
        <f>数据源!BZ183</f>
        <v>1.5</v>
      </c>
      <c r="G151" s="2">
        <f>数据源!CA183</f>
        <v>1.8599999999999998E-2</v>
      </c>
      <c r="H151" s="2">
        <f>数据源!CB183</f>
        <v>1.2961672473867593E-2</v>
      </c>
      <c r="I151" s="2">
        <f>数据源!CC183</f>
        <v>130</v>
      </c>
      <c r="J151" s="3">
        <f t="shared" si="94"/>
        <v>1</v>
      </c>
      <c r="K151" s="3">
        <f t="shared" si="95"/>
        <v>2</v>
      </c>
      <c r="L151" s="3" t="str">
        <f t="shared" si="96"/>
        <v>部件</v>
      </c>
      <c r="M151" s="3">
        <f t="shared" ca="1" si="97"/>
        <v>92002</v>
      </c>
      <c r="N151" s="3" t="str">
        <f t="shared" ca="1" si="100"/>
        <v>11221,12221,13221,11311,12311,13311,11321,12321,13321,51221,52221,53221,51311,52311,53311,51321,52321,53321,92001,92003,92005,92101,92103,92105,92201,92203,92205,92002</v>
      </c>
      <c r="O151" s="3" t="str">
        <f t="shared" si="101"/>
        <v>85,85,85,53,53,53,27,27,27,338,338,338,266,266,266,266,266,266,130,130,130,130,130,130,130,130,130,130</v>
      </c>
      <c r="P151" s="1" t="str">
        <f t="shared" si="102"/>
        <v>(1,1),(1,1),(1,1),(1,1),(1,1),(1,1),(1,1),(1,1),(1,1),(2,3),(2,3),(2,3),(1,3),(1,3),(1,3),(1,2),(1,2),(1,2),(1,2),(1,2),(1,2),(1,2),(1,2),(1,2),(1,2),(1,2),(1,2),(1,2)</v>
      </c>
      <c r="Q151" s="3" t="str">
        <f>IF(D151="坦克碎片",VLOOKUP(C151,道具信息!$N$2:$O$291,2,FALSE)&amp;"碎片",VLOOKUP(C151,道具信息!$N$2:$O$291,2,FALSE))</f>
        <v>T2部件</v>
      </c>
      <c r="R151" s="3">
        <f t="shared" si="92"/>
        <v>2332</v>
      </c>
      <c r="S151" s="11">
        <f t="shared" si="93"/>
        <v>0.42899999999999999</v>
      </c>
      <c r="T151" s="3" t="str">
        <f>VLOOKUP(Q151,道具信息!$Q$3:$S$20,2,FALSE)</f>
        <v>CHEST_ITEM_TYPE_T2_PART</v>
      </c>
      <c r="U151" s="3" t="str">
        <f>IF(COUNTIF(U$124:U150,T151)=0,T151,"")</f>
        <v/>
      </c>
      <c r="V151" s="3" t="str">
        <f t="shared" si="103"/>
        <v>CHEST_ITEM_TYPE_T2_TANK,CHEST_ITEM_TYPE_T3_TANK,CHEST_ITEM_TYPE_T2_SHARD,CHEST_ITEM_TYPE_T3_SHARD,CHEST_ITEM_TYPE_T2_PART</v>
      </c>
      <c r="W151" s="13" t="str">
        <f t="shared" si="98"/>
        <v/>
      </c>
      <c r="X151" s="3" t="str">
        <f t="shared" si="99"/>
        <v/>
      </c>
      <c r="Y151" s="3" t="str">
        <f t="shared" si="104"/>
        <v>4.7%,4.4%,18.6%,29.4%,42.9%</v>
      </c>
    </row>
    <row r="152" spans="2:25" x14ac:dyDescent="0.3">
      <c r="B152" s="2">
        <f>数据源!BV184</f>
        <v>5</v>
      </c>
      <c r="C152" s="2" t="str">
        <f>数据源!BW184</f>
        <v>T2LP4</v>
      </c>
      <c r="D152" s="2" t="str">
        <f>数据源!BX184</f>
        <v>部件</v>
      </c>
      <c r="E152" s="2">
        <f>数据源!BY184</f>
        <v>114.80000000000001</v>
      </c>
      <c r="F152" s="2">
        <f>数据源!BZ184</f>
        <v>1.5</v>
      </c>
      <c r="G152" s="2">
        <f>数据源!CA184</f>
        <v>1.8499999999999999E-2</v>
      </c>
      <c r="H152" s="2">
        <f>数据源!CB184</f>
        <v>1.2891986062717768E-2</v>
      </c>
      <c r="I152" s="2">
        <f>数据源!CC184</f>
        <v>129</v>
      </c>
      <c r="J152" s="3">
        <f t="shared" si="94"/>
        <v>1</v>
      </c>
      <c r="K152" s="3">
        <f t="shared" si="95"/>
        <v>2</v>
      </c>
      <c r="L152" s="3" t="str">
        <f t="shared" si="96"/>
        <v>部件</v>
      </c>
      <c r="M152" s="3">
        <f t="shared" ca="1" si="97"/>
        <v>92004</v>
      </c>
      <c r="N152" s="3" t="str">
        <f t="shared" ca="1" si="100"/>
        <v>11221,12221,13221,11311,12311,13311,11321,12321,13321,51221,52221,53221,51311,52311,53311,51321,52321,53321,92001,92003,92005,92101,92103,92105,92201,92203,92205,92002,92004</v>
      </c>
      <c r="O152" s="3" t="str">
        <f t="shared" si="101"/>
        <v>85,85,85,53,53,53,27,27,27,338,338,338,266,266,266,266,266,266,130,130,130,130,130,130,130,130,130,130,129</v>
      </c>
      <c r="P152" s="1" t="str">
        <f t="shared" si="102"/>
        <v>(1,1),(1,1),(1,1),(1,1),(1,1),(1,1),(1,1),(1,1),(1,1),(2,3),(2,3),(2,3),(1,3),(1,3),(1,3),(1,2),(1,2),(1,2),(1,2),(1,2),(1,2),(1,2),(1,2),(1,2),(1,2),(1,2),(1,2),(1,2),(1,2)</v>
      </c>
      <c r="Q152" s="3" t="str">
        <f>IF(D152="坦克碎片",VLOOKUP(C152,道具信息!$N$2:$O$291,2,FALSE)&amp;"碎片",VLOOKUP(C152,道具信息!$N$2:$O$291,2,FALSE))</f>
        <v>T2部件</v>
      </c>
      <c r="R152" s="3">
        <f t="shared" si="92"/>
        <v>2332</v>
      </c>
      <c r="S152" s="11">
        <f t="shared" si="93"/>
        <v>0.42899999999999999</v>
      </c>
      <c r="T152" s="3" t="str">
        <f>VLOOKUP(Q152,道具信息!$Q$3:$S$20,2,FALSE)</f>
        <v>CHEST_ITEM_TYPE_T2_PART</v>
      </c>
      <c r="U152" s="3" t="str">
        <f>IF(COUNTIF(U$124:U151,T152)=0,T152,"")</f>
        <v/>
      </c>
      <c r="V152" s="3" t="str">
        <f t="shared" si="103"/>
        <v>CHEST_ITEM_TYPE_T2_TANK,CHEST_ITEM_TYPE_T3_TANK,CHEST_ITEM_TYPE_T2_SHARD,CHEST_ITEM_TYPE_T3_SHARD,CHEST_ITEM_TYPE_T2_PART</v>
      </c>
      <c r="W152" s="13" t="str">
        <f t="shared" si="98"/>
        <v/>
      </c>
      <c r="X152" s="3" t="str">
        <f t="shared" si="99"/>
        <v/>
      </c>
      <c r="Y152" s="3" t="str">
        <f t="shared" si="104"/>
        <v>4.7%,4.4%,18.6%,29.4%,42.9%</v>
      </c>
    </row>
    <row r="153" spans="2:25" x14ac:dyDescent="0.3">
      <c r="B153" s="2">
        <f>数据源!BV185</f>
        <v>5</v>
      </c>
      <c r="C153" s="2" t="str">
        <f>数据源!BW185</f>
        <v>T2LP6</v>
      </c>
      <c r="D153" s="2" t="str">
        <f>数据源!BX185</f>
        <v>部件</v>
      </c>
      <c r="E153" s="2">
        <f>数据源!BY185</f>
        <v>114.80000000000001</v>
      </c>
      <c r="F153" s="2">
        <f>数据源!BZ185</f>
        <v>1.5</v>
      </c>
      <c r="G153" s="2">
        <f>数据源!CA185</f>
        <v>1.8499999999999999E-2</v>
      </c>
      <c r="H153" s="2">
        <f>数据源!CB185</f>
        <v>1.2891986062717768E-2</v>
      </c>
      <c r="I153" s="2">
        <f>数据源!CC185</f>
        <v>129</v>
      </c>
      <c r="J153" s="3">
        <f t="shared" si="94"/>
        <v>1</v>
      </c>
      <c r="K153" s="3">
        <f t="shared" si="95"/>
        <v>2</v>
      </c>
      <c r="L153" s="3" t="str">
        <f t="shared" si="96"/>
        <v>部件</v>
      </c>
      <c r="M153" s="3">
        <f t="shared" ca="1" si="97"/>
        <v>92006</v>
      </c>
      <c r="N153" s="3" t="str">
        <f t="shared" ca="1" si="100"/>
        <v>11221,12221,13221,11311,12311,13311,11321,12321,13321,51221,52221,53221,51311,52311,53311,51321,52321,53321,92001,92003,92005,92101,92103,92105,92201,92203,92205,92002,92004,92006</v>
      </c>
      <c r="O153" s="3" t="str">
        <f t="shared" si="101"/>
        <v>85,85,85,53,53,53,27,27,27,338,338,338,266,266,266,266,266,266,130,130,130,130,130,130,130,130,130,130,129,129</v>
      </c>
      <c r="P153" s="1" t="str">
        <f t="shared" si="102"/>
        <v>(1,1),(1,1),(1,1),(1,1),(1,1),(1,1),(1,1),(1,1),(1,1),(2,3),(2,3),(2,3),(1,3),(1,3),(1,3),(1,2),(1,2),(1,2),(1,2),(1,2),(1,2),(1,2),(1,2),(1,2),(1,2),(1,2),(1,2),(1,2),(1,2),(1,2)</v>
      </c>
      <c r="Q153" s="3" t="str">
        <f>IF(D153="坦克碎片",VLOOKUP(C153,道具信息!$N$2:$O$291,2,FALSE)&amp;"碎片",VLOOKUP(C153,道具信息!$N$2:$O$291,2,FALSE))</f>
        <v>T2部件</v>
      </c>
      <c r="R153" s="3">
        <f t="shared" si="92"/>
        <v>2332</v>
      </c>
      <c r="S153" s="11">
        <f t="shared" si="93"/>
        <v>0.42899999999999999</v>
      </c>
      <c r="T153" s="3" t="str">
        <f>VLOOKUP(Q153,道具信息!$Q$3:$S$20,2,FALSE)</f>
        <v>CHEST_ITEM_TYPE_T2_PART</v>
      </c>
      <c r="U153" s="3" t="str">
        <f>IF(COUNTIF(U$124:U152,T153)=0,T153,"")</f>
        <v/>
      </c>
      <c r="V153" s="3" t="str">
        <f t="shared" si="103"/>
        <v>CHEST_ITEM_TYPE_T2_TANK,CHEST_ITEM_TYPE_T3_TANK,CHEST_ITEM_TYPE_T2_SHARD,CHEST_ITEM_TYPE_T3_SHARD,CHEST_ITEM_TYPE_T2_PART</v>
      </c>
      <c r="W153" s="13" t="str">
        <f t="shared" si="98"/>
        <v/>
      </c>
      <c r="X153" s="3" t="str">
        <f t="shared" si="99"/>
        <v/>
      </c>
      <c r="Y153" s="3" t="str">
        <f t="shared" si="104"/>
        <v>4.7%,4.4%,18.6%,29.4%,42.9%</v>
      </c>
    </row>
    <row r="154" spans="2:25" x14ac:dyDescent="0.3">
      <c r="B154" s="2">
        <f>数据源!BV186</f>
        <v>5</v>
      </c>
      <c r="C154" s="2" t="str">
        <f>数据源!BW186</f>
        <v>T2MP2</v>
      </c>
      <c r="D154" s="2" t="str">
        <f>数据源!BX186</f>
        <v>部件</v>
      </c>
      <c r="E154" s="2">
        <f>数据源!BY186</f>
        <v>114.80000000000001</v>
      </c>
      <c r="F154" s="2">
        <f>数据源!BZ186</f>
        <v>1.5</v>
      </c>
      <c r="G154" s="2">
        <f>数据源!CA186</f>
        <v>1.8499999999999999E-2</v>
      </c>
      <c r="H154" s="2">
        <f>数据源!CB186</f>
        <v>1.2891986062717768E-2</v>
      </c>
      <c r="I154" s="2">
        <f>数据源!CC186</f>
        <v>129</v>
      </c>
      <c r="J154" s="3">
        <f>ROUNDUP(IF(F154&gt;1,F154-ROUNDDOWN(SQRT(F154),0),F154),0)</f>
        <v>1</v>
      </c>
      <c r="K154" s="3">
        <f>F154*2-J154</f>
        <v>2</v>
      </c>
      <c r="L154" s="3" t="str">
        <f t="shared" si="96"/>
        <v>部件</v>
      </c>
      <c r="M154" s="3">
        <f t="shared" ca="1" si="97"/>
        <v>92102</v>
      </c>
      <c r="N154" s="3" t="str">
        <f t="shared" ca="1" si="100"/>
        <v>11221,12221,13221,11311,12311,13311,11321,12321,13321,51221,52221,53221,51311,52311,53311,51321,52321,53321,92001,92003,92005,92101,92103,92105,92201,92203,92205,92002,92004,92006,92102</v>
      </c>
      <c r="O154" s="3" t="str">
        <f t="shared" si="101"/>
        <v>85,85,85,53,53,53,27,27,27,338,338,338,266,266,266,266,266,266,130,130,130,130,130,130,130,130,130,130,129,129,129</v>
      </c>
      <c r="P154" s="1" t="str">
        <f t="shared" si="102"/>
        <v>(1,1),(1,1),(1,1),(1,1),(1,1),(1,1),(1,1),(1,1),(1,1),(2,3),(2,3),(2,3),(1,3),(1,3),(1,3),(1,2),(1,2),(1,2),(1,2),(1,2),(1,2),(1,2),(1,2),(1,2),(1,2),(1,2),(1,2),(1,2),(1,2),(1,2),(1,2)</v>
      </c>
      <c r="Q154" s="3" t="str">
        <f>IF(D154="坦克碎片",VLOOKUP(C154,道具信息!$N$2:$O$291,2,FALSE)&amp;"碎片",VLOOKUP(C154,道具信息!$N$2:$O$291,2,FALSE))</f>
        <v>T2部件</v>
      </c>
      <c r="R154" s="3">
        <f t="shared" si="92"/>
        <v>2332</v>
      </c>
      <c r="S154" s="11">
        <f t="shared" si="93"/>
        <v>0.42899999999999999</v>
      </c>
      <c r="T154" s="3" t="str">
        <f>VLOOKUP(Q154,道具信息!$Q$3:$S$20,2,FALSE)</f>
        <v>CHEST_ITEM_TYPE_T2_PART</v>
      </c>
      <c r="U154" s="3" t="str">
        <f>IF(COUNTIF(U$124:U153,T154)=0,T154,"")</f>
        <v/>
      </c>
      <c r="V154" s="3" t="str">
        <f t="shared" si="103"/>
        <v>CHEST_ITEM_TYPE_T2_TANK,CHEST_ITEM_TYPE_T3_TANK,CHEST_ITEM_TYPE_T2_SHARD,CHEST_ITEM_TYPE_T3_SHARD,CHEST_ITEM_TYPE_T2_PART</v>
      </c>
      <c r="W154" s="13" t="str">
        <f t="shared" si="98"/>
        <v/>
      </c>
      <c r="X154" s="3" t="str">
        <f t="shared" si="99"/>
        <v/>
      </c>
      <c r="Y154" s="3" t="str">
        <f t="shared" si="104"/>
        <v>4.7%,4.4%,18.6%,29.4%,42.9%</v>
      </c>
    </row>
    <row r="155" spans="2:25" x14ac:dyDescent="0.3">
      <c r="B155" s="2">
        <f>数据源!BV187</f>
        <v>5</v>
      </c>
      <c r="C155" s="2" t="str">
        <f>数据源!BW187</f>
        <v>T2MP4</v>
      </c>
      <c r="D155" s="2" t="str">
        <f>数据源!BX187</f>
        <v>部件</v>
      </c>
      <c r="E155" s="2">
        <f>数据源!BY187</f>
        <v>114.80000000000001</v>
      </c>
      <c r="F155" s="2">
        <f>数据源!BZ187</f>
        <v>1.5</v>
      </c>
      <c r="G155" s="2">
        <f>数据源!CA187</f>
        <v>1.8499999999999999E-2</v>
      </c>
      <c r="H155" s="2">
        <f>数据源!CB187</f>
        <v>1.2891986062717768E-2</v>
      </c>
      <c r="I155" s="2">
        <f>数据源!CC187</f>
        <v>129</v>
      </c>
      <c r="J155" s="3">
        <f t="shared" ref="J155:J159" si="105">ROUNDUP(IF(F155&gt;1,F155-ROUNDDOWN(SQRT(F155),0),F155),0)</f>
        <v>1</v>
      </c>
      <c r="K155" s="3">
        <f t="shared" ref="K155:K159" si="106">F155*2-J155</f>
        <v>2</v>
      </c>
      <c r="L155" s="3" t="str">
        <f t="shared" si="96"/>
        <v>部件</v>
      </c>
      <c r="M155" s="3">
        <f t="shared" ca="1" si="97"/>
        <v>92104</v>
      </c>
      <c r="N155" s="3" t="str">
        <f t="shared" ca="1" si="100"/>
        <v>11221,12221,13221,11311,12311,13311,11321,12321,13321,51221,52221,53221,51311,52311,53311,51321,52321,53321,92001,92003,92005,92101,92103,92105,92201,92203,92205,92002,92004,92006,92102,92104</v>
      </c>
      <c r="O155" s="3" t="str">
        <f t="shared" si="101"/>
        <v>85,85,85,53,53,53,27,27,27,338,338,338,266,266,266,266,266,266,130,130,130,130,130,130,130,130,130,130,129,129,129,129</v>
      </c>
      <c r="P155" s="1" t="str">
        <f t="shared" si="102"/>
        <v>(1,1),(1,1),(1,1),(1,1),(1,1),(1,1),(1,1),(1,1),(1,1),(2,3),(2,3),(2,3),(1,3),(1,3),(1,3),(1,2),(1,2),(1,2),(1,2),(1,2),(1,2),(1,2),(1,2),(1,2),(1,2),(1,2),(1,2),(1,2),(1,2),(1,2),(1,2),(1,2)</v>
      </c>
      <c r="Q155" s="3" t="str">
        <f>IF(D155="坦克碎片",VLOOKUP(C155,道具信息!$N$2:$O$291,2,FALSE)&amp;"碎片",VLOOKUP(C155,道具信息!$N$2:$O$291,2,FALSE))</f>
        <v>T2部件</v>
      </c>
      <c r="R155" s="3">
        <f t="shared" si="92"/>
        <v>2332</v>
      </c>
      <c r="S155" s="11">
        <f t="shared" si="93"/>
        <v>0.42899999999999999</v>
      </c>
      <c r="T155" s="3" t="str">
        <f>VLOOKUP(Q155,道具信息!$Q$3:$S$20,2,FALSE)</f>
        <v>CHEST_ITEM_TYPE_T2_PART</v>
      </c>
      <c r="U155" s="3" t="str">
        <f>IF(COUNTIF(U$124:U154,T155)=0,T155,"")</f>
        <v/>
      </c>
      <c r="V155" s="3" t="str">
        <f t="shared" si="103"/>
        <v>CHEST_ITEM_TYPE_T2_TANK,CHEST_ITEM_TYPE_T3_TANK,CHEST_ITEM_TYPE_T2_SHARD,CHEST_ITEM_TYPE_T3_SHARD,CHEST_ITEM_TYPE_T2_PART</v>
      </c>
      <c r="W155" s="13" t="str">
        <f t="shared" si="98"/>
        <v/>
      </c>
      <c r="X155" s="3" t="str">
        <f t="shared" si="99"/>
        <v/>
      </c>
      <c r="Y155" s="3" t="str">
        <f t="shared" si="104"/>
        <v>4.7%,4.4%,18.6%,29.4%,42.9%</v>
      </c>
    </row>
    <row r="156" spans="2:25" x14ac:dyDescent="0.3">
      <c r="B156" s="2">
        <f>数据源!BV188</f>
        <v>5</v>
      </c>
      <c r="C156" s="2" t="str">
        <f>数据源!BW188</f>
        <v>T2MP6</v>
      </c>
      <c r="D156" s="2" t="str">
        <f>数据源!BX188</f>
        <v>部件</v>
      </c>
      <c r="E156" s="2">
        <f>数据源!BY188</f>
        <v>114.80000000000001</v>
      </c>
      <c r="F156" s="2">
        <f>数据源!BZ188</f>
        <v>1.5</v>
      </c>
      <c r="G156" s="2">
        <f>数据源!CA188</f>
        <v>1.8499999999999999E-2</v>
      </c>
      <c r="H156" s="2">
        <f>数据源!CB188</f>
        <v>1.2891986062717768E-2</v>
      </c>
      <c r="I156" s="2">
        <f>数据源!CC188</f>
        <v>129</v>
      </c>
      <c r="J156" s="3">
        <f t="shared" si="105"/>
        <v>1</v>
      </c>
      <c r="K156" s="3">
        <f t="shared" si="106"/>
        <v>2</v>
      </c>
      <c r="L156" s="3" t="str">
        <f t="shared" si="96"/>
        <v>部件</v>
      </c>
      <c r="M156" s="3">
        <f t="shared" ca="1" si="97"/>
        <v>92106</v>
      </c>
      <c r="N156" s="3" t="str">
        <f t="shared" ca="1" si="100"/>
        <v>11221,12221,13221,11311,12311,13311,11321,12321,13321,51221,52221,53221,51311,52311,53311,51321,52321,53321,92001,92003,92005,92101,92103,92105,92201,92203,92205,92002,92004,92006,92102,92104,92106</v>
      </c>
      <c r="O156" s="3" t="str">
        <f t="shared" si="101"/>
        <v>85,85,85,53,53,53,27,27,27,338,338,338,266,266,266,266,266,266,130,130,130,130,130,130,130,130,130,130,129,129,129,129,129</v>
      </c>
      <c r="P156" s="1" t="str">
        <f t="shared" si="102"/>
        <v>(1,1),(1,1),(1,1),(1,1),(1,1),(1,1),(1,1),(1,1),(1,1),(2,3),(2,3),(2,3),(1,3),(1,3),(1,3),(1,2),(1,2),(1,2),(1,2),(1,2),(1,2),(1,2),(1,2),(1,2),(1,2),(1,2),(1,2),(1,2),(1,2),(1,2),(1,2),(1,2),(1,2)</v>
      </c>
      <c r="Q156" s="3" t="str">
        <f>IF(D156="坦克碎片",VLOOKUP(C156,道具信息!$N$2:$O$291,2,FALSE)&amp;"碎片",VLOOKUP(C156,道具信息!$N$2:$O$291,2,FALSE))</f>
        <v>T2部件</v>
      </c>
      <c r="R156" s="3">
        <f t="shared" si="92"/>
        <v>2332</v>
      </c>
      <c r="S156" s="11">
        <f t="shared" si="93"/>
        <v>0.42899999999999999</v>
      </c>
      <c r="T156" s="3" t="str">
        <f>VLOOKUP(Q156,道具信息!$Q$3:$S$20,2,FALSE)</f>
        <v>CHEST_ITEM_TYPE_T2_PART</v>
      </c>
      <c r="U156" s="3" t="str">
        <f>IF(COUNTIF(U$124:U155,T156)=0,T156,"")</f>
        <v/>
      </c>
      <c r="V156" s="3" t="str">
        <f t="shared" si="103"/>
        <v>CHEST_ITEM_TYPE_T2_TANK,CHEST_ITEM_TYPE_T3_TANK,CHEST_ITEM_TYPE_T2_SHARD,CHEST_ITEM_TYPE_T3_SHARD,CHEST_ITEM_TYPE_T2_PART</v>
      </c>
      <c r="W156" s="13" t="str">
        <f t="shared" si="98"/>
        <v/>
      </c>
      <c r="X156" s="3" t="str">
        <f t="shared" si="99"/>
        <v/>
      </c>
      <c r="Y156" s="3" t="str">
        <f t="shared" si="104"/>
        <v>4.7%,4.4%,18.6%,29.4%,42.9%</v>
      </c>
    </row>
    <row r="157" spans="2:25" x14ac:dyDescent="0.3">
      <c r="B157" s="2">
        <f>数据源!BV189</f>
        <v>5</v>
      </c>
      <c r="C157" s="2" t="str">
        <f>数据源!BW189</f>
        <v>T2HP2</v>
      </c>
      <c r="D157" s="2" t="str">
        <f>数据源!BX189</f>
        <v>部件</v>
      </c>
      <c r="E157" s="2">
        <f>数据源!BY189</f>
        <v>114.80000000000001</v>
      </c>
      <c r="F157" s="2">
        <f>数据源!BZ189</f>
        <v>1.5</v>
      </c>
      <c r="G157" s="2">
        <f>数据源!CA189</f>
        <v>1.8499999999999999E-2</v>
      </c>
      <c r="H157" s="2">
        <f>数据源!CB189</f>
        <v>1.2891986062717768E-2</v>
      </c>
      <c r="I157" s="2">
        <f>数据源!CC189</f>
        <v>129</v>
      </c>
      <c r="J157" s="3">
        <f t="shared" si="105"/>
        <v>1</v>
      </c>
      <c r="K157" s="3">
        <f t="shared" si="106"/>
        <v>2</v>
      </c>
      <c r="L157" s="3" t="str">
        <f t="shared" si="96"/>
        <v>部件</v>
      </c>
      <c r="M157" s="3">
        <f t="shared" ca="1" si="97"/>
        <v>92202</v>
      </c>
      <c r="N157" s="3" t="str">
        <f t="shared" ca="1" si="100"/>
        <v>11221,12221,13221,11311,12311,13311,11321,12321,13321,51221,52221,53221,51311,52311,53311,51321,52321,53321,92001,92003,92005,92101,92103,92105,92201,92203,92205,92002,92004,92006,92102,92104,92106,92202</v>
      </c>
      <c r="O157" s="3" t="str">
        <f t="shared" si="101"/>
        <v>85,85,85,53,53,53,27,27,27,338,338,338,266,266,266,266,266,266,130,130,130,130,130,130,130,130,130,130,129,129,129,129,129,129</v>
      </c>
      <c r="P157" s="1" t="str">
        <f t="shared" si="102"/>
        <v>(1,1),(1,1),(1,1),(1,1),(1,1),(1,1),(1,1),(1,1),(1,1),(2,3),(2,3),(2,3),(1,3),(1,3),(1,3),(1,2),(1,2),(1,2),(1,2),(1,2),(1,2),(1,2),(1,2),(1,2),(1,2),(1,2),(1,2),(1,2),(1,2),(1,2),(1,2),(1,2),(1,2),(1,2)</v>
      </c>
      <c r="Q157" s="3" t="str">
        <f>IF(D157="坦克碎片",VLOOKUP(C157,道具信息!$N$2:$O$291,2,FALSE)&amp;"碎片",VLOOKUP(C157,道具信息!$N$2:$O$291,2,FALSE))</f>
        <v>T2部件</v>
      </c>
      <c r="R157" s="3">
        <f t="shared" si="92"/>
        <v>2332</v>
      </c>
      <c r="S157" s="11">
        <f t="shared" si="93"/>
        <v>0.42899999999999999</v>
      </c>
      <c r="T157" s="3" t="str">
        <f>VLOOKUP(Q157,道具信息!$Q$3:$S$20,2,FALSE)</f>
        <v>CHEST_ITEM_TYPE_T2_PART</v>
      </c>
      <c r="U157" s="3" t="str">
        <f>IF(COUNTIF(U$124:U156,T157)=0,T157,"")</f>
        <v/>
      </c>
      <c r="V157" s="3" t="str">
        <f t="shared" si="103"/>
        <v>CHEST_ITEM_TYPE_T2_TANK,CHEST_ITEM_TYPE_T3_TANK,CHEST_ITEM_TYPE_T2_SHARD,CHEST_ITEM_TYPE_T3_SHARD,CHEST_ITEM_TYPE_T2_PART</v>
      </c>
      <c r="W157" s="13" t="str">
        <f t="shared" si="98"/>
        <v/>
      </c>
      <c r="X157" s="3" t="str">
        <f t="shared" si="99"/>
        <v/>
      </c>
      <c r="Y157" s="3" t="str">
        <f t="shared" si="104"/>
        <v>4.7%,4.4%,18.6%,29.4%,42.9%</v>
      </c>
    </row>
    <row r="158" spans="2:25" x14ac:dyDescent="0.3">
      <c r="B158" s="2">
        <f>数据源!BV190</f>
        <v>5</v>
      </c>
      <c r="C158" s="2" t="str">
        <f>数据源!BW190</f>
        <v>T2HP4</v>
      </c>
      <c r="D158" s="2" t="str">
        <f>数据源!BX190</f>
        <v>部件</v>
      </c>
      <c r="E158" s="2">
        <f>数据源!BY190</f>
        <v>114.80000000000001</v>
      </c>
      <c r="F158" s="2">
        <f>数据源!BZ190</f>
        <v>1.5</v>
      </c>
      <c r="G158" s="2">
        <f>数据源!CA190</f>
        <v>1.8499999999999999E-2</v>
      </c>
      <c r="H158" s="2">
        <f>数据源!CB190</f>
        <v>1.2891986062717768E-2</v>
      </c>
      <c r="I158" s="2">
        <f>数据源!CC190</f>
        <v>129</v>
      </c>
      <c r="J158" s="3">
        <f t="shared" si="105"/>
        <v>1</v>
      </c>
      <c r="K158" s="3">
        <f t="shared" si="106"/>
        <v>2</v>
      </c>
      <c r="L158" s="3" t="str">
        <f t="shared" si="96"/>
        <v>部件</v>
      </c>
      <c r="M158" s="3">
        <f t="shared" ca="1" si="97"/>
        <v>92204</v>
      </c>
      <c r="N158" s="3" t="str">
        <f t="shared" ca="1" si="100"/>
        <v>11221,12221,13221,11311,12311,13311,11321,12321,13321,51221,52221,53221,51311,52311,53311,51321,52321,53321,92001,92003,92005,92101,92103,92105,92201,92203,92205,92002,92004,92006,92102,92104,92106,92202,92204</v>
      </c>
      <c r="O158" s="3" t="str">
        <f t="shared" si="101"/>
        <v>85,85,85,53,53,53,27,27,27,338,338,338,266,266,266,266,266,266,130,130,130,130,130,130,130,130,130,130,129,129,129,129,129,129,129</v>
      </c>
      <c r="P158" s="1" t="str">
        <f t="shared" si="102"/>
        <v>(1,1),(1,1),(1,1),(1,1),(1,1),(1,1),(1,1),(1,1),(1,1),(2,3),(2,3),(2,3),(1,3),(1,3),(1,3),(1,2),(1,2),(1,2),(1,2),(1,2),(1,2),(1,2),(1,2),(1,2),(1,2),(1,2),(1,2),(1,2),(1,2),(1,2),(1,2),(1,2),(1,2),(1,2),(1,2)</v>
      </c>
      <c r="Q158" s="3" t="str">
        <f>IF(D158="坦克碎片",VLOOKUP(C158,道具信息!$N$2:$O$291,2,FALSE)&amp;"碎片",VLOOKUP(C158,道具信息!$N$2:$O$291,2,FALSE))</f>
        <v>T2部件</v>
      </c>
      <c r="R158" s="3">
        <f t="shared" si="92"/>
        <v>2332</v>
      </c>
      <c r="S158" s="11">
        <f t="shared" si="93"/>
        <v>0.42899999999999999</v>
      </c>
      <c r="T158" s="3" t="str">
        <f>VLOOKUP(Q158,道具信息!$Q$3:$S$20,2,FALSE)</f>
        <v>CHEST_ITEM_TYPE_T2_PART</v>
      </c>
      <c r="U158" s="3" t="str">
        <f>IF(COUNTIF(U$124:U157,T158)=0,T158,"")</f>
        <v/>
      </c>
      <c r="V158" s="3" t="str">
        <f t="shared" si="103"/>
        <v>CHEST_ITEM_TYPE_T2_TANK,CHEST_ITEM_TYPE_T3_TANK,CHEST_ITEM_TYPE_T2_SHARD,CHEST_ITEM_TYPE_T3_SHARD,CHEST_ITEM_TYPE_T2_PART</v>
      </c>
      <c r="W158" s="13" t="str">
        <f t="shared" si="98"/>
        <v/>
      </c>
      <c r="X158" s="3" t="str">
        <f t="shared" si="99"/>
        <v/>
      </c>
      <c r="Y158" s="3" t="str">
        <f t="shared" si="104"/>
        <v>4.7%,4.4%,18.6%,29.4%,42.9%</v>
      </c>
    </row>
    <row r="159" spans="2:25" x14ac:dyDescent="0.3">
      <c r="B159" s="2">
        <f>数据源!BV191</f>
        <v>5</v>
      </c>
      <c r="C159" s="2" t="str">
        <f>数据源!BW191</f>
        <v>T2HP6</v>
      </c>
      <c r="D159" s="2" t="str">
        <f>数据源!BX191</f>
        <v>部件</v>
      </c>
      <c r="E159" s="2">
        <f>数据源!BY191</f>
        <v>114.80000000000001</v>
      </c>
      <c r="F159" s="2">
        <f>数据源!BZ191</f>
        <v>1.5</v>
      </c>
      <c r="G159" s="2">
        <f>数据源!CA191</f>
        <v>1.8499999999999999E-2</v>
      </c>
      <c r="H159" s="2">
        <f>数据源!CB191</f>
        <v>1.2891986062717768E-2</v>
      </c>
      <c r="I159" s="2">
        <f>数据源!CC191</f>
        <v>129</v>
      </c>
      <c r="J159" s="3">
        <f t="shared" si="105"/>
        <v>1</v>
      </c>
      <c r="K159" s="3">
        <f t="shared" si="106"/>
        <v>2</v>
      </c>
      <c r="L159" s="3" t="str">
        <f t="shared" si="96"/>
        <v>部件</v>
      </c>
      <c r="M159" s="3">
        <f t="shared" ca="1" si="97"/>
        <v>92206</v>
      </c>
      <c r="N159" s="3" t="str">
        <f t="shared" ca="1" si="100"/>
        <v>11221,12221,13221,11311,12311,13311,11321,12321,13321,51221,52221,53221,51311,52311,53311,51321,52321,53321,92001,92003,92005,92101,92103,92105,92201,92203,92205,92002,92004,92006,92102,92104,92106,92202,92204,92206</v>
      </c>
      <c r="O159" s="3" t="str">
        <f t="shared" si="101"/>
        <v>85,85,85,53,53,53,27,27,27,338,338,338,266,266,266,266,266,266,130,130,130,130,130,130,130,130,130,130,129,129,129,129,129,129,129,129</v>
      </c>
      <c r="P159" s="1" t="str">
        <f t="shared" si="102"/>
        <v>(1,1),(1,1),(1,1),(1,1),(1,1),(1,1),(1,1),(1,1),(1,1),(2,3),(2,3),(2,3),(1,3),(1,3),(1,3),(1,2),(1,2),(1,2),(1,2),(1,2),(1,2),(1,2),(1,2),(1,2),(1,2),(1,2),(1,2),(1,2),(1,2),(1,2),(1,2),(1,2),(1,2),(1,2),(1,2),(1,2)</v>
      </c>
      <c r="Q159" s="3" t="str">
        <f>IF(D159="坦克碎片",VLOOKUP(C159,道具信息!$N$2:$O$291,2,FALSE)&amp;"碎片",VLOOKUP(C159,道具信息!$N$2:$O$291,2,FALSE))</f>
        <v>T2部件</v>
      </c>
      <c r="R159" s="3">
        <f t="shared" si="92"/>
        <v>2332</v>
      </c>
      <c r="S159" s="11">
        <f t="shared" si="93"/>
        <v>0.42899999999999999</v>
      </c>
      <c r="T159" s="3" t="str">
        <f>VLOOKUP(Q159,道具信息!$Q$3:$S$20,2,FALSE)</f>
        <v>CHEST_ITEM_TYPE_T2_PART</v>
      </c>
      <c r="U159" s="3" t="str">
        <f>IF(COUNTIF(U$124:U158,T159)=0,T159,"")</f>
        <v/>
      </c>
      <c r="V159" s="3" t="str">
        <f t="shared" si="103"/>
        <v>CHEST_ITEM_TYPE_T2_TANK,CHEST_ITEM_TYPE_T3_TANK,CHEST_ITEM_TYPE_T2_SHARD,CHEST_ITEM_TYPE_T3_SHARD,CHEST_ITEM_TYPE_T2_PART</v>
      </c>
      <c r="W159" s="13" t="str">
        <f t="shared" si="98"/>
        <v/>
      </c>
      <c r="X159" s="3" t="str">
        <f t="shared" si="99"/>
        <v/>
      </c>
      <c r="Y159" s="3" t="str">
        <f t="shared" si="104"/>
        <v>4.7%,4.4%,18.6%,29.4%,42.9%</v>
      </c>
    </row>
    <row r="160" spans="2:25" x14ac:dyDescent="0.3">
      <c r="N160" s="3" t="str">
        <f ca="1">"["&amp;N159&amp;"]"</f>
        <v>[11221,12221,13221,11311,12311,13311,11321,12321,13321,51221,52221,53221,51311,52311,53311,51321,52321,53321,92001,92003,92005,92101,92103,92105,92201,92203,92205,92002,92004,92006,92102,92104,92106,92202,92204,92206]</v>
      </c>
      <c r="O160" s="3" t="str">
        <f>"["&amp;O159&amp;"]"</f>
        <v>[85,85,85,53,53,53,27,27,27,338,338,338,266,266,266,266,266,266,130,130,130,130,130,130,130,130,130,130,129,129,129,129,129,129,129,129]</v>
      </c>
      <c r="P160" s="3" t="str">
        <f>"["&amp;P159&amp;"]"</f>
        <v>[(1,1),(1,1),(1,1),(1,1),(1,1),(1,1),(1,1),(1,1),(1,1),(2,3),(2,3),(2,3),(1,3),(1,3),(1,3),(1,2),(1,2),(1,2),(1,2),(1,2),(1,2),(1,2),(1,2),(1,2),(1,2),(1,2),(1,2),(1,2),(1,2),(1,2),(1,2),(1,2),(1,2),(1,2),(1,2),(1,2)]</v>
      </c>
      <c r="V160" s="3" t="str">
        <f>"["&amp;V159&amp;"]"</f>
        <v>[CHEST_ITEM_TYPE_T2_TANK,CHEST_ITEM_TYPE_T3_TANK,CHEST_ITEM_TYPE_T2_SHARD,CHEST_ITEM_TYPE_T3_SHARD,CHEST_ITEM_TYPE_T2_PART]</v>
      </c>
      <c r="Y160" s="3" t="str">
        <f>"["&amp;Y159&amp;"]"</f>
        <v>[4.7%,4.4%,18.6%,29.4%,42.9%]</v>
      </c>
    </row>
    <row r="162" spans="2:25" x14ac:dyDescent="0.3">
      <c r="B162" s="2" t="str">
        <f>数据源!BV194</f>
        <v>联赛等级</v>
      </c>
      <c r="C162" s="2" t="str">
        <f>数据源!BW194</f>
        <v>道具名称</v>
      </c>
      <c r="D162" s="2" t="str">
        <f>数据源!BX194</f>
        <v>对应大类</v>
      </c>
      <c r="E162" s="2" t="str">
        <f>数据源!BY194</f>
        <v>道具价值</v>
      </c>
      <c r="F162" s="2" t="str">
        <f>数据源!BZ194</f>
        <v>抽取个数</v>
      </c>
      <c r="G162" s="2" t="str">
        <f>数据源!CA194</f>
        <v>价值比例</v>
      </c>
      <c r="H162" s="2" t="str">
        <f>数据源!CB194</f>
        <v>产出概率</v>
      </c>
      <c r="I162" s="2" t="str">
        <f>数据源!CC194</f>
        <v>权重值</v>
      </c>
      <c r="J162" s="7" t="s">
        <v>234</v>
      </c>
      <c r="K162" s="7" t="s">
        <v>235</v>
      </c>
      <c r="L162" s="3" t="s">
        <v>222</v>
      </c>
      <c r="M162" s="3" t="s">
        <v>152</v>
      </c>
      <c r="N162" s="3" t="s">
        <v>224</v>
      </c>
      <c r="O162" s="3" t="s">
        <v>225</v>
      </c>
      <c r="P162" s="3" t="s">
        <v>226</v>
      </c>
      <c r="Q162" s="8" t="s">
        <v>244</v>
      </c>
      <c r="R162" s="8" t="s">
        <v>245</v>
      </c>
      <c r="S162" s="8" t="s">
        <v>246</v>
      </c>
    </row>
    <row r="163" spans="2:25" x14ac:dyDescent="0.3">
      <c r="B163" s="2">
        <f>数据源!BV195</f>
        <v>6</v>
      </c>
      <c r="C163" s="2" t="str">
        <f>数据源!BW195</f>
        <v>35(t)</v>
      </c>
      <c r="D163" s="2" t="str">
        <f>数据源!BX195</f>
        <v>坦克</v>
      </c>
      <c r="E163" s="2">
        <f>数据源!BY195</f>
        <v>940</v>
      </c>
      <c r="F163" s="2">
        <f>数据源!BZ195</f>
        <v>1</v>
      </c>
      <c r="G163" s="2">
        <f>数据源!CA195</f>
        <v>6.6599999999999993E-2</v>
      </c>
      <c r="H163" s="2">
        <f>数据源!CB195</f>
        <v>8.5021276595744679E-3</v>
      </c>
      <c r="I163" s="2">
        <f>数据源!CC195</f>
        <v>85</v>
      </c>
      <c r="J163" s="3">
        <f t="shared" ref="J163:J181" si="107">ROUNDUP(IF(F163&gt;1,F163-ROUNDDOWN(SQRT(F163),0),F163),0)</f>
        <v>1</v>
      </c>
      <c r="K163" s="3">
        <f t="shared" ref="K163:K181" si="108">F163*2-J163</f>
        <v>1</v>
      </c>
      <c r="L163" s="3" t="str">
        <f>RIGHT(D163,2)</f>
        <v>坦克</v>
      </c>
      <c r="M163" s="3">
        <f ca="1">IF(OR(L163="坦克",L163="碎片"),VLOOKUP(C163,INDIRECT("坦克ID"),MATCH(L163&amp;"ID",INDIRECT("坦克标头"),0),FALSE),VLOOKUP(C163,INDIRECT(L163&amp;"ID"),2,FALSE))</f>
        <v>11311</v>
      </c>
      <c r="N163" s="3">
        <f ca="1">M163</f>
        <v>11311</v>
      </c>
      <c r="O163" s="3">
        <f>I163</f>
        <v>85</v>
      </c>
      <c r="P163" s="1" t="str">
        <f>"("&amp;J163&amp;","&amp;K163&amp;")"</f>
        <v>(1,1)</v>
      </c>
      <c r="Q163" s="3" t="str">
        <f>IF(D163="坦克碎片",VLOOKUP(C163,道具信息!$N$2:$O$291,2,FALSE)&amp;"碎片",VLOOKUP(C163,道具信息!$N$2:$O$291,2,FALSE))</f>
        <v>T3坦克</v>
      </c>
      <c r="R163" s="3">
        <f t="shared" ref="R163:R201" si="109">SUMIFS(I$3:I$445,Q$3:Q$445,Q163,B$3:B$445,B163)</f>
        <v>384</v>
      </c>
      <c r="S163" s="11">
        <f t="shared" ref="S163:S201" si="110">ROUND(R163/SUMIF(B$3:B$445,B163,I$3:I$445),3)</f>
        <v>7.0999999999999994E-2</v>
      </c>
      <c r="T163" s="3" t="str">
        <f>VLOOKUP(Q163,道具信息!$Q$3:$S$20,2,FALSE)</f>
        <v>CHEST_ITEM_TYPE_T3_TANK</v>
      </c>
      <c r="U163" s="3" t="str">
        <f>T163</f>
        <v>CHEST_ITEM_TYPE_T3_TANK</v>
      </c>
      <c r="V163" s="3" t="str">
        <f>U163</f>
        <v>CHEST_ITEM_TYPE_T3_TANK</v>
      </c>
      <c r="W163" s="13">
        <f>IF(U163&lt;&gt;"",ROUND(S163*100%,3),"")</f>
        <v>7.0999999999999994E-2</v>
      </c>
      <c r="X163" s="3" t="str">
        <f>TEXT(W163,"0.0%")</f>
        <v>7.1%</v>
      </c>
      <c r="Y163" s="3" t="str">
        <f>X163</f>
        <v>7.1%</v>
      </c>
    </row>
    <row r="164" spans="2:25" x14ac:dyDescent="0.3">
      <c r="B164" s="2">
        <f>数据源!BV196</f>
        <v>6</v>
      </c>
      <c r="C164" s="2" t="str">
        <f>数据源!BW196</f>
        <v>玛蒂尔达</v>
      </c>
      <c r="D164" s="2" t="str">
        <f>数据源!BX196</f>
        <v>坦克</v>
      </c>
      <c r="E164" s="2">
        <f>数据源!BY196</f>
        <v>940</v>
      </c>
      <c r="F164" s="2">
        <f>数据源!BZ196</f>
        <v>1</v>
      </c>
      <c r="G164" s="2">
        <f>数据源!CA196</f>
        <v>6.6599999999999993E-2</v>
      </c>
      <c r="H164" s="2">
        <f>数据源!CB196</f>
        <v>8.5021276595744679E-3</v>
      </c>
      <c r="I164" s="2">
        <f>数据源!CC196</f>
        <v>85</v>
      </c>
      <c r="J164" s="3">
        <f t="shared" si="107"/>
        <v>1</v>
      </c>
      <c r="K164" s="3">
        <f t="shared" si="108"/>
        <v>1</v>
      </c>
      <c r="L164" s="3" t="str">
        <f t="shared" ref="L164:L201" si="111">RIGHT(D164,2)</f>
        <v>坦克</v>
      </c>
      <c r="M164" s="3">
        <f t="shared" ref="M164:M201" ca="1" si="112">IF(OR(L164="坦克",L164="碎片"),VLOOKUP(C164,INDIRECT("坦克ID"),MATCH(L164&amp;"ID",INDIRECT("坦克标头"),0),FALSE),VLOOKUP(C164,INDIRECT(L164&amp;"ID"),2,FALSE))</f>
        <v>12311</v>
      </c>
      <c r="N164" s="3" t="str">
        <f ca="1">N163&amp;","&amp;M164</f>
        <v>11311,12311</v>
      </c>
      <c r="O164" s="3" t="str">
        <f>O163&amp;","&amp;I164</f>
        <v>85,85</v>
      </c>
      <c r="P164" s="1" t="str">
        <f>P163&amp;","&amp;"("&amp;J164&amp;","&amp;K164&amp;")"</f>
        <v>(1,1),(1,1)</v>
      </c>
      <c r="Q164" s="3" t="str">
        <f>IF(D164="坦克碎片",VLOOKUP(C164,道具信息!$N$2:$O$291,2,FALSE)&amp;"碎片",VLOOKUP(C164,道具信息!$N$2:$O$291,2,FALSE))</f>
        <v>T3坦克</v>
      </c>
      <c r="R164" s="3">
        <f t="shared" si="109"/>
        <v>384</v>
      </c>
      <c r="S164" s="11">
        <f t="shared" si="110"/>
        <v>7.0999999999999994E-2</v>
      </c>
      <c r="T164" s="3" t="str">
        <f>VLOOKUP(Q164,道具信息!$Q$3:$S$20,2,FALSE)</f>
        <v>CHEST_ITEM_TYPE_T3_TANK</v>
      </c>
      <c r="U164" s="3" t="str">
        <f>IF(COUNTIF(U$163:U163,T164)=0,T164,"")</f>
        <v/>
      </c>
      <c r="V164" s="3" t="str">
        <f>IF(U164&lt;&gt;"",V163&amp;","&amp;U164,V163)</f>
        <v>CHEST_ITEM_TYPE_T3_TANK</v>
      </c>
      <c r="W164" s="13" t="str">
        <f t="shared" ref="W164:W201" si="113">IF(U164&lt;&gt;"",ROUND(S164*100%,3),"")</f>
        <v/>
      </c>
      <c r="X164" s="3" t="str">
        <f t="shared" ref="X164:X201" si="114">TEXT(W164,"0.0%")</f>
        <v/>
      </c>
      <c r="Y164" s="3" t="str">
        <f>IF(X164&lt;&gt;"",Y163&amp;","&amp;X164,Y163)</f>
        <v>7.1%</v>
      </c>
    </row>
    <row r="165" spans="2:25" x14ac:dyDescent="0.3">
      <c r="B165" s="2">
        <f>数据源!BV197</f>
        <v>6</v>
      </c>
      <c r="C165" s="2" t="str">
        <f>数据源!BW197</f>
        <v>黑豹</v>
      </c>
      <c r="D165" s="2" t="str">
        <f>数据源!BX197</f>
        <v>坦克</v>
      </c>
      <c r="E165" s="2">
        <f>数据源!BY197</f>
        <v>940</v>
      </c>
      <c r="F165" s="2">
        <f>数据源!BZ197</f>
        <v>1</v>
      </c>
      <c r="G165" s="2">
        <f>数据源!CA197</f>
        <v>6.6599999999999993E-2</v>
      </c>
      <c r="H165" s="2">
        <f>数据源!CB197</f>
        <v>8.5021276595744679E-3</v>
      </c>
      <c r="I165" s="2">
        <f>数据源!CC197</f>
        <v>85</v>
      </c>
      <c r="J165" s="3">
        <f t="shared" si="107"/>
        <v>1</v>
      </c>
      <c r="K165" s="3">
        <f t="shared" si="108"/>
        <v>1</v>
      </c>
      <c r="L165" s="3" t="str">
        <f t="shared" si="111"/>
        <v>坦克</v>
      </c>
      <c r="M165" s="3">
        <f t="shared" ca="1" si="112"/>
        <v>13311</v>
      </c>
      <c r="N165" s="3" t="str">
        <f t="shared" ref="N165:N201" ca="1" si="115">N164&amp;","&amp;M165</f>
        <v>11311,12311,13311</v>
      </c>
      <c r="O165" s="3" t="str">
        <f t="shared" ref="O165:O201" si="116">O164&amp;","&amp;I165</f>
        <v>85,85,85</v>
      </c>
      <c r="P165" s="1" t="str">
        <f t="shared" ref="P165:P201" si="117">P164&amp;","&amp;"("&amp;J165&amp;","&amp;K165&amp;")"</f>
        <v>(1,1),(1,1),(1,1)</v>
      </c>
      <c r="Q165" s="3" t="str">
        <f>IF(D165="坦克碎片",VLOOKUP(C165,道具信息!$N$2:$O$291,2,FALSE)&amp;"碎片",VLOOKUP(C165,道具信息!$N$2:$O$291,2,FALSE))</f>
        <v>T3坦克</v>
      </c>
      <c r="R165" s="3">
        <f t="shared" si="109"/>
        <v>384</v>
      </c>
      <c r="S165" s="11">
        <f t="shared" si="110"/>
        <v>7.0999999999999994E-2</v>
      </c>
      <c r="T165" s="3" t="str">
        <f>VLOOKUP(Q165,道具信息!$Q$3:$S$20,2,FALSE)</f>
        <v>CHEST_ITEM_TYPE_T3_TANK</v>
      </c>
      <c r="U165" s="3" t="str">
        <f>IF(COUNTIF(U$163:U164,T165)=0,T165,"")</f>
        <v/>
      </c>
      <c r="V165" s="3" t="str">
        <f t="shared" ref="V165:V201" si="118">IF(U165&lt;&gt;"",V164&amp;","&amp;U165,V164)</f>
        <v>CHEST_ITEM_TYPE_T3_TANK</v>
      </c>
      <c r="W165" s="13" t="str">
        <f t="shared" si="113"/>
        <v/>
      </c>
      <c r="X165" s="3" t="str">
        <f t="shared" si="114"/>
        <v/>
      </c>
      <c r="Y165" s="3" t="str">
        <f t="shared" ref="Y165:Y201" si="119">IF(X165&lt;&gt;"",Y164&amp;","&amp;X165,Y164)</f>
        <v>7.1%</v>
      </c>
    </row>
    <row r="166" spans="2:25" x14ac:dyDescent="0.3">
      <c r="B166" s="2">
        <f>数据源!BV198</f>
        <v>6</v>
      </c>
      <c r="C166" s="2" t="str">
        <f>数据源!BW198</f>
        <v>十字军</v>
      </c>
      <c r="D166" s="2" t="str">
        <f>数据源!BX198</f>
        <v>坦克</v>
      </c>
      <c r="E166" s="2">
        <f>数据源!BY198</f>
        <v>1879.9999999999998</v>
      </c>
      <c r="F166" s="2">
        <f>数据源!BZ198</f>
        <v>1</v>
      </c>
      <c r="G166" s="2">
        <f>数据源!CA198</f>
        <v>6.6599999999999993E-2</v>
      </c>
      <c r="H166" s="2">
        <f>数据源!CB198</f>
        <v>4.251063829787234E-3</v>
      </c>
      <c r="I166" s="2">
        <f>数据源!CC198</f>
        <v>43</v>
      </c>
      <c r="J166" s="3">
        <f t="shared" si="107"/>
        <v>1</v>
      </c>
      <c r="K166" s="3">
        <f t="shared" si="108"/>
        <v>1</v>
      </c>
      <c r="L166" s="3" t="str">
        <f t="shared" si="111"/>
        <v>坦克</v>
      </c>
      <c r="M166" s="3">
        <f t="shared" ca="1" si="112"/>
        <v>11321</v>
      </c>
      <c r="N166" s="3" t="str">
        <f t="shared" ca="1" si="115"/>
        <v>11311,12311,13311,11321</v>
      </c>
      <c r="O166" s="3" t="str">
        <f t="shared" si="116"/>
        <v>85,85,85,43</v>
      </c>
      <c r="P166" s="1" t="str">
        <f t="shared" si="117"/>
        <v>(1,1),(1,1),(1,1),(1,1)</v>
      </c>
      <c r="Q166" s="3" t="str">
        <f>IF(D166="坦克碎片",VLOOKUP(C166,道具信息!$N$2:$O$291,2,FALSE)&amp;"碎片",VLOOKUP(C166,道具信息!$N$2:$O$291,2,FALSE))</f>
        <v>T3坦克</v>
      </c>
      <c r="R166" s="3">
        <f t="shared" si="109"/>
        <v>384</v>
      </c>
      <c r="S166" s="11">
        <f t="shared" si="110"/>
        <v>7.0999999999999994E-2</v>
      </c>
      <c r="T166" s="3" t="str">
        <f>VLOOKUP(Q166,道具信息!$Q$3:$S$20,2,FALSE)</f>
        <v>CHEST_ITEM_TYPE_T3_TANK</v>
      </c>
      <c r="U166" s="3" t="str">
        <f>IF(COUNTIF(U$163:U165,T166)=0,T166,"")</f>
        <v/>
      </c>
      <c r="V166" s="3" t="str">
        <f t="shared" si="118"/>
        <v>CHEST_ITEM_TYPE_T3_TANK</v>
      </c>
      <c r="W166" s="13" t="str">
        <f t="shared" si="113"/>
        <v/>
      </c>
      <c r="X166" s="3" t="str">
        <f t="shared" si="114"/>
        <v/>
      </c>
      <c r="Y166" s="3" t="str">
        <f t="shared" si="119"/>
        <v>7.1%</v>
      </c>
    </row>
    <row r="167" spans="2:25" x14ac:dyDescent="0.3">
      <c r="B167" s="2">
        <f>数据源!BV199</f>
        <v>6</v>
      </c>
      <c r="C167" s="2" t="str">
        <f>数据源!BW199</f>
        <v>谢尔曼</v>
      </c>
      <c r="D167" s="2" t="str">
        <f>数据源!BX199</f>
        <v>坦克</v>
      </c>
      <c r="E167" s="2">
        <f>数据源!BY199</f>
        <v>1879.9999999999998</v>
      </c>
      <c r="F167" s="2">
        <f>数据源!BZ199</f>
        <v>1</v>
      </c>
      <c r="G167" s="2">
        <f>数据源!CA199</f>
        <v>6.6599999999999993E-2</v>
      </c>
      <c r="H167" s="2">
        <f>数据源!CB199</f>
        <v>4.251063829787234E-3</v>
      </c>
      <c r="I167" s="2">
        <f>数据源!CC199</f>
        <v>43</v>
      </c>
      <c r="J167" s="3">
        <f t="shared" si="107"/>
        <v>1</v>
      </c>
      <c r="K167" s="3">
        <f t="shared" si="108"/>
        <v>1</v>
      </c>
      <c r="L167" s="3" t="str">
        <f t="shared" si="111"/>
        <v>坦克</v>
      </c>
      <c r="M167" s="3">
        <f t="shared" ca="1" si="112"/>
        <v>12321</v>
      </c>
      <c r="N167" s="3" t="str">
        <f t="shared" ca="1" si="115"/>
        <v>11311,12311,13311,11321,12321</v>
      </c>
      <c r="O167" s="3" t="str">
        <f t="shared" si="116"/>
        <v>85,85,85,43,43</v>
      </c>
      <c r="P167" s="1" t="str">
        <f t="shared" si="117"/>
        <v>(1,1),(1,1),(1,1),(1,1),(1,1)</v>
      </c>
      <c r="Q167" s="3" t="str">
        <f>IF(D167="坦克碎片",VLOOKUP(C167,道具信息!$N$2:$O$291,2,FALSE)&amp;"碎片",VLOOKUP(C167,道具信息!$N$2:$O$291,2,FALSE))</f>
        <v>T3坦克</v>
      </c>
      <c r="R167" s="3">
        <f t="shared" si="109"/>
        <v>384</v>
      </c>
      <c r="S167" s="11">
        <f t="shared" si="110"/>
        <v>7.0999999999999994E-2</v>
      </c>
      <c r="T167" s="3" t="str">
        <f>VLOOKUP(Q167,道具信息!$Q$3:$S$20,2,FALSE)</f>
        <v>CHEST_ITEM_TYPE_T3_TANK</v>
      </c>
      <c r="U167" s="3" t="str">
        <f>IF(COUNTIF(U$163:U166,T167)=0,T167,"")</f>
        <v/>
      </c>
      <c r="V167" s="3" t="str">
        <f t="shared" si="118"/>
        <v>CHEST_ITEM_TYPE_T3_TANK</v>
      </c>
      <c r="W167" s="13" t="str">
        <f t="shared" si="113"/>
        <v/>
      </c>
      <c r="X167" s="3" t="str">
        <f t="shared" si="114"/>
        <v/>
      </c>
      <c r="Y167" s="3" t="str">
        <f t="shared" si="119"/>
        <v>7.1%</v>
      </c>
    </row>
    <row r="168" spans="2:25" x14ac:dyDescent="0.3">
      <c r="B168" s="2">
        <f>数据源!BV200</f>
        <v>6</v>
      </c>
      <c r="C168" s="2" t="str">
        <f>数据源!BW200</f>
        <v>虎式</v>
      </c>
      <c r="D168" s="2" t="str">
        <f>数据源!BX200</f>
        <v>坦克</v>
      </c>
      <c r="E168" s="2">
        <f>数据源!BY200</f>
        <v>1879.9999999999998</v>
      </c>
      <c r="F168" s="2">
        <f>数据源!BZ200</f>
        <v>1</v>
      </c>
      <c r="G168" s="2">
        <f>数据源!CA200</f>
        <v>6.6599999999999993E-2</v>
      </c>
      <c r="H168" s="2">
        <f>数据源!CB200</f>
        <v>4.251063829787234E-3</v>
      </c>
      <c r="I168" s="2">
        <f>数据源!CC200</f>
        <v>43</v>
      </c>
      <c r="J168" s="3">
        <f t="shared" si="107"/>
        <v>1</v>
      </c>
      <c r="K168" s="3">
        <f t="shared" si="108"/>
        <v>1</v>
      </c>
      <c r="L168" s="3" t="str">
        <f t="shared" si="111"/>
        <v>坦克</v>
      </c>
      <c r="M168" s="3">
        <f t="shared" ca="1" si="112"/>
        <v>13321</v>
      </c>
      <c r="N168" s="3" t="str">
        <f t="shared" ca="1" si="115"/>
        <v>11311,12311,13311,11321,12321,13321</v>
      </c>
      <c r="O168" s="3" t="str">
        <f t="shared" si="116"/>
        <v>85,85,85,43,43,43</v>
      </c>
      <c r="P168" s="1" t="str">
        <f t="shared" si="117"/>
        <v>(1,1),(1,1),(1,1),(1,1),(1,1),(1,1)</v>
      </c>
      <c r="Q168" s="3" t="str">
        <f>IF(D168="坦克碎片",VLOOKUP(C168,道具信息!$N$2:$O$291,2,FALSE)&amp;"碎片",VLOOKUP(C168,道具信息!$N$2:$O$291,2,FALSE))</f>
        <v>T3坦克</v>
      </c>
      <c r="R168" s="3">
        <f t="shared" si="109"/>
        <v>384</v>
      </c>
      <c r="S168" s="11">
        <f t="shared" si="110"/>
        <v>7.0999999999999994E-2</v>
      </c>
      <c r="T168" s="3" t="str">
        <f>VLOOKUP(Q168,道具信息!$Q$3:$S$20,2,FALSE)</f>
        <v>CHEST_ITEM_TYPE_T3_TANK</v>
      </c>
      <c r="U168" s="3" t="str">
        <f>IF(COUNTIF(U$163:U167,T168)=0,T168,"")</f>
        <v/>
      </c>
      <c r="V168" s="3" t="str">
        <f t="shared" si="118"/>
        <v>CHEST_ITEM_TYPE_T3_TANK</v>
      </c>
      <c r="W168" s="13" t="str">
        <f t="shared" si="113"/>
        <v/>
      </c>
      <c r="X168" s="3" t="str">
        <f t="shared" si="114"/>
        <v/>
      </c>
      <c r="Y168" s="3" t="str">
        <f t="shared" si="119"/>
        <v>7.1%</v>
      </c>
    </row>
    <row r="169" spans="2:25" x14ac:dyDescent="0.3">
      <c r="B169" s="2">
        <f>数据源!BV201</f>
        <v>6</v>
      </c>
      <c r="C169" s="2" t="str">
        <f>数据源!BW201</f>
        <v>35(t)</v>
      </c>
      <c r="D169" s="2" t="str">
        <f>数据源!BX201</f>
        <v>坦克碎片</v>
      </c>
      <c r="E169" s="2">
        <f>数据源!BY201</f>
        <v>47</v>
      </c>
      <c r="F169" s="2">
        <f>数据源!BZ201</f>
        <v>2</v>
      </c>
      <c r="G169" s="2">
        <f>数据源!CA201</f>
        <v>3.3299999999999996E-2</v>
      </c>
      <c r="H169" s="2">
        <f>数据源!CB201</f>
        <v>4.2510638297872334E-2</v>
      </c>
      <c r="I169" s="2">
        <f>数据源!CC201</f>
        <v>425</v>
      </c>
      <c r="J169" s="3">
        <f t="shared" si="107"/>
        <v>1</v>
      </c>
      <c r="K169" s="3">
        <f t="shared" si="108"/>
        <v>3</v>
      </c>
      <c r="L169" s="3" t="str">
        <f t="shared" si="111"/>
        <v>碎片</v>
      </c>
      <c r="M169" s="3">
        <f t="shared" ca="1" si="112"/>
        <v>51311</v>
      </c>
      <c r="N169" s="3" t="str">
        <f t="shared" ca="1" si="115"/>
        <v>11311,12311,13311,11321,12321,13321,51311</v>
      </c>
      <c r="O169" s="3" t="str">
        <f t="shared" si="116"/>
        <v>85,85,85,43,43,43,425</v>
      </c>
      <c r="P169" s="1" t="str">
        <f t="shared" si="117"/>
        <v>(1,1),(1,1),(1,1),(1,1),(1,1),(1,1),(1,3)</v>
      </c>
      <c r="Q169" s="3" t="str">
        <f>IF(D169="坦克碎片",VLOOKUP(C169,道具信息!$N$2:$O$291,2,FALSE)&amp;"碎片",VLOOKUP(C169,道具信息!$N$2:$O$291,2,FALSE))</f>
        <v>T3坦克碎片</v>
      </c>
      <c r="R169" s="3">
        <f t="shared" si="109"/>
        <v>2550</v>
      </c>
      <c r="S169" s="11">
        <f t="shared" si="110"/>
        <v>0.46800000000000003</v>
      </c>
      <c r="T169" s="3" t="str">
        <f>VLOOKUP(Q169,道具信息!$Q$3:$S$20,2,FALSE)</f>
        <v>CHEST_ITEM_TYPE_T3_SHARD</v>
      </c>
      <c r="U169" s="3" t="str">
        <f>IF(COUNTIF(U$163:U168,T169)=0,T169,"")</f>
        <v>CHEST_ITEM_TYPE_T3_SHARD</v>
      </c>
      <c r="V169" s="3" t="str">
        <f t="shared" si="118"/>
        <v>CHEST_ITEM_TYPE_T3_TANK,CHEST_ITEM_TYPE_T3_SHARD</v>
      </c>
      <c r="W169" s="13">
        <f t="shared" si="113"/>
        <v>0.46800000000000003</v>
      </c>
      <c r="X169" s="3" t="str">
        <f t="shared" si="114"/>
        <v>46.8%</v>
      </c>
      <c r="Y169" s="3" t="str">
        <f t="shared" si="119"/>
        <v>7.1%,46.8%</v>
      </c>
    </row>
    <row r="170" spans="2:25" x14ac:dyDescent="0.3">
      <c r="B170" s="2">
        <f>数据源!BV202</f>
        <v>6</v>
      </c>
      <c r="C170" s="2" t="str">
        <f>数据源!BW202</f>
        <v>玛蒂尔达</v>
      </c>
      <c r="D170" s="2" t="str">
        <f>数据源!BX202</f>
        <v>坦克碎片</v>
      </c>
      <c r="E170" s="2">
        <f>数据源!BY202</f>
        <v>47</v>
      </c>
      <c r="F170" s="2">
        <f>数据源!BZ202</f>
        <v>2</v>
      </c>
      <c r="G170" s="2">
        <f>数据源!CA202</f>
        <v>3.3299999999999996E-2</v>
      </c>
      <c r="H170" s="2">
        <f>数据源!CB202</f>
        <v>4.2510638297872334E-2</v>
      </c>
      <c r="I170" s="2">
        <f>数据源!CC202</f>
        <v>425</v>
      </c>
      <c r="J170" s="3">
        <f t="shared" si="107"/>
        <v>1</v>
      </c>
      <c r="K170" s="3">
        <f t="shared" si="108"/>
        <v>3</v>
      </c>
      <c r="L170" s="3" t="str">
        <f t="shared" si="111"/>
        <v>碎片</v>
      </c>
      <c r="M170" s="3">
        <f t="shared" ca="1" si="112"/>
        <v>52311</v>
      </c>
      <c r="N170" s="3" t="str">
        <f t="shared" ca="1" si="115"/>
        <v>11311,12311,13311,11321,12321,13321,51311,52311</v>
      </c>
      <c r="O170" s="3" t="str">
        <f t="shared" si="116"/>
        <v>85,85,85,43,43,43,425,425</v>
      </c>
      <c r="P170" s="1" t="str">
        <f t="shared" si="117"/>
        <v>(1,1),(1,1),(1,1),(1,1),(1,1),(1,1),(1,3),(1,3)</v>
      </c>
      <c r="Q170" s="3" t="str">
        <f>IF(D170="坦克碎片",VLOOKUP(C170,道具信息!$N$2:$O$291,2,FALSE)&amp;"碎片",VLOOKUP(C170,道具信息!$N$2:$O$291,2,FALSE))</f>
        <v>T3坦克碎片</v>
      </c>
      <c r="R170" s="3">
        <f t="shared" si="109"/>
        <v>2550</v>
      </c>
      <c r="S170" s="11">
        <f t="shared" si="110"/>
        <v>0.46800000000000003</v>
      </c>
      <c r="T170" s="3" t="str">
        <f>VLOOKUP(Q170,道具信息!$Q$3:$S$20,2,FALSE)</f>
        <v>CHEST_ITEM_TYPE_T3_SHARD</v>
      </c>
      <c r="U170" s="3" t="str">
        <f>IF(COUNTIF(U$163:U169,T170)=0,T170,"")</f>
        <v/>
      </c>
      <c r="V170" s="3" t="str">
        <f t="shared" si="118"/>
        <v>CHEST_ITEM_TYPE_T3_TANK,CHEST_ITEM_TYPE_T3_SHARD</v>
      </c>
      <c r="W170" s="13" t="str">
        <f t="shared" si="113"/>
        <v/>
      </c>
      <c r="X170" s="3" t="str">
        <f t="shared" si="114"/>
        <v/>
      </c>
      <c r="Y170" s="3" t="str">
        <f t="shared" si="119"/>
        <v>7.1%,46.8%</v>
      </c>
    </row>
    <row r="171" spans="2:25" x14ac:dyDescent="0.3">
      <c r="B171" s="2">
        <f>数据源!BV203</f>
        <v>6</v>
      </c>
      <c r="C171" s="2" t="str">
        <f>数据源!BW203</f>
        <v>黑豹</v>
      </c>
      <c r="D171" s="2" t="str">
        <f>数据源!BX203</f>
        <v>坦克碎片</v>
      </c>
      <c r="E171" s="2">
        <f>数据源!BY203</f>
        <v>47</v>
      </c>
      <c r="F171" s="2">
        <f>数据源!BZ203</f>
        <v>2</v>
      </c>
      <c r="G171" s="2">
        <f>数据源!CA203</f>
        <v>3.3299999999999996E-2</v>
      </c>
      <c r="H171" s="2">
        <f>数据源!CB203</f>
        <v>4.2510638297872334E-2</v>
      </c>
      <c r="I171" s="2">
        <f>数据源!CC203</f>
        <v>425</v>
      </c>
      <c r="J171" s="3">
        <f t="shared" si="107"/>
        <v>1</v>
      </c>
      <c r="K171" s="3">
        <f t="shared" si="108"/>
        <v>3</v>
      </c>
      <c r="L171" s="3" t="str">
        <f t="shared" si="111"/>
        <v>碎片</v>
      </c>
      <c r="M171" s="3">
        <f t="shared" ca="1" si="112"/>
        <v>53311</v>
      </c>
      <c r="N171" s="3" t="str">
        <f t="shared" ca="1" si="115"/>
        <v>11311,12311,13311,11321,12321,13321,51311,52311,53311</v>
      </c>
      <c r="O171" s="3" t="str">
        <f t="shared" si="116"/>
        <v>85,85,85,43,43,43,425,425,425</v>
      </c>
      <c r="P171" s="1" t="str">
        <f t="shared" si="117"/>
        <v>(1,1),(1,1),(1,1),(1,1),(1,1),(1,1),(1,3),(1,3),(1,3)</v>
      </c>
      <c r="Q171" s="3" t="str">
        <f>IF(D171="坦克碎片",VLOOKUP(C171,道具信息!$N$2:$O$291,2,FALSE)&amp;"碎片",VLOOKUP(C171,道具信息!$N$2:$O$291,2,FALSE))</f>
        <v>T3坦克碎片</v>
      </c>
      <c r="R171" s="3">
        <f t="shared" si="109"/>
        <v>2550</v>
      </c>
      <c r="S171" s="11">
        <f t="shared" si="110"/>
        <v>0.46800000000000003</v>
      </c>
      <c r="T171" s="3" t="str">
        <f>VLOOKUP(Q171,道具信息!$Q$3:$S$20,2,FALSE)</f>
        <v>CHEST_ITEM_TYPE_T3_SHARD</v>
      </c>
      <c r="U171" s="3" t="str">
        <f>IF(COUNTIF(U$163:U170,T171)=0,T171,"")</f>
        <v/>
      </c>
      <c r="V171" s="3" t="str">
        <f t="shared" si="118"/>
        <v>CHEST_ITEM_TYPE_T3_TANK,CHEST_ITEM_TYPE_T3_SHARD</v>
      </c>
      <c r="W171" s="13" t="str">
        <f t="shared" si="113"/>
        <v/>
      </c>
      <c r="X171" s="3" t="str">
        <f t="shared" si="114"/>
        <v/>
      </c>
      <c r="Y171" s="3" t="str">
        <f t="shared" si="119"/>
        <v>7.1%,46.8%</v>
      </c>
    </row>
    <row r="172" spans="2:25" x14ac:dyDescent="0.3">
      <c r="B172" s="2">
        <f>数据源!BV204</f>
        <v>6</v>
      </c>
      <c r="C172" s="2" t="str">
        <f>数据源!BW204</f>
        <v>十字军</v>
      </c>
      <c r="D172" s="2" t="str">
        <f>数据源!BX204</f>
        <v>坦克碎片</v>
      </c>
      <c r="E172" s="2">
        <f>数据源!BY204</f>
        <v>62.666666666666657</v>
      </c>
      <c r="F172" s="2">
        <f>数据源!BZ204</f>
        <v>1.5</v>
      </c>
      <c r="G172" s="2">
        <f>数据源!CA204</f>
        <v>3.3299999999999996E-2</v>
      </c>
      <c r="H172" s="2">
        <f>数据源!CB204</f>
        <v>4.2510638297872348E-2</v>
      </c>
      <c r="I172" s="2">
        <f>数据源!CC204</f>
        <v>425</v>
      </c>
      <c r="J172" s="3">
        <f t="shared" si="107"/>
        <v>1</v>
      </c>
      <c r="K172" s="3">
        <f t="shared" si="108"/>
        <v>2</v>
      </c>
      <c r="L172" s="3" t="str">
        <f t="shared" si="111"/>
        <v>碎片</v>
      </c>
      <c r="M172" s="3">
        <f t="shared" ca="1" si="112"/>
        <v>51321</v>
      </c>
      <c r="N172" s="3" t="str">
        <f t="shared" ca="1" si="115"/>
        <v>11311,12311,13311,11321,12321,13321,51311,52311,53311,51321</v>
      </c>
      <c r="O172" s="3" t="str">
        <f t="shared" si="116"/>
        <v>85,85,85,43,43,43,425,425,425,425</v>
      </c>
      <c r="P172" s="1" t="str">
        <f t="shared" si="117"/>
        <v>(1,1),(1,1),(1,1),(1,1),(1,1),(1,1),(1,3),(1,3),(1,3),(1,2)</v>
      </c>
      <c r="Q172" s="3" t="str">
        <f>IF(D172="坦克碎片",VLOOKUP(C172,道具信息!$N$2:$O$291,2,FALSE)&amp;"碎片",VLOOKUP(C172,道具信息!$N$2:$O$291,2,FALSE))</f>
        <v>T3坦克碎片</v>
      </c>
      <c r="R172" s="3">
        <f t="shared" si="109"/>
        <v>2550</v>
      </c>
      <c r="S172" s="11">
        <f t="shared" si="110"/>
        <v>0.46800000000000003</v>
      </c>
      <c r="T172" s="3" t="str">
        <f>VLOOKUP(Q172,道具信息!$Q$3:$S$20,2,FALSE)</f>
        <v>CHEST_ITEM_TYPE_T3_SHARD</v>
      </c>
      <c r="U172" s="3" t="str">
        <f>IF(COUNTIF(U$163:U171,T172)=0,T172,"")</f>
        <v/>
      </c>
      <c r="V172" s="3" t="str">
        <f t="shared" si="118"/>
        <v>CHEST_ITEM_TYPE_T3_TANK,CHEST_ITEM_TYPE_T3_SHARD</v>
      </c>
      <c r="W172" s="13" t="str">
        <f t="shared" si="113"/>
        <v/>
      </c>
      <c r="X172" s="3" t="str">
        <f t="shared" si="114"/>
        <v/>
      </c>
      <c r="Y172" s="3" t="str">
        <f t="shared" si="119"/>
        <v>7.1%,46.8%</v>
      </c>
    </row>
    <row r="173" spans="2:25" x14ac:dyDescent="0.3">
      <c r="B173" s="2">
        <f>数据源!BV205</f>
        <v>6</v>
      </c>
      <c r="C173" s="2" t="str">
        <f>数据源!BW205</f>
        <v>谢尔曼</v>
      </c>
      <c r="D173" s="2" t="str">
        <f>数据源!BX205</f>
        <v>坦克碎片</v>
      </c>
      <c r="E173" s="2">
        <f>数据源!BY205</f>
        <v>62.666666666666657</v>
      </c>
      <c r="F173" s="2">
        <f>数据源!BZ205</f>
        <v>1.5</v>
      </c>
      <c r="G173" s="2">
        <f>数据源!CA205</f>
        <v>3.3299999999999996E-2</v>
      </c>
      <c r="H173" s="2">
        <f>数据源!CB205</f>
        <v>4.2510638297872348E-2</v>
      </c>
      <c r="I173" s="2">
        <f>数据源!CC205</f>
        <v>425</v>
      </c>
      <c r="J173" s="3">
        <f t="shared" si="107"/>
        <v>1</v>
      </c>
      <c r="K173" s="3">
        <f t="shared" si="108"/>
        <v>2</v>
      </c>
      <c r="L173" s="3" t="str">
        <f t="shared" si="111"/>
        <v>碎片</v>
      </c>
      <c r="M173" s="3">
        <f t="shared" ca="1" si="112"/>
        <v>52321</v>
      </c>
      <c r="N173" s="3" t="str">
        <f t="shared" ca="1" si="115"/>
        <v>11311,12311,13311,11321,12321,13321,51311,52311,53311,51321,52321</v>
      </c>
      <c r="O173" s="3" t="str">
        <f t="shared" si="116"/>
        <v>85,85,85,43,43,43,425,425,425,425,425</v>
      </c>
      <c r="P173" s="1" t="str">
        <f t="shared" si="117"/>
        <v>(1,1),(1,1),(1,1),(1,1),(1,1),(1,1),(1,3),(1,3),(1,3),(1,2),(1,2)</v>
      </c>
      <c r="Q173" s="3" t="str">
        <f>IF(D173="坦克碎片",VLOOKUP(C173,道具信息!$N$2:$O$291,2,FALSE)&amp;"碎片",VLOOKUP(C173,道具信息!$N$2:$O$291,2,FALSE))</f>
        <v>T3坦克碎片</v>
      </c>
      <c r="R173" s="3">
        <f t="shared" si="109"/>
        <v>2550</v>
      </c>
      <c r="S173" s="11">
        <f t="shared" si="110"/>
        <v>0.46800000000000003</v>
      </c>
      <c r="T173" s="3" t="str">
        <f>VLOOKUP(Q173,道具信息!$Q$3:$S$20,2,FALSE)</f>
        <v>CHEST_ITEM_TYPE_T3_SHARD</v>
      </c>
      <c r="U173" s="3" t="str">
        <f>IF(COUNTIF(U$163:U172,T173)=0,T173,"")</f>
        <v/>
      </c>
      <c r="V173" s="3" t="str">
        <f t="shared" si="118"/>
        <v>CHEST_ITEM_TYPE_T3_TANK,CHEST_ITEM_TYPE_T3_SHARD</v>
      </c>
      <c r="W173" s="13" t="str">
        <f t="shared" si="113"/>
        <v/>
      </c>
      <c r="X173" s="3" t="str">
        <f t="shared" si="114"/>
        <v/>
      </c>
      <c r="Y173" s="3" t="str">
        <f t="shared" si="119"/>
        <v>7.1%,46.8%</v>
      </c>
    </row>
    <row r="174" spans="2:25" x14ac:dyDescent="0.3">
      <c r="B174" s="2">
        <f>数据源!BV206</f>
        <v>6</v>
      </c>
      <c r="C174" s="2" t="str">
        <f>数据源!BW206</f>
        <v>虎式</v>
      </c>
      <c r="D174" s="2" t="str">
        <f>数据源!BX206</f>
        <v>坦克碎片</v>
      </c>
      <c r="E174" s="2">
        <f>数据源!BY206</f>
        <v>62.666666666666657</v>
      </c>
      <c r="F174" s="2">
        <f>数据源!BZ206</f>
        <v>1.5</v>
      </c>
      <c r="G174" s="2">
        <f>数据源!CA206</f>
        <v>3.3299999999999996E-2</v>
      </c>
      <c r="H174" s="2">
        <f>数据源!CB206</f>
        <v>4.2510638297872348E-2</v>
      </c>
      <c r="I174" s="2">
        <f>数据源!CC206</f>
        <v>425</v>
      </c>
      <c r="J174" s="3">
        <f t="shared" si="107"/>
        <v>1</v>
      </c>
      <c r="K174" s="3">
        <f t="shared" si="108"/>
        <v>2</v>
      </c>
      <c r="L174" s="3" t="str">
        <f t="shared" si="111"/>
        <v>碎片</v>
      </c>
      <c r="M174" s="3">
        <f t="shared" ca="1" si="112"/>
        <v>53321</v>
      </c>
      <c r="N174" s="3" t="str">
        <f t="shared" ca="1" si="115"/>
        <v>11311,12311,13311,11321,12321,13321,51311,52311,53311,51321,52321,53321</v>
      </c>
      <c r="O174" s="3" t="str">
        <f t="shared" si="116"/>
        <v>85,85,85,43,43,43,425,425,425,425,425,425</v>
      </c>
      <c r="P174" s="1" t="str">
        <f t="shared" si="117"/>
        <v>(1,1),(1,1),(1,1),(1,1),(1,1),(1,1),(1,3),(1,3),(1,3),(1,2),(1,2),(1,2)</v>
      </c>
      <c r="Q174" s="3" t="str">
        <f>IF(D174="坦克碎片",VLOOKUP(C174,道具信息!$N$2:$O$291,2,FALSE)&amp;"碎片",VLOOKUP(C174,道具信息!$N$2:$O$291,2,FALSE))</f>
        <v>T3坦克碎片</v>
      </c>
      <c r="R174" s="3">
        <f t="shared" si="109"/>
        <v>2550</v>
      </c>
      <c r="S174" s="11">
        <f t="shared" si="110"/>
        <v>0.46800000000000003</v>
      </c>
      <c r="T174" s="3" t="str">
        <f>VLOOKUP(Q174,道具信息!$Q$3:$S$20,2,FALSE)</f>
        <v>CHEST_ITEM_TYPE_T3_SHARD</v>
      </c>
      <c r="U174" s="3" t="str">
        <f>IF(COUNTIF(U$163:U173,T174)=0,T174,"")</f>
        <v/>
      </c>
      <c r="V174" s="3" t="str">
        <f t="shared" si="118"/>
        <v>CHEST_ITEM_TYPE_T3_TANK,CHEST_ITEM_TYPE_T3_SHARD</v>
      </c>
      <c r="W174" s="13" t="str">
        <f t="shared" si="113"/>
        <v/>
      </c>
      <c r="X174" s="3" t="str">
        <f t="shared" si="114"/>
        <v/>
      </c>
      <c r="Y174" s="3" t="str">
        <f t="shared" si="119"/>
        <v>7.1%,46.8%</v>
      </c>
    </row>
    <row r="175" spans="2:25" x14ac:dyDescent="0.3">
      <c r="B175" s="2">
        <f>数据源!BV207</f>
        <v>6</v>
      </c>
      <c r="C175" s="2" t="str">
        <f>数据源!BW207</f>
        <v>T2LP1</v>
      </c>
      <c r="D175" s="2" t="str">
        <f>数据源!BX207</f>
        <v>部件</v>
      </c>
      <c r="E175" s="2">
        <f>数据源!BY207</f>
        <v>102.20000000000002</v>
      </c>
      <c r="F175" s="2">
        <f>数据源!BZ207</f>
        <v>1.5</v>
      </c>
      <c r="G175" s="2">
        <f>数据源!CA207</f>
        <v>1.6E-2</v>
      </c>
      <c r="H175" s="2">
        <f>数据源!CB207</f>
        <v>1.252446183953033E-2</v>
      </c>
      <c r="I175" s="2">
        <f>数据源!CC207</f>
        <v>125</v>
      </c>
      <c r="J175" s="3">
        <f t="shared" si="107"/>
        <v>1</v>
      </c>
      <c r="K175" s="3">
        <f t="shared" si="108"/>
        <v>2</v>
      </c>
      <c r="L175" s="3" t="str">
        <f t="shared" si="111"/>
        <v>部件</v>
      </c>
      <c r="M175" s="3">
        <f t="shared" ca="1" si="112"/>
        <v>92001</v>
      </c>
      <c r="N175" s="3" t="str">
        <f t="shared" ca="1" si="115"/>
        <v>11311,12311,13311,11321,12321,13321,51311,52311,53311,51321,52321,53321,92001</v>
      </c>
      <c r="O175" s="3" t="str">
        <f t="shared" si="116"/>
        <v>85,85,85,43,43,43,425,425,425,425,425,425,125</v>
      </c>
      <c r="P175" s="1" t="str">
        <f t="shared" si="117"/>
        <v>(1,1),(1,1),(1,1),(1,1),(1,1),(1,1),(1,3),(1,3),(1,3),(1,2),(1,2),(1,2),(1,2)</v>
      </c>
      <c r="Q175" s="3" t="str">
        <f>IF(D175="坦克碎片",VLOOKUP(C175,道具信息!$N$2:$O$291,2,FALSE)&amp;"碎片",VLOOKUP(C175,道具信息!$N$2:$O$291,2,FALSE))</f>
        <v>T2部件</v>
      </c>
      <c r="R175" s="3">
        <f t="shared" si="109"/>
        <v>2250</v>
      </c>
      <c r="S175" s="11">
        <f t="shared" si="110"/>
        <v>0.41299999999999998</v>
      </c>
      <c r="T175" s="3" t="str">
        <f>VLOOKUP(Q175,道具信息!$Q$3:$S$20,2,FALSE)</f>
        <v>CHEST_ITEM_TYPE_T2_PART</v>
      </c>
      <c r="U175" s="3" t="str">
        <f>IF(COUNTIF(U$163:U174,T175)=0,T175,"")</f>
        <v>CHEST_ITEM_TYPE_T2_PART</v>
      </c>
      <c r="V175" s="3" t="str">
        <f t="shared" si="118"/>
        <v>CHEST_ITEM_TYPE_T3_TANK,CHEST_ITEM_TYPE_T3_SHARD,CHEST_ITEM_TYPE_T2_PART</v>
      </c>
      <c r="W175" s="13">
        <f t="shared" si="113"/>
        <v>0.41299999999999998</v>
      </c>
      <c r="X175" s="3" t="str">
        <f t="shared" si="114"/>
        <v>41.3%</v>
      </c>
      <c r="Y175" s="3" t="str">
        <f t="shared" si="119"/>
        <v>7.1%,46.8%,41.3%</v>
      </c>
    </row>
    <row r="176" spans="2:25" x14ac:dyDescent="0.3">
      <c r="B176" s="2">
        <f>数据源!BV208</f>
        <v>6</v>
      </c>
      <c r="C176" s="2" t="str">
        <f>数据源!BW208</f>
        <v>T2LP3</v>
      </c>
      <c r="D176" s="2" t="str">
        <f>数据源!BX208</f>
        <v>部件</v>
      </c>
      <c r="E176" s="2">
        <f>数据源!BY208</f>
        <v>102.20000000000002</v>
      </c>
      <c r="F176" s="2">
        <f>数据源!BZ208</f>
        <v>1.5</v>
      </c>
      <c r="G176" s="2">
        <f>数据源!CA208</f>
        <v>1.6E-2</v>
      </c>
      <c r="H176" s="2">
        <f>数据源!CB208</f>
        <v>1.252446183953033E-2</v>
      </c>
      <c r="I176" s="2">
        <f>数据源!CC208</f>
        <v>125</v>
      </c>
      <c r="J176" s="3">
        <f t="shared" si="107"/>
        <v>1</v>
      </c>
      <c r="K176" s="3">
        <f t="shared" si="108"/>
        <v>2</v>
      </c>
      <c r="L176" s="3" t="str">
        <f t="shared" si="111"/>
        <v>部件</v>
      </c>
      <c r="M176" s="3">
        <f t="shared" ca="1" si="112"/>
        <v>92003</v>
      </c>
      <c r="N176" s="3" t="str">
        <f t="shared" ca="1" si="115"/>
        <v>11311,12311,13311,11321,12321,13321,51311,52311,53311,51321,52321,53321,92001,92003</v>
      </c>
      <c r="O176" s="3" t="str">
        <f t="shared" si="116"/>
        <v>85,85,85,43,43,43,425,425,425,425,425,425,125,125</v>
      </c>
      <c r="P176" s="1" t="str">
        <f t="shared" si="117"/>
        <v>(1,1),(1,1),(1,1),(1,1),(1,1),(1,1),(1,3),(1,3),(1,3),(1,2),(1,2),(1,2),(1,2),(1,2)</v>
      </c>
      <c r="Q176" s="3" t="str">
        <f>IF(D176="坦克碎片",VLOOKUP(C176,道具信息!$N$2:$O$291,2,FALSE)&amp;"碎片",VLOOKUP(C176,道具信息!$N$2:$O$291,2,FALSE))</f>
        <v>T2部件</v>
      </c>
      <c r="R176" s="3">
        <f t="shared" si="109"/>
        <v>2250</v>
      </c>
      <c r="S176" s="11">
        <f t="shared" si="110"/>
        <v>0.41299999999999998</v>
      </c>
      <c r="T176" s="3" t="str">
        <f>VLOOKUP(Q176,道具信息!$Q$3:$S$20,2,FALSE)</f>
        <v>CHEST_ITEM_TYPE_T2_PART</v>
      </c>
      <c r="U176" s="3" t="str">
        <f>IF(COUNTIF(U$163:U175,T176)=0,T176,"")</f>
        <v/>
      </c>
      <c r="V176" s="3" t="str">
        <f t="shared" si="118"/>
        <v>CHEST_ITEM_TYPE_T3_TANK,CHEST_ITEM_TYPE_T3_SHARD,CHEST_ITEM_TYPE_T2_PART</v>
      </c>
      <c r="W176" s="13" t="str">
        <f t="shared" si="113"/>
        <v/>
      </c>
      <c r="X176" s="3" t="str">
        <f t="shared" si="114"/>
        <v/>
      </c>
      <c r="Y176" s="3" t="str">
        <f t="shared" si="119"/>
        <v>7.1%,46.8%,41.3%</v>
      </c>
    </row>
    <row r="177" spans="2:25" x14ac:dyDescent="0.3">
      <c r="B177" s="2">
        <f>数据源!BV209</f>
        <v>6</v>
      </c>
      <c r="C177" s="2" t="str">
        <f>数据源!BW209</f>
        <v>T2LP5</v>
      </c>
      <c r="D177" s="2" t="str">
        <f>数据源!BX209</f>
        <v>部件</v>
      </c>
      <c r="E177" s="2">
        <f>数据源!BY209</f>
        <v>102.20000000000002</v>
      </c>
      <c r="F177" s="2">
        <f>数据源!BZ209</f>
        <v>1.5</v>
      </c>
      <c r="G177" s="2">
        <f>数据源!CA209</f>
        <v>1.6E-2</v>
      </c>
      <c r="H177" s="2">
        <f>数据源!CB209</f>
        <v>1.252446183953033E-2</v>
      </c>
      <c r="I177" s="2">
        <f>数据源!CC209</f>
        <v>125</v>
      </c>
      <c r="J177" s="3">
        <f t="shared" si="107"/>
        <v>1</v>
      </c>
      <c r="K177" s="3">
        <f t="shared" si="108"/>
        <v>2</v>
      </c>
      <c r="L177" s="3" t="str">
        <f t="shared" si="111"/>
        <v>部件</v>
      </c>
      <c r="M177" s="3">
        <f t="shared" ca="1" si="112"/>
        <v>92005</v>
      </c>
      <c r="N177" s="3" t="str">
        <f t="shared" ca="1" si="115"/>
        <v>11311,12311,13311,11321,12321,13321,51311,52311,53311,51321,52321,53321,92001,92003,92005</v>
      </c>
      <c r="O177" s="3" t="str">
        <f t="shared" si="116"/>
        <v>85,85,85,43,43,43,425,425,425,425,425,425,125,125,125</v>
      </c>
      <c r="P177" s="1" t="str">
        <f t="shared" si="117"/>
        <v>(1,1),(1,1),(1,1),(1,1),(1,1),(1,1),(1,3),(1,3),(1,3),(1,2),(1,2),(1,2),(1,2),(1,2),(1,2)</v>
      </c>
      <c r="Q177" s="3" t="str">
        <f>IF(D177="坦克碎片",VLOOKUP(C177,道具信息!$N$2:$O$291,2,FALSE)&amp;"碎片",VLOOKUP(C177,道具信息!$N$2:$O$291,2,FALSE))</f>
        <v>T2部件</v>
      </c>
      <c r="R177" s="3">
        <f t="shared" si="109"/>
        <v>2250</v>
      </c>
      <c r="S177" s="11">
        <f t="shared" si="110"/>
        <v>0.41299999999999998</v>
      </c>
      <c r="T177" s="3" t="str">
        <f>VLOOKUP(Q177,道具信息!$Q$3:$S$20,2,FALSE)</f>
        <v>CHEST_ITEM_TYPE_T2_PART</v>
      </c>
      <c r="U177" s="3" t="str">
        <f>IF(COUNTIF(U$163:U176,T177)=0,T177,"")</f>
        <v/>
      </c>
      <c r="V177" s="3" t="str">
        <f t="shared" si="118"/>
        <v>CHEST_ITEM_TYPE_T3_TANK,CHEST_ITEM_TYPE_T3_SHARD,CHEST_ITEM_TYPE_T2_PART</v>
      </c>
      <c r="W177" s="13" t="str">
        <f t="shared" si="113"/>
        <v/>
      </c>
      <c r="X177" s="3" t="str">
        <f t="shared" si="114"/>
        <v/>
      </c>
      <c r="Y177" s="3" t="str">
        <f t="shared" si="119"/>
        <v>7.1%,46.8%,41.3%</v>
      </c>
    </row>
    <row r="178" spans="2:25" x14ac:dyDescent="0.3">
      <c r="B178" s="2">
        <f>数据源!BV210</f>
        <v>6</v>
      </c>
      <c r="C178" s="2" t="str">
        <f>数据源!BW210</f>
        <v>T2MP1</v>
      </c>
      <c r="D178" s="2" t="str">
        <f>数据源!BX210</f>
        <v>部件</v>
      </c>
      <c r="E178" s="2">
        <f>数据源!BY210</f>
        <v>102.20000000000002</v>
      </c>
      <c r="F178" s="2">
        <f>数据源!BZ210</f>
        <v>1.5</v>
      </c>
      <c r="G178" s="2">
        <f>数据源!CA210</f>
        <v>1.6E-2</v>
      </c>
      <c r="H178" s="2">
        <f>数据源!CB210</f>
        <v>1.252446183953033E-2</v>
      </c>
      <c r="I178" s="2">
        <f>数据源!CC210</f>
        <v>125</v>
      </c>
      <c r="J178" s="3">
        <f t="shared" si="107"/>
        <v>1</v>
      </c>
      <c r="K178" s="3">
        <f t="shared" si="108"/>
        <v>2</v>
      </c>
      <c r="L178" s="3" t="str">
        <f t="shared" si="111"/>
        <v>部件</v>
      </c>
      <c r="M178" s="3">
        <f t="shared" ca="1" si="112"/>
        <v>92101</v>
      </c>
      <c r="N178" s="3" t="str">
        <f t="shared" ca="1" si="115"/>
        <v>11311,12311,13311,11321,12321,13321,51311,52311,53311,51321,52321,53321,92001,92003,92005,92101</v>
      </c>
      <c r="O178" s="3" t="str">
        <f t="shared" si="116"/>
        <v>85,85,85,43,43,43,425,425,425,425,425,425,125,125,125,125</v>
      </c>
      <c r="P178" s="1" t="str">
        <f t="shared" si="117"/>
        <v>(1,1),(1,1),(1,1),(1,1),(1,1),(1,1),(1,3),(1,3),(1,3),(1,2),(1,2),(1,2),(1,2),(1,2),(1,2),(1,2)</v>
      </c>
      <c r="Q178" s="3" t="str">
        <f>IF(D178="坦克碎片",VLOOKUP(C178,道具信息!$N$2:$O$291,2,FALSE)&amp;"碎片",VLOOKUP(C178,道具信息!$N$2:$O$291,2,FALSE))</f>
        <v>T2部件</v>
      </c>
      <c r="R178" s="3">
        <f t="shared" si="109"/>
        <v>2250</v>
      </c>
      <c r="S178" s="11">
        <f t="shared" si="110"/>
        <v>0.41299999999999998</v>
      </c>
      <c r="T178" s="3" t="str">
        <f>VLOOKUP(Q178,道具信息!$Q$3:$S$20,2,FALSE)</f>
        <v>CHEST_ITEM_TYPE_T2_PART</v>
      </c>
      <c r="U178" s="3" t="str">
        <f>IF(COUNTIF(U$163:U177,T178)=0,T178,"")</f>
        <v/>
      </c>
      <c r="V178" s="3" t="str">
        <f t="shared" si="118"/>
        <v>CHEST_ITEM_TYPE_T3_TANK,CHEST_ITEM_TYPE_T3_SHARD,CHEST_ITEM_TYPE_T2_PART</v>
      </c>
      <c r="W178" s="13" t="str">
        <f t="shared" si="113"/>
        <v/>
      </c>
      <c r="X178" s="3" t="str">
        <f t="shared" si="114"/>
        <v/>
      </c>
      <c r="Y178" s="3" t="str">
        <f t="shared" si="119"/>
        <v>7.1%,46.8%,41.3%</v>
      </c>
    </row>
    <row r="179" spans="2:25" x14ac:dyDescent="0.3">
      <c r="B179" s="2">
        <f>数据源!BV211</f>
        <v>6</v>
      </c>
      <c r="C179" s="2" t="str">
        <f>数据源!BW211</f>
        <v>T2MP3</v>
      </c>
      <c r="D179" s="2" t="str">
        <f>数据源!BX211</f>
        <v>部件</v>
      </c>
      <c r="E179" s="2">
        <f>数据源!BY211</f>
        <v>102.20000000000002</v>
      </c>
      <c r="F179" s="2">
        <f>数据源!BZ211</f>
        <v>1.5</v>
      </c>
      <c r="G179" s="2">
        <f>数据源!CA211</f>
        <v>1.6E-2</v>
      </c>
      <c r="H179" s="2">
        <f>数据源!CB211</f>
        <v>1.252446183953033E-2</v>
      </c>
      <c r="I179" s="2">
        <f>数据源!CC211</f>
        <v>125</v>
      </c>
      <c r="J179" s="3">
        <f t="shared" si="107"/>
        <v>1</v>
      </c>
      <c r="K179" s="3">
        <f t="shared" si="108"/>
        <v>2</v>
      </c>
      <c r="L179" s="3" t="str">
        <f t="shared" si="111"/>
        <v>部件</v>
      </c>
      <c r="M179" s="3">
        <f t="shared" ca="1" si="112"/>
        <v>92103</v>
      </c>
      <c r="N179" s="3" t="str">
        <f t="shared" ca="1" si="115"/>
        <v>11311,12311,13311,11321,12321,13321,51311,52311,53311,51321,52321,53321,92001,92003,92005,92101,92103</v>
      </c>
      <c r="O179" s="3" t="str">
        <f t="shared" si="116"/>
        <v>85,85,85,43,43,43,425,425,425,425,425,425,125,125,125,125,125</v>
      </c>
      <c r="P179" s="1" t="str">
        <f t="shared" si="117"/>
        <v>(1,1),(1,1),(1,1),(1,1),(1,1),(1,1),(1,3),(1,3),(1,3),(1,2),(1,2),(1,2),(1,2),(1,2),(1,2),(1,2),(1,2)</v>
      </c>
      <c r="Q179" s="3" t="str">
        <f>IF(D179="坦克碎片",VLOOKUP(C179,道具信息!$N$2:$O$291,2,FALSE)&amp;"碎片",VLOOKUP(C179,道具信息!$N$2:$O$291,2,FALSE))</f>
        <v>T2部件</v>
      </c>
      <c r="R179" s="3">
        <f t="shared" si="109"/>
        <v>2250</v>
      </c>
      <c r="S179" s="11">
        <f t="shared" si="110"/>
        <v>0.41299999999999998</v>
      </c>
      <c r="T179" s="3" t="str">
        <f>VLOOKUP(Q179,道具信息!$Q$3:$S$20,2,FALSE)</f>
        <v>CHEST_ITEM_TYPE_T2_PART</v>
      </c>
      <c r="U179" s="3" t="str">
        <f>IF(COUNTIF(U$163:U178,T179)=0,T179,"")</f>
        <v/>
      </c>
      <c r="V179" s="3" t="str">
        <f t="shared" si="118"/>
        <v>CHEST_ITEM_TYPE_T3_TANK,CHEST_ITEM_TYPE_T3_SHARD,CHEST_ITEM_TYPE_T2_PART</v>
      </c>
      <c r="W179" s="13" t="str">
        <f t="shared" si="113"/>
        <v/>
      </c>
      <c r="X179" s="3" t="str">
        <f t="shared" si="114"/>
        <v/>
      </c>
      <c r="Y179" s="3" t="str">
        <f t="shared" si="119"/>
        <v>7.1%,46.8%,41.3%</v>
      </c>
    </row>
    <row r="180" spans="2:25" x14ac:dyDescent="0.3">
      <c r="B180" s="2">
        <f>数据源!BV212</f>
        <v>6</v>
      </c>
      <c r="C180" s="2" t="str">
        <f>数据源!BW212</f>
        <v>T2MP5</v>
      </c>
      <c r="D180" s="2" t="str">
        <f>数据源!BX212</f>
        <v>部件</v>
      </c>
      <c r="E180" s="2">
        <f>数据源!BY212</f>
        <v>102.20000000000002</v>
      </c>
      <c r="F180" s="2">
        <f>数据源!BZ212</f>
        <v>1.5</v>
      </c>
      <c r="G180" s="2">
        <f>数据源!CA212</f>
        <v>1.6E-2</v>
      </c>
      <c r="H180" s="2">
        <f>数据源!CB212</f>
        <v>1.252446183953033E-2</v>
      </c>
      <c r="I180" s="2">
        <f>数据源!CC212</f>
        <v>125</v>
      </c>
      <c r="J180" s="3">
        <f t="shared" si="107"/>
        <v>1</v>
      </c>
      <c r="K180" s="3">
        <f t="shared" si="108"/>
        <v>2</v>
      </c>
      <c r="L180" s="3" t="str">
        <f t="shared" si="111"/>
        <v>部件</v>
      </c>
      <c r="M180" s="3">
        <f t="shared" ca="1" si="112"/>
        <v>92105</v>
      </c>
      <c r="N180" s="3" t="str">
        <f t="shared" ca="1" si="115"/>
        <v>11311,12311,13311,11321,12321,13321,51311,52311,53311,51321,52321,53321,92001,92003,92005,92101,92103,92105</v>
      </c>
      <c r="O180" s="3" t="str">
        <f t="shared" si="116"/>
        <v>85,85,85,43,43,43,425,425,425,425,425,425,125,125,125,125,125,125</v>
      </c>
      <c r="P180" s="1" t="str">
        <f t="shared" si="117"/>
        <v>(1,1),(1,1),(1,1),(1,1),(1,1),(1,1),(1,3),(1,3),(1,3),(1,2),(1,2),(1,2),(1,2),(1,2),(1,2),(1,2),(1,2),(1,2)</v>
      </c>
      <c r="Q180" s="3" t="str">
        <f>IF(D180="坦克碎片",VLOOKUP(C180,道具信息!$N$2:$O$291,2,FALSE)&amp;"碎片",VLOOKUP(C180,道具信息!$N$2:$O$291,2,FALSE))</f>
        <v>T2部件</v>
      </c>
      <c r="R180" s="3">
        <f t="shared" si="109"/>
        <v>2250</v>
      </c>
      <c r="S180" s="11">
        <f t="shared" si="110"/>
        <v>0.41299999999999998</v>
      </c>
      <c r="T180" s="3" t="str">
        <f>VLOOKUP(Q180,道具信息!$Q$3:$S$20,2,FALSE)</f>
        <v>CHEST_ITEM_TYPE_T2_PART</v>
      </c>
      <c r="U180" s="3" t="str">
        <f>IF(COUNTIF(U$163:U179,T180)=0,T180,"")</f>
        <v/>
      </c>
      <c r="V180" s="3" t="str">
        <f t="shared" si="118"/>
        <v>CHEST_ITEM_TYPE_T3_TANK,CHEST_ITEM_TYPE_T3_SHARD,CHEST_ITEM_TYPE_T2_PART</v>
      </c>
      <c r="W180" s="13" t="str">
        <f t="shared" si="113"/>
        <v/>
      </c>
      <c r="X180" s="3" t="str">
        <f t="shared" si="114"/>
        <v/>
      </c>
      <c r="Y180" s="3" t="str">
        <f t="shared" si="119"/>
        <v>7.1%,46.8%,41.3%</v>
      </c>
    </row>
    <row r="181" spans="2:25" x14ac:dyDescent="0.3">
      <c r="B181" s="2">
        <f>数据源!BV213</f>
        <v>6</v>
      </c>
      <c r="C181" s="2" t="str">
        <f>数据源!BW213</f>
        <v>T2HP1</v>
      </c>
      <c r="D181" s="2" t="str">
        <f>数据源!BX213</f>
        <v>部件</v>
      </c>
      <c r="E181" s="2">
        <f>数据源!BY213</f>
        <v>102.20000000000002</v>
      </c>
      <c r="F181" s="2">
        <f>数据源!BZ213</f>
        <v>1.5</v>
      </c>
      <c r="G181" s="2">
        <f>数据源!CA213</f>
        <v>1.6E-2</v>
      </c>
      <c r="H181" s="2">
        <f>数据源!CB213</f>
        <v>1.252446183953033E-2</v>
      </c>
      <c r="I181" s="2">
        <f>数据源!CC213</f>
        <v>125</v>
      </c>
      <c r="J181" s="3">
        <f t="shared" si="107"/>
        <v>1</v>
      </c>
      <c r="K181" s="3">
        <f t="shared" si="108"/>
        <v>2</v>
      </c>
      <c r="L181" s="3" t="str">
        <f t="shared" si="111"/>
        <v>部件</v>
      </c>
      <c r="M181" s="3">
        <f t="shared" ca="1" si="112"/>
        <v>92201</v>
      </c>
      <c r="N181" s="3" t="str">
        <f t="shared" ca="1" si="115"/>
        <v>11311,12311,13311,11321,12321,13321,51311,52311,53311,51321,52321,53321,92001,92003,92005,92101,92103,92105,92201</v>
      </c>
      <c r="O181" s="3" t="str">
        <f t="shared" si="116"/>
        <v>85,85,85,43,43,43,425,425,425,425,425,425,125,125,125,125,125,125,125</v>
      </c>
      <c r="P181" s="1" t="str">
        <f t="shared" si="117"/>
        <v>(1,1),(1,1),(1,1),(1,1),(1,1),(1,1),(1,3),(1,3),(1,3),(1,2),(1,2),(1,2),(1,2),(1,2),(1,2),(1,2),(1,2),(1,2),(1,2)</v>
      </c>
      <c r="Q181" s="3" t="str">
        <f>IF(D181="坦克碎片",VLOOKUP(C181,道具信息!$N$2:$O$291,2,FALSE)&amp;"碎片",VLOOKUP(C181,道具信息!$N$2:$O$291,2,FALSE))</f>
        <v>T2部件</v>
      </c>
      <c r="R181" s="3">
        <f t="shared" si="109"/>
        <v>2250</v>
      </c>
      <c r="S181" s="11">
        <f t="shared" si="110"/>
        <v>0.41299999999999998</v>
      </c>
      <c r="T181" s="3" t="str">
        <f>VLOOKUP(Q181,道具信息!$Q$3:$S$20,2,FALSE)</f>
        <v>CHEST_ITEM_TYPE_T2_PART</v>
      </c>
      <c r="U181" s="3" t="str">
        <f>IF(COUNTIF(U$163:U180,T181)=0,T181,"")</f>
        <v/>
      </c>
      <c r="V181" s="3" t="str">
        <f t="shared" si="118"/>
        <v>CHEST_ITEM_TYPE_T3_TANK,CHEST_ITEM_TYPE_T3_SHARD,CHEST_ITEM_TYPE_T2_PART</v>
      </c>
      <c r="W181" s="13" t="str">
        <f t="shared" si="113"/>
        <v/>
      </c>
      <c r="X181" s="3" t="str">
        <f t="shared" si="114"/>
        <v/>
      </c>
      <c r="Y181" s="3" t="str">
        <f t="shared" si="119"/>
        <v>7.1%,46.8%,41.3%</v>
      </c>
    </row>
    <row r="182" spans="2:25" x14ac:dyDescent="0.3">
      <c r="B182" s="2">
        <f>数据源!BV214</f>
        <v>6</v>
      </c>
      <c r="C182" s="2" t="str">
        <f>数据源!BW214</f>
        <v>T2HP3</v>
      </c>
      <c r="D182" s="2" t="str">
        <f>数据源!BX214</f>
        <v>部件</v>
      </c>
      <c r="E182" s="2">
        <f>数据源!BY214</f>
        <v>102.20000000000002</v>
      </c>
      <c r="F182" s="2">
        <f>数据源!BZ214</f>
        <v>1.5</v>
      </c>
      <c r="G182" s="2">
        <f>数据源!CA214</f>
        <v>1.6E-2</v>
      </c>
      <c r="H182" s="2">
        <f>数据源!CB214</f>
        <v>1.252446183953033E-2</v>
      </c>
      <c r="I182" s="2">
        <f>数据源!CC214</f>
        <v>125</v>
      </c>
      <c r="J182" s="3">
        <f t="shared" ref="J182:J201" si="120">ROUNDUP(IF(F182&gt;1,F182-ROUNDDOWN(SQRT(F182),0),F182),0)</f>
        <v>1</v>
      </c>
      <c r="K182" s="3">
        <f t="shared" ref="K182:K201" si="121">F182*2-J182</f>
        <v>2</v>
      </c>
      <c r="L182" s="3" t="str">
        <f t="shared" si="111"/>
        <v>部件</v>
      </c>
      <c r="M182" s="3">
        <f t="shared" ca="1" si="112"/>
        <v>92203</v>
      </c>
      <c r="N182" s="3" t="str">
        <f t="shared" ca="1" si="115"/>
        <v>11311,12311,13311,11321,12321,13321,51311,52311,53311,51321,52321,53321,92001,92003,92005,92101,92103,92105,92201,92203</v>
      </c>
      <c r="O182" s="3" t="str">
        <f t="shared" si="116"/>
        <v>85,85,85,43,43,43,425,425,425,425,425,425,125,125,125,125,125,125,125,125</v>
      </c>
      <c r="P182" s="1" t="str">
        <f t="shared" si="117"/>
        <v>(1,1),(1,1),(1,1),(1,1),(1,1),(1,1),(1,3),(1,3),(1,3),(1,2),(1,2),(1,2),(1,2),(1,2),(1,2),(1,2),(1,2),(1,2),(1,2),(1,2)</v>
      </c>
      <c r="Q182" s="3" t="str">
        <f>IF(D182="坦克碎片",VLOOKUP(C182,道具信息!$N$2:$O$291,2,FALSE)&amp;"碎片",VLOOKUP(C182,道具信息!$N$2:$O$291,2,FALSE))</f>
        <v>T2部件</v>
      </c>
      <c r="R182" s="3">
        <f t="shared" si="109"/>
        <v>2250</v>
      </c>
      <c r="S182" s="11">
        <f t="shared" si="110"/>
        <v>0.41299999999999998</v>
      </c>
      <c r="T182" s="3" t="str">
        <f>VLOOKUP(Q182,道具信息!$Q$3:$S$20,2,FALSE)</f>
        <v>CHEST_ITEM_TYPE_T2_PART</v>
      </c>
      <c r="U182" s="3" t="str">
        <f>IF(COUNTIF(U$163:U181,T182)=0,T182,"")</f>
        <v/>
      </c>
      <c r="V182" s="3" t="str">
        <f t="shared" si="118"/>
        <v>CHEST_ITEM_TYPE_T3_TANK,CHEST_ITEM_TYPE_T3_SHARD,CHEST_ITEM_TYPE_T2_PART</v>
      </c>
      <c r="W182" s="13" t="str">
        <f t="shared" si="113"/>
        <v/>
      </c>
      <c r="X182" s="3" t="str">
        <f t="shared" si="114"/>
        <v/>
      </c>
      <c r="Y182" s="3" t="str">
        <f t="shared" si="119"/>
        <v>7.1%,46.8%,41.3%</v>
      </c>
    </row>
    <row r="183" spans="2:25" x14ac:dyDescent="0.3">
      <c r="B183" s="2">
        <f>数据源!BV215</f>
        <v>6</v>
      </c>
      <c r="C183" s="2" t="str">
        <f>数据源!BW215</f>
        <v>T2HP5</v>
      </c>
      <c r="D183" s="2" t="str">
        <f>数据源!BX215</f>
        <v>部件</v>
      </c>
      <c r="E183" s="2">
        <f>数据源!BY215</f>
        <v>102.20000000000002</v>
      </c>
      <c r="F183" s="2">
        <f>数据源!BZ215</f>
        <v>1.5</v>
      </c>
      <c r="G183" s="2">
        <f>数据源!CA215</f>
        <v>1.6E-2</v>
      </c>
      <c r="H183" s="2">
        <f>数据源!CB215</f>
        <v>1.252446183953033E-2</v>
      </c>
      <c r="I183" s="2">
        <f>数据源!CC215</f>
        <v>125</v>
      </c>
      <c r="J183" s="3">
        <f t="shared" si="120"/>
        <v>1</v>
      </c>
      <c r="K183" s="3">
        <f t="shared" si="121"/>
        <v>2</v>
      </c>
      <c r="L183" s="3" t="str">
        <f t="shared" si="111"/>
        <v>部件</v>
      </c>
      <c r="M183" s="3">
        <f t="shared" ca="1" si="112"/>
        <v>92205</v>
      </c>
      <c r="N183" s="3" t="str">
        <f t="shared" ca="1" si="115"/>
        <v>11311,12311,13311,11321,12321,13321,51311,52311,53311,51321,52321,53321,92001,92003,92005,92101,92103,92105,92201,92203,92205</v>
      </c>
      <c r="O183" s="3" t="str">
        <f t="shared" si="116"/>
        <v>85,85,85,43,43,43,425,425,425,425,425,425,125,125,125,125,125,125,125,125,125</v>
      </c>
      <c r="P183" s="1" t="str">
        <f t="shared" si="117"/>
        <v>(1,1),(1,1),(1,1),(1,1),(1,1),(1,1),(1,3),(1,3),(1,3),(1,2),(1,2),(1,2),(1,2),(1,2),(1,2),(1,2),(1,2),(1,2),(1,2),(1,2),(1,2)</v>
      </c>
      <c r="Q183" s="3" t="str">
        <f>IF(D183="坦克碎片",VLOOKUP(C183,道具信息!$N$2:$O$291,2,FALSE)&amp;"碎片",VLOOKUP(C183,道具信息!$N$2:$O$291,2,FALSE))</f>
        <v>T2部件</v>
      </c>
      <c r="R183" s="3">
        <f t="shared" si="109"/>
        <v>2250</v>
      </c>
      <c r="S183" s="11">
        <f t="shared" si="110"/>
        <v>0.41299999999999998</v>
      </c>
      <c r="T183" s="3" t="str">
        <f>VLOOKUP(Q183,道具信息!$Q$3:$S$20,2,FALSE)</f>
        <v>CHEST_ITEM_TYPE_T2_PART</v>
      </c>
      <c r="U183" s="3" t="str">
        <f>IF(COUNTIF(U$163:U182,T183)=0,T183,"")</f>
        <v/>
      </c>
      <c r="V183" s="3" t="str">
        <f t="shared" si="118"/>
        <v>CHEST_ITEM_TYPE_T3_TANK,CHEST_ITEM_TYPE_T3_SHARD,CHEST_ITEM_TYPE_T2_PART</v>
      </c>
      <c r="W183" s="13" t="str">
        <f t="shared" si="113"/>
        <v/>
      </c>
      <c r="X183" s="3" t="str">
        <f t="shared" si="114"/>
        <v/>
      </c>
      <c r="Y183" s="3" t="str">
        <f t="shared" si="119"/>
        <v>7.1%,46.8%,41.3%</v>
      </c>
    </row>
    <row r="184" spans="2:25" x14ac:dyDescent="0.3">
      <c r="B184" s="2">
        <f>数据源!BV216</f>
        <v>6</v>
      </c>
      <c r="C184" s="2" t="str">
        <f>数据源!BW216</f>
        <v>T2LP2</v>
      </c>
      <c r="D184" s="2" t="str">
        <f>数据源!BX216</f>
        <v>部件</v>
      </c>
      <c r="E184" s="2">
        <f>数据源!BY216</f>
        <v>102.20000000000002</v>
      </c>
      <c r="F184" s="2">
        <f>数据源!BZ216</f>
        <v>1.5</v>
      </c>
      <c r="G184" s="2">
        <f>数据源!CA216</f>
        <v>1.6E-2</v>
      </c>
      <c r="H184" s="2">
        <f>数据源!CB216</f>
        <v>1.252446183953033E-2</v>
      </c>
      <c r="I184" s="2">
        <f>数据源!CC216</f>
        <v>125</v>
      </c>
      <c r="J184" s="3">
        <f t="shared" si="120"/>
        <v>1</v>
      </c>
      <c r="K184" s="3">
        <f t="shared" si="121"/>
        <v>2</v>
      </c>
      <c r="L184" s="3" t="str">
        <f t="shared" si="111"/>
        <v>部件</v>
      </c>
      <c r="M184" s="3">
        <f t="shared" ca="1" si="112"/>
        <v>92002</v>
      </c>
      <c r="N184" s="3" t="str">
        <f t="shared" ca="1" si="115"/>
        <v>11311,12311,13311,11321,12321,13321,51311,52311,53311,51321,52321,53321,92001,92003,92005,92101,92103,92105,92201,92203,92205,92002</v>
      </c>
      <c r="O184" s="3" t="str">
        <f t="shared" si="116"/>
        <v>85,85,85,43,43,43,425,425,425,425,425,425,125,125,125,125,125,125,125,125,125,125</v>
      </c>
      <c r="P184" s="1" t="str">
        <f t="shared" si="117"/>
        <v>(1,1),(1,1),(1,1),(1,1),(1,1),(1,1),(1,3),(1,3),(1,3),(1,2),(1,2),(1,2),(1,2),(1,2),(1,2),(1,2),(1,2),(1,2),(1,2),(1,2),(1,2),(1,2)</v>
      </c>
      <c r="Q184" s="3" t="str">
        <f>IF(D184="坦克碎片",VLOOKUP(C184,道具信息!$N$2:$O$291,2,FALSE)&amp;"碎片",VLOOKUP(C184,道具信息!$N$2:$O$291,2,FALSE))</f>
        <v>T2部件</v>
      </c>
      <c r="R184" s="3">
        <f t="shared" si="109"/>
        <v>2250</v>
      </c>
      <c r="S184" s="11">
        <f t="shared" si="110"/>
        <v>0.41299999999999998</v>
      </c>
      <c r="T184" s="3" t="str">
        <f>VLOOKUP(Q184,道具信息!$Q$3:$S$20,2,FALSE)</f>
        <v>CHEST_ITEM_TYPE_T2_PART</v>
      </c>
      <c r="U184" s="3" t="str">
        <f>IF(COUNTIF(U$163:U183,T184)=0,T184,"")</f>
        <v/>
      </c>
      <c r="V184" s="3" t="str">
        <f t="shared" si="118"/>
        <v>CHEST_ITEM_TYPE_T3_TANK,CHEST_ITEM_TYPE_T3_SHARD,CHEST_ITEM_TYPE_T2_PART</v>
      </c>
      <c r="W184" s="13" t="str">
        <f t="shared" si="113"/>
        <v/>
      </c>
      <c r="X184" s="3" t="str">
        <f t="shared" si="114"/>
        <v/>
      </c>
      <c r="Y184" s="3" t="str">
        <f t="shared" si="119"/>
        <v>7.1%,46.8%,41.3%</v>
      </c>
    </row>
    <row r="185" spans="2:25" x14ac:dyDescent="0.3">
      <c r="B185" s="2">
        <f>数据源!BV217</f>
        <v>6</v>
      </c>
      <c r="C185" s="2" t="str">
        <f>数据源!BW217</f>
        <v>T2LP4</v>
      </c>
      <c r="D185" s="2" t="str">
        <f>数据源!BX217</f>
        <v>部件</v>
      </c>
      <c r="E185" s="2">
        <f>数据源!BY217</f>
        <v>102.20000000000002</v>
      </c>
      <c r="F185" s="2">
        <f>数据源!BZ217</f>
        <v>1.5</v>
      </c>
      <c r="G185" s="2">
        <f>数据源!CA217</f>
        <v>1.6E-2</v>
      </c>
      <c r="H185" s="2">
        <f>数据源!CB217</f>
        <v>1.252446183953033E-2</v>
      </c>
      <c r="I185" s="2">
        <f>数据源!CC217</f>
        <v>125</v>
      </c>
      <c r="J185" s="3">
        <f t="shared" si="120"/>
        <v>1</v>
      </c>
      <c r="K185" s="3">
        <f t="shared" si="121"/>
        <v>2</v>
      </c>
      <c r="L185" s="3" t="str">
        <f t="shared" si="111"/>
        <v>部件</v>
      </c>
      <c r="M185" s="3">
        <f t="shared" ca="1" si="112"/>
        <v>92004</v>
      </c>
      <c r="N185" s="3" t="str">
        <f t="shared" ca="1" si="115"/>
        <v>11311,12311,13311,11321,12321,13321,51311,52311,53311,51321,52321,53321,92001,92003,92005,92101,92103,92105,92201,92203,92205,92002,92004</v>
      </c>
      <c r="O185" s="3" t="str">
        <f t="shared" si="116"/>
        <v>85,85,85,43,43,43,425,425,425,425,425,425,125,125,125,125,125,125,125,125,125,125,125</v>
      </c>
      <c r="P185" s="1" t="str">
        <f t="shared" si="117"/>
        <v>(1,1),(1,1),(1,1),(1,1),(1,1),(1,1),(1,3),(1,3),(1,3),(1,2),(1,2),(1,2),(1,2),(1,2),(1,2),(1,2),(1,2),(1,2),(1,2),(1,2),(1,2),(1,2),(1,2)</v>
      </c>
      <c r="Q185" s="3" t="str">
        <f>IF(D185="坦克碎片",VLOOKUP(C185,道具信息!$N$2:$O$291,2,FALSE)&amp;"碎片",VLOOKUP(C185,道具信息!$N$2:$O$291,2,FALSE))</f>
        <v>T2部件</v>
      </c>
      <c r="R185" s="3">
        <f t="shared" si="109"/>
        <v>2250</v>
      </c>
      <c r="S185" s="11">
        <f t="shared" si="110"/>
        <v>0.41299999999999998</v>
      </c>
      <c r="T185" s="3" t="str">
        <f>VLOOKUP(Q185,道具信息!$Q$3:$S$20,2,FALSE)</f>
        <v>CHEST_ITEM_TYPE_T2_PART</v>
      </c>
      <c r="U185" s="3" t="str">
        <f>IF(COUNTIF(U$163:U184,T185)=0,T185,"")</f>
        <v/>
      </c>
      <c r="V185" s="3" t="str">
        <f t="shared" si="118"/>
        <v>CHEST_ITEM_TYPE_T3_TANK,CHEST_ITEM_TYPE_T3_SHARD,CHEST_ITEM_TYPE_T2_PART</v>
      </c>
      <c r="W185" s="13" t="str">
        <f t="shared" si="113"/>
        <v/>
      </c>
      <c r="X185" s="3" t="str">
        <f t="shared" si="114"/>
        <v/>
      </c>
      <c r="Y185" s="3" t="str">
        <f t="shared" si="119"/>
        <v>7.1%,46.8%,41.3%</v>
      </c>
    </row>
    <row r="186" spans="2:25" x14ac:dyDescent="0.3">
      <c r="B186" s="2">
        <f>数据源!BV218</f>
        <v>6</v>
      </c>
      <c r="C186" s="2" t="str">
        <f>数据源!BW218</f>
        <v>T2LP6</v>
      </c>
      <c r="D186" s="2" t="str">
        <f>数据源!BX218</f>
        <v>部件</v>
      </c>
      <c r="E186" s="2">
        <f>数据源!BY218</f>
        <v>102.20000000000002</v>
      </c>
      <c r="F186" s="2">
        <f>数据源!BZ218</f>
        <v>1.5</v>
      </c>
      <c r="G186" s="2">
        <f>数据源!CA218</f>
        <v>1.6E-2</v>
      </c>
      <c r="H186" s="2">
        <f>数据源!CB218</f>
        <v>1.252446183953033E-2</v>
      </c>
      <c r="I186" s="2">
        <f>数据源!CC218</f>
        <v>125</v>
      </c>
      <c r="J186" s="3">
        <f t="shared" si="120"/>
        <v>1</v>
      </c>
      <c r="K186" s="3">
        <f t="shared" si="121"/>
        <v>2</v>
      </c>
      <c r="L186" s="3" t="str">
        <f t="shared" si="111"/>
        <v>部件</v>
      </c>
      <c r="M186" s="3">
        <f t="shared" ca="1" si="112"/>
        <v>92006</v>
      </c>
      <c r="N186" s="3" t="str">
        <f t="shared" ca="1" si="115"/>
        <v>11311,12311,13311,11321,12321,13321,51311,52311,53311,51321,52321,53321,92001,92003,92005,92101,92103,92105,92201,92203,92205,92002,92004,92006</v>
      </c>
      <c r="O186" s="3" t="str">
        <f t="shared" si="116"/>
        <v>85,85,85,43,43,43,425,425,425,425,425,425,125,125,125,125,125,125,125,125,125,125,125,125</v>
      </c>
      <c r="P186" s="1" t="str">
        <f t="shared" si="117"/>
        <v>(1,1),(1,1),(1,1),(1,1),(1,1),(1,1),(1,3),(1,3),(1,3),(1,2),(1,2),(1,2),(1,2),(1,2),(1,2),(1,2),(1,2),(1,2),(1,2),(1,2),(1,2),(1,2),(1,2),(1,2)</v>
      </c>
      <c r="Q186" s="3" t="str">
        <f>IF(D186="坦克碎片",VLOOKUP(C186,道具信息!$N$2:$O$291,2,FALSE)&amp;"碎片",VLOOKUP(C186,道具信息!$N$2:$O$291,2,FALSE))</f>
        <v>T2部件</v>
      </c>
      <c r="R186" s="3">
        <f t="shared" si="109"/>
        <v>2250</v>
      </c>
      <c r="S186" s="11">
        <f t="shared" si="110"/>
        <v>0.41299999999999998</v>
      </c>
      <c r="T186" s="3" t="str">
        <f>VLOOKUP(Q186,道具信息!$Q$3:$S$20,2,FALSE)</f>
        <v>CHEST_ITEM_TYPE_T2_PART</v>
      </c>
      <c r="U186" s="3" t="str">
        <f>IF(COUNTIF(U$163:U185,T186)=0,T186,"")</f>
        <v/>
      </c>
      <c r="V186" s="3" t="str">
        <f t="shared" si="118"/>
        <v>CHEST_ITEM_TYPE_T3_TANK,CHEST_ITEM_TYPE_T3_SHARD,CHEST_ITEM_TYPE_T2_PART</v>
      </c>
      <c r="W186" s="13" t="str">
        <f t="shared" si="113"/>
        <v/>
      </c>
      <c r="X186" s="3" t="str">
        <f t="shared" si="114"/>
        <v/>
      </c>
      <c r="Y186" s="3" t="str">
        <f t="shared" si="119"/>
        <v>7.1%,46.8%,41.3%</v>
      </c>
    </row>
    <row r="187" spans="2:25" x14ac:dyDescent="0.3">
      <c r="B187" s="2">
        <f>数据源!BV219</f>
        <v>6</v>
      </c>
      <c r="C187" s="2" t="str">
        <f>数据源!BW219</f>
        <v>T2MP2</v>
      </c>
      <c r="D187" s="2" t="str">
        <f>数据源!BX219</f>
        <v>部件</v>
      </c>
      <c r="E187" s="2">
        <f>数据源!BY219</f>
        <v>102.20000000000002</v>
      </c>
      <c r="F187" s="2">
        <f>数据源!BZ219</f>
        <v>1.5</v>
      </c>
      <c r="G187" s="2">
        <f>数据源!CA219</f>
        <v>1.6E-2</v>
      </c>
      <c r="H187" s="2">
        <f>数据源!CB219</f>
        <v>1.252446183953033E-2</v>
      </c>
      <c r="I187" s="2">
        <f>数据源!CC219</f>
        <v>125</v>
      </c>
      <c r="J187" s="3">
        <f t="shared" si="120"/>
        <v>1</v>
      </c>
      <c r="K187" s="3">
        <f t="shared" si="121"/>
        <v>2</v>
      </c>
      <c r="L187" s="3" t="str">
        <f t="shared" si="111"/>
        <v>部件</v>
      </c>
      <c r="M187" s="3">
        <f t="shared" ca="1" si="112"/>
        <v>92102</v>
      </c>
      <c r="N187" s="3" t="str">
        <f t="shared" ca="1" si="115"/>
        <v>11311,12311,13311,11321,12321,13321,51311,52311,53311,51321,52321,53321,92001,92003,92005,92101,92103,92105,92201,92203,92205,92002,92004,92006,92102</v>
      </c>
      <c r="O187" s="3" t="str">
        <f t="shared" si="116"/>
        <v>85,85,85,43,43,43,425,425,425,425,425,425,125,125,125,125,125,125,125,125,125,125,125,125,125</v>
      </c>
      <c r="P187" s="1" t="str">
        <f t="shared" si="117"/>
        <v>(1,1),(1,1),(1,1),(1,1),(1,1),(1,1),(1,3),(1,3),(1,3),(1,2),(1,2),(1,2),(1,2),(1,2),(1,2),(1,2),(1,2),(1,2),(1,2),(1,2),(1,2),(1,2),(1,2),(1,2),(1,2)</v>
      </c>
      <c r="Q187" s="3" t="str">
        <f>IF(D187="坦克碎片",VLOOKUP(C187,道具信息!$N$2:$O$291,2,FALSE)&amp;"碎片",VLOOKUP(C187,道具信息!$N$2:$O$291,2,FALSE))</f>
        <v>T2部件</v>
      </c>
      <c r="R187" s="3">
        <f t="shared" si="109"/>
        <v>2250</v>
      </c>
      <c r="S187" s="11">
        <f t="shared" si="110"/>
        <v>0.41299999999999998</v>
      </c>
      <c r="T187" s="3" t="str">
        <f>VLOOKUP(Q187,道具信息!$Q$3:$S$20,2,FALSE)</f>
        <v>CHEST_ITEM_TYPE_T2_PART</v>
      </c>
      <c r="U187" s="3" t="str">
        <f>IF(COUNTIF(U$163:U186,T187)=0,T187,"")</f>
        <v/>
      </c>
      <c r="V187" s="3" t="str">
        <f t="shared" si="118"/>
        <v>CHEST_ITEM_TYPE_T3_TANK,CHEST_ITEM_TYPE_T3_SHARD,CHEST_ITEM_TYPE_T2_PART</v>
      </c>
      <c r="W187" s="13" t="str">
        <f t="shared" si="113"/>
        <v/>
      </c>
      <c r="X187" s="3" t="str">
        <f t="shared" si="114"/>
        <v/>
      </c>
      <c r="Y187" s="3" t="str">
        <f t="shared" si="119"/>
        <v>7.1%,46.8%,41.3%</v>
      </c>
    </row>
    <row r="188" spans="2:25" x14ac:dyDescent="0.3">
      <c r="B188" s="2">
        <f>数据源!BV220</f>
        <v>6</v>
      </c>
      <c r="C188" s="2" t="str">
        <f>数据源!BW220</f>
        <v>T2MP4</v>
      </c>
      <c r="D188" s="2" t="str">
        <f>数据源!BX220</f>
        <v>部件</v>
      </c>
      <c r="E188" s="2">
        <f>数据源!BY220</f>
        <v>102.20000000000002</v>
      </c>
      <c r="F188" s="2">
        <f>数据源!BZ220</f>
        <v>1.5</v>
      </c>
      <c r="G188" s="2">
        <f>数据源!CA220</f>
        <v>1.6E-2</v>
      </c>
      <c r="H188" s="2">
        <f>数据源!CB220</f>
        <v>1.252446183953033E-2</v>
      </c>
      <c r="I188" s="2">
        <f>数据源!CC220</f>
        <v>125</v>
      </c>
      <c r="J188" s="3">
        <f t="shared" si="120"/>
        <v>1</v>
      </c>
      <c r="K188" s="3">
        <f t="shared" si="121"/>
        <v>2</v>
      </c>
      <c r="L188" s="3" t="str">
        <f t="shared" si="111"/>
        <v>部件</v>
      </c>
      <c r="M188" s="3">
        <f t="shared" ca="1" si="112"/>
        <v>92104</v>
      </c>
      <c r="N188" s="3" t="str">
        <f t="shared" ca="1" si="115"/>
        <v>11311,12311,13311,11321,12321,13321,51311,52311,53311,51321,52321,53321,92001,92003,92005,92101,92103,92105,92201,92203,92205,92002,92004,92006,92102,92104</v>
      </c>
      <c r="O188" s="3" t="str">
        <f t="shared" si="116"/>
        <v>85,85,85,43,43,43,425,425,425,425,425,425,125,125,125,125,125,125,125,125,125,125,125,125,125,125</v>
      </c>
      <c r="P188" s="1" t="str">
        <f t="shared" si="117"/>
        <v>(1,1),(1,1),(1,1),(1,1),(1,1),(1,1),(1,3),(1,3),(1,3),(1,2),(1,2),(1,2),(1,2),(1,2),(1,2),(1,2),(1,2),(1,2),(1,2),(1,2),(1,2),(1,2),(1,2),(1,2),(1,2),(1,2)</v>
      </c>
      <c r="Q188" s="3" t="str">
        <f>IF(D188="坦克碎片",VLOOKUP(C188,道具信息!$N$2:$O$291,2,FALSE)&amp;"碎片",VLOOKUP(C188,道具信息!$N$2:$O$291,2,FALSE))</f>
        <v>T2部件</v>
      </c>
      <c r="R188" s="3">
        <f t="shared" si="109"/>
        <v>2250</v>
      </c>
      <c r="S188" s="11">
        <f t="shared" si="110"/>
        <v>0.41299999999999998</v>
      </c>
      <c r="T188" s="3" t="str">
        <f>VLOOKUP(Q188,道具信息!$Q$3:$S$20,2,FALSE)</f>
        <v>CHEST_ITEM_TYPE_T2_PART</v>
      </c>
      <c r="U188" s="3" t="str">
        <f>IF(COUNTIF(U$163:U187,T188)=0,T188,"")</f>
        <v/>
      </c>
      <c r="V188" s="3" t="str">
        <f t="shared" si="118"/>
        <v>CHEST_ITEM_TYPE_T3_TANK,CHEST_ITEM_TYPE_T3_SHARD,CHEST_ITEM_TYPE_T2_PART</v>
      </c>
      <c r="W188" s="13" t="str">
        <f t="shared" si="113"/>
        <v/>
      </c>
      <c r="X188" s="3" t="str">
        <f t="shared" si="114"/>
        <v/>
      </c>
      <c r="Y188" s="3" t="str">
        <f t="shared" si="119"/>
        <v>7.1%,46.8%,41.3%</v>
      </c>
    </row>
    <row r="189" spans="2:25" x14ac:dyDescent="0.3">
      <c r="B189" s="2">
        <f>数据源!BV221</f>
        <v>6</v>
      </c>
      <c r="C189" s="2" t="str">
        <f>数据源!BW221</f>
        <v>T2MP6</v>
      </c>
      <c r="D189" s="2" t="str">
        <f>数据源!BX221</f>
        <v>部件</v>
      </c>
      <c r="E189" s="2">
        <f>数据源!BY221</f>
        <v>102.20000000000002</v>
      </c>
      <c r="F189" s="2">
        <f>数据源!BZ221</f>
        <v>1.5</v>
      </c>
      <c r="G189" s="2">
        <f>数据源!CA221</f>
        <v>1.6E-2</v>
      </c>
      <c r="H189" s="2">
        <f>数据源!CB221</f>
        <v>1.252446183953033E-2</v>
      </c>
      <c r="I189" s="2">
        <f>数据源!CC221</f>
        <v>125</v>
      </c>
      <c r="J189" s="3">
        <f t="shared" si="120"/>
        <v>1</v>
      </c>
      <c r="K189" s="3">
        <f t="shared" si="121"/>
        <v>2</v>
      </c>
      <c r="L189" s="3" t="str">
        <f t="shared" si="111"/>
        <v>部件</v>
      </c>
      <c r="M189" s="3">
        <f t="shared" ca="1" si="112"/>
        <v>92106</v>
      </c>
      <c r="N189" s="3" t="str">
        <f t="shared" ca="1" si="115"/>
        <v>11311,12311,13311,11321,12321,13321,51311,52311,53311,51321,52321,53321,92001,92003,92005,92101,92103,92105,92201,92203,92205,92002,92004,92006,92102,92104,92106</v>
      </c>
      <c r="O189" s="3" t="str">
        <f t="shared" si="116"/>
        <v>85,85,85,43,43,43,425,425,425,425,425,425,125,125,125,125,125,125,125,125,125,125,125,125,125,125,125</v>
      </c>
      <c r="P189" s="1" t="str">
        <f t="shared" si="117"/>
        <v>(1,1),(1,1),(1,1),(1,1),(1,1),(1,1),(1,3),(1,3),(1,3),(1,2),(1,2),(1,2),(1,2),(1,2),(1,2),(1,2),(1,2),(1,2),(1,2),(1,2),(1,2),(1,2),(1,2),(1,2),(1,2),(1,2),(1,2)</v>
      </c>
      <c r="Q189" s="3" t="str">
        <f>IF(D189="坦克碎片",VLOOKUP(C189,道具信息!$N$2:$O$291,2,FALSE)&amp;"碎片",VLOOKUP(C189,道具信息!$N$2:$O$291,2,FALSE))</f>
        <v>T2部件</v>
      </c>
      <c r="R189" s="3">
        <f t="shared" si="109"/>
        <v>2250</v>
      </c>
      <c r="S189" s="11">
        <f t="shared" si="110"/>
        <v>0.41299999999999998</v>
      </c>
      <c r="T189" s="3" t="str">
        <f>VLOOKUP(Q189,道具信息!$Q$3:$S$20,2,FALSE)</f>
        <v>CHEST_ITEM_TYPE_T2_PART</v>
      </c>
      <c r="U189" s="3" t="str">
        <f>IF(COUNTIF(U$163:U188,T189)=0,T189,"")</f>
        <v/>
      </c>
      <c r="V189" s="3" t="str">
        <f t="shared" si="118"/>
        <v>CHEST_ITEM_TYPE_T3_TANK,CHEST_ITEM_TYPE_T3_SHARD,CHEST_ITEM_TYPE_T2_PART</v>
      </c>
      <c r="W189" s="13" t="str">
        <f t="shared" si="113"/>
        <v/>
      </c>
      <c r="X189" s="3" t="str">
        <f t="shared" si="114"/>
        <v/>
      </c>
      <c r="Y189" s="3" t="str">
        <f t="shared" si="119"/>
        <v>7.1%,46.8%,41.3%</v>
      </c>
    </row>
    <row r="190" spans="2:25" x14ac:dyDescent="0.3">
      <c r="B190" s="2">
        <f>数据源!BV222</f>
        <v>6</v>
      </c>
      <c r="C190" s="2" t="str">
        <f>数据源!BW222</f>
        <v>T2HP2</v>
      </c>
      <c r="D190" s="2" t="str">
        <f>数据源!BX222</f>
        <v>部件</v>
      </c>
      <c r="E190" s="2">
        <f>数据源!BY222</f>
        <v>102.20000000000002</v>
      </c>
      <c r="F190" s="2">
        <f>数据源!BZ222</f>
        <v>1.5</v>
      </c>
      <c r="G190" s="2">
        <f>数据源!CA222</f>
        <v>1.6E-2</v>
      </c>
      <c r="H190" s="2">
        <f>数据源!CB222</f>
        <v>1.252446183953033E-2</v>
      </c>
      <c r="I190" s="2">
        <f>数据源!CC222</f>
        <v>125</v>
      </c>
      <c r="J190" s="3">
        <f t="shared" si="120"/>
        <v>1</v>
      </c>
      <c r="K190" s="3">
        <f t="shared" si="121"/>
        <v>2</v>
      </c>
      <c r="L190" s="3" t="str">
        <f t="shared" si="111"/>
        <v>部件</v>
      </c>
      <c r="M190" s="3">
        <f t="shared" ca="1" si="112"/>
        <v>92202</v>
      </c>
      <c r="N190" s="3" t="str">
        <f t="shared" ca="1" si="115"/>
        <v>11311,12311,13311,11321,12321,13321,51311,52311,53311,51321,52321,53321,92001,92003,92005,92101,92103,92105,92201,92203,92205,92002,92004,92006,92102,92104,92106,92202</v>
      </c>
      <c r="O190" s="3" t="str">
        <f t="shared" si="116"/>
        <v>85,85,85,43,43,43,425,425,425,425,425,425,125,125,125,125,125,125,125,125,125,125,125,125,125,125,125,125</v>
      </c>
      <c r="P190" s="1" t="str">
        <f t="shared" si="117"/>
        <v>(1,1),(1,1),(1,1),(1,1),(1,1),(1,1),(1,3),(1,3),(1,3),(1,2),(1,2),(1,2),(1,2),(1,2),(1,2),(1,2),(1,2),(1,2),(1,2),(1,2),(1,2),(1,2),(1,2),(1,2),(1,2),(1,2),(1,2),(1,2)</v>
      </c>
      <c r="Q190" s="3" t="str">
        <f>IF(D190="坦克碎片",VLOOKUP(C190,道具信息!$N$2:$O$291,2,FALSE)&amp;"碎片",VLOOKUP(C190,道具信息!$N$2:$O$291,2,FALSE))</f>
        <v>T2部件</v>
      </c>
      <c r="R190" s="3">
        <f t="shared" si="109"/>
        <v>2250</v>
      </c>
      <c r="S190" s="11">
        <f t="shared" si="110"/>
        <v>0.41299999999999998</v>
      </c>
      <c r="T190" s="3" t="str">
        <f>VLOOKUP(Q190,道具信息!$Q$3:$S$20,2,FALSE)</f>
        <v>CHEST_ITEM_TYPE_T2_PART</v>
      </c>
      <c r="U190" s="3" t="str">
        <f>IF(COUNTIF(U$163:U189,T190)=0,T190,"")</f>
        <v/>
      </c>
      <c r="V190" s="3" t="str">
        <f t="shared" si="118"/>
        <v>CHEST_ITEM_TYPE_T3_TANK,CHEST_ITEM_TYPE_T3_SHARD,CHEST_ITEM_TYPE_T2_PART</v>
      </c>
      <c r="W190" s="13" t="str">
        <f t="shared" si="113"/>
        <v/>
      </c>
      <c r="X190" s="3" t="str">
        <f t="shared" si="114"/>
        <v/>
      </c>
      <c r="Y190" s="3" t="str">
        <f t="shared" si="119"/>
        <v>7.1%,46.8%,41.3%</v>
      </c>
    </row>
    <row r="191" spans="2:25" x14ac:dyDescent="0.3">
      <c r="B191" s="2">
        <f>数据源!BV223</f>
        <v>6</v>
      </c>
      <c r="C191" s="2" t="str">
        <f>数据源!BW223</f>
        <v>T2HP4</v>
      </c>
      <c r="D191" s="2" t="str">
        <f>数据源!BX223</f>
        <v>部件</v>
      </c>
      <c r="E191" s="2">
        <f>数据源!BY223</f>
        <v>102.20000000000002</v>
      </c>
      <c r="F191" s="2">
        <f>数据源!BZ223</f>
        <v>1.5</v>
      </c>
      <c r="G191" s="2">
        <f>数据源!CA223</f>
        <v>1.6E-2</v>
      </c>
      <c r="H191" s="2">
        <f>数据源!CB223</f>
        <v>1.252446183953033E-2</v>
      </c>
      <c r="I191" s="2">
        <f>数据源!CC223</f>
        <v>125</v>
      </c>
      <c r="J191" s="3">
        <f t="shared" si="120"/>
        <v>1</v>
      </c>
      <c r="K191" s="3">
        <f t="shared" si="121"/>
        <v>2</v>
      </c>
      <c r="L191" s="3" t="str">
        <f t="shared" si="111"/>
        <v>部件</v>
      </c>
      <c r="M191" s="3">
        <f t="shared" ca="1" si="112"/>
        <v>92204</v>
      </c>
      <c r="N191" s="3" t="str">
        <f t="shared" ca="1" si="115"/>
        <v>11311,12311,13311,11321,12321,13321,51311,52311,53311,51321,52321,53321,92001,92003,92005,92101,92103,92105,92201,92203,92205,92002,92004,92006,92102,92104,92106,92202,92204</v>
      </c>
      <c r="O191" s="3" t="str">
        <f t="shared" si="116"/>
        <v>85,85,85,43,43,43,425,425,425,425,425,425,125,125,125,125,125,125,125,125,125,125,125,125,125,125,125,125,125</v>
      </c>
      <c r="P191" s="1" t="str">
        <f t="shared" si="117"/>
        <v>(1,1),(1,1),(1,1),(1,1),(1,1),(1,1),(1,3),(1,3),(1,3),(1,2),(1,2),(1,2),(1,2),(1,2),(1,2),(1,2),(1,2),(1,2),(1,2),(1,2),(1,2),(1,2),(1,2),(1,2),(1,2),(1,2),(1,2),(1,2),(1,2)</v>
      </c>
      <c r="Q191" s="3" t="str">
        <f>IF(D191="坦克碎片",VLOOKUP(C191,道具信息!$N$2:$O$291,2,FALSE)&amp;"碎片",VLOOKUP(C191,道具信息!$N$2:$O$291,2,FALSE))</f>
        <v>T2部件</v>
      </c>
      <c r="R191" s="3">
        <f t="shared" si="109"/>
        <v>2250</v>
      </c>
      <c r="S191" s="11">
        <f t="shared" si="110"/>
        <v>0.41299999999999998</v>
      </c>
      <c r="T191" s="3" t="str">
        <f>VLOOKUP(Q191,道具信息!$Q$3:$S$20,2,FALSE)</f>
        <v>CHEST_ITEM_TYPE_T2_PART</v>
      </c>
      <c r="U191" s="3" t="str">
        <f>IF(COUNTIF(U$163:U190,T191)=0,T191,"")</f>
        <v/>
      </c>
      <c r="V191" s="3" t="str">
        <f t="shared" si="118"/>
        <v>CHEST_ITEM_TYPE_T3_TANK,CHEST_ITEM_TYPE_T3_SHARD,CHEST_ITEM_TYPE_T2_PART</v>
      </c>
      <c r="W191" s="13" t="str">
        <f t="shared" si="113"/>
        <v/>
      </c>
      <c r="X191" s="3" t="str">
        <f t="shared" si="114"/>
        <v/>
      </c>
      <c r="Y191" s="3" t="str">
        <f t="shared" si="119"/>
        <v>7.1%,46.8%,41.3%</v>
      </c>
    </row>
    <row r="192" spans="2:25" x14ac:dyDescent="0.3">
      <c r="B192" s="2">
        <f>数据源!BV224</f>
        <v>6</v>
      </c>
      <c r="C192" s="2" t="str">
        <f>数据源!BW224</f>
        <v>T2HP6</v>
      </c>
      <c r="D192" s="2" t="str">
        <f>数据源!BX224</f>
        <v>部件</v>
      </c>
      <c r="E192" s="2">
        <f>数据源!BY224</f>
        <v>102.20000000000002</v>
      </c>
      <c r="F192" s="2">
        <f>数据源!BZ224</f>
        <v>1.5</v>
      </c>
      <c r="G192" s="2">
        <f>数据源!CA224</f>
        <v>1.6E-2</v>
      </c>
      <c r="H192" s="2">
        <f>数据源!CB224</f>
        <v>1.252446183953033E-2</v>
      </c>
      <c r="I192" s="2">
        <f>数据源!CC224</f>
        <v>125</v>
      </c>
      <c r="J192" s="3">
        <f t="shared" si="120"/>
        <v>1</v>
      </c>
      <c r="K192" s="3">
        <f t="shared" si="121"/>
        <v>2</v>
      </c>
      <c r="L192" s="3" t="str">
        <f t="shared" si="111"/>
        <v>部件</v>
      </c>
      <c r="M192" s="3">
        <f t="shared" ca="1" si="112"/>
        <v>92206</v>
      </c>
      <c r="N192" s="3" t="str">
        <f t="shared" ca="1" si="115"/>
        <v>11311,12311,13311,11321,12321,13321,51311,52311,53311,51321,52321,53321,92001,92003,92005,92101,92103,92105,92201,92203,92205,92002,92004,92006,92102,92104,92106,92202,92204,92206</v>
      </c>
      <c r="O192" s="3" t="str">
        <f t="shared" si="116"/>
        <v>85,85,85,43,43,43,425,425,425,425,425,425,125,125,125,125,125,125,125,125,125,125,125,125,125,125,125,125,125,125</v>
      </c>
      <c r="P192" s="1" t="str">
        <f t="shared" si="117"/>
        <v>(1,1),(1,1),(1,1),(1,1),(1,1),(1,1),(1,3),(1,3),(1,3),(1,2),(1,2),(1,2),(1,2),(1,2),(1,2),(1,2),(1,2),(1,2),(1,2),(1,2),(1,2),(1,2),(1,2),(1,2),(1,2),(1,2),(1,2),(1,2),(1,2),(1,2)</v>
      </c>
      <c r="Q192" s="3" t="str">
        <f>IF(D192="坦克碎片",VLOOKUP(C192,道具信息!$N$2:$O$291,2,FALSE)&amp;"碎片",VLOOKUP(C192,道具信息!$N$2:$O$291,2,FALSE))</f>
        <v>T2部件</v>
      </c>
      <c r="R192" s="3">
        <f t="shared" si="109"/>
        <v>2250</v>
      </c>
      <c r="S192" s="11">
        <f t="shared" si="110"/>
        <v>0.41299999999999998</v>
      </c>
      <c r="T192" s="3" t="str">
        <f>VLOOKUP(Q192,道具信息!$Q$3:$S$20,2,FALSE)</f>
        <v>CHEST_ITEM_TYPE_T2_PART</v>
      </c>
      <c r="U192" s="3" t="str">
        <f>IF(COUNTIF(U$163:U191,T192)=0,T192,"")</f>
        <v/>
      </c>
      <c r="V192" s="3" t="str">
        <f t="shared" si="118"/>
        <v>CHEST_ITEM_TYPE_T3_TANK,CHEST_ITEM_TYPE_T3_SHARD,CHEST_ITEM_TYPE_T2_PART</v>
      </c>
      <c r="W192" s="13" t="str">
        <f t="shared" si="113"/>
        <v/>
      </c>
      <c r="X192" s="3" t="str">
        <f t="shared" si="114"/>
        <v/>
      </c>
      <c r="Y192" s="3" t="str">
        <f t="shared" si="119"/>
        <v>7.1%,46.8%,41.3%</v>
      </c>
    </row>
    <row r="193" spans="2:25" x14ac:dyDescent="0.3">
      <c r="B193" s="2">
        <f>数据源!BV225</f>
        <v>6</v>
      </c>
      <c r="C193" s="2" t="str">
        <f>数据源!BW225</f>
        <v>T3LP1</v>
      </c>
      <c r="D193" s="2" t="str">
        <f>数据源!BX225</f>
        <v>部件</v>
      </c>
      <c r="E193" s="2">
        <f>数据源!BY225</f>
        <v>524.4</v>
      </c>
      <c r="F193" s="2">
        <f>数据源!BZ225</f>
        <v>1</v>
      </c>
      <c r="G193" s="2">
        <f>数据源!CA225</f>
        <v>1.26E-2</v>
      </c>
      <c r="H193" s="2">
        <f>数据源!CB225</f>
        <v>2.8832951945080092E-3</v>
      </c>
      <c r="I193" s="2">
        <f>数据源!CC225</f>
        <v>29</v>
      </c>
      <c r="J193" s="3">
        <f t="shared" si="120"/>
        <v>1</v>
      </c>
      <c r="K193" s="3">
        <f t="shared" si="121"/>
        <v>1</v>
      </c>
      <c r="L193" s="3" t="str">
        <f t="shared" si="111"/>
        <v>部件</v>
      </c>
      <c r="M193" s="3">
        <f t="shared" ca="1" si="112"/>
        <v>93001</v>
      </c>
      <c r="N193" s="3" t="str">
        <f t="shared" ca="1" si="115"/>
        <v>11311,12311,13311,11321,12321,13321,51311,52311,53311,51321,52321,53321,92001,92003,92005,92101,92103,92105,92201,92203,92205,92002,92004,92006,92102,92104,92106,92202,92204,92206,93001</v>
      </c>
      <c r="O193" s="3" t="str">
        <f t="shared" si="116"/>
        <v>85,85,85,43,43,43,425,425,425,425,425,425,125,125,125,125,125,125,125,125,125,125,125,125,125,125,125,125,125,125,29</v>
      </c>
      <c r="P193" s="1" t="str">
        <f t="shared" si="117"/>
        <v>(1,1),(1,1),(1,1),(1,1),(1,1),(1,1),(1,3),(1,3),(1,3),(1,2),(1,2),(1,2),(1,2),(1,2),(1,2),(1,2),(1,2),(1,2),(1,2),(1,2),(1,2),(1,2),(1,2),(1,2),(1,2),(1,2),(1,2),(1,2),(1,2),(1,2),(1,1)</v>
      </c>
      <c r="Q193" s="3" t="str">
        <f>IF(D193="坦克碎片",VLOOKUP(C193,道具信息!$N$2:$O$291,2,FALSE)&amp;"碎片",VLOOKUP(C193,道具信息!$N$2:$O$291,2,FALSE))</f>
        <v>T3部件</v>
      </c>
      <c r="R193" s="3">
        <f t="shared" si="109"/>
        <v>261</v>
      </c>
      <c r="S193" s="11">
        <f t="shared" si="110"/>
        <v>4.8000000000000001E-2</v>
      </c>
      <c r="T193" s="3" t="str">
        <f>VLOOKUP(Q193,道具信息!$Q$3:$S$20,2,FALSE)</f>
        <v>CHEST_ITEM_TYPE_T3_PART</v>
      </c>
      <c r="U193" s="3" t="str">
        <f>IF(COUNTIF(U$163:U192,T193)=0,T193,"")</f>
        <v>CHEST_ITEM_TYPE_T3_PART</v>
      </c>
      <c r="V193" s="3" t="str">
        <f t="shared" si="118"/>
        <v>CHEST_ITEM_TYPE_T3_TANK,CHEST_ITEM_TYPE_T3_SHARD,CHEST_ITEM_TYPE_T2_PART,CHEST_ITEM_TYPE_T3_PART</v>
      </c>
      <c r="W193" s="13">
        <f t="shared" si="113"/>
        <v>4.8000000000000001E-2</v>
      </c>
      <c r="X193" s="3" t="str">
        <f t="shared" si="114"/>
        <v>4.8%</v>
      </c>
      <c r="Y193" s="3" t="str">
        <f t="shared" si="119"/>
        <v>7.1%,46.8%,41.3%,4.8%</v>
      </c>
    </row>
    <row r="194" spans="2:25" x14ac:dyDescent="0.3">
      <c r="B194" s="2">
        <f>数据源!BV226</f>
        <v>6</v>
      </c>
      <c r="C194" s="2" t="str">
        <f>数据源!BW226</f>
        <v>T3LP3</v>
      </c>
      <c r="D194" s="2" t="str">
        <f>数据源!BX226</f>
        <v>部件</v>
      </c>
      <c r="E194" s="2">
        <f>数据源!BY226</f>
        <v>524.4</v>
      </c>
      <c r="F194" s="2">
        <f>数据源!BZ226</f>
        <v>1</v>
      </c>
      <c r="G194" s="2">
        <f>数据源!CA226</f>
        <v>1.2500000000000001E-2</v>
      </c>
      <c r="H194" s="2">
        <f>数据源!CB226</f>
        <v>2.8604118993135015E-3</v>
      </c>
      <c r="I194" s="2">
        <f>数据源!CC226</f>
        <v>29</v>
      </c>
      <c r="J194" s="3">
        <f t="shared" si="120"/>
        <v>1</v>
      </c>
      <c r="K194" s="3">
        <f t="shared" si="121"/>
        <v>1</v>
      </c>
      <c r="L194" s="3" t="str">
        <f t="shared" si="111"/>
        <v>部件</v>
      </c>
      <c r="M194" s="3">
        <f t="shared" ca="1" si="112"/>
        <v>93003</v>
      </c>
      <c r="N194" s="3" t="str">
        <f t="shared" ca="1" si="115"/>
        <v>11311,12311,13311,11321,12321,13321,51311,52311,53311,51321,52321,53321,92001,92003,92005,92101,92103,92105,92201,92203,92205,92002,92004,92006,92102,92104,92106,92202,92204,92206,93001,93003</v>
      </c>
      <c r="O194" s="3" t="str">
        <f t="shared" si="116"/>
        <v>85,85,85,43,43,43,425,425,425,425,425,425,125,125,125,125,125,125,125,125,125,125,125,125,125,125,125,125,125,125,29,29</v>
      </c>
      <c r="P194" s="1" t="str">
        <f t="shared" si="117"/>
        <v>(1,1),(1,1),(1,1),(1,1),(1,1),(1,1),(1,3),(1,3),(1,3),(1,2),(1,2),(1,2),(1,2),(1,2),(1,2),(1,2),(1,2),(1,2),(1,2),(1,2),(1,2),(1,2),(1,2),(1,2),(1,2),(1,2),(1,2),(1,2),(1,2),(1,2),(1,1),(1,1)</v>
      </c>
      <c r="Q194" s="3" t="str">
        <f>IF(D194="坦克碎片",VLOOKUP(C194,道具信息!$N$2:$O$291,2,FALSE)&amp;"碎片",VLOOKUP(C194,道具信息!$N$2:$O$291,2,FALSE))</f>
        <v>T3部件</v>
      </c>
      <c r="R194" s="3">
        <f t="shared" si="109"/>
        <v>261</v>
      </c>
      <c r="S194" s="11">
        <f t="shared" si="110"/>
        <v>4.8000000000000001E-2</v>
      </c>
      <c r="T194" s="3" t="str">
        <f>VLOOKUP(Q194,道具信息!$Q$3:$S$20,2,FALSE)</f>
        <v>CHEST_ITEM_TYPE_T3_PART</v>
      </c>
      <c r="U194" s="3" t="str">
        <f>IF(COUNTIF(U$163:U193,T194)=0,T194,"")</f>
        <v/>
      </c>
      <c r="V194" s="3" t="str">
        <f t="shared" si="118"/>
        <v>CHEST_ITEM_TYPE_T3_TANK,CHEST_ITEM_TYPE_T3_SHARD,CHEST_ITEM_TYPE_T2_PART,CHEST_ITEM_TYPE_T3_PART</v>
      </c>
      <c r="W194" s="13" t="str">
        <f t="shared" si="113"/>
        <v/>
      </c>
      <c r="X194" s="3" t="str">
        <f t="shared" si="114"/>
        <v/>
      </c>
      <c r="Y194" s="3" t="str">
        <f t="shared" si="119"/>
        <v>7.1%,46.8%,41.3%,4.8%</v>
      </c>
    </row>
    <row r="195" spans="2:25" x14ac:dyDescent="0.3">
      <c r="B195" s="2">
        <f>数据源!BV227</f>
        <v>6</v>
      </c>
      <c r="C195" s="2" t="str">
        <f>数据源!BW227</f>
        <v>T3LP5</v>
      </c>
      <c r="D195" s="2" t="str">
        <f>数据源!BX227</f>
        <v>部件</v>
      </c>
      <c r="E195" s="2">
        <f>数据源!BY227</f>
        <v>524.4</v>
      </c>
      <c r="F195" s="2">
        <f>数据源!BZ227</f>
        <v>1</v>
      </c>
      <c r="G195" s="2">
        <f>数据源!CA227</f>
        <v>1.2500000000000001E-2</v>
      </c>
      <c r="H195" s="2">
        <f>数据源!CB227</f>
        <v>2.8604118993135015E-3</v>
      </c>
      <c r="I195" s="2">
        <f>数据源!CC227</f>
        <v>29</v>
      </c>
      <c r="J195" s="3">
        <f t="shared" si="120"/>
        <v>1</v>
      </c>
      <c r="K195" s="3">
        <f t="shared" si="121"/>
        <v>1</v>
      </c>
      <c r="L195" s="3" t="str">
        <f t="shared" si="111"/>
        <v>部件</v>
      </c>
      <c r="M195" s="3">
        <f t="shared" ca="1" si="112"/>
        <v>93005</v>
      </c>
      <c r="N195" s="3" t="str">
        <f t="shared" ca="1" si="115"/>
        <v>11311,12311,13311,11321,12321,13321,51311,52311,53311,51321,52321,53321,92001,92003,92005,92101,92103,92105,92201,92203,92205,92002,92004,92006,92102,92104,92106,92202,92204,92206,93001,93003,93005</v>
      </c>
      <c r="O195" s="3" t="str">
        <f t="shared" si="116"/>
        <v>85,85,85,43,43,43,425,425,425,425,425,425,125,125,125,125,125,125,125,125,125,125,125,125,125,125,125,125,125,125,29,29,29</v>
      </c>
      <c r="P195" s="1" t="str">
        <f t="shared" si="117"/>
        <v>(1,1),(1,1),(1,1),(1,1),(1,1),(1,1),(1,3),(1,3),(1,3),(1,2),(1,2),(1,2),(1,2),(1,2),(1,2),(1,2),(1,2),(1,2),(1,2),(1,2),(1,2),(1,2),(1,2),(1,2),(1,2),(1,2),(1,2),(1,2),(1,2),(1,2),(1,1),(1,1),(1,1)</v>
      </c>
      <c r="Q195" s="3" t="str">
        <f>IF(D195="坦克碎片",VLOOKUP(C195,道具信息!$N$2:$O$291,2,FALSE)&amp;"碎片",VLOOKUP(C195,道具信息!$N$2:$O$291,2,FALSE))</f>
        <v>T3部件</v>
      </c>
      <c r="R195" s="3">
        <f t="shared" si="109"/>
        <v>261</v>
      </c>
      <c r="S195" s="11">
        <f t="shared" si="110"/>
        <v>4.8000000000000001E-2</v>
      </c>
      <c r="T195" s="3" t="str">
        <f>VLOOKUP(Q195,道具信息!$Q$3:$S$20,2,FALSE)</f>
        <v>CHEST_ITEM_TYPE_T3_PART</v>
      </c>
      <c r="U195" s="3" t="str">
        <f>IF(COUNTIF(U$163:U194,T195)=0,T195,"")</f>
        <v/>
      </c>
      <c r="V195" s="3" t="str">
        <f t="shared" si="118"/>
        <v>CHEST_ITEM_TYPE_T3_TANK,CHEST_ITEM_TYPE_T3_SHARD,CHEST_ITEM_TYPE_T2_PART,CHEST_ITEM_TYPE_T3_PART</v>
      </c>
      <c r="W195" s="13" t="str">
        <f t="shared" si="113"/>
        <v/>
      </c>
      <c r="X195" s="3" t="str">
        <f t="shared" si="114"/>
        <v/>
      </c>
      <c r="Y195" s="3" t="str">
        <f t="shared" si="119"/>
        <v>7.1%,46.8%,41.3%,4.8%</v>
      </c>
    </row>
    <row r="196" spans="2:25" x14ac:dyDescent="0.3">
      <c r="B196" s="2">
        <f>数据源!BV228</f>
        <v>6</v>
      </c>
      <c r="C196" s="2" t="str">
        <f>数据源!BW228</f>
        <v>T3MP1</v>
      </c>
      <c r="D196" s="2" t="str">
        <f>数据源!BX228</f>
        <v>部件</v>
      </c>
      <c r="E196" s="2">
        <f>数据源!BY228</f>
        <v>524.4</v>
      </c>
      <c r="F196" s="2">
        <f>数据源!BZ228</f>
        <v>1</v>
      </c>
      <c r="G196" s="2">
        <f>数据源!CA228</f>
        <v>1.2500000000000001E-2</v>
      </c>
      <c r="H196" s="2">
        <f>数据源!CB228</f>
        <v>2.8604118993135015E-3</v>
      </c>
      <c r="I196" s="2">
        <f>数据源!CC228</f>
        <v>29</v>
      </c>
      <c r="J196" s="3">
        <f t="shared" si="120"/>
        <v>1</v>
      </c>
      <c r="K196" s="3">
        <f t="shared" si="121"/>
        <v>1</v>
      </c>
      <c r="L196" s="3" t="str">
        <f t="shared" si="111"/>
        <v>部件</v>
      </c>
      <c r="M196" s="3">
        <f t="shared" ca="1" si="112"/>
        <v>93101</v>
      </c>
      <c r="N196" s="3" t="str">
        <f t="shared" ca="1" si="115"/>
        <v>11311,12311,13311,11321,12321,13321,51311,52311,53311,51321,52321,53321,92001,92003,92005,92101,92103,92105,92201,92203,92205,92002,92004,92006,92102,92104,92106,92202,92204,92206,93001,93003,93005,93101</v>
      </c>
      <c r="O196" s="3" t="str">
        <f t="shared" si="116"/>
        <v>85,85,85,43,43,43,425,425,425,425,425,425,125,125,125,125,125,125,125,125,125,125,125,125,125,125,125,125,125,125,29,29,29,29</v>
      </c>
      <c r="P196" s="1" t="str">
        <f t="shared" si="117"/>
        <v>(1,1),(1,1),(1,1),(1,1),(1,1),(1,1),(1,3),(1,3),(1,3),(1,2),(1,2),(1,2),(1,2),(1,2),(1,2),(1,2),(1,2),(1,2),(1,2),(1,2),(1,2),(1,2),(1,2),(1,2),(1,2),(1,2),(1,2),(1,2),(1,2),(1,2),(1,1),(1,1),(1,1),(1,1)</v>
      </c>
      <c r="Q196" s="3" t="str">
        <f>IF(D196="坦克碎片",VLOOKUP(C196,道具信息!$N$2:$O$291,2,FALSE)&amp;"碎片",VLOOKUP(C196,道具信息!$N$2:$O$291,2,FALSE))</f>
        <v>T3部件</v>
      </c>
      <c r="R196" s="3">
        <f t="shared" si="109"/>
        <v>261</v>
      </c>
      <c r="S196" s="11">
        <f t="shared" si="110"/>
        <v>4.8000000000000001E-2</v>
      </c>
      <c r="T196" s="3" t="str">
        <f>VLOOKUP(Q196,道具信息!$Q$3:$S$20,2,FALSE)</f>
        <v>CHEST_ITEM_TYPE_T3_PART</v>
      </c>
      <c r="U196" s="3" t="str">
        <f>IF(COUNTIF(U$163:U195,T196)=0,T196,"")</f>
        <v/>
      </c>
      <c r="V196" s="3" t="str">
        <f t="shared" si="118"/>
        <v>CHEST_ITEM_TYPE_T3_TANK,CHEST_ITEM_TYPE_T3_SHARD,CHEST_ITEM_TYPE_T2_PART,CHEST_ITEM_TYPE_T3_PART</v>
      </c>
      <c r="W196" s="13" t="str">
        <f t="shared" si="113"/>
        <v/>
      </c>
      <c r="X196" s="3" t="str">
        <f t="shared" si="114"/>
        <v/>
      </c>
      <c r="Y196" s="3" t="str">
        <f t="shared" si="119"/>
        <v>7.1%,46.8%,41.3%,4.8%</v>
      </c>
    </row>
    <row r="197" spans="2:25" x14ac:dyDescent="0.3">
      <c r="B197" s="2">
        <f>数据源!BV229</f>
        <v>6</v>
      </c>
      <c r="C197" s="2" t="str">
        <f>数据源!BW229</f>
        <v>T3MP3</v>
      </c>
      <c r="D197" s="2" t="str">
        <f>数据源!BX229</f>
        <v>部件</v>
      </c>
      <c r="E197" s="2">
        <f>数据源!BY229</f>
        <v>524.4</v>
      </c>
      <c r="F197" s="2">
        <f>数据源!BZ229</f>
        <v>1</v>
      </c>
      <c r="G197" s="2">
        <f>数据源!CA229</f>
        <v>1.2500000000000001E-2</v>
      </c>
      <c r="H197" s="2">
        <f>数据源!CB229</f>
        <v>2.8604118993135015E-3</v>
      </c>
      <c r="I197" s="2">
        <f>数据源!CC229</f>
        <v>29</v>
      </c>
      <c r="J197" s="3">
        <f t="shared" si="120"/>
        <v>1</v>
      </c>
      <c r="K197" s="3">
        <f t="shared" si="121"/>
        <v>1</v>
      </c>
      <c r="L197" s="3" t="str">
        <f t="shared" si="111"/>
        <v>部件</v>
      </c>
      <c r="M197" s="3">
        <f t="shared" ca="1" si="112"/>
        <v>93103</v>
      </c>
      <c r="N197" s="3" t="str">
        <f t="shared" ca="1" si="115"/>
        <v>11311,12311,13311,11321,12321,13321,51311,52311,53311,51321,52321,53321,92001,92003,92005,92101,92103,92105,92201,92203,92205,92002,92004,92006,92102,92104,92106,92202,92204,92206,93001,93003,93005,93101,93103</v>
      </c>
      <c r="O197" s="3" t="str">
        <f t="shared" si="116"/>
        <v>85,85,85,43,43,43,425,425,425,425,425,425,125,125,125,125,125,125,125,125,125,125,125,125,125,125,125,125,125,125,29,29,29,29,29</v>
      </c>
      <c r="P197" s="1" t="str">
        <f t="shared" si="117"/>
        <v>(1,1),(1,1),(1,1),(1,1),(1,1),(1,1),(1,3),(1,3),(1,3),(1,2),(1,2),(1,2),(1,2),(1,2),(1,2),(1,2),(1,2),(1,2),(1,2),(1,2),(1,2),(1,2),(1,2),(1,2),(1,2),(1,2),(1,2),(1,2),(1,2),(1,2),(1,1),(1,1),(1,1),(1,1),(1,1)</v>
      </c>
      <c r="Q197" s="3" t="str">
        <f>IF(D197="坦克碎片",VLOOKUP(C197,道具信息!$N$2:$O$291,2,FALSE)&amp;"碎片",VLOOKUP(C197,道具信息!$N$2:$O$291,2,FALSE))</f>
        <v>T3部件</v>
      </c>
      <c r="R197" s="3">
        <f t="shared" si="109"/>
        <v>261</v>
      </c>
      <c r="S197" s="11">
        <f t="shared" si="110"/>
        <v>4.8000000000000001E-2</v>
      </c>
      <c r="T197" s="3" t="str">
        <f>VLOOKUP(Q197,道具信息!$Q$3:$S$20,2,FALSE)</f>
        <v>CHEST_ITEM_TYPE_T3_PART</v>
      </c>
      <c r="U197" s="3" t="str">
        <f>IF(COUNTIF(U$163:U196,T197)=0,T197,"")</f>
        <v/>
      </c>
      <c r="V197" s="3" t="str">
        <f t="shared" si="118"/>
        <v>CHEST_ITEM_TYPE_T3_TANK,CHEST_ITEM_TYPE_T3_SHARD,CHEST_ITEM_TYPE_T2_PART,CHEST_ITEM_TYPE_T3_PART</v>
      </c>
      <c r="W197" s="13" t="str">
        <f t="shared" si="113"/>
        <v/>
      </c>
      <c r="X197" s="3" t="str">
        <f t="shared" si="114"/>
        <v/>
      </c>
      <c r="Y197" s="3" t="str">
        <f t="shared" si="119"/>
        <v>7.1%,46.8%,41.3%,4.8%</v>
      </c>
    </row>
    <row r="198" spans="2:25" x14ac:dyDescent="0.3">
      <c r="B198" s="2">
        <f>数据源!BV230</f>
        <v>6</v>
      </c>
      <c r="C198" s="2" t="str">
        <f>数据源!BW230</f>
        <v>T3MP5</v>
      </c>
      <c r="D198" s="2" t="str">
        <f>数据源!BX230</f>
        <v>部件</v>
      </c>
      <c r="E198" s="2">
        <f>数据源!BY230</f>
        <v>524.4</v>
      </c>
      <c r="F198" s="2">
        <f>数据源!BZ230</f>
        <v>1</v>
      </c>
      <c r="G198" s="2">
        <f>数据源!CA230</f>
        <v>1.2500000000000001E-2</v>
      </c>
      <c r="H198" s="2">
        <f>数据源!CB230</f>
        <v>2.8604118993135015E-3</v>
      </c>
      <c r="I198" s="2">
        <f>数据源!CC230</f>
        <v>29</v>
      </c>
      <c r="J198" s="3">
        <f t="shared" si="120"/>
        <v>1</v>
      </c>
      <c r="K198" s="3">
        <f t="shared" si="121"/>
        <v>1</v>
      </c>
      <c r="L198" s="3" t="str">
        <f t="shared" si="111"/>
        <v>部件</v>
      </c>
      <c r="M198" s="3">
        <f t="shared" ca="1" si="112"/>
        <v>93105</v>
      </c>
      <c r="N198" s="3" t="str">
        <f t="shared" ca="1" si="115"/>
        <v>11311,12311,13311,11321,12321,13321,51311,52311,53311,51321,52321,53321,92001,92003,92005,92101,92103,92105,92201,92203,92205,92002,92004,92006,92102,92104,92106,92202,92204,92206,93001,93003,93005,93101,93103,93105</v>
      </c>
      <c r="O198" s="3" t="str">
        <f t="shared" si="116"/>
        <v>85,85,85,43,43,43,425,425,425,425,425,425,125,125,125,125,125,125,125,125,125,125,125,125,125,125,125,125,125,125,29,29,29,29,29,29</v>
      </c>
      <c r="P198" s="1" t="str">
        <f t="shared" si="117"/>
        <v>(1,1),(1,1),(1,1),(1,1),(1,1),(1,1),(1,3),(1,3),(1,3),(1,2),(1,2),(1,2),(1,2),(1,2),(1,2),(1,2),(1,2),(1,2),(1,2),(1,2),(1,2),(1,2),(1,2),(1,2),(1,2),(1,2),(1,2),(1,2),(1,2),(1,2),(1,1),(1,1),(1,1),(1,1),(1,1),(1,1)</v>
      </c>
      <c r="Q198" s="3" t="str">
        <f>IF(D198="坦克碎片",VLOOKUP(C198,道具信息!$N$2:$O$291,2,FALSE)&amp;"碎片",VLOOKUP(C198,道具信息!$N$2:$O$291,2,FALSE))</f>
        <v>T3部件</v>
      </c>
      <c r="R198" s="3">
        <f t="shared" si="109"/>
        <v>261</v>
      </c>
      <c r="S198" s="11">
        <f t="shared" si="110"/>
        <v>4.8000000000000001E-2</v>
      </c>
      <c r="T198" s="3" t="str">
        <f>VLOOKUP(Q198,道具信息!$Q$3:$S$20,2,FALSE)</f>
        <v>CHEST_ITEM_TYPE_T3_PART</v>
      </c>
      <c r="U198" s="3" t="str">
        <f>IF(COUNTIF(U$163:U197,T198)=0,T198,"")</f>
        <v/>
      </c>
      <c r="V198" s="3" t="str">
        <f t="shared" si="118"/>
        <v>CHEST_ITEM_TYPE_T3_TANK,CHEST_ITEM_TYPE_T3_SHARD,CHEST_ITEM_TYPE_T2_PART,CHEST_ITEM_TYPE_T3_PART</v>
      </c>
      <c r="W198" s="13" t="str">
        <f t="shared" si="113"/>
        <v/>
      </c>
      <c r="X198" s="3" t="str">
        <f t="shared" si="114"/>
        <v/>
      </c>
      <c r="Y198" s="3" t="str">
        <f t="shared" si="119"/>
        <v>7.1%,46.8%,41.3%,4.8%</v>
      </c>
    </row>
    <row r="199" spans="2:25" x14ac:dyDescent="0.3">
      <c r="B199" s="2">
        <f>数据源!BV231</f>
        <v>6</v>
      </c>
      <c r="C199" s="2" t="str">
        <f>数据源!BW231</f>
        <v>T3HP1</v>
      </c>
      <c r="D199" s="2" t="str">
        <f>数据源!BX231</f>
        <v>部件</v>
      </c>
      <c r="E199" s="2">
        <f>数据源!BY231</f>
        <v>524.4</v>
      </c>
      <c r="F199" s="2">
        <f>数据源!BZ231</f>
        <v>1</v>
      </c>
      <c r="G199" s="2">
        <f>数据源!CA231</f>
        <v>1.2500000000000001E-2</v>
      </c>
      <c r="H199" s="2">
        <f>数据源!CB231</f>
        <v>2.8604118993135015E-3</v>
      </c>
      <c r="I199" s="2">
        <f>数据源!CC231</f>
        <v>29</v>
      </c>
      <c r="J199" s="3">
        <f t="shared" si="120"/>
        <v>1</v>
      </c>
      <c r="K199" s="3">
        <f t="shared" si="121"/>
        <v>1</v>
      </c>
      <c r="L199" s="3" t="str">
        <f t="shared" si="111"/>
        <v>部件</v>
      </c>
      <c r="M199" s="3">
        <f t="shared" ca="1" si="112"/>
        <v>93201</v>
      </c>
      <c r="N199" s="3" t="str">
        <f t="shared" ca="1" si="115"/>
        <v>11311,12311,13311,11321,12321,13321,51311,52311,53311,51321,52321,53321,92001,92003,92005,92101,92103,92105,92201,92203,92205,92002,92004,92006,92102,92104,92106,92202,92204,92206,93001,93003,93005,93101,93103,93105,93201</v>
      </c>
      <c r="O199" s="3" t="str">
        <f t="shared" si="116"/>
        <v>85,85,85,43,43,43,425,425,425,425,425,425,125,125,125,125,125,125,125,125,125,125,125,125,125,125,125,125,125,125,29,29,29,29,29,29,29</v>
      </c>
      <c r="P199" s="1" t="str">
        <f t="shared" si="117"/>
        <v>(1,1),(1,1),(1,1),(1,1),(1,1),(1,1),(1,3),(1,3),(1,3),(1,2),(1,2),(1,2),(1,2),(1,2),(1,2),(1,2),(1,2),(1,2),(1,2),(1,2),(1,2),(1,2),(1,2),(1,2),(1,2),(1,2),(1,2),(1,2),(1,2),(1,2),(1,1),(1,1),(1,1),(1,1),(1,1),(1,1),(1,1)</v>
      </c>
      <c r="Q199" s="3" t="str">
        <f>IF(D199="坦克碎片",VLOOKUP(C199,道具信息!$N$2:$O$291,2,FALSE)&amp;"碎片",VLOOKUP(C199,道具信息!$N$2:$O$291,2,FALSE))</f>
        <v>T3部件</v>
      </c>
      <c r="R199" s="3">
        <f t="shared" si="109"/>
        <v>261</v>
      </c>
      <c r="S199" s="11">
        <f t="shared" si="110"/>
        <v>4.8000000000000001E-2</v>
      </c>
      <c r="T199" s="3" t="str">
        <f>VLOOKUP(Q199,道具信息!$Q$3:$S$20,2,FALSE)</f>
        <v>CHEST_ITEM_TYPE_T3_PART</v>
      </c>
      <c r="U199" s="3" t="str">
        <f>IF(COUNTIF(U$163:U198,T199)=0,T199,"")</f>
        <v/>
      </c>
      <c r="V199" s="3" t="str">
        <f t="shared" si="118"/>
        <v>CHEST_ITEM_TYPE_T3_TANK,CHEST_ITEM_TYPE_T3_SHARD,CHEST_ITEM_TYPE_T2_PART,CHEST_ITEM_TYPE_T3_PART</v>
      </c>
      <c r="W199" s="13" t="str">
        <f t="shared" si="113"/>
        <v/>
      </c>
      <c r="X199" s="3" t="str">
        <f t="shared" si="114"/>
        <v/>
      </c>
      <c r="Y199" s="3" t="str">
        <f t="shared" si="119"/>
        <v>7.1%,46.8%,41.3%,4.8%</v>
      </c>
    </row>
    <row r="200" spans="2:25" x14ac:dyDescent="0.3">
      <c r="B200" s="2">
        <f>数据源!BV232</f>
        <v>6</v>
      </c>
      <c r="C200" s="2" t="str">
        <f>数据源!BW232</f>
        <v>T3HP3</v>
      </c>
      <c r="D200" s="2" t="str">
        <f>数据源!BX232</f>
        <v>部件</v>
      </c>
      <c r="E200" s="2">
        <f>数据源!BY232</f>
        <v>524.4</v>
      </c>
      <c r="F200" s="2">
        <f>数据源!BZ232</f>
        <v>1</v>
      </c>
      <c r="G200" s="2">
        <f>数据源!CA232</f>
        <v>1.2500000000000001E-2</v>
      </c>
      <c r="H200" s="2">
        <f>数据源!CB232</f>
        <v>2.8604118993135015E-3</v>
      </c>
      <c r="I200" s="2">
        <f>数据源!CC232</f>
        <v>29</v>
      </c>
      <c r="J200" s="3">
        <f t="shared" si="120"/>
        <v>1</v>
      </c>
      <c r="K200" s="3">
        <f t="shared" si="121"/>
        <v>1</v>
      </c>
      <c r="L200" s="3" t="str">
        <f t="shared" si="111"/>
        <v>部件</v>
      </c>
      <c r="M200" s="3">
        <f t="shared" ca="1" si="112"/>
        <v>93203</v>
      </c>
      <c r="N200" s="3" t="str">
        <f t="shared" ca="1" si="115"/>
        <v>11311,12311,13311,11321,12321,13321,51311,52311,53311,51321,52321,53321,92001,92003,92005,92101,92103,92105,92201,92203,92205,92002,92004,92006,92102,92104,92106,92202,92204,92206,93001,93003,93005,93101,93103,93105,93201,93203</v>
      </c>
      <c r="O200" s="3" t="str">
        <f t="shared" si="116"/>
        <v>85,85,85,43,43,43,425,425,425,425,425,425,125,125,125,125,125,125,125,125,125,125,125,125,125,125,125,125,125,125,29,29,29,29,29,29,29,29</v>
      </c>
      <c r="P200" s="1" t="str">
        <f t="shared" si="117"/>
        <v>(1,1),(1,1),(1,1),(1,1),(1,1),(1,1),(1,3),(1,3),(1,3),(1,2),(1,2),(1,2),(1,2),(1,2),(1,2),(1,2),(1,2),(1,2),(1,2),(1,2),(1,2),(1,2),(1,2),(1,2),(1,2),(1,2),(1,2),(1,2),(1,2),(1,2),(1,1),(1,1),(1,1),(1,1),(1,1),(1,1),(1,1),(1,1)</v>
      </c>
      <c r="Q200" s="3" t="str">
        <f>IF(D200="坦克碎片",VLOOKUP(C200,道具信息!$N$2:$O$291,2,FALSE)&amp;"碎片",VLOOKUP(C200,道具信息!$N$2:$O$291,2,FALSE))</f>
        <v>T3部件</v>
      </c>
      <c r="R200" s="3">
        <f t="shared" si="109"/>
        <v>261</v>
      </c>
      <c r="S200" s="11">
        <f t="shared" si="110"/>
        <v>4.8000000000000001E-2</v>
      </c>
      <c r="T200" s="3" t="str">
        <f>VLOOKUP(Q200,道具信息!$Q$3:$S$20,2,FALSE)</f>
        <v>CHEST_ITEM_TYPE_T3_PART</v>
      </c>
      <c r="U200" s="3" t="str">
        <f>IF(COUNTIF(U$163:U199,T200)=0,T200,"")</f>
        <v/>
      </c>
      <c r="V200" s="3" t="str">
        <f t="shared" si="118"/>
        <v>CHEST_ITEM_TYPE_T3_TANK,CHEST_ITEM_TYPE_T3_SHARD,CHEST_ITEM_TYPE_T2_PART,CHEST_ITEM_TYPE_T3_PART</v>
      </c>
      <c r="W200" s="13" t="str">
        <f t="shared" si="113"/>
        <v/>
      </c>
      <c r="X200" s="3" t="str">
        <f t="shared" si="114"/>
        <v/>
      </c>
      <c r="Y200" s="3" t="str">
        <f t="shared" si="119"/>
        <v>7.1%,46.8%,41.3%,4.8%</v>
      </c>
    </row>
    <row r="201" spans="2:25" x14ac:dyDescent="0.3">
      <c r="B201" s="2">
        <f>数据源!BV233</f>
        <v>6</v>
      </c>
      <c r="C201" s="2" t="str">
        <f>数据源!BW233</f>
        <v>T3HP5</v>
      </c>
      <c r="D201" s="2" t="str">
        <f>数据源!BX233</f>
        <v>部件</v>
      </c>
      <c r="E201" s="2">
        <f>数据源!BY233</f>
        <v>524.4</v>
      </c>
      <c r="F201" s="2">
        <f>数据源!BZ233</f>
        <v>1</v>
      </c>
      <c r="G201" s="2">
        <f>数据源!CA233</f>
        <v>1.2500000000000001E-2</v>
      </c>
      <c r="H201" s="2">
        <f>数据源!CB233</f>
        <v>2.8604118993135015E-3</v>
      </c>
      <c r="I201" s="2">
        <f>数据源!CC233</f>
        <v>29</v>
      </c>
      <c r="J201" s="3">
        <f t="shared" si="120"/>
        <v>1</v>
      </c>
      <c r="K201" s="3">
        <f t="shared" si="121"/>
        <v>1</v>
      </c>
      <c r="L201" s="3" t="str">
        <f t="shared" si="111"/>
        <v>部件</v>
      </c>
      <c r="M201" s="3">
        <f t="shared" ca="1" si="112"/>
        <v>93205</v>
      </c>
      <c r="N201" s="3" t="str">
        <f t="shared" ca="1" si="115"/>
        <v>11311,12311,13311,11321,12321,13321,51311,52311,53311,51321,52321,53321,92001,92003,92005,92101,92103,92105,92201,92203,92205,92002,92004,92006,92102,92104,92106,92202,92204,92206,93001,93003,93005,93101,93103,93105,93201,93203,93205</v>
      </c>
      <c r="O201" s="3" t="str">
        <f t="shared" si="116"/>
        <v>85,85,85,43,43,43,425,425,425,425,425,425,125,125,125,125,125,125,125,125,125,125,125,125,125,125,125,125,125,125,29,29,29,29,29,29,29,29,29</v>
      </c>
      <c r="P201" s="1" t="str">
        <f t="shared" si="117"/>
        <v>(1,1),(1,1),(1,1),(1,1),(1,1),(1,1),(1,3),(1,3),(1,3),(1,2),(1,2),(1,2),(1,2),(1,2),(1,2),(1,2),(1,2),(1,2),(1,2),(1,2),(1,2),(1,2),(1,2),(1,2),(1,2),(1,2),(1,2),(1,2),(1,2),(1,2),(1,1),(1,1),(1,1),(1,1),(1,1),(1,1),(1,1),(1,1),(1,1)</v>
      </c>
      <c r="Q201" s="3" t="str">
        <f>IF(D201="坦克碎片",VLOOKUP(C201,道具信息!$N$2:$O$291,2,FALSE)&amp;"碎片",VLOOKUP(C201,道具信息!$N$2:$O$291,2,FALSE))</f>
        <v>T3部件</v>
      </c>
      <c r="R201" s="3">
        <f t="shared" si="109"/>
        <v>261</v>
      </c>
      <c r="S201" s="11">
        <f t="shared" si="110"/>
        <v>4.8000000000000001E-2</v>
      </c>
      <c r="T201" s="3" t="str">
        <f>VLOOKUP(Q201,道具信息!$Q$3:$S$20,2,FALSE)</f>
        <v>CHEST_ITEM_TYPE_T3_PART</v>
      </c>
      <c r="U201" s="3" t="str">
        <f>IF(COUNTIF(U$163:U200,T201)=0,T201,"")</f>
        <v/>
      </c>
      <c r="V201" s="3" t="str">
        <f t="shared" si="118"/>
        <v>CHEST_ITEM_TYPE_T3_TANK,CHEST_ITEM_TYPE_T3_SHARD,CHEST_ITEM_TYPE_T2_PART,CHEST_ITEM_TYPE_T3_PART</v>
      </c>
      <c r="W201" s="13" t="str">
        <f t="shared" si="113"/>
        <v/>
      </c>
      <c r="X201" s="3" t="str">
        <f t="shared" si="114"/>
        <v/>
      </c>
      <c r="Y201" s="3" t="str">
        <f t="shared" si="119"/>
        <v>7.1%,46.8%,41.3%,4.8%</v>
      </c>
    </row>
    <row r="202" spans="2:25" x14ac:dyDescent="0.3">
      <c r="N202" s="3" t="str">
        <f ca="1">"["&amp;N201&amp;"]"</f>
        <v>[11311,12311,13311,11321,12321,13321,51311,52311,53311,51321,52321,53321,92001,92003,92005,92101,92103,92105,92201,92203,92205,92002,92004,92006,92102,92104,92106,92202,92204,92206,93001,93003,93005,93101,93103,93105,93201,93203,93205]</v>
      </c>
      <c r="O202" s="3" t="str">
        <f>"["&amp;O201&amp;"]"</f>
        <v>[85,85,85,43,43,43,425,425,425,425,425,425,125,125,125,125,125,125,125,125,125,125,125,125,125,125,125,125,125,125,29,29,29,29,29,29,29,29,29]</v>
      </c>
      <c r="P202" s="3" t="str">
        <f>"["&amp;P201&amp;"]"</f>
        <v>[(1,1),(1,1),(1,1),(1,1),(1,1),(1,1),(1,3),(1,3),(1,3),(1,2),(1,2),(1,2),(1,2),(1,2),(1,2),(1,2),(1,2),(1,2),(1,2),(1,2),(1,2),(1,2),(1,2),(1,2),(1,2),(1,2),(1,2),(1,2),(1,2),(1,2),(1,1),(1,1),(1,1),(1,1),(1,1),(1,1),(1,1),(1,1),(1,1)]</v>
      </c>
      <c r="V202" s="3" t="str">
        <f>"["&amp;V201&amp;"]"</f>
        <v>[CHEST_ITEM_TYPE_T3_TANK,CHEST_ITEM_TYPE_T3_SHARD,CHEST_ITEM_TYPE_T2_PART,CHEST_ITEM_TYPE_T3_PART]</v>
      </c>
      <c r="Y202" s="3" t="str">
        <f>"["&amp;Y201&amp;"]"</f>
        <v>[7.1%,46.8%,41.3%,4.8%]</v>
      </c>
    </row>
    <row r="204" spans="2:25" x14ac:dyDescent="0.3">
      <c r="B204" s="2" t="str">
        <f>数据源!BV236</f>
        <v>联赛等级</v>
      </c>
      <c r="C204" s="2" t="str">
        <f>数据源!BW236</f>
        <v>道具名称</v>
      </c>
      <c r="D204" s="2" t="str">
        <f>数据源!BX236</f>
        <v>对应大类</v>
      </c>
      <c r="E204" s="2" t="str">
        <f>数据源!BY236</f>
        <v>道具价值</v>
      </c>
      <c r="F204" s="2" t="str">
        <f>数据源!BZ236</f>
        <v>抽取个数</v>
      </c>
      <c r="G204" s="2" t="str">
        <f>数据源!CA236</f>
        <v>价值比例</v>
      </c>
      <c r="H204" s="2" t="str">
        <f>数据源!CB236</f>
        <v>产出概率</v>
      </c>
      <c r="I204" s="2" t="str">
        <f>数据源!CC236</f>
        <v>权重值</v>
      </c>
      <c r="J204" s="7" t="s">
        <v>234</v>
      </c>
      <c r="K204" s="7" t="s">
        <v>235</v>
      </c>
      <c r="L204" s="3" t="s">
        <v>222</v>
      </c>
      <c r="M204" s="3" t="s">
        <v>152</v>
      </c>
      <c r="N204" s="3" t="s">
        <v>224</v>
      </c>
      <c r="O204" s="3" t="s">
        <v>225</v>
      </c>
      <c r="P204" s="3" t="s">
        <v>226</v>
      </c>
      <c r="Q204" s="8" t="s">
        <v>244</v>
      </c>
      <c r="R204" s="8" t="s">
        <v>245</v>
      </c>
      <c r="S204" s="8" t="s">
        <v>246</v>
      </c>
    </row>
    <row r="205" spans="2:25" x14ac:dyDescent="0.3">
      <c r="B205" s="2">
        <f>数据源!BV237</f>
        <v>7</v>
      </c>
      <c r="C205" s="2" t="str">
        <f>数据源!BW237</f>
        <v>35(t)</v>
      </c>
      <c r="D205" s="2" t="str">
        <f>数据源!BX237</f>
        <v>坦克</v>
      </c>
      <c r="E205" s="2">
        <f>数据源!BY237</f>
        <v>880</v>
      </c>
      <c r="F205" s="2">
        <f>数据源!BZ237</f>
        <v>1</v>
      </c>
      <c r="G205" s="2">
        <f>数据源!CA237</f>
        <v>7.3999999999999996E-2</v>
      </c>
      <c r="H205" s="2">
        <f>数据源!CB237</f>
        <v>1.009090909090909E-2</v>
      </c>
      <c r="I205" s="2">
        <f>数据源!CC237</f>
        <v>101</v>
      </c>
      <c r="J205" s="3">
        <f t="shared" ref="J205:J252" si="122">ROUNDUP(IF(F205&gt;1,F205-ROUNDDOWN(SQRT(F205),0),F205),0)</f>
        <v>1</v>
      </c>
      <c r="K205" s="3">
        <f t="shared" ref="K205:K252" si="123">F205*2-J205</f>
        <v>1</v>
      </c>
      <c r="L205" s="3" t="str">
        <f>RIGHT(D205,2)</f>
        <v>坦克</v>
      </c>
      <c r="M205" s="3">
        <f ca="1">IF(OR(L205="坦克",L205="碎片"),VLOOKUP(C205,INDIRECT("坦克ID"),MATCH(L205&amp;"ID",INDIRECT("坦克标头"),0),FALSE),VLOOKUP(C205,INDIRECT(L205&amp;"ID"),2,FALSE))</f>
        <v>11311</v>
      </c>
      <c r="N205" s="3">
        <f ca="1">M205</f>
        <v>11311</v>
      </c>
      <c r="O205" s="3">
        <f>I205</f>
        <v>101</v>
      </c>
      <c r="P205" s="1" t="str">
        <f>"("&amp;J205&amp;","&amp;K205&amp;")"</f>
        <v>(1,1)</v>
      </c>
      <c r="Q205" s="3" t="str">
        <f>IF(D205="坦克碎片",VLOOKUP(C205,道具信息!$N$2:$O$291,2,FALSE)&amp;"碎片",VLOOKUP(C205,道具信息!$N$2:$O$291,2,FALSE))</f>
        <v>T3坦克</v>
      </c>
      <c r="R205" s="3">
        <f t="shared" ref="R205:R252" si="124">SUMIFS(I$3:I$445,Q$3:Q$445,Q205,B$3:B$445,B205)</f>
        <v>453</v>
      </c>
      <c r="S205" s="11">
        <f t="shared" ref="S205:S252" si="125">ROUND(R205/SUMIF(B$3:B$445,B205,I$3:I$445),3)</f>
        <v>8.5999999999999993E-2</v>
      </c>
      <c r="T205" s="3" t="str">
        <f>VLOOKUP(Q205,道具信息!$Q$3:$S$20,2,FALSE)</f>
        <v>CHEST_ITEM_TYPE_T3_TANK</v>
      </c>
      <c r="U205" s="3" t="str">
        <f>T205</f>
        <v>CHEST_ITEM_TYPE_T3_TANK</v>
      </c>
      <c r="V205" s="3" t="str">
        <f>U205</f>
        <v>CHEST_ITEM_TYPE_T3_TANK</v>
      </c>
      <c r="W205" s="13">
        <f>IF(U205&lt;&gt;"",ROUND(S205*100%,3),"")</f>
        <v>8.5999999999999993E-2</v>
      </c>
      <c r="X205" s="3" t="str">
        <f>TEXT(W205,"0.0%")</f>
        <v>8.6%</v>
      </c>
      <c r="Y205" s="3" t="str">
        <f>X205</f>
        <v>8.6%</v>
      </c>
    </row>
    <row r="206" spans="2:25" x14ac:dyDescent="0.3">
      <c r="B206" s="2">
        <f>数据源!BV238</f>
        <v>7</v>
      </c>
      <c r="C206" s="2" t="str">
        <f>数据源!BW238</f>
        <v>玛蒂尔达</v>
      </c>
      <c r="D206" s="2" t="str">
        <f>数据源!BX238</f>
        <v>坦克</v>
      </c>
      <c r="E206" s="2">
        <f>数据源!BY238</f>
        <v>880</v>
      </c>
      <c r="F206" s="2">
        <f>数据源!BZ238</f>
        <v>1</v>
      </c>
      <c r="G206" s="2">
        <f>数据源!CA238</f>
        <v>7.3999999999999996E-2</v>
      </c>
      <c r="H206" s="2">
        <f>数据源!CB238</f>
        <v>1.009090909090909E-2</v>
      </c>
      <c r="I206" s="2">
        <f>数据源!CC238</f>
        <v>101</v>
      </c>
      <c r="J206" s="3">
        <f t="shared" si="122"/>
        <v>1</v>
      </c>
      <c r="K206" s="3">
        <f t="shared" si="123"/>
        <v>1</v>
      </c>
      <c r="L206" s="3" t="str">
        <f t="shared" ref="L206:L243" si="126">RIGHT(D206,2)</f>
        <v>坦克</v>
      </c>
      <c r="M206" s="3">
        <f t="shared" ref="M206:M243" ca="1" si="127">IF(OR(L206="坦克",L206="碎片"),VLOOKUP(C206,INDIRECT("坦克ID"),MATCH(L206&amp;"ID",INDIRECT("坦克标头"),0),FALSE),VLOOKUP(C206,INDIRECT(L206&amp;"ID"),2,FALSE))</f>
        <v>12311</v>
      </c>
      <c r="N206" s="3" t="str">
        <f ca="1">N205&amp;","&amp;M206</f>
        <v>11311,12311</v>
      </c>
      <c r="O206" s="3" t="str">
        <f>O205&amp;","&amp;I206</f>
        <v>101,101</v>
      </c>
      <c r="P206" s="1" t="str">
        <f>P205&amp;","&amp;"("&amp;J206&amp;","&amp;K206&amp;")"</f>
        <v>(1,1),(1,1)</v>
      </c>
      <c r="Q206" s="3" t="str">
        <f>IF(D206="坦克碎片",VLOOKUP(C206,道具信息!$N$2:$O$291,2,FALSE)&amp;"碎片",VLOOKUP(C206,道具信息!$N$2:$O$291,2,FALSE))</f>
        <v>T3坦克</v>
      </c>
      <c r="R206" s="3">
        <f t="shared" si="124"/>
        <v>453</v>
      </c>
      <c r="S206" s="11">
        <f t="shared" si="125"/>
        <v>8.5999999999999993E-2</v>
      </c>
      <c r="T206" s="3" t="str">
        <f>VLOOKUP(Q206,道具信息!$Q$3:$S$20,2,FALSE)</f>
        <v>CHEST_ITEM_TYPE_T3_TANK</v>
      </c>
      <c r="U206" s="3" t="str">
        <f>IF(COUNTIF(U$205:U205,T206)=0,T206,"")</f>
        <v/>
      </c>
      <c r="V206" s="3" t="str">
        <f>IF(U206&lt;&gt;"",V205&amp;","&amp;U206,V205)</f>
        <v>CHEST_ITEM_TYPE_T3_TANK</v>
      </c>
      <c r="W206" s="13" t="str">
        <f t="shared" ref="W206:W243" si="128">IF(U206&lt;&gt;"",ROUND(S206*100%,3),"")</f>
        <v/>
      </c>
      <c r="X206" s="3" t="str">
        <f t="shared" ref="X206:X243" si="129">TEXT(W206,"0.0%")</f>
        <v/>
      </c>
      <c r="Y206" s="3" t="str">
        <f>IF(X206&lt;&gt;"",Y205&amp;","&amp;X206,Y205)</f>
        <v>8.6%</v>
      </c>
    </row>
    <row r="207" spans="2:25" x14ac:dyDescent="0.3">
      <c r="B207" s="2">
        <f>数据源!BV239</f>
        <v>7</v>
      </c>
      <c r="C207" s="2" t="str">
        <f>数据源!BW239</f>
        <v>黑豹</v>
      </c>
      <c r="D207" s="2" t="str">
        <f>数据源!BX239</f>
        <v>坦克</v>
      </c>
      <c r="E207" s="2">
        <f>数据源!BY239</f>
        <v>880</v>
      </c>
      <c r="F207" s="2">
        <f>数据源!BZ239</f>
        <v>1</v>
      </c>
      <c r="G207" s="2">
        <f>数据源!CA239</f>
        <v>7.3999999999999996E-2</v>
      </c>
      <c r="H207" s="2">
        <f>数据源!CB239</f>
        <v>1.009090909090909E-2</v>
      </c>
      <c r="I207" s="2">
        <f>数据源!CC239</f>
        <v>101</v>
      </c>
      <c r="J207" s="3">
        <f t="shared" si="122"/>
        <v>1</v>
      </c>
      <c r="K207" s="3">
        <f t="shared" si="123"/>
        <v>1</v>
      </c>
      <c r="L207" s="3" t="str">
        <f t="shared" si="126"/>
        <v>坦克</v>
      </c>
      <c r="M207" s="3">
        <f t="shared" ca="1" si="127"/>
        <v>13311</v>
      </c>
      <c r="N207" s="3" t="str">
        <f t="shared" ref="N207:N243" ca="1" si="130">N206&amp;","&amp;M207</f>
        <v>11311,12311,13311</v>
      </c>
      <c r="O207" s="3" t="str">
        <f t="shared" ref="O207:O243" si="131">O206&amp;","&amp;I207</f>
        <v>101,101,101</v>
      </c>
      <c r="P207" s="1" t="str">
        <f t="shared" ref="P207:P243" si="132">P206&amp;","&amp;"("&amp;J207&amp;","&amp;K207&amp;")"</f>
        <v>(1,1),(1,1),(1,1)</v>
      </c>
      <c r="Q207" s="3" t="str">
        <f>IF(D207="坦克碎片",VLOOKUP(C207,道具信息!$N$2:$O$291,2,FALSE)&amp;"碎片",VLOOKUP(C207,道具信息!$N$2:$O$291,2,FALSE))</f>
        <v>T3坦克</v>
      </c>
      <c r="R207" s="3">
        <f t="shared" si="124"/>
        <v>453</v>
      </c>
      <c r="S207" s="11">
        <f t="shared" si="125"/>
        <v>8.5999999999999993E-2</v>
      </c>
      <c r="T207" s="3" t="str">
        <f>VLOOKUP(Q207,道具信息!$Q$3:$S$20,2,FALSE)</f>
        <v>CHEST_ITEM_TYPE_T3_TANK</v>
      </c>
      <c r="U207" s="3" t="str">
        <f>IF(COUNTIF(U$205:U206,T207)=0,T207,"")</f>
        <v/>
      </c>
      <c r="V207" s="3" t="str">
        <f t="shared" ref="V207:V243" si="133">IF(U207&lt;&gt;"",V206&amp;","&amp;U207,V206)</f>
        <v>CHEST_ITEM_TYPE_T3_TANK</v>
      </c>
      <c r="W207" s="13" t="str">
        <f t="shared" si="128"/>
        <v/>
      </c>
      <c r="X207" s="3" t="str">
        <f t="shared" si="129"/>
        <v/>
      </c>
      <c r="Y207" s="3" t="str">
        <f t="shared" ref="Y207:Y243" si="134">IF(X207&lt;&gt;"",Y206&amp;","&amp;X207,Y206)</f>
        <v>8.6%</v>
      </c>
    </row>
    <row r="208" spans="2:25" x14ac:dyDescent="0.3">
      <c r="B208" s="2">
        <f>数据源!BV240</f>
        <v>7</v>
      </c>
      <c r="C208" s="2" t="str">
        <f>数据源!BW240</f>
        <v>十字军</v>
      </c>
      <c r="D208" s="2" t="str">
        <f>数据源!BX240</f>
        <v>坦克</v>
      </c>
      <c r="E208" s="2">
        <f>数据源!BY240</f>
        <v>1759.9999999999998</v>
      </c>
      <c r="F208" s="2">
        <f>数据源!BZ240</f>
        <v>1</v>
      </c>
      <c r="G208" s="2">
        <f>数据源!CA240</f>
        <v>7.3999999999999996E-2</v>
      </c>
      <c r="H208" s="2">
        <f>数据源!CB240</f>
        <v>5.0454545454545457E-3</v>
      </c>
      <c r="I208" s="2">
        <f>数据源!CC240</f>
        <v>50</v>
      </c>
      <c r="J208" s="3">
        <f t="shared" si="122"/>
        <v>1</v>
      </c>
      <c r="K208" s="3">
        <f t="shared" si="123"/>
        <v>1</v>
      </c>
      <c r="L208" s="3" t="str">
        <f t="shared" si="126"/>
        <v>坦克</v>
      </c>
      <c r="M208" s="3">
        <f t="shared" ca="1" si="127"/>
        <v>11321</v>
      </c>
      <c r="N208" s="3" t="str">
        <f t="shared" ca="1" si="130"/>
        <v>11311,12311,13311,11321</v>
      </c>
      <c r="O208" s="3" t="str">
        <f t="shared" si="131"/>
        <v>101,101,101,50</v>
      </c>
      <c r="P208" s="1" t="str">
        <f t="shared" si="132"/>
        <v>(1,1),(1,1),(1,1),(1,1)</v>
      </c>
      <c r="Q208" s="3" t="str">
        <f>IF(D208="坦克碎片",VLOOKUP(C208,道具信息!$N$2:$O$291,2,FALSE)&amp;"碎片",VLOOKUP(C208,道具信息!$N$2:$O$291,2,FALSE))</f>
        <v>T3坦克</v>
      </c>
      <c r="R208" s="3">
        <f t="shared" si="124"/>
        <v>453</v>
      </c>
      <c r="S208" s="11">
        <f t="shared" si="125"/>
        <v>8.5999999999999993E-2</v>
      </c>
      <c r="T208" s="3" t="str">
        <f>VLOOKUP(Q208,道具信息!$Q$3:$S$20,2,FALSE)</f>
        <v>CHEST_ITEM_TYPE_T3_TANK</v>
      </c>
      <c r="U208" s="3" t="str">
        <f>IF(COUNTIF(U$205:U207,T208)=0,T208,"")</f>
        <v/>
      </c>
      <c r="V208" s="3" t="str">
        <f t="shared" si="133"/>
        <v>CHEST_ITEM_TYPE_T3_TANK</v>
      </c>
      <c r="W208" s="13" t="str">
        <f t="shared" si="128"/>
        <v/>
      </c>
      <c r="X208" s="3" t="str">
        <f t="shared" si="129"/>
        <v/>
      </c>
      <c r="Y208" s="3" t="str">
        <f t="shared" si="134"/>
        <v>8.6%</v>
      </c>
    </row>
    <row r="209" spans="2:25" x14ac:dyDescent="0.3">
      <c r="B209" s="2">
        <f>数据源!BV241</f>
        <v>7</v>
      </c>
      <c r="C209" s="2" t="str">
        <f>数据源!BW241</f>
        <v>谢尔曼</v>
      </c>
      <c r="D209" s="2" t="str">
        <f>数据源!BX241</f>
        <v>坦克</v>
      </c>
      <c r="E209" s="2">
        <f>数据源!BY241</f>
        <v>1759.9999999999998</v>
      </c>
      <c r="F209" s="2">
        <f>数据源!BZ241</f>
        <v>1</v>
      </c>
      <c r="G209" s="2">
        <f>数据源!CA241</f>
        <v>7.3999999999999996E-2</v>
      </c>
      <c r="H209" s="2">
        <f>数据源!CB241</f>
        <v>5.0454545454545457E-3</v>
      </c>
      <c r="I209" s="2">
        <f>数据源!CC241</f>
        <v>50</v>
      </c>
      <c r="J209" s="3">
        <f t="shared" si="122"/>
        <v>1</v>
      </c>
      <c r="K209" s="3">
        <f t="shared" si="123"/>
        <v>1</v>
      </c>
      <c r="L209" s="3" t="str">
        <f t="shared" si="126"/>
        <v>坦克</v>
      </c>
      <c r="M209" s="3">
        <f t="shared" ca="1" si="127"/>
        <v>12321</v>
      </c>
      <c r="N209" s="3" t="str">
        <f t="shared" ca="1" si="130"/>
        <v>11311,12311,13311,11321,12321</v>
      </c>
      <c r="O209" s="3" t="str">
        <f t="shared" si="131"/>
        <v>101,101,101,50,50</v>
      </c>
      <c r="P209" s="1" t="str">
        <f t="shared" si="132"/>
        <v>(1,1),(1,1),(1,1),(1,1),(1,1)</v>
      </c>
      <c r="Q209" s="3" t="str">
        <f>IF(D209="坦克碎片",VLOOKUP(C209,道具信息!$N$2:$O$291,2,FALSE)&amp;"碎片",VLOOKUP(C209,道具信息!$N$2:$O$291,2,FALSE))</f>
        <v>T3坦克</v>
      </c>
      <c r="R209" s="3">
        <f t="shared" si="124"/>
        <v>453</v>
      </c>
      <c r="S209" s="11">
        <f t="shared" si="125"/>
        <v>8.5999999999999993E-2</v>
      </c>
      <c r="T209" s="3" t="str">
        <f>VLOOKUP(Q209,道具信息!$Q$3:$S$20,2,FALSE)</f>
        <v>CHEST_ITEM_TYPE_T3_TANK</v>
      </c>
      <c r="U209" s="3" t="str">
        <f>IF(COUNTIF(U$205:U208,T209)=0,T209,"")</f>
        <v/>
      </c>
      <c r="V209" s="3" t="str">
        <f t="shared" si="133"/>
        <v>CHEST_ITEM_TYPE_T3_TANK</v>
      </c>
      <c r="W209" s="13" t="str">
        <f t="shared" si="128"/>
        <v/>
      </c>
      <c r="X209" s="3" t="str">
        <f t="shared" si="129"/>
        <v/>
      </c>
      <c r="Y209" s="3" t="str">
        <f t="shared" si="134"/>
        <v>8.6%</v>
      </c>
    </row>
    <row r="210" spans="2:25" x14ac:dyDescent="0.3">
      <c r="B210" s="2">
        <f>数据源!BV242</f>
        <v>7</v>
      </c>
      <c r="C210" s="2" t="str">
        <f>数据源!BW242</f>
        <v>虎式</v>
      </c>
      <c r="D210" s="2" t="str">
        <f>数据源!BX242</f>
        <v>坦克</v>
      </c>
      <c r="E210" s="2">
        <f>数据源!BY242</f>
        <v>1759.9999999999998</v>
      </c>
      <c r="F210" s="2">
        <f>数据源!BZ242</f>
        <v>1</v>
      </c>
      <c r="G210" s="2">
        <f>数据源!CA242</f>
        <v>7.3999999999999996E-2</v>
      </c>
      <c r="H210" s="2">
        <f>数据源!CB242</f>
        <v>5.0454545454545457E-3</v>
      </c>
      <c r="I210" s="2">
        <f>数据源!CC242</f>
        <v>50</v>
      </c>
      <c r="J210" s="3">
        <f t="shared" si="122"/>
        <v>1</v>
      </c>
      <c r="K210" s="3">
        <f t="shared" si="123"/>
        <v>1</v>
      </c>
      <c r="L210" s="3" t="str">
        <f t="shared" si="126"/>
        <v>坦克</v>
      </c>
      <c r="M210" s="3">
        <f t="shared" ca="1" si="127"/>
        <v>13321</v>
      </c>
      <c r="N210" s="3" t="str">
        <f t="shared" ca="1" si="130"/>
        <v>11311,12311,13311,11321,12321,13321</v>
      </c>
      <c r="O210" s="3" t="str">
        <f t="shared" si="131"/>
        <v>101,101,101,50,50,50</v>
      </c>
      <c r="P210" s="1" t="str">
        <f t="shared" si="132"/>
        <v>(1,1),(1,1),(1,1),(1,1),(1,1),(1,1)</v>
      </c>
      <c r="Q210" s="3" t="str">
        <f>IF(D210="坦克碎片",VLOOKUP(C210,道具信息!$N$2:$O$291,2,FALSE)&amp;"碎片",VLOOKUP(C210,道具信息!$N$2:$O$291,2,FALSE))</f>
        <v>T3坦克</v>
      </c>
      <c r="R210" s="3">
        <f t="shared" si="124"/>
        <v>453</v>
      </c>
      <c r="S210" s="11">
        <f t="shared" si="125"/>
        <v>8.5999999999999993E-2</v>
      </c>
      <c r="T210" s="3" t="str">
        <f>VLOOKUP(Q210,道具信息!$Q$3:$S$20,2,FALSE)</f>
        <v>CHEST_ITEM_TYPE_T3_TANK</v>
      </c>
      <c r="U210" s="3" t="str">
        <f>IF(COUNTIF(U$205:U209,T210)=0,T210,"")</f>
        <v/>
      </c>
      <c r="V210" s="3" t="str">
        <f t="shared" si="133"/>
        <v>CHEST_ITEM_TYPE_T3_TANK</v>
      </c>
      <c r="W210" s="13" t="str">
        <f t="shared" si="128"/>
        <v/>
      </c>
      <c r="X210" s="3" t="str">
        <f t="shared" si="129"/>
        <v/>
      </c>
      <c r="Y210" s="3" t="str">
        <f t="shared" si="134"/>
        <v>8.6%</v>
      </c>
    </row>
    <row r="211" spans="2:25" x14ac:dyDescent="0.3">
      <c r="B211" s="2">
        <f>数据源!BV243</f>
        <v>7</v>
      </c>
      <c r="C211" s="2" t="str">
        <f>数据源!BW243</f>
        <v>35(t)</v>
      </c>
      <c r="D211" s="2" t="str">
        <f>数据源!BX243</f>
        <v>坦克碎片</v>
      </c>
      <c r="E211" s="2">
        <f>数据源!BY243</f>
        <v>44</v>
      </c>
      <c r="F211" s="2">
        <f>数据源!BZ243</f>
        <v>2.5</v>
      </c>
      <c r="G211" s="2">
        <f>数据源!CA243</f>
        <v>3.6999999999999998E-2</v>
      </c>
      <c r="H211" s="2">
        <f>数据源!CB243</f>
        <v>4.0363636363636358E-2</v>
      </c>
      <c r="I211" s="2">
        <f>数据源!CC243</f>
        <v>404</v>
      </c>
      <c r="J211" s="3">
        <f t="shared" si="122"/>
        <v>2</v>
      </c>
      <c r="K211" s="3">
        <f t="shared" si="123"/>
        <v>3</v>
      </c>
      <c r="L211" s="3" t="str">
        <f t="shared" si="126"/>
        <v>碎片</v>
      </c>
      <c r="M211" s="3">
        <f t="shared" ca="1" si="127"/>
        <v>51311</v>
      </c>
      <c r="N211" s="3" t="str">
        <f t="shared" ca="1" si="130"/>
        <v>11311,12311,13311,11321,12321,13321,51311</v>
      </c>
      <c r="O211" s="3" t="str">
        <f t="shared" si="131"/>
        <v>101,101,101,50,50,50,404</v>
      </c>
      <c r="P211" s="1" t="str">
        <f t="shared" si="132"/>
        <v>(1,1),(1,1),(1,1),(1,1),(1,1),(1,1),(2,3)</v>
      </c>
      <c r="Q211" s="3" t="str">
        <f>IF(D211="坦克碎片",VLOOKUP(C211,道具信息!$N$2:$O$291,2,FALSE)&amp;"碎片",VLOOKUP(C211,道具信息!$N$2:$O$291,2,FALSE))</f>
        <v>T3坦克碎片</v>
      </c>
      <c r="R211" s="3">
        <f t="shared" si="124"/>
        <v>2727</v>
      </c>
      <c r="S211" s="11">
        <f t="shared" si="125"/>
        <v>0.51600000000000001</v>
      </c>
      <c r="T211" s="3" t="str">
        <f>VLOOKUP(Q211,道具信息!$Q$3:$S$20,2,FALSE)</f>
        <v>CHEST_ITEM_TYPE_T3_SHARD</v>
      </c>
      <c r="U211" s="3" t="str">
        <f>IF(COUNTIF(U$205:U210,T211)=0,T211,"")</f>
        <v>CHEST_ITEM_TYPE_T3_SHARD</v>
      </c>
      <c r="V211" s="3" t="str">
        <f t="shared" si="133"/>
        <v>CHEST_ITEM_TYPE_T3_TANK,CHEST_ITEM_TYPE_T3_SHARD</v>
      </c>
      <c r="W211" s="13">
        <f t="shared" si="128"/>
        <v>0.51600000000000001</v>
      </c>
      <c r="X211" s="3" t="str">
        <f t="shared" si="129"/>
        <v>51.6%</v>
      </c>
      <c r="Y211" s="3" t="str">
        <f t="shared" si="134"/>
        <v>8.6%,51.6%</v>
      </c>
    </row>
    <row r="212" spans="2:25" x14ac:dyDescent="0.3">
      <c r="B212" s="2">
        <f>数据源!BV244</f>
        <v>7</v>
      </c>
      <c r="C212" s="2" t="str">
        <f>数据源!BW244</f>
        <v>玛蒂尔达</v>
      </c>
      <c r="D212" s="2" t="str">
        <f>数据源!BX244</f>
        <v>坦克碎片</v>
      </c>
      <c r="E212" s="2">
        <f>数据源!BY244</f>
        <v>44</v>
      </c>
      <c r="F212" s="2">
        <f>数据源!BZ244</f>
        <v>2.5</v>
      </c>
      <c r="G212" s="2">
        <f>数据源!CA244</f>
        <v>3.6999999999999998E-2</v>
      </c>
      <c r="H212" s="2">
        <f>数据源!CB244</f>
        <v>4.0363636363636358E-2</v>
      </c>
      <c r="I212" s="2">
        <f>数据源!CC244</f>
        <v>404</v>
      </c>
      <c r="J212" s="3">
        <f t="shared" si="122"/>
        <v>2</v>
      </c>
      <c r="K212" s="3">
        <f t="shared" si="123"/>
        <v>3</v>
      </c>
      <c r="L212" s="3" t="str">
        <f t="shared" si="126"/>
        <v>碎片</v>
      </c>
      <c r="M212" s="3">
        <f t="shared" ca="1" si="127"/>
        <v>52311</v>
      </c>
      <c r="N212" s="3" t="str">
        <f t="shared" ca="1" si="130"/>
        <v>11311,12311,13311,11321,12321,13321,51311,52311</v>
      </c>
      <c r="O212" s="3" t="str">
        <f t="shared" si="131"/>
        <v>101,101,101,50,50,50,404,404</v>
      </c>
      <c r="P212" s="1" t="str">
        <f t="shared" si="132"/>
        <v>(1,1),(1,1),(1,1),(1,1),(1,1),(1,1),(2,3),(2,3)</v>
      </c>
      <c r="Q212" s="3" t="str">
        <f>IF(D212="坦克碎片",VLOOKUP(C212,道具信息!$N$2:$O$291,2,FALSE)&amp;"碎片",VLOOKUP(C212,道具信息!$N$2:$O$291,2,FALSE))</f>
        <v>T3坦克碎片</v>
      </c>
      <c r="R212" s="3">
        <f t="shared" si="124"/>
        <v>2727</v>
      </c>
      <c r="S212" s="11">
        <f t="shared" si="125"/>
        <v>0.51600000000000001</v>
      </c>
      <c r="T212" s="3" t="str">
        <f>VLOOKUP(Q212,道具信息!$Q$3:$S$20,2,FALSE)</f>
        <v>CHEST_ITEM_TYPE_T3_SHARD</v>
      </c>
      <c r="U212" s="3" t="str">
        <f>IF(COUNTIF(U$205:U211,T212)=0,T212,"")</f>
        <v/>
      </c>
      <c r="V212" s="3" t="str">
        <f t="shared" si="133"/>
        <v>CHEST_ITEM_TYPE_T3_TANK,CHEST_ITEM_TYPE_T3_SHARD</v>
      </c>
      <c r="W212" s="13" t="str">
        <f t="shared" si="128"/>
        <v/>
      </c>
      <c r="X212" s="3" t="str">
        <f t="shared" si="129"/>
        <v/>
      </c>
      <c r="Y212" s="3" t="str">
        <f t="shared" si="134"/>
        <v>8.6%,51.6%</v>
      </c>
    </row>
    <row r="213" spans="2:25" x14ac:dyDescent="0.3">
      <c r="B213" s="2">
        <f>数据源!BV245</f>
        <v>7</v>
      </c>
      <c r="C213" s="2" t="str">
        <f>数据源!BW245</f>
        <v>黑豹</v>
      </c>
      <c r="D213" s="2" t="str">
        <f>数据源!BX245</f>
        <v>坦克碎片</v>
      </c>
      <c r="E213" s="2">
        <f>数据源!BY245</f>
        <v>44</v>
      </c>
      <c r="F213" s="2">
        <f>数据源!BZ245</f>
        <v>2.5</v>
      </c>
      <c r="G213" s="2">
        <f>数据源!CA245</f>
        <v>3.6999999999999998E-2</v>
      </c>
      <c r="H213" s="2">
        <f>数据源!CB245</f>
        <v>4.0363636363636358E-2</v>
      </c>
      <c r="I213" s="2">
        <f>数据源!CC245</f>
        <v>404</v>
      </c>
      <c r="J213" s="3">
        <f t="shared" si="122"/>
        <v>2</v>
      </c>
      <c r="K213" s="3">
        <f t="shared" si="123"/>
        <v>3</v>
      </c>
      <c r="L213" s="3" t="str">
        <f t="shared" si="126"/>
        <v>碎片</v>
      </c>
      <c r="M213" s="3">
        <f t="shared" ca="1" si="127"/>
        <v>53311</v>
      </c>
      <c r="N213" s="3" t="str">
        <f t="shared" ca="1" si="130"/>
        <v>11311,12311,13311,11321,12321,13321,51311,52311,53311</v>
      </c>
      <c r="O213" s="3" t="str">
        <f t="shared" si="131"/>
        <v>101,101,101,50,50,50,404,404,404</v>
      </c>
      <c r="P213" s="1" t="str">
        <f t="shared" si="132"/>
        <v>(1,1),(1,1),(1,1),(1,1),(1,1),(1,1),(2,3),(2,3),(2,3)</v>
      </c>
      <c r="Q213" s="3" t="str">
        <f>IF(D213="坦克碎片",VLOOKUP(C213,道具信息!$N$2:$O$291,2,FALSE)&amp;"碎片",VLOOKUP(C213,道具信息!$N$2:$O$291,2,FALSE))</f>
        <v>T3坦克碎片</v>
      </c>
      <c r="R213" s="3">
        <f t="shared" si="124"/>
        <v>2727</v>
      </c>
      <c r="S213" s="11">
        <f t="shared" si="125"/>
        <v>0.51600000000000001</v>
      </c>
      <c r="T213" s="3" t="str">
        <f>VLOOKUP(Q213,道具信息!$Q$3:$S$20,2,FALSE)</f>
        <v>CHEST_ITEM_TYPE_T3_SHARD</v>
      </c>
      <c r="U213" s="3" t="str">
        <f>IF(COUNTIF(U$205:U212,T213)=0,T213,"")</f>
        <v/>
      </c>
      <c r="V213" s="3" t="str">
        <f t="shared" si="133"/>
        <v>CHEST_ITEM_TYPE_T3_TANK,CHEST_ITEM_TYPE_T3_SHARD</v>
      </c>
      <c r="W213" s="13" t="str">
        <f t="shared" si="128"/>
        <v/>
      </c>
      <c r="X213" s="3" t="str">
        <f t="shared" si="129"/>
        <v/>
      </c>
      <c r="Y213" s="3" t="str">
        <f t="shared" si="134"/>
        <v>8.6%,51.6%</v>
      </c>
    </row>
    <row r="214" spans="2:25" x14ac:dyDescent="0.3">
      <c r="B214" s="2">
        <f>数据源!BV246</f>
        <v>7</v>
      </c>
      <c r="C214" s="2" t="str">
        <f>数据源!BW246</f>
        <v>十字军</v>
      </c>
      <c r="D214" s="2" t="str">
        <f>数据源!BX246</f>
        <v>坦克碎片</v>
      </c>
      <c r="E214" s="2">
        <f>数据源!BY246</f>
        <v>58.666666666666657</v>
      </c>
      <c r="F214" s="2">
        <f>数据源!BZ246</f>
        <v>1.5</v>
      </c>
      <c r="G214" s="2">
        <f>数据源!CA246</f>
        <v>3.6999999999999998E-2</v>
      </c>
      <c r="H214" s="2">
        <f>数据源!CB246</f>
        <v>5.0454545454545453E-2</v>
      </c>
      <c r="I214" s="2">
        <f>数据源!CC246</f>
        <v>505</v>
      </c>
      <c r="J214" s="3">
        <f t="shared" si="122"/>
        <v>1</v>
      </c>
      <c r="K214" s="3">
        <f t="shared" si="123"/>
        <v>2</v>
      </c>
      <c r="L214" s="3" t="str">
        <f t="shared" si="126"/>
        <v>碎片</v>
      </c>
      <c r="M214" s="3">
        <f t="shared" ca="1" si="127"/>
        <v>51321</v>
      </c>
      <c r="N214" s="3" t="str">
        <f t="shared" ca="1" si="130"/>
        <v>11311,12311,13311,11321,12321,13321,51311,52311,53311,51321</v>
      </c>
      <c r="O214" s="3" t="str">
        <f t="shared" si="131"/>
        <v>101,101,101,50,50,50,404,404,404,505</v>
      </c>
      <c r="P214" s="1" t="str">
        <f t="shared" si="132"/>
        <v>(1,1),(1,1),(1,1),(1,1),(1,1),(1,1),(2,3),(2,3),(2,3),(1,2)</v>
      </c>
      <c r="Q214" s="3" t="str">
        <f>IF(D214="坦克碎片",VLOOKUP(C214,道具信息!$N$2:$O$291,2,FALSE)&amp;"碎片",VLOOKUP(C214,道具信息!$N$2:$O$291,2,FALSE))</f>
        <v>T3坦克碎片</v>
      </c>
      <c r="R214" s="3">
        <f t="shared" si="124"/>
        <v>2727</v>
      </c>
      <c r="S214" s="11">
        <f t="shared" si="125"/>
        <v>0.51600000000000001</v>
      </c>
      <c r="T214" s="3" t="str">
        <f>VLOOKUP(Q214,道具信息!$Q$3:$S$20,2,FALSE)</f>
        <v>CHEST_ITEM_TYPE_T3_SHARD</v>
      </c>
      <c r="U214" s="3" t="str">
        <f>IF(COUNTIF(U$205:U213,T214)=0,T214,"")</f>
        <v/>
      </c>
      <c r="V214" s="3" t="str">
        <f t="shared" si="133"/>
        <v>CHEST_ITEM_TYPE_T3_TANK,CHEST_ITEM_TYPE_T3_SHARD</v>
      </c>
      <c r="W214" s="13" t="str">
        <f t="shared" si="128"/>
        <v/>
      </c>
      <c r="X214" s="3" t="str">
        <f t="shared" si="129"/>
        <v/>
      </c>
      <c r="Y214" s="3" t="str">
        <f t="shared" si="134"/>
        <v>8.6%,51.6%</v>
      </c>
    </row>
    <row r="215" spans="2:25" x14ac:dyDescent="0.3">
      <c r="B215" s="2">
        <f>数据源!BV247</f>
        <v>7</v>
      </c>
      <c r="C215" s="2" t="str">
        <f>数据源!BW247</f>
        <v>谢尔曼</v>
      </c>
      <c r="D215" s="2" t="str">
        <f>数据源!BX247</f>
        <v>坦克碎片</v>
      </c>
      <c r="E215" s="2">
        <f>数据源!BY247</f>
        <v>58.666666666666657</v>
      </c>
      <c r="F215" s="2">
        <f>数据源!BZ247</f>
        <v>1.5</v>
      </c>
      <c r="G215" s="2">
        <f>数据源!CA247</f>
        <v>3.6999999999999998E-2</v>
      </c>
      <c r="H215" s="2">
        <f>数据源!CB247</f>
        <v>5.0454545454545453E-2</v>
      </c>
      <c r="I215" s="2">
        <f>数据源!CC247</f>
        <v>505</v>
      </c>
      <c r="J215" s="3">
        <f t="shared" si="122"/>
        <v>1</v>
      </c>
      <c r="K215" s="3">
        <f t="shared" si="123"/>
        <v>2</v>
      </c>
      <c r="L215" s="3" t="str">
        <f t="shared" si="126"/>
        <v>碎片</v>
      </c>
      <c r="M215" s="3">
        <f t="shared" ca="1" si="127"/>
        <v>52321</v>
      </c>
      <c r="N215" s="3" t="str">
        <f t="shared" ca="1" si="130"/>
        <v>11311,12311,13311,11321,12321,13321,51311,52311,53311,51321,52321</v>
      </c>
      <c r="O215" s="3" t="str">
        <f t="shared" si="131"/>
        <v>101,101,101,50,50,50,404,404,404,505,505</v>
      </c>
      <c r="P215" s="1" t="str">
        <f t="shared" si="132"/>
        <v>(1,1),(1,1),(1,1),(1,1),(1,1),(1,1),(2,3),(2,3),(2,3),(1,2),(1,2)</v>
      </c>
      <c r="Q215" s="3" t="str">
        <f>IF(D215="坦克碎片",VLOOKUP(C215,道具信息!$N$2:$O$291,2,FALSE)&amp;"碎片",VLOOKUP(C215,道具信息!$N$2:$O$291,2,FALSE))</f>
        <v>T3坦克碎片</v>
      </c>
      <c r="R215" s="3">
        <f t="shared" si="124"/>
        <v>2727</v>
      </c>
      <c r="S215" s="11">
        <f t="shared" si="125"/>
        <v>0.51600000000000001</v>
      </c>
      <c r="T215" s="3" t="str">
        <f>VLOOKUP(Q215,道具信息!$Q$3:$S$20,2,FALSE)</f>
        <v>CHEST_ITEM_TYPE_T3_SHARD</v>
      </c>
      <c r="U215" s="3" t="str">
        <f>IF(COUNTIF(U$205:U214,T215)=0,T215,"")</f>
        <v/>
      </c>
      <c r="V215" s="3" t="str">
        <f t="shared" si="133"/>
        <v>CHEST_ITEM_TYPE_T3_TANK,CHEST_ITEM_TYPE_T3_SHARD</v>
      </c>
      <c r="W215" s="13" t="str">
        <f t="shared" si="128"/>
        <v/>
      </c>
      <c r="X215" s="3" t="str">
        <f t="shared" si="129"/>
        <v/>
      </c>
      <c r="Y215" s="3" t="str">
        <f t="shared" si="134"/>
        <v>8.6%,51.6%</v>
      </c>
    </row>
    <row r="216" spans="2:25" x14ac:dyDescent="0.3">
      <c r="B216" s="2">
        <f>数据源!BV248</f>
        <v>7</v>
      </c>
      <c r="C216" s="2" t="str">
        <f>数据源!BW248</f>
        <v>虎式</v>
      </c>
      <c r="D216" s="2" t="str">
        <f>数据源!BX248</f>
        <v>坦克碎片</v>
      </c>
      <c r="E216" s="2">
        <f>数据源!BY248</f>
        <v>58.666666666666657</v>
      </c>
      <c r="F216" s="2">
        <f>数据源!BZ248</f>
        <v>1.5</v>
      </c>
      <c r="G216" s="2">
        <f>数据源!CA248</f>
        <v>3.6999999999999998E-2</v>
      </c>
      <c r="H216" s="2">
        <f>数据源!CB248</f>
        <v>5.0454545454545453E-2</v>
      </c>
      <c r="I216" s="2">
        <f>数据源!CC248</f>
        <v>505</v>
      </c>
      <c r="J216" s="3">
        <f t="shared" si="122"/>
        <v>1</v>
      </c>
      <c r="K216" s="3">
        <f t="shared" si="123"/>
        <v>2</v>
      </c>
      <c r="L216" s="3" t="str">
        <f t="shared" si="126"/>
        <v>碎片</v>
      </c>
      <c r="M216" s="3">
        <f t="shared" ca="1" si="127"/>
        <v>53321</v>
      </c>
      <c r="N216" s="3" t="str">
        <f t="shared" ca="1" si="130"/>
        <v>11311,12311,13311,11321,12321,13321,51311,52311,53311,51321,52321,53321</v>
      </c>
      <c r="O216" s="3" t="str">
        <f t="shared" si="131"/>
        <v>101,101,101,50,50,50,404,404,404,505,505,505</v>
      </c>
      <c r="P216" s="1" t="str">
        <f t="shared" si="132"/>
        <v>(1,1),(1,1),(1,1),(1,1),(1,1),(1,1),(2,3),(2,3),(2,3),(1,2),(1,2),(1,2)</v>
      </c>
      <c r="Q216" s="3" t="str">
        <f>IF(D216="坦克碎片",VLOOKUP(C216,道具信息!$N$2:$O$291,2,FALSE)&amp;"碎片",VLOOKUP(C216,道具信息!$N$2:$O$291,2,FALSE))</f>
        <v>T3坦克碎片</v>
      </c>
      <c r="R216" s="3">
        <f t="shared" si="124"/>
        <v>2727</v>
      </c>
      <c r="S216" s="11">
        <f t="shared" si="125"/>
        <v>0.51600000000000001</v>
      </c>
      <c r="T216" s="3" t="str">
        <f>VLOOKUP(Q216,道具信息!$Q$3:$S$20,2,FALSE)</f>
        <v>CHEST_ITEM_TYPE_T3_SHARD</v>
      </c>
      <c r="U216" s="3" t="str">
        <f>IF(COUNTIF(U$205:U215,T216)=0,T216,"")</f>
        <v/>
      </c>
      <c r="V216" s="3" t="str">
        <f t="shared" si="133"/>
        <v>CHEST_ITEM_TYPE_T3_TANK,CHEST_ITEM_TYPE_T3_SHARD</v>
      </c>
      <c r="W216" s="13" t="str">
        <f t="shared" si="128"/>
        <v/>
      </c>
      <c r="X216" s="3" t="str">
        <f t="shared" si="129"/>
        <v/>
      </c>
      <c r="Y216" s="3" t="str">
        <f t="shared" si="134"/>
        <v>8.6%,51.6%</v>
      </c>
    </row>
    <row r="217" spans="2:25" x14ac:dyDescent="0.3">
      <c r="B217" s="2">
        <f>数据源!BV249</f>
        <v>7</v>
      </c>
      <c r="C217" s="2" t="str">
        <f>数据源!BW249</f>
        <v>T2LP1</v>
      </c>
      <c r="D217" s="2" t="str">
        <f>数据源!BX249</f>
        <v>部件</v>
      </c>
      <c r="E217" s="2">
        <f>数据源!BY249</f>
        <v>89.600000000000023</v>
      </c>
      <c r="F217" s="2">
        <f>数据源!BZ249</f>
        <v>1.5</v>
      </c>
      <c r="G217" s="2">
        <f>数据源!CA249</f>
        <v>1.0999999999999999E-2</v>
      </c>
      <c r="H217" s="2">
        <f>数据源!CB249</f>
        <v>9.8214285714285678E-3</v>
      </c>
      <c r="I217" s="2">
        <f>数据源!CC249</f>
        <v>98</v>
      </c>
      <c r="J217" s="3">
        <f t="shared" si="122"/>
        <v>1</v>
      </c>
      <c r="K217" s="3">
        <f t="shared" si="123"/>
        <v>2</v>
      </c>
      <c r="L217" s="3" t="str">
        <f t="shared" si="126"/>
        <v>部件</v>
      </c>
      <c r="M217" s="3">
        <f t="shared" ca="1" si="127"/>
        <v>92001</v>
      </c>
      <c r="N217" s="3" t="str">
        <f t="shared" ca="1" si="130"/>
        <v>11311,12311,13311,11321,12321,13321,51311,52311,53311,51321,52321,53321,92001</v>
      </c>
      <c r="O217" s="3" t="str">
        <f t="shared" si="131"/>
        <v>101,101,101,50,50,50,404,404,404,505,505,505,98</v>
      </c>
      <c r="P217" s="1" t="str">
        <f t="shared" si="132"/>
        <v>(1,1),(1,1),(1,1),(1,1),(1,1),(1,1),(2,3),(2,3),(2,3),(1,2),(1,2),(1,2),(1,2)</v>
      </c>
      <c r="Q217" s="3" t="str">
        <f>IF(D217="坦克碎片",VLOOKUP(C217,道具信息!$N$2:$O$291,2,FALSE)&amp;"碎片",VLOOKUP(C217,道具信息!$N$2:$O$291,2,FALSE))</f>
        <v>T2部件</v>
      </c>
      <c r="R217" s="3">
        <f t="shared" si="124"/>
        <v>1764</v>
      </c>
      <c r="S217" s="11">
        <f t="shared" si="125"/>
        <v>0.33400000000000002</v>
      </c>
      <c r="T217" s="3" t="str">
        <f>VLOOKUP(Q217,道具信息!$Q$3:$S$20,2,FALSE)</f>
        <v>CHEST_ITEM_TYPE_T2_PART</v>
      </c>
      <c r="U217" s="3" t="str">
        <f>IF(COUNTIF(U$205:U216,T217)=0,T217,"")</f>
        <v>CHEST_ITEM_TYPE_T2_PART</v>
      </c>
      <c r="V217" s="3" t="str">
        <f t="shared" si="133"/>
        <v>CHEST_ITEM_TYPE_T3_TANK,CHEST_ITEM_TYPE_T3_SHARD,CHEST_ITEM_TYPE_T2_PART</v>
      </c>
      <c r="W217" s="13">
        <f t="shared" si="128"/>
        <v>0.33400000000000002</v>
      </c>
      <c r="X217" s="3" t="str">
        <f t="shared" si="129"/>
        <v>33.4%</v>
      </c>
      <c r="Y217" s="3" t="str">
        <f t="shared" si="134"/>
        <v>8.6%,51.6%,33.4%</v>
      </c>
    </row>
    <row r="218" spans="2:25" x14ac:dyDescent="0.3">
      <c r="B218" s="2">
        <f>数据源!BV250</f>
        <v>7</v>
      </c>
      <c r="C218" s="2" t="str">
        <f>数据源!BW250</f>
        <v>T2LP3</v>
      </c>
      <c r="D218" s="2" t="str">
        <f>数据源!BX250</f>
        <v>部件</v>
      </c>
      <c r="E218" s="2">
        <f>数据源!BY250</f>
        <v>89.600000000000023</v>
      </c>
      <c r="F218" s="2">
        <f>数据源!BZ250</f>
        <v>1.5</v>
      </c>
      <c r="G218" s="2">
        <f>数据源!CA250</f>
        <v>1.0999999999999999E-2</v>
      </c>
      <c r="H218" s="2">
        <f>数据源!CB250</f>
        <v>9.8214285714285678E-3</v>
      </c>
      <c r="I218" s="2">
        <f>数据源!CC250</f>
        <v>98</v>
      </c>
      <c r="J218" s="3">
        <f t="shared" si="122"/>
        <v>1</v>
      </c>
      <c r="K218" s="3">
        <f t="shared" si="123"/>
        <v>2</v>
      </c>
      <c r="L218" s="3" t="str">
        <f t="shared" si="126"/>
        <v>部件</v>
      </c>
      <c r="M218" s="3">
        <f t="shared" ca="1" si="127"/>
        <v>92003</v>
      </c>
      <c r="N218" s="3" t="str">
        <f t="shared" ca="1" si="130"/>
        <v>11311,12311,13311,11321,12321,13321,51311,52311,53311,51321,52321,53321,92001,92003</v>
      </c>
      <c r="O218" s="3" t="str">
        <f t="shared" si="131"/>
        <v>101,101,101,50,50,50,404,404,404,505,505,505,98,98</v>
      </c>
      <c r="P218" s="1" t="str">
        <f t="shared" si="132"/>
        <v>(1,1),(1,1),(1,1),(1,1),(1,1),(1,1),(2,3),(2,3),(2,3),(1,2),(1,2),(1,2),(1,2),(1,2)</v>
      </c>
      <c r="Q218" s="3" t="str">
        <f>IF(D218="坦克碎片",VLOOKUP(C218,道具信息!$N$2:$O$291,2,FALSE)&amp;"碎片",VLOOKUP(C218,道具信息!$N$2:$O$291,2,FALSE))</f>
        <v>T2部件</v>
      </c>
      <c r="R218" s="3">
        <f t="shared" si="124"/>
        <v>1764</v>
      </c>
      <c r="S218" s="11">
        <f t="shared" si="125"/>
        <v>0.33400000000000002</v>
      </c>
      <c r="T218" s="3" t="str">
        <f>VLOOKUP(Q218,道具信息!$Q$3:$S$20,2,FALSE)</f>
        <v>CHEST_ITEM_TYPE_T2_PART</v>
      </c>
      <c r="U218" s="3" t="str">
        <f>IF(COUNTIF(U$205:U217,T218)=0,T218,"")</f>
        <v/>
      </c>
      <c r="V218" s="3" t="str">
        <f t="shared" si="133"/>
        <v>CHEST_ITEM_TYPE_T3_TANK,CHEST_ITEM_TYPE_T3_SHARD,CHEST_ITEM_TYPE_T2_PART</v>
      </c>
      <c r="W218" s="13" t="str">
        <f t="shared" si="128"/>
        <v/>
      </c>
      <c r="X218" s="3" t="str">
        <f t="shared" si="129"/>
        <v/>
      </c>
      <c r="Y218" s="3" t="str">
        <f t="shared" si="134"/>
        <v>8.6%,51.6%,33.4%</v>
      </c>
    </row>
    <row r="219" spans="2:25" x14ac:dyDescent="0.3">
      <c r="B219" s="2">
        <f>数据源!BV251</f>
        <v>7</v>
      </c>
      <c r="C219" s="2" t="str">
        <f>数据源!BW251</f>
        <v>T2LP5</v>
      </c>
      <c r="D219" s="2" t="str">
        <f>数据源!BX251</f>
        <v>部件</v>
      </c>
      <c r="E219" s="2">
        <f>数据源!BY251</f>
        <v>89.600000000000023</v>
      </c>
      <c r="F219" s="2">
        <f>数据源!BZ251</f>
        <v>1.5</v>
      </c>
      <c r="G219" s="2">
        <f>数据源!CA251</f>
        <v>1.0999999999999999E-2</v>
      </c>
      <c r="H219" s="2">
        <f>数据源!CB251</f>
        <v>9.8214285714285678E-3</v>
      </c>
      <c r="I219" s="2">
        <f>数据源!CC251</f>
        <v>98</v>
      </c>
      <c r="J219" s="3">
        <f t="shared" si="122"/>
        <v>1</v>
      </c>
      <c r="K219" s="3">
        <f t="shared" si="123"/>
        <v>2</v>
      </c>
      <c r="L219" s="3" t="str">
        <f t="shared" si="126"/>
        <v>部件</v>
      </c>
      <c r="M219" s="3">
        <f t="shared" ca="1" si="127"/>
        <v>92005</v>
      </c>
      <c r="N219" s="3" t="str">
        <f t="shared" ca="1" si="130"/>
        <v>11311,12311,13311,11321,12321,13321,51311,52311,53311,51321,52321,53321,92001,92003,92005</v>
      </c>
      <c r="O219" s="3" t="str">
        <f t="shared" si="131"/>
        <v>101,101,101,50,50,50,404,404,404,505,505,505,98,98,98</v>
      </c>
      <c r="P219" s="1" t="str">
        <f t="shared" si="132"/>
        <v>(1,1),(1,1),(1,1),(1,1),(1,1),(1,1),(2,3),(2,3),(2,3),(1,2),(1,2),(1,2),(1,2),(1,2),(1,2)</v>
      </c>
      <c r="Q219" s="3" t="str">
        <f>IF(D219="坦克碎片",VLOOKUP(C219,道具信息!$N$2:$O$291,2,FALSE)&amp;"碎片",VLOOKUP(C219,道具信息!$N$2:$O$291,2,FALSE))</f>
        <v>T2部件</v>
      </c>
      <c r="R219" s="3">
        <f t="shared" si="124"/>
        <v>1764</v>
      </c>
      <c r="S219" s="11">
        <f t="shared" si="125"/>
        <v>0.33400000000000002</v>
      </c>
      <c r="T219" s="3" t="str">
        <f>VLOOKUP(Q219,道具信息!$Q$3:$S$20,2,FALSE)</f>
        <v>CHEST_ITEM_TYPE_T2_PART</v>
      </c>
      <c r="U219" s="3" t="str">
        <f>IF(COUNTIF(U$205:U218,T219)=0,T219,"")</f>
        <v/>
      </c>
      <c r="V219" s="3" t="str">
        <f t="shared" si="133"/>
        <v>CHEST_ITEM_TYPE_T3_TANK,CHEST_ITEM_TYPE_T3_SHARD,CHEST_ITEM_TYPE_T2_PART</v>
      </c>
      <c r="W219" s="13" t="str">
        <f t="shared" si="128"/>
        <v/>
      </c>
      <c r="X219" s="3" t="str">
        <f t="shared" si="129"/>
        <v/>
      </c>
      <c r="Y219" s="3" t="str">
        <f t="shared" si="134"/>
        <v>8.6%,51.6%,33.4%</v>
      </c>
    </row>
    <row r="220" spans="2:25" x14ac:dyDescent="0.3">
      <c r="B220" s="2">
        <f>数据源!BV252</f>
        <v>7</v>
      </c>
      <c r="C220" s="2" t="str">
        <f>数据源!BW252</f>
        <v>T2MP1</v>
      </c>
      <c r="D220" s="2" t="str">
        <f>数据源!BX252</f>
        <v>部件</v>
      </c>
      <c r="E220" s="2">
        <f>数据源!BY252</f>
        <v>89.600000000000023</v>
      </c>
      <c r="F220" s="2">
        <f>数据源!BZ252</f>
        <v>1.5</v>
      </c>
      <c r="G220" s="2">
        <f>数据源!CA252</f>
        <v>1.0999999999999999E-2</v>
      </c>
      <c r="H220" s="2">
        <f>数据源!CB252</f>
        <v>9.8214285714285678E-3</v>
      </c>
      <c r="I220" s="2">
        <f>数据源!CC252</f>
        <v>98</v>
      </c>
      <c r="J220" s="3">
        <f t="shared" si="122"/>
        <v>1</v>
      </c>
      <c r="K220" s="3">
        <f t="shared" si="123"/>
        <v>2</v>
      </c>
      <c r="L220" s="3" t="str">
        <f t="shared" si="126"/>
        <v>部件</v>
      </c>
      <c r="M220" s="3">
        <f t="shared" ca="1" si="127"/>
        <v>92101</v>
      </c>
      <c r="N220" s="3" t="str">
        <f t="shared" ca="1" si="130"/>
        <v>11311,12311,13311,11321,12321,13321,51311,52311,53311,51321,52321,53321,92001,92003,92005,92101</v>
      </c>
      <c r="O220" s="3" t="str">
        <f t="shared" si="131"/>
        <v>101,101,101,50,50,50,404,404,404,505,505,505,98,98,98,98</v>
      </c>
      <c r="P220" s="1" t="str">
        <f t="shared" si="132"/>
        <v>(1,1),(1,1),(1,1),(1,1),(1,1),(1,1),(2,3),(2,3),(2,3),(1,2),(1,2),(1,2),(1,2),(1,2),(1,2),(1,2)</v>
      </c>
      <c r="Q220" s="3" t="str">
        <f>IF(D220="坦克碎片",VLOOKUP(C220,道具信息!$N$2:$O$291,2,FALSE)&amp;"碎片",VLOOKUP(C220,道具信息!$N$2:$O$291,2,FALSE))</f>
        <v>T2部件</v>
      </c>
      <c r="R220" s="3">
        <f t="shared" si="124"/>
        <v>1764</v>
      </c>
      <c r="S220" s="11">
        <f t="shared" si="125"/>
        <v>0.33400000000000002</v>
      </c>
      <c r="T220" s="3" t="str">
        <f>VLOOKUP(Q220,道具信息!$Q$3:$S$20,2,FALSE)</f>
        <v>CHEST_ITEM_TYPE_T2_PART</v>
      </c>
      <c r="U220" s="3" t="str">
        <f>IF(COUNTIF(U$205:U219,T220)=0,T220,"")</f>
        <v/>
      </c>
      <c r="V220" s="3" t="str">
        <f t="shared" si="133"/>
        <v>CHEST_ITEM_TYPE_T3_TANK,CHEST_ITEM_TYPE_T3_SHARD,CHEST_ITEM_TYPE_T2_PART</v>
      </c>
      <c r="W220" s="13" t="str">
        <f t="shared" si="128"/>
        <v/>
      </c>
      <c r="X220" s="3" t="str">
        <f t="shared" si="129"/>
        <v/>
      </c>
      <c r="Y220" s="3" t="str">
        <f t="shared" si="134"/>
        <v>8.6%,51.6%,33.4%</v>
      </c>
    </row>
    <row r="221" spans="2:25" x14ac:dyDescent="0.3">
      <c r="B221" s="2">
        <f>数据源!BV253</f>
        <v>7</v>
      </c>
      <c r="C221" s="2" t="str">
        <f>数据源!BW253</f>
        <v>T2MP3</v>
      </c>
      <c r="D221" s="2" t="str">
        <f>数据源!BX253</f>
        <v>部件</v>
      </c>
      <c r="E221" s="2">
        <f>数据源!BY253</f>
        <v>89.600000000000023</v>
      </c>
      <c r="F221" s="2">
        <f>数据源!BZ253</f>
        <v>1.5</v>
      </c>
      <c r="G221" s="2">
        <f>数据源!CA253</f>
        <v>1.0999999999999999E-2</v>
      </c>
      <c r="H221" s="2">
        <f>数据源!CB253</f>
        <v>9.8214285714285678E-3</v>
      </c>
      <c r="I221" s="2">
        <f>数据源!CC253</f>
        <v>98</v>
      </c>
      <c r="J221" s="3">
        <f t="shared" si="122"/>
        <v>1</v>
      </c>
      <c r="K221" s="3">
        <f t="shared" si="123"/>
        <v>2</v>
      </c>
      <c r="L221" s="3" t="str">
        <f t="shared" si="126"/>
        <v>部件</v>
      </c>
      <c r="M221" s="3">
        <f t="shared" ca="1" si="127"/>
        <v>92103</v>
      </c>
      <c r="N221" s="3" t="str">
        <f t="shared" ca="1" si="130"/>
        <v>11311,12311,13311,11321,12321,13321,51311,52311,53311,51321,52321,53321,92001,92003,92005,92101,92103</v>
      </c>
      <c r="O221" s="3" t="str">
        <f t="shared" si="131"/>
        <v>101,101,101,50,50,50,404,404,404,505,505,505,98,98,98,98,98</v>
      </c>
      <c r="P221" s="1" t="str">
        <f t="shared" si="132"/>
        <v>(1,1),(1,1),(1,1),(1,1),(1,1),(1,1),(2,3),(2,3),(2,3),(1,2),(1,2),(1,2),(1,2),(1,2),(1,2),(1,2),(1,2)</v>
      </c>
      <c r="Q221" s="3" t="str">
        <f>IF(D221="坦克碎片",VLOOKUP(C221,道具信息!$N$2:$O$291,2,FALSE)&amp;"碎片",VLOOKUP(C221,道具信息!$N$2:$O$291,2,FALSE))</f>
        <v>T2部件</v>
      </c>
      <c r="R221" s="3">
        <f t="shared" si="124"/>
        <v>1764</v>
      </c>
      <c r="S221" s="11">
        <f t="shared" si="125"/>
        <v>0.33400000000000002</v>
      </c>
      <c r="T221" s="3" t="str">
        <f>VLOOKUP(Q221,道具信息!$Q$3:$S$20,2,FALSE)</f>
        <v>CHEST_ITEM_TYPE_T2_PART</v>
      </c>
      <c r="U221" s="3" t="str">
        <f>IF(COUNTIF(U$205:U220,T221)=0,T221,"")</f>
        <v/>
      </c>
      <c r="V221" s="3" t="str">
        <f t="shared" si="133"/>
        <v>CHEST_ITEM_TYPE_T3_TANK,CHEST_ITEM_TYPE_T3_SHARD,CHEST_ITEM_TYPE_T2_PART</v>
      </c>
      <c r="W221" s="13" t="str">
        <f t="shared" si="128"/>
        <v/>
      </c>
      <c r="X221" s="3" t="str">
        <f t="shared" si="129"/>
        <v/>
      </c>
      <c r="Y221" s="3" t="str">
        <f t="shared" si="134"/>
        <v>8.6%,51.6%,33.4%</v>
      </c>
    </row>
    <row r="222" spans="2:25" x14ac:dyDescent="0.3">
      <c r="B222" s="2">
        <f>数据源!BV254</f>
        <v>7</v>
      </c>
      <c r="C222" s="2" t="str">
        <f>数据源!BW254</f>
        <v>T2MP5</v>
      </c>
      <c r="D222" s="2" t="str">
        <f>数据源!BX254</f>
        <v>部件</v>
      </c>
      <c r="E222" s="2">
        <f>数据源!BY254</f>
        <v>89.600000000000023</v>
      </c>
      <c r="F222" s="2">
        <f>数据源!BZ254</f>
        <v>1.5</v>
      </c>
      <c r="G222" s="2">
        <f>数据源!CA254</f>
        <v>1.0999999999999999E-2</v>
      </c>
      <c r="H222" s="2">
        <f>数据源!CB254</f>
        <v>9.8214285714285678E-3</v>
      </c>
      <c r="I222" s="2">
        <f>数据源!CC254</f>
        <v>98</v>
      </c>
      <c r="J222" s="3">
        <f t="shared" si="122"/>
        <v>1</v>
      </c>
      <c r="K222" s="3">
        <f t="shared" si="123"/>
        <v>2</v>
      </c>
      <c r="L222" s="3" t="str">
        <f t="shared" si="126"/>
        <v>部件</v>
      </c>
      <c r="M222" s="3">
        <f t="shared" ca="1" si="127"/>
        <v>92105</v>
      </c>
      <c r="N222" s="3" t="str">
        <f t="shared" ca="1" si="130"/>
        <v>11311,12311,13311,11321,12321,13321,51311,52311,53311,51321,52321,53321,92001,92003,92005,92101,92103,92105</v>
      </c>
      <c r="O222" s="3" t="str">
        <f t="shared" si="131"/>
        <v>101,101,101,50,50,50,404,404,404,505,505,505,98,98,98,98,98,98</v>
      </c>
      <c r="P222" s="1" t="str">
        <f t="shared" si="132"/>
        <v>(1,1),(1,1),(1,1),(1,1),(1,1),(1,1),(2,3),(2,3),(2,3),(1,2),(1,2),(1,2),(1,2),(1,2),(1,2),(1,2),(1,2),(1,2)</v>
      </c>
      <c r="Q222" s="3" t="str">
        <f>IF(D222="坦克碎片",VLOOKUP(C222,道具信息!$N$2:$O$291,2,FALSE)&amp;"碎片",VLOOKUP(C222,道具信息!$N$2:$O$291,2,FALSE))</f>
        <v>T2部件</v>
      </c>
      <c r="R222" s="3">
        <f t="shared" si="124"/>
        <v>1764</v>
      </c>
      <c r="S222" s="11">
        <f t="shared" si="125"/>
        <v>0.33400000000000002</v>
      </c>
      <c r="T222" s="3" t="str">
        <f>VLOOKUP(Q222,道具信息!$Q$3:$S$20,2,FALSE)</f>
        <v>CHEST_ITEM_TYPE_T2_PART</v>
      </c>
      <c r="U222" s="3" t="str">
        <f>IF(COUNTIF(U$205:U221,T222)=0,T222,"")</f>
        <v/>
      </c>
      <c r="V222" s="3" t="str">
        <f t="shared" si="133"/>
        <v>CHEST_ITEM_TYPE_T3_TANK,CHEST_ITEM_TYPE_T3_SHARD,CHEST_ITEM_TYPE_T2_PART</v>
      </c>
      <c r="W222" s="13" t="str">
        <f t="shared" si="128"/>
        <v/>
      </c>
      <c r="X222" s="3" t="str">
        <f t="shared" si="129"/>
        <v/>
      </c>
      <c r="Y222" s="3" t="str">
        <f t="shared" si="134"/>
        <v>8.6%,51.6%,33.4%</v>
      </c>
    </row>
    <row r="223" spans="2:25" x14ac:dyDescent="0.3">
      <c r="B223" s="2">
        <f>数据源!BV255</f>
        <v>7</v>
      </c>
      <c r="C223" s="2" t="str">
        <f>数据源!BW255</f>
        <v>T2HP1</v>
      </c>
      <c r="D223" s="2" t="str">
        <f>数据源!BX255</f>
        <v>部件</v>
      </c>
      <c r="E223" s="2">
        <f>数据源!BY255</f>
        <v>89.600000000000023</v>
      </c>
      <c r="F223" s="2">
        <f>数据源!BZ255</f>
        <v>1.5</v>
      </c>
      <c r="G223" s="2">
        <f>数据源!CA255</f>
        <v>1.0999999999999999E-2</v>
      </c>
      <c r="H223" s="2">
        <f>数据源!CB255</f>
        <v>9.8214285714285678E-3</v>
      </c>
      <c r="I223" s="2">
        <f>数据源!CC255</f>
        <v>98</v>
      </c>
      <c r="J223" s="3">
        <f t="shared" si="122"/>
        <v>1</v>
      </c>
      <c r="K223" s="3">
        <f t="shared" si="123"/>
        <v>2</v>
      </c>
      <c r="L223" s="3" t="str">
        <f t="shared" si="126"/>
        <v>部件</v>
      </c>
      <c r="M223" s="3">
        <f t="shared" ca="1" si="127"/>
        <v>92201</v>
      </c>
      <c r="N223" s="3" t="str">
        <f t="shared" ca="1" si="130"/>
        <v>11311,12311,13311,11321,12321,13321,51311,52311,53311,51321,52321,53321,92001,92003,92005,92101,92103,92105,92201</v>
      </c>
      <c r="O223" s="3" t="str">
        <f t="shared" si="131"/>
        <v>101,101,101,50,50,50,404,404,404,505,505,505,98,98,98,98,98,98,98</v>
      </c>
      <c r="P223" s="1" t="str">
        <f t="shared" si="132"/>
        <v>(1,1),(1,1),(1,1),(1,1),(1,1),(1,1),(2,3),(2,3),(2,3),(1,2),(1,2),(1,2),(1,2),(1,2),(1,2),(1,2),(1,2),(1,2),(1,2)</v>
      </c>
      <c r="Q223" s="3" t="str">
        <f>IF(D223="坦克碎片",VLOOKUP(C223,道具信息!$N$2:$O$291,2,FALSE)&amp;"碎片",VLOOKUP(C223,道具信息!$N$2:$O$291,2,FALSE))</f>
        <v>T2部件</v>
      </c>
      <c r="R223" s="3">
        <f t="shared" si="124"/>
        <v>1764</v>
      </c>
      <c r="S223" s="11">
        <f t="shared" si="125"/>
        <v>0.33400000000000002</v>
      </c>
      <c r="T223" s="3" t="str">
        <f>VLOOKUP(Q223,道具信息!$Q$3:$S$20,2,FALSE)</f>
        <v>CHEST_ITEM_TYPE_T2_PART</v>
      </c>
      <c r="U223" s="3" t="str">
        <f>IF(COUNTIF(U$205:U222,T223)=0,T223,"")</f>
        <v/>
      </c>
      <c r="V223" s="3" t="str">
        <f t="shared" si="133"/>
        <v>CHEST_ITEM_TYPE_T3_TANK,CHEST_ITEM_TYPE_T3_SHARD,CHEST_ITEM_TYPE_T2_PART</v>
      </c>
      <c r="W223" s="13" t="str">
        <f t="shared" si="128"/>
        <v/>
      </c>
      <c r="X223" s="3" t="str">
        <f t="shared" si="129"/>
        <v/>
      </c>
      <c r="Y223" s="3" t="str">
        <f t="shared" si="134"/>
        <v>8.6%,51.6%,33.4%</v>
      </c>
    </row>
    <row r="224" spans="2:25" x14ac:dyDescent="0.3">
      <c r="B224" s="2">
        <f>数据源!BV256</f>
        <v>7</v>
      </c>
      <c r="C224" s="2" t="str">
        <f>数据源!BW256</f>
        <v>T2HP3</v>
      </c>
      <c r="D224" s="2" t="str">
        <f>数据源!BX256</f>
        <v>部件</v>
      </c>
      <c r="E224" s="2">
        <f>数据源!BY256</f>
        <v>89.600000000000023</v>
      </c>
      <c r="F224" s="2">
        <f>数据源!BZ256</f>
        <v>1.5</v>
      </c>
      <c r="G224" s="2">
        <f>数据源!CA256</f>
        <v>1.0999999999999999E-2</v>
      </c>
      <c r="H224" s="2">
        <f>数据源!CB256</f>
        <v>9.8214285714285678E-3</v>
      </c>
      <c r="I224" s="2">
        <f>数据源!CC256</f>
        <v>98</v>
      </c>
      <c r="J224" s="3">
        <f t="shared" si="122"/>
        <v>1</v>
      </c>
      <c r="K224" s="3">
        <f t="shared" si="123"/>
        <v>2</v>
      </c>
      <c r="L224" s="3" t="str">
        <f t="shared" si="126"/>
        <v>部件</v>
      </c>
      <c r="M224" s="3">
        <f t="shared" ca="1" si="127"/>
        <v>92203</v>
      </c>
      <c r="N224" s="3" t="str">
        <f t="shared" ca="1" si="130"/>
        <v>11311,12311,13311,11321,12321,13321,51311,52311,53311,51321,52321,53321,92001,92003,92005,92101,92103,92105,92201,92203</v>
      </c>
      <c r="O224" s="3" t="str">
        <f t="shared" si="131"/>
        <v>101,101,101,50,50,50,404,404,404,505,505,505,98,98,98,98,98,98,98,98</v>
      </c>
      <c r="P224" s="1" t="str">
        <f t="shared" si="132"/>
        <v>(1,1),(1,1),(1,1),(1,1),(1,1),(1,1),(2,3),(2,3),(2,3),(1,2),(1,2),(1,2),(1,2),(1,2),(1,2),(1,2),(1,2),(1,2),(1,2),(1,2)</v>
      </c>
      <c r="Q224" s="3" t="str">
        <f>IF(D224="坦克碎片",VLOOKUP(C224,道具信息!$N$2:$O$291,2,FALSE)&amp;"碎片",VLOOKUP(C224,道具信息!$N$2:$O$291,2,FALSE))</f>
        <v>T2部件</v>
      </c>
      <c r="R224" s="3">
        <f t="shared" si="124"/>
        <v>1764</v>
      </c>
      <c r="S224" s="11">
        <f t="shared" si="125"/>
        <v>0.33400000000000002</v>
      </c>
      <c r="T224" s="3" t="str">
        <f>VLOOKUP(Q224,道具信息!$Q$3:$S$20,2,FALSE)</f>
        <v>CHEST_ITEM_TYPE_T2_PART</v>
      </c>
      <c r="U224" s="3" t="str">
        <f>IF(COUNTIF(U$205:U223,T224)=0,T224,"")</f>
        <v/>
      </c>
      <c r="V224" s="3" t="str">
        <f t="shared" si="133"/>
        <v>CHEST_ITEM_TYPE_T3_TANK,CHEST_ITEM_TYPE_T3_SHARD,CHEST_ITEM_TYPE_T2_PART</v>
      </c>
      <c r="W224" s="13" t="str">
        <f t="shared" si="128"/>
        <v/>
      </c>
      <c r="X224" s="3" t="str">
        <f t="shared" si="129"/>
        <v/>
      </c>
      <c r="Y224" s="3" t="str">
        <f t="shared" si="134"/>
        <v>8.6%,51.6%,33.4%</v>
      </c>
    </row>
    <row r="225" spans="2:25" x14ac:dyDescent="0.3">
      <c r="B225" s="2">
        <f>数据源!BV257</f>
        <v>7</v>
      </c>
      <c r="C225" s="2" t="str">
        <f>数据源!BW257</f>
        <v>T2HP5</v>
      </c>
      <c r="D225" s="2" t="str">
        <f>数据源!BX257</f>
        <v>部件</v>
      </c>
      <c r="E225" s="2">
        <f>数据源!BY257</f>
        <v>89.600000000000023</v>
      </c>
      <c r="F225" s="2">
        <f>数据源!BZ257</f>
        <v>1.5</v>
      </c>
      <c r="G225" s="2">
        <f>数据源!CA257</f>
        <v>1.0999999999999999E-2</v>
      </c>
      <c r="H225" s="2">
        <f>数据源!CB257</f>
        <v>9.8214285714285678E-3</v>
      </c>
      <c r="I225" s="2">
        <f>数据源!CC257</f>
        <v>98</v>
      </c>
      <c r="J225" s="3">
        <f t="shared" si="122"/>
        <v>1</v>
      </c>
      <c r="K225" s="3">
        <f t="shared" si="123"/>
        <v>2</v>
      </c>
      <c r="L225" s="3" t="str">
        <f t="shared" si="126"/>
        <v>部件</v>
      </c>
      <c r="M225" s="3">
        <f t="shared" ca="1" si="127"/>
        <v>92205</v>
      </c>
      <c r="N225" s="3" t="str">
        <f t="shared" ca="1" si="130"/>
        <v>11311,12311,13311,11321,12321,13321,51311,52311,53311,51321,52321,53321,92001,92003,92005,92101,92103,92105,92201,92203,92205</v>
      </c>
      <c r="O225" s="3" t="str">
        <f t="shared" si="131"/>
        <v>101,101,101,50,50,50,404,404,404,505,505,505,98,98,98,98,98,98,98,98,98</v>
      </c>
      <c r="P225" s="1" t="str">
        <f t="shared" si="132"/>
        <v>(1,1),(1,1),(1,1),(1,1),(1,1),(1,1),(2,3),(2,3),(2,3),(1,2),(1,2),(1,2),(1,2),(1,2),(1,2),(1,2),(1,2),(1,2),(1,2),(1,2),(1,2)</v>
      </c>
      <c r="Q225" s="3" t="str">
        <f>IF(D225="坦克碎片",VLOOKUP(C225,道具信息!$N$2:$O$291,2,FALSE)&amp;"碎片",VLOOKUP(C225,道具信息!$N$2:$O$291,2,FALSE))</f>
        <v>T2部件</v>
      </c>
      <c r="R225" s="3">
        <f t="shared" si="124"/>
        <v>1764</v>
      </c>
      <c r="S225" s="11">
        <f t="shared" si="125"/>
        <v>0.33400000000000002</v>
      </c>
      <c r="T225" s="3" t="str">
        <f>VLOOKUP(Q225,道具信息!$Q$3:$S$20,2,FALSE)</f>
        <v>CHEST_ITEM_TYPE_T2_PART</v>
      </c>
      <c r="U225" s="3" t="str">
        <f>IF(COUNTIF(U$205:U224,T225)=0,T225,"")</f>
        <v/>
      </c>
      <c r="V225" s="3" t="str">
        <f t="shared" si="133"/>
        <v>CHEST_ITEM_TYPE_T3_TANK,CHEST_ITEM_TYPE_T3_SHARD,CHEST_ITEM_TYPE_T2_PART</v>
      </c>
      <c r="W225" s="13" t="str">
        <f t="shared" si="128"/>
        <v/>
      </c>
      <c r="X225" s="3" t="str">
        <f t="shared" si="129"/>
        <v/>
      </c>
      <c r="Y225" s="3" t="str">
        <f t="shared" si="134"/>
        <v>8.6%,51.6%,33.4%</v>
      </c>
    </row>
    <row r="226" spans="2:25" x14ac:dyDescent="0.3">
      <c r="B226" s="2">
        <f>数据源!BV258</f>
        <v>7</v>
      </c>
      <c r="C226" s="2" t="str">
        <f>数据源!BW258</f>
        <v>T2LP2</v>
      </c>
      <c r="D226" s="2" t="str">
        <f>数据源!BX258</f>
        <v>部件</v>
      </c>
      <c r="E226" s="2">
        <f>数据源!BY258</f>
        <v>89.600000000000023</v>
      </c>
      <c r="F226" s="2">
        <f>数据源!BZ258</f>
        <v>1.5</v>
      </c>
      <c r="G226" s="2">
        <f>数据源!CA258</f>
        <v>1.0999999999999999E-2</v>
      </c>
      <c r="H226" s="2">
        <f>数据源!CB258</f>
        <v>9.8214285714285678E-3</v>
      </c>
      <c r="I226" s="2">
        <f>数据源!CC258</f>
        <v>98</v>
      </c>
      <c r="J226" s="3">
        <f t="shared" si="122"/>
        <v>1</v>
      </c>
      <c r="K226" s="3">
        <f t="shared" si="123"/>
        <v>2</v>
      </c>
      <c r="L226" s="3" t="str">
        <f t="shared" si="126"/>
        <v>部件</v>
      </c>
      <c r="M226" s="3">
        <f t="shared" ca="1" si="127"/>
        <v>92002</v>
      </c>
      <c r="N226" s="3" t="str">
        <f t="shared" ca="1" si="130"/>
        <v>11311,12311,13311,11321,12321,13321,51311,52311,53311,51321,52321,53321,92001,92003,92005,92101,92103,92105,92201,92203,92205,92002</v>
      </c>
      <c r="O226" s="3" t="str">
        <f t="shared" si="131"/>
        <v>101,101,101,50,50,50,404,404,404,505,505,505,98,98,98,98,98,98,98,98,98,98</v>
      </c>
      <c r="P226" s="1" t="str">
        <f t="shared" si="132"/>
        <v>(1,1),(1,1),(1,1),(1,1),(1,1),(1,1),(2,3),(2,3),(2,3),(1,2),(1,2),(1,2),(1,2),(1,2),(1,2),(1,2),(1,2),(1,2),(1,2),(1,2),(1,2),(1,2)</v>
      </c>
      <c r="Q226" s="3" t="str">
        <f>IF(D226="坦克碎片",VLOOKUP(C226,道具信息!$N$2:$O$291,2,FALSE)&amp;"碎片",VLOOKUP(C226,道具信息!$N$2:$O$291,2,FALSE))</f>
        <v>T2部件</v>
      </c>
      <c r="R226" s="3">
        <f t="shared" si="124"/>
        <v>1764</v>
      </c>
      <c r="S226" s="11">
        <f t="shared" si="125"/>
        <v>0.33400000000000002</v>
      </c>
      <c r="T226" s="3" t="str">
        <f>VLOOKUP(Q226,道具信息!$Q$3:$S$20,2,FALSE)</f>
        <v>CHEST_ITEM_TYPE_T2_PART</v>
      </c>
      <c r="U226" s="3" t="str">
        <f>IF(COUNTIF(U$205:U225,T226)=0,T226,"")</f>
        <v/>
      </c>
      <c r="V226" s="3" t="str">
        <f t="shared" si="133"/>
        <v>CHEST_ITEM_TYPE_T3_TANK,CHEST_ITEM_TYPE_T3_SHARD,CHEST_ITEM_TYPE_T2_PART</v>
      </c>
      <c r="W226" s="13" t="str">
        <f t="shared" si="128"/>
        <v/>
      </c>
      <c r="X226" s="3" t="str">
        <f t="shared" si="129"/>
        <v/>
      </c>
      <c r="Y226" s="3" t="str">
        <f t="shared" si="134"/>
        <v>8.6%,51.6%,33.4%</v>
      </c>
    </row>
    <row r="227" spans="2:25" x14ac:dyDescent="0.3">
      <c r="B227" s="2">
        <f>数据源!BV259</f>
        <v>7</v>
      </c>
      <c r="C227" s="2" t="str">
        <f>数据源!BW259</f>
        <v>T2LP4</v>
      </c>
      <c r="D227" s="2" t="str">
        <f>数据源!BX259</f>
        <v>部件</v>
      </c>
      <c r="E227" s="2">
        <f>数据源!BY259</f>
        <v>89.600000000000023</v>
      </c>
      <c r="F227" s="2">
        <f>数据源!BZ259</f>
        <v>1.5</v>
      </c>
      <c r="G227" s="2">
        <f>数据源!CA259</f>
        <v>1.0999999999999999E-2</v>
      </c>
      <c r="H227" s="2">
        <f>数据源!CB259</f>
        <v>9.8214285714285678E-3</v>
      </c>
      <c r="I227" s="2">
        <f>数据源!CC259</f>
        <v>98</v>
      </c>
      <c r="J227" s="3">
        <f t="shared" si="122"/>
        <v>1</v>
      </c>
      <c r="K227" s="3">
        <f t="shared" si="123"/>
        <v>2</v>
      </c>
      <c r="L227" s="3" t="str">
        <f t="shared" si="126"/>
        <v>部件</v>
      </c>
      <c r="M227" s="3">
        <f t="shared" ca="1" si="127"/>
        <v>92004</v>
      </c>
      <c r="N227" s="3" t="str">
        <f t="shared" ca="1" si="130"/>
        <v>11311,12311,13311,11321,12321,13321,51311,52311,53311,51321,52321,53321,92001,92003,92005,92101,92103,92105,92201,92203,92205,92002,92004</v>
      </c>
      <c r="O227" s="3" t="str">
        <f t="shared" si="131"/>
        <v>101,101,101,50,50,50,404,404,404,505,505,505,98,98,98,98,98,98,98,98,98,98,98</v>
      </c>
      <c r="P227" s="1" t="str">
        <f t="shared" si="132"/>
        <v>(1,1),(1,1),(1,1),(1,1),(1,1),(1,1),(2,3),(2,3),(2,3),(1,2),(1,2),(1,2),(1,2),(1,2),(1,2),(1,2),(1,2),(1,2),(1,2),(1,2),(1,2),(1,2),(1,2)</v>
      </c>
      <c r="Q227" s="3" t="str">
        <f>IF(D227="坦克碎片",VLOOKUP(C227,道具信息!$N$2:$O$291,2,FALSE)&amp;"碎片",VLOOKUP(C227,道具信息!$N$2:$O$291,2,FALSE))</f>
        <v>T2部件</v>
      </c>
      <c r="R227" s="3">
        <f t="shared" si="124"/>
        <v>1764</v>
      </c>
      <c r="S227" s="11">
        <f t="shared" si="125"/>
        <v>0.33400000000000002</v>
      </c>
      <c r="T227" s="3" t="str">
        <f>VLOOKUP(Q227,道具信息!$Q$3:$S$20,2,FALSE)</f>
        <v>CHEST_ITEM_TYPE_T2_PART</v>
      </c>
      <c r="U227" s="3" t="str">
        <f>IF(COUNTIF(U$205:U226,T227)=0,T227,"")</f>
        <v/>
      </c>
      <c r="V227" s="3" t="str">
        <f t="shared" si="133"/>
        <v>CHEST_ITEM_TYPE_T3_TANK,CHEST_ITEM_TYPE_T3_SHARD,CHEST_ITEM_TYPE_T2_PART</v>
      </c>
      <c r="W227" s="13" t="str">
        <f t="shared" si="128"/>
        <v/>
      </c>
      <c r="X227" s="3" t="str">
        <f t="shared" si="129"/>
        <v/>
      </c>
      <c r="Y227" s="3" t="str">
        <f t="shared" si="134"/>
        <v>8.6%,51.6%,33.4%</v>
      </c>
    </row>
    <row r="228" spans="2:25" x14ac:dyDescent="0.3">
      <c r="B228" s="2">
        <f>数据源!BV260</f>
        <v>7</v>
      </c>
      <c r="C228" s="2" t="str">
        <f>数据源!BW260</f>
        <v>T2LP6</v>
      </c>
      <c r="D228" s="2" t="str">
        <f>数据源!BX260</f>
        <v>部件</v>
      </c>
      <c r="E228" s="2">
        <f>数据源!BY260</f>
        <v>89.600000000000023</v>
      </c>
      <c r="F228" s="2">
        <f>数据源!BZ260</f>
        <v>1.5</v>
      </c>
      <c r="G228" s="2">
        <f>数据源!CA260</f>
        <v>1.0999999999999999E-2</v>
      </c>
      <c r="H228" s="2">
        <f>数据源!CB260</f>
        <v>9.8214285714285678E-3</v>
      </c>
      <c r="I228" s="2">
        <f>数据源!CC260</f>
        <v>98</v>
      </c>
      <c r="J228" s="3">
        <f t="shared" si="122"/>
        <v>1</v>
      </c>
      <c r="K228" s="3">
        <f t="shared" si="123"/>
        <v>2</v>
      </c>
      <c r="L228" s="3" t="str">
        <f t="shared" si="126"/>
        <v>部件</v>
      </c>
      <c r="M228" s="3">
        <f t="shared" ca="1" si="127"/>
        <v>92006</v>
      </c>
      <c r="N228" s="3" t="str">
        <f t="shared" ca="1" si="130"/>
        <v>11311,12311,13311,11321,12321,13321,51311,52311,53311,51321,52321,53321,92001,92003,92005,92101,92103,92105,92201,92203,92205,92002,92004,92006</v>
      </c>
      <c r="O228" s="3" t="str">
        <f t="shared" si="131"/>
        <v>101,101,101,50,50,50,404,404,404,505,505,505,98,98,98,98,98,98,98,98,98,98,98,98</v>
      </c>
      <c r="P228" s="1" t="str">
        <f t="shared" si="132"/>
        <v>(1,1),(1,1),(1,1),(1,1),(1,1),(1,1),(2,3),(2,3),(2,3),(1,2),(1,2),(1,2),(1,2),(1,2),(1,2),(1,2),(1,2),(1,2),(1,2),(1,2),(1,2),(1,2),(1,2),(1,2)</v>
      </c>
      <c r="Q228" s="3" t="str">
        <f>IF(D228="坦克碎片",VLOOKUP(C228,道具信息!$N$2:$O$291,2,FALSE)&amp;"碎片",VLOOKUP(C228,道具信息!$N$2:$O$291,2,FALSE))</f>
        <v>T2部件</v>
      </c>
      <c r="R228" s="3">
        <f t="shared" si="124"/>
        <v>1764</v>
      </c>
      <c r="S228" s="11">
        <f t="shared" si="125"/>
        <v>0.33400000000000002</v>
      </c>
      <c r="T228" s="3" t="str">
        <f>VLOOKUP(Q228,道具信息!$Q$3:$S$20,2,FALSE)</f>
        <v>CHEST_ITEM_TYPE_T2_PART</v>
      </c>
      <c r="U228" s="3" t="str">
        <f>IF(COUNTIF(U$205:U227,T228)=0,T228,"")</f>
        <v/>
      </c>
      <c r="V228" s="3" t="str">
        <f t="shared" si="133"/>
        <v>CHEST_ITEM_TYPE_T3_TANK,CHEST_ITEM_TYPE_T3_SHARD,CHEST_ITEM_TYPE_T2_PART</v>
      </c>
      <c r="W228" s="13" t="str">
        <f t="shared" si="128"/>
        <v/>
      </c>
      <c r="X228" s="3" t="str">
        <f t="shared" si="129"/>
        <v/>
      </c>
      <c r="Y228" s="3" t="str">
        <f t="shared" si="134"/>
        <v>8.6%,51.6%,33.4%</v>
      </c>
    </row>
    <row r="229" spans="2:25" x14ac:dyDescent="0.3">
      <c r="B229" s="2">
        <f>数据源!BV261</f>
        <v>7</v>
      </c>
      <c r="C229" s="2" t="str">
        <f>数据源!BW261</f>
        <v>T2MP2</v>
      </c>
      <c r="D229" s="2" t="str">
        <f>数据源!BX261</f>
        <v>部件</v>
      </c>
      <c r="E229" s="2">
        <f>数据源!BY261</f>
        <v>89.600000000000023</v>
      </c>
      <c r="F229" s="2">
        <f>数据源!BZ261</f>
        <v>1.5</v>
      </c>
      <c r="G229" s="2">
        <f>数据源!CA261</f>
        <v>1.0999999999999999E-2</v>
      </c>
      <c r="H229" s="2">
        <f>数据源!CB261</f>
        <v>9.8214285714285678E-3</v>
      </c>
      <c r="I229" s="2">
        <f>数据源!CC261</f>
        <v>98</v>
      </c>
      <c r="J229" s="3">
        <f t="shared" si="122"/>
        <v>1</v>
      </c>
      <c r="K229" s="3">
        <f t="shared" si="123"/>
        <v>2</v>
      </c>
      <c r="L229" s="3" t="str">
        <f t="shared" si="126"/>
        <v>部件</v>
      </c>
      <c r="M229" s="3">
        <f t="shared" ca="1" si="127"/>
        <v>92102</v>
      </c>
      <c r="N229" s="3" t="str">
        <f t="shared" ca="1" si="130"/>
        <v>11311,12311,13311,11321,12321,13321,51311,52311,53311,51321,52321,53321,92001,92003,92005,92101,92103,92105,92201,92203,92205,92002,92004,92006,92102</v>
      </c>
      <c r="O229" s="3" t="str">
        <f t="shared" si="131"/>
        <v>101,101,101,50,50,50,404,404,404,505,505,505,98,98,98,98,98,98,98,98,98,98,98,98,98</v>
      </c>
      <c r="P229" s="1" t="str">
        <f t="shared" si="132"/>
        <v>(1,1),(1,1),(1,1),(1,1),(1,1),(1,1),(2,3),(2,3),(2,3),(1,2),(1,2),(1,2),(1,2),(1,2),(1,2),(1,2),(1,2),(1,2),(1,2),(1,2),(1,2),(1,2),(1,2),(1,2),(1,2)</v>
      </c>
      <c r="Q229" s="3" t="str">
        <f>IF(D229="坦克碎片",VLOOKUP(C229,道具信息!$N$2:$O$291,2,FALSE)&amp;"碎片",VLOOKUP(C229,道具信息!$N$2:$O$291,2,FALSE))</f>
        <v>T2部件</v>
      </c>
      <c r="R229" s="3">
        <f t="shared" si="124"/>
        <v>1764</v>
      </c>
      <c r="S229" s="11">
        <f t="shared" si="125"/>
        <v>0.33400000000000002</v>
      </c>
      <c r="T229" s="3" t="str">
        <f>VLOOKUP(Q229,道具信息!$Q$3:$S$20,2,FALSE)</f>
        <v>CHEST_ITEM_TYPE_T2_PART</v>
      </c>
      <c r="U229" s="3" t="str">
        <f>IF(COUNTIF(U$205:U228,T229)=0,T229,"")</f>
        <v/>
      </c>
      <c r="V229" s="3" t="str">
        <f t="shared" si="133"/>
        <v>CHEST_ITEM_TYPE_T3_TANK,CHEST_ITEM_TYPE_T3_SHARD,CHEST_ITEM_TYPE_T2_PART</v>
      </c>
      <c r="W229" s="13" t="str">
        <f t="shared" si="128"/>
        <v/>
      </c>
      <c r="X229" s="3" t="str">
        <f t="shared" si="129"/>
        <v/>
      </c>
      <c r="Y229" s="3" t="str">
        <f t="shared" si="134"/>
        <v>8.6%,51.6%,33.4%</v>
      </c>
    </row>
    <row r="230" spans="2:25" x14ac:dyDescent="0.3">
      <c r="B230" s="2">
        <f>数据源!BV262</f>
        <v>7</v>
      </c>
      <c r="C230" s="2" t="str">
        <f>数据源!BW262</f>
        <v>T2MP4</v>
      </c>
      <c r="D230" s="2" t="str">
        <f>数据源!BX262</f>
        <v>部件</v>
      </c>
      <c r="E230" s="2">
        <f>数据源!BY262</f>
        <v>89.600000000000023</v>
      </c>
      <c r="F230" s="2">
        <f>数据源!BZ262</f>
        <v>1.5</v>
      </c>
      <c r="G230" s="2">
        <f>数据源!CA262</f>
        <v>1.0999999999999999E-2</v>
      </c>
      <c r="H230" s="2">
        <f>数据源!CB262</f>
        <v>9.8214285714285678E-3</v>
      </c>
      <c r="I230" s="2">
        <f>数据源!CC262</f>
        <v>98</v>
      </c>
      <c r="J230" s="3">
        <f t="shared" si="122"/>
        <v>1</v>
      </c>
      <c r="K230" s="3">
        <f t="shared" si="123"/>
        <v>2</v>
      </c>
      <c r="L230" s="3" t="str">
        <f t="shared" si="126"/>
        <v>部件</v>
      </c>
      <c r="M230" s="3">
        <f t="shared" ca="1" si="127"/>
        <v>92104</v>
      </c>
      <c r="N230" s="3" t="str">
        <f t="shared" ca="1" si="130"/>
        <v>11311,12311,13311,11321,12321,13321,51311,52311,53311,51321,52321,53321,92001,92003,92005,92101,92103,92105,92201,92203,92205,92002,92004,92006,92102,92104</v>
      </c>
      <c r="O230" s="3" t="str">
        <f t="shared" si="131"/>
        <v>101,101,101,50,50,50,404,404,404,505,505,505,98,98,98,98,98,98,98,98,98,98,98,98,98,98</v>
      </c>
      <c r="P230" s="1" t="str">
        <f t="shared" si="132"/>
        <v>(1,1),(1,1),(1,1),(1,1),(1,1),(1,1),(2,3),(2,3),(2,3),(1,2),(1,2),(1,2),(1,2),(1,2),(1,2),(1,2),(1,2),(1,2),(1,2),(1,2),(1,2),(1,2),(1,2),(1,2),(1,2),(1,2)</v>
      </c>
      <c r="Q230" s="3" t="str">
        <f>IF(D230="坦克碎片",VLOOKUP(C230,道具信息!$N$2:$O$291,2,FALSE)&amp;"碎片",VLOOKUP(C230,道具信息!$N$2:$O$291,2,FALSE))</f>
        <v>T2部件</v>
      </c>
      <c r="R230" s="3">
        <f t="shared" si="124"/>
        <v>1764</v>
      </c>
      <c r="S230" s="11">
        <f t="shared" si="125"/>
        <v>0.33400000000000002</v>
      </c>
      <c r="T230" s="3" t="str">
        <f>VLOOKUP(Q230,道具信息!$Q$3:$S$20,2,FALSE)</f>
        <v>CHEST_ITEM_TYPE_T2_PART</v>
      </c>
      <c r="U230" s="3" t="str">
        <f>IF(COUNTIF(U$205:U229,T230)=0,T230,"")</f>
        <v/>
      </c>
      <c r="V230" s="3" t="str">
        <f t="shared" si="133"/>
        <v>CHEST_ITEM_TYPE_T3_TANK,CHEST_ITEM_TYPE_T3_SHARD,CHEST_ITEM_TYPE_T2_PART</v>
      </c>
      <c r="W230" s="13" t="str">
        <f t="shared" si="128"/>
        <v/>
      </c>
      <c r="X230" s="3" t="str">
        <f t="shared" si="129"/>
        <v/>
      </c>
      <c r="Y230" s="3" t="str">
        <f t="shared" si="134"/>
        <v>8.6%,51.6%,33.4%</v>
      </c>
    </row>
    <row r="231" spans="2:25" x14ac:dyDescent="0.3">
      <c r="B231" s="2">
        <f>数据源!BV263</f>
        <v>7</v>
      </c>
      <c r="C231" s="2" t="str">
        <f>数据源!BW263</f>
        <v>T2MP6</v>
      </c>
      <c r="D231" s="2" t="str">
        <f>数据源!BX263</f>
        <v>部件</v>
      </c>
      <c r="E231" s="2">
        <f>数据源!BY263</f>
        <v>89.600000000000023</v>
      </c>
      <c r="F231" s="2">
        <f>数据源!BZ263</f>
        <v>1.5</v>
      </c>
      <c r="G231" s="2">
        <f>数据源!CA263</f>
        <v>1.0999999999999999E-2</v>
      </c>
      <c r="H231" s="2">
        <f>数据源!CB263</f>
        <v>9.8214285714285678E-3</v>
      </c>
      <c r="I231" s="2">
        <f>数据源!CC263</f>
        <v>98</v>
      </c>
      <c r="J231" s="3">
        <f t="shared" si="122"/>
        <v>1</v>
      </c>
      <c r="K231" s="3">
        <f t="shared" si="123"/>
        <v>2</v>
      </c>
      <c r="L231" s="3" t="str">
        <f t="shared" si="126"/>
        <v>部件</v>
      </c>
      <c r="M231" s="3">
        <f t="shared" ca="1" si="127"/>
        <v>92106</v>
      </c>
      <c r="N231" s="3" t="str">
        <f t="shared" ca="1" si="130"/>
        <v>11311,12311,13311,11321,12321,13321,51311,52311,53311,51321,52321,53321,92001,92003,92005,92101,92103,92105,92201,92203,92205,92002,92004,92006,92102,92104,92106</v>
      </c>
      <c r="O231" s="3" t="str">
        <f t="shared" si="131"/>
        <v>101,101,101,50,50,50,404,404,404,505,505,505,98,98,98,98,98,98,98,98,98,98,98,98,98,98,98</v>
      </c>
      <c r="P231" s="1" t="str">
        <f t="shared" si="132"/>
        <v>(1,1),(1,1),(1,1),(1,1),(1,1),(1,1),(2,3),(2,3),(2,3),(1,2),(1,2),(1,2),(1,2),(1,2),(1,2),(1,2),(1,2),(1,2),(1,2),(1,2),(1,2),(1,2),(1,2),(1,2),(1,2),(1,2),(1,2)</v>
      </c>
      <c r="Q231" s="3" t="str">
        <f>IF(D231="坦克碎片",VLOOKUP(C231,道具信息!$N$2:$O$291,2,FALSE)&amp;"碎片",VLOOKUP(C231,道具信息!$N$2:$O$291,2,FALSE))</f>
        <v>T2部件</v>
      </c>
      <c r="R231" s="3">
        <f t="shared" si="124"/>
        <v>1764</v>
      </c>
      <c r="S231" s="11">
        <f t="shared" si="125"/>
        <v>0.33400000000000002</v>
      </c>
      <c r="T231" s="3" t="str">
        <f>VLOOKUP(Q231,道具信息!$Q$3:$S$20,2,FALSE)</f>
        <v>CHEST_ITEM_TYPE_T2_PART</v>
      </c>
      <c r="U231" s="3" t="str">
        <f>IF(COUNTIF(U$205:U230,T231)=0,T231,"")</f>
        <v/>
      </c>
      <c r="V231" s="3" t="str">
        <f t="shared" si="133"/>
        <v>CHEST_ITEM_TYPE_T3_TANK,CHEST_ITEM_TYPE_T3_SHARD,CHEST_ITEM_TYPE_T2_PART</v>
      </c>
      <c r="W231" s="13" t="str">
        <f t="shared" si="128"/>
        <v/>
      </c>
      <c r="X231" s="3" t="str">
        <f t="shared" si="129"/>
        <v/>
      </c>
      <c r="Y231" s="3" t="str">
        <f t="shared" si="134"/>
        <v>8.6%,51.6%,33.4%</v>
      </c>
    </row>
    <row r="232" spans="2:25" x14ac:dyDescent="0.3">
      <c r="B232" s="2">
        <f>数据源!BV264</f>
        <v>7</v>
      </c>
      <c r="C232" s="2" t="str">
        <f>数据源!BW264</f>
        <v>T2HP2</v>
      </c>
      <c r="D232" s="2" t="str">
        <f>数据源!BX264</f>
        <v>部件</v>
      </c>
      <c r="E232" s="2">
        <f>数据源!BY264</f>
        <v>89.600000000000023</v>
      </c>
      <c r="F232" s="2">
        <f>数据源!BZ264</f>
        <v>1.5</v>
      </c>
      <c r="G232" s="2">
        <f>数据源!CA264</f>
        <v>1.0999999999999999E-2</v>
      </c>
      <c r="H232" s="2">
        <f>数据源!CB264</f>
        <v>9.8214285714285678E-3</v>
      </c>
      <c r="I232" s="2">
        <f>数据源!CC264</f>
        <v>98</v>
      </c>
      <c r="J232" s="3">
        <f t="shared" si="122"/>
        <v>1</v>
      </c>
      <c r="K232" s="3">
        <f t="shared" si="123"/>
        <v>2</v>
      </c>
      <c r="L232" s="3" t="str">
        <f t="shared" si="126"/>
        <v>部件</v>
      </c>
      <c r="M232" s="3">
        <f t="shared" ca="1" si="127"/>
        <v>92202</v>
      </c>
      <c r="N232" s="3" t="str">
        <f t="shared" ca="1" si="130"/>
        <v>11311,12311,13311,11321,12321,13321,51311,52311,53311,51321,52321,53321,92001,92003,92005,92101,92103,92105,92201,92203,92205,92002,92004,92006,92102,92104,92106,92202</v>
      </c>
      <c r="O232" s="3" t="str">
        <f t="shared" si="131"/>
        <v>101,101,101,50,50,50,404,404,404,505,505,505,98,98,98,98,98,98,98,98,98,98,98,98,98,98,98,98</v>
      </c>
      <c r="P232" s="1" t="str">
        <f t="shared" si="132"/>
        <v>(1,1),(1,1),(1,1),(1,1),(1,1),(1,1),(2,3),(2,3),(2,3),(1,2),(1,2),(1,2),(1,2),(1,2),(1,2),(1,2),(1,2),(1,2),(1,2),(1,2),(1,2),(1,2),(1,2),(1,2),(1,2),(1,2),(1,2),(1,2)</v>
      </c>
      <c r="Q232" s="3" t="str">
        <f>IF(D232="坦克碎片",VLOOKUP(C232,道具信息!$N$2:$O$291,2,FALSE)&amp;"碎片",VLOOKUP(C232,道具信息!$N$2:$O$291,2,FALSE))</f>
        <v>T2部件</v>
      </c>
      <c r="R232" s="3">
        <f t="shared" si="124"/>
        <v>1764</v>
      </c>
      <c r="S232" s="11">
        <f t="shared" si="125"/>
        <v>0.33400000000000002</v>
      </c>
      <c r="T232" s="3" t="str">
        <f>VLOOKUP(Q232,道具信息!$Q$3:$S$20,2,FALSE)</f>
        <v>CHEST_ITEM_TYPE_T2_PART</v>
      </c>
      <c r="U232" s="3" t="str">
        <f>IF(COUNTIF(U$205:U231,T232)=0,T232,"")</f>
        <v/>
      </c>
      <c r="V232" s="3" t="str">
        <f t="shared" si="133"/>
        <v>CHEST_ITEM_TYPE_T3_TANK,CHEST_ITEM_TYPE_T3_SHARD,CHEST_ITEM_TYPE_T2_PART</v>
      </c>
      <c r="W232" s="13" t="str">
        <f t="shared" si="128"/>
        <v/>
      </c>
      <c r="X232" s="3" t="str">
        <f t="shared" si="129"/>
        <v/>
      </c>
      <c r="Y232" s="3" t="str">
        <f t="shared" si="134"/>
        <v>8.6%,51.6%,33.4%</v>
      </c>
    </row>
    <row r="233" spans="2:25" x14ac:dyDescent="0.3">
      <c r="B233" s="2">
        <f>数据源!BV265</f>
        <v>7</v>
      </c>
      <c r="C233" s="2" t="str">
        <f>数据源!BW265</f>
        <v>T2HP4</v>
      </c>
      <c r="D233" s="2" t="str">
        <f>数据源!BX265</f>
        <v>部件</v>
      </c>
      <c r="E233" s="2">
        <f>数据源!BY265</f>
        <v>89.600000000000023</v>
      </c>
      <c r="F233" s="2">
        <f>数据源!BZ265</f>
        <v>1.5</v>
      </c>
      <c r="G233" s="2">
        <f>数据源!CA265</f>
        <v>1.0999999999999999E-2</v>
      </c>
      <c r="H233" s="2">
        <f>数据源!CB265</f>
        <v>9.8214285714285678E-3</v>
      </c>
      <c r="I233" s="2">
        <f>数据源!CC265</f>
        <v>98</v>
      </c>
      <c r="J233" s="3">
        <f t="shared" si="122"/>
        <v>1</v>
      </c>
      <c r="K233" s="3">
        <f t="shared" si="123"/>
        <v>2</v>
      </c>
      <c r="L233" s="3" t="str">
        <f t="shared" si="126"/>
        <v>部件</v>
      </c>
      <c r="M233" s="3">
        <f t="shared" ca="1" si="127"/>
        <v>92204</v>
      </c>
      <c r="N233" s="3" t="str">
        <f t="shared" ca="1" si="130"/>
        <v>11311,12311,13311,11321,12321,13321,51311,52311,53311,51321,52321,53321,92001,92003,92005,92101,92103,92105,92201,92203,92205,92002,92004,92006,92102,92104,92106,92202,92204</v>
      </c>
      <c r="O233" s="3" t="str">
        <f t="shared" si="131"/>
        <v>101,101,101,50,50,50,404,404,404,505,505,505,98,98,98,98,98,98,98,98,98,98,98,98,98,98,98,98,98</v>
      </c>
      <c r="P233" s="1" t="str">
        <f t="shared" si="132"/>
        <v>(1,1),(1,1),(1,1),(1,1),(1,1),(1,1),(2,3),(2,3),(2,3),(1,2),(1,2),(1,2),(1,2),(1,2),(1,2),(1,2),(1,2),(1,2),(1,2),(1,2),(1,2),(1,2),(1,2),(1,2),(1,2),(1,2),(1,2),(1,2),(1,2)</v>
      </c>
      <c r="Q233" s="3" t="str">
        <f>IF(D233="坦克碎片",VLOOKUP(C233,道具信息!$N$2:$O$291,2,FALSE)&amp;"碎片",VLOOKUP(C233,道具信息!$N$2:$O$291,2,FALSE))</f>
        <v>T2部件</v>
      </c>
      <c r="R233" s="3">
        <f t="shared" si="124"/>
        <v>1764</v>
      </c>
      <c r="S233" s="11">
        <f t="shared" si="125"/>
        <v>0.33400000000000002</v>
      </c>
      <c r="T233" s="3" t="str">
        <f>VLOOKUP(Q233,道具信息!$Q$3:$S$20,2,FALSE)</f>
        <v>CHEST_ITEM_TYPE_T2_PART</v>
      </c>
      <c r="U233" s="3" t="str">
        <f>IF(COUNTIF(U$205:U232,T233)=0,T233,"")</f>
        <v/>
      </c>
      <c r="V233" s="3" t="str">
        <f t="shared" si="133"/>
        <v>CHEST_ITEM_TYPE_T3_TANK,CHEST_ITEM_TYPE_T3_SHARD,CHEST_ITEM_TYPE_T2_PART</v>
      </c>
      <c r="W233" s="13" t="str">
        <f t="shared" si="128"/>
        <v/>
      </c>
      <c r="X233" s="3" t="str">
        <f t="shared" si="129"/>
        <v/>
      </c>
      <c r="Y233" s="3" t="str">
        <f t="shared" si="134"/>
        <v>8.6%,51.6%,33.4%</v>
      </c>
    </row>
    <row r="234" spans="2:25" x14ac:dyDescent="0.3">
      <c r="B234" s="2">
        <f>数据源!BV266</f>
        <v>7</v>
      </c>
      <c r="C234" s="2" t="str">
        <f>数据源!BW266</f>
        <v>T2HP6</v>
      </c>
      <c r="D234" s="2" t="str">
        <f>数据源!BX266</f>
        <v>部件</v>
      </c>
      <c r="E234" s="2">
        <f>数据源!BY266</f>
        <v>89.600000000000023</v>
      </c>
      <c r="F234" s="2">
        <f>数据源!BZ266</f>
        <v>1.5</v>
      </c>
      <c r="G234" s="2">
        <f>数据源!CA266</f>
        <v>1.0999999999999999E-2</v>
      </c>
      <c r="H234" s="2">
        <f>数据源!CB266</f>
        <v>9.8214285714285678E-3</v>
      </c>
      <c r="I234" s="2">
        <f>数据源!CC266</f>
        <v>98</v>
      </c>
      <c r="J234" s="3">
        <f t="shared" si="122"/>
        <v>1</v>
      </c>
      <c r="K234" s="3">
        <f t="shared" si="123"/>
        <v>2</v>
      </c>
      <c r="L234" s="3" t="str">
        <f t="shared" si="126"/>
        <v>部件</v>
      </c>
      <c r="M234" s="3">
        <f t="shared" ca="1" si="127"/>
        <v>92206</v>
      </c>
      <c r="N234" s="3" t="str">
        <f t="shared" ca="1" si="130"/>
        <v>11311,12311,13311,11321,12321,13321,51311,52311,53311,51321,52321,53321,92001,92003,92005,92101,92103,92105,92201,92203,92205,92002,92004,92006,92102,92104,92106,92202,92204,92206</v>
      </c>
      <c r="O234" s="3" t="str">
        <f t="shared" si="131"/>
        <v>101,101,101,50,50,50,404,404,404,505,505,505,98,98,98,98,98,98,98,98,98,98,98,98,98,98,98,98,98,98</v>
      </c>
      <c r="P234" s="1" t="str">
        <f t="shared" si="132"/>
        <v>(1,1),(1,1),(1,1),(1,1),(1,1),(1,1),(2,3),(2,3),(2,3),(1,2),(1,2),(1,2),(1,2),(1,2),(1,2),(1,2),(1,2),(1,2),(1,2),(1,2),(1,2),(1,2),(1,2),(1,2),(1,2),(1,2),(1,2),(1,2),(1,2),(1,2)</v>
      </c>
      <c r="Q234" s="3" t="str">
        <f>IF(D234="坦克碎片",VLOOKUP(C234,道具信息!$N$2:$O$291,2,FALSE)&amp;"碎片",VLOOKUP(C234,道具信息!$N$2:$O$291,2,FALSE))</f>
        <v>T2部件</v>
      </c>
      <c r="R234" s="3">
        <f t="shared" si="124"/>
        <v>1764</v>
      </c>
      <c r="S234" s="11">
        <f t="shared" si="125"/>
        <v>0.33400000000000002</v>
      </c>
      <c r="T234" s="3" t="str">
        <f>VLOOKUP(Q234,道具信息!$Q$3:$S$20,2,FALSE)</f>
        <v>CHEST_ITEM_TYPE_T2_PART</v>
      </c>
      <c r="U234" s="3" t="str">
        <f>IF(COUNTIF(U$205:U233,T234)=0,T234,"")</f>
        <v/>
      </c>
      <c r="V234" s="3" t="str">
        <f t="shared" si="133"/>
        <v>CHEST_ITEM_TYPE_T3_TANK,CHEST_ITEM_TYPE_T3_SHARD,CHEST_ITEM_TYPE_T2_PART</v>
      </c>
      <c r="W234" s="13" t="str">
        <f t="shared" si="128"/>
        <v/>
      </c>
      <c r="X234" s="3" t="str">
        <f t="shared" si="129"/>
        <v/>
      </c>
      <c r="Y234" s="3" t="str">
        <f t="shared" si="134"/>
        <v>8.6%,51.6%,33.4%</v>
      </c>
    </row>
    <row r="235" spans="2:25" x14ac:dyDescent="0.3">
      <c r="B235" s="2">
        <f>数据源!BV267</f>
        <v>7</v>
      </c>
      <c r="C235" s="2" t="str">
        <f>数据源!BW267</f>
        <v>T3LP1</v>
      </c>
      <c r="D235" s="2" t="str">
        <f>数据源!BX267</f>
        <v>部件</v>
      </c>
      <c r="E235" s="2">
        <f>数据源!BY267</f>
        <v>478.79999999999995</v>
      </c>
      <c r="F235" s="2">
        <f>数据源!BZ267</f>
        <v>1</v>
      </c>
      <c r="G235" s="2">
        <f>数据源!CA267</f>
        <v>8.0000000000000002E-3</v>
      </c>
      <c r="H235" s="2">
        <f>数据源!CB267</f>
        <v>2.0050125313283208E-3</v>
      </c>
      <c r="I235" s="2">
        <f>数据源!CC267</f>
        <v>20</v>
      </c>
      <c r="J235" s="3">
        <f t="shared" si="122"/>
        <v>1</v>
      </c>
      <c r="K235" s="3">
        <f t="shared" si="123"/>
        <v>1</v>
      </c>
      <c r="L235" s="3" t="str">
        <f t="shared" si="126"/>
        <v>部件</v>
      </c>
      <c r="M235" s="3">
        <f t="shared" ca="1" si="127"/>
        <v>93001</v>
      </c>
      <c r="N235" s="3" t="str">
        <f t="shared" ca="1" si="130"/>
        <v>11311,12311,13311,11321,12321,13321,51311,52311,53311,51321,52321,53321,92001,92003,92005,92101,92103,92105,92201,92203,92205,92002,92004,92006,92102,92104,92106,92202,92204,92206,93001</v>
      </c>
      <c r="O235" s="3" t="str">
        <f t="shared" si="131"/>
        <v>101,101,101,50,50,50,404,404,404,505,505,505,98,98,98,98,98,98,98,98,98,98,98,98,98,98,98,98,98,98,20</v>
      </c>
      <c r="P235" s="1" t="str">
        <f t="shared" si="132"/>
        <v>(1,1),(1,1),(1,1),(1,1),(1,1),(1,1),(2,3),(2,3),(2,3),(1,2),(1,2),(1,2),(1,2),(1,2),(1,2),(1,2),(1,2),(1,2),(1,2),(1,2),(1,2),(1,2),(1,2),(1,2),(1,2),(1,2),(1,2),(1,2),(1,2),(1,2),(1,1)</v>
      </c>
      <c r="Q235" s="3" t="str">
        <f>IF(D235="坦克碎片",VLOOKUP(C235,道具信息!$N$2:$O$291,2,FALSE)&amp;"碎片",VLOOKUP(C235,道具信息!$N$2:$O$291,2,FALSE))</f>
        <v>T3部件</v>
      </c>
      <c r="R235" s="3">
        <f t="shared" si="124"/>
        <v>344</v>
      </c>
      <c r="S235" s="11">
        <f t="shared" si="125"/>
        <v>6.5000000000000002E-2</v>
      </c>
      <c r="T235" s="3" t="str">
        <f>VLOOKUP(Q235,道具信息!$Q$3:$S$20,2,FALSE)</f>
        <v>CHEST_ITEM_TYPE_T3_PART</v>
      </c>
      <c r="U235" s="3" t="str">
        <f>IF(COUNTIF(U$205:U234,T235)=0,T235,"")</f>
        <v>CHEST_ITEM_TYPE_T3_PART</v>
      </c>
      <c r="V235" s="3" t="str">
        <f t="shared" si="133"/>
        <v>CHEST_ITEM_TYPE_T3_TANK,CHEST_ITEM_TYPE_T3_SHARD,CHEST_ITEM_TYPE_T2_PART,CHEST_ITEM_TYPE_T3_PART</v>
      </c>
      <c r="W235" s="13">
        <f t="shared" si="128"/>
        <v>6.5000000000000002E-2</v>
      </c>
      <c r="X235" s="3" t="str">
        <f t="shared" si="129"/>
        <v>6.5%</v>
      </c>
      <c r="Y235" s="3" t="str">
        <f t="shared" si="134"/>
        <v>8.6%,51.6%,33.4%,6.5%</v>
      </c>
    </row>
    <row r="236" spans="2:25" x14ac:dyDescent="0.3">
      <c r="B236" s="2">
        <f>数据源!BV268</f>
        <v>7</v>
      </c>
      <c r="C236" s="2" t="str">
        <f>数据源!BW268</f>
        <v>T3LP3</v>
      </c>
      <c r="D236" s="2" t="str">
        <f>数据源!BX268</f>
        <v>部件</v>
      </c>
      <c r="E236" s="2">
        <f>数据源!BY268</f>
        <v>478.79999999999995</v>
      </c>
      <c r="F236" s="2">
        <f>数据源!BZ268</f>
        <v>1</v>
      </c>
      <c r="G236" s="2">
        <f>数据源!CA268</f>
        <v>8.0000000000000002E-3</v>
      </c>
      <c r="H236" s="2">
        <f>数据源!CB268</f>
        <v>2.0050125313283208E-3</v>
      </c>
      <c r="I236" s="2">
        <f>数据源!CC268</f>
        <v>20</v>
      </c>
      <c r="J236" s="3">
        <f t="shared" si="122"/>
        <v>1</v>
      </c>
      <c r="K236" s="3">
        <f t="shared" si="123"/>
        <v>1</v>
      </c>
      <c r="L236" s="3" t="str">
        <f t="shared" si="126"/>
        <v>部件</v>
      </c>
      <c r="M236" s="3">
        <f t="shared" ca="1" si="127"/>
        <v>93003</v>
      </c>
      <c r="N236" s="3" t="str">
        <f t="shared" ca="1" si="130"/>
        <v>11311,12311,13311,11321,12321,13321,51311,52311,53311,51321,52321,53321,92001,92003,92005,92101,92103,92105,92201,92203,92205,92002,92004,92006,92102,92104,92106,92202,92204,92206,93001,93003</v>
      </c>
      <c r="O236" s="3" t="str">
        <f t="shared" si="131"/>
        <v>101,101,101,50,50,50,404,404,404,505,505,505,98,98,98,98,98,98,98,98,98,98,98,98,98,98,98,98,98,98,20,20</v>
      </c>
      <c r="P236" s="1" t="str">
        <f t="shared" si="132"/>
        <v>(1,1),(1,1),(1,1),(1,1),(1,1),(1,1),(2,3),(2,3),(2,3),(1,2),(1,2),(1,2),(1,2),(1,2),(1,2),(1,2),(1,2),(1,2),(1,2),(1,2),(1,2),(1,2),(1,2),(1,2),(1,2),(1,2),(1,2),(1,2),(1,2),(1,2),(1,1),(1,1)</v>
      </c>
      <c r="Q236" s="3" t="str">
        <f>IF(D236="坦克碎片",VLOOKUP(C236,道具信息!$N$2:$O$291,2,FALSE)&amp;"碎片",VLOOKUP(C236,道具信息!$N$2:$O$291,2,FALSE))</f>
        <v>T3部件</v>
      </c>
      <c r="R236" s="3">
        <f t="shared" si="124"/>
        <v>344</v>
      </c>
      <c r="S236" s="11">
        <f t="shared" si="125"/>
        <v>6.5000000000000002E-2</v>
      </c>
      <c r="T236" s="3" t="str">
        <f>VLOOKUP(Q236,道具信息!$Q$3:$S$20,2,FALSE)</f>
        <v>CHEST_ITEM_TYPE_T3_PART</v>
      </c>
      <c r="U236" s="3" t="str">
        <f>IF(COUNTIF(U$205:U235,T236)=0,T236,"")</f>
        <v/>
      </c>
      <c r="V236" s="3" t="str">
        <f t="shared" si="133"/>
        <v>CHEST_ITEM_TYPE_T3_TANK,CHEST_ITEM_TYPE_T3_SHARD,CHEST_ITEM_TYPE_T2_PART,CHEST_ITEM_TYPE_T3_PART</v>
      </c>
      <c r="W236" s="13" t="str">
        <f t="shared" si="128"/>
        <v/>
      </c>
      <c r="X236" s="3" t="str">
        <f t="shared" si="129"/>
        <v/>
      </c>
      <c r="Y236" s="3" t="str">
        <f t="shared" si="134"/>
        <v>8.6%,51.6%,33.4%,6.5%</v>
      </c>
    </row>
    <row r="237" spans="2:25" x14ac:dyDescent="0.3">
      <c r="B237" s="2">
        <f>数据源!BV269</f>
        <v>7</v>
      </c>
      <c r="C237" s="2" t="str">
        <f>数据源!BW269</f>
        <v>T3LP5</v>
      </c>
      <c r="D237" s="2" t="str">
        <f>数据源!BX269</f>
        <v>部件</v>
      </c>
      <c r="E237" s="2">
        <f>数据源!BY269</f>
        <v>478.79999999999995</v>
      </c>
      <c r="F237" s="2">
        <f>数据源!BZ269</f>
        <v>1</v>
      </c>
      <c r="G237" s="2">
        <f>数据源!CA269</f>
        <v>8.0000000000000002E-3</v>
      </c>
      <c r="H237" s="2">
        <f>数据源!CB269</f>
        <v>2.0050125313283208E-3</v>
      </c>
      <c r="I237" s="2">
        <f>数据源!CC269</f>
        <v>20</v>
      </c>
      <c r="J237" s="3">
        <f t="shared" si="122"/>
        <v>1</v>
      </c>
      <c r="K237" s="3">
        <f t="shared" si="123"/>
        <v>1</v>
      </c>
      <c r="L237" s="3" t="str">
        <f t="shared" si="126"/>
        <v>部件</v>
      </c>
      <c r="M237" s="3">
        <f t="shared" ca="1" si="127"/>
        <v>93005</v>
      </c>
      <c r="N237" s="3" t="str">
        <f t="shared" ca="1" si="130"/>
        <v>11311,12311,13311,11321,12321,13321,51311,52311,53311,51321,52321,53321,92001,92003,92005,92101,92103,92105,92201,92203,92205,92002,92004,92006,92102,92104,92106,92202,92204,92206,93001,93003,93005</v>
      </c>
      <c r="O237" s="3" t="str">
        <f t="shared" si="131"/>
        <v>101,101,101,50,50,50,404,404,404,505,505,505,98,98,98,98,98,98,98,98,98,98,98,98,98,98,98,98,98,98,20,20,20</v>
      </c>
      <c r="P237" s="1" t="str">
        <f t="shared" si="132"/>
        <v>(1,1),(1,1),(1,1),(1,1),(1,1),(1,1),(2,3),(2,3),(2,3),(1,2),(1,2),(1,2),(1,2),(1,2),(1,2),(1,2),(1,2),(1,2),(1,2),(1,2),(1,2),(1,2),(1,2),(1,2),(1,2),(1,2),(1,2),(1,2),(1,2),(1,2),(1,1),(1,1),(1,1)</v>
      </c>
      <c r="Q237" s="3" t="str">
        <f>IF(D237="坦克碎片",VLOOKUP(C237,道具信息!$N$2:$O$291,2,FALSE)&amp;"碎片",VLOOKUP(C237,道具信息!$N$2:$O$291,2,FALSE))</f>
        <v>T3部件</v>
      </c>
      <c r="R237" s="3">
        <f t="shared" si="124"/>
        <v>344</v>
      </c>
      <c r="S237" s="11">
        <f t="shared" si="125"/>
        <v>6.5000000000000002E-2</v>
      </c>
      <c r="T237" s="3" t="str">
        <f>VLOOKUP(Q237,道具信息!$Q$3:$S$20,2,FALSE)</f>
        <v>CHEST_ITEM_TYPE_T3_PART</v>
      </c>
      <c r="U237" s="3" t="str">
        <f>IF(COUNTIF(U$205:U236,T237)=0,T237,"")</f>
        <v/>
      </c>
      <c r="V237" s="3" t="str">
        <f t="shared" si="133"/>
        <v>CHEST_ITEM_TYPE_T3_TANK,CHEST_ITEM_TYPE_T3_SHARD,CHEST_ITEM_TYPE_T2_PART,CHEST_ITEM_TYPE_T3_PART</v>
      </c>
      <c r="W237" s="13" t="str">
        <f t="shared" si="128"/>
        <v/>
      </c>
      <c r="X237" s="3" t="str">
        <f t="shared" si="129"/>
        <v/>
      </c>
      <c r="Y237" s="3" t="str">
        <f t="shared" si="134"/>
        <v>8.6%,51.6%,33.4%,6.5%</v>
      </c>
    </row>
    <row r="238" spans="2:25" x14ac:dyDescent="0.3">
      <c r="B238" s="2">
        <f>数据源!BV270</f>
        <v>7</v>
      </c>
      <c r="C238" s="2" t="str">
        <f>数据源!BW270</f>
        <v>T3MP1</v>
      </c>
      <c r="D238" s="2" t="str">
        <f>数据源!BX270</f>
        <v>部件</v>
      </c>
      <c r="E238" s="2">
        <f>数据源!BY270</f>
        <v>478.79999999999995</v>
      </c>
      <c r="F238" s="2">
        <f>数据源!BZ270</f>
        <v>1</v>
      </c>
      <c r="G238" s="2">
        <f>数据源!CA270</f>
        <v>8.0000000000000002E-3</v>
      </c>
      <c r="H238" s="2">
        <f>数据源!CB270</f>
        <v>2.0050125313283208E-3</v>
      </c>
      <c r="I238" s="2">
        <f>数据源!CC270</f>
        <v>20</v>
      </c>
      <c r="J238" s="3">
        <f t="shared" si="122"/>
        <v>1</v>
      </c>
      <c r="K238" s="3">
        <f t="shared" si="123"/>
        <v>1</v>
      </c>
      <c r="L238" s="3" t="str">
        <f t="shared" si="126"/>
        <v>部件</v>
      </c>
      <c r="M238" s="3">
        <f t="shared" ca="1" si="127"/>
        <v>93101</v>
      </c>
      <c r="N238" s="3" t="str">
        <f t="shared" ca="1" si="130"/>
        <v>11311,12311,13311,11321,12321,13321,51311,52311,53311,51321,52321,53321,92001,92003,92005,92101,92103,92105,92201,92203,92205,92002,92004,92006,92102,92104,92106,92202,92204,92206,93001,93003,93005,93101</v>
      </c>
      <c r="O238" s="3" t="str">
        <f t="shared" si="131"/>
        <v>101,101,101,50,50,50,404,404,404,505,505,505,98,98,98,98,98,98,98,98,98,98,98,98,98,98,98,98,98,98,20,20,20,20</v>
      </c>
      <c r="P238" s="1" t="str">
        <f t="shared" si="132"/>
        <v>(1,1),(1,1),(1,1),(1,1),(1,1),(1,1),(2,3),(2,3),(2,3),(1,2),(1,2),(1,2),(1,2),(1,2),(1,2),(1,2),(1,2),(1,2),(1,2),(1,2),(1,2),(1,2),(1,2),(1,2),(1,2),(1,2),(1,2),(1,2),(1,2),(1,2),(1,1),(1,1),(1,1),(1,1)</v>
      </c>
      <c r="Q238" s="3" t="str">
        <f>IF(D238="坦克碎片",VLOOKUP(C238,道具信息!$N$2:$O$291,2,FALSE)&amp;"碎片",VLOOKUP(C238,道具信息!$N$2:$O$291,2,FALSE))</f>
        <v>T3部件</v>
      </c>
      <c r="R238" s="3">
        <f t="shared" si="124"/>
        <v>344</v>
      </c>
      <c r="S238" s="11">
        <f t="shared" si="125"/>
        <v>6.5000000000000002E-2</v>
      </c>
      <c r="T238" s="3" t="str">
        <f>VLOOKUP(Q238,道具信息!$Q$3:$S$20,2,FALSE)</f>
        <v>CHEST_ITEM_TYPE_T3_PART</v>
      </c>
      <c r="U238" s="3" t="str">
        <f>IF(COUNTIF(U$205:U237,T238)=0,T238,"")</f>
        <v/>
      </c>
      <c r="V238" s="3" t="str">
        <f t="shared" si="133"/>
        <v>CHEST_ITEM_TYPE_T3_TANK,CHEST_ITEM_TYPE_T3_SHARD,CHEST_ITEM_TYPE_T2_PART,CHEST_ITEM_TYPE_T3_PART</v>
      </c>
      <c r="W238" s="13" t="str">
        <f t="shared" si="128"/>
        <v/>
      </c>
      <c r="X238" s="3" t="str">
        <f t="shared" si="129"/>
        <v/>
      </c>
      <c r="Y238" s="3" t="str">
        <f t="shared" si="134"/>
        <v>8.6%,51.6%,33.4%,6.5%</v>
      </c>
    </row>
    <row r="239" spans="2:25" x14ac:dyDescent="0.3">
      <c r="B239" s="2">
        <f>数据源!BV271</f>
        <v>7</v>
      </c>
      <c r="C239" s="2" t="str">
        <f>数据源!BW271</f>
        <v>T3MP3</v>
      </c>
      <c r="D239" s="2" t="str">
        <f>数据源!BX271</f>
        <v>部件</v>
      </c>
      <c r="E239" s="2">
        <f>数据源!BY271</f>
        <v>478.79999999999995</v>
      </c>
      <c r="F239" s="2">
        <f>数据源!BZ271</f>
        <v>1</v>
      </c>
      <c r="G239" s="2">
        <f>数据源!CA271</f>
        <v>8.0000000000000002E-3</v>
      </c>
      <c r="H239" s="2">
        <f>数据源!CB271</f>
        <v>2.0050125313283208E-3</v>
      </c>
      <c r="I239" s="2">
        <f>数据源!CC271</f>
        <v>20</v>
      </c>
      <c r="J239" s="3">
        <f t="shared" si="122"/>
        <v>1</v>
      </c>
      <c r="K239" s="3">
        <f t="shared" si="123"/>
        <v>1</v>
      </c>
      <c r="L239" s="3" t="str">
        <f t="shared" si="126"/>
        <v>部件</v>
      </c>
      <c r="M239" s="3">
        <f t="shared" ca="1" si="127"/>
        <v>93103</v>
      </c>
      <c r="N239" s="3" t="str">
        <f t="shared" ca="1" si="130"/>
        <v>11311,12311,13311,11321,12321,13321,51311,52311,53311,51321,52321,53321,92001,92003,92005,92101,92103,92105,92201,92203,92205,92002,92004,92006,92102,92104,92106,92202,92204,92206,93001,93003,93005,93101,93103</v>
      </c>
      <c r="O239" s="3" t="str">
        <f t="shared" si="131"/>
        <v>101,101,101,50,50,50,404,404,404,505,505,505,98,98,98,98,98,98,98,98,98,98,98,98,98,98,98,98,98,98,20,20,20,20,20</v>
      </c>
      <c r="P239" s="1" t="str">
        <f t="shared" si="132"/>
        <v>(1,1),(1,1),(1,1),(1,1),(1,1),(1,1),(2,3),(2,3),(2,3),(1,2),(1,2),(1,2),(1,2),(1,2),(1,2),(1,2),(1,2),(1,2),(1,2),(1,2),(1,2),(1,2),(1,2),(1,2),(1,2),(1,2),(1,2),(1,2),(1,2),(1,2),(1,1),(1,1),(1,1),(1,1),(1,1)</v>
      </c>
      <c r="Q239" s="3" t="str">
        <f>IF(D239="坦克碎片",VLOOKUP(C239,道具信息!$N$2:$O$291,2,FALSE)&amp;"碎片",VLOOKUP(C239,道具信息!$N$2:$O$291,2,FALSE))</f>
        <v>T3部件</v>
      </c>
      <c r="R239" s="3">
        <f t="shared" si="124"/>
        <v>344</v>
      </c>
      <c r="S239" s="11">
        <f t="shared" si="125"/>
        <v>6.5000000000000002E-2</v>
      </c>
      <c r="T239" s="3" t="str">
        <f>VLOOKUP(Q239,道具信息!$Q$3:$S$20,2,FALSE)</f>
        <v>CHEST_ITEM_TYPE_T3_PART</v>
      </c>
      <c r="U239" s="3" t="str">
        <f>IF(COUNTIF(U$205:U238,T239)=0,T239,"")</f>
        <v/>
      </c>
      <c r="V239" s="3" t="str">
        <f t="shared" si="133"/>
        <v>CHEST_ITEM_TYPE_T3_TANK,CHEST_ITEM_TYPE_T3_SHARD,CHEST_ITEM_TYPE_T2_PART,CHEST_ITEM_TYPE_T3_PART</v>
      </c>
      <c r="W239" s="13" t="str">
        <f t="shared" si="128"/>
        <v/>
      </c>
      <c r="X239" s="3" t="str">
        <f t="shared" si="129"/>
        <v/>
      </c>
      <c r="Y239" s="3" t="str">
        <f t="shared" si="134"/>
        <v>8.6%,51.6%,33.4%,6.5%</v>
      </c>
    </row>
    <row r="240" spans="2:25" x14ac:dyDescent="0.3">
      <c r="B240" s="2">
        <f>数据源!BV272</f>
        <v>7</v>
      </c>
      <c r="C240" s="2" t="str">
        <f>数据源!BW272</f>
        <v>T3MP5</v>
      </c>
      <c r="D240" s="2" t="str">
        <f>数据源!BX272</f>
        <v>部件</v>
      </c>
      <c r="E240" s="2">
        <f>数据源!BY272</f>
        <v>478.79999999999995</v>
      </c>
      <c r="F240" s="2">
        <f>数据源!BZ272</f>
        <v>1</v>
      </c>
      <c r="G240" s="2">
        <f>数据源!CA272</f>
        <v>8.0000000000000002E-3</v>
      </c>
      <c r="H240" s="2">
        <f>数据源!CB272</f>
        <v>2.0050125313283208E-3</v>
      </c>
      <c r="I240" s="2">
        <f>数据源!CC272</f>
        <v>20</v>
      </c>
      <c r="J240" s="3">
        <f t="shared" si="122"/>
        <v>1</v>
      </c>
      <c r="K240" s="3">
        <f t="shared" si="123"/>
        <v>1</v>
      </c>
      <c r="L240" s="3" t="str">
        <f t="shared" si="126"/>
        <v>部件</v>
      </c>
      <c r="M240" s="3">
        <f t="shared" ca="1" si="127"/>
        <v>93105</v>
      </c>
      <c r="N240" s="3" t="str">
        <f t="shared" ca="1" si="130"/>
        <v>11311,12311,13311,11321,12321,13321,51311,52311,53311,51321,52321,53321,92001,92003,92005,92101,92103,92105,92201,92203,92205,92002,92004,92006,92102,92104,92106,92202,92204,92206,93001,93003,93005,93101,93103,93105</v>
      </c>
      <c r="O240" s="3" t="str">
        <f t="shared" si="131"/>
        <v>101,101,101,50,50,50,404,404,404,505,505,505,98,98,98,98,98,98,98,98,98,98,98,98,98,98,98,98,98,98,20,20,20,20,20,20</v>
      </c>
      <c r="P240" s="1" t="str">
        <f t="shared" si="132"/>
        <v>(1,1),(1,1),(1,1),(1,1),(1,1),(1,1),(2,3),(2,3),(2,3),(1,2),(1,2),(1,2),(1,2),(1,2),(1,2),(1,2),(1,2),(1,2),(1,2),(1,2),(1,2),(1,2),(1,2),(1,2),(1,2),(1,2),(1,2),(1,2),(1,2),(1,2),(1,1),(1,1),(1,1),(1,1),(1,1),(1,1)</v>
      </c>
      <c r="Q240" s="3" t="str">
        <f>IF(D240="坦克碎片",VLOOKUP(C240,道具信息!$N$2:$O$291,2,FALSE)&amp;"碎片",VLOOKUP(C240,道具信息!$N$2:$O$291,2,FALSE))</f>
        <v>T3部件</v>
      </c>
      <c r="R240" s="3">
        <f t="shared" si="124"/>
        <v>344</v>
      </c>
      <c r="S240" s="11">
        <f t="shared" si="125"/>
        <v>6.5000000000000002E-2</v>
      </c>
      <c r="T240" s="3" t="str">
        <f>VLOOKUP(Q240,道具信息!$Q$3:$S$20,2,FALSE)</f>
        <v>CHEST_ITEM_TYPE_T3_PART</v>
      </c>
      <c r="U240" s="3" t="str">
        <f>IF(COUNTIF(U$205:U239,T240)=0,T240,"")</f>
        <v/>
      </c>
      <c r="V240" s="3" t="str">
        <f t="shared" si="133"/>
        <v>CHEST_ITEM_TYPE_T3_TANK,CHEST_ITEM_TYPE_T3_SHARD,CHEST_ITEM_TYPE_T2_PART,CHEST_ITEM_TYPE_T3_PART</v>
      </c>
      <c r="W240" s="13" t="str">
        <f t="shared" si="128"/>
        <v/>
      </c>
      <c r="X240" s="3" t="str">
        <f t="shared" si="129"/>
        <v/>
      </c>
      <c r="Y240" s="3" t="str">
        <f t="shared" si="134"/>
        <v>8.6%,51.6%,33.4%,6.5%</v>
      </c>
    </row>
    <row r="241" spans="2:25" x14ac:dyDescent="0.3">
      <c r="B241" s="2">
        <f>数据源!BV273</f>
        <v>7</v>
      </c>
      <c r="C241" s="2" t="str">
        <f>数据源!BW273</f>
        <v>T3HP1</v>
      </c>
      <c r="D241" s="2" t="str">
        <f>数据源!BX273</f>
        <v>部件</v>
      </c>
      <c r="E241" s="2">
        <f>数据源!BY273</f>
        <v>478.79999999999995</v>
      </c>
      <c r="F241" s="2">
        <f>数据源!BZ273</f>
        <v>1</v>
      </c>
      <c r="G241" s="2">
        <f>数据源!CA273</f>
        <v>8.0000000000000002E-3</v>
      </c>
      <c r="H241" s="2">
        <f>数据源!CB273</f>
        <v>2.0050125313283208E-3</v>
      </c>
      <c r="I241" s="2">
        <f>数据源!CC273</f>
        <v>20</v>
      </c>
      <c r="J241" s="3">
        <f t="shared" si="122"/>
        <v>1</v>
      </c>
      <c r="K241" s="3">
        <f t="shared" si="123"/>
        <v>1</v>
      </c>
      <c r="L241" s="3" t="str">
        <f t="shared" si="126"/>
        <v>部件</v>
      </c>
      <c r="M241" s="3">
        <f t="shared" ca="1" si="127"/>
        <v>93201</v>
      </c>
      <c r="N241" s="3" t="str">
        <f t="shared" ca="1" si="130"/>
        <v>11311,12311,13311,11321,12321,13321,51311,52311,53311,51321,52321,53321,92001,92003,92005,92101,92103,92105,92201,92203,92205,92002,92004,92006,92102,92104,92106,92202,92204,92206,93001,93003,93005,93101,93103,93105,93201</v>
      </c>
      <c r="O241" s="3" t="str">
        <f t="shared" si="131"/>
        <v>101,101,101,50,50,50,404,404,404,505,505,505,98,98,98,98,98,98,98,98,98,98,98,98,98,98,98,98,98,98,20,20,20,20,20,20,20</v>
      </c>
      <c r="P241" s="1" t="str">
        <f t="shared" si="132"/>
        <v>(1,1),(1,1),(1,1),(1,1),(1,1),(1,1),(2,3),(2,3),(2,3),(1,2),(1,2),(1,2),(1,2),(1,2),(1,2),(1,2),(1,2),(1,2),(1,2),(1,2),(1,2),(1,2),(1,2),(1,2),(1,2),(1,2),(1,2),(1,2),(1,2),(1,2),(1,1),(1,1),(1,1),(1,1),(1,1),(1,1),(1,1)</v>
      </c>
      <c r="Q241" s="3" t="str">
        <f>IF(D241="坦克碎片",VLOOKUP(C241,道具信息!$N$2:$O$291,2,FALSE)&amp;"碎片",VLOOKUP(C241,道具信息!$N$2:$O$291,2,FALSE))</f>
        <v>T3部件</v>
      </c>
      <c r="R241" s="3">
        <f t="shared" si="124"/>
        <v>344</v>
      </c>
      <c r="S241" s="11">
        <f t="shared" si="125"/>
        <v>6.5000000000000002E-2</v>
      </c>
      <c r="T241" s="3" t="str">
        <f>VLOOKUP(Q241,道具信息!$Q$3:$S$20,2,FALSE)</f>
        <v>CHEST_ITEM_TYPE_T3_PART</v>
      </c>
      <c r="U241" s="3" t="str">
        <f>IF(COUNTIF(U$205:U240,T241)=0,T241,"")</f>
        <v/>
      </c>
      <c r="V241" s="3" t="str">
        <f t="shared" si="133"/>
        <v>CHEST_ITEM_TYPE_T3_TANK,CHEST_ITEM_TYPE_T3_SHARD,CHEST_ITEM_TYPE_T2_PART,CHEST_ITEM_TYPE_T3_PART</v>
      </c>
      <c r="W241" s="13" t="str">
        <f t="shared" si="128"/>
        <v/>
      </c>
      <c r="X241" s="3" t="str">
        <f t="shared" si="129"/>
        <v/>
      </c>
      <c r="Y241" s="3" t="str">
        <f t="shared" si="134"/>
        <v>8.6%,51.6%,33.4%,6.5%</v>
      </c>
    </row>
    <row r="242" spans="2:25" x14ac:dyDescent="0.3">
      <c r="B242" s="2">
        <f>数据源!BV274</f>
        <v>7</v>
      </c>
      <c r="C242" s="2" t="str">
        <f>数据源!BW274</f>
        <v>T3HP3</v>
      </c>
      <c r="D242" s="2" t="str">
        <f>数据源!BX274</f>
        <v>部件</v>
      </c>
      <c r="E242" s="2">
        <f>数据源!BY274</f>
        <v>478.79999999999995</v>
      </c>
      <c r="F242" s="2">
        <f>数据源!BZ274</f>
        <v>1</v>
      </c>
      <c r="G242" s="2">
        <f>数据源!CA274</f>
        <v>8.0000000000000002E-3</v>
      </c>
      <c r="H242" s="2">
        <f>数据源!CB274</f>
        <v>2.0050125313283208E-3</v>
      </c>
      <c r="I242" s="2">
        <f>数据源!CC274</f>
        <v>20</v>
      </c>
      <c r="J242" s="3">
        <f t="shared" si="122"/>
        <v>1</v>
      </c>
      <c r="K242" s="3">
        <f t="shared" si="123"/>
        <v>1</v>
      </c>
      <c r="L242" s="3" t="str">
        <f t="shared" si="126"/>
        <v>部件</v>
      </c>
      <c r="M242" s="3">
        <f t="shared" ca="1" si="127"/>
        <v>93203</v>
      </c>
      <c r="N242" s="3" t="str">
        <f t="shared" ca="1" si="130"/>
        <v>11311,12311,13311,11321,12321,13321,51311,52311,53311,51321,52321,53321,92001,92003,92005,92101,92103,92105,92201,92203,92205,92002,92004,92006,92102,92104,92106,92202,92204,92206,93001,93003,93005,93101,93103,93105,93201,93203</v>
      </c>
      <c r="O242" s="3" t="str">
        <f t="shared" si="131"/>
        <v>101,101,101,50,50,50,404,404,404,505,505,505,98,98,98,98,98,98,98,98,98,98,98,98,98,98,98,98,98,98,20,20,20,20,20,20,20,20</v>
      </c>
      <c r="P242" s="1" t="str">
        <f t="shared" si="132"/>
        <v>(1,1),(1,1),(1,1),(1,1),(1,1),(1,1),(2,3),(2,3),(2,3),(1,2),(1,2),(1,2),(1,2),(1,2),(1,2),(1,2),(1,2),(1,2),(1,2),(1,2),(1,2),(1,2),(1,2),(1,2),(1,2),(1,2),(1,2),(1,2),(1,2),(1,2),(1,1),(1,1),(1,1),(1,1),(1,1),(1,1),(1,1),(1,1)</v>
      </c>
      <c r="Q242" s="3" t="str">
        <f>IF(D242="坦克碎片",VLOOKUP(C242,道具信息!$N$2:$O$291,2,FALSE)&amp;"碎片",VLOOKUP(C242,道具信息!$N$2:$O$291,2,FALSE))</f>
        <v>T3部件</v>
      </c>
      <c r="R242" s="3">
        <f t="shared" si="124"/>
        <v>344</v>
      </c>
      <c r="S242" s="11">
        <f t="shared" si="125"/>
        <v>6.5000000000000002E-2</v>
      </c>
      <c r="T242" s="3" t="str">
        <f>VLOOKUP(Q242,道具信息!$Q$3:$S$20,2,FALSE)</f>
        <v>CHEST_ITEM_TYPE_T3_PART</v>
      </c>
      <c r="U242" s="3" t="str">
        <f>IF(COUNTIF(U$205:U241,T242)=0,T242,"")</f>
        <v/>
      </c>
      <c r="V242" s="3" t="str">
        <f t="shared" si="133"/>
        <v>CHEST_ITEM_TYPE_T3_TANK,CHEST_ITEM_TYPE_T3_SHARD,CHEST_ITEM_TYPE_T2_PART,CHEST_ITEM_TYPE_T3_PART</v>
      </c>
      <c r="W242" s="13" t="str">
        <f t="shared" si="128"/>
        <v/>
      </c>
      <c r="X242" s="3" t="str">
        <f t="shared" si="129"/>
        <v/>
      </c>
      <c r="Y242" s="3" t="str">
        <f t="shared" si="134"/>
        <v>8.6%,51.6%,33.4%,6.5%</v>
      </c>
    </row>
    <row r="243" spans="2:25" x14ac:dyDescent="0.3">
      <c r="B243" s="2">
        <f>数据源!BV275</f>
        <v>7</v>
      </c>
      <c r="C243" s="2" t="str">
        <f>数据源!BW275</f>
        <v>T3HP5</v>
      </c>
      <c r="D243" s="2" t="str">
        <f>数据源!BX275</f>
        <v>部件</v>
      </c>
      <c r="E243" s="2">
        <f>数据源!BY275</f>
        <v>478.79999999999995</v>
      </c>
      <c r="F243" s="2">
        <f>数据源!BZ275</f>
        <v>1</v>
      </c>
      <c r="G243" s="2">
        <f>数据源!CA275</f>
        <v>8.0000000000000002E-3</v>
      </c>
      <c r="H243" s="2">
        <f>数据源!CB275</f>
        <v>2.0050125313283208E-3</v>
      </c>
      <c r="I243" s="2">
        <f>数据源!CC275</f>
        <v>20</v>
      </c>
      <c r="J243" s="3">
        <f t="shared" si="122"/>
        <v>1</v>
      </c>
      <c r="K243" s="3">
        <f t="shared" si="123"/>
        <v>1</v>
      </c>
      <c r="L243" s="3" t="str">
        <f t="shared" si="126"/>
        <v>部件</v>
      </c>
      <c r="M243" s="3">
        <f t="shared" ca="1" si="127"/>
        <v>93205</v>
      </c>
      <c r="N243" s="3" t="str">
        <f t="shared" ca="1" si="130"/>
        <v>11311,12311,13311,11321,12321,13321,51311,52311,53311,51321,52321,53321,92001,92003,92005,92101,92103,92105,92201,92203,92205,92002,92004,92006,92102,92104,92106,92202,92204,92206,93001,93003,93005,93101,93103,93105,93201,93203,93205</v>
      </c>
      <c r="O243" s="3" t="str">
        <f t="shared" si="131"/>
        <v>101,101,101,50,50,50,404,404,404,505,505,505,98,98,98,98,98,98,98,98,98,98,98,98,98,98,98,98,98,98,20,20,20,20,20,20,20,20,20</v>
      </c>
      <c r="P243" s="1" t="str">
        <f t="shared" si="132"/>
        <v>(1,1),(1,1),(1,1),(1,1),(1,1),(1,1),(2,3),(2,3),(2,3),(1,2),(1,2),(1,2),(1,2),(1,2),(1,2),(1,2),(1,2),(1,2),(1,2),(1,2),(1,2),(1,2),(1,2),(1,2),(1,2),(1,2),(1,2),(1,2),(1,2),(1,2),(1,1),(1,1),(1,1),(1,1),(1,1),(1,1),(1,1),(1,1),(1,1)</v>
      </c>
      <c r="Q243" s="3" t="str">
        <f>IF(D243="坦克碎片",VLOOKUP(C243,道具信息!$N$2:$O$291,2,FALSE)&amp;"碎片",VLOOKUP(C243,道具信息!$N$2:$O$291,2,FALSE))</f>
        <v>T3部件</v>
      </c>
      <c r="R243" s="3">
        <f t="shared" si="124"/>
        <v>344</v>
      </c>
      <c r="S243" s="11">
        <f t="shared" si="125"/>
        <v>6.5000000000000002E-2</v>
      </c>
      <c r="T243" s="3" t="str">
        <f>VLOOKUP(Q243,道具信息!$Q$3:$S$20,2,FALSE)</f>
        <v>CHEST_ITEM_TYPE_T3_PART</v>
      </c>
      <c r="U243" s="3" t="str">
        <f>IF(COUNTIF(U$205:U242,T243)=0,T243,"")</f>
        <v/>
      </c>
      <c r="V243" s="3" t="str">
        <f t="shared" si="133"/>
        <v>CHEST_ITEM_TYPE_T3_TANK,CHEST_ITEM_TYPE_T3_SHARD,CHEST_ITEM_TYPE_T2_PART,CHEST_ITEM_TYPE_T3_PART</v>
      </c>
      <c r="W243" s="13" t="str">
        <f t="shared" si="128"/>
        <v/>
      </c>
      <c r="X243" s="3" t="str">
        <f t="shared" si="129"/>
        <v/>
      </c>
      <c r="Y243" s="3" t="str">
        <f t="shared" si="134"/>
        <v>8.6%,51.6%,33.4%,6.5%</v>
      </c>
    </row>
    <row r="244" spans="2:25" x14ac:dyDescent="0.3">
      <c r="B244" s="2">
        <f>数据源!BV276</f>
        <v>7</v>
      </c>
      <c r="C244" s="2" t="str">
        <f>数据源!BW276</f>
        <v>T3LP2</v>
      </c>
      <c r="D244" s="2" t="str">
        <f>数据源!BX276</f>
        <v>部件</v>
      </c>
      <c r="E244" s="2">
        <f>数据源!BY276</f>
        <v>478.79999999999995</v>
      </c>
      <c r="F244" s="2">
        <f>数据源!BZ276</f>
        <v>1</v>
      </c>
      <c r="G244" s="2">
        <f>数据源!CA276</f>
        <v>8.0000000000000002E-3</v>
      </c>
      <c r="H244" s="2">
        <f>数据源!CB276</f>
        <v>2.0050125313283208E-3</v>
      </c>
      <c r="I244" s="2">
        <f>数据源!CC276</f>
        <v>20</v>
      </c>
      <c r="J244" s="3">
        <f t="shared" si="122"/>
        <v>1</v>
      </c>
      <c r="K244" s="3">
        <f t="shared" si="123"/>
        <v>1</v>
      </c>
      <c r="L244" s="3" t="str">
        <f t="shared" ref="L244:L252" si="135">RIGHT(D244,2)</f>
        <v>部件</v>
      </c>
      <c r="M244" s="3">
        <f t="shared" ref="M244:M252" ca="1" si="136">IF(OR(L244="坦克",L244="碎片"),VLOOKUP(C244,INDIRECT("坦克ID"),MATCH(L244&amp;"ID",INDIRECT("坦克标头"),0),FALSE),VLOOKUP(C244,INDIRECT(L244&amp;"ID"),2,FALSE))</f>
        <v>93002</v>
      </c>
      <c r="N244" s="3" t="str">
        <f t="shared" ref="N244:N252" ca="1" si="137">N243&amp;","&amp;M244</f>
        <v>11311,12311,13311,11321,12321,13321,51311,52311,53311,51321,52321,53321,92001,92003,92005,92101,92103,92105,92201,92203,92205,92002,92004,92006,92102,92104,92106,92202,92204,92206,93001,93003,93005,93101,93103,93105,93201,93203,93205,93002</v>
      </c>
      <c r="O244" s="3" t="str">
        <f t="shared" ref="O244:O252" si="138">O243&amp;","&amp;I244</f>
        <v>101,101,101,50,50,50,404,404,404,505,505,505,98,98,98,98,98,98,98,98,98,98,98,98,98,98,98,98,98,98,20,20,20,20,20,20,20,20,20,20</v>
      </c>
      <c r="P244" s="1" t="str">
        <f t="shared" ref="P244:P252" si="139">P243&amp;","&amp;"("&amp;J244&amp;","&amp;K244&amp;")"</f>
        <v>(1,1),(1,1),(1,1),(1,1),(1,1),(1,1),(2,3),(2,3),(2,3),(1,2),(1,2),(1,2),(1,2),(1,2),(1,2),(1,2),(1,2),(1,2),(1,2),(1,2),(1,2),(1,2),(1,2),(1,2),(1,2),(1,2),(1,2),(1,2),(1,2),(1,2),(1,1),(1,1),(1,1),(1,1),(1,1),(1,1),(1,1),(1,1),(1,1),(1,1)</v>
      </c>
      <c r="Q244" s="3" t="str">
        <f>IF(D244="坦克碎片",VLOOKUP(C244,道具信息!$N$2:$O$291,2,FALSE)&amp;"碎片",VLOOKUP(C244,道具信息!$N$2:$O$291,2,FALSE))</f>
        <v>T3部件</v>
      </c>
      <c r="R244" s="3">
        <f t="shared" si="124"/>
        <v>344</v>
      </c>
      <c r="S244" s="11">
        <f t="shared" si="125"/>
        <v>6.5000000000000002E-2</v>
      </c>
      <c r="T244" s="3" t="str">
        <f>VLOOKUP(Q244,道具信息!$Q$3:$S$20,2,FALSE)</f>
        <v>CHEST_ITEM_TYPE_T3_PART</v>
      </c>
      <c r="U244" s="3" t="str">
        <f>IF(COUNTIF(U$205:U243,T244)=0,T244,"")</f>
        <v/>
      </c>
      <c r="V244" s="3" t="str">
        <f t="shared" ref="V244:V252" si="140">IF(U244&lt;&gt;"",V243&amp;","&amp;U244,V243)</f>
        <v>CHEST_ITEM_TYPE_T3_TANK,CHEST_ITEM_TYPE_T3_SHARD,CHEST_ITEM_TYPE_T2_PART,CHEST_ITEM_TYPE_T3_PART</v>
      </c>
      <c r="W244" s="13" t="str">
        <f t="shared" ref="W244:W252" si="141">IF(U244&lt;&gt;"",ROUND(S244*100%,3),"")</f>
        <v/>
      </c>
      <c r="X244" s="3" t="str">
        <f t="shared" ref="X244:X252" si="142">TEXT(W244,"0.0%")</f>
        <v/>
      </c>
      <c r="Y244" s="3" t="str">
        <f t="shared" ref="Y244:Y252" si="143">IF(X244&lt;&gt;"",Y243&amp;","&amp;X244,Y243)</f>
        <v>8.6%,51.6%,33.4%,6.5%</v>
      </c>
    </row>
    <row r="245" spans="2:25" x14ac:dyDescent="0.3">
      <c r="B245" s="2">
        <f>数据源!BV277</f>
        <v>7</v>
      </c>
      <c r="C245" s="2" t="str">
        <f>数据源!BW277</f>
        <v>T3LP4</v>
      </c>
      <c r="D245" s="2" t="str">
        <f>数据源!BX277</f>
        <v>部件</v>
      </c>
      <c r="E245" s="2">
        <f>数据源!BY277</f>
        <v>478.79999999999995</v>
      </c>
      <c r="F245" s="2">
        <f>数据源!BZ277</f>
        <v>1</v>
      </c>
      <c r="G245" s="2">
        <f>数据源!CA277</f>
        <v>7.0000000000000001E-3</v>
      </c>
      <c r="H245" s="2">
        <f>数据源!CB277</f>
        <v>1.7543859649122807E-3</v>
      </c>
      <c r="I245" s="2">
        <f>数据源!CC277</f>
        <v>18</v>
      </c>
      <c r="J245" s="3">
        <f t="shared" si="122"/>
        <v>1</v>
      </c>
      <c r="K245" s="3">
        <f t="shared" si="123"/>
        <v>1</v>
      </c>
      <c r="L245" s="3" t="str">
        <f t="shared" si="135"/>
        <v>部件</v>
      </c>
      <c r="M245" s="3">
        <f t="shared" ca="1" si="136"/>
        <v>93004</v>
      </c>
      <c r="N245" s="3" t="str">
        <f t="shared" ca="1" si="137"/>
        <v>11311,12311,13311,11321,12321,13321,51311,52311,53311,51321,52321,53321,92001,92003,92005,92101,92103,92105,92201,92203,92205,92002,92004,92006,92102,92104,92106,92202,92204,92206,93001,93003,93005,93101,93103,93105,93201,93203,93205,93002,93004</v>
      </c>
      <c r="O245" s="3" t="str">
        <f t="shared" si="138"/>
        <v>101,101,101,50,50,50,404,404,404,505,505,505,98,98,98,98,98,98,98,98,98,98,98,98,98,98,98,98,98,98,20,20,20,20,20,20,20,20,20,20,18</v>
      </c>
      <c r="P245" s="1" t="str">
        <f t="shared" si="139"/>
        <v>(1,1),(1,1),(1,1),(1,1),(1,1),(1,1),(2,3),(2,3),(2,3),(1,2),(1,2),(1,2),(1,2),(1,2),(1,2),(1,2),(1,2),(1,2),(1,2),(1,2),(1,2),(1,2),(1,2),(1,2),(1,2),(1,2),(1,2),(1,2),(1,2),(1,2),(1,1),(1,1),(1,1),(1,1),(1,1),(1,1),(1,1),(1,1),(1,1),(1,1),(1,1)</v>
      </c>
      <c r="Q245" s="3" t="str">
        <f>IF(D245="坦克碎片",VLOOKUP(C245,道具信息!$N$2:$O$291,2,FALSE)&amp;"碎片",VLOOKUP(C245,道具信息!$N$2:$O$291,2,FALSE))</f>
        <v>T3部件</v>
      </c>
      <c r="R245" s="3">
        <f t="shared" si="124"/>
        <v>344</v>
      </c>
      <c r="S245" s="11">
        <f t="shared" si="125"/>
        <v>6.5000000000000002E-2</v>
      </c>
      <c r="T245" s="3" t="str">
        <f>VLOOKUP(Q245,道具信息!$Q$3:$S$20,2,FALSE)</f>
        <v>CHEST_ITEM_TYPE_T3_PART</v>
      </c>
      <c r="U245" s="3" t="str">
        <f>IF(COUNTIF(U$205:U244,T245)=0,T245,"")</f>
        <v/>
      </c>
      <c r="V245" s="3" t="str">
        <f t="shared" si="140"/>
        <v>CHEST_ITEM_TYPE_T3_TANK,CHEST_ITEM_TYPE_T3_SHARD,CHEST_ITEM_TYPE_T2_PART,CHEST_ITEM_TYPE_T3_PART</v>
      </c>
      <c r="W245" s="13" t="str">
        <f t="shared" si="141"/>
        <v/>
      </c>
      <c r="X245" s="3" t="str">
        <f t="shared" si="142"/>
        <v/>
      </c>
      <c r="Y245" s="3" t="str">
        <f t="shared" si="143"/>
        <v>8.6%,51.6%,33.4%,6.5%</v>
      </c>
    </row>
    <row r="246" spans="2:25" x14ac:dyDescent="0.3">
      <c r="B246" s="2">
        <f>数据源!BV278</f>
        <v>7</v>
      </c>
      <c r="C246" s="2" t="str">
        <f>数据源!BW278</f>
        <v>T3LP6</v>
      </c>
      <c r="D246" s="2" t="str">
        <f>数据源!BX278</f>
        <v>部件</v>
      </c>
      <c r="E246" s="2">
        <f>数据源!BY278</f>
        <v>478.79999999999995</v>
      </c>
      <c r="F246" s="2">
        <f>数据源!BZ278</f>
        <v>1</v>
      </c>
      <c r="G246" s="2">
        <f>数据源!CA278</f>
        <v>7.0000000000000001E-3</v>
      </c>
      <c r="H246" s="2">
        <f>数据源!CB278</f>
        <v>1.7543859649122807E-3</v>
      </c>
      <c r="I246" s="2">
        <f>数据源!CC278</f>
        <v>18</v>
      </c>
      <c r="J246" s="3">
        <f t="shared" si="122"/>
        <v>1</v>
      </c>
      <c r="K246" s="3">
        <f t="shared" si="123"/>
        <v>1</v>
      </c>
      <c r="L246" s="3" t="str">
        <f t="shared" si="135"/>
        <v>部件</v>
      </c>
      <c r="M246" s="3">
        <f t="shared" ca="1" si="136"/>
        <v>93006</v>
      </c>
      <c r="N246" s="3" t="str">
        <f t="shared" ca="1" si="137"/>
        <v>11311,12311,13311,11321,12321,13321,51311,52311,53311,51321,52321,53321,92001,92003,92005,92101,92103,92105,92201,92203,92205,92002,92004,92006,92102,92104,92106,92202,92204,92206,93001,93003,93005,93101,93103,93105,93201,93203,93205,93002,93004,93006</v>
      </c>
      <c r="O246" s="3" t="str">
        <f t="shared" si="138"/>
        <v>101,101,101,50,50,50,404,404,404,505,505,505,98,98,98,98,98,98,98,98,98,98,98,98,98,98,98,98,98,98,20,20,20,20,20,20,20,20,20,20,18,18</v>
      </c>
      <c r="P246" s="1" t="str">
        <f t="shared" si="139"/>
        <v>(1,1),(1,1),(1,1),(1,1),(1,1),(1,1),(2,3),(2,3),(2,3),(1,2),(1,2),(1,2),(1,2),(1,2),(1,2),(1,2),(1,2),(1,2),(1,2),(1,2),(1,2),(1,2),(1,2),(1,2),(1,2),(1,2),(1,2),(1,2),(1,2),(1,2),(1,1),(1,1),(1,1),(1,1),(1,1),(1,1),(1,1),(1,1),(1,1),(1,1),(1,1),(1,1)</v>
      </c>
      <c r="Q246" s="3" t="str">
        <f>IF(D246="坦克碎片",VLOOKUP(C246,道具信息!$N$2:$O$291,2,FALSE)&amp;"碎片",VLOOKUP(C246,道具信息!$N$2:$O$291,2,FALSE))</f>
        <v>T3部件</v>
      </c>
      <c r="R246" s="3">
        <f t="shared" si="124"/>
        <v>344</v>
      </c>
      <c r="S246" s="11">
        <f t="shared" si="125"/>
        <v>6.5000000000000002E-2</v>
      </c>
      <c r="T246" s="3" t="str">
        <f>VLOOKUP(Q246,道具信息!$Q$3:$S$20,2,FALSE)</f>
        <v>CHEST_ITEM_TYPE_T3_PART</v>
      </c>
      <c r="U246" s="3" t="str">
        <f>IF(COUNTIF(U$205:U245,T246)=0,T246,"")</f>
        <v/>
      </c>
      <c r="V246" s="3" t="str">
        <f t="shared" si="140"/>
        <v>CHEST_ITEM_TYPE_T3_TANK,CHEST_ITEM_TYPE_T3_SHARD,CHEST_ITEM_TYPE_T2_PART,CHEST_ITEM_TYPE_T3_PART</v>
      </c>
      <c r="W246" s="13" t="str">
        <f t="shared" si="141"/>
        <v/>
      </c>
      <c r="X246" s="3" t="str">
        <f t="shared" si="142"/>
        <v/>
      </c>
      <c r="Y246" s="3" t="str">
        <f t="shared" si="143"/>
        <v>8.6%,51.6%,33.4%,6.5%</v>
      </c>
    </row>
    <row r="247" spans="2:25" x14ac:dyDescent="0.3">
      <c r="B247" s="2">
        <f>数据源!BV279</f>
        <v>7</v>
      </c>
      <c r="C247" s="2" t="str">
        <f>数据源!BW279</f>
        <v>T3MP2</v>
      </c>
      <c r="D247" s="2" t="str">
        <f>数据源!BX279</f>
        <v>部件</v>
      </c>
      <c r="E247" s="2">
        <f>数据源!BY279</f>
        <v>478.79999999999995</v>
      </c>
      <c r="F247" s="2">
        <f>数据源!BZ279</f>
        <v>1</v>
      </c>
      <c r="G247" s="2">
        <f>数据源!CA279</f>
        <v>7.0000000000000001E-3</v>
      </c>
      <c r="H247" s="2">
        <f>数据源!CB279</f>
        <v>1.7543859649122807E-3</v>
      </c>
      <c r="I247" s="2">
        <f>数据源!CC279</f>
        <v>18</v>
      </c>
      <c r="J247" s="3">
        <f t="shared" si="122"/>
        <v>1</v>
      </c>
      <c r="K247" s="3">
        <f t="shared" si="123"/>
        <v>1</v>
      </c>
      <c r="L247" s="3" t="str">
        <f t="shared" si="135"/>
        <v>部件</v>
      </c>
      <c r="M247" s="3">
        <f t="shared" ca="1" si="136"/>
        <v>93102</v>
      </c>
      <c r="N247" s="3" t="str">
        <f t="shared" ca="1" si="137"/>
        <v>11311,12311,13311,11321,12321,13321,51311,52311,53311,51321,52321,53321,92001,92003,92005,92101,92103,92105,92201,92203,92205,92002,92004,92006,92102,92104,92106,92202,92204,92206,93001,93003,93005,93101,93103,93105,93201,93203,93205,93002,93004,93006,93102</v>
      </c>
      <c r="O247" s="3" t="str">
        <f t="shared" si="138"/>
        <v>101,101,101,50,50,50,404,404,404,505,505,505,98,98,98,98,98,98,98,98,98,98,98,98,98,98,98,98,98,98,20,20,20,20,20,20,20,20,20,20,18,18,18</v>
      </c>
      <c r="P247" s="1" t="str">
        <f t="shared" si="139"/>
        <v>(1,1),(1,1),(1,1),(1,1),(1,1),(1,1),(2,3),(2,3),(2,3),(1,2),(1,2),(1,2),(1,2),(1,2),(1,2),(1,2),(1,2),(1,2),(1,2),(1,2),(1,2),(1,2),(1,2),(1,2),(1,2),(1,2),(1,2),(1,2),(1,2),(1,2),(1,1),(1,1),(1,1),(1,1),(1,1),(1,1),(1,1),(1,1),(1,1),(1,1),(1,1),(1,1),(1,1)</v>
      </c>
      <c r="Q247" s="3" t="str">
        <f>IF(D247="坦克碎片",VLOOKUP(C247,道具信息!$N$2:$O$291,2,FALSE)&amp;"碎片",VLOOKUP(C247,道具信息!$N$2:$O$291,2,FALSE))</f>
        <v>T3部件</v>
      </c>
      <c r="R247" s="3">
        <f t="shared" si="124"/>
        <v>344</v>
      </c>
      <c r="S247" s="11">
        <f t="shared" si="125"/>
        <v>6.5000000000000002E-2</v>
      </c>
      <c r="T247" s="3" t="str">
        <f>VLOOKUP(Q247,道具信息!$Q$3:$S$20,2,FALSE)</f>
        <v>CHEST_ITEM_TYPE_T3_PART</v>
      </c>
      <c r="U247" s="3" t="str">
        <f>IF(COUNTIF(U$205:U246,T247)=0,T247,"")</f>
        <v/>
      </c>
      <c r="V247" s="3" t="str">
        <f t="shared" si="140"/>
        <v>CHEST_ITEM_TYPE_T3_TANK,CHEST_ITEM_TYPE_T3_SHARD,CHEST_ITEM_TYPE_T2_PART,CHEST_ITEM_TYPE_T3_PART</v>
      </c>
      <c r="W247" s="13" t="str">
        <f t="shared" si="141"/>
        <v/>
      </c>
      <c r="X247" s="3" t="str">
        <f t="shared" si="142"/>
        <v/>
      </c>
      <c r="Y247" s="3" t="str">
        <f t="shared" si="143"/>
        <v>8.6%,51.6%,33.4%,6.5%</v>
      </c>
    </row>
    <row r="248" spans="2:25" x14ac:dyDescent="0.3">
      <c r="B248" s="2">
        <f>数据源!BV280</f>
        <v>7</v>
      </c>
      <c r="C248" s="2" t="str">
        <f>数据源!BW280</f>
        <v>T3MP4</v>
      </c>
      <c r="D248" s="2" t="str">
        <f>数据源!BX280</f>
        <v>部件</v>
      </c>
      <c r="E248" s="2">
        <f>数据源!BY280</f>
        <v>478.79999999999995</v>
      </c>
      <c r="F248" s="2">
        <f>数据源!BZ280</f>
        <v>1</v>
      </c>
      <c r="G248" s="2">
        <f>数据源!CA280</f>
        <v>7.0000000000000001E-3</v>
      </c>
      <c r="H248" s="2">
        <f>数据源!CB280</f>
        <v>1.7543859649122807E-3</v>
      </c>
      <c r="I248" s="2">
        <f>数据源!CC280</f>
        <v>18</v>
      </c>
      <c r="J248" s="3">
        <f t="shared" si="122"/>
        <v>1</v>
      </c>
      <c r="K248" s="3">
        <f t="shared" si="123"/>
        <v>1</v>
      </c>
      <c r="L248" s="3" t="str">
        <f t="shared" si="135"/>
        <v>部件</v>
      </c>
      <c r="M248" s="3">
        <f t="shared" ca="1" si="136"/>
        <v>93104</v>
      </c>
      <c r="N248" s="3" t="str">
        <f t="shared" ca="1" si="137"/>
        <v>11311,12311,13311,11321,12321,13321,51311,52311,53311,51321,52321,53321,92001,92003,92005,92101,92103,92105,92201,92203,92205,92002,92004,92006,92102,92104,92106,92202,92204,92206,93001,93003,93005,93101,93103,93105,93201,93203,93205,93002,93004,93006,93102,93104</v>
      </c>
      <c r="O248" s="3" t="str">
        <f t="shared" si="138"/>
        <v>101,101,101,50,50,50,404,404,404,505,505,505,98,98,98,98,98,98,98,98,98,98,98,98,98,98,98,98,98,98,20,20,20,20,20,20,20,20,20,20,18,18,18,18</v>
      </c>
      <c r="P248" s="1" t="str">
        <f t="shared" si="139"/>
        <v>(1,1),(1,1),(1,1),(1,1),(1,1),(1,1),(2,3),(2,3),(2,3),(1,2),(1,2),(1,2),(1,2),(1,2),(1,2),(1,2),(1,2),(1,2),(1,2),(1,2),(1,2),(1,2),(1,2),(1,2),(1,2),(1,2),(1,2),(1,2),(1,2),(1,2),(1,1),(1,1),(1,1),(1,1),(1,1),(1,1),(1,1),(1,1),(1,1),(1,1),(1,1),(1,1),(1,1),(1,1)</v>
      </c>
      <c r="Q248" s="3" t="str">
        <f>IF(D248="坦克碎片",VLOOKUP(C248,道具信息!$N$2:$O$291,2,FALSE)&amp;"碎片",VLOOKUP(C248,道具信息!$N$2:$O$291,2,FALSE))</f>
        <v>T3部件</v>
      </c>
      <c r="R248" s="3">
        <f t="shared" si="124"/>
        <v>344</v>
      </c>
      <c r="S248" s="11">
        <f t="shared" si="125"/>
        <v>6.5000000000000002E-2</v>
      </c>
      <c r="T248" s="3" t="str">
        <f>VLOOKUP(Q248,道具信息!$Q$3:$S$20,2,FALSE)</f>
        <v>CHEST_ITEM_TYPE_T3_PART</v>
      </c>
      <c r="U248" s="3" t="str">
        <f>IF(COUNTIF(U$205:U247,T248)=0,T248,"")</f>
        <v/>
      </c>
      <c r="V248" s="3" t="str">
        <f t="shared" si="140"/>
        <v>CHEST_ITEM_TYPE_T3_TANK,CHEST_ITEM_TYPE_T3_SHARD,CHEST_ITEM_TYPE_T2_PART,CHEST_ITEM_TYPE_T3_PART</v>
      </c>
      <c r="W248" s="13" t="str">
        <f t="shared" si="141"/>
        <v/>
      </c>
      <c r="X248" s="3" t="str">
        <f t="shared" si="142"/>
        <v/>
      </c>
      <c r="Y248" s="3" t="str">
        <f t="shared" si="143"/>
        <v>8.6%,51.6%,33.4%,6.5%</v>
      </c>
    </row>
    <row r="249" spans="2:25" x14ac:dyDescent="0.3">
      <c r="B249" s="2">
        <f>数据源!BV281</f>
        <v>7</v>
      </c>
      <c r="C249" s="2" t="str">
        <f>数据源!BW281</f>
        <v>T3MP6</v>
      </c>
      <c r="D249" s="2" t="str">
        <f>数据源!BX281</f>
        <v>部件</v>
      </c>
      <c r="E249" s="2">
        <f>数据源!BY281</f>
        <v>478.79999999999995</v>
      </c>
      <c r="F249" s="2">
        <f>数据源!BZ281</f>
        <v>1</v>
      </c>
      <c r="G249" s="2">
        <f>数据源!CA281</f>
        <v>7.0000000000000001E-3</v>
      </c>
      <c r="H249" s="2">
        <f>数据源!CB281</f>
        <v>1.7543859649122807E-3</v>
      </c>
      <c r="I249" s="2">
        <f>数据源!CC281</f>
        <v>18</v>
      </c>
      <c r="J249" s="3">
        <f t="shared" si="122"/>
        <v>1</v>
      </c>
      <c r="K249" s="3">
        <f t="shared" si="123"/>
        <v>1</v>
      </c>
      <c r="L249" s="3" t="str">
        <f t="shared" si="135"/>
        <v>部件</v>
      </c>
      <c r="M249" s="3">
        <f t="shared" ca="1" si="136"/>
        <v>93106</v>
      </c>
      <c r="N249" s="3" t="str">
        <f t="shared" ca="1" si="137"/>
        <v>11311,12311,13311,11321,12321,13321,51311,52311,53311,51321,52321,53321,92001,92003,92005,92101,92103,92105,92201,92203,92205,92002,92004,92006,92102,92104,92106,92202,92204,92206,93001,93003,93005,93101,93103,93105,93201,93203,93205,93002,93004,93006,93102,93104,93106</v>
      </c>
      <c r="O249" s="3" t="str">
        <f t="shared" si="138"/>
        <v>101,101,101,50,50,50,404,404,404,505,505,505,98,98,98,98,98,98,98,98,98,98,98,98,98,98,98,98,98,98,20,20,20,20,20,20,20,20,20,20,18,18,18,18,18</v>
      </c>
      <c r="P249" s="1" t="str">
        <f t="shared" si="139"/>
        <v>(1,1),(1,1),(1,1),(1,1),(1,1),(1,1),(2,3),(2,3),(2,3),(1,2),(1,2),(1,2),(1,2),(1,2),(1,2),(1,2),(1,2),(1,2),(1,2),(1,2),(1,2),(1,2),(1,2),(1,2),(1,2),(1,2),(1,2),(1,2),(1,2),(1,2),(1,1),(1,1),(1,1),(1,1),(1,1),(1,1),(1,1),(1,1),(1,1),(1,1),(1,1),(1,1),(1,1),(1,1),(1,1)</v>
      </c>
      <c r="Q249" s="3" t="str">
        <f>IF(D249="坦克碎片",VLOOKUP(C249,道具信息!$N$2:$O$291,2,FALSE)&amp;"碎片",VLOOKUP(C249,道具信息!$N$2:$O$291,2,FALSE))</f>
        <v>T3部件</v>
      </c>
      <c r="R249" s="3">
        <f t="shared" si="124"/>
        <v>344</v>
      </c>
      <c r="S249" s="11">
        <f t="shared" si="125"/>
        <v>6.5000000000000002E-2</v>
      </c>
      <c r="T249" s="3" t="str">
        <f>VLOOKUP(Q249,道具信息!$Q$3:$S$20,2,FALSE)</f>
        <v>CHEST_ITEM_TYPE_T3_PART</v>
      </c>
      <c r="U249" s="3" t="str">
        <f>IF(COUNTIF(U$205:U248,T249)=0,T249,"")</f>
        <v/>
      </c>
      <c r="V249" s="3" t="str">
        <f t="shared" si="140"/>
        <v>CHEST_ITEM_TYPE_T3_TANK,CHEST_ITEM_TYPE_T3_SHARD,CHEST_ITEM_TYPE_T2_PART,CHEST_ITEM_TYPE_T3_PART</v>
      </c>
      <c r="W249" s="13" t="str">
        <f t="shared" si="141"/>
        <v/>
      </c>
      <c r="X249" s="3" t="str">
        <f t="shared" si="142"/>
        <v/>
      </c>
      <c r="Y249" s="3" t="str">
        <f t="shared" si="143"/>
        <v>8.6%,51.6%,33.4%,6.5%</v>
      </c>
    </row>
    <row r="250" spans="2:25" x14ac:dyDescent="0.3">
      <c r="B250" s="2">
        <f>数据源!BV282</f>
        <v>7</v>
      </c>
      <c r="C250" s="2" t="str">
        <f>数据源!BW282</f>
        <v>T3HP2</v>
      </c>
      <c r="D250" s="2" t="str">
        <f>数据源!BX282</f>
        <v>部件</v>
      </c>
      <c r="E250" s="2">
        <f>数据源!BY282</f>
        <v>478.79999999999995</v>
      </c>
      <c r="F250" s="2">
        <f>数据源!BZ282</f>
        <v>1</v>
      </c>
      <c r="G250" s="2">
        <f>数据源!CA282</f>
        <v>7.0000000000000001E-3</v>
      </c>
      <c r="H250" s="2">
        <f>数据源!CB282</f>
        <v>1.7543859649122807E-3</v>
      </c>
      <c r="I250" s="2">
        <f>数据源!CC282</f>
        <v>18</v>
      </c>
      <c r="J250" s="3">
        <f t="shared" si="122"/>
        <v>1</v>
      </c>
      <c r="K250" s="3">
        <f t="shared" si="123"/>
        <v>1</v>
      </c>
      <c r="L250" s="3" t="str">
        <f t="shared" si="135"/>
        <v>部件</v>
      </c>
      <c r="M250" s="3">
        <f t="shared" ca="1" si="136"/>
        <v>93202</v>
      </c>
      <c r="N250" s="3" t="str">
        <f t="shared" ca="1" si="137"/>
        <v>11311,12311,13311,11321,12321,13321,51311,52311,53311,51321,52321,53321,92001,92003,92005,92101,92103,92105,92201,92203,92205,92002,92004,92006,92102,92104,92106,92202,92204,92206,93001,93003,93005,93101,93103,93105,93201,93203,93205,93002,93004,93006,93102,93104,93106,93202</v>
      </c>
      <c r="O250" s="3" t="str">
        <f t="shared" si="138"/>
        <v>101,101,101,50,50,50,404,404,404,505,505,505,98,98,98,98,98,98,98,98,98,98,98,98,98,98,98,98,98,98,20,20,20,20,20,20,20,20,20,20,18,18,18,18,18,18</v>
      </c>
      <c r="P250" s="1" t="str">
        <f t="shared" si="139"/>
        <v>(1,1),(1,1),(1,1),(1,1),(1,1),(1,1),(2,3),(2,3),(2,3),(1,2),(1,2),(1,2),(1,2),(1,2),(1,2),(1,2),(1,2),(1,2),(1,2),(1,2),(1,2),(1,2),(1,2),(1,2),(1,2),(1,2),(1,2),(1,2),(1,2),(1,2),(1,1),(1,1),(1,1),(1,1),(1,1),(1,1),(1,1),(1,1),(1,1),(1,1),(1,1),(1,1),(1,1),(1,1),(1,1),(1,1)</v>
      </c>
      <c r="Q250" s="3" t="str">
        <f>IF(D250="坦克碎片",VLOOKUP(C250,道具信息!$N$2:$O$291,2,FALSE)&amp;"碎片",VLOOKUP(C250,道具信息!$N$2:$O$291,2,FALSE))</f>
        <v>T3部件</v>
      </c>
      <c r="R250" s="3">
        <f t="shared" si="124"/>
        <v>344</v>
      </c>
      <c r="S250" s="11">
        <f t="shared" si="125"/>
        <v>6.5000000000000002E-2</v>
      </c>
      <c r="T250" s="3" t="str">
        <f>VLOOKUP(Q250,道具信息!$Q$3:$S$20,2,FALSE)</f>
        <v>CHEST_ITEM_TYPE_T3_PART</v>
      </c>
      <c r="U250" s="3" t="str">
        <f>IF(COUNTIF(U$205:U249,T250)=0,T250,"")</f>
        <v/>
      </c>
      <c r="V250" s="3" t="str">
        <f t="shared" si="140"/>
        <v>CHEST_ITEM_TYPE_T3_TANK,CHEST_ITEM_TYPE_T3_SHARD,CHEST_ITEM_TYPE_T2_PART,CHEST_ITEM_TYPE_T3_PART</v>
      </c>
      <c r="W250" s="13" t="str">
        <f t="shared" si="141"/>
        <v/>
      </c>
      <c r="X250" s="3" t="str">
        <f t="shared" si="142"/>
        <v/>
      </c>
      <c r="Y250" s="3" t="str">
        <f t="shared" si="143"/>
        <v>8.6%,51.6%,33.4%,6.5%</v>
      </c>
    </row>
    <row r="251" spans="2:25" x14ac:dyDescent="0.3">
      <c r="B251" s="2">
        <f>数据源!BV283</f>
        <v>7</v>
      </c>
      <c r="C251" s="2" t="str">
        <f>数据源!BW283</f>
        <v>T3HP4</v>
      </c>
      <c r="D251" s="2" t="str">
        <f>数据源!BX283</f>
        <v>部件</v>
      </c>
      <c r="E251" s="2">
        <f>数据源!BY283</f>
        <v>478.79999999999995</v>
      </c>
      <c r="F251" s="2">
        <f>数据源!BZ283</f>
        <v>1</v>
      </c>
      <c r="G251" s="2">
        <f>数据源!CA283</f>
        <v>7.0000000000000001E-3</v>
      </c>
      <c r="H251" s="2">
        <f>数据源!CB283</f>
        <v>1.7543859649122807E-3</v>
      </c>
      <c r="I251" s="2">
        <f>数据源!CC283</f>
        <v>18</v>
      </c>
      <c r="J251" s="3">
        <f t="shared" si="122"/>
        <v>1</v>
      </c>
      <c r="K251" s="3">
        <f t="shared" si="123"/>
        <v>1</v>
      </c>
      <c r="L251" s="3" t="str">
        <f t="shared" si="135"/>
        <v>部件</v>
      </c>
      <c r="M251" s="3">
        <f t="shared" ca="1" si="136"/>
        <v>93204</v>
      </c>
      <c r="N251" s="3" t="str">
        <f t="shared" ca="1" si="137"/>
        <v>11311,12311,13311,11321,12321,13321,51311,52311,53311,51321,52321,53321,92001,92003,92005,92101,92103,92105,92201,92203,92205,92002,92004,92006,92102,92104,92106,92202,92204,92206,93001,93003,93005,93101,93103,93105,93201,93203,93205,93002,93004,93006,93102,93104,93106,93202,93204</v>
      </c>
      <c r="O251" s="3" t="str">
        <f t="shared" si="138"/>
        <v>101,101,101,50,50,50,404,404,404,505,505,505,98,98,98,98,98,98,98,98,98,98,98,98,98,98,98,98,98,98,20,20,20,20,20,20,20,20,20,20,18,18,18,18,18,18,18</v>
      </c>
      <c r="P251" s="1" t="str">
        <f t="shared" si="139"/>
        <v>(1,1),(1,1),(1,1),(1,1),(1,1),(1,1),(2,3),(2,3),(2,3),(1,2),(1,2),(1,2),(1,2),(1,2),(1,2),(1,2),(1,2),(1,2),(1,2),(1,2),(1,2),(1,2),(1,2),(1,2),(1,2),(1,2),(1,2),(1,2),(1,2),(1,2),(1,1),(1,1),(1,1),(1,1),(1,1),(1,1),(1,1),(1,1),(1,1),(1,1),(1,1),(1,1),(1,1),(1,1),(1,1),(1,1),(1,1)</v>
      </c>
      <c r="Q251" s="3" t="str">
        <f>IF(D251="坦克碎片",VLOOKUP(C251,道具信息!$N$2:$O$291,2,FALSE)&amp;"碎片",VLOOKUP(C251,道具信息!$N$2:$O$291,2,FALSE))</f>
        <v>T3部件</v>
      </c>
      <c r="R251" s="3">
        <f t="shared" si="124"/>
        <v>344</v>
      </c>
      <c r="S251" s="11">
        <f t="shared" si="125"/>
        <v>6.5000000000000002E-2</v>
      </c>
      <c r="T251" s="3" t="str">
        <f>VLOOKUP(Q251,道具信息!$Q$3:$S$20,2,FALSE)</f>
        <v>CHEST_ITEM_TYPE_T3_PART</v>
      </c>
      <c r="U251" s="3" t="str">
        <f>IF(COUNTIF(U$205:U250,T251)=0,T251,"")</f>
        <v/>
      </c>
      <c r="V251" s="3" t="str">
        <f t="shared" si="140"/>
        <v>CHEST_ITEM_TYPE_T3_TANK,CHEST_ITEM_TYPE_T3_SHARD,CHEST_ITEM_TYPE_T2_PART,CHEST_ITEM_TYPE_T3_PART</v>
      </c>
      <c r="W251" s="13" t="str">
        <f t="shared" si="141"/>
        <v/>
      </c>
      <c r="X251" s="3" t="str">
        <f t="shared" si="142"/>
        <v/>
      </c>
      <c r="Y251" s="3" t="str">
        <f t="shared" si="143"/>
        <v>8.6%,51.6%,33.4%,6.5%</v>
      </c>
    </row>
    <row r="252" spans="2:25" x14ac:dyDescent="0.3">
      <c r="B252" s="2">
        <f>数据源!BV284</f>
        <v>7</v>
      </c>
      <c r="C252" s="2" t="str">
        <f>数据源!BW284</f>
        <v>T3HP6</v>
      </c>
      <c r="D252" s="2" t="str">
        <f>数据源!BX284</f>
        <v>部件</v>
      </c>
      <c r="E252" s="2">
        <f>数据源!BY284</f>
        <v>478.79999999999995</v>
      </c>
      <c r="F252" s="2">
        <f>数据源!BZ284</f>
        <v>1</v>
      </c>
      <c r="G252" s="2">
        <f>数据源!CA284</f>
        <v>7.0000000000000001E-3</v>
      </c>
      <c r="H252" s="2">
        <f>数据源!CB284</f>
        <v>1.7543859649122807E-3</v>
      </c>
      <c r="I252" s="2">
        <f>数据源!CC284</f>
        <v>18</v>
      </c>
      <c r="J252" s="3">
        <f t="shared" si="122"/>
        <v>1</v>
      </c>
      <c r="K252" s="3">
        <f t="shared" si="123"/>
        <v>1</v>
      </c>
      <c r="L252" s="3" t="str">
        <f t="shared" si="135"/>
        <v>部件</v>
      </c>
      <c r="M252" s="3">
        <f t="shared" ca="1" si="136"/>
        <v>93206</v>
      </c>
      <c r="N252" s="3" t="str">
        <f t="shared" ca="1" si="137"/>
        <v>11311,12311,13311,11321,12321,13321,51311,52311,53311,51321,52321,53321,92001,92003,92005,92101,92103,92105,92201,92203,92205,92002,92004,92006,92102,92104,92106,92202,92204,92206,93001,93003,93005,93101,93103,93105,93201,93203,93205,93002,93004,93006,93102,93104,93106,93202,93204,93206</v>
      </c>
      <c r="O252" s="3" t="str">
        <f t="shared" si="138"/>
        <v>101,101,101,50,50,50,404,404,404,505,505,505,98,98,98,98,98,98,98,98,98,98,98,98,98,98,98,98,98,98,20,20,20,20,20,20,20,20,20,20,18,18,18,18,18,18,18,18</v>
      </c>
      <c r="P252" s="1" t="str">
        <f t="shared" si="139"/>
        <v>(1,1),(1,1),(1,1),(1,1),(1,1),(1,1),(2,3),(2,3),(2,3),(1,2),(1,2),(1,2),(1,2),(1,2),(1,2),(1,2),(1,2),(1,2),(1,2),(1,2),(1,2),(1,2),(1,2),(1,2),(1,2),(1,2),(1,2),(1,2),(1,2),(1,2),(1,1),(1,1),(1,1),(1,1),(1,1),(1,1),(1,1),(1,1),(1,1),(1,1),(1,1),(1,1),(1,1),(1,1),(1,1),(1,1),(1,1),(1,1)</v>
      </c>
      <c r="Q252" s="3" t="str">
        <f>IF(D252="坦克碎片",VLOOKUP(C252,道具信息!$N$2:$O$291,2,FALSE)&amp;"碎片",VLOOKUP(C252,道具信息!$N$2:$O$291,2,FALSE))</f>
        <v>T3部件</v>
      </c>
      <c r="R252" s="3">
        <f t="shared" si="124"/>
        <v>344</v>
      </c>
      <c r="S252" s="11">
        <f t="shared" si="125"/>
        <v>6.5000000000000002E-2</v>
      </c>
      <c r="T252" s="3" t="str">
        <f>VLOOKUP(Q252,道具信息!$Q$3:$S$20,2,FALSE)</f>
        <v>CHEST_ITEM_TYPE_T3_PART</v>
      </c>
      <c r="U252" s="3" t="str">
        <f>IF(COUNTIF(U$205:U251,T252)=0,T252,"")</f>
        <v/>
      </c>
      <c r="V252" s="3" t="str">
        <f t="shared" si="140"/>
        <v>CHEST_ITEM_TYPE_T3_TANK,CHEST_ITEM_TYPE_T3_SHARD,CHEST_ITEM_TYPE_T2_PART,CHEST_ITEM_TYPE_T3_PART</v>
      </c>
      <c r="W252" s="13" t="str">
        <f t="shared" si="141"/>
        <v/>
      </c>
      <c r="X252" s="3" t="str">
        <f t="shared" si="142"/>
        <v/>
      </c>
      <c r="Y252" s="3" t="str">
        <f t="shared" si="143"/>
        <v>8.6%,51.6%,33.4%,6.5%</v>
      </c>
    </row>
    <row r="253" spans="2:25" x14ac:dyDescent="0.3">
      <c r="N253" s="3" t="str">
        <f ca="1">"["&amp;N252&amp;"]"</f>
        <v>[11311,12311,13311,11321,12321,13321,51311,52311,53311,51321,52321,53321,92001,92003,92005,92101,92103,92105,92201,92203,92205,92002,92004,92006,92102,92104,92106,92202,92204,92206,93001,93003,93005,93101,93103,93105,93201,93203,93205,93002,93004,93006,93102,93104,93106,93202,93204,93206]</v>
      </c>
      <c r="O253" s="3" t="str">
        <f>"["&amp;O252&amp;"]"</f>
        <v>[101,101,101,50,50,50,404,404,404,505,505,505,98,98,98,98,98,98,98,98,98,98,98,98,98,98,98,98,98,98,20,20,20,20,20,20,20,20,20,20,18,18,18,18,18,18,18,18]</v>
      </c>
      <c r="P253" s="3" t="str">
        <f>"["&amp;P252&amp;"]"</f>
        <v>[(1,1),(1,1),(1,1),(1,1),(1,1),(1,1),(2,3),(2,3),(2,3),(1,2),(1,2),(1,2),(1,2),(1,2),(1,2),(1,2),(1,2),(1,2),(1,2),(1,2),(1,2),(1,2),(1,2),(1,2),(1,2),(1,2),(1,2),(1,2),(1,2),(1,2),(1,1),(1,1),(1,1),(1,1),(1,1),(1,1),(1,1),(1,1),(1,1),(1,1),(1,1),(1,1),(1,1),(1,1),(1,1),(1,1),(1,1),(1,1)]</v>
      </c>
      <c r="V253" s="3" t="str">
        <f>"["&amp;V252&amp;"]"</f>
        <v>[CHEST_ITEM_TYPE_T3_TANK,CHEST_ITEM_TYPE_T3_SHARD,CHEST_ITEM_TYPE_T2_PART,CHEST_ITEM_TYPE_T3_PART]</v>
      </c>
      <c r="Y253" s="3" t="str">
        <f>"["&amp;Y252&amp;"]"</f>
        <v>[8.6%,51.6%,33.4%,6.5%]</v>
      </c>
    </row>
    <row r="255" spans="2:25" x14ac:dyDescent="0.3">
      <c r="B255" s="2" t="str">
        <f>数据源!BV287</f>
        <v>联赛等级</v>
      </c>
      <c r="C255" s="2" t="str">
        <f>数据源!BW287</f>
        <v>道具名称</v>
      </c>
      <c r="D255" s="2" t="str">
        <f>数据源!BX287</f>
        <v>对应大类</v>
      </c>
      <c r="E255" s="2" t="str">
        <f>数据源!BY287</f>
        <v>道具价值</v>
      </c>
      <c r="F255" s="2" t="str">
        <f>数据源!BZ287</f>
        <v>抽取个数</v>
      </c>
      <c r="G255" s="2" t="str">
        <f>数据源!CA287</f>
        <v>价值比例</v>
      </c>
      <c r="H255" s="2" t="str">
        <f>数据源!CB287</f>
        <v>产出概率</v>
      </c>
      <c r="I255" s="2" t="str">
        <f>数据源!CC287</f>
        <v>权重值</v>
      </c>
      <c r="J255" s="7" t="s">
        <v>234</v>
      </c>
      <c r="K255" s="7" t="s">
        <v>235</v>
      </c>
      <c r="L255" s="3" t="s">
        <v>222</v>
      </c>
      <c r="M255" s="3" t="s">
        <v>152</v>
      </c>
      <c r="N255" s="3" t="s">
        <v>224</v>
      </c>
      <c r="O255" s="3" t="s">
        <v>225</v>
      </c>
      <c r="P255" s="3" t="s">
        <v>226</v>
      </c>
      <c r="Q255" s="8" t="s">
        <v>244</v>
      </c>
      <c r="R255" s="8" t="s">
        <v>245</v>
      </c>
      <c r="S255" s="8" t="s">
        <v>246</v>
      </c>
    </row>
    <row r="256" spans="2:25" x14ac:dyDescent="0.3">
      <c r="B256" s="2">
        <f>数据源!BV288</f>
        <v>8</v>
      </c>
      <c r="C256" s="2" t="str">
        <f>数据源!BW288</f>
        <v>十字军</v>
      </c>
      <c r="D256" s="2" t="str">
        <f>数据源!BX288</f>
        <v>坦克</v>
      </c>
      <c r="E256" s="2">
        <f>数据源!BY288</f>
        <v>1639.9999999999998</v>
      </c>
      <c r="F256" s="2">
        <f>数据源!BZ288</f>
        <v>1</v>
      </c>
      <c r="G256" s="2">
        <f>数据源!CA288</f>
        <v>7.3999999999999996E-2</v>
      </c>
      <c r="H256" s="2">
        <f>数据源!CB288</f>
        <v>5.4146341463414639E-3</v>
      </c>
      <c r="I256" s="2">
        <f>数据源!CC288</f>
        <v>54</v>
      </c>
      <c r="J256" s="3">
        <f t="shared" ref="J256:J307" si="144">ROUNDUP(IF(F256&gt;1,F256-ROUNDDOWN(SQRT(F256),0),F256),0)</f>
        <v>1</v>
      </c>
      <c r="K256" s="3">
        <f t="shared" ref="K256:K307" si="145">F256*2-J256</f>
        <v>1</v>
      </c>
      <c r="L256" s="3" t="str">
        <f>RIGHT(D256,2)</f>
        <v>坦克</v>
      </c>
      <c r="M256" s="3">
        <f ca="1">IF(OR(L256="坦克",L256="碎片"),VLOOKUP(C256,INDIRECT("坦克ID"),MATCH(L256&amp;"ID",INDIRECT("坦克标头"),0),FALSE),VLOOKUP(C256,INDIRECT(L256&amp;"ID"),2,FALSE))</f>
        <v>11321</v>
      </c>
      <c r="N256" s="3">
        <f ca="1">M256</f>
        <v>11321</v>
      </c>
      <c r="O256" s="3">
        <f>I256</f>
        <v>54</v>
      </c>
      <c r="P256" s="1" t="str">
        <f>"("&amp;J256&amp;","&amp;K256&amp;")"</f>
        <v>(1,1)</v>
      </c>
      <c r="Q256" s="3" t="str">
        <f>IF(D256="坦克碎片",VLOOKUP(C256,道具信息!$N$2:$O$291,2,FALSE)&amp;"碎片",VLOOKUP(C256,道具信息!$N$2:$O$291,2,FALSE))</f>
        <v>T3坦克</v>
      </c>
      <c r="R256" s="3">
        <f t="shared" ref="R256:R287" si="146">SUMIFS(I$3:I$445,Q$3:Q$445,Q256,B$3:B$445,B256)</f>
        <v>162</v>
      </c>
      <c r="S256" s="11">
        <f t="shared" ref="S256:S287" si="147">ROUND(R256/SUMIF(B$3:B$445,B256,I$3:I$445),3)</f>
        <v>0.03</v>
      </c>
      <c r="T256" s="3" t="str">
        <f>VLOOKUP(Q256,道具信息!$Q$3:$S$20,2,FALSE)</f>
        <v>CHEST_ITEM_TYPE_T3_TANK</v>
      </c>
      <c r="U256" s="3" t="str">
        <f>T256</f>
        <v>CHEST_ITEM_TYPE_T3_TANK</v>
      </c>
      <c r="V256" s="3" t="str">
        <f>U256</f>
        <v>CHEST_ITEM_TYPE_T3_TANK</v>
      </c>
      <c r="W256" s="13">
        <f>IF(U256&lt;&gt;"",ROUND(S256*100%,3),"")</f>
        <v>0.03</v>
      </c>
      <c r="X256" s="3" t="str">
        <f>TEXT(W256,"0.0%")</f>
        <v>3.0%</v>
      </c>
      <c r="Y256" s="3" t="str">
        <f>X256</f>
        <v>3.0%</v>
      </c>
    </row>
    <row r="257" spans="2:25" x14ac:dyDescent="0.3">
      <c r="B257" s="2">
        <f>数据源!BV289</f>
        <v>8</v>
      </c>
      <c r="C257" s="2" t="str">
        <f>数据源!BW289</f>
        <v>谢尔曼</v>
      </c>
      <c r="D257" s="2" t="str">
        <f>数据源!BX289</f>
        <v>坦克</v>
      </c>
      <c r="E257" s="2">
        <f>数据源!BY289</f>
        <v>1639.9999999999998</v>
      </c>
      <c r="F257" s="2">
        <f>数据源!BZ289</f>
        <v>1</v>
      </c>
      <c r="G257" s="2">
        <f>数据源!CA289</f>
        <v>7.3999999999999996E-2</v>
      </c>
      <c r="H257" s="2">
        <f>数据源!CB289</f>
        <v>5.4146341463414639E-3</v>
      </c>
      <c r="I257" s="2">
        <f>数据源!CC289</f>
        <v>54</v>
      </c>
      <c r="J257" s="3">
        <f t="shared" si="144"/>
        <v>1</v>
      </c>
      <c r="K257" s="3">
        <f t="shared" si="145"/>
        <v>1</v>
      </c>
      <c r="L257" s="3" t="str">
        <f t="shared" ref="L257:L294" si="148">RIGHT(D257,2)</f>
        <v>坦克</v>
      </c>
      <c r="M257" s="3">
        <f t="shared" ref="M257:M294" ca="1" si="149">IF(OR(L257="坦克",L257="碎片"),VLOOKUP(C257,INDIRECT("坦克ID"),MATCH(L257&amp;"ID",INDIRECT("坦克标头"),0),FALSE),VLOOKUP(C257,INDIRECT(L257&amp;"ID"),2,FALSE))</f>
        <v>12321</v>
      </c>
      <c r="N257" s="3" t="str">
        <f ca="1">N256&amp;","&amp;M257</f>
        <v>11321,12321</v>
      </c>
      <c r="O257" s="3" t="str">
        <f>O256&amp;","&amp;I257</f>
        <v>54,54</v>
      </c>
      <c r="P257" s="1" t="str">
        <f>P256&amp;","&amp;"("&amp;J257&amp;","&amp;K257&amp;")"</f>
        <v>(1,1),(1,1)</v>
      </c>
      <c r="Q257" s="3" t="str">
        <f>IF(D257="坦克碎片",VLOOKUP(C257,道具信息!$N$2:$O$291,2,FALSE)&amp;"碎片",VLOOKUP(C257,道具信息!$N$2:$O$291,2,FALSE))</f>
        <v>T3坦克</v>
      </c>
      <c r="R257" s="3">
        <f t="shared" si="146"/>
        <v>162</v>
      </c>
      <c r="S257" s="11">
        <f t="shared" si="147"/>
        <v>0.03</v>
      </c>
      <c r="T257" s="3" t="str">
        <f>VLOOKUP(Q257,道具信息!$Q$3:$S$20,2,FALSE)</f>
        <v>CHEST_ITEM_TYPE_T3_TANK</v>
      </c>
      <c r="U257" s="3" t="str">
        <f>IF(COUNTIF(U$256:U256,T257)=0,T257,"")</f>
        <v/>
      </c>
      <c r="V257" s="3" t="str">
        <f>IF(U257&lt;&gt;"",V256&amp;","&amp;U257,V256)</f>
        <v>CHEST_ITEM_TYPE_T3_TANK</v>
      </c>
      <c r="W257" s="13" t="str">
        <f t="shared" ref="W257:W294" si="150">IF(U257&lt;&gt;"",ROUND(S257*100%,3),"")</f>
        <v/>
      </c>
      <c r="X257" s="3" t="str">
        <f t="shared" ref="X257:X294" si="151">TEXT(W257,"0.0%")</f>
        <v/>
      </c>
      <c r="Y257" s="3" t="str">
        <f>IF(X257&lt;&gt;"",Y256&amp;","&amp;X257,Y256)</f>
        <v>3.0%</v>
      </c>
    </row>
    <row r="258" spans="2:25" x14ac:dyDescent="0.3">
      <c r="B258" s="2">
        <f>数据源!BV290</f>
        <v>8</v>
      </c>
      <c r="C258" s="2" t="str">
        <f>数据源!BW290</f>
        <v>虎式</v>
      </c>
      <c r="D258" s="2" t="str">
        <f>数据源!BX290</f>
        <v>坦克</v>
      </c>
      <c r="E258" s="2">
        <f>数据源!BY290</f>
        <v>1639.9999999999998</v>
      </c>
      <c r="F258" s="2">
        <f>数据源!BZ290</f>
        <v>1</v>
      </c>
      <c r="G258" s="2">
        <f>数据源!CA290</f>
        <v>7.3999999999999996E-2</v>
      </c>
      <c r="H258" s="2">
        <f>数据源!CB290</f>
        <v>5.4146341463414639E-3</v>
      </c>
      <c r="I258" s="2">
        <f>数据源!CC290</f>
        <v>54</v>
      </c>
      <c r="J258" s="3">
        <f t="shared" si="144"/>
        <v>1</v>
      </c>
      <c r="K258" s="3">
        <f t="shared" si="145"/>
        <v>1</v>
      </c>
      <c r="L258" s="3" t="str">
        <f t="shared" si="148"/>
        <v>坦克</v>
      </c>
      <c r="M258" s="3">
        <f t="shared" ca="1" si="149"/>
        <v>13321</v>
      </c>
      <c r="N258" s="3" t="str">
        <f t="shared" ref="N258:N294" ca="1" si="152">N257&amp;","&amp;M258</f>
        <v>11321,12321,13321</v>
      </c>
      <c r="O258" s="3" t="str">
        <f t="shared" ref="O258:O294" si="153">O257&amp;","&amp;I258</f>
        <v>54,54,54</v>
      </c>
      <c r="P258" s="1" t="str">
        <f t="shared" ref="P258:P294" si="154">P257&amp;","&amp;"("&amp;J258&amp;","&amp;K258&amp;")"</f>
        <v>(1,1),(1,1),(1,1)</v>
      </c>
      <c r="Q258" s="3" t="str">
        <f>IF(D258="坦克碎片",VLOOKUP(C258,道具信息!$N$2:$O$291,2,FALSE)&amp;"碎片",VLOOKUP(C258,道具信息!$N$2:$O$291,2,FALSE))</f>
        <v>T3坦克</v>
      </c>
      <c r="R258" s="3">
        <f t="shared" si="146"/>
        <v>162</v>
      </c>
      <c r="S258" s="11">
        <f t="shared" si="147"/>
        <v>0.03</v>
      </c>
      <c r="T258" s="3" t="str">
        <f>VLOOKUP(Q258,道具信息!$Q$3:$S$20,2,FALSE)</f>
        <v>CHEST_ITEM_TYPE_T3_TANK</v>
      </c>
      <c r="U258" s="3" t="str">
        <f>IF(COUNTIF(U$256:U257,T258)=0,T258,"")</f>
        <v/>
      </c>
      <c r="V258" s="3" t="str">
        <f t="shared" ref="V258:V294" si="155">IF(U258&lt;&gt;"",V257&amp;","&amp;U258,V257)</f>
        <v>CHEST_ITEM_TYPE_T3_TANK</v>
      </c>
      <c r="W258" s="13" t="str">
        <f t="shared" si="150"/>
        <v/>
      </c>
      <c r="X258" s="3" t="str">
        <f t="shared" si="151"/>
        <v/>
      </c>
      <c r="Y258" s="3" t="str">
        <f t="shared" ref="Y258:Y294" si="156">IF(X258&lt;&gt;"",Y257&amp;","&amp;X258,Y257)</f>
        <v>3.0%</v>
      </c>
    </row>
    <row r="259" spans="2:25" x14ac:dyDescent="0.3">
      <c r="B259" s="2">
        <f>数据源!BV291</f>
        <v>8</v>
      </c>
      <c r="C259" s="2" t="str">
        <f>数据源!BW291</f>
        <v>霞飞</v>
      </c>
      <c r="D259" s="2" t="str">
        <f>数据源!BX291</f>
        <v>坦克</v>
      </c>
      <c r="E259" s="2">
        <f>数据源!BY291</f>
        <v>3000</v>
      </c>
      <c r="F259" s="2">
        <f>数据源!BZ291</f>
        <v>1</v>
      </c>
      <c r="G259" s="2">
        <f>数据源!CA291</f>
        <v>4.4399999999999995E-2</v>
      </c>
      <c r="H259" s="2">
        <f>数据源!CB291</f>
        <v>1.7759999999999998E-3</v>
      </c>
      <c r="I259" s="2">
        <f>数据源!CC291</f>
        <v>18</v>
      </c>
      <c r="J259" s="3">
        <f t="shared" si="144"/>
        <v>1</v>
      </c>
      <c r="K259" s="3">
        <f t="shared" si="145"/>
        <v>1</v>
      </c>
      <c r="L259" s="3" t="str">
        <f t="shared" si="148"/>
        <v>坦克</v>
      </c>
      <c r="M259" s="3">
        <f t="shared" ca="1" si="149"/>
        <v>11411</v>
      </c>
      <c r="N259" s="3" t="str">
        <f t="shared" ca="1" si="152"/>
        <v>11321,12321,13321,11411</v>
      </c>
      <c r="O259" s="3" t="str">
        <f t="shared" si="153"/>
        <v>54,54,54,18</v>
      </c>
      <c r="P259" s="1" t="str">
        <f t="shared" si="154"/>
        <v>(1,1),(1,1),(1,1),(1,1)</v>
      </c>
      <c r="Q259" s="3" t="str">
        <f>IF(D259="坦克碎片",VLOOKUP(C259,道具信息!$N$2:$O$291,2,FALSE)&amp;"碎片",VLOOKUP(C259,道具信息!$N$2:$O$291,2,FALSE))</f>
        <v>T4坦克</v>
      </c>
      <c r="R259" s="3">
        <f t="shared" si="146"/>
        <v>69</v>
      </c>
      <c r="S259" s="11">
        <f t="shared" si="147"/>
        <v>1.2999999999999999E-2</v>
      </c>
      <c r="T259" s="3" t="str">
        <f>VLOOKUP(Q259,道具信息!$Q$3:$S$20,2,FALSE)</f>
        <v>CHEST_ITEM_TYPE_T4_TANK</v>
      </c>
      <c r="U259" s="3" t="str">
        <f>IF(COUNTIF(U$256:U258,T259)=0,T259,"")</f>
        <v>CHEST_ITEM_TYPE_T4_TANK</v>
      </c>
      <c r="V259" s="3" t="str">
        <f t="shared" si="155"/>
        <v>CHEST_ITEM_TYPE_T3_TANK,CHEST_ITEM_TYPE_T4_TANK</v>
      </c>
      <c r="W259" s="13">
        <f t="shared" si="150"/>
        <v>1.2999999999999999E-2</v>
      </c>
      <c r="X259" s="3" t="str">
        <f t="shared" si="151"/>
        <v>1.3%</v>
      </c>
      <c r="Y259" s="3" t="str">
        <f t="shared" si="156"/>
        <v>3.0%,1.3%</v>
      </c>
    </row>
    <row r="260" spans="2:25" x14ac:dyDescent="0.3">
      <c r="B260" s="2">
        <f>数据源!BV292</f>
        <v>8</v>
      </c>
      <c r="C260" s="2" t="str">
        <f>数据源!BW292</f>
        <v>M-48</v>
      </c>
      <c r="D260" s="2" t="str">
        <f>数据源!BX292</f>
        <v>坦克</v>
      </c>
      <c r="E260" s="2">
        <f>数据源!BY292</f>
        <v>3000</v>
      </c>
      <c r="F260" s="2">
        <f>数据源!BZ292</f>
        <v>1</v>
      </c>
      <c r="G260" s="2">
        <f>数据源!CA292</f>
        <v>4.4399999999999995E-2</v>
      </c>
      <c r="H260" s="2">
        <f>数据源!CB292</f>
        <v>1.7759999999999998E-3</v>
      </c>
      <c r="I260" s="2">
        <f>数据源!CC292</f>
        <v>18</v>
      </c>
      <c r="J260" s="3">
        <f t="shared" si="144"/>
        <v>1</v>
      </c>
      <c r="K260" s="3">
        <f t="shared" si="145"/>
        <v>1</v>
      </c>
      <c r="L260" s="3" t="str">
        <f t="shared" si="148"/>
        <v>坦克</v>
      </c>
      <c r="M260" s="3">
        <f t="shared" ca="1" si="149"/>
        <v>12411</v>
      </c>
      <c r="N260" s="3" t="str">
        <f t="shared" ca="1" si="152"/>
        <v>11321,12321,13321,11411,12411</v>
      </c>
      <c r="O260" s="3" t="str">
        <f t="shared" si="153"/>
        <v>54,54,54,18,18</v>
      </c>
      <c r="P260" s="1" t="str">
        <f t="shared" si="154"/>
        <v>(1,1),(1,1),(1,1),(1,1),(1,1)</v>
      </c>
      <c r="Q260" s="3" t="str">
        <f>IF(D260="坦克碎片",VLOOKUP(C260,道具信息!$N$2:$O$291,2,FALSE)&amp;"碎片",VLOOKUP(C260,道具信息!$N$2:$O$291,2,FALSE))</f>
        <v>T4坦克</v>
      </c>
      <c r="R260" s="3">
        <f t="shared" si="146"/>
        <v>69</v>
      </c>
      <c r="S260" s="11">
        <f t="shared" si="147"/>
        <v>1.2999999999999999E-2</v>
      </c>
      <c r="T260" s="3" t="str">
        <f>VLOOKUP(Q260,道具信息!$Q$3:$S$20,2,FALSE)</f>
        <v>CHEST_ITEM_TYPE_T4_TANK</v>
      </c>
      <c r="U260" s="3" t="str">
        <f>IF(COUNTIF(U$256:U259,T260)=0,T260,"")</f>
        <v/>
      </c>
      <c r="V260" s="3" t="str">
        <f t="shared" si="155"/>
        <v>CHEST_ITEM_TYPE_T3_TANK,CHEST_ITEM_TYPE_T4_TANK</v>
      </c>
      <c r="W260" s="13" t="str">
        <f t="shared" si="150"/>
        <v/>
      </c>
      <c r="X260" s="3" t="str">
        <f t="shared" si="151"/>
        <v/>
      </c>
      <c r="Y260" s="3" t="str">
        <f t="shared" si="156"/>
        <v>3.0%,1.3%</v>
      </c>
    </row>
    <row r="261" spans="2:25" x14ac:dyDescent="0.3">
      <c r="B261" s="2">
        <f>数据源!BV293</f>
        <v>8</v>
      </c>
      <c r="C261" s="2" t="str">
        <f>数据源!BW293</f>
        <v>征服者</v>
      </c>
      <c r="D261" s="2" t="str">
        <f>数据源!BX293</f>
        <v>坦克</v>
      </c>
      <c r="E261" s="2">
        <f>数据源!BY293</f>
        <v>3000</v>
      </c>
      <c r="F261" s="2">
        <f>数据源!BZ293</f>
        <v>1</v>
      </c>
      <c r="G261" s="2">
        <f>数据源!CA293</f>
        <v>4.4399999999999995E-2</v>
      </c>
      <c r="H261" s="2">
        <f>数据源!CB293</f>
        <v>1.7759999999999998E-3</v>
      </c>
      <c r="I261" s="2">
        <f>数据源!CC293</f>
        <v>18</v>
      </c>
      <c r="J261" s="3">
        <f t="shared" si="144"/>
        <v>1</v>
      </c>
      <c r="K261" s="3">
        <f t="shared" si="145"/>
        <v>1</v>
      </c>
      <c r="L261" s="3" t="str">
        <f t="shared" si="148"/>
        <v>坦克</v>
      </c>
      <c r="M261" s="3">
        <f t="shared" ca="1" si="149"/>
        <v>13411</v>
      </c>
      <c r="N261" s="3" t="str">
        <f t="shared" ca="1" si="152"/>
        <v>11321,12321,13321,11411,12411,13411</v>
      </c>
      <c r="O261" s="3" t="str">
        <f t="shared" si="153"/>
        <v>54,54,54,18,18,18</v>
      </c>
      <c r="P261" s="1" t="str">
        <f t="shared" si="154"/>
        <v>(1,1),(1,1),(1,1),(1,1),(1,1),(1,1)</v>
      </c>
      <c r="Q261" s="3" t="str">
        <f>IF(D261="坦克碎片",VLOOKUP(C261,道具信息!$N$2:$O$291,2,FALSE)&amp;"碎片",VLOOKUP(C261,道具信息!$N$2:$O$291,2,FALSE))</f>
        <v>T4坦克</v>
      </c>
      <c r="R261" s="3">
        <f t="shared" si="146"/>
        <v>69</v>
      </c>
      <c r="S261" s="11">
        <f t="shared" si="147"/>
        <v>1.2999999999999999E-2</v>
      </c>
      <c r="T261" s="3" t="str">
        <f>VLOOKUP(Q261,道具信息!$Q$3:$S$20,2,FALSE)</f>
        <v>CHEST_ITEM_TYPE_T4_TANK</v>
      </c>
      <c r="U261" s="3" t="str">
        <f>IF(COUNTIF(U$256:U260,T261)=0,T261,"")</f>
        <v/>
      </c>
      <c r="V261" s="3" t="str">
        <f t="shared" si="155"/>
        <v>CHEST_ITEM_TYPE_T3_TANK,CHEST_ITEM_TYPE_T4_TANK</v>
      </c>
      <c r="W261" s="13" t="str">
        <f t="shared" si="150"/>
        <v/>
      </c>
      <c r="X261" s="3" t="str">
        <f t="shared" si="151"/>
        <v/>
      </c>
      <c r="Y261" s="3" t="str">
        <f t="shared" si="156"/>
        <v>3.0%,1.3%</v>
      </c>
    </row>
    <row r="262" spans="2:25" x14ac:dyDescent="0.3">
      <c r="B262" s="2">
        <f>数据源!BV294</f>
        <v>8</v>
      </c>
      <c r="C262" s="2" t="str">
        <f>数据源!BW294</f>
        <v>潘兴</v>
      </c>
      <c r="D262" s="2" t="str">
        <f>数据源!BX294</f>
        <v>坦克</v>
      </c>
      <c r="E262" s="2">
        <f>数据源!BY294</f>
        <v>6000</v>
      </c>
      <c r="F262" s="2">
        <f>数据源!BZ294</f>
        <v>1</v>
      </c>
      <c r="G262" s="2">
        <f>数据源!CA294</f>
        <v>4.4399999999999995E-2</v>
      </c>
      <c r="H262" s="2">
        <f>数据源!CB294</f>
        <v>8.879999999999999E-4</v>
      </c>
      <c r="I262" s="2">
        <f>数据源!CC294</f>
        <v>9</v>
      </c>
      <c r="J262" s="3">
        <f t="shared" si="144"/>
        <v>1</v>
      </c>
      <c r="K262" s="3">
        <f t="shared" si="145"/>
        <v>1</v>
      </c>
      <c r="L262" s="3" t="str">
        <f t="shared" si="148"/>
        <v>坦克</v>
      </c>
      <c r="M262" s="3">
        <f t="shared" ca="1" si="149"/>
        <v>12421</v>
      </c>
      <c r="N262" s="3" t="str">
        <f t="shared" ca="1" si="152"/>
        <v>11321,12321,13321,11411,12411,13411,12421</v>
      </c>
      <c r="O262" s="3" t="str">
        <f t="shared" si="153"/>
        <v>54,54,54,18,18,18,9</v>
      </c>
      <c r="P262" s="1" t="str">
        <f t="shared" si="154"/>
        <v>(1,1),(1,1),(1,1),(1,1),(1,1),(1,1),(1,1)</v>
      </c>
      <c r="Q262" s="3" t="str">
        <f>IF(D262="坦克碎片",VLOOKUP(C262,道具信息!$N$2:$O$291,2,FALSE)&amp;"碎片",VLOOKUP(C262,道具信息!$N$2:$O$291,2,FALSE))</f>
        <v>T4坦克</v>
      </c>
      <c r="R262" s="3">
        <f t="shared" si="146"/>
        <v>69</v>
      </c>
      <c r="S262" s="11">
        <f t="shared" si="147"/>
        <v>1.2999999999999999E-2</v>
      </c>
      <c r="T262" s="3" t="str">
        <f>VLOOKUP(Q262,道具信息!$Q$3:$S$20,2,FALSE)</f>
        <v>CHEST_ITEM_TYPE_T4_TANK</v>
      </c>
      <c r="U262" s="3" t="str">
        <f>IF(COUNTIF(U$256:U261,T262)=0,T262,"")</f>
        <v/>
      </c>
      <c r="V262" s="3" t="str">
        <f t="shared" si="155"/>
        <v>CHEST_ITEM_TYPE_T3_TANK,CHEST_ITEM_TYPE_T4_TANK</v>
      </c>
      <c r="W262" s="13" t="str">
        <f t="shared" si="150"/>
        <v/>
      </c>
      <c r="X262" s="3" t="str">
        <f t="shared" si="151"/>
        <v/>
      </c>
      <c r="Y262" s="3" t="str">
        <f t="shared" si="156"/>
        <v>3.0%,1.3%</v>
      </c>
    </row>
    <row r="263" spans="2:25" x14ac:dyDescent="0.3">
      <c r="B263" s="2">
        <f>数据源!BV295</f>
        <v>8</v>
      </c>
      <c r="C263" s="2" t="str">
        <f>数据源!BW295</f>
        <v>BMP-3</v>
      </c>
      <c r="D263" s="2" t="str">
        <f>数据源!BX295</f>
        <v>坦克</v>
      </c>
      <c r="E263" s="2">
        <f>数据源!BY295</f>
        <v>9000</v>
      </c>
      <c r="F263" s="2">
        <f>数据源!BZ295</f>
        <v>1</v>
      </c>
      <c r="G263" s="2">
        <f>数据源!CA295</f>
        <v>4.4399999999999995E-2</v>
      </c>
      <c r="H263" s="2">
        <f>数据源!CB295</f>
        <v>5.9199999999999997E-4</v>
      </c>
      <c r="I263" s="2">
        <f>数据源!CC295</f>
        <v>6</v>
      </c>
      <c r="J263" s="3">
        <f t="shared" si="144"/>
        <v>1</v>
      </c>
      <c r="K263" s="3">
        <f t="shared" si="145"/>
        <v>1</v>
      </c>
      <c r="L263" s="3" t="str">
        <f t="shared" si="148"/>
        <v>坦克</v>
      </c>
      <c r="M263" s="3">
        <f t="shared" ca="1" si="149"/>
        <v>11431</v>
      </c>
      <c r="N263" s="3" t="str">
        <f t="shared" ca="1" si="152"/>
        <v>11321,12321,13321,11411,12411,13411,12421,11431</v>
      </c>
      <c r="O263" s="3" t="str">
        <f t="shared" si="153"/>
        <v>54,54,54,18,18,18,9,6</v>
      </c>
      <c r="P263" s="1" t="str">
        <f t="shared" si="154"/>
        <v>(1,1),(1,1),(1,1),(1,1),(1,1),(1,1),(1,1),(1,1)</v>
      </c>
      <c r="Q263" s="3" t="str">
        <f>IF(D263="坦克碎片",VLOOKUP(C263,道具信息!$N$2:$O$291,2,FALSE)&amp;"碎片",VLOOKUP(C263,道具信息!$N$2:$O$291,2,FALSE))</f>
        <v>T4坦克</v>
      </c>
      <c r="R263" s="3">
        <f t="shared" si="146"/>
        <v>69</v>
      </c>
      <c r="S263" s="11">
        <f t="shared" si="147"/>
        <v>1.2999999999999999E-2</v>
      </c>
      <c r="T263" s="3" t="str">
        <f>VLOOKUP(Q263,道具信息!$Q$3:$S$20,2,FALSE)</f>
        <v>CHEST_ITEM_TYPE_T4_TANK</v>
      </c>
      <c r="U263" s="3" t="str">
        <f>IF(COUNTIF(U$256:U262,T263)=0,T263,"")</f>
        <v/>
      </c>
      <c r="V263" s="3" t="str">
        <f t="shared" si="155"/>
        <v>CHEST_ITEM_TYPE_T3_TANK,CHEST_ITEM_TYPE_T4_TANK</v>
      </c>
      <c r="W263" s="13" t="str">
        <f t="shared" si="150"/>
        <v/>
      </c>
      <c r="X263" s="3" t="str">
        <f t="shared" si="151"/>
        <v/>
      </c>
      <c r="Y263" s="3" t="str">
        <f t="shared" si="156"/>
        <v>3.0%,1.3%</v>
      </c>
    </row>
    <row r="264" spans="2:25" x14ac:dyDescent="0.3">
      <c r="B264" s="2">
        <f>数据源!BV296</f>
        <v>8</v>
      </c>
      <c r="C264" s="2" t="str">
        <f>数据源!BW296</f>
        <v>十字军</v>
      </c>
      <c r="D264" s="2" t="str">
        <f>数据源!BX296</f>
        <v>坦克碎片</v>
      </c>
      <c r="E264" s="2">
        <f>数据源!BY296</f>
        <v>54.666666666666657</v>
      </c>
      <c r="F264" s="2">
        <f>数据源!BZ296</f>
        <v>1.5</v>
      </c>
      <c r="G264" s="2">
        <f>数据源!CA296</f>
        <v>3.6999999999999998E-2</v>
      </c>
      <c r="H264" s="2">
        <f>数据源!CB296</f>
        <v>5.4146341463414634E-2</v>
      </c>
      <c r="I264" s="2">
        <f>数据源!CC296</f>
        <v>541</v>
      </c>
      <c r="J264" s="3">
        <f t="shared" si="144"/>
        <v>1</v>
      </c>
      <c r="K264" s="3">
        <f t="shared" si="145"/>
        <v>2</v>
      </c>
      <c r="L264" s="3" t="str">
        <f t="shared" si="148"/>
        <v>碎片</v>
      </c>
      <c r="M264" s="3">
        <f t="shared" ca="1" si="149"/>
        <v>51321</v>
      </c>
      <c r="N264" s="3" t="str">
        <f t="shared" ca="1" si="152"/>
        <v>11321,12321,13321,11411,12411,13411,12421,11431,51321</v>
      </c>
      <c r="O264" s="3" t="str">
        <f t="shared" si="153"/>
        <v>54,54,54,18,18,18,9,6,541</v>
      </c>
      <c r="P264" s="1" t="str">
        <f t="shared" si="154"/>
        <v>(1,1),(1,1),(1,1),(1,1),(1,1),(1,1),(1,1),(1,1),(1,2)</v>
      </c>
      <c r="Q264" s="3" t="str">
        <f>IF(D264="坦克碎片",VLOOKUP(C264,道具信息!$N$2:$O$291,2,FALSE)&amp;"碎片",VLOOKUP(C264,道具信息!$N$2:$O$291,2,FALSE))</f>
        <v>T3坦克碎片</v>
      </c>
      <c r="R264" s="3">
        <f t="shared" si="146"/>
        <v>1623</v>
      </c>
      <c r="S264" s="11">
        <f t="shared" si="147"/>
        <v>0.30399999999999999</v>
      </c>
      <c r="T264" s="3" t="str">
        <f>VLOOKUP(Q264,道具信息!$Q$3:$S$20,2,FALSE)</f>
        <v>CHEST_ITEM_TYPE_T3_SHARD</v>
      </c>
      <c r="U264" s="3" t="str">
        <f>IF(COUNTIF(U$256:U263,T264)=0,T264,"")</f>
        <v>CHEST_ITEM_TYPE_T3_SHARD</v>
      </c>
      <c r="V264" s="3" t="str">
        <f t="shared" si="155"/>
        <v>CHEST_ITEM_TYPE_T3_TANK,CHEST_ITEM_TYPE_T4_TANK,CHEST_ITEM_TYPE_T3_SHARD</v>
      </c>
      <c r="W264" s="13">
        <f t="shared" si="150"/>
        <v>0.30399999999999999</v>
      </c>
      <c r="X264" s="3" t="str">
        <f t="shared" si="151"/>
        <v>30.4%</v>
      </c>
      <c r="Y264" s="3" t="str">
        <f t="shared" si="156"/>
        <v>3.0%,1.3%,30.4%</v>
      </c>
    </row>
    <row r="265" spans="2:25" x14ac:dyDescent="0.3">
      <c r="B265" s="2">
        <f>数据源!BV297</f>
        <v>8</v>
      </c>
      <c r="C265" s="2" t="str">
        <f>数据源!BW297</f>
        <v>谢尔曼</v>
      </c>
      <c r="D265" s="2" t="str">
        <f>数据源!BX297</f>
        <v>坦克碎片</v>
      </c>
      <c r="E265" s="2">
        <f>数据源!BY297</f>
        <v>54.666666666666657</v>
      </c>
      <c r="F265" s="2">
        <f>数据源!BZ297</f>
        <v>1.5</v>
      </c>
      <c r="G265" s="2">
        <f>数据源!CA297</f>
        <v>3.6999999999999998E-2</v>
      </c>
      <c r="H265" s="2">
        <f>数据源!CB297</f>
        <v>5.4146341463414634E-2</v>
      </c>
      <c r="I265" s="2">
        <f>数据源!CC297</f>
        <v>541</v>
      </c>
      <c r="J265" s="3">
        <f t="shared" si="144"/>
        <v>1</v>
      </c>
      <c r="K265" s="3">
        <f t="shared" si="145"/>
        <v>2</v>
      </c>
      <c r="L265" s="3" t="str">
        <f t="shared" si="148"/>
        <v>碎片</v>
      </c>
      <c r="M265" s="3">
        <f t="shared" ca="1" si="149"/>
        <v>52321</v>
      </c>
      <c r="N265" s="3" t="str">
        <f t="shared" ca="1" si="152"/>
        <v>11321,12321,13321,11411,12411,13411,12421,11431,51321,52321</v>
      </c>
      <c r="O265" s="3" t="str">
        <f t="shared" si="153"/>
        <v>54,54,54,18,18,18,9,6,541,541</v>
      </c>
      <c r="P265" s="1" t="str">
        <f t="shared" si="154"/>
        <v>(1,1),(1,1),(1,1),(1,1),(1,1),(1,1),(1,1),(1,1),(1,2),(1,2)</v>
      </c>
      <c r="Q265" s="3" t="str">
        <f>IF(D265="坦克碎片",VLOOKUP(C265,道具信息!$N$2:$O$291,2,FALSE)&amp;"碎片",VLOOKUP(C265,道具信息!$N$2:$O$291,2,FALSE))</f>
        <v>T3坦克碎片</v>
      </c>
      <c r="R265" s="3">
        <f t="shared" si="146"/>
        <v>1623</v>
      </c>
      <c r="S265" s="11">
        <f t="shared" si="147"/>
        <v>0.30399999999999999</v>
      </c>
      <c r="T265" s="3" t="str">
        <f>VLOOKUP(Q265,道具信息!$Q$3:$S$20,2,FALSE)</f>
        <v>CHEST_ITEM_TYPE_T3_SHARD</v>
      </c>
      <c r="U265" s="3" t="str">
        <f>IF(COUNTIF(U$256:U264,T265)=0,T265,"")</f>
        <v/>
      </c>
      <c r="V265" s="3" t="str">
        <f t="shared" si="155"/>
        <v>CHEST_ITEM_TYPE_T3_TANK,CHEST_ITEM_TYPE_T4_TANK,CHEST_ITEM_TYPE_T3_SHARD</v>
      </c>
      <c r="W265" s="13" t="str">
        <f t="shared" si="150"/>
        <v/>
      </c>
      <c r="X265" s="3" t="str">
        <f t="shared" si="151"/>
        <v/>
      </c>
      <c r="Y265" s="3" t="str">
        <f t="shared" si="156"/>
        <v>3.0%,1.3%,30.4%</v>
      </c>
    </row>
    <row r="266" spans="2:25" x14ac:dyDescent="0.3">
      <c r="B266" s="2">
        <f>数据源!BV298</f>
        <v>8</v>
      </c>
      <c r="C266" s="2" t="str">
        <f>数据源!BW298</f>
        <v>虎式</v>
      </c>
      <c r="D266" s="2" t="str">
        <f>数据源!BX298</f>
        <v>坦克碎片</v>
      </c>
      <c r="E266" s="2">
        <f>数据源!BY298</f>
        <v>54.666666666666657</v>
      </c>
      <c r="F266" s="2">
        <f>数据源!BZ298</f>
        <v>1.5</v>
      </c>
      <c r="G266" s="2">
        <f>数据源!CA298</f>
        <v>3.6999999999999998E-2</v>
      </c>
      <c r="H266" s="2">
        <f>数据源!CB298</f>
        <v>5.4146341463414634E-2</v>
      </c>
      <c r="I266" s="2">
        <f>数据源!CC298</f>
        <v>541</v>
      </c>
      <c r="J266" s="3">
        <f t="shared" si="144"/>
        <v>1</v>
      </c>
      <c r="K266" s="3">
        <f t="shared" si="145"/>
        <v>2</v>
      </c>
      <c r="L266" s="3" t="str">
        <f t="shared" si="148"/>
        <v>碎片</v>
      </c>
      <c r="M266" s="3">
        <f t="shared" ca="1" si="149"/>
        <v>53321</v>
      </c>
      <c r="N266" s="3" t="str">
        <f t="shared" ca="1" si="152"/>
        <v>11321,12321,13321,11411,12411,13411,12421,11431,51321,52321,53321</v>
      </c>
      <c r="O266" s="3" t="str">
        <f t="shared" si="153"/>
        <v>54,54,54,18,18,18,9,6,541,541,541</v>
      </c>
      <c r="P266" s="1" t="str">
        <f t="shared" si="154"/>
        <v>(1,1),(1,1),(1,1),(1,1),(1,1),(1,1),(1,1),(1,1),(1,2),(1,2),(1,2)</v>
      </c>
      <c r="Q266" s="3" t="str">
        <f>IF(D266="坦克碎片",VLOOKUP(C266,道具信息!$N$2:$O$291,2,FALSE)&amp;"碎片",VLOOKUP(C266,道具信息!$N$2:$O$291,2,FALSE))</f>
        <v>T3坦克碎片</v>
      </c>
      <c r="R266" s="3">
        <f t="shared" si="146"/>
        <v>1623</v>
      </c>
      <c r="S266" s="11">
        <f t="shared" si="147"/>
        <v>0.30399999999999999</v>
      </c>
      <c r="T266" s="3" t="str">
        <f>VLOOKUP(Q266,道具信息!$Q$3:$S$20,2,FALSE)</f>
        <v>CHEST_ITEM_TYPE_T3_SHARD</v>
      </c>
      <c r="U266" s="3" t="str">
        <f>IF(COUNTIF(U$256:U265,T266)=0,T266,"")</f>
        <v/>
      </c>
      <c r="V266" s="3" t="str">
        <f t="shared" si="155"/>
        <v>CHEST_ITEM_TYPE_T3_TANK,CHEST_ITEM_TYPE_T4_TANK,CHEST_ITEM_TYPE_T3_SHARD</v>
      </c>
      <c r="W266" s="13" t="str">
        <f t="shared" si="150"/>
        <v/>
      </c>
      <c r="X266" s="3" t="str">
        <f t="shared" si="151"/>
        <v/>
      </c>
      <c r="Y266" s="3" t="str">
        <f t="shared" si="156"/>
        <v>3.0%,1.3%,30.4%</v>
      </c>
    </row>
    <row r="267" spans="2:25" x14ac:dyDescent="0.3">
      <c r="B267" s="2">
        <f>数据源!BV299</f>
        <v>8</v>
      </c>
      <c r="C267" s="2" t="str">
        <f>数据源!BW299</f>
        <v>霞飞</v>
      </c>
      <c r="D267" s="2" t="str">
        <f>数据源!BX299</f>
        <v>坦克碎片</v>
      </c>
      <c r="E267" s="2">
        <f>数据源!BY299</f>
        <v>100</v>
      </c>
      <c r="F267" s="2">
        <f>数据源!BZ299</f>
        <v>1</v>
      </c>
      <c r="G267" s="2">
        <f>数据源!CA299</f>
        <v>2.2199999999999998E-2</v>
      </c>
      <c r="H267" s="2">
        <f>数据源!CB299</f>
        <v>2.6639999999999997E-2</v>
      </c>
      <c r="I267" s="2">
        <f>数据源!CC299</f>
        <v>266</v>
      </c>
      <c r="J267" s="3">
        <f t="shared" si="144"/>
        <v>1</v>
      </c>
      <c r="K267" s="3">
        <f t="shared" si="145"/>
        <v>1</v>
      </c>
      <c r="L267" s="3" t="str">
        <f t="shared" si="148"/>
        <v>碎片</v>
      </c>
      <c r="M267" s="3">
        <f t="shared" ca="1" si="149"/>
        <v>51411</v>
      </c>
      <c r="N267" s="3" t="str">
        <f t="shared" ca="1" si="152"/>
        <v>11321,12321,13321,11411,12411,13411,12421,11431,51321,52321,53321,51411</v>
      </c>
      <c r="O267" s="3" t="str">
        <f t="shared" si="153"/>
        <v>54,54,54,18,18,18,9,6,541,541,541,266</v>
      </c>
      <c r="P267" s="1" t="str">
        <f t="shared" si="154"/>
        <v>(1,1),(1,1),(1,1),(1,1),(1,1),(1,1),(1,1),(1,1),(1,2),(1,2),(1,2),(1,1)</v>
      </c>
      <c r="Q267" s="3" t="str">
        <f>IF(D267="坦克碎片",VLOOKUP(C267,道具信息!$N$2:$O$291,2,FALSE)&amp;"碎片",VLOOKUP(C267,道具信息!$N$2:$O$291,2,FALSE))</f>
        <v>T4坦克碎片</v>
      </c>
      <c r="R267" s="3">
        <f t="shared" si="146"/>
        <v>1124</v>
      </c>
      <c r="S267" s="11">
        <f t="shared" si="147"/>
        <v>0.21</v>
      </c>
      <c r="T267" s="3" t="str">
        <f>VLOOKUP(Q267,道具信息!$Q$3:$S$20,2,FALSE)</f>
        <v>CHEST_ITEM_TYPE_T4_SHARD</v>
      </c>
      <c r="U267" s="3" t="str">
        <f>IF(COUNTIF(U$256:U266,T267)=0,T267,"")</f>
        <v>CHEST_ITEM_TYPE_T4_SHARD</v>
      </c>
      <c r="V267" s="3" t="str">
        <f t="shared" si="155"/>
        <v>CHEST_ITEM_TYPE_T3_TANK,CHEST_ITEM_TYPE_T4_TANK,CHEST_ITEM_TYPE_T3_SHARD,CHEST_ITEM_TYPE_T4_SHARD</v>
      </c>
      <c r="W267" s="13">
        <f t="shared" si="150"/>
        <v>0.21</v>
      </c>
      <c r="X267" s="3" t="str">
        <f t="shared" si="151"/>
        <v>21.0%</v>
      </c>
      <c r="Y267" s="3" t="str">
        <f t="shared" si="156"/>
        <v>3.0%,1.3%,30.4%,21.0%</v>
      </c>
    </row>
    <row r="268" spans="2:25" x14ac:dyDescent="0.3">
      <c r="B268" s="2">
        <f>数据源!BV300</f>
        <v>8</v>
      </c>
      <c r="C268" s="2" t="str">
        <f>数据源!BW300</f>
        <v>M-48</v>
      </c>
      <c r="D268" s="2" t="str">
        <f>数据源!BX300</f>
        <v>坦克碎片</v>
      </c>
      <c r="E268" s="2">
        <f>数据源!BY300</f>
        <v>100</v>
      </c>
      <c r="F268" s="2">
        <f>数据源!BZ300</f>
        <v>1</v>
      </c>
      <c r="G268" s="2">
        <f>数据源!CA300</f>
        <v>2.2199999999999998E-2</v>
      </c>
      <c r="H268" s="2">
        <f>数据源!CB300</f>
        <v>2.6639999999999997E-2</v>
      </c>
      <c r="I268" s="2">
        <f>数据源!CC300</f>
        <v>266</v>
      </c>
      <c r="J268" s="3">
        <f t="shared" si="144"/>
        <v>1</v>
      </c>
      <c r="K268" s="3">
        <f t="shared" si="145"/>
        <v>1</v>
      </c>
      <c r="L268" s="3" t="str">
        <f t="shared" si="148"/>
        <v>碎片</v>
      </c>
      <c r="M268" s="3">
        <f t="shared" ca="1" si="149"/>
        <v>52411</v>
      </c>
      <c r="N268" s="3" t="str">
        <f t="shared" ca="1" si="152"/>
        <v>11321,12321,13321,11411,12411,13411,12421,11431,51321,52321,53321,51411,52411</v>
      </c>
      <c r="O268" s="3" t="str">
        <f t="shared" si="153"/>
        <v>54,54,54,18,18,18,9,6,541,541,541,266,266</v>
      </c>
      <c r="P268" s="1" t="str">
        <f t="shared" si="154"/>
        <v>(1,1),(1,1),(1,1),(1,1),(1,1),(1,1),(1,1),(1,1),(1,2),(1,2),(1,2),(1,1),(1,1)</v>
      </c>
      <c r="Q268" s="3" t="str">
        <f>IF(D268="坦克碎片",VLOOKUP(C268,道具信息!$N$2:$O$291,2,FALSE)&amp;"碎片",VLOOKUP(C268,道具信息!$N$2:$O$291,2,FALSE))</f>
        <v>T4坦克碎片</v>
      </c>
      <c r="R268" s="3">
        <f t="shared" si="146"/>
        <v>1124</v>
      </c>
      <c r="S268" s="11">
        <f t="shared" si="147"/>
        <v>0.21</v>
      </c>
      <c r="T268" s="3" t="str">
        <f>VLOOKUP(Q268,道具信息!$Q$3:$S$20,2,FALSE)</f>
        <v>CHEST_ITEM_TYPE_T4_SHARD</v>
      </c>
      <c r="U268" s="3" t="str">
        <f>IF(COUNTIF(U$256:U267,T268)=0,T268,"")</f>
        <v/>
      </c>
      <c r="V268" s="3" t="str">
        <f t="shared" si="155"/>
        <v>CHEST_ITEM_TYPE_T3_TANK,CHEST_ITEM_TYPE_T4_TANK,CHEST_ITEM_TYPE_T3_SHARD,CHEST_ITEM_TYPE_T4_SHARD</v>
      </c>
      <c r="W268" s="13" t="str">
        <f t="shared" si="150"/>
        <v/>
      </c>
      <c r="X268" s="3" t="str">
        <f t="shared" si="151"/>
        <v/>
      </c>
      <c r="Y268" s="3" t="str">
        <f t="shared" si="156"/>
        <v>3.0%,1.3%,30.4%,21.0%</v>
      </c>
    </row>
    <row r="269" spans="2:25" x14ac:dyDescent="0.3">
      <c r="B269" s="2">
        <f>数据源!BV301</f>
        <v>8</v>
      </c>
      <c r="C269" s="2" t="str">
        <f>数据源!BW301</f>
        <v>征服者</v>
      </c>
      <c r="D269" s="2" t="str">
        <f>数据源!BX301</f>
        <v>坦克碎片</v>
      </c>
      <c r="E269" s="2">
        <f>数据源!BY301</f>
        <v>100</v>
      </c>
      <c r="F269" s="2">
        <f>数据源!BZ301</f>
        <v>1</v>
      </c>
      <c r="G269" s="2">
        <f>数据源!CA301</f>
        <v>2.2199999999999998E-2</v>
      </c>
      <c r="H269" s="2">
        <f>数据源!CB301</f>
        <v>2.6639999999999997E-2</v>
      </c>
      <c r="I269" s="2">
        <f>数据源!CC301</f>
        <v>266</v>
      </c>
      <c r="J269" s="3">
        <f t="shared" si="144"/>
        <v>1</v>
      </c>
      <c r="K269" s="3">
        <f t="shared" si="145"/>
        <v>1</v>
      </c>
      <c r="L269" s="3" t="str">
        <f t="shared" si="148"/>
        <v>碎片</v>
      </c>
      <c r="M269" s="3">
        <f t="shared" ca="1" si="149"/>
        <v>53411</v>
      </c>
      <c r="N269" s="3" t="str">
        <f t="shared" ca="1" si="152"/>
        <v>11321,12321,13321,11411,12411,13411,12421,11431,51321,52321,53321,51411,52411,53411</v>
      </c>
      <c r="O269" s="3" t="str">
        <f t="shared" si="153"/>
        <v>54,54,54,18,18,18,9,6,541,541,541,266,266,266</v>
      </c>
      <c r="P269" s="1" t="str">
        <f t="shared" si="154"/>
        <v>(1,1),(1,1),(1,1),(1,1),(1,1),(1,1),(1,1),(1,1),(1,2),(1,2),(1,2),(1,1),(1,1),(1,1)</v>
      </c>
      <c r="Q269" s="3" t="str">
        <f>IF(D269="坦克碎片",VLOOKUP(C269,道具信息!$N$2:$O$291,2,FALSE)&amp;"碎片",VLOOKUP(C269,道具信息!$N$2:$O$291,2,FALSE))</f>
        <v>T4坦克碎片</v>
      </c>
      <c r="R269" s="3">
        <f t="shared" si="146"/>
        <v>1124</v>
      </c>
      <c r="S269" s="11">
        <f t="shared" si="147"/>
        <v>0.21</v>
      </c>
      <c r="T269" s="3" t="str">
        <f>VLOOKUP(Q269,道具信息!$Q$3:$S$20,2,FALSE)</f>
        <v>CHEST_ITEM_TYPE_T4_SHARD</v>
      </c>
      <c r="U269" s="3" t="str">
        <f>IF(COUNTIF(U$256:U268,T269)=0,T269,"")</f>
        <v/>
      </c>
      <c r="V269" s="3" t="str">
        <f t="shared" si="155"/>
        <v>CHEST_ITEM_TYPE_T3_TANK,CHEST_ITEM_TYPE_T4_TANK,CHEST_ITEM_TYPE_T3_SHARD,CHEST_ITEM_TYPE_T4_SHARD</v>
      </c>
      <c r="W269" s="13" t="str">
        <f t="shared" si="150"/>
        <v/>
      </c>
      <c r="X269" s="3" t="str">
        <f t="shared" si="151"/>
        <v/>
      </c>
      <c r="Y269" s="3" t="str">
        <f t="shared" si="156"/>
        <v>3.0%,1.3%,30.4%,21.0%</v>
      </c>
    </row>
    <row r="270" spans="2:25" x14ac:dyDescent="0.3">
      <c r="B270" s="2">
        <f>数据源!BV302</f>
        <v>8</v>
      </c>
      <c r="C270" s="2" t="str">
        <f>数据源!BW302</f>
        <v>M-41</v>
      </c>
      <c r="D270" s="2" t="str">
        <f>数据源!BX302</f>
        <v>坦克碎片</v>
      </c>
      <c r="E270" s="2">
        <f>数据源!BY302</f>
        <v>150</v>
      </c>
      <c r="F270" s="2">
        <f>数据源!BZ302</f>
        <v>1</v>
      </c>
      <c r="G270" s="2">
        <f>数据源!CA302</f>
        <v>2.2199999999999998E-2</v>
      </c>
      <c r="H270" s="2">
        <f>数据源!CB302</f>
        <v>1.7759999999999998E-2</v>
      </c>
      <c r="I270" s="2">
        <f>数据源!CC302</f>
        <v>178</v>
      </c>
      <c r="J270" s="3">
        <f t="shared" si="144"/>
        <v>1</v>
      </c>
      <c r="K270" s="3">
        <f t="shared" si="145"/>
        <v>1</v>
      </c>
      <c r="L270" s="3" t="str">
        <f t="shared" si="148"/>
        <v>碎片</v>
      </c>
      <c r="M270" s="3">
        <f t="shared" ca="1" si="149"/>
        <v>51421</v>
      </c>
      <c r="N270" s="3" t="str">
        <f t="shared" ca="1" si="152"/>
        <v>11321,12321,13321,11411,12411,13411,12421,11431,51321,52321,53321,51411,52411,53411,51421</v>
      </c>
      <c r="O270" s="3" t="str">
        <f t="shared" si="153"/>
        <v>54,54,54,18,18,18,9,6,541,541,541,266,266,266,178</v>
      </c>
      <c r="P270" s="1" t="str">
        <f t="shared" si="154"/>
        <v>(1,1),(1,1),(1,1),(1,1),(1,1),(1,1),(1,1),(1,1),(1,2),(1,2),(1,2),(1,1),(1,1),(1,1),(1,1)</v>
      </c>
      <c r="Q270" s="3" t="str">
        <f>IF(D270="坦克碎片",VLOOKUP(C270,道具信息!$N$2:$O$291,2,FALSE)&amp;"碎片",VLOOKUP(C270,道具信息!$N$2:$O$291,2,FALSE))</f>
        <v>T4坦克碎片</v>
      </c>
      <c r="R270" s="3">
        <f t="shared" si="146"/>
        <v>1124</v>
      </c>
      <c r="S270" s="11">
        <f t="shared" si="147"/>
        <v>0.21</v>
      </c>
      <c r="T270" s="3" t="str">
        <f>VLOOKUP(Q270,道具信息!$Q$3:$S$20,2,FALSE)</f>
        <v>CHEST_ITEM_TYPE_T4_SHARD</v>
      </c>
      <c r="U270" s="3" t="str">
        <f>IF(COUNTIF(U$256:U269,T270)=0,T270,"")</f>
        <v/>
      </c>
      <c r="V270" s="3" t="str">
        <f t="shared" si="155"/>
        <v>CHEST_ITEM_TYPE_T3_TANK,CHEST_ITEM_TYPE_T4_TANK,CHEST_ITEM_TYPE_T3_SHARD,CHEST_ITEM_TYPE_T4_SHARD</v>
      </c>
      <c r="W270" s="13" t="str">
        <f t="shared" si="150"/>
        <v/>
      </c>
      <c r="X270" s="3" t="str">
        <f t="shared" si="151"/>
        <v/>
      </c>
      <c r="Y270" s="3" t="str">
        <f t="shared" si="156"/>
        <v>3.0%,1.3%,30.4%,21.0%</v>
      </c>
    </row>
    <row r="271" spans="2:25" x14ac:dyDescent="0.3">
      <c r="B271" s="2">
        <f>数据源!BV303</f>
        <v>8</v>
      </c>
      <c r="C271" s="2" t="str">
        <f>数据源!BW303</f>
        <v>BMP-3</v>
      </c>
      <c r="D271" s="2" t="str">
        <f>数据源!BX303</f>
        <v>坦克碎片</v>
      </c>
      <c r="E271" s="2">
        <f>数据源!BY303</f>
        <v>180</v>
      </c>
      <c r="F271" s="2">
        <f>数据源!BZ303</f>
        <v>1</v>
      </c>
      <c r="G271" s="2">
        <f>数据源!CA303</f>
        <v>2.2199999999999998E-2</v>
      </c>
      <c r="H271" s="2">
        <f>数据源!CB303</f>
        <v>1.4799999999999999E-2</v>
      </c>
      <c r="I271" s="2">
        <f>数据源!CC303</f>
        <v>148</v>
      </c>
      <c r="J271" s="3">
        <f t="shared" si="144"/>
        <v>1</v>
      </c>
      <c r="K271" s="3">
        <f t="shared" si="145"/>
        <v>1</v>
      </c>
      <c r="L271" s="3" t="str">
        <f t="shared" si="148"/>
        <v>碎片</v>
      </c>
      <c r="M271" s="3">
        <f t="shared" ca="1" si="149"/>
        <v>51431</v>
      </c>
      <c r="N271" s="3" t="str">
        <f t="shared" ca="1" si="152"/>
        <v>11321,12321,13321,11411,12411,13411,12421,11431,51321,52321,53321,51411,52411,53411,51421,51431</v>
      </c>
      <c r="O271" s="3" t="str">
        <f t="shared" si="153"/>
        <v>54,54,54,18,18,18,9,6,541,541,541,266,266,266,178,148</v>
      </c>
      <c r="P271" s="1" t="str">
        <f t="shared" si="154"/>
        <v>(1,1),(1,1),(1,1),(1,1),(1,1),(1,1),(1,1),(1,1),(1,2),(1,2),(1,2),(1,1),(1,1),(1,1),(1,1),(1,1)</v>
      </c>
      <c r="Q271" s="3" t="str">
        <f>IF(D271="坦克碎片",VLOOKUP(C271,道具信息!$N$2:$O$291,2,FALSE)&amp;"碎片",VLOOKUP(C271,道具信息!$N$2:$O$291,2,FALSE))</f>
        <v>T4坦克碎片</v>
      </c>
      <c r="R271" s="3">
        <f t="shared" si="146"/>
        <v>1124</v>
      </c>
      <c r="S271" s="11">
        <f t="shared" si="147"/>
        <v>0.21</v>
      </c>
      <c r="T271" s="3" t="str">
        <f>VLOOKUP(Q271,道具信息!$Q$3:$S$20,2,FALSE)</f>
        <v>CHEST_ITEM_TYPE_T4_SHARD</v>
      </c>
      <c r="U271" s="3" t="str">
        <f>IF(COUNTIF(U$256:U270,T271)=0,T271,"")</f>
        <v/>
      </c>
      <c r="V271" s="3" t="str">
        <f t="shared" si="155"/>
        <v>CHEST_ITEM_TYPE_T3_TANK,CHEST_ITEM_TYPE_T4_TANK,CHEST_ITEM_TYPE_T3_SHARD,CHEST_ITEM_TYPE_T4_SHARD</v>
      </c>
      <c r="W271" s="13" t="str">
        <f t="shared" si="150"/>
        <v/>
      </c>
      <c r="X271" s="3" t="str">
        <f t="shared" si="151"/>
        <v/>
      </c>
      <c r="Y271" s="3" t="str">
        <f t="shared" si="156"/>
        <v>3.0%,1.3%,30.4%,21.0%</v>
      </c>
    </row>
    <row r="272" spans="2:25" x14ac:dyDescent="0.3">
      <c r="B272" s="2">
        <f>数据源!BV304</f>
        <v>8</v>
      </c>
      <c r="C272" s="2" t="str">
        <f>数据源!BW304</f>
        <v>T2LP1</v>
      </c>
      <c r="D272" s="2" t="str">
        <f>数据源!BX304</f>
        <v>部件</v>
      </c>
      <c r="E272" s="2">
        <f>数据源!BY304</f>
        <v>77.000000000000028</v>
      </c>
      <c r="F272" s="2">
        <f>数据源!BZ304</f>
        <v>1.5</v>
      </c>
      <c r="G272" s="2">
        <f>数据源!CA304</f>
        <v>1.0999999999999999E-2</v>
      </c>
      <c r="H272" s="2">
        <f>数据源!CB304</f>
        <v>1.1428571428571422E-2</v>
      </c>
      <c r="I272" s="2">
        <f>数据源!CC304</f>
        <v>114</v>
      </c>
      <c r="J272" s="3">
        <f t="shared" si="144"/>
        <v>1</v>
      </c>
      <c r="K272" s="3">
        <f t="shared" si="145"/>
        <v>2</v>
      </c>
      <c r="L272" s="3" t="str">
        <f t="shared" si="148"/>
        <v>部件</v>
      </c>
      <c r="M272" s="3">
        <f t="shared" ca="1" si="149"/>
        <v>92001</v>
      </c>
      <c r="N272" s="3" t="str">
        <f t="shared" ca="1" si="152"/>
        <v>11321,12321,13321,11411,12411,13411,12421,11431,51321,52321,53321,51411,52411,53411,51421,51431,92001</v>
      </c>
      <c r="O272" s="3" t="str">
        <f t="shared" si="153"/>
        <v>54,54,54,18,18,18,9,6,541,541,541,266,266,266,178,148,114</v>
      </c>
      <c r="P272" s="1" t="str">
        <f t="shared" si="154"/>
        <v>(1,1),(1,1),(1,1),(1,1),(1,1),(1,1),(1,1),(1,1),(1,2),(1,2),(1,2),(1,1),(1,1),(1,1),(1,1),(1,1),(1,2)</v>
      </c>
      <c r="Q272" s="3" t="str">
        <f>IF(D272="坦克碎片",VLOOKUP(C272,道具信息!$N$2:$O$291,2,FALSE)&amp;"碎片",VLOOKUP(C272,道具信息!$N$2:$O$291,2,FALSE))</f>
        <v>T2部件</v>
      </c>
      <c r="R272" s="3">
        <f t="shared" si="146"/>
        <v>1972</v>
      </c>
      <c r="S272" s="11">
        <f t="shared" si="147"/>
        <v>0.36899999999999999</v>
      </c>
      <c r="T272" s="3" t="str">
        <f>VLOOKUP(Q272,道具信息!$Q$3:$S$20,2,FALSE)</f>
        <v>CHEST_ITEM_TYPE_T2_PART</v>
      </c>
      <c r="U272" s="3" t="str">
        <f>IF(COUNTIF(U$256:U271,T272)=0,T272,"")</f>
        <v>CHEST_ITEM_TYPE_T2_PART</v>
      </c>
      <c r="V272" s="3" t="str">
        <f t="shared" si="155"/>
        <v>CHEST_ITEM_TYPE_T3_TANK,CHEST_ITEM_TYPE_T4_TANK,CHEST_ITEM_TYPE_T3_SHARD,CHEST_ITEM_TYPE_T4_SHARD,CHEST_ITEM_TYPE_T2_PART</v>
      </c>
      <c r="W272" s="13">
        <f t="shared" si="150"/>
        <v>0.36899999999999999</v>
      </c>
      <c r="X272" s="3" t="str">
        <f t="shared" si="151"/>
        <v>36.9%</v>
      </c>
      <c r="Y272" s="3" t="str">
        <f t="shared" si="156"/>
        <v>3.0%,1.3%,30.4%,21.0%,36.9%</v>
      </c>
    </row>
    <row r="273" spans="2:25" x14ac:dyDescent="0.3">
      <c r="B273" s="2">
        <f>数据源!BV305</f>
        <v>8</v>
      </c>
      <c r="C273" s="2" t="str">
        <f>数据源!BW305</f>
        <v>T2LP3</v>
      </c>
      <c r="D273" s="2" t="str">
        <f>数据源!BX305</f>
        <v>部件</v>
      </c>
      <c r="E273" s="2">
        <f>数据源!BY305</f>
        <v>77.000000000000028</v>
      </c>
      <c r="F273" s="2">
        <f>数据源!BZ305</f>
        <v>1.5</v>
      </c>
      <c r="G273" s="2">
        <f>数据源!CA305</f>
        <v>1.0999999999999999E-2</v>
      </c>
      <c r="H273" s="2">
        <f>数据源!CB305</f>
        <v>1.1428571428571422E-2</v>
      </c>
      <c r="I273" s="2">
        <f>数据源!CC305</f>
        <v>114</v>
      </c>
      <c r="J273" s="3">
        <f t="shared" si="144"/>
        <v>1</v>
      </c>
      <c r="K273" s="3">
        <f t="shared" si="145"/>
        <v>2</v>
      </c>
      <c r="L273" s="3" t="str">
        <f t="shared" si="148"/>
        <v>部件</v>
      </c>
      <c r="M273" s="3">
        <f t="shared" ca="1" si="149"/>
        <v>92003</v>
      </c>
      <c r="N273" s="3" t="str">
        <f t="shared" ca="1" si="152"/>
        <v>11321,12321,13321,11411,12411,13411,12421,11431,51321,52321,53321,51411,52411,53411,51421,51431,92001,92003</v>
      </c>
      <c r="O273" s="3" t="str">
        <f t="shared" si="153"/>
        <v>54,54,54,18,18,18,9,6,541,541,541,266,266,266,178,148,114,114</v>
      </c>
      <c r="P273" s="1" t="str">
        <f t="shared" si="154"/>
        <v>(1,1),(1,1),(1,1),(1,1),(1,1),(1,1),(1,1),(1,1),(1,2),(1,2),(1,2),(1,1),(1,1),(1,1),(1,1),(1,1),(1,2),(1,2)</v>
      </c>
      <c r="Q273" s="3" t="str">
        <f>IF(D273="坦克碎片",VLOOKUP(C273,道具信息!$N$2:$O$291,2,FALSE)&amp;"碎片",VLOOKUP(C273,道具信息!$N$2:$O$291,2,FALSE))</f>
        <v>T2部件</v>
      </c>
      <c r="R273" s="3">
        <f t="shared" si="146"/>
        <v>1972</v>
      </c>
      <c r="S273" s="11">
        <f t="shared" si="147"/>
        <v>0.36899999999999999</v>
      </c>
      <c r="T273" s="3" t="str">
        <f>VLOOKUP(Q273,道具信息!$Q$3:$S$20,2,FALSE)</f>
        <v>CHEST_ITEM_TYPE_T2_PART</v>
      </c>
      <c r="U273" s="3" t="str">
        <f>IF(COUNTIF(U$256:U272,T273)=0,T273,"")</f>
        <v/>
      </c>
      <c r="V273" s="3" t="str">
        <f t="shared" si="155"/>
        <v>CHEST_ITEM_TYPE_T3_TANK,CHEST_ITEM_TYPE_T4_TANK,CHEST_ITEM_TYPE_T3_SHARD,CHEST_ITEM_TYPE_T4_SHARD,CHEST_ITEM_TYPE_T2_PART</v>
      </c>
      <c r="W273" s="13" t="str">
        <f t="shared" si="150"/>
        <v/>
      </c>
      <c r="X273" s="3" t="str">
        <f t="shared" si="151"/>
        <v/>
      </c>
      <c r="Y273" s="3" t="str">
        <f t="shared" si="156"/>
        <v>3.0%,1.3%,30.4%,21.0%,36.9%</v>
      </c>
    </row>
    <row r="274" spans="2:25" x14ac:dyDescent="0.3">
      <c r="B274" s="2">
        <f>数据源!BV306</f>
        <v>8</v>
      </c>
      <c r="C274" s="2" t="str">
        <f>数据源!BW306</f>
        <v>T2LP5</v>
      </c>
      <c r="D274" s="2" t="str">
        <f>数据源!BX306</f>
        <v>部件</v>
      </c>
      <c r="E274" s="2">
        <f>数据源!BY306</f>
        <v>77.000000000000028</v>
      </c>
      <c r="F274" s="2">
        <f>数据源!BZ306</f>
        <v>1.5</v>
      </c>
      <c r="G274" s="2">
        <f>数据源!CA306</f>
        <v>1.0999999999999999E-2</v>
      </c>
      <c r="H274" s="2">
        <f>数据源!CB306</f>
        <v>1.1428571428571422E-2</v>
      </c>
      <c r="I274" s="2">
        <f>数据源!CC306</f>
        <v>114</v>
      </c>
      <c r="J274" s="3">
        <f t="shared" si="144"/>
        <v>1</v>
      </c>
      <c r="K274" s="3">
        <f t="shared" si="145"/>
        <v>2</v>
      </c>
      <c r="L274" s="3" t="str">
        <f t="shared" si="148"/>
        <v>部件</v>
      </c>
      <c r="M274" s="3">
        <f t="shared" ca="1" si="149"/>
        <v>92005</v>
      </c>
      <c r="N274" s="3" t="str">
        <f t="shared" ca="1" si="152"/>
        <v>11321,12321,13321,11411,12411,13411,12421,11431,51321,52321,53321,51411,52411,53411,51421,51431,92001,92003,92005</v>
      </c>
      <c r="O274" s="3" t="str">
        <f t="shared" si="153"/>
        <v>54,54,54,18,18,18,9,6,541,541,541,266,266,266,178,148,114,114,114</v>
      </c>
      <c r="P274" s="1" t="str">
        <f t="shared" si="154"/>
        <v>(1,1),(1,1),(1,1),(1,1),(1,1),(1,1),(1,1),(1,1),(1,2),(1,2),(1,2),(1,1),(1,1),(1,1),(1,1),(1,1),(1,2),(1,2),(1,2)</v>
      </c>
      <c r="Q274" s="3" t="str">
        <f>IF(D274="坦克碎片",VLOOKUP(C274,道具信息!$N$2:$O$291,2,FALSE)&amp;"碎片",VLOOKUP(C274,道具信息!$N$2:$O$291,2,FALSE))</f>
        <v>T2部件</v>
      </c>
      <c r="R274" s="3">
        <f t="shared" si="146"/>
        <v>1972</v>
      </c>
      <c r="S274" s="11">
        <f t="shared" si="147"/>
        <v>0.36899999999999999</v>
      </c>
      <c r="T274" s="3" t="str">
        <f>VLOOKUP(Q274,道具信息!$Q$3:$S$20,2,FALSE)</f>
        <v>CHEST_ITEM_TYPE_T2_PART</v>
      </c>
      <c r="U274" s="3" t="str">
        <f>IF(COUNTIF(U$256:U273,T274)=0,T274,"")</f>
        <v/>
      </c>
      <c r="V274" s="3" t="str">
        <f t="shared" si="155"/>
        <v>CHEST_ITEM_TYPE_T3_TANK,CHEST_ITEM_TYPE_T4_TANK,CHEST_ITEM_TYPE_T3_SHARD,CHEST_ITEM_TYPE_T4_SHARD,CHEST_ITEM_TYPE_T2_PART</v>
      </c>
      <c r="W274" s="13" t="str">
        <f t="shared" si="150"/>
        <v/>
      </c>
      <c r="X274" s="3" t="str">
        <f t="shared" si="151"/>
        <v/>
      </c>
      <c r="Y274" s="3" t="str">
        <f t="shared" si="156"/>
        <v>3.0%,1.3%,30.4%,21.0%,36.9%</v>
      </c>
    </row>
    <row r="275" spans="2:25" x14ac:dyDescent="0.3">
      <c r="B275" s="2">
        <f>数据源!BV307</f>
        <v>8</v>
      </c>
      <c r="C275" s="2" t="str">
        <f>数据源!BW307</f>
        <v>T2MP1</v>
      </c>
      <c r="D275" s="2" t="str">
        <f>数据源!BX307</f>
        <v>部件</v>
      </c>
      <c r="E275" s="2">
        <f>数据源!BY307</f>
        <v>77.000000000000028</v>
      </c>
      <c r="F275" s="2">
        <f>数据源!BZ307</f>
        <v>1.5</v>
      </c>
      <c r="G275" s="2">
        <f>数据源!CA307</f>
        <v>1.0999999999999999E-2</v>
      </c>
      <c r="H275" s="2">
        <f>数据源!CB307</f>
        <v>1.1428571428571422E-2</v>
      </c>
      <c r="I275" s="2">
        <f>数据源!CC307</f>
        <v>114</v>
      </c>
      <c r="J275" s="3">
        <f t="shared" si="144"/>
        <v>1</v>
      </c>
      <c r="K275" s="3">
        <f t="shared" si="145"/>
        <v>2</v>
      </c>
      <c r="L275" s="3" t="str">
        <f t="shared" si="148"/>
        <v>部件</v>
      </c>
      <c r="M275" s="3">
        <f t="shared" ca="1" si="149"/>
        <v>92101</v>
      </c>
      <c r="N275" s="3" t="str">
        <f t="shared" ca="1" si="152"/>
        <v>11321,12321,13321,11411,12411,13411,12421,11431,51321,52321,53321,51411,52411,53411,51421,51431,92001,92003,92005,92101</v>
      </c>
      <c r="O275" s="3" t="str">
        <f t="shared" si="153"/>
        <v>54,54,54,18,18,18,9,6,541,541,541,266,266,266,178,148,114,114,114,114</v>
      </c>
      <c r="P275" s="1" t="str">
        <f t="shared" si="154"/>
        <v>(1,1),(1,1),(1,1),(1,1),(1,1),(1,1),(1,1),(1,1),(1,2),(1,2),(1,2),(1,1),(1,1),(1,1),(1,1),(1,1),(1,2),(1,2),(1,2),(1,2)</v>
      </c>
      <c r="Q275" s="3" t="str">
        <f>IF(D275="坦克碎片",VLOOKUP(C275,道具信息!$N$2:$O$291,2,FALSE)&amp;"碎片",VLOOKUP(C275,道具信息!$N$2:$O$291,2,FALSE))</f>
        <v>T2部件</v>
      </c>
      <c r="R275" s="3">
        <f t="shared" si="146"/>
        <v>1972</v>
      </c>
      <c r="S275" s="11">
        <f t="shared" si="147"/>
        <v>0.36899999999999999</v>
      </c>
      <c r="T275" s="3" t="str">
        <f>VLOOKUP(Q275,道具信息!$Q$3:$S$20,2,FALSE)</f>
        <v>CHEST_ITEM_TYPE_T2_PART</v>
      </c>
      <c r="U275" s="3" t="str">
        <f>IF(COUNTIF(U$256:U274,T275)=0,T275,"")</f>
        <v/>
      </c>
      <c r="V275" s="3" t="str">
        <f t="shared" si="155"/>
        <v>CHEST_ITEM_TYPE_T3_TANK,CHEST_ITEM_TYPE_T4_TANK,CHEST_ITEM_TYPE_T3_SHARD,CHEST_ITEM_TYPE_T4_SHARD,CHEST_ITEM_TYPE_T2_PART</v>
      </c>
      <c r="W275" s="13" t="str">
        <f t="shared" si="150"/>
        <v/>
      </c>
      <c r="X275" s="3" t="str">
        <f t="shared" si="151"/>
        <v/>
      </c>
      <c r="Y275" s="3" t="str">
        <f t="shared" si="156"/>
        <v>3.0%,1.3%,30.4%,21.0%,36.9%</v>
      </c>
    </row>
    <row r="276" spans="2:25" x14ac:dyDescent="0.3">
      <c r="B276" s="2">
        <f>数据源!BV308</f>
        <v>8</v>
      </c>
      <c r="C276" s="2" t="str">
        <f>数据源!BW308</f>
        <v>T2MP3</v>
      </c>
      <c r="D276" s="2" t="str">
        <f>数据源!BX308</f>
        <v>部件</v>
      </c>
      <c r="E276" s="2">
        <f>数据源!BY308</f>
        <v>77.000000000000028</v>
      </c>
      <c r="F276" s="2">
        <f>数据源!BZ308</f>
        <v>1.5</v>
      </c>
      <c r="G276" s="2">
        <f>数据源!CA308</f>
        <v>1.0999999999999999E-2</v>
      </c>
      <c r="H276" s="2">
        <f>数据源!CB308</f>
        <v>1.1428571428571422E-2</v>
      </c>
      <c r="I276" s="2">
        <f>数据源!CC308</f>
        <v>114</v>
      </c>
      <c r="J276" s="3">
        <f t="shared" si="144"/>
        <v>1</v>
      </c>
      <c r="K276" s="3">
        <f t="shared" si="145"/>
        <v>2</v>
      </c>
      <c r="L276" s="3" t="str">
        <f t="shared" si="148"/>
        <v>部件</v>
      </c>
      <c r="M276" s="3">
        <f t="shared" ca="1" si="149"/>
        <v>92103</v>
      </c>
      <c r="N276" s="3" t="str">
        <f t="shared" ca="1" si="152"/>
        <v>11321,12321,13321,11411,12411,13411,12421,11431,51321,52321,53321,51411,52411,53411,51421,51431,92001,92003,92005,92101,92103</v>
      </c>
      <c r="O276" s="3" t="str">
        <f t="shared" si="153"/>
        <v>54,54,54,18,18,18,9,6,541,541,541,266,266,266,178,148,114,114,114,114,114</v>
      </c>
      <c r="P276" s="1" t="str">
        <f t="shared" si="154"/>
        <v>(1,1),(1,1),(1,1),(1,1),(1,1),(1,1),(1,1),(1,1),(1,2),(1,2),(1,2),(1,1),(1,1),(1,1),(1,1),(1,1),(1,2),(1,2),(1,2),(1,2),(1,2)</v>
      </c>
      <c r="Q276" s="3" t="str">
        <f>IF(D276="坦克碎片",VLOOKUP(C276,道具信息!$N$2:$O$291,2,FALSE)&amp;"碎片",VLOOKUP(C276,道具信息!$N$2:$O$291,2,FALSE))</f>
        <v>T2部件</v>
      </c>
      <c r="R276" s="3">
        <f t="shared" si="146"/>
        <v>1972</v>
      </c>
      <c r="S276" s="11">
        <f t="shared" si="147"/>
        <v>0.36899999999999999</v>
      </c>
      <c r="T276" s="3" t="str">
        <f>VLOOKUP(Q276,道具信息!$Q$3:$S$20,2,FALSE)</f>
        <v>CHEST_ITEM_TYPE_T2_PART</v>
      </c>
      <c r="U276" s="3" t="str">
        <f>IF(COUNTIF(U$256:U275,T276)=0,T276,"")</f>
        <v/>
      </c>
      <c r="V276" s="3" t="str">
        <f t="shared" si="155"/>
        <v>CHEST_ITEM_TYPE_T3_TANK,CHEST_ITEM_TYPE_T4_TANK,CHEST_ITEM_TYPE_T3_SHARD,CHEST_ITEM_TYPE_T4_SHARD,CHEST_ITEM_TYPE_T2_PART</v>
      </c>
      <c r="W276" s="13" t="str">
        <f t="shared" si="150"/>
        <v/>
      </c>
      <c r="X276" s="3" t="str">
        <f t="shared" si="151"/>
        <v/>
      </c>
      <c r="Y276" s="3" t="str">
        <f t="shared" si="156"/>
        <v>3.0%,1.3%,30.4%,21.0%,36.9%</v>
      </c>
    </row>
    <row r="277" spans="2:25" x14ac:dyDescent="0.3">
      <c r="B277" s="2">
        <f>数据源!BV309</f>
        <v>8</v>
      </c>
      <c r="C277" s="2" t="str">
        <f>数据源!BW309</f>
        <v>T2MP5</v>
      </c>
      <c r="D277" s="2" t="str">
        <f>数据源!BX309</f>
        <v>部件</v>
      </c>
      <c r="E277" s="2">
        <f>数据源!BY309</f>
        <v>77.000000000000028</v>
      </c>
      <c r="F277" s="2">
        <f>数据源!BZ309</f>
        <v>1.5</v>
      </c>
      <c r="G277" s="2">
        <f>数据源!CA309</f>
        <v>1.0999999999999999E-2</v>
      </c>
      <c r="H277" s="2">
        <f>数据源!CB309</f>
        <v>1.1428571428571422E-2</v>
      </c>
      <c r="I277" s="2">
        <f>数据源!CC309</f>
        <v>114</v>
      </c>
      <c r="J277" s="3">
        <f t="shared" si="144"/>
        <v>1</v>
      </c>
      <c r="K277" s="3">
        <f t="shared" si="145"/>
        <v>2</v>
      </c>
      <c r="L277" s="3" t="str">
        <f t="shared" si="148"/>
        <v>部件</v>
      </c>
      <c r="M277" s="3">
        <f t="shared" ca="1" si="149"/>
        <v>92105</v>
      </c>
      <c r="N277" s="3" t="str">
        <f t="shared" ca="1" si="152"/>
        <v>11321,12321,13321,11411,12411,13411,12421,11431,51321,52321,53321,51411,52411,53411,51421,51431,92001,92003,92005,92101,92103,92105</v>
      </c>
      <c r="O277" s="3" t="str">
        <f t="shared" si="153"/>
        <v>54,54,54,18,18,18,9,6,541,541,541,266,266,266,178,148,114,114,114,114,114,114</v>
      </c>
      <c r="P277" s="1" t="str">
        <f t="shared" si="154"/>
        <v>(1,1),(1,1),(1,1),(1,1),(1,1),(1,1),(1,1),(1,1),(1,2),(1,2),(1,2),(1,1),(1,1),(1,1),(1,1),(1,1),(1,2),(1,2),(1,2),(1,2),(1,2),(1,2)</v>
      </c>
      <c r="Q277" s="3" t="str">
        <f>IF(D277="坦克碎片",VLOOKUP(C277,道具信息!$N$2:$O$291,2,FALSE)&amp;"碎片",VLOOKUP(C277,道具信息!$N$2:$O$291,2,FALSE))</f>
        <v>T2部件</v>
      </c>
      <c r="R277" s="3">
        <f t="shared" si="146"/>
        <v>1972</v>
      </c>
      <c r="S277" s="11">
        <f t="shared" si="147"/>
        <v>0.36899999999999999</v>
      </c>
      <c r="T277" s="3" t="str">
        <f>VLOOKUP(Q277,道具信息!$Q$3:$S$20,2,FALSE)</f>
        <v>CHEST_ITEM_TYPE_T2_PART</v>
      </c>
      <c r="U277" s="3" t="str">
        <f>IF(COUNTIF(U$256:U276,T277)=0,T277,"")</f>
        <v/>
      </c>
      <c r="V277" s="3" t="str">
        <f t="shared" si="155"/>
        <v>CHEST_ITEM_TYPE_T3_TANK,CHEST_ITEM_TYPE_T4_TANK,CHEST_ITEM_TYPE_T3_SHARD,CHEST_ITEM_TYPE_T4_SHARD,CHEST_ITEM_TYPE_T2_PART</v>
      </c>
      <c r="W277" s="13" t="str">
        <f t="shared" si="150"/>
        <v/>
      </c>
      <c r="X277" s="3" t="str">
        <f t="shared" si="151"/>
        <v/>
      </c>
      <c r="Y277" s="3" t="str">
        <f t="shared" si="156"/>
        <v>3.0%,1.3%,30.4%,21.0%,36.9%</v>
      </c>
    </row>
    <row r="278" spans="2:25" x14ac:dyDescent="0.3">
      <c r="B278" s="2">
        <f>数据源!BV310</f>
        <v>8</v>
      </c>
      <c r="C278" s="2" t="str">
        <f>数据源!BW310</f>
        <v>T2HP1</v>
      </c>
      <c r="D278" s="2" t="str">
        <f>数据源!BX310</f>
        <v>部件</v>
      </c>
      <c r="E278" s="2">
        <f>数据源!BY310</f>
        <v>77.000000000000028</v>
      </c>
      <c r="F278" s="2">
        <f>数据源!BZ310</f>
        <v>1.5</v>
      </c>
      <c r="G278" s="2">
        <f>数据源!CA310</f>
        <v>1.0999999999999999E-2</v>
      </c>
      <c r="H278" s="2">
        <f>数据源!CB310</f>
        <v>1.1428571428571422E-2</v>
      </c>
      <c r="I278" s="2">
        <f>数据源!CC310</f>
        <v>114</v>
      </c>
      <c r="J278" s="3">
        <f t="shared" si="144"/>
        <v>1</v>
      </c>
      <c r="K278" s="3">
        <f t="shared" si="145"/>
        <v>2</v>
      </c>
      <c r="L278" s="3" t="str">
        <f t="shared" si="148"/>
        <v>部件</v>
      </c>
      <c r="M278" s="3">
        <f t="shared" ca="1" si="149"/>
        <v>92201</v>
      </c>
      <c r="N278" s="3" t="str">
        <f t="shared" ca="1" si="152"/>
        <v>11321,12321,13321,11411,12411,13411,12421,11431,51321,52321,53321,51411,52411,53411,51421,51431,92001,92003,92005,92101,92103,92105,92201</v>
      </c>
      <c r="O278" s="3" t="str">
        <f t="shared" si="153"/>
        <v>54,54,54,18,18,18,9,6,541,541,541,266,266,266,178,148,114,114,114,114,114,114,114</v>
      </c>
      <c r="P278" s="1" t="str">
        <f t="shared" si="154"/>
        <v>(1,1),(1,1),(1,1),(1,1),(1,1),(1,1),(1,1),(1,1),(1,2),(1,2),(1,2),(1,1),(1,1),(1,1),(1,1),(1,1),(1,2),(1,2),(1,2),(1,2),(1,2),(1,2),(1,2)</v>
      </c>
      <c r="Q278" s="3" t="str">
        <f>IF(D278="坦克碎片",VLOOKUP(C278,道具信息!$N$2:$O$291,2,FALSE)&amp;"碎片",VLOOKUP(C278,道具信息!$N$2:$O$291,2,FALSE))</f>
        <v>T2部件</v>
      </c>
      <c r="R278" s="3">
        <f t="shared" si="146"/>
        <v>1972</v>
      </c>
      <c r="S278" s="11">
        <f t="shared" si="147"/>
        <v>0.36899999999999999</v>
      </c>
      <c r="T278" s="3" t="str">
        <f>VLOOKUP(Q278,道具信息!$Q$3:$S$20,2,FALSE)</f>
        <v>CHEST_ITEM_TYPE_T2_PART</v>
      </c>
      <c r="U278" s="3" t="str">
        <f>IF(COUNTIF(U$256:U277,T278)=0,T278,"")</f>
        <v/>
      </c>
      <c r="V278" s="3" t="str">
        <f t="shared" si="155"/>
        <v>CHEST_ITEM_TYPE_T3_TANK,CHEST_ITEM_TYPE_T4_TANK,CHEST_ITEM_TYPE_T3_SHARD,CHEST_ITEM_TYPE_T4_SHARD,CHEST_ITEM_TYPE_T2_PART</v>
      </c>
      <c r="W278" s="13" t="str">
        <f t="shared" si="150"/>
        <v/>
      </c>
      <c r="X278" s="3" t="str">
        <f t="shared" si="151"/>
        <v/>
      </c>
      <c r="Y278" s="3" t="str">
        <f t="shared" si="156"/>
        <v>3.0%,1.3%,30.4%,21.0%,36.9%</v>
      </c>
    </row>
    <row r="279" spans="2:25" x14ac:dyDescent="0.3">
      <c r="B279" s="2">
        <f>数据源!BV311</f>
        <v>8</v>
      </c>
      <c r="C279" s="2" t="str">
        <f>数据源!BW311</f>
        <v>T2HP3</v>
      </c>
      <c r="D279" s="2" t="str">
        <f>数据源!BX311</f>
        <v>部件</v>
      </c>
      <c r="E279" s="2">
        <f>数据源!BY311</f>
        <v>77.000000000000028</v>
      </c>
      <c r="F279" s="2">
        <f>数据源!BZ311</f>
        <v>1.5</v>
      </c>
      <c r="G279" s="2">
        <f>数据源!CA311</f>
        <v>1.0999999999999999E-2</v>
      </c>
      <c r="H279" s="2">
        <f>数据源!CB311</f>
        <v>1.1428571428571422E-2</v>
      </c>
      <c r="I279" s="2">
        <f>数据源!CC311</f>
        <v>114</v>
      </c>
      <c r="J279" s="3">
        <f t="shared" si="144"/>
        <v>1</v>
      </c>
      <c r="K279" s="3">
        <f t="shared" si="145"/>
        <v>2</v>
      </c>
      <c r="L279" s="3" t="str">
        <f t="shared" si="148"/>
        <v>部件</v>
      </c>
      <c r="M279" s="3">
        <f t="shared" ca="1" si="149"/>
        <v>92203</v>
      </c>
      <c r="N279" s="3" t="str">
        <f t="shared" ca="1" si="152"/>
        <v>11321,12321,13321,11411,12411,13411,12421,11431,51321,52321,53321,51411,52411,53411,51421,51431,92001,92003,92005,92101,92103,92105,92201,92203</v>
      </c>
      <c r="O279" s="3" t="str">
        <f t="shared" si="153"/>
        <v>54,54,54,18,18,18,9,6,541,541,541,266,266,266,178,148,114,114,114,114,114,114,114,114</v>
      </c>
      <c r="P279" s="1" t="str">
        <f t="shared" si="154"/>
        <v>(1,1),(1,1),(1,1),(1,1),(1,1),(1,1),(1,1),(1,1),(1,2),(1,2),(1,2),(1,1),(1,1),(1,1),(1,1),(1,1),(1,2),(1,2),(1,2),(1,2),(1,2),(1,2),(1,2),(1,2)</v>
      </c>
      <c r="Q279" s="3" t="str">
        <f>IF(D279="坦克碎片",VLOOKUP(C279,道具信息!$N$2:$O$291,2,FALSE)&amp;"碎片",VLOOKUP(C279,道具信息!$N$2:$O$291,2,FALSE))</f>
        <v>T2部件</v>
      </c>
      <c r="R279" s="3">
        <f t="shared" si="146"/>
        <v>1972</v>
      </c>
      <c r="S279" s="11">
        <f t="shared" si="147"/>
        <v>0.36899999999999999</v>
      </c>
      <c r="T279" s="3" t="str">
        <f>VLOOKUP(Q279,道具信息!$Q$3:$S$20,2,FALSE)</f>
        <v>CHEST_ITEM_TYPE_T2_PART</v>
      </c>
      <c r="U279" s="3" t="str">
        <f>IF(COUNTIF(U$256:U278,T279)=0,T279,"")</f>
        <v/>
      </c>
      <c r="V279" s="3" t="str">
        <f t="shared" si="155"/>
        <v>CHEST_ITEM_TYPE_T3_TANK,CHEST_ITEM_TYPE_T4_TANK,CHEST_ITEM_TYPE_T3_SHARD,CHEST_ITEM_TYPE_T4_SHARD,CHEST_ITEM_TYPE_T2_PART</v>
      </c>
      <c r="W279" s="13" t="str">
        <f t="shared" si="150"/>
        <v/>
      </c>
      <c r="X279" s="3" t="str">
        <f t="shared" si="151"/>
        <v/>
      </c>
      <c r="Y279" s="3" t="str">
        <f t="shared" si="156"/>
        <v>3.0%,1.3%,30.4%,21.0%,36.9%</v>
      </c>
    </row>
    <row r="280" spans="2:25" x14ac:dyDescent="0.3">
      <c r="B280" s="2">
        <f>数据源!BV312</f>
        <v>8</v>
      </c>
      <c r="C280" s="2" t="str">
        <f>数据源!BW312</f>
        <v>T2HP5</v>
      </c>
      <c r="D280" s="2" t="str">
        <f>数据源!BX312</f>
        <v>部件</v>
      </c>
      <c r="E280" s="2">
        <f>数据源!BY312</f>
        <v>77.000000000000028</v>
      </c>
      <c r="F280" s="2">
        <f>数据源!BZ312</f>
        <v>1.5</v>
      </c>
      <c r="G280" s="2">
        <f>数据源!CA312</f>
        <v>1.0999999999999999E-2</v>
      </c>
      <c r="H280" s="2">
        <f>数据源!CB312</f>
        <v>1.1428571428571422E-2</v>
      </c>
      <c r="I280" s="2">
        <f>数据源!CC312</f>
        <v>114</v>
      </c>
      <c r="J280" s="3">
        <f t="shared" si="144"/>
        <v>1</v>
      </c>
      <c r="K280" s="3">
        <f t="shared" si="145"/>
        <v>2</v>
      </c>
      <c r="L280" s="3" t="str">
        <f t="shared" si="148"/>
        <v>部件</v>
      </c>
      <c r="M280" s="3">
        <f t="shared" ca="1" si="149"/>
        <v>92205</v>
      </c>
      <c r="N280" s="3" t="str">
        <f t="shared" ca="1" si="152"/>
        <v>11321,12321,13321,11411,12411,13411,12421,11431,51321,52321,53321,51411,52411,53411,51421,51431,92001,92003,92005,92101,92103,92105,92201,92203,92205</v>
      </c>
      <c r="O280" s="3" t="str">
        <f t="shared" si="153"/>
        <v>54,54,54,18,18,18,9,6,541,541,541,266,266,266,178,148,114,114,114,114,114,114,114,114,114</v>
      </c>
      <c r="P280" s="1" t="str">
        <f t="shared" si="154"/>
        <v>(1,1),(1,1),(1,1),(1,1),(1,1),(1,1),(1,1),(1,1),(1,2),(1,2),(1,2),(1,1),(1,1),(1,1),(1,1),(1,1),(1,2),(1,2),(1,2),(1,2),(1,2),(1,2),(1,2),(1,2),(1,2)</v>
      </c>
      <c r="Q280" s="3" t="str">
        <f>IF(D280="坦克碎片",VLOOKUP(C280,道具信息!$N$2:$O$291,2,FALSE)&amp;"碎片",VLOOKUP(C280,道具信息!$N$2:$O$291,2,FALSE))</f>
        <v>T2部件</v>
      </c>
      <c r="R280" s="3">
        <f t="shared" si="146"/>
        <v>1972</v>
      </c>
      <c r="S280" s="11">
        <f t="shared" si="147"/>
        <v>0.36899999999999999</v>
      </c>
      <c r="T280" s="3" t="str">
        <f>VLOOKUP(Q280,道具信息!$Q$3:$S$20,2,FALSE)</f>
        <v>CHEST_ITEM_TYPE_T2_PART</v>
      </c>
      <c r="U280" s="3" t="str">
        <f>IF(COUNTIF(U$256:U279,T280)=0,T280,"")</f>
        <v/>
      </c>
      <c r="V280" s="3" t="str">
        <f t="shared" si="155"/>
        <v>CHEST_ITEM_TYPE_T3_TANK,CHEST_ITEM_TYPE_T4_TANK,CHEST_ITEM_TYPE_T3_SHARD,CHEST_ITEM_TYPE_T4_SHARD,CHEST_ITEM_TYPE_T2_PART</v>
      </c>
      <c r="W280" s="13" t="str">
        <f t="shared" si="150"/>
        <v/>
      </c>
      <c r="X280" s="3" t="str">
        <f t="shared" si="151"/>
        <v/>
      </c>
      <c r="Y280" s="3" t="str">
        <f t="shared" si="156"/>
        <v>3.0%,1.3%,30.4%,21.0%,36.9%</v>
      </c>
    </row>
    <row r="281" spans="2:25" x14ac:dyDescent="0.3">
      <c r="B281" s="2">
        <f>数据源!BV313</f>
        <v>8</v>
      </c>
      <c r="C281" s="2" t="str">
        <f>数据源!BW313</f>
        <v>T2LP2</v>
      </c>
      <c r="D281" s="2" t="str">
        <f>数据源!BX313</f>
        <v>部件</v>
      </c>
      <c r="E281" s="2">
        <f>数据源!BY313</f>
        <v>77.000000000000028</v>
      </c>
      <c r="F281" s="2">
        <f>数据源!BZ313</f>
        <v>1.5</v>
      </c>
      <c r="G281" s="2">
        <f>数据源!CA313</f>
        <v>1.0999999999999999E-2</v>
      </c>
      <c r="H281" s="2">
        <f>数据源!CB313</f>
        <v>1.1428571428571422E-2</v>
      </c>
      <c r="I281" s="2">
        <f>数据源!CC313</f>
        <v>114</v>
      </c>
      <c r="J281" s="3">
        <f t="shared" si="144"/>
        <v>1</v>
      </c>
      <c r="K281" s="3">
        <f t="shared" si="145"/>
        <v>2</v>
      </c>
      <c r="L281" s="3" t="str">
        <f t="shared" si="148"/>
        <v>部件</v>
      </c>
      <c r="M281" s="3">
        <f t="shared" ca="1" si="149"/>
        <v>92002</v>
      </c>
      <c r="N281" s="3" t="str">
        <f t="shared" ca="1" si="152"/>
        <v>11321,12321,13321,11411,12411,13411,12421,11431,51321,52321,53321,51411,52411,53411,51421,51431,92001,92003,92005,92101,92103,92105,92201,92203,92205,92002</v>
      </c>
      <c r="O281" s="3" t="str">
        <f t="shared" si="153"/>
        <v>54,54,54,18,18,18,9,6,541,541,541,266,266,266,178,148,114,114,114,114,114,114,114,114,114,114</v>
      </c>
      <c r="P281" s="1" t="str">
        <f t="shared" si="154"/>
        <v>(1,1),(1,1),(1,1),(1,1),(1,1),(1,1),(1,1),(1,1),(1,2),(1,2),(1,2),(1,1),(1,1),(1,1),(1,1),(1,1),(1,2),(1,2),(1,2),(1,2),(1,2),(1,2),(1,2),(1,2),(1,2),(1,2)</v>
      </c>
      <c r="Q281" s="3" t="str">
        <f>IF(D281="坦克碎片",VLOOKUP(C281,道具信息!$N$2:$O$291,2,FALSE)&amp;"碎片",VLOOKUP(C281,道具信息!$N$2:$O$291,2,FALSE))</f>
        <v>T2部件</v>
      </c>
      <c r="R281" s="3">
        <f t="shared" si="146"/>
        <v>1972</v>
      </c>
      <c r="S281" s="11">
        <f t="shared" si="147"/>
        <v>0.36899999999999999</v>
      </c>
      <c r="T281" s="3" t="str">
        <f>VLOOKUP(Q281,道具信息!$Q$3:$S$20,2,FALSE)</f>
        <v>CHEST_ITEM_TYPE_T2_PART</v>
      </c>
      <c r="U281" s="3" t="str">
        <f>IF(COUNTIF(U$256:U280,T281)=0,T281,"")</f>
        <v/>
      </c>
      <c r="V281" s="3" t="str">
        <f t="shared" si="155"/>
        <v>CHEST_ITEM_TYPE_T3_TANK,CHEST_ITEM_TYPE_T4_TANK,CHEST_ITEM_TYPE_T3_SHARD,CHEST_ITEM_TYPE_T4_SHARD,CHEST_ITEM_TYPE_T2_PART</v>
      </c>
      <c r="W281" s="13" t="str">
        <f t="shared" si="150"/>
        <v/>
      </c>
      <c r="X281" s="3" t="str">
        <f t="shared" si="151"/>
        <v/>
      </c>
      <c r="Y281" s="3" t="str">
        <f t="shared" si="156"/>
        <v>3.0%,1.3%,30.4%,21.0%,36.9%</v>
      </c>
    </row>
    <row r="282" spans="2:25" x14ac:dyDescent="0.3">
      <c r="B282" s="2">
        <f>数据源!BV314</f>
        <v>8</v>
      </c>
      <c r="C282" s="2" t="str">
        <f>数据源!BW314</f>
        <v>T2LP4</v>
      </c>
      <c r="D282" s="2" t="str">
        <f>数据源!BX314</f>
        <v>部件</v>
      </c>
      <c r="E282" s="2">
        <f>数据源!BY314</f>
        <v>77.000000000000028</v>
      </c>
      <c r="F282" s="2">
        <f>数据源!BZ314</f>
        <v>1.5</v>
      </c>
      <c r="G282" s="2">
        <f>数据源!CA314</f>
        <v>0.01</v>
      </c>
      <c r="H282" s="2">
        <f>数据源!CB314</f>
        <v>1.0389610389610384E-2</v>
      </c>
      <c r="I282" s="2">
        <f>数据源!CC314</f>
        <v>104</v>
      </c>
      <c r="J282" s="3">
        <f t="shared" si="144"/>
        <v>1</v>
      </c>
      <c r="K282" s="3">
        <f t="shared" si="145"/>
        <v>2</v>
      </c>
      <c r="L282" s="3" t="str">
        <f t="shared" si="148"/>
        <v>部件</v>
      </c>
      <c r="M282" s="3">
        <f t="shared" ca="1" si="149"/>
        <v>92004</v>
      </c>
      <c r="N282" s="3" t="str">
        <f t="shared" ca="1" si="152"/>
        <v>11321,12321,13321,11411,12411,13411,12421,11431,51321,52321,53321,51411,52411,53411,51421,51431,92001,92003,92005,92101,92103,92105,92201,92203,92205,92002,92004</v>
      </c>
      <c r="O282" s="3" t="str">
        <f t="shared" si="153"/>
        <v>54,54,54,18,18,18,9,6,541,541,541,266,266,266,178,148,114,114,114,114,114,114,114,114,114,114,104</v>
      </c>
      <c r="P282" s="1" t="str">
        <f t="shared" si="154"/>
        <v>(1,1),(1,1),(1,1),(1,1),(1,1),(1,1),(1,1),(1,1),(1,2),(1,2),(1,2),(1,1),(1,1),(1,1),(1,1),(1,1),(1,2),(1,2),(1,2),(1,2),(1,2),(1,2),(1,2),(1,2),(1,2),(1,2),(1,2)</v>
      </c>
      <c r="Q282" s="3" t="str">
        <f>IF(D282="坦克碎片",VLOOKUP(C282,道具信息!$N$2:$O$291,2,FALSE)&amp;"碎片",VLOOKUP(C282,道具信息!$N$2:$O$291,2,FALSE))</f>
        <v>T2部件</v>
      </c>
      <c r="R282" s="3">
        <f t="shared" si="146"/>
        <v>1972</v>
      </c>
      <c r="S282" s="11">
        <f t="shared" si="147"/>
        <v>0.36899999999999999</v>
      </c>
      <c r="T282" s="3" t="str">
        <f>VLOOKUP(Q282,道具信息!$Q$3:$S$20,2,FALSE)</f>
        <v>CHEST_ITEM_TYPE_T2_PART</v>
      </c>
      <c r="U282" s="3" t="str">
        <f>IF(COUNTIF(U$256:U281,T282)=0,T282,"")</f>
        <v/>
      </c>
      <c r="V282" s="3" t="str">
        <f t="shared" si="155"/>
        <v>CHEST_ITEM_TYPE_T3_TANK,CHEST_ITEM_TYPE_T4_TANK,CHEST_ITEM_TYPE_T3_SHARD,CHEST_ITEM_TYPE_T4_SHARD,CHEST_ITEM_TYPE_T2_PART</v>
      </c>
      <c r="W282" s="13" t="str">
        <f t="shared" si="150"/>
        <v/>
      </c>
      <c r="X282" s="3" t="str">
        <f t="shared" si="151"/>
        <v/>
      </c>
      <c r="Y282" s="3" t="str">
        <f t="shared" si="156"/>
        <v>3.0%,1.3%,30.4%,21.0%,36.9%</v>
      </c>
    </row>
    <row r="283" spans="2:25" x14ac:dyDescent="0.3">
      <c r="B283" s="2">
        <f>数据源!BV315</f>
        <v>8</v>
      </c>
      <c r="C283" s="2" t="str">
        <f>数据源!BW315</f>
        <v>T2LP6</v>
      </c>
      <c r="D283" s="2" t="str">
        <f>数据源!BX315</f>
        <v>部件</v>
      </c>
      <c r="E283" s="2">
        <f>数据源!BY315</f>
        <v>77.000000000000028</v>
      </c>
      <c r="F283" s="2">
        <f>数据源!BZ315</f>
        <v>1.5</v>
      </c>
      <c r="G283" s="2">
        <f>数据源!CA315</f>
        <v>0.01</v>
      </c>
      <c r="H283" s="2">
        <f>数据源!CB315</f>
        <v>1.0389610389610384E-2</v>
      </c>
      <c r="I283" s="2">
        <f>数据源!CC315</f>
        <v>104</v>
      </c>
      <c r="J283" s="3">
        <f t="shared" si="144"/>
        <v>1</v>
      </c>
      <c r="K283" s="3">
        <f t="shared" si="145"/>
        <v>2</v>
      </c>
      <c r="L283" s="3" t="str">
        <f t="shared" si="148"/>
        <v>部件</v>
      </c>
      <c r="M283" s="3">
        <f t="shared" ca="1" si="149"/>
        <v>92006</v>
      </c>
      <c r="N283" s="3" t="str">
        <f t="shared" ca="1" si="152"/>
        <v>11321,12321,13321,11411,12411,13411,12421,11431,51321,52321,53321,51411,52411,53411,51421,51431,92001,92003,92005,92101,92103,92105,92201,92203,92205,92002,92004,92006</v>
      </c>
      <c r="O283" s="3" t="str">
        <f t="shared" si="153"/>
        <v>54,54,54,18,18,18,9,6,541,541,541,266,266,266,178,148,114,114,114,114,114,114,114,114,114,114,104,104</v>
      </c>
      <c r="P283" s="1" t="str">
        <f t="shared" si="154"/>
        <v>(1,1),(1,1),(1,1),(1,1),(1,1),(1,1),(1,1),(1,1),(1,2),(1,2),(1,2),(1,1),(1,1),(1,1),(1,1),(1,1),(1,2),(1,2),(1,2),(1,2),(1,2),(1,2),(1,2),(1,2),(1,2),(1,2),(1,2),(1,2)</v>
      </c>
      <c r="Q283" s="3" t="str">
        <f>IF(D283="坦克碎片",VLOOKUP(C283,道具信息!$N$2:$O$291,2,FALSE)&amp;"碎片",VLOOKUP(C283,道具信息!$N$2:$O$291,2,FALSE))</f>
        <v>T2部件</v>
      </c>
      <c r="R283" s="3">
        <f t="shared" si="146"/>
        <v>1972</v>
      </c>
      <c r="S283" s="11">
        <f t="shared" si="147"/>
        <v>0.36899999999999999</v>
      </c>
      <c r="T283" s="3" t="str">
        <f>VLOOKUP(Q283,道具信息!$Q$3:$S$20,2,FALSE)</f>
        <v>CHEST_ITEM_TYPE_T2_PART</v>
      </c>
      <c r="U283" s="3" t="str">
        <f>IF(COUNTIF(U$256:U282,T283)=0,T283,"")</f>
        <v/>
      </c>
      <c r="V283" s="3" t="str">
        <f t="shared" si="155"/>
        <v>CHEST_ITEM_TYPE_T3_TANK,CHEST_ITEM_TYPE_T4_TANK,CHEST_ITEM_TYPE_T3_SHARD,CHEST_ITEM_TYPE_T4_SHARD,CHEST_ITEM_TYPE_T2_PART</v>
      </c>
      <c r="W283" s="13" t="str">
        <f t="shared" si="150"/>
        <v/>
      </c>
      <c r="X283" s="3" t="str">
        <f t="shared" si="151"/>
        <v/>
      </c>
      <c r="Y283" s="3" t="str">
        <f t="shared" si="156"/>
        <v>3.0%,1.3%,30.4%,21.0%,36.9%</v>
      </c>
    </row>
    <row r="284" spans="2:25" x14ac:dyDescent="0.3">
      <c r="B284" s="2">
        <f>数据源!BV316</f>
        <v>8</v>
      </c>
      <c r="C284" s="2" t="str">
        <f>数据源!BW316</f>
        <v>T2MP2</v>
      </c>
      <c r="D284" s="2" t="str">
        <f>数据源!BX316</f>
        <v>部件</v>
      </c>
      <c r="E284" s="2">
        <f>数据源!BY316</f>
        <v>77.000000000000028</v>
      </c>
      <c r="F284" s="2">
        <f>数据源!BZ316</f>
        <v>1.5</v>
      </c>
      <c r="G284" s="2">
        <f>数据源!CA316</f>
        <v>0.01</v>
      </c>
      <c r="H284" s="2">
        <f>数据源!CB316</f>
        <v>1.0389610389610384E-2</v>
      </c>
      <c r="I284" s="2">
        <f>数据源!CC316</f>
        <v>104</v>
      </c>
      <c r="J284" s="3">
        <f t="shared" si="144"/>
        <v>1</v>
      </c>
      <c r="K284" s="3">
        <f t="shared" si="145"/>
        <v>2</v>
      </c>
      <c r="L284" s="3" t="str">
        <f t="shared" si="148"/>
        <v>部件</v>
      </c>
      <c r="M284" s="3">
        <f t="shared" ca="1" si="149"/>
        <v>92102</v>
      </c>
      <c r="N284" s="3" t="str">
        <f t="shared" ca="1" si="152"/>
        <v>11321,12321,13321,11411,12411,13411,12421,11431,51321,52321,53321,51411,52411,53411,51421,51431,92001,92003,92005,92101,92103,92105,92201,92203,92205,92002,92004,92006,92102</v>
      </c>
      <c r="O284" s="3" t="str">
        <f t="shared" si="153"/>
        <v>54,54,54,18,18,18,9,6,541,541,541,266,266,266,178,148,114,114,114,114,114,114,114,114,114,114,104,104,104</v>
      </c>
      <c r="P284" s="1" t="str">
        <f t="shared" si="154"/>
        <v>(1,1),(1,1),(1,1),(1,1),(1,1),(1,1),(1,1),(1,1),(1,2),(1,2),(1,2),(1,1),(1,1),(1,1),(1,1),(1,1),(1,2),(1,2),(1,2),(1,2),(1,2),(1,2),(1,2),(1,2),(1,2),(1,2),(1,2),(1,2),(1,2)</v>
      </c>
      <c r="Q284" s="3" t="str">
        <f>IF(D284="坦克碎片",VLOOKUP(C284,道具信息!$N$2:$O$291,2,FALSE)&amp;"碎片",VLOOKUP(C284,道具信息!$N$2:$O$291,2,FALSE))</f>
        <v>T2部件</v>
      </c>
      <c r="R284" s="3">
        <f t="shared" si="146"/>
        <v>1972</v>
      </c>
      <c r="S284" s="11">
        <f t="shared" si="147"/>
        <v>0.36899999999999999</v>
      </c>
      <c r="T284" s="3" t="str">
        <f>VLOOKUP(Q284,道具信息!$Q$3:$S$20,2,FALSE)</f>
        <v>CHEST_ITEM_TYPE_T2_PART</v>
      </c>
      <c r="U284" s="3" t="str">
        <f>IF(COUNTIF(U$256:U283,T284)=0,T284,"")</f>
        <v/>
      </c>
      <c r="V284" s="3" t="str">
        <f t="shared" si="155"/>
        <v>CHEST_ITEM_TYPE_T3_TANK,CHEST_ITEM_TYPE_T4_TANK,CHEST_ITEM_TYPE_T3_SHARD,CHEST_ITEM_TYPE_T4_SHARD,CHEST_ITEM_TYPE_T2_PART</v>
      </c>
      <c r="W284" s="13" t="str">
        <f t="shared" si="150"/>
        <v/>
      </c>
      <c r="X284" s="3" t="str">
        <f t="shared" si="151"/>
        <v/>
      </c>
      <c r="Y284" s="3" t="str">
        <f t="shared" si="156"/>
        <v>3.0%,1.3%,30.4%,21.0%,36.9%</v>
      </c>
    </row>
    <row r="285" spans="2:25" x14ac:dyDescent="0.3">
      <c r="B285" s="2">
        <f>数据源!BV317</f>
        <v>8</v>
      </c>
      <c r="C285" s="2" t="str">
        <f>数据源!BW317</f>
        <v>T2MP4</v>
      </c>
      <c r="D285" s="2" t="str">
        <f>数据源!BX317</f>
        <v>部件</v>
      </c>
      <c r="E285" s="2">
        <f>数据源!BY317</f>
        <v>77.000000000000028</v>
      </c>
      <c r="F285" s="2">
        <f>数据源!BZ317</f>
        <v>1.5</v>
      </c>
      <c r="G285" s="2">
        <f>数据源!CA317</f>
        <v>0.01</v>
      </c>
      <c r="H285" s="2">
        <f>数据源!CB317</f>
        <v>1.0389610389610384E-2</v>
      </c>
      <c r="I285" s="2">
        <f>数据源!CC317</f>
        <v>104</v>
      </c>
      <c r="J285" s="3">
        <f t="shared" si="144"/>
        <v>1</v>
      </c>
      <c r="K285" s="3">
        <f t="shared" si="145"/>
        <v>2</v>
      </c>
      <c r="L285" s="3" t="str">
        <f t="shared" si="148"/>
        <v>部件</v>
      </c>
      <c r="M285" s="3">
        <f t="shared" ca="1" si="149"/>
        <v>92104</v>
      </c>
      <c r="N285" s="3" t="str">
        <f t="shared" ca="1" si="152"/>
        <v>11321,12321,13321,11411,12411,13411,12421,11431,51321,52321,53321,51411,52411,53411,51421,51431,92001,92003,92005,92101,92103,92105,92201,92203,92205,92002,92004,92006,92102,92104</v>
      </c>
      <c r="O285" s="3" t="str">
        <f t="shared" si="153"/>
        <v>54,54,54,18,18,18,9,6,541,541,541,266,266,266,178,148,114,114,114,114,114,114,114,114,114,114,104,104,104,104</v>
      </c>
      <c r="P285" s="1" t="str">
        <f t="shared" si="154"/>
        <v>(1,1),(1,1),(1,1),(1,1),(1,1),(1,1),(1,1),(1,1),(1,2),(1,2),(1,2),(1,1),(1,1),(1,1),(1,1),(1,1),(1,2),(1,2),(1,2),(1,2),(1,2),(1,2),(1,2),(1,2),(1,2),(1,2),(1,2),(1,2),(1,2),(1,2)</v>
      </c>
      <c r="Q285" s="3" t="str">
        <f>IF(D285="坦克碎片",VLOOKUP(C285,道具信息!$N$2:$O$291,2,FALSE)&amp;"碎片",VLOOKUP(C285,道具信息!$N$2:$O$291,2,FALSE))</f>
        <v>T2部件</v>
      </c>
      <c r="R285" s="3">
        <f t="shared" si="146"/>
        <v>1972</v>
      </c>
      <c r="S285" s="11">
        <f t="shared" si="147"/>
        <v>0.36899999999999999</v>
      </c>
      <c r="T285" s="3" t="str">
        <f>VLOOKUP(Q285,道具信息!$Q$3:$S$20,2,FALSE)</f>
        <v>CHEST_ITEM_TYPE_T2_PART</v>
      </c>
      <c r="U285" s="3" t="str">
        <f>IF(COUNTIF(U$256:U284,T285)=0,T285,"")</f>
        <v/>
      </c>
      <c r="V285" s="3" t="str">
        <f t="shared" si="155"/>
        <v>CHEST_ITEM_TYPE_T3_TANK,CHEST_ITEM_TYPE_T4_TANK,CHEST_ITEM_TYPE_T3_SHARD,CHEST_ITEM_TYPE_T4_SHARD,CHEST_ITEM_TYPE_T2_PART</v>
      </c>
      <c r="W285" s="13" t="str">
        <f t="shared" si="150"/>
        <v/>
      </c>
      <c r="X285" s="3" t="str">
        <f t="shared" si="151"/>
        <v/>
      </c>
      <c r="Y285" s="3" t="str">
        <f t="shared" si="156"/>
        <v>3.0%,1.3%,30.4%,21.0%,36.9%</v>
      </c>
    </row>
    <row r="286" spans="2:25" x14ac:dyDescent="0.3">
      <c r="B286" s="2">
        <f>数据源!BV318</f>
        <v>8</v>
      </c>
      <c r="C286" s="2" t="str">
        <f>数据源!BW318</f>
        <v>T2MP6</v>
      </c>
      <c r="D286" s="2" t="str">
        <f>数据源!BX318</f>
        <v>部件</v>
      </c>
      <c r="E286" s="2">
        <f>数据源!BY318</f>
        <v>77.000000000000028</v>
      </c>
      <c r="F286" s="2">
        <f>数据源!BZ318</f>
        <v>1.5</v>
      </c>
      <c r="G286" s="2">
        <f>数据源!CA318</f>
        <v>0.01</v>
      </c>
      <c r="H286" s="2">
        <f>数据源!CB318</f>
        <v>1.0389610389610384E-2</v>
      </c>
      <c r="I286" s="2">
        <f>数据源!CC318</f>
        <v>104</v>
      </c>
      <c r="J286" s="3">
        <f t="shared" si="144"/>
        <v>1</v>
      </c>
      <c r="K286" s="3">
        <f t="shared" si="145"/>
        <v>2</v>
      </c>
      <c r="L286" s="3" t="str">
        <f t="shared" si="148"/>
        <v>部件</v>
      </c>
      <c r="M286" s="3">
        <f t="shared" ca="1" si="149"/>
        <v>92106</v>
      </c>
      <c r="N286" s="3" t="str">
        <f t="shared" ca="1" si="152"/>
        <v>11321,12321,13321,11411,12411,13411,12421,11431,51321,52321,53321,51411,52411,53411,51421,51431,92001,92003,92005,92101,92103,92105,92201,92203,92205,92002,92004,92006,92102,92104,92106</v>
      </c>
      <c r="O286" s="3" t="str">
        <f t="shared" si="153"/>
        <v>54,54,54,18,18,18,9,6,541,541,541,266,266,266,178,148,114,114,114,114,114,114,114,114,114,114,104,104,104,104,104</v>
      </c>
      <c r="P286" s="1" t="str">
        <f t="shared" si="154"/>
        <v>(1,1),(1,1),(1,1),(1,1),(1,1),(1,1),(1,1),(1,1),(1,2),(1,2),(1,2),(1,1),(1,1),(1,1),(1,1),(1,1),(1,2),(1,2),(1,2),(1,2),(1,2),(1,2),(1,2),(1,2),(1,2),(1,2),(1,2),(1,2),(1,2),(1,2),(1,2)</v>
      </c>
      <c r="Q286" s="3" t="str">
        <f>IF(D286="坦克碎片",VLOOKUP(C286,道具信息!$N$2:$O$291,2,FALSE)&amp;"碎片",VLOOKUP(C286,道具信息!$N$2:$O$291,2,FALSE))</f>
        <v>T2部件</v>
      </c>
      <c r="R286" s="3">
        <f t="shared" si="146"/>
        <v>1972</v>
      </c>
      <c r="S286" s="11">
        <f t="shared" si="147"/>
        <v>0.36899999999999999</v>
      </c>
      <c r="T286" s="3" t="str">
        <f>VLOOKUP(Q286,道具信息!$Q$3:$S$20,2,FALSE)</f>
        <v>CHEST_ITEM_TYPE_T2_PART</v>
      </c>
      <c r="U286" s="3" t="str">
        <f>IF(COUNTIF(U$256:U285,T286)=0,T286,"")</f>
        <v/>
      </c>
      <c r="V286" s="3" t="str">
        <f t="shared" si="155"/>
        <v>CHEST_ITEM_TYPE_T3_TANK,CHEST_ITEM_TYPE_T4_TANK,CHEST_ITEM_TYPE_T3_SHARD,CHEST_ITEM_TYPE_T4_SHARD,CHEST_ITEM_TYPE_T2_PART</v>
      </c>
      <c r="W286" s="13" t="str">
        <f t="shared" si="150"/>
        <v/>
      </c>
      <c r="X286" s="3" t="str">
        <f t="shared" si="151"/>
        <v/>
      </c>
      <c r="Y286" s="3" t="str">
        <f t="shared" si="156"/>
        <v>3.0%,1.3%,30.4%,21.0%,36.9%</v>
      </c>
    </row>
    <row r="287" spans="2:25" x14ac:dyDescent="0.3">
      <c r="B287" s="2">
        <f>数据源!BV319</f>
        <v>8</v>
      </c>
      <c r="C287" s="2" t="str">
        <f>数据源!BW319</f>
        <v>T2HP2</v>
      </c>
      <c r="D287" s="2" t="str">
        <f>数据源!BX319</f>
        <v>部件</v>
      </c>
      <c r="E287" s="2">
        <f>数据源!BY319</f>
        <v>77.000000000000028</v>
      </c>
      <c r="F287" s="2">
        <f>数据源!BZ319</f>
        <v>1.5</v>
      </c>
      <c r="G287" s="2">
        <f>数据源!CA319</f>
        <v>0.01</v>
      </c>
      <c r="H287" s="2">
        <f>数据源!CB319</f>
        <v>1.0389610389610384E-2</v>
      </c>
      <c r="I287" s="2">
        <f>数据源!CC319</f>
        <v>104</v>
      </c>
      <c r="J287" s="3">
        <f t="shared" si="144"/>
        <v>1</v>
      </c>
      <c r="K287" s="3">
        <f t="shared" si="145"/>
        <v>2</v>
      </c>
      <c r="L287" s="3" t="str">
        <f t="shared" si="148"/>
        <v>部件</v>
      </c>
      <c r="M287" s="3">
        <f t="shared" ca="1" si="149"/>
        <v>92202</v>
      </c>
      <c r="N287" s="3" t="str">
        <f t="shared" ca="1" si="152"/>
        <v>11321,12321,13321,11411,12411,13411,12421,11431,51321,52321,53321,51411,52411,53411,51421,51431,92001,92003,92005,92101,92103,92105,92201,92203,92205,92002,92004,92006,92102,92104,92106,92202</v>
      </c>
      <c r="O287" s="3" t="str">
        <f t="shared" si="153"/>
        <v>54,54,54,18,18,18,9,6,541,541,541,266,266,266,178,148,114,114,114,114,114,114,114,114,114,114,104,104,104,104,104,104</v>
      </c>
      <c r="P287" s="1" t="str">
        <f t="shared" si="154"/>
        <v>(1,1),(1,1),(1,1),(1,1),(1,1),(1,1),(1,1),(1,1),(1,2),(1,2),(1,2),(1,1),(1,1),(1,1),(1,1),(1,1),(1,2),(1,2),(1,2),(1,2),(1,2),(1,2),(1,2),(1,2),(1,2),(1,2),(1,2),(1,2),(1,2),(1,2),(1,2),(1,2)</v>
      </c>
      <c r="Q287" s="3" t="str">
        <f>IF(D287="坦克碎片",VLOOKUP(C287,道具信息!$N$2:$O$291,2,FALSE)&amp;"碎片",VLOOKUP(C287,道具信息!$N$2:$O$291,2,FALSE))</f>
        <v>T2部件</v>
      </c>
      <c r="R287" s="3">
        <f t="shared" si="146"/>
        <v>1972</v>
      </c>
      <c r="S287" s="11">
        <f t="shared" si="147"/>
        <v>0.36899999999999999</v>
      </c>
      <c r="T287" s="3" t="str">
        <f>VLOOKUP(Q287,道具信息!$Q$3:$S$20,2,FALSE)</f>
        <v>CHEST_ITEM_TYPE_T2_PART</v>
      </c>
      <c r="U287" s="3" t="str">
        <f>IF(COUNTIF(U$256:U286,T287)=0,T287,"")</f>
        <v/>
      </c>
      <c r="V287" s="3" t="str">
        <f t="shared" si="155"/>
        <v>CHEST_ITEM_TYPE_T3_TANK,CHEST_ITEM_TYPE_T4_TANK,CHEST_ITEM_TYPE_T3_SHARD,CHEST_ITEM_TYPE_T4_SHARD,CHEST_ITEM_TYPE_T2_PART</v>
      </c>
      <c r="W287" s="13" t="str">
        <f t="shared" si="150"/>
        <v/>
      </c>
      <c r="X287" s="3" t="str">
        <f t="shared" si="151"/>
        <v/>
      </c>
      <c r="Y287" s="3" t="str">
        <f t="shared" si="156"/>
        <v>3.0%,1.3%,30.4%,21.0%,36.9%</v>
      </c>
    </row>
    <row r="288" spans="2:25" x14ac:dyDescent="0.3">
      <c r="B288" s="2">
        <f>数据源!BV320</f>
        <v>8</v>
      </c>
      <c r="C288" s="2" t="str">
        <f>数据源!BW320</f>
        <v>T2HP4</v>
      </c>
      <c r="D288" s="2" t="str">
        <f>数据源!BX320</f>
        <v>部件</v>
      </c>
      <c r="E288" s="2">
        <f>数据源!BY320</f>
        <v>77.000000000000028</v>
      </c>
      <c r="F288" s="2">
        <f>数据源!BZ320</f>
        <v>1.5</v>
      </c>
      <c r="G288" s="2">
        <f>数据源!CA320</f>
        <v>0.01</v>
      </c>
      <c r="H288" s="2">
        <f>数据源!CB320</f>
        <v>1.0389610389610384E-2</v>
      </c>
      <c r="I288" s="2">
        <f>数据源!CC320</f>
        <v>104</v>
      </c>
      <c r="J288" s="3">
        <f t="shared" si="144"/>
        <v>1</v>
      </c>
      <c r="K288" s="3">
        <f t="shared" si="145"/>
        <v>2</v>
      </c>
      <c r="L288" s="3" t="str">
        <f t="shared" si="148"/>
        <v>部件</v>
      </c>
      <c r="M288" s="3">
        <f t="shared" ca="1" si="149"/>
        <v>92204</v>
      </c>
      <c r="N288" s="3" t="str">
        <f t="shared" ca="1" si="152"/>
        <v>11321,12321,13321,11411,12411,13411,12421,11431,51321,52321,53321,51411,52411,53411,51421,51431,92001,92003,92005,92101,92103,92105,92201,92203,92205,92002,92004,92006,92102,92104,92106,92202,92204</v>
      </c>
      <c r="O288" s="3" t="str">
        <f t="shared" si="153"/>
        <v>54,54,54,18,18,18,9,6,541,541,541,266,266,266,178,148,114,114,114,114,114,114,114,114,114,114,104,104,104,104,104,104,104</v>
      </c>
      <c r="P288" s="1" t="str">
        <f t="shared" si="154"/>
        <v>(1,1),(1,1),(1,1),(1,1),(1,1),(1,1),(1,1),(1,1),(1,2),(1,2),(1,2),(1,1),(1,1),(1,1),(1,1),(1,1),(1,2),(1,2),(1,2),(1,2),(1,2),(1,2),(1,2),(1,2),(1,2),(1,2),(1,2),(1,2),(1,2),(1,2),(1,2),(1,2),(1,2)</v>
      </c>
      <c r="Q288" s="3" t="str">
        <f>IF(D288="坦克碎片",VLOOKUP(C288,道具信息!$N$2:$O$291,2,FALSE)&amp;"碎片",VLOOKUP(C288,道具信息!$N$2:$O$291,2,FALSE))</f>
        <v>T2部件</v>
      </c>
      <c r="R288" s="3">
        <f t="shared" ref="R288:R307" si="157">SUMIFS(I$3:I$445,Q$3:Q$445,Q288,B$3:B$445,B288)</f>
        <v>1972</v>
      </c>
      <c r="S288" s="11">
        <f t="shared" ref="S288:S307" si="158">ROUND(R288/SUMIF(B$3:B$445,B288,I$3:I$445),3)</f>
        <v>0.36899999999999999</v>
      </c>
      <c r="T288" s="3" t="str">
        <f>VLOOKUP(Q288,道具信息!$Q$3:$S$20,2,FALSE)</f>
        <v>CHEST_ITEM_TYPE_T2_PART</v>
      </c>
      <c r="U288" s="3" t="str">
        <f>IF(COUNTIF(U$256:U287,T288)=0,T288,"")</f>
        <v/>
      </c>
      <c r="V288" s="3" t="str">
        <f t="shared" si="155"/>
        <v>CHEST_ITEM_TYPE_T3_TANK,CHEST_ITEM_TYPE_T4_TANK,CHEST_ITEM_TYPE_T3_SHARD,CHEST_ITEM_TYPE_T4_SHARD,CHEST_ITEM_TYPE_T2_PART</v>
      </c>
      <c r="W288" s="13" t="str">
        <f t="shared" si="150"/>
        <v/>
      </c>
      <c r="X288" s="3" t="str">
        <f t="shared" si="151"/>
        <v/>
      </c>
      <c r="Y288" s="3" t="str">
        <f t="shared" si="156"/>
        <v>3.0%,1.3%,30.4%,21.0%,36.9%</v>
      </c>
    </row>
    <row r="289" spans="2:25" x14ac:dyDescent="0.3">
      <c r="B289" s="2">
        <f>数据源!BV321</f>
        <v>8</v>
      </c>
      <c r="C289" s="2" t="str">
        <f>数据源!BW321</f>
        <v>T2HP6</v>
      </c>
      <c r="D289" s="2" t="str">
        <f>数据源!BX321</f>
        <v>部件</v>
      </c>
      <c r="E289" s="2">
        <f>数据源!BY321</f>
        <v>77.000000000000028</v>
      </c>
      <c r="F289" s="2">
        <f>数据源!BZ321</f>
        <v>1.5</v>
      </c>
      <c r="G289" s="2">
        <f>数据源!CA321</f>
        <v>0.01</v>
      </c>
      <c r="H289" s="2">
        <f>数据源!CB321</f>
        <v>1.0389610389610384E-2</v>
      </c>
      <c r="I289" s="2">
        <f>数据源!CC321</f>
        <v>104</v>
      </c>
      <c r="J289" s="3">
        <f t="shared" si="144"/>
        <v>1</v>
      </c>
      <c r="K289" s="3">
        <f t="shared" si="145"/>
        <v>2</v>
      </c>
      <c r="L289" s="3" t="str">
        <f t="shared" si="148"/>
        <v>部件</v>
      </c>
      <c r="M289" s="3">
        <f t="shared" ca="1" si="149"/>
        <v>92206</v>
      </c>
      <c r="N289" s="3" t="str">
        <f t="shared" ca="1" si="152"/>
        <v>11321,12321,13321,11411,12411,13411,12421,11431,51321,52321,53321,51411,52411,53411,51421,51431,92001,92003,92005,92101,92103,92105,92201,92203,92205,92002,92004,92006,92102,92104,92106,92202,92204,92206</v>
      </c>
      <c r="O289" s="3" t="str">
        <f t="shared" si="153"/>
        <v>54,54,54,18,18,18,9,6,541,541,541,266,266,266,178,148,114,114,114,114,114,114,114,114,114,114,104,104,104,104,104,104,104,104</v>
      </c>
      <c r="P289" s="1" t="str">
        <f t="shared" si="154"/>
        <v>(1,1),(1,1),(1,1),(1,1),(1,1),(1,1),(1,1),(1,1),(1,2),(1,2),(1,2),(1,1),(1,1),(1,1),(1,1),(1,1),(1,2),(1,2),(1,2),(1,2),(1,2),(1,2),(1,2),(1,2),(1,2),(1,2),(1,2),(1,2),(1,2),(1,2),(1,2),(1,2),(1,2),(1,2)</v>
      </c>
      <c r="Q289" s="3" t="str">
        <f>IF(D289="坦克碎片",VLOOKUP(C289,道具信息!$N$2:$O$291,2,FALSE)&amp;"碎片",VLOOKUP(C289,道具信息!$N$2:$O$291,2,FALSE))</f>
        <v>T2部件</v>
      </c>
      <c r="R289" s="3">
        <f t="shared" si="157"/>
        <v>1972</v>
      </c>
      <c r="S289" s="11">
        <f t="shared" si="158"/>
        <v>0.36899999999999999</v>
      </c>
      <c r="T289" s="3" t="str">
        <f>VLOOKUP(Q289,道具信息!$Q$3:$S$20,2,FALSE)</f>
        <v>CHEST_ITEM_TYPE_T2_PART</v>
      </c>
      <c r="U289" s="3" t="str">
        <f>IF(COUNTIF(U$256:U288,T289)=0,T289,"")</f>
        <v/>
      </c>
      <c r="V289" s="3" t="str">
        <f t="shared" si="155"/>
        <v>CHEST_ITEM_TYPE_T3_TANK,CHEST_ITEM_TYPE_T4_TANK,CHEST_ITEM_TYPE_T3_SHARD,CHEST_ITEM_TYPE_T4_SHARD,CHEST_ITEM_TYPE_T2_PART</v>
      </c>
      <c r="W289" s="13" t="str">
        <f t="shared" si="150"/>
        <v/>
      </c>
      <c r="X289" s="3" t="str">
        <f t="shared" si="151"/>
        <v/>
      </c>
      <c r="Y289" s="3" t="str">
        <f t="shared" si="156"/>
        <v>3.0%,1.3%,30.4%,21.0%,36.9%</v>
      </c>
    </row>
    <row r="290" spans="2:25" x14ac:dyDescent="0.3">
      <c r="B290" s="2">
        <f>数据源!BV322</f>
        <v>8</v>
      </c>
      <c r="C290" s="2" t="str">
        <f>数据源!BW322</f>
        <v>T3LP1</v>
      </c>
      <c r="D290" s="2" t="str">
        <f>数据源!BX322</f>
        <v>部件</v>
      </c>
      <c r="E290" s="2">
        <f>数据源!BY322</f>
        <v>433.2</v>
      </c>
      <c r="F290" s="2">
        <f>数据源!BZ322</f>
        <v>1</v>
      </c>
      <c r="G290" s="2">
        <f>数据源!CA322</f>
        <v>8.0000000000000002E-3</v>
      </c>
      <c r="H290" s="2">
        <f>数据源!CB322</f>
        <v>2.21606648199446E-3</v>
      </c>
      <c r="I290" s="2">
        <f>数据源!CC322</f>
        <v>22</v>
      </c>
      <c r="J290" s="3">
        <f t="shared" si="144"/>
        <v>1</v>
      </c>
      <c r="K290" s="3">
        <f t="shared" si="145"/>
        <v>1</v>
      </c>
      <c r="L290" s="3" t="str">
        <f t="shared" si="148"/>
        <v>部件</v>
      </c>
      <c r="M290" s="3">
        <f t="shared" ca="1" si="149"/>
        <v>93001</v>
      </c>
      <c r="N290" s="3" t="str">
        <f t="shared" ca="1" si="152"/>
        <v>11321,12321,13321,11411,12411,13411,12421,11431,51321,52321,53321,51411,52411,53411,51421,51431,92001,92003,92005,92101,92103,92105,92201,92203,92205,92002,92004,92006,92102,92104,92106,92202,92204,92206,93001</v>
      </c>
      <c r="O290" s="3" t="str">
        <f t="shared" si="153"/>
        <v>54,54,54,18,18,18,9,6,541,541,541,266,266,266,178,148,114,114,114,114,114,114,114,114,114,114,104,104,104,104,104,104,104,104,22</v>
      </c>
      <c r="P290" s="1" t="str">
        <f t="shared" si="154"/>
        <v>(1,1),(1,1),(1,1),(1,1),(1,1),(1,1),(1,1),(1,1),(1,2),(1,2),(1,2),(1,1),(1,1),(1,1),(1,1),(1,1),(1,2),(1,2),(1,2),(1,2),(1,2),(1,2),(1,2),(1,2),(1,2),(1,2),(1,2),(1,2),(1,2),(1,2),(1,2),(1,2),(1,2),(1,2),(1,1)</v>
      </c>
      <c r="Q290" s="3" t="str">
        <f>IF(D290="坦克碎片",VLOOKUP(C290,道具信息!$N$2:$O$291,2,FALSE)&amp;"碎片",VLOOKUP(C290,道具信息!$N$2:$O$291,2,FALSE))</f>
        <v>T3部件</v>
      </c>
      <c r="R290" s="3">
        <f t="shared" si="157"/>
        <v>396</v>
      </c>
      <c r="S290" s="11">
        <f t="shared" si="158"/>
        <v>7.3999999999999996E-2</v>
      </c>
      <c r="T290" s="3" t="str">
        <f>VLOOKUP(Q290,道具信息!$Q$3:$S$20,2,FALSE)</f>
        <v>CHEST_ITEM_TYPE_T3_PART</v>
      </c>
      <c r="U290" s="3" t="str">
        <f>IF(COUNTIF(U$256:U289,T290)=0,T290,"")</f>
        <v>CHEST_ITEM_TYPE_T3_PART</v>
      </c>
      <c r="V290" s="3" t="str">
        <f t="shared" si="155"/>
        <v>CHEST_ITEM_TYPE_T3_TANK,CHEST_ITEM_TYPE_T4_TANK,CHEST_ITEM_TYPE_T3_SHARD,CHEST_ITEM_TYPE_T4_SHARD,CHEST_ITEM_TYPE_T2_PART,CHEST_ITEM_TYPE_T3_PART</v>
      </c>
      <c r="W290" s="13">
        <f t="shared" si="150"/>
        <v>7.3999999999999996E-2</v>
      </c>
      <c r="X290" s="3" t="str">
        <f t="shared" si="151"/>
        <v>7.4%</v>
      </c>
      <c r="Y290" s="3" t="str">
        <f t="shared" si="156"/>
        <v>3.0%,1.3%,30.4%,21.0%,36.9%,7.4%</v>
      </c>
    </row>
    <row r="291" spans="2:25" x14ac:dyDescent="0.3">
      <c r="B291" s="2">
        <f>数据源!BV323</f>
        <v>8</v>
      </c>
      <c r="C291" s="2" t="str">
        <f>数据源!BW323</f>
        <v>T3LP3</v>
      </c>
      <c r="D291" s="2" t="str">
        <f>数据源!BX323</f>
        <v>部件</v>
      </c>
      <c r="E291" s="2">
        <f>数据源!BY323</f>
        <v>433.2</v>
      </c>
      <c r="F291" s="2">
        <f>数据源!BZ323</f>
        <v>1</v>
      </c>
      <c r="G291" s="2">
        <f>数据源!CA323</f>
        <v>8.0000000000000002E-3</v>
      </c>
      <c r="H291" s="2">
        <f>数据源!CB323</f>
        <v>2.21606648199446E-3</v>
      </c>
      <c r="I291" s="2">
        <f>数据源!CC323</f>
        <v>22</v>
      </c>
      <c r="J291" s="3">
        <f t="shared" si="144"/>
        <v>1</v>
      </c>
      <c r="K291" s="3">
        <f t="shared" si="145"/>
        <v>1</v>
      </c>
      <c r="L291" s="3" t="str">
        <f t="shared" si="148"/>
        <v>部件</v>
      </c>
      <c r="M291" s="3">
        <f t="shared" ca="1" si="149"/>
        <v>93003</v>
      </c>
      <c r="N291" s="3" t="str">
        <f t="shared" ca="1" si="152"/>
        <v>11321,12321,13321,11411,12411,13411,12421,11431,51321,52321,53321,51411,52411,53411,51421,51431,92001,92003,92005,92101,92103,92105,92201,92203,92205,92002,92004,92006,92102,92104,92106,92202,92204,92206,93001,93003</v>
      </c>
      <c r="O291" s="3" t="str">
        <f t="shared" si="153"/>
        <v>54,54,54,18,18,18,9,6,541,541,541,266,266,266,178,148,114,114,114,114,114,114,114,114,114,114,104,104,104,104,104,104,104,104,22,22</v>
      </c>
      <c r="P291" s="1" t="str">
        <f t="shared" si="154"/>
        <v>(1,1),(1,1),(1,1),(1,1),(1,1),(1,1),(1,1),(1,1),(1,2),(1,2),(1,2),(1,1),(1,1),(1,1),(1,1),(1,1),(1,2),(1,2),(1,2),(1,2),(1,2),(1,2),(1,2),(1,2),(1,2),(1,2),(1,2),(1,2),(1,2),(1,2),(1,2),(1,2),(1,2),(1,2),(1,1),(1,1)</v>
      </c>
      <c r="Q291" s="3" t="str">
        <f>IF(D291="坦克碎片",VLOOKUP(C291,道具信息!$N$2:$O$291,2,FALSE)&amp;"碎片",VLOOKUP(C291,道具信息!$N$2:$O$291,2,FALSE))</f>
        <v>T3部件</v>
      </c>
      <c r="R291" s="3">
        <f t="shared" si="157"/>
        <v>396</v>
      </c>
      <c r="S291" s="11">
        <f t="shared" si="158"/>
        <v>7.3999999999999996E-2</v>
      </c>
      <c r="T291" s="3" t="str">
        <f>VLOOKUP(Q291,道具信息!$Q$3:$S$20,2,FALSE)</f>
        <v>CHEST_ITEM_TYPE_T3_PART</v>
      </c>
      <c r="U291" s="3" t="str">
        <f>IF(COUNTIF(U$256:U290,T291)=0,T291,"")</f>
        <v/>
      </c>
      <c r="V291" s="3" t="str">
        <f t="shared" si="155"/>
        <v>CHEST_ITEM_TYPE_T3_TANK,CHEST_ITEM_TYPE_T4_TANK,CHEST_ITEM_TYPE_T3_SHARD,CHEST_ITEM_TYPE_T4_SHARD,CHEST_ITEM_TYPE_T2_PART,CHEST_ITEM_TYPE_T3_PART</v>
      </c>
      <c r="W291" s="13" t="str">
        <f t="shared" si="150"/>
        <v/>
      </c>
      <c r="X291" s="3" t="str">
        <f t="shared" si="151"/>
        <v/>
      </c>
      <c r="Y291" s="3" t="str">
        <f t="shared" si="156"/>
        <v>3.0%,1.3%,30.4%,21.0%,36.9%,7.4%</v>
      </c>
    </row>
    <row r="292" spans="2:25" x14ac:dyDescent="0.3">
      <c r="B292" s="2">
        <f>数据源!BV324</f>
        <v>8</v>
      </c>
      <c r="C292" s="2" t="str">
        <f>数据源!BW324</f>
        <v>T3LP5</v>
      </c>
      <c r="D292" s="2" t="str">
        <f>数据源!BX324</f>
        <v>部件</v>
      </c>
      <c r="E292" s="2">
        <f>数据源!BY324</f>
        <v>433.2</v>
      </c>
      <c r="F292" s="2">
        <f>数据源!BZ324</f>
        <v>1</v>
      </c>
      <c r="G292" s="2">
        <f>数据源!CA324</f>
        <v>8.0000000000000002E-3</v>
      </c>
      <c r="H292" s="2">
        <f>数据源!CB324</f>
        <v>2.21606648199446E-3</v>
      </c>
      <c r="I292" s="2">
        <f>数据源!CC324</f>
        <v>22</v>
      </c>
      <c r="J292" s="3">
        <f t="shared" si="144"/>
        <v>1</v>
      </c>
      <c r="K292" s="3">
        <f t="shared" si="145"/>
        <v>1</v>
      </c>
      <c r="L292" s="3" t="str">
        <f t="shared" si="148"/>
        <v>部件</v>
      </c>
      <c r="M292" s="3">
        <f t="shared" ca="1" si="149"/>
        <v>93005</v>
      </c>
      <c r="N292" s="3" t="str">
        <f t="shared" ca="1" si="152"/>
        <v>11321,12321,13321,11411,12411,13411,12421,11431,51321,52321,53321,51411,52411,53411,51421,51431,92001,92003,92005,92101,92103,92105,92201,92203,92205,92002,92004,92006,92102,92104,92106,92202,92204,92206,93001,93003,93005</v>
      </c>
      <c r="O292" s="3" t="str">
        <f t="shared" si="153"/>
        <v>54,54,54,18,18,18,9,6,541,541,541,266,266,266,178,148,114,114,114,114,114,114,114,114,114,114,104,104,104,104,104,104,104,104,22,22,22</v>
      </c>
      <c r="P292" s="1" t="str">
        <f t="shared" si="154"/>
        <v>(1,1),(1,1),(1,1),(1,1),(1,1),(1,1),(1,1),(1,1),(1,2),(1,2),(1,2),(1,1),(1,1),(1,1),(1,1),(1,1),(1,2),(1,2),(1,2),(1,2),(1,2),(1,2),(1,2),(1,2),(1,2),(1,2),(1,2),(1,2),(1,2),(1,2),(1,2),(1,2),(1,2),(1,2),(1,1),(1,1),(1,1)</v>
      </c>
      <c r="Q292" s="3" t="str">
        <f>IF(D292="坦克碎片",VLOOKUP(C292,道具信息!$N$2:$O$291,2,FALSE)&amp;"碎片",VLOOKUP(C292,道具信息!$N$2:$O$291,2,FALSE))</f>
        <v>T3部件</v>
      </c>
      <c r="R292" s="3">
        <f t="shared" si="157"/>
        <v>396</v>
      </c>
      <c r="S292" s="11">
        <f t="shared" si="158"/>
        <v>7.3999999999999996E-2</v>
      </c>
      <c r="T292" s="3" t="str">
        <f>VLOOKUP(Q292,道具信息!$Q$3:$S$20,2,FALSE)</f>
        <v>CHEST_ITEM_TYPE_T3_PART</v>
      </c>
      <c r="U292" s="3" t="str">
        <f>IF(COUNTIF(U$256:U291,T292)=0,T292,"")</f>
        <v/>
      </c>
      <c r="V292" s="3" t="str">
        <f t="shared" si="155"/>
        <v>CHEST_ITEM_TYPE_T3_TANK,CHEST_ITEM_TYPE_T4_TANK,CHEST_ITEM_TYPE_T3_SHARD,CHEST_ITEM_TYPE_T4_SHARD,CHEST_ITEM_TYPE_T2_PART,CHEST_ITEM_TYPE_T3_PART</v>
      </c>
      <c r="W292" s="13" t="str">
        <f t="shared" si="150"/>
        <v/>
      </c>
      <c r="X292" s="3" t="str">
        <f t="shared" si="151"/>
        <v/>
      </c>
      <c r="Y292" s="3" t="str">
        <f t="shared" si="156"/>
        <v>3.0%,1.3%,30.4%,21.0%,36.9%,7.4%</v>
      </c>
    </row>
    <row r="293" spans="2:25" x14ac:dyDescent="0.3">
      <c r="B293" s="2">
        <f>数据源!BV325</f>
        <v>8</v>
      </c>
      <c r="C293" s="2" t="str">
        <f>数据源!BW325</f>
        <v>T3MP1</v>
      </c>
      <c r="D293" s="2" t="str">
        <f>数据源!BX325</f>
        <v>部件</v>
      </c>
      <c r="E293" s="2">
        <f>数据源!BY325</f>
        <v>433.2</v>
      </c>
      <c r="F293" s="2">
        <f>数据源!BZ325</f>
        <v>1</v>
      </c>
      <c r="G293" s="2">
        <f>数据源!CA325</f>
        <v>8.0000000000000002E-3</v>
      </c>
      <c r="H293" s="2">
        <f>数据源!CB325</f>
        <v>2.21606648199446E-3</v>
      </c>
      <c r="I293" s="2">
        <f>数据源!CC325</f>
        <v>22</v>
      </c>
      <c r="J293" s="3">
        <f t="shared" si="144"/>
        <v>1</v>
      </c>
      <c r="K293" s="3">
        <f t="shared" si="145"/>
        <v>1</v>
      </c>
      <c r="L293" s="3" t="str">
        <f t="shared" si="148"/>
        <v>部件</v>
      </c>
      <c r="M293" s="3">
        <f t="shared" ca="1" si="149"/>
        <v>93101</v>
      </c>
      <c r="N293" s="3" t="str">
        <f t="shared" ca="1" si="152"/>
        <v>11321,12321,13321,11411,12411,13411,12421,11431,51321,52321,53321,51411,52411,53411,51421,51431,92001,92003,92005,92101,92103,92105,92201,92203,92205,92002,92004,92006,92102,92104,92106,92202,92204,92206,93001,93003,93005,93101</v>
      </c>
      <c r="O293" s="3" t="str">
        <f t="shared" si="153"/>
        <v>54,54,54,18,18,18,9,6,541,541,541,266,266,266,178,148,114,114,114,114,114,114,114,114,114,114,104,104,104,104,104,104,104,104,22,22,22,22</v>
      </c>
      <c r="P293" s="1" t="str">
        <f t="shared" si="154"/>
        <v>(1,1),(1,1),(1,1),(1,1),(1,1),(1,1),(1,1),(1,1),(1,2),(1,2),(1,2),(1,1),(1,1),(1,1),(1,1),(1,1),(1,2),(1,2),(1,2),(1,2),(1,2),(1,2),(1,2),(1,2),(1,2),(1,2),(1,2),(1,2),(1,2),(1,2),(1,2),(1,2),(1,2),(1,2),(1,1),(1,1),(1,1),(1,1)</v>
      </c>
      <c r="Q293" s="3" t="str">
        <f>IF(D293="坦克碎片",VLOOKUP(C293,道具信息!$N$2:$O$291,2,FALSE)&amp;"碎片",VLOOKUP(C293,道具信息!$N$2:$O$291,2,FALSE))</f>
        <v>T3部件</v>
      </c>
      <c r="R293" s="3">
        <f t="shared" si="157"/>
        <v>396</v>
      </c>
      <c r="S293" s="11">
        <f t="shared" si="158"/>
        <v>7.3999999999999996E-2</v>
      </c>
      <c r="T293" s="3" t="str">
        <f>VLOOKUP(Q293,道具信息!$Q$3:$S$20,2,FALSE)</f>
        <v>CHEST_ITEM_TYPE_T3_PART</v>
      </c>
      <c r="U293" s="3" t="str">
        <f>IF(COUNTIF(U$256:U292,T293)=0,T293,"")</f>
        <v/>
      </c>
      <c r="V293" s="3" t="str">
        <f t="shared" si="155"/>
        <v>CHEST_ITEM_TYPE_T3_TANK,CHEST_ITEM_TYPE_T4_TANK,CHEST_ITEM_TYPE_T3_SHARD,CHEST_ITEM_TYPE_T4_SHARD,CHEST_ITEM_TYPE_T2_PART,CHEST_ITEM_TYPE_T3_PART</v>
      </c>
      <c r="W293" s="13" t="str">
        <f t="shared" si="150"/>
        <v/>
      </c>
      <c r="X293" s="3" t="str">
        <f t="shared" si="151"/>
        <v/>
      </c>
      <c r="Y293" s="3" t="str">
        <f t="shared" si="156"/>
        <v>3.0%,1.3%,30.4%,21.0%,36.9%,7.4%</v>
      </c>
    </row>
    <row r="294" spans="2:25" x14ac:dyDescent="0.3">
      <c r="B294" s="2">
        <f>数据源!BV326</f>
        <v>8</v>
      </c>
      <c r="C294" s="2" t="str">
        <f>数据源!BW326</f>
        <v>T3MP3</v>
      </c>
      <c r="D294" s="2" t="str">
        <f>数据源!BX326</f>
        <v>部件</v>
      </c>
      <c r="E294" s="2">
        <f>数据源!BY326</f>
        <v>433.2</v>
      </c>
      <c r="F294" s="2">
        <f>数据源!BZ326</f>
        <v>1</v>
      </c>
      <c r="G294" s="2">
        <f>数据源!CA326</f>
        <v>8.0000000000000002E-3</v>
      </c>
      <c r="H294" s="2">
        <f>数据源!CB326</f>
        <v>2.21606648199446E-3</v>
      </c>
      <c r="I294" s="2">
        <f>数据源!CC326</f>
        <v>22</v>
      </c>
      <c r="J294" s="3">
        <f t="shared" si="144"/>
        <v>1</v>
      </c>
      <c r="K294" s="3">
        <f t="shared" si="145"/>
        <v>1</v>
      </c>
      <c r="L294" s="3" t="str">
        <f t="shared" si="148"/>
        <v>部件</v>
      </c>
      <c r="M294" s="3">
        <f t="shared" ca="1" si="149"/>
        <v>93103</v>
      </c>
      <c r="N294" s="3" t="str">
        <f t="shared" ca="1" si="152"/>
        <v>11321,12321,13321,11411,12411,13411,12421,11431,51321,52321,53321,51411,52411,53411,51421,51431,92001,92003,92005,92101,92103,92105,92201,92203,92205,92002,92004,92006,92102,92104,92106,92202,92204,92206,93001,93003,93005,93101,93103</v>
      </c>
      <c r="O294" s="3" t="str">
        <f t="shared" si="153"/>
        <v>54,54,54,18,18,18,9,6,541,541,541,266,266,266,178,148,114,114,114,114,114,114,114,114,114,114,104,104,104,104,104,104,104,104,22,22,22,22,22</v>
      </c>
      <c r="P294" s="1" t="str">
        <f t="shared" si="154"/>
        <v>(1,1),(1,1),(1,1),(1,1),(1,1),(1,1),(1,1),(1,1),(1,2),(1,2),(1,2),(1,1),(1,1),(1,1),(1,1),(1,1),(1,2),(1,2),(1,2),(1,2),(1,2),(1,2),(1,2),(1,2),(1,2),(1,2),(1,2),(1,2),(1,2),(1,2),(1,2),(1,2),(1,2),(1,2),(1,1),(1,1),(1,1),(1,1),(1,1)</v>
      </c>
      <c r="Q294" s="3" t="str">
        <f>IF(D294="坦克碎片",VLOOKUP(C294,道具信息!$N$2:$O$291,2,FALSE)&amp;"碎片",VLOOKUP(C294,道具信息!$N$2:$O$291,2,FALSE))</f>
        <v>T3部件</v>
      </c>
      <c r="R294" s="3">
        <f t="shared" si="157"/>
        <v>396</v>
      </c>
      <c r="S294" s="11">
        <f t="shared" si="158"/>
        <v>7.3999999999999996E-2</v>
      </c>
      <c r="T294" s="3" t="str">
        <f>VLOOKUP(Q294,道具信息!$Q$3:$S$20,2,FALSE)</f>
        <v>CHEST_ITEM_TYPE_T3_PART</v>
      </c>
      <c r="U294" s="3" t="str">
        <f>IF(COUNTIF(U$256:U293,T294)=0,T294,"")</f>
        <v/>
      </c>
      <c r="V294" s="3" t="str">
        <f t="shared" si="155"/>
        <v>CHEST_ITEM_TYPE_T3_TANK,CHEST_ITEM_TYPE_T4_TANK,CHEST_ITEM_TYPE_T3_SHARD,CHEST_ITEM_TYPE_T4_SHARD,CHEST_ITEM_TYPE_T2_PART,CHEST_ITEM_TYPE_T3_PART</v>
      </c>
      <c r="W294" s="13" t="str">
        <f t="shared" si="150"/>
        <v/>
      </c>
      <c r="X294" s="3" t="str">
        <f t="shared" si="151"/>
        <v/>
      </c>
      <c r="Y294" s="3" t="str">
        <f t="shared" si="156"/>
        <v>3.0%,1.3%,30.4%,21.0%,36.9%,7.4%</v>
      </c>
    </row>
    <row r="295" spans="2:25" x14ac:dyDescent="0.3">
      <c r="B295" s="2">
        <f>数据源!BV327</f>
        <v>8</v>
      </c>
      <c r="C295" s="2" t="str">
        <f>数据源!BW327</f>
        <v>T3MP5</v>
      </c>
      <c r="D295" s="2" t="str">
        <f>数据源!BX327</f>
        <v>部件</v>
      </c>
      <c r="E295" s="2">
        <f>数据源!BY327</f>
        <v>433.2</v>
      </c>
      <c r="F295" s="2">
        <f>数据源!BZ327</f>
        <v>1</v>
      </c>
      <c r="G295" s="2">
        <f>数据源!CA327</f>
        <v>8.0000000000000002E-3</v>
      </c>
      <c r="H295" s="2">
        <f>数据源!CB327</f>
        <v>2.21606648199446E-3</v>
      </c>
      <c r="I295" s="2">
        <f>数据源!CC327</f>
        <v>22</v>
      </c>
      <c r="J295" s="3">
        <f t="shared" si="144"/>
        <v>1</v>
      </c>
      <c r="K295" s="3">
        <f t="shared" si="145"/>
        <v>1</v>
      </c>
      <c r="L295" s="3" t="str">
        <f t="shared" ref="L295:L307" si="159">RIGHT(D295,2)</f>
        <v>部件</v>
      </c>
      <c r="M295" s="3">
        <f t="shared" ref="M295:M307" ca="1" si="160">IF(OR(L295="坦克",L295="碎片"),VLOOKUP(C295,INDIRECT("坦克ID"),MATCH(L295&amp;"ID",INDIRECT("坦克标头"),0),FALSE),VLOOKUP(C295,INDIRECT(L295&amp;"ID"),2,FALSE))</f>
        <v>93105</v>
      </c>
      <c r="N295" s="3" t="str">
        <f t="shared" ref="N295:N307" ca="1" si="161">N294&amp;","&amp;M295</f>
        <v>11321,12321,13321,11411,12411,13411,12421,11431,51321,52321,53321,51411,52411,53411,51421,51431,92001,92003,92005,92101,92103,92105,92201,92203,92205,92002,92004,92006,92102,92104,92106,92202,92204,92206,93001,93003,93005,93101,93103,93105</v>
      </c>
      <c r="O295" s="3" t="str">
        <f t="shared" ref="O295:O307" si="162">O294&amp;","&amp;I295</f>
        <v>54,54,54,18,18,18,9,6,541,541,541,266,266,266,178,148,114,114,114,114,114,114,114,114,114,114,104,104,104,104,104,104,104,104,22,22,22,22,22,22</v>
      </c>
      <c r="P295" s="1" t="str">
        <f t="shared" ref="P295:P307" si="163">P294&amp;","&amp;"("&amp;J295&amp;","&amp;K295&amp;")"</f>
        <v>(1,1),(1,1),(1,1),(1,1),(1,1),(1,1),(1,1),(1,1),(1,2),(1,2),(1,2),(1,1),(1,1),(1,1),(1,1),(1,1),(1,2),(1,2),(1,2),(1,2),(1,2),(1,2),(1,2),(1,2),(1,2),(1,2),(1,2),(1,2),(1,2),(1,2),(1,2),(1,2),(1,2),(1,2),(1,1),(1,1),(1,1),(1,1),(1,1),(1,1)</v>
      </c>
      <c r="Q295" s="3" t="str">
        <f>IF(D295="坦克碎片",VLOOKUP(C295,道具信息!$N$2:$O$291,2,FALSE)&amp;"碎片",VLOOKUP(C295,道具信息!$N$2:$O$291,2,FALSE))</f>
        <v>T3部件</v>
      </c>
      <c r="R295" s="3">
        <f t="shared" si="157"/>
        <v>396</v>
      </c>
      <c r="S295" s="11">
        <f t="shared" si="158"/>
        <v>7.3999999999999996E-2</v>
      </c>
      <c r="T295" s="3" t="str">
        <f>VLOOKUP(Q295,道具信息!$Q$3:$S$20,2,FALSE)</f>
        <v>CHEST_ITEM_TYPE_T3_PART</v>
      </c>
      <c r="U295" s="3" t="str">
        <f>IF(COUNTIF(U$256:U294,T295)=0,T295,"")</f>
        <v/>
      </c>
      <c r="V295" s="3" t="str">
        <f t="shared" ref="V295:V307" si="164">IF(U295&lt;&gt;"",V294&amp;","&amp;U295,V294)</f>
        <v>CHEST_ITEM_TYPE_T3_TANK,CHEST_ITEM_TYPE_T4_TANK,CHEST_ITEM_TYPE_T3_SHARD,CHEST_ITEM_TYPE_T4_SHARD,CHEST_ITEM_TYPE_T2_PART,CHEST_ITEM_TYPE_T3_PART</v>
      </c>
      <c r="W295" s="13" t="str">
        <f t="shared" ref="W295:W307" si="165">IF(U295&lt;&gt;"",ROUND(S295*100%,3),"")</f>
        <v/>
      </c>
      <c r="X295" s="3" t="str">
        <f t="shared" ref="X295:X307" si="166">TEXT(W295,"0.0%")</f>
        <v/>
      </c>
      <c r="Y295" s="3" t="str">
        <f t="shared" ref="Y295:Y307" si="167">IF(X295&lt;&gt;"",Y294&amp;","&amp;X295,Y294)</f>
        <v>3.0%,1.3%,30.4%,21.0%,36.9%,7.4%</v>
      </c>
    </row>
    <row r="296" spans="2:25" x14ac:dyDescent="0.3">
      <c r="B296" s="2">
        <f>数据源!BV328</f>
        <v>8</v>
      </c>
      <c r="C296" s="2" t="str">
        <f>数据源!BW328</f>
        <v>T3HP1</v>
      </c>
      <c r="D296" s="2" t="str">
        <f>数据源!BX328</f>
        <v>部件</v>
      </c>
      <c r="E296" s="2">
        <f>数据源!BY328</f>
        <v>433.2</v>
      </c>
      <c r="F296" s="2">
        <f>数据源!BZ328</f>
        <v>1</v>
      </c>
      <c r="G296" s="2">
        <f>数据源!CA328</f>
        <v>8.0000000000000002E-3</v>
      </c>
      <c r="H296" s="2">
        <f>数据源!CB328</f>
        <v>2.21606648199446E-3</v>
      </c>
      <c r="I296" s="2">
        <f>数据源!CC328</f>
        <v>22</v>
      </c>
      <c r="J296" s="3">
        <f t="shared" si="144"/>
        <v>1</v>
      </c>
      <c r="K296" s="3">
        <f t="shared" si="145"/>
        <v>1</v>
      </c>
      <c r="L296" s="3" t="str">
        <f t="shared" si="159"/>
        <v>部件</v>
      </c>
      <c r="M296" s="3">
        <f t="shared" ca="1" si="160"/>
        <v>93201</v>
      </c>
      <c r="N296" s="3" t="str">
        <f t="shared" ca="1" si="161"/>
        <v>11321,12321,13321,11411,12411,13411,12421,11431,51321,52321,53321,51411,52411,53411,51421,51431,92001,92003,92005,92101,92103,92105,92201,92203,92205,92002,92004,92006,92102,92104,92106,92202,92204,92206,93001,93003,93005,93101,93103,93105,93201</v>
      </c>
      <c r="O296" s="3" t="str">
        <f t="shared" si="162"/>
        <v>54,54,54,18,18,18,9,6,541,541,541,266,266,266,178,148,114,114,114,114,114,114,114,114,114,114,104,104,104,104,104,104,104,104,22,22,22,22,22,22,22</v>
      </c>
      <c r="P296" s="1" t="str">
        <f t="shared" si="163"/>
        <v>(1,1),(1,1),(1,1),(1,1),(1,1),(1,1),(1,1),(1,1),(1,2),(1,2),(1,2),(1,1),(1,1),(1,1),(1,1),(1,1),(1,2),(1,2),(1,2),(1,2),(1,2),(1,2),(1,2),(1,2),(1,2),(1,2),(1,2),(1,2),(1,2),(1,2),(1,2),(1,2),(1,2),(1,2),(1,1),(1,1),(1,1),(1,1),(1,1),(1,1),(1,1)</v>
      </c>
      <c r="Q296" s="3" t="str">
        <f>IF(D296="坦克碎片",VLOOKUP(C296,道具信息!$N$2:$O$291,2,FALSE)&amp;"碎片",VLOOKUP(C296,道具信息!$N$2:$O$291,2,FALSE))</f>
        <v>T3部件</v>
      </c>
      <c r="R296" s="3">
        <f t="shared" si="157"/>
        <v>396</v>
      </c>
      <c r="S296" s="11">
        <f t="shared" si="158"/>
        <v>7.3999999999999996E-2</v>
      </c>
      <c r="T296" s="3" t="str">
        <f>VLOOKUP(Q296,道具信息!$Q$3:$S$20,2,FALSE)</f>
        <v>CHEST_ITEM_TYPE_T3_PART</v>
      </c>
      <c r="U296" s="3" t="str">
        <f>IF(COUNTIF(U$256:U295,T296)=0,T296,"")</f>
        <v/>
      </c>
      <c r="V296" s="3" t="str">
        <f t="shared" si="164"/>
        <v>CHEST_ITEM_TYPE_T3_TANK,CHEST_ITEM_TYPE_T4_TANK,CHEST_ITEM_TYPE_T3_SHARD,CHEST_ITEM_TYPE_T4_SHARD,CHEST_ITEM_TYPE_T2_PART,CHEST_ITEM_TYPE_T3_PART</v>
      </c>
      <c r="W296" s="13" t="str">
        <f t="shared" si="165"/>
        <v/>
      </c>
      <c r="X296" s="3" t="str">
        <f t="shared" si="166"/>
        <v/>
      </c>
      <c r="Y296" s="3" t="str">
        <f t="shared" si="167"/>
        <v>3.0%,1.3%,30.4%,21.0%,36.9%,7.4%</v>
      </c>
    </row>
    <row r="297" spans="2:25" x14ac:dyDescent="0.3">
      <c r="B297" s="2">
        <f>数据源!BV329</f>
        <v>8</v>
      </c>
      <c r="C297" s="2" t="str">
        <f>数据源!BW329</f>
        <v>T3HP3</v>
      </c>
      <c r="D297" s="2" t="str">
        <f>数据源!BX329</f>
        <v>部件</v>
      </c>
      <c r="E297" s="2">
        <f>数据源!BY329</f>
        <v>433.2</v>
      </c>
      <c r="F297" s="2">
        <f>数据源!BZ329</f>
        <v>1</v>
      </c>
      <c r="G297" s="2">
        <f>数据源!CA329</f>
        <v>8.0000000000000002E-3</v>
      </c>
      <c r="H297" s="2">
        <f>数据源!CB329</f>
        <v>2.21606648199446E-3</v>
      </c>
      <c r="I297" s="2">
        <f>数据源!CC329</f>
        <v>22</v>
      </c>
      <c r="J297" s="3">
        <f t="shared" si="144"/>
        <v>1</v>
      </c>
      <c r="K297" s="3">
        <f t="shared" si="145"/>
        <v>1</v>
      </c>
      <c r="L297" s="3" t="str">
        <f t="shared" si="159"/>
        <v>部件</v>
      </c>
      <c r="M297" s="3">
        <f t="shared" ca="1" si="160"/>
        <v>93203</v>
      </c>
      <c r="N297" s="3" t="str">
        <f t="shared" ca="1" si="161"/>
        <v>11321,12321,13321,11411,12411,13411,12421,11431,51321,52321,53321,51411,52411,53411,51421,51431,92001,92003,92005,92101,92103,92105,92201,92203,92205,92002,92004,92006,92102,92104,92106,92202,92204,92206,93001,93003,93005,93101,93103,93105,93201,93203</v>
      </c>
      <c r="O297" s="3" t="str">
        <f t="shared" si="162"/>
        <v>54,54,54,18,18,18,9,6,541,541,541,266,266,266,178,148,114,114,114,114,114,114,114,114,114,114,104,104,104,104,104,104,104,104,22,22,22,22,22,22,22,22</v>
      </c>
      <c r="P297" s="1" t="str">
        <f t="shared" si="163"/>
        <v>(1,1),(1,1),(1,1),(1,1),(1,1),(1,1),(1,1),(1,1),(1,2),(1,2),(1,2),(1,1),(1,1),(1,1),(1,1),(1,1),(1,2),(1,2),(1,2),(1,2),(1,2),(1,2),(1,2),(1,2),(1,2),(1,2),(1,2),(1,2),(1,2),(1,2),(1,2),(1,2),(1,2),(1,2),(1,1),(1,1),(1,1),(1,1),(1,1),(1,1),(1,1),(1,1)</v>
      </c>
      <c r="Q297" s="3" t="str">
        <f>IF(D297="坦克碎片",VLOOKUP(C297,道具信息!$N$2:$O$291,2,FALSE)&amp;"碎片",VLOOKUP(C297,道具信息!$N$2:$O$291,2,FALSE))</f>
        <v>T3部件</v>
      </c>
      <c r="R297" s="3">
        <f t="shared" si="157"/>
        <v>396</v>
      </c>
      <c r="S297" s="11">
        <f t="shared" si="158"/>
        <v>7.3999999999999996E-2</v>
      </c>
      <c r="T297" s="3" t="str">
        <f>VLOOKUP(Q297,道具信息!$Q$3:$S$20,2,FALSE)</f>
        <v>CHEST_ITEM_TYPE_T3_PART</v>
      </c>
      <c r="U297" s="3" t="str">
        <f>IF(COUNTIF(U$256:U296,T297)=0,T297,"")</f>
        <v/>
      </c>
      <c r="V297" s="3" t="str">
        <f t="shared" si="164"/>
        <v>CHEST_ITEM_TYPE_T3_TANK,CHEST_ITEM_TYPE_T4_TANK,CHEST_ITEM_TYPE_T3_SHARD,CHEST_ITEM_TYPE_T4_SHARD,CHEST_ITEM_TYPE_T2_PART,CHEST_ITEM_TYPE_T3_PART</v>
      </c>
      <c r="W297" s="13" t="str">
        <f t="shared" si="165"/>
        <v/>
      </c>
      <c r="X297" s="3" t="str">
        <f t="shared" si="166"/>
        <v/>
      </c>
      <c r="Y297" s="3" t="str">
        <f t="shared" si="167"/>
        <v>3.0%,1.3%,30.4%,21.0%,36.9%,7.4%</v>
      </c>
    </row>
    <row r="298" spans="2:25" x14ac:dyDescent="0.3">
      <c r="B298" s="2">
        <f>数据源!BV330</f>
        <v>8</v>
      </c>
      <c r="C298" s="2" t="str">
        <f>数据源!BW330</f>
        <v>T3HP5</v>
      </c>
      <c r="D298" s="2" t="str">
        <f>数据源!BX330</f>
        <v>部件</v>
      </c>
      <c r="E298" s="2">
        <f>数据源!BY330</f>
        <v>433.2</v>
      </c>
      <c r="F298" s="2">
        <f>数据源!BZ330</f>
        <v>1</v>
      </c>
      <c r="G298" s="2">
        <f>数据源!CA330</f>
        <v>8.0000000000000002E-3</v>
      </c>
      <c r="H298" s="2">
        <f>数据源!CB330</f>
        <v>2.21606648199446E-3</v>
      </c>
      <c r="I298" s="2">
        <f>数据源!CC330</f>
        <v>22</v>
      </c>
      <c r="J298" s="3">
        <f t="shared" si="144"/>
        <v>1</v>
      </c>
      <c r="K298" s="3">
        <f t="shared" si="145"/>
        <v>1</v>
      </c>
      <c r="L298" s="3" t="str">
        <f t="shared" si="159"/>
        <v>部件</v>
      </c>
      <c r="M298" s="3">
        <f t="shared" ca="1" si="160"/>
        <v>93205</v>
      </c>
      <c r="N298" s="3" t="str">
        <f t="shared" ca="1" si="161"/>
        <v>11321,12321,13321,11411,12411,13411,12421,11431,51321,52321,53321,51411,52411,53411,51421,51431,92001,92003,92005,92101,92103,92105,92201,92203,92205,92002,92004,92006,92102,92104,92106,92202,92204,92206,93001,93003,93005,93101,93103,93105,93201,93203,93205</v>
      </c>
      <c r="O298" s="3" t="str">
        <f t="shared" si="162"/>
        <v>54,54,54,18,18,18,9,6,541,541,541,266,266,266,178,148,114,114,114,114,114,114,114,114,114,114,104,104,104,104,104,104,104,104,22,22,22,22,22,22,22,22,22</v>
      </c>
      <c r="P298" s="1" t="str">
        <f t="shared" si="163"/>
        <v>(1,1),(1,1),(1,1),(1,1),(1,1),(1,1),(1,1),(1,1),(1,2),(1,2),(1,2),(1,1),(1,1),(1,1),(1,1),(1,1),(1,2),(1,2),(1,2),(1,2),(1,2),(1,2),(1,2),(1,2),(1,2),(1,2),(1,2),(1,2),(1,2),(1,2),(1,2),(1,2),(1,2),(1,2),(1,1),(1,1),(1,1),(1,1),(1,1),(1,1),(1,1),(1,1),(1,1)</v>
      </c>
      <c r="Q298" s="3" t="str">
        <f>IF(D298="坦克碎片",VLOOKUP(C298,道具信息!$N$2:$O$291,2,FALSE)&amp;"碎片",VLOOKUP(C298,道具信息!$N$2:$O$291,2,FALSE))</f>
        <v>T3部件</v>
      </c>
      <c r="R298" s="3">
        <f t="shared" si="157"/>
        <v>396</v>
      </c>
      <c r="S298" s="11">
        <f t="shared" si="158"/>
        <v>7.3999999999999996E-2</v>
      </c>
      <c r="T298" s="3" t="str">
        <f>VLOOKUP(Q298,道具信息!$Q$3:$S$20,2,FALSE)</f>
        <v>CHEST_ITEM_TYPE_T3_PART</v>
      </c>
      <c r="U298" s="3" t="str">
        <f>IF(COUNTIF(U$256:U297,T298)=0,T298,"")</f>
        <v/>
      </c>
      <c r="V298" s="3" t="str">
        <f t="shared" si="164"/>
        <v>CHEST_ITEM_TYPE_T3_TANK,CHEST_ITEM_TYPE_T4_TANK,CHEST_ITEM_TYPE_T3_SHARD,CHEST_ITEM_TYPE_T4_SHARD,CHEST_ITEM_TYPE_T2_PART,CHEST_ITEM_TYPE_T3_PART</v>
      </c>
      <c r="W298" s="13" t="str">
        <f t="shared" si="165"/>
        <v/>
      </c>
      <c r="X298" s="3" t="str">
        <f t="shared" si="166"/>
        <v/>
      </c>
      <c r="Y298" s="3" t="str">
        <f t="shared" si="167"/>
        <v>3.0%,1.3%,30.4%,21.0%,36.9%,7.4%</v>
      </c>
    </row>
    <row r="299" spans="2:25" x14ac:dyDescent="0.3">
      <c r="B299" s="2">
        <f>数据源!BV331</f>
        <v>8</v>
      </c>
      <c r="C299" s="2" t="str">
        <f>数据源!BW331</f>
        <v>T3LP2</v>
      </c>
      <c r="D299" s="2" t="str">
        <f>数据源!BX331</f>
        <v>部件</v>
      </c>
      <c r="E299" s="2">
        <f>数据源!BY331</f>
        <v>433.2</v>
      </c>
      <c r="F299" s="2">
        <f>数据源!BZ331</f>
        <v>1</v>
      </c>
      <c r="G299" s="2">
        <f>数据源!CA331</f>
        <v>8.0000000000000002E-3</v>
      </c>
      <c r="H299" s="2">
        <f>数据源!CB331</f>
        <v>2.21606648199446E-3</v>
      </c>
      <c r="I299" s="2">
        <f>数据源!CC331</f>
        <v>22</v>
      </c>
      <c r="J299" s="3">
        <f t="shared" si="144"/>
        <v>1</v>
      </c>
      <c r="K299" s="3">
        <f t="shared" si="145"/>
        <v>1</v>
      </c>
      <c r="L299" s="3" t="str">
        <f t="shared" si="159"/>
        <v>部件</v>
      </c>
      <c r="M299" s="3">
        <f t="shared" ca="1" si="160"/>
        <v>93002</v>
      </c>
      <c r="N299" s="3" t="str">
        <f t="shared" ca="1" si="161"/>
        <v>11321,12321,13321,11411,12411,13411,12421,11431,51321,52321,53321,51411,52411,53411,51421,51431,92001,92003,92005,92101,92103,92105,92201,92203,92205,92002,92004,92006,92102,92104,92106,92202,92204,92206,93001,93003,93005,93101,93103,93105,93201,93203,93205,93002</v>
      </c>
      <c r="O299" s="3" t="str">
        <f t="shared" si="162"/>
        <v>54,54,54,18,18,18,9,6,541,541,541,266,266,266,178,148,114,114,114,114,114,114,114,114,114,114,104,104,104,104,104,104,104,104,22,22,22,22,22,22,22,22,22,22</v>
      </c>
      <c r="P299" s="1" t="str">
        <f t="shared" si="163"/>
        <v>(1,1),(1,1),(1,1),(1,1),(1,1),(1,1),(1,1),(1,1),(1,2),(1,2),(1,2),(1,1),(1,1),(1,1),(1,1),(1,1),(1,2),(1,2),(1,2),(1,2),(1,2),(1,2),(1,2),(1,2),(1,2),(1,2),(1,2),(1,2),(1,2),(1,2),(1,2),(1,2),(1,2),(1,2),(1,1),(1,1),(1,1),(1,1),(1,1),(1,1),(1,1),(1,1),(1,1),(1,1)</v>
      </c>
      <c r="Q299" s="3" t="str">
        <f>IF(D299="坦克碎片",VLOOKUP(C299,道具信息!$N$2:$O$291,2,FALSE)&amp;"碎片",VLOOKUP(C299,道具信息!$N$2:$O$291,2,FALSE))</f>
        <v>T3部件</v>
      </c>
      <c r="R299" s="3">
        <f t="shared" si="157"/>
        <v>396</v>
      </c>
      <c r="S299" s="11">
        <f t="shared" si="158"/>
        <v>7.3999999999999996E-2</v>
      </c>
      <c r="T299" s="3" t="str">
        <f>VLOOKUP(Q299,道具信息!$Q$3:$S$20,2,FALSE)</f>
        <v>CHEST_ITEM_TYPE_T3_PART</v>
      </c>
      <c r="U299" s="3" t="str">
        <f>IF(COUNTIF(U$256:U298,T299)=0,T299,"")</f>
        <v/>
      </c>
      <c r="V299" s="3" t="str">
        <f t="shared" si="164"/>
        <v>CHEST_ITEM_TYPE_T3_TANK,CHEST_ITEM_TYPE_T4_TANK,CHEST_ITEM_TYPE_T3_SHARD,CHEST_ITEM_TYPE_T4_SHARD,CHEST_ITEM_TYPE_T2_PART,CHEST_ITEM_TYPE_T3_PART</v>
      </c>
      <c r="W299" s="13" t="str">
        <f t="shared" si="165"/>
        <v/>
      </c>
      <c r="X299" s="3" t="str">
        <f t="shared" si="166"/>
        <v/>
      </c>
      <c r="Y299" s="3" t="str">
        <f t="shared" si="167"/>
        <v>3.0%,1.3%,30.4%,21.0%,36.9%,7.4%</v>
      </c>
    </row>
    <row r="300" spans="2:25" x14ac:dyDescent="0.3">
      <c r="B300" s="2">
        <f>数据源!BV332</f>
        <v>8</v>
      </c>
      <c r="C300" s="2" t="str">
        <f>数据源!BW332</f>
        <v>T3LP4</v>
      </c>
      <c r="D300" s="2" t="str">
        <f>数据源!BX332</f>
        <v>部件</v>
      </c>
      <c r="E300" s="2">
        <f>数据源!BY332</f>
        <v>433.2</v>
      </c>
      <c r="F300" s="2">
        <f>数据源!BZ332</f>
        <v>1</v>
      </c>
      <c r="G300" s="2">
        <f>数据源!CA332</f>
        <v>8.0000000000000002E-3</v>
      </c>
      <c r="H300" s="2">
        <f>数据源!CB332</f>
        <v>2.21606648199446E-3</v>
      </c>
      <c r="I300" s="2">
        <f>数据源!CC332</f>
        <v>22</v>
      </c>
      <c r="J300" s="3">
        <f t="shared" si="144"/>
        <v>1</v>
      </c>
      <c r="K300" s="3">
        <f t="shared" si="145"/>
        <v>1</v>
      </c>
      <c r="L300" s="3" t="str">
        <f t="shared" si="159"/>
        <v>部件</v>
      </c>
      <c r="M300" s="3">
        <f t="shared" ca="1" si="160"/>
        <v>93004</v>
      </c>
      <c r="N300" s="3" t="str">
        <f t="shared" ca="1" si="161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</v>
      </c>
      <c r="O300" s="3" t="str">
        <f t="shared" si="162"/>
        <v>54,54,54,18,18,18,9,6,541,541,541,266,266,266,178,148,114,114,114,114,114,114,114,114,114,114,104,104,104,104,104,104,104,104,22,22,22,22,22,22,22,22,22,22,22</v>
      </c>
      <c r="P300" s="1" t="str">
        <f t="shared" si="163"/>
        <v>(1,1),(1,1),(1,1),(1,1),(1,1),(1,1),(1,1),(1,1),(1,2),(1,2),(1,2),(1,1),(1,1),(1,1),(1,1),(1,1),(1,2),(1,2),(1,2),(1,2),(1,2),(1,2),(1,2),(1,2),(1,2),(1,2),(1,2),(1,2),(1,2),(1,2),(1,2),(1,2),(1,2),(1,2),(1,1),(1,1),(1,1),(1,1),(1,1),(1,1),(1,1),(1,1),(1,1),(1,1),(1,1)</v>
      </c>
      <c r="Q300" s="3" t="str">
        <f>IF(D300="坦克碎片",VLOOKUP(C300,道具信息!$N$2:$O$291,2,FALSE)&amp;"碎片",VLOOKUP(C300,道具信息!$N$2:$O$291,2,FALSE))</f>
        <v>T3部件</v>
      </c>
      <c r="R300" s="3">
        <f t="shared" si="157"/>
        <v>396</v>
      </c>
      <c r="S300" s="11">
        <f t="shared" si="158"/>
        <v>7.3999999999999996E-2</v>
      </c>
      <c r="T300" s="3" t="str">
        <f>VLOOKUP(Q300,道具信息!$Q$3:$S$20,2,FALSE)</f>
        <v>CHEST_ITEM_TYPE_T3_PART</v>
      </c>
      <c r="U300" s="3" t="str">
        <f>IF(COUNTIF(U$256:U299,T300)=0,T300,"")</f>
        <v/>
      </c>
      <c r="V300" s="3" t="str">
        <f t="shared" si="164"/>
        <v>CHEST_ITEM_TYPE_T3_TANK,CHEST_ITEM_TYPE_T4_TANK,CHEST_ITEM_TYPE_T3_SHARD,CHEST_ITEM_TYPE_T4_SHARD,CHEST_ITEM_TYPE_T2_PART,CHEST_ITEM_TYPE_T3_PART</v>
      </c>
      <c r="W300" s="13" t="str">
        <f t="shared" si="165"/>
        <v/>
      </c>
      <c r="X300" s="3" t="str">
        <f t="shared" si="166"/>
        <v/>
      </c>
      <c r="Y300" s="3" t="str">
        <f t="shared" si="167"/>
        <v>3.0%,1.3%,30.4%,21.0%,36.9%,7.4%</v>
      </c>
    </row>
    <row r="301" spans="2:25" x14ac:dyDescent="0.3">
      <c r="B301" s="2">
        <f>数据源!BV333</f>
        <v>8</v>
      </c>
      <c r="C301" s="2" t="str">
        <f>数据源!BW333</f>
        <v>T3LP6</v>
      </c>
      <c r="D301" s="2" t="str">
        <f>数据源!BX333</f>
        <v>部件</v>
      </c>
      <c r="E301" s="2">
        <f>数据源!BY333</f>
        <v>433.2</v>
      </c>
      <c r="F301" s="2">
        <f>数据源!BZ333</f>
        <v>1</v>
      </c>
      <c r="G301" s="2">
        <f>数据源!CA333</f>
        <v>8.0000000000000002E-3</v>
      </c>
      <c r="H301" s="2">
        <f>数据源!CB333</f>
        <v>2.21606648199446E-3</v>
      </c>
      <c r="I301" s="2">
        <f>数据源!CC333</f>
        <v>22</v>
      </c>
      <c r="J301" s="3">
        <f t="shared" si="144"/>
        <v>1</v>
      </c>
      <c r="K301" s="3">
        <f t="shared" si="145"/>
        <v>1</v>
      </c>
      <c r="L301" s="3" t="str">
        <f t="shared" si="159"/>
        <v>部件</v>
      </c>
      <c r="M301" s="3">
        <f t="shared" ca="1" si="160"/>
        <v>93006</v>
      </c>
      <c r="N301" s="3" t="str">
        <f t="shared" ca="1" si="161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11321,12321,13321,11411,12411,13411,12421,11431,51321,52321,53321,51411,52411,53411,51421,51431,92001,92003,92005,92101,92103,92105,92201,92203,92205,92002,92004,92006,92102,92104,92106,92202,92204,92206,93001,93003,93005,93101,93103,93105,93201,93203,93205,93002,93004,93006</v>
      </c>
      <c r="O301" s="3" t="str">
        <f t="shared" si="162"/>
        <v>54,54,54,18,18,18,9,6,541,541,541,266,266,266,178,148,114,114,114,114,114,114,114,114,114,114,104,104,104,104,104,104,104,104,22,22,22,22,22,22,22,22,22,22,22,22</v>
      </c>
      <c r="P301" s="1" t="str">
        <f t="shared" si="163"/>
        <v>(1,1),(1,1),(1,1),(1,1),(1,1),(1,1),(1,1),(1,1),(1,2),(1,2),(1,2),(1,1),(1,1),(1,1),(1,1),(1,1),(1,2),(1,2),(1,2),(1,2),(1,2),(1,2),(1,2),(1,2),(1,2),(1,2),(1,2),(1,2),(1,2),(1,2),(1,2),(1,2),(1,2),(1,2),(1,1),(1,1),(1,1),(1,1),(1,1),(1,1),(1,1),(1,1),(1,1),(1,1),(1,1),(1,1)</v>
      </c>
      <c r="Q301" s="3" t="str">
        <f>IF(D301="坦克碎片",VLOOKUP(C301,道具信息!$N$2:$O$291,2,FALSE)&amp;"碎片",VLOOKUP(C301,道具信息!$N$2:$O$291,2,FALSE))</f>
        <v>T3部件</v>
      </c>
      <c r="R301" s="3">
        <f t="shared" si="157"/>
        <v>396</v>
      </c>
      <c r="S301" s="11">
        <f t="shared" si="158"/>
        <v>7.3999999999999996E-2</v>
      </c>
      <c r="T301" s="3" t="str">
        <f>VLOOKUP(Q301,道具信息!$Q$3:$S$20,2,FALSE)</f>
        <v>CHEST_ITEM_TYPE_T3_PART</v>
      </c>
      <c r="U301" s="3" t="str">
        <f>IF(COUNTIF(U$256:U300,T301)=0,T301,"")</f>
        <v/>
      </c>
      <c r="V301" s="3" t="str">
        <f t="shared" si="164"/>
        <v>CHEST_ITEM_TYPE_T3_TANK,CHEST_ITEM_TYPE_T4_TANK,CHEST_ITEM_TYPE_T3_SHARD,CHEST_ITEM_TYPE_T4_SHARD,CHEST_ITEM_TYPE_T2_PART,CHEST_ITEM_TYPE_T3_PART</v>
      </c>
      <c r="W301" s="13" t="str">
        <f t="shared" si="165"/>
        <v/>
      </c>
      <c r="X301" s="3" t="str">
        <f t="shared" si="166"/>
        <v/>
      </c>
      <c r="Y301" s="3" t="str">
        <f t="shared" si="167"/>
        <v>3.0%,1.3%,30.4%,21.0%,36.9%,7.4%</v>
      </c>
    </row>
    <row r="302" spans="2:25" x14ac:dyDescent="0.3">
      <c r="B302" s="2">
        <f>数据源!BV334</f>
        <v>8</v>
      </c>
      <c r="C302" s="2" t="str">
        <f>数据源!BW334</f>
        <v>T3MP2</v>
      </c>
      <c r="D302" s="2" t="str">
        <f>数据源!BX334</f>
        <v>部件</v>
      </c>
      <c r="E302" s="2">
        <f>数据源!BY334</f>
        <v>433.2</v>
      </c>
      <c r="F302" s="2">
        <f>数据源!BZ334</f>
        <v>1</v>
      </c>
      <c r="G302" s="2">
        <f>数据源!CA334</f>
        <v>8.0000000000000002E-3</v>
      </c>
      <c r="H302" s="2">
        <f>数据源!CB334</f>
        <v>2.21606648199446E-3</v>
      </c>
      <c r="I302" s="2">
        <f>数据源!CC334</f>
        <v>22</v>
      </c>
      <c r="J302" s="3">
        <f t="shared" si="144"/>
        <v>1</v>
      </c>
      <c r="K302" s="3">
        <f t="shared" si="145"/>
        <v>1</v>
      </c>
      <c r="L302" s="3" t="str">
        <f t="shared" si="159"/>
        <v>部件</v>
      </c>
      <c r="M302" s="3">
        <f t="shared" ca="1" si="160"/>
        <v>93102</v>
      </c>
      <c r="N302" s="3" t="str">
        <f t="shared" ca="1" si="161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,93006,93102</v>
      </c>
      <c r="O302" s="3" t="str">
        <f t="shared" si="162"/>
        <v>54,54,54,18,18,18,9,6,541,541,541,266,266,266,178,148,114,114,114,114,114,114,114,114,114,114,104,104,104,104,104,104,104,104,22,22,22,22,22,22,22,22,22,22,22,22,22</v>
      </c>
      <c r="P302" s="1" t="str">
        <f t="shared" si="163"/>
        <v>(1,1),(1,1),(1,1),(1,1),(1,1),(1,1),(1,1),(1,1),(1,2),(1,2),(1,2),(1,1),(1,1),(1,1),(1,1),(1,1),(1,2),(1,2),(1,2),(1,2),(1,2),(1,2),(1,2),(1,2),(1,2),(1,2),(1,2),(1,2),(1,2),(1,2),(1,2),(1,2),(1,2),(1,2),(1,1),(1,1),(1,1),(1,1),(1,1),(1,1),(1,1),(1,1),(1,1),(1,1),(1,1),(1,1),(1,1)</v>
      </c>
      <c r="Q302" s="3" t="str">
        <f>IF(D302="坦克碎片",VLOOKUP(C302,道具信息!$N$2:$O$291,2,FALSE)&amp;"碎片",VLOOKUP(C302,道具信息!$N$2:$O$291,2,FALSE))</f>
        <v>T3部件</v>
      </c>
      <c r="R302" s="3">
        <f t="shared" si="157"/>
        <v>396</v>
      </c>
      <c r="S302" s="11">
        <f t="shared" si="158"/>
        <v>7.3999999999999996E-2</v>
      </c>
      <c r="T302" s="3" t="str">
        <f>VLOOKUP(Q302,道具信息!$Q$3:$S$20,2,FALSE)</f>
        <v>CHEST_ITEM_TYPE_T3_PART</v>
      </c>
      <c r="U302" s="3" t="str">
        <f>IF(COUNTIF(U$256:U301,T302)=0,T302,"")</f>
        <v/>
      </c>
      <c r="V302" s="3" t="str">
        <f t="shared" si="164"/>
        <v>CHEST_ITEM_TYPE_T3_TANK,CHEST_ITEM_TYPE_T4_TANK,CHEST_ITEM_TYPE_T3_SHARD,CHEST_ITEM_TYPE_T4_SHARD,CHEST_ITEM_TYPE_T2_PART,CHEST_ITEM_TYPE_T3_PART</v>
      </c>
      <c r="W302" s="13" t="str">
        <f t="shared" si="165"/>
        <v/>
      </c>
      <c r="X302" s="3" t="str">
        <f t="shared" si="166"/>
        <v/>
      </c>
      <c r="Y302" s="3" t="str">
        <f t="shared" si="167"/>
        <v>3.0%,1.3%,30.4%,21.0%,36.9%,7.4%</v>
      </c>
    </row>
    <row r="303" spans="2:25" x14ac:dyDescent="0.3">
      <c r="B303" s="2">
        <f>数据源!BV335</f>
        <v>8</v>
      </c>
      <c r="C303" s="2" t="str">
        <f>数据源!BW335</f>
        <v>T3MP4</v>
      </c>
      <c r="D303" s="2" t="str">
        <f>数据源!BX335</f>
        <v>部件</v>
      </c>
      <c r="E303" s="2">
        <f>数据源!BY335</f>
        <v>433.2</v>
      </c>
      <c r="F303" s="2">
        <f>数据源!BZ335</f>
        <v>1</v>
      </c>
      <c r="G303" s="2">
        <f>数据源!CA335</f>
        <v>8.0000000000000002E-3</v>
      </c>
      <c r="H303" s="2">
        <f>数据源!CB335</f>
        <v>2.21606648199446E-3</v>
      </c>
      <c r="I303" s="2">
        <f>数据源!CC335</f>
        <v>22</v>
      </c>
      <c r="J303" s="3">
        <f t="shared" si="144"/>
        <v>1</v>
      </c>
      <c r="K303" s="3">
        <f t="shared" si="145"/>
        <v>1</v>
      </c>
      <c r="L303" s="3" t="str">
        <f t="shared" si="159"/>
        <v>部件</v>
      </c>
      <c r="M303" s="3">
        <f t="shared" ca="1" si="160"/>
        <v>93104</v>
      </c>
      <c r="N303" s="3" t="str">
        <f t="shared" ca="1" si="161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,93006,93102,93104</v>
      </c>
      <c r="O303" s="3" t="str">
        <f t="shared" si="162"/>
        <v>54,54,54,18,18,18,9,6,541,541,541,266,266,266,178,148,114,114,114,114,114,114,114,114,114,114,104,104,104,104,104,104,104,104,22,22,22,22,22,22,22,22,22,22,22,22,22,22</v>
      </c>
      <c r="P303" s="1" t="str">
        <f t="shared" si="163"/>
        <v>(1,1),(1,1),(1,1),(1,1),(1,1),(1,1),(1,1),(1,1),(1,2),(1,2),(1,2),(1,1),(1,1),(1,1),(1,1),(1,1),(1,2),(1,2),(1,2),(1,2),(1,2),(1,2),(1,2),(1,2),(1,2),(1,2),(1,2),(1,2),(1,2),(1,2),(1,2),(1,2),(1,2),(1,2),(1,1),(1,1),(1,1),(1,1),(1,1),(1,1),(1,1),(1,1),(1,1),(1,1),(1,1),(1,1),(1,1),(1,1)</v>
      </c>
      <c r="Q303" s="3" t="str">
        <f>IF(D303="坦克碎片",VLOOKUP(C303,道具信息!$N$2:$O$291,2,FALSE)&amp;"碎片",VLOOKUP(C303,道具信息!$N$2:$O$291,2,FALSE))</f>
        <v>T3部件</v>
      </c>
      <c r="R303" s="3">
        <f t="shared" si="157"/>
        <v>396</v>
      </c>
      <c r="S303" s="11">
        <f t="shared" si="158"/>
        <v>7.3999999999999996E-2</v>
      </c>
      <c r="T303" s="3" t="str">
        <f>VLOOKUP(Q303,道具信息!$Q$3:$S$20,2,FALSE)</f>
        <v>CHEST_ITEM_TYPE_T3_PART</v>
      </c>
      <c r="U303" s="3" t="str">
        <f>IF(COUNTIF(U$256:U302,T303)=0,T303,"")</f>
        <v/>
      </c>
      <c r="V303" s="3" t="str">
        <f t="shared" si="164"/>
        <v>CHEST_ITEM_TYPE_T3_TANK,CHEST_ITEM_TYPE_T4_TANK,CHEST_ITEM_TYPE_T3_SHARD,CHEST_ITEM_TYPE_T4_SHARD,CHEST_ITEM_TYPE_T2_PART,CHEST_ITEM_TYPE_T3_PART</v>
      </c>
      <c r="W303" s="13" t="str">
        <f t="shared" si="165"/>
        <v/>
      </c>
      <c r="X303" s="3" t="str">
        <f t="shared" si="166"/>
        <v/>
      </c>
      <c r="Y303" s="3" t="str">
        <f t="shared" si="167"/>
        <v>3.0%,1.3%,30.4%,21.0%,36.9%,7.4%</v>
      </c>
    </row>
    <row r="304" spans="2:25" x14ac:dyDescent="0.3">
      <c r="B304" s="2">
        <f>数据源!BV336</f>
        <v>8</v>
      </c>
      <c r="C304" s="2" t="str">
        <f>数据源!BW336</f>
        <v>T3MP6</v>
      </c>
      <c r="D304" s="2" t="str">
        <f>数据源!BX336</f>
        <v>部件</v>
      </c>
      <c r="E304" s="2">
        <f>数据源!BY336</f>
        <v>433.2</v>
      </c>
      <c r="F304" s="2">
        <f>数据源!BZ336</f>
        <v>1</v>
      </c>
      <c r="G304" s="2">
        <f>数据源!CA336</f>
        <v>8.0000000000000002E-3</v>
      </c>
      <c r="H304" s="2">
        <f>数据源!CB336</f>
        <v>2.21606648199446E-3</v>
      </c>
      <c r="I304" s="2">
        <f>数据源!CC336</f>
        <v>22</v>
      </c>
      <c r="J304" s="3">
        <f t="shared" si="144"/>
        <v>1</v>
      </c>
      <c r="K304" s="3">
        <f t="shared" si="145"/>
        <v>1</v>
      </c>
      <c r="L304" s="3" t="str">
        <f t="shared" si="159"/>
        <v>部件</v>
      </c>
      <c r="M304" s="3">
        <f t="shared" ca="1" si="160"/>
        <v>93106</v>
      </c>
      <c r="N304" s="3" t="str">
        <f t="shared" ca="1" si="161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,93006,93102,93104,93106</v>
      </c>
      <c r="O304" s="3" t="str">
        <f t="shared" si="162"/>
        <v>54,54,54,18,18,18,9,6,541,541,541,266,266,266,178,148,114,114,114,114,114,114,114,114,114,114,104,104,104,104,104,104,104,104,22,22,22,22,22,22,22,22,22,22,22,22,22,22,22</v>
      </c>
      <c r="P304" s="1" t="str">
        <f t="shared" si="163"/>
        <v>(1,1),(1,1),(1,1),(1,1),(1,1),(1,1),(1,1),(1,1),(1,2),(1,2),(1,2),(1,1),(1,1),(1,1),(1,1),(1,1),(1,2),(1,2),(1,2),(1,2),(1,2),(1,2),(1,2),(1,2),(1,2),(1,2),(1,2),(1,2),(1,2),(1,2),(1,2),(1,2),(1,2),(1,2),(1,1),(1,1),(1,1),(1,1),(1,1),(1,1),(1,1),(1,1),(1,1),(1,1),(1,1),(1,1),(1,1),(1,1),(1,1)</v>
      </c>
      <c r="Q304" s="3" t="str">
        <f>IF(D304="坦克碎片",VLOOKUP(C304,道具信息!$N$2:$O$291,2,FALSE)&amp;"碎片",VLOOKUP(C304,道具信息!$N$2:$O$291,2,FALSE))</f>
        <v>T3部件</v>
      </c>
      <c r="R304" s="3">
        <f t="shared" si="157"/>
        <v>396</v>
      </c>
      <c r="S304" s="11">
        <f t="shared" si="158"/>
        <v>7.3999999999999996E-2</v>
      </c>
      <c r="T304" s="3" t="str">
        <f>VLOOKUP(Q304,道具信息!$Q$3:$S$20,2,FALSE)</f>
        <v>CHEST_ITEM_TYPE_T3_PART</v>
      </c>
      <c r="U304" s="3" t="str">
        <f>IF(COUNTIF(U$256:U303,T304)=0,T304,"")</f>
        <v/>
      </c>
      <c r="V304" s="3" t="str">
        <f t="shared" si="164"/>
        <v>CHEST_ITEM_TYPE_T3_TANK,CHEST_ITEM_TYPE_T4_TANK,CHEST_ITEM_TYPE_T3_SHARD,CHEST_ITEM_TYPE_T4_SHARD,CHEST_ITEM_TYPE_T2_PART,CHEST_ITEM_TYPE_T3_PART</v>
      </c>
      <c r="W304" s="13" t="str">
        <f t="shared" si="165"/>
        <v/>
      </c>
      <c r="X304" s="3" t="str">
        <f t="shared" si="166"/>
        <v/>
      </c>
      <c r="Y304" s="3" t="str">
        <f t="shared" si="167"/>
        <v>3.0%,1.3%,30.4%,21.0%,36.9%,7.4%</v>
      </c>
    </row>
    <row r="305" spans="2:25" x14ac:dyDescent="0.3">
      <c r="B305" s="2">
        <f>数据源!BV337</f>
        <v>8</v>
      </c>
      <c r="C305" s="2" t="str">
        <f>数据源!BW337</f>
        <v>T3HP2</v>
      </c>
      <c r="D305" s="2" t="str">
        <f>数据源!BX337</f>
        <v>部件</v>
      </c>
      <c r="E305" s="2">
        <f>数据源!BY337</f>
        <v>433.2</v>
      </c>
      <c r="F305" s="2">
        <f>数据源!BZ337</f>
        <v>1</v>
      </c>
      <c r="G305" s="2">
        <f>数据源!CA337</f>
        <v>8.0000000000000002E-3</v>
      </c>
      <c r="H305" s="2">
        <f>数据源!CB337</f>
        <v>2.21606648199446E-3</v>
      </c>
      <c r="I305" s="2">
        <f>数据源!CC337</f>
        <v>22</v>
      </c>
      <c r="J305" s="3">
        <f t="shared" si="144"/>
        <v>1</v>
      </c>
      <c r="K305" s="3">
        <f t="shared" si="145"/>
        <v>1</v>
      </c>
      <c r="L305" s="3" t="str">
        <f t="shared" si="159"/>
        <v>部件</v>
      </c>
      <c r="M305" s="3">
        <f t="shared" ca="1" si="160"/>
        <v>93202</v>
      </c>
      <c r="N305" s="3" t="str">
        <f t="shared" ca="1" si="161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,93006,93102,93104,93106,93202</v>
      </c>
      <c r="O305" s="3" t="str">
        <f t="shared" si="162"/>
        <v>54,54,54,18,18,18,9,6,541,541,541,266,266,266,178,148,114,114,114,114,114,114,114,114,114,114,104,104,104,104,104,104,104,104,22,22,22,22,22,22,22,22,22,22,22,22,22,22,22,22</v>
      </c>
      <c r="P305" s="1" t="str">
        <f t="shared" si="163"/>
        <v>(1,1),(1,1),(1,1),(1,1),(1,1),(1,1),(1,1),(1,1),(1,2),(1,2),(1,2),(1,1),(1,1),(1,1),(1,1),(1,1),(1,2),(1,2),(1,2),(1,2),(1,2),(1,2),(1,2),(1,2),(1,2),(1,2),(1,2),(1,2),(1,2),(1,2),(1,2),(1,2),(1,2),(1,2),(1,1),(1,1),(1,1),(1,1),(1,1),(1,1),(1,1),(1,1),(1,1),(1,1),(1,1),(1,1),(1,1),(1,1),(1,1),(1,1)</v>
      </c>
      <c r="Q305" s="3" t="str">
        <f>IF(D305="坦克碎片",VLOOKUP(C305,道具信息!$N$2:$O$291,2,FALSE)&amp;"碎片",VLOOKUP(C305,道具信息!$N$2:$O$291,2,FALSE))</f>
        <v>T3部件</v>
      </c>
      <c r="R305" s="3">
        <f t="shared" si="157"/>
        <v>396</v>
      </c>
      <c r="S305" s="11">
        <f t="shared" si="158"/>
        <v>7.3999999999999996E-2</v>
      </c>
      <c r="T305" s="3" t="str">
        <f>VLOOKUP(Q305,道具信息!$Q$3:$S$20,2,FALSE)</f>
        <v>CHEST_ITEM_TYPE_T3_PART</v>
      </c>
      <c r="U305" s="3" t="str">
        <f>IF(COUNTIF(U$256:U304,T305)=0,T305,"")</f>
        <v/>
      </c>
      <c r="V305" s="3" t="str">
        <f t="shared" si="164"/>
        <v>CHEST_ITEM_TYPE_T3_TANK,CHEST_ITEM_TYPE_T4_TANK,CHEST_ITEM_TYPE_T3_SHARD,CHEST_ITEM_TYPE_T4_SHARD,CHEST_ITEM_TYPE_T2_PART,CHEST_ITEM_TYPE_T3_PART</v>
      </c>
      <c r="W305" s="13" t="str">
        <f t="shared" si="165"/>
        <v/>
      </c>
      <c r="X305" s="3" t="str">
        <f t="shared" si="166"/>
        <v/>
      </c>
      <c r="Y305" s="3" t="str">
        <f t="shared" si="167"/>
        <v>3.0%,1.3%,30.4%,21.0%,36.9%,7.4%</v>
      </c>
    </row>
    <row r="306" spans="2:25" x14ac:dyDescent="0.3">
      <c r="B306" s="2">
        <f>数据源!BV338</f>
        <v>8</v>
      </c>
      <c r="C306" s="2" t="str">
        <f>数据源!BW338</f>
        <v>T3HP4</v>
      </c>
      <c r="D306" s="2" t="str">
        <f>数据源!BX338</f>
        <v>部件</v>
      </c>
      <c r="E306" s="2">
        <f>数据源!BY338</f>
        <v>433.2</v>
      </c>
      <c r="F306" s="2">
        <f>数据源!BZ338</f>
        <v>1</v>
      </c>
      <c r="G306" s="2">
        <f>数据源!CA338</f>
        <v>8.0000000000000002E-3</v>
      </c>
      <c r="H306" s="2">
        <f>数据源!CB338</f>
        <v>2.21606648199446E-3</v>
      </c>
      <c r="I306" s="2">
        <f>数据源!CC338</f>
        <v>22</v>
      </c>
      <c r="J306" s="3">
        <f t="shared" si="144"/>
        <v>1</v>
      </c>
      <c r="K306" s="3">
        <f t="shared" si="145"/>
        <v>1</v>
      </c>
      <c r="L306" s="3" t="str">
        <f t="shared" si="159"/>
        <v>部件</v>
      </c>
      <c r="M306" s="3">
        <f t="shared" ca="1" si="160"/>
        <v>93204</v>
      </c>
      <c r="N306" s="3" t="str">
        <f t="shared" ca="1" si="161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,93006,93102,93104,93106,93202,93204</v>
      </c>
      <c r="O306" s="3" t="str">
        <f t="shared" si="162"/>
        <v>54,54,54,18,18,18,9,6,541,541,541,266,266,266,178,148,114,114,114,114,114,114,114,114,114,114,104,104,104,104,104,104,104,104,22,22,22,22,22,22,22,22,22,22,22,22,22,22,22,22,22</v>
      </c>
      <c r="P306" s="1" t="str">
        <f t="shared" si="163"/>
        <v>(1,1),(1,1),(1,1),(1,1),(1,1),(1,1),(1,1),(1,1),(1,2),(1,2),(1,2),(1,1),(1,1),(1,1),(1,1),(1,1),(1,2),(1,2),(1,2),(1,2),(1,2),(1,2),(1,2),(1,2),(1,2),(1,2),(1,2),(1,2),(1,2),(1,2),(1,2),(1,2),(1,2),(1,2),(1,1),(1,1),(1,1),(1,1),(1,1),(1,1),(1,1),(1,1),(1,1),(1,1),(1,1),(1,1),(1,1),(1,1),(1,1),(1,1),(1,1)</v>
      </c>
      <c r="Q306" s="3" t="str">
        <f>IF(D306="坦克碎片",VLOOKUP(C306,道具信息!$N$2:$O$291,2,FALSE)&amp;"碎片",VLOOKUP(C306,道具信息!$N$2:$O$291,2,FALSE))</f>
        <v>T3部件</v>
      </c>
      <c r="R306" s="3">
        <f t="shared" si="157"/>
        <v>396</v>
      </c>
      <c r="S306" s="11">
        <f t="shared" si="158"/>
        <v>7.3999999999999996E-2</v>
      </c>
      <c r="T306" s="3" t="str">
        <f>VLOOKUP(Q306,道具信息!$Q$3:$S$20,2,FALSE)</f>
        <v>CHEST_ITEM_TYPE_T3_PART</v>
      </c>
      <c r="U306" s="3" t="str">
        <f>IF(COUNTIF(U$256:U305,T306)=0,T306,"")</f>
        <v/>
      </c>
      <c r="V306" s="3" t="str">
        <f t="shared" si="164"/>
        <v>CHEST_ITEM_TYPE_T3_TANK,CHEST_ITEM_TYPE_T4_TANK,CHEST_ITEM_TYPE_T3_SHARD,CHEST_ITEM_TYPE_T4_SHARD,CHEST_ITEM_TYPE_T2_PART,CHEST_ITEM_TYPE_T3_PART</v>
      </c>
      <c r="W306" s="13" t="str">
        <f t="shared" si="165"/>
        <v/>
      </c>
      <c r="X306" s="3" t="str">
        <f t="shared" si="166"/>
        <v/>
      </c>
      <c r="Y306" s="3" t="str">
        <f t="shared" si="167"/>
        <v>3.0%,1.3%,30.4%,21.0%,36.9%,7.4%</v>
      </c>
    </row>
    <row r="307" spans="2:25" x14ac:dyDescent="0.3">
      <c r="B307" s="2">
        <f>数据源!BV339</f>
        <v>8</v>
      </c>
      <c r="C307" s="2" t="str">
        <f>数据源!BW339</f>
        <v>T3HP6</v>
      </c>
      <c r="D307" s="2" t="str">
        <f>数据源!BX339</f>
        <v>部件</v>
      </c>
      <c r="E307" s="2">
        <f>数据源!BY339</f>
        <v>433.2</v>
      </c>
      <c r="F307" s="2">
        <f>数据源!BZ339</f>
        <v>1</v>
      </c>
      <c r="G307" s="2">
        <f>数据源!CA339</f>
        <v>8.0000000000000002E-3</v>
      </c>
      <c r="H307" s="2">
        <f>数据源!CB339</f>
        <v>2.21606648199446E-3</v>
      </c>
      <c r="I307" s="2">
        <f>数据源!CC339</f>
        <v>22</v>
      </c>
      <c r="J307" s="3">
        <f t="shared" si="144"/>
        <v>1</v>
      </c>
      <c r="K307" s="3">
        <f t="shared" si="145"/>
        <v>1</v>
      </c>
      <c r="L307" s="3" t="str">
        <f t="shared" si="159"/>
        <v>部件</v>
      </c>
      <c r="M307" s="3">
        <f t="shared" ca="1" si="160"/>
        <v>93206</v>
      </c>
      <c r="N307" s="3" t="str">
        <f t="shared" ca="1" si="161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,93006,93102,93104,93106,93202,93204,93206</v>
      </c>
      <c r="O307" s="3" t="str">
        <f t="shared" si="162"/>
        <v>54,54,54,18,18,18,9,6,541,541,541,266,266,266,178,148,114,114,114,114,114,114,114,114,114,114,104,104,104,104,104,104,104,104,22,22,22,22,22,22,22,22,22,22,22,22,22,22,22,22,22,22</v>
      </c>
      <c r="P307" s="1" t="str">
        <f t="shared" si="163"/>
        <v>(1,1),(1,1),(1,1),(1,1),(1,1),(1,1),(1,1),(1,1),(1,2),(1,2),(1,2),(1,1),(1,1),(1,1),(1,1),(1,1),(1,2),(1,2),(1,2),(1,2),(1,2),(1,2),(1,2),(1,2),(1,2),(1,2),(1,2),(1,2),(1,2),(1,2),(1,2),(1,2),(1,2),(1,2),(1,1),(1,1),(1,1),(1,1),(1,1),(1,1),(1,1),(1,1),(1,1),(1,1),(1,1),(1,1),(1,1),(1,1),(1,1),(1,1),(1,1),(1,1)</v>
      </c>
      <c r="Q307" s="3" t="str">
        <f>IF(D307="坦克碎片",VLOOKUP(C307,道具信息!$N$2:$O$291,2,FALSE)&amp;"碎片",VLOOKUP(C307,道具信息!$N$2:$O$291,2,FALSE))</f>
        <v>T3部件</v>
      </c>
      <c r="R307" s="3">
        <f t="shared" si="157"/>
        <v>396</v>
      </c>
      <c r="S307" s="11">
        <f t="shared" si="158"/>
        <v>7.3999999999999996E-2</v>
      </c>
      <c r="T307" s="3" t="str">
        <f>VLOOKUP(Q307,道具信息!$Q$3:$S$20,2,FALSE)</f>
        <v>CHEST_ITEM_TYPE_T3_PART</v>
      </c>
      <c r="U307" s="3" t="str">
        <f>IF(COUNTIF(U$256:U306,T307)=0,T307,"")</f>
        <v/>
      </c>
      <c r="V307" s="3" t="str">
        <f t="shared" si="164"/>
        <v>CHEST_ITEM_TYPE_T3_TANK,CHEST_ITEM_TYPE_T4_TANK,CHEST_ITEM_TYPE_T3_SHARD,CHEST_ITEM_TYPE_T4_SHARD,CHEST_ITEM_TYPE_T2_PART,CHEST_ITEM_TYPE_T3_PART</v>
      </c>
      <c r="W307" s="13" t="str">
        <f t="shared" si="165"/>
        <v/>
      </c>
      <c r="X307" s="3" t="str">
        <f t="shared" si="166"/>
        <v/>
      </c>
      <c r="Y307" s="3" t="str">
        <f t="shared" si="167"/>
        <v>3.0%,1.3%,30.4%,21.0%,36.9%,7.4%</v>
      </c>
    </row>
    <row r="308" spans="2:25" x14ac:dyDescent="0.3">
      <c r="N308" s="3" t="str">
        <f ca="1">"["&amp;N307&amp;"]"</f>
        <v>[11321,12321,13321,11411,12411,13411,12421,11431,51321,52321,53321,51411,52411,53411,51421,51431,92001,92003,92005,92101,92103,92105,92201,92203,92205,92002,92004,92006,92102,92104,92106,92202,92204,92206,93001,93003,93005,93101,93103,93105,93201,93203,93205,93002,93004,93006,93102,93104,93106,93202,93204,93206]</v>
      </c>
      <c r="O308" s="3" t="str">
        <f>"["&amp;O307&amp;"]"</f>
        <v>[54,54,54,18,18,18,9,6,541,541,541,266,266,266,178,148,114,114,114,114,114,114,114,114,114,114,104,104,104,104,104,104,104,104,22,22,22,22,22,22,22,22,22,22,22,22,22,22,22,22,22,22]</v>
      </c>
      <c r="P308" s="3" t="str">
        <f>"["&amp;P307&amp;"]"</f>
        <v>[(1,1),(1,1),(1,1),(1,1),(1,1),(1,1),(1,1),(1,1),(1,2),(1,2),(1,2),(1,1),(1,1),(1,1),(1,1),(1,1),(1,2),(1,2),(1,2),(1,2),(1,2),(1,2),(1,2),(1,2),(1,2),(1,2),(1,2),(1,2),(1,2),(1,2),(1,2),(1,2),(1,2),(1,2),(1,1),(1,1),(1,1),(1,1),(1,1),(1,1),(1,1),(1,1),(1,1),(1,1),(1,1),(1,1),(1,1),(1,1),(1,1),(1,1),(1,1),(1,1)]</v>
      </c>
      <c r="S308" s="11"/>
      <c r="V308" s="3" t="str">
        <f>"["&amp;V307&amp;"]"</f>
        <v>[CHEST_ITEM_TYPE_T3_TANK,CHEST_ITEM_TYPE_T4_TANK,CHEST_ITEM_TYPE_T3_SHARD,CHEST_ITEM_TYPE_T4_SHARD,CHEST_ITEM_TYPE_T2_PART,CHEST_ITEM_TYPE_T3_PART]</v>
      </c>
      <c r="Y308" s="3" t="str">
        <f>"["&amp;Y307&amp;"]"</f>
        <v>[3.0%,1.3%,30.4%,21.0%,36.9%,7.4%]</v>
      </c>
    </row>
    <row r="310" spans="2:25" x14ac:dyDescent="0.3">
      <c r="B310" s="2" t="str">
        <f>数据源!BV342</f>
        <v>联赛等级</v>
      </c>
      <c r="C310" s="2" t="str">
        <f>数据源!BW342</f>
        <v>道具名称</v>
      </c>
      <c r="D310" s="2" t="str">
        <f>数据源!BX342</f>
        <v>对应大类</v>
      </c>
      <c r="E310" s="2" t="str">
        <f>数据源!BY342</f>
        <v>道具价值</v>
      </c>
      <c r="F310" s="2" t="str">
        <f>数据源!BZ342</f>
        <v>抽取个数</v>
      </c>
      <c r="G310" s="2" t="str">
        <f>数据源!CA342</f>
        <v>价值比例</v>
      </c>
      <c r="H310" s="2" t="str">
        <f>数据源!CB342</f>
        <v>产出概率</v>
      </c>
      <c r="I310" s="2" t="str">
        <f>数据源!CC342</f>
        <v>权重值</v>
      </c>
      <c r="J310" s="7" t="s">
        <v>234</v>
      </c>
      <c r="K310" s="7" t="s">
        <v>235</v>
      </c>
      <c r="L310" s="3" t="s">
        <v>222</v>
      </c>
      <c r="M310" s="3" t="s">
        <v>152</v>
      </c>
      <c r="N310" s="3" t="s">
        <v>224</v>
      </c>
      <c r="O310" s="3" t="s">
        <v>225</v>
      </c>
      <c r="P310" s="3" t="s">
        <v>226</v>
      </c>
      <c r="Q310" s="8" t="s">
        <v>244</v>
      </c>
      <c r="R310" s="8" t="s">
        <v>245</v>
      </c>
      <c r="S310" s="8" t="s">
        <v>246</v>
      </c>
    </row>
    <row r="311" spans="2:25" x14ac:dyDescent="0.3">
      <c r="B311" s="2">
        <f>数据源!BV343</f>
        <v>9</v>
      </c>
      <c r="C311" s="2" t="str">
        <f>数据源!BW343</f>
        <v>霞飞</v>
      </c>
      <c r="D311" s="2" t="str">
        <f>数据源!BX343</f>
        <v>坦克</v>
      </c>
      <c r="E311" s="2">
        <f>数据源!BY343</f>
        <v>2880</v>
      </c>
      <c r="F311" s="2">
        <f>数据源!BZ343</f>
        <v>1</v>
      </c>
      <c r="G311" s="2">
        <f>数据源!CA343</f>
        <v>5.1799999999999992E-2</v>
      </c>
      <c r="H311" s="2">
        <f>数据源!CB343</f>
        <v>2.1583333333333333E-3</v>
      </c>
      <c r="I311" s="2">
        <f>数据源!CC343</f>
        <v>22</v>
      </c>
      <c r="J311" s="3">
        <f t="shared" ref="J311:J369" si="168">ROUNDUP(IF(F311&gt;1,F311-ROUNDDOWN(SQRT(F311),0),F311),0)</f>
        <v>1</v>
      </c>
      <c r="K311" s="3">
        <f t="shared" ref="K311:K369" si="169">F311*2-J311</f>
        <v>1</v>
      </c>
      <c r="L311" s="3" t="str">
        <f>RIGHT(D311,2)</f>
        <v>坦克</v>
      </c>
      <c r="M311" s="3">
        <f ca="1">IF(OR(L311="坦克",L311="碎片"),VLOOKUP(C311,INDIRECT("坦克ID"),MATCH(L311&amp;"ID",INDIRECT("坦克标头"),0),FALSE),VLOOKUP(C311,INDIRECT(L311&amp;"ID"),2,FALSE))</f>
        <v>11411</v>
      </c>
      <c r="N311" s="3">
        <f ca="1">M311</f>
        <v>11411</v>
      </c>
      <c r="O311" s="3">
        <f>I311</f>
        <v>22</v>
      </c>
      <c r="P311" s="1" t="str">
        <f>"("&amp;J311&amp;","&amp;K311&amp;")"</f>
        <v>(1,1)</v>
      </c>
      <c r="Q311" s="3" t="str">
        <f>IF(D311="坦克碎片",VLOOKUP(C311,道具信息!$N$2:$O$291,2,FALSE)&amp;"碎片",VLOOKUP(C311,道具信息!$N$2:$O$291,2,FALSE))</f>
        <v>T4坦克</v>
      </c>
      <c r="R311" s="3">
        <f t="shared" ref="R311:R342" si="170">SUMIFS(I$3:I$445,Q$3:Q$445,Q311,B$3:B$445,B311)</f>
        <v>102</v>
      </c>
      <c r="S311" s="11">
        <f t="shared" ref="S311:S342" si="171">ROUND(R311/SUMIF(B$3:B$445,B311,I$3:I$445),3)</f>
        <v>1.7999999999999999E-2</v>
      </c>
      <c r="T311" s="3" t="str">
        <f>VLOOKUP(Q311,道具信息!$Q$3:$S$20,2,FALSE)</f>
        <v>CHEST_ITEM_TYPE_T4_TANK</v>
      </c>
      <c r="U311" s="3" t="str">
        <f>T311</f>
        <v>CHEST_ITEM_TYPE_T4_TANK</v>
      </c>
      <c r="V311" s="3" t="str">
        <f>U311</f>
        <v>CHEST_ITEM_TYPE_T4_TANK</v>
      </c>
      <c r="W311" s="13">
        <f>IF(U311&lt;&gt;"",ROUND(S311*100%,3),"")</f>
        <v>1.7999999999999999E-2</v>
      </c>
      <c r="X311" s="3" t="str">
        <f>TEXT(W311,"0.0%")</f>
        <v>1.8%</v>
      </c>
      <c r="Y311" s="3" t="str">
        <f>X311</f>
        <v>1.8%</v>
      </c>
    </row>
    <row r="312" spans="2:25" x14ac:dyDescent="0.3">
      <c r="B312" s="2">
        <f>数据源!BV344</f>
        <v>9</v>
      </c>
      <c r="C312" s="2" t="str">
        <f>数据源!BW344</f>
        <v>M-48</v>
      </c>
      <c r="D312" s="2" t="str">
        <f>数据源!BX344</f>
        <v>坦克</v>
      </c>
      <c r="E312" s="2">
        <f>数据源!BY344</f>
        <v>2880</v>
      </c>
      <c r="F312" s="2">
        <f>数据源!BZ344</f>
        <v>1</v>
      </c>
      <c r="G312" s="2">
        <f>数据源!CA344</f>
        <v>5.1799999999999992E-2</v>
      </c>
      <c r="H312" s="2">
        <f>数据源!CB344</f>
        <v>2.1583333333333333E-3</v>
      </c>
      <c r="I312" s="2">
        <f>数据源!CC344</f>
        <v>22</v>
      </c>
      <c r="J312" s="3">
        <f t="shared" si="168"/>
        <v>1</v>
      </c>
      <c r="K312" s="3">
        <f t="shared" si="169"/>
        <v>1</v>
      </c>
      <c r="L312" s="3" t="str">
        <f t="shared" ref="L312:L367" si="172">RIGHT(D312,2)</f>
        <v>坦克</v>
      </c>
      <c r="M312" s="3">
        <f t="shared" ref="M312:M367" ca="1" si="173">IF(OR(L312="坦克",L312="碎片"),VLOOKUP(C312,INDIRECT("坦克ID"),MATCH(L312&amp;"ID",INDIRECT("坦克标头"),0),FALSE),VLOOKUP(C312,INDIRECT(L312&amp;"ID"),2,FALSE))</f>
        <v>12411</v>
      </c>
      <c r="N312" s="3" t="str">
        <f ca="1">N311&amp;","&amp;M312</f>
        <v>11411,12411</v>
      </c>
      <c r="O312" s="3" t="str">
        <f>O311&amp;","&amp;I312</f>
        <v>22,22</v>
      </c>
      <c r="P312" s="1" t="str">
        <f>P311&amp;","&amp;"("&amp;J312&amp;","&amp;K312&amp;")"</f>
        <v>(1,1),(1,1)</v>
      </c>
      <c r="Q312" s="3" t="str">
        <f>IF(D312="坦克碎片",VLOOKUP(C312,道具信息!$N$2:$O$291,2,FALSE)&amp;"碎片",VLOOKUP(C312,道具信息!$N$2:$O$291,2,FALSE))</f>
        <v>T4坦克</v>
      </c>
      <c r="R312" s="3">
        <f t="shared" si="170"/>
        <v>102</v>
      </c>
      <c r="S312" s="11">
        <f t="shared" si="171"/>
        <v>1.7999999999999999E-2</v>
      </c>
      <c r="T312" s="3" t="str">
        <f>VLOOKUP(Q312,道具信息!$Q$3:$S$20,2,FALSE)</f>
        <v>CHEST_ITEM_TYPE_T4_TANK</v>
      </c>
      <c r="U312" s="3" t="str">
        <f>IF(COUNTIF(U$311:U311,T312)=0,T312,"")</f>
        <v/>
      </c>
      <c r="V312" s="3" t="str">
        <f>IF(U312&lt;&gt;"",V311&amp;","&amp;U312,V311)</f>
        <v>CHEST_ITEM_TYPE_T4_TANK</v>
      </c>
      <c r="W312" s="13" t="str">
        <f t="shared" ref="W312:W367" si="174">IF(U312&lt;&gt;"",ROUND(S312*100%,3),"")</f>
        <v/>
      </c>
      <c r="X312" s="3" t="str">
        <f t="shared" ref="X312:X367" si="175">TEXT(W312,"0.0%")</f>
        <v/>
      </c>
      <c r="Y312" s="3" t="str">
        <f>IF(X312&lt;&gt;"",Y311&amp;","&amp;X312,Y311)</f>
        <v>1.8%</v>
      </c>
    </row>
    <row r="313" spans="2:25" x14ac:dyDescent="0.3">
      <c r="B313" s="2">
        <f>数据源!BV345</f>
        <v>9</v>
      </c>
      <c r="C313" s="2" t="str">
        <f>数据源!BW345</f>
        <v>征服者</v>
      </c>
      <c r="D313" s="2" t="str">
        <f>数据源!BX345</f>
        <v>坦克</v>
      </c>
      <c r="E313" s="2">
        <f>数据源!BY345</f>
        <v>2880</v>
      </c>
      <c r="F313" s="2">
        <f>数据源!BZ345</f>
        <v>1</v>
      </c>
      <c r="G313" s="2">
        <f>数据源!CA345</f>
        <v>5.1799999999999992E-2</v>
      </c>
      <c r="H313" s="2">
        <f>数据源!CB345</f>
        <v>2.1583333333333333E-3</v>
      </c>
      <c r="I313" s="2">
        <f>数据源!CC345</f>
        <v>22</v>
      </c>
      <c r="J313" s="3">
        <f t="shared" si="168"/>
        <v>1</v>
      </c>
      <c r="K313" s="3">
        <f t="shared" si="169"/>
        <v>1</v>
      </c>
      <c r="L313" s="3" t="str">
        <f t="shared" si="172"/>
        <v>坦克</v>
      </c>
      <c r="M313" s="3">
        <f t="shared" ca="1" si="173"/>
        <v>13411</v>
      </c>
      <c r="N313" s="3" t="str">
        <f t="shared" ref="N313:N367" ca="1" si="176">N312&amp;","&amp;M313</f>
        <v>11411,12411,13411</v>
      </c>
      <c r="O313" s="3" t="str">
        <f t="shared" ref="O313:O367" si="177">O312&amp;","&amp;I313</f>
        <v>22,22,22</v>
      </c>
      <c r="P313" s="1" t="str">
        <f t="shared" ref="P313:P367" si="178">P312&amp;","&amp;"("&amp;J313&amp;","&amp;K313&amp;")"</f>
        <v>(1,1),(1,1),(1,1)</v>
      </c>
      <c r="Q313" s="3" t="str">
        <f>IF(D313="坦克碎片",VLOOKUP(C313,道具信息!$N$2:$O$291,2,FALSE)&amp;"碎片",VLOOKUP(C313,道具信息!$N$2:$O$291,2,FALSE))</f>
        <v>T4坦克</v>
      </c>
      <c r="R313" s="3">
        <f t="shared" si="170"/>
        <v>102</v>
      </c>
      <c r="S313" s="11">
        <f t="shared" si="171"/>
        <v>1.7999999999999999E-2</v>
      </c>
      <c r="T313" s="3" t="str">
        <f>VLOOKUP(Q313,道具信息!$Q$3:$S$20,2,FALSE)</f>
        <v>CHEST_ITEM_TYPE_T4_TANK</v>
      </c>
      <c r="U313" s="3" t="str">
        <f>IF(COUNTIF(U$311:U312,T313)=0,T313,"")</f>
        <v/>
      </c>
      <c r="V313" s="3" t="str">
        <f t="shared" ref="V313:V367" si="179">IF(U313&lt;&gt;"",V312&amp;","&amp;U313,V312)</f>
        <v>CHEST_ITEM_TYPE_T4_TANK</v>
      </c>
      <c r="W313" s="13" t="str">
        <f t="shared" si="174"/>
        <v/>
      </c>
      <c r="X313" s="3" t="str">
        <f t="shared" si="175"/>
        <v/>
      </c>
      <c r="Y313" s="3" t="str">
        <f t="shared" ref="Y313:Y367" si="180">IF(X313&lt;&gt;"",Y312&amp;","&amp;X313,Y312)</f>
        <v>1.8%</v>
      </c>
    </row>
    <row r="314" spans="2:25" x14ac:dyDescent="0.3">
      <c r="B314" s="2">
        <f>数据源!BV346</f>
        <v>9</v>
      </c>
      <c r="C314" s="2" t="str">
        <f>数据源!BW346</f>
        <v>M-41</v>
      </c>
      <c r="D314" s="2" t="str">
        <f>数据源!BX346</f>
        <v>坦克</v>
      </c>
      <c r="E314" s="2">
        <f>数据源!BY346</f>
        <v>5760</v>
      </c>
      <c r="F314" s="2">
        <f>数据源!BZ346</f>
        <v>1</v>
      </c>
      <c r="G314" s="2">
        <f>数据源!CA346</f>
        <v>5.1799999999999992E-2</v>
      </c>
      <c r="H314" s="2">
        <f>数据源!CB346</f>
        <v>1.0791666666666666E-3</v>
      </c>
      <c r="I314" s="2">
        <f>数据源!CC346</f>
        <v>11</v>
      </c>
      <c r="J314" s="3">
        <f t="shared" si="168"/>
        <v>1</v>
      </c>
      <c r="K314" s="3">
        <f t="shared" si="169"/>
        <v>1</v>
      </c>
      <c r="L314" s="3" t="str">
        <f t="shared" si="172"/>
        <v>坦克</v>
      </c>
      <c r="M314" s="3">
        <f t="shared" ca="1" si="173"/>
        <v>11421</v>
      </c>
      <c r="N314" s="3" t="str">
        <f t="shared" ca="1" si="176"/>
        <v>11411,12411,13411,11421</v>
      </c>
      <c r="O314" s="3" t="str">
        <f t="shared" si="177"/>
        <v>22,22,22,11</v>
      </c>
      <c r="P314" s="1" t="str">
        <f t="shared" si="178"/>
        <v>(1,1),(1,1),(1,1),(1,1)</v>
      </c>
      <c r="Q314" s="3" t="str">
        <f>IF(D314="坦克碎片",VLOOKUP(C314,道具信息!$N$2:$O$291,2,FALSE)&amp;"碎片",VLOOKUP(C314,道具信息!$N$2:$O$291,2,FALSE))</f>
        <v>T4坦克</v>
      </c>
      <c r="R314" s="3">
        <f t="shared" si="170"/>
        <v>102</v>
      </c>
      <c r="S314" s="11">
        <f t="shared" si="171"/>
        <v>1.7999999999999999E-2</v>
      </c>
      <c r="T314" s="3" t="str">
        <f>VLOOKUP(Q314,道具信息!$Q$3:$S$20,2,FALSE)</f>
        <v>CHEST_ITEM_TYPE_T4_TANK</v>
      </c>
      <c r="U314" s="3" t="str">
        <f>IF(COUNTIF(U$311:U313,T314)=0,T314,"")</f>
        <v/>
      </c>
      <c r="V314" s="3" t="str">
        <f t="shared" si="179"/>
        <v>CHEST_ITEM_TYPE_T4_TANK</v>
      </c>
      <c r="W314" s="13" t="str">
        <f t="shared" si="174"/>
        <v/>
      </c>
      <c r="X314" s="3" t="str">
        <f t="shared" si="175"/>
        <v/>
      </c>
      <c r="Y314" s="3" t="str">
        <f t="shared" si="180"/>
        <v>1.8%</v>
      </c>
    </row>
    <row r="315" spans="2:25" x14ac:dyDescent="0.3">
      <c r="B315" s="2">
        <f>数据源!BV347</f>
        <v>9</v>
      </c>
      <c r="C315" s="2" t="str">
        <f>数据源!BW347</f>
        <v>潘兴</v>
      </c>
      <c r="D315" s="2" t="str">
        <f>数据源!BX347</f>
        <v>坦克</v>
      </c>
      <c r="E315" s="2">
        <f>数据源!BY347</f>
        <v>5760</v>
      </c>
      <c r="F315" s="2">
        <f>数据源!BZ347</f>
        <v>1</v>
      </c>
      <c r="G315" s="2">
        <f>数据源!CA347</f>
        <v>5.1799999999999992E-2</v>
      </c>
      <c r="H315" s="2">
        <f>数据源!CB347</f>
        <v>1.0791666666666666E-3</v>
      </c>
      <c r="I315" s="2">
        <f>数据源!CC347</f>
        <v>11</v>
      </c>
      <c r="J315" s="3">
        <f t="shared" si="168"/>
        <v>1</v>
      </c>
      <c r="K315" s="3">
        <f t="shared" si="169"/>
        <v>1</v>
      </c>
      <c r="L315" s="3" t="str">
        <f t="shared" si="172"/>
        <v>坦克</v>
      </c>
      <c r="M315" s="3">
        <f t="shared" ca="1" si="173"/>
        <v>12421</v>
      </c>
      <c r="N315" s="3" t="str">
        <f t="shared" ca="1" si="176"/>
        <v>11411,12411,13411,11421,12421</v>
      </c>
      <c r="O315" s="3" t="str">
        <f t="shared" si="177"/>
        <v>22,22,22,11,11</v>
      </c>
      <c r="P315" s="1" t="str">
        <f t="shared" si="178"/>
        <v>(1,1),(1,1),(1,1),(1,1),(1,1)</v>
      </c>
      <c r="Q315" s="3" t="str">
        <f>IF(D315="坦克碎片",VLOOKUP(C315,道具信息!$N$2:$O$291,2,FALSE)&amp;"碎片",VLOOKUP(C315,道具信息!$N$2:$O$291,2,FALSE))</f>
        <v>T4坦克</v>
      </c>
      <c r="R315" s="3">
        <f t="shared" si="170"/>
        <v>102</v>
      </c>
      <c r="S315" s="11">
        <f t="shared" si="171"/>
        <v>1.7999999999999999E-2</v>
      </c>
      <c r="T315" s="3" t="str">
        <f>VLOOKUP(Q315,道具信息!$Q$3:$S$20,2,FALSE)</f>
        <v>CHEST_ITEM_TYPE_T4_TANK</v>
      </c>
      <c r="U315" s="3" t="str">
        <f>IF(COUNTIF(U$311:U314,T315)=0,T315,"")</f>
        <v/>
      </c>
      <c r="V315" s="3" t="str">
        <f t="shared" si="179"/>
        <v>CHEST_ITEM_TYPE_T4_TANK</v>
      </c>
      <c r="W315" s="13" t="str">
        <f t="shared" si="174"/>
        <v/>
      </c>
      <c r="X315" s="3" t="str">
        <f t="shared" si="175"/>
        <v/>
      </c>
      <c r="Y315" s="3" t="str">
        <f t="shared" si="180"/>
        <v>1.8%</v>
      </c>
    </row>
    <row r="316" spans="2:25" x14ac:dyDescent="0.3">
      <c r="B316" s="2">
        <f>数据源!BV348</f>
        <v>9</v>
      </c>
      <c r="C316" s="2" t="str">
        <f>数据源!BW348</f>
        <v>BMP-3</v>
      </c>
      <c r="D316" s="2" t="str">
        <f>数据源!BX348</f>
        <v>坦克</v>
      </c>
      <c r="E316" s="2">
        <f>数据源!BY348</f>
        <v>8640</v>
      </c>
      <c r="F316" s="2">
        <f>数据源!BZ348</f>
        <v>1</v>
      </c>
      <c r="G316" s="2">
        <f>数据源!CA348</f>
        <v>5.1799999999999992E-2</v>
      </c>
      <c r="H316" s="2">
        <f>数据源!CB348</f>
        <v>7.1944444444444432E-4</v>
      </c>
      <c r="I316" s="2">
        <f>数据源!CC348</f>
        <v>7</v>
      </c>
      <c r="J316" s="3">
        <f t="shared" si="168"/>
        <v>1</v>
      </c>
      <c r="K316" s="3">
        <f t="shared" si="169"/>
        <v>1</v>
      </c>
      <c r="L316" s="3" t="str">
        <f t="shared" si="172"/>
        <v>坦克</v>
      </c>
      <c r="M316" s="3">
        <f t="shared" ca="1" si="173"/>
        <v>11431</v>
      </c>
      <c r="N316" s="3" t="str">
        <f t="shared" ca="1" si="176"/>
        <v>11411,12411,13411,11421,12421,11431</v>
      </c>
      <c r="O316" s="3" t="str">
        <f t="shared" si="177"/>
        <v>22,22,22,11,11,7</v>
      </c>
      <c r="P316" s="1" t="str">
        <f t="shared" si="178"/>
        <v>(1,1),(1,1),(1,1),(1,1),(1,1),(1,1)</v>
      </c>
      <c r="Q316" s="3" t="str">
        <f>IF(D316="坦克碎片",VLOOKUP(C316,道具信息!$N$2:$O$291,2,FALSE)&amp;"碎片",VLOOKUP(C316,道具信息!$N$2:$O$291,2,FALSE))</f>
        <v>T4坦克</v>
      </c>
      <c r="R316" s="3">
        <f t="shared" si="170"/>
        <v>102</v>
      </c>
      <c r="S316" s="11">
        <f t="shared" si="171"/>
        <v>1.7999999999999999E-2</v>
      </c>
      <c r="T316" s="3" t="str">
        <f>VLOOKUP(Q316,道具信息!$Q$3:$S$20,2,FALSE)</f>
        <v>CHEST_ITEM_TYPE_T4_TANK</v>
      </c>
      <c r="U316" s="3" t="str">
        <f>IF(COUNTIF(U$311:U315,T316)=0,T316,"")</f>
        <v/>
      </c>
      <c r="V316" s="3" t="str">
        <f t="shared" si="179"/>
        <v>CHEST_ITEM_TYPE_T4_TANK</v>
      </c>
      <c r="W316" s="13" t="str">
        <f t="shared" si="174"/>
        <v/>
      </c>
      <c r="X316" s="3" t="str">
        <f t="shared" si="175"/>
        <v/>
      </c>
      <c r="Y316" s="3" t="str">
        <f t="shared" si="180"/>
        <v>1.8%</v>
      </c>
    </row>
    <row r="317" spans="2:25" x14ac:dyDescent="0.3">
      <c r="B317" s="2">
        <f>数据源!BV349</f>
        <v>9</v>
      </c>
      <c r="C317" s="2" t="str">
        <f>数据源!BW349</f>
        <v>百夫长</v>
      </c>
      <c r="D317" s="2" t="str">
        <f>数据源!BX349</f>
        <v>坦克</v>
      </c>
      <c r="E317" s="2">
        <f>数据源!BY349</f>
        <v>8640</v>
      </c>
      <c r="F317" s="2">
        <f>数据源!BZ349</f>
        <v>1</v>
      </c>
      <c r="G317" s="2">
        <f>数据源!CA349</f>
        <v>5.1799999999999992E-2</v>
      </c>
      <c r="H317" s="2">
        <f>数据源!CB349</f>
        <v>7.1944444444444432E-4</v>
      </c>
      <c r="I317" s="2">
        <f>数据源!CC349</f>
        <v>7</v>
      </c>
      <c r="J317" s="3">
        <f t="shared" si="168"/>
        <v>1</v>
      </c>
      <c r="K317" s="3">
        <f t="shared" si="169"/>
        <v>1</v>
      </c>
      <c r="L317" s="3" t="str">
        <f t="shared" si="172"/>
        <v>坦克</v>
      </c>
      <c r="M317" s="3">
        <f t="shared" ca="1" si="173"/>
        <v>12431</v>
      </c>
      <c r="N317" s="3" t="str">
        <f t="shared" ca="1" si="176"/>
        <v>11411,12411,13411,11421,12421,11431,12431</v>
      </c>
      <c r="O317" s="3" t="str">
        <f t="shared" si="177"/>
        <v>22,22,22,11,11,7,7</v>
      </c>
      <c r="P317" s="1" t="str">
        <f t="shared" si="178"/>
        <v>(1,1),(1,1),(1,1),(1,1),(1,1),(1,1),(1,1)</v>
      </c>
      <c r="Q317" s="3" t="str">
        <f>IF(D317="坦克碎片",VLOOKUP(C317,道具信息!$N$2:$O$291,2,FALSE)&amp;"碎片",VLOOKUP(C317,道具信息!$N$2:$O$291,2,FALSE))</f>
        <v>T4坦克</v>
      </c>
      <c r="R317" s="3">
        <f t="shared" si="170"/>
        <v>102</v>
      </c>
      <c r="S317" s="11">
        <f t="shared" si="171"/>
        <v>1.7999999999999999E-2</v>
      </c>
      <c r="T317" s="3" t="str">
        <f>VLOOKUP(Q317,道具信息!$Q$3:$S$20,2,FALSE)</f>
        <v>CHEST_ITEM_TYPE_T4_TANK</v>
      </c>
      <c r="U317" s="3" t="str">
        <f>IF(COUNTIF(U$311:U316,T317)=0,T317,"")</f>
        <v/>
      </c>
      <c r="V317" s="3" t="str">
        <f t="shared" si="179"/>
        <v>CHEST_ITEM_TYPE_T4_TANK</v>
      </c>
      <c r="W317" s="13" t="str">
        <f t="shared" si="174"/>
        <v/>
      </c>
      <c r="X317" s="3" t="str">
        <f t="shared" si="175"/>
        <v/>
      </c>
      <c r="Y317" s="3" t="str">
        <f t="shared" si="180"/>
        <v>1.8%</v>
      </c>
    </row>
    <row r="318" spans="2:25" x14ac:dyDescent="0.3">
      <c r="B318" s="2">
        <f>数据源!BV350</f>
        <v>9</v>
      </c>
      <c r="C318" s="2" t="str">
        <f>数据源!BW350</f>
        <v>霞飞</v>
      </c>
      <c r="D318" s="2" t="str">
        <f>数据源!BX350</f>
        <v>坦克碎片</v>
      </c>
      <c r="E318" s="2">
        <f>数据源!BY350</f>
        <v>96</v>
      </c>
      <c r="F318" s="2">
        <f>数据源!BZ350</f>
        <v>1</v>
      </c>
      <c r="G318" s="2">
        <f>数据源!CA350</f>
        <v>2.5899999999999996E-2</v>
      </c>
      <c r="H318" s="2">
        <f>数据源!CB350</f>
        <v>3.2374999999999994E-2</v>
      </c>
      <c r="I318" s="2">
        <f>数据源!CC350</f>
        <v>324</v>
      </c>
      <c r="J318" s="3">
        <f t="shared" si="168"/>
        <v>1</v>
      </c>
      <c r="K318" s="3">
        <f t="shared" si="169"/>
        <v>1</v>
      </c>
      <c r="L318" s="3" t="str">
        <f t="shared" si="172"/>
        <v>碎片</v>
      </c>
      <c r="M318" s="3">
        <f t="shared" ca="1" si="173"/>
        <v>51411</v>
      </c>
      <c r="N318" s="3" t="str">
        <f t="shared" ca="1" si="176"/>
        <v>11411,12411,13411,11421,12421,11431,12431,51411</v>
      </c>
      <c r="O318" s="3" t="str">
        <f t="shared" si="177"/>
        <v>22,22,22,11,11,7,7,324</v>
      </c>
      <c r="P318" s="1" t="str">
        <f t="shared" si="178"/>
        <v>(1,1),(1,1),(1,1),(1,1),(1,1),(1,1),(1,1),(1,1)</v>
      </c>
      <c r="Q318" s="3" t="str">
        <f>IF(D318="坦克碎片",VLOOKUP(C318,道具信息!$N$2:$O$291,2,FALSE)&amp;"碎片",VLOOKUP(C318,道具信息!$N$2:$O$291,2,FALSE))</f>
        <v>T4坦克碎片</v>
      </c>
      <c r="R318" s="3">
        <f t="shared" si="170"/>
        <v>1764</v>
      </c>
      <c r="S318" s="11">
        <f t="shared" si="171"/>
        <v>0.308</v>
      </c>
      <c r="T318" s="3" t="str">
        <f>VLOOKUP(Q318,道具信息!$Q$3:$S$20,2,FALSE)</f>
        <v>CHEST_ITEM_TYPE_T4_SHARD</v>
      </c>
      <c r="U318" s="3" t="str">
        <f>IF(COUNTIF(U$311:U317,T318)=0,T318,"")</f>
        <v>CHEST_ITEM_TYPE_T4_SHARD</v>
      </c>
      <c r="V318" s="3" t="str">
        <f t="shared" si="179"/>
        <v>CHEST_ITEM_TYPE_T4_TANK,CHEST_ITEM_TYPE_T4_SHARD</v>
      </c>
      <c r="W318" s="13">
        <f t="shared" si="174"/>
        <v>0.308</v>
      </c>
      <c r="X318" s="3" t="str">
        <f t="shared" si="175"/>
        <v>30.8%</v>
      </c>
      <c r="Y318" s="3" t="str">
        <f t="shared" si="180"/>
        <v>1.8%,30.8%</v>
      </c>
    </row>
    <row r="319" spans="2:25" x14ac:dyDescent="0.3">
      <c r="B319" s="2">
        <f>数据源!BV351</f>
        <v>9</v>
      </c>
      <c r="C319" s="2" t="str">
        <f>数据源!BW351</f>
        <v>M-48</v>
      </c>
      <c r="D319" s="2" t="str">
        <f>数据源!BX351</f>
        <v>坦克碎片</v>
      </c>
      <c r="E319" s="2">
        <f>数据源!BY351</f>
        <v>96</v>
      </c>
      <c r="F319" s="2">
        <f>数据源!BZ351</f>
        <v>1</v>
      </c>
      <c r="G319" s="2">
        <f>数据源!CA351</f>
        <v>2.5899999999999996E-2</v>
      </c>
      <c r="H319" s="2">
        <f>数据源!CB351</f>
        <v>3.2374999999999994E-2</v>
      </c>
      <c r="I319" s="2">
        <f>数据源!CC351</f>
        <v>324</v>
      </c>
      <c r="J319" s="3">
        <f t="shared" si="168"/>
        <v>1</v>
      </c>
      <c r="K319" s="3">
        <f t="shared" si="169"/>
        <v>1</v>
      </c>
      <c r="L319" s="3" t="str">
        <f t="shared" si="172"/>
        <v>碎片</v>
      </c>
      <c r="M319" s="3">
        <f t="shared" ca="1" si="173"/>
        <v>52411</v>
      </c>
      <c r="N319" s="3" t="str">
        <f t="shared" ca="1" si="176"/>
        <v>11411,12411,13411,11421,12421,11431,12431,51411,52411</v>
      </c>
      <c r="O319" s="3" t="str">
        <f t="shared" si="177"/>
        <v>22,22,22,11,11,7,7,324,324</v>
      </c>
      <c r="P319" s="1" t="str">
        <f t="shared" si="178"/>
        <v>(1,1),(1,1),(1,1),(1,1),(1,1),(1,1),(1,1),(1,1),(1,1)</v>
      </c>
      <c r="Q319" s="3" t="str">
        <f>IF(D319="坦克碎片",VLOOKUP(C319,道具信息!$N$2:$O$291,2,FALSE)&amp;"碎片",VLOOKUP(C319,道具信息!$N$2:$O$291,2,FALSE))</f>
        <v>T4坦克碎片</v>
      </c>
      <c r="R319" s="3">
        <f t="shared" si="170"/>
        <v>1764</v>
      </c>
      <c r="S319" s="11">
        <f t="shared" si="171"/>
        <v>0.308</v>
      </c>
      <c r="T319" s="3" t="str">
        <f>VLOOKUP(Q319,道具信息!$Q$3:$S$20,2,FALSE)</f>
        <v>CHEST_ITEM_TYPE_T4_SHARD</v>
      </c>
      <c r="U319" s="3" t="str">
        <f>IF(COUNTIF(U$311:U318,T319)=0,T319,"")</f>
        <v/>
      </c>
      <c r="V319" s="3" t="str">
        <f t="shared" si="179"/>
        <v>CHEST_ITEM_TYPE_T4_TANK,CHEST_ITEM_TYPE_T4_SHARD</v>
      </c>
      <c r="W319" s="13" t="str">
        <f t="shared" si="174"/>
        <v/>
      </c>
      <c r="X319" s="3" t="str">
        <f t="shared" si="175"/>
        <v/>
      </c>
      <c r="Y319" s="3" t="str">
        <f t="shared" si="180"/>
        <v>1.8%,30.8%</v>
      </c>
    </row>
    <row r="320" spans="2:25" x14ac:dyDescent="0.3">
      <c r="B320" s="2">
        <f>数据源!BV352</f>
        <v>9</v>
      </c>
      <c r="C320" s="2" t="str">
        <f>数据源!BW352</f>
        <v>征服者</v>
      </c>
      <c r="D320" s="2" t="str">
        <f>数据源!BX352</f>
        <v>坦克碎片</v>
      </c>
      <c r="E320" s="2">
        <f>数据源!BY352</f>
        <v>96</v>
      </c>
      <c r="F320" s="2">
        <f>数据源!BZ352</f>
        <v>1</v>
      </c>
      <c r="G320" s="2">
        <f>数据源!CA352</f>
        <v>2.5899999999999996E-2</v>
      </c>
      <c r="H320" s="2">
        <f>数据源!CB352</f>
        <v>3.2374999999999994E-2</v>
      </c>
      <c r="I320" s="2">
        <f>数据源!CC352</f>
        <v>324</v>
      </c>
      <c r="J320" s="3">
        <f t="shared" si="168"/>
        <v>1</v>
      </c>
      <c r="K320" s="3">
        <f t="shared" si="169"/>
        <v>1</v>
      </c>
      <c r="L320" s="3" t="str">
        <f t="shared" si="172"/>
        <v>碎片</v>
      </c>
      <c r="M320" s="3">
        <f t="shared" ca="1" si="173"/>
        <v>53411</v>
      </c>
      <c r="N320" s="3" t="str">
        <f t="shared" ca="1" si="176"/>
        <v>11411,12411,13411,11421,12421,11431,12431,51411,52411,53411</v>
      </c>
      <c r="O320" s="3" t="str">
        <f t="shared" si="177"/>
        <v>22,22,22,11,11,7,7,324,324,324</v>
      </c>
      <c r="P320" s="1" t="str">
        <f t="shared" si="178"/>
        <v>(1,1),(1,1),(1,1),(1,1),(1,1),(1,1),(1,1),(1,1),(1,1),(1,1)</v>
      </c>
      <c r="Q320" s="3" t="str">
        <f>IF(D320="坦克碎片",VLOOKUP(C320,道具信息!$N$2:$O$291,2,FALSE)&amp;"碎片",VLOOKUP(C320,道具信息!$N$2:$O$291,2,FALSE))</f>
        <v>T4坦克碎片</v>
      </c>
      <c r="R320" s="3">
        <f t="shared" si="170"/>
        <v>1764</v>
      </c>
      <c r="S320" s="11">
        <f t="shared" si="171"/>
        <v>0.308</v>
      </c>
      <c r="T320" s="3" t="str">
        <f>VLOOKUP(Q320,道具信息!$Q$3:$S$20,2,FALSE)</f>
        <v>CHEST_ITEM_TYPE_T4_SHARD</v>
      </c>
      <c r="U320" s="3" t="str">
        <f>IF(COUNTIF(U$311:U319,T320)=0,T320,"")</f>
        <v/>
      </c>
      <c r="V320" s="3" t="str">
        <f t="shared" si="179"/>
        <v>CHEST_ITEM_TYPE_T4_TANK,CHEST_ITEM_TYPE_T4_SHARD</v>
      </c>
      <c r="W320" s="13" t="str">
        <f t="shared" si="174"/>
        <v/>
      </c>
      <c r="X320" s="3" t="str">
        <f t="shared" si="175"/>
        <v/>
      </c>
      <c r="Y320" s="3" t="str">
        <f t="shared" si="180"/>
        <v>1.8%,30.8%</v>
      </c>
    </row>
    <row r="321" spans="2:25" x14ac:dyDescent="0.3">
      <c r="B321" s="2">
        <f>数据源!BV353</f>
        <v>9</v>
      </c>
      <c r="C321" s="2" t="str">
        <f>数据源!BW353</f>
        <v>M-41</v>
      </c>
      <c r="D321" s="2" t="str">
        <f>数据源!BX353</f>
        <v>坦克碎片</v>
      </c>
      <c r="E321" s="2">
        <f>数据源!BY353</f>
        <v>144</v>
      </c>
      <c r="F321" s="2">
        <f>数据源!BZ353</f>
        <v>1</v>
      </c>
      <c r="G321" s="2">
        <f>数据源!CA353</f>
        <v>2.5899999999999996E-2</v>
      </c>
      <c r="H321" s="2">
        <f>数据源!CB353</f>
        <v>2.1583333333333329E-2</v>
      </c>
      <c r="I321" s="2">
        <f>数据源!CC353</f>
        <v>216</v>
      </c>
      <c r="J321" s="3">
        <f t="shared" si="168"/>
        <v>1</v>
      </c>
      <c r="K321" s="3">
        <f t="shared" si="169"/>
        <v>1</v>
      </c>
      <c r="L321" s="3" t="str">
        <f t="shared" si="172"/>
        <v>碎片</v>
      </c>
      <c r="M321" s="3">
        <f t="shared" ca="1" si="173"/>
        <v>51421</v>
      </c>
      <c r="N321" s="3" t="str">
        <f t="shared" ca="1" si="176"/>
        <v>11411,12411,13411,11421,12421,11431,12431,51411,52411,53411,51421</v>
      </c>
      <c r="O321" s="3" t="str">
        <f t="shared" si="177"/>
        <v>22,22,22,11,11,7,7,324,324,324,216</v>
      </c>
      <c r="P321" s="1" t="str">
        <f t="shared" si="178"/>
        <v>(1,1),(1,1),(1,1),(1,1),(1,1),(1,1),(1,1),(1,1),(1,1),(1,1),(1,1)</v>
      </c>
      <c r="Q321" s="3" t="str">
        <f>IF(D321="坦克碎片",VLOOKUP(C321,道具信息!$N$2:$O$291,2,FALSE)&amp;"碎片",VLOOKUP(C321,道具信息!$N$2:$O$291,2,FALSE))</f>
        <v>T4坦克碎片</v>
      </c>
      <c r="R321" s="3">
        <f t="shared" si="170"/>
        <v>1764</v>
      </c>
      <c r="S321" s="11">
        <f t="shared" si="171"/>
        <v>0.308</v>
      </c>
      <c r="T321" s="3" t="str">
        <f>VLOOKUP(Q321,道具信息!$Q$3:$S$20,2,FALSE)</f>
        <v>CHEST_ITEM_TYPE_T4_SHARD</v>
      </c>
      <c r="U321" s="3" t="str">
        <f>IF(COUNTIF(U$311:U320,T321)=0,T321,"")</f>
        <v/>
      </c>
      <c r="V321" s="3" t="str">
        <f t="shared" si="179"/>
        <v>CHEST_ITEM_TYPE_T4_TANK,CHEST_ITEM_TYPE_T4_SHARD</v>
      </c>
      <c r="W321" s="13" t="str">
        <f t="shared" si="174"/>
        <v/>
      </c>
      <c r="X321" s="3" t="str">
        <f t="shared" si="175"/>
        <v/>
      </c>
      <c r="Y321" s="3" t="str">
        <f t="shared" si="180"/>
        <v>1.8%,30.8%</v>
      </c>
    </row>
    <row r="322" spans="2:25" x14ac:dyDescent="0.3">
      <c r="B322" s="2">
        <f>数据源!BV354</f>
        <v>9</v>
      </c>
      <c r="C322" s="2" t="str">
        <f>数据源!BW354</f>
        <v>潘兴</v>
      </c>
      <c r="D322" s="2" t="str">
        <f>数据源!BX354</f>
        <v>坦克碎片</v>
      </c>
      <c r="E322" s="2">
        <f>数据源!BY354</f>
        <v>144</v>
      </c>
      <c r="F322" s="2">
        <f>数据源!BZ354</f>
        <v>1</v>
      </c>
      <c r="G322" s="2">
        <f>数据源!CA354</f>
        <v>2.5899999999999996E-2</v>
      </c>
      <c r="H322" s="2">
        <f>数据源!CB354</f>
        <v>2.1583333333333329E-2</v>
      </c>
      <c r="I322" s="2">
        <f>数据源!CC354</f>
        <v>216</v>
      </c>
      <c r="J322" s="3">
        <f t="shared" si="168"/>
        <v>1</v>
      </c>
      <c r="K322" s="3">
        <f t="shared" si="169"/>
        <v>1</v>
      </c>
      <c r="L322" s="3" t="str">
        <f t="shared" si="172"/>
        <v>碎片</v>
      </c>
      <c r="M322" s="3">
        <f t="shared" ca="1" si="173"/>
        <v>52421</v>
      </c>
      <c r="N322" s="3" t="str">
        <f t="shared" ca="1" si="176"/>
        <v>11411,12411,13411,11421,12421,11431,12431,51411,52411,53411,51421,52421</v>
      </c>
      <c r="O322" s="3" t="str">
        <f t="shared" si="177"/>
        <v>22,22,22,11,11,7,7,324,324,324,216,216</v>
      </c>
      <c r="P322" s="1" t="str">
        <f t="shared" si="178"/>
        <v>(1,1),(1,1),(1,1),(1,1),(1,1),(1,1),(1,1),(1,1),(1,1),(1,1),(1,1),(1,1)</v>
      </c>
      <c r="Q322" s="3" t="str">
        <f>IF(D322="坦克碎片",VLOOKUP(C322,道具信息!$N$2:$O$291,2,FALSE)&amp;"碎片",VLOOKUP(C322,道具信息!$N$2:$O$291,2,FALSE))</f>
        <v>T4坦克碎片</v>
      </c>
      <c r="R322" s="3">
        <f t="shared" si="170"/>
        <v>1764</v>
      </c>
      <c r="S322" s="11">
        <f t="shared" si="171"/>
        <v>0.308</v>
      </c>
      <c r="T322" s="3" t="str">
        <f>VLOOKUP(Q322,道具信息!$Q$3:$S$20,2,FALSE)</f>
        <v>CHEST_ITEM_TYPE_T4_SHARD</v>
      </c>
      <c r="U322" s="3" t="str">
        <f>IF(COUNTIF(U$311:U321,T322)=0,T322,"")</f>
        <v/>
      </c>
      <c r="V322" s="3" t="str">
        <f t="shared" si="179"/>
        <v>CHEST_ITEM_TYPE_T4_TANK,CHEST_ITEM_TYPE_T4_SHARD</v>
      </c>
      <c r="W322" s="13" t="str">
        <f t="shared" si="174"/>
        <v/>
      </c>
      <c r="X322" s="3" t="str">
        <f t="shared" si="175"/>
        <v/>
      </c>
      <c r="Y322" s="3" t="str">
        <f t="shared" si="180"/>
        <v>1.8%,30.8%</v>
      </c>
    </row>
    <row r="323" spans="2:25" x14ac:dyDescent="0.3">
      <c r="B323" s="2">
        <f>数据源!BV355</f>
        <v>9</v>
      </c>
      <c r="C323" s="2" t="str">
        <f>数据源!BW355</f>
        <v>BMP-3</v>
      </c>
      <c r="D323" s="2" t="str">
        <f>数据源!BX355</f>
        <v>坦克碎片</v>
      </c>
      <c r="E323" s="2">
        <f>数据源!BY355</f>
        <v>172.79999999999998</v>
      </c>
      <c r="F323" s="2">
        <f>数据源!BZ355</f>
        <v>1</v>
      </c>
      <c r="G323" s="2">
        <f>数据源!CA355</f>
        <v>2.5899999999999996E-2</v>
      </c>
      <c r="H323" s="2">
        <f>数据源!CB355</f>
        <v>1.7986111111111112E-2</v>
      </c>
      <c r="I323" s="2">
        <f>数据源!CC355</f>
        <v>180</v>
      </c>
      <c r="J323" s="3">
        <f t="shared" si="168"/>
        <v>1</v>
      </c>
      <c r="K323" s="3">
        <f t="shared" si="169"/>
        <v>1</v>
      </c>
      <c r="L323" s="3" t="str">
        <f t="shared" si="172"/>
        <v>碎片</v>
      </c>
      <c r="M323" s="3">
        <f t="shared" ca="1" si="173"/>
        <v>51431</v>
      </c>
      <c r="N323" s="3" t="str">
        <f t="shared" ca="1" si="176"/>
        <v>11411,12411,13411,11421,12421,11431,12431,51411,52411,53411,51421,52421,51431</v>
      </c>
      <c r="O323" s="3" t="str">
        <f t="shared" si="177"/>
        <v>22,22,22,11,11,7,7,324,324,324,216,216,180</v>
      </c>
      <c r="P323" s="1" t="str">
        <f t="shared" si="178"/>
        <v>(1,1),(1,1),(1,1),(1,1),(1,1),(1,1),(1,1),(1,1),(1,1),(1,1),(1,1),(1,1),(1,1)</v>
      </c>
      <c r="Q323" s="3" t="str">
        <f>IF(D323="坦克碎片",VLOOKUP(C323,道具信息!$N$2:$O$291,2,FALSE)&amp;"碎片",VLOOKUP(C323,道具信息!$N$2:$O$291,2,FALSE))</f>
        <v>T4坦克碎片</v>
      </c>
      <c r="R323" s="3">
        <f t="shared" si="170"/>
        <v>1764</v>
      </c>
      <c r="S323" s="11">
        <f t="shared" si="171"/>
        <v>0.308</v>
      </c>
      <c r="T323" s="3" t="str">
        <f>VLOOKUP(Q323,道具信息!$Q$3:$S$20,2,FALSE)</f>
        <v>CHEST_ITEM_TYPE_T4_SHARD</v>
      </c>
      <c r="U323" s="3" t="str">
        <f>IF(COUNTIF(U$311:U322,T323)=0,T323,"")</f>
        <v/>
      </c>
      <c r="V323" s="3" t="str">
        <f t="shared" si="179"/>
        <v>CHEST_ITEM_TYPE_T4_TANK,CHEST_ITEM_TYPE_T4_SHARD</v>
      </c>
      <c r="W323" s="13" t="str">
        <f t="shared" si="174"/>
        <v/>
      </c>
      <c r="X323" s="3" t="str">
        <f t="shared" si="175"/>
        <v/>
      </c>
      <c r="Y323" s="3" t="str">
        <f t="shared" si="180"/>
        <v>1.8%,30.8%</v>
      </c>
    </row>
    <row r="324" spans="2:25" x14ac:dyDescent="0.3">
      <c r="B324" s="2">
        <f>数据源!BV356</f>
        <v>9</v>
      </c>
      <c r="C324" s="2" t="str">
        <f>数据源!BW356</f>
        <v>百夫长</v>
      </c>
      <c r="D324" s="2" t="str">
        <f>数据源!BX356</f>
        <v>坦克碎片</v>
      </c>
      <c r="E324" s="2">
        <f>数据源!BY356</f>
        <v>172.79999999999998</v>
      </c>
      <c r="F324" s="2">
        <f>数据源!BZ356</f>
        <v>1</v>
      </c>
      <c r="G324" s="2">
        <f>数据源!CA356</f>
        <v>2.5899999999999996E-2</v>
      </c>
      <c r="H324" s="2">
        <f>数据源!CB356</f>
        <v>1.7986111111111112E-2</v>
      </c>
      <c r="I324" s="2">
        <f>数据源!CC356</f>
        <v>180</v>
      </c>
      <c r="J324" s="3">
        <f t="shared" si="168"/>
        <v>1</v>
      </c>
      <c r="K324" s="3">
        <f t="shared" si="169"/>
        <v>1</v>
      </c>
      <c r="L324" s="3" t="str">
        <f t="shared" si="172"/>
        <v>碎片</v>
      </c>
      <c r="M324" s="3">
        <f t="shared" ca="1" si="173"/>
        <v>52431</v>
      </c>
      <c r="N324" s="3" t="str">
        <f t="shared" ca="1" si="176"/>
        <v>11411,12411,13411,11421,12421,11431,12431,51411,52411,53411,51421,52421,51431,52431</v>
      </c>
      <c r="O324" s="3" t="str">
        <f t="shared" si="177"/>
        <v>22,22,22,11,11,7,7,324,324,324,216,216,180,180</v>
      </c>
      <c r="P324" s="1" t="str">
        <f t="shared" si="178"/>
        <v>(1,1),(1,1),(1,1),(1,1),(1,1),(1,1),(1,1),(1,1),(1,1),(1,1),(1,1),(1,1),(1,1),(1,1)</v>
      </c>
      <c r="Q324" s="3" t="str">
        <f>IF(D324="坦克碎片",VLOOKUP(C324,道具信息!$N$2:$O$291,2,FALSE)&amp;"碎片",VLOOKUP(C324,道具信息!$N$2:$O$291,2,FALSE))</f>
        <v>T4坦克碎片</v>
      </c>
      <c r="R324" s="3">
        <f t="shared" si="170"/>
        <v>1764</v>
      </c>
      <c r="S324" s="11">
        <f t="shared" si="171"/>
        <v>0.308</v>
      </c>
      <c r="T324" s="3" t="str">
        <f>VLOOKUP(Q324,道具信息!$Q$3:$S$20,2,FALSE)</f>
        <v>CHEST_ITEM_TYPE_T4_SHARD</v>
      </c>
      <c r="U324" s="3" t="str">
        <f>IF(COUNTIF(U$311:U323,T324)=0,T324,"")</f>
        <v/>
      </c>
      <c r="V324" s="3" t="str">
        <f t="shared" si="179"/>
        <v>CHEST_ITEM_TYPE_T4_TANK,CHEST_ITEM_TYPE_T4_SHARD</v>
      </c>
      <c r="W324" s="13" t="str">
        <f t="shared" si="174"/>
        <v/>
      </c>
      <c r="X324" s="3" t="str">
        <f t="shared" si="175"/>
        <v/>
      </c>
      <c r="Y324" s="3" t="str">
        <f t="shared" si="180"/>
        <v>1.8%,30.8%</v>
      </c>
    </row>
    <row r="325" spans="2:25" x14ac:dyDescent="0.3">
      <c r="B325" s="2">
        <f>数据源!BV357</f>
        <v>9</v>
      </c>
      <c r="C325" s="2" t="str">
        <f>数据源!BW357</f>
        <v>T2LP1</v>
      </c>
      <c r="D325" s="2" t="str">
        <f>数据源!BX357</f>
        <v>部件</v>
      </c>
      <c r="E325" s="2">
        <f>数据源!BY357</f>
        <v>64.40000000000002</v>
      </c>
      <c r="F325" s="2">
        <f>数据源!BZ357</f>
        <v>1</v>
      </c>
      <c r="G325" s="2">
        <f>数据源!CA357</f>
        <v>9.7000000000000003E-3</v>
      </c>
      <c r="H325" s="2">
        <f>数据源!CB357</f>
        <v>1.8074534161490678E-2</v>
      </c>
      <c r="I325" s="2">
        <f>数据源!CC357</f>
        <v>181</v>
      </c>
      <c r="J325" s="3">
        <f t="shared" si="168"/>
        <v>1</v>
      </c>
      <c r="K325" s="3">
        <f t="shared" si="169"/>
        <v>1</v>
      </c>
      <c r="L325" s="3" t="str">
        <f t="shared" si="172"/>
        <v>部件</v>
      </c>
      <c r="M325" s="3">
        <f t="shared" ca="1" si="173"/>
        <v>92001</v>
      </c>
      <c r="N325" s="3" t="str">
        <f t="shared" ca="1" si="176"/>
        <v>11411,12411,13411,11421,12421,11431,12431,51411,52411,53411,51421,52421,51431,52431,92001</v>
      </c>
      <c r="O325" s="3" t="str">
        <f t="shared" si="177"/>
        <v>22,22,22,11,11,7,7,324,324,324,216,216,180,180,181</v>
      </c>
      <c r="P325" s="1" t="str">
        <f t="shared" si="178"/>
        <v>(1,1),(1,1),(1,1),(1,1),(1,1),(1,1),(1,1),(1,1),(1,1),(1,1),(1,1),(1,1),(1,1),(1,1),(1,1)</v>
      </c>
      <c r="Q325" s="3" t="str">
        <f>IF(D325="坦克碎片",VLOOKUP(C325,道具信息!$N$2:$O$291,2,FALSE)&amp;"碎片",VLOOKUP(C325,道具信息!$N$2:$O$291,2,FALSE))</f>
        <v>T2部件</v>
      </c>
      <c r="R325" s="3">
        <f t="shared" si="170"/>
        <v>3258</v>
      </c>
      <c r="S325" s="11">
        <f t="shared" si="171"/>
        <v>0.56799999999999995</v>
      </c>
      <c r="T325" s="3" t="str">
        <f>VLOOKUP(Q325,道具信息!$Q$3:$S$20,2,FALSE)</f>
        <v>CHEST_ITEM_TYPE_T2_PART</v>
      </c>
      <c r="U325" s="3" t="str">
        <f>IF(COUNTIF(U$311:U324,T325)=0,T325,"")</f>
        <v>CHEST_ITEM_TYPE_T2_PART</v>
      </c>
      <c r="V325" s="3" t="str">
        <f t="shared" si="179"/>
        <v>CHEST_ITEM_TYPE_T4_TANK,CHEST_ITEM_TYPE_T4_SHARD,CHEST_ITEM_TYPE_T2_PART</v>
      </c>
      <c r="W325" s="13">
        <f t="shared" si="174"/>
        <v>0.56799999999999995</v>
      </c>
      <c r="X325" s="3" t="str">
        <f t="shared" si="175"/>
        <v>56.8%</v>
      </c>
      <c r="Y325" s="3" t="str">
        <f t="shared" si="180"/>
        <v>1.8%,30.8%,56.8%</v>
      </c>
    </row>
    <row r="326" spans="2:25" x14ac:dyDescent="0.3">
      <c r="B326" s="2">
        <f>数据源!BV358</f>
        <v>9</v>
      </c>
      <c r="C326" s="2" t="str">
        <f>数据源!BW358</f>
        <v>T2LP3</v>
      </c>
      <c r="D326" s="2" t="str">
        <f>数据源!BX358</f>
        <v>部件</v>
      </c>
      <c r="E326" s="2">
        <f>数据源!BY358</f>
        <v>64.40000000000002</v>
      </c>
      <c r="F326" s="2">
        <f>数据源!BZ358</f>
        <v>1</v>
      </c>
      <c r="G326" s="2">
        <f>数据源!CA358</f>
        <v>9.7000000000000003E-3</v>
      </c>
      <c r="H326" s="2">
        <f>数据源!CB358</f>
        <v>1.8074534161490678E-2</v>
      </c>
      <c r="I326" s="2">
        <f>数据源!CC358</f>
        <v>181</v>
      </c>
      <c r="J326" s="3">
        <f t="shared" si="168"/>
        <v>1</v>
      </c>
      <c r="K326" s="3">
        <f t="shared" si="169"/>
        <v>1</v>
      </c>
      <c r="L326" s="3" t="str">
        <f t="shared" si="172"/>
        <v>部件</v>
      </c>
      <c r="M326" s="3">
        <f t="shared" ca="1" si="173"/>
        <v>92003</v>
      </c>
      <c r="N326" s="3" t="str">
        <f t="shared" ca="1" si="176"/>
        <v>11411,12411,13411,11421,12421,11431,12431,51411,52411,53411,51421,52421,51431,52431,92001,92003</v>
      </c>
      <c r="O326" s="3" t="str">
        <f t="shared" si="177"/>
        <v>22,22,22,11,11,7,7,324,324,324,216,216,180,180,181,181</v>
      </c>
      <c r="P326" s="1" t="str">
        <f t="shared" si="178"/>
        <v>(1,1),(1,1),(1,1),(1,1),(1,1),(1,1),(1,1),(1,1),(1,1),(1,1),(1,1),(1,1),(1,1),(1,1),(1,1),(1,1)</v>
      </c>
      <c r="Q326" s="3" t="str">
        <f>IF(D326="坦克碎片",VLOOKUP(C326,道具信息!$N$2:$O$291,2,FALSE)&amp;"碎片",VLOOKUP(C326,道具信息!$N$2:$O$291,2,FALSE))</f>
        <v>T2部件</v>
      </c>
      <c r="R326" s="3">
        <f t="shared" si="170"/>
        <v>3258</v>
      </c>
      <c r="S326" s="11">
        <f t="shared" si="171"/>
        <v>0.56799999999999995</v>
      </c>
      <c r="T326" s="3" t="str">
        <f>VLOOKUP(Q326,道具信息!$Q$3:$S$20,2,FALSE)</f>
        <v>CHEST_ITEM_TYPE_T2_PART</v>
      </c>
      <c r="U326" s="3" t="str">
        <f>IF(COUNTIF(U$311:U325,T326)=0,T326,"")</f>
        <v/>
      </c>
      <c r="V326" s="3" t="str">
        <f t="shared" si="179"/>
        <v>CHEST_ITEM_TYPE_T4_TANK,CHEST_ITEM_TYPE_T4_SHARD,CHEST_ITEM_TYPE_T2_PART</v>
      </c>
      <c r="W326" s="13" t="str">
        <f t="shared" si="174"/>
        <v/>
      </c>
      <c r="X326" s="3" t="str">
        <f t="shared" si="175"/>
        <v/>
      </c>
      <c r="Y326" s="3" t="str">
        <f t="shared" si="180"/>
        <v>1.8%,30.8%,56.8%</v>
      </c>
    </row>
    <row r="327" spans="2:25" x14ac:dyDescent="0.3">
      <c r="B327" s="2">
        <f>数据源!BV359</f>
        <v>9</v>
      </c>
      <c r="C327" s="2" t="str">
        <f>数据源!BW359</f>
        <v>T2LP5</v>
      </c>
      <c r="D327" s="2" t="str">
        <f>数据源!BX359</f>
        <v>部件</v>
      </c>
      <c r="E327" s="2">
        <f>数据源!BY359</f>
        <v>64.40000000000002</v>
      </c>
      <c r="F327" s="2">
        <f>数据源!BZ359</f>
        <v>1</v>
      </c>
      <c r="G327" s="2">
        <f>数据源!CA359</f>
        <v>9.7000000000000003E-3</v>
      </c>
      <c r="H327" s="2">
        <f>数据源!CB359</f>
        <v>1.8074534161490678E-2</v>
      </c>
      <c r="I327" s="2">
        <f>数据源!CC359</f>
        <v>181</v>
      </c>
      <c r="J327" s="3">
        <f t="shared" si="168"/>
        <v>1</v>
      </c>
      <c r="K327" s="3">
        <f t="shared" si="169"/>
        <v>1</v>
      </c>
      <c r="L327" s="3" t="str">
        <f t="shared" si="172"/>
        <v>部件</v>
      </c>
      <c r="M327" s="3">
        <f t="shared" ca="1" si="173"/>
        <v>92005</v>
      </c>
      <c r="N327" s="3" t="str">
        <f t="shared" ca="1" si="176"/>
        <v>11411,12411,13411,11421,12421,11431,12431,51411,52411,53411,51421,52421,51431,52431,92001,92003,92005</v>
      </c>
      <c r="O327" s="3" t="str">
        <f t="shared" si="177"/>
        <v>22,22,22,11,11,7,7,324,324,324,216,216,180,180,181,181,181</v>
      </c>
      <c r="P327" s="1" t="str">
        <f t="shared" si="178"/>
        <v>(1,1),(1,1),(1,1),(1,1),(1,1),(1,1),(1,1),(1,1),(1,1),(1,1),(1,1),(1,1),(1,1),(1,1),(1,1),(1,1),(1,1)</v>
      </c>
      <c r="Q327" s="3" t="str">
        <f>IF(D327="坦克碎片",VLOOKUP(C327,道具信息!$N$2:$O$291,2,FALSE)&amp;"碎片",VLOOKUP(C327,道具信息!$N$2:$O$291,2,FALSE))</f>
        <v>T2部件</v>
      </c>
      <c r="R327" s="3">
        <f t="shared" si="170"/>
        <v>3258</v>
      </c>
      <c r="S327" s="11">
        <f t="shared" si="171"/>
        <v>0.56799999999999995</v>
      </c>
      <c r="T327" s="3" t="str">
        <f>VLOOKUP(Q327,道具信息!$Q$3:$S$20,2,FALSE)</f>
        <v>CHEST_ITEM_TYPE_T2_PART</v>
      </c>
      <c r="U327" s="3" t="str">
        <f>IF(COUNTIF(U$311:U326,T327)=0,T327,"")</f>
        <v/>
      </c>
      <c r="V327" s="3" t="str">
        <f t="shared" si="179"/>
        <v>CHEST_ITEM_TYPE_T4_TANK,CHEST_ITEM_TYPE_T4_SHARD,CHEST_ITEM_TYPE_T2_PART</v>
      </c>
      <c r="W327" s="13" t="str">
        <f t="shared" si="174"/>
        <v/>
      </c>
      <c r="X327" s="3" t="str">
        <f t="shared" si="175"/>
        <v/>
      </c>
      <c r="Y327" s="3" t="str">
        <f t="shared" si="180"/>
        <v>1.8%,30.8%,56.8%</v>
      </c>
    </row>
    <row r="328" spans="2:25" x14ac:dyDescent="0.3">
      <c r="B328" s="2">
        <f>数据源!BV360</f>
        <v>9</v>
      </c>
      <c r="C328" s="2" t="str">
        <f>数据源!BW360</f>
        <v>T2MP1</v>
      </c>
      <c r="D328" s="2" t="str">
        <f>数据源!BX360</f>
        <v>部件</v>
      </c>
      <c r="E328" s="2">
        <f>数据源!BY360</f>
        <v>64.40000000000002</v>
      </c>
      <c r="F328" s="2">
        <f>数据源!BZ360</f>
        <v>1</v>
      </c>
      <c r="G328" s="2">
        <f>数据源!CA360</f>
        <v>9.7000000000000003E-3</v>
      </c>
      <c r="H328" s="2">
        <f>数据源!CB360</f>
        <v>1.8074534161490678E-2</v>
      </c>
      <c r="I328" s="2">
        <f>数据源!CC360</f>
        <v>181</v>
      </c>
      <c r="J328" s="3">
        <f t="shared" si="168"/>
        <v>1</v>
      </c>
      <c r="K328" s="3">
        <f t="shared" si="169"/>
        <v>1</v>
      </c>
      <c r="L328" s="3" t="str">
        <f t="shared" si="172"/>
        <v>部件</v>
      </c>
      <c r="M328" s="3">
        <f t="shared" ca="1" si="173"/>
        <v>92101</v>
      </c>
      <c r="N328" s="3" t="str">
        <f t="shared" ca="1" si="176"/>
        <v>11411,12411,13411,11421,12421,11431,12431,51411,52411,53411,51421,52421,51431,52431,92001,92003,92005,92101</v>
      </c>
      <c r="O328" s="3" t="str">
        <f t="shared" si="177"/>
        <v>22,22,22,11,11,7,7,324,324,324,216,216,180,180,181,181,181,181</v>
      </c>
      <c r="P328" s="1" t="str">
        <f t="shared" si="178"/>
        <v>(1,1),(1,1),(1,1),(1,1),(1,1),(1,1),(1,1),(1,1),(1,1),(1,1),(1,1),(1,1),(1,1),(1,1),(1,1),(1,1),(1,1),(1,1)</v>
      </c>
      <c r="Q328" s="3" t="str">
        <f>IF(D328="坦克碎片",VLOOKUP(C328,道具信息!$N$2:$O$291,2,FALSE)&amp;"碎片",VLOOKUP(C328,道具信息!$N$2:$O$291,2,FALSE))</f>
        <v>T2部件</v>
      </c>
      <c r="R328" s="3">
        <f t="shared" si="170"/>
        <v>3258</v>
      </c>
      <c r="S328" s="11">
        <f t="shared" si="171"/>
        <v>0.56799999999999995</v>
      </c>
      <c r="T328" s="3" t="str">
        <f>VLOOKUP(Q328,道具信息!$Q$3:$S$20,2,FALSE)</f>
        <v>CHEST_ITEM_TYPE_T2_PART</v>
      </c>
      <c r="U328" s="3" t="str">
        <f>IF(COUNTIF(U$311:U327,T328)=0,T328,"")</f>
        <v/>
      </c>
      <c r="V328" s="3" t="str">
        <f t="shared" si="179"/>
        <v>CHEST_ITEM_TYPE_T4_TANK,CHEST_ITEM_TYPE_T4_SHARD,CHEST_ITEM_TYPE_T2_PART</v>
      </c>
      <c r="W328" s="13" t="str">
        <f t="shared" si="174"/>
        <v/>
      </c>
      <c r="X328" s="3" t="str">
        <f t="shared" si="175"/>
        <v/>
      </c>
      <c r="Y328" s="3" t="str">
        <f t="shared" si="180"/>
        <v>1.8%,30.8%,56.8%</v>
      </c>
    </row>
    <row r="329" spans="2:25" x14ac:dyDescent="0.3">
      <c r="B329" s="2">
        <f>数据源!BV361</f>
        <v>9</v>
      </c>
      <c r="C329" s="2" t="str">
        <f>数据源!BW361</f>
        <v>T2MP3</v>
      </c>
      <c r="D329" s="2" t="str">
        <f>数据源!BX361</f>
        <v>部件</v>
      </c>
      <c r="E329" s="2">
        <f>数据源!BY361</f>
        <v>64.40000000000002</v>
      </c>
      <c r="F329" s="2">
        <f>数据源!BZ361</f>
        <v>1</v>
      </c>
      <c r="G329" s="2">
        <f>数据源!CA361</f>
        <v>9.7000000000000003E-3</v>
      </c>
      <c r="H329" s="2">
        <f>数据源!CB361</f>
        <v>1.8074534161490678E-2</v>
      </c>
      <c r="I329" s="2">
        <f>数据源!CC361</f>
        <v>181</v>
      </c>
      <c r="J329" s="3">
        <f t="shared" si="168"/>
        <v>1</v>
      </c>
      <c r="K329" s="3">
        <f t="shared" si="169"/>
        <v>1</v>
      </c>
      <c r="L329" s="3" t="str">
        <f t="shared" si="172"/>
        <v>部件</v>
      </c>
      <c r="M329" s="3">
        <f t="shared" ca="1" si="173"/>
        <v>92103</v>
      </c>
      <c r="N329" s="3" t="str">
        <f t="shared" ca="1" si="176"/>
        <v>11411,12411,13411,11421,12421,11431,12431,51411,52411,53411,51421,52421,51431,52431,92001,92003,92005,92101,92103</v>
      </c>
      <c r="O329" s="3" t="str">
        <f t="shared" si="177"/>
        <v>22,22,22,11,11,7,7,324,324,324,216,216,180,180,181,181,181,181,181</v>
      </c>
      <c r="P329" s="1" t="str">
        <f t="shared" si="178"/>
        <v>(1,1),(1,1),(1,1),(1,1),(1,1),(1,1),(1,1),(1,1),(1,1),(1,1),(1,1),(1,1),(1,1),(1,1),(1,1),(1,1),(1,1),(1,1),(1,1)</v>
      </c>
      <c r="Q329" s="3" t="str">
        <f>IF(D329="坦克碎片",VLOOKUP(C329,道具信息!$N$2:$O$291,2,FALSE)&amp;"碎片",VLOOKUP(C329,道具信息!$N$2:$O$291,2,FALSE))</f>
        <v>T2部件</v>
      </c>
      <c r="R329" s="3">
        <f t="shared" si="170"/>
        <v>3258</v>
      </c>
      <c r="S329" s="11">
        <f t="shared" si="171"/>
        <v>0.56799999999999995</v>
      </c>
      <c r="T329" s="3" t="str">
        <f>VLOOKUP(Q329,道具信息!$Q$3:$S$20,2,FALSE)</f>
        <v>CHEST_ITEM_TYPE_T2_PART</v>
      </c>
      <c r="U329" s="3" t="str">
        <f>IF(COUNTIF(U$311:U328,T329)=0,T329,"")</f>
        <v/>
      </c>
      <c r="V329" s="3" t="str">
        <f t="shared" si="179"/>
        <v>CHEST_ITEM_TYPE_T4_TANK,CHEST_ITEM_TYPE_T4_SHARD,CHEST_ITEM_TYPE_T2_PART</v>
      </c>
      <c r="W329" s="13" t="str">
        <f t="shared" si="174"/>
        <v/>
      </c>
      <c r="X329" s="3" t="str">
        <f t="shared" si="175"/>
        <v/>
      </c>
      <c r="Y329" s="3" t="str">
        <f t="shared" si="180"/>
        <v>1.8%,30.8%,56.8%</v>
      </c>
    </row>
    <row r="330" spans="2:25" x14ac:dyDescent="0.3">
      <c r="B330" s="2">
        <f>数据源!BV362</f>
        <v>9</v>
      </c>
      <c r="C330" s="2" t="str">
        <f>数据源!BW362</f>
        <v>T2MP5</v>
      </c>
      <c r="D330" s="2" t="str">
        <f>数据源!BX362</f>
        <v>部件</v>
      </c>
      <c r="E330" s="2">
        <f>数据源!BY362</f>
        <v>64.40000000000002</v>
      </c>
      <c r="F330" s="2">
        <f>数据源!BZ362</f>
        <v>1</v>
      </c>
      <c r="G330" s="2">
        <f>数据源!CA362</f>
        <v>9.7000000000000003E-3</v>
      </c>
      <c r="H330" s="2">
        <f>数据源!CB362</f>
        <v>1.8074534161490678E-2</v>
      </c>
      <c r="I330" s="2">
        <f>数据源!CC362</f>
        <v>181</v>
      </c>
      <c r="J330" s="3">
        <f t="shared" si="168"/>
        <v>1</v>
      </c>
      <c r="K330" s="3">
        <f t="shared" si="169"/>
        <v>1</v>
      </c>
      <c r="L330" s="3" t="str">
        <f t="shared" si="172"/>
        <v>部件</v>
      </c>
      <c r="M330" s="3">
        <f t="shared" ca="1" si="173"/>
        <v>92105</v>
      </c>
      <c r="N330" s="3" t="str">
        <f t="shared" ca="1" si="176"/>
        <v>11411,12411,13411,11421,12421,11431,12431,51411,52411,53411,51421,52421,51431,52431,92001,92003,92005,92101,92103,92105</v>
      </c>
      <c r="O330" s="3" t="str">
        <f t="shared" si="177"/>
        <v>22,22,22,11,11,7,7,324,324,324,216,216,180,180,181,181,181,181,181,181</v>
      </c>
      <c r="P330" s="1" t="str">
        <f t="shared" si="178"/>
        <v>(1,1),(1,1),(1,1),(1,1),(1,1),(1,1),(1,1),(1,1),(1,1),(1,1),(1,1),(1,1),(1,1),(1,1),(1,1),(1,1),(1,1),(1,1),(1,1),(1,1)</v>
      </c>
      <c r="Q330" s="3" t="str">
        <f>IF(D330="坦克碎片",VLOOKUP(C330,道具信息!$N$2:$O$291,2,FALSE)&amp;"碎片",VLOOKUP(C330,道具信息!$N$2:$O$291,2,FALSE))</f>
        <v>T2部件</v>
      </c>
      <c r="R330" s="3">
        <f t="shared" si="170"/>
        <v>3258</v>
      </c>
      <c r="S330" s="11">
        <f t="shared" si="171"/>
        <v>0.56799999999999995</v>
      </c>
      <c r="T330" s="3" t="str">
        <f>VLOOKUP(Q330,道具信息!$Q$3:$S$20,2,FALSE)</f>
        <v>CHEST_ITEM_TYPE_T2_PART</v>
      </c>
      <c r="U330" s="3" t="str">
        <f>IF(COUNTIF(U$311:U329,T330)=0,T330,"")</f>
        <v/>
      </c>
      <c r="V330" s="3" t="str">
        <f t="shared" si="179"/>
        <v>CHEST_ITEM_TYPE_T4_TANK,CHEST_ITEM_TYPE_T4_SHARD,CHEST_ITEM_TYPE_T2_PART</v>
      </c>
      <c r="W330" s="13" t="str">
        <f t="shared" si="174"/>
        <v/>
      </c>
      <c r="X330" s="3" t="str">
        <f t="shared" si="175"/>
        <v/>
      </c>
      <c r="Y330" s="3" t="str">
        <f t="shared" si="180"/>
        <v>1.8%,30.8%,56.8%</v>
      </c>
    </row>
    <row r="331" spans="2:25" x14ac:dyDescent="0.3">
      <c r="B331" s="2">
        <f>数据源!BV363</f>
        <v>9</v>
      </c>
      <c r="C331" s="2" t="str">
        <f>数据源!BW363</f>
        <v>T2HP1</v>
      </c>
      <c r="D331" s="2" t="str">
        <f>数据源!BX363</f>
        <v>部件</v>
      </c>
      <c r="E331" s="2">
        <f>数据源!BY363</f>
        <v>64.40000000000002</v>
      </c>
      <c r="F331" s="2">
        <f>数据源!BZ363</f>
        <v>1</v>
      </c>
      <c r="G331" s="2">
        <f>数据源!CA363</f>
        <v>9.7000000000000003E-3</v>
      </c>
      <c r="H331" s="2">
        <f>数据源!CB363</f>
        <v>1.8074534161490678E-2</v>
      </c>
      <c r="I331" s="2">
        <f>数据源!CC363</f>
        <v>181</v>
      </c>
      <c r="J331" s="3">
        <f t="shared" si="168"/>
        <v>1</v>
      </c>
      <c r="K331" s="3">
        <f t="shared" si="169"/>
        <v>1</v>
      </c>
      <c r="L331" s="3" t="str">
        <f t="shared" si="172"/>
        <v>部件</v>
      </c>
      <c r="M331" s="3">
        <f t="shared" ca="1" si="173"/>
        <v>92201</v>
      </c>
      <c r="N331" s="3" t="str">
        <f t="shared" ca="1" si="176"/>
        <v>11411,12411,13411,11421,12421,11431,12431,51411,52411,53411,51421,52421,51431,52431,92001,92003,92005,92101,92103,92105,92201</v>
      </c>
      <c r="O331" s="3" t="str">
        <f t="shared" si="177"/>
        <v>22,22,22,11,11,7,7,324,324,324,216,216,180,180,181,181,181,181,181,181,181</v>
      </c>
      <c r="P331" s="1" t="str">
        <f t="shared" si="178"/>
        <v>(1,1),(1,1),(1,1),(1,1),(1,1),(1,1),(1,1),(1,1),(1,1),(1,1),(1,1),(1,1),(1,1),(1,1),(1,1),(1,1),(1,1),(1,1),(1,1),(1,1),(1,1)</v>
      </c>
      <c r="Q331" s="3" t="str">
        <f>IF(D331="坦克碎片",VLOOKUP(C331,道具信息!$N$2:$O$291,2,FALSE)&amp;"碎片",VLOOKUP(C331,道具信息!$N$2:$O$291,2,FALSE))</f>
        <v>T2部件</v>
      </c>
      <c r="R331" s="3">
        <f t="shared" si="170"/>
        <v>3258</v>
      </c>
      <c r="S331" s="11">
        <f t="shared" si="171"/>
        <v>0.56799999999999995</v>
      </c>
      <c r="T331" s="3" t="str">
        <f>VLOOKUP(Q331,道具信息!$Q$3:$S$20,2,FALSE)</f>
        <v>CHEST_ITEM_TYPE_T2_PART</v>
      </c>
      <c r="U331" s="3" t="str">
        <f>IF(COUNTIF(U$311:U330,T331)=0,T331,"")</f>
        <v/>
      </c>
      <c r="V331" s="3" t="str">
        <f t="shared" si="179"/>
        <v>CHEST_ITEM_TYPE_T4_TANK,CHEST_ITEM_TYPE_T4_SHARD,CHEST_ITEM_TYPE_T2_PART</v>
      </c>
      <c r="W331" s="13" t="str">
        <f t="shared" si="174"/>
        <v/>
      </c>
      <c r="X331" s="3" t="str">
        <f t="shared" si="175"/>
        <v/>
      </c>
      <c r="Y331" s="3" t="str">
        <f t="shared" si="180"/>
        <v>1.8%,30.8%,56.8%</v>
      </c>
    </row>
    <row r="332" spans="2:25" x14ac:dyDescent="0.3">
      <c r="B332" s="2">
        <f>数据源!BV364</f>
        <v>9</v>
      </c>
      <c r="C332" s="2" t="str">
        <f>数据源!BW364</f>
        <v>T2HP3</v>
      </c>
      <c r="D332" s="2" t="str">
        <f>数据源!BX364</f>
        <v>部件</v>
      </c>
      <c r="E332" s="2">
        <f>数据源!BY364</f>
        <v>64.40000000000002</v>
      </c>
      <c r="F332" s="2">
        <f>数据源!BZ364</f>
        <v>1</v>
      </c>
      <c r="G332" s="2">
        <f>数据源!CA364</f>
        <v>9.7000000000000003E-3</v>
      </c>
      <c r="H332" s="2">
        <f>数据源!CB364</f>
        <v>1.8074534161490678E-2</v>
      </c>
      <c r="I332" s="2">
        <f>数据源!CC364</f>
        <v>181</v>
      </c>
      <c r="J332" s="3">
        <f t="shared" si="168"/>
        <v>1</v>
      </c>
      <c r="K332" s="3">
        <f t="shared" si="169"/>
        <v>1</v>
      </c>
      <c r="L332" s="3" t="str">
        <f t="shared" si="172"/>
        <v>部件</v>
      </c>
      <c r="M332" s="3">
        <f t="shared" ca="1" si="173"/>
        <v>92203</v>
      </c>
      <c r="N332" s="3" t="str">
        <f t="shared" ca="1" si="176"/>
        <v>11411,12411,13411,11421,12421,11431,12431,51411,52411,53411,51421,52421,51431,52431,92001,92003,92005,92101,92103,92105,92201,92203</v>
      </c>
      <c r="O332" s="3" t="str">
        <f t="shared" si="177"/>
        <v>22,22,22,11,11,7,7,324,324,324,216,216,180,180,181,181,181,181,181,181,181,181</v>
      </c>
      <c r="P332" s="1" t="str">
        <f t="shared" si="178"/>
        <v>(1,1),(1,1),(1,1),(1,1),(1,1),(1,1),(1,1),(1,1),(1,1),(1,1),(1,1),(1,1),(1,1),(1,1),(1,1),(1,1),(1,1),(1,1),(1,1),(1,1),(1,1),(1,1)</v>
      </c>
      <c r="Q332" s="3" t="str">
        <f>IF(D332="坦克碎片",VLOOKUP(C332,道具信息!$N$2:$O$291,2,FALSE)&amp;"碎片",VLOOKUP(C332,道具信息!$N$2:$O$291,2,FALSE))</f>
        <v>T2部件</v>
      </c>
      <c r="R332" s="3">
        <f t="shared" si="170"/>
        <v>3258</v>
      </c>
      <c r="S332" s="11">
        <f t="shared" si="171"/>
        <v>0.56799999999999995</v>
      </c>
      <c r="T332" s="3" t="str">
        <f>VLOOKUP(Q332,道具信息!$Q$3:$S$20,2,FALSE)</f>
        <v>CHEST_ITEM_TYPE_T2_PART</v>
      </c>
      <c r="U332" s="3" t="str">
        <f>IF(COUNTIF(U$311:U331,T332)=0,T332,"")</f>
        <v/>
      </c>
      <c r="V332" s="3" t="str">
        <f t="shared" si="179"/>
        <v>CHEST_ITEM_TYPE_T4_TANK,CHEST_ITEM_TYPE_T4_SHARD,CHEST_ITEM_TYPE_T2_PART</v>
      </c>
      <c r="W332" s="13" t="str">
        <f t="shared" si="174"/>
        <v/>
      </c>
      <c r="X332" s="3" t="str">
        <f t="shared" si="175"/>
        <v/>
      </c>
      <c r="Y332" s="3" t="str">
        <f t="shared" si="180"/>
        <v>1.8%,30.8%,56.8%</v>
      </c>
    </row>
    <row r="333" spans="2:25" x14ac:dyDescent="0.3">
      <c r="B333" s="2">
        <f>数据源!BV365</f>
        <v>9</v>
      </c>
      <c r="C333" s="2" t="str">
        <f>数据源!BW365</f>
        <v>T2HP5</v>
      </c>
      <c r="D333" s="2" t="str">
        <f>数据源!BX365</f>
        <v>部件</v>
      </c>
      <c r="E333" s="2">
        <f>数据源!BY365</f>
        <v>64.40000000000002</v>
      </c>
      <c r="F333" s="2">
        <f>数据源!BZ365</f>
        <v>1</v>
      </c>
      <c r="G333" s="2">
        <f>数据源!CA365</f>
        <v>9.7000000000000003E-3</v>
      </c>
      <c r="H333" s="2">
        <f>数据源!CB365</f>
        <v>1.8074534161490678E-2</v>
      </c>
      <c r="I333" s="2">
        <f>数据源!CC365</f>
        <v>181</v>
      </c>
      <c r="J333" s="3">
        <f t="shared" si="168"/>
        <v>1</v>
      </c>
      <c r="K333" s="3">
        <f t="shared" si="169"/>
        <v>1</v>
      </c>
      <c r="L333" s="3" t="str">
        <f t="shared" si="172"/>
        <v>部件</v>
      </c>
      <c r="M333" s="3">
        <f t="shared" ca="1" si="173"/>
        <v>92205</v>
      </c>
      <c r="N333" s="3" t="str">
        <f t="shared" ca="1" si="176"/>
        <v>11411,12411,13411,11421,12421,11431,12431,51411,52411,53411,51421,52421,51431,52431,92001,92003,92005,92101,92103,92105,92201,92203,92205</v>
      </c>
      <c r="O333" s="3" t="str">
        <f t="shared" si="177"/>
        <v>22,22,22,11,11,7,7,324,324,324,216,216,180,180,181,181,181,181,181,181,181,181,181</v>
      </c>
      <c r="P333" s="1" t="str">
        <f t="shared" si="178"/>
        <v>(1,1),(1,1),(1,1),(1,1),(1,1),(1,1),(1,1),(1,1),(1,1),(1,1),(1,1),(1,1),(1,1),(1,1),(1,1),(1,1),(1,1),(1,1),(1,1),(1,1),(1,1),(1,1),(1,1)</v>
      </c>
      <c r="Q333" s="3" t="str">
        <f>IF(D333="坦克碎片",VLOOKUP(C333,道具信息!$N$2:$O$291,2,FALSE)&amp;"碎片",VLOOKUP(C333,道具信息!$N$2:$O$291,2,FALSE))</f>
        <v>T2部件</v>
      </c>
      <c r="R333" s="3">
        <f t="shared" si="170"/>
        <v>3258</v>
      </c>
      <c r="S333" s="11">
        <f t="shared" si="171"/>
        <v>0.56799999999999995</v>
      </c>
      <c r="T333" s="3" t="str">
        <f>VLOOKUP(Q333,道具信息!$Q$3:$S$20,2,FALSE)</f>
        <v>CHEST_ITEM_TYPE_T2_PART</v>
      </c>
      <c r="U333" s="3" t="str">
        <f>IF(COUNTIF(U$311:U332,T333)=0,T333,"")</f>
        <v/>
      </c>
      <c r="V333" s="3" t="str">
        <f t="shared" si="179"/>
        <v>CHEST_ITEM_TYPE_T4_TANK,CHEST_ITEM_TYPE_T4_SHARD,CHEST_ITEM_TYPE_T2_PART</v>
      </c>
      <c r="W333" s="13" t="str">
        <f t="shared" si="174"/>
        <v/>
      </c>
      <c r="X333" s="3" t="str">
        <f t="shared" si="175"/>
        <v/>
      </c>
      <c r="Y333" s="3" t="str">
        <f t="shared" si="180"/>
        <v>1.8%,30.8%,56.8%</v>
      </c>
    </row>
    <row r="334" spans="2:25" x14ac:dyDescent="0.3">
      <c r="B334" s="2">
        <f>数据源!BV366</f>
        <v>9</v>
      </c>
      <c r="C334" s="2" t="str">
        <f>数据源!BW366</f>
        <v>T2LP2</v>
      </c>
      <c r="D334" s="2" t="str">
        <f>数据源!BX366</f>
        <v>部件</v>
      </c>
      <c r="E334" s="2">
        <f>数据源!BY366</f>
        <v>64.40000000000002</v>
      </c>
      <c r="F334" s="2">
        <f>数据源!BZ366</f>
        <v>1</v>
      </c>
      <c r="G334" s="2">
        <f>数据源!CA366</f>
        <v>9.7000000000000003E-3</v>
      </c>
      <c r="H334" s="2">
        <f>数据源!CB366</f>
        <v>1.8074534161490678E-2</v>
      </c>
      <c r="I334" s="2">
        <f>数据源!CC366</f>
        <v>181</v>
      </c>
      <c r="J334" s="3">
        <f t="shared" si="168"/>
        <v>1</v>
      </c>
      <c r="K334" s="3">
        <f t="shared" si="169"/>
        <v>1</v>
      </c>
      <c r="L334" s="3" t="str">
        <f t="shared" si="172"/>
        <v>部件</v>
      </c>
      <c r="M334" s="3">
        <f t="shared" ca="1" si="173"/>
        <v>92002</v>
      </c>
      <c r="N334" s="3" t="str">
        <f t="shared" ca="1" si="176"/>
        <v>11411,12411,13411,11421,12421,11431,12431,51411,52411,53411,51421,52421,51431,52431,92001,92003,92005,92101,92103,92105,92201,92203,92205,92002</v>
      </c>
      <c r="O334" s="3" t="str">
        <f t="shared" si="177"/>
        <v>22,22,22,11,11,7,7,324,324,324,216,216,180,180,181,181,181,181,181,181,181,181,181,181</v>
      </c>
      <c r="P334" s="1" t="str">
        <f t="shared" si="178"/>
        <v>(1,1),(1,1),(1,1),(1,1),(1,1),(1,1),(1,1),(1,1),(1,1),(1,1),(1,1),(1,1),(1,1),(1,1),(1,1),(1,1),(1,1),(1,1),(1,1),(1,1),(1,1),(1,1),(1,1),(1,1)</v>
      </c>
      <c r="Q334" s="3" t="str">
        <f>IF(D334="坦克碎片",VLOOKUP(C334,道具信息!$N$2:$O$291,2,FALSE)&amp;"碎片",VLOOKUP(C334,道具信息!$N$2:$O$291,2,FALSE))</f>
        <v>T2部件</v>
      </c>
      <c r="R334" s="3">
        <f t="shared" si="170"/>
        <v>3258</v>
      </c>
      <c r="S334" s="11">
        <f t="shared" si="171"/>
        <v>0.56799999999999995</v>
      </c>
      <c r="T334" s="3" t="str">
        <f>VLOOKUP(Q334,道具信息!$Q$3:$S$20,2,FALSE)</f>
        <v>CHEST_ITEM_TYPE_T2_PART</v>
      </c>
      <c r="U334" s="3" t="str">
        <f>IF(COUNTIF(U$311:U333,T334)=0,T334,"")</f>
        <v/>
      </c>
      <c r="V334" s="3" t="str">
        <f t="shared" si="179"/>
        <v>CHEST_ITEM_TYPE_T4_TANK,CHEST_ITEM_TYPE_T4_SHARD,CHEST_ITEM_TYPE_T2_PART</v>
      </c>
      <c r="W334" s="13" t="str">
        <f t="shared" si="174"/>
        <v/>
      </c>
      <c r="X334" s="3" t="str">
        <f t="shared" si="175"/>
        <v/>
      </c>
      <c r="Y334" s="3" t="str">
        <f t="shared" si="180"/>
        <v>1.8%,30.8%,56.8%</v>
      </c>
    </row>
    <row r="335" spans="2:25" x14ac:dyDescent="0.3">
      <c r="B335" s="2">
        <f>数据源!BV367</f>
        <v>9</v>
      </c>
      <c r="C335" s="2" t="str">
        <f>数据源!BW367</f>
        <v>T2LP4</v>
      </c>
      <c r="D335" s="2" t="str">
        <f>数据源!BX367</f>
        <v>部件</v>
      </c>
      <c r="E335" s="2">
        <f>数据源!BY367</f>
        <v>64.40000000000002</v>
      </c>
      <c r="F335" s="2">
        <f>数据源!BZ367</f>
        <v>1</v>
      </c>
      <c r="G335" s="2">
        <f>数据源!CA367</f>
        <v>9.7000000000000003E-3</v>
      </c>
      <c r="H335" s="2">
        <f>数据源!CB367</f>
        <v>1.8074534161490678E-2</v>
      </c>
      <c r="I335" s="2">
        <f>数据源!CC367</f>
        <v>181</v>
      </c>
      <c r="J335" s="3">
        <f t="shared" si="168"/>
        <v>1</v>
      </c>
      <c r="K335" s="3">
        <f t="shared" si="169"/>
        <v>1</v>
      </c>
      <c r="L335" s="3" t="str">
        <f t="shared" si="172"/>
        <v>部件</v>
      </c>
      <c r="M335" s="3">
        <f t="shared" ca="1" si="173"/>
        <v>92004</v>
      </c>
      <c r="N335" s="3" t="str">
        <f t="shared" ca="1" si="176"/>
        <v>11411,12411,13411,11421,12421,11431,12431,51411,52411,53411,51421,52421,51431,52431,92001,92003,92005,92101,92103,92105,92201,92203,92205,92002,92004</v>
      </c>
      <c r="O335" s="3" t="str">
        <f t="shared" si="177"/>
        <v>22,22,22,11,11,7,7,324,324,324,216,216,180,180,181,181,181,181,181,181,181,181,181,181,181</v>
      </c>
      <c r="P335" s="1" t="str">
        <f t="shared" si="178"/>
        <v>(1,1),(1,1),(1,1),(1,1),(1,1),(1,1),(1,1),(1,1),(1,1),(1,1),(1,1),(1,1),(1,1),(1,1),(1,1),(1,1),(1,1),(1,1),(1,1),(1,1),(1,1),(1,1),(1,1),(1,1),(1,1)</v>
      </c>
      <c r="Q335" s="3" t="str">
        <f>IF(D335="坦克碎片",VLOOKUP(C335,道具信息!$N$2:$O$291,2,FALSE)&amp;"碎片",VLOOKUP(C335,道具信息!$N$2:$O$291,2,FALSE))</f>
        <v>T2部件</v>
      </c>
      <c r="R335" s="3">
        <f t="shared" si="170"/>
        <v>3258</v>
      </c>
      <c r="S335" s="11">
        <f t="shared" si="171"/>
        <v>0.56799999999999995</v>
      </c>
      <c r="T335" s="3" t="str">
        <f>VLOOKUP(Q335,道具信息!$Q$3:$S$20,2,FALSE)</f>
        <v>CHEST_ITEM_TYPE_T2_PART</v>
      </c>
      <c r="U335" s="3" t="str">
        <f>IF(COUNTIF(U$311:U334,T335)=0,T335,"")</f>
        <v/>
      </c>
      <c r="V335" s="3" t="str">
        <f t="shared" si="179"/>
        <v>CHEST_ITEM_TYPE_T4_TANK,CHEST_ITEM_TYPE_T4_SHARD,CHEST_ITEM_TYPE_T2_PART</v>
      </c>
      <c r="W335" s="13" t="str">
        <f t="shared" si="174"/>
        <v/>
      </c>
      <c r="X335" s="3" t="str">
        <f t="shared" si="175"/>
        <v/>
      </c>
      <c r="Y335" s="3" t="str">
        <f t="shared" si="180"/>
        <v>1.8%,30.8%,56.8%</v>
      </c>
    </row>
    <row r="336" spans="2:25" x14ac:dyDescent="0.3">
      <c r="B336" s="2">
        <f>数据源!BV368</f>
        <v>9</v>
      </c>
      <c r="C336" s="2" t="str">
        <f>数据源!BW368</f>
        <v>T2LP6</v>
      </c>
      <c r="D336" s="2" t="str">
        <f>数据源!BX368</f>
        <v>部件</v>
      </c>
      <c r="E336" s="2">
        <f>数据源!BY368</f>
        <v>64.40000000000002</v>
      </c>
      <c r="F336" s="2">
        <f>数据源!BZ368</f>
        <v>1</v>
      </c>
      <c r="G336" s="2">
        <f>数据源!CA368</f>
        <v>9.7000000000000003E-3</v>
      </c>
      <c r="H336" s="2">
        <f>数据源!CB368</f>
        <v>1.8074534161490678E-2</v>
      </c>
      <c r="I336" s="2">
        <f>数据源!CC368</f>
        <v>181</v>
      </c>
      <c r="J336" s="3">
        <f t="shared" si="168"/>
        <v>1</v>
      </c>
      <c r="K336" s="3">
        <f t="shared" si="169"/>
        <v>1</v>
      </c>
      <c r="L336" s="3" t="str">
        <f t="shared" si="172"/>
        <v>部件</v>
      </c>
      <c r="M336" s="3">
        <f t="shared" ca="1" si="173"/>
        <v>92006</v>
      </c>
      <c r="N336" s="3" t="str">
        <f t="shared" ca="1" si="176"/>
        <v>11411,12411,13411,11421,12421,11431,12431,51411,52411,53411,51421,52421,51431,52431,92001,92003,92005,92101,92103,92105,92201,92203,92205,92002,92004,92006</v>
      </c>
      <c r="O336" s="3" t="str">
        <f t="shared" si="177"/>
        <v>22,22,22,11,11,7,7,324,324,324,216,216,180,180,181,181,181,181,181,181,181,181,181,181,181,181</v>
      </c>
      <c r="P336" s="1" t="str">
        <f t="shared" si="178"/>
        <v>(1,1),(1,1),(1,1),(1,1),(1,1),(1,1),(1,1),(1,1),(1,1),(1,1),(1,1),(1,1),(1,1),(1,1),(1,1),(1,1),(1,1),(1,1),(1,1),(1,1),(1,1),(1,1),(1,1),(1,1),(1,1),(1,1)</v>
      </c>
      <c r="Q336" s="3" t="str">
        <f>IF(D336="坦克碎片",VLOOKUP(C336,道具信息!$N$2:$O$291,2,FALSE)&amp;"碎片",VLOOKUP(C336,道具信息!$N$2:$O$291,2,FALSE))</f>
        <v>T2部件</v>
      </c>
      <c r="R336" s="3">
        <f t="shared" si="170"/>
        <v>3258</v>
      </c>
      <c r="S336" s="11">
        <f t="shared" si="171"/>
        <v>0.56799999999999995</v>
      </c>
      <c r="T336" s="3" t="str">
        <f>VLOOKUP(Q336,道具信息!$Q$3:$S$20,2,FALSE)</f>
        <v>CHEST_ITEM_TYPE_T2_PART</v>
      </c>
      <c r="U336" s="3" t="str">
        <f>IF(COUNTIF(U$311:U335,T336)=0,T336,"")</f>
        <v/>
      </c>
      <c r="V336" s="3" t="str">
        <f t="shared" si="179"/>
        <v>CHEST_ITEM_TYPE_T4_TANK,CHEST_ITEM_TYPE_T4_SHARD,CHEST_ITEM_TYPE_T2_PART</v>
      </c>
      <c r="W336" s="13" t="str">
        <f t="shared" si="174"/>
        <v/>
      </c>
      <c r="X336" s="3" t="str">
        <f t="shared" si="175"/>
        <v/>
      </c>
      <c r="Y336" s="3" t="str">
        <f t="shared" si="180"/>
        <v>1.8%,30.8%,56.8%</v>
      </c>
    </row>
    <row r="337" spans="2:25" x14ac:dyDescent="0.3">
      <c r="B337" s="2">
        <f>数据源!BV369</f>
        <v>9</v>
      </c>
      <c r="C337" s="2" t="str">
        <f>数据源!BW369</f>
        <v>T2MP2</v>
      </c>
      <c r="D337" s="2" t="str">
        <f>数据源!BX369</f>
        <v>部件</v>
      </c>
      <c r="E337" s="2">
        <f>数据源!BY369</f>
        <v>64.40000000000002</v>
      </c>
      <c r="F337" s="2">
        <f>数据源!BZ369</f>
        <v>1</v>
      </c>
      <c r="G337" s="2">
        <f>数据源!CA369</f>
        <v>9.7000000000000003E-3</v>
      </c>
      <c r="H337" s="2">
        <f>数据源!CB369</f>
        <v>1.8074534161490678E-2</v>
      </c>
      <c r="I337" s="2">
        <f>数据源!CC369</f>
        <v>181</v>
      </c>
      <c r="J337" s="3">
        <f t="shared" si="168"/>
        <v>1</v>
      </c>
      <c r="K337" s="3">
        <f t="shared" si="169"/>
        <v>1</v>
      </c>
      <c r="L337" s="3" t="str">
        <f t="shared" si="172"/>
        <v>部件</v>
      </c>
      <c r="M337" s="3">
        <f t="shared" ca="1" si="173"/>
        <v>92102</v>
      </c>
      <c r="N337" s="3" t="str">
        <f t="shared" ca="1" si="176"/>
        <v>11411,12411,13411,11421,12421,11431,12431,51411,52411,53411,51421,52421,51431,52431,92001,92003,92005,92101,92103,92105,92201,92203,92205,92002,92004,92006,92102</v>
      </c>
      <c r="O337" s="3" t="str">
        <f t="shared" si="177"/>
        <v>22,22,22,11,11,7,7,324,324,324,216,216,180,180,181,181,181,181,181,181,181,181,181,181,181,181,181</v>
      </c>
      <c r="P337" s="1" t="str">
        <f t="shared" si="178"/>
        <v>(1,1),(1,1),(1,1),(1,1),(1,1),(1,1),(1,1),(1,1),(1,1),(1,1),(1,1),(1,1),(1,1),(1,1),(1,1),(1,1),(1,1),(1,1),(1,1),(1,1),(1,1),(1,1),(1,1),(1,1),(1,1),(1,1),(1,1)</v>
      </c>
      <c r="Q337" s="3" t="str">
        <f>IF(D337="坦克碎片",VLOOKUP(C337,道具信息!$N$2:$O$291,2,FALSE)&amp;"碎片",VLOOKUP(C337,道具信息!$N$2:$O$291,2,FALSE))</f>
        <v>T2部件</v>
      </c>
      <c r="R337" s="3">
        <f t="shared" si="170"/>
        <v>3258</v>
      </c>
      <c r="S337" s="11">
        <f t="shared" si="171"/>
        <v>0.56799999999999995</v>
      </c>
      <c r="T337" s="3" t="str">
        <f>VLOOKUP(Q337,道具信息!$Q$3:$S$20,2,FALSE)</f>
        <v>CHEST_ITEM_TYPE_T2_PART</v>
      </c>
      <c r="U337" s="3" t="str">
        <f>IF(COUNTIF(U$311:U336,T337)=0,T337,"")</f>
        <v/>
      </c>
      <c r="V337" s="3" t="str">
        <f t="shared" si="179"/>
        <v>CHEST_ITEM_TYPE_T4_TANK,CHEST_ITEM_TYPE_T4_SHARD,CHEST_ITEM_TYPE_T2_PART</v>
      </c>
      <c r="W337" s="13" t="str">
        <f t="shared" si="174"/>
        <v/>
      </c>
      <c r="X337" s="3" t="str">
        <f t="shared" si="175"/>
        <v/>
      </c>
      <c r="Y337" s="3" t="str">
        <f t="shared" si="180"/>
        <v>1.8%,30.8%,56.8%</v>
      </c>
    </row>
    <row r="338" spans="2:25" x14ac:dyDescent="0.3">
      <c r="B338" s="2">
        <f>数据源!BV370</f>
        <v>9</v>
      </c>
      <c r="C338" s="2" t="str">
        <f>数据源!BW370</f>
        <v>T2MP4</v>
      </c>
      <c r="D338" s="2" t="str">
        <f>数据源!BX370</f>
        <v>部件</v>
      </c>
      <c r="E338" s="2">
        <f>数据源!BY370</f>
        <v>64.40000000000002</v>
      </c>
      <c r="F338" s="2">
        <f>数据源!BZ370</f>
        <v>1</v>
      </c>
      <c r="G338" s="2">
        <f>数据源!CA370</f>
        <v>9.7000000000000003E-3</v>
      </c>
      <c r="H338" s="2">
        <f>数据源!CB370</f>
        <v>1.8074534161490678E-2</v>
      </c>
      <c r="I338" s="2">
        <f>数据源!CC370</f>
        <v>181</v>
      </c>
      <c r="J338" s="3">
        <f t="shared" si="168"/>
        <v>1</v>
      </c>
      <c r="K338" s="3">
        <f t="shared" si="169"/>
        <v>1</v>
      </c>
      <c r="L338" s="3" t="str">
        <f t="shared" si="172"/>
        <v>部件</v>
      </c>
      <c r="M338" s="3">
        <f t="shared" ca="1" si="173"/>
        <v>92104</v>
      </c>
      <c r="N338" s="3" t="str">
        <f t="shared" ca="1" si="176"/>
        <v>11411,12411,13411,11421,12421,11431,12431,51411,52411,53411,51421,52421,51431,52431,92001,92003,92005,92101,92103,92105,92201,92203,92205,92002,92004,92006,92102,92104</v>
      </c>
      <c r="O338" s="3" t="str">
        <f t="shared" si="177"/>
        <v>22,22,22,11,11,7,7,324,324,324,216,216,180,180,181,181,181,181,181,181,181,181,181,181,181,181,181,181</v>
      </c>
      <c r="P338" s="1" t="str">
        <f t="shared" si="178"/>
        <v>(1,1),(1,1),(1,1),(1,1),(1,1),(1,1),(1,1),(1,1),(1,1),(1,1),(1,1),(1,1),(1,1),(1,1),(1,1),(1,1),(1,1),(1,1),(1,1),(1,1),(1,1),(1,1),(1,1),(1,1),(1,1),(1,1),(1,1),(1,1)</v>
      </c>
      <c r="Q338" s="3" t="str">
        <f>IF(D338="坦克碎片",VLOOKUP(C338,道具信息!$N$2:$O$291,2,FALSE)&amp;"碎片",VLOOKUP(C338,道具信息!$N$2:$O$291,2,FALSE))</f>
        <v>T2部件</v>
      </c>
      <c r="R338" s="3">
        <f t="shared" si="170"/>
        <v>3258</v>
      </c>
      <c r="S338" s="11">
        <f t="shared" si="171"/>
        <v>0.56799999999999995</v>
      </c>
      <c r="T338" s="3" t="str">
        <f>VLOOKUP(Q338,道具信息!$Q$3:$S$20,2,FALSE)</f>
        <v>CHEST_ITEM_TYPE_T2_PART</v>
      </c>
      <c r="U338" s="3" t="str">
        <f>IF(COUNTIF(U$311:U337,T338)=0,T338,"")</f>
        <v/>
      </c>
      <c r="V338" s="3" t="str">
        <f t="shared" si="179"/>
        <v>CHEST_ITEM_TYPE_T4_TANK,CHEST_ITEM_TYPE_T4_SHARD,CHEST_ITEM_TYPE_T2_PART</v>
      </c>
      <c r="W338" s="13" t="str">
        <f t="shared" si="174"/>
        <v/>
      </c>
      <c r="X338" s="3" t="str">
        <f t="shared" si="175"/>
        <v/>
      </c>
      <c r="Y338" s="3" t="str">
        <f t="shared" si="180"/>
        <v>1.8%,30.8%,56.8%</v>
      </c>
    </row>
    <row r="339" spans="2:25" x14ac:dyDescent="0.3">
      <c r="B339" s="2">
        <f>数据源!BV371</f>
        <v>9</v>
      </c>
      <c r="C339" s="2" t="str">
        <f>数据源!BW371</f>
        <v>T2MP6</v>
      </c>
      <c r="D339" s="2" t="str">
        <f>数据源!BX371</f>
        <v>部件</v>
      </c>
      <c r="E339" s="2">
        <f>数据源!BY371</f>
        <v>64.40000000000002</v>
      </c>
      <c r="F339" s="2">
        <f>数据源!BZ371</f>
        <v>1</v>
      </c>
      <c r="G339" s="2">
        <f>数据源!CA371</f>
        <v>9.7000000000000003E-3</v>
      </c>
      <c r="H339" s="2">
        <f>数据源!CB371</f>
        <v>1.8074534161490678E-2</v>
      </c>
      <c r="I339" s="2">
        <f>数据源!CC371</f>
        <v>181</v>
      </c>
      <c r="J339" s="3">
        <f t="shared" si="168"/>
        <v>1</v>
      </c>
      <c r="K339" s="3">
        <f t="shared" si="169"/>
        <v>1</v>
      </c>
      <c r="L339" s="3" t="str">
        <f t="shared" si="172"/>
        <v>部件</v>
      </c>
      <c r="M339" s="3">
        <f t="shared" ca="1" si="173"/>
        <v>92106</v>
      </c>
      <c r="N339" s="3" t="str">
        <f t="shared" ca="1" si="176"/>
        <v>11411,12411,13411,11421,12421,11431,12431,51411,52411,53411,51421,52421,51431,52431,92001,92003,92005,92101,92103,92105,92201,92203,92205,92002,92004,92006,92102,92104,92106</v>
      </c>
      <c r="O339" s="3" t="str">
        <f t="shared" si="177"/>
        <v>22,22,22,11,11,7,7,324,324,324,216,216,180,180,181,181,181,181,181,181,181,181,181,181,181,181,181,181,181</v>
      </c>
      <c r="P339" s="1" t="str">
        <f t="shared" si="178"/>
        <v>(1,1),(1,1),(1,1),(1,1),(1,1),(1,1),(1,1),(1,1),(1,1),(1,1),(1,1),(1,1),(1,1),(1,1),(1,1),(1,1),(1,1),(1,1),(1,1),(1,1),(1,1),(1,1),(1,1),(1,1),(1,1),(1,1),(1,1),(1,1),(1,1)</v>
      </c>
      <c r="Q339" s="3" t="str">
        <f>IF(D339="坦克碎片",VLOOKUP(C339,道具信息!$N$2:$O$291,2,FALSE)&amp;"碎片",VLOOKUP(C339,道具信息!$N$2:$O$291,2,FALSE))</f>
        <v>T2部件</v>
      </c>
      <c r="R339" s="3">
        <f t="shared" si="170"/>
        <v>3258</v>
      </c>
      <c r="S339" s="11">
        <f t="shared" si="171"/>
        <v>0.56799999999999995</v>
      </c>
      <c r="T339" s="3" t="str">
        <f>VLOOKUP(Q339,道具信息!$Q$3:$S$20,2,FALSE)</f>
        <v>CHEST_ITEM_TYPE_T2_PART</v>
      </c>
      <c r="U339" s="3" t="str">
        <f>IF(COUNTIF(U$311:U338,T339)=0,T339,"")</f>
        <v/>
      </c>
      <c r="V339" s="3" t="str">
        <f t="shared" si="179"/>
        <v>CHEST_ITEM_TYPE_T4_TANK,CHEST_ITEM_TYPE_T4_SHARD,CHEST_ITEM_TYPE_T2_PART</v>
      </c>
      <c r="W339" s="13" t="str">
        <f t="shared" si="174"/>
        <v/>
      </c>
      <c r="X339" s="3" t="str">
        <f t="shared" si="175"/>
        <v/>
      </c>
      <c r="Y339" s="3" t="str">
        <f t="shared" si="180"/>
        <v>1.8%,30.8%,56.8%</v>
      </c>
    </row>
    <row r="340" spans="2:25" x14ac:dyDescent="0.3">
      <c r="B340" s="2">
        <f>数据源!BV372</f>
        <v>9</v>
      </c>
      <c r="C340" s="2" t="str">
        <f>数据源!BW372</f>
        <v>T2HP2</v>
      </c>
      <c r="D340" s="2" t="str">
        <f>数据源!BX372</f>
        <v>部件</v>
      </c>
      <c r="E340" s="2">
        <f>数据源!BY372</f>
        <v>64.40000000000002</v>
      </c>
      <c r="F340" s="2">
        <f>数据源!BZ372</f>
        <v>1</v>
      </c>
      <c r="G340" s="2">
        <f>数据源!CA372</f>
        <v>9.7000000000000003E-3</v>
      </c>
      <c r="H340" s="2">
        <f>数据源!CB372</f>
        <v>1.8074534161490678E-2</v>
      </c>
      <c r="I340" s="2">
        <f>数据源!CC372</f>
        <v>181</v>
      </c>
      <c r="J340" s="3">
        <f t="shared" si="168"/>
        <v>1</v>
      </c>
      <c r="K340" s="3">
        <f t="shared" si="169"/>
        <v>1</v>
      </c>
      <c r="L340" s="3" t="str">
        <f t="shared" si="172"/>
        <v>部件</v>
      </c>
      <c r="M340" s="3">
        <f t="shared" ca="1" si="173"/>
        <v>92202</v>
      </c>
      <c r="N340" s="3" t="str">
        <f t="shared" ca="1" si="176"/>
        <v>11411,12411,13411,11421,12421,11431,12431,51411,52411,53411,51421,52421,51431,52431,92001,92003,92005,92101,92103,92105,92201,92203,92205,92002,92004,92006,92102,92104,92106,92202</v>
      </c>
      <c r="O340" s="3" t="str">
        <f t="shared" si="177"/>
        <v>22,22,22,11,11,7,7,324,324,324,216,216,180,180,181,181,181,181,181,181,181,181,181,181,181,181,181,181,181,181</v>
      </c>
      <c r="P340" s="1" t="str">
        <f t="shared" si="178"/>
        <v>(1,1),(1,1),(1,1),(1,1),(1,1),(1,1),(1,1),(1,1),(1,1),(1,1),(1,1),(1,1),(1,1),(1,1),(1,1),(1,1),(1,1),(1,1),(1,1),(1,1),(1,1),(1,1),(1,1),(1,1),(1,1),(1,1),(1,1),(1,1),(1,1),(1,1)</v>
      </c>
      <c r="Q340" s="3" t="str">
        <f>IF(D340="坦克碎片",VLOOKUP(C340,道具信息!$N$2:$O$291,2,FALSE)&amp;"碎片",VLOOKUP(C340,道具信息!$N$2:$O$291,2,FALSE))</f>
        <v>T2部件</v>
      </c>
      <c r="R340" s="3">
        <f t="shared" si="170"/>
        <v>3258</v>
      </c>
      <c r="S340" s="11">
        <f t="shared" si="171"/>
        <v>0.56799999999999995</v>
      </c>
      <c r="T340" s="3" t="str">
        <f>VLOOKUP(Q340,道具信息!$Q$3:$S$20,2,FALSE)</f>
        <v>CHEST_ITEM_TYPE_T2_PART</v>
      </c>
      <c r="U340" s="3" t="str">
        <f>IF(COUNTIF(U$311:U339,T340)=0,T340,"")</f>
        <v/>
      </c>
      <c r="V340" s="3" t="str">
        <f t="shared" si="179"/>
        <v>CHEST_ITEM_TYPE_T4_TANK,CHEST_ITEM_TYPE_T4_SHARD,CHEST_ITEM_TYPE_T2_PART</v>
      </c>
      <c r="W340" s="13" t="str">
        <f t="shared" si="174"/>
        <v/>
      </c>
      <c r="X340" s="3" t="str">
        <f t="shared" si="175"/>
        <v/>
      </c>
      <c r="Y340" s="3" t="str">
        <f t="shared" si="180"/>
        <v>1.8%,30.8%,56.8%</v>
      </c>
    </row>
    <row r="341" spans="2:25" x14ac:dyDescent="0.3">
      <c r="B341" s="2">
        <f>数据源!BV373</f>
        <v>9</v>
      </c>
      <c r="C341" s="2" t="str">
        <f>数据源!BW373</f>
        <v>T2HP4</v>
      </c>
      <c r="D341" s="2" t="str">
        <f>数据源!BX373</f>
        <v>部件</v>
      </c>
      <c r="E341" s="2">
        <f>数据源!BY373</f>
        <v>64.40000000000002</v>
      </c>
      <c r="F341" s="2">
        <f>数据源!BZ373</f>
        <v>1</v>
      </c>
      <c r="G341" s="2">
        <f>数据源!CA373</f>
        <v>9.7000000000000003E-3</v>
      </c>
      <c r="H341" s="2">
        <f>数据源!CB373</f>
        <v>1.8074534161490678E-2</v>
      </c>
      <c r="I341" s="2">
        <f>数据源!CC373</f>
        <v>181</v>
      </c>
      <c r="J341" s="3">
        <f t="shared" si="168"/>
        <v>1</v>
      </c>
      <c r="K341" s="3">
        <f t="shared" si="169"/>
        <v>1</v>
      </c>
      <c r="L341" s="3" t="str">
        <f t="shared" si="172"/>
        <v>部件</v>
      </c>
      <c r="M341" s="3">
        <f t="shared" ca="1" si="173"/>
        <v>92204</v>
      </c>
      <c r="N341" s="3" t="str">
        <f t="shared" ca="1" si="176"/>
        <v>11411,12411,13411,11421,12421,11431,12431,51411,52411,53411,51421,52421,51431,52431,92001,92003,92005,92101,92103,92105,92201,92203,92205,92002,92004,92006,92102,92104,92106,92202,92204</v>
      </c>
      <c r="O341" s="3" t="str">
        <f t="shared" si="177"/>
        <v>22,22,22,11,11,7,7,324,324,324,216,216,180,180,181,181,181,181,181,181,181,181,181,181,181,181,181,181,181,181,181</v>
      </c>
      <c r="P341" s="1" t="str">
        <f t="shared" si="178"/>
        <v>(1,1),(1,1),(1,1),(1,1),(1,1),(1,1),(1,1),(1,1),(1,1),(1,1),(1,1),(1,1),(1,1),(1,1),(1,1),(1,1),(1,1),(1,1),(1,1),(1,1),(1,1),(1,1),(1,1),(1,1),(1,1),(1,1),(1,1),(1,1),(1,1),(1,1),(1,1)</v>
      </c>
      <c r="Q341" s="3" t="str">
        <f>IF(D341="坦克碎片",VLOOKUP(C341,道具信息!$N$2:$O$291,2,FALSE)&amp;"碎片",VLOOKUP(C341,道具信息!$N$2:$O$291,2,FALSE))</f>
        <v>T2部件</v>
      </c>
      <c r="R341" s="3">
        <f t="shared" si="170"/>
        <v>3258</v>
      </c>
      <c r="S341" s="11">
        <f t="shared" si="171"/>
        <v>0.56799999999999995</v>
      </c>
      <c r="T341" s="3" t="str">
        <f>VLOOKUP(Q341,道具信息!$Q$3:$S$20,2,FALSE)</f>
        <v>CHEST_ITEM_TYPE_T2_PART</v>
      </c>
      <c r="U341" s="3" t="str">
        <f>IF(COUNTIF(U$311:U340,T341)=0,T341,"")</f>
        <v/>
      </c>
      <c r="V341" s="3" t="str">
        <f t="shared" si="179"/>
        <v>CHEST_ITEM_TYPE_T4_TANK,CHEST_ITEM_TYPE_T4_SHARD,CHEST_ITEM_TYPE_T2_PART</v>
      </c>
      <c r="W341" s="13" t="str">
        <f t="shared" si="174"/>
        <v/>
      </c>
      <c r="X341" s="3" t="str">
        <f t="shared" si="175"/>
        <v/>
      </c>
      <c r="Y341" s="3" t="str">
        <f t="shared" si="180"/>
        <v>1.8%,30.8%,56.8%</v>
      </c>
    </row>
    <row r="342" spans="2:25" x14ac:dyDescent="0.3">
      <c r="B342" s="2">
        <f>数据源!BV374</f>
        <v>9</v>
      </c>
      <c r="C342" s="2" t="str">
        <f>数据源!BW374</f>
        <v>T2HP6</v>
      </c>
      <c r="D342" s="2" t="str">
        <f>数据源!BX374</f>
        <v>部件</v>
      </c>
      <c r="E342" s="2">
        <f>数据源!BY374</f>
        <v>64.40000000000002</v>
      </c>
      <c r="F342" s="2">
        <f>数据源!BZ374</f>
        <v>1</v>
      </c>
      <c r="G342" s="2">
        <f>数据源!CA374</f>
        <v>9.7000000000000003E-3</v>
      </c>
      <c r="H342" s="2">
        <f>数据源!CB374</f>
        <v>1.8074534161490678E-2</v>
      </c>
      <c r="I342" s="2">
        <f>数据源!CC374</f>
        <v>181</v>
      </c>
      <c r="J342" s="3">
        <f t="shared" si="168"/>
        <v>1</v>
      </c>
      <c r="K342" s="3">
        <f t="shared" si="169"/>
        <v>1</v>
      </c>
      <c r="L342" s="3" t="str">
        <f t="shared" si="172"/>
        <v>部件</v>
      </c>
      <c r="M342" s="3">
        <f t="shared" ca="1" si="173"/>
        <v>92206</v>
      </c>
      <c r="N342" s="3" t="str">
        <f t="shared" ca="1" si="176"/>
        <v>11411,12411,13411,11421,12421,11431,12431,51411,52411,53411,51421,52421,51431,52431,92001,92003,92005,92101,92103,92105,92201,92203,92205,92002,92004,92006,92102,92104,92106,92202,92204,92206</v>
      </c>
      <c r="O342" s="3" t="str">
        <f t="shared" si="177"/>
        <v>22,22,22,11,11,7,7,324,324,324,216,216,180,180,181,181,181,181,181,181,181,181,181,181,181,181,181,181,181,181,181,181</v>
      </c>
      <c r="P342" s="1" t="str">
        <f t="shared" si="178"/>
        <v>(1,1),(1,1),(1,1),(1,1),(1,1),(1,1),(1,1),(1,1),(1,1),(1,1),(1,1),(1,1),(1,1),(1,1),(1,1),(1,1),(1,1),(1,1),(1,1),(1,1),(1,1),(1,1),(1,1),(1,1),(1,1),(1,1),(1,1),(1,1),(1,1),(1,1),(1,1),(1,1)</v>
      </c>
      <c r="Q342" s="3" t="str">
        <f>IF(D342="坦克碎片",VLOOKUP(C342,道具信息!$N$2:$O$291,2,FALSE)&amp;"碎片",VLOOKUP(C342,道具信息!$N$2:$O$291,2,FALSE))</f>
        <v>T2部件</v>
      </c>
      <c r="R342" s="3">
        <f t="shared" si="170"/>
        <v>3258</v>
      </c>
      <c r="S342" s="11">
        <f t="shared" si="171"/>
        <v>0.56799999999999995</v>
      </c>
      <c r="T342" s="3" t="str">
        <f>VLOOKUP(Q342,道具信息!$Q$3:$S$20,2,FALSE)</f>
        <v>CHEST_ITEM_TYPE_T2_PART</v>
      </c>
      <c r="U342" s="3" t="str">
        <f>IF(COUNTIF(U$311:U341,T342)=0,T342,"")</f>
        <v/>
      </c>
      <c r="V342" s="3" t="str">
        <f t="shared" si="179"/>
        <v>CHEST_ITEM_TYPE_T4_TANK,CHEST_ITEM_TYPE_T4_SHARD,CHEST_ITEM_TYPE_T2_PART</v>
      </c>
      <c r="W342" s="13" t="str">
        <f t="shared" si="174"/>
        <v/>
      </c>
      <c r="X342" s="3" t="str">
        <f t="shared" si="175"/>
        <v/>
      </c>
      <c r="Y342" s="3" t="str">
        <f t="shared" si="180"/>
        <v>1.8%,30.8%,56.8%</v>
      </c>
    </row>
    <row r="343" spans="2:25" x14ac:dyDescent="0.3">
      <c r="B343" s="2">
        <f>数据源!BV375</f>
        <v>9</v>
      </c>
      <c r="C343" s="2" t="str">
        <f>数据源!BW375</f>
        <v>T3LP1</v>
      </c>
      <c r="D343" s="2" t="str">
        <f>数据源!BX375</f>
        <v>部件</v>
      </c>
      <c r="E343" s="2">
        <f>数据源!BY375</f>
        <v>387.6</v>
      </c>
      <c r="F343" s="2">
        <f>数据源!BZ375</f>
        <v>1</v>
      </c>
      <c r="G343" s="2">
        <f>数据源!CA375</f>
        <v>1.0100000000000001E-2</v>
      </c>
      <c r="H343" s="2">
        <f>数据源!CB375</f>
        <v>3.1269349845201243E-3</v>
      </c>
      <c r="I343" s="2">
        <f>数据源!CC375</f>
        <v>31</v>
      </c>
      <c r="J343" s="3">
        <f t="shared" si="168"/>
        <v>1</v>
      </c>
      <c r="K343" s="3">
        <f t="shared" si="169"/>
        <v>1</v>
      </c>
      <c r="L343" s="3" t="str">
        <f t="shared" si="172"/>
        <v>部件</v>
      </c>
      <c r="M343" s="3">
        <f t="shared" ca="1" si="173"/>
        <v>93001</v>
      </c>
      <c r="N343" s="3" t="str">
        <f t="shared" ca="1" si="176"/>
        <v>11411,12411,13411,11421,12421,11431,12431,51411,52411,53411,51421,52421,51431,52431,92001,92003,92005,92101,92103,92105,92201,92203,92205,92002,92004,92006,92102,92104,92106,92202,92204,92206,93001</v>
      </c>
      <c r="O343" s="3" t="str">
        <f t="shared" si="177"/>
        <v>22,22,22,11,11,7,7,324,324,324,216,216,180,180,181,181,181,181,181,181,181,181,181,181,181,181,181,181,181,181,181,181,31</v>
      </c>
      <c r="P343" s="1" t="str">
        <f t="shared" si="178"/>
        <v>(1,1),(1,1),(1,1),(1,1),(1,1),(1,1),(1,1),(1,1),(1,1),(1,1),(1,1),(1,1),(1,1),(1,1),(1,1),(1,1),(1,1),(1,1),(1,1),(1,1),(1,1),(1,1),(1,1),(1,1),(1,1),(1,1),(1,1),(1,1),(1,1),(1,1),(1,1),(1,1),(1,1)</v>
      </c>
      <c r="Q343" s="3" t="str">
        <f>IF(D343="坦克碎片",VLOOKUP(C343,道具信息!$N$2:$O$291,2,FALSE)&amp;"碎片",VLOOKUP(C343,道具信息!$N$2:$O$291,2,FALSE))</f>
        <v>T3部件</v>
      </c>
      <c r="R343" s="3">
        <f t="shared" ref="R343:R369" si="181">SUMIFS(I$3:I$445,Q$3:Q$445,Q343,B$3:B$445,B343)</f>
        <v>558</v>
      </c>
      <c r="S343" s="11">
        <f t="shared" ref="S343:S369" si="182">ROUND(R343/SUMIF(B$3:B$445,B343,I$3:I$445),3)</f>
        <v>9.7000000000000003E-2</v>
      </c>
      <c r="T343" s="3" t="str">
        <f>VLOOKUP(Q343,道具信息!$Q$3:$S$20,2,FALSE)</f>
        <v>CHEST_ITEM_TYPE_T3_PART</v>
      </c>
      <c r="U343" s="3" t="str">
        <f>IF(COUNTIF(U$311:U342,T343)=0,T343,"")</f>
        <v>CHEST_ITEM_TYPE_T3_PART</v>
      </c>
      <c r="V343" s="3" t="str">
        <f t="shared" si="179"/>
        <v>CHEST_ITEM_TYPE_T4_TANK,CHEST_ITEM_TYPE_T4_SHARD,CHEST_ITEM_TYPE_T2_PART,CHEST_ITEM_TYPE_T3_PART</v>
      </c>
      <c r="W343" s="13">
        <f t="shared" si="174"/>
        <v>9.7000000000000003E-2</v>
      </c>
      <c r="X343" s="3" t="str">
        <f t="shared" si="175"/>
        <v>9.7%</v>
      </c>
      <c r="Y343" s="3" t="str">
        <f t="shared" si="180"/>
        <v>1.8%,30.8%,56.8%,9.7%</v>
      </c>
    </row>
    <row r="344" spans="2:25" x14ac:dyDescent="0.3">
      <c r="B344" s="2">
        <f>数据源!BV376</f>
        <v>9</v>
      </c>
      <c r="C344" s="2" t="str">
        <f>数据源!BW376</f>
        <v>T3LP3</v>
      </c>
      <c r="D344" s="2" t="str">
        <f>数据源!BX376</f>
        <v>部件</v>
      </c>
      <c r="E344" s="2">
        <f>数据源!BY376</f>
        <v>387.6</v>
      </c>
      <c r="F344" s="2">
        <f>数据源!BZ376</f>
        <v>1</v>
      </c>
      <c r="G344" s="2">
        <f>数据源!CA376</f>
        <v>1.0100000000000001E-2</v>
      </c>
      <c r="H344" s="2">
        <f>数据源!CB376</f>
        <v>3.1269349845201243E-3</v>
      </c>
      <c r="I344" s="2">
        <f>数据源!CC376</f>
        <v>31</v>
      </c>
      <c r="J344" s="3">
        <f t="shared" si="168"/>
        <v>1</v>
      </c>
      <c r="K344" s="3">
        <f t="shared" si="169"/>
        <v>1</v>
      </c>
      <c r="L344" s="3" t="str">
        <f t="shared" si="172"/>
        <v>部件</v>
      </c>
      <c r="M344" s="3">
        <f t="shared" ca="1" si="173"/>
        <v>93003</v>
      </c>
      <c r="N344" s="3" t="str">
        <f t="shared" ca="1" si="176"/>
        <v>11411,12411,13411,11421,12421,11431,12431,51411,52411,53411,51421,52421,51431,52431,92001,92003,92005,92101,92103,92105,92201,92203,92205,92002,92004,92006,92102,92104,92106,92202,92204,92206,93001,93003</v>
      </c>
      <c r="O344" s="3" t="str">
        <f t="shared" si="177"/>
        <v>22,22,22,11,11,7,7,324,324,324,216,216,180,180,181,181,181,181,181,181,181,181,181,181,181,181,181,181,181,181,181,181,31,31</v>
      </c>
      <c r="P344" s="1" t="str">
        <f t="shared" si="178"/>
        <v>(1,1),(1,1),(1,1),(1,1),(1,1),(1,1),(1,1),(1,1),(1,1),(1,1),(1,1),(1,1),(1,1),(1,1),(1,1),(1,1),(1,1),(1,1),(1,1),(1,1),(1,1),(1,1),(1,1),(1,1),(1,1),(1,1),(1,1),(1,1),(1,1),(1,1),(1,1),(1,1),(1,1),(1,1)</v>
      </c>
      <c r="Q344" s="3" t="str">
        <f>IF(D344="坦克碎片",VLOOKUP(C344,道具信息!$N$2:$O$291,2,FALSE)&amp;"碎片",VLOOKUP(C344,道具信息!$N$2:$O$291,2,FALSE))</f>
        <v>T3部件</v>
      </c>
      <c r="R344" s="3">
        <f t="shared" si="181"/>
        <v>558</v>
      </c>
      <c r="S344" s="11">
        <f t="shared" si="182"/>
        <v>9.7000000000000003E-2</v>
      </c>
      <c r="T344" s="3" t="str">
        <f>VLOOKUP(Q344,道具信息!$Q$3:$S$20,2,FALSE)</f>
        <v>CHEST_ITEM_TYPE_T3_PART</v>
      </c>
      <c r="U344" s="3" t="str">
        <f>IF(COUNTIF(U$311:U343,T344)=0,T344,"")</f>
        <v/>
      </c>
      <c r="V344" s="3" t="str">
        <f t="shared" si="179"/>
        <v>CHEST_ITEM_TYPE_T4_TANK,CHEST_ITEM_TYPE_T4_SHARD,CHEST_ITEM_TYPE_T2_PART,CHEST_ITEM_TYPE_T3_PART</v>
      </c>
      <c r="W344" s="13" t="str">
        <f t="shared" si="174"/>
        <v/>
      </c>
      <c r="X344" s="3" t="str">
        <f t="shared" si="175"/>
        <v/>
      </c>
      <c r="Y344" s="3" t="str">
        <f t="shared" si="180"/>
        <v>1.8%,30.8%,56.8%,9.7%</v>
      </c>
    </row>
    <row r="345" spans="2:25" x14ac:dyDescent="0.3">
      <c r="B345" s="2">
        <f>数据源!BV377</f>
        <v>9</v>
      </c>
      <c r="C345" s="2" t="str">
        <f>数据源!BW377</f>
        <v>T3LP5</v>
      </c>
      <c r="D345" s="2" t="str">
        <f>数据源!BX377</f>
        <v>部件</v>
      </c>
      <c r="E345" s="2">
        <f>数据源!BY377</f>
        <v>387.6</v>
      </c>
      <c r="F345" s="2">
        <f>数据源!BZ377</f>
        <v>1</v>
      </c>
      <c r="G345" s="2">
        <f>数据源!CA377</f>
        <v>1.0100000000000001E-2</v>
      </c>
      <c r="H345" s="2">
        <f>数据源!CB377</f>
        <v>3.1269349845201243E-3</v>
      </c>
      <c r="I345" s="2">
        <f>数据源!CC377</f>
        <v>31</v>
      </c>
      <c r="J345" s="3">
        <f t="shared" si="168"/>
        <v>1</v>
      </c>
      <c r="K345" s="3">
        <f t="shared" si="169"/>
        <v>1</v>
      </c>
      <c r="L345" s="3" t="str">
        <f t="shared" si="172"/>
        <v>部件</v>
      </c>
      <c r="M345" s="3">
        <f t="shared" ca="1" si="173"/>
        <v>93005</v>
      </c>
      <c r="N345" s="3" t="str">
        <f t="shared" ca="1" si="176"/>
        <v>11411,12411,13411,11421,12421,11431,12431,51411,52411,53411,51421,52421,51431,52431,92001,92003,92005,92101,92103,92105,92201,92203,92205,92002,92004,92006,92102,92104,92106,92202,92204,92206,93001,93003,93005</v>
      </c>
      <c r="O345" s="3" t="str">
        <f t="shared" si="177"/>
        <v>22,22,22,11,11,7,7,324,324,324,216,216,180,180,181,181,181,181,181,181,181,181,181,181,181,181,181,181,181,181,181,181,31,31,31</v>
      </c>
      <c r="P345" s="1" t="str">
        <f t="shared" si="178"/>
        <v>(1,1),(1,1),(1,1),(1,1),(1,1),(1,1),(1,1),(1,1),(1,1),(1,1),(1,1),(1,1),(1,1),(1,1),(1,1),(1,1),(1,1),(1,1),(1,1),(1,1),(1,1),(1,1),(1,1),(1,1),(1,1),(1,1),(1,1),(1,1),(1,1),(1,1),(1,1),(1,1),(1,1),(1,1),(1,1)</v>
      </c>
      <c r="Q345" s="3" t="str">
        <f>IF(D345="坦克碎片",VLOOKUP(C345,道具信息!$N$2:$O$291,2,FALSE)&amp;"碎片",VLOOKUP(C345,道具信息!$N$2:$O$291,2,FALSE))</f>
        <v>T3部件</v>
      </c>
      <c r="R345" s="3">
        <f t="shared" si="181"/>
        <v>558</v>
      </c>
      <c r="S345" s="11">
        <f t="shared" si="182"/>
        <v>9.7000000000000003E-2</v>
      </c>
      <c r="T345" s="3" t="str">
        <f>VLOOKUP(Q345,道具信息!$Q$3:$S$20,2,FALSE)</f>
        <v>CHEST_ITEM_TYPE_T3_PART</v>
      </c>
      <c r="U345" s="3" t="str">
        <f>IF(COUNTIF(U$311:U344,T345)=0,T345,"")</f>
        <v/>
      </c>
      <c r="V345" s="3" t="str">
        <f t="shared" si="179"/>
        <v>CHEST_ITEM_TYPE_T4_TANK,CHEST_ITEM_TYPE_T4_SHARD,CHEST_ITEM_TYPE_T2_PART,CHEST_ITEM_TYPE_T3_PART</v>
      </c>
      <c r="W345" s="13" t="str">
        <f t="shared" si="174"/>
        <v/>
      </c>
      <c r="X345" s="3" t="str">
        <f t="shared" si="175"/>
        <v/>
      </c>
      <c r="Y345" s="3" t="str">
        <f t="shared" si="180"/>
        <v>1.8%,30.8%,56.8%,9.7%</v>
      </c>
    </row>
    <row r="346" spans="2:25" x14ac:dyDescent="0.3">
      <c r="B346" s="2">
        <f>数据源!BV378</f>
        <v>9</v>
      </c>
      <c r="C346" s="2" t="str">
        <f>数据源!BW378</f>
        <v>T3MP1</v>
      </c>
      <c r="D346" s="2" t="str">
        <f>数据源!BX378</f>
        <v>部件</v>
      </c>
      <c r="E346" s="2">
        <f>数据源!BY378</f>
        <v>387.6</v>
      </c>
      <c r="F346" s="2">
        <f>数据源!BZ378</f>
        <v>1</v>
      </c>
      <c r="G346" s="2">
        <f>数据源!CA378</f>
        <v>1.0100000000000001E-2</v>
      </c>
      <c r="H346" s="2">
        <f>数据源!CB378</f>
        <v>3.1269349845201243E-3</v>
      </c>
      <c r="I346" s="2">
        <f>数据源!CC378</f>
        <v>31</v>
      </c>
      <c r="J346" s="3">
        <f t="shared" si="168"/>
        <v>1</v>
      </c>
      <c r="K346" s="3">
        <f t="shared" si="169"/>
        <v>1</v>
      </c>
      <c r="L346" s="3" t="str">
        <f t="shared" si="172"/>
        <v>部件</v>
      </c>
      <c r="M346" s="3">
        <f t="shared" ca="1" si="173"/>
        <v>93101</v>
      </c>
      <c r="N346" s="3" t="str">
        <f t="shared" ca="1" si="176"/>
        <v>11411,12411,13411,11421,12421,11431,12431,51411,52411,53411,51421,52421,51431,52431,92001,92003,92005,92101,92103,92105,92201,92203,92205,92002,92004,92006,92102,92104,92106,92202,92204,92206,93001,93003,93005,93101</v>
      </c>
      <c r="O346" s="3" t="str">
        <f t="shared" si="177"/>
        <v>22,22,22,11,11,7,7,324,324,324,216,216,180,180,181,181,181,181,181,181,181,181,181,181,181,181,181,181,181,181,181,181,31,31,31,31</v>
      </c>
      <c r="P346" s="1" t="str">
        <f t="shared" si="178"/>
        <v>(1,1),(1,1),(1,1),(1,1),(1,1),(1,1),(1,1),(1,1),(1,1),(1,1),(1,1),(1,1),(1,1),(1,1),(1,1),(1,1),(1,1),(1,1),(1,1),(1,1),(1,1),(1,1),(1,1),(1,1),(1,1),(1,1),(1,1),(1,1),(1,1),(1,1),(1,1),(1,1),(1,1),(1,1),(1,1),(1,1)</v>
      </c>
      <c r="Q346" s="3" t="str">
        <f>IF(D346="坦克碎片",VLOOKUP(C346,道具信息!$N$2:$O$291,2,FALSE)&amp;"碎片",VLOOKUP(C346,道具信息!$N$2:$O$291,2,FALSE))</f>
        <v>T3部件</v>
      </c>
      <c r="R346" s="3">
        <f t="shared" si="181"/>
        <v>558</v>
      </c>
      <c r="S346" s="11">
        <f t="shared" si="182"/>
        <v>9.7000000000000003E-2</v>
      </c>
      <c r="T346" s="3" t="str">
        <f>VLOOKUP(Q346,道具信息!$Q$3:$S$20,2,FALSE)</f>
        <v>CHEST_ITEM_TYPE_T3_PART</v>
      </c>
      <c r="U346" s="3" t="str">
        <f>IF(COUNTIF(U$311:U345,T346)=0,T346,"")</f>
        <v/>
      </c>
      <c r="V346" s="3" t="str">
        <f t="shared" si="179"/>
        <v>CHEST_ITEM_TYPE_T4_TANK,CHEST_ITEM_TYPE_T4_SHARD,CHEST_ITEM_TYPE_T2_PART,CHEST_ITEM_TYPE_T3_PART</v>
      </c>
      <c r="W346" s="13" t="str">
        <f t="shared" si="174"/>
        <v/>
      </c>
      <c r="X346" s="3" t="str">
        <f t="shared" si="175"/>
        <v/>
      </c>
      <c r="Y346" s="3" t="str">
        <f t="shared" si="180"/>
        <v>1.8%,30.8%,56.8%,9.7%</v>
      </c>
    </row>
    <row r="347" spans="2:25" x14ac:dyDescent="0.3">
      <c r="B347" s="2">
        <f>数据源!BV379</f>
        <v>9</v>
      </c>
      <c r="C347" s="2" t="str">
        <f>数据源!BW379</f>
        <v>T3MP3</v>
      </c>
      <c r="D347" s="2" t="str">
        <f>数据源!BX379</f>
        <v>部件</v>
      </c>
      <c r="E347" s="2">
        <f>数据源!BY379</f>
        <v>387.6</v>
      </c>
      <c r="F347" s="2">
        <f>数据源!BZ379</f>
        <v>1</v>
      </c>
      <c r="G347" s="2">
        <f>数据源!CA379</f>
        <v>1.0100000000000001E-2</v>
      </c>
      <c r="H347" s="2">
        <f>数据源!CB379</f>
        <v>3.1269349845201243E-3</v>
      </c>
      <c r="I347" s="2">
        <f>数据源!CC379</f>
        <v>31</v>
      </c>
      <c r="J347" s="3">
        <f t="shared" si="168"/>
        <v>1</v>
      </c>
      <c r="K347" s="3">
        <f t="shared" si="169"/>
        <v>1</v>
      </c>
      <c r="L347" s="3" t="str">
        <f t="shared" si="172"/>
        <v>部件</v>
      </c>
      <c r="M347" s="3">
        <f t="shared" ca="1" si="173"/>
        <v>93103</v>
      </c>
      <c r="N347" s="3" t="str">
        <f t="shared" ca="1" si="176"/>
        <v>11411,12411,13411,11421,12421,11431,12431,51411,52411,53411,51421,52421,51431,52431,92001,92003,92005,92101,92103,92105,92201,92203,92205,92002,92004,92006,92102,92104,92106,92202,92204,92206,93001,93003,93005,93101,93103</v>
      </c>
      <c r="O347" s="3" t="str">
        <f t="shared" si="177"/>
        <v>22,22,22,11,11,7,7,324,324,324,216,216,180,180,181,181,181,181,181,181,181,181,181,181,181,181,181,181,181,181,181,181,31,31,31,31,31</v>
      </c>
      <c r="P347" s="1" t="str">
        <f t="shared" si="178"/>
        <v>(1,1),(1,1),(1,1),(1,1),(1,1),(1,1),(1,1),(1,1),(1,1),(1,1),(1,1),(1,1),(1,1),(1,1),(1,1),(1,1),(1,1),(1,1),(1,1),(1,1),(1,1),(1,1),(1,1),(1,1),(1,1),(1,1),(1,1),(1,1),(1,1),(1,1),(1,1),(1,1),(1,1),(1,1),(1,1),(1,1),(1,1)</v>
      </c>
      <c r="Q347" s="3" t="str">
        <f>IF(D347="坦克碎片",VLOOKUP(C347,道具信息!$N$2:$O$291,2,FALSE)&amp;"碎片",VLOOKUP(C347,道具信息!$N$2:$O$291,2,FALSE))</f>
        <v>T3部件</v>
      </c>
      <c r="R347" s="3">
        <f t="shared" si="181"/>
        <v>558</v>
      </c>
      <c r="S347" s="11">
        <f t="shared" si="182"/>
        <v>9.7000000000000003E-2</v>
      </c>
      <c r="T347" s="3" t="str">
        <f>VLOOKUP(Q347,道具信息!$Q$3:$S$20,2,FALSE)</f>
        <v>CHEST_ITEM_TYPE_T3_PART</v>
      </c>
      <c r="U347" s="3" t="str">
        <f>IF(COUNTIF(U$311:U346,T347)=0,T347,"")</f>
        <v/>
      </c>
      <c r="V347" s="3" t="str">
        <f t="shared" si="179"/>
        <v>CHEST_ITEM_TYPE_T4_TANK,CHEST_ITEM_TYPE_T4_SHARD,CHEST_ITEM_TYPE_T2_PART,CHEST_ITEM_TYPE_T3_PART</v>
      </c>
      <c r="W347" s="13" t="str">
        <f t="shared" si="174"/>
        <v/>
      </c>
      <c r="X347" s="3" t="str">
        <f t="shared" si="175"/>
        <v/>
      </c>
      <c r="Y347" s="3" t="str">
        <f t="shared" si="180"/>
        <v>1.8%,30.8%,56.8%,9.7%</v>
      </c>
    </row>
    <row r="348" spans="2:25" x14ac:dyDescent="0.3">
      <c r="B348" s="2">
        <f>数据源!BV380</f>
        <v>9</v>
      </c>
      <c r="C348" s="2" t="str">
        <f>数据源!BW380</f>
        <v>T3MP5</v>
      </c>
      <c r="D348" s="2" t="str">
        <f>数据源!BX380</f>
        <v>部件</v>
      </c>
      <c r="E348" s="2">
        <f>数据源!BY380</f>
        <v>387.6</v>
      </c>
      <c r="F348" s="2">
        <f>数据源!BZ380</f>
        <v>1</v>
      </c>
      <c r="G348" s="2">
        <f>数据源!CA380</f>
        <v>1.0100000000000001E-2</v>
      </c>
      <c r="H348" s="2">
        <f>数据源!CB380</f>
        <v>3.1269349845201243E-3</v>
      </c>
      <c r="I348" s="2">
        <f>数据源!CC380</f>
        <v>31</v>
      </c>
      <c r="J348" s="3">
        <f t="shared" si="168"/>
        <v>1</v>
      </c>
      <c r="K348" s="3">
        <f t="shared" si="169"/>
        <v>1</v>
      </c>
      <c r="L348" s="3" t="str">
        <f t="shared" si="172"/>
        <v>部件</v>
      </c>
      <c r="M348" s="3">
        <f t="shared" ca="1" si="173"/>
        <v>93105</v>
      </c>
      <c r="N348" s="3" t="str">
        <f t="shared" ca="1" si="176"/>
        <v>11411,12411,13411,11421,12421,11431,12431,51411,52411,53411,51421,52421,51431,52431,92001,92003,92005,92101,92103,92105,92201,92203,92205,92002,92004,92006,92102,92104,92106,92202,92204,92206,93001,93003,93005,93101,93103,93105</v>
      </c>
      <c r="O348" s="3" t="str">
        <f t="shared" si="177"/>
        <v>22,22,22,11,11,7,7,324,324,324,216,216,180,180,181,181,181,181,181,181,181,181,181,181,181,181,181,181,181,181,181,181,31,31,31,31,31,31</v>
      </c>
      <c r="P348" s="1" t="str">
        <f t="shared" si="178"/>
        <v>(1,1),(1,1),(1,1),(1,1),(1,1),(1,1),(1,1),(1,1),(1,1),(1,1),(1,1),(1,1),(1,1),(1,1),(1,1),(1,1),(1,1),(1,1),(1,1),(1,1),(1,1),(1,1),(1,1),(1,1),(1,1),(1,1),(1,1),(1,1),(1,1),(1,1),(1,1),(1,1),(1,1),(1,1),(1,1),(1,1),(1,1),(1,1)</v>
      </c>
      <c r="Q348" s="3" t="str">
        <f>IF(D348="坦克碎片",VLOOKUP(C348,道具信息!$N$2:$O$291,2,FALSE)&amp;"碎片",VLOOKUP(C348,道具信息!$N$2:$O$291,2,FALSE))</f>
        <v>T3部件</v>
      </c>
      <c r="R348" s="3">
        <f t="shared" si="181"/>
        <v>558</v>
      </c>
      <c r="S348" s="11">
        <f t="shared" si="182"/>
        <v>9.7000000000000003E-2</v>
      </c>
      <c r="T348" s="3" t="str">
        <f>VLOOKUP(Q348,道具信息!$Q$3:$S$20,2,FALSE)</f>
        <v>CHEST_ITEM_TYPE_T3_PART</v>
      </c>
      <c r="U348" s="3" t="str">
        <f>IF(COUNTIF(U$311:U347,T348)=0,T348,"")</f>
        <v/>
      </c>
      <c r="V348" s="3" t="str">
        <f t="shared" si="179"/>
        <v>CHEST_ITEM_TYPE_T4_TANK,CHEST_ITEM_TYPE_T4_SHARD,CHEST_ITEM_TYPE_T2_PART,CHEST_ITEM_TYPE_T3_PART</v>
      </c>
      <c r="W348" s="13" t="str">
        <f t="shared" si="174"/>
        <v/>
      </c>
      <c r="X348" s="3" t="str">
        <f t="shared" si="175"/>
        <v/>
      </c>
      <c r="Y348" s="3" t="str">
        <f t="shared" si="180"/>
        <v>1.8%,30.8%,56.8%,9.7%</v>
      </c>
    </row>
    <row r="349" spans="2:25" x14ac:dyDescent="0.3">
      <c r="B349" s="2">
        <f>数据源!BV381</f>
        <v>9</v>
      </c>
      <c r="C349" s="2" t="str">
        <f>数据源!BW381</f>
        <v>T3HP1</v>
      </c>
      <c r="D349" s="2" t="str">
        <f>数据源!BX381</f>
        <v>部件</v>
      </c>
      <c r="E349" s="2">
        <f>数据源!BY381</f>
        <v>387.6</v>
      </c>
      <c r="F349" s="2">
        <f>数据源!BZ381</f>
        <v>1</v>
      </c>
      <c r="G349" s="2">
        <f>数据源!CA381</f>
        <v>1.0100000000000001E-2</v>
      </c>
      <c r="H349" s="2">
        <f>数据源!CB381</f>
        <v>3.1269349845201243E-3</v>
      </c>
      <c r="I349" s="2">
        <f>数据源!CC381</f>
        <v>31</v>
      </c>
      <c r="J349" s="3">
        <f t="shared" si="168"/>
        <v>1</v>
      </c>
      <c r="K349" s="3">
        <f t="shared" si="169"/>
        <v>1</v>
      </c>
      <c r="L349" s="3" t="str">
        <f t="shared" si="172"/>
        <v>部件</v>
      </c>
      <c r="M349" s="3">
        <f t="shared" ca="1" si="173"/>
        <v>93201</v>
      </c>
      <c r="N349" s="3" t="str">
        <f t="shared" ca="1" si="176"/>
        <v>11411,12411,13411,11421,12421,11431,12431,51411,52411,53411,51421,52421,51431,52431,92001,92003,92005,92101,92103,92105,92201,92203,92205,92002,92004,92006,92102,92104,92106,92202,92204,92206,93001,93003,93005,93101,93103,93105,93201</v>
      </c>
      <c r="O349" s="3" t="str">
        <f t="shared" si="177"/>
        <v>22,22,22,11,11,7,7,324,324,324,216,216,180,180,181,181,181,181,181,181,181,181,181,181,181,181,181,181,181,181,181,181,31,31,31,31,31,31,31</v>
      </c>
      <c r="P349" s="1" t="str">
        <f t="shared" si="178"/>
        <v>(1,1),(1,1),(1,1),(1,1),(1,1),(1,1),(1,1),(1,1),(1,1),(1,1),(1,1),(1,1),(1,1),(1,1),(1,1),(1,1),(1,1),(1,1),(1,1),(1,1),(1,1),(1,1),(1,1),(1,1),(1,1),(1,1),(1,1),(1,1),(1,1),(1,1),(1,1),(1,1),(1,1),(1,1),(1,1),(1,1),(1,1),(1,1),(1,1)</v>
      </c>
      <c r="Q349" s="3" t="str">
        <f>IF(D349="坦克碎片",VLOOKUP(C349,道具信息!$N$2:$O$291,2,FALSE)&amp;"碎片",VLOOKUP(C349,道具信息!$N$2:$O$291,2,FALSE))</f>
        <v>T3部件</v>
      </c>
      <c r="R349" s="3">
        <f t="shared" si="181"/>
        <v>558</v>
      </c>
      <c r="S349" s="11">
        <f t="shared" si="182"/>
        <v>9.7000000000000003E-2</v>
      </c>
      <c r="T349" s="3" t="str">
        <f>VLOOKUP(Q349,道具信息!$Q$3:$S$20,2,FALSE)</f>
        <v>CHEST_ITEM_TYPE_T3_PART</v>
      </c>
      <c r="U349" s="3" t="str">
        <f>IF(COUNTIF(U$311:U348,T349)=0,T349,"")</f>
        <v/>
      </c>
      <c r="V349" s="3" t="str">
        <f t="shared" si="179"/>
        <v>CHEST_ITEM_TYPE_T4_TANK,CHEST_ITEM_TYPE_T4_SHARD,CHEST_ITEM_TYPE_T2_PART,CHEST_ITEM_TYPE_T3_PART</v>
      </c>
      <c r="W349" s="13" t="str">
        <f t="shared" si="174"/>
        <v/>
      </c>
      <c r="X349" s="3" t="str">
        <f t="shared" si="175"/>
        <v/>
      </c>
      <c r="Y349" s="3" t="str">
        <f t="shared" si="180"/>
        <v>1.8%,30.8%,56.8%,9.7%</v>
      </c>
    </row>
    <row r="350" spans="2:25" x14ac:dyDescent="0.3">
      <c r="B350" s="2">
        <f>数据源!BV382</f>
        <v>9</v>
      </c>
      <c r="C350" s="2" t="str">
        <f>数据源!BW382</f>
        <v>T3HP3</v>
      </c>
      <c r="D350" s="2" t="str">
        <f>数据源!BX382</f>
        <v>部件</v>
      </c>
      <c r="E350" s="2">
        <f>数据源!BY382</f>
        <v>387.6</v>
      </c>
      <c r="F350" s="2">
        <f>数据源!BZ382</f>
        <v>1</v>
      </c>
      <c r="G350" s="2">
        <f>数据源!CA382</f>
        <v>1.0100000000000001E-2</v>
      </c>
      <c r="H350" s="2">
        <f>数据源!CB382</f>
        <v>3.1269349845201243E-3</v>
      </c>
      <c r="I350" s="2">
        <f>数据源!CC382</f>
        <v>31</v>
      </c>
      <c r="J350" s="3">
        <f t="shared" si="168"/>
        <v>1</v>
      </c>
      <c r="K350" s="3">
        <f t="shared" si="169"/>
        <v>1</v>
      </c>
      <c r="L350" s="3" t="str">
        <f t="shared" si="172"/>
        <v>部件</v>
      </c>
      <c r="M350" s="3">
        <f t="shared" ca="1" si="173"/>
        <v>93203</v>
      </c>
      <c r="N350" s="3" t="str">
        <f t="shared" ca="1" si="176"/>
        <v>11411,12411,13411,11421,12421,11431,12431,51411,52411,53411,51421,52421,51431,52431,92001,92003,92005,92101,92103,92105,92201,92203,92205,92002,92004,92006,92102,92104,92106,92202,92204,92206,93001,93003,93005,93101,93103,93105,93201,93203</v>
      </c>
      <c r="O350" s="3" t="str">
        <f t="shared" si="177"/>
        <v>22,22,22,11,11,7,7,324,324,324,216,216,180,180,181,181,181,181,181,181,181,181,181,181,181,181,181,181,181,181,181,181,31,31,31,31,31,31,31,31</v>
      </c>
      <c r="P350" s="1" t="str">
        <f t="shared" si="178"/>
        <v>(1,1),(1,1),(1,1),(1,1),(1,1),(1,1),(1,1),(1,1),(1,1),(1,1),(1,1),(1,1),(1,1),(1,1),(1,1),(1,1),(1,1),(1,1),(1,1),(1,1),(1,1),(1,1),(1,1),(1,1),(1,1),(1,1),(1,1),(1,1),(1,1),(1,1),(1,1),(1,1),(1,1),(1,1),(1,1),(1,1),(1,1),(1,1),(1,1),(1,1)</v>
      </c>
      <c r="Q350" s="3" t="str">
        <f>IF(D350="坦克碎片",VLOOKUP(C350,道具信息!$N$2:$O$291,2,FALSE)&amp;"碎片",VLOOKUP(C350,道具信息!$N$2:$O$291,2,FALSE))</f>
        <v>T3部件</v>
      </c>
      <c r="R350" s="3">
        <f t="shared" si="181"/>
        <v>558</v>
      </c>
      <c r="S350" s="11">
        <f t="shared" si="182"/>
        <v>9.7000000000000003E-2</v>
      </c>
      <c r="T350" s="3" t="str">
        <f>VLOOKUP(Q350,道具信息!$Q$3:$S$20,2,FALSE)</f>
        <v>CHEST_ITEM_TYPE_T3_PART</v>
      </c>
      <c r="U350" s="3" t="str">
        <f>IF(COUNTIF(U$311:U349,T350)=0,T350,"")</f>
        <v/>
      </c>
      <c r="V350" s="3" t="str">
        <f t="shared" si="179"/>
        <v>CHEST_ITEM_TYPE_T4_TANK,CHEST_ITEM_TYPE_T4_SHARD,CHEST_ITEM_TYPE_T2_PART,CHEST_ITEM_TYPE_T3_PART</v>
      </c>
      <c r="W350" s="13" t="str">
        <f t="shared" si="174"/>
        <v/>
      </c>
      <c r="X350" s="3" t="str">
        <f t="shared" si="175"/>
        <v/>
      </c>
      <c r="Y350" s="3" t="str">
        <f t="shared" si="180"/>
        <v>1.8%,30.8%,56.8%,9.7%</v>
      </c>
    </row>
    <row r="351" spans="2:25" x14ac:dyDescent="0.3">
      <c r="B351" s="2">
        <f>数据源!BV383</f>
        <v>9</v>
      </c>
      <c r="C351" s="2" t="str">
        <f>数据源!BW383</f>
        <v>T3HP5</v>
      </c>
      <c r="D351" s="2" t="str">
        <f>数据源!BX383</f>
        <v>部件</v>
      </c>
      <c r="E351" s="2">
        <f>数据源!BY383</f>
        <v>387.6</v>
      </c>
      <c r="F351" s="2">
        <f>数据源!BZ383</f>
        <v>1</v>
      </c>
      <c r="G351" s="2">
        <f>数据源!CA383</f>
        <v>1.0100000000000001E-2</v>
      </c>
      <c r="H351" s="2">
        <f>数据源!CB383</f>
        <v>3.1269349845201243E-3</v>
      </c>
      <c r="I351" s="2">
        <f>数据源!CC383</f>
        <v>31</v>
      </c>
      <c r="J351" s="3">
        <f t="shared" si="168"/>
        <v>1</v>
      </c>
      <c r="K351" s="3">
        <f t="shared" si="169"/>
        <v>1</v>
      </c>
      <c r="L351" s="3" t="str">
        <f t="shared" si="172"/>
        <v>部件</v>
      </c>
      <c r="M351" s="3">
        <f t="shared" ca="1" si="173"/>
        <v>93205</v>
      </c>
      <c r="N351" s="3" t="str">
        <f t="shared" ca="1" si="176"/>
        <v>11411,12411,13411,11421,12421,11431,12431,51411,52411,53411,51421,52421,51431,52431,92001,92003,92005,92101,92103,92105,92201,92203,92205,92002,92004,92006,92102,92104,92106,92202,92204,92206,93001,93003,93005,93101,93103,93105,93201,93203,93205</v>
      </c>
      <c r="O351" s="3" t="str">
        <f t="shared" si="177"/>
        <v>22,22,22,11,11,7,7,324,324,324,216,216,180,180,181,181,181,181,181,181,181,181,181,181,181,181,181,181,181,181,181,181,31,31,31,31,31,31,31,31,31</v>
      </c>
      <c r="P351" s="1" t="str">
        <f t="shared" si="178"/>
        <v>(1,1),(1,1),(1,1),(1,1),(1,1),(1,1),(1,1),(1,1),(1,1),(1,1),(1,1),(1,1),(1,1),(1,1),(1,1),(1,1),(1,1),(1,1),(1,1),(1,1),(1,1),(1,1),(1,1),(1,1),(1,1),(1,1),(1,1),(1,1),(1,1),(1,1),(1,1),(1,1),(1,1),(1,1),(1,1),(1,1),(1,1),(1,1),(1,1),(1,1),(1,1)</v>
      </c>
      <c r="Q351" s="3" t="str">
        <f>IF(D351="坦克碎片",VLOOKUP(C351,道具信息!$N$2:$O$291,2,FALSE)&amp;"碎片",VLOOKUP(C351,道具信息!$N$2:$O$291,2,FALSE))</f>
        <v>T3部件</v>
      </c>
      <c r="R351" s="3">
        <f t="shared" si="181"/>
        <v>558</v>
      </c>
      <c r="S351" s="11">
        <f t="shared" si="182"/>
        <v>9.7000000000000003E-2</v>
      </c>
      <c r="T351" s="3" t="str">
        <f>VLOOKUP(Q351,道具信息!$Q$3:$S$20,2,FALSE)</f>
        <v>CHEST_ITEM_TYPE_T3_PART</v>
      </c>
      <c r="U351" s="3" t="str">
        <f>IF(COUNTIF(U$311:U350,T351)=0,T351,"")</f>
        <v/>
      </c>
      <c r="V351" s="3" t="str">
        <f t="shared" si="179"/>
        <v>CHEST_ITEM_TYPE_T4_TANK,CHEST_ITEM_TYPE_T4_SHARD,CHEST_ITEM_TYPE_T2_PART,CHEST_ITEM_TYPE_T3_PART</v>
      </c>
      <c r="W351" s="13" t="str">
        <f t="shared" si="174"/>
        <v/>
      </c>
      <c r="X351" s="3" t="str">
        <f t="shared" si="175"/>
        <v/>
      </c>
      <c r="Y351" s="3" t="str">
        <f t="shared" si="180"/>
        <v>1.8%,30.8%,56.8%,9.7%</v>
      </c>
    </row>
    <row r="352" spans="2:25" x14ac:dyDescent="0.3">
      <c r="B352" s="2">
        <f>数据源!BV384</f>
        <v>9</v>
      </c>
      <c r="C352" s="2" t="str">
        <f>数据源!BW384</f>
        <v>T3LP2</v>
      </c>
      <c r="D352" s="2" t="str">
        <f>数据源!BX384</f>
        <v>部件</v>
      </c>
      <c r="E352" s="2">
        <f>数据源!BY384</f>
        <v>387.6</v>
      </c>
      <c r="F352" s="2">
        <f>数据源!BZ384</f>
        <v>1</v>
      </c>
      <c r="G352" s="2">
        <f>数据源!CA384</f>
        <v>1.0100000000000001E-2</v>
      </c>
      <c r="H352" s="2">
        <f>数据源!CB384</f>
        <v>3.1269349845201243E-3</v>
      </c>
      <c r="I352" s="2">
        <f>数据源!CC384</f>
        <v>31</v>
      </c>
      <c r="J352" s="3">
        <f t="shared" si="168"/>
        <v>1</v>
      </c>
      <c r="K352" s="3">
        <f t="shared" si="169"/>
        <v>1</v>
      </c>
      <c r="L352" s="3" t="str">
        <f t="shared" si="172"/>
        <v>部件</v>
      </c>
      <c r="M352" s="3">
        <f t="shared" ca="1" si="173"/>
        <v>93002</v>
      </c>
      <c r="N352" s="3" t="str">
        <f t="shared" ca="1" si="176"/>
        <v>11411,12411,13411,11421,12421,11431,12431,51411,52411,53411,51421,52421,51431,52431,92001,92003,92005,92101,92103,92105,92201,92203,92205,92002,92004,92006,92102,92104,92106,92202,92204,92206,93001,93003,93005,93101,93103,93105,93201,93203,93205,93002</v>
      </c>
      <c r="O352" s="3" t="str">
        <f t="shared" si="177"/>
        <v>22,22,22,11,11,7,7,324,324,324,216,216,180,180,181,181,181,181,181,181,181,181,181,181,181,181,181,181,181,181,181,181,31,31,31,31,31,31,31,31,31,31</v>
      </c>
      <c r="P352" s="1" t="str">
        <f t="shared" si="178"/>
        <v>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2" s="3" t="str">
        <f>IF(D352="坦克碎片",VLOOKUP(C352,道具信息!$N$2:$O$291,2,FALSE)&amp;"碎片",VLOOKUP(C352,道具信息!$N$2:$O$291,2,FALSE))</f>
        <v>T3部件</v>
      </c>
      <c r="R352" s="3">
        <f t="shared" si="181"/>
        <v>558</v>
      </c>
      <c r="S352" s="11">
        <f t="shared" si="182"/>
        <v>9.7000000000000003E-2</v>
      </c>
      <c r="T352" s="3" t="str">
        <f>VLOOKUP(Q352,道具信息!$Q$3:$S$20,2,FALSE)</f>
        <v>CHEST_ITEM_TYPE_T3_PART</v>
      </c>
      <c r="U352" s="3" t="str">
        <f>IF(COUNTIF(U$311:U351,T352)=0,T352,"")</f>
        <v/>
      </c>
      <c r="V352" s="3" t="str">
        <f t="shared" si="179"/>
        <v>CHEST_ITEM_TYPE_T4_TANK,CHEST_ITEM_TYPE_T4_SHARD,CHEST_ITEM_TYPE_T2_PART,CHEST_ITEM_TYPE_T3_PART</v>
      </c>
      <c r="W352" s="13" t="str">
        <f t="shared" si="174"/>
        <v/>
      </c>
      <c r="X352" s="3" t="str">
        <f t="shared" si="175"/>
        <v/>
      </c>
      <c r="Y352" s="3" t="str">
        <f t="shared" si="180"/>
        <v>1.8%,30.8%,56.8%,9.7%</v>
      </c>
    </row>
    <row r="353" spans="2:25" x14ac:dyDescent="0.3">
      <c r="B353" s="2">
        <f>数据源!BV385</f>
        <v>9</v>
      </c>
      <c r="C353" s="2" t="str">
        <f>数据源!BW385</f>
        <v>T3LP4</v>
      </c>
      <c r="D353" s="2" t="str">
        <f>数据源!BX385</f>
        <v>部件</v>
      </c>
      <c r="E353" s="2">
        <f>数据源!BY385</f>
        <v>387.6</v>
      </c>
      <c r="F353" s="2">
        <f>数据源!BZ385</f>
        <v>1</v>
      </c>
      <c r="G353" s="2">
        <f>数据源!CA385</f>
        <v>1.0100000000000001E-2</v>
      </c>
      <c r="H353" s="2">
        <f>数据源!CB385</f>
        <v>3.1269349845201243E-3</v>
      </c>
      <c r="I353" s="2">
        <f>数据源!CC385</f>
        <v>31</v>
      </c>
      <c r="J353" s="3">
        <f t="shared" si="168"/>
        <v>1</v>
      </c>
      <c r="K353" s="3">
        <f t="shared" si="169"/>
        <v>1</v>
      </c>
      <c r="L353" s="3" t="str">
        <f t="shared" si="172"/>
        <v>部件</v>
      </c>
      <c r="M353" s="3">
        <f t="shared" ca="1" si="173"/>
        <v>93004</v>
      </c>
      <c r="N353" s="3" t="str">
        <f t="shared" ca="1" si="176"/>
        <v>11411,12411,13411,11421,12421,11431,12431,51411,52411,53411,51421,52421,51431,52431,92001,92003,92005,92101,92103,92105,92201,92203,92205,92002,92004,92006,92102,92104,92106,92202,92204,92206,93001,93003,93005,93101,93103,93105,93201,93203,93205,93002,93004</v>
      </c>
      <c r="O353" s="3" t="str">
        <f t="shared" si="177"/>
        <v>22,22,22,11,11,7,7,324,324,324,216,216,180,180,181,181,181,181,181,181,181,181,181,181,181,181,181,181,181,181,181,181,31,31,31,31,31,31,31,31,31,31,31</v>
      </c>
      <c r="P353" s="1" t="str">
        <f t="shared" si="178"/>
        <v>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3" s="3" t="str">
        <f>IF(D353="坦克碎片",VLOOKUP(C353,道具信息!$N$2:$O$291,2,FALSE)&amp;"碎片",VLOOKUP(C353,道具信息!$N$2:$O$291,2,FALSE))</f>
        <v>T3部件</v>
      </c>
      <c r="R353" s="3">
        <f t="shared" si="181"/>
        <v>558</v>
      </c>
      <c r="S353" s="11">
        <f t="shared" si="182"/>
        <v>9.7000000000000003E-2</v>
      </c>
      <c r="T353" s="3" t="str">
        <f>VLOOKUP(Q353,道具信息!$Q$3:$S$20,2,FALSE)</f>
        <v>CHEST_ITEM_TYPE_T3_PART</v>
      </c>
      <c r="U353" s="3" t="str">
        <f>IF(COUNTIF(U$311:U352,T353)=0,T353,"")</f>
        <v/>
      </c>
      <c r="V353" s="3" t="str">
        <f t="shared" si="179"/>
        <v>CHEST_ITEM_TYPE_T4_TANK,CHEST_ITEM_TYPE_T4_SHARD,CHEST_ITEM_TYPE_T2_PART,CHEST_ITEM_TYPE_T3_PART</v>
      </c>
      <c r="W353" s="13" t="str">
        <f t="shared" si="174"/>
        <v/>
      </c>
      <c r="X353" s="3" t="str">
        <f t="shared" si="175"/>
        <v/>
      </c>
      <c r="Y353" s="3" t="str">
        <f t="shared" si="180"/>
        <v>1.8%,30.8%,56.8%,9.7%</v>
      </c>
    </row>
    <row r="354" spans="2:25" x14ac:dyDescent="0.3">
      <c r="B354" s="2">
        <f>数据源!BV386</f>
        <v>9</v>
      </c>
      <c r="C354" s="2" t="str">
        <f>数据源!BW386</f>
        <v>T3LP6</v>
      </c>
      <c r="D354" s="2" t="str">
        <f>数据源!BX386</f>
        <v>部件</v>
      </c>
      <c r="E354" s="2">
        <f>数据源!BY386</f>
        <v>387.6</v>
      </c>
      <c r="F354" s="2">
        <f>数据源!BZ386</f>
        <v>1</v>
      </c>
      <c r="G354" s="2">
        <f>数据源!CA386</f>
        <v>1.0100000000000001E-2</v>
      </c>
      <c r="H354" s="2">
        <f>数据源!CB386</f>
        <v>3.1269349845201243E-3</v>
      </c>
      <c r="I354" s="2">
        <f>数据源!CC386</f>
        <v>31</v>
      </c>
      <c r="J354" s="3">
        <f t="shared" si="168"/>
        <v>1</v>
      </c>
      <c r="K354" s="3">
        <f t="shared" si="169"/>
        <v>1</v>
      </c>
      <c r="L354" s="3" t="str">
        <f t="shared" si="172"/>
        <v>部件</v>
      </c>
      <c r="M354" s="3">
        <f t="shared" ca="1" si="173"/>
        <v>93006</v>
      </c>
      <c r="N354" s="3" t="str">
        <f t="shared" ca="1" si="176"/>
        <v>11411,12411,13411,11421,12421,11431,12431,51411,52411,53411,51421,52421,51431,52431,92001,92003,92005,92101,92103,92105,92201,92203,92205,92002,92004,92006,92102,92104,92106,92202,92204,92206,93001,93003,93005,93101,93103,93105,93201,93203,93205,93002,93004,93006</v>
      </c>
      <c r="O354" s="3" t="str">
        <f t="shared" si="177"/>
        <v>22,22,22,11,11,7,7,324,324,324,216,216,180,180,181,181,181,181,181,181,181,181,181,181,181,181,181,181,181,181,181,181,31,31,31,31,31,31,31,31,31,31,31,31</v>
      </c>
      <c r="P354" s="1" t="str">
        <f t="shared" si="178"/>
        <v>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4" s="3" t="str">
        <f>IF(D354="坦克碎片",VLOOKUP(C354,道具信息!$N$2:$O$291,2,FALSE)&amp;"碎片",VLOOKUP(C354,道具信息!$N$2:$O$291,2,FALSE))</f>
        <v>T3部件</v>
      </c>
      <c r="R354" s="3">
        <f t="shared" si="181"/>
        <v>558</v>
      </c>
      <c r="S354" s="11">
        <f t="shared" si="182"/>
        <v>9.7000000000000003E-2</v>
      </c>
      <c r="T354" s="3" t="str">
        <f>VLOOKUP(Q354,道具信息!$Q$3:$S$20,2,FALSE)</f>
        <v>CHEST_ITEM_TYPE_T3_PART</v>
      </c>
      <c r="U354" s="3" t="str">
        <f>IF(COUNTIF(U$311:U353,T354)=0,T354,"")</f>
        <v/>
      </c>
      <c r="V354" s="3" t="str">
        <f t="shared" si="179"/>
        <v>CHEST_ITEM_TYPE_T4_TANK,CHEST_ITEM_TYPE_T4_SHARD,CHEST_ITEM_TYPE_T2_PART,CHEST_ITEM_TYPE_T3_PART</v>
      </c>
      <c r="W354" s="13" t="str">
        <f t="shared" si="174"/>
        <v/>
      </c>
      <c r="X354" s="3" t="str">
        <f t="shared" si="175"/>
        <v/>
      </c>
      <c r="Y354" s="3" t="str">
        <f t="shared" si="180"/>
        <v>1.8%,30.8%,56.8%,9.7%</v>
      </c>
    </row>
    <row r="355" spans="2:25" x14ac:dyDescent="0.3">
      <c r="B355" s="2">
        <f>数据源!BV387</f>
        <v>9</v>
      </c>
      <c r="C355" s="2" t="str">
        <f>数据源!BW387</f>
        <v>T3MP2</v>
      </c>
      <c r="D355" s="2" t="str">
        <f>数据源!BX387</f>
        <v>部件</v>
      </c>
      <c r="E355" s="2">
        <f>数据源!BY387</f>
        <v>387.6</v>
      </c>
      <c r="F355" s="2">
        <f>数据源!BZ387</f>
        <v>1</v>
      </c>
      <c r="G355" s="2">
        <f>数据源!CA387</f>
        <v>1.0100000000000001E-2</v>
      </c>
      <c r="H355" s="2">
        <f>数据源!CB387</f>
        <v>3.1269349845201243E-3</v>
      </c>
      <c r="I355" s="2">
        <f>数据源!CC387</f>
        <v>31</v>
      </c>
      <c r="J355" s="3">
        <f t="shared" si="168"/>
        <v>1</v>
      </c>
      <c r="K355" s="3">
        <f t="shared" si="169"/>
        <v>1</v>
      </c>
      <c r="L355" s="3" t="str">
        <f t="shared" si="172"/>
        <v>部件</v>
      </c>
      <c r="M355" s="3">
        <f t="shared" ca="1" si="173"/>
        <v>93102</v>
      </c>
      <c r="N355" s="3" t="str">
        <f t="shared" ca="1" si="176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</v>
      </c>
      <c r="O355" s="3" t="str">
        <f t="shared" si="177"/>
        <v>22,22,22,11,11,7,7,324,324,324,216,216,180,180,181,181,181,181,181,181,181,181,181,181,181,181,181,181,181,181,181,181,31,31,31,31,31,31,31,31,31,31,31,31,31</v>
      </c>
      <c r="P355" s="1" t="str">
        <f t="shared" si="178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5" s="3" t="str">
        <f>IF(D355="坦克碎片",VLOOKUP(C355,道具信息!$N$2:$O$291,2,FALSE)&amp;"碎片",VLOOKUP(C355,道具信息!$N$2:$O$291,2,FALSE))</f>
        <v>T3部件</v>
      </c>
      <c r="R355" s="3">
        <f t="shared" si="181"/>
        <v>558</v>
      </c>
      <c r="S355" s="11">
        <f t="shared" si="182"/>
        <v>9.7000000000000003E-2</v>
      </c>
      <c r="T355" s="3" t="str">
        <f>VLOOKUP(Q355,道具信息!$Q$3:$S$20,2,FALSE)</f>
        <v>CHEST_ITEM_TYPE_T3_PART</v>
      </c>
      <c r="U355" s="3" t="str">
        <f>IF(COUNTIF(U$311:U354,T355)=0,T355,"")</f>
        <v/>
      </c>
      <c r="V355" s="3" t="str">
        <f t="shared" si="179"/>
        <v>CHEST_ITEM_TYPE_T4_TANK,CHEST_ITEM_TYPE_T4_SHARD,CHEST_ITEM_TYPE_T2_PART,CHEST_ITEM_TYPE_T3_PART</v>
      </c>
      <c r="W355" s="13" t="str">
        <f t="shared" si="174"/>
        <v/>
      </c>
      <c r="X355" s="3" t="str">
        <f t="shared" si="175"/>
        <v/>
      </c>
      <c r="Y355" s="3" t="str">
        <f t="shared" si="180"/>
        <v>1.8%,30.8%,56.8%,9.7%</v>
      </c>
    </row>
    <row r="356" spans="2:25" x14ac:dyDescent="0.3">
      <c r="B356" s="2">
        <f>数据源!BV388</f>
        <v>9</v>
      </c>
      <c r="C356" s="2" t="str">
        <f>数据源!BW388</f>
        <v>T3MP4</v>
      </c>
      <c r="D356" s="2" t="str">
        <f>数据源!BX388</f>
        <v>部件</v>
      </c>
      <c r="E356" s="2">
        <f>数据源!BY388</f>
        <v>387.6</v>
      </c>
      <c r="F356" s="2">
        <f>数据源!BZ388</f>
        <v>1</v>
      </c>
      <c r="G356" s="2">
        <f>数据源!CA388</f>
        <v>1.0100000000000001E-2</v>
      </c>
      <c r="H356" s="2">
        <f>数据源!CB388</f>
        <v>3.1269349845201243E-3</v>
      </c>
      <c r="I356" s="2">
        <f>数据源!CC388</f>
        <v>31</v>
      </c>
      <c r="J356" s="3">
        <f t="shared" si="168"/>
        <v>1</v>
      </c>
      <c r="K356" s="3">
        <f t="shared" si="169"/>
        <v>1</v>
      </c>
      <c r="L356" s="3" t="str">
        <f t="shared" si="172"/>
        <v>部件</v>
      </c>
      <c r="M356" s="3">
        <f t="shared" ca="1" si="173"/>
        <v>93104</v>
      </c>
      <c r="N356" s="3" t="str">
        <f t="shared" ca="1" si="176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</v>
      </c>
      <c r="O356" s="3" t="str">
        <f t="shared" si="177"/>
        <v>22,22,22,11,11,7,7,324,324,324,216,216,180,180,181,181,181,181,181,181,181,181,181,181,181,181,181,181,181,181,181,181,31,31,31,31,31,31,31,31,31,31,31,31,31,31</v>
      </c>
      <c r="P356" s="1" t="str">
        <f t="shared" si="178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6" s="3" t="str">
        <f>IF(D356="坦克碎片",VLOOKUP(C356,道具信息!$N$2:$O$291,2,FALSE)&amp;"碎片",VLOOKUP(C356,道具信息!$N$2:$O$291,2,FALSE))</f>
        <v>T3部件</v>
      </c>
      <c r="R356" s="3">
        <f t="shared" si="181"/>
        <v>558</v>
      </c>
      <c r="S356" s="11">
        <f t="shared" si="182"/>
        <v>9.7000000000000003E-2</v>
      </c>
      <c r="T356" s="3" t="str">
        <f>VLOOKUP(Q356,道具信息!$Q$3:$S$20,2,FALSE)</f>
        <v>CHEST_ITEM_TYPE_T3_PART</v>
      </c>
      <c r="U356" s="3" t="str">
        <f>IF(COUNTIF(U$311:U355,T356)=0,T356,"")</f>
        <v/>
      </c>
      <c r="V356" s="3" t="str">
        <f t="shared" si="179"/>
        <v>CHEST_ITEM_TYPE_T4_TANK,CHEST_ITEM_TYPE_T4_SHARD,CHEST_ITEM_TYPE_T2_PART,CHEST_ITEM_TYPE_T3_PART</v>
      </c>
      <c r="W356" s="13" t="str">
        <f t="shared" si="174"/>
        <v/>
      </c>
      <c r="X356" s="3" t="str">
        <f t="shared" si="175"/>
        <v/>
      </c>
      <c r="Y356" s="3" t="str">
        <f t="shared" si="180"/>
        <v>1.8%,30.8%,56.8%,9.7%</v>
      </c>
    </row>
    <row r="357" spans="2:25" x14ac:dyDescent="0.3">
      <c r="B357" s="2">
        <f>数据源!BV389</f>
        <v>9</v>
      </c>
      <c r="C357" s="2" t="str">
        <f>数据源!BW389</f>
        <v>T3MP6</v>
      </c>
      <c r="D357" s="2" t="str">
        <f>数据源!BX389</f>
        <v>部件</v>
      </c>
      <c r="E357" s="2">
        <f>数据源!BY389</f>
        <v>387.6</v>
      </c>
      <c r="F357" s="2">
        <f>数据源!BZ389</f>
        <v>1</v>
      </c>
      <c r="G357" s="2">
        <f>数据源!CA389</f>
        <v>1.0100000000000001E-2</v>
      </c>
      <c r="H357" s="2">
        <f>数据源!CB389</f>
        <v>3.1269349845201243E-3</v>
      </c>
      <c r="I357" s="2">
        <f>数据源!CC389</f>
        <v>31</v>
      </c>
      <c r="J357" s="3">
        <f t="shared" si="168"/>
        <v>1</v>
      </c>
      <c r="K357" s="3">
        <f t="shared" si="169"/>
        <v>1</v>
      </c>
      <c r="L357" s="3" t="str">
        <f t="shared" si="172"/>
        <v>部件</v>
      </c>
      <c r="M357" s="3">
        <f t="shared" ca="1" si="173"/>
        <v>93106</v>
      </c>
      <c r="N357" s="3" t="str">
        <f t="shared" ca="1" si="176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</v>
      </c>
      <c r="O357" s="3" t="str">
        <f t="shared" si="177"/>
        <v>22,22,22,11,11,7,7,324,324,324,216,216,180,180,181,181,181,181,181,181,181,181,181,181,181,181,181,181,181,181,181,181,31,31,31,31,31,31,31,31,31,31,31,31,31,31,31</v>
      </c>
      <c r="P357" s="1" t="str">
        <f t="shared" si="178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7" s="3" t="str">
        <f>IF(D357="坦克碎片",VLOOKUP(C357,道具信息!$N$2:$O$291,2,FALSE)&amp;"碎片",VLOOKUP(C357,道具信息!$N$2:$O$291,2,FALSE))</f>
        <v>T3部件</v>
      </c>
      <c r="R357" s="3">
        <f t="shared" si="181"/>
        <v>558</v>
      </c>
      <c r="S357" s="11">
        <f t="shared" si="182"/>
        <v>9.7000000000000003E-2</v>
      </c>
      <c r="T357" s="3" t="str">
        <f>VLOOKUP(Q357,道具信息!$Q$3:$S$20,2,FALSE)</f>
        <v>CHEST_ITEM_TYPE_T3_PART</v>
      </c>
      <c r="U357" s="3" t="str">
        <f>IF(COUNTIF(U$311:U356,T357)=0,T357,"")</f>
        <v/>
      </c>
      <c r="V357" s="3" t="str">
        <f t="shared" si="179"/>
        <v>CHEST_ITEM_TYPE_T4_TANK,CHEST_ITEM_TYPE_T4_SHARD,CHEST_ITEM_TYPE_T2_PART,CHEST_ITEM_TYPE_T3_PART</v>
      </c>
      <c r="W357" s="13" t="str">
        <f t="shared" si="174"/>
        <v/>
      </c>
      <c r="X357" s="3" t="str">
        <f t="shared" si="175"/>
        <v/>
      </c>
      <c r="Y357" s="3" t="str">
        <f t="shared" si="180"/>
        <v>1.8%,30.8%,56.8%,9.7%</v>
      </c>
    </row>
    <row r="358" spans="2:25" x14ac:dyDescent="0.3">
      <c r="B358" s="2">
        <f>数据源!BV390</f>
        <v>9</v>
      </c>
      <c r="C358" s="2" t="str">
        <f>数据源!BW390</f>
        <v>T3HP2</v>
      </c>
      <c r="D358" s="2" t="str">
        <f>数据源!BX390</f>
        <v>部件</v>
      </c>
      <c r="E358" s="2">
        <f>数据源!BY390</f>
        <v>387.6</v>
      </c>
      <c r="F358" s="2">
        <f>数据源!BZ390</f>
        <v>1</v>
      </c>
      <c r="G358" s="2">
        <f>数据源!CA390</f>
        <v>1.0100000000000001E-2</v>
      </c>
      <c r="H358" s="2">
        <f>数据源!CB390</f>
        <v>3.1269349845201243E-3</v>
      </c>
      <c r="I358" s="2">
        <f>数据源!CC390</f>
        <v>31</v>
      </c>
      <c r="J358" s="3">
        <f t="shared" si="168"/>
        <v>1</v>
      </c>
      <c r="K358" s="3">
        <f t="shared" si="169"/>
        <v>1</v>
      </c>
      <c r="L358" s="3" t="str">
        <f t="shared" si="172"/>
        <v>部件</v>
      </c>
      <c r="M358" s="3">
        <f t="shared" ca="1" si="173"/>
        <v>93202</v>
      </c>
      <c r="N358" s="3" t="str">
        <f t="shared" ca="1" si="176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</v>
      </c>
      <c r="O358" s="3" t="str">
        <f t="shared" si="177"/>
        <v>22,22,22,11,11,7,7,324,324,324,216,216,180,180,181,181,181,181,181,181,181,181,181,181,181,181,181,181,181,181,181,181,31,31,31,31,31,31,31,31,31,31,31,31,31,31,31,31</v>
      </c>
      <c r="P358" s="1" t="str">
        <f t="shared" si="178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8" s="3" t="str">
        <f>IF(D358="坦克碎片",VLOOKUP(C358,道具信息!$N$2:$O$291,2,FALSE)&amp;"碎片",VLOOKUP(C358,道具信息!$N$2:$O$291,2,FALSE))</f>
        <v>T3部件</v>
      </c>
      <c r="R358" s="3">
        <f t="shared" si="181"/>
        <v>558</v>
      </c>
      <c r="S358" s="11">
        <f t="shared" si="182"/>
        <v>9.7000000000000003E-2</v>
      </c>
      <c r="T358" s="3" t="str">
        <f>VLOOKUP(Q358,道具信息!$Q$3:$S$20,2,FALSE)</f>
        <v>CHEST_ITEM_TYPE_T3_PART</v>
      </c>
      <c r="U358" s="3" t="str">
        <f>IF(COUNTIF(U$311:U357,T358)=0,T358,"")</f>
        <v/>
      </c>
      <c r="V358" s="3" t="str">
        <f t="shared" si="179"/>
        <v>CHEST_ITEM_TYPE_T4_TANK,CHEST_ITEM_TYPE_T4_SHARD,CHEST_ITEM_TYPE_T2_PART,CHEST_ITEM_TYPE_T3_PART</v>
      </c>
      <c r="W358" s="13" t="str">
        <f t="shared" si="174"/>
        <v/>
      </c>
      <c r="X358" s="3" t="str">
        <f t="shared" si="175"/>
        <v/>
      </c>
      <c r="Y358" s="3" t="str">
        <f t="shared" si="180"/>
        <v>1.8%,30.8%,56.8%,9.7%</v>
      </c>
    </row>
    <row r="359" spans="2:25" x14ac:dyDescent="0.3">
      <c r="B359" s="2">
        <f>数据源!BV391</f>
        <v>9</v>
      </c>
      <c r="C359" s="2" t="str">
        <f>数据源!BW391</f>
        <v>T3HP4</v>
      </c>
      <c r="D359" s="2" t="str">
        <f>数据源!BX391</f>
        <v>部件</v>
      </c>
      <c r="E359" s="2">
        <f>数据源!BY391</f>
        <v>387.6</v>
      </c>
      <c r="F359" s="2">
        <f>数据源!BZ391</f>
        <v>1</v>
      </c>
      <c r="G359" s="2">
        <f>数据源!CA391</f>
        <v>1.0100000000000001E-2</v>
      </c>
      <c r="H359" s="2">
        <f>数据源!CB391</f>
        <v>3.1269349845201243E-3</v>
      </c>
      <c r="I359" s="2">
        <f>数据源!CC391</f>
        <v>31</v>
      </c>
      <c r="J359" s="3">
        <f t="shared" si="168"/>
        <v>1</v>
      </c>
      <c r="K359" s="3">
        <f t="shared" si="169"/>
        <v>1</v>
      </c>
      <c r="L359" s="3" t="str">
        <f t="shared" si="172"/>
        <v>部件</v>
      </c>
      <c r="M359" s="3">
        <f t="shared" ca="1" si="173"/>
        <v>93204</v>
      </c>
      <c r="N359" s="3" t="str">
        <f t="shared" ca="1" si="176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</v>
      </c>
      <c r="O359" s="3" t="str">
        <f t="shared" si="177"/>
        <v>22,22,22,11,11,7,7,324,324,324,216,216,180,180,181,181,181,181,181,181,181,181,181,181,181,181,181,181,181,181,181,181,31,31,31,31,31,31,31,31,31,31,31,31,31,31,31,31,31</v>
      </c>
      <c r="P359" s="1" t="str">
        <f t="shared" si="178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59" s="3" t="str">
        <f>IF(D359="坦克碎片",VLOOKUP(C359,道具信息!$N$2:$O$291,2,FALSE)&amp;"碎片",VLOOKUP(C359,道具信息!$N$2:$O$291,2,FALSE))</f>
        <v>T3部件</v>
      </c>
      <c r="R359" s="3">
        <f t="shared" si="181"/>
        <v>558</v>
      </c>
      <c r="S359" s="11">
        <f t="shared" si="182"/>
        <v>9.7000000000000003E-2</v>
      </c>
      <c r="T359" s="3" t="str">
        <f>VLOOKUP(Q359,道具信息!$Q$3:$S$20,2,FALSE)</f>
        <v>CHEST_ITEM_TYPE_T3_PART</v>
      </c>
      <c r="U359" s="3" t="str">
        <f>IF(COUNTIF(U$311:U358,T359)=0,T359,"")</f>
        <v/>
      </c>
      <c r="V359" s="3" t="str">
        <f t="shared" si="179"/>
        <v>CHEST_ITEM_TYPE_T4_TANK,CHEST_ITEM_TYPE_T4_SHARD,CHEST_ITEM_TYPE_T2_PART,CHEST_ITEM_TYPE_T3_PART</v>
      </c>
      <c r="W359" s="13" t="str">
        <f t="shared" si="174"/>
        <v/>
      </c>
      <c r="X359" s="3" t="str">
        <f t="shared" si="175"/>
        <v/>
      </c>
      <c r="Y359" s="3" t="str">
        <f t="shared" si="180"/>
        <v>1.8%,30.8%,56.8%,9.7%</v>
      </c>
    </row>
    <row r="360" spans="2:25" x14ac:dyDescent="0.3">
      <c r="B360" s="2">
        <f>数据源!BV392</f>
        <v>9</v>
      </c>
      <c r="C360" s="2" t="str">
        <f>数据源!BW392</f>
        <v>T3HP6</v>
      </c>
      <c r="D360" s="2" t="str">
        <f>数据源!BX392</f>
        <v>部件</v>
      </c>
      <c r="E360" s="2">
        <f>数据源!BY392</f>
        <v>387.6</v>
      </c>
      <c r="F360" s="2">
        <f>数据源!BZ392</f>
        <v>1</v>
      </c>
      <c r="G360" s="2">
        <f>数据源!CA392</f>
        <v>1.0100000000000001E-2</v>
      </c>
      <c r="H360" s="2">
        <f>数据源!CB392</f>
        <v>3.1269349845201243E-3</v>
      </c>
      <c r="I360" s="2">
        <f>数据源!CC392</f>
        <v>31</v>
      </c>
      <c r="J360" s="3">
        <f t="shared" si="168"/>
        <v>1</v>
      </c>
      <c r="K360" s="3">
        <f t="shared" si="169"/>
        <v>1</v>
      </c>
      <c r="L360" s="3" t="str">
        <f t="shared" si="172"/>
        <v>部件</v>
      </c>
      <c r="M360" s="3">
        <f t="shared" ca="1" si="173"/>
        <v>93206</v>
      </c>
      <c r="N360" s="3" t="str">
        <f t="shared" ca="1" si="176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</v>
      </c>
      <c r="O360" s="3" t="str">
        <f t="shared" si="177"/>
        <v>22,22,22,11,11,7,7,324,324,324,216,216,180,180,181,181,181,181,181,181,181,181,181,181,181,181,181,181,181,181,181,181,31,31,31,31,31,31,31,31,31,31,31,31,31,31,31,31,31,31</v>
      </c>
      <c r="P360" s="1" t="str">
        <f t="shared" si="178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60" s="3" t="str">
        <f>IF(D360="坦克碎片",VLOOKUP(C360,道具信息!$N$2:$O$291,2,FALSE)&amp;"碎片",VLOOKUP(C360,道具信息!$N$2:$O$291,2,FALSE))</f>
        <v>T3部件</v>
      </c>
      <c r="R360" s="3">
        <f t="shared" si="181"/>
        <v>558</v>
      </c>
      <c r="S360" s="11">
        <f t="shared" si="182"/>
        <v>9.7000000000000003E-2</v>
      </c>
      <c r="T360" s="3" t="str">
        <f>VLOOKUP(Q360,道具信息!$Q$3:$S$20,2,FALSE)</f>
        <v>CHEST_ITEM_TYPE_T3_PART</v>
      </c>
      <c r="U360" s="3" t="str">
        <f>IF(COUNTIF(U$311:U359,T360)=0,T360,"")</f>
        <v/>
      </c>
      <c r="V360" s="3" t="str">
        <f t="shared" si="179"/>
        <v>CHEST_ITEM_TYPE_T4_TANK,CHEST_ITEM_TYPE_T4_SHARD,CHEST_ITEM_TYPE_T2_PART,CHEST_ITEM_TYPE_T3_PART</v>
      </c>
      <c r="W360" s="13" t="str">
        <f t="shared" si="174"/>
        <v/>
      </c>
      <c r="X360" s="3" t="str">
        <f t="shared" si="175"/>
        <v/>
      </c>
      <c r="Y360" s="3" t="str">
        <f t="shared" si="180"/>
        <v>1.8%,30.8%,56.8%,9.7%</v>
      </c>
    </row>
    <row r="361" spans="2:25" x14ac:dyDescent="0.3">
      <c r="B361" s="2">
        <f>数据源!BV393</f>
        <v>9</v>
      </c>
      <c r="C361" s="2" t="str">
        <f>数据源!BW393</f>
        <v>T4LP1</v>
      </c>
      <c r="D361" s="2" t="str">
        <f>数据源!BX393</f>
        <v>部件</v>
      </c>
      <c r="E361" s="2">
        <f>数据源!BY393</f>
        <v>2325</v>
      </c>
      <c r="F361" s="2">
        <f>数据源!BZ393</f>
        <v>1</v>
      </c>
      <c r="G361" s="2">
        <f>数据源!CA393</f>
        <v>1.11E-2</v>
      </c>
      <c r="H361" s="2">
        <f>数据源!CB393</f>
        <v>5.7290322580645159E-4</v>
      </c>
      <c r="I361" s="2">
        <f>数据源!CC393</f>
        <v>6</v>
      </c>
      <c r="J361" s="3">
        <f t="shared" si="168"/>
        <v>1</v>
      </c>
      <c r="K361" s="3">
        <f t="shared" si="169"/>
        <v>1</v>
      </c>
      <c r="L361" s="3" t="str">
        <f t="shared" si="172"/>
        <v>部件</v>
      </c>
      <c r="M361" s="3">
        <f t="shared" ca="1" si="173"/>
        <v>94001</v>
      </c>
      <c r="N361" s="3" t="str">
        <f t="shared" ca="1" si="176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</v>
      </c>
      <c r="O361" s="3" t="str">
        <f t="shared" si="177"/>
        <v>22,22,22,11,11,7,7,324,324,324,216,216,180,180,181,181,181,181,181,181,181,181,181,181,181,181,181,181,181,181,181,181,31,31,31,31,31,31,31,31,31,31,31,31,31,31,31,31,31,31,6</v>
      </c>
      <c r="P361" s="1" t="str">
        <f t="shared" si="178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61" s="3" t="str">
        <f>IF(D361="坦克碎片",VLOOKUP(C361,道具信息!$N$2:$O$291,2,FALSE)&amp;"碎片",VLOOKUP(C361,道具信息!$N$2:$O$291,2,FALSE))</f>
        <v>T4部件</v>
      </c>
      <c r="R361" s="3">
        <f t="shared" si="181"/>
        <v>54</v>
      </c>
      <c r="S361" s="11">
        <f t="shared" si="182"/>
        <v>8.9999999999999993E-3</v>
      </c>
      <c r="T361" s="3" t="str">
        <f>VLOOKUP(Q361,道具信息!$Q$3:$S$20,2,FALSE)</f>
        <v>CHEST_ITEM_TYPE_T4_PART</v>
      </c>
      <c r="U361" s="3" t="str">
        <f>IF(COUNTIF(U$311:U360,T361)=0,T361,"")</f>
        <v>CHEST_ITEM_TYPE_T4_PART</v>
      </c>
      <c r="V361" s="3" t="str">
        <f t="shared" si="179"/>
        <v>CHEST_ITEM_TYPE_T4_TANK,CHEST_ITEM_TYPE_T4_SHARD,CHEST_ITEM_TYPE_T2_PART,CHEST_ITEM_TYPE_T3_PART,CHEST_ITEM_TYPE_T4_PART</v>
      </c>
      <c r="W361" s="13">
        <f t="shared" si="174"/>
        <v>8.9999999999999993E-3</v>
      </c>
      <c r="X361" s="3" t="str">
        <f t="shared" si="175"/>
        <v>0.9%</v>
      </c>
      <c r="Y361" s="3" t="str">
        <f t="shared" si="180"/>
        <v>1.8%,30.8%,56.8%,9.7%,0.9%</v>
      </c>
    </row>
    <row r="362" spans="2:25" x14ac:dyDescent="0.3">
      <c r="B362" s="2">
        <f>数据源!BV394</f>
        <v>9</v>
      </c>
      <c r="C362" s="2" t="str">
        <f>数据源!BW394</f>
        <v>T4LP3</v>
      </c>
      <c r="D362" s="2" t="str">
        <f>数据源!BX394</f>
        <v>部件</v>
      </c>
      <c r="E362" s="2">
        <f>数据源!BY394</f>
        <v>2325</v>
      </c>
      <c r="F362" s="2">
        <f>数据源!BZ394</f>
        <v>1</v>
      </c>
      <c r="G362" s="2">
        <f>数据源!CA394</f>
        <v>1.11E-2</v>
      </c>
      <c r="H362" s="2">
        <f>数据源!CB394</f>
        <v>5.7290322580645159E-4</v>
      </c>
      <c r="I362" s="2">
        <f>数据源!CC394</f>
        <v>6</v>
      </c>
      <c r="J362" s="3">
        <f t="shared" si="168"/>
        <v>1</v>
      </c>
      <c r="K362" s="3">
        <f t="shared" si="169"/>
        <v>1</v>
      </c>
      <c r="L362" s="3" t="str">
        <f t="shared" si="172"/>
        <v>部件</v>
      </c>
      <c r="M362" s="3">
        <f t="shared" ca="1" si="173"/>
        <v>94003</v>
      </c>
      <c r="N362" s="3" t="str">
        <f t="shared" ca="1" si="176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</v>
      </c>
      <c r="O362" s="3" t="str">
        <f t="shared" si="177"/>
        <v>22,22,22,11,11,7,7,324,324,324,216,216,180,180,181,181,181,181,181,181,181,181,181,181,181,181,181,181,181,181,181,181,31,31,31,31,31,31,31,31,31,31,31,31,31,31,31,31,31,31,6,6</v>
      </c>
      <c r="P362" s="1" t="str">
        <f t="shared" si="178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62" s="3" t="str">
        <f>IF(D362="坦克碎片",VLOOKUP(C362,道具信息!$N$2:$O$291,2,FALSE)&amp;"碎片",VLOOKUP(C362,道具信息!$N$2:$O$291,2,FALSE))</f>
        <v>T4部件</v>
      </c>
      <c r="R362" s="3">
        <f t="shared" si="181"/>
        <v>54</v>
      </c>
      <c r="S362" s="11">
        <f t="shared" si="182"/>
        <v>8.9999999999999993E-3</v>
      </c>
      <c r="T362" s="3" t="str">
        <f>VLOOKUP(Q362,道具信息!$Q$3:$S$20,2,FALSE)</f>
        <v>CHEST_ITEM_TYPE_T4_PART</v>
      </c>
      <c r="U362" s="3" t="str">
        <f>IF(COUNTIF(U$311:U361,T362)=0,T362,"")</f>
        <v/>
      </c>
      <c r="V362" s="3" t="str">
        <f t="shared" si="179"/>
        <v>CHEST_ITEM_TYPE_T4_TANK,CHEST_ITEM_TYPE_T4_SHARD,CHEST_ITEM_TYPE_T2_PART,CHEST_ITEM_TYPE_T3_PART,CHEST_ITEM_TYPE_T4_PART</v>
      </c>
      <c r="W362" s="13" t="str">
        <f t="shared" si="174"/>
        <v/>
      </c>
      <c r="X362" s="3" t="str">
        <f t="shared" si="175"/>
        <v/>
      </c>
      <c r="Y362" s="3" t="str">
        <f t="shared" si="180"/>
        <v>1.8%,30.8%,56.8%,9.7%,0.9%</v>
      </c>
    </row>
    <row r="363" spans="2:25" x14ac:dyDescent="0.3">
      <c r="B363" s="2">
        <f>数据源!BV395</f>
        <v>9</v>
      </c>
      <c r="C363" s="2" t="str">
        <f>数据源!BW395</f>
        <v>T4LP5</v>
      </c>
      <c r="D363" s="2" t="str">
        <f>数据源!BX395</f>
        <v>部件</v>
      </c>
      <c r="E363" s="2">
        <f>数据源!BY395</f>
        <v>2325</v>
      </c>
      <c r="F363" s="2">
        <f>数据源!BZ395</f>
        <v>1</v>
      </c>
      <c r="G363" s="2">
        <f>数据源!CA395</f>
        <v>1.11E-2</v>
      </c>
      <c r="H363" s="2">
        <f>数据源!CB395</f>
        <v>5.7290322580645159E-4</v>
      </c>
      <c r="I363" s="2">
        <f>数据源!CC395</f>
        <v>6</v>
      </c>
      <c r="J363" s="3">
        <f t="shared" si="168"/>
        <v>1</v>
      </c>
      <c r="K363" s="3">
        <f t="shared" si="169"/>
        <v>1</v>
      </c>
      <c r="L363" s="3" t="str">
        <f t="shared" si="172"/>
        <v>部件</v>
      </c>
      <c r="M363" s="3">
        <f t="shared" ca="1" si="173"/>
        <v>94005</v>
      </c>
      <c r="N363" s="3" t="str">
        <f t="shared" ca="1" si="176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</v>
      </c>
      <c r="O363" s="3" t="str">
        <f t="shared" si="177"/>
        <v>22,22,22,11,11,7,7,324,324,324,216,216,180,180,181,181,181,181,181,181,181,181,181,181,181,181,181,181,181,181,181,181,31,31,31,31,31,31,31,31,31,31,31,31,31,31,31,31,31,31,6,6,6</v>
      </c>
      <c r="P363" s="1" t="str">
        <f t="shared" si="178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63" s="3" t="str">
        <f>IF(D363="坦克碎片",VLOOKUP(C363,道具信息!$N$2:$O$291,2,FALSE)&amp;"碎片",VLOOKUP(C363,道具信息!$N$2:$O$291,2,FALSE))</f>
        <v>T4部件</v>
      </c>
      <c r="R363" s="3">
        <f t="shared" si="181"/>
        <v>54</v>
      </c>
      <c r="S363" s="11">
        <f t="shared" si="182"/>
        <v>8.9999999999999993E-3</v>
      </c>
      <c r="T363" s="3" t="str">
        <f>VLOOKUP(Q363,道具信息!$Q$3:$S$20,2,FALSE)</f>
        <v>CHEST_ITEM_TYPE_T4_PART</v>
      </c>
      <c r="U363" s="3" t="str">
        <f>IF(COUNTIF(U$311:U362,T363)=0,T363,"")</f>
        <v/>
      </c>
      <c r="V363" s="3" t="str">
        <f t="shared" si="179"/>
        <v>CHEST_ITEM_TYPE_T4_TANK,CHEST_ITEM_TYPE_T4_SHARD,CHEST_ITEM_TYPE_T2_PART,CHEST_ITEM_TYPE_T3_PART,CHEST_ITEM_TYPE_T4_PART</v>
      </c>
      <c r="W363" s="13" t="str">
        <f t="shared" si="174"/>
        <v/>
      </c>
      <c r="X363" s="3" t="str">
        <f t="shared" si="175"/>
        <v/>
      </c>
      <c r="Y363" s="3" t="str">
        <f t="shared" si="180"/>
        <v>1.8%,30.8%,56.8%,9.7%,0.9%</v>
      </c>
    </row>
    <row r="364" spans="2:25" x14ac:dyDescent="0.3">
      <c r="B364" s="2">
        <f>数据源!BV396</f>
        <v>9</v>
      </c>
      <c r="C364" s="2" t="str">
        <f>数据源!BW396</f>
        <v>T4MP1</v>
      </c>
      <c r="D364" s="2" t="str">
        <f>数据源!BX396</f>
        <v>部件</v>
      </c>
      <c r="E364" s="2">
        <f>数据源!BY396</f>
        <v>2325</v>
      </c>
      <c r="F364" s="2">
        <f>数据源!BZ396</f>
        <v>1</v>
      </c>
      <c r="G364" s="2">
        <f>数据源!CA396</f>
        <v>1.11E-2</v>
      </c>
      <c r="H364" s="2">
        <f>数据源!CB396</f>
        <v>5.7290322580645159E-4</v>
      </c>
      <c r="I364" s="2">
        <f>数据源!CC396</f>
        <v>6</v>
      </c>
      <c r="J364" s="3">
        <f t="shared" si="168"/>
        <v>1</v>
      </c>
      <c r="K364" s="3">
        <f t="shared" si="169"/>
        <v>1</v>
      </c>
      <c r="L364" s="3" t="str">
        <f t="shared" si="172"/>
        <v>部件</v>
      </c>
      <c r="M364" s="3">
        <f t="shared" ca="1" si="173"/>
        <v>94101</v>
      </c>
      <c r="N364" s="3" t="str">
        <f t="shared" ca="1" si="176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,94101</v>
      </c>
      <c r="O364" s="3" t="str">
        <f t="shared" si="177"/>
        <v>22,22,22,11,11,7,7,324,324,324,216,216,180,180,181,181,181,181,181,181,181,181,181,181,181,181,181,181,181,181,181,181,31,31,31,31,31,31,31,31,31,31,31,31,31,31,31,31,31,31,6,6,6,6</v>
      </c>
      <c r="P364" s="1" t="str">
        <f t="shared" si="178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64" s="3" t="str">
        <f>IF(D364="坦克碎片",VLOOKUP(C364,道具信息!$N$2:$O$291,2,FALSE)&amp;"碎片",VLOOKUP(C364,道具信息!$N$2:$O$291,2,FALSE))</f>
        <v>T4部件</v>
      </c>
      <c r="R364" s="3">
        <f t="shared" si="181"/>
        <v>54</v>
      </c>
      <c r="S364" s="11">
        <f t="shared" si="182"/>
        <v>8.9999999999999993E-3</v>
      </c>
      <c r="T364" s="3" t="str">
        <f>VLOOKUP(Q364,道具信息!$Q$3:$S$20,2,FALSE)</f>
        <v>CHEST_ITEM_TYPE_T4_PART</v>
      </c>
      <c r="U364" s="3" t="str">
        <f>IF(COUNTIF(U$311:U363,T364)=0,T364,"")</f>
        <v/>
      </c>
      <c r="V364" s="3" t="str">
        <f t="shared" si="179"/>
        <v>CHEST_ITEM_TYPE_T4_TANK,CHEST_ITEM_TYPE_T4_SHARD,CHEST_ITEM_TYPE_T2_PART,CHEST_ITEM_TYPE_T3_PART,CHEST_ITEM_TYPE_T4_PART</v>
      </c>
      <c r="W364" s="13" t="str">
        <f t="shared" si="174"/>
        <v/>
      </c>
      <c r="X364" s="3" t="str">
        <f t="shared" si="175"/>
        <v/>
      </c>
      <c r="Y364" s="3" t="str">
        <f t="shared" si="180"/>
        <v>1.8%,30.8%,56.8%,9.7%,0.9%</v>
      </c>
    </row>
    <row r="365" spans="2:25" x14ac:dyDescent="0.3">
      <c r="B365" s="2">
        <f>数据源!BV397</f>
        <v>9</v>
      </c>
      <c r="C365" s="2" t="str">
        <f>数据源!BW397</f>
        <v>T4MP3</v>
      </c>
      <c r="D365" s="2" t="str">
        <f>数据源!BX397</f>
        <v>部件</v>
      </c>
      <c r="E365" s="2">
        <f>数据源!BY397</f>
        <v>2325</v>
      </c>
      <c r="F365" s="2">
        <f>数据源!BZ397</f>
        <v>1</v>
      </c>
      <c r="G365" s="2">
        <f>数据源!CA397</f>
        <v>1.11E-2</v>
      </c>
      <c r="H365" s="2">
        <f>数据源!CB397</f>
        <v>5.7290322580645159E-4</v>
      </c>
      <c r="I365" s="2">
        <f>数据源!CC397</f>
        <v>6</v>
      </c>
      <c r="J365" s="3">
        <f t="shared" si="168"/>
        <v>1</v>
      </c>
      <c r="K365" s="3">
        <f t="shared" si="169"/>
        <v>1</v>
      </c>
      <c r="L365" s="3" t="str">
        <f t="shared" si="172"/>
        <v>部件</v>
      </c>
      <c r="M365" s="3">
        <f t="shared" ca="1" si="173"/>
        <v>94103</v>
      </c>
      <c r="N365" s="3" t="str">
        <f t="shared" ca="1" si="176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,94101,94103</v>
      </c>
      <c r="O365" s="3" t="str">
        <f t="shared" si="177"/>
        <v>22,22,22,11,11,7,7,324,324,324,216,216,180,180,181,181,181,181,181,181,181,181,181,181,181,181,181,181,181,181,181,181,31,31,31,31,31,31,31,31,31,31,31,31,31,31,31,31,31,31,6,6,6,6,6</v>
      </c>
      <c r="P365" s="1" t="str">
        <f t="shared" si="178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65" s="3" t="str">
        <f>IF(D365="坦克碎片",VLOOKUP(C365,道具信息!$N$2:$O$291,2,FALSE)&amp;"碎片",VLOOKUP(C365,道具信息!$N$2:$O$291,2,FALSE))</f>
        <v>T4部件</v>
      </c>
      <c r="R365" s="3">
        <f t="shared" si="181"/>
        <v>54</v>
      </c>
      <c r="S365" s="11">
        <f t="shared" si="182"/>
        <v>8.9999999999999993E-3</v>
      </c>
      <c r="T365" s="3" t="str">
        <f>VLOOKUP(Q365,道具信息!$Q$3:$S$20,2,FALSE)</f>
        <v>CHEST_ITEM_TYPE_T4_PART</v>
      </c>
      <c r="U365" s="3" t="str">
        <f>IF(COUNTIF(U$311:U364,T365)=0,T365,"")</f>
        <v/>
      </c>
      <c r="V365" s="3" t="str">
        <f t="shared" si="179"/>
        <v>CHEST_ITEM_TYPE_T4_TANK,CHEST_ITEM_TYPE_T4_SHARD,CHEST_ITEM_TYPE_T2_PART,CHEST_ITEM_TYPE_T3_PART,CHEST_ITEM_TYPE_T4_PART</v>
      </c>
      <c r="W365" s="13" t="str">
        <f t="shared" si="174"/>
        <v/>
      </c>
      <c r="X365" s="3" t="str">
        <f t="shared" si="175"/>
        <v/>
      </c>
      <c r="Y365" s="3" t="str">
        <f t="shared" si="180"/>
        <v>1.8%,30.8%,56.8%,9.7%,0.9%</v>
      </c>
    </row>
    <row r="366" spans="2:25" x14ac:dyDescent="0.3">
      <c r="B366" s="2">
        <f>数据源!BV398</f>
        <v>9</v>
      </c>
      <c r="C366" s="2" t="str">
        <f>数据源!BW398</f>
        <v>T4MP5</v>
      </c>
      <c r="D366" s="2" t="str">
        <f>数据源!BX398</f>
        <v>部件</v>
      </c>
      <c r="E366" s="2">
        <f>数据源!BY398</f>
        <v>2325</v>
      </c>
      <c r="F366" s="2">
        <f>数据源!BZ398</f>
        <v>1</v>
      </c>
      <c r="G366" s="2">
        <f>数据源!CA398</f>
        <v>1.11E-2</v>
      </c>
      <c r="H366" s="2">
        <f>数据源!CB398</f>
        <v>5.7290322580645159E-4</v>
      </c>
      <c r="I366" s="2">
        <f>数据源!CC398</f>
        <v>6</v>
      </c>
      <c r="J366" s="3">
        <f t="shared" si="168"/>
        <v>1</v>
      </c>
      <c r="K366" s="3">
        <f t="shared" si="169"/>
        <v>1</v>
      </c>
      <c r="L366" s="3" t="str">
        <f t="shared" si="172"/>
        <v>部件</v>
      </c>
      <c r="M366" s="3">
        <f t="shared" ca="1" si="173"/>
        <v>94105</v>
      </c>
      <c r="N366" s="3" t="str">
        <f t="shared" ca="1" si="176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,94101,94103,94105</v>
      </c>
      <c r="O366" s="3" t="str">
        <f t="shared" si="177"/>
        <v>22,22,22,11,11,7,7,324,324,324,216,216,180,180,181,181,181,181,181,181,181,181,181,181,181,181,181,181,181,181,181,181,31,31,31,31,31,31,31,31,31,31,31,31,31,31,31,31,31,31,6,6,6,6,6,6</v>
      </c>
      <c r="P366" s="1" t="str">
        <f t="shared" si="178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66" s="3" t="str">
        <f>IF(D366="坦克碎片",VLOOKUP(C366,道具信息!$N$2:$O$291,2,FALSE)&amp;"碎片",VLOOKUP(C366,道具信息!$N$2:$O$291,2,FALSE))</f>
        <v>T4部件</v>
      </c>
      <c r="R366" s="3">
        <f t="shared" si="181"/>
        <v>54</v>
      </c>
      <c r="S366" s="11">
        <f t="shared" si="182"/>
        <v>8.9999999999999993E-3</v>
      </c>
      <c r="T366" s="3" t="str">
        <f>VLOOKUP(Q366,道具信息!$Q$3:$S$20,2,FALSE)</f>
        <v>CHEST_ITEM_TYPE_T4_PART</v>
      </c>
      <c r="U366" s="3" t="str">
        <f>IF(COUNTIF(U$311:U365,T366)=0,T366,"")</f>
        <v/>
      </c>
      <c r="V366" s="3" t="str">
        <f t="shared" si="179"/>
        <v>CHEST_ITEM_TYPE_T4_TANK,CHEST_ITEM_TYPE_T4_SHARD,CHEST_ITEM_TYPE_T2_PART,CHEST_ITEM_TYPE_T3_PART,CHEST_ITEM_TYPE_T4_PART</v>
      </c>
      <c r="W366" s="13" t="str">
        <f t="shared" si="174"/>
        <v/>
      </c>
      <c r="X366" s="3" t="str">
        <f t="shared" si="175"/>
        <v/>
      </c>
      <c r="Y366" s="3" t="str">
        <f t="shared" si="180"/>
        <v>1.8%,30.8%,56.8%,9.7%,0.9%</v>
      </c>
    </row>
    <row r="367" spans="2:25" x14ac:dyDescent="0.3">
      <c r="B367" s="2">
        <f>数据源!BV399</f>
        <v>9</v>
      </c>
      <c r="C367" s="2" t="str">
        <f>数据源!BW399</f>
        <v>T4HP1</v>
      </c>
      <c r="D367" s="2" t="str">
        <f>数据源!BX399</f>
        <v>部件</v>
      </c>
      <c r="E367" s="2">
        <f>数据源!BY399</f>
        <v>2325</v>
      </c>
      <c r="F367" s="2">
        <f>数据源!BZ399</f>
        <v>1</v>
      </c>
      <c r="G367" s="2">
        <f>数据源!CA399</f>
        <v>1.11E-2</v>
      </c>
      <c r="H367" s="2">
        <f>数据源!CB399</f>
        <v>5.7290322580645159E-4</v>
      </c>
      <c r="I367" s="2">
        <f>数据源!CC399</f>
        <v>6</v>
      </c>
      <c r="J367" s="3">
        <f t="shared" si="168"/>
        <v>1</v>
      </c>
      <c r="K367" s="3">
        <f t="shared" si="169"/>
        <v>1</v>
      </c>
      <c r="L367" s="3" t="str">
        <f t="shared" si="172"/>
        <v>部件</v>
      </c>
      <c r="M367" s="3">
        <f t="shared" ca="1" si="173"/>
        <v>94201</v>
      </c>
      <c r="N367" s="3" t="str">
        <f t="shared" ca="1" si="176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,94101,94103,94105,94201</v>
      </c>
      <c r="O367" s="3" t="str">
        <f t="shared" si="177"/>
        <v>22,22,22,11,11,7,7,324,324,324,216,216,180,180,181,181,181,181,181,181,181,181,181,181,181,181,181,181,181,181,181,181,31,31,31,31,31,31,31,31,31,31,31,31,31,31,31,31,31,31,6,6,6,6,6,6,6</v>
      </c>
      <c r="P367" s="1" t="str">
        <f t="shared" si="178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67" s="3" t="str">
        <f>IF(D367="坦克碎片",VLOOKUP(C367,道具信息!$N$2:$O$291,2,FALSE)&amp;"碎片",VLOOKUP(C367,道具信息!$N$2:$O$291,2,FALSE))</f>
        <v>T4部件</v>
      </c>
      <c r="R367" s="3">
        <f t="shared" si="181"/>
        <v>54</v>
      </c>
      <c r="S367" s="11">
        <f t="shared" si="182"/>
        <v>8.9999999999999993E-3</v>
      </c>
      <c r="T367" s="3" t="str">
        <f>VLOOKUP(Q367,道具信息!$Q$3:$S$20,2,FALSE)</f>
        <v>CHEST_ITEM_TYPE_T4_PART</v>
      </c>
      <c r="U367" s="3" t="str">
        <f>IF(COUNTIF(U$311:U366,T367)=0,T367,"")</f>
        <v/>
      </c>
      <c r="V367" s="3" t="str">
        <f t="shared" si="179"/>
        <v>CHEST_ITEM_TYPE_T4_TANK,CHEST_ITEM_TYPE_T4_SHARD,CHEST_ITEM_TYPE_T2_PART,CHEST_ITEM_TYPE_T3_PART,CHEST_ITEM_TYPE_T4_PART</v>
      </c>
      <c r="W367" s="13" t="str">
        <f t="shared" si="174"/>
        <v/>
      </c>
      <c r="X367" s="3" t="str">
        <f t="shared" si="175"/>
        <v/>
      </c>
      <c r="Y367" s="3" t="str">
        <f t="shared" si="180"/>
        <v>1.8%,30.8%,56.8%,9.7%,0.9%</v>
      </c>
    </row>
    <row r="368" spans="2:25" x14ac:dyDescent="0.3">
      <c r="B368" s="2">
        <f>数据源!BV400</f>
        <v>9</v>
      </c>
      <c r="C368" s="2" t="str">
        <f>数据源!BW400</f>
        <v>T4HP3</v>
      </c>
      <c r="D368" s="2" t="str">
        <f>数据源!BX400</f>
        <v>部件</v>
      </c>
      <c r="E368" s="2">
        <f>数据源!BY400</f>
        <v>2325</v>
      </c>
      <c r="F368" s="2">
        <f>数据源!BZ400</f>
        <v>1</v>
      </c>
      <c r="G368" s="2">
        <f>数据源!CA400</f>
        <v>1.11E-2</v>
      </c>
      <c r="H368" s="2">
        <f>数据源!CB400</f>
        <v>5.7290322580645159E-4</v>
      </c>
      <c r="I368" s="2">
        <f>数据源!CC400</f>
        <v>6</v>
      </c>
      <c r="J368" s="3">
        <f t="shared" si="168"/>
        <v>1</v>
      </c>
      <c r="K368" s="3">
        <f t="shared" si="169"/>
        <v>1</v>
      </c>
      <c r="L368" s="3" t="str">
        <f t="shared" ref="L368:L369" si="183">RIGHT(D368,2)</f>
        <v>部件</v>
      </c>
      <c r="M368" s="3">
        <f t="shared" ref="M368:M369" ca="1" si="184">IF(OR(L368="坦克",L368="碎片"),VLOOKUP(C368,INDIRECT("坦克ID"),MATCH(L368&amp;"ID",INDIRECT("坦克标头"),0),FALSE),VLOOKUP(C368,INDIRECT(L368&amp;"ID"),2,FALSE))</f>
        <v>94203</v>
      </c>
      <c r="N368" s="3" t="str">
        <f t="shared" ref="N368:N369" ca="1" si="185">N367&amp;","&amp;M368</f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,94101,94103,94105,94201,94203</v>
      </c>
      <c r="O368" s="3" t="str">
        <f t="shared" ref="O368:O369" si="186">O367&amp;","&amp;I368</f>
        <v>22,22,22,11,11,7,7,324,324,324,216,216,180,180,181,181,181,181,181,181,181,181,181,181,181,181,181,181,181,181,181,181,31,31,31,31,31,31,31,31,31,31,31,31,31,31,31,31,31,31,6,6,6,6,6,6,6,6</v>
      </c>
      <c r="P368" s="1" t="str">
        <f t="shared" ref="P368:P369" si="187">P367&amp;","&amp;"("&amp;J368&amp;","&amp;K368&amp;")"</f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68" s="3" t="str">
        <f>IF(D368="坦克碎片",VLOOKUP(C368,道具信息!$N$2:$O$291,2,FALSE)&amp;"碎片",VLOOKUP(C368,道具信息!$N$2:$O$291,2,FALSE))</f>
        <v>T4部件</v>
      </c>
      <c r="R368" s="3">
        <f t="shared" si="181"/>
        <v>54</v>
      </c>
      <c r="S368" s="11">
        <f t="shared" si="182"/>
        <v>8.9999999999999993E-3</v>
      </c>
      <c r="T368" s="3" t="str">
        <f>VLOOKUP(Q368,道具信息!$Q$3:$S$20,2,FALSE)</f>
        <v>CHEST_ITEM_TYPE_T4_PART</v>
      </c>
      <c r="U368" s="3" t="str">
        <f>IF(COUNTIF(U$311:U367,T368)=0,T368,"")</f>
        <v/>
      </c>
      <c r="V368" s="3" t="str">
        <f t="shared" ref="V368:V369" si="188">IF(U368&lt;&gt;"",V367&amp;","&amp;U368,V367)</f>
        <v>CHEST_ITEM_TYPE_T4_TANK,CHEST_ITEM_TYPE_T4_SHARD,CHEST_ITEM_TYPE_T2_PART,CHEST_ITEM_TYPE_T3_PART,CHEST_ITEM_TYPE_T4_PART</v>
      </c>
      <c r="W368" s="13" t="str">
        <f t="shared" ref="W368:W369" si="189">IF(U368&lt;&gt;"",ROUND(S368*100%,3),"")</f>
        <v/>
      </c>
      <c r="X368" s="3" t="str">
        <f t="shared" ref="X368:X369" si="190">TEXT(W368,"0.0%")</f>
        <v/>
      </c>
      <c r="Y368" s="3" t="str">
        <f t="shared" ref="Y368:Y369" si="191">IF(X368&lt;&gt;"",Y367&amp;","&amp;X368,Y367)</f>
        <v>1.8%,30.8%,56.8%,9.7%,0.9%</v>
      </c>
    </row>
    <row r="369" spans="2:25" x14ac:dyDescent="0.3">
      <c r="B369" s="2">
        <f>数据源!BV401</f>
        <v>9</v>
      </c>
      <c r="C369" s="2" t="str">
        <f>数据源!BW401</f>
        <v>T4HP5</v>
      </c>
      <c r="D369" s="2" t="str">
        <f>数据源!BX401</f>
        <v>部件</v>
      </c>
      <c r="E369" s="2">
        <f>数据源!BY401</f>
        <v>2325</v>
      </c>
      <c r="F369" s="2">
        <f>数据源!BZ401</f>
        <v>1</v>
      </c>
      <c r="G369" s="2">
        <f>数据源!CA401</f>
        <v>1.09E-2</v>
      </c>
      <c r="H369" s="2">
        <f>数据源!CB401</f>
        <v>5.625806451612903E-4</v>
      </c>
      <c r="I369" s="2">
        <f>数据源!CC401</f>
        <v>6</v>
      </c>
      <c r="J369" s="3">
        <f t="shared" si="168"/>
        <v>1</v>
      </c>
      <c r="K369" s="3">
        <f t="shared" si="169"/>
        <v>1</v>
      </c>
      <c r="L369" s="3" t="str">
        <f t="shared" si="183"/>
        <v>部件</v>
      </c>
      <c r="M369" s="3">
        <f t="shared" ca="1" si="184"/>
        <v>94205</v>
      </c>
      <c r="N369" s="3" t="str">
        <f t="shared" ca="1" si="185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,94101,94103,94105,94201,94203,94205</v>
      </c>
      <c r="O369" s="3" t="str">
        <f t="shared" si="186"/>
        <v>22,22,22,11,11,7,7,324,324,324,216,216,180,180,181,181,181,181,181,181,181,181,181,181,181,181,181,181,181,181,181,181,31,31,31,31,31,31,31,31,31,31,31,31,31,31,31,31,31,31,6,6,6,6,6,6,6,6,6</v>
      </c>
      <c r="P369" s="1" t="str">
        <f t="shared" si="187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369" s="3" t="str">
        <f>IF(D369="坦克碎片",VLOOKUP(C369,道具信息!$N$2:$O$291,2,FALSE)&amp;"碎片",VLOOKUP(C369,道具信息!$N$2:$O$291,2,FALSE))</f>
        <v>T4部件</v>
      </c>
      <c r="R369" s="3">
        <f t="shared" si="181"/>
        <v>54</v>
      </c>
      <c r="S369" s="11">
        <f t="shared" si="182"/>
        <v>8.9999999999999993E-3</v>
      </c>
      <c r="T369" s="3" t="str">
        <f>VLOOKUP(Q369,道具信息!$Q$3:$S$20,2,FALSE)</f>
        <v>CHEST_ITEM_TYPE_T4_PART</v>
      </c>
      <c r="U369" s="3" t="str">
        <f>IF(COUNTIF(U$311:U368,T369)=0,T369,"")</f>
        <v/>
      </c>
      <c r="V369" s="3" t="str">
        <f t="shared" si="188"/>
        <v>CHEST_ITEM_TYPE_T4_TANK,CHEST_ITEM_TYPE_T4_SHARD,CHEST_ITEM_TYPE_T2_PART,CHEST_ITEM_TYPE_T3_PART,CHEST_ITEM_TYPE_T4_PART</v>
      </c>
      <c r="W369" s="13" t="str">
        <f t="shared" si="189"/>
        <v/>
      </c>
      <c r="X369" s="3" t="str">
        <f t="shared" si="190"/>
        <v/>
      </c>
      <c r="Y369" s="3" t="str">
        <f t="shared" si="191"/>
        <v>1.8%,30.8%,56.8%,9.7%,0.9%</v>
      </c>
    </row>
    <row r="370" spans="2:25" x14ac:dyDescent="0.3">
      <c r="N370" s="3" t="str">
        <f ca="1">"["&amp;N369&amp;"]"</f>
        <v>[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,94101,94103,94105,94201,94203,94205]</v>
      </c>
      <c r="O370" s="3" t="str">
        <f>"["&amp;O369&amp;"]"</f>
        <v>[22,22,22,11,11,7,7,324,324,324,216,216,180,180,181,181,181,181,181,181,181,181,181,181,181,181,181,181,181,181,181,181,31,31,31,31,31,31,31,31,31,31,31,31,31,31,31,31,31,31,6,6,6,6,6,6,6,6,6]</v>
      </c>
      <c r="P370" s="3" t="str">
        <f>"["&amp;P369&amp;"]"</f>
        <v>[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]</v>
      </c>
      <c r="V370" s="3" t="str">
        <f>"["&amp;V369&amp;"]"</f>
        <v>[CHEST_ITEM_TYPE_T4_TANK,CHEST_ITEM_TYPE_T4_SHARD,CHEST_ITEM_TYPE_T2_PART,CHEST_ITEM_TYPE_T3_PART,CHEST_ITEM_TYPE_T4_PART]</v>
      </c>
      <c r="Y370" s="3" t="str">
        <f>"["&amp;Y369&amp;"]"</f>
        <v>[1.8%,30.8%,56.8%,9.7%,0.9%]</v>
      </c>
    </row>
    <row r="372" spans="2:25" x14ac:dyDescent="0.3">
      <c r="B372" s="2" t="str">
        <f>数据源!BV404</f>
        <v>联赛等级</v>
      </c>
      <c r="C372" s="2" t="str">
        <f>数据源!BW404</f>
        <v>道具名称</v>
      </c>
      <c r="D372" s="2" t="str">
        <f>数据源!BX404</f>
        <v>对应大类</v>
      </c>
      <c r="E372" s="2" t="str">
        <f>数据源!BY404</f>
        <v>道具价值</v>
      </c>
      <c r="F372" s="2" t="str">
        <f>数据源!BZ404</f>
        <v>抽取个数</v>
      </c>
      <c r="G372" s="2" t="str">
        <f>数据源!CA404</f>
        <v>价值比例</v>
      </c>
      <c r="H372" s="2" t="str">
        <f>数据源!CB404</f>
        <v>产出概率</v>
      </c>
      <c r="I372" s="2" t="str">
        <f>数据源!CC404</f>
        <v>权重值</v>
      </c>
      <c r="J372" s="7" t="s">
        <v>234</v>
      </c>
      <c r="K372" s="7" t="s">
        <v>235</v>
      </c>
      <c r="L372" s="3" t="s">
        <v>222</v>
      </c>
      <c r="M372" s="3" t="s">
        <v>152</v>
      </c>
      <c r="N372" s="3" t="s">
        <v>224</v>
      </c>
      <c r="O372" s="3" t="s">
        <v>225</v>
      </c>
      <c r="P372" s="3" t="s">
        <v>226</v>
      </c>
      <c r="Q372" s="8" t="s">
        <v>244</v>
      </c>
      <c r="R372" s="8" t="s">
        <v>245</v>
      </c>
      <c r="S372" s="8" t="s">
        <v>246</v>
      </c>
    </row>
    <row r="373" spans="2:25" x14ac:dyDescent="0.3">
      <c r="B373" s="2">
        <f>数据源!BV405</f>
        <v>10</v>
      </c>
      <c r="C373" s="2" t="str">
        <f>数据源!BW405</f>
        <v>霞飞</v>
      </c>
      <c r="D373" s="2" t="str">
        <f>数据源!BX405</f>
        <v>坦克</v>
      </c>
      <c r="E373" s="2">
        <f>数据源!BY405</f>
        <v>2760</v>
      </c>
      <c r="F373" s="2">
        <f>数据源!BZ405</f>
        <v>1</v>
      </c>
      <c r="G373" s="2">
        <f>数据源!CA405</f>
        <v>4.9333333333333326E-2</v>
      </c>
      <c r="H373" s="2">
        <f>数据源!CB405</f>
        <v>2.1449275362318836E-3</v>
      </c>
      <c r="I373" s="2">
        <f>数据源!CC405</f>
        <v>21</v>
      </c>
      <c r="J373" s="3">
        <f t="shared" ref="J373:J436" si="192">ROUNDUP(IF(F373&gt;1,F373-ROUNDDOWN(SQRT(F373),0),F373),0)</f>
        <v>1</v>
      </c>
      <c r="K373" s="3">
        <f t="shared" ref="K373:K436" si="193">F373*2-J373</f>
        <v>1</v>
      </c>
      <c r="L373" s="3" t="str">
        <f>RIGHT(D373,2)</f>
        <v>坦克</v>
      </c>
      <c r="M373" s="3">
        <f ca="1">IF(OR(L373="坦克",L373="碎片"),VLOOKUP(C373,INDIRECT("坦克ID"),MATCH(L373&amp;"ID",INDIRECT("坦克标头"),0),FALSE),VLOOKUP(C373,INDIRECT(L373&amp;"ID"),2,FALSE))</f>
        <v>11411</v>
      </c>
      <c r="N373" s="3">
        <f ca="1">M373</f>
        <v>11411</v>
      </c>
      <c r="O373" s="3">
        <f>I373</f>
        <v>21</v>
      </c>
      <c r="P373" s="1" t="str">
        <f>"("&amp;J373&amp;","&amp;K373&amp;")"</f>
        <v>(1,1)</v>
      </c>
      <c r="Q373" s="3" t="str">
        <f>IF(D373="坦克碎片",VLOOKUP(C373,道具信息!$N$2:$O$291,2,FALSE)&amp;"碎片",VLOOKUP(C373,道具信息!$N$2:$O$291,2,FALSE))</f>
        <v>T4坦克</v>
      </c>
      <c r="R373" s="3">
        <f t="shared" ref="R373:R404" si="194">SUMIFS(I$3:I$445,Q$3:Q$445,Q373,B$3:B$445,B373)</f>
        <v>117</v>
      </c>
      <c r="S373" s="11">
        <f t="shared" ref="S373:S404" si="195">ROUND(R373/SUMIF(B$3:B$445,B373,I$3:I$445),3)</f>
        <v>2.1000000000000001E-2</v>
      </c>
      <c r="T373" s="3" t="str">
        <f>VLOOKUP(Q373,道具信息!$Q$3:$S$20,2,FALSE)</f>
        <v>CHEST_ITEM_TYPE_T4_TANK</v>
      </c>
      <c r="U373" s="3" t="str">
        <f>T373</f>
        <v>CHEST_ITEM_TYPE_T4_TANK</v>
      </c>
      <c r="V373" s="3" t="str">
        <f>U373</f>
        <v>CHEST_ITEM_TYPE_T4_TANK</v>
      </c>
      <c r="W373" s="13">
        <f>IF(U373&lt;&gt;"",ROUND(S373*100%,3),"")</f>
        <v>2.1000000000000001E-2</v>
      </c>
      <c r="X373" s="3" t="str">
        <f>TEXT(W373,"0.0%")</f>
        <v>2.1%</v>
      </c>
      <c r="Y373" s="3" t="str">
        <f>X373</f>
        <v>2.1%</v>
      </c>
    </row>
    <row r="374" spans="2:25" x14ac:dyDescent="0.3">
      <c r="B374" s="2">
        <f>数据源!BV406</f>
        <v>10</v>
      </c>
      <c r="C374" s="2" t="str">
        <f>数据源!BW406</f>
        <v>M-48</v>
      </c>
      <c r="D374" s="2" t="str">
        <f>数据源!BX406</f>
        <v>坦克</v>
      </c>
      <c r="E374" s="2">
        <f>数据源!BY406</f>
        <v>2760</v>
      </c>
      <c r="F374" s="2">
        <f>数据源!BZ406</f>
        <v>1</v>
      </c>
      <c r="G374" s="2">
        <f>数据源!CA406</f>
        <v>4.9333333333333326E-2</v>
      </c>
      <c r="H374" s="2">
        <f>数据源!CB406</f>
        <v>2.1449275362318836E-3</v>
      </c>
      <c r="I374" s="2">
        <f>数据源!CC406</f>
        <v>21</v>
      </c>
      <c r="J374" s="3">
        <f t="shared" si="192"/>
        <v>1</v>
      </c>
      <c r="K374" s="3">
        <f t="shared" si="193"/>
        <v>1</v>
      </c>
      <c r="L374" s="3" t="str">
        <f t="shared" ref="L374:L429" si="196">RIGHT(D374,2)</f>
        <v>坦克</v>
      </c>
      <c r="M374" s="3">
        <f t="shared" ref="M374:M429" ca="1" si="197">IF(OR(L374="坦克",L374="碎片"),VLOOKUP(C374,INDIRECT("坦克ID"),MATCH(L374&amp;"ID",INDIRECT("坦克标头"),0),FALSE),VLOOKUP(C374,INDIRECT(L374&amp;"ID"),2,FALSE))</f>
        <v>12411</v>
      </c>
      <c r="N374" s="3" t="str">
        <f ca="1">N373&amp;","&amp;M374</f>
        <v>11411,12411</v>
      </c>
      <c r="O374" s="3" t="str">
        <f>O373&amp;","&amp;I374</f>
        <v>21,21</v>
      </c>
      <c r="P374" s="1" t="str">
        <f>P373&amp;","&amp;"("&amp;J374&amp;","&amp;K374&amp;")"</f>
        <v>(1,1),(1,1)</v>
      </c>
      <c r="Q374" s="3" t="str">
        <f>IF(D374="坦克碎片",VLOOKUP(C374,道具信息!$N$2:$O$291,2,FALSE)&amp;"碎片",VLOOKUP(C374,道具信息!$N$2:$O$291,2,FALSE))</f>
        <v>T4坦克</v>
      </c>
      <c r="R374" s="3">
        <f t="shared" si="194"/>
        <v>117</v>
      </c>
      <c r="S374" s="11">
        <f t="shared" si="195"/>
        <v>2.1000000000000001E-2</v>
      </c>
      <c r="T374" s="3" t="str">
        <f>VLOOKUP(Q374,道具信息!$Q$3:$S$20,2,FALSE)</f>
        <v>CHEST_ITEM_TYPE_T4_TANK</v>
      </c>
      <c r="U374" s="3" t="str">
        <f>IF(COUNTIF(U$373:U373,T374)=0,T374,"")</f>
        <v/>
      </c>
      <c r="V374" s="3" t="str">
        <f>IF(U374&lt;&gt;"",V373&amp;","&amp;U374,V373)</f>
        <v>CHEST_ITEM_TYPE_T4_TANK</v>
      </c>
      <c r="W374" s="13" t="str">
        <f t="shared" ref="W374:W429" si="198">IF(U374&lt;&gt;"",ROUND(S374*100%,3),"")</f>
        <v/>
      </c>
      <c r="X374" s="3" t="str">
        <f t="shared" ref="X374:X429" si="199">TEXT(W374,"0.0%")</f>
        <v/>
      </c>
      <c r="Y374" s="3" t="str">
        <f>IF(X374&lt;&gt;"",Y373&amp;","&amp;X374,Y373)</f>
        <v>2.1%</v>
      </c>
    </row>
    <row r="375" spans="2:25" x14ac:dyDescent="0.3">
      <c r="B375" s="2">
        <f>数据源!BV407</f>
        <v>10</v>
      </c>
      <c r="C375" s="2" t="str">
        <f>数据源!BW407</f>
        <v>征服者</v>
      </c>
      <c r="D375" s="2" t="str">
        <f>数据源!BX407</f>
        <v>坦克</v>
      </c>
      <c r="E375" s="2">
        <f>数据源!BY407</f>
        <v>2760</v>
      </c>
      <c r="F375" s="2">
        <f>数据源!BZ407</f>
        <v>1</v>
      </c>
      <c r="G375" s="2">
        <f>数据源!CA407</f>
        <v>4.9333333333333326E-2</v>
      </c>
      <c r="H375" s="2">
        <f>数据源!CB407</f>
        <v>2.1449275362318836E-3</v>
      </c>
      <c r="I375" s="2">
        <f>数据源!CC407</f>
        <v>21</v>
      </c>
      <c r="J375" s="3">
        <f t="shared" si="192"/>
        <v>1</v>
      </c>
      <c r="K375" s="3">
        <f t="shared" si="193"/>
        <v>1</v>
      </c>
      <c r="L375" s="3" t="str">
        <f t="shared" si="196"/>
        <v>坦克</v>
      </c>
      <c r="M375" s="3">
        <f t="shared" ca="1" si="197"/>
        <v>13411</v>
      </c>
      <c r="N375" s="3" t="str">
        <f t="shared" ref="N375:N429" ca="1" si="200">N374&amp;","&amp;M375</f>
        <v>11411,12411,13411</v>
      </c>
      <c r="O375" s="3" t="str">
        <f t="shared" ref="O375:O429" si="201">O374&amp;","&amp;I375</f>
        <v>21,21,21</v>
      </c>
      <c r="P375" s="1" t="str">
        <f t="shared" ref="P375:P429" si="202">P374&amp;","&amp;"("&amp;J375&amp;","&amp;K375&amp;")"</f>
        <v>(1,1),(1,1),(1,1)</v>
      </c>
      <c r="Q375" s="3" t="str">
        <f>IF(D375="坦克碎片",VLOOKUP(C375,道具信息!$N$2:$O$291,2,FALSE)&amp;"碎片",VLOOKUP(C375,道具信息!$N$2:$O$291,2,FALSE))</f>
        <v>T4坦克</v>
      </c>
      <c r="R375" s="3">
        <f t="shared" si="194"/>
        <v>117</v>
      </c>
      <c r="S375" s="11">
        <f t="shared" si="195"/>
        <v>2.1000000000000001E-2</v>
      </c>
      <c r="T375" s="3" t="str">
        <f>VLOOKUP(Q375,道具信息!$Q$3:$S$20,2,FALSE)</f>
        <v>CHEST_ITEM_TYPE_T4_TANK</v>
      </c>
      <c r="U375" s="3" t="str">
        <f>IF(COUNTIF(U$373:U374,T375)=0,T375,"")</f>
        <v/>
      </c>
      <c r="V375" s="3" t="str">
        <f t="shared" ref="V375:V429" si="203">IF(U375&lt;&gt;"",V374&amp;","&amp;U375,V374)</f>
        <v>CHEST_ITEM_TYPE_T4_TANK</v>
      </c>
      <c r="W375" s="13" t="str">
        <f t="shared" si="198"/>
        <v/>
      </c>
      <c r="X375" s="3" t="str">
        <f t="shared" si="199"/>
        <v/>
      </c>
      <c r="Y375" s="3" t="str">
        <f t="shared" ref="Y375:Y429" si="204">IF(X375&lt;&gt;"",Y374&amp;","&amp;X375,Y374)</f>
        <v>2.1%</v>
      </c>
    </row>
    <row r="376" spans="2:25" x14ac:dyDescent="0.3">
      <c r="B376" s="2">
        <f>数据源!BV408</f>
        <v>10</v>
      </c>
      <c r="C376" s="2" t="str">
        <f>数据源!BW408</f>
        <v>潘兴</v>
      </c>
      <c r="D376" s="2" t="str">
        <f>数据源!BX408</f>
        <v>坦克</v>
      </c>
      <c r="E376" s="2">
        <f>数据源!BY408</f>
        <v>5520</v>
      </c>
      <c r="F376" s="2">
        <f>数据源!BZ408</f>
        <v>1</v>
      </c>
      <c r="G376" s="2">
        <f>数据源!CA408</f>
        <v>4.9333333333333326E-2</v>
      </c>
      <c r="H376" s="2">
        <f>数据源!CB408</f>
        <v>1.0724637681159418E-3</v>
      </c>
      <c r="I376" s="2">
        <f>数据源!CC408</f>
        <v>11</v>
      </c>
      <c r="J376" s="3">
        <f t="shared" si="192"/>
        <v>1</v>
      </c>
      <c r="K376" s="3">
        <f t="shared" si="193"/>
        <v>1</v>
      </c>
      <c r="L376" s="3" t="str">
        <f t="shared" si="196"/>
        <v>坦克</v>
      </c>
      <c r="M376" s="3">
        <f t="shared" ca="1" si="197"/>
        <v>12421</v>
      </c>
      <c r="N376" s="3" t="str">
        <f t="shared" ca="1" si="200"/>
        <v>11411,12411,13411,12421</v>
      </c>
      <c r="O376" s="3" t="str">
        <f t="shared" si="201"/>
        <v>21,21,21,11</v>
      </c>
      <c r="P376" s="1" t="str">
        <f t="shared" si="202"/>
        <v>(1,1),(1,1),(1,1),(1,1)</v>
      </c>
      <c r="Q376" s="3" t="str">
        <f>IF(D376="坦克碎片",VLOOKUP(C376,道具信息!$N$2:$O$291,2,FALSE)&amp;"碎片",VLOOKUP(C376,道具信息!$N$2:$O$291,2,FALSE))</f>
        <v>T4坦克</v>
      </c>
      <c r="R376" s="3">
        <f t="shared" si="194"/>
        <v>117</v>
      </c>
      <c r="S376" s="11">
        <f t="shared" si="195"/>
        <v>2.1000000000000001E-2</v>
      </c>
      <c r="T376" s="3" t="str">
        <f>VLOOKUP(Q376,道具信息!$Q$3:$S$20,2,FALSE)</f>
        <v>CHEST_ITEM_TYPE_T4_TANK</v>
      </c>
      <c r="U376" s="3" t="str">
        <f>IF(COUNTIF(U$373:U375,T376)=0,T376,"")</f>
        <v/>
      </c>
      <c r="V376" s="3" t="str">
        <f t="shared" si="203"/>
        <v>CHEST_ITEM_TYPE_T4_TANK</v>
      </c>
      <c r="W376" s="13" t="str">
        <f t="shared" si="198"/>
        <v/>
      </c>
      <c r="X376" s="3" t="str">
        <f t="shared" si="199"/>
        <v/>
      </c>
      <c r="Y376" s="3" t="str">
        <f t="shared" si="204"/>
        <v>2.1%</v>
      </c>
    </row>
    <row r="377" spans="2:25" x14ac:dyDescent="0.3">
      <c r="B377" s="2">
        <f>数据源!BV409</f>
        <v>10</v>
      </c>
      <c r="C377" s="2" t="str">
        <f>数据源!BW409</f>
        <v>IS-4</v>
      </c>
      <c r="D377" s="2" t="str">
        <f>数据源!BX409</f>
        <v>坦克</v>
      </c>
      <c r="E377" s="2">
        <f>数据源!BY409</f>
        <v>5520</v>
      </c>
      <c r="F377" s="2">
        <f>数据源!BZ409</f>
        <v>1</v>
      </c>
      <c r="G377" s="2">
        <f>数据源!CA409</f>
        <v>4.9333333333333326E-2</v>
      </c>
      <c r="H377" s="2">
        <f>数据源!CB409</f>
        <v>1.0724637681159418E-3</v>
      </c>
      <c r="I377" s="2">
        <f>数据源!CC409</f>
        <v>11</v>
      </c>
      <c r="J377" s="3">
        <f t="shared" si="192"/>
        <v>1</v>
      </c>
      <c r="K377" s="3">
        <f t="shared" si="193"/>
        <v>1</v>
      </c>
      <c r="L377" s="3" t="str">
        <f t="shared" si="196"/>
        <v>坦克</v>
      </c>
      <c r="M377" s="3">
        <f t="shared" ca="1" si="197"/>
        <v>13421</v>
      </c>
      <c r="N377" s="3" t="str">
        <f t="shared" ca="1" si="200"/>
        <v>11411,12411,13411,12421,13421</v>
      </c>
      <c r="O377" s="3" t="str">
        <f t="shared" si="201"/>
        <v>21,21,21,11,11</v>
      </c>
      <c r="P377" s="1" t="str">
        <f t="shared" si="202"/>
        <v>(1,1),(1,1),(1,1),(1,1),(1,1)</v>
      </c>
      <c r="Q377" s="3" t="str">
        <f>IF(D377="坦克碎片",VLOOKUP(C377,道具信息!$N$2:$O$291,2,FALSE)&amp;"碎片",VLOOKUP(C377,道具信息!$N$2:$O$291,2,FALSE))</f>
        <v>T4坦克</v>
      </c>
      <c r="R377" s="3">
        <f t="shared" si="194"/>
        <v>117</v>
      </c>
      <c r="S377" s="11">
        <f t="shared" si="195"/>
        <v>2.1000000000000001E-2</v>
      </c>
      <c r="T377" s="3" t="str">
        <f>VLOOKUP(Q377,道具信息!$Q$3:$S$20,2,FALSE)</f>
        <v>CHEST_ITEM_TYPE_T4_TANK</v>
      </c>
      <c r="U377" s="3" t="str">
        <f>IF(COUNTIF(U$373:U376,T377)=0,T377,"")</f>
        <v/>
      </c>
      <c r="V377" s="3" t="str">
        <f t="shared" si="203"/>
        <v>CHEST_ITEM_TYPE_T4_TANK</v>
      </c>
      <c r="W377" s="13" t="str">
        <f t="shared" si="198"/>
        <v/>
      </c>
      <c r="X377" s="3" t="str">
        <f t="shared" si="199"/>
        <v/>
      </c>
      <c r="Y377" s="3" t="str">
        <f t="shared" si="204"/>
        <v>2.1%</v>
      </c>
    </row>
    <row r="378" spans="2:25" x14ac:dyDescent="0.3">
      <c r="B378" s="2">
        <f>数据源!BV410</f>
        <v>10</v>
      </c>
      <c r="C378" s="2" t="str">
        <f>数据源!BW410</f>
        <v>M-41</v>
      </c>
      <c r="D378" s="2" t="str">
        <f>数据源!BX410</f>
        <v>坦克</v>
      </c>
      <c r="E378" s="2">
        <f>数据源!BY410</f>
        <v>5520</v>
      </c>
      <c r="F378" s="2">
        <f>数据源!BZ410</f>
        <v>1</v>
      </c>
      <c r="G378" s="2">
        <f>数据源!CA410</f>
        <v>4.9333333333333326E-2</v>
      </c>
      <c r="H378" s="2">
        <f>数据源!CB410</f>
        <v>1.0724637681159418E-3</v>
      </c>
      <c r="I378" s="2">
        <f>数据源!CC410</f>
        <v>11</v>
      </c>
      <c r="J378" s="3">
        <f t="shared" si="192"/>
        <v>1</v>
      </c>
      <c r="K378" s="3">
        <f t="shared" si="193"/>
        <v>1</v>
      </c>
      <c r="L378" s="3" t="str">
        <f t="shared" si="196"/>
        <v>坦克</v>
      </c>
      <c r="M378" s="3">
        <f t="shared" ca="1" si="197"/>
        <v>11421</v>
      </c>
      <c r="N378" s="3" t="str">
        <f t="shared" ca="1" si="200"/>
        <v>11411,12411,13411,12421,13421,11421</v>
      </c>
      <c r="O378" s="3" t="str">
        <f t="shared" si="201"/>
        <v>21,21,21,11,11,11</v>
      </c>
      <c r="P378" s="1" t="str">
        <f t="shared" si="202"/>
        <v>(1,1),(1,1),(1,1),(1,1),(1,1),(1,1)</v>
      </c>
      <c r="Q378" s="3" t="str">
        <f>IF(D378="坦克碎片",VLOOKUP(C378,道具信息!$N$2:$O$291,2,FALSE)&amp;"碎片",VLOOKUP(C378,道具信息!$N$2:$O$291,2,FALSE))</f>
        <v>T4坦克</v>
      </c>
      <c r="R378" s="3">
        <f t="shared" si="194"/>
        <v>117</v>
      </c>
      <c r="S378" s="11">
        <f t="shared" si="195"/>
        <v>2.1000000000000001E-2</v>
      </c>
      <c r="T378" s="3" t="str">
        <f>VLOOKUP(Q378,道具信息!$Q$3:$S$20,2,FALSE)</f>
        <v>CHEST_ITEM_TYPE_T4_TANK</v>
      </c>
      <c r="U378" s="3" t="str">
        <f>IF(COUNTIF(U$373:U377,T378)=0,T378,"")</f>
        <v/>
      </c>
      <c r="V378" s="3" t="str">
        <f t="shared" si="203"/>
        <v>CHEST_ITEM_TYPE_T4_TANK</v>
      </c>
      <c r="W378" s="13" t="str">
        <f t="shared" si="198"/>
        <v/>
      </c>
      <c r="X378" s="3" t="str">
        <f t="shared" si="199"/>
        <v/>
      </c>
      <c r="Y378" s="3" t="str">
        <f t="shared" si="204"/>
        <v>2.1%</v>
      </c>
    </row>
    <row r="379" spans="2:25" x14ac:dyDescent="0.3">
      <c r="B379" s="2">
        <f>数据源!BV411</f>
        <v>10</v>
      </c>
      <c r="C379" s="2" t="str">
        <f>数据源!BW411</f>
        <v>BMP-3</v>
      </c>
      <c r="D379" s="2" t="str">
        <f>数据源!BX411</f>
        <v>坦克</v>
      </c>
      <c r="E379" s="2">
        <f>数据源!BY411</f>
        <v>8280</v>
      </c>
      <c r="F379" s="2">
        <f>数据源!BZ411</f>
        <v>1</v>
      </c>
      <c r="G379" s="2">
        <f>数据源!CA411</f>
        <v>4.9333333333333326E-2</v>
      </c>
      <c r="H379" s="2">
        <f>数据源!CB411</f>
        <v>7.1497584541062786E-4</v>
      </c>
      <c r="I379" s="2">
        <f>数据源!CC411</f>
        <v>7</v>
      </c>
      <c r="J379" s="3">
        <f t="shared" si="192"/>
        <v>1</v>
      </c>
      <c r="K379" s="3">
        <f t="shared" si="193"/>
        <v>1</v>
      </c>
      <c r="L379" s="3" t="str">
        <f t="shared" si="196"/>
        <v>坦克</v>
      </c>
      <c r="M379" s="3">
        <f t="shared" ca="1" si="197"/>
        <v>11431</v>
      </c>
      <c r="N379" s="3" t="str">
        <f t="shared" ca="1" si="200"/>
        <v>11411,12411,13411,12421,13421,11421,11431</v>
      </c>
      <c r="O379" s="3" t="str">
        <f t="shared" si="201"/>
        <v>21,21,21,11,11,11,7</v>
      </c>
      <c r="P379" s="1" t="str">
        <f t="shared" si="202"/>
        <v>(1,1),(1,1),(1,1),(1,1),(1,1),(1,1),(1,1)</v>
      </c>
      <c r="Q379" s="3" t="str">
        <f>IF(D379="坦克碎片",VLOOKUP(C379,道具信息!$N$2:$O$291,2,FALSE)&amp;"碎片",VLOOKUP(C379,道具信息!$N$2:$O$291,2,FALSE))</f>
        <v>T4坦克</v>
      </c>
      <c r="R379" s="3">
        <f t="shared" si="194"/>
        <v>117</v>
      </c>
      <c r="S379" s="11">
        <f t="shared" si="195"/>
        <v>2.1000000000000001E-2</v>
      </c>
      <c r="T379" s="3" t="str">
        <f>VLOOKUP(Q379,道具信息!$Q$3:$S$20,2,FALSE)</f>
        <v>CHEST_ITEM_TYPE_T4_TANK</v>
      </c>
      <c r="U379" s="3" t="str">
        <f>IF(COUNTIF(U$373:U378,T379)=0,T379,"")</f>
        <v/>
      </c>
      <c r="V379" s="3" t="str">
        <f t="shared" si="203"/>
        <v>CHEST_ITEM_TYPE_T4_TANK</v>
      </c>
      <c r="W379" s="13" t="str">
        <f t="shared" si="198"/>
        <v/>
      </c>
      <c r="X379" s="3" t="str">
        <f t="shared" si="199"/>
        <v/>
      </c>
      <c r="Y379" s="3" t="str">
        <f t="shared" si="204"/>
        <v>2.1%</v>
      </c>
    </row>
    <row r="380" spans="2:25" x14ac:dyDescent="0.3">
      <c r="B380" s="2">
        <f>数据源!BV412</f>
        <v>10</v>
      </c>
      <c r="C380" s="2" t="str">
        <f>数据源!BW412</f>
        <v>百夫长</v>
      </c>
      <c r="D380" s="2" t="str">
        <f>数据源!BX412</f>
        <v>坦克</v>
      </c>
      <c r="E380" s="2">
        <f>数据源!BY412</f>
        <v>8280</v>
      </c>
      <c r="F380" s="2">
        <f>数据源!BZ412</f>
        <v>1</v>
      </c>
      <c r="G380" s="2">
        <f>数据源!CA412</f>
        <v>4.9333333333333326E-2</v>
      </c>
      <c r="H380" s="2">
        <f>数据源!CB412</f>
        <v>7.1497584541062786E-4</v>
      </c>
      <c r="I380" s="2">
        <f>数据源!CC412</f>
        <v>7</v>
      </c>
      <c r="J380" s="3">
        <f t="shared" si="192"/>
        <v>1</v>
      </c>
      <c r="K380" s="3">
        <f t="shared" si="193"/>
        <v>1</v>
      </c>
      <c r="L380" s="3" t="str">
        <f t="shared" si="196"/>
        <v>坦克</v>
      </c>
      <c r="M380" s="3">
        <f t="shared" ca="1" si="197"/>
        <v>12431</v>
      </c>
      <c r="N380" s="3" t="str">
        <f t="shared" ca="1" si="200"/>
        <v>11411,12411,13411,12421,13421,11421,11431,12431</v>
      </c>
      <c r="O380" s="3" t="str">
        <f t="shared" si="201"/>
        <v>21,21,21,11,11,11,7,7</v>
      </c>
      <c r="P380" s="1" t="str">
        <f t="shared" si="202"/>
        <v>(1,1),(1,1),(1,1),(1,1),(1,1),(1,1),(1,1),(1,1)</v>
      </c>
      <c r="Q380" s="3" t="str">
        <f>IF(D380="坦克碎片",VLOOKUP(C380,道具信息!$N$2:$O$291,2,FALSE)&amp;"碎片",VLOOKUP(C380,道具信息!$N$2:$O$291,2,FALSE))</f>
        <v>T4坦克</v>
      </c>
      <c r="R380" s="3">
        <f t="shared" si="194"/>
        <v>117</v>
      </c>
      <c r="S380" s="11">
        <f t="shared" si="195"/>
        <v>2.1000000000000001E-2</v>
      </c>
      <c r="T380" s="3" t="str">
        <f>VLOOKUP(Q380,道具信息!$Q$3:$S$20,2,FALSE)</f>
        <v>CHEST_ITEM_TYPE_T4_TANK</v>
      </c>
      <c r="U380" s="3" t="str">
        <f>IF(COUNTIF(U$373:U379,T380)=0,T380,"")</f>
        <v/>
      </c>
      <c r="V380" s="3" t="str">
        <f t="shared" si="203"/>
        <v>CHEST_ITEM_TYPE_T4_TANK</v>
      </c>
      <c r="W380" s="13" t="str">
        <f t="shared" si="198"/>
        <v/>
      </c>
      <c r="X380" s="3" t="str">
        <f t="shared" si="199"/>
        <v/>
      </c>
      <c r="Y380" s="3" t="str">
        <f t="shared" si="204"/>
        <v>2.1%</v>
      </c>
    </row>
    <row r="381" spans="2:25" x14ac:dyDescent="0.3">
      <c r="B381" s="2">
        <f>数据源!BV413</f>
        <v>10</v>
      </c>
      <c r="C381" s="2" t="str">
        <f>数据源!BW413</f>
        <v>T-32</v>
      </c>
      <c r="D381" s="2" t="str">
        <f>数据源!BX413</f>
        <v>坦克</v>
      </c>
      <c r="E381" s="2">
        <f>数据源!BY413</f>
        <v>8280</v>
      </c>
      <c r="F381" s="2">
        <f>数据源!BZ413</f>
        <v>1</v>
      </c>
      <c r="G381" s="2">
        <f>数据源!CA413</f>
        <v>4.9333333333333326E-2</v>
      </c>
      <c r="H381" s="2">
        <f>数据源!CB413</f>
        <v>7.1497584541062786E-4</v>
      </c>
      <c r="I381" s="2">
        <f>数据源!CC413</f>
        <v>7</v>
      </c>
      <c r="J381" s="3">
        <f t="shared" si="192"/>
        <v>1</v>
      </c>
      <c r="K381" s="3">
        <f t="shared" si="193"/>
        <v>1</v>
      </c>
      <c r="L381" s="3" t="str">
        <f t="shared" si="196"/>
        <v>坦克</v>
      </c>
      <c r="M381" s="3">
        <f t="shared" ca="1" si="197"/>
        <v>13431</v>
      </c>
      <c r="N381" s="3" t="str">
        <f t="shared" ca="1" si="200"/>
        <v>11411,12411,13411,12421,13421,11421,11431,12431,13431</v>
      </c>
      <c r="O381" s="3" t="str">
        <f t="shared" si="201"/>
        <v>21,21,21,11,11,11,7,7,7</v>
      </c>
      <c r="P381" s="1" t="str">
        <f t="shared" si="202"/>
        <v>(1,1),(1,1),(1,1),(1,1),(1,1),(1,1),(1,1),(1,1),(1,1)</v>
      </c>
      <c r="Q381" s="3" t="str">
        <f>IF(D381="坦克碎片",VLOOKUP(C381,道具信息!$N$2:$O$291,2,FALSE)&amp;"碎片",VLOOKUP(C381,道具信息!$N$2:$O$291,2,FALSE))</f>
        <v>T4坦克</v>
      </c>
      <c r="R381" s="3">
        <f t="shared" si="194"/>
        <v>117</v>
      </c>
      <c r="S381" s="11">
        <f t="shared" si="195"/>
        <v>2.1000000000000001E-2</v>
      </c>
      <c r="T381" s="3" t="str">
        <f>VLOOKUP(Q381,道具信息!$Q$3:$S$20,2,FALSE)</f>
        <v>CHEST_ITEM_TYPE_T4_TANK</v>
      </c>
      <c r="U381" s="3" t="str">
        <f>IF(COUNTIF(U$373:U380,T381)=0,T381,"")</f>
        <v/>
      </c>
      <c r="V381" s="3" t="str">
        <f t="shared" si="203"/>
        <v>CHEST_ITEM_TYPE_T4_TANK</v>
      </c>
      <c r="W381" s="13" t="str">
        <f t="shared" si="198"/>
        <v/>
      </c>
      <c r="X381" s="3" t="str">
        <f t="shared" si="199"/>
        <v/>
      </c>
      <c r="Y381" s="3" t="str">
        <f t="shared" si="204"/>
        <v>2.1%</v>
      </c>
    </row>
    <row r="382" spans="2:25" x14ac:dyDescent="0.3">
      <c r="B382" s="2">
        <f>数据源!BV414</f>
        <v>10</v>
      </c>
      <c r="C382" s="2" t="str">
        <f>数据源!BW414</f>
        <v>霞飞</v>
      </c>
      <c r="D382" s="2" t="str">
        <f>数据源!BX414</f>
        <v>坦克碎片</v>
      </c>
      <c r="E382" s="2">
        <f>数据源!BY414</f>
        <v>92</v>
      </c>
      <c r="F382" s="2">
        <f>数据源!BZ414</f>
        <v>1</v>
      </c>
      <c r="G382" s="2">
        <f>数据源!CA414</f>
        <v>2.4666666666666663E-2</v>
      </c>
      <c r="H382" s="2">
        <f>数据源!CB414</f>
        <v>3.2173913043478254E-2</v>
      </c>
      <c r="I382" s="2">
        <f>数据源!CC414</f>
        <v>322</v>
      </c>
      <c r="J382" s="3">
        <f t="shared" si="192"/>
        <v>1</v>
      </c>
      <c r="K382" s="3">
        <f t="shared" si="193"/>
        <v>1</v>
      </c>
      <c r="L382" s="3" t="str">
        <f t="shared" si="196"/>
        <v>碎片</v>
      </c>
      <c r="M382" s="3">
        <f t="shared" ca="1" si="197"/>
        <v>51411</v>
      </c>
      <c r="N382" s="3" t="str">
        <f t="shared" ca="1" si="200"/>
        <v>11411,12411,13411,12421,13421,11421,11431,12431,13431,51411</v>
      </c>
      <c r="O382" s="3" t="str">
        <f t="shared" si="201"/>
        <v>21,21,21,11,11,11,7,7,7,322</v>
      </c>
      <c r="P382" s="1" t="str">
        <f t="shared" si="202"/>
        <v>(1,1),(1,1),(1,1),(1,1),(1,1),(1,1),(1,1),(1,1),(1,1),(1,1)</v>
      </c>
      <c r="Q382" s="3" t="str">
        <f>IF(D382="坦克碎片",VLOOKUP(C382,道具信息!$N$2:$O$291,2,FALSE)&amp;"碎片",VLOOKUP(C382,道具信息!$N$2:$O$291,2,FALSE))</f>
        <v>T4坦克碎片</v>
      </c>
      <c r="R382" s="3">
        <f t="shared" si="194"/>
        <v>2145</v>
      </c>
      <c r="S382" s="11">
        <f t="shared" si="195"/>
        <v>0.38100000000000001</v>
      </c>
      <c r="T382" s="3" t="str">
        <f>VLOOKUP(Q382,道具信息!$Q$3:$S$20,2,FALSE)</f>
        <v>CHEST_ITEM_TYPE_T4_SHARD</v>
      </c>
      <c r="U382" s="3" t="str">
        <f>IF(COUNTIF(U$373:U381,T382)=0,T382,"")</f>
        <v>CHEST_ITEM_TYPE_T4_SHARD</v>
      </c>
      <c r="V382" s="3" t="str">
        <f t="shared" si="203"/>
        <v>CHEST_ITEM_TYPE_T4_TANK,CHEST_ITEM_TYPE_T4_SHARD</v>
      </c>
      <c r="W382" s="13">
        <f t="shared" si="198"/>
        <v>0.38100000000000001</v>
      </c>
      <c r="X382" s="3" t="str">
        <f t="shared" si="199"/>
        <v>38.1%</v>
      </c>
      <c r="Y382" s="3" t="str">
        <f t="shared" si="204"/>
        <v>2.1%,38.1%</v>
      </c>
    </row>
    <row r="383" spans="2:25" x14ac:dyDescent="0.3">
      <c r="B383" s="2">
        <f>数据源!BV415</f>
        <v>10</v>
      </c>
      <c r="C383" s="2" t="str">
        <f>数据源!BW415</f>
        <v>M-48</v>
      </c>
      <c r="D383" s="2" t="str">
        <f>数据源!BX415</f>
        <v>坦克碎片</v>
      </c>
      <c r="E383" s="2">
        <f>数据源!BY415</f>
        <v>92</v>
      </c>
      <c r="F383" s="2">
        <f>数据源!BZ415</f>
        <v>1</v>
      </c>
      <c r="G383" s="2">
        <f>数据源!CA415</f>
        <v>2.4666666666666663E-2</v>
      </c>
      <c r="H383" s="2">
        <f>数据源!CB415</f>
        <v>3.2173913043478254E-2</v>
      </c>
      <c r="I383" s="2">
        <f>数据源!CC415</f>
        <v>322</v>
      </c>
      <c r="J383" s="3">
        <f t="shared" si="192"/>
        <v>1</v>
      </c>
      <c r="K383" s="3">
        <f t="shared" si="193"/>
        <v>1</v>
      </c>
      <c r="L383" s="3" t="str">
        <f t="shared" si="196"/>
        <v>碎片</v>
      </c>
      <c r="M383" s="3">
        <f t="shared" ca="1" si="197"/>
        <v>52411</v>
      </c>
      <c r="N383" s="3" t="str">
        <f t="shared" ca="1" si="200"/>
        <v>11411,12411,13411,12421,13421,11421,11431,12431,13431,51411,52411</v>
      </c>
      <c r="O383" s="3" t="str">
        <f t="shared" si="201"/>
        <v>21,21,21,11,11,11,7,7,7,322,322</v>
      </c>
      <c r="P383" s="1" t="str">
        <f t="shared" si="202"/>
        <v>(1,1),(1,1),(1,1),(1,1),(1,1),(1,1),(1,1),(1,1),(1,1),(1,1),(1,1)</v>
      </c>
      <c r="Q383" s="3" t="str">
        <f>IF(D383="坦克碎片",VLOOKUP(C383,道具信息!$N$2:$O$291,2,FALSE)&amp;"碎片",VLOOKUP(C383,道具信息!$N$2:$O$291,2,FALSE))</f>
        <v>T4坦克碎片</v>
      </c>
      <c r="R383" s="3">
        <f t="shared" si="194"/>
        <v>2145</v>
      </c>
      <c r="S383" s="11">
        <f t="shared" si="195"/>
        <v>0.38100000000000001</v>
      </c>
      <c r="T383" s="3" t="str">
        <f>VLOOKUP(Q383,道具信息!$Q$3:$S$20,2,FALSE)</f>
        <v>CHEST_ITEM_TYPE_T4_SHARD</v>
      </c>
      <c r="U383" s="3" t="str">
        <f>IF(COUNTIF(U$373:U382,T383)=0,T383,"")</f>
        <v/>
      </c>
      <c r="V383" s="3" t="str">
        <f t="shared" si="203"/>
        <v>CHEST_ITEM_TYPE_T4_TANK,CHEST_ITEM_TYPE_T4_SHARD</v>
      </c>
      <c r="W383" s="13" t="str">
        <f t="shared" si="198"/>
        <v/>
      </c>
      <c r="X383" s="3" t="str">
        <f t="shared" si="199"/>
        <v/>
      </c>
      <c r="Y383" s="3" t="str">
        <f t="shared" si="204"/>
        <v>2.1%,38.1%</v>
      </c>
    </row>
    <row r="384" spans="2:25" x14ac:dyDescent="0.3">
      <c r="B384" s="2">
        <f>数据源!BV416</f>
        <v>10</v>
      </c>
      <c r="C384" s="2" t="str">
        <f>数据源!BW416</f>
        <v>征服者</v>
      </c>
      <c r="D384" s="2" t="str">
        <f>数据源!BX416</f>
        <v>坦克碎片</v>
      </c>
      <c r="E384" s="2">
        <f>数据源!BY416</f>
        <v>92</v>
      </c>
      <c r="F384" s="2">
        <f>数据源!BZ416</f>
        <v>1</v>
      </c>
      <c r="G384" s="2">
        <f>数据源!CA416</f>
        <v>2.4666666666666663E-2</v>
      </c>
      <c r="H384" s="2">
        <f>数据源!CB416</f>
        <v>3.2173913043478254E-2</v>
      </c>
      <c r="I384" s="2">
        <f>数据源!CC416</f>
        <v>322</v>
      </c>
      <c r="J384" s="3">
        <f t="shared" si="192"/>
        <v>1</v>
      </c>
      <c r="K384" s="3">
        <f t="shared" si="193"/>
        <v>1</v>
      </c>
      <c r="L384" s="3" t="str">
        <f t="shared" si="196"/>
        <v>碎片</v>
      </c>
      <c r="M384" s="3">
        <f t="shared" ca="1" si="197"/>
        <v>53411</v>
      </c>
      <c r="N384" s="3" t="str">
        <f t="shared" ca="1" si="200"/>
        <v>11411,12411,13411,12421,13421,11421,11431,12431,13431,51411,52411,53411</v>
      </c>
      <c r="O384" s="3" t="str">
        <f t="shared" si="201"/>
        <v>21,21,21,11,11,11,7,7,7,322,322,322</v>
      </c>
      <c r="P384" s="1" t="str">
        <f t="shared" si="202"/>
        <v>(1,1),(1,1),(1,1),(1,1),(1,1),(1,1),(1,1),(1,1),(1,1),(1,1),(1,1),(1,1)</v>
      </c>
      <c r="Q384" s="3" t="str">
        <f>IF(D384="坦克碎片",VLOOKUP(C384,道具信息!$N$2:$O$291,2,FALSE)&amp;"碎片",VLOOKUP(C384,道具信息!$N$2:$O$291,2,FALSE))</f>
        <v>T4坦克碎片</v>
      </c>
      <c r="R384" s="3">
        <f t="shared" si="194"/>
        <v>2145</v>
      </c>
      <c r="S384" s="11">
        <f t="shared" si="195"/>
        <v>0.38100000000000001</v>
      </c>
      <c r="T384" s="3" t="str">
        <f>VLOOKUP(Q384,道具信息!$Q$3:$S$20,2,FALSE)</f>
        <v>CHEST_ITEM_TYPE_T4_SHARD</v>
      </c>
      <c r="U384" s="3" t="str">
        <f>IF(COUNTIF(U$373:U383,T384)=0,T384,"")</f>
        <v/>
      </c>
      <c r="V384" s="3" t="str">
        <f t="shared" si="203"/>
        <v>CHEST_ITEM_TYPE_T4_TANK,CHEST_ITEM_TYPE_T4_SHARD</v>
      </c>
      <c r="W384" s="13" t="str">
        <f t="shared" si="198"/>
        <v/>
      </c>
      <c r="X384" s="3" t="str">
        <f t="shared" si="199"/>
        <v/>
      </c>
      <c r="Y384" s="3" t="str">
        <f t="shared" si="204"/>
        <v>2.1%,38.1%</v>
      </c>
    </row>
    <row r="385" spans="2:25" x14ac:dyDescent="0.3">
      <c r="B385" s="2">
        <f>数据源!BV417</f>
        <v>10</v>
      </c>
      <c r="C385" s="2" t="str">
        <f>数据源!BW417</f>
        <v>潘兴</v>
      </c>
      <c r="D385" s="2" t="str">
        <f>数据源!BX417</f>
        <v>坦克碎片</v>
      </c>
      <c r="E385" s="2">
        <f>数据源!BY417</f>
        <v>138</v>
      </c>
      <c r="F385" s="2">
        <f>数据源!BZ417</f>
        <v>1</v>
      </c>
      <c r="G385" s="2">
        <f>数据源!CA417</f>
        <v>2.4666666666666663E-2</v>
      </c>
      <c r="H385" s="2">
        <f>数据源!CB417</f>
        <v>2.1449275362318838E-2</v>
      </c>
      <c r="I385" s="2">
        <f>数据源!CC417</f>
        <v>214</v>
      </c>
      <c r="J385" s="3">
        <f t="shared" si="192"/>
        <v>1</v>
      </c>
      <c r="K385" s="3">
        <f t="shared" si="193"/>
        <v>1</v>
      </c>
      <c r="L385" s="3" t="str">
        <f t="shared" si="196"/>
        <v>碎片</v>
      </c>
      <c r="M385" s="3">
        <f t="shared" ca="1" si="197"/>
        <v>52421</v>
      </c>
      <c r="N385" s="3" t="str">
        <f t="shared" ca="1" si="200"/>
        <v>11411,12411,13411,12421,13421,11421,11431,12431,13431,51411,52411,53411,52421</v>
      </c>
      <c r="O385" s="3" t="str">
        <f t="shared" si="201"/>
        <v>21,21,21,11,11,11,7,7,7,322,322,322,214</v>
      </c>
      <c r="P385" s="1" t="str">
        <f t="shared" si="202"/>
        <v>(1,1),(1,1),(1,1),(1,1),(1,1),(1,1),(1,1),(1,1),(1,1),(1,1),(1,1),(1,1),(1,1)</v>
      </c>
      <c r="Q385" s="3" t="str">
        <f>IF(D385="坦克碎片",VLOOKUP(C385,道具信息!$N$2:$O$291,2,FALSE)&amp;"碎片",VLOOKUP(C385,道具信息!$N$2:$O$291,2,FALSE))</f>
        <v>T4坦克碎片</v>
      </c>
      <c r="R385" s="3">
        <f t="shared" si="194"/>
        <v>2145</v>
      </c>
      <c r="S385" s="11">
        <f t="shared" si="195"/>
        <v>0.38100000000000001</v>
      </c>
      <c r="T385" s="3" t="str">
        <f>VLOOKUP(Q385,道具信息!$Q$3:$S$20,2,FALSE)</f>
        <v>CHEST_ITEM_TYPE_T4_SHARD</v>
      </c>
      <c r="U385" s="3" t="str">
        <f>IF(COUNTIF(U$373:U384,T385)=0,T385,"")</f>
        <v/>
      </c>
      <c r="V385" s="3" t="str">
        <f t="shared" si="203"/>
        <v>CHEST_ITEM_TYPE_T4_TANK,CHEST_ITEM_TYPE_T4_SHARD</v>
      </c>
      <c r="W385" s="13" t="str">
        <f t="shared" si="198"/>
        <v/>
      </c>
      <c r="X385" s="3" t="str">
        <f t="shared" si="199"/>
        <v/>
      </c>
      <c r="Y385" s="3" t="str">
        <f t="shared" si="204"/>
        <v>2.1%,38.1%</v>
      </c>
    </row>
    <row r="386" spans="2:25" x14ac:dyDescent="0.3">
      <c r="B386" s="2">
        <f>数据源!BV418</f>
        <v>10</v>
      </c>
      <c r="C386" s="2" t="str">
        <f>数据源!BW418</f>
        <v>IS-4</v>
      </c>
      <c r="D386" s="2" t="str">
        <f>数据源!BX418</f>
        <v>坦克碎片</v>
      </c>
      <c r="E386" s="2">
        <f>数据源!BY418</f>
        <v>138</v>
      </c>
      <c r="F386" s="2">
        <f>数据源!BZ418</f>
        <v>1</v>
      </c>
      <c r="G386" s="2">
        <f>数据源!CA418</f>
        <v>2.4666666666666663E-2</v>
      </c>
      <c r="H386" s="2">
        <f>数据源!CB418</f>
        <v>2.1449275362318838E-2</v>
      </c>
      <c r="I386" s="2">
        <f>数据源!CC418</f>
        <v>214</v>
      </c>
      <c r="J386" s="3">
        <f t="shared" si="192"/>
        <v>1</v>
      </c>
      <c r="K386" s="3">
        <f t="shared" si="193"/>
        <v>1</v>
      </c>
      <c r="L386" s="3" t="str">
        <f t="shared" si="196"/>
        <v>碎片</v>
      </c>
      <c r="M386" s="3">
        <f t="shared" ca="1" si="197"/>
        <v>53421</v>
      </c>
      <c r="N386" s="3" t="str">
        <f t="shared" ca="1" si="200"/>
        <v>11411,12411,13411,12421,13421,11421,11431,12431,13431,51411,52411,53411,52421,53421</v>
      </c>
      <c r="O386" s="3" t="str">
        <f t="shared" si="201"/>
        <v>21,21,21,11,11,11,7,7,7,322,322,322,214,214</v>
      </c>
      <c r="P386" s="1" t="str">
        <f t="shared" si="202"/>
        <v>(1,1),(1,1),(1,1),(1,1),(1,1),(1,1),(1,1),(1,1),(1,1),(1,1),(1,1),(1,1),(1,1),(1,1)</v>
      </c>
      <c r="Q386" s="3" t="str">
        <f>IF(D386="坦克碎片",VLOOKUP(C386,道具信息!$N$2:$O$291,2,FALSE)&amp;"碎片",VLOOKUP(C386,道具信息!$N$2:$O$291,2,FALSE))</f>
        <v>T4坦克碎片</v>
      </c>
      <c r="R386" s="3">
        <f t="shared" si="194"/>
        <v>2145</v>
      </c>
      <c r="S386" s="11">
        <f t="shared" si="195"/>
        <v>0.38100000000000001</v>
      </c>
      <c r="T386" s="3" t="str">
        <f>VLOOKUP(Q386,道具信息!$Q$3:$S$20,2,FALSE)</f>
        <v>CHEST_ITEM_TYPE_T4_SHARD</v>
      </c>
      <c r="U386" s="3" t="str">
        <f>IF(COUNTIF(U$373:U385,T386)=0,T386,"")</f>
        <v/>
      </c>
      <c r="V386" s="3" t="str">
        <f t="shared" si="203"/>
        <v>CHEST_ITEM_TYPE_T4_TANK,CHEST_ITEM_TYPE_T4_SHARD</v>
      </c>
      <c r="W386" s="13" t="str">
        <f t="shared" si="198"/>
        <v/>
      </c>
      <c r="X386" s="3" t="str">
        <f t="shared" si="199"/>
        <v/>
      </c>
      <c r="Y386" s="3" t="str">
        <f t="shared" si="204"/>
        <v>2.1%,38.1%</v>
      </c>
    </row>
    <row r="387" spans="2:25" x14ac:dyDescent="0.3">
      <c r="B387" s="2">
        <f>数据源!BV419</f>
        <v>10</v>
      </c>
      <c r="C387" s="2" t="str">
        <f>数据源!BW419</f>
        <v>M-41</v>
      </c>
      <c r="D387" s="2" t="str">
        <f>数据源!BX419</f>
        <v>坦克碎片</v>
      </c>
      <c r="E387" s="2">
        <f>数据源!BY419</f>
        <v>138</v>
      </c>
      <c r="F387" s="2">
        <f>数据源!BZ419</f>
        <v>1</v>
      </c>
      <c r="G387" s="2">
        <f>数据源!CA419</f>
        <v>2.4666666666666663E-2</v>
      </c>
      <c r="H387" s="2">
        <f>数据源!CB419</f>
        <v>2.1449275362318838E-2</v>
      </c>
      <c r="I387" s="2">
        <f>数据源!CC419</f>
        <v>214</v>
      </c>
      <c r="J387" s="3">
        <f t="shared" si="192"/>
        <v>1</v>
      </c>
      <c r="K387" s="3">
        <f t="shared" si="193"/>
        <v>1</v>
      </c>
      <c r="L387" s="3" t="str">
        <f t="shared" si="196"/>
        <v>碎片</v>
      </c>
      <c r="M387" s="3">
        <f t="shared" ca="1" si="197"/>
        <v>51421</v>
      </c>
      <c r="N387" s="3" t="str">
        <f t="shared" ca="1" si="200"/>
        <v>11411,12411,13411,12421,13421,11421,11431,12431,13431,51411,52411,53411,52421,53421,51421</v>
      </c>
      <c r="O387" s="3" t="str">
        <f t="shared" si="201"/>
        <v>21,21,21,11,11,11,7,7,7,322,322,322,214,214,214</v>
      </c>
      <c r="P387" s="1" t="str">
        <f t="shared" si="202"/>
        <v>(1,1),(1,1),(1,1),(1,1),(1,1),(1,1),(1,1),(1,1),(1,1),(1,1),(1,1),(1,1),(1,1),(1,1),(1,1)</v>
      </c>
      <c r="Q387" s="3" t="str">
        <f>IF(D387="坦克碎片",VLOOKUP(C387,道具信息!$N$2:$O$291,2,FALSE)&amp;"碎片",VLOOKUP(C387,道具信息!$N$2:$O$291,2,FALSE))</f>
        <v>T4坦克碎片</v>
      </c>
      <c r="R387" s="3">
        <f t="shared" si="194"/>
        <v>2145</v>
      </c>
      <c r="S387" s="11">
        <f t="shared" si="195"/>
        <v>0.38100000000000001</v>
      </c>
      <c r="T387" s="3" t="str">
        <f>VLOOKUP(Q387,道具信息!$Q$3:$S$20,2,FALSE)</f>
        <v>CHEST_ITEM_TYPE_T4_SHARD</v>
      </c>
      <c r="U387" s="3" t="str">
        <f>IF(COUNTIF(U$373:U386,T387)=0,T387,"")</f>
        <v/>
      </c>
      <c r="V387" s="3" t="str">
        <f t="shared" si="203"/>
        <v>CHEST_ITEM_TYPE_T4_TANK,CHEST_ITEM_TYPE_T4_SHARD</v>
      </c>
      <c r="W387" s="13" t="str">
        <f t="shared" si="198"/>
        <v/>
      </c>
      <c r="X387" s="3" t="str">
        <f t="shared" si="199"/>
        <v/>
      </c>
      <c r="Y387" s="3" t="str">
        <f t="shared" si="204"/>
        <v>2.1%,38.1%</v>
      </c>
    </row>
    <row r="388" spans="2:25" x14ac:dyDescent="0.3">
      <c r="B388" s="2">
        <f>数据源!BV420</f>
        <v>10</v>
      </c>
      <c r="C388" s="2" t="str">
        <f>数据源!BW420</f>
        <v>BMP-3</v>
      </c>
      <c r="D388" s="2" t="str">
        <f>数据源!BX420</f>
        <v>坦克碎片</v>
      </c>
      <c r="E388" s="2">
        <f>数据源!BY420</f>
        <v>165.6</v>
      </c>
      <c r="F388" s="2">
        <f>数据源!BZ420</f>
        <v>1</v>
      </c>
      <c r="G388" s="2">
        <f>数据源!CA420</f>
        <v>2.4666666666666663E-2</v>
      </c>
      <c r="H388" s="2">
        <f>数据源!CB420</f>
        <v>1.7874396135265699E-2</v>
      </c>
      <c r="I388" s="2">
        <f>数据源!CC420</f>
        <v>179</v>
      </c>
      <c r="J388" s="3">
        <f t="shared" si="192"/>
        <v>1</v>
      </c>
      <c r="K388" s="3">
        <f t="shared" si="193"/>
        <v>1</v>
      </c>
      <c r="L388" s="3" t="str">
        <f t="shared" si="196"/>
        <v>碎片</v>
      </c>
      <c r="M388" s="3">
        <f t="shared" ca="1" si="197"/>
        <v>51431</v>
      </c>
      <c r="N388" s="3" t="str">
        <f t="shared" ca="1" si="200"/>
        <v>11411,12411,13411,12421,13421,11421,11431,12431,13431,51411,52411,53411,52421,53421,51421,51431</v>
      </c>
      <c r="O388" s="3" t="str">
        <f t="shared" si="201"/>
        <v>21,21,21,11,11,11,7,7,7,322,322,322,214,214,214,179</v>
      </c>
      <c r="P388" s="1" t="str">
        <f t="shared" si="202"/>
        <v>(1,1),(1,1),(1,1),(1,1),(1,1),(1,1),(1,1),(1,1),(1,1),(1,1),(1,1),(1,1),(1,1),(1,1),(1,1),(1,1)</v>
      </c>
      <c r="Q388" s="3" t="str">
        <f>IF(D388="坦克碎片",VLOOKUP(C388,道具信息!$N$2:$O$291,2,FALSE)&amp;"碎片",VLOOKUP(C388,道具信息!$N$2:$O$291,2,FALSE))</f>
        <v>T4坦克碎片</v>
      </c>
      <c r="R388" s="3">
        <f t="shared" si="194"/>
        <v>2145</v>
      </c>
      <c r="S388" s="11">
        <f t="shared" si="195"/>
        <v>0.38100000000000001</v>
      </c>
      <c r="T388" s="3" t="str">
        <f>VLOOKUP(Q388,道具信息!$Q$3:$S$20,2,FALSE)</f>
        <v>CHEST_ITEM_TYPE_T4_SHARD</v>
      </c>
      <c r="U388" s="3" t="str">
        <f>IF(COUNTIF(U$373:U387,T388)=0,T388,"")</f>
        <v/>
      </c>
      <c r="V388" s="3" t="str">
        <f t="shared" si="203"/>
        <v>CHEST_ITEM_TYPE_T4_TANK,CHEST_ITEM_TYPE_T4_SHARD</v>
      </c>
      <c r="W388" s="13" t="str">
        <f t="shared" si="198"/>
        <v/>
      </c>
      <c r="X388" s="3" t="str">
        <f t="shared" si="199"/>
        <v/>
      </c>
      <c r="Y388" s="3" t="str">
        <f t="shared" si="204"/>
        <v>2.1%,38.1%</v>
      </c>
    </row>
    <row r="389" spans="2:25" x14ac:dyDescent="0.3">
      <c r="B389" s="2">
        <f>数据源!BV421</f>
        <v>10</v>
      </c>
      <c r="C389" s="2" t="str">
        <f>数据源!BW421</f>
        <v>百夫长</v>
      </c>
      <c r="D389" s="2" t="str">
        <f>数据源!BX421</f>
        <v>坦克碎片</v>
      </c>
      <c r="E389" s="2">
        <f>数据源!BY421</f>
        <v>165.6</v>
      </c>
      <c r="F389" s="2">
        <f>数据源!BZ421</f>
        <v>1</v>
      </c>
      <c r="G389" s="2">
        <f>数据源!CA421</f>
        <v>2.4666666666666663E-2</v>
      </c>
      <c r="H389" s="2">
        <f>数据源!CB421</f>
        <v>1.7874396135265699E-2</v>
      </c>
      <c r="I389" s="2">
        <f>数据源!CC421</f>
        <v>179</v>
      </c>
      <c r="J389" s="3">
        <f t="shared" si="192"/>
        <v>1</v>
      </c>
      <c r="K389" s="3">
        <f t="shared" si="193"/>
        <v>1</v>
      </c>
      <c r="L389" s="3" t="str">
        <f t="shared" si="196"/>
        <v>碎片</v>
      </c>
      <c r="M389" s="3">
        <f t="shared" ca="1" si="197"/>
        <v>52431</v>
      </c>
      <c r="N389" s="3" t="str">
        <f t="shared" ca="1" si="200"/>
        <v>11411,12411,13411,12421,13421,11421,11431,12431,13431,51411,52411,53411,52421,53421,51421,51431,52431</v>
      </c>
      <c r="O389" s="3" t="str">
        <f t="shared" si="201"/>
        <v>21,21,21,11,11,11,7,7,7,322,322,322,214,214,214,179,179</v>
      </c>
      <c r="P389" s="1" t="str">
        <f t="shared" si="202"/>
        <v>(1,1),(1,1),(1,1),(1,1),(1,1),(1,1),(1,1),(1,1),(1,1),(1,1),(1,1),(1,1),(1,1),(1,1),(1,1),(1,1),(1,1)</v>
      </c>
      <c r="Q389" s="3" t="str">
        <f>IF(D389="坦克碎片",VLOOKUP(C389,道具信息!$N$2:$O$291,2,FALSE)&amp;"碎片",VLOOKUP(C389,道具信息!$N$2:$O$291,2,FALSE))</f>
        <v>T4坦克碎片</v>
      </c>
      <c r="R389" s="3">
        <f t="shared" si="194"/>
        <v>2145</v>
      </c>
      <c r="S389" s="11">
        <f t="shared" si="195"/>
        <v>0.38100000000000001</v>
      </c>
      <c r="T389" s="3" t="str">
        <f>VLOOKUP(Q389,道具信息!$Q$3:$S$20,2,FALSE)</f>
        <v>CHEST_ITEM_TYPE_T4_SHARD</v>
      </c>
      <c r="U389" s="3" t="str">
        <f>IF(COUNTIF(U$373:U388,T389)=0,T389,"")</f>
        <v/>
      </c>
      <c r="V389" s="3" t="str">
        <f t="shared" si="203"/>
        <v>CHEST_ITEM_TYPE_T4_TANK,CHEST_ITEM_TYPE_T4_SHARD</v>
      </c>
      <c r="W389" s="13" t="str">
        <f t="shared" si="198"/>
        <v/>
      </c>
      <c r="X389" s="3" t="str">
        <f t="shared" si="199"/>
        <v/>
      </c>
      <c r="Y389" s="3" t="str">
        <f t="shared" si="204"/>
        <v>2.1%,38.1%</v>
      </c>
    </row>
    <row r="390" spans="2:25" x14ac:dyDescent="0.3">
      <c r="B390" s="2">
        <f>数据源!BV422</f>
        <v>10</v>
      </c>
      <c r="C390" s="2" t="str">
        <f>数据源!BW422</f>
        <v>T-32</v>
      </c>
      <c r="D390" s="2" t="str">
        <f>数据源!BX422</f>
        <v>坦克碎片</v>
      </c>
      <c r="E390" s="2">
        <f>数据源!BY422</f>
        <v>165.6</v>
      </c>
      <c r="F390" s="2">
        <f>数据源!BZ422</f>
        <v>1</v>
      </c>
      <c r="G390" s="2">
        <f>数据源!CA422</f>
        <v>2.4666666666666663E-2</v>
      </c>
      <c r="H390" s="2">
        <f>数据源!CB422</f>
        <v>1.7874396135265699E-2</v>
      </c>
      <c r="I390" s="2">
        <f>数据源!CC422</f>
        <v>179</v>
      </c>
      <c r="J390" s="3">
        <f t="shared" si="192"/>
        <v>1</v>
      </c>
      <c r="K390" s="3">
        <f t="shared" si="193"/>
        <v>1</v>
      </c>
      <c r="L390" s="3" t="str">
        <f t="shared" si="196"/>
        <v>碎片</v>
      </c>
      <c r="M390" s="3">
        <f t="shared" ca="1" si="197"/>
        <v>53431</v>
      </c>
      <c r="N390" s="3" t="str">
        <f t="shared" ca="1" si="200"/>
        <v>11411,12411,13411,12421,13421,11421,11431,12431,13431,51411,52411,53411,52421,53421,51421,51431,52431,53431</v>
      </c>
      <c r="O390" s="3" t="str">
        <f t="shared" si="201"/>
        <v>21,21,21,11,11,11,7,7,7,322,322,322,214,214,214,179,179,179</v>
      </c>
      <c r="P390" s="1" t="str">
        <f t="shared" si="202"/>
        <v>(1,1),(1,1),(1,1),(1,1),(1,1),(1,1),(1,1),(1,1),(1,1),(1,1),(1,1),(1,1),(1,1),(1,1),(1,1),(1,1),(1,1),(1,1)</v>
      </c>
      <c r="Q390" s="3" t="str">
        <f>IF(D390="坦克碎片",VLOOKUP(C390,道具信息!$N$2:$O$291,2,FALSE)&amp;"碎片",VLOOKUP(C390,道具信息!$N$2:$O$291,2,FALSE))</f>
        <v>T4坦克碎片</v>
      </c>
      <c r="R390" s="3">
        <f t="shared" si="194"/>
        <v>2145</v>
      </c>
      <c r="S390" s="11">
        <f t="shared" si="195"/>
        <v>0.38100000000000001</v>
      </c>
      <c r="T390" s="3" t="str">
        <f>VLOOKUP(Q390,道具信息!$Q$3:$S$20,2,FALSE)</f>
        <v>CHEST_ITEM_TYPE_T4_SHARD</v>
      </c>
      <c r="U390" s="3" t="str">
        <f>IF(COUNTIF(U$373:U389,T390)=0,T390,"")</f>
        <v/>
      </c>
      <c r="V390" s="3" t="str">
        <f t="shared" si="203"/>
        <v>CHEST_ITEM_TYPE_T4_TANK,CHEST_ITEM_TYPE_T4_SHARD</v>
      </c>
      <c r="W390" s="13" t="str">
        <f t="shared" si="198"/>
        <v/>
      </c>
      <c r="X390" s="3" t="str">
        <f t="shared" si="199"/>
        <v/>
      </c>
      <c r="Y390" s="3" t="str">
        <f t="shared" si="204"/>
        <v>2.1%,38.1%</v>
      </c>
    </row>
    <row r="391" spans="2:25" x14ac:dyDescent="0.3">
      <c r="B391" s="2">
        <f>数据源!BV423</f>
        <v>10</v>
      </c>
      <c r="C391" s="2" t="str">
        <f>数据源!BW423</f>
        <v>T2LP1</v>
      </c>
      <c r="D391" s="2" t="str">
        <f>数据源!BX423</f>
        <v>部件</v>
      </c>
      <c r="E391" s="2">
        <f>数据源!BY423</f>
        <v>51.800000000000011</v>
      </c>
      <c r="F391" s="2">
        <f>数据源!BZ423</f>
        <v>1</v>
      </c>
      <c r="G391" s="2">
        <f>数据源!CA423</f>
        <v>7.0000000000000001E-3</v>
      </c>
      <c r="H391" s="2">
        <f>数据源!CB423</f>
        <v>1.6216216216216214E-2</v>
      </c>
      <c r="I391" s="2">
        <f>数据源!CC423</f>
        <v>162</v>
      </c>
      <c r="J391" s="3">
        <f t="shared" si="192"/>
        <v>1</v>
      </c>
      <c r="K391" s="3">
        <f t="shared" si="193"/>
        <v>1</v>
      </c>
      <c r="L391" s="3" t="str">
        <f t="shared" si="196"/>
        <v>部件</v>
      </c>
      <c r="M391" s="3">
        <f t="shared" ca="1" si="197"/>
        <v>92001</v>
      </c>
      <c r="N391" s="3" t="str">
        <f t="shared" ca="1" si="200"/>
        <v>11411,12411,13411,12421,13421,11421,11431,12431,13431,51411,52411,53411,52421,53421,51421,51431,52431,53431,92001</v>
      </c>
      <c r="O391" s="3" t="str">
        <f t="shared" si="201"/>
        <v>21,21,21,11,11,11,7,7,7,322,322,322,214,214,214,179,179,179,162</v>
      </c>
      <c r="P391" s="1" t="str">
        <f t="shared" si="202"/>
        <v>(1,1),(1,1),(1,1),(1,1),(1,1),(1,1),(1,1),(1,1),(1,1),(1,1),(1,1),(1,1),(1,1),(1,1),(1,1),(1,1),(1,1),(1,1),(1,1)</v>
      </c>
      <c r="Q391" s="3" t="str">
        <f>IF(D391="坦克碎片",VLOOKUP(C391,道具信息!$N$2:$O$291,2,FALSE)&amp;"碎片",VLOOKUP(C391,道具信息!$N$2:$O$291,2,FALSE))</f>
        <v>T2部件</v>
      </c>
      <c r="R391" s="3">
        <f t="shared" si="194"/>
        <v>2916</v>
      </c>
      <c r="S391" s="11">
        <f t="shared" si="195"/>
        <v>0.51800000000000002</v>
      </c>
      <c r="T391" s="3" t="str">
        <f>VLOOKUP(Q391,道具信息!$Q$3:$S$20,2,FALSE)</f>
        <v>CHEST_ITEM_TYPE_T2_PART</v>
      </c>
      <c r="U391" s="3" t="str">
        <f>IF(COUNTIF(U$373:U390,T391)=0,T391,"")</f>
        <v>CHEST_ITEM_TYPE_T2_PART</v>
      </c>
      <c r="V391" s="3" t="str">
        <f t="shared" si="203"/>
        <v>CHEST_ITEM_TYPE_T4_TANK,CHEST_ITEM_TYPE_T4_SHARD,CHEST_ITEM_TYPE_T2_PART</v>
      </c>
      <c r="W391" s="13">
        <f t="shared" si="198"/>
        <v>0.51800000000000002</v>
      </c>
      <c r="X391" s="3" t="str">
        <f t="shared" si="199"/>
        <v>51.8%</v>
      </c>
      <c r="Y391" s="3" t="str">
        <f t="shared" si="204"/>
        <v>2.1%,38.1%,51.8%</v>
      </c>
    </row>
    <row r="392" spans="2:25" x14ac:dyDescent="0.3">
      <c r="B392" s="2">
        <f>数据源!BV424</f>
        <v>10</v>
      </c>
      <c r="C392" s="2" t="str">
        <f>数据源!BW424</f>
        <v>T2LP3</v>
      </c>
      <c r="D392" s="2" t="str">
        <f>数据源!BX424</f>
        <v>部件</v>
      </c>
      <c r="E392" s="2">
        <f>数据源!BY424</f>
        <v>51.800000000000011</v>
      </c>
      <c r="F392" s="2">
        <f>数据源!BZ424</f>
        <v>1</v>
      </c>
      <c r="G392" s="2">
        <f>数据源!CA424</f>
        <v>7.0000000000000001E-3</v>
      </c>
      <c r="H392" s="2">
        <f>数据源!CB424</f>
        <v>1.6216216216216214E-2</v>
      </c>
      <c r="I392" s="2">
        <f>数据源!CC424</f>
        <v>162</v>
      </c>
      <c r="J392" s="3">
        <f t="shared" si="192"/>
        <v>1</v>
      </c>
      <c r="K392" s="3">
        <f t="shared" si="193"/>
        <v>1</v>
      </c>
      <c r="L392" s="3" t="str">
        <f t="shared" si="196"/>
        <v>部件</v>
      </c>
      <c r="M392" s="3">
        <f t="shared" ca="1" si="197"/>
        <v>92003</v>
      </c>
      <c r="N392" s="3" t="str">
        <f t="shared" ca="1" si="200"/>
        <v>11411,12411,13411,12421,13421,11421,11431,12431,13431,51411,52411,53411,52421,53421,51421,51431,52431,53431,92001,92003</v>
      </c>
      <c r="O392" s="3" t="str">
        <f t="shared" si="201"/>
        <v>21,21,21,11,11,11,7,7,7,322,322,322,214,214,214,179,179,179,162,162</v>
      </c>
      <c r="P392" s="1" t="str">
        <f t="shared" si="202"/>
        <v>(1,1),(1,1),(1,1),(1,1),(1,1),(1,1),(1,1),(1,1),(1,1),(1,1),(1,1),(1,1),(1,1),(1,1),(1,1),(1,1),(1,1),(1,1),(1,1),(1,1)</v>
      </c>
      <c r="Q392" s="3" t="str">
        <f>IF(D392="坦克碎片",VLOOKUP(C392,道具信息!$N$2:$O$291,2,FALSE)&amp;"碎片",VLOOKUP(C392,道具信息!$N$2:$O$291,2,FALSE))</f>
        <v>T2部件</v>
      </c>
      <c r="R392" s="3">
        <f t="shared" si="194"/>
        <v>2916</v>
      </c>
      <c r="S392" s="11">
        <f t="shared" si="195"/>
        <v>0.51800000000000002</v>
      </c>
      <c r="T392" s="3" t="str">
        <f>VLOOKUP(Q392,道具信息!$Q$3:$S$20,2,FALSE)</f>
        <v>CHEST_ITEM_TYPE_T2_PART</v>
      </c>
      <c r="U392" s="3" t="str">
        <f>IF(COUNTIF(U$373:U391,T392)=0,T392,"")</f>
        <v/>
      </c>
      <c r="V392" s="3" t="str">
        <f t="shared" si="203"/>
        <v>CHEST_ITEM_TYPE_T4_TANK,CHEST_ITEM_TYPE_T4_SHARD,CHEST_ITEM_TYPE_T2_PART</v>
      </c>
      <c r="W392" s="13" t="str">
        <f t="shared" si="198"/>
        <v/>
      </c>
      <c r="X392" s="3" t="str">
        <f t="shared" si="199"/>
        <v/>
      </c>
      <c r="Y392" s="3" t="str">
        <f t="shared" si="204"/>
        <v>2.1%,38.1%,51.8%</v>
      </c>
    </row>
    <row r="393" spans="2:25" x14ac:dyDescent="0.3">
      <c r="B393" s="2">
        <f>数据源!BV425</f>
        <v>10</v>
      </c>
      <c r="C393" s="2" t="str">
        <f>数据源!BW425</f>
        <v>T2LP5</v>
      </c>
      <c r="D393" s="2" t="str">
        <f>数据源!BX425</f>
        <v>部件</v>
      </c>
      <c r="E393" s="2">
        <f>数据源!BY425</f>
        <v>51.800000000000011</v>
      </c>
      <c r="F393" s="2">
        <f>数据源!BZ425</f>
        <v>1</v>
      </c>
      <c r="G393" s="2">
        <f>数据源!CA425</f>
        <v>7.0000000000000001E-3</v>
      </c>
      <c r="H393" s="2">
        <f>数据源!CB425</f>
        <v>1.6216216216216214E-2</v>
      </c>
      <c r="I393" s="2">
        <f>数据源!CC425</f>
        <v>162</v>
      </c>
      <c r="J393" s="3">
        <f t="shared" si="192"/>
        <v>1</v>
      </c>
      <c r="K393" s="3">
        <f t="shared" si="193"/>
        <v>1</v>
      </c>
      <c r="L393" s="3" t="str">
        <f t="shared" si="196"/>
        <v>部件</v>
      </c>
      <c r="M393" s="3">
        <f t="shared" ca="1" si="197"/>
        <v>92005</v>
      </c>
      <c r="N393" s="3" t="str">
        <f t="shared" ca="1" si="200"/>
        <v>11411,12411,13411,12421,13421,11421,11431,12431,13431,51411,52411,53411,52421,53421,51421,51431,52431,53431,92001,92003,92005</v>
      </c>
      <c r="O393" s="3" t="str">
        <f t="shared" si="201"/>
        <v>21,21,21,11,11,11,7,7,7,322,322,322,214,214,214,179,179,179,162,162,162</v>
      </c>
      <c r="P393" s="1" t="str">
        <f t="shared" si="202"/>
        <v>(1,1),(1,1),(1,1),(1,1),(1,1),(1,1),(1,1),(1,1),(1,1),(1,1),(1,1),(1,1),(1,1),(1,1),(1,1),(1,1),(1,1),(1,1),(1,1),(1,1),(1,1)</v>
      </c>
      <c r="Q393" s="3" t="str">
        <f>IF(D393="坦克碎片",VLOOKUP(C393,道具信息!$N$2:$O$291,2,FALSE)&amp;"碎片",VLOOKUP(C393,道具信息!$N$2:$O$291,2,FALSE))</f>
        <v>T2部件</v>
      </c>
      <c r="R393" s="3">
        <f t="shared" si="194"/>
        <v>2916</v>
      </c>
      <c r="S393" s="11">
        <f t="shared" si="195"/>
        <v>0.51800000000000002</v>
      </c>
      <c r="T393" s="3" t="str">
        <f>VLOOKUP(Q393,道具信息!$Q$3:$S$20,2,FALSE)</f>
        <v>CHEST_ITEM_TYPE_T2_PART</v>
      </c>
      <c r="U393" s="3" t="str">
        <f>IF(COUNTIF(U$373:U392,T393)=0,T393,"")</f>
        <v/>
      </c>
      <c r="V393" s="3" t="str">
        <f t="shared" si="203"/>
        <v>CHEST_ITEM_TYPE_T4_TANK,CHEST_ITEM_TYPE_T4_SHARD,CHEST_ITEM_TYPE_T2_PART</v>
      </c>
      <c r="W393" s="13" t="str">
        <f t="shared" si="198"/>
        <v/>
      </c>
      <c r="X393" s="3" t="str">
        <f t="shared" si="199"/>
        <v/>
      </c>
      <c r="Y393" s="3" t="str">
        <f t="shared" si="204"/>
        <v>2.1%,38.1%,51.8%</v>
      </c>
    </row>
    <row r="394" spans="2:25" x14ac:dyDescent="0.3">
      <c r="B394" s="2">
        <f>数据源!BV426</f>
        <v>10</v>
      </c>
      <c r="C394" s="2" t="str">
        <f>数据源!BW426</f>
        <v>T2MP1</v>
      </c>
      <c r="D394" s="2" t="str">
        <f>数据源!BX426</f>
        <v>部件</v>
      </c>
      <c r="E394" s="2">
        <f>数据源!BY426</f>
        <v>51.800000000000011</v>
      </c>
      <c r="F394" s="2">
        <f>数据源!BZ426</f>
        <v>1</v>
      </c>
      <c r="G394" s="2">
        <f>数据源!CA426</f>
        <v>7.0000000000000001E-3</v>
      </c>
      <c r="H394" s="2">
        <f>数据源!CB426</f>
        <v>1.6216216216216214E-2</v>
      </c>
      <c r="I394" s="2">
        <f>数据源!CC426</f>
        <v>162</v>
      </c>
      <c r="J394" s="3">
        <f t="shared" si="192"/>
        <v>1</v>
      </c>
      <c r="K394" s="3">
        <f t="shared" si="193"/>
        <v>1</v>
      </c>
      <c r="L394" s="3" t="str">
        <f t="shared" si="196"/>
        <v>部件</v>
      </c>
      <c r="M394" s="3">
        <f t="shared" ca="1" si="197"/>
        <v>92101</v>
      </c>
      <c r="N394" s="3" t="str">
        <f t="shared" ca="1" si="200"/>
        <v>11411,12411,13411,12421,13421,11421,11431,12431,13431,51411,52411,53411,52421,53421,51421,51431,52431,53431,92001,92003,92005,92101</v>
      </c>
      <c r="O394" s="3" t="str">
        <f t="shared" si="201"/>
        <v>21,21,21,11,11,11,7,7,7,322,322,322,214,214,214,179,179,179,162,162,162,162</v>
      </c>
      <c r="P394" s="1" t="str">
        <f t="shared" si="202"/>
        <v>(1,1),(1,1),(1,1),(1,1),(1,1),(1,1),(1,1),(1,1),(1,1),(1,1),(1,1),(1,1),(1,1),(1,1),(1,1),(1,1),(1,1),(1,1),(1,1),(1,1),(1,1),(1,1)</v>
      </c>
      <c r="Q394" s="3" t="str">
        <f>IF(D394="坦克碎片",VLOOKUP(C394,道具信息!$N$2:$O$291,2,FALSE)&amp;"碎片",VLOOKUP(C394,道具信息!$N$2:$O$291,2,FALSE))</f>
        <v>T2部件</v>
      </c>
      <c r="R394" s="3">
        <f t="shared" si="194"/>
        <v>2916</v>
      </c>
      <c r="S394" s="11">
        <f t="shared" si="195"/>
        <v>0.51800000000000002</v>
      </c>
      <c r="T394" s="3" t="str">
        <f>VLOOKUP(Q394,道具信息!$Q$3:$S$20,2,FALSE)</f>
        <v>CHEST_ITEM_TYPE_T2_PART</v>
      </c>
      <c r="U394" s="3" t="str">
        <f>IF(COUNTIF(U$373:U393,T394)=0,T394,"")</f>
        <v/>
      </c>
      <c r="V394" s="3" t="str">
        <f t="shared" si="203"/>
        <v>CHEST_ITEM_TYPE_T4_TANK,CHEST_ITEM_TYPE_T4_SHARD,CHEST_ITEM_TYPE_T2_PART</v>
      </c>
      <c r="W394" s="13" t="str">
        <f t="shared" si="198"/>
        <v/>
      </c>
      <c r="X394" s="3" t="str">
        <f t="shared" si="199"/>
        <v/>
      </c>
      <c r="Y394" s="3" t="str">
        <f t="shared" si="204"/>
        <v>2.1%,38.1%,51.8%</v>
      </c>
    </row>
    <row r="395" spans="2:25" x14ac:dyDescent="0.3">
      <c r="B395" s="2">
        <f>数据源!BV427</f>
        <v>10</v>
      </c>
      <c r="C395" s="2" t="str">
        <f>数据源!BW427</f>
        <v>T2MP3</v>
      </c>
      <c r="D395" s="2" t="str">
        <f>数据源!BX427</f>
        <v>部件</v>
      </c>
      <c r="E395" s="2">
        <f>数据源!BY427</f>
        <v>51.800000000000011</v>
      </c>
      <c r="F395" s="2">
        <f>数据源!BZ427</f>
        <v>1</v>
      </c>
      <c r="G395" s="2">
        <f>数据源!CA427</f>
        <v>7.0000000000000001E-3</v>
      </c>
      <c r="H395" s="2">
        <f>数据源!CB427</f>
        <v>1.6216216216216214E-2</v>
      </c>
      <c r="I395" s="2">
        <f>数据源!CC427</f>
        <v>162</v>
      </c>
      <c r="J395" s="3">
        <f t="shared" si="192"/>
        <v>1</v>
      </c>
      <c r="K395" s="3">
        <f t="shared" si="193"/>
        <v>1</v>
      </c>
      <c r="L395" s="3" t="str">
        <f t="shared" si="196"/>
        <v>部件</v>
      </c>
      <c r="M395" s="3">
        <f t="shared" ca="1" si="197"/>
        <v>92103</v>
      </c>
      <c r="N395" s="3" t="str">
        <f t="shared" ca="1" si="200"/>
        <v>11411,12411,13411,12421,13421,11421,11431,12431,13431,51411,52411,53411,52421,53421,51421,51431,52431,53431,92001,92003,92005,92101,92103</v>
      </c>
      <c r="O395" s="3" t="str">
        <f t="shared" si="201"/>
        <v>21,21,21,11,11,11,7,7,7,322,322,322,214,214,214,179,179,179,162,162,162,162,162</v>
      </c>
      <c r="P395" s="1" t="str">
        <f t="shared" si="202"/>
        <v>(1,1),(1,1),(1,1),(1,1),(1,1),(1,1),(1,1),(1,1),(1,1),(1,1),(1,1),(1,1),(1,1),(1,1),(1,1),(1,1),(1,1),(1,1),(1,1),(1,1),(1,1),(1,1),(1,1)</v>
      </c>
      <c r="Q395" s="3" t="str">
        <f>IF(D395="坦克碎片",VLOOKUP(C395,道具信息!$N$2:$O$291,2,FALSE)&amp;"碎片",VLOOKUP(C395,道具信息!$N$2:$O$291,2,FALSE))</f>
        <v>T2部件</v>
      </c>
      <c r="R395" s="3">
        <f t="shared" si="194"/>
        <v>2916</v>
      </c>
      <c r="S395" s="11">
        <f t="shared" si="195"/>
        <v>0.51800000000000002</v>
      </c>
      <c r="T395" s="3" t="str">
        <f>VLOOKUP(Q395,道具信息!$Q$3:$S$20,2,FALSE)</f>
        <v>CHEST_ITEM_TYPE_T2_PART</v>
      </c>
      <c r="U395" s="3" t="str">
        <f>IF(COUNTIF(U$373:U394,T395)=0,T395,"")</f>
        <v/>
      </c>
      <c r="V395" s="3" t="str">
        <f t="shared" si="203"/>
        <v>CHEST_ITEM_TYPE_T4_TANK,CHEST_ITEM_TYPE_T4_SHARD,CHEST_ITEM_TYPE_T2_PART</v>
      </c>
      <c r="W395" s="13" t="str">
        <f t="shared" si="198"/>
        <v/>
      </c>
      <c r="X395" s="3" t="str">
        <f t="shared" si="199"/>
        <v/>
      </c>
      <c r="Y395" s="3" t="str">
        <f t="shared" si="204"/>
        <v>2.1%,38.1%,51.8%</v>
      </c>
    </row>
    <row r="396" spans="2:25" x14ac:dyDescent="0.3">
      <c r="B396" s="2">
        <f>数据源!BV428</f>
        <v>10</v>
      </c>
      <c r="C396" s="2" t="str">
        <f>数据源!BW428</f>
        <v>T2MP5</v>
      </c>
      <c r="D396" s="2" t="str">
        <f>数据源!BX428</f>
        <v>部件</v>
      </c>
      <c r="E396" s="2">
        <f>数据源!BY428</f>
        <v>51.800000000000011</v>
      </c>
      <c r="F396" s="2">
        <f>数据源!BZ428</f>
        <v>1</v>
      </c>
      <c r="G396" s="2">
        <f>数据源!CA428</f>
        <v>7.0000000000000001E-3</v>
      </c>
      <c r="H396" s="2">
        <f>数据源!CB428</f>
        <v>1.6216216216216214E-2</v>
      </c>
      <c r="I396" s="2">
        <f>数据源!CC428</f>
        <v>162</v>
      </c>
      <c r="J396" s="3">
        <f t="shared" si="192"/>
        <v>1</v>
      </c>
      <c r="K396" s="3">
        <f t="shared" si="193"/>
        <v>1</v>
      </c>
      <c r="L396" s="3" t="str">
        <f t="shared" si="196"/>
        <v>部件</v>
      </c>
      <c r="M396" s="3">
        <f t="shared" ca="1" si="197"/>
        <v>92105</v>
      </c>
      <c r="N396" s="3" t="str">
        <f t="shared" ca="1" si="200"/>
        <v>11411,12411,13411,12421,13421,11421,11431,12431,13431,51411,52411,53411,52421,53421,51421,51431,52431,53431,92001,92003,92005,92101,92103,92105</v>
      </c>
      <c r="O396" s="3" t="str">
        <f t="shared" si="201"/>
        <v>21,21,21,11,11,11,7,7,7,322,322,322,214,214,214,179,179,179,162,162,162,162,162,162</v>
      </c>
      <c r="P396" s="1" t="str">
        <f t="shared" si="202"/>
        <v>(1,1),(1,1),(1,1),(1,1),(1,1),(1,1),(1,1),(1,1),(1,1),(1,1),(1,1),(1,1),(1,1),(1,1),(1,1),(1,1),(1,1),(1,1),(1,1),(1,1),(1,1),(1,1),(1,1),(1,1)</v>
      </c>
      <c r="Q396" s="3" t="str">
        <f>IF(D396="坦克碎片",VLOOKUP(C396,道具信息!$N$2:$O$291,2,FALSE)&amp;"碎片",VLOOKUP(C396,道具信息!$N$2:$O$291,2,FALSE))</f>
        <v>T2部件</v>
      </c>
      <c r="R396" s="3">
        <f t="shared" si="194"/>
        <v>2916</v>
      </c>
      <c r="S396" s="11">
        <f t="shared" si="195"/>
        <v>0.51800000000000002</v>
      </c>
      <c r="T396" s="3" t="str">
        <f>VLOOKUP(Q396,道具信息!$Q$3:$S$20,2,FALSE)</f>
        <v>CHEST_ITEM_TYPE_T2_PART</v>
      </c>
      <c r="U396" s="3" t="str">
        <f>IF(COUNTIF(U$373:U395,T396)=0,T396,"")</f>
        <v/>
      </c>
      <c r="V396" s="3" t="str">
        <f t="shared" si="203"/>
        <v>CHEST_ITEM_TYPE_T4_TANK,CHEST_ITEM_TYPE_T4_SHARD,CHEST_ITEM_TYPE_T2_PART</v>
      </c>
      <c r="W396" s="13" t="str">
        <f t="shared" si="198"/>
        <v/>
      </c>
      <c r="X396" s="3" t="str">
        <f t="shared" si="199"/>
        <v/>
      </c>
      <c r="Y396" s="3" t="str">
        <f t="shared" si="204"/>
        <v>2.1%,38.1%,51.8%</v>
      </c>
    </row>
    <row r="397" spans="2:25" x14ac:dyDescent="0.3">
      <c r="B397" s="2">
        <f>数据源!BV429</f>
        <v>10</v>
      </c>
      <c r="C397" s="2" t="str">
        <f>数据源!BW429</f>
        <v>T2HP1</v>
      </c>
      <c r="D397" s="2" t="str">
        <f>数据源!BX429</f>
        <v>部件</v>
      </c>
      <c r="E397" s="2">
        <f>数据源!BY429</f>
        <v>51.800000000000011</v>
      </c>
      <c r="F397" s="2">
        <f>数据源!BZ429</f>
        <v>1</v>
      </c>
      <c r="G397" s="2">
        <f>数据源!CA429</f>
        <v>7.0000000000000001E-3</v>
      </c>
      <c r="H397" s="2">
        <f>数据源!CB429</f>
        <v>1.6216216216216214E-2</v>
      </c>
      <c r="I397" s="2">
        <f>数据源!CC429</f>
        <v>162</v>
      </c>
      <c r="J397" s="3">
        <f t="shared" si="192"/>
        <v>1</v>
      </c>
      <c r="K397" s="3">
        <f t="shared" si="193"/>
        <v>1</v>
      </c>
      <c r="L397" s="3" t="str">
        <f t="shared" si="196"/>
        <v>部件</v>
      </c>
      <c r="M397" s="3">
        <f t="shared" ca="1" si="197"/>
        <v>92201</v>
      </c>
      <c r="N397" s="3" t="str">
        <f t="shared" ca="1" si="200"/>
        <v>11411,12411,13411,12421,13421,11421,11431,12431,13431,51411,52411,53411,52421,53421,51421,51431,52431,53431,92001,92003,92005,92101,92103,92105,92201</v>
      </c>
      <c r="O397" s="3" t="str">
        <f t="shared" si="201"/>
        <v>21,21,21,11,11,11,7,7,7,322,322,322,214,214,214,179,179,179,162,162,162,162,162,162,162</v>
      </c>
      <c r="P397" s="1" t="str">
        <f t="shared" si="202"/>
        <v>(1,1),(1,1),(1,1),(1,1),(1,1),(1,1),(1,1),(1,1),(1,1),(1,1),(1,1),(1,1),(1,1),(1,1),(1,1),(1,1),(1,1),(1,1),(1,1),(1,1),(1,1),(1,1),(1,1),(1,1),(1,1)</v>
      </c>
      <c r="Q397" s="3" t="str">
        <f>IF(D397="坦克碎片",VLOOKUP(C397,道具信息!$N$2:$O$291,2,FALSE)&amp;"碎片",VLOOKUP(C397,道具信息!$N$2:$O$291,2,FALSE))</f>
        <v>T2部件</v>
      </c>
      <c r="R397" s="3">
        <f t="shared" si="194"/>
        <v>2916</v>
      </c>
      <c r="S397" s="11">
        <f t="shared" si="195"/>
        <v>0.51800000000000002</v>
      </c>
      <c r="T397" s="3" t="str">
        <f>VLOOKUP(Q397,道具信息!$Q$3:$S$20,2,FALSE)</f>
        <v>CHEST_ITEM_TYPE_T2_PART</v>
      </c>
      <c r="U397" s="3" t="str">
        <f>IF(COUNTIF(U$373:U396,T397)=0,T397,"")</f>
        <v/>
      </c>
      <c r="V397" s="3" t="str">
        <f t="shared" si="203"/>
        <v>CHEST_ITEM_TYPE_T4_TANK,CHEST_ITEM_TYPE_T4_SHARD,CHEST_ITEM_TYPE_T2_PART</v>
      </c>
      <c r="W397" s="13" t="str">
        <f t="shared" si="198"/>
        <v/>
      </c>
      <c r="X397" s="3" t="str">
        <f t="shared" si="199"/>
        <v/>
      </c>
      <c r="Y397" s="3" t="str">
        <f t="shared" si="204"/>
        <v>2.1%,38.1%,51.8%</v>
      </c>
    </row>
    <row r="398" spans="2:25" x14ac:dyDescent="0.3">
      <c r="B398" s="2">
        <f>数据源!BV430</f>
        <v>10</v>
      </c>
      <c r="C398" s="2" t="str">
        <f>数据源!BW430</f>
        <v>T2HP3</v>
      </c>
      <c r="D398" s="2" t="str">
        <f>数据源!BX430</f>
        <v>部件</v>
      </c>
      <c r="E398" s="2">
        <f>数据源!BY430</f>
        <v>51.800000000000011</v>
      </c>
      <c r="F398" s="2">
        <f>数据源!BZ430</f>
        <v>1</v>
      </c>
      <c r="G398" s="2">
        <f>数据源!CA430</f>
        <v>7.0000000000000001E-3</v>
      </c>
      <c r="H398" s="2">
        <f>数据源!CB430</f>
        <v>1.6216216216216214E-2</v>
      </c>
      <c r="I398" s="2">
        <f>数据源!CC430</f>
        <v>162</v>
      </c>
      <c r="J398" s="3">
        <f t="shared" si="192"/>
        <v>1</v>
      </c>
      <c r="K398" s="3">
        <f t="shared" si="193"/>
        <v>1</v>
      </c>
      <c r="L398" s="3" t="str">
        <f t="shared" si="196"/>
        <v>部件</v>
      </c>
      <c r="M398" s="3">
        <f t="shared" ca="1" si="197"/>
        <v>92203</v>
      </c>
      <c r="N398" s="3" t="str">
        <f t="shared" ca="1" si="200"/>
        <v>11411,12411,13411,12421,13421,11421,11431,12431,13431,51411,52411,53411,52421,53421,51421,51431,52431,53431,92001,92003,92005,92101,92103,92105,92201,92203</v>
      </c>
      <c r="O398" s="3" t="str">
        <f t="shared" si="201"/>
        <v>21,21,21,11,11,11,7,7,7,322,322,322,214,214,214,179,179,179,162,162,162,162,162,162,162,162</v>
      </c>
      <c r="P398" s="1" t="str">
        <f t="shared" si="202"/>
        <v>(1,1),(1,1),(1,1),(1,1),(1,1),(1,1),(1,1),(1,1),(1,1),(1,1),(1,1),(1,1),(1,1),(1,1),(1,1),(1,1),(1,1),(1,1),(1,1),(1,1),(1,1),(1,1),(1,1),(1,1),(1,1),(1,1)</v>
      </c>
      <c r="Q398" s="3" t="str">
        <f>IF(D398="坦克碎片",VLOOKUP(C398,道具信息!$N$2:$O$291,2,FALSE)&amp;"碎片",VLOOKUP(C398,道具信息!$N$2:$O$291,2,FALSE))</f>
        <v>T2部件</v>
      </c>
      <c r="R398" s="3">
        <f t="shared" si="194"/>
        <v>2916</v>
      </c>
      <c r="S398" s="11">
        <f t="shared" si="195"/>
        <v>0.51800000000000002</v>
      </c>
      <c r="T398" s="3" t="str">
        <f>VLOOKUP(Q398,道具信息!$Q$3:$S$20,2,FALSE)</f>
        <v>CHEST_ITEM_TYPE_T2_PART</v>
      </c>
      <c r="U398" s="3" t="str">
        <f>IF(COUNTIF(U$373:U397,T398)=0,T398,"")</f>
        <v/>
      </c>
      <c r="V398" s="3" t="str">
        <f t="shared" si="203"/>
        <v>CHEST_ITEM_TYPE_T4_TANK,CHEST_ITEM_TYPE_T4_SHARD,CHEST_ITEM_TYPE_T2_PART</v>
      </c>
      <c r="W398" s="13" t="str">
        <f t="shared" si="198"/>
        <v/>
      </c>
      <c r="X398" s="3" t="str">
        <f t="shared" si="199"/>
        <v/>
      </c>
      <c r="Y398" s="3" t="str">
        <f t="shared" si="204"/>
        <v>2.1%,38.1%,51.8%</v>
      </c>
    </row>
    <row r="399" spans="2:25" x14ac:dyDescent="0.3">
      <c r="B399" s="2">
        <f>数据源!BV431</f>
        <v>10</v>
      </c>
      <c r="C399" s="2" t="str">
        <f>数据源!BW431</f>
        <v>T2HP5</v>
      </c>
      <c r="D399" s="2" t="str">
        <f>数据源!BX431</f>
        <v>部件</v>
      </c>
      <c r="E399" s="2">
        <f>数据源!BY431</f>
        <v>51.800000000000011</v>
      </c>
      <c r="F399" s="2">
        <f>数据源!BZ431</f>
        <v>1</v>
      </c>
      <c r="G399" s="2">
        <f>数据源!CA431</f>
        <v>7.0000000000000001E-3</v>
      </c>
      <c r="H399" s="2">
        <f>数据源!CB431</f>
        <v>1.6216216216216214E-2</v>
      </c>
      <c r="I399" s="2">
        <f>数据源!CC431</f>
        <v>162</v>
      </c>
      <c r="J399" s="3">
        <f t="shared" si="192"/>
        <v>1</v>
      </c>
      <c r="K399" s="3">
        <f t="shared" si="193"/>
        <v>1</v>
      </c>
      <c r="L399" s="3" t="str">
        <f t="shared" si="196"/>
        <v>部件</v>
      </c>
      <c r="M399" s="3">
        <f t="shared" ca="1" si="197"/>
        <v>92205</v>
      </c>
      <c r="N399" s="3" t="str">
        <f t="shared" ca="1" si="200"/>
        <v>11411,12411,13411,12421,13421,11421,11431,12431,13431,51411,52411,53411,52421,53421,51421,51431,52431,53431,92001,92003,92005,92101,92103,92105,92201,92203,92205</v>
      </c>
      <c r="O399" s="3" t="str">
        <f t="shared" si="201"/>
        <v>21,21,21,11,11,11,7,7,7,322,322,322,214,214,214,179,179,179,162,162,162,162,162,162,162,162,162</v>
      </c>
      <c r="P399" s="1" t="str">
        <f t="shared" si="202"/>
        <v>(1,1),(1,1),(1,1),(1,1),(1,1),(1,1),(1,1),(1,1),(1,1),(1,1),(1,1),(1,1),(1,1),(1,1),(1,1),(1,1),(1,1),(1,1),(1,1),(1,1),(1,1),(1,1),(1,1),(1,1),(1,1),(1,1),(1,1)</v>
      </c>
      <c r="Q399" s="3" t="str">
        <f>IF(D399="坦克碎片",VLOOKUP(C399,道具信息!$N$2:$O$291,2,FALSE)&amp;"碎片",VLOOKUP(C399,道具信息!$N$2:$O$291,2,FALSE))</f>
        <v>T2部件</v>
      </c>
      <c r="R399" s="3">
        <f t="shared" si="194"/>
        <v>2916</v>
      </c>
      <c r="S399" s="11">
        <f t="shared" si="195"/>
        <v>0.51800000000000002</v>
      </c>
      <c r="T399" s="3" t="str">
        <f>VLOOKUP(Q399,道具信息!$Q$3:$S$20,2,FALSE)</f>
        <v>CHEST_ITEM_TYPE_T2_PART</v>
      </c>
      <c r="U399" s="3" t="str">
        <f>IF(COUNTIF(U$373:U398,T399)=0,T399,"")</f>
        <v/>
      </c>
      <c r="V399" s="3" t="str">
        <f t="shared" si="203"/>
        <v>CHEST_ITEM_TYPE_T4_TANK,CHEST_ITEM_TYPE_T4_SHARD,CHEST_ITEM_TYPE_T2_PART</v>
      </c>
      <c r="W399" s="13" t="str">
        <f t="shared" si="198"/>
        <v/>
      </c>
      <c r="X399" s="3" t="str">
        <f t="shared" si="199"/>
        <v/>
      </c>
      <c r="Y399" s="3" t="str">
        <f t="shared" si="204"/>
        <v>2.1%,38.1%,51.8%</v>
      </c>
    </row>
    <row r="400" spans="2:25" x14ac:dyDescent="0.3">
      <c r="B400" s="2">
        <f>数据源!BV432</f>
        <v>10</v>
      </c>
      <c r="C400" s="2" t="str">
        <f>数据源!BW432</f>
        <v>T2LP2</v>
      </c>
      <c r="D400" s="2" t="str">
        <f>数据源!BX432</f>
        <v>部件</v>
      </c>
      <c r="E400" s="2">
        <f>数据源!BY432</f>
        <v>51.800000000000011</v>
      </c>
      <c r="F400" s="2">
        <f>数据源!BZ432</f>
        <v>1</v>
      </c>
      <c r="G400" s="2">
        <f>数据源!CA432</f>
        <v>7.0000000000000001E-3</v>
      </c>
      <c r="H400" s="2">
        <f>数据源!CB432</f>
        <v>1.6216216216216214E-2</v>
      </c>
      <c r="I400" s="2">
        <f>数据源!CC432</f>
        <v>162</v>
      </c>
      <c r="J400" s="3">
        <f t="shared" si="192"/>
        <v>1</v>
      </c>
      <c r="K400" s="3">
        <f t="shared" si="193"/>
        <v>1</v>
      </c>
      <c r="L400" s="3" t="str">
        <f t="shared" si="196"/>
        <v>部件</v>
      </c>
      <c r="M400" s="3">
        <f t="shared" ca="1" si="197"/>
        <v>92002</v>
      </c>
      <c r="N400" s="3" t="str">
        <f t="shared" ca="1" si="200"/>
        <v>11411,12411,13411,12421,13421,11421,11431,12431,13431,51411,52411,53411,52421,53421,51421,51431,52431,53431,92001,92003,92005,92101,92103,92105,92201,92203,92205,92002</v>
      </c>
      <c r="O400" s="3" t="str">
        <f t="shared" si="201"/>
        <v>21,21,21,11,11,11,7,7,7,322,322,322,214,214,214,179,179,179,162,162,162,162,162,162,162,162,162,162</v>
      </c>
      <c r="P400" s="1" t="str">
        <f t="shared" si="202"/>
        <v>(1,1),(1,1),(1,1),(1,1),(1,1),(1,1),(1,1),(1,1),(1,1),(1,1),(1,1),(1,1),(1,1),(1,1),(1,1),(1,1),(1,1),(1,1),(1,1),(1,1),(1,1),(1,1),(1,1),(1,1),(1,1),(1,1),(1,1),(1,1)</v>
      </c>
      <c r="Q400" s="3" t="str">
        <f>IF(D400="坦克碎片",VLOOKUP(C400,道具信息!$N$2:$O$291,2,FALSE)&amp;"碎片",VLOOKUP(C400,道具信息!$N$2:$O$291,2,FALSE))</f>
        <v>T2部件</v>
      </c>
      <c r="R400" s="3">
        <f t="shared" si="194"/>
        <v>2916</v>
      </c>
      <c r="S400" s="11">
        <f t="shared" si="195"/>
        <v>0.51800000000000002</v>
      </c>
      <c r="T400" s="3" t="str">
        <f>VLOOKUP(Q400,道具信息!$Q$3:$S$20,2,FALSE)</f>
        <v>CHEST_ITEM_TYPE_T2_PART</v>
      </c>
      <c r="U400" s="3" t="str">
        <f>IF(COUNTIF(U$373:U399,T400)=0,T400,"")</f>
        <v/>
      </c>
      <c r="V400" s="3" t="str">
        <f t="shared" si="203"/>
        <v>CHEST_ITEM_TYPE_T4_TANK,CHEST_ITEM_TYPE_T4_SHARD,CHEST_ITEM_TYPE_T2_PART</v>
      </c>
      <c r="W400" s="13" t="str">
        <f t="shared" si="198"/>
        <v/>
      </c>
      <c r="X400" s="3" t="str">
        <f t="shared" si="199"/>
        <v/>
      </c>
      <c r="Y400" s="3" t="str">
        <f t="shared" si="204"/>
        <v>2.1%,38.1%,51.8%</v>
      </c>
    </row>
    <row r="401" spans="2:25" x14ac:dyDescent="0.3">
      <c r="B401" s="2">
        <f>数据源!BV433</f>
        <v>10</v>
      </c>
      <c r="C401" s="2" t="str">
        <f>数据源!BW433</f>
        <v>T2LP4</v>
      </c>
      <c r="D401" s="2" t="str">
        <f>数据源!BX433</f>
        <v>部件</v>
      </c>
      <c r="E401" s="2">
        <f>数据源!BY433</f>
        <v>51.800000000000011</v>
      </c>
      <c r="F401" s="2">
        <f>数据源!BZ433</f>
        <v>1</v>
      </c>
      <c r="G401" s="2">
        <f>数据源!CA433</f>
        <v>7.0000000000000001E-3</v>
      </c>
      <c r="H401" s="2">
        <f>数据源!CB433</f>
        <v>1.6216216216216214E-2</v>
      </c>
      <c r="I401" s="2">
        <f>数据源!CC433</f>
        <v>162</v>
      </c>
      <c r="J401" s="3">
        <f t="shared" si="192"/>
        <v>1</v>
      </c>
      <c r="K401" s="3">
        <f t="shared" si="193"/>
        <v>1</v>
      </c>
      <c r="L401" s="3" t="str">
        <f t="shared" si="196"/>
        <v>部件</v>
      </c>
      <c r="M401" s="3">
        <f t="shared" ca="1" si="197"/>
        <v>92004</v>
      </c>
      <c r="N401" s="3" t="str">
        <f t="shared" ca="1" si="200"/>
        <v>11411,12411,13411,12421,13421,11421,11431,12431,13431,51411,52411,53411,52421,53421,51421,51431,52431,53431,92001,92003,92005,92101,92103,92105,92201,92203,92205,92002,92004</v>
      </c>
      <c r="O401" s="3" t="str">
        <f t="shared" si="201"/>
        <v>21,21,21,11,11,11,7,7,7,322,322,322,214,214,214,179,179,179,162,162,162,162,162,162,162,162,162,162,162</v>
      </c>
      <c r="P401" s="1" t="str">
        <f t="shared" si="202"/>
        <v>(1,1),(1,1),(1,1),(1,1),(1,1),(1,1),(1,1),(1,1),(1,1),(1,1),(1,1),(1,1),(1,1),(1,1),(1,1),(1,1),(1,1),(1,1),(1,1),(1,1),(1,1),(1,1),(1,1),(1,1),(1,1),(1,1),(1,1),(1,1),(1,1)</v>
      </c>
      <c r="Q401" s="3" t="str">
        <f>IF(D401="坦克碎片",VLOOKUP(C401,道具信息!$N$2:$O$291,2,FALSE)&amp;"碎片",VLOOKUP(C401,道具信息!$N$2:$O$291,2,FALSE))</f>
        <v>T2部件</v>
      </c>
      <c r="R401" s="3">
        <f t="shared" si="194"/>
        <v>2916</v>
      </c>
      <c r="S401" s="11">
        <f t="shared" si="195"/>
        <v>0.51800000000000002</v>
      </c>
      <c r="T401" s="3" t="str">
        <f>VLOOKUP(Q401,道具信息!$Q$3:$S$20,2,FALSE)</f>
        <v>CHEST_ITEM_TYPE_T2_PART</v>
      </c>
      <c r="U401" s="3" t="str">
        <f>IF(COUNTIF(U$373:U400,T401)=0,T401,"")</f>
        <v/>
      </c>
      <c r="V401" s="3" t="str">
        <f t="shared" si="203"/>
        <v>CHEST_ITEM_TYPE_T4_TANK,CHEST_ITEM_TYPE_T4_SHARD,CHEST_ITEM_TYPE_T2_PART</v>
      </c>
      <c r="W401" s="13" t="str">
        <f t="shared" si="198"/>
        <v/>
      </c>
      <c r="X401" s="3" t="str">
        <f t="shared" si="199"/>
        <v/>
      </c>
      <c r="Y401" s="3" t="str">
        <f t="shared" si="204"/>
        <v>2.1%,38.1%,51.8%</v>
      </c>
    </row>
    <row r="402" spans="2:25" x14ac:dyDescent="0.3">
      <c r="B402" s="2">
        <f>数据源!BV434</f>
        <v>10</v>
      </c>
      <c r="C402" s="2" t="str">
        <f>数据源!BW434</f>
        <v>T2LP6</v>
      </c>
      <c r="D402" s="2" t="str">
        <f>数据源!BX434</f>
        <v>部件</v>
      </c>
      <c r="E402" s="2">
        <f>数据源!BY434</f>
        <v>51.800000000000011</v>
      </c>
      <c r="F402" s="2">
        <f>数据源!BZ434</f>
        <v>1</v>
      </c>
      <c r="G402" s="2">
        <f>数据源!CA434</f>
        <v>7.0000000000000001E-3</v>
      </c>
      <c r="H402" s="2">
        <f>数据源!CB434</f>
        <v>1.6216216216216214E-2</v>
      </c>
      <c r="I402" s="2">
        <f>数据源!CC434</f>
        <v>162</v>
      </c>
      <c r="J402" s="3">
        <f t="shared" si="192"/>
        <v>1</v>
      </c>
      <c r="K402" s="3">
        <f t="shared" si="193"/>
        <v>1</v>
      </c>
      <c r="L402" s="3" t="str">
        <f t="shared" si="196"/>
        <v>部件</v>
      </c>
      <c r="M402" s="3">
        <f t="shared" ca="1" si="197"/>
        <v>92006</v>
      </c>
      <c r="N402" s="3" t="str">
        <f t="shared" ca="1" si="200"/>
        <v>11411,12411,13411,12421,13421,11421,11431,12431,13431,51411,52411,53411,52421,53421,51421,51431,52431,53431,92001,92003,92005,92101,92103,92105,92201,92203,92205,92002,92004,92006</v>
      </c>
      <c r="O402" s="3" t="str">
        <f t="shared" si="201"/>
        <v>21,21,21,11,11,11,7,7,7,322,322,322,214,214,214,179,179,179,162,162,162,162,162,162,162,162,162,162,162,162</v>
      </c>
      <c r="P402" s="1" t="str">
        <f t="shared" si="202"/>
        <v>(1,1),(1,1),(1,1),(1,1),(1,1),(1,1),(1,1),(1,1),(1,1),(1,1),(1,1),(1,1),(1,1),(1,1),(1,1),(1,1),(1,1),(1,1),(1,1),(1,1),(1,1),(1,1),(1,1),(1,1),(1,1),(1,1),(1,1),(1,1),(1,1),(1,1)</v>
      </c>
      <c r="Q402" s="3" t="str">
        <f>IF(D402="坦克碎片",VLOOKUP(C402,道具信息!$N$2:$O$291,2,FALSE)&amp;"碎片",VLOOKUP(C402,道具信息!$N$2:$O$291,2,FALSE))</f>
        <v>T2部件</v>
      </c>
      <c r="R402" s="3">
        <f t="shared" si="194"/>
        <v>2916</v>
      </c>
      <c r="S402" s="11">
        <f t="shared" si="195"/>
        <v>0.51800000000000002</v>
      </c>
      <c r="T402" s="3" t="str">
        <f>VLOOKUP(Q402,道具信息!$Q$3:$S$20,2,FALSE)</f>
        <v>CHEST_ITEM_TYPE_T2_PART</v>
      </c>
      <c r="U402" s="3" t="str">
        <f>IF(COUNTIF(U$373:U401,T402)=0,T402,"")</f>
        <v/>
      </c>
      <c r="V402" s="3" t="str">
        <f t="shared" si="203"/>
        <v>CHEST_ITEM_TYPE_T4_TANK,CHEST_ITEM_TYPE_T4_SHARD,CHEST_ITEM_TYPE_T2_PART</v>
      </c>
      <c r="W402" s="13" t="str">
        <f t="shared" si="198"/>
        <v/>
      </c>
      <c r="X402" s="3" t="str">
        <f t="shared" si="199"/>
        <v/>
      </c>
      <c r="Y402" s="3" t="str">
        <f t="shared" si="204"/>
        <v>2.1%,38.1%,51.8%</v>
      </c>
    </row>
    <row r="403" spans="2:25" x14ac:dyDescent="0.3">
      <c r="B403" s="2">
        <f>数据源!BV435</f>
        <v>10</v>
      </c>
      <c r="C403" s="2" t="str">
        <f>数据源!BW435</f>
        <v>T2MP2</v>
      </c>
      <c r="D403" s="2" t="str">
        <f>数据源!BX435</f>
        <v>部件</v>
      </c>
      <c r="E403" s="2">
        <f>数据源!BY435</f>
        <v>51.800000000000011</v>
      </c>
      <c r="F403" s="2">
        <f>数据源!BZ435</f>
        <v>1</v>
      </c>
      <c r="G403" s="2">
        <f>数据源!CA435</f>
        <v>7.0000000000000001E-3</v>
      </c>
      <c r="H403" s="2">
        <f>数据源!CB435</f>
        <v>1.6216216216216214E-2</v>
      </c>
      <c r="I403" s="2">
        <f>数据源!CC435</f>
        <v>162</v>
      </c>
      <c r="J403" s="3">
        <f t="shared" si="192"/>
        <v>1</v>
      </c>
      <c r="K403" s="3">
        <f t="shared" si="193"/>
        <v>1</v>
      </c>
      <c r="L403" s="3" t="str">
        <f t="shared" si="196"/>
        <v>部件</v>
      </c>
      <c r="M403" s="3">
        <f t="shared" ca="1" si="197"/>
        <v>92102</v>
      </c>
      <c r="N403" s="3" t="str">
        <f t="shared" ca="1" si="200"/>
        <v>11411,12411,13411,12421,13421,11421,11431,12431,13431,51411,52411,53411,52421,53421,51421,51431,52431,53431,92001,92003,92005,92101,92103,92105,92201,92203,92205,92002,92004,92006,92102</v>
      </c>
      <c r="O403" s="3" t="str">
        <f t="shared" si="201"/>
        <v>21,21,21,11,11,11,7,7,7,322,322,322,214,214,214,179,179,179,162,162,162,162,162,162,162,162,162,162,162,162,162</v>
      </c>
      <c r="P403" s="1" t="str">
        <f t="shared" si="202"/>
        <v>(1,1),(1,1),(1,1),(1,1),(1,1),(1,1),(1,1),(1,1),(1,1),(1,1),(1,1),(1,1),(1,1),(1,1),(1,1),(1,1),(1,1),(1,1),(1,1),(1,1),(1,1),(1,1),(1,1),(1,1),(1,1),(1,1),(1,1),(1,1),(1,1),(1,1),(1,1)</v>
      </c>
      <c r="Q403" s="3" t="str">
        <f>IF(D403="坦克碎片",VLOOKUP(C403,道具信息!$N$2:$O$291,2,FALSE)&amp;"碎片",VLOOKUP(C403,道具信息!$N$2:$O$291,2,FALSE))</f>
        <v>T2部件</v>
      </c>
      <c r="R403" s="3">
        <f t="shared" si="194"/>
        <v>2916</v>
      </c>
      <c r="S403" s="11">
        <f t="shared" si="195"/>
        <v>0.51800000000000002</v>
      </c>
      <c r="T403" s="3" t="str">
        <f>VLOOKUP(Q403,道具信息!$Q$3:$S$20,2,FALSE)</f>
        <v>CHEST_ITEM_TYPE_T2_PART</v>
      </c>
      <c r="U403" s="3" t="str">
        <f>IF(COUNTIF(U$373:U402,T403)=0,T403,"")</f>
        <v/>
      </c>
      <c r="V403" s="3" t="str">
        <f t="shared" si="203"/>
        <v>CHEST_ITEM_TYPE_T4_TANK,CHEST_ITEM_TYPE_T4_SHARD,CHEST_ITEM_TYPE_T2_PART</v>
      </c>
      <c r="W403" s="13" t="str">
        <f t="shared" si="198"/>
        <v/>
      </c>
      <c r="X403" s="3" t="str">
        <f t="shared" si="199"/>
        <v/>
      </c>
      <c r="Y403" s="3" t="str">
        <f t="shared" si="204"/>
        <v>2.1%,38.1%,51.8%</v>
      </c>
    </row>
    <row r="404" spans="2:25" x14ac:dyDescent="0.3">
      <c r="B404" s="2">
        <f>数据源!BV436</f>
        <v>10</v>
      </c>
      <c r="C404" s="2" t="str">
        <f>数据源!BW436</f>
        <v>T2MP4</v>
      </c>
      <c r="D404" s="2" t="str">
        <f>数据源!BX436</f>
        <v>部件</v>
      </c>
      <c r="E404" s="2">
        <f>数据源!BY436</f>
        <v>51.800000000000011</v>
      </c>
      <c r="F404" s="2">
        <f>数据源!BZ436</f>
        <v>1</v>
      </c>
      <c r="G404" s="2">
        <f>数据源!CA436</f>
        <v>7.0000000000000001E-3</v>
      </c>
      <c r="H404" s="2">
        <f>数据源!CB436</f>
        <v>1.6216216216216214E-2</v>
      </c>
      <c r="I404" s="2">
        <f>数据源!CC436</f>
        <v>162</v>
      </c>
      <c r="J404" s="3">
        <f t="shared" si="192"/>
        <v>1</v>
      </c>
      <c r="K404" s="3">
        <f t="shared" si="193"/>
        <v>1</v>
      </c>
      <c r="L404" s="3" t="str">
        <f t="shared" si="196"/>
        <v>部件</v>
      </c>
      <c r="M404" s="3">
        <f t="shared" ca="1" si="197"/>
        <v>92104</v>
      </c>
      <c r="N404" s="3" t="str">
        <f t="shared" ca="1" si="200"/>
        <v>11411,12411,13411,12421,13421,11421,11431,12431,13431,51411,52411,53411,52421,53421,51421,51431,52431,53431,92001,92003,92005,92101,92103,92105,92201,92203,92205,92002,92004,92006,92102,92104</v>
      </c>
      <c r="O404" s="3" t="str">
        <f t="shared" si="201"/>
        <v>21,21,21,11,11,11,7,7,7,322,322,322,214,214,214,179,179,179,162,162,162,162,162,162,162,162,162,162,162,162,162,162</v>
      </c>
      <c r="P404" s="1" t="str">
        <f t="shared" si="202"/>
        <v>(1,1),(1,1),(1,1),(1,1),(1,1),(1,1),(1,1),(1,1),(1,1),(1,1),(1,1),(1,1),(1,1),(1,1),(1,1),(1,1),(1,1),(1,1),(1,1),(1,1),(1,1),(1,1),(1,1),(1,1),(1,1),(1,1),(1,1),(1,1),(1,1),(1,1),(1,1),(1,1)</v>
      </c>
      <c r="Q404" s="3" t="str">
        <f>IF(D404="坦克碎片",VLOOKUP(C404,道具信息!$N$2:$O$291,2,FALSE)&amp;"碎片",VLOOKUP(C404,道具信息!$N$2:$O$291,2,FALSE))</f>
        <v>T2部件</v>
      </c>
      <c r="R404" s="3">
        <f t="shared" si="194"/>
        <v>2916</v>
      </c>
      <c r="S404" s="11">
        <f t="shared" si="195"/>
        <v>0.51800000000000002</v>
      </c>
      <c r="T404" s="3" t="str">
        <f>VLOOKUP(Q404,道具信息!$Q$3:$S$20,2,FALSE)</f>
        <v>CHEST_ITEM_TYPE_T2_PART</v>
      </c>
      <c r="U404" s="3" t="str">
        <f>IF(COUNTIF(U$373:U403,T404)=0,T404,"")</f>
        <v/>
      </c>
      <c r="V404" s="3" t="str">
        <f t="shared" si="203"/>
        <v>CHEST_ITEM_TYPE_T4_TANK,CHEST_ITEM_TYPE_T4_SHARD,CHEST_ITEM_TYPE_T2_PART</v>
      </c>
      <c r="W404" s="13" t="str">
        <f t="shared" si="198"/>
        <v/>
      </c>
      <c r="X404" s="3" t="str">
        <f t="shared" si="199"/>
        <v/>
      </c>
      <c r="Y404" s="3" t="str">
        <f t="shared" si="204"/>
        <v>2.1%,38.1%,51.8%</v>
      </c>
    </row>
    <row r="405" spans="2:25" x14ac:dyDescent="0.3">
      <c r="B405" s="2">
        <f>数据源!BV437</f>
        <v>10</v>
      </c>
      <c r="C405" s="2" t="str">
        <f>数据源!BW437</f>
        <v>T2MP6</v>
      </c>
      <c r="D405" s="2" t="str">
        <f>数据源!BX437</f>
        <v>部件</v>
      </c>
      <c r="E405" s="2">
        <f>数据源!BY437</f>
        <v>51.800000000000011</v>
      </c>
      <c r="F405" s="2">
        <f>数据源!BZ437</f>
        <v>1</v>
      </c>
      <c r="G405" s="2">
        <f>数据源!CA437</f>
        <v>7.0000000000000001E-3</v>
      </c>
      <c r="H405" s="2">
        <f>数据源!CB437</f>
        <v>1.6216216216216214E-2</v>
      </c>
      <c r="I405" s="2">
        <f>数据源!CC437</f>
        <v>162</v>
      </c>
      <c r="J405" s="3">
        <f t="shared" si="192"/>
        <v>1</v>
      </c>
      <c r="K405" s="3">
        <f t="shared" si="193"/>
        <v>1</v>
      </c>
      <c r="L405" s="3" t="str">
        <f t="shared" si="196"/>
        <v>部件</v>
      </c>
      <c r="M405" s="3">
        <f t="shared" ca="1" si="197"/>
        <v>92106</v>
      </c>
      <c r="N405" s="3" t="str">
        <f t="shared" ca="1" si="200"/>
        <v>11411,12411,13411,12421,13421,11421,11431,12431,13431,51411,52411,53411,52421,53421,51421,51431,52431,53431,92001,92003,92005,92101,92103,92105,92201,92203,92205,92002,92004,92006,92102,92104,92106</v>
      </c>
      <c r="O405" s="3" t="str">
        <f t="shared" si="201"/>
        <v>21,21,21,11,11,11,7,7,7,322,322,322,214,214,214,179,179,179,162,162,162,162,162,162,162,162,162,162,162,162,162,162,162</v>
      </c>
      <c r="P405" s="1" t="str">
        <f t="shared" si="202"/>
        <v>(1,1),(1,1),(1,1),(1,1),(1,1),(1,1),(1,1),(1,1),(1,1),(1,1),(1,1),(1,1),(1,1),(1,1),(1,1),(1,1),(1,1),(1,1),(1,1),(1,1),(1,1),(1,1),(1,1),(1,1),(1,1),(1,1),(1,1),(1,1),(1,1),(1,1),(1,1),(1,1),(1,1)</v>
      </c>
      <c r="Q405" s="3" t="str">
        <f>IF(D405="坦克碎片",VLOOKUP(C405,道具信息!$N$2:$O$291,2,FALSE)&amp;"碎片",VLOOKUP(C405,道具信息!$N$2:$O$291,2,FALSE))</f>
        <v>T2部件</v>
      </c>
      <c r="R405" s="3">
        <f t="shared" ref="R405:R436" si="205">SUMIFS(I$3:I$445,Q$3:Q$445,Q405,B$3:B$445,B405)</f>
        <v>2916</v>
      </c>
      <c r="S405" s="11">
        <f t="shared" ref="S405:S436" si="206">ROUND(R405/SUMIF(B$3:B$445,B405,I$3:I$445),3)</f>
        <v>0.51800000000000002</v>
      </c>
      <c r="T405" s="3" t="str">
        <f>VLOOKUP(Q405,道具信息!$Q$3:$S$20,2,FALSE)</f>
        <v>CHEST_ITEM_TYPE_T2_PART</v>
      </c>
      <c r="U405" s="3" t="str">
        <f>IF(COUNTIF(U$373:U404,T405)=0,T405,"")</f>
        <v/>
      </c>
      <c r="V405" s="3" t="str">
        <f t="shared" si="203"/>
        <v>CHEST_ITEM_TYPE_T4_TANK,CHEST_ITEM_TYPE_T4_SHARD,CHEST_ITEM_TYPE_T2_PART</v>
      </c>
      <c r="W405" s="13" t="str">
        <f t="shared" si="198"/>
        <v/>
      </c>
      <c r="X405" s="3" t="str">
        <f t="shared" si="199"/>
        <v/>
      </c>
      <c r="Y405" s="3" t="str">
        <f t="shared" si="204"/>
        <v>2.1%,38.1%,51.8%</v>
      </c>
    </row>
    <row r="406" spans="2:25" x14ac:dyDescent="0.3">
      <c r="B406" s="2">
        <f>数据源!BV438</f>
        <v>10</v>
      </c>
      <c r="C406" s="2" t="str">
        <f>数据源!BW438</f>
        <v>T2HP2</v>
      </c>
      <c r="D406" s="2" t="str">
        <f>数据源!BX438</f>
        <v>部件</v>
      </c>
      <c r="E406" s="2">
        <f>数据源!BY438</f>
        <v>51.800000000000011</v>
      </c>
      <c r="F406" s="2">
        <f>数据源!BZ438</f>
        <v>1</v>
      </c>
      <c r="G406" s="2">
        <f>数据源!CA438</f>
        <v>7.0000000000000001E-3</v>
      </c>
      <c r="H406" s="2">
        <f>数据源!CB438</f>
        <v>1.6216216216216214E-2</v>
      </c>
      <c r="I406" s="2">
        <f>数据源!CC438</f>
        <v>162</v>
      </c>
      <c r="J406" s="3">
        <f t="shared" si="192"/>
        <v>1</v>
      </c>
      <c r="K406" s="3">
        <f t="shared" si="193"/>
        <v>1</v>
      </c>
      <c r="L406" s="3" t="str">
        <f t="shared" si="196"/>
        <v>部件</v>
      </c>
      <c r="M406" s="3">
        <f t="shared" ca="1" si="197"/>
        <v>92202</v>
      </c>
      <c r="N406" s="3" t="str">
        <f t="shared" ca="1" si="200"/>
        <v>11411,12411,13411,12421,13421,11421,11431,12431,13431,51411,52411,53411,52421,53421,51421,51431,52431,53431,92001,92003,92005,92101,92103,92105,92201,92203,92205,92002,92004,92006,92102,92104,92106,92202</v>
      </c>
      <c r="O406" s="3" t="str">
        <f t="shared" si="201"/>
        <v>21,21,21,11,11,11,7,7,7,322,322,322,214,214,214,179,179,179,162,162,162,162,162,162,162,162,162,162,162,162,162,162,162,162</v>
      </c>
      <c r="P406" s="1" t="str">
        <f t="shared" si="202"/>
        <v>(1,1),(1,1),(1,1),(1,1),(1,1),(1,1),(1,1),(1,1),(1,1),(1,1),(1,1),(1,1),(1,1),(1,1),(1,1),(1,1),(1,1),(1,1),(1,1),(1,1),(1,1),(1,1),(1,1),(1,1),(1,1),(1,1),(1,1),(1,1),(1,1),(1,1),(1,1),(1,1),(1,1),(1,1)</v>
      </c>
      <c r="Q406" s="3" t="str">
        <f>IF(D406="坦克碎片",VLOOKUP(C406,道具信息!$N$2:$O$291,2,FALSE)&amp;"碎片",VLOOKUP(C406,道具信息!$N$2:$O$291,2,FALSE))</f>
        <v>T2部件</v>
      </c>
      <c r="R406" s="3">
        <f t="shared" si="205"/>
        <v>2916</v>
      </c>
      <c r="S406" s="11">
        <f t="shared" si="206"/>
        <v>0.51800000000000002</v>
      </c>
      <c r="T406" s="3" t="str">
        <f>VLOOKUP(Q406,道具信息!$Q$3:$S$20,2,FALSE)</f>
        <v>CHEST_ITEM_TYPE_T2_PART</v>
      </c>
      <c r="U406" s="3" t="str">
        <f>IF(COUNTIF(U$373:U405,T406)=0,T406,"")</f>
        <v/>
      </c>
      <c r="V406" s="3" t="str">
        <f t="shared" si="203"/>
        <v>CHEST_ITEM_TYPE_T4_TANK,CHEST_ITEM_TYPE_T4_SHARD,CHEST_ITEM_TYPE_T2_PART</v>
      </c>
      <c r="W406" s="13" t="str">
        <f t="shared" si="198"/>
        <v/>
      </c>
      <c r="X406" s="3" t="str">
        <f t="shared" si="199"/>
        <v/>
      </c>
      <c r="Y406" s="3" t="str">
        <f t="shared" si="204"/>
        <v>2.1%,38.1%,51.8%</v>
      </c>
    </row>
    <row r="407" spans="2:25" x14ac:dyDescent="0.3">
      <c r="B407" s="2">
        <f>数据源!BV439</f>
        <v>10</v>
      </c>
      <c r="C407" s="2" t="str">
        <f>数据源!BW439</f>
        <v>T2HP4</v>
      </c>
      <c r="D407" s="2" t="str">
        <f>数据源!BX439</f>
        <v>部件</v>
      </c>
      <c r="E407" s="2">
        <f>数据源!BY439</f>
        <v>51.800000000000011</v>
      </c>
      <c r="F407" s="2">
        <f>数据源!BZ439</f>
        <v>1</v>
      </c>
      <c r="G407" s="2">
        <f>数据源!CA439</f>
        <v>7.0000000000000001E-3</v>
      </c>
      <c r="H407" s="2">
        <f>数据源!CB439</f>
        <v>1.6216216216216214E-2</v>
      </c>
      <c r="I407" s="2">
        <f>数据源!CC439</f>
        <v>162</v>
      </c>
      <c r="J407" s="3">
        <f t="shared" si="192"/>
        <v>1</v>
      </c>
      <c r="K407" s="3">
        <f t="shared" si="193"/>
        <v>1</v>
      </c>
      <c r="L407" s="3" t="str">
        <f t="shared" si="196"/>
        <v>部件</v>
      </c>
      <c r="M407" s="3">
        <f t="shared" ca="1" si="197"/>
        <v>92204</v>
      </c>
      <c r="N407" s="3" t="str">
        <f t="shared" ca="1" si="200"/>
        <v>11411,12411,13411,12421,13421,11421,11431,12431,13431,51411,52411,53411,52421,53421,51421,51431,52431,53431,92001,92003,92005,92101,92103,92105,92201,92203,92205,92002,92004,92006,92102,92104,92106,92202,92204</v>
      </c>
      <c r="O407" s="3" t="str">
        <f t="shared" si="201"/>
        <v>21,21,21,11,11,11,7,7,7,322,322,322,214,214,214,179,179,179,162,162,162,162,162,162,162,162,162,162,162,162,162,162,162,162,162</v>
      </c>
      <c r="P407" s="1" t="str">
        <f t="shared" si="202"/>
        <v>(1,1),(1,1),(1,1),(1,1),(1,1),(1,1),(1,1),(1,1),(1,1),(1,1),(1,1),(1,1),(1,1),(1,1),(1,1),(1,1),(1,1),(1,1),(1,1),(1,1),(1,1),(1,1),(1,1),(1,1),(1,1),(1,1),(1,1),(1,1),(1,1),(1,1),(1,1),(1,1),(1,1),(1,1),(1,1)</v>
      </c>
      <c r="Q407" s="3" t="str">
        <f>IF(D407="坦克碎片",VLOOKUP(C407,道具信息!$N$2:$O$291,2,FALSE)&amp;"碎片",VLOOKUP(C407,道具信息!$N$2:$O$291,2,FALSE))</f>
        <v>T2部件</v>
      </c>
      <c r="R407" s="3">
        <f t="shared" si="205"/>
        <v>2916</v>
      </c>
      <c r="S407" s="11">
        <f t="shared" si="206"/>
        <v>0.51800000000000002</v>
      </c>
      <c r="T407" s="3" t="str">
        <f>VLOOKUP(Q407,道具信息!$Q$3:$S$20,2,FALSE)</f>
        <v>CHEST_ITEM_TYPE_T2_PART</v>
      </c>
      <c r="U407" s="3" t="str">
        <f>IF(COUNTIF(U$373:U406,T407)=0,T407,"")</f>
        <v/>
      </c>
      <c r="V407" s="3" t="str">
        <f t="shared" si="203"/>
        <v>CHEST_ITEM_TYPE_T4_TANK,CHEST_ITEM_TYPE_T4_SHARD,CHEST_ITEM_TYPE_T2_PART</v>
      </c>
      <c r="W407" s="13" t="str">
        <f t="shared" si="198"/>
        <v/>
      </c>
      <c r="X407" s="3" t="str">
        <f t="shared" si="199"/>
        <v/>
      </c>
      <c r="Y407" s="3" t="str">
        <f t="shared" si="204"/>
        <v>2.1%,38.1%,51.8%</v>
      </c>
    </row>
    <row r="408" spans="2:25" x14ac:dyDescent="0.3">
      <c r="B408" s="2">
        <f>数据源!BV440</f>
        <v>10</v>
      </c>
      <c r="C408" s="2" t="str">
        <f>数据源!BW440</f>
        <v>T2HP6</v>
      </c>
      <c r="D408" s="2" t="str">
        <f>数据源!BX440</f>
        <v>部件</v>
      </c>
      <c r="E408" s="2">
        <f>数据源!BY440</f>
        <v>51.800000000000011</v>
      </c>
      <c r="F408" s="2">
        <f>数据源!BZ440</f>
        <v>1</v>
      </c>
      <c r="G408" s="2">
        <f>数据源!CA440</f>
        <v>7.0000000000000001E-3</v>
      </c>
      <c r="H408" s="2">
        <f>数据源!CB440</f>
        <v>1.6216216216216214E-2</v>
      </c>
      <c r="I408" s="2">
        <f>数据源!CC440</f>
        <v>162</v>
      </c>
      <c r="J408" s="3">
        <f t="shared" si="192"/>
        <v>1</v>
      </c>
      <c r="K408" s="3">
        <f t="shared" si="193"/>
        <v>1</v>
      </c>
      <c r="L408" s="3" t="str">
        <f t="shared" si="196"/>
        <v>部件</v>
      </c>
      <c r="M408" s="3">
        <f t="shared" ca="1" si="197"/>
        <v>92206</v>
      </c>
      <c r="N408" s="3" t="str">
        <f t="shared" ca="1" si="200"/>
        <v>11411,12411,13411,12421,13421,11421,11431,12431,13431,51411,52411,53411,52421,53421,51421,51431,52431,53431,92001,92003,92005,92101,92103,92105,92201,92203,92205,92002,92004,92006,92102,92104,92106,92202,92204,92206</v>
      </c>
      <c r="O408" s="3" t="str">
        <f t="shared" si="201"/>
        <v>21,21,21,11,11,11,7,7,7,322,322,322,214,214,214,179,179,179,162,162,162,162,162,162,162,162,162,162,162,162,162,162,162,162,162,162</v>
      </c>
      <c r="P408" s="1" t="str">
        <f t="shared" si="202"/>
        <v>(1,1),(1,1),(1,1),(1,1),(1,1),(1,1),(1,1),(1,1),(1,1),(1,1),(1,1),(1,1),(1,1),(1,1),(1,1),(1,1),(1,1),(1,1),(1,1),(1,1),(1,1),(1,1),(1,1),(1,1),(1,1),(1,1),(1,1),(1,1),(1,1),(1,1),(1,1),(1,1),(1,1),(1,1),(1,1),(1,1)</v>
      </c>
      <c r="Q408" s="3" t="str">
        <f>IF(D408="坦克碎片",VLOOKUP(C408,道具信息!$N$2:$O$291,2,FALSE)&amp;"碎片",VLOOKUP(C408,道具信息!$N$2:$O$291,2,FALSE))</f>
        <v>T2部件</v>
      </c>
      <c r="R408" s="3">
        <f t="shared" si="205"/>
        <v>2916</v>
      </c>
      <c r="S408" s="11">
        <f t="shared" si="206"/>
        <v>0.51800000000000002</v>
      </c>
      <c r="T408" s="3" t="str">
        <f>VLOOKUP(Q408,道具信息!$Q$3:$S$20,2,FALSE)</f>
        <v>CHEST_ITEM_TYPE_T2_PART</v>
      </c>
      <c r="U408" s="3" t="str">
        <f>IF(COUNTIF(U$373:U407,T408)=0,T408,"")</f>
        <v/>
      </c>
      <c r="V408" s="3" t="str">
        <f t="shared" si="203"/>
        <v>CHEST_ITEM_TYPE_T4_TANK,CHEST_ITEM_TYPE_T4_SHARD,CHEST_ITEM_TYPE_T2_PART</v>
      </c>
      <c r="W408" s="13" t="str">
        <f t="shared" si="198"/>
        <v/>
      </c>
      <c r="X408" s="3" t="str">
        <f t="shared" si="199"/>
        <v/>
      </c>
      <c r="Y408" s="3" t="str">
        <f t="shared" si="204"/>
        <v>2.1%,38.1%,51.8%</v>
      </c>
    </row>
    <row r="409" spans="2:25" x14ac:dyDescent="0.3">
      <c r="B409" s="2">
        <f>数据源!BV441</f>
        <v>10</v>
      </c>
      <c r="C409" s="2" t="str">
        <f>数据源!BW441</f>
        <v>T3LP1</v>
      </c>
      <c r="D409" s="2" t="str">
        <f>数据源!BX441</f>
        <v>部件</v>
      </c>
      <c r="E409" s="2">
        <f>数据源!BY441</f>
        <v>342</v>
      </c>
      <c r="F409" s="2">
        <f>数据源!BZ441</f>
        <v>1</v>
      </c>
      <c r="G409" s="2">
        <f>数据源!CA441</f>
        <v>6.3E-3</v>
      </c>
      <c r="H409" s="2">
        <f>数据源!CB441</f>
        <v>2.2105263157894735E-3</v>
      </c>
      <c r="I409" s="2">
        <f>数据源!CC441</f>
        <v>22</v>
      </c>
      <c r="J409" s="3">
        <f t="shared" si="192"/>
        <v>1</v>
      </c>
      <c r="K409" s="3">
        <f t="shared" si="193"/>
        <v>1</v>
      </c>
      <c r="L409" s="3" t="str">
        <f t="shared" si="196"/>
        <v>部件</v>
      </c>
      <c r="M409" s="3">
        <f t="shared" ca="1" si="197"/>
        <v>93001</v>
      </c>
      <c r="N409" s="3" t="str">
        <f t="shared" ca="1" si="200"/>
        <v>11411,12411,13411,12421,13421,11421,11431,12431,13431,51411,52411,53411,52421,53421,51421,51431,52431,53431,92001,92003,92005,92101,92103,92105,92201,92203,92205,92002,92004,92006,92102,92104,92106,92202,92204,92206,93001</v>
      </c>
      <c r="O409" s="3" t="str">
        <f t="shared" si="201"/>
        <v>21,21,21,11,11,11,7,7,7,322,322,322,214,214,214,179,179,179,162,162,162,162,162,162,162,162,162,162,162,162,162,162,162,162,162,162,22</v>
      </c>
      <c r="P409" s="1" t="str">
        <f t="shared" si="202"/>
        <v>(1,1),(1,1),(1,1),(1,1),(1,1),(1,1),(1,1),(1,1),(1,1),(1,1),(1,1),(1,1),(1,1),(1,1),(1,1),(1,1),(1,1),(1,1),(1,1),(1,1),(1,1),(1,1),(1,1),(1,1),(1,1),(1,1),(1,1),(1,1),(1,1),(1,1),(1,1),(1,1),(1,1),(1,1),(1,1),(1,1),(1,1)</v>
      </c>
      <c r="Q409" s="3" t="str">
        <f>IF(D409="坦克碎片",VLOOKUP(C409,道具信息!$N$2:$O$291,2,FALSE)&amp;"碎片",VLOOKUP(C409,道具信息!$N$2:$O$291,2,FALSE))</f>
        <v>T3部件</v>
      </c>
      <c r="R409" s="3">
        <f t="shared" si="205"/>
        <v>396</v>
      </c>
      <c r="S409" s="11">
        <f t="shared" si="206"/>
        <v>7.0000000000000007E-2</v>
      </c>
      <c r="T409" s="3" t="str">
        <f>VLOOKUP(Q409,道具信息!$Q$3:$S$20,2,FALSE)</f>
        <v>CHEST_ITEM_TYPE_T3_PART</v>
      </c>
      <c r="U409" s="3" t="str">
        <f>IF(COUNTIF(U$373:U408,T409)=0,T409,"")</f>
        <v>CHEST_ITEM_TYPE_T3_PART</v>
      </c>
      <c r="V409" s="3" t="str">
        <f t="shared" si="203"/>
        <v>CHEST_ITEM_TYPE_T4_TANK,CHEST_ITEM_TYPE_T4_SHARD,CHEST_ITEM_TYPE_T2_PART,CHEST_ITEM_TYPE_T3_PART</v>
      </c>
      <c r="W409" s="13">
        <f t="shared" si="198"/>
        <v>7.0000000000000007E-2</v>
      </c>
      <c r="X409" s="3" t="str">
        <f t="shared" si="199"/>
        <v>7.0%</v>
      </c>
      <c r="Y409" s="3" t="str">
        <f t="shared" si="204"/>
        <v>2.1%,38.1%,51.8%,7.0%</v>
      </c>
    </row>
    <row r="410" spans="2:25" x14ac:dyDescent="0.3">
      <c r="B410" s="2">
        <f>数据源!BV442</f>
        <v>10</v>
      </c>
      <c r="C410" s="2" t="str">
        <f>数据源!BW442</f>
        <v>T3LP3</v>
      </c>
      <c r="D410" s="2" t="str">
        <f>数据源!BX442</f>
        <v>部件</v>
      </c>
      <c r="E410" s="2">
        <f>数据源!BY442</f>
        <v>342</v>
      </c>
      <c r="F410" s="2">
        <f>数据源!BZ442</f>
        <v>1</v>
      </c>
      <c r="G410" s="2">
        <f>数据源!CA442</f>
        <v>6.3E-3</v>
      </c>
      <c r="H410" s="2">
        <f>数据源!CB442</f>
        <v>2.2105263157894735E-3</v>
      </c>
      <c r="I410" s="2">
        <f>数据源!CC442</f>
        <v>22</v>
      </c>
      <c r="J410" s="3">
        <f t="shared" si="192"/>
        <v>1</v>
      </c>
      <c r="K410" s="3">
        <f t="shared" si="193"/>
        <v>1</v>
      </c>
      <c r="L410" s="3" t="str">
        <f t="shared" si="196"/>
        <v>部件</v>
      </c>
      <c r="M410" s="3">
        <f t="shared" ca="1" si="197"/>
        <v>93003</v>
      </c>
      <c r="N410" s="3" t="str">
        <f t="shared" ca="1" si="200"/>
        <v>11411,12411,13411,12421,13421,11421,11431,12431,13431,51411,52411,53411,52421,53421,51421,51431,52431,53431,92001,92003,92005,92101,92103,92105,92201,92203,92205,92002,92004,92006,92102,92104,92106,92202,92204,92206,93001,93003</v>
      </c>
      <c r="O410" s="3" t="str">
        <f t="shared" si="201"/>
        <v>21,21,21,11,11,11,7,7,7,322,322,322,214,214,214,179,179,179,162,162,162,162,162,162,162,162,162,162,162,162,162,162,162,162,162,162,22,22</v>
      </c>
      <c r="P410" s="1" t="str">
        <f t="shared" si="202"/>
        <v>(1,1),(1,1),(1,1),(1,1),(1,1),(1,1),(1,1),(1,1),(1,1),(1,1),(1,1),(1,1),(1,1),(1,1),(1,1),(1,1),(1,1),(1,1),(1,1),(1,1),(1,1),(1,1),(1,1),(1,1),(1,1),(1,1),(1,1),(1,1),(1,1),(1,1),(1,1),(1,1),(1,1),(1,1),(1,1),(1,1),(1,1),(1,1)</v>
      </c>
      <c r="Q410" s="3" t="str">
        <f>IF(D410="坦克碎片",VLOOKUP(C410,道具信息!$N$2:$O$291,2,FALSE)&amp;"碎片",VLOOKUP(C410,道具信息!$N$2:$O$291,2,FALSE))</f>
        <v>T3部件</v>
      </c>
      <c r="R410" s="3">
        <f t="shared" si="205"/>
        <v>396</v>
      </c>
      <c r="S410" s="11">
        <f t="shared" si="206"/>
        <v>7.0000000000000007E-2</v>
      </c>
      <c r="T410" s="3" t="str">
        <f>VLOOKUP(Q410,道具信息!$Q$3:$S$20,2,FALSE)</f>
        <v>CHEST_ITEM_TYPE_T3_PART</v>
      </c>
      <c r="U410" s="3" t="str">
        <f>IF(COUNTIF(U$373:U409,T410)=0,T410,"")</f>
        <v/>
      </c>
      <c r="V410" s="3" t="str">
        <f t="shared" si="203"/>
        <v>CHEST_ITEM_TYPE_T4_TANK,CHEST_ITEM_TYPE_T4_SHARD,CHEST_ITEM_TYPE_T2_PART,CHEST_ITEM_TYPE_T3_PART</v>
      </c>
      <c r="W410" s="13" t="str">
        <f t="shared" si="198"/>
        <v/>
      </c>
      <c r="X410" s="3" t="str">
        <f t="shared" si="199"/>
        <v/>
      </c>
      <c r="Y410" s="3" t="str">
        <f t="shared" si="204"/>
        <v>2.1%,38.1%,51.8%,7.0%</v>
      </c>
    </row>
    <row r="411" spans="2:25" x14ac:dyDescent="0.3">
      <c r="B411" s="2">
        <f>数据源!BV443</f>
        <v>10</v>
      </c>
      <c r="C411" s="2" t="str">
        <f>数据源!BW443</f>
        <v>T3LP5</v>
      </c>
      <c r="D411" s="2" t="str">
        <f>数据源!BX443</f>
        <v>部件</v>
      </c>
      <c r="E411" s="2">
        <f>数据源!BY443</f>
        <v>342</v>
      </c>
      <c r="F411" s="2">
        <f>数据源!BZ443</f>
        <v>1</v>
      </c>
      <c r="G411" s="2">
        <f>数据源!CA443</f>
        <v>6.3E-3</v>
      </c>
      <c r="H411" s="2">
        <f>数据源!CB443</f>
        <v>2.2105263157894735E-3</v>
      </c>
      <c r="I411" s="2">
        <f>数据源!CC443</f>
        <v>22</v>
      </c>
      <c r="J411" s="3">
        <f t="shared" si="192"/>
        <v>1</v>
      </c>
      <c r="K411" s="3">
        <f t="shared" si="193"/>
        <v>1</v>
      </c>
      <c r="L411" s="3" t="str">
        <f t="shared" si="196"/>
        <v>部件</v>
      </c>
      <c r="M411" s="3">
        <f t="shared" ca="1" si="197"/>
        <v>93005</v>
      </c>
      <c r="N411" s="3" t="str">
        <f t="shared" ca="1" si="200"/>
        <v>11411,12411,13411,12421,13421,11421,11431,12431,13431,51411,52411,53411,52421,53421,51421,51431,52431,53431,92001,92003,92005,92101,92103,92105,92201,92203,92205,92002,92004,92006,92102,92104,92106,92202,92204,92206,93001,93003,93005</v>
      </c>
      <c r="O411" s="3" t="str">
        <f t="shared" si="201"/>
        <v>21,21,21,11,11,11,7,7,7,322,322,322,214,214,214,179,179,179,162,162,162,162,162,162,162,162,162,162,162,162,162,162,162,162,162,162,22,22,22</v>
      </c>
      <c r="P411" s="1" t="str">
        <f t="shared" si="202"/>
        <v>(1,1),(1,1),(1,1),(1,1),(1,1),(1,1),(1,1),(1,1),(1,1),(1,1),(1,1),(1,1),(1,1),(1,1),(1,1),(1,1),(1,1),(1,1),(1,1),(1,1),(1,1),(1,1),(1,1),(1,1),(1,1),(1,1),(1,1),(1,1),(1,1),(1,1),(1,1),(1,1),(1,1),(1,1),(1,1),(1,1),(1,1),(1,1),(1,1)</v>
      </c>
      <c r="Q411" s="3" t="str">
        <f>IF(D411="坦克碎片",VLOOKUP(C411,道具信息!$N$2:$O$291,2,FALSE)&amp;"碎片",VLOOKUP(C411,道具信息!$N$2:$O$291,2,FALSE))</f>
        <v>T3部件</v>
      </c>
      <c r="R411" s="3">
        <f t="shared" si="205"/>
        <v>396</v>
      </c>
      <c r="S411" s="11">
        <f t="shared" si="206"/>
        <v>7.0000000000000007E-2</v>
      </c>
      <c r="T411" s="3" t="str">
        <f>VLOOKUP(Q411,道具信息!$Q$3:$S$20,2,FALSE)</f>
        <v>CHEST_ITEM_TYPE_T3_PART</v>
      </c>
      <c r="U411" s="3" t="str">
        <f>IF(COUNTIF(U$373:U410,T411)=0,T411,"")</f>
        <v/>
      </c>
      <c r="V411" s="3" t="str">
        <f t="shared" si="203"/>
        <v>CHEST_ITEM_TYPE_T4_TANK,CHEST_ITEM_TYPE_T4_SHARD,CHEST_ITEM_TYPE_T2_PART,CHEST_ITEM_TYPE_T3_PART</v>
      </c>
      <c r="W411" s="13" t="str">
        <f t="shared" si="198"/>
        <v/>
      </c>
      <c r="X411" s="3" t="str">
        <f t="shared" si="199"/>
        <v/>
      </c>
      <c r="Y411" s="3" t="str">
        <f t="shared" si="204"/>
        <v>2.1%,38.1%,51.8%,7.0%</v>
      </c>
    </row>
    <row r="412" spans="2:25" x14ac:dyDescent="0.3">
      <c r="B412" s="2">
        <f>数据源!BV444</f>
        <v>10</v>
      </c>
      <c r="C412" s="2" t="str">
        <f>数据源!BW444</f>
        <v>T3MP1</v>
      </c>
      <c r="D412" s="2" t="str">
        <f>数据源!BX444</f>
        <v>部件</v>
      </c>
      <c r="E412" s="2">
        <f>数据源!BY444</f>
        <v>342</v>
      </c>
      <c r="F412" s="2">
        <f>数据源!BZ444</f>
        <v>1</v>
      </c>
      <c r="G412" s="2">
        <f>数据源!CA444</f>
        <v>6.3E-3</v>
      </c>
      <c r="H412" s="2">
        <f>数据源!CB444</f>
        <v>2.2105263157894735E-3</v>
      </c>
      <c r="I412" s="2">
        <f>数据源!CC444</f>
        <v>22</v>
      </c>
      <c r="J412" s="3">
        <f t="shared" si="192"/>
        <v>1</v>
      </c>
      <c r="K412" s="3">
        <f t="shared" si="193"/>
        <v>1</v>
      </c>
      <c r="L412" s="3" t="str">
        <f t="shared" si="196"/>
        <v>部件</v>
      </c>
      <c r="M412" s="3">
        <f t="shared" ca="1" si="197"/>
        <v>93101</v>
      </c>
      <c r="N412" s="3" t="str">
        <f t="shared" ca="1" si="200"/>
        <v>11411,12411,13411,12421,13421,11421,11431,12431,13431,51411,52411,53411,52421,53421,51421,51431,52431,53431,92001,92003,92005,92101,92103,92105,92201,92203,92205,92002,92004,92006,92102,92104,92106,92202,92204,92206,93001,93003,93005,93101</v>
      </c>
      <c r="O412" s="3" t="str">
        <f t="shared" si="201"/>
        <v>21,21,21,11,11,11,7,7,7,322,322,322,214,214,214,179,179,179,162,162,162,162,162,162,162,162,162,162,162,162,162,162,162,162,162,162,22,22,22,22</v>
      </c>
      <c r="P412" s="1" t="str">
        <f t="shared" si="202"/>
        <v>(1,1),(1,1),(1,1),(1,1),(1,1),(1,1),(1,1),(1,1),(1,1),(1,1),(1,1),(1,1),(1,1),(1,1),(1,1),(1,1),(1,1),(1,1),(1,1),(1,1),(1,1),(1,1),(1,1),(1,1),(1,1),(1,1),(1,1),(1,1),(1,1),(1,1),(1,1),(1,1),(1,1),(1,1),(1,1),(1,1),(1,1),(1,1),(1,1),(1,1)</v>
      </c>
      <c r="Q412" s="3" t="str">
        <f>IF(D412="坦克碎片",VLOOKUP(C412,道具信息!$N$2:$O$291,2,FALSE)&amp;"碎片",VLOOKUP(C412,道具信息!$N$2:$O$291,2,FALSE))</f>
        <v>T3部件</v>
      </c>
      <c r="R412" s="3">
        <f t="shared" si="205"/>
        <v>396</v>
      </c>
      <c r="S412" s="11">
        <f t="shared" si="206"/>
        <v>7.0000000000000007E-2</v>
      </c>
      <c r="T412" s="3" t="str">
        <f>VLOOKUP(Q412,道具信息!$Q$3:$S$20,2,FALSE)</f>
        <v>CHEST_ITEM_TYPE_T3_PART</v>
      </c>
      <c r="U412" s="3" t="str">
        <f>IF(COUNTIF(U$373:U411,T412)=0,T412,"")</f>
        <v/>
      </c>
      <c r="V412" s="3" t="str">
        <f t="shared" si="203"/>
        <v>CHEST_ITEM_TYPE_T4_TANK,CHEST_ITEM_TYPE_T4_SHARD,CHEST_ITEM_TYPE_T2_PART,CHEST_ITEM_TYPE_T3_PART</v>
      </c>
      <c r="W412" s="13" t="str">
        <f t="shared" si="198"/>
        <v/>
      </c>
      <c r="X412" s="3" t="str">
        <f t="shared" si="199"/>
        <v/>
      </c>
      <c r="Y412" s="3" t="str">
        <f t="shared" si="204"/>
        <v>2.1%,38.1%,51.8%,7.0%</v>
      </c>
    </row>
    <row r="413" spans="2:25" x14ac:dyDescent="0.3">
      <c r="B413" s="2">
        <f>数据源!BV445</f>
        <v>10</v>
      </c>
      <c r="C413" s="2" t="str">
        <f>数据源!BW445</f>
        <v>T3MP3</v>
      </c>
      <c r="D413" s="2" t="str">
        <f>数据源!BX445</f>
        <v>部件</v>
      </c>
      <c r="E413" s="2">
        <f>数据源!BY445</f>
        <v>342</v>
      </c>
      <c r="F413" s="2">
        <f>数据源!BZ445</f>
        <v>1</v>
      </c>
      <c r="G413" s="2">
        <f>数据源!CA445</f>
        <v>6.3E-3</v>
      </c>
      <c r="H413" s="2">
        <f>数据源!CB445</f>
        <v>2.2105263157894735E-3</v>
      </c>
      <c r="I413" s="2">
        <f>数据源!CC445</f>
        <v>22</v>
      </c>
      <c r="J413" s="3">
        <f t="shared" si="192"/>
        <v>1</v>
      </c>
      <c r="K413" s="3">
        <f t="shared" si="193"/>
        <v>1</v>
      </c>
      <c r="L413" s="3" t="str">
        <f t="shared" si="196"/>
        <v>部件</v>
      </c>
      <c r="M413" s="3">
        <f t="shared" ca="1" si="197"/>
        <v>93103</v>
      </c>
      <c r="N413" s="3" t="str">
        <f t="shared" ca="1" si="200"/>
        <v>11411,12411,13411,12421,13421,11421,11431,12431,13431,51411,52411,53411,52421,53421,51421,51431,52431,53431,92001,92003,92005,92101,92103,92105,92201,92203,92205,92002,92004,92006,92102,92104,92106,92202,92204,92206,93001,93003,93005,93101,93103</v>
      </c>
      <c r="O413" s="3" t="str">
        <f t="shared" si="201"/>
        <v>21,21,21,11,11,11,7,7,7,322,322,322,214,214,214,179,179,179,162,162,162,162,162,162,162,162,162,162,162,162,162,162,162,162,162,162,22,22,22,22,22</v>
      </c>
      <c r="P413" s="1" t="str">
        <f t="shared" si="202"/>
        <v>(1,1),(1,1),(1,1),(1,1),(1,1),(1,1),(1,1),(1,1),(1,1),(1,1),(1,1),(1,1),(1,1),(1,1),(1,1),(1,1),(1,1),(1,1),(1,1),(1,1),(1,1),(1,1),(1,1),(1,1),(1,1),(1,1),(1,1),(1,1),(1,1),(1,1),(1,1),(1,1),(1,1),(1,1),(1,1),(1,1),(1,1),(1,1),(1,1),(1,1),(1,1)</v>
      </c>
      <c r="Q413" s="3" t="str">
        <f>IF(D413="坦克碎片",VLOOKUP(C413,道具信息!$N$2:$O$291,2,FALSE)&amp;"碎片",VLOOKUP(C413,道具信息!$N$2:$O$291,2,FALSE))</f>
        <v>T3部件</v>
      </c>
      <c r="R413" s="3">
        <f t="shared" si="205"/>
        <v>396</v>
      </c>
      <c r="S413" s="11">
        <f t="shared" si="206"/>
        <v>7.0000000000000007E-2</v>
      </c>
      <c r="T413" s="3" t="str">
        <f>VLOOKUP(Q413,道具信息!$Q$3:$S$20,2,FALSE)</f>
        <v>CHEST_ITEM_TYPE_T3_PART</v>
      </c>
      <c r="U413" s="3" t="str">
        <f>IF(COUNTIF(U$373:U412,T413)=0,T413,"")</f>
        <v/>
      </c>
      <c r="V413" s="3" t="str">
        <f t="shared" si="203"/>
        <v>CHEST_ITEM_TYPE_T4_TANK,CHEST_ITEM_TYPE_T4_SHARD,CHEST_ITEM_TYPE_T2_PART,CHEST_ITEM_TYPE_T3_PART</v>
      </c>
      <c r="W413" s="13" t="str">
        <f t="shared" si="198"/>
        <v/>
      </c>
      <c r="X413" s="3" t="str">
        <f t="shared" si="199"/>
        <v/>
      </c>
      <c r="Y413" s="3" t="str">
        <f t="shared" si="204"/>
        <v>2.1%,38.1%,51.8%,7.0%</v>
      </c>
    </row>
    <row r="414" spans="2:25" x14ac:dyDescent="0.3">
      <c r="B414" s="2">
        <f>数据源!BV446</f>
        <v>10</v>
      </c>
      <c r="C414" s="2" t="str">
        <f>数据源!BW446</f>
        <v>T3MP5</v>
      </c>
      <c r="D414" s="2" t="str">
        <f>数据源!BX446</f>
        <v>部件</v>
      </c>
      <c r="E414" s="2">
        <f>数据源!BY446</f>
        <v>342</v>
      </c>
      <c r="F414" s="2">
        <f>数据源!BZ446</f>
        <v>1</v>
      </c>
      <c r="G414" s="2">
        <f>数据源!CA446</f>
        <v>6.3E-3</v>
      </c>
      <c r="H414" s="2">
        <f>数据源!CB446</f>
        <v>2.2105263157894735E-3</v>
      </c>
      <c r="I414" s="2">
        <f>数据源!CC446</f>
        <v>22</v>
      </c>
      <c r="J414" s="3">
        <f t="shared" si="192"/>
        <v>1</v>
      </c>
      <c r="K414" s="3">
        <f t="shared" si="193"/>
        <v>1</v>
      </c>
      <c r="L414" s="3" t="str">
        <f t="shared" si="196"/>
        <v>部件</v>
      </c>
      <c r="M414" s="3">
        <f t="shared" ca="1" si="197"/>
        <v>93105</v>
      </c>
      <c r="N414" s="3" t="str">
        <f t="shared" ca="1" si="200"/>
        <v>11411,12411,13411,12421,13421,11421,11431,12431,13431,51411,52411,53411,52421,53421,51421,51431,52431,53431,92001,92003,92005,92101,92103,92105,92201,92203,92205,92002,92004,92006,92102,92104,92106,92202,92204,92206,93001,93003,93005,93101,93103,93105</v>
      </c>
      <c r="O414" s="3" t="str">
        <f t="shared" si="201"/>
        <v>21,21,21,11,11,11,7,7,7,322,322,322,214,214,214,179,179,179,162,162,162,162,162,162,162,162,162,162,162,162,162,162,162,162,162,162,22,22,22,22,22,22</v>
      </c>
      <c r="P414" s="1" t="str">
        <f t="shared" si="202"/>
        <v>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4" s="3" t="str">
        <f>IF(D414="坦克碎片",VLOOKUP(C414,道具信息!$N$2:$O$291,2,FALSE)&amp;"碎片",VLOOKUP(C414,道具信息!$N$2:$O$291,2,FALSE))</f>
        <v>T3部件</v>
      </c>
      <c r="R414" s="3">
        <f t="shared" si="205"/>
        <v>396</v>
      </c>
      <c r="S414" s="11">
        <f t="shared" si="206"/>
        <v>7.0000000000000007E-2</v>
      </c>
      <c r="T414" s="3" t="str">
        <f>VLOOKUP(Q414,道具信息!$Q$3:$S$20,2,FALSE)</f>
        <v>CHEST_ITEM_TYPE_T3_PART</v>
      </c>
      <c r="U414" s="3" t="str">
        <f>IF(COUNTIF(U$373:U413,T414)=0,T414,"")</f>
        <v/>
      </c>
      <c r="V414" s="3" t="str">
        <f t="shared" si="203"/>
        <v>CHEST_ITEM_TYPE_T4_TANK,CHEST_ITEM_TYPE_T4_SHARD,CHEST_ITEM_TYPE_T2_PART,CHEST_ITEM_TYPE_T3_PART</v>
      </c>
      <c r="W414" s="13" t="str">
        <f t="shared" si="198"/>
        <v/>
      </c>
      <c r="X414" s="3" t="str">
        <f t="shared" si="199"/>
        <v/>
      </c>
      <c r="Y414" s="3" t="str">
        <f t="shared" si="204"/>
        <v>2.1%,38.1%,51.8%,7.0%</v>
      </c>
    </row>
    <row r="415" spans="2:25" x14ac:dyDescent="0.3">
      <c r="B415" s="2">
        <f>数据源!BV447</f>
        <v>10</v>
      </c>
      <c r="C415" s="2" t="str">
        <f>数据源!BW447</f>
        <v>T3HP1</v>
      </c>
      <c r="D415" s="2" t="str">
        <f>数据源!BX447</f>
        <v>部件</v>
      </c>
      <c r="E415" s="2">
        <f>数据源!BY447</f>
        <v>342</v>
      </c>
      <c r="F415" s="2">
        <f>数据源!BZ447</f>
        <v>1</v>
      </c>
      <c r="G415" s="2">
        <f>数据源!CA447</f>
        <v>6.3E-3</v>
      </c>
      <c r="H415" s="2">
        <f>数据源!CB447</f>
        <v>2.2105263157894735E-3</v>
      </c>
      <c r="I415" s="2">
        <f>数据源!CC447</f>
        <v>22</v>
      </c>
      <c r="J415" s="3">
        <f t="shared" si="192"/>
        <v>1</v>
      </c>
      <c r="K415" s="3">
        <f t="shared" si="193"/>
        <v>1</v>
      </c>
      <c r="L415" s="3" t="str">
        <f t="shared" si="196"/>
        <v>部件</v>
      </c>
      <c r="M415" s="3">
        <f t="shared" ca="1" si="197"/>
        <v>93201</v>
      </c>
      <c r="N415" s="3" t="str">
        <f t="shared" ca="1" si="200"/>
        <v>11411,12411,13411,12421,13421,11421,11431,12431,13431,51411,52411,53411,52421,53421,51421,51431,52431,53431,92001,92003,92005,92101,92103,92105,92201,92203,92205,92002,92004,92006,92102,92104,92106,92202,92204,92206,93001,93003,93005,93101,93103,93105,93201</v>
      </c>
      <c r="O415" s="3" t="str">
        <f t="shared" si="201"/>
        <v>21,21,21,11,11,11,7,7,7,322,322,322,214,214,214,179,179,179,162,162,162,162,162,162,162,162,162,162,162,162,162,162,162,162,162,162,22,22,22,22,22,22,22</v>
      </c>
      <c r="P415" s="1" t="str">
        <f t="shared" si="202"/>
        <v>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5" s="3" t="str">
        <f>IF(D415="坦克碎片",VLOOKUP(C415,道具信息!$N$2:$O$291,2,FALSE)&amp;"碎片",VLOOKUP(C415,道具信息!$N$2:$O$291,2,FALSE))</f>
        <v>T3部件</v>
      </c>
      <c r="R415" s="3">
        <f t="shared" si="205"/>
        <v>396</v>
      </c>
      <c r="S415" s="11">
        <f t="shared" si="206"/>
        <v>7.0000000000000007E-2</v>
      </c>
      <c r="T415" s="3" t="str">
        <f>VLOOKUP(Q415,道具信息!$Q$3:$S$20,2,FALSE)</f>
        <v>CHEST_ITEM_TYPE_T3_PART</v>
      </c>
      <c r="U415" s="3" t="str">
        <f>IF(COUNTIF(U$373:U414,T415)=0,T415,"")</f>
        <v/>
      </c>
      <c r="V415" s="3" t="str">
        <f t="shared" si="203"/>
        <v>CHEST_ITEM_TYPE_T4_TANK,CHEST_ITEM_TYPE_T4_SHARD,CHEST_ITEM_TYPE_T2_PART,CHEST_ITEM_TYPE_T3_PART</v>
      </c>
      <c r="W415" s="13" t="str">
        <f t="shared" si="198"/>
        <v/>
      </c>
      <c r="X415" s="3" t="str">
        <f t="shared" si="199"/>
        <v/>
      </c>
      <c r="Y415" s="3" t="str">
        <f t="shared" si="204"/>
        <v>2.1%,38.1%,51.8%,7.0%</v>
      </c>
    </row>
    <row r="416" spans="2:25" x14ac:dyDescent="0.3">
      <c r="B416" s="2">
        <f>数据源!BV448</f>
        <v>10</v>
      </c>
      <c r="C416" s="2" t="str">
        <f>数据源!BW448</f>
        <v>T3HP3</v>
      </c>
      <c r="D416" s="2" t="str">
        <f>数据源!BX448</f>
        <v>部件</v>
      </c>
      <c r="E416" s="2">
        <f>数据源!BY448</f>
        <v>342</v>
      </c>
      <c r="F416" s="2">
        <f>数据源!BZ448</f>
        <v>1</v>
      </c>
      <c r="G416" s="2">
        <f>数据源!CA448</f>
        <v>6.3E-3</v>
      </c>
      <c r="H416" s="2">
        <f>数据源!CB448</f>
        <v>2.2105263157894735E-3</v>
      </c>
      <c r="I416" s="2">
        <f>数据源!CC448</f>
        <v>22</v>
      </c>
      <c r="J416" s="3">
        <f t="shared" si="192"/>
        <v>1</v>
      </c>
      <c r="K416" s="3">
        <f t="shared" si="193"/>
        <v>1</v>
      </c>
      <c r="L416" s="3" t="str">
        <f t="shared" si="196"/>
        <v>部件</v>
      </c>
      <c r="M416" s="3">
        <f t="shared" ca="1" si="197"/>
        <v>93203</v>
      </c>
      <c r="N416" s="3" t="str">
        <f t="shared" ca="1" si="200"/>
        <v>11411,12411,13411,12421,13421,11421,11431,12431,13431,51411,52411,53411,52421,53421,51421,51431,52431,53431,92001,92003,92005,92101,92103,92105,92201,92203,92205,92002,92004,92006,92102,92104,92106,92202,92204,92206,93001,93003,93005,93101,93103,93105,93201,93203</v>
      </c>
      <c r="O416" s="3" t="str">
        <f t="shared" si="201"/>
        <v>21,21,21,11,11,11,7,7,7,322,322,322,214,214,214,179,179,179,162,162,162,162,162,162,162,162,162,162,162,162,162,162,162,162,162,162,22,22,22,22,22,22,22,22</v>
      </c>
      <c r="P416" s="1" t="str">
        <f t="shared" si="202"/>
        <v>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6" s="3" t="str">
        <f>IF(D416="坦克碎片",VLOOKUP(C416,道具信息!$N$2:$O$291,2,FALSE)&amp;"碎片",VLOOKUP(C416,道具信息!$N$2:$O$291,2,FALSE))</f>
        <v>T3部件</v>
      </c>
      <c r="R416" s="3">
        <f t="shared" si="205"/>
        <v>396</v>
      </c>
      <c r="S416" s="11">
        <f t="shared" si="206"/>
        <v>7.0000000000000007E-2</v>
      </c>
      <c r="T416" s="3" t="str">
        <f>VLOOKUP(Q416,道具信息!$Q$3:$S$20,2,FALSE)</f>
        <v>CHEST_ITEM_TYPE_T3_PART</v>
      </c>
      <c r="U416" s="3" t="str">
        <f>IF(COUNTIF(U$373:U415,T416)=0,T416,"")</f>
        <v/>
      </c>
      <c r="V416" s="3" t="str">
        <f t="shared" si="203"/>
        <v>CHEST_ITEM_TYPE_T4_TANK,CHEST_ITEM_TYPE_T4_SHARD,CHEST_ITEM_TYPE_T2_PART,CHEST_ITEM_TYPE_T3_PART</v>
      </c>
      <c r="W416" s="13" t="str">
        <f t="shared" si="198"/>
        <v/>
      </c>
      <c r="X416" s="3" t="str">
        <f t="shared" si="199"/>
        <v/>
      </c>
      <c r="Y416" s="3" t="str">
        <f t="shared" si="204"/>
        <v>2.1%,38.1%,51.8%,7.0%</v>
      </c>
    </row>
    <row r="417" spans="2:25" x14ac:dyDescent="0.3">
      <c r="B417" s="2">
        <f>数据源!BV449</f>
        <v>10</v>
      </c>
      <c r="C417" s="2" t="str">
        <f>数据源!BW449</f>
        <v>T3HP5</v>
      </c>
      <c r="D417" s="2" t="str">
        <f>数据源!BX449</f>
        <v>部件</v>
      </c>
      <c r="E417" s="2">
        <f>数据源!BY449</f>
        <v>342</v>
      </c>
      <c r="F417" s="2">
        <f>数据源!BZ449</f>
        <v>1</v>
      </c>
      <c r="G417" s="2">
        <f>数据源!CA449</f>
        <v>6.4000000000000003E-3</v>
      </c>
      <c r="H417" s="2">
        <f>数据源!CB449</f>
        <v>2.2456140350877191E-3</v>
      </c>
      <c r="I417" s="2">
        <f>数据源!CC449</f>
        <v>22</v>
      </c>
      <c r="J417" s="3">
        <f t="shared" si="192"/>
        <v>1</v>
      </c>
      <c r="K417" s="3">
        <f t="shared" si="193"/>
        <v>1</v>
      </c>
      <c r="L417" s="3" t="str">
        <f t="shared" si="196"/>
        <v>部件</v>
      </c>
      <c r="M417" s="3">
        <f t="shared" ca="1" si="197"/>
        <v>93205</v>
      </c>
      <c r="N417" s="3" t="str">
        <f t="shared" ca="1" si="200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</v>
      </c>
      <c r="O417" s="3" t="str">
        <f t="shared" si="201"/>
        <v>21,21,21,11,11,11,7,7,7,322,322,322,214,214,214,179,179,179,162,162,162,162,162,162,162,162,162,162,162,162,162,162,162,162,162,162,22,22,22,22,22,22,22,22,22</v>
      </c>
      <c r="P417" s="1" t="str">
        <f t="shared" si="20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7" s="3" t="str">
        <f>IF(D417="坦克碎片",VLOOKUP(C417,道具信息!$N$2:$O$291,2,FALSE)&amp;"碎片",VLOOKUP(C417,道具信息!$N$2:$O$291,2,FALSE))</f>
        <v>T3部件</v>
      </c>
      <c r="R417" s="3">
        <f t="shared" si="205"/>
        <v>396</v>
      </c>
      <c r="S417" s="11">
        <f t="shared" si="206"/>
        <v>7.0000000000000007E-2</v>
      </c>
      <c r="T417" s="3" t="str">
        <f>VLOOKUP(Q417,道具信息!$Q$3:$S$20,2,FALSE)</f>
        <v>CHEST_ITEM_TYPE_T3_PART</v>
      </c>
      <c r="U417" s="3" t="str">
        <f>IF(COUNTIF(U$373:U416,T417)=0,T417,"")</f>
        <v/>
      </c>
      <c r="V417" s="3" t="str">
        <f t="shared" si="203"/>
        <v>CHEST_ITEM_TYPE_T4_TANK,CHEST_ITEM_TYPE_T4_SHARD,CHEST_ITEM_TYPE_T2_PART,CHEST_ITEM_TYPE_T3_PART</v>
      </c>
      <c r="W417" s="13" t="str">
        <f t="shared" si="198"/>
        <v/>
      </c>
      <c r="X417" s="3" t="str">
        <f t="shared" si="199"/>
        <v/>
      </c>
      <c r="Y417" s="3" t="str">
        <f t="shared" si="204"/>
        <v>2.1%,38.1%,51.8%,7.0%</v>
      </c>
    </row>
    <row r="418" spans="2:25" x14ac:dyDescent="0.3">
      <c r="B418" s="2">
        <f>数据源!BV450</f>
        <v>10</v>
      </c>
      <c r="C418" s="2" t="str">
        <f>数据源!BW450</f>
        <v>T3LP2</v>
      </c>
      <c r="D418" s="2" t="str">
        <f>数据源!BX450</f>
        <v>部件</v>
      </c>
      <c r="E418" s="2">
        <f>数据源!BY450</f>
        <v>342</v>
      </c>
      <c r="F418" s="2">
        <f>数据源!BZ450</f>
        <v>1</v>
      </c>
      <c r="G418" s="2">
        <f>数据源!CA450</f>
        <v>6.4000000000000003E-3</v>
      </c>
      <c r="H418" s="2">
        <f>数据源!CB450</f>
        <v>2.2456140350877191E-3</v>
      </c>
      <c r="I418" s="2">
        <f>数据源!CC450</f>
        <v>22</v>
      </c>
      <c r="J418" s="3">
        <f t="shared" si="192"/>
        <v>1</v>
      </c>
      <c r="K418" s="3">
        <f t="shared" si="193"/>
        <v>1</v>
      </c>
      <c r="L418" s="3" t="str">
        <f t="shared" si="196"/>
        <v>部件</v>
      </c>
      <c r="M418" s="3">
        <f t="shared" ca="1" si="197"/>
        <v>93002</v>
      </c>
      <c r="N418" s="3" t="str">
        <f t="shared" ca="1" si="200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</v>
      </c>
      <c r="O418" s="3" t="str">
        <f t="shared" si="201"/>
        <v>21,21,21,11,11,11,7,7,7,322,322,322,214,214,214,179,179,179,162,162,162,162,162,162,162,162,162,162,162,162,162,162,162,162,162,162,22,22,22,22,22,22,22,22,22,22</v>
      </c>
      <c r="P418" s="1" t="str">
        <f t="shared" si="20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8" s="3" t="str">
        <f>IF(D418="坦克碎片",VLOOKUP(C418,道具信息!$N$2:$O$291,2,FALSE)&amp;"碎片",VLOOKUP(C418,道具信息!$N$2:$O$291,2,FALSE))</f>
        <v>T3部件</v>
      </c>
      <c r="R418" s="3">
        <f t="shared" si="205"/>
        <v>396</v>
      </c>
      <c r="S418" s="11">
        <f t="shared" si="206"/>
        <v>7.0000000000000007E-2</v>
      </c>
      <c r="T418" s="3" t="str">
        <f>VLOOKUP(Q418,道具信息!$Q$3:$S$20,2,FALSE)</f>
        <v>CHEST_ITEM_TYPE_T3_PART</v>
      </c>
      <c r="U418" s="3" t="str">
        <f>IF(COUNTIF(U$373:U417,T418)=0,T418,"")</f>
        <v/>
      </c>
      <c r="V418" s="3" t="str">
        <f t="shared" si="203"/>
        <v>CHEST_ITEM_TYPE_T4_TANK,CHEST_ITEM_TYPE_T4_SHARD,CHEST_ITEM_TYPE_T2_PART,CHEST_ITEM_TYPE_T3_PART</v>
      </c>
      <c r="W418" s="13" t="str">
        <f t="shared" si="198"/>
        <v/>
      </c>
      <c r="X418" s="3" t="str">
        <f t="shared" si="199"/>
        <v/>
      </c>
      <c r="Y418" s="3" t="str">
        <f t="shared" si="204"/>
        <v>2.1%,38.1%,51.8%,7.0%</v>
      </c>
    </row>
    <row r="419" spans="2:25" x14ac:dyDescent="0.3">
      <c r="B419" s="2">
        <f>数据源!BV451</f>
        <v>10</v>
      </c>
      <c r="C419" s="2" t="str">
        <f>数据源!BW451</f>
        <v>T3LP4</v>
      </c>
      <c r="D419" s="2" t="str">
        <f>数据源!BX451</f>
        <v>部件</v>
      </c>
      <c r="E419" s="2">
        <f>数据源!BY451</f>
        <v>342</v>
      </c>
      <c r="F419" s="2">
        <f>数据源!BZ451</f>
        <v>1</v>
      </c>
      <c r="G419" s="2">
        <f>数据源!CA451</f>
        <v>6.4000000000000003E-3</v>
      </c>
      <c r="H419" s="2">
        <f>数据源!CB451</f>
        <v>2.2456140350877191E-3</v>
      </c>
      <c r="I419" s="2">
        <f>数据源!CC451</f>
        <v>22</v>
      </c>
      <c r="J419" s="3">
        <f t="shared" si="192"/>
        <v>1</v>
      </c>
      <c r="K419" s="3">
        <f t="shared" si="193"/>
        <v>1</v>
      </c>
      <c r="L419" s="3" t="str">
        <f t="shared" si="196"/>
        <v>部件</v>
      </c>
      <c r="M419" s="3">
        <f t="shared" ca="1" si="197"/>
        <v>93004</v>
      </c>
      <c r="N419" s="3" t="str">
        <f t="shared" ca="1" si="200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</v>
      </c>
      <c r="O419" s="3" t="str">
        <f t="shared" si="201"/>
        <v>21,21,21,11,11,11,7,7,7,322,322,322,214,214,214,179,179,179,162,162,162,162,162,162,162,162,162,162,162,162,162,162,162,162,162,162,22,22,22,22,22,22,22,22,22,22,22</v>
      </c>
      <c r="P419" s="1" t="str">
        <f t="shared" si="20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19" s="3" t="str">
        <f>IF(D419="坦克碎片",VLOOKUP(C419,道具信息!$N$2:$O$291,2,FALSE)&amp;"碎片",VLOOKUP(C419,道具信息!$N$2:$O$291,2,FALSE))</f>
        <v>T3部件</v>
      </c>
      <c r="R419" s="3">
        <f t="shared" si="205"/>
        <v>396</v>
      </c>
      <c r="S419" s="11">
        <f t="shared" si="206"/>
        <v>7.0000000000000007E-2</v>
      </c>
      <c r="T419" s="3" t="str">
        <f>VLOOKUP(Q419,道具信息!$Q$3:$S$20,2,FALSE)</f>
        <v>CHEST_ITEM_TYPE_T3_PART</v>
      </c>
      <c r="U419" s="3" t="str">
        <f>IF(COUNTIF(U$373:U418,T419)=0,T419,"")</f>
        <v/>
      </c>
      <c r="V419" s="3" t="str">
        <f t="shared" si="203"/>
        <v>CHEST_ITEM_TYPE_T4_TANK,CHEST_ITEM_TYPE_T4_SHARD,CHEST_ITEM_TYPE_T2_PART,CHEST_ITEM_TYPE_T3_PART</v>
      </c>
      <c r="W419" s="13" t="str">
        <f t="shared" si="198"/>
        <v/>
      </c>
      <c r="X419" s="3" t="str">
        <f t="shared" si="199"/>
        <v/>
      </c>
      <c r="Y419" s="3" t="str">
        <f t="shared" si="204"/>
        <v>2.1%,38.1%,51.8%,7.0%</v>
      </c>
    </row>
    <row r="420" spans="2:25" x14ac:dyDescent="0.3">
      <c r="B420" s="2">
        <f>数据源!BV452</f>
        <v>10</v>
      </c>
      <c r="C420" s="2" t="str">
        <f>数据源!BW452</f>
        <v>T3LP6</v>
      </c>
      <c r="D420" s="2" t="str">
        <f>数据源!BX452</f>
        <v>部件</v>
      </c>
      <c r="E420" s="2">
        <f>数据源!BY452</f>
        <v>342</v>
      </c>
      <c r="F420" s="2">
        <f>数据源!BZ452</f>
        <v>1</v>
      </c>
      <c r="G420" s="2">
        <f>数据源!CA452</f>
        <v>6.4000000000000003E-3</v>
      </c>
      <c r="H420" s="2">
        <f>数据源!CB452</f>
        <v>2.2456140350877191E-3</v>
      </c>
      <c r="I420" s="2">
        <f>数据源!CC452</f>
        <v>22</v>
      </c>
      <c r="J420" s="3">
        <f t="shared" si="192"/>
        <v>1</v>
      </c>
      <c r="K420" s="3">
        <f t="shared" si="193"/>
        <v>1</v>
      </c>
      <c r="L420" s="3" t="str">
        <f t="shared" si="196"/>
        <v>部件</v>
      </c>
      <c r="M420" s="3">
        <f t="shared" ca="1" si="197"/>
        <v>93006</v>
      </c>
      <c r="N420" s="3" t="str">
        <f t="shared" ca="1" si="200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</v>
      </c>
      <c r="O420" s="3" t="str">
        <f t="shared" si="201"/>
        <v>21,21,21,11,11,11,7,7,7,322,322,322,214,214,214,179,179,179,162,162,162,162,162,162,162,162,162,162,162,162,162,162,162,162,162,162,22,22,22,22,22,22,22,22,22,22,22,22</v>
      </c>
      <c r="P420" s="1" t="str">
        <f t="shared" si="20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0" s="3" t="str">
        <f>IF(D420="坦克碎片",VLOOKUP(C420,道具信息!$N$2:$O$291,2,FALSE)&amp;"碎片",VLOOKUP(C420,道具信息!$N$2:$O$291,2,FALSE))</f>
        <v>T3部件</v>
      </c>
      <c r="R420" s="3">
        <f t="shared" si="205"/>
        <v>396</v>
      </c>
      <c r="S420" s="11">
        <f t="shared" si="206"/>
        <v>7.0000000000000007E-2</v>
      </c>
      <c r="T420" s="3" t="str">
        <f>VLOOKUP(Q420,道具信息!$Q$3:$S$20,2,FALSE)</f>
        <v>CHEST_ITEM_TYPE_T3_PART</v>
      </c>
      <c r="U420" s="3" t="str">
        <f>IF(COUNTIF(U$373:U419,T420)=0,T420,"")</f>
        <v/>
      </c>
      <c r="V420" s="3" t="str">
        <f t="shared" si="203"/>
        <v>CHEST_ITEM_TYPE_T4_TANK,CHEST_ITEM_TYPE_T4_SHARD,CHEST_ITEM_TYPE_T2_PART,CHEST_ITEM_TYPE_T3_PART</v>
      </c>
      <c r="W420" s="13" t="str">
        <f t="shared" si="198"/>
        <v/>
      </c>
      <c r="X420" s="3" t="str">
        <f t="shared" si="199"/>
        <v/>
      </c>
      <c r="Y420" s="3" t="str">
        <f t="shared" si="204"/>
        <v>2.1%,38.1%,51.8%,7.0%</v>
      </c>
    </row>
    <row r="421" spans="2:25" x14ac:dyDescent="0.3">
      <c r="B421" s="2">
        <f>数据源!BV453</f>
        <v>10</v>
      </c>
      <c r="C421" s="2" t="str">
        <f>数据源!BW453</f>
        <v>T3MP2</v>
      </c>
      <c r="D421" s="2" t="str">
        <f>数据源!BX453</f>
        <v>部件</v>
      </c>
      <c r="E421" s="2">
        <f>数据源!BY453</f>
        <v>342</v>
      </c>
      <c r="F421" s="2">
        <f>数据源!BZ453</f>
        <v>1</v>
      </c>
      <c r="G421" s="2">
        <f>数据源!CA453</f>
        <v>6.4000000000000003E-3</v>
      </c>
      <c r="H421" s="2">
        <f>数据源!CB453</f>
        <v>2.2456140350877191E-3</v>
      </c>
      <c r="I421" s="2">
        <f>数据源!CC453</f>
        <v>22</v>
      </c>
      <c r="J421" s="3">
        <f t="shared" si="192"/>
        <v>1</v>
      </c>
      <c r="K421" s="3">
        <f t="shared" si="193"/>
        <v>1</v>
      </c>
      <c r="L421" s="3" t="str">
        <f t="shared" si="196"/>
        <v>部件</v>
      </c>
      <c r="M421" s="3">
        <f t="shared" ca="1" si="197"/>
        <v>93102</v>
      </c>
      <c r="N421" s="3" t="str">
        <f t="shared" ca="1" si="200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</v>
      </c>
      <c r="O421" s="3" t="str">
        <f t="shared" si="201"/>
        <v>21,21,21,11,11,11,7,7,7,322,322,322,214,214,214,179,179,179,162,162,162,162,162,162,162,162,162,162,162,162,162,162,162,162,162,162,22,22,22,22,22,22,22,22,22,22,22,22,22</v>
      </c>
      <c r="P421" s="1" t="str">
        <f t="shared" si="20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1" s="3" t="str">
        <f>IF(D421="坦克碎片",VLOOKUP(C421,道具信息!$N$2:$O$291,2,FALSE)&amp;"碎片",VLOOKUP(C421,道具信息!$N$2:$O$291,2,FALSE))</f>
        <v>T3部件</v>
      </c>
      <c r="R421" s="3">
        <f t="shared" si="205"/>
        <v>396</v>
      </c>
      <c r="S421" s="11">
        <f t="shared" si="206"/>
        <v>7.0000000000000007E-2</v>
      </c>
      <c r="T421" s="3" t="str">
        <f>VLOOKUP(Q421,道具信息!$Q$3:$S$20,2,FALSE)</f>
        <v>CHEST_ITEM_TYPE_T3_PART</v>
      </c>
      <c r="U421" s="3" t="str">
        <f>IF(COUNTIF(U$373:U420,T421)=0,T421,"")</f>
        <v/>
      </c>
      <c r="V421" s="3" t="str">
        <f t="shared" si="203"/>
        <v>CHEST_ITEM_TYPE_T4_TANK,CHEST_ITEM_TYPE_T4_SHARD,CHEST_ITEM_TYPE_T2_PART,CHEST_ITEM_TYPE_T3_PART</v>
      </c>
      <c r="W421" s="13" t="str">
        <f t="shared" si="198"/>
        <v/>
      </c>
      <c r="X421" s="3" t="str">
        <f t="shared" si="199"/>
        <v/>
      </c>
      <c r="Y421" s="3" t="str">
        <f t="shared" si="204"/>
        <v>2.1%,38.1%,51.8%,7.0%</v>
      </c>
    </row>
    <row r="422" spans="2:25" x14ac:dyDescent="0.3">
      <c r="B422" s="2">
        <f>数据源!BV454</f>
        <v>10</v>
      </c>
      <c r="C422" s="2" t="str">
        <f>数据源!BW454</f>
        <v>T3MP4</v>
      </c>
      <c r="D422" s="2" t="str">
        <f>数据源!BX454</f>
        <v>部件</v>
      </c>
      <c r="E422" s="2">
        <f>数据源!BY454</f>
        <v>342</v>
      </c>
      <c r="F422" s="2">
        <f>数据源!BZ454</f>
        <v>1</v>
      </c>
      <c r="G422" s="2">
        <f>数据源!CA454</f>
        <v>6.4000000000000003E-3</v>
      </c>
      <c r="H422" s="2">
        <f>数据源!CB454</f>
        <v>2.2456140350877191E-3</v>
      </c>
      <c r="I422" s="2">
        <f>数据源!CC454</f>
        <v>22</v>
      </c>
      <c r="J422" s="3">
        <f t="shared" si="192"/>
        <v>1</v>
      </c>
      <c r="K422" s="3">
        <f t="shared" si="193"/>
        <v>1</v>
      </c>
      <c r="L422" s="3" t="str">
        <f t="shared" si="196"/>
        <v>部件</v>
      </c>
      <c r="M422" s="3">
        <f t="shared" ca="1" si="197"/>
        <v>93104</v>
      </c>
      <c r="N422" s="3" t="str">
        <f t="shared" ca="1" si="200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</v>
      </c>
      <c r="O422" s="3" t="str">
        <f t="shared" si="201"/>
        <v>21,21,21,11,11,11,7,7,7,322,322,322,214,214,214,179,179,179,162,162,162,162,162,162,162,162,162,162,162,162,162,162,162,162,162,162,22,22,22,22,22,22,22,22,22,22,22,22,22,22</v>
      </c>
      <c r="P422" s="1" t="str">
        <f t="shared" si="20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2" s="3" t="str">
        <f>IF(D422="坦克碎片",VLOOKUP(C422,道具信息!$N$2:$O$291,2,FALSE)&amp;"碎片",VLOOKUP(C422,道具信息!$N$2:$O$291,2,FALSE))</f>
        <v>T3部件</v>
      </c>
      <c r="R422" s="3">
        <f t="shared" si="205"/>
        <v>396</v>
      </c>
      <c r="S422" s="11">
        <f t="shared" si="206"/>
        <v>7.0000000000000007E-2</v>
      </c>
      <c r="T422" s="3" t="str">
        <f>VLOOKUP(Q422,道具信息!$Q$3:$S$20,2,FALSE)</f>
        <v>CHEST_ITEM_TYPE_T3_PART</v>
      </c>
      <c r="U422" s="3" t="str">
        <f>IF(COUNTIF(U$373:U421,T422)=0,T422,"")</f>
        <v/>
      </c>
      <c r="V422" s="3" t="str">
        <f t="shared" si="203"/>
        <v>CHEST_ITEM_TYPE_T4_TANK,CHEST_ITEM_TYPE_T4_SHARD,CHEST_ITEM_TYPE_T2_PART,CHEST_ITEM_TYPE_T3_PART</v>
      </c>
      <c r="W422" s="13" t="str">
        <f t="shared" si="198"/>
        <v/>
      </c>
      <c r="X422" s="3" t="str">
        <f t="shared" si="199"/>
        <v/>
      </c>
      <c r="Y422" s="3" t="str">
        <f t="shared" si="204"/>
        <v>2.1%,38.1%,51.8%,7.0%</v>
      </c>
    </row>
    <row r="423" spans="2:25" x14ac:dyDescent="0.3">
      <c r="B423" s="2">
        <f>数据源!BV455</f>
        <v>10</v>
      </c>
      <c r="C423" s="2" t="str">
        <f>数据源!BW455</f>
        <v>T3MP6</v>
      </c>
      <c r="D423" s="2" t="str">
        <f>数据源!BX455</f>
        <v>部件</v>
      </c>
      <c r="E423" s="2">
        <f>数据源!BY455</f>
        <v>342</v>
      </c>
      <c r="F423" s="2">
        <f>数据源!BZ455</f>
        <v>1</v>
      </c>
      <c r="G423" s="2">
        <f>数据源!CA455</f>
        <v>6.4000000000000003E-3</v>
      </c>
      <c r="H423" s="2">
        <f>数据源!CB455</f>
        <v>2.2456140350877191E-3</v>
      </c>
      <c r="I423" s="2">
        <f>数据源!CC455</f>
        <v>22</v>
      </c>
      <c r="J423" s="3">
        <f t="shared" si="192"/>
        <v>1</v>
      </c>
      <c r="K423" s="3">
        <f t="shared" si="193"/>
        <v>1</v>
      </c>
      <c r="L423" s="3" t="str">
        <f t="shared" si="196"/>
        <v>部件</v>
      </c>
      <c r="M423" s="3">
        <f t="shared" ca="1" si="197"/>
        <v>93106</v>
      </c>
      <c r="N423" s="3" t="str">
        <f t="shared" ca="1" si="200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</v>
      </c>
      <c r="O423" s="3" t="str">
        <f t="shared" si="201"/>
        <v>21,21,21,11,11,11,7,7,7,322,322,322,214,214,214,179,179,179,162,162,162,162,162,162,162,162,162,162,162,162,162,162,162,162,162,162,22,22,22,22,22,22,22,22,22,22,22,22,22,22,22</v>
      </c>
      <c r="P423" s="1" t="str">
        <f t="shared" si="20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3" s="3" t="str">
        <f>IF(D423="坦克碎片",VLOOKUP(C423,道具信息!$N$2:$O$291,2,FALSE)&amp;"碎片",VLOOKUP(C423,道具信息!$N$2:$O$291,2,FALSE))</f>
        <v>T3部件</v>
      </c>
      <c r="R423" s="3">
        <f t="shared" si="205"/>
        <v>396</v>
      </c>
      <c r="S423" s="11">
        <f t="shared" si="206"/>
        <v>7.0000000000000007E-2</v>
      </c>
      <c r="T423" s="3" t="str">
        <f>VLOOKUP(Q423,道具信息!$Q$3:$S$20,2,FALSE)</f>
        <v>CHEST_ITEM_TYPE_T3_PART</v>
      </c>
      <c r="U423" s="3" t="str">
        <f>IF(COUNTIF(U$373:U422,T423)=0,T423,"")</f>
        <v/>
      </c>
      <c r="V423" s="3" t="str">
        <f t="shared" si="203"/>
        <v>CHEST_ITEM_TYPE_T4_TANK,CHEST_ITEM_TYPE_T4_SHARD,CHEST_ITEM_TYPE_T2_PART,CHEST_ITEM_TYPE_T3_PART</v>
      </c>
      <c r="W423" s="13" t="str">
        <f t="shared" si="198"/>
        <v/>
      </c>
      <c r="X423" s="3" t="str">
        <f t="shared" si="199"/>
        <v/>
      </c>
      <c r="Y423" s="3" t="str">
        <f t="shared" si="204"/>
        <v>2.1%,38.1%,51.8%,7.0%</v>
      </c>
    </row>
    <row r="424" spans="2:25" x14ac:dyDescent="0.3">
      <c r="B424" s="2">
        <f>数据源!BV456</f>
        <v>10</v>
      </c>
      <c r="C424" s="2" t="str">
        <f>数据源!BW456</f>
        <v>T3HP2</v>
      </c>
      <c r="D424" s="2" t="str">
        <f>数据源!BX456</f>
        <v>部件</v>
      </c>
      <c r="E424" s="2">
        <f>数据源!BY456</f>
        <v>342</v>
      </c>
      <c r="F424" s="2">
        <f>数据源!BZ456</f>
        <v>1</v>
      </c>
      <c r="G424" s="2">
        <f>数据源!CA456</f>
        <v>6.4000000000000003E-3</v>
      </c>
      <c r="H424" s="2">
        <f>数据源!CB456</f>
        <v>2.2456140350877191E-3</v>
      </c>
      <c r="I424" s="2">
        <f>数据源!CC456</f>
        <v>22</v>
      </c>
      <c r="J424" s="3">
        <f t="shared" si="192"/>
        <v>1</v>
      </c>
      <c r="K424" s="3">
        <f t="shared" si="193"/>
        <v>1</v>
      </c>
      <c r="L424" s="3" t="str">
        <f t="shared" si="196"/>
        <v>部件</v>
      </c>
      <c r="M424" s="3">
        <f t="shared" ca="1" si="197"/>
        <v>93202</v>
      </c>
      <c r="N424" s="3" t="str">
        <f t="shared" ca="1" si="200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</v>
      </c>
      <c r="O424" s="3" t="str">
        <f t="shared" si="201"/>
        <v>21,21,21,11,11,11,7,7,7,322,322,322,214,214,214,179,179,179,162,162,162,162,162,162,162,162,162,162,162,162,162,162,162,162,162,162,22,22,22,22,22,22,22,22,22,22,22,22,22,22,22,22</v>
      </c>
      <c r="P424" s="1" t="str">
        <f t="shared" si="20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4" s="3" t="str">
        <f>IF(D424="坦克碎片",VLOOKUP(C424,道具信息!$N$2:$O$291,2,FALSE)&amp;"碎片",VLOOKUP(C424,道具信息!$N$2:$O$291,2,FALSE))</f>
        <v>T3部件</v>
      </c>
      <c r="R424" s="3">
        <f t="shared" si="205"/>
        <v>396</v>
      </c>
      <c r="S424" s="11">
        <f t="shared" si="206"/>
        <v>7.0000000000000007E-2</v>
      </c>
      <c r="T424" s="3" t="str">
        <f>VLOOKUP(Q424,道具信息!$Q$3:$S$20,2,FALSE)</f>
        <v>CHEST_ITEM_TYPE_T3_PART</v>
      </c>
      <c r="U424" s="3" t="str">
        <f>IF(COUNTIF(U$373:U423,T424)=0,T424,"")</f>
        <v/>
      </c>
      <c r="V424" s="3" t="str">
        <f t="shared" si="203"/>
        <v>CHEST_ITEM_TYPE_T4_TANK,CHEST_ITEM_TYPE_T4_SHARD,CHEST_ITEM_TYPE_T2_PART,CHEST_ITEM_TYPE_T3_PART</v>
      </c>
      <c r="W424" s="13" t="str">
        <f t="shared" si="198"/>
        <v/>
      </c>
      <c r="X424" s="3" t="str">
        <f t="shared" si="199"/>
        <v/>
      </c>
      <c r="Y424" s="3" t="str">
        <f t="shared" si="204"/>
        <v>2.1%,38.1%,51.8%,7.0%</v>
      </c>
    </row>
    <row r="425" spans="2:25" x14ac:dyDescent="0.3">
      <c r="B425" s="2">
        <f>数据源!BV457</f>
        <v>10</v>
      </c>
      <c r="C425" s="2" t="str">
        <f>数据源!BW457</f>
        <v>T3HP4</v>
      </c>
      <c r="D425" s="2" t="str">
        <f>数据源!BX457</f>
        <v>部件</v>
      </c>
      <c r="E425" s="2">
        <f>数据源!BY457</f>
        <v>342</v>
      </c>
      <c r="F425" s="2">
        <f>数据源!BZ457</f>
        <v>1</v>
      </c>
      <c r="G425" s="2">
        <f>数据源!CA457</f>
        <v>6.4000000000000003E-3</v>
      </c>
      <c r="H425" s="2">
        <f>数据源!CB457</f>
        <v>2.2456140350877191E-3</v>
      </c>
      <c r="I425" s="2">
        <f>数据源!CC457</f>
        <v>22</v>
      </c>
      <c r="J425" s="3">
        <f t="shared" si="192"/>
        <v>1</v>
      </c>
      <c r="K425" s="3">
        <f t="shared" si="193"/>
        <v>1</v>
      </c>
      <c r="L425" s="3" t="str">
        <f t="shared" si="196"/>
        <v>部件</v>
      </c>
      <c r="M425" s="3">
        <f t="shared" ca="1" si="197"/>
        <v>93204</v>
      </c>
      <c r="N425" s="3" t="str">
        <f t="shared" ca="1" si="200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</v>
      </c>
      <c r="O425" s="3" t="str">
        <f t="shared" si="201"/>
        <v>21,21,21,11,11,11,7,7,7,322,322,322,214,214,214,179,179,179,162,162,162,162,162,162,162,162,162,162,162,162,162,162,162,162,162,162,22,22,22,22,22,22,22,22,22,22,22,22,22,22,22,22,22</v>
      </c>
      <c r="P425" s="1" t="str">
        <f t="shared" si="20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5" s="3" t="str">
        <f>IF(D425="坦克碎片",VLOOKUP(C425,道具信息!$N$2:$O$291,2,FALSE)&amp;"碎片",VLOOKUP(C425,道具信息!$N$2:$O$291,2,FALSE))</f>
        <v>T3部件</v>
      </c>
      <c r="R425" s="3">
        <f t="shared" si="205"/>
        <v>396</v>
      </c>
      <c r="S425" s="11">
        <f t="shared" si="206"/>
        <v>7.0000000000000007E-2</v>
      </c>
      <c r="T425" s="3" t="str">
        <f>VLOOKUP(Q425,道具信息!$Q$3:$S$20,2,FALSE)</f>
        <v>CHEST_ITEM_TYPE_T3_PART</v>
      </c>
      <c r="U425" s="3" t="str">
        <f>IF(COUNTIF(U$373:U424,T425)=0,T425,"")</f>
        <v/>
      </c>
      <c r="V425" s="3" t="str">
        <f t="shared" si="203"/>
        <v>CHEST_ITEM_TYPE_T4_TANK,CHEST_ITEM_TYPE_T4_SHARD,CHEST_ITEM_TYPE_T2_PART,CHEST_ITEM_TYPE_T3_PART</v>
      </c>
      <c r="W425" s="13" t="str">
        <f t="shared" si="198"/>
        <v/>
      </c>
      <c r="X425" s="3" t="str">
        <f t="shared" si="199"/>
        <v/>
      </c>
      <c r="Y425" s="3" t="str">
        <f t="shared" si="204"/>
        <v>2.1%,38.1%,51.8%,7.0%</v>
      </c>
    </row>
    <row r="426" spans="2:25" x14ac:dyDescent="0.3">
      <c r="B426" s="2">
        <f>数据源!BV458</f>
        <v>10</v>
      </c>
      <c r="C426" s="2" t="str">
        <f>数据源!BW458</f>
        <v>T3HP6</v>
      </c>
      <c r="D426" s="2" t="str">
        <f>数据源!BX458</f>
        <v>部件</v>
      </c>
      <c r="E426" s="2">
        <f>数据源!BY458</f>
        <v>342</v>
      </c>
      <c r="F426" s="2">
        <f>数据源!BZ458</f>
        <v>1</v>
      </c>
      <c r="G426" s="2">
        <f>数据源!CA458</f>
        <v>6.4000000000000003E-3</v>
      </c>
      <c r="H426" s="2">
        <f>数据源!CB458</f>
        <v>2.2456140350877191E-3</v>
      </c>
      <c r="I426" s="2">
        <f>数据源!CC458</f>
        <v>22</v>
      </c>
      <c r="J426" s="3">
        <f t="shared" si="192"/>
        <v>1</v>
      </c>
      <c r="K426" s="3">
        <f t="shared" si="193"/>
        <v>1</v>
      </c>
      <c r="L426" s="3" t="str">
        <f t="shared" si="196"/>
        <v>部件</v>
      </c>
      <c r="M426" s="3">
        <f t="shared" ca="1" si="197"/>
        <v>93206</v>
      </c>
      <c r="N426" s="3" t="str">
        <f t="shared" ca="1" si="200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</v>
      </c>
      <c r="O426" s="3" t="str">
        <f t="shared" si="201"/>
        <v>21,21,21,11,11,11,7,7,7,322,322,322,214,214,214,179,179,179,162,162,162,162,162,162,162,162,162,162,162,162,162,162,162,162,162,162,22,22,22,22,22,22,22,22,22,22,22,22,22,22,22,22,22,22</v>
      </c>
      <c r="P426" s="1" t="str">
        <f t="shared" si="20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6" s="3" t="str">
        <f>IF(D426="坦克碎片",VLOOKUP(C426,道具信息!$N$2:$O$291,2,FALSE)&amp;"碎片",VLOOKUP(C426,道具信息!$N$2:$O$291,2,FALSE))</f>
        <v>T3部件</v>
      </c>
      <c r="R426" s="3">
        <f t="shared" si="205"/>
        <v>396</v>
      </c>
      <c r="S426" s="11">
        <f t="shared" si="206"/>
        <v>7.0000000000000007E-2</v>
      </c>
      <c r="T426" s="3" t="str">
        <f>VLOOKUP(Q426,道具信息!$Q$3:$S$20,2,FALSE)</f>
        <v>CHEST_ITEM_TYPE_T3_PART</v>
      </c>
      <c r="U426" s="3" t="str">
        <f>IF(COUNTIF(U$373:U425,T426)=0,T426,"")</f>
        <v/>
      </c>
      <c r="V426" s="3" t="str">
        <f t="shared" si="203"/>
        <v>CHEST_ITEM_TYPE_T4_TANK,CHEST_ITEM_TYPE_T4_SHARD,CHEST_ITEM_TYPE_T2_PART,CHEST_ITEM_TYPE_T3_PART</v>
      </c>
      <c r="W426" s="13" t="str">
        <f t="shared" si="198"/>
        <v/>
      </c>
      <c r="X426" s="3" t="str">
        <f t="shared" si="199"/>
        <v/>
      </c>
      <c r="Y426" s="3" t="str">
        <f t="shared" si="204"/>
        <v>2.1%,38.1%,51.8%,7.0%</v>
      </c>
    </row>
    <row r="427" spans="2:25" x14ac:dyDescent="0.3">
      <c r="B427" s="2">
        <f>数据源!BV459</f>
        <v>10</v>
      </c>
      <c r="C427" s="2" t="str">
        <f>数据源!BW459</f>
        <v>T4LP1</v>
      </c>
      <c r="D427" s="2" t="str">
        <f>数据源!BX459</f>
        <v>部件</v>
      </c>
      <c r="E427" s="2">
        <f>数据源!BY459</f>
        <v>2150</v>
      </c>
      <c r="F427" s="2">
        <f>数据源!BZ459</f>
        <v>1</v>
      </c>
      <c r="G427" s="2">
        <f>数据源!CA459</f>
        <v>5.1999999999999998E-3</v>
      </c>
      <c r="H427" s="2">
        <f>数据源!CB459</f>
        <v>2.9023255813953488E-4</v>
      </c>
      <c r="I427" s="2">
        <f>数据源!CC459</f>
        <v>3</v>
      </c>
      <c r="J427" s="3">
        <f t="shared" si="192"/>
        <v>1</v>
      </c>
      <c r="K427" s="3">
        <f t="shared" si="193"/>
        <v>1</v>
      </c>
      <c r="L427" s="3" t="str">
        <f t="shared" si="196"/>
        <v>部件</v>
      </c>
      <c r="M427" s="3">
        <f t="shared" ca="1" si="197"/>
        <v>94001</v>
      </c>
      <c r="N427" s="3" t="str">
        <f t="shared" ca="1" si="200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</v>
      </c>
      <c r="O427" s="3" t="str">
        <f t="shared" si="201"/>
        <v>21,21,21,11,11,11,7,7,7,322,322,322,214,214,214,179,179,179,162,162,162,162,162,162,162,162,162,162,162,162,162,162,162,162,162,162,22,22,22,22,22,22,22,22,22,22,22,22,22,22,22,22,22,22,3</v>
      </c>
      <c r="P427" s="1" t="str">
        <f t="shared" si="20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7" s="3" t="str">
        <f>IF(D427="坦克碎片",VLOOKUP(C427,道具信息!$N$2:$O$291,2,FALSE)&amp;"碎片",VLOOKUP(C427,道具信息!$N$2:$O$291,2,FALSE))</f>
        <v>T4部件</v>
      </c>
      <c r="R427" s="3">
        <f t="shared" si="205"/>
        <v>54</v>
      </c>
      <c r="S427" s="11">
        <f t="shared" si="206"/>
        <v>0.01</v>
      </c>
      <c r="T427" s="3" t="str">
        <f>VLOOKUP(Q427,道具信息!$Q$3:$S$20,2,FALSE)</f>
        <v>CHEST_ITEM_TYPE_T4_PART</v>
      </c>
      <c r="U427" s="3" t="str">
        <f>IF(COUNTIF(U$373:U426,T427)=0,T427,"")</f>
        <v>CHEST_ITEM_TYPE_T4_PART</v>
      </c>
      <c r="V427" s="3" t="str">
        <f t="shared" si="203"/>
        <v>CHEST_ITEM_TYPE_T4_TANK,CHEST_ITEM_TYPE_T4_SHARD,CHEST_ITEM_TYPE_T2_PART,CHEST_ITEM_TYPE_T3_PART,CHEST_ITEM_TYPE_T4_PART</v>
      </c>
      <c r="W427" s="13">
        <f t="shared" si="198"/>
        <v>0.01</v>
      </c>
      <c r="X427" s="3" t="str">
        <f t="shared" si="199"/>
        <v>1.0%</v>
      </c>
      <c r="Y427" s="3" t="str">
        <f t="shared" si="204"/>
        <v>2.1%,38.1%,51.8%,7.0%,1.0%</v>
      </c>
    </row>
    <row r="428" spans="2:25" x14ac:dyDescent="0.3">
      <c r="B428" s="2">
        <f>数据源!BV460</f>
        <v>10</v>
      </c>
      <c r="C428" s="2" t="str">
        <f>数据源!BW460</f>
        <v>T4LP3</v>
      </c>
      <c r="D428" s="2" t="str">
        <f>数据源!BX460</f>
        <v>部件</v>
      </c>
      <c r="E428" s="2">
        <f>数据源!BY460</f>
        <v>2150</v>
      </c>
      <c r="F428" s="2">
        <f>数据源!BZ460</f>
        <v>1</v>
      </c>
      <c r="G428" s="2">
        <f>数据源!CA460</f>
        <v>5.1999999999999998E-3</v>
      </c>
      <c r="H428" s="2">
        <f>数据源!CB460</f>
        <v>2.9023255813953488E-4</v>
      </c>
      <c r="I428" s="2">
        <f>数据源!CC460</f>
        <v>3</v>
      </c>
      <c r="J428" s="3">
        <f t="shared" si="192"/>
        <v>1</v>
      </c>
      <c r="K428" s="3">
        <f t="shared" si="193"/>
        <v>1</v>
      </c>
      <c r="L428" s="3" t="str">
        <f t="shared" si="196"/>
        <v>部件</v>
      </c>
      <c r="M428" s="3">
        <f t="shared" ca="1" si="197"/>
        <v>94003</v>
      </c>
      <c r="N428" s="3" t="str">
        <f t="shared" ca="1" si="200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</v>
      </c>
      <c r="O428" s="3" t="str">
        <f t="shared" si="201"/>
        <v>21,21,21,11,11,11,7,7,7,322,322,322,214,214,214,179,179,179,162,162,162,162,162,162,162,162,162,162,162,162,162,162,162,162,162,162,22,22,22,22,22,22,22,22,22,22,22,22,22,22,22,22,22,22,3,3</v>
      </c>
      <c r="P428" s="1" t="str">
        <f t="shared" si="20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8" s="3" t="str">
        <f>IF(D428="坦克碎片",VLOOKUP(C428,道具信息!$N$2:$O$291,2,FALSE)&amp;"碎片",VLOOKUP(C428,道具信息!$N$2:$O$291,2,FALSE))</f>
        <v>T4部件</v>
      </c>
      <c r="R428" s="3">
        <f t="shared" si="205"/>
        <v>54</v>
      </c>
      <c r="S428" s="11">
        <f t="shared" si="206"/>
        <v>0.01</v>
      </c>
      <c r="T428" s="3" t="str">
        <f>VLOOKUP(Q428,道具信息!$Q$3:$S$20,2,FALSE)</f>
        <v>CHEST_ITEM_TYPE_T4_PART</v>
      </c>
      <c r="U428" s="3" t="str">
        <f>IF(COUNTIF(U$373:U427,T428)=0,T428,"")</f>
        <v/>
      </c>
      <c r="V428" s="3" t="str">
        <f t="shared" si="203"/>
        <v>CHEST_ITEM_TYPE_T4_TANK,CHEST_ITEM_TYPE_T4_SHARD,CHEST_ITEM_TYPE_T2_PART,CHEST_ITEM_TYPE_T3_PART,CHEST_ITEM_TYPE_T4_PART</v>
      </c>
      <c r="W428" s="13" t="str">
        <f t="shared" si="198"/>
        <v/>
      </c>
      <c r="X428" s="3" t="str">
        <f t="shared" si="199"/>
        <v/>
      </c>
      <c r="Y428" s="3" t="str">
        <f t="shared" si="204"/>
        <v>2.1%,38.1%,51.8%,7.0%,1.0%</v>
      </c>
    </row>
    <row r="429" spans="2:25" x14ac:dyDescent="0.3">
      <c r="B429" s="2">
        <f>数据源!BV461</f>
        <v>10</v>
      </c>
      <c r="C429" s="2" t="str">
        <f>数据源!BW461</f>
        <v>T4LP5</v>
      </c>
      <c r="D429" s="2" t="str">
        <f>数据源!BX461</f>
        <v>部件</v>
      </c>
      <c r="E429" s="2">
        <f>数据源!BY461</f>
        <v>2150</v>
      </c>
      <c r="F429" s="2">
        <f>数据源!BZ461</f>
        <v>1</v>
      </c>
      <c r="G429" s="2">
        <f>数据源!CA461</f>
        <v>5.1999999999999998E-3</v>
      </c>
      <c r="H429" s="2">
        <f>数据源!CB461</f>
        <v>2.9023255813953488E-4</v>
      </c>
      <c r="I429" s="2">
        <f>数据源!CC461</f>
        <v>3</v>
      </c>
      <c r="J429" s="3">
        <f t="shared" si="192"/>
        <v>1</v>
      </c>
      <c r="K429" s="3">
        <f t="shared" si="193"/>
        <v>1</v>
      </c>
      <c r="L429" s="3" t="str">
        <f t="shared" si="196"/>
        <v>部件</v>
      </c>
      <c r="M429" s="3">
        <f t="shared" ca="1" si="197"/>
        <v>94005</v>
      </c>
      <c r="N429" s="3" t="str">
        <f t="shared" ca="1" si="200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</v>
      </c>
      <c r="O429" s="3" t="str">
        <f t="shared" si="201"/>
        <v>21,21,21,11,11,11,7,7,7,322,322,322,214,214,214,179,179,179,162,162,162,162,162,162,162,162,162,162,162,162,162,162,162,162,162,162,22,22,22,22,22,22,22,22,22,22,22,22,22,22,22,22,22,22,3,3,3</v>
      </c>
      <c r="P429" s="1" t="str">
        <f t="shared" si="202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29" s="3" t="str">
        <f>IF(D429="坦克碎片",VLOOKUP(C429,道具信息!$N$2:$O$291,2,FALSE)&amp;"碎片",VLOOKUP(C429,道具信息!$N$2:$O$291,2,FALSE))</f>
        <v>T4部件</v>
      </c>
      <c r="R429" s="3">
        <f t="shared" si="205"/>
        <v>54</v>
      </c>
      <c r="S429" s="11">
        <f t="shared" si="206"/>
        <v>0.01</v>
      </c>
      <c r="T429" s="3" t="str">
        <f>VLOOKUP(Q429,道具信息!$Q$3:$S$20,2,FALSE)</f>
        <v>CHEST_ITEM_TYPE_T4_PART</v>
      </c>
      <c r="U429" s="3" t="str">
        <f>IF(COUNTIF(U$373:U428,T429)=0,T429,"")</f>
        <v/>
      </c>
      <c r="V429" s="3" t="str">
        <f t="shared" si="203"/>
        <v>CHEST_ITEM_TYPE_T4_TANK,CHEST_ITEM_TYPE_T4_SHARD,CHEST_ITEM_TYPE_T2_PART,CHEST_ITEM_TYPE_T3_PART,CHEST_ITEM_TYPE_T4_PART</v>
      </c>
      <c r="W429" s="13" t="str">
        <f t="shared" si="198"/>
        <v/>
      </c>
      <c r="X429" s="3" t="str">
        <f t="shared" si="199"/>
        <v/>
      </c>
      <c r="Y429" s="3" t="str">
        <f t="shared" si="204"/>
        <v>2.1%,38.1%,51.8%,7.0%,1.0%</v>
      </c>
    </row>
    <row r="430" spans="2:25" x14ac:dyDescent="0.3">
      <c r="B430" s="2">
        <f>数据源!BV462</f>
        <v>10</v>
      </c>
      <c r="C430" s="2" t="str">
        <f>数据源!BW462</f>
        <v>T4MP1</v>
      </c>
      <c r="D430" s="2" t="str">
        <f>数据源!BX462</f>
        <v>部件</v>
      </c>
      <c r="E430" s="2">
        <f>数据源!BY462</f>
        <v>2150</v>
      </c>
      <c r="F430" s="2">
        <f>数据源!BZ462</f>
        <v>1</v>
      </c>
      <c r="G430" s="2">
        <f>数据源!CA462</f>
        <v>5.1999999999999998E-3</v>
      </c>
      <c r="H430" s="2">
        <f>数据源!CB462</f>
        <v>2.9023255813953488E-4</v>
      </c>
      <c r="I430" s="2">
        <f>数据源!CC462</f>
        <v>3</v>
      </c>
      <c r="J430" s="3">
        <f t="shared" si="192"/>
        <v>1</v>
      </c>
      <c r="K430" s="3">
        <f t="shared" si="193"/>
        <v>1</v>
      </c>
      <c r="L430" s="3" t="str">
        <f t="shared" ref="L430:L444" si="207">RIGHT(D430,2)</f>
        <v>部件</v>
      </c>
      <c r="M430" s="3">
        <f t="shared" ref="M430:M444" ca="1" si="208">IF(OR(L430="坦克",L430="碎片"),VLOOKUP(C430,INDIRECT("坦克ID"),MATCH(L430&amp;"ID",INDIRECT("坦克标头"),0),FALSE),VLOOKUP(C430,INDIRECT(L430&amp;"ID"),2,FALSE))</f>
        <v>94101</v>
      </c>
      <c r="N430" s="3" t="str">
        <f t="shared" ref="N430:N444" ca="1" si="209">N429&amp;","&amp;M430</f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</v>
      </c>
      <c r="O430" s="3" t="str">
        <f t="shared" ref="O430:O444" si="210">O429&amp;","&amp;I430</f>
        <v>21,21,21,11,11,11,7,7,7,322,322,322,214,214,214,179,179,179,162,162,162,162,162,162,162,162,162,162,162,162,162,162,162,162,162,162,22,22,22,22,22,22,22,22,22,22,22,22,22,22,22,22,22,22,3,3,3,3</v>
      </c>
      <c r="P430" s="1" t="str">
        <f t="shared" ref="P430:P444" si="211">P429&amp;","&amp;"("&amp;J430&amp;","&amp;K430&amp;")"</f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0" s="3" t="str">
        <f>IF(D430="坦克碎片",VLOOKUP(C430,道具信息!$N$2:$O$291,2,FALSE)&amp;"碎片",VLOOKUP(C430,道具信息!$N$2:$O$291,2,FALSE))</f>
        <v>T4部件</v>
      </c>
      <c r="R430" s="3">
        <f t="shared" si="205"/>
        <v>54</v>
      </c>
      <c r="S430" s="11">
        <f t="shared" si="206"/>
        <v>0.01</v>
      </c>
      <c r="T430" s="3" t="str">
        <f>VLOOKUP(Q430,道具信息!$Q$3:$S$20,2,FALSE)</f>
        <v>CHEST_ITEM_TYPE_T4_PART</v>
      </c>
      <c r="U430" s="3" t="str">
        <f>IF(COUNTIF(U$373:U429,T430)=0,T430,"")</f>
        <v/>
      </c>
      <c r="V430" s="3" t="str">
        <f t="shared" ref="V430:V444" si="212">IF(U430&lt;&gt;"",V429&amp;","&amp;U430,V429)</f>
        <v>CHEST_ITEM_TYPE_T4_TANK,CHEST_ITEM_TYPE_T4_SHARD,CHEST_ITEM_TYPE_T2_PART,CHEST_ITEM_TYPE_T3_PART,CHEST_ITEM_TYPE_T4_PART</v>
      </c>
      <c r="W430" s="13" t="str">
        <f t="shared" ref="W430:W444" si="213">IF(U430&lt;&gt;"",ROUND(S430*100%,3),"")</f>
        <v/>
      </c>
      <c r="X430" s="3" t="str">
        <f t="shared" ref="X430:X444" si="214">TEXT(W430,"0.0%")</f>
        <v/>
      </c>
      <c r="Y430" s="3" t="str">
        <f t="shared" ref="Y430:Y444" si="215">IF(X430&lt;&gt;"",Y429&amp;","&amp;X430,Y429)</f>
        <v>2.1%,38.1%,51.8%,7.0%,1.0%</v>
      </c>
    </row>
    <row r="431" spans="2:25" x14ac:dyDescent="0.3">
      <c r="B431" s="2">
        <f>数据源!BV463</f>
        <v>10</v>
      </c>
      <c r="C431" s="2" t="str">
        <f>数据源!BW463</f>
        <v>T4MP3</v>
      </c>
      <c r="D431" s="2" t="str">
        <f>数据源!BX463</f>
        <v>部件</v>
      </c>
      <c r="E431" s="2">
        <f>数据源!BY463</f>
        <v>2150</v>
      </c>
      <c r="F431" s="2">
        <f>数据源!BZ463</f>
        <v>1</v>
      </c>
      <c r="G431" s="2">
        <f>数据源!CA463</f>
        <v>5.1999999999999998E-3</v>
      </c>
      <c r="H431" s="2">
        <f>数据源!CB463</f>
        <v>2.9023255813953488E-4</v>
      </c>
      <c r="I431" s="2">
        <f>数据源!CC463</f>
        <v>3</v>
      </c>
      <c r="J431" s="3">
        <f t="shared" si="192"/>
        <v>1</v>
      </c>
      <c r="K431" s="3">
        <f t="shared" si="193"/>
        <v>1</v>
      </c>
      <c r="L431" s="3" t="str">
        <f t="shared" si="207"/>
        <v>部件</v>
      </c>
      <c r="M431" s="3">
        <f t="shared" ca="1" si="208"/>
        <v>94103</v>
      </c>
      <c r="N431" s="3" t="str">
        <f t="shared" ca="1" si="209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</v>
      </c>
      <c r="O431" s="3" t="str">
        <f t="shared" si="210"/>
        <v>21,21,21,11,11,11,7,7,7,322,322,322,214,214,214,179,179,179,162,162,162,162,162,162,162,162,162,162,162,162,162,162,162,162,162,162,22,22,22,22,22,22,22,22,22,22,22,22,22,22,22,22,22,22,3,3,3,3,3</v>
      </c>
      <c r="P431" s="1" t="str">
        <f t="shared" si="2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1" s="3" t="str">
        <f>IF(D431="坦克碎片",VLOOKUP(C431,道具信息!$N$2:$O$291,2,FALSE)&amp;"碎片",VLOOKUP(C431,道具信息!$N$2:$O$291,2,FALSE))</f>
        <v>T4部件</v>
      </c>
      <c r="R431" s="3">
        <f t="shared" si="205"/>
        <v>54</v>
      </c>
      <c r="S431" s="11">
        <f t="shared" si="206"/>
        <v>0.01</v>
      </c>
      <c r="T431" s="3" t="str">
        <f>VLOOKUP(Q431,道具信息!$Q$3:$S$20,2,FALSE)</f>
        <v>CHEST_ITEM_TYPE_T4_PART</v>
      </c>
      <c r="U431" s="3" t="str">
        <f>IF(COUNTIF(U$373:U430,T431)=0,T431,"")</f>
        <v/>
      </c>
      <c r="V431" s="3" t="str">
        <f t="shared" si="212"/>
        <v>CHEST_ITEM_TYPE_T4_TANK,CHEST_ITEM_TYPE_T4_SHARD,CHEST_ITEM_TYPE_T2_PART,CHEST_ITEM_TYPE_T3_PART,CHEST_ITEM_TYPE_T4_PART</v>
      </c>
      <c r="W431" s="13" t="str">
        <f t="shared" si="213"/>
        <v/>
      </c>
      <c r="X431" s="3" t="str">
        <f t="shared" si="214"/>
        <v/>
      </c>
      <c r="Y431" s="3" t="str">
        <f t="shared" si="215"/>
        <v>2.1%,38.1%,51.8%,7.0%,1.0%</v>
      </c>
    </row>
    <row r="432" spans="2:25" x14ac:dyDescent="0.3">
      <c r="B432" s="2">
        <f>数据源!BV464</f>
        <v>10</v>
      </c>
      <c r="C432" s="2" t="str">
        <f>数据源!BW464</f>
        <v>T4MP5</v>
      </c>
      <c r="D432" s="2" t="str">
        <f>数据源!BX464</f>
        <v>部件</v>
      </c>
      <c r="E432" s="2">
        <f>数据源!BY464</f>
        <v>2150</v>
      </c>
      <c r="F432" s="2">
        <f>数据源!BZ464</f>
        <v>1</v>
      </c>
      <c r="G432" s="2">
        <f>数据源!CA464</f>
        <v>5.1999999999999998E-3</v>
      </c>
      <c r="H432" s="2">
        <f>数据源!CB464</f>
        <v>2.9023255813953488E-4</v>
      </c>
      <c r="I432" s="2">
        <f>数据源!CC464</f>
        <v>3</v>
      </c>
      <c r="J432" s="3">
        <f t="shared" si="192"/>
        <v>1</v>
      </c>
      <c r="K432" s="3">
        <f t="shared" si="193"/>
        <v>1</v>
      </c>
      <c r="L432" s="3" t="str">
        <f t="shared" si="207"/>
        <v>部件</v>
      </c>
      <c r="M432" s="3">
        <f t="shared" ca="1" si="208"/>
        <v>94105</v>
      </c>
      <c r="N432" s="3" t="str">
        <f t="shared" ca="1" si="209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</v>
      </c>
      <c r="O432" s="3" t="str">
        <f t="shared" si="210"/>
        <v>21,21,21,11,11,11,7,7,7,322,322,322,214,214,214,179,179,179,162,162,162,162,162,162,162,162,162,162,162,162,162,162,162,162,162,162,22,22,22,22,22,22,22,22,22,22,22,22,22,22,22,22,22,22,3,3,3,3,3,3</v>
      </c>
      <c r="P432" s="1" t="str">
        <f t="shared" si="2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2" s="3" t="str">
        <f>IF(D432="坦克碎片",VLOOKUP(C432,道具信息!$N$2:$O$291,2,FALSE)&amp;"碎片",VLOOKUP(C432,道具信息!$N$2:$O$291,2,FALSE))</f>
        <v>T4部件</v>
      </c>
      <c r="R432" s="3">
        <f t="shared" si="205"/>
        <v>54</v>
      </c>
      <c r="S432" s="11">
        <f t="shared" si="206"/>
        <v>0.01</v>
      </c>
      <c r="T432" s="3" t="str">
        <f>VLOOKUP(Q432,道具信息!$Q$3:$S$20,2,FALSE)</f>
        <v>CHEST_ITEM_TYPE_T4_PART</v>
      </c>
      <c r="U432" s="3" t="str">
        <f>IF(COUNTIF(U$373:U431,T432)=0,T432,"")</f>
        <v/>
      </c>
      <c r="V432" s="3" t="str">
        <f t="shared" si="212"/>
        <v>CHEST_ITEM_TYPE_T4_TANK,CHEST_ITEM_TYPE_T4_SHARD,CHEST_ITEM_TYPE_T2_PART,CHEST_ITEM_TYPE_T3_PART,CHEST_ITEM_TYPE_T4_PART</v>
      </c>
      <c r="W432" s="13" t="str">
        <f t="shared" si="213"/>
        <v/>
      </c>
      <c r="X432" s="3" t="str">
        <f t="shared" si="214"/>
        <v/>
      </c>
      <c r="Y432" s="3" t="str">
        <f t="shared" si="215"/>
        <v>2.1%,38.1%,51.8%,7.0%,1.0%</v>
      </c>
    </row>
    <row r="433" spans="2:25" x14ac:dyDescent="0.3">
      <c r="B433" s="2">
        <f>数据源!BV465</f>
        <v>10</v>
      </c>
      <c r="C433" s="2" t="str">
        <f>数据源!BW465</f>
        <v>T4HP1</v>
      </c>
      <c r="D433" s="2" t="str">
        <f>数据源!BX465</f>
        <v>部件</v>
      </c>
      <c r="E433" s="2">
        <f>数据源!BY465</f>
        <v>2150</v>
      </c>
      <c r="F433" s="2">
        <f>数据源!BZ465</f>
        <v>1</v>
      </c>
      <c r="G433" s="2">
        <f>数据源!CA465</f>
        <v>5.1999999999999998E-3</v>
      </c>
      <c r="H433" s="2">
        <f>数据源!CB465</f>
        <v>2.9023255813953488E-4</v>
      </c>
      <c r="I433" s="2">
        <f>数据源!CC465</f>
        <v>3</v>
      </c>
      <c r="J433" s="3">
        <f t="shared" si="192"/>
        <v>1</v>
      </c>
      <c r="K433" s="3">
        <f t="shared" si="193"/>
        <v>1</v>
      </c>
      <c r="L433" s="3" t="str">
        <f t="shared" si="207"/>
        <v>部件</v>
      </c>
      <c r="M433" s="3">
        <f t="shared" ca="1" si="208"/>
        <v>94201</v>
      </c>
      <c r="N433" s="3" t="str">
        <f t="shared" ca="1" si="209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</v>
      </c>
      <c r="O433" s="3" t="str">
        <f t="shared" si="210"/>
        <v>21,21,21,11,11,11,7,7,7,322,322,322,214,214,214,179,179,179,162,162,162,162,162,162,162,162,162,162,162,162,162,162,162,162,162,162,22,22,22,22,22,22,22,22,22,22,22,22,22,22,22,22,22,22,3,3,3,3,3,3,3</v>
      </c>
      <c r="P433" s="1" t="str">
        <f t="shared" si="2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3" s="3" t="str">
        <f>IF(D433="坦克碎片",VLOOKUP(C433,道具信息!$N$2:$O$291,2,FALSE)&amp;"碎片",VLOOKUP(C433,道具信息!$N$2:$O$291,2,FALSE))</f>
        <v>T4部件</v>
      </c>
      <c r="R433" s="3">
        <f t="shared" si="205"/>
        <v>54</v>
      </c>
      <c r="S433" s="11">
        <f t="shared" si="206"/>
        <v>0.01</v>
      </c>
      <c r="T433" s="3" t="str">
        <f>VLOOKUP(Q433,道具信息!$Q$3:$S$20,2,FALSE)</f>
        <v>CHEST_ITEM_TYPE_T4_PART</v>
      </c>
      <c r="U433" s="3" t="str">
        <f>IF(COUNTIF(U$373:U432,T433)=0,T433,"")</f>
        <v/>
      </c>
      <c r="V433" s="3" t="str">
        <f t="shared" si="212"/>
        <v>CHEST_ITEM_TYPE_T4_TANK,CHEST_ITEM_TYPE_T4_SHARD,CHEST_ITEM_TYPE_T2_PART,CHEST_ITEM_TYPE_T3_PART,CHEST_ITEM_TYPE_T4_PART</v>
      </c>
      <c r="W433" s="13" t="str">
        <f t="shared" si="213"/>
        <v/>
      </c>
      <c r="X433" s="3" t="str">
        <f t="shared" si="214"/>
        <v/>
      </c>
      <c r="Y433" s="3" t="str">
        <f t="shared" si="215"/>
        <v>2.1%,38.1%,51.8%,7.0%,1.0%</v>
      </c>
    </row>
    <row r="434" spans="2:25" x14ac:dyDescent="0.3">
      <c r="B434" s="2">
        <f>数据源!BV466</f>
        <v>10</v>
      </c>
      <c r="C434" s="2" t="str">
        <f>数据源!BW466</f>
        <v>T4HP3</v>
      </c>
      <c r="D434" s="2" t="str">
        <f>数据源!BX466</f>
        <v>部件</v>
      </c>
      <c r="E434" s="2">
        <f>数据源!BY466</f>
        <v>2150</v>
      </c>
      <c r="F434" s="2">
        <f>数据源!BZ466</f>
        <v>1</v>
      </c>
      <c r="G434" s="2">
        <f>数据源!CA466</f>
        <v>5.1999999999999998E-3</v>
      </c>
      <c r="H434" s="2">
        <f>数据源!CB466</f>
        <v>2.9023255813953488E-4</v>
      </c>
      <c r="I434" s="2">
        <f>数据源!CC466</f>
        <v>3</v>
      </c>
      <c r="J434" s="3">
        <f t="shared" si="192"/>
        <v>1</v>
      </c>
      <c r="K434" s="3">
        <f t="shared" si="193"/>
        <v>1</v>
      </c>
      <c r="L434" s="3" t="str">
        <f t="shared" si="207"/>
        <v>部件</v>
      </c>
      <c r="M434" s="3">
        <f t="shared" ca="1" si="208"/>
        <v>94203</v>
      </c>
      <c r="N434" s="3" t="str">
        <f t="shared" ca="1" si="209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</v>
      </c>
      <c r="O434" s="3" t="str">
        <f t="shared" si="210"/>
        <v>21,21,21,11,11,11,7,7,7,322,322,322,214,214,214,179,179,179,162,162,162,162,162,162,162,162,162,162,162,162,162,162,162,162,162,162,22,22,22,22,22,22,22,22,22,22,22,22,22,22,22,22,22,22,3,3,3,3,3,3,3,3</v>
      </c>
      <c r="P434" s="1" t="str">
        <f t="shared" si="2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4" s="3" t="str">
        <f>IF(D434="坦克碎片",VLOOKUP(C434,道具信息!$N$2:$O$291,2,FALSE)&amp;"碎片",VLOOKUP(C434,道具信息!$N$2:$O$291,2,FALSE))</f>
        <v>T4部件</v>
      </c>
      <c r="R434" s="3">
        <f t="shared" si="205"/>
        <v>54</v>
      </c>
      <c r="S434" s="11">
        <f t="shared" si="206"/>
        <v>0.01</v>
      </c>
      <c r="T434" s="3" t="str">
        <f>VLOOKUP(Q434,道具信息!$Q$3:$S$20,2,FALSE)</f>
        <v>CHEST_ITEM_TYPE_T4_PART</v>
      </c>
      <c r="U434" s="3" t="str">
        <f>IF(COUNTIF(U$373:U433,T434)=0,T434,"")</f>
        <v/>
      </c>
      <c r="V434" s="3" t="str">
        <f t="shared" si="212"/>
        <v>CHEST_ITEM_TYPE_T4_TANK,CHEST_ITEM_TYPE_T4_SHARD,CHEST_ITEM_TYPE_T2_PART,CHEST_ITEM_TYPE_T3_PART,CHEST_ITEM_TYPE_T4_PART</v>
      </c>
      <c r="W434" s="13" t="str">
        <f t="shared" si="213"/>
        <v/>
      </c>
      <c r="X434" s="3" t="str">
        <f t="shared" si="214"/>
        <v/>
      </c>
      <c r="Y434" s="3" t="str">
        <f t="shared" si="215"/>
        <v>2.1%,38.1%,51.8%,7.0%,1.0%</v>
      </c>
    </row>
    <row r="435" spans="2:25" x14ac:dyDescent="0.3">
      <c r="B435" s="2">
        <f>数据源!BV467</f>
        <v>10</v>
      </c>
      <c r="C435" s="2" t="str">
        <f>数据源!BW467</f>
        <v>T4HP5</v>
      </c>
      <c r="D435" s="2" t="str">
        <f>数据源!BX467</f>
        <v>部件</v>
      </c>
      <c r="E435" s="2">
        <f>数据源!BY467</f>
        <v>2150</v>
      </c>
      <c r="F435" s="2">
        <f>数据源!BZ467</f>
        <v>1</v>
      </c>
      <c r="G435" s="2">
        <f>数据源!CA467</f>
        <v>5.1999999999999998E-3</v>
      </c>
      <c r="H435" s="2">
        <f>数据源!CB467</f>
        <v>2.9023255813953488E-4</v>
      </c>
      <c r="I435" s="2">
        <f>数据源!CC467</f>
        <v>3</v>
      </c>
      <c r="J435" s="3">
        <f t="shared" si="192"/>
        <v>1</v>
      </c>
      <c r="K435" s="3">
        <f t="shared" si="193"/>
        <v>1</v>
      </c>
      <c r="L435" s="3" t="str">
        <f t="shared" si="207"/>
        <v>部件</v>
      </c>
      <c r="M435" s="3">
        <f t="shared" ca="1" si="208"/>
        <v>94205</v>
      </c>
      <c r="N435" s="3" t="str">
        <f t="shared" ca="1" si="209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</v>
      </c>
      <c r="O435" s="3" t="str">
        <f t="shared" si="210"/>
        <v>21,21,21,11,11,11,7,7,7,322,322,322,214,214,214,179,179,179,162,162,162,162,162,162,162,162,162,162,162,162,162,162,162,162,162,162,22,22,22,22,22,22,22,22,22,22,22,22,22,22,22,22,22,22,3,3,3,3,3,3,3,3,3</v>
      </c>
      <c r="P435" s="1" t="str">
        <f t="shared" si="2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5" s="3" t="str">
        <f>IF(D435="坦克碎片",VLOOKUP(C435,道具信息!$N$2:$O$291,2,FALSE)&amp;"碎片",VLOOKUP(C435,道具信息!$N$2:$O$291,2,FALSE))</f>
        <v>T4部件</v>
      </c>
      <c r="R435" s="3">
        <f t="shared" si="205"/>
        <v>54</v>
      </c>
      <c r="S435" s="11">
        <f t="shared" si="206"/>
        <v>0.01</v>
      </c>
      <c r="T435" s="3" t="str">
        <f>VLOOKUP(Q435,道具信息!$Q$3:$S$20,2,FALSE)</f>
        <v>CHEST_ITEM_TYPE_T4_PART</v>
      </c>
      <c r="U435" s="3" t="str">
        <f>IF(COUNTIF(U$373:U434,T435)=0,T435,"")</f>
        <v/>
      </c>
      <c r="V435" s="3" t="str">
        <f t="shared" si="212"/>
        <v>CHEST_ITEM_TYPE_T4_TANK,CHEST_ITEM_TYPE_T4_SHARD,CHEST_ITEM_TYPE_T2_PART,CHEST_ITEM_TYPE_T3_PART,CHEST_ITEM_TYPE_T4_PART</v>
      </c>
      <c r="W435" s="13" t="str">
        <f t="shared" si="213"/>
        <v/>
      </c>
      <c r="X435" s="3" t="str">
        <f t="shared" si="214"/>
        <v/>
      </c>
      <c r="Y435" s="3" t="str">
        <f t="shared" si="215"/>
        <v>2.1%,38.1%,51.8%,7.0%,1.0%</v>
      </c>
    </row>
    <row r="436" spans="2:25" x14ac:dyDescent="0.3">
      <c r="B436" s="2">
        <f>数据源!BV468</f>
        <v>10</v>
      </c>
      <c r="C436" s="2" t="str">
        <f>数据源!BW468</f>
        <v>T4LP2</v>
      </c>
      <c r="D436" s="2" t="str">
        <f>数据源!BX468</f>
        <v>部件</v>
      </c>
      <c r="E436" s="2">
        <f>数据源!BY468</f>
        <v>2150</v>
      </c>
      <c r="F436" s="2">
        <f>数据源!BZ468</f>
        <v>1</v>
      </c>
      <c r="G436" s="2">
        <f>数据源!CA468</f>
        <v>5.1999999999999998E-3</v>
      </c>
      <c r="H436" s="2">
        <f>数据源!CB468</f>
        <v>2.9023255813953488E-4</v>
      </c>
      <c r="I436" s="2">
        <f>数据源!CC468</f>
        <v>3</v>
      </c>
      <c r="J436" s="3">
        <f t="shared" si="192"/>
        <v>1</v>
      </c>
      <c r="K436" s="3">
        <f t="shared" si="193"/>
        <v>1</v>
      </c>
      <c r="L436" s="3" t="str">
        <f t="shared" si="207"/>
        <v>部件</v>
      </c>
      <c r="M436" s="3">
        <f t="shared" ca="1" si="208"/>
        <v>94002</v>
      </c>
      <c r="N436" s="3" t="str">
        <f t="shared" ca="1" si="209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</v>
      </c>
      <c r="O436" s="3" t="str">
        <f t="shared" si="210"/>
        <v>21,21,21,11,11,11,7,7,7,322,322,322,214,214,214,179,179,179,162,162,162,162,162,162,162,162,162,162,162,162,162,162,162,162,162,162,22,22,22,22,22,22,22,22,22,22,22,22,22,22,22,22,22,22,3,3,3,3,3,3,3,3,3,3</v>
      </c>
      <c r="P436" s="1" t="str">
        <f t="shared" si="2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6" s="3" t="str">
        <f>IF(D436="坦克碎片",VLOOKUP(C436,道具信息!$N$2:$O$291,2,FALSE)&amp;"碎片",VLOOKUP(C436,道具信息!$N$2:$O$291,2,FALSE))</f>
        <v>T4部件</v>
      </c>
      <c r="R436" s="3">
        <f t="shared" si="205"/>
        <v>54</v>
      </c>
      <c r="S436" s="11">
        <f t="shared" si="206"/>
        <v>0.01</v>
      </c>
      <c r="T436" s="3" t="str">
        <f>VLOOKUP(Q436,道具信息!$Q$3:$S$20,2,FALSE)</f>
        <v>CHEST_ITEM_TYPE_T4_PART</v>
      </c>
      <c r="U436" s="3" t="str">
        <f>IF(COUNTIF(U$373:U435,T436)=0,T436,"")</f>
        <v/>
      </c>
      <c r="V436" s="3" t="str">
        <f t="shared" si="212"/>
        <v>CHEST_ITEM_TYPE_T4_TANK,CHEST_ITEM_TYPE_T4_SHARD,CHEST_ITEM_TYPE_T2_PART,CHEST_ITEM_TYPE_T3_PART,CHEST_ITEM_TYPE_T4_PART</v>
      </c>
      <c r="W436" s="13" t="str">
        <f t="shared" si="213"/>
        <v/>
      </c>
      <c r="X436" s="3" t="str">
        <f t="shared" si="214"/>
        <v/>
      </c>
      <c r="Y436" s="3" t="str">
        <f t="shared" si="215"/>
        <v>2.1%,38.1%,51.8%,7.0%,1.0%</v>
      </c>
    </row>
    <row r="437" spans="2:25" x14ac:dyDescent="0.3">
      <c r="B437" s="2">
        <f>数据源!BV469</f>
        <v>10</v>
      </c>
      <c r="C437" s="2" t="str">
        <f>数据源!BW469</f>
        <v>T4LP4</v>
      </c>
      <c r="D437" s="2" t="str">
        <f>数据源!BX469</f>
        <v>部件</v>
      </c>
      <c r="E437" s="2">
        <f>数据源!BY469</f>
        <v>2150</v>
      </c>
      <c r="F437" s="2">
        <f>数据源!BZ469</f>
        <v>1</v>
      </c>
      <c r="G437" s="2">
        <f>数据源!CA469</f>
        <v>5.1999999999999998E-3</v>
      </c>
      <c r="H437" s="2">
        <f>数据源!CB469</f>
        <v>2.9023255813953488E-4</v>
      </c>
      <c r="I437" s="2">
        <f>数据源!CC469</f>
        <v>3</v>
      </c>
      <c r="J437" s="3">
        <f t="shared" ref="J437:J444" si="216">ROUNDUP(IF(F437&gt;1,F437-ROUNDDOWN(SQRT(F437),0),F437),0)</f>
        <v>1</v>
      </c>
      <c r="K437" s="3">
        <f t="shared" ref="K437:K444" si="217">F437*2-J437</f>
        <v>1</v>
      </c>
      <c r="L437" s="3" t="str">
        <f t="shared" si="207"/>
        <v>部件</v>
      </c>
      <c r="M437" s="3">
        <f t="shared" ca="1" si="208"/>
        <v>94004</v>
      </c>
      <c r="N437" s="3" t="str">
        <f t="shared" ca="1" si="209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</v>
      </c>
      <c r="O437" s="3" t="str">
        <f t="shared" si="210"/>
        <v>21,21,21,11,11,11,7,7,7,322,322,322,214,214,214,179,179,179,162,162,162,162,162,162,162,162,162,162,162,162,162,162,162,162,162,162,22,22,22,22,22,22,22,22,22,22,22,22,22,22,22,22,22,22,3,3,3,3,3,3,3,3,3,3,3</v>
      </c>
      <c r="P437" s="1" t="str">
        <f t="shared" si="2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7" s="3" t="str">
        <f>IF(D437="坦克碎片",VLOOKUP(C437,道具信息!$N$2:$O$291,2,FALSE)&amp;"碎片",VLOOKUP(C437,道具信息!$N$2:$O$291,2,FALSE))</f>
        <v>T4部件</v>
      </c>
      <c r="R437" s="3">
        <f t="shared" ref="R437:R444" si="218">SUMIFS(I$3:I$445,Q$3:Q$445,Q437,B$3:B$445,B437)</f>
        <v>54</v>
      </c>
      <c r="S437" s="11">
        <f t="shared" ref="S437:S444" si="219">ROUND(R437/SUMIF(B$3:B$445,B437,I$3:I$445),3)</f>
        <v>0.01</v>
      </c>
      <c r="T437" s="3" t="str">
        <f>VLOOKUP(Q437,道具信息!$Q$3:$S$20,2,FALSE)</f>
        <v>CHEST_ITEM_TYPE_T4_PART</v>
      </c>
      <c r="U437" s="3" t="str">
        <f>IF(COUNTIF(U$373:U436,T437)=0,T437,"")</f>
        <v/>
      </c>
      <c r="V437" s="3" t="str">
        <f t="shared" si="212"/>
        <v>CHEST_ITEM_TYPE_T4_TANK,CHEST_ITEM_TYPE_T4_SHARD,CHEST_ITEM_TYPE_T2_PART,CHEST_ITEM_TYPE_T3_PART,CHEST_ITEM_TYPE_T4_PART</v>
      </c>
      <c r="W437" s="13" t="str">
        <f t="shared" si="213"/>
        <v/>
      </c>
      <c r="X437" s="3" t="str">
        <f t="shared" si="214"/>
        <v/>
      </c>
      <c r="Y437" s="3" t="str">
        <f t="shared" si="215"/>
        <v>2.1%,38.1%,51.8%,7.0%,1.0%</v>
      </c>
    </row>
    <row r="438" spans="2:25" x14ac:dyDescent="0.3">
      <c r="B438" s="2">
        <f>数据源!BV470</f>
        <v>10</v>
      </c>
      <c r="C438" s="2" t="str">
        <f>数据源!BW470</f>
        <v>T4LP6</v>
      </c>
      <c r="D438" s="2" t="str">
        <f>数据源!BX470</f>
        <v>部件</v>
      </c>
      <c r="E438" s="2">
        <f>数据源!BY470</f>
        <v>2150</v>
      </c>
      <c r="F438" s="2">
        <f>数据源!BZ470</f>
        <v>1</v>
      </c>
      <c r="G438" s="2">
        <f>数据源!CA470</f>
        <v>5.1999999999999998E-3</v>
      </c>
      <c r="H438" s="2">
        <f>数据源!CB470</f>
        <v>2.9023255813953488E-4</v>
      </c>
      <c r="I438" s="2">
        <f>数据源!CC470</f>
        <v>3</v>
      </c>
      <c r="J438" s="3">
        <f t="shared" si="216"/>
        <v>1</v>
      </c>
      <c r="K438" s="3">
        <f t="shared" si="217"/>
        <v>1</v>
      </c>
      <c r="L438" s="3" t="str">
        <f t="shared" si="207"/>
        <v>部件</v>
      </c>
      <c r="M438" s="3">
        <f t="shared" ca="1" si="208"/>
        <v>94006</v>
      </c>
      <c r="N438" s="3" t="str">
        <f t="shared" ca="1" si="209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</v>
      </c>
      <c r="O438" s="3" t="str">
        <f t="shared" si="210"/>
        <v>21,21,21,11,11,11,7,7,7,322,322,322,214,214,214,179,179,179,162,162,162,162,162,162,162,162,162,162,162,162,162,162,162,162,162,162,22,22,22,22,22,22,22,22,22,22,22,22,22,22,22,22,22,22,3,3,3,3,3,3,3,3,3,3,3,3</v>
      </c>
      <c r="P438" s="1" t="str">
        <f t="shared" si="2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8" s="3" t="str">
        <f>IF(D438="坦克碎片",VLOOKUP(C438,道具信息!$N$2:$O$291,2,FALSE)&amp;"碎片",VLOOKUP(C438,道具信息!$N$2:$O$291,2,FALSE))</f>
        <v>T4部件</v>
      </c>
      <c r="R438" s="3">
        <f t="shared" si="218"/>
        <v>54</v>
      </c>
      <c r="S438" s="11">
        <f t="shared" si="219"/>
        <v>0.01</v>
      </c>
      <c r="T438" s="3" t="str">
        <f>VLOOKUP(Q438,道具信息!$Q$3:$S$20,2,FALSE)</f>
        <v>CHEST_ITEM_TYPE_T4_PART</v>
      </c>
      <c r="U438" s="3" t="str">
        <f>IF(COUNTIF(U$373:U437,T438)=0,T438,"")</f>
        <v/>
      </c>
      <c r="V438" s="3" t="str">
        <f t="shared" si="212"/>
        <v>CHEST_ITEM_TYPE_T4_TANK,CHEST_ITEM_TYPE_T4_SHARD,CHEST_ITEM_TYPE_T2_PART,CHEST_ITEM_TYPE_T3_PART,CHEST_ITEM_TYPE_T4_PART</v>
      </c>
      <c r="W438" s="13" t="str">
        <f t="shared" si="213"/>
        <v/>
      </c>
      <c r="X438" s="3" t="str">
        <f t="shared" si="214"/>
        <v/>
      </c>
      <c r="Y438" s="3" t="str">
        <f t="shared" si="215"/>
        <v>2.1%,38.1%,51.8%,7.0%,1.0%</v>
      </c>
    </row>
    <row r="439" spans="2:25" x14ac:dyDescent="0.3">
      <c r="B439" s="2">
        <f>数据源!BV471</f>
        <v>10</v>
      </c>
      <c r="C439" s="2" t="str">
        <f>数据源!BW471</f>
        <v>T4MP2</v>
      </c>
      <c r="D439" s="2" t="str">
        <f>数据源!BX471</f>
        <v>部件</v>
      </c>
      <c r="E439" s="2">
        <f>数据源!BY471</f>
        <v>2150</v>
      </c>
      <c r="F439" s="2">
        <f>数据源!BZ471</f>
        <v>1</v>
      </c>
      <c r="G439" s="2">
        <f>数据源!CA471</f>
        <v>5.1999999999999998E-3</v>
      </c>
      <c r="H439" s="2">
        <f>数据源!CB471</f>
        <v>2.9023255813953488E-4</v>
      </c>
      <c r="I439" s="2">
        <f>数据源!CC471</f>
        <v>3</v>
      </c>
      <c r="J439" s="3">
        <f t="shared" si="216"/>
        <v>1</v>
      </c>
      <c r="K439" s="3">
        <f t="shared" si="217"/>
        <v>1</v>
      </c>
      <c r="L439" s="3" t="str">
        <f t="shared" si="207"/>
        <v>部件</v>
      </c>
      <c r="M439" s="3">
        <f t="shared" ca="1" si="208"/>
        <v>94102</v>
      </c>
      <c r="N439" s="3" t="str">
        <f t="shared" ca="1" si="209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</v>
      </c>
      <c r="O439" s="3" t="str">
        <f t="shared" si="210"/>
        <v>21,21,21,11,11,11,7,7,7,322,322,322,214,214,214,179,179,179,162,162,162,162,162,162,162,162,162,162,162,162,162,162,162,162,162,162,22,22,22,22,22,22,22,22,22,22,22,22,22,22,22,22,22,22,3,3,3,3,3,3,3,3,3,3,3,3,3</v>
      </c>
      <c r="P439" s="1" t="str">
        <f t="shared" si="2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39" s="3" t="str">
        <f>IF(D439="坦克碎片",VLOOKUP(C439,道具信息!$N$2:$O$291,2,FALSE)&amp;"碎片",VLOOKUP(C439,道具信息!$N$2:$O$291,2,FALSE))</f>
        <v>T4部件</v>
      </c>
      <c r="R439" s="3">
        <f t="shared" si="218"/>
        <v>54</v>
      </c>
      <c r="S439" s="11">
        <f t="shared" si="219"/>
        <v>0.01</v>
      </c>
      <c r="T439" s="3" t="str">
        <f>VLOOKUP(Q439,道具信息!$Q$3:$S$20,2,FALSE)</f>
        <v>CHEST_ITEM_TYPE_T4_PART</v>
      </c>
      <c r="U439" s="3" t="str">
        <f>IF(COUNTIF(U$373:U438,T439)=0,T439,"")</f>
        <v/>
      </c>
      <c r="V439" s="3" t="str">
        <f t="shared" si="212"/>
        <v>CHEST_ITEM_TYPE_T4_TANK,CHEST_ITEM_TYPE_T4_SHARD,CHEST_ITEM_TYPE_T2_PART,CHEST_ITEM_TYPE_T3_PART,CHEST_ITEM_TYPE_T4_PART</v>
      </c>
      <c r="W439" s="13" t="str">
        <f t="shared" si="213"/>
        <v/>
      </c>
      <c r="X439" s="3" t="str">
        <f t="shared" si="214"/>
        <v/>
      </c>
      <c r="Y439" s="3" t="str">
        <f t="shared" si="215"/>
        <v>2.1%,38.1%,51.8%,7.0%,1.0%</v>
      </c>
    </row>
    <row r="440" spans="2:25" x14ac:dyDescent="0.3">
      <c r="B440" s="2">
        <f>数据源!BV472</f>
        <v>10</v>
      </c>
      <c r="C440" s="2" t="str">
        <f>数据源!BW472</f>
        <v>T4MP4</v>
      </c>
      <c r="D440" s="2" t="str">
        <f>数据源!BX472</f>
        <v>部件</v>
      </c>
      <c r="E440" s="2">
        <f>数据源!BY472</f>
        <v>2150</v>
      </c>
      <c r="F440" s="2">
        <f>数据源!BZ472</f>
        <v>1</v>
      </c>
      <c r="G440" s="2">
        <f>数据源!CA472</f>
        <v>5.1999999999999998E-3</v>
      </c>
      <c r="H440" s="2">
        <f>数据源!CB472</f>
        <v>2.9023255813953488E-4</v>
      </c>
      <c r="I440" s="2">
        <f>数据源!CC472</f>
        <v>3</v>
      </c>
      <c r="J440" s="3">
        <f t="shared" si="216"/>
        <v>1</v>
      </c>
      <c r="K440" s="3">
        <f t="shared" si="217"/>
        <v>1</v>
      </c>
      <c r="L440" s="3" t="str">
        <f t="shared" si="207"/>
        <v>部件</v>
      </c>
      <c r="M440" s="3">
        <f t="shared" ca="1" si="208"/>
        <v>94104</v>
      </c>
      <c r="N440" s="3" t="str">
        <f t="shared" ca="1" si="209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</v>
      </c>
      <c r="O440" s="3" t="str">
        <f t="shared" si="210"/>
        <v>21,21,21,11,11,11,7,7,7,322,322,322,214,214,214,179,179,179,162,162,162,162,162,162,162,162,162,162,162,162,162,162,162,162,162,162,22,22,22,22,22,22,22,22,22,22,22,22,22,22,22,22,22,22,3,3,3,3,3,3,3,3,3,3,3,3,3,3</v>
      </c>
      <c r="P440" s="1" t="str">
        <f t="shared" si="2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40" s="3" t="str">
        <f>IF(D440="坦克碎片",VLOOKUP(C440,道具信息!$N$2:$O$291,2,FALSE)&amp;"碎片",VLOOKUP(C440,道具信息!$N$2:$O$291,2,FALSE))</f>
        <v>T4部件</v>
      </c>
      <c r="R440" s="3">
        <f t="shared" si="218"/>
        <v>54</v>
      </c>
      <c r="S440" s="11">
        <f t="shared" si="219"/>
        <v>0.01</v>
      </c>
      <c r="T440" s="3" t="str">
        <f>VLOOKUP(Q440,道具信息!$Q$3:$S$20,2,FALSE)</f>
        <v>CHEST_ITEM_TYPE_T4_PART</v>
      </c>
      <c r="U440" s="3" t="str">
        <f>IF(COUNTIF(U$373:U439,T440)=0,T440,"")</f>
        <v/>
      </c>
      <c r="V440" s="3" t="str">
        <f t="shared" si="212"/>
        <v>CHEST_ITEM_TYPE_T4_TANK,CHEST_ITEM_TYPE_T4_SHARD,CHEST_ITEM_TYPE_T2_PART,CHEST_ITEM_TYPE_T3_PART,CHEST_ITEM_TYPE_T4_PART</v>
      </c>
      <c r="W440" s="13" t="str">
        <f t="shared" si="213"/>
        <v/>
      </c>
      <c r="X440" s="3" t="str">
        <f t="shared" si="214"/>
        <v/>
      </c>
      <c r="Y440" s="3" t="str">
        <f t="shared" si="215"/>
        <v>2.1%,38.1%,51.8%,7.0%,1.0%</v>
      </c>
    </row>
    <row r="441" spans="2:25" x14ac:dyDescent="0.3">
      <c r="B441" s="2">
        <f>数据源!BV473</f>
        <v>10</v>
      </c>
      <c r="C441" s="2" t="str">
        <f>数据源!BW473</f>
        <v>T4MP6</v>
      </c>
      <c r="D441" s="2" t="str">
        <f>数据源!BX473</f>
        <v>部件</v>
      </c>
      <c r="E441" s="2">
        <f>数据源!BY473</f>
        <v>2150</v>
      </c>
      <c r="F441" s="2">
        <f>数据源!BZ473</f>
        <v>1</v>
      </c>
      <c r="G441" s="2">
        <f>数据源!CA473</f>
        <v>5.1999999999999998E-3</v>
      </c>
      <c r="H441" s="2">
        <f>数据源!CB473</f>
        <v>2.9023255813953488E-4</v>
      </c>
      <c r="I441" s="2">
        <f>数据源!CC473</f>
        <v>3</v>
      </c>
      <c r="J441" s="3">
        <f t="shared" si="216"/>
        <v>1</v>
      </c>
      <c r="K441" s="3">
        <f t="shared" si="217"/>
        <v>1</v>
      </c>
      <c r="L441" s="3" t="str">
        <f t="shared" si="207"/>
        <v>部件</v>
      </c>
      <c r="M441" s="3">
        <f t="shared" ca="1" si="208"/>
        <v>94106</v>
      </c>
      <c r="N441" s="3" t="str">
        <f t="shared" ca="1" si="209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</v>
      </c>
      <c r="O441" s="3" t="str">
        <f t="shared" si="210"/>
        <v>21,21,21,11,11,11,7,7,7,322,322,322,214,214,214,179,179,179,162,162,162,162,162,162,162,162,162,162,162,162,162,162,162,162,162,162,22,22,22,22,22,22,22,22,22,22,22,22,22,22,22,22,22,22,3,3,3,3,3,3,3,3,3,3,3,3,3,3,3</v>
      </c>
      <c r="P441" s="1" t="str">
        <f t="shared" si="2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41" s="3" t="str">
        <f>IF(D441="坦克碎片",VLOOKUP(C441,道具信息!$N$2:$O$291,2,FALSE)&amp;"碎片",VLOOKUP(C441,道具信息!$N$2:$O$291,2,FALSE))</f>
        <v>T4部件</v>
      </c>
      <c r="R441" s="3">
        <f t="shared" si="218"/>
        <v>54</v>
      </c>
      <c r="S441" s="11">
        <f t="shared" si="219"/>
        <v>0.01</v>
      </c>
      <c r="T441" s="3" t="str">
        <f>VLOOKUP(Q441,道具信息!$Q$3:$S$20,2,FALSE)</f>
        <v>CHEST_ITEM_TYPE_T4_PART</v>
      </c>
      <c r="U441" s="3" t="str">
        <f>IF(COUNTIF(U$373:U440,T441)=0,T441,"")</f>
        <v/>
      </c>
      <c r="V441" s="3" t="str">
        <f t="shared" si="212"/>
        <v>CHEST_ITEM_TYPE_T4_TANK,CHEST_ITEM_TYPE_T4_SHARD,CHEST_ITEM_TYPE_T2_PART,CHEST_ITEM_TYPE_T3_PART,CHEST_ITEM_TYPE_T4_PART</v>
      </c>
      <c r="W441" s="13" t="str">
        <f t="shared" si="213"/>
        <v/>
      </c>
      <c r="X441" s="3" t="str">
        <f t="shared" si="214"/>
        <v/>
      </c>
      <c r="Y441" s="3" t="str">
        <f t="shared" si="215"/>
        <v>2.1%,38.1%,51.8%,7.0%,1.0%</v>
      </c>
    </row>
    <row r="442" spans="2:25" x14ac:dyDescent="0.3">
      <c r="B442" s="2">
        <f>数据源!BV474</f>
        <v>10</v>
      </c>
      <c r="C442" s="2" t="str">
        <f>数据源!BW474</f>
        <v>T4HP2</v>
      </c>
      <c r="D442" s="2" t="str">
        <f>数据源!BX474</f>
        <v>部件</v>
      </c>
      <c r="E442" s="2">
        <f>数据源!BY474</f>
        <v>2150</v>
      </c>
      <c r="F442" s="2">
        <f>数据源!BZ474</f>
        <v>1</v>
      </c>
      <c r="G442" s="2">
        <f>数据源!CA474</f>
        <v>5.1999999999999998E-3</v>
      </c>
      <c r="H442" s="2">
        <f>数据源!CB474</f>
        <v>2.9023255813953488E-4</v>
      </c>
      <c r="I442" s="2">
        <f>数据源!CC474</f>
        <v>3</v>
      </c>
      <c r="J442" s="3">
        <f t="shared" si="216"/>
        <v>1</v>
      </c>
      <c r="K442" s="3">
        <f t="shared" si="217"/>
        <v>1</v>
      </c>
      <c r="L442" s="3" t="str">
        <f t="shared" si="207"/>
        <v>部件</v>
      </c>
      <c r="M442" s="3">
        <f t="shared" ca="1" si="208"/>
        <v>94202</v>
      </c>
      <c r="N442" s="3" t="str">
        <f t="shared" ca="1" si="209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</v>
      </c>
      <c r="O442" s="3" t="str">
        <f t="shared" si="210"/>
        <v>21,21,21,11,11,11,7,7,7,322,322,322,214,214,214,179,179,179,162,162,162,162,162,162,162,162,162,162,162,162,162,162,162,162,162,162,22,22,22,22,22,22,22,22,22,22,22,22,22,22,22,22,22,22,3,3,3,3,3,3,3,3,3,3,3,3,3,3,3,3</v>
      </c>
      <c r="P442" s="1" t="str">
        <f t="shared" si="2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42" s="3" t="str">
        <f>IF(D442="坦克碎片",VLOOKUP(C442,道具信息!$N$2:$O$291,2,FALSE)&amp;"碎片",VLOOKUP(C442,道具信息!$N$2:$O$291,2,FALSE))</f>
        <v>T4部件</v>
      </c>
      <c r="R442" s="3">
        <f t="shared" si="218"/>
        <v>54</v>
      </c>
      <c r="S442" s="11">
        <f t="shared" si="219"/>
        <v>0.01</v>
      </c>
      <c r="T442" s="3" t="str">
        <f>VLOOKUP(Q442,道具信息!$Q$3:$S$20,2,FALSE)</f>
        <v>CHEST_ITEM_TYPE_T4_PART</v>
      </c>
      <c r="U442" s="3" t="str">
        <f>IF(COUNTIF(U$373:U441,T442)=0,T442,"")</f>
        <v/>
      </c>
      <c r="V442" s="3" t="str">
        <f t="shared" si="212"/>
        <v>CHEST_ITEM_TYPE_T4_TANK,CHEST_ITEM_TYPE_T4_SHARD,CHEST_ITEM_TYPE_T2_PART,CHEST_ITEM_TYPE_T3_PART,CHEST_ITEM_TYPE_T4_PART</v>
      </c>
      <c r="W442" s="13" t="str">
        <f t="shared" si="213"/>
        <v/>
      </c>
      <c r="X442" s="3" t="str">
        <f t="shared" si="214"/>
        <v/>
      </c>
      <c r="Y442" s="3" t="str">
        <f t="shared" si="215"/>
        <v>2.1%,38.1%,51.8%,7.0%,1.0%</v>
      </c>
    </row>
    <row r="443" spans="2:25" x14ac:dyDescent="0.3">
      <c r="B443" s="2">
        <f>数据源!BV475</f>
        <v>10</v>
      </c>
      <c r="C443" s="2" t="str">
        <f>数据源!BW475</f>
        <v>T4HP4</v>
      </c>
      <c r="D443" s="2" t="str">
        <f>数据源!BX475</f>
        <v>部件</v>
      </c>
      <c r="E443" s="2">
        <f>数据源!BY475</f>
        <v>2150</v>
      </c>
      <c r="F443" s="2">
        <f>数据源!BZ475</f>
        <v>1</v>
      </c>
      <c r="G443" s="2">
        <f>数据源!CA475</f>
        <v>5.1999999999999998E-3</v>
      </c>
      <c r="H443" s="2">
        <f>数据源!CB475</f>
        <v>2.9023255813953488E-4</v>
      </c>
      <c r="I443" s="2">
        <f>数据源!CC475</f>
        <v>3</v>
      </c>
      <c r="J443" s="3">
        <f t="shared" si="216"/>
        <v>1</v>
      </c>
      <c r="K443" s="3">
        <f t="shared" si="217"/>
        <v>1</v>
      </c>
      <c r="L443" s="3" t="str">
        <f t="shared" si="207"/>
        <v>部件</v>
      </c>
      <c r="M443" s="3">
        <f t="shared" ca="1" si="208"/>
        <v>94204</v>
      </c>
      <c r="N443" s="3" t="str">
        <f t="shared" ca="1" si="209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</v>
      </c>
      <c r="O443" s="3" t="str">
        <f t="shared" si="210"/>
        <v>21,21,21,11,11,11,7,7,7,322,322,322,214,214,214,179,179,179,162,162,162,162,162,162,162,162,162,162,162,162,162,162,162,162,162,162,22,22,22,22,22,22,22,22,22,22,22,22,22,22,22,22,22,22,3,3,3,3,3,3,3,3,3,3,3,3,3,3,3,3,3</v>
      </c>
      <c r="P443" s="1" t="str">
        <f t="shared" si="2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43" s="3" t="str">
        <f>IF(D443="坦克碎片",VLOOKUP(C443,道具信息!$N$2:$O$291,2,FALSE)&amp;"碎片",VLOOKUP(C443,道具信息!$N$2:$O$291,2,FALSE))</f>
        <v>T4部件</v>
      </c>
      <c r="R443" s="3">
        <f t="shared" si="218"/>
        <v>54</v>
      </c>
      <c r="S443" s="11">
        <f t="shared" si="219"/>
        <v>0.01</v>
      </c>
      <c r="T443" s="3" t="str">
        <f>VLOOKUP(Q443,道具信息!$Q$3:$S$20,2,FALSE)</f>
        <v>CHEST_ITEM_TYPE_T4_PART</v>
      </c>
      <c r="U443" s="3" t="str">
        <f>IF(COUNTIF(U$373:U442,T443)=0,T443,"")</f>
        <v/>
      </c>
      <c r="V443" s="3" t="str">
        <f t="shared" si="212"/>
        <v>CHEST_ITEM_TYPE_T4_TANK,CHEST_ITEM_TYPE_T4_SHARD,CHEST_ITEM_TYPE_T2_PART,CHEST_ITEM_TYPE_T3_PART,CHEST_ITEM_TYPE_T4_PART</v>
      </c>
      <c r="W443" s="13" t="str">
        <f t="shared" si="213"/>
        <v/>
      </c>
      <c r="X443" s="3" t="str">
        <f t="shared" si="214"/>
        <v/>
      </c>
      <c r="Y443" s="3" t="str">
        <f t="shared" si="215"/>
        <v>2.1%,38.1%,51.8%,7.0%,1.0%</v>
      </c>
    </row>
    <row r="444" spans="2:25" x14ac:dyDescent="0.3">
      <c r="B444" s="2">
        <f>数据源!BV476</f>
        <v>10</v>
      </c>
      <c r="C444" s="2" t="str">
        <f>数据源!BW476</f>
        <v>T4HP6</v>
      </c>
      <c r="D444" s="2" t="str">
        <f>数据源!BX476</f>
        <v>部件</v>
      </c>
      <c r="E444" s="2">
        <f>数据源!BY476</f>
        <v>2150</v>
      </c>
      <c r="F444" s="2">
        <f>数据源!BZ476</f>
        <v>1</v>
      </c>
      <c r="G444" s="2">
        <f>数据源!CA476</f>
        <v>5.1999999999999998E-3</v>
      </c>
      <c r="H444" s="2">
        <f>数据源!CB476</f>
        <v>2.9023255813953488E-4</v>
      </c>
      <c r="I444" s="2">
        <f>数据源!CC476</f>
        <v>3</v>
      </c>
      <c r="J444" s="3">
        <f t="shared" si="216"/>
        <v>1</v>
      </c>
      <c r="K444" s="3">
        <f t="shared" si="217"/>
        <v>1</v>
      </c>
      <c r="L444" s="3" t="str">
        <f t="shared" si="207"/>
        <v>部件</v>
      </c>
      <c r="M444" s="3">
        <f t="shared" ca="1" si="208"/>
        <v>94206</v>
      </c>
      <c r="N444" s="3" t="str">
        <f t="shared" ca="1" si="209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</v>
      </c>
      <c r="O444" s="3" t="str">
        <f t="shared" si="210"/>
        <v>21,21,21,11,11,11,7,7,7,322,322,322,214,214,214,179,179,179,162,162,162,162,162,162,162,162,162,162,162,162,162,162,162,162,162,162,22,22,22,22,22,22,22,22,22,22,22,22,22,22,22,22,22,22,3,3,3,3,3,3,3,3,3,3,3,3,3,3,3,3,3,3</v>
      </c>
      <c r="P444" s="1" t="str">
        <f t="shared" si="211"/>
        <v>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</v>
      </c>
      <c r="Q444" s="3" t="str">
        <f>IF(D444="坦克碎片",VLOOKUP(C444,道具信息!$N$2:$O$291,2,FALSE)&amp;"碎片",VLOOKUP(C444,道具信息!$N$2:$O$291,2,FALSE))</f>
        <v>T4部件</v>
      </c>
      <c r="R444" s="3">
        <f t="shared" si="218"/>
        <v>54</v>
      </c>
      <c r="S444" s="11">
        <f t="shared" si="219"/>
        <v>0.01</v>
      </c>
      <c r="T444" s="3" t="str">
        <f>VLOOKUP(Q444,道具信息!$Q$3:$S$20,2,FALSE)</f>
        <v>CHEST_ITEM_TYPE_T4_PART</v>
      </c>
      <c r="U444" s="3" t="str">
        <f>IF(COUNTIF(U$373:U443,T444)=0,T444,"")</f>
        <v/>
      </c>
      <c r="V444" s="3" t="str">
        <f t="shared" si="212"/>
        <v>CHEST_ITEM_TYPE_T4_TANK,CHEST_ITEM_TYPE_T4_SHARD,CHEST_ITEM_TYPE_T2_PART,CHEST_ITEM_TYPE_T3_PART,CHEST_ITEM_TYPE_T4_PART</v>
      </c>
      <c r="W444" s="13" t="str">
        <f t="shared" si="213"/>
        <v/>
      </c>
      <c r="X444" s="3" t="str">
        <f t="shared" si="214"/>
        <v/>
      </c>
      <c r="Y444" s="3" t="str">
        <f t="shared" si="215"/>
        <v>2.1%,38.1%,51.8%,7.0%,1.0%</v>
      </c>
    </row>
    <row r="445" spans="2:25" x14ac:dyDescent="0.3">
      <c r="N445" s="3" t="str">
        <f ca="1">"["&amp;N444&amp;"]"</f>
        <v>[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]</v>
      </c>
      <c r="O445" s="3" t="str">
        <f>"["&amp;O444&amp;"]"</f>
        <v>[21,21,21,11,11,11,7,7,7,322,322,322,214,214,214,179,179,179,162,162,162,162,162,162,162,162,162,162,162,162,162,162,162,162,162,162,22,22,22,22,22,22,22,22,22,22,22,22,22,22,22,22,22,22,3,3,3,3,3,3,3,3,3,3,3,3,3,3,3,3,3,3]</v>
      </c>
      <c r="P445" s="3" t="str">
        <f>"["&amp;P444&amp;"]"</f>
        <v>[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,(1,1)]</v>
      </c>
      <c r="V445" s="3" t="str">
        <f>"["&amp;V444&amp;"]"</f>
        <v>[CHEST_ITEM_TYPE_T4_TANK,CHEST_ITEM_TYPE_T4_SHARD,CHEST_ITEM_TYPE_T2_PART,CHEST_ITEM_TYPE_T3_PART,CHEST_ITEM_TYPE_T4_PART]</v>
      </c>
      <c r="Y445" s="3" t="str">
        <f>"["&amp;Y444&amp;"]"</f>
        <v>[2.1%,38.1%,51.8%,7.0%,1.0%]</v>
      </c>
    </row>
  </sheetData>
  <phoneticPr fontId="1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Y445"/>
  <sheetViews>
    <sheetView topLeftCell="A136" workbookViewId="0">
      <selection activeCell="V160" activeCellId="5" sqref="V445:Y445 V370:Y370 V308:Y308 V253:Y253 V202:Y202 V160:Y160"/>
    </sheetView>
  </sheetViews>
  <sheetFormatPr defaultRowHeight="14.25" x14ac:dyDescent="0.3"/>
  <cols>
    <col min="1" max="16384" width="9" style="3"/>
  </cols>
  <sheetData>
    <row r="3" spans="2:25" x14ac:dyDescent="0.3">
      <c r="B3" s="2" t="str">
        <f>数据源!CE35</f>
        <v>联赛等级</v>
      </c>
      <c r="C3" s="2" t="str">
        <f>数据源!CF35</f>
        <v>道具名称</v>
      </c>
      <c r="D3" s="2" t="str">
        <f>数据源!CG35</f>
        <v>对应大类</v>
      </c>
      <c r="E3" s="2" t="str">
        <f>数据源!CH35</f>
        <v>道具价值</v>
      </c>
      <c r="F3" s="2" t="str">
        <f>数据源!CI35</f>
        <v>抽取个数</v>
      </c>
      <c r="G3" s="2" t="str">
        <f>数据源!CJ35</f>
        <v>价值比例</v>
      </c>
      <c r="H3" s="2" t="str">
        <f>数据源!CK35</f>
        <v>产出概率</v>
      </c>
      <c r="I3" s="2" t="str">
        <f>数据源!CL35</f>
        <v>权重值</v>
      </c>
      <c r="J3" s="7" t="s">
        <v>234</v>
      </c>
      <c r="K3" s="7" t="s">
        <v>235</v>
      </c>
      <c r="L3" s="3" t="s">
        <v>222</v>
      </c>
      <c r="M3" s="3" t="s">
        <v>152</v>
      </c>
      <c r="N3" s="3" t="s">
        <v>224</v>
      </c>
      <c r="O3" s="3" t="s">
        <v>225</v>
      </c>
      <c r="P3" s="3" t="s">
        <v>226</v>
      </c>
      <c r="Q3" s="8" t="s">
        <v>244</v>
      </c>
      <c r="R3" s="8" t="s">
        <v>245</v>
      </c>
      <c r="S3" s="8" t="s">
        <v>246</v>
      </c>
    </row>
    <row r="4" spans="2:25" x14ac:dyDescent="0.3">
      <c r="B4" s="2">
        <f>数据源!CE36</f>
        <v>1</v>
      </c>
      <c r="C4" s="2" t="str">
        <f>数据源!CF36</f>
        <v>雷诺FT</v>
      </c>
      <c r="D4" s="2" t="str">
        <f>数据源!CG36</f>
        <v>坦克碎片</v>
      </c>
      <c r="E4" s="2">
        <f>数据源!CH36</f>
        <v>25</v>
      </c>
      <c r="F4" s="2">
        <f>数据源!CI36</f>
        <v>20.5</v>
      </c>
      <c r="G4" s="2">
        <f>数据源!CJ36</f>
        <v>0.22199999999999998</v>
      </c>
      <c r="H4" s="2">
        <f>数据源!CK36</f>
        <v>0.10540487804878049</v>
      </c>
      <c r="I4" s="2">
        <f>数据源!CL36</f>
        <v>1054</v>
      </c>
      <c r="J4" s="3">
        <f>ROUNDUP(IF(F4&gt;1,F4-ROUNDDOWN(SQRT(F4),0),F4),0)</f>
        <v>17</v>
      </c>
      <c r="K4" s="3">
        <f>F4*2-J4</f>
        <v>24</v>
      </c>
      <c r="L4" s="3" t="str">
        <f>RIGHT(D4,2)</f>
        <v>碎片</v>
      </c>
      <c r="M4" s="3">
        <f ca="1">IF(OR(L4="坦克",L4="碎片"),VLOOKUP(C4,INDIRECT("坦克ID"),MATCH(L4&amp;"ID",INDIRECT("坦克标头"),0),FALSE),VLOOKUP(C4,INDIRECT(L4&amp;"ID"),2,FALSE))</f>
        <v>51111</v>
      </c>
      <c r="N4" s="3">
        <f ca="1">M4</f>
        <v>51111</v>
      </c>
      <c r="O4" s="3">
        <f>I4</f>
        <v>1054</v>
      </c>
      <c r="P4" s="1" t="str">
        <f>"("&amp;J4&amp;","&amp;K4&amp;")"</f>
        <v>(17,24)</v>
      </c>
      <c r="Q4" s="3" t="str">
        <f>IF(D4="坦克碎片",VLOOKUP(C4,道具信息!$N$2:$O$291,2,FALSE)&amp;"碎片",VLOOKUP(C4,道具信息!$N$2:$O$291,2,FALSE))</f>
        <v>T1坦克碎片</v>
      </c>
      <c r="R4" s="3">
        <f t="shared" ref="R4:R15" si="0">SUMIFS(I$3:I$445,Q$3:Q$445,Q4,B$3:B$445,B4)</f>
        <v>3162</v>
      </c>
      <c r="S4" s="11">
        <f t="shared" ref="S4:S15" si="1">ROUND(R4/SUMIF(B$3:B$445,B4,I$3:I$445),3)</f>
        <v>0.63700000000000001</v>
      </c>
      <c r="T4" s="3" t="str">
        <f>VLOOKUP(Q4,道具信息!$Q$3:$S$20,2,FALSE)</f>
        <v>CHEST_ITEM_TYPE_T1_SHARD</v>
      </c>
      <c r="U4" s="3" t="str">
        <f>T4</f>
        <v>CHEST_ITEM_TYPE_T1_SHARD</v>
      </c>
      <c r="V4" s="3" t="str">
        <f>U4</f>
        <v>CHEST_ITEM_TYPE_T1_SHARD</v>
      </c>
      <c r="W4" s="13">
        <f>IF(U4&lt;&gt;"",ROUND(S4*100%,3),"")</f>
        <v>0.63700000000000001</v>
      </c>
      <c r="X4" s="3" t="str">
        <f>TEXT(W4,"0.0%")</f>
        <v>63.7%</v>
      </c>
      <c r="Y4" s="3" t="str">
        <f>X4</f>
        <v>63.7%</v>
      </c>
    </row>
    <row r="5" spans="2:25" x14ac:dyDescent="0.3">
      <c r="B5" s="2">
        <f>数据源!CE37</f>
        <v>1</v>
      </c>
      <c r="C5" s="2" t="str">
        <f>数据源!CF37</f>
        <v>Stuart</v>
      </c>
      <c r="D5" s="2" t="str">
        <f>数据源!CG37</f>
        <v>坦克碎片</v>
      </c>
      <c r="E5" s="2">
        <f>数据源!CH37</f>
        <v>25</v>
      </c>
      <c r="F5" s="2">
        <f>数据源!CI37</f>
        <v>20.5</v>
      </c>
      <c r="G5" s="2">
        <f>数据源!CJ37</f>
        <v>0.22199999999999998</v>
      </c>
      <c r="H5" s="2">
        <f>数据源!CK37</f>
        <v>0.10540487804878049</v>
      </c>
      <c r="I5" s="2">
        <f>数据源!CL37</f>
        <v>1054</v>
      </c>
      <c r="J5" s="3">
        <f t="shared" ref="J5:J15" si="2">ROUNDUP(IF(F5&gt;1,F5-ROUNDDOWN(SQRT(F5),0),F5),0)</f>
        <v>17</v>
      </c>
      <c r="K5" s="3">
        <f t="shared" ref="K5:K15" si="3">F5*2-J5</f>
        <v>24</v>
      </c>
      <c r="L5" s="3" t="str">
        <f t="shared" ref="L5:L15" si="4">RIGHT(D5,2)</f>
        <v>碎片</v>
      </c>
      <c r="M5" s="3">
        <f t="shared" ref="M5:M15" ca="1" si="5">IF(OR(L5="坦克",L5="碎片"),VLOOKUP(C5,INDIRECT("坦克ID"),MATCH(L5&amp;"ID",INDIRECT("坦克标头"),0),FALSE),VLOOKUP(C5,INDIRECT(L5&amp;"ID"),2,FALSE))</f>
        <v>52111</v>
      </c>
      <c r="N5" s="3" t="str">
        <f ca="1">N4&amp;","&amp;M5</f>
        <v>51111,52111</v>
      </c>
      <c r="O5" s="3" t="str">
        <f>O4&amp;","&amp;I5</f>
        <v>1054,1054</v>
      </c>
      <c r="P5" s="1" t="str">
        <f>P4&amp;","&amp;"("&amp;J5&amp;","&amp;K5&amp;")"</f>
        <v>(17,24),(17,24)</v>
      </c>
      <c r="Q5" s="3" t="str">
        <f>IF(D5="坦克碎片",VLOOKUP(C5,道具信息!$N$2:$O$291,2,FALSE)&amp;"碎片",VLOOKUP(C5,道具信息!$N$2:$O$291,2,FALSE))</f>
        <v>T1坦克碎片</v>
      </c>
      <c r="R5" s="3">
        <f t="shared" si="0"/>
        <v>3162</v>
      </c>
      <c r="S5" s="11">
        <f t="shared" si="1"/>
        <v>0.63700000000000001</v>
      </c>
      <c r="T5" s="3" t="str">
        <f>VLOOKUP(Q5,道具信息!$Q$3:$S$20,2,FALSE)</f>
        <v>CHEST_ITEM_TYPE_T1_SHARD</v>
      </c>
      <c r="U5" s="3" t="str">
        <f>IF(COUNTIF(U4:U$4,T5)=0,T5,"")</f>
        <v/>
      </c>
      <c r="V5" s="3" t="str">
        <f>IF(U5&lt;&gt;"",V4&amp;","&amp;U5,V4)</f>
        <v>CHEST_ITEM_TYPE_T1_SHARD</v>
      </c>
      <c r="W5" s="13" t="str">
        <f t="shared" ref="W5:W15" si="6">IF(U5&lt;&gt;"",ROUND(S5*100%,3),"")</f>
        <v/>
      </c>
      <c r="X5" s="3" t="str">
        <f t="shared" ref="X5:X15" si="7">TEXT(W5,"0.0%")</f>
        <v/>
      </c>
      <c r="Y5" s="3" t="str">
        <f>IF(X5&lt;&gt;"",Y4&amp;","&amp;X5,Y4)</f>
        <v>63.7%</v>
      </c>
    </row>
    <row r="6" spans="2:25" x14ac:dyDescent="0.3">
      <c r="B6" s="2">
        <f>数据源!CE38</f>
        <v>1</v>
      </c>
      <c r="C6" s="2" t="str">
        <f>数据源!CF38</f>
        <v>B-1</v>
      </c>
      <c r="D6" s="2" t="str">
        <f>数据源!CG38</f>
        <v>坦克碎片</v>
      </c>
      <c r="E6" s="2">
        <f>数据源!CH38</f>
        <v>25</v>
      </c>
      <c r="F6" s="2">
        <f>数据源!CI38</f>
        <v>20.5</v>
      </c>
      <c r="G6" s="2">
        <f>数据源!CJ38</f>
        <v>0.22199999999999998</v>
      </c>
      <c r="H6" s="2">
        <f>数据源!CK38</f>
        <v>0.10540487804878049</v>
      </c>
      <c r="I6" s="2">
        <f>数据源!CL38</f>
        <v>1054</v>
      </c>
      <c r="J6" s="3">
        <f t="shared" si="2"/>
        <v>17</v>
      </c>
      <c r="K6" s="3">
        <f t="shared" si="3"/>
        <v>24</v>
      </c>
      <c r="L6" s="3" t="str">
        <f t="shared" si="4"/>
        <v>碎片</v>
      </c>
      <c r="M6" s="3">
        <f t="shared" ca="1" si="5"/>
        <v>53111</v>
      </c>
      <c r="N6" s="3" t="str">
        <f t="shared" ref="N6:N15" ca="1" si="8">N5&amp;","&amp;M6</f>
        <v>51111,52111,53111</v>
      </c>
      <c r="O6" s="3" t="str">
        <f t="shared" ref="O6:O15" si="9">O5&amp;","&amp;I6</f>
        <v>1054,1054,1054</v>
      </c>
      <c r="P6" s="1" t="str">
        <f t="shared" ref="P6:P15" si="10">P5&amp;","&amp;"("&amp;J6&amp;","&amp;K6&amp;")"</f>
        <v>(17,24),(17,24),(17,24)</v>
      </c>
      <c r="Q6" s="3" t="str">
        <f>IF(D6="坦克碎片",VLOOKUP(C6,道具信息!$N$2:$O$291,2,FALSE)&amp;"碎片",VLOOKUP(C6,道具信息!$N$2:$O$291,2,FALSE))</f>
        <v>T1坦克碎片</v>
      </c>
      <c r="R6" s="3">
        <f t="shared" si="0"/>
        <v>3162</v>
      </c>
      <c r="S6" s="11">
        <f t="shared" si="1"/>
        <v>0.63700000000000001</v>
      </c>
      <c r="T6" s="3" t="str">
        <f>VLOOKUP(Q6,道具信息!$Q$3:$S$20,2,FALSE)</f>
        <v>CHEST_ITEM_TYPE_T1_SHARD</v>
      </c>
      <c r="U6" s="3" t="str">
        <f>IF(COUNTIF(U$4:U5,T6)=0,T6,"")</f>
        <v/>
      </c>
      <c r="V6" s="3" t="str">
        <f t="shared" ref="V6:V15" si="11">IF(U6&lt;&gt;"",V5&amp;","&amp;U6,V5)</f>
        <v>CHEST_ITEM_TYPE_T1_SHARD</v>
      </c>
      <c r="W6" s="13" t="str">
        <f t="shared" si="6"/>
        <v/>
      </c>
      <c r="X6" s="3" t="str">
        <f t="shared" si="7"/>
        <v/>
      </c>
      <c r="Y6" s="3" t="str">
        <f t="shared" ref="Y6:Y15" si="12">IF(X6&lt;&gt;"",Y5&amp;","&amp;X6,Y5)</f>
        <v>63.7%</v>
      </c>
    </row>
    <row r="7" spans="2:25" x14ac:dyDescent="0.3">
      <c r="B7" s="2">
        <f>数据源!CE39</f>
        <v>1</v>
      </c>
      <c r="C7" s="2" t="str">
        <f>数据源!CF39</f>
        <v>T1LP1</v>
      </c>
      <c r="D7" s="2" t="str">
        <f>数据源!CG39</f>
        <v>部件</v>
      </c>
      <c r="E7" s="2">
        <f>数据源!CH39</f>
        <v>50</v>
      </c>
      <c r="F7" s="2">
        <f>数据源!CI39</f>
        <v>9</v>
      </c>
      <c r="G7" s="2">
        <f>数据源!CJ39</f>
        <v>3.6999999999999998E-2</v>
      </c>
      <c r="H7" s="2">
        <f>数据源!CK39</f>
        <v>2.0007407407407408E-2</v>
      </c>
      <c r="I7" s="2">
        <f>数据源!CL39</f>
        <v>200</v>
      </c>
      <c r="J7" s="3">
        <f t="shared" si="2"/>
        <v>6</v>
      </c>
      <c r="K7" s="3">
        <f t="shared" si="3"/>
        <v>12</v>
      </c>
      <c r="L7" s="3" t="str">
        <f t="shared" si="4"/>
        <v>部件</v>
      </c>
      <c r="M7" s="3">
        <f t="shared" ca="1" si="5"/>
        <v>91001</v>
      </c>
      <c r="N7" s="3" t="str">
        <f t="shared" ca="1" si="8"/>
        <v>51111,52111,53111,91001</v>
      </c>
      <c r="O7" s="3" t="str">
        <f t="shared" si="9"/>
        <v>1054,1054,1054,200</v>
      </c>
      <c r="P7" s="1" t="str">
        <f t="shared" si="10"/>
        <v>(17,24),(17,24),(17,24),(6,12)</v>
      </c>
      <c r="Q7" s="3" t="str">
        <f>IF(D7="坦克碎片",VLOOKUP(C7,道具信息!$N$2:$O$291,2,FALSE)&amp;"碎片",VLOOKUP(C7,道具信息!$N$2:$O$291,2,FALSE))</f>
        <v>T1部件</v>
      </c>
      <c r="R7" s="3">
        <f t="shared" si="0"/>
        <v>1805</v>
      </c>
      <c r="S7" s="11">
        <f t="shared" si="1"/>
        <v>0.36299999999999999</v>
      </c>
      <c r="T7" s="3" t="str">
        <f>VLOOKUP(Q7,道具信息!$Q$3:$S$20,2,FALSE)</f>
        <v>CHEST_ITEM_TYPE_T1_PART</v>
      </c>
      <c r="U7" s="3" t="str">
        <f>IF(COUNTIF(U$4:U6,T7)=0,T7,"")</f>
        <v>CHEST_ITEM_TYPE_T1_PART</v>
      </c>
      <c r="V7" s="3" t="str">
        <f t="shared" si="11"/>
        <v>CHEST_ITEM_TYPE_T1_SHARD,CHEST_ITEM_TYPE_T1_PART</v>
      </c>
      <c r="W7" s="13">
        <f t="shared" si="6"/>
        <v>0.36299999999999999</v>
      </c>
      <c r="X7" s="3" t="str">
        <f t="shared" si="7"/>
        <v>36.3%</v>
      </c>
      <c r="Y7" s="3" t="str">
        <f t="shared" si="12"/>
        <v>63.7%,36.3%</v>
      </c>
    </row>
    <row r="8" spans="2:25" x14ac:dyDescent="0.3">
      <c r="B8" s="2">
        <f>数据源!CE40</f>
        <v>1</v>
      </c>
      <c r="C8" s="2" t="str">
        <f>数据源!CF40</f>
        <v>T1LP3</v>
      </c>
      <c r="D8" s="2" t="str">
        <f>数据源!CG40</f>
        <v>部件</v>
      </c>
      <c r="E8" s="2">
        <f>数据源!CH40</f>
        <v>50</v>
      </c>
      <c r="F8" s="2">
        <f>数据源!CI40</f>
        <v>9</v>
      </c>
      <c r="G8" s="2">
        <f>数据源!CJ40</f>
        <v>3.6999999999999998E-2</v>
      </c>
      <c r="H8" s="2">
        <f>数据源!CK40</f>
        <v>2.0007407407407408E-2</v>
      </c>
      <c r="I8" s="2">
        <f>数据源!CL40</f>
        <v>200</v>
      </c>
      <c r="J8" s="3">
        <f t="shared" si="2"/>
        <v>6</v>
      </c>
      <c r="K8" s="3">
        <f t="shared" si="3"/>
        <v>12</v>
      </c>
      <c r="L8" s="3" t="str">
        <f t="shared" si="4"/>
        <v>部件</v>
      </c>
      <c r="M8" s="3">
        <f t="shared" ca="1" si="5"/>
        <v>91003</v>
      </c>
      <c r="N8" s="3" t="str">
        <f t="shared" ca="1" si="8"/>
        <v>51111,52111,53111,91001,91003</v>
      </c>
      <c r="O8" s="3" t="str">
        <f t="shared" si="9"/>
        <v>1054,1054,1054,200,200</v>
      </c>
      <c r="P8" s="1" t="str">
        <f t="shared" si="10"/>
        <v>(17,24),(17,24),(17,24),(6,12),(6,12)</v>
      </c>
      <c r="Q8" s="3" t="str">
        <f>IF(D8="坦克碎片",VLOOKUP(C8,道具信息!$N$2:$O$291,2,FALSE)&amp;"碎片",VLOOKUP(C8,道具信息!$N$2:$O$291,2,FALSE))</f>
        <v>T1部件</v>
      </c>
      <c r="R8" s="3">
        <f t="shared" si="0"/>
        <v>1805</v>
      </c>
      <c r="S8" s="11">
        <f t="shared" si="1"/>
        <v>0.36299999999999999</v>
      </c>
      <c r="T8" s="3" t="str">
        <f>VLOOKUP(Q8,道具信息!$Q$3:$S$20,2,FALSE)</f>
        <v>CHEST_ITEM_TYPE_T1_PART</v>
      </c>
      <c r="U8" s="3" t="str">
        <f>IF(COUNTIF(U$4:U7,T8)=0,T8,"")</f>
        <v/>
      </c>
      <c r="V8" s="3" t="str">
        <f t="shared" si="11"/>
        <v>CHEST_ITEM_TYPE_T1_SHARD,CHEST_ITEM_TYPE_T1_PART</v>
      </c>
      <c r="W8" s="13" t="str">
        <f t="shared" si="6"/>
        <v/>
      </c>
      <c r="X8" s="3" t="str">
        <f t="shared" si="7"/>
        <v/>
      </c>
      <c r="Y8" s="3" t="str">
        <f t="shared" si="12"/>
        <v>63.7%,36.3%</v>
      </c>
    </row>
    <row r="9" spans="2:25" x14ac:dyDescent="0.3">
      <c r="B9" s="2">
        <f>数据源!CE41</f>
        <v>1</v>
      </c>
      <c r="C9" s="2" t="str">
        <f>数据源!CF41</f>
        <v>T1LP5</v>
      </c>
      <c r="D9" s="2" t="str">
        <f>数据源!CG41</f>
        <v>部件</v>
      </c>
      <c r="E9" s="2">
        <f>数据源!CH41</f>
        <v>50</v>
      </c>
      <c r="F9" s="2">
        <f>数据源!CI41</f>
        <v>9</v>
      </c>
      <c r="G9" s="2">
        <f>数据源!CJ41</f>
        <v>3.6999999999999998E-2</v>
      </c>
      <c r="H9" s="2">
        <f>数据源!CK41</f>
        <v>2.0007407407407408E-2</v>
      </c>
      <c r="I9" s="2">
        <f>数据源!CL41</f>
        <v>200</v>
      </c>
      <c r="J9" s="3">
        <f t="shared" si="2"/>
        <v>6</v>
      </c>
      <c r="K9" s="3">
        <f t="shared" si="3"/>
        <v>12</v>
      </c>
      <c r="L9" s="3" t="str">
        <f t="shared" si="4"/>
        <v>部件</v>
      </c>
      <c r="M9" s="3">
        <f t="shared" ca="1" si="5"/>
        <v>91005</v>
      </c>
      <c r="N9" s="3" t="str">
        <f t="shared" ca="1" si="8"/>
        <v>51111,52111,53111,91001,91003,91005</v>
      </c>
      <c r="O9" s="3" t="str">
        <f t="shared" si="9"/>
        <v>1054,1054,1054,200,200,200</v>
      </c>
      <c r="P9" s="1" t="str">
        <f t="shared" si="10"/>
        <v>(17,24),(17,24),(17,24),(6,12),(6,12),(6,12)</v>
      </c>
      <c r="Q9" s="3" t="str">
        <f>IF(D9="坦克碎片",VLOOKUP(C9,道具信息!$N$2:$O$291,2,FALSE)&amp;"碎片",VLOOKUP(C9,道具信息!$N$2:$O$291,2,FALSE))</f>
        <v>T1部件</v>
      </c>
      <c r="R9" s="3">
        <f t="shared" si="0"/>
        <v>1805</v>
      </c>
      <c r="S9" s="11">
        <f t="shared" si="1"/>
        <v>0.36299999999999999</v>
      </c>
      <c r="T9" s="3" t="str">
        <f>VLOOKUP(Q9,道具信息!$Q$3:$S$20,2,FALSE)</f>
        <v>CHEST_ITEM_TYPE_T1_PART</v>
      </c>
      <c r="U9" s="3" t="str">
        <f>IF(COUNTIF(U$4:U8,T9)=0,T9,"")</f>
        <v/>
      </c>
      <c r="V9" s="3" t="str">
        <f t="shared" si="11"/>
        <v>CHEST_ITEM_TYPE_T1_SHARD,CHEST_ITEM_TYPE_T1_PART</v>
      </c>
      <c r="W9" s="13" t="str">
        <f t="shared" si="6"/>
        <v/>
      </c>
      <c r="X9" s="3" t="str">
        <f t="shared" si="7"/>
        <v/>
      </c>
      <c r="Y9" s="3" t="str">
        <f t="shared" si="12"/>
        <v>63.7%,36.3%</v>
      </c>
    </row>
    <row r="10" spans="2:25" x14ac:dyDescent="0.3">
      <c r="B10" s="2">
        <f>数据源!CE42</f>
        <v>1</v>
      </c>
      <c r="C10" s="2" t="str">
        <f>数据源!CF42</f>
        <v>T1MP1</v>
      </c>
      <c r="D10" s="2" t="str">
        <f>数据源!CG42</f>
        <v>部件</v>
      </c>
      <c r="E10" s="2">
        <f>数据源!CH42</f>
        <v>50</v>
      </c>
      <c r="F10" s="2">
        <f>数据源!CI42</f>
        <v>9</v>
      </c>
      <c r="G10" s="2">
        <f>数据源!CJ42</f>
        <v>3.6999999999999998E-2</v>
      </c>
      <c r="H10" s="2">
        <f>数据源!CK42</f>
        <v>2.0007407407407408E-2</v>
      </c>
      <c r="I10" s="2">
        <f>数据源!CL42</f>
        <v>200</v>
      </c>
      <c r="J10" s="3">
        <f t="shared" si="2"/>
        <v>6</v>
      </c>
      <c r="K10" s="3">
        <f t="shared" si="3"/>
        <v>12</v>
      </c>
      <c r="L10" s="3" t="str">
        <f t="shared" si="4"/>
        <v>部件</v>
      </c>
      <c r="M10" s="3">
        <f t="shared" ca="1" si="5"/>
        <v>91101</v>
      </c>
      <c r="N10" s="3" t="str">
        <f t="shared" ca="1" si="8"/>
        <v>51111,52111,53111,91001,91003,91005,91101</v>
      </c>
      <c r="O10" s="3" t="str">
        <f t="shared" si="9"/>
        <v>1054,1054,1054,200,200,200,200</v>
      </c>
      <c r="P10" s="1" t="str">
        <f t="shared" si="10"/>
        <v>(17,24),(17,24),(17,24),(6,12),(6,12),(6,12),(6,12)</v>
      </c>
      <c r="Q10" s="3" t="str">
        <f>IF(D10="坦克碎片",VLOOKUP(C10,道具信息!$N$2:$O$291,2,FALSE)&amp;"碎片",VLOOKUP(C10,道具信息!$N$2:$O$291,2,FALSE))</f>
        <v>T1部件</v>
      </c>
      <c r="R10" s="3">
        <f t="shared" si="0"/>
        <v>1805</v>
      </c>
      <c r="S10" s="11">
        <f t="shared" si="1"/>
        <v>0.36299999999999999</v>
      </c>
      <c r="T10" s="3" t="str">
        <f>VLOOKUP(Q10,道具信息!$Q$3:$S$20,2,FALSE)</f>
        <v>CHEST_ITEM_TYPE_T1_PART</v>
      </c>
      <c r="U10" s="3" t="str">
        <f>IF(COUNTIF(U$4:U9,T10)=0,T10,"")</f>
        <v/>
      </c>
      <c r="V10" s="3" t="str">
        <f t="shared" si="11"/>
        <v>CHEST_ITEM_TYPE_T1_SHARD,CHEST_ITEM_TYPE_T1_PART</v>
      </c>
      <c r="W10" s="13" t="str">
        <f t="shared" si="6"/>
        <v/>
      </c>
      <c r="X10" s="3" t="str">
        <f t="shared" si="7"/>
        <v/>
      </c>
      <c r="Y10" s="3" t="str">
        <f t="shared" si="12"/>
        <v>63.7%,36.3%</v>
      </c>
    </row>
    <row r="11" spans="2:25" x14ac:dyDescent="0.3">
      <c r="B11" s="2">
        <f>数据源!CE43</f>
        <v>1</v>
      </c>
      <c r="C11" s="2" t="str">
        <f>数据源!CF43</f>
        <v>T1MP3</v>
      </c>
      <c r="D11" s="2" t="str">
        <f>数据源!CG43</f>
        <v>部件</v>
      </c>
      <c r="E11" s="2">
        <f>数据源!CH43</f>
        <v>50</v>
      </c>
      <c r="F11" s="2">
        <f>数据源!CI43</f>
        <v>9</v>
      </c>
      <c r="G11" s="2">
        <f>数据源!CJ43</f>
        <v>3.6999999999999998E-2</v>
      </c>
      <c r="H11" s="2">
        <f>数据源!CK43</f>
        <v>2.0007407407407408E-2</v>
      </c>
      <c r="I11" s="2">
        <f>数据源!CL43</f>
        <v>200</v>
      </c>
      <c r="J11" s="3">
        <f t="shared" si="2"/>
        <v>6</v>
      </c>
      <c r="K11" s="3">
        <f t="shared" si="3"/>
        <v>12</v>
      </c>
      <c r="L11" s="3" t="str">
        <f t="shared" si="4"/>
        <v>部件</v>
      </c>
      <c r="M11" s="3">
        <f t="shared" ca="1" si="5"/>
        <v>91103</v>
      </c>
      <c r="N11" s="3" t="str">
        <f t="shared" ca="1" si="8"/>
        <v>51111,52111,53111,91001,91003,91005,91101,91103</v>
      </c>
      <c r="O11" s="3" t="str">
        <f t="shared" si="9"/>
        <v>1054,1054,1054,200,200,200,200,200</v>
      </c>
      <c r="P11" s="1" t="str">
        <f t="shared" si="10"/>
        <v>(17,24),(17,24),(17,24),(6,12),(6,12),(6,12),(6,12),(6,12)</v>
      </c>
      <c r="Q11" s="3" t="str">
        <f>IF(D11="坦克碎片",VLOOKUP(C11,道具信息!$N$2:$O$291,2,FALSE)&amp;"碎片",VLOOKUP(C11,道具信息!$N$2:$O$291,2,FALSE))</f>
        <v>T1部件</v>
      </c>
      <c r="R11" s="3">
        <f t="shared" si="0"/>
        <v>1805</v>
      </c>
      <c r="S11" s="11">
        <f t="shared" si="1"/>
        <v>0.36299999999999999</v>
      </c>
      <c r="T11" s="3" t="str">
        <f>VLOOKUP(Q11,道具信息!$Q$3:$S$20,2,FALSE)</f>
        <v>CHEST_ITEM_TYPE_T1_PART</v>
      </c>
      <c r="U11" s="3" t="str">
        <f>IF(COUNTIF(U$4:U10,T11)=0,T11,"")</f>
        <v/>
      </c>
      <c r="V11" s="3" t="str">
        <f t="shared" si="11"/>
        <v>CHEST_ITEM_TYPE_T1_SHARD,CHEST_ITEM_TYPE_T1_PART</v>
      </c>
      <c r="W11" s="13" t="str">
        <f t="shared" si="6"/>
        <v/>
      </c>
      <c r="X11" s="3" t="str">
        <f t="shared" si="7"/>
        <v/>
      </c>
      <c r="Y11" s="3" t="str">
        <f t="shared" si="12"/>
        <v>63.7%,36.3%</v>
      </c>
    </row>
    <row r="12" spans="2:25" x14ac:dyDescent="0.3">
      <c r="B12" s="2">
        <f>数据源!CE44</f>
        <v>1</v>
      </c>
      <c r="C12" s="2" t="str">
        <f>数据源!CF44</f>
        <v>T1MP5</v>
      </c>
      <c r="D12" s="2" t="str">
        <f>数据源!CG44</f>
        <v>部件</v>
      </c>
      <c r="E12" s="2">
        <f>数据源!CH44</f>
        <v>50</v>
      </c>
      <c r="F12" s="2">
        <f>数据源!CI44</f>
        <v>9</v>
      </c>
      <c r="G12" s="2">
        <f>数据源!CJ44</f>
        <v>3.6999999999999998E-2</v>
      </c>
      <c r="H12" s="2">
        <f>数据源!CK44</f>
        <v>2.0007407407407408E-2</v>
      </c>
      <c r="I12" s="2">
        <f>数据源!CL44</f>
        <v>200</v>
      </c>
      <c r="J12" s="3">
        <f t="shared" si="2"/>
        <v>6</v>
      </c>
      <c r="K12" s="3">
        <f t="shared" si="3"/>
        <v>12</v>
      </c>
      <c r="L12" s="3" t="str">
        <f t="shared" si="4"/>
        <v>部件</v>
      </c>
      <c r="M12" s="3">
        <f t="shared" ca="1" si="5"/>
        <v>91105</v>
      </c>
      <c r="N12" s="3" t="str">
        <f t="shared" ca="1" si="8"/>
        <v>51111,52111,53111,91001,91003,91005,91101,91103,91105</v>
      </c>
      <c r="O12" s="3" t="str">
        <f t="shared" si="9"/>
        <v>1054,1054,1054,200,200,200,200,200,200</v>
      </c>
      <c r="P12" s="1" t="str">
        <f t="shared" si="10"/>
        <v>(17,24),(17,24),(17,24),(6,12),(6,12),(6,12),(6,12),(6,12),(6,12)</v>
      </c>
      <c r="Q12" s="3" t="str">
        <f>IF(D12="坦克碎片",VLOOKUP(C12,道具信息!$N$2:$O$291,2,FALSE)&amp;"碎片",VLOOKUP(C12,道具信息!$N$2:$O$291,2,FALSE))</f>
        <v>T1部件</v>
      </c>
      <c r="R12" s="3">
        <f t="shared" si="0"/>
        <v>1805</v>
      </c>
      <c r="S12" s="11">
        <f t="shared" si="1"/>
        <v>0.36299999999999999</v>
      </c>
      <c r="T12" s="3" t="str">
        <f>VLOOKUP(Q12,道具信息!$Q$3:$S$20,2,FALSE)</f>
        <v>CHEST_ITEM_TYPE_T1_PART</v>
      </c>
      <c r="U12" s="3" t="str">
        <f>IF(COUNTIF(U$4:U11,T12)=0,T12,"")</f>
        <v/>
      </c>
      <c r="V12" s="3" t="str">
        <f t="shared" si="11"/>
        <v>CHEST_ITEM_TYPE_T1_SHARD,CHEST_ITEM_TYPE_T1_PART</v>
      </c>
      <c r="W12" s="13" t="str">
        <f t="shared" si="6"/>
        <v/>
      </c>
      <c r="X12" s="3" t="str">
        <f t="shared" si="7"/>
        <v/>
      </c>
      <c r="Y12" s="3" t="str">
        <f t="shared" si="12"/>
        <v>63.7%,36.3%</v>
      </c>
    </row>
    <row r="13" spans="2:25" x14ac:dyDescent="0.3">
      <c r="B13" s="2">
        <f>数据源!CE45</f>
        <v>1</v>
      </c>
      <c r="C13" s="2" t="str">
        <f>数据源!CF45</f>
        <v>T1HP1</v>
      </c>
      <c r="D13" s="2" t="str">
        <f>数据源!CG45</f>
        <v>部件</v>
      </c>
      <c r="E13" s="2">
        <f>数据源!CH45</f>
        <v>50</v>
      </c>
      <c r="F13" s="2">
        <f>数据源!CI45</f>
        <v>9</v>
      </c>
      <c r="G13" s="2">
        <f>数据源!CJ45</f>
        <v>3.6999999999999998E-2</v>
      </c>
      <c r="H13" s="2">
        <f>数据源!CK45</f>
        <v>2.0007407407407408E-2</v>
      </c>
      <c r="I13" s="2">
        <f>数据源!CL45</f>
        <v>200</v>
      </c>
      <c r="J13" s="3">
        <f t="shared" si="2"/>
        <v>6</v>
      </c>
      <c r="K13" s="3">
        <f t="shared" si="3"/>
        <v>12</v>
      </c>
      <c r="L13" s="3" t="str">
        <f t="shared" si="4"/>
        <v>部件</v>
      </c>
      <c r="M13" s="3">
        <f t="shared" ca="1" si="5"/>
        <v>91201</v>
      </c>
      <c r="N13" s="3" t="str">
        <f t="shared" ca="1" si="8"/>
        <v>51111,52111,53111,91001,91003,91005,91101,91103,91105,91201</v>
      </c>
      <c r="O13" s="3" t="str">
        <f t="shared" si="9"/>
        <v>1054,1054,1054,200,200,200,200,200,200,200</v>
      </c>
      <c r="P13" s="1" t="str">
        <f t="shared" si="10"/>
        <v>(17,24),(17,24),(17,24),(6,12),(6,12),(6,12),(6,12),(6,12),(6,12),(6,12)</v>
      </c>
      <c r="Q13" s="3" t="str">
        <f>IF(D13="坦克碎片",VLOOKUP(C13,道具信息!$N$2:$O$291,2,FALSE)&amp;"碎片",VLOOKUP(C13,道具信息!$N$2:$O$291,2,FALSE))</f>
        <v>T1部件</v>
      </c>
      <c r="R13" s="3">
        <f t="shared" si="0"/>
        <v>1805</v>
      </c>
      <c r="S13" s="11">
        <f t="shared" si="1"/>
        <v>0.36299999999999999</v>
      </c>
      <c r="T13" s="3" t="str">
        <f>VLOOKUP(Q13,道具信息!$Q$3:$S$20,2,FALSE)</f>
        <v>CHEST_ITEM_TYPE_T1_PART</v>
      </c>
      <c r="U13" s="3" t="str">
        <f>IF(COUNTIF(U$4:U12,T13)=0,T13,"")</f>
        <v/>
      </c>
      <c r="V13" s="3" t="str">
        <f t="shared" si="11"/>
        <v>CHEST_ITEM_TYPE_T1_SHARD,CHEST_ITEM_TYPE_T1_PART</v>
      </c>
      <c r="W13" s="13" t="str">
        <f t="shared" si="6"/>
        <v/>
      </c>
      <c r="X13" s="3" t="str">
        <f t="shared" si="7"/>
        <v/>
      </c>
      <c r="Y13" s="3" t="str">
        <f t="shared" si="12"/>
        <v>63.7%,36.3%</v>
      </c>
    </row>
    <row r="14" spans="2:25" x14ac:dyDescent="0.3">
      <c r="B14" s="2">
        <f>数据源!CE46</f>
        <v>1</v>
      </c>
      <c r="C14" s="2" t="str">
        <f>数据源!CF46</f>
        <v>T1HP3</v>
      </c>
      <c r="D14" s="2" t="str">
        <f>数据源!CG46</f>
        <v>部件</v>
      </c>
      <c r="E14" s="2">
        <f>数据源!CH46</f>
        <v>50</v>
      </c>
      <c r="F14" s="2">
        <f>数据源!CI46</f>
        <v>9</v>
      </c>
      <c r="G14" s="2">
        <f>数据源!CJ46</f>
        <v>3.6999999999999998E-2</v>
      </c>
      <c r="H14" s="2">
        <f>数据源!CK46</f>
        <v>2.0007407407407408E-2</v>
      </c>
      <c r="I14" s="2">
        <f>数据源!CL46</f>
        <v>200</v>
      </c>
      <c r="J14" s="3">
        <f t="shared" si="2"/>
        <v>6</v>
      </c>
      <c r="K14" s="3">
        <f t="shared" si="3"/>
        <v>12</v>
      </c>
      <c r="L14" s="3" t="str">
        <f t="shared" si="4"/>
        <v>部件</v>
      </c>
      <c r="M14" s="3">
        <f t="shared" ca="1" si="5"/>
        <v>91203</v>
      </c>
      <c r="N14" s="3" t="str">
        <f t="shared" ca="1" si="8"/>
        <v>51111,52111,53111,91001,91003,91005,91101,91103,91105,91201,91203</v>
      </c>
      <c r="O14" s="3" t="str">
        <f t="shared" si="9"/>
        <v>1054,1054,1054,200,200,200,200,200,200,200,200</v>
      </c>
      <c r="P14" s="1" t="str">
        <f t="shared" si="10"/>
        <v>(17,24),(17,24),(17,24),(6,12),(6,12),(6,12),(6,12),(6,12),(6,12),(6,12),(6,12)</v>
      </c>
      <c r="Q14" s="3" t="str">
        <f>IF(D14="坦克碎片",VLOOKUP(C14,道具信息!$N$2:$O$291,2,FALSE)&amp;"碎片",VLOOKUP(C14,道具信息!$N$2:$O$291,2,FALSE))</f>
        <v>T1部件</v>
      </c>
      <c r="R14" s="3">
        <f t="shared" si="0"/>
        <v>1805</v>
      </c>
      <c r="S14" s="11">
        <f t="shared" si="1"/>
        <v>0.36299999999999999</v>
      </c>
      <c r="T14" s="3" t="str">
        <f>VLOOKUP(Q14,道具信息!$Q$3:$S$20,2,FALSE)</f>
        <v>CHEST_ITEM_TYPE_T1_PART</v>
      </c>
      <c r="U14" s="3" t="str">
        <f>IF(COUNTIF(U$4:U13,T14)=0,T14,"")</f>
        <v/>
      </c>
      <c r="V14" s="3" t="str">
        <f t="shared" si="11"/>
        <v>CHEST_ITEM_TYPE_T1_SHARD,CHEST_ITEM_TYPE_T1_PART</v>
      </c>
      <c r="W14" s="13" t="str">
        <f t="shared" si="6"/>
        <v/>
      </c>
      <c r="X14" s="3" t="str">
        <f t="shared" si="7"/>
        <v/>
      </c>
      <c r="Y14" s="3" t="str">
        <f t="shared" si="12"/>
        <v>63.7%,36.3%</v>
      </c>
    </row>
    <row r="15" spans="2:25" x14ac:dyDescent="0.3">
      <c r="B15" s="2">
        <f>数据源!CE47</f>
        <v>1</v>
      </c>
      <c r="C15" s="2" t="str">
        <f>数据源!CF47</f>
        <v>T1HP5</v>
      </c>
      <c r="D15" s="2" t="str">
        <f>数据源!CG47</f>
        <v>部件</v>
      </c>
      <c r="E15" s="2">
        <f>数据源!CH47</f>
        <v>50</v>
      </c>
      <c r="F15" s="2">
        <f>数据源!CI47</f>
        <v>9</v>
      </c>
      <c r="G15" s="2">
        <f>数据源!CJ47</f>
        <v>3.7999999999999999E-2</v>
      </c>
      <c r="H15" s="2">
        <f>数据源!CK47</f>
        <v>2.0548148148148145E-2</v>
      </c>
      <c r="I15" s="2">
        <f>数据源!CL47</f>
        <v>205</v>
      </c>
      <c r="J15" s="3">
        <f t="shared" si="2"/>
        <v>6</v>
      </c>
      <c r="K15" s="3">
        <f t="shared" si="3"/>
        <v>12</v>
      </c>
      <c r="L15" s="3" t="str">
        <f t="shared" si="4"/>
        <v>部件</v>
      </c>
      <c r="M15" s="3">
        <f t="shared" ca="1" si="5"/>
        <v>91205</v>
      </c>
      <c r="N15" s="3" t="str">
        <f t="shared" ca="1" si="8"/>
        <v>51111,52111,53111,91001,91003,91005,91101,91103,91105,91201,91203,91205</v>
      </c>
      <c r="O15" s="3" t="str">
        <f t="shared" si="9"/>
        <v>1054,1054,1054,200,200,200,200,200,200,200,200,205</v>
      </c>
      <c r="P15" s="1" t="str">
        <f t="shared" si="10"/>
        <v>(17,24),(17,24),(17,24),(6,12),(6,12),(6,12),(6,12),(6,12),(6,12),(6,12),(6,12),(6,12)</v>
      </c>
      <c r="Q15" s="3" t="str">
        <f>IF(D15="坦克碎片",VLOOKUP(C15,道具信息!$N$2:$O$291,2,FALSE)&amp;"碎片",VLOOKUP(C15,道具信息!$N$2:$O$291,2,FALSE))</f>
        <v>T1部件</v>
      </c>
      <c r="R15" s="3">
        <f t="shared" si="0"/>
        <v>1805</v>
      </c>
      <c r="S15" s="11">
        <f t="shared" si="1"/>
        <v>0.36299999999999999</v>
      </c>
      <c r="T15" s="3" t="str">
        <f>VLOOKUP(Q15,道具信息!$Q$3:$S$20,2,FALSE)</f>
        <v>CHEST_ITEM_TYPE_T1_PART</v>
      </c>
      <c r="U15" s="3" t="str">
        <f>IF(COUNTIF(U$4:U14,T15)=0,T15,"")</f>
        <v/>
      </c>
      <c r="V15" s="3" t="str">
        <f t="shared" si="11"/>
        <v>CHEST_ITEM_TYPE_T1_SHARD,CHEST_ITEM_TYPE_T1_PART</v>
      </c>
      <c r="W15" s="13" t="str">
        <f t="shared" si="6"/>
        <v/>
      </c>
      <c r="X15" s="3" t="str">
        <f t="shared" si="7"/>
        <v/>
      </c>
      <c r="Y15" s="3" t="str">
        <f t="shared" si="12"/>
        <v>63.7%,36.3%</v>
      </c>
    </row>
    <row r="16" spans="2:25" x14ac:dyDescent="0.3">
      <c r="N16" s="3" t="str">
        <f ca="1">"["&amp;N15&amp;"]"</f>
        <v>[51111,52111,53111,91001,91003,91005,91101,91103,91105,91201,91203,91205]</v>
      </c>
      <c r="O16" s="3" t="str">
        <f>"["&amp;O15&amp;"]"</f>
        <v>[1054,1054,1054,200,200,200,200,200,200,200,200,205]</v>
      </c>
      <c r="P16" s="3" t="str">
        <f>"["&amp;P15&amp;"]"</f>
        <v>[(17,24),(17,24),(17,24),(6,12),(6,12),(6,12),(6,12),(6,12),(6,12),(6,12),(6,12),(6,12)]</v>
      </c>
      <c r="V16" s="3" t="str">
        <f>"["&amp;V15&amp;"]"</f>
        <v>[CHEST_ITEM_TYPE_T1_SHARD,CHEST_ITEM_TYPE_T1_PART]</v>
      </c>
      <c r="Y16" s="3" t="str">
        <f>"["&amp;Y15&amp;"]"</f>
        <v>[63.7%,36.3%]</v>
      </c>
    </row>
    <row r="18" spans="2:25" x14ac:dyDescent="0.3">
      <c r="B18" s="2" t="str">
        <f>数据源!CE50</f>
        <v>联赛等级</v>
      </c>
      <c r="C18" s="2" t="str">
        <f>数据源!CF50</f>
        <v>道具名称</v>
      </c>
      <c r="D18" s="2" t="str">
        <f>数据源!CG50</f>
        <v>对应大类</v>
      </c>
      <c r="E18" s="2" t="str">
        <f>数据源!CH50</f>
        <v>道具价值</v>
      </c>
      <c r="F18" s="2" t="str">
        <f>数据源!CI50</f>
        <v>抽取个数</v>
      </c>
      <c r="G18" s="2" t="str">
        <f>数据源!CJ50</f>
        <v>价值比例</v>
      </c>
      <c r="H18" s="2" t="str">
        <f>数据源!CK50</f>
        <v>产出概率</v>
      </c>
      <c r="I18" s="2" t="str">
        <f>数据源!CL50</f>
        <v>权重值</v>
      </c>
      <c r="J18" s="7" t="s">
        <v>234</v>
      </c>
      <c r="K18" s="7" t="s">
        <v>235</v>
      </c>
      <c r="L18" s="3" t="s">
        <v>222</v>
      </c>
      <c r="M18" s="3" t="s">
        <v>152</v>
      </c>
      <c r="N18" s="3" t="s">
        <v>224</v>
      </c>
      <c r="O18" s="3" t="s">
        <v>225</v>
      </c>
      <c r="P18" s="3" t="s">
        <v>226</v>
      </c>
      <c r="Q18" s="8" t="s">
        <v>244</v>
      </c>
      <c r="R18" s="8" t="s">
        <v>245</v>
      </c>
      <c r="S18" s="8" t="s">
        <v>246</v>
      </c>
    </row>
    <row r="19" spans="2:25" x14ac:dyDescent="0.3">
      <c r="B19" s="2">
        <f>数据源!CE51</f>
        <v>2</v>
      </c>
      <c r="C19" s="2" t="str">
        <f>数据源!CF51</f>
        <v>二号</v>
      </c>
      <c r="D19" s="2" t="str">
        <f>数据源!CG51</f>
        <v>坦克</v>
      </c>
      <c r="E19" s="2">
        <f>数据源!CH51</f>
        <v>250</v>
      </c>
      <c r="F19" s="2">
        <f>数据源!CI51</f>
        <v>2</v>
      </c>
      <c r="G19" s="2">
        <f>数据源!CJ51</f>
        <v>0.14799999999999999</v>
      </c>
      <c r="H19" s="2">
        <f>数据源!CK51</f>
        <v>7.2026666666666669E-2</v>
      </c>
      <c r="I19" s="2">
        <f>数据源!CL51</f>
        <v>720</v>
      </c>
      <c r="J19" s="3">
        <f>ROUNDUP(IF(F19&gt;1,F19-ROUNDDOWN(SQRT(F19),0),F19),0)</f>
        <v>1</v>
      </c>
      <c r="K19" s="3">
        <f>F19*2-J19</f>
        <v>3</v>
      </c>
      <c r="L19" s="3" t="str">
        <f>RIGHT(D19,2)</f>
        <v>坦克</v>
      </c>
      <c r="M19" s="3">
        <f ca="1">IF(OR(L19="坦克",L19="碎片"),VLOOKUP(C19,INDIRECT("坦克ID"),MATCH(L19&amp;"ID",INDIRECT("坦克标头"),0),FALSE),VLOOKUP(C19,INDIRECT(L19&amp;"ID"),2,FALSE))</f>
        <v>11211</v>
      </c>
      <c r="N19" s="3">
        <f ca="1">M19</f>
        <v>11211</v>
      </c>
      <c r="O19" s="3">
        <f>I19</f>
        <v>720</v>
      </c>
      <c r="P19" s="1" t="str">
        <f>"("&amp;J19&amp;","&amp;K19&amp;")"</f>
        <v>(1,3)</v>
      </c>
      <c r="Q19" s="3" t="str">
        <f>IF(D19="坦克碎片",VLOOKUP(C19,道具信息!$N$2:$O$291,2,FALSE)&amp;"碎片",VLOOKUP(C19,道具信息!$N$2:$O$291,2,FALSE))</f>
        <v>T2坦克</v>
      </c>
      <c r="R19" s="3">
        <f t="shared" ref="R19:R45" si="13">SUMIFS(I$3:I$445,Q$3:Q$445,Q19,B$3:B$445,B19)</f>
        <v>2160</v>
      </c>
      <c r="S19" s="11">
        <f t="shared" ref="S19:S45" si="14">ROUND(R19/SUMIF(B$3:B$445,B19,I$3:I$445),3)</f>
        <v>0.433</v>
      </c>
      <c r="T19" s="3" t="str">
        <f>VLOOKUP(Q19,道具信息!$Q$3:$S$20,2,FALSE)</f>
        <v>CHEST_ITEM_TYPE_T2_TANK</v>
      </c>
      <c r="U19" s="3" t="str">
        <f>T19</f>
        <v>CHEST_ITEM_TYPE_T2_TANK</v>
      </c>
      <c r="V19" s="3" t="str">
        <f>U19</f>
        <v>CHEST_ITEM_TYPE_T2_TANK</v>
      </c>
      <c r="W19" s="13">
        <f>IF(U19&lt;&gt;"",ROUND(S19*100%,3),"")</f>
        <v>0.433</v>
      </c>
      <c r="X19" s="3" t="str">
        <f>TEXT(W19,"0.0%")</f>
        <v>43.3%</v>
      </c>
      <c r="Y19" s="3" t="str">
        <f>X19</f>
        <v>43.3%</v>
      </c>
    </row>
    <row r="20" spans="2:25" x14ac:dyDescent="0.3">
      <c r="B20" s="2">
        <f>数据源!CE52</f>
        <v>2</v>
      </c>
      <c r="C20" s="2" t="str">
        <f>数据源!CF52</f>
        <v>T-34</v>
      </c>
      <c r="D20" s="2" t="str">
        <f>数据源!CG52</f>
        <v>坦克</v>
      </c>
      <c r="E20" s="2">
        <f>数据源!CH52</f>
        <v>250</v>
      </c>
      <c r="F20" s="2">
        <f>数据源!CI52</f>
        <v>2</v>
      </c>
      <c r="G20" s="2">
        <f>数据源!CJ52</f>
        <v>0.14799999999999999</v>
      </c>
      <c r="H20" s="2">
        <f>数据源!CK52</f>
        <v>7.2026666666666669E-2</v>
      </c>
      <c r="I20" s="2">
        <f>数据源!CL52</f>
        <v>720</v>
      </c>
      <c r="J20" s="3">
        <f t="shared" ref="J20:J45" si="15">ROUNDUP(IF(F20&gt;1,F20-ROUNDDOWN(SQRT(F20),0),F20),0)</f>
        <v>1</v>
      </c>
      <c r="K20" s="3">
        <f t="shared" ref="K20:K45" si="16">F20*2-J20</f>
        <v>3</v>
      </c>
      <c r="L20" s="3" t="str">
        <f t="shared" ref="L20:L45" si="17">RIGHT(D20,2)</f>
        <v>坦克</v>
      </c>
      <c r="M20" s="3">
        <f t="shared" ref="M20:M45" ca="1" si="18">IF(OR(L20="坦克",L20="碎片"),VLOOKUP(C20,INDIRECT("坦克ID"),MATCH(L20&amp;"ID",INDIRECT("坦克标头"),0),FALSE),VLOOKUP(C20,INDIRECT(L20&amp;"ID"),2,FALSE))</f>
        <v>12211</v>
      </c>
      <c r="N20" s="3" t="str">
        <f ca="1">N19&amp;","&amp;M20</f>
        <v>11211,12211</v>
      </c>
      <c r="O20" s="3" t="str">
        <f>O19&amp;","&amp;I20</f>
        <v>720,720</v>
      </c>
      <c r="P20" s="1" t="str">
        <f>P19&amp;","&amp;"("&amp;J20&amp;","&amp;K20&amp;")"</f>
        <v>(1,3),(1,3)</v>
      </c>
      <c r="Q20" s="3" t="str">
        <f>IF(D20="坦克碎片",VLOOKUP(C20,道具信息!$N$2:$O$291,2,FALSE)&amp;"碎片",VLOOKUP(C20,道具信息!$N$2:$O$291,2,FALSE))</f>
        <v>T2坦克</v>
      </c>
      <c r="R20" s="3">
        <f t="shared" si="13"/>
        <v>2160</v>
      </c>
      <c r="S20" s="11">
        <f t="shared" si="14"/>
        <v>0.433</v>
      </c>
      <c r="T20" s="3" t="str">
        <f>VLOOKUP(Q20,道具信息!$Q$3:$S$20,2,FALSE)</f>
        <v>CHEST_ITEM_TYPE_T2_TANK</v>
      </c>
      <c r="U20" s="3" t="str">
        <f>IF(COUNTIF(U$19:U19,T20)=0,T20,"")</f>
        <v/>
      </c>
      <c r="V20" s="3" t="str">
        <f>IF(U20&lt;&gt;"",V19&amp;","&amp;U20,V19)</f>
        <v>CHEST_ITEM_TYPE_T2_TANK</v>
      </c>
      <c r="W20" s="13" t="str">
        <f t="shared" ref="W20:W45" si="19">IF(U20&lt;&gt;"",ROUND(S20*100%,3),"")</f>
        <v/>
      </c>
      <c r="X20" s="3" t="str">
        <f t="shared" ref="X20:X45" si="20">TEXT(W20,"0.0%")</f>
        <v/>
      </c>
      <c r="Y20" s="3" t="str">
        <f>IF(X20&lt;&gt;"",Y19&amp;","&amp;X20,Y19)</f>
        <v>43.3%</v>
      </c>
    </row>
    <row r="21" spans="2:25" x14ac:dyDescent="0.3">
      <c r="B21" s="2">
        <f>数据源!CE53</f>
        <v>2</v>
      </c>
      <c r="C21" s="2" t="str">
        <f>数据源!CF53</f>
        <v>KV-1</v>
      </c>
      <c r="D21" s="2" t="str">
        <f>数据源!CG53</f>
        <v>坦克</v>
      </c>
      <c r="E21" s="2">
        <f>数据源!CH53</f>
        <v>250</v>
      </c>
      <c r="F21" s="2">
        <f>数据源!CI53</f>
        <v>2</v>
      </c>
      <c r="G21" s="2">
        <f>数据源!CJ53</f>
        <v>0.14799999999999999</v>
      </c>
      <c r="H21" s="2">
        <f>数据源!CK53</f>
        <v>7.2026666666666669E-2</v>
      </c>
      <c r="I21" s="2">
        <f>数据源!CL53</f>
        <v>720</v>
      </c>
      <c r="J21" s="3">
        <f t="shared" si="15"/>
        <v>1</v>
      </c>
      <c r="K21" s="3">
        <f t="shared" si="16"/>
        <v>3</v>
      </c>
      <c r="L21" s="3" t="str">
        <f t="shared" si="17"/>
        <v>坦克</v>
      </c>
      <c r="M21" s="3">
        <f t="shared" ca="1" si="18"/>
        <v>13211</v>
      </c>
      <c r="N21" s="3" t="str">
        <f t="shared" ref="N21:N45" ca="1" si="21">N20&amp;","&amp;M21</f>
        <v>11211,12211,13211</v>
      </c>
      <c r="O21" s="3" t="str">
        <f t="shared" ref="O21:O45" si="22">O20&amp;","&amp;I21</f>
        <v>720,720,720</v>
      </c>
      <c r="P21" s="1" t="str">
        <f t="shared" ref="P21:P45" si="23">P20&amp;","&amp;"("&amp;J21&amp;","&amp;K21&amp;")"</f>
        <v>(1,3),(1,3),(1,3)</v>
      </c>
      <c r="Q21" s="3" t="str">
        <f>IF(D21="坦克碎片",VLOOKUP(C21,道具信息!$N$2:$O$291,2,FALSE)&amp;"碎片",VLOOKUP(C21,道具信息!$N$2:$O$291,2,FALSE))</f>
        <v>T2坦克</v>
      </c>
      <c r="R21" s="3">
        <f t="shared" si="13"/>
        <v>2160</v>
      </c>
      <c r="S21" s="11">
        <f t="shared" si="14"/>
        <v>0.433</v>
      </c>
      <c r="T21" s="3" t="str">
        <f>VLOOKUP(Q21,道具信息!$Q$3:$S$20,2,FALSE)</f>
        <v>CHEST_ITEM_TYPE_T2_TANK</v>
      </c>
      <c r="U21" s="3" t="str">
        <f>IF(COUNTIF(U$19:U20,T21)=0,T21,"")</f>
        <v/>
      </c>
      <c r="V21" s="3" t="str">
        <f t="shared" ref="V21:V45" si="24">IF(U21&lt;&gt;"",V20&amp;","&amp;U21,V20)</f>
        <v>CHEST_ITEM_TYPE_T2_TANK</v>
      </c>
      <c r="W21" s="13" t="str">
        <f t="shared" si="19"/>
        <v/>
      </c>
      <c r="X21" s="3" t="str">
        <f t="shared" si="20"/>
        <v/>
      </c>
      <c r="Y21" s="3" t="str">
        <f t="shared" ref="Y21:Y45" si="25">IF(X21&lt;&gt;"",Y20&amp;","&amp;X21,Y20)</f>
        <v>43.3%</v>
      </c>
    </row>
    <row r="22" spans="2:25" x14ac:dyDescent="0.3">
      <c r="B22" s="2">
        <f>数据源!CE54</f>
        <v>2</v>
      </c>
      <c r="C22" s="2" t="str">
        <f>数据源!CF54</f>
        <v>雷诺FT</v>
      </c>
      <c r="D22" s="2" t="str">
        <f>数据源!CG54</f>
        <v>坦克碎片</v>
      </c>
      <c r="E22" s="2">
        <f>数据源!CH54</f>
        <v>22.5</v>
      </c>
      <c r="F22" s="2">
        <f>数据源!CI54</f>
        <v>25</v>
      </c>
      <c r="G22" s="2">
        <f>数据源!CJ54</f>
        <v>3.6999999999999998E-2</v>
      </c>
      <c r="H22" s="2">
        <f>数据源!CK54</f>
        <v>1.6005925925925927E-2</v>
      </c>
      <c r="I22" s="2">
        <f>数据源!CL54</f>
        <v>160</v>
      </c>
      <c r="J22" s="3">
        <f t="shared" si="15"/>
        <v>20</v>
      </c>
      <c r="K22" s="3">
        <f t="shared" si="16"/>
        <v>30</v>
      </c>
      <c r="L22" s="3" t="str">
        <f t="shared" si="17"/>
        <v>碎片</v>
      </c>
      <c r="M22" s="3">
        <f t="shared" ca="1" si="18"/>
        <v>51111</v>
      </c>
      <c r="N22" s="3" t="str">
        <f t="shared" ca="1" si="21"/>
        <v>11211,12211,13211,51111</v>
      </c>
      <c r="O22" s="3" t="str">
        <f t="shared" si="22"/>
        <v>720,720,720,160</v>
      </c>
      <c r="P22" s="1" t="str">
        <f t="shared" si="23"/>
        <v>(1,3),(1,3),(1,3),(20,30)</v>
      </c>
      <c r="Q22" s="3" t="str">
        <f>IF(D22="坦克碎片",VLOOKUP(C22,道具信息!$N$2:$O$291,2,FALSE)&amp;"碎片",VLOOKUP(C22,道具信息!$N$2:$O$291,2,FALSE))</f>
        <v>T1坦克碎片</v>
      </c>
      <c r="R22" s="3">
        <f t="shared" si="13"/>
        <v>480</v>
      </c>
      <c r="S22" s="11">
        <f t="shared" si="14"/>
        <v>9.6000000000000002E-2</v>
      </c>
      <c r="T22" s="3" t="str">
        <f>VLOOKUP(Q22,道具信息!$Q$3:$S$20,2,FALSE)</f>
        <v>CHEST_ITEM_TYPE_T1_SHARD</v>
      </c>
      <c r="U22" s="3" t="str">
        <f>IF(COUNTIF(U$19:U21,T22)=0,T22,"")</f>
        <v>CHEST_ITEM_TYPE_T1_SHARD</v>
      </c>
      <c r="V22" s="3" t="str">
        <f t="shared" si="24"/>
        <v>CHEST_ITEM_TYPE_T2_TANK,CHEST_ITEM_TYPE_T1_SHARD</v>
      </c>
      <c r="W22" s="13">
        <f t="shared" si="19"/>
        <v>9.6000000000000002E-2</v>
      </c>
      <c r="X22" s="3" t="str">
        <f t="shared" si="20"/>
        <v>9.6%</v>
      </c>
      <c r="Y22" s="3" t="str">
        <f t="shared" si="25"/>
        <v>43.3%,9.6%</v>
      </c>
    </row>
    <row r="23" spans="2:25" x14ac:dyDescent="0.3">
      <c r="B23" s="2">
        <f>数据源!CE55</f>
        <v>2</v>
      </c>
      <c r="C23" s="2" t="str">
        <f>数据源!CF55</f>
        <v>Stuart</v>
      </c>
      <c r="D23" s="2" t="str">
        <f>数据源!CG55</f>
        <v>坦克碎片</v>
      </c>
      <c r="E23" s="2">
        <f>数据源!CH55</f>
        <v>22.5</v>
      </c>
      <c r="F23" s="2">
        <f>数据源!CI55</f>
        <v>25</v>
      </c>
      <c r="G23" s="2">
        <f>数据源!CJ55</f>
        <v>3.6999999999999998E-2</v>
      </c>
      <c r="H23" s="2">
        <f>数据源!CK55</f>
        <v>1.6005925925925927E-2</v>
      </c>
      <c r="I23" s="2">
        <f>数据源!CL55</f>
        <v>160</v>
      </c>
      <c r="J23" s="3">
        <f t="shared" si="15"/>
        <v>20</v>
      </c>
      <c r="K23" s="3">
        <f t="shared" si="16"/>
        <v>30</v>
      </c>
      <c r="L23" s="3" t="str">
        <f t="shared" si="17"/>
        <v>碎片</v>
      </c>
      <c r="M23" s="3">
        <f t="shared" ca="1" si="18"/>
        <v>52111</v>
      </c>
      <c r="N23" s="3" t="str">
        <f t="shared" ca="1" si="21"/>
        <v>11211,12211,13211,51111,52111</v>
      </c>
      <c r="O23" s="3" t="str">
        <f t="shared" si="22"/>
        <v>720,720,720,160,160</v>
      </c>
      <c r="P23" s="1" t="str">
        <f t="shared" si="23"/>
        <v>(1,3),(1,3),(1,3),(20,30),(20,30)</v>
      </c>
      <c r="Q23" s="3" t="str">
        <f>IF(D23="坦克碎片",VLOOKUP(C23,道具信息!$N$2:$O$291,2,FALSE)&amp;"碎片",VLOOKUP(C23,道具信息!$N$2:$O$291,2,FALSE))</f>
        <v>T1坦克碎片</v>
      </c>
      <c r="R23" s="3">
        <f t="shared" si="13"/>
        <v>480</v>
      </c>
      <c r="S23" s="11">
        <f t="shared" si="14"/>
        <v>9.6000000000000002E-2</v>
      </c>
      <c r="T23" s="3" t="str">
        <f>VLOOKUP(Q23,道具信息!$Q$3:$S$20,2,FALSE)</f>
        <v>CHEST_ITEM_TYPE_T1_SHARD</v>
      </c>
      <c r="U23" s="3" t="str">
        <f>IF(COUNTIF(U$19:U22,T23)=0,T23,"")</f>
        <v/>
      </c>
      <c r="V23" s="3" t="str">
        <f t="shared" si="24"/>
        <v>CHEST_ITEM_TYPE_T2_TANK,CHEST_ITEM_TYPE_T1_SHARD</v>
      </c>
      <c r="W23" s="13" t="str">
        <f t="shared" si="19"/>
        <v/>
      </c>
      <c r="X23" s="3" t="str">
        <f t="shared" si="20"/>
        <v/>
      </c>
      <c r="Y23" s="3" t="str">
        <f t="shared" si="25"/>
        <v>43.3%,9.6%</v>
      </c>
    </row>
    <row r="24" spans="2:25" x14ac:dyDescent="0.3">
      <c r="B24" s="2">
        <f>数据源!CE56</f>
        <v>2</v>
      </c>
      <c r="C24" s="2" t="str">
        <f>数据源!CF56</f>
        <v>B-1</v>
      </c>
      <c r="D24" s="2" t="str">
        <f>数据源!CG56</f>
        <v>坦克碎片</v>
      </c>
      <c r="E24" s="2">
        <f>数据源!CH56</f>
        <v>22.5</v>
      </c>
      <c r="F24" s="2">
        <f>数据源!CI56</f>
        <v>25</v>
      </c>
      <c r="G24" s="2">
        <f>数据源!CJ56</f>
        <v>3.6999999999999998E-2</v>
      </c>
      <c r="H24" s="2">
        <f>数据源!CK56</f>
        <v>1.6005925925925927E-2</v>
      </c>
      <c r="I24" s="2">
        <f>数据源!CL56</f>
        <v>160</v>
      </c>
      <c r="J24" s="3">
        <f t="shared" si="15"/>
        <v>20</v>
      </c>
      <c r="K24" s="3">
        <f t="shared" si="16"/>
        <v>30</v>
      </c>
      <c r="L24" s="3" t="str">
        <f t="shared" si="17"/>
        <v>碎片</v>
      </c>
      <c r="M24" s="3">
        <f t="shared" ca="1" si="18"/>
        <v>53111</v>
      </c>
      <c r="N24" s="3" t="str">
        <f t="shared" ca="1" si="21"/>
        <v>11211,12211,13211,51111,52111,53111</v>
      </c>
      <c r="O24" s="3" t="str">
        <f t="shared" si="22"/>
        <v>720,720,720,160,160,160</v>
      </c>
      <c r="P24" s="1" t="str">
        <f t="shared" si="23"/>
        <v>(1,3),(1,3),(1,3),(20,30),(20,30),(20,30)</v>
      </c>
      <c r="Q24" s="3" t="str">
        <f>IF(D24="坦克碎片",VLOOKUP(C24,道具信息!$N$2:$O$291,2,FALSE)&amp;"碎片",VLOOKUP(C24,道具信息!$N$2:$O$291,2,FALSE))</f>
        <v>T1坦克碎片</v>
      </c>
      <c r="R24" s="3">
        <f t="shared" si="13"/>
        <v>480</v>
      </c>
      <c r="S24" s="11">
        <f t="shared" si="14"/>
        <v>9.6000000000000002E-2</v>
      </c>
      <c r="T24" s="3" t="str">
        <f>VLOOKUP(Q24,道具信息!$Q$3:$S$20,2,FALSE)</f>
        <v>CHEST_ITEM_TYPE_T1_SHARD</v>
      </c>
      <c r="U24" s="3" t="str">
        <f>IF(COUNTIF(U$19:U23,T24)=0,T24,"")</f>
        <v/>
      </c>
      <c r="V24" s="3" t="str">
        <f t="shared" si="24"/>
        <v>CHEST_ITEM_TYPE_T2_TANK,CHEST_ITEM_TYPE_T1_SHARD</v>
      </c>
      <c r="W24" s="13" t="str">
        <f t="shared" si="19"/>
        <v/>
      </c>
      <c r="X24" s="3" t="str">
        <f t="shared" si="20"/>
        <v/>
      </c>
      <c r="Y24" s="3" t="str">
        <f t="shared" si="25"/>
        <v>43.3%,9.6%</v>
      </c>
    </row>
    <row r="25" spans="2:25" x14ac:dyDescent="0.3">
      <c r="B25" s="2">
        <f>数据源!CE57</f>
        <v>2</v>
      </c>
      <c r="C25" s="2" t="str">
        <f>数据源!CF57</f>
        <v>二号</v>
      </c>
      <c r="D25" s="2" t="str">
        <f>数据源!CG57</f>
        <v>坦克碎片</v>
      </c>
      <c r="E25" s="2">
        <f>数据源!CH57</f>
        <v>25</v>
      </c>
      <c r="F25" s="2">
        <f>数据源!CI57</f>
        <v>20</v>
      </c>
      <c r="G25" s="2">
        <f>数据源!CJ57</f>
        <v>3.6999999999999998E-2</v>
      </c>
      <c r="H25" s="2">
        <f>数据源!CK57</f>
        <v>1.8006666666666667E-2</v>
      </c>
      <c r="I25" s="2">
        <f>数据源!CL57</f>
        <v>180</v>
      </c>
      <c r="J25" s="3">
        <f t="shared" si="15"/>
        <v>16</v>
      </c>
      <c r="K25" s="3">
        <f t="shared" si="16"/>
        <v>24</v>
      </c>
      <c r="L25" s="3" t="str">
        <f t="shared" si="17"/>
        <v>碎片</v>
      </c>
      <c r="M25" s="3">
        <f t="shared" ca="1" si="18"/>
        <v>51211</v>
      </c>
      <c r="N25" s="3" t="str">
        <f t="shared" ca="1" si="21"/>
        <v>11211,12211,13211,51111,52111,53111,51211</v>
      </c>
      <c r="O25" s="3" t="str">
        <f t="shared" si="22"/>
        <v>720,720,720,160,160,160,180</v>
      </c>
      <c r="P25" s="1" t="str">
        <f t="shared" si="23"/>
        <v>(1,3),(1,3),(1,3),(20,30),(20,30),(20,30),(16,24)</v>
      </c>
      <c r="Q25" s="3" t="str">
        <f>IF(D25="坦克碎片",VLOOKUP(C25,道具信息!$N$2:$O$291,2,FALSE)&amp;"碎片",VLOOKUP(C25,道具信息!$N$2:$O$291,2,FALSE))</f>
        <v>T2坦克碎片</v>
      </c>
      <c r="R25" s="3">
        <f t="shared" si="13"/>
        <v>540</v>
      </c>
      <c r="S25" s="11">
        <f t="shared" si="14"/>
        <v>0.108</v>
      </c>
      <c r="T25" s="3" t="str">
        <f>VLOOKUP(Q25,道具信息!$Q$3:$S$20,2,FALSE)</f>
        <v>CHEST_ITEM_TYPE_T2_SHARD</v>
      </c>
      <c r="U25" s="3" t="str">
        <f>IF(COUNTIF(U$19:U24,T25)=0,T25,"")</f>
        <v>CHEST_ITEM_TYPE_T2_SHARD</v>
      </c>
      <c r="V25" s="3" t="str">
        <f t="shared" si="24"/>
        <v>CHEST_ITEM_TYPE_T2_TANK,CHEST_ITEM_TYPE_T1_SHARD,CHEST_ITEM_TYPE_T2_SHARD</v>
      </c>
      <c r="W25" s="13">
        <f t="shared" si="19"/>
        <v>0.108</v>
      </c>
      <c r="X25" s="3" t="str">
        <f t="shared" si="20"/>
        <v>10.8%</v>
      </c>
      <c r="Y25" s="3" t="str">
        <f t="shared" si="25"/>
        <v>43.3%,9.6%,10.8%</v>
      </c>
    </row>
    <row r="26" spans="2:25" x14ac:dyDescent="0.3">
      <c r="B26" s="2">
        <f>数据源!CE58</f>
        <v>2</v>
      </c>
      <c r="C26" s="2" t="str">
        <f>数据源!CF58</f>
        <v>T-34</v>
      </c>
      <c r="D26" s="2" t="str">
        <f>数据源!CG58</f>
        <v>坦克碎片</v>
      </c>
      <c r="E26" s="2">
        <f>数据源!CH58</f>
        <v>25</v>
      </c>
      <c r="F26" s="2">
        <f>数据源!CI58</f>
        <v>20</v>
      </c>
      <c r="G26" s="2">
        <f>数据源!CJ58</f>
        <v>3.6999999999999998E-2</v>
      </c>
      <c r="H26" s="2">
        <f>数据源!CK58</f>
        <v>1.8006666666666667E-2</v>
      </c>
      <c r="I26" s="2">
        <f>数据源!CL58</f>
        <v>180</v>
      </c>
      <c r="J26" s="3">
        <f t="shared" si="15"/>
        <v>16</v>
      </c>
      <c r="K26" s="3">
        <f t="shared" si="16"/>
        <v>24</v>
      </c>
      <c r="L26" s="3" t="str">
        <f t="shared" si="17"/>
        <v>碎片</v>
      </c>
      <c r="M26" s="3">
        <f t="shared" ca="1" si="18"/>
        <v>52211</v>
      </c>
      <c r="N26" s="3" t="str">
        <f t="shared" ca="1" si="21"/>
        <v>11211,12211,13211,51111,52111,53111,51211,52211</v>
      </c>
      <c r="O26" s="3" t="str">
        <f t="shared" si="22"/>
        <v>720,720,720,160,160,160,180,180</v>
      </c>
      <c r="P26" s="1" t="str">
        <f t="shared" si="23"/>
        <v>(1,3),(1,3),(1,3),(20,30),(20,30),(20,30),(16,24),(16,24)</v>
      </c>
      <c r="Q26" s="3" t="str">
        <f>IF(D26="坦克碎片",VLOOKUP(C26,道具信息!$N$2:$O$291,2,FALSE)&amp;"碎片",VLOOKUP(C26,道具信息!$N$2:$O$291,2,FALSE))</f>
        <v>T2坦克碎片</v>
      </c>
      <c r="R26" s="3">
        <f t="shared" si="13"/>
        <v>540</v>
      </c>
      <c r="S26" s="11">
        <f t="shared" si="14"/>
        <v>0.108</v>
      </c>
      <c r="T26" s="3" t="str">
        <f>VLOOKUP(Q26,道具信息!$Q$3:$S$20,2,FALSE)</f>
        <v>CHEST_ITEM_TYPE_T2_SHARD</v>
      </c>
      <c r="U26" s="3" t="str">
        <f>IF(COUNTIF(U$19:U25,T26)=0,T26,"")</f>
        <v/>
      </c>
      <c r="V26" s="3" t="str">
        <f t="shared" si="24"/>
        <v>CHEST_ITEM_TYPE_T2_TANK,CHEST_ITEM_TYPE_T1_SHARD,CHEST_ITEM_TYPE_T2_SHARD</v>
      </c>
      <c r="W26" s="13" t="str">
        <f t="shared" si="19"/>
        <v/>
      </c>
      <c r="X26" s="3" t="str">
        <f t="shared" si="20"/>
        <v/>
      </c>
      <c r="Y26" s="3" t="str">
        <f t="shared" si="25"/>
        <v>43.3%,9.6%,10.8%</v>
      </c>
    </row>
    <row r="27" spans="2:25" x14ac:dyDescent="0.3">
      <c r="B27" s="2">
        <f>数据源!CE59</f>
        <v>2</v>
      </c>
      <c r="C27" s="2" t="str">
        <f>数据源!CF59</f>
        <v>KV-1</v>
      </c>
      <c r="D27" s="2" t="str">
        <f>数据源!CG59</f>
        <v>坦克碎片</v>
      </c>
      <c r="E27" s="2">
        <f>数据源!CH59</f>
        <v>25</v>
      </c>
      <c r="F27" s="2">
        <f>数据源!CI59</f>
        <v>20</v>
      </c>
      <c r="G27" s="2">
        <f>数据源!CJ59</f>
        <v>3.6999999999999998E-2</v>
      </c>
      <c r="H27" s="2">
        <f>数据源!CK59</f>
        <v>1.8006666666666667E-2</v>
      </c>
      <c r="I27" s="2">
        <f>数据源!CL59</f>
        <v>180</v>
      </c>
      <c r="J27" s="3">
        <f t="shared" si="15"/>
        <v>16</v>
      </c>
      <c r="K27" s="3">
        <f t="shared" si="16"/>
        <v>24</v>
      </c>
      <c r="L27" s="3" t="str">
        <f t="shared" si="17"/>
        <v>碎片</v>
      </c>
      <c r="M27" s="3">
        <f t="shared" ca="1" si="18"/>
        <v>53211</v>
      </c>
      <c r="N27" s="3" t="str">
        <f t="shared" ca="1" si="21"/>
        <v>11211,12211,13211,51111,52111,53111,51211,52211,53211</v>
      </c>
      <c r="O27" s="3" t="str">
        <f t="shared" si="22"/>
        <v>720,720,720,160,160,160,180,180,180</v>
      </c>
      <c r="P27" s="1" t="str">
        <f t="shared" si="23"/>
        <v>(1,3),(1,3),(1,3),(20,30),(20,30),(20,30),(16,24),(16,24),(16,24)</v>
      </c>
      <c r="Q27" s="3" t="str">
        <f>IF(D27="坦克碎片",VLOOKUP(C27,道具信息!$N$2:$O$291,2,FALSE)&amp;"碎片",VLOOKUP(C27,道具信息!$N$2:$O$291,2,FALSE))</f>
        <v>T2坦克碎片</v>
      </c>
      <c r="R27" s="3">
        <f t="shared" si="13"/>
        <v>540</v>
      </c>
      <c r="S27" s="11">
        <f t="shared" si="14"/>
        <v>0.108</v>
      </c>
      <c r="T27" s="3" t="str">
        <f>VLOOKUP(Q27,道具信息!$Q$3:$S$20,2,FALSE)</f>
        <v>CHEST_ITEM_TYPE_T2_SHARD</v>
      </c>
      <c r="U27" s="3" t="str">
        <f>IF(COUNTIF(U$19:U26,T27)=0,T27,"")</f>
        <v/>
      </c>
      <c r="V27" s="3" t="str">
        <f t="shared" si="24"/>
        <v>CHEST_ITEM_TYPE_T2_TANK,CHEST_ITEM_TYPE_T1_SHARD,CHEST_ITEM_TYPE_T2_SHARD</v>
      </c>
      <c r="W27" s="13" t="str">
        <f t="shared" si="19"/>
        <v/>
      </c>
      <c r="X27" s="3" t="str">
        <f t="shared" si="20"/>
        <v/>
      </c>
      <c r="Y27" s="3" t="str">
        <f t="shared" si="25"/>
        <v>43.3%,9.6%,10.8%</v>
      </c>
    </row>
    <row r="28" spans="2:25" x14ac:dyDescent="0.3">
      <c r="B28" s="2">
        <f>数据源!CE60</f>
        <v>2</v>
      </c>
      <c r="C28" s="2" t="str">
        <f>数据源!CF60</f>
        <v>T1LP1</v>
      </c>
      <c r="D28" s="2" t="str">
        <f>数据源!CG60</f>
        <v>部件</v>
      </c>
      <c r="E28" s="2">
        <f>数据源!CH60</f>
        <v>45</v>
      </c>
      <c r="F28" s="2">
        <f>数据源!CI60</f>
        <v>10</v>
      </c>
      <c r="G28" s="2">
        <f>数据源!CJ60</f>
        <v>1.9E-2</v>
      </c>
      <c r="H28" s="2">
        <f>数据源!CK60</f>
        <v>1.0274074074074073E-2</v>
      </c>
      <c r="I28" s="2">
        <f>数据源!CL60</f>
        <v>103</v>
      </c>
      <c r="J28" s="3">
        <f t="shared" si="15"/>
        <v>7</v>
      </c>
      <c r="K28" s="3">
        <f t="shared" si="16"/>
        <v>13</v>
      </c>
      <c r="L28" s="3" t="str">
        <f t="shared" si="17"/>
        <v>部件</v>
      </c>
      <c r="M28" s="3">
        <f t="shared" ca="1" si="18"/>
        <v>91001</v>
      </c>
      <c r="N28" s="3" t="str">
        <f t="shared" ca="1" si="21"/>
        <v>11211,12211,13211,51111,52111,53111,51211,52211,53211,91001</v>
      </c>
      <c r="O28" s="3" t="str">
        <f t="shared" si="22"/>
        <v>720,720,720,160,160,160,180,180,180,103</v>
      </c>
      <c r="P28" s="1" t="str">
        <f t="shared" si="23"/>
        <v>(1,3),(1,3),(1,3),(20,30),(20,30),(20,30),(16,24),(16,24),(16,24),(7,13)</v>
      </c>
      <c r="Q28" s="3" t="str">
        <f>IF(D28="坦克碎片",VLOOKUP(C28,道具信息!$N$2:$O$291,2,FALSE)&amp;"碎片",VLOOKUP(C28,道具信息!$N$2:$O$291,2,FALSE))</f>
        <v>T1部件</v>
      </c>
      <c r="R28" s="3">
        <f t="shared" si="13"/>
        <v>1806</v>
      </c>
      <c r="S28" s="11">
        <f t="shared" si="14"/>
        <v>0.36199999999999999</v>
      </c>
      <c r="T28" s="3" t="str">
        <f>VLOOKUP(Q28,道具信息!$Q$3:$S$20,2,FALSE)</f>
        <v>CHEST_ITEM_TYPE_T1_PART</v>
      </c>
      <c r="U28" s="3" t="str">
        <f>IF(COUNTIF(U$19:U27,T28)=0,T28,"")</f>
        <v>CHEST_ITEM_TYPE_T1_PART</v>
      </c>
      <c r="V28" s="3" t="str">
        <f t="shared" si="24"/>
        <v>CHEST_ITEM_TYPE_T2_TANK,CHEST_ITEM_TYPE_T1_SHARD,CHEST_ITEM_TYPE_T2_SHARD,CHEST_ITEM_TYPE_T1_PART</v>
      </c>
      <c r="W28" s="13">
        <f t="shared" si="19"/>
        <v>0.36199999999999999</v>
      </c>
      <c r="X28" s="3" t="str">
        <f t="shared" si="20"/>
        <v>36.2%</v>
      </c>
      <c r="Y28" s="3" t="str">
        <f t="shared" si="25"/>
        <v>43.3%,9.6%,10.8%,36.2%</v>
      </c>
    </row>
    <row r="29" spans="2:25" x14ac:dyDescent="0.3">
      <c r="B29" s="2">
        <f>数据源!CE61</f>
        <v>2</v>
      </c>
      <c r="C29" s="2" t="str">
        <f>数据源!CF61</f>
        <v>T1LP3</v>
      </c>
      <c r="D29" s="2" t="str">
        <f>数据源!CG61</f>
        <v>部件</v>
      </c>
      <c r="E29" s="2">
        <f>数据源!CH61</f>
        <v>45</v>
      </c>
      <c r="F29" s="2">
        <f>数据源!CI61</f>
        <v>10</v>
      </c>
      <c r="G29" s="2">
        <f>数据源!CJ61</f>
        <v>1.9E-2</v>
      </c>
      <c r="H29" s="2">
        <f>数据源!CK61</f>
        <v>1.0274074074074073E-2</v>
      </c>
      <c r="I29" s="2">
        <f>数据源!CL61</f>
        <v>103</v>
      </c>
      <c r="J29" s="3">
        <f t="shared" si="15"/>
        <v>7</v>
      </c>
      <c r="K29" s="3">
        <f t="shared" si="16"/>
        <v>13</v>
      </c>
      <c r="L29" s="3" t="str">
        <f t="shared" si="17"/>
        <v>部件</v>
      </c>
      <c r="M29" s="3">
        <f t="shared" ca="1" si="18"/>
        <v>91003</v>
      </c>
      <c r="N29" s="3" t="str">
        <f t="shared" ca="1" si="21"/>
        <v>11211,12211,13211,51111,52111,53111,51211,52211,53211,91001,91003</v>
      </c>
      <c r="O29" s="3" t="str">
        <f t="shared" si="22"/>
        <v>720,720,720,160,160,160,180,180,180,103,103</v>
      </c>
      <c r="P29" s="1" t="str">
        <f t="shared" si="23"/>
        <v>(1,3),(1,3),(1,3),(20,30),(20,30),(20,30),(16,24),(16,24),(16,24),(7,13),(7,13)</v>
      </c>
      <c r="Q29" s="3" t="str">
        <f>IF(D29="坦克碎片",VLOOKUP(C29,道具信息!$N$2:$O$291,2,FALSE)&amp;"碎片",VLOOKUP(C29,道具信息!$N$2:$O$291,2,FALSE))</f>
        <v>T1部件</v>
      </c>
      <c r="R29" s="3">
        <f t="shared" si="13"/>
        <v>1806</v>
      </c>
      <c r="S29" s="11">
        <f t="shared" si="14"/>
        <v>0.36199999999999999</v>
      </c>
      <c r="T29" s="3" t="str">
        <f>VLOOKUP(Q29,道具信息!$Q$3:$S$20,2,FALSE)</f>
        <v>CHEST_ITEM_TYPE_T1_PART</v>
      </c>
      <c r="U29" s="3" t="str">
        <f>IF(COUNTIF(U$19:U28,T29)=0,T29,"")</f>
        <v/>
      </c>
      <c r="V29" s="3" t="str">
        <f t="shared" si="24"/>
        <v>CHEST_ITEM_TYPE_T2_TANK,CHEST_ITEM_TYPE_T1_SHARD,CHEST_ITEM_TYPE_T2_SHARD,CHEST_ITEM_TYPE_T1_PART</v>
      </c>
      <c r="W29" s="13" t="str">
        <f t="shared" si="19"/>
        <v/>
      </c>
      <c r="X29" s="3" t="str">
        <f t="shared" si="20"/>
        <v/>
      </c>
      <c r="Y29" s="3" t="str">
        <f t="shared" si="25"/>
        <v>43.3%,9.6%,10.8%,36.2%</v>
      </c>
    </row>
    <row r="30" spans="2:25" x14ac:dyDescent="0.3">
      <c r="B30" s="2">
        <f>数据源!CE62</f>
        <v>2</v>
      </c>
      <c r="C30" s="2" t="str">
        <f>数据源!CF62</f>
        <v>T1LP5</v>
      </c>
      <c r="D30" s="2" t="str">
        <f>数据源!CG62</f>
        <v>部件</v>
      </c>
      <c r="E30" s="2">
        <f>数据源!CH62</f>
        <v>45</v>
      </c>
      <c r="F30" s="2">
        <f>数据源!CI62</f>
        <v>10</v>
      </c>
      <c r="G30" s="2">
        <f>数据源!CJ62</f>
        <v>1.9E-2</v>
      </c>
      <c r="H30" s="2">
        <f>数据源!CK62</f>
        <v>1.0274074074074073E-2</v>
      </c>
      <c r="I30" s="2">
        <f>数据源!CL62</f>
        <v>103</v>
      </c>
      <c r="J30" s="3">
        <f t="shared" si="15"/>
        <v>7</v>
      </c>
      <c r="K30" s="3">
        <f t="shared" si="16"/>
        <v>13</v>
      </c>
      <c r="L30" s="3" t="str">
        <f t="shared" si="17"/>
        <v>部件</v>
      </c>
      <c r="M30" s="3">
        <f t="shared" ca="1" si="18"/>
        <v>91005</v>
      </c>
      <c r="N30" s="3" t="str">
        <f t="shared" ca="1" si="21"/>
        <v>11211,12211,13211,51111,52111,53111,51211,52211,53211,91001,91003,91005</v>
      </c>
      <c r="O30" s="3" t="str">
        <f t="shared" si="22"/>
        <v>720,720,720,160,160,160,180,180,180,103,103,103</v>
      </c>
      <c r="P30" s="1" t="str">
        <f t="shared" si="23"/>
        <v>(1,3),(1,3),(1,3),(20,30),(20,30),(20,30),(16,24),(16,24),(16,24),(7,13),(7,13),(7,13)</v>
      </c>
      <c r="Q30" s="3" t="str">
        <f>IF(D30="坦克碎片",VLOOKUP(C30,道具信息!$N$2:$O$291,2,FALSE)&amp;"碎片",VLOOKUP(C30,道具信息!$N$2:$O$291,2,FALSE))</f>
        <v>T1部件</v>
      </c>
      <c r="R30" s="3">
        <f t="shared" si="13"/>
        <v>1806</v>
      </c>
      <c r="S30" s="11">
        <f t="shared" si="14"/>
        <v>0.36199999999999999</v>
      </c>
      <c r="T30" s="3" t="str">
        <f>VLOOKUP(Q30,道具信息!$Q$3:$S$20,2,FALSE)</f>
        <v>CHEST_ITEM_TYPE_T1_PART</v>
      </c>
      <c r="U30" s="3" t="str">
        <f>IF(COUNTIF(U$19:U29,T30)=0,T30,"")</f>
        <v/>
      </c>
      <c r="V30" s="3" t="str">
        <f t="shared" si="24"/>
        <v>CHEST_ITEM_TYPE_T2_TANK,CHEST_ITEM_TYPE_T1_SHARD,CHEST_ITEM_TYPE_T2_SHARD,CHEST_ITEM_TYPE_T1_PART</v>
      </c>
      <c r="W30" s="13" t="str">
        <f t="shared" si="19"/>
        <v/>
      </c>
      <c r="X30" s="3" t="str">
        <f t="shared" si="20"/>
        <v/>
      </c>
      <c r="Y30" s="3" t="str">
        <f t="shared" si="25"/>
        <v>43.3%,9.6%,10.8%,36.2%</v>
      </c>
    </row>
    <row r="31" spans="2:25" x14ac:dyDescent="0.3">
      <c r="B31" s="2">
        <f>数据源!CE63</f>
        <v>2</v>
      </c>
      <c r="C31" s="2" t="str">
        <f>数据源!CF63</f>
        <v>T1MP1</v>
      </c>
      <c r="D31" s="2" t="str">
        <f>数据源!CG63</f>
        <v>部件</v>
      </c>
      <c r="E31" s="2">
        <f>数据源!CH63</f>
        <v>45</v>
      </c>
      <c r="F31" s="2">
        <f>数据源!CI63</f>
        <v>10</v>
      </c>
      <c r="G31" s="2">
        <f>数据源!CJ63</f>
        <v>1.9E-2</v>
      </c>
      <c r="H31" s="2">
        <f>数据源!CK63</f>
        <v>1.0274074074074073E-2</v>
      </c>
      <c r="I31" s="2">
        <f>数据源!CL63</f>
        <v>103</v>
      </c>
      <c r="J31" s="3">
        <f t="shared" si="15"/>
        <v>7</v>
      </c>
      <c r="K31" s="3">
        <f t="shared" si="16"/>
        <v>13</v>
      </c>
      <c r="L31" s="3" t="str">
        <f t="shared" si="17"/>
        <v>部件</v>
      </c>
      <c r="M31" s="3">
        <f t="shared" ca="1" si="18"/>
        <v>91101</v>
      </c>
      <c r="N31" s="3" t="str">
        <f t="shared" ca="1" si="21"/>
        <v>11211,12211,13211,51111,52111,53111,51211,52211,53211,91001,91003,91005,91101</v>
      </c>
      <c r="O31" s="3" t="str">
        <f t="shared" si="22"/>
        <v>720,720,720,160,160,160,180,180,180,103,103,103,103</v>
      </c>
      <c r="P31" s="1" t="str">
        <f t="shared" si="23"/>
        <v>(1,3),(1,3),(1,3),(20,30),(20,30),(20,30),(16,24),(16,24),(16,24),(7,13),(7,13),(7,13),(7,13)</v>
      </c>
      <c r="Q31" s="3" t="str">
        <f>IF(D31="坦克碎片",VLOOKUP(C31,道具信息!$N$2:$O$291,2,FALSE)&amp;"碎片",VLOOKUP(C31,道具信息!$N$2:$O$291,2,FALSE))</f>
        <v>T1部件</v>
      </c>
      <c r="R31" s="3">
        <f t="shared" si="13"/>
        <v>1806</v>
      </c>
      <c r="S31" s="11">
        <f t="shared" si="14"/>
        <v>0.36199999999999999</v>
      </c>
      <c r="T31" s="3" t="str">
        <f>VLOOKUP(Q31,道具信息!$Q$3:$S$20,2,FALSE)</f>
        <v>CHEST_ITEM_TYPE_T1_PART</v>
      </c>
      <c r="U31" s="3" t="str">
        <f>IF(COUNTIF(U$19:U30,T31)=0,T31,"")</f>
        <v/>
      </c>
      <c r="V31" s="3" t="str">
        <f t="shared" si="24"/>
        <v>CHEST_ITEM_TYPE_T2_TANK,CHEST_ITEM_TYPE_T1_SHARD,CHEST_ITEM_TYPE_T2_SHARD,CHEST_ITEM_TYPE_T1_PART</v>
      </c>
      <c r="W31" s="13" t="str">
        <f t="shared" si="19"/>
        <v/>
      </c>
      <c r="X31" s="3" t="str">
        <f t="shared" si="20"/>
        <v/>
      </c>
      <c r="Y31" s="3" t="str">
        <f t="shared" si="25"/>
        <v>43.3%,9.6%,10.8%,36.2%</v>
      </c>
    </row>
    <row r="32" spans="2:25" x14ac:dyDescent="0.3">
      <c r="B32" s="2">
        <f>数据源!CE64</f>
        <v>2</v>
      </c>
      <c r="C32" s="2" t="str">
        <f>数据源!CF64</f>
        <v>T1MP3</v>
      </c>
      <c r="D32" s="2" t="str">
        <f>数据源!CG64</f>
        <v>部件</v>
      </c>
      <c r="E32" s="2">
        <f>数据源!CH64</f>
        <v>45</v>
      </c>
      <c r="F32" s="2">
        <f>数据源!CI64</f>
        <v>10</v>
      </c>
      <c r="G32" s="2">
        <f>数据源!CJ64</f>
        <v>1.9E-2</v>
      </c>
      <c r="H32" s="2">
        <f>数据源!CK64</f>
        <v>1.0274074074074073E-2</v>
      </c>
      <c r="I32" s="2">
        <f>数据源!CL64</f>
        <v>103</v>
      </c>
      <c r="J32" s="3">
        <f t="shared" si="15"/>
        <v>7</v>
      </c>
      <c r="K32" s="3">
        <f t="shared" si="16"/>
        <v>13</v>
      </c>
      <c r="L32" s="3" t="str">
        <f t="shared" si="17"/>
        <v>部件</v>
      </c>
      <c r="M32" s="3">
        <f t="shared" ca="1" si="18"/>
        <v>91103</v>
      </c>
      <c r="N32" s="3" t="str">
        <f t="shared" ca="1" si="21"/>
        <v>11211,12211,13211,51111,52111,53111,51211,52211,53211,91001,91003,91005,91101,91103</v>
      </c>
      <c r="O32" s="3" t="str">
        <f t="shared" si="22"/>
        <v>720,720,720,160,160,160,180,180,180,103,103,103,103,103</v>
      </c>
      <c r="P32" s="1" t="str">
        <f t="shared" si="23"/>
        <v>(1,3),(1,3),(1,3),(20,30),(20,30),(20,30),(16,24),(16,24),(16,24),(7,13),(7,13),(7,13),(7,13),(7,13)</v>
      </c>
      <c r="Q32" s="3" t="str">
        <f>IF(D32="坦克碎片",VLOOKUP(C32,道具信息!$N$2:$O$291,2,FALSE)&amp;"碎片",VLOOKUP(C32,道具信息!$N$2:$O$291,2,FALSE))</f>
        <v>T1部件</v>
      </c>
      <c r="R32" s="3">
        <f t="shared" si="13"/>
        <v>1806</v>
      </c>
      <c r="S32" s="11">
        <f t="shared" si="14"/>
        <v>0.36199999999999999</v>
      </c>
      <c r="T32" s="3" t="str">
        <f>VLOOKUP(Q32,道具信息!$Q$3:$S$20,2,FALSE)</f>
        <v>CHEST_ITEM_TYPE_T1_PART</v>
      </c>
      <c r="U32" s="3" t="str">
        <f>IF(COUNTIF(U$19:U31,T32)=0,T32,"")</f>
        <v/>
      </c>
      <c r="V32" s="3" t="str">
        <f t="shared" si="24"/>
        <v>CHEST_ITEM_TYPE_T2_TANK,CHEST_ITEM_TYPE_T1_SHARD,CHEST_ITEM_TYPE_T2_SHARD,CHEST_ITEM_TYPE_T1_PART</v>
      </c>
      <c r="W32" s="13" t="str">
        <f t="shared" si="19"/>
        <v/>
      </c>
      <c r="X32" s="3" t="str">
        <f t="shared" si="20"/>
        <v/>
      </c>
      <c r="Y32" s="3" t="str">
        <f t="shared" si="25"/>
        <v>43.3%,9.6%,10.8%,36.2%</v>
      </c>
    </row>
    <row r="33" spans="2:25" x14ac:dyDescent="0.3">
      <c r="B33" s="2">
        <f>数据源!CE65</f>
        <v>2</v>
      </c>
      <c r="C33" s="2" t="str">
        <f>数据源!CF65</f>
        <v>T1MP5</v>
      </c>
      <c r="D33" s="2" t="str">
        <f>数据源!CG65</f>
        <v>部件</v>
      </c>
      <c r="E33" s="2">
        <f>数据源!CH65</f>
        <v>45</v>
      </c>
      <c r="F33" s="2">
        <f>数据源!CI65</f>
        <v>10</v>
      </c>
      <c r="G33" s="2">
        <f>数据源!CJ65</f>
        <v>1.9E-2</v>
      </c>
      <c r="H33" s="2">
        <f>数据源!CK65</f>
        <v>1.0274074074074073E-2</v>
      </c>
      <c r="I33" s="2">
        <f>数据源!CL65</f>
        <v>103</v>
      </c>
      <c r="J33" s="3">
        <f t="shared" si="15"/>
        <v>7</v>
      </c>
      <c r="K33" s="3">
        <f t="shared" si="16"/>
        <v>13</v>
      </c>
      <c r="L33" s="3" t="str">
        <f t="shared" si="17"/>
        <v>部件</v>
      </c>
      <c r="M33" s="3">
        <f t="shared" ca="1" si="18"/>
        <v>91105</v>
      </c>
      <c r="N33" s="3" t="str">
        <f t="shared" ca="1" si="21"/>
        <v>11211,12211,13211,51111,52111,53111,51211,52211,53211,91001,91003,91005,91101,91103,91105</v>
      </c>
      <c r="O33" s="3" t="str">
        <f t="shared" si="22"/>
        <v>720,720,720,160,160,160,180,180,180,103,103,103,103,103,103</v>
      </c>
      <c r="P33" s="1" t="str">
        <f t="shared" si="23"/>
        <v>(1,3),(1,3),(1,3),(20,30),(20,30),(20,30),(16,24),(16,24),(16,24),(7,13),(7,13),(7,13),(7,13),(7,13),(7,13)</v>
      </c>
      <c r="Q33" s="3" t="str">
        <f>IF(D33="坦克碎片",VLOOKUP(C33,道具信息!$N$2:$O$291,2,FALSE)&amp;"碎片",VLOOKUP(C33,道具信息!$N$2:$O$291,2,FALSE))</f>
        <v>T1部件</v>
      </c>
      <c r="R33" s="3">
        <f t="shared" si="13"/>
        <v>1806</v>
      </c>
      <c r="S33" s="11">
        <f t="shared" si="14"/>
        <v>0.36199999999999999</v>
      </c>
      <c r="T33" s="3" t="str">
        <f>VLOOKUP(Q33,道具信息!$Q$3:$S$20,2,FALSE)</f>
        <v>CHEST_ITEM_TYPE_T1_PART</v>
      </c>
      <c r="U33" s="3" t="str">
        <f>IF(COUNTIF(U$19:U32,T33)=0,T33,"")</f>
        <v/>
      </c>
      <c r="V33" s="3" t="str">
        <f t="shared" si="24"/>
        <v>CHEST_ITEM_TYPE_T2_TANK,CHEST_ITEM_TYPE_T1_SHARD,CHEST_ITEM_TYPE_T2_SHARD,CHEST_ITEM_TYPE_T1_PART</v>
      </c>
      <c r="W33" s="13" t="str">
        <f t="shared" si="19"/>
        <v/>
      </c>
      <c r="X33" s="3" t="str">
        <f t="shared" si="20"/>
        <v/>
      </c>
      <c r="Y33" s="3" t="str">
        <f t="shared" si="25"/>
        <v>43.3%,9.6%,10.8%,36.2%</v>
      </c>
    </row>
    <row r="34" spans="2:25" x14ac:dyDescent="0.3">
      <c r="B34" s="2">
        <f>数据源!CE66</f>
        <v>2</v>
      </c>
      <c r="C34" s="2" t="str">
        <f>数据源!CF66</f>
        <v>T1HP1</v>
      </c>
      <c r="D34" s="2" t="str">
        <f>数据源!CG66</f>
        <v>部件</v>
      </c>
      <c r="E34" s="2">
        <f>数据源!CH66</f>
        <v>45</v>
      </c>
      <c r="F34" s="2">
        <f>数据源!CI66</f>
        <v>10</v>
      </c>
      <c r="G34" s="2">
        <f>数据源!CJ66</f>
        <v>1.9E-2</v>
      </c>
      <c r="H34" s="2">
        <f>数据源!CK66</f>
        <v>1.0274074074074073E-2</v>
      </c>
      <c r="I34" s="2">
        <f>数据源!CL66</f>
        <v>103</v>
      </c>
      <c r="J34" s="3">
        <f t="shared" si="15"/>
        <v>7</v>
      </c>
      <c r="K34" s="3">
        <f t="shared" si="16"/>
        <v>13</v>
      </c>
      <c r="L34" s="3" t="str">
        <f t="shared" si="17"/>
        <v>部件</v>
      </c>
      <c r="M34" s="3">
        <f t="shared" ca="1" si="18"/>
        <v>91201</v>
      </c>
      <c r="N34" s="3" t="str">
        <f t="shared" ca="1" si="21"/>
        <v>11211,12211,13211,51111,52111,53111,51211,52211,53211,91001,91003,91005,91101,91103,91105,91201</v>
      </c>
      <c r="O34" s="3" t="str">
        <f t="shared" si="22"/>
        <v>720,720,720,160,160,160,180,180,180,103,103,103,103,103,103,103</v>
      </c>
      <c r="P34" s="1" t="str">
        <f t="shared" si="23"/>
        <v>(1,3),(1,3),(1,3),(20,30),(20,30),(20,30),(16,24),(16,24),(16,24),(7,13),(7,13),(7,13),(7,13),(7,13),(7,13),(7,13)</v>
      </c>
      <c r="Q34" s="3" t="str">
        <f>IF(D34="坦克碎片",VLOOKUP(C34,道具信息!$N$2:$O$291,2,FALSE)&amp;"碎片",VLOOKUP(C34,道具信息!$N$2:$O$291,2,FALSE))</f>
        <v>T1部件</v>
      </c>
      <c r="R34" s="3">
        <f t="shared" si="13"/>
        <v>1806</v>
      </c>
      <c r="S34" s="11">
        <f t="shared" si="14"/>
        <v>0.36199999999999999</v>
      </c>
      <c r="T34" s="3" t="str">
        <f>VLOOKUP(Q34,道具信息!$Q$3:$S$20,2,FALSE)</f>
        <v>CHEST_ITEM_TYPE_T1_PART</v>
      </c>
      <c r="U34" s="3" t="str">
        <f>IF(COUNTIF(U$19:U33,T34)=0,T34,"")</f>
        <v/>
      </c>
      <c r="V34" s="3" t="str">
        <f t="shared" si="24"/>
        <v>CHEST_ITEM_TYPE_T2_TANK,CHEST_ITEM_TYPE_T1_SHARD,CHEST_ITEM_TYPE_T2_SHARD,CHEST_ITEM_TYPE_T1_PART</v>
      </c>
      <c r="W34" s="13" t="str">
        <f t="shared" si="19"/>
        <v/>
      </c>
      <c r="X34" s="3" t="str">
        <f t="shared" si="20"/>
        <v/>
      </c>
      <c r="Y34" s="3" t="str">
        <f t="shared" si="25"/>
        <v>43.3%,9.6%,10.8%,36.2%</v>
      </c>
    </row>
    <row r="35" spans="2:25" x14ac:dyDescent="0.3">
      <c r="B35" s="2">
        <f>数据源!CE67</f>
        <v>2</v>
      </c>
      <c r="C35" s="2" t="str">
        <f>数据源!CF67</f>
        <v>T1HP3</v>
      </c>
      <c r="D35" s="2" t="str">
        <f>数据源!CG67</f>
        <v>部件</v>
      </c>
      <c r="E35" s="2">
        <f>数据源!CH67</f>
        <v>45</v>
      </c>
      <c r="F35" s="2">
        <f>数据源!CI67</f>
        <v>10</v>
      </c>
      <c r="G35" s="2">
        <f>数据源!CJ67</f>
        <v>1.9E-2</v>
      </c>
      <c r="H35" s="2">
        <f>数据源!CK67</f>
        <v>1.0274074074074073E-2</v>
      </c>
      <c r="I35" s="2">
        <f>数据源!CL67</f>
        <v>103</v>
      </c>
      <c r="J35" s="3">
        <f t="shared" si="15"/>
        <v>7</v>
      </c>
      <c r="K35" s="3">
        <f t="shared" si="16"/>
        <v>13</v>
      </c>
      <c r="L35" s="3" t="str">
        <f t="shared" si="17"/>
        <v>部件</v>
      </c>
      <c r="M35" s="3">
        <f t="shared" ca="1" si="18"/>
        <v>91203</v>
      </c>
      <c r="N35" s="3" t="str">
        <f t="shared" ca="1" si="21"/>
        <v>11211,12211,13211,51111,52111,53111,51211,52211,53211,91001,91003,91005,91101,91103,91105,91201,91203</v>
      </c>
      <c r="O35" s="3" t="str">
        <f t="shared" si="22"/>
        <v>720,720,720,160,160,160,180,180,180,103,103,103,103,103,103,103,103</v>
      </c>
      <c r="P35" s="1" t="str">
        <f t="shared" si="23"/>
        <v>(1,3),(1,3),(1,3),(20,30),(20,30),(20,30),(16,24),(16,24),(16,24),(7,13),(7,13),(7,13),(7,13),(7,13),(7,13),(7,13),(7,13)</v>
      </c>
      <c r="Q35" s="3" t="str">
        <f>IF(D35="坦克碎片",VLOOKUP(C35,道具信息!$N$2:$O$291,2,FALSE)&amp;"碎片",VLOOKUP(C35,道具信息!$N$2:$O$291,2,FALSE))</f>
        <v>T1部件</v>
      </c>
      <c r="R35" s="3">
        <f t="shared" si="13"/>
        <v>1806</v>
      </c>
      <c r="S35" s="11">
        <f t="shared" si="14"/>
        <v>0.36199999999999999</v>
      </c>
      <c r="T35" s="3" t="str">
        <f>VLOOKUP(Q35,道具信息!$Q$3:$S$20,2,FALSE)</f>
        <v>CHEST_ITEM_TYPE_T1_PART</v>
      </c>
      <c r="U35" s="3" t="str">
        <f>IF(COUNTIF(U$19:U34,T35)=0,T35,"")</f>
        <v/>
      </c>
      <c r="V35" s="3" t="str">
        <f t="shared" si="24"/>
        <v>CHEST_ITEM_TYPE_T2_TANK,CHEST_ITEM_TYPE_T1_SHARD,CHEST_ITEM_TYPE_T2_SHARD,CHEST_ITEM_TYPE_T1_PART</v>
      </c>
      <c r="W35" s="13" t="str">
        <f t="shared" si="19"/>
        <v/>
      </c>
      <c r="X35" s="3" t="str">
        <f t="shared" si="20"/>
        <v/>
      </c>
      <c r="Y35" s="3" t="str">
        <f t="shared" si="25"/>
        <v>43.3%,9.6%,10.8%,36.2%</v>
      </c>
    </row>
    <row r="36" spans="2:25" x14ac:dyDescent="0.3">
      <c r="B36" s="2">
        <f>数据源!CE68</f>
        <v>2</v>
      </c>
      <c r="C36" s="2" t="str">
        <f>数据源!CF68</f>
        <v>T1HP5</v>
      </c>
      <c r="D36" s="2" t="str">
        <f>数据源!CG68</f>
        <v>部件</v>
      </c>
      <c r="E36" s="2">
        <f>数据源!CH68</f>
        <v>45</v>
      </c>
      <c r="F36" s="2">
        <f>数据源!CI68</f>
        <v>10</v>
      </c>
      <c r="G36" s="2">
        <f>数据源!CJ68</f>
        <v>1.9E-2</v>
      </c>
      <c r="H36" s="2">
        <f>数据源!CK68</f>
        <v>1.0274074074074073E-2</v>
      </c>
      <c r="I36" s="2">
        <f>数据源!CL68</f>
        <v>103</v>
      </c>
      <c r="J36" s="3">
        <f t="shared" si="15"/>
        <v>7</v>
      </c>
      <c r="K36" s="3">
        <f t="shared" si="16"/>
        <v>13</v>
      </c>
      <c r="L36" s="3" t="str">
        <f t="shared" si="17"/>
        <v>部件</v>
      </c>
      <c r="M36" s="3">
        <f t="shared" ca="1" si="18"/>
        <v>91205</v>
      </c>
      <c r="N36" s="3" t="str">
        <f t="shared" ca="1" si="21"/>
        <v>11211,12211,13211,51111,52111,53111,51211,52211,53211,91001,91003,91005,91101,91103,91105,91201,91203,91205</v>
      </c>
      <c r="O36" s="3" t="str">
        <f t="shared" si="22"/>
        <v>720,720,720,160,160,160,180,180,180,103,103,103,103,103,103,103,103,103</v>
      </c>
      <c r="P36" s="1" t="str">
        <f t="shared" si="23"/>
        <v>(1,3),(1,3),(1,3),(20,30),(20,30),(20,30),(16,24),(16,24),(16,24),(7,13),(7,13),(7,13),(7,13),(7,13),(7,13),(7,13),(7,13),(7,13)</v>
      </c>
      <c r="Q36" s="3" t="str">
        <f>IF(D36="坦克碎片",VLOOKUP(C36,道具信息!$N$2:$O$291,2,FALSE)&amp;"碎片",VLOOKUP(C36,道具信息!$N$2:$O$291,2,FALSE))</f>
        <v>T1部件</v>
      </c>
      <c r="R36" s="3">
        <f t="shared" si="13"/>
        <v>1806</v>
      </c>
      <c r="S36" s="11">
        <f t="shared" si="14"/>
        <v>0.36199999999999999</v>
      </c>
      <c r="T36" s="3" t="str">
        <f>VLOOKUP(Q36,道具信息!$Q$3:$S$20,2,FALSE)</f>
        <v>CHEST_ITEM_TYPE_T1_PART</v>
      </c>
      <c r="U36" s="3" t="str">
        <f>IF(COUNTIF(U$19:U35,T36)=0,T36,"")</f>
        <v/>
      </c>
      <c r="V36" s="3" t="str">
        <f t="shared" si="24"/>
        <v>CHEST_ITEM_TYPE_T2_TANK,CHEST_ITEM_TYPE_T1_SHARD,CHEST_ITEM_TYPE_T2_SHARD,CHEST_ITEM_TYPE_T1_PART</v>
      </c>
      <c r="W36" s="13" t="str">
        <f t="shared" si="19"/>
        <v/>
      </c>
      <c r="X36" s="3" t="str">
        <f t="shared" si="20"/>
        <v/>
      </c>
      <c r="Y36" s="3" t="str">
        <f t="shared" si="25"/>
        <v>43.3%,9.6%,10.8%,36.2%</v>
      </c>
    </row>
    <row r="37" spans="2:25" x14ac:dyDescent="0.3">
      <c r="B37" s="2">
        <f>数据源!CE69</f>
        <v>2</v>
      </c>
      <c r="C37" s="2" t="str">
        <f>数据源!CF69</f>
        <v>T1LP2</v>
      </c>
      <c r="D37" s="2" t="str">
        <f>数据源!CG69</f>
        <v>部件</v>
      </c>
      <c r="E37" s="2">
        <f>数据源!CH69</f>
        <v>45</v>
      </c>
      <c r="F37" s="2">
        <f>数据源!CI69</f>
        <v>10</v>
      </c>
      <c r="G37" s="2">
        <f>数据源!CJ69</f>
        <v>1.9E-2</v>
      </c>
      <c r="H37" s="2">
        <f>数据源!CK69</f>
        <v>1.0274074074074073E-2</v>
      </c>
      <c r="I37" s="2">
        <f>数据源!CL69</f>
        <v>103</v>
      </c>
      <c r="J37" s="3">
        <f t="shared" si="15"/>
        <v>7</v>
      </c>
      <c r="K37" s="3">
        <f t="shared" si="16"/>
        <v>13</v>
      </c>
      <c r="L37" s="3" t="str">
        <f t="shared" si="17"/>
        <v>部件</v>
      </c>
      <c r="M37" s="3">
        <f t="shared" ca="1" si="18"/>
        <v>91002</v>
      </c>
      <c r="N37" s="3" t="str">
        <f t="shared" ca="1" si="21"/>
        <v>11211,12211,13211,51111,52111,53111,51211,52211,53211,91001,91003,91005,91101,91103,91105,91201,91203,91205,91002</v>
      </c>
      <c r="O37" s="3" t="str">
        <f t="shared" si="22"/>
        <v>720,720,720,160,160,160,180,180,180,103,103,103,103,103,103,103,103,103,103</v>
      </c>
      <c r="P37" s="1" t="str">
        <f t="shared" si="23"/>
        <v>(1,3),(1,3),(1,3),(20,30),(20,30),(20,30),(16,24),(16,24),(16,24),(7,13),(7,13),(7,13),(7,13),(7,13),(7,13),(7,13),(7,13),(7,13),(7,13)</v>
      </c>
      <c r="Q37" s="3" t="str">
        <f>IF(D37="坦克碎片",VLOOKUP(C37,道具信息!$N$2:$O$291,2,FALSE)&amp;"碎片",VLOOKUP(C37,道具信息!$N$2:$O$291,2,FALSE))</f>
        <v>T1部件</v>
      </c>
      <c r="R37" s="3">
        <f t="shared" si="13"/>
        <v>1806</v>
      </c>
      <c r="S37" s="11">
        <f t="shared" si="14"/>
        <v>0.36199999999999999</v>
      </c>
      <c r="T37" s="3" t="str">
        <f>VLOOKUP(Q37,道具信息!$Q$3:$S$20,2,FALSE)</f>
        <v>CHEST_ITEM_TYPE_T1_PART</v>
      </c>
      <c r="U37" s="3" t="str">
        <f>IF(COUNTIF(U$19:U36,T37)=0,T37,"")</f>
        <v/>
      </c>
      <c r="V37" s="3" t="str">
        <f t="shared" si="24"/>
        <v>CHEST_ITEM_TYPE_T2_TANK,CHEST_ITEM_TYPE_T1_SHARD,CHEST_ITEM_TYPE_T2_SHARD,CHEST_ITEM_TYPE_T1_PART</v>
      </c>
      <c r="W37" s="13" t="str">
        <f t="shared" si="19"/>
        <v/>
      </c>
      <c r="X37" s="3" t="str">
        <f t="shared" si="20"/>
        <v/>
      </c>
      <c r="Y37" s="3" t="str">
        <f t="shared" si="25"/>
        <v>43.3%,9.6%,10.8%,36.2%</v>
      </c>
    </row>
    <row r="38" spans="2:25" x14ac:dyDescent="0.3">
      <c r="B38" s="2">
        <f>数据源!CE70</f>
        <v>2</v>
      </c>
      <c r="C38" s="2" t="str">
        <f>数据源!CF70</f>
        <v>T1LP4</v>
      </c>
      <c r="D38" s="2" t="str">
        <f>数据源!CG70</f>
        <v>部件</v>
      </c>
      <c r="E38" s="2">
        <f>数据源!CH70</f>
        <v>45</v>
      </c>
      <c r="F38" s="2">
        <f>数据源!CI70</f>
        <v>10</v>
      </c>
      <c r="G38" s="2">
        <f>数据源!CJ70</f>
        <v>1.7999999999999999E-2</v>
      </c>
      <c r="H38" s="2">
        <f>数据源!CK70</f>
        <v>9.7333333333333334E-3</v>
      </c>
      <c r="I38" s="2">
        <f>数据源!CL70</f>
        <v>97</v>
      </c>
      <c r="J38" s="3">
        <f t="shared" si="15"/>
        <v>7</v>
      </c>
      <c r="K38" s="3">
        <f t="shared" si="16"/>
        <v>13</v>
      </c>
      <c r="L38" s="3" t="str">
        <f t="shared" si="17"/>
        <v>部件</v>
      </c>
      <c r="M38" s="3">
        <f t="shared" ca="1" si="18"/>
        <v>91004</v>
      </c>
      <c r="N38" s="3" t="str">
        <f t="shared" ca="1" si="21"/>
        <v>11211,12211,13211,51111,52111,53111,51211,52211,53211,91001,91003,91005,91101,91103,91105,91201,91203,91205,91002,91004</v>
      </c>
      <c r="O38" s="3" t="str">
        <f t="shared" si="22"/>
        <v>720,720,720,160,160,160,180,180,180,103,103,103,103,103,103,103,103,103,103,97</v>
      </c>
      <c r="P38" s="1" t="str">
        <f t="shared" si="23"/>
        <v>(1,3),(1,3),(1,3),(20,30),(20,30),(20,30),(16,24),(16,24),(16,24),(7,13),(7,13),(7,13),(7,13),(7,13),(7,13),(7,13),(7,13),(7,13),(7,13),(7,13)</v>
      </c>
      <c r="Q38" s="3" t="str">
        <f>IF(D38="坦克碎片",VLOOKUP(C38,道具信息!$N$2:$O$291,2,FALSE)&amp;"碎片",VLOOKUP(C38,道具信息!$N$2:$O$291,2,FALSE))</f>
        <v>T1部件</v>
      </c>
      <c r="R38" s="3">
        <f t="shared" si="13"/>
        <v>1806</v>
      </c>
      <c r="S38" s="11">
        <f t="shared" si="14"/>
        <v>0.36199999999999999</v>
      </c>
      <c r="T38" s="3" t="str">
        <f>VLOOKUP(Q38,道具信息!$Q$3:$S$20,2,FALSE)</f>
        <v>CHEST_ITEM_TYPE_T1_PART</v>
      </c>
      <c r="U38" s="3" t="str">
        <f>IF(COUNTIF(U$19:U37,T38)=0,T38,"")</f>
        <v/>
      </c>
      <c r="V38" s="3" t="str">
        <f t="shared" si="24"/>
        <v>CHEST_ITEM_TYPE_T2_TANK,CHEST_ITEM_TYPE_T1_SHARD,CHEST_ITEM_TYPE_T2_SHARD,CHEST_ITEM_TYPE_T1_PART</v>
      </c>
      <c r="W38" s="13" t="str">
        <f t="shared" si="19"/>
        <v/>
      </c>
      <c r="X38" s="3" t="str">
        <f t="shared" si="20"/>
        <v/>
      </c>
      <c r="Y38" s="3" t="str">
        <f t="shared" si="25"/>
        <v>43.3%,9.6%,10.8%,36.2%</v>
      </c>
    </row>
    <row r="39" spans="2:25" x14ac:dyDescent="0.3">
      <c r="B39" s="2">
        <f>数据源!CE71</f>
        <v>2</v>
      </c>
      <c r="C39" s="2" t="str">
        <f>数据源!CF71</f>
        <v>T1LP6</v>
      </c>
      <c r="D39" s="2" t="str">
        <f>数据源!CG71</f>
        <v>部件</v>
      </c>
      <c r="E39" s="2">
        <f>数据源!CH71</f>
        <v>45</v>
      </c>
      <c r="F39" s="2">
        <f>数据源!CI71</f>
        <v>10</v>
      </c>
      <c r="G39" s="2">
        <f>数据源!CJ71</f>
        <v>1.7999999999999999E-2</v>
      </c>
      <c r="H39" s="2">
        <f>数据源!CK71</f>
        <v>9.7333333333333334E-3</v>
      </c>
      <c r="I39" s="2">
        <f>数据源!CL71</f>
        <v>97</v>
      </c>
      <c r="J39" s="3">
        <f t="shared" si="15"/>
        <v>7</v>
      </c>
      <c r="K39" s="3">
        <f t="shared" si="16"/>
        <v>13</v>
      </c>
      <c r="L39" s="3" t="str">
        <f t="shared" si="17"/>
        <v>部件</v>
      </c>
      <c r="M39" s="3">
        <f t="shared" ca="1" si="18"/>
        <v>91006</v>
      </c>
      <c r="N39" s="3" t="str">
        <f t="shared" ca="1" si="21"/>
        <v>11211,12211,13211,51111,52111,53111,51211,52211,53211,91001,91003,91005,91101,91103,91105,91201,91203,91205,91002,91004,91006</v>
      </c>
      <c r="O39" s="3" t="str">
        <f t="shared" si="22"/>
        <v>720,720,720,160,160,160,180,180,180,103,103,103,103,103,103,103,103,103,103,97,97</v>
      </c>
      <c r="P39" s="1" t="str">
        <f t="shared" si="23"/>
        <v>(1,3),(1,3),(1,3),(20,30),(20,30),(20,30),(16,24),(16,24),(16,24),(7,13),(7,13),(7,13),(7,13),(7,13),(7,13),(7,13),(7,13),(7,13),(7,13),(7,13),(7,13)</v>
      </c>
      <c r="Q39" s="3" t="str">
        <f>IF(D39="坦克碎片",VLOOKUP(C39,道具信息!$N$2:$O$291,2,FALSE)&amp;"碎片",VLOOKUP(C39,道具信息!$N$2:$O$291,2,FALSE))</f>
        <v>T1部件</v>
      </c>
      <c r="R39" s="3">
        <f t="shared" si="13"/>
        <v>1806</v>
      </c>
      <c r="S39" s="11">
        <f t="shared" si="14"/>
        <v>0.36199999999999999</v>
      </c>
      <c r="T39" s="3" t="str">
        <f>VLOOKUP(Q39,道具信息!$Q$3:$S$20,2,FALSE)</f>
        <v>CHEST_ITEM_TYPE_T1_PART</v>
      </c>
      <c r="U39" s="3" t="str">
        <f>IF(COUNTIF(U$19:U38,T39)=0,T39,"")</f>
        <v/>
      </c>
      <c r="V39" s="3" t="str">
        <f t="shared" si="24"/>
        <v>CHEST_ITEM_TYPE_T2_TANK,CHEST_ITEM_TYPE_T1_SHARD,CHEST_ITEM_TYPE_T2_SHARD,CHEST_ITEM_TYPE_T1_PART</v>
      </c>
      <c r="W39" s="13" t="str">
        <f t="shared" si="19"/>
        <v/>
      </c>
      <c r="X39" s="3" t="str">
        <f t="shared" si="20"/>
        <v/>
      </c>
      <c r="Y39" s="3" t="str">
        <f t="shared" si="25"/>
        <v>43.3%,9.6%,10.8%,36.2%</v>
      </c>
    </row>
    <row r="40" spans="2:25" x14ac:dyDescent="0.3">
      <c r="B40" s="2">
        <f>数据源!CE72</f>
        <v>2</v>
      </c>
      <c r="C40" s="2" t="str">
        <f>数据源!CF72</f>
        <v>T1MP2</v>
      </c>
      <c r="D40" s="2" t="str">
        <f>数据源!CG72</f>
        <v>部件</v>
      </c>
      <c r="E40" s="2">
        <f>数据源!CH72</f>
        <v>45</v>
      </c>
      <c r="F40" s="2">
        <f>数据源!CI72</f>
        <v>10</v>
      </c>
      <c r="G40" s="2">
        <f>数据源!CJ72</f>
        <v>1.7999999999999999E-2</v>
      </c>
      <c r="H40" s="2">
        <f>数据源!CK72</f>
        <v>9.7333333333333334E-3</v>
      </c>
      <c r="I40" s="2">
        <f>数据源!CL72</f>
        <v>97</v>
      </c>
      <c r="J40" s="3">
        <f t="shared" si="15"/>
        <v>7</v>
      </c>
      <c r="K40" s="3">
        <f t="shared" si="16"/>
        <v>13</v>
      </c>
      <c r="L40" s="3" t="str">
        <f t="shared" si="17"/>
        <v>部件</v>
      </c>
      <c r="M40" s="3">
        <f t="shared" ca="1" si="18"/>
        <v>91102</v>
      </c>
      <c r="N40" s="3" t="str">
        <f t="shared" ca="1" si="21"/>
        <v>11211,12211,13211,51111,52111,53111,51211,52211,53211,91001,91003,91005,91101,91103,91105,91201,91203,91205,91002,91004,91006,91102</v>
      </c>
      <c r="O40" s="3" t="str">
        <f t="shared" si="22"/>
        <v>720,720,720,160,160,160,180,180,180,103,103,103,103,103,103,103,103,103,103,97,97,97</v>
      </c>
      <c r="P40" s="1" t="str">
        <f t="shared" si="23"/>
        <v>(1,3),(1,3),(1,3),(20,30),(20,30),(20,30),(16,24),(16,24),(16,24),(7,13),(7,13),(7,13),(7,13),(7,13),(7,13),(7,13),(7,13),(7,13),(7,13),(7,13),(7,13),(7,13)</v>
      </c>
      <c r="Q40" s="3" t="str">
        <f>IF(D40="坦克碎片",VLOOKUP(C40,道具信息!$N$2:$O$291,2,FALSE)&amp;"碎片",VLOOKUP(C40,道具信息!$N$2:$O$291,2,FALSE))</f>
        <v>T1部件</v>
      </c>
      <c r="R40" s="3">
        <f t="shared" si="13"/>
        <v>1806</v>
      </c>
      <c r="S40" s="11">
        <f t="shared" si="14"/>
        <v>0.36199999999999999</v>
      </c>
      <c r="T40" s="3" t="str">
        <f>VLOOKUP(Q40,道具信息!$Q$3:$S$20,2,FALSE)</f>
        <v>CHEST_ITEM_TYPE_T1_PART</v>
      </c>
      <c r="U40" s="3" t="str">
        <f>IF(COUNTIF(U$19:U39,T40)=0,T40,"")</f>
        <v/>
      </c>
      <c r="V40" s="3" t="str">
        <f t="shared" si="24"/>
        <v>CHEST_ITEM_TYPE_T2_TANK,CHEST_ITEM_TYPE_T1_SHARD,CHEST_ITEM_TYPE_T2_SHARD,CHEST_ITEM_TYPE_T1_PART</v>
      </c>
      <c r="W40" s="13" t="str">
        <f t="shared" si="19"/>
        <v/>
      </c>
      <c r="X40" s="3" t="str">
        <f t="shared" si="20"/>
        <v/>
      </c>
      <c r="Y40" s="3" t="str">
        <f t="shared" si="25"/>
        <v>43.3%,9.6%,10.8%,36.2%</v>
      </c>
    </row>
    <row r="41" spans="2:25" x14ac:dyDescent="0.3">
      <c r="B41" s="2">
        <f>数据源!CE73</f>
        <v>2</v>
      </c>
      <c r="C41" s="2" t="str">
        <f>数据源!CF73</f>
        <v>T1MP4</v>
      </c>
      <c r="D41" s="2" t="str">
        <f>数据源!CG73</f>
        <v>部件</v>
      </c>
      <c r="E41" s="2">
        <f>数据源!CH73</f>
        <v>45</v>
      </c>
      <c r="F41" s="2">
        <f>数据源!CI73</f>
        <v>10</v>
      </c>
      <c r="G41" s="2">
        <f>数据源!CJ73</f>
        <v>1.7999999999999999E-2</v>
      </c>
      <c r="H41" s="2">
        <f>数据源!CK73</f>
        <v>9.7333333333333334E-3</v>
      </c>
      <c r="I41" s="2">
        <f>数据源!CL73</f>
        <v>97</v>
      </c>
      <c r="J41" s="3">
        <f t="shared" si="15"/>
        <v>7</v>
      </c>
      <c r="K41" s="3">
        <f t="shared" si="16"/>
        <v>13</v>
      </c>
      <c r="L41" s="3" t="str">
        <f t="shared" si="17"/>
        <v>部件</v>
      </c>
      <c r="M41" s="3">
        <f t="shared" ca="1" si="18"/>
        <v>91104</v>
      </c>
      <c r="N41" s="3" t="str">
        <f t="shared" ca="1" si="21"/>
        <v>11211,12211,13211,51111,52111,53111,51211,52211,53211,91001,91003,91005,91101,91103,91105,91201,91203,91205,91002,91004,91006,91102,91104</v>
      </c>
      <c r="O41" s="3" t="str">
        <f t="shared" si="22"/>
        <v>720,720,720,160,160,160,180,180,180,103,103,103,103,103,103,103,103,103,103,97,97,97,97</v>
      </c>
      <c r="P41" s="1" t="str">
        <f t="shared" si="23"/>
        <v>(1,3),(1,3),(1,3),(20,30),(20,30),(20,30),(16,24),(16,24),(16,24),(7,13),(7,13),(7,13),(7,13),(7,13),(7,13),(7,13),(7,13),(7,13),(7,13),(7,13),(7,13),(7,13),(7,13)</v>
      </c>
      <c r="Q41" s="3" t="str">
        <f>IF(D41="坦克碎片",VLOOKUP(C41,道具信息!$N$2:$O$291,2,FALSE)&amp;"碎片",VLOOKUP(C41,道具信息!$N$2:$O$291,2,FALSE))</f>
        <v>T1部件</v>
      </c>
      <c r="R41" s="3">
        <f t="shared" si="13"/>
        <v>1806</v>
      </c>
      <c r="S41" s="11">
        <f t="shared" si="14"/>
        <v>0.36199999999999999</v>
      </c>
      <c r="T41" s="3" t="str">
        <f>VLOOKUP(Q41,道具信息!$Q$3:$S$20,2,FALSE)</f>
        <v>CHEST_ITEM_TYPE_T1_PART</v>
      </c>
      <c r="U41" s="3" t="str">
        <f>IF(COUNTIF(U$19:U40,T41)=0,T41,"")</f>
        <v/>
      </c>
      <c r="V41" s="3" t="str">
        <f t="shared" si="24"/>
        <v>CHEST_ITEM_TYPE_T2_TANK,CHEST_ITEM_TYPE_T1_SHARD,CHEST_ITEM_TYPE_T2_SHARD,CHEST_ITEM_TYPE_T1_PART</v>
      </c>
      <c r="W41" s="13" t="str">
        <f t="shared" si="19"/>
        <v/>
      </c>
      <c r="X41" s="3" t="str">
        <f t="shared" si="20"/>
        <v/>
      </c>
      <c r="Y41" s="3" t="str">
        <f t="shared" si="25"/>
        <v>43.3%,9.6%,10.8%,36.2%</v>
      </c>
    </row>
    <row r="42" spans="2:25" x14ac:dyDescent="0.3">
      <c r="B42" s="2">
        <f>数据源!CE74</f>
        <v>2</v>
      </c>
      <c r="C42" s="2" t="str">
        <f>数据源!CF74</f>
        <v>T1MP6</v>
      </c>
      <c r="D42" s="2" t="str">
        <f>数据源!CG74</f>
        <v>部件</v>
      </c>
      <c r="E42" s="2">
        <f>数据源!CH74</f>
        <v>45</v>
      </c>
      <c r="F42" s="2">
        <f>数据源!CI74</f>
        <v>10</v>
      </c>
      <c r="G42" s="2">
        <f>数据源!CJ74</f>
        <v>1.7999999999999999E-2</v>
      </c>
      <c r="H42" s="2">
        <f>数据源!CK74</f>
        <v>9.7333333333333334E-3</v>
      </c>
      <c r="I42" s="2">
        <f>数据源!CL74</f>
        <v>97</v>
      </c>
      <c r="J42" s="3">
        <f t="shared" si="15"/>
        <v>7</v>
      </c>
      <c r="K42" s="3">
        <f t="shared" si="16"/>
        <v>13</v>
      </c>
      <c r="L42" s="3" t="str">
        <f t="shared" si="17"/>
        <v>部件</v>
      </c>
      <c r="M42" s="3">
        <f t="shared" ca="1" si="18"/>
        <v>91106</v>
      </c>
      <c r="N42" s="3" t="str">
        <f t="shared" ca="1" si="21"/>
        <v>11211,12211,13211,51111,52111,53111,51211,52211,53211,91001,91003,91005,91101,91103,91105,91201,91203,91205,91002,91004,91006,91102,91104,91106</v>
      </c>
      <c r="O42" s="3" t="str">
        <f t="shared" si="22"/>
        <v>720,720,720,160,160,160,180,180,180,103,103,103,103,103,103,103,103,103,103,97,97,97,97,97</v>
      </c>
      <c r="P42" s="1" t="str">
        <f t="shared" si="23"/>
        <v>(1,3),(1,3),(1,3),(20,30),(20,30),(20,30),(16,24),(16,24),(16,24),(7,13),(7,13),(7,13),(7,13),(7,13),(7,13),(7,13),(7,13),(7,13),(7,13),(7,13),(7,13),(7,13),(7,13),(7,13)</v>
      </c>
      <c r="Q42" s="3" t="str">
        <f>IF(D42="坦克碎片",VLOOKUP(C42,道具信息!$N$2:$O$291,2,FALSE)&amp;"碎片",VLOOKUP(C42,道具信息!$N$2:$O$291,2,FALSE))</f>
        <v>T1部件</v>
      </c>
      <c r="R42" s="3">
        <f t="shared" si="13"/>
        <v>1806</v>
      </c>
      <c r="S42" s="11">
        <f t="shared" si="14"/>
        <v>0.36199999999999999</v>
      </c>
      <c r="T42" s="3" t="str">
        <f>VLOOKUP(Q42,道具信息!$Q$3:$S$20,2,FALSE)</f>
        <v>CHEST_ITEM_TYPE_T1_PART</v>
      </c>
      <c r="U42" s="3" t="str">
        <f>IF(COUNTIF(U$19:U41,T42)=0,T42,"")</f>
        <v/>
      </c>
      <c r="V42" s="3" t="str">
        <f t="shared" si="24"/>
        <v>CHEST_ITEM_TYPE_T2_TANK,CHEST_ITEM_TYPE_T1_SHARD,CHEST_ITEM_TYPE_T2_SHARD,CHEST_ITEM_TYPE_T1_PART</v>
      </c>
      <c r="W42" s="13" t="str">
        <f t="shared" si="19"/>
        <v/>
      </c>
      <c r="X42" s="3" t="str">
        <f t="shared" si="20"/>
        <v/>
      </c>
      <c r="Y42" s="3" t="str">
        <f t="shared" si="25"/>
        <v>43.3%,9.6%,10.8%,36.2%</v>
      </c>
    </row>
    <row r="43" spans="2:25" x14ac:dyDescent="0.3">
      <c r="B43" s="2">
        <f>数据源!CE75</f>
        <v>2</v>
      </c>
      <c r="C43" s="2" t="str">
        <f>数据源!CF75</f>
        <v>T1HP2</v>
      </c>
      <c r="D43" s="2" t="str">
        <f>数据源!CG75</f>
        <v>部件</v>
      </c>
      <c r="E43" s="2">
        <f>数据源!CH75</f>
        <v>45</v>
      </c>
      <c r="F43" s="2">
        <f>数据源!CI75</f>
        <v>10</v>
      </c>
      <c r="G43" s="2">
        <f>数据源!CJ75</f>
        <v>1.7999999999999999E-2</v>
      </c>
      <c r="H43" s="2">
        <f>数据源!CK75</f>
        <v>9.7333333333333334E-3</v>
      </c>
      <c r="I43" s="2">
        <f>数据源!CL75</f>
        <v>97</v>
      </c>
      <c r="J43" s="3">
        <f t="shared" si="15"/>
        <v>7</v>
      </c>
      <c r="K43" s="3">
        <f t="shared" si="16"/>
        <v>13</v>
      </c>
      <c r="L43" s="3" t="str">
        <f t="shared" si="17"/>
        <v>部件</v>
      </c>
      <c r="M43" s="3">
        <f t="shared" ca="1" si="18"/>
        <v>91202</v>
      </c>
      <c r="N43" s="3" t="str">
        <f t="shared" ca="1" si="21"/>
        <v>11211,12211,13211,51111,52111,53111,51211,52211,53211,91001,91003,91005,91101,91103,91105,91201,91203,91205,91002,91004,91006,91102,91104,91106,91202</v>
      </c>
      <c r="O43" s="3" t="str">
        <f t="shared" si="22"/>
        <v>720,720,720,160,160,160,180,180,180,103,103,103,103,103,103,103,103,103,103,97,97,97,97,97,97</v>
      </c>
      <c r="P43" s="1" t="str">
        <f t="shared" si="23"/>
        <v>(1,3),(1,3),(1,3),(20,30),(20,30),(20,30),(16,24),(16,24),(16,24),(7,13),(7,13),(7,13),(7,13),(7,13),(7,13),(7,13),(7,13),(7,13),(7,13),(7,13),(7,13),(7,13),(7,13),(7,13),(7,13)</v>
      </c>
      <c r="Q43" s="3" t="str">
        <f>IF(D43="坦克碎片",VLOOKUP(C43,道具信息!$N$2:$O$291,2,FALSE)&amp;"碎片",VLOOKUP(C43,道具信息!$N$2:$O$291,2,FALSE))</f>
        <v>T1部件</v>
      </c>
      <c r="R43" s="3">
        <f t="shared" si="13"/>
        <v>1806</v>
      </c>
      <c r="S43" s="11">
        <f t="shared" si="14"/>
        <v>0.36199999999999999</v>
      </c>
      <c r="T43" s="3" t="str">
        <f>VLOOKUP(Q43,道具信息!$Q$3:$S$20,2,FALSE)</f>
        <v>CHEST_ITEM_TYPE_T1_PART</v>
      </c>
      <c r="U43" s="3" t="str">
        <f>IF(COUNTIF(U$19:U42,T43)=0,T43,"")</f>
        <v/>
      </c>
      <c r="V43" s="3" t="str">
        <f t="shared" si="24"/>
        <v>CHEST_ITEM_TYPE_T2_TANK,CHEST_ITEM_TYPE_T1_SHARD,CHEST_ITEM_TYPE_T2_SHARD,CHEST_ITEM_TYPE_T1_PART</v>
      </c>
      <c r="W43" s="13" t="str">
        <f t="shared" si="19"/>
        <v/>
      </c>
      <c r="X43" s="3" t="str">
        <f t="shared" si="20"/>
        <v/>
      </c>
      <c r="Y43" s="3" t="str">
        <f t="shared" si="25"/>
        <v>43.3%,9.6%,10.8%,36.2%</v>
      </c>
    </row>
    <row r="44" spans="2:25" x14ac:dyDescent="0.3">
      <c r="B44" s="2">
        <f>数据源!CE76</f>
        <v>2</v>
      </c>
      <c r="C44" s="2" t="str">
        <f>数据源!CF76</f>
        <v>T1HP4</v>
      </c>
      <c r="D44" s="2" t="str">
        <f>数据源!CG76</f>
        <v>部件</v>
      </c>
      <c r="E44" s="2">
        <f>数据源!CH76</f>
        <v>45</v>
      </c>
      <c r="F44" s="2">
        <f>数据源!CI76</f>
        <v>10</v>
      </c>
      <c r="G44" s="2">
        <f>数据源!CJ76</f>
        <v>1.7999999999999999E-2</v>
      </c>
      <c r="H44" s="2">
        <f>数据源!CK76</f>
        <v>9.7333333333333334E-3</v>
      </c>
      <c r="I44" s="2">
        <f>数据源!CL76</f>
        <v>97</v>
      </c>
      <c r="J44" s="3">
        <f t="shared" si="15"/>
        <v>7</v>
      </c>
      <c r="K44" s="3">
        <f t="shared" si="16"/>
        <v>13</v>
      </c>
      <c r="L44" s="3" t="str">
        <f t="shared" si="17"/>
        <v>部件</v>
      </c>
      <c r="M44" s="3">
        <f t="shared" ca="1" si="18"/>
        <v>91204</v>
      </c>
      <c r="N44" s="3" t="str">
        <f t="shared" ca="1" si="21"/>
        <v>11211,12211,13211,51111,52111,53111,51211,52211,53211,91001,91003,91005,91101,91103,91105,91201,91203,91205,91002,91004,91006,91102,91104,91106,91202,91204</v>
      </c>
      <c r="O44" s="3" t="str">
        <f t="shared" si="22"/>
        <v>720,720,720,160,160,160,180,180,180,103,103,103,103,103,103,103,103,103,103,97,97,97,97,97,97,97</v>
      </c>
      <c r="P44" s="1" t="str">
        <f t="shared" si="23"/>
        <v>(1,3),(1,3),(1,3),(20,30),(20,30),(20,30),(16,24),(16,24),(16,24),(7,13),(7,13),(7,13),(7,13),(7,13),(7,13),(7,13),(7,13),(7,13),(7,13),(7,13),(7,13),(7,13),(7,13),(7,13),(7,13),(7,13)</v>
      </c>
      <c r="Q44" s="3" t="str">
        <f>IF(D44="坦克碎片",VLOOKUP(C44,道具信息!$N$2:$O$291,2,FALSE)&amp;"碎片",VLOOKUP(C44,道具信息!$N$2:$O$291,2,FALSE))</f>
        <v>T1部件</v>
      </c>
      <c r="R44" s="3">
        <f t="shared" si="13"/>
        <v>1806</v>
      </c>
      <c r="S44" s="11">
        <f t="shared" si="14"/>
        <v>0.36199999999999999</v>
      </c>
      <c r="T44" s="3" t="str">
        <f>VLOOKUP(Q44,道具信息!$Q$3:$S$20,2,FALSE)</f>
        <v>CHEST_ITEM_TYPE_T1_PART</v>
      </c>
      <c r="U44" s="3" t="str">
        <f>IF(COUNTIF(U$19:U43,T44)=0,T44,"")</f>
        <v/>
      </c>
      <c r="V44" s="3" t="str">
        <f t="shared" si="24"/>
        <v>CHEST_ITEM_TYPE_T2_TANK,CHEST_ITEM_TYPE_T1_SHARD,CHEST_ITEM_TYPE_T2_SHARD,CHEST_ITEM_TYPE_T1_PART</v>
      </c>
      <c r="W44" s="13" t="str">
        <f t="shared" si="19"/>
        <v/>
      </c>
      <c r="X44" s="3" t="str">
        <f t="shared" si="20"/>
        <v/>
      </c>
      <c r="Y44" s="3" t="str">
        <f t="shared" si="25"/>
        <v>43.3%,9.6%,10.8%,36.2%</v>
      </c>
    </row>
    <row r="45" spans="2:25" x14ac:dyDescent="0.3">
      <c r="B45" s="2">
        <f>数据源!CE77</f>
        <v>2</v>
      </c>
      <c r="C45" s="2" t="str">
        <f>数据源!CF77</f>
        <v>T1HP6</v>
      </c>
      <c r="D45" s="2" t="str">
        <f>数据源!CG77</f>
        <v>部件</v>
      </c>
      <c r="E45" s="2">
        <f>数据源!CH77</f>
        <v>45</v>
      </c>
      <c r="F45" s="2">
        <f>数据源!CI77</f>
        <v>10</v>
      </c>
      <c r="G45" s="2">
        <f>数据源!CJ77</f>
        <v>1.7999999999999999E-2</v>
      </c>
      <c r="H45" s="2">
        <f>数据源!CK77</f>
        <v>9.7333333333333334E-3</v>
      </c>
      <c r="I45" s="2">
        <f>数据源!CL77</f>
        <v>97</v>
      </c>
      <c r="J45" s="3">
        <f t="shared" si="15"/>
        <v>7</v>
      </c>
      <c r="K45" s="3">
        <f t="shared" si="16"/>
        <v>13</v>
      </c>
      <c r="L45" s="3" t="str">
        <f t="shared" si="17"/>
        <v>部件</v>
      </c>
      <c r="M45" s="3">
        <f t="shared" ca="1" si="18"/>
        <v>91206</v>
      </c>
      <c r="N45" s="3" t="str">
        <f t="shared" ca="1" si="21"/>
        <v>11211,12211,13211,51111,52111,53111,51211,52211,53211,91001,91003,91005,91101,91103,91105,91201,91203,91205,91002,91004,91006,91102,91104,91106,91202,91204,91206</v>
      </c>
      <c r="O45" s="3" t="str">
        <f t="shared" si="22"/>
        <v>720,720,720,160,160,160,180,180,180,103,103,103,103,103,103,103,103,103,103,97,97,97,97,97,97,97,97</v>
      </c>
      <c r="P45" s="1" t="str">
        <f t="shared" si="23"/>
        <v>(1,3),(1,3),(1,3),(20,30),(20,30),(20,30),(16,24),(16,24),(16,24),(7,13),(7,13),(7,13),(7,13),(7,13),(7,13),(7,13),(7,13),(7,13),(7,13),(7,13),(7,13),(7,13),(7,13),(7,13),(7,13),(7,13),(7,13)</v>
      </c>
      <c r="Q45" s="3" t="str">
        <f>IF(D45="坦克碎片",VLOOKUP(C45,道具信息!$N$2:$O$291,2,FALSE)&amp;"碎片",VLOOKUP(C45,道具信息!$N$2:$O$291,2,FALSE))</f>
        <v>T1部件</v>
      </c>
      <c r="R45" s="3">
        <f t="shared" si="13"/>
        <v>1806</v>
      </c>
      <c r="S45" s="11">
        <f t="shared" si="14"/>
        <v>0.36199999999999999</v>
      </c>
      <c r="T45" s="3" t="str">
        <f>VLOOKUP(Q45,道具信息!$Q$3:$S$20,2,FALSE)</f>
        <v>CHEST_ITEM_TYPE_T1_PART</v>
      </c>
      <c r="U45" s="3" t="str">
        <f>IF(COUNTIF(U$19:U44,T45)=0,T45,"")</f>
        <v/>
      </c>
      <c r="V45" s="3" t="str">
        <f t="shared" si="24"/>
        <v>CHEST_ITEM_TYPE_T2_TANK,CHEST_ITEM_TYPE_T1_SHARD,CHEST_ITEM_TYPE_T2_SHARD,CHEST_ITEM_TYPE_T1_PART</v>
      </c>
      <c r="W45" s="13" t="str">
        <f t="shared" si="19"/>
        <v/>
      </c>
      <c r="X45" s="3" t="str">
        <f t="shared" si="20"/>
        <v/>
      </c>
      <c r="Y45" s="3" t="str">
        <f t="shared" si="25"/>
        <v>43.3%,9.6%,10.8%,36.2%</v>
      </c>
    </row>
    <row r="46" spans="2:25" x14ac:dyDescent="0.3">
      <c r="N46" s="3" t="str">
        <f ca="1">"["&amp;N45&amp;"]"</f>
        <v>[11211,12211,13211,51111,52111,53111,51211,52211,53211,91001,91003,91005,91101,91103,91105,91201,91203,91205,91002,91004,91006,91102,91104,91106,91202,91204,91206]</v>
      </c>
      <c r="O46" s="3" t="str">
        <f>"["&amp;O45&amp;"]"</f>
        <v>[720,720,720,160,160,160,180,180,180,103,103,103,103,103,103,103,103,103,103,97,97,97,97,97,97,97,97]</v>
      </c>
      <c r="P46" s="3" t="str">
        <f>"["&amp;P45&amp;"]"</f>
        <v>[(1,3),(1,3),(1,3),(20,30),(20,30),(20,30),(16,24),(16,24),(16,24),(7,13),(7,13),(7,13),(7,13),(7,13),(7,13),(7,13),(7,13),(7,13),(7,13),(7,13),(7,13),(7,13),(7,13),(7,13),(7,13),(7,13),(7,13)]</v>
      </c>
      <c r="S46" s="10"/>
      <c r="V46" s="3" t="str">
        <f>"["&amp;V45&amp;"]"</f>
        <v>[CHEST_ITEM_TYPE_T2_TANK,CHEST_ITEM_TYPE_T1_SHARD,CHEST_ITEM_TYPE_T2_SHARD,CHEST_ITEM_TYPE_T1_PART]</v>
      </c>
      <c r="Y46" s="3" t="str">
        <f>"["&amp;Y45&amp;"]"</f>
        <v>[43.3%,9.6%,10.8%,36.2%]</v>
      </c>
    </row>
    <row r="48" spans="2:25" x14ac:dyDescent="0.3">
      <c r="B48" s="2" t="str">
        <f>数据源!CE80</f>
        <v>联赛等级</v>
      </c>
      <c r="C48" s="2" t="str">
        <f>数据源!CF80</f>
        <v>道具名称</v>
      </c>
      <c r="D48" s="2" t="str">
        <f>数据源!CG80</f>
        <v>对应大类</v>
      </c>
      <c r="E48" s="2" t="str">
        <f>数据源!CH80</f>
        <v>道具价值</v>
      </c>
      <c r="F48" s="2" t="str">
        <f>数据源!CI80</f>
        <v>抽取个数</v>
      </c>
      <c r="G48" s="2" t="str">
        <f>数据源!CJ80</f>
        <v>价值比例</v>
      </c>
      <c r="H48" s="2" t="str">
        <f>数据源!CK80</f>
        <v>产出概率</v>
      </c>
      <c r="I48" s="2" t="str">
        <f>数据源!CL80</f>
        <v>权重值</v>
      </c>
      <c r="J48" s="7" t="s">
        <v>234</v>
      </c>
      <c r="K48" s="7" t="s">
        <v>235</v>
      </c>
      <c r="L48" s="3" t="s">
        <v>222</v>
      </c>
      <c r="M48" s="3" t="s">
        <v>152</v>
      </c>
      <c r="N48" s="3" t="s">
        <v>224</v>
      </c>
      <c r="O48" s="3" t="s">
        <v>225</v>
      </c>
      <c r="P48" s="3" t="s">
        <v>226</v>
      </c>
      <c r="Q48" s="8" t="s">
        <v>244</v>
      </c>
      <c r="R48" s="8" t="s">
        <v>245</v>
      </c>
      <c r="S48" s="8" t="s">
        <v>246</v>
      </c>
    </row>
    <row r="49" spans="2:25" x14ac:dyDescent="0.3">
      <c r="B49" s="2">
        <f>数据源!CE81</f>
        <v>3</v>
      </c>
      <c r="C49" s="2" t="str">
        <f>数据源!CF81</f>
        <v>二号</v>
      </c>
      <c r="D49" s="2" t="str">
        <f>数据源!CG81</f>
        <v>坦克</v>
      </c>
      <c r="E49" s="2">
        <f>数据源!CH81</f>
        <v>230</v>
      </c>
      <c r="F49" s="2">
        <f>数据源!CI81</f>
        <v>2</v>
      </c>
      <c r="G49" s="2">
        <f>数据源!CJ81</f>
        <v>7.3999999999999996E-2</v>
      </c>
      <c r="H49" s="2">
        <f>数据源!CK81</f>
        <v>3.9144927536231888E-2</v>
      </c>
      <c r="I49" s="2">
        <f>数据源!CL81</f>
        <v>391</v>
      </c>
      <c r="J49" s="3">
        <f>ROUNDUP(IF(F49&gt;1,F49-ROUNDDOWN(SQRT(F49),0),F49),0)</f>
        <v>1</v>
      </c>
      <c r="K49" s="3">
        <f>F49*2-J49</f>
        <v>3</v>
      </c>
      <c r="L49" s="3" t="str">
        <f>RIGHT(D49,2)</f>
        <v>坦克</v>
      </c>
      <c r="M49" s="3">
        <f ca="1">IF(OR(L49="坦克",L49="碎片"),VLOOKUP(C49,INDIRECT("坦克ID"),MATCH(L49&amp;"ID",INDIRECT("坦克标头"),0),FALSE),VLOOKUP(C49,INDIRECT(L49&amp;"ID"),2,FALSE))</f>
        <v>11211</v>
      </c>
      <c r="N49" s="3">
        <f ca="1">M49</f>
        <v>11211</v>
      </c>
      <c r="O49" s="3">
        <f>I49</f>
        <v>391</v>
      </c>
      <c r="P49" s="1" t="str">
        <f>"("&amp;J49&amp;","&amp;K49&amp;")"</f>
        <v>(1,3)</v>
      </c>
      <c r="Q49" s="3" t="str">
        <f>IF(D49="坦克碎片",VLOOKUP(C49,道具信息!$N$2:$O$291,2,FALSE)&amp;"碎片",VLOOKUP(C49,道具信息!$N$2:$O$291,2,FALSE))</f>
        <v>T2坦克</v>
      </c>
      <c r="R49" s="3">
        <f t="shared" ref="R49:R87" si="26">SUMIFS(I$3:I$445,Q$3:Q$445,Q49,B$3:B$445,B49)</f>
        <v>1416</v>
      </c>
      <c r="S49" s="11">
        <f t="shared" ref="S49:S87" si="27">ROUND(R49/SUMIF(B$3:B$445,B49,I$3:I$445),3)</f>
        <v>0.27</v>
      </c>
      <c r="T49" s="3" t="str">
        <f>VLOOKUP(Q49,道具信息!$Q$3:$S$20,2,FALSE)</f>
        <v>CHEST_ITEM_TYPE_T2_TANK</v>
      </c>
      <c r="U49" s="3" t="str">
        <f>T49</f>
        <v>CHEST_ITEM_TYPE_T2_TANK</v>
      </c>
      <c r="V49" s="3" t="str">
        <f>U49</f>
        <v>CHEST_ITEM_TYPE_T2_TANK</v>
      </c>
      <c r="W49" s="13">
        <f>IF(U49&lt;&gt;"",ROUND(S49*100%,3),"")</f>
        <v>0.27</v>
      </c>
      <c r="X49" s="3" t="str">
        <f>TEXT(W49,"0.0%")</f>
        <v>27.0%</v>
      </c>
      <c r="Y49" s="3" t="str">
        <f>X49</f>
        <v>27.0%</v>
      </c>
    </row>
    <row r="50" spans="2:25" x14ac:dyDescent="0.3">
      <c r="B50" s="2">
        <f>数据源!CE82</f>
        <v>3</v>
      </c>
      <c r="C50" s="2" t="str">
        <f>数据源!CF82</f>
        <v>T-34</v>
      </c>
      <c r="D50" s="2" t="str">
        <f>数据源!CG82</f>
        <v>坦克</v>
      </c>
      <c r="E50" s="2">
        <f>数据源!CH82</f>
        <v>230</v>
      </c>
      <c r="F50" s="2">
        <f>数据源!CI82</f>
        <v>2</v>
      </c>
      <c r="G50" s="2">
        <f>数据源!CJ82</f>
        <v>7.3999999999999996E-2</v>
      </c>
      <c r="H50" s="2">
        <f>数据源!CK82</f>
        <v>3.9144927536231888E-2</v>
      </c>
      <c r="I50" s="2">
        <f>数据源!CL82</f>
        <v>391</v>
      </c>
      <c r="J50" s="3">
        <f t="shared" ref="J50:J78" si="28">ROUNDUP(IF(F50&gt;1,F50-ROUNDDOWN(SQRT(F50),0),F50),0)</f>
        <v>1</v>
      </c>
      <c r="K50" s="3">
        <f t="shared" ref="K50:K78" si="29">F50*2-J50</f>
        <v>3</v>
      </c>
      <c r="L50" s="3" t="str">
        <f t="shared" ref="L50:L87" si="30">RIGHT(D50,2)</f>
        <v>坦克</v>
      </c>
      <c r="M50" s="3">
        <f t="shared" ref="M50:M87" ca="1" si="31">IF(OR(L50="坦克",L50="碎片"),VLOOKUP(C50,INDIRECT("坦克ID"),MATCH(L50&amp;"ID",INDIRECT("坦克标头"),0),FALSE),VLOOKUP(C50,INDIRECT(L50&amp;"ID"),2,FALSE))</f>
        <v>12211</v>
      </c>
      <c r="N50" s="3" t="str">
        <f ca="1">N49&amp;","&amp;M50</f>
        <v>11211,12211</v>
      </c>
      <c r="O50" s="3" t="str">
        <f>O49&amp;","&amp;I50</f>
        <v>391,391</v>
      </c>
      <c r="P50" s="1" t="str">
        <f>P49&amp;","&amp;"("&amp;J50&amp;","&amp;K50&amp;")"</f>
        <v>(1,3),(1,3)</v>
      </c>
      <c r="Q50" s="3" t="str">
        <f>IF(D50="坦克碎片",VLOOKUP(C50,道具信息!$N$2:$O$291,2,FALSE)&amp;"碎片",VLOOKUP(C50,道具信息!$N$2:$O$291,2,FALSE))</f>
        <v>T2坦克</v>
      </c>
      <c r="R50" s="3">
        <f t="shared" si="26"/>
        <v>1416</v>
      </c>
      <c r="S50" s="11">
        <f t="shared" si="27"/>
        <v>0.27</v>
      </c>
      <c r="T50" s="3" t="str">
        <f>VLOOKUP(Q50,道具信息!$Q$3:$S$20,2,FALSE)</f>
        <v>CHEST_ITEM_TYPE_T2_TANK</v>
      </c>
      <c r="U50" s="3" t="str">
        <f>IF(COUNTIF(U$49:U49,T50)=0,T50,"")</f>
        <v/>
      </c>
      <c r="V50" s="3" t="str">
        <f>IF(U50&lt;&gt;"",V49&amp;","&amp;U50,V49)</f>
        <v>CHEST_ITEM_TYPE_T2_TANK</v>
      </c>
      <c r="W50" s="13" t="str">
        <f t="shared" ref="W50:W87" si="32">IF(U50&lt;&gt;"",ROUND(S50*100%,3),"")</f>
        <v/>
      </c>
      <c r="X50" s="3" t="str">
        <f t="shared" ref="X50:X87" si="33">TEXT(W50,"0.0%")</f>
        <v/>
      </c>
      <c r="Y50" s="3" t="str">
        <f>IF(X50&lt;&gt;"",Y49&amp;","&amp;X50,Y49)</f>
        <v>27.0%</v>
      </c>
    </row>
    <row r="51" spans="2:25" x14ac:dyDescent="0.3">
      <c r="B51" s="2">
        <f>数据源!CE83</f>
        <v>3</v>
      </c>
      <c r="C51" s="2" t="str">
        <f>数据源!CF83</f>
        <v>KV-1</v>
      </c>
      <c r="D51" s="2" t="str">
        <f>数据源!CG83</f>
        <v>坦克</v>
      </c>
      <c r="E51" s="2">
        <f>数据源!CH83</f>
        <v>230</v>
      </c>
      <c r="F51" s="2">
        <f>数据源!CI83</f>
        <v>2</v>
      </c>
      <c r="G51" s="2">
        <f>数据源!CJ83</f>
        <v>7.3999999999999996E-2</v>
      </c>
      <c r="H51" s="2">
        <f>数据源!CK83</f>
        <v>3.9144927536231888E-2</v>
      </c>
      <c r="I51" s="2">
        <f>数据源!CL83</f>
        <v>391</v>
      </c>
      <c r="J51" s="3">
        <f t="shared" si="28"/>
        <v>1</v>
      </c>
      <c r="K51" s="3">
        <f t="shared" si="29"/>
        <v>3</v>
      </c>
      <c r="L51" s="3" t="str">
        <f t="shared" si="30"/>
        <v>坦克</v>
      </c>
      <c r="M51" s="3">
        <f t="shared" ca="1" si="31"/>
        <v>13211</v>
      </c>
      <c r="N51" s="3" t="str">
        <f t="shared" ref="N51:N87" ca="1" si="34">N50&amp;","&amp;M51</f>
        <v>11211,12211,13211</v>
      </c>
      <c r="O51" s="3" t="str">
        <f t="shared" ref="O51:O87" si="35">O50&amp;","&amp;I51</f>
        <v>391,391,391</v>
      </c>
      <c r="P51" s="1" t="str">
        <f t="shared" ref="P51:P87" si="36">P50&amp;","&amp;"("&amp;J51&amp;","&amp;K51&amp;")"</f>
        <v>(1,3),(1,3),(1,3)</v>
      </c>
      <c r="Q51" s="3" t="str">
        <f>IF(D51="坦克碎片",VLOOKUP(C51,道具信息!$N$2:$O$291,2,FALSE)&amp;"碎片",VLOOKUP(C51,道具信息!$N$2:$O$291,2,FALSE))</f>
        <v>T2坦克</v>
      </c>
      <c r="R51" s="3">
        <f t="shared" si="26"/>
        <v>1416</v>
      </c>
      <c r="S51" s="11">
        <f t="shared" si="27"/>
        <v>0.27</v>
      </c>
      <c r="T51" s="3" t="str">
        <f>VLOOKUP(Q51,道具信息!$Q$3:$S$20,2,FALSE)</f>
        <v>CHEST_ITEM_TYPE_T2_TANK</v>
      </c>
      <c r="U51" s="3" t="str">
        <f>IF(COUNTIF(U$49:U50,T51)=0,T51,"")</f>
        <v/>
      </c>
      <c r="V51" s="3" t="str">
        <f t="shared" ref="V51:V87" si="37">IF(U51&lt;&gt;"",V50&amp;","&amp;U51,V50)</f>
        <v>CHEST_ITEM_TYPE_T2_TANK</v>
      </c>
      <c r="W51" s="13" t="str">
        <f t="shared" si="32"/>
        <v/>
      </c>
      <c r="X51" s="3" t="str">
        <f t="shared" si="33"/>
        <v/>
      </c>
      <c r="Y51" s="3" t="str">
        <f t="shared" ref="Y51:Y87" si="38">IF(X51&lt;&gt;"",Y50&amp;","&amp;X51,Y50)</f>
        <v>27.0%</v>
      </c>
    </row>
    <row r="52" spans="2:25" x14ac:dyDescent="0.3">
      <c r="B52" s="2">
        <f>数据源!CE84</f>
        <v>3</v>
      </c>
      <c r="C52" s="2" t="str">
        <f>数据源!CF84</f>
        <v>Puma</v>
      </c>
      <c r="D52" s="2" t="str">
        <f>数据源!CG84</f>
        <v>坦克</v>
      </c>
      <c r="E52" s="2">
        <f>数据源!CH84</f>
        <v>1000</v>
      </c>
      <c r="F52" s="2">
        <f>数据源!CI84</f>
        <v>2</v>
      </c>
      <c r="G52" s="2">
        <f>数据源!CJ84</f>
        <v>6.6599999999999993E-2</v>
      </c>
      <c r="H52" s="2">
        <f>数据源!CK84</f>
        <v>8.1029999999999991E-3</v>
      </c>
      <c r="I52" s="2">
        <f>数据源!CL84</f>
        <v>81</v>
      </c>
      <c r="J52" s="3">
        <f t="shared" si="28"/>
        <v>1</v>
      </c>
      <c r="K52" s="3">
        <f t="shared" si="29"/>
        <v>3</v>
      </c>
      <c r="L52" s="3" t="str">
        <f t="shared" si="30"/>
        <v>坦克</v>
      </c>
      <c r="M52" s="3">
        <f t="shared" ca="1" si="31"/>
        <v>11221</v>
      </c>
      <c r="N52" s="3" t="str">
        <f t="shared" ca="1" si="34"/>
        <v>11211,12211,13211,11221</v>
      </c>
      <c r="O52" s="3" t="str">
        <f t="shared" si="35"/>
        <v>391,391,391,81</v>
      </c>
      <c r="P52" s="1" t="str">
        <f t="shared" si="36"/>
        <v>(1,3),(1,3),(1,3),(1,3)</v>
      </c>
      <c r="Q52" s="3" t="str">
        <f>IF(D52="坦克碎片",VLOOKUP(C52,道具信息!$N$2:$O$291,2,FALSE)&amp;"碎片",VLOOKUP(C52,道具信息!$N$2:$O$291,2,FALSE))</f>
        <v>T2坦克</v>
      </c>
      <c r="R52" s="3">
        <f t="shared" si="26"/>
        <v>1416</v>
      </c>
      <c r="S52" s="11">
        <f t="shared" si="27"/>
        <v>0.27</v>
      </c>
      <c r="T52" s="3" t="str">
        <f>VLOOKUP(Q52,道具信息!$Q$3:$S$20,2,FALSE)</f>
        <v>CHEST_ITEM_TYPE_T2_TANK</v>
      </c>
      <c r="U52" s="3" t="str">
        <f>IF(COUNTIF(U$49:U51,T52)=0,T52,"")</f>
        <v/>
      </c>
      <c r="V52" s="3" t="str">
        <f t="shared" si="37"/>
        <v>CHEST_ITEM_TYPE_T2_TANK</v>
      </c>
      <c r="W52" s="13" t="str">
        <f t="shared" si="32"/>
        <v/>
      </c>
      <c r="X52" s="3" t="str">
        <f t="shared" si="33"/>
        <v/>
      </c>
      <c r="Y52" s="3" t="str">
        <f t="shared" si="38"/>
        <v>27.0%</v>
      </c>
    </row>
    <row r="53" spans="2:25" x14ac:dyDescent="0.3">
      <c r="B53" s="2">
        <f>数据源!CE85</f>
        <v>3</v>
      </c>
      <c r="C53" s="2" t="str">
        <f>数据源!CF85</f>
        <v>四号</v>
      </c>
      <c r="D53" s="2" t="str">
        <f>数据源!CG85</f>
        <v>坦克</v>
      </c>
      <c r="E53" s="2">
        <f>数据源!CH85</f>
        <v>1000</v>
      </c>
      <c r="F53" s="2">
        <f>数据源!CI85</f>
        <v>2</v>
      </c>
      <c r="G53" s="2">
        <f>数据源!CJ85</f>
        <v>6.6599999999999993E-2</v>
      </c>
      <c r="H53" s="2">
        <f>数据源!CK85</f>
        <v>8.1029999999999991E-3</v>
      </c>
      <c r="I53" s="2">
        <f>数据源!CL85</f>
        <v>81</v>
      </c>
      <c r="J53" s="3">
        <f t="shared" si="28"/>
        <v>1</v>
      </c>
      <c r="K53" s="3">
        <f t="shared" si="29"/>
        <v>3</v>
      </c>
      <c r="L53" s="3" t="str">
        <f t="shared" si="30"/>
        <v>坦克</v>
      </c>
      <c r="M53" s="3">
        <f t="shared" ca="1" si="31"/>
        <v>12221</v>
      </c>
      <c r="N53" s="3" t="str">
        <f t="shared" ca="1" si="34"/>
        <v>11211,12211,13211,11221,12221</v>
      </c>
      <c r="O53" s="3" t="str">
        <f t="shared" si="35"/>
        <v>391,391,391,81,81</v>
      </c>
      <c r="P53" s="1" t="str">
        <f t="shared" si="36"/>
        <v>(1,3),(1,3),(1,3),(1,3),(1,3)</v>
      </c>
      <c r="Q53" s="3" t="str">
        <f>IF(D53="坦克碎片",VLOOKUP(C53,道具信息!$N$2:$O$291,2,FALSE)&amp;"碎片",VLOOKUP(C53,道具信息!$N$2:$O$291,2,FALSE))</f>
        <v>T2坦克</v>
      </c>
      <c r="R53" s="3">
        <f t="shared" si="26"/>
        <v>1416</v>
      </c>
      <c r="S53" s="11">
        <f t="shared" si="27"/>
        <v>0.27</v>
      </c>
      <c r="T53" s="3" t="str">
        <f>VLOOKUP(Q53,道具信息!$Q$3:$S$20,2,FALSE)</f>
        <v>CHEST_ITEM_TYPE_T2_TANK</v>
      </c>
      <c r="U53" s="3" t="str">
        <f>IF(COUNTIF(U$49:U52,T53)=0,T53,"")</f>
        <v/>
      </c>
      <c r="V53" s="3" t="str">
        <f t="shared" si="37"/>
        <v>CHEST_ITEM_TYPE_T2_TANK</v>
      </c>
      <c r="W53" s="13" t="str">
        <f t="shared" si="32"/>
        <v/>
      </c>
      <c r="X53" s="3" t="str">
        <f t="shared" si="33"/>
        <v/>
      </c>
      <c r="Y53" s="3" t="str">
        <f t="shared" si="38"/>
        <v>27.0%</v>
      </c>
    </row>
    <row r="54" spans="2:25" x14ac:dyDescent="0.3">
      <c r="B54" s="2">
        <f>数据源!CE86</f>
        <v>3</v>
      </c>
      <c r="C54" s="2" t="str">
        <f>数据源!CF86</f>
        <v>丘吉尔</v>
      </c>
      <c r="D54" s="2" t="str">
        <f>数据源!CG86</f>
        <v>坦克</v>
      </c>
      <c r="E54" s="2">
        <f>数据源!CH86</f>
        <v>1000</v>
      </c>
      <c r="F54" s="2">
        <f>数据源!CI86</f>
        <v>2</v>
      </c>
      <c r="G54" s="2">
        <f>数据源!CJ86</f>
        <v>6.6599999999999993E-2</v>
      </c>
      <c r="H54" s="2">
        <f>数据源!CK86</f>
        <v>8.1029999999999991E-3</v>
      </c>
      <c r="I54" s="2">
        <f>数据源!CL86</f>
        <v>81</v>
      </c>
      <c r="J54" s="3">
        <f t="shared" si="28"/>
        <v>1</v>
      </c>
      <c r="K54" s="3">
        <f t="shared" si="29"/>
        <v>3</v>
      </c>
      <c r="L54" s="3" t="str">
        <f t="shared" si="30"/>
        <v>坦克</v>
      </c>
      <c r="M54" s="3">
        <f t="shared" ca="1" si="31"/>
        <v>13221</v>
      </c>
      <c r="N54" s="3" t="str">
        <f t="shared" ca="1" si="34"/>
        <v>11211,12211,13211,11221,12221,13221</v>
      </c>
      <c r="O54" s="3" t="str">
        <f t="shared" si="35"/>
        <v>391,391,391,81,81,81</v>
      </c>
      <c r="P54" s="1" t="str">
        <f t="shared" si="36"/>
        <v>(1,3),(1,3),(1,3),(1,3),(1,3),(1,3)</v>
      </c>
      <c r="Q54" s="3" t="str">
        <f>IF(D54="坦克碎片",VLOOKUP(C54,道具信息!$N$2:$O$291,2,FALSE)&amp;"碎片",VLOOKUP(C54,道具信息!$N$2:$O$291,2,FALSE))</f>
        <v>T2坦克</v>
      </c>
      <c r="R54" s="3">
        <f t="shared" si="26"/>
        <v>1416</v>
      </c>
      <c r="S54" s="11">
        <f t="shared" si="27"/>
        <v>0.27</v>
      </c>
      <c r="T54" s="3" t="str">
        <f>VLOOKUP(Q54,道具信息!$Q$3:$S$20,2,FALSE)</f>
        <v>CHEST_ITEM_TYPE_T2_TANK</v>
      </c>
      <c r="U54" s="3" t="str">
        <f>IF(COUNTIF(U$49:U53,T54)=0,T54,"")</f>
        <v/>
      </c>
      <c r="V54" s="3" t="str">
        <f t="shared" si="37"/>
        <v>CHEST_ITEM_TYPE_T2_TANK</v>
      </c>
      <c r="W54" s="13" t="str">
        <f t="shared" si="32"/>
        <v/>
      </c>
      <c r="X54" s="3" t="str">
        <f t="shared" si="33"/>
        <v/>
      </c>
      <c r="Y54" s="3" t="str">
        <f t="shared" si="38"/>
        <v>27.0%</v>
      </c>
    </row>
    <row r="55" spans="2:25" x14ac:dyDescent="0.3">
      <c r="B55" s="2">
        <f>数据源!CE87</f>
        <v>3</v>
      </c>
      <c r="C55" s="2" t="str">
        <f>数据源!CF87</f>
        <v>二号</v>
      </c>
      <c r="D55" s="2" t="str">
        <f>数据源!CG87</f>
        <v>坦克碎片</v>
      </c>
      <c r="E55" s="2">
        <f>数据源!CH87</f>
        <v>23</v>
      </c>
      <c r="F55" s="2">
        <f>数据源!CI87</f>
        <v>17</v>
      </c>
      <c r="G55" s="2">
        <f>数据源!CJ87</f>
        <v>3.6999999999999998E-2</v>
      </c>
      <c r="H55" s="2">
        <f>数据源!CK87</f>
        <v>2.3026427962489347E-2</v>
      </c>
      <c r="I55" s="2">
        <f>数据源!CL87</f>
        <v>230</v>
      </c>
      <c r="J55" s="3">
        <f t="shared" si="28"/>
        <v>13</v>
      </c>
      <c r="K55" s="3">
        <f t="shared" si="29"/>
        <v>21</v>
      </c>
      <c r="L55" s="3" t="str">
        <f t="shared" si="30"/>
        <v>碎片</v>
      </c>
      <c r="M55" s="3">
        <f t="shared" ca="1" si="31"/>
        <v>51211</v>
      </c>
      <c r="N55" s="3" t="str">
        <f t="shared" ca="1" si="34"/>
        <v>11211,12211,13211,11221,12221,13221,51211</v>
      </c>
      <c r="O55" s="3" t="str">
        <f t="shared" si="35"/>
        <v>391,391,391,81,81,81,230</v>
      </c>
      <c r="P55" s="1" t="str">
        <f t="shared" si="36"/>
        <v>(1,3),(1,3),(1,3),(1,3),(1,3),(1,3),(13,21)</v>
      </c>
      <c r="Q55" s="3" t="str">
        <f>IF(D55="坦克碎片",VLOOKUP(C55,道具信息!$N$2:$O$291,2,FALSE)&amp;"碎片",VLOOKUP(C55,道具信息!$N$2:$O$291,2,FALSE))</f>
        <v>T2坦克碎片</v>
      </c>
      <c r="R55" s="3">
        <f t="shared" si="26"/>
        <v>1299</v>
      </c>
      <c r="S55" s="11">
        <f t="shared" si="27"/>
        <v>0.247</v>
      </c>
      <c r="T55" s="3" t="str">
        <f>VLOOKUP(Q55,道具信息!$Q$3:$S$20,2,FALSE)</f>
        <v>CHEST_ITEM_TYPE_T2_SHARD</v>
      </c>
      <c r="U55" s="3" t="str">
        <f>IF(COUNTIF(U$49:U54,T55)=0,T55,"")</f>
        <v>CHEST_ITEM_TYPE_T2_SHARD</v>
      </c>
      <c r="V55" s="3" t="str">
        <f t="shared" si="37"/>
        <v>CHEST_ITEM_TYPE_T2_TANK,CHEST_ITEM_TYPE_T2_SHARD</v>
      </c>
      <c r="W55" s="13">
        <f t="shared" si="32"/>
        <v>0.247</v>
      </c>
      <c r="X55" s="3" t="str">
        <f t="shared" si="33"/>
        <v>24.7%</v>
      </c>
      <c r="Y55" s="3" t="str">
        <f t="shared" si="38"/>
        <v>27.0%,24.7%</v>
      </c>
    </row>
    <row r="56" spans="2:25" x14ac:dyDescent="0.3">
      <c r="B56" s="2">
        <f>数据源!CE88</f>
        <v>3</v>
      </c>
      <c r="C56" s="2" t="str">
        <f>数据源!CF88</f>
        <v>T-34</v>
      </c>
      <c r="D56" s="2" t="str">
        <f>数据源!CG88</f>
        <v>坦克碎片</v>
      </c>
      <c r="E56" s="2">
        <f>数据源!CH88</f>
        <v>23</v>
      </c>
      <c r="F56" s="2">
        <f>数据源!CI88</f>
        <v>17</v>
      </c>
      <c r="G56" s="2">
        <f>数据源!CJ88</f>
        <v>3.6999999999999998E-2</v>
      </c>
      <c r="H56" s="2">
        <f>数据源!CK88</f>
        <v>2.3026427962489347E-2</v>
      </c>
      <c r="I56" s="2">
        <f>数据源!CL88</f>
        <v>230</v>
      </c>
      <c r="J56" s="3">
        <f t="shared" si="28"/>
        <v>13</v>
      </c>
      <c r="K56" s="3">
        <f t="shared" si="29"/>
        <v>21</v>
      </c>
      <c r="L56" s="3" t="str">
        <f t="shared" si="30"/>
        <v>碎片</v>
      </c>
      <c r="M56" s="3">
        <f t="shared" ca="1" si="31"/>
        <v>52211</v>
      </c>
      <c r="N56" s="3" t="str">
        <f t="shared" ca="1" si="34"/>
        <v>11211,12211,13211,11221,12221,13221,51211,52211</v>
      </c>
      <c r="O56" s="3" t="str">
        <f t="shared" si="35"/>
        <v>391,391,391,81,81,81,230,230</v>
      </c>
      <c r="P56" s="1" t="str">
        <f t="shared" si="36"/>
        <v>(1,3),(1,3),(1,3),(1,3),(1,3),(1,3),(13,21),(13,21)</v>
      </c>
      <c r="Q56" s="3" t="str">
        <f>IF(D56="坦克碎片",VLOOKUP(C56,道具信息!$N$2:$O$291,2,FALSE)&amp;"碎片",VLOOKUP(C56,道具信息!$N$2:$O$291,2,FALSE))</f>
        <v>T2坦克碎片</v>
      </c>
      <c r="R56" s="3">
        <f t="shared" si="26"/>
        <v>1299</v>
      </c>
      <c r="S56" s="11">
        <f t="shared" si="27"/>
        <v>0.247</v>
      </c>
      <c r="T56" s="3" t="str">
        <f>VLOOKUP(Q56,道具信息!$Q$3:$S$20,2,FALSE)</f>
        <v>CHEST_ITEM_TYPE_T2_SHARD</v>
      </c>
      <c r="U56" s="3" t="str">
        <f>IF(COUNTIF(U$49:U55,T56)=0,T56,"")</f>
        <v/>
      </c>
      <c r="V56" s="3" t="str">
        <f t="shared" si="37"/>
        <v>CHEST_ITEM_TYPE_T2_TANK,CHEST_ITEM_TYPE_T2_SHARD</v>
      </c>
      <c r="W56" s="13" t="str">
        <f t="shared" si="32"/>
        <v/>
      </c>
      <c r="X56" s="3" t="str">
        <f t="shared" si="33"/>
        <v/>
      </c>
      <c r="Y56" s="3" t="str">
        <f t="shared" si="38"/>
        <v>27.0%,24.7%</v>
      </c>
    </row>
    <row r="57" spans="2:25" x14ac:dyDescent="0.3">
      <c r="B57" s="2">
        <f>数据源!CE89</f>
        <v>3</v>
      </c>
      <c r="C57" s="2" t="str">
        <f>数据源!CF89</f>
        <v>KV-1</v>
      </c>
      <c r="D57" s="2" t="str">
        <f>数据源!CG89</f>
        <v>坦克碎片</v>
      </c>
      <c r="E57" s="2">
        <f>数据源!CH89</f>
        <v>23</v>
      </c>
      <c r="F57" s="2">
        <f>数据源!CI89</f>
        <v>17</v>
      </c>
      <c r="G57" s="2">
        <f>数据源!CJ89</f>
        <v>3.6999999999999998E-2</v>
      </c>
      <c r="H57" s="2">
        <f>数据源!CK89</f>
        <v>2.3026427962489347E-2</v>
      </c>
      <c r="I57" s="2">
        <f>数据源!CL89</f>
        <v>230</v>
      </c>
      <c r="J57" s="3">
        <f t="shared" si="28"/>
        <v>13</v>
      </c>
      <c r="K57" s="3">
        <f t="shared" si="29"/>
        <v>21</v>
      </c>
      <c r="L57" s="3" t="str">
        <f t="shared" si="30"/>
        <v>碎片</v>
      </c>
      <c r="M57" s="3">
        <f t="shared" ca="1" si="31"/>
        <v>53211</v>
      </c>
      <c r="N57" s="3" t="str">
        <f t="shared" ca="1" si="34"/>
        <v>11211,12211,13211,11221,12221,13221,51211,52211,53211</v>
      </c>
      <c r="O57" s="3" t="str">
        <f t="shared" si="35"/>
        <v>391,391,391,81,81,81,230,230,230</v>
      </c>
      <c r="P57" s="1" t="str">
        <f t="shared" si="36"/>
        <v>(1,3),(1,3),(1,3),(1,3),(1,3),(1,3),(13,21),(13,21),(13,21)</v>
      </c>
      <c r="Q57" s="3" t="str">
        <f>IF(D57="坦克碎片",VLOOKUP(C57,道具信息!$N$2:$O$291,2,FALSE)&amp;"碎片",VLOOKUP(C57,道具信息!$N$2:$O$291,2,FALSE))</f>
        <v>T2坦克碎片</v>
      </c>
      <c r="R57" s="3">
        <f t="shared" si="26"/>
        <v>1299</v>
      </c>
      <c r="S57" s="11">
        <f t="shared" si="27"/>
        <v>0.247</v>
      </c>
      <c r="T57" s="3" t="str">
        <f>VLOOKUP(Q57,道具信息!$Q$3:$S$20,2,FALSE)</f>
        <v>CHEST_ITEM_TYPE_T2_SHARD</v>
      </c>
      <c r="U57" s="3" t="str">
        <f>IF(COUNTIF(U$49:U56,T57)=0,T57,"")</f>
        <v/>
      </c>
      <c r="V57" s="3" t="str">
        <f t="shared" si="37"/>
        <v>CHEST_ITEM_TYPE_T2_TANK,CHEST_ITEM_TYPE_T2_SHARD</v>
      </c>
      <c r="W57" s="13" t="str">
        <f t="shared" si="32"/>
        <v/>
      </c>
      <c r="X57" s="3" t="str">
        <f t="shared" si="33"/>
        <v/>
      </c>
      <c r="Y57" s="3" t="str">
        <f t="shared" si="38"/>
        <v>27.0%,24.7%</v>
      </c>
    </row>
    <row r="58" spans="2:25" x14ac:dyDescent="0.3">
      <c r="B58" s="2">
        <f>数据源!CE90</f>
        <v>3</v>
      </c>
      <c r="C58" s="2" t="str">
        <f>数据源!CF90</f>
        <v>Puma</v>
      </c>
      <c r="D58" s="2" t="str">
        <f>数据源!CG90</f>
        <v>坦克碎片</v>
      </c>
      <c r="E58" s="2">
        <f>数据源!CH90</f>
        <v>50</v>
      </c>
      <c r="F58" s="2">
        <f>数据源!CI90</f>
        <v>8</v>
      </c>
      <c r="G58" s="2">
        <f>数据源!CJ90</f>
        <v>3.3299999999999996E-2</v>
      </c>
      <c r="H58" s="2">
        <f>数据源!CK90</f>
        <v>2.0257499999999998E-2</v>
      </c>
      <c r="I58" s="2">
        <f>数据源!CL90</f>
        <v>203</v>
      </c>
      <c r="J58" s="3">
        <f t="shared" si="28"/>
        <v>6</v>
      </c>
      <c r="K58" s="3">
        <f t="shared" si="29"/>
        <v>10</v>
      </c>
      <c r="L58" s="3" t="str">
        <f t="shared" si="30"/>
        <v>碎片</v>
      </c>
      <c r="M58" s="3">
        <f t="shared" ca="1" si="31"/>
        <v>51221</v>
      </c>
      <c r="N58" s="3" t="str">
        <f t="shared" ca="1" si="34"/>
        <v>11211,12211,13211,11221,12221,13221,51211,52211,53211,51221</v>
      </c>
      <c r="O58" s="3" t="str">
        <f t="shared" si="35"/>
        <v>391,391,391,81,81,81,230,230,230,203</v>
      </c>
      <c r="P58" s="1" t="str">
        <f t="shared" si="36"/>
        <v>(1,3),(1,3),(1,3),(1,3),(1,3),(1,3),(13,21),(13,21),(13,21),(6,10)</v>
      </c>
      <c r="Q58" s="3" t="str">
        <f>IF(D58="坦克碎片",VLOOKUP(C58,道具信息!$N$2:$O$291,2,FALSE)&amp;"碎片",VLOOKUP(C58,道具信息!$N$2:$O$291,2,FALSE))</f>
        <v>T2坦克碎片</v>
      </c>
      <c r="R58" s="3">
        <f t="shared" si="26"/>
        <v>1299</v>
      </c>
      <c r="S58" s="11">
        <f t="shared" si="27"/>
        <v>0.247</v>
      </c>
      <c r="T58" s="3" t="str">
        <f>VLOOKUP(Q58,道具信息!$Q$3:$S$20,2,FALSE)</f>
        <v>CHEST_ITEM_TYPE_T2_SHARD</v>
      </c>
      <c r="U58" s="3" t="str">
        <f>IF(COUNTIF(U$49:U57,T58)=0,T58,"")</f>
        <v/>
      </c>
      <c r="V58" s="3" t="str">
        <f t="shared" si="37"/>
        <v>CHEST_ITEM_TYPE_T2_TANK,CHEST_ITEM_TYPE_T2_SHARD</v>
      </c>
      <c r="W58" s="13" t="str">
        <f t="shared" si="32"/>
        <v/>
      </c>
      <c r="X58" s="3" t="str">
        <f t="shared" si="33"/>
        <v/>
      </c>
      <c r="Y58" s="3" t="str">
        <f t="shared" si="38"/>
        <v>27.0%,24.7%</v>
      </c>
    </row>
    <row r="59" spans="2:25" x14ac:dyDescent="0.3">
      <c r="B59" s="2">
        <f>数据源!CE91</f>
        <v>3</v>
      </c>
      <c r="C59" s="2" t="str">
        <f>数据源!CF91</f>
        <v>四号</v>
      </c>
      <c r="D59" s="2" t="str">
        <f>数据源!CG91</f>
        <v>坦克碎片</v>
      </c>
      <c r="E59" s="2">
        <f>数据源!CH91</f>
        <v>50</v>
      </c>
      <c r="F59" s="2">
        <f>数据源!CI91</f>
        <v>8</v>
      </c>
      <c r="G59" s="2">
        <f>数据源!CJ91</f>
        <v>3.3299999999999996E-2</v>
      </c>
      <c r="H59" s="2">
        <f>数据源!CK91</f>
        <v>2.0257499999999998E-2</v>
      </c>
      <c r="I59" s="2">
        <f>数据源!CL91</f>
        <v>203</v>
      </c>
      <c r="J59" s="3">
        <f t="shared" si="28"/>
        <v>6</v>
      </c>
      <c r="K59" s="3">
        <f t="shared" si="29"/>
        <v>10</v>
      </c>
      <c r="L59" s="3" t="str">
        <f t="shared" si="30"/>
        <v>碎片</v>
      </c>
      <c r="M59" s="3">
        <f t="shared" ca="1" si="31"/>
        <v>52221</v>
      </c>
      <c r="N59" s="3" t="str">
        <f t="shared" ca="1" si="34"/>
        <v>11211,12211,13211,11221,12221,13221,51211,52211,53211,51221,52221</v>
      </c>
      <c r="O59" s="3" t="str">
        <f t="shared" si="35"/>
        <v>391,391,391,81,81,81,230,230,230,203,203</v>
      </c>
      <c r="P59" s="1" t="str">
        <f t="shared" si="36"/>
        <v>(1,3),(1,3),(1,3),(1,3),(1,3),(1,3),(13,21),(13,21),(13,21),(6,10),(6,10)</v>
      </c>
      <c r="Q59" s="3" t="str">
        <f>IF(D59="坦克碎片",VLOOKUP(C59,道具信息!$N$2:$O$291,2,FALSE)&amp;"碎片",VLOOKUP(C59,道具信息!$N$2:$O$291,2,FALSE))</f>
        <v>T2坦克碎片</v>
      </c>
      <c r="R59" s="3">
        <f t="shared" si="26"/>
        <v>1299</v>
      </c>
      <c r="S59" s="11">
        <f t="shared" si="27"/>
        <v>0.247</v>
      </c>
      <c r="T59" s="3" t="str">
        <f>VLOOKUP(Q59,道具信息!$Q$3:$S$20,2,FALSE)</f>
        <v>CHEST_ITEM_TYPE_T2_SHARD</v>
      </c>
      <c r="U59" s="3" t="str">
        <f>IF(COUNTIF(U$49:U58,T59)=0,T59,"")</f>
        <v/>
      </c>
      <c r="V59" s="3" t="str">
        <f t="shared" si="37"/>
        <v>CHEST_ITEM_TYPE_T2_TANK,CHEST_ITEM_TYPE_T2_SHARD</v>
      </c>
      <c r="W59" s="13" t="str">
        <f t="shared" si="32"/>
        <v/>
      </c>
      <c r="X59" s="3" t="str">
        <f t="shared" si="33"/>
        <v/>
      </c>
      <c r="Y59" s="3" t="str">
        <f t="shared" si="38"/>
        <v>27.0%,24.7%</v>
      </c>
    </row>
    <row r="60" spans="2:25" x14ac:dyDescent="0.3">
      <c r="B60" s="2">
        <f>数据源!CE92</f>
        <v>3</v>
      </c>
      <c r="C60" s="2" t="str">
        <f>数据源!CF92</f>
        <v>丘吉尔</v>
      </c>
      <c r="D60" s="2" t="str">
        <f>数据源!CG92</f>
        <v>坦克碎片</v>
      </c>
      <c r="E60" s="2">
        <f>数据源!CH92</f>
        <v>50</v>
      </c>
      <c r="F60" s="2">
        <f>数据源!CI92</f>
        <v>8</v>
      </c>
      <c r="G60" s="2">
        <f>数据源!CJ92</f>
        <v>3.3299999999999996E-2</v>
      </c>
      <c r="H60" s="2">
        <f>数据源!CK92</f>
        <v>2.0257499999999998E-2</v>
      </c>
      <c r="I60" s="2">
        <f>数据源!CL92</f>
        <v>203</v>
      </c>
      <c r="J60" s="3">
        <f t="shared" si="28"/>
        <v>6</v>
      </c>
      <c r="K60" s="3">
        <f t="shared" si="29"/>
        <v>10</v>
      </c>
      <c r="L60" s="3" t="str">
        <f t="shared" si="30"/>
        <v>碎片</v>
      </c>
      <c r="M60" s="3">
        <f t="shared" ca="1" si="31"/>
        <v>53221</v>
      </c>
      <c r="N60" s="3" t="str">
        <f t="shared" ca="1" si="34"/>
        <v>11211,12211,13211,11221,12221,13221,51211,52211,53211,51221,52221,53221</v>
      </c>
      <c r="O60" s="3" t="str">
        <f t="shared" si="35"/>
        <v>391,391,391,81,81,81,230,230,230,203,203,203</v>
      </c>
      <c r="P60" s="1" t="str">
        <f t="shared" si="36"/>
        <v>(1,3),(1,3),(1,3),(1,3),(1,3),(1,3),(13,21),(13,21),(13,21),(6,10),(6,10),(6,10)</v>
      </c>
      <c r="Q60" s="3" t="str">
        <f>IF(D60="坦克碎片",VLOOKUP(C60,道具信息!$N$2:$O$291,2,FALSE)&amp;"碎片",VLOOKUP(C60,道具信息!$N$2:$O$291,2,FALSE))</f>
        <v>T2坦克碎片</v>
      </c>
      <c r="R60" s="3">
        <f t="shared" si="26"/>
        <v>1299</v>
      </c>
      <c r="S60" s="11">
        <f t="shared" si="27"/>
        <v>0.247</v>
      </c>
      <c r="T60" s="3" t="str">
        <f>VLOOKUP(Q60,道具信息!$Q$3:$S$20,2,FALSE)</f>
        <v>CHEST_ITEM_TYPE_T2_SHARD</v>
      </c>
      <c r="U60" s="3" t="str">
        <f>IF(COUNTIF(U$49:U59,T60)=0,T60,"")</f>
        <v/>
      </c>
      <c r="V60" s="3" t="str">
        <f t="shared" si="37"/>
        <v>CHEST_ITEM_TYPE_T2_TANK,CHEST_ITEM_TYPE_T2_SHARD</v>
      </c>
      <c r="W60" s="13" t="str">
        <f t="shared" si="32"/>
        <v/>
      </c>
      <c r="X60" s="3" t="str">
        <f t="shared" si="33"/>
        <v/>
      </c>
      <c r="Y60" s="3" t="str">
        <f t="shared" si="38"/>
        <v>27.0%,24.7%</v>
      </c>
    </row>
    <row r="61" spans="2:25" x14ac:dyDescent="0.3">
      <c r="B61" s="2">
        <f>数据源!CE93</f>
        <v>3</v>
      </c>
      <c r="C61" s="2" t="str">
        <f>数据源!CF93</f>
        <v>T1LP1</v>
      </c>
      <c r="D61" s="2" t="str">
        <f>数据源!CG93</f>
        <v>部件</v>
      </c>
      <c r="E61" s="2">
        <f>数据源!CH93</f>
        <v>40</v>
      </c>
      <c r="F61" s="2">
        <f>数据源!CI93</f>
        <v>9.5</v>
      </c>
      <c r="G61" s="2">
        <f>数据源!CJ93</f>
        <v>1.5900000000000001E-2</v>
      </c>
      <c r="H61" s="2">
        <f>数据源!CK93</f>
        <v>1.0181578947368422E-2</v>
      </c>
      <c r="I61" s="2">
        <f>数据源!CL93</f>
        <v>102</v>
      </c>
      <c r="J61" s="3">
        <f t="shared" si="28"/>
        <v>7</v>
      </c>
      <c r="K61" s="3">
        <f t="shared" si="29"/>
        <v>12</v>
      </c>
      <c r="L61" s="3" t="str">
        <f t="shared" si="30"/>
        <v>部件</v>
      </c>
      <c r="M61" s="3">
        <f t="shared" ca="1" si="31"/>
        <v>91001</v>
      </c>
      <c r="N61" s="3" t="str">
        <f t="shared" ca="1" si="34"/>
        <v>11211,12211,13211,11221,12221,13221,51211,52211,53211,51221,52221,53221,91001</v>
      </c>
      <c r="O61" s="3" t="str">
        <f t="shared" si="35"/>
        <v>391,391,391,81,81,81,230,230,230,203,203,203,102</v>
      </c>
      <c r="P61" s="1" t="str">
        <f t="shared" si="36"/>
        <v>(1,3),(1,3),(1,3),(1,3),(1,3),(1,3),(13,21),(13,21),(13,21),(6,10),(6,10),(6,10),(7,12)</v>
      </c>
      <c r="Q61" s="3" t="str">
        <f>IF(D61="坦克碎片",VLOOKUP(C61,道具信息!$N$2:$O$291,2,FALSE)&amp;"碎片",VLOOKUP(C61,道具信息!$N$2:$O$291,2,FALSE))</f>
        <v>T1部件</v>
      </c>
      <c r="R61" s="3">
        <f t="shared" si="26"/>
        <v>1836</v>
      </c>
      <c r="S61" s="11">
        <f t="shared" si="27"/>
        <v>0.35</v>
      </c>
      <c r="T61" s="3" t="str">
        <f>VLOOKUP(Q61,道具信息!$Q$3:$S$20,2,FALSE)</f>
        <v>CHEST_ITEM_TYPE_T1_PART</v>
      </c>
      <c r="U61" s="3" t="str">
        <f>IF(COUNTIF(U$49:U60,T61)=0,T61,"")</f>
        <v>CHEST_ITEM_TYPE_T1_PART</v>
      </c>
      <c r="V61" s="3" t="str">
        <f t="shared" si="37"/>
        <v>CHEST_ITEM_TYPE_T2_TANK,CHEST_ITEM_TYPE_T2_SHARD,CHEST_ITEM_TYPE_T1_PART</v>
      </c>
      <c r="W61" s="13">
        <f t="shared" si="32"/>
        <v>0.35</v>
      </c>
      <c r="X61" s="3" t="str">
        <f t="shared" si="33"/>
        <v>35.0%</v>
      </c>
      <c r="Y61" s="3" t="str">
        <f t="shared" si="38"/>
        <v>27.0%,24.7%,35.0%</v>
      </c>
    </row>
    <row r="62" spans="2:25" x14ac:dyDescent="0.3">
      <c r="B62" s="2">
        <f>数据源!CE94</f>
        <v>3</v>
      </c>
      <c r="C62" s="2" t="str">
        <f>数据源!CF94</f>
        <v>T1LP3</v>
      </c>
      <c r="D62" s="2" t="str">
        <f>数据源!CG94</f>
        <v>部件</v>
      </c>
      <c r="E62" s="2">
        <f>数据源!CH94</f>
        <v>40</v>
      </c>
      <c r="F62" s="2">
        <f>数据源!CI94</f>
        <v>9.5</v>
      </c>
      <c r="G62" s="2">
        <f>数据源!CJ94</f>
        <v>1.5900000000000001E-2</v>
      </c>
      <c r="H62" s="2">
        <f>数据源!CK94</f>
        <v>1.0181578947368422E-2</v>
      </c>
      <c r="I62" s="2">
        <f>数据源!CL94</f>
        <v>102</v>
      </c>
      <c r="J62" s="3">
        <f t="shared" si="28"/>
        <v>7</v>
      </c>
      <c r="K62" s="3">
        <f t="shared" si="29"/>
        <v>12</v>
      </c>
      <c r="L62" s="3" t="str">
        <f t="shared" si="30"/>
        <v>部件</v>
      </c>
      <c r="M62" s="3">
        <f t="shared" ca="1" si="31"/>
        <v>91003</v>
      </c>
      <c r="N62" s="3" t="str">
        <f t="shared" ca="1" si="34"/>
        <v>11211,12211,13211,11221,12221,13221,51211,52211,53211,51221,52221,53221,91001,91003</v>
      </c>
      <c r="O62" s="3" t="str">
        <f t="shared" si="35"/>
        <v>391,391,391,81,81,81,230,230,230,203,203,203,102,102</v>
      </c>
      <c r="P62" s="1" t="str">
        <f t="shared" si="36"/>
        <v>(1,3),(1,3),(1,3),(1,3),(1,3),(1,3),(13,21),(13,21),(13,21),(6,10),(6,10),(6,10),(7,12),(7,12)</v>
      </c>
      <c r="Q62" s="3" t="str">
        <f>IF(D62="坦克碎片",VLOOKUP(C62,道具信息!$N$2:$O$291,2,FALSE)&amp;"碎片",VLOOKUP(C62,道具信息!$N$2:$O$291,2,FALSE))</f>
        <v>T1部件</v>
      </c>
      <c r="R62" s="3">
        <f t="shared" si="26"/>
        <v>1836</v>
      </c>
      <c r="S62" s="11">
        <f t="shared" si="27"/>
        <v>0.35</v>
      </c>
      <c r="T62" s="3" t="str">
        <f>VLOOKUP(Q62,道具信息!$Q$3:$S$20,2,FALSE)</f>
        <v>CHEST_ITEM_TYPE_T1_PART</v>
      </c>
      <c r="U62" s="3" t="str">
        <f>IF(COUNTIF(U$49:U61,T62)=0,T62,"")</f>
        <v/>
      </c>
      <c r="V62" s="3" t="str">
        <f t="shared" si="37"/>
        <v>CHEST_ITEM_TYPE_T2_TANK,CHEST_ITEM_TYPE_T2_SHARD,CHEST_ITEM_TYPE_T1_PART</v>
      </c>
      <c r="W62" s="13" t="str">
        <f t="shared" si="32"/>
        <v/>
      </c>
      <c r="X62" s="3" t="str">
        <f t="shared" si="33"/>
        <v/>
      </c>
      <c r="Y62" s="3" t="str">
        <f t="shared" si="38"/>
        <v>27.0%,24.7%,35.0%</v>
      </c>
    </row>
    <row r="63" spans="2:25" x14ac:dyDescent="0.3">
      <c r="B63" s="2">
        <f>数据源!CE95</f>
        <v>3</v>
      </c>
      <c r="C63" s="2" t="str">
        <f>数据源!CF95</f>
        <v>T1LP5</v>
      </c>
      <c r="D63" s="2" t="str">
        <f>数据源!CG95</f>
        <v>部件</v>
      </c>
      <c r="E63" s="2">
        <f>数据源!CH95</f>
        <v>40</v>
      </c>
      <c r="F63" s="2">
        <f>数据源!CI95</f>
        <v>9.5</v>
      </c>
      <c r="G63" s="2">
        <f>数据源!CJ95</f>
        <v>1.5900000000000001E-2</v>
      </c>
      <c r="H63" s="2">
        <f>数据源!CK95</f>
        <v>1.0181578947368422E-2</v>
      </c>
      <c r="I63" s="2">
        <f>数据源!CL95</f>
        <v>102</v>
      </c>
      <c r="J63" s="3">
        <f t="shared" si="28"/>
        <v>7</v>
      </c>
      <c r="K63" s="3">
        <f t="shared" si="29"/>
        <v>12</v>
      </c>
      <c r="L63" s="3" t="str">
        <f t="shared" si="30"/>
        <v>部件</v>
      </c>
      <c r="M63" s="3">
        <f t="shared" ca="1" si="31"/>
        <v>91005</v>
      </c>
      <c r="N63" s="3" t="str">
        <f t="shared" ca="1" si="34"/>
        <v>11211,12211,13211,11221,12221,13221,51211,52211,53211,51221,52221,53221,91001,91003,91005</v>
      </c>
      <c r="O63" s="3" t="str">
        <f t="shared" si="35"/>
        <v>391,391,391,81,81,81,230,230,230,203,203,203,102,102,102</v>
      </c>
      <c r="P63" s="1" t="str">
        <f t="shared" si="36"/>
        <v>(1,3),(1,3),(1,3),(1,3),(1,3),(1,3),(13,21),(13,21),(13,21),(6,10),(6,10),(6,10),(7,12),(7,12),(7,12)</v>
      </c>
      <c r="Q63" s="3" t="str">
        <f>IF(D63="坦克碎片",VLOOKUP(C63,道具信息!$N$2:$O$291,2,FALSE)&amp;"碎片",VLOOKUP(C63,道具信息!$N$2:$O$291,2,FALSE))</f>
        <v>T1部件</v>
      </c>
      <c r="R63" s="3">
        <f t="shared" si="26"/>
        <v>1836</v>
      </c>
      <c r="S63" s="11">
        <f t="shared" si="27"/>
        <v>0.35</v>
      </c>
      <c r="T63" s="3" t="str">
        <f>VLOOKUP(Q63,道具信息!$Q$3:$S$20,2,FALSE)</f>
        <v>CHEST_ITEM_TYPE_T1_PART</v>
      </c>
      <c r="U63" s="3" t="str">
        <f>IF(COUNTIF(U$49:U62,T63)=0,T63,"")</f>
        <v/>
      </c>
      <c r="V63" s="3" t="str">
        <f t="shared" si="37"/>
        <v>CHEST_ITEM_TYPE_T2_TANK,CHEST_ITEM_TYPE_T2_SHARD,CHEST_ITEM_TYPE_T1_PART</v>
      </c>
      <c r="W63" s="13" t="str">
        <f t="shared" si="32"/>
        <v/>
      </c>
      <c r="X63" s="3" t="str">
        <f t="shared" si="33"/>
        <v/>
      </c>
      <c r="Y63" s="3" t="str">
        <f t="shared" si="38"/>
        <v>27.0%,24.7%,35.0%</v>
      </c>
    </row>
    <row r="64" spans="2:25" x14ac:dyDescent="0.3">
      <c r="B64" s="2">
        <f>数据源!CE96</f>
        <v>3</v>
      </c>
      <c r="C64" s="2" t="str">
        <f>数据源!CF96</f>
        <v>T1MP1</v>
      </c>
      <c r="D64" s="2" t="str">
        <f>数据源!CG96</f>
        <v>部件</v>
      </c>
      <c r="E64" s="2">
        <f>数据源!CH96</f>
        <v>40</v>
      </c>
      <c r="F64" s="2">
        <f>数据源!CI96</f>
        <v>9.5</v>
      </c>
      <c r="G64" s="2">
        <f>数据源!CJ96</f>
        <v>1.5900000000000001E-2</v>
      </c>
      <c r="H64" s="2">
        <f>数据源!CK96</f>
        <v>1.0181578947368422E-2</v>
      </c>
      <c r="I64" s="2">
        <f>数据源!CL96</f>
        <v>102</v>
      </c>
      <c r="J64" s="3">
        <f t="shared" si="28"/>
        <v>7</v>
      </c>
      <c r="K64" s="3">
        <f t="shared" si="29"/>
        <v>12</v>
      </c>
      <c r="L64" s="3" t="str">
        <f t="shared" si="30"/>
        <v>部件</v>
      </c>
      <c r="M64" s="3">
        <f t="shared" ca="1" si="31"/>
        <v>91101</v>
      </c>
      <c r="N64" s="3" t="str">
        <f t="shared" ca="1" si="34"/>
        <v>11211,12211,13211,11221,12221,13221,51211,52211,53211,51221,52221,53221,91001,91003,91005,91101</v>
      </c>
      <c r="O64" s="3" t="str">
        <f t="shared" si="35"/>
        <v>391,391,391,81,81,81,230,230,230,203,203,203,102,102,102,102</v>
      </c>
      <c r="P64" s="1" t="str">
        <f t="shared" si="36"/>
        <v>(1,3),(1,3),(1,3),(1,3),(1,3),(1,3),(13,21),(13,21),(13,21),(6,10),(6,10),(6,10),(7,12),(7,12),(7,12),(7,12)</v>
      </c>
      <c r="Q64" s="3" t="str">
        <f>IF(D64="坦克碎片",VLOOKUP(C64,道具信息!$N$2:$O$291,2,FALSE)&amp;"碎片",VLOOKUP(C64,道具信息!$N$2:$O$291,2,FALSE))</f>
        <v>T1部件</v>
      </c>
      <c r="R64" s="3">
        <f t="shared" si="26"/>
        <v>1836</v>
      </c>
      <c r="S64" s="11">
        <f t="shared" si="27"/>
        <v>0.35</v>
      </c>
      <c r="T64" s="3" t="str">
        <f>VLOOKUP(Q64,道具信息!$Q$3:$S$20,2,FALSE)</f>
        <v>CHEST_ITEM_TYPE_T1_PART</v>
      </c>
      <c r="U64" s="3" t="str">
        <f>IF(COUNTIF(U$49:U63,T64)=0,T64,"")</f>
        <v/>
      </c>
      <c r="V64" s="3" t="str">
        <f t="shared" si="37"/>
        <v>CHEST_ITEM_TYPE_T2_TANK,CHEST_ITEM_TYPE_T2_SHARD,CHEST_ITEM_TYPE_T1_PART</v>
      </c>
      <c r="W64" s="13" t="str">
        <f t="shared" si="32"/>
        <v/>
      </c>
      <c r="X64" s="3" t="str">
        <f t="shared" si="33"/>
        <v/>
      </c>
      <c r="Y64" s="3" t="str">
        <f t="shared" si="38"/>
        <v>27.0%,24.7%,35.0%</v>
      </c>
    </row>
    <row r="65" spans="2:25" x14ac:dyDescent="0.3">
      <c r="B65" s="2">
        <f>数据源!CE97</f>
        <v>3</v>
      </c>
      <c r="C65" s="2" t="str">
        <f>数据源!CF97</f>
        <v>T1MP3</v>
      </c>
      <c r="D65" s="2" t="str">
        <f>数据源!CG97</f>
        <v>部件</v>
      </c>
      <c r="E65" s="2">
        <f>数据源!CH97</f>
        <v>40</v>
      </c>
      <c r="F65" s="2">
        <f>数据源!CI97</f>
        <v>9.5</v>
      </c>
      <c r="G65" s="2">
        <f>数据源!CJ97</f>
        <v>1.5900000000000001E-2</v>
      </c>
      <c r="H65" s="2">
        <f>数据源!CK97</f>
        <v>1.0181578947368422E-2</v>
      </c>
      <c r="I65" s="2">
        <f>数据源!CL97</f>
        <v>102</v>
      </c>
      <c r="J65" s="3">
        <f t="shared" si="28"/>
        <v>7</v>
      </c>
      <c r="K65" s="3">
        <f t="shared" si="29"/>
        <v>12</v>
      </c>
      <c r="L65" s="3" t="str">
        <f t="shared" si="30"/>
        <v>部件</v>
      </c>
      <c r="M65" s="3">
        <f t="shared" ca="1" si="31"/>
        <v>91103</v>
      </c>
      <c r="N65" s="3" t="str">
        <f t="shared" ca="1" si="34"/>
        <v>11211,12211,13211,11221,12221,13221,51211,52211,53211,51221,52221,53221,91001,91003,91005,91101,91103</v>
      </c>
      <c r="O65" s="3" t="str">
        <f t="shared" si="35"/>
        <v>391,391,391,81,81,81,230,230,230,203,203,203,102,102,102,102,102</v>
      </c>
      <c r="P65" s="1" t="str">
        <f t="shared" si="36"/>
        <v>(1,3),(1,3),(1,3),(1,3),(1,3),(1,3),(13,21),(13,21),(13,21),(6,10),(6,10),(6,10),(7,12),(7,12),(7,12),(7,12),(7,12)</v>
      </c>
      <c r="Q65" s="3" t="str">
        <f>IF(D65="坦克碎片",VLOOKUP(C65,道具信息!$N$2:$O$291,2,FALSE)&amp;"碎片",VLOOKUP(C65,道具信息!$N$2:$O$291,2,FALSE))</f>
        <v>T1部件</v>
      </c>
      <c r="R65" s="3">
        <f t="shared" si="26"/>
        <v>1836</v>
      </c>
      <c r="S65" s="11">
        <f t="shared" si="27"/>
        <v>0.35</v>
      </c>
      <c r="T65" s="3" t="str">
        <f>VLOOKUP(Q65,道具信息!$Q$3:$S$20,2,FALSE)</f>
        <v>CHEST_ITEM_TYPE_T1_PART</v>
      </c>
      <c r="U65" s="3" t="str">
        <f>IF(COUNTIF(U$49:U64,T65)=0,T65,"")</f>
        <v/>
      </c>
      <c r="V65" s="3" t="str">
        <f t="shared" si="37"/>
        <v>CHEST_ITEM_TYPE_T2_TANK,CHEST_ITEM_TYPE_T2_SHARD,CHEST_ITEM_TYPE_T1_PART</v>
      </c>
      <c r="W65" s="13" t="str">
        <f t="shared" si="32"/>
        <v/>
      </c>
      <c r="X65" s="3" t="str">
        <f t="shared" si="33"/>
        <v/>
      </c>
      <c r="Y65" s="3" t="str">
        <f t="shared" si="38"/>
        <v>27.0%,24.7%,35.0%</v>
      </c>
    </row>
    <row r="66" spans="2:25" x14ac:dyDescent="0.3">
      <c r="B66" s="2">
        <f>数据源!CE98</f>
        <v>3</v>
      </c>
      <c r="C66" s="2" t="str">
        <f>数据源!CF98</f>
        <v>T1MP5</v>
      </c>
      <c r="D66" s="2" t="str">
        <f>数据源!CG98</f>
        <v>部件</v>
      </c>
      <c r="E66" s="2">
        <f>数据源!CH98</f>
        <v>40</v>
      </c>
      <c r="F66" s="2">
        <f>数据源!CI98</f>
        <v>9.5</v>
      </c>
      <c r="G66" s="2">
        <f>数据源!CJ98</f>
        <v>1.5900000000000001E-2</v>
      </c>
      <c r="H66" s="2">
        <f>数据源!CK98</f>
        <v>1.0181578947368422E-2</v>
      </c>
      <c r="I66" s="2">
        <f>数据源!CL98</f>
        <v>102</v>
      </c>
      <c r="J66" s="3">
        <f t="shared" si="28"/>
        <v>7</v>
      </c>
      <c r="K66" s="3">
        <f t="shared" si="29"/>
        <v>12</v>
      </c>
      <c r="L66" s="3" t="str">
        <f t="shared" si="30"/>
        <v>部件</v>
      </c>
      <c r="M66" s="3">
        <f t="shared" ca="1" si="31"/>
        <v>91105</v>
      </c>
      <c r="N66" s="3" t="str">
        <f t="shared" ca="1" si="34"/>
        <v>11211,12211,13211,11221,12221,13221,51211,52211,53211,51221,52221,53221,91001,91003,91005,91101,91103,91105</v>
      </c>
      <c r="O66" s="3" t="str">
        <f t="shared" si="35"/>
        <v>391,391,391,81,81,81,230,230,230,203,203,203,102,102,102,102,102,102</v>
      </c>
      <c r="P66" s="1" t="str">
        <f t="shared" si="36"/>
        <v>(1,3),(1,3),(1,3),(1,3),(1,3),(1,3),(13,21),(13,21),(13,21),(6,10),(6,10),(6,10),(7,12),(7,12),(7,12),(7,12),(7,12),(7,12)</v>
      </c>
      <c r="Q66" s="3" t="str">
        <f>IF(D66="坦克碎片",VLOOKUP(C66,道具信息!$N$2:$O$291,2,FALSE)&amp;"碎片",VLOOKUP(C66,道具信息!$N$2:$O$291,2,FALSE))</f>
        <v>T1部件</v>
      </c>
      <c r="R66" s="3">
        <f t="shared" si="26"/>
        <v>1836</v>
      </c>
      <c r="S66" s="11">
        <f t="shared" si="27"/>
        <v>0.35</v>
      </c>
      <c r="T66" s="3" t="str">
        <f>VLOOKUP(Q66,道具信息!$Q$3:$S$20,2,FALSE)</f>
        <v>CHEST_ITEM_TYPE_T1_PART</v>
      </c>
      <c r="U66" s="3" t="str">
        <f>IF(COUNTIF(U$49:U65,T66)=0,T66,"")</f>
        <v/>
      </c>
      <c r="V66" s="3" t="str">
        <f t="shared" si="37"/>
        <v>CHEST_ITEM_TYPE_T2_TANK,CHEST_ITEM_TYPE_T2_SHARD,CHEST_ITEM_TYPE_T1_PART</v>
      </c>
      <c r="W66" s="13" t="str">
        <f t="shared" si="32"/>
        <v/>
      </c>
      <c r="X66" s="3" t="str">
        <f t="shared" si="33"/>
        <v/>
      </c>
      <c r="Y66" s="3" t="str">
        <f t="shared" si="38"/>
        <v>27.0%,24.7%,35.0%</v>
      </c>
    </row>
    <row r="67" spans="2:25" x14ac:dyDescent="0.3">
      <c r="B67" s="2">
        <f>数据源!CE99</f>
        <v>3</v>
      </c>
      <c r="C67" s="2" t="str">
        <f>数据源!CF99</f>
        <v>T1HP1</v>
      </c>
      <c r="D67" s="2" t="str">
        <f>数据源!CG99</f>
        <v>部件</v>
      </c>
      <c r="E67" s="2">
        <f>数据源!CH99</f>
        <v>40</v>
      </c>
      <c r="F67" s="2">
        <f>数据源!CI99</f>
        <v>9.5</v>
      </c>
      <c r="G67" s="2">
        <f>数据源!CJ99</f>
        <v>1.5900000000000001E-2</v>
      </c>
      <c r="H67" s="2">
        <f>数据源!CK99</f>
        <v>1.0181578947368422E-2</v>
      </c>
      <c r="I67" s="2">
        <f>数据源!CL99</f>
        <v>102</v>
      </c>
      <c r="J67" s="3">
        <f t="shared" si="28"/>
        <v>7</v>
      </c>
      <c r="K67" s="3">
        <f t="shared" si="29"/>
        <v>12</v>
      </c>
      <c r="L67" s="3" t="str">
        <f t="shared" si="30"/>
        <v>部件</v>
      </c>
      <c r="M67" s="3">
        <f t="shared" ca="1" si="31"/>
        <v>91201</v>
      </c>
      <c r="N67" s="3" t="str">
        <f t="shared" ca="1" si="34"/>
        <v>11211,12211,13211,11221,12221,13221,51211,52211,53211,51221,52221,53221,91001,91003,91005,91101,91103,91105,91201</v>
      </c>
      <c r="O67" s="3" t="str">
        <f t="shared" si="35"/>
        <v>391,391,391,81,81,81,230,230,230,203,203,203,102,102,102,102,102,102,102</v>
      </c>
      <c r="P67" s="1" t="str">
        <f t="shared" si="36"/>
        <v>(1,3),(1,3),(1,3),(1,3),(1,3),(1,3),(13,21),(13,21),(13,21),(6,10),(6,10),(6,10),(7,12),(7,12),(7,12),(7,12),(7,12),(7,12),(7,12)</v>
      </c>
      <c r="Q67" s="3" t="str">
        <f>IF(D67="坦克碎片",VLOOKUP(C67,道具信息!$N$2:$O$291,2,FALSE)&amp;"碎片",VLOOKUP(C67,道具信息!$N$2:$O$291,2,FALSE))</f>
        <v>T1部件</v>
      </c>
      <c r="R67" s="3">
        <f t="shared" si="26"/>
        <v>1836</v>
      </c>
      <c r="S67" s="11">
        <f t="shared" si="27"/>
        <v>0.35</v>
      </c>
      <c r="T67" s="3" t="str">
        <f>VLOOKUP(Q67,道具信息!$Q$3:$S$20,2,FALSE)</f>
        <v>CHEST_ITEM_TYPE_T1_PART</v>
      </c>
      <c r="U67" s="3" t="str">
        <f>IF(COUNTIF(U$49:U66,T67)=0,T67,"")</f>
        <v/>
      </c>
      <c r="V67" s="3" t="str">
        <f t="shared" si="37"/>
        <v>CHEST_ITEM_TYPE_T2_TANK,CHEST_ITEM_TYPE_T2_SHARD,CHEST_ITEM_TYPE_T1_PART</v>
      </c>
      <c r="W67" s="13" t="str">
        <f t="shared" si="32"/>
        <v/>
      </c>
      <c r="X67" s="3" t="str">
        <f t="shared" si="33"/>
        <v/>
      </c>
      <c r="Y67" s="3" t="str">
        <f t="shared" si="38"/>
        <v>27.0%,24.7%,35.0%</v>
      </c>
    </row>
    <row r="68" spans="2:25" x14ac:dyDescent="0.3">
      <c r="B68" s="2">
        <f>数据源!CE100</f>
        <v>3</v>
      </c>
      <c r="C68" s="2" t="str">
        <f>数据源!CF100</f>
        <v>T1HP3</v>
      </c>
      <c r="D68" s="2" t="str">
        <f>数据源!CG100</f>
        <v>部件</v>
      </c>
      <c r="E68" s="2">
        <f>数据源!CH100</f>
        <v>40</v>
      </c>
      <c r="F68" s="2">
        <f>数据源!CI100</f>
        <v>9.5</v>
      </c>
      <c r="G68" s="2">
        <f>数据源!CJ100</f>
        <v>1.5900000000000001E-2</v>
      </c>
      <c r="H68" s="2">
        <f>数据源!CK100</f>
        <v>1.0181578947368422E-2</v>
      </c>
      <c r="I68" s="2">
        <f>数据源!CL100</f>
        <v>102</v>
      </c>
      <c r="J68" s="3">
        <f t="shared" si="28"/>
        <v>7</v>
      </c>
      <c r="K68" s="3">
        <f t="shared" si="29"/>
        <v>12</v>
      </c>
      <c r="L68" s="3" t="str">
        <f t="shared" si="30"/>
        <v>部件</v>
      </c>
      <c r="M68" s="3">
        <f t="shared" ca="1" si="31"/>
        <v>91203</v>
      </c>
      <c r="N68" s="3" t="str">
        <f t="shared" ca="1" si="34"/>
        <v>11211,12211,13211,11221,12221,13221,51211,52211,53211,51221,52221,53221,91001,91003,91005,91101,91103,91105,91201,91203</v>
      </c>
      <c r="O68" s="3" t="str">
        <f t="shared" si="35"/>
        <v>391,391,391,81,81,81,230,230,230,203,203,203,102,102,102,102,102,102,102,102</v>
      </c>
      <c r="P68" s="1" t="str">
        <f t="shared" si="36"/>
        <v>(1,3),(1,3),(1,3),(1,3),(1,3),(1,3),(13,21),(13,21),(13,21),(6,10),(6,10),(6,10),(7,12),(7,12),(7,12),(7,12),(7,12),(7,12),(7,12),(7,12)</v>
      </c>
      <c r="Q68" s="3" t="str">
        <f>IF(D68="坦克碎片",VLOOKUP(C68,道具信息!$N$2:$O$291,2,FALSE)&amp;"碎片",VLOOKUP(C68,道具信息!$N$2:$O$291,2,FALSE))</f>
        <v>T1部件</v>
      </c>
      <c r="R68" s="3">
        <f t="shared" si="26"/>
        <v>1836</v>
      </c>
      <c r="S68" s="11">
        <f t="shared" si="27"/>
        <v>0.35</v>
      </c>
      <c r="T68" s="3" t="str">
        <f>VLOOKUP(Q68,道具信息!$Q$3:$S$20,2,FALSE)</f>
        <v>CHEST_ITEM_TYPE_T1_PART</v>
      </c>
      <c r="U68" s="3" t="str">
        <f>IF(COUNTIF(U$49:U67,T68)=0,T68,"")</f>
        <v/>
      </c>
      <c r="V68" s="3" t="str">
        <f t="shared" si="37"/>
        <v>CHEST_ITEM_TYPE_T2_TANK,CHEST_ITEM_TYPE_T2_SHARD,CHEST_ITEM_TYPE_T1_PART</v>
      </c>
      <c r="W68" s="13" t="str">
        <f t="shared" si="32"/>
        <v/>
      </c>
      <c r="X68" s="3" t="str">
        <f t="shared" si="33"/>
        <v/>
      </c>
      <c r="Y68" s="3" t="str">
        <f t="shared" si="38"/>
        <v>27.0%,24.7%,35.0%</v>
      </c>
    </row>
    <row r="69" spans="2:25" x14ac:dyDescent="0.3">
      <c r="B69" s="2">
        <f>数据源!CE101</f>
        <v>3</v>
      </c>
      <c r="C69" s="2" t="str">
        <f>数据源!CF101</f>
        <v>T1HP5</v>
      </c>
      <c r="D69" s="2" t="str">
        <f>数据源!CG101</f>
        <v>部件</v>
      </c>
      <c r="E69" s="2">
        <f>数据源!CH101</f>
        <v>40</v>
      </c>
      <c r="F69" s="2">
        <f>数据源!CI101</f>
        <v>9.5</v>
      </c>
      <c r="G69" s="2">
        <f>数据源!CJ101</f>
        <v>1.5900000000000001E-2</v>
      </c>
      <c r="H69" s="2">
        <f>数据源!CK101</f>
        <v>1.0181578947368422E-2</v>
      </c>
      <c r="I69" s="2">
        <f>数据源!CL101</f>
        <v>102</v>
      </c>
      <c r="J69" s="3">
        <f t="shared" si="28"/>
        <v>7</v>
      </c>
      <c r="K69" s="3">
        <f t="shared" si="29"/>
        <v>12</v>
      </c>
      <c r="L69" s="3" t="str">
        <f t="shared" si="30"/>
        <v>部件</v>
      </c>
      <c r="M69" s="3">
        <f t="shared" ca="1" si="31"/>
        <v>91205</v>
      </c>
      <c r="N69" s="3" t="str">
        <f t="shared" ca="1" si="34"/>
        <v>11211,12211,13211,11221,12221,13221,51211,52211,53211,51221,52221,53221,91001,91003,91005,91101,91103,91105,91201,91203,91205</v>
      </c>
      <c r="O69" s="3" t="str">
        <f t="shared" si="35"/>
        <v>391,391,391,81,81,81,230,230,230,203,203,203,102,102,102,102,102,102,102,102,102</v>
      </c>
      <c r="P69" s="1" t="str">
        <f t="shared" si="36"/>
        <v>(1,3),(1,3),(1,3),(1,3),(1,3),(1,3),(13,21),(13,21),(13,21),(6,10),(6,10),(6,10),(7,12),(7,12),(7,12),(7,12),(7,12),(7,12),(7,12),(7,12),(7,12)</v>
      </c>
      <c r="Q69" s="3" t="str">
        <f>IF(D69="坦克碎片",VLOOKUP(C69,道具信息!$N$2:$O$291,2,FALSE)&amp;"碎片",VLOOKUP(C69,道具信息!$N$2:$O$291,2,FALSE))</f>
        <v>T1部件</v>
      </c>
      <c r="R69" s="3">
        <f t="shared" si="26"/>
        <v>1836</v>
      </c>
      <c r="S69" s="11">
        <f t="shared" si="27"/>
        <v>0.35</v>
      </c>
      <c r="T69" s="3" t="str">
        <f>VLOOKUP(Q69,道具信息!$Q$3:$S$20,2,FALSE)</f>
        <v>CHEST_ITEM_TYPE_T1_PART</v>
      </c>
      <c r="U69" s="3" t="str">
        <f>IF(COUNTIF(U$49:U68,T69)=0,T69,"")</f>
        <v/>
      </c>
      <c r="V69" s="3" t="str">
        <f t="shared" si="37"/>
        <v>CHEST_ITEM_TYPE_T2_TANK,CHEST_ITEM_TYPE_T2_SHARD,CHEST_ITEM_TYPE_T1_PART</v>
      </c>
      <c r="W69" s="13" t="str">
        <f t="shared" si="32"/>
        <v/>
      </c>
      <c r="X69" s="3" t="str">
        <f t="shared" si="33"/>
        <v/>
      </c>
      <c r="Y69" s="3" t="str">
        <f t="shared" si="38"/>
        <v>27.0%,24.7%,35.0%</v>
      </c>
    </row>
    <row r="70" spans="2:25" x14ac:dyDescent="0.3">
      <c r="B70" s="2">
        <f>数据源!CE102</f>
        <v>3</v>
      </c>
      <c r="C70" s="2" t="str">
        <f>数据源!CF102</f>
        <v>T1LP2</v>
      </c>
      <c r="D70" s="2" t="str">
        <f>数据源!CG102</f>
        <v>部件</v>
      </c>
      <c r="E70" s="2">
        <f>数据源!CH102</f>
        <v>40</v>
      </c>
      <c r="F70" s="2">
        <f>数据源!CI102</f>
        <v>9.5</v>
      </c>
      <c r="G70" s="2">
        <f>数据源!CJ102</f>
        <v>1.5900000000000001E-2</v>
      </c>
      <c r="H70" s="2">
        <f>数据源!CK102</f>
        <v>1.0181578947368422E-2</v>
      </c>
      <c r="I70" s="2">
        <f>数据源!CL102</f>
        <v>102</v>
      </c>
      <c r="J70" s="3">
        <f t="shared" si="28"/>
        <v>7</v>
      </c>
      <c r="K70" s="3">
        <f t="shared" si="29"/>
        <v>12</v>
      </c>
      <c r="L70" s="3" t="str">
        <f t="shared" si="30"/>
        <v>部件</v>
      </c>
      <c r="M70" s="3">
        <f t="shared" ca="1" si="31"/>
        <v>91002</v>
      </c>
      <c r="N70" s="3" t="str">
        <f t="shared" ca="1" si="34"/>
        <v>11211,12211,13211,11221,12221,13221,51211,52211,53211,51221,52221,53221,91001,91003,91005,91101,91103,91105,91201,91203,91205,91002</v>
      </c>
      <c r="O70" s="3" t="str">
        <f t="shared" si="35"/>
        <v>391,391,391,81,81,81,230,230,230,203,203,203,102,102,102,102,102,102,102,102,102,102</v>
      </c>
      <c r="P70" s="1" t="str">
        <f t="shared" si="36"/>
        <v>(1,3),(1,3),(1,3),(1,3),(1,3),(1,3),(13,21),(13,21),(13,21),(6,10),(6,10),(6,10),(7,12),(7,12),(7,12),(7,12),(7,12),(7,12),(7,12),(7,12),(7,12),(7,12)</v>
      </c>
      <c r="Q70" s="3" t="str">
        <f>IF(D70="坦克碎片",VLOOKUP(C70,道具信息!$N$2:$O$291,2,FALSE)&amp;"碎片",VLOOKUP(C70,道具信息!$N$2:$O$291,2,FALSE))</f>
        <v>T1部件</v>
      </c>
      <c r="R70" s="3">
        <f t="shared" si="26"/>
        <v>1836</v>
      </c>
      <c r="S70" s="11">
        <f t="shared" si="27"/>
        <v>0.35</v>
      </c>
      <c r="T70" s="3" t="str">
        <f>VLOOKUP(Q70,道具信息!$Q$3:$S$20,2,FALSE)</f>
        <v>CHEST_ITEM_TYPE_T1_PART</v>
      </c>
      <c r="U70" s="3" t="str">
        <f>IF(COUNTIF(U$49:U69,T70)=0,T70,"")</f>
        <v/>
      </c>
      <c r="V70" s="3" t="str">
        <f t="shared" si="37"/>
        <v>CHEST_ITEM_TYPE_T2_TANK,CHEST_ITEM_TYPE_T2_SHARD,CHEST_ITEM_TYPE_T1_PART</v>
      </c>
      <c r="W70" s="13" t="str">
        <f t="shared" si="32"/>
        <v/>
      </c>
      <c r="X70" s="3" t="str">
        <f t="shared" si="33"/>
        <v/>
      </c>
      <c r="Y70" s="3" t="str">
        <f t="shared" si="38"/>
        <v>27.0%,24.7%,35.0%</v>
      </c>
    </row>
    <row r="71" spans="2:25" x14ac:dyDescent="0.3">
      <c r="B71" s="2">
        <f>数据源!CE103</f>
        <v>3</v>
      </c>
      <c r="C71" s="2" t="str">
        <f>数据源!CF103</f>
        <v>T1LP4</v>
      </c>
      <c r="D71" s="2" t="str">
        <f>数据源!CG103</f>
        <v>部件</v>
      </c>
      <c r="E71" s="2">
        <f>数据源!CH103</f>
        <v>40</v>
      </c>
      <c r="F71" s="2">
        <f>数据源!CI103</f>
        <v>9.5</v>
      </c>
      <c r="G71" s="2">
        <f>数据源!CJ103</f>
        <v>1.5900000000000001E-2</v>
      </c>
      <c r="H71" s="2">
        <f>数据源!CK103</f>
        <v>1.0181578947368422E-2</v>
      </c>
      <c r="I71" s="2">
        <f>数据源!CL103</f>
        <v>102</v>
      </c>
      <c r="J71" s="3">
        <f t="shared" si="28"/>
        <v>7</v>
      </c>
      <c r="K71" s="3">
        <f t="shared" si="29"/>
        <v>12</v>
      </c>
      <c r="L71" s="3" t="str">
        <f t="shared" si="30"/>
        <v>部件</v>
      </c>
      <c r="M71" s="3">
        <f t="shared" ca="1" si="31"/>
        <v>91004</v>
      </c>
      <c r="N71" s="3" t="str">
        <f t="shared" ca="1" si="34"/>
        <v>11211,12211,13211,11221,12221,13221,51211,52211,53211,51221,52221,53221,91001,91003,91005,91101,91103,91105,91201,91203,91205,91002,91004</v>
      </c>
      <c r="O71" s="3" t="str">
        <f t="shared" si="35"/>
        <v>391,391,391,81,81,81,230,230,230,203,203,203,102,102,102,102,102,102,102,102,102,102,102</v>
      </c>
      <c r="P71" s="1" t="str">
        <f t="shared" si="36"/>
        <v>(1,3),(1,3),(1,3),(1,3),(1,3),(1,3),(13,21),(13,21),(13,21),(6,10),(6,10),(6,10),(7,12),(7,12),(7,12),(7,12),(7,12),(7,12),(7,12),(7,12),(7,12),(7,12),(7,12)</v>
      </c>
      <c r="Q71" s="3" t="str">
        <f>IF(D71="坦克碎片",VLOOKUP(C71,道具信息!$N$2:$O$291,2,FALSE)&amp;"碎片",VLOOKUP(C71,道具信息!$N$2:$O$291,2,FALSE))</f>
        <v>T1部件</v>
      </c>
      <c r="R71" s="3">
        <f t="shared" si="26"/>
        <v>1836</v>
      </c>
      <c r="S71" s="11">
        <f t="shared" si="27"/>
        <v>0.35</v>
      </c>
      <c r="T71" s="3" t="str">
        <f>VLOOKUP(Q71,道具信息!$Q$3:$S$20,2,FALSE)</f>
        <v>CHEST_ITEM_TYPE_T1_PART</v>
      </c>
      <c r="U71" s="3" t="str">
        <f>IF(COUNTIF(U$49:U70,T71)=0,T71,"")</f>
        <v/>
      </c>
      <c r="V71" s="3" t="str">
        <f t="shared" si="37"/>
        <v>CHEST_ITEM_TYPE_T2_TANK,CHEST_ITEM_TYPE_T2_SHARD,CHEST_ITEM_TYPE_T1_PART</v>
      </c>
      <c r="W71" s="13" t="str">
        <f t="shared" si="32"/>
        <v/>
      </c>
      <c r="X71" s="3" t="str">
        <f t="shared" si="33"/>
        <v/>
      </c>
      <c r="Y71" s="3" t="str">
        <f t="shared" si="38"/>
        <v>27.0%,24.7%,35.0%</v>
      </c>
    </row>
    <row r="72" spans="2:25" x14ac:dyDescent="0.3">
      <c r="B72" s="2">
        <f>数据源!CE104</f>
        <v>3</v>
      </c>
      <c r="C72" s="2" t="str">
        <f>数据源!CF104</f>
        <v>T1LP6</v>
      </c>
      <c r="D72" s="2" t="str">
        <f>数据源!CG104</f>
        <v>部件</v>
      </c>
      <c r="E72" s="2">
        <f>数据源!CH104</f>
        <v>40</v>
      </c>
      <c r="F72" s="2">
        <f>数据源!CI104</f>
        <v>9.5</v>
      </c>
      <c r="G72" s="2">
        <f>数据源!CJ104</f>
        <v>1.5900000000000001E-2</v>
      </c>
      <c r="H72" s="2">
        <f>数据源!CK104</f>
        <v>1.0181578947368422E-2</v>
      </c>
      <c r="I72" s="2">
        <f>数据源!CL104</f>
        <v>102</v>
      </c>
      <c r="J72" s="3">
        <f t="shared" si="28"/>
        <v>7</v>
      </c>
      <c r="K72" s="3">
        <f t="shared" si="29"/>
        <v>12</v>
      </c>
      <c r="L72" s="3" t="str">
        <f t="shared" si="30"/>
        <v>部件</v>
      </c>
      <c r="M72" s="3">
        <f t="shared" ca="1" si="31"/>
        <v>91006</v>
      </c>
      <c r="N72" s="3" t="str">
        <f t="shared" ca="1" si="34"/>
        <v>11211,12211,13211,11221,12221,13221,51211,52211,53211,51221,52221,53221,91001,91003,91005,91101,91103,91105,91201,91203,91205,91002,91004,91006</v>
      </c>
      <c r="O72" s="3" t="str">
        <f t="shared" si="35"/>
        <v>391,391,391,81,81,81,230,230,230,203,203,203,102,102,102,102,102,102,102,102,102,102,102,102</v>
      </c>
      <c r="P72" s="1" t="str">
        <f t="shared" si="36"/>
        <v>(1,3),(1,3),(1,3),(1,3),(1,3),(1,3),(13,21),(13,21),(13,21),(6,10),(6,10),(6,10),(7,12),(7,12),(7,12),(7,12),(7,12),(7,12),(7,12),(7,12),(7,12),(7,12),(7,12),(7,12)</v>
      </c>
      <c r="Q72" s="3" t="str">
        <f>IF(D72="坦克碎片",VLOOKUP(C72,道具信息!$N$2:$O$291,2,FALSE)&amp;"碎片",VLOOKUP(C72,道具信息!$N$2:$O$291,2,FALSE))</f>
        <v>T1部件</v>
      </c>
      <c r="R72" s="3">
        <f t="shared" si="26"/>
        <v>1836</v>
      </c>
      <c r="S72" s="11">
        <f t="shared" si="27"/>
        <v>0.35</v>
      </c>
      <c r="T72" s="3" t="str">
        <f>VLOOKUP(Q72,道具信息!$Q$3:$S$20,2,FALSE)</f>
        <v>CHEST_ITEM_TYPE_T1_PART</v>
      </c>
      <c r="U72" s="3" t="str">
        <f>IF(COUNTIF(U$49:U71,T72)=0,T72,"")</f>
        <v/>
      </c>
      <c r="V72" s="3" t="str">
        <f t="shared" si="37"/>
        <v>CHEST_ITEM_TYPE_T2_TANK,CHEST_ITEM_TYPE_T2_SHARD,CHEST_ITEM_TYPE_T1_PART</v>
      </c>
      <c r="W72" s="13" t="str">
        <f t="shared" si="32"/>
        <v/>
      </c>
      <c r="X72" s="3" t="str">
        <f t="shared" si="33"/>
        <v/>
      </c>
      <c r="Y72" s="3" t="str">
        <f t="shared" si="38"/>
        <v>27.0%,24.7%,35.0%</v>
      </c>
    </row>
    <row r="73" spans="2:25" x14ac:dyDescent="0.3">
      <c r="B73" s="2">
        <f>数据源!CE105</f>
        <v>3</v>
      </c>
      <c r="C73" s="2" t="str">
        <f>数据源!CF105</f>
        <v>T1MP2</v>
      </c>
      <c r="D73" s="2" t="str">
        <f>数据源!CG105</f>
        <v>部件</v>
      </c>
      <c r="E73" s="2">
        <f>数据源!CH105</f>
        <v>40</v>
      </c>
      <c r="F73" s="2">
        <f>数据源!CI105</f>
        <v>9.5</v>
      </c>
      <c r="G73" s="2">
        <f>数据源!CJ105</f>
        <v>1.5900000000000001E-2</v>
      </c>
      <c r="H73" s="2">
        <f>数据源!CK105</f>
        <v>1.0181578947368422E-2</v>
      </c>
      <c r="I73" s="2">
        <f>数据源!CL105</f>
        <v>102</v>
      </c>
      <c r="J73" s="3">
        <f t="shared" si="28"/>
        <v>7</v>
      </c>
      <c r="K73" s="3">
        <f t="shared" si="29"/>
        <v>12</v>
      </c>
      <c r="L73" s="3" t="str">
        <f t="shared" si="30"/>
        <v>部件</v>
      </c>
      <c r="M73" s="3">
        <f t="shared" ca="1" si="31"/>
        <v>91102</v>
      </c>
      <c r="N73" s="3" t="str">
        <f t="shared" ca="1" si="34"/>
        <v>11211,12211,13211,11221,12221,13221,51211,52211,53211,51221,52221,53221,91001,91003,91005,91101,91103,91105,91201,91203,91205,91002,91004,91006,91102</v>
      </c>
      <c r="O73" s="3" t="str">
        <f t="shared" si="35"/>
        <v>391,391,391,81,81,81,230,230,230,203,203,203,102,102,102,102,102,102,102,102,102,102,102,102,102</v>
      </c>
      <c r="P73" s="1" t="str">
        <f t="shared" si="36"/>
        <v>(1,3),(1,3),(1,3),(1,3),(1,3),(1,3),(13,21),(13,21),(13,21),(6,10),(6,10),(6,10),(7,12),(7,12),(7,12),(7,12),(7,12),(7,12),(7,12),(7,12),(7,12),(7,12),(7,12),(7,12),(7,12)</v>
      </c>
      <c r="Q73" s="3" t="str">
        <f>IF(D73="坦克碎片",VLOOKUP(C73,道具信息!$N$2:$O$291,2,FALSE)&amp;"碎片",VLOOKUP(C73,道具信息!$N$2:$O$291,2,FALSE))</f>
        <v>T1部件</v>
      </c>
      <c r="R73" s="3">
        <f t="shared" si="26"/>
        <v>1836</v>
      </c>
      <c r="S73" s="11">
        <f t="shared" si="27"/>
        <v>0.35</v>
      </c>
      <c r="T73" s="3" t="str">
        <f>VLOOKUP(Q73,道具信息!$Q$3:$S$20,2,FALSE)</f>
        <v>CHEST_ITEM_TYPE_T1_PART</v>
      </c>
      <c r="U73" s="3" t="str">
        <f>IF(COUNTIF(U$49:U72,T73)=0,T73,"")</f>
        <v/>
      </c>
      <c r="V73" s="3" t="str">
        <f t="shared" si="37"/>
        <v>CHEST_ITEM_TYPE_T2_TANK,CHEST_ITEM_TYPE_T2_SHARD,CHEST_ITEM_TYPE_T1_PART</v>
      </c>
      <c r="W73" s="13" t="str">
        <f t="shared" si="32"/>
        <v/>
      </c>
      <c r="X73" s="3" t="str">
        <f t="shared" si="33"/>
        <v/>
      </c>
      <c r="Y73" s="3" t="str">
        <f t="shared" si="38"/>
        <v>27.0%,24.7%,35.0%</v>
      </c>
    </row>
    <row r="74" spans="2:25" x14ac:dyDescent="0.3">
      <c r="B74" s="2">
        <f>数据源!CE106</f>
        <v>3</v>
      </c>
      <c r="C74" s="2" t="str">
        <f>数据源!CF106</f>
        <v>T1MP4</v>
      </c>
      <c r="D74" s="2" t="str">
        <f>数据源!CG106</f>
        <v>部件</v>
      </c>
      <c r="E74" s="2">
        <f>数据源!CH106</f>
        <v>40</v>
      </c>
      <c r="F74" s="2">
        <f>数据源!CI106</f>
        <v>9.5</v>
      </c>
      <c r="G74" s="2">
        <f>数据源!CJ106</f>
        <v>1.5900000000000001E-2</v>
      </c>
      <c r="H74" s="2">
        <f>数据源!CK106</f>
        <v>1.0181578947368422E-2</v>
      </c>
      <c r="I74" s="2">
        <f>数据源!CL106</f>
        <v>102</v>
      </c>
      <c r="J74" s="3">
        <f t="shared" si="28"/>
        <v>7</v>
      </c>
      <c r="K74" s="3">
        <f t="shared" si="29"/>
        <v>12</v>
      </c>
      <c r="L74" s="3" t="str">
        <f t="shared" si="30"/>
        <v>部件</v>
      </c>
      <c r="M74" s="3">
        <f t="shared" ca="1" si="31"/>
        <v>91104</v>
      </c>
      <c r="N74" s="3" t="str">
        <f t="shared" ca="1" si="34"/>
        <v>11211,12211,13211,11221,12221,13221,51211,52211,53211,51221,52221,53221,91001,91003,91005,91101,91103,91105,91201,91203,91205,91002,91004,91006,91102,91104</v>
      </c>
      <c r="O74" s="3" t="str">
        <f t="shared" si="35"/>
        <v>391,391,391,81,81,81,230,230,230,203,203,203,102,102,102,102,102,102,102,102,102,102,102,102,102,102</v>
      </c>
      <c r="P74" s="1" t="str">
        <f t="shared" si="36"/>
        <v>(1,3),(1,3),(1,3),(1,3),(1,3),(1,3),(13,21),(13,21),(13,21),(6,10),(6,10),(6,10),(7,12),(7,12),(7,12),(7,12),(7,12),(7,12),(7,12),(7,12),(7,12),(7,12),(7,12),(7,12),(7,12),(7,12)</v>
      </c>
      <c r="Q74" s="3" t="str">
        <f>IF(D74="坦克碎片",VLOOKUP(C74,道具信息!$N$2:$O$291,2,FALSE)&amp;"碎片",VLOOKUP(C74,道具信息!$N$2:$O$291,2,FALSE))</f>
        <v>T1部件</v>
      </c>
      <c r="R74" s="3">
        <f t="shared" si="26"/>
        <v>1836</v>
      </c>
      <c r="S74" s="11">
        <f t="shared" si="27"/>
        <v>0.35</v>
      </c>
      <c r="T74" s="3" t="str">
        <f>VLOOKUP(Q74,道具信息!$Q$3:$S$20,2,FALSE)</f>
        <v>CHEST_ITEM_TYPE_T1_PART</v>
      </c>
      <c r="U74" s="3" t="str">
        <f>IF(COUNTIF(U$49:U73,T74)=0,T74,"")</f>
        <v/>
      </c>
      <c r="V74" s="3" t="str">
        <f t="shared" si="37"/>
        <v>CHEST_ITEM_TYPE_T2_TANK,CHEST_ITEM_TYPE_T2_SHARD,CHEST_ITEM_TYPE_T1_PART</v>
      </c>
      <c r="W74" s="13" t="str">
        <f t="shared" si="32"/>
        <v/>
      </c>
      <c r="X74" s="3" t="str">
        <f t="shared" si="33"/>
        <v/>
      </c>
      <c r="Y74" s="3" t="str">
        <f t="shared" si="38"/>
        <v>27.0%,24.7%,35.0%</v>
      </c>
    </row>
    <row r="75" spans="2:25" x14ac:dyDescent="0.3">
      <c r="B75" s="2">
        <f>数据源!CE107</f>
        <v>3</v>
      </c>
      <c r="C75" s="2" t="str">
        <f>数据源!CF107</f>
        <v>T1MP6</v>
      </c>
      <c r="D75" s="2" t="str">
        <f>数据源!CG107</f>
        <v>部件</v>
      </c>
      <c r="E75" s="2">
        <f>数据源!CH107</f>
        <v>40</v>
      </c>
      <c r="F75" s="2">
        <f>数据源!CI107</f>
        <v>9.5</v>
      </c>
      <c r="G75" s="2">
        <f>数据源!CJ107</f>
        <v>1.5900000000000001E-2</v>
      </c>
      <c r="H75" s="2">
        <f>数据源!CK107</f>
        <v>1.0181578947368422E-2</v>
      </c>
      <c r="I75" s="2">
        <f>数据源!CL107</f>
        <v>102</v>
      </c>
      <c r="J75" s="3">
        <f t="shared" si="28"/>
        <v>7</v>
      </c>
      <c r="K75" s="3">
        <f t="shared" si="29"/>
        <v>12</v>
      </c>
      <c r="L75" s="3" t="str">
        <f t="shared" si="30"/>
        <v>部件</v>
      </c>
      <c r="M75" s="3">
        <f t="shared" ca="1" si="31"/>
        <v>91106</v>
      </c>
      <c r="N75" s="3" t="str">
        <f t="shared" ca="1" si="34"/>
        <v>11211,12211,13211,11221,12221,13221,51211,52211,53211,51221,52221,53221,91001,91003,91005,91101,91103,91105,91201,91203,91205,91002,91004,91006,91102,91104,91106</v>
      </c>
      <c r="O75" s="3" t="str">
        <f t="shared" si="35"/>
        <v>391,391,391,81,81,81,230,230,230,203,203,203,102,102,102,102,102,102,102,102,102,102,102,102,102,102,102</v>
      </c>
      <c r="P75" s="1" t="str">
        <f t="shared" si="36"/>
        <v>(1,3),(1,3),(1,3),(1,3),(1,3),(1,3),(13,21),(13,21),(13,21),(6,10),(6,10),(6,10),(7,12),(7,12),(7,12),(7,12),(7,12),(7,12),(7,12),(7,12),(7,12),(7,12),(7,12),(7,12),(7,12),(7,12),(7,12)</v>
      </c>
      <c r="Q75" s="3" t="str">
        <f>IF(D75="坦克碎片",VLOOKUP(C75,道具信息!$N$2:$O$291,2,FALSE)&amp;"碎片",VLOOKUP(C75,道具信息!$N$2:$O$291,2,FALSE))</f>
        <v>T1部件</v>
      </c>
      <c r="R75" s="3">
        <f t="shared" si="26"/>
        <v>1836</v>
      </c>
      <c r="S75" s="11">
        <f t="shared" si="27"/>
        <v>0.35</v>
      </c>
      <c r="T75" s="3" t="str">
        <f>VLOOKUP(Q75,道具信息!$Q$3:$S$20,2,FALSE)</f>
        <v>CHEST_ITEM_TYPE_T1_PART</v>
      </c>
      <c r="U75" s="3" t="str">
        <f>IF(COUNTIF(U$49:U74,T75)=0,T75,"")</f>
        <v/>
      </c>
      <c r="V75" s="3" t="str">
        <f t="shared" si="37"/>
        <v>CHEST_ITEM_TYPE_T2_TANK,CHEST_ITEM_TYPE_T2_SHARD,CHEST_ITEM_TYPE_T1_PART</v>
      </c>
      <c r="W75" s="13" t="str">
        <f t="shared" si="32"/>
        <v/>
      </c>
      <c r="X75" s="3" t="str">
        <f t="shared" si="33"/>
        <v/>
      </c>
      <c r="Y75" s="3" t="str">
        <f t="shared" si="38"/>
        <v>27.0%,24.7%,35.0%</v>
      </c>
    </row>
    <row r="76" spans="2:25" x14ac:dyDescent="0.3">
      <c r="B76" s="2">
        <f>数据源!CE108</f>
        <v>3</v>
      </c>
      <c r="C76" s="2" t="str">
        <f>数据源!CF108</f>
        <v>T1HP2</v>
      </c>
      <c r="D76" s="2" t="str">
        <f>数据源!CG108</f>
        <v>部件</v>
      </c>
      <c r="E76" s="2">
        <f>数据源!CH108</f>
        <v>40</v>
      </c>
      <c r="F76" s="2">
        <f>数据源!CI108</f>
        <v>9.5</v>
      </c>
      <c r="G76" s="2">
        <f>数据源!CJ108</f>
        <v>1.5900000000000001E-2</v>
      </c>
      <c r="H76" s="2">
        <f>数据源!CK108</f>
        <v>1.0181578947368422E-2</v>
      </c>
      <c r="I76" s="2">
        <f>数据源!CL108</f>
        <v>102</v>
      </c>
      <c r="J76" s="3">
        <f t="shared" si="28"/>
        <v>7</v>
      </c>
      <c r="K76" s="3">
        <f t="shared" si="29"/>
        <v>12</v>
      </c>
      <c r="L76" s="3" t="str">
        <f t="shared" si="30"/>
        <v>部件</v>
      </c>
      <c r="M76" s="3">
        <f t="shared" ca="1" si="31"/>
        <v>91202</v>
      </c>
      <c r="N76" s="3" t="str">
        <f t="shared" ca="1" si="34"/>
        <v>11211,12211,13211,11221,12221,13221,51211,52211,53211,51221,52221,53221,91001,91003,91005,91101,91103,91105,91201,91203,91205,91002,91004,91006,91102,91104,91106,91202</v>
      </c>
      <c r="O76" s="3" t="str">
        <f t="shared" si="35"/>
        <v>391,391,391,81,81,81,230,230,230,203,203,203,102,102,102,102,102,102,102,102,102,102,102,102,102,102,102,102</v>
      </c>
      <c r="P76" s="1" t="str">
        <f t="shared" si="36"/>
        <v>(1,3),(1,3),(1,3),(1,3),(1,3),(1,3),(13,21),(13,21),(13,21),(6,10),(6,10),(6,10),(7,12),(7,12),(7,12),(7,12),(7,12),(7,12),(7,12),(7,12),(7,12),(7,12),(7,12),(7,12),(7,12),(7,12),(7,12),(7,12)</v>
      </c>
      <c r="Q76" s="3" t="str">
        <f>IF(D76="坦克碎片",VLOOKUP(C76,道具信息!$N$2:$O$291,2,FALSE)&amp;"碎片",VLOOKUP(C76,道具信息!$N$2:$O$291,2,FALSE))</f>
        <v>T1部件</v>
      </c>
      <c r="R76" s="3">
        <f t="shared" si="26"/>
        <v>1836</v>
      </c>
      <c r="S76" s="11">
        <f t="shared" si="27"/>
        <v>0.35</v>
      </c>
      <c r="T76" s="3" t="str">
        <f>VLOOKUP(Q76,道具信息!$Q$3:$S$20,2,FALSE)</f>
        <v>CHEST_ITEM_TYPE_T1_PART</v>
      </c>
      <c r="U76" s="3" t="str">
        <f>IF(COUNTIF(U$49:U75,T76)=0,T76,"")</f>
        <v/>
      </c>
      <c r="V76" s="3" t="str">
        <f t="shared" si="37"/>
        <v>CHEST_ITEM_TYPE_T2_TANK,CHEST_ITEM_TYPE_T2_SHARD,CHEST_ITEM_TYPE_T1_PART</v>
      </c>
      <c r="W76" s="13" t="str">
        <f t="shared" si="32"/>
        <v/>
      </c>
      <c r="X76" s="3" t="str">
        <f t="shared" si="33"/>
        <v/>
      </c>
      <c r="Y76" s="3" t="str">
        <f t="shared" si="38"/>
        <v>27.0%,24.7%,35.0%</v>
      </c>
    </row>
    <row r="77" spans="2:25" x14ac:dyDescent="0.3">
      <c r="B77" s="2">
        <f>数据源!CE109</f>
        <v>3</v>
      </c>
      <c r="C77" s="2" t="str">
        <f>数据源!CF109</f>
        <v>T1HP4</v>
      </c>
      <c r="D77" s="2" t="str">
        <f>数据源!CG109</f>
        <v>部件</v>
      </c>
      <c r="E77" s="2">
        <f>数据源!CH109</f>
        <v>40</v>
      </c>
      <c r="F77" s="2">
        <f>数据源!CI109</f>
        <v>9.5</v>
      </c>
      <c r="G77" s="2">
        <f>数据源!CJ109</f>
        <v>1.5900000000000001E-2</v>
      </c>
      <c r="H77" s="2">
        <f>数据源!CK109</f>
        <v>1.0181578947368422E-2</v>
      </c>
      <c r="I77" s="2">
        <f>数据源!CL109</f>
        <v>102</v>
      </c>
      <c r="J77" s="3">
        <f t="shared" si="28"/>
        <v>7</v>
      </c>
      <c r="K77" s="3">
        <f t="shared" si="29"/>
        <v>12</v>
      </c>
      <c r="L77" s="3" t="str">
        <f t="shared" si="30"/>
        <v>部件</v>
      </c>
      <c r="M77" s="3">
        <f t="shared" ca="1" si="31"/>
        <v>91204</v>
      </c>
      <c r="N77" s="3" t="str">
        <f t="shared" ca="1" si="34"/>
        <v>11211,12211,13211,11221,12221,13221,51211,52211,53211,51221,52221,53221,91001,91003,91005,91101,91103,91105,91201,91203,91205,91002,91004,91006,91102,91104,91106,91202,91204</v>
      </c>
      <c r="O77" s="3" t="str">
        <f t="shared" si="35"/>
        <v>391,391,391,81,81,81,230,230,230,203,203,203,102,102,102,102,102,102,102,102,102,102,102,102,102,102,102,102,102</v>
      </c>
      <c r="P77" s="1" t="str">
        <f t="shared" si="36"/>
        <v>(1,3),(1,3),(1,3),(1,3),(1,3),(1,3),(13,21),(13,21),(13,21),(6,10),(6,10),(6,10),(7,12),(7,12),(7,12),(7,12),(7,12),(7,12),(7,12),(7,12),(7,12),(7,12),(7,12),(7,12),(7,12),(7,12),(7,12),(7,12),(7,12)</v>
      </c>
      <c r="Q77" s="3" t="str">
        <f>IF(D77="坦克碎片",VLOOKUP(C77,道具信息!$N$2:$O$291,2,FALSE)&amp;"碎片",VLOOKUP(C77,道具信息!$N$2:$O$291,2,FALSE))</f>
        <v>T1部件</v>
      </c>
      <c r="R77" s="3">
        <f t="shared" si="26"/>
        <v>1836</v>
      </c>
      <c r="S77" s="11">
        <f t="shared" si="27"/>
        <v>0.35</v>
      </c>
      <c r="T77" s="3" t="str">
        <f>VLOOKUP(Q77,道具信息!$Q$3:$S$20,2,FALSE)</f>
        <v>CHEST_ITEM_TYPE_T1_PART</v>
      </c>
      <c r="U77" s="3" t="str">
        <f>IF(COUNTIF(U$49:U76,T77)=0,T77,"")</f>
        <v/>
      </c>
      <c r="V77" s="3" t="str">
        <f t="shared" si="37"/>
        <v>CHEST_ITEM_TYPE_T2_TANK,CHEST_ITEM_TYPE_T2_SHARD,CHEST_ITEM_TYPE_T1_PART</v>
      </c>
      <c r="W77" s="13" t="str">
        <f t="shared" si="32"/>
        <v/>
      </c>
      <c r="X77" s="3" t="str">
        <f t="shared" si="33"/>
        <v/>
      </c>
      <c r="Y77" s="3" t="str">
        <f t="shared" si="38"/>
        <v>27.0%,24.7%,35.0%</v>
      </c>
    </row>
    <row r="78" spans="2:25" x14ac:dyDescent="0.3">
      <c r="B78" s="2">
        <f>数据源!CE110</f>
        <v>3</v>
      </c>
      <c r="C78" s="2" t="str">
        <f>数据源!CF110</f>
        <v>T1HP6</v>
      </c>
      <c r="D78" s="2" t="str">
        <f>数据源!CG110</f>
        <v>部件</v>
      </c>
      <c r="E78" s="2">
        <f>数据源!CH110</f>
        <v>40</v>
      </c>
      <c r="F78" s="2">
        <f>数据源!CI110</f>
        <v>9.5</v>
      </c>
      <c r="G78" s="2">
        <f>数据源!CJ110</f>
        <v>1.6E-2</v>
      </c>
      <c r="H78" s="2">
        <f>数据源!CK110</f>
        <v>1.0245614035087719E-2</v>
      </c>
      <c r="I78" s="2">
        <f>数据源!CL110</f>
        <v>102</v>
      </c>
      <c r="J78" s="3">
        <f t="shared" si="28"/>
        <v>7</v>
      </c>
      <c r="K78" s="3">
        <f t="shared" si="29"/>
        <v>12</v>
      </c>
      <c r="L78" s="3" t="str">
        <f t="shared" si="30"/>
        <v>部件</v>
      </c>
      <c r="M78" s="3">
        <f t="shared" ca="1" si="31"/>
        <v>91206</v>
      </c>
      <c r="N78" s="3" t="str">
        <f t="shared" ca="1" si="34"/>
        <v>11211,12211,13211,11221,12221,13221,51211,52211,53211,51221,52221,53221,91001,91003,91005,91101,91103,91105,91201,91203,91205,91002,91004,91006,91102,91104,91106,91202,91204,91206</v>
      </c>
      <c r="O78" s="3" t="str">
        <f t="shared" si="35"/>
        <v>391,391,391,81,81,81,230,230,230,203,203,203,102,102,102,102,102,102,102,102,102,102,102,102,102,102,102,102,102,102</v>
      </c>
      <c r="P78" s="1" t="str">
        <f t="shared" si="36"/>
        <v>(1,3),(1,3),(1,3),(1,3),(1,3),(1,3),(13,21),(13,21),(13,21),(6,10),(6,10),(6,10),(7,12),(7,12),(7,12),(7,12),(7,12),(7,12),(7,12),(7,12),(7,12),(7,12),(7,12),(7,12),(7,12),(7,12),(7,12),(7,12),(7,12),(7,12)</v>
      </c>
      <c r="Q78" s="3" t="str">
        <f>IF(D78="坦克碎片",VLOOKUP(C78,道具信息!$N$2:$O$291,2,FALSE)&amp;"碎片",VLOOKUP(C78,道具信息!$N$2:$O$291,2,FALSE))</f>
        <v>T1部件</v>
      </c>
      <c r="R78" s="3">
        <f t="shared" si="26"/>
        <v>1836</v>
      </c>
      <c r="S78" s="11">
        <f t="shared" si="27"/>
        <v>0.35</v>
      </c>
      <c r="T78" s="3" t="str">
        <f>VLOOKUP(Q78,道具信息!$Q$3:$S$20,2,FALSE)</f>
        <v>CHEST_ITEM_TYPE_T1_PART</v>
      </c>
      <c r="U78" s="3" t="str">
        <f>IF(COUNTIF(U$49:U77,T78)=0,T78,"")</f>
        <v/>
      </c>
      <c r="V78" s="3" t="str">
        <f t="shared" si="37"/>
        <v>CHEST_ITEM_TYPE_T2_TANK,CHEST_ITEM_TYPE_T2_SHARD,CHEST_ITEM_TYPE_T1_PART</v>
      </c>
      <c r="W78" s="13" t="str">
        <f t="shared" si="32"/>
        <v/>
      </c>
      <c r="X78" s="3" t="str">
        <f t="shared" si="33"/>
        <v/>
      </c>
      <c r="Y78" s="3" t="str">
        <f t="shared" si="38"/>
        <v>27.0%,24.7%,35.0%</v>
      </c>
    </row>
    <row r="79" spans="2:25" x14ac:dyDescent="0.3">
      <c r="B79" s="2">
        <f>数据源!CE111</f>
        <v>3</v>
      </c>
      <c r="C79" s="2" t="str">
        <f>数据源!CF111</f>
        <v>T2LP1</v>
      </c>
      <c r="D79" s="2" t="str">
        <f>数据源!CG111</f>
        <v>部件</v>
      </c>
      <c r="E79" s="2">
        <f>数据源!CH111</f>
        <v>140.00000000000003</v>
      </c>
      <c r="F79" s="2">
        <f>数据源!CI111</f>
        <v>2</v>
      </c>
      <c r="G79" s="2">
        <f>数据源!CJ111</f>
        <v>8.9999999999999993E-3</v>
      </c>
      <c r="H79" s="2">
        <f>数据源!CK111</f>
        <v>7.8214285714285695E-3</v>
      </c>
      <c r="I79" s="2">
        <f>数据源!CL111</f>
        <v>78</v>
      </c>
      <c r="J79" s="3">
        <f>ROUNDUP(IF(F79&gt;1,F79-ROUNDDOWN(SQRT(F79),0),F79),0)</f>
        <v>1</v>
      </c>
      <c r="K79" s="3">
        <f>F79*2-J79</f>
        <v>3</v>
      </c>
      <c r="L79" s="3" t="str">
        <f t="shared" si="30"/>
        <v>部件</v>
      </c>
      <c r="M79" s="3">
        <f t="shared" ca="1" si="31"/>
        <v>92001</v>
      </c>
      <c r="N79" s="3" t="str">
        <f t="shared" ca="1" si="34"/>
        <v>11211,12211,13211,11221,12221,13221,51211,52211,53211,51221,52221,53221,91001,91003,91005,91101,91103,91105,91201,91203,91205,91002,91004,91006,91102,91104,91106,91202,91204,91206,92001</v>
      </c>
      <c r="O79" s="3" t="str">
        <f t="shared" si="35"/>
        <v>391,391,391,81,81,81,230,230,230,203,203,203,102,102,102,102,102,102,102,102,102,102,102,102,102,102,102,102,102,102,78</v>
      </c>
      <c r="P79" s="1" t="str">
        <f t="shared" si="36"/>
        <v>(1,3),(1,3),(1,3),(1,3),(1,3),(1,3),(13,21),(13,21),(13,21),(6,10),(6,10),(6,10),(7,12),(7,12),(7,12),(7,12),(7,12),(7,12),(7,12),(7,12),(7,12),(7,12),(7,12),(7,12),(7,12),(7,12),(7,12),(7,12),(7,12),(7,12),(1,3)</v>
      </c>
      <c r="Q79" s="3" t="str">
        <f>IF(D79="坦克碎片",VLOOKUP(C79,道具信息!$N$2:$O$291,2,FALSE)&amp;"碎片",VLOOKUP(C79,道具信息!$N$2:$O$291,2,FALSE))</f>
        <v>T2部件</v>
      </c>
      <c r="R79" s="3">
        <f t="shared" si="26"/>
        <v>702</v>
      </c>
      <c r="S79" s="11">
        <f t="shared" si="27"/>
        <v>0.13400000000000001</v>
      </c>
      <c r="T79" s="3" t="str">
        <f>VLOOKUP(Q79,道具信息!$Q$3:$S$20,2,FALSE)</f>
        <v>CHEST_ITEM_TYPE_T2_PART</v>
      </c>
      <c r="U79" s="3" t="str">
        <f>IF(COUNTIF(U$49:U78,T79)=0,T79,"")</f>
        <v>CHEST_ITEM_TYPE_T2_PART</v>
      </c>
      <c r="V79" s="3" t="str">
        <f t="shared" si="37"/>
        <v>CHEST_ITEM_TYPE_T2_TANK,CHEST_ITEM_TYPE_T2_SHARD,CHEST_ITEM_TYPE_T1_PART,CHEST_ITEM_TYPE_T2_PART</v>
      </c>
      <c r="W79" s="13">
        <f t="shared" si="32"/>
        <v>0.13400000000000001</v>
      </c>
      <c r="X79" s="3" t="str">
        <f t="shared" si="33"/>
        <v>13.4%</v>
      </c>
      <c r="Y79" s="3" t="str">
        <f t="shared" si="38"/>
        <v>27.0%,24.7%,35.0%,13.4%</v>
      </c>
    </row>
    <row r="80" spans="2:25" x14ac:dyDescent="0.3">
      <c r="B80" s="2">
        <f>数据源!CE112</f>
        <v>3</v>
      </c>
      <c r="C80" s="2" t="str">
        <f>数据源!CF112</f>
        <v>T2LP3</v>
      </c>
      <c r="D80" s="2" t="str">
        <f>数据源!CG112</f>
        <v>部件</v>
      </c>
      <c r="E80" s="2">
        <f>数据源!CH112</f>
        <v>140.00000000000003</v>
      </c>
      <c r="F80" s="2">
        <f>数据源!CI112</f>
        <v>2</v>
      </c>
      <c r="G80" s="2">
        <f>数据源!CJ112</f>
        <v>8.9999999999999993E-3</v>
      </c>
      <c r="H80" s="2">
        <f>数据源!CK112</f>
        <v>7.8214285714285695E-3</v>
      </c>
      <c r="I80" s="2">
        <f>数据源!CL112</f>
        <v>78</v>
      </c>
      <c r="J80" s="3">
        <f t="shared" ref="J80:J87" si="39">ROUNDUP(IF(F80&gt;1,F80-ROUNDDOWN(SQRT(F80),0),F80),0)</f>
        <v>1</v>
      </c>
      <c r="K80" s="3">
        <f t="shared" ref="K80:K87" si="40">F80*2-J80</f>
        <v>3</v>
      </c>
      <c r="L80" s="3" t="str">
        <f t="shared" si="30"/>
        <v>部件</v>
      </c>
      <c r="M80" s="3">
        <f t="shared" ca="1" si="31"/>
        <v>92003</v>
      </c>
      <c r="N80" s="3" t="str">
        <f t="shared" ca="1" si="34"/>
        <v>11211,12211,13211,11221,12221,13221,51211,52211,53211,51221,52221,53221,91001,91003,91005,91101,91103,91105,91201,91203,91205,91002,91004,91006,91102,91104,91106,91202,91204,91206,92001,92003</v>
      </c>
      <c r="O80" s="3" t="str">
        <f t="shared" si="35"/>
        <v>391,391,391,81,81,81,230,230,230,203,203,203,102,102,102,102,102,102,102,102,102,102,102,102,102,102,102,102,102,102,78,78</v>
      </c>
      <c r="P80" s="1" t="str">
        <f t="shared" si="36"/>
        <v>(1,3),(1,3),(1,3),(1,3),(1,3),(1,3),(13,21),(13,21),(13,21),(6,10),(6,10),(6,10),(7,12),(7,12),(7,12),(7,12),(7,12),(7,12),(7,12),(7,12),(7,12),(7,12),(7,12),(7,12),(7,12),(7,12),(7,12),(7,12),(7,12),(7,12),(1,3),(1,3)</v>
      </c>
      <c r="Q80" s="3" t="str">
        <f>IF(D80="坦克碎片",VLOOKUP(C80,道具信息!$N$2:$O$291,2,FALSE)&amp;"碎片",VLOOKUP(C80,道具信息!$N$2:$O$291,2,FALSE))</f>
        <v>T2部件</v>
      </c>
      <c r="R80" s="3">
        <f t="shared" si="26"/>
        <v>702</v>
      </c>
      <c r="S80" s="11">
        <f t="shared" si="27"/>
        <v>0.13400000000000001</v>
      </c>
      <c r="T80" s="3" t="str">
        <f>VLOOKUP(Q80,道具信息!$Q$3:$S$20,2,FALSE)</f>
        <v>CHEST_ITEM_TYPE_T2_PART</v>
      </c>
      <c r="U80" s="3" t="str">
        <f>IF(COUNTIF(U$49:U79,T80)=0,T80,"")</f>
        <v/>
      </c>
      <c r="V80" s="3" t="str">
        <f t="shared" si="37"/>
        <v>CHEST_ITEM_TYPE_T2_TANK,CHEST_ITEM_TYPE_T2_SHARD,CHEST_ITEM_TYPE_T1_PART,CHEST_ITEM_TYPE_T2_PART</v>
      </c>
      <c r="W80" s="13" t="str">
        <f t="shared" si="32"/>
        <v/>
      </c>
      <c r="X80" s="3" t="str">
        <f t="shared" si="33"/>
        <v/>
      </c>
      <c r="Y80" s="3" t="str">
        <f t="shared" si="38"/>
        <v>27.0%,24.7%,35.0%,13.4%</v>
      </c>
    </row>
    <row r="81" spans="2:25" x14ac:dyDescent="0.3">
      <c r="B81" s="2">
        <f>数据源!CE113</f>
        <v>3</v>
      </c>
      <c r="C81" s="2" t="str">
        <f>数据源!CF113</f>
        <v>T2LP5</v>
      </c>
      <c r="D81" s="2" t="str">
        <f>数据源!CG113</f>
        <v>部件</v>
      </c>
      <c r="E81" s="2">
        <f>数据源!CH113</f>
        <v>140.00000000000003</v>
      </c>
      <c r="F81" s="2">
        <f>数据源!CI113</f>
        <v>2</v>
      </c>
      <c r="G81" s="2">
        <f>数据源!CJ113</f>
        <v>8.9999999999999993E-3</v>
      </c>
      <c r="H81" s="2">
        <f>数据源!CK113</f>
        <v>7.8214285714285695E-3</v>
      </c>
      <c r="I81" s="2">
        <f>数据源!CL113</f>
        <v>78</v>
      </c>
      <c r="J81" s="3">
        <f t="shared" si="39"/>
        <v>1</v>
      </c>
      <c r="K81" s="3">
        <f t="shared" si="40"/>
        <v>3</v>
      </c>
      <c r="L81" s="3" t="str">
        <f t="shared" si="30"/>
        <v>部件</v>
      </c>
      <c r="M81" s="3">
        <f t="shared" ca="1" si="31"/>
        <v>92005</v>
      </c>
      <c r="N81" s="3" t="str">
        <f t="shared" ca="1" si="34"/>
        <v>11211,12211,13211,11221,12221,13221,51211,52211,53211,51221,52221,53221,91001,91003,91005,91101,91103,91105,91201,91203,91205,91002,91004,91006,91102,91104,91106,91202,91204,91206,92001,92003,92005</v>
      </c>
      <c r="O81" s="3" t="str">
        <f t="shared" si="35"/>
        <v>391,391,391,81,81,81,230,230,230,203,203,203,102,102,102,102,102,102,102,102,102,102,102,102,102,102,102,102,102,102,78,78,78</v>
      </c>
      <c r="P81" s="1" t="str">
        <f t="shared" si="36"/>
        <v>(1,3),(1,3),(1,3),(1,3),(1,3),(1,3),(13,21),(13,21),(13,21),(6,10),(6,10),(6,10),(7,12),(7,12),(7,12),(7,12),(7,12),(7,12),(7,12),(7,12),(7,12),(7,12),(7,12),(7,12),(7,12),(7,12),(7,12),(7,12),(7,12),(7,12),(1,3),(1,3),(1,3)</v>
      </c>
      <c r="Q81" s="3" t="str">
        <f>IF(D81="坦克碎片",VLOOKUP(C81,道具信息!$N$2:$O$291,2,FALSE)&amp;"碎片",VLOOKUP(C81,道具信息!$N$2:$O$291,2,FALSE))</f>
        <v>T2部件</v>
      </c>
      <c r="R81" s="3">
        <f t="shared" si="26"/>
        <v>702</v>
      </c>
      <c r="S81" s="11">
        <f t="shared" si="27"/>
        <v>0.13400000000000001</v>
      </c>
      <c r="T81" s="3" t="str">
        <f>VLOOKUP(Q81,道具信息!$Q$3:$S$20,2,FALSE)</f>
        <v>CHEST_ITEM_TYPE_T2_PART</v>
      </c>
      <c r="U81" s="3" t="str">
        <f>IF(COUNTIF(U$49:U80,T81)=0,T81,"")</f>
        <v/>
      </c>
      <c r="V81" s="3" t="str">
        <f t="shared" si="37"/>
        <v>CHEST_ITEM_TYPE_T2_TANK,CHEST_ITEM_TYPE_T2_SHARD,CHEST_ITEM_TYPE_T1_PART,CHEST_ITEM_TYPE_T2_PART</v>
      </c>
      <c r="W81" s="13" t="str">
        <f t="shared" si="32"/>
        <v/>
      </c>
      <c r="X81" s="3" t="str">
        <f t="shared" si="33"/>
        <v/>
      </c>
      <c r="Y81" s="3" t="str">
        <f t="shared" si="38"/>
        <v>27.0%,24.7%,35.0%,13.4%</v>
      </c>
    </row>
    <row r="82" spans="2:25" x14ac:dyDescent="0.3">
      <c r="B82" s="2">
        <f>数据源!CE114</f>
        <v>3</v>
      </c>
      <c r="C82" s="2" t="str">
        <f>数据源!CF114</f>
        <v>T2MP1</v>
      </c>
      <c r="D82" s="2" t="str">
        <f>数据源!CG114</f>
        <v>部件</v>
      </c>
      <c r="E82" s="2">
        <f>数据源!CH114</f>
        <v>140.00000000000003</v>
      </c>
      <c r="F82" s="2">
        <f>数据源!CI114</f>
        <v>2</v>
      </c>
      <c r="G82" s="2">
        <f>数据源!CJ114</f>
        <v>8.9999999999999993E-3</v>
      </c>
      <c r="H82" s="2">
        <f>数据源!CK114</f>
        <v>7.8214285714285695E-3</v>
      </c>
      <c r="I82" s="2">
        <f>数据源!CL114</f>
        <v>78</v>
      </c>
      <c r="J82" s="3">
        <f t="shared" si="39"/>
        <v>1</v>
      </c>
      <c r="K82" s="3">
        <f t="shared" si="40"/>
        <v>3</v>
      </c>
      <c r="L82" s="3" t="str">
        <f t="shared" si="30"/>
        <v>部件</v>
      </c>
      <c r="M82" s="3">
        <f t="shared" ca="1" si="31"/>
        <v>92101</v>
      </c>
      <c r="N82" s="3" t="str">
        <f t="shared" ca="1" si="34"/>
        <v>11211,12211,13211,11221,12221,13221,51211,52211,53211,51221,52221,53221,91001,91003,91005,91101,91103,91105,91201,91203,91205,91002,91004,91006,91102,91104,91106,91202,91204,91206,92001,92003,92005,92101</v>
      </c>
      <c r="O82" s="3" t="str">
        <f t="shared" si="35"/>
        <v>391,391,391,81,81,81,230,230,230,203,203,203,102,102,102,102,102,102,102,102,102,102,102,102,102,102,102,102,102,102,78,78,78,78</v>
      </c>
      <c r="P82" s="1" t="str">
        <f t="shared" si="36"/>
        <v>(1,3),(1,3),(1,3),(1,3),(1,3),(1,3),(13,21),(13,21),(13,21),(6,10),(6,10),(6,10),(7,12),(7,12),(7,12),(7,12),(7,12),(7,12),(7,12),(7,12),(7,12),(7,12),(7,12),(7,12),(7,12),(7,12),(7,12),(7,12),(7,12),(7,12),(1,3),(1,3),(1,3),(1,3)</v>
      </c>
      <c r="Q82" s="3" t="str">
        <f>IF(D82="坦克碎片",VLOOKUP(C82,道具信息!$N$2:$O$291,2,FALSE)&amp;"碎片",VLOOKUP(C82,道具信息!$N$2:$O$291,2,FALSE))</f>
        <v>T2部件</v>
      </c>
      <c r="R82" s="3">
        <f t="shared" si="26"/>
        <v>702</v>
      </c>
      <c r="S82" s="11">
        <f t="shared" si="27"/>
        <v>0.13400000000000001</v>
      </c>
      <c r="T82" s="3" t="str">
        <f>VLOOKUP(Q82,道具信息!$Q$3:$S$20,2,FALSE)</f>
        <v>CHEST_ITEM_TYPE_T2_PART</v>
      </c>
      <c r="U82" s="3" t="str">
        <f>IF(COUNTIF(U$49:U81,T82)=0,T82,"")</f>
        <v/>
      </c>
      <c r="V82" s="3" t="str">
        <f t="shared" si="37"/>
        <v>CHEST_ITEM_TYPE_T2_TANK,CHEST_ITEM_TYPE_T2_SHARD,CHEST_ITEM_TYPE_T1_PART,CHEST_ITEM_TYPE_T2_PART</v>
      </c>
      <c r="W82" s="13" t="str">
        <f t="shared" si="32"/>
        <v/>
      </c>
      <c r="X82" s="3" t="str">
        <f t="shared" si="33"/>
        <v/>
      </c>
      <c r="Y82" s="3" t="str">
        <f t="shared" si="38"/>
        <v>27.0%,24.7%,35.0%,13.4%</v>
      </c>
    </row>
    <row r="83" spans="2:25" x14ac:dyDescent="0.3">
      <c r="B83" s="2">
        <f>数据源!CE115</f>
        <v>3</v>
      </c>
      <c r="C83" s="2" t="str">
        <f>数据源!CF115</f>
        <v>T2MP3</v>
      </c>
      <c r="D83" s="2" t="str">
        <f>数据源!CG115</f>
        <v>部件</v>
      </c>
      <c r="E83" s="2">
        <f>数据源!CH115</f>
        <v>140.00000000000003</v>
      </c>
      <c r="F83" s="2">
        <f>数据源!CI115</f>
        <v>2</v>
      </c>
      <c r="G83" s="2">
        <f>数据源!CJ115</f>
        <v>8.9999999999999993E-3</v>
      </c>
      <c r="H83" s="2">
        <f>数据源!CK115</f>
        <v>7.8214285714285695E-3</v>
      </c>
      <c r="I83" s="2">
        <f>数据源!CL115</f>
        <v>78</v>
      </c>
      <c r="J83" s="3">
        <f t="shared" si="39"/>
        <v>1</v>
      </c>
      <c r="K83" s="3">
        <f t="shared" si="40"/>
        <v>3</v>
      </c>
      <c r="L83" s="3" t="str">
        <f t="shared" si="30"/>
        <v>部件</v>
      </c>
      <c r="M83" s="3">
        <f t="shared" ca="1" si="31"/>
        <v>92103</v>
      </c>
      <c r="N83" s="3" t="str">
        <f t="shared" ca="1" si="34"/>
        <v>11211,12211,13211,11221,12221,13221,51211,52211,53211,51221,52221,53221,91001,91003,91005,91101,91103,91105,91201,91203,91205,91002,91004,91006,91102,91104,91106,91202,91204,91206,92001,92003,92005,92101,92103</v>
      </c>
      <c r="O83" s="3" t="str">
        <f t="shared" si="35"/>
        <v>391,391,391,81,81,81,230,230,230,203,203,203,102,102,102,102,102,102,102,102,102,102,102,102,102,102,102,102,102,102,78,78,78,78,78</v>
      </c>
      <c r="P83" s="1" t="str">
        <f t="shared" si="36"/>
        <v>(1,3),(1,3),(1,3),(1,3),(1,3),(1,3),(13,21),(13,21),(13,21),(6,10),(6,10),(6,10),(7,12),(7,12),(7,12),(7,12),(7,12),(7,12),(7,12),(7,12),(7,12),(7,12),(7,12),(7,12),(7,12),(7,12),(7,12),(7,12),(7,12),(7,12),(1,3),(1,3),(1,3),(1,3),(1,3)</v>
      </c>
      <c r="Q83" s="3" t="str">
        <f>IF(D83="坦克碎片",VLOOKUP(C83,道具信息!$N$2:$O$291,2,FALSE)&amp;"碎片",VLOOKUP(C83,道具信息!$N$2:$O$291,2,FALSE))</f>
        <v>T2部件</v>
      </c>
      <c r="R83" s="3">
        <f t="shared" si="26"/>
        <v>702</v>
      </c>
      <c r="S83" s="11">
        <f t="shared" si="27"/>
        <v>0.13400000000000001</v>
      </c>
      <c r="T83" s="3" t="str">
        <f>VLOOKUP(Q83,道具信息!$Q$3:$S$20,2,FALSE)</f>
        <v>CHEST_ITEM_TYPE_T2_PART</v>
      </c>
      <c r="U83" s="3" t="str">
        <f>IF(COUNTIF(U$49:U82,T83)=0,T83,"")</f>
        <v/>
      </c>
      <c r="V83" s="3" t="str">
        <f t="shared" si="37"/>
        <v>CHEST_ITEM_TYPE_T2_TANK,CHEST_ITEM_TYPE_T2_SHARD,CHEST_ITEM_TYPE_T1_PART,CHEST_ITEM_TYPE_T2_PART</v>
      </c>
      <c r="W83" s="13" t="str">
        <f t="shared" si="32"/>
        <v/>
      </c>
      <c r="X83" s="3" t="str">
        <f t="shared" si="33"/>
        <v/>
      </c>
      <c r="Y83" s="3" t="str">
        <f t="shared" si="38"/>
        <v>27.0%,24.7%,35.0%,13.4%</v>
      </c>
    </row>
    <row r="84" spans="2:25" x14ac:dyDescent="0.3">
      <c r="B84" s="2">
        <f>数据源!CE116</f>
        <v>3</v>
      </c>
      <c r="C84" s="2" t="str">
        <f>数据源!CF116</f>
        <v>T2MP5</v>
      </c>
      <c r="D84" s="2" t="str">
        <f>数据源!CG116</f>
        <v>部件</v>
      </c>
      <c r="E84" s="2">
        <f>数据源!CH116</f>
        <v>140.00000000000003</v>
      </c>
      <c r="F84" s="2">
        <f>数据源!CI116</f>
        <v>2</v>
      </c>
      <c r="G84" s="2">
        <f>数据源!CJ116</f>
        <v>8.9999999999999993E-3</v>
      </c>
      <c r="H84" s="2">
        <f>数据源!CK116</f>
        <v>7.8214285714285695E-3</v>
      </c>
      <c r="I84" s="2">
        <f>数据源!CL116</f>
        <v>78</v>
      </c>
      <c r="J84" s="3">
        <f t="shared" si="39"/>
        <v>1</v>
      </c>
      <c r="K84" s="3">
        <f t="shared" si="40"/>
        <v>3</v>
      </c>
      <c r="L84" s="3" t="str">
        <f t="shared" si="30"/>
        <v>部件</v>
      </c>
      <c r="M84" s="3">
        <f t="shared" ca="1" si="31"/>
        <v>92105</v>
      </c>
      <c r="N84" s="3" t="str">
        <f t="shared" ca="1" si="34"/>
        <v>11211,12211,13211,11221,12221,13221,51211,52211,53211,51221,52221,53221,91001,91003,91005,91101,91103,91105,91201,91203,91205,91002,91004,91006,91102,91104,91106,91202,91204,91206,92001,92003,92005,92101,92103,92105</v>
      </c>
      <c r="O84" s="3" t="str">
        <f t="shared" si="35"/>
        <v>391,391,391,81,81,81,230,230,230,203,203,203,102,102,102,102,102,102,102,102,102,102,102,102,102,102,102,102,102,102,78,78,78,78,78,78</v>
      </c>
      <c r="P84" s="1" t="str">
        <f t="shared" si="36"/>
        <v>(1,3),(1,3),(1,3),(1,3),(1,3),(1,3),(13,21),(13,21),(13,21),(6,10),(6,10),(6,10),(7,12),(7,12),(7,12),(7,12),(7,12),(7,12),(7,12),(7,12),(7,12),(7,12),(7,12),(7,12),(7,12),(7,12),(7,12),(7,12),(7,12),(7,12),(1,3),(1,3),(1,3),(1,3),(1,3),(1,3)</v>
      </c>
      <c r="Q84" s="3" t="str">
        <f>IF(D84="坦克碎片",VLOOKUP(C84,道具信息!$N$2:$O$291,2,FALSE)&amp;"碎片",VLOOKUP(C84,道具信息!$N$2:$O$291,2,FALSE))</f>
        <v>T2部件</v>
      </c>
      <c r="R84" s="3">
        <f t="shared" si="26"/>
        <v>702</v>
      </c>
      <c r="S84" s="11">
        <f t="shared" si="27"/>
        <v>0.13400000000000001</v>
      </c>
      <c r="T84" s="3" t="str">
        <f>VLOOKUP(Q84,道具信息!$Q$3:$S$20,2,FALSE)</f>
        <v>CHEST_ITEM_TYPE_T2_PART</v>
      </c>
      <c r="U84" s="3" t="str">
        <f>IF(COUNTIF(U$49:U83,T84)=0,T84,"")</f>
        <v/>
      </c>
      <c r="V84" s="3" t="str">
        <f t="shared" si="37"/>
        <v>CHEST_ITEM_TYPE_T2_TANK,CHEST_ITEM_TYPE_T2_SHARD,CHEST_ITEM_TYPE_T1_PART,CHEST_ITEM_TYPE_T2_PART</v>
      </c>
      <c r="W84" s="13" t="str">
        <f t="shared" si="32"/>
        <v/>
      </c>
      <c r="X84" s="3" t="str">
        <f t="shared" si="33"/>
        <v/>
      </c>
      <c r="Y84" s="3" t="str">
        <f t="shared" si="38"/>
        <v>27.0%,24.7%,35.0%,13.4%</v>
      </c>
    </row>
    <row r="85" spans="2:25" x14ac:dyDescent="0.3">
      <c r="B85" s="2">
        <f>数据源!CE117</f>
        <v>3</v>
      </c>
      <c r="C85" s="2" t="str">
        <f>数据源!CF117</f>
        <v>T2HP1</v>
      </c>
      <c r="D85" s="2" t="str">
        <f>数据源!CG117</f>
        <v>部件</v>
      </c>
      <c r="E85" s="2">
        <f>数据源!CH117</f>
        <v>140.00000000000003</v>
      </c>
      <c r="F85" s="2">
        <f>数据源!CI117</f>
        <v>2</v>
      </c>
      <c r="G85" s="2">
        <f>数据源!CJ117</f>
        <v>8.9999999999999993E-3</v>
      </c>
      <c r="H85" s="2">
        <f>数据源!CK117</f>
        <v>7.8214285714285695E-3</v>
      </c>
      <c r="I85" s="2">
        <f>数据源!CL117</f>
        <v>78</v>
      </c>
      <c r="J85" s="3">
        <f t="shared" si="39"/>
        <v>1</v>
      </c>
      <c r="K85" s="3">
        <f t="shared" si="40"/>
        <v>3</v>
      </c>
      <c r="L85" s="3" t="str">
        <f t="shared" si="30"/>
        <v>部件</v>
      </c>
      <c r="M85" s="3">
        <f t="shared" ca="1" si="31"/>
        <v>92201</v>
      </c>
      <c r="N85" s="3" t="str">
        <f t="shared" ca="1" si="34"/>
        <v>11211,12211,13211,11221,12221,13221,51211,52211,53211,51221,52221,53221,91001,91003,91005,91101,91103,91105,91201,91203,91205,91002,91004,91006,91102,91104,91106,91202,91204,91206,92001,92003,92005,92101,92103,92105,92201</v>
      </c>
      <c r="O85" s="3" t="str">
        <f t="shared" si="35"/>
        <v>391,391,391,81,81,81,230,230,230,203,203,203,102,102,102,102,102,102,102,102,102,102,102,102,102,102,102,102,102,102,78,78,78,78,78,78,78</v>
      </c>
      <c r="P85" s="1" t="str">
        <f t="shared" si="36"/>
        <v>(1,3),(1,3),(1,3),(1,3),(1,3),(1,3),(13,21),(13,21),(13,21),(6,10),(6,10),(6,10),(7,12),(7,12),(7,12),(7,12),(7,12),(7,12),(7,12),(7,12),(7,12),(7,12),(7,12),(7,12),(7,12),(7,12),(7,12),(7,12),(7,12),(7,12),(1,3),(1,3),(1,3),(1,3),(1,3),(1,3),(1,3)</v>
      </c>
      <c r="Q85" s="3" t="str">
        <f>IF(D85="坦克碎片",VLOOKUP(C85,道具信息!$N$2:$O$291,2,FALSE)&amp;"碎片",VLOOKUP(C85,道具信息!$N$2:$O$291,2,FALSE))</f>
        <v>T2部件</v>
      </c>
      <c r="R85" s="3">
        <f t="shared" si="26"/>
        <v>702</v>
      </c>
      <c r="S85" s="11">
        <f t="shared" si="27"/>
        <v>0.13400000000000001</v>
      </c>
      <c r="T85" s="3" t="str">
        <f>VLOOKUP(Q85,道具信息!$Q$3:$S$20,2,FALSE)</f>
        <v>CHEST_ITEM_TYPE_T2_PART</v>
      </c>
      <c r="U85" s="3" t="str">
        <f>IF(COUNTIF(U$49:U84,T85)=0,T85,"")</f>
        <v/>
      </c>
      <c r="V85" s="3" t="str">
        <f t="shared" si="37"/>
        <v>CHEST_ITEM_TYPE_T2_TANK,CHEST_ITEM_TYPE_T2_SHARD,CHEST_ITEM_TYPE_T1_PART,CHEST_ITEM_TYPE_T2_PART</v>
      </c>
      <c r="W85" s="13" t="str">
        <f t="shared" si="32"/>
        <v/>
      </c>
      <c r="X85" s="3" t="str">
        <f t="shared" si="33"/>
        <v/>
      </c>
      <c r="Y85" s="3" t="str">
        <f t="shared" si="38"/>
        <v>27.0%,24.7%,35.0%,13.4%</v>
      </c>
    </row>
    <row r="86" spans="2:25" x14ac:dyDescent="0.3">
      <c r="B86" s="2">
        <f>数据源!CE118</f>
        <v>3</v>
      </c>
      <c r="C86" s="2" t="str">
        <f>数据源!CF118</f>
        <v>T2HP3</v>
      </c>
      <c r="D86" s="2" t="str">
        <f>数据源!CG118</f>
        <v>部件</v>
      </c>
      <c r="E86" s="2">
        <f>数据源!CH118</f>
        <v>140.00000000000003</v>
      </c>
      <c r="F86" s="2">
        <f>数据源!CI118</f>
        <v>2</v>
      </c>
      <c r="G86" s="2">
        <f>数据源!CJ118</f>
        <v>8.9999999999999993E-3</v>
      </c>
      <c r="H86" s="2">
        <f>数据源!CK118</f>
        <v>7.8214285714285695E-3</v>
      </c>
      <c r="I86" s="2">
        <f>数据源!CL118</f>
        <v>78</v>
      </c>
      <c r="J86" s="3">
        <f t="shared" si="39"/>
        <v>1</v>
      </c>
      <c r="K86" s="3">
        <f t="shared" si="40"/>
        <v>3</v>
      </c>
      <c r="L86" s="3" t="str">
        <f t="shared" si="30"/>
        <v>部件</v>
      </c>
      <c r="M86" s="3">
        <f t="shared" ca="1" si="31"/>
        <v>92203</v>
      </c>
      <c r="N86" s="3" t="str">
        <f t="shared" ca="1" si="34"/>
        <v>11211,12211,13211,11221,12221,13221,51211,52211,53211,51221,52221,53221,91001,91003,91005,91101,91103,91105,91201,91203,91205,91002,91004,91006,91102,91104,91106,91202,91204,91206,92001,92003,92005,92101,92103,92105,92201,92203</v>
      </c>
      <c r="O86" s="3" t="str">
        <f t="shared" si="35"/>
        <v>391,391,391,81,81,81,230,230,230,203,203,203,102,102,102,102,102,102,102,102,102,102,102,102,102,102,102,102,102,102,78,78,78,78,78,78,78,78</v>
      </c>
      <c r="P86" s="1" t="str">
        <f t="shared" si="36"/>
        <v>(1,3),(1,3),(1,3),(1,3),(1,3),(1,3),(13,21),(13,21),(13,21),(6,10),(6,10),(6,10),(7,12),(7,12),(7,12),(7,12),(7,12),(7,12),(7,12),(7,12),(7,12),(7,12),(7,12),(7,12),(7,12),(7,12),(7,12),(7,12),(7,12),(7,12),(1,3),(1,3),(1,3),(1,3),(1,3),(1,3),(1,3),(1,3)</v>
      </c>
      <c r="Q86" s="3" t="str">
        <f>IF(D86="坦克碎片",VLOOKUP(C86,道具信息!$N$2:$O$291,2,FALSE)&amp;"碎片",VLOOKUP(C86,道具信息!$N$2:$O$291,2,FALSE))</f>
        <v>T2部件</v>
      </c>
      <c r="R86" s="3">
        <f t="shared" si="26"/>
        <v>702</v>
      </c>
      <c r="S86" s="11">
        <f t="shared" si="27"/>
        <v>0.13400000000000001</v>
      </c>
      <c r="T86" s="3" t="str">
        <f>VLOOKUP(Q86,道具信息!$Q$3:$S$20,2,FALSE)</f>
        <v>CHEST_ITEM_TYPE_T2_PART</v>
      </c>
      <c r="U86" s="3" t="str">
        <f>IF(COUNTIF(U$49:U85,T86)=0,T86,"")</f>
        <v/>
      </c>
      <c r="V86" s="3" t="str">
        <f t="shared" si="37"/>
        <v>CHEST_ITEM_TYPE_T2_TANK,CHEST_ITEM_TYPE_T2_SHARD,CHEST_ITEM_TYPE_T1_PART,CHEST_ITEM_TYPE_T2_PART</v>
      </c>
      <c r="W86" s="13" t="str">
        <f t="shared" si="32"/>
        <v/>
      </c>
      <c r="X86" s="3" t="str">
        <f t="shared" si="33"/>
        <v/>
      </c>
      <c r="Y86" s="3" t="str">
        <f t="shared" si="38"/>
        <v>27.0%,24.7%,35.0%,13.4%</v>
      </c>
    </row>
    <row r="87" spans="2:25" x14ac:dyDescent="0.3">
      <c r="B87" s="2">
        <f>数据源!CE119</f>
        <v>3</v>
      </c>
      <c r="C87" s="2" t="str">
        <f>数据源!CF119</f>
        <v>T2HP5</v>
      </c>
      <c r="D87" s="2" t="str">
        <f>数据源!CG119</f>
        <v>部件</v>
      </c>
      <c r="E87" s="2">
        <f>数据源!CH119</f>
        <v>140.00000000000003</v>
      </c>
      <c r="F87" s="2">
        <f>数据源!CI119</f>
        <v>2</v>
      </c>
      <c r="G87" s="2">
        <f>数据源!CJ119</f>
        <v>8.9999999999999993E-3</v>
      </c>
      <c r="H87" s="2">
        <f>数据源!CK119</f>
        <v>7.8214285714285695E-3</v>
      </c>
      <c r="I87" s="2">
        <f>数据源!CL119</f>
        <v>78</v>
      </c>
      <c r="J87" s="3">
        <f t="shared" si="39"/>
        <v>1</v>
      </c>
      <c r="K87" s="3">
        <f t="shared" si="40"/>
        <v>3</v>
      </c>
      <c r="L87" s="3" t="str">
        <f t="shared" si="30"/>
        <v>部件</v>
      </c>
      <c r="M87" s="3">
        <f t="shared" ca="1" si="31"/>
        <v>92205</v>
      </c>
      <c r="N87" s="3" t="str">
        <f t="shared" ca="1" si="34"/>
        <v>11211,12211,13211,11221,12221,13221,51211,52211,53211,51221,52221,53221,91001,91003,91005,91101,91103,91105,91201,91203,91205,91002,91004,91006,91102,91104,91106,91202,91204,91206,92001,92003,92005,92101,92103,92105,92201,92203,92205</v>
      </c>
      <c r="O87" s="3" t="str">
        <f t="shared" si="35"/>
        <v>391,391,391,81,81,81,230,230,230,203,203,203,102,102,102,102,102,102,102,102,102,102,102,102,102,102,102,102,102,102,78,78,78,78,78,78,78,78,78</v>
      </c>
      <c r="P87" s="1" t="str">
        <f t="shared" si="36"/>
        <v>(1,3),(1,3),(1,3),(1,3),(1,3),(1,3),(13,21),(13,21),(13,21),(6,10),(6,10),(6,10),(7,12),(7,12),(7,12),(7,12),(7,12),(7,12),(7,12),(7,12),(7,12),(7,12),(7,12),(7,12),(7,12),(7,12),(7,12),(7,12),(7,12),(7,12),(1,3),(1,3),(1,3),(1,3),(1,3),(1,3),(1,3),(1,3),(1,3)</v>
      </c>
      <c r="Q87" s="3" t="str">
        <f>IF(D87="坦克碎片",VLOOKUP(C87,道具信息!$N$2:$O$291,2,FALSE)&amp;"碎片",VLOOKUP(C87,道具信息!$N$2:$O$291,2,FALSE))</f>
        <v>T2部件</v>
      </c>
      <c r="R87" s="3">
        <f t="shared" si="26"/>
        <v>702</v>
      </c>
      <c r="S87" s="11">
        <f t="shared" si="27"/>
        <v>0.13400000000000001</v>
      </c>
      <c r="T87" s="3" t="str">
        <f>VLOOKUP(Q87,道具信息!$Q$3:$S$20,2,FALSE)</f>
        <v>CHEST_ITEM_TYPE_T2_PART</v>
      </c>
      <c r="U87" s="3" t="str">
        <f>IF(COUNTIF(U$49:U86,T87)=0,T87,"")</f>
        <v/>
      </c>
      <c r="V87" s="3" t="str">
        <f t="shared" si="37"/>
        <v>CHEST_ITEM_TYPE_T2_TANK,CHEST_ITEM_TYPE_T2_SHARD,CHEST_ITEM_TYPE_T1_PART,CHEST_ITEM_TYPE_T2_PART</v>
      </c>
      <c r="W87" s="13" t="str">
        <f t="shared" si="32"/>
        <v/>
      </c>
      <c r="X87" s="3" t="str">
        <f t="shared" si="33"/>
        <v/>
      </c>
      <c r="Y87" s="3" t="str">
        <f t="shared" si="38"/>
        <v>27.0%,24.7%,35.0%,13.4%</v>
      </c>
    </row>
    <row r="88" spans="2:25" x14ac:dyDescent="0.3">
      <c r="N88" s="3" t="str">
        <f ca="1">"["&amp;N87&amp;"]"</f>
        <v>[11211,12211,13211,11221,12221,13221,51211,52211,53211,51221,52221,53221,91001,91003,91005,91101,91103,91105,91201,91203,91205,91002,91004,91006,91102,91104,91106,91202,91204,91206,92001,92003,92005,92101,92103,92105,92201,92203,92205]</v>
      </c>
      <c r="O88" s="3" t="str">
        <f>"["&amp;O87&amp;"]"</f>
        <v>[391,391,391,81,81,81,230,230,230,203,203,203,102,102,102,102,102,102,102,102,102,102,102,102,102,102,102,102,102,102,78,78,78,78,78,78,78,78,78]</v>
      </c>
      <c r="P88" s="3" t="str">
        <f>"["&amp;P87&amp;"]"</f>
        <v>[(1,3),(1,3),(1,3),(1,3),(1,3),(1,3),(13,21),(13,21),(13,21),(6,10),(6,10),(6,10),(7,12),(7,12),(7,12),(7,12),(7,12),(7,12),(7,12),(7,12),(7,12),(7,12),(7,12),(7,12),(7,12),(7,12),(7,12),(7,12),(7,12),(7,12),(1,3),(1,3),(1,3),(1,3),(1,3),(1,3),(1,3),(1,3),(1,3)]</v>
      </c>
      <c r="V88" s="3" t="str">
        <f>"["&amp;V87&amp;"]"</f>
        <v>[CHEST_ITEM_TYPE_T2_TANK,CHEST_ITEM_TYPE_T2_SHARD,CHEST_ITEM_TYPE_T1_PART,CHEST_ITEM_TYPE_T2_PART]</v>
      </c>
      <c r="Y88" s="3" t="str">
        <f>"["&amp;Y87&amp;"]"</f>
        <v>[27.0%,24.7%,35.0%,13.4%]</v>
      </c>
    </row>
    <row r="90" spans="2:25" x14ac:dyDescent="0.3">
      <c r="B90" s="2" t="str">
        <f>数据源!CE122</f>
        <v>联赛等级</v>
      </c>
      <c r="C90" s="2" t="str">
        <f>数据源!CF122</f>
        <v>道具名称</v>
      </c>
      <c r="D90" s="2" t="str">
        <f>数据源!CG122</f>
        <v>对应大类</v>
      </c>
      <c r="E90" s="2" t="str">
        <f>数据源!CH122</f>
        <v>道具价值</v>
      </c>
      <c r="F90" s="2" t="str">
        <f>数据源!CI122</f>
        <v>抽取个数</v>
      </c>
      <c r="G90" s="2" t="str">
        <f>数据源!CJ122</f>
        <v>价值比例</v>
      </c>
      <c r="H90" s="2" t="str">
        <f>数据源!CK122</f>
        <v>产出概率</v>
      </c>
      <c r="I90" s="2" t="str">
        <f>数据源!CL122</f>
        <v>权重值</v>
      </c>
      <c r="J90" s="7" t="s">
        <v>234</v>
      </c>
      <c r="K90" s="7" t="s">
        <v>235</v>
      </c>
      <c r="L90" s="3" t="s">
        <v>222</v>
      </c>
      <c r="M90" s="3" t="s">
        <v>152</v>
      </c>
      <c r="N90" s="3" t="s">
        <v>224</v>
      </c>
      <c r="O90" s="3" t="s">
        <v>225</v>
      </c>
      <c r="P90" s="3" t="s">
        <v>226</v>
      </c>
      <c r="Q90" s="8" t="s">
        <v>244</v>
      </c>
      <c r="R90" s="8" t="s">
        <v>245</v>
      </c>
      <c r="S90" s="8" t="s">
        <v>246</v>
      </c>
    </row>
    <row r="91" spans="2:25" x14ac:dyDescent="0.3">
      <c r="B91" s="2">
        <f>数据源!CE123</f>
        <v>4</v>
      </c>
      <c r="C91" s="2" t="str">
        <f>数据源!CF123</f>
        <v>二号</v>
      </c>
      <c r="D91" s="2" t="str">
        <f>数据源!CG123</f>
        <v>坦克</v>
      </c>
      <c r="E91" s="2">
        <f>数据源!CH123</f>
        <v>210</v>
      </c>
      <c r="F91" s="2">
        <f>数据源!CI123</f>
        <v>2</v>
      </c>
      <c r="G91" s="2">
        <f>数据源!CJ123</f>
        <v>3.6999999999999998E-2</v>
      </c>
      <c r="H91" s="2">
        <f>数据源!CK123</f>
        <v>2.1436507936507938E-2</v>
      </c>
      <c r="I91" s="2">
        <f>数据源!CL123</f>
        <v>214</v>
      </c>
      <c r="J91" s="3">
        <f>ROUNDUP(IF(F91&gt;1,F91-ROUNDDOWN(SQRT(F91),0),F91),0)</f>
        <v>1</v>
      </c>
      <c r="K91" s="3">
        <f>F91*2-J91</f>
        <v>3</v>
      </c>
      <c r="L91" s="3" t="str">
        <f>RIGHT(D91,2)</f>
        <v>坦克</v>
      </c>
      <c r="M91" s="3">
        <f ca="1">IF(OR(L91="坦克",L91="碎片"),VLOOKUP(C91,INDIRECT("坦克ID"),MATCH(L91&amp;"ID",INDIRECT("坦克标头"),0),FALSE),VLOOKUP(C91,INDIRECT(L91&amp;"ID"),2,FALSE))</f>
        <v>11211</v>
      </c>
      <c r="N91" s="3">
        <f ca="1">M91</f>
        <v>11211</v>
      </c>
      <c r="O91" s="3">
        <f>I91</f>
        <v>214</v>
      </c>
      <c r="P91" s="1" t="str">
        <f>"("&amp;J91&amp;","&amp;K91&amp;")"</f>
        <v>(1,3)</v>
      </c>
      <c r="Q91" s="3" t="str">
        <f>IF(D91="坦克碎片",VLOOKUP(C91,道具信息!$N$2:$O$291,2,FALSE)&amp;"碎片",VLOOKUP(C91,道具信息!$N$2:$O$291,2,FALSE))</f>
        <v>T2坦克</v>
      </c>
      <c r="R91" s="3">
        <f t="shared" ref="R91:R120" si="41">SUMIFS(I$3:I$445,Q$3:Q$445,Q91,B$3:B$445,B91)</f>
        <v>1524</v>
      </c>
      <c r="S91" s="11">
        <f t="shared" ref="S91:S120" si="42">ROUND(R91/SUMIF(B$3:B$445,B91,I$3:I$445),3)</f>
        <v>0.3</v>
      </c>
      <c r="T91" s="3" t="str">
        <f>VLOOKUP(Q91,道具信息!$Q$3:$S$20,2,FALSE)</f>
        <v>CHEST_ITEM_TYPE_T2_TANK</v>
      </c>
      <c r="U91" s="3" t="str">
        <f>T91</f>
        <v>CHEST_ITEM_TYPE_T2_TANK</v>
      </c>
      <c r="V91" s="3" t="str">
        <f>U91</f>
        <v>CHEST_ITEM_TYPE_T2_TANK</v>
      </c>
      <c r="W91" s="13">
        <f>IF(U91&lt;&gt;"",ROUND(S91*100%,3),"")</f>
        <v>0.3</v>
      </c>
      <c r="X91" s="3" t="str">
        <f>TEXT(W91,"0.0%")</f>
        <v>30.0%</v>
      </c>
      <c r="Y91" s="3" t="str">
        <f>X91</f>
        <v>30.0%</v>
      </c>
    </row>
    <row r="92" spans="2:25" x14ac:dyDescent="0.3">
      <c r="B92" s="2">
        <f>数据源!CE124</f>
        <v>4</v>
      </c>
      <c r="C92" s="2" t="str">
        <f>数据源!CF124</f>
        <v>T-34</v>
      </c>
      <c r="D92" s="2" t="str">
        <f>数据源!CG124</f>
        <v>坦克</v>
      </c>
      <c r="E92" s="2">
        <f>数据源!CH124</f>
        <v>210</v>
      </c>
      <c r="F92" s="2">
        <f>数据源!CI124</f>
        <v>2</v>
      </c>
      <c r="G92" s="2">
        <f>数据源!CJ124</f>
        <v>3.6999999999999998E-2</v>
      </c>
      <c r="H92" s="2">
        <f>数据源!CK124</f>
        <v>2.1436507936507938E-2</v>
      </c>
      <c r="I92" s="2">
        <f>数据源!CL124</f>
        <v>214</v>
      </c>
      <c r="J92" s="3">
        <f t="shared" ref="J92:J120" si="43">ROUNDUP(IF(F92&gt;1,F92-ROUNDDOWN(SQRT(F92),0),F92),0)</f>
        <v>1</v>
      </c>
      <c r="K92" s="3">
        <f t="shared" ref="K92:K120" si="44">F92*2-J92</f>
        <v>3</v>
      </c>
      <c r="L92" s="3" t="str">
        <f t="shared" ref="L92:L120" si="45">RIGHT(D92,2)</f>
        <v>坦克</v>
      </c>
      <c r="M92" s="3">
        <f t="shared" ref="M92:M120" ca="1" si="46">IF(OR(L92="坦克",L92="碎片"),VLOOKUP(C92,INDIRECT("坦克ID"),MATCH(L92&amp;"ID",INDIRECT("坦克标头"),0),FALSE),VLOOKUP(C92,INDIRECT(L92&amp;"ID"),2,FALSE))</f>
        <v>12211</v>
      </c>
      <c r="N92" s="3" t="str">
        <f ca="1">N91&amp;","&amp;M92</f>
        <v>11211,12211</v>
      </c>
      <c r="O92" s="3" t="str">
        <f>O91&amp;","&amp;I92</f>
        <v>214,214</v>
      </c>
      <c r="P92" s="1" t="str">
        <f>P91&amp;","&amp;"("&amp;J92&amp;","&amp;K92&amp;")"</f>
        <v>(1,3),(1,3)</v>
      </c>
      <c r="Q92" s="3" t="str">
        <f>IF(D92="坦克碎片",VLOOKUP(C92,道具信息!$N$2:$O$291,2,FALSE)&amp;"碎片",VLOOKUP(C92,道具信息!$N$2:$O$291,2,FALSE))</f>
        <v>T2坦克</v>
      </c>
      <c r="R92" s="3">
        <f t="shared" si="41"/>
        <v>1524</v>
      </c>
      <c r="S92" s="11">
        <f t="shared" si="42"/>
        <v>0.3</v>
      </c>
      <c r="T92" s="3" t="str">
        <f>VLOOKUP(Q92,道具信息!$Q$3:$S$20,2,FALSE)</f>
        <v>CHEST_ITEM_TYPE_T2_TANK</v>
      </c>
      <c r="U92" s="3" t="str">
        <f>IF(COUNTIF(U$91:U91,T92)=0,T92,"")</f>
        <v/>
      </c>
      <c r="V92" s="3" t="str">
        <f>IF(U92&lt;&gt;"",V91&amp;","&amp;U92,V91)</f>
        <v>CHEST_ITEM_TYPE_T2_TANK</v>
      </c>
      <c r="W92" s="13" t="str">
        <f t="shared" ref="W92:W120" si="47">IF(U92&lt;&gt;"",ROUND(S92*100%,3),"")</f>
        <v/>
      </c>
      <c r="X92" s="3" t="str">
        <f t="shared" ref="X92:X120" si="48">TEXT(W92,"0.0%")</f>
        <v/>
      </c>
      <c r="Y92" s="3" t="str">
        <f>IF(X92&lt;&gt;"",Y91&amp;","&amp;X92,Y91)</f>
        <v>30.0%</v>
      </c>
    </row>
    <row r="93" spans="2:25" x14ac:dyDescent="0.3">
      <c r="B93" s="2">
        <f>数据源!CE125</f>
        <v>4</v>
      </c>
      <c r="C93" s="2" t="str">
        <f>数据源!CF125</f>
        <v>KV-1</v>
      </c>
      <c r="D93" s="2" t="str">
        <f>数据源!CG125</f>
        <v>坦克</v>
      </c>
      <c r="E93" s="2">
        <f>数据源!CH125</f>
        <v>210</v>
      </c>
      <c r="F93" s="2">
        <f>数据源!CI125</f>
        <v>2</v>
      </c>
      <c r="G93" s="2">
        <f>数据源!CJ125</f>
        <v>3.6999999999999998E-2</v>
      </c>
      <c r="H93" s="2">
        <f>数据源!CK125</f>
        <v>2.1436507936507938E-2</v>
      </c>
      <c r="I93" s="2">
        <f>数据源!CL125</f>
        <v>214</v>
      </c>
      <c r="J93" s="3">
        <f t="shared" si="43"/>
        <v>1</v>
      </c>
      <c r="K93" s="3">
        <f t="shared" si="44"/>
        <v>3</v>
      </c>
      <c r="L93" s="3" t="str">
        <f t="shared" si="45"/>
        <v>坦克</v>
      </c>
      <c r="M93" s="3">
        <f t="shared" ca="1" si="46"/>
        <v>13211</v>
      </c>
      <c r="N93" s="3" t="str">
        <f t="shared" ref="N93:N120" ca="1" si="49">N92&amp;","&amp;M93</f>
        <v>11211,12211,13211</v>
      </c>
      <c r="O93" s="3" t="str">
        <f t="shared" ref="O93:O120" si="50">O92&amp;","&amp;I93</f>
        <v>214,214,214</v>
      </c>
      <c r="P93" s="1" t="str">
        <f t="shared" ref="P93:P120" si="51">P92&amp;","&amp;"("&amp;J93&amp;","&amp;K93&amp;")"</f>
        <v>(1,3),(1,3),(1,3)</v>
      </c>
      <c r="Q93" s="3" t="str">
        <f>IF(D93="坦克碎片",VLOOKUP(C93,道具信息!$N$2:$O$291,2,FALSE)&amp;"碎片",VLOOKUP(C93,道具信息!$N$2:$O$291,2,FALSE))</f>
        <v>T2坦克</v>
      </c>
      <c r="R93" s="3">
        <f t="shared" si="41"/>
        <v>1524</v>
      </c>
      <c r="S93" s="11">
        <f t="shared" si="42"/>
        <v>0.3</v>
      </c>
      <c r="T93" s="3" t="str">
        <f>VLOOKUP(Q93,道具信息!$Q$3:$S$20,2,FALSE)</f>
        <v>CHEST_ITEM_TYPE_T2_TANK</v>
      </c>
      <c r="U93" s="3" t="str">
        <f>IF(COUNTIF(U$91:U92,T93)=0,T93,"")</f>
        <v/>
      </c>
      <c r="V93" s="3" t="str">
        <f t="shared" ref="V93:V120" si="52">IF(U93&lt;&gt;"",V92&amp;","&amp;U93,V92)</f>
        <v>CHEST_ITEM_TYPE_T2_TANK</v>
      </c>
      <c r="W93" s="13" t="str">
        <f t="shared" si="47"/>
        <v/>
      </c>
      <c r="X93" s="3" t="str">
        <f t="shared" si="48"/>
        <v/>
      </c>
      <c r="Y93" s="3" t="str">
        <f t="shared" ref="Y93:Y120" si="53">IF(X93&lt;&gt;"",Y92&amp;","&amp;X93,Y92)</f>
        <v>30.0%</v>
      </c>
    </row>
    <row r="94" spans="2:25" x14ac:dyDescent="0.3">
      <c r="B94" s="2">
        <f>数据源!CE126</f>
        <v>4</v>
      </c>
      <c r="C94" s="2" t="str">
        <f>数据源!CF126</f>
        <v>Puma</v>
      </c>
      <c r="D94" s="2" t="str">
        <f>数据源!CG126</f>
        <v>坦克</v>
      </c>
      <c r="E94" s="2">
        <f>数据源!CH126</f>
        <v>920</v>
      </c>
      <c r="F94" s="2">
        <f>数据源!CI126</f>
        <v>1</v>
      </c>
      <c r="G94" s="2">
        <f>数据源!CJ126</f>
        <v>0.11099999999999999</v>
      </c>
      <c r="H94" s="2">
        <f>数据源!CK126</f>
        <v>2.9358695652173909E-2</v>
      </c>
      <c r="I94" s="2">
        <f>数据源!CL126</f>
        <v>294</v>
      </c>
      <c r="J94" s="3">
        <f t="shared" si="43"/>
        <v>1</v>
      </c>
      <c r="K94" s="3">
        <f t="shared" si="44"/>
        <v>1</v>
      </c>
      <c r="L94" s="3" t="str">
        <f t="shared" si="45"/>
        <v>坦克</v>
      </c>
      <c r="M94" s="3">
        <f t="shared" ca="1" si="46"/>
        <v>11221</v>
      </c>
      <c r="N94" s="3" t="str">
        <f t="shared" ca="1" si="49"/>
        <v>11211,12211,13211,11221</v>
      </c>
      <c r="O94" s="3" t="str">
        <f t="shared" si="50"/>
        <v>214,214,214,294</v>
      </c>
      <c r="P94" s="1" t="str">
        <f t="shared" si="51"/>
        <v>(1,3),(1,3),(1,3),(1,1)</v>
      </c>
      <c r="Q94" s="3" t="str">
        <f>IF(D94="坦克碎片",VLOOKUP(C94,道具信息!$N$2:$O$291,2,FALSE)&amp;"碎片",VLOOKUP(C94,道具信息!$N$2:$O$291,2,FALSE))</f>
        <v>T2坦克</v>
      </c>
      <c r="R94" s="3">
        <f t="shared" si="41"/>
        <v>1524</v>
      </c>
      <c r="S94" s="11">
        <f t="shared" si="42"/>
        <v>0.3</v>
      </c>
      <c r="T94" s="3" t="str">
        <f>VLOOKUP(Q94,道具信息!$Q$3:$S$20,2,FALSE)</f>
        <v>CHEST_ITEM_TYPE_T2_TANK</v>
      </c>
      <c r="U94" s="3" t="str">
        <f>IF(COUNTIF(U$91:U93,T94)=0,T94,"")</f>
        <v/>
      </c>
      <c r="V94" s="3" t="str">
        <f t="shared" si="52"/>
        <v>CHEST_ITEM_TYPE_T2_TANK</v>
      </c>
      <c r="W94" s="13" t="str">
        <f t="shared" si="47"/>
        <v/>
      </c>
      <c r="X94" s="3" t="str">
        <f t="shared" si="48"/>
        <v/>
      </c>
      <c r="Y94" s="3" t="str">
        <f t="shared" si="53"/>
        <v>30.0%</v>
      </c>
    </row>
    <row r="95" spans="2:25" x14ac:dyDescent="0.3">
      <c r="B95" s="2">
        <f>数据源!CE127</f>
        <v>4</v>
      </c>
      <c r="C95" s="2" t="str">
        <f>数据源!CF127</f>
        <v>四号</v>
      </c>
      <c r="D95" s="2" t="str">
        <f>数据源!CG127</f>
        <v>坦克</v>
      </c>
      <c r="E95" s="2">
        <f>数据源!CH127</f>
        <v>920</v>
      </c>
      <c r="F95" s="2">
        <f>数据源!CI127</f>
        <v>1</v>
      </c>
      <c r="G95" s="2">
        <f>数据源!CJ127</f>
        <v>0.11099999999999999</v>
      </c>
      <c r="H95" s="2">
        <f>数据源!CK127</f>
        <v>2.9358695652173909E-2</v>
      </c>
      <c r="I95" s="2">
        <f>数据源!CL127</f>
        <v>294</v>
      </c>
      <c r="J95" s="3">
        <f t="shared" si="43"/>
        <v>1</v>
      </c>
      <c r="K95" s="3">
        <f t="shared" si="44"/>
        <v>1</v>
      </c>
      <c r="L95" s="3" t="str">
        <f t="shared" si="45"/>
        <v>坦克</v>
      </c>
      <c r="M95" s="3">
        <f t="shared" ca="1" si="46"/>
        <v>12221</v>
      </c>
      <c r="N95" s="3" t="str">
        <f t="shared" ca="1" si="49"/>
        <v>11211,12211,13211,11221,12221</v>
      </c>
      <c r="O95" s="3" t="str">
        <f t="shared" si="50"/>
        <v>214,214,214,294,294</v>
      </c>
      <c r="P95" s="1" t="str">
        <f t="shared" si="51"/>
        <v>(1,3),(1,3),(1,3),(1,1),(1,1)</v>
      </c>
      <c r="Q95" s="3" t="str">
        <f>IF(D95="坦克碎片",VLOOKUP(C95,道具信息!$N$2:$O$291,2,FALSE)&amp;"碎片",VLOOKUP(C95,道具信息!$N$2:$O$291,2,FALSE))</f>
        <v>T2坦克</v>
      </c>
      <c r="R95" s="3">
        <f t="shared" si="41"/>
        <v>1524</v>
      </c>
      <c r="S95" s="11">
        <f t="shared" si="42"/>
        <v>0.3</v>
      </c>
      <c r="T95" s="3" t="str">
        <f>VLOOKUP(Q95,道具信息!$Q$3:$S$20,2,FALSE)</f>
        <v>CHEST_ITEM_TYPE_T2_TANK</v>
      </c>
      <c r="U95" s="3" t="str">
        <f>IF(COUNTIF(U$91:U94,T95)=0,T95,"")</f>
        <v/>
      </c>
      <c r="V95" s="3" t="str">
        <f t="shared" si="52"/>
        <v>CHEST_ITEM_TYPE_T2_TANK</v>
      </c>
      <c r="W95" s="13" t="str">
        <f t="shared" si="47"/>
        <v/>
      </c>
      <c r="X95" s="3" t="str">
        <f t="shared" si="48"/>
        <v/>
      </c>
      <c r="Y95" s="3" t="str">
        <f t="shared" si="53"/>
        <v>30.0%</v>
      </c>
    </row>
    <row r="96" spans="2:25" x14ac:dyDescent="0.3">
      <c r="B96" s="2">
        <f>数据源!CE128</f>
        <v>4</v>
      </c>
      <c r="C96" s="2" t="str">
        <f>数据源!CF128</f>
        <v>丘吉尔</v>
      </c>
      <c r="D96" s="2" t="str">
        <f>数据源!CG128</f>
        <v>坦克</v>
      </c>
      <c r="E96" s="2">
        <f>数据源!CH128</f>
        <v>920</v>
      </c>
      <c r="F96" s="2">
        <f>数据源!CI128</f>
        <v>1</v>
      </c>
      <c r="G96" s="2">
        <f>数据源!CJ128</f>
        <v>0.11099999999999999</v>
      </c>
      <c r="H96" s="2">
        <f>数据源!CK128</f>
        <v>2.9358695652173909E-2</v>
      </c>
      <c r="I96" s="2">
        <f>数据源!CL128</f>
        <v>294</v>
      </c>
      <c r="J96" s="3">
        <f t="shared" si="43"/>
        <v>1</v>
      </c>
      <c r="K96" s="3">
        <f t="shared" si="44"/>
        <v>1</v>
      </c>
      <c r="L96" s="3" t="str">
        <f t="shared" si="45"/>
        <v>坦克</v>
      </c>
      <c r="M96" s="3">
        <f t="shared" ca="1" si="46"/>
        <v>13221</v>
      </c>
      <c r="N96" s="3" t="str">
        <f t="shared" ca="1" si="49"/>
        <v>11211,12211,13211,11221,12221,13221</v>
      </c>
      <c r="O96" s="3" t="str">
        <f t="shared" si="50"/>
        <v>214,214,214,294,294,294</v>
      </c>
      <c r="P96" s="1" t="str">
        <f t="shared" si="51"/>
        <v>(1,3),(1,3),(1,3),(1,1),(1,1),(1,1)</v>
      </c>
      <c r="Q96" s="3" t="str">
        <f>IF(D96="坦克碎片",VLOOKUP(C96,道具信息!$N$2:$O$291,2,FALSE)&amp;"碎片",VLOOKUP(C96,道具信息!$N$2:$O$291,2,FALSE))</f>
        <v>T2坦克</v>
      </c>
      <c r="R96" s="3">
        <f t="shared" si="41"/>
        <v>1524</v>
      </c>
      <c r="S96" s="11">
        <f t="shared" si="42"/>
        <v>0.3</v>
      </c>
      <c r="T96" s="3" t="str">
        <f>VLOOKUP(Q96,道具信息!$Q$3:$S$20,2,FALSE)</f>
        <v>CHEST_ITEM_TYPE_T2_TANK</v>
      </c>
      <c r="U96" s="3" t="str">
        <f>IF(COUNTIF(U$91:U95,T96)=0,T96,"")</f>
        <v/>
      </c>
      <c r="V96" s="3" t="str">
        <f t="shared" si="52"/>
        <v>CHEST_ITEM_TYPE_T2_TANK</v>
      </c>
      <c r="W96" s="13" t="str">
        <f t="shared" si="47"/>
        <v/>
      </c>
      <c r="X96" s="3" t="str">
        <f t="shared" si="48"/>
        <v/>
      </c>
      <c r="Y96" s="3" t="str">
        <f t="shared" si="53"/>
        <v>30.0%</v>
      </c>
    </row>
    <row r="97" spans="2:25" x14ac:dyDescent="0.3">
      <c r="B97" s="2">
        <f>数据源!CE129</f>
        <v>4</v>
      </c>
      <c r="C97" s="2" t="str">
        <f>数据源!CF129</f>
        <v>二号</v>
      </c>
      <c r="D97" s="2" t="str">
        <f>数据源!CG129</f>
        <v>坦克碎片</v>
      </c>
      <c r="E97" s="2">
        <f>数据源!CH129</f>
        <v>21</v>
      </c>
      <c r="F97" s="2">
        <f>数据源!CI129</f>
        <v>10</v>
      </c>
      <c r="G97" s="2">
        <f>数据源!CJ129</f>
        <v>3.6999999999999998E-2</v>
      </c>
      <c r="H97" s="2">
        <f>数据源!CK129</f>
        <v>4.2873015873015875E-2</v>
      </c>
      <c r="I97" s="2">
        <f>数据源!CL129</f>
        <v>429</v>
      </c>
      <c r="J97" s="3">
        <f t="shared" si="43"/>
        <v>7</v>
      </c>
      <c r="K97" s="3">
        <f t="shared" si="44"/>
        <v>13</v>
      </c>
      <c r="L97" s="3" t="str">
        <f t="shared" si="45"/>
        <v>碎片</v>
      </c>
      <c r="M97" s="3">
        <f t="shared" ca="1" si="46"/>
        <v>51211</v>
      </c>
      <c r="N97" s="3" t="str">
        <f t="shared" ca="1" si="49"/>
        <v>11211,12211,13211,11221,12221,13221,51211</v>
      </c>
      <c r="O97" s="3" t="str">
        <f t="shared" si="50"/>
        <v>214,214,214,294,294,294,429</v>
      </c>
      <c r="P97" s="1" t="str">
        <f t="shared" si="51"/>
        <v>(1,3),(1,3),(1,3),(1,1),(1,1),(1,1),(7,13)</v>
      </c>
      <c r="Q97" s="3" t="str">
        <f>IF(D97="坦克碎片",VLOOKUP(C97,道具信息!$N$2:$O$291,2,FALSE)&amp;"碎片",VLOOKUP(C97,道具信息!$N$2:$O$291,2,FALSE))</f>
        <v>T2坦克碎片</v>
      </c>
      <c r="R97" s="3">
        <f t="shared" si="41"/>
        <v>2127</v>
      </c>
      <c r="S97" s="11">
        <f t="shared" si="42"/>
        <v>0.41899999999999998</v>
      </c>
      <c r="T97" s="3" t="str">
        <f>VLOOKUP(Q97,道具信息!$Q$3:$S$20,2,FALSE)</f>
        <v>CHEST_ITEM_TYPE_T2_SHARD</v>
      </c>
      <c r="U97" s="3" t="str">
        <f>IF(COUNTIF(U$91:U96,T97)=0,T97,"")</f>
        <v>CHEST_ITEM_TYPE_T2_SHARD</v>
      </c>
      <c r="V97" s="3" t="str">
        <f t="shared" si="52"/>
        <v>CHEST_ITEM_TYPE_T2_TANK,CHEST_ITEM_TYPE_T2_SHARD</v>
      </c>
      <c r="W97" s="13">
        <f t="shared" si="47"/>
        <v>0.41899999999999998</v>
      </c>
      <c r="X97" s="3" t="str">
        <f t="shared" si="48"/>
        <v>41.9%</v>
      </c>
      <c r="Y97" s="3" t="str">
        <f t="shared" si="53"/>
        <v>30.0%,41.9%</v>
      </c>
    </row>
    <row r="98" spans="2:25" x14ac:dyDescent="0.3">
      <c r="B98" s="2">
        <f>数据源!CE130</f>
        <v>4</v>
      </c>
      <c r="C98" s="2" t="str">
        <f>数据源!CF130</f>
        <v>T-34</v>
      </c>
      <c r="D98" s="2" t="str">
        <f>数据源!CG130</f>
        <v>坦克碎片</v>
      </c>
      <c r="E98" s="2">
        <f>数据源!CH130</f>
        <v>21</v>
      </c>
      <c r="F98" s="2">
        <f>数据源!CI130</f>
        <v>10</v>
      </c>
      <c r="G98" s="2">
        <f>数据源!CJ130</f>
        <v>3.6999999999999998E-2</v>
      </c>
      <c r="H98" s="2">
        <f>数据源!CK130</f>
        <v>4.2873015873015875E-2</v>
      </c>
      <c r="I98" s="2">
        <f>数据源!CL130</f>
        <v>429</v>
      </c>
      <c r="J98" s="3">
        <f t="shared" si="43"/>
        <v>7</v>
      </c>
      <c r="K98" s="3">
        <f t="shared" si="44"/>
        <v>13</v>
      </c>
      <c r="L98" s="3" t="str">
        <f t="shared" si="45"/>
        <v>碎片</v>
      </c>
      <c r="M98" s="3">
        <f t="shared" ca="1" si="46"/>
        <v>52211</v>
      </c>
      <c r="N98" s="3" t="str">
        <f t="shared" ca="1" si="49"/>
        <v>11211,12211,13211,11221,12221,13221,51211,52211</v>
      </c>
      <c r="O98" s="3" t="str">
        <f t="shared" si="50"/>
        <v>214,214,214,294,294,294,429,429</v>
      </c>
      <c r="P98" s="1" t="str">
        <f t="shared" si="51"/>
        <v>(1,3),(1,3),(1,3),(1,1),(1,1),(1,1),(7,13),(7,13)</v>
      </c>
      <c r="Q98" s="3" t="str">
        <f>IF(D98="坦克碎片",VLOOKUP(C98,道具信息!$N$2:$O$291,2,FALSE)&amp;"碎片",VLOOKUP(C98,道具信息!$N$2:$O$291,2,FALSE))</f>
        <v>T2坦克碎片</v>
      </c>
      <c r="R98" s="3">
        <f t="shared" si="41"/>
        <v>2127</v>
      </c>
      <c r="S98" s="11">
        <f t="shared" si="42"/>
        <v>0.41899999999999998</v>
      </c>
      <c r="T98" s="3" t="str">
        <f>VLOOKUP(Q98,道具信息!$Q$3:$S$20,2,FALSE)</f>
        <v>CHEST_ITEM_TYPE_T2_SHARD</v>
      </c>
      <c r="U98" s="3" t="str">
        <f>IF(COUNTIF(U$91:U97,T98)=0,T98,"")</f>
        <v/>
      </c>
      <c r="V98" s="3" t="str">
        <f t="shared" si="52"/>
        <v>CHEST_ITEM_TYPE_T2_TANK,CHEST_ITEM_TYPE_T2_SHARD</v>
      </c>
      <c r="W98" s="13" t="str">
        <f t="shared" si="47"/>
        <v/>
      </c>
      <c r="X98" s="3" t="str">
        <f t="shared" si="48"/>
        <v/>
      </c>
      <c r="Y98" s="3" t="str">
        <f t="shared" si="53"/>
        <v>30.0%,41.9%</v>
      </c>
    </row>
    <row r="99" spans="2:25" x14ac:dyDescent="0.3">
      <c r="B99" s="2">
        <f>数据源!CE131</f>
        <v>4</v>
      </c>
      <c r="C99" s="2" t="str">
        <f>数据源!CF131</f>
        <v>KV-1</v>
      </c>
      <c r="D99" s="2" t="str">
        <f>数据源!CG131</f>
        <v>坦克碎片</v>
      </c>
      <c r="E99" s="2">
        <f>数据源!CH131</f>
        <v>21</v>
      </c>
      <c r="F99" s="2">
        <f>数据源!CI131</f>
        <v>10</v>
      </c>
      <c r="G99" s="2">
        <f>数据源!CJ131</f>
        <v>3.6999999999999998E-2</v>
      </c>
      <c r="H99" s="2">
        <f>数据源!CK131</f>
        <v>4.2873015873015875E-2</v>
      </c>
      <c r="I99" s="2">
        <f>数据源!CL131</f>
        <v>429</v>
      </c>
      <c r="J99" s="3">
        <f t="shared" si="43"/>
        <v>7</v>
      </c>
      <c r="K99" s="3">
        <f t="shared" si="44"/>
        <v>13</v>
      </c>
      <c r="L99" s="3" t="str">
        <f t="shared" si="45"/>
        <v>碎片</v>
      </c>
      <c r="M99" s="3">
        <f t="shared" ca="1" si="46"/>
        <v>53211</v>
      </c>
      <c r="N99" s="3" t="str">
        <f t="shared" ca="1" si="49"/>
        <v>11211,12211,13211,11221,12221,13221,51211,52211,53211</v>
      </c>
      <c r="O99" s="3" t="str">
        <f t="shared" si="50"/>
        <v>214,214,214,294,294,294,429,429,429</v>
      </c>
      <c r="P99" s="1" t="str">
        <f t="shared" si="51"/>
        <v>(1,3),(1,3),(1,3),(1,1),(1,1),(1,1),(7,13),(7,13),(7,13)</v>
      </c>
      <c r="Q99" s="3" t="str">
        <f>IF(D99="坦克碎片",VLOOKUP(C99,道具信息!$N$2:$O$291,2,FALSE)&amp;"碎片",VLOOKUP(C99,道具信息!$N$2:$O$291,2,FALSE))</f>
        <v>T2坦克碎片</v>
      </c>
      <c r="R99" s="3">
        <f t="shared" si="41"/>
        <v>2127</v>
      </c>
      <c r="S99" s="11">
        <f t="shared" si="42"/>
        <v>0.41899999999999998</v>
      </c>
      <c r="T99" s="3" t="str">
        <f>VLOOKUP(Q99,道具信息!$Q$3:$S$20,2,FALSE)</f>
        <v>CHEST_ITEM_TYPE_T2_SHARD</v>
      </c>
      <c r="U99" s="3" t="str">
        <f>IF(COUNTIF(U$91:U98,T99)=0,T99,"")</f>
        <v/>
      </c>
      <c r="V99" s="3" t="str">
        <f t="shared" si="52"/>
        <v>CHEST_ITEM_TYPE_T2_TANK,CHEST_ITEM_TYPE_T2_SHARD</v>
      </c>
      <c r="W99" s="13" t="str">
        <f t="shared" si="47"/>
        <v/>
      </c>
      <c r="X99" s="3" t="str">
        <f t="shared" si="48"/>
        <v/>
      </c>
      <c r="Y99" s="3" t="str">
        <f t="shared" si="53"/>
        <v>30.0%,41.9%</v>
      </c>
    </row>
    <row r="100" spans="2:25" x14ac:dyDescent="0.3">
      <c r="B100" s="2">
        <f>数据源!CE132</f>
        <v>4</v>
      </c>
      <c r="C100" s="2" t="str">
        <f>数据源!CF132</f>
        <v>Puma</v>
      </c>
      <c r="D100" s="2" t="str">
        <f>数据源!CG132</f>
        <v>坦克碎片</v>
      </c>
      <c r="E100" s="2">
        <f>数据源!CH132</f>
        <v>46</v>
      </c>
      <c r="F100" s="2">
        <f>数据源!CI132</f>
        <v>7</v>
      </c>
      <c r="G100" s="2">
        <f>数据源!CJ132</f>
        <v>3.6999999999999998E-2</v>
      </c>
      <c r="H100" s="2">
        <f>数据源!CK132</f>
        <v>2.796066252587992E-2</v>
      </c>
      <c r="I100" s="2">
        <f>数据源!CL132</f>
        <v>280</v>
      </c>
      <c r="J100" s="3">
        <f t="shared" si="43"/>
        <v>5</v>
      </c>
      <c r="K100" s="3">
        <f t="shared" si="44"/>
        <v>9</v>
      </c>
      <c r="L100" s="3" t="str">
        <f t="shared" si="45"/>
        <v>碎片</v>
      </c>
      <c r="M100" s="3">
        <f t="shared" ca="1" si="46"/>
        <v>51221</v>
      </c>
      <c r="N100" s="3" t="str">
        <f t="shared" ca="1" si="49"/>
        <v>11211,12211,13211,11221,12221,13221,51211,52211,53211,51221</v>
      </c>
      <c r="O100" s="3" t="str">
        <f t="shared" si="50"/>
        <v>214,214,214,294,294,294,429,429,429,280</v>
      </c>
      <c r="P100" s="1" t="str">
        <f t="shared" si="51"/>
        <v>(1,3),(1,3),(1,3),(1,1),(1,1),(1,1),(7,13),(7,13),(7,13),(5,9)</v>
      </c>
      <c r="Q100" s="3" t="str">
        <f>IF(D100="坦克碎片",VLOOKUP(C100,道具信息!$N$2:$O$291,2,FALSE)&amp;"碎片",VLOOKUP(C100,道具信息!$N$2:$O$291,2,FALSE))</f>
        <v>T2坦克碎片</v>
      </c>
      <c r="R100" s="3">
        <f t="shared" si="41"/>
        <v>2127</v>
      </c>
      <c r="S100" s="11">
        <f t="shared" si="42"/>
        <v>0.41899999999999998</v>
      </c>
      <c r="T100" s="3" t="str">
        <f>VLOOKUP(Q100,道具信息!$Q$3:$S$20,2,FALSE)</f>
        <v>CHEST_ITEM_TYPE_T2_SHARD</v>
      </c>
      <c r="U100" s="3" t="str">
        <f>IF(COUNTIF(U$91:U99,T100)=0,T100,"")</f>
        <v/>
      </c>
      <c r="V100" s="3" t="str">
        <f t="shared" si="52"/>
        <v>CHEST_ITEM_TYPE_T2_TANK,CHEST_ITEM_TYPE_T2_SHARD</v>
      </c>
      <c r="W100" s="13" t="str">
        <f t="shared" si="47"/>
        <v/>
      </c>
      <c r="X100" s="3" t="str">
        <f t="shared" si="48"/>
        <v/>
      </c>
      <c r="Y100" s="3" t="str">
        <f t="shared" si="53"/>
        <v>30.0%,41.9%</v>
      </c>
    </row>
    <row r="101" spans="2:25" x14ac:dyDescent="0.3">
      <c r="B101" s="2">
        <f>数据源!CE133</f>
        <v>4</v>
      </c>
      <c r="C101" s="2" t="str">
        <f>数据源!CF133</f>
        <v>四号</v>
      </c>
      <c r="D101" s="2" t="str">
        <f>数据源!CG133</f>
        <v>坦克碎片</v>
      </c>
      <c r="E101" s="2">
        <f>数据源!CH133</f>
        <v>46</v>
      </c>
      <c r="F101" s="2">
        <f>数据源!CI133</f>
        <v>7</v>
      </c>
      <c r="G101" s="2">
        <f>数据源!CJ133</f>
        <v>3.6999999999999998E-2</v>
      </c>
      <c r="H101" s="2">
        <f>数据源!CK133</f>
        <v>2.796066252587992E-2</v>
      </c>
      <c r="I101" s="2">
        <f>数据源!CL133</f>
        <v>280</v>
      </c>
      <c r="J101" s="3">
        <f t="shared" si="43"/>
        <v>5</v>
      </c>
      <c r="K101" s="3">
        <f t="shared" si="44"/>
        <v>9</v>
      </c>
      <c r="L101" s="3" t="str">
        <f t="shared" si="45"/>
        <v>碎片</v>
      </c>
      <c r="M101" s="3">
        <f t="shared" ca="1" si="46"/>
        <v>52221</v>
      </c>
      <c r="N101" s="3" t="str">
        <f t="shared" ca="1" si="49"/>
        <v>11211,12211,13211,11221,12221,13221,51211,52211,53211,51221,52221</v>
      </c>
      <c r="O101" s="3" t="str">
        <f t="shared" si="50"/>
        <v>214,214,214,294,294,294,429,429,429,280,280</v>
      </c>
      <c r="P101" s="1" t="str">
        <f t="shared" si="51"/>
        <v>(1,3),(1,3),(1,3),(1,1),(1,1),(1,1),(7,13),(7,13),(7,13),(5,9),(5,9)</v>
      </c>
      <c r="Q101" s="3" t="str">
        <f>IF(D101="坦克碎片",VLOOKUP(C101,道具信息!$N$2:$O$291,2,FALSE)&amp;"碎片",VLOOKUP(C101,道具信息!$N$2:$O$291,2,FALSE))</f>
        <v>T2坦克碎片</v>
      </c>
      <c r="R101" s="3">
        <f t="shared" si="41"/>
        <v>2127</v>
      </c>
      <c r="S101" s="11">
        <f t="shared" si="42"/>
        <v>0.41899999999999998</v>
      </c>
      <c r="T101" s="3" t="str">
        <f>VLOOKUP(Q101,道具信息!$Q$3:$S$20,2,FALSE)</f>
        <v>CHEST_ITEM_TYPE_T2_SHARD</v>
      </c>
      <c r="U101" s="3" t="str">
        <f>IF(COUNTIF(U$91:U100,T101)=0,T101,"")</f>
        <v/>
      </c>
      <c r="V101" s="3" t="str">
        <f t="shared" si="52"/>
        <v>CHEST_ITEM_TYPE_T2_TANK,CHEST_ITEM_TYPE_T2_SHARD</v>
      </c>
      <c r="W101" s="13" t="str">
        <f t="shared" si="47"/>
        <v/>
      </c>
      <c r="X101" s="3" t="str">
        <f t="shared" si="48"/>
        <v/>
      </c>
      <c r="Y101" s="3" t="str">
        <f t="shared" si="53"/>
        <v>30.0%,41.9%</v>
      </c>
    </row>
    <row r="102" spans="2:25" x14ac:dyDescent="0.3">
      <c r="B102" s="2">
        <f>数据源!CE134</f>
        <v>4</v>
      </c>
      <c r="C102" s="2" t="str">
        <f>数据源!CF134</f>
        <v>丘吉尔</v>
      </c>
      <c r="D102" s="2" t="str">
        <f>数据源!CG134</f>
        <v>坦克碎片</v>
      </c>
      <c r="E102" s="2">
        <f>数据源!CH134</f>
        <v>46</v>
      </c>
      <c r="F102" s="2">
        <f>数据源!CI134</f>
        <v>7</v>
      </c>
      <c r="G102" s="2">
        <f>数据源!CJ134</f>
        <v>3.6999999999999998E-2</v>
      </c>
      <c r="H102" s="2">
        <f>数据源!CK134</f>
        <v>2.796066252587992E-2</v>
      </c>
      <c r="I102" s="2">
        <f>数据源!CL134</f>
        <v>280</v>
      </c>
      <c r="J102" s="3">
        <f t="shared" si="43"/>
        <v>5</v>
      </c>
      <c r="K102" s="3">
        <f t="shared" si="44"/>
        <v>9</v>
      </c>
      <c r="L102" s="3" t="str">
        <f t="shared" si="45"/>
        <v>碎片</v>
      </c>
      <c r="M102" s="3">
        <f t="shared" ca="1" si="46"/>
        <v>53221</v>
      </c>
      <c r="N102" s="3" t="str">
        <f t="shared" ca="1" si="49"/>
        <v>11211,12211,13211,11221,12221,13221,51211,52211,53211,51221,52221,53221</v>
      </c>
      <c r="O102" s="3" t="str">
        <f t="shared" si="50"/>
        <v>214,214,214,294,294,294,429,429,429,280,280,280</v>
      </c>
      <c r="P102" s="1" t="str">
        <f t="shared" si="51"/>
        <v>(1,3),(1,3),(1,3),(1,1),(1,1),(1,1),(7,13),(7,13),(7,13),(5,9),(5,9),(5,9)</v>
      </c>
      <c r="Q102" s="3" t="str">
        <f>IF(D102="坦克碎片",VLOOKUP(C102,道具信息!$N$2:$O$291,2,FALSE)&amp;"碎片",VLOOKUP(C102,道具信息!$N$2:$O$291,2,FALSE))</f>
        <v>T2坦克碎片</v>
      </c>
      <c r="R102" s="3">
        <f t="shared" si="41"/>
        <v>2127</v>
      </c>
      <c r="S102" s="11">
        <f t="shared" si="42"/>
        <v>0.41899999999999998</v>
      </c>
      <c r="T102" s="3" t="str">
        <f>VLOOKUP(Q102,道具信息!$Q$3:$S$20,2,FALSE)</f>
        <v>CHEST_ITEM_TYPE_T2_SHARD</v>
      </c>
      <c r="U102" s="3" t="str">
        <f>IF(COUNTIF(U$91:U101,T102)=0,T102,"")</f>
        <v/>
      </c>
      <c r="V102" s="3" t="str">
        <f t="shared" si="52"/>
        <v>CHEST_ITEM_TYPE_T2_TANK,CHEST_ITEM_TYPE_T2_SHARD</v>
      </c>
      <c r="W102" s="13" t="str">
        <f t="shared" si="47"/>
        <v/>
      </c>
      <c r="X102" s="3" t="str">
        <f t="shared" si="48"/>
        <v/>
      </c>
      <c r="Y102" s="3" t="str">
        <f t="shared" si="53"/>
        <v>30.0%,41.9%</v>
      </c>
    </row>
    <row r="103" spans="2:25" x14ac:dyDescent="0.3">
      <c r="B103" s="2">
        <f>数据源!CE135</f>
        <v>4</v>
      </c>
      <c r="C103" s="2" t="str">
        <f>数据源!CF135</f>
        <v>T2LP1</v>
      </c>
      <c r="D103" s="2" t="str">
        <f>数据源!CG135</f>
        <v>部件</v>
      </c>
      <c r="E103" s="2">
        <f>数据源!CH135</f>
        <v>127.40000000000003</v>
      </c>
      <c r="F103" s="2">
        <f>数据源!CI135</f>
        <v>4.5</v>
      </c>
      <c r="G103" s="2">
        <f>数据源!CJ135</f>
        <v>1.8599999999999998E-2</v>
      </c>
      <c r="H103" s="2">
        <f>数据源!CK135</f>
        <v>7.8946450375021789E-3</v>
      </c>
      <c r="I103" s="2">
        <f>数据源!CL135</f>
        <v>79</v>
      </c>
      <c r="J103" s="3">
        <f t="shared" si="43"/>
        <v>3</v>
      </c>
      <c r="K103" s="3">
        <f t="shared" si="44"/>
        <v>6</v>
      </c>
      <c r="L103" s="3" t="str">
        <f t="shared" si="45"/>
        <v>部件</v>
      </c>
      <c r="M103" s="3">
        <f t="shared" ca="1" si="46"/>
        <v>92001</v>
      </c>
      <c r="N103" s="3" t="str">
        <f t="shared" ca="1" si="49"/>
        <v>11211,12211,13211,11221,12221,13221,51211,52211,53211,51221,52221,53221,92001</v>
      </c>
      <c r="O103" s="3" t="str">
        <f t="shared" si="50"/>
        <v>214,214,214,294,294,294,429,429,429,280,280,280,79</v>
      </c>
      <c r="P103" s="1" t="str">
        <f t="shared" si="51"/>
        <v>(1,3),(1,3),(1,3),(1,1),(1,1),(1,1),(7,13),(7,13),(7,13),(5,9),(5,9),(5,9),(3,6)</v>
      </c>
      <c r="Q103" s="3" t="str">
        <f>IF(D103="坦克碎片",VLOOKUP(C103,道具信息!$N$2:$O$291,2,FALSE)&amp;"碎片",VLOOKUP(C103,道具信息!$N$2:$O$291,2,FALSE))</f>
        <v>T2部件</v>
      </c>
      <c r="R103" s="3">
        <f t="shared" si="41"/>
        <v>1422</v>
      </c>
      <c r="S103" s="11">
        <f t="shared" si="42"/>
        <v>0.28000000000000003</v>
      </c>
      <c r="T103" s="3" t="str">
        <f>VLOOKUP(Q103,道具信息!$Q$3:$S$20,2,FALSE)</f>
        <v>CHEST_ITEM_TYPE_T2_PART</v>
      </c>
      <c r="U103" s="3" t="str">
        <f>IF(COUNTIF(U$91:U102,T103)=0,T103,"")</f>
        <v>CHEST_ITEM_TYPE_T2_PART</v>
      </c>
      <c r="V103" s="3" t="str">
        <f t="shared" si="52"/>
        <v>CHEST_ITEM_TYPE_T2_TANK,CHEST_ITEM_TYPE_T2_SHARD,CHEST_ITEM_TYPE_T2_PART</v>
      </c>
      <c r="W103" s="13">
        <f t="shared" si="47"/>
        <v>0.28000000000000003</v>
      </c>
      <c r="X103" s="3" t="str">
        <f t="shared" si="48"/>
        <v>28.0%</v>
      </c>
      <c r="Y103" s="3" t="str">
        <f t="shared" si="53"/>
        <v>30.0%,41.9%,28.0%</v>
      </c>
    </row>
    <row r="104" spans="2:25" x14ac:dyDescent="0.3">
      <c r="B104" s="2">
        <f>数据源!CE136</f>
        <v>4</v>
      </c>
      <c r="C104" s="2" t="str">
        <f>数据源!CF136</f>
        <v>T2LP3</v>
      </c>
      <c r="D104" s="2" t="str">
        <f>数据源!CG136</f>
        <v>部件</v>
      </c>
      <c r="E104" s="2">
        <f>数据源!CH136</f>
        <v>127.40000000000003</v>
      </c>
      <c r="F104" s="2">
        <f>数据源!CI136</f>
        <v>4.5</v>
      </c>
      <c r="G104" s="2">
        <f>数据源!CJ136</f>
        <v>1.8599999999999998E-2</v>
      </c>
      <c r="H104" s="2">
        <f>数据源!CK136</f>
        <v>7.8946450375021789E-3</v>
      </c>
      <c r="I104" s="2">
        <f>数据源!CL136</f>
        <v>79</v>
      </c>
      <c r="J104" s="3">
        <f t="shared" si="43"/>
        <v>3</v>
      </c>
      <c r="K104" s="3">
        <f t="shared" si="44"/>
        <v>6</v>
      </c>
      <c r="L104" s="3" t="str">
        <f t="shared" si="45"/>
        <v>部件</v>
      </c>
      <c r="M104" s="3">
        <f t="shared" ca="1" si="46"/>
        <v>92003</v>
      </c>
      <c r="N104" s="3" t="str">
        <f t="shared" ca="1" si="49"/>
        <v>11211,12211,13211,11221,12221,13221,51211,52211,53211,51221,52221,53221,92001,92003</v>
      </c>
      <c r="O104" s="3" t="str">
        <f t="shared" si="50"/>
        <v>214,214,214,294,294,294,429,429,429,280,280,280,79,79</v>
      </c>
      <c r="P104" s="1" t="str">
        <f t="shared" si="51"/>
        <v>(1,3),(1,3),(1,3),(1,1),(1,1),(1,1),(7,13),(7,13),(7,13),(5,9),(5,9),(5,9),(3,6),(3,6)</v>
      </c>
      <c r="Q104" s="3" t="str">
        <f>IF(D104="坦克碎片",VLOOKUP(C104,道具信息!$N$2:$O$291,2,FALSE)&amp;"碎片",VLOOKUP(C104,道具信息!$N$2:$O$291,2,FALSE))</f>
        <v>T2部件</v>
      </c>
      <c r="R104" s="3">
        <f t="shared" si="41"/>
        <v>1422</v>
      </c>
      <c r="S104" s="11">
        <f t="shared" si="42"/>
        <v>0.28000000000000003</v>
      </c>
      <c r="T104" s="3" t="str">
        <f>VLOOKUP(Q104,道具信息!$Q$3:$S$20,2,FALSE)</f>
        <v>CHEST_ITEM_TYPE_T2_PART</v>
      </c>
      <c r="U104" s="3" t="str">
        <f>IF(COUNTIF(U$91:U103,T104)=0,T104,"")</f>
        <v/>
      </c>
      <c r="V104" s="3" t="str">
        <f t="shared" si="52"/>
        <v>CHEST_ITEM_TYPE_T2_TANK,CHEST_ITEM_TYPE_T2_SHARD,CHEST_ITEM_TYPE_T2_PART</v>
      </c>
      <c r="W104" s="13" t="str">
        <f t="shared" si="47"/>
        <v/>
      </c>
      <c r="X104" s="3" t="str">
        <f t="shared" si="48"/>
        <v/>
      </c>
      <c r="Y104" s="3" t="str">
        <f t="shared" si="53"/>
        <v>30.0%,41.9%,28.0%</v>
      </c>
    </row>
    <row r="105" spans="2:25" x14ac:dyDescent="0.3">
      <c r="B105" s="2">
        <f>数据源!CE137</f>
        <v>4</v>
      </c>
      <c r="C105" s="2" t="str">
        <f>数据源!CF137</f>
        <v>T2LP5</v>
      </c>
      <c r="D105" s="2" t="str">
        <f>数据源!CG137</f>
        <v>部件</v>
      </c>
      <c r="E105" s="2">
        <f>数据源!CH137</f>
        <v>127.40000000000003</v>
      </c>
      <c r="F105" s="2">
        <f>数据源!CI137</f>
        <v>4.5</v>
      </c>
      <c r="G105" s="2">
        <f>数据源!CJ137</f>
        <v>1.8599999999999998E-2</v>
      </c>
      <c r="H105" s="2">
        <f>数据源!CK137</f>
        <v>7.8946450375021789E-3</v>
      </c>
      <c r="I105" s="2">
        <f>数据源!CL137</f>
        <v>79</v>
      </c>
      <c r="J105" s="3">
        <f t="shared" si="43"/>
        <v>3</v>
      </c>
      <c r="K105" s="3">
        <f t="shared" si="44"/>
        <v>6</v>
      </c>
      <c r="L105" s="3" t="str">
        <f t="shared" si="45"/>
        <v>部件</v>
      </c>
      <c r="M105" s="3">
        <f t="shared" ca="1" si="46"/>
        <v>92005</v>
      </c>
      <c r="N105" s="3" t="str">
        <f t="shared" ca="1" si="49"/>
        <v>11211,12211,13211,11221,12221,13221,51211,52211,53211,51221,52221,53221,92001,92003,92005</v>
      </c>
      <c r="O105" s="3" t="str">
        <f t="shared" si="50"/>
        <v>214,214,214,294,294,294,429,429,429,280,280,280,79,79,79</v>
      </c>
      <c r="P105" s="1" t="str">
        <f t="shared" si="51"/>
        <v>(1,3),(1,3),(1,3),(1,1),(1,1),(1,1),(7,13),(7,13),(7,13),(5,9),(5,9),(5,9),(3,6),(3,6),(3,6)</v>
      </c>
      <c r="Q105" s="3" t="str">
        <f>IF(D105="坦克碎片",VLOOKUP(C105,道具信息!$N$2:$O$291,2,FALSE)&amp;"碎片",VLOOKUP(C105,道具信息!$N$2:$O$291,2,FALSE))</f>
        <v>T2部件</v>
      </c>
      <c r="R105" s="3">
        <f t="shared" si="41"/>
        <v>1422</v>
      </c>
      <c r="S105" s="11">
        <f t="shared" si="42"/>
        <v>0.28000000000000003</v>
      </c>
      <c r="T105" s="3" t="str">
        <f>VLOOKUP(Q105,道具信息!$Q$3:$S$20,2,FALSE)</f>
        <v>CHEST_ITEM_TYPE_T2_PART</v>
      </c>
      <c r="U105" s="3" t="str">
        <f>IF(COUNTIF(U$91:U104,T105)=0,T105,"")</f>
        <v/>
      </c>
      <c r="V105" s="3" t="str">
        <f t="shared" si="52"/>
        <v>CHEST_ITEM_TYPE_T2_TANK,CHEST_ITEM_TYPE_T2_SHARD,CHEST_ITEM_TYPE_T2_PART</v>
      </c>
      <c r="W105" s="13" t="str">
        <f t="shared" si="47"/>
        <v/>
      </c>
      <c r="X105" s="3" t="str">
        <f t="shared" si="48"/>
        <v/>
      </c>
      <c r="Y105" s="3" t="str">
        <f t="shared" si="53"/>
        <v>30.0%,41.9%,28.0%</v>
      </c>
    </row>
    <row r="106" spans="2:25" x14ac:dyDescent="0.3">
      <c r="B106" s="2">
        <f>数据源!CE138</f>
        <v>4</v>
      </c>
      <c r="C106" s="2" t="str">
        <f>数据源!CF138</f>
        <v>T2MP1</v>
      </c>
      <c r="D106" s="2" t="str">
        <f>数据源!CG138</f>
        <v>部件</v>
      </c>
      <c r="E106" s="2">
        <f>数据源!CH138</f>
        <v>127.40000000000003</v>
      </c>
      <c r="F106" s="2">
        <f>数据源!CI138</f>
        <v>4.5</v>
      </c>
      <c r="G106" s="2">
        <f>数据源!CJ138</f>
        <v>1.8599999999999998E-2</v>
      </c>
      <c r="H106" s="2">
        <f>数据源!CK138</f>
        <v>7.8946450375021789E-3</v>
      </c>
      <c r="I106" s="2">
        <f>数据源!CL138</f>
        <v>79</v>
      </c>
      <c r="J106" s="3">
        <f t="shared" si="43"/>
        <v>3</v>
      </c>
      <c r="K106" s="3">
        <f t="shared" si="44"/>
        <v>6</v>
      </c>
      <c r="L106" s="3" t="str">
        <f t="shared" si="45"/>
        <v>部件</v>
      </c>
      <c r="M106" s="3">
        <f t="shared" ca="1" si="46"/>
        <v>92101</v>
      </c>
      <c r="N106" s="3" t="str">
        <f t="shared" ca="1" si="49"/>
        <v>11211,12211,13211,11221,12221,13221,51211,52211,53211,51221,52221,53221,92001,92003,92005,92101</v>
      </c>
      <c r="O106" s="3" t="str">
        <f t="shared" si="50"/>
        <v>214,214,214,294,294,294,429,429,429,280,280,280,79,79,79,79</v>
      </c>
      <c r="P106" s="1" t="str">
        <f t="shared" si="51"/>
        <v>(1,3),(1,3),(1,3),(1,1),(1,1),(1,1),(7,13),(7,13),(7,13),(5,9),(5,9),(5,9),(3,6),(3,6),(3,6),(3,6)</v>
      </c>
      <c r="Q106" s="3" t="str">
        <f>IF(D106="坦克碎片",VLOOKUP(C106,道具信息!$N$2:$O$291,2,FALSE)&amp;"碎片",VLOOKUP(C106,道具信息!$N$2:$O$291,2,FALSE))</f>
        <v>T2部件</v>
      </c>
      <c r="R106" s="3">
        <f t="shared" si="41"/>
        <v>1422</v>
      </c>
      <c r="S106" s="11">
        <f t="shared" si="42"/>
        <v>0.28000000000000003</v>
      </c>
      <c r="T106" s="3" t="str">
        <f>VLOOKUP(Q106,道具信息!$Q$3:$S$20,2,FALSE)</f>
        <v>CHEST_ITEM_TYPE_T2_PART</v>
      </c>
      <c r="U106" s="3" t="str">
        <f>IF(COUNTIF(U$91:U105,T106)=0,T106,"")</f>
        <v/>
      </c>
      <c r="V106" s="3" t="str">
        <f t="shared" si="52"/>
        <v>CHEST_ITEM_TYPE_T2_TANK,CHEST_ITEM_TYPE_T2_SHARD,CHEST_ITEM_TYPE_T2_PART</v>
      </c>
      <c r="W106" s="13" t="str">
        <f t="shared" si="47"/>
        <v/>
      </c>
      <c r="X106" s="3" t="str">
        <f t="shared" si="48"/>
        <v/>
      </c>
      <c r="Y106" s="3" t="str">
        <f t="shared" si="53"/>
        <v>30.0%,41.9%,28.0%</v>
      </c>
    </row>
    <row r="107" spans="2:25" x14ac:dyDescent="0.3">
      <c r="B107" s="2">
        <f>数据源!CE139</f>
        <v>4</v>
      </c>
      <c r="C107" s="2" t="str">
        <f>数据源!CF139</f>
        <v>T2MP3</v>
      </c>
      <c r="D107" s="2" t="str">
        <f>数据源!CG139</f>
        <v>部件</v>
      </c>
      <c r="E107" s="2">
        <f>数据源!CH139</f>
        <v>127.40000000000003</v>
      </c>
      <c r="F107" s="2">
        <f>数据源!CI139</f>
        <v>4.5</v>
      </c>
      <c r="G107" s="2">
        <f>数据源!CJ139</f>
        <v>1.8599999999999998E-2</v>
      </c>
      <c r="H107" s="2">
        <f>数据源!CK139</f>
        <v>7.8946450375021789E-3</v>
      </c>
      <c r="I107" s="2">
        <f>数据源!CL139</f>
        <v>79</v>
      </c>
      <c r="J107" s="3">
        <f t="shared" si="43"/>
        <v>3</v>
      </c>
      <c r="K107" s="3">
        <f t="shared" si="44"/>
        <v>6</v>
      </c>
      <c r="L107" s="3" t="str">
        <f t="shared" si="45"/>
        <v>部件</v>
      </c>
      <c r="M107" s="3">
        <f t="shared" ca="1" si="46"/>
        <v>92103</v>
      </c>
      <c r="N107" s="3" t="str">
        <f t="shared" ca="1" si="49"/>
        <v>11211,12211,13211,11221,12221,13221,51211,52211,53211,51221,52221,53221,92001,92003,92005,92101,92103</v>
      </c>
      <c r="O107" s="3" t="str">
        <f t="shared" si="50"/>
        <v>214,214,214,294,294,294,429,429,429,280,280,280,79,79,79,79,79</v>
      </c>
      <c r="P107" s="1" t="str">
        <f t="shared" si="51"/>
        <v>(1,3),(1,3),(1,3),(1,1),(1,1),(1,1),(7,13),(7,13),(7,13),(5,9),(5,9),(5,9),(3,6),(3,6),(3,6),(3,6),(3,6)</v>
      </c>
      <c r="Q107" s="3" t="str">
        <f>IF(D107="坦克碎片",VLOOKUP(C107,道具信息!$N$2:$O$291,2,FALSE)&amp;"碎片",VLOOKUP(C107,道具信息!$N$2:$O$291,2,FALSE))</f>
        <v>T2部件</v>
      </c>
      <c r="R107" s="3">
        <f t="shared" si="41"/>
        <v>1422</v>
      </c>
      <c r="S107" s="11">
        <f t="shared" si="42"/>
        <v>0.28000000000000003</v>
      </c>
      <c r="T107" s="3" t="str">
        <f>VLOOKUP(Q107,道具信息!$Q$3:$S$20,2,FALSE)</f>
        <v>CHEST_ITEM_TYPE_T2_PART</v>
      </c>
      <c r="U107" s="3" t="str">
        <f>IF(COUNTIF(U$91:U106,T107)=0,T107,"")</f>
        <v/>
      </c>
      <c r="V107" s="3" t="str">
        <f t="shared" si="52"/>
        <v>CHEST_ITEM_TYPE_T2_TANK,CHEST_ITEM_TYPE_T2_SHARD,CHEST_ITEM_TYPE_T2_PART</v>
      </c>
      <c r="W107" s="13" t="str">
        <f t="shared" si="47"/>
        <v/>
      </c>
      <c r="X107" s="3" t="str">
        <f t="shared" si="48"/>
        <v/>
      </c>
      <c r="Y107" s="3" t="str">
        <f t="shared" si="53"/>
        <v>30.0%,41.9%,28.0%</v>
      </c>
    </row>
    <row r="108" spans="2:25" x14ac:dyDescent="0.3">
      <c r="B108" s="2">
        <f>数据源!CE140</f>
        <v>4</v>
      </c>
      <c r="C108" s="2" t="str">
        <f>数据源!CF140</f>
        <v>T2MP5</v>
      </c>
      <c r="D108" s="2" t="str">
        <f>数据源!CG140</f>
        <v>部件</v>
      </c>
      <c r="E108" s="2">
        <f>数据源!CH140</f>
        <v>127.40000000000003</v>
      </c>
      <c r="F108" s="2">
        <f>数据源!CI140</f>
        <v>4.5</v>
      </c>
      <c r="G108" s="2">
        <f>数据源!CJ140</f>
        <v>1.8599999999999998E-2</v>
      </c>
      <c r="H108" s="2">
        <f>数据源!CK140</f>
        <v>7.8946450375021789E-3</v>
      </c>
      <c r="I108" s="2">
        <f>数据源!CL140</f>
        <v>79</v>
      </c>
      <c r="J108" s="3">
        <f t="shared" si="43"/>
        <v>3</v>
      </c>
      <c r="K108" s="3">
        <f t="shared" si="44"/>
        <v>6</v>
      </c>
      <c r="L108" s="3" t="str">
        <f t="shared" si="45"/>
        <v>部件</v>
      </c>
      <c r="M108" s="3">
        <f t="shared" ca="1" si="46"/>
        <v>92105</v>
      </c>
      <c r="N108" s="3" t="str">
        <f t="shared" ca="1" si="49"/>
        <v>11211,12211,13211,11221,12221,13221,51211,52211,53211,51221,52221,53221,92001,92003,92005,92101,92103,92105</v>
      </c>
      <c r="O108" s="3" t="str">
        <f t="shared" si="50"/>
        <v>214,214,214,294,294,294,429,429,429,280,280,280,79,79,79,79,79,79</v>
      </c>
      <c r="P108" s="1" t="str">
        <f t="shared" si="51"/>
        <v>(1,3),(1,3),(1,3),(1,1),(1,1),(1,1),(7,13),(7,13),(7,13),(5,9),(5,9),(5,9),(3,6),(3,6),(3,6),(3,6),(3,6),(3,6)</v>
      </c>
      <c r="Q108" s="3" t="str">
        <f>IF(D108="坦克碎片",VLOOKUP(C108,道具信息!$N$2:$O$291,2,FALSE)&amp;"碎片",VLOOKUP(C108,道具信息!$N$2:$O$291,2,FALSE))</f>
        <v>T2部件</v>
      </c>
      <c r="R108" s="3">
        <f t="shared" si="41"/>
        <v>1422</v>
      </c>
      <c r="S108" s="11">
        <f t="shared" si="42"/>
        <v>0.28000000000000003</v>
      </c>
      <c r="T108" s="3" t="str">
        <f>VLOOKUP(Q108,道具信息!$Q$3:$S$20,2,FALSE)</f>
        <v>CHEST_ITEM_TYPE_T2_PART</v>
      </c>
      <c r="U108" s="3" t="str">
        <f>IF(COUNTIF(U$91:U107,T108)=0,T108,"")</f>
        <v/>
      </c>
      <c r="V108" s="3" t="str">
        <f t="shared" si="52"/>
        <v>CHEST_ITEM_TYPE_T2_TANK,CHEST_ITEM_TYPE_T2_SHARD,CHEST_ITEM_TYPE_T2_PART</v>
      </c>
      <c r="W108" s="13" t="str">
        <f t="shared" si="47"/>
        <v/>
      </c>
      <c r="X108" s="3" t="str">
        <f t="shared" si="48"/>
        <v/>
      </c>
      <c r="Y108" s="3" t="str">
        <f t="shared" si="53"/>
        <v>30.0%,41.9%,28.0%</v>
      </c>
    </row>
    <row r="109" spans="2:25" x14ac:dyDescent="0.3">
      <c r="B109" s="2">
        <f>数据源!CE141</f>
        <v>4</v>
      </c>
      <c r="C109" s="2" t="str">
        <f>数据源!CF141</f>
        <v>T2HP1</v>
      </c>
      <c r="D109" s="2" t="str">
        <f>数据源!CG141</f>
        <v>部件</v>
      </c>
      <c r="E109" s="2">
        <f>数据源!CH141</f>
        <v>127.40000000000003</v>
      </c>
      <c r="F109" s="2">
        <f>数据源!CI141</f>
        <v>4.5</v>
      </c>
      <c r="G109" s="2">
        <f>数据源!CJ141</f>
        <v>1.8599999999999998E-2</v>
      </c>
      <c r="H109" s="2">
        <f>数据源!CK141</f>
        <v>7.8946450375021789E-3</v>
      </c>
      <c r="I109" s="2">
        <f>数据源!CL141</f>
        <v>79</v>
      </c>
      <c r="J109" s="3">
        <f t="shared" si="43"/>
        <v>3</v>
      </c>
      <c r="K109" s="3">
        <f t="shared" si="44"/>
        <v>6</v>
      </c>
      <c r="L109" s="3" t="str">
        <f t="shared" si="45"/>
        <v>部件</v>
      </c>
      <c r="M109" s="3">
        <f t="shared" ca="1" si="46"/>
        <v>92201</v>
      </c>
      <c r="N109" s="3" t="str">
        <f t="shared" ca="1" si="49"/>
        <v>11211,12211,13211,11221,12221,13221,51211,52211,53211,51221,52221,53221,92001,92003,92005,92101,92103,92105,92201</v>
      </c>
      <c r="O109" s="3" t="str">
        <f t="shared" si="50"/>
        <v>214,214,214,294,294,294,429,429,429,280,280,280,79,79,79,79,79,79,79</v>
      </c>
      <c r="P109" s="1" t="str">
        <f t="shared" si="51"/>
        <v>(1,3),(1,3),(1,3),(1,1),(1,1),(1,1),(7,13),(7,13),(7,13),(5,9),(5,9),(5,9),(3,6),(3,6),(3,6),(3,6),(3,6),(3,6),(3,6)</v>
      </c>
      <c r="Q109" s="3" t="str">
        <f>IF(D109="坦克碎片",VLOOKUP(C109,道具信息!$N$2:$O$291,2,FALSE)&amp;"碎片",VLOOKUP(C109,道具信息!$N$2:$O$291,2,FALSE))</f>
        <v>T2部件</v>
      </c>
      <c r="R109" s="3">
        <f t="shared" si="41"/>
        <v>1422</v>
      </c>
      <c r="S109" s="11">
        <f t="shared" si="42"/>
        <v>0.28000000000000003</v>
      </c>
      <c r="T109" s="3" t="str">
        <f>VLOOKUP(Q109,道具信息!$Q$3:$S$20,2,FALSE)</f>
        <v>CHEST_ITEM_TYPE_T2_PART</v>
      </c>
      <c r="U109" s="3" t="str">
        <f>IF(COUNTIF(U$91:U108,T109)=0,T109,"")</f>
        <v/>
      </c>
      <c r="V109" s="3" t="str">
        <f t="shared" si="52"/>
        <v>CHEST_ITEM_TYPE_T2_TANK,CHEST_ITEM_TYPE_T2_SHARD,CHEST_ITEM_TYPE_T2_PART</v>
      </c>
      <c r="W109" s="13" t="str">
        <f t="shared" si="47"/>
        <v/>
      </c>
      <c r="X109" s="3" t="str">
        <f t="shared" si="48"/>
        <v/>
      </c>
      <c r="Y109" s="3" t="str">
        <f t="shared" si="53"/>
        <v>30.0%,41.9%,28.0%</v>
      </c>
    </row>
    <row r="110" spans="2:25" x14ac:dyDescent="0.3">
      <c r="B110" s="2">
        <f>数据源!CE142</f>
        <v>4</v>
      </c>
      <c r="C110" s="2" t="str">
        <f>数据源!CF142</f>
        <v>T2HP3</v>
      </c>
      <c r="D110" s="2" t="str">
        <f>数据源!CG142</f>
        <v>部件</v>
      </c>
      <c r="E110" s="2">
        <f>数据源!CH142</f>
        <v>127.40000000000003</v>
      </c>
      <c r="F110" s="2">
        <f>数据源!CI142</f>
        <v>4.5</v>
      </c>
      <c r="G110" s="2">
        <f>数据源!CJ142</f>
        <v>1.8599999999999998E-2</v>
      </c>
      <c r="H110" s="2">
        <f>数据源!CK142</f>
        <v>7.8946450375021789E-3</v>
      </c>
      <c r="I110" s="2">
        <f>数据源!CL142</f>
        <v>79</v>
      </c>
      <c r="J110" s="3">
        <f t="shared" si="43"/>
        <v>3</v>
      </c>
      <c r="K110" s="3">
        <f t="shared" si="44"/>
        <v>6</v>
      </c>
      <c r="L110" s="3" t="str">
        <f t="shared" si="45"/>
        <v>部件</v>
      </c>
      <c r="M110" s="3">
        <f t="shared" ca="1" si="46"/>
        <v>92203</v>
      </c>
      <c r="N110" s="3" t="str">
        <f t="shared" ca="1" si="49"/>
        <v>11211,12211,13211,11221,12221,13221,51211,52211,53211,51221,52221,53221,92001,92003,92005,92101,92103,92105,92201,92203</v>
      </c>
      <c r="O110" s="3" t="str">
        <f t="shared" si="50"/>
        <v>214,214,214,294,294,294,429,429,429,280,280,280,79,79,79,79,79,79,79,79</v>
      </c>
      <c r="P110" s="1" t="str">
        <f t="shared" si="51"/>
        <v>(1,3),(1,3),(1,3),(1,1),(1,1),(1,1),(7,13),(7,13),(7,13),(5,9),(5,9),(5,9),(3,6),(3,6),(3,6),(3,6),(3,6),(3,6),(3,6),(3,6)</v>
      </c>
      <c r="Q110" s="3" t="str">
        <f>IF(D110="坦克碎片",VLOOKUP(C110,道具信息!$N$2:$O$291,2,FALSE)&amp;"碎片",VLOOKUP(C110,道具信息!$N$2:$O$291,2,FALSE))</f>
        <v>T2部件</v>
      </c>
      <c r="R110" s="3">
        <f t="shared" si="41"/>
        <v>1422</v>
      </c>
      <c r="S110" s="11">
        <f t="shared" si="42"/>
        <v>0.28000000000000003</v>
      </c>
      <c r="T110" s="3" t="str">
        <f>VLOOKUP(Q110,道具信息!$Q$3:$S$20,2,FALSE)</f>
        <v>CHEST_ITEM_TYPE_T2_PART</v>
      </c>
      <c r="U110" s="3" t="str">
        <f>IF(COUNTIF(U$91:U109,T110)=0,T110,"")</f>
        <v/>
      </c>
      <c r="V110" s="3" t="str">
        <f t="shared" si="52"/>
        <v>CHEST_ITEM_TYPE_T2_TANK,CHEST_ITEM_TYPE_T2_SHARD,CHEST_ITEM_TYPE_T2_PART</v>
      </c>
      <c r="W110" s="13" t="str">
        <f t="shared" si="47"/>
        <v/>
      </c>
      <c r="X110" s="3" t="str">
        <f t="shared" si="48"/>
        <v/>
      </c>
      <c r="Y110" s="3" t="str">
        <f t="shared" si="53"/>
        <v>30.0%,41.9%,28.0%</v>
      </c>
    </row>
    <row r="111" spans="2:25" x14ac:dyDescent="0.3">
      <c r="B111" s="2">
        <f>数据源!CE143</f>
        <v>4</v>
      </c>
      <c r="C111" s="2" t="str">
        <f>数据源!CF143</f>
        <v>T2HP5</v>
      </c>
      <c r="D111" s="2" t="str">
        <f>数据源!CG143</f>
        <v>部件</v>
      </c>
      <c r="E111" s="2">
        <f>数据源!CH143</f>
        <v>127.40000000000003</v>
      </c>
      <c r="F111" s="2">
        <f>数据源!CI143</f>
        <v>4.5</v>
      </c>
      <c r="G111" s="2">
        <f>数据源!CJ143</f>
        <v>1.8599999999999998E-2</v>
      </c>
      <c r="H111" s="2">
        <f>数据源!CK143</f>
        <v>7.8946450375021789E-3</v>
      </c>
      <c r="I111" s="2">
        <f>数据源!CL143</f>
        <v>79</v>
      </c>
      <c r="J111" s="3">
        <f t="shared" si="43"/>
        <v>3</v>
      </c>
      <c r="K111" s="3">
        <f t="shared" si="44"/>
        <v>6</v>
      </c>
      <c r="L111" s="3" t="str">
        <f t="shared" si="45"/>
        <v>部件</v>
      </c>
      <c r="M111" s="3">
        <f t="shared" ca="1" si="46"/>
        <v>92205</v>
      </c>
      <c r="N111" s="3" t="str">
        <f t="shared" ca="1" si="49"/>
        <v>11211,12211,13211,11221,12221,13221,51211,52211,53211,51221,52221,53221,92001,92003,92005,92101,92103,92105,92201,92203,92205</v>
      </c>
      <c r="O111" s="3" t="str">
        <f t="shared" si="50"/>
        <v>214,214,214,294,294,294,429,429,429,280,280,280,79,79,79,79,79,79,79,79,79</v>
      </c>
      <c r="P111" s="1" t="str">
        <f t="shared" si="51"/>
        <v>(1,3),(1,3),(1,3),(1,1),(1,1),(1,1),(7,13),(7,13),(7,13),(5,9),(5,9),(5,9),(3,6),(3,6),(3,6),(3,6),(3,6),(3,6),(3,6),(3,6),(3,6)</v>
      </c>
      <c r="Q111" s="3" t="str">
        <f>IF(D111="坦克碎片",VLOOKUP(C111,道具信息!$N$2:$O$291,2,FALSE)&amp;"碎片",VLOOKUP(C111,道具信息!$N$2:$O$291,2,FALSE))</f>
        <v>T2部件</v>
      </c>
      <c r="R111" s="3">
        <f t="shared" si="41"/>
        <v>1422</v>
      </c>
      <c r="S111" s="11">
        <f t="shared" si="42"/>
        <v>0.28000000000000003</v>
      </c>
      <c r="T111" s="3" t="str">
        <f>VLOOKUP(Q111,道具信息!$Q$3:$S$20,2,FALSE)</f>
        <v>CHEST_ITEM_TYPE_T2_PART</v>
      </c>
      <c r="U111" s="3" t="str">
        <f>IF(COUNTIF(U$91:U110,T111)=0,T111,"")</f>
        <v/>
      </c>
      <c r="V111" s="3" t="str">
        <f t="shared" si="52"/>
        <v>CHEST_ITEM_TYPE_T2_TANK,CHEST_ITEM_TYPE_T2_SHARD,CHEST_ITEM_TYPE_T2_PART</v>
      </c>
      <c r="W111" s="13" t="str">
        <f t="shared" si="47"/>
        <v/>
      </c>
      <c r="X111" s="3" t="str">
        <f t="shared" si="48"/>
        <v/>
      </c>
      <c r="Y111" s="3" t="str">
        <f t="shared" si="53"/>
        <v>30.0%,41.9%,28.0%</v>
      </c>
    </row>
    <row r="112" spans="2:25" x14ac:dyDescent="0.3">
      <c r="B112" s="2">
        <f>数据源!CE144</f>
        <v>4</v>
      </c>
      <c r="C112" s="2" t="str">
        <f>数据源!CF144</f>
        <v>T2LP2</v>
      </c>
      <c r="D112" s="2" t="str">
        <f>数据源!CG144</f>
        <v>部件</v>
      </c>
      <c r="E112" s="2">
        <f>数据源!CH144</f>
        <v>127.40000000000003</v>
      </c>
      <c r="F112" s="2">
        <f>数据源!CI144</f>
        <v>4.5</v>
      </c>
      <c r="G112" s="2">
        <f>数据源!CJ144</f>
        <v>1.8599999999999998E-2</v>
      </c>
      <c r="H112" s="2">
        <f>数据源!CK144</f>
        <v>7.8946450375021789E-3</v>
      </c>
      <c r="I112" s="2">
        <f>数据源!CL144</f>
        <v>79</v>
      </c>
      <c r="J112" s="3">
        <f t="shared" si="43"/>
        <v>3</v>
      </c>
      <c r="K112" s="3">
        <f t="shared" si="44"/>
        <v>6</v>
      </c>
      <c r="L112" s="3" t="str">
        <f t="shared" si="45"/>
        <v>部件</v>
      </c>
      <c r="M112" s="3">
        <f t="shared" ca="1" si="46"/>
        <v>92002</v>
      </c>
      <c r="N112" s="3" t="str">
        <f t="shared" ca="1" si="49"/>
        <v>11211,12211,13211,11221,12221,13221,51211,52211,53211,51221,52221,53221,92001,92003,92005,92101,92103,92105,92201,92203,92205,92002</v>
      </c>
      <c r="O112" s="3" t="str">
        <f t="shared" si="50"/>
        <v>214,214,214,294,294,294,429,429,429,280,280,280,79,79,79,79,79,79,79,79,79,79</v>
      </c>
      <c r="P112" s="1" t="str">
        <f t="shared" si="51"/>
        <v>(1,3),(1,3),(1,3),(1,1),(1,1),(1,1),(7,13),(7,13),(7,13),(5,9),(5,9),(5,9),(3,6),(3,6),(3,6),(3,6),(3,6),(3,6),(3,6),(3,6),(3,6),(3,6)</v>
      </c>
      <c r="Q112" s="3" t="str">
        <f>IF(D112="坦克碎片",VLOOKUP(C112,道具信息!$N$2:$O$291,2,FALSE)&amp;"碎片",VLOOKUP(C112,道具信息!$N$2:$O$291,2,FALSE))</f>
        <v>T2部件</v>
      </c>
      <c r="R112" s="3">
        <f t="shared" si="41"/>
        <v>1422</v>
      </c>
      <c r="S112" s="11">
        <f t="shared" si="42"/>
        <v>0.28000000000000003</v>
      </c>
      <c r="T112" s="3" t="str">
        <f>VLOOKUP(Q112,道具信息!$Q$3:$S$20,2,FALSE)</f>
        <v>CHEST_ITEM_TYPE_T2_PART</v>
      </c>
      <c r="U112" s="3" t="str">
        <f>IF(COUNTIF(U$91:U111,T112)=0,T112,"")</f>
        <v/>
      </c>
      <c r="V112" s="3" t="str">
        <f t="shared" si="52"/>
        <v>CHEST_ITEM_TYPE_T2_TANK,CHEST_ITEM_TYPE_T2_SHARD,CHEST_ITEM_TYPE_T2_PART</v>
      </c>
      <c r="W112" s="13" t="str">
        <f t="shared" si="47"/>
        <v/>
      </c>
      <c r="X112" s="3" t="str">
        <f t="shared" si="48"/>
        <v/>
      </c>
      <c r="Y112" s="3" t="str">
        <f t="shared" si="53"/>
        <v>30.0%,41.9%,28.0%</v>
      </c>
    </row>
    <row r="113" spans="2:25" x14ac:dyDescent="0.3">
      <c r="B113" s="2">
        <f>数据源!CE145</f>
        <v>4</v>
      </c>
      <c r="C113" s="2" t="str">
        <f>数据源!CF145</f>
        <v>T2LP4</v>
      </c>
      <c r="D113" s="2" t="str">
        <f>数据源!CG145</f>
        <v>部件</v>
      </c>
      <c r="E113" s="2">
        <f>数据源!CH145</f>
        <v>127.40000000000003</v>
      </c>
      <c r="F113" s="2">
        <f>数据源!CI145</f>
        <v>4.5</v>
      </c>
      <c r="G113" s="2">
        <f>数据源!CJ145</f>
        <v>1.8499999999999999E-2</v>
      </c>
      <c r="H113" s="2">
        <f>数据源!CK145</f>
        <v>7.8522007093435649E-3</v>
      </c>
      <c r="I113" s="2">
        <f>数据源!CL145</f>
        <v>79</v>
      </c>
      <c r="J113" s="3">
        <f t="shared" si="43"/>
        <v>3</v>
      </c>
      <c r="K113" s="3">
        <f t="shared" si="44"/>
        <v>6</v>
      </c>
      <c r="L113" s="3" t="str">
        <f t="shared" si="45"/>
        <v>部件</v>
      </c>
      <c r="M113" s="3">
        <f t="shared" ca="1" si="46"/>
        <v>92004</v>
      </c>
      <c r="N113" s="3" t="str">
        <f t="shared" ca="1" si="49"/>
        <v>11211,12211,13211,11221,12221,13221,51211,52211,53211,51221,52221,53221,92001,92003,92005,92101,92103,92105,92201,92203,92205,92002,92004</v>
      </c>
      <c r="O113" s="3" t="str">
        <f t="shared" si="50"/>
        <v>214,214,214,294,294,294,429,429,429,280,280,280,79,79,79,79,79,79,79,79,79,79,79</v>
      </c>
      <c r="P113" s="1" t="str">
        <f t="shared" si="51"/>
        <v>(1,3),(1,3),(1,3),(1,1),(1,1),(1,1),(7,13),(7,13),(7,13),(5,9),(5,9),(5,9),(3,6),(3,6),(3,6),(3,6),(3,6),(3,6),(3,6),(3,6),(3,6),(3,6),(3,6)</v>
      </c>
      <c r="Q113" s="3" t="str">
        <f>IF(D113="坦克碎片",VLOOKUP(C113,道具信息!$N$2:$O$291,2,FALSE)&amp;"碎片",VLOOKUP(C113,道具信息!$N$2:$O$291,2,FALSE))</f>
        <v>T2部件</v>
      </c>
      <c r="R113" s="3">
        <f t="shared" si="41"/>
        <v>1422</v>
      </c>
      <c r="S113" s="11">
        <f t="shared" si="42"/>
        <v>0.28000000000000003</v>
      </c>
      <c r="T113" s="3" t="str">
        <f>VLOOKUP(Q113,道具信息!$Q$3:$S$20,2,FALSE)</f>
        <v>CHEST_ITEM_TYPE_T2_PART</v>
      </c>
      <c r="U113" s="3" t="str">
        <f>IF(COUNTIF(U$91:U112,T113)=0,T113,"")</f>
        <v/>
      </c>
      <c r="V113" s="3" t="str">
        <f t="shared" si="52"/>
        <v>CHEST_ITEM_TYPE_T2_TANK,CHEST_ITEM_TYPE_T2_SHARD,CHEST_ITEM_TYPE_T2_PART</v>
      </c>
      <c r="W113" s="13" t="str">
        <f t="shared" si="47"/>
        <v/>
      </c>
      <c r="X113" s="3" t="str">
        <f t="shared" si="48"/>
        <v/>
      </c>
      <c r="Y113" s="3" t="str">
        <f t="shared" si="53"/>
        <v>30.0%,41.9%,28.0%</v>
      </c>
    </row>
    <row r="114" spans="2:25" x14ac:dyDescent="0.3">
      <c r="B114" s="2">
        <f>数据源!CE146</f>
        <v>4</v>
      </c>
      <c r="C114" s="2" t="str">
        <f>数据源!CF146</f>
        <v>T2LP6</v>
      </c>
      <c r="D114" s="2" t="str">
        <f>数据源!CG146</f>
        <v>部件</v>
      </c>
      <c r="E114" s="2">
        <f>数据源!CH146</f>
        <v>127.40000000000003</v>
      </c>
      <c r="F114" s="2">
        <f>数据源!CI146</f>
        <v>4.5</v>
      </c>
      <c r="G114" s="2">
        <f>数据源!CJ146</f>
        <v>1.8499999999999999E-2</v>
      </c>
      <c r="H114" s="2">
        <f>数据源!CK146</f>
        <v>7.8522007093435649E-3</v>
      </c>
      <c r="I114" s="2">
        <f>数据源!CL146</f>
        <v>79</v>
      </c>
      <c r="J114" s="3">
        <f t="shared" si="43"/>
        <v>3</v>
      </c>
      <c r="K114" s="3">
        <f t="shared" si="44"/>
        <v>6</v>
      </c>
      <c r="L114" s="3" t="str">
        <f t="shared" si="45"/>
        <v>部件</v>
      </c>
      <c r="M114" s="3">
        <f t="shared" ca="1" si="46"/>
        <v>92006</v>
      </c>
      <c r="N114" s="3" t="str">
        <f t="shared" ca="1" si="49"/>
        <v>11211,12211,13211,11221,12221,13221,51211,52211,53211,51221,52221,53221,92001,92003,92005,92101,92103,92105,92201,92203,92205,92002,92004,92006</v>
      </c>
      <c r="O114" s="3" t="str">
        <f t="shared" si="50"/>
        <v>214,214,214,294,294,294,429,429,429,280,280,280,79,79,79,79,79,79,79,79,79,79,79,79</v>
      </c>
      <c r="P114" s="1" t="str">
        <f t="shared" si="51"/>
        <v>(1,3),(1,3),(1,3),(1,1),(1,1),(1,1),(7,13),(7,13),(7,13),(5,9),(5,9),(5,9),(3,6),(3,6),(3,6),(3,6),(3,6),(3,6),(3,6),(3,6),(3,6),(3,6),(3,6),(3,6)</v>
      </c>
      <c r="Q114" s="3" t="str">
        <f>IF(D114="坦克碎片",VLOOKUP(C114,道具信息!$N$2:$O$291,2,FALSE)&amp;"碎片",VLOOKUP(C114,道具信息!$N$2:$O$291,2,FALSE))</f>
        <v>T2部件</v>
      </c>
      <c r="R114" s="3">
        <f t="shared" si="41"/>
        <v>1422</v>
      </c>
      <c r="S114" s="11">
        <f t="shared" si="42"/>
        <v>0.28000000000000003</v>
      </c>
      <c r="T114" s="3" t="str">
        <f>VLOOKUP(Q114,道具信息!$Q$3:$S$20,2,FALSE)</f>
        <v>CHEST_ITEM_TYPE_T2_PART</v>
      </c>
      <c r="U114" s="3" t="str">
        <f>IF(COUNTIF(U$91:U113,T114)=0,T114,"")</f>
        <v/>
      </c>
      <c r="V114" s="3" t="str">
        <f t="shared" si="52"/>
        <v>CHEST_ITEM_TYPE_T2_TANK,CHEST_ITEM_TYPE_T2_SHARD,CHEST_ITEM_TYPE_T2_PART</v>
      </c>
      <c r="W114" s="13" t="str">
        <f t="shared" si="47"/>
        <v/>
      </c>
      <c r="X114" s="3" t="str">
        <f t="shared" si="48"/>
        <v/>
      </c>
      <c r="Y114" s="3" t="str">
        <f t="shared" si="53"/>
        <v>30.0%,41.9%,28.0%</v>
      </c>
    </row>
    <row r="115" spans="2:25" x14ac:dyDescent="0.3">
      <c r="B115" s="2">
        <f>数据源!CE147</f>
        <v>4</v>
      </c>
      <c r="C115" s="2" t="str">
        <f>数据源!CF147</f>
        <v>T2MP2</v>
      </c>
      <c r="D115" s="2" t="str">
        <f>数据源!CG147</f>
        <v>部件</v>
      </c>
      <c r="E115" s="2">
        <f>数据源!CH147</f>
        <v>127.40000000000003</v>
      </c>
      <c r="F115" s="2">
        <f>数据源!CI147</f>
        <v>4.5</v>
      </c>
      <c r="G115" s="2">
        <f>数据源!CJ147</f>
        <v>1.8499999999999999E-2</v>
      </c>
      <c r="H115" s="2">
        <f>数据源!CK147</f>
        <v>7.8522007093435649E-3</v>
      </c>
      <c r="I115" s="2">
        <f>数据源!CL147</f>
        <v>79</v>
      </c>
      <c r="J115" s="3">
        <f t="shared" si="43"/>
        <v>3</v>
      </c>
      <c r="K115" s="3">
        <f t="shared" si="44"/>
        <v>6</v>
      </c>
      <c r="L115" s="3" t="str">
        <f t="shared" si="45"/>
        <v>部件</v>
      </c>
      <c r="M115" s="3">
        <f t="shared" ca="1" si="46"/>
        <v>92102</v>
      </c>
      <c r="N115" s="3" t="str">
        <f t="shared" ca="1" si="49"/>
        <v>11211,12211,13211,11221,12221,13221,51211,52211,53211,51221,52221,53221,92001,92003,92005,92101,92103,92105,92201,92203,92205,92002,92004,92006,92102</v>
      </c>
      <c r="O115" s="3" t="str">
        <f t="shared" si="50"/>
        <v>214,214,214,294,294,294,429,429,429,280,280,280,79,79,79,79,79,79,79,79,79,79,79,79,79</v>
      </c>
      <c r="P115" s="1" t="str">
        <f t="shared" si="51"/>
        <v>(1,3),(1,3),(1,3),(1,1),(1,1),(1,1),(7,13),(7,13),(7,13),(5,9),(5,9),(5,9),(3,6),(3,6),(3,6),(3,6),(3,6),(3,6),(3,6),(3,6),(3,6),(3,6),(3,6),(3,6),(3,6)</v>
      </c>
      <c r="Q115" s="3" t="str">
        <f>IF(D115="坦克碎片",VLOOKUP(C115,道具信息!$N$2:$O$291,2,FALSE)&amp;"碎片",VLOOKUP(C115,道具信息!$N$2:$O$291,2,FALSE))</f>
        <v>T2部件</v>
      </c>
      <c r="R115" s="3">
        <f t="shared" si="41"/>
        <v>1422</v>
      </c>
      <c r="S115" s="11">
        <f t="shared" si="42"/>
        <v>0.28000000000000003</v>
      </c>
      <c r="T115" s="3" t="str">
        <f>VLOOKUP(Q115,道具信息!$Q$3:$S$20,2,FALSE)</f>
        <v>CHEST_ITEM_TYPE_T2_PART</v>
      </c>
      <c r="U115" s="3" t="str">
        <f>IF(COUNTIF(U$91:U114,T115)=0,T115,"")</f>
        <v/>
      </c>
      <c r="V115" s="3" t="str">
        <f t="shared" si="52"/>
        <v>CHEST_ITEM_TYPE_T2_TANK,CHEST_ITEM_TYPE_T2_SHARD,CHEST_ITEM_TYPE_T2_PART</v>
      </c>
      <c r="W115" s="13" t="str">
        <f t="shared" si="47"/>
        <v/>
      </c>
      <c r="X115" s="3" t="str">
        <f t="shared" si="48"/>
        <v/>
      </c>
      <c r="Y115" s="3" t="str">
        <f t="shared" si="53"/>
        <v>30.0%,41.9%,28.0%</v>
      </c>
    </row>
    <row r="116" spans="2:25" x14ac:dyDescent="0.3">
      <c r="B116" s="2">
        <f>数据源!CE148</f>
        <v>4</v>
      </c>
      <c r="C116" s="2" t="str">
        <f>数据源!CF148</f>
        <v>T2MP4</v>
      </c>
      <c r="D116" s="2" t="str">
        <f>数据源!CG148</f>
        <v>部件</v>
      </c>
      <c r="E116" s="2">
        <f>数据源!CH148</f>
        <v>127.40000000000003</v>
      </c>
      <c r="F116" s="2">
        <f>数据源!CI148</f>
        <v>4.5</v>
      </c>
      <c r="G116" s="2">
        <f>数据源!CJ148</f>
        <v>1.8499999999999999E-2</v>
      </c>
      <c r="H116" s="2">
        <f>数据源!CK148</f>
        <v>7.8522007093435649E-3</v>
      </c>
      <c r="I116" s="2">
        <f>数据源!CL148</f>
        <v>79</v>
      </c>
      <c r="J116" s="3">
        <f t="shared" si="43"/>
        <v>3</v>
      </c>
      <c r="K116" s="3">
        <f t="shared" si="44"/>
        <v>6</v>
      </c>
      <c r="L116" s="3" t="str">
        <f t="shared" si="45"/>
        <v>部件</v>
      </c>
      <c r="M116" s="3">
        <f t="shared" ca="1" si="46"/>
        <v>92104</v>
      </c>
      <c r="N116" s="3" t="str">
        <f t="shared" ca="1" si="49"/>
        <v>11211,12211,13211,11221,12221,13221,51211,52211,53211,51221,52221,53221,92001,92003,92005,92101,92103,92105,92201,92203,92205,92002,92004,92006,92102,92104</v>
      </c>
      <c r="O116" s="3" t="str">
        <f t="shared" si="50"/>
        <v>214,214,214,294,294,294,429,429,429,280,280,280,79,79,79,79,79,79,79,79,79,79,79,79,79,79</v>
      </c>
      <c r="P116" s="1" t="str">
        <f t="shared" si="51"/>
        <v>(1,3),(1,3),(1,3),(1,1),(1,1),(1,1),(7,13),(7,13),(7,13),(5,9),(5,9),(5,9),(3,6),(3,6),(3,6),(3,6),(3,6),(3,6),(3,6),(3,6),(3,6),(3,6),(3,6),(3,6),(3,6),(3,6)</v>
      </c>
      <c r="Q116" s="3" t="str">
        <f>IF(D116="坦克碎片",VLOOKUP(C116,道具信息!$N$2:$O$291,2,FALSE)&amp;"碎片",VLOOKUP(C116,道具信息!$N$2:$O$291,2,FALSE))</f>
        <v>T2部件</v>
      </c>
      <c r="R116" s="3">
        <f t="shared" si="41"/>
        <v>1422</v>
      </c>
      <c r="S116" s="11">
        <f t="shared" si="42"/>
        <v>0.28000000000000003</v>
      </c>
      <c r="T116" s="3" t="str">
        <f>VLOOKUP(Q116,道具信息!$Q$3:$S$20,2,FALSE)</f>
        <v>CHEST_ITEM_TYPE_T2_PART</v>
      </c>
      <c r="U116" s="3" t="str">
        <f>IF(COUNTIF(U$91:U115,T116)=0,T116,"")</f>
        <v/>
      </c>
      <c r="V116" s="3" t="str">
        <f t="shared" si="52"/>
        <v>CHEST_ITEM_TYPE_T2_TANK,CHEST_ITEM_TYPE_T2_SHARD,CHEST_ITEM_TYPE_T2_PART</v>
      </c>
      <c r="W116" s="13" t="str">
        <f t="shared" si="47"/>
        <v/>
      </c>
      <c r="X116" s="3" t="str">
        <f t="shared" si="48"/>
        <v/>
      </c>
      <c r="Y116" s="3" t="str">
        <f t="shared" si="53"/>
        <v>30.0%,41.9%,28.0%</v>
      </c>
    </row>
    <row r="117" spans="2:25" x14ac:dyDescent="0.3">
      <c r="B117" s="2">
        <f>数据源!CE149</f>
        <v>4</v>
      </c>
      <c r="C117" s="2" t="str">
        <f>数据源!CF149</f>
        <v>T2MP6</v>
      </c>
      <c r="D117" s="2" t="str">
        <f>数据源!CG149</f>
        <v>部件</v>
      </c>
      <c r="E117" s="2">
        <f>数据源!CH149</f>
        <v>127.40000000000003</v>
      </c>
      <c r="F117" s="2">
        <f>数据源!CI149</f>
        <v>4.5</v>
      </c>
      <c r="G117" s="2">
        <f>数据源!CJ149</f>
        <v>1.8499999999999999E-2</v>
      </c>
      <c r="H117" s="2">
        <f>数据源!CK149</f>
        <v>7.8522007093435649E-3</v>
      </c>
      <c r="I117" s="2">
        <f>数据源!CL149</f>
        <v>79</v>
      </c>
      <c r="J117" s="3">
        <f t="shared" si="43"/>
        <v>3</v>
      </c>
      <c r="K117" s="3">
        <f t="shared" si="44"/>
        <v>6</v>
      </c>
      <c r="L117" s="3" t="str">
        <f t="shared" si="45"/>
        <v>部件</v>
      </c>
      <c r="M117" s="3">
        <f t="shared" ca="1" si="46"/>
        <v>92106</v>
      </c>
      <c r="N117" s="3" t="str">
        <f t="shared" ca="1" si="49"/>
        <v>11211,12211,13211,11221,12221,13221,51211,52211,53211,51221,52221,53221,92001,92003,92005,92101,92103,92105,92201,92203,92205,92002,92004,92006,92102,92104,92106</v>
      </c>
      <c r="O117" s="3" t="str">
        <f t="shared" si="50"/>
        <v>214,214,214,294,294,294,429,429,429,280,280,280,79,79,79,79,79,79,79,79,79,79,79,79,79,79,79</v>
      </c>
      <c r="P117" s="1" t="str">
        <f t="shared" si="51"/>
        <v>(1,3),(1,3),(1,3),(1,1),(1,1),(1,1),(7,13),(7,13),(7,13),(5,9),(5,9),(5,9),(3,6),(3,6),(3,6),(3,6),(3,6),(3,6),(3,6),(3,6),(3,6),(3,6),(3,6),(3,6),(3,6),(3,6),(3,6)</v>
      </c>
      <c r="Q117" s="3" t="str">
        <f>IF(D117="坦克碎片",VLOOKUP(C117,道具信息!$N$2:$O$291,2,FALSE)&amp;"碎片",VLOOKUP(C117,道具信息!$N$2:$O$291,2,FALSE))</f>
        <v>T2部件</v>
      </c>
      <c r="R117" s="3">
        <f t="shared" si="41"/>
        <v>1422</v>
      </c>
      <c r="S117" s="11">
        <f t="shared" si="42"/>
        <v>0.28000000000000003</v>
      </c>
      <c r="T117" s="3" t="str">
        <f>VLOOKUP(Q117,道具信息!$Q$3:$S$20,2,FALSE)</f>
        <v>CHEST_ITEM_TYPE_T2_PART</v>
      </c>
      <c r="U117" s="3" t="str">
        <f>IF(COUNTIF(U$91:U116,T117)=0,T117,"")</f>
        <v/>
      </c>
      <c r="V117" s="3" t="str">
        <f t="shared" si="52"/>
        <v>CHEST_ITEM_TYPE_T2_TANK,CHEST_ITEM_TYPE_T2_SHARD,CHEST_ITEM_TYPE_T2_PART</v>
      </c>
      <c r="W117" s="13" t="str">
        <f t="shared" si="47"/>
        <v/>
      </c>
      <c r="X117" s="3" t="str">
        <f t="shared" si="48"/>
        <v/>
      </c>
      <c r="Y117" s="3" t="str">
        <f t="shared" si="53"/>
        <v>30.0%,41.9%,28.0%</v>
      </c>
    </row>
    <row r="118" spans="2:25" x14ac:dyDescent="0.3">
      <c r="B118" s="2">
        <f>数据源!CE150</f>
        <v>4</v>
      </c>
      <c r="C118" s="2" t="str">
        <f>数据源!CF150</f>
        <v>T2HP2</v>
      </c>
      <c r="D118" s="2" t="str">
        <f>数据源!CG150</f>
        <v>部件</v>
      </c>
      <c r="E118" s="2">
        <f>数据源!CH150</f>
        <v>127.40000000000003</v>
      </c>
      <c r="F118" s="2">
        <f>数据源!CI150</f>
        <v>4.5</v>
      </c>
      <c r="G118" s="2">
        <f>数据源!CJ150</f>
        <v>1.8499999999999999E-2</v>
      </c>
      <c r="H118" s="2">
        <f>数据源!CK150</f>
        <v>7.8522007093435649E-3</v>
      </c>
      <c r="I118" s="2">
        <f>数据源!CL150</f>
        <v>79</v>
      </c>
      <c r="J118" s="3">
        <f t="shared" si="43"/>
        <v>3</v>
      </c>
      <c r="K118" s="3">
        <f t="shared" si="44"/>
        <v>6</v>
      </c>
      <c r="L118" s="3" t="str">
        <f t="shared" si="45"/>
        <v>部件</v>
      </c>
      <c r="M118" s="3">
        <f t="shared" ca="1" si="46"/>
        <v>92202</v>
      </c>
      <c r="N118" s="3" t="str">
        <f t="shared" ca="1" si="49"/>
        <v>11211,12211,13211,11221,12221,13221,51211,52211,53211,51221,52221,53221,92001,92003,92005,92101,92103,92105,92201,92203,92205,92002,92004,92006,92102,92104,92106,92202</v>
      </c>
      <c r="O118" s="3" t="str">
        <f t="shared" si="50"/>
        <v>214,214,214,294,294,294,429,429,429,280,280,280,79,79,79,79,79,79,79,79,79,79,79,79,79,79,79,79</v>
      </c>
      <c r="P118" s="1" t="str">
        <f t="shared" si="51"/>
        <v>(1,3),(1,3),(1,3),(1,1),(1,1),(1,1),(7,13),(7,13),(7,13),(5,9),(5,9),(5,9),(3,6),(3,6),(3,6),(3,6),(3,6),(3,6),(3,6),(3,6),(3,6),(3,6),(3,6),(3,6),(3,6),(3,6),(3,6),(3,6)</v>
      </c>
      <c r="Q118" s="3" t="str">
        <f>IF(D118="坦克碎片",VLOOKUP(C118,道具信息!$N$2:$O$291,2,FALSE)&amp;"碎片",VLOOKUP(C118,道具信息!$N$2:$O$291,2,FALSE))</f>
        <v>T2部件</v>
      </c>
      <c r="R118" s="3">
        <f t="shared" si="41"/>
        <v>1422</v>
      </c>
      <c r="S118" s="11">
        <f t="shared" si="42"/>
        <v>0.28000000000000003</v>
      </c>
      <c r="T118" s="3" t="str">
        <f>VLOOKUP(Q118,道具信息!$Q$3:$S$20,2,FALSE)</f>
        <v>CHEST_ITEM_TYPE_T2_PART</v>
      </c>
      <c r="U118" s="3" t="str">
        <f>IF(COUNTIF(U$91:U117,T118)=0,T118,"")</f>
        <v/>
      </c>
      <c r="V118" s="3" t="str">
        <f t="shared" si="52"/>
        <v>CHEST_ITEM_TYPE_T2_TANK,CHEST_ITEM_TYPE_T2_SHARD,CHEST_ITEM_TYPE_T2_PART</v>
      </c>
      <c r="W118" s="13" t="str">
        <f t="shared" si="47"/>
        <v/>
      </c>
      <c r="X118" s="3" t="str">
        <f t="shared" si="48"/>
        <v/>
      </c>
      <c r="Y118" s="3" t="str">
        <f t="shared" si="53"/>
        <v>30.0%,41.9%,28.0%</v>
      </c>
    </row>
    <row r="119" spans="2:25" x14ac:dyDescent="0.3">
      <c r="B119" s="2">
        <f>数据源!CE151</f>
        <v>4</v>
      </c>
      <c r="C119" s="2" t="str">
        <f>数据源!CF151</f>
        <v>T2HP4</v>
      </c>
      <c r="D119" s="2" t="str">
        <f>数据源!CG151</f>
        <v>部件</v>
      </c>
      <c r="E119" s="2">
        <f>数据源!CH151</f>
        <v>127.40000000000003</v>
      </c>
      <c r="F119" s="2">
        <f>数据源!CI151</f>
        <v>4.5</v>
      </c>
      <c r="G119" s="2">
        <f>数据源!CJ151</f>
        <v>1.8499999999999999E-2</v>
      </c>
      <c r="H119" s="2">
        <f>数据源!CK151</f>
        <v>7.8522007093435649E-3</v>
      </c>
      <c r="I119" s="2">
        <f>数据源!CL151</f>
        <v>79</v>
      </c>
      <c r="J119" s="3">
        <f t="shared" si="43"/>
        <v>3</v>
      </c>
      <c r="K119" s="3">
        <f t="shared" si="44"/>
        <v>6</v>
      </c>
      <c r="L119" s="3" t="str">
        <f t="shared" si="45"/>
        <v>部件</v>
      </c>
      <c r="M119" s="3">
        <f t="shared" ca="1" si="46"/>
        <v>92204</v>
      </c>
      <c r="N119" s="3" t="str">
        <f t="shared" ca="1" si="49"/>
        <v>11211,12211,13211,11221,12221,13221,51211,52211,53211,51221,52221,53221,92001,92003,92005,92101,92103,92105,92201,92203,92205,92002,92004,92006,92102,92104,92106,92202,92204</v>
      </c>
      <c r="O119" s="3" t="str">
        <f t="shared" si="50"/>
        <v>214,214,214,294,294,294,429,429,429,280,280,280,79,79,79,79,79,79,79,79,79,79,79,79,79,79,79,79,79</v>
      </c>
      <c r="P119" s="1" t="str">
        <f t="shared" si="51"/>
        <v>(1,3),(1,3),(1,3),(1,1),(1,1),(1,1),(7,13),(7,13),(7,13),(5,9),(5,9),(5,9),(3,6),(3,6),(3,6),(3,6),(3,6),(3,6),(3,6),(3,6),(3,6),(3,6),(3,6),(3,6),(3,6),(3,6),(3,6),(3,6),(3,6)</v>
      </c>
      <c r="Q119" s="3" t="str">
        <f>IF(D119="坦克碎片",VLOOKUP(C119,道具信息!$N$2:$O$291,2,FALSE)&amp;"碎片",VLOOKUP(C119,道具信息!$N$2:$O$291,2,FALSE))</f>
        <v>T2部件</v>
      </c>
      <c r="R119" s="3">
        <f t="shared" si="41"/>
        <v>1422</v>
      </c>
      <c r="S119" s="11">
        <f t="shared" si="42"/>
        <v>0.28000000000000003</v>
      </c>
      <c r="T119" s="3" t="str">
        <f>VLOOKUP(Q119,道具信息!$Q$3:$S$20,2,FALSE)</f>
        <v>CHEST_ITEM_TYPE_T2_PART</v>
      </c>
      <c r="U119" s="3" t="str">
        <f>IF(COUNTIF(U$91:U118,T119)=0,T119,"")</f>
        <v/>
      </c>
      <c r="V119" s="3" t="str">
        <f t="shared" si="52"/>
        <v>CHEST_ITEM_TYPE_T2_TANK,CHEST_ITEM_TYPE_T2_SHARD,CHEST_ITEM_TYPE_T2_PART</v>
      </c>
      <c r="W119" s="13" t="str">
        <f t="shared" si="47"/>
        <v/>
      </c>
      <c r="X119" s="3" t="str">
        <f t="shared" si="48"/>
        <v/>
      </c>
      <c r="Y119" s="3" t="str">
        <f t="shared" si="53"/>
        <v>30.0%,41.9%,28.0%</v>
      </c>
    </row>
    <row r="120" spans="2:25" x14ac:dyDescent="0.3">
      <c r="B120" s="2">
        <f>数据源!CE152</f>
        <v>4</v>
      </c>
      <c r="C120" s="2" t="str">
        <f>数据源!CF152</f>
        <v>T2HP6</v>
      </c>
      <c r="D120" s="2" t="str">
        <f>数据源!CG152</f>
        <v>部件</v>
      </c>
      <c r="E120" s="2">
        <f>数据源!CH152</f>
        <v>127.40000000000003</v>
      </c>
      <c r="F120" s="2">
        <f>数据源!CI152</f>
        <v>4.5</v>
      </c>
      <c r="G120" s="2">
        <f>数据源!CJ152</f>
        <v>1.8499999999999999E-2</v>
      </c>
      <c r="H120" s="2">
        <f>数据源!CK152</f>
        <v>7.8522007093435649E-3</v>
      </c>
      <c r="I120" s="2">
        <f>数据源!CL152</f>
        <v>79</v>
      </c>
      <c r="J120" s="3">
        <f t="shared" si="43"/>
        <v>3</v>
      </c>
      <c r="K120" s="3">
        <f t="shared" si="44"/>
        <v>6</v>
      </c>
      <c r="L120" s="3" t="str">
        <f t="shared" si="45"/>
        <v>部件</v>
      </c>
      <c r="M120" s="3">
        <f t="shared" ca="1" si="46"/>
        <v>92206</v>
      </c>
      <c r="N120" s="3" t="str">
        <f t="shared" ca="1" si="49"/>
        <v>11211,12211,13211,11221,12221,13221,51211,52211,53211,51221,52221,53221,92001,92003,92005,92101,92103,92105,92201,92203,92205,92002,92004,92006,92102,92104,92106,92202,92204,92206</v>
      </c>
      <c r="O120" s="3" t="str">
        <f t="shared" si="50"/>
        <v>214,214,214,294,294,294,429,429,429,280,280,280,79,79,79,79,79,79,79,79,79,79,79,79,79,79,79,79,79,79</v>
      </c>
      <c r="P120" s="1" t="str">
        <f t="shared" si="51"/>
        <v>(1,3),(1,3),(1,3),(1,1),(1,1),(1,1),(7,13),(7,13),(7,13),(5,9),(5,9),(5,9),(3,6),(3,6),(3,6),(3,6),(3,6),(3,6),(3,6),(3,6),(3,6),(3,6),(3,6),(3,6),(3,6),(3,6),(3,6),(3,6),(3,6),(3,6)</v>
      </c>
      <c r="Q120" s="3" t="str">
        <f>IF(D120="坦克碎片",VLOOKUP(C120,道具信息!$N$2:$O$291,2,FALSE)&amp;"碎片",VLOOKUP(C120,道具信息!$N$2:$O$291,2,FALSE))</f>
        <v>T2部件</v>
      </c>
      <c r="R120" s="3">
        <f t="shared" si="41"/>
        <v>1422</v>
      </c>
      <c r="S120" s="11">
        <f t="shared" si="42"/>
        <v>0.28000000000000003</v>
      </c>
      <c r="T120" s="3" t="str">
        <f>VLOOKUP(Q120,道具信息!$Q$3:$S$20,2,FALSE)</f>
        <v>CHEST_ITEM_TYPE_T2_PART</v>
      </c>
      <c r="U120" s="3" t="str">
        <f>IF(COUNTIF(U$91:U119,T120)=0,T120,"")</f>
        <v/>
      </c>
      <c r="V120" s="3" t="str">
        <f t="shared" si="52"/>
        <v>CHEST_ITEM_TYPE_T2_TANK,CHEST_ITEM_TYPE_T2_SHARD,CHEST_ITEM_TYPE_T2_PART</v>
      </c>
      <c r="W120" s="13" t="str">
        <f t="shared" si="47"/>
        <v/>
      </c>
      <c r="X120" s="3" t="str">
        <f t="shared" si="48"/>
        <v/>
      </c>
      <c r="Y120" s="3" t="str">
        <f t="shared" si="53"/>
        <v>30.0%,41.9%,28.0%</v>
      </c>
    </row>
    <row r="121" spans="2:25" x14ac:dyDescent="0.3">
      <c r="B121" s="4"/>
      <c r="C121" s="4"/>
      <c r="D121" s="4"/>
      <c r="E121" s="4"/>
      <c r="F121" s="4"/>
      <c r="G121" s="4"/>
      <c r="H121" s="4"/>
      <c r="I121" s="4"/>
      <c r="N121" s="3" t="str">
        <f ca="1">"["&amp;N120&amp;"]"</f>
        <v>[11211,12211,13211,11221,12221,13221,51211,52211,53211,51221,52221,53221,92001,92003,92005,92101,92103,92105,92201,92203,92205,92002,92004,92006,92102,92104,92106,92202,92204,92206]</v>
      </c>
      <c r="O121" s="3" t="str">
        <f>"["&amp;O120&amp;"]"</f>
        <v>[214,214,214,294,294,294,429,429,429,280,280,280,79,79,79,79,79,79,79,79,79,79,79,79,79,79,79,79,79,79]</v>
      </c>
      <c r="P121" s="3" t="str">
        <f>"["&amp;P120&amp;"]"</f>
        <v>[(1,3),(1,3),(1,3),(1,1),(1,1),(1,1),(7,13),(7,13),(7,13),(5,9),(5,9),(5,9),(3,6),(3,6),(3,6),(3,6),(3,6),(3,6),(3,6),(3,6),(3,6),(3,6),(3,6),(3,6),(3,6),(3,6),(3,6),(3,6),(3,6),(3,6)]</v>
      </c>
      <c r="V121" s="3" t="str">
        <f>"["&amp;V120&amp;"]"</f>
        <v>[CHEST_ITEM_TYPE_T2_TANK,CHEST_ITEM_TYPE_T2_SHARD,CHEST_ITEM_TYPE_T2_PART]</v>
      </c>
      <c r="Y121" s="3" t="str">
        <f>"["&amp;Y120&amp;"]"</f>
        <v>[30.0%,41.9%,28.0%]</v>
      </c>
    </row>
    <row r="123" spans="2:25" x14ac:dyDescent="0.3">
      <c r="B123" s="2" t="str">
        <f>数据源!CE155</f>
        <v>联赛等级</v>
      </c>
      <c r="C123" s="2" t="str">
        <f>数据源!CF155</f>
        <v>道具名称</v>
      </c>
      <c r="D123" s="2" t="str">
        <f>数据源!CG155</f>
        <v>对应大类</v>
      </c>
      <c r="E123" s="2" t="str">
        <f>数据源!CH155</f>
        <v>道具价值</v>
      </c>
      <c r="F123" s="2" t="str">
        <f>数据源!CI155</f>
        <v>抽取个数</v>
      </c>
      <c r="G123" s="2" t="str">
        <f>数据源!CJ155</f>
        <v>价值比例</v>
      </c>
      <c r="H123" s="2" t="str">
        <f>数据源!CK155</f>
        <v>产出概率</v>
      </c>
      <c r="I123" s="2" t="str">
        <f>数据源!CL155</f>
        <v>权重值</v>
      </c>
      <c r="J123" s="7" t="s">
        <v>234</v>
      </c>
      <c r="K123" s="7" t="s">
        <v>235</v>
      </c>
      <c r="L123" s="3" t="s">
        <v>222</v>
      </c>
      <c r="M123" s="3" t="s">
        <v>152</v>
      </c>
      <c r="N123" s="3" t="s">
        <v>224</v>
      </c>
      <c r="O123" s="3" t="s">
        <v>225</v>
      </c>
      <c r="P123" s="3" t="s">
        <v>226</v>
      </c>
      <c r="Q123" s="8" t="s">
        <v>244</v>
      </c>
      <c r="R123" s="8" t="s">
        <v>245</v>
      </c>
      <c r="S123" s="8" t="s">
        <v>246</v>
      </c>
    </row>
    <row r="124" spans="2:25" x14ac:dyDescent="0.3">
      <c r="B124" s="2">
        <f>数据源!CE156</f>
        <v>5</v>
      </c>
      <c r="C124" s="2" t="str">
        <f>数据源!CF156</f>
        <v>Puma</v>
      </c>
      <c r="D124" s="2" t="str">
        <f>数据源!CG156</f>
        <v>坦克</v>
      </c>
      <c r="E124" s="2">
        <f>数据源!CH156</f>
        <v>840</v>
      </c>
      <c r="F124" s="2">
        <f>数据源!CI156</f>
        <v>1</v>
      </c>
      <c r="G124" s="2">
        <f>数据源!CJ156</f>
        <v>5.9200000000000003E-2</v>
      </c>
      <c r="H124" s="2">
        <f>数据源!CK156</f>
        <v>1.7149206349206352E-2</v>
      </c>
      <c r="I124" s="2">
        <f>数据源!CL156</f>
        <v>171</v>
      </c>
      <c r="J124" s="3">
        <f>ROUNDUP(IF(F124&gt;1,F124-ROUNDDOWN(SQRT(F124),0),F124),0)</f>
        <v>1</v>
      </c>
      <c r="K124" s="3">
        <f>F124*2-J124</f>
        <v>1</v>
      </c>
      <c r="L124" s="3" t="str">
        <f>RIGHT(D124,2)</f>
        <v>坦克</v>
      </c>
      <c r="M124" s="3">
        <f ca="1">IF(OR(L124="坦克",L124="碎片"),VLOOKUP(C124,INDIRECT("坦克ID"),MATCH(L124&amp;"ID",INDIRECT("坦克标头"),0),FALSE),VLOOKUP(C124,INDIRECT(L124&amp;"ID"),2,FALSE))</f>
        <v>11221</v>
      </c>
      <c r="N124" s="3">
        <f ca="1">M124</f>
        <v>11221</v>
      </c>
      <c r="O124" s="3">
        <f>I124</f>
        <v>171</v>
      </c>
      <c r="P124" s="1" t="str">
        <f>"("&amp;J124&amp;","&amp;K124&amp;")"</f>
        <v>(1,1)</v>
      </c>
      <c r="Q124" s="3" t="str">
        <f>IF(D124="坦克碎片",VLOOKUP(C124,道具信息!$N$2:$O$291,2,FALSE)&amp;"碎片",VLOOKUP(C124,道具信息!$N$2:$O$291,2,FALSE))</f>
        <v>T2坦克</v>
      </c>
      <c r="R124" s="3">
        <f t="shared" ref="R124:R159" si="54">SUMIFS(I$3:I$445,Q$3:Q$445,Q124,B$3:B$445,B124)</f>
        <v>513</v>
      </c>
      <c r="S124" s="11">
        <f t="shared" ref="S124:S159" si="55">ROUND(R124/SUMIF(B$3:B$445,B124,I$3:I$445),3)</f>
        <v>9.6000000000000002E-2</v>
      </c>
      <c r="T124" s="3" t="str">
        <f>VLOOKUP(Q124,道具信息!$Q$3:$S$20,2,FALSE)</f>
        <v>CHEST_ITEM_TYPE_T2_TANK</v>
      </c>
      <c r="U124" s="3" t="str">
        <f>T124</f>
        <v>CHEST_ITEM_TYPE_T2_TANK</v>
      </c>
      <c r="V124" s="3" t="str">
        <f>U124</f>
        <v>CHEST_ITEM_TYPE_T2_TANK</v>
      </c>
      <c r="W124" s="13">
        <f>IF(U124&lt;&gt;"",ROUND(S124*100%,3),"")</f>
        <v>9.6000000000000002E-2</v>
      </c>
      <c r="X124" s="3" t="str">
        <f>TEXT(W124,"0.0%")</f>
        <v>9.6%</v>
      </c>
      <c r="Y124" s="3" t="str">
        <f>X124</f>
        <v>9.6%</v>
      </c>
    </row>
    <row r="125" spans="2:25" x14ac:dyDescent="0.3">
      <c r="B125" s="2">
        <f>数据源!CE157</f>
        <v>5</v>
      </c>
      <c r="C125" s="2" t="str">
        <f>数据源!CF157</f>
        <v>四号</v>
      </c>
      <c r="D125" s="2" t="str">
        <f>数据源!CG157</f>
        <v>坦克</v>
      </c>
      <c r="E125" s="2">
        <f>数据源!CH157</f>
        <v>840</v>
      </c>
      <c r="F125" s="2">
        <f>数据源!CI157</f>
        <v>1</v>
      </c>
      <c r="G125" s="2">
        <f>数据源!CJ157</f>
        <v>5.9200000000000003E-2</v>
      </c>
      <c r="H125" s="2">
        <f>数据源!CK157</f>
        <v>1.7149206349206352E-2</v>
      </c>
      <c r="I125" s="2">
        <f>数据源!CL157</f>
        <v>171</v>
      </c>
      <c r="J125" s="3">
        <f t="shared" ref="J125:J153" si="56">ROUNDUP(IF(F125&gt;1,F125-ROUNDDOWN(SQRT(F125),0),F125),0)</f>
        <v>1</v>
      </c>
      <c r="K125" s="3">
        <f t="shared" ref="K125:K153" si="57">F125*2-J125</f>
        <v>1</v>
      </c>
      <c r="L125" s="3" t="str">
        <f t="shared" ref="L125:L159" si="58">RIGHT(D125,2)</f>
        <v>坦克</v>
      </c>
      <c r="M125" s="3">
        <f t="shared" ref="M125:M159" ca="1" si="59">IF(OR(L125="坦克",L125="碎片"),VLOOKUP(C125,INDIRECT("坦克ID"),MATCH(L125&amp;"ID",INDIRECT("坦克标头"),0),FALSE),VLOOKUP(C125,INDIRECT(L125&amp;"ID"),2,FALSE))</f>
        <v>12221</v>
      </c>
      <c r="N125" s="3" t="str">
        <f ca="1">N124&amp;","&amp;M125</f>
        <v>11221,12221</v>
      </c>
      <c r="O125" s="3" t="str">
        <f>O124&amp;","&amp;I125</f>
        <v>171,171</v>
      </c>
      <c r="P125" s="1" t="str">
        <f>P124&amp;","&amp;"("&amp;J125&amp;","&amp;K125&amp;")"</f>
        <v>(1,1),(1,1)</v>
      </c>
      <c r="Q125" s="3" t="str">
        <f>IF(D125="坦克碎片",VLOOKUP(C125,道具信息!$N$2:$O$291,2,FALSE)&amp;"碎片",VLOOKUP(C125,道具信息!$N$2:$O$291,2,FALSE))</f>
        <v>T2坦克</v>
      </c>
      <c r="R125" s="3">
        <f t="shared" si="54"/>
        <v>513</v>
      </c>
      <c r="S125" s="11">
        <f t="shared" si="55"/>
        <v>9.6000000000000002E-2</v>
      </c>
      <c r="T125" s="3" t="str">
        <f>VLOOKUP(Q125,道具信息!$Q$3:$S$20,2,FALSE)</f>
        <v>CHEST_ITEM_TYPE_T2_TANK</v>
      </c>
      <c r="U125" s="3" t="str">
        <f>IF(COUNTIF(U$124:U124,T125)=0,T125,"")</f>
        <v/>
      </c>
      <c r="V125" s="3" t="str">
        <f>IF(U125&lt;&gt;"",V124&amp;","&amp;U125,V124)</f>
        <v>CHEST_ITEM_TYPE_T2_TANK</v>
      </c>
      <c r="W125" s="13" t="str">
        <f t="shared" ref="W125:W159" si="60">IF(U125&lt;&gt;"",ROUND(S125*100%,3),"")</f>
        <v/>
      </c>
      <c r="X125" s="3" t="str">
        <f t="shared" ref="X125:X159" si="61">TEXT(W125,"0.0%")</f>
        <v/>
      </c>
      <c r="Y125" s="3" t="str">
        <f>IF(X125&lt;&gt;"",Y124&amp;","&amp;X125,Y124)</f>
        <v>9.6%</v>
      </c>
    </row>
    <row r="126" spans="2:25" x14ac:dyDescent="0.3">
      <c r="B126" s="2">
        <f>数据源!CE158</f>
        <v>5</v>
      </c>
      <c r="C126" s="2" t="str">
        <f>数据源!CF158</f>
        <v>丘吉尔</v>
      </c>
      <c r="D126" s="2" t="str">
        <f>数据源!CG158</f>
        <v>坦克</v>
      </c>
      <c r="E126" s="2">
        <f>数据源!CH158</f>
        <v>840</v>
      </c>
      <c r="F126" s="2">
        <f>数据源!CI158</f>
        <v>1</v>
      </c>
      <c r="G126" s="2">
        <f>数据源!CJ158</f>
        <v>5.9200000000000003E-2</v>
      </c>
      <c r="H126" s="2">
        <f>数据源!CK158</f>
        <v>1.7149206349206352E-2</v>
      </c>
      <c r="I126" s="2">
        <f>数据源!CL158</f>
        <v>171</v>
      </c>
      <c r="J126" s="3">
        <f t="shared" si="56"/>
        <v>1</v>
      </c>
      <c r="K126" s="3">
        <f t="shared" si="57"/>
        <v>1</v>
      </c>
      <c r="L126" s="3" t="str">
        <f t="shared" si="58"/>
        <v>坦克</v>
      </c>
      <c r="M126" s="3">
        <f t="shared" ca="1" si="59"/>
        <v>13221</v>
      </c>
      <c r="N126" s="3" t="str">
        <f t="shared" ref="N126:N159" ca="1" si="62">N125&amp;","&amp;M126</f>
        <v>11221,12221,13221</v>
      </c>
      <c r="O126" s="3" t="str">
        <f t="shared" ref="O126:O159" si="63">O125&amp;","&amp;I126</f>
        <v>171,171,171</v>
      </c>
      <c r="P126" s="1" t="str">
        <f t="shared" ref="P126:P159" si="64">P125&amp;","&amp;"("&amp;J126&amp;","&amp;K126&amp;")"</f>
        <v>(1,1),(1,1),(1,1)</v>
      </c>
      <c r="Q126" s="3" t="str">
        <f>IF(D126="坦克碎片",VLOOKUP(C126,道具信息!$N$2:$O$291,2,FALSE)&amp;"碎片",VLOOKUP(C126,道具信息!$N$2:$O$291,2,FALSE))</f>
        <v>T2坦克</v>
      </c>
      <c r="R126" s="3">
        <f t="shared" si="54"/>
        <v>513</v>
      </c>
      <c r="S126" s="11">
        <f t="shared" si="55"/>
        <v>9.6000000000000002E-2</v>
      </c>
      <c r="T126" s="3" t="str">
        <f>VLOOKUP(Q126,道具信息!$Q$3:$S$20,2,FALSE)</f>
        <v>CHEST_ITEM_TYPE_T2_TANK</v>
      </c>
      <c r="U126" s="3" t="str">
        <f>IF(COUNTIF(U$124:U125,T126)=0,T126,"")</f>
        <v/>
      </c>
      <c r="V126" s="3" t="str">
        <f t="shared" ref="V126:V159" si="65">IF(U126&lt;&gt;"",V125&amp;","&amp;U126,V125)</f>
        <v>CHEST_ITEM_TYPE_T2_TANK</v>
      </c>
      <c r="W126" s="13" t="str">
        <f t="shared" si="60"/>
        <v/>
      </c>
      <c r="X126" s="3" t="str">
        <f t="shared" si="61"/>
        <v/>
      </c>
      <c r="Y126" s="3" t="str">
        <f t="shared" ref="Y126:Y159" si="66">IF(X126&lt;&gt;"",Y125&amp;","&amp;X126,Y125)</f>
        <v>9.6%</v>
      </c>
    </row>
    <row r="127" spans="2:25" x14ac:dyDescent="0.3">
      <c r="B127" s="2">
        <f>数据源!CE159</f>
        <v>5</v>
      </c>
      <c r="C127" s="2" t="str">
        <f>数据源!CF159</f>
        <v>35(t)</v>
      </c>
      <c r="D127" s="2" t="str">
        <f>数据源!CG159</f>
        <v>坦克</v>
      </c>
      <c r="E127" s="2">
        <f>数据源!CH159</f>
        <v>1000</v>
      </c>
      <c r="F127" s="2">
        <f>数据源!CI159</f>
        <v>1</v>
      </c>
      <c r="G127" s="2">
        <f>数据源!CJ159</f>
        <v>4.4399999999999995E-2</v>
      </c>
      <c r="H127" s="2">
        <f>数据源!CK159</f>
        <v>1.0803999999999998E-2</v>
      </c>
      <c r="I127" s="2">
        <f>数据源!CL159</f>
        <v>108</v>
      </c>
      <c r="J127" s="3">
        <f t="shared" si="56"/>
        <v>1</v>
      </c>
      <c r="K127" s="3">
        <f t="shared" si="57"/>
        <v>1</v>
      </c>
      <c r="L127" s="3" t="str">
        <f t="shared" si="58"/>
        <v>坦克</v>
      </c>
      <c r="M127" s="3">
        <f t="shared" ca="1" si="59"/>
        <v>11311</v>
      </c>
      <c r="N127" s="3" t="str">
        <f t="shared" ca="1" si="62"/>
        <v>11221,12221,13221,11311</v>
      </c>
      <c r="O127" s="3" t="str">
        <f t="shared" si="63"/>
        <v>171,171,171,108</v>
      </c>
      <c r="P127" s="1" t="str">
        <f t="shared" si="64"/>
        <v>(1,1),(1,1),(1,1),(1,1)</v>
      </c>
      <c r="Q127" s="3" t="str">
        <f>IF(D127="坦克碎片",VLOOKUP(C127,道具信息!$N$2:$O$291,2,FALSE)&amp;"碎片",VLOOKUP(C127,道具信息!$N$2:$O$291,2,FALSE))</f>
        <v>T3坦克</v>
      </c>
      <c r="R127" s="3">
        <f t="shared" si="54"/>
        <v>486</v>
      </c>
      <c r="S127" s="11">
        <f t="shared" si="55"/>
        <v>9.0999999999999998E-2</v>
      </c>
      <c r="T127" s="3" t="str">
        <f>VLOOKUP(Q127,道具信息!$Q$3:$S$20,2,FALSE)</f>
        <v>CHEST_ITEM_TYPE_T3_TANK</v>
      </c>
      <c r="U127" s="3" t="str">
        <f>IF(COUNTIF(U$124:U126,T127)=0,T127,"")</f>
        <v>CHEST_ITEM_TYPE_T3_TANK</v>
      </c>
      <c r="V127" s="3" t="str">
        <f t="shared" si="65"/>
        <v>CHEST_ITEM_TYPE_T2_TANK,CHEST_ITEM_TYPE_T3_TANK</v>
      </c>
      <c r="W127" s="13">
        <f t="shared" si="60"/>
        <v>9.0999999999999998E-2</v>
      </c>
      <c r="X127" s="3" t="str">
        <f t="shared" si="61"/>
        <v>9.1%</v>
      </c>
      <c r="Y127" s="3" t="str">
        <f t="shared" si="66"/>
        <v>9.6%,9.1%</v>
      </c>
    </row>
    <row r="128" spans="2:25" x14ac:dyDescent="0.3">
      <c r="B128" s="2">
        <f>数据源!CE160</f>
        <v>5</v>
      </c>
      <c r="C128" s="2" t="str">
        <f>数据源!CF160</f>
        <v>玛蒂尔达</v>
      </c>
      <c r="D128" s="2" t="str">
        <f>数据源!CG160</f>
        <v>坦克</v>
      </c>
      <c r="E128" s="2">
        <f>数据源!CH160</f>
        <v>1000</v>
      </c>
      <c r="F128" s="2">
        <f>数据源!CI160</f>
        <v>1</v>
      </c>
      <c r="G128" s="2">
        <f>数据源!CJ160</f>
        <v>4.4399999999999995E-2</v>
      </c>
      <c r="H128" s="2">
        <f>数据源!CK160</f>
        <v>1.0803999999999998E-2</v>
      </c>
      <c r="I128" s="2">
        <f>数据源!CL160</f>
        <v>108</v>
      </c>
      <c r="J128" s="3">
        <f t="shared" si="56"/>
        <v>1</v>
      </c>
      <c r="K128" s="3">
        <f t="shared" si="57"/>
        <v>1</v>
      </c>
      <c r="L128" s="3" t="str">
        <f t="shared" si="58"/>
        <v>坦克</v>
      </c>
      <c r="M128" s="3">
        <f t="shared" ca="1" si="59"/>
        <v>12311</v>
      </c>
      <c r="N128" s="3" t="str">
        <f t="shared" ca="1" si="62"/>
        <v>11221,12221,13221,11311,12311</v>
      </c>
      <c r="O128" s="3" t="str">
        <f t="shared" si="63"/>
        <v>171,171,171,108,108</v>
      </c>
      <c r="P128" s="1" t="str">
        <f t="shared" si="64"/>
        <v>(1,1),(1,1),(1,1),(1,1),(1,1)</v>
      </c>
      <c r="Q128" s="3" t="str">
        <f>IF(D128="坦克碎片",VLOOKUP(C128,道具信息!$N$2:$O$291,2,FALSE)&amp;"碎片",VLOOKUP(C128,道具信息!$N$2:$O$291,2,FALSE))</f>
        <v>T3坦克</v>
      </c>
      <c r="R128" s="3">
        <f t="shared" si="54"/>
        <v>486</v>
      </c>
      <c r="S128" s="11">
        <f t="shared" si="55"/>
        <v>9.0999999999999998E-2</v>
      </c>
      <c r="T128" s="3" t="str">
        <f>VLOOKUP(Q128,道具信息!$Q$3:$S$20,2,FALSE)</f>
        <v>CHEST_ITEM_TYPE_T3_TANK</v>
      </c>
      <c r="U128" s="3" t="str">
        <f>IF(COUNTIF(U$124:U127,T128)=0,T128,"")</f>
        <v/>
      </c>
      <c r="V128" s="3" t="str">
        <f t="shared" si="65"/>
        <v>CHEST_ITEM_TYPE_T2_TANK,CHEST_ITEM_TYPE_T3_TANK</v>
      </c>
      <c r="W128" s="13" t="str">
        <f t="shared" si="60"/>
        <v/>
      </c>
      <c r="X128" s="3" t="str">
        <f t="shared" si="61"/>
        <v/>
      </c>
      <c r="Y128" s="3" t="str">
        <f t="shared" si="66"/>
        <v>9.6%,9.1%</v>
      </c>
    </row>
    <row r="129" spans="2:25" x14ac:dyDescent="0.3">
      <c r="B129" s="2">
        <f>数据源!CE161</f>
        <v>5</v>
      </c>
      <c r="C129" s="2" t="str">
        <f>数据源!CF161</f>
        <v>黑豹</v>
      </c>
      <c r="D129" s="2" t="str">
        <f>数据源!CG161</f>
        <v>坦克</v>
      </c>
      <c r="E129" s="2">
        <f>数据源!CH161</f>
        <v>1000</v>
      </c>
      <c r="F129" s="2">
        <f>数据源!CI161</f>
        <v>1</v>
      </c>
      <c r="G129" s="2">
        <f>数据源!CJ161</f>
        <v>4.4399999999999995E-2</v>
      </c>
      <c r="H129" s="2">
        <f>数据源!CK161</f>
        <v>1.0803999999999998E-2</v>
      </c>
      <c r="I129" s="2">
        <f>数据源!CL161</f>
        <v>108</v>
      </c>
      <c r="J129" s="3">
        <f t="shared" si="56"/>
        <v>1</v>
      </c>
      <c r="K129" s="3">
        <f t="shared" si="57"/>
        <v>1</v>
      </c>
      <c r="L129" s="3" t="str">
        <f t="shared" si="58"/>
        <v>坦克</v>
      </c>
      <c r="M129" s="3">
        <f t="shared" ca="1" si="59"/>
        <v>13311</v>
      </c>
      <c r="N129" s="3" t="str">
        <f t="shared" ca="1" si="62"/>
        <v>11221,12221,13221,11311,12311,13311</v>
      </c>
      <c r="O129" s="3" t="str">
        <f t="shared" si="63"/>
        <v>171,171,171,108,108,108</v>
      </c>
      <c r="P129" s="1" t="str">
        <f t="shared" si="64"/>
        <v>(1,1),(1,1),(1,1),(1,1),(1,1),(1,1)</v>
      </c>
      <c r="Q129" s="3" t="str">
        <f>IF(D129="坦克碎片",VLOOKUP(C129,道具信息!$N$2:$O$291,2,FALSE)&amp;"碎片",VLOOKUP(C129,道具信息!$N$2:$O$291,2,FALSE))</f>
        <v>T3坦克</v>
      </c>
      <c r="R129" s="3">
        <f t="shared" si="54"/>
        <v>486</v>
      </c>
      <c r="S129" s="11">
        <f t="shared" si="55"/>
        <v>9.0999999999999998E-2</v>
      </c>
      <c r="T129" s="3" t="str">
        <f>VLOOKUP(Q129,道具信息!$Q$3:$S$20,2,FALSE)</f>
        <v>CHEST_ITEM_TYPE_T3_TANK</v>
      </c>
      <c r="U129" s="3" t="str">
        <f>IF(COUNTIF(U$124:U128,T129)=0,T129,"")</f>
        <v/>
      </c>
      <c r="V129" s="3" t="str">
        <f t="shared" si="65"/>
        <v>CHEST_ITEM_TYPE_T2_TANK,CHEST_ITEM_TYPE_T3_TANK</v>
      </c>
      <c r="W129" s="13" t="str">
        <f t="shared" si="60"/>
        <v/>
      </c>
      <c r="X129" s="3" t="str">
        <f t="shared" si="61"/>
        <v/>
      </c>
      <c r="Y129" s="3" t="str">
        <f t="shared" si="66"/>
        <v>9.6%,9.1%</v>
      </c>
    </row>
    <row r="130" spans="2:25" x14ac:dyDescent="0.3">
      <c r="B130" s="2">
        <f>数据源!CE162</f>
        <v>5</v>
      </c>
      <c r="C130" s="2" t="str">
        <f>数据源!CF162</f>
        <v>十字军</v>
      </c>
      <c r="D130" s="2" t="str">
        <f>数据源!CG162</f>
        <v>坦克</v>
      </c>
      <c r="E130" s="2">
        <f>数据源!CH162</f>
        <v>1999.9999999999998</v>
      </c>
      <c r="F130" s="2">
        <f>数据源!CI162</f>
        <v>1</v>
      </c>
      <c r="G130" s="2">
        <f>数据源!CJ162</f>
        <v>4.4399999999999995E-2</v>
      </c>
      <c r="H130" s="2">
        <f>数据源!CK162</f>
        <v>5.4019999999999997E-3</v>
      </c>
      <c r="I130" s="2">
        <f>数据源!CL162</f>
        <v>54</v>
      </c>
      <c r="J130" s="3">
        <f t="shared" si="56"/>
        <v>1</v>
      </c>
      <c r="K130" s="3">
        <f t="shared" si="57"/>
        <v>1</v>
      </c>
      <c r="L130" s="3" t="str">
        <f t="shared" si="58"/>
        <v>坦克</v>
      </c>
      <c r="M130" s="3">
        <f t="shared" ca="1" si="59"/>
        <v>11321</v>
      </c>
      <c r="N130" s="3" t="str">
        <f t="shared" ca="1" si="62"/>
        <v>11221,12221,13221,11311,12311,13311,11321</v>
      </c>
      <c r="O130" s="3" t="str">
        <f t="shared" si="63"/>
        <v>171,171,171,108,108,108,54</v>
      </c>
      <c r="P130" s="1" t="str">
        <f t="shared" si="64"/>
        <v>(1,1),(1,1),(1,1),(1,1),(1,1),(1,1),(1,1)</v>
      </c>
      <c r="Q130" s="3" t="str">
        <f>IF(D130="坦克碎片",VLOOKUP(C130,道具信息!$N$2:$O$291,2,FALSE)&amp;"碎片",VLOOKUP(C130,道具信息!$N$2:$O$291,2,FALSE))</f>
        <v>T3坦克</v>
      </c>
      <c r="R130" s="3">
        <f t="shared" si="54"/>
        <v>486</v>
      </c>
      <c r="S130" s="11">
        <f t="shared" si="55"/>
        <v>9.0999999999999998E-2</v>
      </c>
      <c r="T130" s="3" t="str">
        <f>VLOOKUP(Q130,道具信息!$Q$3:$S$20,2,FALSE)</f>
        <v>CHEST_ITEM_TYPE_T3_TANK</v>
      </c>
      <c r="U130" s="3" t="str">
        <f>IF(COUNTIF(U$124:U129,T130)=0,T130,"")</f>
        <v/>
      </c>
      <c r="V130" s="3" t="str">
        <f t="shared" si="65"/>
        <v>CHEST_ITEM_TYPE_T2_TANK,CHEST_ITEM_TYPE_T3_TANK</v>
      </c>
      <c r="W130" s="13" t="str">
        <f t="shared" si="60"/>
        <v/>
      </c>
      <c r="X130" s="3" t="str">
        <f t="shared" si="61"/>
        <v/>
      </c>
      <c r="Y130" s="3" t="str">
        <f t="shared" si="66"/>
        <v>9.6%,9.1%</v>
      </c>
    </row>
    <row r="131" spans="2:25" x14ac:dyDescent="0.3">
      <c r="B131" s="2">
        <f>数据源!CE163</f>
        <v>5</v>
      </c>
      <c r="C131" s="2" t="str">
        <f>数据源!CF163</f>
        <v>谢尔曼</v>
      </c>
      <c r="D131" s="2" t="str">
        <f>数据源!CG163</f>
        <v>坦克</v>
      </c>
      <c r="E131" s="2">
        <f>数据源!CH163</f>
        <v>1999.9999999999998</v>
      </c>
      <c r="F131" s="2">
        <f>数据源!CI163</f>
        <v>1</v>
      </c>
      <c r="G131" s="2">
        <f>数据源!CJ163</f>
        <v>4.4399999999999995E-2</v>
      </c>
      <c r="H131" s="2">
        <f>数据源!CK163</f>
        <v>5.4019999999999997E-3</v>
      </c>
      <c r="I131" s="2">
        <f>数据源!CL163</f>
        <v>54</v>
      </c>
      <c r="J131" s="3">
        <f t="shared" si="56"/>
        <v>1</v>
      </c>
      <c r="K131" s="3">
        <f t="shared" si="57"/>
        <v>1</v>
      </c>
      <c r="L131" s="3" t="str">
        <f t="shared" si="58"/>
        <v>坦克</v>
      </c>
      <c r="M131" s="3">
        <f t="shared" ca="1" si="59"/>
        <v>12321</v>
      </c>
      <c r="N131" s="3" t="str">
        <f t="shared" ca="1" si="62"/>
        <v>11221,12221,13221,11311,12311,13311,11321,12321</v>
      </c>
      <c r="O131" s="3" t="str">
        <f t="shared" si="63"/>
        <v>171,171,171,108,108,108,54,54</v>
      </c>
      <c r="P131" s="1" t="str">
        <f t="shared" si="64"/>
        <v>(1,1),(1,1),(1,1),(1,1),(1,1),(1,1),(1,1),(1,1)</v>
      </c>
      <c r="Q131" s="3" t="str">
        <f>IF(D131="坦克碎片",VLOOKUP(C131,道具信息!$N$2:$O$291,2,FALSE)&amp;"碎片",VLOOKUP(C131,道具信息!$N$2:$O$291,2,FALSE))</f>
        <v>T3坦克</v>
      </c>
      <c r="R131" s="3">
        <f t="shared" si="54"/>
        <v>486</v>
      </c>
      <c r="S131" s="11">
        <f t="shared" si="55"/>
        <v>9.0999999999999998E-2</v>
      </c>
      <c r="T131" s="3" t="str">
        <f>VLOOKUP(Q131,道具信息!$Q$3:$S$20,2,FALSE)</f>
        <v>CHEST_ITEM_TYPE_T3_TANK</v>
      </c>
      <c r="U131" s="3" t="str">
        <f>IF(COUNTIF(U$124:U130,T131)=0,T131,"")</f>
        <v/>
      </c>
      <c r="V131" s="3" t="str">
        <f t="shared" si="65"/>
        <v>CHEST_ITEM_TYPE_T2_TANK,CHEST_ITEM_TYPE_T3_TANK</v>
      </c>
      <c r="W131" s="13" t="str">
        <f t="shared" si="60"/>
        <v/>
      </c>
      <c r="X131" s="3" t="str">
        <f t="shared" si="61"/>
        <v/>
      </c>
      <c r="Y131" s="3" t="str">
        <f t="shared" si="66"/>
        <v>9.6%,9.1%</v>
      </c>
    </row>
    <row r="132" spans="2:25" x14ac:dyDescent="0.3">
      <c r="B132" s="2">
        <f>数据源!CE164</f>
        <v>5</v>
      </c>
      <c r="C132" s="2" t="str">
        <f>数据源!CF164</f>
        <v>虎式</v>
      </c>
      <c r="D132" s="2" t="str">
        <f>数据源!CG164</f>
        <v>坦克</v>
      </c>
      <c r="E132" s="2">
        <f>数据源!CH164</f>
        <v>1999.9999999999998</v>
      </c>
      <c r="F132" s="2">
        <f>数据源!CI164</f>
        <v>1</v>
      </c>
      <c r="G132" s="2">
        <f>数据源!CJ164</f>
        <v>4.4399999999999995E-2</v>
      </c>
      <c r="H132" s="2">
        <f>数据源!CK164</f>
        <v>5.4019999999999997E-3</v>
      </c>
      <c r="I132" s="2">
        <f>数据源!CL164</f>
        <v>54</v>
      </c>
      <c r="J132" s="3">
        <f t="shared" si="56"/>
        <v>1</v>
      </c>
      <c r="K132" s="3">
        <f t="shared" si="57"/>
        <v>1</v>
      </c>
      <c r="L132" s="3" t="str">
        <f t="shared" si="58"/>
        <v>坦克</v>
      </c>
      <c r="M132" s="3">
        <f t="shared" ca="1" si="59"/>
        <v>13321</v>
      </c>
      <c r="N132" s="3" t="str">
        <f t="shared" ca="1" si="62"/>
        <v>11221,12221,13221,11311,12311,13311,11321,12321,13321</v>
      </c>
      <c r="O132" s="3" t="str">
        <f t="shared" si="63"/>
        <v>171,171,171,108,108,108,54,54,54</v>
      </c>
      <c r="P132" s="1" t="str">
        <f t="shared" si="64"/>
        <v>(1,1),(1,1),(1,1),(1,1),(1,1),(1,1),(1,1),(1,1),(1,1)</v>
      </c>
      <c r="Q132" s="3" t="str">
        <f>IF(D132="坦克碎片",VLOOKUP(C132,道具信息!$N$2:$O$291,2,FALSE)&amp;"碎片",VLOOKUP(C132,道具信息!$N$2:$O$291,2,FALSE))</f>
        <v>T3坦克</v>
      </c>
      <c r="R132" s="3">
        <f t="shared" si="54"/>
        <v>486</v>
      </c>
      <c r="S132" s="11">
        <f t="shared" si="55"/>
        <v>9.0999999999999998E-2</v>
      </c>
      <c r="T132" s="3" t="str">
        <f>VLOOKUP(Q132,道具信息!$Q$3:$S$20,2,FALSE)</f>
        <v>CHEST_ITEM_TYPE_T3_TANK</v>
      </c>
      <c r="U132" s="3" t="str">
        <f>IF(COUNTIF(U$124:U131,T132)=0,T132,"")</f>
        <v/>
      </c>
      <c r="V132" s="3" t="str">
        <f t="shared" si="65"/>
        <v>CHEST_ITEM_TYPE_T2_TANK,CHEST_ITEM_TYPE_T3_TANK</v>
      </c>
      <c r="W132" s="13" t="str">
        <f t="shared" si="60"/>
        <v/>
      </c>
      <c r="X132" s="3" t="str">
        <f t="shared" si="61"/>
        <v/>
      </c>
      <c r="Y132" s="3" t="str">
        <f t="shared" si="66"/>
        <v>9.6%,9.1%</v>
      </c>
    </row>
    <row r="133" spans="2:25" x14ac:dyDescent="0.3">
      <c r="B133" s="2">
        <f>数据源!CE165</f>
        <v>5</v>
      </c>
      <c r="C133" s="2" t="str">
        <f>数据源!CF165</f>
        <v>Puma</v>
      </c>
      <c r="D133" s="2" t="str">
        <f>数据源!CG165</f>
        <v>坦克碎片</v>
      </c>
      <c r="E133" s="2">
        <f>数据源!CH165</f>
        <v>42</v>
      </c>
      <c r="F133" s="2">
        <f>数据源!CI165</f>
        <v>8.5</v>
      </c>
      <c r="G133" s="2">
        <f>数据源!CJ165</f>
        <v>2.9600000000000001E-2</v>
      </c>
      <c r="H133" s="2">
        <f>数据源!CK165</f>
        <v>2.0175536881419237E-2</v>
      </c>
      <c r="I133" s="2">
        <f>数据源!CL165</f>
        <v>202</v>
      </c>
      <c r="J133" s="3">
        <f t="shared" si="56"/>
        <v>7</v>
      </c>
      <c r="K133" s="3">
        <f t="shared" si="57"/>
        <v>10</v>
      </c>
      <c r="L133" s="3" t="str">
        <f t="shared" si="58"/>
        <v>碎片</v>
      </c>
      <c r="M133" s="3">
        <f t="shared" ca="1" si="59"/>
        <v>51221</v>
      </c>
      <c r="N133" s="3" t="str">
        <f t="shared" ca="1" si="62"/>
        <v>11221,12221,13221,11311,12311,13311,11321,12321,13321,51221</v>
      </c>
      <c r="O133" s="3" t="str">
        <f t="shared" si="63"/>
        <v>171,171,171,108,108,108,54,54,54,202</v>
      </c>
      <c r="P133" s="1" t="str">
        <f t="shared" si="64"/>
        <v>(1,1),(1,1),(1,1),(1,1),(1,1),(1,1),(1,1),(1,1),(1,1),(7,10)</v>
      </c>
      <c r="Q133" s="3" t="str">
        <f>IF(D133="坦克碎片",VLOOKUP(C133,道具信息!$N$2:$O$291,2,FALSE)&amp;"碎片",VLOOKUP(C133,道具信息!$N$2:$O$291,2,FALSE))</f>
        <v>T2坦克碎片</v>
      </c>
      <c r="R133" s="3">
        <f t="shared" si="54"/>
        <v>606</v>
      </c>
      <c r="S133" s="11">
        <f t="shared" si="55"/>
        <v>0.113</v>
      </c>
      <c r="T133" s="3" t="str">
        <f>VLOOKUP(Q133,道具信息!$Q$3:$S$20,2,FALSE)</f>
        <v>CHEST_ITEM_TYPE_T2_SHARD</v>
      </c>
      <c r="U133" s="3" t="str">
        <f>IF(COUNTIF(U$124:U132,T133)=0,T133,"")</f>
        <v>CHEST_ITEM_TYPE_T2_SHARD</v>
      </c>
      <c r="V133" s="3" t="str">
        <f t="shared" si="65"/>
        <v>CHEST_ITEM_TYPE_T2_TANK,CHEST_ITEM_TYPE_T3_TANK,CHEST_ITEM_TYPE_T2_SHARD</v>
      </c>
      <c r="W133" s="13">
        <f t="shared" si="60"/>
        <v>0.113</v>
      </c>
      <c r="X133" s="3" t="str">
        <f t="shared" si="61"/>
        <v>11.3%</v>
      </c>
      <c r="Y133" s="3" t="str">
        <f t="shared" si="66"/>
        <v>9.6%,9.1%,11.3%</v>
      </c>
    </row>
    <row r="134" spans="2:25" x14ac:dyDescent="0.3">
      <c r="B134" s="2">
        <f>数据源!CE166</f>
        <v>5</v>
      </c>
      <c r="C134" s="2" t="str">
        <f>数据源!CF166</f>
        <v>四号</v>
      </c>
      <c r="D134" s="2" t="str">
        <f>数据源!CG166</f>
        <v>坦克碎片</v>
      </c>
      <c r="E134" s="2">
        <f>数据源!CH166</f>
        <v>42</v>
      </c>
      <c r="F134" s="2">
        <f>数据源!CI166</f>
        <v>8.5</v>
      </c>
      <c r="G134" s="2">
        <f>数据源!CJ166</f>
        <v>2.9600000000000001E-2</v>
      </c>
      <c r="H134" s="2">
        <f>数据源!CK166</f>
        <v>2.0175536881419237E-2</v>
      </c>
      <c r="I134" s="2">
        <f>数据源!CL166</f>
        <v>202</v>
      </c>
      <c r="J134" s="3">
        <f t="shared" si="56"/>
        <v>7</v>
      </c>
      <c r="K134" s="3">
        <f t="shared" si="57"/>
        <v>10</v>
      </c>
      <c r="L134" s="3" t="str">
        <f t="shared" si="58"/>
        <v>碎片</v>
      </c>
      <c r="M134" s="3">
        <f t="shared" ca="1" si="59"/>
        <v>52221</v>
      </c>
      <c r="N134" s="3" t="str">
        <f t="shared" ca="1" si="62"/>
        <v>11221,12221,13221,11311,12311,13311,11321,12321,13321,51221,52221</v>
      </c>
      <c r="O134" s="3" t="str">
        <f t="shared" si="63"/>
        <v>171,171,171,108,108,108,54,54,54,202,202</v>
      </c>
      <c r="P134" s="1" t="str">
        <f t="shared" si="64"/>
        <v>(1,1),(1,1),(1,1),(1,1),(1,1),(1,1),(1,1),(1,1),(1,1),(7,10),(7,10)</v>
      </c>
      <c r="Q134" s="3" t="str">
        <f>IF(D134="坦克碎片",VLOOKUP(C134,道具信息!$N$2:$O$291,2,FALSE)&amp;"碎片",VLOOKUP(C134,道具信息!$N$2:$O$291,2,FALSE))</f>
        <v>T2坦克碎片</v>
      </c>
      <c r="R134" s="3">
        <f t="shared" si="54"/>
        <v>606</v>
      </c>
      <c r="S134" s="11">
        <f t="shared" si="55"/>
        <v>0.113</v>
      </c>
      <c r="T134" s="3" t="str">
        <f>VLOOKUP(Q134,道具信息!$Q$3:$S$20,2,FALSE)</f>
        <v>CHEST_ITEM_TYPE_T2_SHARD</v>
      </c>
      <c r="U134" s="3" t="str">
        <f>IF(COUNTIF(U$124:U133,T134)=0,T134,"")</f>
        <v/>
      </c>
      <c r="V134" s="3" t="str">
        <f t="shared" si="65"/>
        <v>CHEST_ITEM_TYPE_T2_TANK,CHEST_ITEM_TYPE_T3_TANK,CHEST_ITEM_TYPE_T2_SHARD</v>
      </c>
      <c r="W134" s="13" t="str">
        <f t="shared" si="60"/>
        <v/>
      </c>
      <c r="X134" s="3" t="str">
        <f t="shared" si="61"/>
        <v/>
      </c>
      <c r="Y134" s="3" t="str">
        <f t="shared" si="66"/>
        <v>9.6%,9.1%,11.3%</v>
      </c>
    </row>
    <row r="135" spans="2:25" x14ac:dyDescent="0.3">
      <c r="B135" s="2">
        <f>数据源!CE167</f>
        <v>5</v>
      </c>
      <c r="C135" s="2" t="str">
        <f>数据源!CF167</f>
        <v>丘吉尔</v>
      </c>
      <c r="D135" s="2" t="str">
        <f>数据源!CG167</f>
        <v>坦克碎片</v>
      </c>
      <c r="E135" s="2">
        <f>数据源!CH167</f>
        <v>42</v>
      </c>
      <c r="F135" s="2">
        <f>数据源!CI167</f>
        <v>8.5</v>
      </c>
      <c r="G135" s="2">
        <f>数据源!CJ167</f>
        <v>2.9600000000000001E-2</v>
      </c>
      <c r="H135" s="2">
        <f>数据源!CK167</f>
        <v>2.0175536881419237E-2</v>
      </c>
      <c r="I135" s="2">
        <f>数据源!CL167</f>
        <v>202</v>
      </c>
      <c r="J135" s="3">
        <f t="shared" si="56"/>
        <v>7</v>
      </c>
      <c r="K135" s="3">
        <f t="shared" si="57"/>
        <v>10</v>
      </c>
      <c r="L135" s="3" t="str">
        <f t="shared" si="58"/>
        <v>碎片</v>
      </c>
      <c r="M135" s="3">
        <f t="shared" ca="1" si="59"/>
        <v>53221</v>
      </c>
      <c r="N135" s="3" t="str">
        <f t="shared" ca="1" si="62"/>
        <v>11221,12221,13221,11311,12311,13311,11321,12321,13321,51221,52221,53221</v>
      </c>
      <c r="O135" s="3" t="str">
        <f t="shared" si="63"/>
        <v>171,171,171,108,108,108,54,54,54,202,202,202</v>
      </c>
      <c r="P135" s="1" t="str">
        <f t="shared" si="64"/>
        <v>(1,1),(1,1),(1,1),(1,1),(1,1),(1,1),(1,1),(1,1),(1,1),(7,10),(7,10),(7,10)</v>
      </c>
      <c r="Q135" s="3" t="str">
        <f>IF(D135="坦克碎片",VLOOKUP(C135,道具信息!$N$2:$O$291,2,FALSE)&amp;"碎片",VLOOKUP(C135,道具信息!$N$2:$O$291,2,FALSE))</f>
        <v>T2坦克碎片</v>
      </c>
      <c r="R135" s="3">
        <f t="shared" si="54"/>
        <v>606</v>
      </c>
      <c r="S135" s="11">
        <f t="shared" si="55"/>
        <v>0.113</v>
      </c>
      <c r="T135" s="3" t="str">
        <f>VLOOKUP(Q135,道具信息!$Q$3:$S$20,2,FALSE)</f>
        <v>CHEST_ITEM_TYPE_T2_SHARD</v>
      </c>
      <c r="U135" s="3" t="str">
        <f>IF(COUNTIF(U$124:U134,T135)=0,T135,"")</f>
        <v/>
      </c>
      <c r="V135" s="3" t="str">
        <f t="shared" si="65"/>
        <v>CHEST_ITEM_TYPE_T2_TANK,CHEST_ITEM_TYPE_T3_TANK,CHEST_ITEM_TYPE_T2_SHARD</v>
      </c>
      <c r="W135" s="13" t="str">
        <f t="shared" si="60"/>
        <v/>
      </c>
      <c r="X135" s="3" t="str">
        <f t="shared" si="61"/>
        <v/>
      </c>
      <c r="Y135" s="3" t="str">
        <f t="shared" si="66"/>
        <v>9.6%,9.1%,11.3%</v>
      </c>
    </row>
    <row r="136" spans="2:25" x14ac:dyDescent="0.3">
      <c r="B136" s="2">
        <f>数据源!CE168</f>
        <v>5</v>
      </c>
      <c r="C136" s="2" t="str">
        <f>数据源!CF168</f>
        <v>35(t)</v>
      </c>
      <c r="D136" s="2" t="str">
        <f>数据源!CG168</f>
        <v>坦克碎片</v>
      </c>
      <c r="E136" s="2">
        <f>数据源!CH168</f>
        <v>50</v>
      </c>
      <c r="F136" s="2">
        <f>数据源!CI168</f>
        <v>3.5</v>
      </c>
      <c r="G136" s="2">
        <f>数据源!CJ168</f>
        <v>2.2199999999999998E-2</v>
      </c>
      <c r="H136" s="2">
        <f>数据源!CK168</f>
        <v>3.0868571428571422E-2</v>
      </c>
      <c r="I136" s="2">
        <f>数据源!CL168</f>
        <v>309</v>
      </c>
      <c r="J136" s="3">
        <f t="shared" si="56"/>
        <v>3</v>
      </c>
      <c r="K136" s="3">
        <f t="shared" si="57"/>
        <v>4</v>
      </c>
      <c r="L136" s="3" t="str">
        <f t="shared" si="58"/>
        <v>碎片</v>
      </c>
      <c r="M136" s="3">
        <f t="shared" ca="1" si="59"/>
        <v>51311</v>
      </c>
      <c r="N136" s="3" t="str">
        <f t="shared" ca="1" si="62"/>
        <v>11221,12221,13221,11311,12311,13311,11321,12321,13321,51221,52221,53221,51311</v>
      </c>
      <c r="O136" s="3" t="str">
        <f t="shared" si="63"/>
        <v>171,171,171,108,108,108,54,54,54,202,202,202,309</v>
      </c>
      <c r="P136" s="1" t="str">
        <f t="shared" si="64"/>
        <v>(1,1),(1,1),(1,1),(1,1),(1,1),(1,1),(1,1),(1,1),(1,1),(7,10),(7,10),(7,10),(3,4)</v>
      </c>
      <c r="Q136" s="3" t="str">
        <f>IF(D136="坦克碎片",VLOOKUP(C136,道具信息!$N$2:$O$291,2,FALSE)&amp;"碎片",VLOOKUP(C136,道具信息!$N$2:$O$291,2,FALSE))</f>
        <v>T3坦克碎片</v>
      </c>
      <c r="R136" s="3">
        <f t="shared" si="54"/>
        <v>1737</v>
      </c>
      <c r="S136" s="11">
        <f t="shared" si="55"/>
        <v>0.32400000000000001</v>
      </c>
      <c r="T136" s="3" t="str">
        <f>VLOOKUP(Q136,道具信息!$Q$3:$S$20,2,FALSE)</f>
        <v>CHEST_ITEM_TYPE_T3_SHARD</v>
      </c>
      <c r="U136" s="3" t="str">
        <f>IF(COUNTIF(U$124:U135,T136)=0,T136,"")</f>
        <v>CHEST_ITEM_TYPE_T3_SHARD</v>
      </c>
      <c r="V136" s="3" t="str">
        <f t="shared" si="65"/>
        <v>CHEST_ITEM_TYPE_T2_TANK,CHEST_ITEM_TYPE_T3_TANK,CHEST_ITEM_TYPE_T2_SHARD,CHEST_ITEM_TYPE_T3_SHARD</v>
      </c>
      <c r="W136" s="13">
        <f t="shared" si="60"/>
        <v>0.32400000000000001</v>
      </c>
      <c r="X136" s="3" t="str">
        <f t="shared" si="61"/>
        <v>32.4%</v>
      </c>
      <c r="Y136" s="3" t="str">
        <f t="shared" si="66"/>
        <v>9.6%,9.1%,11.3%,32.4%</v>
      </c>
    </row>
    <row r="137" spans="2:25" x14ac:dyDescent="0.3">
      <c r="B137" s="2">
        <f>数据源!CE169</f>
        <v>5</v>
      </c>
      <c r="C137" s="2" t="str">
        <f>数据源!CF169</f>
        <v>玛蒂尔达</v>
      </c>
      <c r="D137" s="2" t="str">
        <f>数据源!CG169</f>
        <v>坦克碎片</v>
      </c>
      <c r="E137" s="2">
        <f>数据源!CH169</f>
        <v>50</v>
      </c>
      <c r="F137" s="2">
        <f>数据源!CI169</f>
        <v>3.5</v>
      </c>
      <c r="G137" s="2">
        <f>数据源!CJ169</f>
        <v>2.2199999999999998E-2</v>
      </c>
      <c r="H137" s="2">
        <f>数据源!CK169</f>
        <v>3.0868571428571422E-2</v>
      </c>
      <c r="I137" s="2">
        <f>数据源!CL169</f>
        <v>309</v>
      </c>
      <c r="J137" s="3">
        <f t="shared" si="56"/>
        <v>3</v>
      </c>
      <c r="K137" s="3">
        <f t="shared" si="57"/>
        <v>4</v>
      </c>
      <c r="L137" s="3" t="str">
        <f t="shared" si="58"/>
        <v>碎片</v>
      </c>
      <c r="M137" s="3">
        <f t="shared" ca="1" si="59"/>
        <v>52311</v>
      </c>
      <c r="N137" s="3" t="str">
        <f t="shared" ca="1" si="62"/>
        <v>11221,12221,13221,11311,12311,13311,11321,12321,13321,51221,52221,53221,51311,52311</v>
      </c>
      <c r="O137" s="3" t="str">
        <f t="shared" si="63"/>
        <v>171,171,171,108,108,108,54,54,54,202,202,202,309,309</v>
      </c>
      <c r="P137" s="1" t="str">
        <f t="shared" si="64"/>
        <v>(1,1),(1,1),(1,1),(1,1),(1,1),(1,1),(1,1),(1,1),(1,1),(7,10),(7,10),(7,10),(3,4),(3,4)</v>
      </c>
      <c r="Q137" s="3" t="str">
        <f>IF(D137="坦克碎片",VLOOKUP(C137,道具信息!$N$2:$O$291,2,FALSE)&amp;"碎片",VLOOKUP(C137,道具信息!$N$2:$O$291,2,FALSE))</f>
        <v>T3坦克碎片</v>
      </c>
      <c r="R137" s="3">
        <f t="shared" si="54"/>
        <v>1737</v>
      </c>
      <c r="S137" s="11">
        <f t="shared" si="55"/>
        <v>0.32400000000000001</v>
      </c>
      <c r="T137" s="3" t="str">
        <f>VLOOKUP(Q137,道具信息!$Q$3:$S$20,2,FALSE)</f>
        <v>CHEST_ITEM_TYPE_T3_SHARD</v>
      </c>
      <c r="U137" s="3" t="str">
        <f>IF(COUNTIF(U$124:U136,T137)=0,T137,"")</f>
        <v/>
      </c>
      <c r="V137" s="3" t="str">
        <f t="shared" si="65"/>
        <v>CHEST_ITEM_TYPE_T2_TANK,CHEST_ITEM_TYPE_T3_TANK,CHEST_ITEM_TYPE_T2_SHARD,CHEST_ITEM_TYPE_T3_SHARD</v>
      </c>
      <c r="W137" s="13" t="str">
        <f t="shared" si="60"/>
        <v/>
      </c>
      <c r="X137" s="3" t="str">
        <f t="shared" si="61"/>
        <v/>
      </c>
      <c r="Y137" s="3" t="str">
        <f t="shared" si="66"/>
        <v>9.6%,9.1%,11.3%,32.4%</v>
      </c>
    </row>
    <row r="138" spans="2:25" x14ac:dyDescent="0.3">
      <c r="B138" s="2">
        <f>数据源!CE170</f>
        <v>5</v>
      </c>
      <c r="C138" s="2" t="str">
        <f>数据源!CF170</f>
        <v>黑豹</v>
      </c>
      <c r="D138" s="2" t="str">
        <f>数据源!CG170</f>
        <v>坦克碎片</v>
      </c>
      <c r="E138" s="2">
        <f>数据源!CH170</f>
        <v>50</v>
      </c>
      <c r="F138" s="2">
        <f>数据源!CI170</f>
        <v>3.5</v>
      </c>
      <c r="G138" s="2">
        <f>数据源!CJ170</f>
        <v>2.2199999999999998E-2</v>
      </c>
      <c r="H138" s="2">
        <f>数据源!CK170</f>
        <v>3.0868571428571422E-2</v>
      </c>
      <c r="I138" s="2">
        <f>数据源!CL170</f>
        <v>309</v>
      </c>
      <c r="J138" s="3">
        <f t="shared" si="56"/>
        <v>3</v>
      </c>
      <c r="K138" s="3">
        <f t="shared" si="57"/>
        <v>4</v>
      </c>
      <c r="L138" s="3" t="str">
        <f t="shared" si="58"/>
        <v>碎片</v>
      </c>
      <c r="M138" s="3">
        <f t="shared" ca="1" si="59"/>
        <v>53311</v>
      </c>
      <c r="N138" s="3" t="str">
        <f t="shared" ca="1" si="62"/>
        <v>11221,12221,13221,11311,12311,13311,11321,12321,13321,51221,52221,53221,51311,52311,53311</v>
      </c>
      <c r="O138" s="3" t="str">
        <f t="shared" si="63"/>
        <v>171,171,171,108,108,108,54,54,54,202,202,202,309,309,309</v>
      </c>
      <c r="P138" s="1" t="str">
        <f t="shared" si="64"/>
        <v>(1,1),(1,1),(1,1),(1,1),(1,1),(1,1),(1,1),(1,1),(1,1),(7,10),(7,10),(7,10),(3,4),(3,4),(3,4)</v>
      </c>
      <c r="Q138" s="3" t="str">
        <f>IF(D138="坦克碎片",VLOOKUP(C138,道具信息!$N$2:$O$291,2,FALSE)&amp;"碎片",VLOOKUP(C138,道具信息!$N$2:$O$291,2,FALSE))</f>
        <v>T3坦克碎片</v>
      </c>
      <c r="R138" s="3">
        <f t="shared" si="54"/>
        <v>1737</v>
      </c>
      <c r="S138" s="11">
        <f t="shared" si="55"/>
        <v>0.32400000000000001</v>
      </c>
      <c r="T138" s="3" t="str">
        <f>VLOOKUP(Q138,道具信息!$Q$3:$S$20,2,FALSE)</f>
        <v>CHEST_ITEM_TYPE_T3_SHARD</v>
      </c>
      <c r="U138" s="3" t="str">
        <f>IF(COUNTIF(U$124:U137,T138)=0,T138,"")</f>
        <v/>
      </c>
      <c r="V138" s="3" t="str">
        <f t="shared" si="65"/>
        <v>CHEST_ITEM_TYPE_T2_TANK,CHEST_ITEM_TYPE_T3_TANK,CHEST_ITEM_TYPE_T2_SHARD,CHEST_ITEM_TYPE_T3_SHARD</v>
      </c>
      <c r="W138" s="13" t="str">
        <f t="shared" si="60"/>
        <v/>
      </c>
      <c r="X138" s="3" t="str">
        <f t="shared" si="61"/>
        <v/>
      </c>
      <c r="Y138" s="3" t="str">
        <f t="shared" si="66"/>
        <v>9.6%,9.1%,11.3%,32.4%</v>
      </c>
    </row>
    <row r="139" spans="2:25" x14ac:dyDescent="0.3">
      <c r="B139" s="2">
        <f>数据源!CE171</f>
        <v>5</v>
      </c>
      <c r="C139" s="2" t="str">
        <f>数据源!CF171</f>
        <v>十字军</v>
      </c>
      <c r="D139" s="2" t="str">
        <f>数据源!CG171</f>
        <v>坦克碎片</v>
      </c>
      <c r="E139" s="2">
        <f>数据源!CH171</f>
        <v>66.666666666666657</v>
      </c>
      <c r="F139" s="2">
        <f>数据源!CI171</f>
        <v>3</v>
      </c>
      <c r="G139" s="2">
        <f>数据源!CJ171</f>
        <v>2.2199999999999998E-2</v>
      </c>
      <c r="H139" s="2">
        <f>数据源!CK171</f>
        <v>2.7010000000000003E-2</v>
      </c>
      <c r="I139" s="2">
        <f>数据源!CL171</f>
        <v>270</v>
      </c>
      <c r="J139" s="3">
        <f t="shared" si="56"/>
        <v>2</v>
      </c>
      <c r="K139" s="3">
        <f t="shared" si="57"/>
        <v>4</v>
      </c>
      <c r="L139" s="3" t="str">
        <f t="shared" si="58"/>
        <v>碎片</v>
      </c>
      <c r="M139" s="3">
        <f t="shared" ca="1" si="59"/>
        <v>51321</v>
      </c>
      <c r="N139" s="3" t="str">
        <f t="shared" ca="1" si="62"/>
        <v>11221,12221,13221,11311,12311,13311,11321,12321,13321,51221,52221,53221,51311,52311,53311,51321</v>
      </c>
      <c r="O139" s="3" t="str">
        <f t="shared" si="63"/>
        <v>171,171,171,108,108,108,54,54,54,202,202,202,309,309,309,270</v>
      </c>
      <c r="P139" s="1" t="str">
        <f t="shared" si="64"/>
        <v>(1,1),(1,1),(1,1),(1,1),(1,1),(1,1),(1,1),(1,1),(1,1),(7,10),(7,10),(7,10),(3,4),(3,4),(3,4),(2,4)</v>
      </c>
      <c r="Q139" s="3" t="str">
        <f>IF(D139="坦克碎片",VLOOKUP(C139,道具信息!$N$2:$O$291,2,FALSE)&amp;"碎片",VLOOKUP(C139,道具信息!$N$2:$O$291,2,FALSE))</f>
        <v>T3坦克碎片</v>
      </c>
      <c r="R139" s="3">
        <f t="shared" si="54"/>
        <v>1737</v>
      </c>
      <c r="S139" s="11">
        <f t="shared" si="55"/>
        <v>0.32400000000000001</v>
      </c>
      <c r="T139" s="3" t="str">
        <f>VLOOKUP(Q139,道具信息!$Q$3:$S$20,2,FALSE)</f>
        <v>CHEST_ITEM_TYPE_T3_SHARD</v>
      </c>
      <c r="U139" s="3" t="str">
        <f>IF(COUNTIF(U$124:U138,T139)=0,T139,"")</f>
        <v/>
      </c>
      <c r="V139" s="3" t="str">
        <f t="shared" si="65"/>
        <v>CHEST_ITEM_TYPE_T2_TANK,CHEST_ITEM_TYPE_T3_TANK,CHEST_ITEM_TYPE_T2_SHARD,CHEST_ITEM_TYPE_T3_SHARD</v>
      </c>
      <c r="W139" s="13" t="str">
        <f t="shared" si="60"/>
        <v/>
      </c>
      <c r="X139" s="3" t="str">
        <f t="shared" si="61"/>
        <v/>
      </c>
      <c r="Y139" s="3" t="str">
        <f t="shared" si="66"/>
        <v>9.6%,9.1%,11.3%,32.4%</v>
      </c>
    </row>
    <row r="140" spans="2:25" x14ac:dyDescent="0.3">
      <c r="B140" s="2">
        <f>数据源!CE172</f>
        <v>5</v>
      </c>
      <c r="C140" s="2" t="str">
        <f>数据源!CF172</f>
        <v>谢尔曼</v>
      </c>
      <c r="D140" s="2" t="str">
        <f>数据源!CG172</f>
        <v>坦克碎片</v>
      </c>
      <c r="E140" s="2">
        <f>数据源!CH172</f>
        <v>66.666666666666657</v>
      </c>
      <c r="F140" s="2">
        <f>数据源!CI172</f>
        <v>3</v>
      </c>
      <c r="G140" s="2">
        <f>数据源!CJ172</f>
        <v>2.2199999999999998E-2</v>
      </c>
      <c r="H140" s="2">
        <f>数据源!CK172</f>
        <v>2.7010000000000003E-2</v>
      </c>
      <c r="I140" s="2">
        <f>数据源!CL172</f>
        <v>270</v>
      </c>
      <c r="J140" s="3">
        <f t="shared" si="56"/>
        <v>2</v>
      </c>
      <c r="K140" s="3">
        <f t="shared" si="57"/>
        <v>4</v>
      </c>
      <c r="L140" s="3" t="str">
        <f t="shared" si="58"/>
        <v>碎片</v>
      </c>
      <c r="M140" s="3">
        <f t="shared" ca="1" si="59"/>
        <v>52321</v>
      </c>
      <c r="N140" s="3" t="str">
        <f t="shared" ca="1" si="62"/>
        <v>11221,12221,13221,11311,12311,13311,11321,12321,13321,51221,52221,53221,51311,52311,53311,51321,52321</v>
      </c>
      <c r="O140" s="3" t="str">
        <f t="shared" si="63"/>
        <v>171,171,171,108,108,108,54,54,54,202,202,202,309,309,309,270,270</v>
      </c>
      <c r="P140" s="1" t="str">
        <f t="shared" si="64"/>
        <v>(1,1),(1,1),(1,1),(1,1),(1,1),(1,1),(1,1),(1,1),(1,1),(7,10),(7,10),(7,10),(3,4),(3,4),(3,4),(2,4),(2,4)</v>
      </c>
      <c r="Q140" s="3" t="str">
        <f>IF(D140="坦克碎片",VLOOKUP(C140,道具信息!$N$2:$O$291,2,FALSE)&amp;"碎片",VLOOKUP(C140,道具信息!$N$2:$O$291,2,FALSE))</f>
        <v>T3坦克碎片</v>
      </c>
      <c r="R140" s="3">
        <f t="shared" si="54"/>
        <v>1737</v>
      </c>
      <c r="S140" s="11">
        <f t="shared" si="55"/>
        <v>0.32400000000000001</v>
      </c>
      <c r="T140" s="3" t="str">
        <f>VLOOKUP(Q140,道具信息!$Q$3:$S$20,2,FALSE)</f>
        <v>CHEST_ITEM_TYPE_T3_SHARD</v>
      </c>
      <c r="U140" s="3" t="str">
        <f>IF(COUNTIF(U$124:U139,T140)=0,T140,"")</f>
        <v/>
      </c>
      <c r="V140" s="3" t="str">
        <f t="shared" si="65"/>
        <v>CHEST_ITEM_TYPE_T2_TANK,CHEST_ITEM_TYPE_T3_TANK,CHEST_ITEM_TYPE_T2_SHARD,CHEST_ITEM_TYPE_T3_SHARD</v>
      </c>
      <c r="W140" s="13" t="str">
        <f t="shared" si="60"/>
        <v/>
      </c>
      <c r="X140" s="3" t="str">
        <f t="shared" si="61"/>
        <v/>
      </c>
      <c r="Y140" s="3" t="str">
        <f t="shared" si="66"/>
        <v>9.6%,9.1%,11.3%,32.4%</v>
      </c>
    </row>
    <row r="141" spans="2:25" x14ac:dyDescent="0.3">
      <c r="B141" s="2">
        <f>数据源!CE173</f>
        <v>5</v>
      </c>
      <c r="C141" s="2" t="str">
        <f>数据源!CF173</f>
        <v>虎式</v>
      </c>
      <c r="D141" s="2" t="str">
        <f>数据源!CG173</f>
        <v>坦克碎片</v>
      </c>
      <c r="E141" s="2">
        <f>数据源!CH173</f>
        <v>66.666666666666657</v>
      </c>
      <c r="F141" s="2">
        <f>数据源!CI173</f>
        <v>3</v>
      </c>
      <c r="G141" s="2">
        <f>数据源!CJ173</f>
        <v>2.2199999999999998E-2</v>
      </c>
      <c r="H141" s="2">
        <f>数据源!CK173</f>
        <v>2.7010000000000003E-2</v>
      </c>
      <c r="I141" s="2">
        <f>数据源!CL173</f>
        <v>270</v>
      </c>
      <c r="J141" s="3">
        <f t="shared" si="56"/>
        <v>2</v>
      </c>
      <c r="K141" s="3">
        <f t="shared" si="57"/>
        <v>4</v>
      </c>
      <c r="L141" s="3" t="str">
        <f t="shared" si="58"/>
        <v>碎片</v>
      </c>
      <c r="M141" s="3">
        <f t="shared" ca="1" si="59"/>
        <v>53321</v>
      </c>
      <c r="N141" s="3" t="str">
        <f t="shared" ca="1" si="62"/>
        <v>11221,12221,13221,11311,12311,13311,11321,12321,13321,51221,52221,53221,51311,52311,53311,51321,52321,53321</v>
      </c>
      <c r="O141" s="3" t="str">
        <f t="shared" si="63"/>
        <v>171,171,171,108,108,108,54,54,54,202,202,202,309,309,309,270,270,270</v>
      </c>
      <c r="P141" s="1" t="str">
        <f t="shared" si="64"/>
        <v>(1,1),(1,1),(1,1),(1,1),(1,1),(1,1),(1,1),(1,1),(1,1),(7,10),(7,10),(7,10),(3,4),(3,4),(3,4),(2,4),(2,4),(2,4)</v>
      </c>
      <c r="Q141" s="3" t="str">
        <f>IF(D141="坦克碎片",VLOOKUP(C141,道具信息!$N$2:$O$291,2,FALSE)&amp;"碎片",VLOOKUP(C141,道具信息!$N$2:$O$291,2,FALSE))</f>
        <v>T3坦克碎片</v>
      </c>
      <c r="R141" s="3">
        <f t="shared" si="54"/>
        <v>1737</v>
      </c>
      <c r="S141" s="11">
        <f t="shared" si="55"/>
        <v>0.32400000000000001</v>
      </c>
      <c r="T141" s="3" t="str">
        <f>VLOOKUP(Q141,道具信息!$Q$3:$S$20,2,FALSE)</f>
        <v>CHEST_ITEM_TYPE_T3_SHARD</v>
      </c>
      <c r="U141" s="3" t="str">
        <f>IF(COUNTIF(U$124:U140,T141)=0,T141,"")</f>
        <v/>
      </c>
      <c r="V141" s="3" t="str">
        <f t="shared" si="65"/>
        <v>CHEST_ITEM_TYPE_T2_TANK,CHEST_ITEM_TYPE_T3_TANK,CHEST_ITEM_TYPE_T2_SHARD,CHEST_ITEM_TYPE_T3_SHARD</v>
      </c>
      <c r="W141" s="13" t="str">
        <f t="shared" si="60"/>
        <v/>
      </c>
      <c r="X141" s="3" t="str">
        <f t="shared" si="61"/>
        <v/>
      </c>
      <c r="Y141" s="3" t="str">
        <f t="shared" si="66"/>
        <v>9.6%,9.1%,11.3%,32.4%</v>
      </c>
    </row>
    <row r="142" spans="2:25" x14ac:dyDescent="0.3">
      <c r="B142" s="2">
        <f>数据源!CE174</f>
        <v>5</v>
      </c>
      <c r="C142" s="2" t="str">
        <f>数据源!CF174</f>
        <v>T2LP1</v>
      </c>
      <c r="D142" s="2" t="str">
        <f>数据源!CG174</f>
        <v>部件</v>
      </c>
      <c r="E142" s="2">
        <f>数据源!CH174</f>
        <v>114.80000000000001</v>
      </c>
      <c r="F142" s="2">
        <f>数据源!CI174</f>
        <v>3.5</v>
      </c>
      <c r="G142" s="2">
        <f>数据源!CJ174</f>
        <v>1.8599999999999998E-2</v>
      </c>
      <c r="H142" s="2">
        <f>数据源!CK174</f>
        <v>1.1264310602289693E-2</v>
      </c>
      <c r="I142" s="2">
        <f>数据源!CL174</f>
        <v>113</v>
      </c>
      <c r="J142" s="3">
        <f t="shared" si="56"/>
        <v>3</v>
      </c>
      <c r="K142" s="3">
        <f t="shared" si="57"/>
        <v>4</v>
      </c>
      <c r="L142" s="3" t="str">
        <f t="shared" si="58"/>
        <v>部件</v>
      </c>
      <c r="M142" s="3">
        <f t="shared" ca="1" si="59"/>
        <v>92001</v>
      </c>
      <c r="N142" s="3" t="str">
        <f t="shared" ca="1" si="62"/>
        <v>11221,12221,13221,11311,12311,13311,11321,12321,13321,51221,52221,53221,51311,52311,53311,51321,52321,53321,92001</v>
      </c>
      <c r="O142" s="3" t="str">
        <f t="shared" si="63"/>
        <v>171,171,171,108,108,108,54,54,54,202,202,202,309,309,309,270,270,270,113</v>
      </c>
      <c r="P142" s="1" t="str">
        <f t="shared" si="64"/>
        <v>(1,1),(1,1),(1,1),(1,1),(1,1),(1,1),(1,1),(1,1),(1,1),(7,10),(7,10),(7,10),(3,4),(3,4),(3,4),(2,4),(2,4),(2,4),(3,4)</v>
      </c>
      <c r="Q142" s="3" t="str">
        <f>IF(D142="坦克碎片",VLOOKUP(C142,道具信息!$N$2:$O$291,2,FALSE)&amp;"碎片",VLOOKUP(C142,道具信息!$N$2:$O$291,2,FALSE))</f>
        <v>T2部件</v>
      </c>
      <c r="R142" s="3">
        <f t="shared" si="54"/>
        <v>2026</v>
      </c>
      <c r="S142" s="11">
        <f t="shared" si="55"/>
        <v>0.377</v>
      </c>
      <c r="T142" s="3" t="str">
        <f>VLOOKUP(Q142,道具信息!$Q$3:$S$20,2,FALSE)</f>
        <v>CHEST_ITEM_TYPE_T2_PART</v>
      </c>
      <c r="U142" s="3" t="str">
        <f>IF(COUNTIF(U$124:U141,T142)=0,T142,"")</f>
        <v>CHEST_ITEM_TYPE_T2_PART</v>
      </c>
      <c r="V142" s="3" t="str">
        <f t="shared" si="65"/>
        <v>CHEST_ITEM_TYPE_T2_TANK,CHEST_ITEM_TYPE_T3_TANK,CHEST_ITEM_TYPE_T2_SHARD,CHEST_ITEM_TYPE_T3_SHARD,CHEST_ITEM_TYPE_T2_PART</v>
      </c>
      <c r="W142" s="13">
        <f t="shared" si="60"/>
        <v>0.377</v>
      </c>
      <c r="X142" s="3" t="str">
        <f t="shared" si="61"/>
        <v>37.7%</v>
      </c>
      <c r="Y142" s="3" t="str">
        <f t="shared" si="66"/>
        <v>9.6%,9.1%,11.3%,32.4%,37.7%</v>
      </c>
    </row>
    <row r="143" spans="2:25" x14ac:dyDescent="0.3">
      <c r="B143" s="2">
        <f>数据源!CE175</f>
        <v>5</v>
      </c>
      <c r="C143" s="2" t="str">
        <f>数据源!CF175</f>
        <v>T2LP3</v>
      </c>
      <c r="D143" s="2" t="str">
        <f>数据源!CG175</f>
        <v>部件</v>
      </c>
      <c r="E143" s="2">
        <f>数据源!CH175</f>
        <v>114.80000000000001</v>
      </c>
      <c r="F143" s="2">
        <f>数据源!CI175</f>
        <v>3.5</v>
      </c>
      <c r="G143" s="2">
        <f>数据源!CJ175</f>
        <v>1.8599999999999998E-2</v>
      </c>
      <c r="H143" s="2">
        <f>数据源!CK175</f>
        <v>1.1264310602289693E-2</v>
      </c>
      <c r="I143" s="2">
        <f>数据源!CL175</f>
        <v>113</v>
      </c>
      <c r="J143" s="3">
        <f t="shared" si="56"/>
        <v>3</v>
      </c>
      <c r="K143" s="3">
        <f t="shared" si="57"/>
        <v>4</v>
      </c>
      <c r="L143" s="3" t="str">
        <f t="shared" si="58"/>
        <v>部件</v>
      </c>
      <c r="M143" s="3">
        <f t="shared" ca="1" si="59"/>
        <v>92003</v>
      </c>
      <c r="N143" s="3" t="str">
        <f t="shared" ca="1" si="62"/>
        <v>11221,12221,13221,11311,12311,13311,11321,12321,13321,51221,52221,53221,51311,52311,53311,51321,52321,53321,92001,92003</v>
      </c>
      <c r="O143" s="3" t="str">
        <f t="shared" si="63"/>
        <v>171,171,171,108,108,108,54,54,54,202,202,202,309,309,309,270,270,270,113,113</v>
      </c>
      <c r="P143" s="1" t="str">
        <f t="shared" si="64"/>
        <v>(1,1),(1,1),(1,1),(1,1),(1,1),(1,1),(1,1),(1,1),(1,1),(7,10),(7,10),(7,10),(3,4),(3,4),(3,4),(2,4),(2,4),(2,4),(3,4),(3,4)</v>
      </c>
      <c r="Q143" s="3" t="str">
        <f>IF(D143="坦克碎片",VLOOKUP(C143,道具信息!$N$2:$O$291,2,FALSE)&amp;"碎片",VLOOKUP(C143,道具信息!$N$2:$O$291,2,FALSE))</f>
        <v>T2部件</v>
      </c>
      <c r="R143" s="3">
        <f t="shared" si="54"/>
        <v>2026</v>
      </c>
      <c r="S143" s="11">
        <f t="shared" si="55"/>
        <v>0.377</v>
      </c>
      <c r="T143" s="3" t="str">
        <f>VLOOKUP(Q143,道具信息!$Q$3:$S$20,2,FALSE)</f>
        <v>CHEST_ITEM_TYPE_T2_PART</v>
      </c>
      <c r="U143" s="3" t="str">
        <f>IF(COUNTIF(U$124:U142,T143)=0,T143,"")</f>
        <v/>
      </c>
      <c r="V143" s="3" t="str">
        <f t="shared" si="65"/>
        <v>CHEST_ITEM_TYPE_T2_TANK,CHEST_ITEM_TYPE_T3_TANK,CHEST_ITEM_TYPE_T2_SHARD,CHEST_ITEM_TYPE_T3_SHARD,CHEST_ITEM_TYPE_T2_PART</v>
      </c>
      <c r="W143" s="13" t="str">
        <f t="shared" si="60"/>
        <v/>
      </c>
      <c r="X143" s="3" t="str">
        <f t="shared" si="61"/>
        <v/>
      </c>
      <c r="Y143" s="3" t="str">
        <f t="shared" si="66"/>
        <v>9.6%,9.1%,11.3%,32.4%,37.7%</v>
      </c>
    </row>
    <row r="144" spans="2:25" x14ac:dyDescent="0.3">
      <c r="B144" s="2">
        <f>数据源!CE176</f>
        <v>5</v>
      </c>
      <c r="C144" s="2" t="str">
        <f>数据源!CF176</f>
        <v>T2LP5</v>
      </c>
      <c r="D144" s="2" t="str">
        <f>数据源!CG176</f>
        <v>部件</v>
      </c>
      <c r="E144" s="2">
        <f>数据源!CH176</f>
        <v>114.80000000000001</v>
      </c>
      <c r="F144" s="2">
        <f>数据源!CI176</f>
        <v>3.5</v>
      </c>
      <c r="G144" s="2">
        <f>数据源!CJ176</f>
        <v>1.8599999999999998E-2</v>
      </c>
      <c r="H144" s="2">
        <f>数据源!CK176</f>
        <v>1.1264310602289693E-2</v>
      </c>
      <c r="I144" s="2">
        <f>数据源!CL176</f>
        <v>113</v>
      </c>
      <c r="J144" s="3">
        <f t="shared" si="56"/>
        <v>3</v>
      </c>
      <c r="K144" s="3">
        <f t="shared" si="57"/>
        <v>4</v>
      </c>
      <c r="L144" s="3" t="str">
        <f t="shared" si="58"/>
        <v>部件</v>
      </c>
      <c r="M144" s="3">
        <f t="shared" ca="1" si="59"/>
        <v>92005</v>
      </c>
      <c r="N144" s="3" t="str">
        <f t="shared" ca="1" si="62"/>
        <v>11221,12221,13221,11311,12311,13311,11321,12321,13321,51221,52221,53221,51311,52311,53311,51321,52321,53321,92001,92003,92005</v>
      </c>
      <c r="O144" s="3" t="str">
        <f t="shared" si="63"/>
        <v>171,171,171,108,108,108,54,54,54,202,202,202,309,309,309,270,270,270,113,113,113</v>
      </c>
      <c r="P144" s="1" t="str">
        <f t="shared" si="64"/>
        <v>(1,1),(1,1),(1,1),(1,1),(1,1),(1,1),(1,1),(1,1),(1,1),(7,10),(7,10),(7,10),(3,4),(3,4),(3,4),(2,4),(2,4),(2,4),(3,4),(3,4),(3,4)</v>
      </c>
      <c r="Q144" s="3" t="str">
        <f>IF(D144="坦克碎片",VLOOKUP(C144,道具信息!$N$2:$O$291,2,FALSE)&amp;"碎片",VLOOKUP(C144,道具信息!$N$2:$O$291,2,FALSE))</f>
        <v>T2部件</v>
      </c>
      <c r="R144" s="3">
        <f t="shared" si="54"/>
        <v>2026</v>
      </c>
      <c r="S144" s="11">
        <f t="shared" si="55"/>
        <v>0.377</v>
      </c>
      <c r="T144" s="3" t="str">
        <f>VLOOKUP(Q144,道具信息!$Q$3:$S$20,2,FALSE)</f>
        <v>CHEST_ITEM_TYPE_T2_PART</v>
      </c>
      <c r="U144" s="3" t="str">
        <f>IF(COUNTIF(U$124:U143,T144)=0,T144,"")</f>
        <v/>
      </c>
      <c r="V144" s="3" t="str">
        <f t="shared" si="65"/>
        <v>CHEST_ITEM_TYPE_T2_TANK,CHEST_ITEM_TYPE_T3_TANK,CHEST_ITEM_TYPE_T2_SHARD,CHEST_ITEM_TYPE_T3_SHARD,CHEST_ITEM_TYPE_T2_PART</v>
      </c>
      <c r="W144" s="13" t="str">
        <f t="shared" si="60"/>
        <v/>
      </c>
      <c r="X144" s="3" t="str">
        <f t="shared" si="61"/>
        <v/>
      </c>
      <c r="Y144" s="3" t="str">
        <f t="shared" si="66"/>
        <v>9.6%,9.1%,11.3%,32.4%,37.7%</v>
      </c>
    </row>
    <row r="145" spans="2:25" x14ac:dyDescent="0.3">
      <c r="B145" s="2">
        <f>数据源!CE177</f>
        <v>5</v>
      </c>
      <c r="C145" s="2" t="str">
        <f>数据源!CF177</f>
        <v>T2MP1</v>
      </c>
      <c r="D145" s="2" t="str">
        <f>数据源!CG177</f>
        <v>部件</v>
      </c>
      <c r="E145" s="2">
        <f>数据源!CH177</f>
        <v>114.80000000000001</v>
      </c>
      <c r="F145" s="2">
        <f>数据源!CI177</f>
        <v>3.5</v>
      </c>
      <c r="G145" s="2">
        <f>数据源!CJ177</f>
        <v>1.8599999999999998E-2</v>
      </c>
      <c r="H145" s="2">
        <f>数据源!CK177</f>
        <v>1.1264310602289693E-2</v>
      </c>
      <c r="I145" s="2">
        <f>数据源!CL177</f>
        <v>113</v>
      </c>
      <c r="J145" s="3">
        <f t="shared" si="56"/>
        <v>3</v>
      </c>
      <c r="K145" s="3">
        <f t="shared" si="57"/>
        <v>4</v>
      </c>
      <c r="L145" s="3" t="str">
        <f t="shared" si="58"/>
        <v>部件</v>
      </c>
      <c r="M145" s="3">
        <f t="shared" ca="1" si="59"/>
        <v>92101</v>
      </c>
      <c r="N145" s="3" t="str">
        <f t="shared" ca="1" si="62"/>
        <v>11221,12221,13221,11311,12311,13311,11321,12321,13321,51221,52221,53221,51311,52311,53311,51321,52321,53321,92001,92003,92005,92101</v>
      </c>
      <c r="O145" s="3" t="str">
        <f t="shared" si="63"/>
        <v>171,171,171,108,108,108,54,54,54,202,202,202,309,309,309,270,270,270,113,113,113,113</v>
      </c>
      <c r="P145" s="1" t="str">
        <f t="shared" si="64"/>
        <v>(1,1),(1,1),(1,1),(1,1),(1,1),(1,1),(1,1),(1,1),(1,1),(7,10),(7,10),(7,10),(3,4),(3,4),(3,4),(2,4),(2,4),(2,4),(3,4),(3,4),(3,4),(3,4)</v>
      </c>
      <c r="Q145" s="3" t="str">
        <f>IF(D145="坦克碎片",VLOOKUP(C145,道具信息!$N$2:$O$291,2,FALSE)&amp;"碎片",VLOOKUP(C145,道具信息!$N$2:$O$291,2,FALSE))</f>
        <v>T2部件</v>
      </c>
      <c r="R145" s="3">
        <f t="shared" si="54"/>
        <v>2026</v>
      </c>
      <c r="S145" s="11">
        <f t="shared" si="55"/>
        <v>0.377</v>
      </c>
      <c r="T145" s="3" t="str">
        <f>VLOOKUP(Q145,道具信息!$Q$3:$S$20,2,FALSE)</f>
        <v>CHEST_ITEM_TYPE_T2_PART</v>
      </c>
      <c r="U145" s="3" t="str">
        <f>IF(COUNTIF(U$124:U144,T145)=0,T145,"")</f>
        <v/>
      </c>
      <c r="V145" s="3" t="str">
        <f t="shared" si="65"/>
        <v>CHEST_ITEM_TYPE_T2_TANK,CHEST_ITEM_TYPE_T3_TANK,CHEST_ITEM_TYPE_T2_SHARD,CHEST_ITEM_TYPE_T3_SHARD,CHEST_ITEM_TYPE_T2_PART</v>
      </c>
      <c r="W145" s="13" t="str">
        <f t="shared" si="60"/>
        <v/>
      </c>
      <c r="X145" s="3" t="str">
        <f t="shared" si="61"/>
        <v/>
      </c>
      <c r="Y145" s="3" t="str">
        <f t="shared" si="66"/>
        <v>9.6%,9.1%,11.3%,32.4%,37.7%</v>
      </c>
    </row>
    <row r="146" spans="2:25" x14ac:dyDescent="0.3">
      <c r="B146" s="2">
        <f>数据源!CE178</f>
        <v>5</v>
      </c>
      <c r="C146" s="2" t="str">
        <f>数据源!CF178</f>
        <v>T2MP3</v>
      </c>
      <c r="D146" s="2" t="str">
        <f>数据源!CG178</f>
        <v>部件</v>
      </c>
      <c r="E146" s="2">
        <f>数据源!CH178</f>
        <v>114.80000000000001</v>
      </c>
      <c r="F146" s="2">
        <f>数据源!CI178</f>
        <v>3.5</v>
      </c>
      <c r="G146" s="2">
        <f>数据源!CJ178</f>
        <v>1.8599999999999998E-2</v>
      </c>
      <c r="H146" s="2">
        <f>数据源!CK178</f>
        <v>1.1264310602289693E-2</v>
      </c>
      <c r="I146" s="2">
        <f>数据源!CL178</f>
        <v>113</v>
      </c>
      <c r="J146" s="3">
        <f t="shared" si="56"/>
        <v>3</v>
      </c>
      <c r="K146" s="3">
        <f t="shared" si="57"/>
        <v>4</v>
      </c>
      <c r="L146" s="3" t="str">
        <f t="shared" si="58"/>
        <v>部件</v>
      </c>
      <c r="M146" s="3">
        <f t="shared" ca="1" si="59"/>
        <v>92103</v>
      </c>
      <c r="N146" s="3" t="str">
        <f t="shared" ca="1" si="62"/>
        <v>11221,12221,13221,11311,12311,13311,11321,12321,13321,51221,52221,53221,51311,52311,53311,51321,52321,53321,92001,92003,92005,92101,92103</v>
      </c>
      <c r="O146" s="3" t="str">
        <f t="shared" si="63"/>
        <v>171,171,171,108,108,108,54,54,54,202,202,202,309,309,309,270,270,270,113,113,113,113,113</v>
      </c>
      <c r="P146" s="1" t="str">
        <f t="shared" si="64"/>
        <v>(1,1),(1,1),(1,1),(1,1),(1,1),(1,1),(1,1),(1,1),(1,1),(7,10),(7,10),(7,10),(3,4),(3,4),(3,4),(2,4),(2,4),(2,4),(3,4),(3,4),(3,4),(3,4),(3,4)</v>
      </c>
      <c r="Q146" s="3" t="str">
        <f>IF(D146="坦克碎片",VLOOKUP(C146,道具信息!$N$2:$O$291,2,FALSE)&amp;"碎片",VLOOKUP(C146,道具信息!$N$2:$O$291,2,FALSE))</f>
        <v>T2部件</v>
      </c>
      <c r="R146" s="3">
        <f t="shared" si="54"/>
        <v>2026</v>
      </c>
      <c r="S146" s="11">
        <f t="shared" si="55"/>
        <v>0.377</v>
      </c>
      <c r="T146" s="3" t="str">
        <f>VLOOKUP(Q146,道具信息!$Q$3:$S$20,2,FALSE)</f>
        <v>CHEST_ITEM_TYPE_T2_PART</v>
      </c>
      <c r="U146" s="3" t="str">
        <f>IF(COUNTIF(U$124:U145,T146)=0,T146,"")</f>
        <v/>
      </c>
      <c r="V146" s="3" t="str">
        <f t="shared" si="65"/>
        <v>CHEST_ITEM_TYPE_T2_TANK,CHEST_ITEM_TYPE_T3_TANK,CHEST_ITEM_TYPE_T2_SHARD,CHEST_ITEM_TYPE_T3_SHARD,CHEST_ITEM_TYPE_T2_PART</v>
      </c>
      <c r="W146" s="13" t="str">
        <f t="shared" si="60"/>
        <v/>
      </c>
      <c r="X146" s="3" t="str">
        <f t="shared" si="61"/>
        <v/>
      </c>
      <c r="Y146" s="3" t="str">
        <f t="shared" si="66"/>
        <v>9.6%,9.1%,11.3%,32.4%,37.7%</v>
      </c>
    </row>
    <row r="147" spans="2:25" x14ac:dyDescent="0.3">
      <c r="B147" s="2">
        <f>数据源!CE179</f>
        <v>5</v>
      </c>
      <c r="C147" s="2" t="str">
        <f>数据源!CF179</f>
        <v>T2MP5</v>
      </c>
      <c r="D147" s="2" t="str">
        <f>数据源!CG179</f>
        <v>部件</v>
      </c>
      <c r="E147" s="2">
        <f>数据源!CH179</f>
        <v>114.80000000000001</v>
      </c>
      <c r="F147" s="2">
        <f>数据源!CI179</f>
        <v>3.5</v>
      </c>
      <c r="G147" s="2">
        <f>数据源!CJ179</f>
        <v>1.8599999999999998E-2</v>
      </c>
      <c r="H147" s="2">
        <f>数据源!CK179</f>
        <v>1.1264310602289693E-2</v>
      </c>
      <c r="I147" s="2">
        <f>数据源!CL179</f>
        <v>113</v>
      </c>
      <c r="J147" s="3">
        <f t="shared" si="56"/>
        <v>3</v>
      </c>
      <c r="K147" s="3">
        <f t="shared" si="57"/>
        <v>4</v>
      </c>
      <c r="L147" s="3" t="str">
        <f t="shared" si="58"/>
        <v>部件</v>
      </c>
      <c r="M147" s="3">
        <f t="shared" ca="1" si="59"/>
        <v>92105</v>
      </c>
      <c r="N147" s="3" t="str">
        <f t="shared" ca="1" si="62"/>
        <v>11221,12221,13221,11311,12311,13311,11321,12321,13321,51221,52221,53221,51311,52311,53311,51321,52321,53321,92001,92003,92005,92101,92103,92105</v>
      </c>
      <c r="O147" s="3" t="str">
        <f t="shared" si="63"/>
        <v>171,171,171,108,108,108,54,54,54,202,202,202,309,309,309,270,270,270,113,113,113,113,113,113</v>
      </c>
      <c r="P147" s="1" t="str">
        <f t="shared" si="64"/>
        <v>(1,1),(1,1),(1,1),(1,1),(1,1),(1,1),(1,1),(1,1),(1,1),(7,10),(7,10),(7,10),(3,4),(3,4),(3,4),(2,4),(2,4),(2,4),(3,4),(3,4),(3,4),(3,4),(3,4),(3,4)</v>
      </c>
      <c r="Q147" s="3" t="str">
        <f>IF(D147="坦克碎片",VLOOKUP(C147,道具信息!$N$2:$O$291,2,FALSE)&amp;"碎片",VLOOKUP(C147,道具信息!$N$2:$O$291,2,FALSE))</f>
        <v>T2部件</v>
      </c>
      <c r="R147" s="3">
        <f t="shared" si="54"/>
        <v>2026</v>
      </c>
      <c r="S147" s="11">
        <f t="shared" si="55"/>
        <v>0.377</v>
      </c>
      <c r="T147" s="3" t="str">
        <f>VLOOKUP(Q147,道具信息!$Q$3:$S$20,2,FALSE)</f>
        <v>CHEST_ITEM_TYPE_T2_PART</v>
      </c>
      <c r="U147" s="3" t="str">
        <f>IF(COUNTIF(U$124:U146,T147)=0,T147,"")</f>
        <v/>
      </c>
      <c r="V147" s="3" t="str">
        <f t="shared" si="65"/>
        <v>CHEST_ITEM_TYPE_T2_TANK,CHEST_ITEM_TYPE_T3_TANK,CHEST_ITEM_TYPE_T2_SHARD,CHEST_ITEM_TYPE_T3_SHARD,CHEST_ITEM_TYPE_T2_PART</v>
      </c>
      <c r="W147" s="13" t="str">
        <f t="shared" si="60"/>
        <v/>
      </c>
      <c r="X147" s="3" t="str">
        <f t="shared" si="61"/>
        <v/>
      </c>
      <c r="Y147" s="3" t="str">
        <f t="shared" si="66"/>
        <v>9.6%,9.1%,11.3%,32.4%,37.7%</v>
      </c>
    </row>
    <row r="148" spans="2:25" x14ac:dyDescent="0.3">
      <c r="B148" s="2">
        <f>数据源!CE180</f>
        <v>5</v>
      </c>
      <c r="C148" s="2" t="str">
        <f>数据源!CF180</f>
        <v>T2HP1</v>
      </c>
      <c r="D148" s="2" t="str">
        <f>数据源!CG180</f>
        <v>部件</v>
      </c>
      <c r="E148" s="2">
        <f>数据源!CH180</f>
        <v>114.80000000000001</v>
      </c>
      <c r="F148" s="2">
        <f>数据源!CI180</f>
        <v>3.5</v>
      </c>
      <c r="G148" s="2">
        <f>数据源!CJ180</f>
        <v>1.8599999999999998E-2</v>
      </c>
      <c r="H148" s="2">
        <f>数据源!CK180</f>
        <v>1.1264310602289693E-2</v>
      </c>
      <c r="I148" s="2">
        <f>数据源!CL180</f>
        <v>113</v>
      </c>
      <c r="J148" s="3">
        <f t="shared" si="56"/>
        <v>3</v>
      </c>
      <c r="K148" s="3">
        <f t="shared" si="57"/>
        <v>4</v>
      </c>
      <c r="L148" s="3" t="str">
        <f t="shared" si="58"/>
        <v>部件</v>
      </c>
      <c r="M148" s="3">
        <f t="shared" ca="1" si="59"/>
        <v>92201</v>
      </c>
      <c r="N148" s="3" t="str">
        <f t="shared" ca="1" si="62"/>
        <v>11221,12221,13221,11311,12311,13311,11321,12321,13321,51221,52221,53221,51311,52311,53311,51321,52321,53321,92001,92003,92005,92101,92103,92105,92201</v>
      </c>
      <c r="O148" s="3" t="str">
        <f t="shared" si="63"/>
        <v>171,171,171,108,108,108,54,54,54,202,202,202,309,309,309,270,270,270,113,113,113,113,113,113,113</v>
      </c>
      <c r="P148" s="1" t="str">
        <f t="shared" si="64"/>
        <v>(1,1),(1,1),(1,1),(1,1),(1,1),(1,1),(1,1),(1,1),(1,1),(7,10),(7,10),(7,10),(3,4),(3,4),(3,4),(2,4),(2,4),(2,4),(3,4),(3,4),(3,4),(3,4),(3,4),(3,4),(3,4)</v>
      </c>
      <c r="Q148" s="3" t="str">
        <f>IF(D148="坦克碎片",VLOOKUP(C148,道具信息!$N$2:$O$291,2,FALSE)&amp;"碎片",VLOOKUP(C148,道具信息!$N$2:$O$291,2,FALSE))</f>
        <v>T2部件</v>
      </c>
      <c r="R148" s="3">
        <f t="shared" si="54"/>
        <v>2026</v>
      </c>
      <c r="S148" s="11">
        <f t="shared" si="55"/>
        <v>0.377</v>
      </c>
      <c r="T148" s="3" t="str">
        <f>VLOOKUP(Q148,道具信息!$Q$3:$S$20,2,FALSE)</f>
        <v>CHEST_ITEM_TYPE_T2_PART</v>
      </c>
      <c r="U148" s="3" t="str">
        <f>IF(COUNTIF(U$124:U147,T148)=0,T148,"")</f>
        <v/>
      </c>
      <c r="V148" s="3" t="str">
        <f t="shared" si="65"/>
        <v>CHEST_ITEM_TYPE_T2_TANK,CHEST_ITEM_TYPE_T3_TANK,CHEST_ITEM_TYPE_T2_SHARD,CHEST_ITEM_TYPE_T3_SHARD,CHEST_ITEM_TYPE_T2_PART</v>
      </c>
      <c r="W148" s="13" t="str">
        <f t="shared" si="60"/>
        <v/>
      </c>
      <c r="X148" s="3" t="str">
        <f t="shared" si="61"/>
        <v/>
      </c>
      <c r="Y148" s="3" t="str">
        <f t="shared" si="66"/>
        <v>9.6%,9.1%,11.3%,32.4%,37.7%</v>
      </c>
    </row>
    <row r="149" spans="2:25" x14ac:dyDescent="0.3">
      <c r="B149" s="2">
        <f>数据源!CE181</f>
        <v>5</v>
      </c>
      <c r="C149" s="2" t="str">
        <f>数据源!CF181</f>
        <v>T2HP3</v>
      </c>
      <c r="D149" s="2" t="str">
        <f>数据源!CG181</f>
        <v>部件</v>
      </c>
      <c r="E149" s="2">
        <f>数据源!CH181</f>
        <v>114.80000000000001</v>
      </c>
      <c r="F149" s="2">
        <f>数据源!CI181</f>
        <v>3.5</v>
      </c>
      <c r="G149" s="2">
        <f>数据源!CJ181</f>
        <v>1.8599999999999998E-2</v>
      </c>
      <c r="H149" s="2">
        <f>数据源!CK181</f>
        <v>1.1264310602289693E-2</v>
      </c>
      <c r="I149" s="2">
        <f>数据源!CL181</f>
        <v>113</v>
      </c>
      <c r="J149" s="3">
        <f t="shared" si="56"/>
        <v>3</v>
      </c>
      <c r="K149" s="3">
        <f t="shared" si="57"/>
        <v>4</v>
      </c>
      <c r="L149" s="3" t="str">
        <f t="shared" si="58"/>
        <v>部件</v>
      </c>
      <c r="M149" s="3">
        <f t="shared" ca="1" si="59"/>
        <v>92203</v>
      </c>
      <c r="N149" s="3" t="str">
        <f t="shared" ca="1" si="62"/>
        <v>11221,12221,13221,11311,12311,13311,11321,12321,13321,51221,52221,53221,51311,52311,53311,51321,52321,53321,92001,92003,92005,92101,92103,92105,92201,92203</v>
      </c>
      <c r="O149" s="3" t="str">
        <f t="shared" si="63"/>
        <v>171,171,171,108,108,108,54,54,54,202,202,202,309,309,309,270,270,270,113,113,113,113,113,113,113,113</v>
      </c>
      <c r="P149" s="1" t="str">
        <f t="shared" si="64"/>
        <v>(1,1),(1,1),(1,1),(1,1),(1,1),(1,1),(1,1),(1,1),(1,1),(7,10),(7,10),(7,10),(3,4),(3,4),(3,4),(2,4),(2,4),(2,4),(3,4),(3,4),(3,4),(3,4),(3,4),(3,4),(3,4),(3,4)</v>
      </c>
      <c r="Q149" s="3" t="str">
        <f>IF(D149="坦克碎片",VLOOKUP(C149,道具信息!$N$2:$O$291,2,FALSE)&amp;"碎片",VLOOKUP(C149,道具信息!$N$2:$O$291,2,FALSE))</f>
        <v>T2部件</v>
      </c>
      <c r="R149" s="3">
        <f t="shared" si="54"/>
        <v>2026</v>
      </c>
      <c r="S149" s="11">
        <f t="shared" si="55"/>
        <v>0.377</v>
      </c>
      <c r="T149" s="3" t="str">
        <f>VLOOKUP(Q149,道具信息!$Q$3:$S$20,2,FALSE)</f>
        <v>CHEST_ITEM_TYPE_T2_PART</v>
      </c>
      <c r="U149" s="3" t="str">
        <f>IF(COUNTIF(U$124:U148,T149)=0,T149,"")</f>
        <v/>
      </c>
      <c r="V149" s="3" t="str">
        <f t="shared" si="65"/>
        <v>CHEST_ITEM_TYPE_T2_TANK,CHEST_ITEM_TYPE_T3_TANK,CHEST_ITEM_TYPE_T2_SHARD,CHEST_ITEM_TYPE_T3_SHARD,CHEST_ITEM_TYPE_T2_PART</v>
      </c>
      <c r="W149" s="13" t="str">
        <f t="shared" si="60"/>
        <v/>
      </c>
      <c r="X149" s="3" t="str">
        <f t="shared" si="61"/>
        <v/>
      </c>
      <c r="Y149" s="3" t="str">
        <f t="shared" si="66"/>
        <v>9.6%,9.1%,11.3%,32.4%,37.7%</v>
      </c>
    </row>
    <row r="150" spans="2:25" x14ac:dyDescent="0.3">
      <c r="B150" s="2">
        <f>数据源!CE182</f>
        <v>5</v>
      </c>
      <c r="C150" s="2" t="str">
        <f>数据源!CF182</f>
        <v>T2HP5</v>
      </c>
      <c r="D150" s="2" t="str">
        <f>数据源!CG182</f>
        <v>部件</v>
      </c>
      <c r="E150" s="2">
        <f>数据源!CH182</f>
        <v>114.80000000000001</v>
      </c>
      <c r="F150" s="2">
        <f>数据源!CI182</f>
        <v>3.5</v>
      </c>
      <c r="G150" s="2">
        <f>数据源!CJ182</f>
        <v>1.8599999999999998E-2</v>
      </c>
      <c r="H150" s="2">
        <f>数据源!CK182</f>
        <v>1.1264310602289693E-2</v>
      </c>
      <c r="I150" s="2">
        <f>数据源!CL182</f>
        <v>113</v>
      </c>
      <c r="J150" s="3">
        <f t="shared" si="56"/>
        <v>3</v>
      </c>
      <c r="K150" s="3">
        <f t="shared" si="57"/>
        <v>4</v>
      </c>
      <c r="L150" s="3" t="str">
        <f t="shared" si="58"/>
        <v>部件</v>
      </c>
      <c r="M150" s="3">
        <f t="shared" ca="1" si="59"/>
        <v>92205</v>
      </c>
      <c r="N150" s="3" t="str">
        <f t="shared" ca="1" si="62"/>
        <v>11221,12221,13221,11311,12311,13311,11321,12321,13321,51221,52221,53221,51311,52311,53311,51321,52321,53321,92001,92003,92005,92101,92103,92105,92201,92203,92205</v>
      </c>
      <c r="O150" s="3" t="str">
        <f t="shared" si="63"/>
        <v>171,171,171,108,108,108,54,54,54,202,202,202,309,309,309,270,270,270,113,113,113,113,113,113,113,113,113</v>
      </c>
      <c r="P150" s="1" t="str">
        <f t="shared" si="64"/>
        <v>(1,1),(1,1),(1,1),(1,1),(1,1),(1,1),(1,1),(1,1),(1,1),(7,10),(7,10),(7,10),(3,4),(3,4),(3,4),(2,4),(2,4),(2,4),(3,4),(3,4),(3,4),(3,4),(3,4),(3,4),(3,4),(3,4),(3,4)</v>
      </c>
      <c r="Q150" s="3" t="str">
        <f>IF(D150="坦克碎片",VLOOKUP(C150,道具信息!$N$2:$O$291,2,FALSE)&amp;"碎片",VLOOKUP(C150,道具信息!$N$2:$O$291,2,FALSE))</f>
        <v>T2部件</v>
      </c>
      <c r="R150" s="3">
        <f t="shared" si="54"/>
        <v>2026</v>
      </c>
      <c r="S150" s="11">
        <f t="shared" si="55"/>
        <v>0.377</v>
      </c>
      <c r="T150" s="3" t="str">
        <f>VLOOKUP(Q150,道具信息!$Q$3:$S$20,2,FALSE)</f>
        <v>CHEST_ITEM_TYPE_T2_PART</v>
      </c>
      <c r="U150" s="3" t="str">
        <f>IF(COUNTIF(U$124:U149,T150)=0,T150,"")</f>
        <v/>
      </c>
      <c r="V150" s="3" t="str">
        <f t="shared" si="65"/>
        <v>CHEST_ITEM_TYPE_T2_TANK,CHEST_ITEM_TYPE_T3_TANK,CHEST_ITEM_TYPE_T2_SHARD,CHEST_ITEM_TYPE_T3_SHARD,CHEST_ITEM_TYPE_T2_PART</v>
      </c>
      <c r="W150" s="13" t="str">
        <f t="shared" si="60"/>
        <v/>
      </c>
      <c r="X150" s="3" t="str">
        <f t="shared" si="61"/>
        <v/>
      </c>
      <c r="Y150" s="3" t="str">
        <f t="shared" si="66"/>
        <v>9.6%,9.1%,11.3%,32.4%,37.7%</v>
      </c>
    </row>
    <row r="151" spans="2:25" x14ac:dyDescent="0.3">
      <c r="B151" s="2">
        <f>数据源!CE183</f>
        <v>5</v>
      </c>
      <c r="C151" s="2" t="str">
        <f>数据源!CF183</f>
        <v>T2LP2</v>
      </c>
      <c r="D151" s="2" t="str">
        <f>数据源!CG183</f>
        <v>部件</v>
      </c>
      <c r="E151" s="2">
        <f>数据源!CH183</f>
        <v>114.80000000000001</v>
      </c>
      <c r="F151" s="2">
        <f>数据源!CI183</f>
        <v>3.5</v>
      </c>
      <c r="G151" s="2">
        <f>数据源!CJ183</f>
        <v>1.8599999999999998E-2</v>
      </c>
      <c r="H151" s="2">
        <f>数据源!CK183</f>
        <v>1.1264310602289693E-2</v>
      </c>
      <c r="I151" s="2">
        <f>数据源!CL183</f>
        <v>113</v>
      </c>
      <c r="J151" s="3">
        <f t="shared" si="56"/>
        <v>3</v>
      </c>
      <c r="K151" s="3">
        <f t="shared" si="57"/>
        <v>4</v>
      </c>
      <c r="L151" s="3" t="str">
        <f t="shared" si="58"/>
        <v>部件</v>
      </c>
      <c r="M151" s="3">
        <f t="shared" ca="1" si="59"/>
        <v>92002</v>
      </c>
      <c r="N151" s="3" t="str">
        <f t="shared" ca="1" si="62"/>
        <v>11221,12221,13221,11311,12311,13311,11321,12321,13321,51221,52221,53221,51311,52311,53311,51321,52321,53321,92001,92003,92005,92101,92103,92105,92201,92203,92205,92002</v>
      </c>
      <c r="O151" s="3" t="str">
        <f t="shared" si="63"/>
        <v>171,171,171,108,108,108,54,54,54,202,202,202,309,309,309,270,270,270,113,113,113,113,113,113,113,113,113,113</v>
      </c>
      <c r="P151" s="1" t="str">
        <f t="shared" si="64"/>
        <v>(1,1),(1,1),(1,1),(1,1),(1,1),(1,1),(1,1),(1,1),(1,1),(7,10),(7,10),(7,10),(3,4),(3,4),(3,4),(2,4),(2,4),(2,4),(3,4),(3,4),(3,4),(3,4),(3,4),(3,4),(3,4),(3,4),(3,4),(3,4)</v>
      </c>
      <c r="Q151" s="3" t="str">
        <f>IF(D151="坦克碎片",VLOOKUP(C151,道具信息!$N$2:$O$291,2,FALSE)&amp;"碎片",VLOOKUP(C151,道具信息!$N$2:$O$291,2,FALSE))</f>
        <v>T2部件</v>
      </c>
      <c r="R151" s="3">
        <f t="shared" si="54"/>
        <v>2026</v>
      </c>
      <c r="S151" s="11">
        <f t="shared" si="55"/>
        <v>0.377</v>
      </c>
      <c r="T151" s="3" t="str">
        <f>VLOOKUP(Q151,道具信息!$Q$3:$S$20,2,FALSE)</f>
        <v>CHEST_ITEM_TYPE_T2_PART</v>
      </c>
      <c r="U151" s="3" t="str">
        <f>IF(COUNTIF(U$124:U150,T151)=0,T151,"")</f>
        <v/>
      </c>
      <c r="V151" s="3" t="str">
        <f t="shared" si="65"/>
        <v>CHEST_ITEM_TYPE_T2_TANK,CHEST_ITEM_TYPE_T3_TANK,CHEST_ITEM_TYPE_T2_SHARD,CHEST_ITEM_TYPE_T3_SHARD,CHEST_ITEM_TYPE_T2_PART</v>
      </c>
      <c r="W151" s="13" t="str">
        <f t="shared" si="60"/>
        <v/>
      </c>
      <c r="X151" s="3" t="str">
        <f t="shared" si="61"/>
        <v/>
      </c>
      <c r="Y151" s="3" t="str">
        <f t="shared" si="66"/>
        <v>9.6%,9.1%,11.3%,32.4%,37.7%</v>
      </c>
    </row>
    <row r="152" spans="2:25" x14ac:dyDescent="0.3">
      <c r="B152" s="2">
        <f>数据源!CE184</f>
        <v>5</v>
      </c>
      <c r="C152" s="2" t="str">
        <f>数据源!CF184</f>
        <v>T2LP4</v>
      </c>
      <c r="D152" s="2" t="str">
        <f>数据源!CG184</f>
        <v>部件</v>
      </c>
      <c r="E152" s="2">
        <f>数据源!CH184</f>
        <v>114.80000000000001</v>
      </c>
      <c r="F152" s="2">
        <f>数据源!CI184</f>
        <v>3.5</v>
      </c>
      <c r="G152" s="2">
        <f>数据源!CJ184</f>
        <v>1.8499999999999999E-2</v>
      </c>
      <c r="H152" s="2">
        <f>数据源!CK184</f>
        <v>1.1203749792599967E-2</v>
      </c>
      <c r="I152" s="2">
        <f>数据源!CL184</f>
        <v>112</v>
      </c>
      <c r="J152" s="3">
        <f t="shared" si="56"/>
        <v>3</v>
      </c>
      <c r="K152" s="3">
        <f t="shared" si="57"/>
        <v>4</v>
      </c>
      <c r="L152" s="3" t="str">
        <f t="shared" si="58"/>
        <v>部件</v>
      </c>
      <c r="M152" s="3">
        <f t="shared" ca="1" si="59"/>
        <v>92004</v>
      </c>
      <c r="N152" s="3" t="str">
        <f t="shared" ca="1" si="62"/>
        <v>11221,12221,13221,11311,12311,13311,11321,12321,13321,51221,52221,53221,51311,52311,53311,51321,52321,53321,92001,92003,92005,92101,92103,92105,92201,92203,92205,92002,92004</v>
      </c>
      <c r="O152" s="3" t="str">
        <f t="shared" si="63"/>
        <v>171,171,171,108,108,108,54,54,54,202,202,202,309,309,309,270,270,270,113,113,113,113,113,113,113,113,113,113,112</v>
      </c>
      <c r="P152" s="1" t="str">
        <f t="shared" si="64"/>
        <v>(1,1),(1,1),(1,1),(1,1),(1,1),(1,1),(1,1),(1,1),(1,1),(7,10),(7,10),(7,10),(3,4),(3,4),(3,4),(2,4),(2,4),(2,4),(3,4),(3,4),(3,4),(3,4),(3,4),(3,4),(3,4),(3,4),(3,4),(3,4),(3,4)</v>
      </c>
      <c r="Q152" s="3" t="str">
        <f>IF(D152="坦克碎片",VLOOKUP(C152,道具信息!$N$2:$O$291,2,FALSE)&amp;"碎片",VLOOKUP(C152,道具信息!$N$2:$O$291,2,FALSE))</f>
        <v>T2部件</v>
      </c>
      <c r="R152" s="3">
        <f t="shared" si="54"/>
        <v>2026</v>
      </c>
      <c r="S152" s="11">
        <f t="shared" si="55"/>
        <v>0.377</v>
      </c>
      <c r="T152" s="3" t="str">
        <f>VLOOKUP(Q152,道具信息!$Q$3:$S$20,2,FALSE)</f>
        <v>CHEST_ITEM_TYPE_T2_PART</v>
      </c>
      <c r="U152" s="3" t="str">
        <f>IF(COUNTIF(U$124:U151,T152)=0,T152,"")</f>
        <v/>
      </c>
      <c r="V152" s="3" t="str">
        <f t="shared" si="65"/>
        <v>CHEST_ITEM_TYPE_T2_TANK,CHEST_ITEM_TYPE_T3_TANK,CHEST_ITEM_TYPE_T2_SHARD,CHEST_ITEM_TYPE_T3_SHARD,CHEST_ITEM_TYPE_T2_PART</v>
      </c>
      <c r="W152" s="13" t="str">
        <f t="shared" si="60"/>
        <v/>
      </c>
      <c r="X152" s="3" t="str">
        <f t="shared" si="61"/>
        <v/>
      </c>
      <c r="Y152" s="3" t="str">
        <f t="shared" si="66"/>
        <v>9.6%,9.1%,11.3%,32.4%,37.7%</v>
      </c>
    </row>
    <row r="153" spans="2:25" x14ac:dyDescent="0.3">
      <c r="B153" s="2">
        <f>数据源!CE185</f>
        <v>5</v>
      </c>
      <c r="C153" s="2" t="str">
        <f>数据源!CF185</f>
        <v>T2LP6</v>
      </c>
      <c r="D153" s="2" t="str">
        <f>数据源!CG185</f>
        <v>部件</v>
      </c>
      <c r="E153" s="2">
        <f>数据源!CH185</f>
        <v>114.80000000000001</v>
      </c>
      <c r="F153" s="2">
        <f>数据源!CI185</f>
        <v>3.5</v>
      </c>
      <c r="G153" s="2">
        <f>数据源!CJ185</f>
        <v>1.8499999999999999E-2</v>
      </c>
      <c r="H153" s="2">
        <f>数据源!CK185</f>
        <v>1.1203749792599967E-2</v>
      </c>
      <c r="I153" s="2">
        <f>数据源!CL185</f>
        <v>112</v>
      </c>
      <c r="J153" s="3">
        <f t="shared" si="56"/>
        <v>3</v>
      </c>
      <c r="K153" s="3">
        <f t="shared" si="57"/>
        <v>4</v>
      </c>
      <c r="L153" s="3" t="str">
        <f t="shared" si="58"/>
        <v>部件</v>
      </c>
      <c r="M153" s="3">
        <f t="shared" ca="1" si="59"/>
        <v>92006</v>
      </c>
      <c r="N153" s="3" t="str">
        <f t="shared" ca="1" si="62"/>
        <v>11221,12221,13221,11311,12311,13311,11321,12321,13321,51221,52221,53221,51311,52311,53311,51321,52321,53321,92001,92003,92005,92101,92103,92105,92201,92203,92205,92002,92004,92006</v>
      </c>
      <c r="O153" s="3" t="str">
        <f t="shared" si="63"/>
        <v>171,171,171,108,108,108,54,54,54,202,202,202,309,309,309,270,270,270,113,113,113,113,113,113,113,113,113,113,112,112</v>
      </c>
      <c r="P153" s="1" t="str">
        <f t="shared" si="64"/>
        <v>(1,1),(1,1),(1,1),(1,1),(1,1),(1,1),(1,1),(1,1),(1,1),(7,10),(7,10),(7,10),(3,4),(3,4),(3,4),(2,4),(2,4),(2,4),(3,4),(3,4),(3,4),(3,4),(3,4),(3,4),(3,4),(3,4),(3,4),(3,4),(3,4),(3,4)</v>
      </c>
      <c r="Q153" s="3" t="str">
        <f>IF(D153="坦克碎片",VLOOKUP(C153,道具信息!$N$2:$O$291,2,FALSE)&amp;"碎片",VLOOKUP(C153,道具信息!$N$2:$O$291,2,FALSE))</f>
        <v>T2部件</v>
      </c>
      <c r="R153" s="3">
        <f t="shared" si="54"/>
        <v>2026</v>
      </c>
      <c r="S153" s="11">
        <f t="shared" si="55"/>
        <v>0.377</v>
      </c>
      <c r="T153" s="3" t="str">
        <f>VLOOKUP(Q153,道具信息!$Q$3:$S$20,2,FALSE)</f>
        <v>CHEST_ITEM_TYPE_T2_PART</v>
      </c>
      <c r="U153" s="3" t="str">
        <f>IF(COUNTIF(U$124:U152,T153)=0,T153,"")</f>
        <v/>
      </c>
      <c r="V153" s="3" t="str">
        <f t="shared" si="65"/>
        <v>CHEST_ITEM_TYPE_T2_TANK,CHEST_ITEM_TYPE_T3_TANK,CHEST_ITEM_TYPE_T2_SHARD,CHEST_ITEM_TYPE_T3_SHARD,CHEST_ITEM_TYPE_T2_PART</v>
      </c>
      <c r="W153" s="13" t="str">
        <f t="shared" si="60"/>
        <v/>
      </c>
      <c r="X153" s="3" t="str">
        <f t="shared" si="61"/>
        <v/>
      </c>
      <c r="Y153" s="3" t="str">
        <f t="shared" si="66"/>
        <v>9.6%,9.1%,11.3%,32.4%,37.7%</v>
      </c>
    </row>
    <row r="154" spans="2:25" x14ac:dyDescent="0.3">
      <c r="B154" s="2">
        <f>数据源!CE186</f>
        <v>5</v>
      </c>
      <c r="C154" s="2" t="str">
        <f>数据源!CF186</f>
        <v>T2MP2</v>
      </c>
      <c r="D154" s="2" t="str">
        <f>数据源!CG186</f>
        <v>部件</v>
      </c>
      <c r="E154" s="2">
        <f>数据源!CH186</f>
        <v>114.80000000000001</v>
      </c>
      <c r="F154" s="2">
        <f>数据源!CI186</f>
        <v>3.5</v>
      </c>
      <c r="G154" s="2">
        <f>数据源!CJ186</f>
        <v>1.8499999999999999E-2</v>
      </c>
      <c r="H154" s="2">
        <f>数据源!CK186</f>
        <v>1.1203749792599967E-2</v>
      </c>
      <c r="I154" s="2">
        <f>数据源!CL186</f>
        <v>112</v>
      </c>
      <c r="J154" s="3">
        <f>ROUNDUP(IF(F154&gt;1,F154-ROUNDDOWN(SQRT(F154),0),F154),0)</f>
        <v>3</v>
      </c>
      <c r="K154" s="3">
        <f>F154*2-J154</f>
        <v>4</v>
      </c>
      <c r="L154" s="3" t="str">
        <f t="shared" si="58"/>
        <v>部件</v>
      </c>
      <c r="M154" s="3">
        <f t="shared" ca="1" si="59"/>
        <v>92102</v>
      </c>
      <c r="N154" s="3" t="str">
        <f t="shared" ca="1" si="62"/>
        <v>11221,12221,13221,11311,12311,13311,11321,12321,13321,51221,52221,53221,51311,52311,53311,51321,52321,53321,92001,92003,92005,92101,92103,92105,92201,92203,92205,92002,92004,92006,92102</v>
      </c>
      <c r="O154" s="3" t="str">
        <f t="shared" si="63"/>
        <v>171,171,171,108,108,108,54,54,54,202,202,202,309,309,309,270,270,270,113,113,113,113,113,113,113,113,113,113,112,112,112</v>
      </c>
      <c r="P154" s="1" t="str">
        <f t="shared" si="64"/>
        <v>(1,1),(1,1),(1,1),(1,1),(1,1),(1,1),(1,1),(1,1),(1,1),(7,10),(7,10),(7,10),(3,4),(3,4),(3,4),(2,4),(2,4),(2,4),(3,4),(3,4),(3,4),(3,4),(3,4),(3,4),(3,4),(3,4),(3,4),(3,4),(3,4),(3,4),(3,4)</v>
      </c>
      <c r="Q154" s="3" t="str">
        <f>IF(D154="坦克碎片",VLOOKUP(C154,道具信息!$N$2:$O$291,2,FALSE)&amp;"碎片",VLOOKUP(C154,道具信息!$N$2:$O$291,2,FALSE))</f>
        <v>T2部件</v>
      </c>
      <c r="R154" s="3">
        <f t="shared" si="54"/>
        <v>2026</v>
      </c>
      <c r="S154" s="11">
        <f t="shared" si="55"/>
        <v>0.377</v>
      </c>
      <c r="T154" s="3" t="str">
        <f>VLOOKUP(Q154,道具信息!$Q$3:$S$20,2,FALSE)</f>
        <v>CHEST_ITEM_TYPE_T2_PART</v>
      </c>
      <c r="U154" s="3" t="str">
        <f>IF(COUNTIF(U$124:U153,T154)=0,T154,"")</f>
        <v/>
      </c>
      <c r="V154" s="3" t="str">
        <f t="shared" si="65"/>
        <v>CHEST_ITEM_TYPE_T2_TANK,CHEST_ITEM_TYPE_T3_TANK,CHEST_ITEM_TYPE_T2_SHARD,CHEST_ITEM_TYPE_T3_SHARD,CHEST_ITEM_TYPE_T2_PART</v>
      </c>
      <c r="W154" s="13" t="str">
        <f t="shared" si="60"/>
        <v/>
      </c>
      <c r="X154" s="3" t="str">
        <f t="shared" si="61"/>
        <v/>
      </c>
      <c r="Y154" s="3" t="str">
        <f t="shared" si="66"/>
        <v>9.6%,9.1%,11.3%,32.4%,37.7%</v>
      </c>
    </row>
    <row r="155" spans="2:25" x14ac:dyDescent="0.3">
      <c r="B155" s="2">
        <f>数据源!CE187</f>
        <v>5</v>
      </c>
      <c r="C155" s="2" t="str">
        <f>数据源!CF187</f>
        <v>T2MP4</v>
      </c>
      <c r="D155" s="2" t="str">
        <f>数据源!CG187</f>
        <v>部件</v>
      </c>
      <c r="E155" s="2">
        <f>数据源!CH187</f>
        <v>114.80000000000001</v>
      </c>
      <c r="F155" s="2">
        <f>数据源!CI187</f>
        <v>3.5</v>
      </c>
      <c r="G155" s="2">
        <f>数据源!CJ187</f>
        <v>1.8499999999999999E-2</v>
      </c>
      <c r="H155" s="2">
        <f>数据源!CK187</f>
        <v>1.1203749792599967E-2</v>
      </c>
      <c r="I155" s="2">
        <f>数据源!CL187</f>
        <v>112</v>
      </c>
      <c r="J155" s="3">
        <f t="shared" ref="J155:J159" si="67">ROUNDUP(IF(F155&gt;1,F155-ROUNDDOWN(SQRT(F155),0),F155),0)</f>
        <v>3</v>
      </c>
      <c r="K155" s="3">
        <f t="shared" ref="K155:K159" si="68">F155*2-J155</f>
        <v>4</v>
      </c>
      <c r="L155" s="3" t="str">
        <f t="shared" si="58"/>
        <v>部件</v>
      </c>
      <c r="M155" s="3">
        <f t="shared" ca="1" si="59"/>
        <v>92104</v>
      </c>
      <c r="N155" s="3" t="str">
        <f t="shared" ca="1" si="62"/>
        <v>11221,12221,13221,11311,12311,13311,11321,12321,13321,51221,52221,53221,51311,52311,53311,51321,52321,53321,92001,92003,92005,92101,92103,92105,92201,92203,92205,92002,92004,92006,92102,92104</v>
      </c>
      <c r="O155" s="3" t="str">
        <f t="shared" si="63"/>
        <v>171,171,171,108,108,108,54,54,54,202,202,202,309,309,309,270,270,270,113,113,113,113,113,113,113,113,113,113,112,112,112,112</v>
      </c>
      <c r="P155" s="1" t="str">
        <f t="shared" si="64"/>
        <v>(1,1),(1,1),(1,1),(1,1),(1,1),(1,1),(1,1),(1,1),(1,1),(7,10),(7,10),(7,10),(3,4),(3,4),(3,4),(2,4),(2,4),(2,4),(3,4),(3,4),(3,4),(3,4),(3,4),(3,4),(3,4),(3,4),(3,4),(3,4),(3,4),(3,4),(3,4),(3,4)</v>
      </c>
      <c r="Q155" s="3" t="str">
        <f>IF(D155="坦克碎片",VLOOKUP(C155,道具信息!$N$2:$O$291,2,FALSE)&amp;"碎片",VLOOKUP(C155,道具信息!$N$2:$O$291,2,FALSE))</f>
        <v>T2部件</v>
      </c>
      <c r="R155" s="3">
        <f t="shared" si="54"/>
        <v>2026</v>
      </c>
      <c r="S155" s="11">
        <f t="shared" si="55"/>
        <v>0.377</v>
      </c>
      <c r="T155" s="3" t="str">
        <f>VLOOKUP(Q155,道具信息!$Q$3:$S$20,2,FALSE)</f>
        <v>CHEST_ITEM_TYPE_T2_PART</v>
      </c>
      <c r="U155" s="3" t="str">
        <f>IF(COUNTIF(U$124:U154,T155)=0,T155,"")</f>
        <v/>
      </c>
      <c r="V155" s="3" t="str">
        <f t="shared" si="65"/>
        <v>CHEST_ITEM_TYPE_T2_TANK,CHEST_ITEM_TYPE_T3_TANK,CHEST_ITEM_TYPE_T2_SHARD,CHEST_ITEM_TYPE_T3_SHARD,CHEST_ITEM_TYPE_T2_PART</v>
      </c>
      <c r="W155" s="13" t="str">
        <f t="shared" si="60"/>
        <v/>
      </c>
      <c r="X155" s="3" t="str">
        <f t="shared" si="61"/>
        <v/>
      </c>
      <c r="Y155" s="3" t="str">
        <f t="shared" si="66"/>
        <v>9.6%,9.1%,11.3%,32.4%,37.7%</v>
      </c>
    </row>
    <row r="156" spans="2:25" x14ac:dyDescent="0.3">
      <c r="B156" s="2">
        <f>数据源!CE188</f>
        <v>5</v>
      </c>
      <c r="C156" s="2" t="str">
        <f>数据源!CF188</f>
        <v>T2MP6</v>
      </c>
      <c r="D156" s="2" t="str">
        <f>数据源!CG188</f>
        <v>部件</v>
      </c>
      <c r="E156" s="2">
        <f>数据源!CH188</f>
        <v>114.80000000000001</v>
      </c>
      <c r="F156" s="2">
        <f>数据源!CI188</f>
        <v>3.5</v>
      </c>
      <c r="G156" s="2">
        <f>数据源!CJ188</f>
        <v>1.8499999999999999E-2</v>
      </c>
      <c r="H156" s="2">
        <f>数据源!CK188</f>
        <v>1.1203749792599967E-2</v>
      </c>
      <c r="I156" s="2">
        <f>数据源!CL188</f>
        <v>112</v>
      </c>
      <c r="J156" s="3">
        <f t="shared" si="67"/>
        <v>3</v>
      </c>
      <c r="K156" s="3">
        <f t="shared" si="68"/>
        <v>4</v>
      </c>
      <c r="L156" s="3" t="str">
        <f t="shared" si="58"/>
        <v>部件</v>
      </c>
      <c r="M156" s="3">
        <f t="shared" ca="1" si="59"/>
        <v>92106</v>
      </c>
      <c r="N156" s="3" t="str">
        <f t="shared" ca="1" si="62"/>
        <v>11221,12221,13221,11311,12311,13311,11321,12321,13321,51221,52221,53221,51311,52311,53311,51321,52321,53321,92001,92003,92005,92101,92103,92105,92201,92203,92205,92002,92004,92006,92102,92104,92106</v>
      </c>
      <c r="O156" s="3" t="str">
        <f t="shared" si="63"/>
        <v>171,171,171,108,108,108,54,54,54,202,202,202,309,309,309,270,270,270,113,113,113,113,113,113,113,113,113,113,112,112,112,112,112</v>
      </c>
      <c r="P156" s="1" t="str">
        <f t="shared" si="64"/>
        <v>(1,1),(1,1),(1,1),(1,1),(1,1),(1,1),(1,1),(1,1),(1,1),(7,10),(7,10),(7,10),(3,4),(3,4),(3,4),(2,4),(2,4),(2,4),(3,4),(3,4),(3,4),(3,4),(3,4),(3,4),(3,4),(3,4),(3,4),(3,4),(3,4),(3,4),(3,4),(3,4),(3,4)</v>
      </c>
      <c r="Q156" s="3" t="str">
        <f>IF(D156="坦克碎片",VLOOKUP(C156,道具信息!$N$2:$O$291,2,FALSE)&amp;"碎片",VLOOKUP(C156,道具信息!$N$2:$O$291,2,FALSE))</f>
        <v>T2部件</v>
      </c>
      <c r="R156" s="3">
        <f t="shared" si="54"/>
        <v>2026</v>
      </c>
      <c r="S156" s="11">
        <f t="shared" si="55"/>
        <v>0.377</v>
      </c>
      <c r="T156" s="3" t="str">
        <f>VLOOKUP(Q156,道具信息!$Q$3:$S$20,2,FALSE)</f>
        <v>CHEST_ITEM_TYPE_T2_PART</v>
      </c>
      <c r="U156" s="3" t="str">
        <f>IF(COUNTIF(U$124:U155,T156)=0,T156,"")</f>
        <v/>
      </c>
      <c r="V156" s="3" t="str">
        <f t="shared" si="65"/>
        <v>CHEST_ITEM_TYPE_T2_TANK,CHEST_ITEM_TYPE_T3_TANK,CHEST_ITEM_TYPE_T2_SHARD,CHEST_ITEM_TYPE_T3_SHARD,CHEST_ITEM_TYPE_T2_PART</v>
      </c>
      <c r="W156" s="13" t="str">
        <f t="shared" si="60"/>
        <v/>
      </c>
      <c r="X156" s="3" t="str">
        <f t="shared" si="61"/>
        <v/>
      </c>
      <c r="Y156" s="3" t="str">
        <f t="shared" si="66"/>
        <v>9.6%,9.1%,11.3%,32.4%,37.7%</v>
      </c>
    </row>
    <row r="157" spans="2:25" x14ac:dyDescent="0.3">
      <c r="B157" s="2">
        <f>数据源!CE189</f>
        <v>5</v>
      </c>
      <c r="C157" s="2" t="str">
        <f>数据源!CF189</f>
        <v>T2HP2</v>
      </c>
      <c r="D157" s="2" t="str">
        <f>数据源!CG189</f>
        <v>部件</v>
      </c>
      <c r="E157" s="2">
        <f>数据源!CH189</f>
        <v>114.80000000000001</v>
      </c>
      <c r="F157" s="2">
        <f>数据源!CI189</f>
        <v>3.5</v>
      </c>
      <c r="G157" s="2">
        <f>数据源!CJ189</f>
        <v>1.8499999999999999E-2</v>
      </c>
      <c r="H157" s="2">
        <f>数据源!CK189</f>
        <v>1.1203749792599967E-2</v>
      </c>
      <c r="I157" s="2">
        <f>数据源!CL189</f>
        <v>112</v>
      </c>
      <c r="J157" s="3">
        <f t="shared" si="67"/>
        <v>3</v>
      </c>
      <c r="K157" s="3">
        <f t="shared" si="68"/>
        <v>4</v>
      </c>
      <c r="L157" s="3" t="str">
        <f t="shared" si="58"/>
        <v>部件</v>
      </c>
      <c r="M157" s="3">
        <f t="shared" ca="1" si="59"/>
        <v>92202</v>
      </c>
      <c r="N157" s="3" t="str">
        <f t="shared" ca="1" si="62"/>
        <v>11221,12221,13221,11311,12311,13311,11321,12321,13321,51221,52221,53221,51311,52311,53311,51321,52321,53321,92001,92003,92005,92101,92103,92105,92201,92203,92205,92002,92004,92006,92102,92104,92106,92202</v>
      </c>
      <c r="O157" s="3" t="str">
        <f t="shared" si="63"/>
        <v>171,171,171,108,108,108,54,54,54,202,202,202,309,309,309,270,270,270,113,113,113,113,113,113,113,113,113,113,112,112,112,112,112,112</v>
      </c>
      <c r="P157" s="1" t="str">
        <f t="shared" si="64"/>
        <v>(1,1),(1,1),(1,1),(1,1),(1,1),(1,1),(1,1),(1,1),(1,1),(7,10),(7,10),(7,10),(3,4),(3,4),(3,4),(2,4),(2,4),(2,4),(3,4),(3,4),(3,4),(3,4),(3,4),(3,4),(3,4),(3,4),(3,4),(3,4),(3,4),(3,4),(3,4),(3,4),(3,4),(3,4)</v>
      </c>
      <c r="Q157" s="3" t="str">
        <f>IF(D157="坦克碎片",VLOOKUP(C157,道具信息!$N$2:$O$291,2,FALSE)&amp;"碎片",VLOOKUP(C157,道具信息!$N$2:$O$291,2,FALSE))</f>
        <v>T2部件</v>
      </c>
      <c r="R157" s="3">
        <f t="shared" si="54"/>
        <v>2026</v>
      </c>
      <c r="S157" s="11">
        <f t="shared" si="55"/>
        <v>0.377</v>
      </c>
      <c r="T157" s="3" t="str">
        <f>VLOOKUP(Q157,道具信息!$Q$3:$S$20,2,FALSE)</f>
        <v>CHEST_ITEM_TYPE_T2_PART</v>
      </c>
      <c r="U157" s="3" t="str">
        <f>IF(COUNTIF(U$124:U156,T157)=0,T157,"")</f>
        <v/>
      </c>
      <c r="V157" s="3" t="str">
        <f t="shared" si="65"/>
        <v>CHEST_ITEM_TYPE_T2_TANK,CHEST_ITEM_TYPE_T3_TANK,CHEST_ITEM_TYPE_T2_SHARD,CHEST_ITEM_TYPE_T3_SHARD,CHEST_ITEM_TYPE_T2_PART</v>
      </c>
      <c r="W157" s="13" t="str">
        <f t="shared" si="60"/>
        <v/>
      </c>
      <c r="X157" s="3" t="str">
        <f t="shared" si="61"/>
        <v/>
      </c>
      <c r="Y157" s="3" t="str">
        <f t="shared" si="66"/>
        <v>9.6%,9.1%,11.3%,32.4%,37.7%</v>
      </c>
    </row>
    <row r="158" spans="2:25" x14ac:dyDescent="0.3">
      <c r="B158" s="2">
        <f>数据源!CE190</f>
        <v>5</v>
      </c>
      <c r="C158" s="2" t="str">
        <f>数据源!CF190</f>
        <v>T2HP4</v>
      </c>
      <c r="D158" s="2" t="str">
        <f>数据源!CG190</f>
        <v>部件</v>
      </c>
      <c r="E158" s="2">
        <f>数据源!CH190</f>
        <v>114.80000000000001</v>
      </c>
      <c r="F158" s="2">
        <f>数据源!CI190</f>
        <v>3.5</v>
      </c>
      <c r="G158" s="2">
        <f>数据源!CJ190</f>
        <v>1.8499999999999999E-2</v>
      </c>
      <c r="H158" s="2">
        <f>数据源!CK190</f>
        <v>1.1203749792599967E-2</v>
      </c>
      <c r="I158" s="2">
        <f>数据源!CL190</f>
        <v>112</v>
      </c>
      <c r="J158" s="3">
        <f t="shared" si="67"/>
        <v>3</v>
      </c>
      <c r="K158" s="3">
        <f t="shared" si="68"/>
        <v>4</v>
      </c>
      <c r="L158" s="3" t="str">
        <f t="shared" si="58"/>
        <v>部件</v>
      </c>
      <c r="M158" s="3">
        <f t="shared" ca="1" si="59"/>
        <v>92204</v>
      </c>
      <c r="N158" s="3" t="str">
        <f t="shared" ca="1" si="62"/>
        <v>11221,12221,13221,11311,12311,13311,11321,12321,13321,51221,52221,53221,51311,52311,53311,51321,52321,53321,92001,92003,92005,92101,92103,92105,92201,92203,92205,92002,92004,92006,92102,92104,92106,92202,92204</v>
      </c>
      <c r="O158" s="3" t="str">
        <f t="shared" si="63"/>
        <v>171,171,171,108,108,108,54,54,54,202,202,202,309,309,309,270,270,270,113,113,113,113,113,113,113,113,113,113,112,112,112,112,112,112,112</v>
      </c>
      <c r="P158" s="1" t="str">
        <f t="shared" si="64"/>
        <v>(1,1),(1,1),(1,1),(1,1),(1,1),(1,1),(1,1),(1,1),(1,1),(7,10),(7,10),(7,10),(3,4),(3,4),(3,4),(2,4),(2,4),(2,4),(3,4),(3,4),(3,4),(3,4),(3,4),(3,4),(3,4),(3,4),(3,4),(3,4),(3,4),(3,4),(3,4),(3,4),(3,4),(3,4),(3,4)</v>
      </c>
      <c r="Q158" s="3" t="str">
        <f>IF(D158="坦克碎片",VLOOKUP(C158,道具信息!$N$2:$O$291,2,FALSE)&amp;"碎片",VLOOKUP(C158,道具信息!$N$2:$O$291,2,FALSE))</f>
        <v>T2部件</v>
      </c>
      <c r="R158" s="3">
        <f t="shared" si="54"/>
        <v>2026</v>
      </c>
      <c r="S158" s="11">
        <f t="shared" si="55"/>
        <v>0.377</v>
      </c>
      <c r="T158" s="3" t="str">
        <f>VLOOKUP(Q158,道具信息!$Q$3:$S$20,2,FALSE)</f>
        <v>CHEST_ITEM_TYPE_T2_PART</v>
      </c>
      <c r="U158" s="3" t="str">
        <f>IF(COUNTIF(U$124:U157,T158)=0,T158,"")</f>
        <v/>
      </c>
      <c r="V158" s="3" t="str">
        <f t="shared" si="65"/>
        <v>CHEST_ITEM_TYPE_T2_TANK,CHEST_ITEM_TYPE_T3_TANK,CHEST_ITEM_TYPE_T2_SHARD,CHEST_ITEM_TYPE_T3_SHARD,CHEST_ITEM_TYPE_T2_PART</v>
      </c>
      <c r="W158" s="13" t="str">
        <f t="shared" si="60"/>
        <v/>
      </c>
      <c r="X158" s="3" t="str">
        <f t="shared" si="61"/>
        <v/>
      </c>
      <c r="Y158" s="3" t="str">
        <f t="shared" si="66"/>
        <v>9.6%,9.1%,11.3%,32.4%,37.7%</v>
      </c>
    </row>
    <row r="159" spans="2:25" x14ac:dyDescent="0.3">
      <c r="B159" s="2">
        <f>数据源!CE191</f>
        <v>5</v>
      </c>
      <c r="C159" s="2" t="str">
        <f>数据源!CF191</f>
        <v>T2HP6</v>
      </c>
      <c r="D159" s="2" t="str">
        <f>数据源!CG191</f>
        <v>部件</v>
      </c>
      <c r="E159" s="2">
        <f>数据源!CH191</f>
        <v>114.80000000000001</v>
      </c>
      <c r="F159" s="2">
        <f>数据源!CI191</f>
        <v>3.5</v>
      </c>
      <c r="G159" s="2">
        <f>数据源!CJ191</f>
        <v>1.8499999999999999E-2</v>
      </c>
      <c r="H159" s="2">
        <f>数据源!CK191</f>
        <v>1.1203749792599967E-2</v>
      </c>
      <c r="I159" s="2">
        <f>数据源!CL191</f>
        <v>112</v>
      </c>
      <c r="J159" s="3">
        <f t="shared" si="67"/>
        <v>3</v>
      </c>
      <c r="K159" s="3">
        <f t="shared" si="68"/>
        <v>4</v>
      </c>
      <c r="L159" s="3" t="str">
        <f t="shared" si="58"/>
        <v>部件</v>
      </c>
      <c r="M159" s="3">
        <f t="shared" ca="1" si="59"/>
        <v>92206</v>
      </c>
      <c r="N159" s="3" t="str">
        <f t="shared" ca="1" si="62"/>
        <v>11221,12221,13221,11311,12311,13311,11321,12321,13321,51221,52221,53221,51311,52311,53311,51321,52321,53321,92001,92003,92005,92101,92103,92105,92201,92203,92205,92002,92004,92006,92102,92104,92106,92202,92204,92206</v>
      </c>
      <c r="O159" s="3" t="str">
        <f t="shared" si="63"/>
        <v>171,171,171,108,108,108,54,54,54,202,202,202,309,309,309,270,270,270,113,113,113,113,113,113,113,113,113,113,112,112,112,112,112,112,112,112</v>
      </c>
      <c r="P159" s="1" t="str">
        <f t="shared" si="64"/>
        <v>(1,1),(1,1),(1,1),(1,1),(1,1),(1,1),(1,1),(1,1),(1,1),(7,10),(7,10),(7,10),(3,4),(3,4),(3,4),(2,4),(2,4),(2,4),(3,4),(3,4),(3,4),(3,4),(3,4),(3,4),(3,4),(3,4),(3,4),(3,4),(3,4),(3,4),(3,4),(3,4),(3,4),(3,4),(3,4),(3,4)</v>
      </c>
      <c r="Q159" s="3" t="str">
        <f>IF(D159="坦克碎片",VLOOKUP(C159,道具信息!$N$2:$O$291,2,FALSE)&amp;"碎片",VLOOKUP(C159,道具信息!$N$2:$O$291,2,FALSE))</f>
        <v>T2部件</v>
      </c>
      <c r="R159" s="3">
        <f t="shared" si="54"/>
        <v>2026</v>
      </c>
      <c r="S159" s="11">
        <f t="shared" si="55"/>
        <v>0.377</v>
      </c>
      <c r="T159" s="3" t="str">
        <f>VLOOKUP(Q159,道具信息!$Q$3:$S$20,2,FALSE)</f>
        <v>CHEST_ITEM_TYPE_T2_PART</v>
      </c>
      <c r="U159" s="3" t="str">
        <f>IF(COUNTIF(U$124:U158,T159)=0,T159,"")</f>
        <v/>
      </c>
      <c r="V159" s="3" t="str">
        <f t="shared" si="65"/>
        <v>CHEST_ITEM_TYPE_T2_TANK,CHEST_ITEM_TYPE_T3_TANK,CHEST_ITEM_TYPE_T2_SHARD,CHEST_ITEM_TYPE_T3_SHARD,CHEST_ITEM_TYPE_T2_PART</v>
      </c>
      <c r="W159" s="13" t="str">
        <f t="shared" si="60"/>
        <v/>
      </c>
      <c r="X159" s="3" t="str">
        <f t="shared" si="61"/>
        <v/>
      </c>
      <c r="Y159" s="3" t="str">
        <f t="shared" si="66"/>
        <v>9.6%,9.1%,11.3%,32.4%,37.7%</v>
      </c>
    </row>
    <row r="160" spans="2:25" x14ac:dyDescent="0.3">
      <c r="N160" s="3" t="str">
        <f ca="1">"["&amp;N159&amp;"]"</f>
        <v>[11221,12221,13221,11311,12311,13311,11321,12321,13321,51221,52221,53221,51311,52311,53311,51321,52321,53321,92001,92003,92005,92101,92103,92105,92201,92203,92205,92002,92004,92006,92102,92104,92106,92202,92204,92206]</v>
      </c>
      <c r="O160" s="3" t="str">
        <f>"["&amp;O159&amp;"]"</f>
        <v>[171,171,171,108,108,108,54,54,54,202,202,202,309,309,309,270,270,270,113,113,113,113,113,113,113,113,113,113,112,112,112,112,112,112,112,112]</v>
      </c>
      <c r="P160" s="3" t="str">
        <f>"["&amp;P159&amp;"]"</f>
        <v>[(1,1),(1,1),(1,1),(1,1),(1,1),(1,1),(1,1),(1,1),(1,1),(7,10),(7,10),(7,10),(3,4),(3,4),(3,4),(2,4),(2,4),(2,4),(3,4),(3,4),(3,4),(3,4),(3,4),(3,4),(3,4),(3,4),(3,4),(3,4),(3,4),(3,4),(3,4),(3,4),(3,4),(3,4),(3,4),(3,4)]</v>
      </c>
      <c r="V160" s="3" t="str">
        <f>"["&amp;V159&amp;"]"</f>
        <v>[CHEST_ITEM_TYPE_T2_TANK,CHEST_ITEM_TYPE_T3_TANK,CHEST_ITEM_TYPE_T2_SHARD,CHEST_ITEM_TYPE_T3_SHARD,CHEST_ITEM_TYPE_T2_PART]</v>
      </c>
      <c r="Y160" s="3" t="str">
        <f>"["&amp;Y159&amp;"]"</f>
        <v>[9.6%,9.1%,11.3%,32.4%,37.7%]</v>
      </c>
    </row>
    <row r="162" spans="2:25" x14ac:dyDescent="0.3">
      <c r="B162" s="2" t="str">
        <f>数据源!CE194</f>
        <v>联赛等级</v>
      </c>
      <c r="C162" s="2" t="str">
        <f>数据源!CF194</f>
        <v>道具名称</v>
      </c>
      <c r="D162" s="2" t="str">
        <f>数据源!CG194</f>
        <v>对应大类</v>
      </c>
      <c r="E162" s="2" t="str">
        <f>数据源!CH194</f>
        <v>道具价值</v>
      </c>
      <c r="F162" s="2" t="str">
        <f>数据源!CI194</f>
        <v>抽取个数</v>
      </c>
      <c r="G162" s="2" t="str">
        <f>数据源!CJ194</f>
        <v>价值比例</v>
      </c>
      <c r="H162" s="2" t="str">
        <f>数据源!CK194</f>
        <v>产出概率</v>
      </c>
      <c r="I162" s="2" t="str">
        <f>数据源!CL194</f>
        <v>权重值</v>
      </c>
      <c r="J162" s="7" t="s">
        <v>234</v>
      </c>
      <c r="K162" s="7" t="s">
        <v>235</v>
      </c>
      <c r="L162" s="3" t="s">
        <v>222</v>
      </c>
      <c r="M162" s="3" t="s">
        <v>152</v>
      </c>
      <c r="N162" s="3" t="s">
        <v>224</v>
      </c>
      <c r="O162" s="3" t="s">
        <v>225</v>
      </c>
      <c r="P162" s="3" t="s">
        <v>226</v>
      </c>
      <c r="Q162" s="8" t="s">
        <v>244</v>
      </c>
      <c r="R162" s="8" t="s">
        <v>245</v>
      </c>
      <c r="S162" s="8" t="s">
        <v>246</v>
      </c>
    </row>
    <row r="163" spans="2:25" x14ac:dyDescent="0.3">
      <c r="B163" s="2">
        <f>数据源!CE195</f>
        <v>6</v>
      </c>
      <c r="C163" s="2" t="str">
        <f>数据源!CF195</f>
        <v>35(t)</v>
      </c>
      <c r="D163" s="2" t="str">
        <f>数据源!CG195</f>
        <v>坦克</v>
      </c>
      <c r="E163" s="2">
        <f>数据源!CH195</f>
        <v>940</v>
      </c>
      <c r="F163" s="2">
        <f>数据源!CI195</f>
        <v>1</v>
      </c>
      <c r="G163" s="2">
        <f>数据源!CJ195</f>
        <v>6.6599999999999993E-2</v>
      </c>
      <c r="H163" s="2">
        <f>数据源!CK195</f>
        <v>1.7240425531914894E-2</v>
      </c>
      <c r="I163" s="2">
        <f>数据源!CL195</f>
        <v>172</v>
      </c>
      <c r="J163" s="3">
        <f t="shared" ref="J163:J201" si="69">ROUNDUP(IF(F163&gt;1,F163-ROUNDDOWN(SQRT(F163),0),F163),0)</f>
        <v>1</v>
      </c>
      <c r="K163" s="3">
        <f t="shared" ref="K163:K201" si="70">F163*2-J163</f>
        <v>1</v>
      </c>
      <c r="L163" s="3" t="str">
        <f>RIGHT(D163,2)</f>
        <v>坦克</v>
      </c>
      <c r="M163" s="3">
        <f ca="1">IF(OR(L163="坦克",L163="碎片"),VLOOKUP(C163,INDIRECT("坦克ID"),MATCH(L163&amp;"ID",INDIRECT("坦克标头"),0),FALSE),VLOOKUP(C163,INDIRECT(L163&amp;"ID"),2,FALSE))</f>
        <v>11311</v>
      </c>
      <c r="N163" s="3">
        <f ca="1">M163</f>
        <v>11311</v>
      </c>
      <c r="O163" s="3">
        <f>I163</f>
        <v>172</v>
      </c>
      <c r="P163" s="1" t="str">
        <f>"("&amp;J163&amp;","&amp;K163&amp;")"</f>
        <v>(1,1)</v>
      </c>
      <c r="Q163" s="3" t="str">
        <f>IF(D163="坦克碎片",VLOOKUP(C163,道具信息!$N$2:$O$291,2,FALSE)&amp;"碎片",VLOOKUP(C163,道具信息!$N$2:$O$291,2,FALSE))</f>
        <v>T3坦克</v>
      </c>
      <c r="R163" s="3">
        <f t="shared" ref="R163:R201" si="71">SUMIFS(I$3:I$445,Q$3:Q$445,Q163,B$3:B$445,B163)</f>
        <v>774</v>
      </c>
      <c r="S163" s="11">
        <f t="shared" ref="S163:S201" si="72">ROUND(R163/SUMIF(B$3:B$445,B163,I$3:I$445),3)</f>
        <v>0.14299999999999999</v>
      </c>
      <c r="T163" s="3" t="str">
        <f>VLOOKUP(Q163,道具信息!$Q$3:$S$20,2,FALSE)</f>
        <v>CHEST_ITEM_TYPE_T3_TANK</v>
      </c>
      <c r="U163" s="3" t="str">
        <f>T163</f>
        <v>CHEST_ITEM_TYPE_T3_TANK</v>
      </c>
      <c r="V163" s="3" t="str">
        <f>U163</f>
        <v>CHEST_ITEM_TYPE_T3_TANK</v>
      </c>
      <c r="W163" s="13">
        <f>IF(U163&lt;&gt;"",ROUND(S163*100%,3),"")</f>
        <v>0.14299999999999999</v>
      </c>
      <c r="X163" s="3" t="str">
        <f>TEXT(W163,"0.0%")</f>
        <v>14.3%</v>
      </c>
      <c r="Y163" s="3" t="str">
        <f>X163</f>
        <v>14.3%</v>
      </c>
    </row>
    <row r="164" spans="2:25" x14ac:dyDescent="0.3">
      <c r="B164" s="2">
        <f>数据源!CE196</f>
        <v>6</v>
      </c>
      <c r="C164" s="2" t="str">
        <f>数据源!CF196</f>
        <v>玛蒂尔达</v>
      </c>
      <c r="D164" s="2" t="str">
        <f>数据源!CG196</f>
        <v>坦克</v>
      </c>
      <c r="E164" s="2">
        <f>数据源!CH196</f>
        <v>940</v>
      </c>
      <c r="F164" s="2">
        <f>数据源!CI196</f>
        <v>1</v>
      </c>
      <c r="G164" s="2">
        <f>数据源!CJ196</f>
        <v>6.6599999999999993E-2</v>
      </c>
      <c r="H164" s="2">
        <f>数据源!CK196</f>
        <v>1.7240425531914894E-2</v>
      </c>
      <c r="I164" s="2">
        <f>数据源!CL196</f>
        <v>172</v>
      </c>
      <c r="J164" s="3">
        <f t="shared" si="69"/>
        <v>1</v>
      </c>
      <c r="K164" s="3">
        <f t="shared" si="70"/>
        <v>1</v>
      </c>
      <c r="L164" s="3" t="str">
        <f t="shared" ref="L164:L201" si="73">RIGHT(D164,2)</f>
        <v>坦克</v>
      </c>
      <c r="M164" s="3">
        <f t="shared" ref="M164:M201" ca="1" si="74">IF(OR(L164="坦克",L164="碎片"),VLOOKUP(C164,INDIRECT("坦克ID"),MATCH(L164&amp;"ID",INDIRECT("坦克标头"),0),FALSE),VLOOKUP(C164,INDIRECT(L164&amp;"ID"),2,FALSE))</f>
        <v>12311</v>
      </c>
      <c r="N164" s="3" t="str">
        <f ca="1">N163&amp;","&amp;M164</f>
        <v>11311,12311</v>
      </c>
      <c r="O164" s="3" t="str">
        <f>O163&amp;","&amp;I164</f>
        <v>172,172</v>
      </c>
      <c r="P164" s="1" t="str">
        <f>P163&amp;","&amp;"("&amp;J164&amp;","&amp;K164&amp;")"</f>
        <v>(1,1),(1,1)</v>
      </c>
      <c r="Q164" s="3" t="str">
        <f>IF(D164="坦克碎片",VLOOKUP(C164,道具信息!$N$2:$O$291,2,FALSE)&amp;"碎片",VLOOKUP(C164,道具信息!$N$2:$O$291,2,FALSE))</f>
        <v>T3坦克</v>
      </c>
      <c r="R164" s="3">
        <f t="shared" si="71"/>
        <v>774</v>
      </c>
      <c r="S164" s="11">
        <f t="shared" si="72"/>
        <v>0.14299999999999999</v>
      </c>
      <c r="T164" s="3" t="str">
        <f>VLOOKUP(Q164,道具信息!$Q$3:$S$20,2,FALSE)</f>
        <v>CHEST_ITEM_TYPE_T3_TANK</v>
      </c>
      <c r="U164" s="3" t="str">
        <f>IF(COUNTIF(U$163:U163,T164)=0,T164,"")</f>
        <v/>
      </c>
      <c r="V164" s="3" t="str">
        <f>IF(U164&lt;&gt;"",V163&amp;","&amp;U164,V163)</f>
        <v>CHEST_ITEM_TYPE_T3_TANK</v>
      </c>
      <c r="W164" s="13" t="str">
        <f t="shared" ref="W164:W201" si="75">IF(U164&lt;&gt;"",ROUND(S164*100%,3),"")</f>
        <v/>
      </c>
      <c r="X164" s="3" t="str">
        <f t="shared" ref="X164:X201" si="76">TEXT(W164,"0.0%")</f>
        <v/>
      </c>
      <c r="Y164" s="3" t="str">
        <f>IF(X164&lt;&gt;"",Y163&amp;","&amp;X164,Y163)</f>
        <v>14.3%</v>
      </c>
    </row>
    <row r="165" spans="2:25" x14ac:dyDescent="0.3">
      <c r="B165" s="2">
        <f>数据源!CE197</f>
        <v>6</v>
      </c>
      <c r="C165" s="2" t="str">
        <f>数据源!CF197</f>
        <v>黑豹</v>
      </c>
      <c r="D165" s="2" t="str">
        <f>数据源!CG197</f>
        <v>坦克</v>
      </c>
      <c r="E165" s="2">
        <f>数据源!CH197</f>
        <v>940</v>
      </c>
      <c r="F165" s="2">
        <f>数据源!CI197</f>
        <v>1</v>
      </c>
      <c r="G165" s="2">
        <f>数据源!CJ197</f>
        <v>6.6599999999999993E-2</v>
      </c>
      <c r="H165" s="2">
        <f>数据源!CK197</f>
        <v>1.7240425531914894E-2</v>
      </c>
      <c r="I165" s="2">
        <f>数据源!CL197</f>
        <v>172</v>
      </c>
      <c r="J165" s="3">
        <f t="shared" si="69"/>
        <v>1</v>
      </c>
      <c r="K165" s="3">
        <f t="shared" si="70"/>
        <v>1</v>
      </c>
      <c r="L165" s="3" t="str">
        <f t="shared" si="73"/>
        <v>坦克</v>
      </c>
      <c r="M165" s="3">
        <f t="shared" ca="1" si="74"/>
        <v>13311</v>
      </c>
      <c r="N165" s="3" t="str">
        <f t="shared" ref="N165:N201" ca="1" si="77">N164&amp;","&amp;M165</f>
        <v>11311,12311,13311</v>
      </c>
      <c r="O165" s="3" t="str">
        <f t="shared" ref="O165:O201" si="78">O164&amp;","&amp;I165</f>
        <v>172,172,172</v>
      </c>
      <c r="P165" s="1" t="str">
        <f t="shared" ref="P165:P201" si="79">P164&amp;","&amp;"("&amp;J165&amp;","&amp;K165&amp;")"</f>
        <v>(1,1),(1,1),(1,1)</v>
      </c>
      <c r="Q165" s="3" t="str">
        <f>IF(D165="坦克碎片",VLOOKUP(C165,道具信息!$N$2:$O$291,2,FALSE)&amp;"碎片",VLOOKUP(C165,道具信息!$N$2:$O$291,2,FALSE))</f>
        <v>T3坦克</v>
      </c>
      <c r="R165" s="3">
        <f t="shared" si="71"/>
        <v>774</v>
      </c>
      <c r="S165" s="11">
        <f t="shared" si="72"/>
        <v>0.14299999999999999</v>
      </c>
      <c r="T165" s="3" t="str">
        <f>VLOOKUP(Q165,道具信息!$Q$3:$S$20,2,FALSE)</f>
        <v>CHEST_ITEM_TYPE_T3_TANK</v>
      </c>
      <c r="U165" s="3" t="str">
        <f>IF(COUNTIF(U$163:U164,T165)=0,T165,"")</f>
        <v/>
      </c>
      <c r="V165" s="3" t="str">
        <f t="shared" ref="V165:V201" si="80">IF(U165&lt;&gt;"",V164&amp;","&amp;U165,V164)</f>
        <v>CHEST_ITEM_TYPE_T3_TANK</v>
      </c>
      <c r="W165" s="13" t="str">
        <f t="shared" si="75"/>
        <v/>
      </c>
      <c r="X165" s="3" t="str">
        <f t="shared" si="76"/>
        <v/>
      </c>
      <c r="Y165" s="3" t="str">
        <f t="shared" ref="Y165:Y201" si="81">IF(X165&lt;&gt;"",Y164&amp;","&amp;X165,Y164)</f>
        <v>14.3%</v>
      </c>
    </row>
    <row r="166" spans="2:25" x14ac:dyDescent="0.3">
      <c r="B166" s="2">
        <f>数据源!CE198</f>
        <v>6</v>
      </c>
      <c r="C166" s="2" t="str">
        <f>数据源!CF198</f>
        <v>十字军</v>
      </c>
      <c r="D166" s="2" t="str">
        <f>数据源!CG198</f>
        <v>坦克</v>
      </c>
      <c r="E166" s="2">
        <f>数据源!CH198</f>
        <v>1879.9999999999998</v>
      </c>
      <c r="F166" s="2">
        <f>数据源!CI198</f>
        <v>1</v>
      </c>
      <c r="G166" s="2">
        <f>数据源!CJ198</f>
        <v>6.6599999999999993E-2</v>
      </c>
      <c r="H166" s="2">
        <f>数据源!CK198</f>
        <v>8.6202127659574471E-3</v>
      </c>
      <c r="I166" s="2">
        <f>数据源!CL198</f>
        <v>86</v>
      </c>
      <c r="J166" s="3">
        <f t="shared" si="69"/>
        <v>1</v>
      </c>
      <c r="K166" s="3">
        <f t="shared" si="70"/>
        <v>1</v>
      </c>
      <c r="L166" s="3" t="str">
        <f t="shared" si="73"/>
        <v>坦克</v>
      </c>
      <c r="M166" s="3">
        <f t="shared" ca="1" si="74"/>
        <v>11321</v>
      </c>
      <c r="N166" s="3" t="str">
        <f t="shared" ca="1" si="77"/>
        <v>11311,12311,13311,11321</v>
      </c>
      <c r="O166" s="3" t="str">
        <f t="shared" si="78"/>
        <v>172,172,172,86</v>
      </c>
      <c r="P166" s="1" t="str">
        <f t="shared" si="79"/>
        <v>(1,1),(1,1),(1,1),(1,1)</v>
      </c>
      <c r="Q166" s="3" t="str">
        <f>IF(D166="坦克碎片",VLOOKUP(C166,道具信息!$N$2:$O$291,2,FALSE)&amp;"碎片",VLOOKUP(C166,道具信息!$N$2:$O$291,2,FALSE))</f>
        <v>T3坦克</v>
      </c>
      <c r="R166" s="3">
        <f t="shared" si="71"/>
        <v>774</v>
      </c>
      <c r="S166" s="11">
        <f t="shared" si="72"/>
        <v>0.14299999999999999</v>
      </c>
      <c r="T166" s="3" t="str">
        <f>VLOOKUP(Q166,道具信息!$Q$3:$S$20,2,FALSE)</f>
        <v>CHEST_ITEM_TYPE_T3_TANK</v>
      </c>
      <c r="U166" s="3" t="str">
        <f>IF(COUNTIF(U$163:U165,T166)=0,T166,"")</f>
        <v/>
      </c>
      <c r="V166" s="3" t="str">
        <f t="shared" si="80"/>
        <v>CHEST_ITEM_TYPE_T3_TANK</v>
      </c>
      <c r="W166" s="13" t="str">
        <f t="shared" si="75"/>
        <v/>
      </c>
      <c r="X166" s="3" t="str">
        <f t="shared" si="76"/>
        <v/>
      </c>
      <c r="Y166" s="3" t="str">
        <f t="shared" si="81"/>
        <v>14.3%</v>
      </c>
    </row>
    <row r="167" spans="2:25" x14ac:dyDescent="0.3">
      <c r="B167" s="2">
        <f>数据源!CE199</f>
        <v>6</v>
      </c>
      <c r="C167" s="2" t="str">
        <f>数据源!CF199</f>
        <v>谢尔曼</v>
      </c>
      <c r="D167" s="2" t="str">
        <f>数据源!CG199</f>
        <v>坦克</v>
      </c>
      <c r="E167" s="2">
        <f>数据源!CH199</f>
        <v>1879.9999999999998</v>
      </c>
      <c r="F167" s="2">
        <f>数据源!CI199</f>
        <v>1</v>
      </c>
      <c r="G167" s="2">
        <f>数据源!CJ199</f>
        <v>6.6599999999999993E-2</v>
      </c>
      <c r="H167" s="2">
        <f>数据源!CK199</f>
        <v>8.6202127659574471E-3</v>
      </c>
      <c r="I167" s="2">
        <f>数据源!CL199</f>
        <v>86</v>
      </c>
      <c r="J167" s="3">
        <f t="shared" si="69"/>
        <v>1</v>
      </c>
      <c r="K167" s="3">
        <f t="shared" si="70"/>
        <v>1</v>
      </c>
      <c r="L167" s="3" t="str">
        <f t="shared" si="73"/>
        <v>坦克</v>
      </c>
      <c r="M167" s="3">
        <f t="shared" ca="1" si="74"/>
        <v>12321</v>
      </c>
      <c r="N167" s="3" t="str">
        <f t="shared" ca="1" si="77"/>
        <v>11311,12311,13311,11321,12321</v>
      </c>
      <c r="O167" s="3" t="str">
        <f t="shared" si="78"/>
        <v>172,172,172,86,86</v>
      </c>
      <c r="P167" s="1" t="str">
        <f t="shared" si="79"/>
        <v>(1,1),(1,1),(1,1),(1,1),(1,1)</v>
      </c>
      <c r="Q167" s="3" t="str">
        <f>IF(D167="坦克碎片",VLOOKUP(C167,道具信息!$N$2:$O$291,2,FALSE)&amp;"碎片",VLOOKUP(C167,道具信息!$N$2:$O$291,2,FALSE))</f>
        <v>T3坦克</v>
      </c>
      <c r="R167" s="3">
        <f t="shared" si="71"/>
        <v>774</v>
      </c>
      <c r="S167" s="11">
        <f t="shared" si="72"/>
        <v>0.14299999999999999</v>
      </c>
      <c r="T167" s="3" t="str">
        <f>VLOOKUP(Q167,道具信息!$Q$3:$S$20,2,FALSE)</f>
        <v>CHEST_ITEM_TYPE_T3_TANK</v>
      </c>
      <c r="U167" s="3" t="str">
        <f>IF(COUNTIF(U$163:U166,T167)=0,T167,"")</f>
        <v/>
      </c>
      <c r="V167" s="3" t="str">
        <f t="shared" si="80"/>
        <v>CHEST_ITEM_TYPE_T3_TANK</v>
      </c>
      <c r="W167" s="13" t="str">
        <f t="shared" si="75"/>
        <v/>
      </c>
      <c r="X167" s="3" t="str">
        <f t="shared" si="76"/>
        <v/>
      </c>
      <c r="Y167" s="3" t="str">
        <f t="shared" si="81"/>
        <v>14.3%</v>
      </c>
    </row>
    <row r="168" spans="2:25" x14ac:dyDescent="0.3">
      <c r="B168" s="2">
        <f>数据源!CE200</f>
        <v>6</v>
      </c>
      <c r="C168" s="2" t="str">
        <f>数据源!CF200</f>
        <v>虎式</v>
      </c>
      <c r="D168" s="2" t="str">
        <f>数据源!CG200</f>
        <v>坦克</v>
      </c>
      <c r="E168" s="2">
        <f>数据源!CH200</f>
        <v>1879.9999999999998</v>
      </c>
      <c r="F168" s="2">
        <f>数据源!CI200</f>
        <v>1</v>
      </c>
      <c r="G168" s="2">
        <f>数据源!CJ200</f>
        <v>6.6599999999999993E-2</v>
      </c>
      <c r="H168" s="2">
        <f>数据源!CK200</f>
        <v>8.6202127659574471E-3</v>
      </c>
      <c r="I168" s="2">
        <f>数据源!CL200</f>
        <v>86</v>
      </c>
      <c r="J168" s="3">
        <f t="shared" si="69"/>
        <v>1</v>
      </c>
      <c r="K168" s="3">
        <f t="shared" si="70"/>
        <v>1</v>
      </c>
      <c r="L168" s="3" t="str">
        <f t="shared" si="73"/>
        <v>坦克</v>
      </c>
      <c r="M168" s="3">
        <f t="shared" ca="1" si="74"/>
        <v>13321</v>
      </c>
      <c r="N168" s="3" t="str">
        <f t="shared" ca="1" si="77"/>
        <v>11311,12311,13311,11321,12321,13321</v>
      </c>
      <c r="O168" s="3" t="str">
        <f t="shared" si="78"/>
        <v>172,172,172,86,86,86</v>
      </c>
      <c r="P168" s="1" t="str">
        <f t="shared" si="79"/>
        <v>(1,1),(1,1),(1,1),(1,1),(1,1),(1,1)</v>
      </c>
      <c r="Q168" s="3" t="str">
        <f>IF(D168="坦克碎片",VLOOKUP(C168,道具信息!$N$2:$O$291,2,FALSE)&amp;"碎片",VLOOKUP(C168,道具信息!$N$2:$O$291,2,FALSE))</f>
        <v>T3坦克</v>
      </c>
      <c r="R168" s="3">
        <f t="shared" si="71"/>
        <v>774</v>
      </c>
      <c r="S168" s="11">
        <f t="shared" si="72"/>
        <v>0.14299999999999999</v>
      </c>
      <c r="T168" s="3" t="str">
        <f>VLOOKUP(Q168,道具信息!$Q$3:$S$20,2,FALSE)</f>
        <v>CHEST_ITEM_TYPE_T3_TANK</v>
      </c>
      <c r="U168" s="3" t="str">
        <f>IF(COUNTIF(U$163:U167,T168)=0,T168,"")</f>
        <v/>
      </c>
      <c r="V168" s="3" t="str">
        <f t="shared" si="80"/>
        <v>CHEST_ITEM_TYPE_T3_TANK</v>
      </c>
      <c r="W168" s="13" t="str">
        <f t="shared" si="75"/>
        <v/>
      </c>
      <c r="X168" s="3" t="str">
        <f t="shared" si="76"/>
        <v/>
      </c>
      <c r="Y168" s="3" t="str">
        <f t="shared" si="81"/>
        <v>14.3%</v>
      </c>
    </row>
    <row r="169" spans="2:25" x14ac:dyDescent="0.3">
      <c r="B169" s="2">
        <f>数据源!CE201</f>
        <v>6</v>
      </c>
      <c r="C169" s="2" t="str">
        <f>数据源!CF201</f>
        <v>35(t)</v>
      </c>
      <c r="D169" s="2" t="str">
        <f>数据源!CG201</f>
        <v>坦克碎片</v>
      </c>
      <c r="E169" s="2">
        <f>数据源!CH201</f>
        <v>47</v>
      </c>
      <c r="F169" s="2">
        <f>数据源!CI201</f>
        <v>4</v>
      </c>
      <c r="G169" s="2">
        <f>数据源!CJ201</f>
        <v>3.3299999999999996E-2</v>
      </c>
      <c r="H169" s="2">
        <f>数据源!CK201</f>
        <v>4.3101063829787234E-2</v>
      </c>
      <c r="I169" s="2">
        <f>数据源!CL201</f>
        <v>431</v>
      </c>
      <c r="J169" s="3">
        <f t="shared" si="69"/>
        <v>2</v>
      </c>
      <c r="K169" s="3">
        <f t="shared" si="70"/>
        <v>6</v>
      </c>
      <c r="L169" s="3" t="str">
        <f t="shared" si="73"/>
        <v>碎片</v>
      </c>
      <c r="M169" s="3">
        <f t="shared" ca="1" si="74"/>
        <v>51311</v>
      </c>
      <c r="N169" s="3" t="str">
        <f t="shared" ca="1" si="77"/>
        <v>11311,12311,13311,11321,12321,13321,51311</v>
      </c>
      <c r="O169" s="3" t="str">
        <f t="shared" si="78"/>
        <v>172,172,172,86,86,86,431</v>
      </c>
      <c r="P169" s="1" t="str">
        <f t="shared" si="79"/>
        <v>(1,1),(1,1),(1,1),(1,1),(1,1),(1,1),(2,6)</v>
      </c>
      <c r="Q169" s="3" t="str">
        <f>IF(D169="坦克碎片",VLOOKUP(C169,道具信息!$N$2:$O$291,2,FALSE)&amp;"碎片",VLOOKUP(C169,道具信息!$N$2:$O$291,2,FALSE))</f>
        <v>T3坦克碎片</v>
      </c>
      <c r="R169" s="3">
        <f t="shared" si="71"/>
        <v>2400</v>
      </c>
      <c r="S169" s="11">
        <f t="shared" si="72"/>
        <v>0.44400000000000001</v>
      </c>
      <c r="T169" s="3" t="str">
        <f>VLOOKUP(Q169,道具信息!$Q$3:$S$20,2,FALSE)</f>
        <v>CHEST_ITEM_TYPE_T3_SHARD</v>
      </c>
      <c r="U169" s="3" t="str">
        <f>IF(COUNTIF(U$163:U168,T169)=0,T169,"")</f>
        <v>CHEST_ITEM_TYPE_T3_SHARD</v>
      </c>
      <c r="V169" s="3" t="str">
        <f t="shared" si="80"/>
        <v>CHEST_ITEM_TYPE_T3_TANK,CHEST_ITEM_TYPE_T3_SHARD</v>
      </c>
      <c r="W169" s="13">
        <f t="shared" si="75"/>
        <v>0.44400000000000001</v>
      </c>
      <c r="X169" s="3" t="str">
        <f t="shared" si="76"/>
        <v>44.4%</v>
      </c>
      <c r="Y169" s="3" t="str">
        <f t="shared" si="81"/>
        <v>14.3%,44.4%</v>
      </c>
    </row>
    <row r="170" spans="2:25" x14ac:dyDescent="0.3">
      <c r="B170" s="2">
        <f>数据源!CE202</f>
        <v>6</v>
      </c>
      <c r="C170" s="2" t="str">
        <f>数据源!CF202</f>
        <v>玛蒂尔达</v>
      </c>
      <c r="D170" s="2" t="str">
        <f>数据源!CG202</f>
        <v>坦克碎片</v>
      </c>
      <c r="E170" s="2">
        <f>数据源!CH202</f>
        <v>47</v>
      </c>
      <c r="F170" s="2">
        <f>数据源!CI202</f>
        <v>4</v>
      </c>
      <c r="G170" s="2">
        <f>数据源!CJ202</f>
        <v>3.3299999999999996E-2</v>
      </c>
      <c r="H170" s="2">
        <f>数据源!CK202</f>
        <v>4.3101063829787234E-2</v>
      </c>
      <c r="I170" s="2">
        <f>数据源!CL202</f>
        <v>431</v>
      </c>
      <c r="J170" s="3">
        <f t="shared" si="69"/>
        <v>2</v>
      </c>
      <c r="K170" s="3">
        <f t="shared" si="70"/>
        <v>6</v>
      </c>
      <c r="L170" s="3" t="str">
        <f t="shared" si="73"/>
        <v>碎片</v>
      </c>
      <c r="M170" s="3">
        <f t="shared" ca="1" si="74"/>
        <v>52311</v>
      </c>
      <c r="N170" s="3" t="str">
        <f t="shared" ca="1" si="77"/>
        <v>11311,12311,13311,11321,12321,13321,51311,52311</v>
      </c>
      <c r="O170" s="3" t="str">
        <f t="shared" si="78"/>
        <v>172,172,172,86,86,86,431,431</v>
      </c>
      <c r="P170" s="1" t="str">
        <f t="shared" si="79"/>
        <v>(1,1),(1,1),(1,1),(1,1),(1,1),(1,1),(2,6),(2,6)</v>
      </c>
      <c r="Q170" s="3" t="str">
        <f>IF(D170="坦克碎片",VLOOKUP(C170,道具信息!$N$2:$O$291,2,FALSE)&amp;"碎片",VLOOKUP(C170,道具信息!$N$2:$O$291,2,FALSE))</f>
        <v>T3坦克碎片</v>
      </c>
      <c r="R170" s="3">
        <f t="shared" si="71"/>
        <v>2400</v>
      </c>
      <c r="S170" s="11">
        <f t="shared" si="72"/>
        <v>0.44400000000000001</v>
      </c>
      <c r="T170" s="3" t="str">
        <f>VLOOKUP(Q170,道具信息!$Q$3:$S$20,2,FALSE)</f>
        <v>CHEST_ITEM_TYPE_T3_SHARD</v>
      </c>
      <c r="U170" s="3" t="str">
        <f>IF(COUNTIF(U$163:U169,T170)=0,T170,"")</f>
        <v/>
      </c>
      <c r="V170" s="3" t="str">
        <f t="shared" si="80"/>
        <v>CHEST_ITEM_TYPE_T3_TANK,CHEST_ITEM_TYPE_T3_SHARD</v>
      </c>
      <c r="W170" s="13" t="str">
        <f t="shared" si="75"/>
        <v/>
      </c>
      <c r="X170" s="3" t="str">
        <f t="shared" si="76"/>
        <v/>
      </c>
      <c r="Y170" s="3" t="str">
        <f t="shared" si="81"/>
        <v>14.3%,44.4%</v>
      </c>
    </row>
    <row r="171" spans="2:25" x14ac:dyDescent="0.3">
      <c r="B171" s="2">
        <f>数据源!CE203</f>
        <v>6</v>
      </c>
      <c r="C171" s="2" t="str">
        <f>数据源!CF203</f>
        <v>黑豹</v>
      </c>
      <c r="D171" s="2" t="str">
        <f>数据源!CG203</f>
        <v>坦克碎片</v>
      </c>
      <c r="E171" s="2">
        <f>数据源!CH203</f>
        <v>47</v>
      </c>
      <c r="F171" s="2">
        <f>数据源!CI203</f>
        <v>4</v>
      </c>
      <c r="G171" s="2">
        <f>数据源!CJ203</f>
        <v>3.3299999999999996E-2</v>
      </c>
      <c r="H171" s="2">
        <f>数据源!CK203</f>
        <v>4.3101063829787234E-2</v>
      </c>
      <c r="I171" s="2">
        <f>数据源!CL203</f>
        <v>431</v>
      </c>
      <c r="J171" s="3">
        <f t="shared" si="69"/>
        <v>2</v>
      </c>
      <c r="K171" s="3">
        <f t="shared" si="70"/>
        <v>6</v>
      </c>
      <c r="L171" s="3" t="str">
        <f t="shared" si="73"/>
        <v>碎片</v>
      </c>
      <c r="M171" s="3">
        <f t="shared" ca="1" si="74"/>
        <v>53311</v>
      </c>
      <c r="N171" s="3" t="str">
        <f t="shared" ca="1" si="77"/>
        <v>11311,12311,13311,11321,12321,13321,51311,52311,53311</v>
      </c>
      <c r="O171" s="3" t="str">
        <f t="shared" si="78"/>
        <v>172,172,172,86,86,86,431,431,431</v>
      </c>
      <c r="P171" s="1" t="str">
        <f t="shared" si="79"/>
        <v>(1,1),(1,1),(1,1),(1,1),(1,1),(1,1),(2,6),(2,6),(2,6)</v>
      </c>
      <c r="Q171" s="3" t="str">
        <f>IF(D171="坦克碎片",VLOOKUP(C171,道具信息!$N$2:$O$291,2,FALSE)&amp;"碎片",VLOOKUP(C171,道具信息!$N$2:$O$291,2,FALSE))</f>
        <v>T3坦克碎片</v>
      </c>
      <c r="R171" s="3">
        <f t="shared" si="71"/>
        <v>2400</v>
      </c>
      <c r="S171" s="11">
        <f t="shared" si="72"/>
        <v>0.44400000000000001</v>
      </c>
      <c r="T171" s="3" t="str">
        <f>VLOOKUP(Q171,道具信息!$Q$3:$S$20,2,FALSE)</f>
        <v>CHEST_ITEM_TYPE_T3_SHARD</v>
      </c>
      <c r="U171" s="3" t="str">
        <f>IF(COUNTIF(U$163:U170,T171)=0,T171,"")</f>
        <v/>
      </c>
      <c r="V171" s="3" t="str">
        <f t="shared" si="80"/>
        <v>CHEST_ITEM_TYPE_T3_TANK,CHEST_ITEM_TYPE_T3_SHARD</v>
      </c>
      <c r="W171" s="13" t="str">
        <f t="shared" si="75"/>
        <v/>
      </c>
      <c r="X171" s="3" t="str">
        <f t="shared" si="76"/>
        <v/>
      </c>
      <c r="Y171" s="3" t="str">
        <f t="shared" si="81"/>
        <v>14.3%,44.4%</v>
      </c>
    </row>
    <row r="172" spans="2:25" x14ac:dyDescent="0.3">
      <c r="B172" s="2">
        <f>数据源!CE204</f>
        <v>6</v>
      </c>
      <c r="C172" s="2" t="str">
        <f>数据源!CF204</f>
        <v>十字军</v>
      </c>
      <c r="D172" s="2" t="str">
        <f>数据源!CG204</f>
        <v>坦克碎片</v>
      </c>
      <c r="E172" s="2">
        <f>数据源!CH204</f>
        <v>62.666666666666657</v>
      </c>
      <c r="F172" s="2">
        <f>数据源!CI204</f>
        <v>3.5</v>
      </c>
      <c r="G172" s="2">
        <f>数据源!CJ204</f>
        <v>3.3299999999999996E-2</v>
      </c>
      <c r="H172" s="2">
        <f>数据源!CK204</f>
        <v>3.6943768996960495E-2</v>
      </c>
      <c r="I172" s="2">
        <f>数据源!CL204</f>
        <v>369</v>
      </c>
      <c r="J172" s="3">
        <f t="shared" si="69"/>
        <v>3</v>
      </c>
      <c r="K172" s="3">
        <f t="shared" si="70"/>
        <v>4</v>
      </c>
      <c r="L172" s="3" t="str">
        <f t="shared" si="73"/>
        <v>碎片</v>
      </c>
      <c r="M172" s="3">
        <f t="shared" ca="1" si="74"/>
        <v>51321</v>
      </c>
      <c r="N172" s="3" t="str">
        <f t="shared" ca="1" si="77"/>
        <v>11311,12311,13311,11321,12321,13321,51311,52311,53311,51321</v>
      </c>
      <c r="O172" s="3" t="str">
        <f t="shared" si="78"/>
        <v>172,172,172,86,86,86,431,431,431,369</v>
      </c>
      <c r="P172" s="1" t="str">
        <f t="shared" si="79"/>
        <v>(1,1),(1,1),(1,1),(1,1),(1,1),(1,1),(2,6),(2,6),(2,6),(3,4)</v>
      </c>
      <c r="Q172" s="3" t="str">
        <f>IF(D172="坦克碎片",VLOOKUP(C172,道具信息!$N$2:$O$291,2,FALSE)&amp;"碎片",VLOOKUP(C172,道具信息!$N$2:$O$291,2,FALSE))</f>
        <v>T3坦克碎片</v>
      </c>
      <c r="R172" s="3">
        <f t="shared" si="71"/>
        <v>2400</v>
      </c>
      <c r="S172" s="11">
        <f t="shared" si="72"/>
        <v>0.44400000000000001</v>
      </c>
      <c r="T172" s="3" t="str">
        <f>VLOOKUP(Q172,道具信息!$Q$3:$S$20,2,FALSE)</f>
        <v>CHEST_ITEM_TYPE_T3_SHARD</v>
      </c>
      <c r="U172" s="3" t="str">
        <f>IF(COUNTIF(U$163:U171,T172)=0,T172,"")</f>
        <v/>
      </c>
      <c r="V172" s="3" t="str">
        <f t="shared" si="80"/>
        <v>CHEST_ITEM_TYPE_T3_TANK,CHEST_ITEM_TYPE_T3_SHARD</v>
      </c>
      <c r="W172" s="13" t="str">
        <f t="shared" si="75"/>
        <v/>
      </c>
      <c r="X172" s="3" t="str">
        <f t="shared" si="76"/>
        <v/>
      </c>
      <c r="Y172" s="3" t="str">
        <f t="shared" si="81"/>
        <v>14.3%,44.4%</v>
      </c>
    </row>
    <row r="173" spans="2:25" x14ac:dyDescent="0.3">
      <c r="B173" s="2">
        <f>数据源!CE205</f>
        <v>6</v>
      </c>
      <c r="C173" s="2" t="str">
        <f>数据源!CF205</f>
        <v>谢尔曼</v>
      </c>
      <c r="D173" s="2" t="str">
        <f>数据源!CG205</f>
        <v>坦克碎片</v>
      </c>
      <c r="E173" s="2">
        <f>数据源!CH205</f>
        <v>62.666666666666657</v>
      </c>
      <c r="F173" s="2">
        <f>数据源!CI205</f>
        <v>3.5</v>
      </c>
      <c r="G173" s="2">
        <f>数据源!CJ205</f>
        <v>3.3299999999999996E-2</v>
      </c>
      <c r="H173" s="2">
        <f>数据源!CK205</f>
        <v>3.6943768996960495E-2</v>
      </c>
      <c r="I173" s="2">
        <f>数据源!CL205</f>
        <v>369</v>
      </c>
      <c r="J173" s="3">
        <f t="shared" si="69"/>
        <v>3</v>
      </c>
      <c r="K173" s="3">
        <f t="shared" si="70"/>
        <v>4</v>
      </c>
      <c r="L173" s="3" t="str">
        <f t="shared" si="73"/>
        <v>碎片</v>
      </c>
      <c r="M173" s="3">
        <f t="shared" ca="1" si="74"/>
        <v>52321</v>
      </c>
      <c r="N173" s="3" t="str">
        <f t="shared" ca="1" si="77"/>
        <v>11311,12311,13311,11321,12321,13321,51311,52311,53311,51321,52321</v>
      </c>
      <c r="O173" s="3" t="str">
        <f t="shared" si="78"/>
        <v>172,172,172,86,86,86,431,431,431,369,369</v>
      </c>
      <c r="P173" s="1" t="str">
        <f t="shared" si="79"/>
        <v>(1,1),(1,1),(1,1),(1,1),(1,1),(1,1),(2,6),(2,6),(2,6),(3,4),(3,4)</v>
      </c>
      <c r="Q173" s="3" t="str">
        <f>IF(D173="坦克碎片",VLOOKUP(C173,道具信息!$N$2:$O$291,2,FALSE)&amp;"碎片",VLOOKUP(C173,道具信息!$N$2:$O$291,2,FALSE))</f>
        <v>T3坦克碎片</v>
      </c>
      <c r="R173" s="3">
        <f t="shared" si="71"/>
        <v>2400</v>
      </c>
      <c r="S173" s="11">
        <f t="shared" si="72"/>
        <v>0.44400000000000001</v>
      </c>
      <c r="T173" s="3" t="str">
        <f>VLOOKUP(Q173,道具信息!$Q$3:$S$20,2,FALSE)</f>
        <v>CHEST_ITEM_TYPE_T3_SHARD</v>
      </c>
      <c r="U173" s="3" t="str">
        <f>IF(COUNTIF(U$163:U172,T173)=0,T173,"")</f>
        <v/>
      </c>
      <c r="V173" s="3" t="str">
        <f t="shared" si="80"/>
        <v>CHEST_ITEM_TYPE_T3_TANK,CHEST_ITEM_TYPE_T3_SHARD</v>
      </c>
      <c r="W173" s="13" t="str">
        <f t="shared" si="75"/>
        <v/>
      </c>
      <c r="X173" s="3" t="str">
        <f t="shared" si="76"/>
        <v/>
      </c>
      <c r="Y173" s="3" t="str">
        <f t="shared" si="81"/>
        <v>14.3%,44.4%</v>
      </c>
    </row>
    <row r="174" spans="2:25" x14ac:dyDescent="0.3">
      <c r="B174" s="2">
        <f>数据源!CE206</f>
        <v>6</v>
      </c>
      <c r="C174" s="2" t="str">
        <f>数据源!CF206</f>
        <v>虎式</v>
      </c>
      <c r="D174" s="2" t="str">
        <f>数据源!CG206</f>
        <v>坦克碎片</v>
      </c>
      <c r="E174" s="2">
        <f>数据源!CH206</f>
        <v>62.666666666666657</v>
      </c>
      <c r="F174" s="2">
        <f>数据源!CI206</f>
        <v>3.5</v>
      </c>
      <c r="G174" s="2">
        <f>数据源!CJ206</f>
        <v>3.3299999999999996E-2</v>
      </c>
      <c r="H174" s="2">
        <f>数据源!CK206</f>
        <v>3.6943768996960495E-2</v>
      </c>
      <c r="I174" s="2">
        <f>数据源!CL206</f>
        <v>369</v>
      </c>
      <c r="J174" s="3">
        <f t="shared" si="69"/>
        <v>3</v>
      </c>
      <c r="K174" s="3">
        <f t="shared" si="70"/>
        <v>4</v>
      </c>
      <c r="L174" s="3" t="str">
        <f t="shared" si="73"/>
        <v>碎片</v>
      </c>
      <c r="M174" s="3">
        <f t="shared" ca="1" si="74"/>
        <v>53321</v>
      </c>
      <c r="N174" s="3" t="str">
        <f t="shared" ca="1" si="77"/>
        <v>11311,12311,13311,11321,12321,13321,51311,52311,53311,51321,52321,53321</v>
      </c>
      <c r="O174" s="3" t="str">
        <f t="shared" si="78"/>
        <v>172,172,172,86,86,86,431,431,431,369,369,369</v>
      </c>
      <c r="P174" s="1" t="str">
        <f t="shared" si="79"/>
        <v>(1,1),(1,1),(1,1),(1,1),(1,1),(1,1),(2,6),(2,6),(2,6),(3,4),(3,4),(3,4)</v>
      </c>
      <c r="Q174" s="3" t="str">
        <f>IF(D174="坦克碎片",VLOOKUP(C174,道具信息!$N$2:$O$291,2,FALSE)&amp;"碎片",VLOOKUP(C174,道具信息!$N$2:$O$291,2,FALSE))</f>
        <v>T3坦克碎片</v>
      </c>
      <c r="R174" s="3">
        <f t="shared" si="71"/>
        <v>2400</v>
      </c>
      <c r="S174" s="11">
        <f t="shared" si="72"/>
        <v>0.44400000000000001</v>
      </c>
      <c r="T174" s="3" t="str">
        <f>VLOOKUP(Q174,道具信息!$Q$3:$S$20,2,FALSE)</f>
        <v>CHEST_ITEM_TYPE_T3_SHARD</v>
      </c>
      <c r="U174" s="3" t="str">
        <f>IF(COUNTIF(U$163:U173,T174)=0,T174,"")</f>
        <v/>
      </c>
      <c r="V174" s="3" t="str">
        <f t="shared" si="80"/>
        <v>CHEST_ITEM_TYPE_T3_TANK,CHEST_ITEM_TYPE_T3_SHARD</v>
      </c>
      <c r="W174" s="13" t="str">
        <f t="shared" si="75"/>
        <v/>
      </c>
      <c r="X174" s="3" t="str">
        <f t="shared" si="76"/>
        <v/>
      </c>
      <c r="Y174" s="3" t="str">
        <f t="shared" si="81"/>
        <v>14.3%,44.4%</v>
      </c>
    </row>
    <row r="175" spans="2:25" x14ac:dyDescent="0.3">
      <c r="B175" s="2">
        <f>数据源!CE207</f>
        <v>6</v>
      </c>
      <c r="C175" s="2" t="str">
        <f>数据源!CF207</f>
        <v>T2LP1</v>
      </c>
      <c r="D175" s="2" t="str">
        <f>数据源!CG207</f>
        <v>部件</v>
      </c>
      <c r="E175" s="2">
        <f>数据源!CH207</f>
        <v>102.20000000000002</v>
      </c>
      <c r="F175" s="2">
        <f>数据源!CI207</f>
        <v>4</v>
      </c>
      <c r="G175" s="2">
        <f>数据源!CJ207</f>
        <v>1.6E-2</v>
      </c>
      <c r="H175" s="2">
        <f>数据源!CK207</f>
        <v>9.5238095238095229E-3</v>
      </c>
      <c r="I175" s="2">
        <f>数据源!CL207</f>
        <v>95</v>
      </c>
      <c r="J175" s="3">
        <f t="shared" si="69"/>
        <v>2</v>
      </c>
      <c r="K175" s="3">
        <f t="shared" si="70"/>
        <v>6</v>
      </c>
      <c r="L175" s="3" t="str">
        <f t="shared" si="73"/>
        <v>部件</v>
      </c>
      <c r="M175" s="3">
        <f t="shared" ca="1" si="74"/>
        <v>92001</v>
      </c>
      <c r="N175" s="3" t="str">
        <f t="shared" ca="1" si="77"/>
        <v>11311,12311,13311,11321,12321,13321,51311,52311,53311,51321,52321,53321,92001</v>
      </c>
      <c r="O175" s="3" t="str">
        <f t="shared" si="78"/>
        <v>172,172,172,86,86,86,431,431,431,369,369,369,95</v>
      </c>
      <c r="P175" s="1" t="str">
        <f t="shared" si="79"/>
        <v>(1,1),(1,1),(1,1),(1,1),(1,1),(1,1),(2,6),(2,6),(2,6),(3,4),(3,4),(3,4),(2,6)</v>
      </c>
      <c r="Q175" s="3" t="str">
        <f>IF(D175="坦克碎片",VLOOKUP(C175,道具信息!$N$2:$O$291,2,FALSE)&amp;"碎片",VLOOKUP(C175,道具信息!$N$2:$O$291,2,FALSE))</f>
        <v>T2部件</v>
      </c>
      <c r="R175" s="3">
        <f t="shared" si="71"/>
        <v>1710</v>
      </c>
      <c r="S175" s="11">
        <f t="shared" si="72"/>
        <v>0.316</v>
      </c>
      <c r="T175" s="3" t="str">
        <f>VLOOKUP(Q175,道具信息!$Q$3:$S$20,2,FALSE)</f>
        <v>CHEST_ITEM_TYPE_T2_PART</v>
      </c>
      <c r="U175" s="3" t="str">
        <f>IF(COUNTIF(U$163:U174,T175)=0,T175,"")</f>
        <v>CHEST_ITEM_TYPE_T2_PART</v>
      </c>
      <c r="V175" s="3" t="str">
        <f t="shared" si="80"/>
        <v>CHEST_ITEM_TYPE_T3_TANK,CHEST_ITEM_TYPE_T3_SHARD,CHEST_ITEM_TYPE_T2_PART</v>
      </c>
      <c r="W175" s="13">
        <f t="shared" si="75"/>
        <v>0.316</v>
      </c>
      <c r="X175" s="3" t="str">
        <f t="shared" si="76"/>
        <v>31.6%</v>
      </c>
      <c r="Y175" s="3" t="str">
        <f t="shared" si="81"/>
        <v>14.3%,44.4%,31.6%</v>
      </c>
    </row>
    <row r="176" spans="2:25" x14ac:dyDescent="0.3">
      <c r="B176" s="2">
        <f>数据源!CE208</f>
        <v>6</v>
      </c>
      <c r="C176" s="2" t="str">
        <f>数据源!CF208</f>
        <v>T2LP3</v>
      </c>
      <c r="D176" s="2" t="str">
        <f>数据源!CG208</f>
        <v>部件</v>
      </c>
      <c r="E176" s="2">
        <f>数据源!CH208</f>
        <v>102.20000000000002</v>
      </c>
      <c r="F176" s="2">
        <f>数据源!CI208</f>
        <v>4</v>
      </c>
      <c r="G176" s="2">
        <f>数据源!CJ208</f>
        <v>1.6E-2</v>
      </c>
      <c r="H176" s="2">
        <f>数据源!CK208</f>
        <v>9.5238095238095229E-3</v>
      </c>
      <c r="I176" s="2">
        <f>数据源!CL208</f>
        <v>95</v>
      </c>
      <c r="J176" s="3">
        <f t="shared" si="69"/>
        <v>2</v>
      </c>
      <c r="K176" s="3">
        <f t="shared" si="70"/>
        <v>6</v>
      </c>
      <c r="L176" s="3" t="str">
        <f t="shared" si="73"/>
        <v>部件</v>
      </c>
      <c r="M176" s="3">
        <f t="shared" ca="1" si="74"/>
        <v>92003</v>
      </c>
      <c r="N176" s="3" t="str">
        <f t="shared" ca="1" si="77"/>
        <v>11311,12311,13311,11321,12321,13321,51311,52311,53311,51321,52321,53321,92001,92003</v>
      </c>
      <c r="O176" s="3" t="str">
        <f t="shared" si="78"/>
        <v>172,172,172,86,86,86,431,431,431,369,369,369,95,95</v>
      </c>
      <c r="P176" s="1" t="str">
        <f t="shared" si="79"/>
        <v>(1,1),(1,1),(1,1),(1,1),(1,1),(1,1),(2,6),(2,6),(2,6),(3,4),(3,4),(3,4),(2,6),(2,6)</v>
      </c>
      <c r="Q176" s="3" t="str">
        <f>IF(D176="坦克碎片",VLOOKUP(C176,道具信息!$N$2:$O$291,2,FALSE)&amp;"碎片",VLOOKUP(C176,道具信息!$N$2:$O$291,2,FALSE))</f>
        <v>T2部件</v>
      </c>
      <c r="R176" s="3">
        <f t="shared" si="71"/>
        <v>1710</v>
      </c>
      <c r="S176" s="11">
        <f t="shared" si="72"/>
        <v>0.316</v>
      </c>
      <c r="T176" s="3" t="str">
        <f>VLOOKUP(Q176,道具信息!$Q$3:$S$20,2,FALSE)</f>
        <v>CHEST_ITEM_TYPE_T2_PART</v>
      </c>
      <c r="U176" s="3" t="str">
        <f>IF(COUNTIF(U$163:U175,T176)=0,T176,"")</f>
        <v/>
      </c>
      <c r="V176" s="3" t="str">
        <f t="shared" si="80"/>
        <v>CHEST_ITEM_TYPE_T3_TANK,CHEST_ITEM_TYPE_T3_SHARD,CHEST_ITEM_TYPE_T2_PART</v>
      </c>
      <c r="W176" s="13" t="str">
        <f t="shared" si="75"/>
        <v/>
      </c>
      <c r="X176" s="3" t="str">
        <f t="shared" si="76"/>
        <v/>
      </c>
      <c r="Y176" s="3" t="str">
        <f t="shared" si="81"/>
        <v>14.3%,44.4%,31.6%</v>
      </c>
    </row>
    <row r="177" spans="2:25" x14ac:dyDescent="0.3">
      <c r="B177" s="2">
        <f>数据源!CE209</f>
        <v>6</v>
      </c>
      <c r="C177" s="2" t="str">
        <f>数据源!CF209</f>
        <v>T2LP5</v>
      </c>
      <c r="D177" s="2" t="str">
        <f>数据源!CG209</f>
        <v>部件</v>
      </c>
      <c r="E177" s="2">
        <f>数据源!CH209</f>
        <v>102.20000000000002</v>
      </c>
      <c r="F177" s="2">
        <f>数据源!CI209</f>
        <v>4</v>
      </c>
      <c r="G177" s="2">
        <f>数据源!CJ209</f>
        <v>1.6E-2</v>
      </c>
      <c r="H177" s="2">
        <f>数据源!CK209</f>
        <v>9.5238095238095229E-3</v>
      </c>
      <c r="I177" s="2">
        <f>数据源!CL209</f>
        <v>95</v>
      </c>
      <c r="J177" s="3">
        <f t="shared" si="69"/>
        <v>2</v>
      </c>
      <c r="K177" s="3">
        <f t="shared" si="70"/>
        <v>6</v>
      </c>
      <c r="L177" s="3" t="str">
        <f t="shared" si="73"/>
        <v>部件</v>
      </c>
      <c r="M177" s="3">
        <f t="shared" ca="1" si="74"/>
        <v>92005</v>
      </c>
      <c r="N177" s="3" t="str">
        <f t="shared" ca="1" si="77"/>
        <v>11311,12311,13311,11321,12321,13321,51311,52311,53311,51321,52321,53321,92001,92003,92005</v>
      </c>
      <c r="O177" s="3" t="str">
        <f t="shared" si="78"/>
        <v>172,172,172,86,86,86,431,431,431,369,369,369,95,95,95</v>
      </c>
      <c r="P177" s="1" t="str">
        <f t="shared" si="79"/>
        <v>(1,1),(1,1),(1,1),(1,1),(1,1),(1,1),(2,6),(2,6),(2,6),(3,4),(3,4),(3,4),(2,6),(2,6),(2,6)</v>
      </c>
      <c r="Q177" s="3" t="str">
        <f>IF(D177="坦克碎片",VLOOKUP(C177,道具信息!$N$2:$O$291,2,FALSE)&amp;"碎片",VLOOKUP(C177,道具信息!$N$2:$O$291,2,FALSE))</f>
        <v>T2部件</v>
      </c>
      <c r="R177" s="3">
        <f t="shared" si="71"/>
        <v>1710</v>
      </c>
      <c r="S177" s="11">
        <f t="shared" si="72"/>
        <v>0.316</v>
      </c>
      <c r="T177" s="3" t="str">
        <f>VLOOKUP(Q177,道具信息!$Q$3:$S$20,2,FALSE)</f>
        <v>CHEST_ITEM_TYPE_T2_PART</v>
      </c>
      <c r="U177" s="3" t="str">
        <f>IF(COUNTIF(U$163:U176,T177)=0,T177,"")</f>
        <v/>
      </c>
      <c r="V177" s="3" t="str">
        <f t="shared" si="80"/>
        <v>CHEST_ITEM_TYPE_T3_TANK,CHEST_ITEM_TYPE_T3_SHARD,CHEST_ITEM_TYPE_T2_PART</v>
      </c>
      <c r="W177" s="13" t="str">
        <f t="shared" si="75"/>
        <v/>
      </c>
      <c r="X177" s="3" t="str">
        <f t="shared" si="76"/>
        <v/>
      </c>
      <c r="Y177" s="3" t="str">
        <f t="shared" si="81"/>
        <v>14.3%,44.4%,31.6%</v>
      </c>
    </row>
    <row r="178" spans="2:25" x14ac:dyDescent="0.3">
      <c r="B178" s="2">
        <f>数据源!CE210</f>
        <v>6</v>
      </c>
      <c r="C178" s="2" t="str">
        <f>数据源!CF210</f>
        <v>T2MP1</v>
      </c>
      <c r="D178" s="2" t="str">
        <f>数据源!CG210</f>
        <v>部件</v>
      </c>
      <c r="E178" s="2">
        <f>数据源!CH210</f>
        <v>102.20000000000002</v>
      </c>
      <c r="F178" s="2">
        <f>数据源!CI210</f>
        <v>4</v>
      </c>
      <c r="G178" s="2">
        <f>数据源!CJ210</f>
        <v>1.6E-2</v>
      </c>
      <c r="H178" s="2">
        <f>数据源!CK210</f>
        <v>9.5238095238095229E-3</v>
      </c>
      <c r="I178" s="2">
        <f>数据源!CL210</f>
        <v>95</v>
      </c>
      <c r="J178" s="3">
        <f t="shared" si="69"/>
        <v>2</v>
      </c>
      <c r="K178" s="3">
        <f t="shared" si="70"/>
        <v>6</v>
      </c>
      <c r="L178" s="3" t="str">
        <f t="shared" si="73"/>
        <v>部件</v>
      </c>
      <c r="M178" s="3">
        <f t="shared" ca="1" si="74"/>
        <v>92101</v>
      </c>
      <c r="N178" s="3" t="str">
        <f t="shared" ca="1" si="77"/>
        <v>11311,12311,13311,11321,12321,13321,51311,52311,53311,51321,52321,53321,92001,92003,92005,92101</v>
      </c>
      <c r="O178" s="3" t="str">
        <f t="shared" si="78"/>
        <v>172,172,172,86,86,86,431,431,431,369,369,369,95,95,95,95</v>
      </c>
      <c r="P178" s="1" t="str">
        <f t="shared" si="79"/>
        <v>(1,1),(1,1),(1,1),(1,1),(1,1),(1,1),(2,6),(2,6),(2,6),(3,4),(3,4),(3,4),(2,6),(2,6),(2,6),(2,6)</v>
      </c>
      <c r="Q178" s="3" t="str">
        <f>IF(D178="坦克碎片",VLOOKUP(C178,道具信息!$N$2:$O$291,2,FALSE)&amp;"碎片",VLOOKUP(C178,道具信息!$N$2:$O$291,2,FALSE))</f>
        <v>T2部件</v>
      </c>
      <c r="R178" s="3">
        <f t="shared" si="71"/>
        <v>1710</v>
      </c>
      <c r="S178" s="11">
        <f t="shared" si="72"/>
        <v>0.316</v>
      </c>
      <c r="T178" s="3" t="str">
        <f>VLOOKUP(Q178,道具信息!$Q$3:$S$20,2,FALSE)</f>
        <v>CHEST_ITEM_TYPE_T2_PART</v>
      </c>
      <c r="U178" s="3" t="str">
        <f>IF(COUNTIF(U$163:U177,T178)=0,T178,"")</f>
        <v/>
      </c>
      <c r="V178" s="3" t="str">
        <f t="shared" si="80"/>
        <v>CHEST_ITEM_TYPE_T3_TANK,CHEST_ITEM_TYPE_T3_SHARD,CHEST_ITEM_TYPE_T2_PART</v>
      </c>
      <c r="W178" s="13" t="str">
        <f t="shared" si="75"/>
        <v/>
      </c>
      <c r="X178" s="3" t="str">
        <f t="shared" si="76"/>
        <v/>
      </c>
      <c r="Y178" s="3" t="str">
        <f t="shared" si="81"/>
        <v>14.3%,44.4%,31.6%</v>
      </c>
    </row>
    <row r="179" spans="2:25" x14ac:dyDescent="0.3">
      <c r="B179" s="2">
        <f>数据源!CE211</f>
        <v>6</v>
      </c>
      <c r="C179" s="2" t="str">
        <f>数据源!CF211</f>
        <v>T2MP3</v>
      </c>
      <c r="D179" s="2" t="str">
        <f>数据源!CG211</f>
        <v>部件</v>
      </c>
      <c r="E179" s="2">
        <f>数据源!CH211</f>
        <v>102.20000000000002</v>
      </c>
      <c r="F179" s="2">
        <f>数据源!CI211</f>
        <v>4</v>
      </c>
      <c r="G179" s="2">
        <f>数据源!CJ211</f>
        <v>1.6E-2</v>
      </c>
      <c r="H179" s="2">
        <f>数据源!CK211</f>
        <v>9.5238095238095229E-3</v>
      </c>
      <c r="I179" s="2">
        <f>数据源!CL211</f>
        <v>95</v>
      </c>
      <c r="J179" s="3">
        <f t="shared" si="69"/>
        <v>2</v>
      </c>
      <c r="K179" s="3">
        <f t="shared" si="70"/>
        <v>6</v>
      </c>
      <c r="L179" s="3" t="str">
        <f t="shared" si="73"/>
        <v>部件</v>
      </c>
      <c r="M179" s="3">
        <f t="shared" ca="1" si="74"/>
        <v>92103</v>
      </c>
      <c r="N179" s="3" t="str">
        <f t="shared" ca="1" si="77"/>
        <v>11311,12311,13311,11321,12321,13321,51311,52311,53311,51321,52321,53321,92001,92003,92005,92101,92103</v>
      </c>
      <c r="O179" s="3" t="str">
        <f t="shared" si="78"/>
        <v>172,172,172,86,86,86,431,431,431,369,369,369,95,95,95,95,95</v>
      </c>
      <c r="P179" s="1" t="str">
        <f t="shared" si="79"/>
        <v>(1,1),(1,1),(1,1),(1,1),(1,1),(1,1),(2,6),(2,6),(2,6),(3,4),(3,4),(3,4),(2,6),(2,6),(2,6),(2,6),(2,6)</v>
      </c>
      <c r="Q179" s="3" t="str">
        <f>IF(D179="坦克碎片",VLOOKUP(C179,道具信息!$N$2:$O$291,2,FALSE)&amp;"碎片",VLOOKUP(C179,道具信息!$N$2:$O$291,2,FALSE))</f>
        <v>T2部件</v>
      </c>
      <c r="R179" s="3">
        <f t="shared" si="71"/>
        <v>1710</v>
      </c>
      <c r="S179" s="11">
        <f t="shared" si="72"/>
        <v>0.316</v>
      </c>
      <c r="T179" s="3" t="str">
        <f>VLOOKUP(Q179,道具信息!$Q$3:$S$20,2,FALSE)</f>
        <v>CHEST_ITEM_TYPE_T2_PART</v>
      </c>
      <c r="U179" s="3" t="str">
        <f>IF(COUNTIF(U$163:U178,T179)=0,T179,"")</f>
        <v/>
      </c>
      <c r="V179" s="3" t="str">
        <f t="shared" si="80"/>
        <v>CHEST_ITEM_TYPE_T3_TANK,CHEST_ITEM_TYPE_T3_SHARD,CHEST_ITEM_TYPE_T2_PART</v>
      </c>
      <c r="W179" s="13" t="str">
        <f t="shared" si="75"/>
        <v/>
      </c>
      <c r="X179" s="3" t="str">
        <f t="shared" si="76"/>
        <v/>
      </c>
      <c r="Y179" s="3" t="str">
        <f t="shared" si="81"/>
        <v>14.3%,44.4%,31.6%</v>
      </c>
    </row>
    <row r="180" spans="2:25" x14ac:dyDescent="0.3">
      <c r="B180" s="2">
        <f>数据源!CE212</f>
        <v>6</v>
      </c>
      <c r="C180" s="2" t="str">
        <f>数据源!CF212</f>
        <v>T2MP5</v>
      </c>
      <c r="D180" s="2" t="str">
        <f>数据源!CG212</f>
        <v>部件</v>
      </c>
      <c r="E180" s="2">
        <f>数据源!CH212</f>
        <v>102.20000000000002</v>
      </c>
      <c r="F180" s="2">
        <f>数据源!CI212</f>
        <v>4</v>
      </c>
      <c r="G180" s="2">
        <f>数据源!CJ212</f>
        <v>1.6E-2</v>
      </c>
      <c r="H180" s="2">
        <f>数据源!CK212</f>
        <v>9.5238095238095229E-3</v>
      </c>
      <c r="I180" s="2">
        <f>数据源!CL212</f>
        <v>95</v>
      </c>
      <c r="J180" s="3">
        <f t="shared" si="69"/>
        <v>2</v>
      </c>
      <c r="K180" s="3">
        <f t="shared" si="70"/>
        <v>6</v>
      </c>
      <c r="L180" s="3" t="str">
        <f t="shared" si="73"/>
        <v>部件</v>
      </c>
      <c r="M180" s="3">
        <f t="shared" ca="1" si="74"/>
        <v>92105</v>
      </c>
      <c r="N180" s="3" t="str">
        <f t="shared" ca="1" si="77"/>
        <v>11311,12311,13311,11321,12321,13321,51311,52311,53311,51321,52321,53321,92001,92003,92005,92101,92103,92105</v>
      </c>
      <c r="O180" s="3" t="str">
        <f t="shared" si="78"/>
        <v>172,172,172,86,86,86,431,431,431,369,369,369,95,95,95,95,95,95</v>
      </c>
      <c r="P180" s="1" t="str">
        <f t="shared" si="79"/>
        <v>(1,1),(1,1),(1,1),(1,1),(1,1),(1,1),(2,6),(2,6),(2,6),(3,4),(3,4),(3,4),(2,6),(2,6),(2,6),(2,6),(2,6),(2,6)</v>
      </c>
      <c r="Q180" s="3" t="str">
        <f>IF(D180="坦克碎片",VLOOKUP(C180,道具信息!$N$2:$O$291,2,FALSE)&amp;"碎片",VLOOKUP(C180,道具信息!$N$2:$O$291,2,FALSE))</f>
        <v>T2部件</v>
      </c>
      <c r="R180" s="3">
        <f t="shared" si="71"/>
        <v>1710</v>
      </c>
      <c r="S180" s="11">
        <f t="shared" si="72"/>
        <v>0.316</v>
      </c>
      <c r="T180" s="3" t="str">
        <f>VLOOKUP(Q180,道具信息!$Q$3:$S$20,2,FALSE)</f>
        <v>CHEST_ITEM_TYPE_T2_PART</v>
      </c>
      <c r="U180" s="3" t="str">
        <f>IF(COUNTIF(U$163:U179,T180)=0,T180,"")</f>
        <v/>
      </c>
      <c r="V180" s="3" t="str">
        <f t="shared" si="80"/>
        <v>CHEST_ITEM_TYPE_T3_TANK,CHEST_ITEM_TYPE_T3_SHARD,CHEST_ITEM_TYPE_T2_PART</v>
      </c>
      <c r="W180" s="13" t="str">
        <f t="shared" si="75"/>
        <v/>
      </c>
      <c r="X180" s="3" t="str">
        <f t="shared" si="76"/>
        <v/>
      </c>
      <c r="Y180" s="3" t="str">
        <f t="shared" si="81"/>
        <v>14.3%,44.4%,31.6%</v>
      </c>
    </row>
    <row r="181" spans="2:25" x14ac:dyDescent="0.3">
      <c r="B181" s="2">
        <f>数据源!CE213</f>
        <v>6</v>
      </c>
      <c r="C181" s="2" t="str">
        <f>数据源!CF213</f>
        <v>T2HP1</v>
      </c>
      <c r="D181" s="2" t="str">
        <f>数据源!CG213</f>
        <v>部件</v>
      </c>
      <c r="E181" s="2">
        <f>数据源!CH213</f>
        <v>102.20000000000002</v>
      </c>
      <c r="F181" s="2">
        <f>数据源!CI213</f>
        <v>4</v>
      </c>
      <c r="G181" s="2">
        <f>数据源!CJ213</f>
        <v>1.6E-2</v>
      </c>
      <c r="H181" s="2">
        <f>数据源!CK213</f>
        <v>9.5238095238095229E-3</v>
      </c>
      <c r="I181" s="2">
        <f>数据源!CL213</f>
        <v>95</v>
      </c>
      <c r="J181" s="3">
        <f t="shared" si="69"/>
        <v>2</v>
      </c>
      <c r="K181" s="3">
        <f t="shared" si="70"/>
        <v>6</v>
      </c>
      <c r="L181" s="3" t="str">
        <f t="shared" si="73"/>
        <v>部件</v>
      </c>
      <c r="M181" s="3">
        <f t="shared" ca="1" si="74"/>
        <v>92201</v>
      </c>
      <c r="N181" s="3" t="str">
        <f t="shared" ca="1" si="77"/>
        <v>11311,12311,13311,11321,12321,13321,51311,52311,53311,51321,52321,53321,92001,92003,92005,92101,92103,92105,92201</v>
      </c>
      <c r="O181" s="3" t="str">
        <f t="shared" si="78"/>
        <v>172,172,172,86,86,86,431,431,431,369,369,369,95,95,95,95,95,95,95</v>
      </c>
      <c r="P181" s="1" t="str">
        <f t="shared" si="79"/>
        <v>(1,1),(1,1),(1,1),(1,1),(1,1),(1,1),(2,6),(2,6),(2,6),(3,4),(3,4),(3,4),(2,6),(2,6),(2,6),(2,6),(2,6),(2,6),(2,6)</v>
      </c>
      <c r="Q181" s="3" t="str">
        <f>IF(D181="坦克碎片",VLOOKUP(C181,道具信息!$N$2:$O$291,2,FALSE)&amp;"碎片",VLOOKUP(C181,道具信息!$N$2:$O$291,2,FALSE))</f>
        <v>T2部件</v>
      </c>
      <c r="R181" s="3">
        <f t="shared" si="71"/>
        <v>1710</v>
      </c>
      <c r="S181" s="11">
        <f t="shared" si="72"/>
        <v>0.316</v>
      </c>
      <c r="T181" s="3" t="str">
        <f>VLOOKUP(Q181,道具信息!$Q$3:$S$20,2,FALSE)</f>
        <v>CHEST_ITEM_TYPE_T2_PART</v>
      </c>
      <c r="U181" s="3" t="str">
        <f>IF(COUNTIF(U$163:U180,T181)=0,T181,"")</f>
        <v/>
      </c>
      <c r="V181" s="3" t="str">
        <f t="shared" si="80"/>
        <v>CHEST_ITEM_TYPE_T3_TANK,CHEST_ITEM_TYPE_T3_SHARD,CHEST_ITEM_TYPE_T2_PART</v>
      </c>
      <c r="W181" s="13" t="str">
        <f t="shared" si="75"/>
        <v/>
      </c>
      <c r="X181" s="3" t="str">
        <f t="shared" si="76"/>
        <v/>
      </c>
      <c r="Y181" s="3" t="str">
        <f t="shared" si="81"/>
        <v>14.3%,44.4%,31.6%</v>
      </c>
    </row>
    <row r="182" spans="2:25" x14ac:dyDescent="0.3">
      <c r="B182" s="2">
        <f>数据源!CE214</f>
        <v>6</v>
      </c>
      <c r="C182" s="2" t="str">
        <f>数据源!CF214</f>
        <v>T2HP3</v>
      </c>
      <c r="D182" s="2" t="str">
        <f>数据源!CG214</f>
        <v>部件</v>
      </c>
      <c r="E182" s="2">
        <f>数据源!CH214</f>
        <v>102.20000000000002</v>
      </c>
      <c r="F182" s="2">
        <f>数据源!CI214</f>
        <v>4</v>
      </c>
      <c r="G182" s="2">
        <f>数据源!CJ214</f>
        <v>1.6E-2</v>
      </c>
      <c r="H182" s="2">
        <f>数据源!CK214</f>
        <v>9.5238095238095229E-3</v>
      </c>
      <c r="I182" s="2">
        <f>数据源!CL214</f>
        <v>95</v>
      </c>
      <c r="J182" s="3">
        <f t="shared" si="69"/>
        <v>2</v>
      </c>
      <c r="K182" s="3">
        <f t="shared" si="70"/>
        <v>6</v>
      </c>
      <c r="L182" s="3" t="str">
        <f t="shared" si="73"/>
        <v>部件</v>
      </c>
      <c r="M182" s="3">
        <f t="shared" ca="1" si="74"/>
        <v>92203</v>
      </c>
      <c r="N182" s="3" t="str">
        <f t="shared" ca="1" si="77"/>
        <v>11311,12311,13311,11321,12321,13321,51311,52311,53311,51321,52321,53321,92001,92003,92005,92101,92103,92105,92201,92203</v>
      </c>
      <c r="O182" s="3" t="str">
        <f t="shared" si="78"/>
        <v>172,172,172,86,86,86,431,431,431,369,369,369,95,95,95,95,95,95,95,95</v>
      </c>
      <c r="P182" s="1" t="str">
        <f t="shared" si="79"/>
        <v>(1,1),(1,1),(1,1),(1,1),(1,1),(1,1),(2,6),(2,6),(2,6),(3,4),(3,4),(3,4),(2,6),(2,6),(2,6),(2,6),(2,6),(2,6),(2,6),(2,6)</v>
      </c>
      <c r="Q182" s="3" t="str">
        <f>IF(D182="坦克碎片",VLOOKUP(C182,道具信息!$N$2:$O$291,2,FALSE)&amp;"碎片",VLOOKUP(C182,道具信息!$N$2:$O$291,2,FALSE))</f>
        <v>T2部件</v>
      </c>
      <c r="R182" s="3">
        <f t="shared" si="71"/>
        <v>1710</v>
      </c>
      <c r="S182" s="11">
        <f t="shared" si="72"/>
        <v>0.316</v>
      </c>
      <c r="T182" s="3" t="str">
        <f>VLOOKUP(Q182,道具信息!$Q$3:$S$20,2,FALSE)</f>
        <v>CHEST_ITEM_TYPE_T2_PART</v>
      </c>
      <c r="U182" s="3" t="str">
        <f>IF(COUNTIF(U$163:U181,T182)=0,T182,"")</f>
        <v/>
      </c>
      <c r="V182" s="3" t="str">
        <f t="shared" si="80"/>
        <v>CHEST_ITEM_TYPE_T3_TANK,CHEST_ITEM_TYPE_T3_SHARD,CHEST_ITEM_TYPE_T2_PART</v>
      </c>
      <c r="W182" s="13" t="str">
        <f t="shared" si="75"/>
        <v/>
      </c>
      <c r="X182" s="3" t="str">
        <f t="shared" si="76"/>
        <v/>
      </c>
      <c r="Y182" s="3" t="str">
        <f t="shared" si="81"/>
        <v>14.3%,44.4%,31.6%</v>
      </c>
    </row>
    <row r="183" spans="2:25" x14ac:dyDescent="0.3">
      <c r="B183" s="2">
        <f>数据源!CE215</f>
        <v>6</v>
      </c>
      <c r="C183" s="2" t="str">
        <f>数据源!CF215</f>
        <v>T2HP5</v>
      </c>
      <c r="D183" s="2" t="str">
        <f>数据源!CG215</f>
        <v>部件</v>
      </c>
      <c r="E183" s="2">
        <f>数据源!CH215</f>
        <v>102.20000000000002</v>
      </c>
      <c r="F183" s="2">
        <f>数据源!CI215</f>
        <v>4</v>
      </c>
      <c r="G183" s="2">
        <f>数据源!CJ215</f>
        <v>1.6E-2</v>
      </c>
      <c r="H183" s="2">
        <f>数据源!CK215</f>
        <v>9.5238095238095229E-3</v>
      </c>
      <c r="I183" s="2">
        <f>数据源!CL215</f>
        <v>95</v>
      </c>
      <c r="J183" s="3">
        <f t="shared" si="69"/>
        <v>2</v>
      </c>
      <c r="K183" s="3">
        <f t="shared" si="70"/>
        <v>6</v>
      </c>
      <c r="L183" s="3" t="str">
        <f t="shared" si="73"/>
        <v>部件</v>
      </c>
      <c r="M183" s="3">
        <f t="shared" ca="1" si="74"/>
        <v>92205</v>
      </c>
      <c r="N183" s="3" t="str">
        <f t="shared" ca="1" si="77"/>
        <v>11311,12311,13311,11321,12321,13321,51311,52311,53311,51321,52321,53321,92001,92003,92005,92101,92103,92105,92201,92203,92205</v>
      </c>
      <c r="O183" s="3" t="str">
        <f t="shared" si="78"/>
        <v>172,172,172,86,86,86,431,431,431,369,369,369,95,95,95,95,95,95,95,95,95</v>
      </c>
      <c r="P183" s="1" t="str">
        <f t="shared" si="79"/>
        <v>(1,1),(1,1),(1,1),(1,1),(1,1),(1,1),(2,6),(2,6),(2,6),(3,4),(3,4),(3,4),(2,6),(2,6),(2,6),(2,6),(2,6),(2,6),(2,6),(2,6),(2,6)</v>
      </c>
      <c r="Q183" s="3" t="str">
        <f>IF(D183="坦克碎片",VLOOKUP(C183,道具信息!$N$2:$O$291,2,FALSE)&amp;"碎片",VLOOKUP(C183,道具信息!$N$2:$O$291,2,FALSE))</f>
        <v>T2部件</v>
      </c>
      <c r="R183" s="3">
        <f t="shared" si="71"/>
        <v>1710</v>
      </c>
      <c r="S183" s="11">
        <f t="shared" si="72"/>
        <v>0.316</v>
      </c>
      <c r="T183" s="3" t="str">
        <f>VLOOKUP(Q183,道具信息!$Q$3:$S$20,2,FALSE)</f>
        <v>CHEST_ITEM_TYPE_T2_PART</v>
      </c>
      <c r="U183" s="3" t="str">
        <f>IF(COUNTIF(U$163:U182,T183)=0,T183,"")</f>
        <v/>
      </c>
      <c r="V183" s="3" t="str">
        <f t="shared" si="80"/>
        <v>CHEST_ITEM_TYPE_T3_TANK,CHEST_ITEM_TYPE_T3_SHARD,CHEST_ITEM_TYPE_T2_PART</v>
      </c>
      <c r="W183" s="13" t="str">
        <f t="shared" si="75"/>
        <v/>
      </c>
      <c r="X183" s="3" t="str">
        <f t="shared" si="76"/>
        <v/>
      </c>
      <c r="Y183" s="3" t="str">
        <f t="shared" si="81"/>
        <v>14.3%,44.4%,31.6%</v>
      </c>
    </row>
    <row r="184" spans="2:25" x14ac:dyDescent="0.3">
      <c r="B184" s="2">
        <f>数据源!CE216</f>
        <v>6</v>
      </c>
      <c r="C184" s="2" t="str">
        <f>数据源!CF216</f>
        <v>T2LP2</v>
      </c>
      <c r="D184" s="2" t="str">
        <f>数据源!CG216</f>
        <v>部件</v>
      </c>
      <c r="E184" s="2">
        <f>数据源!CH216</f>
        <v>102.20000000000002</v>
      </c>
      <c r="F184" s="2">
        <f>数据源!CI216</f>
        <v>4</v>
      </c>
      <c r="G184" s="2">
        <f>数据源!CJ216</f>
        <v>1.6E-2</v>
      </c>
      <c r="H184" s="2">
        <f>数据源!CK216</f>
        <v>9.5238095238095229E-3</v>
      </c>
      <c r="I184" s="2">
        <f>数据源!CL216</f>
        <v>95</v>
      </c>
      <c r="J184" s="3">
        <f t="shared" si="69"/>
        <v>2</v>
      </c>
      <c r="K184" s="3">
        <f t="shared" si="70"/>
        <v>6</v>
      </c>
      <c r="L184" s="3" t="str">
        <f t="shared" si="73"/>
        <v>部件</v>
      </c>
      <c r="M184" s="3">
        <f t="shared" ca="1" si="74"/>
        <v>92002</v>
      </c>
      <c r="N184" s="3" t="str">
        <f t="shared" ca="1" si="77"/>
        <v>11311,12311,13311,11321,12321,13321,51311,52311,53311,51321,52321,53321,92001,92003,92005,92101,92103,92105,92201,92203,92205,92002</v>
      </c>
      <c r="O184" s="3" t="str">
        <f t="shared" si="78"/>
        <v>172,172,172,86,86,86,431,431,431,369,369,369,95,95,95,95,95,95,95,95,95,95</v>
      </c>
      <c r="P184" s="1" t="str">
        <f t="shared" si="79"/>
        <v>(1,1),(1,1),(1,1),(1,1),(1,1),(1,1),(2,6),(2,6),(2,6),(3,4),(3,4),(3,4),(2,6),(2,6),(2,6),(2,6),(2,6),(2,6),(2,6),(2,6),(2,6),(2,6)</v>
      </c>
      <c r="Q184" s="3" t="str">
        <f>IF(D184="坦克碎片",VLOOKUP(C184,道具信息!$N$2:$O$291,2,FALSE)&amp;"碎片",VLOOKUP(C184,道具信息!$N$2:$O$291,2,FALSE))</f>
        <v>T2部件</v>
      </c>
      <c r="R184" s="3">
        <f t="shared" si="71"/>
        <v>1710</v>
      </c>
      <c r="S184" s="11">
        <f t="shared" si="72"/>
        <v>0.316</v>
      </c>
      <c r="T184" s="3" t="str">
        <f>VLOOKUP(Q184,道具信息!$Q$3:$S$20,2,FALSE)</f>
        <v>CHEST_ITEM_TYPE_T2_PART</v>
      </c>
      <c r="U184" s="3" t="str">
        <f>IF(COUNTIF(U$163:U183,T184)=0,T184,"")</f>
        <v/>
      </c>
      <c r="V184" s="3" t="str">
        <f t="shared" si="80"/>
        <v>CHEST_ITEM_TYPE_T3_TANK,CHEST_ITEM_TYPE_T3_SHARD,CHEST_ITEM_TYPE_T2_PART</v>
      </c>
      <c r="W184" s="13" t="str">
        <f t="shared" si="75"/>
        <v/>
      </c>
      <c r="X184" s="3" t="str">
        <f t="shared" si="76"/>
        <v/>
      </c>
      <c r="Y184" s="3" t="str">
        <f t="shared" si="81"/>
        <v>14.3%,44.4%,31.6%</v>
      </c>
    </row>
    <row r="185" spans="2:25" x14ac:dyDescent="0.3">
      <c r="B185" s="2">
        <f>数据源!CE217</f>
        <v>6</v>
      </c>
      <c r="C185" s="2" t="str">
        <f>数据源!CF217</f>
        <v>T2LP4</v>
      </c>
      <c r="D185" s="2" t="str">
        <f>数据源!CG217</f>
        <v>部件</v>
      </c>
      <c r="E185" s="2">
        <f>数据源!CH217</f>
        <v>102.20000000000002</v>
      </c>
      <c r="F185" s="2">
        <f>数据源!CI217</f>
        <v>4</v>
      </c>
      <c r="G185" s="2">
        <f>数据源!CJ217</f>
        <v>1.6E-2</v>
      </c>
      <c r="H185" s="2">
        <f>数据源!CK217</f>
        <v>9.5238095238095229E-3</v>
      </c>
      <c r="I185" s="2">
        <f>数据源!CL217</f>
        <v>95</v>
      </c>
      <c r="J185" s="3">
        <f t="shared" si="69"/>
        <v>2</v>
      </c>
      <c r="K185" s="3">
        <f t="shared" si="70"/>
        <v>6</v>
      </c>
      <c r="L185" s="3" t="str">
        <f t="shared" si="73"/>
        <v>部件</v>
      </c>
      <c r="M185" s="3">
        <f t="shared" ca="1" si="74"/>
        <v>92004</v>
      </c>
      <c r="N185" s="3" t="str">
        <f t="shared" ca="1" si="77"/>
        <v>11311,12311,13311,11321,12321,13321,51311,52311,53311,51321,52321,53321,92001,92003,92005,92101,92103,92105,92201,92203,92205,92002,92004</v>
      </c>
      <c r="O185" s="3" t="str">
        <f t="shared" si="78"/>
        <v>172,172,172,86,86,86,431,431,431,369,369,369,95,95,95,95,95,95,95,95,95,95,95</v>
      </c>
      <c r="P185" s="1" t="str">
        <f t="shared" si="79"/>
        <v>(1,1),(1,1),(1,1),(1,1),(1,1),(1,1),(2,6),(2,6),(2,6),(3,4),(3,4),(3,4),(2,6),(2,6),(2,6),(2,6),(2,6),(2,6),(2,6),(2,6),(2,6),(2,6),(2,6)</v>
      </c>
      <c r="Q185" s="3" t="str">
        <f>IF(D185="坦克碎片",VLOOKUP(C185,道具信息!$N$2:$O$291,2,FALSE)&amp;"碎片",VLOOKUP(C185,道具信息!$N$2:$O$291,2,FALSE))</f>
        <v>T2部件</v>
      </c>
      <c r="R185" s="3">
        <f t="shared" si="71"/>
        <v>1710</v>
      </c>
      <c r="S185" s="11">
        <f t="shared" si="72"/>
        <v>0.316</v>
      </c>
      <c r="T185" s="3" t="str">
        <f>VLOOKUP(Q185,道具信息!$Q$3:$S$20,2,FALSE)</f>
        <v>CHEST_ITEM_TYPE_T2_PART</v>
      </c>
      <c r="U185" s="3" t="str">
        <f>IF(COUNTIF(U$163:U184,T185)=0,T185,"")</f>
        <v/>
      </c>
      <c r="V185" s="3" t="str">
        <f t="shared" si="80"/>
        <v>CHEST_ITEM_TYPE_T3_TANK,CHEST_ITEM_TYPE_T3_SHARD,CHEST_ITEM_TYPE_T2_PART</v>
      </c>
      <c r="W185" s="13" t="str">
        <f t="shared" si="75"/>
        <v/>
      </c>
      <c r="X185" s="3" t="str">
        <f t="shared" si="76"/>
        <v/>
      </c>
      <c r="Y185" s="3" t="str">
        <f t="shared" si="81"/>
        <v>14.3%,44.4%,31.6%</v>
      </c>
    </row>
    <row r="186" spans="2:25" x14ac:dyDescent="0.3">
      <c r="B186" s="2">
        <f>数据源!CE218</f>
        <v>6</v>
      </c>
      <c r="C186" s="2" t="str">
        <f>数据源!CF218</f>
        <v>T2LP6</v>
      </c>
      <c r="D186" s="2" t="str">
        <f>数据源!CG218</f>
        <v>部件</v>
      </c>
      <c r="E186" s="2">
        <f>数据源!CH218</f>
        <v>102.20000000000002</v>
      </c>
      <c r="F186" s="2">
        <f>数据源!CI218</f>
        <v>4</v>
      </c>
      <c r="G186" s="2">
        <f>数据源!CJ218</f>
        <v>1.6E-2</v>
      </c>
      <c r="H186" s="2">
        <f>数据源!CK218</f>
        <v>9.5238095238095229E-3</v>
      </c>
      <c r="I186" s="2">
        <f>数据源!CL218</f>
        <v>95</v>
      </c>
      <c r="J186" s="3">
        <f t="shared" si="69"/>
        <v>2</v>
      </c>
      <c r="K186" s="3">
        <f t="shared" si="70"/>
        <v>6</v>
      </c>
      <c r="L186" s="3" t="str">
        <f t="shared" si="73"/>
        <v>部件</v>
      </c>
      <c r="M186" s="3">
        <f t="shared" ca="1" si="74"/>
        <v>92006</v>
      </c>
      <c r="N186" s="3" t="str">
        <f t="shared" ca="1" si="77"/>
        <v>11311,12311,13311,11321,12321,13321,51311,52311,53311,51321,52321,53321,92001,92003,92005,92101,92103,92105,92201,92203,92205,92002,92004,92006</v>
      </c>
      <c r="O186" s="3" t="str">
        <f t="shared" si="78"/>
        <v>172,172,172,86,86,86,431,431,431,369,369,369,95,95,95,95,95,95,95,95,95,95,95,95</v>
      </c>
      <c r="P186" s="1" t="str">
        <f t="shared" si="79"/>
        <v>(1,1),(1,1),(1,1),(1,1),(1,1),(1,1),(2,6),(2,6),(2,6),(3,4),(3,4),(3,4),(2,6),(2,6),(2,6),(2,6),(2,6),(2,6),(2,6),(2,6),(2,6),(2,6),(2,6),(2,6)</v>
      </c>
      <c r="Q186" s="3" t="str">
        <f>IF(D186="坦克碎片",VLOOKUP(C186,道具信息!$N$2:$O$291,2,FALSE)&amp;"碎片",VLOOKUP(C186,道具信息!$N$2:$O$291,2,FALSE))</f>
        <v>T2部件</v>
      </c>
      <c r="R186" s="3">
        <f t="shared" si="71"/>
        <v>1710</v>
      </c>
      <c r="S186" s="11">
        <f t="shared" si="72"/>
        <v>0.316</v>
      </c>
      <c r="T186" s="3" t="str">
        <f>VLOOKUP(Q186,道具信息!$Q$3:$S$20,2,FALSE)</f>
        <v>CHEST_ITEM_TYPE_T2_PART</v>
      </c>
      <c r="U186" s="3" t="str">
        <f>IF(COUNTIF(U$163:U185,T186)=0,T186,"")</f>
        <v/>
      </c>
      <c r="V186" s="3" t="str">
        <f t="shared" si="80"/>
        <v>CHEST_ITEM_TYPE_T3_TANK,CHEST_ITEM_TYPE_T3_SHARD,CHEST_ITEM_TYPE_T2_PART</v>
      </c>
      <c r="W186" s="13" t="str">
        <f t="shared" si="75"/>
        <v/>
      </c>
      <c r="X186" s="3" t="str">
        <f t="shared" si="76"/>
        <v/>
      </c>
      <c r="Y186" s="3" t="str">
        <f t="shared" si="81"/>
        <v>14.3%,44.4%,31.6%</v>
      </c>
    </row>
    <row r="187" spans="2:25" x14ac:dyDescent="0.3">
      <c r="B187" s="2">
        <f>数据源!CE219</f>
        <v>6</v>
      </c>
      <c r="C187" s="2" t="str">
        <f>数据源!CF219</f>
        <v>T2MP2</v>
      </c>
      <c r="D187" s="2" t="str">
        <f>数据源!CG219</f>
        <v>部件</v>
      </c>
      <c r="E187" s="2">
        <f>数据源!CH219</f>
        <v>102.20000000000002</v>
      </c>
      <c r="F187" s="2">
        <f>数据源!CI219</f>
        <v>4</v>
      </c>
      <c r="G187" s="2">
        <f>数据源!CJ219</f>
        <v>1.6E-2</v>
      </c>
      <c r="H187" s="2">
        <f>数据源!CK219</f>
        <v>9.5238095238095229E-3</v>
      </c>
      <c r="I187" s="2">
        <f>数据源!CL219</f>
        <v>95</v>
      </c>
      <c r="J187" s="3">
        <f t="shared" si="69"/>
        <v>2</v>
      </c>
      <c r="K187" s="3">
        <f t="shared" si="70"/>
        <v>6</v>
      </c>
      <c r="L187" s="3" t="str">
        <f t="shared" si="73"/>
        <v>部件</v>
      </c>
      <c r="M187" s="3">
        <f t="shared" ca="1" si="74"/>
        <v>92102</v>
      </c>
      <c r="N187" s="3" t="str">
        <f t="shared" ca="1" si="77"/>
        <v>11311,12311,13311,11321,12321,13321,51311,52311,53311,51321,52321,53321,92001,92003,92005,92101,92103,92105,92201,92203,92205,92002,92004,92006,92102</v>
      </c>
      <c r="O187" s="3" t="str">
        <f t="shared" si="78"/>
        <v>172,172,172,86,86,86,431,431,431,369,369,369,95,95,95,95,95,95,95,95,95,95,95,95,95</v>
      </c>
      <c r="P187" s="1" t="str">
        <f t="shared" si="79"/>
        <v>(1,1),(1,1),(1,1),(1,1),(1,1),(1,1),(2,6),(2,6),(2,6),(3,4),(3,4),(3,4),(2,6),(2,6),(2,6),(2,6),(2,6),(2,6),(2,6),(2,6),(2,6),(2,6),(2,6),(2,6),(2,6)</v>
      </c>
      <c r="Q187" s="3" t="str">
        <f>IF(D187="坦克碎片",VLOOKUP(C187,道具信息!$N$2:$O$291,2,FALSE)&amp;"碎片",VLOOKUP(C187,道具信息!$N$2:$O$291,2,FALSE))</f>
        <v>T2部件</v>
      </c>
      <c r="R187" s="3">
        <f t="shared" si="71"/>
        <v>1710</v>
      </c>
      <c r="S187" s="11">
        <f t="shared" si="72"/>
        <v>0.316</v>
      </c>
      <c r="T187" s="3" t="str">
        <f>VLOOKUP(Q187,道具信息!$Q$3:$S$20,2,FALSE)</f>
        <v>CHEST_ITEM_TYPE_T2_PART</v>
      </c>
      <c r="U187" s="3" t="str">
        <f>IF(COUNTIF(U$163:U186,T187)=0,T187,"")</f>
        <v/>
      </c>
      <c r="V187" s="3" t="str">
        <f t="shared" si="80"/>
        <v>CHEST_ITEM_TYPE_T3_TANK,CHEST_ITEM_TYPE_T3_SHARD,CHEST_ITEM_TYPE_T2_PART</v>
      </c>
      <c r="W187" s="13" t="str">
        <f t="shared" si="75"/>
        <v/>
      </c>
      <c r="X187" s="3" t="str">
        <f t="shared" si="76"/>
        <v/>
      </c>
      <c r="Y187" s="3" t="str">
        <f t="shared" si="81"/>
        <v>14.3%,44.4%,31.6%</v>
      </c>
    </row>
    <row r="188" spans="2:25" x14ac:dyDescent="0.3">
      <c r="B188" s="2">
        <f>数据源!CE220</f>
        <v>6</v>
      </c>
      <c r="C188" s="2" t="str">
        <f>数据源!CF220</f>
        <v>T2MP4</v>
      </c>
      <c r="D188" s="2" t="str">
        <f>数据源!CG220</f>
        <v>部件</v>
      </c>
      <c r="E188" s="2">
        <f>数据源!CH220</f>
        <v>102.20000000000002</v>
      </c>
      <c r="F188" s="2">
        <f>数据源!CI220</f>
        <v>4</v>
      </c>
      <c r="G188" s="2">
        <f>数据源!CJ220</f>
        <v>1.6E-2</v>
      </c>
      <c r="H188" s="2">
        <f>数据源!CK220</f>
        <v>9.5238095238095229E-3</v>
      </c>
      <c r="I188" s="2">
        <f>数据源!CL220</f>
        <v>95</v>
      </c>
      <c r="J188" s="3">
        <f t="shared" si="69"/>
        <v>2</v>
      </c>
      <c r="K188" s="3">
        <f t="shared" si="70"/>
        <v>6</v>
      </c>
      <c r="L188" s="3" t="str">
        <f t="shared" si="73"/>
        <v>部件</v>
      </c>
      <c r="M188" s="3">
        <f t="shared" ca="1" si="74"/>
        <v>92104</v>
      </c>
      <c r="N188" s="3" t="str">
        <f t="shared" ca="1" si="77"/>
        <v>11311,12311,13311,11321,12321,13321,51311,52311,53311,51321,52321,53321,92001,92003,92005,92101,92103,92105,92201,92203,92205,92002,92004,92006,92102,92104</v>
      </c>
      <c r="O188" s="3" t="str">
        <f t="shared" si="78"/>
        <v>172,172,172,86,86,86,431,431,431,369,369,369,95,95,95,95,95,95,95,95,95,95,95,95,95,95</v>
      </c>
      <c r="P188" s="1" t="str">
        <f t="shared" si="79"/>
        <v>(1,1),(1,1),(1,1),(1,1),(1,1),(1,1),(2,6),(2,6),(2,6),(3,4),(3,4),(3,4),(2,6),(2,6),(2,6),(2,6),(2,6),(2,6),(2,6),(2,6),(2,6),(2,6),(2,6),(2,6),(2,6),(2,6)</v>
      </c>
      <c r="Q188" s="3" t="str">
        <f>IF(D188="坦克碎片",VLOOKUP(C188,道具信息!$N$2:$O$291,2,FALSE)&amp;"碎片",VLOOKUP(C188,道具信息!$N$2:$O$291,2,FALSE))</f>
        <v>T2部件</v>
      </c>
      <c r="R188" s="3">
        <f t="shared" si="71"/>
        <v>1710</v>
      </c>
      <c r="S188" s="11">
        <f t="shared" si="72"/>
        <v>0.316</v>
      </c>
      <c r="T188" s="3" t="str">
        <f>VLOOKUP(Q188,道具信息!$Q$3:$S$20,2,FALSE)</f>
        <v>CHEST_ITEM_TYPE_T2_PART</v>
      </c>
      <c r="U188" s="3" t="str">
        <f>IF(COUNTIF(U$163:U187,T188)=0,T188,"")</f>
        <v/>
      </c>
      <c r="V188" s="3" t="str">
        <f t="shared" si="80"/>
        <v>CHEST_ITEM_TYPE_T3_TANK,CHEST_ITEM_TYPE_T3_SHARD,CHEST_ITEM_TYPE_T2_PART</v>
      </c>
      <c r="W188" s="13" t="str">
        <f t="shared" si="75"/>
        <v/>
      </c>
      <c r="X188" s="3" t="str">
        <f t="shared" si="76"/>
        <v/>
      </c>
      <c r="Y188" s="3" t="str">
        <f t="shared" si="81"/>
        <v>14.3%,44.4%,31.6%</v>
      </c>
    </row>
    <row r="189" spans="2:25" x14ac:dyDescent="0.3">
      <c r="B189" s="2">
        <f>数据源!CE221</f>
        <v>6</v>
      </c>
      <c r="C189" s="2" t="str">
        <f>数据源!CF221</f>
        <v>T2MP6</v>
      </c>
      <c r="D189" s="2" t="str">
        <f>数据源!CG221</f>
        <v>部件</v>
      </c>
      <c r="E189" s="2">
        <f>数据源!CH221</f>
        <v>102.20000000000002</v>
      </c>
      <c r="F189" s="2">
        <f>数据源!CI221</f>
        <v>4</v>
      </c>
      <c r="G189" s="2">
        <f>数据源!CJ221</f>
        <v>1.6E-2</v>
      </c>
      <c r="H189" s="2">
        <f>数据源!CK221</f>
        <v>9.5238095238095229E-3</v>
      </c>
      <c r="I189" s="2">
        <f>数据源!CL221</f>
        <v>95</v>
      </c>
      <c r="J189" s="3">
        <f t="shared" si="69"/>
        <v>2</v>
      </c>
      <c r="K189" s="3">
        <f t="shared" si="70"/>
        <v>6</v>
      </c>
      <c r="L189" s="3" t="str">
        <f t="shared" si="73"/>
        <v>部件</v>
      </c>
      <c r="M189" s="3">
        <f t="shared" ca="1" si="74"/>
        <v>92106</v>
      </c>
      <c r="N189" s="3" t="str">
        <f t="shared" ca="1" si="77"/>
        <v>11311,12311,13311,11321,12321,13321,51311,52311,53311,51321,52321,53321,92001,92003,92005,92101,92103,92105,92201,92203,92205,92002,92004,92006,92102,92104,92106</v>
      </c>
      <c r="O189" s="3" t="str">
        <f t="shared" si="78"/>
        <v>172,172,172,86,86,86,431,431,431,369,369,369,95,95,95,95,95,95,95,95,95,95,95,95,95,95,95</v>
      </c>
      <c r="P189" s="1" t="str">
        <f t="shared" si="79"/>
        <v>(1,1),(1,1),(1,1),(1,1),(1,1),(1,1),(2,6),(2,6),(2,6),(3,4),(3,4),(3,4),(2,6),(2,6),(2,6),(2,6),(2,6),(2,6),(2,6),(2,6),(2,6),(2,6),(2,6),(2,6),(2,6),(2,6),(2,6)</v>
      </c>
      <c r="Q189" s="3" t="str">
        <f>IF(D189="坦克碎片",VLOOKUP(C189,道具信息!$N$2:$O$291,2,FALSE)&amp;"碎片",VLOOKUP(C189,道具信息!$N$2:$O$291,2,FALSE))</f>
        <v>T2部件</v>
      </c>
      <c r="R189" s="3">
        <f t="shared" si="71"/>
        <v>1710</v>
      </c>
      <c r="S189" s="11">
        <f t="shared" si="72"/>
        <v>0.316</v>
      </c>
      <c r="T189" s="3" t="str">
        <f>VLOOKUP(Q189,道具信息!$Q$3:$S$20,2,FALSE)</f>
        <v>CHEST_ITEM_TYPE_T2_PART</v>
      </c>
      <c r="U189" s="3" t="str">
        <f>IF(COUNTIF(U$163:U188,T189)=0,T189,"")</f>
        <v/>
      </c>
      <c r="V189" s="3" t="str">
        <f t="shared" si="80"/>
        <v>CHEST_ITEM_TYPE_T3_TANK,CHEST_ITEM_TYPE_T3_SHARD,CHEST_ITEM_TYPE_T2_PART</v>
      </c>
      <c r="W189" s="13" t="str">
        <f t="shared" si="75"/>
        <v/>
      </c>
      <c r="X189" s="3" t="str">
        <f t="shared" si="76"/>
        <v/>
      </c>
      <c r="Y189" s="3" t="str">
        <f t="shared" si="81"/>
        <v>14.3%,44.4%,31.6%</v>
      </c>
    </row>
    <row r="190" spans="2:25" x14ac:dyDescent="0.3">
      <c r="B190" s="2">
        <f>数据源!CE222</f>
        <v>6</v>
      </c>
      <c r="C190" s="2" t="str">
        <f>数据源!CF222</f>
        <v>T2HP2</v>
      </c>
      <c r="D190" s="2" t="str">
        <f>数据源!CG222</f>
        <v>部件</v>
      </c>
      <c r="E190" s="2">
        <f>数据源!CH222</f>
        <v>102.20000000000002</v>
      </c>
      <c r="F190" s="2">
        <f>数据源!CI222</f>
        <v>4</v>
      </c>
      <c r="G190" s="2">
        <f>数据源!CJ222</f>
        <v>1.6E-2</v>
      </c>
      <c r="H190" s="2">
        <f>数据源!CK222</f>
        <v>9.5238095238095229E-3</v>
      </c>
      <c r="I190" s="2">
        <f>数据源!CL222</f>
        <v>95</v>
      </c>
      <c r="J190" s="3">
        <f t="shared" si="69"/>
        <v>2</v>
      </c>
      <c r="K190" s="3">
        <f t="shared" si="70"/>
        <v>6</v>
      </c>
      <c r="L190" s="3" t="str">
        <f t="shared" si="73"/>
        <v>部件</v>
      </c>
      <c r="M190" s="3">
        <f t="shared" ca="1" si="74"/>
        <v>92202</v>
      </c>
      <c r="N190" s="3" t="str">
        <f t="shared" ca="1" si="77"/>
        <v>11311,12311,13311,11321,12321,13321,51311,52311,53311,51321,52321,53321,92001,92003,92005,92101,92103,92105,92201,92203,92205,92002,92004,92006,92102,92104,92106,92202</v>
      </c>
      <c r="O190" s="3" t="str">
        <f t="shared" si="78"/>
        <v>172,172,172,86,86,86,431,431,431,369,369,369,95,95,95,95,95,95,95,95,95,95,95,95,95,95,95,95</v>
      </c>
      <c r="P190" s="1" t="str">
        <f t="shared" si="79"/>
        <v>(1,1),(1,1),(1,1),(1,1),(1,1),(1,1),(2,6),(2,6),(2,6),(3,4),(3,4),(3,4),(2,6),(2,6),(2,6),(2,6),(2,6),(2,6),(2,6),(2,6),(2,6),(2,6),(2,6),(2,6),(2,6),(2,6),(2,6),(2,6)</v>
      </c>
      <c r="Q190" s="3" t="str">
        <f>IF(D190="坦克碎片",VLOOKUP(C190,道具信息!$N$2:$O$291,2,FALSE)&amp;"碎片",VLOOKUP(C190,道具信息!$N$2:$O$291,2,FALSE))</f>
        <v>T2部件</v>
      </c>
      <c r="R190" s="3">
        <f t="shared" si="71"/>
        <v>1710</v>
      </c>
      <c r="S190" s="11">
        <f t="shared" si="72"/>
        <v>0.316</v>
      </c>
      <c r="T190" s="3" t="str">
        <f>VLOOKUP(Q190,道具信息!$Q$3:$S$20,2,FALSE)</f>
        <v>CHEST_ITEM_TYPE_T2_PART</v>
      </c>
      <c r="U190" s="3" t="str">
        <f>IF(COUNTIF(U$163:U189,T190)=0,T190,"")</f>
        <v/>
      </c>
      <c r="V190" s="3" t="str">
        <f t="shared" si="80"/>
        <v>CHEST_ITEM_TYPE_T3_TANK,CHEST_ITEM_TYPE_T3_SHARD,CHEST_ITEM_TYPE_T2_PART</v>
      </c>
      <c r="W190" s="13" t="str">
        <f t="shared" si="75"/>
        <v/>
      </c>
      <c r="X190" s="3" t="str">
        <f t="shared" si="76"/>
        <v/>
      </c>
      <c r="Y190" s="3" t="str">
        <f t="shared" si="81"/>
        <v>14.3%,44.4%,31.6%</v>
      </c>
    </row>
    <row r="191" spans="2:25" x14ac:dyDescent="0.3">
      <c r="B191" s="2">
        <f>数据源!CE223</f>
        <v>6</v>
      </c>
      <c r="C191" s="2" t="str">
        <f>数据源!CF223</f>
        <v>T2HP4</v>
      </c>
      <c r="D191" s="2" t="str">
        <f>数据源!CG223</f>
        <v>部件</v>
      </c>
      <c r="E191" s="2">
        <f>数据源!CH223</f>
        <v>102.20000000000002</v>
      </c>
      <c r="F191" s="2">
        <f>数据源!CI223</f>
        <v>4</v>
      </c>
      <c r="G191" s="2">
        <f>数据源!CJ223</f>
        <v>1.6E-2</v>
      </c>
      <c r="H191" s="2">
        <f>数据源!CK223</f>
        <v>9.5238095238095229E-3</v>
      </c>
      <c r="I191" s="2">
        <f>数据源!CL223</f>
        <v>95</v>
      </c>
      <c r="J191" s="3">
        <f t="shared" si="69"/>
        <v>2</v>
      </c>
      <c r="K191" s="3">
        <f t="shared" si="70"/>
        <v>6</v>
      </c>
      <c r="L191" s="3" t="str">
        <f t="shared" si="73"/>
        <v>部件</v>
      </c>
      <c r="M191" s="3">
        <f t="shared" ca="1" si="74"/>
        <v>92204</v>
      </c>
      <c r="N191" s="3" t="str">
        <f t="shared" ca="1" si="77"/>
        <v>11311,12311,13311,11321,12321,13321,51311,52311,53311,51321,52321,53321,92001,92003,92005,92101,92103,92105,92201,92203,92205,92002,92004,92006,92102,92104,92106,92202,92204</v>
      </c>
      <c r="O191" s="3" t="str">
        <f t="shared" si="78"/>
        <v>172,172,172,86,86,86,431,431,431,369,369,369,95,95,95,95,95,95,95,95,95,95,95,95,95,95,95,95,95</v>
      </c>
      <c r="P191" s="1" t="str">
        <f t="shared" si="79"/>
        <v>(1,1),(1,1),(1,1),(1,1),(1,1),(1,1),(2,6),(2,6),(2,6),(3,4),(3,4),(3,4),(2,6),(2,6),(2,6),(2,6),(2,6),(2,6),(2,6),(2,6),(2,6),(2,6),(2,6),(2,6),(2,6),(2,6),(2,6),(2,6),(2,6)</v>
      </c>
      <c r="Q191" s="3" t="str">
        <f>IF(D191="坦克碎片",VLOOKUP(C191,道具信息!$N$2:$O$291,2,FALSE)&amp;"碎片",VLOOKUP(C191,道具信息!$N$2:$O$291,2,FALSE))</f>
        <v>T2部件</v>
      </c>
      <c r="R191" s="3">
        <f t="shared" si="71"/>
        <v>1710</v>
      </c>
      <c r="S191" s="11">
        <f t="shared" si="72"/>
        <v>0.316</v>
      </c>
      <c r="T191" s="3" t="str">
        <f>VLOOKUP(Q191,道具信息!$Q$3:$S$20,2,FALSE)</f>
        <v>CHEST_ITEM_TYPE_T2_PART</v>
      </c>
      <c r="U191" s="3" t="str">
        <f>IF(COUNTIF(U$163:U190,T191)=0,T191,"")</f>
        <v/>
      </c>
      <c r="V191" s="3" t="str">
        <f t="shared" si="80"/>
        <v>CHEST_ITEM_TYPE_T3_TANK,CHEST_ITEM_TYPE_T3_SHARD,CHEST_ITEM_TYPE_T2_PART</v>
      </c>
      <c r="W191" s="13" t="str">
        <f t="shared" si="75"/>
        <v/>
      </c>
      <c r="X191" s="3" t="str">
        <f t="shared" si="76"/>
        <v/>
      </c>
      <c r="Y191" s="3" t="str">
        <f t="shared" si="81"/>
        <v>14.3%,44.4%,31.6%</v>
      </c>
    </row>
    <row r="192" spans="2:25" x14ac:dyDescent="0.3">
      <c r="B192" s="2">
        <f>数据源!CE224</f>
        <v>6</v>
      </c>
      <c r="C192" s="2" t="str">
        <f>数据源!CF224</f>
        <v>T2HP6</v>
      </c>
      <c r="D192" s="2" t="str">
        <f>数据源!CG224</f>
        <v>部件</v>
      </c>
      <c r="E192" s="2">
        <f>数据源!CH224</f>
        <v>102.20000000000002</v>
      </c>
      <c r="F192" s="2">
        <f>数据源!CI224</f>
        <v>4</v>
      </c>
      <c r="G192" s="2">
        <f>数据源!CJ224</f>
        <v>1.6E-2</v>
      </c>
      <c r="H192" s="2">
        <f>数据源!CK224</f>
        <v>9.5238095238095229E-3</v>
      </c>
      <c r="I192" s="2">
        <f>数据源!CL224</f>
        <v>95</v>
      </c>
      <c r="J192" s="3">
        <f t="shared" si="69"/>
        <v>2</v>
      </c>
      <c r="K192" s="3">
        <f t="shared" si="70"/>
        <v>6</v>
      </c>
      <c r="L192" s="3" t="str">
        <f t="shared" si="73"/>
        <v>部件</v>
      </c>
      <c r="M192" s="3">
        <f t="shared" ca="1" si="74"/>
        <v>92206</v>
      </c>
      <c r="N192" s="3" t="str">
        <f t="shared" ca="1" si="77"/>
        <v>11311,12311,13311,11321,12321,13321,51311,52311,53311,51321,52321,53321,92001,92003,92005,92101,92103,92105,92201,92203,92205,92002,92004,92006,92102,92104,92106,92202,92204,92206</v>
      </c>
      <c r="O192" s="3" t="str">
        <f t="shared" si="78"/>
        <v>172,172,172,86,86,86,431,431,431,369,369,369,95,95,95,95,95,95,95,95,95,95,95,95,95,95,95,95,95,95</v>
      </c>
      <c r="P192" s="1" t="str">
        <f t="shared" si="79"/>
        <v>(1,1),(1,1),(1,1),(1,1),(1,1),(1,1),(2,6),(2,6),(2,6),(3,4),(3,4),(3,4),(2,6),(2,6),(2,6),(2,6),(2,6),(2,6),(2,6),(2,6),(2,6),(2,6),(2,6),(2,6),(2,6),(2,6),(2,6),(2,6),(2,6),(2,6)</v>
      </c>
      <c r="Q192" s="3" t="str">
        <f>IF(D192="坦克碎片",VLOOKUP(C192,道具信息!$N$2:$O$291,2,FALSE)&amp;"碎片",VLOOKUP(C192,道具信息!$N$2:$O$291,2,FALSE))</f>
        <v>T2部件</v>
      </c>
      <c r="R192" s="3">
        <f t="shared" si="71"/>
        <v>1710</v>
      </c>
      <c r="S192" s="11">
        <f t="shared" si="72"/>
        <v>0.316</v>
      </c>
      <c r="T192" s="3" t="str">
        <f>VLOOKUP(Q192,道具信息!$Q$3:$S$20,2,FALSE)</f>
        <v>CHEST_ITEM_TYPE_T2_PART</v>
      </c>
      <c r="U192" s="3" t="str">
        <f>IF(COUNTIF(U$163:U191,T192)=0,T192,"")</f>
        <v/>
      </c>
      <c r="V192" s="3" t="str">
        <f t="shared" si="80"/>
        <v>CHEST_ITEM_TYPE_T3_TANK,CHEST_ITEM_TYPE_T3_SHARD,CHEST_ITEM_TYPE_T2_PART</v>
      </c>
      <c r="W192" s="13" t="str">
        <f t="shared" si="75"/>
        <v/>
      </c>
      <c r="X192" s="3" t="str">
        <f t="shared" si="76"/>
        <v/>
      </c>
      <c r="Y192" s="3" t="str">
        <f t="shared" si="81"/>
        <v>14.3%,44.4%,31.6%</v>
      </c>
    </row>
    <row r="193" spans="2:25" x14ac:dyDescent="0.3">
      <c r="B193" s="2">
        <f>数据源!CE225</f>
        <v>6</v>
      </c>
      <c r="C193" s="2" t="str">
        <f>数据源!CF225</f>
        <v>T3LP1</v>
      </c>
      <c r="D193" s="2" t="str">
        <f>数据源!CG225</f>
        <v>部件</v>
      </c>
      <c r="E193" s="2">
        <f>数据源!CH225</f>
        <v>524.4</v>
      </c>
      <c r="F193" s="2">
        <f>数据源!CI225</f>
        <v>1</v>
      </c>
      <c r="G193" s="2">
        <f>数据源!CJ225</f>
        <v>1.26E-2</v>
      </c>
      <c r="H193" s="2">
        <f>数据源!CK225</f>
        <v>5.8466819221967975E-3</v>
      </c>
      <c r="I193" s="2">
        <f>数据源!CL225</f>
        <v>58</v>
      </c>
      <c r="J193" s="3">
        <f t="shared" si="69"/>
        <v>1</v>
      </c>
      <c r="K193" s="3">
        <f t="shared" si="70"/>
        <v>1</v>
      </c>
      <c r="L193" s="3" t="str">
        <f t="shared" si="73"/>
        <v>部件</v>
      </c>
      <c r="M193" s="3">
        <f t="shared" ca="1" si="74"/>
        <v>93001</v>
      </c>
      <c r="N193" s="3" t="str">
        <f t="shared" ca="1" si="77"/>
        <v>11311,12311,13311,11321,12321,13321,51311,52311,53311,51321,52321,53321,92001,92003,92005,92101,92103,92105,92201,92203,92205,92002,92004,92006,92102,92104,92106,92202,92204,92206,93001</v>
      </c>
      <c r="O193" s="3" t="str">
        <f t="shared" si="78"/>
        <v>172,172,172,86,86,86,431,431,431,369,369,369,95,95,95,95,95,95,95,95,95,95,95,95,95,95,95,95,95,95,58</v>
      </c>
      <c r="P193" s="1" t="str">
        <f t="shared" si="79"/>
        <v>(1,1),(1,1),(1,1),(1,1),(1,1),(1,1),(2,6),(2,6),(2,6),(3,4),(3,4),(3,4),(2,6),(2,6),(2,6),(2,6),(2,6),(2,6),(2,6),(2,6),(2,6),(2,6),(2,6),(2,6),(2,6),(2,6),(2,6),(2,6),(2,6),(2,6),(1,1)</v>
      </c>
      <c r="Q193" s="3" t="str">
        <f>IF(D193="坦克碎片",VLOOKUP(C193,道具信息!$N$2:$O$291,2,FALSE)&amp;"碎片",VLOOKUP(C193,道具信息!$N$2:$O$291,2,FALSE))</f>
        <v>T3部件</v>
      </c>
      <c r="R193" s="3">
        <f t="shared" si="71"/>
        <v>522</v>
      </c>
      <c r="S193" s="11">
        <f t="shared" si="72"/>
        <v>9.7000000000000003E-2</v>
      </c>
      <c r="T193" s="3" t="str">
        <f>VLOOKUP(Q193,道具信息!$Q$3:$S$20,2,FALSE)</f>
        <v>CHEST_ITEM_TYPE_T3_PART</v>
      </c>
      <c r="U193" s="3" t="str">
        <f>IF(COUNTIF(U$163:U192,T193)=0,T193,"")</f>
        <v>CHEST_ITEM_TYPE_T3_PART</v>
      </c>
      <c r="V193" s="3" t="str">
        <f t="shared" si="80"/>
        <v>CHEST_ITEM_TYPE_T3_TANK,CHEST_ITEM_TYPE_T3_SHARD,CHEST_ITEM_TYPE_T2_PART,CHEST_ITEM_TYPE_T3_PART</v>
      </c>
      <c r="W193" s="13">
        <f t="shared" si="75"/>
        <v>9.7000000000000003E-2</v>
      </c>
      <c r="X193" s="3" t="str">
        <f t="shared" si="76"/>
        <v>9.7%</v>
      </c>
      <c r="Y193" s="3" t="str">
        <f t="shared" si="81"/>
        <v>14.3%,44.4%,31.6%,9.7%</v>
      </c>
    </row>
    <row r="194" spans="2:25" x14ac:dyDescent="0.3">
      <c r="B194" s="2">
        <f>数据源!CE226</f>
        <v>6</v>
      </c>
      <c r="C194" s="2" t="str">
        <f>数据源!CF226</f>
        <v>T3LP3</v>
      </c>
      <c r="D194" s="2" t="str">
        <f>数据源!CG226</f>
        <v>部件</v>
      </c>
      <c r="E194" s="2">
        <f>数据源!CH226</f>
        <v>524.4</v>
      </c>
      <c r="F194" s="2">
        <f>数据源!CI226</f>
        <v>1</v>
      </c>
      <c r="G194" s="2">
        <f>数据源!CJ226</f>
        <v>1.2500000000000001E-2</v>
      </c>
      <c r="H194" s="2">
        <f>数据源!CK226</f>
        <v>5.8002796847190447E-3</v>
      </c>
      <c r="I194" s="2">
        <f>数据源!CL226</f>
        <v>58</v>
      </c>
      <c r="J194" s="3">
        <f t="shared" si="69"/>
        <v>1</v>
      </c>
      <c r="K194" s="3">
        <f t="shared" si="70"/>
        <v>1</v>
      </c>
      <c r="L194" s="3" t="str">
        <f t="shared" si="73"/>
        <v>部件</v>
      </c>
      <c r="M194" s="3">
        <f t="shared" ca="1" si="74"/>
        <v>93003</v>
      </c>
      <c r="N194" s="3" t="str">
        <f t="shared" ca="1" si="77"/>
        <v>11311,12311,13311,11321,12321,13321,51311,52311,53311,51321,52321,53321,92001,92003,92005,92101,92103,92105,92201,92203,92205,92002,92004,92006,92102,92104,92106,92202,92204,92206,93001,93003</v>
      </c>
      <c r="O194" s="3" t="str">
        <f t="shared" si="78"/>
        <v>172,172,172,86,86,86,431,431,431,369,369,369,95,95,95,95,95,95,95,95,95,95,95,95,95,95,95,95,95,95,58,58</v>
      </c>
      <c r="P194" s="1" t="str">
        <f t="shared" si="79"/>
        <v>(1,1),(1,1),(1,1),(1,1),(1,1),(1,1),(2,6),(2,6),(2,6),(3,4),(3,4),(3,4),(2,6),(2,6),(2,6),(2,6),(2,6),(2,6),(2,6),(2,6),(2,6),(2,6),(2,6),(2,6),(2,6),(2,6),(2,6),(2,6),(2,6),(2,6),(1,1),(1,1)</v>
      </c>
      <c r="Q194" s="3" t="str">
        <f>IF(D194="坦克碎片",VLOOKUP(C194,道具信息!$N$2:$O$291,2,FALSE)&amp;"碎片",VLOOKUP(C194,道具信息!$N$2:$O$291,2,FALSE))</f>
        <v>T3部件</v>
      </c>
      <c r="R194" s="3">
        <f t="shared" si="71"/>
        <v>522</v>
      </c>
      <c r="S194" s="11">
        <f t="shared" si="72"/>
        <v>9.7000000000000003E-2</v>
      </c>
      <c r="T194" s="3" t="str">
        <f>VLOOKUP(Q194,道具信息!$Q$3:$S$20,2,FALSE)</f>
        <v>CHEST_ITEM_TYPE_T3_PART</v>
      </c>
      <c r="U194" s="3" t="str">
        <f>IF(COUNTIF(U$163:U193,T194)=0,T194,"")</f>
        <v/>
      </c>
      <c r="V194" s="3" t="str">
        <f t="shared" si="80"/>
        <v>CHEST_ITEM_TYPE_T3_TANK,CHEST_ITEM_TYPE_T3_SHARD,CHEST_ITEM_TYPE_T2_PART,CHEST_ITEM_TYPE_T3_PART</v>
      </c>
      <c r="W194" s="13" t="str">
        <f t="shared" si="75"/>
        <v/>
      </c>
      <c r="X194" s="3" t="str">
        <f t="shared" si="76"/>
        <v/>
      </c>
      <c r="Y194" s="3" t="str">
        <f t="shared" si="81"/>
        <v>14.3%,44.4%,31.6%,9.7%</v>
      </c>
    </row>
    <row r="195" spans="2:25" x14ac:dyDescent="0.3">
      <c r="B195" s="2">
        <f>数据源!CE227</f>
        <v>6</v>
      </c>
      <c r="C195" s="2" t="str">
        <f>数据源!CF227</f>
        <v>T3LP5</v>
      </c>
      <c r="D195" s="2" t="str">
        <f>数据源!CG227</f>
        <v>部件</v>
      </c>
      <c r="E195" s="2">
        <f>数据源!CH227</f>
        <v>524.4</v>
      </c>
      <c r="F195" s="2">
        <f>数据源!CI227</f>
        <v>1</v>
      </c>
      <c r="G195" s="2">
        <f>数据源!CJ227</f>
        <v>1.2500000000000001E-2</v>
      </c>
      <c r="H195" s="2">
        <f>数据源!CK227</f>
        <v>5.8002796847190447E-3</v>
      </c>
      <c r="I195" s="2">
        <f>数据源!CL227</f>
        <v>58</v>
      </c>
      <c r="J195" s="3">
        <f t="shared" si="69"/>
        <v>1</v>
      </c>
      <c r="K195" s="3">
        <f t="shared" si="70"/>
        <v>1</v>
      </c>
      <c r="L195" s="3" t="str">
        <f t="shared" si="73"/>
        <v>部件</v>
      </c>
      <c r="M195" s="3">
        <f t="shared" ca="1" si="74"/>
        <v>93005</v>
      </c>
      <c r="N195" s="3" t="str">
        <f t="shared" ca="1" si="77"/>
        <v>11311,12311,13311,11321,12321,13321,51311,52311,53311,51321,52321,53321,92001,92003,92005,92101,92103,92105,92201,92203,92205,92002,92004,92006,92102,92104,92106,92202,92204,92206,93001,93003,93005</v>
      </c>
      <c r="O195" s="3" t="str">
        <f t="shared" si="78"/>
        <v>172,172,172,86,86,86,431,431,431,369,369,369,95,95,95,95,95,95,95,95,95,95,95,95,95,95,95,95,95,95,58,58,58</v>
      </c>
      <c r="P195" s="1" t="str">
        <f t="shared" si="79"/>
        <v>(1,1),(1,1),(1,1),(1,1),(1,1),(1,1),(2,6),(2,6),(2,6),(3,4),(3,4),(3,4),(2,6),(2,6),(2,6),(2,6),(2,6),(2,6),(2,6),(2,6),(2,6),(2,6),(2,6),(2,6),(2,6),(2,6),(2,6),(2,6),(2,6),(2,6),(1,1),(1,1),(1,1)</v>
      </c>
      <c r="Q195" s="3" t="str">
        <f>IF(D195="坦克碎片",VLOOKUP(C195,道具信息!$N$2:$O$291,2,FALSE)&amp;"碎片",VLOOKUP(C195,道具信息!$N$2:$O$291,2,FALSE))</f>
        <v>T3部件</v>
      </c>
      <c r="R195" s="3">
        <f t="shared" si="71"/>
        <v>522</v>
      </c>
      <c r="S195" s="11">
        <f t="shared" si="72"/>
        <v>9.7000000000000003E-2</v>
      </c>
      <c r="T195" s="3" t="str">
        <f>VLOOKUP(Q195,道具信息!$Q$3:$S$20,2,FALSE)</f>
        <v>CHEST_ITEM_TYPE_T3_PART</v>
      </c>
      <c r="U195" s="3" t="str">
        <f>IF(COUNTIF(U$163:U194,T195)=0,T195,"")</f>
        <v/>
      </c>
      <c r="V195" s="3" t="str">
        <f t="shared" si="80"/>
        <v>CHEST_ITEM_TYPE_T3_TANK,CHEST_ITEM_TYPE_T3_SHARD,CHEST_ITEM_TYPE_T2_PART,CHEST_ITEM_TYPE_T3_PART</v>
      </c>
      <c r="W195" s="13" t="str">
        <f t="shared" si="75"/>
        <v/>
      </c>
      <c r="X195" s="3" t="str">
        <f t="shared" si="76"/>
        <v/>
      </c>
      <c r="Y195" s="3" t="str">
        <f t="shared" si="81"/>
        <v>14.3%,44.4%,31.6%,9.7%</v>
      </c>
    </row>
    <row r="196" spans="2:25" x14ac:dyDescent="0.3">
      <c r="B196" s="2">
        <f>数据源!CE228</f>
        <v>6</v>
      </c>
      <c r="C196" s="2" t="str">
        <f>数据源!CF228</f>
        <v>T3MP1</v>
      </c>
      <c r="D196" s="2" t="str">
        <f>数据源!CG228</f>
        <v>部件</v>
      </c>
      <c r="E196" s="2">
        <f>数据源!CH228</f>
        <v>524.4</v>
      </c>
      <c r="F196" s="2">
        <f>数据源!CI228</f>
        <v>1</v>
      </c>
      <c r="G196" s="2">
        <f>数据源!CJ228</f>
        <v>1.2500000000000001E-2</v>
      </c>
      <c r="H196" s="2">
        <f>数据源!CK228</f>
        <v>5.8002796847190447E-3</v>
      </c>
      <c r="I196" s="2">
        <f>数据源!CL228</f>
        <v>58</v>
      </c>
      <c r="J196" s="3">
        <f t="shared" si="69"/>
        <v>1</v>
      </c>
      <c r="K196" s="3">
        <f t="shared" si="70"/>
        <v>1</v>
      </c>
      <c r="L196" s="3" t="str">
        <f t="shared" si="73"/>
        <v>部件</v>
      </c>
      <c r="M196" s="3">
        <f t="shared" ca="1" si="74"/>
        <v>93101</v>
      </c>
      <c r="N196" s="3" t="str">
        <f t="shared" ca="1" si="77"/>
        <v>11311,12311,13311,11321,12321,13321,51311,52311,53311,51321,52321,53321,92001,92003,92005,92101,92103,92105,92201,92203,92205,92002,92004,92006,92102,92104,92106,92202,92204,92206,93001,93003,93005,93101</v>
      </c>
      <c r="O196" s="3" t="str">
        <f t="shared" si="78"/>
        <v>172,172,172,86,86,86,431,431,431,369,369,369,95,95,95,95,95,95,95,95,95,95,95,95,95,95,95,95,95,95,58,58,58,58</v>
      </c>
      <c r="P196" s="1" t="str">
        <f t="shared" si="79"/>
        <v>(1,1),(1,1),(1,1),(1,1),(1,1),(1,1),(2,6),(2,6),(2,6),(3,4),(3,4),(3,4),(2,6),(2,6),(2,6),(2,6),(2,6),(2,6),(2,6),(2,6),(2,6),(2,6),(2,6),(2,6),(2,6),(2,6),(2,6),(2,6),(2,6),(2,6),(1,1),(1,1),(1,1),(1,1)</v>
      </c>
      <c r="Q196" s="3" t="str">
        <f>IF(D196="坦克碎片",VLOOKUP(C196,道具信息!$N$2:$O$291,2,FALSE)&amp;"碎片",VLOOKUP(C196,道具信息!$N$2:$O$291,2,FALSE))</f>
        <v>T3部件</v>
      </c>
      <c r="R196" s="3">
        <f t="shared" si="71"/>
        <v>522</v>
      </c>
      <c r="S196" s="11">
        <f t="shared" si="72"/>
        <v>9.7000000000000003E-2</v>
      </c>
      <c r="T196" s="3" t="str">
        <f>VLOOKUP(Q196,道具信息!$Q$3:$S$20,2,FALSE)</f>
        <v>CHEST_ITEM_TYPE_T3_PART</v>
      </c>
      <c r="U196" s="3" t="str">
        <f>IF(COUNTIF(U$163:U195,T196)=0,T196,"")</f>
        <v/>
      </c>
      <c r="V196" s="3" t="str">
        <f t="shared" si="80"/>
        <v>CHEST_ITEM_TYPE_T3_TANK,CHEST_ITEM_TYPE_T3_SHARD,CHEST_ITEM_TYPE_T2_PART,CHEST_ITEM_TYPE_T3_PART</v>
      </c>
      <c r="W196" s="13" t="str">
        <f t="shared" si="75"/>
        <v/>
      </c>
      <c r="X196" s="3" t="str">
        <f t="shared" si="76"/>
        <v/>
      </c>
      <c r="Y196" s="3" t="str">
        <f t="shared" si="81"/>
        <v>14.3%,44.4%,31.6%,9.7%</v>
      </c>
    </row>
    <row r="197" spans="2:25" x14ac:dyDescent="0.3">
      <c r="B197" s="2">
        <f>数据源!CE229</f>
        <v>6</v>
      </c>
      <c r="C197" s="2" t="str">
        <f>数据源!CF229</f>
        <v>T3MP3</v>
      </c>
      <c r="D197" s="2" t="str">
        <f>数据源!CG229</f>
        <v>部件</v>
      </c>
      <c r="E197" s="2">
        <f>数据源!CH229</f>
        <v>524.4</v>
      </c>
      <c r="F197" s="2">
        <f>数据源!CI229</f>
        <v>1</v>
      </c>
      <c r="G197" s="2">
        <f>数据源!CJ229</f>
        <v>1.2500000000000001E-2</v>
      </c>
      <c r="H197" s="2">
        <f>数据源!CK229</f>
        <v>5.8002796847190447E-3</v>
      </c>
      <c r="I197" s="2">
        <f>数据源!CL229</f>
        <v>58</v>
      </c>
      <c r="J197" s="3">
        <f t="shared" si="69"/>
        <v>1</v>
      </c>
      <c r="K197" s="3">
        <f t="shared" si="70"/>
        <v>1</v>
      </c>
      <c r="L197" s="3" t="str">
        <f t="shared" si="73"/>
        <v>部件</v>
      </c>
      <c r="M197" s="3">
        <f t="shared" ca="1" si="74"/>
        <v>93103</v>
      </c>
      <c r="N197" s="3" t="str">
        <f t="shared" ca="1" si="77"/>
        <v>11311,12311,13311,11321,12321,13321,51311,52311,53311,51321,52321,53321,92001,92003,92005,92101,92103,92105,92201,92203,92205,92002,92004,92006,92102,92104,92106,92202,92204,92206,93001,93003,93005,93101,93103</v>
      </c>
      <c r="O197" s="3" t="str">
        <f t="shared" si="78"/>
        <v>172,172,172,86,86,86,431,431,431,369,369,369,95,95,95,95,95,95,95,95,95,95,95,95,95,95,95,95,95,95,58,58,58,58,58</v>
      </c>
      <c r="P197" s="1" t="str">
        <f t="shared" si="79"/>
        <v>(1,1),(1,1),(1,1),(1,1),(1,1),(1,1),(2,6),(2,6),(2,6),(3,4),(3,4),(3,4),(2,6),(2,6),(2,6),(2,6),(2,6),(2,6),(2,6),(2,6),(2,6),(2,6),(2,6),(2,6),(2,6),(2,6),(2,6),(2,6),(2,6),(2,6),(1,1),(1,1),(1,1),(1,1),(1,1)</v>
      </c>
      <c r="Q197" s="3" t="str">
        <f>IF(D197="坦克碎片",VLOOKUP(C197,道具信息!$N$2:$O$291,2,FALSE)&amp;"碎片",VLOOKUP(C197,道具信息!$N$2:$O$291,2,FALSE))</f>
        <v>T3部件</v>
      </c>
      <c r="R197" s="3">
        <f t="shared" si="71"/>
        <v>522</v>
      </c>
      <c r="S197" s="11">
        <f t="shared" si="72"/>
        <v>9.7000000000000003E-2</v>
      </c>
      <c r="T197" s="3" t="str">
        <f>VLOOKUP(Q197,道具信息!$Q$3:$S$20,2,FALSE)</f>
        <v>CHEST_ITEM_TYPE_T3_PART</v>
      </c>
      <c r="U197" s="3" t="str">
        <f>IF(COUNTIF(U$163:U196,T197)=0,T197,"")</f>
        <v/>
      </c>
      <c r="V197" s="3" t="str">
        <f t="shared" si="80"/>
        <v>CHEST_ITEM_TYPE_T3_TANK,CHEST_ITEM_TYPE_T3_SHARD,CHEST_ITEM_TYPE_T2_PART,CHEST_ITEM_TYPE_T3_PART</v>
      </c>
      <c r="W197" s="13" t="str">
        <f t="shared" si="75"/>
        <v/>
      </c>
      <c r="X197" s="3" t="str">
        <f t="shared" si="76"/>
        <v/>
      </c>
      <c r="Y197" s="3" t="str">
        <f t="shared" si="81"/>
        <v>14.3%,44.4%,31.6%,9.7%</v>
      </c>
    </row>
    <row r="198" spans="2:25" x14ac:dyDescent="0.3">
      <c r="B198" s="2">
        <f>数据源!CE230</f>
        <v>6</v>
      </c>
      <c r="C198" s="2" t="str">
        <f>数据源!CF230</f>
        <v>T3MP5</v>
      </c>
      <c r="D198" s="2" t="str">
        <f>数据源!CG230</f>
        <v>部件</v>
      </c>
      <c r="E198" s="2">
        <f>数据源!CH230</f>
        <v>524.4</v>
      </c>
      <c r="F198" s="2">
        <f>数据源!CI230</f>
        <v>1</v>
      </c>
      <c r="G198" s="2">
        <f>数据源!CJ230</f>
        <v>1.2500000000000001E-2</v>
      </c>
      <c r="H198" s="2">
        <f>数据源!CK230</f>
        <v>5.8002796847190447E-3</v>
      </c>
      <c r="I198" s="2">
        <f>数据源!CL230</f>
        <v>58</v>
      </c>
      <c r="J198" s="3">
        <f t="shared" si="69"/>
        <v>1</v>
      </c>
      <c r="K198" s="3">
        <f t="shared" si="70"/>
        <v>1</v>
      </c>
      <c r="L198" s="3" t="str">
        <f t="shared" si="73"/>
        <v>部件</v>
      </c>
      <c r="M198" s="3">
        <f t="shared" ca="1" si="74"/>
        <v>93105</v>
      </c>
      <c r="N198" s="3" t="str">
        <f t="shared" ca="1" si="77"/>
        <v>11311,12311,13311,11321,12321,13321,51311,52311,53311,51321,52321,53321,92001,92003,92005,92101,92103,92105,92201,92203,92205,92002,92004,92006,92102,92104,92106,92202,92204,92206,93001,93003,93005,93101,93103,93105</v>
      </c>
      <c r="O198" s="3" t="str">
        <f t="shared" si="78"/>
        <v>172,172,172,86,86,86,431,431,431,369,369,369,95,95,95,95,95,95,95,95,95,95,95,95,95,95,95,95,95,95,58,58,58,58,58,58</v>
      </c>
      <c r="P198" s="1" t="str">
        <f t="shared" si="79"/>
        <v>(1,1),(1,1),(1,1),(1,1),(1,1),(1,1),(2,6),(2,6),(2,6),(3,4),(3,4),(3,4),(2,6),(2,6),(2,6),(2,6),(2,6),(2,6),(2,6),(2,6),(2,6),(2,6),(2,6),(2,6),(2,6),(2,6),(2,6),(2,6),(2,6),(2,6),(1,1),(1,1),(1,1),(1,1),(1,1),(1,1)</v>
      </c>
      <c r="Q198" s="3" t="str">
        <f>IF(D198="坦克碎片",VLOOKUP(C198,道具信息!$N$2:$O$291,2,FALSE)&amp;"碎片",VLOOKUP(C198,道具信息!$N$2:$O$291,2,FALSE))</f>
        <v>T3部件</v>
      </c>
      <c r="R198" s="3">
        <f t="shared" si="71"/>
        <v>522</v>
      </c>
      <c r="S198" s="11">
        <f t="shared" si="72"/>
        <v>9.7000000000000003E-2</v>
      </c>
      <c r="T198" s="3" t="str">
        <f>VLOOKUP(Q198,道具信息!$Q$3:$S$20,2,FALSE)</f>
        <v>CHEST_ITEM_TYPE_T3_PART</v>
      </c>
      <c r="U198" s="3" t="str">
        <f>IF(COUNTIF(U$163:U197,T198)=0,T198,"")</f>
        <v/>
      </c>
      <c r="V198" s="3" t="str">
        <f t="shared" si="80"/>
        <v>CHEST_ITEM_TYPE_T3_TANK,CHEST_ITEM_TYPE_T3_SHARD,CHEST_ITEM_TYPE_T2_PART,CHEST_ITEM_TYPE_T3_PART</v>
      </c>
      <c r="W198" s="13" t="str">
        <f t="shared" si="75"/>
        <v/>
      </c>
      <c r="X198" s="3" t="str">
        <f t="shared" si="76"/>
        <v/>
      </c>
      <c r="Y198" s="3" t="str">
        <f t="shared" si="81"/>
        <v>14.3%,44.4%,31.6%,9.7%</v>
      </c>
    </row>
    <row r="199" spans="2:25" x14ac:dyDescent="0.3">
      <c r="B199" s="2">
        <f>数据源!CE231</f>
        <v>6</v>
      </c>
      <c r="C199" s="2" t="str">
        <f>数据源!CF231</f>
        <v>T3HP1</v>
      </c>
      <c r="D199" s="2" t="str">
        <f>数据源!CG231</f>
        <v>部件</v>
      </c>
      <c r="E199" s="2">
        <f>数据源!CH231</f>
        <v>524.4</v>
      </c>
      <c r="F199" s="2">
        <f>数据源!CI231</f>
        <v>1</v>
      </c>
      <c r="G199" s="2">
        <f>数据源!CJ231</f>
        <v>1.2500000000000001E-2</v>
      </c>
      <c r="H199" s="2">
        <f>数据源!CK231</f>
        <v>5.8002796847190447E-3</v>
      </c>
      <c r="I199" s="2">
        <f>数据源!CL231</f>
        <v>58</v>
      </c>
      <c r="J199" s="3">
        <f t="shared" si="69"/>
        <v>1</v>
      </c>
      <c r="K199" s="3">
        <f t="shared" si="70"/>
        <v>1</v>
      </c>
      <c r="L199" s="3" t="str">
        <f t="shared" si="73"/>
        <v>部件</v>
      </c>
      <c r="M199" s="3">
        <f t="shared" ca="1" si="74"/>
        <v>93201</v>
      </c>
      <c r="N199" s="3" t="str">
        <f t="shared" ca="1" si="77"/>
        <v>11311,12311,13311,11321,12321,13321,51311,52311,53311,51321,52321,53321,92001,92003,92005,92101,92103,92105,92201,92203,92205,92002,92004,92006,92102,92104,92106,92202,92204,92206,93001,93003,93005,93101,93103,93105,93201</v>
      </c>
      <c r="O199" s="3" t="str">
        <f t="shared" si="78"/>
        <v>172,172,172,86,86,86,431,431,431,369,369,369,95,95,95,95,95,95,95,95,95,95,95,95,95,95,95,95,95,95,58,58,58,58,58,58,58</v>
      </c>
      <c r="P199" s="1" t="str">
        <f t="shared" si="79"/>
        <v>(1,1),(1,1),(1,1),(1,1),(1,1),(1,1),(2,6),(2,6),(2,6),(3,4),(3,4),(3,4),(2,6),(2,6),(2,6),(2,6),(2,6),(2,6),(2,6),(2,6),(2,6),(2,6),(2,6),(2,6),(2,6),(2,6),(2,6),(2,6),(2,6),(2,6),(1,1),(1,1),(1,1),(1,1),(1,1),(1,1),(1,1)</v>
      </c>
      <c r="Q199" s="3" t="str">
        <f>IF(D199="坦克碎片",VLOOKUP(C199,道具信息!$N$2:$O$291,2,FALSE)&amp;"碎片",VLOOKUP(C199,道具信息!$N$2:$O$291,2,FALSE))</f>
        <v>T3部件</v>
      </c>
      <c r="R199" s="3">
        <f t="shared" si="71"/>
        <v>522</v>
      </c>
      <c r="S199" s="11">
        <f t="shared" si="72"/>
        <v>9.7000000000000003E-2</v>
      </c>
      <c r="T199" s="3" t="str">
        <f>VLOOKUP(Q199,道具信息!$Q$3:$S$20,2,FALSE)</f>
        <v>CHEST_ITEM_TYPE_T3_PART</v>
      </c>
      <c r="U199" s="3" t="str">
        <f>IF(COUNTIF(U$163:U198,T199)=0,T199,"")</f>
        <v/>
      </c>
      <c r="V199" s="3" t="str">
        <f t="shared" si="80"/>
        <v>CHEST_ITEM_TYPE_T3_TANK,CHEST_ITEM_TYPE_T3_SHARD,CHEST_ITEM_TYPE_T2_PART,CHEST_ITEM_TYPE_T3_PART</v>
      </c>
      <c r="W199" s="13" t="str">
        <f t="shared" si="75"/>
        <v/>
      </c>
      <c r="X199" s="3" t="str">
        <f t="shared" si="76"/>
        <v/>
      </c>
      <c r="Y199" s="3" t="str">
        <f t="shared" si="81"/>
        <v>14.3%,44.4%,31.6%,9.7%</v>
      </c>
    </row>
    <row r="200" spans="2:25" x14ac:dyDescent="0.3">
      <c r="B200" s="2">
        <f>数据源!CE232</f>
        <v>6</v>
      </c>
      <c r="C200" s="2" t="str">
        <f>数据源!CF232</f>
        <v>T3HP3</v>
      </c>
      <c r="D200" s="2" t="str">
        <f>数据源!CG232</f>
        <v>部件</v>
      </c>
      <c r="E200" s="2">
        <f>数据源!CH232</f>
        <v>524.4</v>
      </c>
      <c r="F200" s="2">
        <f>数据源!CI232</f>
        <v>1</v>
      </c>
      <c r="G200" s="2">
        <f>数据源!CJ232</f>
        <v>1.2500000000000001E-2</v>
      </c>
      <c r="H200" s="2">
        <f>数据源!CK232</f>
        <v>5.8002796847190447E-3</v>
      </c>
      <c r="I200" s="2">
        <f>数据源!CL232</f>
        <v>58</v>
      </c>
      <c r="J200" s="3">
        <f t="shared" si="69"/>
        <v>1</v>
      </c>
      <c r="K200" s="3">
        <f t="shared" si="70"/>
        <v>1</v>
      </c>
      <c r="L200" s="3" t="str">
        <f t="shared" si="73"/>
        <v>部件</v>
      </c>
      <c r="M200" s="3">
        <f t="shared" ca="1" si="74"/>
        <v>93203</v>
      </c>
      <c r="N200" s="3" t="str">
        <f t="shared" ca="1" si="77"/>
        <v>11311,12311,13311,11321,12321,13321,51311,52311,53311,51321,52321,53321,92001,92003,92005,92101,92103,92105,92201,92203,92205,92002,92004,92006,92102,92104,92106,92202,92204,92206,93001,93003,93005,93101,93103,93105,93201,93203</v>
      </c>
      <c r="O200" s="3" t="str">
        <f t="shared" si="78"/>
        <v>172,172,172,86,86,86,431,431,431,369,369,369,95,95,95,95,95,95,95,95,95,95,95,95,95,95,95,95,95,95,58,58,58,58,58,58,58,58</v>
      </c>
      <c r="P200" s="1" t="str">
        <f t="shared" si="79"/>
        <v>(1,1),(1,1),(1,1),(1,1),(1,1),(1,1),(2,6),(2,6),(2,6),(3,4),(3,4),(3,4),(2,6),(2,6),(2,6),(2,6),(2,6),(2,6),(2,6),(2,6),(2,6),(2,6),(2,6),(2,6),(2,6),(2,6),(2,6),(2,6),(2,6),(2,6),(1,1),(1,1),(1,1),(1,1),(1,1),(1,1),(1,1),(1,1)</v>
      </c>
      <c r="Q200" s="3" t="str">
        <f>IF(D200="坦克碎片",VLOOKUP(C200,道具信息!$N$2:$O$291,2,FALSE)&amp;"碎片",VLOOKUP(C200,道具信息!$N$2:$O$291,2,FALSE))</f>
        <v>T3部件</v>
      </c>
      <c r="R200" s="3">
        <f t="shared" si="71"/>
        <v>522</v>
      </c>
      <c r="S200" s="11">
        <f t="shared" si="72"/>
        <v>9.7000000000000003E-2</v>
      </c>
      <c r="T200" s="3" t="str">
        <f>VLOOKUP(Q200,道具信息!$Q$3:$S$20,2,FALSE)</f>
        <v>CHEST_ITEM_TYPE_T3_PART</v>
      </c>
      <c r="U200" s="3" t="str">
        <f>IF(COUNTIF(U$163:U199,T200)=0,T200,"")</f>
        <v/>
      </c>
      <c r="V200" s="3" t="str">
        <f t="shared" si="80"/>
        <v>CHEST_ITEM_TYPE_T3_TANK,CHEST_ITEM_TYPE_T3_SHARD,CHEST_ITEM_TYPE_T2_PART,CHEST_ITEM_TYPE_T3_PART</v>
      </c>
      <c r="W200" s="13" t="str">
        <f t="shared" si="75"/>
        <v/>
      </c>
      <c r="X200" s="3" t="str">
        <f t="shared" si="76"/>
        <v/>
      </c>
      <c r="Y200" s="3" t="str">
        <f t="shared" si="81"/>
        <v>14.3%,44.4%,31.6%,9.7%</v>
      </c>
    </row>
    <row r="201" spans="2:25" x14ac:dyDescent="0.3">
      <c r="B201" s="2">
        <f>数据源!CE233</f>
        <v>6</v>
      </c>
      <c r="C201" s="2" t="str">
        <f>数据源!CF233</f>
        <v>T3HP5</v>
      </c>
      <c r="D201" s="2" t="str">
        <f>数据源!CG233</f>
        <v>部件</v>
      </c>
      <c r="E201" s="2">
        <f>数据源!CH233</f>
        <v>524.4</v>
      </c>
      <c r="F201" s="2">
        <f>数据源!CI233</f>
        <v>1</v>
      </c>
      <c r="G201" s="2">
        <f>数据源!CJ233</f>
        <v>1.2500000000000001E-2</v>
      </c>
      <c r="H201" s="2">
        <f>数据源!CK233</f>
        <v>5.8002796847190447E-3</v>
      </c>
      <c r="I201" s="2">
        <f>数据源!CL233</f>
        <v>58</v>
      </c>
      <c r="J201" s="3">
        <f t="shared" si="69"/>
        <v>1</v>
      </c>
      <c r="K201" s="3">
        <f t="shared" si="70"/>
        <v>1</v>
      </c>
      <c r="L201" s="3" t="str">
        <f t="shared" si="73"/>
        <v>部件</v>
      </c>
      <c r="M201" s="3">
        <f t="shared" ca="1" si="74"/>
        <v>93205</v>
      </c>
      <c r="N201" s="3" t="str">
        <f t="shared" ca="1" si="77"/>
        <v>11311,12311,13311,11321,12321,13321,51311,52311,53311,51321,52321,53321,92001,92003,92005,92101,92103,92105,92201,92203,92205,92002,92004,92006,92102,92104,92106,92202,92204,92206,93001,93003,93005,93101,93103,93105,93201,93203,93205</v>
      </c>
      <c r="O201" s="3" t="str">
        <f t="shared" si="78"/>
        <v>172,172,172,86,86,86,431,431,431,369,369,369,95,95,95,95,95,95,95,95,95,95,95,95,95,95,95,95,95,95,58,58,58,58,58,58,58,58,58</v>
      </c>
      <c r="P201" s="1" t="str">
        <f t="shared" si="79"/>
        <v>(1,1),(1,1),(1,1),(1,1),(1,1),(1,1),(2,6),(2,6),(2,6),(3,4),(3,4),(3,4),(2,6),(2,6),(2,6),(2,6),(2,6),(2,6),(2,6),(2,6),(2,6),(2,6),(2,6),(2,6),(2,6),(2,6),(2,6),(2,6),(2,6),(2,6),(1,1),(1,1),(1,1),(1,1),(1,1),(1,1),(1,1),(1,1),(1,1)</v>
      </c>
      <c r="Q201" s="3" t="str">
        <f>IF(D201="坦克碎片",VLOOKUP(C201,道具信息!$N$2:$O$291,2,FALSE)&amp;"碎片",VLOOKUP(C201,道具信息!$N$2:$O$291,2,FALSE))</f>
        <v>T3部件</v>
      </c>
      <c r="R201" s="3">
        <f t="shared" si="71"/>
        <v>522</v>
      </c>
      <c r="S201" s="11">
        <f t="shared" si="72"/>
        <v>9.7000000000000003E-2</v>
      </c>
      <c r="T201" s="3" t="str">
        <f>VLOOKUP(Q201,道具信息!$Q$3:$S$20,2,FALSE)</f>
        <v>CHEST_ITEM_TYPE_T3_PART</v>
      </c>
      <c r="U201" s="3" t="str">
        <f>IF(COUNTIF(U$163:U200,T201)=0,T201,"")</f>
        <v/>
      </c>
      <c r="V201" s="3" t="str">
        <f t="shared" si="80"/>
        <v>CHEST_ITEM_TYPE_T3_TANK,CHEST_ITEM_TYPE_T3_SHARD,CHEST_ITEM_TYPE_T2_PART,CHEST_ITEM_TYPE_T3_PART</v>
      </c>
      <c r="W201" s="13" t="str">
        <f t="shared" si="75"/>
        <v/>
      </c>
      <c r="X201" s="3" t="str">
        <f t="shared" si="76"/>
        <v/>
      </c>
      <c r="Y201" s="3" t="str">
        <f t="shared" si="81"/>
        <v>14.3%,44.4%,31.6%,9.7%</v>
      </c>
    </row>
    <row r="202" spans="2:25" x14ac:dyDescent="0.3">
      <c r="N202" s="3" t="str">
        <f ca="1">"["&amp;N201&amp;"]"</f>
        <v>[11311,12311,13311,11321,12321,13321,51311,52311,53311,51321,52321,53321,92001,92003,92005,92101,92103,92105,92201,92203,92205,92002,92004,92006,92102,92104,92106,92202,92204,92206,93001,93003,93005,93101,93103,93105,93201,93203,93205]</v>
      </c>
      <c r="O202" s="3" t="str">
        <f>"["&amp;O201&amp;"]"</f>
        <v>[172,172,172,86,86,86,431,431,431,369,369,369,95,95,95,95,95,95,95,95,95,95,95,95,95,95,95,95,95,95,58,58,58,58,58,58,58,58,58]</v>
      </c>
      <c r="P202" s="3" t="str">
        <f>"["&amp;P201&amp;"]"</f>
        <v>[(1,1),(1,1),(1,1),(1,1),(1,1),(1,1),(2,6),(2,6),(2,6),(3,4),(3,4),(3,4),(2,6),(2,6),(2,6),(2,6),(2,6),(2,6),(2,6),(2,6),(2,6),(2,6),(2,6),(2,6),(2,6),(2,6),(2,6),(2,6),(2,6),(2,6),(1,1),(1,1),(1,1),(1,1),(1,1),(1,1),(1,1),(1,1),(1,1)]</v>
      </c>
      <c r="V202" s="3" t="str">
        <f>"["&amp;V201&amp;"]"</f>
        <v>[CHEST_ITEM_TYPE_T3_TANK,CHEST_ITEM_TYPE_T3_SHARD,CHEST_ITEM_TYPE_T2_PART,CHEST_ITEM_TYPE_T3_PART]</v>
      </c>
      <c r="Y202" s="3" t="str">
        <f>"["&amp;Y201&amp;"]"</f>
        <v>[14.3%,44.4%,31.6%,9.7%]</v>
      </c>
    </row>
    <row r="204" spans="2:25" x14ac:dyDescent="0.3">
      <c r="B204" s="2" t="str">
        <f>数据源!CE236</f>
        <v>联赛等级</v>
      </c>
      <c r="C204" s="2" t="str">
        <f>数据源!CF236</f>
        <v>道具名称</v>
      </c>
      <c r="D204" s="2" t="str">
        <f>数据源!CG236</f>
        <v>对应大类</v>
      </c>
      <c r="E204" s="2" t="str">
        <f>数据源!CH236</f>
        <v>道具价值</v>
      </c>
      <c r="F204" s="2" t="str">
        <f>数据源!CI236</f>
        <v>抽取个数</v>
      </c>
      <c r="G204" s="2" t="str">
        <f>数据源!CJ236</f>
        <v>价值比例</v>
      </c>
      <c r="H204" s="2" t="str">
        <f>数据源!CK236</f>
        <v>产出概率</v>
      </c>
      <c r="I204" s="2" t="str">
        <f>数据源!CL236</f>
        <v>权重值</v>
      </c>
      <c r="J204" s="7" t="s">
        <v>234</v>
      </c>
      <c r="K204" s="7" t="s">
        <v>235</v>
      </c>
      <c r="L204" s="3" t="s">
        <v>222</v>
      </c>
      <c r="M204" s="3" t="s">
        <v>152</v>
      </c>
      <c r="N204" s="3" t="s">
        <v>224</v>
      </c>
      <c r="O204" s="3" t="s">
        <v>225</v>
      </c>
      <c r="P204" s="3" t="s">
        <v>226</v>
      </c>
      <c r="Q204" s="8" t="s">
        <v>244</v>
      </c>
      <c r="R204" s="8" t="s">
        <v>245</v>
      </c>
      <c r="S204" s="8" t="s">
        <v>246</v>
      </c>
    </row>
    <row r="205" spans="2:25" x14ac:dyDescent="0.3">
      <c r="B205" s="2">
        <f>数据源!CE237</f>
        <v>7</v>
      </c>
      <c r="C205" s="2" t="str">
        <f>数据源!CF237</f>
        <v>35(t)</v>
      </c>
      <c r="D205" s="2" t="str">
        <f>数据源!CG237</f>
        <v>坦克</v>
      </c>
      <c r="E205" s="2">
        <f>数据源!CH237</f>
        <v>880</v>
      </c>
      <c r="F205" s="2">
        <f>数据源!CI237</f>
        <v>1</v>
      </c>
      <c r="G205" s="2">
        <f>数据源!CJ237</f>
        <v>7.3999999999999996E-2</v>
      </c>
      <c r="H205" s="2">
        <f>数据源!CK237</f>
        <v>2.0462121212121213E-2</v>
      </c>
      <c r="I205" s="2">
        <f>数据源!CL237</f>
        <v>205</v>
      </c>
      <c r="J205" s="3">
        <f t="shared" ref="J205:J252" si="82">ROUNDUP(IF(F205&gt;1,F205-ROUNDDOWN(SQRT(F205),0),F205),0)</f>
        <v>1</v>
      </c>
      <c r="K205" s="3">
        <f t="shared" ref="K205:K252" si="83">F205*2-J205</f>
        <v>1</v>
      </c>
      <c r="L205" s="3" t="str">
        <f>RIGHT(D205,2)</f>
        <v>坦克</v>
      </c>
      <c r="M205" s="3">
        <f ca="1">IF(OR(L205="坦克",L205="碎片"),VLOOKUP(C205,INDIRECT("坦克ID"),MATCH(L205&amp;"ID",INDIRECT("坦克标头"),0),FALSE),VLOOKUP(C205,INDIRECT(L205&amp;"ID"),2,FALSE))</f>
        <v>11311</v>
      </c>
      <c r="N205" s="3">
        <f ca="1">M205</f>
        <v>11311</v>
      </c>
      <c r="O205" s="3">
        <f>I205</f>
        <v>205</v>
      </c>
      <c r="P205" s="1" t="str">
        <f>"("&amp;J205&amp;","&amp;K205&amp;")"</f>
        <v>(1,1)</v>
      </c>
      <c r="Q205" s="3" t="str">
        <f>IF(D205="坦克碎片",VLOOKUP(C205,道具信息!$N$2:$O$291,2,FALSE)&amp;"碎片",VLOOKUP(C205,道具信息!$N$2:$O$291,2,FALSE))</f>
        <v>T3坦克</v>
      </c>
      <c r="R205" s="3">
        <f t="shared" ref="R205:R252" si="84">SUMIFS(I$3:I$445,Q$3:Q$445,Q205,B$3:B$445,B205)</f>
        <v>921</v>
      </c>
      <c r="S205" s="11">
        <f t="shared" ref="S205:S252" si="85">ROUND(R205/SUMIF(B$3:B$445,B205,I$3:I$445),3)</f>
        <v>0.17499999999999999</v>
      </c>
      <c r="T205" s="3" t="str">
        <f>VLOOKUP(Q205,道具信息!$Q$3:$S$20,2,FALSE)</f>
        <v>CHEST_ITEM_TYPE_T3_TANK</v>
      </c>
      <c r="U205" s="3" t="str">
        <f>T205</f>
        <v>CHEST_ITEM_TYPE_T3_TANK</v>
      </c>
      <c r="V205" s="3" t="str">
        <f>U205</f>
        <v>CHEST_ITEM_TYPE_T3_TANK</v>
      </c>
      <c r="W205" s="13">
        <f>IF(U205&lt;&gt;"",ROUND(S205*100%,3),"")</f>
        <v>0.17499999999999999</v>
      </c>
      <c r="X205" s="3" t="str">
        <f>TEXT(W205,"0.0%")</f>
        <v>17.5%</v>
      </c>
      <c r="Y205" s="3" t="str">
        <f>X205</f>
        <v>17.5%</v>
      </c>
    </row>
    <row r="206" spans="2:25" x14ac:dyDescent="0.3">
      <c r="B206" s="2">
        <f>数据源!CE238</f>
        <v>7</v>
      </c>
      <c r="C206" s="2" t="str">
        <f>数据源!CF238</f>
        <v>玛蒂尔达</v>
      </c>
      <c r="D206" s="2" t="str">
        <f>数据源!CG238</f>
        <v>坦克</v>
      </c>
      <c r="E206" s="2">
        <f>数据源!CH238</f>
        <v>880</v>
      </c>
      <c r="F206" s="2">
        <f>数据源!CI238</f>
        <v>1</v>
      </c>
      <c r="G206" s="2">
        <f>数据源!CJ238</f>
        <v>7.3999999999999996E-2</v>
      </c>
      <c r="H206" s="2">
        <f>数据源!CK238</f>
        <v>2.0462121212121213E-2</v>
      </c>
      <c r="I206" s="2">
        <f>数据源!CL238</f>
        <v>205</v>
      </c>
      <c r="J206" s="3">
        <f t="shared" si="82"/>
        <v>1</v>
      </c>
      <c r="K206" s="3">
        <f t="shared" si="83"/>
        <v>1</v>
      </c>
      <c r="L206" s="3" t="str">
        <f t="shared" ref="L206:L252" si="86">RIGHT(D206,2)</f>
        <v>坦克</v>
      </c>
      <c r="M206" s="3">
        <f t="shared" ref="M206:M252" ca="1" si="87">IF(OR(L206="坦克",L206="碎片"),VLOOKUP(C206,INDIRECT("坦克ID"),MATCH(L206&amp;"ID",INDIRECT("坦克标头"),0),FALSE),VLOOKUP(C206,INDIRECT(L206&amp;"ID"),2,FALSE))</f>
        <v>12311</v>
      </c>
      <c r="N206" s="3" t="str">
        <f ca="1">N205&amp;","&amp;M206</f>
        <v>11311,12311</v>
      </c>
      <c r="O206" s="3" t="str">
        <f>O205&amp;","&amp;I206</f>
        <v>205,205</v>
      </c>
      <c r="P206" s="1" t="str">
        <f>P205&amp;","&amp;"("&amp;J206&amp;","&amp;K206&amp;")"</f>
        <v>(1,1),(1,1)</v>
      </c>
      <c r="Q206" s="3" t="str">
        <f>IF(D206="坦克碎片",VLOOKUP(C206,道具信息!$N$2:$O$291,2,FALSE)&amp;"碎片",VLOOKUP(C206,道具信息!$N$2:$O$291,2,FALSE))</f>
        <v>T3坦克</v>
      </c>
      <c r="R206" s="3">
        <f t="shared" si="84"/>
        <v>921</v>
      </c>
      <c r="S206" s="11">
        <f t="shared" si="85"/>
        <v>0.17499999999999999</v>
      </c>
      <c r="T206" s="3" t="str">
        <f>VLOOKUP(Q206,道具信息!$Q$3:$S$20,2,FALSE)</f>
        <v>CHEST_ITEM_TYPE_T3_TANK</v>
      </c>
      <c r="U206" s="3" t="str">
        <f>IF(COUNTIF(U$205:U205,T206)=0,T206,"")</f>
        <v/>
      </c>
      <c r="V206" s="3" t="str">
        <f>IF(U206&lt;&gt;"",V205&amp;","&amp;U206,V205)</f>
        <v>CHEST_ITEM_TYPE_T3_TANK</v>
      </c>
      <c r="W206" s="13" t="str">
        <f t="shared" ref="W206:W252" si="88">IF(U206&lt;&gt;"",ROUND(S206*100%,3),"")</f>
        <v/>
      </c>
      <c r="X206" s="3" t="str">
        <f t="shared" ref="X206:X252" si="89">TEXT(W206,"0.0%")</f>
        <v/>
      </c>
      <c r="Y206" s="3" t="str">
        <f>IF(X206&lt;&gt;"",Y205&amp;","&amp;X206,Y205)</f>
        <v>17.5%</v>
      </c>
    </row>
    <row r="207" spans="2:25" x14ac:dyDescent="0.3">
      <c r="B207" s="2">
        <f>数据源!CE239</f>
        <v>7</v>
      </c>
      <c r="C207" s="2" t="str">
        <f>数据源!CF239</f>
        <v>黑豹</v>
      </c>
      <c r="D207" s="2" t="str">
        <f>数据源!CG239</f>
        <v>坦克</v>
      </c>
      <c r="E207" s="2">
        <f>数据源!CH239</f>
        <v>880</v>
      </c>
      <c r="F207" s="2">
        <f>数据源!CI239</f>
        <v>1</v>
      </c>
      <c r="G207" s="2">
        <f>数据源!CJ239</f>
        <v>7.3999999999999996E-2</v>
      </c>
      <c r="H207" s="2">
        <f>数据源!CK239</f>
        <v>2.0462121212121213E-2</v>
      </c>
      <c r="I207" s="2">
        <f>数据源!CL239</f>
        <v>205</v>
      </c>
      <c r="J207" s="3">
        <f t="shared" si="82"/>
        <v>1</v>
      </c>
      <c r="K207" s="3">
        <f t="shared" si="83"/>
        <v>1</v>
      </c>
      <c r="L207" s="3" t="str">
        <f t="shared" si="86"/>
        <v>坦克</v>
      </c>
      <c r="M207" s="3">
        <f t="shared" ca="1" si="87"/>
        <v>13311</v>
      </c>
      <c r="N207" s="3" t="str">
        <f t="shared" ref="N207:N252" ca="1" si="90">N206&amp;","&amp;M207</f>
        <v>11311,12311,13311</v>
      </c>
      <c r="O207" s="3" t="str">
        <f t="shared" ref="O207:O252" si="91">O206&amp;","&amp;I207</f>
        <v>205,205,205</v>
      </c>
      <c r="P207" s="1" t="str">
        <f t="shared" ref="P207:P252" si="92">P206&amp;","&amp;"("&amp;J207&amp;","&amp;K207&amp;")"</f>
        <v>(1,1),(1,1),(1,1)</v>
      </c>
      <c r="Q207" s="3" t="str">
        <f>IF(D207="坦克碎片",VLOOKUP(C207,道具信息!$N$2:$O$291,2,FALSE)&amp;"碎片",VLOOKUP(C207,道具信息!$N$2:$O$291,2,FALSE))</f>
        <v>T3坦克</v>
      </c>
      <c r="R207" s="3">
        <f t="shared" si="84"/>
        <v>921</v>
      </c>
      <c r="S207" s="11">
        <f t="shared" si="85"/>
        <v>0.17499999999999999</v>
      </c>
      <c r="T207" s="3" t="str">
        <f>VLOOKUP(Q207,道具信息!$Q$3:$S$20,2,FALSE)</f>
        <v>CHEST_ITEM_TYPE_T3_TANK</v>
      </c>
      <c r="U207" s="3" t="str">
        <f>IF(COUNTIF(U$205:U206,T207)=0,T207,"")</f>
        <v/>
      </c>
      <c r="V207" s="3" t="str">
        <f t="shared" ref="V207:V252" si="93">IF(U207&lt;&gt;"",V206&amp;","&amp;U207,V206)</f>
        <v>CHEST_ITEM_TYPE_T3_TANK</v>
      </c>
      <c r="W207" s="13" t="str">
        <f t="shared" si="88"/>
        <v/>
      </c>
      <c r="X207" s="3" t="str">
        <f t="shared" si="89"/>
        <v/>
      </c>
      <c r="Y207" s="3" t="str">
        <f t="shared" ref="Y207:Y252" si="94">IF(X207&lt;&gt;"",Y206&amp;","&amp;X207,Y206)</f>
        <v>17.5%</v>
      </c>
    </row>
    <row r="208" spans="2:25" x14ac:dyDescent="0.3">
      <c r="B208" s="2">
        <f>数据源!CE240</f>
        <v>7</v>
      </c>
      <c r="C208" s="2" t="str">
        <f>数据源!CF240</f>
        <v>十字军</v>
      </c>
      <c r="D208" s="2" t="str">
        <f>数据源!CG240</f>
        <v>坦克</v>
      </c>
      <c r="E208" s="2">
        <f>数据源!CH240</f>
        <v>1759.9999999999998</v>
      </c>
      <c r="F208" s="2">
        <f>数据源!CI240</f>
        <v>1</v>
      </c>
      <c r="G208" s="2">
        <f>数据源!CJ240</f>
        <v>7.3999999999999996E-2</v>
      </c>
      <c r="H208" s="2">
        <f>数据源!CK240</f>
        <v>1.0231060606060608E-2</v>
      </c>
      <c r="I208" s="2">
        <f>数据源!CL240</f>
        <v>102</v>
      </c>
      <c r="J208" s="3">
        <f t="shared" si="82"/>
        <v>1</v>
      </c>
      <c r="K208" s="3">
        <f t="shared" si="83"/>
        <v>1</v>
      </c>
      <c r="L208" s="3" t="str">
        <f t="shared" si="86"/>
        <v>坦克</v>
      </c>
      <c r="M208" s="3">
        <f t="shared" ca="1" si="87"/>
        <v>11321</v>
      </c>
      <c r="N208" s="3" t="str">
        <f t="shared" ca="1" si="90"/>
        <v>11311,12311,13311,11321</v>
      </c>
      <c r="O208" s="3" t="str">
        <f t="shared" si="91"/>
        <v>205,205,205,102</v>
      </c>
      <c r="P208" s="1" t="str">
        <f t="shared" si="92"/>
        <v>(1,1),(1,1),(1,1),(1,1)</v>
      </c>
      <c r="Q208" s="3" t="str">
        <f>IF(D208="坦克碎片",VLOOKUP(C208,道具信息!$N$2:$O$291,2,FALSE)&amp;"碎片",VLOOKUP(C208,道具信息!$N$2:$O$291,2,FALSE))</f>
        <v>T3坦克</v>
      </c>
      <c r="R208" s="3">
        <f t="shared" si="84"/>
        <v>921</v>
      </c>
      <c r="S208" s="11">
        <f t="shared" si="85"/>
        <v>0.17499999999999999</v>
      </c>
      <c r="T208" s="3" t="str">
        <f>VLOOKUP(Q208,道具信息!$Q$3:$S$20,2,FALSE)</f>
        <v>CHEST_ITEM_TYPE_T3_TANK</v>
      </c>
      <c r="U208" s="3" t="str">
        <f>IF(COUNTIF(U$205:U207,T208)=0,T208,"")</f>
        <v/>
      </c>
      <c r="V208" s="3" t="str">
        <f t="shared" si="93"/>
        <v>CHEST_ITEM_TYPE_T3_TANK</v>
      </c>
      <c r="W208" s="13" t="str">
        <f t="shared" si="88"/>
        <v/>
      </c>
      <c r="X208" s="3" t="str">
        <f t="shared" si="89"/>
        <v/>
      </c>
      <c r="Y208" s="3" t="str">
        <f t="shared" si="94"/>
        <v>17.5%</v>
      </c>
    </row>
    <row r="209" spans="2:25" x14ac:dyDescent="0.3">
      <c r="B209" s="2">
        <f>数据源!CE241</f>
        <v>7</v>
      </c>
      <c r="C209" s="2" t="str">
        <f>数据源!CF241</f>
        <v>谢尔曼</v>
      </c>
      <c r="D209" s="2" t="str">
        <f>数据源!CG241</f>
        <v>坦克</v>
      </c>
      <c r="E209" s="2">
        <f>数据源!CH241</f>
        <v>1759.9999999999998</v>
      </c>
      <c r="F209" s="2">
        <f>数据源!CI241</f>
        <v>1</v>
      </c>
      <c r="G209" s="2">
        <f>数据源!CJ241</f>
        <v>7.3999999999999996E-2</v>
      </c>
      <c r="H209" s="2">
        <f>数据源!CK241</f>
        <v>1.0231060606060608E-2</v>
      </c>
      <c r="I209" s="2">
        <f>数据源!CL241</f>
        <v>102</v>
      </c>
      <c r="J209" s="3">
        <f t="shared" si="82"/>
        <v>1</v>
      </c>
      <c r="K209" s="3">
        <f t="shared" si="83"/>
        <v>1</v>
      </c>
      <c r="L209" s="3" t="str">
        <f t="shared" si="86"/>
        <v>坦克</v>
      </c>
      <c r="M209" s="3">
        <f t="shared" ca="1" si="87"/>
        <v>12321</v>
      </c>
      <c r="N209" s="3" t="str">
        <f t="shared" ca="1" si="90"/>
        <v>11311,12311,13311,11321,12321</v>
      </c>
      <c r="O209" s="3" t="str">
        <f t="shared" si="91"/>
        <v>205,205,205,102,102</v>
      </c>
      <c r="P209" s="1" t="str">
        <f t="shared" si="92"/>
        <v>(1,1),(1,1),(1,1),(1,1),(1,1)</v>
      </c>
      <c r="Q209" s="3" t="str">
        <f>IF(D209="坦克碎片",VLOOKUP(C209,道具信息!$N$2:$O$291,2,FALSE)&amp;"碎片",VLOOKUP(C209,道具信息!$N$2:$O$291,2,FALSE))</f>
        <v>T3坦克</v>
      </c>
      <c r="R209" s="3">
        <f t="shared" si="84"/>
        <v>921</v>
      </c>
      <c r="S209" s="11">
        <f t="shared" si="85"/>
        <v>0.17499999999999999</v>
      </c>
      <c r="T209" s="3" t="str">
        <f>VLOOKUP(Q209,道具信息!$Q$3:$S$20,2,FALSE)</f>
        <v>CHEST_ITEM_TYPE_T3_TANK</v>
      </c>
      <c r="U209" s="3" t="str">
        <f>IF(COUNTIF(U$205:U208,T209)=0,T209,"")</f>
        <v/>
      </c>
      <c r="V209" s="3" t="str">
        <f t="shared" si="93"/>
        <v>CHEST_ITEM_TYPE_T3_TANK</v>
      </c>
      <c r="W209" s="13" t="str">
        <f t="shared" si="88"/>
        <v/>
      </c>
      <c r="X209" s="3" t="str">
        <f t="shared" si="89"/>
        <v/>
      </c>
      <c r="Y209" s="3" t="str">
        <f t="shared" si="94"/>
        <v>17.5%</v>
      </c>
    </row>
    <row r="210" spans="2:25" x14ac:dyDescent="0.3">
      <c r="B210" s="2">
        <f>数据源!CE242</f>
        <v>7</v>
      </c>
      <c r="C210" s="2" t="str">
        <f>数据源!CF242</f>
        <v>虎式</v>
      </c>
      <c r="D210" s="2" t="str">
        <f>数据源!CG242</f>
        <v>坦克</v>
      </c>
      <c r="E210" s="2">
        <f>数据源!CH242</f>
        <v>1759.9999999999998</v>
      </c>
      <c r="F210" s="2">
        <f>数据源!CI242</f>
        <v>1</v>
      </c>
      <c r="G210" s="2">
        <f>数据源!CJ242</f>
        <v>7.3999999999999996E-2</v>
      </c>
      <c r="H210" s="2">
        <f>数据源!CK242</f>
        <v>1.0231060606060608E-2</v>
      </c>
      <c r="I210" s="2">
        <f>数据源!CL242</f>
        <v>102</v>
      </c>
      <c r="J210" s="3">
        <f t="shared" si="82"/>
        <v>1</v>
      </c>
      <c r="K210" s="3">
        <f t="shared" si="83"/>
        <v>1</v>
      </c>
      <c r="L210" s="3" t="str">
        <f t="shared" si="86"/>
        <v>坦克</v>
      </c>
      <c r="M210" s="3">
        <f t="shared" ca="1" si="87"/>
        <v>13321</v>
      </c>
      <c r="N210" s="3" t="str">
        <f t="shared" ca="1" si="90"/>
        <v>11311,12311,13311,11321,12321,13321</v>
      </c>
      <c r="O210" s="3" t="str">
        <f t="shared" si="91"/>
        <v>205,205,205,102,102,102</v>
      </c>
      <c r="P210" s="1" t="str">
        <f t="shared" si="92"/>
        <v>(1,1),(1,1),(1,1),(1,1),(1,1),(1,1)</v>
      </c>
      <c r="Q210" s="3" t="str">
        <f>IF(D210="坦克碎片",VLOOKUP(C210,道具信息!$N$2:$O$291,2,FALSE)&amp;"碎片",VLOOKUP(C210,道具信息!$N$2:$O$291,2,FALSE))</f>
        <v>T3坦克</v>
      </c>
      <c r="R210" s="3">
        <f t="shared" si="84"/>
        <v>921</v>
      </c>
      <c r="S210" s="11">
        <f t="shared" si="85"/>
        <v>0.17499999999999999</v>
      </c>
      <c r="T210" s="3" t="str">
        <f>VLOOKUP(Q210,道具信息!$Q$3:$S$20,2,FALSE)</f>
        <v>CHEST_ITEM_TYPE_T3_TANK</v>
      </c>
      <c r="U210" s="3" t="str">
        <f>IF(COUNTIF(U$205:U209,T210)=0,T210,"")</f>
        <v/>
      </c>
      <c r="V210" s="3" t="str">
        <f t="shared" si="93"/>
        <v>CHEST_ITEM_TYPE_T3_TANK</v>
      </c>
      <c r="W210" s="13" t="str">
        <f t="shared" si="88"/>
        <v/>
      </c>
      <c r="X210" s="3" t="str">
        <f t="shared" si="89"/>
        <v/>
      </c>
      <c r="Y210" s="3" t="str">
        <f t="shared" si="94"/>
        <v>17.5%</v>
      </c>
    </row>
    <row r="211" spans="2:25" x14ac:dyDescent="0.3">
      <c r="B211" s="2">
        <f>数据源!CE243</f>
        <v>7</v>
      </c>
      <c r="C211" s="2" t="str">
        <f>数据源!CF243</f>
        <v>35(t)</v>
      </c>
      <c r="D211" s="2" t="str">
        <f>数据源!CG243</f>
        <v>坦克碎片</v>
      </c>
      <c r="E211" s="2">
        <f>数据源!CH243</f>
        <v>44</v>
      </c>
      <c r="F211" s="2">
        <f>数据源!CI243</f>
        <v>5</v>
      </c>
      <c r="G211" s="2">
        <f>数据源!CJ243</f>
        <v>3.6999999999999998E-2</v>
      </c>
      <c r="H211" s="2">
        <f>数据源!CK243</f>
        <v>4.0924242424242425E-2</v>
      </c>
      <c r="I211" s="2">
        <f>数据源!CL243</f>
        <v>409</v>
      </c>
      <c r="J211" s="3">
        <f t="shared" si="82"/>
        <v>3</v>
      </c>
      <c r="K211" s="3">
        <f t="shared" si="83"/>
        <v>7</v>
      </c>
      <c r="L211" s="3" t="str">
        <f t="shared" si="86"/>
        <v>碎片</v>
      </c>
      <c r="M211" s="3">
        <f t="shared" ca="1" si="87"/>
        <v>51311</v>
      </c>
      <c r="N211" s="3" t="str">
        <f t="shared" ca="1" si="90"/>
        <v>11311,12311,13311,11321,12321,13321,51311</v>
      </c>
      <c r="O211" s="3" t="str">
        <f t="shared" si="91"/>
        <v>205,205,205,102,102,102,409</v>
      </c>
      <c r="P211" s="1" t="str">
        <f t="shared" si="92"/>
        <v>(1,1),(1,1),(1,1),(1,1),(1,1),(1,1),(3,7)</v>
      </c>
      <c r="Q211" s="3" t="str">
        <f>IF(D211="坦克碎片",VLOOKUP(C211,道具信息!$N$2:$O$291,2,FALSE)&amp;"碎片",VLOOKUP(C211,道具信息!$N$2:$O$291,2,FALSE))</f>
        <v>T3坦克碎片</v>
      </c>
      <c r="R211" s="3">
        <f t="shared" si="84"/>
        <v>2541</v>
      </c>
      <c r="S211" s="11">
        <f t="shared" si="85"/>
        <v>0.48199999999999998</v>
      </c>
      <c r="T211" s="3" t="str">
        <f>VLOOKUP(Q211,道具信息!$Q$3:$S$20,2,FALSE)</f>
        <v>CHEST_ITEM_TYPE_T3_SHARD</v>
      </c>
      <c r="U211" s="3" t="str">
        <f>IF(COUNTIF(U$205:U210,T211)=0,T211,"")</f>
        <v>CHEST_ITEM_TYPE_T3_SHARD</v>
      </c>
      <c r="V211" s="3" t="str">
        <f t="shared" si="93"/>
        <v>CHEST_ITEM_TYPE_T3_TANK,CHEST_ITEM_TYPE_T3_SHARD</v>
      </c>
      <c r="W211" s="13">
        <f t="shared" si="88"/>
        <v>0.48199999999999998</v>
      </c>
      <c r="X211" s="3" t="str">
        <f t="shared" si="89"/>
        <v>48.2%</v>
      </c>
      <c r="Y211" s="3" t="str">
        <f t="shared" si="94"/>
        <v>17.5%,48.2%</v>
      </c>
    </row>
    <row r="212" spans="2:25" x14ac:dyDescent="0.3">
      <c r="B212" s="2">
        <f>数据源!CE244</f>
        <v>7</v>
      </c>
      <c r="C212" s="2" t="str">
        <f>数据源!CF244</f>
        <v>玛蒂尔达</v>
      </c>
      <c r="D212" s="2" t="str">
        <f>数据源!CG244</f>
        <v>坦克碎片</v>
      </c>
      <c r="E212" s="2">
        <f>数据源!CH244</f>
        <v>44</v>
      </c>
      <c r="F212" s="2">
        <f>数据源!CI244</f>
        <v>5</v>
      </c>
      <c r="G212" s="2">
        <f>数据源!CJ244</f>
        <v>3.6999999999999998E-2</v>
      </c>
      <c r="H212" s="2">
        <f>数据源!CK244</f>
        <v>4.0924242424242425E-2</v>
      </c>
      <c r="I212" s="2">
        <f>数据源!CL244</f>
        <v>409</v>
      </c>
      <c r="J212" s="3">
        <f t="shared" si="82"/>
        <v>3</v>
      </c>
      <c r="K212" s="3">
        <f t="shared" si="83"/>
        <v>7</v>
      </c>
      <c r="L212" s="3" t="str">
        <f t="shared" si="86"/>
        <v>碎片</v>
      </c>
      <c r="M212" s="3">
        <f t="shared" ca="1" si="87"/>
        <v>52311</v>
      </c>
      <c r="N212" s="3" t="str">
        <f t="shared" ca="1" si="90"/>
        <v>11311,12311,13311,11321,12321,13321,51311,52311</v>
      </c>
      <c r="O212" s="3" t="str">
        <f t="shared" si="91"/>
        <v>205,205,205,102,102,102,409,409</v>
      </c>
      <c r="P212" s="1" t="str">
        <f t="shared" si="92"/>
        <v>(1,1),(1,1),(1,1),(1,1),(1,1),(1,1),(3,7),(3,7)</v>
      </c>
      <c r="Q212" s="3" t="str">
        <f>IF(D212="坦克碎片",VLOOKUP(C212,道具信息!$N$2:$O$291,2,FALSE)&amp;"碎片",VLOOKUP(C212,道具信息!$N$2:$O$291,2,FALSE))</f>
        <v>T3坦克碎片</v>
      </c>
      <c r="R212" s="3">
        <f t="shared" si="84"/>
        <v>2541</v>
      </c>
      <c r="S212" s="11">
        <f t="shared" si="85"/>
        <v>0.48199999999999998</v>
      </c>
      <c r="T212" s="3" t="str">
        <f>VLOOKUP(Q212,道具信息!$Q$3:$S$20,2,FALSE)</f>
        <v>CHEST_ITEM_TYPE_T3_SHARD</v>
      </c>
      <c r="U212" s="3" t="str">
        <f>IF(COUNTIF(U$205:U211,T212)=0,T212,"")</f>
        <v/>
      </c>
      <c r="V212" s="3" t="str">
        <f t="shared" si="93"/>
        <v>CHEST_ITEM_TYPE_T3_TANK,CHEST_ITEM_TYPE_T3_SHARD</v>
      </c>
      <c r="W212" s="13" t="str">
        <f t="shared" si="88"/>
        <v/>
      </c>
      <c r="X212" s="3" t="str">
        <f t="shared" si="89"/>
        <v/>
      </c>
      <c r="Y212" s="3" t="str">
        <f t="shared" si="94"/>
        <v>17.5%,48.2%</v>
      </c>
    </row>
    <row r="213" spans="2:25" x14ac:dyDescent="0.3">
      <c r="B213" s="2">
        <f>数据源!CE245</f>
        <v>7</v>
      </c>
      <c r="C213" s="2" t="str">
        <f>数据源!CF245</f>
        <v>黑豹</v>
      </c>
      <c r="D213" s="2" t="str">
        <f>数据源!CG245</f>
        <v>坦克碎片</v>
      </c>
      <c r="E213" s="2">
        <f>数据源!CH245</f>
        <v>44</v>
      </c>
      <c r="F213" s="2">
        <f>数据源!CI245</f>
        <v>5</v>
      </c>
      <c r="G213" s="2">
        <f>数据源!CJ245</f>
        <v>3.6999999999999998E-2</v>
      </c>
      <c r="H213" s="2">
        <f>数据源!CK245</f>
        <v>4.0924242424242425E-2</v>
      </c>
      <c r="I213" s="2">
        <f>数据源!CL245</f>
        <v>409</v>
      </c>
      <c r="J213" s="3">
        <f t="shared" si="82"/>
        <v>3</v>
      </c>
      <c r="K213" s="3">
        <f t="shared" si="83"/>
        <v>7</v>
      </c>
      <c r="L213" s="3" t="str">
        <f t="shared" si="86"/>
        <v>碎片</v>
      </c>
      <c r="M213" s="3">
        <f t="shared" ca="1" si="87"/>
        <v>53311</v>
      </c>
      <c r="N213" s="3" t="str">
        <f t="shared" ca="1" si="90"/>
        <v>11311,12311,13311,11321,12321,13321,51311,52311,53311</v>
      </c>
      <c r="O213" s="3" t="str">
        <f t="shared" si="91"/>
        <v>205,205,205,102,102,102,409,409,409</v>
      </c>
      <c r="P213" s="1" t="str">
        <f t="shared" si="92"/>
        <v>(1,1),(1,1),(1,1),(1,1),(1,1),(1,1),(3,7),(3,7),(3,7)</v>
      </c>
      <c r="Q213" s="3" t="str">
        <f>IF(D213="坦克碎片",VLOOKUP(C213,道具信息!$N$2:$O$291,2,FALSE)&amp;"碎片",VLOOKUP(C213,道具信息!$N$2:$O$291,2,FALSE))</f>
        <v>T3坦克碎片</v>
      </c>
      <c r="R213" s="3">
        <f t="shared" si="84"/>
        <v>2541</v>
      </c>
      <c r="S213" s="11">
        <f t="shared" si="85"/>
        <v>0.48199999999999998</v>
      </c>
      <c r="T213" s="3" t="str">
        <f>VLOOKUP(Q213,道具信息!$Q$3:$S$20,2,FALSE)</f>
        <v>CHEST_ITEM_TYPE_T3_SHARD</v>
      </c>
      <c r="U213" s="3" t="str">
        <f>IF(COUNTIF(U$205:U212,T213)=0,T213,"")</f>
        <v/>
      </c>
      <c r="V213" s="3" t="str">
        <f t="shared" si="93"/>
        <v>CHEST_ITEM_TYPE_T3_TANK,CHEST_ITEM_TYPE_T3_SHARD</v>
      </c>
      <c r="W213" s="13" t="str">
        <f t="shared" si="88"/>
        <v/>
      </c>
      <c r="X213" s="3" t="str">
        <f t="shared" si="89"/>
        <v/>
      </c>
      <c r="Y213" s="3" t="str">
        <f t="shared" si="94"/>
        <v>17.5%,48.2%</v>
      </c>
    </row>
    <row r="214" spans="2:25" x14ac:dyDescent="0.3">
      <c r="B214" s="2">
        <f>数据源!CE246</f>
        <v>7</v>
      </c>
      <c r="C214" s="2" t="str">
        <f>数据源!CF246</f>
        <v>十字军</v>
      </c>
      <c r="D214" s="2" t="str">
        <f>数据源!CG246</f>
        <v>坦克碎片</v>
      </c>
      <c r="E214" s="2">
        <f>数据源!CH246</f>
        <v>58.666666666666657</v>
      </c>
      <c r="F214" s="2">
        <f>数据源!CI246</f>
        <v>3.5</v>
      </c>
      <c r="G214" s="2">
        <f>数据源!CJ246</f>
        <v>3.6999999999999998E-2</v>
      </c>
      <c r="H214" s="2">
        <f>数据源!CK246</f>
        <v>4.3847402597402607E-2</v>
      </c>
      <c r="I214" s="2">
        <f>数据源!CL246</f>
        <v>438</v>
      </c>
      <c r="J214" s="3">
        <f t="shared" si="82"/>
        <v>3</v>
      </c>
      <c r="K214" s="3">
        <f t="shared" si="83"/>
        <v>4</v>
      </c>
      <c r="L214" s="3" t="str">
        <f t="shared" si="86"/>
        <v>碎片</v>
      </c>
      <c r="M214" s="3">
        <f t="shared" ca="1" si="87"/>
        <v>51321</v>
      </c>
      <c r="N214" s="3" t="str">
        <f t="shared" ca="1" si="90"/>
        <v>11311,12311,13311,11321,12321,13321,51311,52311,53311,51321</v>
      </c>
      <c r="O214" s="3" t="str">
        <f t="shared" si="91"/>
        <v>205,205,205,102,102,102,409,409,409,438</v>
      </c>
      <c r="P214" s="1" t="str">
        <f t="shared" si="92"/>
        <v>(1,1),(1,1),(1,1),(1,1),(1,1),(1,1),(3,7),(3,7),(3,7),(3,4)</v>
      </c>
      <c r="Q214" s="3" t="str">
        <f>IF(D214="坦克碎片",VLOOKUP(C214,道具信息!$N$2:$O$291,2,FALSE)&amp;"碎片",VLOOKUP(C214,道具信息!$N$2:$O$291,2,FALSE))</f>
        <v>T3坦克碎片</v>
      </c>
      <c r="R214" s="3">
        <f t="shared" si="84"/>
        <v>2541</v>
      </c>
      <c r="S214" s="11">
        <f t="shared" si="85"/>
        <v>0.48199999999999998</v>
      </c>
      <c r="T214" s="3" t="str">
        <f>VLOOKUP(Q214,道具信息!$Q$3:$S$20,2,FALSE)</f>
        <v>CHEST_ITEM_TYPE_T3_SHARD</v>
      </c>
      <c r="U214" s="3" t="str">
        <f>IF(COUNTIF(U$205:U213,T214)=0,T214,"")</f>
        <v/>
      </c>
      <c r="V214" s="3" t="str">
        <f t="shared" si="93"/>
        <v>CHEST_ITEM_TYPE_T3_TANK,CHEST_ITEM_TYPE_T3_SHARD</v>
      </c>
      <c r="W214" s="13" t="str">
        <f t="shared" si="88"/>
        <v/>
      </c>
      <c r="X214" s="3" t="str">
        <f t="shared" si="89"/>
        <v/>
      </c>
      <c r="Y214" s="3" t="str">
        <f t="shared" si="94"/>
        <v>17.5%,48.2%</v>
      </c>
    </row>
    <row r="215" spans="2:25" x14ac:dyDescent="0.3">
      <c r="B215" s="2">
        <f>数据源!CE247</f>
        <v>7</v>
      </c>
      <c r="C215" s="2" t="str">
        <f>数据源!CF247</f>
        <v>谢尔曼</v>
      </c>
      <c r="D215" s="2" t="str">
        <f>数据源!CG247</f>
        <v>坦克碎片</v>
      </c>
      <c r="E215" s="2">
        <f>数据源!CH247</f>
        <v>58.666666666666657</v>
      </c>
      <c r="F215" s="2">
        <f>数据源!CI247</f>
        <v>3.5</v>
      </c>
      <c r="G215" s="2">
        <f>数据源!CJ247</f>
        <v>3.6999999999999998E-2</v>
      </c>
      <c r="H215" s="2">
        <f>数据源!CK247</f>
        <v>4.3847402597402607E-2</v>
      </c>
      <c r="I215" s="2">
        <f>数据源!CL247</f>
        <v>438</v>
      </c>
      <c r="J215" s="3">
        <f t="shared" si="82"/>
        <v>3</v>
      </c>
      <c r="K215" s="3">
        <f t="shared" si="83"/>
        <v>4</v>
      </c>
      <c r="L215" s="3" t="str">
        <f t="shared" si="86"/>
        <v>碎片</v>
      </c>
      <c r="M215" s="3">
        <f t="shared" ca="1" si="87"/>
        <v>52321</v>
      </c>
      <c r="N215" s="3" t="str">
        <f t="shared" ca="1" si="90"/>
        <v>11311,12311,13311,11321,12321,13321,51311,52311,53311,51321,52321</v>
      </c>
      <c r="O215" s="3" t="str">
        <f t="shared" si="91"/>
        <v>205,205,205,102,102,102,409,409,409,438,438</v>
      </c>
      <c r="P215" s="1" t="str">
        <f t="shared" si="92"/>
        <v>(1,1),(1,1),(1,1),(1,1),(1,1),(1,1),(3,7),(3,7),(3,7),(3,4),(3,4)</v>
      </c>
      <c r="Q215" s="3" t="str">
        <f>IF(D215="坦克碎片",VLOOKUP(C215,道具信息!$N$2:$O$291,2,FALSE)&amp;"碎片",VLOOKUP(C215,道具信息!$N$2:$O$291,2,FALSE))</f>
        <v>T3坦克碎片</v>
      </c>
      <c r="R215" s="3">
        <f t="shared" si="84"/>
        <v>2541</v>
      </c>
      <c r="S215" s="11">
        <f t="shared" si="85"/>
        <v>0.48199999999999998</v>
      </c>
      <c r="T215" s="3" t="str">
        <f>VLOOKUP(Q215,道具信息!$Q$3:$S$20,2,FALSE)</f>
        <v>CHEST_ITEM_TYPE_T3_SHARD</v>
      </c>
      <c r="U215" s="3" t="str">
        <f>IF(COUNTIF(U$205:U214,T215)=0,T215,"")</f>
        <v/>
      </c>
      <c r="V215" s="3" t="str">
        <f t="shared" si="93"/>
        <v>CHEST_ITEM_TYPE_T3_TANK,CHEST_ITEM_TYPE_T3_SHARD</v>
      </c>
      <c r="W215" s="13" t="str">
        <f t="shared" si="88"/>
        <v/>
      </c>
      <c r="X215" s="3" t="str">
        <f t="shared" si="89"/>
        <v/>
      </c>
      <c r="Y215" s="3" t="str">
        <f t="shared" si="94"/>
        <v>17.5%,48.2%</v>
      </c>
    </row>
    <row r="216" spans="2:25" x14ac:dyDescent="0.3">
      <c r="B216" s="2">
        <f>数据源!CE248</f>
        <v>7</v>
      </c>
      <c r="C216" s="2" t="str">
        <f>数据源!CF248</f>
        <v>虎式</v>
      </c>
      <c r="D216" s="2" t="str">
        <f>数据源!CG248</f>
        <v>坦克碎片</v>
      </c>
      <c r="E216" s="2">
        <f>数据源!CH248</f>
        <v>58.666666666666657</v>
      </c>
      <c r="F216" s="2">
        <f>数据源!CI248</f>
        <v>3.5</v>
      </c>
      <c r="G216" s="2">
        <f>数据源!CJ248</f>
        <v>3.6999999999999998E-2</v>
      </c>
      <c r="H216" s="2">
        <f>数据源!CK248</f>
        <v>4.3847402597402607E-2</v>
      </c>
      <c r="I216" s="2">
        <f>数据源!CL248</f>
        <v>438</v>
      </c>
      <c r="J216" s="3">
        <f t="shared" si="82"/>
        <v>3</v>
      </c>
      <c r="K216" s="3">
        <f t="shared" si="83"/>
        <v>4</v>
      </c>
      <c r="L216" s="3" t="str">
        <f t="shared" si="86"/>
        <v>碎片</v>
      </c>
      <c r="M216" s="3">
        <f t="shared" ca="1" si="87"/>
        <v>53321</v>
      </c>
      <c r="N216" s="3" t="str">
        <f t="shared" ca="1" si="90"/>
        <v>11311,12311,13311,11321,12321,13321,51311,52311,53311,51321,52321,53321</v>
      </c>
      <c r="O216" s="3" t="str">
        <f t="shared" si="91"/>
        <v>205,205,205,102,102,102,409,409,409,438,438,438</v>
      </c>
      <c r="P216" s="1" t="str">
        <f t="shared" si="92"/>
        <v>(1,1),(1,1),(1,1),(1,1),(1,1),(1,1),(3,7),(3,7),(3,7),(3,4),(3,4),(3,4)</v>
      </c>
      <c r="Q216" s="3" t="str">
        <f>IF(D216="坦克碎片",VLOOKUP(C216,道具信息!$N$2:$O$291,2,FALSE)&amp;"碎片",VLOOKUP(C216,道具信息!$N$2:$O$291,2,FALSE))</f>
        <v>T3坦克碎片</v>
      </c>
      <c r="R216" s="3">
        <f t="shared" si="84"/>
        <v>2541</v>
      </c>
      <c r="S216" s="11">
        <f t="shared" si="85"/>
        <v>0.48199999999999998</v>
      </c>
      <c r="T216" s="3" t="str">
        <f>VLOOKUP(Q216,道具信息!$Q$3:$S$20,2,FALSE)</f>
        <v>CHEST_ITEM_TYPE_T3_SHARD</v>
      </c>
      <c r="U216" s="3" t="str">
        <f>IF(COUNTIF(U$205:U215,T216)=0,T216,"")</f>
        <v/>
      </c>
      <c r="V216" s="3" t="str">
        <f t="shared" si="93"/>
        <v>CHEST_ITEM_TYPE_T3_TANK,CHEST_ITEM_TYPE_T3_SHARD</v>
      </c>
      <c r="W216" s="13" t="str">
        <f t="shared" si="88"/>
        <v/>
      </c>
      <c r="X216" s="3" t="str">
        <f t="shared" si="89"/>
        <v/>
      </c>
      <c r="Y216" s="3" t="str">
        <f t="shared" si="94"/>
        <v>17.5%,48.2%</v>
      </c>
    </row>
    <row r="217" spans="2:25" x14ac:dyDescent="0.3">
      <c r="B217" s="2">
        <f>数据源!CE249</f>
        <v>7</v>
      </c>
      <c r="C217" s="2" t="str">
        <f>数据源!CF249</f>
        <v>T2LP1</v>
      </c>
      <c r="D217" s="2" t="str">
        <f>数据源!CG249</f>
        <v>部件</v>
      </c>
      <c r="E217" s="2">
        <f>数据源!CH249</f>
        <v>89.600000000000023</v>
      </c>
      <c r="F217" s="2">
        <f>数据源!CI249</f>
        <v>4</v>
      </c>
      <c r="G217" s="2">
        <f>数据源!CJ249</f>
        <v>1.0999999999999999E-2</v>
      </c>
      <c r="H217" s="2">
        <f>数据源!CK249</f>
        <v>7.4683779761904748E-3</v>
      </c>
      <c r="I217" s="2">
        <f>数据源!CL249</f>
        <v>75</v>
      </c>
      <c r="J217" s="3">
        <f t="shared" si="82"/>
        <v>2</v>
      </c>
      <c r="K217" s="3">
        <f t="shared" si="83"/>
        <v>6</v>
      </c>
      <c r="L217" s="3" t="str">
        <f t="shared" si="86"/>
        <v>部件</v>
      </c>
      <c r="M217" s="3">
        <f t="shared" ca="1" si="87"/>
        <v>92001</v>
      </c>
      <c r="N217" s="3" t="str">
        <f t="shared" ca="1" si="90"/>
        <v>11311,12311,13311,11321,12321,13321,51311,52311,53311,51321,52321,53321,92001</v>
      </c>
      <c r="O217" s="3" t="str">
        <f t="shared" si="91"/>
        <v>205,205,205,102,102,102,409,409,409,438,438,438,75</v>
      </c>
      <c r="P217" s="1" t="str">
        <f t="shared" si="92"/>
        <v>(1,1),(1,1),(1,1),(1,1),(1,1),(1,1),(3,7),(3,7),(3,7),(3,4),(3,4),(3,4),(2,6)</v>
      </c>
      <c r="Q217" s="3" t="str">
        <f>IF(D217="坦克碎片",VLOOKUP(C217,道具信息!$N$2:$O$291,2,FALSE)&amp;"碎片",VLOOKUP(C217,道具信息!$N$2:$O$291,2,FALSE))</f>
        <v>T2部件</v>
      </c>
      <c r="R217" s="3">
        <f t="shared" si="84"/>
        <v>1350</v>
      </c>
      <c r="S217" s="11">
        <f t="shared" si="85"/>
        <v>0.25600000000000001</v>
      </c>
      <c r="T217" s="3" t="str">
        <f>VLOOKUP(Q217,道具信息!$Q$3:$S$20,2,FALSE)</f>
        <v>CHEST_ITEM_TYPE_T2_PART</v>
      </c>
      <c r="U217" s="3" t="str">
        <f>IF(COUNTIF(U$205:U216,T217)=0,T217,"")</f>
        <v>CHEST_ITEM_TYPE_T2_PART</v>
      </c>
      <c r="V217" s="3" t="str">
        <f t="shared" si="93"/>
        <v>CHEST_ITEM_TYPE_T3_TANK,CHEST_ITEM_TYPE_T3_SHARD,CHEST_ITEM_TYPE_T2_PART</v>
      </c>
      <c r="W217" s="13">
        <f t="shared" si="88"/>
        <v>0.25600000000000001</v>
      </c>
      <c r="X217" s="3" t="str">
        <f t="shared" si="89"/>
        <v>25.6%</v>
      </c>
      <c r="Y217" s="3" t="str">
        <f t="shared" si="94"/>
        <v>17.5%,48.2%,25.6%</v>
      </c>
    </row>
    <row r="218" spans="2:25" x14ac:dyDescent="0.3">
      <c r="B218" s="2">
        <f>数据源!CE250</f>
        <v>7</v>
      </c>
      <c r="C218" s="2" t="str">
        <f>数据源!CF250</f>
        <v>T2LP3</v>
      </c>
      <c r="D218" s="2" t="str">
        <f>数据源!CG250</f>
        <v>部件</v>
      </c>
      <c r="E218" s="2">
        <f>数据源!CH250</f>
        <v>89.600000000000023</v>
      </c>
      <c r="F218" s="2">
        <f>数据源!CI250</f>
        <v>4</v>
      </c>
      <c r="G218" s="2">
        <f>数据源!CJ250</f>
        <v>1.0999999999999999E-2</v>
      </c>
      <c r="H218" s="2">
        <f>数据源!CK250</f>
        <v>7.4683779761904748E-3</v>
      </c>
      <c r="I218" s="2">
        <f>数据源!CL250</f>
        <v>75</v>
      </c>
      <c r="J218" s="3">
        <f t="shared" si="82"/>
        <v>2</v>
      </c>
      <c r="K218" s="3">
        <f t="shared" si="83"/>
        <v>6</v>
      </c>
      <c r="L218" s="3" t="str">
        <f t="shared" si="86"/>
        <v>部件</v>
      </c>
      <c r="M218" s="3">
        <f t="shared" ca="1" si="87"/>
        <v>92003</v>
      </c>
      <c r="N218" s="3" t="str">
        <f t="shared" ca="1" si="90"/>
        <v>11311,12311,13311,11321,12321,13321,51311,52311,53311,51321,52321,53321,92001,92003</v>
      </c>
      <c r="O218" s="3" t="str">
        <f t="shared" si="91"/>
        <v>205,205,205,102,102,102,409,409,409,438,438,438,75,75</v>
      </c>
      <c r="P218" s="1" t="str">
        <f t="shared" si="92"/>
        <v>(1,1),(1,1),(1,1),(1,1),(1,1),(1,1),(3,7),(3,7),(3,7),(3,4),(3,4),(3,4),(2,6),(2,6)</v>
      </c>
      <c r="Q218" s="3" t="str">
        <f>IF(D218="坦克碎片",VLOOKUP(C218,道具信息!$N$2:$O$291,2,FALSE)&amp;"碎片",VLOOKUP(C218,道具信息!$N$2:$O$291,2,FALSE))</f>
        <v>T2部件</v>
      </c>
      <c r="R218" s="3">
        <f t="shared" si="84"/>
        <v>1350</v>
      </c>
      <c r="S218" s="11">
        <f t="shared" si="85"/>
        <v>0.25600000000000001</v>
      </c>
      <c r="T218" s="3" t="str">
        <f>VLOOKUP(Q218,道具信息!$Q$3:$S$20,2,FALSE)</f>
        <v>CHEST_ITEM_TYPE_T2_PART</v>
      </c>
      <c r="U218" s="3" t="str">
        <f>IF(COUNTIF(U$205:U217,T218)=0,T218,"")</f>
        <v/>
      </c>
      <c r="V218" s="3" t="str">
        <f t="shared" si="93"/>
        <v>CHEST_ITEM_TYPE_T3_TANK,CHEST_ITEM_TYPE_T3_SHARD,CHEST_ITEM_TYPE_T2_PART</v>
      </c>
      <c r="W218" s="13" t="str">
        <f t="shared" si="88"/>
        <v/>
      </c>
      <c r="X218" s="3" t="str">
        <f t="shared" si="89"/>
        <v/>
      </c>
      <c r="Y218" s="3" t="str">
        <f t="shared" si="94"/>
        <v>17.5%,48.2%,25.6%</v>
      </c>
    </row>
    <row r="219" spans="2:25" x14ac:dyDescent="0.3">
      <c r="B219" s="2">
        <f>数据源!CE251</f>
        <v>7</v>
      </c>
      <c r="C219" s="2" t="str">
        <f>数据源!CF251</f>
        <v>T2LP5</v>
      </c>
      <c r="D219" s="2" t="str">
        <f>数据源!CG251</f>
        <v>部件</v>
      </c>
      <c r="E219" s="2">
        <f>数据源!CH251</f>
        <v>89.600000000000023</v>
      </c>
      <c r="F219" s="2">
        <f>数据源!CI251</f>
        <v>4</v>
      </c>
      <c r="G219" s="2">
        <f>数据源!CJ251</f>
        <v>1.0999999999999999E-2</v>
      </c>
      <c r="H219" s="2">
        <f>数据源!CK251</f>
        <v>7.4683779761904748E-3</v>
      </c>
      <c r="I219" s="2">
        <f>数据源!CL251</f>
        <v>75</v>
      </c>
      <c r="J219" s="3">
        <f t="shared" si="82"/>
        <v>2</v>
      </c>
      <c r="K219" s="3">
        <f t="shared" si="83"/>
        <v>6</v>
      </c>
      <c r="L219" s="3" t="str">
        <f t="shared" si="86"/>
        <v>部件</v>
      </c>
      <c r="M219" s="3">
        <f t="shared" ca="1" si="87"/>
        <v>92005</v>
      </c>
      <c r="N219" s="3" t="str">
        <f t="shared" ca="1" si="90"/>
        <v>11311,12311,13311,11321,12321,13321,51311,52311,53311,51321,52321,53321,92001,92003,92005</v>
      </c>
      <c r="O219" s="3" t="str">
        <f t="shared" si="91"/>
        <v>205,205,205,102,102,102,409,409,409,438,438,438,75,75,75</v>
      </c>
      <c r="P219" s="1" t="str">
        <f t="shared" si="92"/>
        <v>(1,1),(1,1),(1,1),(1,1),(1,1),(1,1),(3,7),(3,7),(3,7),(3,4),(3,4),(3,4),(2,6),(2,6),(2,6)</v>
      </c>
      <c r="Q219" s="3" t="str">
        <f>IF(D219="坦克碎片",VLOOKUP(C219,道具信息!$N$2:$O$291,2,FALSE)&amp;"碎片",VLOOKUP(C219,道具信息!$N$2:$O$291,2,FALSE))</f>
        <v>T2部件</v>
      </c>
      <c r="R219" s="3">
        <f t="shared" si="84"/>
        <v>1350</v>
      </c>
      <c r="S219" s="11">
        <f t="shared" si="85"/>
        <v>0.25600000000000001</v>
      </c>
      <c r="T219" s="3" t="str">
        <f>VLOOKUP(Q219,道具信息!$Q$3:$S$20,2,FALSE)</f>
        <v>CHEST_ITEM_TYPE_T2_PART</v>
      </c>
      <c r="U219" s="3" t="str">
        <f>IF(COUNTIF(U$205:U218,T219)=0,T219,"")</f>
        <v/>
      </c>
      <c r="V219" s="3" t="str">
        <f t="shared" si="93"/>
        <v>CHEST_ITEM_TYPE_T3_TANK,CHEST_ITEM_TYPE_T3_SHARD,CHEST_ITEM_TYPE_T2_PART</v>
      </c>
      <c r="W219" s="13" t="str">
        <f t="shared" si="88"/>
        <v/>
      </c>
      <c r="X219" s="3" t="str">
        <f t="shared" si="89"/>
        <v/>
      </c>
      <c r="Y219" s="3" t="str">
        <f t="shared" si="94"/>
        <v>17.5%,48.2%,25.6%</v>
      </c>
    </row>
    <row r="220" spans="2:25" x14ac:dyDescent="0.3">
      <c r="B220" s="2">
        <f>数据源!CE252</f>
        <v>7</v>
      </c>
      <c r="C220" s="2" t="str">
        <f>数据源!CF252</f>
        <v>T2MP1</v>
      </c>
      <c r="D220" s="2" t="str">
        <f>数据源!CG252</f>
        <v>部件</v>
      </c>
      <c r="E220" s="2">
        <f>数据源!CH252</f>
        <v>89.600000000000023</v>
      </c>
      <c r="F220" s="2">
        <f>数据源!CI252</f>
        <v>4</v>
      </c>
      <c r="G220" s="2">
        <f>数据源!CJ252</f>
        <v>1.0999999999999999E-2</v>
      </c>
      <c r="H220" s="2">
        <f>数据源!CK252</f>
        <v>7.4683779761904748E-3</v>
      </c>
      <c r="I220" s="2">
        <f>数据源!CL252</f>
        <v>75</v>
      </c>
      <c r="J220" s="3">
        <f t="shared" si="82"/>
        <v>2</v>
      </c>
      <c r="K220" s="3">
        <f t="shared" si="83"/>
        <v>6</v>
      </c>
      <c r="L220" s="3" t="str">
        <f t="shared" si="86"/>
        <v>部件</v>
      </c>
      <c r="M220" s="3">
        <f t="shared" ca="1" si="87"/>
        <v>92101</v>
      </c>
      <c r="N220" s="3" t="str">
        <f t="shared" ca="1" si="90"/>
        <v>11311,12311,13311,11321,12321,13321,51311,52311,53311,51321,52321,53321,92001,92003,92005,92101</v>
      </c>
      <c r="O220" s="3" t="str">
        <f t="shared" si="91"/>
        <v>205,205,205,102,102,102,409,409,409,438,438,438,75,75,75,75</v>
      </c>
      <c r="P220" s="1" t="str">
        <f t="shared" si="92"/>
        <v>(1,1),(1,1),(1,1),(1,1),(1,1),(1,1),(3,7),(3,7),(3,7),(3,4),(3,4),(3,4),(2,6),(2,6),(2,6),(2,6)</v>
      </c>
      <c r="Q220" s="3" t="str">
        <f>IF(D220="坦克碎片",VLOOKUP(C220,道具信息!$N$2:$O$291,2,FALSE)&amp;"碎片",VLOOKUP(C220,道具信息!$N$2:$O$291,2,FALSE))</f>
        <v>T2部件</v>
      </c>
      <c r="R220" s="3">
        <f t="shared" si="84"/>
        <v>1350</v>
      </c>
      <c r="S220" s="11">
        <f t="shared" si="85"/>
        <v>0.25600000000000001</v>
      </c>
      <c r="T220" s="3" t="str">
        <f>VLOOKUP(Q220,道具信息!$Q$3:$S$20,2,FALSE)</f>
        <v>CHEST_ITEM_TYPE_T2_PART</v>
      </c>
      <c r="U220" s="3" t="str">
        <f>IF(COUNTIF(U$205:U219,T220)=0,T220,"")</f>
        <v/>
      </c>
      <c r="V220" s="3" t="str">
        <f t="shared" si="93"/>
        <v>CHEST_ITEM_TYPE_T3_TANK,CHEST_ITEM_TYPE_T3_SHARD,CHEST_ITEM_TYPE_T2_PART</v>
      </c>
      <c r="W220" s="13" t="str">
        <f t="shared" si="88"/>
        <v/>
      </c>
      <c r="X220" s="3" t="str">
        <f t="shared" si="89"/>
        <v/>
      </c>
      <c r="Y220" s="3" t="str">
        <f t="shared" si="94"/>
        <v>17.5%,48.2%,25.6%</v>
      </c>
    </row>
    <row r="221" spans="2:25" x14ac:dyDescent="0.3">
      <c r="B221" s="2">
        <f>数据源!CE253</f>
        <v>7</v>
      </c>
      <c r="C221" s="2" t="str">
        <f>数据源!CF253</f>
        <v>T2MP3</v>
      </c>
      <c r="D221" s="2" t="str">
        <f>数据源!CG253</f>
        <v>部件</v>
      </c>
      <c r="E221" s="2">
        <f>数据源!CH253</f>
        <v>89.600000000000023</v>
      </c>
      <c r="F221" s="2">
        <f>数据源!CI253</f>
        <v>4</v>
      </c>
      <c r="G221" s="2">
        <f>数据源!CJ253</f>
        <v>1.0999999999999999E-2</v>
      </c>
      <c r="H221" s="2">
        <f>数据源!CK253</f>
        <v>7.4683779761904748E-3</v>
      </c>
      <c r="I221" s="2">
        <f>数据源!CL253</f>
        <v>75</v>
      </c>
      <c r="J221" s="3">
        <f t="shared" si="82"/>
        <v>2</v>
      </c>
      <c r="K221" s="3">
        <f t="shared" si="83"/>
        <v>6</v>
      </c>
      <c r="L221" s="3" t="str">
        <f t="shared" si="86"/>
        <v>部件</v>
      </c>
      <c r="M221" s="3">
        <f t="shared" ca="1" si="87"/>
        <v>92103</v>
      </c>
      <c r="N221" s="3" t="str">
        <f t="shared" ca="1" si="90"/>
        <v>11311,12311,13311,11321,12321,13321,51311,52311,53311,51321,52321,53321,92001,92003,92005,92101,92103</v>
      </c>
      <c r="O221" s="3" t="str">
        <f t="shared" si="91"/>
        <v>205,205,205,102,102,102,409,409,409,438,438,438,75,75,75,75,75</v>
      </c>
      <c r="P221" s="1" t="str">
        <f t="shared" si="92"/>
        <v>(1,1),(1,1),(1,1),(1,1),(1,1),(1,1),(3,7),(3,7),(3,7),(3,4),(3,4),(3,4),(2,6),(2,6),(2,6),(2,6),(2,6)</v>
      </c>
      <c r="Q221" s="3" t="str">
        <f>IF(D221="坦克碎片",VLOOKUP(C221,道具信息!$N$2:$O$291,2,FALSE)&amp;"碎片",VLOOKUP(C221,道具信息!$N$2:$O$291,2,FALSE))</f>
        <v>T2部件</v>
      </c>
      <c r="R221" s="3">
        <f t="shared" si="84"/>
        <v>1350</v>
      </c>
      <c r="S221" s="11">
        <f t="shared" si="85"/>
        <v>0.25600000000000001</v>
      </c>
      <c r="T221" s="3" t="str">
        <f>VLOOKUP(Q221,道具信息!$Q$3:$S$20,2,FALSE)</f>
        <v>CHEST_ITEM_TYPE_T2_PART</v>
      </c>
      <c r="U221" s="3" t="str">
        <f>IF(COUNTIF(U$205:U220,T221)=0,T221,"")</f>
        <v/>
      </c>
      <c r="V221" s="3" t="str">
        <f t="shared" si="93"/>
        <v>CHEST_ITEM_TYPE_T3_TANK,CHEST_ITEM_TYPE_T3_SHARD,CHEST_ITEM_TYPE_T2_PART</v>
      </c>
      <c r="W221" s="13" t="str">
        <f t="shared" si="88"/>
        <v/>
      </c>
      <c r="X221" s="3" t="str">
        <f t="shared" si="89"/>
        <v/>
      </c>
      <c r="Y221" s="3" t="str">
        <f t="shared" si="94"/>
        <v>17.5%,48.2%,25.6%</v>
      </c>
    </row>
    <row r="222" spans="2:25" x14ac:dyDescent="0.3">
      <c r="B222" s="2">
        <f>数据源!CE254</f>
        <v>7</v>
      </c>
      <c r="C222" s="2" t="str">
        <f>数据源!CF254</f>
        <v>T2MP5</v>
      </c>
      <c r="D222" s="2" t="str">
        <f>数据源!CG254</f>
        <v>部件</v>
      </c>
      <c r="E222" s="2">
        <f>数据源!CH254</f>
        <v>89.600000000000023</v>
      </c>
      <c r="F222" s="2">
        <f>数据源!CI254</f>
        <v>4</v>
      </c>
      <c r="G222" s="2">
        <f>数据源!CJ254</f>
        <v>1.0999999999999999E-2</v>
      </c>
      <c r="H222" s="2">
        <f>数据源!CK254</f>
        <v>7.4683779761904748E-3</v>
      </c>
      <c r="I222" s="2">
        <f>数据源!CL254</f>
        <v>75</v>
      </c>
      <c r="J222" s="3">
        <f t="shared" si="82"/>
        <v>2</v>
      </c>
      <c r="K222" s="3">
        <f t="shared" si="83"/>
        <v>6</v>
      </c>
      <c r="L222" s="3" t="str">
        <f t="shared" si="86"/>
        <v>部件</v>
      </c>
      <c r="M222" s="3">
        <f t="shared" ca="1" si="87"/>
        <v>92105</v>
      </c>
      <c r="N222" s="3" t="str">
        <f t="shared" ca="1" si="90"/>
        <v>11311,12311,13311,11321,12321,13321,51311,52311,53311,51321,52321,53321,92001,92003,92005,92101,92103,92105</v>
      </c>
      <c r="O222" s="3" t="str">
        <f t="shared" si="91"/>
        <v>205,205,205,102,102,102,409,409,409,438,438,438,75,75,75,75,75,75</v>
      </c>
      <c r="P222" s="1" t="str">
        <f t="shared" si="92"/>
        <v>(1,1),(1,1),(1,1),(1,1),(1,1),(1,1),(3,7),(3,7),(3,7),(3,4),(3,4),(3,4),(2,6),(2,6),(2,6),(2,6),(2,6),(2,6)</v>
      </c>
      <c r="Q222" s="3" t="str">
        <f>IF(D222="坦克碎片",VLOOKUP(C222,道具信息!$N$2:$O$291,2,FALSE)&amp;"碎片",VLOOKUP(C222,道具信息!$N$2:$O$291,2,FALSE))</f>
        <v>T2部件</v>
      </c>
      <c r="R222" s="3">
        <f t="shared" si="84"/>
        <v>1350</v>
      </c>
      <c r="S222" s="11">
        <f t="shared" si="85"/>
        <v>0.25600000000000001</v>
      </c>
      <c r="T222" s="3" t="str">
        <f>VLOOKUP(Q222,道具信息!$Q$3:$S$20,2,FALSE)</f>
        <v>CHEST_ITEM_TYPE_T2_PART</v>
      </c>
      <c r="U222" s="3" t="str">
        <f>IF(COUNTIF(U$205:U221,T222)=0,T222,"")</f>
        <v/>
      </c>
      <c r="V222" s="3" t="str">
        <f t="shared" si="93"/>
        <v>CHEST_ITEM_TYPE_T3_TANK,CHEST_ITEM_TYPE_T3_SHARD,CHEST_ITEM_TYPE_T2_PART</v>
      </c>
      <c r="W222" s="13" t="str">
        <f t="shared" si="88"/>
        <v/>
      </c>
      <c r="X222" s="3" t="str">
        <f t="shared" si="89"/>
        <v/>
      </c>
      <c r="Y222" s="3" t="str">
        <f t="shared" si="94"/>
        <v>17.5%,48.2%,25.6%</v>
      </c>
    </row>
    <row r="223" spans="2:25" x14ac:dyDescent="0.3">
      <c r="B223" s="2">
        <f>数据源!CE255</f>
        <v>7</v>
      </c>
      <c r="C223" s="2" t="str">
        <f>数据源!CF255</f>
        <v>T2HP1</v>
      </c>
      <c r="D223" s="2" t="str">
        <f>数据源!CG255</f>
        <v>部件</v>
      </c>
      <c r="E223" s="2">
        <f>数据源!CH255</f>
        <v>89.600000000000023</v>
      </c>
      <c r="F223" s="2">
        <f>数据源!CI255</f>
        <v>4</v>
      </c>
      <c r="G223" s="2">
        <f>数据源!CJ255</f>
        <v>1.0999999999999999E-2</v>
      </c>
      <c r="H223" s="2">
        <f>数据源!CK255</f>
        <v>7.4683779761904748E-3</v>
      </c>
      <c r="I223" s="2">
        <f>数据源!CL255</f>
        <v>75</v>
      </c>
      <c r="J223" s="3">
        <f t="shared" si="82"/>
        <v>2</v>
      </c>
      <c r="K223" s="3">
        <f t="shared" si="83"/>
        <v>6</v>
      </c>
      <c r="L223" s="3" t="str">
        <f t="shared" si="86"/>
        <v>部件</v>
      </c>
      <c r="M223" s="3">
        <f t="shared" ca="1" si="87"/>
        <v>92201</v>
      </c>
      <c r="N223" s="3" t="str">
        <f t="shared" ca="1" si="90"/>
        <v>11311,12311,13311,11321,12321,13321,51311,52311,53311,51321,52321,53321,92001,92003,92005,92101,92103,92105,92201</v>
      </c>
      <c r="O223" s="3" t="str">
        <f t="shared" si="91"/>
        <v>205,205,205,102,102,102,409,409,409,438,438,438,75,75,75,75,75,75,75</v>
      </c>
      <c r="P223" s="1" t="str">
        <f t="shared" si="92"/>
        <v>(1,1),(1,1),(1,1),(1,1),(1,1),(1,1),(3,7),(3,7),(3,7),(3,4),(3,4),(3,4),(2,6),(2,6),(2,6),(2,6),(2,6),(2,6),(2,6)</v>
      </c>
      <c r="Q223" s="3" t="str">
        <f>IF(D223="坦克碎片",VLOOKUP(C223,道具信息!$N$2:$O$291,2,FALSE)&amp;"碎片",VLOOKUP(C223,道具信息!$N$2:$O$291,2,FALSE))</f>
        <v>T2部件</v>
      </c>
      <c r="R223" s="3">
        <f t="shared" si="84"/>
        <v>1350</v>
      </c>
      <c r="S223" s="11">
        <f t="shared" si="85"/>
        <v>0.25600000000000001</v>
      </c>
      <c r="T223" s="3" t="str">
        <f>VLOOKUP(Q223,道具信息!$Q$3:$S$20,2,FALSE)</f>
        <v>CHEST_ITEM_TYPE_T2_PART</v>
      </c>
      <c r="U223" s="3" t="str">
        <f>IF(COUNTIF(U$205:U222,T223)=0,T223,"")</f>
        <v/>
      </c>
      <c r="V223" s="3" t="str">
        <f t="shared" si="93"/>
        <v>CHEST_ITEM_TYPE_T3_TANK,CHEST_ITEM_TYPE_T3_SHARD,CHEST_ITEM_TYPE_T2_PART</v>
      </c>
      <c r="W223" s="13" t="str">
        <f t="shared" si="88"/>
        <v/>
      </c>
      <c r="X223" s="3" t="str">
        <f t="shared" si="89"/>
        <v/>
      </c>
      <c r="Y223" s="3" t="str">
        <f t="shared" si="94"/>
        <v>17.5%,48.2%,25.6%</v>
      </c>
    </row>
    <row r="224" spans="2:25" x14ac:dyDescent="0.3">
      <c r="B224" s="2">
        <f>数据源!CE256</f>
        <v>7</v>
      </c>
      <c r="C224" s="2" t="str">
        <f>数据源!CF256</f>
        <v>T2HP3</v>
      </c>
      <c r="D224" s="2" t="str">
        <f>数据源!CG256</f>
        <v>部件</v>
      </c>
      <c r="E224" s="2">
        <f>数据源!CH256</f>
        <v>89.600000000000023</v>
      </c>
      <c r="F224" s="2">
        <f>数据源!CI256</f>
        <v>4</v>
      </c>
      <c r="G224" s="2">
        <f>数据源!CJ256</f>
        <v>1.0999999999999999E-2</v>
      </c>
      <c r="H224" s="2">
        <f>数据源!CK256</f>
        <v>7.4683779761904748E-3</v>
      </c>
      <c r="I224" s="2">
        <f>数据源!CL256</f>
        <v>75</v>
      </c>
      <c r="J224" s="3">
        <f t="shared" si="82"/>
        <v>2</v>
      </c>
      <c r="K224" s="3">
        <f t="shared" si="83"/>
        <v>6</v>
      </c>
      <c r="L224" s="3" t="str">
        <f t="shared" si="86"/>
        <v>部件</v>
      </c>
      <c r="M224" s="3">
        <f t="shared" ca="1" si="87"/>
        <v>92203</v>
      </c>
      <c r="N224" s="3" t="str">
        <f t="shared" ca="1" si="90"/>
        <v>11311,12311,13311,11321,12321,13321,51311,52311,53311,51321,52321,53321,92001,92003,92005,92101,92103,92105,92201,92203</v>
      </c>
      <c r="O224" s="3" t="str">
        <f t="shared" si="91"/>
        <v>205,205,205,102,102,102,409,409,409,438,438,438,75,75,75,75,75,75,75,75</v>
      </c>
      <c r="P224" s="1" t="str">
        <f t="shared" si="92"/>
        <v>(1,1),(1,1),(1,1),(1,1),(1,1),(1,1),(3,7),(3,7),(3,7),(3,4),(3,4),(3,4),(2,6),(2,6),(2,6),(2,6),(2,6),(2,6),(2,6),(2,6)</v>
      </c>
      <c r="Q224" s="3" t="str">
        <f>IF(D224="坦克碎片",VLOOKUP(C224,道具信息!$N$2:$O$291,2,FALSE)&amp;"碎片",VLOOKUP(C224,道具信息!$N$2:$O$291,2,FALSE))</f>
        <v>T2部件</v>
      </c>
      <c r="R224" s="3">
        <f t="shared" si="84"/>
        <v>1350</v>
      </c>
      <c r="S224" s="11">
        <f t="shared" si="85"/>
        <v>0.25600000000000001</v>
      </c>
      <c r="T224" s="3" t="str">
        <f>VLOOKUP(Q224,道具信息!$Q$3:$S$20,2,FALSE)</f>
        <v>CHEST_ITEM_TYPE_T2_PART</v>
      </c>
      <c r="U224" s="3" t="str">
        <f>IF(COUNTIF(U$205:U223,T224)=0,T224,"")</f>
        <v/>
      </c>
      <c r="V224" s="3" t="str">
        <f t="shared" si="93"/>
        <v>CHEST_ITEM_TYPE_T3_TANK,CHEST_ITEM_TYPE_T3_SHARD,CHEST_ITEM_TYPE_T2_PART</v>
      </c>
      <c r="W224" s="13" t="str">
        <f t="shared" si="88"/>
        <v/>
      </c>
      <c r="X224" s="3" t="str">
        <f t="shared" si="89"/>
        <v/>
      </c>
      <c r="Y224" s="3" t="str">
        <f t="shared" si="94"/>
        <v>17.5%,48.2%,25.6%</v>
      </c>
    </row>
    <row r="225" spans="2:25" x14ac:dyDescent="0.3">
      <c r="B225" s="2">
        <f>数据源!CE257</f>
        <v>7</v>
      </c>
      <c r="C225" s="2" t="str">
        <f>数据源!CF257</f>
        <v>T2HP5</v>
      </c>
      <c r="D225" s="2" t="str">
        <f>数据源!CG257</f>
        <v>部件</v>
      </c>
      <c r="E225" s="2">
        <f>数据源!CH257</f>
        <v>89.600000000000023</v>
      </c>
      <c r="F225" s="2">
        <f>数据源!CI257</f>
        <v>4</v>
      </c>
      <c r="G225" s="2">
        <f>数据源!CJ257</f>
        <v>1.0999999999999999E-2</v>
      </c>
      <c r="H225" s="2">
        <f>数据源!CK257</f>
        <v>7.4683779761904748E-3</v>
      </c>
      <c r="I225" s="2">
        <f>数据源!CL257</f>
        <v>75</v>
      </c>
      <c r="J225" s="3">
        <f t="shared" si="82"/>
        <v>2</v>
      </c>
      <c r="K225" s="3">
        <f t="shared" si="83"/>
        <v>6</v>
      </c>
      <c r="L225" s="3" t="str">
        <f t="shared" si="86"/>
        <v>部件</v>
      </c>
      <c r="M225" s="3">
        <f t="shared" ca="1" si="87"/>
        <v>92205</v>
      </c>
      <c r="N225" s="3" t="str">
        <f t="shared" ca="1" si="90"/>
        <v>11311,12311,13311,11321,12321,13321,51311,52311,53311,51321,52321,53321,92001,92003,92005,92101,92103,92105,92201,92203,92205</v>
      </c>
      <c r="O225" s="3" t="str">
        <f t="shared" si="91"/>
        <v>205,205,205,102,102,102,409,409,409,438,438,438,75,75,75,75,75,75,75,75,75</v>
      </c>
      <c r="P225" s="1" t="str">
        <f t="shared" si="92"/>
        <v>(1,1),(1,1),(1,1),(1,1),(1,1),(1,1),(3,7),(3,7),(3,7),(3,4),(3,4),(3,4),(2,6),(2,6),(2,6),(2,6),(2,6),(2,6),(2,6),(2,6),(2,6)</v>
      </c>
      <c r="Q225" s="3" t="str">
        <f>IF(D225="坦克碎片",VLOOKUP(C225,道具信息!$N$2:$O$291,2,FALSE)&amp;"碎片",VLOOKUP(C225,道具信息!$N$2:$O$291,2,FALSE))</f>
        <v>T2部件</v>
      </c>
      <c r="R225" s="3">
        <f t="shared" si="84"/>
        <v>1350</v>
      </c>
      <c r="S225" s="11">
        <f t="shared" si="85"/>
        <v>0.25600000000000001</v>
      </c>
      <c r="T225" s="3" t="str">
        <f>VLOOKUP(Q225,道具信息!$Q$3:$S$20,2,FALSE)</f>
        <v>CHEST_ITEM_TYPE_T2_PART</v>
      </c>
      <c r="U225" s="3" t="str">
        <f>IF(COUNTIF(U$205:U224,T225)=0,T225,"")</f>
        <v/>
      </c>
      <c r="V225" s="3" t="str">
        <f t="shared" si="93"/>
        <v>CHEST_ITEM_TYPE_T3_TANK,CHEST_ITEM_TYPE_T3_SHARD,CHEST_ITEM_TYPE_T2_PART</v>
      </c>
      <c r="W225" s="13" t="str">
        <f t="shared" si="88"/>
        <v/>
      </c>
      <c r="X225" s="3" t="str">
        <f t="shared" si="89"/>
        <v/>
      </c>
      <c r="Y225" s="3" t="str">
        <f t="shared" si="94"/>
        <v>17.5%,48.2%,25.6%</v>
      </c>
    </row>
    <row r="226" spans="2:25" x14ac:dyDescent="0.3">
      <c r="B226" s="2">
        <f>数据源!CE258</f>
        <v>7</v>
      </c>
      <c r="C226" s="2" t="str">
        <f>数据源!CF258</f>
        <v>T2LP2</v>
      </c>
      <c r="D226" s="2" t="str">
        <f>数据源!CG258</f>
        <v>部件</v>
      </c>
      <c r="E226" s="2">
        <f>数据源!CH258</f>
        <v>89.600000000000023</v>
      </c>
      <c r="F226" s="2">
        <f>数据源!CI258</f>
        <v>4</v>
      </c>
      <c r="G226" s="2">
        <f>数据源!CJ258</f>
        <v>1.0999999999999999E-2</v>
      </c>
      <c r="H226" s="2">
        <f>数据源!CK258</f>
        <v>7.4683779761904748E-3</v>
      </c>
      <c r="I226" s="2">
        <f>数据源!CL258</f>
        <v>75</v>
      </c>
      <c r="J226" s="3">
        <f t="shared" si="82"/>
        <v>2</v>
      </c>
      <c r="K226" s="3">
        <f t="shared" si="83"/>
        <v>6</v>
      </c>
      <c r="L226" s="3" t="str">
        <f t="shared" si="86"/>
        <v>部件</v>
      </c>
      <c r="M226" s="3">
        <f t="shared" ca="1" si="87"/>
        <v>92002</v>
      </c>
      <c r="N226" s="3" t="str">
        <f t="shared" ca="1" si="90"/>
        <v>11311,12311,13311,11321,12321,13321,51311,52311,53311,51321,52321,53321,92001,92003,92005,92101,92103,92105,92201,92203,92205,92002</v>
      </c>
      <c r="O226" s="3" t="str">
        <f t="shared" si="91"/>
        <v>205,205,205,102,102,102,409,409,409,438,438,438,75,75,75,75,75,75,75,75,75,75</v>
      </c>
      <c r="P226" s="1" t="str">
        <f t="shared" si="92"/>
        <v>(1,1),(1,1),(1,1),(1,1),(1,1),(1,1),(3,7),(3,7),(3,7),(3,4),(3,4),(3,4),(2,6),(2,6),(2,6),(2,6),(2,6),(2,6),(2,6),(2,6),(2,6),(2,6)</v>
      </c>
      <c r="Q226" s="3" t="str">
        <f>IF(D226="坦克碎片",VLOOKUP(C226,道具信息!$N$2:$O$291,2,FALSE)&amp;"碎片",VLOOKUP(C226,道具信息!$N$2:$O$291,2,FALSE))</f>
        <v>T2部件</v>
      </c>
      <c r="R226" s="3">
        <f t="shared" si="84"/>
        <v>1350</v>
      </c>
      <c r="S226" s="11">
        <f t="shared" si="85"/>
        <v>0.25600000000000001</v>
      </c>
      <c r="T226" s="3" t="str">
        <f>VLOOKUP(Q226,道具信息!$Q$3:$S$20,2,FALSE)</f>
        <v>CHEST_ITEM_TYPE_T2_PART</v>
      </c>
      <c r="U226" s="3" t="str">
        <f>IF(COUNTIF(U$205:U225,T226)=0,T226,"")</f>
        <v/>
      </c>
      <c r="V226" s="3" t="str">
        <f t="shared" si="93"/>
        <v>CHEST_ITEM_TYPE_T3_TANK,CHEST_ITEM_TYPE_T3_SHARD,CHEST_ITEM_TYPE_T2_PART</v>
      </c>
      <c r="W226" s="13" t="str">
        <f t="shared" si="88"/>
        <v/>
      </c>
      <c r="X226" s="3" t="str">
        <f t="shared" si="89"/>
        <v/>
      </c>
      <c r="Y226" s="3" t="str">
        <f t="shared" si="94"/>
        <v>17.5%,48.2%,25.6%</v>
      </c>
    </row>
    <row r="227" spans="2:25" x14ac:dyDescent="0.3">
      <c r="B227" s="2">
        <f>数据源!CE259</f>
        <v>7</v>
      </c>
      <c r="C227" s="2" t="str">
        <f>数据源!CF259</f>
        <v>T2LP4</v>
      </c>
      <c r="D227" s="2" t="str">
        <f>数据源!CG259</f>
        <v>部件</v>
      </c>
      <c r="E227" s="2">
        <f>数据源!CH259</f>
        <v>89.600000000000023</v>
      </c>
      <c r="F227" s="2">
        <f>数据源!CI259</f>
        <v>4</v>
      </c>
      <c r="G227" s="2">
        <f>数据源!CJ259</f>
        <v>1.0999999999999999E-2</v>
      </c>
      <c r="H227" s="2">
        <f>数据源!CK259</f>
        <v>7.4683779761904748E-3</v>
      </c>
      <c r="I227" s="2">
        <f>数据源!CL259</f>
        <v>75</v>
      </c>
      <c r="J227" s="3">
        <f t="shared" si="82"/>
        <v>2</v>
      </c>
      <c r="K227" s="3">
        <f t="shared" si="83"/>
        <v>6</v>
      </c>
      <c r="L227" s="3" t="str">
        <f t="shared" si="86"/>
        <v>部件</v>
      </c>
      <c r="M227" s="3">
        <f t="shared" ca="1" si="87"/>
        <v>92004</v>
      </c>
      <c r="N227" s="3" t="str">
        <f t="shared" ca="1" si="90"/>
        <v>11311,12311,13311,11321,12321,13321,51311,52311,53311,51321,52321,53321,92001,92003,92005,92101,92103,92105,92201,92203,92205,92002,92004</v>
      </c>
      <c r="O227" s="3" t="str">
        <f t="shared" si="91"/>
        <v>205,205,205,102,102,102,409,409,409,438,438,438,75,75,75,75,75,75,75,75,75,75,75</v>
      </c>
      <c r="P227" s="1" t="str">
        <f t="shared" si="92"/>
        <v>(1,1),(1,1),(1,1),(1,1),(1,1),(1,1),(3,7),(3,7),(3,7),(3,4),(3,4),(3,4),(2,6),(2,6),(2,6),(2,6),(2,6),(2,6),(2,6),(2,6),(2,6),(2,6),(2,6)</v>
      </c>
      <c r="Q227" s="3" t="str">
        <f>IF(D227="坦克碎片",VLOOKUP(C227,道具信息!$N$2:$O$291,2,FALSE)&amp;"碎片",VLOOKUP(C227,道具信息!$N$2:$O$291,2,FALSE))</f>
        <v>T2部件</v>
      </c>
      <c r="R227" s="3">
        <f t="shared" si="84"/>
        <v>1350</v>
      </c>
      <c r="S227" s="11">
        <f t="shared" si="85"/>
        <v>0.25600000000000001</v>
      </c>
      <c r="T227" s="3" t="str">
        <f>VLOOKUP(Q227,道具信息!$Q$3:$S$20,2,FALSE)</f>
        <v>CHEST_ITEM_TYPE_T2_PART</v>
      </c>
      <c r="U227" s="3" t="str">
        <f>IF(COUNTIF(U$205:U226,T227)=0,T227,"")</f>
        <v/>
      </c>
      <c r="V227" s="3" t="str">
        <f t="shared" si="93"/>
        <v>CHEST_ITEM_TYPE_T3_TANK,CHEST_ITEM_TYPE_T3_SHARD,CHEST_ITEM_TYPE_T2_PART</v>
      </c>
      <c r="W227" s="13" t="str">
        <f t="shared" si="88"/>
        <v/>
      </c>
      <c r="X227" s="3" t="str">
        <f t="shared" si="89"/>
        <v/>
      </c>
      <c r="Y227" s="3" t="str">
        <f t="shared" si="94"/>
        <v>17.5%,48.2%,25.6%</v>
      </c>
    </row>
    <row r="228" spans="2:25" x14ac:dyDescent="0.3">
      <c r="B228" s="2">
        <f>数据源!CE260</f>
        <v>7</v>
      </c>
      <c r="C228" s="2" t="str">
        <f>数据源!CF260</f>
        <v>T2LP6</v>
      </c>
      <c r="D228" s="2" t="str">
        <f>数据源!CG260</f>
        <v>部件</v>
      </c>
      <c r="E228" s="2">
        <f>数据源!CH260</f>
        <v>89.600000000000023</v>
      </c>
      <c r="F228" s="2">
        <f>数据源!CI260</f>
        <v>4</v>
      </c>
      <c r="G228" s="2">
        <f>数据源!CJ260</f>
        <v>1.0999999999999999E-2</v>
      </c>
      <c r="H228" s="2">
        <f>数据源!CK260</f>
        <v>7.4683779761904748E-3</v>
      </c>
      <c r="I228" s="2">
        <f>数据源!CL260</f>
        <v>75</v>
      </c>
      <c r="J228" s="3">
        <f t="shared" si="82"/>
        <v>2</v>
      </c>
      <c r="K228" s="3">
        <f t="shared" si="83"/>
        <v>6</v>
      </c>
      <c r="L228" s="3" t="str">
        <f t="shared" si="86"/>
        <v>部件</v>
      </c>
      <c r="M228" s="3">
        <f t="shared" ca="1" si="87"/>
        <v>92006</v>
      </c>
      <c r="N228" s="3" t="str">
        <f t="shared" ca="1" si="90"/>
        <v>11311,12311,13311,11321,12321,13321,51311,52311,53311,51321,52321,53321,92001,92003,92005,92101,92103,92105,92201,92203,92205,92002,92004,92006</v>
      </c>
      <c r="O228" s="3" t="str">
        <f t="shared" si="91"/>
        <v>205,205,205,102,102,102,409,409,409,438,438,438,75,75,75,75,75,75,75,75,75,75,75,75</v>
      </c>
      <c r="P228" s="1" t="str">
        <f t="shared" si="92"/>
        <v>(1,1),(1,1),(1,1),(1,1),(1,1),(1,1),(3,7),(3,7),(3,7),(3,4),(3,4),(3,4),(2,6),(2,6),(2,6),(2,6),(2,6),(2,6),(2,6),(2,6),(2,6),(2,6),(2,6),(2,6)</v>
      </c>
      <c r="Q228" s="3" t="str">
        <f>IF(D228="坦克碎片",VLOOKUP(C228,道具信息!$N$2:$O$291,2,FALSE)&amp;"碎片",VLOOKUP(C228,道具信息!$N$2:$O$291,2,FALSE))</f>
        <v>T2部件</v>
      </c>
      <c r="R228" s="3">
        <f t="shared" si="84"/>
        <v>1350</v>
      </c>
      <c r="S228" s="11">
        <f t="shared" si="85"/>
        <v>0.25600000000000001</v>
      </c>
      <c r="T228" s="3" t="str">
        <f>VLOOKUP(Q228,道具信息!$Q$3:$S$20,2,FALSE)</f>
        <v>CHEST_ITEM_TYPE_T2_PART</v>
      </c>
      <c r="U228" s="3" t="str">
        <f>IF(COUNTIF(U$205:U227,T228)=0,T228,"")</f>
        <v/>
      </c>
      <c r="V228" s="3" t="str">
        <f t="shared" si="93"/>
        <v>CHEST_ITEM_TYPE_T3_TANK,CHEST_ITEM_TYPE_T3_SHARD,CHEST_ITEM_TYPE_T2_PART</v>
      </c>
      <c r="W228" s="13" t="str">
        <f t="shared" si="88"/>
        <v/>
      </c>
      <c r="X228" s="3" t="str">
        <f t="shared" si="89"/>
        <v/>
      </c>
      <c r="Y228" s="3" t="str">
        <f t="shared" si="94"/>
        <v>17.5%,48.2%,25.6%</v>
      </c>
    </row>
    <row r="229" spans="2:25" x14ac:dyDescent="0.3">
      <c r="B229" s="2">
        <f>数据源!CE261</f>
        <v>7</v>
      </c>
      <c r="C229" s="2" t="str">
        <f>数据源!CF261</f>
        <v>T2MP2</v>
      </c>
      <c r="D229" s="2" t="str">
        <f>数据源!CG261</f>
        <v>部件</v>
      </c>
      <c r="E229" s="2">
        <f>数据源!CH261</f>
        <v>89.600000000000023</v>
      </c>
      <c r="F229" s="2">
        <f>数据源!CI261</f>
        <v>4</v>
      </c>
      <c r="G229" s="2">
        <f>数据源!CJ261</f>
        <v>1.0999999999999999E-2</v>
      </c>
      <c r="H229" s="2">
        <f>数据源!CK261</f>
        <v>7.4683779761904748E-3</v>
      </c>
      <c r="I229" s="2">
        <f>数据源!CL261</f>
        <v>75</v>
      </c>
      <c r="J229" s="3">
        <f t="shared" si="82"/>
        <v>2</v>
      </c>
      <c r="K229" s="3">
        <f t="shared" si="83"/>
        <v>6</v>
      </c>
      <c r="L229" s="3" t="str">
        <f t="shared" si="86"/>
        <v>部件</v>
      </c>
      <c r="M229" s="3">
        <f t="shared" ca="1" si="87"/>
        <v>92102</v>
      </c>
      <c r="N229" s="3" t="str">
        <f t="shared" ca="1" si="90"/>
        <v>11311,12311,13311,11321,12321,13321,51311,52311,53311,51321,52321,53321,92001,92003,92005,92101,92103,92105,92201,92203,92205,92002,92004,92006,92102</v>
      </c>
      <c r="O229" s="3" t="str">
        <f t="shared" si="91"/>
        <v>205,205,205,102,102,102,409,409,409,438,438,438,75,75,75,75,75,75,75,75,75,75,75,75,75</v>
      </c>
      <c r="P229" s="1" t="str">
        <f t="shared" si="92"/>
        <v>(1,1),(1,1),(1,1),(1,1),(1,1),(1,1),(3,7),(3,7),(3,7),(3,4),(3,4),(3,4),(2,6),(2,6),(2,6),(2,6),(2,6),(2,6),(2,6),(2,6),(2,6),(2,6),(2,6),(2,6),(2,6)</v>
      </c>
      <c r="Q229" s="3" t="str">
        <f>IF(D229="坦克碎片",VLOOKUP(C229,道具信息!$N$2:$O$291,2,FALSE)&amp;"碎片",VLOOKUP(C229,道具信息!$N$2:$O$291,2,FALSE))</f>
        <v>T2部件</v>
      </c>
      <c r="R229" s="3">
        <f t="shared" si="84"/>
        <v>1350</v>
      </c>
      <c r="S229" s="11">
        <f t="shared" si="85"/>
        <v>0.25600000000000001</v>
      </c>
      <c r="T229" s="3" t="str">
        <f>VLOOKUP(Q229,道具信息!$Q$3:$S$20,2,FALSE)</f>
        <v>CHEST_ITEM_TYPE_T2_PART</v>
      </c>
      <c r="U229" s="3" t="str">
        <f>IF(COUNTIF(U$205:U228,T229)=0,T229,"")</f>
        <v/>
      </c>
      <c r="V229" s="3" t="str">
        <f t="shared" si="93"/>
        <v>CHEST_ITEM_TYPE_T3_TANK,CHEST_ITEM_TYPE_T3_SHARD,CHEST_ITEM_TYPE_T2_PART</v>
      </c>
      <c r="W229" s="13" t="str">
        <f t="shared" si="88"/>
        <v/>
      </c>
      <c r="X229" s="3" t="str">
        <f t="shared" si="89"/>
        <v/>
      </c>
      <c r="Y229" s="3" t="str">
        <f t="shared" si="94"/>
        <v>17.5%,48.2%,25.6%</v>
      </c>
    </row>
    <row r="230" spans="2:25" x14ac:dyDescent="0.3">
      <c r="B230" s="2">
        <f>数据源!CE262</f>
        <v>7</v>
      </c>
      <c r="C230" s="2" t="str">
        <f>数据源!CF262</f>
        <v>T2MP4</v>
      </c>
      <c r="D230" s="2" t="str">
        <f>数据源!CG262</f>
        <v>部件</v>
      </c>
      <c r="E230" s="2">
        <f>数据源!CH262</f>
        <v>89.600000000000023</v>
      </c>
      <c r="F230" s="2">
        <f>数据源!CI262</f>
        <v>4</v>
      </c>
      <c r="G230" s="2">
        <f>数据源!CJ262</f>
        <v>1.0999999999999999E-2</v>
      </c>
      <c r="H230" s="2">
        <f>数据源!CK262</f>
        <v>7.4683779761904748E-3</v>
      </c>
      <c r="I230" s="2">
        <f>数据源!CL262</f>
        <v>75</v>
      </c>
      <c r="J230" s="3">
        <f t="shared" si="82"/>
        <v>2</v>
      </c>
      <c r="K230" s="3">
        <f t="shared" si="83"/>
        <v>6</v>
      </c>
      <c r="L230" s="3" t="str">
        <f t="shared" si="86"/>
        <v>部件</v>
      </c>
      <c r="M230" s="3">
        <f t="shared" ca="1" si="87"/>
        <v>92104</v>
      </c>
      <c r="N230" s="3" t="str">
        <f t="shared" ca="1" si="90"/>
        <v>11311,12311,13311,11321,12321,13321,51311,52311,53311,51321,52321,53321,92001,92003,92005,92101,92103,92105,92201,92203,92205,92002,92004,92006,92102,92104</v>
      </c>
      <c r="O230" s="3" t="str">
        <f t="shared" si="91"/>
        <v>205,205,205,102,102,102,409,409,409,438,438,438,75,75,75,75,75,75,75,75,75,75,75,75,75,75</v>
      </c>
      <c r="P230" s="1" t="str">
        <f t="shared" si="92"/>
        <v>(1,1),(1,1),(1,1),(1,1),(1,1),(1,1),(3,7),(3,7),(3,7),(3,4),(3,4),(3,4),(2,6),(2,6),(2,6),(2,6),(2,6),(2,6),(2,6),(2,6),(2,6),(2,6),(2,6),(2,6),(2,6),(2,6)</v>
      </c>
      <c r="Q230" s="3" t="str">
        <f>IF(D230="坦克碎片",VLOOKUP(C230,道具信息!$N$2:$O$291,2,FALSE)&amp;"碎片",VLOOKUP(C230,道具信息!$N$2:$O$291,2,FALSE))</f>
        <v>T2部件</v>
      </c>
      <c r="R230" s="3">
        <f t="shared" si="84"/>
        <v>1350</v>
      </c>
      <c r="S230" s="11">
        <f t="shared" si="85"/>
        <v>0.25600000000000001</v>
      </c>
      <c r="T230" s="3" t="str">
        <f>VLOOKUP(Q230,道具信息!$Q$3:$S$20,2,FALSE)</f>
        <v>CHEST_ITEM_TYPE_T2_PART</v>
      </c>
      <c r="U230" s="3" t="str">
        <f>IF(COUNTIF(U$205:U229,T230)=0,T230,"")</f>
        <v/>
      </c>
      <c r="V230" s="3" t="str">
        <f t="shared" si="93"/>
        <v>CHEST_ITEM_TYPE_T3_TANK,CHEST_ITEM_TYPE_T3_SHARD,CHEST_ITEM_TYPE_T2_PART</v>
      </c>
      <c r="W230" s="13" t="str">
        <f t="shared" si="88"/>
        <v/>
      </c>
      <c r="X230" s="3" t="str">
        <f t="shared" si="89"/>
        <v/>
      </c>
      <c r="Y230" s="3" t="str">
        <f t="shared" si="94"/>
        <v>17.5%,48.2%,25.6%</v>
      </c>
    </row>
    <row r="231" spans="2:25" x14ac:dyDescent="0.3">
      <c r="B231" s="2">
        <f>数据源!CE263</f>
        <v>7</v>
      </c>
      <c r="C231" s="2" t="str">
        <f>数据源!CF263</f>
        <v>T2MP6</v>
      </c>
      <c r="D231" s="2" t="str">
        <f>数据源!CG263</f>
        <v>部件</v>
      </c>
      <c r="E231" s="2">
        <f>数据源!CH263</f>
        <v>89.600000000000023</v>
      </c>
      <c r="F231" s="2">
        <f>数据源!CI263</f>
        <v>4</v>
      </c>
      <c r="G231" s="2">
        <f>数据源!CJ263</f>
        <v>1.0999999999999999E-2</v>
      </c>
      <c r="H231" s="2">
        <f>数据源!CK263</f>
        <v>7.4683779761904748E-3</v>
      </c>
      <c r="I231" s="2">
        <f>数据源!CL263</f>
        <v>75</v>
      </c>
      <c r="J231" s="3">
        <f t="shared" si="82"/>
        <v>2</v>
      </c>
      <c r="K231" s="3">
        <f t="shared" si="83"/>
        <v>6</v>
      </c>
      <c r="L231" s="3" t="str">
        <f t="shared" si="86"/>
        <v>部件</v>
      </c>
      <c r="M231" s="3">
        <f t="shared" ca="1" si="87"/>
        <v>92106</v>
      </c>
      <c r="N231" s="3" t="str">
        <f t="shared" ca="1" si="90"/>
        <v>11311,12311,13311,11321,12321,13321,51311,52311,53311,51321,52321,53321,92001,92003,92005,92101,92103,92105,92201,92203,92205,92002,92004,92006,92102,92104,92106</v>
      </c>
      <c r="O231" s="3" t="str">
        <f t="shared" si="91"/>
        <v>205,205,205,102,102,102,409,409,409,438,438,438,75,75,75,75,75,75,75,75,75,75,75,75,75,75,75</v>
      </c>
      <c r="P231" s="1" t="str">
        <f t="shared" si="92"/>
        <v>(1,1),(1,1),(1,1),(1,1),(1,1),(1,1),(3,7),(3,7),(3,7),(3,4),(3,4),(3,4),(2,6),(2,6),(2,6),(2,6),(2,6),(2,6),(2,6),(2,6),(2,6),(2,6),(2,6),(2,6),(2,6),(2,6),(2,6)</v>
      </c>
      <c r="Q231" s="3" t="str">
        <f>IF(D231="坦克碎片",VLOOKUP(C231,道具信息!$N$2:$O$291,2,FALSE)&amp;"碎片",VLOOKUP(C231,道具信息!$N$2:$O$291,2,FALSE))</f>
        <v>T2部件</v>
      </c>
      <c r="R231" s="3">
        <f t="shared" si="84"/>
        <v>1350</v>
      </c>
      <c r="S231" s="11">
        <f t="shared" si="85"/>
        <v>0.25600000000000001</v>
      </c>
      <c r="T231" s="3" t="str">
        <f>VLOOKUP(Q231,道具信息!$Q$3:$S$20,2,FALSE)</f>
        <v>CHEST_ITEM_TYPE_T2_PART</v>
      </c>
      <c r="U231" s="3" t="str">
        <f>IF(COUNTIF(U$205:U230,T231)=0,T231,"")</f>
        <v/>
      </c>
      <c r="V231" s="3" t="str">
        <f t="shared" si="93"/>
        <v>CHEST_ITEM_TYPE_T3_TANK,CHEST_ITEM_TYPE_T3_SHARD,CHEST_ITEM_TYPE_T2_PART</v>
      </c>
      <c r="W231" s="13" t="str">
        <f t="shared" si="88"/>
        <v/>
      </c>
      <c r="X231" s="3" t="str">
        <f t="shared" si="89"/>
        <v/>
      </c>
      <c r="Y231" s="3" t="str">
        <f t="shared" si="94"/>
        <v>17.5%,48.2%,25.6%</v>
      </c>
    </row>
    <row r="232" spans="2:25" x14ac:dyDescent="0.3">
      <c r="B232" s="2">
        <f>数据源!CE264</f>
        <v>7</v>
      </c>
      <c r="C232" s="2" t="str">
        <f>数据源!CF264</f>
        <v>T2HP2</v>
      </c>
      <c r="D232" s="2" t="str">
        <f>数据源!CG264</f>
        <v>部件</v>
      </c>
      <c r="E232" s="2">
        <f>数据源!CH264</f>
        <v>89.600000000000023</v>
      </c>
      <c r="F232" s="2">
        <f>数据源!CI264</f>
        <v>4</v>
      </c>
      <c r="G232" s="2">
        <f>数据源!CJ264</f>
        <v>1.0999999999999999E-2</v>
      </c>
      <c r="H232" s="2">
        <f>数据源!CK264</f>
        <v>7.4683779761904748E-3</v>
      </c>
      <c r="I232" s="2">
        <f>数据源!CL264</f>
        <v>75</v>
      </c>
      <c r="J232" s="3">
        <f t="shared" si="82"/>
        <v>2</v>
      </c>
      <c r="K232" s="3">
        <f t="shared" si="83"/>
        <v>6</v>
      </c>
      <c r="L232" s="3" t="str">
        <f t="shared" si="86"/>
        <v>部件</v>
      </c>
      <c r="M232" s="3">
        <f t="shared" ca="1" si="87"/>
        <v>92202</v>
      </c>
      <c r="N232" s="3" t="str">
        <f t="shared" ca="1" si="90"/>
        <v>11311,12311,13311,11321,12321,13321,51311,52311,53311,51321,52321,53321,92001,92003,92005,92101,92103,92105,92201,92203,92205,92002,92004,92006,92102,92104,92106,92202</v>
      </c>
      <c r="O232" s="3" t="str">
        <f t="shared" si="91"/>
        <v>205,205,205,102,102,102,409,409,409,438,438,438,75,75,75,75,75,75,75,75,75,75,75,75,75,75,75,75</v>
      </c>
      <c r="P232" s="1" t="str">
        <f t="shared" si="92"/>
        <v>(1,1),(1,1),(1,1),(1,1),(1,1),(1,1),(3,7),(3,7),(3,7),(3,4),(3,4),(3,4),(2,6),(2,6),(2,6),(2,6),(2,6),(2,6),(2,6),(2,6),(2,6),(2,6),(2,6),(2,6),(2,6),(2,6),(2,6),(2,6)</v>
      </c>
      <c r="Q232" s="3" t="str">
        <f>IF(D232="坦克碎片",VLOOKUP(C232,道具信息!$N$2:$O$291,2,FALSE)&amp;"碎片",VLOOKUP(C232,道具信息!$N$2:$O$291,2,FALSE))</f>
        <v>T2部件</v>
      </c>
      <c r="R232" s="3">
        <f t="shared" si="84"/>
        <v>1350</v>
      </c>
      <c r="S232" s="11">
        <f t="shared" si="85"/>
        <v>0.25600000000000001</v>
      </c>
      <c r="T232" s="3" t="str">
        <f>VLOOKUP(Q232,道具信息!$Q$3:$S$20,2,FALSE)</f>
        <v>CHEST_ITEM_TYPE_T2_PART</v>
      </c>
      <c r="U232" s="3" t="str">
        <f>IF(COUNTIF(U$205:U231,T232)=0,T232,"")</f>
        <v/>
      </c>
      <c r="V232" s="3" t="str">
        <f t="shared" si="93"/>
        <v>CHEST_ITEM_TYPE_T3_TANK,CHEST_ITEM_TYPE_T3_SHARD,CHEST_ITEM_TYPE_T2_PART</v>
      </c>
      <c r="W232" s="13" t="str">
        <f t="shared" si="88"/>
        <v/>
      </c>
      <c r="X232" s="3" t="str">
        <f t="shared" si="89"/>
        <v/>
      </c>
      <c r="Y232" s="3" t="str">
        <f t="shared" si="94"/>
        <v>17.5%,48.2%,25.6%</v>
      </c>
    </row>
    <row r="233" spans="2:25" x14ac:dyDescent="0.3">
      <c r="B233" s="2">
        <f>数据源!CE265</f>
        <v>7</v>
      </c>
      <c r="C233" s="2" t="str">
        <f>数据源!CF265</f>
        <v>T2HP4</v>
      </c>
      <c r="D233" s="2" t="str">
        <f>数据源!CG265</f>
        <v>部件</v>
      </c>
      <c r="E233" s="2">
        <f>数据源!CH265</f>
        <v>89.600000000000023</v>
      </c>
      <c r="F233" s="2">
        <f>数据源!CI265</f>
        <v>4</v>
      </c>
      <c r="G233" s="2">
        <f>数据源!CJ265</f>
        <v>1.0999999999999999E-2</v>
      </c>
      <c r="H233" s="2">
        <f>数据源!CK265</f>
        <v>7.4683779761904748E-3</v>
      </c>
      <c r="I233" s="2">
        <f>数据源!CL265</f>
        <v>75</v>
      </c>
      <c r="J233" s="3">
        <f t="shared" si="82"/>
        <v>2</v>
      </c>
      <c r="K233" s="3">
        <f t="shared" si="83"/>
        <v>6</v>
      </c>
      <c r="L233" s="3" t="str">
        <f t="shared" si="86"/>
        <v>部件</v>
      </c>
      <c r="M233" s="3">
        <f t="shared" ca="1" si="87"/>
        <v>92204</v>
      </c>
      <c r="N233" s="3" t="str">
        <f t="shared" ca="1" si="90"/>
        <v>11311,12311,13311,11321,12321,13321,51311,52311,53311,51321,52321,53321,92001,92003,92005,92101,92103,92105,92201,92203,92205,92002,92004,92006,92102,92104,92106,92202,92204</v>
      </c>
      <c r="O233" s="3" t="str">
        <f t="shared" si="91"/>
        <v>205,205,205,102,102,102,409,409,409,438,438,438,75,75,75,75,75,75,75,75,75,75,75,75,75,75,75,75,75</v>
      </c>
      <c r="P233" s="1" t="str">
        <f t="shared" si="92"/>
        <v>(1,1),(1,1),(1,1),(1,1),(1,1),(1,1),(3,7),(3,7),(3,7),(3,4),(3,4),(3,4),(2,6),(2,6),(2,6),(2,6),(2,6),(2,6),(2,6),(2,6),(2,6),(2,6),(2,6),(2,6),(2,6),(2,6),(2,6),(2,6),(2,6)</v>
      </c>
      <c r="Q233" s="3" t="str">
        <f>IF(D233="坦克碎片",VLOOKUP(C233,道具信息!$N$2:$O$291,2,FALSE)&amp;"碎片",VLOOKUP(C233,道具信息!$N$2:$O$291,2,FALSE))</f>
        <v>T2部件</v>
      </c>
      <c r="R233" s="3">
        <f t="shared" si="84"/>
        <v>1350</v>
      </c>
      <c r="S233" s="11">
        <f t="shared" si="85"/>
        <v>0.25600000000000001</v>
      </c>
      <c r="T233" s="3" t="str">
        <f>VLOOKUP(Q233,道具信息!$Q$3:$S$20,2,FALSE)</f>
        <v>CHEST_ITEM_TYPE_T2_PART</v>
      </c>
      <c r="U233" s="3" t="str">
        <f>IF(COUNTIF(U$205:U232,T233)=0,T233,"")</f>
        <v/>
      </c>
      <c r="V233" s="3" t="str">
        <f t="shared" si="93"/>
        <v>CHEST_ITEM_TYPE_T3_TANK,CHEST_ITEM_TYPE_T3_SHARD,CHEST_ITEM_TYPE_T2_PART</v>
      </c>
      <c r="W233" s="13" t="str">
        <f t="shared" si="88"/>
        <v/>
      </c>
      <c r="X233" s="3" t="str">
        <f t="shared" si="89"/>
        <v/>
      </c>
      <c r="Y233" s="3" t="str">
        <f t="shared" si="94"/>
        <v>17.5%,48.2%,25.6%</v>
      </c>
    </row>
    <row r="234" spans="2:25" x14ac:dyDescent="0.3">
      <c r="B234" s="2">
        <f>数据源!CE266</f>
        <v>7</v>
      </c>
      <c r="C234" s="2" t="str">
        <f>数据源!CF266</f>
        <v>T2HP6</v>
      </c>
      <c r="D234" s="2" t="str">
        <f>数据源!CG266</f>
        <v>部件</v>
      </c>
      <c r="E234" s="2">
        <f>数据源!CH266</f>
        <v>89.600000000000023</v>
      </c>
      <c r="F234" s="2">
        <f>数据源!CI266</f>
        <v>4</v>
      </c>
      <c r="G234" s="2">
        <f>数据源!CJ266</f>
        <v>1.0999999999999999E-2</v>
      </c>
      <c r="H234" s="2">
        <f>数据源!CK266</f>
        <v>7.4683779761904748E-3</v>
      </c>
      <c r="I234" s="2">
        <f>数据源!CL266</f>
        <v>75</v>
      </c>
      <c r="J234" s="3">
        <f t="shared" si="82"/>
        <v>2</v>
      </c>
      <c r="K234" s="3">
        <f t="shared" si="83"/>
        <v>6</v>
      </c>
      <c r="L234" s="3" t="str">
        <f t="shared" si="86"/>
        <v>部件</v>
      </c>
      <c r="M234" s="3">
        <f t="shared" ca="1" si="87"/>
        <v>92206</v>
      </c>
      <c r="N234" s="3" t="str">
        <f t="shared" ca="1" si="90"/>
        <v>11311,12311,13311,11321,12321,13321,51311,52311,53311,51321,52321,53321,92001,92003,92005,92101,92103,92105,92201,92203,92205,92002,92004,92006,92102,92104,92106,92202,92204,92206</v>
      </c>
      <c r="O234" s="3" t="str">
        <f t="shared" si="91"/>
        <v>205,205,205,102,102,102,409,409,409,438,438,438,75,75,75,75,75,75,75,75,75,75,75,75,75,75,75,75,75,75</v>
      </c>
      <c r="P234" s="1" t="str">
        <f t="shared" si="92"/>
        <v>(1,1),(1,1),(1,1),(1,1),(1,1),(1,1),(3,7),(3,7),(3,7),(3,4),(3,4),(3,4),(2,6),(2,6),(2,6),(2,6),(2,6),(2,6),(2,6),(2,6),(2,6),(2,6),(2,6),(2,6),(2,6),(2,6),(2,6),(2,6),(2,6),(2,6)</v>
      </c>
      <c r="Q234" s="3" t="str">
        <f>IF(D234="坦克碎片",VLOOKUP(C234,道具信息!$N$2:$O$291,2,FALSE)&amp;"碎片",VLOOKUP(C234,道具信息!$N$2:$O$291,2,FALSE))</f>
        <v>T2部件</v>
      </c>
      <c r="R234" s="3">
        <f t="shared" si="84"/>
        <v>1350</v>
      </c>
      <c r="S234" s="11">
        <f t="shared" si="85"/>
        <v>0.25600000000000001</v>
      </c>
      <c r="T234" s="3" t="str">
        <f>VLOOKUP(Q234,道具信息!$Q$3:$S$20,2,FALSE)</f>
        <v>CHEST_ITEM_TYPE_T2_PART</v>
      </c>
      <c r="U234" s="3" t="str">
        <f>IF(COUNTIF(U$205:U233,T234)=0,T234,"")</f>
        <v/>
      </c>
      <c r="V234" s="3" t="str">
        <f t="shared" si="93"/>
        <v>CHEST_ITEM_TYPE_T3_TANK,CHEST_ITEM_TYPE_T3_SHARD,CHEST_ITEM_TYPE_T2_PART</v>
      </c>
      <c r="W234" s="13" t="str">
        <f t="shared" si="88"/>
        <v/>
      </c>
      <c r="X234" s="3" t="str">
        <f t="shared" si="89"/>
        <v/>
      </c>
      <c r="Y234" s="3" t="str">
        <f t="shared" si="94"/>
        <v>17.5%,48.2%,25.6%</v>
      </c>
    </row>
    <row r="235" spans="2:25" x14ac:dyDescent="0.3">
      <c r="B235" s="2">
        <f>数据源!CE267</f>
        <v>7</v>
      </c>
      <c r="C235" s="2" t="str">
        <f>数据源!CF267</f>
        <v>T3LP1</v>
      </c>
      <c r="D235" s="2" t="str">
        <f>数据源!CG267</f>
        <v>部件</v>
      </c>
      <c r="E235" s="2">
        <f>数据源!CH267</f>
        <v>478.79999999999995</v>
      </c>
      <c r="F235" s="2">
        <f>数据源!CI267</f>
        <v>1.5</v>
      </c>
      <c r="G235" s="2">
        <f>数据源!CJ267</f>
        <v>8.0000000000000002E-3</v>
      </c>
      <c r="H235" s="2">
        <f>数据源!CK267</f>
        <v>2.7104799034623601E-3</v>
      </c>
      <c r="I235" s="2">
        <f>数据源!CL267</f>
        <v>27</v>
      </c>
      <c r="J235" s="3">
        <f t="shared" si="82"/>
        <v>1</v>
      </c>
      <c r="K235" s="3">
        <f t="shared" si="83"/>
        <v>2</v>
      </c>
      <c r="L235" s="3" t="str">
        <f t="shared" si="86"/>
        <v>部件</v>
      </c>
      <c r="M235" s="3">
        <f t="shared" ca="1" si="87"/>
        <v>93001</v>
      </c>
      <c r="N235" s="3" t="str">
        <f t="shared" ca="1" si="90"/>
        <v>11311,12311,13311,11321,12321,13321,51311,52311,53311,51321,52321,53321,92001,92003,92005,92101,92103,92105,92201,92203,92205,92002,92004,92006,92102,92104,92106,92202,92204,92206,93001</v>
      </c>
      <c r="O235" s="3" t="str">
        <f t="shared" si="91"/>
        <v>205,205,205,102,102,102,409,409,409,438,438,438,75,75,75,75,75,75,75,75,75,75,75,75,75,75,75,75,75,75,27</v>
      </c>
      <c r="P235" s="1" t="str">
        <f t="shared" si="92"/>
        <v>(1,1),(1,1),(1,1),(1,1),(1,1),(1,1),(3,7),(3,7),(3,7),(3,4),(3,4),(3,4),(2,6),(2,6),(2,6),(2,6),(2,6),(2,6),(2,6),(2,6),(2,6),(2,6),(2,6),(2,6),(2,6),(2,6),(2,6),(2,6),(2,6),(2,6),(1,2)</v>
      </c>
      <c r="Q235" s="3" t="str">
        <f>IF(D235="坦克碎片",VLOOKUP(C235,道具信息!$N$2:$O$291,2,FALSE)&amp;"碎片",VLOOKUP(C235,道具信息!$N$2:$O$291,2,FALSE))</f>
        <v>T3部件</v>
      </c>
      <c r="R235" s="3">
        <f t="shared" si="84"/>
        <v>462</v>
      </c>
      <c r="S235" s="11">
        <f t="shared" si="85"/>
        <v>8.7999999999999995E-2</v>
      </c>
      <c r="T235" s="3" t="str">
        <f>VLOOKUP(Q235,道具信息!$Q$3:$S$20,2,FALSE)</f>
        <v>CHEST_ITEM_TYPE_T3_PART</v>
      </c>
      <c r="U235" s="3" t="str">
        <f>IF(COUNTIF(U$205:U234,T235)=0,T235,"")</f>
        <v>CHEST_ITEM_TYPE_T3_PART</v>
      </c>
      <c r="V235" s="3" t="str">
        <f t="shared" si="93"/>
        <v>CHEST_ITEM_TYPE_T3_TANK,CHEST_ITEM_TYPE_T3_SHARD,CHEST_ITEM_TYPE_T2_PART,CHEST_ITEM_TYPE_T3_PART</v>
      </c>
      <c r="W235" s="13">
        <f t="shared" si="88"/>
        <v>8.7999999999999995E-2</v>
      </c>
      <c r="X235" s="3" t="str">
        <f t="shared" si="89"/>
        <v>8.8%</v>
      </c>
      <c r="Y235" s="3" t="str">
        <f t="shared" si="94"/>
        <v>17.5%,48.2%,25.6%,8.8%</v>
      </c>
    </row>
    <row r="236" spans="2:25" x14ac:dyDescent="0.3">
      <c r="B236" s="2">
        <f>数据源!CE268</f>
        <v>7</v>
      </c>
      <c r="C236" s="2" t="str">
        <f>数据源!CF268</f>
        <v>T3LP3</v>
      </c>
      <c r="D236" s="2" t="str">
        <f>数据源!CG268</f>
        <v>部件</v>
      </c>
      <c r="E236" s="2">
        <f>数据源!CH268</f>
        <v>478.79999999999995</v>
      </c>
      <c r="F236" s="2">
        <f>数据源!CI268</f>
        <v>1.5</v>
      </c>
      <c r="G236" s="2">
        <f>数据源!CJ268</f>
        <v>8.0000000000000002E-3</v>
      </c>
      <c r="H236" s="2">
        <f>数据源!CK268</f>
        <v>2.7104799034623601E-3</v>
      </c>
      <c r="I236" s="2">
        <f>数据源!CL268</f>
        <v>27</v>
      </c>
      <c r="J236" s="3">
        <f t="shared" si="82"/>
        <v>1</v>
      </c>
      <c r="K236" s="3">
        <f t="shared" si="83"/>
        <v>2</v>
      </c>
      <c r="L236" s="3" t="str">
        <f t="shared" si="86"/>
        <v>部件</v>
      </c>
      <c r="M236" s="3">
        <f t="shared" ca="1" si="87"/>
        <v>93003</v>
      </c>
      <c r="N236" s="3" t="str">
        <f t="shared" ca="1" si="90"/>
        <v>11311,12311,13311,11321,12321,13321,51311,52311,53311,51321,52321,53321,92001,92003,92005,92101,92103,92105,92201,92203,92205,92002,92004,92006,92102,92104,92106,92202,92204,92206,93001,93003</v>
      </c>
      <c r="O236" s="3" t="str">
        <f t="shared" si="91"/>
        <v>205,205,205,102,102,102,409,409,409,438,438,438,75,75,75,75,75,75,75,75,75,75,75,75,75,75,75,75,75,75,27,27</v>
      </c>
      <c r="P236" s="1" t="str">
        <f t="shared" si="92"/>
        <v>(1,1),(1,1),(1,1),(1,1),(1,1),(1,1),(3,7),(3,7),(3,7),(3,4),(3,4),(3,4),(2,6),(2,6),(2,6),(2,6),(2,6),(2,6),(2,6),(2,6),(2,6),(2,6),(2,6),(2,6),(2,6),(2,6),(2,6),(2,6),(2,6),(2,6),(1,2),(1,2)</v>
      </c>
      <c r="Q236" s="3" t="str">
        <f>IF(D236="坦克碎片",VLOOKUP(C236,道具信息!$N$2:$O$291,2,FALSE)&amp;"碎片",VLOOKUP(C236,道具信息!$N$2:$O$291,2,FALSE))</f>
        <v>T3部件</v>
      </c>
      <c r="R236" s="3">
        <f t="shared" si="84"/>
        <v>462</v>
      </c>
      <c r="S236" s="11">
        <f t="shared" si="85"/>
        <v>8.7999999999999995E-2</v>
      </c>
      <c r="T236" s="3" t="str">
        <f>VLOOKUP(Q236,道具信息!$Q$3:$S$20,2,FALSE)</f>
        <v>CHEST_ITEM_TYPE_T3_PART</v>
      </c>
      <c r="U236" s="3" t="str">
        <f>IF(COUNTIF(U$205:U235,T236)=0,T236,"")</f>
        <v/>
      </c>
      <c r="V236" s="3" t="str">
        <f t="shared" si="93"/>
        <v>CHEST_ITEM_TYPE_T3_TANK,CHEST_ITEM_TYPE_T3_SHARD,CHEST_ITEM_TYPE_T2_PART,CHEST_ITEM_TYPE_T3_PART</v>
      </c>
      <c r="W236" s="13" t="str">
        <f t="shared" si="88"/>
        <v/>
      </c>
      <c r="X236" s="3" t="str">
        <f t="shared" si="89"/>
        <v/>
      </c>
      <c r="Y236" s="3" t="str">
        <f t="shared" si="94"/>
        <v>17.5%,48.2%,25.6%,8.8%</v>
      </c>
    </row>
    <row r="237" spans="2:25" x14ac:dyDescent="0.3">
      <c r="B237" s="2">
        <f>数据源!CE269</f>
        <v>7</v>
      </c>
      <c r="C237" s="2" t="str">
        <f>数据源!CF269</f>
        <v>T3LP5</v>
      </c>
      <c r="D237" s="2" t="str">
        <f>数据源!CG269</f>
        <v>部件</v>
      </c>
      <c r="E237" s="2">
        <f>数据源!CH269</f>
        <v>478.79999999999995</v>
      </c>
      <c r="F237" s="2">
        <f>数据源!CI269</f>
        <v>1.5</v>
      </c>
      <c r="G237" s="2">
        <f>数据源!CJ269</f>
        <v>8.0000000000000002E-3</v>
      </c>
      <c r="H237" s="2">
        <f>数据源!CK269</f>
        <v>2.7104799034623601E-3</v>
      </c>
      <c r="I237" s="2">
        <f>数据源!CL269</f>
        <v>27</v>
      </c>
      <c r="J237" s="3">
        <f t="shared" si="82"/>
        <v>1</v>
      </c>
      <c r="K237" s="3">
        <f t="shared" si="83"/>
        <v>2</v>
      </c>
      <c r="L237" s="3" t="str">
        <f t="shared" si="86"/>
        <v>部件</v>
      </c>
      <c r="M237" s="3">
        <f t="shared" ca="1" si="87"/>
        <v>93005</v>
      </c>
      <c r="N237" s="3" t="str">
        <f t="shared" ca="1" si="90"/>
        <v>11311,12311,13311,11321,12321,13321,51311,52311,53311,51321,52321,53321,92001,92003,92005,92101,92103,92105,92201,92203,92205,92002,92004,92006,92102,92104,92106,92202,92204,92206,93001,93003,93005</v>
      </c>
      <c r="O237" s="3" t="str">
        <f t="shared" si="91"/>
        <v>205,205,205,102,102,102,409,409,409,438,438,438,75,75,75,75,75,75,75,75,75,75,75,75,75,75,75,75,75,75,27,27,27</v>
      </c>
      <c r="P237" s="1" t="str">
        <f t="shared" si="92"/>
        <v>(1,1),(1,1),(1,1),(1,1),(1,1),(1,1),(3,7),(3,7),(3,7),(3,4),(3,4),(3,4),(2,6),(2,6),(2,6),(2,6),(2,6),(2,6),(2,6),(2,6),(2,6),(2,6),(2,6),(2,6),(2,6),(2,6),(2,6),(2,6),(2,6),(2,6),(1,2),(1,2),(1,2)</v>
      </c>
      <c r="Q237" s="3" t="str">
        <f>IF(D237="坦克碎片",VLOOKUP(C237,道具信息!$N$2:$O$291,2,FALSE)&amp;"碎片",VLOOKUP(C237,道具信息!$N$2:$O$291,2,FALSE))</f>
        <v>T3部件</v>
      </c>
      <c r="R237" s="3">
        <f t="shared" si="84"/>
        <v>462</v>
      </c>
      <c r="S237" s="11">
        <f t="shared" si="85"/>
        <v>8.7999999999999995E-2</v>
      </c>
      <c r="T237" s="3" t="str">
        <f>VLOOKUP(Q237,道具信息!$Q$3:$S$20,2,FALSE)</f>
        <v>CHEST_ITEM_TYPE_T3_PART</v>
      </c>
      <c r="U237" s="3" t="str">
        <f>IF(COUNTIF(U$205:U236,T237)=0,T237,"")</f>
        <v/>
      </c>
      <c r="V237" s="3" t="str">
        <f t="shared" si="93"/>
        <v>CHEST_ITEM_TYPE_T3_TANK,CHEST_ITEM_TYPE_T3_SHARD,CHEST_ITEM_TYPE_T2_PART,CHEST_ITEM_TYPE_T3_PART</v>
      </c>
      <c r="W237" s="13" t="str">
        <f t="shared" si="88"/>
        <v/>
      </c>
      <c r="X237" s="3" t="str">
        <f t="shared" si="89"/>
        <v/>
      </c>
      <c r="Y237" s="3" t="str">
        <f t="shared" si="94"/>
        <v>17.5%,48.2%,25.6%,8.8%</v>
      </c>
    </row>
    <row r="238" spans="2:25" x14ac:dyDescent="0.3">
      <c r="B238" s="2">
        <f>数据源!CE270</f>
        <v>7</v>
      </c>
      <c r="C238" s="2" t="str">
        <f>数据源!CF270</f>
        <v>T3MP1</v>
      </c>
      <c r="D238" s="2" t="str">
        <f>数据源!CG270</f>
        <v>部件</v>
      </c>
      <c r="E238" s="2">
        <f>数据源!CH270</f>
        <v>478.79999999999995</v>
      </c>
      <c r="F238" s="2">
        <f>数据源!CI270</f>
        <v>1.5</v>
      </c>
      <c r="G238" s="2">
        <f>数据源!CJ270</f>
        <v>8.0000000000000002E-3</v>
      </c>
      <c r="H238" s="2">
        <f>数据源!CK270</f>
        <v>2.7104799034623601E-3</v>
      </c>
      <c r="I238" s="2">
        <f>数据源!CL270</f>
        <v>27</v>
      </c>
      <c r="J238" s="3">
        <f t="shared" si="82"/>
        <v>1</v>
      </c>
      <c r="K238" s="3">
        <f t="shared" si="83"/>
        <v>2</v>
      </c>
      <c r="L238" s="3" t="str">
        <f t="shared" si="86"/>
        <v>部件</v>
      </c>
      <c r="M238" s="3">
        <f t="shared" ca="1" si="87"/>
        <v>93101</v>
      </c>
      <c r="N238" s="3" t="str">
        <f t="shared" ca="1" si="90"/>
        <v>11311,12311,13311,11321,12321,13321,51311,52311,53311,51321,52321,53321,92001,92003,92005,92101,92103,92105,92201,92203,92205,92002,92004,92006,92102,92104,92106,92202,92204,92206,93001,93003,93005,93101</v>
      </c>
      <c r="O238" s="3" t="str">
        <f t="shared" si="91"/>
        <v>205,205,205,102,102,102,409,409,409,438,438,438,75,75,75,75,75,75,75,75,75,75,75,75,75,75,75,75,75,75,27,27,27,27</v>
      </c>
      <c r="P238" s="1" t="str">
        <f t="shared" si="92"/>
        <v>(1,1),(1,1),(1,1),(1,1),(1,1),(1,1),(3,7),(3,7),(3,7),(3,4),(3,4),(3,4),(2,6),(2,6),(2,6),(2,6),(2,6),(2,6),(2,6),(2,6),(2,6),(2,6),(2,6),(2,6),(2,6),(2,6),(2,6),(2,6),(2,6),(2,6),(1,2),(1,2),(1,2),(1,2)</v>
      </c>
      <c r="Q238" s="3" t="str">
        <f>IF(D238="坦克碎片",VLOOKUP(C238,道具信息!$N$2:$O$291,2,FALSE)&amp;"碎片",VLOOKUP(C238,道具信息!$N$2:$O$291,2,FALSE))</f>
        <v>T3部件</v>
      </c>
      <c r="R238" s="3">
        <f t="shared" si="84"/>
        <v>462</v>
      </c>
      <c r="S238" s="11">
        <f t="shared" si="85"/>
        <v>8.7999999999999995E-2</v>
      </c>
      <c r="T238" s="3" t="str">
        <f>VLOOKUP(Q238,道具信息!$Q$3:$S$20,2,FALSE)</f>
        <v>CHEST_ITEM_TYPE_T3_PART</v>
      </c>
      <c r="U238" s="3" t="str">
        <f>IF(COUNTIF(U$205:U237,T238)=0,T238,"")</f>
        <v/>
      </c>
      <c r="V238" s="3" t="str">
        <f t="shared" si="93"/>
        <v>CHEST_ITEM_TYPE_T3_TANK,CHEST_ITEM_TYPE_T3_SHARD,CHEST_ITEM_TYPE_T2_PART,CHEST_ITEM_TYPE_T3_PART</v>
      </c>
      <c r="W238" s="13" t="str">
        <f t="shared" si="88"/>
        <v/>
      </c>
      <c r="X238" s="3" t="str">
        <f t="shared" si="89"/>
        <v/>
      </c>
      <c r="Y238" s="3" t="str">
        <f t="shared" si="94"/>
        <v>17.5%,48.2%,25.6%,8.8%</v>
      </c>
    </row>
    <row r="239" spans="2:25" x14ac:dyDescent="0.3">
      <c r="B239" s="2">
        <f>数据源!CE271</f>
        <v>7</v>
      </c>
      <c r="C239" s="2" t="str">
        <f>数据源!CF271</f>
        <v>T3MP3</v>
      </c>
      <c r="D239" s="2" t="str">
        <f>数据源!CG271</f>
        <v>部件</v>
      </c>
      <c r="E239" s="2">
        <f>数据源!CH271</f>
        <v>478.79999999999995</v>
      </c>
      <c r="F239" s="2">
        <f>数据源!CI271</f>
        <v>1.5</v>
      </c>
      <c r="G239" s="2">
        <f>数据源!CJ271</f>
        <v>8.0000000000000002E-3</v>
      </c>
      <c r="H239" s="2">
        <f>数据源!CK271</f>
        <v>2.7104799034623601E-3</v>
      </c>
      <c r="I239" s="2">
        <f>数据源!CL271</f>
        <v>27</v>
      </c>
      <c r="J239" s="3">
        <f t="shared" si="82"/>
        <v>1</v>
      </c>
      <c r="K239" s="3">
        <f t="shared" si="83"/>
        <v>2</v>
      </c>
      <c r="L239" s="3" t="str">
        <f t="shared" si="86"/>
        <v>部件</v>
      </c>
      <c r="M239" s="3">
        <f t="shared" ca="1" si="87"/>
        <v>93103</v>
      </c>
      <c r="N239" s="3" t="str">
        <f t="shared" ca="1" si="90"/>
        <v>11311,12311,13311,11321,12321,13321,51311,52311,53311,51321,52321,53321,92001,92003,92005,92101,92103,92105,92201,92203,92205,92002,92004,92006,92102,92104,92106,92202,92204,92206,93001,93003,93005,93101,93103</v>
      </c>
      <c r="O239" s="3" t="str">
        <f t="shared" si="91"/>
        <v>205,205,205,102,102,102,409,409,409,438,438,438,75,75,75,75,75,75,75,75,75,75,75,75,75,75,75,75,75,75,27,27,27,27,27</v>
      </c>
      <c r="P239" s="1" t="str">
        <f t="shared" si="92"/>
        <v>(1,1),(1,1),(1,1),(1,1),(1,1),(1,1),(3,7),(3,7),(3,7),(3,4),(3,4),(3,4),(2,6),(2,6),(2,6),(2,6),(2,6),(2,6),(2,6),(2,6),(2,6),(2,6),(2,6),(2,6),(2,6),(2,6),(2,6),(2,6),(2,6),(2,6),(1,2),(1,2),(1,2),(1,2),(1,2)</v>
      </c>
      <c r="Q239" s="3" t="str">
        <f>IF(D239="坦克碎片",VLOOKUP(C239,道具信息!$N$2:$O$291,2,FALSE)&amp;"碎片",VLOOKUP(C239,道具信息!$N$2:$O$291,2,FALSE))</f>
        <v>T3部件</v>
      </c>
      <c r="R239" s="3">
        <f t="shared" si="84"/>
        <v>462</v>
      </c>
      <c r="S239" s="11">
        <f t="shared" si="85"/>
        <v>8.7999999999999995E-2</v>
      </c>
      <c r="T239" s="3" t="str">
        <f>VLOOKUP(Q239,道具信息!$Q$3:$S$20,2,FALSE)</f>
        <v>CHEST_ITEM_TYPE_T3_PART</v>
      </c>
      <c r="U239" s="3" t="str">
        <f>IF(COUNTIF(U$205:U238,T239)=0,T239,"")</f>
        <v/>
      </c>
      <c r="V239" s="3" t="str">
        <f t="shared" si="93"/>
        <v>CHEST_ITEM_TYPE_T3_TANK,CHEST_ITEM_TYPE_T3_SHARD,CHEST_ITEM_TYPE_T2_PART,CHEST_ITEM_TYPE_T3_PART</v>
      </c>
      <c r="W239" s="13" t="str">
        <f t="shared" si="88"/>
        <v/>
      </c>
      <c r="X239" s="3" t="str">
        <f t="shared" si="89"/>
        <v/>
      </c>
      <c r="Y239" s="3" t="str">
        <f t="shared" si="94"/>
        <v>17.5%,48.2%,25.6%,8.8%</v>
      </c>
    </row>
    <row r="240" spans="2:25" x14ac:dyDescent="0.3">
      <c r="B240" s="2">
        <f>数据源!CE272</f>
        <v>7</v>
      </c>
      <c r="C240" s="2" t="str">
        <f>数据源!CF272</f>
        <v>T3MP5</v>
      </c>
      <c r="D240" s="2" t="str">
        <f>数据源!CG272</f>
        <v>部件</v>
      </c>
      <c r="E240" s="2">
        <f>数据源!CH272</f>
        <v>478.79999999999995</v>
      </c>
      <c r="F240" s="2">
        <f>数据源!CI272</f>
        <v>1.5</v>
      </c>
      <c r="G240" s="2">
        <f>数据源!CJ272</f>
        <v>8.0000000000000002E-3</v>
      </c>
      <c r="H240" s="2">
        <f>数据源!CK272</f>
        <v>2.7104799034623601E-3</v>
      </c>
      <c r="I240" s="2">
        <f>数据源!CL272</f>
        <v>27</v>
      </c>
      <c r="J240" s="3">
        <f t="shared" si="82"/>
        <v>1</v>
      </c>
      <c r="K240" s="3">
        <f t="shared" si="83"/>
        <v>2</v>
      </c>
      <c r="L240" s="3" t="str">
        <f t="shared" si="86"/>
        <v>部件</v>
      </c>
      <c r="M240" s="3">
        <f t="shared" ca="1" si="87"/>
        <v>93105</v>
      </c>
      <c r="N240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</v>
      </c>
      <c r="O240" s="3" t="str">
        <f t="shared" si="91"/>
        <v>205,205,205,102,102,102,409,409,409,438,438,438,75,75,75,75,75,75,75,75,75,75,75,75,75,75,75,75,75,75,27,27,27,27,27,27</v>
      </c>
      <c r="P240" s="1" t="str">
        <f t="shared" si="92"/>
        <v>(1,1),(1,1),(1,1),(1,1),(1,1),(1,1),(3,7),(3,7),(3,7),(3,4),(3,4),(3,4),(2,6),(2,6),(2,6),(2,6),(2,6),(2,6),(2,6),(2,6),(2,6),(2,6),(2,6),(2,6),(2,6),(2,6),(2,6),(2,6),(2,6),(2,6),(1,2),(1,2),(1,2),(1,2),(1,2),(1,2)</v>
      </c>
      <c r="Q240" s="3" t="str">
        <f>IF(D240="坦克碎片",VLOOKUP(C240,道具信息!$N$2:$O$291,2,FALSE)&amp;"碎片",VLOOKUP(C240,道具信息!$N$2:$O$291,2,FALSE))</f>
        <v>T3部件</v>
      </c>
      <c r="R240" s="3">
        <f t="shared" si="84"/>
        <v>462</v>
      </c>
      <c r="S240" s="11">
        <f t="shared" si="85"/>
        <v>8.7999999999999995E-2</v>
      </c>
      <c r="T240" s="3" t="str">
        <f>VLOOKUP(Q240,道具信息!$Q$3:$S$20,2,FALSE)</f>
        <v>CHEST_ITEM_TYPE_T3_PART</v>
      </c>
      <c r="U240" s="3" t="str">
        <f>IF(COUNTIF(U$205:U239,T240)=0,T240,"")</f>
        <v/>
      </c>
      <c r="V240" s="3" t="str">
        <f t="shared" si="93"/>
        <v>CHEST_ITEM_TYPE_T3_TANK,CHEST_ITEM_TYPE_T3_SHARD,CHEST_ITEM_TYPE_T2_PART,CHEST_ITEM_TYPE_T3_PART</v>
      </c>
      <c r="W240" s="13" t="str">
        <f t="shared" si="88"/>
        <v/>
      </c>
      <c r="X240" s="3" t="str">
        <f t="shared" si="89"/>
        <v/>
      </c>
      <c r="Y240" s="3" t="str">
        <f t="shared" si="94"/>
        <v>17.5%,48.2%,25.6%,8.8%</v>
      </c>
    </row>
    <row r="241" spans="2:25" x14ac:dyDescent="0.3">
      <c r="B241" s="2">
        <f>数据源!CE273</f>
        <v>7</v>
      </c>
      <c r="C241" s="2" t="str">
        <f>数据源!CF273</f>
        <v>T3HP1</v>
      </c>
      <c r="D241" s="2" t="str">
        <f>数据源!CG273</f>
        <v>部件</v>
      </c>
      <c r="E241" s="2">
        <f>数据源!CH273</f>
        <v>478.79999999999995</v>
      </c>
      <c r="F241" s="2">
        <f>数据源!CI273</f>
        <v>1.5</v>
      </c>
      <c r="G241" s="2">
        <f>数据源!CJ273</f>
        <v>8.0000000000000002E-3</v>
      </c>
      <c r="H241" s="2">
        <f>数据源!CK273</f>
        <v>2.7104799034623601E-3</v>
      </c>
      <c r="I241" s="2">
        <f>数据源!CL273</f>
        <v>27</v>
      </c>
      <c r="J241" s="3">
        <f t="shared" si="82"/>
        <v>1</v>
      </c>
      <c r="K241" s="3">
        <f t="shared" si="83"/>
        <v>2</v>
      </c>
      <c r="L241" s="3" t="str">
        <f t="shared" si="86"/>
        <v>部件</v>
      </c>
      <c r="M241" s="3">
        <f t="shared" ca="1" si="87"/>
        <v>93201</v>
      </c>
      <c r="N241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</v>
      </c>
      <c r="O241" s="3" t="str">
        <f t="shared" si="91"/>
        <v>205,205,205,102,102,102,409,409,409,438,438,438,75,75,75,75,75,75,75,75,75,75,75,75,75,75,75,75,75,75,27,27,27,27,27,27,27</v>
      </c>
      <c r="P241" s="1" t="str">
        <f t="shared" si="92"/>
        <v>(1,1),(1,1),(1,1),(1,1),(1,1),(1,1),(3,7),(3,7),(3,7),(3,4),(3,4),(3,4),(2,6),(2,6),(2,6),(2,6),(2,6),(2,6),(2,6),(2,6),(2,6),(2,6),(2,6),(2,6),(2,6),(2,6),(2,6),(2,6),(2,6),(2,6),(1,2),(1,2),(1,2),(1,2),(1,2),(1,2),(1,2)</v>
      </c>
      <c r="Q241" s="3" t="str">
        <f>IF(D241="坦克碎片",VLOOKUP(C241,道具信息!$N$2:$O$291,2,FALSE)&amp;"碎片",VLOOKUP(C241,道具信息!$N$2:$O$291,2,FALSE))</f>
        <v>T3部件</v>
      </c>
      <c r="R241" s="3">
        <f t="shared" si="84"/>
        <v>462</v>
      </c>
      <c r="S241" s="11">
        <f t="shared" si="85"/>
        <v>8.7999999999999995E-2</v>
      </c>
      <c r="T241" s="3" t="str">
        <f>VLOOKUP(Q241,道具信息!$Q$3:$S$20,2,FALSE)</f>
        <v>CHEST_ITEM_TYPE_T3_PART</v>
      </c>
      <c r="U241" s="3" t="str">
        <f>IF(COUNTIF(U$205:U240,T241)=0,T241,"")</f>
        <v/>
      </c>
      <c r="V241" s="3" t="str">
        <f t="shared" si="93"/>
        <v>CHEST_ITEM_TYPE_T3_TANK,CHEST_ITEM_TYPE_T3_SHARD,CHEST_ITEM_TYPE_T2_PART,CHEST_ITEM_TYPE_T3_PART</v>
      </c>
      <c r="W241" s="13" t="str">
        <f t="shared" si="88"/>
        <v/>
      </c>
      <c r="X241" s="3" t="str">
        <f t="shared" si="89"/>
        <v/>
      </c>
      <c r="Y241" s="3" t="str">
        <f t="shared" si="94"/>
        <v>17.5%,48.2%,25.6%,8.8%</v>
      </c>
    </row>
    <row r="242" spans="2:25" x14ac:dyDescent="0.3">
      <c r="B242" s="2">
        <f>数据源!CE274</f>
        <v>7</v>
      </c>
      <c r="C242" s="2" t="str">
        <f>数据源!CF274</f>
        <v>T3HP3</v>
      </c>
      <c r="D242" s="2" t="str">
        <f>数据源!CG274</f>
        <v>部件</v>
      </c>
      <c r="E242" s="2">
        <f>数据源!CH274</f>
        <v>478.79999999999995</v>
      </c>
      <c r="F242" s="2">
        <f>数据源!CI274</f>
        <v>1.5</v>
      </c>
      <c r="G242" s="2">
        <f>数据源!CJ274</f>
        <v>8.0000000000000002E-3</v>
      </c>
      <c r="H242" s="2">
        <f>数据源!CK274</f>
        <v>2.7104799034623601E-3</v>
      </c>
      <c r="I242" s="2">
        <f>数据源!CL274</f>
        <v>27</v>
      </c>
      <c r="J242" s="3">
        <f t="shared" si="82"/>
        <v>1</v>
      </c>
      <c r="K242" s="3">
        <f t="shared" si="83"/>
        <v>2</v>
      </c>
      <c r="L242" s="3" t="str">
        <f t="shared" si="86"/>
        <v>部件</v>
      </c>
      <c r="M242" s="3">
        <f t="shared" ca="1" si="87"/>
        <v>93203</v>
      </c>
      <c r="N242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11311,12311,13311,11321,12321,13321,51311,52311,53311,51321,52321,53321,92001,92003,92005,92101,92103,92105,92201,92203,92205,92002,92004,92006,92102,92104,92106,92202,92204,92206,93001,93003,93005,93101,93103,93105,93201,93203</v>
      </c>
      <c r="O242" s="3" t="str">
        <f t="shared" si="91"/>
        <v>205,205,205,102,102,102,409,409,409,438,438,438,75,75,75,75,75,75,75,75,75,75,75,75,75,75,75,75,75,75,27,27,27,27,27,27,27,27</v>
      </c>
      <c r="P242" s="1" t="str">
        <f t="shared" si="92"/>
        <v>(1,1),(1,1),(1,1),(1,1),(1,1),(1,1),(3,7),(3,7),(3,7),(3,4),(3,4),(3,4),(2,6),(2,6),(2,6),(2,6),(2,6),(2,6),(2,6),(2,6),(2,6),(2,6),(2,6),(2,6),(2,6),(2,6),(2,6),(2,6),(2,6),(2,6),(1,2),(1,2),(1,2),(1,2),(1,2),(1,2),(1,2),(1,2)</v>
      </c>
      <c r="Q242" s="3" t="str">
        <f>IF(D242="坦克碎片",VLOOKUP(C242,道具信息!$N$2:$O$291,2,FALSE)&amp;"碎片",VLOOKUP(C242,道具信息!$N$2:$O$291,2,FALSE))</f>
        <v>T3部件</v>
      </c>
      <c r="R242" s="3">
        <f t="shared" si="84"/>
        <v>462</v>
      </c>
      <c r="S242" s="11">
        <f t="shared" si="85"/>
        <v>8.7999999999999995E-2</v>
      </c>
      <c r="T242" s="3" t="str">
        <f>VLOOKUP(Q242,道具信息!$Q$3:$S$20,2,FALSE)</f>
        <v>CHEST_ITEM_TYPE_T3_PART</v>
      </c>
      <c r="U242" s="3" t="str">
        <f>IF(COUNTIF(U$205:U241,T242)=0,T242,"")</f>
        <v/>
      </c>
      <c r="V242" s="3" t="str">
        <f t="shared" si="93"/>
        <v>CHEST_ITEM_TYPE_T3_TANK,CHEST_ITEM_TYPE_T3_SHARD,CHEST_ITEM_TYPE_T2_PART,CHEST_ITEM_TYPE_T3_PART</v>
      </c>
      <c r="W242" s="13" t="str">
        <f t="shared" si="88"/>
        <v/>
      </c>
      <c r="X242" s="3" t="str">
        <f t="shared" si="89"/>
        <v/>
      </c>
      <c r="Y242" s="3" t="str">
        <f t="shared" si="94"/>
        <v>17.5%,48.2%,25.6%,8.8%</v>
      </c>
    </row>
    <row r="243" spans="2:25" x14ac:dyDescent="0.3">
      <c r="B243" s="2">
        <f>数据源!CE275</f>
        <v>7</v>
      </c>
      <c r="C243" s="2" t="str">
        <f>数据源!CF275</f>
        <v>T3HP5</v>
      </c>
      <c r="D243" s="2" t="str">
        <f>数据源!CG275</f>
        <v>部件</v>
      </c>
      <c r="E243" s="2">
        <f>数据源!CH275</f>
        <v>478.79999999999995</v>
      </c>
      <c r="F243" s="2">
        <f>数据源!CI275</f>
        <v>1.5</v>
      </c>
      <c r="G243" s="2">
        <f>数据源!CJ275</f>
        <v>8.0000000000000002E-3</v>
      </c>
      <c r="H243" s="2">
        <f>数据源!CK275</f>
        <v>2.7104799034623601E-3</v>
      </c>
      <c r="I243" s="2">
        <f>数据源!CL275</f>
        <v>27</v>
      </c>
      <c r="J243" s="3">
        <f t="shared" si="82"/>
        <v>1</v>
      </c>
      <c r="K243" s="3">
        <f t="shared" si="83"/>
        <v>2</v>
      </c>
      <c r="L243" s="3" t="str">
        <f t="shared" si="86"/>
        <v>部件</v>
      </c>
      <c r="M243" s="3">
        <f t="shared" ca="1" si="87"/>
        <v>93205</v>
      </c>
      <c r="N243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11311,12311,13311,11321,12321,13321,51311,52311,53311,51321,52321,53321,92001,92003,92005,92101,92103,92105,92201,92203,92205,92002,92004,92006,92102,92104,92106,92202,92204,92206,93001,93003,93005,93101,93103,93105,93201,93203,93205</v>
      </c>
      <c r="O243" s="3" t="str">
        <f t="shared" si="91"/>
        <v>205,205,205,102,102,102,409,409,409,438,438,438,75,75,75,75,75,75,75,75,75,75,75,75,75,75,75,75,75,75,27,27,27,27,27,27,27,27,27</v>
      </c>
      <c r="P243" s="1" t="str">
        <f t="shared" si="92"/>
        <v>(1,1),(1,1),(1,1),(1,1),(1,1),(1,1),(3,7),(3,7),(3,7),(3,4),(3,4),(3,4),(2,6),(2,6),(2,6),(2,6),(2,6),(2,6),(2,6),(2,6),(2,6),(2,6),(2,6),(2,6),(2,6),(2,6),(2,6),(2,6),(2,6),(2,6),(1,2),(1,2),(1,2),(1,2),(1,2),(1,2),(1,2),(1,2),(1,2)</v>
      </c>
      <c r="Q243" s="3" t="str">
        <f>IF(D243="坦克碎片",VLOOKUP(C243,道具信息!$N$2:$O$291,2,FALSE)&amp;"碎片",VLOOKUP(C243,道具信息!$N$2:$O$291,2,FALSE))</f>
        <v>T3部件</v>
      </c>
      <c r="R243" s="3">
        <f t="shared" si="84"/>
        <v>462</v>
      </c>
      <c r="S243" s="11">
        <f t="shared" si="85"/>
        <v>8.7999999999999995E-2</v>
      </c>
      <c r="T243" s="3" t="str">
        <f>VLOOKUP(Q243,道具信息!$Q$3:$S$20,2,FALSE)</f>
        <v>CHEST_ITEM_TYPE_T3_PART</v>
      </c>
      <c r="U243" s="3" t="str">
        <f>IF(COUNTIF(U$205:U242,T243)=0,T243,"")</f>
        <v/>
      </c>
      <c r="V243" s="3" t="str">
        <f t="shared" si="93"/>
        <v>CHEST_ITEM_TYPE_T3_TANK,CHEST_ITEM_TYPE_T3_SHARD,CHEST_ITEM_TYPE_T2_PART,CHEST_ITEM_TYPE_T3_PART</v>
      </c>
      <c r="W243" s="13" t="str">
        <f t="shared" si="88"/>
        <v/>
      </c>
      <c r="X243" s="3" t="str">
        <f t="shared" si="89"/>
        <v/>
      </c>
      <c r="Y243" s="3" t="str">
        <f t="shared" si="94"/>
        <v>17.5%,48.2%,25.6%,8.8%</v>
      </c>
    </row>
    <row r="244" spans="2:25" x14ac:dyDescent="0.3">
      <c r="B244" s="2">
        <f>数据源!CE276</f>
        <v>7</v>
      </c>
      <c r="C244" s="2" t="str">
        <f>数据源!CF276</f>
        <v>T3LP2</v>
      </c>
      <c r="D244" s="2" t="str">
        <f>数据源!CG276</f>
        <v>部件</v>
      </c>
      <c r="E244" s="2">
        <f>数据源!CH276</f>
        <v>478.79999999999995</v>
      </c>
      <c r="F244" s="2">
        <f>数据源!CI276</f>
        <v>1.5</v>
      </c>
      <c r="G244" s="2">
        <f>数据源!CJ276</f>
        <v>8.0000000000000002E-3</v>
      </c>
      <c r="H244" s="2">
        <f>数据源!CK276</f>
        <v>2.7104799034623601E-3</v>
      </c>
      <c r="I244" s="2">
        <f>数据源!CL276</f>
        <v>27</v>
      </c>
      <c r="J244" s="3">
        <f t="shared" si="82"/>
        <v>1</v>
      </c>
      <c r="K244" s="3">
        <f t="shared" si="83"/>
        <v>2</v>
      </c>
      <c r="L244" s="3" t="str">
        <f t="shared" si="86"/>
        <v>部件</v>
      </c>
      <c r="M244" s="3">
        <f t="shared" ca="1" si="87"/>
        <v>93002</v>
      </c>
      <c r="N244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11311,12311,13311,11321,12321,13321,51311,52311,53311,51321,52321,53321,92001,92003,92005,92101,92103,92105,92201,92203,92205,92002,92004,92006,92102,92104,92106,92202,92204,92206,93001,93003,93005,93101,93103,93105,93201,93203,93205,93002</v>
      </c>
      <c r="O244" s="3" t="str">
        <f t="shared" si="91"/>
        <v>205,205,205,102,102,102,409,409,409,438,438,438,75,75,75,75,75,75,75,75,75,75,75,75,75,75,75,75,75,75,27,27,27,27,27,27,27,27,27,27</v>
      </c>
      <c r="P244" s="1" t="str">
        <f t="shared" si="92"/>
        <v>(1,1),(1,1),(1,1),(1,1),(1,1),(1,1),(3,7),(3,7),(3,7),(3,4),(3,4),(3,4),(2,6),(2,6),(2,6),(2,6),(2,6),(2,6),(2,6),(2,6),(2,6),(2,6),(2,6),(2,6),(2,6),(2,6),(2,6),(2,6),(2,6),(2,6),(1,2),(1,2),(1,2),(1,2),(1,2),(1,2),(1,2),(1,2),(1,2),(1,2)</v>
      </c>
      <c r="Q244" s="3" t="str">
        <f>IF(D244="坦克碎片",VLOOKUP(C244,道具信息!$N$2:$O$291,2,FALSE)&amp;"碎片",VLOOKUP(C244,道具信息!$N$2:$O$291,2,FALSE))</f>
        <v>T3部件</v>
      </c>
      <c r="R244" s="3">
        <f t="shared" si="84"/>
        <v>462</v>
      </c>
      <c r="S244" s="11">
        <f t="shared" si="85"/>
        <v>8.7999999999999995E-2</v>
      </c>
      <c r="T244" s="3" t="str">
        <f>VLOOKUP(Q244,道具信息!$Q$3:$S$20,2,FALSE)</f>
        <v>CHEST_ITEM_TYPE_T3_PART</v>
      </c>
      <c r="U244" s="3" t="str">
        <f>IF(COUNTIF(U$205:U243,T244)=0,T244,"")</f>
        <v/>
      </c>
      <c r="V244" s="3" t="str">
        <f t="shared" si="93"/>
        <v>CHEST_ITEM_TYPE_T3_TANK,CHEST_ITEM_TYPE_T3_SHARD,CHEST_ITEM_TYPE_T2_PART,CHEST_ITEM_TYPE_T3_PART</v>
      </c>
      <c r="W244" s="13" t="str">
        <f t="shared" si="88"/>
        <v/>
      </c>
      <c r="X244" s="3" t="str">
        <f t="shared" si="89"/>
        <v/>
      </c>
      <c r="Y244" s="3" t="str">
        <f t="shared" si="94"/>
        <v>17.5%,48.2%,25.6%,8.8%</v>
      </c>
    </row>
    <row r="245" spans="2:25" x14ac:dyDescent="0.3">
      <c r="B245" s="2">
        <f>数据源!CE277</f>
        <v>7</v>
      </c>
      <c r="C245" s="2" t="str">
        <f>数据源!CF277</f>
        <v>T3LP4</v>
      </c>
      <c r="D245" s="2" t="str">
        <f>数据源!CG277</f>
        <v>部件</v>
      </c>
      <c r="E245" s="2">
        <f>数据源!CH277</f>
        <v>478.79999999999995</v>
      </c>
      <c r="F245" s="2">
        <f>数据源!CI277</f>
        <v>1.5</v>
      </c>
      <c r="G245" s="2">
        <f>数据源!CJ277</f>
        <v>7.0000000000000001E-3</v>
      </c>
      <c r="H245" s="2">
        <f>数据源!CK277</f>
        <v>2.3716699155295648E-3</v>
      </c>
      <c r="I245" s="2">
        <f>数据源!CL277</f>
        <v>24</v>
      </c>
      <c r="J245" s="3">
        <f t="shared" si="82"/>
        <v>1</v>
      </c>
      <c r="K245" s="3">
        <f t="shared" si="83"/>
        <v>2</v>
      </c>
      <c r="L245" s="3" t="str">
        <f t="shared" si="86"/>
        <v>部件</v>
      </c>
      <c r="M245" s="3">
        <f t="shared" ca="1" si="87"/>
        <v>93004</v>
      </c>
      <c r="N245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11311,12311,13311,11321,12321,13321,51311,52311,53311,51321,52321,53321,92001,92003,92005,92101,92103,92105,92201,92203,92205,92002,92004,92006,92102,92104,92106,92202,92204,92206,93001,93003,93005,93101,93103,93105,93201,93203,93205,93002,93004</v>
      </c>
      <c r="O245" s="3" t="str">
        <f t="shared" si="91"/>
        <v>205,205,205,102,102,102,409,409,409,438,438,438,75,75,75,75,75,75,75,75,75,75,75,75,75,75,75,75,75,75,27,27,27,27,27,27,27,27,27,27,24</v>
      </c>
      <c r="P245" s="1" t="str">
        <f t="shared" si="92"/>
        <v>(1,1),(1,1),(1,1),(1,1),(1,1),(1,1),(3,7),(3,7),(3,7),(3,4),(3,4),(3,4),(2,6),(2,6),(2,6),(2,6),(2,6),(2,6),(2,6),(2,6),(2,6),(2,6),(2,6),(2,6),(2,6),(2,6),(2,6),(2,6),(2,6),(2,6),(1,2),(1,2),(1,2),(1,2),(1,2),(1,2),(1,2),(1,2),(1,2),(1,2),(1,2)</v>
      </c>
      <c r="Q245" s="3" t="str">
        <f>IF(D245="坦克碎片",VLOOKUP(C245,道具信息!$N$2:$O$291,2,FALSE)&amp;"碎片",VLOOKUP(C245,道具信息!$N$2:$O$291,2,FALSE))</f>
        <v>T3部件</v>
      </c>
      <c r="R245" s="3">
        <f t="shared" si="84"/>
        <v>462</v>
      </c>
      <c r="S245" s="11">
        <f t="shared" si="85"/>
        <v>8.7999999999999995E-2</v>
      </c>
      <c r="T245" s="3" t="str">
        <f>VLOOKUP(Q245,道具信息!$Q$3:$S$20,2,FALSE)</f>
        <v>CHEST_ITEM_TYPE_T3_PART</v>
      </c>
      <c r="U245" s="3" t="str">
        <f>IF(COUNTIF(U$205:U244,T245)=0,T245,"")</f>
        <v/>
      </c>
      <c r="V245" s="3" t="str">
        <f t="shared" si="93"/>
        <v>CHEST_ITEM_TYPE_T3_TANK,CHEST_ITEM_TYPE_T3_SHARD,CHEST_ITEM_TYPE_T2_PART,CHEST_ITEM_TYPE_T3_PART</v>
      </c>
      <c r="W245" s="13" t="str">
        <f t="shared" si="88"/>
        <v/>
      </c>
      <c r="X245" s="3" t="str">
        <f t="shared" si="89"/>
        <v/>
      </c>
      <c r="Y245" s="3" t="str">
        <f t="shared" si="94"/>
        <v>17.5%,48.2%,25.6%,8.8%</v>
      </c>
    </row>
    <row r="246" spans="2:25" x14ac:dyDescent="0.3">
      <c r="B246" s="2">
        <f>数据源!CE278</f>
        <v>7</v>
      </c>
      <c r="C246" s="2" t="str">
        <f>数据源!CF278</f>
        <v>T3LP6</v>
      </c>
      <c r="D246" s="2" t="str">
        <f>数据源!CG278</f>
        <v>部件</v>
      </c>
      <c r="E246" s="2">
        <f>数据源!CH278</f>
        <v>478.79999999999995</v>
      </c>
      <c r="F246" s="2">
        <f>数据源!CI278</f>
        <v>1.5</v>
      </c>
      <c r="G246" s="2">
        <f>数据源!CJ278</f>
        <v>7.0000000000000001E-3</v>
      </c>
      <c r="H246" s="2">
        <f>数据源!CK278</f>
        <v>2.3716699155295648E-3</v>
      </c>
      <c r="I246" s="2">
        <f>数据源!CL278</f>
        <v>24</v>
      </c>
      <c r="J246" s="3">
        <f t="shared" si="82"/>
        <v>1</v>
      </c>
      <c r="K246" s="3">
        <f t="shared" si="83"/>
        <v>2</v>
      </c>
      <c r="L246" s="3" t="str">
        <f t="shared" si="86"/>
        <v>部件</v>
      </c>
      <c r="M246" s="3">
        <f t="shared" ca="1" si="87"/>
        <v>93006</v>
      </c>
      <c r="N246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11311,12311,13311,11321,12321,13321,51311,52311,53311,51321,52321,53321,92001,92003,92005,92101,92103,92105,92201,92203,92205,92002,92004,92006,92102,92104,92106,92202,92204,92206,93001,93003,93005,93101,93103,93105,93201,93203,93205,93002,93004,93006</v>
      </c>
      <c r="O246" s="3" t="str">
        <f t="shared" si="91"/>
        <v>205,205,205,102,102,102,409,409,409,438,438,438,75,75,75,75,75,75,75,75,75,75,75,75,75,75,75,75,75,75,27,27,27,27,27,27,27,27,27,27,24,24</v>
      </c>
      <c r="P246" s="1" t="str">
        <f t="shared" si="92"/>
        <v>(1,1),(1,1),(1,1),(1,1),(1,1),(1,1),(3,7),(3,7),(3,7),(3,4),(3,4),(3,4),(2,6),(2,6),(2,6),(2,6),(2,6),(2,6),(2,6),(2,6),(2,6),(2,6),(2,6),(2,6),(2,6),(2,6),(2,6),(2,6),(2,6),(2,6),(1,2),(1,2),(1,2),(1,2),(1,2),(1,2),(1,2),(1,2),(1,2),(1,2),(1,2),(1,2)</v>
      </c>
      <c r="Q246" s="3" t="str">
        <f>IF(D246="坦克碎片",VLOOKUP(C246,道具信息!$N$2:$O$291,2,FALSE)&amp;"碎片",VLOOKUP(C246,道具信息!$N$2:$O$291,2,FALSE))</f>
        <v>T3部件</v>
      </c>
      <c r="R246" s="3">
        <f t="shared" si="84"/>
        <v>462</v>
      </c>
      <c r="S246" s="11">
        <f t="shared" si="85"/>
        <v>8.7999999999999995E-2</v>
      </c>
      <c r="T246" s="3" t="str">
        <f>VLOOKUP(Q246,道具信息!$Q$3:$S$20,2,FALSE)</f>
        <v>CHEST_ITEM_TYPE_T3_PART</v>
      </c>
      <c r="U246" s="3" t="str">
        <f>IF(COUNTIF(U$205:U245,T246)=0,T246,"")</f>
        <v/>
      </c>
      <c r="V246" s="3" t="str">
        <f t="shared" si="93"/>
        <v>CHEST_ITEM_TYPE_T3_TANK,CHEST_ITEM_TYPE_T3_SHARD,CHEST_ITEM_TYPE_T2_PART,CHEST_ITEM_TYPE_T3_PART</v>
      </c>
      <c r="W246" s="13" t="str">
        <f t="shared" si="88"/>
        <v/>
      </c>
      <c r="X246" s="3" t="str">
        <f t="shared" si="89"/>
        <v/>
      </c>
      <c r="Y246" s="3" t="str">
        <f t="shared" si="94"/>
        <v>17.5%,48.2%,25.6%,8.8%</v>
      </c>
    </row>
    <row r="247" spans="2:25" x14ac:dyDescent="0.3">
      <c r="B247" s="2">
        <f>数据源!CE279</f>
        <v>7</v>
      </c>
      <c r="C247" s="2" t="str">
        <f>数据源!CF279</f>
        <v>T3MP2</v>
      </c>
      <c r="D247" s="2" t="str">
        <f>数据源!CG279</f>
        <v>部件</v>
      </c>
      <c r="E247" s="2">
        <f>数据源!CH279</f>
        <v>478.79999999999995</v>
      </c>
      <c r="F247" s="2">
        <f>数据源!CI279</f>
        <v>1.5</v>
      </c>
      <c r="G247" s="2">
        <f>数据源!CJ279</f>
        <v>7.0000000000000001E-3</v>
      </c>
      <c r="H247" s="2">
        <f>数据源!CK279</f>
        <v>2.3716699155295648E-3</v>
      </c>
      <c r="I247" s="2">
        <f>数据源!CL279</f>
        <v>24</v>
      </c>
      <c r="J247" s="3">
        <f t="shared" si="82"/>
        <v>1</v>
      </c>
      <c r="K247" s="3">
        <f t="shared" si="83"/>
        <v>2</v>
      </c>
      <c r="L247" s="3" t="str">
        <f t="shared" si="86"/>
        <v>部件</v>
      </c>
      <c r="M247" s="3">
        <f t="shared" ca="1" si="87"/>
        <v>93102</v>
      </c>
      <c r="N247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11311,12311,13311,11321,12321,13321,51311,52311,53311,51321,52321,53321,92001,92003,92005,92101,92103,92105,92201,92203,92205,92002,92004,92006,92102,92104,92106,92202,92204,92206,93001,93003,93005,93101,93103,93105,93201,93203,93205,93002,93004,93006,93102</v>
      </c>
      <c r="O247" s="3" t="str">
        <f t="shared" si="91"/>
        <v>205,205,205,102,102,102,409,409,409,438,438,438,75,75,75,75,75,75,75,75,75,75,75,75,75,75,75,75,75,75,27,27,27,27,27,27,27,27,27,27,24,24,24</v>
      </c>
      <c r="P247" s="1" t="str">
        <f t="shared" si="92"/>
        <v>(1,1),(1,1),(1,1),(1,1),(1,1),(1,1),(3,7),(3,7),(3,7),(3,4),(3,4),(3,4),(2,6),(2,6),(2,6),(2,6),(2,6),(2,6),(2,6),(2,6),(2,6),(2,6),(2,6),(2,6),(2,6),(2,6),(2,6),(2,6),(2,6),(2,6),(1,2),(1,2),(1,2),(1,2),(1,2),(1,2),(1,2),(1,2),(1,2),(1,2),(1,2),(1,2),(1,2)</v>
      </c>
      <c r="Q247" s="3" t="str">
        <f>IF(D247="坦克碎片",VLOOKUP(C247,道具信息!$N$2:$O$291,2,FALSE)&amp;"碎片",VLOOKUP(C247,道具信息!$N$2:$O$291,2,FALSE))</f>
        <v>T3部件</v>
      </c>
      <c r="R247" s="3">
        <f t="shared" si="84"/>
        <v>462</v>
      </c>
      <c r="S247" s="11">
        <f t="shared" si="85"/>
        <v>8.7999999999999995E-2</v>
      </c>
      <c r="T247" s="3" t="str">
        <f>VLOOKUP(Q247,道具信息!$Q$3:$S$20,2,FALSE)</f>
        <v>CHEST_ITEM_TYPE_T3_PART</v>
      </c>
      <c r="U247" s="3" t="str">
        <f>IF(COUNTIF(U$205:U246,T247)=0,T247,"")</f>
        <v/>
      </c>
      <c r="V247" s="3" t="str">
        <f t="shared" si="93"/>
        <v>CHEST_ITEM_TYPE_T3_TANK,CHEST_ITEM_TYPE_T3_SHARD,CHEST_ITEM_TYPE_T2_PART,CHEST_ITEM_TYPE_T3_PART</v>
      </c>
      <c r="W247" s="13" t="str">
        <f t="shared" si="88"/>
        <v/>
      </c>
      <c r="X247" s="3" t="str">
        <f t="shared" si="89"/>
        <v/>
      </c>
      <c r="Y247" s="3" t="str">
        <f t="shared" si="94"/>
        <v>17.5%,48.2%,25.6%,8.8%</v>
      </c>
    </row>
    <row r="248" spans="2:25" x14ac:dyDescent="0.3">
      <c r="B248" s="2">
        <f>数据源!CE280</f>
        <v>7</v>
      </c>
      <c r="C248" s="2" t="str">
        <f>数据源!CF280</f>
        <v>T3MP4</v>
      </c>
      <c r="D248" s="2" t="str">
        <f>数据源!CG280</f>
        <v>部件</v>
      </c>
      <c r="E248" s="2">
        <f>数据源!CH280</f>
        <v>478.79999999999995</v>
      </c>
      <c r="F248" s="2">
        <f>数据源!CI280</f>
        <v>1.5</v>
      </c>
      <c r="G248" s="2">
        <f>数据源!CJ280</f>
        <v>7.0000000000000001E-3</v>
      </c>
      <c r="H248" s="2">
        <f>数据源!CK280</f>
        <v>2.3716699155295648E-3</v>
      </c>
      <c r="I248" s="2">
        <f>数据源!CL280</f>
        <v>24</v>
      </c>
      <c r="J248" s="3">
        <f t="shared" si="82"/>
        <v>1</v>
      </c>
      <c r="K248" s="3">
        <f t="shared" si="83"/>
        <v>2</v>
      </c>
      <c r="L248" s="3" t="str">
        <f t="shared" si="86"/>
        <v>部件</v>
      </c>
      <c r="M248" s="3">
        <f t="shared" ca="1" si="87"/>
        <v>93104</v>
      </c>
      <c r="N248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11311,12311,13311,11321,12321,13321,51311,52311,53311,51321,52321,53321,92001,92003,92005,92101,92103,92105,92201,92203,92205,92002,92004,92006,92102,92104,92106,92202,92204,92206,93001,93003,93005,93101,93103,93105,93201,93203,93205,93002,93004,93006,93102,93104</v>
      </c>
      <c r="O248" s="3" t="str">
        <f t="shared" si="91"/>
        <v>205,205,205,102,102,102,409,409,409,438,438,438,75,75,75,75,75,75,75,75,75,75,75,75,75,75,75,75,75,75,27,27,27,27,27,27,27,27,27,27,24,24,24,24</v>
      </c>
      <c r="P248" s="1" t="str">
        <f t="shared" si="92"/>
        <v>(1,1),(1,1),(1,1),(1,1),(1,1),(1,1),(3,7),(3,7),(3,7),(3,4),(3,4),(3,4),(2,6),(2,6),(2,6),(2,6),(2,6),(2,6),(2,6),(2,6),(2,6),(2,6),(2,6),(2,6),(2,6),(2,6),(2,6),(2,6),(2,6),(2,6),(1,2),(1,2),(1,2),(1,2),(1,2),(1,2),(1,2),(1,2),(1,2),(1,2),(1,2),(1,2),(1,2),(1,2)</v>
      </c>
      <c r="Q248" s="3" t="str">
        <f>IF(D248="坦克碎片",VLOOKUP(C248,道具信息!$N$2:$O$291,2,FALSE)&amp;"碎片",VLOOKUP(C248,道具信息!$N$2:$O$291,2,FALSE))</f>
        <v>T3部件</v>
      </c>
      <c r="R248" s="3">
        <f t="shared" si="84"/>
        <v>462</v>
      </c>
      <c r="S248" s="11">
        <f t="shared" si="85"/>
        <v>8.7999999999999995E-2</v>
      </c>
      <c r="T248" s="3" t="str">
        <f>VLOOKUP(Q248,道具信息!$Q$3:$S$20,2,FALSE)</f>
        <v>CHEST_ITEM_TYPE_T3_PART</v>
      </c>
      <c r="U248" s="3" t="str">
        <f>IF(COUNTIF(U$205:U247,T248)=0,T248,"")</f>
        <v/>
      </c>
      <c r="V248" s="3" t="str">
        <f t="shared" si="93"/>
        <v>CHEST_ITEM_TYPE_T3_TANK,CHEST_ITEM_TYPE_T3_SHARD,CHEST_ITEM_TYPE_T2_PART,CHEST_ITEM_TYPE_T3_PART</v>
      </c>
      <c r="W248" s="13" t="str">
        <f t="shared" si="88"/>
        <v/>
      </c>
      <c r="X248" s="3" t="str">
        <f t="shared" si="89"/>
        <v/>
      </c>
      <c r="Y248" s="3" t="str">
        <f t="shared" si="94"/>
        <v>17.5%,48.2%,25.6%,8.8%</v>
      </c>
    </row>
    <row r="249" spans="2:25" x14ac:dyDescent="0.3">
      <c r="B249" s="2">
        <f>数据源!CE281</f>
        <v>7</v>
      </c>
      <c r="C249" s="2" t="str">
        <f>数据源!CF281</f>
        <v>T3MP6</v>
      </c>
      <c r="D249" s="2" t="str">
        <f>数据源!CG281</f>
        <v>部件</v>
      </c>
      <c r="E249" s="2">
        <f>数据源!CH281</f>
        <v>478.79999999999995</v>
      </c>
      <c r="F249" s="2">
        <f>数据源!CI281</f>
        <v>1.5</v>
      </c>
      <c r="G249" s="2">
        <f>数据源!CJ281</f>
        <v>7.0000000000000001E-3</v>
      </c>
      <c r="H249" s="2">
        <f>数据源!CK281</f>
        <v>2.3716699155295648E-3</v>
      </c>
      <c r="I249" s="2">
        <f>数据源!CL281</f>
        <v>24</v>
      </c>
      <c r="J249" s="3">
        <f t="shared" si="82"/>
        <v>1</v>
      </c>
      <c r="K249" s="3">
        <f t="shared" si="83"/>
        <v>2</v>
      </c>
      <c r="L249" s="3" t="str">
        <f t="shared" si="86"/>
        <v>部件</v>
      </c>
      <c r="M249" s="3">
        <f t="shared" ca="1" si="87"/>
        <v>93106</v>
      </c>
      <c r="N249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11311,12311,13311,11321,12321,13321,51311,52311,53311,51321,52321,53321,92001,92003,92005,92101,92103,92105,92201,92203,92205,92002,92004,92006,92102,92104,92106,92202,92204,92206,93001,93003,93005,93101,93103,93105,93201,93203,93205,93002,93004,93006,93102,93104,93106</v>
      </c>
      <c r="O249" s="3" t="str">
        <f t="shared" si="91"/>
        <v>205,205,205,102,102,102,409,409,409,438,438,438,75,75,75,75,75,75,75,75,75,75,75,75,75,75,75,75,75,75,27,27,27,27,27,27,27,27,27,27,24,24,24,24,24</v>
      </c>
      <c r="P249" s="1" t="str">
        <f t="shared" si="92"/>
        <v>(1,1),(1,1),(1,1),(1,1),(1,1),(1,1),(3,7),(3,7),(3,7),(3,4),(3,4),(3,4),(2,6),(2,6),(2,6),(2,6),(2,6),(2,6),(2,6),(2,6),(2,6),(2,6),(2,6),(2,6),(2,6),(2,6),(2,6),(2,6),(2,6),(2,6),(1,2),(1,2),(1,2),(1,2),(1,2),(1,2),(1,2),(1,2),(1,2),(1,2),(1,2),(1,2),(1,2),(1,2),(1,2)</v>
      </c>
      <c r="Q249" s="3" t="str">
        <f>IF(D249="坦克碎片",VLOOKUP(C249,道具信息!$N$2:$O$291,2,FALSE)&amp;"碎片",VLOOKUP(C249,道具信息!$N$2:$O$291,2,FALSE))</f>
        <v>T3部件</v>
      </c>
      <c r="R249" s="3">
        <f t="shared" si="84"/>
        <v>462</v>
      </c>
      <c r="S249" s="11">
        <f t="shared" si="85"/>
        <v>8.7999999999999995E-2</v>
      </c>
      <c r="T249" s="3" t="str">
        <f>VLOOKUP(Q249,道具信息!$Q$3:$S$20,2,FALSE)</f>
        <v>CHEST_ITEM_TYPE_T3_PART</v>
      </c>
      <c r="U249" s="3" t="str">
        <f>IF(COUNTIF(U$205:U248,T249)=0,T249,"")</f>
        <v/>
      </c>
      <c r="V249" s="3" t="str">
        <f t="shared" si="93"/>
        <v>CHEST_ITEM_TYPE_T3_TANK,CHEST_ITEM_TYPE_T3_SHARD,CHEST_ITEM_TYPE_T2_PART,CHEST_ITEM_TYPE_T3_PART</v>
      </c>
      <c r="W249" s="13" t="str">
        <f t="shared" si="88"/>
        <v/>
      </c>
      <c r="X249" s="3" t="str">
        <f t="shared" si="89"/>
        <v/>
      </c>
      <c r="Y249" s="3" t="str">
        <f t="shared" si="94"/>
        <v>17.5%,48.2%,25.6%,8.8%</v>
      </c>
    </row>
    <row r="250" spans="2:25" x14ac:dyDescent="0.3">
      <c r="B250" s="2">
        <f>数据源!CE282</f>
        <v>7</v>
      </c>
      <c r="C250" s="2" t="str">
        <f>数据源!CF282</f>
        <v>T3HP2</v>
      </c>
      <c r="D250" s="2" t="str">
        <f>数据源!CG282</f>
        <v>部件</v>
      </c>
      <c r="E250" s="2">
        <f>数据源!CH282</f>
        <v>478.79999999999995</v>
      </c>
      <c r="F250" s="2">
        <f>数据源!CI282</f>
        <v>1.5</v>
      </c>
      <c r="G250" s="2">
        <f>数据源!CJ282</f>
        <v>7.0000000000000001E-3</v>
      </c>
      <c r="H250" s="2">
        <f>数据源!CK282</f>
        <v>2.3716699155295648E-3</v>
      </c>
      <c r="I250" s="2">
        <f>数据源!CL282</f>
        <v>24</v>
      </c>
      <c r="J250" s="3">
        <f t="shared" si="82"/>
        <v>1</v>
      </c>
      <c r="K250" s="3">
        <f t="shared" si="83"/>
        <v>2</v>
      </c>
      <c r="L250" s="3" t="str">
        <f t="shared" si="86"/>
        <v>部件</v>
      </c>
      <c r="M250" s="3">
        <f t="shared" ca="1" si="87"/>
        <v>93202</v>
      </c>
      <c r="N250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11311,12311,13311,11321,12321,13321,51311,52311,53311,51321,52321,53321,92001,92003,92005,92101,92103,92105,92201,92203,92205,92002,92004,92006,92102,92104,92106,92202,92204,92206,93001,93003,93005,93101,93103,93105,93201,93203,93205,93002,93004,93006,93102,93104,93106,93202</v>
      </c>
      <c r="O250" s="3" t="str">
        <f t="shared" si="91"/>
        <v>205,205,205,102,102,102,409,409,409,438,438,438,75,75,75,75,75,75,75,75,75,75,75,75,75,75,75,75,75,75,27,27,27,27,27,27,27,27,27,27,24,24,24,24,24,24</v>
      </c>
      <c r="P250" s="1" t="str">
        <f t="shared" si="92"/>
        <v>(1,1),(1,1),(1,1),(1,1),(1,1),(1,1),(3,7),(3,7),(3,7),(3,4),(3,4),(3,4),(2,6),(2,6),(2,6),(2,6),(2,6),(2,6),(2,6),(2,6),(2,6),(2,6),(2,6),(2,6),(2,6),(2,6),(2,6),(2,6),(2,6),(2,6),(1,2),(1,2),(1,2),(1,2),(1,2),(1,2),(1,2),(1,2),(1,2),(1,2),(1,2),(1,2),(1,2),(1,2),(1,2),(1,2)</v>
      </c>
      <c r="Q250" s="3" t="str">
        <f>IF(D250="坦克碎片",VLOOKUP(C250,道具信息!$N$2:$O$291,2,FALSE)&amp;"碎片",VLOOKUP(C250,道具信息!$N$2:$O$291,2,FALSE))</f>
        <v>T3部件</v>
      </c>
      <c r="R250" s="3">
        <f t="shared" si="84"/>
        <v>462</v>
      </c>
      <c r="S250" s="11">
        <f t="shared" si="85"/>
        <v>8.7999999999999995E-2</v>
      </c>
      <c r="T250" s="3" t="str">
        <f>VLOOKUP(Q250,道具信息!$Q$3:$S$20,2,FALSE)</f>
        <v>CHEST_ITEM_TYPE_T3_PART</v>
      </c>
      <c r="U250" s="3" t="str">
        <f>IF(COUNTIF(U$205:U249,T250)=0,T250,"")</f>
        <v/>
      </c>
      <c r="V250" s="3" t="str">
        <f t="shared" si="93"/>
        <v>CHEST_ITEM_TYPE_T3_TANK,CHEST_ITEM_TYPE_T3_SHARD,CHEST_ITEM_TYPE_T2_PART,CHEST_ITEM_TYPE_T3_PART</v>
      </c>
      <c r="W250" s="13" t="str">
        <f t="shared" si="88"/>
        <v/>
      </c>
      <c r="X250" s="3" t="str">
        <f t="shared" si="89"/>
        <v/>
      </c>
      <c r="Y250" s="3" t="str">
        <f t="shared" si="94"/>
        <v>17.5%,48.2%,25.6%,8.8%</v>
      </c>
    </row>
    <row r="251" spans="2:25" x14ac:dyDescent="0.3">
      <c r="B251" s="2">
        <f>数据源!CE283</f>
        <v>7</v>
      </c>
      <c r="C251" s="2" t="str">
        <f>数据源!CF283</f>
        <v>T3HP4</v>
      </c>
      <c r="D251" s="2" t="str">
        <f>数据源!CG283</f>
        <v>部件</v>
      </c>
      <c r="E251" s="2">
        <f>数据源!CH283</f>
        <v>478.79999999999995</v>
      </c>
      <c r="F251" s="2">
        <f>数据源!CI283</f>
        <v>1.5</v>
      </c>
      <c r="G251" s="2">
        <f>数据源!CJ283</f>
        <v>7.0000000000000001E-3</v>
      </c>
      <c r="H251" s="2">
        <f>数据源!CK283</f>
        <v>2.3716699155295648E-3</v>
      </c>
      <c r="I251" s="2">
        <f>数据源!CL283</f>
        <v>24</v>
      </c>
      <c r="J251" s="3">
        <f t="shared" si="82"/>
        <v>1</v>
      </c>
      <c r="K251" s="3">
        <f t="shared" si="83"/>
        <v>2</v>
      </c>
      <c r="L251" s="3" t="str">
        <f t="shared" si="86"/>
        <v>部件</v>
      </c>
      <c r="M251" s="3">
        <f t="shared" ca="1" si="87"/>
        <v>93204</v>
      </c>
      <c r="N251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,93203,93205,93002,93004,93006,93102,93104,93106,93202,93204</v>
      </c>
      <c r="O251" s="3" t="str">
        <f t="shared" si="91"/>
        <v>205,205,205,102,102,102,409,409,409,438,438,438,75,75,75,75,75,75,75,75,75,75,75,75,75,75,75,75,75,75,27,27,27,27,27,27,27,27,27,27,24,24,24,24,24,24,24</v>
      </c>
      <c r="P251" s="1" t="str">
        <f t="shared" si="92"/>
        <v>(1,1),(1,1),(1,1),(1,1),(1,1),(1,1),(3,7),(3,7),(3,7),(3,4),(3,4),(3,4),(2,6),(2,6),(2,6),(2,6),(2,6),(2,6),(2,6),(2,6),(2,6),(2,6),(2,6),(2,6),(2,6),(2,6),(2,6),(2,6),(2,6),(2,6),(1,2),(1,2),(1,2),(1,2),(1,2),(1,2),(1,2),(1,2),(1,2),(1,2),(1,2),(1,2),(1,2),(1,2),(1,2),(1,2),(1,2)</v>
      </c>
      <c r="Q251" s="3" t="str">
        <f>IF(D251="坦克碎片",VLOOKUP(C251,道具信息!$N$2:$O$291,2,FALSE)&amp;"碎片",VLOOKUP(C251,道具信息!$N$2:$O$291,2,FALSE))</f>
        <v>T3部件</v>
      </c>
      <c r="R251" s="3">
        <f t="shared" si="84"/>
        <v>462</v>
      </c>
      <c r="S251" s="11">
        <f t="shared" si="85"/>
        <v>8.7999999999999995E-2</v>
      </c>
      <c r="T251" s="3" t="str">
        <f>VLOOKUP(Q251,道具信息!$Q$3:$S$20,2,FALSE)</f>
        <v>CHEST_ITEM_TYPE_T3_PART</v>
      </c>
      <c r="U251" s="3" t="str">
        <f>IF(COUNTIF(U$205:U250,T251)=0,T251,"")</f>
        <v/>
      </c>
      <c r="V251" s="3" t="str">
        <f t="shared" si="93"/>
        <v>CHEST_ITEM_TYPE_T3_TANK,CHEST_ITEM_TYPE_T3_SHARD,CHEST_ITEM_TYPE_T2_PART,CHEST_ITEM_TYPE_T3_PART</v>
      </c>
      <c r="W251" s="13" t="str">
        <f t="shared" si="88"/>
        <v/>
      </c>
      <c r="X251" s="3" t="str">
        <f t="shared" si="89"/>
        <v/>
      </c>
      <c r="Y251" s="3" t="str">
        <f t="shared" si="94"/>
        <v>17.5%,48.2%,25.6%,8.8%</v>
      </c>
    </row>
    <row r="252" spans="2:25" x14ac:dyDescent="0.3">
      <c r="B252" s="2">
        <f>数据源!CE284</f>
        <v>7</v>
      </c>
      <c r="C252" s="2" t="str">
        <f>数据源!CF284</f>
        <v>T3HP6</v>
      </c>
      <c r="D252" s="2" t="str">
        <f>数据源!CG284</f>
        <v>部件</v>
      </c>
      <c r="E252" s="2">
        <f>数据源!CH284</f>
        <v>478.79999999999995</v>
      </c>
      <c r="F252" s="2">
        <f>数据源!CI284</f>
        <v>1.5</v>
      </c>
      <c r="G252" s="2">
        <f>数据源!CJ284</f>
        <v>7.0000000000000001E-3</v>
      </c>
      <c r="H252" s="2">
        <f>数据源!CK284</f>
        <v>2.3716699155295648E-3</v>
      </c>
      <c r="I252" s="2">
        <f>数据源!CL284</f>
        <v>24</v>
      </c>
      <c r="J252" s="3">
        <f t="shared" si="82"/>
        <v>1</v>
      </c>
      <c r="K252" s="3">
        <f t="shared" si="83"/>
        <v>2</v>
      </c>
      <c r="L252" s="3" t="str">
        <f t="shared" si="86"/>
        <v>部件</v>
      </c>
      <c r="M252" s="3">
        <f t="shared" ca="1" si="87"/>
        <v>93206</v>
      </c>
      <c r="N252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,93203,93205,93002,93004,93006,93102,93104,93106,93202,93204,93206</v>
      </c>
      <c r="O252" s="3" t="str">
        <f t="shared" si="91"/>
        <v>205,205,205,102,102,102,409,409,409,438,438,438,75,75,75,75,75,75,75,75,75,75,75,75,75,75,75,75,75,75,27,27,27,27,27,27,27,27,27,27,24,24,24,24,24,24,24,24</v>
      </c>
      <c r="P252" s="1" t="str">
        <f t="shared" si="92"/>
        <v>(1,1),(1,1),(1,1),(1,1),(1,1),(1,1),(3,7),(3,7),(3,7),(3,4),(3,4),(3,4),(2,6),(2,6),(2,6),(2,6),(2,6),(2,6),(2,6),(2,6),(2,6),(2,6),(2,6),(2,6),(2,6),(2,6),(2,6),(2,6),(2,6),(2,6),(1,2),(1,2),(1,2),(1,2),(1,2),(1,2),(1,2),(1,2),(1,2),(1,2),(1,2),(1,2),(1,2),(1,2),(1,2),(1,2),(1,2),(1,2)</v>
      </c>
      <c r="Q252" s="3" t="str">
        <f>IF(D252="坦克碎片",VLOOKUP(C252,道具信息!$N$2:$O$291,2,FALSE)&amp;"碎片",VLOOKUP(C252,道具信息!$N$2:$O$291,2,FALSE))</f>
        <v>T3部件</v>
      </c>
      <c r="R252" s="3">
        <f t="shared" si="84"/>
        <v>462</v>
      </c>
      <c r="S252" s="11">
        <f t="shared" si="85"/>
        <v>8.7999999999999995E-2</v>
      </c>
      <c r="T252" s="3" t="str">
        <f>VLOOKUP(Q252,道具信息!$Q$3:$S$20,2,FALSE)</f>
        <v>CHEST_ITEM_TYPE_T3_PART</v>
      </c>
      <c r="U252" s="3" t="str">
        <f>IF(COUNTIF(U$205:U251,T252)=0,T252,"")</f>
        <v/>
      </c>
      <c r="V252" s="3" t="str">
        <f t="shared" si="93"/>
        <v>CHEST_ITEM_TYPE_T3_TANK,CHEST_ITEM_TYPE_T3_SHARD,CHEST_ITEM_TYPE_T2_PART,CHEST_ITEM_TYPE_T3_PART</v>
      </c>
      <c r="W252" s="13" t="str">
        <f t="shared" si="88"/>
        <v/>
      </c>
      <c r="X252" s="3" t="str">
        <f t="shared" si="89"/>
        <v/>
      </c>
      <c r="Y252" s="3" t="str">
        <f t="shared" si="94"/>
        <v>17.5%,48.2%,25.6%,8.8%</v>
      </c>
    </row>
    <row r="253" spans="2:25" x14ac:dyDescent="0.3">
      <c r="N253" s="3" t="str">
        <f ca="1">"["&amp;N252&amp;"]"</f>
        <v>[11311,12311,13311,11321,12321,13321,51311,52311,53311,51321,52321,53321,92001,92003,92005,92101,92103,92105,92201,92203,92205,92002,92004,92006,92102,92104,92106,92202,92204,92206,93001,93003,93005,93101,93103,93105,93201,93203,93205,93002,93004,93006,93102,93104,93106,93202,93204,93206]</v>
      </c>
      <c r="O253" s="3" t="str">
        <f>"["&amp;O252&amp;"]"</f>
        <v>[205,205,205,102,102,102,409,409,409,438,438,438,75,75,75,75,75,75,75,75,75,75,75,75,75,75,75,75,75,75,27,27,27,27,27,27,27,27,27,27,24,24,24,24,24,24,24,24]</v>
      </c>
      <c r="P253" s="3" t="str">
        <f>"["&amp;P252&amp;"]"</f>
        <v>[(1,1),(1,1),(1,1),(1,1),(1,1),(1,1),(3,7),(3,7),(3,7),(3,4),(3,4),(3,4),(2,6),(2,6),(2,6),(2,6),(2,6),(2,6),(2,6),(2,6),(2,6),(2,6),(2,6),(2,6),(2,6),(2,6),(2,6),(2,6),(2,6),(2,6),(1,2),(1,2),(1,2),(1,2),(1,2),(1,2),(1,2),(1,2),(1,2),(1,2),(1,2),(1,2),(1,2),(1,2),(1,2),(1,2),(1,2),(1,2)]</v>
      </c>
      <c r="V253" s="3" t="str">
        <f>"["&amp;V252&amp;"]"</f>
        <v>[CHEST_ITEM_TYPE_T3_TANK,CHEST_ITEM_TYPE_T3_SHARD,CHEST_ITEM_TYPE_T2_PART,CHEST_ITEM_TYPE_T3_PART]</v>
      </c>
      <c r="Y253" s="3" t="str">
        <f>"["&amp;Y252&amp;"]"</f>
        <v>[17.5%,48.2%,25.6%,8.8%]</v>
      </c>
    </row>
    <row r="255" spans="2:25" x14ac:dyDescent="0.3">
      <c r="B255" s="2" t="str">
        <f>数据源!CE287</f>
        <v>联赛等级</v>
      </c>
      <c r="C255" s="2" t="str">
        <f>数据源!CF287</f>
        <v>道具名称</v>
      </c>
      <c r="D255" s="2" t="str">
        <f>数据源!CG287</f>
        <v>对应大类</v>
      </c>
      <c r="E255" s="2" t="str">
        <f>数据源!CH287</f>
        <v>道具价值</v>
      </c>
      <c r="F255" s="2" t="str">
        <f>数据源!CI287</f>
        <v>抽取个数</v>
      </c>
      <c r="G255" s="2" t="str">
        <f>数据源!CJ287</f>
        <v>价值比例</v>
      </c>
      <c r="H255" s="2" t="str">
        <f>数据源!CK287</f>
        <v>产出概率</v>
      </c>
      <c r="I255" s="2" t="str">
        <f>数据源!CL287</f>
        <v>权重值</v>
      </c>
      <c r="J255" s="7" t="s">
        <v>234</v>
      </c>
      <c r="K255" s="7" t="s">
        <v>235</v>
      </c>
      <c r="L255" s="3" t="s">
        <v>222</v>
      </c>
      <c r="M255" s="3" t="s">
        <v>152</v>
      </c>
      <c r="N255" s="3" t="s">
        <v>224</v>
      </c>
      <c r="O255" s="3" t="s">
        <v>225</v>
      </c>
      <c r="P255" s="3" t="s">
        <v>226</v>
      </c>
      <c r="Q255" s="8" t="s">
        <v>244</v>
      </c>
      <c r="R255" s="8" t="s">
        <v>245</v>
      </c>
      <c r="S255" s="8" t="s">
        <v>246</v>
      </c>
    </row>
    <row r="256" spans="2:25" x14ac:dyDescent="0.3">
      <c r="B256" s="2">
        <f>数据源!CE288</f>
        <v>8</v>
      </c>
      <c r="C256" s="2" t="str">
        <f>数据源!CF288</f>
        <v>十字军</v>
      </c>
      <c r="D256" s="2" t="str">
        <f>数据源!CG288</f>
        <v>坦克</v>
      </c>
      <c r="E256" s="2">
        <f>数据源!CH288</f>
        <v>1639.9999999999998</v>
      </c>
      <c r="F256" s="2">
        <f>数据源!CI288</f>
        <v>1</v>
      </c>
      <c r="G256" s="2">
        <f>数据源!CJ288</f>
        <v>7.3999999999999996E-2</v>
      </c>
      <c r="H256" s="2">
        <f>数据源!CK288</f>
        <v>1.097967479674797E-2</v>
      </c>
      <c r="I256" s="2">
        <f>数据源!CL288</f>
        <v>110</v>
      </c>
      <c r="J256" s="3">
        <f t="shared" ref="J256:J307" si="95">ROUNDUP(IF(F256&gt;1,F256-ROUNDDOWN(SQRT(F256),0),F256),0)</f>
        <v>1</v>
      </c>
      <c r="K256" s="3">
        <f t="shared" ref="K256:K307" si="96">F256*2-J256</f>
        <v>1</v>
      </c>
      <c r="L256" s="3" t="str">
        <f>RIGHT(D256,2)</f>
        <v>坦克</v>
      </c>
      <c r="M256" s="3">
        <f ca="1">IF(OR(L256="坦克",L256="碎片"),VLOOKUP(C256,INDIRECT("坦克ID"),MATCH(L256&amp;"ID",INDIRECT("坦克标头"),0),FALSE),VLOOKUP(C256,INDIRECT(L256&amp;"ID"),2,FALSE))</f>
        <v>11321</v>
      </c>
      <c r="N256" s="3">
        <f ca="1">M256</f>
        <v>11321</v>
      </c>
      <c r="O256" s="3">
        <f>I256</f>
        <v>110</v>
      </c>
      <c r="P256" s="1" t="str">
        <f>"("&amp;J256&amp;","&amp;K256&amp;")"</f>
        <v>(1,1)</v>
      </c>
      <c r="Q256" s="3" t="str">
        <f>IF(D256="坦克碎片",VLOOKUP(C256,道具信息!$N$2:$O$291,2,FALSE)&amp;"碎片",VLOOKUP(C256,道具信息!$N$2:$O$291,2,FALSE))</f>
        <v>T3坦克</v>
      </c>
      <c r="R256" s="3">
        <f t="shared" ref="R256:R287" si="97">SUMIFS(I$3:I$445,Q$3:Q$445,Q256,B$3:B$445,B256)</f>
        <v>330</v>
      </c>
      <c r="S256" s="11">
        <f t="shared" ref="S256:S287" si="98">ROUND(R256/SUMIF(B$3:B$445,B256,I$3:I$445),3)</f>
        <v>0.06</v>
      </c>
      <c r="T256" s="3" t="str">
        <f>VLOOKUP(Q256,道具信息!$Q$3:$S$20,2,FALSE)</f>
        <v>CHEST_ITEM_TYPE_T3_TANK</v>
      </c>
      <c r="U256" s="3" t="str">
        <f>T256</f>
        <v>CHEST_ITEM_TYPE_T3_TANK</v>
      </c>
      <c r="V256" s="3" t="str">
        <f>U256</f>
        <v>CHEST_ITEM_TYPE_T3_TANK</v>
      </c>
      <c r="W256" s="13">
        <f>IF(U256&lt;&gt;"",ROUND(S256*100%,3),"")</f>
        <v>0.06</v>
      </c>
      <c r="X256" s="3" t="str">
        <f>TEXT(W256,"0.0%")</f>
        <v>6.0%</v>
      </c>
      <c r="Y256" s="3" t="str">
        <f>X256</f>
        <v>6.0%</v>
      </c>
    </row>
    <row r="257" spans="2:25" x14ac:dyDescent="0.3">
      <c r="B257" s="2">
        <f>数据源!CE289</f>
        <v>8</v>
      </c>
      <c r="C257" s="2" t="str">
        <f>数据源!CF289</f>
        <v>谢尔曼</v>
      </c>
      <c r="D257" s="2" t="str">
        <f>数据源!CG289</f>
        <v>坦克</v>
      </c>
      <c r="E257" s="2">
        <f>数据源!CH289</f>
        <v>1639.9999999999998</v>
      </c>
      <c r="F257" s="2">
        <f>数据源!CI289</f>
        <v>1</v>
      </c>
      <c r="G257" s="2">
        <f>数据源!CJ289</f>
        <v>7.3999999999999996E-2</v>
      </c>
      <c r="H257" s="2">
        <f>数据源!CK289</f>
        <v>1.097967479674797E-2</v>
      </c>
      <c r="I257" s="2">
        <f>数据源!CL289</f>
        <v>110</v>
      </c>
      <c r="J257" s="3">
        <f t="shared" si="95"/>
        <v>1</v>
      </c>
      <c r="K257" s="3">
        <f t="shared" si="96"/>
        <v>1</v>
      </c>
      <c r="L257" s="3" t="str">
        <f t="shared" ref="L257:L307" si="99">RIGHT(D257,2)</f>
        <v>坦克</v>
      </c>
      <c r="M257" s="3">
        <f t="shared" ref="M257:M307" ca="1" si="100">IF(OR(L257="坦克",L257="碎片"),VLOOKUP(C257,INDIRECT("坦克ID"),MATCH(L257&amp;"ID",INDIRECT("坦克标头"),0),FALSE),VLOOKUP(C257,INDIRECT(L257&amp;"ID"),2,FALSE))</f>
        <v>12321</v>
      </c>
      <c r="N257" s="3" t="str">
        <f ca="1">N256&amp;","&amp;M257</f>
        <v>11321,12321</v>
      </c>
      <c r="O257" s="3" t="str">
        <f>O256&amp;","&amp;I257</f>
        <v>110,110</v>
      </c>
      <c r="P257" s="1" t="str">
        <f>P256&amp;","&amp;"("&amp;J257&amp;","&amp;K257&amp;")"</f>
        <v>(1,1),(1,1)</v>
      </c>
      <c r="Q257" s="3" t="str">
        <f>IF(D257="坦克碎片",VLOOKUP(C257,道具信息!$N$2:$O$291,2,FALSE)&amp;"碎片",VLOOKUP(C257,道具信息!$N$2:$O$291,2,FALSE))</f>
        <v>T3坦克</v>
      </c>
      <c r="R257" s="3">
        <f t="shared" si="97"/>
        <v>330</v>
      </c>
      <c r="S257" s="11">
        <f t="shared" si="98"/>
        <v>0.06</v>
      </c>
      <c r="T257" s="3" t="str">
        <f>VLOOKUP(Q257,道具信息!$Q$3:$S$20,2,FALSE)</f>
        <v>CHEST_ITEM_TYPE_T3_TANK</v>
      </c>
      <c r="U257" s="3" t="str">
        <f>IF(COUNTIF(U$256:U256,T257)=0,T257,"")</f>
        <v/>
      </c>
      <c r="V257" s="3" t="str">
        <f>IF(U257&lt;&gt;"",V256&amp;","&amp;U257,V256)</f>
        <v>CHEST_ITEM_TYPE_T3_TANK</v>
      </c>
      <c r="W257" s="13" t="str">
        <f t="shared" ref="W257:W307" si="101">IF(U257&lt;&gt;"",ROUND(S257*100%,3),"")</f>
        <v/>
      </c>
      <c r="X257" s="3" t="str">
        <f t="shared" ref="X257:X307" si="102">TEXT(W257,"0.0%")</f>
        <v/>
      </c>
      <c r="Y257" s="3" t="str">
        <f>IF(X257&lt;&gt;"",Y256&amp;","&amp;X257,Y256)</f>
        <v>6.0%</v>
      </c>
    </row>
    <row r="258" spans="2:25" x14ac:dyDescent="0.3">
      <c r="B258" s="2">
        <f>数据源!CE290</f>
        <v>8</v>
      </c>
      <c r="C258" s="2" t="str">
        <f>数据源!CF290</f>
        <v>虎式</v>
      </c>
      <c r="D258" s="2" t="str">
        <f>数据源!CG290</f>
        <v>坦克</v>
      </c>
      <c r="E258" s="2">
        <f>数据源!CH290</f>
        <v>1639.9999999999998</v>
      </c>
      <c r="F258" s="2">
        <f>数据源!CI290</f>
        <v>1</v>
      </c>
      <c r="G258" s="2">
        <f>数据源!CJ290</f>
        <v>7.3999999999999996E-2</v>
      </c>
      <c r="H258" s="2">
        <f>数据源!CK290</f>
        <v>1.097967479674797E-2</v>
      </c>
      <c r="I258" s="2">
        <f>数据源!CL290</f>
        <v>110</v>
      </c>
      <c r="J258" s="3">
        <f t="shared" si="95"/>
        <v>1</v>
      </c>
      <c r="K258" s="3">
        <f t="shared" si="96"/>
        <v>1</v>
      </c>
      <c r="L258" s="3" t="str">
        <f t="shared" si="99"/>
        <v>坦克</v>
      </c>
      <c r="M258" s="3">
        <f t="shared" ca="1" si="100"/>
        <v>13321</v>
      </c>
      <c r="N258" s="3" t="str">
        <f t="shared" ref="N258:N307" ca="1" si="103">N257&amp;","&amp;M258</f>
        <v>11321,12321,13321</v>
      </c>
      <c r="O258" s="3" t="str">
        <f t="shared" ref="O258:O307" si="104">O257&amp;","&amp;I258</f>
        <v>110,110,110</v>
      </c>
      <c r="P258" s="1" t="str">
        <f t="shared" ref="P258:P307" si="105">P257&amp;","&amp;"("&amp;J258&amp;","&amp;K258&amp;")"</f>
        <v>(1,1),(1,1),(1,1)</v>
      </c>
      <c r="Q258" s="3" t="str">
        <f>IF(D258="坦克碎片",VLOOKUP(C258,道具信息!$N$2:$O$291,2,FALSE)&amp;"碎片",VLOOKUP(C258,道具信息!$N$2:$O$291,2,FALSE))</f>
        <v>T3坦克</v>
      </c>
      <c r="R258" s="3">
        <f t="shared" si="97"/>
        <v>330</v>
      </c>
      <c r="S258" s="11">
        <f t="shared" si="98"/>
        <v>0.06</v>
      </c>
      <c r="T258" s="3" t="str">
        <f>VLOOKUP(Q258,道具信息!$Q$3:$S$20,2,FALSE)</f>
        <v>CHEST_ITEM_TYPE_T3_TANK</v>
      </c>
      <c r="U258" s="3" t="str">
        <f>IF(COUNTIF(U$256:U257,T258)=0,T258,"")</f>
        <v/>
      </c>
      <c r="V258" s="3" t="str">
        <f t="shared" ref="V258:V307" si="106">IF(U258&lt;&gt;"",V257&amp;","&amp;U258,V257)</f>
        <v>CHEST_ITEM_TYPE_T3_TANK</v>
      </c>
      <c r="W258" s="13" t="str">
        <f t="shared" si="101"/>
        <v/>
      </c>
      <c r="X258" s="3" t="str">
        <f t="shared" si="102"/>
        <v/>
      </c>
      <c r="Y258" s="3" t="str">
        <f t="shared" ref="Y258:Y307" si="107">IF(X258&lt;&gt;"",Y257&amp;","&amp;X258,Y257)</f>
        <v>6.0%</v>
      </c>
    </row>
    <row r="259" spans="2:25" x14ac:dyDescent="0.3">
      <c r="B259" s="2">
        <f>数据源!CE291</f>
        <v>8</v>
      </c>
      <c r="C259" s="2" t="str">
        <f>数据源!CF291</f>
        <v>霞飞</v>
      </c>
      <c r="D259" s="2" t="str">
        <f>数据源!CG291</f>
        <v>坦克</v>
      </c>
      <c r="E259" s="2">
        <f>数据源!CH291</f>
        <v>3000</v>
      </c>
      <c r="F259" s="2">
        <f>数据源!CI291</f>
        <v>1</v>
      </c>
      <c r="G259" s="2">
        <f>数据源!CJ291</f>
        <v>4.4399999999999995E-2</v>
      </c>
      <c r="H259" s="2">
        <f>数据源!CK291</f>
        <v>3.6013333333333327E-3</v>
      </c>
      <c r="I259" s="2">
        <f>数据源!CL291</f>
        <v>36</v>
      </c>
      <c r="J259" s="3">
        <f t="shared" si="95"/>
        <v>1</v>
      </c>
      <c r="K259" s="3">
        <f t="shared" si="96"/>
        <v>1</v>
      </c>
      <c r="L259" s="3" t="str">
        <f t="shared" si="99"/>
        <v>坦克</v>
      </c>
      <c r="M259" s="3">
        <f t="shared" ca="1" si="100"/>
        <v>11411</v>
      </c>
      <c r="N259" s="3" t="str">
        <f t="shared" ca="1" si="103"/>
        <v>11321,12321,13321,11411</v>
      </c>
      <c r="O259" s="3" t="str">
        <f t="shared" si="104"/>
        <v>110,110,110,36</v>
      </c>
      <c r="P259" s="1" t="str">
        <f t="shared" si="105"/>
        <v>(1,1),(1,1),(1,1),(1,1)</v>
      </c>
      <c r="Q259" s="3" t="str">
        <f>IF(D259="坦克碎片",VLOOKUP(C259,道具信息!$N$2:$O$291,2,FALSE)&amp;"碎片",VLOOKUP(C259,道具信息!$N$2:$O$291,2,FALSE))</f>
        <v>T4坦克</v>
      </c>
      <c r="R259" s="3">
        <f t="shared" si="97"/>
        <v>138</v>
      </c>
      <c r="S259" s="11">
        <f t="shared" si="98"/>
        <v>2.5000000000000001E-2</v>
      </c>
      <c r="T259" s="3" t="str">
        <f>VLOOKUP(Q259,道具信息!$Q$3:$S$20,2,FALSE)</f>
        <v>CHEST_ITEM_TYPE_T4_TANK</v>
      </c>
      <c r="U259" s="3" t="str">
        <f>IF(COUNTIF(U$256:U258,T259)=0,T259,"")</f>
        <v>CHEST_ITEM_TYPE_T4_TANK</v>
      </c>
      <c r="V259" s="3" t="str">
        <f t="shared" si="106"/>
        <v>CHEST_ITEM_TYPE_T3_TANK,CHEST_ITEM_TYPE_T4_TANK</v>
      </c>
      <c r="W259" s="13">
        <f t="shared" si="101"/>
        <v>2.5000000000000001E-2</v>
      </c>
      <c r="X259" s="3" t="str">
        <f t="shared" si="102"/>
        <v>2.5%</v>
      </c>
      <c r="Y259" s="3" t="str">
        <f t="shared" si="107"/>
        <v>6.0%,2.5%</v>
      </c>
    </row>
    <row r="260" spans="2:25" x14ac:dyDescent="0.3">
      <c r="B260" s="2">
        <f>数据源!CE292</f>
        <v>8</v>
      </c>
      <c r="C260" s="2" t="str">
        <f>数据源!CF292</f>
        <v>M-48</v>
      </c>
      <c r="D260" s="2" t="str">
        <f>数据源!CG292</f>
        <v>坦克</v>
      </c>
      <c r="E260" s="2">
        <f>数据源!CH292</f>
        <v>3000</v>
      </c>
      <c r="F260" s="2">
        <f>数据源!CI292</f>
        <v>1</v>
      </c>
      <c r="G260" s="2">
        <f>数据源!CJ292</f>
        <v>4.4399999999999995E-2</v>
      </c>
      <c r="H260" s="2">
        <f>数据源!CK292</f>
        <v>3.6013333333333327E-3</v>
      </c>
      <c r="I260" s="2">
        <f>数据源!CL292</f>
        <v>36</v>
      </c>
      <c r="J260" s="3">
        <f t="shared" si="95"/>
        <v>1</v>
      </c>
      <c r="K260" s="3">
        <f t="shared" si="96"/>
        <v>1</v>
      </c>
      <c r="L260" s="3" t="str">
        <f t="shared" si="99"/>
        <v>坦克</v>
      </c>
      <c r="M260" s="3">
        <f t="shared" ca="1" si="100"/>
        <v>12411</v>
      </c>
      <c r="N260" s="3" t="str">
        <f t="shared" ca="1" si="103"/>
        <v>11321,12321,13321,11411,12411</v>
      </c>
      <c r="O260" s="3" t="str">
        <f t="shared" si="104"/>
        <v>110,110,110,36,36</v>
      </c>
      <c r="P260" s="1" t="str">
        <f t="shared" si="105"/>
        <v>(1,1),(1,1),(1,1),(1,1),(1,1)</v>
      </c>
      <c r="Q260" s="3" t="str">
        <f>IF(D260="坦克碎片",VLOOKUP(C260,道具信息!$N$2:$O$291,2,FALSE)&amp;"碎片",VLOOKUP(C260,道具信息!$N$2:$O$291,2,FALSE))</f>
        <v>T4坦克</v>
      </c>
      <c r="R260" s="3">
        <f t="shared" si="97"/>
        <v>138</v>
      </c>
      <c r="S260" s="11">
        <f t="shared" si="98"/>
        <v>2.5000000000000001E-2</v>
      </c>
      <c r="T260" s="3" t="str">
        <f>VLOOKUP(Q260,道具信息!$Q$3:$S$20,2,FALSE)</f>
        <v>CHEST_ITEM_TYPE_T4_TANK</v>
      </c>
      <c r="U260" s="3" t="str">
        <f>IF(COUNTIF(U$256:U259,T260)=0,T260,"")</f>
        <v/>
      </c>
      <c r="V260" s="3" t="str">
        <f t="shared" si="106"/>
        <v>CHEST_ITEM_TYPE_T3_TANK,CHEST_ITEM_TYPE_T4_TANK</v>
      </c>
      <c r="W260" s="13" t="str">
        <f t="shared" si="101"/>
        <v/>
      </c>
      <c r="X260" s="3" t="str">
        <f t="shared" si="102"/>
        <v/>
      </c>
      <c r="Y260" s="3" t="str">
        <f t="shared" si="107"/>
        <v>6.0%,2.5%</v>
      </c>
    </row>
    <row r="261" spans="2:25" x14ac:dyDescent="0.3">
      <c r="B261" s="2">
        <f>数据源!CE293</f>
        <v>8</v>
      </c>
      <c r="C261" s="2" t="str">
        <f>数据源!CF293</f>
        <v>征服者</v>
      </c>
      <c r="D261" s="2" t="str">
        <f>数据源!CG293</f>
        <v>坦克</v>
      </c>
      <c r="E261" s="2">
        <f>数据源!CH293</f>
        <v>3000</v>
      </c>
      <c r="F261" s="2">
        <f>数据源!CI293</f>
        <v>1</v>
      </c>
      <c r="G261" s="2">
        <f>数据源!CJ293</f>
        <v>4.4399999999999995E-2</v>
      </c>
      <c r="H261" s="2">
        <f>数据源!CK293</f>
        <v>3.6013333333333327E-3</v>
      </c>
      <c r="I261" s="2">
        <f>数据源!CL293</f>
        <v>36</v>
      </c>
      <c r="J261" s="3">
        <f t="shared" si="95"/>
        <v>1</v>
      </c>
      <c r="K261" s="3">
        <f t="shared" si="96"/>
        <v>1</v>
      </c>
      <c r="L261" s="3" t="str">
        <f t="shared" si="99"/>
        <v>坦克</v>
      </c>
      <c r="M261" s="3">
        <f t="shared" ca="1" si="100"/>
        <v>13411</v>
      </c>
      <c r="N261" s="3" t="str">
        <f t="shared" ca="1" si="103"/>
        <v>11321,12321,13321,11411,12411,13411</v>
      </c>
      <c r="O261" s="3" t="str">
        <f t="shared" si="104"/>
        <v>110,110,110,36,36,36</v>
      </c>
      <c r="P261" s="1" t="str">
        <f t="shared" si="105"/>
        <v>(1,1),(1,1),(1,1),(1,1),(1,1),(1,1)</v>
      </c>
      <c r="Q261" s="3" t="str">
        <f>IF(D261="坦克碎片",VLOOKUP(C261,道具信息!$N$2:$O$291,2,FALSE)&amp;"碎片",VLOOKUP(C261,道具信息!$N$2:$O$291,2,FALSE))</f>
        <v>T4坦克</v>
      </c>
      <c r="R261" s="3">
        <f t="shared" si="97"/>
        <v>138</v>
      </c>
      <c r="S261" s="11">
        <f t="shared" si="98"/>
        <v>2.5000000000000001E-2</v>
      </c>
      <c r="T261" s="3" t="str">
        <f>VLOOKUP(Q261,道具信息!$Q$3:$S$20,2,FALSE)</f>
        <v>CHEST_ITEM_TYPE_T4_TANK</v>
      </c>
      <c r="U261" s="3" t="str">
        <f>IF(COUNTIF(U$256:U260,T261)=0,T261,"")</f>
        <v/>
      </c>
      <c r="V261" s="3" t="str">
        <f t="shared" si="106"/>
        <v>CHEST_ITEM_TYPE_T3_TANK,CHEST_ITEM_TYPE_T4_TANK</v>
      </c>
      <c r="W261" s="13" t="str">
        <f t="shared" si="101"/>
        <v/>
      </c>
      <c r="X261" s="3" t="str">
        <f t="shared" si="102"/>
        <v/>
      </c>
      <c r="Y261" s="3" t="str">
        <f t="shared" si="107"/>
        <v>6.0%,2.5%</v>
      </c>
    </row>
    <row r="262" spans="2:25" x14ac:dyDescent="0.3">
      <c r="B262" s="2">
        <f>数据源!CE294</f>
        <v>8</v>
      </c>
      <c r="C262" s="2" t="str">
        <f>数据源!CF294</f>
        <v>潘兴</v>
      </c>
      <c r="D262" s="2" t="str">
        <f>数据源!CG294</f>
        <v>坦克</v>
      </c>
      <c r="E262" s="2">
        <f>数据源!CH294</f>
        <v>6000</v>
      </c>
      <c r="F262" s="2">
        <f>数据源!CI294</f>
        <v>1</v>
      </c>
      <c r="G262" s="2">
        <f>数据源!CJ294</f>
        <v>4.4399999999999995E-2</v>
      </c>
      <c r="H262" s="2">
        <f>数据源!CK294</f>
        <v>1.8006666666666663E-3</v>
      </c>
      <c r="I262" s="2">
        <f>数据源!CL294</f>
        <v>18</v>
      </c>
      <c r="J262" s="3">
        <f t="shared" si="95"/>
        <v>1</v>
      </c>
      <c r="K262" s="3">
        <f t="shared" si="96"/>
        <v>1</v>
      </c>
      <c r="L262" s="3" t="str">
        <f t="shared" si="99"/>
        <v>坦克</v>
      </c>
      <c r="M262" s="3">
        <f t="shared" ca="1" si="100"/>
        <v>12421</v>
      </c>
      <c r="N262" s="3" t="str">
        <f t="shared" ca="1" si="103"/>
        <v>11321,12321,13321,11411,12411,13411,12421</v>
      </c>
      <c r="O262" s="3" t="str">
        <f t="shared" si="104"/>
        <v>110,110,110,36,36,36,18</v>
      </c>
      <c r="P262" s="1" t="str">
        <f t="shared" si="105"/>
        <v>(1,1),(1,1),(1,1),(1,1),(1,1),(1,1),(1,1)</v>
      </c>
      <c r="Q262" s="3" t="str">
        <f>IF(D262="坦克碎片",VLOOKUP(C262,道具信息!$N$2:$O$291,2,FALSE)&amp;"碎片",VLOOKUP(C262,道具信息!$N$2:$O$291,2,FALSE))</f>
        <v>T4坦克</v>
      </c>
      <c r="R262" s="3">
        <f t="shared" si="97"/>
        <v>138</v>
      </c>
      <c r="S262" s="11">
        <f t="shared" si="98"/>
        <v>2.5000000000000001E-2</v>
      </c>
      <c r="T262" s="3" t="str">
        <f>VLOOKUP(Q262,道具信息!$Q$3:$S$20,2,FALSE)</f>
        <v>CHEST_ITEM_TYPE_T4_TANK</v>
      </c>
      <c r="U262" s="3" t="str">
        <f>IF(COUNTIF(U$256:U261,T262)=0,T262,"")</f>
        <v/>
      </c>
      <c r="V262" s="3" t="str">
        <f t="shared" si="106"/>
        <v>CHEST_ITEM_TYPE_T3_TANK,CHEST_ITEM_TYPE_T4_TANK</v>
      </c>
      <c r="W262" s="13" t="str">
        <f t="shared" si="101"/>
        <v/>
      </c>
      <c r="X262" s="3" t="str">
        <f t="shared" si="102"/>
        <v/>
      </c>
      <c r="Y262" s="3" t="str">
        <f t="shared" si="107"/>
        <v>6.0%,2.5%</v>
      </c>
    </row>
    <row r="263" spans="2:25" x14ac:dyDescent="0.3">
      <c r="B263" s="2">
        <f>数据源!CE295</f>
        <v>8</v>
      </c>
      <c r="C263" s="2" t="str">
        <f>数据源!CF295</f>
        <v>BMP-3</v>
      </c>
      <c r="D263" s="2" t="str">
        <f>数据源!CG295</f>
        <v>坦克</v>
      </c>
      <c r="E263" s="2">
        <f>数据源!CH295</f>
        <v>9000</v>
      </c>
      <c r="F263" s="2">
        <f>数据源!CI295</f>
        <v>1</v>
      </c>
      <c r="G263" s="2">
        <f>数据源!CJ295</f>
        <v>4.4399999999999995E-2</v>
      </c>
      <c r="H263" s="2">
        <f>数据源!CK295</f>
        <v>1.2004444444444443E-3</v>
      </c>
      <c r="I263" s="2">
        <f>数据源!CL295</f>
        <v>12</v>
      </c>
      <c r="J263" s="3">
        <f t="shared" si="95"/>
        <v>1</v>
      </c>
      <c r="K263" s="3">
        <f t="shared" si="96"/>
        <v>1</v>
      </c>
      <c r="L263" s="3" t="str">
        <f t="shared" si="99"/>
        <v>坦克</v>
      </c>
      <c r="M263" s="3">
        <f t="shared" ca="1" si="100"/>
        <v>11431</v>
      </c>
      <c r="N263" s="3" t="str">
        <f t="shared" ca="1" si="103"/>
        <v>11321,12321,13321,11411,12411,13411,12421,11431</v>
      </c>
      <c r="O263" s="3" t="str">
        <f t="shared" si="104"/>
        <v>110,110,110,36,36,36,18,12</v>
      </c>
      <c r="P263" s="1" t="str">
        <f t="shared" si="105"/>
        <v>(1,1),(1,1),(1,1),(1,1),(1,1),(1,1),(1,1),(1,1)</v>
      </c>
      <c r="Q263" s="3" t="str">
        <f>IF(D263="坦克碎片",VLOOKUP(C263,道具信息!$N$2:$O$291,2,FALSE)&amp;"碎片",VLOOKUP(C263,道具信息!$N$2:$O$291,2,FALSE))</f>
        <v>T4坦克</v>
      </c>
      <c r="R263" s="3">
        <f t="shared" si="97"/>
        <v>138</v>
      </c>
      <c r="S263" s="11">
        <f t="shared" si="98"/>
        <v>2.5000000000000001E-2</v>
      </c>
      <c r="T263" s="3" t="str">
        <f>VLOOKUP(Q263,道具信息!$Q$3:$S$20,2,FALSE)</f>
        <v>CHEST_ITEM_TYPE_T4_TANK</v>
      </c>
      <c r="U263" s="3" t="str">
        <f>IF(COUNTIF(U$256:U262,T263)=0,T263,"")</f>
        <v/>
      </c>
      <c r="V263" s="3" t="str">
        <f t="shared" si="106"/>
        <v>CHEST_ITEM_TYPE_T3_TANK,CHEST_ITEM_TYPE_T4_TANK</v>
      </c>
      <c r="W263" s="13" t="str">
        <f t="shared" si="101"/>
        <v/>
      </c>
      <c r="X263" s="3" t="str">
        <f t="shared" si="102"/>
        <v/>
      </c>
      <c r="Y263" s="3" t="str">
        <f t="shared" si="107"/>
        <v>6.0%,2.5%</v>
      </c>
    </row>
    <row r="264" spans="2:25" x14ac:dyDescent="0.3">
      <c r="B264" s="2">
        <f>数据源!CE296</f>
        <v>8</v>
      </c>
      <c r="C264" s="2" t="str">
        <f>数据源!CF296</f>
        <v>十字军</v>
      </c>
      <c r="D264" s="2" t="str">
        <f>数据源!CG296</f>
        <v>坦克碎片</v>
      </c>
      <c r="E264" s="2">
        <f>数据源!CH296</f>
        <v>54.666666666666657</v>
      </c>
      <c r="F264" s="2">
        <f>数据源!CI296</f>
        <v>4</v>
      </c>
      <c r="G264" s="2">
        <f>数据源!CJ296</f>
        <v>3.6999999999999998E-2</v>
      </c>
      <c r="H264" s="2">
        <f>数据源!CK296</f>
        <v>4.1173780487804887E-2</v>
      </c>
      <c r="I264" s="2">
        <f>数据源!CL296</f>
        <v>412</v>
      </c>
      <c r="J264" s="3">
        <f t="shared" si="95"/>
        <v>2</v>
      </c>
      <c r="K264" s="3">
        <f t="shared" si="96"/>
        <v>6</v>
      </c>
      <c r="L264" s="3" t="str">
        <f t="shared" si="99"/>
        <v>碎片</v>
      </c>
      <c r="M264" s="3">
        <f t="shared" ca="1" si="100"/>
        <v>51321</v>
      </c>
      <c r="N264" s="3" t="str">
        <f t="shared" ca="1" si="103"/>
        <v>11321,12321,13321,11411,12411,13411,12421,11431,51321</v>
      </c>
      <c r="O264" s="3" t="str">
        <f t="shared" si="104"/>
        <v>110,110,110,36,36,36,18,12,412</v>
      </c>
      <c r="P264" s="1" t="str">
        <f t="shared" si="105"/>
        <v>(1,1),(1,1),(1,1),(1,1),(1,1),(1,1),(1,1),(1,1),(2,6)</v>
      </c>
      <c r="Q264" s="3" t="str">
        <f>IF(D264="坦克碎片",VLOOKUP(C264,道具信息!$N$2:$O$291,2,FALSE)&amp;"碎片",VLOOKUP(C264,道具信息!$N$2:$O$291,2,FALSE))</f>
        <v>T3坦克碎片</v>
      </c>
      <c r="R264" s="3">
        <f t="shared" si="97"/>
        <v>1236</v>
      </c>
      <c r="S264" s="11">
        <f t="shared" si="98"/>
        <v>0.224</v>
      </c>
      <c r="T264" s="3" t="str">
        <f>VLOOKUP(Q264,道具信息!$Q$3:$S$20,2,FALSE)</f>
        <v>CHEST_ITEM_TYPE_T3_SHARD</v>
      </c>
      <c r="U264" s="3" t="str">
        <f>IF(COUNTIF(U$256:U263,T264)=0,T264,"")</f>
        <v>CHEST_ITEM_TYPE_T3_SHARD</v>
      </c>
      <c r="V264" s="3" t="str">
        <f t="shared" si="106"/>
        <v>CHEST_ITEM_TYPE_T3_TANK,CHEST_ITEM_TYPE_T4_TANK,CHEST_ITEM_TYPE_T3_SHARD</v>
      </c>
      <c r="W264" s="13">
        <f t="shared" si="101"/>
        <v>0.224</v>
      </c>
      <c r="X264" s="3" t="str">
        <f t="shared" si="102"/>
        <v>22.4%</v>
      </c>
      <c r="Y264" s="3" t="str">
        <f t="shared" si="107"/>
        <v>6.0%,2.5%,22.4%</v>
      </c>
    </row>
    <row r="265" spans="2:25" x14ac:dyDescent="0.3">
      <c r="B265" s="2">
        <f>数据源!CE297</f>
        <v>8</v>
      </c>
      <c r="C265" s="2" t="str">
        <f>数据源!CF297</f>
        <v>谢尔曼</v>
      </c>
      <c r="D265" s="2" t="str">
        <f>数据源!CG297</f>
        <v>坦克碎片</v>
      </c>
      <c r="E265" s="2">
        <f>数据源!CH297</f>
        <v>54.666666666666657</v>
      </c>
      <c r="F265" s="2">
        <f>数据源!CI297</f>
        <v>4</v>
      </c>
      <c r="G265" s="2">
        <f>数据源!CJ297</f>
        <v>3.6999999999999998E-2</v>
      </c>
      <c r="H265" s="2">
        <f>数据源!CK297</f>
        <v>4.1173780487804887E-2</v>
      </c>
      <c r="I265" s="2">
        <f>数据源!CL297</f>
        <v>412</v>
      </c>
      <c r="J265" s="3">
        <f t="shared" si="95"/>
        <v>2</v>
      </c>
      <c r="K265" s="3">
        <f t="shared" si="96"/>
        <v>6</v>
      </c>
      <c r="L265" s="3" t="str">
        <f t="shared" si="99"/>
        <v>碎片</v>
      </c>
      <c r="M265" s="3">
        <f t="shared" ca="1" si="100"/>
        <v>52321</v>
      </c>
      <c r="N265" s="3" t="str">
        <f t="shared" ca="1" si="103"/>
        <v>11321,12321,13321,11411,12411,13411,12421,11431,51321,52321</v>
      </c>
      <c r="O265" s="3" t="str">
        <f t="shared" si="104"/>
        <v>110,110,110,36,36,36,18,12,412,412</v>
      </c>
      <c r="P265" s="1" t="str">
        <f t="shared" si="105"/>
        <v>(1,1),(1,1),(1,1),(1,1),(1,1),(1,1),(1,1),(1,1),(2,6),(2,6)</v>
      </c>
      <c r="Q265" s="3" t="str">
        <f>IF(D265="坦克碎片",VLOOKUP(C265,道具信息!$N$2:$O$291,2,FALSE)&amp;"碎片",VLOOKUP(C265,道具信息!$N$2:$O$291,2,FALSE))</f>
        <v>T3坦克碎片</v>
      </c>
      <c r="R265" s="3">
        <f t="shared" si="97"/>
        <v>1236</v>
      </c>
      <c r="S265" s="11">
        <f t="shared" si="98"/>
        <v>0.224</v>
      </c>
      <c r="T265" s="3" t="str">
        <f>VLOOKUP(Q265,道具信息!$Q$3:$S$20,2,FALSE)</f>
        <v>CHEST_ITEM_TYPE_T3_SHARD</v>
      </c>
      <c r="U265" s="3" t="str">
        <f>IF(COUNTIF(U$256:U264,T265)=0,T265,"")</f>
        <v/>
      </c>
      <c r="V265" s="3" t="str">
        <f t="shared" si="106"/>
        <v>CHEST_ITEM_TYPE_T3_TANK,CHEST_ITEM_TYPE_T4_TANK,CHEST_ITEM_TYPE_T3_SHARD</v>
      </c>
      <c r="W265" s="13" t="str">
        <f t="shared" si="101"/>
        <v/>
      </c>
      <c r="X265" s="3" t="str">
        <f t="shared" si="102"/>
        <v/>
      </c>
      <c r="Y265" s="3" t="str">
        <f t="shared" si="107"/>
        <v>6.0%,2.5%,22.4%</v>
      </c>
    </row>
    <row r="266" spans="2:25" x14ac:dyDescent="0.3">
      <c r="B266" s="2">
        <f>数据源!CE298</f>
        <v>8</v>
      </c>
      <c r="C266" s="2" t="str">
        <f>数据源!CF298</f>
        <v>虎式</v>
      </c>
      <c r="D266" s="2" t="str">
        <f>数据源!CG298</f>
        <v>坦克碎片</v>
      </c>
      <c r="E266" s="2">
        <f>数据源!CH298</f>
        <v>54.666666666666657</v>
      </c>
      <c r="F266" s="2">
        <f>数据源!CI298</f>
        <v>4</v>
      </c>
      <c r="G266" s="2">
        <f>数据源!CJ298</f>
        <v>3.6999999999999998E-2</v>
      </c>
      <c r="H266" s="2">
        <f>数据源!CK298</f>
        <v>4.1173780487804887E-2</v>
      </c>
      <c r="I266" s="2">
        <f>数据源!CL298</f>
        <v>412</v>
      </c>
      <c r="J266" s="3">
        <f t="shared" si="95"/>
        <v>2</v>
      </c>
      <c r="K266" s="3">
        <f t="shared" si="96"/>
        <v>6</v>
      </c>
      <c r="L266" s="3" t="str">
        <f t="shared" si="99"/>
        <v>碎片</v>
      </c>
      <c r="M266" s="3">
        <f t="shared" ca="1" si="100"/>
        <v>53321</v>
      </c>
      <c r="N266" s="3" t="str">
        <f t="shared" ca="1" si="103"/>
        <v>11321,12321,13321,11411,12411,13411,12421,11431,51321,52321,53321</v>
      </c>
      <c r="O266" s="3" t="str">
        <f t="shared" si="104"/>
        <v>110,110,110,36,36,36,18,12,412,412,412</v>
      </c>
      <c r="P266" s="1" t="str">
        <f t="shared" si="105"/>
        <v>(1,1),(1,1),(1,1),(1,1),(1,1),(1,1),(1,1),(1,1),(2,6),(2,6),(2,6)</v>
      </c>
      <c r="Q266" s="3" t="str">
        <f>IF(D266="坦克碎片",VLOOKUP(C266,道具信息!$N$2:$O$291,2,FALSE)&amp;"碎片",VLOOKUP(C266,道具信息!$N$2:$O$291,2,FALSE))</f>
        <v>T3坦克碎片</v>
      </c>
      <c r="R266" s="3">
        <f t="shared" si="97"/>
        <v>1236</v>
      </c>
      <c r="S266" s="11">
        <f t="shared" si="98"/>
        <v>0.224</v>
      </c>
      <c r="T266" s="3" t="str">
        <f>VLOOKUP(Q266,道具信息!$Q$3:$S$20,2,FALSE)</f>
        <v>CHEST_ITEM_TYPE_T3_SHARD</v>
      </c>
      <c r="U266" s="3" t="str">
        <f>IF(COUNTIF(U$256:U265,T266)=0,T266,"")</f>
        <v/>
      </c>
      <c r="V266" s="3" t="str">
        <f t="shared" si="106"/>
        <v>CHEST_ITEM_TYPE_T3_TANK,CHEST_ITEM_TYPE_T4_TANK,CHEST_ITEM_TYPE_T3_SHARD</v>
      </c>
      <c r="W266" s="13" t="str">
        <f t="shared" si="101"/>
        <v/>
      </c>
      <c r="X266" s="3" t="str">
        <f t="shared" si="102"/>
        <v/>
      </c>
      <c r="Y266" s="3" t="str">
        <f t="shared" si="107"/>
        <v>6.0%,2.5%,22.4%</v>
      </c>
    </row>
    <row r="267" spans="2:25" x14ac:dyDescent="0.3">
      <c r="B267" s="2">
        <f>数据源!CE299</f>
        <v>8</v>
      </c>
      <c r="C267" s="2" t="str">
        <f>数据源!CF299</f>
        <v>霞飞</v>
      </c>
      <c r="D267" s="2" t="str">
        <f>数据源!CG299</f>
        <v>坦克碎片</v>
      </c>
      <c r="E267" s="2">
        <f>数据源!CH299</f>
        <v>100</v>
      </c>
      <c r="F267" s="2">
        <f>数据源!CI299</f>
        <v>3</v>
      </c>
      <c r="G267" s="2">
        <f>数据源!CJ299</f>
        <v>2.2199999999999998E-2</v>
      </c>
      <c r="H267" s="2">
        <f>数据源!CK299</f>
        <v>1.8006666666666664E-2</v>
      </c>
      <c r="I267" s="2">
        <f>数据源!CL299</f>
        <v>180</v>
      </c>
      <c r="J267" s="3">
        <f t="shared" si="95"/>
        <v>2</v>
      </c>
      <c r="K267" s="3">
        <f t="shared" si="96"/>
        <v>4</v>
      </c>
      <c r="L267" s="3" t="str">
        <f t="shared" si="99"/>
        <v>碎片</v>
      </c>
      <c r="M267" s="3">
        <f t="shared" ca="1" si="100"/>
        <v>51411</v>
      </c>
      <c r="N267" s="3" t="str">
        <f t="shared" ca="1" si="103"/>
        <v>11321,12321,13321,11411,12411,13411,12421,11431,51321,52321,53321,51411</v>
      </c>
      <c r="O267" s="3" t="str">
        <f t="shared" si="104"/>
        <v>110,110,110,36,36,36,18,12,412,412,412,180</v>
      </c>
      <c r="P267" s="1" t="str">
        <f t="shared" si="105"/>
        <v>(1,1),(1,1),(1,1),(1,1),(1,1),(1,1),(1,1),(1,1),(2,6),(2,6),(2,6),(2,4)</v>
      </c>
      <c r="Q267" s="3" t="str">
        <f>IF(D267="坦克碎片",VLOOKUP(C267,道具信息!$N$2:$O$291,2,FALSE)&amp;"碎片",VLOOKUP(C267,道具信息!$N$2:$O$291,2,FALSE))</f>
        <v>T4坦克碎片</v>
      </c>
      <c r="R267" s="3">
        <f t="shared" si="97"/>
        <v>870</v>
      </c>
      <c r="S267" s="11">
        <f t="shared" si="98"/>
        <v>0.158</v>
      </c>
      <c r="T267" s="3" t="str">
        <f>VLOOKUP(Q267,道具信息!$Q$3:$S$20,2,FALSE)</f>
        <v>CHEST_ITEM_TYPE_T4_SHARD</v>
      </c>
      <c r="U267" s="3" t="str">
        <f>IF(COUNTIF(U$256:U266,T267)=0,T267,"")</f>
        <v>CHEST_ITEM_TYPE_T4_SHARD</v>
      </c>
      <c r="V267" s="3" t="str">
        <f t="shared" si="106"/>
        <v>CHEST_ITEM_TYPE_T3_TANK,CHEST_ITEM_TYPE_T4_TANK,CHEST_ITEM_TYPE_T3_SHARD,CHEST_ITEM_TYPE_T4_SHARD</v>
      </c>
      <c r="W267" s="13">
        <f t="shared" si="101"/>
        <v>0.158</v>
      </c>
      <c r="X267" s="3" t="str">
        <f t="shared" si="102"/>
        <v>15.8%</v>
      </c>
      <c r="Y267" s="3" t="str">
        <f t="shared" si="107"/>
        <v>6.0%,2.5%,22.4%,15.8%</v>
      </c>
    </row>
    <row r="268" spans="2:25" x14ac:dyDescent="0.3">
      <c r="B268" s="2">
        <f>数据源!CE300</f>
        <v>8</v>
      </c>
      <c r="C268" s="2" t="str">
        <f>数据源!CF300</f>
        <v>M-48</v>
      </c>
      <c r="D268" s="2" t="str">
        <f>数据源!CG300</f>
        <v>坦克碎片</v>
      </c>
      <c r="E268" s="2">
        <f>数据源!CH300</f>
        <v>100</v>
      </c>
      <c r="F268" s="2">
        <f>数据源!CI300</f>
        <v>3</v>
      </c>
      <c r="G268" s="2">
        <f>数据源!CJ300</f>
        <v>2.2199999999999998E-2</v>
      </c>
      <c r="H268" s="2">
        <f>数据源!CK300</f>
        <v>1.8006666666666664E-2</v>
      </c>
      <c r="I268" s="2">
        <f>数据源!CL300</f>
        <v>180</v>
      </c>
      <c r="J268" s="3">
        <f t="shared" si="95"/>
        <v>2</v>
      </c>
      <c r="K268" s="3">
        <f t="shared" si="96"/>
        <v>4</v>
      </c>
      <c r="L268" s="3" t="str">
        <f t="shared" si="99"/>
        <v>碎片</v>
      </c>
      <c r="M268" s="3">
        <f t="shared" ca="1" si="100"/>
        <v>52411</v>
      </c>
      <c r="N268" s="3" t="str">
        <f t="shared" ca="1" si="103"/>
        <v>11321,12321,13321,11411,12411,13411,12421,11431,51321,52321,53321,51411,52411</v>
      </c>
      <c r="O268" s="3" t="str">
        <f t="shared" si="104"/>
        <v>110,110,110,36,36,36,18,12,412,412,412,180,180</v>
      </c>
      <c r="P268" s="1" t="str">
        <f t="shared" si="105"/>
        <v>(1,1),(1,1),(1,1),(1,1),(1,1),(1,1),(1,1),(1,1),(2,6),(2,6),(2,6),(2,4),(2,4)</v>
      </c>
      <c r="Q268" s="3" t="str">
        <f>IF(D268="坦克碎片",VLOOKUP(C268,道具信息!$N$2:$O$291,2,FALSE)&amp;"碎片",VLOOKUP(C268,道具信息!$N$2:$O$291,2,FALSE))</f>
        <v>T4坦克碎片</v>
      </c>
      <c r="R268" s="3">
        <f t="shared" si="97"/>
        <v>870</v>
      </c>
      <c r="S268" s="11">
        <f t="shared" si="98"/>
        <v>0.158</v>
      </c>
      <c r="T268" s="3" t="str">
        <f>VLOOKUP(Q268,道具信息!$Q$3:$S$20,2,FALSE)</f>
        <v>CHEST_ITEM_TYPE_T4_SHARD</v>
      </c>
      <c r="U268" s="3" t="str">
        <f>IF(COUNTIF(U$256:U267,T268)=0,T268,"")</f>
        <v/>
      </c>
      <c r="V268" s="3" t="str">
        <f t="shared" si="106"/>
        <v>CHEST_ITEM_TYPE_T3_TANK,CHEST_ITEM_TYPE_T4_TANK,CHEST_ITEM_TYPE_T3_SHARD,CHEST_ITEM_TYPE_T4_SHARD</v>
      </c>
      <c r="W268" s="13" t="str">
        <f t="shared" si="101"/>
        <v/>
      </c>
      <c r="X268" s="3" t="str">
        <f t="shared" si="102"/>
        <v/>
      </c>
      <c r="Y268" s="3" t="str">
        <f t="shared" si="107"/>
        <v>6.0%,2.5%,22.4%,15.8%</v>
      </c>
    </row>
    <row r="269" spans="2:25" x14ac:dyDescent="0.3">
      <c r="B269" s="2">
        <f>数据源!CE301</f>
        <v>8</v>
      </c>
      <c r="C269" s="2" t="str">
        <f>数据源!CF301</f>
        <v>征服者</v>
      </c>
      <c r="D269" s="2" t="str">
        <f>数据源!CG301</f>
        <v>坦克碎片</v>
      </c>
      <c r="E269" s="2">
        <f>数据源!CH301</f>
        <v>100</v>
      </c>
      <c r="F269" s="2">
        <f>数据源!CI301</f>
        <v>3</v>
      </c>
      <c r="G269" s="2">
        <f>数据源!CJ301</f>
        <v>2.2199999999999998E-2</v>
      </c>
      <c r="H269" s="2">
        <f>数据源!CK301</f>
        <v>1.8006666666666664E-2</v>
      </c>
      <c r="I269" s="2">
        <f>数据源!CL301</f>
        <v>180</v>
      </c>
      <c r="J269" s="3">
        <f t="shared" si="95"/>
        <v>2</v>
      </c>
      <c r="K269" s="3">
        <f t="shared" si="96"/>
        <v>4</v>
      </c>
      <c r="L269" s="3" t="str">
        <f t="shared" si="99"/>
        <v>碎片</v>
      </c>
      <c r="M269" s="3">
        <f t="shared" ca="1" si="100"/>
        <v>53411</v>
      </c>
      <c r="N269" s="3" t="str">
        <f t="shared" ca="1" si="103"/>
        <v>11321,12321,13321,11411,12411,13411,12421,11431,51321,52321,53321,51411,52411,53411</v>
      </c>
      <c r="O269" s="3" t="str">
        <f t="shared" si="104"/>
        <v>110,110,110,36,36,36,18,12,412,412,412,180,180,180</v>
      </c>
      <c r="P269" s="1" t="str">
        <f t="shared" si="105"/>
        <v>(1,1),(1,1),(1,1),(1,1),(1,1),(1,1),(1,1),(1,1),(2,6),(2,6),(2,6),(2,4),(2,4),(2,4)</v>
      </c>
      <c r="Q269" s="3" t="str">
        <f>IF(D269="坦克碎片",VLOOKUP(C269,道具信息!$N$2:$O$291,2,FALSE)&amp;"碎片",VLOOKUP(C269,道具信息!$N$2:$O$291,2,FALSE))</f>
        <v>T4坦克碎片</v>
      </c>
      <c r="R269" s="3">
        <f t="shared" si="97"/>
        <v>870</v>
      </c>
      <c r="S269" s="11">
        <f t="shared" si="98"/>
        <v>0.158</v>
      </c>
      <c r="T269" s="3" t="str">
        <f>VLOOKUP(Q269,道具信息!$Q$3:$S$20,2,FALSE)</f>
        <v>CHEST_ITEM_TYPE_T4_SHARD</v>
      </c>
      <c r="U269" s="3" t="str">
        <f>IF(COUNTIF(U$256:U268,T269)=0,T269,"")</f>
        <v/>
      </c>
      <c r="V269" s="3" t="str">
        <f t="shared" si="106"/>
        <v>CHEST_ITEM_TYPE_T3_TANK,CHEST_ITEM_TYPE_T4_TANK,CHEST_ITEM_TYPE_T3_SHARD,CHEST_ITEM_TYPE_T4_SHARD</v>
      </c>
      <c r="W269" s="13" t="str">
        <f t="shared" si="101"/>
        <v/>
      </c>
      <c r="X269" s="3" t="str">
        <f t="shared" si="102"/>
        <v/>
      </c>
      <c r="Y269" s="3" t="str">
        <f t="shared" si="107"/>
        <v>6.0%,2.5%,22.4%,15.8%</v>
      </c>
    </row>
    <row r="270" spans="2:25" x14ac:dyDescent="0.3">
      <c r="B270" s="2">
        <f>数据源!CE302</f>
        <v>8</v>
      </c>
      <c r="C270" s="2" t="str">
        <f>数据源!CF302</f>
        <v>M-41</v>
      </c>
      <c r="D270" s="2" t="str">
        <f>数据源!CG302</f>
        <v>坦克碎片</v>
      </c>
      <c r="E270" s="2">
        <f>数据源!CH302</f>
        <v>150</v>
      </c>
      <c r="F270" s="2">
        <f>数据源!CI302</f>
        <v>2</v>
      </c>
      <c r="G270" s="2">
        <f>数据源!CJ302</f>
        <v>2.2199999999999998E-2</v>
      </c>
      <c r="H270" s="2">
        <f>数据源!CK302</f>
        <v>1.8006666666666664E-2</v>
      </c>
      <c r="I270" s="2">
        <f>数据源!CL302</f>
        <v>180</v>
      </c>
      <c r="J270" s="3">
        <f t="shared" si="95"/>
        <v>1</v>
      </c>
      <c r="K270" s="3">
        <f t="shared" si="96"/>
        <v>3</v>
      </c>
      <c r="L270" s="3" t="str">
        <f t="shared" si="99"/>
        <v>碎片</v>
      </c>
      <c r="M270" s="3">
        <f t="shared" ca="1" si="100"/>
        <v>51421</v>
      </c>
      <c r="N270" s="3" t="str">
        <f t="shared" ca="1" si="103"/>
        <v>11321,12321,13321,11411,12411,13411,12421,11431,51321,52321,53321,51411,52411,53411,51421</v>
      </c>
      <c r="O270" s="3" t="str">
        <f t="shared" si="104"/>
        <v>110,110,110,36,36,36,18,12,412,412,412,180,180,180,180</v>
      </c>
      <c r="P270" s="1" t="str">
        <f t="shared" si="105"/>
        <v>(1,1),(1,1),(1,1),(1,1),(1,1),(1,1),(1,1),(1,1),(2,6),(2,6),(2,6),(2,4),(2,4),(2,4),(1,3)</v>
      </c>
      <c r="Q270" s="3" t="str">
        <f>IF(D270="坦克碎片",VLOOKUP(C270,道具信息!$N$2:$O$291,2,FALSE)&amp;"碎片",VLOOKUP(C270,道具信息!$N$2:$O$291,2,FALSE))</f>
        <v>T4坦克碎片</v>
      </c>
      <c r="R270" s="3">
        <f t="shared" si="97"/>
        <v>870</v>
      </c>
      <c r="S270" s="11">
        <f t="shared" si="98"/>
        <v>0.158</v>
      </c>
      <c r="T270" s="3" t="str">
        <f>VLOOKUP(Q270,道具信息!$Q$3:$S$20,2,FALSE)</f>
        <v>CHEST_ITEM_TYPE_T4_SHARD</v>
      </c>
      <c r="U270" s="3" t="str">
        <f>IF(COUNTIF(U$256:U269,T270)=0,T270,"")</f>
        <v/>
      </c>
      <c r="V270" s="3" t="str">
        <f t="shared" si="106"/>
        <v>CHEST_ITEM_TYPE_T3_TANK,CHEST_ITEM_TYPE_T4_TANK,CHEST_ITEM_TYPE_T3_SHARD,CHEST_ITEM_TYPE_T4_SHARD</v>
      </c>
      <c r="W270" s="13" t="str">
        <f t="shared" si="101"/>
        <v/>
      </c>
      <c r="X270" s="3" t="str">
        <f t="shared" si="102"/>
        <v/>
      </c>
      <c r="Y270" s="3" t="str">
        <f t="shared" si="107"/>
        <v>6.0%,2.5%,22.4%,15.8%</v>
      </c>
    </row>
    <row r="271" spans="2:25" x14ac:dyDescent="0.3">
      <c r="B271" s="2">
        <f>数据源!CE303</f>
        <v>8</v>
      </c>
      <c r="C271" s="2" t="str">
        <f>数据源!CF303</f>
        <v>BMP-3</v>
      </c>
      <c r="D271" s="2" t="str">
        <f>数据源!CG303</f>
        <v>坦克碎片</v>
      </c>
      <c r="E271" s="2">
        <f>数据源!CH303</f>
        <v>180</v>
      </c>
      <c r="F271" s="2">
        <f>数据源!CI303</f>
        <v>2</v>
      </c>
      <c r="G271" s="2">
        <f>数据源!CJ303</f>
        <v>2.2199999999999998E-2</v>
      </c>
      <c r="H271" s="2">
        <f>数据源!CK303</f>
        <v>1.5005555555555553E-2</v>
      </c>
      <c r="I271" s="2">
        <f>数据源!CL303</f>
        <v>150</v>
      </c>
      <c r="J271" s="3">
        <f t="shared" si="95"/>
        <v>1</v>
      </c>
      <c r="K271" s="3">
        <f t="shared" si="96"/>
        <v>3</v>
      </c>
      <c r="L271" s="3" t="str">
        <f t="shared" si="99"/>
        <v>碎片</v>
      </c>
      <c r="M271" s="3">
        <f t="shared" ca="1" si="100"/>
        <v>51431</v>
      </c>
      <c r="N271" s="3" t="str">
        <f t="shared" ca="1" si="103"/>
        <v>11321,12321,13321,11411,12411,13411,12421,11431,51321,52321,53321,51411,52411,53411,51421,51431</v>
      </c>
      <c r="O271" s="3" t="str">
        <f t="shared" si="104"/>
        <v>110,110,110,36,36,36,18,12,412,412,412,180,180,180,180,150</v>
      </c>
      <c r="P271" s="1" t="str">
        <f t="shared" si="105"/>
        <v>(1,1),(1,1),(1,1),(1,1),(1,1),(1,1),(1,1),(1,1),(2,6),(2,6),(2,6),(2,4),(2,4),(2,4),(1,3),(1,3)</v>
      </c>
      <c r="Q271" s="3" t="str">
        <f>IF(D271="坦克碎片",VLOOKUP(C271,道具信息!$N$2:$O$291,2,FALSE)&amp;"碎片",VLOOKUP(C271,道具信息!$N$2:$O$291,2,FALSE))</f>
        <v>T4坦克碎片</v>
      </c>
      <c r="R271" s="3">
        <f t="shared" si="97"/>
        <v>870</v>
      </c>
      <c r="S271" s="11">
        <f t="shared" si="98"/>
        <v>0.158</v>
      </c>
      <c r="T271" s="3" t="str">
        <f>VLOOKUP(Q271,道具信息!$Q$3:$S$20,2,FALSE)</f>
        <v>CHEST_ITEM_TYPE_T4_SHARD</v>
      </c>
      <c r="U271" s="3" t="str">
        <f>IF(COUNTIF(U$256:U270,T271)=0,T271,"")</f>
        <v/>
      </c>
      <c r="V271" s="3" t="str">
        <f t="shared" si="106"/>
        <v>CHEST_ITEM_TYPE_T3_TANK,CHEST_ITEM_TYPE_T4_TANK,CHEST_ITEM_TYPE_T3_SHARD,CHEST_ITEM_TYPE_T4_SHARD</v>
      </c>
      <c r="W271" s="13" t="str">
        <f t="shared" si="101"/>
        <v/>
      </c>
      <c r="X271" s="3" t="str">
        <f t="shared" si="102"/>
        <v/>
      </c>
      <c r="Y271" s="3" t="str">
        <f t="shared" si="107"/>
        <v>6.0%,2.5%,22.4%,15.8%</v>
      </c>
    </row>
    <row r="272" spans="2:25" x14ac:dyDescent="0.3">
      <c r="B272" s="2">
        <f>数据源!CE304</f>
        <v>8</v>
      </c>
      <c r="C272" s="2" t="str">
        <f>数据源!CF304</f>
        <v>T2LP1</v>
      </c>
      <c r="D272" s="2" t="str">
        <f>数据源!CG304</f>
        <v>部件</v>
      </c>
      <c r="E272" s="2">
        <f>数据源!CH304</f>
        <v>77.000000000000028</v>
      </c>
      <c r="F272" s="2">
        <f>数据源!CI304</f>
        <v>2.5</v>
      </c>
      <c r="G272" s="2">
        <f>数据源!CJ304</f>
        <v>1.0999999999999999E-2</v>
      </c>
      <c r="H272" s="2">
        <f>数据源!CK304</f>
        <v>1.3904761904761901E-2</v>
      </c>
      <c r="I272" s="2">
        <f>数据源!CL304</f>
        <v>139</v>
      </c>
      <c r="J272" s="3">
        <f t="shared" si="95"/>
        <v>2</v>
      </c>
      <c r="K272" s="3">
        <f t="shared" si="96"/>
        <v>3</v>
      </c>
      <c r="L272" s="3" t="str">
        <f t="shared" si="99"/>
        <v>部件</v>
      </c>
      <c r="M272" s="3">
        <f t="shared" ca="1" si="100"/>
        <v>92001</v>
      </c>
      <c r="N272" s="3" t="str">
        <f t="shared" ca="1" si="103"/>
        <v>11321,12321,13321,11411,12411,13411,12421,11431,51321,52321,53321,51411,52411,53411,51421,51431,92001</v>
      </c>
      <c r="O272" s="3" t="str">
        <f t="shared" si="104"/>
        <v>110,110,110,36,36,36,18,12,412,412,412,180,180,180,180,150,139</v>
      </c>
      <c r="P272" s="1" t="str">
        <f t="shared" si="105"/>
        <v>(1,1),(1,1),(1,1),(1,1),(1,1),(1,1),(1,1),(1,1),(2,6),(2,6),(2,6),(2,4),(2,4),(2,4),(1,3),(1,3),(2,3)</v>
      </c>
      <c r="Q272" s="3" t="str">
        <f>IF(D272="坦克碎片",VLOOKUP(C272,道具信息!$N$2:$O$291,2,FALSE)&amp;"碎片",VLOOKUP(C272,道具信息!$N$2:$O$291,2,FALSE))</f>
        <v>T2部件</v>
      </c>
      <c r="R272" s="3">
        <f t="shared" si="97"/>
        <v>2398</v>
      </c>
      <c r="S272" s="11">
        <f t="shared" si="98"/>
        <v>0.435</v>
      </c>
      <c r="T272" s="3" t="str">
        <f>VLOOKUP(Q272,道具信息!$Q$3:$S$20,2,FALSE)</f>
        <v>CHEST_ITEM_TYPE_T2_PART</v>
      </c>
      <c r="U272" s="3" t="str">
        <f>IF(COUNTIF(U$256:U271,T272)=0,T272,"")</f>
        <v>CHEST_ITEM_TYPE_T2_PART</v>
      </c>
      <c r="V272" s="3" t="str">
        <f t="shared" si="106"/>
        <v>CHEST_ITEM_TYPE_T3_TANK,CHEST_ITEM_TYPE_T4_TANK,CHEST_ITEM_TYPE_T3_SHARD,CHEST_ITEM_TYPE_T4_SHARD,CHEST_ITEM_TYPE_T2_PART</v>
      </c>
      <c r="W272" s="13">
        <f t="shared" si="101"/>
        <v>0.435</v>
      </c>
      <c r="X272" s="3" t="str">
        <f t="shared" si="102"/>
        <v>43.5%</v>
      </c>
      <c r="Y272" s="3" t="str">
        <f t="shared" si="107"/>
        <v>6.0%,2.5%,22.4%,15.8%,43.5%</v>
      </c>
    </row>
    <row r="273" spans="2:25" x14ac:dyDescent="0.3">
      <c r="B273" s="2">
        <f>数据源!CE305</f>
        <v>8</v>
      </c>
      <c r="C273" s="2" t="str">
        <f>数据源!CF305</f>
        <v>T2LP3</v>
      </c>
      <c r="D273" s="2" t="str">
        <f>数据源!CG305</f>
        <v>部件</v>
      </c>
      <c r="E273" s="2">
        <f>数据源!CH305</f>
        <v>77.000000000000028</v>
      </c>
      <c r="F273" s="2">
        <f>数据源!CI305</f>
        <v>2.5</v>
      </c>
      <c r="G273" s="2">
        <f>数据源!CJ305</f>
        <v>1.0999999999999999E-2</v>
      </c>
      <c r="H273" s="2">
        <f>数据源!CK305</f>
        <v>1.3904761904761901E-2</v>
      </c>
      <c r="I273" s="2">
        <f>数据源!CL305</f>
        <v>139</v>
      </c>
      <c r="J273" s="3">
        <f t="shared" si="95"/>
        <v>2</v>
      </c>
      <c r="K273" s="3">
        <f t="shared" si="96"/>
        <v>3</v>
      </c>
      <c r="L273" s="3" t="str">
        <f t="shared" si="99"/>
        <v>部件</v>
      </c>
      <c r="M273" s="3">
        <f t="shared" ca="1" si="100"/>
        <v>92003</v>
      </c>
      <c r="N273" s="3" t="str">
        <f t="shared" ca="1" si="103"/>
        <v>11321,12321,13321,11411,12411,13411,12421,11431,51321,52321,53321,51411,52411,53411,51421,51431,92001,92003</v>
      </c>
      <c r="O273" s="3" t="str">
        <f t="shared" si="104"/>
        <v>110,110,110,36,36,36,18,12,412,412,412,180,180,180,180,150,139,139</v>
      </c>
      <c r="P273" s="1" t="str">
        <f t="shared" si="105"/>
        <v>(1,1),(1,1),(1,1),(1,1),(1,1),(1,1),(1,1),(1,1),(2,6),(2,6),(2,6),(2,4),(2,4),(2,4),(1,3),(1,3),(2,3),(2,3)</v>
      </c>
      <c r="Q273" s="3" t="str">
        <f>IF(D273="坦克碎片",VLOOKUP(C273,道具信息!$N$2:$O$291,2,FALSE)&amp;"碎片",VLOOKUP(C273,道具信息!$N$2:$O$291,2,FALSE))</f>
        <v>T2部件</v>
      </c>
      <c r="R273" s="3">
        <f t="shared" si="97"/>
        <v>2398</v>
      </c>
      <c r="S273" s="11">
        <f t="shared" si="98"/>
        <v>0.435</v>
      </c>
      <c r="T273" s="3" t="str">
        <f>VLOOKUP(Q273,道具信息!$Q$3:$S$20,2,FALSE)</f>
        <v>CHEST_ITEM_TYPE_T2_PART</v>
      </c>
      <c r="U273" s="3" t="str">
        <f>IF(COUNTIF(U$256:U272,T273)=0,T273,"")</f>
        <v/>
      </c>
      <c r="V273" s="3" t="str">
        <f t="shared" si="106"/>
        <v>CHEST_ITEM_TYPE_T3_TANK,CHEST_ITEM_TYPE_T4_TANK,CHEST_ITEM_TYPE_T3_SHARD,CHEST_ITEM_TYPE_T4_SHARD,CHEST_ITEM_TYPE_T2_PART</v>
      </c>
      <c r="W273" s="13" t="str">
        <f t="shared" si="101"/>
        <v/>
      </c>
      <c r="X273" s="3" t="str">
        <f t="shared" si="102"/>
        <v/>
      </c>
      <c r="Y273" s="3" t="str">
        <f t="shared" si="107"/>
        <v>6.0%,2.5%,22.4%,15.8%,43.5%</v>
      </c>
    </row>
    <row r="274" spans="2:25" x14ac:dyDescent="0.3">
      <c r="B274" s="2">
        <f>数据源!CE306</f>
        <v>8</v>
      </c>
      <c r="C274" s="2" t="str">
        <f>数据源!CF306</f>
        <v>T2LP5</v>
      </c>
      <c r="D274" s="2" t="str">
        <f>数据源!CG306</f>
        <v>部件</v>
      </c>
      <c r="E274" s="2">
        <f>数据源!CH306</f>
        <v>77.000000000000028</v>
      </c>
      <c r="F274" s="2">
        <f>数据源!CI306</f>
        <v>2.5</v>
      </c>
      <c r="G274" s="2">
        <f>数据源!CJ306</f>
        <v>1.0999999999999999E-2</v>
      </c>
      <c r="H274" s="2">
        <f>数据源!CK306</f>
        <v>1.3904761904761901E-2</v>
      </c>
      <c r="I274" s="2">
        <f>数据源!CL306</f>
        <v>139</v>
      </c>
      <c r="J274" s="3">
        <f t="shared" si="95"/>
        <v>2</v>
      </c>
      <c r="K274" s="3">
        <f t="shared" si="96"/>
        <v>3</v>
      </c>
      <c r="L274" s="3" t="str">
        <f t="shared" si="99"/>
        <v>部件</v>
      </c>
      <c r="M274" s="3">
        <f t="shared" ca="1" si="100"/>
        <v>92005</v>
      </c>
      <c r="N274" s="3" t="str">
        <f t="shared" ca="1" si="103"/>
        <v>11321,12321,13321,11411,12411,13411,12421,11431,51321,52321,53321,51411,52411,53411,51421,51431,92001,92003,92005</v>
      </c>
      <c r="O274" s="3" t="str">
        <f t="shared" si="104"/>
        <v>110,110,110,36,36,36,18,12,412,412,412,180,180,180,180,150,139,139,139</v>
      </c>
      <c r="P274" s="1" t="str">
        <f t="shared" si="105"/>
        <v>(1,1),(1,1),(1,1),(1,1),(1,1),(1,1),(1,1),(1,1),(2,6),(2,6),(2,6),(2,4),(2,4),(2,4),(1,3),(1,3),(2,3),(2,3),(2,3)</v>
      </c>
      <c r="Q274" s="3" t="str">
        <f>IF(D274="坦克碎片",VLOOKUP(C274,道具信息!$N$2:$O$291,2,FALSE)&amp;"碎片",VLOOKUP(C274,道具信息!$N$2:$O$291,2,FALSE))</f>
        <v>T2部件</v>
      </c>
      <c r="R274" s="3">
        <f t="shared" si="97"/>
        <v>2398</v>
      </c>
      <c r="S274" s="11">
        <f t="shared" si="98"/>
        <v>0.435</v>
      </c>
      <c r="T274" s="3" t="str">
        <f>VLOOKUP(Q274,道具信息!$Q$3:$S$20,2,FALSE)</f>
        <v>CHEST_ITEM_TYPE_T2_PART</v>
      </c>
      <c r="U274" s="3" t="str">
        <f>IF(COUNTIF(U$256:U273,T274)=0,T274,"")</f>
        <v/>
      </c>
      <c r="V274" s="3" t="str">
        <f t="shared" si="106"/>
        <v>CHEST_ITEM_TYPE_T3_TANK,CHEST_ITEM_TYPE_T4_TANK,CHEST_ITEM_TYPE_T3_SHARD,CHEST_ITEM_TYPE_T4_SHARD,CHEST_ITEM_TYPE_T2_PART</v>
      </c>
      <c r="W274" s="13" t="str">
        <f t="shared" si="101"/>
        <v/>
      </c>
      <c r="X274" s="3" t="str">
        <f t="shared" si="102"/>
        <v/>
      </c>
      <c r="Y274" s="3" t="str">
        <f t="shared" si="107"/>
        <v>6.0%,2.5%,22.4%,15.8%,43.5%</v>
      </c>
    </row>
    <row r="275" spans="2:25" x14ac:dyDescent="0.3">
      <c r="B275" s="2">
        <f>数据源!CE307</f>
        <v>8</v>
      </c>
      <c r="C275" s="2" t="str">
        <f>数据源!CF307</f>
        <v>T2MP1</v>
      </c>
      <c r="D275" s="2" t="str">
        <f>数据源!CG307</f>
        <v>部件</v>
      </c>
      <c r="E275" s="2">
        <f>数据源!CH307</f>
        <v>77.000000000000028</v>
      </c>
      <c r="F275" s="2">
        <f>数据源!CI307</f>
        <v>2.5</v>
      </c>
      <c r="G275" s="2">
        <f>数据源!CJ307</f>
        <v>1.0999999999999999E-2</v>
      </c>
      <c r="H275" s="2">
        <f>数据源!CK307</f>
        <v>1.3904761904761901E-2</v>
      </c>
      <c r="I275" s="2">
        <f>数据源!CL307</f>
        <v>139</v>
      </c>
      <c r="J275" s="3">
        <f t="shared" si="95"/>
        <v>2</v>
      </c>
      <c r="K275" s="3">
        <f t="shared" si="96"/>
        <v>3</v>
      </c>
      <c r="L275" s="3" t="str">
        <f t="shared" si="99"/>
        <v>部件</v>
      </c>
      <c r="M275" s="3">
        <f t="shared" ca="1" si="100"/>
        <v>92101</v>
      </c>
      <c r="N275" s="3" t="str">
        <f t="shared" ca="1" si="103"/>
        <v>11321,12321,13321,11411,12411,13411,12421,11431,51321,52321,53321,51411,52411,53411,51421,51431,92001,92003,92005,92101</v>
      </c>
      <c r="O275" s="3" t="str">
        <f t="shared" si="104"/>
        <v>110,110,110,36,36,36,18,12,412,412,412,180,180,180,180,150,139,139,139,139</v>
      </c>
      <c r="P275" s="1" t="str">
        <f t="shared" si="105"/>
        <v>(1,1),(1,1),(1,1),(1,1),(1,1),(1,1),(1,1),(1,1),(2,6),(2,6),(2,6),(2,4),(2,4),(2,4),(1,3),(1,3),(2,3),(2,3),(2,3),(2,3)</v>
      </c>
      <c r="Q275" s="3" t="str">
        <f>IF(D275="坦克碎片",VLOOKUP(C275,道具信息!$N$2:$O$291,2,FALSE)&amp;"碎片",VLOOKUP(C275,道具信息!$N$2:$O$291,2,FALSE))</f>
        <v>T2部件</v>
      </c>
      <c r="R275" s="3">
        <f t="shared" si="97"/>
        <v>2398</v>
      </c>
      <c r="S275" s="11">
        <f t="shared" si="98"/>
        <v>0.435</v>
      </c>
      <c r="T275" s="3" t="str">
        <f>VLOOKUP(Q275,道具信息!$Q$3:$S$20,2,FALSE)</f>
        <v>CHEST_ITEM_TYPE_T2_PART</v>
      </c>
      <c r="U275" s="3" t="str">
        <f>IF(COUNTIF(U$256:U274,T275)=0,T275,"")</f>
        <v/>
      </c>
      <c r="V275" s="3" t="str">
        <f t="shared" si="106"/>
        <v>CHEST_ITEM_TYPE_T3_TANK,CHEST_ITEM_TYPE_T4_TANK,CHEST_ITEM_TYPE_T3_SHARD,CHEST_ITEM_TYPE_T4_SHARD,CHEST_ITEM_TYPE_T2_PART</v>
      </c>
      <c r="W275" s="13" t="str">
        <f t="shared" si="101"/>
        <v/>
      </c>
      <c r="X275" s="3" t="str">
        <f t="shared" si="102"/>
        <v/>
      </c>
      <c r="Y275" s="3" t="str">
        <f t="shared" si="107"/>
        <v>6.0%,2.5%,22.4%,15.8%,43.5%</v>
      </c>
    </row>
    <row r="276" spans="2:25" x14ac:dyDescent="0.3">
      <c r="B276" s="2">
        <f>数据源!CE308</f>
        <v>8</v>
      </c>
      <c r="C276" s="2" t="str">
        <f>数据源!CF308</f>
        <v>T2MP3</v>
      </c>
      <c r="D276" s="2" t="str">
        <f>数据源!CG308</f>
        <v>部件</v>
      </c>
      <c r="E276" s="2">
        <f>数据源!CH308</f>
        <v>77.000000000000028</v>
      </c>
      <c r="F276" s="2">
        <f>数据源!CI308</f>
        <v>2.5</v>
      </c>
      <c r="G276" s="2">
        <f>数据源!CJ308</f>
        <v>1.0999999999999999E-2</v>
      </c>
      <c r="H276" s="2">
        <f>数据源!CK308</f>
        <v>1.3904761904761901E-2</v>
      </c>
      <c r="I276" s="2">
        <f>数据源!CL308</f>
        <v>139</v>
      </c>
      <c r="J276" s="3">
        <f t="shared" si="95"/>
        <v>2</v>
      </c>
      <c r="K276" s="3">
        <f t="shared" si="96"/>
        <v>3</v>
      </c>
      <c r="L276" s="3" t="str">
        <f t="shared" si="99"/>
        <v>部件</v>
      </c>
      <c r="M276" s="3">
        <f t="shared" ca="1" si="100"/>
        <v>92103</v>
      </c>
      <c r="N276" s="3" t="str">
        <f t="shared" ca="1" si="103"/>
        <v>11321,12321,13321,11411,12411,13411,12421,11431,51321,52321,53321,51411,52411,53411,51421,51431,92001,92003,92005,92101,92103</v>
      </c>
      <c r="O276" s="3" t="str">
        <f t="shared" si="104"/>
        <v>110,110,110,36,36,36,18,12,412,412,412,180,180,180,180,150,139,139,139,139,139</v>
      </c>
      <c r="P276" s="1" t="str">
        <f t="shared" si="105"/>
        <v>(1,1),(1,1),(1,1),(1,1),(1,1),(1,1),(1,1),(1,1),(2,6),(2,6),(2,6),(2,4),(2,4),(2,4),(1,3),(1,3),(2,3),(2,3),(2,3),(2,3),(2,3)</v>
      </c>
      <c r="Q276" s="3" t="str">
        <f>IF(D276="坦克碎片",VLOOKUP(C276,道具信息!$N$2:$O$291,2,FALSE)&amp;"碎片",VLOOKUP(C276,道具信息!$N$2:$O$291,2,FALSE))</f>
        <v>T2部件</v>
      </c>
      <c r="R276" s="3">
        <f t="shared" si="97"/>
        <v>2398</v>
      </c>
      <c r="S276" s="11">
        <f t="shared" si="98"/>
        <v>0.435</v>
      </c>
      <c r="T276" s="3" t="str">
        <f>VLOOKUP(Q276,道具信息!$Q$3:$S$20,2,FALSE)</f>
        <v>CHEST_ITEM_TYPE_T2_PART</v>
      </c>
      <c r="U276" s="3" t="str">
        <f>IF(COUNTIF(U$256:U275,T276)=0,T276,"")</f>
        <v/>
      </c>
      <c r="V276" s="3" t="str">
        <f t="shared" si="106"/>
        <v>CHEST_ITEM_TYPE_T3_TANK,CHEST_ITEM_TYPE_T4_TANK,CHEST_ITEM_TYPE_T3_SHARD,CHEST_ITEM_TYPE_T4_SHARD,CHEST_ITEM_TYPE_T2_PART</v>
      </c>
      <c r="W276" s="13" t="str">
        <f t="shared" si="101"/>
        <v/>
      </c>
      <c r="X276" s="3" t="str">
        <f t="shared" si="102"/>
        <v/>
      </c>
      <c r="Y276" s="3" t="str">
        <f t="shared" si="107"/>
        <v>6.0%,2.5%,22.4%,15.8%,43.5%</v>
      </c>
    </row>
    <row r="277" spans="2:25" x14ac:dyDescent="0.3">
      <c r="B277" s="2">
        <f>数据源!CE309</f>
        <v>8</v>
      </c>
      <c r="C277" s="2" t="str">
        <f>数据源!CF309</f>
        <v>T2MP5</v>
      </c>
      <c r="D277" s="2" t="str">
        <f>数据源!CG309</f>
        <v>部件</v>
      </c>
      <c r="E277" s="2">
        <f>数据源!CH309</f>
        <v>77.000000000000028</v>
      </c>
      <c r="F277" s="2">
        <f>数据源!CI309</f>
        <v>2.5</v>
      </c>
      <c r="G277" s="2">
        <f>数据源!CJ309</f>
        <v>1.0999999999999999E-2</v>
      </c>
      <c r="H277" s="2">
        <f>数据源!CK309</f>
        <v>1.3904761904761901E-2</v>
      </c>
      <c r="I277" s="2">
        <f>数据源!CL309</f>
        <v>139</v>
      </c>
      <c r="J277" s="3">
        <f t="shared" si="95"/>
        <v>2</v>
      </c>
      <c r="K277" s="3">
        <f t="shared" si="96"/>
        <v>3</v>
      </c>
      <c r="L277" s="3" t="str">
        <f t="shared" si="99"/>
        <v>部件</v>
      </c>
      <c r="M277" s="3">
        <f t="shared" ca="1" si="100"/>
        <v>92105</v>
      </c>
      <c r="N277" s="3" t="str">
        <f t="shared" ca="1" si="103"/>
        <v>11321,12321,13321,11411,12411,13411,12421,11431,51321,52321,53321,51411,52411,53411,51421,51431,92001,92003,92005,92101,92103,92105</v>
      </c>
      <c r="O277" s="3" t="str">
        <f t="shared" si="104"/>
        <v>110,110,110,36,36,36,18,12,412,412,412,180,180,180,180,150,139,139,139,139,139,139</v>
      </c>
      <c r="P277" s="1" t="str">
        <f t="shared" si="105"/>
        <v>(1,1),(1,1),(1,1),(1,1),(1,1),(1,1),(1,1),(1,1),(2,6),(2,6),(2,6),(2,4),(2,4),(2,4),(1,3),(1,3),(2,3),(2,3),(2,3),(2,3),(2,3),(2,3)</v>
      </c>
      <c r="Q277" s="3" t="str">
        <f>IF(D277="坦克碎片",VLOOKUP(C277,道具信息!$N$2:$O$291,2,FALSE)&amp;"碎片",VLOOKUP(C277,道具信息!$N$2:$O$291,2,FALSE))</f>
        <v>T2部件</v>
      </c>
      <c r="R277" s="3">
        <f t="shared" si="97"/>
        <v>2398</v>
      </c>
      <c r="S277" s="11">
        <f t="shared" si="98"/>
        <v>0.435</v>
      </c>
      <c r="T277" s="3" t="str">
        <f>VLOOKUP(Q277,道具信息!$Q$3:$S$20,2,FALSE)</f>
        <v>CHEST_ITEM_TYPE_T2_PART</v>
      </c>
      <c r="U277" s="3" t="str">
        <f>IF(COUNTIF(U$256:U276,T277)=0,T277,"")</f>
        <v/>
      </c>
      <c r="V277" s="3" t="str">
        <f t="shared" si="106"/>
        <v>CHEST_ITEM_TYPE_T3_TANK,CHEST_ITEM_TYPE_T4_TANK,CHEST_ITEM_TYPE_T3_SHARD,CHEST_ITEM_TYPE_T4_SHARD,CHEST_ITEM_TYPE_T2_PART</v>
      </c>
      <c r="W277" s="13" t="str">
        <f t="shared" si="101"/>
        <v/>
      </c>
      <c r="X277" s="3" t="str">
        <f t="shared" si="102"/>
        <v/>
      </c>
      <c r="Y277" s="3" t="str">
        <f t="shared" si="107"/>
        <v>6.0%,2.5%,22.4%,15.8%,43.5%</v>
      </c>
    </row>
    <row r="278" spans="2:25" x14ac:dyDescent="0.3">
      <c r="B278" s="2">
        <f>数据源!CE310</f>
        <v>8</v>
      </c>
      <c r="C278" s="2" t="str">
        <f>数据源!CF310</f>
        <v>T2HP1</v>
      </c>
      <c r="D278" s="2" t="str">
        <f>数据源!CG310</f>
        <v>部件</v>
      </c>
      <c r="E278" s="2">
        <f>数据源!CH310</f>
        <v>77.000000000000028</v>
      </c>
      <c r="F278" s="2">
        <f>数据源!CI310</f>
        <v>2.5</v>
      </c>
      <c r="G278" s="2">
        <f>数据源!CJ310</f>
        <v>1.0999999999999999E-2</v>
      </c>
      <c r="H278" s="2">
        <f>数据源!CK310</f>
        <v>1.3904761904761901E-2</v>
      </c>
      <c r="I278" s="2">
        <f>数据源!CL310</f>
        <v>139</v>
      </c>
      <c r="J278" s="3">
        <f t="shared" si="95"/>
        <v>2</v>
      </c>
      <c r="K278" s="3">
        <f t="shared" si="96"/>
        <v>3</v>
      </c>
      <c r="L278" s="3" t="str">
        <f t="shared" si="99"/>
        <v>部件</v>
      </c>
      <c r="M278" s="3">
        <f t="shared" ca="1" si="100"/>
        <v>92201</v>
      </c>
      <c r="N278" s="3" t="str">
        <f t="shared" ca="1" si="103"/>
        <v>11321,12321,13321,11411,12411,13411,12421,11431,51321,52321,53321,51411,52411,53411,51421,51431,92001,92003,92005,92101,92103,92105,92201</v>
      </c>
      <c r="O278" s="3" t="str">
        <f t="shared" si="104"/>
        <v>110,110,110,36,36,36,18,12,412,412,412,180,180,180,180,150,139,139,139,139,139,139,139</v>
      </c>
      <c r="P278" s="1" t="str">
        <f t="shared" si="105"/>
        <v>(1,1),(1,1),(1,1),(1,1),(1,1),(1,1),(1,1),(1,1),(2,6),(2,6),(2,6),(2,4),(2,4),(2,4),(1,3),(1,3),(2,3),(2,3),(2,3),(2,3),(2,3),(2,3),(2,3)</v>
      </c>
      <c r="Q278" s="3" t="str">
        <f>IF(D278="坦克碎片",VLOOKUP(C278,道具信息!$N$2:$O$291,2,FALSE)&amp;"碎片",VLOOKUP(C278,道具信息!$N$2:$O$291,2,FALSE))</f>
        <v>T2部件</v>
      </c>
      <c r="R278" s="3">
        <f t="shared" si="97"/>
        <v>2398</v>
      </c>
      <c r="S278" s="11">
        <f t="shared" si="98"/>
        <v>0.435</v>
      </c>
      <c r="T278" s="3" t="str">
        <f>VLOOKUP(Q278,道具信息!$Q$3:$S$20,2,FALSE)</f>
        <v>CHEST_ITEM_TYPE_T2_PART</v>
      </c>
      <c r="U278" s="3" t="str">
        <f>IF(COUNTIF(U$256:U277,T278)=0,T278,"")</f>
        <v/>
      </c>
      <c r="V278" s="3" t="str">
        <f t="shared" si="106"/>
        <v>CHEST_ITEM_TYPE_T3_TANK,CHEST_ITEM_TYPE_T4_TANK,CHEST_ITEM_TYPE_T3_SHARD,CHEST_ITEM_TYPE_T4_SHARD,CHEST_ITEM_TYPE_T2_PART</v>
      </c>
      <c r="W278" s="13" t="str">
        <f t="shared" si="101"/>
        <v/>
      </c>
      <c r="X278" s="3" t="str">
        <f t="shared" si="102"/>
        <v/>
      </c>
      <c r="Y278" s="3" t="str">
        <f t="shared" si="107"/>
        <v>6.0%,2.5%,22.4%,15.8%,43.5%</v>
      </c>
    </row>
    <row r="279" spans="2:25" x14ac:dyDescent="0.3">
      <c r="B279" s="2">
        <f>数据源!CE311</f>
        <v>8</v>
      </c>
      <c r="C279" s="2" t="str">
        <f>数据源!CF311</f>
        <v>T2HP3</v>
      </c>
      <c r="D279" s="2" t="str">
        <f>数据源!CG311</f>
        <v>部件</v>
      </c>
      <c r="E279" s="2">
        <f>数据源!CH311</f>
        <v>77.000000000000028</v>
      </c>
      <c r="F279" s="2">
        <f>数据源!CI311</f>
        <v>2.5</v>
      </c>
      <c r="G279" s="2">
        <f>数据源!CJ311</f>
        <v>1.0999999999999999E-2</v>
      </c>
      <c r="H279" s="2">
        <f>数据源!CK311</f>
        <v>1.3904761904761901E-2</v>
      </c>
      <c r="I279" s="2">
        <f>数据源!CL311</f>
        <v>139</v>
      </c>
      <c r="J279" s="3">
        <f t="shared" si="95"/>
        <v>2</v>
      </c>
      <c r="K279" s="3">
        <f t="shared" si="96"/>
        <v>3</v>
      </c>
      <c r="L279" s="3" t="str">
        <f t="shared" si="99"/>
        <v>部件</v>
      </c>
      <c r="M279" s="3">
        <f t="shared" ca="1" si="100"/>
        <v>92203</v>
      </c>
      <c r="N279" s="3" t="str">
        <f t="shared" ca="1" si="103"/>
        <v>11321,12321,13321,11411,12411,13411,12421,11431,51321,52321,53321,51411,52411,53411,51421,51431,92001,92003,92005,92101,92103,92105,92201,92203</v>
      </c>
      <c r="O279" s="3" t="str">
        <f t="shared" si="104"/>
        <v>110,110,110,36,36,36,18,12,412,412,412,180,180,180,180,150,139,139,139,139,139,139,139,139</v>
      </c>
      <c r="P279" s="1" t="str">
        <f t="shared" si="105"/>
        <v>(1,1),(1,1),(1,1),(1,1),(1,1),(1,1),(1,1),(1,1),(2,6),(2,6),(2,6),(2,4),(2,4),(2,4),(1,3),(1,3),(2,3),(2,3),(2,3),(2,3),(2,3),(2,3),(2,3),(2,3)</v>
      </c>
      <c r="Q279" s="3" t="str">
        <f>IF(D279="坦克碎片",VLOOKUP(C279,道具信息!$N$2:$O$291,2,FALSE)&amp;"碎片",VLOOKUP(C279,道具信息!$N$2:$O$291,2,FALSE))</f>
        <v>T2部件</v>
      </c>
      <c r="R279" s="3">
        <f t="shared" si="97"/>
        <v>2398</v>
      </c>
      <c r="S279" s="11">
        <f t="shared" si="98"/>
        <v>0.435</v>
      </c>
      <c r="T279" s="3" t="str">
        <f>VLOOKUP(Q279,道具信息!$Q$3:$S$20,2,FALSE)</f>
        <v>CHEST_ITEM_TYPE_T2_PART</v>
      </c>
      <c r="U279" s="3" t="str">
        <f>IF(COUNTIF(U$256:U278,T279)=0,T279,"")</f>
        <v/>
      </c>
      <c r="V279" s="3" t="str">
        <f t="shared" si="106"/>
        <v>CHEST_ITEM_TYPE_T3_TANK,CHEST_ITEM_TYPE_T4_TANK,CHEST_ITEM_TYPE_T3_SHARD,CHEST_ITEM_TYPE_T4_SHARD,CHEST_ITEM_TYPE_T2_PART</v>
      </c>
      <c r="W279" s="13" t="str">
        <f t="shared" si="101"/>
        <v/>
      </c>
      <c r="X279" s="3" t="str">
        <f t="shared" si="102"/>
        <v/>
      </c>
      <c r="Y279" s="3" t="str">
        <f t="shared" si="107"/>
        <v>6.0%,2.5%,22.4%,15.8%,43.5%</v>
      </c>
    </row>
    <row r="280" spans="2:25" x14ac:dyDescent="0.3">
      <c r="B280" s="2">
        <f>数据源!CE312</f>
        <v>8</v>
      </c>
      <c r="C280" s="2" t="str">
        <f>数据源!CF312</f>
        <v>T2HP5</v>
      </c>
      <c r="D280" s="2" t="str">
        <f>数据源!CG312</f>
        <v>部件</v>
      </c>
      <c r="E280" s="2">
        <f>数据源!CH312</f>
        <v>77.000000000000028</v>
      </c>
      <c r="F280" s="2">
        <f>数据源!CI312</f>
        <v>2.5</v>
      </c>
      <c r="G280" s="2">
        <f>数据源!CJ312</f>
        <v>1.0999999999999999E-2</v>
      </c>
      <c r="H280" s="2">
        <f>数据源!CK312</f>
        <v>1.3904761904761901E-2</v>
      </c>
      <c r="I280" s="2">
        <f>数据源!CL312</f>
        <v>139</v>
      </c>
      <c r="J280" s="3">
        <f t="shared" si="95"/>
        <v>2</v>
      </c>
      <c r="K280" s="3">
        <f t="shared" si="96"/>
        <v>3</v>
      </c>
      <c r="L280" s="3" t="str">
        <f t="shared" si="99"/>
        <v>部件</v>
      </c>
      <c r="M280" s="3">
        <f t="shared" ca="1" si="100"/>
        <v>92205</v>
      </c>
      <c r="N280" s="3" t="str">
        <f t="shared" ca="1" si="103"/>
        <v>11321,12321,13321,11411,12411,13411,12421,11431,51321,52321,53321,51411,52411,53411,51421,51431,92001,92003,92005,92101,92103,92105,92201,92203,92205</v>
      </c>
      <c r="O280" s="3" t="str">
        <f t="shared" si="104"/>
        <v>110,110,110,36,36,36,18,12,412,412,412,180,180,180,180,150,139,139,139,139,139,139,139,139,139</v>
      </c>
      <c r="P280" s="1" t="str">
        <f t="shared" si="105"/>
        <v>(1,1),(1,1),(1,1),(1,1),(1,1),(1,1),(1,1),(1,1),(2,6),(2,6),(2,6),(2,4),(2,4),(2,4),(1,3),(1,3),(2,3),(2,3),(2,3),(2,3),(2,3),(2,3),(2,3),(2,3),(2,3)</v>
      </c>
      <c r="Q280" s="3" t="str">
        <f>IF(D280="坦克碎片",VLOOKUP(C280,道具信息!$N$2:$O$291,2,FALSE)&amp;"碎片",VLOOKUP(C280,道具信息!$N$2:$O$291,2,FALSE))</f>
        <v>T2部件</v>
      </c>
      <c r="R280" s="3">
        <f t="shared" si="97"/>
        <v>2398</v>
      </c>
      <c r="S280" s="11">
        <f t="shared" si="98"/>
        <v>0.435</v>
      </c>
      <c r="T280" s="3" t="str">
        <f>VLOOKUP(Q280,道具信息!$Q$3:$S$20,2,FALSE)</f>
        <v>CHEST_ITEM_TYPE_T2_PART</v>
      </c>
      <c r="U280" s="3" t="str">
        <f>IF(COUNTIF(U$256:U279,T280)=0,T280,"")</f>
        <v/>
      </c>
      <c r="V280" s="3" t="str">
        <f t="shared" si="106"/>
        <v>CHEST_ITEM_TYPE_T3_TANK,CHEST_ITEM_TYPE_T4_TANK,CHEST_ITEM_TYPE_T3_SHARD,CHEST_ITEM_TYPE_T4_SHARD,CHEST_ITEM_TYPE_T2_PART</v>
      </c>
      <c r="W280" s="13" t="str">
        <f t="shared" si="101"/>
        <v/>
      </c>
      <c r="X280" s="3" t="str">
        <f t="shared" si="102"/>
        <v/>
      </c>
      <c r="Y280" s="3" t="str">
        <f t="shared" si="107"/>
        <v>6.0%,2.5%,22.4%,15.8%,43.5%</v>
      </c>
    </row>
    <row r="281" spans="2:25" x14ac:dyDescent="0.3">
      <c r="B281" s="2">
        <f>数据源!CE313</f>
        <v>8</v>
      </c>
      <c r="C281" s="2" t="str">
        <f>数据源!CF313</f>
        <v>T2LP2</v>
      </c>
      <c r="D281" s="2" t="str">
        <f>数据源!CG313</f>
        <v>部件</v>
      </c>
      <c r="E281" s="2">
        <f>数据源!CH313</f>
        <v>77.000000000000028</v>
      </c>
      <c r="F281" s="2">
        <f>数据源!CI313</f>
        <v>2.5</v>
      </c>
      <c r="G281" s="2">
        <f>数据源!CJ313</f>
        <v>1.0999999999999999E-2</v>
      </c>
      <c r="H281" s="2">
        <f>数据源!CK313</f>
        <v>1.3904761904761901E-2</v>
      </c>
      <c r="I281" s="2">
        <f>数据源!CL313</f>
        <v>139</v>
      </c>
      <c r="J281" s="3">
        <f t="shared" si="95"/>
        <v>2</v>
      </c>
      <c r="K281" s="3">
        <f t="shared" si="96"/>
        <v>3</v>
      </c>
      <c r="L281" s="3" t="str">
        <f t="shared" si="99"/>
        <v>部件</v>
      </c>
      <c r="M281" s="3">
        <f t="shared" ca="1" si="100"/>
        <v>92002</v>
      </c>
      <c r="N281" s="3" t="str">
        <f t="shared" ca="1" si="103"/>
        <v>11321,12321,13321,11411,12411,13411,12421,11431,51321,52321,53321,51411,52411,53411,51421,51431,92001,92003,92005,92101,92103,92105,92201,92203,92205,92002</v>
      </c>
      <c r="O281" s="3" t="str">
        <f t="shared" si="104"/>
        <v>110,110,110,36,36,36,18,12,412,412,412,180,180,180,180,150,139,139,139,139,139,139,139,139,139,139</v>
      </c>
      <c r="P281" s="1" t="str">
        <f t="shared" si="105"/>
        <v>(1,1),(1,1),(1,1),(1,1),(1,1),(1,1),(1,1),(1,1),(2,6),(2,6),(2,6),(2,4),(2,4),(2,4),(1,3),(1,3),(2,3),(2,3),(2,3),(2,3),(2,3),(2,3),(2,3),(2,3),(2,3),(2,3)</v>
      </c>
      <c r="Q281" s="3" t="str">
        <f>IF(D281="坦克碎片",VLOOKUP(C281,道具信息!$N$2:$O$291,2,FALSE)&amp;"碎片",VLOOKUP(C281,道具信息!$N$2:$O$291,2,FALSE))</f>
        <v>T2部件</v>
      </c>
      <c r="R281" s="3">
        <f t="shared" si="97"/>
        <v>2398</v>
      </c>
      <c r="S281" s="11">
        <f t="shared" si="98"/>
        <v>0.435</v>
      </c>
      <c r="T281" s="3" t="str">
        <f>VLOOKUP(Q281,道具信息!$Q$3:$S$20,2,FALSE)</f>
        <v>CHEST_ITEM_TYPE_T2_PART</v>
      </c>
      <c r="U281" s="3" t="str">
        <f>IF(COUNTIF(U$256:U280,T281)=0,T281,"")</f>
        <v/>
      </c>
      <c r="V281" s="3" t="str">
        <f t="shared" si="106"/>
        <v>CHEST_ITEM_TYPE_T3_TANK,CHEST_ITEM_TYPE_T4_TANK,CHEST_ITEM_TYPE_T3_SHARD,CHEST_ITEM_TYPE_T4_SHARD,CHEST_ITEM_TYPE_T2_PART</v>
      </c>
      <c r="W281" s="13" t="str">
        <f t="shared" si="101"/>
        <v/>
      </c>
      <c r="X281" s="3" t="str">
        <f t="shared" si="102"/>
        <v/>
      </c>
      <c r="Y281" s="3" t="str">
        <f t="shared" si="107"/>
        <v>6.0%,2.5%,22.4%,15.8%,43.5%</v>
      </c>
    </row>
    <row r="282" spans="2:25" x14ac:dyDescent="0.3">
      <c r="B282" s="2">
        <f>数据源!CE314</f>
        <v>8</v>
      </c>
      <c r="C282" s="2" t="str">
        <f>数据源!CF314</f>
        <v>T2LP4</v>
      </c>
      <c r="D282" s="2" t="str">
        <f>数据源!CG314</f>
        <v>部件</v>
      </c>
      <c r="E282" s="2">
        <f>数据源!CH314</f>
        <v>77.000000000000028</v>
      </c>
      <c r="F282" s="2">
        <f>数据源!CI314</f>
        <v>2.5</v>
      </c>
      <c r="G282" s="2">
        <f>数据源!CJ314</f>
        <v>0.01</v>
      </c>
      <c r="H282" s="2">
        <f>数据源!CK314</f>
        <v>1.2640692640692638E-2</v>
      </c>
      <c r="I282" s="2">
        <f>数据源!CL314</f>
        <v>126</v>
      </c>
      <c r="J282" s="3">
        <f t="shared" si="95"/>
        <v>2</v>
      </c>
      <c r="K282" s="3">
        <f t="shared" si="96"/>
        <v>3</v>
      </c>
      <c r="L282" s="3" t="str">
        <f t="shared" si="99"/>
        <v>部件</v>
      </c>
      <c r="M282" s="3">
        <f t="shared" ca="1" si="100"/>
        <v>92004</v>
      </c>
      <c r="N282" s="3" t="str">
        <f t="shared" ca="1" si="103"/>
        <v>11321,12321,13321,11411,12411,13411,12421,11431,51321,52321,53321,51411,52411,53411,51421,51431,92001,92003,92005,92101,92103,92105,92201,92203,92205,92002,92004</v>
      </c>
      <c r="O282" s="3" t="str">
        <f t="shared" si="104"/>
        <v>110,110,110,36,36,36,18,12,412,412,412,180,180,180,180,150,139,139,139,139,139,139,139,139,139,139,126</v>
      </c>
      <c r="P282" s="1" t="str">
        <f t="shared" si="105"/>
        <v>(1,1),(1,1),(1,1),(1,1),(1,1),(1,1),(1,1),(1,1),(2,6),(2,6),(2,6),(2,4),(2,4),(2,4),(1,3),(1,3),(2,3),(2,3),(2,3),(2,3),(2,3),(2,3),(2,3),(2,3),(2,3),(2,3),(2,3)</v>
      </c>
      <c r="Q282" s="3" t="str">
        <f>IF(D282="坦克碎片",VLOOKUP(C282,道具信息!$N$2:$O$291,2,FALSE)&amp;"碎片",VLOOKUP(C282,道具信息!$N$2:$O$291,2,FALSE))</f>
        <v>T2部件</v>
      </c>
      <c r="R282" s="3">
        <f t="shared" si="97"/>
        <v>2398</v>
      </c>
      <c r="S282" s="11">
        <f t="shared" si="98"/>
        <v>0.435</v>
      </c>
      <c r="T282" s="3" t="str">
        <f>VLOOKUP(Q282,道具信息!$Q$3:$S$20,2,FALSE)</f>
        <v>CHEST_ITEM_TYPE_T2_PART</v>
      </c>
      <c r="U282" s="3" t="str">
        <f>IF(COUNTIF(U$256:U281,T282)=0,T282,"")</f>
        <v/>
      </c>
      <c r="V282" s="3" t="str">
        <f t="shared" si="106"/>
        <v>CHEST_ITEM_TYPE_T3_TANK,CHEST_ITEM_TYPE_T4_TANK,CHEST_ITEM_TYPE_T3_SHARD,CHEST_ITEM_TYPE_T4_SHARD,CHEST_ITEM_TYPE_T2_PART</v>
      </c>
      <c r="W282" s="13" t="str">
        <f t="shared" si="101"/>
        <v/>
      </c>
      <c r="X282" s="3" t="str">
        <f t="shared" si="102"/>
        <v/>
      </c>
      <c r="Y282" s="3" t="str">
        <f t="shared" si="107"/>
        <v>6.0%,2.5%,22.4%,15.8%,43.5%</v>
      </c>
    </row>
    <row r="283" spans="2:25" x14ac:dyDescent="0.3">
      <c r="B283" s="2">
        <f>数据源!CE315</f>
        <v>8</v>
      </c>
      <c r="C283" s="2" t="str">
        <f>数据源!CF315</f>
        <v>T2LP6</v>
      </c>
      <c r="D283" s="2" t="str">
        <f>数据源!CG315</f>
        <v>部件</v>
      </c>
      <c r="E283" s="2">
        <f>数据源!CH315</f>
        <v>77.000000000000028</v>
      </c>
      <c r="F283" s="2">
        <f>数据源!CI315</f>
        <v>2.5</v>
      </c>
      <c r="G283" s="2">
        <f>数据源!CJ315</f>
        <v>0.01</v>
      </c>
      <c r="H283" s="2">
        <f>数据源!CK315</f>
        <v>1.2640692640692638E-2</v>
      </c>
      <c r="I283" s="2">
        <f>数据源!CL315</f>
        <v>126</v>
      </c>
      <c r="J283" s="3">
        <f t="shared" si="95"/>
        <v>2</v>
      </c>
      <c r="K283" s="3">
        <f t="shared" si="96"/>
        <v>3</v>
      </c>
      <c r="L283" s="3" t="str">
        <f t="shared" si="99"/>
        <v>部件</v>
      </c>
      <c r="M283" s="3">
        <f t="shared" ca="1" si="100"/>
        <v>92006</v>
      </c>
      <c r="N283" s="3" t="str">
        <f t="shared" ca="1" si="103"/>
        <v>11321,12321,13321,11411,12411,13411,12421,11431,51321,52321,53321,51411,52411,53411,51421,51431,92001,92003,92005,92101,92103,92105,92201,92203,92205,92002,92004,92006</v>
      </c>
      <c r="O283" s="3" t="str">
        <f t="shared" si="104"/>
        <v>110,110,110,36,36,36,18,12,412,412,412,180,180,180,180,150,139,139,139,139,139,139,139,139,139,139,126,126</v>
      </c>
      <c r="P283" s="1" t="str">
        <f t="shared" si="105"/>
        <v>(1,1),(1,1),(1,1),(1,1),(1,1),(1,1),(1,1),(1,1),(2,6),(2,6),(2,6),(2,4),(2,4),(2,4),(1,3),(1,3),(2,3),(2,3),(2,3),(2,3),(2,3),(2,3),(2,3),(2,3),(2,3),(2,3),(2,3),(2,3)</v>
      </c>
      <c r="Q283" s="3" t="str">
        <f>IF(D283="坦克碎片",VLOOKUP(C283,道具信息!$N$2:$O$291,2,FALSE)&amp;"碎片",VLOOKUP(C283,道具信息!$N$2:$O$291,2,FALSE))</f>
        <v>T2部件</v>
      </c>
      <c r="R283" s="3">
        <f t="shared" si="97"/>
        <v>2398</v>
      </c>
      <c r="S283" s="11">
        <f t="shared" si="98"/>
        <v>0.435</v>
      </c>
      <c r="T283" s="3" t="str">
        <f>VLOOKUP(Q283,道具信息!$Q$3:$S$20,2,FALSE)</f>
        <v>CHEST_ITEM_TYPE_T2_PART</v>
      </c>
      <c r="U283" s="3" t="str">
        <f>IF(COUNTIF(U$256:U282,T283)=0,T283,"")</f>
        <v/>
      </c>
      <c r="V283" s="3" t="str">
        <f t="shared" si="106"/>
        <v>CHEST_ITEM_TYPE_T3_TANK,CHEST_ITEM_TYPE_T4_TANK,CHEST_ITEM_TYPE_T3_SHARD,CHEST_ITEM_TYPE_T4_SHARD,CHEST_ITEM_TYPE_T2_PART</v>
      </c>
      <c r="W283" s="13" t="str">
        <f t="shared" si="101"/>
        <v/>
      </c>
      <c r="X283" s="3" t="str">
        <f t="shared" si="102"/>
        <v/>
      </c>
      <c r="Y283" s="3" t="str">
        <f t="shared" si="107"/>
        <v>6.0%,2.5%,22.4%,15.8%,43.5%</v>
      </c>
    </row>
    <row r="284" spans="2:25" x14ac:dyDescent="0.3">
      <c r="B284" s="2">
        <f>数据源!CE316</f>
        <v>8</v>
      </c>
      <c r="C284" s="2" t="str">
        <f>数据源!CF316</f>
        <v>T2MP2</v>
      </c>
      <c r="D284" s="2" t="str">
        <f>数据源!CG316</f>
        <v>部件</v>
      </c>
      <c r="E284" s="2">
        <f>数据源!CH316</f>
        <v>77.000000000000028</v>
      </c>
      <c r="F284" s="2">
        <f>数据源!CI316</f>
        <v>2.5</v>
      </c>
      <c r="G284" s="2">
        <f>数据源!CJ316</f>
        <v>0.01</v>
      </c>
      <c r="H284" s="2">
        <f>数据源!CK316</f>
        <v>1.2640692640692638E-2</v>
      </c>
      <c r="I284" s="2">
        <f>数据源!CL316</f>
        <v>126</v>
      </c>
      <c r="J284" s="3">
        <f t="shared" si="95"/>
        <v>2</v>
      </c>
      <c r="K284" s="3">
        <f t="shared" si="96"/>
        <v>3</v>
      </c>
      <c r="L284" s="3" t="str">
        <f t="shared" si="99"/>
        <v>部件</v>
      </c>
      <c r="M284" s="3">
        <f t="shared" ca="1" si="100"/>
        <v>92102</v>
      </c>
      <c r="N284" s="3" t="str">
        <f t="shared" ca="1" si="103"/>
        <v>11321,12321,13321,11411,12411,13411,12421,11431,51321,52321,53321,51411,52411,53411,51421,51431,92001,92003,92005,92101,92103,92105,92201,92203,92205,92002,92004,92006,92102</v>
      </c>
      <c r="O284" s="3" t="str">
        <f t="shared" si="104"/>
        <v>110,110,110,36,36,36,18,12,412,412,412,180,180,180,180,150,139,139,139,139,139,139,139,139,139,139,126,126,126</v>
      </c>
      <c r="P284" s="1" t="str">
        <f t="shared" si="105"/>
        <v>(1,1),(1,1),(1,1),(1,1),(1,1),(1,1),(1,1),(1,1),(2,6),(2,6),(2,6),(2,4),(2,4),(2,4),(1,3),(1,3),(2,3),(2,3),(2,3),(2,3),(2,3),(2,3),(2,3),(2,3),(2,3),(2,3),(2,3),(2,3),(2,3)</v>
      </c>
      <c r="Q284" s="3" t="str">
        <f>IF(D284="坦克碎片",VLOOKUP(C284,道具信息!$N$2:$O$291,2,FALSE)&amp;"碎片",VLOOKUP(C284,道具信息!$N$2:$O$291,2,FALSE))</f>
        <v>T2部件</v>
      </c>
      <c r="R284" s="3">
        <f t="shared" si="97"/>
        <v>2398</v>
      </c>
      <c r="S284" s="11">
        <f t="shared" si="98"/>
        <v>0.435</v>
      </c>
      <c r="T284" s="3" t="str">
        <f>VLOOKUP(Q284,道具信息!$Q$3:$S$20,2,FALSE)</f>
        <v>CHEST_ITEM_TYPE_T2_PART</v>
      </c>
      <c r="U284" s="3" t="str">
        <f>IF(COUNTIF(U$256:U283,T284)=0,T284,"")</f>
        <v/>
      </c>
      <c r="V284" s="3" t="str">
        <f t="shared" si="106"/>
        <v>CHEST_ITEM_TYPE_T3_TANK,CHEST_ITEM_TYPE_T4_TANK,CHEST_ITEM_TYPE_T3_SHARD,CHEST_ITEM_TYPE_T4_SHARD,CHEST_ITEM_TYPE_T2_PART</v>
      </c>
      <c r="W284" s="13" t="str">
        <f t="shared" si="101"/>
        <v/>
      </c>
      <c r="X284" s="3" t="str">
        <f t="shared" si="102"/>
        <v/>
      </c>
      <c r="Y284" s="3" t="str">
        <f t="shared" si="107"/>
        <v>6.0%,2.5%,22.4%,15.8%,43.5%</v>
      </c>
    </row>
    <row r="285" spans="2:25" x14ac:dyDescent="0.3">
      <c r="B285" s="2">
        <f>数据源!CE317</f>
        <v>8</v>
      </c>
      <c r="C285" s="2" t="str">
        <f>数据源!CF317</f>
        <v>T2MP4</v>
      </c>
      <c r="D285" s="2" t="str">
        <f>数据源!CG317</f>
        <v>部件</v>
      </c>
      <c r="E285" s="2">
        <f>数据源!CH317</f>
        <v>77.000000000000028</v>
      </c>
      <c r="F285" s="2">
        <f>数据源!CI317</f>
        <v>2.5</v>
      </c>
      <c r="G285" s="2">
        <f>数据源!CJ317</f>
        <v>0.01</v>
      </c>
      <c r="H285" s="2">
        <f>数据源!CK317</f>
        <v>1.2640692640692638E-2</v>
      </c>
      <c r="I285" s="2">
        <f>数据源!CL317</f>
        <v>126</v>
      </c>
      <c r="J285" s="3">
        <f t="shared" si="95"/>
        <v>2</v>
      </c>
      <c r="K285" s="3">
        <f t="shared" si="96"/>
        <v>3</v>
      </c>
      <c r="L285" s="3" t="str">
        <f t="shared" si="99"/>
        <v>部件</v>
      </c>
      <c r="M285" s="3">
        <f t="shared" ca="1" si="100"/>
        <v>92104</v>
      </c>
      <c r="N285" s="3" t="str">
        <f t="shared" ca="1" si="103"/>
        <v>11321,12321,13321,11411,12411,13411,12421,11431,51321,52321,53321,51411,52411,53411,51421,51431,92001,92003,92005,92101,92103,92105,92201,92203,92205,92002,92004,92006,92102,92104</v>
      </c>
      <c r="O285" s="3" t="str">
        <f t="shared" si="104"/>
        <v>110,110,110,36,36,36,18,12,412,412,412,180,180,180,180,150,139,139,139,139,139,139,139,139,139,139,126,126,126,126</v>
      </c>
      <c r="P285" s="1" t="str">
        <f t="shared" si="105"/>
        <v>(1,1),(1,1),(1,1),(1,1),(1,1),(1,1),(1,1),(1,1),(2,6),(2,6),(2,6),(2,4),(2,4),(2,4),(1,3),(1,3),(2,3),(2,3),(2,3),(2,3),(2,3),(2,3),(2,3),(2,3),(2,3),(2,3),(2,3),(2,3),(2,3),(2,3)</v>
      </c>
      <c r="Q285" s="3" t="str">
        <f>IF(D285="坦克碎片",VLOOKUP(C285,道具信息!$N$2:$O$291,2,FALSE)&amp;"碎片",VLOOKUP(C285,道具信息!$N$2:$O$291,2,FALSE))</f>
        <v>T2部件</v>
      </c>
      <c r="R285" s="3">
        <f t="shared" si="97"/>
        <v>2398</v>
      </c>
      <c r="S285" s="11">
        <f t="shared" si="98"/>
        <v>0.435</v>
      </c>
      <c r="T285" s="3" t="str">
        <f>VLOOKUP(Q285,道具信息!$Q$3:$S$20,2,FALSE)</f>
        <v>CHEST_ITEM_TYPE_T2_PART</v>
      </c>
      <c r="U285" s="3" t="str">
        <f>IF(COUNTIF(U$256:U284,T285)=0,T285,"")</f>
        <v/>
      </c>
      <c r="V285" s="3" t="str">
        <f t="shared" si="106"/>
        <v>CHEST_ITEM_TYPE_T3_TANK,CHEST_ITEM_TYPE_T4_TANK,CHEST_ITEM_TYPE_T3_SHARD,CHEST_ITEM_TYPE_T4_SHARD,CHEST_ITEM_TYPE_T2_PART</v>
      </c>
      <c r="W285" s="13" t="str">
        <f t="shared" si="101"/>
        <v/>
      </c>
      <c r="X285" s="3" t="str">
        <f t="shared" si="102"/>
        <v/>
      </c>
      <c r="Y285" s="3" t="str">
        <f t="shared" si="107"/>
        <v>6.0%,2.5%,22.4%,15.8%,43.5%</v>
      </c>
    </row>
    <row r="286" spans="2:25" x14ac:dyDescent="0.3">
      <c r="B286" s="2">
        <f>数据源!CE318</f>
        <v>8</v>
      </c>
      <c r="C286" s="2" t="str">
        <f>数据源!CF318</f>
        <v>T2MP6</v>
      </c>
      <c r="D286" s="2" t="str">
        <f>数据源!CG318</f>
        <v>部件</v>
      </c>
      <c r="E286" s="2">
        <f>数据源!CH318</f>
        <v>77.000000000000028</v>
      </c>
      <c r="F286" s="2">
        <f>数据源!CI318</f>
        <v>2.5</v>
      </c>
      <c r="G286" s="2">
        <f>数据源!CJ318</f>
        <v>0.01</v>
      </c>
      <c r="H286" s="2">
        <f>数据源!CK318</f>
        <v>1.2640692640692638E-2</v>
      </c>
      <c r="I286" s="2">
        <f>数据源!CL318</f>
        <v>126</v>
      </c>
      <c r="J286" s="3">
        <f t="shared" si="95"/>
        <v>2</v>
      </c>
      <c r="K286" s="3">
        <f t="shared" si="96"/>
        <v>3</v>
      </c>
      <c r="L286" s="3" t="str">
        <f t="shared" si="99"/>
        <v>部件</v>
      </c>
      <c r="M286" s="3">
        <f t="shared" ca="1" si="100"/>
        <v>92106</v>
      </c>
      <c r="N286" s="3" t="str">
        <f t="shared" ca="1" si="103"/>
        <v>11321,12321,13321,11411,12411,13411,12421,11431,51321,52321,53321,51411,52411,53411,51421,51431,92001,92003,92005,92101,92103,92105,92201,92203,92205,92002,92004,92006,92102,92104,92106</v>
      </c>
      <c r="O286" s="3" t="str">
        <f t="shared" si="104"/>
        <v>110,110,110,36,36,36,18,12,412,412,412,180,180,180,180,150,139,139,139,139,139,139,139,139,139,139,126,126,126,126,126</v>
      </c>
      <c r="P286" s="1" t="str">
        <f t="shared" si="105"/>
        <v>(1,1),(1,1),(1,1),(1,1),(1,1),(1,1),(1,1),(1,1),(2,6),(2,6),(2,6),(2,4),(2,4),(2,4),(1,3),(1,3),(2,3),(2,3),(2,3),(2,3),(2,3),(2,3),(2,3),(2,3),(2,3),(2,3),(2,3),(2,3),(2,3),(2,3),(2,3)</v>
      </c>
      <c r="Q286" s="3" t="str">
        <f>IF(D286="坦克碎片",VLOOKUP(C286,道具信息!$N$2:$O$291,2,FALSE)&amp;"碎片",VLOOKUP(C286,道具信息!$N$2:$O$291,2,FALSE))</f>
        <v>T2部件</v>
      </c>
      <c r="R286" s="3">
        <f t="shared" si="97"/>
        <v>2398</v>
      </c>
      <c r="S286" s="11">
        <f t="shared" si="98"/>
        <v>0.435</v>
      </c>
      <c r="T286" s="3" t="str">
        <f>VLOOKUP(Q286,道具信息!$Q$3:$S$20,2,FALSE)</f>
        <v>CHEST_ITEM_TYPE_T2_PART</v>
      </c>
      <c r="U286" s="3" t="str">
        <f>IF(COUNTIF(U$256:U285,T286)=0,T286,"")</f>
        <v/>
      </c>
      <c r="V286" s="3" t="str">
        <f t="shared" si="106"/>
        <v>CHEST_ITEM_TYPE_T3_TANK,CHEST_ITEM_TYPE_T4_TANK,CHEST_ITEM_TYPE_T3_SHARD,CHEST_ITEM_TYPE_T4_SHARD,CHEST_ITEM_TYPE_T2_PART</v>
      </c>
      <c r="W286" s="13" t="str">
        <f t="shared" si="101"/>
        <v/>
      </c>
      <c r="X286" s="3" t="str">
        <f t="shared" si="102"/>
        <v/>
      </c>
      <c r="Y286" s="3" t="str">
        <f t="shared" si="107"/>
        <v>6.0%,2.5%,22.4%,15.8%,43.5%</v>
      </c>
    </row>
    <row r="287" spans="2:25" x14ac:dyDescent="0.3">
      <c r="B287" s="2">
        <f>数据源!CE319</f>
        <v>8</v>
      </c>
      <c r="C287" s="2" t="str">
        <f>数据源!CF319</f>
        <v>T2HP2</v>
      </c>
      <c r="D287" s="2" t="str">
        <f>数据源!CG319</f>
        <v>部件</v>
      </c>
      <c r="E287" s="2">
        <f>数据源!CH319</f>
        <v>77.000000000000028</v>
      </c>
      <c r="F287" s="2">
        <f>数据源!CI319</f>
        <v>2.5</v>
      </c>
      <c r="G287" s="2">
        <f>数据源!CJ319</f>
        <v>0.01</v>
      </c>
      <c r="H287" s="2">
        <f>数据源!CK319</f>
        <v>1.2640692640692638E-2</v>
      </c>
      <c r="I287" s="2">
        <f>数据源!CL319</f>
        <v>126</v>
      </c>
      <c r="J287" s="3">
        <f t="shared" si="95"/>
        <v>2</v>
      </c>
      <c r="K287" s="3">
        <f t="shared" si="96"/>
        <v>3</v>
      </c>
      <c r="L287" s="3" t="str">
        <f t="shared" si="99"/>
        <v>部件</v>
      </c>
      <c r="M287" s="3">
        <f t="shared" ca="1" si="100"/>
        <v>92202</v>
      </c>
      <c r="N287" s="3" t="str">
        <f t="shared" ca="1" si="103"/>
        <v>11321,12321,13321,11411,12411,13411,12421,11431,51321,52321,53321,51411,52411,53411,51421,51431,92001,92003,92005,92101,92103,92105,92201,92203,92205,92002,92004,92006,92102,92104,92106,92202</v>
      </c>
      <c r="O287" s="3" t="str">
        <f t="shared" si="104"/>
        <v>110,110,110,36,36,36,18,12,412,412,412,180,180,180,180,150,139,139,139,139,139,139,139,139,139,139,126,126,126,126,126,126</v>
      </c>
      <c r="P287" s="1" t="str">
        <f t="shared" si="105"/>
        <v>(1,1),(1,1),(1,1),(1,1),(1,1),(1,1),(1,1),(1,1),(2,6),(2,6),(2,6),(2,4),(2,4),(2,4),(1,3),(1,3),(2,3),(2,3),(2,3),(2,3),(2,3),(2,3),(2,3),(2,3),(2,3),(2,3),(2,3),(2,3),(2,3),(2,3),(2,3),(2,3)</v>
      </c>
      <c r="Q287" s="3" t="str">
        <f>IF(D287="坦克碎片",VLOOKUP(C287,道具信息!$N$2:$O$291,2,FALSE)&amp;"碎片",VLOOKUP(C287,道具信息!$N$2:$O$291,2,FALSE))</f>
        <v>T2部件</v>
      </c>
      <c r="R287" s="3">
        <f t="shared" si="97"/>
        <v>2398</v>
      </c>
      <c r="S287" s="11">
        <f t="shared" si="98"/>
        <v>0.435</v>
      </c>
      <c r="T287" s="3" t="str">
        <f>VLOOKUP(Q287,道具信息!$Q$3:$S$20,2,FALSE)</f>
        <v>CHEST_ITEM_TYPE_T2_PART</v>
      </c>
      <c r="U287" s="3" t="str">
        <f>IF(COUNTIF(U$256:U286,T287)=0,T287,"")</f>
        <v/>
      </c>
      <c r="V287" s="3" t="str">
        <f t="shared" si="106"/>
        <v>CHEST_ITEM_TYPE_T3_TANK,CHEST_ITEM_TYPE_T4_TANK,CHEST_ITEM_TYPE_T3_SHARD,CHEST_ITEM_TYPE_T4_SHARD,CHEST_ITEM_TYPE_T2_PART</v>
      </c>
      <c r="W287" s="13" t="str">
        <f t="shared" si="101"/>
        <v/>
      </c>
      <c r="X287" s="3" t="str">
        <f t="shared" si="102"/>
        <v/>
      </c>
      <c r="Y287" s="3" t="str">
        <f t="shared" si="107"/>
        <v>6.0%,2.5%,22.4%,15.8%,43.5%</v>
      </c>
    </row>
    <row r="288" spans="2:25" x14ac:dyDescent="0.3">
      <c r="B288" s="2">
        <f>数据源!CE320</f>
        <v>8</v>
      </c>
      <c r="C288" s="2" t="str">
        <f>数据源!CF320</f>
        <v>T2HP4</v>
      </c>
      <c r="D288" s="2" t="str">
        <f>数据源!CG320</f>
        <v>部件</v>
      </c>
      <c r="E288" s="2">
        <f>数据源!CH320</f>
        <v>77.000000000000028</v>
      </c>
      <c r="F288" s="2">
        <f>数据源!CI320</f>
        <v>2.5</v>
      </c>
      <c r="G288" s="2">
        <f>数据源!CJ320</f>
        <v>0.01</v>
      </c>
      <c r="H288" s="2">
        <f>数据源!CK320</f>
        <v>1.2640692640692638E-2</v>
      </c>
      <c r="I288" s="2">
        <f>数据源!CL320</f>
        <v>126</v>
      </c>
      <c r="J288" s="3">
        <f t="shared" si="95"/>
        <v>2</v>
      </c>
      <c r="K288" s="3">
        <f t="shared" si="96"/>
        <v>3</v>
      </c>
      <c r="L288" s="3" t="str">
        <f t="shared" si="99"/>
        <v>部件</v>
      </c>
      <c r="M288" s="3">
        <f t="shared" ca="1" si="100"/>
        <v>92204</v>
      </c>
      <c r="N288" s="3" t="str">
        <f t="shared" ca="1" si="103"/>
        <v>11321,12321,13321,11411,12411,13411,12421,11431,51321,52321,53321,51411,52411,53411,51421,51431,92001,92003,92005,92101,92103,92105,92201,92203,92205,92002,92004,92006,92102,92104,92106,92202,92204</v>
      </c>
      <c r="O288" s="3" t="str">
        <f t="shared" si="104"/>
        <v>110,110,110,36,36,36,18,12,412,412,412,180,180,180,180,150,139,139,139,139,139,139,139,139,139,139,126,126,126,126,126,126,126</v>
      </c>
      <c r="P288" s="1" t="str">
        <f t="shared" si="105"/>
        <v>(1,1),(1,1),(1,1),(1,1),(1,1),(1,1),(1,1),(1,1),(2,6),(2,6),(2,6),(2,4),(2,4),(2,4),(1,3),(1,3),(2,3),(2,3),(2,3),(2,3),(2,3),(2,3),(2,3),(2,3),(2,3),(2,3),(2,3),(2,3),(2,3),(2,3),(2,3),(2,3),(2,3)</v>
      </c>
      <c r="Q288" s="3" t="str">
        <f>IF(D288="坦克碎片",VLOOKUP(C288,道具信息!$N$2:$O$291,2,FALSE)&amp;"碎片",VLOOKUP(C288,道具信息!$N$2:$O$291,2,FALSE))</f>
        <v>T2部件</v>
      </c>
      <c r="R288" s="3">
        <f t="shared" ref="R288:R307" si="108">SUMIFS(I$3:I$445,Q$3:Q$445,Q288,B$3:B$445,B288)</f>
        <v>2398</v>
      </c>
      <c r="S288" s="11">
        <f t="shared" ref="S288:S307" si="109">ROUND(R288/SUMIF(B$3:B$445,B288,I$3:I$445),3)</f>
        <v>0.435</v>
      </c>
      <c r="T288" s="3" t="str">
        <f>VLOOKUP(Q288,道具信息!$Q$3:$S$20,2,FALSE)</f>
        <v>CHEST_ITEM_TYPE_T2_PART</v>
      </c>
      <c r="U288" s="3" t="str">
        <f>IF(COUNTIF(U$256:U287,T288)=0,T288,"")</f>
        <v/>
      </c>
      <c r="V288" s="3" t="str">
        <f t="shared" si="106"/>
        <v>CHEST_ITEM_TYPE_T3_TANK,CHEST_ITEM_TYPE_T4_TANK,CHEST_ITEM_TYPE_T3_SHARD,CHEST_ITEM_TYPE_T4_SHARD,CHEST_ITEM_TYPE_T2_PART</v>
      </c>
      <c r="W288" s="13" t="str">
        <f t="shared" si="101"/>
        <v/>
      </c>
      <c r="X288" s="3" t="str">
        <f t="shared" si="102"/>
        <v/>
      </c>
      <c r="Y288" s="3" t="str">
        <f t="shared" si="107"/>
        <v>6.0%,2.5%,22.4%,15.8%,43.5%</v>
      </c>
    </row>
    <row r="289" spans="2:25" x14ac:dyDescent="0.3">
      <c r="B289" s="2">
        <f>数据源!CE321</f>
        <v>8</v>
      </c>
      <c r="C289" s="2" t="str">
        <f>数据源!CF321</f>
        <v>T2HP6</v>
      </c>
      <c r="D289" s="2" t="str">
        <f>数据源!CG321</f>
        <v>部件</v>
      </c>
      <c r="E289" s="2">
        <f>数据源!CH321</f>
        <v>77.000000000000028</v>
      </c>
      <c r="F289" s="2">
        <f>数据源!CI321</f>
        <v>2.5</v>
      </c>
      <c r="G289" s="2">
        <f>数据源!CJ321</f>
        <v>0.01</v>
      </c>
      <c r="H289" s="2">
        <f>数据源!CK321</f>
        <v>1.2640692640692638E-2</v>
      </c>
      <c r="I289" s="2">
        <f>数据源!CL321</f>
        <v>126</v>
      </c>
      <c r="J289" s="3">
        <f t="shared" si="95"/>
        <v>2</v>
      </c>
      <c r="K289" s="3">
        <f t="shared" si="96"/>
        <v>3</v>
      </c>
      <c r="L289" s="3" t="str">
        <f t="shared" si="99"/>
        <v>部件</v>
      </c>
      <c r="M289" s="3">
        <f t="shared" ca="1" si="100"/>
        <v>92206</v>
      </c>
      <c r="N289" s="3" t="str">
        <f t="shared" ca="1" si="103"/>
        <v>11321,12321,13321,11411,12411,13411,12421,11431,51321,52321,53321,51411,52411,53411,51421,51431,92001,92003,92005,92101,92103,92105,92201,92203,92205,92002,92004,92006,92102,92104,92106,92202,92204,92206</v>
      </c>
      <c r="O289" s="3" t="str">
        <f t="shared" si="104"/>
        <v>110,110,110,36,36,36,18,12,412,412,412,180,180,180,180,150,139,139,139,139,139,139,139,139,139,139,126,126,126,126,126,126,126,126</v>
      </c>
      <c r="P289" s="1" t="str">
        <f t="shared" si="105"/>
        <v>(1,1),(1,1),(1,1),(1,1),(1,1),(1,1),(1,1),(1,1),(2,6),(2,6),(2,6),(2,4),(2,4),(2,4),(1,3),(1,3),(2,3),(2,3),(2,3),(2,3),(2,3),(2,3),(2,3),(2,3),(2,3),(2,3),(2,3),(2,3),(2,3),(2,3),(2,3),(2,3),(2,3),(2,3)</v>
      </c>
      <c r="Q289" s="3" t="str">
        <f>IF(D289="坦克碎片",VLOOKUP(C289,道具信息!$N$2:$O$291,2,FALSE)&amp;"碎片",VLOOKUP(C289,道具信息!$N$2:$O$291,2,FALSE))</f>
        <v>T2部件</v>
      </c>
      <c r="R289" s="3">
        <f t="shared" si="108"/>
        <v>2398</v>
      </c>
      <c r="S289" s="11">
        <f t="shared" si="109"/>
        <v>0.435</v>
      </c>
      <c r="T289" s="3" t="str">
        <f>VLOOKUP(Q289,道具信息!$Q$3:$S$20,2,FALSE)</f>
        <v>CHEST_ITEM_TYPE_T2_PART</v>
      </c>
      <c r="U289" s="3" t="str">
        <f>IF(COUNTIF(U$256:U288,T289)=0,T289,"")</f>
        <v/>
      </c>
      <c r="V289" s="3" t="str">
        <f t="shared" si="106"/>
        <v>CHEST_ITEM_TYPE_T3_TANK,CHEST_ITEM_TYPE_T4_TANK,CHEST_ITEM_TYPE_T3_SHARD,CHEST_ITEM_TYPE_T4_SHARD,CHEST_ITEM_TYPE_T2_PART</v>
      </c>
      <c r="W289" s="13" t="str">
        <f t="shared" si="101"/>
        <v/>
      </c>
      <c r="X289" s="3" t="str">
        <f t="shared" si="102"/>
        <v/>
      </c>
      <c r="Y289" s="3" t="str">
        <f t="shared" si="107"/>
        <v>6.0%,2.5%,22.4%,15.8%,43.5%</v>
      </c>
    </row>
    <row r="290" spans="2:25" x14ac:dyDescent="0.3">
      <c r="B290" s="2">
        <f>数据源!CE322</f>
        <v>8</v>
      </c>
      <c r="C290" s="2" t="str">
        <f>数据源!CF322</f>
        <v>T3LP1</v>
      </c>
      <c r="D290" s="2" t="str">
        <f>数据源!CG322</f>
        <v>部件</v>
      </c>
      <c r="E290" s="2">
        <f>数据源!CH322</f>
        <v>433.2</v>
      </c>
      <c r="F290" s="2">
        <f>数据源!CI322</f>
        <v>1.5</v>
      </c>
      <c r="G290" s="2">
        <f>数据源!CJ322</f>
        <v>8.0000000000000002E-3</v>
      </c>
      <c r="H290" s="2">
        <f>数据源!CK322</f>
        <v>2.9957935775110291E-3</v>
      </c>
      <c r="I290" s="2">
        <f>数据源!CL322</f>
        <v>30</v>
      </c>
      <c r="J290" s="3">
        <f t="shared" si="95"/>
        <v>1</v>
      </c>
      <c r="K290" s="3">
        <f t="shared" si="96"/>
        <v>2</v>
      </c>
      <c r="L290" s="3" t="str">
        <f t="shared" si="99"/>
        <v>部件</v>
      </c>
      <c r="M290" s="3">
        <f t="shared" ca="1" si="100"/>
        <v>93001</v>
      </c>
      <c r="N290" s="3" t="str">
        <f t="shared" ca="1" si="103"/>
        <v>11321,12321,13321,11411,12411,13411,12421,11431,51321,52321,53321,51411,52411,53411,51421,51431,92001,92003,92005,92101,92103,92105,92201,92203,92205,92002,92004,92006,92102,92104,92106,92202,92204,92206,93001</v>
      </c>
      <c r="O290" s="3" t="str">
        <f t="shared" si="104"/>
        <v>110,110,110,36,36,36,18,12,412,412,412,180,180,180,180,150,139,139,139,139,139,139,139,139,139,139,126,126,126,126,126,126,126,126,30</v>
      </c>
      <c r="P290" s="1" t="str">
        <f t="shared" si="105"/>
        <v>(1,1),(1,1),(1,1),(1,1),(1,1),(1,1),(1,1),(1,1),(2,6),(2,6),(2,6),(2,4),(2,4),(2,4),(1,3),(1,3),(2,3),(2,3),(2,3),(2,3),(2,3),(2,3),(2,3),(2,3),(2,3),(2,3),(2,3),(2,3),(2,3),(2,3),(2,3),(2,3),(2,3),(2,3),(1,2)</v>
      </c>
      <c r="Q290" s="3" t="str">
        <f>IF(D290="坦克碎片",VLOOKUP(C290,道具信息!$N$2:$O$291,2,FALSE)&amp;"碎片",VLOOKUP(C290,道具信息!$N$2:$O$291,2,FALSE))</f>
        <v>T3部件</v>
      </c>
      <c r="R290" s="3">
        <f t="shared" si="108"/>
        <v>540</v>
      </c>
      <c r="S290" s="11">
        <f t="shared" si="109"/>
        <v>9.8000000000000004E-2</v>
      </c>
      <c r="T290" s="3" t="str">
        <f>VLOOKUP(Q290,道具信息!$Q$3:$S$20,2,FALSE)</f>
        <v>CHEST_ITEM_TYPE_T3_PART</v>
      </c>
      <c r="U290" s="3" t="str">
        <f>IF(COUNTIF(U$256:U289,T290)=0,T290,"")</f>
        <v>CHEST_ITEM_TYPE_T3_PART</v>
      </c>
      <c r="V290" s="3" t="str">
        <f t="shared" si="106"/>
        <v>CHEST_ITEM_TYPE_T3_TANK,CHEST_ITEM_TYPE_T4_TANK,CHEST_ITEM_TYPE_T3_SHARD,CHEST_ITEM_TYPE_T4_SHARD,CHEST_ITEM_TYPE_T2_PART,CHEST_ITEM_TYPE_T3_PART</v>
      </c>
      <c r="W290" s="13">
        <f t="shared" si="101"/>
        <v>9.8000000000000004E-2</v>
      </c>
      <c r="X290" s="3" t="str">
        <f t="shared" si="102"/>
        <v>9.8%</v>
      </c>
      <c r="Y290" s="3" t="str">
        <f t="shared" si="107"/>
        <v>6.0%,2.5%,22.4%,15.8%,43.5%,9.8%</v>
      </c>
    </row>
    <row r="291" spans="2:25" x14ac:dyDescent="0.3">
      <c r="B291" s="2">
        <f>数据源!CE323</f>
        <v>8</v>
      </c>
      <c r="C291" s="2" t="str">
        <f>数据源!CF323</f>
        <v>T3LP3</v>
      </c>
      <c r="D291" s="2" t="str">
        <f>数据源!CG323</f>
        <v>部件</v>
      </c>
      <c r="E291" s="2">
        <f>数据源!CH323</f>
        <v>433.2</v>
      </c>
      <c r="F291" s="2">
        <f>数据源!CI323</f>
        <v>1.5</v>
      </c>
      <c r="G291" s="2">
        <f>数据源!CJ323</f>
        <v>8.0000000000000002E-3</v>
      </c>
      <c r="H291" s="2">
        <f>数据源!CK323</f>
        <v>2.9957935775110291E-3</v>
      </c>
      <c r="I291" s="2">
        <f>数据源!CL323</f>
        <v>30</v>
      </c>
      <c r="J291" s="3">
        <f t="shared" si="95"/>
        <v>1</v>
      </c>
      <c r="K291" s="3">
        <f t="shared" si="96"/>
        <v>2</v>
      </c>
      <c r="L291" s="3" t="str">
        <f t="shared" si="99"/>
        <v>部件</v>
      </c>
      <c r="M291" s="3">
        <f t="shared" ca="1" si="100"/>
        <v>93003</v>
      </c>
      <c r="N291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</v>
      </c>
      <c r="O291" s="3" t="str">
        <f t="shared" si="104"/>
        <v>110,110,110,36,36,36,18,12,412,412,412,180,180,180,180,150,139,139,139,139,139,139,139,139,139,139,126,126,126,126,126,126,126,126,30,30</v>
      </c>
      <c r="P291" s="1" t="str">
        <f t="shared" si="105"/>
        <v>(1,1),(1,1),(1,1),(1,1),(1,1),(1,1),(1,1),(1,1),(2,6),(2,6),(2,6),(2,4),(2,4),(2,4),(1,3),(1,3),(2,3),(2,3),(2,3),(2,3),(2,3),(2,3),(2,3),(2,3),(2,3),(2,3),(2,3),(2,3),(2,3),(2,3),(2,3),(2,3),(2,3),(2,3),(1,2),(1,2)</v>
      </c>
      <c r="Q291" s="3" t="str">
        <f>IF(D291="坦克碎片",VLOOKUP(C291,道具信息!$N$2:$O$291,2,FALSE)&amp;"碎片",VLOOKUP(C291,道具信息!$N$2:$O$291,2,FALSE))</f>
        <v>T3部件</v>
      </c>
      <c r="R291" s="3">
        <f t="shared" si="108"/>
        <v>540</v>
      </c>
      <c r="S291" s="11">
        <f t="shared" si="109"/>
        <v>9.8000000000000004E-2</v>
      </c>
      <c r="T291" s="3" t="str">
        <f>VLOOKUP(Q291,道具信息!$Q$3:$S$20,2,FALSE)</f>
        <v>CHEST_ITEM_TYPE_T3_PART</v>
      </c>
      <c r="U291" s="3" t="str">
        <f>IF(COUNTIF(U$256:U290,T291)=0,T291,"")</f>
        <v/>
      </c>
      <c r="V291" s="3" t="str">
        <f t="shared" si="106"/>
        <v>CHEST_ITEM_TYPE_T3_TANK,CHEST_ITEM_TYPE_T4_TANK,CHEST_ITEM_TYPE_T3_SHARD,CHEST_ITEM_TYPE_T4_SHARD,CHEST_ITEM_TYPE_T2_PART,CHEST_ITEM_TYPE_T3_PART</v>
      </c>
      <c r="W291" s="13" t="str">
        <f t="shared" si="101"/>
        <v/>
      </c>
      <c r="X291" s="3" t="str">
        <f t="shared" si="102"/>
        <v/>
      </c>
      <c r="Y291" s="3" t="str">
        <f t="shared" si="107"/>
        <v>6.0%,2.5%,22.4%,15.8%,43.5%,9.8%</v>
      </c>
    </row>
    <row r="292" spans="2:25" x14ac:dyDescent="0.3">
      <c r="B292" s="2">
        <f>数据源!CE324</f>
        <v>8</v>
      </c>
      <c r="C292" s="2" t="str">
        <f>数据源!CF324</f>
        <v>T3LP5</v>
      </c>
      <c r="D292" s="2" t="str">
        <f>数据源!CG324</f>
        <v>部件</v>
      </c>
      <c r="E292" s="2">
        <f>数据源!CH324</f>
        <v>433.2</v>
      </c>
      <c r="F292" s="2">
        <f>数据源!CI324</f>
        <v>1.5</v>
      </c>
      <c r="G292" s="2">
        <f>数据源!CJ324</f>
        <v>8.0000000000000002E-3</v>
      </c>
      <c r="H292" s="2">
        <f>数据源!CK324</f>
        <v>2.9957935775110291E-3</v>
      </c>
      <c r="I292" s="2">
        <f>数据源!CL324</f>
        <v>30</v>
      </c>
      <c r="J292" s="3">
        <f t="shared" si="95"/>
        <v>1</v>
      </c>
      <c r="K292" s="3">
        <f t="shared" si="96"/>
        <v>2</v>
      </c>
      <c r="L292" s="3" t="str">
        <f t="shared" si="99"/>
        <v>部件</v>
      </c>
      <c r="M292" s="3">
        <f t="shared" ca="1" si="100"/>
        <v>93005</v>
      </c>
      <c r="N292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</v>
      </c>
      <c r="O292" s="3" t="str">
        <f t="shared" si="104"/>
        <v>110,110,110,36,36,36,18,12,412,412,412,180,180,180,180,150,139,139,139,139,139,139,139,139,139,139,126,126,126,126,126,126,126,126,30,30,30</v>
      </c>
      <c r="P292" s="1" t="str">
        <f t="shared" si="105"/>
        <v>(1,1),(1,1),(1,1),(1,1),(1,1),(1,1),(1,1),(1,1),(2,6),(2,6),(2,6),(2,4),(2,4),(2,4),(1,3),(1,3),(2,3),(2,3),(2,3),(2,3),(2,3),(2,3),(2,3),(2,3),(2,3),(2,3),(2,3),(2,3),(2,3),(2,3),(2,3),(2,3),(2,3),(2,3),(1,2),(1,2),(1,2)</v>
      </c>
      <c r="Q292" s="3" t="str">
        <f>IF(D292="坦克碎片",VLOOKUP(C292,道具信息!$N$2:$O$291,2,FALSE)&amp;"碎片",VLOOKUP(C292,道具信息!$N$2:$O$291,2,FALSE))</f>
        <v>T3部件</v>
      </c>
      <c r="R292" s="3">
        <f t="shared" si="108"/>
        <v>540</v>
      </c>
      <c r="S292" s="11">
        <f t="shared" si="109"/>
        <v>9.8000000000000004E-2</v>
      </c>
      <c r="T292" s="3" t="str">
        <f>VLOOKUP(Q292,道具信息!$Q$3:$S$20,2,FALSE)</f>
        <v>CHEST_ITEM_TYPE_T3_PART</v>
      </c>
      <c r="U292" s="3" t="str">
        <f>IF(COUNTIF(U$256:U291,T292)=0,T292,"")</f>
        <v/>
      </c>
      <c r="V292" s="3" t="str">
        <f t="shared" si="106"/>
        <v>CHEST_ITEM_TYPE_T3_TANK,CHEST_ITEM_TYPE_T4_TANK,CHEST_ITEM_TYPE_T3_SHARD,CHEST_ITEM_TYPE_T4_SHARD,CHEST_ITEM_TYPE_T2_PART,CHEST_ITEM_TYPE_T3_PART</v>
      </c>
      <c r="W292" s="13" t="str">
        <f t="shared" si="101"/>
        <v/>
      </c>
      <c r="X292" s="3" t="str">
        <f t="shared" si="102"/>
        <v/>
      </c>
      <c r="Y292" s="3" t="str">
        <f t="shared" si="107"/>
        <v>6.0%,2.5%,22.4%,15.8%,43.5%,9.8%</v>
      </c>
    </row>
    <row r="293" spans="2:25" x14ac:dyDescent="0.3">
      <c r="B293" s="2">
        <f>数据源!CE325</f>
        <v>8</v>
      </c>
      <c r="C293" s="2" t="str">
        <f>数据源!CF325</f>
        <v>T3MP1</v>
      </c>
      <c r="D293" s="2" t="str">
        <f>数据源!CG325</f>
        <v>部件</v>
      </c>
      <c r="E293" s="2">
        <f>数据源!CH325</f>
        <v>433.2</v>
      </c>
      <c r="F293" s="2">
        <f>数据源!CI325</f>
        <v>1.5</v>
      </c>
      <c r="G293" s="2">
        <f>数据源!CJ325</f>
        <v>8.0000000000000002E-3</v>
      </c>
      <c r="H293" s="2">
        <f>数据源!CK325</f>
        <v>2.9957935775110291E-3</v>
      </c>
      <c r="I293" s="2">
        <f>数据源!CL325</f>
        <v>30</v>
      </c>
      <c r="J293" s="3">
        <f t="shared" si="95"/>
        <v>1</v>
      </c>
      <c r="K293" s="3">
        <f t="shared" si="96"/>
        <v>2</v>
      </c>
      <c r="L293" s="3" t="str">
        <f t="shared" si="99"/>
        <v>部件</v>
      </c>
      <c r="M293" s="3">
        <f t="shared" ca="1" si="100"/>
        <v>93101</v>
      </c>
      <c r="N293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</v>
      </c>
      <c r="O293" s="3" t="str">
        <f t="shared" si="104"/>
        <v>110,110,110,36,36,36,18,12,412,412,412,180,180,180,180,150,139,139,139,139,139,139,139,139,139,139,126,126,126,126,126,126,126,126,30,30,30,30</v>
      </c>
      <c r="P293" s="1" t="str">
        <f t="shared" si="105"/>
        <v>(1,1),(1,1),(1,1),(1,1),(1,1),(1,1),(1,1),(1,1),(2,6),(2,6),(2,6),(2,4),(2,4),(2,4),(1,3),(1,3),(2,3),(2,3),(2,3),(2,3),(2,3),(2,3),(2,3),(2,3),(2,3),(2,3),(2,3),(2,3),(2,3),(2,3),(2,3),(2,3),(2,3),(2,3),(1,2),(1,2),(1,2),(1,2)</v>
      </c>
      <c r="Q293" s="3" t="str">
        <f>IF(D293="坦克碎片",VLOOKUP(C293,道具信息!$N$2:$O$291,2,FALSE)&amp;"碎片",VLOOKUP(C293,道具信息!$N$2:$O$291,2,FALSE))</f>
        <v>T3部件</v>
      </c>
      <c r="R293" s="3">
        <f t="shared" si="108"/>
        <v>540</v>
      </c>
      <c r="S293" s="11">
        <f t="shared" si="109"/>
        <v>9.8000000000000004E-2</v>
      </c>
      <c r="T293" s="3" t="str">
        <f>VLOOKUP(Q293,道具信息!$Q$3:$S$20,2,FALSE)</f>
        <v>CHEST_ITEM_TYPE_T3_PART</v>
      </c>
      <c r="U293" s="3" t="str">
        <f>IF(COUNTIF(U$256:U292,T293)=0,T293,"")</f>
        <v/>
      </c>
      <c r="V293" s="3" t="str">
        <f t="shared" si="106"/>
        <v>CHEST_ITEM_TYPE_T3_TANK,CHEST_ITEM_TYPE_T4_TANK,CHEST_ITEM_TYPE_T3_SHARD,CHEST_ITEM_TYPE_T4_SHARD,CHEST_ITEM_TYPE_T2_PART,CHEST_ITEM_TYPE_T3_PART</v>
      </c>
      <c r="W293" s="13" t="str">
        <f t="shared" si="101"/>
        <v/>
      </c>
      <c r="X293" s="3" t="str">
        <f t="shared" si="102"/>
        <v/>
      </c>
      <c r="Y293" s="3" t="str">
        <f t="shared" si="107"/>
        <v>6.0%,2.5%,22.4%,15.8%,43.5%,9.8%</v>
      </c>
    </row>
    <row r="294" spans="2:25" x14ac:dyDescent="0.3">
      <c r="B294" s="2">
        <f>数据源!CE326</f>
        <v>8</v>
      </c>
      <c r="C294" s="2" t="str">
        <f>数据源!CF326</f>
        <v>T3MP3</v>
      </c>
      <c r="D294" s="2" t="str">
        <f>数据源!CG326</f>
        <v>部件</v>
      </c>
      <c r="E294" s="2">
        <f>数据源!CH326</f>
        <v>433.2</v>
      </c>
      <c r="F294" s="2">
        <f>数据源!CI326</f>
        <v>1.5</v>
      </c>
      <c r="G294" s="2">
        <f>数据源!CJ326</f>
        <v>8.0000000000000002E-3</v>
      </c>
      <c r="H294" s="2">
        <f>数据源!CK326</f>
        <v>2.9957935775110291E-3</v>
      </c>
      <c r="I294" s="2">
        <f>数据源!CL326</f>
        <v>30</v>
      </c>
      <c r="J294" s="3">
        <f t="shared" si="95"/>
        <v>1</v>
      </c>
      <c r="K294" s="3">
        <f t="shared" si="96"/>
        <v>2</v>
      </c>
      <c r="L294" s="3" t="str">
        <f t="shared" si="99"/>
        <v>部件</v>
      </c>
      <c r="M294" s="3">
        <f t="shared" ca="1" si="100"/>
        <v>93103</v>
      </c>
      <c r="N294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</v>
      </c>
      <c r="O294" s="3" t="str">
        <f t="shared" si="104"/>
        <v>110,110,110,36,36,36,18,12,412,412,412,180,180,180,180,150,139,139,139,139,139,139,139,139,139,139,126,126,126,126,126,126,126,126,30,30,30,30,30</v>
      </c>
      <c r="P294" s="1" t="str">
        <f t="shared" si="105"/>
        <v>(1,1),(1,1),(1,1),(1,1),(1,1),(1,1),(1,1),(1,1),(2,6),(2,6),(2,6),(2,4),(2,4),(2,4),(1,3),(1,3),(2,3),(2,3),(2,3),(2,3),(2,3),(2,3),(2,3),(2,3),(2,3),(2,3),(2,3),(2,3),(2,3),(2,3),(2,3),(2,3),(2,3),(2,3),(1,2),(1,2),(1,2),(1,2),(1,2)</v>
      </c>
      <c r="Q294" s="3" t="str">
        <f>IF(D294="坦克碎片",VLOOKUP(C294,道具信息!$N$2:$O$291,2,FALSE)&amp;"碎片",VLOOKUP(C294,道具信息!$N$2:$O$291,2,FALSE))</f>
        <v>T3部件</v>
      </c>
      <c r="R294" s="3">
        <f t="shared" si="108"/>
        <v>540</v>
      </c>
      <c r="S294" s="11">
        <f t="shared" si="109"/>
        <v>9.8000000000000004E-2</v>
      </c>
      <c r="T294" s="3" t="str">
        <f>VLOOKUP(Q294,道具信息!$Q$3:$S$20,2,FALSE)</f>
        <v>CHEST_ITEM_TYPE_T3_PART</v>
      </c>
      <c r="U294" s="3" t="str">
        <f>IF(COUNTIF(U$256:U293,T294)=0,T294,"")</f>
        <v/>
      </c>
      <c r="V294" s="3" t="str">
        <f t="shared" si="106"/>
        <v>CHEST_ITEM_TYPE_T3_TANK,CHEST_ITEM_TYPE_T4_TANK,CHEST_ITEM_TYPE_T3_SHARD,CHEST_ITEM_TYPE_T4_SHARD,CHEST_ITEM_TYPE_T2_PART,CHEST_ITEM_TYPE_T3_PART</v>
      </c>
      <c r="W294" s="13" t="str">
        <f t="shared" si="101"/>
        <v/>
      </c>
      <c r="X294" s="3" t="str">
        <f t="shared" si="102"/>
        <v/>
      </c>
      <c r="Y294" s="3" t="str">
        <f t="shared" si="107"/>
        <v>6.0%,2.5%,22.4%,15.8%,43.5%,9.8%</v>
      </c>
    </row>
    <row r="295" spans="2:25" x14ac:dyDescent="0.3">
      <c r="B295" s="2">
        <f>数据源!CE327</f>
        <v>8</v>
      </c>
      <c r="C295" s="2" t="str">
        <f>数据源!CF327</f>
        <v>T3MP5</v>
      </c>
      <c r="D295" s="2" t="str">
        <f>数据源!CG327</f>
        <v>部件</v>
      </c>
      <c r="E295" s="2">
        <f>数据源!CH327</f>
        <v>433.2</v>
      </c>
      <c r="F295" s="2">
        <f>数据源!CI327</f>
        <v>1.5</v>
      </c>
      <c r="G295" s="2">
        <f>数据源!CJ327</f>
        <v>8.0000000000000002E-3</v>
      </c>
      <c r="H295" s="2">
        <f>数据源!CK327</f>
        <v>2.9957935775110291E-3</v>
      </c>
      <c r="I295" s="2">
        <f>数据源!CL327</f>
        <v>30</v>
      </c>
      <c r="J295" s="3">
        <f t="shared" si="95"/>
        <v>1</v>
      </c>
      <c r="K295" s="3">
        <f t="shared" si="96"/>
        <v>2</v>
      </c>
      <c r="L295" s="3" t="str">
        <f t="shared" si="99"/>
        <v>部件</v>
      </c>
      <c r="M295" s="3">
        <f t="shared" ca="1" si="100"/>
        <v>93105</v>
      </c>
      <c r="N295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</v>
      </c>
      <c r="O295" s="3" t="str">
        <f t="shared" si="104"/>
        <v>110,110,110,36,36,36,18,12,412,412,412,180,180,180,180,150,139,139,139,139,139,139,139,139,139,139,126,126,126,126,126,126,126,126,30,30,30,30,30,30</v>
      </c>
      <c r="P295" s="1" t="str">
        <f t="shared" si="105"/>
        <v>(1,1),(1,1),(1,1),(1,1),(1,1),(1,1),(1,1),(1,1),(2,6),(2,6),(2,6),(2,4),(2,4),(2,4),(1,3),(1,3),(2,3),(2,3),(2,3),(2,3),(2,3),(2,3),(2,3),(2,3),(2,3),(2,3),(2,3),(2,3),(2,3),(2,3),(2,3),(2,3),(2,3),(2,3),(1,2),(1,2),(1,2),(1,2),(1,2),(1,2)</v>
      </c>
      <c r="Q295" s="3" t="str">
        <f>IF(D295="坦克碎片",VLOOKUP(C295,道具信息!$N$2:$O$291,2,FALSE)&amp;"碎片",VLOOKUP(C295,道具信息!$N$2:$O$291,2,FALSE))</f>
        <v>T3部件</v>
      </c>
      <c r="R295" s="3">
        <f t="shared" si="108"/>
        <v>540</v>
      </c>
      <c r="S295" s="11">
        <f t="shared" si="109"/>
        <v>9.8000000000000004E-2</v>
      </c>
      <c r="T295" s="3" t="str">
        <f>VLOOKUP(Q295,道具信息!$Q$3:$S$20,2,FALSE)</f>
        <v>CHEST_ITEM_TYPE_T3_PART</v>
      </c>
      <c r="U295" s="3" t="str">
        <f>IF(COUNTIF(U$256:U294,T295)=0,T295,"")</f>
        <v/>
      </c>
      <c r="V295" s="3" t="str">
        <f t="shared" si="106"/>
        <v>CHEST_ITEM_TYPE_T3_TANK,CHEST_ITEM_TYPE_T4_TANK,CHEST_ITEM_TYPE_T3_SHARD,CHEST_ITEM_TYPE_T4_SHARD,CHEST_ITEM_TYPE_T2_PART,CHEST_ITEM_TYPE_T3_PART</v>
      </c>
      <c r="W295" s="13" t="str">
        <f t="shared" si="101"/>
        <v/>
      </c>
      <c r="X295" s="3" t="str">
        <f t="shared" si="102"/>
        <v/>
      </c>
      <c r="Y295" s="3" t="str">
        <f t="shared" si="107"/>
        <v>6.0%,2.5%,22.4%,15.8%,43.5%,9.8%</v>
      </c>
    </row>
    <row r="296" spans="2:25" x14ac:dyDescent="0.3">
      <c r="B296" s="2">
        <f>数据源!CE328</f>
        <v>8</v>
      </c>
      <c r="C296" s="2" t="str">
        <f>数据源!CF328</f>
        <v>T3HP1</v>
      </c>
      <c r="D296" s="2" t="str">
        <f>数据源!CG328</f>
        <v>部件</v>
      </c>
      <c r="E296" s="2">
        <f>数据源!CH328</f>
        <v>433.2</v>
      </c>
      <c r="F296" s="2">
        <f>数据源!CI328</f>
        <v>1.5</v>
      </c>
      <c r="G296" s="2">
        <f>数据源!CJ328</f>
        <v>8.0000000000000002E-3</v>
      </c>
      <c r="H296" s="2">
        <f>数据源!CK328</f>
        <v>2.9957935775110291E-3</v>
      </c>
      <c r="I296" s="2">
        <f>数据源!CL328</f>
        <v>30</v>
      </c>
      <c r="J296" s="3">
        <f t="shared" si="95"/>
        <v>1</v>
      </c>
      <c r="K296" s="3">
        <f t="shared" si="96"/>
        <v>2</v>
      </c>
      <c r="L296" s="3" t="str">
        <f t="shared" si="99"/>
        <v>部件</v>
      </c>
      <c r="M296" s="3">
        <f t="shared" ca="1" si="100"/>
        <v>93201</v>
      </c>
      <c r="N296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</v>
      </c>
      <c r="O296" s="3" t="str">
        <f t="shared" si="104"/>
        <v>110,110,110,36,36,36,18,12,412,412,412,180,180,180,180,150,139,139,139,139,139,139,139,139,139,139,126,126,126,126,126,126,126,126,30,30,30,30,30,30,30</v>
      </c>
      <c r="P296" s="1" t="str">
        <f t="shared" si="105"/>
        <v>(1,1),(1,1),(1,1),(1,1),(1,1),(1,1),(1,1),(1,1),(2,6),(2,6),(2,6),(2,4),(2,4),(2,4),(1,3),(1,3),(2,3),(2,3),(2,3),(2,3),(2,3),(2,3),(2,3),(2,3),(2,3),(2,3),(2,3),(2,3),(2,3),(2,3),(2,3),(2,3),(2,3),(2,3),(1,2),(1,2),(1,2),(1,2),(1,2),(1,2),(1,2)</v>
      </c>
      <c r="Q296" s="3" t="str">
        <f>IF(D296="坦克碎片",VLOOKUP(C296,道具信息!$N$2:$O$291,2,FALSE)&amp;"碎片",VLOOKUP(C296,道具信息!$N$2:$O$291,2,FALSE))</f>
        <v>T3部件</v>
      </c>
      <c r="R296" s="3">
        <f t="shared" si="108"/>
        <v>540</v>
      </c>
      <c r="S296" s="11">
        <f t="shared" si="109"/>
        <v>9.8000000000000004E-2</v>
      </c>
      <c r="T296" s="3" t="str">
        <f>VLOOKUP(Q296,道具信息!$Q$3:$S$20,2,FALSE)</f>
        <v>CHEST_ITEM_TYPE_T3_PART</v>
      </c>
      <c r="U296" s="3" t="str">
        <f>IF(COUNTIF(U$256:U295,T296)=0,T296,"")</f>
        <v/>
      </c>
      <c r="V296" s="3" t="str">
        <f t="shared" si="106"/>
        <v>CHEST_ITEM_TYPE_T3_TANK,CHEST_ITEM_TYPE_T4_TANK,CHEST_ITEM_TYPE_T3_SHARD,CHEST_ITEM_TYPE_T4_SHARD,CHEST_ITEM_TYPE_T2_PART,CHEST_ITEM_TYPE_T3_PART</v>
      </c>
      <c r="W296" s="13" t="str">
        <f t="shared" si="101"/>
        <v/>
      </c>
      <c r="X296" s="3" t="str">
        <f t="shared" si="102"/>
        <v/>
      </c>
      <c r="Y296" s="3" t="str">
        <f t="shared" si="107"/>
        <v>6.0%,2.5%,22.4%,15.8%,43.5%,9.8%</v>
      </c>
    </row>
    <row r="297" spans="2:25" x14ac:dyDescent="0.3">
      <c r="B297" s="2">
        <f>数据源!CE329</f>
        <v>8</v>
      </c>
      <c r="C297" s="2" t="str">
        <f>数据源!CF329</f>
        <v>T3HP3</v>
      </c>
      <c r="D297" s="2" t="str">
        <f>数据源!CG329</f>
        <v>部件</v>
      </c>
      <c r="E297" s="2">
        <f>数据源!CH329</f>
        <v>433.2</v>
      </c>
      <c r="F297" s="2">
        <f>数据源!CI329</f>
        <v>1.5</v>
      </c>
      <c r="G297" s="2">
        <f>数据源!CJ329</f>
        <v>8.0000000000000002E-3</v>
      </c>
      <c r="H297" s="2">
        <f>数据源!CK329</f>
        <v>2.9957935775110291E-3</v>
      </c>
      <c r="I297" s="2">
        <f>数据源!CL329</f>
        <v>30</v>
      </c>
      <c r="J297" s="3">
        <f t="shared" si="95"/>
        <v>1</v>
      </c>
      <c r="K297" s="3">
        <f t="shared" si="96"/>
        <v>2</v>
      </c>
      <c r="L297" s="3" t="str">
        <f t="shared" si="99"/>
        <v>部件</v>
      </c>
      <c r="M297" s="3">
        <f t="shared" ca="1" si="100"/>
        <v>93203</v>
      </c>
      <c r="N297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11321,12321,13321,11411,12411,13411,12421,11431,51321,52321,53321,51411,52411,53411,51421,51431,92001,92003,92005,92101,92103,92105,92201,92203,92205,92002,92004,92006,92102,92104,92106,92202,92204,92206,93001,93003,93005,93101,93103,93105,93201,93203</v>
      </c>
      <c r="O297" s="3" t="str">
        <f t="shared" si="104"/>
        <v>110,110,110,36,36,36,18,12,412,412,412,180,180,180,180,150,139,139,139,139,139,139,139,139,139,139,126,126,126,126,126,126,126,126,30,30,30,30,30,30,30,30</v>
      </c>
      <c r="P297" s="1" t="str">
        <f t="shared" si="105"/>
        <v>(1,1),(1,1),(1,1),(1,1),(1,1),(1,1),(1,1),(1,1),(2,6),(2,6),(2,6),(2,4),(2,4),(2,4),(1,3),(1,3),(2,3),(2,3),(2,3),(2,3),(2,3),(2,3),(2,3),(2,3),(2,3),(2,3),(2,3),(2,3),(2,3),(2,3),(2,3),(2,3),(2,3),(2,3),(1,2),(1,2),(1,2),(1,2),(1,2),(1,2),(1,2),(1,2)</v>
      </c>
      <c r="Q297" s="3" t="str">
        <f>IF(D297="坦克碎片",VLOOKUP(C297,道具信息!$N$2:$O$291,2,FALSE)&amp;"碎片",VLOOKUP(C297,道具信息!$N$2:$O$291,2,FALSE))</f>
        <v>T3部件</v>
      </c>
      <c r="R297" s="3">
        <f t="shared" si="108"/>
        <v>540</v>
      </c>
      <c r="S297" s="11">
        <f t="shared" si="109"/>
        <v>9.8000000000000004E-2</v>
      </c>
      <c r="T297" s="3" t="str">
        <f>VLOOKUP(Q297,道具信息!$Q$3:$S$20,2,FALSE)</f>
        <v>CHEST_ITEM_TYPE_T3_PART</v>
      </c>
      <c r="U297" s="3" t="str">
        <f>IF(COUNTIF(U$256:U296,T297)=0,T297,"")</f>
        <v/>
      </c>
      <c r="V297" s="3" t="str">
        <f t="shared" si="106"/>
        <v>CHEST_ITEM_TYPE_T3_TANK,CHEST_ITEM_TYPE_T4_TANK,CHEST_ITEM_TYPE_T3_SHARD,CHEST_ITEM_TYPE_T4_SHARD,CHEST_ITEM_TYPE_T2_PART,CHEST_ITEM_TYPE_T3_PART</v>
      </c>
      <c r="W297" s="13" t="str">
        <f t="shared" si="101"/>
        <v/>
      </c>
      <c r="X297" s="3" t="str">
        <f t="shared" si="102"/>
        <v/>
      </c>
      <c r="Y297" s="3" t="str">
        <f t="shared" si="107"/>
        <v>6.0%,2.5%,22.4%,15.8%,43.5%,9.8%</v>
      </c>
    </row>
    <row r="298" spans="2:25" x14ac:dyDescent="0.3">
      <c r="B298" s="2">
        <f>数据源!CE330</f>
        <v>8</v>
      </c>
      <c r="C298" s="2" t="str">
        <f>数据源!CF330</f>
        <v>T3HP5</v>
      </c>
      <c r="D298" s="2" t="str">
        <f>数据源!CG330</f>
        <v>部件</v>
      </c>
      <c r="E298" s="2">
        <f>数据源!CH330</f>
        <v>433.2</v>
      </c>
      <c r="F298" s="2">
        <f>数据源!CI330</f>
        <v>1.5</v>
      </c>
      <c r="G298" s="2">
        <f>数据源!CJ330</f>
        <v>8.0000000000000002E-3</v>
      </c>
      <c r="H298" s="2">
        <f>数据源!CK330</f>
        <v>2.9957935775110291E-3</v>
      </c>
      <c r="I298" s="2">
        <f>数据源!CL330</f>
        <v>30</v>
      </c>
      <c r="J298" s="3">
        <f t="shared" si="95"/>
        <v>1</v>
      </c>
      <c r="K298" s="3">
        <f t="shared" si="96"/>
        <v>2</v>
      </c>
      <c r="L298" s="3" t="str">
        <f t="shared" si="99"/>
        <v>部件</v>
      </c>
      <c r="M298" s="3">
        <f t="shared" ca="1" si="100"/>
        <v>93205</v>
      </c>
      <c r="N298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11321,12321,13321,11411,12411,13411,12421,11431,51321,52321,53321,51411,52411,53411,51421,51431,92001,92003,92005,92101,92103,92105,92201,92203,92205,92002,92004,92006,92102,92104,92106,92202,92204,92206,93001,93003,93005,93101,93103,93105,93201,93203,93205</v>
      </c>
      <c r="O298" s="3" t="str">
        <f t="shared" si="104"/>
        <v>110,110,110,36,36,36,18,12,412,412,412,180,180,180,180,150,139,139,139,139,139,139,139,139,139,139,126,126,126,126,126,126,126,126,30,30,30,30,30,30,30,30,30</v>
      </c>
      <c r="P298" s="1" t="str">
        <f t="shared" si="105"/>
        <v>(1,1),(1,1),(1,1),(1,1),(1,1),(1,1),(1,1),(1,1),(2,6),(2,6),(2,6),(2,4),(2,4),(2,4),(1,3),(1,3),(2,3),(2,3),(2,3),(2,3),(2,3),(2,3),(2,3),(2,3),(2,3),(2,3),(2,3),(2,3),(2,3),(2,3),(2,3),(2,3),(2,3),(2,3),(1,2),(1,2),(1,2),(1,2),(1,2),(1,2),(1,2),(1,2),(1,2)</v>
      </c>
      <c r="Q298" s="3" t="str">
        <f>IF(D298="坦克碎片",VLOOKUP(C298,道具信息!$N$2:$O$291,2,FALSE)&amp;"碎片",VLOOKUP(C298,道具信息!$N$2:$O$291,2,FALSE))</f>
        <v>T3部件</v>
      </c>
      <c r="R298" s="3">
        <f t="shared" si="108"/>
        <v>540</v>
      </c>
      <c r="S298" s="11">
        <f t="shared" si="109"/>
        <v>9.8000000000000004E-2</v>
      </c>
      <c r="T298" s="3" t="str">
        <f>VLOOKUP(Q298,道具信息!$Q$3:$S$20,2,FALSE)</f>
        <v>CHEST_ITEM_TYPE_T3_PART</v>
      </c>
      <c r="U298" s="3" t="str">
        <f>IF(COUNTIF(U$256:U297,T298)=0,T298,"")</f>
        <v/>
      </c>
      <c r="V298" s="3" t="str">
        <f t="shared" si="106"/>
        <v>CHEST_ITEM_TYPE_T3_TANK,CHEST_ITEM_TYPE_T4_TANK,CHEST_ITEM_TYPE_T3_SHARD,CHEST_ITEM_TYPE_T4_SHARD,CHEST_ITEM_TYPE_T2_PART,CHEST_ITEM_TYPE_T3_PART</v>
      </c>
      <c r="W298" s="13" t="str">
        <f t="shared" si="101"/>
        <v/>
      </c>
      <c r="X298" s="3" t="str">
        <f t="shared" si="102"/>
        <v/>
      </c>
      <c r="Y298" s="3" t="str">
        <f t="shared" si="107"/>
        <v>6.0%,2.5%,22.4%,15.8%,43.5%,9.8%</v>
      </c>
    </row>
    <row r="299" spans="2:25" x14ac:dyDescent="0.3">
      <c r="B299" s="2">
        <f>数据源!CE331</f>
        <v>8</v>
      </c>
      <c r="C299" s="2" t="str">
        <f>数据源!CF331</f>
        <v>T3LP2</v>
      </c>
      <c r="D299" s="2" t="str">
        <f>数据源!CG331</f>
        <v>部件</v>
      </c>
      <c r="E299" s="2">
        <f>数据源!CH331</f>
        <v>433.2</v>
      </c>
      <c r="F299" s="2">
        <f>数据源!CI331</f>
        <v>1.5</v>
      </c>
      <c r="G299" s="2">
        <f>数据源!CJ331</f>
        <v>8.0000000000000002E-3</v>
      </c>
      <c r="H299" s="2">
        <f>数据源!CK331</f>
        <v>2.9957935775110291E-3</v>
      </c>
      <c r="I299" s="2">
        <f>数据源!CL331</f>
        <v>30</v>
      </c>
      <c r="J299" s="3">
        <f t="shared" si="95"/>
        <v>1</v>
      </c>
      <c r="K299" s="3">
        <f t="shared" si="96"/>
        <v>2</v>
      </c>
      <c r="L299" s="3" t="str">
        <f t="shared" si="99"/>
        <v>部件</v>
      </c>
      <c r="M299" s="3">
        <f t="shared" ca="1" si="100"/>
        <v>93002</v>
      </c>
      <c r="N299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11321,12321,13321,11411,12411,13411,12421,11431,51321,52321,53321,51411,52411,53411,51421,51431,92001,92003,92005,92101,92103,92105,92201,92203,92205,92002,92004,92006,92102,92104,92106,92202,92204,92206,93001,93003,93005,93101,93103,93105,93201,93203,93205,93002</v>
      </c>
      <c r="O299" s="3" t="str">
        <f t="shared" si="104"/>
        <v>110,110,110,36,36,36,18,12,412,412,412,180,180,180,180,150,139,139,139,139,139,139,139,139,139,139,126,126,126,126,126,126,126,126,30,30,30,30,30,30,30,30,30,30</v>
      </c>
      <c r="P299" s="1" t="str">
        <f t="shared" si="105"/>
        <v>(1,1),(1,1),(1,1),(1,1),(1,1),(1,1),(1,1),(1,1),(2,6),(2,6),(2,6),(2,4),(2,4),(2,4),(1,3),(1,3),(2,3),(2,3),(2,3),(2,3),(2,3),(2,3),(2,3),(2,3),(2,3),(2,3),(2,3),(2,3),(2,3),(2,3),(2,3),(2,3),(2,3),(2,3),(1,2),(1,2),(1,2),(1,2),(1,2),(1,2),(1,2),(1,2),(1,2),(1,2)</v>
      </c>
      <c r="Q299" s="3" t="str">
        <f>IF(D299="坦克碎片",VLOOKUP(C299,道具信息!$N$2:$O$291,2,FALSE)&amp;"碎片",VLOOKUP(C299,道具信息!$N$2:$O$291,2,FALSE))</f>
        <v>T3部件</v>
      </c>
      <c r="R299" s="3">
        <f t="shared" si="108"/>
        <v>540</v>
      </c>
      <c r="S299" s="11">
        <f t="shared" si="109"/>
        <v>9.8000000000000004E-2</v>
      </c>
      <c r="T299" s="3" t="str">
        <f>VLOOKUP(Q299,道具信息!$Q$3:$S$20,2,FALSE)</f>
        <v>CHEST_ITEM_TYPE_T3_PART</v>
      </c>
      <c r="U299" s="3" t="str">
        <f>IF(COUNTIF(U$256:U298,T299)=0,T299,"")</f>
        <v/>
      </c>
      <c r="V299" s="3" t="str">
        <f t="shared" si="106"/>
        <v>CHEST_ITEM_TYPE_T3_TANK,CHEST_ITEM_TYPE_T4_TANK,CHEST_ITEM_TYPE_T3_SHARD,CHEST_ITEM_TYPE_T4_SHARD,CHEST_ITEM_TYPE_T2_PART,CHEST_ITEM_TYPE_T3_PART</v>
      </c>
      <c r="W299" s="13" t="str">
        <f t="shared" si="101"/>
        <v/>
      </c>
      <c r="X299" s="3" t="str">
        <f t="shared" si="102"/>
        <v/>
      </c>
      <c r="Y299" s="3" t="str">
        <f t="shared" si="107"/>
        <v>6.0%,2.5%,22.4%,15.8%,43.5%,9.8%</v>
      </c>
    </row>
    <row r="300" spans="2:25" x14ac:dyDescent="0.3">
      <c r="B300" s="2">
        <f>数据源!CE332</f>
        <v>8</v>
      </c>
      <c r="C300" s="2" t="str">
        <f>数据源!CF332</f>
        <v>T3LP4</v>
      </c>
      <c r="D300" s="2" t="str">
        <f>数据源!CG332</f>
        <v>部件</v>
      </c>
      <c r="E300" s="2">
        <f>数据源!CH332</f>
        <v>433.2</v>
      </c>
      <c r="F300" s="2">
        <f>数据源!CI332</f>
        <v>1.5</v>
      </c>
      <c r="G300" s="2">
        <f>数据源!CJ332</f>
        <v>8.0000000000000002E-3</v>
      </c>
      <c r="H300" s="2">
        <f>数据源!CK332</f>
        <v>2.9957935775110291E-3</v>
      </c>
      <c r="I300" s="2">
        <f>数据源!CL332</f>
        <v>30</v>
      </c>
      <c r="J300" s="3">
        <f t="shared" si="95"/>
        <v>1</v>
      </c>
      <c r="K300" s="3">
        <f t="shared" si="96"/>
        <v>2</v>
      </c>
      <c r="L300" s="3" t="str">
        <f t="shared" si="99"/>
        <v>部件</v>
      </c>
      <c r="M300" s="3">
        <f t="shared" ca="1" si="100"/>
        <v>93004</v>
      </c>
      <c r="N300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</v>
      </c>
      <c r="O300" s="3" t="str">
        <f t="shared" si="104"/>
        <v>110,110,110,36,36,36,18,12,412,412,412,180,180,180,180,150,139,139,139,139,139,139,139,139,139,139,126,126,126,126,126,126,126,126,30,30,30,30,30,30,30,30,30,30,30</v>
      </c>
      <c r="P300" s="1" t="str">
        <f t="shared" si="105"/>
        <v>(1,1),(1,1),(1,1),(1,1),(1,1),(1,1),(1,1),(1,1),(2,6),(2,6),(2,6),(2,4),(2,4),(2,4),(1,3),(1,3),(2,3),(2,3),(2,3),(2,3),(2,3),(2,3),(2,3),(2,3),(2,3),(2,3),(2,3),(2,3),(2,3),(2,3),(2,3),(2,3),(2,3),(2,3),(1,2),(1,2),(1,2),(1,2),(1,2),(1,2),(1,2),(1,2),(1,2),(1,2),(1,2)</v>
      </c>
      <c r="Q300" s="3" t="str">
        <f>IF(D300="坦克碎片",VLOOKUP(C300,道具信息!$N$2:$O$291,2,FALSE)&amp;"碎片",VLOOKUP(C300,道具信息!$N$2:$O$291,2,FALSE))</f>
        <v>T3部件</v>
      </c>
      <c r="R300" s="3">
        <f t="shared" si="108"/>
        <v>540</v>
      </c>
      <c r="S300" s="11">
        <f t="shared" si="109"/>
        <v>9.8000000000000004E-2</v>
      </c>
      <c r="T300" s="3" t="str">
        <f>VLOOKUP(Q300,道具信息!$Q$3:$S$20,2,FALSE)</f>
        <v>CHEST_ITEM_TYPE_T3_PART</v>
      </c>
      <c r="U300" s="3" t="str">
        <f>IF(COUNTIF(U$256:U299,T300)=0,T300,"")</f>
        <v/>
      </c>
      <c r="V300" s="3" t="str">
        <f t="shared" si="106"/>
        <v>CHEST_ITEM_TYPE_T3_TANK,CHEST_ITEM_TYPE_T4_TANK,CHEST_ITEM_TYPE_T3_SHARD,CHEST_ITEM_TYPE_T4_SHARD,CHEST_ITEM_TYPE_T2_PART,CHEST_ITEM_TYPE_T3_PART</v>
      </c>
      <c r="W300" s="13" t="str">
        <f t="shared" si="101"/>
        <v/>
      </c>
      <c r="X300" s="3" t="str">
        <f t="shared" si="102"/>
        <v/>
      </c>
      <c r="Y300" s="3" t="str">
        <f t="shared" si="107"/>
        <v>6.0%,2.5%,22.4%,15.8%,43.5%,9.8%</v>
      </c>
    </row>
    <row r="301" spans="2:25" x14ac:dyDescent="0.3">
      <c r="B301" s="2">
        <f>数据源!CE333</f>
        <v>8</v>
      </c>
      <c r="C301" s="2" t="str">
        <f>数据源!CF333</f>
        <v>T3LP6</v>
      </c>
      <c r="D301" s="2" t="str">
        <f>数据源!CG333</f>
        <v>部件</v>
      </c>
      <c r="E301" s="2">
        <f>数据源!CH333</f>
        <v>433.2</v>
      </c>
      <c r="F301" s="2">
        <f>数据源!CI333</f>
        <v>1.5</v>
      </c>
      <c r="G301" s="2">
        <f>数据源!CJ333</f>
        <v>8.0000000000000002E-3</v>
      </c>
      <c r="H301" s="2">
        <f>数据源!CK333</f>
        <v>2.9957935775110291E-3</v>
      </c>
      <c r="I301" s="2">
        <f>数据源!CL333</f>
        <v>30</v>
      </c>
      <c r="J301" s="3">
        <f t="shared" si="95"/>
        <v>1</v>
      </c>
      <c r="K301" s="3">
        <f t="shared" si="96"/>
        <v>2</v>
      </c>
      <c r="L301" s="3" t="str">
        <f t="shared" si="99"/>
        <v>部件</v>
      </c>
      <c r="M301" s="3">
        <f t="shared" ca="1" si="100"/>
        <v>93006</v>
      </c>
      <c r="N301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11321,12321,13321,11411,12411,13411,12421,11431,51321,52321,53321,51411,52411,53411,51421,51431,92001,92003,92005,92101,92103,92105,92201,92203,92205,92002,92004,92006,92102,92104,92106,92202,92204,92206,93001,93003,93005,93101,93103,93105,93201,93203,93205,93002,93004,93006</v>
      </c>
      <c r="O301" s="3" t="str">
        <f t="shared" si="104"/>
        <v>110,110,110,36,36,36,18,12,412,412,412,180,180,180,180,150,139,139,139,139,139,139,139,139,139,139,126,126,126,126,126,126,126,126,30,30,30,30,30,30,30,30,30,30,30,30</v>
      </c>
      <c r="P301" s="1" t="str">
        <f t="shared" si="105"/>
        <v>(1,1),(1,1),(1,1),(1,1),(1,1),(1,1),(1,1),(1,1),(2,6),(2,6),(2,6),(2,4),(2,4),(2,4),(1,3),(1,3),(2,3),(2,3),(2,3),(2,3),(2,3),(2,3),(2,3),(2,3),(2,3),(2,3),(2,3),(2,3),(2,3),(2,3),(2,3),(2,3),(2,3),(2,3),(1,2),(1,2),(1,2),(1,2),(1,2),(1,2),(1,2),(1,2),(1,2),(1,2),(1,2),(1,2)</v>
      </c>
      <c r="Q301" s="3" t="str">
        <f>IF(D301="坦克碎片",VLOOKUP(C301,道具信息!$N$2:$O$291,2,FALSE)&amp;"碎片",VLOOKUP(C301,道具信息!$N$2:$O$291,2,FALSE))</f>
        <v>T3部件</v>
      </c>
      <c r="R301" s="3">
        <f t="shared" si="108"/>
        <v>540</v>
      </c>
      <c r="S301" s="11">
        <f t="shared" si="109"/>
        <v>9.8000000000000004E-2</v>
      </c>
      <c r="T301" s="3" t="str">
        <f>VLOOKUP(Q301,道具信息!$Q$3:$S$20,2,FALSE)</f>
        <v>CHEST_ITEM_TYPE_T3_PART</v>
      </c>
      <c r="U301" s="3" t="str">
        <f>IF(COUNTIF(U$256:U300,T301)=0,T301,"")</f>
        <v/>
      </c>
      <c r="V301" s="3" t="str">
        <f t="shared" si="106"/>
        <v>CHEST_ITEM_TYPE_T3_TANK,CHEST_ITEM_TYPE_T4_TANK,CHEST_ITEM_TYPE_T3_SHARD,CHEST_ITEM_TYPE_T4_SHARD,CHEST_ITEM_TYPE_T2_PART,CHEST_ITEM_TYPE_T3_PART</v>
      </c>
      <c r="W301" s="13" t="str">
        <f t="shared" si="101"/>
        <v/>
      </c>
      <c r="X301" s="3" t="str">
        <f t="shared" si="102"/>
        <v/>
      </c>
      <c r="Y301" s="3" t="str">
        <f t="shared" si="107"/>
        <v>6.0%,2.5%,22.4%,15.8%,43.5%,9.8%</v>
      </c>
    </row>
    <row r="302" spans="2:25" x14ac:dyDescent="0.3">
      <c r="B302" s="2">
        <f>数据源!CE334</f>
        <v>8</v>
      </c>
      <c r="C302" s="2" t="str">
        <f>数据源!CF334</f>
        <v>T3MP2</v>
      </c>
      <c r="D302" s="2" t="str">
        <f>数据源!CG334</f>
        <v>部件</v>
      </c>
      <c r="E302" s="2">
        <f>数据源!CH334</f>
        <v>433.2</v>
      </c>
      <c r="F302" s="2">
        <f>数据源!CI334</f>
        <v>1.5</v>
      </c>
      <c r="G302" s="2">
        <f>数据源!CJ334</f>
        <v>8.0000000000000002E-3</v>
      </c>
      <c r="H302" s="2">
        <f>数据源!CK334</f>
        <v>2.9957935775110291E-3</v>
      </c>
      <c r="I302" s="2">
        <f>数据源!CL334</f>
        <v>30</v>
      </c>
      <c r="J302" s="3">
        <f t="shared" si="95"/>
        <v>1</v>
      </c>
      <c r="K302" s="3">
        <f t="shared" si="96"/>
        <v>2</v>
      </c>
      <c r="L302" s="3" t="str">
        <f t="shared" si="99"/>
        <v>部件</v>
      </c>
      <c r="M302" s="3">
        <f t="shared" ca="1" si="100"/>
        <v>93102</v>
      </c>
      <c r="N302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,93006,93102</v>
      </c>
      <c r="O302" s="3" t="str">
        <f t="shared" si="104"/>
        <v>110,110,110,36,36,36,18,12,412,412,412,180,180,180,180,150,139,139,139,139,139,139,139,139,139,139,126,126,126,126,126,126,126,126,30,30,30,30,30,30,30,30,30,30,30,30,30</v>
      </c>
      <c r="P302" s="1" t="str">
        <f t="shared" si="105"/>
        <v>(1,1),(1,1),(1,1),(1,1),(1,1),(1,1),(1,1),(1,1),(2,6),(2,6),(2,6),(2,4),(2,4),(2,4),(1,3),(1,3),(2,3),(2,3),(2,3),(2,3),(2,3),(2,3),(2,3),(2,3),(2,3),(2,3),(2,3),(2,3),(2,3),(2,3),(2,3),(2,3),(2,3),(2,3),(1,2),(1,2),(1,2),(1,2),(1,2),(1,2),(1,2),(1,2),(1,2),(1,2),(1,2),(1,2),(1,2)</v>
      </c>
      <c r="Q302" s="3" t="str">
        <f>IF(D302="坦克碎片",VLOOKUP(C302,道具信息!$N$2:$O$291,2,FALSE)&amp;"碎片",VLOOKUP(C302,道具信息!$N$2:$O$291,2,FALSE))</f>
        <v>T3部件</v>
      </c>
      <c r="R302" s="3">
        <f t="shared" si="108"/>
        <v>540</v>
      </c>
      <c r="S302" s="11">
        <f t="shared" si="109"/>
        <v>9.8000000000000004E-2</v>
      </c>
      <c r="T302" s="3" t="str">
        <f>VLOOKUP(Q302,道具信息!$Q$3:$S$20,2,FALSE)</f>
        <v>CHEST_ITEM_TYPE_T3_PART</v>
      </c>
      <c r="U302" s="3" t="str">
        <f>IF(COUNTIF(U$256:U301,T302)=0,T302,"")</f>
        <v/>
      </c>
      <c r="V302" s="3" t="str">
        <f t="shared" si="106"/>
        <v>CHEST_ITEM_TYPE_T3_TANK,CHEST_ITEM_TYPE_T4_TANK,CHEST_ITEM_TYPE_T3_SHARD,CHEST_ITEM_TYPE_T4_SHARD,CHEST_ITEM_TYPE_T2_PART,CHEST_ITEM_TYPE_T3_PART</v>
      </c>
      <c r="W302" s="13" t="str">
        <f t="shared" si="101"/>
        <v/>
      </c>
      <c r="X302" s="3" t="str">
        <f t="shared" si="102"/>
        <v/>
      </c>
      <c r="Y302" s="3" t="str">
        <f t="shared" si="107"/>
        <v>6.0%,2.5%,22.4%,15.8%,43.5%,9.8%</v>
      </c>
    </row>
    <row r="303" spans="2:25" x14ac:dyDescent="0.3">
      <c r="B303" s="2">
        <f>数据源!CE335</f>
        <v>8</v>
      </c>
      <c r="C303" s="2" t="str">
        <f>数据源!CF335</f>
        <v>T3MP4</v>
      </c>
      <c r="D303" s="2" t="str">
        <f>数据源!CG335</f>
        <v>部件</v>
      </c>
      <c r="E303" s="2">
        <f>数据源!CH335</f>
        <v>433.2</v>
      </c>
      <c r="F303" s="2">
        <f>数据源!CI335</f>
        <v>1.5</v>
      </c>
      <c r="G303" s="2">
        <f>数据源!CJ335</f>
        <v>8.0000000000000002E-3</v>
      </c>
      <c r="H303" s="2">
        <f>数据源!CK335</f>
        <v>2.9957935775110291E-3</v>
      </c>
      <c r="I303" s="2">
        <f>数据源!CL335</f>
        <v>30</v>
      </c>
      <c r="J303" s="3">
        <f t="shared" si="95"/>
        <v>1</v>
      </c>
      <c r="K303" s="3">
        <f t="shared" si="96"/>
        <v>2</v>
      </c>
      <c r="L303" s="3" t="str">
        <f t="shared" si="99"/>
        <v>部件</v>
      </c>
      <c r="M303" s="3">
        <f t="shared" ca="1" si="100"/>
        <v>93104</v>
      </c>
      <c r="N303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,93006,93102,93104</v>
      </c>
      <c r="O303" s="3" t="str">
        <f t="shared" si="104"/>
        <v>110,110,110,36,36,36,18,12,412,412,412,180,180,180,180,150,139,139,139,139,139,139,139,139,139,139,126,126,126,126,126,126,126,126,30,30,30,30,30,30,30,30,30,30,30,30,30,30</v>
      </c>
      <c r="P303" s="1" t="str">
        <f t="shared" si="105"/>
        <v>(1,1),(1,1),(1,1),(1,1),(1,1),(1,1),(1,1),(1,1),(2,6),(2,6),(2,6),(2,4),(2,4),(2,4),(1,3),(1,3),(2,3),(2,3),(2,3),(2,3),(2,3),(2,3),(2,3),(2,3),(2,3),(2,3),(2,3),(2,3),(2,3),(2,3),(2,3),(2,3),(2,3),(2,3),(1,2),(1,2),(1,2),(1,2),(1,2),(1,2),(1,2),(1,2),(1,2),(1,2),(1,2),(1,2),(1,2),(1,2)</v>
      </c>
      <c r="Q303" s="3" t="str">
        <f>IF(D303="坦克碎片",VLOOKUP(C303,道具信息!$N$2:$O$291,2,FALSE)&amp;"碎片",VLOOKUP(C303,道具信息!$N$2:$O$291,2,FALSE))</f>
        <v>T3部件</v>
      </c>
      <c r="R303" s="3">
        <f t="shared" si="108"/>
        <v>540</v>
      </c>
      <c r="S303" s="11">
        <f t="shared" si="109"/>
        <v>9.8000000000000004E-2</v>
      </c>
      <c r="T303" s="3" t="str">
        <f>VLOOKUP(Q303,道具信息!$Q$3:$S$20,2,FALSE)</f>
        <v>CHEST_ITEM_TYPE_T3_PART</v>
      </c>
      <c r="U303" s="3" t="str">
        <f>IF(COUNTIF(U$256:U302,T303)=0,T303,"")</f>
        <v/>
      </c>
      <c r="V303" s="3" t="str">
        <f t="shared" si="106"/>
        <v>CHEST_ITEM_TYPE_T3_TANK,CHEST_ITEM_TYPE_T4_TANK,CHEST_ITEM_TYPE_T3_SHARD,CHEST_ITEM_TYPE_T4_SHARD,CHEST_ITEM_TYPE_T2_PART,CHEST_ITEM_TYPE_T3_PART</v>
      </c>
      <c r="W303" s="13" t="str">
        <f t="shared" si="101"/>
        <v/>
      </c>
      <c r="X303" s="3" t="str">
        <f t="shared" si="102"/>
        <v/>
      </c>
      <c r="Y303" s="3" t="str">
        <f t="shared" si="107"/>
        <v>6.0%,2.5%,22.4%,15.8%,43.5%,9.8%</v>
      </c>
    </row>
    <row r="304" spans="2:25" x14ac:dyDescent="0.3">
      <c r="B304" s="2">
        <f>数据源!CE336</f>
        <v>8</v>
      </c>
      <c r="C304" s="2" t="str">
        <f>数据源!CF336</f>
        <v>T3MP6</v>
      </c>
      <c r="D304" s="2" t="str">
        <f>数据源!CG336</f>
        <v>部件</v>
      </c>
      <c r="E304" s="2">
        <f>数据源!CH336</f>
        <v>433.2</v>
      </c>
      <c r="F304" s="2">
        <f>数据源!CI336</f>
        <v>1.5</v>
      </c>
      <c r="G304" s="2">
        <f>数据源!CJ336</f>
        <v>8.0000000000000002E-3</v>
      </c>
      <c r="H304" s="2">
        <f>数据源!CK336</f>
        <v>2.9957935775110291E-3</v>
      </c>
      <c r="I304" s="2">
        <f>数据源!CL336</f>
        <v>30</v>
      </c>
      <c r="J304" s="3">
        <f t="shared" si="95"/>
        <v>1</v>
      </c>
      <c r="K304" s="3">
        <f t="shared" si="96"/>
        <v>2</v>
      </c>
      <c r="L304" s="3" t="str">
        <f t="shared" si="99"/>
        <v>部件</v>
      </c>
      <c r="M304" s="3">
        <f t="shared" ca="1" si="100"/>
        <v>93106</v>
      </c>
      <c r="N304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,93006,93102,93104,93106</v>
      </c>
      <c r="O304" s="3" t="str">
        <f t="shared" si="104"/>
        <v>110,110,110,36,36,36,18,12,412,412,412,180,180,180,180,150,139,139,139,139,139,139,139,139,139,139,126,126,126,126,126,126,126,126,30,30,30,30,30,30,30,30,30,30,30,30,30,30,30</v>
      </c>
      <c r="P304" s="1" t="str">
        <f t="shared" si="105"/>
        <v>(1,1),(1,1),(1,1),(1,1),(1,1),(1,1),(1,1),(1,1),(2,6),(2,6),(2,6),(2,4),(2,4),(2,4),(1,3),(1,3),(2,3),(2,3),(2,3),(2,3),(2,3),(2,3),(2,3),(2,3),(2,3),(2,3),(2,3),(2,3),(2,3),(2,3),(2,3),(2,3),(2,3),(2,3),(1,2),(1,2),(1,2),(1,2),(1,2),(1,2),(1,2),(1,2),(1,2),(1,2),(1,2),(1,2),(1,2),(1,2),(1,2)</v>
      </c>
      <c r="Q304" s="3" t="str">
        <f>IF(D304="坦克碎片",VLOOKUP(C304,道具信息!$N$2:$O$291,2,FALSE)&amp;"碎片",VLOOKUP(C304,道具信息!$N$2:$O$291,2,FALSE))</f>
        <v>T3部件</v>
      </c>
      <c r="R304" s="3">
        <f t="shared" si="108"/>
        <v>540</v>
      </c>
      <c r="S304" s="11">
        <f t="shared" si="109"/>
        <v>9.8000000000000004E-2</v>
      </c>
      <c r="T304" s="3" t="str">
        <f>VLOOKUP(Q304,道具信息!$Q$3:$S$20,2,FALSE)</f>
        <v>CHEST_ITEM_TYPE_T3_PART</v>
      </c>
      <c r="U304" s="3" t="str">
        <f>IF(COUNTIF(U$256:U303,T304)=0,T304,"")</f>
        <v/>
      </c>
      <c r="V304" s="3" t="str">
        <f t="shared" si="106"/>
        <v>CHEST_ITEM_TYPE_T3_TANK,CHEST_ITEM_TYPE_T4_TANK,CHEST_ITEM_TYPE_T3_SHARD,CHEST_ITEM_TYPE_T4_SHARD,CHEST_ITEM_TYPE_T2_PART,CHEST_ITEM_TYPE_T3_PART</v>
      </c>
      <c r="W304" s="13" t="str">
        <f t="shared" si="101"/>
        <v/>
      </c>
      <c r="X304" s="3" t="str">
        <f t="shared" si="102"/>
        <v/>
      </c>
      <c r="Y304" s="3" t="str">
        <f t="shared" si="107"/>
        <v>6.0%,2.5%,22.4%,15.8%,43.5%,9.8%</v>
      </c>
    </row>
    <row r="305" spans="2:25" x14ac:dyDescent="0.3">
      <c r="B305" s="2">
        <f>数据源!CE337</f>
        <v>8</v>
      </c>
      <c r="C305" s="2" t="str">
        <f>数据源!CF337</f>
        <v>T3HP2</v>
      </c>
      <c r="D305" s="2" t="str">
        <f>数据源!CG337</f>
        <v>部件</v>
      </c>
      <c r="E305" s="2">
        <f>数据源!CH337</f>
        <v>433.2</v>
      </c>
      <c r="F305" s="2">
        <f>数据源!CI337</f>
        <v>1.5</v>
      </c>
      <c r="G305" s="2">
        <f>数据源!CJ337</f>
        <v>8.0000000000000002E-3</v>
      </c>
      <c r="H305" s="2">
        <f>数据源!CK337</f>
        <v>2.9957935775110291E-3</v>
      </c>
      <c r="I305" s="2">
        <f>数据源!CL337</f>
        <v>30</v>
      </c>
      <c r="J305" s="3">
        <f t="shared" si="95"/>
        <v>1</v>
      </c>
      <c r="K305" s="3">
        <f t="shared" si="96"/>
        <v>2</v>
      </c>
      <c r="L305" s="3" t="str">
        <f t="shared" si="99"/>
        <v>部件</v>
      </c>
      <c r="M305" s="3">
        <f t="shared" ca="1" si="100"/>
        <v>93202</v>
      </c>
      <c r="N305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,93006,93102,93104,93106,93202</v>
      </c>
      <c r="O305" s="3" t="str">
        <f t="shared" si="104"/>
        <v>110,110,110,36,36,36,18,12,412,412,412,180,180,180,180,150,139,139,139,139,139,139,139,139,139,139,126,126,126,126,126,126,126,126,30,30,30,30,30,30,30,30,30,30,30,30,30,30,30,30</v>
      </c>
      <c r="P305" s="1" t="str">
        <f t="shared" si="105"/>
        <v>(1,1),(1,1),(1,1),(1,1),(1,1),(1,1),(1,1),(1,1),(2,6),(2,6),(2,6),(2,4),(2,4),(2,4),(1,3),(1,3),(2,3),(2,3),(2,3),(2,3),(2,3),(2,3),(2,3),(2,3),(2,3),(2,3),(2,3),(2,3),(2,3),(2,3),(2,3),(2,3),(2,3),(2,3),(1,2),(1,2),(1,2),(1,2),(1,2),(1,2),(1,2),(1,2),(1,2),(1,2),(1,2),(1,2),(1,2),(1,2),(1,2),(1,2)</v>
      </c>
      <c r="Q305" s="3" t="str">
        <f>IF(D305="坦克碎片",VLOOKUP(C305,道具信息!$N$2:$O$291,2,FALSE)&amp;"碎片",VLOOKUP(C305,道具信息!$N$2:$O$291,2,FALSE))</f>
        <v>T3部件</v>
      </c>
      <c r="R305" s="3">
        <f t="shared" si="108"/>
        <v>540</v>
      </c>
      <c r="S305" s="11">
        <f t="shared" si="109"/>
        <v>9.8000000000000004E-2</v>
      </c>
      <c r="T305" s="3" t="str">
        <f>VLOOKUP(Q305,道具信息!$Q$3:$S$20,2,FALSE)</f>
        <v>CHEST_ITEM_TYPE_T3_PART</v>
      </c>
      <c r="U305" s="3" t="str">
        <f>IF(COUNTIF(U$256:U304,T305)=0,T305,"")</f>
        <v/>
      </c>
      <c r="V305" s="3" t="str">
        <f t="shared" si="106"/>
        <v>CHEST_ITEM_TYPE_T3_TANK,CHEST_ITEM_TYPE_T4_TANK,CHEST_ITEM_TYPE_T3_SHARD,CHEST_ITEM_TYPE_T4_SHARD,CHEST_ITEM_TYPE_T2_PART,CHEST_ITEM_TYPE_T3_PART</v>
      </c>
      <c r="W305" s="13" t="str">
        <f t="shared" si="101"/>
        <v/>
      </c>
      <c r="X305" s="3" t="str">
        <f t="shared" si="102"/>
        <v/>
      </c>
      <c r="Y305" s="3" t="str">
        <f t="shared" si="107"/>
        <v>6.0%,2.5%,22.4%,15.8%,43.5%,9.8%</v>
      </c>
    </row>
    <row r="306" spans="2:25" x14ac:dyDescent="0.3">
      <c r="B306" s="2">
        <f>数据源!CE338</f>
        <v>8</v>
      </c>
      <c r="C306" s="2" t="str">
        <f>数据源!CF338</f>
        <v>T3HP4</v>
      </c>
      <c r="D306" s="2" t="str">
        <f>数据源!CG338</f>
        <v>部件</v>
      </c>
      <c r="E306" s="2">
        <f>数据源!CH338</f>
        <v>433.2</v>
      </c>
      <c r="F306" s="2">
        <f>数据源!CI338</f>
        <v>1.5</v>
      </c>
      <c r="G306" s="2">
        <f>数据源!CJ338</f>
        <v>8.0000000000000002E-3</v>
      </c>
      <c r="H306" s="2">
        <f>数据源!CK338</f>
        <v>2.9957935775110291E-3</v>
      </c>
      <c r="I306" s="2">
        <f>数据源!CL338</f>
        <v>30</v>
      </c>
      <c r="J306" s="3">
        <f t="shared" si="95"/>
        <v>1</v>
      </c>
      <c r="K306" s="3">
        <f t="shared" si="96"/>
        <v>2</v>
      </c>
      <c r="L306" s="3" t="str">
        <f t="shared" si="99"/>
        <v>部件</v>
      </c>
      <c r="M306" s="3">
        <f t="shared" ca="1" si="100"/>
        <v>93204</v>
      </c>
      <c r="N306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,93006,93102,93104,93106,93202,93204</v>
      </c>
      <c r="O306" s="3" t="str">
        <f t="shared" si="104"/>
        <v>110,110,110,36,36,36,18,12,412,412,412,180,180,180,180,150,139,139,139,139,139,139,139,139,139,139,126,126,126,126,126,126,126,126,30,30,30,30,30,30,30,30,30,30,30,30,30,30,30,30,30</v>
      </c>
      <c r="P306" s="1" t="str">
        <f t="shared" si="105"/>
        <v>(1,1),(1,1),(1,1),(1,1),(1,1),(1,1),(1,1),(1,1),(2,6),(2,6),(2,6),(2,4),(2,4),(2,4),(1,3),(1,3),(2,3),(2,3),(2,3),(2,3),(2,3),(2,3),(2,3),(2,3),(2,3),(2,3),(2,3),(2,3),(2,3),(2,3),(2,3),(2,3),(2,3),(2,3),(1,2),(1,2),(1,2),(1,2),(1,2),(1,2),(1,2),(1,2),(1,2),(1,2),(1,2),(1,2),(1,2),(1,2),(1,2),(1,2),(1,2)</v>
      </c>
      <c r="Q306" s="3" t="str">
        <f>IF(D306="坦克碎片",VLOOKUP(C306,道具信息!$N$2:$O$291,2,FALSE)&amp;"碎片",VLOOKUP(C306,道具信息!$N$2:$O$291,2,FALSE))</f>
        <v>T3部件</v>
      </c>
      <c r="R306" s="3">
        <f t="shared" si="108"/>
        <v>540</v>
      </c>
      <c r="S306" s="11">
        <f t="shared" si="109"/>
        <v>9.8000000000000004E-2</v>
      </c>
      <c r="T306" s="3" t="str">
        <f>VLOOKUP(Q306,道具信息!$Q$3:$S$20,2,FALSE)</f>
        <v>CHEST_ITEM_TYPE_T3_PART</v>
      </c>
      <c r="U306" s="3" t="str">
        <f>IF(COUNTIF(U$256:U305,T306)=0,T306,"")</f>
        <v/>
      </c>
      <c r="V306" s="3" t="str">
        <f t="shared" si="106"/>
        <v>CHEST_ITEM_TYPE_T3_TANK,CHEST_ITEM_TYPE_T4_TANK,CHEST_ITEM_TYPE_T3_SHARD,CHEST_ITEM_TYPE_T4_SHARD,CHEST_ITEM_TYPE_T2_PART,CHEST_ITEM_TYPE_T3_PART</v>
      </c>
      <c r="W306" s="13" t="str">
        <f t="shared" si="101"/>
        <v/>
      </c>
      <c r="X306" s="3" t="str">
        <f t="shared" si="102"/>
        <v/>
      </c>
      <c r="Y306" s="3" t="str">
        <f t="shared" si="107"/>
        <v>6.0%,2.5%,22.4%,15.8%,43.5%,9.8%</v>
      </c>
    </row>
    <row r="307" spans="2:25" x14ac:dyDescent="0.3">
      <c r="B307" s="2">
        <f>数据源!CE339</f>
        <v>8</v>
      </c>
      <c r="C307" s="2" t="str">
        <f>数据源!CF339</f>
        <v>T3HP6</v>
      </c>
      <c r="D307" s="2" t="str">
        <f>数据源!CG339</f>
        <v>部件</v>
      </c>
      <c r="E307" s="2">
        <f>数据源!CH339</f>
        <v>433.2</v>
      </c>
      <c r="F307" s="2">
        <f>数据源!CI339</f>
        <v>1.5</v>
      </c>
      <c r="G307" s="2">
        <f>数据源!CJ339</f>
        <v>8.0000000000000002E-3</v>
      </c>
      <c r="H307" s="2">
        <f>数据源!CK339</f>
        <v>2.9957935775110291E-3</v>
      </c>
      <c r="I307" s="2">
        <f>数据源!CL339</f>
        <v>30</v>
      </c>
      <c r="J307" s="3">
        <f t="shared" si="95"/>
        <v>1</v>
      </c>
      <c r="K307" s="3">
        <f t="shared" si="96"/>
        <v>2</v>
      </c>
      <c r="L307" s="3" t="str">
        <f t="shared" si="99"/>
        <v>部件</v>
      </c>
      <c r="M307" s="3">
        <f t="shared" ca="1" si="100"/>
        <v>93206</v>
      </c>
      <c r="N307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,93006,93102,93104,93106,93202,93204,93206</v>
      </c>
      <c r="O307" s="3" t="str">
        <f t="shared" si="104"/>
        <v>110,110,110,36,36,36,18,12,412,412,412,180,180,180,180,150,139,139,139,139,139,139,139,139,139,139,126,126,126,126,126,126,126,126,30,30,30,30,30,30,30,30,30,30,30,30,30,30,30,30,30,30</v>
      </c>
      <c r="P307" s="1" t="str">
        <f t="shared" si="105"/>
        <v>(1,1),(1,1),(1,1),(1,1),(1,1),(1,1),(1,1),(1,1),(2,6),(2,6),(2,6),(2,4),(2,4),(2,4),(1,3),(1,3),(2,3),(2,3),(2,3),(2,3),(2,3),(2,3),(2,3),(2,3),(2,3),(2,3),(2,3),(2,3),(2,3),(2,3),(2,3),(2,3),(2,3),(2,3),(1,2),(1,2),(1,2),(1,2),(1,2),(1,2),(1,2),(1,2),(1,2),(1,2),(1,2),(1,2),(1,2),(1,2),(1,2),(1,2),(1,2),(1,2)</v>
      </c>
      <c r="Q307" s="3" t="str">
        <f>IF(D307="坦克碎片",VLOOKUP(C307,道具信息!$N$2:$O$291,2,FALSE)&amp;"碎片",VLOOKUP(C307,道具信息!$N$2:$O$291,2,FALSE))</f>
        <v>T3部件</v>
      </c>
      <c r="R307" s="3">
        <f t="shared" si="108"/>
        <v>540</v>
      </c>
      <c r="S307" s="11">
        <f t="shared" si="109"/>
        <v>9.8000000000000004E-2</v>
      </c>
      <c r="T307" s="3" t="str">
        <f>VLOOKUP(Q307,道具信息!$Q$3:$S$20,2,FALSE)</f>
        <v>CHEST_ITEM_TYPE_T3_PART</v>
      </c>
      <c r="U307" s="3" t="str">
        <f>IF(COUNTIF(U$256:U306,T307)=0,T307,"")</f>
        <v/>
      </c>
      <c r="V307" s="3" t="str">
        <f t="shared" si="106"/>
        <v>CHEST_ITEM_TYPE_T3_TANK,CHEST_ITEM_TYPE_T4_TANK,CHEST_ITEM_TYPE_T3_SHARD,CHEST_ITEM_TYPE_T4_SHARD,CHEST_ITEM_TYPE_T2_PART,CHEST_ITEM_TYPE_T3_PART</v>
      </c>
      <c r="W307" s="13" t="str">
        <f t="shared" si="101"/>
        <v/>
      </c>
      <c r="X307" s="3" t="str">
        <f t="shared" si="102"/>
        <v/>
      </c>
      <c r="Y307" s="3" t="str">
        <f t="shared" si="107"/>
        <v>6.0%,2.5%,22.4%,15.8%,43.5%,9.8%</v>
      </c>
    </row>
    <row r="308" spans="2:25" x14ac:dyDescent="0.3">
      <c r="N308" s="3" t="str">
        <f ca="1">"["&amp;N307&amp;"]"</f>
        <v>[11321,12321,13321,11411,12411,13411,12421,11431,51321,52321,53321,51411,52411,53411,51421,51431,92001,92003,92005,92101,92103,92105,92201,92203,92205,92002,92004,92006,92102,92104,92106,92202,92204,92206,93001,93003,93005,93101,93103,93105,93201,93203,93205,93002,93004,93006,93102,93104,93106,93202,93204,93206]</v>
      </c>
      <c r="O308" s="3" t="str">
        <f>"["&amp;O307&amp;"]"</f>
        <v>[110,110,110,36,36,36,18,12,412,412,412,180,180,180,180,150,139,139,139,139,139,139,139,139,139,139,126,126,126,126,126,126,126,126,30,30,30,30,30,30,30,30,30,30,30,30,30,30,30,30,30,30]</v>
      </c>
      <c r="P308" s="3" t="str">
        <f>"["&amp;P307&amp;"]"</f>
        <v>[(1,1),(1,1),(1,1),(1,1),(1,1),(1,1),(1,1),(1,1),(2,6),(2,6),(2,6),(2,4),(2,4),(2,4),(1,3),(1,3),(2,3),(2,3),(2,3),(2,3),(2,3),(2,3),(2,3),(2,3),(2,3),(2,3),(2,3),(2,3),(2,3),(2,3),(2,3),(2,3),(2,3),(2,3),(1,2),(1,2),(1,2),(1,2),(1,2),(1,2),(1,2),(1,2),(1,2),(1,2),(1,2),(1,2),(1,2),(1,2),(1,2),(1,2),(1,2),(1,2)]</v>
      </c>
      <c r="S308" s="11"/>
      <c r="V308" s="3" t="str">
        <f>"["&amp;V307&amp;"]"</f>
        <v>[CHEST_ITEM_TYPE_T3_TANK,CHEST_ITEM_TYPE_T4_TANK,CHEST_ITEM_TYPE_T3_SHARD,CHEST_ITEM_TYPE_T4_SHARD,CHEST_ITEM_TYPE_T2_PART,CHEST_ITEM_TYPE_T3_PART]</v>
      </c>
      <c r="Y308" s="3" t="str">
        <f>"["&amp;Y307&amp;"]"</f>
        <v>[6.0%,2.5%,22.4%,15.8%,43.5%,9.8%]</v>
      </c>
    </row>
    <row r="310" spans="2:25" x14ac:dyDescent="0.3">
      <c r="B310" s="2" t="str">
        <f>数据源!CE342</f>
        <v>联赛等级</v>
      </c>
      <c r="C310" s="2" t="str">
        <f>数据源!CF342</f>
        <v>道具名称</v>
      </c>
      <c r="D310" s="2" t="str">
        <f>数据源!CG342</f>
        <v>对应大类</v>
      </c>
      <c r="E310" s="2" t="str">
        <f>数据源!CH342</f>
        <v>道具价值</v>
      </c>
      <c r="F310" s="2" t="str">
        <f>数据源!CI342</f>
        <v>抽取个数</v>
      </c>
      <c r="G310" s="2" t="str">
        <f>数据源!CJ342</f>
        <v>价值比例</v>
      </c>
      <c r="H310" s="2" t="str">
        <f>数据源!CK342</f>
        <v>产出概率</v>
      </c>
      <c r="I310" s="2" t="str">
        <f>数据源!CL342</f>
        <v>权重值</v>
      </c>
      <c r="J310" s="7" t="s">
        <v>234</v>
      </c>
      <c r="K310" s="7" t="s">
        <v>235</v>
      </c>
      <c r="L310" s="3" t="s">
        <v>222</v>
      </c>
      <c r="M310" s="3" t="s">
        <v>152</v>
      </c>
      <c r="N310" s="3" t="s">
        <v>224</v>
      </c>
      <c r="O310" s="3" t="s">
        <v>225</v>
      </c>
      <c r="P310" s="3" t="s">
        <v>226</v>
      </c>
      <c r="Q310" s="8" t="s">
        <v>244</v>
      </c>
      <c r="R310" s="8" t="s">
        <v>245</v>
      </c>
      <c r="S310" s="8" t="s">
        <v>246</v>
      </c>
    </row>
    <row r="311" spans="2:25" x14ac:dyDescent="0.3">
      <c r="B311" s="2">
        <f>数据源!CE343</f>
        <v>9</v>
      </c>
      <c r="C311" s="2" t="str">
        <f>数据源!CF343</f>
        <v>霞飞</v>
      </c>
      <c r="D311" s="2" t="str">
        <f>数据源!CG343</f>
        <v>坦克</v>
      </c>
      <c r="E311" s="2">
        <f>数据源!CH343</f>
        <v>2880</v>
      </c>
      <c r="F311" s="2">
        <f>数据源!CI343</f>
        <v>1</v>
      </c>
      <c r="G311" s="2">
        <f>数据源!CJ343</f>
        <v>5.1799999999999992E-2</v>
      </c>
      <c r="H311" s="2">
        <f>数据源!CK343</f>
        <v>4.3766203703703701E-3</v>
      </c>
      <c r="I311" s="2">
        <f>数据源!CL343</f>
        <v>44</v>
      </c>
      <c r="J311" s="3">
        <f t="shared" ref="J311:J369" si="110">ROUNDUP(IF(F311&gt;1,F311-ROUNDDOWN(SQRT(F311),0),F311),0)</f>
        <v>1</v>
      </c>
      <c r="K311" s="3">
        <f t="shared" ref="K311:K369" si="111">F311*2-J311</f>
        <v>1</v>
      </c>
      <c r="L311" s="3" t="str">
        <f>RIGHT(D311,2)</f>
        <v>坦克</v>
      </c>
      <c r="M311" s="3">
        <f ca="1">IF(OR(L311="坦克",L311="碎片"),VLOOKUP(C311,INDIRECT("坦克ID"),MATCH(L311&amp;"ID",INDIRECT("坦克标头"),0),FALSE),VLOOKUP(C311,INDIRECT(L311&amp;"ID"),2,FALSE))</f>
        <v>11411</v>
      </c>
      <c r="N311" s="3">
        <f ca="1">M311</f>
        <v>11411</v>
      </c>
      <c r="O311" s="3">
        <f>I311</f>
        <v>44</v>
      </c>
      <c r="P311" s="1" t="str">
        <f>"("&amp;J311&amp;","&amp;K311&amp;")"</f>
        <v>(1,1)</v>
      </c>
      <c r="Q311" s="3" t="str">
        <f>IF(D311="坦克碎片",VLOOKUP(C311,道具信息!$N$2:$O$291,2,FALSE)&amp;"碎片",VLOOKUP(C311,道具信息!$N$2:$O$291,2,FALSE))</f>
        <v>T4坦克</v>
      </c>
      <c r="R311" s="3">
        <f t="shared" ref="R311:R342" si="112">SUMIFS(I$3:I$445,Q$3:Q$445,Q311,B$3:B$445,B311)</f>
        <v>206</v>
      </c>
      <c r="S311" s="11">
        <f t="shared" ref="S311:S342" si="113">ROUND(R311/SUMIF(B$3:B$445,B311,I$3:I$445),3)</f>
        <v>3.5000000000000003E-2</v>
      </c>
      <c r="T311" s="3" t="str">
        <f>VLOOKUP(Q311,道具信息!$Q$3:$S$20,2,FALSE)</f>
        <v>CHEST_ITEM_TYPE_T4_TANK</v>
      </c>
      <c r="U311" s="3" t="str">
        <f>T311</f>
        <v>CHEST_ITEM_TYPE_T4_TANK</v>
      </c>
      <c r="V311" s="3" t="str">
        <f>U311</f>
        <v>CHEST_ITEM_TYPE_T4_TANK</v>
      </c>
      <c r="W311" s="13">
        <f>IF(U311&lt;&gt;"",ROUND(S311*100%,3),"")</f>
        <v>3.5000000000000003E-2</v>
      </c>
      <c r="X311" s="3" t="str">
        <f>TEXT(W311,"0.0%")</f>
        <v>3.5%</v>
      </c>
      <c r="Y311" s="3" t="str">
        <f>X311</f>
        <v>3.5%</v>
      </c>
    </row>
    <row r="312" spans="2:25" x14ac:dyDescent="0.3">
      <c r="B312" s="2">
        <f>数据源!CE344</f>
        <v>9</v>
      </c>
      <c r="C312" s="2" t="str">
        <f>数据源!CF344</f>
        <v>M-48</v>
      </c>
      <c r="D312" s="2" t="str">
        <f>数据源!CG344</f>
        <v>坦克</v>
      </c>
      <c r="E312" s="2">
        <f>数据源!CH344</f>
        <v>2880</v>
      </c>
      <c r="F312" s="2">
        <f>数据源!CI344</f>
        <v>1</v>
      </c>
      <c r="G312" s="2">
        <f>数据源!CJ344</f>
        <v>5.1799999999999992E-2</v>
      </c>
      <c r="H312" s="2">
        <f>数据源!CK344</f>
        <v>4.3766203703703701E-3</v>
      </c>
      <c r="I312" s="2">
        <f>数据源!CL344</f>
        <v>44</v>
      </c>
      <c r="J312" s="3">
        <f t="shared" si="110"/>
        <v>1</v>
      </c>
      <c r="K312" s="3">
        <f t="shared" si="111"/>
        <v>1</v>
      </c>
      <c r="L312" s="3" t="str">
        <f t="shared" ref="L312:L369" si="114">RIGHT(D312,2)</f>
        <v>坦克</v>
      </c>
      <c r="M312" s="3">
        <f t="shared" ref="M312:M369" ca="1" si="115">IF(OR(L312="坦克",L312="碎片"),VLOOKUP(C312,INDIRECT("坦克ID"),MATCH(L312&amp;"ID",INDIRECT("坦克标头"),0),FALSE),VLOOKUP(C312,INDIRECT(L312&amp;"ID"),2,FALSE))</f>
        <v>12411</v>
      </c>
      <c r="N312" s="3" t="str">
        <f ca="1">N311&amp;","&amp;M312</f>
        <v>11411,12411</v>
      </c>
      <c r="O312" s="3" t="str">
        <f>O311&amp;","&amp;I312</f>
        <v>44,44</v>
      </c>
      <c r="P312" s="1" t="str">
        <f>P311&amp;","&amp;"("&amp;J312&amp;","&amp;K312&amp;")"</f>
        <v>(1,1),(1,1)</v>
      </c>
      <c r="Q312" s="3" t="str">
        <f>IF(D312="坦克碎片",VLOOKUP(C312,道具信息!$N$2:$O$291,2,FALSE)&amp;"碎片",VLOOKUP(C312,道具信息!$N$2:$O$291,2,FALSE))</f>
        <v>T4坦克</v>
      </c>
      <c r="R312" s="3">
        <f t="shared" si="112"/>
        <v>206</v>
      </c>
      <c r="S312" s="11">
        <f t="shared" si="113"/>
        <v>3.5000000000000003E-2</v>
      </c>
      <c r="T312" s="3" t="str">
        <f>VLOOKUP(Q312,道具信息!$Q$3:$S$20,2,FALSE)</f>
        <v>CHEST_ITEM_TYPE_T4_TANK</v>
      </c>
      <c r="U312" s="3" t="str">
        <f>IF(COUNTIF(U$311:U311,T312)=0,T312,"")</f>
        <v/>
      </c>
      <c r="V312" s="3" t="str">
        <f>IF(U312&lt;&gt;"",V311&amp;","&amp;U312,V311)</f>
        <v>CHEST_ITEM_TYPE_T4_TANK</v>
      </c>
      <c r="W312" s="13" t="str">
        <f t="shared" ref="W312:W369" si="116">IF(U312&lt;&gt;"",ROUND(S312*100%,3),"")</f>
        <v/>
      </c>
      <c r="X312" s="3" t="str">
        <f t="shared" ref="X312:X369" si="117">TEXT(W312,"0.0%")</f>
        <v/>
      </c>
      <c r="Y312" s="3" t="str">
        <f>IF(X312&lt;&gt;"",Y311&amp;","&amp;X312,Y311)</f>
        <v>3.5%</v>
      </c>
    </row>
    <row r="313" spans="2:25" x14ac:dyDescent="0.3">
      <c r="B313" s="2">
        <f>数据源!CE345</f>
        <v>9</v>
      </c>
      <c r="C313" s="2" t="str">
        <f>数据源!CF345</f>
        <v>征服者</v>
      </c>
      <c r="D313" s="2" t="str">
        <f>数据源!CG345</f>
        <v>坦克</v>
      </c>
      <c r="E313" s="2">
        <f>数据源!CH345</f>
        <v>2880</v>
      </c>
      <c r="F313" s="2">
        <f>数据源!CI345</f>
        <v>1</v>
      </c>
      <c r="G313" s="2">
        <f>数据源!CJ345</f>
        <v>5.1799999999999992E-2</v>
      </c>
      <c r="H313" s="2">
        <f>数据源!CK345</f>
        <v>4.3766203703703701E-3</v>
      </c>
      <c r="I313" s="2">
        <f>数据源!CL345</f>
        <v>44</v>
      </c>
      <c r="J313" s="3">
        <f t="shared" si="110"/>
        <v>1</v>
      </c>
      <c r="K313" s="3">
        <f t="shared" si="111"/>
        <v>1</v>
      </c>
      <c r="L313" s="3" t="str">
        <f t="shared" si="114"/>
        <v>坦克</v>
      </c>
      <c r="M313" s="3">
        <f t="shared" ca="1" si="115"/>
        <v>13411</v>
      </c>
      <c r="N313" s="3" t="str">
        <f t="shared" ref="N313:N369" ca="1" si="118">N312&amp;","&amp;M313</f>
        <v>11411,12411,13411</v>
      </c>
      <c r="O313" s="3" t="str">
        <f t="shared" ref="O313:O369" si="119">O312&amp;","&amp;I313</f>
        <v>44,44,44</v>
      </c>
      <c r="P313" s="1" t="str">
        <f t="shared" ref="P313:P369" si="120">P312&amp;","&amp;"("&amp;J313&amp;","&amp;K313&amp;")"</f>
        <v>(1,1),(1,1),(1,1)</v>
      </c>
      <c r="Q313" s="3" t="str">
        <f>IF(D313="坦克碎片",VLOOKUP(C313,道具信息!$N$2:$O$291,2,FALSE)&amp;"碎片",VLOOKUP(C313,道具信息!$N$2:$O$291,2,FALSE))</f>
        <v>T4坦克</v>
      </c>
      <c r="R313" s="3">
        <f t="shared" si="112"/>
        <v>206</v>
      </c>
      <c r="S313" s="11">
        <f t="shared" si="113"/>
        <v>3.5000000000000003E-2</v>
      </c>
      <c r="T313" s="3" t="str">
        <f>VLOOKUP(Q313,道具信息!$Q$3:$S$20,2,FALSE)</f>
        <v>CHEST_ITEM_TYPE_T4_TANK</v>
      </c>
      <c r="U313" s="3" t="str">
        <f>IF(COUNTIF(U$311:U312,T313)=0,T313,"")</f>
        <v/>
      </c>
      <c r="V313" s="3" t="str">
        <f t="shared" ref="V313:V369" si="121">IF(U313&lt;&gt;"",V312&amp;","&amp;U313,V312)</f>
        <v>CHEST_ITEM_TYPE_T4_TANK</v>
      </c>
      <c r="W313" s="13" t="str">
        <f t="shared" si="116"/>
        <v/>
      </c>
      <c r="X313" s="3" t="str">
        <f t="shared" si="117"/>
        <v/>
      </c>
      <c r="Y313" s="3" t="str">
        <f t="shared" ref="Y313:Y369" si="122">IF(X313&lt;&gt;"",Y312&amp;","&amp;X313,Y312)</f>
        <v>3.5%</v>
      </c>
    </row>
    <row r="314" spans="2:25" x14ac:dyDescent="0.3">
      <c r="B314" s="2">
        <f>数据源!CE346</f>
        <v>9</v>
      </c>
      <c r="C314" s="2" t="str">
        <f>数据源!CF346</f>
        <v>M-41</v>
      </c>
      <c r="D314" s="2" t="str">
        <f>数据源!CG346</f>
        <v>坦克</v>
      </c>
      <c r="E314" s="2">
        <f>数据源!CH346</f>
        <v>5760</v>
      </c>
      <c r="F314" s="2">
        <f>数据源!CI346</f>
        <v>1</v>
      </c>
      <c r="G314" s="2">
        <f>数据源!CJ346</f>
        <v>5.1799999999999992E-2</v>
      </c>
      <c r="H314" s="2">
        <f>数据源!CK346</f>
        <v>2.1883101851851851E-3</v>
      </c>
      <c r="I314" s="2">
        <f>数据源!CL346</f>
        <v>22</v>
      </c>
      <c r="J314" s="3">
        <f t="shared" si="110"/>
        <v>1</v>
      </c>
      <c r="K314" s="3">
        <f t="shared" si="111"/>
        <v>1</v>
      </c>
      <c r="L314" s="3" t="str">
        <f t="shared" si="114"/>
        <v>坦克</v>
      </c>
      <c r="M314" s="3">
        <f t="shared" ca="1" si="115"/>
        <v>11421</v>
      </c>
      <c r="N314" s="3" t="str">
        <f t="shared" ca="1" si="118"/>
        <v>11411,12411,13411,11421</v>
      </c>
      <c r="O314" s="3" t="str">
        <f t="shared" si="119"/>
        <v>44,44,44,22</v>
      </c>
      <c r="P314" s="1" t="str">
        <f t="shared" si="120"/>
        <v>(1,1),(1,1),(1,1),(1,1)</v>
      </c>
      <c r="Q314" s="3" t="str">
        <f>IF(D314="坦克碎片",VLOOKUP(C314,道具信息!$N$2:$O$291,2,FALSE)&amp;"碎片",VLOOKUP(C314,道具信息!$N$2:$O$291,2,FALSE))</f>
        <v>T4坦克</v>
      </c>
      <c r="R314" s="3">
        <f t="shared" si="112"/>
        <v>206</v>
      </c>
      <c r="S314" s="11">
        <f t="shared" si="113"/>
        <v>3.5000000000000003E-2</v>
      </c>
      <c r="T314" s="3" t="str">
        <f>VLOOKUP(Q314,道具信息!$Q$3:$S$20,2,FALSE)</f>
        <v>CHEST_ITEM_TYPE_T4_TANK</v>
      </c>
      <c r="U314" s="3" t="str">
        <f>IF(COUNTIF(U$311:U313,T314)=0,T314,"")</f>
        <v/>
      </c>
      <c r="V314" s="3" t="str">
        <f t="shared" si="121"/>
        <v>CHEST_ITEM_TYPE_T4_TANK</v>
      </c>
      <c r="W314" s="13" t="str">
        <f t="shared" si="116"/>
        <v/>
      </c>
      <c r="X314" s="3" t="str">
        <f t="shared" si="117"/>
        <v/>
      </c>
      <c r="Y314" s="3" t="str">
        <f t="shared" si="122"/>
        <v>3.5%</v>
      </c>
    </row>
    <row r="315" spans="2:25" x14ac:dyDescent="0.3">
      <c r="B315" s="2">
        <f>数据源!CE347</f>
        <v>9</v>
      </c>
      <c r="C315" s="2" t="str">
        <f>数据源!CF347</f>
        <v>潘兴</v>
      </c>
      <c r="D315" s="2" t="str">
        <f>数据源!CG347</f>
        <v>坦克</v>
      </c>
      <c r="E315" s="2">
        <f>数据源!CH347</f>
        <v>5760</v>
      </c>
      <c r="F315" s="2">
        <f>数据源!CI347</f>
        <v>1</v>
      </c>
      <c r="G315" s="2">
        <f>数据源!CJ347</f>
        <v>5.1799999999999992E-2</v>
      </c>
      <c r="H315" s="2">
        <f>数据源!CK347</f>
        <v>2.1883101851851851E-3</v>
      </c>
      <c r="I315" s="2">
        <f>数据源!CL347</f>
        <v>22</v>
      </c>
      <c r="J315" s="3">
        <f t="shared" si="110"/>
        <v>1</v>
      </c>
      <c r="K315" s="3">
        <f t="shared" si="111"/>
        <v>1</v>
      </c>
      <c r="L315" s="3" t="str">
        <f t="shared" si="114"/>
        <v>坦克</v>
      </c>
      <c r="M315" s="3">
        <f t="shared" ca="1" si="115"/>
        <v>12421</v>
      </c>
      <c r="N315" s="3" t="str">
        <f t="shared" ca="1" si="118"/>
        <v>11411,12411,13411,11421,12421</v>
      </c>
      <c r="O315" s="3" t="str">
        <f t="shared" si="119"/>
        <v>44,44,44,22,22</v>
      </c>
      <c r="P315" s="1" t="str">
        <f t="shared" si="120"/>
        <v>(1,1),(1,1),(1,1),(1,1),(1,1)</v>
      </c>
      <c r="Q315" s="3" t="str">
        <f>IF(D315="坦克碎片",VLOOKUP(C315,道具信息!$N$2:$O$291,2,FALSE)&amp;"碎片",VLOOKUP(C315,道具信息!$N$2:$O$291,2,FALSE))</f>
        <v>T4坦克</v>
      </c>
      <c r="R315" s="3">
        <f t="shared" si="112"/>
        <v>206</v>
      </c>
      <c r="S315" s="11">
        <f t="shared" si="113"/>
        <v>3.5000000000000003E-2</v>
      </c>
      <c r="T315" s="3" t="str">
        <f>VLOOKUP(Q315,道具信息!$Q$3:$S$20,2,FALSE)</f>
        <v>CHEST_ITEM_TYPE_T4_TANK</v>
      </c>
      <c r="U315" s="3" t="str">
        <f>IF(COUNTIF(U$311:U314,T315)=0,T315,"")</f>
        <v/>
      </c>
      <c r="V315" s="3" t="str">
        <f t="shared" si="121"/>
        <v>CHEST_ITEM_TYPE_T4_TANK</v>
      </c>
      <c r="W315" s="13" t="str">
        <f t="shared" si="116"/>
        <v/>
      </c>
      <c r="X315" s="3" t="str">
        <f t="shared" si="117"/>
        <v/>
      </c>
      <c r="Y315" s="3" t="str">
        <f t="shared" si="122"/>
        <v>3.5%</v>
      </c>
    </row>
    <row r="316" spans="2:25" x14ac:dyDescent="0.3">
      <c r="B316" s="2">
        <f>数据源!CE348</f>
        <v>9</v>
      </c>
      <c r="C316" s="2" t="str">
        <f>数据源!CF348</f>
        <v>BMP-3</v>
      </c>
      <c r="D316" s="2" t="str">
        <f>数据源!CG348</f>
        <v>坦克</v>
      </c>
      <c r="E316" s="2">
        <f>数据源!CH348</f>
        <v>8640</v>
      </c>
      <c r="F316" s="2">
        <f>数据源!CI348</f>
        <v>1</v>
      </c>
      <c r="G316" s="2">
        <f>数据源!CJ348</f>
        <v>5.1799999999999992E-2</v>
      </c>
      <c r="H316" s="2">
        <f>数据源!CK348</f>
        <v>1.4588734567901232E-3</v>
      </c>
      <c r="I316" s="2">
        <f>数据源!CL348</f>
        <v>15</v>
      </c>
      <c r="J316" s="3">
        <f t="shared" si="110"/>
        <v>1</v>
      </c>
      <c r="K316" s="3">
        <f t="shared" si="111"/>
        <v>1</v>
      </c>
      <c r="L316" s="3" t="str">
        <f t="shared" si="114"/>
        <v>坦克</v>
      </c>
      <c r="M316" s="3">
        <f t="shared" ca="1" si="115"/>
        <v>11431</v>
      </c>
      <c r="N316" s="3" t="str">
        <f t="shared" ca="1" si="118"/>
        <v>11411,12411,13411,11421,12421,11431</v>
      </c>
      <c r="O316" s="3" t="str">
        <f t="shared" si="119"/>
        <v>44,44,44,22,22,15</v>
      </c>
      <c r="P316" s="1" t="str">
        <f t="shared" si="120"/>
        <v>(1,1),(1,1),(1,1),(1,1),(1,1),(1,1)</v>
      </c>
      <c r="Q316" s="3" t="str">
        <f>IF(D316="坦克碎片",VLOOKUP(C316,道具信息!$N$2:$O$291,2,FALSE)&amp;"碎片",VLOOKUP(C316,道具信息!$N$2:$O$291,2,FALSE))</f>
        <v>T4坦克</v>
      </c>
      <c r="R316" s="3">
        <f t="shared" si="112"/>
        <v>206</v>
      </c>
      <c r="S316" s="11">
        <f t="shared" si="113"/>
        <v>3.5000000000000003E-2</v>
      </c>
      <c r="T316" s="3" t="str">
        <f>VLOOKUP(Q316,道具信息!$Q$3:$S$20,2,FALSE)</f>
        <v>CHEST_ITEM_TYPE_T4_TANK</v>
      </c>
      <c r="U316" s="3" t="str">
        <f>IF(COUNTIF(U$311:U315,T316)=0,T316,"")</f>
        <v/>
      </c>
      <c r="V316" s="3" t="str">
        <f t="shared" si="121"/>
        <v>CHEST_ITEM_TYPE_T4_TANK</v>
      </c>
      <c r="W316" s="13" t="str">
        <f t="shared" si="116"/>
        <v/>
      </c>
      <c r="X316" s="3" t="str">
        <f t="shared" si="117"/>
        <v/>
      </c>
      <c r="Y316" s="3" t="str">
        <f t="shared" si="122"/>
        <v>3.5%</v>
      </c>
    </row>
    <row r="317" spans="2:25" x14ac:dyDescent="0.3">
      <c r="B317" s="2">
        <f>数据源!CE349</f>
        <v>9</v>
      </c>
      <c r="C317" s="2" t="str">
        <f>数据源!CF349</f>
        <v>百夫长</v>
      </c>
      <c r="D317" s="2" t="str">
        <f>数据源!CG349</f>
        <v>坦克</v>
      </c>
      <c r="E317" s="2">
        <f>数据源!CH349</f>
        <v>8640</v>
      </c>
      <c r="F317" s="2">
        <f>数据源!CI349</f>
        <v>1</v>
      </c>
      <c r="G317" s="2">
        <f>数据源!CJ349</f>
        <v>5.1799999999999992E-2</v>
      </c>
      <c r="H317" s="2">
        <f>数据源!CK349</f>
        <v>1.4588734567901232E-3</v>
      </c>
      <c r="I317" s="2">
        <f>数据源!CL349</f>
        <v>15</v>
      </c>
      <c r="J317" s="3">
        <f t="shared" si="110"/>
        <v>1</v>
      </c>
      <c r="K317" s="3">
        <f t="shared" si="111"/>
        <v>1</v>
      </c>
      <c r="L317" s="3" t="str">
        <f t="shared" si="114"/>
        <v>坦克</v>
      </c>
      <c r="M317" s="3">
        <f t="shared" ca="1" si="115"/>
        <v>12431</v>
      </c>
      <c r="N317" s="3" t="str">
        <f t="shared" ca="1" si="118"/>
        <v>11411,12411,13411,11421,12421,11431,12431</v>
      </c>
      <c r="O317" s="3" t="str">
        <f t="shared" si="119"/>
        <v>44,44,44,22,22,15,15</v>
      </c>
      <c r="P317" s="1" t="str">
        <f t="shared" si="120"/>
        <v>(1,1),(1,1),(1,1),(1,1),(1,1),(1,1),(1,1)</v>
      </c>
      <c r="Q317" s="3" t="str">
        <f>IF(D317="坦克碎片",VLOOKUP(C317,道具信息!$N$2:$O$291,2,FALSE)&amp;"碎片",VLOOKUP(C317,道具信息!$N$2:$O$291,2,FALSE))</f>
        <v>T4坦克</v>
      </c>
      <c r="R317" s="3">
        <f t="shared" si="112"/>
        <v>206</v>
      </c>
      <c r="S317" s="11">
        <f t="shared" si="113"/>
        <v>3.5000000000000003E-2</v>
      </c>
      <c r="T317" s="3" t="str">
        <f>VLOOKUP(Q317,道具信息!$Q$3:$S$20,2,FALSE)</f>
        <v>CHEST_ITEM_TYPE_T4_TANK</v>
      </c>
      <c r="U317" s="3" t="str">
        <f>IF(COUNTIF(U$311:U316,T317)=0,T317,"")</f>
        <v/>
      </c>
      <c r="V317" s="3" t="str">
        <f t="shared" si="121"/>
        <v>CHEST_ITEM_TYPE_T4_TANK</v>
      </c>
      <c r="W317" s="13" t="str">
        <f t="shared" si="116"/>
        <v/>
      </c>
      <c r="X317" s="3" t="str">
        <f t="shared" si="117"/>
        <v/>
      </c>
      <c r="Y317" s="3" t="str">
        <f t="shared" si="122"/>
        <v>3.5%</v>
      </c>
    </row>
    <row r="318" spans="2:25" x14ac:dyDescent="0.3">
      <c r="B318" s="2">
        <f>数据源!CE350</f>
        <v>9</v>
      </c>
      <c r="C318" s="2" t="str">
        <f>数据源!CF350</f>
        <v>霞飞</v>
      </c>
      <c r="D318" s="2" t="str">
        <f>数据源!CG350</f>
        <v>坦克碎片</v>
      </c>
      <c r="E318" s="2">
        <f>数据源!CH350</f>
        <v>96</v>
      </c>
      <c r="F318" s="2">
        <f>数据源!CI350</f>
        <v>3.5</v>
      </c>
      <c r="G318" s="2">
        <f>数据源!CJ350</f>
        <v>2.5899999999999996E-2</v>
      </c>
      <c r="H318" s="2">
        <f>数据源!CK350</f>
        <v>1.8756944444444444E-2</v>
      </c>
      <c r="I318" s="2">
        <f>数据源!CL350</f>
        <v>188</v>
      </c>
      <c r="J318" s="3">
        <f t="shared" si="110"/>
        <v>3</v>
      </c>
      <c r="K318" s="3">
        <f t="shared" si="111"/>
        <v>4</v>
      </c>
      <c r="L318" s="3" t="str">
        <f t="shared" si="114"/>
        <v>碎片</v>
      </c>
      <c r="M318" s="3">
        <f t="shared" ca="1" si="115"/>
        <v>51411</v>
      </c>
      <c r="N318" s="3" t="str">
        <f t="shared" ca="1" si="118"/>
        <v>11411,12411,13411,11421,12421,11431,12431,51411</v>
      </c>
      <c r="O318" s="3" t="str">
        <f t="shared" si="119"/>
        <v>44,44,44,22,22,15,15,188</v>
      </c>
      <c r="P318" s="1" t="str">
        <f t="shared" si="120"/>
        <v>(1,1),(1,1),(1,1),(1,1),(1,1),(1,1),(1,1),(3,4)</v>
      </c>
      <c r="Q318" s="3" t="str">
        <f>IF(D318="坦克碎片",VLOOKUP(C318,道具信息!$N$2:$O$291,2,FALSE)&amp;"碎片",VLOOKUP(C318,道具信息!$N$2:$O$291,2,FALSE))</f>
        <v>T4坦克碎片</v>
      </c>
      <c r="R318" s="3">
        <f t="shared" si="112"/>
        <v>1488</v>
      </c>
      <c r="S318" s="11">
        <f t="shared" si="113"/>
        <v>0.254</v>
      </c>
      <c r="T318" s="3" t="str">
        <f>VLOOKUP(Q318,道具信息!$Q$3:$S$20,2,FALSE)</f>
        <v>CHEST_ITEM_TYPE_T4_SHARD</v>
      </c>
      <c r="U318" s="3" t="str">
        <f>IF(COUNTIF(U$311:U317,T318)=0,T318,"")</f>
        <v>CHEST_ITEM_TYPE_T4_SHARD</v>
      </c>
      <c r="V318" s="3" t="str">
        <f t="shared" si="121"/>
        <v>CHEST_ITEM_TYPE_T4_TANK,CHEST_ITEM_TYPE_T4_SHARD</v>
      </c>
      <c r="W318" s="13">
        <f t="shared" si="116"/>
        <v>0.254</v>
      </c>
      <c r="X318" s="3" t="str">
        <f t="shared" si="117"/>
        <v>25.4%</v>
      </c>
      <c r="Y318" s="3" t="str">
        <f t="shared" si="122"/>
        <v>3.5%,25.4%</v>
      </c>
    </row>
    <row r="319" spans="2:25" x14ac:dyDescent="0.3">
      <c r="B319" s="2">
        <f>数据源!CE351</f>
        <v>9</v>
      </c>
      <c r="C319" s="2" t="str">
        <f>数据源!CF351</f>
        <v>M-48</v>
      </c>
      <c r="D319" s="2" t="str">
        <f>数据源!CG351</f>
        <v>坦克碎片</v>
      </c>
      <c r="E319" s="2">
        <f>数据源!CH351</f>
        <v>96</v>
      </c>
      <c r="F319" s="2">
        <f>数据源!CI351</f>
        <v>3.5</v>
      </c>
      <c r="G319" s="2">
        <f>数据源!CJ351</f>
        <v>2.5899999999999996E-2</v>
      </c>
      <c r="H319" s="2">
        <f>数据源!CK351</f>
        <v>1.8756944444444444E-2</v>
      </c>
      <c r="I319" s="2">
        <f>数据源!CL351</f>
        <v>188</v>
      </c>
      <c r="J319" s="3">
        <f t="shared" si="110"/>
        <v>3</v>
      </c>
      <c r="K319" s="3">
        <f t="shared" si="111"/>
        <v>4</v>
      </c>
      <c r="L319" s="3" t="str">
        <f t="shared" si="114"/>
        <v>碎片</v>
      </c>
      <c r="M319" s="3">
        <f t="shared" ca="1" si="115"/>
        <v>52411</v>
      </c>
      <c r="N319" s="3" t="str">
        <f t="shared" ca="1" si="118"/>
        <v>11411,12411,13411,11421,12421,11431,12431,51411,52411</v>
      </c>
      <c r="O319" s="3" t="str">
        <f t="shared" si="119"/>
        <v>44,44,44,22,22,15,15,188,188</v>
      </c>
      <c r="P319" s="1" t="str">
        <f t="shared" si="120"/>
        <v>(1,1),(1,1),(1,1),(1,1),(1,1),(1,1),(1,1),(3,4),(3,4)</v>
      </c>
      <c r="Q319" s="3" t="str">
        <f>IF(D319="坦克碎片",VLOOKUP(C319,道具信息!$N$2:$O$291,2,FALSE)&amp;"碎片",VLOOKUP(C319,道具信息!$N$2:$O$291,2,FALSE))</f>
        <v>T4坦克碎片</v>
      </c>
      <c r="R319" s="3">
        <f t="shared" si="112"/>
        <v>1488</v>
      </c>
      <c r="S319" s="11">
        <f t="shared" si="113"/>
        <v>0.254</v>
      </c>
      <c r="T319" s="3" t="str">
        <f>VLOOKUP(Q319,道具信息!$Q$3:$S$20,2,FALSE)</f>
        <v>CHEST_ITEM_TYPE_T4_SHARD</v>
      </c>
      <c r="U319" s="3" t="str">
        <f>IF(COUNTIF(U$311:U318,T319)=0,T319,"")</f>
        <v/>
      </c>
      <c r="V319" s="3" t="str">
        <f t="shared" si="121"/>
        <v>CHEST_ITEM_TYPE_T4_TANK,CHEST_ITEM_TYPE_T4_SHARD</v>
      </c>
      <c r="W319" s="13" t="str">
        <f t="shared" si="116"/>
        <v/>
      </c>
      <c r="X319" s="3" t="str">
        <f t="shared" si="117"/>
        <v/>
      </c>
      <c r="Y319" s="3" t="str">
        <f t="shared" si="122"/>
        <v>3.5%,25.4%</v>
      </c>
    </row>
    <row r="320" spans="2:25" x14ac:dyDescent="0.3">
      <c r="B320" s="2">
        <f>数据源!CE352</f>
        <v>9</v>
      </c>
      <c r="C320" s="2" t="str">
        <f>数据源!CF352</f>
        <v>征服者</v>
      </c>
      <c r="D320" s="2" t="str">
        <f>数据源!CG352</f>
        <v>坦克碎片</v>
      </c>
      <c r="E320" s="2">
        <f>数据源!CH352</f>
        <v>96</v>
      </c>
      <c r="F320" s="2">
        <f>数据源!CI352</f>
        <v>3.5</v>
      </c>
      <c r="G320" s="2">
        <f>数据源!CJ352</f>
        <v>2.5899999999999996E-2</v>
      </c>
      <c r="H320" s="2">
        <f>数据源!CK352</f>
        <v>1.8756944444444444E-2</v>
      </c>
      <c r="I320" s="2">
        <f>数据源!CL352</f>
        <v>188</v>
      </c>
      <c r="J320" s="3">
        <f t="shared" si="110"/>
        <v>3</v>
      </c>
      <c r="K320" s="3">
        <f t="shared" si="111"/>
        <v>4</v>
      </c>
      <c r="L320" s="3" t="str">
        <f t="shared" si="114"/>
        <v>碎片</v>
      </c>
      <c r="M320" s="3">
        <f t="shared" ca="1" si="115"/>
        <v>53411</v>
      </c>
      <c r="N320" s="3" t="str">
        <f t="shared" ca="1" si="118"/>
        <v>11411,12411,13411,11421,12421,11431,12431,51411,52411,53411</v>
      </c>
      <c r="O320" s="3" t="str">
        <f t="shared" si="119"/>
        <v>44,44,44,22,22,15,15,188,188,188</v>
      </c>
      <c r="P320" s="1" t="str">
        <f t="shared" si="120"/>
        <v>(1,1),(1,1),(1,1),(1,1),(1,1),(1,1),(1,1),(3,4),(3,4),(3,4)</v>
      </c>
      <c r="Q320" s="3" t="str">
        <f>IF(D320="坦克碎片",VLOOKUP(C320,道具信息!$N$2:$O$291,2,FALSE)&amp;"碎片",VLOOKUP(C320,道具信息!$N$2:$O$291,2,FALSE))</f>
        <v>T4坦克碎片</v>
      </c>
      <c r="R320" s="3">
        <f t="shared" si="112"/>
        <v>1488</v>
      </c>
      <c r="S320" s="11">
        <f t="shared" si="113"/>
        <v>0.254</v>
      </c>
      <c r="T320" s="3" t="str">
        <f>VLOOKUP(Q320,道具信息!$Q$3:$S$20,2,FALSE)</f>
        <v>CHEST_ITEM_TYPE_T4_SHARD</v>
      </c>
      <c r="U320" s="3" t="str">
        <f>IF(COUNTIF(U$311:U319,T320)=0,T320,"")</f>
        <v/>
      </c>
      <c r="V320" s="3" t="str">
        <f t="shared" si="121"/>
        <v>CHEST_ITEM_TYPE_T4_TANK,CHEST_ITEM_TYPE_T4_SHARD</v>
      </c>
      <c r="W320" s="13" t="str">
        <f t="shared" si="116"/>
        <v/>
      </c>
      <c r="X320" s="3" t="str">
        <f t="shared" si="117"/>
        <v/>
      </c>
      <c r="Y320" s="3" t="str">
        <f t="shared" si="122"/>
        <v>3.5%,25.4%</v>
      </c>
    </row>
    <row r="321" spans="2:25" x14ac:dyDescent="0.3">
      <c r="B321" s="2">
        <f>数据源!CE353</f>
        <v>9</v>
      </c>
      <c r="C321" s="2" t="str">
        <f>数据源!CF353</f>
        <v>M-41</v>
      </c>
      <c r="D321" s="2" t="str">
        <f>数据源!CG353</f>
        <v>坦克碎片</v>
      </c>
      <c r="E321" s="2">
        <f>数据源!CH353</f>
        <v>144</v>
      </c>
      <c r="F321" s="2">
        <f>数据源!CI353</f>
        <v>2</v>
      </c>
      <c r="G321" s="2">
        <f>数据源!CJ353</f>
        <v>2.5899999999999996E-2</v>
      </c>
      <c r="H321" s="2">
        <f>数据源!CK353</f>
        <v>2.1883101851851848E-2</v>
      </c>
      <c r="I321" s="2">
        <f>数据源!CL353</f>
        <v>219</v>
      </c>
      <c r="J321" s="3">
        <f t="shared" si="110"/>
        <v>1</v>
      </c>
      <c r="K321" s="3">
        <f t="shared" si="111"/>
        <v>3</v>
      </c>
      <c r="L321" s="3" t="str">
        <f t="shared" si="114"/>
        <v>碎片</v>
      </c>
      <c r="M321" s="3">
        <f t="shared" ca="1" si="115"/>
        <v>51421</v>
      </c>
      <c r="N321" s="3" t="str">
        <f t="shared" ca="1" si="118"/>
        <v>11411,12411,13411,11421,12421,11431,12431,51411,52411,53411,51421</v>
      </c>
      <c r="O321" s="3" t="str">
        <f t="shared" si="119"/>
        <v>44,44,44,22,22,15,15,188,188,188,219</v>
      </c>
      <c r="P321" s="1" t="str">
        <f t="shared" si="120"/>
        <v>(1,1),(1,1),(1,1),(1,1),(1,1),(1,1),(1,1),(3,4),(3,4),(3,4),(1,3)</v>
      </c>
      <c r="Q321" s="3" t="str">
        <f>IF(D321="坦克碎片",VLOOKUP(C321,道具信息!$N$2:$O$291,2,FALSE)&amp;"碎片",VLOOKUP(C321,道具信息!$N$2:$O$291,2,FALSE))</f>
        <v>T4坦克碎片</v>
      </c>
      <c r="R321" s="3">
        <f t="shared" si="112"/>
        <v>1488</v>
      </c>
      <c r="S321" s="11">
        <f t="shared" si="113"/>
        <v>0.254</v>
      </c>
      <c r="T321" s="3" t="str">
        <f>VLOOKUP(Q321,道具信息!$Q$3:$S$20,2,FALSE)</f>
        <v>CHEST_ITEM_TYPE_T4_SHARD</v>
      </c>
      <c r="U321" s="3" t="str">
        <f>IF(COUNTIF(U$311:U320,T321)=0,T321,"")</f>
        <v/>
      </c>
      <c r="V321" s="3" t="str">
        <f t="shared" si="121"/>
        <v>CHEST_ITEM_TYPE_T4_TANK,CHEST_ITEM_TYPE_T4_SHARD</v>
      </c>
      <c r="W321" s="13" t="str">
        <f t="shared" si="116"/>
        <v/>
      </c>
      <c r="X321" s="3" t="str">
        <f t="shared" si="117"/>
        <v/>
      </c>
      <c r="Y321" s="3" t="str">
        <f t="shared" si="122"/>
        <v>3.5%,25.4%</v>
      </c>
    </row>
    <row r="322" spans="2:25" x14ac:dyDescent="0.3">
      <c r="B322" s="2">
        <f>数据源!CE354</f>
        <v>9</v>
      </c>
      <c r="C322" s="2" t="str">
        <f>数据源!CF354</f>
        <v>潘兴</v>
      </c>
      <c r="D322" s="2" t="str">
        <f>数据源!CG354</f>
        <v>坦克碎片</v>
      </c>
      <c r="E322" s="2">
        <f>数据源!CH354</f>
        <v>144</v>
      </c>
      <c r="F322" s="2">
        <f>数据源!CI354</f>
        <v>2</v>
      </c>
      <c r="G322" s="2">
        <f>数据源!CJ354</f>
        <v>2.5899999999999996E-2</v>
      </c>
      <c r="H322" s="2">
        <f>数据源!CK354</f>
        <v>2.1883101851851848E-2</v>
      </c>
      <c r="I322" s="2">
        <f>数据源!CL354</f>
        <v>219</v>
      </c>
      <c r="J322" s="3">
        <f t="shared" si="110"/>
        <v>1</v>
      </c>
      <c r="K322" s="3">
        <f t="shared" si="111"/>
        <v>3</v>
      </c>
      <c r="L322" s="3" t="str">
        <f t="shared" si="114"/>
        <v>碎片</v>
      </c>
      <c r="M322" s="3">
        <f t="shared" ca="1" si="115"/>
        <v>52421</v>
      </c>
      <c r="N322" s="3" t="str">
        <f t="shared" ca="1" si="118"/>
        <v>11411,12411,13411,11421,12421,11431,12431,51411,52411,53411,51421,52421</v>
      </c>
      <c r="O322" s="3" t="str">
        <f t="shared" si="119"/>
        <v>44,44,44,22,22,15,15,188,188,188,219,219</v>
      </c>
      <c r="P322" s="1" t="str">
        <f t="shared" si="120"/>
        <v>(1,1),(1,1),(1,1),(1,1),(1,1),(1,1),(1,1),(3,4),(3,4),(3,4),(1,3),(1,3)</v>
      </c>
      <c r="Q322" s="3" t="str">
        <f>IF(D322="坦克碎片",VLOOKUP(C322,道具信息!$N$2:$O$291,2,FALSE)&amp;"碎片",VLOOKUP(C322,道具信息!$N$2:$O$291,2,FALSE))</f>
        <v>T4坦克碎片</v>
      </c>
      <c r="R322" s="3">
        <f t="shared" si="112"/>
        <v>1488</v>
      </c>
      <c r="S322" s="11">
        <f t="shared" si="113"/>
        <v>0.254</v>
      </c>
      <c r="T322" s="3" t="str">
        <f>VLOOKUP(Q322,道具信息!$Q$3:$S$20,2,FALSE)</f>
        <v>CHEST_ITEM_TYPE_T4_SHARD</v>
      </c>
      <c r="U322" s="3" t="str">
        <f>IF(COUNTIF(U$311:U321,T322)=0,T322,"")</f>
        <v/>
      </c>
      <c r="V322" s="3" t="str">
        <f t="shared" si="121"/>
        <v>CHEST_ITEM_TYPE_T4_TANK,CHEST_ITEM_TYPE_T4_SHARD</v>
      </c>
      <c r="W322" s="13" t="str">
        <f t="shared" si="116"/>
        <v/>
      </c>
      <c r="X322" s="3" t="str">
        <f t="shared" si="117"/>
        <v/>
      </c>
      <c r="Y322" s="3" t="str">
        <f t="shared" si="122"/>
        <v>3.5%,25.4%</v>
      </c>
    </row>
    <row r="323" spans="2:25" x14ac:dyDescent="0.3">
      <c r="B323" s="2">
        <f>数据源!CE355</f>
        <v>9</v>
      </c>
      <c r="C323" s="2" t="str">
        <f>数据源!CF355</f>
        <v>BMP-3</v>
      </c>
      <c r="D323" s="2" t="str">
        <f>数据源!CG355</f>
        <v>坦克碎片</v>
      </c>
      <c r="E323" s="2">
        <f>数据源!CH355</f>
        <v>172.79999999999998</v>
      </c>
      <c r="F323" s="2">
        <f>数据源!CI355</f>
        <v>1.5</v>
      </c>
      <c r="G323" s="2">
        <f>数据源!CJ355</f>
        <v>2.5899999999999996E-2</v>
      </c>
      <c r="H323" s="2">
        <f>数据源!CK355</f>
        <v>2.4314557613168725E-2</v>
      </c>
      <c r="I323" s="2">
        <f>数据源!CL355</f>
        <v>243</v>
      </c>
      <c r="J323" s="3">
        <f t="shared" si="110"/>
        <v>1</v>
      </c>
      <c r="K323" s="3">
        <f t="shared" si="111"/>
        <v>2</v>
      </c>
      <c r="L323" s="3" t="str">
        <f t="shared" si="114"/>
        <v>碎片</v>
      </c>
      <c r="M323" s="3">
        <f t="shared" ca="1" si="115"/>
        <v>51431</v>
      </c>
      <c r="N323" s="3" t="str">
        <f t="shared" ca="1" si="118"/>
        <v>11411,12411,13411,11421,12421,11431,12431,51411,52411,53411,51421,52421,51431</v>
      </c>
      <c r="O323" s="3" t="str">
        <f t="shared" si="119"/>
        <v>44,44,44,22,22,15,15,188,188,188,219,219,243</v>
      </c>
      <c r="P323" s="1" t="str">
        <f t="shared" si="120"/>
        <v>(1,1),(1,1),(1,1),(1,1),(1,1),(1,1),(1,1),(3,4),(3,4),(3,4),(1,3),(1,3),(1,2)</v>
      </c>
      <c r="Q323" s="3" t="str">
        <f>IF(D323="坦克碎片",VLOOKUP(C323,道具信息!$N$2:$O$291,2,FALSE)&amp;"碎片",VLOOKUP(C323,道具信息!$N$2:$O$291,2,FALSE))</f>
        <v>T4坦克碎片</v>
      </c>
      <c r="R323" s="3">
        <f t="shared" si="112"/>
        <v>1488</v>
      </c>
      <c r="S323" s="11">
        <f t="shared" si="113"/>
        <v>0.254</v>
      </c>
      <c r="T323" s="3" t="str">
        <f>VLOOKUP(Q323,道具信息!$Q$3:$S$20,2,FALSE)</f>
        <v>CHEST_ITEM_TYPE_T4_SHARD</v>
      </c>
      <c r="U323" s="3" t="str">
        <f>IF(COUNTIF(U$311:U322,T323)=0,T323,"")</f>
        <v/>
      </c>
      <c r="V323" s="3" t="str">
        <f t="shared" si="121"/>
        <v>CHEST_ITEM_TYPE_T4_TANK,CHEST_ITEM_TYPE_T4_SHARD</v>
      </c>
      <c r="W323" s="13" t="str">
        <f t="shared" si="116"/>
        <v/>
      </c>
      <c r="X323" s="3" t="str">
        <f t="shared" si="117"/>
        <v/>
      </c>
      <c r="Y323" s="3" t="str">
        <f t="shared" si="122"/>
        <v>3.5%,25.4%</v>
      </c>
    </row>
    <row r="324" spans="2:25" x14ac:dyDescent="0.3">
      <c r="B324" s="2">
        <f>数据源!CE356</f>
        <v>9</v>
      </c>
      <c r="C324" s="2" t="str">
        <f>数据源!CF356</f>
        <v>百夫长</v>
      </c>
      <c r="D324" s="2" t="str">
        <f>数据源!CG356</f>
        <v>坦克碎片</v>
      </c>
      <c r="E324" s="2">
        <f>数据源!CH356</f>
        <v>172.79999999999998</v>
      </c>
      <c r="F324" s="2">
        <f>数据源!CI356</f>
        <v>1.5</v>
      </c>
      <c r="G324" s="2">
        <f>数据源!CJ356</f>
        <v>2.5899999999999996E-2</v>
      </c>
      <c r="H324" s="2">
        <f>数据源!CK356</f>
        <v>2.4314557613168725E-2</v>
      </c>
      <c r="I324" s="2">
        <f>数据源!CL356</f>
        <v>243</v>
      </c>
      <c r="J324" s="3">
        <f t="shared" si="110"/>
        <v>1</v>
      </c>
      <c r="K324" s="3">
        <f t="shared" si="111"/>
        <v>2</v>
      </c>
      <c r="L324" s="3" t="str">
        <f t="shared" si="114"/>
        <v>碎片</v>
      </c>
      <c r="M324" s="3">
        <f t="shared" ca="1" si="115"/>
        <v>52431</v>
      </c>
      <c r="N324" s="3" t="str">
        <f t="shared" ca="1" si="118"/>
        <v>11411,12411,13411,11421,12421,11431,12431,51411,52411,53411,51421,52421,51431,52431</v>
      </c>
      <c r="O324" s="3" t="str">
        <f t="shared" si="119"/>
        <v>44,44,44,22,22,15,15,188,188,188,219,219,243,243</v>
      </c>
      <c r="P324" s="1" t="str">
        <f t="shared" si="120"/>
        <v>(1,1),(1,1),(1,1),(1,1),(1,1),(1,1),(1,1),(3,4),(3,4),(3,4),(1,3),(1,3),(1,2),(1,2)</v>
      </c>
      <c r="Q324" s="3" t="str">
        <f>IF(D324="坦克碎片",VLOOKUP(C324,道具信息!$N$2:$O$291,2,FALSE)&amp;"碎片",VLOOKUP(C324,道具信息!$N$2:$O$291,2,FALSE))</f>
        <v>T4坦克碎片</v>
      </c>
      <c r="R324" s="3">
        <f t="shared" si="112"/>
        <v>1488</v>
      </c>
      <c r="S324" s="11">
        <f t="shared" si="113"/>
        <v>0.254</v>
      </c>
      <c r="T324" s="3" t="str">
        <f>VLOOKUP(Q324,道具信息!$Q$3:$S$20,2,FALSE)</f>
        <v>CHEST_ITEM_TYPE_T4_SHARD</v>
      </c>
      <c r="U324" s="3" t="str">
        <f>IF(COUNTIF(U$311:U323,T324)=0,T324,"")</f>
        <v/>
      </c>
      <c r="V324" s="3" t="str">
        <f t="shared" si="121"/>
        <v>CHEST_ITEM_TYPE_T4_TANK,CHEST_ITEM_TYPE_T4_SHARD</v>
      </c>
      <c r="W324" s="13" t="str">
        <f t="shared" si="116"/>
        <v/>
      </c>
      <c r="X324" s="3" t="str">
        <f t="shared" si="117"/>
        <v/>
      </c>
      <c r="Y324" s="3" t="str">
        <f t="shared" si="122"/>
        <v>3.5%,25.4%</v>
      </c>
    </row>
    <row r="325" spans="2:25" x14ac:dyDescent="0.3">
      <c r="B325" s="2">
        <f>数据源!CE357</f>
        <v>9</v>
      </c>
      <c r="C325" s="2" t="str">
        <f>数据源!CF357</f>
        <v>T2LP1</v>
      </c>
      <c r="D325" s="2" t="str">
        <f>数据源!CG357</f>
        <v>部件</v>
      </c>
      <c r="E325" s="2">
        <f>数据源!CH357</f>
        <v>64.40000000000002</v>
      </c>
      <c r="F325" s="2">
        <f>数据源!CI357</f>
        <v>2</v>
      </c>
      <c r="G325" s="2">
        <f>数据源!CJ357</f>
        <v>9.7000000000000003E-3</v>
      </c>
      <c r="H325" s="2">
        <f>数据源!CK357</f>
        <v>1.832556935817805E-2</v>
      </c>
      <c r="I325" s="2">
        <f>数据源!CL357</f>
        <v>183</v>
      </c>
      <c r="J325" s="3">
        <f t="shared" si="110"/>
        <v>1</v>
      </c>
      <c r="K325" s="3">
        <f t="shared" si="111"/>
        <v>3</v>
      </c>
      <c r="L325" s="3" t="str">
        <f t="shared" si="114"/>
        <v>部件</v>
      </c>
      <c r="M325" s="3">
        <f t="shared" ca="1" si="115"/>
        <v>92001</v>
      </c>
      <c r="N325" s="3" t="str">
        <f t="shared" ca="1" si="118"/>
        <v>11411,12411,13411,11421,12421,11431,12431,51411,52411,53411,51421,52421,51431,52431,92001</v>
      </c>
      <c r="O325" s="3" t="str">
        <f t="shared" si="119"/>
        <v>44,44,44,22,22,15,15,188,188,188,219,219,243,243,183</v>
      </c>
      <c r="P325" s="1" t="str">
        <f t="shared" si="120"/>
        <v>(1,1),(1,1),(1,1),(1,1),(1,1),(1,1),(1,1),(3,4),(3,4),(3,4),(1,3),(1,3),(1,2),(1,2),(1,3)</v>
      </c>
      <c r="Q325" s="3" t="str">
        <f>IF(D325="坦克碎片",VLOOKUP(C325,道具信息!$N$2:$O$291,2,FALSE)&amp;"碎片",VLOOKUP(C325,道具信息!$N$2:$O$291,2,FALSE))</f>
        <v>T2部件</v>
      </c>
      <c r="R325" s="3">
        <f t="shared" si="112"/>
        <v>3294</v>
      </c>
      <c r="S325" s="11">
        <f t="shared" si="113"/>
        <v>0.56299999999999994</v>
      </c>
      <c r="T325" s="3" t="str">
        <f>VLOOKUP(Q325,道具信息!$Q$3:$S$20,2,FALSE)</f>
        <v>CHEST_ITEM_TYPE_T2_PART</v>
      </c>
      <c r="U325" s="3" t="str">
        <f>IF(COUNTIF(U$311:U324,T325)=0,T325,"")</f>
        <v>CHEST_ITEM_TYPE_T2_PART</v>
      </c>
      <c r="V325" s="3" t="str">
        <f t="shared" si="121"/>
        <v>CHEST_ITEM_TYPE_T4_TANK,CHEST_ITEM_TYPE_T4_SHARD,CHEST_ITEM_TYPE_T2_PART</v>
      </c>
      <c r="W325" s="13">
        <f t="shared" si="116"/>
        <v>0.56299999999999994</v>
      </c>
      <c r="X325" s="3" t="str">
        <f t="shared" si="117"/>
        <v>56.3%</v>
      </c>
      <c r="Y325" s="3" t="str">
        <f t="shared" si="122"/>
        <v>3.5%,25.4%,56.3%</v>
      </c>
    </row>
    <row r="326" spans="2:25" x14ac:dyDescent="0.3">
      <c r="B326" s="2">
        <f>数据源!CE358</f>
        <v>9</v>
      </c>
      <c r="C326" s="2" t="str">
        <f>数据源!CF358</f>
        <v>T2LP3</v>
      </c>
      <c r="D326" s="2" t="str">
        <f>数据源!CG358</f>
        <v>部件</v>
      </c>
      <c r="E326" s="2">
        <f>数据源!CH358</f>
        <v>64.40000000000002</v>
      </c>
      <c r="F326" s="2">
        <f>数据源!CI358</f>
        <v>2</v>
      </c>
      <c r="G326" s="2">
        <f>数据源!CJ358</f>
        <v>9.7000000000000003E-3</v>
      </c>
      <c r="H326" s="2">
        <f>数据源!CK358</f>
        <v>1.832556935817805E-2</v>
      </c>
      <c r="I326" s="2">
        <f>数据源!CL358</f>
        <v>183</v>
      </c>
      <c r="J326" s="3">
        <f t="shared" si="110"/>
        <v>1</v>
      </c>
      <c r="K326" s="3">
        <f t="shared" si="111"/>
        <v>3</v>
      </c>
      <c r="L326" s="3" t="str">
        <f t="shared" si="114"/>
        <v>部件</v>
      </c>
      <c r="M326" s="3">
        <f t="shared" ca="1" si="115"/>
        <v>92003</v>
      </c>
      <c r="N326" s="3" t="str">
        <f t="shared" ca="1" si="118"/>
        <v>11411,12411,13411,11421,12421,11431,12431,51411,52411,53411,51421,52421,51431,52431,92001,92003</v>
      </c>
      <c r="O326" s="3" t="str">
        <f t="shared" si="119"/>
        <v>44,44,44,22,22,15,15,188,188,188,219,219,243,243,183,183</v>
      </c>
      <c r="P326" s="1" t="str">
        <f t="shared" si="120"/>
        <v>(1,1),(1,1),(1,1),(1,1),(1,1),(1,1),(1,1),(3,4),(3,4),(3,4),(1,3),(1,3),(1,2),(1,2),(1,3),(1,3)</v>
      </c>
      <c r="Q326" s="3" t="str">
        <f>IF(D326="坦克碎片",VLOOKUP(C326,道具信息!$N$2:$O$291,2,FALSE)&amp;"碎片",VLOOKUP(C326,道具信息!$N$2:$O$291,2,FALSE))</f>
        <v>T2部件</v>
      </c>
      <c r="R326" s="3">
        <f t="shared" si="112"/>
        <v>3294</v>
      </c>
      <c r="S326" s="11">
        <f t="shared" si="113"/>
        <v>0.56299999999999994</v>
      </c>
      <c r="T326" s="3" t="str">
        <f>VLOOKUP(Q326,道具信息!$Q$3:$S$20,2,FALSE)</f>
        <v>CHEST_ITEM_TYPE_T2_PART</v>
      </c>
      <c r="U326" s="3" t="str">
        <f>IF(COUNTIF(U$311:U325,T326)=0,T326,"")</f>
        <v/>
      </c>
      <c r="V326" s="3" t="str">
        <f t="shared" si="121"/>
        <v>CHEST_ITEM_TYPE_T4_TANK,CHEST_ITEM_TYPE_T4_SHARD,CHEST_ITEM_TYPE_T2_PART</v>
      </c>
      <c r="W326" s="13" t="str">
        <f t="shared" si="116"/>
        <v/>
      </c>
      <c r="X326" s="3" t="str">
        <f t="shared" si="117"/>
        <v/>
      </c>
      <c r="Y326" s="3" t="str">
        <f t="shared" si="122"/>
        <v>3.5%,25.4%,56.3%</v>
      </c>
    </row>
    <row r="327" spans="2:25" x14ac:dyDescent="0.3">
      <c r="B327" s="2">
        <f>数据源!CE359</f>
        <v>9</v>
      </c>
      <c r="C327" s="2" t="str">
        <f>数据源!CF359</f>
        <v>T2LP5</v>
      </c>
      <c r="D327" s="2" t="str">
        <f>数据源!CG359</f>
        <v>部件</v>
      </c>
      <c r="E327" s="2">
        <f>数据源!CH359</f>
        <v>64.40000000000002</v>
      </c>
      <c r="F327" s="2">
        <f>数据源!CI359</f>
        <v>2</v>
      </c>
      <c r="G327" s="2">
        <f>数据源!CJ359</f>
        <v>9.7000000000000003E-3</v>
      </c>
      <c r="H327" s="2">
        <f>数据源!CK359</f>
        <v>1.832556935817805E-2</v>
      </c>
      <c r="I327" s="2">
        <f>数据源!CL359</f>
        <v>183</v>
      </c>
      <c r="J327" s="3">
        <f t="shared" si="110"/>
        <v>1</v>
      </c>
      <c r="K327" s="3">
        <f t="shared" si="111"/>
        <v>3</v>
      </c>
      <c r="L327" s="3" t="str">
        <f t="shared" si="114"/>
        <v>部件</v>
      </c>
      <c r="M327" s="3">
        <f t="shared" ca="1" si="115"/>
        <v>92005</v>
      </c>
      <c r="N327" s="3" t="str">
        <f t="shared" ca="1" si="118"/>
        <v>11411,12411,13411,11421,12421,11431,12431,51411,52411,53411,51421,52421,51431,52431,92001,92003,92005</v>
      </c>
      <c r="O327" s="3" t="str">
        <f t="shared" si="119"/>
        <v>44,44,44,22,22,15,15,188,188,188,219,219,243,243,183,183,183</v>
      </c>
      <c r="P327" s="1" t="str">
        <f t="shared" si="120"/>
        <v>(1,1),(1,1),(1,1),(1,1),(1,1),(1,1),(1,1),(3,4),(3,4),(3,4),(1,3),(1,3),(1,2),(1,2),(1,3),(1,3),(1,3)</v>
      </c>
      <c r="Q327" s="3" t="str">
        <f>IF(D327="坦克碎片",VLOOKUP(C327,道具信息!$N$2:$O$291,2,FALSE)&amp;"碎片",VLOOKUP(C327,道具信息!$N$2:$O$291,2,FALSE))</f>
        <v>T2部件</v>
      </c>
      <c r="R327" s="3">
        <f t="shared" si="112"/>
        <v>3294</v>
      </c>
      <c r="S327" s="11">
        <f t="shared" si="113"/>
        <v>0.56299999999999994</v>
      </c>
      <c r="T327" s="3" t="str">
        <f>VLOOKUP(Q327,道具信息!$Q$3:$S$20,2,FALSE)</f>
        <v>CHEST_ITEM_TYPE_T2_PART</v>
      </c>
      <c r="U327" s="3" t="str">
        <f>IF(COUNTIF(U$311:U326,T327)=0,T327,"")</f>
        <v/>
      </c>
      <c r="V327" s="3" t="str">
        <f t="shared" si="121"/>
        <v>CHEST_ITEM_TYPE_T4_TANK,CHEST_ITEM_TYPE_T4_SHARD,CHEST_ITEM_TYPE_T2_PART</v>
      </c>
      <c r="W327" s="13" t="str">
        <f t="shared" si="116"/>
        <v/>
      </c>
      <c r="X327" s="3" t="str">
        <f t="shared" si="117"/>
        <v/>
      </c>
      <c r="Y327" s="3" t="str">
        <f t="shared" si="122"/>
        <v>3.5%,25.4%,56.3%</v>
      </c>
    </row>
    <row r="328" spans="2:25" x14ac:dyDescent="0.3">
      <c r="B328" s="2">
        <f>数据源!CE360</f>
        <v>9</v>
      </c>
      <c r="C328" s="2" t="str">
        <f>数据源!CF360</f>
        <v>T2MP1</v>
      </c>
      <c r="D328" s="2" t="str">
        <f>数据源!CG360</f>
        <v>部件</v>
      </c>
      <c r="E328" s="2">
        <f>数据源!CH360</f>
        <v>64.40000000000002</v>
      </c>
      <c r="F328" s="2">
        <f>数据源!CI360</f>
        <v>2</v>
      </c>
      <c r="G328" s="2">
        <f>数据源!CJ360</f>
        <v>9.7000000000000003E-3</v>
      </c>
      <c r="H328" s="2">
        <f>数据源!CK360</f>
        <v>1.832556935817805E-2</v>
      </c>
      <c r="I328" s="2">
        <f>数据源!CL360</f>
        <v>183</v>
      </c>
      <c r="J328" s="3">
        <f t="shared" si="110"/>
        <v>1</v>
      </c>
      <c r="K328" s="3">
        <f t="shared" si="111"/>
        <v>3</v>
      </c>
      <c r="L328" s="3" t="str">
        <f t="shared" si="114"/>
        <v>部件</v>
      </c>
      <c r="M328" s="3">
        <f t="shared" ca="1" si="115"/>
        <v>92101</v>
      </c>
      <c r="N328" s="3" t="str">
        <f t="shared" ca="1" si="118"/>
        <v>11411,12411,13411,11421,12421,11431,12431,51411,52411,53411,51421,52421,51431,52431,92001,92003,92005,92101</v>
      </c>
      <c r="O328" s="3" t="str">
        <f t="shared" si="119"/>
        <v>44,44,44,22,22,15,15,188,188,188,219,219,243,243,183,183,183,183</v>
      </c>
      <c r="P328" s="1" t="str">
        <f t="shared" si="120"/>
        <v>(1,1),(1,1),(1,1),(1,1),(1,1),(1,1),(1,1),(3,4),(3,4),(3,4),(1,3),(1,3),(1,2),(1,2),(1,3),(1,3),(1,3),(1,3)</v>
      </c>
      <c r="Q328" s="3" t="str">
        <f>IF(D328="坦克碎片",VLOOKUP(C328,道具信息!$N$2:$O$291,2,FALSE)&amp;"碎片",VLOOKUP(C328,道具信息!$N$2:$O$291,2,FALSE))</f>
        <v>T2部件</v>
      </c>
      <c r="R328" s="3">
        <f t="shared" si="112"/>
        <v>3294</v>
      </c>
      <c r="S328" s="11">
        <f t="shared" si="113"/>
        <v>0.56299999999999994</v>
      </c>
      <c r="T328" s="3" t="str">
        <f>VLOOKUP(Q328,道具信息!$Q$3:$S$20,2,FALSE)</f>
        <v>CHEST_ITEM_TYPE_T2_PART</v>
      </c>
      <c r="U328" s="3" t="str">
        <f>IF(COUNTIF(U$311:U327,T328)=0,T328,"")</f>
        <v/>
      </c>
      <c r="V328" s="3" t="str">
        <f t="shared" si="121"/>
        <v>CHEST_ITEM_TYPE_T4_TANK,CHEST_ITEM_TYPE_T4_SHARD,CHEST_ITEM_TYPE_T2_PART</v>
      </c>
      <c r="W328" s="13" t="str">
        <f t="shared" si="116"/>
        <v/>
      </c>
      <c r="X328" s="3" t="str">
        <f t="shared" si="117"/>
        <v/>
      </c>
      <c r="Y328" s="3" t="str">
        <f t="shared" si="122"/>
        <v>3.5%,25.4%,56.3%</v>
      </c>
    </row>
    <row r="329" spans="2:25" x14ac:dyDescent="0.3">
      <c r="B329" s="2">
        <f>数据源!CE361</f>
        <v>9</v>
      </c>
      <c r="C329" s="2" t="str">
        <f>数据源!CF361</f>
        <v>T2MP3</v>
      </c>
      <c r="D329" s="2" t="str">
        <f>数据源!CG361</f>
        <v>部件</v>
      </c>
      <c r="E329" s="2">
        <f>数据源!CH361</f>
        <v>64.40000000000002</v>
      </c>
      <c r="F329" s="2">
        <f>数据源!CI361</f>
        <v>2</v>
      </c>
      <c r="G329" s="2">
        <f>数据源!CJ361</f>
        <v>9.7000000000000003E-3</v>
      </c>
      <c r="H329" s="2">
        <f>数据源!CK361</f>
        <v>1.832556935817805E-2</v>
      </c>
      <c r="I329" s="2">
        <f>数据源!CL361</f>
        <v>183</v>
      </c>
      <c r="J329" s="3">
        <f t="shared" si="110"/>
        <v>1</v>
      </c>
      <c r="K329" s="3">
        <f t="shared" si="111"/>
        <v>3</v>
      </c>
      <c r="L329" s="3" t="str">
        <f t="shared" si="114"/>
        <v>部件</v>
      </c>
      <c r="M329" s="3">
        <f t="shared" ca="1" si="115"/>
        <v>92103</v>
      </c>
      <c r="N329" s="3" t="str">
        <f t="shared" ca="1" si="118"/>
        <v>11411,12411,13411,11421,12421,11431,12431,51411,52411,53411,51421,52421,51431,52431,92001,92003,92005,92101,92103</v>
      </c>
      <c r="O329" s="3" t="str">
        <f t="shared" si="119"/>
        <v>44,44,44,22,22,15,15,188,188,188,219,219,243,243,183,183,183,183,183</v>
      </c>
      <c r="P329" s="1" t="str">
        <f t="shared" si="120"/>
        <v>(1,1),(1,1),(1,1),(1,1),(1,1),(1,1),(1,1),(3,4),(3,4),(3,4),(1,3),(1,3),(1,2),(1,2),(1,3),(1,3),(1,3),(1,3),(1,3)</v>
      </c>
      <c r="Q329" s="3" t="str">
        <f>IF(D329="坦克碎片",VLOOKUP(C329,道具信息!$N$2:$O$291,2,FALSE)&amp;"碎片",VLOOKUP(C329,道具信息!$N$2:$O$291,2,FALSE))</f>
        <v>T2部件</v>
      </c>
      <c r="R329" s="3">
        <f t="shared" si="112"/>
        <v>3294</v>
      </c>
      <c r="S329" s="11">
        <f t="shared" si="113"/>
        <v>0.56299999999999994</v>
      </c>
      <c r="T329" s="3" t="str">
        <f>VLOOKUP(Q329,道具信息!$Q$3:$S$20,2,FALSE)</f>
        <v>CHEST_ITEM_TYPE_T2_PART</v>
      </c>
      <c r="U329" s="3" t="str">
        <f>IF(COUNTIF(U$311:U328,T329)=0,T329,"")</f>
        <v/>
      </c>
      <c r="V329" s="3" t="str">
        <f t="shared" si="121"/>
        <v>CHEST_ITEM_TYPE_T4_TANK,CHEST_ITEM_TYPE_T4_SHARD,CHEST_ITEM_TYPE_T2_PART</v>
      </c>
      <c r="W329" s="13" t="str">
        <f t="shared" si="116"/>
        <v/>
      </c>
      <c r="X329" s="3" t="str">
        <f t="shared" si="117"/>
        <v/>
      </c>
      <c r="Y329" s="3" t="str">
        <f t="shared" si="122"/>
        <v>3.5%,25.4%,56.3%</v>
      </c>
    </row>
    <row r="330" spans="2:25" x14ac:dyDescent="0.3">
      <c r="B330" s="2">
        <f>数据源!CE362</f>
        <v>9</v>
      </c>
      <c r="C330" s="2" t="str">
        <f>数据源!CF362</f>
        <v>T2MP5</v>
      </c>
      <c r="D330" s="2" t="str">
        <f>数据源!CG362</f>
        <v>部件</v>
      </c>
      <c r="E330" s="2">
        <f>数据源!CH362</f>
        <v>64.40000000000002</v>
      </c>
      <c r="F330" s="2">
        <f>数据源!CI362</f>
        <v>2</v>
      </c>
      <c r="G330" s="2">
        <f>数据源!CJ362</f>
        <v>9.7000000000000003E-3</v>
      </c>
      <c r="H330" s="2">
        <f>数据源!CK362</f>
        <v>1.832556935817805E-2</v>
      </c>
      <c r="I330" s="2">
        <f>数据源!CL362</f>
        <v>183</v>
      </c>
      <c r="J330" s="3">
        <f t="shared" si="110"/>
        <v>1</v>
      </c>
      <c r="K330" s="3">
        <f t="shared" si="111"/>
        <v>3</v>
      </c>
      <c r="L330" s="3" t="str">
        <f t="shared" si="114"/>
        <v>部件</v>
      </c>
      <c r="M330" s="3">
        <f t="shared" ca="1" si="115"/>
        <v>92105</v>
      </c>
      <c r="N330" s="3" t="str">
        <f t="shared" ca="1" si="118"/>
        <v>11411,12411,13411,11421,12421,11431,12431,51411,52411,53411,51421,52421,51431,52431,92001,92003,92005,92101,92103,92105</v>
      </c>
      <c r="O330" s="3" t="str">
        <f t="shared" si="119"/>
        <v>44,44,44,22,22,15,15,188,188,188,219,219,243,243,183,183,183,183,183,183</v>
      </c>
      <c r="P330" s="1" t="str">
        <f t="shared" si="120"/>
        <v>(1,1),(1,1),(1,1),(1,1),(1,1),(1,1),(1,1),(3,4),(3,4),(3,4),(1,3),(1,3),(1,2),(1,2),(1,3),(1,3),(1,3),(1,3),(1,3),(1,3)</v>
      </c>
      <c r="Q330" s="3" t="str">
        <f>IF(D330="坦克碎片",VLOOKUP(C330,道具信息!$N$2:$O$291,2,FALSE)&amp;"碎片",VLOOKUP(C330,道具信息!$N$2:$O$291,2,FALSE))</f>
        <v>T2部件</v>
      </c>
      <c r="R330" s="3">
        <f t="shared" si="112"/>
        <v>3294</v>
      </c>
      <c r="S330" s="11">
        <f t="shared" si="113"/>
        <v>0.56299999999999994</v>
      </c>
      <c r="T330" s="3" t="str">
        <f>VLOOKUP(Q330,道具信息!$Q$3:$S$20,2,FALSE)</f>
        <v>CHEST_ITEM_TYPE_T2_PART</v>
      </c>
      <c r="U330" s="3" t="str">
        <f>IF(COUNTIF(U$311:U329,T330)=0,T330,"")</f>
        <v/>
      </c>
      <c r="V330" s="3" t="str">
        <f t="shared" si="121"/>
        <v>CHEST_ITEM_TYPE_T4_TANK,CHEST_ITEM_TYPE_T4_SHARD,CHEST_ITEM_TYPE_T2_PART</v>
      </c>
      <c r="W330" s="13" t="str">
        <f t="shared" si="116"/>
        <v/>
      </c>
      <c r="X330" s="3" t="str">
        <f t="shared" si="117"/>
        <v/>
      </c>
      <c r="Y330" s="3" t="str">
        <f t="shared" si="122"/>
        <v>3.5%,25.4%,56.3%</v>
      </c>
    </row>
    <row r="331" spans="2:25" x14ac:dyDescent="0.3">
      <c r="B331" s="2">
        <f>数据源!CE363</f>
        <v>9</v>
      </c>
      <c r="C331" s="2" t="str">
        <f>数据源!CF363</f>
        <v>T2HP1</v>
      </c>
      <c r="D331" s="2" t="str">
        <f>数据源!CG363</f>
        <v>部件</v>
      </c>
      <c r="E331" s="2">
        <f>数据源!CH363</f>
        <v>64.40000000000002</v>
      </c>
      <c r="F331" s="2">
        <f>数据源!CI363</f>
        <v>2</v>
      </c>
      <c r="G331" s="2">
        <f>数据源!CJ363</f>
        <v>9.7000000000000003E-3</v>
      </c>
      <c r="H331" s="2">
        <f>数据源!CK363</f>
        <v>1.832556935817805E-2</v>
      </c>
      <c r="I331" s="2">
        <f>数据源!CL363</f>
        <v>183</v>
      </c>
      <c r="J331" s="3">
        <f t="shared" si="110"/>
        <v>1</v>
      </c>
      <c r="K331" s="3">
        <f t="shared" si="111"/>
        <v>3</v>
      </c>
      <c r="L331" s="3" t="str">
        <f t="shared" si="114"/>
        <v>部件</v>
      </c>
      <c r="M331" s="3">
        <f t="shared" ca="1" si="115"/>
        <v>92201</v>
      </c>
      <c r="N331" s="3" t="str">
        <f t="shared" ca="1" si="118"/>
        <v>11411,12411,13411,11421,12421,11431,12431,51411,52411,53411,51421,52421,51431,52431,92001,92003,92005,92101,92103,92105,92201</v>
      </c>
      <c r="O331" s="3" t="str">
        <f t="shared" si="119"/>
        <v>44,44,44,22,22,15,15,188,188,188,219,219,243,243,183,183,183,183,183,183,183</v>
      </c>
      <c r="P331" s="1" t="str">
        <f t="shared" si="120"/>
        <v>(1,1),(1,1),(1,1),(1,1),(1,1),(1,1),(1,1),(3,4),(3,4),(3,4),(1,3),(1,3),(1,2),(1,2),(1,3),(1,3),(1,3),(1,3),(1,3),(1,3),(1,3)</v>
      </c>
      <c r="Q331" s="3" t="str">
        <f>IF(D331="坦克碎片",VLOOKUP(C331,道具信息!$N$2:$O$291,2,FALSE)&amp;"碎片",VLOOKUP(C331,道具信息!$N$2:$O$291,2,FALSE))</f>
        <v>T2部件</v>
      </c>
      <c r="R331" s="3">
        <f t="shared" si="112"/>
        <v>3294</v>
      </c>
      <c r="S331" s="11">
        <f t="shared" si="113"/>
        <v>0.56299999999999994</v>
      </c>
      <c r="T331" s="3" t="str">
        <f>VLOOKUP(Q331,道具信息!$Q$3:$S$20,2,FALSE)</f>
        <v>CHEST_ITEM_TYPE_T2_PART</v>
      </c>
      <c r="U331" s="3" t="str">
        <f>IF(COUNTIF(U$311:U330,T331)=0,T331,"")</f>
        <v/>
      </c>
      <c r="V331" s="3" t="str">
        <f t="shared" si="121"/>
        <v>CHEST_ITEM_TYPE_T4_TANK,CHEST_ITEM_TYPE_T4_SHARD,CHEST_ITEM_TYPE_T2_PART</v>
      </c>
      <c r="W331" s="13" t="str">
        <f t="shared" si="116"/>
        <v/>
      </c>
      <c r="X331" s="3" t="str">
        <f t="shared" si="117"/>
        <v/>
      </c>
      <c r="Y331" s="3" t="str">
        <f t="shared" si="122"/>
        <v>3.5%,25.4%,56.3%</v>
      </c>
    </row>
    <row r="332" spans="2:25" x14ac:dyDescent="0.3">
      <c r="B332" s="2">
        <f>数据源!CE364</f>
        <v>9</v>
      </c>
      <c r="C332" s="2" t="str">
        <f>数据源!CF364</f>
        <v>T2HP3</v>
      </c>
      <c r="D332" s="2" t="str">
        <f>数据源!CG364</f>
        <v>部件</v>
      </c>
      <c r="E332" s="2">
        <f>数据源!CH364</f>
        <v>64.40000000000002</v>
      </c>
      <c r="F332" s="2">
        <f>数据源!CI364</f>
        <v>2</v>
      </c>
      <c r="G332" s="2">
        <f>数据源!CJ364</f>
        <v>9.7000000000000003E-3</v>
      </c>
      <c r="H332" s="2">
        <f>数据源!CK364</f>
        <v>1.832556935817805E-2</v>
      </c>
      <c r="I332" s="2">
        <f>数据源!CL364</f>
        <v>183</v>
      </c>
      <c r="J332" s="3">
        <f t="shared" si="110"/>
        <v>1</v>
      </c>
      <c r="K332" s="3">
        <f t="shared" si="111"/>
        <v>3</v>
      </c>
      <c r="L332" s="3" t="str">
        <f t="shared" si="114"/>
        <v>部件</v>
      </c>
      <c r="M332" s="3">
        <f t="shared" ca="1" si="115"/>
        <v>92203</v>
      </c>
      <c r="N332" s="3" t="str">
        <f t="shared" ca="1" si="118"/>
        <v>11411,12411,13411,11421,12421,11431,12431,51411,52411,53411,51421,52421,51431,52431,92001,92003,92005,92101,92103,92105,92201,92203</v>
      </c>
      <c r="O332" s="3" t="str">
        <f t="shared" si="119"/>
        <v>44,44,44,22,22,15,15,188,188,188,219,219,243,243,183,183,183,183,183,183,183,183</v>
      </c>
      <c r="P332" s="1" t="str">
        <f t="shared" si="120"/>
        <v>(1,1),(1,1),(1,1),(1,1),(1,1),(1,1),(1,1),(3,4),(3,4),(3,4),(1,3),(1,3),(1,2),(1,2),(1,3),(1,3),(1,3),(1,3),(1,3),(1,3),(1,3),(1,3)</v>
      </c>
      <c r="Q332" s="3" t="str">
        <f>IF(D332="坦克碎片",VLOOKUP(C332,道具信息!$N$2:$O$291,2,FALSE)&amp;"碎片",VLOOKUP(C332,道具信息!$N$2:$O$291,2,FALSE))</f>
        <v>T2部件</v>
      </c>
      <c r="R332" s="3">
        <f t="shared" si="112"/>
        <v>3294</v>
      </c>
      <c r="S332" s="11">
        <f t="shared" si="113"/>
        <v>0.56299999999999994</v>
      </c>
      <c r="T332" s="3" t="str">
        <f>VLOOKUP(Q332,道具信息!$Q$3:$S$20,2,FALSE)</f>
        <v>CHEST_ITEM_TYPE_T2_PART</v>
      </c>
      <c r="U332" s="3" t="str">
        <f>IF(COUNTIF(U$311:U331,T332)=0,T332,"")</f>
        <v/>
      </c>
      <c r="V332" s="3" t="str">
        <f t="shared" si="121"/>
        <v>CHEST_ITEM_TYPE_T4_TANK,CHEST_ITEM_TYPE_T4_SHARD,CHEST_ITEM_TYPE_T2_PART</v>
      </c>
      <c r="W332" s="13" t="str">
        <f t="shared" si="116"/>
        <v/>
      </c>
      <c r="X332" s="3" t="str">
        <f t="shared" si="117"/>
        <v/>
      </c>
      <c r="Y332" s="3" t="str">
        <f t="shared" si="122"/>
        <v>3.5%,25.4%,56.3%</v>
      </c>
    </row>
    <row r="333" spans="2:25" x14ac:dyDescent="0.3">
      <c r="B333" s="2">
        <f>数据源!CE365</f>
        <v>9</v>
      </c>
      <c r="C333" s="2" t="str">
        <f>数据源!CF365</f>
        <v>T2HP5</v>
      </c>
      <c r="D333" s="2" t="str">
        <f>数据源!CG365</f>
        <v>部件</v>
      </c>
      <c r="E333" s="2">
        <f>数据源!CH365</f>
        <v>64.40000000000002</v>
      </c>
      <c r="F333" s="2">
        <f>数据源!CI365</f>
        <v>2</v>
      </c>
      <c r="G333" s="2">
        <f>数据源!CJ365</f>
        <v>9.7000000000000003E-3</v>
      </c>
      <c r="H333" s="2">
        <f>数据源!CK365</f>
        <v>1.832556935817805E-2</v>
      </c>
      <c r="I333" s="2">
        <f>数据源!CL365</f>
        <v>183</v>
      </c>
      <c r="J333" s="3">
        <f t="shared" si="110"/>
        <v>1</v>
      </c>
      <c r="K333" s="3">
        <f t="shared" si="111"/>
        <v>3</v>
      </c>
      <c r="L333" s="3" t="str">
        <f t="shared" si="114"/>
        <v>部件</v>
      </c>
      <c r="M333" s="3">
        <f t="shared" ca="1" si="115"/>
        <v>92205</v>
      </c>
      <c r="N333" s="3" t="str">
        <f t="shared" ca="1" si="118"/>
        <v>11411,12411,13411,11421,12421,11431,12431,51411,52411,53411,51421,52421,51431,52431,92001,92003,92005,92101,92103,92105,92201,92203,92205</v>
      </c>
      <c r="O333" s="3" t="str">
        <f t="shared" si="119"/>
        <v>44,44,44,22,22,15,15,188,188,188,219,219,243,243,183,183,183,183,183,183,183,183,183</v>
      </c>
      <c r="P333" s="1" t="str">
        <f t="shared" si="120"/>
        <v>(1,1),(1,1),(1,1),(1,1),(1,1),(1,1),(1,1),(3,4),(3,4),(3,4),(1,3),(1,3),(1,2),(1,2),(1,3),(1,3),(1,3),(1,3),(1,3),(1,3),(1,3),(1,3),(1,3)</v>
      </c>
      <c r="Q333" s="3" t="str">
        <f>IF(D333="坦克碎片",VLOOKUP(C333,道具信息!$N$2:$O$291,2,FALSE)&amp;"碎片",VLOOKUP(C333,道具信息!$N$2:$O$291,2,FALSE))</f>
        <v>T2部件</v>
      </c>
      <c r="R333" s="3">
        <f t="shared" si="112"/>
        <v>3294</v>
      </c>
      <c r="S333" s="11">
        <f t="shared" si="113"/>
        <v>0.56299999999999994</v>
      </c>
      <c r="T333" s="3" t="str">
        <f>VLOOKUP(Q333,道具信息!$Q$3:$S$20,2,FALSE)</f>
        <v>CHEST_ITEM_TYPE_T2_PART</v>
      </c>
      <c r="U333" s="3" t="str">
        <f>IF(COUNTIF(U$311:U332,T333)=0,T333,"")</f>
        <v/>
      </c>
      <c r="V333" s="3" t="str">
        <f t="shared" si="121"/>
        <v>CHEST_ITEM_TYPE_T4_TANK,CHEST_ITEM_TYPE_T4_SHARD,CHEST_ITEM_TYPE_T2_PART</v>
      </c>
      <c r="W333" s="13" t="str">
        <f t="shared" si="116"/>
        <v/>
      </c>
      <c r="X333" s="3" t="str">
        <f t="shared" si="117"/>
        <v/>
      </c>
      <c r="Y333" s="3" t="str">
        <f t="shared" si="122"/>
        <v>3.5%,25.4%,56.3%</v>
      </c>
    </row>
    <row r="334" spans="2:25" x14ac:dyDescent="0.3">
      <c r="B334" s="2">
        <f>数据源!CE366</f>
        <v>9</v>
      </c>
      <c r="C334" s="2" t="str">
        <f>数据源!CF366</f>
        <v>T2LP2</v>
      </c>
      <c r="D334" s="2" t="str">
        <f>数据源!CG366</f>
        <v>部件</v>
      </c>
      <c r="E334" s="2">
        <f>数据源!CH366</f>
        <v>64.40000000000002</v>
      </c>
      <c r="F334" s="2">
        <f>数据源!CI366</f>
        <v>2</v>
      </c>
      <c r="G334" s="2">
        <f>数据源!CJ366</f>
        <v>9.7000000000000003E-3</v>
      </c>
      <c r="H334" s="2">
        <f>数据源!CK366</f>
        <v>1.832556935817805E-2</v>
      </c>
      <c r="I334" s="2">
        <f>数据源!CL366</f>
        <v>183</v>
      </c>
      <c r="J334" s="3">
        <f t="shared" si="110"/>
        <v>1</v>
      </c>
      <c r="K334" s="3">
        <f t="shared" si="111"/>
        <v>3</v>
      </c>
      <c r="L334" s="3" t="str">
        <f t="shared" si="114"/>
        <v>部件</v>
      </c>
      <c r="M334" s="3">
        <f t="shared" ca="1" si="115"/>
        <v>92002</v>
      </c>
      <c r="N334" s="3" t="str">
        <f t="shared" ca="1" si="118"/>
        <v>11411,12411,13411,11421,12421,11431,12431,51411,52411,53411,51421,52421,51431,52431,92001,92003,92005,92101,92103,92105,92201,92203,92205,92002</v>
      </c>
      <c r="O334" s="3" t="str">
        <f t="shared" si="119"/>
        <v>44,44,44,22,22,15,15,188,188,188,219,219,243,243,183,183,183,183,183,183,183,183,183,183</v>
      </c>
      <c r="P334" s="1" t="str">
        <f t="shared" si="120"/>
        <v>(1,1),(1,1),(1,1),(1,1),(1,1),(1,1),(1,1),(3,4),(3,4),(3,4),(1,3),(1,3),(1,2),(1,2),(1,3),(1,3),(1,3),(1,3),(1,3),(1,3),(1,3),(1,3),(1,3),(1,3)</v>
      </c>
      <c r="Q334" s="3" t="str">
        <f>IF(D334="坦克碎片",VLOOKUP(C334,道具信息!$N$2:$O$291,2,FALSE)&amp;"碎片",VLOOKUP(C334,道具信息!$N$2:$O$291,2,FALSE))</f>
        <v>T2部件</v>
      </c>
      <c r="R334" s="3">
        <f t="shared" si="112"/>
        <v>3294</v>
      </c>
      <c r="S334" s="11">
        <f t="shared" si="113"/>
        <v>0.56299999999999994</v>
      </c>
      <c r="T334" s="3" t="str">
        <f>VLOOKUP(Q334,道具信息!$Q$3:$S$20,2,FALSE)</f>
        <v>CHEST_ITEM_TYPE_T2_PART</v>
      </c>
      <c r="U334" s="3" t="str">
        <f>IF(COUNTIF(U$311:U333,T334)=0,T334,"")</f>
        <v/>
      </c>
      <c r="V334" s="3" t="str">
        <f t="shared" si="121"/>
        <v>CHEST_ITEM_TYPE_T4_TANK,CHEST_ITEM_TYPE_T4_SHARD,CHEST_ITEM_TYPE_T2_PART</v>
      </c>
      <c r="W334" s="13" t="str">
        <f t="shared" si="116"/>
        <v/>
      </c>
      <c r="X334" s="3" t="str">
        <f t="shared" si="117"/>
        <v/>
      </c>
      <c r="Y334" s="3" t="str">
        <f t="shared" si="122"/>
        <v>3.5%,25.4%,56.3%</v>
      </c>
    </row>
    <row r="335" spans="2:25" x14ac:dyDescent="0.3">
      <c r="B335" s="2">
        <f>数据源!CE367</f>
        <v>9</v>
      </c>
      <c r="C335" s="2" t="str">
        <f>数据源!CF367</f>
        <v>T2LP4</v>
      </c>
      <c r="D335" s="2" t="str">
        <f>数据源!CG367</f>
        <v>部件</v>
      </c>
      <c r="E335" s="2">
        <f>数据源!CH367</f>
        <v>64.40000000000002</v>
      </c>
      <c r="F335" s="2">
        <f>数据源!CI367</f>
        <v>2</v>
      </c>
      <c r="G335" s="2">
        <f>数据源!CJ367</f>
        <v>9.7000000000000003E-3</v>
      </c>
      <c r="H335" s="2">
        <f>数据源!CK367</f>
        <v>1.832556935817805E-2</v>
      </c>
      <c r="I335" s="2">
        <f>数据源!CL367</f>
        <v>183</v>
      </c>
      <c r="J335" s="3">
        <f t="shared" si="110"/>
        <v>1</v>
      </c>
      <c r="K335" s="3">
        <f t="shared" si="111"/>
        <v>3</v>
      </c>
      <c r="L335" s="3" t="str">
        <f t="shared" si="114"/>
        <v>部件</v>
      </c>
      <c r="M335" s="3">
        <f t="shared" ca="1" si="115"/>
        <v>92004</v>
      </c>
      <c r="N335" s="3" t="str">
        <f t="shared" ca="1" si="118"/>
        <v>11411,12411,13411,11421,12421,11431,12431,51411,52411,53411,51421,52421,51431,52431,92001,92003,92005,92101,92103,92105,92201,92203,92205,92002,92004</v>
      </c>
      <c r="O335" s="3" t="str">
        <f t="shared" si="119"/>
        <v>44,44,44,22,22,15,15,188,188,188,219,219,243,243,183,183,183,183,183,183,183,183,183,183,183</v>
      </c>
      <c r="P335" s="1" t="str">
        <f t="shared" si="120"/>
        <v>(1,1),(1,1),(1,1),(1,1),(1,1),(1,1),(1,1),(3,4),(3,4),(3,4),(1,3),(1,3),(1,2),(1,2),(1,3),(1,3),(1,3),(1,3),(1,3),(1,3),(1,3),(1,3),(1,3),(1,3),(1,3)</v>
      </c>
      <c r="Q335" s="3" t="str">
        <f>IF(D335="坦克碎片",VLOOKUP(C335,道具信息!$N$2:$O$291,2,FALSE)&amp;"碎片",VLOOKUP(C335,道具信息!$N$2:$O$291,2,FALSE))</f>
        <v>T2部件</v>
      </c>
      <c r="R335" s="3">
        <f t="shared" si="112"/>
        <v>3294</v>
      </c>
      <c r="S335" s="11">
        <f t="shared" si="113"/>
        <v>0.56299999999999994</v>
      </c>
      <c r="T335" s="3" t="str">
        <f>VLOOKUP(Q335,道具信息!$Q$3:$S$20,2,FALSE)</f>
        <v>CHEST_ITEM_TYPE_T2_PART</v>
      </c>
      <c r="U335" s="3" t="str">
        <f>IF(COUNTIF(U$311:U334,T335)=0,T335,"")</f>
        <v/>
      </c>
      <c r="V335" s="3" t="str">
        <f t="shared" si="121"/>
        <v>CHEST_ITEM_TYPE_T4_TANK,CHEST_ITEM_TYPE_T4_SHARD,CHEST_ITEM_TYPE_T2_PART</v>
      </c>
      <c r="W335" s="13" t="str">
        <f t="shared" si="116"/>
        <v/>
      </c>
      <c r="X335" s="3" t="str">
        <f t="shared" si="117"/>
        <v/>
      </c>
      <c r="Y335" s="3" t="str">
        <f t="shared" si="122"/>
        <v>3.5%,25.4%,56.3%</v>
      </c>
    </row>
    <row r="336" spans="2:25" x14ac:dyDescent="0.3">
      <c r="B336" s="2">
        <f>数据源!CE368</f>
        <v>9</v>
      </c>
      <c r="C336" s="2" t="str">
        <f>数据源!CF368</f>
        <v>T2LP6</v>
      </c>
      <c r="D336" s="2" t="str">
        <f>数据源!CG368</f>
        <v>部件</v>
      </c>
      <c r="E336" s="2">
        <f>数据源!CH368</f>
        <v>64.40000000000002</v>
      </c>
      <c r="F336" s="2">
        <f>数据源!CI368</f>
        <v>2</v>
      </c>
      <c r="G336" s="2">
        <f>数据源!CJ368</f>
        <v>9.7000000000000003E-3</v>
      </c>
      <c r="H336" s="2">
        <f>数据源!CK368</f>
        <v>1.832556935817805E-2</v>
      </c>
      <c r="I336" s="2">
        <f>数据源!CL368</f>
        <v>183</v>
      </c>
      <c r="J336" s="3">
        <f t="shared" si="110"/>
        <v>1</v>
      </c>
      <c r="K336" s="3">
        <f t="shared" si="111"/>
        <v>3</v>
      </c>
      <c r="L336" s="3" t="str">
        <f t="shared" si="114"/>
        <v>部件</v>
      </c>
      <c r="M336" s="3">
        <f t="shared" ca="1" si="115"/>
        <v>92006</v>
      </c>
      <c r="N336" s="3" t="str">
        <f t="shared" ca="1" si="118"/>
        <v>11411,12411,13411,11421,12421,11431,12431,51411,52411,53411,51421,52421,51431,52431,92001,92003,92005,92101,92103,92105,92201,92203,92205,92002,92004,92006</v>
      </c>
      <c r="O336" s="3" t="str">
        <f t="shared" si="119"/>
        <v>44,44,44,22,22,15,15,188,188,188,219,219,243,243,183,183,183,183,183,183,183,183,183,183,183,183</v>
      </c>
      <c r="P336" s="1" t="str">
        <f t="shared" si="120"/>
        <v>(1,1),(1,1),(1,1),(1,1),(1,1),(1,1),(1,1),(3,4),(3,4),(3,4),(1,3),(1,3),(1,2),(1,2),(1,3),(1,3),(1,3),(1,3),(1,3),(1,3),(1,3),(1,3),(1,3),(1,3),(1,3),(1,3)</v>
      </c>
      <c r="Q336" s="3" t="str">
        <f>IF(D336="坦克碎片",VLOOKUP(C336,道具信息!$N$2:$O$291,2,FALSE)&amp;"碎片",VLOOKUP(C336,道具信息!$N$2:$O$291,2,FALSE))</f>
        <v>T2部件</v>
      </c>
      <c r="R336" s="3">
        <f t="shared" si="112"/>
        <v>3294</v>
      </c>
      <c r="S336" s="11">
        <f t="shared" si="113"/>
        <v>0.56299999999999994</v>
      </c>
      <c r="T336" s="3" t="str">
        <f>VLOOKUP(Q336,道具信息!$Q$3:$S$20,2,FALSE)</f>
        <v>CHEST_ITEM_TYPE_T2_PART</v>
      </c>
      <c r="U336" s="3" t="str">
        <f>IF(COUNTIF(U$311:U335,T336)=0,T336,"")</f>
        <v/>
      </c>
      <c r="V336" s="3" t="str">
        <f t="shared" si="121"/>
        <v>CHEST_ITEM_TYPE_T4_TANK,CHEST_ITEM_TYPE_T4_SHARD,CHEST_ITEM_TYPE_T2_PART</v>
      </c>
      <c r="W336" s="13" t="str">
        <f t="shared" si="116"/>
        <v/>
      </c>
      <c r="X336" s="3" t="str">
        <f t="shared" si="117"/>
        <v/>
      </c>
      <c r="Y336" s="3" t="str">
        <f t="shared" si="122"/>
        <v>3.5%,25.4%,56.3%</v>
      </c>
    </row>
    <row r="337" spans="2:25" x14ac:dyDescent="0.3">
      <c r="B337" s="2">
        <f>数据源!CE369</f>
        <v>9</v>
      </c>
      <c r="C337" s="2" t="str">
        <f>数据源!CF369</f>
        <v>T2MP2</v>
      </c>
      <c r="D337" s="2" t="str">
        <f>数据源!CG369</f>
        <v>部件</v>
      </c>
      <c r="E337" s="2">
        <f>数据源!CH369</f>
        <v>64.40000000000002</v>
      </c>
      <c r="F337" s="2">
        <f>数据源!CI369</f>
        <v>2</v>
      </c>
      <c r="G337" s="2">
        <f>数据源!CJ369</f>
        <v>9.7000000000000003E-3</v>
      </c>
      <c r="H337" s="2">
        <f>数据源!CK369</f>
        <v>1.832556935817805E-2</v>
      </c>
      <c r="I337" s="2">
        <f>数据源!CL369</f>
        <v>183</v>
      </c>
      <c r="J337" s="3">
        <f t="shared" si="110"/>
        <v>1</v>
      </c>
      <c r="K337" s="3">
        <f t="shared" si="111"/>
        <v>3</v>
      </c>
      <c r="L337" s="3" t="str">
        <f t="shared" si="114"/>
        <v>部件</v>
      </c>
      <c r="M337" s="3">
        <f t="shared" ca="1" si="115"/>
        <v>92102</v>
      </c>
      <c r="N337" s="3" t="str">
        <f t="shared" ca="1" si="118"/>
        <v>11411,12411,13411,11421,12421,11431,12431,51411,52411,53411,51421,52421,51431,52431,92001,92003,92005,92101,92103,92105,92201,92203,92205,92002,92004,92006,92102</v>
      </c>
      <c r="O337" s="3" t="str">
        <f t="shared" si="119"/>
        <v>44,44,44,22,22,15,15,188,188,188,219,219,243,243,183,183,183,183,183,183,183,183,183,183,183,183,183</v>
      </c>
      <c r="P337" s="1" t="str">
        <f t="shared" si="120"/>
        <v>(1,1),(1,1),(1,1),(1,1),(1,1),(1,1),(1,1),(3,4),(3,4),(3,4),(1,3),(1,3),(1,2),(1,2),(1,3),(1,3),(1,3),(1,3),(1,3),(1,3),(1,3),(1,3),(1,3),(1,3),(1,3),(1,3),(1,3)</v>
      </c>
      <c r="Q337" s="3" t="str">
        <f>IF(D337="坦克碎片",VLOOKUP(C337,道具信息!$N$2:$O$291,2,FALSE)&amp;"碎片",VLOOKUP(C337,道具信息!$N$2:$O$291,2,FALSE))</f>
        <v>T2部件</v>
      </c>
      <c r="R337" s="3">
        <f t="shared" si="112"/>
        <v>3294</v>
      </c>
      <c r="S337" s="11">
        <f t="shared" si="113"/>
        <v>0.56299999999999994</v>
      </c>
      <c r="T337" s="3" t="str">
        <f>VLOOKUP(Q337,道具信息!$Q$3:$S$20,2,FALSE)</f>
        <v>CHEST_ITEM_TYPE_T2_PART</v>
      </c>
      <c r="U337" s="3" t="str">
        <f>IF(COUNTIF(U$311:U336,T337)=0,T337,"")</f>
        <v/>
      </c>
      <c r="V337" s="3" t="str">
        <f t="shared" si="121"/>
        <v>CHEST_ITEM_TYPE_T4_TANK,CHEST_ITEM_TYPE_T4_SHARD,CHEST_ITEM_TYPE_T2_PART</v>
      </c>
      <c r="W337" s="13" t="str">
        <f t="shared" si="116"/>
        <v/>
      </c>
      <c r="X337" s="3" t="str">
        <f t="shared" si="117"/>
        <v/>
      </c>
      <c r="Y337" s="3" t="str">
        <f t="shared" si="122"/>
        <v>3.5%,25.4%,56.3%</v>
      </c>
    </row>
    <row r="338" spans="2:25" x14ac:dyDescent="0.3">
      <c r="B338" s="2">
        <f>数据源!CE370</f>
        <v>9</v>
      </c>
      <c r="C338" s="2" t="str">
        <f>数据源!CF370</f>
        <v>T2MP4</v>
      </c>
      <c r="D338" s="2" t="str">
        <f>数据源!CG370</f>
        <v>部件</v>
      </c>
      <c r="E338" s="2">
        <f>数据源!CH370</f>
        <v>64.40000000000002</v>
      </c>
      <c r="F338" s="2">
        <f>数据源!CI370</f>
        <v>2</v>
      </c>
      <c r="G338" s="2">
        <f>数据源!CJ370</f>
        <v>9.7000000000000003E-3</v>
      </c>
      <c r="H338" s="2">
        <f>数据源!CK370</f>
        <v>1.832556935817805E-2</v>
      </c>
      <c r="I338" s="2">
        <f>数据源!CL370</f>
        <v>183</v>
      </c>
      <c r="J338" s="3">
        <f t="shared" si="110"/>
        <v>1</v>
      </c>
      <c r="K338" s="3">
        <f t="shared" si="111"/>
        <v>3</v>
      </c>
      <c r="L338" s="3" t="str">
        <f t="shared" si="114"/>
        <v>部件</v>
      </c>
      <c r="M338" s="3">
        <f t="shared" ca="1" si="115"/>
        <v>92104</v>
      </c>
      <c r="N338" s="3" t="str">
        <f t="shared" ca="1" si="118"/>
        <v>11411,12411,13411,11421,12421,11431,12431,51411,52411,53411,51421,52421,51431,52431,92001,92003,92005,92101,92103,92105,92201,92203,92205,92002,92004,92006,92102,92104</v>
      </c>
      <c r="O338" s="3" t="str">
        <f t="shared" si="119"/>
        <v>44,44,44,22,22,15,15,188,188,188,219,219,243,243,183,183,183,183,183,183,183,183,183,183,183,183,183,183</v>
      </c>
      <c r="P338" s="1" t="str">
        <f t="shared" si="120"/>
        <v>(1,1),(1,1),(1,1),(1,1),(1,1),(1,1),(1,1),(3,4),(3,4),(3,4),(1,3),(1,3),(1,2),(1,2),(1,3),(1,3),(1,3),(1,3),(1,3),(1,3),(1,3),(1,3),(1,3),(1,3),(1,3),(1,3),(1,3),(1,3)</v>
      </c>
      <c r="Q338" s="3" t="str">
        <f>IF(D338="坦克碎片",VLOOKUP(C338,道具信息!$N$2:$O$291,2,FALSE)&amp;"碎片",VLOOKUP(C338,道具信息!$N$2:$O$291,2,FALSE))</f>
        <v>T2部件</v>
      </c>
      <c r="R338" s="3">
        <f t="shared" si="112"/>
        <v>3294</v>
      </c>
      <c r="S338" s="11">
        <f t="shared" si="113"/>
        <v>0.56299999999999994</v>
      </c>
      <c r="T338" s="3" t="str">
        <f>VLOOKUP(Q338,道具信息!$Q$3:$S$20,2,FALSE)</f>
        <v>CHEST_ITEM_TYPE_T2_PART</v>
      </c>
      <c r="U338" s="3" t="str">
        <f>IF(COUNTIF(U$311:U337,T338)=0,T338,"")</f>
        <v/>
      </c>
      <c r="V338" s="3" t="str">
        <f t="shared" si="121"/>
        <v>CHEST_ITEM_TYPE_T4_TANK,CHEST_ITEM_TYPE_T4_SHARD,CHEST_ITEM_TYPE_T2_PART</v>
      </c>
      <c r="W338" s="13" t="str">
        <f t="shared" si="116"/>
        <v/>
      </c>
      <c r="X338" s="3" t="str">
        <f t="shared" si="117"/>
        <v/>
      </c>
      <c r="Y338" s="3" t="str">
        <f t="shared" si="122"/>
        <v>3.5%,25.4%,56.3%</v>
      </c>
    </row>
    <row r="339" spans="2:25" x14ac:dyDescent="0.3">
      <c r="B339" s="2">
        <f>数据源!CE371</f>
        <v>9</v>
      </c>
      <c r="C339" s="2" t="str">
        <f>数据源!CF371</f>
        <v>T2MP6</v>
      </c>
      <c r="D339" s="2" t="str">
        <f>数据源!CG371</f>
        <v>部件</v>
      </c>
      <c r="E339" s="2">
        <f>数据源!CH371</f>
        <v>64.40000000000002</v>
      </c>
      <c r="F339" s="2">
        <f>数据源!CI371</f>
        <v>2</v>
      </c>
      <c r="G339" s="2">
        <f>数据源!CJ371</f>
        <v>9.7000000000000003E-3</v>
      </c>
      <c r="H339" s="2">
        <f>数据源!CK371</f>
        <v>1.832556935817805E-2</v>
      </c>
      <c r="I339" s="2">
        <f>数据源!CL371</f>
        <v>183</v>
      </c>
      <c r="J339" s="3">
        <f t="shared" si="110"/>
        <v>1</v>
      </c>
      <c r="K339" s="3">
        <f t="shared" si="111"/>
        <v>3</v>
      </c>
      <c r="L339" s="3" t="str">
        <f t="shared" si="114"/>
        <v>部件</v>
      </c>
      <c r="M339" s="3">
        <f t="shared" ca="1" si="115"/>
        <v>92106</v>
      </c>
      <c r="N339" s="3" t="str">
        <f t="shared" ca="1" si="118"/>
        <v>11411,12411,13411,11421,12421,11431,12431,51411,52411,53411,51421,52421,51431,52431,92001,92003,92005,92101,92103,92105,92201,92203,92205,92002,92004,92006,92102,92104,92106</v>
      </c>
      <c r="O339" s="3" t="str">
        <f t="shared" si="119"/>
        <v>44,44,44,22,22,15,15,188,188,188,219,219,243,243,183,183,183,183,183,183,183,183,183,183,183,183,183,183,183</v>
      </c>
      <c r="P339" s="1" t="str">
        <f t="shared" si="120"/>
        <v>(1,1),(1,1),(1,1),(1,1),(1,1),(1,1),(1,1),(3,4),(3,4),(3,4),(1,3),(1,3),(1,2),(1,2),(1,3),(1,3),(1,3),(1,3),(1,3),(1,3),(1,3),(1,3),(1,3),(1,3),(1,3),(1,3),(1,3),(1,3),(1,3)</v>
      </c>
      <c r="Q339" s="3" t="str">
        <f>IF(D339="坦克碎片",VLOOKUP(C339,道具信息!$N$2:$O$291,2,FALSE)&amp;"碎片",VLOOKUP(C339,道具信息!$N$2:$O$291,2,FALSE))</f>
        <v>T2部件</v>
      </c>
      <c r="R339" s="3">
        <f t="shared" si="112"/>
        <v>3294</v>
      </c>
      <c r="S339" s="11">
        <f t="shared" si="113"/>
        <v>0.56299999999999994</v>
      </c>
      <c r="T339" s="3" t="str">
        <f>VLOOKUP(Q339,道具信息!$Q$3:$S$20,2,FALSE)</f>
        <v>CHEST_ITEM_TYPE_T2_PART</v>
      </c>
      <c r="U339" s="3" t="str">
        <f>IF(COUNTIF(U$311:U338,T339)=0,T339,"")</f>
        <v/>
      </c>
      <c r="V339" s="3" t="str">
        <f t="shared" si="121"/>
        <v>CHEST_ITEM_TYPE_T4_TANK,CHEST_ITEM_TYPE_T4_SHARD,CHEST_ITEM_TYPE_T2_PART</v>
      </c>
      <c r="W339" s="13" t="str">
        <f t="shared" si="116"/>
        <v/>
      </c>
      <c r="X339" s="3" t="str">
        <f t="shared" si="117"/>
        <v/>
      </c>
      <c r="Y339" s="3" t="str">
        <f t="shared" si="122"/>
        <v>3.5%,25.4%,56.3%</v>
      </c>
    </row>
    <row r="340" spans="2:25" x14ac:dyDescent="0.3">
      <c r="B340" s="2">
        <f>数据源!CE372</f>
        <v>9</v>
      </c>
      <c r="C340" s="2" t="str">
        <f>数据源!CF372</f>
        <v>T2HP2</v>
      </c>
      <c r="D340" s="2" t="str">
        <f>数据源!CG372</f>
        <v>部件</v>
      </c>
      <c r="E340" s="2">
        <f>数据源!CH372</f>
        <v>64.40000000000002</v>
      </c>
      <c r="F340" s="2">
        <f>数据源!CI372</f>
        <v>2</v>
      </c>
      <c r="G340" s="2">
        <f>数据源!CJ372</f>
        <v>9.7000000000000003E-3</v>
      </c>
      <c r="H340" s="2">
        <f>数据源!CK372</f>
        <v>1.832556935817805E-2</v>
      </c>
      <c r="I340" s="2">
        <f>数据源!CL372</f>
        <v>183</v>
      </c>
      <c r="J340" s="3">
        <f t="shared" si="110"/>
        <v>1</v>
      </c>
      <c r="K340" s="3">
        <f t="shared" si="111"/>
        <v>3</v>
      </c>
      <c r="L340" s="3" t="str">
        <f t="shared" si="114"/>
        <v>部件</v>
      </c>
      <c r="M340" s="3">
        <f t="shared" ca="1" si="115"/>
        <v>92202</v>
      </c>
      <c r="N340" s="3" t="str">
        <f t="shared" ca="1" si="118"/>
        <v>11411,12411,13411,11421,12421,11431,12431,51411,52411,53411,51421,52421,51431,52431,92001,92003,92005,92101,92103,92105,92201,92203,92205,92002,92004,92006,92102,92104,92106,92202</v>
      </c>
      <c r="O340" s="3" t="str">
        <f t="shared" si="119"/>
        <v>44,44,44,22,22,15,15,188,188,188,219,219,243,243,183,183,183,183,183,183,183,183,183,183,183,183,183,183,183,183</v>
      </c>
      <c r="P340" s="1" t="str">
        <f t="shared" si="120"/>
        <v>(1,1),(1,1),(1,1),(1,1),(1,1),(1,1),(1,1),(3,4),(3,4),(3,4),(1,3),(1,3),(1,2),(1,2),(1,3),(1,3),(1,3),(1,3),(1,3),(1,3),(1,3),(1,3),(1,3),(1,3),(1,3),(1,3),(1,3),(1,3),(1,3),(1,3)</v>
      </c>
      <c r="Q340" s="3" t="str">
        <f>IF(D340="坦克碎片",VLOOKUP(C340,道具信息!$N$2:$O$291,2,FALSE)&amp;"碎片",VLOOKUP(C340,道具信息!$N$2:$O$291,2,FALSE))</f>
        <v>T2部件</v>
      </c>
      <c r="R340" s="3">
        <f t="shared" si="112"/>
        <v>3294</v>
      </c>
      <c r="S340" s="11">
        <f t="shared" si="113"/>
        <v>0.56299999999999994</v>
      </c>
      <c r="T340" s="3" t="str">
        <f>VLOOKUP(Q340,道具信息!$Q$3:$S$20,2,FALSE)</f>
        <v>CHEST_ITEM_TYPE_T2_PART</v>
      </c>
      <c r="U340" s="3" t="str">
        <f>IF(COUNTIF(U$311:U339,T340)=0,T340,"")</f>
        <v/>
      </c>
      <c r="V340" s="3" t="str">
        <f t="shared" si="121"/>
        <v>CHEST_ITEM_TYPE_T4_TANK,CHEST_ITEM_TYPE_T4_SHARD,CHEST_ITEM_TYPE_T2_PART</v>
      </c>
      <c r="W340" s="13" t="str">
        <f t="shared" si="116"/>
        <v/>
      </c>
      <c r="X340" s="3" t="str">
        <f t="shared" si="117"/>
        <v/>
      </c>
      <c r="Y340" s="3" t="str">
        <f t="shared" si="122"/>
        <v>3.5%,25.4%,56.3%</v>
      </c>
    </row>
    <row r="341" spans="2:25" x14ac:dyDescent="0.3">
      <c r="B341" s="2">
        <f>数据源!CE373</f>
        <v>9</v>
      </c>
      <c r="C341" s="2" t="str">
        <f>数据源!CF373</f>
        <v>T2HP4</v>
      </c>
      <c r="D341" s="2" t="str">
        <f>数据源!CG373</f>
        <v>部件</v>
      </c>
      <c r="E341" s="2">
        <f>数据源!CH373</f>
        <v>64.40000000000002</v>
      </c>
      <c r="F341" s="2">
        <f>数据源!CI373</f>
        <v>2</v>
      </c>
      <c r="G341" s="2">
        <f>数据源!CJ373</f>
        <v>9.7000000000000003E-3</v>
      </c>
      <c r="H341" s="2">
        <f>数据源!CK373</f>
        <v>1.832556935817805E-2</v>
      </c>
      <c r="I341" s="2">
        <f>数据源!CL373</f>
        <v>183</v>
      </c>
      <c r="J341" s="3">
        <f t="shared" si="110"/>
        <v>1</v>
      </c>
      <c r="K341" s="3">
        <f t="shared" si="111"/>
        <v>3</v>
      </c>
      <c r="L341" s="3" t="str">
        <f t="shared" si="114"/>
        <v>部件</v>
      </c>
      <c r="M341" s="3">
        <f t="shared" ca="1" si="115"/>
        <v>92204</v>
      </c>
      <c r="N341" s="3" t="str">
        <f t="shared" ca="1" si="118"/>
        <v>11411,12411,13411,11421,12421,11431,12431,51411,52411,53411,51421,52421,51431,52431,92001,92003,92005,92101,92103,92105,92201,92203,92205,92002,92004,92006,92102,92104,92106,92202,92204</v>
      </c>
      <c r="O341" s="3" t="str">
        <f t="shared" si="119"/>
        <v>44,44,44,22,22,15,15,188,188,188,219,219,243,243,183,183,183,183,183,183,183,183,183,183,183,183,183,183,183,183,183</v>
      </c>
      <c r="P341" s="1" t="str">
        <f t="shared" si="120"/>
        <v>(1,1),(1,1),(1,1),(1,1),(1,1),(1,1),(1,1),(3,4),(3,4),(3,4),(1,3),(1,3),(1,2),(1,2),(1,3),(1,3),(1,3),(1,3),(1,3),(1,3),(1,3),(1,3),(1,3),(1,3),(1,3),(1,3),(1,3),(1,3),(1,3),(1,3),(1,3)</v>
      </c>
      <c r="Q341" s="3" t="str">
        <f>IF(D341="坦克碎片",VLOOKUP(C341,道具信息!$N$2:$O$291,2,FALSE)&amp;"碎片",VLOOKUP(C341,道具信息!$N$2:$O$291,2,FALSE))</f>
        <v>T2部件</v>
      </c>
      <c r="R341" s="3">
        <f t="shared" si="112"/>
        <v>3294</v>
      </c>
      <c r="S341" s="11">
        <f t="shared" si="113"/>
        <v>0.56299999999999994</v>
      </c>
      <c r="T341" s="3" t="str">
        <f>VLOOKUP(Q341,道具信息!$Q$3:$S$20,2,FALSE)</f>
        <v>CHEST_ITEM_TYPE_T2_PART</v>
      </c>
      <c r="U341" s="3" t="str">
        <f>IF(COUNTIF(U$311:U340,T341)=0,T341,"")</f>
        <v/>
      </c>
      <c r="V341" s="3" t="str">
        <f t="shared" si="121"/>
        <v>CHEST_ITEM_TYPE_T4_TANK,CHEST_ITEM_TYPE_T4_SHARD,CHEST_ITEM_TYPE_T2_PART</v>
      </c>
      <c r="W341" s="13" t="str">
        <f t="shared" si="116"/>
        <v/>
      </c>
      <c r="X341" s="3" t="str">
        <f t="shared" si="117"/>
        <v/>
      </c>
      <c r="Y341" s="3" t="str">
        <f t="shared" si="122"/>
        <v>3.5%,25.4%,56.3%</v>
      </c>
    </row>
    <row r="342" spans="2:25" x14ac:dyDescent="0.3">
      <c r="B342" s="2">
        <f>数据源!CE374</f>
        <v>9</v>
      </c>
      <c r="C342" s="2" t="str">
        <f>数据源!CF374</f>
        <v>T2HP6</v>
      </c>
      <c r="D342" s="2" t="str">
        <f>数据源!CG374</f>
        <v>部件</v>
      </c>
      <c r="E342" s="2">
        <f>数据源!CH374</f>
        <v>64.40000000000002</v>
      </c>
      <c r="F342" s="2">
        <f>数据源!CI374</f>
        <v>2</v>
      </c>
      <c r="G342" s="2">
        <f>数据源!CJ374</f>
        <v>9.7000000000000003E-3</v>
      </c>
      <c r="H342" s="2">
        <f>数据源!CK374</f>
        <v>1.832556935817805E-2</v>
      </c>
      <c r="I342" s="2">
        <f>数据源!CL374</f>
        <v>183</v>
      </c>
      <c r="J342" s="3">
        <f t="shared" si="110"/>
        <v>1</v>
      </c>
      <c r="K342" s="3">
        <f t="shared" si="111"/>
        <v>3</v>
      </c>
      <c r="L342" s="3" t="str">
        <f t="shared" si="114"/>
        <v>部件</v>
      </c>
      <c r="M342" s="3">
        <f t="shared" ca="1" si="115"/>
        <v>92206</v>
      </c>
      <c r="N342" s="3" t="str">
        <f t="shared" ca="1" si="118"/>
        <v>11411,12411,13411,11421,12421,11431,12431,51411,52411,53411,51421,52421,51431,52431,92001,92003,92005,92101,92103,92105,92201,92203,92205,92002,92004,92006,92102,92104,92106,92202,92204,92206</v>
      </c>
      <c r="O342" s="3" t="str">
        <f t="shared" si="119"/>
        <v>44,44,44,22,22,15,15,188,188,188,219,219,243,243,183,183,183,183,183,183,183,183,183,183,183,183,183,183,183,183,183,183</v>
      </c>
      <c r="P342" s="1" t="str">
        <f t="shared" si="120"/>
        <v>(1,1),(1,1),(1,1),(1,1),(1,1),(1,1),(1,1),(3,4),(3,4),(3,4),(1,3),(1,3),(1,2),(1,2),(1,3),(1,3),(1,3),(1,3),(1,3),(1,3),(1,3),(1,3),(1,3),(1,3),(1,3),(1,3),(1,3),(1,3),(1,3),(1,3),(1,3),(1,3)</v>
      </c>
      <c r="Q342" s="3" t="str">
        <f>IF(D342="坦克碎片",VLOOKUP(C342,道具信息!$N$2:$O$291,2,FALSE)&amp;"碎片",VLOOKUP(C342,道具信息!$N$2:$O$291,2,FALSE))</f>
        <v>T2部件</v>
      </c>
      <c r="R342" s="3">
        <f t="shared" si="112"/>
        <v>3294</v>
      </c>
      <c r="S342" s="11">
        <f t="shared" si="113"/>
        <v>0.56299999999999994</v>
      </c>
      <c r="T342" s="3" t="str">
        <f>VLOOKUP(Q342,道具信息!$Q$3:$S$20,2,FALSE)</f>
        <v>CHEST_ITEM_TYPE_T2_PART</v>
      </c>
      <c r="U342" s="3" t="str">
        <f>IF(COUNTIF(U$311:U341,T342)=0,T342,"")</f>
        <v/>
      </c>
      <c r="V342" s="3" t="str">
        <f t="shared" si="121"/>
        <v>CHEST_ITEM_TYPE_T4_TANK,CHEST_ITEM_TYPE_T4_SHARD,CHEST_ITEM_TYPE_T2_PART</v>
      </c>
      <c r="W342" s="13" t="str">
        <f t="shared" si="116"/>
        <v/>
      </c>
      <c r="X342" s="3" t="str">
        <f t="shared" si="117"/>
        <v/>
      </c>
      <c r="Y342" s="3" t="str">
        <f t="shared" si="122"/>
        <v>3.5%,25.4%,56.3%</v>
      </c>
    </row>
    <row r="343" spans="2:25" x14ac:dyDescent="0.3">
      <c r="B343" s="2">
        <f>数据源!CE375</f>
        <v>9</v>
      </c>
      <c r="C343" s="2" t="str">
        <f>数据源!CF375</f>
        <v>T3LP1</v>
      </c>
      <c r="D343" s="2" t="str">
        <f>数据源!CG375</f>
        <v>部件</v>
      </c>
      <c r="E343" s="2">
        <f>数据源!CH375</f>
        <v>387.6</v>
      </c>
      <c r="F343" s="2">
        <f>数据源!CI375</f>
        <v>1.5</v>
      </c>
      <c r="G343" s="2">
        <f>数据源!CJ375</f>
        <v>1.0100000000000001E-2</v>
      </c>
      <c r="H343" s="2">
        <f>数据源!CK375</f>
        <v>4.2271528494438717E-3</v>
      </c>
      <c r="I343" s="2">
        <f>数据源!CL375</f>
        <v>42</v>
      </c>
      <c r="J343" s="3">
        <f t="shared" si="110"/>
        <v>1</v>
      </c>
      <c r="K343" s="3">
        <f t="shared" si="111"/>
        <v>2</v>
      </c>
      <c r="L343" s="3" t="str">
        <f t="shared" si="114"/>
        <v>部件</v>
      </c>
      <c r="M343" s="3">
        <f t="shared" ca="1" si="115"/>
        <v>93001</v>
      </c>
      <c r="N343" s="3" t="str">
        <f t="shared" ca="1" si="118"/>
        <v>11411,12411,13411,11421,12421,11431,12431,51411,52411,53411,51421,52421,51431,52431,92001,92003,92005,92101,92103,92105,92201,92203,92205,92002,92004,92006,92102,92104,92106,92202,92204,92206,93001</v>
      </c>
      <c r="O343" s="3" t="str">
        <f t="shared" si="119"/>
        <v>44,44,44,22,22,15,15,188,188,188,219,219,243,243,183,183,183,183,183,183,183,183,183,183,183,183,183,183,183,183,183,183,42</v>
      </c>
      <c r="P343" s="1" t="str">
        <f t="shared" si="120"/>
        <v>(1,1),(1,1),(1,1),(1,1),(1,1),(1,1),(1,1),(3,4),(3,4),(3,4),(1,3),(1,3),(1,2),(1,2),(1,3),(1,3),(1,3),(1,3),(1,3),(1,3),(1,3),(1,3),(1,3),(1,3),(1,3),(1,3),(1,3),(1,3),(1,3),(1,3),(1,3),(1,3),(1,2)</v>
      </c>
      <c r="Q343" s="3" t="str">
        <f>IF(D343="坦克碎片",VLOOKUP(C343,道具信息!$N$2:$O$291,2,FALSE)&amp;"碎片",VLOOKUP(C343,道具信息!$N$2:$O$291,2,FALSE))</f>
        <v>T3部件</v>
      </c>
      <c r="R343" s="3">
        <f t="shared" ref="R343:R369" si="123">SUMIFS(I$3:I$445,Q$3:Q$445,Q343,B$3:B$445,B343)</f>
        <v>756</v>
      </c>
      <c r="S343" s="11">
        <f t="shared" ref="S343:S369" si="124">ROUND(R343/SUMIF(B$3:B$445,B343,I$3:I$445),3)</f>
        <v>0.129</v>
      </c>
      <c r="T343" s="3" t="str">
        <f>VLOOKUP(Q343,道具信息!$Q$3:$S$20,2,FALSE)</f>
        <v>CHEST_ITEM_TYPE_T3_PART</v>
      </c>
      <c r="U343" s="3" t="str">
        <f>IF(COUNTIF(U$311:U342,T343)=0,T343,"")</f>
        <v>CHEST_ITEM_TYPE_T3_PART</v>
      </c>
      <c r="V343" s="3" t="str">
        <f t="shared" si="121"/>
        <v>CHEST_ITEM_TYPE_T4_TANK,CHEST_ITEM_TYPE_T4_SHARD,CHEST_ITEM_TYPE_T2_PART,CHEST_ITEM_TYPE_T3_PART</v>
      </c>
      <c r="W343" s="13">
        <f t="shared" si="116"/>
        <v>0.129</v>
      </c>
      <c r="X343" s="3" t="str">
        <f t="shared" si="117"/>
        <v>12.9%</v>
      </c>
      <c r="Y343" s="3" t="str">
        <f t="shared" si="122"/>
        <v>3.5%,25.4%,56.3%,12.9%</v>
      </c>
    </row>
    <row r="344" spans="2:25" x14ac:dyDescent="0.3">
      <c r="B344" s="2">
        <f>数据源!CE376</f>
        <v>9</v>
      </c>
      <c r="C344" s="2" t="str">
        <f>数据源!CF376</f>
        <v>T3LP3</v>
      </c>
      <c r="D344" s="2" t="str">
        <f>数据源!CG376</f>
        <v>部件</v>
      </c>
      <c r="E344" s="2">
        <f>数据源!CH376</f>
        <v>387.6</v>
      </c>
      <c r="F344" s="2">
        <f>数据源!CI376</f>
        <v>1.5</v>
      </c>
      <c r="G344" s="2">
        <f>数据源!CJ376</f>
        <v>1.0100000000000001E-2</v>
      </c>
      <c r="H344" s="2">
        <f>数据源!CK376</f>
        <v>4.2271528494438717E-3</v>
      </c>
      <c r="I344" s="2">
        <f>数据源!CL376</f>
        <v>42</v>
      </c>
      <c r="J344" s="3">
        <f t="shared" si="110"/>
        <v>1</v>
      </c>
      <c r="K344" s="3">
        <f t="shared" si="111"/>
        <v>2</v>
      </c>
      <c r="L344" s="3" t="str">
        <f t="shared" si="114"/>
        <v>部件</v>
      </c>
      <c r="M344" s="3">
        <f t="shared" ca="1" si="115"/>
        <v>93003</v>
      </c>
      <c r="N344" s="3" t="str">
        <f t="shared" ca="1" si="118"/>
        <v>11411,12411,13411,11421,12421,11431,12431,51411,52411,53411,51421,52421,51431,52431,92001,92003,92005,92101,92103,92105,92201,92203,92205,92002,92004,92006,92102,92104,92106,92202,92204,92206,93001,93003</v>
      </c>
      <c r="O344" s="3" t="str">
        <f t="shared" si="119"/>
        <v>44,44,44,22,22,15,15,188,188,188,219,219,243,243,183,183,183,183,183,183,183,183,183,183,183,183,183,183,183,183,183,183,42,42</v>
      </c>
      <c r="P344" s="1" t="str">
        <f t="shared" si="120"/>
        <v>(1,1),(1,1),(1,1),(1,1),(1,1),(1,1),(1,1),(3,4),(3,4),(3,4),(1,3),(1,3),(1,2),(1,2),(1,3),(1,3),(1,3),(1,3),(1,3),(1,3),(1,3),(1,3),(1,3),(1,3),(1,3),(1,3),(1,3),(1,3),(1,3),(1,3),(1,3),(1,3),(1,2),(1,2)</v>
      </c>
      <c r="Q344" s="3" t="str">
        <f>IF(D344="坦克碎片",VLOOKUP(C344,道具信息!$N$2:$O$291,2,FALSE)&amp;"碎片",VLOOKUP(C344,道具信息!$N$2:$O$291,2,FALSE))</f>
        <v>T3部件</v>
      </c>
      <c r="R344" s="3">
        <f t="shared" si="123"/>
        <v>756</v>
      </c>
      <c r="S344" s="11">
        <f t="shared" si="124"/>
        <v>0.129</v>
      </c>
      <c r="T344" s="3" t="str">
        <f>VLOOKUP(Q344,道具信息!$Q$3:$S$20,2,FALSE)</f>
        <v>CHEST_ITEM_TYPE_T3_PART</v>
      </c>
      <c r="U344" s="3" t="str">
        <f>IF(COUNTIF(U$311:U343,T344)=0,T344,"")</f>
        <v/>
      </c>
      <c r="V344" s="3" t="str">
        <f t="shared" si="121"/>
        <v>CHEST_ITEM_TYPE_T4_TANK,CHEST_ITEM_TYPE_T4_SHARD,CHEST_ITEM_TYPE_T2_PART,CHEST_ITEM_TYPE_T3_PART</v>
      </c>
      <c r="W344" s="13" t="str">
        <f t="shared" si="116"/>
        <v/>
      </c>
      <c r="X344" s="3" t="str">
        <f t="shared" si="117"/>
        <v/>
      </c>
      <c r="Y344" s="3" t="str">
        <f t="shared" si="122"/>
        <v>3.5%,25.4%,56.3%,12.9%</v>
      </c>
    </row>
    <row r="345" spans="2:25" x14ac:dyDescent="0.3">
      <c r="B345" s="2">
        <f>数据源!CE377</f>
        <v>9</v>
      </c>
      <c r="C345" s="2" t="str">
        <f>数据源!CF377</f>
        <v>T3LP5</v>
      </c>
      <c r="D345" s="2" t="str">
        <f>数据源!CG377</f>
        <v>部件</v>
      </c>
      <c r="E345" s="2">
        <f>数据源!CH377</f>
        <v>387.6</v>
      </c>
      <c r="F345" s="2">
        <f>数据源!CI377</f>
        <v>1.5</v>
      </c>
      <c r="G345" s="2">
        <f>数据源!CJ377</f>
        <v>1.0100000000000001E-2</v>
      </c>
      <c r="H345" s="2">
        <f>数据源!CK377</f>
        <v>4.2271528494438717E-3</v>
      </c>
      <c r="I345" s="2">
        <f>数据源!CL377</f>
        <v>42</v>
      </c>
      <c r="J345" s="3">
        <f t="shared" si="110"/>
        <v>1</v>
      </c>
      <c r="K345" s="3">
        <f t="shared" si="111"/>
        <v>2</v>
      </c>
      <c r="L345" s="3" t="str">
        <f t="shared" si="114"/>
        <v>部件</v>
      </c>
      <c r="M345" s="3">
        <f t="shared" ca="1" si="115"/>
        <v>93005</v>
      </c>
      <c r="N345" s="3" t="str">
        <f t="shared" ca="1" si="118"/>
        <v>11411,12411,13411,11421,12421,11431,12431,51411,52411,53411,51421,52421,51431,52431,92001,92003,92005,92101,92103,92105,92201,92203,92205,92002,92004,92006,92102,92104,92106,92202,92204,92206,93001,93003,93005</v>
      </c>
      <c r="O345" s="3" t="str">
        <f t="shared" si="119"/>
        <v>44,44,44,22,22,15,15,188,188,188,219,219,243,243,183,183,183,183,183,183,183,183,183,183,183,183,183,183,183,183,183,183,42,42,42</v>
      </c>
      <c r="P345" s="1" t="str">
        <f t="shared" si="120"/>
        <v>(1,1),(1,1),(1,1),(1,1),(1,1),(1,1),(1,1),(3,4),(3,4),(3,4),(1,3),(1,3),(1,2),(1,2),(1,3),(1,3),(1,3),(1,3),(1,3),(1,3),(1,3),(1,3),(1,3),(1,3),(1,3),(1,3),(1,3),(1,3),(1,3),(1,3),(1,3),(1,3),(1,2),(1,2),(1,2)</v>
      </c>
      <c r="Q345" s="3" t="str">
        <f>IF(D345="坦克碎片",VLOOKUP(C345,道具信息!$N$2:$O$291,2,FALSE)&amp;"碎片",VLOOKUP(C345,道具信息!$N$2:$O$291,2,FALSE))</f>
        <v>T3部件</v>
      </c>
      <c r="R345" s="3">
        <f t="shared" si="123"/>
        <v>756</v>
      </c>
      <c r="S345" s="11">
        <f t="shared" si="124"/>
        <v>0.129</v>
      </c>
      <c r="T345" s="3" t="str">
        <f>VLOOKUP(Q345,道具信息!$Q$3:$S$20,2,FALSE)</f>
        <v>CHEST_ITEM_TYPE_T3_PART</v>
      </c>
      <c r="U345" s="3" t="str">
        <f>IF(COUNTIF(U$311:U344,T345)=0,T345,"")</f>
        <v/>
      </c>
      <c r="V345" s="3" t="str">
        <f t="shared" si="121"/>
        <v>CHEST_ITEM_TYPE_T4_TANK,CHEST_ITEM_TYPE_T4_SHARD,CHEST_ITEM_TYPE_T2_PART,CHEST_ITEM_TYPE_T3_PART</v>
      </c>
      <c r="W345" s="13" t="str">
        <f t="shared" si="116"/>
        <v/>
      </c>
      <c r="X345" s="3" t="str">
        <f t="shared" si="117"/>
        <v/>
      </c>
      <c r="Y345" s="3" t="str">
        <f t="shared" si="122"/>
        <v>3.5%,25.4%,56.3%,12.9%</v>
      </c>
    </row>
    <row r="346" spans="2:25" x14ac:dyDescent="0.3">
      <c r="B346" s="2">
        <f>数据源!CE378</f>
        <v>9</v>
      </c>
      <c r="C346" s="2" t="str">
        <f>数据源!CF378</f>
        <v>T3MP1</v>
      </c>
      <c r="D346" s="2" t="str">
        <f>数据源!CG378</f>
        <v>部件</v>
      </c>
      <c r="E346" s="2">
        <f>数据源!CH378</f>
        <v>387.6</v>
      </c>
      <c r="F346" s="2">
        <f>数据源!CI378</f>
        <v>1.5</v>
      </c>
      <c r="G346" s="2">
        <f>数据源!CJ378</f>
        <v>1.0100000000000001E-2</v>
      </c>
      <c r="H346" s="2">
        <f>数据源!CK378</f>
        <v>4.2271528494438717E-3</v>
      </c>
      <c r="I346" s="2">
        <f>数据源!CL378</f>
        <v>42</v>
      </c>
      <c r="J346" s="3">
        <f t="shared" si="110"/>
        <v>1</v>
      </c>
      <c r="K346" s="3">
        <f t="shared" si="111"/>
        <v>2</v>
      </c>
      <c r="L346" s="3" t="str">
        <f t="shared" si="114"/>
        <v>部件</v>
      </c>
      <c r="M346" s="3">
        <f t="shared" ca="1" si="115"/>
        <v>93101</v>
      </c>
      <c r="N346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</v>
      </c>
      <c r="O346" s="3" t="str">
        <f t="shared" si="119"/>
        <v>44,44,44,22,22,15,15,188,188,188,219,219,243,243,183,183,183,183,183,183,183,183,183,183,183,183,183,183,183,183,183,183,42,42,42,42</v>
      </c>
      <c r="P346" s="1" t="str">
        <f t="shared" si="120"/>
        <v>(1,1),(1,1),(1,1),(1,1),(1,1),(1,1),(1,1),(3,4),(3,4),(3,4),(1,3),(1,3),(1,2),(1,2),(1,3),(1,3),(1,3),(1,3),(1,3),(1,3),(1,3),(1,3),(1,3),(1,3),(1,3),(1,3),(1,3),(1,3),(1,3),(1,3),(1,3),(1,3),(1,2),(1,2),(1,2),(1,2)</v>
      </c>
      <c r="Q346" s="3" t="str">
        <f>IF(D346="坦克碎片",VLOOKUP(C346,道具信息!$N$2:$O$291,2,FALSE)&amp;"碎片",VLOOKUP(C346,道具信息!$N$2:$O$291,2,FALSE))</f>
        <v>T3部件</v>
      </c>
      <c r="R346" s="3">
        <f t="shared" si="123"/>
        <v>756</v>
      </c>
      <c r="S346" s="11">
        <f t="shared" si="124"/>
        <v>0.129</v>
      </c>
      <c r="T346" s="3" t="str">
        <f>VLOOKUP(Q346,道具信息!$Q$3:$S$20,2,FALSE)</f>
        <v>CHEST_ITEM_TYPE_T3_PART</v>
      </c>
      <c r="U346" s="3" t="str">
        <f>IF(COUNTIF(U$311:U345,T346)=0,T346,"")</f>
        <v/>
      </c>
      <c r="V346" s="3" t="str">
        <f t="shared" si="121"/>
        <v>CHEST_ITEM_TYPE_T4_TANK,CHEST_ITEM_TYPE_T4_SHARD,CHEST_ITEM_TYPE_T2_PART,CHEST_ITEM_TYPE_T3_PART</v>
      </c>
      <c r="W346" s="13" t="str">
        <f t="shared" si="116"/>
        <v/>
      </c>
      <c r="X346" s="3" t="str">
        <f t="shared" si="117"/>
        <v/>
      </c>
      <c r="Y346" s="3" t="str">
        <f t="shared" si="122"/>
        <v>3.5%,25.4%,56.3%,12.9%</v>
      </c>
    </row>
    <row r="347" spans="2:25" x14ac:dyDescent="0.3">
      <c r="B347" s="2">
        <f>数据源!CE379</f>
        <v>9</v>
      </c>
      <c r="C347" s="2" t="str">
        <f>数据源!CF379</f>
        <v>T3MP3</v>
      </c>
      <c r="D347" s="2" t="str">
        <f>数据源!CG379</f>
        <v>部件</v>
      </c>
      <c r="E347" s="2">
        <f>数据源!CH379</f>
        <v>387.6</v>
      </c>
      <c r="F347" s="2">
        <f>数据源!CI379</f>
        <v>1.5</v>
      </c>
      <c r="G347" s="2">
        <f>数据源!CJ379</f>
        <v>1.0100000000000001E-2</v>
      </c>
      <c r="H347" s="2">
        <f>数据源!CK379</f>
        <v>4.2271528494438717E-3</v>
      </c>
      <c r="I347" s="2">
        <f>数据源!CL379</f>
        <v>42</v>
      </c>
      <c r="J347" s="3">
        <f t="shared" si="110"/>
        <v>1</v>
      </c>
      <c r="K347" s="3">
        <f t="shared" si="111"/>
        <v>2</v>
      </c>
      <c r="L347" s="3" t="str">
        <f t="shared" si="114"/>
        <v>部件</v>
      </c>
      <c r="M347" s="3">
        <f t="shared" ca="1" si="115"/>
        <v>93103</v>
      </c>
      <c r="N347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</v>
      </c>
      <c r="O347" s="3" t="str">
        <f t="shared" si="119"/>
        <v>44,44,44,22,22,15,15,188,188,188,219,219,243,243,183,183,183,183,183,183,183,183,183,183,183,183,183,183,183,183,183,183,42,42,42,42,42</v>
      </c>
      <c r="P347" s="1" t="str">
        <f t="shared" si="120"/>
        <v>(1,1),(1,1),(1,1),(1,1),(1,1),(1,1),(1,1),(3,4),(3,4),(3,4),(1,3),(1,3),(1,2),(1,2),(1,3),(1,3),(1,3),(1,3),(1,3),(1,3),(1,3),(1,3),(1,3),(1,3),(1,3),(1,3),(1,3),(1,3),(1,3),(1,3),(1,3),(1,3),(1,2),(1,2),(1,2),(1,2),(1,2)</v>
      </c>
      <c r="Q347" s="3" t="str">
        <f>IF(D347="坦克碎片",VLOOKUP(C347,道具信息!$N$2:$O$291,2,FALSE)&amp;"碎片",VLOOKUP(C347,道具信息!$N$2:$O$291,2,FALSE))</f>
        <v>T3部件</v>
      </c>
      <c r="R347" s="3">
        <f t="shared" si="123"/>
        <v>756</v>
      </c>
      <c r="S347" s="11">
        <f t="shared" si="124"/>
        <v>0.129</v>
      </c>
      <c r="T347" s="3" t="str">
        <f>VLOOKUP(Q347,道具信息!$Q$3:$S$20,2,FALSE)</f>
        <v>CHEST_ITEM_TYPE_T3_PART</v>
      </c>
      <c r="U347" s="3" t="str">
        <f>IF(COUNTIF(U$311:U346,T347)=0,T347,"")</f>
        <v/>
      </c>
      <c r="V347" s="3" t="str">
        <f t="shared" si="121"/>
        <v>CHEST_ITEM_TYPE_T4_TANK,CHEST_ITEM_TYPE_T4_SHARD,CHEST_ITEM_TYPE_T2_PART,CHEST_ITEM_TYPE_T3_PART</v>
      </c>
      <c r="W347" s="13" t="str">
        <f t="shared" si="116"/>
        <v/>
      </c>
      <c r="X347" s="3" t="str">
        <f t="shared" si="117"/>
        <v/>
      </c>
      <c r="Y347" s="3" t="str">
        <f t="shared" si="122"/>
        <v>3.5%,25.4%,56.3%,12.9%</v>
      </c>
    </row>
    <row r="348" spans="2:25" x14ac:dyDescent="0.3">
      <c r="B348" s="2">
        <f>数据源!CE380</f>
        <v>9</v>
      </c>
      <c r="C348" s="2" t="str">
        <f>数据源!CF380</f>
        <v>T3MP5</v>
      </c>
      <c r="D348" s="2" t="str">
        <f>数据源!CG380</f>
        <v>部件</v>
      </c>
      <c r="E348" s="2">
        <f>数据源!CH380</f>
        <v>387.6</v>
      </c>
      <c r="F348" s="2">
        <f>数据源!CI380</f>
        <v>1.5</v>
      </c>
      <c r="G348" s="2">
        <f>数据源!CJ380</f>
        <v>1.0100000000000001E-2</v>
      </c>
      <c r="H348" s="2">
        <f>数据源!CK380</f>
        <v>4.2271528494438717E-3</v>
      </c>
      <c r="I348" s="2">
        <f>数据源!CL380</f>
        <v>42</v>
      </c>
      <c r="J348" s="3">
        <f t="shared" si="110"/>
        <v>1</v>
      </c>
      <c r="K348" s="3">
        <f t="shared" si="111"/>
        <v>2</v>
      </c>
      <c r="L348" s="3" t="str">
        <f t="shared" si="114"/>
        <v>部件</v>
      </c>
      <c r="M348" s="3">
        <f t="shared" ca="1" si="115"/>
        <v>93105</v>
      </c>
      <c r="N348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</v>
      </c>
      <c r="O348" s="3" t="str">
        <f t="shared" si="119"/>
        <v>44,44,44,22,22,15,15,188,188,188,219,219,243,243,183,183,183,183,183,183,183,183,183,183,183,183,183,183,183,183,183,183,42,42,42,42,42,42</v>
      </c>
      <c r="P348" s="1" t="str">
        <f t="shared" si="120"/>
        <v>(1,1),(1,1),(1,1),(1,1),(1,1),(1,1),(1,1),(3,4),(3,4),(3,4),(1,3),(1,3),(1,2),(1,2),(1,3),(1,3),(1,3),(1,3),(1,3),(1,3),(1,3),(1,3),(1,3),(1,3),(1,3),(1,3),(1,3),(1,3),(1,3),(1,3),(1,3),(1,3),(1,2),(1,2),(1,2),(1,2),(1,2),(1,2)</v>
      </c>
      <c r="Q348" s="3" t="str">
        <f>IF(D348="坦克碎片",VLOOKUP(C348,道具信息!$N$2:$O$291,2,FALSE)&amp;"碎片",VLOOKUP(C348,道具信息!$N$2:$O$291,2,FALSE))</f>
        <v>T3部件</v>
      </c>
      <c r="R348" s="3">
        <f t="shared" si="123"/>
        <v>756</v>
      </c>
      <c r="S348" s="11">
        <f t="shared" si="124"/>
        <v>0.129</v>
      </c>
      <c r="T348" s="3" t="str">
        <f>VLOOKUP(Q348,道具信息!$Q$3:$S$20,2,FALSE)</f>
        <v>CHEST_ITEM_TYPE_T3_PART</v>
      </c>
      <c r="U348" s="3" t="str">
        <f>IF(COUNTIF(U$311:U347,T348)=0,T348,"")</f>
        <v/>
      </c>
      <c r="V348" s="3" t="str">
        <f t="shared" si="121"/>
        <v>CHEST_ITEM_TYPE_T4_TANK,CHEST_ITEM_TYPE_T4_SHARD,CHEST_ITEM_TYPE_T2_PART,CHEST_ITEM_TYPE_T3_PART</v>
      </c>
      <c r="W348" s="13" t="str">
        <f t="shared" si="116"/>
        <v/>
      </c>
      <c r="X348" s="3" t="str">
        <f t="shared" si="117"/>
        <v/>
      </c>
      <c r="Y348" s="3" t="str">
        <f t="shared" si="122"/>
        <v>3.5%,25.4%,56.3%,12.9%</v>
      </c>
    </row>
    <row r="349" spans="2:25" x14ac:dyDescent="0.3">
      <c r="B349" s="2">
        <f>数据源!CE381</f>
        <v>9</v>
      </c>
      <c r="C349" s="2" t="str">
        <f>数据源!CF381</f>
        <v>T3HP1</v>
      </c>
      <c r="D349" s="2" t="str">
        <f>数据源!CG381</f>
        <v>部件</v>
      </c>
      <c r="E349" s="2">
        <f>数据源!CH381</f>
        <v>387.6</v>
      </c>
      <c r="F349" s="2">
        <f>数据源!CI381</f>
        <v>1.5</v>
      </c>
      <c r="G349" s="2">
        <f>数据源!CJ381</f>
        <v>1.0100000000000001E-2</v>
      </c>
      <c r="H349" s="2">
        <f>数据源!CK381</f>
        <v>4.2271528494438717E-3</v>
      </c>
      <c r="I349" s="2">
        <f>数据源!CL381</f>
        <v>42</v>
      </c>
      <c r="J349" s="3">
        <f t="shared" si="110"/>
        <v>1</v>
      </c>
      <c r="K349" s="3">
        <f t="shared" si="111"/>
        <v>2</v>
      </c>
      <c r="L349" s="3" t="str">
        <f t="shared" si="114"/>
        <v>部件</v>
      </c>
      <c r="M349" s="3">
        <f t="shared" ca="1" si="115"/>
        <v>93201</v>
      </c>
      <c r="N349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</v>
      </c>
      <c r="O349" s="3" t="str">
        <f t="shared" si="119"/>
        <v>44,44,44,22,22,15,15,188,188,188,219,219,243,243,183,183,183,183,183,183,183,183,183,183,183,183,183,183,183,183,183,183,42,42,42,42,42,42,42</v>
      </c>
      <c r="P349" s="1" t="str">
        <f t="shared" si="120"/>
        <v>(1,1),(1,1),(1,1),(1,1),(1,1),(1,1),(1,1),(3,4),(3,4),(3,4),(1,3),(1,3),(1,2),(1,2),(1,3),(1,3),(1,3),(1,3),(1,3),(1,3),(1,3),(1,3),(1,3),(1,3),(1,3),(1,3),(1,3),(1,3),(1,3),(1,3),(1,3),(1,3),(1,2),(1,2),(1,2),(1,2),(1,2),(1,2),(1,2)</v>
      </c>
      <c r="Q349" s="3" t="str">
        <f>IF(D349="坦克碎片",VLOOKUP(C349,道具信息!$N$2:$O$291,2,FALSE)&amp;"碎片",VLOOKUP(C349,道具信息!$N$2:$O$291,2,FALSE))</f>
        <v>T3部件</v>
      </c>
      <c r="R349" s="3">
        <f t="shared" si="123"/>
        <v>756</v>
      </c>
      <c r="S349" s="11">
        <f t="shared" si="124"/>
        <v>0.129</v>
      </c>
      <c r="T349" s="3" t="str">
        <f>VLOOKUP(Q349,道具信息!$Q$3:$S$20,2,FALSE)</f>
        <v>CHEST_ITEM_TYPE_T3_PART</v>
      </c>
      <c r="U349" s="3" t="str">
        <f>IF(COUNTIF(U$311:U348,T349)=0,T349,"")</f>
        <v/>
      </c>
      <c r="V349" s="3" t="str">
        <f t="shared" si="121"/>
        <v>CHEST_ITEM_TYPE_T4_TANK,CHEST_ITEM_TYPE_T4_SHARD,CHEST_ITEM_TYPE_T2_PART,CHEST_ITEM_TYPE_T3_PART</v>
      </c>
      <c r="W349" s="13" t="str">
        <f t="shared" si="116"/>
        <v/>
      </c>
      <c r="X349" s="3" t="str">
        <f t="shared" si="117"/>
        <v/>
      </c>
      <c r="Y349" s="3" t="str">
        <f t="shared" si="122"/>
        <v>3.5%,25.4%,56.3%,12.9%</v>
      </c>
    </row>
    <row r="350" spans="2:25" x14ac:dyDescent="0.3">
      <c r="B350" s="2">
        <f>数据源!CE382</f>
        <v>9</v>
      </c>
      <c r="C350" s="2" t="str">
        <f>数据源!CF382</f>
        <v>T3HP3</v>
      </c>
      <c r="D350" s="2" t="str">
        <f>数据源!CG382</f>
        <v>部件</v>
      </c>
      <c r="E350" s="2">
        <f>数据源!CH382</f>
        <v>387.6</v>
      </c>
      <c r="F350" s="2">
        <f>数据源!CI382</f>
        <v>1.5</v>
      </c>
      <c r="G350" s="2">
        <f>数据源!CJ382</f>
        <v>1.0100000000000001E-2</v>
      </c>
      <c r="H350" s="2">
        <f>数据源!CK382</f>
        <v>4.2271528494438717E-3</v>
      </c>
      <c r="I350" s="2">
        <f>数据源!CL382</f>
        <v>42</v>
      </c>
      <c r="J350" s="3">
        <f t="shared" si="110"/>
        <v>1</v>
      </c>
      <c r="K350" s="3">
        <f t="shared" si="111"/>
        <v>2</v>
      </c>
      <c r="L350" s="3" t="str">
        <f t="shared" si="114"/>
        <v>部件</v>
      </c>
      <c r="M350" s="3">
        <f t="shared" ca="1" si="115"/>
        <v>93203</v>
      </c>
      <c r="N350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</v>
      </c>
      <c r="O350" s="3" t="str">
        <f t="shared" si="119"/>
        <v>44,44,44,22,22,15,15,188,188,188,219,219,243,243,183,183,183,183,183,183,183,183,183,183,183,183,183,183,183,183,183,183,42,42,42,42,42,42,42,42</v>
      </c>
      <c r="P350" s="1" t="str">
        <f t="shared" si="120"/>
        <v>(1,1),(1,1),(1,1),(1,1),(1,1),(1,1),(1,1),(3,4),(3,4),(3,4),(1,3),(1,3),(1,2),(1,2),(1,3),(1,3),(1,3),(1,3),(1,3),(1,3),(1,3),(1,3),(1,3),(1,3),(1,3),(1,3),(1,3),(1,3),(1,3),(1,3),(1,3),(1,3),(1,2),(1,2),(1,2),(1,2),(1,2),(1,2),(1,2),(1,2)</v>
      </c>
      <c r="Q350" s="3" t="str">
        <f>IF(D350="坦克碎片",VLOOKUP(C350,道具信息!$N$2:$O$291,2,FALSE)&amp;"碎片",VLOOKUP(C350,道具信息!$N$2:$O$291,2,FALSE))</f>
        <v>T3部件</v>
      </c>
      <c r="R350" s="3">
        <f t="shared" si="123"/>
        <v>756</v>
      </c>
      <c r="S350" s="11">
        <f t="shared" si="124"/>
        <v>0.129</v>
      </c>
      <c r="T350" s="3" t="str">
        <f>VLOOKUP(Q350,道具信息!$Q$3:$S$20,2,FALSE)</f>
        <v>CHEST_ITEM_TYPE_T3_PART</v>
      </c>
      <c r="U350" s="3" t="str">
        <f>IF(COUNTIF(U$311:U349,T350)=0,T350,"")</f>
        <v/>
      </c>
      <c r="V350" s="3" t="str">
        <f t="shared" si="121"/>
        <v>CHEST_ITEM_TYPE_T4_TANK,CHEST_ITEM_TYPE_T4_SHARD,CHEST_ITEM_TYPE_T2_PART,CHEST_ITEM_TYPE_T3_PART</v>
      </c>
      <c r="W350" s="13" t="str">
        <f t="shared" si="116"/>
        <v/>
      </c>
      <c r="X350" s="3" t="str">
        <f t="shared" si="117"/>
        <v/>
      </c>
      <c r="Y350" s="3" t="str">
        <f t="shared" si="122"/>
        <v>3.5%,25.4%,56.3%,12.9%</v>
      </c>
    </row>
    <row r="351" spans="2:25" x14ac:dyDescent="0.3">
      <c r="B351" s="2">
        <f>数据源!CE383</f>
        <v>9</v>
      </c>
      <c r="C351" s="2" t="str">
        <f>数据源!CF383</f>
        <v>T3HP5</v>
      </c>
      <c r="D351" s="2" t="str">
        <f>数据源!CG383</f>
        <v>部件</v>
      </c>
      <c r="E351" s="2">
        <f>数据源!CH383</f>
        <v>387.6</v>
      </c>
      <c r="F351" s="2">
        <f>数据源!CI383</f>
        <v>1.5</v>
      </c>
      <c r="G351" s="2">
        <f>数据源!CJ383</f>
        <v>1.0100000000000001E-2</v>
      </c>
      <c r="H351" s="2">
        <f>数据源!CK383</f>
        <v>4.2271528494438717E-3</v>
      </c>
      <c r="I351" s="2">
        <f>数据源!CL383</f>
        <v>42</v>
      </c>
      <c r="J351" s="3">
        <f t="shared" si="110"/>
        <v>1</v>
      </c>
      <c r="K351" s="3">
        <f t="shared" si="111"/>
        <v>2</v>
      </c>
      <c r="L351" s="3" t="str">
        <f t="shared" si="114"/>
        <v>部件</v>
      </c>
      <c r="M351" s="3">
        <f t="shared" ca="1" si="115"/>
        <v>93205</v>
      </c>
      <c r="N351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</v>
      </c>
      <c r="O351" s="3" t="str">
        <f t="shared" si="119"/>
        <v>44,44,44,22,22,15,15,188,188,188,219,219,243,243,183,183,183,183,183,183,183,183,183,183,183,183,183,183,183,183,183,183,42,42,42,42,42,42,42,42,42</v>
      </c>
      <c r="P351" s="1" t="str">
        <f t="shared" si="120"/>
        <v>(1,1),(1,1),(1,1),(1,1),(1,1),(1,1),(1,1),(3,4),(3,4),(3,4),(1,3),(1,3),(1,2),(1,2),(1,3),(1,3),(1,3),(1,3),(1,3),(1,3),(1,3),(1,3),(1,3),(1,3),(1,3),(1,3),(1,3),(1,3),(1,3),(1,3),(1,3),(1,3),(1,2),(1,2),(1,2),(1,2),(1,2),(1,2),(1,2),(1,2),(1,2)</v>
      </c>
      <c r="Q351" s="3" t="str">
        <f>IF(D351="坦克碎片",VLOOKUP(C351,道具信息!$N$2:$O$291,2,FALSE)&amp;"碎片",VLOOKUP(C351,道具信息!$N$2:$O$291,2,FALSE))</f>
        <v>T3部件</v>
      </c>
      <c r="R351" s="3">
        <f t="shared" si="123"/>
        <v>756</v>
      </c>
      <c r="S351" s="11">
        <f t="shared" si="124"/>
        <v>0.129</v>
      </c>
      <c r="T351" s="3" t="str">
        <f>VLOOKUP(Q351,道具信息!$Q$3:$S$20,2,FALSE)</f>
        <v>CHEST_ITEM_TYPE_T3_PART</v>
      </c>
      <c r="U351" s="3" t="str">
        <f>IF(COUNTIF(U$311:U350,T351)=0,T351,"")</f>
        <v/>
      </c>
      <c r="V351" s="3" t="str">
        <f t="shared" si="121"/>
        <v>CHEST_ITEM_TYPE_T4_TANK,CHEST_ITEM_TYPE_T4_SHARD,CHEST_ITEM_TYPE_T2_PART,CHEST_ITEM_TYPE_T3_PART</v>
      </c>
      <c r="W351" s="13" t="str">
        <f t="shared" si="116"/>
        <v/>
      </c>
      <c r="X351" s="3" t="str">
        <f t="shared" si="117"/>
        <v/>
      </c>
      <c r="Y351" s="3" t="str">
        <f t="shared" si="122"/>
        <v>3.5%,25.4%,56.3%,12.9%</v>
      </c>
    </row>
    <row r="352" spans="2:25" x14ac:dyDescent="0.3">
      <c r="B352" s="2">
        <f>数据源!CE384</f>
        <v>9</v>
      </c>
      <c r="C352" s="2" t="str">
        <f>数据源!CF384</f>
        <v>T3LP2</v>
      </c>
      <c r="D352" s="2" t="str">
        <f>数据源!CG384</f>
        <v>部件</v>
      </c>
      <c r="E352" s="2">
        <f>数据源!CH384</f>
        <v>387.6</v>
      </c>
      <c r="F352" s="2">
        <f>数据源!CI384</f>
        <v>1.5</v>
      </c>
      <c r="G352" s="2">
        <f>数据源!CJ384</f>
        <v>1.0100000000000001E-2</v>
      </c>
      <c r="H352" s="2">
        <f>数据源!CK384</f>
        <v>4.2271528494438717E-3</v>
      </c>
      <c r="I352" s="2">
        <f>数据源!CL384</f>
        <v>42</v>
      </c>
      <c r="J352" s="3">
        <f t="shared" si="110"/>
        <v>1</v>
      </c>
      <c r="K352" s="3">
        <f t="shared" si="111"/>
        <v>2</v>
      </c>
      <c r="L352" s="3" t="str">
        <f t="shared" si="114"/>
        <v>部件</v>
      </c>
      <c r="M352" s="3">
        <f t="shared" ca="1" si="115"/>
        <v>93002</v>
      </c>
      <c r="N352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</v>
      </c>
      <c r="O352" s="3" t="str">
        <f t="shared" si="119"/>
        <v>44,44,44,22,22,15,15,188,188,188,219,219,243,243,183,183,183,183,183,183,183,183,183,183,183,183,183,183,183,183,183,183,42,42,42,42,42,42,42,42,42,42</v>
      </c>
      <c r="P352" s="1" t="str">
        <f t="shared" si="120"/>
        <v>(1,1),(1,1),(1,1),(1,1),(1,1),(1,1),(1,1),(3,4),(3,4),(3,4),(1,3),(1,3),(1,2),(1,2),(1,3),(1,3),(1,3),(1,3),(1,3),(1,3),(1,3),(1,3),(1,3),(1,3),(1,3),(1,3),(1,3),(1,3),(1,3),(1,3),(1,3),(1,3),(1,2),(1,2),(1,2),(1,2),(1,2),(1,2),(1,2),(1,2),(1,2),(1,2)</v>
      </c>
      <c r="Q352" s="3" t="str">
        <f>IF(D352="坦克碎片",VLOOKUP(C352,道具信息!$N$2:$O$291,2,FALSE)&amp;"碎片",VLOOKUP(C352,道具信息!$N$2:$O$291,2,FALSE))</f>
        <v>T3部件</v>
      </c>
      <c r="R352" s="3">
        <f t="shared" si="123"/>
        <v>756</v>
      </c>
      <c r="S352" s="11">
        <f t="shared" si="124"/>
        <v>0.129</v>
      </c>
      <c r="T352" s="3" t="str">
        <f>VLOOKUP(Q352,道具信息!$Q$3:$S$20,2,FALSE)</f>
        <v>CHEST_ITEM_TYPE_T3_PART</v>
      </c>
      <c r="U352" s="3" t="str">
        <f>IF(COUNTIF(U$311:U351,T352)=0,T352,"")</f>
        <v/>
      </c>
      <c r="V352" s="3" t="str">
        <f t="shared" si="121"/>
        <v>CHEST_ITEM_TYPE_T4_TANK,CHEST_ITEM_TYPE_T4_SHARD,CHEST_ITEM_TYPE_T2_PART,CHEST_ITEM_TYPE_T3_PART</v>
      </c>
      <c r="W352" s="13" t="str">
        <f t="shared" si="116"/>
        <v/>
      </c>
      <c r="X352" s="3" t="str">
        <f t="shared" si="117"/>
        <v/>
      </c>
      <c r="Y352" s="3" t="str">
        <f t="shared" si="122"/>
        <v>3.5%,25.4%,56.3%,12.9%</v>
      </c>
    </row>
    <row r="353" spans="2:25" x14ac:dyDescent="0.3">
      <c r="B353" s="2">
        <f>数据源!CE385</f>
        <v>9</v>
      </c>
      <c r="C353" s="2" t="str">
        <f>数据源!CF385</f>
        <v>T3LP4</v>
      </c>
      <c r="D353" s="2" t="str">
        <f>数据源!CG385</f>
        <v>部件</v>
      </c>
      <c r="E353" s="2">
        <f>数据源!CH385</f>
        <v>387.6</v>
      </c>
      <c r="F353" s="2">
        <f>数据源!CI385</f>
        <v>1.5</v>
      </c>
      <c r="G353" s="2">
        <f>数据源!CJ385</f>
        <v>1.0100000000000001E-2</v>
      </c>
      <c r="H353" s="2">
        <f>数据源!CK385</f>
        <v>4.2271528494438717E-3</v>
      </c>
      <c r="I353" s="2">
        <f>数据源!CL385</f>
        <v>42</v>
      </c>
      <c r="J353" s="3">
        <f t="shared" si="110"/>
        <v>1</v>
      </c>
      <c r="K353" s="3">
        <f t="shared" si="111"/>
        <v>2</v>
      </c>
      <c r="L353" s="3" t="str">
        <f t="shared" si="114"/>
        <v>部件</v>
      </c>
      <c r="M353" s="3">
        <f t="shared" ca="1" si="115"/>
        <v>93004</v>
      </c>
      <c r="N353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</v>
      </c>
      <c r="O353" s="3" t="str">
        <f t="shared" si="119"/>
        <v>44,44,44,22,22,15,15,188,188,188,219,219,243,243,183,183,183,183,183,183,183,183,183,183,183,183,183,183,183,183,183,183,42,42,42,42,42,42,42,42,42,42,42</v>
      </c>
      <c r="P353" s="1" t="str">
        <f t="shared" si="120"/>
        <v>(1,1),(1,1),(1,1),(1,1),(1,1),(1,1),(1,1),(3,4),(3,4),(3,4),(1,3),(1,3),(1,2),(1,2),(1,3),(1,3),(1,3),(1,3),(1,3),(1,3),(1,3),(1,3),(1,3),(1,3),(1,3),(1,3),(1,3),(1,3),(1,3),(1,3),(1,3),(1,3),(1,2),(1,2),(1,2),(1,2),(1,2),(1,2),(1,2),(1,2),(1,2),(1,2),(1,2)</v>
      </c>
      <c r="Q353" s="3" t="str">
        <f>IF(D353="坦克碎片",VLOOKUP(C353,道具信息!$N$2:$O$291,2,FALSE)&amp;"碎片",VLOOKUP(C353,道具信息!$N$2:$O$291,2,FALSE))</f>
        <v>T3部件</v>
      </c>
      <c r="R353" s="3">
        <f t="shared" si="123"/>
        <v>756</v>
      </c>
      <c r="S353" s="11">
        <f t="shared" si="124"/>
        <v>0.129</v>
      </c>
      <c r="T353" s="3" t="str">
        <f>VLOOKUP(Q353,道具信息!$Q$3:$S$20,2,FALSE)</f>
        <v>CHEST_ITEM_TYPE_T3_PART</v>
      </c>
      <c r="U353" s="3" t="str">
        <f>IF(COUNTIF(U$311:U352,T353)=0,T353,"")</f>
        <v/>
      </c>
      <c r="V353" s="3" t="str">
        <f t="shared" si="121"/>
        <v>CHEST_ITEM_TYPE_T4_TANK,CHEST_ITEM_TYPE_T4_SHARD,CHEST_ITEM_TYPE_T2_PART,CHEST_ITEM_TYPE_T3_PART</v>
      </c>
      <c r="W353" s="13" t="str">
        <f t="shared" si="116"/>
        <v/>
      </c>
      <c r="X353" s="3" t="str">
        <f t="shared" si="117"/>
        <v/>
      </c>
      <c r="Y353" s="3" t="str">
        <f t="shared" si="122"/>
        <v>3.5%,25.4%,56.3%,12.9%</v>
      </c>
    </row>
    <row r="354" spans="2:25" x14ac:dyDescent="0.3">
      <c r="B354" s="2">
        <f>数据源!CE386</f>
        <v>9</v>
      </c>
      <c r="C354" s="2" t="str">
        <f>数据源!CF386</f>
        <v>T3LP6</v>
      </c>
      <c r="D354" s="2" t="str">
        <f>数据源!CG386</f>
        <v>部件</v>
      </c>
      <c r="E354" s="2">
        <f>数据源!CH386</f>
        <v>387.6</v>
      </c>
      <c r="F354" s="2">
        <f>数据源!CI386</f>
        <v>1.5</v>
      </c>
      <c r="G354" s="2">
        <f>数据源!CJ386</f>
        <v>1.0100000000000001E-2</v>
      </c>
      <c r="H354" s="2">
        <f>数据源!CK386</f>
        <v>4.2271528494438717E-3</v>
      </c>
      <c r="I354" s="2">
        <f>数据源!CL386</f>
        <v>42</v>
      </c>
      <c r="J354" s="3">
        <f t="shared" si="110"/>
        <v>1</v>
      </c>
      <c r="K354" s="3">
        <f t="shared" si="111"/>
        <v>2</v>
      </c>
      <c r="L354" s="3" t="str">
        <f t="shared" si="114"/>
        <v>部件</v>
      </c>
      <c r="M354" s="3">
        <f t="shared" ca="1" si="115"/>
        <v>93006</v>
      </c>
      <c r="N354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</v>
      </c>
      <c r="O354" s="3" t="str">
        <f t="shared" si="119"/>
        <v>44,44,44,22,22,15,15,188,188,188,219,219,243,243,183,183,183,183,183,183,183,183,183,183,183,183,183,183,183,183,183,183,42,42,42,42,42,42,42,42,42,42,42,42</v>
      </c>
      <c r="P354" s="1" t="str">
        <f t="shared" si="120"/>
        <v>(1,1),(1,1),(1,1),(1,1),(1,1),(1,1),(1,1),(3,4),(3,4),(3,4),(1,3),(1,3),(1,2),(1,2),(1,3),(1,3),(1,3),(1,3),(1,3),(1,3),(1,3),(1,3),(1,3),(1,3),(1,3),(1,3),(1,3),(1,3),(1,3),(1,3),(1,3),(1,3),(1,2),(1,2),(1,2),(1,2),(1,2),(1,2),(1,2),(1,2),(1,2),(1,2),(1,2),(1,2)</v>
      </c>
      <c r="Q354" s="3" t="str">
        <f>IF(D354="坦克碎片",VLOOKUP(C354,道具信息!$N$2:$O$291,2,FALSE)&amp;"碎片",VLOOKUP(C354,道具信息!$N$2:$O$291,2,FALSE))</f>
        <v>T3部件</v>
      </c>
      <c r="R354" s="3">
        <f t="shared" si="123"/>
        <v>756</v>
      </c>
      <c r="S354" s="11">
        <f t="shared" si="124"/>
        <v>0.129</v>
      </c>
      <c r="T354" s="3" t="str">
        <f>VLOOKUP(Q354,道具信息!$Q$3:$S$20,2,FALSE)</f>
        <v>CHEST_ITEM_TYPE_T3_PART</v>
      </c>
      <c r="U354" s="3" t="str">
        <f>IF(COUNTIF(U$311:U353,T354)=0,T354,"")</f>
        <v/>
      </c>
      <c r="V354" s="3" t="str">
        <f t="shared" si="121"/>
        <v>CHEST_ITEM_TYPE_T4_TANK,CHEST_ITEM_TYPE_T4_SHARD,CHEST_ITEM_TYPE_T2_PART,CHEST_ITEM_TYPE_T3_PART</v>
      </c>
      <c r="W354" s="13" t="str">
        <f t="shared" si="116"/>
        <v/>
      </c>
      <c r="X354" s="3" t="str">
        <f t="shared" si="117"/>
        <v/>
      </c>
      <c r="Y354" s="3" t="str">
        <f t="shared" si="122"/>
        <v>3.5%,25.4%,56.3%,12.9%</v>
      </c>
    </row>
    <row r="355" spans="2:25" x14ac:dyDescent="0.3">
      <c r="B355" s="2">
        <f>数据源!CE387</f>
        <v>9</v>
      </c>
      <c r="C355" s="2" t="str">
        <f>数据源!CF387</f>
        <v>T3MP2</v>
      </c>
      <c r="D355" s="2" t="str">
        <f>数据源!CG387</f>
        <v>部件</v>
      </c>
      <c r="E355" s="2">
        <f>数据源!CH387</f>
        <v>387.6</v>
      </c>
      <c r="F355" s="2">
        <f>数据源!CI387</f>
        <v>1.5</v>
      </c>
      <c r="G355" s="2">
        <f>数据源!CJ387</f>
        <v>1.0100000000000001E-2</v>
      </c>
      <c r="H355" s="2">
        <f>数据源!CK387</f>
        <v>4.2271528494438717E-3</v>
      </c>
      <c r="I355" s="2">
        <f>数据源!CL387</f>
        <v>42</v>
      </c>
      <c r="J355" s="3">
        <f t="shared" si="110"/>
        <v>1</v>
      </c>
      <c r="K355" s="3">
        <f t="shared" si="111"/>
        <v>2</v>
      </c>
      <c r="L355" s="3" t="str">
        <f t="shared" si="114"/>
        <v>部件</v>
      </c>
      <c r="M355" s="3">
        <f t="shared" ca="1" si="115"/>
        <v>93102</v>
      </c>
      <c r="N355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</v>
      </c>
      <c r="O355" s="3" t="str">
        <f t="shared" si="119"/>
        <v>44,44,44,22,22,15,15,188,188,188,219,219,243,243,183,183,183,183,183,183,183,183,183,183,183,183,183,183,183,183,183,183,42,42,42,42,42,42,42,42,42,42,42,42,42</v>
      </c>
      <c r="P355" s="1" t="str">
        <f t="shared" si="120"/>
        <v>(1,1),(1,1),(1,1),(1,1),(1,1),(1,1),(1,1),(3,4),(3,4),(3,4),(1,3),(1,3),(1,2),(1,2),(1,3),(1,3),(1,3),(1,3),(1,3),(1,3),(1,3),(1,3),(1,3),(1,3),(1,3),(1,3),(1,3),(1,3),(1,3),(1,3),(1,3),(1,3),(1,2),(1,2),(1,2),(1,2),(1,2),(1,2),(1,2),(1,2),(1,2),(1,2),(1,2),(1,2),(1,2)</v>
      </c>
      <c r="Q355" s="3" t="str">
        <f>IF(D355="坦克碎片",VLOOKUP(C355,道具信息!$N$2:$O$291,2,FALSE)&amp;"碎片",VLOOKUP(C355,道具信息!$N$2:$O$291,2,FALSE))</f>
        <v>T3部件</v>
      </c>
      <c r="R355" s="3">
        <f t="shared" si="123"/>
        <v>756</v>
      </c>
      <c r="S355" s="11">
        <f t="shared" si="124"/>
        <v>0.129</v>
      </c>
      <c r="T355" s="3" t="str">
        <f>VLOOKUP(Q355,道具信息!$Q$3:$S$20,2,FALSE)</f>
        <v>CHEST_ITEM_TYPE_T3_PART</v>
      </c>
      <c r="U355" s="3" t="str">
        <f>IF(COUNTIF(U$311:U354,T355)=0,T355,"")</f>
        <v/>
      </c>
      <c r="V355" s="3" t="str">
        <f t="shared" si="121"/>
        <v>CHEST_ITEM_TYPE_T4_TANK,CHEST_ITEM_TYPE_T4_SHARD,CHEST_ITEM_TYPE_T2_PART,CHEST_ITEM_TYPE_T3_PART</v>
      </c>
      <c r="W355" s="13" t="str">
        <f t="shared" si="116"/>
        <v/>
      </c>
      <c r="X355" s="3" t="str">
        <f t="shared" si="117"/>
        <v/>
      </c>
      <c r="Y355" s="3" t="str">
        <f t="shared" si="122"/>
        <v>3.5%,25.4%,56.3%,12.9%</v>
      </c>
    </row>
    <row r="356" spans="2:25" x14ac:dyDescent="0.3">
      <c r="B356" s="2">
        <f>数据源!CE388</f>
        <v>9</v>
      </c>
      <c r="C356" s="2" t="str">
        <f>数据源!CF388</f>
        <v>T3MP4</v>
      </c>
      <c r="D356" s="2" t="str">
        <f>数据源!CG388</f>
        <v>部件</v>
      </c>
      <c r="E356" s="2">
        <f>数据源!CH388</f>
        <v>387.6</v>
      </c>
      <c r="F356" s="2">
        <f>数据源!CI388</f>
        <v>1.5</v>
      </c>
      <c r="G356" s="2">
        <f>数据源!CJ388</f>
        <v>1.0100000000000001E-2</v>
      </c>
      <c r="H356" s="2">
        <f>数据源!CK388</f>
        <v>4.2271528494438717E-3</v>
      </c>
      <c r="I356" s="2">
        <f>数据源!CL388</f>
        <v>42</v>
      </c>
      <c r="J356" s="3">
        <f t="shared" si="110"/>
        <v>1</v>
      </c>
      <c r="K356" s="3">
        <f t="shared" si="111"/>
        <v>2</v>
      </c>
      <c r="L356" s="3" t="str">
        <f t="shared" si="114"/>
        <v>部件</v>
      </c>
      <c r="M356" s="3">
        <f t="shared" ca="1" si="115"/>
        <v>93104</v>
      </c>
      <c r="N356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</v>
      </c>
      <c r="O356" s="3" t="str">
        <f t="shared" si="119"/>
        <v>44,44,44,22,22,15,15,188,188,188,219,219,243,243,183,183,183,183,183,183,183,183,183,183,183,183,183,183,183,183,183,183,42,42,42,42,42,42,42,42,42,42,42,42,42,42</v>
      </c>
      <c r="P356" s="1" t="str">
        <f t="shared" si="120"/>
        <v>(1,1),(1,1),(1,1),(1,1),(1,1),(1,1),(1,1),(3,4),(3,4),(3,4),(1,3),(1,3),(1,2),(1,2),(1,3),(1,3),(1,3),(1,3),(1,3),(1,3),(1,3),(1,3),(1,3),(1,3),(1,3),(1,3),(1,3),(1,3),(1,3),(1,3),(1,3),(1,3),(1,2),(1,2),(1,2),(1,2),(1,2),(1,2),(1,2),(1,2),(1,2),(1,2),(1,2),(1,2),(1,2),(1,2)</v>
      </c>
      <c r="Q356" s="3" t="str">
        <f>IF(D356="坦克碎片",VLOOKUP(C356,道具信息!$N$2:$O$291,2,FALSE)&amp;"碎片",VLOOKUP(C356,道具信息!$N$2:$O$291,2,FALSE))</f>
        <v>T3部件</v>
      </c>
      <c r="R356" s="3">
        <f t="shared" si="123"/>
        <v>756</v>
      </c>
      <c r="S356" s="11">
        <f t="shared" si="124"/>
        <v>0.129</v>
      </c>
      <c r="T356" s="3" t="str">
        <f>VLOOKUP(Q356,道具信息!$Q$3:$S$20,2,FALSE)</f>
        <v>CHEST_ITEM_TYPE_T3_PART</v>
      </c>
      <c r="U356" s="3" t="str">
        <f>IF(COUNTIF(U$311:U355,T356)=0,T356,"")</f>
        <v/>
      </c>
      <c r="V356" s="3" t="str">
        <f t="shared" si="121"/>
        <v>CHEST_ITEM_TYPE_T4_TANK,CHEST_ITEM_TYPE_T4_SHARD,CHEST_ITEM_TYPE_T2_PART,CHEST_ITEM_TYPE_T3_PART</v>
      </c>
      <c r="W356" s="13" t="str">
        <f t="shared" si="116"/>
        <v/>
      </c>
      <c r="X356" s="3" t="str">
        <f t="shared" si="117"/>
        <v/>
      </c>
      <c r="Y356" s="3" t="str">
        <f t="shared" si="122"/>
        <v>3.5%,25.4%,56.3%,12.9%</v>
      </c>
    </row>
    <row r="357" spans="2:25" x14ac:dyDescent="0.3">
      <c r="B357" s="2">
        <f>数据源!CE389</f>
        <v>9</v>
      </c>
      <c r="C357" s="2" t="str">
        <f>数据源!CF389</f>
        <v>T3MP6</v>
      </c>
      <c r="D357" s="2" t="str">
        <f>数据源!CG389</f>
        <v>部件</v>
      </c>
      <c r="E357" s="2">
        <f>数据源!CH389</f>
        <v>387.6</v>
      </c>
      <c r="F357" s="2">
        <f>数据源!CI389</f>
        <v>1.5</v>
      </c>
      <c r="G357" s="2">
        <f>数据源!CJ389</f>
        <v>1.0100000000000001E-2</v>
      </c>
      <c r="H357" s="2">
        <f>数据源!CK389</f>
        <v>4.2271528494438717E-3</v>
      </c>
      <c r="I357" s="2">
        <f>数据源!CL389</f>
        <v>42</v>
      </c>
      <c r="J357" s="3">
        <f t="shared" si="110"/>
        <v>1</v>
      </c>
      <c r="K357" s="3">
        <f t="shared" si="111"/>
        <v>2</v>
      </c>
      <c r="L357" s="3" t="str">
        <f t="shared" si="114"/>
        <v>部件</v>
      </c>
      <c r="M357" s="3">
        <f t="shared" ca="1" si="115"/>
        <v>93106</v>
      </c>
      <c r="N357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</v>
      </c>
      <c r="O357" s="3" t="str">
        <f t="shared" si="119"/>
        <v>44,44,44,22,22,15,15,188,188,188,219,219,243,243,183,183,183,183,183,183,183,183,183,183,183,183,183,183,183,183,183,183,42,42,42,42,42,42,42,42,42,42,42,42,42,42,42</v>
      </c>
      <c r="P357" s="1" t="str">
        <f t="shared" si="120"/>
        <v>(1,1),(1,1),(1,1),(1,1),(1,1),(1,1),(1,1),(3,4),(3,4),(3,4),(1,3),(1,3),(1,2),(1,2),(1,3),(1,3),(1,3),(1,3),(1,3),(1,3),(1,3),(1,3),(1,3),(1,3),(1,3),(1,3),(1,3),(1,3),(1,3),(1,3),(1,3),(1,3),(1,2),(1,2),(1,2),(1,2),(1,2),(1,2),(1,2),(1,2),(1,2),(1,2),(1,2),(1,2),(1,2),(1,2),(1,2)</v>
      </c>
      <c r="Q357" s="3" t="str">
        <f>IF(D357="坦克碎片",VLOOKUP(C357,道具信息!$N$2:$O$291,2,FALSE)&amp;"碎片",VLOOKUP(C357,道具信息!$N$2:$O$291,2,FALSE))</f>
        <v>T3部件</v>
      </c>
      <c r="R357" s="3">
        <f t="shared" si="123"/>
        <v>756</v>
      </c>
      <c r="S357" s="11">
        <f t="shared" si="124"/>
        <v>0.129</v>
      </c>
      <c r="T357" s="3" t="str">
        <f>VLOOKUP(Q357,道具信息!$Q$3:$S$20,2,FALSE)</f>
        <v>CHEST_ITEM_TYPE_T3_PART</v>
      </c>
      <c r="U357" s="3" t="str">
        <f>IF(COUNTIF(U$311:U356,T357)=0,T357,"")</f>
        <v/>
      </c>
      <c r="V357" s="3" t="str">
        <f t="shared" si="121"/>
        <v>CHEST_ITEM_TYPE_T4_TANK,CHEST_ITEM_TYPE_T4_SHARD,CHEST_ITEM_TYPE_T2_PART,CHEST_ITEM_TYPE_T3_PART</v>
      </c>
      <c r="W357" s="13" t="str">
        <f t="shared" si="116"/>
        <v/>
      </c>
      <c r="X357" s="3" t="str">
        <f t="shared" si="117"/>
        <v/>
      </c>
      <c r="Y357" s="3" t="str">
        <f t="shared" si="122"/>
        <v>3.5%,25.4%,56.3%,12.9%</v>
      </c>
    </row>
    <row r="358" spans="2:25" x14ac:dyDescent="0.3">
      <c r="B358" s="2">
        <f>数据源!CE390</f>
        <v>9</v>
      </c>
      <c r="C358" s="2" t="str">
        <f>数据源!CF390</f>
        <v>T3HP2</v>
      </c>
      <c r="D358" s="2" t="str">
        <f>数据源!CG390</f>
        <v>部件</v>
      </c>
      <c r="E358" s="2">
        <f>数据源!CH390</f>
        <v>387.6</v>
      </c>
      <c r="F358" s="2">
        <f>数据源!CI390</f>
        <v>1.5</v>
      </c>
      <c r="G358" s="2">
        <f>数据源!CJ390</f>
        <v>1.0100000000000001E-2</v>
      </c>
      <c r="H358" s="2">
        <f>数据源!CK390</f>
        <v>4.2271528494438717E-3</v>
      </c>
      <c r="I358" s="2">
        <f>数据源!CL390</f>
        <v>42</v>
      </c>
      <c r="J358" s="3">
        <f t="shared" si="110"/>
        <v>1</v>
      </c>
      <c r="K358" s="3">
        <f t="shared" si="111"/>
        <v>2</v>
      </c>
      <c r="L358" s="3" t="str">
        <f t="shared" si="114"/>
        <v>部件</v>
      </c>
      <c r="M358" s="3">
        <f t="shared" ca="1" si="115"/>
        <v>93202</v>
      </c>
      <c r="N358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</v>
      </c>
      <c r="O358" s="3" t="str">
        <f t="shared" si="119"/>
        <v>44,44,44,22,22,15,15,188,188,188,219,219,243,243,183,183,183,183,183,183,183,183,183,183,183,183,183,183,183,183,183,183,42,42,42,42,42,42,42,42,42,42,42,42,42,42,42,42</v>
      </c>
      <c r="P358" s="1" t="str">
        <f t="shared" si="120"/>
        <v>(1,1),(1,1),(1,1),(1,1),(1,1),(1,1),(1,1),(3,4),(3,4),(3,4),(1,3),(1,3),(1,2),(1,2),(1,3),(1,3),(1,3),(1,3),(1,3),(1,3),(1,3),(1,3),(1,3),(1,3),(1,3),(1,3),(1,3),(1,3),(1,3),(1,3),(1,3),(1,3),(1,2),(1,2),(1,2),(1,2),(1,2),(1,2),(1,2),(1,2),(1,2),(1,2),(1,2),(1,2),(1,2),(1,2),(1,2),(1,2)</v>
      </c>
      <c r="Q358" s="3" t="str">
        <f>IF(D358="坦克碎片",VLOOKUP(C358,道具信息!$N$2:$O$291,2,FALSE)&amp;"碎片",VLOOKUP(C358,道具信息!$N$2:$O$291,2,FALSE))</f>
        <v>T3部件</v>
      </c>
      <c r="R358" s="3">
        <f t="shared" si="123"/>
        <v>756</v>
      </c>
      <c r="S358" s="11">
        <f t="shared" si="124"/>
        <v>0.129</v>
      </c>
      <c r="T358" s="3" t="str">
        <f>VLOOKUP(Q358,道具信息!$Q$3:$S$20,2,FALSE)</f>
        <v>CHEST_ITEM_TYPE_T3_PART</v>
      </c>
      <c r="U358" s="3" t="str">
        <f>IF(COUNTIF(U$311:U357,T358)=0,T358,"")</f>
        <v/>
      </c>
      <c r="V358" s="3" t="str">
        <f t="shared" si="121"/>
        <v>CHEST_ITEM_TYPE_T4_TANK,CHEST_ITEM_TYPE_T4_SHARD,CHEST_ITEM_TYPE_T2_PART,CHEST_ITEM_TYPE_T3_PART</v>
      </c>
      <c r="W358" s="13" t="str">
        <f t="shared" si="116"/>
        <v/>
      </c>
      <c r="X358" s="3" t="str">
        <f t="shared" si="117"/>
        <v/>
      </c>
      <c r="Y358" s="3" t="str">
        <f t="shared" si="122"/>
        <v>3.5%,25.4%,56.3%,12.9%</v>
      </c>
    </row>
    <row r="359" spans="2:25" x14ac:dyDescent="0.3">
      <c r="B359" s="2">
        <f>数据源!CE391</f>
        <v>9</v>
      </c>
      <c r="C359" s="2" t="str">
        <f>数据源!CF391</f>
        <v>T3HP4</v>
      </c>
      <c r="D359" s="2" t="str">
        <f>数据源!CG391</f>
        <v>部件</v>
      </c>
      <c r="E359" s="2">
        <f>数据源!CH391</f>
        <v>387.6</v>
      </c>
      <c r="F359" s="2">
        <f>数据源!CI391</f>
        <v>1.5</v>
      </c>
      <c r="G359" s="2">
        <f>数据源!CJ391</f>
        <v>1.0100000000000001E-2</v>
      </c>
      <c r="H359" s="2">
        <f>数据源!CK391</f>
        <v>4.2271528494438717E-3</v>
      </c>
      <c r="I359" s="2">
        <f>数据源!CL391</f>
        <v>42</v>
      </c>
      <c r="J359" s="3">
        <f t="shared" si="110"/>
        <v>1</v>
      </c>
      <c r="K359" s="3">
        <f t="shared" si="111"/>
        <v>2</v>
      </c>
      <c r="L359" s="3" t="str">
        <f t="shared" si="114"/>
        <v>部件</v>
      </c>
      <c r="M359" s="3">
        <f t="shared" ca="1" si="115"/>
        <v>93204</v>
      </c>
      <c r="N359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</v>
      </c>
      <c r="O359" s="3" t="str">
        <f t="shared" si="119"/>
        <v>44,44,44,22,22,15,15,188,188,188,219,219,243,243,183,183,183,183,183,183,183,183,183,183,183,183,183,183,183,183,183,183,42,42,42,42,42,42,42,42,42,42,42,42,42,42,42,42,42</v>
      </c>
      <c r="P359" s="1" t="str">
        <f t="shared" si="120"/>
        <v>(1,1),(1,1),(1,1),(1,1),(1,1),(1,1),(1,1),(3,4),(3,4),(3,4),(1,3),(1,3),(1,2),(1,2),(1,3),(1,3),(1,3),(1,3),(1,3),(1,3),(1,3),(1,3),(1,3),(1,3),(1,3),(1,3),(1,3),(1,3),(1,3),(1,3),(1,3),(1,3),(1,2),(1,2),(1,2),(1,2),(1,2),(1,2),(1,2),(1,2),(1,2),(1,2),(1,2),(1,2),(1,2),(1,2),(1,2),(1,2),(1,2)</v>
      </c>
      <c r="Q359" s="3" t="str">
        <f>IF(D359="坦克碎片",VLOOKUP(C359,道具信息!$N$2:$O$291,2,FALSE)&amp;"碎片",VLOOKUP(C359,道具信息!$N$2:$O$291,2,FALSE))</f>
        <v>T3部件</v>
      </c>
      <c r="R359" s="3">
        <f t="shared" si="123"/>
        <v>756</v>
      </c>
      <c r="S359" s="11">
        <f t="shared" si="124"/>
        <v>0.129</v>
      </c>
      <c r="T359" s="3" t="str">
        <f>VLOOKUP(Q359,道具信息!$Q$3:$S$20,2,FALSE)</f>
        <v>CHEST_ITEM_TYPE_T3_PART</v>
      </c>
      <c r="U359" s="3" t="str">
        <f>IF(COUNTIF(U$311:U358,T359)=0,T359,"")</f>
        <v/>
      </c>
      <c r="V359" s="3" t="str">
        <f t="shared" si="121"/>
        <v>CHEST_ITEM_TYPE_T4_TANK,CHEST_ITEM_TYPE_T4_SHARD,CHEST_ITEM_TYPE_T2_PART,CHEST_ITEM_TYPE_T3_PART</v>
      </c>
      <c r="W359" s="13" t="str">
        <f t="shared" si="116"/>
        <v/>
      </c>
      <c r="X359" s="3" t="str">
        <f t="shared" si="117"/>
        <v/>
      </c>
      <c r="Y359" s="3" t="str">
        <f t="shared" si="122"/>
        <v>3.5%,25.4%,56.3%,12.9%</v>
      </c>
    </row>
    <row r="360" spans="2:25" x14ac:dyDescent="0.3">
      <c r="B360" s="2">
        <f>数据源!CE392</f>
        <v>9</v>
      </c>
      <c r="C360" s="2" t="str">
        <f>数据源!CF392</f>
        <v>T3HP6</v>
      </c>
      <c r="D360" s="2" t="str">
        <f>数据源!CG392</f>
        <v>部件</v>
      </c>
      <c r="E360" s="2">
        <f>数据源!CH392</f>
        <v>387.6</v>
      </c>
      <c r="F360" s="2">
        <f>数据源!CI392</f>
        <v>1.5</v>
      </c>
      <c r="G360" s="2">
        <f>数据源!CJ392</f>
        <v>1.0100000000000001E-2</v>
      </c>
      <c r="H360" s="2">
        <f>数据源!CK392</f>
        <v>4.2271528494438717E-3</v>
      </c>
      <c r="I360" s="2">
        <f>数据源!CL392</f>
        <v>42</v>
      </c>
      <c r="J360" s="3">
        <f t="shared" si="110"/>
        <v>1</v>
      </c>
      <c r="K360" s="3">
        <f t="shared" si="111"/>
        <v>2</v>
      </c>
      <c r="L360" s="3" t="str">
        <f t="shared" si="114"/>
        <v>部件</v>
      </c>
      <c r="M360" s="3">
        <f t="shared" ca="1" si="115"/>
        <v>93206</v>
      </c>
      <c r="N360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</v>
      </c>
      <c r="O360" s="3" t="str">
        <f t="shared" si="119"/>
        <v>44,44,44,22,22,15,15,188,188,188,219,219,243,243,183,183,183,183,183,183,183,183,183,183,183,183,183,183,183,183,183,183,42,42,42,42,42,42,42,42,42,42,42,42,42,42,42,42,42,42</v>
      </c>
      <c r="P360" s="1" t="str">
        <f t="shared" si="120"/>
        <v>(1,1),(1,1),(1,1),(1,1),(1,1),(1,1),(1,1),(3,4),(3,4),(3,4),(1,3),(1,3),(1,2),(1,2),(1,3),(1,3),(1,3),(1,3),(1,3),(1,3),(1,3),(1,3),(1,3),(1,3),(1,3),(1,3),(1,3),(1,3),(1,3),(1,3),(1,3),(1,3),(1,2),(1,2),(1,2),(1,2),(1,2),(1,2),(1,2),(1,2),(1,2),(1,2),(1,2),(1,2),(1,2),(1,2),(1,2),(1,2),(1,2),(1,2)</v>
      </c>
      <c r="Q360" s="3" t="str">
        <f>IF(D360="坦克碎片",VLOOKUP(C360,道具信息!$N$2:$O$291,2,FALSE)&amp;"碎片",VLOOKUP(C360,道具信息!$N$2:$O$291,2,FALSE))</f>
        <v>T3部件</v>
      </c>
      <c r="R360" s="3">
        <f t="shared" si="123"/>
        <v>756</v>
      </c>
      <c r="S360" s="11">
        <f t="shared" si="124"/>
        <v>0.129</v>
      </c>
      <c r="T360" s="3" t="str">
        <f>VLOOKUP(Q360,道具信息!$Q$3:$S$20,2,FALSE)</f>
        <v>CHEST_ITEM_TYPE_T3_PART</v>
      </c>
      <c r="U360" s="3" t="str">
        <f>IF(COUNTIF(U$311:U359,T360)=0,T360,"")</f>
        <v/>
      </c>
      <c r="V360" s="3" t="str">
        <f t="shared" si="121"/>
        <v>CHEST_ITEM_TYPE_T4_TANK,CHEST_ITEM_TYPE_T4_SHARD,CHEST_ITEM_TYPE_T2_PART,CHEST_ITEM_TYPE_T3_PART</v>
      </c>
      <c r="W360" s="13" t="str">
        <f t="shared" si="116"/>
        <v/>
      </c>
      <c r="X360" s="3" t="str">
        <f t="shared" si="117"/>
        <v/>
      </c>
      <c r="Y360" s="3" t="str">
        <f t="shared" si="122"/>
        <v>3.5%,25.4%,56.3%,12.9%</v>
      </c>
    </row>
    <row r="361" spans="2:25" x14ac:dyDescent="0.3">
      <c r="B361" s="2">
        <f>数据源!CE393</f>
        <v>9</v>
      </c>
      <c r="C361" s="2" t="str">
        <f>数据源!CF393</f>
        <v>T4LP1</v>
      </c>
      <c r="D361" s="2" t="str">
        <f>数据源!CG393</f>
        <v>部件</v>
      </c>
      <c r="E361" s="2">
        <f>数据源!CH393</f>
        <v>2325</v>
      </c>
      <c r="F361" s="2">
        <f>数据源!CI393</f>
        <v>1</v>
      </c>
      <c r="G361" s="2">
        <f>数据源!CJ393</f>
        <v>1.11E-2</v>
      </c>
      <c r="H361" s="2">
        <f>数据源!CK393</f>
        <v>1.1617204301075268E-3</v>
      </c>
      <c r="I361" s="2">
        <f>数据源!CL393</f>
        <v>12</v>
      </c>
      <c r="J361" s="3">
        <f t="shared" si="110"/>
        <v>1</v>
      </c>
      <c r="K361" s="3">
        <f t="shared" si="111"/>
        <v>1</v>
      </c>
      <c r="L361" s="3" t="str">
        <f t="shared" si="114"/>
        <v>部件</v>
      </c>
      <c r="M361" s="3">
        <f t="shared" ca="1" si="115"/>
        <v>94001</v>
      </c>
      <c r="N361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</v>
      </c>
      <c r="O361" s="3" t="str">
        <f t="shared" si="119"/>
        <v>44,44,44,22,22,15,15,188,188,188,219,219,243,243,183,183,183,183,183,183,183,183,183,183,183,183,183,183,183,183,183,183,42,42,42,42,42,42,42,42,42,42,42,42,42,42,42,42,42,42,12</v>
      </c>
      <c r="P361" s="1" t="str">
        <f t="shared" si="120"/>
        <v>(1,1),(1,1),(1,1),(1,1),(1,1),(1,1),(1,1),(3,4),(3,4),(3,4),(1,3),(1,3),(1,2),(1,2),(1,3),(1,3),(1,3),(1,3),(1,3),(1,3),(1,3),(1,3),(1,3),(1,3),(1,3),(1,3),(1,3),(1,3),(1,3),(1,3),(1,3),(1,3),(1,2),(1,2),(1,2),(1,2),(1,2),(1,2),(1,2),(1,2),(1,2),(1,2),(1,2),(1,2),(1,2),(1,2),(1,2),(1,2),(1,2),(1,2),(1,1)</v>
      </c>
      <c r="Q361" s="3" t="str">
        <f>IF(D361="坦克碎片",VLOOKUP(C361,道具信息!$N$2:$O$291,2,FALSE)&amp;"碎片",VLOOKUP(C361,道具信息!$N$2:$O$291,2,FALSE))</f>
        <v>T4部件</v>
      </c>
      <c r="R361" s="3">
        <f t="shared" si="123"/>
        <v>107</v>
      </c>
      <c r="S361" s="11">
        <f t="shared" si="124"/>
        <v>1.7999999999999999E-2</v>
      </c>
      <c r="T361" s="3" t="str">
        <f>VLOOKUP(Q361,道具信息!$Q$3:$S$20,2,FALSE)</f>
        <v>CHEST_ITEM_TYPE_T4_PART</v>
      </c>
      <c r="U361" s="3" t="str">
        <f>IF(COUNTIF(U$311:U360,T361)=0,T361,"")</f>
        <v>CHEST_ITEM_TYPE_T4_PART</v>
      </c>
      <c r="V361" s="3" t="str">
        <f t="shared" si="121"/>
        <v>CHEST_ITEM_TYPE_T4_TANK,CHEST_ITEM_TYPE_T4_SHARD,CHEST_ITEM_TYPE_T2_PART,CHEST_ITEM_TYPE_T3_PART,CHEST_ITEM_TYPE_T4_PART</v>
      </c>
      <c r="W361" s="13">
        <f t="shared" si="116"/>
        <v>1.7999999999999999E-2</v>
      </c>
      <c r="X361" s="3" t="str">
        <f t="shared" si="117"/>
        <v>1.8%</v>
      </c>
      <c r="Y361" s="3" t="str">
        <f t="shared" si="122"/>
        <v>3.5%,25.4%,56.3%,12.9%,1.8%</v>
      </c>
    </row>
    <row r="362" spans="2:25" x14ac:dyDescent="0.3">
      <c r="B362" s="2">
        <f>数据源!CE394</f>
        <v>9</v>
      </c>
      <c r="C362" s="2" t="str">
        <f>数据源!CF394</f>
        <v>T4LP3</v>
      </c>
      <c r="D362" s="2" t="str">
        <f>数据源!CG394</f>
        <v>部件</v>
      </c>
      <c r="E362" s="2">
        <f>数据源!CH394</f>
        <v>2325</v>
      </c>
      <c r="F362" s="2">
        <f>数据源!CI394</f>
        <v>1</v>
      </c>
      <c r="G362" s="2">
        <f>数据源!CJ394</f>
        <v>1.11E-2</v>
      </c>
      <c r="H362" s="2">
        <f>数据源!CK394</f>
        <v>1.1617204301075268E-3</v>
      </c>
      <c r="I362" s="2">
        <f>数据源!CL394</f>
        <v>12</v>
      </c>
      <c r="J362" s="3">
        <f t="shared" si="110"/>
        <v>1</v>
      </c>
      <c r="K362" s="3">
        <f t="shared" si="111"/>
        <v>1</v>
      </c>
      <c r="L362" s="3" t="str">
        <f t="shared" si="114"/>
        <v>部件</v>
      </c>
      <c r="M362" s="3">
        <f t="shared" ca="1" si="115"/>
        <v>94003</v>
      </c>
      <c r="N362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</v>
      </c>
      <c r="O362" s="3" t="str">
        <f t="shared" si="119"/>
        <v>44,44,44,22,22,15,15,188,188,188,219,219,243,243,183,183,183,183,183,183,183,183,183,183,183,183,183,183,183,183,183,183,42,42,42,42,42,42,42,42,42,42,42,42,42,42,42,42,42,42,12,12</v>
      </c>
      <c r="P362" s="1" t="str">
        <f t="shared" si="120"/>
        <v>(1,1),(1,1),(1,1),(1,1),(1,1),(1,1),(1,1),(3,4),(3,4),(3,4),(1,3),(1,3),(1,2),(1,2),(1,3),(1,3),(1,3),(1,3),(1,3),(1,3),(1,3),(1,3),(1,3),(1,3),(1,3),(1,3),(1,3),(1,3),(1,3),(1,3),(1,3),(1,3),(1,2),(1,2),(1,2),(1,2),(1,2),(1,2),(1,2),(1,2),(1,2),(1,2),(1,2),(1,2),(1,2),(1,2),(1,2),(1,2),(1,2),(1,2),(1,1),(1,1)</v>
      </c>
      <c r="Q362" s="3" t="str">
        <f>IF(D362="坦克碎片",VLOOKUP(C362,道具信息!$N$2:$O$291,2,FALSE)&amp;"碎片",VLOOKUP(C362,道具信息!$N$2:$O$291,2,FALSE))</f>
        <v>T4部件</v>
      </c>
      <c r="R362" s="3">
        <f t="shared" si="123"/>
        <v>107</v>
      </c>
      <c r="S362" s="11">
        <f t="shared" si="124"/>
        <v>1.7999999999999999E-2</v>
      </c>
      <c r="T362" s="3" t="str">
        <f>VLOOKUP(Q362,道具信息!$Q$3:$S$20,2,FALSE)</f>
        <v>CHEST_ITEM_TYPE_T4_PART</v>
      </c>
      <c r="U362" s="3" t="str">
        <f>IF(COUNTIF(U$311:U361,T362)=0,T362,"")</f>
        <v/>
      </c>
      <c r="V362" s="3" t="str">
        <f t="shared" si="121"/>
        <v>CHEST_ITEM_TYPE_T4_TANK,CHEST_ITEM_TYPE_T4_SHARD,CHEST_ITEM_TYPE_T2_PART,CHEST_ITEM_TYPE_T3_PART,CHEST_ITEM_TYPE_T4_PART</v>
      </c>
      <c r="W362" s="13" t="str">
        <f t="shared" si="116"/>
        <v/>
      </c>
      <c r="X362" s="3" t="str">
        <f t="shared" si="117"/>
        <v/>
      </c>
      <c r="Y362" s="3" t="str">
        <f t="shared" si="122"/>
        <v>3.5%,25.4%,56.3%,12.9%,1.8%</v>
      </c>
    </row>
    <row r="363" spans="2:25" x14ac:dyDescent="0.3">
      <c r="B363" s="2">
        <f>数据源!CE395</f>
        <v>9</v>
      </c>
      <c r="C363" s="2" t="str">
        <f>数据源!CF395</f>
        <v>T4LP5</v>
      </c>
      <c r="D363" s="2" t="str">
        <f>数据源!CG395</f>
        <v>部件</v>
      </c>
      <c r="E363" s="2">
        <f>数据源!CH395</f>
        <v>2325</v>
      </c>
      <c r="F363" s="2">
        <f>数据源!CI395</f>
        <v>1</v>
      </c>
      <c r="G363" s="2">
        <f>数据源!CJ395</f>
        <v>1.11E-2</v>
      </c>
      <c r="H363" s="2">
        <f>数据源!CK395</f>
        <v>1.1617204301075268E-3</v>
      </c>
      <c r="I363" s="2">
        <f>数据源!CL395</f>
        <v>12</v>
      </c>
      <c r="J363" s="3">
        <f t="shared" si="110"/>
        <v>1</v>
      </c>
      <c r="K363" s="3">
        <f t="shared" si="111"/>
        <v>1</v>
      </c>
      <c r="L363" s="3" t="str">
        <f t="shared" si="114"/>
        <v>部件</v>
      </c>
      <c r="M363" s="3">
        <f t="shared" ca="1" si="115"/>
        <v>94005</v>
      </c>
      <c r="N363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</v>
      </c>
      <c r="O363" s="3" t="str">
        <f t="shared" si="119"/>
        <v>44,44,44,22,22,15,15,188,188,188,219,219,243,243,183,183,183,183,183,183,183,183,183,183,183,183,183,183,183,183,183,183,42,42,42,42,42,42,42,42,42,42,42,42,42,42,42,42,42,42,12,12,12</v>
      </c>
      <c r="P363" s="1" t="str">
        <f t="shared" si="120"/>
        <v>(1,1),(1,1),(1,1),(1,1),(1,1),(1,1),(1,1),(3,4),(3,4),(3,4),(1,3),(1,3),(1,2),(1,2),(1,3),(1,3),(1,3),(1,3),(1,3),(1,3),(1,3),(1,3),(1,3),(1,3),(1,3),(1,3),(1,3),(1,3),(1,3),(1,3),(1,3),(1,3),(1,2),(1,2),(1,2),(1,2),(1,2),(1,2),(1,2),(1,2),(1,2),(1,2),(1,2),(1,2),(1,2),(1,2),(1,2),(1,2),(1,2),(1,2),(1,1),(1,1),(1,1)</v>
      </c>
      <c r="Q363" s="3" t="str">
        <f>IF(D363="坦克碎片",VLOOKUP(C363,道具信息!$N$2:$O$291,2,FALSE)&amp;"碎片",VLOOKUP(C363,道具信息!$N$2:$O$291,2,FALSE))</f>
        <v>T4部件</v>
      </c>
      <c r="R363" s="3">
        <f t="shared" si="123"/>
        <v>107</v>
      </c>
      <c r="S363" s="11">
        <f t="shared" si="124"/>
        <v>1.7999999999999999E-2</v>
      </c>
      <c r="T363" s="3" t="str">
        <f>VLOOKUP(Q363,道具信息!$Q$3:$S$20,2,FALSE)</f>
        <v>CHEST_ITEM_TYPE_T4_PART</v>
      </c>
      <c r="U363" s="3" t="str">
        <f>IF(COUNTIF(U$311:U362,T363)=0,T363,"")</f>
        <v/>
      </c>
      <c r="V363" s="3" t="str">
        <f t="shared" si="121"/>
        <v>CHEST_ITEM_TYPE_T4_TANK,CHEST_ITEM_TYPE_T4_SHARD,CHEST_ITEM_TYPE_T2_PART,CHEST_ITEM_TYPE_T3_PART,CHEST_ITEM_TYPE_T4_PART</v>
      </c>
      <c r="W363" s="13" t="str">
        <f t="shared" si="116"/>
        <v/>
      </c>
      <c r="X363" s="3" t="str">
        <f t="shared" si="117"/>
        <v/>
      </c>
      <c r="Y363" s="3" t="str">
        <f t="shared" si="122"/>
        <v>3.5%,25.4%,56.3%,12.9%,1.8%</v>
      </c>
    </row>
    <row r="364" spans="2:25" x14ac:dyDescent="0.3">
      <c r="B364" s="2">
        <f>数据源!CE396</f>
        <v>9</v>
      </c>
      <c r="C364" s="2" t="str">
        <f>数据源!CF396</f>
        <v>T4MP1</v>
      </c>
      <c r="D364" s="2" t="str">
        <f>数据源!CG396</f>
        <v>部件</v>
      </c>
      <c r="E364" s="2">
        <f>数据源!CH396</f>
        <v>2325</v>
      </c>
      <c r="F364" s="2">
        <f>数据源!CI396</f>
        <v>1</v>
      </c>
      <c r="G364" s="2">
        <f>数据源!CJ396</f>
        <v>1.11E-2</v>
      </c>
      <c r="H364" s="2">
        <f>数据源!CK396</f>
        <v>1.1617204301075268E-3</v>
      </c>
      <c r="I364" s="2">
        <f>数据源!CL396</f>
        <v>12</v>
      </c>
      <c r="J364" s="3">
        <f t="shared" si="110"/>
        <v>1</v>
      </c>
      <c r="K364" s="3">
        <f t="shared" si="111"/>
        <v>1</v>
      </c>
      <c r="L364" s="3" t="str">
        <f t="shared" si="114"/>
        <v>部件</v>
      </c>
      <c r="M364" s="3">
        <f t="shared" ca="1" si="115"/>
        <v>94101</v>
      </c>
      <c r="N364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,94101</v>
      </c>
      <c r="O364" s="3" t="str">
        <f t="shared" si="119"/>
        <v>44,44,44,22,22,15,15,188,188,188,219,219,243,243,183,183,183,183,183,183,183,183,183,183,183,183,183,183,183,183,183,183,42,42,42,42,42,42,42,42,42,42,42,42,42,42,42,42,42,42,12,12,12,12</v>
      </c>
      <c r="P364" s="1" t="str">
        <f t="shared" si="120"/>
        <v>(1,1),(1,1),(1,1),(1,1),(1,1),(1,1),(1,1),(3,4),(3,4),(3,4),(1,3),(1,3),(1,2),(1,2),(1,3),(1,3),(1,3),(1,3),(1,3),(1,3),(1,3),(1,3),(1,3),(1,3),(1,3),(1,3),(1,3),(1,3),(1,3),(1,3),(1,3),(1,3),(1,2),(1,2),(1,2),(1,2),(1,2),(1,2),(1,2),(1,2),(1,2),(1,2),(1,2),(1,2),(1,2),(1,2),(1,2),(1,2),(1,2),(1,2),(1,1),(1,1),(1,1),(1,1)</v>
      </c>
      <c r="Q364" s="3" t="str">
        <f>IF(D364="坦克碎片",VLOOKUP(C364,道具信息!$N$2:$O$291,2,FALSE)&amp;"碎片",VLOOKUP(C364,道具信息!$N$2:$O$291,2,FALSE))</f>
        <v>T4部件</v>
      </c>
      <c r="R364" s="3">
        <f t="shared" si="123"/>
        <v>107</v>
      </c>
      <c r="S364" s="11">
        <f t="shared" si="124"/>
        <v>1.7999999999999999E-2</v>
      </c>
      <c r="T364" s="3" t="str">
        <f>VLOOKUP(Q364,道具信息!$Q$3:$S$20,2,FALSE)</f>
        <v>CHEST_ITEM_TYPE_T4_PART</v>
      </c>
      <c r="U364" s="3" t="str">
        <f>IF(COUNTIF(U$311:U363,T364)=0,T364,"")</f>
        <v/>
      </c>
      <c r="V364" s="3" t="str">
        <f t="shared" si="121"/>
        <v>CHEST_ITEM_TYPE_T4_TANK,CHEST_ITEM_TYPE_T4_SHARD,CHEST_ITEM_TYPE_T2_PART,CHEST_ITEM_TYPE_T3_PART,CHEST_ITEM_TYPE_T4_PART</v>
      </c>
      <c r="W364" s="13" t="str">
        <f t="shared" si="116"/>
        <v/>
      </c>
      <c r="X364" s="3" t="str">
        <f t="shared" si="117"/>
        <v/>
      </c>
      <c r="Y364" s="3" t="str">
        <f t="shared" si="122"/>
        <v>3.5%,25.4%,56.3%,12.9%,1.8%</v>
      </c>
    </row>
    <row r="365" spans="2:25" x14ac:dyDescent="0.3">
      <c r="B365" s="2">
        <f>数据源!CE397</f>
        <v>9</v>
      </c>
      <c r="C365" s="2" t="str">
        <f>数据源!CF397</f>
        <v>T4MP3</v>
      </c>
      <c r="D365" s="2" t="str">
        <f>数据源!CG397</f>
        <v>部件</v>
      </c>
      <c r="E365" s="2">
        <f>数据源!CH397</f>
        <v>2325</v>
      </c>
      <c r="F365" s="2">
        <f>数据源!CI397</f>
        <v>1</v>
      </c>
      <c r="G365" s="2">
        <f>数据源!CJ397</f>
        <v>1.11E-2</v>
      </c>
      <c r="H365" s="2">
        <f>数据源!CK397</f>
        <v>1.1617204301075268E-3</v>
      </c>
      <c r="I365" s="2">
        <f>数据源!CL397</f>
        <v>12</v>
      </c>
      <c r="J365" s="3">
        <f t="shared" si="110"/>
        <v>1</v>
      </c>
      <c r="K365" s="3">
        <f t="shared" si="111"/>
        <v>1</v>
      </c>
      <c r="L365" s="3" t="str">
        <f t="shared" si="114"/>
        <v>部件</v>
      </c>
      <c r="M365" s="3">
        <f t="shared" ca="1" si="115"/>
        <v>94103</v>
      </c>
      <c r="N365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,94101,94103</v>
      </c>
      <c r="O365" s="3" t="str">
        <f t="shared" si="119"/>
        <v>44,44,44,22,22,15,15,188,188,188,219,219,243,243,183,183,183,183,183,183,183,183,183,183,183,183,183,183,183,183,183,183,42,42,42,42,42,42,42,42,42,42,42,42,42,42,42,42,42,42,12,12,12,12,12</v>
      </c>
      <c r="P365" s="1" t="str">
        <f t="shared" si="120"/>
        <v>(1,1),(1,1),(1,1),(1,1),(1,1),(1,1),(1,1),(3,4),(3,4),(3,4),(1,3),(1,3),(1,2),(1,2),(1,3),(1,3),(1,3),(1,3),(1,3),(1,3),(1,3),(1,3),(1,3),(1,3),(1,3),(1,3),(1,3),(1,3),(1,3),(1,3),(1,3),(1,3),(1,2),(1,2),(1,2),(1,2),(1,2),(1,2),(1,2),(1,2),(1,2),(1,2),(1,2),(1,2),(1,2),(1,2),(1,2),(1,2),(1,2),(1,2),(1,1),(1,1),(1,1),(1,1),(1,1)</v>
      </c>
      <c r="Q365" s="3" t="str">
        <f>IF(D365="坦克碎片",VLOOKUP(C365,道具信息!$N$2:$O$291,2,FALSE)&amp;"碎片",VLOOKUP(C365,道具信息!$N$2:$O$291,2,FALSE))</f>
        <v>T4部件</v>
      </c>
      <c r="R365" s="3">
        <f t="shared" si="123"/>
        <v>107</v>
      </c>
      <c r="S365" s="11">
        <f t="shared" si="124"/>
        <v>1.7999999999999999E-2</v>
      </c>
      <c r="T365" s="3" t="str">
        <f>VLOOKUP(Q365,道具信息!$Q$3:$S$20,2,FALSE)</f>
        <v>CHEST_ITEM_TYPE_T4_PART</v>
      </c>
      <c r="U365" s="3" t="str">
        <f>IF(COUNTIF(U$311:U364,T365)=0,T365,"")</f>
        <v/>
      </c>
      <c r="V365" s="3" t="str">
        <f t="shared" si="121"/>
        <v>CHEST_ITEM_TYPE_T4_TANK,CHEST_ITEM_TYPE_T4_SHARD,CHEST_ITEM_TYPE_T2_PART,CHEST_ITEM_TYPE_T3_PART,CHEST_ITEM_TYPE_T4_PART</v>
      </c>
      <c r="W365" s="13" t="str">
        <f t="shared" si="116"/>
        <v/>
      </c>
      <c r="X365" s="3" t="str">
        <f t="shared" si="117"/>
        <v/>
      </c>
      <c r="Y365" s="3" t="str">
        <f t="shared" si="122"/>
        <v>3.5%,25.4%,56.3%,12.9%,1.8%</v>
      </c>
    </row>
    <row r="366" spans="2:25" x14ac:dyDescent="0.3">
      <c r="B366" s="2">
        <f>数据源!CE398</f>
        <v>9</v>
      </c>
      <c r="C366" s="2" t="str">
        <f>数据源!CF398</f>
        <v>T4MP5</v>
      </c>
      <c r="D366" s="2" t="str">
        <f>数据源!CG398</f>
        <v>部件</v>
      </c>
      <c r="E366" s="2">
        <f>数据源!CH398</f>
        <v>2325</v>
      </c>
      <c r="F366" s="2">
        <f>数据源!CI398</f>
        <v>1</v>
      </c>
      <c r="G366" s="2">
        <f>数据源!CJ398</f>
        <v>1.11E-2</v>
      </c>
      <c r="H366" s="2">
        <f>数据源!CK398</f>
        <v>1.1617204301075268E-3</v>
      </c>
      <c r="I366" s="2">
        <f>数据源!CL398</f>
        <v>12</v>
      </c>
      <c r="J366" s="3">
        <f t="shared" si="110"/>
        <v>1</v>
      </c>
      <c r="K366" s="3">
        <f t="shared" si="111"/>
        <v>1</v>
      </c>
      <c r="L366" s="3" t="str">
        <f t="shared" si="114"/>
        <v>部件</v>
      </c>
      <c r="M366" s="3">
        <f t="shared" ca="1" si="115"/>
        <v>94105</v>
      </c>
      <c r="N366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,94101,94103,94105</v>
      </c>
      <c r="O366" s="3" t="str">
        <f t="shared" si="119"/>
        <v>44,44,44,22,22,15,15,188,188,188,219,219,243,243,183,183,183,183,183,183,183,183,183,183,183,183,183,183,183,183,183,183,42,42,42,42,42,42,42,42,42,42,42,42,42,42,42,42,42,42,12,12,12,12,12,12</v>
      </c>
      <c r="P366" s="1" t="str">
        <f t="shared" si="120"/>
        <v>(1,1),(1,1),(1,1),(1,1),(1,1),(1,1),(1,1),(3,4),(3,4),(3,4),(1,3),(1,3),(1,2),(1,2),(1,3),(1,3),(1,3),(1,3),(1,3),(1,3),(1,3),(1,3),(1,3),(1,3),(1,3),(1,3),(1,3),(1,3),(1,3),(1,3),(1,3),(1,3),(1,2),(1,2),(1,2),(1,2),(1,2),(1,2),(1,2),(1,2),(1,2),(1,2),(1,2),(1,2),(1,2),(1,2),(1,2),(1,2),(1,2),(1,2),(1,1),(1,1),(1,1),(1,1),(1,1),(1,1)</v>
      </c>
      <c r="Q366" s="3" t="str">
        <f>IF(D366="坦克碎片",VLOOKUP(C366,道具信息!$N$2:$O$291,2,FALSE)&amp;"碎片",VLOOKUP(C366,道具信息!$N$2:$O$291,2,FALSE))</f>
        <v>T4部件</v>
      </c>
      <c r="R366" s="3">
        <f t="shared" si="123"/>
        <v>107</v>
      </c>
      <c r="S366" s="11">
        <f t="shared" si="124"/>
        <v>1.7999999999999999E-2</v>
      </c>
      <c r="T366" s="3" t="str">
        <f>VLOOKUP(Q366,道具信息!$Q$3:$S$20,2,FALSE)</f>
        <v>CHEST_ITEM_TYPE_T4_PART</v>
      </c>
      <c r="U366" s="3" t="str">
        <f>IF(COUNTIF(U$311:U365,T366)=0,T366,"")</f>
        <v/>
      </c>
      <c r="V366" s="3" t="str">
        <f t="shared" si="121"/>
        <v>CHEST_ITEM_TYPE_T4_TANK,CHEST_ITEM_TYPE_T4_SHARD,CHEST_ITEM_TYPE_T2_PART,CHEST_ITEM_TYPE_T3_PART,CHEST_ITEM_TYPE_T4_PART</v>
      </c>
      <c r="W366" s="13" t="str">
        <f t="shared" si="116"/>
        <v/>
      </c>
      <c r="X366" s="3" t="str">
        <f t="shared" si="117"/>
        <v/>
      </c>
      <c r="Y366" s="3" t="str">
        <f t="shared" si="122"/>
        <v>3.5%,25.4%,56.3%,12.9%,1.8%</v>
      </c>
    </row>
    <row r="367" spans="2:25" x14ac:dyDescent="0.3">
      <c r="B367" s="2">
        <f>数据源!CE399</f>
        <v>9</v>
      </c>
      <c r="C367" s="2" t="str">
        <f>数据源!CF399</f>
        <v>T4HP1</v>
      </c>
      <c r="D367" s="2" t="str">
        <f>数据源!CG399</f>
        <v>部件</v>
      </c>
      <c r="E367" s="2">
        <f>数据源!CH399</f>
        <v>2325</v>
      </c>
      <c r="F367" s="2">
        <f>数据源!CI399</f>
        <v>1</v>
      </c>
      <c r="G367" s="2">
        <f>数据源!CJ399</f>
        <v>1.11E-2</v>
      </c>
      <c r="H367" s="2">
        <f>数据源!CK399</f>
        <v>1.1617204301075268E-3</v>
      </c>
      <c r="I367" s="2">
        <f>数据源!CL399</f>
        <v>12</v>
      </c>
      <c r="J367" s="3">
        <f t="shared" si="110"/>
        <v>1</v>
      </c>
      <c r="K367" s="3">
        <f t="shared" si="111"/>
        <v>1</v>
      </c>
      <c r="L367" s="3" t="str">
        <f t="shared" si="114"/>
        <v>部件</v>
      </c>
      <c r="M367" s="3">
        <f t="shared" ca="1" si="115"/>
        <v>94201</v>
      </c>
      <c r="N367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,94101,94103,94105,94201</v>
      </c>
      <c r="O367" s="3" t="str">
        <f t="shared" si="119"/>
        <v>44,44,44,22,22,15,15,188,188,188,219,219,243,243,183,183,183,183,183,183,183,183,183,183,183,183,183,183,183,183,183,183,42,42,42,42,42,42,42,42,42,42,42,42,42,42,42,42,42,42,12,12,12,12,12,12,12</v>
      </c>
      <c r="P367" s="1" t="str">
        <f t="shared" si="120"/>
        <v>(1,1),(1,1),(1,1),(1,1),(1,1),(1,1),(1,1),(3,4),(3,4),(3,4),(1,3),(1,3),(1,2),(1,2),(1,3),(1,3),(1,3),(1,3),(1,3),(1,3),(1,3),(1,3),(1,3),(1,3),(1,3),(1,3),(1,3),(1,3),(1,3),(1,3),(1,3),(1,3),(1,2),(1,2),(1,2),(1,2),(1,2),(1,2),(1,2),(1,2),(1,2),(1,2),(1,2),(1,2),(1,2),(1,2),(1,2),(1,2),(1,2),(1,2),(1,1),(1,1),(1,1),(1,1),(1,1),(1,1),(1,1)</v>
      </c>
      <c r="Q367" s="3" t="str">
        <f>IF(D367="坦克碎片",VLOOKUP(C367,道具信息!$N$2:$O$291,2,FALSE)&amp;"碎片",VLOOKUP(C367,道具信息!$N$2:$O$291,2,FALSE))</f>
        <v>T4部件</v>
      </c>
      <c r="R367" s="3">
        <f t="shared" si="123"/>
        <v>107</v>
      </c>
      <c r="S367" s="11">
        <f t="shared" si="124"/>
        <v>1.7999999999999999E-2</v>
      </c>
      <c r="T367" s="3" t="str">
        <f>VLOOKUP(Q367,道具信息!$Q$3:$S$20,2,FALSE)</f>
        <v>CHEST_ITEM_TYPE_T4_PART</v>
      </c>
      <c r="U367" s="3" t="str">
        <f>IF(COUNTIF(U$311:U366,T367)=0,T367,"")</f>
        <v/>
      </c>
      <c r="V367" s="3" t="str">
        <f t="shared" si="121"/>
        <v>CHEST_ITEM_TYPE_T4_TANK,CHEST_ITEM_TYPE_T4_SHARD,CHEST_ITEM_TYPE_T2_PART,CHEST_ITEM_TYPE_T3_PART,CHEST_ITEM_TYPE_T4_PART</v>
      </c>
      <c r="W367" s="13" t="str">
        <f t="shared" si="116"/>
        <v/>
      </c>
      <c r="X367" s="3" t="str">
        <f t="shared" si="117"/>
        <v/>
      </c>
      <c r="Y367" s="3" t="str">
        <f t="shared" si="122"/>
        <v>3.5%,25.4%,56.3%,12.9%,1.8%</v>
      </c>
    </row>
    <row r="368" spans="2:25" x14ac:dyDescent="0.3">
      <c r="B368" s="2">
        <f>数据源!CE400</f>
        <v>9</v>
      </c>
      <c r="C368" s="2" t="str">
        <f>数据源!CF400</f>
        <v>T4HP3</v>
      </c>
      <c r="D368" s="2" t="str">
        <f>数据源!CG400</f>
        <v>部件</v>
      </c>
      <c r="E368" s="2">
        <f>数据源!CH400</f>
        <v>2325</v>
      </c>
      <c r="F368" s="2">
        <f>数据源!CI400</f>
        <v>1</v>
      </c>
      <c r="G368" s="2">
        <f>数据源!CJ400</f>
        <v>1.11E-2</v>
      </c>
      <c r="H368" s="2">
        <f>数据源!CK400</f>
        <v>1.1617204301075268E-3</v>
      </c>
      <c r="I368" s="2">
        <f>数据源!CL400</f>
        <v>12</v>
      </c>
      <c r="J368" s="3">
        <f t="shared" si="110"/>
        <v>1</v>
      </c>
      <c r="K368" s="3">
        <f t="shared" si="111"/>
        <v>1</v>
      </c>
      <c r="L368" s="3" t="str">
        <f t="shared" si="114"/>
        <v>部件</v>
      </c>
      <c r="M368" s="3">
        <f t="shared" ca="1" si="115"/>
        <v>94203</v>
      </c>
      <c r="N368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,94101,94103,94105,94201,94203</v>
      </c>
      <c r="O368" s="3" t="str">
        <f t="shared" si="119"/>
        <v>44,44,44,22,22,15,15,188,188,188,219,219,243,243,183,183,183,183,183,183,183,183,183,183,183,183,183,183,183,183,183,183,42,42,42,42,42,42,42,42,42,42,42,42,42,42,42,42,42,42,12,12,12,12,12,12,12,12</v>
      </c>
      <c r="P368" s="1" t="str">
        <f t="shared" si="120"/>
        <v>(1,1),(1,1),(1,1),(1,1),(1,1),(1,1),(1,1),(3,4),(3,4),(3,4),(1,3),(1,3),(1,2),(1,2),(1,3),(1,3),(1,3),(1,3),(1,3),(1,3),(1,3),(1,3),(1,3),(1,3),(1,3),(1,3),(1,3),(1,3),(1,3),(1,3),(1,3),(1,3),(1,2),(1,2),(1,2),(1,2),(1,2),(1,2),(1,2),(1,2),(1,2),(1,2),(1,2),(1,2),(1,2),(1,2),(1,2),(1,2),(1,2),(1,2),(1,1),(1,1),(1,1),(1,1),(1,1),(1,1),(1,1),(1,1)</v>
      </c>
      <c r="Q368" s="3" t="str">
        <f>IF(D368="坦克碎片",VLOOKUP(C368,道具信息!$N$2:$O$291,2,FALSE)&amp;"碎片",VLOOKUP(C368,道具信息!$N$2:$O$291,2,FALSE))</f>
        <v>T4部件</v>
      </c>
      <c r="R368" s="3">
        <f t="shared" si="123"/>
        <v>107</v>
      </c>
      <c r="S368" s="11">
        <f t="shared" si="124"/>
        <v>1.7999999999999999E-2</v>
      </c>
      <c r="T368" s="3" t="str">
        <f>VLOOKUP(Q368,道具信息!$Q$3:$S$20,2,FALSE)</f>
        <v>CHEST_ITEM_TYPE_T4_PART</v>
      </c>
      <c r="U368" s="3" t="str">
        <f>IF(COUNTIF(U$311:U367,T368)=0,T368,"")</f>
        <v/>
      </c>
      <c r="V368" s="3" t="str">
        <f t="shared" si="121"/>
        <v>CHEST_ITEM_TYPE_T4_TANK,CHEST_ITEM_TYPE_T4_SHARD,CHEST_ITEM_TYPE_T2_PART,CHEST_ITEM_TYPE_T3_PART,CHEST_ITEM_TYPE_T4_PART</v>
      </c>
      <c r="W368" s="13" t="str">
        <f t="shared" si="116"/>
        <v/>
      </c>
      <c r="X368" s="3" t="str">
        <f t="shared" si="117"/>
        <v/>
      </c>
      <c r="Y368" s="3" t="str">
        <f t="shared" si="122"/>
        <v>3.5%,25.4%,56.3%,12.9%,1.8%</v>
      </c>
    </row>
    <row r="369" spans="2:25" x14ac:dyDescent="0.3">
      <c r="B369" s="2">
        <f>数据源!CE401</f>
        <v>9</v>
      </c>
      <c r="C369" s="2" t="str">
        <f>数据源!CF401</f>
        <v>T4HP5</v>
      </c>
      <c r="D369" s="2" t="str">
        <f>数据源!CG401</f>
        <v>部件</v>
      </c>
      <c r="E369" s="2">
        <f>数据源!CH401</f>
        <v>2325</v>
      </c>
      <c r="F369" s="2">
        <f>数据源!CI401</f>
        <v>1</v>
      </c>
      <c r="G369" s="2">
        <f>数据源!CJ401</f>
        <v>1.09E-2</v>
      </c>
      <c r="H369" s="2">
        <f>数据源!CK401</f>
        <v>1.1407885304659498E-3</v>
      </c>
      <c r="I369" s="2">
        <f>数据源!CL401</f>
        <v>11</v>
      </c>
      <c r="J369" s="3">
        <f t="shared" si="110"/>
        <v>1</v>
      </c>
      <c r="K369" s="3">
        <f t="shared" si="111"/>
        <v>1</v>
      </c>
      <c r="L369" s="3" t="str">
        <f t="shared" si="114"/>
        <v>部件</v>
      </c>
      <c r="M369" s="3">
        <f t="shared" ca="1" si="115"/>
        <v>94205</v>
      </c>
      <c r="N369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,94101,94103,94105,94201,94203,94205</v>
      </c>
      <c r="O369" s="3" t="str">
        <f t="shared" si="119"/>
        <v>44,44,44,22,22,15,15,188,188,188,219,219,243,243,183,183,183,183,183,183,183,183,183,183,183,183,183,183,183,183,183,183,42,42,42,42,42,42,42,42,42,42,42,42,42,42,42,42,42,42,12,12,12,12,12,12,12,12,11</v>
      </c>
      <c r="P369" s="1" t="str">
        <f t="shared" si="120"/>
        <v>(1,1),(1,1),(1,1),(1,1),(1,1),(1,1),(1,1),(3,4),(3,4),(3,4),(1,3),(1,3),(1,2),(1,2),(1,3),(1,3),(1,3),(1,3),(1,3),(1,3),(1,3),(1,3),(1,3),(1,3),(1,3),(1,3),(1,3),(1,3),(1,3),(1,3),(1,3),(1,3),(1,2),(1,2),(1,2),(1,2),(1,2),(1,2),(1,2),(1,2),(1,2),(1,2),(1,2),(1,2),(1,2),(1,2),(1,2),(1,2),(1,2),(1,2),(1,1),(1,1),(1,1),(1,1),(1,1),(1,1),(1,1),(1,1),(1,1)</v>
      </c>
      <c r="Q369" s="3" t="str">
        <f>IF(D369="坦克碎片",VLOOKUP(C369,道具信息!$N$2:$O$291,2,FALSE)&amp;"碎片",VLOOKUP(C369,道具信息!$N$2:$O$291,2,FALSE))</f>
        <v>T4部件</v>
      </c>
      <c r="R369" s="3">
        <f t="shared" si="123"/>
        <v>107</v>
      </c>
      <c r="S369" s="11">
        <f t="shared" si="124"/>
        <v>1.7999999999999999E-2</v>
      </c>
      <c r="T369" s="3" t="str">
        <f>VLOOKUP(Q369,道具信息!$Q$3:$S$20,2,FALSE)</f>
        <v>CHEST_ITEM_TYPE_T4_PART</v>
      </c>
      <c r="U369" s="3" t="str">
        <f>IF(COUNTIF(U$311:U368,T369)=0,T369,"")</f>
        <v/>
      </c>
      <c r="V369" s="3" t="str">
        <f t="shared" si="121"/>
        <v>CHEST_ITEM_TYPE_T4_TANK,CHEST_ITEM_TYPE_T4_SHARD,CHEST_ITEM_TYPE_T2_PART,CHEST_ITEM_TYPE_T3_PART,CHEST_ITEM_TYPE_T4_PART</v>
      </c>
      <c r="W369" s="13" t="str">
        <f t="shared" si="116"/>
        <v/>
      </c>
      <c r="X369" s="3" t="str">
        <f t="shared" si="117"/>
        <v/>
      </c>
      <c r="Y369" s="3" t="str">
        <f t="shared" si="122"/>
        <v>3.5%,25.4%,56.3%,12.9%,1.8%</v>
      </c>
    </row>
    <row r="370" spans="2:25" x14ac:dyDescent="0.3">
      <c r="N370" s="3" t="str">
        <f ca="1">"["&amp;N369&amp;"]"</f>
        <v>[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,94101,94103,94105,94201,94203,94205]</v>
      </c>
      <c r="O370" s="3" t="str">
        <f>"["&amp;O369&amp;"]"</f>
        <v>[44,44,44,22,22,15,15,188,188,188,219,219,243,243,183,183,183,183,183,183,183,183,183,183,183,183,183,183,183,183,183,183,42,42,42,42,42,42,42,42,42,42,42,42,42,42,42,42,42,42,12,12,12,12,12,12,12,12,11]</v>
      </c>
      <c r="P370" s="3" t="str">
        <f>"["&amp;P369&amp;"]"</f>
        <v>[(1,1),(1,1),(1,1),(1,1),(1,1),(1,1),(1,1),(3,4),(3,4),(3,4),(1,3),(1,3),(1,2),(1,2),(1,3),(1,3),(1,3),(1,3),(1,3),(1,3),(1,3),(1,3),(1,3),(1,3),(1,3),(1,3),(1,3),(1,3),(1,3),(1,3),(1,3),(1,3),(1,2),(1,2),(1,2),(1,2),(1,2),(1,2),(1,2),(1,2),(1,2),(1,2),(1,2),(1,2),(1,2),(1,2),(1,2),(1,2),(1,2),(1,2),(1,1),(1,1),(1,1),(1,1),(1,1),(1,1),(1,1),(1,1),(1,1)]</v>
      </c>
      <c r="V370" s="3" t="str">
        <f>"["&amp;V369&amp;"]"</f>
        <v>[CHEST_ITEM_TYPE_T4_TANK,CHEST_ITEM_TYPE_T4_SHARD,CHEST_ITEM_TYPE_T2_PART,CHEST_ITEM_TYPE_T3_PART,CHEST_ITEM_TYPE_T4_PART]</v>
      </c>
      <c r="Y370" s="3" t="str">
        <f>"["&amp;Y369&amp;"]"</f>
        <v>[3.5%,25.4%,56.3%,12.9%,1.8%]</v>
      </c>
    </row>
    <row r="372" spans="2:25" x14ac:dyDescent="0.3">
      <c r="B372" s="2" t="str">
        <f>数据源!CE404</f>
        <v>联赛等级</v>
      </c>
      <c r="C372" s="2" t="str">
        <f>数据源!CF404</f>
        <v>道具名称</v>
      </c>
      <c r="D372" s="2" t="str">
        <f>数据源!CG404</f>
        <v>对应大类</v>
      </c>
      <c r="E372" s="2" t="str">
        <f>数据源!CH404</f>
        <v>道具价值</v>
      </c>
      <c r="F372" s="2" t="str">
        <f>数据源!CI404</f>
        <v>抽取个数</v>
      </c>
      <c r="G372" s="2" t="str">
        <f>数据源!CJ404</f>
        <v>价值比例</v>
      </c>
      <c r="H372" s="2" t="str">
        <f>数据源!CK404</f>
        <v>产出概率</v>
      </c>
      <c r="I372" s="2" t="str">
        <f>数据源!CL404</f>
        <v>权重值</v>
      </c>
      <c r="J372" s="7" t="s">
        <v>234</v>
      </c>
      <c r="K372" s="7" t="s">
        <v>235</v>
      </c>
      <c r="L372" s="3" t="s">
        <v>222</v>
      </c>
      <c r="M372" s="3" t="s">
        <v>152</v>
      </c>
      <c r="N372" s="3" t="s">
        <v>224</v>
      </c>
      <c r="O372" s="3" t="s">
        <v>225</v>
      </c>
      <c r="P372" s="3" t="s">
        <v>226</v>
      </c>
      <c r="Q372" s="8" t="s">
        <v>244</v>
      </c>
      <c r="R372" s="8" t="s">
        <v>245</v>
      </c>
      <c r="S372" s="8" t="s">
        <v>246</v>
      </c>
    </row>
    <row r="373" spans="2:25" x14ac:dyDescent="0.3">
      <c r="B373" s="2">
        <f>数据源!CE405</f>
        <v>10</v>
      </c>
      <c r="C373" s="2" t="str">
        <f>数据源!CF405</f>
        <v>霞飞</v>
      </c>
      <c r="D373" s="2" t="str">
        <f>数据源!CG405</f>
        <v>坦克</v>
      </c>
      <c r="E373" s="2">
        <f>数据源!CH405</f>
        <v>2760</v>
      </c>
      <c r="F373" s="2">
        <f>数据源!CI405</f>
        <v>1</v>
      </c>
      <c r="G373" s="2">
        <f>数据源!CJ405</f>
        <v>4.9333333333333326E-2</v>
      </c>
      <c r="H373" s="2">
        <f>数据源!CK405</f>
        <v>4.349436392914653E-3</v>
      </c>
      <c r="I373" s="2">
        <f>数据源!CL405</f>
        <v>43</v>
      </c>
      <c r="J373" s="3">
        <f t="shared" ref="J373:J436" si="125">ROUNDUP(IF(F373&gt;1,F373-ROUNDDOWN(SQRT(F373),0),F373),0)</f>
        <v>1</v>
      </c>
      <c r="K373" s="3">
        <f t="shared" ref="K373:K436" si="126">F373*2-J373</f>
        <v>1</v>
      </c>
      <c r="L373" s="3" t="str">
        <f>RIGHT(D373,2)</f>
        <v>坦克</v>
      </c>
      <c r="M373" s="3">
        <f ca="1">IF(OR(L373="坦克",L373="碎片"),VLOOKUP(C373,INDIRECT("坦克ID"),MATCH(L373&amp;"ID",INDIRECT("坦克标头"),0),FALSE),VLOOKUP(C373,INDIRECT(L373&amp;"ID"),2,FALSE))</f>
        <v>11411</v>
      </c>
      <c r="N373" s="3">
        <f ca="1">M373</f>
        <v>11411</v>
      </c>
      <c r="O373" s="3">
        <f>I373</f>
        <v>43</v>
      </c>
      <c r="P373" s="1" t="str">
        <f>"("&amp;J373&amp;","&amp;K373&amp;")"</f>
        <v>(1,1)</v>
      </c>
      <c r="Q373" s="3" t="str">
        <f>IF(D373="坦克碎片",VLOOKUP(C373,道具信息!$N$2:$O$291,2,FALSE)&amp;"碎片",VLOOKUP(C373,道具信息!$N$2:$O$291,2,FALSE))</f>
        <v>T4坦克</v>
      </c>
      <c r="R373" s="3">
        <f t="shared" ref="R373:R404" si="127">SUMIFS(I$3:I$445,Q$3:Q$445,Q373,B$3:B$445,B373)</f>
        <v>237</v>
      </c>
      <c r="S373" s="11">
        <f t="shared" ref="S373:S404" si="128">ROUND(R373/SUMIF(B$3:B$445,B373,I$3:I$445),3)</f>
        <v>4.2000000000000003E-2</v>
      </c>
      <c r="T373" s="3" t="str">
        <f>VLOOKUP(Q373,道具信息!$Q$3:$S$20,2,FALSE)</f>
        <v>CHEST_ITEM_TYPE_T4_TANK</v>
      </c>
      <c r="U373" s="3" t="str">
        <f>T373</f>
        <v>CHEST_ITEM_TYPE_T4_TANK</v>
      </c>
      <c r="V373" s="3" t="str">
        <f>U373</f>
        <v>CHEST_ITEM_TYPE_T4_TANK</v>
      </c>
      <c r="W373" s="13">
        <f>IF(U373&lt;&gt;"",ROUND(S373*100%,3),"")</f>
        <v>4.2000000000000003E-2</v>
      </c>
      <c r="X373" s="3" t="str">
        <f>TEXT(W373,"0.0%")</f>
        <v>4.2%</v>
      </c>
      <c r="Y373" s="3" t="str">
        <f>X373</f>
        <v>4.2%</v>
      </c>
    </row>
    <row r="374" spans="2:25" x14ac:dyDescent="0.3">
      <c r="B374" s="2">
        <f>数据源!CE406</f>
        <v>10</v>
      </c>
      <c r="C374" s="2" t="str">
        <f>数据源!CF406</f>
        <v>M-48</v>
      </c>
      <c r="D374" s="2" t="str">
        <f>数据源!CG406</f>
        <v>坦克</v>
      </c>
      <c r="E374" s="2">
        <f>数据源!CH406</f>
        <v>2760</v>
      </c>
      <c r="F374" s="2">
        <f>数据源!CI406</f>
        <v>1</v>
      </c>
      <c r="G374" s="2">
        <f>数据源!CJ406</f>
        <v>4.9333333333333326E-2</v>
      </c>
      <c r="H374" s="2">
        <f>数据源!CK406</f>
        <v>4.349436392914653E-3</v>
      </c>
      <c r="I374" s="2">
        <f>数据源!CL406</f>
        <v>43</v>
      </c>
      <c r="J374" s="3">
        <f t="shared" si="125"/>
        <v>1</v>
      </c>
      <c r="K374" s="3">
        <f t="shared" si="126"/>
        <v>1</v>
      </c>
      <c r="L374" s="3" t="str">
        <f t="shared" ref="L374:L437" si="129">RIGHT(D374,2)</f>
        <v>坦克</v>
      </c>
      <c r="M374" s="3">
        <f t="shared" ref="M374:M437" ca="1" si="130">IF(OR(L374="坦克",L374="碎片"),VLOOKUP(C374,INDIRECT("坦克ID"),MATCH(L374&amp;"ID",INDIRECT("坦克标头"),0),FALSE),VLOOKUP(C374,INDIRECT(L374&amp;"ID"),2,FALSE))</f>
        <v>12411</v>
      </c>
      <c r="N374" s="3" t="str">
        <f ca="1">N373&amp;","&amp;M374</f>
        <v>11411,12411</v>
      </c>
      <c r="O374" s="3" t="str">
        <f>O373&amp;","&amp;I374</f>
        <v>43,43</v>
      </c>
      <c r="P374" s="1" t="str">
        <f>P373&amp;","&amp;"("&amp;J374&amp;","&amp;K374&amp;")"</f>
        <v>(1,1),(1,1)</v>
      </c>
      <c r="Q374" s="3" t="str">
        <f>IF(D374="坦克碎片",VLOOKUP(C374,道具信息!$N$2:$O$291,2,FALSE)&amp;"碎片",VLOOKUP(C374,道具信息!$N$2:$O$291,2,FALSE))</f>
        <v>T4坦克</v>
      </c>
      <c r="R374" s="3">
        <f t="shared" si="127"/>
        <v>237</v>
      </c>
      <c r="S374" s="11">
        <f t="shared" si="128"/>
        <v>4.2000000000000003E-2</v>
      </c>
      <c r="T374" s="3" t="str">
        <f>VLOOKUP(Q374,道具信息!$Q$3:$S$20,2,FALSE)</f>
        <v>CHEST_ITEM_TYPE_T4_TANK</v>
      </c>
      <c r="U374" s="3" t="str">
        <f>IF(COUNTIF(U$373:U373,T374)=0,T374,"")</f>
        <v/>
      </c>
      <c r="V374" s="3" t="str">
        <f>IF(U374&lt;&gt;"",V373&amp;","&amp;U374,V373)</f>
        <v>CHEST_ITEM_TYPE_T4_TANK</v>
      </c>
      <c r="W374" s="13" t="str">
        <f t="shared" ref="W374:W437" si="131">IF(U374&lt;&gt;"",ROUND(S374*100%,3),"")</f>
        <v/>
      </c>
      <c r="X374" s="3" t="str">
        <f t="shared" ref="X374:X437" si="132">TEXT(W374,"0.0%")</f>
        <v/>
      </c>
      <c r="Y374" s="3" t="str">
        <f>IF(X374&lt;&gt;"",Y373&amp;","&amp;X374,Y373)</f>
        <v>4.2%</v>
      </c>
    </row>
    <row r="375" spans="2:25" x14ac:dyDescent="0.3">
      <c r="B375" s="2">
        <f>数据源!CE407</f>
        <v>10</v>
      </c>
      <c r="C375" s="2" t="str">
        <f>数据源!CF407</f>
        <v>征服者</v>
      </c>
      <c r="D375" s="2" t="str">
        <f>数据源!CG407</f>
        <v>坦克</v>
      </c>
      <c r="E375" s="2">
        <f>数据源!CH407</f>
        <v>2760</v>
      </c>
      <c r="F375" s="2">
        <f>数据源!CI407</f>
        <v>1</v>
      </c>
      <c r="G375" s="2">
        <f>数据源!CJ407</f>
        <v>4.9333333333333326E-2</v>
      </c>
      <c r="H375" s="2">
        <f>数据源!CK407</f>
        <v>4.349436392914653E-3</v>
      </c>
      <c r="I375" s="2">
        <f>数据源!CL407</f>
        <v>43</v>
      </c>
      <c r="J375" s="3">
        <f t="shared" si="125"/>
        <v>1</v>
      </c>
      <c r="K375" s="3">
        <f t="shared" si="126"/>
        <v>1</v>
      </c>
      <c r="L375" s="3" t="str">
        <f t="shared" si="129"/>
        <v>坦克</v>
      </c>
      <c r="M375" s="3">
        <f t="shared" ca="1" si="130"/>
        <v>13411</v>
      </c>
      <c r="N375" s="3" t="str">
        <f t="shared" ref="N375:N438" ca="1" si="133">N374&amp;","&amp;M375</f>
        <v>11411,12411,13411</v>
      </c>
      <c r="O375" s="3" t="str">
        <f t="shared" ref="O375:O438" si="134">O374&amp;","&amp;I375</f>
        <v>43,43,43</v>
      </c>
      <c r="P375" s="1" t="str">
        <f t="shared" ref="P375:P438" si="135">P374&amp;","&amp;"("&amp;J375&amp;","&amp;K375&amp;")"</f>
        <v>(1,1),(1,1),(1,1)</v>
      </c>
      <c r="Q375" s="3" t="str">
        <f>IF(D375="坦克碎片",VLOOKUP(C375,道具信息!$N$2:$O$291,2,FALSE)&amp;"碎片",VLOOKUP(C375,道具信息!$N$2:$O$291,2,FALSE))</f>
        <v>T4坦克</v>
      </c>
      <c r="R375" s="3">
        <f t="shared" si="127"/>
        <v>237</v>
      </c>
      <c r="S375" s="11">
        <f t="shared" si="128"/>
        <v>4.2000000000000003E-2</v>
      </c>
      <c r="T375" s="3" t="str">
        <f>VLOOKUP(Q375,道具信息!$Q$3:$S$20,2,FALSE)</f>
        <v>CHEST_ITEM_TYPE_T4_TANK</v>
      </c>
      <c r="U375" s="3" t="str">
        <f>IF(COUNTIF(U$373:U374,T375)=0,T375,"")</f>
        <v/>
      </c>
      <c r="V375" s="3" t="str">
        <f t="shared" ref="V375:V438" si="136">IF(U375&lt;&gt;"",V374&amp;","&amp;U375,V374)</f>
        <v>CHEST_ITEM_TYPE_T4_TANK</v>
      </c>
      <c r="W375" s="13" t="str">
        <f t="shared" si="131"/>
        <v/>
      </c>
      <c r="X375" s="3" t="str">
        <f t="shared" si="132"/>
        <v/>
      </c>
      <c r="Y375" s="3" t="str">
        <f t="shared" ref="Y375:Y438" si="137">IF(X375&lt;&gt;"",Y374&amp;","&amp;X375,Y374)</f>
        <v>4.2%</v>
      </c>
    </row>
    <row r="376" spans="2:25" x14ac:dyDescent="0.3">
      <c r="B376" s="2">
        <f>数据源!CE408</f>
        <v>10</v>
      </c>
      <c r="C376" s="2" t="str">
        <f>数据源!CF408</f>
        <v>潘兴</v>
      </c>
      <c r="D376" s="2" t="str">
        <f>数据源!CG408</f>
        <v>坦克</v>
      </c>
      <c r="E376" s="2">
        <f>数据源!CH408</f>
        <v>5520</v>
      </c>
      <c r="F376" s="2">
        <f>数据源!CI408</f>
        <v>1</v>
      </c>
      <c r="G376" s="2">
        <f>数据源!CJ408</f>
        <v>4.9333333333333326E-2</v>
      </c>
      <c r="H376" s="2">
        <f>数据源!CK408</f>
        <v>2.1747181964573265E-3</v>
      </c>
      <c r="I376" s="2">
        <f>数据源!CL408</f>
        <v>22</v>
      </c>
      <c r="J376" s="3">
        <f t="shared" si="125"/>
        <v>1</v>
      </c>
      <c r="K376" s="3">
        <f t="shared" si="126"/>
        <v>1</v>
      </c>
      <c r="L376" s="3" t="str">
        <f t="shared" si="129"/>
        <v>坦克</v>
      </c>
      <c r="M376" s="3">
        <f t="shared" ca="1" si="130"/>
        <v>12421</v>
      </c>
      <c r="N376" s="3" t="str">
        <f t="shared" ca="1" si="133"/>
        <v>11411,12411,13411,12421</v>
      </c>
      <c r="O376" s="3" t="str">
        <f t="shared" si="134"/>
        <v>43,43,43,22</v>
      </c>
      <c r="P376" s="1" t="str">
        <f t="shared" si="135"/>
        <v>(1,1),(1,1),(1,1),(1,1)</v>
      </c>
      <c r="Q376" s="3" t="str">
        <f>IF(D376="坦克碎片",VLOOKUP(C376,道具信息!$N$2:$O$291,2,FALSE)&amp;"碎片",VLOOKUP(C376,道具信息!$N$2:$O$291,2,FALSE))</f>
        <v>T4坦克</v>
      </c>
      <c r="R376" s="3">
        <f t="shared" si="127"/>
        <v>237</v>
      </c>
      <c r="S376" s="11">
        <f t="shared" si="128"/>
        <v>4.2000000000000003E-2</v>
      </c>
      <c r="T376" s="3" t="str">
        <f>VLOOKUP(Q376,道具信息!$Q$3:$S$20,2,FALSE)</f>
        <v>CHEST_ITEM_TYPE_T4_TANK</v>
      </c>
      <c r="U376" s="3" t="str">
        <f>IF(COUNTIF(U$373:U375,T376)=0,T376,"")</f>
        <v/>
      </c>
      <c r="V376" s="3" t="str">
        <f t="shared" si="136"/>
        <v>CHEST_ITEM_TYPE_T4_TANK</v>
      </c>
      <c r="W376" s="13" t="str">
        <f t="shared" si="131"/>
        <v/>
      </c>
      <c r="X376" s="3" t="str">
        <f t="shared" si="132"/>
        <v/>
      </c>
      <c r="Y376" s="3" t="str">
        <f t="shared" si="137"/>
        <v>4.2%</v>
      </c>
    </row>
    <row r="377" spans="2:25" x14ac:dyDescent="0.3">
      <c r="B377" s="2">
        <f>数据源!CE409</f>
        <v>10</v>
      </c>
      <c r="C377" s="2" t="str">
        <f>数据源!CF409</f>
        <v>IS-4</v>
      </c>
      <c r="D377" s="2" t="str">
        <f>数据源!CG409</f>
        <v>坦克</v>
      </c>
      <c r="E377" s="2">
        <f>数据源!CH409</f>
        <v>5520</v>
      </c>
      <c r="F377" s="2">
        <f>数据源!CI409</f>
        <v>1</v>
      </c>
      <c r="G377" s="2">
        <f>数据源!CJ409</f>
        <v>4.9333333333333326E-2</v>
      </c>
      <c r="H377" s="2">
        <f>数据源!CK409</f>
        <v>2.1747181964573265E-3</v>
      </c>
      <c r="I377" s="2">
        <f>数据源!CL409</f>
        <v>22</v>
      </c>
      <c r="J377" s="3">
        <f t="shared" si="125"/>
        <v>1</v>
      </c>
      <c r="K377" s="3">
        <f t="shared" si="126"/>
        <v>1</v>
      </c>
      <c r="L377" s="3" t="str">
        <f t="shared" si="129"/>
        <v>坦克</v>
      </c>
      <c r="M377" s="3">
        <f t="shared" ca="1" si="130"/>
        <v>13421</v>
      </c>
      <c r="N377" s="3" t="str">
        <f t="shared" ca="1" si="133"/>
        <v>11411,12411,13411,12421,13421</v>
      </c>
      <c r="O377" s="3" t="str">
        <f t="shared" si="134"/>
        <v>43,43,43,22,22</v>
      </c>
      <c r="P377" s="1" t="str">
        <f t="shared" si="135"/>
        <v>(1,1),(1,1),(1,1),(1,1),(1,1)</v>
      </c>
      <c r="Q377" s="3" t="str">
        <f>IF(D377="坦克碎片",VLOOKUP(C377,道具信息!$N$2:$O$291,2,FALSE)&amp;"碎片",VLOOKUP(C377,道具信息!$N$2:$O$291,2,FALSE))</f>
        <v>T4坦克</v>
      </c>
      <c r="R377" s="3">
        <f t="shared" si="127"/>
        <v>237</v>
      </c>
      <c r="S377" s="11">
        <f t="shared" si="128"/>
        <v>4.2000000000000003E-2</v>
      </c>
      <c r="T377" s="3" t="str">
        <f>VLOOKUP(Q377,道具信息!$Q$3:$S$20,2,FALSE)</f>
        <v>CHEST_ITEM_TYPE_T4_TANK</v>
      </c>
      <c r="U377" s="3" t="str">
        <f>IF(COUNTIF(U$373:U376,T377)=0,T377,"")</f>
        <v/>
      </c>
      <c r="V377" s="3" t="str">
        <f t="shared" si="136"/>
        <v>CHEST_ITEM_TYPE_T4_TANK</v>
      </c>
      <c r="W377" s="13" t="str">
        <f t="shared" si="131"/>
        <v/>
      </c>
      <c r="X377" s="3" t="str">
        <f t="shared" si="132"/>
        <v/>
      </c>
      <c r="Y377" s="3" t="str">
        <f t="shared" si="137"/>
        <v>4.2%</v>
      </c>
    </row>
    <row r="378" spans="2:25" x14ac:dyDescent="0.3">
      <c r="B378" s="2">
        <f>数据源!CE410</f>
        <v>10</v>
      </c>
      <c r="C378" s="2" t="str">
        <f>数据源!CF410</f>
        <v>M-41</v>
      </c>
      <c r="D378" s="2" t="str">
        <f>数据源!CG410</f>
        <v>坦克</v>
      </c>
      <c r="E378" s="2">
        <f>数据源!CH410</f>
        <v>5520</v>
      </c>
      <c r="F378" s="2">
        <f>数据源!CI410</f>
        <v>1</v>
      </c>
      <c r="G378" s="2">
        <f>数据源!CJ410</f>
        <v>4.9333333333333326E-2</v>
      </c>
      <c r="H378" s="2">
        <f>数据源!CK410</f>
        <v>2.1747181964573265E-3</v>
      </c>
      <c r="I378" s="2">
        <f>数据源!CL410</f>
        <v>22</v>
      </c>
      <c r="J378" s="3">
        <f t="shared" si="125"/>
        <v>1</v>
      </c>
      <c r="K378" s="3">
        <f t="shared" si="126"/>
        <v>1</v>
      </c>
      <c r="L378" s="3" t="str">
        <f t="shared" si="129"/>
        <v>坦克</v>
      </c>
      <c r="M378" s="3">
        <f t="shared" ca="1" si="130"/>
        <v>11421</v>
      </c>
      <c r="N378" s="3" t="str">
        <f t="shared" ca="1" si="133"/>
        <v>11411,12411,13411,12421,13421,11421</v>
      </c>
      <c r="O378" s="3" t="str">
        <f t="shared" si="134"/>
        <v>43,43,43,22,22,22</v>
      </c>
      <c r="P378" s="1" t="str">
        <f t="shared" si="135"/>
        <v>(1,1),(1,1),(1,1),(1,1),(1,1),(1,1)</v>
      </c>
      <c r="Q378" s="3" t="str">
        <f>IF(D378="坦克碎片",VLOOKUP(C378,道具信息!$N$2:$O$291,2,FALSE)&amp;"碎片",VLOOKUP(C378,道具信息!$N$2:$O$291,2,FALSE))</f>
        <v>T4坦克</v>
      </c>
      <c r="R378" s="3">
        <f t="shared" si="127"/>
        <v>237</v>
      </c>
      <c r="S378" s="11">
        <f t="shared" si="128"/>
        <v>4.2000000000000003E-2</v>
      </c>
      <c r="T378" s="3" t="str">
        <f>VLOOKUP(Q378,道具信息!$Q$3:$S$20,2,FALSE)</f>
        <v>CHEST_ITEM_TYPE_T4_TANK</v>
      </c>
      <c r="U378" s="3" t="str">
        <f>IF(COUNTIF(U$373:U377,T378)=0,T378,"")</f>
        <v/>
      </c>
      <c r="V378" s="3" t="str">
        <f t="shared" si="136"/>
        <v>CHEST_ITEM_TYPE_T4_TANK</v>
      </c>
      <c r="W378" s="13" t="str">
        <f t="shared" si="131"/>
        <v/>
      </c>
      <c r="X378" s="3" t="str">
        <f t="shared" si="132"/>
        <v/>
      </c>
      <c r="Y378" s="3" t="str">
        <f t="shared" si="137"/>
        <v>4.2%</v>
      </c>
    </row>
    <row r="379" spans="2:25" x14ac:dyDescent="0.3">
      <c r="B379" s="2">
        <f>数据源!CE411</f>
        <v>10</v>
      </c>
      <c r="C379" s="2" t="str">
        <f>数据源!CF411</f>
        <v>BMP-3</v>
      </c>
      <c r="D379" s="2" t="str">
        <f>数据源!CG411</f>
        <v>坦克</v>
      </c>
      <c r="E379" s="2">
        <f>数据源!CH411</f>
        <v>8280</v>
      </c>
      <c r="F379" s="2">
        <f>数据源!CI411</f>
        <v>1</v>
      </c>
      <c r="G379" s="2">
        <f>数据源!CJ411</f>
        <v>4.9333333333333326E-2</v>
      </c>
      <c r="H379" s="2">
        <f>数据源!CK411</f>
        <v>1.4498121309715511E-3</v>
      </c>
      <c r="I379" s="2">
        <f>数据源!CL411</f>
        <v>14</v>
      </c>
      <c r="J379" s="3">
        <f t="shared" si="125"/>
        <v>1</v>
      </c>
      <c r="K379" s="3">
        <f t="shared" si="126"/>
        <v>1</v>
      </c>
      <c r="L379" s="3" t="str">
        <f t="shared" si="129"/>
        <v>坦克</v>
      </c>
      <c r="M379" s="3">
        <f t="shared" ca="1" si="130"/>
        <v>11431</v>
      </c>
      <c r="N379" s="3" t="str">
        <f t="shared" ca="1" si="133"/>
        <v>11411,12411,13411,12421,13421,11421,11431</v>
      </c>
      <c r="O379" s="3" t="str">
        <f t="shared" si="134"/>
        <v>43,43,43,22,22,22,14</v>
      </c>
      <c r="P379" s="1" t="str">
        <f t="shared" si="135"/>
        <v>(1,1),(1,1),(1,1),(1,1),(1,1),(1,1),(1,1)</v>
      </c>
      <c r="Q379" s="3" t="str">
        <f>IF(D379="坦克碎片",VLOOKUP(C379,道具信息!$N$2:$O$291,2,FALSE)&amp;"碎片",VLOOKUP(C379,道具信息!$N$2:$O$291,2,FALSE))</f>
        <v>T4坦克</v>
      </c>
      <c r="R379" s="3">
        <f t="shared" si="127"/>
        <v>237</v>
      </c>
      <c r="S379" s="11">
        <f t="shared" si="128"/>
        <v>4.2000000000000003E-2</v>
      </c>
      <c r="T379" s="3" t="str">
        <f>VLOOKUP(Q379,道具信息!$Q$3:$S$20,2,FALSE)</f>
        <v>CHEST_ITEM_TYPE_T4_TANK</v>
      </c>
      <c r="U379" s="3" t="str">
        <f>IF(COUNTIF(U$373:U378,T379)=0,T379,"")</f>
        <v/>
      </c>
      <c r="V379" s="3" t="str">
        <f t="shared" si="136"/>
        <v>CHEST_ITEM_TYPE_T4_TANK</v>
      </c>
      <c r="W379" s="13" t="str">
        <f t="shared" si="131"/>
        <v/>
      </c>
      <c r="X379" s="3" t="str">
        <f t="shared" si="132"/>
        <v/>
      </c>
      <c r="Y379" s="3" t="str">
        <f t="shared" si="137"/>
        <v>4.2%</v>
      </c>
    </row>
    <row r="380" spans="2:25" x14ac:dyDescent="0.3">
      <c r="B380" s="2">
        <f>数据源!CE412</f>
        <v>10</v>
      </c>
      <c r="C380" s="2" t="str">
        <f>数据源!CF412</f>
        <v>百夫长</v>
      </c>
      <c r="D380" s="2" t="str">
        <f>数据源!CG412</f>
        <v>坦克</v>
      </c>
      <c r="E380" s="2">
        <f>数据源!CH412</f>
        <v>8280</v>
      </c>
      <c r="F380" s="2">
        <f>数据源!CI412</f>
        <v>1</v>
      </c>
      <c r="G380" s="2">
        <f>数据源!CJ412</f>
        <v>4.9333333333333326E-2</v>
      </c>
      <c r="H380" s="2">
        <f>数据源!CK412</f>
        <v>1.4498121309715511E-3</v>
      </c>
      <c r="I380" s="2">
        <f>数据源!CL412</f>
        <v>14</v>
      </c>
      <c r="J380" s="3">
        <f t="shared" si="125"/>
        <v>1</v>
      </c>
      <c r="K380" s="3">
        <f t="shared" si="126"/>
        <v>1</v>
      </c>
      <c r="L380" s="3" t="str">
        <f t="shared" si="129"/>
        <v>坦克</v>
      </c>
      <c r="M380" s="3">
        <f t="shared" ca="1" si="130"/>
        <v>12431</v>
      </c>
      <c r="N380" s="3" t="str">
        <f t="shared" ca="1" si="133"/>
        <v>11411,12411,13411,12421,13421,11421,11431,12431</v>
      </c>
      <c r="O380" s="3" t="str">
        <f t="shared" si="134"/>
        <v>43,43,43,22,22,22,14,14</v>
      </c>
      <c r="P380" s="1" t="str">
        <f t="shared" si="135"/>
        <v>(1,1),(1,1),(1,1),(1,1),(1,1),(1,1),(1,1),(1,1)</v>
      </c>
      <c r="Q380" s="3" t="str">
        <f>IF(D380="坦克碎片",VLOOKUP(C380,道具信息!$N$2:$O$291,2,FALSE)&amp;"碎片",VLOOKUP(C380,道具信息!$N$2:$O$291,2,FALSE))</f>
        <v>T4坦克</v>
      </c>
      <c r="R380" s="3">
        <f t="shared" si="127"/>
        <v>237</v>
      </c>
      <c r="S380" s="11">
        <f t="shared" si="128"/>
        <v>4.2000000000000003E-2</v>
      </c>
      <c r="T380" s="3" t="str">
        <f>VLOOKUP(Q380,道具信息!$Q$3:$S$20,2,FALSE)</f>
        <v>CHEST_ITEM_TYPE_T4_TANK</v>
      </c>
      <c r="U380" s="3" t="str">
        <f>IF(COUNTIF(U$373:U379,T380)=0,T380,"")</f>
        <v/>
      </c>
      <c r="V380" s="3" t="str">
        <f t="shared" si="136"/>
        <v>CHEST_ITEM_TYPE_T4_TANK</v>
      </c>
      <c r="W380" s="13" t="str">
        <f t="shared" si="131"/>
        <v/>
      </c>
      <c r="X380" s="3" t="str">
        <f t="shared" si="132"/>
        <v/>
      </c>
      <c r="Y380" s="3" t="str">
        <f t="shared" si="137"/>
        <v>4.2%</v>
      </c>
    </row>
    <row r="381" spans="2:25" x14ac:dyDescent="0.3">
      <c r="B381" s="2">
        <f>数据源!CE413</f>
        <v>10</v>
      </c>
      <c r="C381" s="2" t="str">
        <f>数据源!CF413</f>
        <v>T-32</v>
      </c>
      <c r="D381" s="2" t="str">
        <f>数据源!CG413</f>
        <v>坦克</v>
      </c>
      <c r="E381" s="2">
        <f>数据源!CH413</f>
        <v>8280</v>
      </c>
      <c r="F381" s="2">
        <f>数据源!CI413</f>
        <v>1</v>
      </c>
      <c r="G381" s="2">
        <f>数据源!CJ413</f>
        <v>4.9333333333333326E-2</v>
      </c>
      <c r="H381" s="2">
        <f>数据源!CK413</f>
        <v>1.4498121309715511E-3</v>
      </c>
      <c r="I381" s="2">
        <f>数据源!CL413</f>
        <v>14</v>
      </c>
      <c r="J381" s="3">
        <f t="shared" si="125"/>
        <v>1</v>
      </c>
      <c r="K381" s="3">
        <f t="shared" si="126"/>
        <v>1</v>
      </c>
      <c r="L381" s="3" t="str">
        <f t="shared" si="129"/>
        <v>坦克</v>
      </c>
      <c r="M381" s="3">
        <f t="shared" ca="1" si="130"/>
        <v>13431</v>
      </c>
      <c r="N381" s="3" t="str">
        <f t="shared" ca="1" si="133"/>
        <v>11411,12411,13411,12421,13421,11421,11431,12431,13431</v>
      </c>
      <c r="O381" s="3" t="str">
        <f t="shared" si="134"/>
        <v>43,43,43,22,22,22,14,14,14</v>
      </c>
      <c r="P381" s="1" t="str">
        <f t="shared" si="135"/>
        <v>(1,1),(1,1),(1,1),(1,1),(1,1),(1,1),(1,1),(1,1),(1,1)</v>
      </c>
      <c r="Q381" s="3" t="str">
        <f>IF(D381="坦克碎片",VLOOKUP(C381,道具信息!$N$2:$O$291,2,FALSE)&amp;"碎片",VLOOKUP(C381,道具信息!$N$2:$O$291,2,FALSE))</f>
        <v>T4坦克</v>
      </c>
      <c r="R381" s="3">
        <f t="shared" si="127"/>
        <v>237</v>
      </c>
      <c r="S381" s="11">
        <f t="shared" si="128"/>
        <v>4.2000000000000003E-2</v>
      </c>
      <c r="T381" s="3" t="str">
        <f>VLOOKUP(Q381,道具信息!$Q$3:$S$20,2,FALSE)</f>
        <v>CHEST_ITEM_TYPE_T4_TANK</v>
      </c>
      <c r="U381" s="3" t="str">
        <f>IF(COUNTIF(U$373:U380,T381)=0,T381,"")</f>
        <v/>
      </c>
      <c r="V381" s="3" t="str">
        <f t="shared" si="136"/>
        <v>CHEST_ITEM_TYPE_T4_TANK</v>
      </c>
      <c r="W381" s="13" t="str">
        <f t="shared" si="131"/>
        <v/>
      </c>
      <c r="X381" s="3" t="str">
        <f t="shared" si="132"/>
        <v/>
      </c>
      <c r="Y381" s="3" t="str">
        <f t="shared" si="137"/>
        <v>4.2%</v>
      </c>
    </row>
    <row r="382" spans="2:25" x14ac:dyDescent="0.3">
      <c r="B382" s="2">
        <f>数据源!CE414</f>
        <v>10</v>
      </c>
      <c r="C382" s="2" t="str">
        <f>数据源!CF414</f>
        <v>霞飞</v>
      </c>
      <c r="D382" s="2" t="str">
        <f>数据源!CG414</f>
        <v>坦克碎片</v>
      </c>
      <c r="E382" s="2">
        <f>数据源!CH414</f>
        <v>92</v>
      </c>
      <c r="F382" s="2">
        <f>数据源!CI414</f>
        <v>3</v>
      </c>
      <c r="G382" s="2">
        <f>数据源!CJ414</f>
        <v>2.4666666666666663E-2</v>
      </c>
      <c r="H382" s="2">
        <f>数据源!CK414</f>
        <v>2.1747181964573269E-2</v>
      </c>
      <c r="I382" s="2">
        <f>数据源!CL414</f>
        <v>217</v>
      </c>
      <c r="J382" s="3">
        <f t="shared" si="125"/>
        <v>2</v>
      </c>
      <c r="K382" s="3">
        <f t="shared" si="126"/>
        <v>4</v>
      </c>
      <c r="L382" s="3" t="str">
        <f t="shared" si="129"/>
        <v>碎片</v>
      </c>
      <c r="M382" s="3">
        <f t="shared" ca="1" si="130"/>
        <v>51411</v>
      </c>
      <c r="N382" s="3" t="str">
        <f t="shared" ca="1" si="133"/>
        <v>11411,12411,13411,12421,13421,11421,11431,12431,13431,51411</v>
      </c>
      <c r="O382" s="3" t="str">
        <f t="shared" si="134"/>
        <v>43,43,43,22,22,22,14,14,14,217</v>
      </c>
      <c r="P382" s="1" t="str">
        <f t="shared" si="135"/>
        <v>(1,1),(1,1),(1,1),(1,1),(1,1),(1,1),(1,1),(1,1),(1,1),(2,4)</v>
      </c>
      <c r="Q382" s="3" t="str">
        <f>IF(D382="坦克碎片",VLOOKUP(C382,道具信息!$N$2:$O$291,2,FALSE)&amp;"碎片",VLOOKUP(C382,道具信息!$N$2:$O$291,2,FALSE))</f>
        <v>T4坦克碎片</v>
      </c>
      <c r="R382" s="3">
        <f t="shared" si="127"/>
        <v>2028</v>
      </c>
      <c r="S382" s="11">
        <f t="shared" si="128"/>
        <v>0.36199999999999999</v>
      </c>
      <c r="T382" s="3" t="str">
        <f>VLOOKUP(Q382,道具信息!$Q$3:$S$20,2,FALSE)</f>
        <v>CHEST_ITEM_TYPE_T4_SHARD</v>
      </c>
      <c r="U382" s="3" t="str">
        <f>IF(COUNTIF(U$373:U381,T382)=0,T382,"")</f>
        <v>CHEST_ITEM_TYPE_T4_SHARD</v>
      </c>
      <c r="V382" s="3" t="str">
        <f t="shared" si="136"/>
        <v>CHEST_ITEM_TYPE_T4_TANK,CHEST_ITEM_TYPE_T4_SHARD</v>
      </c>
      <c r="W382" s="13">
        <f t="shared" si="131"/>
        <v>0.36199999999999999</v>
      </c>
      <c r="X382" s="3" t="str">
        <f t="shared" si="132"/>
        <v>36.2%</v>
      </c>
      <c r="Y382" s="3" t="str">
        <f t="shared" si="137"/>
        <v>4.2%,36.2%</v>
      </c>
    </row>
    <row r="383" spans="2:25" x14ac:dyDescent="0.3">
      <c r="B383" s="2">
        <f>数据源!CE415</f>
        <v>10</v>
      </c>
      <c r="C383" s="2" t="str">
        <f>数据源!CF415</f>
        <v>M-48</v>
      </c>
      <c r="D383" s="2" t="str">
        <f>数据源!CG415</f>
        <v>坦克碎片</v>
      </c>
      <c r="E383" s="2">
        <f>数据源!CH415</f>
        <v>92</v>
      </c>
      <c r="F383" s="2">
        <f>数据源!CI415</f>
        <v>3</v>
      </c>
      <c r="G383" s="2">
        <f>数据源!CJ415</f>
        <v>2.4666666666666663E-2</v>
      </c>
      <c r="H383" s="2">
        <f>数据源!CK415</f>
        <v>2.1747181964573269E-2</v>
      </c>
      <c r="I383" s="2">
        <f>数据源!CL415</f>
        <v>217</v>
      </c>
      <c r="J383" s="3">
        <f t="shared" si="125"/>
        <v>2</v>
      </c>
      <c r="K383" s="3">
        <f t="shared" si="126"/>
        <v>4</v>
      </c>
      <c r="L383" s="3" t="str">
        <f t="shared" si="129"/>
        <v>碎片</v>
      </c>
      <c r="M383" s="3">
        <f t="shared" ca="1" si="130"/>
        <v>52411</v>
      </c>
      <c r="N383" s="3" t="str">
        <f t="shared" ca="1" si="133"/>
        <v>11411,12411,13411,12421,13421,11421,11431,12431,13431,51411,52411</v>
      </c>
      <c r="O383" s="3" t="str">
        <f t="shared" si="134"/>
        <v>43,43,43,22,22,22,14,14,14,217,217</v>
      </c>
      <c r="P383" s="1" t="str">
        <f t="shared" si="135"/>
        <v>(1,1),(1,1),(1,1),(1,1),(1,1),(1,1),(1,1),(1,1),(1,1),(2,4),(2,4)</v>
      </c>
      <c r="Q383" s="3" t="str">
        <f>IF(D383="坦克碎片",VLOOKUP(C383,道具信息!$N$2:$O$291,2,FALSE)&amp;"碎片",VLOOKUP(C383,道具信息!$N$2:$O$291,2,FALSE))</f>
        <v>T4坦克碎片</v>
      </c>
      <c r="R383" s="3">
        <f t="shared" si="127"/>
        <v>2028</v>
      </c>
      <c r="S383" s="11">
        <f t="shared" si="128"/>
        <v>0.36199999999999999</v>
      </c>
      <c r="T383" s="3" t="str">
        <f>VLOOKUP(Q383,道具信息!$Q$3:$S$20,2,FALSE)</f>
        <v>CHEST_ITEM_TYPE_T4_SHARD</v>
      </c>
      <c r="U383" s="3" t="str">
        <f>IF(COUNTIF(U$373:U382,T383)=0,T383,"")</f>
        <v/>
      </c>
      <c r="V383" s="3" t="str">
        <f t="shared" si="136"/>
        <v>CHEST_ITEM_TYPE_T4_TANK,CHEST_ITEM_TYPE_T4_SHARD</v>
      </c>
      <c r="W383" s="13" t="str">
        <f t="shared" si="131"/>
        <v/>
      </c>
      <c r="X383" s="3" t="str">
        <f t="shared" si="132"/>
        <v/>
      </c>
      <c r="Y383" s="3" t="str">
        <f t="shared" si="137"/>
        <v>4.2%,36.2%</v>
      </c>
    </row>
    <row r="384" spans="2:25" x14ac:dyDescent="0.3">
      <c r="B384" s="2">
        <f>数据源!CE416</f>
        <v>10</v>
      </c>
      <c r="C384" s="2" t="str">
        <f>数据源!CF416</f>
        <v>征服者</v>
      </c>
      <c r="D384" s="2" t="str">
        <f>数据源!CG416</f>
        <v>坦克碎片</v>
      </c>
      <c r="E384" s="2">
        <f>数据源!CH416</f>
        <v>92</v>
      </c>
      <c r="F384" s="2">
        <f>数据源!CI416</f>
        <v>3</v>
      </c>
      <c r="G384" s="2">
        <f>数据源!CJ416</f>
        <v>2.4666666666666663E-2</v>
      </c>
      <c r="H384" s="2">
        <f>数据源!CK416</f>
        <v>2.1747181964573269E-2</v>
      </c>
      <c r="I384" s="2">
        <f>数据源!CL416</f>
        <v>217</v>
      </c>
      <c r="J384" s="3">
        <f t="shared" si="125"/>
        <v>2</v>
      </c>
      <c r="K384" s="3">
        <f t="shared" si="126"/>
        <v>4</v>
      </c>
      <c r="L384" s="3" t="str">
        <f t="shared" si="129"/>
        <v>碎片</v>
      </c>
      <c r="M384" s="3">
        <f t="shared" ca="1" si="130"/>
        <v>53411</v>
      </c>
      <c r="N384" s="3" t="str">
        <f t="shared" ca="1" si="133"/>
        <v>11411,12411,13411,12421,13421,11421,11431,12431,13431,51411,52411,53411</v>
      </c>
      <c r="O384" s="3" t="str">
        <f t="shared" si="134"/>
        <v>43,43,43,22,22,22,14,14,14,217,217,217</v>
      </c>
      <c r="P384" s="1" t="str">
        <f t="shared" si="135"/>
        <v>(1,1),(1,1),(1,1),(1,1),(1,1),(1,1),(1,1),(1,1),(1,1),(2,4),(2,4),(2,4)</v>
      </c>
      <c r="Q384" s="3" t="str">
        <f>IF(D384="坦克碎片",VLOOKUP(C384,道具信息!$N$2:$O$291,2,FALSE)&amp;"碎片",VLOOKUP(C384,道具信息!$N$2:$O$291,2,FALSE))</f>
        <v>T4坦克碎片</v>
      </c>
      <c r="R384" s="3">
        <f t="shared" si="127"/>
        <v>2028</v>
      </c>
      <c r="S384" s="11">
        <f t="shared" si="128"/>
        <v>0.36199999999999999</v>
      </c>
      <c r="T384" s="3" t="str">
        <f>VLOOKUP(Q384,道具信息!$Q$3:$S$20,2,FALSE)</f>
        <v>CHEST_ITEM_TYPE_T4_SHARD</v>
      </c>
      <c r="U384" s="3" t="str">
        <f>IF(COUNTIF(U$373:U383,T384)=0,T384,"")</f>
        <v/>
      </c>
      <c r="V384" s="3" t="str">
        <f t="shared" si="136"/>
        <v>CHEST_ITEM_TYPE_T4_TANK,CHEST_ITEM_TYPE_T4_SHARD</v>
      </c>
      <c r="W384" s="13" t="str">
        <f t="shared" si="131"/>
        <v/>
      </c>
      <c r="X384" s="3" t="str">
        <f t="shared" si="132"/>
        <v/>
      </c>
      <c r="Y384" s="3" t="str">
        <f t="shared" si="137"/>
        <v>4.2%,36.2%</v>
      </c>
    </row>
    <row r="385" spans="2:25" x14ac:dyDescent="0.3">
      <c r="B385" s="2">
        <f>数据源!CE417</f>
        <v>10</v>
      </c>
      <c r="C385" s="2" t="str">
        <f>数据源!CF417</f>
        <v>潘兴</v>
      </c>
      <c r="D385" s="2" t="str">
        <f>数据源!CG417</f>
        <v>坦克碎片</v>
      </c>
      <c r="E385" s="2">
        <f>数据源!CH417</f>
        <v>138</v>
      </c>
      <c r="F385" s="2">
        <f>数据源!CI417</f>
        <v>2</v>
      </c>
      <c r="G385" s="2">
        <f>数据源!CJ417</f>
        <v>2.4666666666666663E-2</v>
      </c>
      <c r="H385" s="2">
        <f>数据源!CK417</f>
        <v>2.1747181964573266E-2</v>
      </c>
      <c r="I385" s="2">
        <f>数据源!CL417</f>
        <v>217</v>
      </c>
      <c r="J385" s="3">
        <f t="shared" si="125"/>
        <v>1</v>
      </c>
      <c r="K385" s="3">
        <f t="shared" si="126"/>
        <v>3</v>
      </c>
      <c r="L385" s="3" t="str">
        <f t="shared" si="129"/>
        <v>碎片</v>
      </c>
      <c r="M385" s="3">
        <f t="shared" ca="1" si="130"/>
        <v>52421</v>
      </c>
      <c r="N385" s="3" t="str">
        <f t="shared" ca="1" si="133"/>
        <v>11411,12411,13411,12421,13421,11421,11431,12431,13431,51411,52411,53411,52421</v>
      </c>
      <c r="O385" s="3" t="str">
        <f t="shared" si="134"/>
        <v>43,43,43,22,22,22,14,14,14,217,217,217,217</v>
      </c>
      <c r="P385" s="1" t="str">
        <f t="shared" si="135"/>
        <v>(1,1),(1,1),(1,1),(1,1),(1,1),(1,1),(1,1),(1,1),(1,1),(2,4),(2,4),(2,4),(1,3)</v>
      </c>
      <c r="Q385" s="3" t="str">
        <f>IF(D385="坦克碎片",VLOOKUP(C385,道具信息!$N$2:$O$291,2,FALSE)&amp;"碎片",VLOOKUP(C385,道具信息!$N$2:$O$291,2,FALSE))</f>
        <v>T4坦克碎片</v>
      </c>
      <c r="R385" s="3">
        <f t="shared" si="127"/>
        <v>2028</v>
      </c>
      <c r="S385" s="11">
        <f t="shared" si="128"/>
        <v>0.36199999999999999</v>
      </c>
      <c r="T385" s="3" t="str">
        <f>VLOOKUP(Q385,道具信息!$Q$3:$S$20,2,FALSE)</f>
        <v>CHEST_ITEM_TYPE_T4_SHARD</v>
      </c>
      <c r="U385" s="3" t="str">
        <f>IF(COUNTIF(U$373:U384,T385)=0,T385,"")</f>
        <v/>
      </c>
      <c r="V385" s="3" t="str">
        <f t="shared" si="136"/>
        <v>CHEST_ITEM_TYPE_T4_TANK,CHEST_ITEM_TYPE_T4_SHARD</v>
      </c>
      <c r="W385" s="13" t="str">
        <f t="shared" si="131"/>
        <v/>
      </c>
      <c r="X385" s="3" t="str">
        <f t="shared" si="132"/>
        <v/>
      </c>
      <c r="Y385" s="3" t="str">
        <f t="shared" si="137"/>
        <v>4.2%,36.2%</v>
      </c>
    </row>
    <row r="386" spans="2:25" x14ac:dyDescent="0.3">
      <c r="B386" s="2">
        <f>数据源!CE418</f>
        <v>10</v>
      </c>
      <c r="C386" s="2" t="str">
        <f>数据源!CF418</f>
        <v>IS-4</v>
      </c>
      <c r="D386" s="2" t="str">
        <f>数据源!CG418</f>
        <v>坦克碎片</v>
      </c>
      <c r="E386" s="2">
        <f>数据源!CH418</f>
        <v>138</v>
      </c>
      <c r="F386" s="2">
        <f>数据源!CI418</f>
        <v>2</v>
      </c>
      <c r="G386" s="2">
        <f>数据源!CJ418</f>
        <v>2.4666666666666663E-2</v>
      </c>
      <c r="H386" s="2">
        <f>数据源!CK418</f>
        <v>2.1747181964573266E-2</v>
      </c>
      <c r="I386" s="2">
        <f>数据源!CL418</f>
        <v>217</v>
      </c>
      <c r="J386" s="3">
        <f t="shared" si="125"/>
        <v>1</v>
      </c>
      <c r="K386" s="3">
        <f t="shared" si="126"/>
        <v>3</v>
      </c>
      <c r="L386" s="3" t="str">
        <f t="shared" si="129"/>
        <v>碎片</v>
      </c>
      <c r="M386" s="3">
        <f t="shared" ca="1" si="130"/>
        <v>53421</v>
      </c>
      <c r="N386" s="3" t="str">
        <f t="shared" ca="1" si="133"/>
        <v>11411,12411,13411,12421,13421,11421,11431,12431,13431,51411,52411,53411,52421,53421</v>
      </c>
      <c r="O386" s="3" t="str">
        <f t="shared" si="134"/>
        <v>43,43,43,22,22,22,14,14,14,217,217,217,217,217</v>
      </c>
      <c r="P386" s="1" t="str">
        <f t="shared" si="135"/>
        <v>(1,1),(1,1),(1,1),(1,1),(1,1),(1,1),(1,1),(1,1),(1,1),(2,4),(2,4),(2,4),(1,3),(1,3)</v>
      </c>
      <c r="Q386" s="3" t="str">
        <f>IF(D386="坦克碎片",VLOOKUP(C386,道具信息!$N$2:$O$291,2,FALSE)&amp;"碎片",VLOOKUP(C386,道具信息!$N$2:$O$291,2,FALSE))</f>
        <v>T4坦克碎片</v>
      </c>
      <c r="R386" s="3">
        <f t="shared" si="127"/>
        <v>2028</v>
      </c>
      <c r="S386" s="11">
        <f t="shared" si="128"/>
        <v>0.36199999999999999</v>
      </c>
      <c r="T386" s="3" t="str">
        <f>VLOOKUP(Q386,道具信息!$Q$3:$S$20,2,FALSE)</f>
        <v>CHEST_ITEM_TYPE_T4_SHARD</v>
      </c>
      <c r="U386" s="3" t="str">
        <f>IF(COUNTIF(U$373:U385,T386)=0,T386,"")</f>
        <v/>
      </c>
      <c r="V386" s="3" t="str">
        <f t="shared" si="136"/>
        <v>CHEST_ITEM_TYPE_T4_TANK,CHEST_ITEM_TYPE_T4_SHARD</v>
      </c>
      <c r="W386" s="13" t="str">
        <f t="shared" si="131"/>
        <v/>
      </c>
      <c r="X386" s="3" t="str">
        <f t="shared" si="132"/>
        <v/>
      </c>
      <c r="Y386" s="3" t="str">
        <f t="shared" si="137"/>
        <v>4.2%,36.2%</v>
      </c>
    </row>
    <row r="387" spans="2:25" x14ac:dyDescent="0.3">
      <c r="B387" s="2">
        <f>数据源!CE419</f>
        <v>10</v>
      </c>
      <c r="C387" s="2" t="str">
        <f>数据源!CF419</f>
        <v>M-41</v>
      </c>
      <c r="D387" s="2" t="str">
        <f>数据源!CG419</f>
        <v>坦克碎片</v>
      </c>
      <c r="E387" s="2">
        <f>数据源!CH419</f>
        <v>138</v>
      </c>
      <c r="F387" s="2">
        <f>数据源!CI419</f>
        <v>2</v>
      </c>
      <c r="G387" s="2">
        <f>数据源!CJ419</f>
        <v>2.4666666666666663E-2</v>
      </c>
      <c r="H387" s="2">
        <f>数据源!CK419</f>
        <v>2.1747181964573266E-2</v>
      </c>
      <c r="I387" s="2">
        <f>数据源!CL419</f>
        <v>217</v>
      </c>
      <c r="J387" s="3">
        <f t="shared" si="125"/>
        <v>1</v>
      </c>
      <c r="K387" s="3">
        <f t="shared" si="126"/>
        <v>3</v>
      </c>
      <c r="L387" s="3" t="str">
        <f t="shared" si="129"/>
        <v>碎片</v>
      </c>
      <c r="M387" s="3">
        <f t="shared" ca="1" si="130"/>
        <v>51421</v>
      </c>
      <c r="N387" s="3" t="str">
        <f t="shared" ca="1" si="133"/>
        <v>11411,12411,13411,12421,13421,11421,11431,12431,13431,51411,52411,53411,52421,53421,51421</v>
      </c>
      <c r="O387" s="3" t="str">
        <f t="shared" si="134"/>
        <v>43,43,43,22,22,22,14,14,14,217,217,217,217,217,217</v>
      </c>
      <c r="P387" s="1" t="str">
        <f t="shared" si="135"/>
        <v>(1,1),(1,1),(1,1),(1,1),(1,1),(1,1),(1,1),(1,1),(1,1),(2,4),(2,4),(2,4),(1,3),(1,3),(1,3)</v>
      </c>
      <c r="Q387" s="3" t="str">
        <f>IF(D387="坦克碎片",VLOOKUP(C387,道具信息!$N$2:$O$291,2,FALSE)&amp;"碎片",VLOOKUP(C387,道具信息!$N$2:$O$291,2,FALSE))</f>
        <v>T4坦克碎片</v>
      </c>
      <c r="R387" s="3">
        <f t="shared" si="127"/>
        <v>2028</v>
      </c>
      <c r="S387" s="11">
        <f t="shared" si="128"/>
        <v>0.36199999999999999</v>
      </c>
      <c r="T387" s="3" t="str">
        <f>VLOOKUP(Q387,道具信息!$Q$3:$S$20,2,FALSE)</f>
        <v>CHEST_ITEM_TYPE_T4_SHARD</v>
      </c>
      <c r="U387" s="3" t="str">
        <f>IF(COUNTIF(U$373:U386,T387)=0,T387,"")</f>
        <v/>
      </c>
      <c r="V387" s="3" t="str">
        <f t="shared" si="136"/>
        <v>CHEST_ITEM_TYPE_T4_TANK,CHEST_ITEM_TYPE_T4_SHARD</v>
      </c>
      <c r="W387" s="13" t="str">
        <f t="shared" si="131"/>
        <v/>
      </c>
      <c r="X387" s="3" t="str">
        <f t="shared" si="132"/>
        <v/>
      </c>
      <c r="Y387" s="3" t="str">
        <f t="shared" si="137"/>
        <v>4.2%,36.2%</v>
      </c>
    </row>
    <row r="388" spans="2:25" x14ac:dyDescent="0.3">
      <c r="B388" s="2">
        <f>数据源!CE420</f>
        <v>10</v>
      </c>
      <c r="C388" s="2" t="str">
        <f>数据源!CF420</f>
        <v>BMP-3</v>
      </c>
      <c r="D388" s="2" t="str">
        <f>数据源!CG420</f>
        <v>坦克碎片</v>
      </c>
      <c r="E388" s="2">
        <f>数据源!CH420</f>
        <v>165.6</v>
      </c>
      <c r="F388" s="2">
        <f>数据源!CI420</f>
        <v>1.5</v>
      </c>
      <c r="G388" s="2">
        <f>数据源!CJ420</f>
        <v>2.4666666666666663E-2</v>
      </c>
      <c r="H388" s="2">
        <f>数据源!CK420</f>
        <v>2.4163535516192519E-2</v>
      </c>
      <c r="I388" s="2">
        <f>数据源!CL420</f>
        <v>242</v>
      </c>
      <c r="J388" s="3">
        <f t="shared" si="125"/>
        <v>1</v>
      </c>
      <c r="K388" s="3">
        <f t="shared" si="126"/>
        <v>2</v>
      </c>
      <c r="L388" s="3" t="str">
        <f t="shared" si="129"/>
        <v>碎片</v>
      </c>
      <c r="M388" s="3">
        <f t="shared" ca="1" si="130"/>
        <v>51431</v>
      </c>
      <c r="N388" s="3" t="str">
        <f t="shared" ca="1" si="133"/>
        <v>11411,12411,13411,12421,13421,11421,11431,12431,13431,51411,52411,53411,52421,53421,51421,51431</v>
      </c>
      <c r="O388" s="3" t="str">
        <f t="shared" si="134"/>
        <v>43,43,43,22,22,22,14,14,14,217,217,217,217,217,217,242</v>
      </c>
      <c r="P388" s="1" t="str">
        <f t="shared" si="135"/>
        <v>(1,1),(1,1),(1,1),(1,1),(1,1),(1,1),(1,1),(1,1),(1,1),(2,4),(2,4),(2,4),(1,3),(1,3),(1,3),(1,2)</v>
      </c>
      <c r="Q388" s="3" t="str">
        <f>IF(D388="坦克碎片",VLOOKUP(C388,道具信息!$N$2:$O$291,2,FALSE)&amp;"碎片",VLOOKUP(C388,道具信息!$N$2:$O$291,2,FALSE))</f>
        <v>T4坦克碎片</v>
      </c>
      <c r="R388" s="3">
        <f t="shared" si="127"/>
        <v>2028</v>
      </c>
      <c r="S388" s="11">
        <f t="shared" si="128"/>
        <v>0.36199999999999999</v>
      </c>
      <c r="T388" s="3" t="str">
        <f>VLOOKUP(Q388,道具信息!$Q$3:$S$20,2,FALSE)</f>
        <v>CHEST_ITEM_TYPE_T4_SHARD</v>
      </c>
      <c r="U388" s="3" t="str">
        <f>IF(COUNTIF(U$373:U387,T388)=0,T388,"")</f>
        <v/>
      </c>
      <c r="V388" s="3" t="str">
        <f t="shared" si="136"/>
        <v>CHEST_ITEM_TYPE_T4_TANK,CHEST_ITEM_TYPE_T4_SHARD</v>
      </c>
      <c r="W388" s="13" t="str">
        <f t="shared" si="131"/>
        <v/>
      </c>
      <c r="X388" s="3" t="str">
        <f t="shared" si="132"/>
        <v/>
      </c>
      <c r="Y388" s="3" t="str">
        <f t="shared" si="137"/>
        <v>4.2%,36.2%</v>
      </c>
    </row>
    <row r="389" spans="2:25" x14ac:dyDescent="0.3">
      <c r="B389" s="2">
        <f>数据源!CE421</f>
        <v>10</v>
      </c>
      <c r="C389" s="2" t="str">
        <f>数据源!CF421</f>
        <v>百夫长</v>
      </c>
      <c r="D389" s="2" t="str">
        <f>数据源!CG421</f>
        <v>坦克碎片</v>
      </c>
      <c r="E389" s="2">
        <f>数据源!CH421</f>
        <v>165.6</v>
      </c>
      <c r="F389" s="2">
        <f>数据源!CI421</f>
        <v>1.5</v>
      </c>
      <c r="G389" s="2">
        <f>数据源!CJ421</f>
        <v>2.4666666666666663E-2</v>
      </c>
      <c r="H389" s="2">
        <f>数据源!CK421</f>
        <v>2.4163535516192519E-2</v>
      </c>
      <c r="I389" s="2">
        <f>数据源!CL421</f>
        <v>242</v>
      </c>
      <c r="J389" s="3">
        <f t="shared" si="125"/>
        <v>1</v>
      </c>
      <c r="K389" s="3">
        <f t="shared" si="126"/>
        <v>2</v>
      </c>
      <c r="L389" s="3" t="str">
        <f t="shared" si="129"/>
        <v>碎片</v>
      </c>
      <c r="M389" s="3">
        <f t="shared" ca="1" si="130"/>
        <v>52431</v>
      </c>
      <c r="N389" s="3" t="str">
        <f t="shared" ca="1" si="133"/>
        <v>11411,12411,13411,12421,13421,11421,11431,12431,13431,51411,52411,53411,52421,53421,51421,51431,52431</v>
      </c>
      <c r="O389" s="3" t="str">
        <f t="shared" si="134"/>
        <v>43,43,43,22,22,22,14,14,14,217,217,217,217,217,217,242,242</v>
      </c>
      <c r="P389" s="1" t="str">
        <f t="shared" si="135"/>
        <v>(1,1),(1,1),(1,1),(1,1),(1,1),(1,1),(1,1),(1,1),(1,1),(2,4),(2,4),(2,4),(1,3),(1,3),(1,3),(1,2),(1,2)</v>
      </c>
      <c r="Q389" s="3" t="str">
        <f>IF(D389="坦克碎片",VLOOKUP(C389,道具信息!$N$2:$O$291,2,FALSE)&amp;"碎片",VLOOKUP(C389,道具信息!$N$2:$O$291,2,FALSE))</f>
        <v>T4坦克碎片</v>
      </c>
      <c r="R389" s="3">
        <f t="shared" si="127"/>
        <v>2028</v>
      </c>
      <c r="S389" s="11">
        <f t="shared" si="128"/>
        <v>0.36199999999999999</v>
      </c>
      <c r="T389" s="3" t="str">
        <f>VLOOKUP(Q389,道具信息!$Q$3:$S$20,2,FALSE)</f>
        <v>CHEST_ITEM_TYPE_T4_SHARD</v>
      </c>
      <c r="U389" s="3" t="str">
        <f>IF(COUNTIF(U$373:U388,T389)=0,T389,"")</f>
        <v/>
      </c>
      <c r="V389" s="3" t="str">
        <f t="shared" si="136"/>
        <v>CHEST_ITEM_TYPE_T4_TANK,CHEST_ITEM_TYPE_T4_SHARD</v>
      </c>
      <c r="W389" s="13" t="str">
        <f t="shared" si="131"/>
        <v/>
      </c>
      <c r="X389" s="3" t="str">
        <f t="shared" si="132"/>
        <v/>
      </c>
      <c r="Y389" s="3" t="str">
        <f t="shared" si="137"/>
        <v>4.2%,36.2%</v>
      </c>
    </row>
    <row r="390" spans="2:25" x14ac:dyDescent="0.3">
      <c r="B390" s="2">
        <f>数据源!CE422</f>
        <v>10</v>
      </c>
      <c r="C390" s="2" t="str">
        <f>数据源!CF422</f>
        <v>T-32</v>
      </c>
      <c r="D390" s="2" t="str">
        <f>数据源!CG422</f>
        <v>坦克碎片</v>
      </c>
      <c r="E390" s="2">
        <f>数据源!CH422</f>
        <v>165.6</v>
      </c>
      <c r="F390" s="2">
        <f>数据源!CI422</f>
        <v>1.5</v>
      </c>
      <c r="G390" s="2">
        <f>数据源!CJ422</f>
        <v>2.4666666666666663E-2</v>
      </c>
      <c r="H390" s="2">
        <f>数据源!CK422</f>
        <v>2.4163535516192519E-2</v>
      </c>
      <c r="I390" s="2">
        <f>数据源!CL422</f>
        <v>242</v>
      </c>
      <c r="J390" s="3">
        <f t="shared" si="125"/>
        <v>1</v>
      </c>
      <c r="K390" s="3">
        <f t="shared" si="126"/>
        <v>2</v>
      </c>
      <c r="L390" s="3" t="str">
        <f t="shared" si="129"/>
        <v>碎片</v>
      </c>
      <c r="M390" s="3">
        <f t="shared" ca="1" si="130"/>
        <v>53431</v>
      </c>
      <c r="N390" s="3" t="str">
        <f t="shared" ca="1" si="133"/>
        <v>11411,12411,13411,12421,13421,11421,11431,12431,13431,51411,52411,53411,52421,53421,51421,51431,52431,53431</v>
      </c>
      <c r="O390" s="3" t="str">
        <f t="shared" si="134"/>
        <v>43,43,43,22,22,22,14,14,14,217,217,217,217,217,217,242,242,242</v>
      </c>
      <c r="P390" s="1" t="str">
        <f t="shared" si="135"/>
        <v>(1,1),(1,1),(1,1),(1,1),(1,1),(1,1),(1,1),(1,1),(1,1),(2,4),(2,4),(2,4),(1,3),(1,3),(1,3),(1,2),(1,2),(1,2)</v>
      </c>
      <c r="Q390" s="3" t="str">
        <f>IF(D390="坦克碎片",VLOOKUP(C390,道具信息!$N$2:$O$291,2,FALSE)&amp;"碎片",VLOOKUP(C390,道具信息!$N$2:$O$291,2,FALSE))</f>
        <v>T4坦克碎片</v>
      </c>
      <c r="R390" s="3">
        <f t="shared" si="127"/>
        <v>2028</v>
      </c>
      <c r="S390" s="11">
        <f t="shared" si="128"/>
        <v>0.36199999999999999</v>
      </c>
      <c r="T390" s="3" t="str">
        <f>VLOOKUP(Q390,道具信息!$Q$3:$S$20,2,FALSE)</f>
        <v>CHEST_ITEM_TYPE_T4_SHARD</v>
      </c>
      <c r="U390" s="3" t="str">
        <f>IF(COUNTIF(U$373:U389,T390)=0,T390,"")</f>
        <v/>
      </c>
      <c r="V390" s="3" t="str">
        <f t="shared" si="136"/>
        <v>CHEST_ITEM_TYPE_T4_TANK,CHEST_ITEM_TYPE_T4_SHARD</v>
      </c>
      <c r="W390" s="13" t="str">
        <f t="shared" si="131"/>
        <v/>
      </c>
      <c r="X390" s="3" t="str">
        <f t="shared" si="132"/>
        <v/>
      </c>
      <c r="Y390" s="3" t="str">
        <f t="shared" si="137"/>
        <v>4.2%,36.2%</v>
      </c>
    </row>
    <row r="391" spans="2:25" x14ac:dyDescent="0.3">
      <c r="B391" s="2">
        <f>数据源!CE423</f>
        <v>10</v>
      </c>
      <c r="C391" s="2" t="str">
        <f>数据源!CF423</f>
        <v>T2LP1</v>
      </c>
      <c r="D391" s="2" t="str">
        <f>数据源!CG423</f>
        <v>部件</v>
      </c>
      <c r="E391" s="2">
        <f>数据源!CH423</f>
        <v>51.800000000000011</v>
      </c>
      <c r="F391" s="2">
        <f>数据源!CI423</f>
        <v>2.5</v>
      </c>
      <c r="G391" s="2">
        <f>数据源!CJ423</f>
        <v>7.1999999999999998E-3</v>
      </c>
      <c r="H391" s="2">
        <f>数据源!CK423</f>
        <v>1.3528957528957525E-2</v>
      </c>
      <c r="I391" s="2">
        <f>数据源!CL423</f>
        <v>135</v>
      </c>
      <c r="J391" s="3">
        <f t="shared" si="125"/>
        <v>2</v>
      </c>
      <c r="K391" s="3">
        <f t="shared" si="126"/>
        <v>3</v>
      </c>
      <c r="L391" s="3" t="str">
        <f t="shared" si="129"/>
        <v>部件</v>
      </c>
      <c r="M391" s="3">
        <f t="shared" ca="1" si="130"/>
        <v>92001</v>
      </c>
      <c r="N391" s="3" t="str">
        <f t="shared" ca="1" si="133"/>
        <v>11411,12411,13411,12421,13421,11421,11431,12431,13431,51411,52411,53411,52421,53421,51421,51431,52431,53431,92001</v>
      </c>
      <c r="O391" s="3" t="str">
        <f t="shared" si="134"/>
        <v>43,43,43,22,22,22,14,14,14,217,217,217,217,217,217,242,242,242,135</v>
      </c>
      <c r="P391" s="1" t="str">
        <f t="shared" si="135"/>
        <v>(1,1),(1,1),(1,1),(1,1),(1,1),(1,1),(1,1),(1,1),(1,1),(2,4),(2,4),(2,4),(1,3),(1,3),(1,3),(1,2),(1,2),(1,2),(2,3)</v>
      </c>
      <c r="Q391" s="3" t="str">
        <f>IF(D391="坦克碎片",VLOOKUP(C391,道具信息!$N$2:$O$291,2,FALSE)&amp;"碎片",VLOOKUP(C391,道具信息!$N$2:$O$291,2,FALSE))</f>
        <v>T2部件</v>
      </c>
      <c r="R391" s="3">
        <f t="shared" si="127"/>
        <v>2430</v>
      </c>
      <c r="S391" s="11">
        <f t="shared" si="128"/>
        <v>0.434</v>
      </c>
      <c r="T391" s="3" t="str">
        <f>VLOOKUP(Q391,道具信息!$Q$3:$S$20,2,FALSE)</f>
        <v>CHEST_ITEM_TYPE_T2_PART</v>
      </c>
      <c r="U391" s="3" t="str">
        <f>IF(COUNTIF(U$373:U390,T391)=0,T391,"")</f>
        <v>CHEST_ITEM_TYPE_T2_PART</v>
      </c>
      <c r="V391" s="3" t="str">
        <f t="shared" si="136"/>
        <v>CHEST_ITEM_TYPE_T4_TANK,CHEST_ITEM_TYPE_T4_SHARD,CHEST_ITEM_TYPE_T2_PART</v>
      </c>
      <c r="W391" s="13">
        <f t="shared" si="131"/>
        <v>0.434</v>
      </c>
      <c r="X391" s="3" t="str">
        <f t="shared" si="132"/>
        <v>43.4%</v>
      </c>
      <c r="Y391" s="3" t="str">
        <f t="shared" si="137"/>
        <v>4.2%,36.2%,43.4%</v>
      </c>
    </row>
    <row r="392" spans="2:25" x14ac:dyDescent="0.3">
      <c r="B392" s="2">
        <f>数据源!CE424</f>
        <v>10</v>
      </c>
      <c r="C392" s="2" t="str">
        <f>数据源!CF424</f>
        <v>T2LP3</v>
      </c>
      <c r="D392" s="2" t="str">
        <f>数据源!CG424</f>
        <v>部件</v>
      </c>
      <c r="E392" s="2">
        <f>数据源!CH424</f>
        <v>51.800000000000011</v>
      </c>
      <c r="F392" s="2">
        <f>数据源!CI424</f>
        <v>2.5</v>
      </c>
      <c r="G392" s="2">
        <f>数据源!CJ424</f>
        <v>7.1999999999999998E-3</v>
      </c>
      <c r="H392" s="2">
        <f>数据源!CK424</f>
        <v>1.3528957528957525E-2</v>
      </c>
      <c r="I392" s="2">
        <f>数据源!CL424</f>
        <v>135</v>
      </c>
      <c r="J392" s="3">
        <f t="shared" si="125"/>
        <v>2</v>
      </c>
      <c r="K392" s="3">
        <f t="shared" si="126"/>
        <v>3</v>
      </c>
      <c r="L392" s="3" t="str">
        <f t="shared" si="129"/>
        <v>部件</v>
      </c>
      <c r="M392" s="3">
        <f t="shared" ca="1" si="130"/>
        <v>92003</v>
      </c>
      <c r="N392" s="3" t="str">
        <f t="shared" ca="1" si="133"/>
        <v>11411,12411,13411,12421,13421,11421,11431,12431,13431,51411,52411,53411,52421,53421,51421,51431,52431,53431,92001,92003</v>
      </c>
      <c r="O392" s="3" t="str">
        <f t="shared" si="134"/>
        <v>43,43,43,22,22,22,14,14,14,217,217,217,217,217,217,242,242,242,135,135</v>
      </c>
      <c r="P392" s="1" t="str">
        <f t="shared" si="135"/>
        <v>(1,1),(1,1),(1,1),(1,1),(1,1),(1,1),(1,1),(1,1),(1,1),(2,4),(2,4),(2,4),(1,3),(1,3),(1,3),(1,2),(1,2),(1,2),(2,3),(2,3)</v>
      </c>
      <c r="Q392" s="3" t="str">
        <f>IF(D392="坦克碎片",VLOOKUP(C392,道具信息!$N$2:$O$291,2,FALSE)&amp;"碎片",VLOOKUP(C392,道具信息!$N$2:$O$291,2,FALSE))</f>
        <v>T2部件</v>
      </c>
      <c r="R392" s="3">
        <f t="shared" si="127"/>
        <v>2430</v>
      </c>
      <c r="S392" s="11">
        <f t="shared" si="128"/>
        <v>0.434</v>
      </c>
      <c r="T392" s="3" t="str">
        <f>VLOOKUP(Q392,道具信息!$Q$3:$S$20,2,FALSE)</f>
        <v>CHEST_ITEM_TYPE_T2_PART</v>
      </c>
      <c r="U392" s="3" t="str">
        <f>IF(COUNTIF(U$373:U391,T392)=0,T392,"")</f>
        <v/>
      </c>
      <c r="V392" s="3" t="str">
        <f t="shared" si="136"/>
        <v>CHEST_ITEM_TYPE_T4_TANK,CHEST_ITEM_TYPE_T4_SHARD,CHEST_ITEM_TYPE_T2_PART</v>
      </c>
      <c r="W392" s="13" t="str">
        <f t="shared" si="131"/>
        <v/>
      </c>
      <c r="X392" s="3" t="str">
        <f t="shared" si="132"/>
        <v/>
      </c>
      <c r="Y392" s="3" t="str">
        <f t="shared" si="137"/>
        <v>4.2%,36.2%,43.4%</v>
      </c>
    </row>
    <row r="393" spans="2:25" x14ac:dyDescent="0.3">
      <c r="B393" s="2">
        <f>数据源!CE425</f>
        <v>10</v>
      </c>
      <c r="C393" s="2" t="str">
        <f>数据源!CF425</f>
        <v>T2LP5</v>
      </c>
      <c r="D393" s="2" t="str">
        <f>数据源!CG425</f>
        <v>部件</v>
      </c>
      <c r="E393" s="2">
        <f>数据源!CH425</f>
        <v>51.800000000000011</v>
      </c>
      <c r="F393" s="2">
        <f>数据源!CI425</f>
        <v>2.5</v>
      </c>
      <c r="G393" s="2">
        <f>数据源!CJ425</f>
        <v>7.1999999999999998E-3</v>
      </c>
      <c r="H393" s="2">
        <f>数据源!CK425</f>
        <v>1.3528957528957525E-2</v>
      </c>
      <c r="I393" s="2">
        <f>数据源!CL425</f>
        <v>135</v>
      </c>
      <c r="J393" s="3">
        <f t="shared" si="125"/>
        <v>2</v>
      </c>
      <c r="K393" s="3">
        <f t="shared" si="126"/>
        <v>3</v>
      </c>
      <c r="L393" s="3" t="str">
        <f t="shared" si="129"/>
        <v>部件</v>
      </c>
      <c r="M393" s="3">
        <f t="shared" ca="1" si="130"/>
        <v>92005</v>
      </c>
      <c r="N393" s="3" t="str">
        <f t="shared" ca="1" si="133"/>
        <v>11411,12411,13411,12421,13421,11421,11431,12431,13431,51411,52411,53411,52421,53421,51421,51431,52431,53431,92001,92003,92005</v>
      </c>
      <c r="O393" s="3" t="str">
        <f t="shared" si="134"/>
        <v>43,43,43,22,22,22,14,14,14,217,217,217,217,217,217,242,242,242,135,135,135</v>
      </c>
      <c r="P393" s="1" t="str">
        <f t="shared" si="135"/>
        <v>(1,1),(1,1),(1,1),(1,1),(1,1),(1,1),(1,1),(1,1),(1,1),(2,4),(2,4),(2,4),(1,3),(1,3),(1,3),(1,2),(1,2),(1,2),(2,3),(2,3),(2,3)</v>
      </c>
      <c r="Q393" s="3" t="str">
        <f>IF(D393="坦克碎片",VLOOKUP(C393,道具信息!$N$2:$O$291,2,FALSE)&amp;"碎片",VLOOKUP(C393,道具信息!$N$2:$O$291,2,FALSE))</f>
        <v>T2部件</v>
      </c>
      <c r="R393" s="3">
        <f t="shared" si="127"/>
        <v>2430</v>
      </c>
      <c r="S393" s="11">
        <f t="shared" si="128"/>
        <v>0.434</v>
      </c>
      <c r="T393" s="3" t="str">
        <f>VLOOKUP(Q393,道具信息!$Q$3:$S$20,2,FALSE)</f>
        <v>CHEST_ITEM_TYPE_T2_PART</v>
      </c>
      <c r="U393" s="3" t="str">
        <f>IF(COUNTIF(U$373:U392,T393)=0,T393,"")</f>
        <v/>
      </c>
      <c r="V393" s="3" t="str">
        <f t="shared" si="136"/>
        <v>CHEST_ITEM_TYPE_T4_TANK,CHEST_ITEM_TYPE_T4_SHARD,CHEST_ITEM_TYPE_T2_PART</v>
      </c>
      <c r="W393" s="13" t="str">
        <f t="shared" si="131"/>
        <v/>
      </c>
      <c r="X393" s="3" t="str">
        <f t="shared" si="132"/>
        <v/>
      </c>
      <c r="Y393" s="3" t="str">
        <f t="shared" si="137"/>
        <v>4.2%,36.2%,43.4%</v>
      </c>
    </row>
    <row r="394" spans="2:25" x14ac:dyDescent="0.3">
      <c r="B394" s="2">
        <f>数据源!CE426</f>
        <v>10</v>
      </c>
      <c r="C394" s="2" t="str">
        <f>数据源!CF426</f>
        <v>T2MP1</v>
      </c>
      <c r="D394" s="2" t="str">
        <f>数据源!CG426</f>
        <v>部件</v>
      </c>
      <c r="E394" s="2">
        <f>数据源!CH426</f>
        <v>51.800000000000011</v>
      </c>
      <c r="F394" s="2">
        <f>数据源!CI426</f>
        <v>2.5</v>
      </c>
      <c r="G394" s="2">
        <f>数据源!CJ426</f>
        <v>7.1999999999999998E-3</v>
      </c>
      <c r="H394" s="2">
        <f>数据源!CK426</f>
        <v>1.3528957528957525E-2</v>
      </c>
      <c r="I394" s="2">
        <f>数据源!CL426</f>
        <v>135</v>
      </c>
      <c r="J394" s="3">
        <f t="shared" si="125"/>
        <v>2</v>
      </c>
      <c r="K394" s="3">
        <f t="shared" si="126"/>
        <v>3</v>
      </c>
      <c r="L394" s="3" t="str">
        <f t="shared" si="129"/>
        <v>部件</v>
      </c>
      <c r="M394" s="3">
        <f t="shared" ca="1" si="130"/>
        <v>92101</v>
      </c>
      <c r="N394" s="3" t="str">
        <f t="shared" ca="1" si="133"/>
        <v>11411,12411,13411,12421,13421,11421,11431,12431,13431,51411,52411,53411,52421,53421,51421,51431,52431,53431,92001,92003,92005,92101</v>
      </c>
      <c r="O394" s="3" t="str">
        <f t="shared" si="134"/>
        <v>43,43,43,22,22,22,14,14,14,217,217,217,217,217,217,242,242,242,135,135,135,135</v>
      </c>
      <c r="P394" s="1" t="str">
        <f t="shared" si="135"/>
        <v>(1,1),(1,1),(1,1),(1,1),(1,1),(1,1),(1,1),(1,1),(1,1),(2,4),(2,4),(2,4),(1,3),(1,3),(1,3),(1,2),(1,2),(1,2),(2,3),(2,3),(2,3),(2,3)</v>
      </c>
      <c r="Q394" s="3" t="str">
        <f>IF(D394="坦克碎片",VLOOKUP(C394,道具信息!$N$2:$O$291,2,FALSE)&amp;"碎片",VLOOKUP(C394,道具信息!$N$2:$O$291,2,FALSE))</f>
        <v>T2部件</v>
      </c>
      <c r="R394" s="3">
        <f t="shared" si="127"/>
        <v>2430</v>
      </c>
      <c r="S394" s="11">
        <f t="shared" si="128"/>
        <v>0.434</v>
      </c>
      <c r="T394" s="3" t="str">
        <f>VLOOKUP(Q394,道具信息!$Q$3:$S$20,2,FALSE)</f>
        <v>CHEST_ITEM_TYPE_T2_PART</v>
      </c>
      <c r="U394" s="3" t="str">
        <f>IF(COUNTIF(U$373:U393,T394)=0,T394,"")</f>
        <v/>
      </c>
      <c r="V394" s="3" t="str">
        <f t="shared" si="136"/>
        <v>CHEST_ITEM_TYPE_T4_TANK,CHEST_ITEM_TYPE_T4_SHARD,CHEST_ITEM_TYPE_T2_PART</v>
      </c>
      <c r="W394" s="13" t="str">
        <f t="shared" si="131"/>
        <v/>
      </c>
      <c r="X394" s="3" t="str">
        <f t="shared" si="132"/>
        <v/>
      </c>
      <c r="Y394" s="3" t="str">
        <f t="shared" si="137"/>
        <v>4.2%,36.2%,43.4%</v>
      </c>
    </row>
    <row r="395" spans="2:25" x14ac:dyDescent="0.3">
      <c r="B395" s="2">
        <f>数据源!CE427</f>
        <v>10</v>
      </c>
      <c r="C395" s="2" t="str">
        <f>数据源!CF427</f>
        <v>T2MP3</v>
      </c>
      <c r="D395" s="2" t="str">
        <f>数据源!CG427</f>
        <v>部件</v>
      </c>
      <c r="E395" s="2">
        <f>数据源!CH427</f>
        <v>51.800000000000011</v>
      </c>
      <c r="F395" s="2">
        <f>数据源!CI427</f>
        <v>2.5</v>
      </c>
      <c r="G395" s="2">
        <f>数据源!CJ427</f>
        <v>7.1999999999999998E-3</v>
      </c>
      <c r="H395" s="2">
        <f>数据源!CK427</f>
        <v>1.3528957528957525E-2</v>
      </c>
      <c r="I395" s="2">
        <f>数据源!CL427</f>
        <v>135</v>
      </c>
      <c r="J395" s="3">
        <f t="shared" si="125"/>
        <v>2</v>
      </c>
      <c r="K395" s="3">
        <f t="shared" si="126"/>
        <v>3</v>
      </c>
      <c r="L395" s="3" t="str">
        <f t="shared" si="129"/>
        <v>部件</v>
      </c>
      <c r="M395" s="3">
        <f t="shared" ca="1" si="130"/>
        <v>92103</v>
      </c>
      <c r="N395" s="3" t="str">
        <f t="shared" ca="1" si="133"/>
        <v>11411,12411,13411,12421,13421,11421,11431,12431,13431,51411,52411,53411,52421,53421,51421,51431,52431,53431,92001,92003,92005,92101,92103</v>
      </c>
      <c r="O395" s="3" t="str">
        <f t="shared" si="134"/>
        <v>43,43,43,22,22,22,14,14,14,217,217,217,217,217,217,242,242,242,135,135,135,135,135</v>
      </c>
      <c r="P395" s="1" t="str">
        <f t="shared" si="135"/>
        <v>(1,1),(1,1),(1,1),(1,1),(1,1),(1,1),(1,1),(1,1),(1,1),(2,4),(2,4),(2,4),(1,3),(1,3),(1,3),(1,2),(1,2),(1,2),(2,3),(2,3),(2,3),(2,3),(2,3)</v>
      </c>
      <c r="Q395" s="3" t="str">
        <f>IF(D395="坦克碎片",VLOOKUP(C395,道具信息!$N$2:$O$291,2,FALSE)&amp;"碎片",VLOOKUP(C395,道具信息!$N$2:$O$291,2,FALSE))</f>
        <v>T2部件</v>
      </c>
      <c r="R395" s="3">
        <f t="shared" si="127"/>
        <v>2430</v>
      </c>
      <c r="S395" s="11">
        <f t="shared" si="128"/>
        <v>0.434</v>
      </c>
      <c r="T395" s="3" t="str">
        <f>VLOOKUP(Q395,道具信息!$Q$3:$S$20,2,FALSE)</f>
        <v>CHEST_ITEM_TYPE_T2_PART</v>
      </c>
      <c r="U395" s="3" t="str">
        <f>IF(COUNTIF(U$373:U394,T395)=0,T395,"")</f>
        <v/>
      </c>
      <c r="V395" s="3" t="str">
        <f t="shared" si="136"/>
        <v>CHEST_ITEM_TYPE_T4_TANK,CHEST_ITEM_TYPE_T4_SHARD,CHEST_ITEM_TYPE_T2_PART</v>
      </c>
      <c r="W395" s="13" t="str">
        <f t="shared" si="131"/>
        <v/>
      </c>
      <c r="X395" s="3" t="str">
        <f t="shared" si="132"/>
        <v/>
      </c>
      <c r="Y395" s="3" t="str">
        <f t="shared" si="137"/>
        <v>4.2%,36.2%,43.4%</v>
      </c>
    </row>
    <row r="396" spans="2:25" x14ac:dyDescent="0.3">
      <c r="B396" s="2">
        <f>数据源!CE428</f>
        <v>10</v>
      </c>
      <c r="C396" s="2" t="str">
        <f>数据源!CF428</f>
        <v>T2MP5</v>
      </c>
      <c r="D396" s="2" t="str">
        <f>数据源!CG428</f>
        <v>部件</v>
      </c>
      <c r="E396" s="2">
        <f>数据源!CH428</f>
        <v>51.800000000000011</v>
      </c>
      <c r="F396" s="2">
        <f>数据源!CI428</f>
        <v>2.5</v>
      </c>
      <c r="G396" s="2">
        <f>数据源!CJ428</f>
        <v>7.1999999999999998E-3</v>
      </c>
      <c r="H396" s="2">
        <f>数据源!CK428</f>
        <v>1.3528957528957525E-2</v>
      </c>
      <c r="I396" s="2">
        <f>数据源!CL428</f>
        <v>135</v>
      </c>
      <c r="J396" s="3">
        <f t="shared" si="125"/>
        <v>2</v>
      </c>
      <c r="K396" s="3">
        <f t="shared" si="126"/>
        <v>3</v>
      </c>
      <c r="L396" s="3" t="str">
        <f t="shared" si="129"/>
        <v>部件</v>
      </c>
      <c r="M396" s="3">
        <f t="shared" ca="1" si="130"/>
        <v>92105</v>
      </c>
      <c r="N396" s="3" t="str">
        <f t="shared" ca="1" si="133"/>
        <v>11411,12411,13411,12421,13421,11421,11431,12431,13431,51411,52411,53411,52421,53421,51421,51431,52431,53431,92001,92003,92005,92101,92103,92105</v>
      </c>
      <c r="O396" s="3" t="str">
        <f t="shared" si="134"/>
        <v>43,43,43,22,22,22,14,14,14,217,217,217,217,217,217,242,242,242,135,135,135,135,135,135</v>
      </c>
      <c r="P396" s="1" t="str">
        <f t="shared" si="135"/>
        <v>(1,1),(1,1),(1,1),(1,1),(1,1),(1,1),(1,1),(1,1),(1,1),(2,4),(2,4),(2,4),(1,3),(1,3),(1,3),(1,2),(1,2),(1,2),(2,3),(2,3),(2,3),(2,3),(2,3),(2,3)</v>
      </c>
      <c r="Q396" s="3" t="str">
        <f>IF(D396="坦克碎片",VLOOKUP(C396,道具信息!$N$2:$O$291,2,FALSE)&amp;"碎片",VLOOKUP(C396,道具信息!$N$2:$O$291,2,FALSE))</f>
        <v>T2部件</v>
      </c>
      <c r="R396" s="3">
        <f t="shared" si="127"/>
        <v>2430</v>
      </c>
      <c r="S396" s="11">
        <f t="shared" si="128"/>
        <v>0.434</v>
      </c>
      <c r="T396" s="3" t="str">
        <f>VLOOKUP(Q396,道具信息!$Q$3:$S$20,2,FALSE)</f>
        <v>CHEST_ITEM_TYPE_T2_PART</v>
      </c>
      <c r="U396" s="3" t="str">
        <f>IF(COUNTIF(U$373:U395,T396)=0,T396,"")</f>
        <v/>
      </c>
      <c r="V396" s="3" t="str">
        <f t="shared" si="136"/>
        <v>CHEST_ITEM_TYPE_T4_TANK,CHEST_ITEM_TYPE_T4_SHARD,CHEST_ITEM_TYPE_T2_PART</v>
      </c>
      <c r="W396" s="13" t="str">
        <f t="shared" si="131"/>
        <v/>
      </c>
      <c r="X396" s="3" t="str">
        <f t="shared" si="132"/>
        <v/>
      </c>
      <c r="Y396" s="3" t="str">
        <f t="shared" si="137"/>
        <v>4.2%,36.2%,43.4%</v>
      </c>
    </row>
    <row r="397" spans="2:25" x14ac:dyDescent="0.3">
      <c r="B397" s="2">
        <f>数据源!CE429</f>
        <v>10</v>
      </c>
      <c r="C397" s="2" t="str">
        <f>数据源!CF429</f>
        <v>T2HP1</v>
      </c>
      <c r="D397" s="2" t="str">
        <f>数据源!CG429</f>
        <v>部件</v>
      </c>
      <c r="E397" s="2">
        <f>数据源!CH429</f>
        <v>51.800000000000011</v>
      </c>
      <c r="F397" s="2">
        <f>数据源!CI429</f>
        <v>2.5</v>
      </c>
      <c r="G397" s="2">
        <f>数据源!CJ429</f>
        <v>7.1999999999999998E-3</v>
      </c>
      <c r="H397" s="2">
        <f>数据源!CK429</f>
        <v>1.3528957528957525E-2</v>
      </c>
      <c r="I397" s="2">
        <f>数据源!CL429</f>
        <v>135</v>
      </c>
      <c r="J397" s="3">
        <f t="shared" si="125"/>
        <v>2</v>
      </c>
      <c r="K397" s="3">
        <f t="shared" si="126"/>
        <v>3</v>
      </c>
      <c r="L397" s="3" t="str">
        <f t="shared" si="129"/>
        <v>部件</v>
      </c>
      <c r="M397" s="3">
        <f t="shared" ca="1" si="130"/>
        <v>92201</v>
      </c>
      <c r="N397" s="3" t="str">
        <f t="shared" ca="1" si="133"/>
        <v>11411,12411,13411,12421,13421,11421,11431,12431,13431,51411,52411,53411,52421,53421,51421,51431,52431,53431,92001,92003,92005,92101,92103,92105,92201</v>
      </c>
      <c r="O397" s="3" t="str">
        <f t="shared" si="134"/>
        <v>43,43,43,22,22,22,14,14,14,217,217,217,217,217,217,242,242,242,135,135,135,135,135,135,135</v>
      </c>
      <c r="P397" s="1" t="str">
        <f t="shared" si="135"/>
        <v>(1,1),(1,1),(1,1),(1,1),(1,1),(1,1),(1,1),(1,1),(1,1),(2,4),(2,4),(2,4),(1,3),(1,3),(1,3),(1,2),(1,2),(1,2),(2,3),(2,3),(2,3),(2,3),(2,3),(2,3),(2,3)</v>
      </c>
      <c r="Q397" s="3" t="str">
        <f>IF(D397="坦克碎片",VLOOKUP(C397,道具信息!$N$2:$O$291,2,FALSE)&amp;"碎片",VLOOKUP(C397,道具信息!$N$2:$O$291,2,FALSE))</f>
        <v>T2部件</v>
      </c>
      <c r="R397" s="3">
        <f t="shared" si="127"/>
        <v>2430</v>
      </c>
      <c r="S397" s="11">
        <f t="shared" si="128"/>
        <v>0.434</v>
      </c>
      <c r="T397" s="3" t="str">
        <f>VLOOKUP(Q397,道具信息!$Q$3:$S$20,2,FALSE)</f>
        <v>CHEST_ITEM_TYPE_T2_PART</v>
      </c>
      <c r="U397" s="3" t="str">
        <f>IF(COUNTIF(U$373:U396,T397)=0,T397,"")</f>
        <v/>
      </c>
      <c r="V397" s="3" t="str">
        <f t="shared" si="136"/>
        <v>CHEST_ITEM_TYPE_T4_TANK,CHEST_ITEM_TYPE_T4_SHARD,CHEST_ITEM_TYPE_T2_PART</v>
      </c>
      <c r="W397" s="13" t="str">
        <f t="shared" si="131"/>
        <v/>
      </c>
      <c r="X397" s="3" t="str">
        <f t="shared" si="132"/>
        <v/>
      </c>
      <c r="Y397" s="3" t="str">
        <f t="shared" si="137"/>
        <v>4.2%,36.2%,43.4%</v>
      </c>
    </row>
    <row r="398" spans="2:25" x14ac:dyDescent="0.3">
      <c r="B398" s="2">
        <f>数据源!CE430</f>
        <v>10</v>
      </c>
      <c r="C398" s="2" t="str">
        <f>数据源!CF430</f>
        <v>T2HP3</v>
      </c>
      <c r="D398" s="2" t="str">
        <f>数据源!CG430</f>
        <v>部件</v>
      </c>
      <c r="E398" s="2">
        <f>数据源!CH430</f>
        <v>51.800000000000011</v>
      </c>
      <c r="F398" s="2">
        <f>数据源!CI430</f>
        <v>2.5</v>
      </c>
      <c r="G398" s="2">
        <f>数据源!CJ430</f>
        <v>7.1999999999999998E-3</v>
      </c>
      <c r="H398" s="2">
        <f>数据源!CK430</f>
        <v>1.3528957528957525E-2</v>
      </c>
      <c r="I398" s="2">
        <f>数据源!CL430</f>
        <v>135</v>
      </c>
      <c r="J398" s="3">
        <f t="shared" si="125"/>
        <v>2</v>
      </c>
      <c r="K398" s="3">
        <f t="shared" si="126"/>
        <v>3</v>
      </c>
      <c r="L398" s="3" t="str">
        <f t="shared" si="129"/>
        <v>部件</v>
      </c>
      <c r="M398" s="3">
        <f t="shared" ca="1" si="130"/>
        <v>92203</v>
      </c>
      <c r="N398" s="3" t="str">
        <f t="shared" ca="1" si="133"/>
        <v>11411,12411,13411,12421,13421,11421,11431,12431,13431,51411,52411,53411,52421,53421,51421,51431,52431,53431,92001,92003,92005,92101,92103,92105,92201,92203</v>
      </c>
      <c r="O398" s="3" t="str">
        <f t="shared" si="134"/>
        <v>43,43,43,22,22,22,14,14,14,217,217,217,217,217,217,242,242,242,135,135,135,135,135,135,135,135</v>
      </c>
      <c r="P398" s="1" t="str">
        <f t="shared" si="135"/>
        <v>(1,1),(1,1),(1,1),(1,1),(1,1),(1,1),(1,1),(1,1),(1,1),(2,4),(2,4),(2,4),(1,3),(1,3),(1,3),(1,2),(1,2),(1,2),(2,3),(2,3),(2,3),(2,3),(2,3),(2,3),(2,3),(2,3)</v>
      </c>
      <c r="Q398" s="3" t="str">
        <f>IF(D398="坦克碎片",VLOOKUP(C398,道具信息!$N$2:$O$291,2,FALSE)&amp;"碎片",VLOOKUP(C398,道具信息!$N$2:$O$291,2,FALSE))</f>
        <v>T2部件</v>
      </c>
      <c r="R398" s="3">
        <f t="shared" si="127"/>
        <v>2430</v>
      </c>
      <c r="S398" s="11">
        <f t="shared" si="128"/>
        <v>0.434</v>
      </c>
      <c r="T398" s="3" t="str">
        <f>VLOOKUP(Q398,道具信息!$Q$3:$S$20,2,FALSE)</f>
        <v>CHEST_ITEM_TYPE_T2_PART</v>
      </c>
      <c r="U398" s="3" t="str">
        <f>IF(COUNTIF(U$373:U397,T398)=0,T398,"")</f>
        <v/>
      </c>
      <c r="V398" s="3" t="str">
        <f t="shared" si="136"/>
        <v>CHEST_ITEM_TYPE_T4_TANK,CHEST_ITEM_TYPE_T4_SHARD,CHEST_ITEM_TYPE_T2_PART</v>
      </c>
      <c r="W398" s="13" t="str">
        <f t="shared" si="131"/>
        <v/>
      </c>
      <c r="X398" s="3" t="str">
        <f t="shared" si="132"/>
        <v/>
      </c>
      <c r="Y398" s="3" t="str">
        <f t="shared" si="137"/>
        <v>4.2%,36.2%,43.4%</v>
      </c>
    </row>
    <row r="399" spans="2:25" x14ac:dyDescent="0.3">
      <c r="B399" s="2">
        <f>数据源!CE431</f>
        <v>10</v>
      </c>
      <c r="C399" s="2" t="str">
        <f>数据源!CF431</f>
        <v>T2HP5</v>
      </c>
      <c r="D399" s="2" t="str">
        <f>数据源!CG431</f>
        <v>部件</v>
      </c>
      <c r="E399" s="2">
        <f>数据源!CH431</f>
        <v>51.800000000000011</v>
      </c>
      <c r="F399" s="2">
        <f>数据源!CI431</f>
        <v>2.5</v>
      </c>
      <c r="G399" s="2">
        <f>数据源!CJ431</f>
        <v>7.1999999999999998E-3</v>
      </c>
      <c r="H399" s="2">
        <f>数据源!CK431</f>
        <v>1.3528957528957525E-2</v>
      </c>
      <c r="I399" s="2">
        <f>数据源!CL431</f>
        <v>135</v>
      </c>
      <c r="J399" s="3">
        <f t="shared" si="125"/>
        <v>2</v>
      </c>
      <c r="K399" s="3">
        <f t="shared" si="126"/>
        <v>3</v>
      </c>
      <c r="L399" s="3" t="str">
        <f t="shared" si="129"/>
        <v>部件</v>
      </c>
      <c r="M399" s="3">
        <f t="shared" ca="1" si="130"/>
        <v>92205</v>
      </c>
      <c r="N399" s="3" t="str">
        <f t="shared" ca="1" si="133"/>
        <v>11411,12411,13411,12421,13421,11421,11431,12431,13431,51411,52411,53411,52421,53421,51421,51431,52431,53431,92001,92003,92005,92101,92103,92105,92201,92203,92205</v>
      </c>
      <c r="O399" s="3" t="str">
        <f t="shared" si="134"/>
        <v>43,43,43,22,22,22,14,14,14,217,217,217,217,217,217,242,242,242,135,135,135,135,135,135,135,135,135</v>
      </c>
      <c r="P399" s="1" t="str">
        <f t="shared" si="135"/>
        <v>(1,1),(1,1),(1,1),(1,1),(1,1),(1,1),(1,1),(1,1),(1,1),(2,4),(2,4),(2,4),(1,3),(1,3),(1,3),(1,2),(1,2),(1,2),(2,3),(2,3),(2,3),(2,3),(2,3),(2,3),(2,3),(2,3),(2,3)</v>
      </c>
      <c r="Q399" s="3" t="str">
        <f>IF(D399="坦克碎片",VLOOKUP(C399,道具信息!$N$2:$O$291,2,FALSE)&amp;"碎片",VLOOKUP(C399,道具信息!$N$2:$O$291,2,FALSE))</f>
        <v>T2部件</v>
      </c>
      <c r="R399" s="3">
        <f t="shared" si="127"/>
        <v>2430</v>
      </c>
      <c r="S399" s="11">
        <f t="shared" si="128"/>
        <v>0.434</v>
      </c>
      <c r="T399" s="3" t="str">
        <f>VLOOKUP(Q399,道具信息!$Q$3:$S$20,2,FALSE)</f>
        <v>CHEST_ITEM_TYPE_T2_PART</v>
      </c>
      <c r="U399" s="3" t="str">
        <f>IF(COUNTIF(U$373:U398,T399)=0,T399,"")</f>
        <v/>
      </c>
      <c r="V399" s="3" t="str">
        <f t="shared" si="136"/>
        <v>CHEST_ITEM_TYPE_T4_TANK,CHEST_ITEM_TYPE_T4_SHARD,CHEST_ITEM_TYPE_T2_PART</v>
      </c>
      <c r="W399" s="13" t="str">
        <f t="shared" si="131"/>
        <v/>
      </c>
      <c r="X399" s="3" t="str">
        <f t="shared" si="132"/>
        <v/>
      </c>
      <c r="Y399" s="3" t="str">
        <f t="shared" si="137"/>
        <v>4.2%,36.2%,43.4%</v>
      </c>
    </row>
    <row r="400" spans="2:25" x14ac:dyDescent="0.3">
      <c r="B400" s="2">
        <f>数据源!CE432</f>
        <v>10</v>
      </c>
      <c r="C400" s="2" t="str">
        <f>数据源!CF432</f>
        <v>T2LP2</v>
      </c>
      <c r="D400" s="2" t="str">
        <f>数据源!CG432</f>
        <v>部件</v>
      </c>
      <c r="E400" s="2">
        <f>数据源!CH432</f>
        <v>51.800000000000011</v>
      </c>
      <c r="F400" s="2">
        <f>数据源!CI432</f>
        <v>2.5</v>
      </c>
      <c r="G400" s="2">
        <f>数据源!CJ432</f>
        <v>7.1999999999999998E-3</v>
      </c>
      <c r="H400" s="2">
        <f>数据源!CK432</f>
        <v>1.3528957528957525E-2</v>
      </c>
      <c r="I400" s="2">
        <f>数据源!CL432</f>
        <v>135</v>
      </c>
      <c r="J400" s="3">
        <f t="shared" si="125"/>
        <v>2</v>
      </c>
      <c r="K400" s="3">
        <f t="shared" si="126"/>
        <v>3</v>
      </c>
      <c r="L400" s="3" t="str">
        <f t="shared" si="129"/>
        <v>部件</v>
      </c>
      <c r="M400" s="3">
        <f t="shared" ca="1" si="130"/>
        <v>92002</v>
      </c>
      <c r="N400" s="3" t="str">
        <f t="shared" ca="1" si="133"/>
        <v>11411,12411,13411,12421,13421,11421,11431,12431,13431,51411,52411,53411,52421,53421,51421,51431,52431,53431,92001,92003,92005,92101,92103,92105,92201,92203,92205,92002</v>
      </c>
      <c r="O400" s="3" t="str">
        <f t="shared" si="134"/>
        <v>43,43,43,22,22,22,14,14,14,217,217,217,217,217,217,242,242,242,135,135,135,135,135,135,135,135,135,135</v>
      </c>
      <c r="P400" s="1" t="str">
        <f t="shared" si="135"/>
        <v>(1,1),(1,1),(1,1),(1,1),(1,1),(1,1),(1,1),(1,1),(1,1),(2,4),(2,4),(2,4),(1,3),(1,3),(1,3),(1,2),(1,2),(1,2),(2,3),(2,3),(2,3),(2,3),(2,3),(2,3),(2,3),(2,3),(2,3),(2,3)</v>
      </c>
      <c r="Q400" s="3" t="str">
        <f>IF(D400="坦克碎片",VLOOKUP(C400,道具信息!$N$2:$O$291,2,FALSE)&amp;"碎片",VLOOKUP(C400,道具信息!$N$2:$O$291,2,FALSE))</f>
        <v>T2部件</v>
      </c>
      <c r="R400" s="3">
        <f t="shared" si="127"/>
        <v>2430</v>
      </c>
      <c r="S400" s="11">
        <f t="shared" si="128"/>
        <v>0.434</v>
      </c>
      <c r="T400" s="3" t="str">
        <f>VLOOKUP(Q400,道具信息!$Q$3:$S$20,2,FALSE)</f>
        <v>CHEST_ITEM_TYPE_T2_PART</v>
      </c>
      <c r="U400" s="3" t="str">
        <f>IF(COUNTIF(U$373:U399,T400)=0,T400,"")</f>
        <v/>
      </c>
      <c r="V400" s="3" t="str">
        <f t="shared" si="136"/>
        <v>CHEST_ITEM_TYPE_T4_TANK,CHEST_ITEM_TYPE_T4_SHARD,CHEST_ITEM_TYPE_T2_PART</v>
      </c>
      <c r="W400" s="13" t="str">
        <f t="shared" si="131"/>
        <v/>
      </c>
      <c r="X400" s="3" t="str">
        <f t="shared" si="132"/>
        <v/>
      </c>
      <c r="Y400" s="3" t="str">
        <f t="shared" si="137"/>
        <v>4.2%,36.2%,43.4%</v>
      </c>
    </row>
    <row r="401" spans="2:25" x14ac:dyDescent="0.3">
      <c r="B401" s="2">
        <f>数据源!CE433</f>
        <v>10</v>
      </c>
      <c r="C401" s="2" t="str">
        <f>数据源!CF433</f>
        <v>T2LP4</v>
      </c>
      <c r="D401" s="2" t="str">
        <f>数据源!CG433</f>
        <v>部件</v>
      </c>
      <c r="E401" s="2">
        <f>数据源!CH433</f>
        <v>51.800000000000011</v>
      </c>
      <c r="F401" s="2">
        <f>数据源!CI433</f>
        <v>2.5</v>
      </c>
      <c r="G401" s="2">
        <f>数据源!CJ433</f>
        <v>7.1999999999999998E-3</v>
      </c>
      <c r="H401" s="2">
        <f>数据源!CK433</f>
        <v>1.3528957528957525E-2</v>
      </c>
      <c r="I401" s="2">
        <f>数据源!CL433</f>
        <v>135</v>
      </c>
      <c r="J401" s="3">
        <f t="shared" si="125"/>
        <v>2</v>
      </c>
      <c r="K401" s="3">
        <f t="shared" si="126"/>
        <v>3</v>
      </c>
      <c r="L401" s="3" t="str">
        <f t="shared" si="129"/>
        <v>部件</v>
      </c>
      <c r="M401" s="3">
        <f t="shared" ca="1" si="130"/>
        <v>92004</v>
      </c>
      <c r="N401" s="3" t="str">
        <f t="shared" ca="1" si="133"/>
        <v>11411,12411,13411,12421,13421,11421,11431,12431,13431,51411,52411,53411,52421,53421,51421,51431,52431,53431,92001,92003,92005,92101,92103,92105,92201,92203,92205,92002,92004</v>
      </c>
      <c r="O401" s="3" t="str">
        <f t="shared" si="134"/>
        <v>43,43,43,22,22,22,14,14,14,217,217,217,217,217,217,242,242,242,135,135,135,135,135,135,135,135,135,135,135</v>
      </c>
      <c r="P401" s="1" t="str">
        <f t="shared" si="135"/>
        <v>(1,1),(1,1),(1,1),(1,1),(1,1),(1,1),(1,1),(1,1),(1,1),(2,4),(2,4),(2,4),(1,3),(1,3),(1,3),(1,2),(1,2),(1,2),(2,3),(2,3),(2,3),(2,3),(2,3),(2,3),(2,3),(2,3),(2,3),(2,3),(2,3)</v>
      </c>
      <c r="Q401" s="3" t="str">
        <f>IF(D401="坦克碎片",VLOOKUP(C401,道具信息!$N$2:$O$291,2,FALSE)&amp;"碎片",VLOOKUP(C401,道具信息!$N$2:$O$291,2,FALSE))</f>
        <v>T2部件</v>
      </c>
      <c r="R401" s="3">
        <f t="shared" si="127"/>
        <v>2430</v>
      </c>
      <c r="S401" s="11">
        <f t="shared" si="128"/>
        <v>0.434</v>
      </c>
      <c r="T401" s="3" t="str">
        <f>VLOOKUP(Q401,道具信息!$Q$3:$S$20,2,FALSE)</f>
        <v>CHEST_ITEM_TYPE_T2_PART</v>
      </c>
      <c r="U401" s="3" t="str">
        <f>IF(COUNTIF(U$373:U400,T401)=0,T401,"")</f>
        <v/>
      </c>
      <c r="V401" s="3" t="str">
        <f t="shared" si="136"/>
        <v>CHEST_ITEM_TYPE_T4_TANK,CHEST_ITEM_TYPE_T4_SHARD,CHEST_ITEM_TYPE_T2_PART</v>
      </c>
      <c r="W401" s="13" t="str">
        <f t="shared" si="131"/>
        <v/>
      </c>
      <c r="X401" s="3" t="str">
        <f t="shared" si="132"/>
        <v/>
      </c>
      <c r="Y401" s="3" t="str">
        <f t="shared" si="137"/>
        <v>4.2%,36.2%,43.4%</v>
      </c>
    </row>
    <row r="402" spans="2:25" x14ac:dyDescent="0.3">
      <c r="B402" s="2">
        <f>数据源!CE434</f>
        <v>10</v>
      </c>
      <c r="C402" s="2" t="str">
        <f>数据源!CF434</f>
        <v>T2LP6</v>
      </c>
      <c r="D402" s="2" t="str">
        <f>数据源!CG434</f>
        <v>部件</v>
      </c>
      <c r="E402" s="2">
        <f>数据源!CH434</f>
        <v>51.800000000000011</v>
      </c>
      <c r="F402" s="2">
        <f>数据源!CI434</f>
        <v>2.5</v>
      </c>
      <c r="G402" s="2">
        <f>数据源!CJ434</f>
        <v>7.1999999999999998E-3</v>
      </c>
      <c r="H402" s="2">
        <f>数据源!CK434</f>
        <v>1.3528957528957525E-2</v>
      </c>
      <c r="I402" s="2">
        <f>数据源!CL434</f>
        <v>135</v>
      </c>
      <c r="J402" s="3">
        <f t="shared" si="125"/>
        <v>2</v>
      </c>
      <c r="K402" s="3">
        <f t="shared" si="126"/>
        <v>3</v>
      </c>
      <c r="L402" s="3" t="str">
        <f t="shared" si="129"/>
        <v>部件</v>
      </c>
      <c r="M402" s="3">
        <f t="shared" ca="1" si="130"/>
        <v>92006</v>
      </c>
      <c r="N402" s="3" t="str">
        <f t="shared" ca="1" si="133"/>
        <v>11411,12411,13411,12421,13421,11421,11431,12431,13431,51411,52411,53411,52421,53421,51421,51431,52431,53431,92001,92003,92005,92101,92103,92105,92201,92203,92205,92002,92004,92006</v>
      </c>
      <c r="O402" s="3" t="str">
        <f t="shared" si="134"/>
        <v>43,43,43,22,22,22,14,14,14,217,217,217,217,217,217,242,242,242,135,135,135,135,135,135,135,135,135,135,135,135</v>
      </c>
      <c r="P402" s="1" t="str">
        <f t="shared" si="135"/>
        <v>(1,1),(1,1),(1,1),(1,1),(1,1),(1,1),(1,1),(1,1),(1,1),(2,4),(2,4),(2,4),(1,3),(1,3),(1,3),(1,2),(1,2),(1,2),(2,3),(2,3),(2,3),(2,3),(2,3),(2,3),(2,3),(2,3),(2,3),(2,3),(2,3),(2,3)</v>
      </c>
      <c r="Q402" s="3" t="str">
        <f>IF(D402="坦克碎片",VLOOKUP(C402,道具信息!$N$2:$O$291,2,FALSE)&amp;"碎片",VLOOKUP(C402,道具信息!$N$2:$O$291,2,FALSE))</f>
        <v>T2部件</v>
      </c>
      <c r="R402" s="3">
        <f t="shared" si="127"/>
        <v>2430</v>
      </c>
      <c r="S402" s="11">
        <f t="shared" si="128"/>
        <v>0.434</v>
      </c>
      <c r="T402" s="3" t="str">
        <f>VLOOKUP(Q402,道具信息!$Q$3:$S$20,2,FALSE)</f>
        <v>CHEST_ITEM_TYPE_T2_PART</v>
      </c>
      <c r="U402" s="3" t="str">
        <f>IF(COUNTIF(U$373:U401,T402)=0,T402,"")</f>
        <v/>
      </c>
      <c r="V402" s="3" t="str">
        <f t="shared" si="136"/>
        <v>CHEST_ITEM_TYPE_T4_TANK,CHEST_ITEM_TYPE_T4_SHARD,CHEST_ITEM_TYPE_T2_PART</v>
      </c>
      <c r="W402" s="13" t="str">
        <f t="shared" si="131"/>
        <v/>
      </c>
      <c r="X402" s="3" t="str">
        <f t="shared" si="132"/>
        <v/>
      </c>
      <c r="Y402" s="3" t="str">
        <f t="shared" si="137"/>
        <v>4.2%,36.2%,43.4%</v>
      </c>
    </row>
    <row r="403" spans="2:25" x14ac:dyDescent="0.3">
      <c r="B403" s="2">
        <f>数据源!CE435</f>
        <v>10</v>
      </c>
      <c r="C403" s="2" t="str">
        <f>数据源!CF435</f>
        <v>T2MP2</v>
      </c>
      <c r="D403" s="2" t="str">
        <f>数据源!CG435</f>
        <v>部件</v>
      </c>
      <c r="E403" s="2">
        <f>数据源!CH435</f>
        <v>51.800000000000011</v>
      </c>
      <c r="F403" s="2">
        <f>数据源!CI435</f>
        <v>2.5</v>
      </c>
      <c r="G403" s="2">
        <f>数据源!CJ435</f>
        <v>7.1999999999999998E-3</v>
      </c>
      <c r="H403" s="2">
        <f>数据源!CK435</f>
        <v>1.3528957528957525E-2</v>
      </c>
      <c r="I403" s="2">
        <f>数据源!CL435</f>
        <v>135</v>
      </c>
      <c r="J403" s="3">
        <f t="shared" si="125"/>
        <v>2</v>
      </c>
      <c r="K403" s="3">
        <f t="shared" si="126"/>
        <v>3</v>
      </c>
      <c r="L403" s="3" t="str">
        <f t="shared" si="129"/>
        <v>部件</v>
      </c>
      <c r="M403" s="3">
        <f t="shared" ca="1" si="130"/>
        <v>92102</v>
      </c>
      <c r="N403" s="3" t="str">
        <f t="shared" ca="1" si="133"/>
        <v>11411,12411,13411,12421,13421,11421,11431,12431,13431,51411,52411,53411,52421,53421,51421,51431,52431,53431,92001,92003,92005,92101,92103,92105,92201,92203,92205,92002,92004,92006,92102</v>
      </c>
      <c r="O403" s="3" t="str">
        <f t="shared" si="134"/>
        <v>43,43,43,22,22,22,14,14,14,217,217,217,217,217,217,242,242,242,135,135,135,135,135,135,135,135,135,135,135,135,135</v>
      </c>
      <c r="P403" s="1" t="str">
        <f t="shared" si="135"/>
        <v>(1,1),(1,1),(1,1),(1,1),(1,1),(1,1),(1,1),(1,1),(1,1),(2,4),(2,4),(2,4),(1,3),(1,3),(1,3),(1,2),(1,2),(1,2),(2,3),(2,3),(2,3),(2,3),(2,3),(2,3),(2,3),(2,3),(2,3),(2,3),(2,3),(2,3),(2,3)</v>
      </c>
      <c r="Q403" s="3" t="str">
        <f>IF(D403="坦克碎片",VLOOKUP(C403,道具信息!$N$2:$O$291,2,FALSE)&amp;"碎片",VLOOKUP(C403,道具信息!$N$2:$O$291,2,FALSE))</f>
        <v>T2部件</v>
      </c>
      <c r="R403" s="3">
        <f t="shared" si="127"/>
        <v>2430</v>
      </c>
      <c r="S403" s="11">
        <f t="shared" si="128"/>
        <v>0.434</v>
      </c>
      <c r="T403" s="3" t="str">
        <f>VLOOKUP(Q403,道具信息!$Q$3:$S$20,2,FALSE)</f>
        <v>CHEST_ITEM_TYPE_T2_PART</v>
      </c>
      <c r="U403" s="3" t="str">
        <f>IF(COUNTIF(U$373:U402,T403)=0,T403,"")</f>
        <v/>
      </c>
      <c r="V403" s="3" t="str">
        <f t="shared" si="136"/>
        <v>CHEST_ITEM_TYPE_T4_TANK,CHEST_ITEM_TYPE_T4_SHARD,CHEST_ITEM_TYPE_T2_PART</v>
      </c>
      <c r="W403" s="13" t="str">
        <f t="shared" si="131"/>
        <v/>
      </c>
      <c r="X403" s="3" t="str">
        <f t="shared" si="132"/>
        <v/>
      </c>
      <c r="Y403" s="3" t="str">
        <f t="shared" si="137"/>
        <v>4.2%,36.2%,43.4%</v>
      </c>
    </row>
    <row r="404" spans="2:25" x14ac:dyDescent="0.3">
      <c r="B404" s="2">
        <f>数据源!CE436</f>
        <v>10</v>
      </c>
      <c r="C404" s="2" t="str">
        <f>数据源!CF436</f>
        <v>T2MP4</v>
      </c>
      <c r="D404" s="2" t="str">
        <f>数据源!CG436</f>
        <v>部件</v>
      </c>
      <c r="E404" s="2">
        <f>数据源!CH436</f>
        <v>51.800000000000011</v>
      </c>
      <c r="F404" s="2">
        <f>数据源!CI436</f>
        <v>2.5</v>
      </c>
      <c r="G404" s="2">
        <f>数据源!CJ436</f>
        <v>7.1999999999999998E-3</v>
      </c>
      <c r="H404" s="2">
        <f>数据源!CK436</f>
        <v>1.3528957528957525E-2</v>
      </c>
      <c r="I404" s="2">
        <f>数据源!CL436</f>
        <v>135</v>
      </c>
      <c r="J404" s="3">
        <f t="shared" si="125"/>
        <v>2</v>
      </c>
      <c r="K404" s="3">
        <f t="shared" si="126"/>
        <v>3</v>
      </c>
      <c r="L404" s="3" t="str">
        <f t="shared" si="129"/>
        <v>部件</v>
      </c>
      <c r="M404" s="3">
        <f t="shared" ca="1" si="130"/>
        <v>92104</v>
      </c>
      <c r="N404" s="3" t="str">
        <f t="shared" ca="1" si="133"/>
        <v>11411,12411,13411,12421,13421,11421,11431,12431,13431,51411,52411,53411,52421,53421,51421,51431,52431,53431,92001,92003,92005,92101,92103,92105,92201,92203,92205,92002,92004,92006,92102,92104</v>
      </c>
      <c r="O404" s="3" t="str">
        <f t="shared" si="134"/>
        <v>43,43,43,22,22,22,14,14,14,217,217,217,217,217,217,242,242,242,135,135,135,135,135,135,135,135,135,135,135,135,135,135</v>
      </c>
      <c r="P404" s="1" t="str">
        <f t="shared" si="135"/>
        <v>(1,1),(1,1),(1,1),(1,1),(1,1),(1,1),(1,1),(1,1),(1,1),(2,4),(2,4),(2,4),(1,3),(1,3),(1,3),(1,2),(1,2),(1,2),(2,3),(2,3),(2,3),(2,3),(2,3),(2,3),(2,3),(2,3),(2,3),(2,3),(2,3),(2,3),(2,3),(2,3)</v>
      </c>
      <c r="Q404" s="3" t="str">
        <f>IF(D404="坦克碎片",VLOOKUP(C404,道具信息!$N$2:$O$291,2,FALSE)&amp;"碎片",VLOOKUP(C404,道具信息!$N$2:$O$291,2,FALSE))</f>
        <v>T2部件</v>
      </c>
      <c r="R404" s="3">
        <f t="shared" si="127"/>
        <v>2430</v>
      </c>
      <c r="S404" s="11">
        <f t="shared" si="128"/>
        <v>0.434</v>
      </c>
      <c r="T404" s="3" t="str">
        <f>VLOOKUP(Q404,道具信息!$Q$3:$S$20,2,FALSE)</f>
        <v>CHEST_ITEM_TYPE_T2_PART</v>
      </c>
      <c r="U404" s="3" t="str">
        <f>IF(COUNTIF(U$373:U403,T404)=0,T404,"")</f>
        <v/>
      </c>
      <c r="V404" s="3" t="str">
        <f t="shared" si="136"/>
        <v>CHEST_ITEM_TYPE_T4_TANK,CHEST_ITEM_TYPE_T4_SHARD,CHEST_ITEM_TYPE_T2_PART</v>
      </c>
      <c r="W404" s="13" t="str">
        <f t="shared" si="131"/>
        <v/>
      </c>
      <c r="X404" s="3" t="str">
        <f t="shared" si="132"/>
        <v/>
      </c>
      <c r="Y404" s="3" t="str">
        <f t="shared" si="137"/>
        <v>4.2%,36.2%,43.4%</v>
      </c>
    </row>
    <row r="405" spans="2:25" x14ac:dyDescent="0.3">
      <c r="B405" s="2">
        <f>数据源!CE437</f>
        <v>10</v>
      </c>
      <c r="C405" s="2" t="str">
        <f>数据源!CF437</f>
        <v>T2MP6</v>
      </c>
      <c r="D405" s="2" t="str">
        <f>数据源!CG437</f>
        <v>部件</v>
      </c>
      <c r="E405" s="2">
        <f>数据源!CH437</f>
        <v>51.800000000000011</v>
      </c>
      <c r="F405" s="2">
        <f>数据源!CI437</f>
        <v>2.5</v>
      </c>
      <c r="G405" s="2">
        <f>数据源!CJ437</f>
        <v>7.1999999999999998E-3</v>
      </c>
      <c r="H405" s="2">
        <f>数据源!CK437</f>
        <v>1.3528957528957525E-2</v>
      </c>
      <c r="I405" s="2">
        <f>数据源!CL437</f>
        <v>135</v>
      </c>
      <c r="J405" s="3">
        <f t="shared" si="125"/>
        <v>2</v>
      </c>
      <c r="K405" s="3">
        <f t="shared" si="126"/>
        <v>3</v>
      </c>
      <c r="L405" s="3" t="str">
        <f t="shared" si="129"/>
        <v>部件</v>
      </c>
      <c r="M405" s="3">
        <f t="shared" ca="1" si="130"/>
        <v>92106</v>
      </c>
      <c r="N405" s="3" t="str">
        <f t="shared" ca="1" si="133"/>
        <v>11411,12411,13411,12421,13421,11421,11431,12431,13431,51411,52411,53411,52421,53421,51421,51431,52431,53431,92001,92003,92005,92101,92103,92105,92201,92203,92205,92002,92004,92006,92102,92104,92106</v>
      </c>
      <c r="O405" s="3" t="str">
        <f t="shared" si="134"/>
        <v>43,43,43,22,22,22,14,14,14,217,217,217,217,217,217,242,242,242,135,135,135,135,135,135,135,135,135,135,135,135,135,135,135</v>
      </c>
      <c r="P405" s="1" t="str">
        <f t="shared" si="135"/>
        <v>(1,1),(1,1),(1,1),(1,1),(1,1),(1,1),(1,1),(1,1),(1,1),(2,4),(2,4),(2,4),(1,3),(1,3),(1,3),(1,2),(1,2),(1,2),(2,3),(2,3),(2,3),(2,3),(2,3),(2,3),(2,3),(2,3),(2,3),(2,3),(2,3),(2,3),(2,3),(2,3),(2,3)</v>
      </c>
      <c r="Q405" s="3" t="str">
        <f>IF(D405="坦克碎片",VLOOKUP(C405,道具信息!$N$2:$O$291,2,FALSE)&amp;"碎片",VLOOKUP(C405,道具信息!$N$2:$O$291,2,FALSE))</f>
        <v>T2部件</v>
      </c>
      <c r="R405" s="3">
        <f t="shared" ref="R405:R436" si="138">SUMIFS(I$3:I$445,Q$3:Q$445,Q405,B$3:B$445,B405)</f>
        <v>2430</v>
      </c>
      <c r="S405" s="11">
        <f t="shared" ref="S405:S436" si="139">ROUND(R405/SUMIF(B$3:B$445,B405,I$3:I$445),3)</f>
        <v>0.434</v>
      </c>
      <c r="T405" s="3" t="str">
        <f>VLOOKUP(Q405,道具信息!$Q$3:$S$20,2,FALSE)</f>
        <v>CHEST_ITEM_TYPE_T2_PART</v>
      </c>
      <c r="U405" s="3" t="str">
        <f>IF(COUNTIF(U$373:U404,T405)=0,T405,"")</f>
        <v/>
      </c>
      <c r="V405" s="3" t="str">
        <f t="shared" si="136"/>
        <v>CHEST_ITEM_TYPE_T4_TANK,CHEST_ITEM_TYPE_T4_SHARD,CHEST_ITEM_TYPE_T2_PART</v>
      </c>
      <c r="W405" s="13" t="str">
        <f t="shared" si="131"/>
        <v/>
      </c>
      <c r="X405" s="3" t="str">
        <f t="shared" si="132"/>
        <v/>
      </c>
      <c r="Y405" s="3" t="str">
        <f t="shared" si="137"/>
        <v>4.2%,36.2%,43.4%</v>
      </c>
    </row>
    <row r="406" spans="2:25" x14ac:dyDescent="0.3">
      <c r="B406" s="2">
        <f>数据源!CE438</f>
        <v>10</v>
      </c>
      <c r="C406" s="2" t="str">
        <f>数据源!CF438</f>
        <v>T2HP2</v>
      </c>
      <c r="D406" s="2" t="str">
        <f>数据源!CG438</f>
        <v>部件</v>
      </c>
      <c r="E406" s="2">
        <f>数据源!CH438</f>
        <v>51.800000000000011</v>
      </c>
      <c r="F406" s="2">
        <f>数据源!CI438</f>
        <v>2.5</v>
      </c>
      <c r="G406" s="2">
        <f>数据源!CJ438</f>
        <v>7.1999999999999998E-3</v>
      </c>
      <c r="H406" s="2">
        <f>数据源!CK438</f>
        <v>1.3528957528957525E-2</v>
      </c>
      <c r="I406" s="2">
        <f>数据源!CL438</f>
        <v>135</v>
      </c>
      <c r="J406" s="3">
        <f t="shared" si="125"/>
        <v>2</v>
      </c>
      <c r="K406" s="3">
        <f t="shared" si="126"/>
        <v>3</v>
      </c>
      <c r="L406" s="3" t="str">
        <f t="shared" si="129"/>
        <v>部件</v>
      </c>
      <c r="M406" s="3">
        <f t="shared" ca="1" si="130"/>
        <v>92202</v>
      </c>
      <c r="N406" s="3" t="str">
        <f t="shared" ca="1" si="133"/>
        <v>11411,12411,13411,12421,13421,11421,11431,12431,13431,51411,52411,53411,52421,53421,51421,51431,52431,53431,92001,92003,92005,92101,92103,92105,92201,92203,92205,92002,92004,92006,92102,92104,92106,92202</v>
      </c>
      <c r="O406" s="3" t="str">
        <f t="shared" si="134"/>
        <v>43,43,43,22,22,22,14,14,14,217,217,217,217,217,217,242,242,242,135,135,135,135,135,135,135,135,135,135,135,135,135,135,135,135</v>
      </c>
      <c r="P406" s="1" t="str">
        <f t="shared" si="135"/>
        <v>(1,1),(1,1),(1,1),(1,1),(1,1),(1,1),(1,1),(1,1),(1,1),(2,4),(2,4),(2,4),(1,3),(1,3),(1,3),(1,2),(1,2),(1,2),(2,3),(2,3),(2,3),(2,3),(2,3),(2,3),(2,3),(2,3),(2,3),(2,3),(2,3),(2,3),(2,3),(2,3),(2,3),(2,3)</v>
      </c>
      <c r="Q406" s="3" t="str">
        <f>IF(D406="坦克碎片",VLOOKUP(C406,道具信息!$N$2:$O$291,2,FALSE)&amp;"碎片",VLOOKUP(C406,道具信息!$N$2:$O$291,2,FALSE))</f>
        <v>T2部件</v>
      </c>
      <c r="R406" s="3">
        <f t="shared" si="138"/>
        <v>2430</v>
      </c>
      <c r="S406" s="11">
        <f t="shared" si="139"/>
        <v>0.434</v>
      </c>
      <c r="T406" s="3" t="str">
        <f>VLOOKUP(Q406,道具信息!$Q$3:$S$20,2,FALSE)</f>
        <v>CHEST_ITEM_TYPE_T2_PART</v>
      </c>
      <c r="U406" s="3" t="str">
        <f>IF(COUNTIF(U$373:U405,T406)=0,T406,"")</f>
        <v/>
      </c>
      <c r="V406" s="3" t="str">
        <f t="shared" si="136"/>
        <v>CHEST_ITEM_TYPE_T4_TANK,CHEST_ITEM_TYPE_T4_SHARD,CHEST_ITEM_TYPE_T2_PART</v>
      </c>
      <c r="W406" s="13" t="str">
        <f t="shared" si="131"/>
        <v/>
      </c>
      <c r="X406" s="3" t="str">
        <f t="shared" si="132"/>
        <v/>
      </c>
      <c r="Y406" s="3" t="str">
        <f t="shared" si="137"/>
        <v>4.2%,36.2%,43.4%</v>
      </c>
    </row>
    <row r="407" spans="2:25" x14ac:dyDescent="0.3">
      <c r="B407" s="2">
        <f>数据源!CE439</f>
        <v>10</v>
      </c>
      <c r="C407" s="2" t="str">
        <f>数据源!CF439</f>
        <v>T2HP4</v>
      </c>
      <c r="D407" s="2" t="str">
        <f>数据源!CG439</f>
        <v>部件</v>
      </c>
      <c r="E407" s="2">
        <f>数据源!CH439</f>
        <v>51.800000000000011</v>
      </c>
      <c r="F407" s="2">
        <f>数据源!CI439</f>
        <v>2.5</v>
      </c>
      <c r="G407" s="2">
        <f>数据源!CJ439</f>
        <v>7.1999999999999998E-3</v>
      </c>
      <c r="H407" s="2">
        <f>数据源!CK439</f>
        <v>1.3528957528957525E-2</v>
      </c>
      <c r="I407" s="2">
        <f>数据源!CL439</f>
        <v>135</v>
      </c>
      <c r="J407" s="3">
        <f t="shared" si="125"/>
        <v>2</v>
      </c>
      <c r="K407" s="3">
        <f t="shared" si="126"/>
        <v>3</v>
      </c>
      <c r="L407" s="3" t="str">
        <f t="shared" si="129"/>
        <v>部件</v>
      </c>
      <c r="M407" s="3">
        <f t="shared" ca="1" si="130"/>
        <v>92204</v>
      </c>
      <c r="N407" s="3" t="str">
        <f t="shared" ca="1" si="133"/>
        <v>11411,12411,13411,12421,13421,11421,11431,12431,13431,51411,52411,53411,52421,53421,51421,51431,52431,53431,92001,92003,92005,92101,92103,92105,92201,92203,92205,92002,92004,92006,92102,92104,92106,92202,92204</v>
      </c>
      <c r="O407" s="3" t="str">
        <f t="shared" si="134"/>
        <v>43,43,43,22,22,22,14,14,14,217,217,217,217,217,217,242,242,242,135,135,135,135,135,135,135,135,135,135,135,135,135,135,135,135,135</v>
      </c>
      <c r="P407" s="1" t="str">
        <f t="shared" si="135"/>
        <v>(1,1),(1,1),(1,1),(1,1),(1,1),(1,1),(1,1),(1,1),(1,1),(2,4),(2,4),(2,4),(1,3),(1,3),(1,3),(1,2),(1,2),(1,2),(2,3),(2,3),(2,3),(2,3),(2,3),(2,3),(2,3),(2,3),(2,3),(2,3),(2,3),(2,3),(2,3),(2,3),(2,3),(2,3),(2,3)</v>
      </c>
      <c r="Q407" s="3" t="str">
        <f>IF(D407="坦克碎片",VLOOKUP(C407,道具信息!$N$2:$O$291,2,FALSE)&amp;"碎片",VLOOKUP(C407,道具信息!$N$2:$O$291,2,FALSE))</f>
        <v>T2部件</v>
      </c>
      <c r="R407" s="3">
        <f t="shared" si="138"/>
        <v>2430</v>
      </c>
      <c r="S407" s="11">
        <f t="shared" si="139"/>
        <v>0.434</v>
      </c>
      <c r="T407" s="3" t="str">
        <f>VLOOKUP(Q407,道具信息!$Q$3:$S$20,2,FALSE)</f>
        <v>CHEST_ITEM_TYPE_T2_PART</v>
      </c>
      <c r="U407" s="3" t="str">
        <f>IF(COUNTIF(U$373:U406,T407)=0,T407,"")</f>
        <v/>
      </c>
      <c r="V407" s="3" t="str">
        <f t="shared" si="136"/>
        <v>CHEST_ITEM_TYPE_T4_TANK,CHEST_ITEM_TYPE_T4_SHARD,CHEST_ITEM_TYPE_T2_PART</v>
      </c>
      <c r="W407" s="13" t="str">
        <f t="shared" si="131"/>
        <v/>
      </c>
      <c r="X407" s="3" t="str">
        <f t="shared" si="132"/>
        <v/>
      </c>
      <c r="Y407" s="3" t="str">
        <f t="shared" si="137"/>
        <v>4.2%,36.2%,43.4%</v>
      </c>
    </row>
    <row r="408" spans="2:25" x14ac:dyDescent="0.3">
      <c r="B408" s="2">
        <f>数据源!CE440</f>
        <v>10</v>
      </c>
      <c r="C408" s="2" t="str">
        <f>数据源!CF440</f>
        <v>T2HP6</v>
      </c>
      <c r="D408" s="2" t="str">
        <f>数据源!CG440</f>
        <v>部件</v>
      </c>
      <c r="E408" s="2">
        <f>数据源!CH440</f>
        <v>51.800000000000011</v>
      </c>
      <c r="F408" s="2">
        <f>数据源!CI440</f>
        <v>2.5</v>
      </c>
      <c r="G408" s="2">
        <f>数据源!CJ440</f>
        <v>7.1999999999999998E-3</v>
      </c>
      <c r="H408" s="2">
        <f>数据源!CK440</f>
        <v>1.3528957528957525E-2</v>
      </c>
      <c r="I408" s="2">
        <f>数据源!CL440</f>
        <v>135</v>
      </c>
      <c r="J408" s="3">
        <f t="shared" si="125"/>
        <v>2</v>
      </c>
      <c r="K408" s="3">
        <f t="shared" si="126"/>
        <v>3</v>
      </c>
      <c r="L408" s="3" t="str">
        <f t="shared" si="129"/>
        <v>部件</v>
      </c>
      <c r="M408" s="3">
        <f t="shared" ca="1" si="130"/>
        <v>92206</v>
      </c>
      <c r="N408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</v>
      </c>
      <c r="O408" s="3" t="str">
        <f t="shared" si="134"/>
        <v>43,43,43,22,22,22,14,14,14,217,217,217,217,217,217,242,242,242,135,135,135,135,135,135,135,135,135,135,135,135,135,135,135,135,135,135</v>
      </c>
      <c r="P408" s="1" t="str">
        <f t="shared" si="135"/>
        <v>(1,1),(1,1),(1,1),(1,1),(1,1),(1,1),(1,1),(1,1),(1,1),(2,4),(2,4),(2,4),(1,3),(1,3),(1,3),(1,2),(1,2),(1,2),(2,3),(2,3),(2,3),(2,3),(2,3),(2,3),(2,3),(2,3),(2,3),(2,3),(2,3),(2,3),(2,3),(2,3),(2,3),(2,3),(2,3),(2,3)</v>
      </c>
      <c r="Q408" s="3" t="str">
        <f>IF(D408="坦克碎片",VLOOKUP(C408,道具信息!$N$2:$O$291,2,FALSE)&amp;"碎片",VLOOKUP(C408,道具信息!$N$2:$O$291,2,FALSE))</f>
        <v>T2部件</v>
      </c>
      <c r="R408" s="3">
        <f t="shared" si="138"/>
        <v>2430</v>
      </c>
      <c r="S408" s="11">
        <f t="shared" si="139"/>
        <v>0.434</v>
      </c>
      <c r="T408" s="3" t="str">
        <f>VLOOKUP(Q408,道具信息!$Q$3:$S$20,2,FALSE)</f>
        <v>CHEST_ITEM_TYPE_T2_PART</v>
      </c>
      <c r="U408" s="3" t="str">
        <f>IF(COUNTIF(U$373:U407,T408)=0,T408,"")</f>
        <v/>
      </c>
      <c r="V408" s="3" t="str">
        <f t="shared" si="136"/>
        <v>CHEST_ITEM_TYPE_T4_TANK,CHEST_ITEM_TYPE_T4_SHARD,CHEST_ITEM_TYPE_T2_PART</v>
      </c>
      <c r="W408" s="13" t="str">
        <f t="shared" si="131"/>
        <v/>
      </c>
      <c r="X408" s="3" t="str">
        <f t="shared" si="132"/>
        <v/>
      </c>
      <c r="Y408" s="3" t="str">
        <f t="shared" si="137"/>
        <v>4.2%,36.2%,43.4%</v>
      </c>
    </row>
    <row r="409" spans="2:25" x14ac:dyDescent="0.3">
      <c r="B409" s="2">
        <f>数据源!CE441</f>
        <v>10</v>
      </c>
      <c r="C409" s="2" t="str">
        <f>数据源!CF441</f>
        <v>T3LP1</v>
      </c>
      <c r="D409" s="2" t="str">
        <f>数据源!CG441</f>
        <v>部件</v>
      </c>
      <c r="E409" s="2">
        <f>数据源!CH441</f>
        <v>342</v>
      </c>
      <c r="F409" s="2">
        <f>数据源!CI441</f>
        <v>1</v>
      </c>
      <c r="G409" s="2">
        <f>数据源!CJ441</f>
        <v>6.1999999999999998E-3</v>
      </c>
      <c r="H409" s="2">
        <f>数据源!CK441</f>
        <v>4.4113060428849901E-3</v>
      </c>
      <c r="I409" s="2">
        <f>数据源!CL441</f>
        <v>44</v>
      </c>
      <c r="J409" s="3">
        <f t="shared" si="125"/>
        <v>1</v>
      </c>
      <c r="K409" s="3">
        <f t="shared" si="126"/>
        <v>1</v>
      </c>
      <c r="L409" s="3" t="str">
        <f t="shared" si="129"/>
        <v>部件</v>
      </c>
      <c r="M409" s="3">
        <f t="shared" ca="1" si="130"/>
        <v>93001</v>
      </c>
      <c r="N409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</v>
      </c>
      <c r="O409" s="3" t="str">
        <f t="shared" si="134"/>
        <v>43,43,43,22,22,22,14,14,14,217,217,217,217,217,217,242,242,242,135,135,135,135,135,135,135,135,135,135,135,135,135,135,135,135,135,135,44</v>
      </c>
      <c r="P409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</v>
      </c>
      <c r="Q409" s="3" t="str">
        <f>IF(D409="坦克碎片",VLOOKUP(C409,道具信息!$N$2:$O$291,2,FALSE)&amp;"碎片",VLOOKUP(C409,道具信息!$N$2:$O$291,2,FALSE))</f>
        <v>T3部件</v>
      </c>
      <c r="R409" s="3">
        <f t="shared" si="138"/>
        <v>802</v>
      </c>
      <c r="S409" s="11">
        <f t="shared" si="139"/>
        <v>0.14299999999999999</v>
      </c>
      <c r="T409" s="3" t="str">
        <f>VLOOKUP(Q409,道具信息!$Q$3:$S$20,2,FALSE)</f>
        <v>CHEST_ITEM_TYPE_T3_PART</v>
      </c>
      <c r="U409" s="3" t="str">
        <f>IF(COUNTIF(U$373:U408,T409)=0,T409,"")</f>
        <v>CHEST_ITEM_TYPE_T3_PART</v>
      </c>
      <c r="V409" s="3" t="str">
        <f t="shared" si="136"/>
        <v>CHEST_ITEM_TYPE_T4_TANK,CHEST_ITEM_TYPE_T4_SHARD,CHEST_ITEM_TYPE_T2_PART,CHEST_ITEM_TYPE_T3_PART</v>
      </c>
      <c r="W409" s="13">
        <f t="shared" si="131"/>
        <v>0.14299999999999999</v>
      </c>
      <c r="X409" s="3" t="str">
        <f t="shared" si="132"/>
        <v>14.3%</v>
      </c>
      <c r="Y409" s="3" t="str">
        <f t="shared" si="137"/>
        <v>4.2%,36.2%,43.4%,14.3%</v>
      </c>
    </row>
    <row r="410" spans="2:25" x14ac:dyDescent="0.3">
      <c r="B410" s="2">
        <f>数据源!CE442</f>
        <v>10</v>
      </c>
      <c r="C410" s="2" t="str">
        <f>数据源!CF442</f>
        <v>T3LP3</v>
      </c>
      <c r="D410" s="2" t="str">
        <f>数据源!CG442</f>
        <v>部件</v>
      </c>
      <c r="E410" s="2">
        <f>数据源!CH442</f>
        <v>342</v>
      </c>
      <c r="F410" s="2">
        <f>数据源!CI442</f>
        <v>1</v>
      </c>
      <c r="G410" s="2">
        <f>数据源!CJ442</f>
        <v>6.1999999999999998E-3</v>
      </c>
      <c r="H410" s="2">
        <f>数据源!CK442</f>
        <v>4.4113060428849901E-3</v>
      </c>
      <c r="I410" s="2">
        <f>数据源!CL442</f>
        <v>44</v>
      </c>
      <c r="J410" s="3">
        <f t="shared" si="125"/>
        <v>1</v>
      </c>
      <c r="K410" s="3">
        <f t="shared" si="126"/>
        <v>1</v>
      </c>
      <c r="L410" s="3" t="str">
        <f t="shared" si="129"/>
        <v>部件</v>
      </c>
      <c r="M410" s="3">
        <f t="shared" ca="1" si="130"/>
        <v>93003</v>
      </c>
      <c r="N410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</v>
      </c>
      <c r="O410" s="3" t="str">
        <f t="shared" si="134"/>
        <v>43,43,43,22,22,22,14,14,14,217,217,217,217,217,217,242,242,242,135,135,135,135,135,135,135,135,135,135,135,135,135,135,135,135,135,135,44,44</v>
      </c>
      <c r="P410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</v>
      </c>
      <c r="Q410" s="3" t="str">
        <f>IF(D410="坦克碎片",VLOOKUP(C410,道具信息!$N$2:$O$291,2,FALSE)&amp;"碎片",VLOOKUP(C410,道具信息!$N$2:$O$291,2,FALSE))</f>
        <v>T3部件</v>
      </c>
      <c r="R410" s="3">
        <f t="shared" si="138"/>
        <v>802</v>
      </c>
      <c r="S410" s="11">
        <f t="shared" si="139"/>
        <v>0.14299999999999999</v>
      </c>
      <c r="T410" s="3" t="str">
        <f>VLOOKUP(Q410,道具信息!$Q$3:$S$20,2,FALSE)</f>
        <v>CHEST_ITEM_TYPE_T3_PART</v>
      </c>
      <c r="U410" s="3" t="str">
        <f>IF(COUNTIF(U$373:U409,T410)=0,T410,"")</f>
        <v/>
      </c>
      <c r="V410" s="3" t="str">
        <f t="shared" si="136"/>
        <v>CHEST_ITEM_TYPE_T4_TANK,CHEST_ITEM_TYPE_T4_SHARD,CHEST_ITEM_TYPE_T2_PART,CHEST_ITEM_TYPE_T3_PART</v>
      </c>
      <c r="W410" s="13" t="str">
        <f t="shared" si="131"/>
        <v/>
      </c>
      <c r="X410" s="3" t="str">
        <f t="shared" si="132"/>
        <v/>
      </c>
      <c r="Y410" s="3" t="str">
        <f t="shared" si="137"/>
        <v>4.2%,36.2%,43.4%,14.3%</v>
      </c>
    </row>
    <row r="411" spans="2:25" x14ac:dyDescent="0.3">
      <c r="B411" s="2">
        <f>数据源!CE443</f>
        <v>10</v>
      </c>
      <c r="C411" s="2" t="str">
        <f>数据源!CF443</f>
        <v>T3LP5</v>
      </c>
      <c r="D411" s="2" t="str">
        <f>数据源!CG443</f>
        <v>部件</v>
      </c>
      <c r="E411" s="2">
        <f>数据源!CH443</f>
        <v>342</v>
      </c>
      <c r="F411" s="2">
        <f>数据源!CI443</f>
        <v>1</v>
      </c>
      <c r="G411" s="2">
        <f>数据源!CJ443</f>
        <v>6.1999999999999998E-3</v>
      </c>
      <c r="H411" s="2">
        <f>数据源!CK443</f>
        <v>4.4113060428849901E-3</v>
      </c>
      <c r="I411" s="2">
        <f>数据源!CL443</f>
        <v>44</v>
      </c>
      <c r="J411" s="3">
        <f t="shared" si="125"/>
        <v>1</v>
      </c>
      <c r="K411" s="3">
        <f t="shared" si="126"/>
        <v>1</v>
      </c>
      <c r="L411" s="3" t="str">
        <f t="shared" si="129"/>
        <v>部件</v>
      </c>
      <c r="M411" s="3">
        <f t="shared" ca="1" si="130"/>
        <v>93005</v>
      </c>
      <c r="N411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</v>
      </c>
      <c r="O411" s="3" t="str">
        <f t="shared" si="134"/>
        <v>43,43,43,22,22,22,14,14,14,217,217,217,217,217,217,242,242,242,135,135,135,135,135,135,135,135,135,135,135,135,135,135,135,135,135,135,44,44,44</v>
      </c>
      <c r="P411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</v>
      </c>
      <c r="Q411" s="3" t="str">
        <f>IF(D411="坦克碎片",VLOOKUP(C411,道具信息!$N$2:$O$291,2,FALSE)&amp;"碎片",VLOOKUP(C411,道具信息!$N$2:$O$291,2,FALSE))</f>
        <v>T3部件</v>
      </c>
      <c r="R411" s="3">
        <f t="shared" si="138"/>
        <v>802</v>
      </c>
      <c r="S411" s="11">
        <f t="shared" si="139"/>
        <v>0.14299999999999999</v>
      </c>
      <c r="T411" s="3" t="str">
        <f>VLOOKUP(Q411,道具信息!$Q$3:$S$20,2,FALSE)</f>
        <v>CHEST_ITEM_TYPE_T3_PART</v>
      </c>
      <c r="U411" s="3" t="str">
        <f>IF(COUNTIF(U$373:U410,T411)=0,T411,"")</f>
        <v/>
      </c>
      <c r="V411" s="3" t="str">
        <f t="shared" si="136"/>
        <v>CHEST_ITEM_TYPE_T4_TANK,CHEST_ITEM_TYPE_T4_SHARD,CHEST_ITEM_TYPE_T2_PART,CHEST_ITEM_TYPE_T3_PART</v>
      </c>
      <c r="W411" s="13" t="str">
        <f t="shared" si="131"/>
        <v/>
      </c>
      <c r="X411" s="3" t="str">
        <f t="shared" si="132"/>
        <v/>
      </c>
      <c r="Y411" s="3" t="str">
        <f t="shared" si="137"/>
        <v>4.2%,36.2%,43.4%,14.3%</v>
      </c>
    </row>
    <row r="412" spans="2:25" x14ac:dyDescent="0.3">
      <c r="B412" s="2">
        <f>数据源!CE444</f>
        <v>10</v>
      </c>
      <c r="C412" s="2" t="str">
        <f>数据源!CF444</f>
        <v>T3MP1</v>
      </c>
      <c r="D412" s="2" t="str">
        <f>数据源!CG444</f>
        <v>部件</v>
      </c>
      <c r="E412" s="2">
        <f>数据源!CH444</f>
        <v>342</v>
      </c>
      <c r="F412" s="2">
        <f>数据源!CI444</f>
        <v>1</v>
      </c>
      <c r="G412" s="2">
        <f>数据源!CJ444</f>
        <v>6.1999999999999998E-3</v>
      </c>
      <c r="H412" s="2">
        <f>数据源!CK444</f>
        <v>4.4113060428849901E-3</v>
      </c>
      <c r="I412" s="2">
        <f>数据源!CL444</f>
        <v>44</v>
      </c>
      <c r="J412" s="3">
        <f t="shared" si="125"/>
        <v>1</v>
      </c>
      <c r="K412" s="3">
        <f t="shared" si="126"/>
        <v>1</v>
      </c>
      <c r="L412" s="3" t="str">
        <f t="shared" si="129"/>
        <v>部件</v>
      </c>
      <c r="M412" s="3">
        <f t="shared" ca="1" si="130"/>
        <v>93101</v>
      </c>
      <c r="N412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</v>
      </c>
      <c r="O412" s="3" t="str">
        <f t="shared" si="134"/>
        <v>43,43,43,22,22,22,14,14,14,217,217,217,217,217,217,242,242,242,135,135,135,135,135,135,135,135,135,135,135,135,135,135,135,135,135,135,44,44,44,44</v>
      </c>
      <c r="P412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</v>
      </c>
      <c r="Q412" s="3" t="str">
        <f>IF(D412="坦克碎片",VLOOKUP(C412,道具信息!$N$2:$O$291,2,FALSE)&amp;"碎片",VLOOKUP(C412,道具信息!$N$2:$O$291,2,FALSE))</f>
        <v>T3部件</v>
      </c>
      <c r="R412" s="3">
        <f t="shared" si="138"/>
        <v>802</v>
      </c>
      <c r="S412" s="11">
        <f t="shared" si="139"/>
        <v>0.14299999999999999</v>
      </c>
      <c r="T412" s="3" t="str">
        <f>VLOOKUP(Q412,道具信息!$Q$3:$S$20,2,FALSE)</f>
        <v>CHEST_ITEM_TYPE_T3_PART</v>
      </c>
      <c r="U412" s="3" t="str">
        <f>IF(COUNTIF(U$373:U411,T412)=0,T412,"")</f>
        <v/>
      </c>
      <c r="V412" s="3" t="str">
        <f t="shared" si="136"/>
        <v>CHEST_ITEM_TYPE_T4_TANK,CHEST_ITEM_TYPE_T4_SHARD,CHEST_ITEM_TYPE_T2_PART,CHEST_ITEM_TYPE_T3_PART</v>
      </c>
      <c r="W412" s="13" t="str">
        <f t="shared" si="131"/>
        <v/>
      </c>
      <c r="X412" s="3" t="str">
        <f t="shared" si="132"/>
        <v/>
      </c>
      <c r="Y412" s="3" t="str">
        <f t="shared" si="137"/>
        <v>4.2%,36.2%,43.4%,14.3%</v>
      </c>
    </row>
    <row r="413" spans="2:25" x14ac:dyDescent="0.3">
      <c r="B413" s="2">
        <f>数据源!CE445</f>
        <v>10</v>
      </c>
      <c r="C413" s="2" t="str">
        <f>数据源!CF445</f>
        <v>T3MP3</v>
      </c>
      <c r="D413" s="2" t="str">
        <f>数据源!CG445</f>
        <v>部件</v>
      </c>
      <c r="E413" s="2">
        <f>数据源!CH445</f>
        <v>342</v>
      </c>
      <c r="F413" s="2">
        <f>数据源!CI445</f>
        <v>1</v>
      </c>
      <c r="G413" s="2">
        <f>数据源!CJ445</f>
        <v>6.1999999999999998E-3</v>
      </c>
      <c r="H413" s="2">
        <f>数据源!CK445</f>
        <v>4.4113060428849901E-3</v>
      </c>
      <c r="I413" s="2">
        <f>数据源!CL445</f>
        <v>44</v>
      </c>
      <c r="J413" s="3">
        <f t="shared" si="125"/>
        <v>1</v>
      </c>
      <c r="K413" s="3">
        <f t="shared" si="126"/>
        <v>1</v>
      </c>
      <c r="L413" s="3" t="str">
        <f t="shared" si="129"/>
        <v>部件</v>
      </c>
      <c r="M413" s="3">
        <f t="shared" ca="1" si="130"/>
        <v>93103</v>
      </c>
      <c r="N413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</v>
      </c>
      <c r="O413" s="3" t="str">
        <f t="shared" si="134"/>
        <v>43,43,43,22,22,22,14,14,14,217,217,217,217,217,217,242,242,242,135,135,135,135,135,135,135,135,135,135,135,135,135,135,135,135,135,135,44,44,44,44,44</v>
      </c>
      <c r="P413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</v>
      </c>
      <c r="Q413" s="3" t="str">
        <f>IF(D413="坦克碎片",VLOOKUP(C413,道具信息!$N$2:$O$291,2,FALSE)&amp;"碎片",VLOOKUP(C413,道具信息!$N$2:$O$291,2,FALSE))</f>
        <v>T3部件</v>
      </c>
      <c r="R413" s="3">
        <f t="shared" si="138"/>
        <v>802</v>
      </c>
      <c r="S413" s="11">
        <f t="shared" si="139"/>
        <v>0.14299999999999999</v>
      </c>
      <c r="T413" s="3" t="str">
        <f>VLOOKUP(Q413,道具信息!$Q$3:$S$20,2,FALSE)</f>
        <v>CHEST_ITEM_TYPE_T3_PART</v>
      </c>
      <c r="U413" s="3" t="str">
        <f>IF(COUNTIF(U$373:U412,T413)=0,T413,"")</f>
        <v/>
      </c>
      <c r="V413" s="3" t="str">
        <f t="shared" si="136"/>
        <v>CHEST_ITEM_TYPE_T4_TANK,CHEST_ITEM_TYPE_T4_SHARD,CHEST_ITEM_TYPE_T2_PART,CHEST_ITEM_TYPE_T3_PART</v>
      </c>
      <c r="W413" s="13" t="str">
        <f t="shared" si="131"/>
        <v/>
      </c>
      <c r="X413" s="3" t="str">
        <f t="shared" si="132"/>
        <v/>
      </c>
      <c r="Y413" s="3" t="str">
        <f t="shared" si="137"/>
        <v>4.2%,36.2%,43.4%,14.3%</v>
      </c>
    </row>
    <row r="414" spans="2:25" x14ac:dyDescent="0.3">
      <c r="B414" s="2">
        <f>数据源!CE446</f>
        <v>10</v>
      </c>
      <c r="C414" s="2" t="str">
        <f>数据源!CF446</f>
        <v>T3MP5</v>
      </c>
      <c r="D414" s="2" t="str">
        <f>数据源!CG446</f>
        <v>部件</v>
      </c>
      <c r="E414" s="2">
        <f>数据源!CH446</f>
        <v>342</v>
      </c>
      <c r="F414" s="2">
        <f>数据源!CI446</f>
        <v>1</v>
      </c>
      <c r="G414" s="2">
        <f>数据源!CJ446</f>
        <v>6.1999999999999998E-3</v>
      </c>
      <c r="H414" s="2">
        <f>数据源!CK446</f>
        <v>4.4113060428849901E-3</v>
      </c>
      <c r="I414" s="2">
        <f>数据源!CL446</f>
        <v>44</v>
      </c>
      <c r="J414" s="3">
        <f t="shared" si="125"/>
        <v>1</v>
      </c>
      <c r="K414" s="3">
        <f t="shared" si="126"/>
        <v>1</v>
      </c>
      <c r="L414" s="3" t="str">
        <f t="shared" si="129"/>
        <v>部件</v>
      </c>
      <c r="M414" s="3">
        <f t="shared" ca="1" si="130"/>
        <v>93105</v>
      </c>
      <c r="N414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</v>
      </c>
      <c r="O414" s="3" t="str">
        <f t="shared" si="134"/>
        <v>43,43,43,22,22,22,14,14,14,217,217,217,217,217,217,242,242,242,135,135,135,135,135,135,135,135,135,135,135,135,135,135,135,135,135,135,44,44,44,44,44,44</v>
      </c>
      <c r="P414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</v>
      </c>
      <c r="Q414" s="3" t="str">
        <f>IF(D414="坦克碎片",VLOOKUP(C414,道具信息!$N$2:$O$291,2,FALSE)&amp;"碎片",VLOOKUP(C414,道具信息!$N$2:$O$291,2,FALSE))</f>
        <v>T3部件</v>
      </c>
      <c r="R414" s="3">
        <f t="shared" si="138"/>
        <v>802</v>
      </c>
      <c r="S414" s="11">
        <f t="shared" si="139"/>
        <v>0.14299999999999999</v>
      </c>
      <c r="T414" s="3" t="str">
        <f>VLOOKUP(Q414,道具信息!$Q$3:$S$20,2,FALSE)</f>
        <v>CHEST_ITEM_TYPE_T3_PART</v>
      </c>
      <c r="U414" s="3" t="str">
        <f>IF(COUNTIF(U$373:U413,T414)=0,T414,"")</f>
        <v/>
      </c>
      <c r="V414" s="3" t="str">
        <f t="shared" si="136"/>
        <v>CHEST_ITEM_TYPE_T4_TANK,CHEST_ITEM_TYPE_T4_SHARD,CHEST_ITEM_TYPE_T2_PART,CHEST_ITEM_TYPE_T3_PART</v>
      </c>
      <c r="W414" s="13" t="str">
        <f t="shared" si="131"/>
        <v/>
      </c>
      <c r="X414" s="3" t="str">
        <f t="shared" si="132"/>
        <v/>
      </c>
      <c r="Y414" s="3" t="str">
        <f t="shared" si="137"/>
        <v>4.2%,36.2%,43.4%,14.3%</v>
      </c>
    </row>
    <row r="415" spans="2:25" x14ac:dyDescent="0.3">
      <c r="B415" s="2">
        <f>数据源!CE447</f>
        <v>10</v>
      </c>
      <c r="C415" s="2" t="str">
        <f>数据源!CF447</f>
        <v>T3HP1</v>
      </c>
      <c r="D415" s="2" t="str">
        <f>数据源!CG447</f>
        <v>部件</v>
      </c>
      <c r="E415" s="2">
        <f>数据源!CH447</f>
        <v>342</v>
      </c>
      <c r="F415" s="2">
        <f>数据源!CI447</f>
        <v>1</v>
      </c>
      <c r="G415" s="2">
        <f>数据源!CJ447</f>
        <v>6.1999999999999998E-3</v>
      </c>
      <c r="H415" s="2">
        <f>数据源!CK447</f>
        <v>4.4113060428849901E-3</v>
      </c>
      <c r="I415" s="2">
        <f>数据源!CL447</f>
        <v>44</v>
      </c>
      <c r="J415" s="3">
        <f t="shared" si="125"/>
        <v>1</v>
      </c>
      <c r="K415" s="3">
        <f t="shared" si="126"/>
        <v>1</v>
      </c>
      <c r="L415" s="3" t="str">
        <f t="shared" si="129"/>
        <v>部件</v>
      </c>
      <c r="M415" s="3">
        <f t="shared" ca="1" si="130"/>
        <v>93201</v>
      </c>
      <c r="N415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</v>
      </c>
      <c r="O415" s="3" t="str">
        <f t="shared" si="134"/>
        <v>43,43,43,22,22,22,14,14,14,217,217,217,217,217,217,242,242,242,135,135,135,135,135,135,135,135,135,135,135,135,135,135,135,135,135,135,44,44,44,44,44,44,44</v>
      </c>
      <c r="P415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</v>
      </c>
      <c r="Q415" s="3" t="str">
        <f>IF(D415="坦克碎片",VLOOKUP(C415,道具信息!$N$2:$O$291,2,FALSE)&amp;"碎片",VLOOKUP(C415,道具信息!$N$2:$O$291,2,FALSE))</f>
        <v>T3部件</v>
      </c>
      <c r="R415" s="3">
        <f t="shared" si="138"/>
        <v>802</v>
      </c>
      <c r="S415" s="11">
        <f t="shared" si="139"/>
        <v>0.14299999999999999</v>
      </c>
      <c r="T415" s="3" t="str">
        <f>VLOOKUP(Q415,道具信息!$Q$3:$S$20,2,FALSE)</f>
        <v>CHEST_ITEM_TYPE_T3_PART</v>
      </c>
      <c r="U415" s="3" t="str">
        <f>IF(COUNTIF(U$373:U414,T415)=0,T415,"")</f>
        <v/>
      </c>
      <c r="V415" s="3" t="str">
        <f t="shared" si="136"/>
        <v>CHEST_ITEM_TYPE_T4_TANK,CHEST_ITEM_TYPE_T4_SHARD,CHEST_ITEM_TYPE_T2_PART,CHEST_ITEM_TYPE_T3_PART</v>
      </c>
      <c r="W415" s="13" t="str">
        <f t="shared" si="131"/>
        <v/>
      </c>
      <c r="X415" s="3" t="str">
        <f t="shared" si="132"/>
        <v/>
      </c>
      <c r="Y415" s="3" t="str">
        <f t="shared" si="137"/>
        <v>4.2%,36.2%,43.4%,14.3%</v>
      </c>
    </row>
    <row r="416" spans="2:25" x14ac:dyDescent="0.3">
      <c r="B416" s="2">
        <f>数据源!CE448</f>
        <v>10</v>
      </c>
      <c r="C416" s="2" t="str">
        <f>数据源!CF448</f>
        <v>T3HP3</v>
      </c>
      <c r="D416" s="2" t="str">
        <f>数据源!CG448</f>
        <v>部件</v>
      </c>
      <c r="E416" s="2">
        <f>数据源!CH448</f>
        <v>342</v>
      </c>
      <c r="F416" s="2">
        <f>数据源!CI448</f>
        <v>1</v>
      </c>
      <c r="G416" s="2">
        <f>数据源!CJ448</f>
        <v>6.1999999999999998E-3</v>
      </c>
      <c r="H416" s="2">
        <f>数据源!CK448</f>
        <v>4.4113060428849901E-3</v>
      </c>
      <c r="I416" s="2">
        <f>数据源!CL448</f>
        <v>44</v>
      </c>
      <c r="J416" s="3">
        <f t="shared" si="125"/>
        <v>1</v>
      </c>
      <c r="K416" s="3">
        <f t="shared" si="126"/>
        <v>1</v>
      </c>
      <c r="L416" s="3" t="str">
        <f t="shared" si="129"/>
        <v>部件</v>
      </c>
      <c r="M416" s="3">
        <f t="shared" ca="1" si="130"/>
        <v>93203</v>
      </c>
      <c r="N416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</v>
      </c>
      <c r="O416" s="3" t="str">
        <f t="shared" si="134"/>
        <v>43,43,43,22,22,22,14,14,14,217,217,217,217,217,217,242,242,242,135,135,135,135,135,135,135,135,135,135,135,135,135,135,135,135,135,135,44,44,44,44,44,44,44,44</v>
      </c>
      <c r="P416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(1,1),(1,1),(1,1),(1,1),(1,1),(1,1),(1,1),(1,1),(1,1),(2,4),(2,4),(2,4),(1,3),(1,3),(1,3),(1,2),(1,2),(1,2),(2,3),(2,3),(2,3),(2,3),(2,3),(2,3),(2,3),(2,3),(2,3),(2,3),(2,3),(2,3),(2,3),(2,3),(2,3),(2,3),(2,3),(2,3),(1,1),(1,1),(1,1),(1,1),(1,1),(1,1),(1,1),(1,1)</v>
      </c>
      <c r="Q416" s="3" t="str">
        <f>IF(D416="坦克碎片",VLOOKUP(C416,道具信息!$N$2:$O$291,2,FALSE)&amp;"碎片",VLOOKUP(C416,道具信息!$N$2:$O$291,2,FALSE))</f>
        <v>T3部件</v>
      </c>
      <c r="R416" s="3">
        <f t="shared" si="138"/>
        <v>802</v>
      </c>
      <c r="S416" s="11">
        <f t="shared" si="139"/>
        <v>0.14299999999999999</v>
      </c>
      <c r="T416" s="3" t="str">
        <f>VLOOKUP(Q416,道具信息!$Q$3:$S$20,2,FALSE)</f>
        <v>CHEST_ITEM_TYPE_T3_PART</v>
      </c>
      <c r="U416" s="3" t="str">
        <f>IF(COUNTIF(U$373:U415,T416)=0,T416,"")</f>
        <v/>
      </c>
      <c r="V416" s="3" t="str">
        <f t="shared" si="136"/>
        <v>CHEST_ITEM_TYPE_T4_TANK,CHEST_ITEM_TYPE_T4_SHARD,CHEST_ITEM_TYPE_T2_PART,CHEST_ITEM_TYPE_T3_PART</v>
      </c>
      <c r="W416" s="13" t="str">
        <f t="shared" si="131"/>
        <v/>
      </c>
      <c r="X416" s="3" t="str">
        <f t="shared" si="132"/>
        <v/>
      </c>
      <c r="Y416" s="3" t="str">
        <f t="shared" si="137"/>
        <v>4.2%,36.2%,43.4%,14.3%</v>
      </c>
    </row>
    <row r="417" spans="2:25" x14ac:dyDescent="0.3">
      <c r="B417" s="2">
        <f>数据源!CE449</f>
        <v>10</v>
      </c>
      <c r="C417" s="2" t="str">
        <f>数据源!CF449</f>
        <v>T3HP5</v>
      </c>
      <c r="D417" s="2" t="str">
        <f>数据源!CG449</f>
        <v>部件</v>
      </c>
      <c r="E417" s="2">
        <f>数据源!CH449</f>
        <v>342</v>
      </c>
      <c r="F417" s="2">
        <f>数据源!CI449</f>
        <v>1</v>
      </c>
      <c r="G417" s="2">
        <f>数据源!CJ449</f>
        <v>6.3E-3</v>
      </c>
      <c r="H417" s="2">
        <f>数据源!CK449</f>
        <v>4.4824561403508777E-3</v>
      </c>
      <c r="I417" s="2">
        <f>数据源!CL449</f>
        <v>45</v>
      </c>
      <c r="J417" s="3">
        <f t="shared" si="125"/>
        <v>1</v>
      </c>
      <c r="K417" s="3">
        <f t="shared" si="126"/>
        <v>1</v>
      </c>
      <c r="L417" s="3" t="str">
        <f t="shared" si="129"/>
        <v>部件</v>
      </c>
      <c r="M417" s="3">
        <f t="shared" ca="1" si="130"/>
        <v>93205</v>
      </c>
      <c r="N417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</v>
      </c>
      <c r="O417" s="3" t="str">
        <f t="shared" si="134"/>
        <v>43,43,43,22,22,22,14,14,14,217,217,217,217,217,217,242,242,242,135,135,135,135,135,135,135,135,135,135,135,135,135,135,135,135,135,135,44,44,44,44,44,44,44,44,45</v>
      </c>
      <c r="P417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</v>
      </c>
      <c r="Q417" s="3" t="str">
        <f>IF(D417="坦克碎片",VLOOKUP(C417,道具信息!$N$2:$O$291,2,FALSE)&amp;"碎片",VLOOKUP(C417,道具信息!$N$2:$O$291,2,FALSE))</f>
        <v>T3部件</v>
      </c>
      <c r="R417" s="3">
        <f t="shared" si="138"/>
        <v>802</v>
      </c>
      <c r="S417" s="11">
        <f t="shared" si="139"/>
        <v>0.14299999999999999</v>
      </c>
      <c r="T417" s="3" t="str">
        <f>VLOOKUP(Q417,道具信息!$Q$3:$S$20,2,FALSE)</f>
        <v>CHEST_ITEM_TYPE_T3_PART</v>
      </c>
      <c r="U417" s="3" t="str">
        <f>IF(COUNTIF(U$373:U416,T417)=0,T417,"")</f>
        <v/>
      </c>
      <c r="V417" s="3" t="str">
        <f t="shared" si="136"/>
        <v>CHEST_ITEM_TYPE_T4_TANK,CHEST_ITEM_TYPE_T4_SHARD,CHEST_ITEM_TYPE_T2_PART,CHEST_ITEM_TYPE_T3_PART</v>
      </c>
      <c r="W417" s="13" t="str">
        <f t="shared" si="131"/>
        <v/>
      </c>
      <c r="X417" s="3" t="str">
        <f t="shared" si="132"/>
        <v/>
      </c>
      <c r="Y417" s="3" t="str">
        <f t="shared" si="137"/>
        <v>4.2%,36.2%,43.4%,14.3%</v>
      </c>
    </row>
    <row r="418" spans="2:25" x14ac:dyDescent="0.3">
      <c r="B418" s="2">
        <f>数据源!CE450</f>
        <v>10</v>
      </c>
      <c r="C418" s="2" t="str">
        <f>数据源!CF450</f>
        <v>T3LP2</v>
      </c>
      <c r="D418" s="2" t="str">
        <f>数据源!CG450</f>
        <v>部件</v>
      </c>
      <c r="E418" s="2">
        <f>数据源!CH450</f>
        <v>342</v>
      </c>
      <c r="F418" s="2">
        <f>数据源!CI450</f>
        <v>1</v>
      </c>
      <c r="G418" s="2">
        <f>数据源!CJ450</f>
        <v>6.3E-3</v>
      </c>
      <c r="H418" s="2">
        <f>数据源!CK450</f>
        <v>4.4824561403508777E-3</v>
      </c>
      <c r="I418" s="2">
        <f>数据源!CL450</f>
        <v>45</v>
      </c>
      <c r="J418" s="3">
        <f t="shared" si="125"/>
        <v>1</v>
      </c>
      <c r="K418" s="3">
        <f t="shared" si="126"/>
        <v>1</v>
      </c>
      <c r="L418" s="3" t="str">
        <f t="shared" si="129"/>
        <v>部件</v>
      </c>
      <c r="M418" s="3">
        <f t="shared" ca="1" si="130"/>
        <v>93002</v>
      </c>
      <c r="N418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</v>
      </c>
      <c r="O418" s="3" t="str">
        <f t="shared" si="134"/>
        <v>43,43,43,22,22,22,14,14,14,217,217,217,217,217,217,242,242,242,135,135,135,135,135,135,135,135,135,135,135,135,135,135,135,135,135,135,44,44,44,44,44,44,44,44,45,45</v>
      </c>
      <c r="P418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</v>
      </c>
      <c r="Q418" s="3" t="str">
        <f>IF(D418="坦克碎片",VLOOKUP(C418,道具信息!$N$2:$O$291,2,FALSE)&amp;"碎片",VLOOKUP(C418,道具信息!$N$2:$O$291,2,FALSE))</f>
        <v>T3部件</v>
      </c>
      <c r="R418" s="3">
        <f t="shared" si="138"/>
        <v>802</v>
      </c>
      <c r="S418" s="11">
        <f t="shared" si="139"/>
        <v>0.14299999999999999</v>
      </c>
      <c r="T418" s="3" t="str">
        <f>VLOOKUP(Q418,道具信息!$Q$3:$S$20,2,FALSE)</f>
        <v>CHEST_ITEM_TYPE_T3_PART</v>
      </c>
      <c r="U418" s="3" t="str">
        <f>IF(COUNTIF(U$373:U417,T418)=0,T418,"")</f>
        <v/>
      </c>
      <c r="V418" s="3" t="str">
        <f t="shared" si="136"/>
        <v>CHEST_ITEM_TYPE_T4_TANK,CHEST_ITEM_TYPE_T4_SHARD,CHEST_ITEM_TYPE_T2_PART,CHEST_ITEM_TYPE_T3_PART</v>
      </c>
      <c r="W418" s="13" t="str">
        <f t="shared" si="131"/>
        <v/>
      </c>
      <c r="X418" s="3" t="str">
        <f t="shared" si="132"/>
        <v/>
      </c>
      <c r="Y418" s="3" t="str">
        <f t="shared" si="137"/>
        <v>4.2%,36.2%,43.4%,14.3%</v>
      </c>
    </row>
    <row r="419" spans="2:25" x14ac:dyDescent="0.3">
      <c r="B419" s="2">
        <f>数据源!CE451</f>
        <v>10</v>
      </c>
      <c r="C419" s="2" t="str">
        <f>数据源!CF451</f>
        <v>T3LP4</v>
      </c>
      <c r="D419" s="2" t="str">
        <f>数据源!CG451</f>
        <v>部件</v>
      </c>
      <c r="E419" s="2">
        <f>数据源!CH451</f>
        <v>342</v>
      </c>
      <c r="F419" s="2">
        <f>数据源!CI451</f>
        <v>1</v>
      </c>
      <c r="G419" s="2">
        <f>数据源!CJ451</f>
        <v>6.3E-3</v>
      </c>
      <c r="H419" s="2">
        <f>数据源!CK451</f>
        <v>4.4824561403508777E-3</v>
      </c>
      <c r="I419" s="2">
        <f>数据源!CL451</f>
        <v>45</v>
      </c>
      <c r="J419" s="3">
        <f t="shared" si="125"/>
        <v>1</v>
      </c>
      <c r="K419" s="3">
        <f t="shared" si="126"/>
        <v>1</v>
      </c>
      <c r="L419" s="3" t="str">
        <f t="shared" si="129"/>
        <v>部件</v>
      </c>
      <c r="M419" s="3">
        <f t="shared" ca="1" si="130"/>
        <v>93004</v>
      </c>
      <c r="N419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</v>
      </c>
      <c r="O419" s="3" t="str">
        <f t="shared" si="134"/>
        <v>43,43,43,22,22,22,14,14,14,217,217,217,217,217,217,242,242,242,135,135,135,135,135,135,135,135,135,135,135,135,135,135,135,135,135,135,44,44,44,44,44,44,44,44,45,45,45</v>
      </c>
      <c r="P419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</v>
      </c>
      <c r="Q419" s="3" t="str">
        <f>IF(D419="坦克碎片",VLOOKUP(C419,道具信息!$N$2:$O$291,2,FALSE)&amp;"碎片",VLOOKUP(C419,道具信息!$N$2:$O$291,2,FALSE))</f>
        <v>T3部件</v>
      </c>
      <c r="R419" s="3">
        <f t="shared" si="138"/>
        <v>802</v>
      </c>
      <c r="S419" s="11">
        <f t="shared" si="139"/>
        <v>0.14299999999999999</v>
      </c>
      <c r="T419" s="3" t="str">
        <f>VLOOKUP(Q419,道具信息!$Q$3:$S$20,2,FALSE)</f>
        <v>CHEST_ITEM_TYPE_T3_PART</v>
      </c>
      <c r="U419" s="3" t="str">
        <f>IF(COUNTIF(U$373:U418,T419)=0,T419,"")</f>
        <v/>
      </c>
      <c r="V419" s="3" t="str">
        <f t="shared" si="136"/>
        <v>CHEST_ITEM_TYPE_T4_TANK,CHEST_ITEM_TYPE_T4_SHARD,CHEST_ITEM_TYPE_T2_PART,CHEST_ITEM_TYPE_T3_PART</v>
      </c>
      <c r="W419" s="13" t="str">
        <f t="shared" si="131"/>
        <v/>
      </c>
      <c r="X419" s="3" t="str">
        <f t="shared" si="132"/>
        <v/>
      </c>
      <c r="Y419" s="3" t="str">
        <f t="shared" si="137"/>
        <v>4.2%,36.2%,43.4%,14.3%</v>
      </c>
    </row>
    <row r="420" spans="2:25" x14ac:dyDescent="0.3">
      <c r="B420" s="2">
        <f>数据源!CE452</f>
        <v>10</v>
      </c>
      <c r="C420" s="2" t="str">
        <f>数据源!CF452</f>
        <v>T3LP6</v>
      </c>
      <c r="D420" s="2" t="str">
        <f>数据源!CG452</f>
        <v>部件</v>
      </c>
      <c r="E420" s="2">
        <f>数据源!CH452</f>
        <v>342</v>
      </c>
      <c r="F420" s="2">
        <f>数据源!CI452</f>
        <v>1</v>
      </c>
      <c r="G420" s="2">
        <f>数据源!CJ452</f>
        <v>6.3E-3</v>
      </c>
      <c r="H420" s="2">
        <f>数据源!CK452</f>
        <v>4.4824561403508777E-3</v>
      </c>
      <c r="I420" s="2">
        <f>数据源!CL452</f>
        <v>45</v>
      </c>
      <c r="J420" s="3">
        <f t="shared" si="125"/>
        <v>1</v>
      </c>
      <c r="K420" s="3">
        <f t="shared" si="126"/>
        <v>1</v>
      </c>
      <c r="L420" s="3" t="str">
        <f t="shared" si="129"/>
        <v>部件</v>
      </c>
      <c r="M420" s="3">
        <f t="shared" ca="1" si="130"/>
        <v>93006</v>
      </c>
      <c r="N420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</v>
      </c>
      <c r="O420" s="3" t="str">
        <f t="shared" si="134"/>
        <v>43,43,43,22,22,22,14,14,14,217,217,217,217,217,217,242,242,242,135,135,135,135,135,135,135,135,135,135,135,135,135,135,135,135,135,135,44,44,44,44,44,44,44,44,45,45,45,45</v>
      </c>
      <c r="P420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</v>
      </c>
      <c r="Q420" s="3" t="str">
        <f>IF(D420="坦克碎片",VLOOKUP(C420,道具信息!$N$2:$O$291,2,FALSE)&amp;"碎片",VLOOKUP(C420,道具信息!$N$2:$O$291,2,FALSE))</f>
        <v>T3部件</v>
      </c>
      <c r="R420" s="3">
        <f t="shared" si="138"/>
        <v>802</v>
      </c>
      <c r="S420" s="11">
        <f t="shared" si="139"/>
        <v>0.14299999999999999</v>
      </c>
      <c r="T420" s="3" t="str">
        <f>VLOOKUP(Q420,道具信息!$Q$3:$S$20,2,FALSE)</f>
        <v>CHEST_ITEM_TYPE_T3_PART</v>
      </c>
      <c r="U420" s="3" t="str">
        <f>IF(COUNTIF(U$373:U419,T420)=0,T420,"")</f>
        <v/>
      </c>
      <c r="V420" s="3" t="str">
        <f t="shared" si="136"/>
        <v>CHEST_ITEM_TYPE_T4_TANK,CHEST_ITEM_TYPE_T4_SHARD,CHEST_ITEM_TYPE_T2_PART,CHEST_ITEM_TYPE_T3_PART</v>
      </c>
      <c r="W420" s="13" t="str">
        <f t="shared" si="131"/>
        <v/>
      </c>
      <c r="X420" s="3" t="str">
        <f t="shared" si="132"/>
        <v/>
      </c>
      <c r="Y420" s="3" t="str">
        <f t="shared" si="137"/>
        <v>4.2%,36.2%,43.4%,14.3%</v>
      </c>
    </row>
    <row r="421" spans="2:25" x14ac:dyDescent="0.3">
      <c r="B421" s="2">
        <f>数据源!CE453</f>
        <v>10</v>
      </c>
      <c r="C421" s="2" t="str">
        <f>数据源!CF453</f>
        <v>T3MP2</v>
      </c>
      <c r="D421" s="2" t="str">
        <f>数据源!CG453</f>
        <v>部件</v>
      </c>
      <c r="E421" s="2">
        <f>数据源!CH453</f>
        <v>342</v>
      </c>
      <c r="F421" s="2">
        <f>数据源!CI453</f>
        <v>1</v>
      </c>
      <c r="G421" s="2">
        <f>数据源!CJ453</f>
        <v>6.3E-3</v>
      </c>
      <c r="H421" s="2">
        <f>数据源!CK453</f>
        <v>4.4824561403508777E-3</v>
      </c>
      <c r="I421" s="2">
        <f>数据源!CL453</f>
        <v>45</v>
      </c>
      <c r="J421" s="3">
        <f t="shared" si="125"/>
        <v>1</v>
      </c>
      <c r="K421" s="3">
        <f t="shared" si="126"/>
        <v>1</v>
      </c>
      <c r="L421" s="3" t="str">
        <f t="shared" si="129"/>
        <v>部件</v>
      </c>
      <c r="M421" s="3">
        <f t="shared" ca="1" si="130"/>
        <v>93102</v>
      </c>
      <c r="N421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</v>
      </c>
      <c r="O421" s="3" t="str">
        <f t="shared" si="134"/>
        <v>43,43,43,22,22,22,14,14,14,217,217,217,217,217,217,242,242,242,135,135,135,135,135,135,135,135,135,135,135,135,135,135,135,135,135,135,44,44,44,44,44,44,44,44,45,45,45,45,45</v>
      </c>
      <c r="P421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</v>
      </c>
      <c r="Q421" s="3" t="str">
        <f>IF(D421="坦克碎片",VLOOKUP(C421,道具信息!$N$2:$O$291,2,FALSE)&amp;"碎片",VLOOKUP(C421,道具信息!$N$2:$O$291,2,FALSE))</f>
        <v>T3部件</v>
      </c>
      <c r="R421" s="3">
        <f t="shared" si="138"/>
        <v>802</v>
      </c>
      <c r="S421" s="11">
        <f t="shared" si="139"/>
        <v>0.14299999999999999</v>
      </c>
      <c r="T421" s="3" t="str">
        <f>VLOOKUP(Q421,道具信息!$Q$3:$S$20,2,FALSE)</f>
        <v>CHEST_ITEM_TYPE_T3_PART</v>
      </c>
      <c r="U421" s="3" t="str">
        <f>IF(COUNTIF(U$373:U420,T421)=0,T421,"")</f>
        <v/>
      </c>
      <c r="V421" s="3" t="str">
        <f t="shared" si="136"/>
        <v>CHEST_ITEM_TYPE_T4_TANK,CHEST_ITEM_TYPE_T4_SHARD,CHEST_ITEM_TYPE_T2_PART,CHEST_ITEM_TYPE_T3_PART</v>
      </c>
      <c r="W421" s="13" t="str">
        <f t="shared" si="131"/>
        <v/>
      </c>
      <c r="X421" s="3" t="str">
        <f t="shared" si="132"/>
        <v/>
      </c>
      <c r="Y421" s="3" t="str">
        <f t="shared" si="137"/>
        <v>4.2%,36.2%,43.4%,14.3%</v>
      </c>
    </row>
    <row r="422" spans="2:25" x14ac:dyDescent="0.3">
      <c r="B422" s="2">
        <f>数据源!CE454</f>
        <v>10</v>
      </c>
      <c r="C422" s="2" t="str">
        <f>数据源!CF454</f>
        <v>T3MP4</v>
      </c>
      <c r="D422" s="2" t="str">
        <f>数据源!CG454</f>
        <v>部件</v>
      </c>
      <c r="E422" s="2">
        <f>数据源!CH454</f>
        <v>342</v>
      </c>
      <c r="F422" s="2">
        <f>数据源!CI454</f>
        <v>1</v>
      </c>
      <c r="G422" s="2">
        <f>数据源!CJ454</f>
        <v>6.3E-3</v>
      </c>
      <c r="H422" s="2">
        <f>数据源!CK454</f>
        <v>4.4824561403508777E-3</v>
      </c>
      <c r="I422" s="2">
        <f>数据源!CL454</f>
        <v>45</v>
      </c>
      <c r="J422" s="3">
        <f t="shared" si="125"/>
        <v>1</v>
      </c>
      <c r="K422" s="3">
        <f t="shared" si="126"/>
        <v>1</v>
      </c>
      <c r="L422" s="3" t="str">
        <f t="shared" si="129"/>
        <v>部件</v>
      </c>
      <c r="M422" s="3">
        <f t="shared" ca="1" si="130"/>
        <v>93104</v>
      </c>
      <c r="N422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</v>
      </c>
      <c r="O422" s="3" t="str">
        <f t="shared" si="134"/>
        <v>43,43,43,22,22,22,14,14,14,217,217,217,217,217,217,242,242,242,135,135,135,135,135,135,135,135,135,135,135,135,135,135,135,135,135,135,44,44,44,44,44,44,44,44,45,45,45,45,45,45</v>
      </c>
      <c r="P422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</v>
      </c>
      <c r="Q422" s="3" t="str">
        <f>IF(D422="坦克碎片",VLOOKUP(C422,道具信息!$N$2:$O$291,2,FALSE)&amp;"碎片",VLOOKUP(C422,道具信息!$N$2:$O$291,2,FALSE))</f>
        <v>T3部件</v>
      </c>
      <c r="R422" s="3">
        <f t="shared" si="138"/>
        <v>802</v>
      </c>
      <c r="S422" s="11">
        <f t="shared" si="139"/>
        <v>0.14299999999999999</v>
      </c>
      <c r="T422" s="3" t="str">
        <f>VLOOKUP(Q422,道具信息!$Q$3:$S$20,2,FALSE)</f>
        <v>CHEST_ITEM_TYPE_T3_PART</v>
      </c>
      <c r="U422" s="3" t="str">
        <f>IF(COUNTIF(U$373:U421,T422)=0,T422,"")</f>
        <v/>
      </c>
      <c r="V422" s="3" t="str">
        <f t="shared" si="136"/>
        <v>CHEST_ITEM_TYPE_T4_TANK,CHEST_ITEM_TYPE_T4_SHARD,CHEST_ITEM_TYPE_T2_PART,CHEST_ITEM_TYPE_T3_PART</v>
      </c>
      <c r="W422" s="13" t="str">
        <f t="shared" si="131"/>
        <v/>
      </c>
      <c r="X422" s="3" t="str">
        <f t="shared" si="132"/>
        <v/>
      </c>
      <c r="Y422" s="3" t="str">
        <f t="shared" si="137"/>
        <v>4.2%,36.2%,43.4%,14.3%</v>
      </c>
    </row>
    <row r="423" spans="2:25" x14ac:dyDescent="0.3">
      <c r="B423" s="2">
        <f>数据源!CE455</f>
        <v>10</v>
      </c>
      <c r="C423" s="2" t="str">
        <f>数据源!CF455</f>
        <v>T3MP6</v>
      </c>
      <c r="D423" s="2" t="str">
        <f>数据源!CG455</f>
        <v>部件</v>
      </c>
      <c r="E423" s="2">
        <f>数据源!CH455</f>
        <v>342</v>
      </c>
      <c r="F423" s="2">
        <f>数据源!CI455</f>
        <v>1</v>
      </c>
      <c r="G423" s="2">
        <f>数据源!CJ455</f>
        <v>6.3E-3</v>
      </c>
      <c r="H423" s="2">
        <f>数据源!CK455</f>
        <v>4.4824561403508777E-3</v>
      </c>
      <c r="I423" s="2">
        <f>数据源!CL455</f>
        <v>45</v>
      </c>
      <c r="J423" s="3">
        <f t="shared" si="125"/>
        <v>1</v>
      </c>
      <c r="K423" s="3">
        <f t="shared" si="126"/>
        <v>1</v>
      </c>
      <c r="L423" s="3" t="str">
        <f t="shared" si="129"/>
        <v>部件</v>
      </c>
      <c r="M423" s="3">
        <f t="shared" ca="1" si="130"/>
        <v>93106</v>
      </c>
      <c r="N423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</v>
      </c>
      <c r="O423" s="3" t="str">
        <f t="shared" si="134"/>
        <v>43,43,43,22,22,22,14,14,14,217,217,217,217,217,217,242,242,242,135,135,135,135,135,135,135,135,135,135,135,135,135,135,135,135,135,135,44,44,44,44,44,44,44,44,45,45,45,45,45,45,45</v>
      </c>
      <c r="P423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,(1,1)</v>
      </c>
      <c r="Q423" s="3" t="str">
        <f>IF(D423="坦克碎片",VLOOKUP(C423,道具信息!$N$2:$O$291,2,FALSE)&amp;"碎片",VLOOKUP(C423,道具信息!$N$2:$O$291,2,FALSE))</f>
        <v>T3部件</v>
      </c>
      <c r="R423" s="3">
        <f t="shared" si="138"/>
        <v>802</v>
      </c>
      <c r="S423" s="11">
        <f t="shared" si="139"/>
        <v>0.14299999999999999</v>
      </c>
      <c r="T423" s="3" t="str">
        <f>VLOOKUP(Q423,道具信息!$Q$3:$S$20,2,FALSE)</f>
        <v>CHEST_ITEM_TYPE_T3_PART</v>
      </c>
      <c r="U423" s="3" t="str">
        <f>IF(COUNTIF(U$373:U422,T423)=0,T423,"")</f>
        <v/>
      </c>
      <c r="V423" s="3" t="str">
        <f t="shared" si="136"/>
        <v>CHEST_ITEM_TYPE_T4_TANK,CHEST_ITEM_TYPE_T4_SHARD,CHEST_ITEM_TYPE_T2_PART,CHEST_ITEM_TYPE_T3_PART</v>
      </c>
      <c r="W423" s="13" t="str">
        <f t="shared" si="131"/>
        <v/>
      </c>
      <c r="X423" s="3" t="str">
        <f t="shared" si="132"/>
        <v/>
      </c>
      <c r="Y423" s="3" t="str">
        <f t="shared" si="137"/>
        <v>4.2%,36.2%,43.4%,14.3%</v>
      </c>
    </row>
    <row r="424" spans="2:25" x14ac:dyDescent="0.3">
      <c r="B424" s="2">
        <f>数据源!CE456</f>
        <v>10</v>
      </c>
      <c r="C424" s="2" t="str">
        <f>数据源!CF456</f>
        <v>T3HP2</v>
      </c>
      <c r="D424" s="2" t="str">
        <f>数据源!CG456</f>
        <v>部件</v>
      </c>
      <c r="E424" s="2">
        <f>数据源!CH456</f>
        <v>342</v>
      </c>
      <c r="F424" s="2">
        <f>数据源!CI456</f>
        <v>1</v>
      </c>
      <c r="G424" s="2">
        <f>数据源!CJ456</f>
        <v>6.3E-3</v>
      </c>
      <c r="H424" s="2">
        <f>数据源!CK456</f>
        <v>4.4824561403508777E-3</v>
      </c>
      <c r="I424" s="2">
        <f>数据源!CL456</f>
        <v>45</v>
      </c>
      <c r="J424" s="3">
        <f t="shared" si="125"/>
        <v>1</v>
      </c>
      <c r="K424" s="3">
        <f t="shared" si="126"/>
        <v>1</v>
      </c>
      <c r="L424" s="3" t="str">
        <f t="shared" si="129"/>
        <v>部件</v>
      </c>
      <c r="M424" s="3">
        <f t="shared" ca="1" si="130"/>
        <v>93202</v>
      </c>
      <c r="N424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</v>
      </c>
      <c r="O424" s="3" t="str">
        <f t="shared" si="134"/>
        <v>43,43,43,22,22,22,14,14,14,217,217,217,217,217,217,242,242,242,135,135,135,135,135,135,135,135,135,135,135,135,135,135,135,135,135,135,44,44,44,44,44,44,44,44,45,45,45,45,45,45,45,45</v>
      </c>
      <c r="P424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,(1,1),(1,1)</v>
      </c>
      <c r="Q424" s="3" t="str">
        <f>IF(D424="坦克碎片",VLOOKUP(C424,道具信息!$N$2:$O$291,2,FALSE)&amp;"碎片",VLOOKUP(C424,道具信息!$N$2:$O$291,2,FALSE))</f>
        <v>T3部件</v>
      </c>
      <c r="R424" s="3">
        <f t="shared" si="138"/>
        <v>802</v>
      </c>
      <c r="S424" s="11">
        <f t="shared" si="139"/>
        <v>0.14299999999999999</v>
      </c>
      <c r="T424" s="3" t="str">
        <f>VLOOKUP(Q424,道具信息!$Q$3:$S$20,2,FALSE)</f>
        <v>CHEST_ITEM_TYPE_T3_PART</v>
      </c>
      <c r="U424" s="3" t="str">
        <f>IF(COUNTIF(U$373:U423,T424)=0,T424,"")</f>
        <v/>
      </c>
      <c r="V424" s="3" t="str">
        <f t="shared" si="136"/>
        <v>CHEST_ITEM_TYPE_T4_TANK,CHEST_ITEM_TYPE_T4_SHARD,CHEST_ITEM_TYPE_T2_PART,CHEST_ITEM_TYPE_T3_PART</v>
      </c>
      <c r="W424" s="13" t="str">
        <f t="shared" si="131"/>
        <v/>
      </c>
      <c r="X424" s="3" t="str">
        <f t="shared" si="132"/>
        <v/>
      </c>
      <c r="Y424" s="3" t="str">
        <f t="shared" si="137"/>
        <v>4.2%,36.2%,43.4%,14.3%</v>
      </c>
    </row>
    <row r="425" spans="2:25" x14ac:dyDescent="0.3">
      <c r="B425" s="2">
        <f>数据源!CE457</f>
        <v>10</v>
      </c>
      <c r="C425" s="2" t="str">
        <f>数据源!CF457</f>
        <v>T3HP4</v>
      </c>
      <c r="D425" s="2" t="str">
        <f>数据源!CG457</f>
        <v>部件</v>
      </c>
      <c r="E425" s="2">
        <f>数据源!CH457</f>
        <v>342</v>
      </c>
      <c r="F425" s="2">
        <f>数据源!CI457</f>
        <v>1</v>
      </c>
      <c r="G425" s="2">
        <f>数据源!CJ457</f>
        <v>6.3E-3</v>
      </c>
      <c r="H425" s="2">
        <f>数据源!CK457</f>
        <v>4.4824561403508777E-3</v>
      </c>
      <c r="I425" s="2">
        <f>数据源!CL457</f>
        <v>45</v>
      </c>
      <c r="J425" s="3">
        <f t="shared" si="125"/>
        <v>1</v>
      </c>
      <c r="K425" s="3">
        <f t="shared" si="126"/>
        <v>1</v>
      </c>
      <c r="L425" s="3" t="str">
        <f t="shared" si="129"/>
        <v>部件</v>
      </c>
      <c r="M425" s="3">
        <f t="shared" ca="1" si="130"/>
        <v>93204</v>
      </c>
      <c r="N425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</v>
      </c>
      <c r="O425" s="3" t="str">
        <f t="shared" si="134"/>
        <v>43,43,43,22,22,22,14,14,14,217,217,217,217,217,217,242,242,242,135,135,135,135,135,135,135,135,135,135,135,135,135,135,135,135,135,135,44,44,44,44,44,44,44,44,45,45,45,45,45,45,45,45,45</v>
      </c>
      <c r="P425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,(1,1),(1,1),(1,1)</v>
      </c>
      <c r="Q425" s="3" t="str">
        <f>IF(D425="坦克碎片",VLOOKUP(C425,道具信息!$N$2:$O$291,2,FALSE)&amp;"碎片",VLOOKUP(C425,道具信息!$N$2:$O$291,2,FALSE))</f>
        <v>T3部件</v>
      </c>
      <c r="R425" s="3">
        <f t="shared" si="138"/>
        <v>802</v>
      </c>
      <c r="S425" s="11">
        <f t="shared" si="139"/>
        <v>0.14299999999999999</v>
      </c>
      <c r="T425" s="3" t="str">
        <f>VLOOKUP(Q425,道具信息!$Q$3:$S$20,2,FALSE)</f>
        <v>CHEST_ITEM_TYPE_T3_PART</v>
      </c>
      <c r="U425" s="3" t="str">
        <f>IF(COUNTIF(U$373:U424,T425)=0,T425,"")</f>
        <v/>
      </c>
      <c r="V425" s="3" t="str">
        <f t="shared" si="136"/>
        <v>CHEST_ITEM_TYPE_T4_TANK,CHEST_ITEM_TYPE_T4_SHARD,CHEST_ITEM_TYPE_T2_PART,CHEST_ITEM_TYPE_T3_PART</v>
      </c>
      <c r="W425" s="13" t="str">
        <f t="shared" si="131"/>
        <v/>
      </c>
      <c r="X425" s="3" t="str">
        <f t="shared" si="132"/>
        <v/>
      </c>
      <c r="Y425" s="3" t="str">
        <f t="shared" si="137"/>
        <v>4.2%,36.2%,43.4%,14.3%</v>
      </c>
    </row>
    <row r="426" spans="2:25" x14ac:dyDescent="0.3">
      <c r="B426" s="2">
        <f>数据源!CE458</f>
        <v>10</v>
      </c>
      <c r="C426" s="2" t="str">
        <f>数据源!CF458</f>
        <v>T3HP6</v>
      </c>
      <c r="D426" s="2" t="str">
        <f>数据源!CG458</f>
        <v>部件</v>
      </c>
      <c r="E426" s="2">
        <f>数据源!CH458</f>
        <v>342</v>
      </c>
      <c r="F426" s="2">
        <f>数据源!CI458</f>
        <v>1</v>
      </c>
      <c r="G426" s="2">
        <f>数据源!CJ458</f>
        <v>6.3E-3</v>
      </c>
      <c r="H426" s="2">
        <f>数据源!CK458</f>
        <v>4.4824561403508777E-3</v>
      </c>
      <c r="I426" s="2">
        <f>数据源!CL458</f>
        <v>45</v>
      </c>
      <c r="J426" s="3">
        <f t="shared" si="125"/>
        <v>1</v>
      </c>
      <c r="K426" s="3">
        <f t="shared" si="126"/>
        <v>1</v>
      </c>
      <c r="L426" s="3" t="str">
        <f t="shared" si="129"/>
        <v>部件</v>
      </c>
      <c r="M426" s="3">
        <f t="shared" ca="1" si="130"/>
        <v>93206</v>
      </c>
      <c r="N426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</v>
      </c>
      <c r="O426" s="3" t="str">
        <f t="shared" si="134"/>
        <v>43,43,43,22,22,22,14,14,14,217,217,217,217,217,217,242,242,242,135,135,135,135,135,135,135,135,135,135,135,135,135,135,135,135,135,135,44,44,44,44,44,44,44,44,45,45,45,45,45,45,45,45,45,45</v>
      </c>
      <c r="P426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,(1,1),(1,1),(1,1),(1,1)</v>
      </c>
      <c r="Q426" s="3" t="str">
        <f>IF(D426="坦克碎片",VLOOKUP(C426,道具信息!$N$2:$O$291,2,FALSE)&amp;"碎片",VLOOKUP(C426,道具信息!$N$2:$O$291,2,FALSE))</f>
        <v>T3部件</v>
      </c>
      <c r="R426" s="3">
        <f t="shared" si="138"/>
        <v>802</v>
      </c>
      <c r="S426" s="11">
        <f t="shared" si="139"/>
        <v>0.14299999999999999</v>
      </c>
      <c r="T426" s="3" t="str">
        <f>VLOOKUP(Q426,道具信息!$Q$3:$S$20,2,FALSE)</f>
        <v>CHEST_ITEM_TYPE_T3_PART</v>
      </c>
      <c r="U426" s="3" t="str">
        <f>IF(COUNTIF(U$373:U425,T426)=0,T426,"")</f>
        <v/>
      </c>
      <c r="V426" s="3" t="str">
        <f t="shared" si="136"/>
        <v>CHEST_ITEM_TYPE_T4_TANK,CHEST_ITEM_TYPE_T4_SHARD,CHEST_ITEM_TYPE_T2_PART,CHEST_ITEM_TYPE_T3_PART</v>
      </c>
      <c r="W426" s="13" t="str">
        <f t="shared" si="131"/>
        <v/>
      </c>
      <c r="X426" s="3" t="str">
        <f t="shared" si="132"/>
        <v/>
      </c>
      <c r="Y426" s="3" t="str">
        <f t="shared" si="137"/>
        <v>4.2%,36.2%,43.4%,14.3%</v>
      </c>
    </row>
    <row r="427" spans="2:25" x14ac:dyDescent="0.3">
      <c r="B427" s="2">
        <f>数据源!CE459</f>
        <v>10</v>
      </c>
      <c r="C427" s="2" t="str">
        <f>数据源!CF459</f>
        <v>T4LP1</v>
      </c>
      <c r="D427" s="2" t="str">
        <f>数据源!CG459</f>
        <v>部件</v>
      </c>
      <c r="E427" s="2">
        <f>数据源!CH459</f>
        <v>2150</v>
      </c>
      <c r="F427" s="2">
        <f>数据源!CI459</f>
        <v>1</v>
      </c>
      <c r="G427" s="2">
        <f>数据源!CJ459</f>
        <v>5.1000000000000004E-3</v>
      </c>
      <c r="H427" s="2">
        <f>数据源!CK459</f>
        <v>5.7720930232558142E-4</v>
      </c>
      <c r="I427" s="2">
        <f>数据源!CL459</f>
        <v>6</v>
      </c>
      <c r="J427" s="3">
        <f t="shared" si="125"/>
        <v>1</v>
      </c>
      <c r="K427" s="3">
        <f t="shared" si="126"/>
        <v>1</v>
      </c>
      <c r="L427" s="3" t="str">
        <f t="shared" si="129"/>
        <v>部件</v>
      </c>
      <c r="M427" s="3">
        <f t="shared" ca="1" si="130"/>
        <v>94001</v>
      </c>
      <c r="N427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</v>
      </c>
      <c r="O427" s="3" t="str">
        <f t="shared" si="134"/>
        <v>43,43,43,22,22,22,14,14,14,217,217,217,217,217,217,242,242,242,135,135,135,135,135,135,135,135,135,135,135,135,135,135,135,135,135,135,44,44,44,44,44,44,44,44,45,45,45,45,45,45,45,45,45,45,6</v>
      </c>
      <c r="P427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,(1,1),(1,1),(1,1),(1,1),(1,1)</v>
      </c>
      <c r="Q427" s="3" t="str">
        <f>IF(D427="坦克碎片",VLOOKUP(C427,道具信息!$N$2:$O$291,2,FALSE)&amp;"碎片",VLOOKUP(C427,道具信息!$N$2:$O$291,2,FALSE))</f>
        <v>T4部件</v>
      </c>
      <c r="R427" s="3">
        <f t="shared" si="138"/>
        <v>108</v>
      </c>
      <c r="S427" s="11">
        <f t="shared" si="139"/>
        <v>1.9E-2</v>
      </c>
      <c r="T427" s="3" t="str">
        <f>VLOOKUP(Q427,道具信息!$Q$3:$S$20,2,FALSE)</f>
        <v>CHEST_ITEM_TYPE_T4_PART</v>
      </c>
      <c r="U427" s="3" t="str">
        <f>IF(COUNTIF(U$373:U426,T427)=0,T427,"")</f>
        <v>CHEST_ITEM_TYPE_T4_PART</v>
      </c>
      <c r="V427" s="3" t="str">
        <f t="shared" si="136"/>
        <v>CHEST_ITEM_TYPE_T4_TANK,CHEST_ITEM_TYPE_T4_SHARD,CHEST_ITEM_TYPE_T2_PART,CHEST_ITEM_TYPE_T3_PART,CHEST_ITEM_TYPE_T4_PART</v>
      </c>
      <c r="W427" s="13">
        <f t="shared" si="131"/>
        <v>1.9E-2</v>
      </c>
      <c r="X427" s="3" t="str">
        <f t="shared" si="132"/>
        <v>1.9%</v>
      </c>
      <c r="Y427" s="3" t="str">
        <f t="shared" si="137"/>
        <v>4.2%,36.2%,43.4%,14.3%,1.9%</v>
      </c>
    </row>
    <row r="428" spans="2:25" x14ac:dyDescent="0.3">
      <c r="B428" s="2">
        <f>数据源!CE460</f>
        <v>10</v>
      </c>
      <c r="C428" s="2" t="str">
        <f>数据源!CF460</f>
        <v>T4LP3</v>
      </c>
      <c r="D428" s="2" t="str">
        <f>数据源!CG460</f>
        <v>部件</v>
      </c>
      <c r="E428" s="2">
        <f>数据源!CH460</f>
        <v>2150</v>
      </c>
      <c r="F428" s="2">
        <f>数据源!CI460</f>
        <v>1</v>
      </c>
      <c r="G428" s="2">
        <f>数据源!CJ460</f>
        <v>5.1000000000000004E-3</v>
      </c>
      <c r="H428" s="2">
        <f>数据源!CK460</f>
        <v>5.7720930232558142E-4</v>
      </c>
      <c r="I428" s="2">
        <f>数据源!CL460</f>
        <v>6</v>
      </c>
      <c r="J428" s="3">
        <f t="shared" si="125"/>
        <v>1</v>
      </c>
      <c r="K428" s="3">
        <f t="shared" si="126"/>
        <v>1</v>
      </c>
      <c r="L428" s="3" t="str">
        <f t="shared" si="129"/>
        <v>部件</v>
      </c>
      <c r="M428" s="3">
        <f t="shared" ca="1" si="130"/>
        <v>94003</v>
      </c>
      <c r="N428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</v>
      </c>
      <c r="O428" s="3" t="str">
        <f t="shared" si="134"/>
        <v>43,43,43,22,22,22,14,14,14,217,217,217,217,217,217,242,242,242,135,135,135,135,135,135,135,135,135,135,135,135,135,135,135,135,135,135,44,44,44,44,44,44,44,44,45,45,45,45,45,45,45,45,45,45,6,6</v>
      </c>
      <c r="P428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,(1,1),(1,1),(1,1),(1,1),(1,1),(1,1)</v>
      </c>
      <c r="Q428" s="3" t="str">
        <f>IF(D428="坦克碎片",VLOOKUP(C428,道具信息!$N$2:$O$291,2,FALSE)&amp;"碎片",VLOOKUP(C428,道具信息!$N$2:$O$291,2,FALSE))</f>
        <v>T4部件</v>
      </c>
      <c r="R428" s="3">
        <f t="shared" si="138"/>
        <v>108</v>
      </c>
      <c r="S428" s="11">
        <f t="shared" si="139"/>
        <v>1.9E-2</v>
      </c>
      <c r="T428" s="3" t="str">
        <f>VLOOKUP(Q428,道具信息!$Q$3:$S$20,2,FALSE)</f>
        <v>CHEST_ITEM_TYPE_T4_PART</v>
      </c>
      <c r="U428" s="3" t="str">
        <f>IF(COUNTIF(U$373:U427,T428)=0,T428,"")</f>
        <v/>
      </c>
      <c r="V428" s="3" t="str">
        <f t="shared" si="136"/>
        <v>CHEST_ITEM_TYPE_T4_TANK,CHEST_ITEM_TYPE_T4_SHARD,CHEST_ITEM_TYPE_T2_PART,CHEST_ITEM_TYPE_T3_PART,CHEST_ITEM_TYPE_T4_PART</v>
      </c>
      <c r="W428" s="13" t="str">
        <f t="shared" si="131"/>
        <v/>
      </c>
      <c r="X428" s="3" t="str">
        <f t="shared" si="132"/>
        <v/>
      </c>
      <c r="Y428" s="3" t="str">
        <f t="shared" si="137"/>
        <v>4.2%,36.2%,43.4%,14.3%,1.9%</v>
      </c>
    </row>
    <row r="429" spans="2:25" x14ac:dyDescent="0.3">
      <c r="B429" s="2">
        <f>数据源!CE461</f>
        <v>10</v>
      </c>
      <c r="C429" s="2" t="str">
        <f>数据源!CF461</f>
        <v>T4LP5</v>
      </c>
      <c r="D429" s="2" t="str">
        <f>数据源!CG461</f>
        <v>部件</v>
      </c>
      <c r="E429" s="2">
        <f>数据源!CH461</f>
        <v>2150</v>
      </c>
      <c r="F429" s="2">
        <f>数据源!CI461</f>
        <v>1</v>
      </c>
      <c r="G429" s="2">
        <f>数据源!CJ461</f>
        <v>5.1000000000000004E-3</v>
      </c>
      <c r="H429" s="2">
        <f>数据源!CK461</f>
        <v>5.7720930232558142E-4</v>
      </c>
      <c r="I429" s="2">
        <f>数据源!CL461</f>
        <v>6</v>
      </c>
      <c r="J429" s="3">
        <f t="shared" si="125"/>
        <v>1</v>
      </c>
      <c r="K429" s="3">
        <f t="shared" si="126"/>
        <v>1</v>
      </c>
      <c r="L429" s="3" t="str">
        <f t="shared" si="129"/>
        <v>部件</v>
      </c>
      <c r="M429" s="3">
        <f t="shared" ca="1" si="130"/>
        <v>94005</v>
      </c>
      <c r="N429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</v>
      </c>
      <c r="O429" s="3" t="str">
        <f t="shared" si="134"/>
        <v>43,43,43,22,22,22,14,14,14,217,217,217,217,217,217,242,242,242,135,135,135,135,135,135,135,135,135,135,135,135,135,135,135,135,135,135,44,44,44,44,44,44,44,44,45,45,45,45,45,45,45,45,45,45,6,6,6</v>
      </c>
      <c r="P429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,(1,1),(1,1),(1,1),(1,1),(1,1),(1,1),(1,1)</v>
      </c>
      <c r="Q429" s="3" t="str">
        <f>IF(D429="坦克碎片",VLOOKUP(C429,道具信息!$N$2:$O$291,2,FALSE)&amp;"碎片",VLOOKUP(C429,道具信息!$N$2:$O$291,2,FALSE))</f>
        <v>T4部件</v>
      </c>
      <c r="R429" s="3">
        <f t="shared" si="138"/>
        <v>108</v>
      </c>
      <c r="S429" s="11">
        <f t="shared" si="139"/>
        <v>1.9E-2</v>
      </c>
      <c r="T429" s="3" t="str">
        <f>VLOOKUP(Q429,道具信息!$Q$3:$S$20,2,FALSE)</f>
        <v>CHEST_ITEM_TYPE_T4_PART</v>
      </c>
      <c r="U429" s="3" t="str">
        <f>IF(COUNTIF(U$373:U428,T429)=0,T429,"")</f>
        <v/>
      </c>
      <c r="V429" s="3" t="str">
        <f t="shared" si="136"/>
        <v>CHEST_ITEM_TYPE_T4_TANK,CHEST_ITEM_TYPE_T4_SHARD,CHEST_ITEM_TYPE_T2_PART,CHEST_ITEM_TYPE_T3_PART,CHEST_ITEM_TYPE_T4_PART</v>
      </c>
      <c r="W429" s="13" t="str">
        <f t="shared" si="131"/>
        <v/>
      </c>
      <c r="X429" s="3" t="str">
        <f t="shared" si="132"/>
        <v/>
      </c>
      <c r="Y429" s="3" t="str">
        <f t="shared" si="137"/>
        <v>4.2%,36.2%,43.4%,14.3%,1.9%</v>
      </c>
    </row>
    <row r="430" spans="2:25" x14ac:dyDescent="0.3">
      <c r="B430" s="2">
        <f>数据源!CE462</f>
        <v>10</v>
      </c>
      <c r="C430" s="2" t="str">
        <f>数据源!CF462</f>
        <v>T4MP1</v>
      </c>
      <c r="D430" s="2" t="str">
        <f>数据源!CG462</f>
        <v>部件</v>
      </c>
      <c r="E430" s="2">
        <f>数据源!CH462</f>
        <v>2150</v>
      </c>
      <c r="F430" s="2">
        <f>数据源!CI462</f>
        <v>1</v>
      </c>
      <c r="G430" s="2">
        <f>数据源!CJ462</f>
        <v>5.1000000000000004E-3</v>
      </c>
      <c r="H430" s="2">
        <f>数据源!CK462</f>
        <v>5.7720930232558142E-4</v>
      </c>
      <c r="I430" s="2">
        <f>数据源!CL462</f>
        <v>6</v>
      </c>
      <c r="J430" s="3">
        <f t="shared" si="125"/>
        <v>1</v>
      </c>
      <c r="K430" s="3">
        <f t="shared" si="126"/>
        <v>1</v>
      </c>
      <c r="L430" s="3" t="str">
        <f t="shared" si="129"/>
        <v>部件</v>
      </c>
      <c r="M430" s="3">
        <f t="shared" ca="1" si="130"/>
        <v>94101</v>
      </c>
      <c r="N430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</v>
      </c>
      <c r="O430" s="3" t="str">
        <f t="shared" si="134"/>
        <v>43,43,43,22,22,22,14,14,14,217,217,217,217,217,217,242,242,242,135,135,135,135,135,135,135,135,135,135,135,135,135,135,135,135,135,135,44,44,44,44,44,44,44,44,45,45,45,45,45,45,45,45,45,45,6,6,6,6</v>
      </c>
      <c r="P430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,(1,1),(1,1),(1,1),(1,1),(1,1),(1,1),(1,1),(1,1)</v>
      </c>
      <c r="Q430" s="3" t="str">
        <f>IF(D430="坦克碎片",VLOOKUP(C430,道具信息!$N$2:$O$291,2,FALSE)&amp;"碎片",VLOOKUP(C430,道具信息!$N$2:$O$291,2,FALSE))</f>
        <v>T4部件</v>
      </c>
      <c r="R430" s="3">
        <f t="shared" si="138"/>
        <v>108</v>
      </c>
      <c r="S430" s="11">
        <f t="shared" si="139"/>
        <v>1.9E-2</v>
      </c>
      <c r="T430" s="3" t="str">
        <f>VLOOKUP(Q430,道具信息!$Q$3:$S$20,2,FALSE)</f>
        <v>CHEST_ITEM_TYPE_T4_PART</v>
      </c>
      <c r="U430" s="3" t="str">
        <f>IF(COUNTIF(U$373:U429,T430)=0,T430,"")</f>
        <v/>
      </c>
      <c r="V430" s="3" t="str">
        <f t="shared" si="136"/>
        <v>CHEST_ITEM_TYPE_T4_TANK,CHEST_ITEM_TYPE_T4_SHARD,CHEST_ITEM_TYPE_T2_PART,CHEST_ITEM_TYPE_T3_PART,CHEST_ITEM_TYPE_T4_PART</v>
      </c>
      <c r="W430" s="13" t="str">
        <f t="shared" si="131"/>
        <v/>
      </c>
      <c r="X430" s="3" t="str">
        <f t="shared" si="132"/>
        <v/>
      </c>
      <c r="Y430" s="3" t="str">
        <f t="shared" si="137"/>
        <v>4.2%,36.2%,43.4%,14.3%,1.9%</v>
      </c>
    </row>
    <row r="431" spans="2:25" x14ac:dyDescent="0.3">
      <c r="B431" s="2">
        <f>数据源!CE463</f>
        <v>10</v>
      </c>
      <c r="C431" s="2" t="str">
        <f>数据源!CF463</f>
        <v>T4MP3</v>
      </c>
      <c r="D431" s="2" t="str">
        <f>数据源!CG463</f>
        <v>部件</v>
      </c>
      <c r="E431" s="2">
        <f>数据源!CH463</f>
        <v>2150</v>
      </c>
      <c r="F431" s="2">
        <f>数据源!CI463</f>
        <v>1</v>
      </c>
      <c r="G431" s="2">
        <f>数据源!CJ463</f>
        <v>5.1000000000000004E-3</v>
      </c>
      <c r="H431" s="2">
        <f>数据源!CK463</f>
        <v>5.7720930232558142E-4</v>
      </c>
      <c r="I431" s="2">
        <f>数据源!CL463</f>
        <v>6</v>
      </c>
      <c r="J431" s="3">
        <f t="shared" si="125"/>
        <v>1</v>
      </c>
      <c r="K431" s="3">
        <f t="shared" si="126"/>
        <v>1</v>
      </c>
      <c r="L431" s="3" t="str">
        <f t="shared" si="129"/>
        <v>部件</v>
      </c>
      <c r="M431" s="3">
        <f t="shared" ca="1" si="130"/>
        <v>94103</v>
      </c>
      <c r="N431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</v>
      </c>
      <c r="O431" s="3" t="str">
        <f t="shared" si="134"/>
        <v>43,43,43,22,22,22,14,14,14,217,217,217,217,217,217,242,242,242,135,135,135,135,135,135,135,135,135,135,135,135,135,135,135,135,135,135,44,44,44,44,44,44,44,44,45,45,45,45,45,45,45,45,45,45,6,6,6,6,6</v>
      </c>
      <c r="P431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,(1,1),(1,1),(1,1),(1,1),(1,1),(1,1),(1,1),(1,1),(1,1)</v>
      </c>
      <c r="Q431" s="3" t="str">
        <f>IF(D431="坦克碎片",VLOOKUP(C431,道具信息!$N$2:$O$291,2,FALSE)&amp;"碎片",VLOOKUP(C431,道具信息!$N$2:$O$291,2,FALSE))</f>
        <v>T4部件</v>
      </c>
      <c r="R431" s="3">
        <f t="shared" si="138"/>
        <v>108</v>
      </c>
      <c r="S431" s="11">
        <f t="shared" si="139"/>
        <v>1.9E-2</v>
      </c>
      <c r="T431" s="3" t="str">
        <f>VLOOKUP(Q431,道具信息!$Q$3:$S$20,2,FALSE)</f>
        <v>CHEST_ITEM_TYPE_T4_PART</v>
      </c>
      <c r="U431" s="3" t="str">
        <f>IF(COUNTIF(U$373:U430,T431)=0,T431,"")</f>
        <v/>
      </c>
      <c r="V431" s="3" t="str">
        <f t="shared" si="136"/>
        <v>CHEST_ITEM_TYPE_T4_TANK,CHEST_ITEM_TYPE_T4_SHARD,CHEST_ITEM_TYPE_T2_PART,CHEST_ITEM_TYPE_T3_PART,CHEST_ITEM_TYPE_T4_PART</v>
      </c>
      <c r="W431" s="13" t="str">
        <f t="shared" si="131"/>
        <v/>
      </c>
      <c r="X431" s="3" t="str">
        <f t="shared" si="132"/>
        <v/>
      </c>
      <c r="Y431" s="3" t="str">
        <f t="shared" si="137"/>
        <v>4.2%,36.2%,43.4%,14.3%,1.9%</v>
      </c>
    </row>
    <row r="432" spans="2:25" x14ac:dyDescent="0.3">
      <c r="B432" s="2">
        <f>数据源!CE464</f>
        <v>10</v>
      </c>
      <c r="C432" s="2" t="str">
        <f>数据源!CF464</f>
        <v>T4MP5</v>
      </c>
      <c r="D432" s="2" t="str">
        <f>数据源!CG464</f>
        <v>部件</v>
      </c>
      <c r="E432" s="2">
        <f>数据源!CH464</f>
        <v>2150</v>
      </c>
      <c r="F432" s="2">
        <f>数据源!CI464</f>
        <v>1</v>
      </c>
      <c r="G432" s="2">
        <f>数据源!CJ464</f>
        <v>5.1000000000000004E-3</v>
      </c>
      <c r="H432" s="2">
        <f>数据源!CK464</f>
        <v>5.7720930232558142E-4</v>
      </c>
      <c r="I432" s="2">
        <f>数据源!CL464</f>
        <v>6</v>
      </c>
      <c r="J432" s="3">
        <f t="shared" si="125"/>
        <v>1</v>
      </c>
      <c r="K432" s="3">
        <f t="shared" si="126"/>
        <v>1</v>
      </c>
      <c r="L432" s="3" t="str">
        <f t="shared" si="129"/>
        <v>部件</v>
      </c>
      <c r="M432" s="3">
        <f t="shared" ca="1" si="130"/>
        <v>94105</v>
      </c>
      <c r="N432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</v>
      </c>
      <c r="O432" s="3" t="str">
        <f t="shared" si="134"/>
        <v>43,43,43,22,22,22,14,14,14,217,217,217,217,217,217,242,242,242,135,135,135,135,135,135,135,135,135,135,135,135,135,135,135,135,135,135,44,44,44,44,44,44,44,44,45,45,45,45,45,45,45,45,45,45,6,6,6,6,6,6</v>
      </c>
      <c r="P432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,(1,1),(1,1),(1,1),(1,1),(1,1),(1,1),(1,1),(1,1),(1,1),(1,1)</v>
      </c>
      <c r="Q432" s="3" t="str">
        <f>IF(D432="坦克碎片",VLOOKUP(C432,道具信息!$N$2:$O$291,2,FALSE)&amp;"碎片",VLOOKUP(C432,道具信息!$N$2:$O$291,2,FALSE))</f>
        <v>T4部件</v>
      </c>
      <c r="R432" s="3">
        <f t="shared" si="138"/>
        <v>108</v>
      </c>
      <c r="S432" s="11">
        <f t="shared" si="139"/>
        <v>1.9E-2</v>
      </c>
      <c r="T432" s="3" t="str">
        <f>VLOOKUP(Q432,道具信息!$Q$3:$S$20,2,FALSE)</f>
        <v>CHEST_ITEM_TYPE_T4_PART</v>
      </c>
      <c r="U432" s="3" t="str">
        <f>IF(COUNTIF(U$373:U431,T432)=0,T432,"")</f>
        <v/>
      </c>
      <c r="V432" s="3" t="str">
        <f t="shared" si="136"/>
        <v>CHEST_ITEM_TYPE_T4_TANK,CHEST_ITEM_TYPE_T4_SHARD,CHEST_ITEM_TYPE_T2_PART,CHEST_ITEM_TYPE_T3_PART,CHEST_ITEM_TYPE_T4_PART</v>
      </c>
      <c r="W432" s="13" t="str">
        <f t="shared" si="131"/>
        <v/>
      </c>
      <c r="X432" s="3" t="str">
        <f t="shared" si="132"/>
        <v/>
      </c>
      <c r="Y432" s="3" t="str">
        <f t="shared" si="137"/>
        <v>4.2%,36.2%,43.4%,14.3%,1.9%</v>
      </c>
    </row>
    <row r="433" spans="2:25" x14ac:dyDescent="0.3">
      <c r="B433" s="2">
        <f>数据源!CE465</f>
        <v>10</v>
      </c>
      <c r="C433" s="2" t="str">
        <f>数据源!CF465</f>
        <v>T4HP1</v>
      </c>
      <c r="D433" s="2" t="str">
        <f>数据源!CG465</f>
        <v>部件</v>
      </c>
      <c r="E433" s="2">
        <f>数据源!CH465</f>
        <v>2150</v>
      </c>
      <c r="F433" s="2">
        <f>数据源!CI465</f>
        <v>1</v>
      </c>
      <c r="G433" s="2">
        <f>数据源!CJ465</f>
        <v>5.1000000000000004E-3</v>
      </c>
      <c r="H433" s="2">
        <f>数据源!CK465</f>
        <v>5.7720930232558142E-4</v>
      </c>
      <c r="I433" s="2">
        <f>数据源!CL465</f>
        <v>6</v>
      </c>
      <c r="J433" s="3">
        <f t="shared" si="125"/>
        <v>1</v>
      </c>
      <c r="K433" s="3">
        <f t="shared" si="126"/>
        <v>1</v>
      </c>
      <c r="L433" s="3" t="str">
        <f t="shared" si="129"/>
        <v>部件</v>
      </c>
      <c r="M433" s="3">
        <f t="shared" ca="1" si="130"/>
        <v>94201</v>
      </c>
      <c r="N433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</v>
      </c>
      <c r="O433" s="3" t="str">
        <f t="shared" si="134"/>
        <v>43,43,43,22,22,22,14,14,14,217,217,217,217,217,217,242,242,242,135,135,135,135,135,135,135,135,135,135,135,135,135,135,135,135,135,135,44,44,44,44,44,44,44,44,45,45,45,45,45,45,45,45,45,45,6,6,6,6,6,6,6</v>
      </c>
      <c r="P433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,(1,1),(1,1),(1,1),(1,1),(1,1),(1,1),(1,1),(1,1),(1,1),(1,1),(1,1)</v>
      </c>
      <c r="Q433" s="3" t="str">
        <f>IF(D433="坦克碎片",VLOOKUP(C433,道具信息!$N$2:$O$291,2,FALSE)&amp;"碎片",VLOOKUP(C433,道具信息!$N$2:$O$291,2,FALSE))</f>
        <v>T4部件</v>
      </c>
      <c r="R433" s="3">
        <f t="shared" si="138"/>
        <v>108</v>
      </c>
      <c r="S433" s="11">
        <f t="shared" si="139"/>
        <v>1.9E-2</v>
      </c>
      <c r="T433" s="3" t="str">
        <f>VLOOKUP(Q433,道具信息!$Q$3:$S$20,2,FALSE)</f>
        <v>CHEST_ITEM_TYPE_T4_PART</v>
      </c>
      <c r="U433" s="3" t="str">
        <f>IF(COUNTIF(U$373:U432,T433)=0,T433,"")</f>
        <v/>
      </c>
      <c r="V433" s="3" t="str">
        <f t="shared" si="136"/>
        <v>CHEST_ITEM_TYPE_T4_TANK,CHEST_ITEM_TYPE_T4_SHARD,CHEST_ITEM_TYPE_T2_PART,CHEST_ITEM_TYPE_T3_PART,CHEST_ITEM_TYPE_T4_PART</v>
      </c>
      <c r="W433" s="13" t="str">
        <f t="shared" si="131"/>
        <v/>
      </c>
      <c r="X433" s="3" t="str">
        <f t="shared" si="132"/>
        <v/>
      </c>
      <c r="Y433" s="3" t="str">
        <f t="shared" si="137"/>
        <v>4.2%,36.2%,43.4%,14.3%,1.9%</v>
      </c>
    </row>
    <row r="434" spans="2:25" x14ac:dyDescent="0.3">
      <c r="B434" s="2">
        <f>数据源!CE466</f>
        <v>10</v>
      </c>
      <c r="C434" s="2" t="str">
        <f>数据源!CF466</f>
        <v>T4HP3</v>
      </c>
      <c r="D434" s="2" t="str">
        <f>数据源!CG466</f>
        <v>部件</v>
      </c>
      <c r="E434" s="2">
        <f>数据源!CH466</f>
        <v>2150</v>
      </c>
      <c r="F434" s="2">
        <f>数据源!CI466</f>
        <v>1</v>
      </c>
      <c r="G434" s="2">
        <f>数据源!CJ466</f>
        <v>5.1000000000000004E-3</v>
      </c>
      <c r="H434" s="2">
        <f>数据源!CK466</f>
        <v>5.7720930232558142E-4</v>
      </c>
      <c r="I434" s="2">
        <f>数据源!CL466</f>
        <v>6</v>
      </c>
      <c r="J434" s="3">
        <f t="shared" si="125"/>
        <v>1</v>
      </c>
      <c r="K434" s="3">
        <f t="shared" si="126"/>
        <v>1</v>
      </c>
      <c r="L434" s="3" t="str">
        <f t="shared" si="129"/>
        <v>部件</v>
      </c>
      <c r="M434" s="3">
        <f t="shared" ca="1" si="130"/>
        <v>94203</v>
      </c>
      <c r="N434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</v>
      </c>
      <c r="O434" s="3" t="str">
        <f t="shared" si="134"/>
        <v>43,43,43,22,22,22,14,14,14,217,217,217,217,217,217,242,242,242,135,135,135,135,135,135,135,135,135,135,135,135,135,135,135,135,135,135,44,44,44,44,44,44,44,44,45,45,45,45,45,45,45,45,45,45,6,6,6,6,6,6,6,6</v>
      </c>
      <c r="P434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,(1,1),(1,1),(1,1),(1,1),(1,1),(1,1),(1,1),(1,1),(1,1),(1,1),(1,1),(1,1)</v>
      </c>
      <c r="Q434" s="3" t="str">
        <f>IF(D434="坦克碎片",VLOOKUP(C434,道具信息!$N$2:$O$291,2,FALSE)&amp;"碎片",VLOOKUP(C434,道具信息!$N$2:$O$291,2,FALSE))</f>
        <v>T4部件</v>
      </c>
      <c r="R434" s="3">
        <f t="shared" si="138"/>
        <v>108</v>
      </c>
      <c r="S434" s="11">
        <f t="shared" si="139"/>
        <v>1.9E-2</v>
      </c>
      <c r="T434" s="3" t="str">
        <f>VLOOKUP(Q434,道具信息!$Q$3:$S$20,2,FALSE)</f>
        <v>CHEST_ITEM_TYPE_T4_PART</v>
      </c>
      <c r="U434" s="3" t="str">
        <f>IF(COUNTIF(U$373:U433,T434)=0,T434,"")</f>
        <v/>
      </c>
      <c r="V434" s="3" t="str">
        <f t="shared" si="136"/>
        <v>CHEST_ITEM_TYPE_T4_TANK,CHEST_ITEM_TYPE_T4_SHARD,CHEST_ITEM_TYPE_T2_PART,CHEST_ITEM_TYPE_T3_PART,CHEST_ITEM_TYPE_T4_PART</v>
      </c>
      <c r="W434" s="13" t="str">
        <f t="shared" si="131"/>
        <v/>
      </c>
      <c r="X434" s="3" t="str">
        <f t="shared" si="132"/>
        <v/>
      </c>
      <c r="Y434" s="3" t="str">
        <f t="shared" si="137"/>
        <v>4.2%,36.2%,43.4%,14.3%,1.9%</v>
      </c>
    </row>
    <row r="435" spans="2:25" x14ac:dyDescent="0.3">
      <c r="B435" s="2">
        <f>数据源!CE467</f>
        <v>10</v>
      </c>
      <c r="C435" s="2" t="str">
        <f>数据源!CF467</f>
        <v>T4HP5</v>
      </c>
      <c r="D435" s="2" t="str">
        <f>数据源!CG467</f>
        <v>部件</v>
      </c>
      <c r="E435" s="2">
        <f>数据源!CH467</f>
        <v>2150</v>
      </c>
      <c r="F435" s="2">
        <f>数据源!CI467</f>
        <v>1</v>
      </c>
      <c r="G435" s="2">
        <f>数据源!CJ467</f>
        <v>5.1000000000000004E-3</v>
      </c>
      <c r="H435" s="2">
        <f>数据源!CK467</f>
        <v>5.7720930232558142E-4</v>
      </c>
      <c r="I435" s="2">
        <f>数据源!CL467</f>
        <v>6</v>
      </c>
      <c r="J435" s="3">
        <f t="shared" si="125"/>
        <v>1</v>
      </c>
      <c r="K435" s="3">
        <f t="shared" si="126"/>
        <v>1</v>
      </c>
      <c r="L435" s="3" t="str">
        <f t="shared" si="129"/>
        <v>部件</v>
      </c>
      <c r="M435" s="3">
        <f t="shared" ca="1" si="130"/>
        <v>94205</v>
      </c>
      <c r="N435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</v>
      </c>
      <c r="O435" s="3" t="str">
        <f t="shared" si="134"/>
        <v>43,43,43,22,22,22,14,14,14,217,217,217,217,217,217,242,242,242,135,135,135,135,135,135,135,135,135,135,135,135,135,135,135,135,135,135,44,44,44,44,44,44,44,44,45,45,45,45,45,45,45,45,45,45,6,6,6,6,6,6,6,6,6</v>
      </c>
      <c r="P435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,(1,1),(1,1),(1,1),(1,1),(1,1),(1,1),(1,1),(1,1),(1,1),(1,1),(1,1),(1,1),(1,1)</v>
      </c>
      <c r="Q435" s="3" t="str">
        <f>IF(D435="坦克碎片",VLOOKUP(C435,道具信息!$N$2:$O$291,2,FALSE)&amp;"碎片",VLOOKUP(C435,道具信息!$N$2:$O$291,2,FALSE))</f>
        <v>T4部件</v>
      </c>
      <c r="R435" s="3">
        <f t="shared" si="138"/>
        <v>108</v>
      </c>
      <c r="S435" s="11">
        <f t="shared" si="139"/>
        <v>1.9E-2</v>
      </c>
      <c r="T435" s="3" t="str">
        <f>VLOOKUP(Q435,道具信息!$Q$3:$S$20,2,FALSE)</f>
        <v>CHEST_ITEM_TYPE_T4_PART</v>
      </c>
      <c r="U435" s="3" t="str">
        <f>IF(COUNTIF(U$373:U434,T435)=0,T435,"")</f>
        <v/>
      </c>
      <c r="V435" s="3" t="str">
        <f t="shared" si="136"/>
        <v>CHEST_ITEM_TYPE_T4_TANK,CHEST_ITEM_TYPE_T4_SHARD,CHEST_ITEM_TYPE_T2_PART,CHEST_ITEM_TYPE_T3_PART,CHEST_ITEM_TYPE_T4_PART</v>
      </c>
      <c r="W435" s="13" t="str">
        <f t="shared" si="131"/>
        <v/>
      </c>
      <c r="X435" s="3" t="str">
        <f t="shared" si="132"/>
        <v/>
      </c>
      <c r="Y435" s="3" t="str">
        <f t="shared" si="137"/>
        <v>4.2%,36.2%,43.4%,14.3%,1.9%</v>
      </c>
    </row>
    <row r="436" spans="2:25" x14ac:dyDescent="0.3">
      <c r="B436" s="2">
        <f>数据源!CE468</f>
        <v>10</v>
      </c>
      <c r="C436" s="2" t="str">
        <f>数据源!CF468</f>
        <v>T4LP2</v>
      </c>
      <c r="D436" s="2" t="str">
        <f>数据源!CG468</f>
        <v>部件</v>
      </c>
      <c r="E436" s="2">
        <f>数据源!CH468</f>
        <v>2150</v>
      </c>
      <c r="F436" s="2">
        <f>数据源!CI468</f>
        <v>1</v>
      </c>
      <c r="G436" s="2">
        <f>数据源!CJ468</f>
        <v>5.1000000000000004E-3</v>
      </c>
      <c r="H436" s="2">
        <f>数据源!CK468</f>
        <v>5.7720930232558142E-4</v>
      </c>
      <c r="I436" s="2">
        <f>数据源!CL468</f>
        <v>6</v>
      </c>
      <c r="J436" s="3">
        <f t="shared" si="125"/>
        <v>1</v>
      </c>
      <c r="K436" s="3">
        <f t="shared" si="126"/>
        <v>1</v>
      </c>
      <c r="L436" s="3" t="str">
        <f t="shared" si="129"/>
        <v>部件</v>
      </c>
      <c r="M436" s="3">
        <f t="shared" ca="1" si="130"/>
        <v>94002</v>
      </c>
      <c r="N436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</v>
      </c>
      <c r="O436" s="3" t="str">
        <f t="shared" si="134"/>
        <v>43,43,43,22,22,22,14,14,14,217,217,217,217,217,217,242,242,242,135,135,135,135,135,135,135,135,135,135,135,135,135,135,135,135,135,135,44,44,44,44,44,44,44,44,45,45,45,45,45,45,45,45,45,45,6,6,6,6,6,6,6,6,6,6</v>
      </c>
      <c r="P436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,(1,1),(1,1),(1,1),(1,1),(1,1),(1,1),(1,1),(1,1),(1,1),(1,1),(1,1),(1,1),(1,1),(1,1)</v>
      </c>
      <c r="Q436" s="3" t="str">
        <f>IF(D436="坦克碎片",VLOOKUP(C436,道具信息!$N$2:$O$291,2,FALSE)&amp;"碎片",VLOOKUP(C436,道具信息!$N$2:$O$291,2,FALSE))</f>
        <v>T4部件</v>
      </c>
      <c r="R436" s="3">
        <f t="shared" si="138"/>
        <v>108</v>
      </c>
      <c r="S436" s="11">
        <f t="shared" si="139"/>
        <v>1.9E-2</v>
      </c>
      <c r="T436" s="3" t="str">
        <f>VLOOKUP(Q436,道具信息!$Q$3:$S$20,2,FALSE)</f>
        <v>CHEST_ITEM_TYPE_T4_PART</v>
      </c>
      <c r="U436" s="3" t="str">
        <f>IF(COUNTIF(U$373:U435,T436)=0,T436,"")</f>
        <v/>
      </c>
      <c r="V436" s="3" t="str">
        <f t="shared" si="136"/>
        <v>CHEST_ITEM_TYPE_T4_TANK,CHEST_ITEM_TYPE_T4_SHARD,CHEST_ITEM_TYPE_T2_PART,CHEST_ITEM_TYPE_T3_PART,CHEST_ITEM_TYPE_T4_PART</v>
      </c>
      <c r="W436" s="13" t="str">
        <f t="shared" si="131"/>
        <v/>
      </c>
      <c r="X436" s="3" t="str">
        <f t="shared" si="132"/>
        <v/>
      </c>
      <c r="Y436" s="3" t="str">
        <f t="shared" si="137"/>
        <v>4.2%,36.2%,43.4%,14.3%,1.9%</v>
      </c>
    </row>
    <row r="437" spans="2:25" x14ac:dyDescent="0.3">
      <c r="B437" s="2">
        <f>数据源!CE469</f>
        <v>10</v>
      </c>
      <c r="C437" s="2" t="str">
        <f>数据源!CF469</f>
        <v>T4LP4</v>
      </c>
      <c r="D437" s="2" t="str">
        <f>数据源!CG469</f>
        <v>部件</v>
      </c>
      <c r="E437" s="2">
        <f>数据源!CH469</f>
        <v>2150</v>
      </c>
      <c r="F437" s="2">
        <f>数据源!CI469</f>
        <v>1</v>
      </c>
      <c r="G437" s="2">
        <f>数据源!CJ469</f>
        <v>5.1000000000000004E-3</v>
      </c>
      <c r="H437" s="2">
        <f>数据源!CK469</f>
        <v>5.7720930232558142E-4</v>
      </c>
      <c r="I437" s="2">
        <f>数据源!CL469</f>
        <v>6</v>
      </c>
      <c r="J437" s="3">
        <f t="shared" ref="J437:J444" si="140">ROUNDUP(IF(F437&gt;1,F437-ROUNDDOWN(SQRT(F437),0),F437),0)</f>
        <v>1</v>
      </c>
      <c r="K437" s="3">
        <f t="shared" ref="K437:K444" si="141">F437*2-J437</f>
        <v>1</v>
      </c>
      <c r="L437" s="3" t="str">
        <f t="shared" si="129"/>
        <v>部件</v>
      </c>
      <c r="M437" s="3">
        <f t="shared" ca="1" si="130"/>
        <v>94004</v>
      </c>
      <c r="N437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</v>
      </c>
      <c r="O437" s="3" t="str">
        <f t="shared" si="134"/>
        <v>43,43,43,22,22,22,14,14,14,217,217,217,217,217,217,242,242,242,135,135,135,135,135,135,135,135,135,135,135,135,135,135,135,135,135,135,44,44,44,44,44,44,44,44,45,45,45,45,45,45,45,45,45,45,6,6,6,6,6,6,6,6,6,6,6</v>
      </c>
      <c r="P437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</v>
      </c>
      <c r="Q437" s="3" t="str">
        <f>IF(D437="坦克碎片",VLOOKUP(C437,道具信息!$N$2:$O$291,2,FALSE)&amp;"碎片",VLOOKUP(C437,道具信息!$N$2:$O$291,2,FALSE))</f>
        <v>T4部件</v>
      </c>
      <c r="R437" s="3">
        <f t="shared" ref="R437:R444" si="142">SUMIFS(I$3:I$445,Q$3:Q$445,Q437,B$3:B$445,B437)</f>
        <v>108</v>
      </c>
      <c r="S437" s="11">
        <f t="shared" ref="S437:S444" si="143">ROUND(R437/SUMIF(B$3:B$445,B437,I$3:I$445),3)</f>
        <v>1.9E-2</v>
      </c>
      <c r="T437" s="3" t="str">
        <f>VLOOKUP(Q437,道具信息!$Q$3:$S$20,2,FALSE)</f>
        <v>CHEST_ITEM_TYPE_T4_PART</v>
      </c>
      <c r="U437" s="3" t="str">
        <f>IF(COUNTIF(U$373:U436,T437)=0,T437,"")</f>
        <v/>
      </c>
      <c r="V437" s="3" t="str">
        <f t="shared" si="136"/>
        <v>CHEST_ITEM_TYPE_T4_TANK,CHEST_ITEM_TYPE_T4_SHARD,CHEST_ITEM_TYPE_T2_PART,CHEST_ITEM_TYPE_T3_PART,CHEST_ITEM_TYPE_T4_PART</v>
      </c>
      <c r="W437" s="13" t="str">
        <f t="shared" si="131"/>
        <v/>
      </c>
      <c r="X437" s="3" t="str">
        <f t="shared" si="132"/>
        <v/>
      </c>
      <c r="Y437" s="3" t="str">
        <f t="shared" si="137"/>
        <v>4.2%,36.2%,43.4%,14.3%,1.9%</v>
      </c>
    </row>
    <row r="438" spans="2:25" x14ac:dyDescent="0.3">
      <c r="B438" s="2">
        <f>数据源!CE470</f>
        <v>10</v>
      </c>
      <c r="C438" s="2" t="str">
        <f>数据源!CF470</f>
        <v>T4LP6</v>
      </c>
      <c r="D438" s="2" t="str">
        <f>数据源!CG470</f>
        <v>部件</v>
      </c>
      <c r="E438" s="2">
        <f>数据源!CH470</f>
        <v>2150</v>
      </c>
      <c r="F438" s="2">
        <f>数据源!CI470</f>
        <v>1</v>
      </c>
      <c r="G438" s="2">
        <f>数据源!CJ470</f>
        <v>5.1000000000000004E-3</v>
      </c>
      <c r="H438" s="2">
        <f>数据源!CK470</f>
        <v>5.7720930232558142E-4</v>
      </c>
      <c r="I438" s="2">
        <f>数据源!CL470</f>
        <v>6</v>
      </c>
      <c r="J438" s="3">
        <f t="shared" si="140"/>
        <v>1</v>
      </c>
      <c r="K438" s="3">
        <f t="shared" si="141"/>
        <v>1</v>
      </c>
      <c r="L438" s="3" t="str">
        <f t="shared" ref="L438:L444" si="144">RIGHT(D438,2)</f>
        <v>部件</v>
      </c>
      <c r="M438" s="3">
        <f t="shared" ref="M438:M444" ca="1" si="145">IF(OR(L438="坦克",L438="碎片"),VLOOKUP(C438,INDIRECT("坦克ID"),MATCH(L438&amp;"ID",INDIRECT("坦克标头"),0),FALSE),VLOOKUP(C438,INDIRECT(L438&amp;"ID"),2,FALSE))</f>
        <v>94006</v>
      </c>
      <c r="N438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</v>
      </c>
      <c r="O438" s="3" t="str">
        <f t="shared" si="134"/>
        <v>43,43,43,22,22,22,14,14,14,217,217,217,217,217,217,242,242,242,135,135,135,135,135,135,135,135,135,135,135,135,135,135,135,135,135,135,44,44,44,44,44,44,44,44,45,45,45,45,45,45,45,45,45,45,6,6,6,6,6,6,6,6,6,6,6,6</v>
      </c>
      <c r="P438" s="1" t="str">
        <f t="shared" si="135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</v>
      </c>
      <c r="Q438" s="3" t="str">
        <f>IF(D438="坦克碎片",VLOOKUP(C438,道具信息!$N$2:$O$291,2,FALSE)&amp;"碎片",VLOOKUP(C438,道具信息!$N$2:$O$291,2,FALSE))</f>
        <v>T4部件</v>
      </c>
      <c r="R438" s="3">
        <f t="shared" si="142"/>
        <v>108</v>
      </c>
      <c r="S438" s="11">
        <f t="shared" si="143"/>
        <v>1.9E-2</v>
      </c>
      <c r="T438" s="3" t="str">
        <f>VLOOKUP(Q438,道具信息!$Q$3:$S$20,2,FALSE)</f>
        <v>CHEST_ITEM_TYPE_T4_PART</v>
      </c>
      <c r="U438" s="3" t="str">
        <f>IF(COUNTIF(U$373:U437,T438)=0,T438,"")</f>
        <v/>
      </c>
      <c r="V438" s="3" t="str">
        <f t="shared" si="136"/>
        <v>CHEST_ITEM_TYPE_T4_TANK,CHEST_ITEM_TYPE_T4_SHARD,CHEST_ITEM_TYPE_T2_PART,CHEST_ITEM_TYPE_T3_PART,CHEST_ITEM_TYPE_T4_PART</v>
      </c>
      <c r="W438" s="13" t="str">
        <f t="shared" ref="W438:W444" si="146">IF(U438&lt;&gt;"",ROUND(S438*100%,3),"")</f>
        <v/>
      </c>
      <c r="X438" s="3" t="str">
        <f t="shared" ref="X438:X444" si="147">TEXT(W438,"0.0%")</f>
        <v/>
      </c>
      <c r="Y438" s="3" t="str">
        <f t="shared" si="137"/>
        <v>4.2%,36.2%,43.4%,14.3%,1.9%</v>
      </c>
    </row>
    <row r="439" spans="2:25" x14ac:dyDescent="0.3">
      <c r="B439" s="2">
        <f>数据源!CE471</f>
        <v>10</v>
      </c>
      <c r="C439" s="2" t="str">
        <f>数据源!CF471</f>
        <v>T4MP2</v>
      </c>
      <c r="D439" s="2" t="str">
        <f>数据源!CG471</f>
        <v>部件</v>
      </c>
      <c r="E439" s="2">
        <f>数据源!CH471</f>
        <v>2150</v>
      </c>
      <c r="F439" s="2">
        <f>数据源!CI471</f>
        <v>1</v>
      </c>
      <c r="G439" s="2">
        <f>数据源!CJ471</f>
        <v>5.1000000000000004E-3</v>
      </c>
      <c r="H439" s="2">
        <f>数据源!CK471</f>
        <v>5.7720930232558142E-4</v>
      </c>
      <c r="I439" s="2">
        <f>数据源!CL471</f>
        <v>6</v>
      </c>
      <c r="J439" s="3">
        <f t="shared" si="140"/>
        <v>1</v>
      </c>
      <c r="K439" s="3">
        <f t="shared" si="141"/>
        <v>1</v>
      </c>
      <c r="L439" s="3" t="str">
        <f t="shared" si="144"/>
        <v>部件</v>
      </c>
      <c r="M439" s="3">
        <f t="shared" ca="1" si="145"/>
        <v>94102</v>
      </c>
      <c r="N439" s="3" t="str">
        <f t="shared" ref="N439:N444" ca="1" si="148">N438&amp;","&amp;M439</f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</v>
      </c>
      <c r="O439" s="3" t="str">
        <f t="shared" ref="O439:O444" si="149">O438&amp;","&amp;I439</f>
        <v>43,43,43,22,22,22,14,14,14,217,217,217,217,217,217,242,242,242,135,135,135,135,135,135,135,135,135,135,135,135,135,135,135,135,135,135,44,44,44,44,44,44,44,44,45,45,45,45,45,45,45,45,45,45,6,6,6,6,6,6,6,6,6,6,6,6,6</v>
      </c>
      <c r="P439" s="1" t="str">
        <f t="shared" ref="P439:P444" si="150">P438&amp;","&amp;"("&amp;J439&amp;","&amp;K439&amp;")"</f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</v>
      </c>
      <c r="Q439" s="3" t="str">
        <f>IF(D439="坦克碎片",VLOOKUP(C439,道具信息!$N$2:$O$291,2,FALSE)&amp;"碎片",VLOOKUP(C439,道具信息!$N$2:$O$291,2,FALSE))</f>
        <v>T4部件</v>
      </c>
      <c r="R439" s="3">
        <f t="shared" si="142"/>
        <v>108</v>
      </c>
      <c r="S439" s="11">
        <f t="shared" si="143"/>
        <v>1.9E-2</v>
      </c>
      <c r="T439" s="3" t="str">
        <f>VLOOKUP(Q439,道具信息!$Q$3:$S$20,2,FALSE)</f>
        <v>CHEST_ITEM_TYPE_T4_PART</v>
      </c>
      <c r="U439" s="3" t="str">
        <f>IF(COUNTIF(U$373:U438,T439)=0,T439,"")</f>
        <v/>
      </c>
      <c r="V439" s="3" t="str">
        <f t="shared" ref="V439:V444" si="151">IF(U439&lt;&gt;"",V438&amp;","&amp;U439,V438)</f>
        <v>CHEST_ITEM_TYPE_T4_TANK,CHEST_ITEM_TYPE_T4_SHARD,CHEST_ITEM_TYPE_T2_PART,CHEST_ITEM_TYPE_T3_PART,CHEST_ITEM_TYPE_T4_PART</v>
      </c>
      <c r="W439" s="13" t="str">
        <f t="shared" si="146"/>
        <v/>
      </c>
      <c r="X439" s="3" t="str">
        <f t="shared" si="147"/>
        <v/>
      </c>
      <c r="Y439" s="3" t="str">
        <f t="shared" ref="Y439:Y444" si="152">IF(X439&lt;&gt;"",Y438&amp;","&amp;X439,Y438)</f>
        <v>4.2%,36.2%,43.4%,14.3%,1.9%</v>
      </c>
    </row>
    <row r="440" spans="2:25" x14ac:dyDescent="0.3">
      <c r="B440" s="2">
        <f>数据源!CE472</f>
        <v>10</v>
      </c>
      <c r="C440" s="2" t="str">
        <f>数据源!CF472</f>
        <v>T4MP4</v>
      </c>
      <c r="D440" s="2" t="str">
        <f>数据源!CG472</f>
        <v>部件</v>
      </c>
      <c r="E440" s="2">
        <f>数据源!CH472</f>
        <v>2150</v>
      </c>
      <c r="F440" s="2">
        <f>数据源!CI472</f>
        <v>1</v>
      </c>
      <c r="G440" s="2">
        <f>数据源!CJ472</f>
        <v>5.1000000000000004E-3</v>
      </c>
      <c r="H440" s="2">
        <f>数据源!CK472</f>
        <v>5.7720930232558142E-4</v>
      </c>
      <c r="I440" s="2">
        <f>数据源!CL472</f>
        <v>6</v>
      </c>
      <c r="J440" s="3">
        <f t="shared" si="140"/>
        <v>1</v>
      </c>
      <c r="K440" s="3">
        <f t="shared" si="141"/>
        <v>1</v>
      </c>
      <c r="L440" s="3" t="str">
        <f t="shared" si="144"/>
        <v>部件</v>
      </c>
      <c r="M440" s="3">
        <f t="shared" ca="1" si="145"/>
        <v>94104</v>
      </c>
      <c r="N440" s="3" t="str">
        <f t="shared" ca="1" si="148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</v>
      </c>
      <c r="O440" s="3" t="str">
        <f t="shared" si="149"/>
        <v>43,43,43,22,22,22,14,14,14,217,217,217,217,217,217,242,242,242,135,135,135,135,135,135,135,135,135,135,135,135,135,135,135,135,135,135,44,44,44,44,44,44,44,44,45,45,45,45,45,45,45,45,45,45,6,6,6,6,6,6,6,6,6,6,6,6,6,6</v>
      </c>
      <c r="P440" s="1" t="str">
        <f t="shared" si="150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</v>
      </c>
      <c r="Q440" s="3" t="str">
        <f>IF(D440="坦克碎片",VLOOKUP(C440,道具信息!$N$2:$O$291,2,FALSE)&amp;"碎片",VLOOKUP(C440,道具信息!$N$2:$O$291,2,FALSE))</f>
        <v>T4部件</v>
      </c>
      <c r="R440" s="3">
        <f t="shared" si="142"/>
        <v>108</v>
      </c>
      <c r="S440" s="11">
        <f t="shared" si="143"/>
        <v>1.9E-2</v>
      </c>
      <c r="T440" s="3" t="str">
        <f>VLOOKUP(Q440,道具信息!$Q$3:$S$20,2,FALSE)</f>
        <v>CHEST_ITEM_TYPE_T4_PART</v>
      </c>
      <c r="U440" s="3" t="str">
        <f>IF(COUNTIF(U$373:U439,T440)=0,T440,"")</f>
        <v/>
      </c>
      <c r="V440" s="3" t="str">
        <f t="shared" si="151"/>
        <v>CHEST_ITEM_TYPE_T4_TANK,CHEST_ITEM_TYPE_T4_SHARD,CHEST_ITEM_TYPE_T2_PART,CHEST_ITEM_TYPE_T3_PART,CHEST_ITEM_TYPE_T4_PART</v>
      </c>
      <c r="W440" s="13" t="str">
        <f t="shared" si="146"/>
        <v/>
      </c>
      <c r="X440" s="3" t="str">
        <f t="shared" si="147"/>
        <v/>
      </c>
      <c r="Y440" s="3" t="str">
        <f t="shared" si="152"/>
        <v>4.2%,36.2%,43.4%,14.3%,1.9%</v>
      </c>
    </row>
    <row r="441" spans="2:25" x14ac:dyDescent="0.3">
      <c r="B441" s="2">
        <f>数据源!CE473</f>
        <v>10</v>
      </c>
      <c r="C441" s="2" t="str">
        <f>数据源!CF473</f>
        <v>T4MP6</v>
      </c>
      <c r="D441" s="2" t="str">
        <f>数据源!CG473</f>
        <v>部件</v>
      </c>
      <c r="E441" s="2">
        <f>数据源!CH473</f>
        <v>2150</v>
      </c>
      <c r="F441" s="2">
        <f>数据源!CI473</f>
        <v>1</v>
      </c>
      <c r="G441" s="2">
        <f>数据源!CJ473</f>
        <v>5.1000000000000004E-3</v>
      </c>
      <c r="H441" s="2">
        <f>数据源!CK473</f>
        <v>5.7720930232558142E-4</v>
      </c>
      <c r="I441" s="2">
        <f>数据源!CL473</f>
        <v>6</v>
      </c>
      <c r="J441" s="3">
        <f t="shared" si="140"/>
        <v>1</v>
      </c>
      <c r="K441" s="3">
        <f t="shared" si="141"/>
        <v>1</v>
      </c>
      <c r="L441" s="3" t="str">
        <f t="shared" si="144"/>
        <v>部件</v>
      </c>
      <c r="M441" s="3">
        <f t="shared" ca="1" si="145"/>
        <v>94106</v>
      </c>
      <c r="N441" s="3" t="str">
        <f t="shared" ca="1" si="148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</v>
      </c>
      <c r="O441" s="3" t="str">
        <f t="shared" si="149"/>
        <v>43,43,43,22,22,22,14,14,14,217,217,217,217,217,217,242,242,242,135,135,135,135,135,135,135,135,135,135,135,135,135,135,135,135,135,135,44,44,44,44,44,44,44,44,45,45,45,45,45,45,45,45,45,45,6,6,6,6,6,6,6,6,6,6,6,6,6,6,6</v>
      </c>
      <c r="P441" s="1" t="str">
        <f t="shared" si="150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</v>
      </c>
      <c r="Q441" s="3" t="str">
        <f>IF(D441="坦克碎片",VLOOKUP(C441,道具信息!$N$2:$O$291,2,FALSE)&amp;"碎片",VLOOKUP(C441,道具信息!$N$2:$O$291,2,FALSE))</f>
        <v>T4部件</v>
      </c>
      <c r="R441" s="3">
        <f t="shared" si="142"/>
        <v>108</v>
      </c>
      <c r="S441" s="11">
        <f t="shared" si="143"/>
        <v>1.9E-2</v>
      </c>
      <c r="T441" s="3" t="str">
        <f>VLOOKUP(Q441,道具信息!$Q$3:$S$20,2,FALSE)</f>
        <v>CHEST_ITEM_TYPE_T4_PART</v>
      </c>
      <c r="U441" s="3" t="str">
        <f>IF(COUNTIF(U$373:U440,T441)=0,T441,"")</f>
        <v/>
      </c>
      <c r="V441" s="3" t="str">
        <f t="shared" si="151"/>
        <v>CHEST_ITEM_TYPE_T4_TANK,CHEST_ITEM_TYPE_T4_SHARD,CHEST_ITEM_TYPE_T2_PART,CHEST_ITEM_TYPE_T3_PART,CHEST_ITEM_TYPE_T4_PART</v>
      </c>
      <c r="W441" s="13" t="str">
        <f t="shared" si="146"/>
        <v/>
      </c>
      <c r="X441" s="3" t="str">
        <f t="shared" si="147"/>
        <v/>
      </c>
      <c r="Y441" s="3" t="str">
        <f t="shared" si="152"/>
        <v>4.2%,36.2%,43.4%,14.3%,1.9%</v>
      </c>
    </row>
    <row r="442" spans="2:25" x14ac:dyDescent="0.3">
      <c r="B442" s="2">
        <f>数据源!CE474</f>
        <v>10</v>
      </c>
      <c r="C442" s="2" t="str">
        <f>数据源!CF474</f>
        <v>T4HP2</v>
      </c>
      <c r="D442" s="2" t="str">
        <f>数据源!CG474</f>
        <v>部件</v>
      </c>
      <c r="E442" s="2">
        <f>数据源!CH474</f>
        <v>2150</v>
      </c>
      <c r="F442" s="2">
        <f>数据源!CI474</f>
        <v>1</v>
      </c>
      <c r="G442" s="2">
        <f>数据源!CJ474</f>
        <v>5.1000000000000004E-3</v>
      </c>
      <c r="H442" s="2">
        <f>数据源!CK474</f>
        <v>5.7720930232558142E-4</v>
      </c>
      <c r="I442" s="2">
        <f>数据源!CL474</f>
        <v>6</v>
      </c>
      <c r="J442" s="3">
        <f t="shared" si="140"/>
        <v>1</v>
      </c>
      <c r="K442" s="3">
        <f t="shared" si="141"/>
        <v>1</v>
      </c>
      <c r="L442" s="3" t="str">
        <f t="shared" si="144"/>
        <v>部件</v>
      </c>
      <c r="M442" s="3">
        <f t="shared" ca="1" si="145"/>
        <v>94202</v>
      </c>
      <c r="N442" s="3" t="str">
        <f t="shared" ca="1" si="148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</v>
      </c>
      <c r="O442" s="3" t="str">
        <f t="shared" si="149"/>
        <v>43,43,43,22,22,22,14,14,14,217,217,217,217,217,217,242,242,242,135,135,135,135,135,135,135,135,135,135,135,135,135,135,135,135,135,135,44,44,44,44,44,44,44,44,45,45,45,45,45,45,45,45,45,45,6,6,6,6,6,6,6,6,6,6,6,6,6,6,6,6</v>
      </c>
      <c r="P442" s="1" t="str">
        <f t="shared" si="150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</v>
      </c>
      <c r="Q442" s="3" t="str">
        <f>IF(D442="坦克碎片",VLOOKUP(C442,道具信息!$N$2:$O$291,2,FALSE)&amp;"碎片",VLOOKUP(C442,道具信息!$N$2:$O$291,2,FALSE))</f>
        <v>T4部件</v>
      </c>
      <c r="R442" s="3">
        <f t="shared" si="142"/>
        <v>108</v>
      </c>
      <c r="S442" s="11">
        <f t="shared" si="143"/>
        <v>1.9E-2</v>
      </c>
      <c r="T442" s="3" t="str">
        <f>VLOOKUP(Q442,道具信息!$Q$3:$S$20,2,FALSE)</f>
        <v>CHEST_ITEM_TYPE_T4_PART</v>
      </c>
      <c r="U442" s="3" t="str">
        <f>IF(COUNTIF(U$373:U441,T442)=0,T442,"")</f>
        <v/>
      </c>
      <c r="V442" s="3" t="str">
        <f t="shared" si="151"/>
        <v>CHEST_ITEM_TYPE_T4_TANK,CHEST_ITEM_TYPE_T4_SHARD,CHEST_ITEM_TYPE_T2_PART,CHEST_ITEM_TYPE_T3_PART,CHEST_ITEM_TYPE_T4_PART</v>
      </c>
      <c r="W442" s="13" t="str">
        <f t="shared" si="146"/>
        <v/>
      </c>
      <c r="X442" s="3" t="str">
        <f t="shared" si="147"/>
        <v/>
      </c>
      <c r="Y442" s="3" t="str">
        <f t="shared" si="152"/>
        <v>4.2%,36.2%,43.4%,14.3%,1.9%</v>
      </c>
    </row>
    <row r="443" spans="2:25" x14ac:dyDescent="0.3">
      <c r="B443" s="2">
        <f>数据源!CE475</f>
        <v>10</v>
      </c>
      <c r="C443" s="2" t="str">
        <f>数据源!CF475</f>
        <v>T4HP4</v>
      </c>
      <c r="D443" s="2" t="str">
        <f>数据源!CG475</f>
        <v>部件</v>
      </c>
      <c r="E443" s="2">
        <f>数据源!CH475</f>
        <v>2150</v>
      </c>
      <c r="F443" s="2">
        <f>数据源!CI475</f>
        <v>1</v>
      </c>
      <c r="G443" s="2">
        <f>数据源!CJ475</f>
        <v>5.1000000000000004E-3</v>
      </c>
      <c r="H443" s="2">
        <f>数据源!CK475</f>
        <v>5.7720930232558142E-4</v>
      </c>
      <c r="I443" s="2">
        <f>数据源!CL475</f>
        <v>6</v>
      </c>
      <c r="J443" s="3">
        <f t="shared" si="140"/>
        <v>1</v>
      </c>
      <c r="K443" s="3">
        <f t="shared" si="141"/>
        <v>1</v>
      </c>
      <c r="L443" s="3" t="str">
        <f t="shared" si="144"/>
        <v>部件</v>
      </c>
      <c r="M443" s="3">
        <f t="shared" ca="1" si="145"/>
        <v>94204</v>
      </c>
      <c r="N443" s="3" t="str">
        <f t="shared" ca="1" si="148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</v>
      </c>
      <c r="O443" s="3" t="str">
        <f t="shared" si="149"/>
        <v>43,43,43,22,22,22,14,14,14,217,217,217,217,217,217,242,242,242,135,135,135,135,135,135,135,135,135,135,135,135,135,135,135,135,135,135,44,44,44,44,44,44,44,44,45,45,45,45,45,45,45,45,45,45,6,6,6,6,6,6,6,6,6,6,6,6,6,6,6,6,6</v>
      </c>
      <c r="P443" s="1" t="str">
        <f t="shared" si="150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</v>
      </c>
      <c r="Q443" s="3" t="str">
        <f>IF(D443="坦克碎片",VLOOKUP(C443,道具信息!$N$2:$O$291,2,FALSE)&amp;"碎片",VLOOKUP(C443,道具信息!$N$2:$O$291,2,FALSE))</f>
        <v>T4部件</v>
      </c>
      <c r="R443" s="3">
        <f t="shared" si="142"/>
        <v>108</v>
      </c>
      <c r="S443" s="11">
        <f t="shared" si="143"/>
        <v>1.9E-2</v>
      </c>
      <c r="T443" s="3" t="str">
        <f>VLOOKUP(Q443,道具信息!$Q$3:$S$20,2,FALSE)</f>
        <v>CHEST_ITEM_TYPE_T4_PART</v>
      </c>
      <c r="U443" s="3" t="str">
        <f>IF(COUNTIF(U$373:U442,T443)=0,T443,"")</f>
        <v/>
      </c>
      <c r="V443" s="3" t="str">
        <f t="shared" si="151"/>
        <v>CHEST_ITEM_TYPE_T4_TANK,CHEST_ITEM_TYPE_T4_SHARD,CHEST_ITEM_TYPE_T2_PART,CHEST_ITEM_TYPE_T3_PART,CHEST_ITEM_TYPE_T4_PART</v>
      </c>
      <c r="W443" s="13" t="str">
        <f t="shared" si="146"/>
        <v/>
      </c>
      <c r="X443" s="3" t="str">
        <f t="shared" si="147"/>
        <v/>
      </c>
      <c r="Y443" s="3" t="str">
        <f t="shared" si="152"/>
        <v>4.2%,36.2%,43.4%,14.3%,1.9%</v>
      </c>
    </row>
    <row r="444" spans="2:25" x14ac:dyDescent="0.3">
      <c r="B444" s="2">
        <f>数据源!CE476</f>
        <v>10</v>
      </c>
      <c r="C444" s="2" t="str">
        <f>数据源!CF476</f>
        <v>T4HP6</v>
      </c>
      <c r="D444" s="2" t="str">
        <f>数据源!CG476</f>
        <v>部件</v>
      </c>
      <c r="E444" s="2">
        <f>数据源!CH476</f>
        <v>2150</v>
      </c>
      <c r="F444" s="2">
        <f>数据源!CI476</f>
        <v>1</v>
      </c>
      <c r="G444" s="2">
        <f>数据源!CJ476</f>
        <v>5.1000000000000004E-3</v>
      </c>
      <c r="H444" s="2">
        <f>数据源!CK476</f>
        <v>5.7720930232558142E-4</v>
      </c>
      <c r="I444" s="2">
        <f>数据源!CL476</f>
        <v>6</v>
      </c>
      <c r="J444" s="3">
        <f t="shared" si="140"/>
        <v>1</v>
      </c>
      <c r="K444" s="3">
        <f t="shared" si="141"/>
        <v>1</v>
      </c>
      <c r="L444" s="3" t="str">
        <f t="shared" si="144"/>
        <v>部件</v>
      </c>
      <c r="M444" s="3">
        <f t="shared" ca="1" si="145"/>
        <v>94206</v>
      </c>
      <c r="N444" s="3" t="str">
        <f t="shared" ca="1" si="148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</v>
      </c>
      <c r="O444" s="3" t="str">
        <f t="shared" si="149"/>
        <v>43,43,43,22,22,22,14,14,14,217,217,217,217,217,217,242,242,242,135,135,135,135,135,135,135,135,135,135,135,135,135,135,135,135,135,135,44,44,44,44,44,44,44,44,45,45,45,45,45,45,45,45,45,45,6,6,6,6,6,6,6,6,6,6,6,6,6,6,6,6,6,6</v>
      </c>
      <c r="P444" s="1" t="str">
        <f t="shared" si="150"/>
        <v>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,(1,1)</v>
      </c>
      <c r="Q444" s="3" t="str">
        <f>IF(D444="坦克碎片",VLOOKUP(C444,道具信息!$N$2:$O$291,2,FALSE)&amp;"碎片",VLOOKUP(C444,道具信息!$N$2:$O$291,2,FALSE))</f>
        <v>T4部件</v>
      </c>
      <c r="R444" s="3">
        <f t="shared" si="142"/>
        <v>108</v>
      </c>
      <c r="S444" s="11">
        <f t="shared" si="143"/>
        <v>1.9E-2</v>
      </c>
      <c r="T444" s="3" t="str">
        <f>VLOOKUP(Q444,道具信息!$Q$3:$S$20,2,FALSE)</f>
        <v>CHEST_ITEM_TYPE_T4_PART</v>
      </c>
      <c r="U444" s="3" t="str">
        <f>IF(COUNTIF(U$373:U443,T444)=0,T444,"")</f>
        <v/>
      </c>
      <c r="V444" s="3" t="str">
        <f t="shared" si="151"/>
        <v>CHEST_ITEM_TYPE_T4_TANK,CHEST_ITEM_TYPE_T4_SHARD,CHEST_ITEM_TYPE_T2_PART,CHEST_ITEM_TYPE_T3_PART,CHEST_ITEM_TYPE_T4_PART</v>
      </c>
      <c r="W444" s="13" t="str">
        <f t="shared" si="146"/>
        <v/>
      </c>
      <c r="X444" s="3" t="str">
        <f t="shared" si="147"/>
        <v/>
      </c>
      <c r="Y444" s="3" t="str">
        <f t="shared" si="152"/>
        <v>4.2%,36.2%,43.4%,14.3%,1.9%</v>
      </c>
    </row>
    <row r="445" spans="2:25" x14ac:dyDescent="0.3">
      <c r="N445" s="3" t="str">
        <f ca="1">"["&amp;N444&amp;"]"</f>
        <v>[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]</v>
      </c>
      <c r="O445" s="3" t="str">
        <f>"["&amp;O444&amp;"]"</f>
        <v>[43,43,43,22,22,22,14,14,14,217,217,217,217,217,217,242,242,242,135,135,135,135,135,135,135,135,135,135,135,135,135,135,135,135,135,135,44,44,44,44,44,44,44,44,45,45,45,45,45,45,45,45,45,45,6,6,6,6,6,6,6,6,6,6,6,6,6,6,6,6,6,6]</v>
      </c>
      <c r="P445" s="3" t="str">
        <f>"["&amp;P444&amp;"]"</f>
        <v>[(1,1),(1,1),(1,1),(1,1),(1,1),(1,1),(1,1),(1,1),(1,1),(2,4),(2,4),(2,4),(1,3),(1,3),(1,3),(1,2),(1,2),(1,2),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,(1,1)]</v>
      </c>
      <c r="V445" s="3" t="str">
        <f>"["&amp;V444&amp;"]"</f>
        <v>[CHEST_ITEM_TYPE_T4_TANK,CHEST_ITEM_TYPE_T4_SHARD,CHEST_ITEM_TYPE_T2_PART,CHEST_ITEM_TYPE_T3_PART,CHEST_ITEM_TYPE_T4_PART]</v>
      </c>
      <c r="Y445" s="3" t="str">
        <f>"["&amp;Y444&amp;"]"</f>
        <v>[4.2%,36.2%,43.4%,14.3%,1.9%]</v>
      </c>
    </row>
  </sheetData>
  <phoneticPr fontId="1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Y445"/>
  <sheetViews>
    <sheetView zoomScaleNormal="100" workbookViewId="0">
      <selection activeCell="V16" activeCellId="9" sqref="V445:Y445 V370:Y370 V308:Y308 V253:Y253 V202:Y202 V160:Y160 V121:Y121 V88:Y88 V46:Y46 V16:Y16"/>
    </sheetView>
  </sheetViews>
  <sheetFormatPr defaultRowHeight="14.25" x14ac:dyDescent="0.3"/>
  <cols>
    <col min="1" max="16384" width="9" style="3"/>
  </cols>
  <sheetData>
    <row r="3" spans="2:25" x14ac:dyDescent="0.3">
      <c r="B3" s="2" t="str">
        <f>数据源!CN35</f>
        <v>联赛等级</v>
      </c>
      <c r="C3" s="2" t="str">
        <f>数据源!CO35</f>
        <v>道具名称</v>
      </c>
      <c r="D3" s="2" t="str">
        <f>数据源!CP35</f>
        <v>对应大类</v>
      </c>
      <c r="E3" s="2" t="str">
        <f>数据源!CQ35</f>
        <v>道具价值</v>
      </c>
      <c r="F3" s="2" t="str">
        <f>数据源!CR35</f>
        <v>抽取个数</v>
      </c>
      <c r="G3" s="2" t="str">
        <f>数据源!CS35</f>
        <v>价值比例</v>
      </c>
      <c r="H3" s="2" t="str">
        <f>数据源!CT35</f>
        <v>产出概率</v>
      </c>
      <c r="I3" s="2" t="str">
        <f>数据源!CU35</f>
        <v>权重值</v>
      </c>
      <c r="J3" s="7" t="s">
        <v>234</v>
      </c>
      <c r="K3" s="7" t="s">
        <v>235</v>
      </c>
      <c r="L3" s="3" t="s">
        <v>222</v>
      </c>
      <c r="M3" s="3" t="s">
        <v>152</v>
      </c>
      <c r="N3" s="3" t="s">
        <v>224</v>
      </c>
      <c r="O3" s="3" t="s">
        <v>225</v>
      </c>
      <c r="P3" s="3" t="s">
        <v>226</v>
      </c>
      <c r="Q3" s="8" t="s">
        <v>244</v>
      </c>
      <c r="R3" s="8" t="s">
        <v>245</v>
      </c>
      <c r="S3" s="8" t="s">
        <v>246</v>
      </c>
    </row>
    <row r="4" spans="2:25" x14ac:dyDescent="0.3">
      <c r="B4" s="2">
        <f>数据源!CN36</f>
        <v>1</v>
      </c>
      <c r="C4" s="2" t="str">
        <f>数据源!CO36</f>
        <v>雷诺FT</v>
      </c>
      <c r="D4" s="2" t="str">
        <f>数据源!CP36</f>
        <v>坦克碎片</v>
      </c>
      <c r="E4" s="2">
        <f>数据源!CQ36</f>
        <v>25</v>
      </c>
      <c r="F4" s="2">
        <f>数据源!CR36</f>
        <v>20</v>
      </c>
      <c r="G4" s="2">
        <f>数据源!CS36</f>
        <v>0.22199999999999998</v>
      </c>
      <c r="H4" s="2">
        <f>数据源!CT36</f>
        <v>0.21867</v>
      </c>
      <c r="I4" s="2">
        <f>数据源!CU36</f>
        <v>2187</v>
      </c>
      <c r="J4" s="3">
        <f>ROUNDUP(IF(F4&gt;1,F4-ROUNDDOWN(SQRT(F4),0),F4),0)</f>
        <v>16</v>
      </c>
      <c r="K4" s="3">
        <f>F4*2-J4</f>
        <v>24</v>
      </c>
      <c r="L4" s="3" t="str">
        <f>RIGHT(D4,2)</f>
        <v>碎片</v>
      </c>
      <c r="M4" s="3">
        <f ca="1">IF(OR(L4="坦克",L4="碎片"),VLOOKUP(C4,INDIRECT("坦克ID"),MATCH(L4&amp;"ID",INDIRECT("坦克标头"),0),FALSE),VLOOKUP(C4,INDIRECT(L4&amp;"ID"),2,FALSE))</f>
        <v>51111</v>
      </c>
      <c r="N4" s="3">
        <f ca="1">M4</f>
        <v>51111</v>
      </c>
      <c r="O4" s="3">
        <f>I4</f>
        <v>2187</v>
      </c>
      <c r="P4" s="1" t="str">
        <f>"("&amp;J4&amp;","&amp;K4&amp;")"</f>
        <v>(16,24)</v>
      </c>
      <c r="Q4" s="3" t="str">
        <f>IF(D4="坦克碎片",VLOOKUP(C4,道具信息!$N$2:$O$291,2,FALSE)&amp;"碎片",VLOOKUP(C4,道具信息!$N$2:$O$291,2,FALSE))</f>
        <v>T1坦克碎片</v>
      </c>
      <c r="R4" s="3">
        <f t="shared" ref="R4:R15" si="0">SUMIFS(I$3:I$445,Q$3:Q$445,Q4,B$3:B$445,B4)</f>
        <v>6561</v>
      </c>
      <c r="S4" s="11">
        <f t="shared" ref="S4:S15" si="1">ROUND(R4/SUMIF(B$3:B$445,B4,I$3:I$445),3)</f>
        <v>0.65400000000000003</v>
      </c>
      <c r="T4" s="3" t="str">
        <f>VLOOKUP(Q4,道具信息!$Q$3:$S$20,2,FALSE)</f>
        <v>CHEST_ITEM_TYPE_T1_SHARD</v>
      </c>
      <c r="U4" s="3" t="str">
        <f>T4</f>
        <v>CHEST_ITEM_TYPE_T1_SHARD</v>
      </c>
      <c r="V4" s="3" t="str">
        <f>U4</f>
        <v>CHEST_ITEM_TYPE_T1_SHARD</v>
      </c>
      <c r="W4" s="13">
        <f>IF(U4&lt;&gt;"",ROUND(S4*100%,3),"")</f>
        <v>0.65400000000000003</v>
      </c>
      <c r="X4" s="3" t="str">
        <f>TEXT(W4,"0.0%")</f>
        <v>65.4%</v>
      </c>
      <c r="Y4" s="3" t="str">
        <f>X4</f>
        <v>65.4%</v>
      </c>
    </row>
    <row r="5" spans="2:25" x14ac:dyDescent="0.3">
      <c r="B5" s="2">
        <f>数据源!CN37</f>
        <v>1</v>
      </c>
      <c r="C5" s="2" t="str">
        <f>数据源!CO37</f>
        <v>Stuart</v>
      </c>
      <c r="D5" s="2" t="str">
        <f>数据源!CP37</f>
        <v>坦克碎片</v>
      </c>
      <c r="E5" s="2">
        <f>数据源!CQ37</f>
        <v>25</v>
      </c>
      <c r="F5" s="2">
        <f>数据源!CR37</f>
        <v>20</v>
      </c>
      <c r="G5" s="2">
        <f>数据源!CS37</f>
        <v>0.22199999999999998</v>
      </c>
      <c r="H5" s="2">
        <f>数据源!CT37</f>
        <v>0.21867</v>
      </c>
      <c r="I5" s="2">
        <f>数据源!CU37</f>
        <v>2187</v>
      </c>
      <c r="J5" s="3">
        <f t="shared" ref="J5:J15" si="2">ROUNDUP(IF(F5&gt;1,F5-ROUNDDOWN(SQRT(F5),0),F5),0)</f>
        <v>16</v>
      </c>
      <c r="K5" s="3">
        <f t="shared" ref="K5:K15" si="3">F5*2-J5</f>
        <v>24</v>
      </c>
      <c r="L5" s="3" t="str">
        <f t="shared" ref="L5:L15" si="4">RIGHT(D5,2)</f>
        <v>碎片</v>
      </c>
      <c r="M5" s="3">
        <f t="shared" ref="M5:M15" ca="1" si="5">IF(OR(L5="坦克",L5="碎片"),VLOOKUP(C5,INDIRECT("坦克ID"),MATCH(L5&amp;"ID",INDIRECT("坦克标头"),0),FALSE),VLOOKUP(C5,INDIRECT(L5&amp;"ID"),2,FALSE))</f>
        <v>52111</v>
      </c>
      <c r="N5" s="3" t="str">
        <f ca="1">N4&amp;","&amp;M5</f>
        <v>51111,52111</v>
      </c>
      <c r="O5" s="3" t="str">
        <f>O4&amp;","&amp;I5</f>
        <v>2187,2187</v>
      </c>
      <c r="P5" s="1" t="str">
        <f>P4&amp;","&amp;"("&amp;J5&amp;","&amp;K5&amp;")"</f>
        <v>(16,24),(16,24)</v>
      </c>
      <c r="Q5" s="3" t="str">
        <f>IF(D5="坦克碎片",VLOOKUP(C5,道具信息!$N$2:$O$291,2,FALSE)&amp;"碎片",VLOOKUP(C5,道具信息!$N$2:$O$291,2,FALSE))</f>
        <v>T1坦克碎片</v>
      </c>
      <c r="R5" s="3">
        <f t="shared" si="0"/>
        <v>6561</v>
      </c>
      <c r="S5" s="11">
        <f t="shared" si="1"/>
        <v>0.65400000000000003</v>
      </c>
      <c r="T5" s="3" t="str">
        <f>VLOOKUP(Q5,道具信息!$Q$3:$S$20,2,FALSE)</f>
        <v>CHEST_ITEM_TYPE_T1_SHARD</v>
      </c>
      <c r="U5" s="3" t="str">
        <f>IF(COUNTIF(U4:U$4,T5)=0,T5,"")</f>
        <v/>
      </c>
      <c r="V5" s="3" t="str">
        <f>IF(U5&lt;&gt;"",V4&amp;","&amp;U5,V4)</f>
        <v>CHEST_ITEM_TYPE_T1_SHARD</v>
      </c>
      <c r="W5" s="13" t="str">
        <f t="shared" ref="W5:W15" si="6">IF(U5&lt;&gt;"",ROUND(S5*100%,3),"")</f>
        <v/>
      </c>
      <c r="X5" s="3" t="str">
        <f t="shared" ref="X5:X15" si="7">TEXT(W5,"0.0%")</f>
        <v/>
      </c>
      <c r="Y5" s="3" t="str">
        <f>IF(X5&lt;&gt;"",Y4&amp;","&amp;X5,Y4)</f>
        <v>65.4%</v>
      </c>
    </row>
    <row r="6" spans="2:25" x14ac:dyDescent="0.3">
      <c r="B6" s="2">
        <f>数据源!CN38</f>
        <v>1</v>
      </c>
      <c r="C6" s="2" t="str">
        <f>数据源!CO38</f>
        <v>B-1</v>
      </c>
      <c r="D6" s="2" t="str">
        <f>数据源!CP38</f>
        <v>坦克碎片</v>
      </c>
      <c r="E6" s="2">
        <f>数据源!CQ38</f>
        <v>25</v>
      </c>
      <c r="F6" s="2">
        <f>数据源!CR38</f>
        <v>20</v>
      </c>
      <c r="G6" s="2">
        <f>数据源!CS38</f>
        <v>0.22199999999999998</v>
      </c>
      <c r="H6" s="2">
        <f>数据源!CT38</f>
        <v>0.21867</v>
      </c>
      <c r="I6" s="2">
        <f>数据源!CU38</f>
        <v>2187</v>
      </c>
      <c r="J6" s="3">
        <f t="shared" si="2"/>
        <v>16</v>
      </c>
      <c r="K6" s="3">
        <f t="shared" si="3"/>
        <v>24</v>
      </c>
      <c r="L6" s="3" t="str">
        <f t="shared" si="4"/>
        <v>碎片</v>
      </c>
      <c r="M6" s="3">
        <f t="shared" ca="1" si="5"/>
        <v>53111</v>
      </c>
      <c r="N6" s="3" t="str">
        <f t="shared" ref="N6:N15" ca="1" si="8">N5&amp;","&amp;M6</f>
        <v>51111,52111,53111</v>
      </c>
      <c r="O6" s="3" t="str">
        <f t="shared" ref="O6:O15" si="9">O5&amp;","&amp;I6</f>
        <v>2187,2187,2187</v>
      </c>
      <c r="P6" s="1" t="str">
        <f t="shared" ref="P6:P15" si="10">P5&amp;","&amp;"("&amp;J6&amp;","&amp;K6&amp;")"</f>
        <v>(16,24),(16,24),(16,24)</v>
      </c>
      <c r="Q6" s="3" t="str">
        <f>IF(D6="坦克碎片",VLOOKUP(C6,道具信息!$N$2:$O$291,2,FALSE)&amp;"碎片",VLOOKUP(C6,道具信息!$N$2:$O$291,2,FALSE))</f>
        <v>T1坦克碎片</v>
      </c>
      <c r="R6" s="3">
        <f t="shared" si="0"/>
        <v>6561</v>
      </c>
      <c r="S6" s="11">
        <f t="shared" si="1"/>
        <v>0.65400000000000003</v>
      </c>
      <c r="T6" s="3" t="str">
        <f>VLOOKUP(Q6,道具信息!$Q$3:$S$20,2,FALSE)</f>
        <v>CHEST_ITEM_TYPE_T1_SHARD</v>
      </c>
      <c r="U6" s="3" t="str">
        <f>IF(COUNTIF(U$4:U5,T6)=0,T6,"")</f>
        <v/>
      </c>
      <c r="V6" s="3" t="str">
        <f t="shared" ref="V6:V15" si="11">IF(U6&lt;&gt;"",V5&amp;","&amp;U6,V5)</f>
        <v>CHEST_ITEM_TYPE_T1_SHARD</v>
      </c>
      <c r="W6" s="13" t="str">
        <f t="shared" si="6"/>
        <v/>
      </c>
      <c r="X6" s="3" t="str">
        <f t="shared" si="7"/>
        <v/>
      </c>
      <c r="Y6" s="3" t="str">
        <f t="shared" ref="Y6:Y15" si="12">IF(X6&lt;&gt;"",Y5&amp;","&amp;X6,Y5)</f>
        <v>65.4%</v>
      </c>
    </row>
    <row r="7" spans="2:25" x14ac:dyDescent="0.3">
      <c r="B7" s="2">
        <f>数据源!CN39</f>
        <v>1</v>
      </c>
      <c r="C7" s="2" t="str">
        <f>数据源!CO39</f>
        <v>T1LP1</v>
      </c>
      <c r="D7" s="2" t="str">
        <f>数据源!CP39</f>
        <v>部件</v>
      </c>
      <c r="E7" s="2">
        <f>数据源!CQ39</f>
        <v>50</v>
      </c>
      <c r="F7" s="2">
        <f>数据源!CR39</f>
        <v>9.5</v>
      </c>
      <c r="G7" s="2">
        <f>数据源!CS39</f>
        <v>3.6999999999999998E-2</v>
      </c>
      <c r="H7" s="2">
        <f>数据源!CT39</f>
        <v>3.8363157894736842E-2</v>
      </c>
      <c r="I7" s="2">
        <f>数据源!CU39</f>
        <v>384</v>
      </c>
      <c r="J7" s="3">
        <f t="shared" si="2"/>
        <v>7</v>
      </c>
      <c r="K7" s="3">
        <f t="shared" si="3"/>
        <v>12</v>
      </c>
      <c r="L7" s="3" t="str">
        <f t="shared" si="4"/>
        <v>部件</v>
      </c>
      <c r="M7" s="3">
        <f t="shared" ca="1" si="5"/>
        <v>91001</v>
      </c>
      <c r="N7" s="3" t="str">
        <f t="shared" ca="1" si="8"/>
        <v>51111,52111,53111,91001</v>
      </c>
      <c r="O7" s="3" t="str">
        <f t="shared" si="9"/>
        <v>2187,2187,2187,384</v>
      </c>
      <c r="P7" s="1" t="str">
        <f t="shared" si="10"/>
        <v>(16,24),(16,24),(16,24),(7,12)</v>
      </c>
      <c r="Q7" s="3" t="str">
        <f>IF(D7="坦克碎片",VLOOKUP(C7,道具信息!$N$2:$O$291,2,FALSE)&amp;"碎片",VLOOKUP(C7,道具信息!$N$2:$O$291,2,FALSE))</f>
        <v>T1部件</v>
      </c>
      <c r="R7" s="3">
        <f t="shared" si="0"/>
        <v>3466</v>
      </c>
      <c r="S7" s="11">
        <f t="shared" si="1"/>
        <v>0.34599999999999997</v>
      </c>
      <c r="T7" s="3" t="str">
        <f>VLOOKUP(Q7,道具信息!$Q$3:$S$20,2,FALSE)</f>
        <v>CHEST_ITEM_TYPE_T1_PART</v>
      </c>
      <c r="U7" s="3" t="str">
        <f>IF(COUNTIF(U$4:U6,T7)=0,T7,"")</f>
        <v>CHEST_ITEM_TYPE_T1_PART</v>
      </c>
      <c r="V7" s="3" t="str">
        <f t="shared" si="11"/>
        <v>CHEST_ITEM_TYPE_T1_SHARD,CHEST_ITEM_TYPE_T1_PART</v>
      </c>
      <c r="W7" s="13">
        <f t="shared" si="6"/>
        <v>0.34599999999999997</v>
      </c>
      <c r="X7" s="3" t="str">
        <f t="shared" si="7"/>
        <v>34.6%</v>
      </c>
      <c r="Y7" s="3" t="str">
        <f t="shared" si="12"/>
        <v>65.4%,34.6%</v>
      </c>
    </row>
    <row r="8" spans="2:25" x14ac:dyDescent="0.3">
      <c r="B8" s="2">
        <f>数据源!CN40</f>
        <v>1</v>
      </c>
      <c r="C8" s="2" t="str">
        <f>数据源!CO40</f>
        <v>T1LP3</v>
      </c>
      <c r="D8" s="2" t="str">
        <f>数据源!CP40</f>
        <v>部件</v>
      </c>
      <c r="E8" s="2">
        <f>数据源!CQ40</f>
        <v>50</v>
      </c>
      <c r="F8" s="2">
        <f>数据源!CR40</f>
        <v>9.5</v>
      </c>
      <c r="G8" s="2">
        <f>数据源!CS40</f>
        <v>3.6999999999999998E-2</v>
      </c>
      <c r="H8" s="2">
        <f>数据源!CT40</f>
        <v>3.8363157894736842E-2</v>
      </c>
      <c r="I8" s="2">
        <f>数据源!CU40</f>
        <v>384</v>
      </c>
      <c r="J8" s="3">
        <f t="shared" si="2"/>
        <v>7</v>
      </c>
      <c r="K8" s="3">
        <f t="shared" si="3"/>
        <v>12</v>
      </c>
      <c r="L8" s="3" t="str">
        <f t="shared" si="4"/>
        <v>部件</v>
      </c>
      <c r="M8" s="3">
        <f t="shared" ca="1" si="5"/>
        <v>91003</v>
      </c>
      <c r="N8" s="3" t="str">
        <f t="shared" ca="1" si="8"/>
        <v>51111,52111,53111,91001,91003</v>
      </c>
      <c r="O8" s="3" t="str">
        <f t="shared" si="9"/>
        <v>2187,2187,2187,384,384</v>
      </c>
      <c r="P8" s="1" t="str">
        <f t="shared" si="10"/>
        <v>(16,24),(16,24),(16,24),(7,12),(7,12)</v>
      </c>
      <c r="Q8" s="3" t="str">
        <f>IF(D8="坦克碎片",VLOOKUP(C8,道具信息!$N$2:$O$291,2,FALSE)&amp;"碎片",VLOOKUP(C8,道具信息!$N$2:$O$291,2,FALSE))</f>
        <v>T1部件</v>
      </c>
      <c r="R8" s="3">
        <f t="shared" si="0"/>
        <v>3466</v>
      </c>
      <c r="S8" s="11">
        <f t="shared" si="1"/>
        <v>0.34599999999999997</v>
      </c>
      <c r="T8" s="3" t="str">
        <f>VLOOKUP(Q8,道具信息!$Q$3:$S$20,2,FALSE)</f>
        <v>CHEST_ITEM_TYPE_T1_PART</v>
      </c>
      <c r="U8" s="3" t="str">
        <f>IF(COUNTIF(U$4:U7,T8)=0,T8,"")</f>
        <v/>
      </c>
      <c r="V8" s="3" t="str">
        <f t="shared" si="11"/>
        <v>CHEST_ITEM_TYPE_T1_SHARD,CHEST_ITEM_TYPE_T1_PART</v>
      </c>
      <c r="W8" s="13" t="str">
        <f t="shared" si="6"/>
        <v/>
      </c>
      <c r="X8" s="3" t="str">
        <f t="shared" si="7"/>
        <v/>
      </c>
      <c r="Y8" s="3" t="str">
        <f t="shared" si="12"/>
        <v>65.4%,34.6%</v>
      </c>
    </row>
    <row r="9" spans="2:25" x14ac:dyDescent="0.3">
      <c r="B9" s="2">
        <f>数据源!CN41</f>
        <v>1</v>
      </c>
      <c r="C9" s="2" t="str">
        <f>数据源!CO41</f>
        <v>T1LP5</v>
      </c>
      <c r="D9" s="2" t="str">
        <f>数据源!CP41</f>
        <v>部件</v>
      </c>
      <c r="E9" s="2">
        <f>数据源!CQ41</f>
        <v>50</v>
      </c>
      <c r="F9" s="2">
        <f>数据源!CR41</f>
        <v>9.5</v>
      </c>
      <c r="G9" s="2">
        <f>数据源!CS41</f>
        <v>3.6999999999999998E-2</v>
      </c>
      <c r="H9" s="2">
        <f>数据源!CT41</f>
        <v>3.8363157894736842E-2</v>
      </c>
      <c r="I9" s="2">
        <f>数据源!CU41</f>
        <v>384</v>
      </c>
      <c r="J9" s="3">
        <f t="shared" si="2"/>
        <v>7</v>
      </c>
      <c r="K9" s="3">
        <f t="shared" si="3"/>
        <v>12</v>
      </c>
      <c r="L9" s="3" t="str">
        <f t="shared" si="4"/>
        <v>部件</v>
      </c>
      <c r="M9" s="3">
        <f t="shared" ca="1" si="5"/>
        <v>91005</v>
      </c>
      <c r="N9" s="3" t="str">
        <f t="shared" ca="1" si="8"/>
        <v>51111,52111,53111,91001,91003,91005</v>
      </c>
      <c r="O9" s="3" t="str">
        <f t="shared" si="9"/>
        <v>2187,2187,2187,384,384,384</v>
      </c>
      <c r="P9" s="1" t="str">
        <f t="shared" si="10"/>
        <v>(16,24),(16,24),(16,24),(7,12),(7,12),(7,12)</v>
      </c>
      <c r="Q9" s="3" t="str">
        <f>IF(D9="坦克碎片",VLOOKUP(C9,道具信息!$N$2:$O$291,2,FALSE)&amp;"碎片",VLOOKUP(C9,道具信息!$N$2:$O$291,2,FALSE))</f>
        <v>T1部件</v>
      </c>
      <c r="R9" s="3">
        <f t="shared" si="0"/>
        <v>3466</v>
      </c>
      <c r="S9" s="11">
        <f t="shared" si="1"/>
        <v>0.34599999999999997</v>
      </c>
      <c r="T9" s="3" t="str">
        <f>VLOOKUP(Q9,道具信息!$Q$3:$S$20,2,FALSE)</f>
        <v>CHEST_ITEM_TYPE_T1_PART</v>
      </c>
      <c r="U9" s="3" t="str">
        <f>IF(COUNTIF(U$4:U8,T9)=0,T9,"")</f>
        <v/>
      </c>
      <c r="V9" s="3" t="str">
        <f t="shared" si="11"/>
        <v>CHEST_ITEM_TYPE_T1_SHARD,CHEST_ITEM_TYPE_T1_PART</v>
      </c>
      <c r="W9" s="13" t="str">
        <f t="shared" si="6"/>
        <v/>
      </c>
      <c r="X9" s="3" t="str">
        <f t="shared" si="7"/>
        <v/>
      </c>
      <c r="Y9" s="3" t="str">
        <f t="shared" si="12"/>
        <v>65.4%,34.6%</v>
      </c>
    </row>
    <row r="10" spans="2:25" x14ac:dyDescent="0.3">
      <c r="B10" s="2">
        <f>数据源!CN42</f>
        <v>1</v>
      </c>
      <c r="C10" s="2" t="str">
        <f>数据源!CO42</f>
        <v>T1MP1</v>
      </c>
      <c r="D10" s="2" t="str">
        <f>数据源!CP42</f>
        <v>部件</v>
      </c>
      <c r="E10" s="2">
        <f>数据源!CQ42</f>
        <v>50</v>
      </c>
      <c r="F10" s="2">
        <f>数据源!CR42</f>
        <v>9.5</v>
      </c>
      <c r="G10" s="2">
        <f>数据源!CS42</f>
        <v>3.6999999999999998E-2</v>
      </c>
      <c r="H10" s="2">
        <f>数据源!CT42</f>
        <v>3.8363157894736842E-2</v>
      </c>
      <c r="I10" s="2">
        <f>数据源!CU42</f>
        <v>384</v>
      </c>
      <c r="J10" s="3">
        <f t="shared" si="2"/>
        <v>7</v>
      </c>
      <c r="K10" s="3">
        <f t="shared" si="3"/>
        <v>12</v>
      </c>
      <c r="L10" s="3" t="str">
        <f t="shared" si="4"/>
        <v>部件</v>
      </c>
      <c r="M10" s="3">
        <f t="shared" ca="1" si="5"/>
        <v>91101</v>
      </c>
      <c r="N10" s="3" t="str">
        <f t="shared" ca="1" si="8"/>
        <v>51111,52111,53111,91001,91003,91005,91101</v>
      </c>
      <c r="O10" s="3" t="str">
        <f t="shared" si="9"/>
        <v>2187,2187,2187,384,384,384,384</v>
      </c>
      <c r="P10" s="1" t="str">
        <f t="shared" si="10"/>
        <v>(16,24),(16,24),(16,24),(7,12),(7,12),(7,12),(7,12)</v>
      </c>
      <c r="Q10" s="3" t="str">
        <f>IF(D10="坦克碎片",VLOOKUP(C10,道具信息!$N$2:$O$291,2,FALSE)&amp;"碎片",VLOOKUP(C10,道具信息!$N$2:$O$291,2,FALSE))</f>
        <v>T1部件</v>
      </c>
      <c r="R10" s="3">
        <f t="shared" si="0"/>
        <v>3466</v>
      </c>
      <c r="S10" s="11">
        <f t="shared" si="1"/>
        <v>0.34599999999999997</v>
      </c>
      <c r="T10" s="3" t="str">
        <f>VLOOKUP(Q10,道具信息!$Q$3:$S$20,2,FALSE)</f>
        <v>CHEST_ITEM_TYPE_T1_PART</v>
      </c>
      <c r="U10" s="3" t="str">
        <f>IF(COUNTIF(U$4:U9,T10)=0,T10,"")</f>
        <v/>
      </c>
      <c r="V10" s="3" t="str">
        <f t="shared" si="11"/>
        <v>CHEST_ITEM_TYPE_T1_SHARD,CHEST_ITEM_TYPE_T1_PART</v>
      </c>
      <c r="W10" s="13" t="str">
        <f t="shared" si="6"/>
        <v/>
      </c>
      <c r="X10" s="3" t="str">
        <f t="shared" si="7"/>
        <v/>
      </c>
      <c r="Y10" s="3" t="str">
        <f t="shared" si="12"/>
        <v>65.4%,34.6%</v>
      </c>
    </row>
    <row r="11" spans="2:25" x14ac:dyDescent="0.3">
      <c r="B11" s="2">
        <f>数据源!CN43</f>
        <v>1</v>
      </c>
      <c r="C11" s="2" t="str">
        <f>数据源!CO43</f>
        <v>T1MP3</v>
      </c>
      <c r="D11" s="2" t="str">
        <f>数据源!CP43</f>
        <v>部件</v>
      </c>
      <c r="E11" s="2">
        <f>数据源!CQ43</f>
        <v>50</v>
      </c>
      <c r="F11" s="2">
        <f>数据源!CR43</f>
        <v>9.5</v>
      </c>
      <c r="G11" s="2">
        <f>数据源!CS43</f>
        <v>3.6999999999999998E-2</v>
      </c>
      <c r="H11" s="2">
        <f>数据源!CT43</f>
        <v>3.8363157894736842E-2</v>
      </c>
      <c r="I11" s="2">
        <f>数据源!CU43</f>
        <v>384</v>
      </c>
      <c r="J11" s="3">
        <f t="shared" si="2"/>
        <v>7</v>
      </c>
      <c r="K11" s="3">
        <f t="shared" si="3"/>
        <v>12</v>
      </c>
      <c r="L11" s="3" t="str">
        <f t="shared" si="4"/>
        <v>部件</v>
      </c>
      <c r="M11" s="3">
        <f t="shared" ca="1" si="5"/>
        <v>91103</v>
      </c>
      <c r="N11" s="3" t="str">
        <f t="shared" ca="1" si="8"/>
        <v>51111,52111,53111,91001,91003,91005,91101,91103</v>
      </c>
      <c r="O11" s="3" t="str">
        <f t="shared" si="9"/>
        <v>2187,2187,2187,384,384,384,384,384</v>
      </c>
      <c r="P11" s="1" t="str">
        <f t="shared" si="10"/>
        <v>(16,24),(16,24),(16,24),(7,12),(7,12),(7,12),(7,12),(7,12)</v>
      </c>
      <c r="Q11" s="3" t="str">
        <f>IF(D11="坦克碎片",VLOOKUP(C11,道具信息!$N$2:$O$291,2,FALSE)&amp;"碎片",VLOOKUP(C11,道具信息!$N$2:$O$291,2,FALSE))</f>
        <v>T1部件</v>
      </c>
      <c r="R11" s="3">
        <f t="shared" si="0"/>
        <v>3466</v>
      </c>
      <c r="S11" s="11">
        <f t="shared" si="1"/>
        <v>0.34599999999999997</v>
      </c>
      <c r="T11" s="3" t="str">
        <f>VLOOKUP(Q11,道具信息!$Q$3:$S$20,2,FALSE)</f>
        <v>CHEST_ITEM_TYPE_T1_PART</v>
      </c>
      <c r="U11" s="3" t="str">
        <f>IF(COUNTIF(U$4:U10,T11)=0,T11,"")</f>
        <v/>
      </c>
      <c r="V11" s="3" t="str">
        <f t="shared" si="11"/>
        <v>CHEST_ITEM_TYPE_T1_SHARD,CHEST_ITEM_TYPE_T1_PART</v>
      </c>
      <c r="W11" s="13" t="str">
        <f t="shared" si="6"/>
        <v/>
      </c>
      <c r="X11" s="3" t="str">
        <f t="shared" si="7"/>
        <v/>
      </c>
      <c r="Y11" s="3" t="str">
        <f t="shared" si="12"/>
        <v>65.4%,34.6%</v>
      </c>
    </row>
    <row r="12" spans="2:25" x14ac:dyDescent="0.3">
      <c r="B12" s="2">
        <f>数据源!CN44</f>
        <v>1</v>
      </c>
      <c r="C12" s="2" t="str">
        <f>数据源!CO44</f>
        <v>T1MP5</v>
      </c>
      <c r="D12" s="2" t="str">
        <f>数据源!CP44</f>
        <v>部件</v>
      </c>
      <c r="E12" s="2">
        <f>数据源!CQ44</f>
        <v>50</v>
      </c>
      <c r="F12" s="2">
        <f>数据源!CR44</f>
        <v>9.5</v>
      </c>
      <c r="G12" s="2">
        <f>数据源!CS44</f>
        <v>3.6999999999999998E-2</v>
      </c>
      <c r="H12" s="2">
        <f>数据源!CT44</f>
        <v>3.8363157894736842E-2</v>
      </c>
      <c r="I12" s="2">
        <f>数据源!CU44</f>
        <v>384</v>
      </c>
      <c r="J12" s="3">
        <f t="shared" si="2"/>
        <v>7</v>
      </c>
      <c r="K12" s="3">
        <f t="shared" si="3"/>
        <v>12</v>
      </c>
      <c r="L12" s="3" t="str">
        <f t="shared" si="4"/>
        <v>部件</v>
      </c>
      <c r="M12" s="3">
        <f t="shared" ca="1" si="5"/>
        <v>91105</v>
      </c>
      <c r="N12" s="3" t="str">
        <f t="shared" ca="1" si="8"/>
        <v>51111,52111,53111,91001,91003,91005,91101,91103,91105</v>
      </c>
      <c r="O12" s="3" t="str">
        <f t="shared" si="9"/>
        <v>2187,2187,2187,384,384,384,384,384,384</v>
      </c>
      <c r="P12" s="1" t="str">
        <f t="shared" si="10"/>
        <v>(16,24),(16,24),(16,24),(7,12),(7,12),(7,12),(7,12),(7,12),(7,12)</v>
      </c>
      <c r="Q12" s="3" t="str">
        <f>IF(D12="坦克碎片",VLOOKUP(C12,道具信息!$N$2:$O$291,2,FALSE)&amp;"碎片",VLOOKUP(C12,道具信息!$N$2:$O$291,2,FALSE))</f>
        <v>T1部件</v>
      </c>
      <c r="R12" s="3">
        <f t="shared" si="0"/>
        <v>3466</v>
      </c>
      <c r="S12" s="11">
        <f t="shared" si="1"/>
        <v>0.34599999999999997</v>
      </c>
      <c r="T12" s="3" t="str">
        <f>VLOOKUP(Q12,道具信息!$Q$3:$S$20,2,FALSE)</f>
        <v>CHEST_ITEM_TYPE_T1_PART</v>
      </c>
      <c r="U12" s="3" t="str">
        <f>IF(COUNTIF(U$4:U11,T12)=0,T12,"")</f>
        <v/>
      </c>
      <c r="V12" s="3" t="str">
        <f t="shared" si="11"/>
        <v>CHEST_ITEM_TYPE_T1_SHARD,CHEST_ITEM_TYPE_T1_PART</v>
      </c>
      <c r="W12" s="13" t="str">
        <f t="shared" si="6"/>
        <v/>
      </c>
      <c r="X12" s="3" t="str">
        <f t="shared" si="7"/>
        <v/>
      </c>
      <c r="Y12" s="3" t="str">
        <f t="shared" si="12"/>
        <v>65.4%,34.6%</v>
      </c>
    </row>
    <row r="13" spans="2:25" x14ac:dyDescent="0.3">
      <c r="B13" s="2">
        <f>数据源!CN45</f>
        <v>1</v>
      </c>
      <c r="C13" s="2" t="str">
        <f>数据源!CO45</f>
        <v>T1HP1</v>
      </c>
      <c r="D13" s="2" t="str">
        <f>数据源!CP45</f>
        <v>部件</v>
      </c>
      <c r="E13" s="2">
        <f>数据源!CQ45</f>
        <v>50</v>
      </c>
      <c r="F13" s="2">
        <f>数据源!CR45</f>
        <v>9.5</v>
      </c>
      <c r="G13" s="2">
        <f>数据源!CS45</f>
        <v>3.6999999999999998E-2</v>
      </c>
      <c r="H13" s="2">
        <f>数据源!CT45</f>
        <v>3.8363157894736842E-2</v>
      </c>
      <c r="I13" s="2">
        <f>数据源!CU45</f>
        <v>384</v>
      </c>
      <c r="J13" s="3">
        <f t="shared" si="2"/>
        <v>7</v>
      </c>
      <c r="K13" s="3">
        <f t="shared" si="3"/>
        <v>12</v>
      </c>
      <c r="L13" s="3" t="str">
        <f t="shared" si="4"/>
        <v>部件</v>
      </c>
      <c r="M13" s="3">
        <f t="shared" ca="1" si="5"/>
        <v>91201</v>
      </c>
      <c r="N13" s="3" t="str">
        <f t="shared" ca="1" si="8"/>
        <v>51111,52111,53111,91001,91003,91005,91101,91103,91105,91201</v>
      </c>
      <c r="O13" s="3" t="str">
        <f t="shared" si="9"/>
        <v>2187,2187,2187,384,384,384,384,384,384,384</v>
      </c>
      <c r="P13" s="1" t="str">
        <f t="shared" si="10"/>
        <v>(16,24),(16,24),(16,24),(7,12),(7,12),(7,12),(7,12),(7,12),(7,12),(7,12)</v>
      </c>
      <c r="Q13" s="3" t="str">
        <f>IF(D13="坦克碎片",VLOOKUP(C13,道具信息!$N$2:$O$291,2,FALSE)&amp;"碎片",VLOOKUP(C13,道具信息!$N$2:$O$291,2,FALSE))</f>
        <v>T1部件</v>
      </c>
      <c r="R13" s="3">
        <f t="shared" si="0"/>
        <v>3466</v>
      </c>
      <c r="S13" s="11">
        <f t="shared" si="1"/>
        <v>0.34599999999999997</v>
      </c>
      <c r="T13" s="3" t="str">
        <f>VLOOKUP(Q13,道具信息!$Q$3:$S$20,2,FALSE)</f>
        <v>CHEST_ITEM_TYPE_T1_PART</v>
      </c>
      <c r="U13" s="3" t="str">
        <f>IF(COUNTIF(U$4:U12,T13)=0,T13,"")</f>
        <v/>
      </c>
      <c r="V13" s="3" t="str">
        <f t="shared" si="11"/>
        <v>CHEST_ITEM_TYPE_T1_SHARD,CHEST_ITEM_TYPE_T1_PART</v>
      </c>
      <c r="W13" s="13" t="str">
        <f t="shared" si="6"/>
        <v/>
      </c>
      <c r="X13" s="3" t="str">
        <f t="shared" si="7"/>
        <v/>
      </c>
      <c r="Y13" s="3" t="str">
        <f t="shared" si="12"/>
        <v>65.4%,34.6%</v>
      </c>
    </row>
    <row r="14" spans="2:25" x14ac:dyDescent="0.3">
      <c r="B14" s="2">
        <f>数据源!CN46</f>
        <v>1</v>
      </c>
      <c r="C14" s="2" t="str">
        <f>数据源!CO46</f>
        <v>T1HP3</v>
      </c>
      <c r="D14" s="2" t="str">
        <f>数据源!CP46</f>
        <v>部件</v>
      </c>
      <c r="E14" s="2">
        <f>数据源!CQ46</f>
        <v>50</v>
      </c>
      <c r="F14" s="2">
        <f>数据源!CR46</f>
        <v>9.5</v>
      </c>
      <c r="G14" s="2">
        <f>数据源!CS46</f>
        <v>3.6999999999999998E-2</v>
      </c>
      <c r="H14" s="2">
        <f>数据源!CT46</f>
        <v>3.8363157894736842E-2</v>
      </c>
      <c r="I14" s="2">
        <f>数据源!CU46</f>
        <v>384</v>
      </c>
      <c r="J14" s="3">
        <f t="shared" si="2"/>
        <v>7</v>
      </c>
      <c r="K14" s="3">
        <f t="shared" si="3"/>
        <v>12</v>
      </c>
      <c r="L14" s="3" t="str">
        <f t="shared" si="4"/>
        <v>部件</v>
      </c>
      <c r="M14" s="3">
        <f t="shared" ca="1" si="5"/>
        <v>91203</v>
      </c>
      <c r="N14" s="3" t="str">
        <f t="shared" ca="1" si="8"/>
        <v>51111,52111,53111,91001,91003,91005,91101,91103,91105,91201,91203</v>
      </c>
      <c r="O14" s="3" t="str">
        <f t="shared" si="9"/>
        <v>2187,2187,2187,384,384,384,384,384,384,384,384</v>
      </c>
      <c r="P14" s="1" t="str">
        <f t="shared" si="10"/>
        <v>(16,24),(16,24),(16,24),(7,12),(7,12),(7,12),(7,12),(7,12),(7,12),(7,12),(7,12)</v>
      </c>
      <c r="Q14" s="3" t="str">
        <f>IF(D14="坦克碎片",VLOOKUP(C14,道具信息!$N$2:$O$291,2,FALSE)&amp;"碎片",VLOOKUP(C14,道具信息!$N$2:$O$291,2,FALSE))</f>
        <v>T1部件</v>
      </c>
      <c r="R14" s="3">
        <f t="shared" si="0"/>
        <v>3466</v>
      </c>
      <c r="S14" s="11">
        <f t="shared" si="1"/>
        <v>0.34599999999999997</v>
      </c>
      <c r="T14" s="3" t="str">
        <f>VLOOKUP(Q14,道具信息!$Q$3:$S$20,2,FALSE)</f>
        <v>CHEST_ITEM_TYPE_T1_PART</v>
      </c>
      <c r="U14" s="3" t="str">
        <f>IF(COUNTIF(U$4:U13,T14)=0,T14,"")</f>
        <v/>
      </c>
      <c r="V14" s="3" t="str">
        <f t="shared" si="11"/>
        <v>CHEST_ITEM_TYPE_T1_SHARD,CHEST_ITEM_TYPE_T1_PART</v>
      </c>
      <c r="W14" s="13" t="str">
        <f t="shared" si="6"/>
        <v/>
      </c>
      <c r="X14" s="3" t="str">
        <f t="shared" si="7"/>
        <v/>
      </c>
      <c r="Y14" s="3" t="str">
        <f t="shared" si="12"/>
        <v>65.4%,34.6%</v>
      </c>
    </row>
    <row r="15" spans="2:25" x14ac:dyDescent="0.3">
      <c r="B15" s="2">
        <f>数据源!CN47</f>
        <v>1</v>
      </c>
      <c r="C15" s="2" t="str">
        <f>数据源!CO47</f>
        <v>T1HP5</v>
      </c>
      <c r="D15" s="2" t="str">
        <f>数据源!CP47</f>
        <v>部件</v>
      </c>
      <c r="E15" s="2">
        <f>数据源!CQ47</f>
        <v>50</v>
      </c>
      <c r="F15" s="2">
        <f>数据源!CR47</f>
        <v>9.5</v>
      </c>
      <c r="G15" s="2">
        <f>数据源!CS47</f>
        <v>3.7999999999999999E-2</v>
      </c>
      <c r="H15" s="2">
        <f>数据源!CT47</f>
        <v>3.9400000000000004E-2</v>
      </c>
      <c r="I15" s="2">
        <f>数据源!CU47</f>
        <v>394</v>
      </c>
      <c r="J15" s="3">
        <f t="shared" si="2"/>
        <v>7</v>
      </c>
      <c r="K15" s="3">
        <f t="shared" si="3"/>
        <v>12</v>
      </c>
      <c r="L15" s="3" t="str">
        <f t="shared" si="4"/>
        <v>部件</v>
      </c>
      <c r="M15" s="3">
        <f t="shared" ca="1" si="5"/>
        <v>91205</v>
      </c>
      <c r="N15" s="3" t="str">
        <f t="shared" ca="1" si="8"/>
        <v>51111,52111,53111,91001,91003,91005,91101,91103,91105,91201,91203,91205</v>
      </c>
      <c r="O15" s="3" t="str">
        <f t="shared" si="9"/>
        <v>2187,2187,2187,384,384,384,384,384,384,384,384,394</v>
      </c>
      <c r="P15" s="1" t="str">
        <f t="shared" si="10"/>
        <v>(16,24),(16,24),(16,24),(7,12),(7,12),(7,12),(7,12),(7,12),(7,12),(7,12),(7,12),(7,12)</v>
      </c>
      <c r="Q15" s="3" t="str">
        <f>IF(D15="坦克碎片",VLOOKUP(C15,道具信息!$N$2:$O$291,2,FALSE)&amp;"碎片",VLOOKUP(C15,道具信息!$N$2:$O$291,2,FALSE))</f>
        <v>T1部件</v>
      </c>
      <c r="R15" s="3">
        <f t="shared" si="0"/>
        <v>3466</v>
      </c>
      <c r="S15" s="11">
        <f t="shared" si="1"/>
        <v>0.34599999999999997</v>
      </c>
      <c r="T15" s="3" t="str">
        <f>VLOOKUP(Q15,道具信息!$Q$3:$S$20,2,FALSE)</f>
        <v>CHEST_ITEM_TYPE_T1_PART</v>
      </c>
      <c r="U15" s="3" t="str">
        <f>IF(COUNTIF(U$4:U14,T15)=0,T15,"")</f>
        <v/>
      </c>
      <c r="V15" s="3" t="str">
        <f t="shared" si="11"/>
        <v>CHEST_ITEM_TYPE_T1_SHARD,CHEST_ITEM_TYPE_T1_PART</v>
      </c>
      <c r="W15" s="13" t="str">
        <f t="shared" si="6"/>
        <v/>
      </c>
      <c r="X15" s="3" t="str">
        <f t="shared" si="7"/>
        <v/>
      </c>
      <c r="Y15" s="3" t="str">
        <f t="shared" si="12"/>
        <v>65.4%,34.6%</v>
      </c>
    </row>
    <row r="16" spans="2:25" x14ac:dyDescent="0.3">
      <c r="N16" s="3" t="str">
        <f ca="1">"["&amp;N15&amp;"]"</f>
        <v>[51111,52111,53111,91001,91003,91005,91101,91103,91105,91201,91203,91205]</v>
      </c>
      <c r="O16" s="3" t="str">
        <f>"["&amp;O15&amp;"]"</f>
        <v>[2187,2187,2187,384,384,384,384,384,384,384,384,394]</v>
      </c>
      <c r="P16" s="3" t="str">
        <f>"["&amp;P15&amp;"]"</f>
        <v>[(16,24),(16,24),(16,24),(7,12),(7,12),(7,12),(7,12),(7,12),(7,12),(7,12),(7,12),(7,12)]</v>
      </c>
      <c r="V16" s="3" t="str">
        <f>"["&amp;V15&amp;"]"</f>
        <v>[CHEST_ITEM_TYPE_T1_SHARD,CHEST_ITEM_TYPE_T1_PART]</v>
      </c>
      <c r="Y16" s="3" t="str">
        <f>"["&amp;Y15&amp;"]"</f>
        <v>[65.4%,34.6%]</v>
      </c>
    </row>
    <row r="18" spans="2:25" x14ac:dyDescent="0.3">
      <c r="B18" s="2" t="str">
        <f>数据源!CN50</f>
        <v>联赛等级</v>
      </c>
      <c r="C18" s="2" t="str">
        <f>数据源!CO50</f>
        <v>道具名称</v>
      </c>
      <c r="D18" s="2" t="str">
        <f>数据源!CP50</f>
        <v>对应大类</v>
      </c>
      <c r="E18" s="2" t="str">
        <f>数据源!CQ50</f>
        <v>道具价值</v>
      </c>
      <c r="F18" s="2" t="str">
        <f>数据源!CR50</f>
        <v>抽取个数</v>
      </c>
      <c r="G18" s="2" t="str">
        <f>数据源!CS50</f>
        <v>价值比例</v>
      </c>
      <c r="H18" s="2" t="str">
        <f>数据源!CT50</f>
        <v>产出概率</v>
      </c>
      <c r="I18" s="2" t="str">
        <f>数据源!CU50</f>
        <v>权重值</v>
      </c>
      <c r="J18" s="7" t="s">
        <v>234</v>
      </c>
      <c r="K18" s="7" t="s">
        <v>235</v>
      </c>
      <c r="L18" s="3" t="s">
        <v>222</v>
      </c>
      <c r="M18" s="3" t="s">
        <v>152</v>
      </c>
      <c r="N18" s="3" t="s">
        <v>224</v>
      </c>
      <c r="O18" s="3" t="s">
        <v>225</v>
      </c>
      <c r="P18" s="3" t="s">
        <v>226</v>
      </c>
      <c r="Q18" s="8" t="s">
        <v>244</v>
      </c>
      <c r="R18" s="8" t="s">
        <v>245</v>
      </c>
      <c r="S18" s="8" t="s">
        <v>246</v>
      </c>
    </row>
    <row r="19" spans="2:25" x14ac:dyDescent="0.3">
      <c r="B19" s="2">
        <f>数据源!CN51</f>
        <v>2</v>
      </c>
      <c r="C19" s="2" t="str">
        <f>数据源!CO51</f>
        <v>二号</v>
      </c>
      <c r="D19" s="2" t="str">
        <f>数据源!CP51</f>
        <v>坦克</v>
      </c>
      <c r="E19" s="2">
        <f>数据源!CQ51</f>
        <v>250</v>
      </c>
      <c r="F19" s="2">
        <f>数据源!CR51</f>
        <v>3</v>
      </c>
      <c r="G19" s="2">
        <f>数据源!CS51</f>
        <v>0.14799999999999999</v>
      </c>
      <c r="H19" s="2">
        <f>数据源!CT51</f>
        <v>9.7186666666666657E-2</v>
      </c>
      <c r="I19" s="2">
        <f>数据源!CU51</f>
        <v>972</v>
      </c>
      <c r="J19" s="3">
        <f>ROUNDUP(IF(F19&gt;1,F19-ROUNDDOWN(SQRT(F19),0),F19),0)</f>
        <v>2</v>
      </c>
      <c r="K19" s="3">
        <f>F19*2-J19</f>
        <v>4</v>
      </c>
      <c r="L19" s="3" t="str">
        <f>RIGHT(D19,2)</f>
        <v>坦克</v>
      </c>
      <c r="M19" s="3">
        <f ca="1">IF(OR(L19="坦克",L19="碎片"),VLOOKUP(C19,INDIRECT("坦克ID"),MATCH(L19&amp;"ID",INDIRECT("坦克标头"),0),FALSE),VLOOKUP(C19,INDIRECT(L19&amp;"ID"),2,FALSE))</f>
        <v>11211</v>
      </c>
      <c r="N19" s="3">
        <f ca="1">M19</f>
        <v>11211</v>
      </c>
      <c r="O19" s="3">
        <f>I19</f>
        <v>972</v>
      </c>
      <c r="P19" s="1" t="str">
        <f>"("&amp;J19&amp;","&amp;K19&amp;")"</f>
        <v>(2,4)</v>
      </c>
      <c r="Q19" s="3" t="str">
        <f>IF(D19="坦克碎片",VLOOKUP(C19,道具信息!$N$2:$O$291,2,FALSE)&amp;"碎片",VLOOKUP(C19,道具信息!$N$2:$O$291,2,FALSE))</f>
        <v>T2坦克</v>
      </c>
      <c r="R19" s="3">
        <f t="shared" ref="R19:R45" si="13">SUMIFS(I$3:I$445,Q$3:Q$445,Q19,B$3:B$445,B19)</f>
        <v>2916</v>
      </c>
      <c r="S19" s="11">
        <f t="shared" ref="S19:S45" si="14">ROUND(R19/SUMIF(B$3:B$445,B19,I$3:I$445),3)</f>
        <v>0.29399999999999998</v>
      </c>
      <c r="T19" s="3" t="str">
        <f>VLOOKUP(Q19,道具信息!$Q$3:$S$20,2,FALSE)</f>
        <v>CHEST_ITEM_TYPE_T2_TANK</v>
      </c>
      <c r="U19" s="3" t="str">
        <f>T19</f>
        <v>CHEST_ITEM_TYPE_T2_TANK</v>
      </c>
      <c r="V19" s="3" t="str">
        <f>U19</f>
        <v>CHEST_ITEM_TYPE_T2_TANK</v>
      </c>
      <c r="W19" s="13">
        <f>IF(U19&lt;&gt;"",ROUND(S19*100%,3),"")</f>
        <v>0.29399999999999998</v>
      </c>
      <c r="X19" s="3" t="str">
        <f>TEXT(W19,"0.0%")</f>
        <v>29.4%</v>
      </c>
      <c r="Y19" s="3" t="str">
        <f>X19</f>
        <v>29.4%</v>
      </c>
    </row>
    <row r="20" spans="2:25" x14ac:dyDescent="0.3">
      <c r="B20" s="2">
        <f>数据源!CN52</f>
        <v>2</v>
      </c>
      <c r="C20" s="2" t="str">
        <f>数据源!CO52</f>
        <v>T-34</v>
      </c>
      <c r="D20" s="2" t="str">
        <f>数据源!CP52</f>
        <v>坦克</v>
      </c>
      <c r="E20" s="2">
        <f>数据源!CQ52</f>
        <v>250</v>
      </c>
      <c r="F20" s="2">
        <f>数据源!CR52</f>
        <v>3</v>
      </c>
      <c r="G20" s="2">
        <f>数据源!CS52</f>
        <v>0.14799999999999999</v>
      </c>
      <c r="H20" s="2">
        <f>数据源!CT52</f>
        <v>9.7186666666666657E-2</v>
      </c>
      <c r="I20" s="2">
        <f>数据源!CU52</f>
        <v>972</v>
      </c>
      <c r="J20" s="3">
        <f t="shared" ref="J20:J45" si="15">ROUNDUP(IF(F20&gt;1,F20-ROUNDDOWN(SQRT(F20),0),F20),0)</f>
        <v>2</v>
      </c>
      <c r="K20" s="3">
        <f t="shared" ref="K20:K45" si="16">F20*2-J20</f>
        <v>4</v>
      </c>
      <c r="L20" s="3" t="str">
        <f t="shared" ref="L20:L45" si="17">RIGHT(D20,2)</f>
        <v>坦克</v>
      </c>
      <c r="M20" s="3">
        <f t="shared" ref="M20:M45" ca="1" si="18">IF(OR(L20="坦克",L20="碎片"),VLOOKUP(C20,INDIRECT("坦克ID"),MATCH(L20&amp;"ID",INDIRECT("坦克标头"),0),FALSE),VLOOKUP(C20,INDIRECT(L20&amp;"ID"),2,FALSE))</f>
        <v>12211</v>
      </c>
      <c r="N20" s="3" t="str">
        <f ca="1">N19&amp;","&amp;M20</f>
        <v>11211,12211</v>
      </c>
      <c r="O20" s="3" t="str">
        <f>O19&amp;","&amp;I20</f>
        <v>972,972</v>
      </c>
      <c r="P20" s="1" t="str">
        <f>P19&amp;","&amp;"("&amp;J20&amp;","&amp;K20&amp;")"</f>
        <v>(2,4),(2,4)</v>
      </c>
      <c r="Q20" s="3" t="str">
        <f>IF(D20="坦克碎片",VLOOKUP(C20,道具信息!$N$2:$O$291,2,FALSE)&amp;"碎片",VLOOKUP(C20,道具信息!$N$2:$O$291,2,FALSE))</f>
        <v>T2坦克</v>
      </c>
      <c r="R20" s="3">
        <f t="shared" si="13"/>
        <v>2916</v>
      </c>
      <c r="S20" s="11">
        <f t="shared" si="14"/>
        <v>0.29399999999999998</v>
      </c>
      <c r="T20" s="3" t="str">
        <f>VLOOKUP(Q20,道具信息!$Q$3:$S$20,2,FALSE)</f>
        <v>CHEST_ITEM_TYPE_T2_TANK</v>
      </c>
      <c r="U20" s="3" t="str">
        <f>IF(COUNTIF(U$19:U19,T20)=0,T20,"")</f>
        <v/>
      </c>
      <c r="V20" s="3" t="str">
        <f>IF(U20&lt;&gt;"",V19&amp;","&amp;U20,V19)</f>
        <v>CHEST_ITEM_TYPE_T2_TANK</v>
      </c>
      <c r="W20" s="13" t="str">
        <f t="shared" ref="W20:W45" si="19">IF(U20&lt;&gt;"",ROUND(S20*100%,3),"")</f>
        <v/>
      </c>
      <c r="X20" s="3" t="str">
        <f t="shared" ref="X20:X45" si="20">TEXT(W20,"0.0%")</f>
        <v/>
      </c>
      <c r="Y20" s="3" t="str">
        <f>IF(X20&lt;&gt;"",Y19&amp;","&amp;X20,Y19)</f>
        <v>29.4%</v>
      </c>
    </row>
    <row r="21" spans="2:25" x14ac:dyDescent="0.3">
      <c r="B21" s="2">
        <f>数据源!CN53</f>
        <v>2</v>
      </c>
      <c r="C21" s="2" t="str">
        <f>数据源!CO53</f>
        <v>KV-1</v>
      </c>
      <c r="D21" s="2" t="str">
        <f>数据源!CP53</f>
        <v>坦克</v>
      </c>
      <c r="E21" s="2">
        <f>数据源!CQ53</f>
        <v>250</v>
      </c>
      <c r="F21" s="2">
        <f>数据源!CR53</f>
        <v>3</v>
      </c>
      <c r="G21" s="2">
        <f>数据源!CS53</f>
        <v>0.14799999999999999</v>
      </c>
      <c r="H21" s="2">
        <f>数据源!CT53</f>
        <v>9.7186666666666657E-2</v>
      </c>
      <c r="I21" s="2">
        <f>数据源!CU53</f>
        <v>972</v>
      </c>
      <c r="J21" s="3">
        <f t="shared" si="15"/>
        <v>2</v>
      </c>
      <c r="K21" s="3">
        <f t="shared" si="16"/>
        <v>4</v>
      </c>
      <c r="L21" s="3" t="str">
        <f t="shared" si="17"/>
        <v>坦克</v>
      </c>
      <c r="M21" s="3">
        <f t="shared" ca="1" si="18"/>
        <v>13211</v>
      </c>
      <c r="N21" s="3" t="str">
        <f t="shared" ref="N21:N45" ca="1" si="21">N20&amp;","&amp;M21</f>
        <v>11211,12211,13211</v>
      </c>
      <c r="O21" s="3" t="str">
        <f t="shared" ref="O21:O45" si="22">O20&amp;","&amp;I21</f>
        <v>972,972,972</v>
      </c>
      <c r="P21" s="1" t="str">
        <f t="shared" ref="P21:P45" si="23">P20&amp;","&amp;"("&amp;J21&amp;","&amp;K21&amp;")"</f>
        <v>(2,4),(2,4),(2,4)</v>
      </c>
      <c r="Q21" s="3" t="str">
        <f>IF(D21="坦克碎片",VLOOKUP(C21,道具信息!$N$2:$O$291,2,FALSE)&amp;"碎片",VLOOKUP(C21,道具信息!$N$2:$O$291,2,FALSE))</f>
        <v>T2坦克</v>
      </c>
      <c r="R21" s="3">
        <f t="shared" si="13"/>
        <v>2916</v>
      </c>
      <c r="S21" s="11">
        <f t="shared" si="14"/>
        <v>0.29399999999999998</v>
      </c>
      <c r="T21" s="3" t="str">
        <f>VLOOKUP(Q21,道具信息!$Q$3:$S$20,2,FALSE)</f>
        <v>CHEST_ITEM_TYPE_T2_TANK</v>
      </c>
      <c r="U21" s="3" t="str">
        <f>IF(COUNTIF(U$19:U20,T21)=0,T21,"")</f>
        <v/>
      </c>
      <c r="V21" s="3" t="str">
        <f t="shared" ref="V21:V45" si="24">IF(U21&lt;&gt;"",V20&amp;","&amp;U21,V20)</f>
        <v>CHEST_ITEM_TYPE_T2_TANK</v>
      </c>
      <c r="W21" s="13" t="str">
        <f t="shared" si="19"/>
        <v/>
      </c>
      <c r="X21" s="3" t="str">
        <f t="shared" si="20"/>
        <v/>
      </c>
      <c r="Y21" s="3" t="str">
        <f t="shared" ref="Y21:Y45" si="25">IF(X21&lt;&gt;"",Y20&amp;","&amp;X21,Y20)</f>
        <v>29.4%</v>
      </c>
    </row>
    <row r="22" spans="2:25" x14ac:dyDescent="0.3">
      <c r="B22" s="2">
        <f>数据源!CN54</f>
        <v>2</v>
      </c>
      <c r="C22" s="2" t="str">
        <f>数据源!CO54</f>
        <v>雷诺FT</v>
      </c>
      <c r="D22" s="2" t="str">
        <f>数据源!CP54</f>
        <v>坦克碎片</v>
      </c>
      <c r="E22" s="2">
        <f>数据源!CQ54</f>
        <v>22.5</v>
      </c>
      <c r="F22" s="2">
        <f>数据源!CR54</f>
        <v>25</v>
      </c>
      <c r="G22" s="2">
        <f>数据源!CS54</f>
        <v>3.6999999999999998E-2</v>
      </c>
      <c r="H22" s="2">
        <f>数据源!CT54</f>
        <v>3.2395555555555552E-2</v>
      </c>
      <c r="I22" s="2">
        <f>数据源!CU54</f>
        <v>324</v>
      </c>
      <c r="J22" s="3">
        <f t="shared" si="15"/>
        <v>20</v>
      </c>
      <c r="K22" s="3">
        <f t="shared" si="16"/>
        <v>30</v>
      </c>
      <c r="L22" s="3" t="str">
        <f t="shared" si="17"/>
        <v>碎片</v>
      </c>
      <c r="M22" s="3">
        <f t="shared" ca="1" si="18"/>
        <v>51111</v>
      </c>
      <c r="N22" s="3" t="str">
        <f t="shared" ca="1" si="21"/>
        <v>11211,12211,13211,51111</v>
      </c>
      <c r="O22" s="3" t="str">
        <f t="shared" si="22"/>
        <v>972,972,972,324</v>
      </c>
      <c r="P22" s="1" t="str">
        <f t="shared" si="23"/>
        <v>(2,4),(2,4),(2,4),(20,30)</v>
      </c>
      <c r="Q22" s="3" t="str">
        <f>IF(D22="坦克碎片",VLOOKUP(C22,道具信息!$N$2:$O$291,2,FALSE)&amp;"碎片",VLOOKUP(C22,道具信息!$N$2:$O$291,2,FALSE))</f>
        <v>T1坦克碎片</v>
      </c>
      <c r="R22" s="3">
        <f t="shared" si="13"/>
        <v>972</v>
      </c>
      <c r="S22" s="11">
        <f t="shared" si="14"/>
        <v>9.8000000000000004E-2</v>
      </c>
      <c r="T22" s="3" t="str">
        <f>VLOOKUP(Q22,道具信息!$Q$3:$S$20,2,FALSE)</f>
        <v>CHEST_ITEM_TYPE_T1_SHARD</v>
      </c>
      <c r="U22" s="3" t="str">
        <f>IF(COUNTIF(U$19:U21,T22)=0,T22,"")</f>
        <v>CHEST_ITEM_TYPE_T1_SHARD</v>
      </c>
      <c r="V22" s="3" t="str">
        <f t="shared" si="24"/>
        <v>CHEST_ITEM_TYPE_T2_TANK,CHEST_ITEM_TYPE_T1_SHARD</v>
      </c>
      <c r="W22" s="13">
        <f t="shared" si="19"/>
        <v>9.8000000000000004E-2</v>
      </c>
      <c r="X22" s="3" t="str">
        <f t="shared" si="20"/>
        <v>9.8%</v>
      </c>
      <c r="Y22" s="3" t="str">
        <f t="shared" si="25"/>
        <v>29.4%,9.8%</v>
      </c>
    </row>
    <row r="23" spans="2:25" x14ac:dyDescent="0.3">
      <c r="B23" s="2">
        <f>数据源!CN55</f>
        <v>2</v>
      </c>
      <c r="C23" s="2" t="str">
        <f>数据源!CO55</f>
        <v>Stuart</v>
      </c>
      <c r="D23" s="2" t="str">
        <f>数据源!CP55</f>
        <v>坦克碎片</v>
      </c>
      <c r="E23" s="2">
        <f>数据源!CQ55</f>
        <v>22.5</v>
      </c>
      <c r="F23" s="2">
        <f>数据源!CR55</f>
        <v>25</v>
      </c>
      <c r="G23" s="2">
        <f>数据源!CS55</f>
        <v>3.6999999999999998E-2</v>
      </c>
      <c r="H23" s="2">
        <f>数据源!CT55</f>
        <v>3.2395555555555552E-2</v>
      </c>
      <c r="I23" s="2">
        <f>数据源!CU55</f>
        <v>324</v>
      </c>
      <c r="J23" s="3">
        <f t="shared" si="15"/>
        <v>20</v>
      </c>
      <c r="K23" s="3">
        <f t="shared" si="16"/>
        <v>30</v>
      </c>
      <c r="L23" s="3" t="str">
        <f t="shared" si="17"/>
        <v>碎片</v>
      </c>
      <c r="M23" s="3">
        <f t="shared" ca="1" si="18"/>
        <v>52111</v>
      </c>
      <c r="N23" s="3" t="str">
        <f t="shared" ca="1" si="21"/>
        <v>11211,12211,13211,51111,52111</v>
      </c>
      <c r="O23" s="3" t="str">
        <f t="shared" si="22"/>
        <v>972,972,972,324,324</v>
      </c>
      <c r="P23" s="1" t="str">
        <f t="shared" si="23"/>
        <v>(2,4),(2,4),(2,4),(20,30),(20,30)</v>
      </c>
      <c r="Q23" s="3" t="str">
        <f>IF(D23="坦克碎片",VLOOKUP(C23,道具信息!$N$2:$O$291,2,FALSE)&amp;"碎片",VLOOKUP(C23,道具信息!$N$2:$O$291,2,FALSE))</f>
        <v>T1坦克碎片</v>
      </c>
      <c r="R23" s="3">
        <f t="shared" si="13"/>
        <v>972</v>
      </c>
      <c r="S23" s="11">
        <f t="shared" si="14"/>
        <v>9.8000000000000004E-2</v>
      </c>
      <c r="T23" s="3" t="str">
        <f>VLOOKUP(Q23,道具信息!$Q$3:$S$20,2,FALSE)</f>
        <v>CHEST_ITEM_TYPE_T1_SHARD</v>
      </c>
      <c r="U23" s="3" t="str">
        <f>IF(COUNTIF(U$19:U22,T23)=0,T23,"")</f>
        <v/>
      </c>
      <c r="V23" s="3" t="str">
        <f t="shared" si="24"/>
        <v>CHEST_ITEM_TYPE_T2_TANK,CHEST_ITEM_TYPE_T1_SHARD</v>
      </c>
      <c r="W23" s="13" t="str">
        <f t="shared" si="19"/>
        <v/>
      </c>
      <c r="X23" s="3" t="str">
        <f t="shared" si="20"/>
        <v/>
      </c>
      <c r="Y23" s="3" t="str">
        <f t="shared" si="25"/>
        <v>29.4%,9.8%</v>
      </c>
    </row>
    <row r="24" spans="2:25" x14ac:dyDescent="0.3">
      <c r="B24" s="2">
        <f>数据源!CN56</f>
        <v>2</v>
      </c>
      <c r="C24" s="2" t="str">
        <f>数据源!CO56</f>
        <v>B-1</v>
      </c>
      <c r="D24" s="2" t="str">
        <f>数据源!CP56</f>
        <v>坦克碎片</v>
      </c>
      <c r="E24" s="2">
        <f>数据源!CQ56</f>
        <v>22.5</v>
      </c>
      <c r="F24" s="2">
        <f>数据源!CR56</f>
        <v>25</v>
      </c>
      <c r="G24" s="2">
        <f>数据源!CS56</f>
        <v>3.6999999999999998E-2</v>
      </c>
      <c r="H24" s="2">
        <f>数据源!CT56</f>
        <v>3.2395555555555552E-2</v>
      </c>
      <c r="I24" s="2">
        <f>数据源!CU56</f>
        <v>324</v>
      </c>
      <c r="J24" s="3">
        <f t="shared" si="15"/>
        <v>20</v>
      </c>
      <c r="K24" s="3">
        <f t="shared" si="16"/>
        <v>30</v>
      </c>
      <c r="L24" s="3" t="str">
        <f t="shared" si="17"/>
        <v>碎片</v>
      </c>
      <c r="M24" s="3">
        <f t="shared" ca="1" si="18"/>
        <v>53111</v>
      </c>
      <c r="N24" s="3" t="str">
        <f t="shared" ca="1" si="21"/>
        <v>11211,12211,13211,51111,52111,53111</v>
      </c>
      <c r="O24" s="3" t="str">
        <f t="shared" si="22"/>
        <v>972,972,972,324,324,324</v>
      </c>
      <c r="P24" s="1" t="str">
        <f t="shared" si="23"/>
        <v>(2,4),(2,4),(2,4),(20,30),(20,30),(20,30)</v>
      </c>
      <c r="Q24" s="3" t="str">
        <f>IF(D24="坦克碎片",VLOOKUP(C24,道具信息!$N$2:$O$291,2,FALSE)&amp;"碎片",VLOOKUP(C24,道具信息!$N$2:$O$291,2,FALSE))</f>
        <v>T1坦克碎片</v>
      </c>
      <c r="R24" s="3">
        <f t="shared" si="13"/>
        <v>972</v>
      </c>
      <c r="S24" s="11">
        <f t="shared" si="14"/>
        <v>9.8000000000000004E-2</v>
      </c>
      <c r="T24" s="3" t="str">
        <f>VLOOKUP(Q24,道具信息!$Q$3:$S$20,2,FALSE)</f>
        <v>CHEST_ITEM_TYPE_T1_SHARD</v>
      </c>
      <c r="U24" s="3" t="str">
        <f>IF(COUNTIF(U$19:U23,T24)=0,T24,"")</f>
        <v/>
      </c>
      <c r="V24" s="3" t="str">
        <f t="shared" si="24"/>
        <v>CHEST_ITEM_TYPE_T2_TANK,CHEST_ITEM_TYPE_T1_SHARD</v>
      </c>
      <c r="W24" s="13" t="str">
        <f t="shared" si="19"/>
        <v/>
      </c>
      <c r="X24" s="3" t="str">
        <f t="shared" si="20"/>
        <v/>
      </c>
      <c r="Y24" s="3" t="str">
        <f t="shared" si="25"/>
        <v>29.4%,9.8%</v>
      </c>
    </row>
    <row r="25" spans="2:25" x14ac:dyDescent="0.3">
      <c r="B25" s="2">
        <f>数据源!CN57</f>
        <v>2</v>
      </c>
      <c r="C25" s="2" t="str">
        <f>数据源!CO57</f>
        <v>二号</v>
      </c>
      <c r="D25" s="2" t="str">
        <f>数据源!CP57</f>
        <v>坦克碎片</v>
      </c>
      <c r="E25" s="2">
        <f>数据源!CQ57</f>
        <v>25</v>
      </c>
      <c r="F25" s="2">
        <f>数据源!CR57</f>
        <v>10</v>
      </c>
      <c r="G25" s="2">
        <f>数据源!CS57</f>
        <v>3.6999999999999998E-2</v>
      </c>
      <c r="H25" s="2">
        <f>数据源!CT57</f>
        <v>7.2889999999999996E-2</v>
      </c>
      <c r="I25" s="2">
        <f>数据源!CU57</f>
        <v>729</v>
      </c>
      <c r="J25" s="3">
        <f t="shared" si="15"/>
        <v>7</v>
      </c>
      <c r="K25" s="3">
        <f t="shared" si="16"/>
        <v>13</v>
      </c>
      <c r="L25" s="3" t="str">
        <f t="shared" si="17"/>
        <v>碎片</v>
      </c>
      <c r="M25" s="3">
        <f t="shared" ca="1" si="18"/>
        <v>51211</v>
      </c>
      <c r="N25" s="3" t="str">
        <f t="shared" ca="1" si="21"/>
        <v>11211,12211,13211,51111,52111,53111,51211</v>
      </c>
      <c r="O25" s="3" t="str">
        <f t="shared" si="22"/>
        <v>972,972,972,324,324,324,729</v>
      </c>
      <c r="P25" s="1" t="str">
        <f t="shared" si="23"/>
        <v>(2,4),(2,4),(2,4),(20,30),(20,30),(20,30),(7,13)</v>
      </c>
      <c r="Q25" s="3" t="str">
        <f>IF(D25="坦克碎片",VLOOKUP(C25,道具信息!$N$2:$O$291,2,FALSE)&amp;"碎片",VLOOKUP(C25,道具信息!$N$2:$O$291,2,FALSE))</f>
        <v>T2坦克碎片</v>
      </c>
      <c r="R25" s="3">
        <f t="shared" si="13"/>
        <v>2187</v>
      </c>
      <c r="S25" s="11">
        <f t="shared" si="14"/>
        <v>0.22</v>
      </c>
      <c r="T25" s="3" t="str">
        <f>VLOOKUP(Q25,道具信息!$Q$3:$S$20,2,FALSE)</f>
        <v>CHEST_ITEM_TYPE_T2_SHARD</v>
      </c>
      <c r="U25" s="3" t="str">
        <f>IF(COUNTIF(U$19:U24,T25)=0,T25,"")</f>
        <v>CHEST_ITEM_TYPE_T2_SHARD</v>
      </c>
      <c r="V25" s="3" t="str">
        <f t="shared" si="24"/>
        <v>CHEST_ITEM_TYPE_T2_TANK,CHEST_ITEM_TYPE_T1_SHARD,CHEST_ITEM_TYPE_T2_SHARD</v>
      </c>
      <c r="W25" s="13">
        <f t="shared" si="19"/>
        <v>0.22</v>
      </c>
      <c r="X25" s="3" t="str">
        <f t="shared" si="20"/>
        <v>22.0%</v>
      </c>
      <c r="Y25" s="3" t="str">
        <f t="shared" si="25"/>
        <v>29.4%,9.8%,22.0%</v>
      </c>
    </row>
    <row r="26" spans="2:25" x14ac:dyDescent="0.3">
      <c r="B26" s="2">
        <f>数据源!CN58</f>
        <v>2</v>
      </c>
      <c r="C26" s="2" t="str">
        <f>数据源!CO58</f>
        <v>T-34</v>
      </c>
      <c r="D26" s="2" t="str">
        <f>数据源!CP58</f>
        <v>坦克碎片</v>
      </c>
      <c r="E26" s="2">
        <f>数据源!CQ58</f>
        <v>25</v>
      </c>
      <c r="F26" s="2">
        <f>数据源!CR58</f>
        <v>10</v>
      </c>
      <c r="G26" s="2">
        <f>数据源!CS58</f>
        <v>3.6999999999999998E-2</v>
      </c>
      <c r="H26" s="2">
        <f>数据源!CT58</f>
        <v>7.2889999999999996E-2</v>
      </c>
      <c r="I26" s="2">
        <f>数据源!CU58</f>
        <v>729</v>
      </c>
      <c r="J26" s="3">
        <f t="shared" si="15"/>
        <v>7</v>
      </c>
      <c r="K26" s="3">
        <f t="shared" si="16"/>
        <v>13</v>
      </c>
      <c r="L26" s="3" t="str">
        <f t="shared" si="17"/>
        <v>碎片</v>
      </c>
      <c r="M26" s="3">
        <f t="shared" ca="1" si="18"/>
        <v>52211</v>
      </c>
      <c r="N26" s="3" t="str">
        <f t="shared" ca="1" si="21"/>
        <v>11211,12211,13211,51111,52111,53111,51211,52211</v>
      </c>
      <c r="O26" s="3" t="str">
        <f t="shared" si="22"/>
        <v>972,972,972,324,324,324,729,729</v>
      </c>
      <c r="P26" s="1" t="str">
        <f t="shared" si="23"/>
        <v>(2,4),(2,4),(2,4),(20,30),(20,30),(20,30),(7,13),(7,13)</v>
      </c>
      <c r="Q26" s="3" t="str">
        <f>IF(D26="坦克碎片",VLOOKUP(C26,道具信息!$N$2:$O$291,2,FALSE)&amp;"碎片",VLOOKUP(C26,道具信息!$N$2:$O$291,2,FALSE))</f>
        <v>T2坦克碎片</v>
      </c>
      <c r="R26" s="3">
        <f t="shared" si="13"/>
        <v>2187</v>
      </c>
      <c r="S26" s="11">
        <f t="shared" si="14"/>
        <v>0.22</v>
      </c>
      <c r="T26" s="3" t="str">
        <f>VLOOKUP(Q26,道具信息!$Q$3:$S$20,2,FALSE)</f>
        <v>CHEST_ITEM_TYPE_T2_SHARD</v>
      </c>
      <c r="U26" s="3" t="str">
        <f>IF(COUNTIF(U$19:U25,T26)=0,T26,"")</f>
        <v/>
      </c>
      <c r="V26" s="3" t="str">
        <f t="shared" si="24"/>
        <v>CHEST_ITEM_TYPE_T2_TANK,CHEST_ITEM_TYPE_T1_SHARD,CHEST_ITEM_TYPE_T2_SHARD</v>
      </c>
      <c r="W26" s="13" t="str">
        <f t="shared" si="19"/>
        <v/>
      </c>
      <c r="X26" s="3" t="str">
        <f t="shared" si="20"/>
        <v/>
      </c>
      <c r="Y26" s="3" t="str">
        <f t="shared" si="25"/>
        <v>29.4%,9.8%,22.0%</v>
      </c>
    </row>
    <row r="27" spans="2:25" x14ac:dyDescent="0.3">
      <c r="B27" s="2">
        <f>数据源!CN59</f>
        <v>2</v>
      </c>
      <c r="C27" s="2" t="str">
        <f>数据源!CO59</f>
        <v>KV-1</v>
      </c>
      <c r="D27" s="2" t="str">
        <f>数据源!CP59</f>
        <v>坦克碎片</v>
      </c>
      <c r="E27" s="2">
        <f>数据源!CQ59</f>
        <v>25</v>
      </c>
      <c r="F27" s="2">
        <f>数据源!CR59</f>
        <v>10</v>
      </c>
      <c r="G27" s="2">
        <f>数据源!CS59</f>
        <v>3.6999999999999998E-2</v>
      </c>
      <c r="H27" s="2">
        <f>数据源!CT59</f>
        <v>7.2889999999999996E-2</v>
      </c>
      <c r="I27" s="2">
        <f>数据源!CU59</f>
        <v>729</v>
      </c>
      <c r="J27" s="3">
        <f t="shared" si="15"/>
        <v>7</v>
      </c>
      <c r="K27" s="3">
        <f t="shared" si="16"/>
        <v>13</v>
      </c>
      <c r="L27" s="3" t="str">
        <f t="shared" si="17"/>
        <v>碎片</v>
      </c>
      <c r="M27" s="3">
        <f t="shared" ca="1" si="18"/>
        <v>53211</v>
      </c>
      <c r="N27" s="3" t="str">
        <f t="shared" ca="1" si="21"/>
        <v>11211,12211,13211,51111,52111,53111,51211,52211,53211</v>
      </c>
      <c r="O27" s="3" t="str">
        <f t="shared" si="22"/>
        <v>972,972,972,324,324,324,729,729,729</v>
      </c>
      <c r="P27" s="1" t="str">
        <f t="shared" si="23"/>
        <v>(2,4),(2,4),(2,4),(20,30),(20,30),(20,30),(7,13),(7,13),(7,13)</v>
      </c>
      <c r="Q27" s="3" t="str">
        <f>IF(D27="坦克碎片",VLOOKUP(C27,道具信息!$N$2:$O$291,2,FALSE)&amp;"碎片",VLOOKUP(C27,道具信息!$N$2:$O$291,2,FALSE))</f>
        <v>T2坦克碎片</v>
      </c>
      <c r="R27" s="3">
        <f t="shared" si="13"/>
        <v>2187</v>
      </c>
      <c r="S27" s="11">
        <f t="shared" si="14"/>
        <v>0.22</v>
      </c>
      <c r="T27" s="3" t="str">
        <f>VLOOKUP(Q27,道具信息!$Q$3:$S$20,2,FALSE)</f>
        <v>CHEST_ITEM_TYPE_T2_SHARD</v>
      </c>
      <c r="U27" s="3" t="str">
        <f>IF(COUNTIF(U$19:U26,T27)=0,T27,"")</f>
        <v/>
      </c>
      <c r="V27" s="3" t="str">
        <f t="shared" si="24"/>
        <v>CHEST_ITEM_TYPE_T2_TANK,CHEST_ITEM_TYPE_T1_SHARD,CHEST_ITEM_TYPE_T2_SHARD</v>
      </c>
      <c r="W27" s="13" t="str">
        <f t="shared" si="19"/>
        <v/>
      </c>
      <c r="X27" s="3" t="str">
        <f t="shared" si="20"/>
        <v/>
      </c>
      <c r="Y27" s="3" t="str">
        <f t="shared" si="25"/>
        <v>29.4%,9.8%,22.0%</v>
      </c>
    </row>
    <row r="28" spans="2:25" x14ac:dyDescent="0.3">
      <c r="B28" s="2">
        <f>数据源!CN60</f>
        <v>2</v>
      </c>
      <c r="C28" s="2" t="str">
        <f>数据源!CO60</f>
        <v>T1LP1</v>
      </c>
      <c r="D28" s="2" t="str">
        <f>数据源!CP60</f>
        <v>部件</v>
      </c>
      <c r="E28" s="2">
        <f>数据源!CQ60</f>
        <v>45</v>
      </c>
      <c r="F28" s="2">
        <f>数据源!CR60</f>
        <v>9.5</v>
      </c>
      <c r="G28" s="2">
        <f>数据源!CS60</f>
        <v>1.9E-2</v>
      </c>
      <c r="H28" s="2">
        <f>数据源!CT60</f>
        <v>2.1888888888888888E-2</v>
      </c>
      <c r="I28" s="2">
        <f>数据源!CU60</f>
        <v>219</v>
      </c>
      <c r="J28" s="3">
        <f t="shared" si="15"/>
        <v>7</v>
      </c>
      <c r="K28" s="3">
        <f t="shared" si="16"/>
        <v>12</v>
      </c>
      <c r="L28" s="3" t="str">
        <f t="shared" si="17"/>
        <v>部件</v>
      </c>
      <c r="M28" s="3">
        <f t="shared" ca="1" si="18"/>
        <v>91001</v>
      </c>
      <c r="N28" s="3" t="str">
        <f t="shared" ca="1" si="21"/>
        <v>11211,12211,13211,51111,52111,53111,51211,52211,53211,91001</v>
      </c>
      <c r="O28" s="3" t="str">
        <f t="shared" si="22"/>
        <v>972,972,972,324,324,324,729,729,729,219</v>
      </c>
      <c r="P28" s="1" t="str">
        <f t="shared" si="23"/>
        <v>(2,4),(2,4),(2,4),(20,30),(20,30),(20,30),(7,13),(7,13),(7,13),(7,12)</v>
      </c>
      <c r="Q28" s="3" t="str">
        <f>IF(D28="坦克碎片",VLOOKUP(C28,道具信息!$N$2:$O$291,2,FALSE)&amp;"碎片",VLOOKUP(C28,道具信息!$N$2:$O$291,2,FALSE))</f>
        <v>T1部件</v>
      </c>
      <c r="R28" s="3">
        <f t="shared" si="13"/>
        <v>3846</v>
      </c>
      <c r="S28" s="11">
        <f t="shared" si="14"/>
        <v>0.38800000000000001</v>
      </c>
      <c r="T28" s="3" t="str">
        <f>VLOOKUP(Q28,道具信息!$Q$3:$S$20,2,FALSE)</f>
        <v>CHEST_ITEM_TYPE_T1_PART</v>
      </c>
      <c r="U28" s="3" t="str">
        <f>IF(COUNTIF(U$19:U27,T28)=0,T28,"")</f>
        <v>CHEST_ITEM_TYPE_T1_PART</v>
      </c>
      <c r="V28" s="3" t="str">
        <f t="shared" si="24"/>
        <v>CHEST_ITEM_TYPE_T2_TANK,CHEST_ITEM_TYPE_T1_SHARD,CHEST_ITEM_TYPE_T2_SHARD,CHEST_ITEM_TYPE_T1_PART</v>
      </c>
      <c r="W28" s="13">
        <f t="shared" si="19"/>
        <v>0.38800000000000001</v>
      </c>
      <c r="X28" s="3" t="str">
        <f t="shared" si="20"/>
        <v>38.8%</v>
      </c>
      <c r="Y28" s="3" t="str">
        <f t="shared" si="25"/>
        <v>29.4%,9.8%,22.0%,38.8%</v>
      </c>
    </row>
    <row r="29" spans="2:25" x14ac:dyDescent="0.3">
      <c r="B29" s="2">
        <f>数据源!CN61</f>
        <v>2</v>
      </c>
      <c r="C29" s="2" t="str">
        <f>数据源!CO61</f>
        <v>T1LP3</v>
      </c>
      <c r="D29" s="2" t="str">
        <f>数据源!CP61</f>
        <v>部件</v>
      </c>
      <c r="E29" s="2">
        <f>数据源!CQ61</f>
        <v>45</v>
      </c>
      <c r="F29" s="2">
        <f>数据源!CR61</f>
        <v>9.5</v>
      </c>
      <c r="G29" s="2">
        <f>数据源!CS61</f>
        <v>1.9E-2</v>
      </c>
      <c r="H29" s="2">
        <f>数据源!CT61</f>
        <v>2.1888888888888888E-2</v>
      </c>
      <c r="I29" s="2">
        <f>数据源!CU61</f>
        <v>219</v>
      </c>
      <c r="J29" s="3">
        <f t="shared" si="15"/>
        <v>7</v>
      </c>
      <c r="K29" s="3">
        <f t="shared" si="16"/>
        <v>12</v>
      </c>
      <c r="L29" s="3" t="str">
        <f t="shared" si="17"/>
        <v>部件</v>
      </c>
      <c r="M29" s="3">
        <f t="shared" ca="1" si="18"/>
        <v>91003</v>
      </c>
      <c r="N29" s="3" t="str">
        <f t="shared" ca="1" si="21"/>
        <v>11211,12211,13211,51111,52111,53111,51211,52211,53211,91001,91003</v>
      </c>
      <c r="O29" s="3" t="str">
        <f t="shared" si="22"/>
        <v>972,972,972,324,324,324,729,729,729,219,219</v>
      </c>
      <c r="P29" s="1" t="str">
        <f t="shared" si="23"/>
        <v>(2,4),(2,4),(2,4),(20,30),(20,30),(20,30),(7,13),(7,13),(7,13),(7,12),(7,12)</v>
      </c>
      <c r="Q29" s="3" t="str">
        <f>IF(D29="坦克碎片",VLOOKUP(C29,道具信息!$N$2:$O$291,2,FALSE)&amp;"碎片",VLOOKUP(C29,道具信息!$N$2:$O$291,2,FALSE))</f>
        <v>T1部件</v>
      </c>
      <c r="R29" s="3">
        <f t="shared" si="13"/>
        <v>3846</v>
      </c>
      <c r="S29" s="11">
        <f t="shared" si="14"/>
        <v>0.38800000000000001</v>
      </c>
      <c r="T29" s="3" t="str">
        <f>VLOOKUP(Q29,道具信息!$Q$3:$S$20,2,FALSE)</f>
        <v>CHEST_ITEM_TYPE_T1_PART</v>
      </c>
      <c r="U29" s="3" t="str">
        <f>IF(COUNTIF(U$19:U28,T29)=0,T29,"")</f>
        <v/>
      </c>
      <c r="V29" s="3" t="str">
        <f t="shared" si="24"/>
        <v>CHEST_ITEM_TYPE_T2_TANK,CHEST_ITEM_TYPE_T1_SHARD,CHEST_ITEM_TYPE_T2_SHARD,CHEST_ITEM_TYPE_T1_PART</v>
      </c>
      <c r="W29" s="13" t="str">
        <f t="shared" si="19"/>
        <v/>
      </c>
      <c r="X29" s="3" t="str">
        <f t="shared" si="20"/>
        <v/>
      </c>
      <c r="Y29" s="3" t="str">
        <f t="shared" si="25"/>
        <v>29.4%,9.8%,22.0%,38.8%</v>
      </c>
    </row>
    <row r="30" spans="2:25" x14ac:dyDescent="0.3">
      <c r="B30" s="2">
        <f>数据源!CN62</f>
        <v>2</v>
      </c>
      <c r="C30" s="2" t="str">
        <f>数据源!CO62</f>
        <v>T1LP5</v>
      </c>
      <c r="D30" s="2" t="str">
        <f>数据源!CP62</f>
        <v>部件</v>
      </c>
      <c r="E30" s="2">
        <f>数据源!CQ62</f>
        <v>45</v>
      </c>
      <c r="F30" s="2">
        <f>数据源!CR62</f>
        <v>9.5</v>
      </c>
      <c r="G30" s="2">
        <f>数据源!CS62</f>
        <v>1.9E-2</v>
      </c>
      <c r="H30" s="2">
        <f>数据源!CT62</f>
        <v>2.1888888888888888E-2</v>
      </c>
      <c r="I30" s="2">
        <f>数据源!CU62</f>
        <v>219</v>
      </c>
      <c r="J30" s="3">
        <f t="shared" si="15"/>
        <v>7</v>
      </c>
      <c r="K30" s="3">
        <f t="shared" si="16"/>
        <v>12</v>
      </c>
      <c r="L30" s="3" t="str">
        <f t="shared" si="17"/>
        <v>部件</v>
      </c>
      <c r="M30" s="3">
        <f t="shared" ca="1" si="18"/>
        <v>91005</v>
      </c>
      <c r="N30" s="3" t="str">
        <f t="shared" ca="1" si="21"/>
        <v>11211,12211,13211,51111,52111,53111,51211,52211,53211,91001,91003,91005</v>
      </c>
      <c r="O30" s="3" t="str">
        <f t="shared" si="22"/>
        <v>972,972,972,324,324,324,729,729,729,219,219,219</v>
      </c>
      <c r="P30" s="1" t="str">
        <f t="shared" si="23"/>
        <v>(2,4),(2,4),(2,4),(20,30),(20,30),(20,30),(7,13),(7,13),(7,13),(7,12),(7,12),(7,12)</v>
      </c>
      <c r="Q30" s="3" t="str">
        <f>IF(D30="坦克碎片",VLOOKUP(C30,道具信息!$N$2:$O$291,2,FALSE)&amp;"碎片",VLOOKUP(C30,道具信息!$N$2:$O$291,2,FALSE))</f>
        <v>T1部件</v>
      </c>
      <c r="R30" s="3">
        <f t="shared" si="13"/>
        <v>3846</v>
      </c>
      <c r="S30" s="11">
        <f t="shared" si="14"/>
        <v>0.38800000000000001</v>
      </c>
      <c r="T30" s="3" t="str">
        <f>VLOOKUP(Q30,道具信息!$Q$3:$S$20,2,FALSE)</f>
        <v>CHEST_ITEM_TYPE_T1_PART</v>
      </c>
      <c r="U30" s="3" t="str">
        <f>IF(COUNTIF(U$19:U29,T30)=0,T30,"")</f>
        <v/>
      </c>
      <c r="V30" s="3" t="str">
        <f t="shared" si="24"/>
        <v>CHEST_ITEM_TYPE_T2_TANK,CHEST_ITEM_TYPE_T1_SHARD,CHEST_ITEM_TYPE_T2_SHARD,CHEST_ITEM_TYPE_T1_PART</v>
      </c>
      <c r="W30" s="13" t="str">
        <f t="shared" si="19"/>
        <v/>
      </c>
      <c r="X30" s="3" t="str">
        <f t="shared" si="20"/>
        <v/>
      </c>
      <c r="Y30" s="3" t="str">
        <f t="shared" si="25"/>
        <v>29.4%,9.8%,22.0%,38.8%</v>
      </c>
    </row>
    <row r="31" spans="2:25" x14ac:dyDescent="0.3">
      <c r="B31" s="2">
        <f>数据源!CN63</f>
        <v>2</v>
      </c>
      <c r="C31" s="2" t="str">
        <f>数据源!CO63</f>
        <v>T1MP1</v>
      </c>
      <c r="D31" s="2" t="str">
        <f>数据源!CP63</f>
        <v>部件</v>
      </c>
      <c r="E31" s="2">
        <f>数据源!CQ63</f>
        <v>45</v>
      </c>
      <c r="F31" s="2">
        <f>数据源!CR63</f>
        <v>9.5</v>
      </c>
      <c r="G31" s="2">
        <f>数据源!CS63</f>
        <v>1.9E-2</v>
      </c>
      <c r="H31" s="2">
        <f>数据源!CT63</f>
        <v>2.1888888888888888E-2</v>
      </c>
      <c r="I31" s="2">
        <f>数据源!CU63</f>
        <v>219</v>
      </c>
      <c r="J31" s="3">
        <f t="shared" si="15"/>
        <v>7</v>
      </c>
      <c r="K31" s="3">
        <f t="shared" si="16"/>
        <v>12</v>
      </c>
      <c r="L31" s="3" t="str">
        <f t="shared" si="17"/>
        <v>部件</v>
      </c>
      <c r="M31" s="3">
        <f t="shared" ca="1" si="18"/>
        <v>91101</v>
      </c>
      <c r="N31" s="3" t="str">
        <f t="shared" ca="1" si="21"/>
        <v>11211,12211,13211,51111,52111,53111,51211,52211,53211,91001,91003,91005,91101</v>
      </c>
      <c r="O31" s="3" t="str">
        <f t="shared" si="22"/>
        <v>972,972,972,324,324,324,729,729,729,219,219,219,219</v>
      </c>
      <c r="P31" s="1" t="str">
        <f t="shared" si="23"/>
        <v>(2,4),(2,4),(2,4),(20,30),(20,30),(20,30),(7,13),(7,13),(7,13),(7,12),(7,12),(7,12),(7,12)</v>
      </c>
      <c r="Q31" s="3" t="str">
        <f>IF(D31="坦克碎片",VLOOKUP(C31,道具信息!$N$2:$O$291,2,FALSE)&amp;"碎片",VLOOKUP(C31,道具信息!$N$2:$O$291,2,FALSE))</f>
        <v>T1部件</v>
      </c>
      <c r="R31" s="3">
        <f t="shared" si="13"/>
        <v>3846</v>
      </c>
      <c r="S31" s="11">
        <f t="shared" si="14"/>
        <v>0.38800000000000001</v>
      </c>
      <c r="T31" s="3" t="str">
        <f>VLOOKUP(Q31,道具信息!$Q$3:$S$20,2,FALSE)</f>
        <v>CHEST_ITEM_TYPE_T1_PART</v>
      </c>
      <c r="U31" s="3" t="str">
        <f>IF(COUNTIF(U$19:U30,T31)=0,T31,"")</f>
        <v/>
      </c>
      <c r="V31" s="3" t="str">
        <f t="shared" si="24"/>
        <v>CHEST_ITEM_TYPE_T2_TANK,CHEST_ITEM_TYPE_T1_SHARD,CHEST_ITEM_TYPE_T2_SHARD,CHEST_ITEM_TYPE_T1_PART</v>
      </c>
      <c r="W31" s="13" t="str">
        <f t="shared" si="19"/>
        <v/>
      </c>
      <c r="X31" s="3" t="str">
        <f t="shared" si="20"/>
        <v/>
      </c>
      <c r="Y31" s="3" t="str">
        <f t="shared" si="25"/>
        <v>29.4%,9.8%,22.0%,38.8%</v>
      </c>
    </row>
    <row r="32" spans="2:25" x14ac:dyDescent="0.3">
      <c r="B32" s="2">
        <f>数据源!CN64</f>
        <v>2</v>
      </c>
      <c r="C32" s="2" t="str">
        <f>数据源!CO64</f>
        <v>T1MP3</v>
      </c>
      <c r="D32" s="2" t="str">
        <f>数据源!CP64</f>
        <v>部件</v>
      </c>
      <c r="E32" s="2">
        <f>数据源!CQ64</f>
        <v>45</v>
      </c>
      <c r="F32" s="2">
        <f>数据源!CR64</f>
        <v>9.5</v>
      </c>
      <c r="G32" s="2">
        <f>数据源!CS64</f>
        <v>1.9E-2</v>
      </c>
      <c r="H32" s="2">
        <f>数据源!CT64</f>
        <v>2.1888888888888888E-2</v>
      </c>
      <c r="I32" s="2">
        <f>数据源!CU64</f>
        <v>219</v>
      </c>
      <c r="J32" s="3">
        <f t="shared" si="15"/>
        <v>7</v>
      </c>
      <c r="K32" s="3">
        <f t="shared" si="16"/>
        <v>12</v>
      </c>
      <c r="L32" s="3" t="str">
        <f t="shared" si="17"/>
        <v>部件</v>
      </c>
      <c r="M32" s="3">
        <f t="shared" ca="1" si="18"/>
        <v>91103</v>
      </c>
      <c r="N32" s="3" t="str">
        <f t="shared" ca="1" si="21"/>
        <v>11211,12211,13211,51111,52111,53111,51211,52211,53211,91001,91003,91005,91101,91103</v>
      </c>
      <c r="O32" s="3" t="str">
        <f t="shared" si="22"/>
        <v>972,972,972,324,324,324,729,729,729,219,219,219,219,219</v>
      </c>
      <c r="P32" s="1" t="str">
        <f t="shared" si="23"/>
        <v>(2,4),(2,4),(2,4),(20,30),(20,30),(20,30),(7,13),(7,13),(7,13),(7,12),(7,12),(7,12),(7,12),(7,12)</v>
      </c>
      <c r="Q32" s="3" t="str">
        <f>IF(D32="坦克碎片",VLOOKUP(C32,道具信息!$N$2:$O$291,2,FALSE)&amp;"碎片",VLOOKUP(C32,道具信息!$N$2:$O$291,2,FALSE))</f>
        <v>T1部件</v>
      </c>
      <c r="R32" s="3">
        <f t="shared" si="13"/>
        <v>3846</v>
      </c>
      <c r="S32" s="11">
        <f t="shared" si="14"/>
        <v>0.38800000000000001</v>
      </c>
      <c r="T32" s="3" t="str">
        <f>VLOOKUP(Q32,道具信息!$Q$3:$S$20,2,FALSE)</f>
        <v>CHEST_ITEM_TYPE_T1_PART</v>
      </c>
      <c r="U32" s="3" t="str">
        <f>IF(COUNTIF(U$19:U31,T32)=0,T32,"")</f>
        <v/>
      </c>
      <c r="V32" s="3" t="str">
        <f t="shared" si="24"/>
        <v>CHEST_ITEM_TYPE_T2_TANK,CHEST_ITEM_TYPE_T1_SHARD,CHEST_ITEM_TYPE_T2_SHARD,CHEST_ITEM_TYPE_T1_PART</v>
      </c>
      <c r="W32" s="13" t="str">
        <f t="shared" si="19"/>
        <v/>
      </c>
      <c r="X32" s="3" t="str">
        <f t="shared" si="20"/>
        <v/>
      </c>
      <c r="Y32" s="3" t="str">
        <f t="shared" si="25"/>
        <v>29.4%,9.8%,22.0%,38.8%</v>
      </c>
    </row>
    <row r="33" spans="2:25" x14ac:dyDescent="0.3">
      <c r="B33" s="2">
        <f>数据源!CN65</f>
        <v>2</v>
      </c>
      <c r="C33" s="2" t="str">
        <f>数据源!CO65</f>
        <v>T1MP5</v>
      </c>
      <c r="D33" s="2" t="str">
        <f>数据源!CP65</f>
        <v>部件</v>
      </c>
      <c r="E33" s="2">
        <f>数据源!CQ65</f>
        <v>45</v>
      </c>
      <c r="F33" s="2">
        <f>数据源!CR65</f>
        <v>9.5</v>
      </c>
      <c r="G33" s="2">
        <f>数据源!CS65</f>
        <v>1.9E-2</v>
      </c>
      <c r="H33" s="2">
        <f>数据源!CT65</f>
        <v>2.1888888888888888E-2</v>
      </c>
      <c r="I33" s="2">
        <f>数据源!CU65</f>
        <v>219</v>
      </c>
      <c r="J33" s="3">
        <f t="shared" si="15"/>
        <v>7</v>
      </c>
      <c r="K33" s="3">
        <f t="shared" si="16"/>
        <v>12</v>
      </c>
      <c r="L33" s="3" t="str">
        <f t="shared" si="17"/>
        <v>部件</v>
      </c>
      <c r="M33" s="3">
        <f t="shared" ca="1" si="18"/>
        <v>91105</v>
      </c>
      <c r="N33" s="3" t="str">
        <f t="shared" ca="1" si="21"/>
        <v>11211,12211,13211,51111,52111,53111,51211,52211,53211,91001,91003,91005,91101,91103,91105</v>
      </c>
      <c r="O33" s="3" t="str">
        <f t="shared" si="22"/>
        <v>972,972,972,324,324,324,729,729,729,219,219,219,219,219,219</v>
      </c>
      <c r="P33" s="1" t="str">
        <f t="shared" si="23"/>
        <v>(2,4),(2,4),(2,4),(20,30),(20,30),(20,30),(7,13),(7,13),(7,13),(7,12),(7,12),(7,12),(7,12),(7,12),(7,12)</v>
      </c>
      <c r="Q33" s="3" t="str">
        <f>IF(D33="坦克碎片",VLOOKUP(C33,道具信息!$N$2:$O$291,2,FALSE)&amp;"碎片",VLOOKUP(C33,道具信息!$N$2:$O$291,2,FALSE))</f>
        <v>T1部件</v>
      </c>
      <c r="R33" s="3">
        <f t="shared" si="13"/>
        <v>3846</v>
      </c>
      <c r="S33" s="11">
        <f t="shared" si="14"/>
        <v>0.38800000000000001</v>
      </c>
      <c r="T33" s="3" t="str">
        <f>VLOOKUP(Q33,道具信息!$Q$3:$S$20,2,FALSE)</f>
        <v>CHEST_ITEM_TYPE_T1_PART</v>
      </c>
      <c r="U33" s="3" t="str">
        <f>IF(COUNTIF(U$19:U32,T33)=0,T33,"")</f>
        <v/>
      </c>
      <c r="V33" s="3" t="str">
        <f t="shared" si="24"/>
        <v>CHEST_ITEM_TYPE_T2_TANK,CHEST_ITEM_TYPE_T1_SHARD,CHEST_ITEM_TYPE_T2_SHARD,CHEST_ITEM_TYPE_T1_PART</v>
      </c>
      <c r="W33" s="13" t="str">
        <f t="shared" si="19"/>
        <v/>
      </c>
      <c r="X33" s="3" t="str">
        <f t="shared" si="20"/>
        <v/>
      </c>
      <c r="Y33" s="3" t="str">
        <f t="shared" si="25"/>
        <v>29.4%,9.8%,22.0%,38.8%</v>
      </c>
    </row>
    <row r="34" spans="2:25" x14ac:dyDescent="0.3">
      <c r="B34" s="2">
        <f>数据源!CN66</f>
        <v>2</v>
      </c>
      <c r="C34" s="2" t="str">
        <f>数据源!CO66</f>
        <v>T1HP1</v>
      </c>
      <c r="D34" s="2" t="str">
        <f>数据源!CP66</f>
        <v>部件</v>
      </c>
      <c r="E34" s="2">
        <f>数据源!CQ66</f>
        <v>45</v>
      </c>
      <c r="F34" s="2">
        <f>数据源!CR66</f>
        <v>9.5</v>
      </c>
      <c r="G34" s="2">
        <f>数据源!CS66</f>
        <v>1.9E-2</v>
      </c>
      <c r="H34" s="2">
        <f>数据源!CT66</f>
        <v>2.1888888888888888E-2</v>
      </c>
      <c r="I34" s="2">
        <f>数据源!CU66</f>
        <v>219</v>
      </c>
      <c r="J34" s="3">
        <f t="shared" si="15"/>
        <v>7</v>
      </c>
      <c r="K34" s="3">
        <f t="shared" si="16"/>
        <v>12</v>
      </c>
      <c r="L34" s="3" t="str">
        <f t="shared" si="17"/>
        <v>部件</v>
      </c>
      <c r="M34" s="3">
        <f t="shared" ca="1" si="18"/>
        <v>91201</v>
      </c>
      <c r="N34" s="3" t="str">
        <f t="shared" ca="1" si="21"/>
        <v>11211,12211,13211,51111,52111,53111,51211,52211,53211,91001,91003,91005,91101,91103,91105,91201</v>
      </c>
      <c r="O34" s="3" t="str">
        <f t="shared" si="22"/>
        <v>972,972,972,324,324,324,729,729,729,219,219,219,219,219,219,219</v>
      </c>
      <c r="P34" s="1" t="str">
        <f t="shared" si="23"/>
        <v>(2,4),(2,4),(2,4),(20,30),(20,30),(20,30),(7,13),(7,13),(7,13),(7,12),(7,12),(7,12),(7,12),(7,12),(7,12),(7,12)</v>
      </c>
      <c r="Q34" s="3" t="str">
        <f>IF(D34="坦克碎片",VLOOKUP(C34,道具信息!$N$2:$O$291,2,FALSE)&amp;"碎片",VLOOKUP(C34,道具信息!$N$2:$O$291,2,FALSE))</f>
        <v>T1部件</v>
      </c>
      <c r="R34" s="3">
        <f t="shared" si="13"/>
        <v>3846</v>
      </c>
      <c r="S34" s="11">
        <f t="shared" si="14"/>
        <v>0.38800000000000001</v>
      </c>
      <c r="T34" s="3" t="str">
        <f>VLOOKUP(Q34,道具信息!$Q$3:$S$20,2,FALSE)</f>
        <v>CHEST_ITEM_TYPE_T1_PART</v>
      </c>
      <c r="U34" s="3" t="str">
        <f>IF(COUNTIF(U$19:U33,T34)=0,T34,"")</f>
        <v/>
      </c>
      <c r="V34" s="3" t="str">
        <f t="shared" si="24"/>
        <v>CHEST_ITEM_TYPE_T2_TANK,CHEST_ITEM_TYPE_T1_SHARD,CHEST_ITEM_TYPE_T2_SHARD,CHEST_ITEM_TYPE_T1_PART</v>
      </c>
      <c r="W34" s="13" t="str">
        <f t="shared" si="19"/>
        <v/>
      </c>
      <c r="X34" s="3" t="str">
        <f t="shared" si="20"/>
        <v/>
      </c>
      <c r="Y34" s="3" t="str">
        <f t="shared" si="25"/>
        <v>29.4%,9.8%,22.0%,38.8%</v>
      </c>
    </row>
    <row r="35" spans="2:25" x14ac:dyDescent="0.3">
      <c r="B35" s="2">
        <f>数据源!CN67</f>
        <v>2</v>
      </c>
      <c r="C35" s="2" t="str">
        <f>数据源!CO67</f>
        <v>T1HP3</v>
      </c>
      <c r="D35" s="2" t="str">
        <f>数据源!CP67</f>
        <v>部件</v>
      </c>
      <c r="E35" s="2">
        <f>数据源!CQ67</f>
        <v>45</v>
      </c>
      <c r="F35" s="2">
        <f>数据源!CR67</f>
        <v>9.5</v>
      </c>
      <c r="G35" s="2">
        <f>数据源!CS67</f>
        <v>1.9E-2</v>
      </c>
      <c r="H35" s="2">
        <f>数据源!CT67</f>
        <v>2.1888888888888888E-2</v>
      </c>
      <c r="I35" s="2">
        <f>数据源!CU67</f>
        <v>219</v>
      </c>
      <c r="J35" s="3">
        <f t="shared" si="15"/>
        <v>7</v>
      </c>
      <c r="K35" s="3">
        <f t="shared" si="16"/>
        <v>12</v>
      </c>
      <c r="L35" s="3" t="str">
        <f t="shared" si="17"/>
        <v>部件</v>
      </c>
      <c r="M35" s="3">
        <f t="shared" ca="1" si="18"/>
        <v>91203</v>
      </c>
      <c r="N35" s="3" t="str">
        <f t="shared" ca="1" si="21"/>
        <v>11211,12211,13211,51111,52111,53111,51211,52211,53211,91001,91003,91005,91101,91103,91105,91201,91203</v>
      </c>
      <c r="O35" s="3" t="str">
        <f t="shared" si="22"/>
        <v>972,972,972,324,324,324,729,729,729,219,219,219,219,219,219,219,219</v>
      </c>
      <c r="P35" s="1" t="str">
        <f t="shared" si="23"/>
        <v>(2,4),(2,4),(2,4),(20,30),(20,30),(20,30),(7,13),(7,13),(7,13),(7,12),(7,12),(7,12),(7,12),(7,12),(7,12),(7,12),(7,12)</v>
      </c>
      <c r="Q35" s="3" t="str">
        <f>IF(D35="坦克碎片",VLOOKUP(C35,道具信息!$N$2:$O$291,2,FALSE)&amp;"碎片",VLOOKUP(C35,道具信息!$N$2:$O$291,2,FALSE))</f>
        <v>T1部件</v>
      </c>
      <c r="R35" s="3">
        <f t="shared" si="13"/>
        <v>3846</v>
      </c>
      <c r="S35" s="11">
        <f t="shared" si="14"/>
        <v>0.38800000000000001</v>
      </c>
      <c r="T35" s="3" t="str">
        <f>VLOOKUP(Q35,道具信息!$Q$3:$S$20,2,FALSE)</f>
        <v>CHEST_ITEM_TYPE_T1_PART</v>
      </c>
      <c r="U35" s="3" t="str">
        <f>IF(COUNTIF(U$19:U34,T35)=0,T35,"")</f>
        <v/>
      </c>
      <c r="V35" s="3" t="str">
        <f t="shared" si="24"/>
        <v>CHEST_ITEM_TYPE_T2_TANK,CHEST_ITEM_TYPE_T1_SHARD,CHEST_ITEM_TYPE_T2_SHARD,CHEST_ITEM_TYPE_T1_PART</v>
      </c>
      <c r="W35" s="13" t="str">
        <f t="shared" si="19"/>
        <v/>
      </c>
      <c r="X35" s="3" t="str">
        <f t="shared" si="20"/>
        <v/>
      </c>
      <c r="Y35" s="3" t="str">
        <f t="shared" si="25"/>
        <v>29.4%,9.8%,22.0%,38.8%</v>
      </c>
    </row>
    <row r="36" spans="2:25" x14ac:dyDescent="0.3">
      <c r="B36" s="2">
        <f>数据源!CN68</f>
        <v>2</v>
      </c>
      <c r="C36" s="2" t="str">
        <f>数据源!CO68</f>
        <v>T1HP5</v>
      </c>
      <c r="D36" s="2" t="str">
        <f>数据源!CP68</f>
        <v>部件</v>
      </c>
      <c r="E36" s="2">
        <f>数据源!CQ68</f>
        <v>45</v>
      </c>
      <c r="F36" s="2">
        <f>数据源!CR68</f>
        <v>9.5</v>
      </c>
      <c r="G36" s="2">
        <f>数据源!CS68</f>
        <v>1.9E-2</v>
      </c>
      <c r="H36" s="2">
        <f>数据源!CT68</f>
        <v>2.1888888888888888E-2</v>
      </c>
      <c r="I36" s="2">
        <f>数据源!CU68</f>
        <v>219</v>
      </c>
      <c r="J36" s="3">
        <f t="shared" si="15"/>
        <v>7</v>
      </c>
      <c r="K36" s="3">
        <f t="shared" si="16"/>
        <v>12</v>
      </c>
      <c r="L36" s="3" t="str">
        <f t="shared" si="17"/>
        <v>部件</v>
      </c>
      <c r="M36" s="3">
        <f t="shared" ca="1" si="18"/>
        <v>91205</v>
      </c>
      <c r="N36" s="3" t="str">
        <f t="shared" ca="1" si="21"/>
        <v>11211,12211,13211,51111,52111,53111,51211,52211,53211,91001,91003,91005,91101,91103,91105,91201,91203,91205</v>
      </c>
      <c r="O36" s="3" t="str">
        <f t="shared" si="22"/>
        <v>972,972,972,324,324,324,729,729,729,219,219,219,219,219,219,219,219,219</v>
      </c>
      <c r="P36" s="1" t="str">
        <f t="shared" si="23"/>
        <v>(2,4),(2,4),(2,4),(20,30),(20,30),(20,30),(7,13),(7,13),(7,13),(7,12),(7,12),(7,12),(7,12),(7,12),(7,12),(7,12),(7,12),(7,12)</v>
      </c>
      <c r="Q36" s="3" t="str">
        <f>IF(D36="坦克碎片",VLOOKUP(C36,道具信息!$N$2:$O$291,2,FALSE)&amp;"碎片",VLOOKUP(C36,道具信息!$N$2:$O$291,2,FALSE))</f>
        <v>T1部件</v>
      </c>
      <c r="R36" s="3">
        <f t="shared" si="13"/>
        <v>3846</v>
      </c>
      <c r="S36" s="11">
        <f t="shared" si="14"/>
        <v>0.38800000000000001</v>
      </c>
      <c r="T36" s="3" t="str">
        <f>VLOOKUP(Q36,道具信息!$Q$3:$S$20,2,FALSE)</f>
        <v>CHEST_ITEM_TYPE_T1_PART</v>
      </c>
      <c r="U36" s="3" t="str">
        <f>IF(COUNTIF(U$19:U35,T36)=0,T36,"")</f>
        <v/>
      </c>
      <c r="V36" s="3" t="str">
        <f t="shared" si="24"/>
        <v>CHEST_ITEM_TYPE_T2_TANK,CHEST_ITEM_TYPE_T1_SHARD,CHEST_ITEM_TYPE_T2_SHARD,CHEST_ITEM_TYPE_T1_PART</v>
      </c>
      <c r="W36" s="13" t="str">
        <f t="shared" si="19"/>
        <v/>
      </c>
      <c r="X36" s="3" t="str">
        <f t="shared" si="20"/>
        <v/>
      </c>
      <c r="Y36" s="3" t="str">
        <f t="shared" si="25"/>
        <v>29.4%,9.8%,22.0%,38.8%</v>
      </c>
    </row>
    <row r="37" spans="2:25" x14ac:dyDescent="0.3">
      <c r="B37" s="2">
        <f>数据源!CN69</f>
        <v>2</v>
      </c>
      <c r="C37" s="2" t="str">
        <f>数据源!CO69</f>
        <v>T1LP2</v>
      </c>
      <c r="D37" s="2" t="str">
        <f>数据源!CP69</f>
        <v>部件</v>
      </c>
      <c r="E37" s="2">
        <f>数据源!CQ69</f>
        <v>45</v>
      </c>
      <c r="F37" s="2">
        <f>数据源!CR69</f>
        <v>9.5</v>
      </c>
      <c r="G37" s="2">
        <f>数据源!CS69</f>
        <v>1.9E-2</v>
      </c>
      <c r="H37" s="2">
        <f>数据源!CT69</f>
        <v>2.1888888888888888E-2</v>
      </c>
      <c r="I37" s="2">
        <f>数据源!CU69</f>
        <v>219</v>
      </c>
      <c r="J37" s="3">
        <f t="shared" si="15"/>
        <v>7</v>
      </c>
      <c r="K37" s="3">
        <f t="shared" si="16"/>
        <v>12</v>
      </c>
      <c r="L37" s="3" t="str">
        <f t="shared" si="17"/>
        <v>部件</v>
      </c>
      <c r="M37" s="3">
        <f t="shared" ca="1" si="18"/>
        <v>91002</v>
      </c>
      <c r="N37" s="3" t="str">
        <f t="shared" ca="1" si="21"/>
        <v>11211,12211,13211,51111,52111,53111,51211,52211,53211,91001,91003,91005,91101,91103,91105,91201,91203,91205,91002</v>
      </c>
      <c r="O37" s="3" t="str">
        <f t="shared" si="22"/>
        <v>972,972,972,324,324,324,729,729,729,219,219,219,219,219,219,219,219,219,219</v>
      </c>
      <c r="P37" s="1" t="str">
        <f t="shared" si="23"/>
        <v>(2,4),(2,4),(2,4),(20,30),(20,30),(20,30),(7,13),(7,13),(7,13),(7,12),(7,12),(7,12),(7,12),(7,12),(7,12),(7,12),(7,12),(7,12),(7,12)</v>
      </c>
      <c r="Q37" s="3" t="str">
        <f>IF(D37="坦克碎片",VLOOKUP(C37,道具信息!$N$2:$O$291,2,FALSE)&amp;"碎片",VLOOKUP(C37,道具信息!$N$2:$O$291,2,FALSE))</f>
        <v>T1部件</v>
      </c>
      <c r="R37" s="3">
        <f t="shared" si="13"/>
        <v>3846</v>
      </c>
      <c r="S37" s="11">
        <f t="shared" si="14"/>
        <v>0.38800000000000001</v>
      </c>
      <c r="T37" s="3" t="str">
        <f>VLOOKUP(Q37,道具信息!$Q$3:$S$20,2,FALSE)</f>
        <v>CHEST_ITEM_TYPE_T1_PART</v>
      </c>
      <c r="U37" s="3" t="str">
        <f>IF(COUNTIF(U$19:U36,T37)=0,T37,"")</f>
        <v/>
      </c>
      <c r="V37" s="3" t="str">
        <f t="shared" si="24"/>
        <v>CHEST_ITEM_TYPE_T2_TANK,CHEST_ITEM_TYPE_T1_SHARD,CHEST_ITEM_TYPE_T2_SHARD,CHEST_ITEM_TYPE_T1_PART</v>
      </c>
      <c r="W37" s="13" t="str">
        <f t="shared" si="19"/>
        <v/>
      </c>
      <c r="X37" s="3" t="str">
        <f t="shared" si="20"/>
        <v/>
      </c>
      <c r="Y37" s="3" t="str">
        <f t="shared" si="25"/>
        <v>29.4%,9.8%,22.0%,38.8%</v>
      </c>
    </row>
    <row r="38" spans="2:25" x14ac:dyDescent="0.3">
      <c r="B38" s="2">
        <f>数据源!CN70</f>
        <v>2</v>
      </c>
      <c r="C38" s="2" t="str">
        <f>数据源!CO70</f>
        <v>T1LP4</v>
      </c>
      <c r="D38" s="2" t="str">
        <f>数据源!CP70</f>
        <v>部件</v>
      </c>
      <c r="E38" s="2">
        <f>数据源!CQ70</f>
        <v>45</v>
      </c>
      <c r="F38" s="2">
        <f>数据源!CR70</f>
        <v>9.5</v>
      </c>
      <c r="G38" s="2">
        <f>数据源!CS70</f>
        <v>1.7999999999999999E-2</v>
      </c>
      <c r="H38" s="2">
        <f>数据源!CT70</f>
        <v>2.0736842105263158E-2</v>
      </c>
      <c r="I38" s="2">
        <f>数据源!CU70</f>
        <v>207</v>
      </c>
      <c r="J38" s="3">
        <f t="shared" si="15"/>
        <v>7</v>
      </c>
      <c r="K38" s="3">
        <f t="shared" si="16"/>
        <v>12</v>
      </c>
      <c r="L38" s="3" t="str">
        <f t="shared" si="17"/>
        <v>部件</v>
      </c>
      <c r="M38" s="3">
        <f t="shared" ca="1" si="18"/>
        <v>91004</v>
      </c>
      <c r="N38" s="3" t="str">
        <f t="shared" ca="1" si="21"/>
        <v>11211,12211,13211,51111,52111,53111,51211,52211,53211,91001,91003,91005,91101,91103,91105,91201,91203,91205,91002,91004</v>
      </c>
      <c r="O38" s="3" t="str">
        <f t="shared" si="22"/>
        <v>972,972,972,324,324,324,729,729,729,219,219,219,219,219,219,219,219,219,219,207</v>
      </c>
      <c r="P38" s="1" t="str">
        <f t="shared" si="23"/>
        <v>(2,4),(2,4),(2,4),(20,30),(20,30),(20,30),(7,13),(7,13),(7,13),(7,12),(7,12),(7,12),(7,12),(7,12),(7,12),(7,12),(7,12),(7,12),(7,12),(7,12)</v>
      </c>
      <c r="Q38" s="3" t="str">
        <f>IF(D38="坦克碎片",VLOOKUP(C38,道具信息!$N$2:$O$291,2,FALSE)&amp;"碎片",VLOOKUP(C38,道具信息!$N$2:$O$291,2,FALSE))</f>
        <v>T1部件</v>
      </c>
      <c r="R38" s="3">
        <f t="shared" si="13"/>
        <v>3846</v>
      </c>
      <c r="S38" s="11">
        <f t="shared" si="14"/>
        <v>0.38800000000000001</v>
      </c>
      <c r="T38" s="3" t="str">
        <f>VLOOKUP(Q38,道具信息!$Q$3:$S$20,2,FALSE)</f>
        <v>CHEST_ITEM_TYPE_T1_PART</v>
      </c>
      <c r="U38" s="3" t="str">
        <f>IF(COUNTIF(U$19:U37,T38)=0,T38,"")</f>
        <v/>
      </c>
      <c r="V38" s="3" t="str">
        <f t="shared" si="24"/>
        <v>CHEST_ITEM_TYPE_T2_TANK,CHEST_ITEM_TYPE_T1_SHARD,CHEST_ITEM_TYPE_T2_SHARD,CHEST_ITEM_TYPE_T1_PART</v>
      </c>
      <c r="W38" s="13" t="str">
        <f t="shared" si="19"/>
        <v/>
      </c>
      <c r="X38" s="3" t="str">
        <f t="shared" si="20"/>
        <v/>
      </c>
      <c r="Y38" s="3" t="str">
        <f t="shared" si="25"/>
        <v>29.4%,9.8%,22.0%,38.8%</v>
      </c>
    </row>
    <row r="39" spans="2:25" x14ac:dyDescent="0.3">
      <c r="B39" s="2">
        <f>数据源!CN71</f>
        <v>2</v>
      </c>
      <c r="C39" s="2" t="str">
        <f>数据源!CO71</f>
        <v>T1LP6</v>
      </c>
      <c r="D39" s="2" t="str">
        <f>数据源!CP71</f>
        <v>部件</v>
      </c>
      <c r="E39" s="2">
        <f>数据源!CQ71</f>
        <v>45</v>
      </c>
      <c r="F39" s="2">
        <f>数据源!CR71</f>
        <v>9.5</v>
      </c>
      <c r="G39" s="2">
        <f>数据源!CS71</f>
        <v>1.7999999999999999E-2</v>
      </c>
      <c r="H39" s="2">
        <f>数据源!CT71</f>
        <v>2.0736842105263158E-2</v>
      </c>
      <c r="I39" s="2">
        <f>数据源!CU71</f>
        <v>207</v>
      </c>
      <c r="J39" s="3">
        <f t="shared" si="15"/>
        <v>7</v>
      </c>
      <c r="K39" s="3">
        <f t="shared" si="16"/>
        <v>12</v>
      </c>
      <c r="L39" s="3" t="str">
        <f t="shared" si="17"/>
        <v>部件</v>
      </c>
      <c r="M39" s="3">
        <f t="shared" ca="1" si="18"/>
        <v>91006</v>
      </c>
      <c r="N39" s="3" t="str">
        <f t="shared" ca="1" si="21"/>
        <v>11211,12211,13211,51111,52111,53111,51211,52211,53211,91001,91003,91005,91101,91103,91105,91201,91203,91205,91002,91004,91006</v>
      </c>
      <c r="O39" s="3" t="str">
        <f t="shared" si="22"/>
        <v>972,972,972,324,324,324,729,729,729,219,219,219,219,219,219,219,219,219,219,207,207</v>
      </c>
      <c r="P39" s="1" t="str">
        <f t="shared" si="23"/>
        <v>(2,4),(2,4),(2,4),(20,30),(20,30),(20,30),(7,13),(7,13),(7,13),(7,12),(7,12),(7,12),(7,12),(7,12),(7,12),(7,12),(7,12),(7,12),(7,12),(7,12),(7,12)</v>
      </c>
      <c r="Q39" s="3" t="str">
        <f>IF(D39="坦克碎片",VLOOKUP(C39,道具信息!$N$2:$O$291,2,FALSE)&amp;"碎片",VLOOKUP(C39,道具信息!$N$2:$O$291,2,FALSE))</f>
        <v>T1部件</v>
      </c>
      <c r="R39" s="3">
        <f t="shared" si="13"/>
        <v>3846</v>
      </c>
      <c r="S39" s="11">
        <f t="shared" si="14"/>
        <v>0.38800000000000001</v>
      </c>
      <c r="T39" s="3" t="str">
        <f>VLOOKUP(Q39,道具信息!$Q$3:$S$20,2,FALSE)</f>
        <v>CHEST_ITEM_TYPE_T1_PART</v>
      </c>
      <c r="U39" s="3" t="str">
        <f>IF(COUNTIF(U$19:U38,T39)=0,T39,"")</f>
        <v/>
      </c>
      <c r="V39" s="3" t="str">
        <f t="shared" si="24"/>
        <v>CHEST_ITEM_TYPE_T2_TANK,CHEST_ITEM_TYPE_T1_SHARD,CHEST_ITEM_TYPE_T2_SHARD,CHEST_ITEM_TYPE_T1_PART</v>
      </c>
      <c r="W39" s="13" t="str">
        <f t="shared" si="19"/>
        <v/>
      </c>
      <c r="X39" s="3" t="str">
        <f t="shared" si="20"/>
        <v/>
      </c>
      <c r="Y39" s="3" t="str">
        <f t="shared" si="25"/>
        <v>29.4%,9.8%,22.0%,38.8%</v>
      </c>
    </row>
    <row r="40" spans="2:25" x14ac:dyDescent="0.3">
      <c r="B40" s="2">
        <f>数据源!CN72</f>
        <v>2</v>
      </c>
      <c r="C40" s="2" t="str">
        <f>数据源!CO72</f>
        <v>T1MP2</v>
      </c>
      <c r="D40" s="2" t="str">
        <f>数据源!CP72</f>
        <v>部件</v>
      </c>
      <c r="E40" s="2">
        <f>数据源!CQ72</f>
        <v>45</v>
      </c>
      <c r="F40" s="2">
        <f>数据源!CR72</f>
        <v>9.5</v>
      </c>
      <c r="G40" s="2">
        <f>数据源!CS72</f>
        <v>1.7999999999999999E-2</v>
      </c>
      <c r="H40" s="2">
        <f>数据源!CT72</f>
        <v>2.0736842105263158E-2</v>
      </c>
      <c r="I40" s="2">
        <f>数据源!CU72</f>
        <v>207</v>
      </c>
      <c r="J40" s="3">
        <f t="shared" si="15"/>
        <v>7</v>
      </c>
      <c r="K40" s="3">
        <f t="shared" si="16"/>
        <v>12</v>
      </c>
      <c r="L40" s="3" t="str">
        <f t="shared" si="17"/>
        <v>部件</v>
      </c>
      <c r="M40" s="3">
        <f t="shared" ca="1" si="18"/>
        <v>91102</v>
      </c>
      <c r="N40" s="3" t="str">
        <f t="shared" ca="1" si="21"/>
        <v>11211,12211,13211,51111,52111,53111,51211,52211,53211,91001,91003,91005,91101,91103,91105,91201,91203,91205,91002,91004,91006,91102</v>
      </c>
      <c r="O40" s="3" t="str">
        <f t="shared" si="22"/>
        <v>972,972,972,324,324,324,729,729,729,219,219,219,219,219,219,219,219,219,219,207,207,207</v>
      </c>
      <c r="P40" s="1" t="str">
        <f t="shared" si="23"/>
        <v>(2,4),(2,4),(2,4),(20,30),(20,30),(20,30),(7,13),(7,13),(7,13),(7,12),(7,12),(7,12),(7,12),(7,12),(7,12),(7,12),(7,12),(7,12),(7,12),(7,12),(7,12),(7,12)</v>
      </c>
      <c r="Q40" s="3" t="str">
        <f>IF(D40="坦克碎片",VLOOKUP(C40,道具信息!$N$2:$O$291,2,FALSE)&amp;"碎片",VLOOKUP(C40,道具信息!$N$2:$O$291,2,FALSE))</f>
        <v>T1部件</v>
      </c>
      <c r="R40" s="3">
        <f t="shared" si="13"/>
        <v>3846</v>
      </c>
      <c r="S40" s="11">
        <f t="shared" si="14"/>
        <v>0.38800000000000001</v>
      </c>
      <c r="T40" s="3" t="str">
        <f>VLOOKUP(Q40,道具信息!$Q$3:$S$20,2,FALSE)</f>
        <v>CHEST_ITEM_TYPE_T1_PART</v>
      </c>
      <c r="U40" s="3" t="str">
        <f>IF(COUNTIF(U$19:U39,T40)=0,T40,"")</f>
        <v/>
      </c>
      <c r="V40" s="3" t="str">
        <f t="shared" si="24"/>
        <v>CHEST_ITEM_TYPE_T2_TANK,CHEST_ITEM_TYPE_T1_SHARD,CHEST_ITEM_TYPE_T2_SHARD,CHEST_ITEM_TYPE_T1_PART</v>
      </c>
      <c r="W40" s="13" t="str">
        <f t="shared" si="19"/>
        <v/>
      </c>
      <c r="X40" s="3" t="str">
        <f t="shared" si="20"/>
        <v/>
      </c>
      <c r="Y40" s="3" t="str">
        <f t="shared" si="25"/>
        <v>29.4%,9.8%,22.0%,38.8%</v>
      </c>
    </row>
    <row r="41" spans="2:25" x14ac:dyDescent="0.3">
      <c r="B41" s="2">
        <f>数据源!CN73</f>
        <v>2</v>
      </c>
      <c r="C41" s="2" t="str">
        <f>数据源!CO73</f>
        <v>T1MP4</v>
      </c>
      <c r="D41" s="2" t="str">
        <f>数据源!CP73</f>
        <v>部件</v>
      </c>
      <c r="E41" s="2">
        <f>数据源!CQ73</f>
        <v>45</v>
      </c>
      <c r="F41" s="2">
        <f>数据源!CR73</f>
        <v>9.5</v>
      </c>
      <c r="G41" s="2">
        <f>数据源!CS73</f>
        <v>1.7999999999999999E-2</v>
      </c>
      <c r="H41" s="2">
        <f>数据源!CT73</f>
        <v>2.0736842105263158E-2</v>
      </c>
      <c r="I41" s="2">
        <f>数据源!CU73</f>
        <v>207</v>
      </c>
      <c r="J41" s="3">
        <f t="shared" si="15"/>
        <v>7</v>
      </c>
      <c r="K41" s="3">
        <f t="shared" si="16"/>
        <v>12</v>
      </c>
      <c r="L41" s="3" t="str">
        <f t="shared" si="17"/>
        <v>部件</v>
      </c>
      <c r="M41" s="3">
        <f t="shared" ca="1" si="18"/>
        <v>91104</v>
      </c>
      <c r="N41" s="3" t="str">
        <f t="shared" ca="1" si="21"/>
        <v>11211,12211,13211,51111,52111,53111,51211,52211,53211,91001,91003,91005,91101,91103,91105,91201,91203,91205,91002,91004,91006,91102,91104</v>
      </c>
      <c r="O41" s="3" t="str">
        <f t="shared" si="22"/>
        <v>972,972,972,324,324,324,729,729,729,219,219,219,219,219,219,219,219,219,219,207,207,207,207</v>
      </c>
      <c r="P41" s="1" t="str">
        <f t="shared" si="23"/>
        <v>(2,4),(2,4),(2,4),(20,30),(20,30),(20,30),(7,13),(7,13),(7,13),(7,12),(7,12),(7,12),(7,12),(7,12),(7,12),(7,12),(7,12),(7,12),(7,12),(7,12),(7,12),(7,12),(7,12)</v>
      </c>
      <c r="Q41" s="3" t="str">
        <f>IF(D41="坦克碎片",VLOOKUP(C41,道具信息!$N$2:$O$291,2,FALSE)&amp;"碎片",VLOOKUP(C41,道具信息!$N$2:$O$291,2,FALSE))</f>
        <v>T1部件</v>
      </c>
      <c r="R41" s="3">
        <f t="shared" si="13"/>
        <v>3846</v>
      </c>
      <c r="S41" s="11">
        <f t="shared" si="14"/>
        <v>0.38800000000000001</v>
      </c>
      <c r="T41" s="3" t="str">
        <f>VLOOKUP(Q41,道具信息!$Q$3:$S$20,2,FALSE)</f>
        <v>CHEST_ITEM_TYPE_T1_PART</v>
      </c>
      <c r="U41" s="3" t="str">
        <f>IF(COUNTIF(U$19:U40,T41)=0,T41,"")</f>
        <v/>
      </c>
      <c r="V41" s="3" t="str">
        <f t="shared" si="24"/>
        <v>CHEST_ITEM_TYPE_T2_TANK,CHEST_ITEM_TYPE_T1_SHARD,CHEST_ITEM_TYPE_T2_SHARD,CHEST_ITEM_TYPE_T1_PART</v>
      </c>
      <c r="W41" s="13" t="str">
        <f t="shared" si="19"/>
        <v/>
      </c>
      <c r="X41" s="3" t="str">
        <f t="shared" si="20"/>
        <v/>
      </c>
      <c r="Y41" s="3" t="str">
        <f t="shared" si="25"/>
        <v>29.4%,9.8%,22.0%,38.8%</v>
      </c>
    </row>
    <row r="42" spans="2:25" x14ac:dyDescent="0.3">
      <c r="B42" s="2">
        <f>数据源!CN74</f>
        <v>2</v>
      </c>
      <c r="C42" s="2" t="str">
        <f>数据源!CO74</f>
        <v>T1MP6</v>
      </c>
      <c r="D42" s="2" t="str">
        <f>数据源!CP74</f>
        <v>部件</v>
      </c>
      <c r="E42" s="2">
        <f>数据源!CQ74</f>
        <v>45</v>
      </c>
      <c r="F42" s="2">
        <f>数据源!CR74</f>
        <v>9.5</v>
      </c>
      <c r="G42" s="2">
        <f>数据源!CS74</f>
        <v>1.7999999999999999E-2</v>
      </c>
      <c r="H42" s="2">
        <f>数据源!CT74</f>
        <v>2.0736842105263158E-2</v>
      </c>
      <c r="I42" s="2">
        <f>数据源!CU74</f>
        <v>207</v>
      </c>
      <c r="J42" s="3">
        <f t="shared" si="15"/>
        <v>7</v>
      </c>
      <c r="K42" s="3">
        <f t="shared" si="16"/>
        <v>12</v>
      </c>
      <c r="L42" s="3" t="str">
        <f t="shared" si="17"/>
        <v>部件</v>
      </c>
      <c r="M42" s="3">
        <f t="shared" ca="1" si="18"/>
        <v>91106</v>
      </c>
      <c r="N42" s="3" t="str">
        <f t="shared" ca="1" si="21"/>
        <v>11211,12211,13211,51111,52111,53111,51211,52211,53211,91001,91003,91005,91101,91103,91105,91201,91203,91205,91002,91004,91006,91102,91104,91106</v>
      </c>
      <c r="O42" s="3" t="str">
        <f t="shared" si="22"/>
        <v>972,972,972,324,324,324,729,729,729,219,219,219,219,219,219,219,219,219,219,207,207,207,207,207</v>
      </c>
      <c r="P42" s="1" t="str">
        <f t="shared" si="23"/>
        <v>(2,4),(2,4),(2,4),(20,30),(20,30),(20,30),(7,13),(7,13),(7,13),(7,12),(7,12),(7,12),(7,12),(7,12),(7,12),(7,12),(7,12),(7,12),(7,12),(7,12),(7,12),(7,12),(7,12),(7,12)</v>
      </c>
      <c r="Q42" s="3" t="str">
        <f>IF(D42="坦克碎片",VLOOKUP(C42,道具信息!$N$2:$O$291,2,FALSE)&amp;"碎片",VLOOKUP(C42,道具信息!$N$2:$O$291,2,FALSE))</f>
        <v>T1部件</v>
      </c>
      <c r="R42" s="3">
        <f t="shared" si="13"/>
        <v>3846</v>
      </c>
      <c r="S42" s="11">
        <f t="shared" si="14"/>
        <v>0.38800000000000001</v>
      </c>
      <c r="T42" s="3" t="str">
        <f>VLOOKUP(Q42,道具信息!$Q$3:$S$20,2,FALSE)</f>
        <v>CHEST_ITEM_TYPE_T1_PART</v>
      </c>
      <c r="U42" s="3" t="str">
        <f>IF(COUNTIF(U$19:U41,T42)=0,T42,"")</f>
        <v/>
      </c>
      <c r="V42" s="3" t="str">
        <f t="shared" si="24"/>
        <v>CHEST_ITEM_TYPE_T2_TANK,CHEST_ITEM_TYPE_T1_SHARD,CHEST_ITEM_TYPE_T2_SHARD,CHEST_ITEM_TYPE_T1_PART</v>
      </c>
      <c r="W42" s="13" t="str">
        <f t="shared" si="19"/>
        <v/>
      </c>
      <c r="X42" s="3" t="str">
        <f t="shared" si="20"/>
        <v/>
      </c>
      <c r="Y42" s="3" t="str">
        <f t="shared" si="25"/>
        <v>29.4%,9.8%,22.0%,38.8%</v>
      </c>
    </row>
    <row r="43" spans="2:25" x14ac:dyDescent="0.3">
      <c r="B43" s="2">
        <f>数据源!CN75</f>
        <v>2</v>
      </c>
      <c r="C43" s="2" t="str">
        <f>数据源!CO75</f>
        <v>T1HP2</v>
      </c>
      <c r="D43" s="2" t="str">
        <f>数据源!CP75</f>
        <v>部件</v>
      </c>
      <c r="E43" s="2">
        <f>数据源!CQ75</f>
        <v>45</v>
      </c>
      <c r="F43" s="2">
        <f>数据源!CR75</f>
        <v>9.5</v>
      </c>
      <c r="G43" s="2">
        <f>数据源!CS75</f>
        <v>1.7999999999999999E-2</v>
      </c>
      <c r="H43" s="2">
        <f>数据源!CT75</f>
        <v>2.0736842105263158E-2</v>
      </c>
      <c r="I43" s="2">
        <f>数据源!CU75</f>
        <v>207</v>
      </c>
      <c r="J43" s="3">
        <f t="shared" si="15"/>
        <v>7</v>
      </c>
      <c r="K43" s="3">
        <f t="shared" si="16"/>
        <v>12</v>
      </c>
      <c r="L43" s="3" t="str">
        <f t="shared" si="17"/>
        <v>部件</v>
      </c>
      <c r="M43" s="3">
        <f t="shared" ca="1" si="18"/>
        <v>91202</v>
      </c>
      <c r="N43" s="3" t="str">
        <f t="shared" ca="1" si="21"/>
        <v>11211,12211,13211,51111,52111,53111,51211,52211,53211,91001,91003,91005,91101,91103,91105,91201,91203,91205,91002,91004,91006,91102,91104,91106,91202</v>
      </c>
      <c r="O43" s="3" t="str">
        <f t="shared" si="22"/>
        <v>972,972,972,324,324,324,729,729,729,219,219,219,219,219,219,219,219,219,219,207,207,207,207,207,207</v>
      </c>
      <c r="P43" s="1" t="str">
        <f t="shared" si="23"/>
        <v>(2,4),(2,4),(2,4),(20,30),(20,30),(20,30),(7,13),(7,13),(7,13),(7,12),(7,12),(7,12),(7,12),(7,12),(7,12),(7,12),(7,12),(7,12),(7,12),(7,12),(7,12),(7,12),(7,12),(7,12),(7,12)</v>
      </c>
      <c r="Q43" s="3" t="str">
        <f>IF(D43="坦克碎片",VLOOKUP(C43,道具信息!$N$2:$O$291,2,FALSE)&amp;"碎片",VLOOKUP(C43,道具信息!$N$2:$O$291,2,FALSE))</f>
        <v>T1部件</v>
      </c>
      <c r="R43" s="3">
        <f t="shared" si="13"/>
        <v>3846</v>
      </c>
      <c r="S43" s="11">
        <f t="shared" si="14"/>
        <v>0.38800000000000001</v>
      </c>
      <c r="T43" s="3" t="str">
        <f>VLOOKUP(Q43,道具信息!$Q$3:$S$20,2,FALSE)</f>
        <v>CHEST_ITEM_TYPE_T1_PART</v>
      </c>
      <c r="U43" s="3" t="str">
        <f>IF(COUNTIF(U$19:U42,T43)=0,T43,"")</f>
        <v/>
      </c>
      <c r="V43" s="3" t="str">
        <f t="shared" si="24"/>
        <v>CHEST_ITEM_TYPE_T2_TANK,CHEST_ITEM_TYPE_T1_SHARD,CHEST_ITEM_TYPE_T2_SHARD,CHEST_ITEM_TYPE_T1_PART</v>
      </c>
      <c r="W43" s="13" t="str">
        <f t="shared" si="19"/>
        <v/>
      </c>
      <c r="X43" s="3" t="str">
        <f t="shared" si="20"/>
        <v/>
      </c>
      <c r="Y43" s="3" t="str">
        <f t="shared" si="25"/>
        <v>29.4%,9.8%,22.0%,38.8%</v>
      </c>
    </row>
    <row r="44" spans="2:25" x14ac:dyDescent="0.3">
      <c r="B44" s="2">
        <f>数据源!CN76</f>
        <v>2</v>
      </c>
      <c r="C44" s="2" t="str">
        <f>数据源!CO76</f>
        <v>T1HP4</v>
      </c>
      <c r="D44" s="2" t="str">
        <f>数据源!CP76</f>
        <v>部件</v>
      </c>
      <c r="E44" s="2">
        <f>数据源!CQ76</f>
        <v>45</v>
      </c>
      <c r="F44" s="2">
        <f>数据源!CR76</f>
        <v>9.5</v>
      </c>
      <c r="G44" s="2">
        <f>数据源!CS76</f>
        <v>1.7999999999999999E-2</v>
      </c>
      <c r="H44" s="2">
        <f>数据源!CT76</f>
        <v>2.0736842105263158E-2</v>
      </c>
      <c r="I44" s="2">
        <f>数据源!CU76</f>
        <v>207</v>
      </c>
      <c r="J44" s="3">
        <f t="shared" si="15"/>
        <v>7</v>
      </c>
      <c r="K44" s="3">
        <f t="shared" si="16"/>
        <v>12</v>
      </c>
      <c r="L44" s="3" t="str">
        <f t="shared" si="17"/>
        <v>部件</v>
      </c>
      <c r="M44" s="3">
        <f t="shared" ca="1" si="18"/>
        <v>91204</v>
      </c>
      <c r="N44" s="3" t="str">
        <f t="shared" ca="1" si="21"/>
        <v>11211,12211,13211,51111,52111,53111,51211,52211,53211,91001,91003,91005,91101,91103,91105,91201,91203,91205,91002,91004,91006,91102,91104,91106,91202,91204</v>
      </c>
      <c r="O44" s="3" t="str">
        <f t="shared" si="22"/>
        <v>972,972,972,324,324,324,729,729,729,219,219,219,219,219,219,219,219,219,219,207,207,207,207,207,207,207</v>
      </c>
      <c r="P44" s="1" t="str">
        <f t="shared" si="23"/>
        <v>(2,4),(2,4),(2,4),(20,30),(20,30),(20,30),(7,13),(7,13),(7,13),(7,12),(7,12),(7,12),(7,12),(7,12),(7,12),(7,12),(7,12),(7,12),(7,12),(7,12),(7,12),(7,12),(7,12),(7,12),(7,12),(7,12)</v>
      </c>
      <c r="Q44" s="3" t="str">
        <f>IF(D44="坦克碎片",VLOOKUP(C44,道具信息!$N$2:$O$291,2,FALSE)&amp;"碎片",VLOOKUP(C44,道具信息!$N$2:$O$291,2,FALSE))</f>
        <v>T1部件</v>
      </c>
      <c r="R44" s="3">
        <f t="shared" si="13"/>
        <v>3846</v>
      </c>
      <c r="S44" s="11">
        <f t="shared" si="14"/>
        <v>0.38800000000000001</v>
      </c>
      <c r="T44" s="3" t="str">
        <f>VLOOKUP(Q44,道具信息!$Q$3:$S$20,2,FALSE)</f>
        <v>CHEST_ITEM_TYPE_T1_PART</v>
      </c>
      <c r="U44" s="3" t="str">
        <f>IF(COUNTIF(U$19:U43,T44)=0,T44,"")</f>
        <v/>
      </c>
      <c r="V44" s="3" t="str">
        <f t="shared" si="24"/>
        <v>CHEST_ITEM_TYPE_T2_TANK,CHEST_ITEM_TYPE_T1_SHARD,CHEST_ITEM_TYPE_T2_SHARD,CHEST_ITEM_TYPE_T1_PART</v>
      </c>
      <c r="W44" s="13" t="str">
        <f t="shared" si="19"/>
        <v/>
      </c>
      <c r="X44" s="3" t="str">
        <f t="shared" si="20"/>
        <v/>
      </c>
      <c r="Y44" s="3" t="str">
        <f t="shared" si="25"/>
        <v>29.4%,9.8%,22.0%,38.8%</v>
      </c>
    </row>
    <row r="45" spans="2:25" x14ac:dyDescent="0.3">
      <c r="B45" s="2">
        <f>数据源!CN77</f>
        <v>2</v>
      </c>
      <c r="C45" s="2" t="str">
        <f>数据源!CO77</f>
        <v>T1HP6</v>
      </c>
      <c r="D45" s="2" t="str">
        <f>数据源!CP77</f>
        <v>部件</v>
      </c>
      <c r="E45" s="2">
        <f>数据源!CQ77</f>
        <v>45</v>
      </c>
      <c r="F45" s="2">
        <f>数据源!CR77</f>
        <v>9.5</v>
      </c>
      <c r="G45" s="2">
        <f>数据源!CS77</f>
        <v>1.7999999999999999E-2</v>
      </c>
      <c r="H45" s="2">
        <f>数据源!CT77</f>
        <v>2.0736842105263158E-2</v>
      </c>
      <c r="I45" s="2">
        <f>数据源!CU77</f>
        <v>207</v>
      </c>
      <c r="J45" s="3">
        <f t="shared" si="15"/>
        <v>7</v>
      </c>
      <c r="K45" s="3">
        <f t="shared" si="16"/>
        <v>12</v>
      </c>
      <c r="L45" s="3" t="str">
        <f t="shared" si="17"/>
        <v>部件</v>
      </c>
      <c r="M45" s="3">
        <f t="shared" ca="1" si="18"/>
        <v>91206</v>
      </c>
      <c r="N45" s="3" t="str">
        <f t="shared" ca="1" si="21"/>
        <v>11211,12211,13211,51111,52111,53111,51211,52211,53211,91001,91003,91005,91101,91103,91105,91201,91203,91205,91002,91004,91006,91102,91104,91106,91202,91204,91206</v>
      </c>
      <c r="O45" s="3" t="str">
        <f t="shared" si="22"/>
        <v>972,972,972,324,324,324,729,729,729,219,219,219,219,219,219,219,219,219,219,207,207,207,207,207,207,207,207</v>
      </c>
      <c r="P45" s="1" t="str">
        <f t="shared" si="23"/>
        <v>(2,4),(2,4),(2,4),(20,30),(20,30),(20,30),(7,13),(7,13),(7,13),(7,12),(7,12),(7,12),(7,12),(7,12),(7,12),(7,12),(7,12),(7,12),(7,12),(7,12),(7,12),(7,12),(7,12),(7,12),(7,12),(7,12),(7,12)</v>
      </c>
      <c r="Q45" s="3" t="str">
        <f>IF(D45="坦克碎片",VLOOKUP(C45,道具信息!$N$2:$O$291,2,FALSE)&amp;"碎片",VLOOKUP(C45,道具信息!$N$2:$O$291,2,FALSE))</f>
        <v>T1部件</v>
      </c>
      <c r="R45" s="3">
        <f t="shared" si="13"/>
        <v>3846</v>
      </c>
      <c r="S45" s="11">
        <f t="shared" si="14"/>
        <v>0.38800000000000001</v>
      </c>
      <c r="T45" s="3" t="str">
        <f>VLOOKUP(Q45,道具信息!$Q$3:$S$20,2,FALSE)</f>
        <v>CHEST_ITEM_TYPE_T1_PART</v>
      </c>
      <c r="U45" s="3" t="str">
        <f>IF(COUNTIF(U$19:U44,T45)=0,T45,"")</f>
        <v/>
      </c>
      <c r="V45" s="3" t="str">
        <f t="shared" si="24"/>
        <v>CHEST_ITEM_TYPE_T2_TANK,CHEST_ITEM_TYPE_T1_SHARD,CHEST_ITEM_TYPE_T2_SHARD,CHEST_ITEM_TYPE_T1_PART</v>
      </c>
      <c r="W45" s="13" t="str">
        <f t="shared" si="19"/>
        <v/>
      </c>
      <c r="X45" s="3" t="str">
        <f t="shared" si="20"/>
        <v/>
      </c>
      <c r="Y45" s="3" t="str">
        <f t="shared" si="25"/>
        <v>29.4%,9.8%,22.0%,38.8%</v>
      </c>
    </row>
    <row r="46" spans="2:25" x14ac:dyDescent="0.3">
      <c r="N46" s="3" t="str">
        <f ca="1">"["&amp;N45&amp;"]"</f>
        <v>[11211,12211,13211,51111,52111,53111,51211,52211,53211,91001,91003,91005,91101,91103,91105,91201,91203,91205,91002,91004,91006,91102,91104,91106,91202,91204,91206]</v>
      </c>
      <c r="O46" s="3" t="str">
        <f>"["&amp;O45&amp;"]"</f>
        <v>[972,972,972,324,324,324,729,729,729,219,219,219,219,219,219,219,219,219,219,207,207,207,207,207,207,207,207]</v>
      </c>
      <c r="P46" s="3" t="str">
        <f>"["&amp;P45&amp;"]"</f>
        <v>[(2,4),(2,4),(2,4),(20,30),(20,30),(20,30),(7,13),(7,13),(7,13),(7,12),(7,12),(7,12),(7,12),(7,12),(7,12),(7,12),(7,12),(7,12),(7,12),(7,12),(7,12),(7,12),(7,12),(7,12),(7,12),(7,12),(7,12)]</v>
      </c>
      <c r="S46" s="10"/>
      <c r="V46" s="3" t="str">
        <f>"["&amp;V45&amp;"]"</f>
        <v>[CHEST_ITEM_TYPE_T2_TANK,CHEST_ITEM_TYPE_T1_SHARD,CHEST_ITEM_TYPE_T2_SHARD,CHEST_ITEM_TYPE_T1_PART]</v>
      </c>
      <c r="Y46" s="3" t="str">
        <f>"["&amp;Y45&amp;"]"</f>
        <v>[29.4%,9.8%,22.0%,38.8%]</v>
      </c>
    </row>
    <row r="48" spans="2:25" x14ac:dyDescent="0.3">
      <c r="B48" s="2" t="str">
        <f>数据源!CN80</f>
        <v>联赛等级</v>
      </c>
      <c r="C48" s="2" t="str">
        <f>数据源!CO80</f>
        <v>道具名称</v>
      </c>
      <c r="D48" s="2" t="str">
        <f>数据源!CP80</f>
        <v>对应大类</v>
      </c>
      <c r="E48" s="2" t="str">
        <f>数据源!CQ80</f>
        <v>道具价值</v>
      </c>
      <c r="F48" s="2" t="str">
        <f>数据源!CR80</f>
        <v>抽取个数</v>
      </c>
      <c r="G48" s="2" t="str">
        <f>数据源!CS80</f>
        <v>价值比例</v>
      </c>
      <c r="H48" s="2" t="str">
        <f>数据源!CT80</f>
        <v>产出概率</v>
      </c>
      <c r="I48" s="2" t="str">
        <f>数据源!CU80</f>
        <v>权重值</v>
      </c>
      <c r="J48" s="7" t="s">
        <v>234</v>
      </c>
      <c r="K48" s="7" t="s">
        <v>235</v>
      </c>
      <c r="L48" s="3" t="s">
        <v>222</v>
      </c>
      <c r="M48" s="3" t="s">
        <v>152</v>
      </c>
      <c r="N48" s="3" t="s">
        <v>224</v>
      </c>
      <c r="O48" s="3" t="s">
        <v>225</v>
      </c>
      <c r="P48" s="3" t="s">
        <v>226</v>
      </c>
      <c r="Q48" s="8" t="s">
        <v>244</v>
      </c>
      <c r="R48" s="8" t="s">
        <v>245</v>
      </c>
      <c r="S48" s="8" t="s">
        <v>246</v>
      </c>
    </row>
    <row r="49" spans="2:25" x14ac:dyDescent="0.3">
      <c r="B49" s="2">
        <f>数据源!CN81</f>
        <v>3</v>
      </c>
      <c r="C49" s="2" t="str">
        <f>数据源!CO81</f>
        <v>二号</v>
      </c>
      <c r="D49" s="2" t="str">
        <f>数据源!CP81</f>
        <v>坦克</v>
      </c>
      <c r="E49" s="2">
        <f>数据源!CQ81</f>
        <v>230</v>
      </c>
      <c r="F49" s="2">
        <f>数据源!CR81</f>
        <v>3</v>
      </c>
      <c r="G49" s="2">
        <f>数据源!CS81</f>
        <v>7.3999999999999996E-2</v>
      </c>
      <c r="H49" s="2">
        <f>数据源!CT81</f>
        <v>5.2818840579710147E-2</v>
      </c>
      <c r="I49" s="2">
        <f>数据源!CU81</f>
        <v>528</v>
      </c>
      <c r="J49" s="3">
        <f>ROUNDUP(IF(F49&gt;1,F49-ROUNDDOWN(SQRT(F49),0),F49),0)</f>
        <v>2</v>
      </c>
      <c r="K49" s="3">
        <f>F49*2-J49</f>
        <v>4</v>
      </c>
      <c r="L49" s="3" t="str">
        <f>RIGHT(D49,2)</f>
        <v>坦克</v>
      </c>
      <c r="M49" s="3">
        <f ca="1">IF(OR(L49="坦克",L49="碎片"),VLOOKUP(C49,INDIRECT("坦克ID"),MATCH(L49&amp;"ID",INDIRECT("坦克标头"),0),FALSE),VLOOKUP(C49,INDIRECT(L49&amp;"ID"),2,FALSE))</f>
        <v>11211</v>
      </c>
      <c r="N49" s="3">
        <f ca="1">M49</f>
        <v>11211</v>
      </c>
      <c r="O49" s="3">
        <f>I49</f>
        <v>528</v>
      </c>
      <c r="P49" s="1" t="str">
        <f>"("&amp;J49&amp;","&amp;K49&amp;")"</f>
        <v>(2,4)</v>
      </c>
      <c r="Q49" s="3" t="str">
        <f>IF(D49="坦克碎片",VLOOKUP(C49,道具信息!$N$2:$O$291,2,FALSE)&amp;"碎片",VLOOKUP(C49,道具信息!$N$2:$O$291,2,FALSE))</f>
        <v>T2坦克</v>
      </c>
      <c r="R49" s="3">
        <f t="shared" ref="R49:R87" si="26">SUMIFS(I$3:I$445,Q$3:Q$445,Q49,B$3:B$445,B49)</f>
        <v>2568</v>
      </c>
      <c r="S49" s="11">
        <f t="shared" ref="S49:S87" si="27">ROUND(R49/SUMIF(B$3:B$445,B49,I$3:I$445),3)</f>
        <v>0.25700000000000001</v>
      </c>
      <c r="T49" s="3" t="str">
        <f>VLOOKUP(Q49,道具信息!$Q$3:$S$20,2,FALSE)</f>
        <v>CHEST_ITEM_TYPE_T2_TANK</v>
      </c>
      <c r="U49" s="3" t="str">
        <f>T49</f>
        <v>CHEST_ITEM_TYPE_T2_TANK</v>
      </c>
      <c r="V49" s="3" t="str">
        <f>U49</f>
        <v>CHEST_ITEM_TYPE_T2_TANK</v>
      </c>
      <c r="W49" s="13">
        <f>IF(U49&lt;&gt;"",ROUND(S49*100%,3),"")</f>
        <v>0.25700000000000001</v>
      </c>
      <c r="X49" s="3" t="str">
        <f>TEXT(W49,"0.0%")</f>
        <v>25.7%</v>
      </c>
      <c r="Y49" s="3" t="str">
        <f>X49</f>
        <v>25.7%</v>
      </c>
    </row>
    <row r="50" spans="2:25" x14ac:dyDescent="0.3">
      <c r="B50" s="2">
        <f>数据源!CN82</f>
        <v>3</v>
      </c>
      <c r="C50" s="2" t="str">
        <f>数据源!CO82</f>
        <v>T-34</v>
      </c>
      <c r="D50" s="2" t="str">
        <f>数据源!CP82</f>
        <v>坦克</v>
      </c>
      <c r="E50" s="2">
        <f>数据源!CQ82</f>
        <v>230</v>
      </c>
      <c r="F50" s="2">
        <f>数据源!CR82</f>
        <v>3</v>
      </c>
      <c r="G50" s="2">
        <f>数据源!CS82</f>
        <v>7.3999999999999996E-2</v>
      </c>
      <c r="H50" s="2">
        <f>数据源!CT82</f>
        <v>5.2818840579710147E-2</v>
      </c>
      <c r="I50" s="2">
        <f>数据源!CU82</f>
        <v>528</v>
      </c>
      <c r="J50" s="3">
        <f t="shared" ref="J50:J78" si="28">ROUNDUP(IF(F50&gt;1,F50-ROUNDDOWN(SQRT(F50),0),F50),0)</f>
        <v>2</v>
      </c>
      <c r="K50" s="3">
        <f t="shared" ref="K50:K78" si="29">F50*2-J50</f>
        <v>4</v>
      </c>
      <c r="L50" s="3" t="str">
        <f t="shared" ref="L50:L87" si="30">RIGHT(D50,2)</f>
        <v>坦克</v>
      </c>
      <c r="M50" s="3">
        <f t="shared" ref="M50:M87" ca="1" si="31">IF(OR(L50="坦克",L50="碎片"),VLOOKUP(C50,INDIRECT("坦克ID"),MATCH(L50&amp;"ID",INDIRECT("坦克标头"),0),FALSE),VLOOKUP(C50,INDIRECT(L50&amp;"ID"),2,FALSE))</f>
        <v>12211</v>
      </c>
      <c r="N50" s="3" t="str">
        <f ca="1">N49&amp;","&amp;M50</f>
        <v>11211,12211</v>
      </c>
      <c r="O50" s="3" t="str">
        <f>O49&amp;","&amp;I50</f>
        <v>528,528</v>
      </c>
      <c r="P50" s="1" t="str">
        <f>P49&amp;","&amp;"("&amp;J50&amp;","&amp;K50&amp;")"</f>
        <v>(2,4),(2,4)</v>
      </c>
      <c r="Q50" s="3" t="str">
        <f>IF(D50="坦克碎片",VLOOKUP(C50,道具信息!$N$2:$O$291,2,FALSE)&amp;"碎片",VLOOKUP(C50,道具信息!$N$2:$O$291,2,FALSE))</f>
        <v>T2坦克</v>
      </c>
      <c r="R50" s="3">
        <f t="shared" si="26"/>
        <v>2568</v>
      </c>
      <c r="S50" s="11">
        <f t="shared" si="27"/>
        <v>0.25700000000000001</v>
      </c>
      <c r="T50" s="3" t="str">
        <f>VLOOKUP(Q50,道具信息!$Q$3:$S$20,2,FALSE)</f>
        <v>CHEST_ITEM_TYPE_T2_TANK</v>
      </c>
      <c r="U50" s="3" t="str">
        <f>IF(COUNTIF(U$49:U49,T50)=0,T50,"")</f>
        <v/>
      </c>
      <c r="V50" s="3" t="str">
        <f>IF(U50&lt;&gt;"",V49&amp;","&amp;U50,V49)</f>
        <v>CHEST_ITEM_TYPE_T2_TANK</v>
      </c>
      <c r="W50" s="13" t="str">
        <f t="shared" ref="W50:W87" si="32">IF(U50&lt;&gt;"",ROUND(S50*100%,3),"")</f>
        <v/>
      </c>
      <c r="X50" s="3" t="str">
        <f t="shared" ref="X50:X87" si="33">TEXT(W50,"0.0%")</f>
        <v/>
      </c>
      <c r="Y50" s="3" t="str">
        <f>IF(X50&lt;&gt;"",Y49&amp;","&amp;X50,Y49)</f>
        <v>25.7%</v>
      </c>
    </row>
    <row r="51" spans="2:25" x14ac:dyDescent="0.3">
      <c r="B51" s="2">
        <f>数据源!CN83</f>
        <v>3</v>
      </c>
      <c r="C51" s="2" t="str">
        <f>数据源!CO83</f>
        <v>KV-1</v>
      </c>
      <c r="D51" s="2" t="str">
        <f>数据源!CP83</f>
        <v>坦克</v>
      </c>
      <c r="E51" s="2">
        <f>数据源!CQ83</f>
        <v>230</v>
      </c>
      <c r="F51" s="2">
        <f>数据源!CR83</f>
        <v>3</v>
      </c>
      <c r="G51" s="2">
        <f>数据源!CS83</f>
        <v>7.3999999999999996E-2</v>
      </c>
      <c r="H51" s="2">
        <f>数据源!CT83</f>
        <v>5.2818840579710147E-2</v>
      </c>
      <c r="I51" s="2">
        <f>数据源!CU83</f>
        <v>528</v>
      </c>
      <c r="J51" s="3">
        <f t="shared" si="28"/>
        <v>2</v>
      </c>
      <c r="K51" s="3">
        <f t="shared" si="29"/>
        <v>4</v>
      </c>
      <c r="L51" s="3" t="str">
        <f t="shared" si="30"/>
        <v>坦克</v>
      </c>
      <c r="M51" s="3">
        <f t="shared" ca="1" si="31"/>
        <v>13211</v>
      </c>
      <c r="N51" s="3" t="str">
        <f t="shared" ref="N51:N87" ca="1" si="34">N50&amp;","&amp;M51</f>
        <v>11211,12211,13211</v>
      </c>
      <c r="O51" s="3" t="str">
        <f t="shared" ref="O51:O87" si="35">O50&amp;","&amp;I51</f>
        <v>528,528,528</v>
      </c>
      <c r="P51" s="1" t="str">
        <f t="shared" ref="P51:P87" si="36">P50&amp;","&amp;"("&amp;J51&amp;","&amp;K51&amp;")"</f>
        <v>(2,4),(2,4),(2,4)</v>
      </c>
      <c r="Q51" s="3" t="str">
        <f>IF(D51="坦克碎片",VLOOKUP(C51,道具信息!$N$2:$O$291,2,FALSE)&amp;"碎片",VLOOKUP(C51,道具信息!$N$2:$O$291,2,FALSE))</f>
        <v>T2坦克</v>
      </c>
      <c r="R51" s="3">
        <f t="shared" si="26"/>
        <v>2568</v>
      </c>
      <c r="S51" s="11">
        <f t="shared" si="27"/>
        <v>0.25700000000000001</v>
      </c>
      <c r="T51" s="3" t="str">
        <f>VLOOKUP(Q51,道具信息!$Q$3:$S$20,2,FALSE)</f>
        <v>CHEST_ITEM_TYPE_T2_TANK</v>
      </c>
      <c r="U51" s="3" t="str">
        <f>IF(COUNTIF(U$49:U50,T51)=0,T51,"")</f>
        <v/>
      </c>
      <c r="V51" s="3" t="str">
        <f t="shared" ref="V51:V87" si="37">IF(U51&lt;&gt;"",V50&amp;","&amp;U51,V50)</f>
        <v>CHEST_ITEM_TYPE_T2_TANK</v>
      </c>
      <c r="W51" s="13" t="str">
        <f t="shared" si="32"/>
        <v/>
      </c>
      <c r="X51" s="3" t="str">
        <f t="shared" si="33"/>
        <v/>
      </c>
      <c r="Y51" s="3" t="str">
        <f t="shared" ref="Y51:Y87" si="38">IF(X51&lt;&gt;"",Y50&amp;","&amp;X51,Y50)</f>
        <v>25.7%</v>
      </c>
    </row>
    <row r="52" spans="2:25" x14ac:dyDescent="0.3">
      <c r="B52" s="2">
        <f>数据源!CN84</f>
        <v>3</v>
      </c>
      <c r="C52" s="2" t="str">
        <f>数据源!CO84</f>
        <v>Puma</v>
      </c>
      <c r="D52" s="2" t="str">
        <f>数据源!CP84</f>
        <v>坦克</v>
      </c>
      <c r="E52" s="2">
        <f>数据源!CQ84</f>
        <v>1000</v>
      </c>
      <c r="F52" s="2">
        <f>数据源!CR84</f>
        <v>1</v>
      </c>
      <c r="G52" s="2">
        <f>数据源!CS84</f>
        <v>6.6599999999999993E-2</v>
      </c>
      <c r="H52" s="2">
        <f>数据源!CT84</f>
        <v>3.2800499999999996E-2</v>
      </c>
      <c r="I52" s="2">
        <f>数据源!CU84</f>
        <v>328</v>
      </c>
      <c r="J52" s="3">
        <f t="shared" si="28"/>
        <v>1</v>
      </c>
      <c r="K52" s="3">
        <f t="shared" si="29"/>
        <v>1</v>
      </c>
      <c r="L52" s="3" t="str">
        <f t="shared" si="30"/>
        <v>坦克</v>
      </c>
      <c r="M52" s="3">
        <f t="shared" ca="1" si="31"/>
        <v>11221</v>
      </c>
      <c r="N52" s="3" t="str">
        <f t="shared" ca="1" si="34"/>
        <v>11211,12211,13211,11221</v>
      </c>
      <c r="O52" s="3" t="str">
        <f t="shared" si="35"/>
        <v>528,528,528,328</v>
      </c>
      <c r="P52" s="1" t="str">
        <f t="shared" si="36"/>
        <v>(2,4),(2,4),(2,4),(1,1)</v>
      </c>
      <c r="Q52" s="3" t="str">
        <f>IF(D52="坦克碎片",VLOOKUP(C52,道具信息!$N$2:$O$291,2,FALSE)&amp;"碎片",VLOOKUP(C52,道具信息!$N$2:$O$291,2,FALSE))</f>
        <v>T2坦克</v>
      </c>
      <c r="R52" s="3">
        <f t="shared" si="26"/>
        <v>2568</v>
      </c>
      <c r="S52" s="11">
        <f t="shared" si="27"/>
        <v>0.25700000000000001</v>
      </c>
      <c r="T52" s="3" t="str">
        <f>VLOOKUP(Q52,道具信息!$Q$3:$S$20,2,FALSE)</f>
        <v>CHEST_ITEM_TYPE_T2_TANK</v>
      </c>
      <c r="U52" s="3" t="str">
        <f>IF(COUNTIF(U$49:U51,T52)=0,T52,"")</f>
        <v/>
      </c>
      <c r="V52" s="3" t="str">
        <f t="shared" si="37"/>
        <v>CHEST_ITEM_TYPE_T2_TANK</v>
      </c>
      <c r="W52" s="13" t="str">
        <f t="shared" si="32"/>
        <v/>
      </c>
      <c r="X52" s="3" t="str">
        <f t="shared" si="33"/>
        <v/>
      </c>
      <c r="Y52" s="3" t="str">
        <f t="shared" si="38"/>
        <v>25.7%</v>
      </c>
    </row>
    <row r="53" spans="2:25" x14ac:dyDescent="0.3">
      <c r="B53" s="2">
        <f>数据源!CN85</f>
        <v>3</v>
      </c>
      <c r="C53" s="2" t="str">
        <f>数据源!CO85</f>
        <v>四号</v>
      </c>
      <c r="D53" s="2" t="str">
        <f>数据源!CP85</f>
        <v>坦克</v>
      </c>
      <c r="E53" s="2">
        <f>数据源!CQ85</f>
        <v>1000</v>
      </c>
      <c r="F53" s="2">
        <f>数据源!CR85</f>
        <v>1</v>
      </c>
      <c r="G53" s="2">
        <f>数据源!CS85</f>
        <v>6.6599999999999993E-2</v>
      </c>
      <c r="H53" s="2">
        <f>数据源!CT85</f>
        <v>3.2800499999999996E-2</v>
      </c>
      <c r="I53" s="2">
        <f>数据源!CU85</f>
        <v>328</v>
      </c>
      <c r="J53" s="3">
        <f t="shared" si="28"/>
        <v>1</v>
      </c>
      <c r="K53" s="3">
        <f t="shared" si="29"/>
        <v>1</v>
      </c>
      <c r="L53" s="3" t="str">
        <f t="shared" si="30"/>
        <v>坦克</v>
      </c>
      <c r="M53" s="3">
        <f t="shared" ca="1" si="31"/>
        <v>12221</v>
      </c>
      <c r="N53" s="3" t="str">
        <f t="shared" ca="1" si="34"/>
        <v>11211,12211,13211,11221,12221</v>
      </c>
      <c r="O53" s="3" t="str">
        <f t="shared" si="35"/>
        <v>528,528,528,328,328</v>
      </c>
      <c r="P53" s="1" t="str">
        <f t="shared" si="36"/>
        <v>(2,4),(2,4),(2,4),(1,1),(1,1)</v>
      </c>
      <c r="Q53" s="3" t="str">
        <f>IF(D53="坦克碎片",VLOOKUP(C53,道具信息!$N$2:$O$291,2,FALSE)&amp;"碎片",VLOOKUP(C53,道具信息!$N$2:$O$291,2,FALSE))</f>
        <v>T2坦克</v>
      </c>
      <c r="R53" s="3">
        <f t="shared" si="26"/>
        <v>2568</v>
      </c>
      <c r="S53" s="11">
        <f t="shared" si="27"/>
        <v>0.25700000000000001</v>
      </c>
      <c r="T53" s="3" t="str">
        <f>VLOOKUP(Q53,道具信息!$Q$3:$S$20,2,FALSE)</f>
        <v>CHEST_ITEM_TYPE_T2_TANK</v>
      </c>
      <c r="U53" s="3" t="str">
        <f>IF(COUNTIF(U$49:U52,T53)=0,T53,"")</f>
        <v/>
      </c>
      <c r="V53" s="3" t="str">
        <f t="shared" si="37"/>
        <v>CHEST_ITEM_TYPE_T2_TANK</v>
      </c>
      <c r="W53" s="13" t="str">
        <f t="shared" si="32"/>
        <v/>
      </c>
      <c r="X53" s="3" t="str">
        <f t="shared" si="33"/>
        <v/>
      </c>
      <c r="Y53" s="3" t="str">
        <f t="shared" si="38"/>
        <v>25.7%</v>
      </c>
    </row>
    <row r="54" spans="2:25" x14ac:dyDescent="0.3">
      <c r="B54" s="2">
        <f>数据源!CN86</f>
        <v>3</v>
      </c>
      <c r="C54" s="2" t="str">
        <f>数据源!CO86</f>
        <v>丘吉尔</v>
      </c>
      <c r="D54" s="2" t="str">
        <f>数据源!CP86</f>
        <v>坦克</v>
      </c>
      <c r="E54" s="2">
        <f>数据源!CQ86</f>
        <v>1000</v>
      </c>
      <c r="F54" s="2">
        <f>数据源!CR86</f>
        <v>1</v>
      </c>
      <c r="G54" s="2">
        <f>数据源!CS86</f>
        <v>6.6599999999999993E-2</v>
      </c>
      <c r="H54" s="2">
        <f>数据源!CT86</f>
        <v>3.2800499999999996E-2</v>
      </c>
      <c r="I54" s="2">
        <f>数据源!CU86</f>
        <v>328</v>
      </c>
      <c r="J54" s="3">
        <f t="shared" si="28"/>
        <v>1</v>
      </c>
      <c r="K54" s="3">
        <f t="shared" si="29"/>
        <v>1</v>
      </c>
      <c r="L54" s="3" t="str">
        <f t="shared" si="30"/>
        <v>坦克</v>
      </c>
      <c r="M54" s="3">
        <f t="shared" ca="1" si="31"/>
        <v>13221</v>
      </c>
      <c r="N54" s="3" t="str">
        <f t="shared" ca="1" si="34"/>
        <v>11211,12211,13211,11221,12221,13221</v>
      </c>
      <c r="O54" s="3" t="str">
        <f t="shared" si="35"/>
        <v>528,528,528,328,328,328</v>
      </c>
      <c r="P54" s="1" t="str">
        <f t="shared" si="36"/>
        <v>(2,4),(2,4),(2,4),(1,1),(1,1),(1,1)</v>
      </c>
      <c r="Q54" s="3" t="str">
        <f>IF(D54="坦克碎片",VLOOKUP(C54,道具信息!$N$2:$O$291,2,FALSE)&amp;"碎片",VLOOKUP(C54,道具信息!$N$2:$O$291,2,FALSE))</f>
        <v>T2坦克</v>
      </c>
      <c r="R54" s="3">
        <f t="shared" si="26"/>
        <v>2568</v>
      </c>
      <c r="S54" s="11">
        <f t="shared" si="27"/>
        <v>0.25700000000000001</v>
      </c>
      <c r="T54" s="3" t="str">
        <f>VLOOKUP(Q54,道具信息!$Q$3:$S$20,2,FALSE)</f>
        <v>CHEST_ITEM_TYPE_T2_TANK</v>
      </c>
      <c r="U54" s="3" t="str">
        <f>IF(COUNTIF(U$49:U53,T54)=0,T54,"")</f>
        <v/>
      </c>
      <c r="V54" s="3" t="str">
        <f t="shared" si="37"/>
        <v>CHEST_ITEM_TYPE_T2_TANK</v>
      </c>
      <c r="W54" s="13" t="str">
        <f t="shared" si="32"/>
        <v/>
      </c>
      <c r="X54" s="3" t="str">
        <f t="shared" si="33"/>
        <v/>
      </c>
      <c r="Y54" s="3" t="str">
        <f t="shared" si="38"/>
        <v>25.7%</v>
      </c>
    </row>
    <row r="55" spans="2:25" x14ac:dyDescent="0.3">
      <c r="B55" s="2">
        <f>数据源!CN87</f>
        <v>3</v>
      </c>
      <c r="C55" s="2" t="str">
        <f>数据源!CO87</f>
        <v>二号</v>
      </c>
      <c r="D55" s="2" t="str">
        <f>数据源!CP87</f>
        <v>坦克碎片</v>
      </c>
      <c r="E55" s="2">
        <f>数据源!CQ87</f>
        <v>23</v>
      </c>
      <c r="F55" s="2">
        <f>数据源!CR87</f>
        <v>22</v>
      </c>
      <c r="G55" s="2">
        <f>数据源!CS87</f>
        <v>3.6999999999999998E-2</v>
      </c>
      <c r="H55" s="2">
        <f>数据源!CT87</f>
        <v>3.6012845849802369E-2</v>
      </c>
      <c r="I55" s="2">
        <f>数据源!CU87</f>
        <v>360</v>
      </c>
      <c r="J55" s="3">
        <f t="shared" si="28"/>
        <v>18</v>
      </c>
      <c r="K55" s="3">
        <f t="shared" si="29"/>
        <v>26</v>
      </c>
      <c r="L55" s="3" t="str">
        <f t="shared" si="30"/>
        <v>碎片</v>
      </c>
      <c r="M55" s="3">
        <f t="shared" ca="1" si="31"/>
        <v>51211</v>
      </c>
      <c r="N55" s="3" t="str">
        <f t="shared" ca="1" si="34"/>
        <v>11211,12211,13211,11221,12221,13221,51211</v>
      </c>
      <c r="O55" s="3" t="str">
        <f t="shared" si="35"/>
        <v>528,528,528,328,328,328,360</v>
      </c>
      <c r="P55" s="1" t="str">
        <f t="shared" si="36"/>
        <v>(2,4),(2,4),(2,4),(1,1),(1,1),(1,1),(18,26)</v>
      </c>
      <c r="Q55" s="3" t="str">
        <f>IF(D55="坦克碎片",VLOOKUP(C55,道具信息!$N$2:$O$291,2,FALSE)&amp;"碎片",VLOOKUP(C55,道具信息!$N$2:$O$291,2,FALSE))</f>
        <v>T2坦克碎片</v>
      </c>
      <c r="R55" s="3">
        <f t="shared" si="26"/>
        <v>2310</v>
      </c>
      <c r="S55" s="11">
        <f t="shared" si="27"/>
        <v>0.23100000000000001</v>
      </c>
      <c r="T55" s="3" t="str">
        <f>VLOOKUP(Q55,道具信息!$Q$3:$S$20,2,FALSE)</f>
        <v>CHEST_ITEM_TYPE_T2_SHARD</v>
      </c>
      <c r="U55" s="3" t="str">
        <f>IF(COUNTIF(U$49:U54,T55)=0,T55,"")</f>
        <v>CHEST_ITEM_TYPE_T2_SHARD</v>
      </c>
      <c r="V55" s="3" t="str">
        <f t="shared" si="37"/>
        <v>CHEST_ITEM_TYPE_T2_TANK,CHEST_ITEM_TYPE_T2_SHARD</v>
      </c>
      <c r="W55" s="13">
        <f t="shared" si="32"/>
        <v>0.23100000000000001</v>
      </c>
      <c r="X55" s="3" t="str">
        <f t="shared" si="33"/>
        <v>23.1%</v>
      </c>
      <c r="Y55" s="3" t="str">
        <f t="shared" si="38"/>
        <v>25.7%,23.1%</v>
      </c>
    </row>
    <row r="56" spans="2:25" x14ac:dyDescent="0.3">
      <c r="B56" s="2">
        <f>数据源!CN88</f>
        <v>3</v>
      </c>
      <c r="C56" s="2" t="str">
        <f>数据源!CO88</f>
        <v>T-34</v>
      </c>
      <c r="D56" s="2" t="str">
        <f>数据源!CP88</f>
        <v>坦克碎片</v>
      </c>
      <c r="E56" s="2">
        <f>数据源!CQ88</f>
        <v>23</v>
      </c>
      <c r="F56" s="2">
        <f>数据源!CR88</f>
        <v>22</v>
      </c>
      <c r="G56" s="2">
        <f>数据源!CS88</f>
        <v>3.6999999999999998E-2</v>
      </c>
      <c r="H56" s="2">
        <f>数据源!CT88</f>
        <v>3.6012845849802369E-2</v>
      </c>
      <c r="I56" s="2">
        <f>数据源!CU88</f>
        <v>360</v>
      </c>
      <c r="J56" s="3">
        <f t="shared" si="28"/>
        <v>18</v>
      </c>
      <c r="K56" s="3">
        <f t="shared" si="29"/>
        <v>26</v>
      </c>
      <c r="L56" s="3" t="str">
        <f t="shared" si="30"/>
        <v>碎片</v>
      </c>
      <c r="M56" s="3">
        <f t="shared" ca="1" si="31"/>
        <v>52211</v>
      </c>
      <c r="N56" s="3" t="str">
        <f t="shared" ca="1" si="34"/>
        <v>11211,12211,13211,11221,12221,13221,51211,52211</v>
      </c>
      <c r="O56" s="3" t="str">
        <f t="shared" si="35"/>
        <v>528,528,528,328,328,328,360,360</v>
      </c>
      <c r="P56" s="1" t="str">
        <f t="shared" si="36"/>
        <v>(2,4),(2,4),(2,4),(1,1),(1,1),(1,1),(18,26),(18,26)</v>
      </c>
      <c r="Q56" s="3" t="str">
        <f>IF(D56="坦克碎片",VLOOKUP(C56,道具信息!$N$2:$O$291,2,FALSE)&amp;"碎片",VLOOKUP(C56,道具信息!$N$2:$O$291,2,FALSE))</f>
        <v>T2坦克碎片</v>
      </c>
      <c r="R56" s="3">
        <f t="shared" si="26"/>
        <v>2310</v>
      </c>
      <c r="S56" s="11">
        <f t="shared" si="27"/>
        <v>0.23100000000000001</v>
      </c>
      <c r="T56" s="3" t="str">
        <f>VLOOKUP(Q56,道具信息!$Q$3:$S$20,2,FALSE)</f>
        <v>CHEST_ITEM_TYPE_T2_SHARD</v>
      </c>
      <c r="U56" s="3" t="str">
        <f>IF(COUNTIF(U$49:U55,T56)=0,T56,"")</f>
        <v/>
      </c>
      <c r="V56" s="3" t="str">
        <f t="shared" si="37"/>
        <v>CHEST_ITEM_TYPE_T2_TANK,CHEST_ITEM_TYPE_T2_SHARD</v>
      </c>
      <c r="W56" s="13" t="str">
        <f t="shared" si="32"/>
        <v/>
      </c>
      <c r="X56" s="3" t="str">
        <f t="shared" si="33"/>
        <v/>
      </c>
      <c r="Y56" s="3" t="str">
        <f t="shared" si="38"/>
        <v>25.7%,23.1%</v>
      </c>
    </row>
    <row r="57" spans="2:25" x14ac:dyDescent="0.3">
      <c r="B57" s="2">
        <f>数据源!CN89</f>
        <v>3</v>
      </c>
      <c r="C57" s="2" t="str">
        <f>数据源!CO89</f>
        <v>KV-1</v>
      </c>
      <c r="D57" s="2" t="str">
        <f>数据源!CP89</f>
        <v>坦克碎片</v>
      </c>
      <c r="E57" s="2">
        <f>数据源!CQ89</f>
        <v>23</v>
      </c>
      <c r="F57" s="2">
        <f>数据源!CR89</f>
        <v>22</v>
      </c>
      <c r="G57" s="2">
        <f>数据源!CS89</f>
        <v>3.6999999999999998E-2</v>
      </c>
      <c r="H57" s="2">
        <f>数据源!CT89</f>
        <v>3.6012845849802369E-2</v>
      </c>
      <c r="I57" s="2">
        <f>数据源!CU89</f>
        <v>360</v>
      </c>
      <c r="J57" s="3">
        <f t="shared" si="28"/>
        <v>18</v>
      </c>
      <c r="K57" s="3">
        <f t="shared" si="29"/>
        <v>26</v>
      </c>
      <c r="L57" s="3" t="str">
        <f t="shared" si="30"/>
        <v>碎片</v>
      </c>
      <c r="M57" s="3">
        <f t="shared" ca="1" si="31"/>
        <v>53211</v>
      </c>
      <c r="N57" s="3" t="str">
        <f t="shared" ca="1" si="34"/>
        <v>11211,12211,13211,11221,12221,13221,51211,52211,53211</v>
      </c>
      <c r="O57" s="3" t="str">
        <f t="shared" si="35"/>
        <v>528,528,528,328,328,328,360,360,360</v>
      </c>
      <c r="P57" s="1" t="str">
        <f t="shared" si="36"/>
        <v>(2,4),(2,4),(2,4),(1,1),(1,1),(1,1),(18,26),(18,26),(18,26)</v>
      </c>
      <c r="Q57" s="3" t="str">
        <f>IF(D57="坦克碎片",VLOOKUP(C57,道具信息!$N$2:$O$291,2,FALSE)&amp;"碎片",VLOOKUP(C57,道具信息!$N$2:$O$291,2,FALSE))</f>
        <v>T2坦克碎片</v>
      </c>
      <c r="R57" s="3">
        <f t="shared" si="26"/>
        <v>2310</v>
      </c>
      <c r="S57" s="11">
        <f t="shared" si="27"/>
        <v>0.23100000000000001</v>
      </c>
      <c r="T57" s="3" t="str">
        <f>VLOOKUP(Q57,道具信息!$Q$3:$S$20,2,FALSE)</f>
        <v>CHEST_ITEM_TYPE_T2_SHARD</v>
      </c>
      <c r="U57" s="3" t="str">
        <f>IF(COUNTIF(U$49:U56,T57)=0,T57,"")</f>
        <v/>
      </c>
      <c r="V57" s="3" t="str">
        <f t="shared" si="37"/>
        <v>CHEST_ITEM_TYPE_T2_TANK,CHEST_ITEM_TYPE_T2_SHARD</v>
      </c>
      <c r="W57" s="13" t="str">
        <f t="shared" si="32"/>
        <v/>
      </c>
      <c r="X57" s="3" t="str">
        <f t="shared" si="33"/>
        <v/>
      </c>
      <c r="Y57" s="3" t="str">
        <f t="shared" si="38"/>
        <v>25.7%,23.1%</v>
      </c>
    </row>
    <row r="58" spans="2:25" x14ac:dyDescent="0.3">
      <c r="B58" s="2">
        <f>数据源!CN90</f>
        <v>3</v>
      </c>
      <c r="C58" s="2" t="str">
        <f>数据源!CO90</f>
        <v>Puma</v>
      </c>
      <c r="D58" s="2" t="str">
        <f>数据源!CP90</f>
        <v>坦克碎片</v>
      </c>
      <c r="E58" s="2">
        <f>数据源!CQ90</f>
        <v>50</v>
      </c>
      <c r="F58" s="2">
        <f>数据源!CR90</f>
        <v>8</v>
      </c>
      <c r="G58" s="2">
        <f>数据源!CS90</f>
        <v>3.3299999999999996E-2</v>
      </c>
      <c r="H58" s="2">
        <f>数据源!CT90</f>
        <v>4.1000624999999999E-2</v>
      </c>
      <c r="I58" s="2">
        <f>数据源!CU90</f>
        <v>410</v>
      </c>
      <c r="J58" s="3">
        <f t="shared" si="28"/>
        <v>6</v>
      </c>
      <c r="K58" s="3">
        <f t="shared" si="29"/>
        <v>10</v>
      </c>
      <c r="L58" s="3" t="str">
        <f t="shared" si="30"/>
        <v>碎片</v>
      </c>
      <c r="M58" s="3">
        <f t="shared" ca="1" si="31"/>
        <v>51221</v>
      </c>
      <c r="N58" s="3" t="str">
        <f t="shared" ca="1" si="34"/>
        <v>11211,12211,13211,11221,12221,13221,51211,52211,53211,51221</v>
      </c>
      <c r="O58" s="3" t="str">
        <f t="shared" si="35"/>
        <v>528,528,528,328,328,328,360,360,360,410</v>
      </c>
      <c r="P58" s="1" t="str">
        <f t="shared" si="36"/>
        <v>(2,4),(2,4),(2,4),(1,1),(1,1),(1,1),(18,26),(18,26),(18,26),(6,10)</v>
      </c>
      <c r="Q58" s="3" t="str">
        <f>IF(D58="坦克碎片",VLOOKUP(C58,道具信息!$N$2:$O$291,2,FALSE)&amp;"碎片",VLOOKUP(C58,道具信息!$N$2:$O$291,2,FALSE))</f>
        <v>T2坦克碎片</v>
      </c>
      <c r="R58" s="3">
        <f t="shared" si="26"/>
        <v>2310</v>
      </c>
      <c r="S58" s="11">
        <f t="shared" si="27"/>
        <v>0.23100000000000001</v>
      </c>
      <c r="T58" s="3" t="str">
        <f>VLOOKUP(Q58,道具信息!$Q$3:$S$20,2,FALSE)</f>
        <v>CHEST_ITEM_TYPE_T2_SHARD</v>
      </c>
      <c r="U58" s="3" t="str">
        <f>IF(COUNTIF(U$49:U57,T58)=0,T58,"")</f>
        <v/>
      </c>
      <c r="V58" s="3" t="str">
        <f t="shared" si="37"/>
        <v>CHEST_ITEM_TYPE_T2_TANK,CHEST_ITEM_TYPE_T2_SHARD</v>
      </c>
      <c r="W58" s="13" t="str">
        <f t="shared" si="32"/>
        <v/>
      </c>
      <c r="X58" s="3" t="str">
        <f t="shared" si="33"/>
        <v/>
      </c>
      <c r="Y58" s="3" t="str">
        <f t="shared" si="38"/>
        <v>25.7%,23.1%</v>
      </c>
    </row>
    <row r="59" spans="2:25" x14ac:dyDescent="0.3">
      <c r="B59" s="2">
        <f>数据源!CN91</f>
        <v>3</v>
      </c>
      <c r="C59" s="2" t="str">
        <f>数据源!CO91</f>
        <v>四号</v>
      </c>
      <c r="D59" s="2" t="str">
        <f>数据源!CP91</f>
        <v>坦克碎片</v>
      </c>
      <c r="E59" s="2">
        <f>数据源!CQ91</f>
        <v>50</v>
      </c>
      <c r="F59" s="2">
        <f>数据源!CR91</f>
        <v>8</v>
      </c>
      <c r="G59" s="2">
        <f>数据源!CS91</f>
        <v>3.3299999999999996E-2</v>
      </c>
      <c r="H59" s="2">
        <f>数据源!CT91</f>
        <v>4.1000624999999999E-2</v>
      </c>
      <c r="I59" s="2">
        <f>数据源!CU91</f>
        <v>410</v>
      </c>
      <c r="J59" s="3">
        <f t="shared" si="28"/>
        <v>6</v>
      </c>
      <c r="K59" s="3">
        <f t="shared" si="29"/>
        <v>10</v>
      </c>
      <c r="L59" s="3" t="str">
        <f t="shared" si="30"/>
        <v>碎片</v>
      </c>
      <c r="M59" s="3">
        <f t="shared" ca="1" si="31"/>
        <v>52221</v>
      </c>
      <c r="N59" s="3" t="str">
        <f t="shared" ca="1" si="34"/>
        <v>11211,12211,13211,11221,12221,13221,51211,52211,53211,51221,52221</v>
      </c>
      <c r="O59" s="3" t="str">
        <f t="shared" si="35"/>
        <v>528,528,528,328,328,328,360,360,360,410,410</v>
      </c>
      <c r="P59" s="1" t="str">
        <f t="shared" si="36"/>
        <v>(2,4),(2,4),(2,4),(1,1),(1,1),(1,1),(18,26),(18,26),(18,26),(6,10),(6,10)</v>
      </c>
      <c r="Q59" s="3" t="str">
        <f>IF(D59="坦克碎片",VLOOKUP(C59,道具信息!$N$2:$O$291,2,FALSE)&amp;"碎片",VLOOKUP(C59,道具信息!$N$2:$O$291,2,FALSE))</f>
        <v>T2坦克碎片</v>
      </c>
      <c r="R59" s="3">
        <f t="shared" si="26"/>
        <v>2310</v>
      </c>
      <c r="S59" s="11">
        <f t="shared" si="27"/>
        <v>0.23100000000000001</v>
      </c>
      <c r="T59" s="3" t="str">
        <f>VLOOKUP(Q59,道具信息!$Q$3:$S$20,2,FALSE)</f>
        <v>CHEST_ITEM_TYPE_T2_SHARD</v>
      </c>
      <c r="U59" s="3" t="str">
        <f>IF(COUNTIF(U$49:U58,T59)=0,T59,"")</f>
        <v/>
      </c>
      <c r="V59" s="3" t="str">
        <f t="shared" si="37"/>
        <v>CHEST_ITEM_TYPE_T2_TANK,CHEST_ITEM_TYPE_T2_SHARD</v>
      </c>
      <c r="W59" s="13" t="str">
        <f t="shared" si="32"/>
        <v/>
      </c>
      <c r="X59" s="3" t="str">
        <f t="shared" si="33"/>
        <v/>
      </c>
      <c r="Y59" s="3" t="str">
        <f t="shared" si="38"/>
        <v>25.7%,23.1%</v>
      </c>
    </row>
    <row r="60" spans="2:25" x14ac:dyDescent="0.3">
      <c r="B60" s="2">
        <f>数据源!CN92</f>
        <v>3</v>
      </c>
      <c r="C60" s="2" t="str">
        <f>数据源!CO92</f>
        <v>丘吉尔</v>
      </c>
      <c r="D60" s="2" t="str">
        <f>数据源!CP92</f>
        <v>坦克碎片</v>
      </c>
      <c r="E60" s="2">
        <f>数据源!CQ92</f>
        <v>50</v>
      </c>
      <c r="F60" s="2">
        <f>数据源!CR92</f>
        <v>8</v>
      </c>
      <c r="G60" s="2">
        <f>数据源!CS92</f>
        <v>3.3299999999999996E-2</v>
      </c>
      <c r="H60" s="2">
        <f>数据源!CT92</f>
        <v>4.1000624999999999E-2</v>
      </c>
      <c r="I60" s="2">
        <f>数据源!CU92</f>
        <v>410</v>
      </c>
      <c r="J60" s="3">
        <f t="shared" si="28"/>
        <v>6</v>
      </c>
      <c r="K60" s="3">
        <f t="shared" si="29"/>
        <v>10</v>
      </c>
      <c r="L60" s="3" t="str">
        <f t="shared" si="30"/>
        <v>碎片</v>
      </c>
      <c r="M60" s="3">
        <f t="shared" ca="1" si="31"/>
        <v>53221</v>
      </c>
      <c r="N60" s="3" t="str">
        <f t="shared" ca="1" si="34"/>
        <v>11211,12211,13211,11221,12221,13221,51211,52211,53211,51221,52221,53221</v>
      </c>
      <c r="O60" s="3" t="str">
        <f t="shared" si="35"/>
        <v>528,528,528,328,328,328,360,360,360,410,410,410</v>
      </c>
      <c r="P60" s="1" t="str">
        <f t="shared" si="36"/>
        <v>(2,4),(2,4),(2,4),(1,1),(1,1),(1,1),(18,26),(18,26),(18,26),(6,10),(6,10),(6,10)</v>
      </c>
      <c r="Q60" s="3" t="str">
        <f>IF(D60="坦克碎片",VLOOKUP(C60,道具信息!$N$2:$O$291,2,FALSE)&amp;"碎片",VLOOKUP(C60,道具信息!$N$2:$O$291,2,FALSE))</f>
        <v>T2坦克碎片</v>
      </c>
      <c r="R60" s="3">
        <f t="shared" si="26"/>
        <v>2310</v>
      </c>
      <c r="S60" s="11">
        <f t="shared" si="27"/>
        <v>0.23100000000000001</v>
      </c>
      <c r="T60" s="3" t="str">
        <f>VLOOKUP(Q60,道具信息!$Q$3:$S$20,2,FALSE)</f>
        <v>CHEST_ITEM_TYPE_T2_SHARD</v>
      </c>
      <c r="U60" s="3" t="str">
        <f>IF(COUNTIF(U$49:U59,T60)=0,T60,"")</f>
        <v/>
      </c>
      <c r="V60" s="3" t="str">
        <f t="shared" si="37"/>
        <v>CHEST_ITEM_TYPE_T2_TANK,CHEST_ITEM_TYPE_T2_SHARD</v>
      </c>
      <c r="W60" s="13" t="str">
        <f t="shared" si="32"/>
        <v/>
      </c>
      <c r="X60" s="3" t="str">
        <f t="shared" si="33"/>
        <v/>
      </c>
      <c r="Y60" s="3" t="str">
        <f t="shared" si="38"/>
        <v>25.7%,23.1%</v>
      </c>
    </row>
    <row r="61" spans="2:25" x14ac:dyDescent="0.3">
      <c r="B61" s="2">
        <f>数据源!CN93</f>
        <v>3</v>
      </c>
      <c r="C61" s="2" t="str">
        <f>数据源!CO93</f>
        <v>T1LP1</v>
      </c>
      <c r="D61" s="2" t="str">
        <f>数据源!CP93</f>
        <v>部件</v>
      </c>
      <c r="E61" s="2">
        <f>数据源!CQ93</f>
        <v>40</v>
      </c>
      <c r="F61" s="2">
        <f>数据源!CR93</f>
        <v>8</v>
      </c>
      <c r="G61" s="2">
        <f>数据源!CS93</f>
        <v>1.5900000000000001E-2</v>
      </c>
      <c r="H61" s="2">
        <f>数据源!CT93</f>
        <v>2.4471093749999999E-2</v>
      </c>
      <c r="I61" s="2">
        <f>数据源!CU93</f>
        <v>245</v>
      </c>
      <c r="J61" s="3">
        <f t="shared" si="28"/>
        <v>6</v>
      </c>
      <c r="K61" s="3">
        <f t="shared" si="29"/>
        <v>10</v>
      </c>
      <c r="L61" s="3" t="str">
        <f t="shared" si="30"/>
        <v>部件</v>
      </c>
      <c r="M61" s="3">
        <f t="shared" ca="1" si="31"/>
        <v>91001</v>
      </c>
      <c r="N61" s="3" t="str">
        <f t="shared" ca="1" si="34"/>
        <v>11211,12211,13211,11221,12221,13221,51211,52211,53211,51221,52221,53221,91001</v>
      </c>
      <c r="O61" s="3" t="str">
        <f t="shared" si="35"/>
        <v>528,528,528,328,328,328,360,360,360,410,410,410,245</v>
      </c>
      <c r="P61" s="1" t="str">
        <f t="shared" si="36"/>
        <v>(2,4),(2,4),(2,4),(1,1),(1,1),(1,1),(18,26),(18,26),(18,26),(6,10),(6,10),(6,10),(6,10)</v>
      </c>
      <c r="Q61" s="3" t="str">
        <f>IF(D61="坦克碎片",VLOOKUP(C61,道具信息!$N$2:$O$291,2,FALSE)&amp;"碎片",VLOOKUP(C61,道具信息!$N$2:$O$291,2,FALSE))</f>
        <v>T1部件</v>
      </c>
      <c r="R61" s="3">
        <f t="shared" si="26"/>
        <v>4411</v>
      </c>
      <c r="S61" s="11">
        <f t="shared" si="27"/>
        <v>0.441</v>
      </c>
      <c r="T61" s="3" t="str">
        <f>VLOOKUP(Q61,道具信息!$Q$3:$S$20,2,FALSE)</f>
        <v>CHEST_ITEM_TYPE_T1_PART</v>
      </c>
      <c r="U61" s="3" t="str">
        <f>IF(COUNTIF(U$49:U60,T61)=0,T61,"")</f>
        <v>CHEST_ITEM_TYPE_T1_PART</v>
      </c>
      <c r="V61" s="3" t="str">
        <f t="shared" si="37"/>
        <v>CHEST_ITEM_TYPE_T2_TANK,CHEST_ITEM_TYPE_T2_SHARD,CHEST_ITEM_TYPE_T1_PART</v>
      </c>
      <c r="W61" s="13">
        <f t="shared" si="32"/>
        <v>0.441</v>
      </c>
      <c r="X61" s="3" t="str">
        <f t="shared" si="33"/>
        <v>44.1%</v>
      </c>
      <c r="Y61" s="3" t="str">
        <f t="shared" si="38"/>
        <v>25.7%,23.1%,44.1%</v>
      </c>
    </row>
    <row r="62" spans="2:25" x14ac:dyDescent="0.3">
      <c r="B62" s="2">
        <f>数据源!CN94</f>
        <v>3</v>
      </c>
      <c r="C62" s="2" t="str">
        <f>数据源!CO94</f>
        <v>T1LP3</v>
      </c>
      <c r="D62" s="2" t="str">
        <f>数据源!CP94</f>
        <v>部件</v>
      </c>
      <c r="E62" s="2">
        <f>数据源!CQ94</f>
        <v>40</v>
      </c>
      <c r="F62" s="2">
        <f>数据源!CR94</f>
        <v>8</v>
      </c>
      <c r="G62" s="2">
        <f>数据源!CS94</f>
        <v>1.5900000000000001E-2</v>
      </c>
      <c r="H62" s="2">
        <f>数据源!CT94</f>
        <v>2.4471093749999999E-2</v>
      </c>
      <c r="I62" s="2">
        <f>数据源!CU94</f>
        <v>245</v>
      </c>
      <c r="J62" s="3">
        <f t="shared" si="28"/>
        <v>6</v>
      </c>
      <c r="K62" s="3">
        <f t="shared" si="29"/>
        <v>10</v>
      </c>
      <c r="L62" s="3" t="str">
        <f t="shared" si="30"/>
        <v>部件</v>
      </c>
      <c r="M62" s="3">
        <f t="shared" ca="1" si="31"/>
        <v>91003</v>
      </c>
      <c r="N62" s="3" t="str">
        <f t="shared" ca="1" si="34"/>
        <v>11211,12211,13211,11221,12221,13221,51211,52211,53211,51221,52221,53221,91001,91003</v>
      </c>
      <c r="O62" s="3" t="str">
        <f t="shared" si="35"/>
        <v>528,528,528,328,328,328,360,360,360,410,410,410,245,245</v>
      </c>
      <c r="P62" s="1" t="str">
        <f t="shared" si="36"/>
        <v>(2,4),(2,4),(2,4),(1,1),(1,1),(1,1),(18,26),(18,26),(18,26),(6,10),(6,10),(6,10),(6,10),(6,10)</v>
      </c>
      <c r="Q62" s="3" t="str">
        <f>IF(D62="坦克碎片",VLOOKUP(C62,道具信息!$N$2:$O$291,2,FALSE)&amp;"碎片",VLOOKUP(C62,道具信息!$N$2:$O$291,2,FALSE))</f>
        <v>T1部件</v>
      </c>
      <c r="R62" s="3">
        <f t="shared" si="26"/>
        <v>4411</v>
      </c>
      <c r="S62" s="11">
        <f t="shared" si="27"/>
        <v>0.441</v>
      </c>
      <c r="T62" s="3" t="str">
        <f>VLOOKUP(Q62,道具信息!$Q$3:$S$20,2,FALSE)</f>
        <v>CHEST_ITEM_TYPE_T1_PART</v>
      </c>
      <c r="U62" s="3" t="str">
        <f>IF(COUNTIF(U$49:U61,T62)=0,T62,"")</f>
        <v/>
      </c>
      <c r="V62" s="3" t="str">
        <f t="shared" si="37"/>
        <v>CHEST_ITEM_TYPE_T2_TANK,CHEST_ITEM_TYPE_T2_SHARD,CHEST_ITEM_TYPE_T1_PART</v>
      </c>
      <c r="W62" s="13" t="str">
        <f t="shared" si="32"/>
        <v/>
      </c>
      <c r="X62" s="3" t="str">
        <f t="shared" si="33"/>
        <v/>
      </c>
      <c r="Y62" s="3" t="str">
        <f t="shared" si="38"/>
        <v>25.7%,23.1%,44.1%</v>
      </c>
    </row>
    <row r="63" spans="2:25" x14ac:dyDescent="0.3">
      <c r="B63" s="2">
        <f>数据源!CN95</f>
        <v>3</v>
      </c>
      <c r="C63" s="2" t="str">
        <f>数据源!CO95</f>
        <v>T1LP5</v>
      </c>
      <c r="D63" s="2" t="str">
        <f>数据源!CP95</f>
        <v>部件</v>
      </c>
      <c r="E63" s="2">
        <f>数据源!CQ95</f>
        <v>40</v>
      </c>
      <c r="F63" s="2">
        <f>数据源!CR95</f>
        <v>8</v>
      </c>
      <c r="G63" s="2">
        <f>数据源!CS95</f>
        <v>1.5900000000000001E-2</v>
      </c>
      <c r="H63" s="2">
        <f>数据源!CT95</f>
        <v>2.4471093749999999E-2</v>
      </c>
      <c r="I63" s="2">
        <f>数据源!CU95</f>
        <v>245</v>
      </c>
      <c r="J63" s="3">
        <f t="shared" si="28"/>
        <v>6</v>
      </c>
      <c r="K63" s="3">
        <f t="shared" si="29"/>
        <v>10</v>
      </c>
      <c r="L63" s="3" t="str">
        <f t="shared" si="30"/>
        <v>部件</v>
      </c>
      <c r="M63" s="3">
        <f t="shared" ca="1" si="31"/>
        <v>91005</v>
      </c>
      <c r="N63" s="3" t="str">
        <f t="shared" ca="1" si="34"/>
        <v>11211,12211,13211,11221,12221,13221,51211,52211,53211,51221,52221,53221,91001,91003,91005</v>
      </c>
      <c r="O63" s="3" t="str">
        <f t="shared" si="35"/>
        <v>528,528,528,328,328,328,360,360,360,410,410,410,245,245,245</v>
      </c>
      <c r="P63" s="1" t="str">
        <f t="shared" si="36"/>
        <v>(2,4),(2,4),(2,4),(1,1),(1,1),(1,1),(18,26),(18,26),(18,26),(6,10),(6,10),(6,10),(6,10),(6,10),(6,10)</v>
      </c>
      <c r="Q63" s="3" t="str">
        <f>IF(D63="坦克碎片",VLOOKUP(C63,道具信息!$N$2:$O$291,2,FALSE)&amp;"碎片",VLOOKUP(C63,道具信息!$N$2:$O$291,2,FALSE))</f>
        <v>T1部件</v>
      </c>
      <c r="R63" s="3">
        <f t="shared" si="26"/>
        <v>4411</v>
      </c>
      <c r="S63" s="11">
        <f t="shared" si="27"/>
        <v>0.441</v>
      </c>
      <c r="T63" s="3" t="str">
        <f>VLOOKUP(Q63,道具信息!$Q$3:$S$20,2,FALSE)</f>
        <v>CHEST_ITEM_TYPE_T1_PART</v>
      </c>
      <c r="U63" s="3" t="str">
        <f>IF(COUNTIF(U$49:U62,T63)=0,T63,"")</f>
        <v/>
      </c>
      <c r="V63" s="3" t="str">
        <f t="shared" si="37"/>
        <v>CHEST_ITEM_TYPE_T2_TANK,CHEST_ITEM_TYPE_T2_SHARD,CHEST_ITEM_TYPE_T1_PART</v>
      </c>
      <c r="W63" s="13" t="str">
        <f t="shared" si="32"/>
        <v/>
      </c>
      <c r="X63" s="3" t="str">
        <f t="shared" si="33"/>
        <v/>
      </c>
      <c r="Y63" s="3" t="str">
        <f t="shared" si="38"/>
        <v>25.7%,23.1%,44.1%</v>
      </c>
    </row>
    <row r="64" spans="2:25" x14ac:dyDescent="0.3">
      <c r="B64" s="2">
        <f>数据源!CN96</f>
        <v>3</v>
      </c>
      <c r="C64" s="2" t="str">
        <f>数据源!CO96</f>
        <v>T1MP1</v>
      </c>
      <c r="D64" s="2" t="str">
        <f>数据源!CP96</f>
        <v>部件</v>
      </c>
      <c r="E64" s="2">
        <f>数据源!CQ96</f>
        <v>40</v>
      </c>
      <c r="F64" s="2">
        <f>数据源!CR96</f>
        <v>8</v>
      </c>
      <c r="G64" s="2">
        <f>数据源!CS96</f>
        <v>1.5900000000000001E-2</v>
      </c>
      <c r="H64" s="2">
        <f>数据源!CT96</f>
        <v>2.4471093749999999E-2</v>
      </c>
      <c r="I64" s="2">
        <f>数据源!CU96</f>
        <v>245</v>
      </c>
      <c r="J64" s="3">
        <f t="shared" si="28"/>
        <v>6</v>
      </c>
      <c r="K64" s="3">
        <f t="shared" si="29"/>
        <v>10</v>
      </c>
      <c r="L64" s="3" t="str">
        <f t="shared" si="30"/>
        <v>部件</v>
      </c>
      <c r="M64" s="3">
        <f t="shared" ca="1" si="31"/>
        <v>91101</v>
      </c>
      <c r="N64" s="3" t="str">
        <f t="shared" ca="1" si="34"/>
        <v>11211,12211,13211,11221,12221,13221,51211,52211,53211,51221,52221,53221,91001,91003,91005,91101</v>
      </c>
      <c r="O64" s="3" t="str">
        <f t="shared" si="35"/>
        <v>528,528,528,328,328,328,360,360,360,410,410,410,245,245,245,245</v>
      </c>
      <c r="P64" s="1" t="str">
        <f t="shared" si="36"/>
        <v>(2,4),(2,4),(2,4),(1,1),(1,1),(1,1),(18,26),(18,26),(18,26),(6,10),(6,10),(6,10),(6,10),(6,10),(6,10),(6,10)</v>
      </c>
      <c r="Q64" s="3" t="str">
        <f>IF(D64="坦克碎片",VLOOKUP(C64,道具信息!$N$2:$O$291,2,FALSE)&amp;"碎片",VLOOKUP(C64,道具信息!$N$2:$O$291,2,FALSE))</f>
        <v>T1部件</v>
      </c>
      <c r="R64" s="3">
        <f t="shared" si="26"/>
        <v>4411</v>
      </c>
      <c r="S64" s="11">
        <f t="shared" si="27"/>
        <v>0.441</v>
      </c>
      <c r="T64" s="3" t="str">
        <f>VLOOKUP(Q64,道具信息!$Q$3:$S$20,2,FALSE)</f>
        <v>CHEST_ITEM_TYPE_T1_PART</v>
      </c>
      <c r="U64" s="3" t="str">
        <f>IF(COUNTIF(U$49:U63,T64)=0,T64,"")</f>
        <v/>
      </c>
      <c r="V64" s="3" t="str">
        <f t="shared" si="37"/>
        <v>CHEST_ITEM_TYPE_T2_TANK,CHEST_ITEM_TYPE_T2_SHARD,CHEST_ITEM_TYPE_T1_PART</v>
      </c>
      <c r="W64" s="13" t="str">
        <f t="shared" si="32"/>
        <v/>
      </c>
      <c r="X64" s="3" t="str">
        <f t="shared" si="33"/>
        <v/>
      </c>
      <c r="Y64" s="3" t="str">
        <f t="shared" si="38"/>
        <v>25.7%,23.1%,44.1%</v>
      </c>
    </row>
    <row r="65" spans="2:25" x14ac:dyDescent="0.3">
      <c r="B65" s="2">
        <f>数据源!CN97</f>
        <v>3</v>
      </c>
      <c r="C65" s="2" t="str">
        <f>数据源!CO97</f>
        <v>T1MP3</v>
      </c>
      <c r="D65" s="2" t="str">
        <f>数据源!CP97</f>
        <v>部件</v>
      </c>
      <c r="E65" s="2">
        <f>数据源!CQ97</f>
        <v>40</v>
      </c>
      <c r="F65" s="2">
        <f>数据源!CR97</f>
        <v>8</v>
      </c>
      <c r="G65" s="2">
        <f>数据源!CS97</f>
        <v>1.5900000000000001E-2</v>
      </c>
      <c r="H65" s="2">
        <f>数据源!CT97</f>
        <v>2.4471093749999999E-2</v>
      </c>
      <c r="I65" s="2">
        <f>数据源!CU97</f>
        <v>245</v>
      </c>
      <c r="J65" s="3">
        <f t="shared" si="28"/>
        <v>6</v>
      </c>
      <c r="K65" s="3">
        <f t="shared" si="29"/>
        <v>10</v>
      </c>
      <c r="L65" s="3" t="str">
        <f t="shared" si="30"/>
        <v>部件</v>
      </c>
      <c r="M65" s="3">
        <f t="shared" ca="1" si="31"/>
        <v>91103</v>
      </c>
      <c r="N65" s="3" t="str">
        <f t="shared" ca="1" si="34"/>
        <v>11211,12211,13211,11221,12221,13221,51211,52211,53211,51221,52221,53221,91001,91003,91005,91101,91103</v>
      </c>
      <c r="O65" s="3" t="str">
        <f t="shared" si="35"/>
        <v>528,528,528,328,328,328,360,360,360,410,410,410,245,245,245,245,245</v>
      </c>
      <c r="P65" s="1" t="str">
        <f t="shared" si="36"/>
        <v>(2,4),(2,4),(2,4),(1,1),(1,1),(1,1),(18,26),(18,26),(18,26),(6,10),(6,10),(6,10),(6,10),(6,10),(6,10),(6,10),(6,10)</v>
      </c>
      <c r="Q65" s="3" t="str">
        <f>IF(D65="坦克碎片",VLOOKUP(C65,道具信息!$N$2:$O$291,2,FALSE)&amp;"碎片",VLOOKUP(C65,道具信息!$N$2:$O$291,2,FALSE))</f>
        <v>T1部件</v>
      </c>
      <c r="R65" s="3">
        <f t="shared" si="26"/>
        <v>4411</v>
      </c>
      <c r="S65" s="11">
        <f t="shared" si="27"/>
        <v>0.441</v>
      </c>
      <c r="T65" s="3" t="str">
        <f>VLOOKUP(Q65,道具信息!$Q$3:$S$20,2,FALSE)</f>
        <v>CHEST_ITEM_TYPE_T1_PART</v>
      </c>
      <c r="U65" s="3" t="str">
        <f>IF(COUNTIF(U$49:U64,T65)=0,T65,"")</f>
        <v/>
      </c>
      <c r="V65" s="3" t="str">
        <f t="shared" si="37"/>
        <v>CHEST_ITEM_TYPE_T2_TANK,CHEST_ITEM_TYPE_T2_SHARD,CHEST_ITEM_TYPE_T1_PART</v>
      </c>
      <c r="W65" s="13" t="str">
        <f t="shared" si="32"/>
        <v/>
      </c>
      <c r="X65" s="3" t="str">
        <f t="shared" si="33"/>
        <v/>
      </c>
      <c r="Y65" s="3" t="str">
        <f t="shared" si="38"/>
        <v>25.7%,23.1%,44.1%</v>
      </c>
    </row>
    <row r="66" spans="2:25" x14ac:dyDescent="0.3">
      <c r="B66" s="2">
        <f>数据源!CN98</f>
        <v>3</v>
      </c>
      <c r="C66" s="2" t="str">
        <f>数据源!CO98</f>
        <v>T1MP5</v>
      </c>
      <c r="D66" s="2" t="str">
        <f>数据源!CP98</f>
        <v>部件</v>
      </c>
      <c r="E66" s="2">
        <f>数据源!CQ98</f>
        <v>40</v>
      </c>
      <c r="F66" s="2">
        <f>数据源!CR98</f>
        <v>8</v>
      </c>
      <c r="G66" s="2">
        <f>数据源!CS98</f>
        <v>1.5900000000000001E-2</v>
      </c>
      <c r="H66" s="2">
        <f>数据源!CT98</f>
        <v>2.4471093749999999E-2</v>
      </c>
      <c r="I66" s="2">
        <f>数据源!CU98</f>
        <v>245</v>
      </c>
      <c r="J66" s="3">
        <f t="shared" si="28"/>
        <v>6</v>
      </c>
      <c r="K66" s="3">
        <f t="shared" si="29"/>
        <v>10</v>
      </c>
      <c r="L66" s="3" t="str">
        <f t="shared" si="30"/>
        <v>部件</v>
      </c>
      <c r="M66" s="3">
        <f t="shared" ca="1" si="31"/>
        <v>91105</v>
      </c>
      <c r="N66" s="3" t="str">
        <f t="shared" ca="1" si="34"/>
        <v>11211,12211,13211,11221,12221,13221,51211,52211,53211,51221,52221,53221,91001,91003,91005,91101,91103,91105</v>
      </c>
      <c r="O66" s="3" t="str">
        <f t="shared" si="35"/>
        <v>528,528,528,328,328,328,360,360,360,410,410,410,245,245,245,245,245,245</v>
      </c>
      <c r="P66" s="1" t="str">
        <f t="shared" si="36"/>
        <v>(2,4),(2,4),(2,4),(1,1),(1,1),(1,1),(18,26),(18,26),(18,26),(6,10),(6,10),(6,10),(6,10),(6,10),(6,10),(6,10),(6,10),(6,10)</v>
      </c>
      <c r="Q66" s="3" t="str">
        <f>IF(D66="坦克碎片",VLOOKUP(C66,道具信息!$N$2:$O$291,2,FALSE)&amp;"碎片",VLOOKUP(C66,道具信息!$N$2:$O$291,2,FALSE))</f>
        <v>T1部件</v>
      </c>
      <c r="R66" s="3">
        <f t="shared" si="26"/>
        <v>4411</v>
      </c>
      <c r="S66" s="11">
        <f t="shared" si="27"/>
        <v>0.441</v>
      </c>
      <c r="T66" s="3" t="str">
        <f>VLOOKUP(Q66,道具信息!$Q$3:$S$20,2,FALSE)</f>
        <v>CHEST_ITEM_TYPE_T1_PART</v>
      </c>
      <c r="U66" s="3" t="str">
        <f>IF(COUNTIF(U$49:U65,T66)=0,T66,"")</f>
        <v/>
      </c>
      <c r="V66" s="3" t="str">
        <f t="shared" si="37"/>
        <v>CHEST_ITEM_TYPE_T2_TANK,CHEST_ITEM_TYPE_T2_SHARD,CHEST_ITEM_TYPE_T1_PART</v>
      </c>
      <c r="W66" s="13" t="str">
        <f t="shared" si="32"/>
        <v/>
      </c>
      <c r="X66" s="3" t="str">
        <f t="shared" si="33"/>
        <v/>
      </c>
      <c r="Y66" s="3" t="str">
        <f t="shared" si="38"/>
        <v>25.7%,23.1%,44.1%</v>
      </c>
    </row>
    <row r="67" spans="2:25" x14ac:dyDescent="0.3">
      <c r="B67" s="2">
        <f>数据源!CN99</f>
        <v>3</v>
      </c>
      <c r="C67" s="2" t="str">
        <f>数据源!CO99</f>
        <v>T1HP1</v>
      </c>
      <c r="D67" s="2" t="str">
        <f>数据源!CP99</f>
        <v>部件</v>
      </c>
      <c r="E67" s="2">
        <f>数据源!CQ99</f>
        <v>40</v>
      </c>
      <c r="F67" s="2">
        <f>数据源!CR99</f>
        <v>8</v>
      </c>
      <c r="G67" s="2">
        <f>数据源!CS99</f>
        <v>1.5900000000000001E-2</v>
      </c>
      <c r="H67" s="2">
        <f>数据源!CT99</f>
        <v>2.4471093749999999E-2</v>
      </c>
      <c r="I67" s="2">
        <f>数据源!CU99</f>
        <v>245</v>
      </c>
      <c r="J67" s="3">
        <f t="shared" si="28"/>
        <v>6</v>
      </c>
      <c r="K67" s="3">
        <f t="shared" si="29"/>
        <v>10</v>
      </c>
      <c r="L67" s="3" t="str">
        <f t="shared" si="30"/>
        <v>部件</v>
      </c>
      <c r="M67" s="3">
        <f t="shared" ca="1" si="31"/>
        <v>91201</v>
      </c>
      <c r="N67" s="3" t="str">
        <f t="shared" ca="1" si="34"/>
        <v>11211,12211,13211,11221,12221,13221,51211,52211,53211,51221,52221,53221,91001,91003,91005,91101,91103,91105,91201</v>
      </c>
      <c r="O67" s="3" t="str">
        <f t="shared" si="35"/>
        <v>528,528,528,328,328,328,360,360,360,410,410,410,245,245,245,245,245,245,245</v>
      </c>
      <c r="P67" s="1" t="str">
        <f t="shared" si="36"/>
        <v>(2,4),(2,4),(2,4),(1,1),(1,1),(1,1),(18,26),(18,26),(18,26),(6,10),(6,10),(6,10),(6,10),(6,10),(6,10),(6,10),(6,10),(6,10),(6,10)</v>
      </c>
      <c r="Q67" s="3" t="str">
        <f>IF(D67="坦克碎片",VLOOKUP(C67,道具信息!$N$2:$O$291,2,FALSE)&amp;"碎片",VLOOKUP(C67,道具信息!$N$2:$O$291,2,FALSE))</f>
        <v>T1部件</v>
      </c>
      <c r="R67" s="3">
        <f t="shared" si="26"/>
        <v>4411</v>
      </c>
      <c r="S67" s="11">
        <f t="shared" si="27"/>
        <v>0.441</v>
      </c>
      <c r="T67" s="3" t="str">
        <f>VLOOKUP(Q67,道具信息!$Q$3:$S$20,2,FALSE)</f>
        <v>CHEST_ITEM_TYPE_T1_PART</v>
      </c>
      <c r="U67" s="3" t="str">
        <f>IF(COUNTIF(U$49:U66,T67)=0,T67,"")</f>
        <v/>
      </c>
      <c r="V67" s="3" t="str">
        <f t="shared" si="37"/>
        <v>CHEST_ITEM_TYPE_T2_TANK,CHEST_ITEM_TYPE_T2_SHARD,CHEST_ITEM_TYPE_T1_PART</v>
      </c>
      <c r="W67" s="13" t="str">
        <f t="shared" si="32"/>
        <v/>
      </c>
      <c r="X67" s="3" t="str">
        <f t="shared" si="33"/>
        <v/>
      </c>
      <c r="Y67" s="3" t="str">
        <f t="shared" si="38"/>
        <v>25.7%,23.1%,44.1%</v>
      </c>
    </row>
    <row r="68" spans="2:25" x14ac:dyDescent="0.3">
      <c r="B68" s="2">
        <f>数据源!CN100</f>
        <v>3</v>
      </c>
      <c r="C68" s="2" t="str">
        <f>数据源!CO100</f>
        <v>T1HP3</v>
      </c>
      <c r="D68" s="2" t="str">
        <f>数据源!CP100</f>
        <v>部件</v>
      </c>
      <c r="E68" s="2">
        <f>数据源!CQ100</f>
        <v>40</v>
      </c>
      <c r="F68" s="2">
        <f>数据源!CR100</f>
        <v>8</v>
      </c>
      <c r="G68" s="2">
        <f>数据源!CS100</f>
        <v>1.5900000000000001E-2</v>
      </c>
      <c r="H68" s="2">
        <f>数据源!CT100</f>
        <v>2.4471093749999999E-2</v>
      </c>
      <c r="I68" s="2">
        <f>数据源!CU100</f>
        <v>245</v>
      </c>
      <c r="J68" s="3">
        <f t="shared" si="28"/>
        <v>6</v>
      </c>
      <c r="K68" s="3">
        <f t="shared" si="29"/>
        <v>10</v>
      </c>
      <c r="L68" s="3" t="str">
        <f t="shared" si="30"/>
        <v>部件</v>
      </c>
      <c r="M68" s="3">
        <f t="shared" ca="1" si="31"/>
        <v>91203</v>
      </c>
      <c r="N68" s="3" t="str">
        <f t="shared" ca="1" si="34"/>
        <v>11211,12211,13211,11221,12221,13221,51211,52211,53211,51221,52221,53221,91001,91003,91005,91101,91103,91105,91201,91203</v>
      </c>
      <c r="O68" s="3" t="str">
        <f t="shared" si="35"/>
        <v>528,528,528,328,328,328,360,360,360,410,410,410,245,245,245,245,245,245,245,245</v>
      </c>
      <c r="P68" s="1" t="str">
        <f t="shared" si="36"/>
        <v>(2,4),(2,4),(2,4),(1,1),(1,1),(1,1),(18,26),(18,26),(18,26),(6,10),(6,10),(6,10),(6,10),(6,10),(6,10),(6,10),(6,10),(6,10),(6,10),(6,10)</v>
      </c>
      <c r="Q68" s="3" t="str">
        <f>IF(D68="坦克碎片",VLOOKUP(C68,道具信息!$N$2:$O$291,2,FALSE)&amp;"碎片",VLOOKUP(C68,道具信息!$N$2:$O$291,2,FALSE))</f>
        <v>T1部件</v>
      </c>
      <c r="R68" s="3">
        <f t="shared" si="26"/>
        <v>4411</v>
      </c>
      <c r="S68" s="11">
        <f t="shared" si="27"/>
        <v>0.441</v>
      </c>
      <c r="T68" s="3" t="str">
        <f>VLOOKUP(Q68,道具信息!$Q$3:$S$20,2,FALSE)</f>
        <v>CHEST_ITEM_TYPE_T1_PART</v>
      </c>
      <c r="U68" s="3" t="str">
        <f>IF(COUNTIF(U$49:U67,T68)=0,T68,"")</f>
        <v/>
      </c>
      <c r="V68" s="3" t="str">
        <f t="shared" si="37"/>
        <v>CHEST_ITEM_TYPE_T2_TANK,CHEST_ITEM_TYPE_T2_SHARD,CHEST_ITEM_TYPE_T1_PART</v>
      </c>
      <c r="W68" s="13" t="str">
        <f t="shared" si="32"/>
        <v/>
      </c>
      <c r="X68" s="3" t="str">
        <f t="shared" si="33"/>
        <v/>
      </c>
      <c r="Y68" s="3" t="str">
        <f t="shared" si="38"/>
        <v>25.7%,23.1%,44.1%</v>
      </c>
    </row>
    <row r="69" spans="2:25" x14ac:dyDescent="0.3">
      <c r="B69" s="2">
        <f>数据源!CN101</f>
        <v>3</v>
      </c>
      <c r="C69" s="2" t="str">
        <f>数据源!CO101</f>
        <v>T1HP5</v>
      </c>
      <c r="D69" s="2" t="str">
        <f>数据源!CP101</f>
        <v>部件</v>
      </c>
      <c r="E69" s="2">
        <f>数据源!CQ101</f>
        <v>40</v>
      </c>
      <c r="F69" s="2">
        <f>数据源!CR101</f>
        <v>8</v>
      </c>
      <c r="G69" s="2">
        <f>数据源!CS101</f>
        <v>1.5900000000000001E-2</v>
      </c>
      <c r="H69" s="2">
        <f>数据源!CT101</f>
        <v>2.4471093749999999E-2</v>
      </c>
      <c r="I69" s="2">
        <f>数据源!CU101</f>
        <v>245</v>
      </c>
      <c r="J69" s="3">
        <f t="shared" si="28"/>
        <v>6</v>
      </c>
      <c r="K69" s="3">
        <f t="shared" si="29"/>
        <v>10</v>
      </c>
      <c r="L69" s="3" t="str">
        <f t="shared" si="30"/>
        <v>部件</v>
      </c>
      <c r="M69" s="3">
        <f t="shared" ca="1" si="31"/>
        <v>91205</v>
      </c>
      <c r="N69" s="3" t="str">
        <f t="shared" ca="1" si="34"/>
        <v>11211,12211,13211,11221,12221,13221,51211,52211,53211,51221,52221,53221,91001,91003,91005,91101,91103,91105,91201,91203,91205</v>
      </c>
      <c r="O69" s="3" t="str">
        <f t="shared" si="35"/>
        <v>528,528,528,328,328,328,360,360,360,410,410,410,245,245,245,245,245,245,245,245,245</v>
      </c>
      <c r="P69" s="1" t="str">
        <f t="shared" si="36"/>
        <v>(2,4),(2,4),(2,4),(1,1),(1,1),(1,1),(18,26),(18,26),(18,26),(6,10),(6,10),(6,10),(6,10),(6,10),(6,10),(6,10),(6,10),(6,10),(6,10),(6,10),(6,10)</v>
      </c>
      <c r="Q69" s="3" t="str">
        <f>IF(D69="坦克碎片",VLOOKUP(C69,道具信息!$N$2:$O$291,2,FALSE)&amp;"碎片",VLOOKUP(C69,道具信息!$N$2:$O$291,2,FALSE))</f>
        <v>T1部件</v>
      </c>
      <c r="R69" s="3">
        <f t="shared" si="26"/>
        <v>4411</v>
      </c>
      <c r="S69" s="11">
        <f t="shared" si="27"/>
        <v>0.441</v>
      </c>
      <c r="T69" s="3" t="str">
        <f>VLOOKUP(Q69,道具信息!$Q$3:$S$20,2,FALSE)</f>
        <v>CHEST_ITEM_TYPE_T1_PART</v>
      </c>
      <c r="U69" s="3" t="str">
        <f>IF(COUNTIF(U$49:U68,T69)=0,T69,"")</f>
        <v/>
      </c>
      <c r="V69" s="3" t="str">
        <f t="shared" si="37"/>
        <v>CHEST_ITEM_TYPE_T2_TANK,CHEST_ITEM_TYPE_T2_SHARD,CHEST_ITEM_TYPE_T1_PART</v>
      </c>
      <c r="W69" s="13" t="str">
        <f t="shared" si="32"/>
        <v/>
      </c>
      <c r="X69" s="3" t="str">
        <f t="shared" si="33"/>
        <v/>
      </c>
      <c r="Y69" s="3" t="str">
        <f t="shared" si="38"/>
        <v>25.7%,23.1%,44.1%</v>
      </c>
    </row>
    <row r="70" spans="2:25" x14ac:dyDescent="0.3">
      <c r="B70" s="2">
        <f>数据源!CN102</f>
        <v>3</v>
      </c>
      <c r="C70" s="2" t="str">
        <f>数据源!CO102</f>
        <v>T1LP2</v>
      </c>
      <c r="D70" s="2" t="str">
        <f>数据源!CP102</f>
        <v>部件</v>
      </c>
      <c r="E70" s="2">
        <f>数据源!CQ102</f>
        <v>40</v>
      </c>
      <c r="F70" s="2">
        <f>数据源!CR102</f>
        <v>8</v>
      </c>
      <c r="G70" s="2">
        <f>数据源!CS102</f>
        <v>1.5900000000000001E-2</v>
      </c>
      <c r="H70" s="2">
        <f>数据源!CT102</f>
        <v>2.4471093749999999E-2</v>
      </c>
      <c r="I70" s="2">
        <f>数据源!CU102</f>
        <v>245</v>
      </c>
      <c r="J70" s="3">
        <f t="shared" si="28"/>
        <v>6</v>
      </c>
      <c r="K70" s="3">
        <f t="shared" si="29"/>
        <v>10</v>
      </c>
      <c r="L70" s="3" t="str">
        <f t="shared" si="30"/>
        <v>部件</v>
      </c>
      <c r="M70" s="3">
        <f t="shared" ca="1" si="31"/>
        <v>91002</v>
      </c>
      <c r="N70" s="3" t="str">
        <f t="shared" ca="1" si="34"/>
        <v>11211,12211,13211,11221,12221,13221,51211,52211,53211,51221,52221,53221,91001,91003,91005,91101,91103,91105,91201,91203,91205,91002</v>
      </c>
      <c r="O70" s="3" t="str">
        <f t="shared" si="35"/>
        <v>528,528,528,328,328,328,360,360,360,410,410,410,245,245,245,245,245,245,245,245,245,245</v>
      </c>
      <c r="P70" s="1" t="str">
        <f t="shared" si="36"/>
        <v>(2,4),(2,4),(2,4),(1,1),(1,1),(1,1),(18,26),(18,26),(18,26),(6,10),(6,10),(6,10),(6,10),(6,10),(6,10),(6,10),(6,10),(6,10),(6,10),(6,10),(6,10),(6,10)</v>
      </c>
      <c r="Q70" s="3" t="str">
        <f>IF(D70="坦克碎片",VLOOKUP(C70,道具信息!$N$2:$O$291,2,FALSE)&amp;"碎片",VLOOKUP(C70,道具信息!$N$2:$O$291,2,FALSE))</f>
        <v>T1部件</v>
      </c>
      <c r="R70" s="3">
        <f t="shared" si="26"/>
        <v>4411</v>
      </c>
      <c r="S70" s="11">
        <f t="shared" si="27"/>
        <v>0.441</v>
      </c>
      <c r="T70" s="3" t="str">
        <f>VLOOKUP(Q70,道具信息!$Q$3:$S$20,2,FALSE)</f>
        <v>CHEST_ITEM_TYPE_T1_PART</v>
      </c>
      <c r="U70" s="3" t="str">
        <f>IF(COUNTIF(U$49:U69,T70)=0,T70,"")</f>
        <v/>
      </c>
      <c r="V70" s="3" t="str">
        <f t="shared" si="37"/>
        <v>CHEST_ITEM_TYPE_T2_TANK,CHEST_ITEM_TYPE_T2_SHARD,CHEST_ITEM_TYPE_T1_PART</v>
      </c>
      <c r="W70" s="13" t="str">
        <f t="shared" si="32"/>
        <v/>
      </c>
      <c r="X70" s="3" t="str">
        <f t="shared" si="33"/>
        <v/>
      </c>
      <c r="Y70" s="3" t="str">
        <f t="shared" si="38"/>
        <v>25.7%,23.1%,44.1%</v>
      </c>
    </row>
    <row r="71" spans="2:25" x14ac:dyDescent="0.3">
      <c r="B71" s="2">
        <f>数据源!CN103</f>
        <v>3</v>
      </c>
      <c r="C71" s="2" t="str">
        <f>数据源!CO103</f>
        <v>T1LP4</v>
      </c>
      <c r="D71" s="2" t="str">
        <f>数据源!CP103</f>
        <v>部件</v>
      </c>
      <c r="E71" s="2">
        <f>数据源!CQ103</f>
        <v>40</v>
      </c>
      <c r="F71" s="2">
        <f>数据源!CR103</f>
        <v>8</v>
      </c>
      <c r="G71" s="2">
        <f>数据源!CS103</f>
        <v>1.5900000000000001E-2</v>
      </c>
      <c r="H71" s="2">
        <f>数据源!CT103</f>
        <v>2.4471093749999999E-2</v>
      </c>
      <c r="I71" s="2">
        <f>数据源!CU103</f>
        <v>245</v>
      </c>
      <c r="J71" s="3">
        <f t="shared" si="28"/>
        <v>6</v>
      </c>
      <c r="K71" s="3">
        <f t="shared" si="29"/>
        <v>10</v>
      </c>
      <c r="L71" s="3" t="str">
        <f t="shared" si="30"/>
        <v>部件</v>
      </c>
      <c r="M71" s="3">
        <f t="shared" ca="1" si="31"/>
        <v>91004</v>
      </c>
      <c r="N71" s="3" t="str">
        <f t="shared" ca="1" si="34"/>
        <v>11211,12211,13211,11221,12221,13221,51211,52211,53211,51221,52221,53221,91001,91003,91005,91101,91103,91105,91201,91203,91205,91002,91004</v>
      </c>
      <c r="O71" s="3" t="str">
        <f t="shared" si="35"/>
        <v>528,528,528,328,328,328,360,360,360,410,410,410,245,245,245,245,245,245,245,245,245,245,245</v>
      </c>
      <c r="P71" s="1" t="str">
        <f t="shared" si="36"/>
        <v>(2,4),(2,4),(2,4),(1,1),(1,1),(1,1),(18,26),(18,26),(18,26),(6,10),(6,10),(6,10),(6,10),(6,10),(6,10),(6,10),(6,10),(6,10),(6,10),(6,10),(6,10),(6,10),(6,10)</v>
      </c>
      <c r="Q71" s="3" t="str">
        <f>IF(D71="坦克碎片",VLOOKUP(C71,道具信息!$N$2:$O$291,2,FALSE)&amp;"碎片",VLOOKUP(C71,道具信息!$N$2:$O$291,2,FALSE))</f>
        <v>T1部件</v>
      </c>
      <c r="R71" s="3">
        <f t="shared" si="26"/>
        <v>4411</v>
      </c>
      <c r="S71" s="11">
        <f t="shared" si="27"/>
        <v>0.441</v>
      </c>
      <c r="T71" s="3" t="str">
        <f>VLOOKUP(Q71,道具信息!$Q$3:$S$20,2,FALSE)</f>
        <v>CHEST_ITEM_TYPE_T1_PART</v>
      </c>
      <c r="U71" s="3" t="str">
        <f>IF(COUNTIF(U$49:U70,T71)=0,T71,"")</f>
        <v/>
      </c>
      <c r="V71" s="3" t="str">
        <f t="shared" si="37"/>
        <v>CHEST_ITEM_TYPE_T2_TANK,CHEST_ITEM_TYPE_T2_SHARD,CHEST_ITEM_TYPE_T1_PART</v>
      </c>
      <c r="W71" s="13" t="str">
        <f t="shared" si="32"/>
        <v/>
      </c>
      <c r="X71" s="3" t="str">
        <f t="shared" si="33"/>
        <v/>
      </c>
      <c r="Y71" s="3" t="str">
        <f t="shared" si="38"/>
        <v>25.7%,23.1%,44.1%</v>
      </c>
    </row>
    <row r="72" spans="2:25" x14ac:dyDescent="0.3">
      <c r="B72" s="2">
        <f>数据源!CN104</f>
        <v>3</v>
      </c>
      <c r="C72" s="2" t="str">
        <f>数据源!CO104</f>
        <v>T1LP6</v>
      </c>
      <c r="D72" s="2" t="str">
        <f>数据源!CP104</f>
        <v>部件</v>
      </c>
      <c r="E72" s="2">
        <f>数据源!CQ104</f>
        <v>40</v>
      </c>
      <c r="F72" s="2">
        <f>数据源!CR104</f>
        <v>8</v>
      </c>
      <c r="G72" s="2">
        <f>数据源!CS104</f>
        <v>1.5900000000000001E-2</v>
      </c>
      <c r="H72" s="2">
        <f>数据源!CT104</f>
        <v>2.4471093749999999E-2</v>
      </c>
      <c r="I72" s="2">
        <f>数据源!CU104</f>
        <v>245</v>
      </c>
      <c r="J72" s="3">
        <f t="shared" si="28"/>
        <v>6</v>
      </c>
      <c r="K72" s="3">
        <f t="shared" si="29"/>
        <v>10</v>
      </c>
      <c r="L72" s="3" t="str">
        <f t="shared" si="30"/>
        <v>部件</v>
      </c>
      <c r="M72" s="3">
        <f t="shared" ca="1" si="31"/>
        <v>91006</v>
      </c>
      <c r="N72" s="3" t="str">
        <f t="shared" ca="1" si="34"/>
        <v>11211,12211,13211,11221,12221,13221,51211,52211,53211,51221,52221,53221,91001,91003,91005,91101,91103,91105,91201,91203,91205,91002,91004,91006</v>
      </c>
      <c r="O72" s="3" t="str">
        <f t="shared" si="35"/>
        <v>528,528,528,328,328,328,360,360,360,410,410,410,245,245,245,245,245,245,245,245,245,245,245,245</v>
      </c>
      <c r="P72" s="1" t="str">
        <f t="shared" si="36"/>
        <v>(2,4),(2,4),(2,4),(1,1),(1,1),(1,1),(18,26),(18,26),(18,26),(6,10),(6,10),(6,10),(6,10),(6,10),(6,10),(6,10),(6,10),(6,10),(6,10),(6,10),(6,10),(6,10),(6,10),(6,10)</v>
      </c>
      <c r="Q72" s="3" t="str">
        <f>IF(D72="坦克碎片",VLOOKUP(C72,道具信息!$N$2:$O$291,2,FALSE)&amp;"碎片",VLOOKUP(C72,道具信息!$N$2:$O$291,2,FALSE))</f>
        <v>T1部件</v>
      </c>
      <c r="R72" s="3">
        <f t="shared" si="26"/>
        <v>4411</v>
      </c>
      <c r="S72" s="11">
        <f t="shared" si="27"/>
        <v>0.441</v>
      </c>
      <c r="T72" s="3" t="str">
        <f>VLOOKUP(Q72,道具信息!$Q$3:$S$20,2,FALSE)</f>
        <v>CHEST_ITEM_TYPE_T1_PART</v>
      </c>
      <c r="U72" s="3" t="str">
        <f>IF(COUNTIF(U$49:U71,T72)=0,T72,"")</f>
        <v/>
      </c>
      <c r="V72" s="3" t="str">
        <f t="shared" si="37"/>
        <v>CHEST_ITEM_TYPE_T2_TANK,CHEST_ITEM_TYPE_T2_SHARD,CHEST_ITEM_TYPE_T1_PART</v>
      </c>
      <c r="W72" s="13" t="str">
        <f t="shared" si="32"/>
        <v/>
      </c>
      <c r="X72" s="3" t="str">
        <f t="shared" si="33"/>
        <v/>
      </c>
      <c r="Y72" s="3" t="str">
        <f t="shared" si="38"/>
        <v>25.7%,23.1%,44.1%</v>
      </c>
    </row>
    <row r="73" spans="2:25" x14ac:dyDescent="0.3">
      <c r="B73" s="2">
        <f>数据源!CN105</f>
        <v>3</v>
      </c>
      <c r="C73" s="2" t="str">
        <f>数据源!CO105</f>
        <v>T1MP2</v>
      </c>
      <c r="D73" s="2" t="str">
        <f>数据源!CP105</f>
        <v>部件</v>
      </c>
      <c r="E73" s="2">
        <f>数据源!CQ105</f>
        <v>40</v>
      </c>
      <c r="F73" s="2">
        <f>数据源!CR105</f>
        <v>8</v>
      </c>
      <c r="G73" s="2">
        <f>数据源!CS105</f>
        <v>1.5900000000000001E-2</v>
      </c>
      <c r="H73" s="2">
        <f>数据源!CT105</f>
        <v>2.4471093749999999E-2</v>
      </c>
      <c r="I73" s="2">
        <f>数据源!CU105</f>
        <v>245</v>
      </c>
      <c r="J73" s="3">
        <f t="shared" si="28"/>
        <v>6</v>
      </c>
      <c r="K73" s="3">
        <f t="shared" si="29"/>
        <v>10</v>
      </c>
      <c r="L73" s="3" t="str">
        <f t="shared" si="30"/>
        <v>部件</v>
      </c>
      <c r="M73" s="3">
        <f t="shared" ca="1" si="31"/>
        <v>91102</v>
      </c>
      <c r="N73" s="3" t="str">
        <f t="shared" ca="1" si="34"/>
        <v>11211,12211,13211,11221,12221,13221,51211,52211,53211,51221,52221,53221,91001,91003,91005,91101,91103,91105,91201,91203,91205,91002,91004,91006,91102</v>
      </c>
      <c r="O73" s="3" t="str">
        <f t="shared" si="35"/>
        <v>528,528,528,328,328,328,360,360,360,410,410,410,245,245,245,245,245,245,245,245,245,245,245,245,245</v>
      </c>
      <c r="P73" s="1" t="str">
        <f t="shared" si="36"/>
        <v>(2,4),(2,4),(2,4),(1,1),(1,1),(1,1),(18,26),(18,26),(18,26),(6,10),(6,10),(6,10),(6,10),(6,10),(6,10),(6,10),(6,10),(6,10),(6,10),(6,10),(6,10),(6,10),(6,10),(6,10),(6,10)</v>
      </c>
      <c r="Q73" s="3" t="str">
        <f>IF(D73="坦克碎片",VLOOKUP(C73,道具信息!$N$2:$O$291,2,FALSE)&amp;"碎片",VLOOKUP(C73,道具信息!$N$2:$O$291,2,FALSE))</f>
        <v>T1部件</v>
      </c>
      <c r="R73" s="3">
        <f t="shared" si="26"/>
        <v>4411</v>
      </c>
      <c r="S73" s="11">
        <f t="shared" si="27"/>
        <v>0.441</v>
      </c>
      <c r="T73" s="3" t="str">
        <f>VLOOKUP(Q73,道具信息!$Q$3:$S$20,2,FALSE)</f>
        <v>CHEST_ITEM_TYPE_T1_PART</v>
      </c>
      <c r="U73" s="3" t="str">
        <f>IF(COUNTIF(U$49:U72,T73)=0,T73,"")</f>
        <v/>
      </c>
      <c r="V73" s="3" t="str">
        <f t="shared" si="37"/>
        <v>CHEST_ITEM_TYPE_T2_TANK,CHEST_ITEM_TYPE_T2_SHARD,CHEST_ITEM_TYPE_T1_PART</v>
      </c>
      <c r="W73" s="13" t="str">
        <f t="shared" si="32"/>
        <v/>
      </c>
      <c r="X73" s="3" t="str">
        <f t="shared" si="33"/>
        <v/>
      </c>
      <c r="Y73" s="3" t="str">
        <f t="shared" si="38"/>
        <v>25.7%,23.1%,44.1%</v>
      </c>
    </row>
    <row r="74" spans="2:25" x14ac:dyDescent="0.3">
      <c r="B74" s="2">
        <f>数据源!CN106</f>
        <v>3</v>
      </c>
      <c r="C74" s="2" t="str">
        <f>数据源!CO106</f>
        <v>T1MP4</v>
      </c>
      <c r="D74" s="2" t="str">
        <f>数据源!CP106</f>
        <v>部件</v>
      </c>
      <c r="E74" s="2">
        <f>数据源!CQ106</f>
        <v>40</v>
      </c>
      <c r="F74" s="2">
        <f>数据源!CR106</f>
        <v>8</v>
      </c>
      <c r="G74" s="2">
        <f>数据源!CS106</f>
        <v>1.5900000000000001E-2</v>
      </c>
      <c r="H74" s="2">
        <f>数据源!CT106</f>
        <v>2.4471093749999999E-2</v>
      </c>
      <c r="I74" s="2">
        <f>数据源!CU106</f>
        <v>245</v>
      </c>
      <c r="J74" s="3">
        <f t="shared" si="28"/>
        <v>6</v>
      </c>
      <c r="K74" s="3">
        <f t="shared" si="29"/>
        <v>10</v>
      </c>
      <c r="L74" s="3" t="str">
        <f t="shared" si="30"/>
        <v>部件</v>
      </c>
      <c r="M74" s="3">
        <f t="shared" ca="1" si="31"/>
        <v>91104</v>
      </c>
      <c r="N74" s="3" t="str">
        <f t="shared" ca="1" si="34"/>
        <v>11211,12211,13211,11221,12221,13221,51211,52211,53211,51221,52221,53221,91001,91003,91005,91101,91103,91105,91201,91203,91205,91002,91004,91006,91102,91104</v>
      </c>
      <c r="O74" s="3" t="str">
        <f t="shared" si="35"/>
        <v>528,528,528,328,328,328,360,360,360,410,410,410,245,245,245,245,245,245,245,245,245,245,245,245,245,245</v>
      </c>
      <c r="P74" s="1" t="str">
        <f t="shared" si="36"/>
        <v>(2,4),(2,4),(2,4),(1,1),(1,1),(1,1),(18,26),(18,26),(18,26),(6,10),(6,10),(6,10),(6,10),(6,10),(6,10),(6,10),(6,10),(6,10),(6,10),(6,10),(6,10),(6,10),(6,10),(6,10),(6,10),(6,10)</v>
      </c>
      <c r="Q74" s="3" t="str">
        <f>IF(D74="坦克碎片",VLOOKUP(C74,道具信息!$N$2:$O$291,2,FALSE)&amp;"碎片",VLOOKUP(C74,道具信息!$N$2:$O$291,2,FALSE))</f>
        <v>T1部件</v>
      </c>
      <c r="R74" s="3">
        <f t="shared" si="26"/>
        <v>4411</v>
      </c>
      <c r="S74" s="11">
        <f t="shared" si="27"/>
        <v>0.441</v>
      </c>
      <c r="T74" s="3" t="str">
        <f>VLOOKUP(Q74,道具信息!$Q$3:$S$20,2,FALSE)</f>
        <v>CHEST_ITEM_TYPE_T1_PART</v>
      </c>
      <c r="U74" s="3" t="str">
        <f>IF(COUNTIF(U$49:U73,T74)=0,T74,"")</f>
        <v/>
      </c>
      <c r="V74" s="3" t="str">
        <f t="shared" si="37"/>
        <v>CHEST_ITEM_TYPE_T2_TANK,CHEST_ITEM_TYPE_T2_SHARD,CHEST_ITEM_TYPE_T1_PART</v>
      </c>
      <c r="W74" s="13" t="str">
        <f t="shared" si="32"/>
        <v/>
      </c>
      <c r="X74" s="3" t="str">
        <f t="shared" si="33"/>
        <v/>
      </c>
      <c r="Y74" s="3" t="str">
        <f t="shared" si="38"/>
        <v>25.7%,23.1%,44.1%</v>
      </c>
    </row>
    <row r="75" spans="2:25" x14ac:dyDescent="0.3">
      <c r="B75" s="2">
        <f>数据源!CN107</f>
        <v>3</v>
      </c>
      <c r="C75" s="2" t="str">
        <f>数据源!CO107</f>
        <v>T1MP6</v>
      </c>
      <c r="D75" s="2" t="str">
        <f>数据源!CP107</f>
        <v>部件</v>
      </c>
      <c r="E75" s="2">
        <f>数据源!CQ107</f>
        <v>40</v>
      </c>
      <c r="F75" s="2">
        <f>数据源!CR107</f>
        <v>8</v>
      </c>
      <c r="G75" s="2">
        <f>数据源!CS107</f>
        <v>1.5900000000000001E-2</v>
      </c>
      <c r="H75" s="2">
        <f>数据源!CT107</f>
        <v>2.4471093749999999E-2</v>
      </c>
      <c r="I75" s="2">
        <f>数据源!CU107</f>
        <v>245</v>
      </c>
      <c r="J75" s="3">
        <f t="shared" si="28"/>
        <v>6</v>
      </c>
      <c r="K75" s="3">
        <f t="shared" si="29"/>
        <v>10</v>
      </c>
      <c r="L75" s="3" t="str">
        <f t="shared" si="30"/>
        <v>部件</v>
      </c>
      <c r="M75" s="3">
        <f t="shared" ca="1" si="31"/>
        <v>91106</v>
      </c>
      <c r="N75" s="3" t="str">
        <f t="shared" ca="1" si="34"/>
        <v>11211,12211,13211,11221,12221,13221,51211,52211,53211,51221,52221,53221,91001,91003,91005,91101,91103,91105,91201,91203,91205,91002,91004,91006,91102,91104,91106</v>
      </c>
      <c r="O75" s="3" t="str">
        <f t="shared" si="35"/>
        <v>528,528,528,328,328,328,360,360,360,410,410,410,245,245,245,245,245,245,245,245,245,245,245,245,245,245,245</v>
      </c>
      <c r="P75" s="1" t="str">
        <f t="shared" si="36"/>
        <v>(2,4),(2,4),(2,4),(1,1),(1,1),(1,1),(18,26),(18,26),(18,26),(6,10),(6,10),(6,10),(6,10),(6,10),(6,10),(6,10),(6,10),(6,10),(6,10),(6,10),(6,10),(6,10),(6,10),(6,10),(6,10),(6,10),(6,10)</v>
      </c>
      <c r="Q75" s="3" t="str">
        <f>IF(D75="坦克碎片",VLOOKUP(C75,道具信息!$N$2:$O$291,2,FALSE)&amp;"碎片",VLOOKUP(C75,道具信息!$N$2:$O$291,2,FALSE))</f>
        <v>T1部件</v>
      </c>
      <c r="R75" s="3">
        <f t="shared" si="26"/>
        <v>4411</v>
      </c>
      <c r="S75" s="11">
        <f t="shared" si="27"/>
        <v>0.441</v>
      </c>
      <c r="T75" s="3" t="str">
        <f>VLOOKUP(Q75,道具信息!$Q$3:$S$20,2,FALSE)</f>
        <v>CHEST_ITEM_TYPE_T1_PART</v>
      </c>
      <c r="U75" s="3" t="str">
        <f>IF(COUNTIF(U$49:U74,T75)=0,T75,"")</f>
        <v/>
      </c>
      <c r="V75" s="3" t="str">
        <f t="shared" si="37"/>
        <v>CHEST_ITEM_TYPE_T2_TANK,CHEST_ITEM_TYPE_T2_SHARD,CHEST_ITEM_TYPE_T1_PART</v>
      </c>
      <c r="W75" s="13" t="str">
        <f t="shared" si="32"/>
        <v/>
      </c>
      <c r="X75" s="3" t="str">
        <f t="shared" si="33"/>
        <v/>
      </c>
      <c r="Y75" s="3" t="str">
        <f t="shared" si="38"/>
        <v>25.7%,23.1%,44.1%</v>
      </c>
    </row>
    <row r="76" spans="2:25" x14ac:dyDescent="0.3">
      <c r="B76" s="2">
        <f>数据源!CN108</f>
        <v>3</v>
      </c>
      <c r="C76" s="2" t="str">
        <f>数据源!CO108</f>
        <v>T1HP2</v>
      </c>
      <c r="D76" s="2" t="str">
        <f>数据源!CP108</f>
        <v>部件</v>
      </c>
      <c r="E76" s="2">
        <f>数据源!CQ108</f>
        <v>40</v>
      </c>
      <c r="F76" s="2">
        <f>数据源!CR108</f>
        <v>8</v>
      </c>
      <c r="G76" s="2">
        <f>数据源!CS108</f>
        <v>1.5900000000000001E-2</v>
      </c>
      <c r="H76" s="2">
        <f>数据源!CT108</f>
        <v>2.4471093749999999E-2</v>
      </c>
      <c r="I76" s="2">
        <f>数据源!CU108</f>
        <v>245</v>
      </c>
      <c r="J76" s="3">
        <f t="shared" si="28"/>
        <v>6</v>
      </c>
      <c r="K76" s="3">
        <f t="shared" si="29"/>
        <v>10</v>
      </c>
      <c r="L76" s="3" t="str">
        <f t="shared" si="30"/>
        <v>部件</v>
      </c>
      <c r="M76" s="3">
        <f t="shared" ca="1" si="31"/>
        <v>91202</v>
      </c>
      <c r="N76" s="3" t="str">
        <f t="shared" ca="1" si="34"/>
        <v>11211,12211,13211,11221,12221,13221,51211,52211,53211,51221,52221,53221,91001,91003,91005,91101,91103,91105,91201,91203,91205,91002,91004,91006,91102,91104,91106,91202</v>
      </c>
      <c r="O76" s="3" t="str">
        <f t="shared" si="35"/>
        <v>528,528,528,328,328,328,360,360,360,410,410,410,245,245,245,245,245,245,245,245,245,245,245,245,245,245,245,245</v>
      </c>
      <c r="P76" s="1" t="str">
        <f t="shared" si="36"/>
        <v>(2,4),(2,4),(2,4),(1,1),(1,1),(1,1),(18,26),(18,26),(18,26),(6,10),(6,10),(6,10),(6,10),(6,10),(6,10),(6,10),(6,10),(6,10),(6,10),(6,10),(6,10),(6,10),(6,10),(6,10),(6,10),(6,10),(6,10),(6,10)</v>
      </c>
      <c r="Q76" s="3" t="str">
        <f>IF(D76="坦克碎片",VLOOKUP(C76,道具信息!$N$2:$O$291,2,FALSE)&amp;"碎片",VLOOKUP(C76,道具信息!$N$2:$O$291,2,FALSE))</f>
        <v>T1部件</v>
      </c>
      <c r="R76" s="3">
        <f t="shared" si="26"/>
        <v>4411</v>
      </c>
      <c r="S76" s="11">
        <f t="shared" si="27"/>
        <v>0.441</v>
      </c>
      <c r="T76" s="3" t="str">
        <f>VLOOKUP(Q76,道具信息!$Q$3:$S$20,2,FALSE)</f>
        <v>CHEST_ITEM_TYPE_T1_PART</v>
      </c>
      <c r="U76" s="3" t="str">
        <f>IF(COUNTIF(U$49:U75,T76)=0,T76,"")</f>
        <v/>
      </c>
      <c r="V76" s="3" t="str">
        <f t="shared" si="37"/>
        <v>CHEST_ITEM_TYPE_T2_TANK,CHEST_ITEM_TYPE_T2_SHARD,CHEST_ITEM_TYPE_T1_PART</v>
      </c>
      <c r="W76" s="13" t="str">
        <f t="shared" si="32"/>
        <v/>
      </c>
      <c r="X76" s="3" t="str">
        <f t="shared" si="33"/>
        <v/>
      </c>
      <c r="Y76" s="3" t="str">
        <f t="shared" si="38"/>
        <v>25.7%,23.1%,44.1%</v>
      </c>
    </row>
    <row r="77" spans="2:25" x14ac:dyDescent="0.3">
      <c r="B77" s="2">
        <f>数据源!CN109</f>
        <v>3</v>
      </c>
      <c r="C77" s="2" t="str">
        <f>数据源!CO109</f>
        <v>T1HP4</v>
      </c>
      <c r="D77" s="2" t="str">
        <f>数据源!CP109</f>
        <v>部件</v>
      </c>
      <c r="E77" s="2">
        <f>数据源!CQ109</f>
        <v>40</v>
      </c>
      <c r="F77" s="2">
        <f>数据源!CR109</f>
        <v>8</v>
      </c>
      <c r="G77" s="2">
        <f>数据源!CS109</f>
        <v>1.5900000000000001E-2</v>
      </c>
      <c r="H77" s="2">
        <f>数据源!CT109</f>
        <v>2.4471093749999999E-2</v>
      </c>
      <c r="I77" s="2">
        <f>数据源!CU109</f>
        <v>245</v>
      </c>
      <c r="J77" s="3">
        <f t="shared" si="28"/>
        <v>6</v>
      </c>
      <c r="K77" s="3">
        <f t="shared" si="29"/>
        <v>10</v>
      </c>
      <c r="L77" s="3" t="str">
        <f t="shared" si="30"/>
        <v>部件</v>
      </c>
      <c r="M77" s="3">
        <f t="shared" ca="1" si="31"/>
        <v>91204</v>
      </c>
      <c r="N77" s="3" t="str">
        <f t="shared" ca="1" si="34"/>
        <v>11211,12211,13211,11221,12221,13221,51211,52211,53211,51221,52221,53221,91001,91003,91005,91101,91103,91105,91201,91203,91205,91002,91004,91006,91102,91104,91106,91202,91204</v>
      </c>
      <c r="O77" s="3" t="str">
        <f t="shared" si="35"/>
        <v>528,528,528,328,328,328,360,360,360,410,410,410,245,245,245,245,245,245,245,245,245,245,245,245,245,245,245,245,245</v>
      </c>
      <c r="P77" s="1" t="str">
        <f t="shared" si="36"/>
        <v>(2,4),(2,4),(2,4),(1,1),(1,1),(1,1),(18,26),(18,26),(18,26),(6,10),(6,10),(6,10),(6,10),(6,10),(6,10),(6,10),(6,10),(6,10),(6,10),(6,10),(6,10),(6,10),(6,10),(6,10),(6,10),(6,10),(6,10),(6,10),(6,10)</v>
      </c>
      <c r="Q77" s="3" t="str">
        <f>IF(D77="坦克碎片",VLOOKUP(C77,道具信息!$N$2:$O$291,2,FALSE)&amp;"碎片",VLOOKUP(C77,道具信息!$N$2:$O$291,2,FALSE))</f>
        <v>T1部件</v>
      </c>
      <c r="R77" s="3">
        <f t="shared" si="26"/>
        <v>4411</v>
      </c>
      <c r="S77" s="11">
        <f t="shared" si="27"/>
        <v>0.441</v>
      </c>
      <c r="T77" s="3" t="str">
        <f>VLOOKUP(Q77,道具信息!$Q$3:$S$20,2,FALSE)</f>
        <v>CHEST_ITEM_TYPE_T1_PART</v>
      </c>
      <c r="U77" s="3" t="str">
        <f>IF(COUNTIF(U$49:U76,T77)=0,T77,"")</f>
        <v/>
      </c>
      <c r="V77" s="3" t="str">
        <f t="shared" si="37"/>
        <v>CHEST_ITEM_TYPE_T2_TANK,CHEST_ITEM_TYPE_T2_SHARD,CHEST_ITEM_TYPE_T1_PART</v>
      </c>
      <c r="W77" s="13" t="str">
        <f t="shared" si="32"/>
        <v/>
      </c>
      <c r="X77" s="3" t="str">
        <f t="shared" si="33"/>
        <v/>
      </c>
      <c r="Y77" s="3" t="str">
        <f t="shared" si="38"/>
        <v>25.7%,23.1%,44.1%</v>
      </c>
    </row>
    <row r="78" spans="2:25" x14ac:dyDescent="0.3">
      <c r="B78" s="2">
        <f>数据源!CN110</f>
        <v>3</v>
      </c>
      <c r="C78" s="2" t="str">
        <f>数据源!CO110</f>
        <v>T1HP6</v>
      </c>
      <c r="D78" s="2" t="str">
        <f>数据源!CP110</f>
        <v>部件</v>
      </c>
      <c r="E78" s="2">
        <f>数据源!CQ110</f>
        <v>40</v>
      </c>
      <c r="F78" s="2">
        <f>数据源!CR110</f>
        <v>8</v>
      </c>
      <c r="G78" s="2">
        <f>数据源!CS110</f>
        <v>1.6E-2</v>
      </c>
      <c r="H78" s="2">
        <f>数据源!CT110</f>
        <v>2.4625000000000001E-2</v>
      </c>
      <c r="I78" s="2">
        <f>数据源!CU110</f>
        <v>246</v>
      </c>
      <c r="J78" s="3">
        <f t="shared" si="28"/>
        <v>6</v>
      </c>
      <c r="K78" s="3">
        <f t="shared" si="29"/>
        <v>10</v>
      </c>
      <c r="L78" s="3" t="str">
        <f t="shared" si="30"/>
        <v>部件</v>
      </c>
      <c r="M78" s="3">
        <f t="shared" ca="1" si="31"/>
        <v>91206</v>
      </c>
      <c r="N78" s="3" t="str">
        <f t="shared" ca="1" si="34"/>
        <v>11211,12211,13211,11221,12221,13221,51211,52211,53211,51221,52221,53221,91001,91003,91005,91101,91103,91105,91201,91203,91205,91002,91004,91006,91102,91104,91106,91202,91204,91206</v>
      </c>
      <c r="O78" s="3" t="str">
        <f t="shared" si="35"/>
        <v>528,528,528,328,328,328,360,360,360,410,410,410,245,245,245,245,245,245,245,245,245,245,245,245,245,245,245,245,245,246</v>
      </c>
      <c r="P78" s="1" t="str">
        <f t="shared" si="36"/>
        <v>(2,4),(2,4),(2,4),(1,1),(1,1),(1,1),(18,26),(18,26),(18,26),(6,10),(6,10),(6,10),(6,10),(6,10),(6,10),(6,10),(6,10),(6,10),(6,10),(6,10),(6,10),(6,10),(6,10),(6,10),(6,10),(6,10),(6,10),(6,10),(6,10),(6,10)</v>
      </c>
      <c r="Q78" s="3" t="str">
        <f>IF(D78="坦克碎片",VLOOKUP(C78,道具信息!$N$2:$O$291,2,FALSE)&amp;"碎片",VLOOKUP(C78,道具信息!$N$2:$O$291,2,FALSE))</f>
        <v>T1部件</v>
      </c>
      <c r="R78" s="3">
        <f t="shared" si="26"/>
        <v>4411</v>
      </c>
      <c r="S78" s="11">
        <f t="shared" si="27"/>
        <v>0.441</v>
      </c>
      <c r="T78" s="3" t="str">
        <f>VLOOKUP(Q78,道具信息!$Q$3:$S$20,2,FALSE)</f>
        <v>CHEST_ITEM_TYPE_T1_PART</v>
      </c>
      <c r="U78" s="3" t="str">
        <f>IF(COUNTIF(U$49:U77,T78)=0,T78,"")</f>
        <v/>
      </c>
      <c r="V78" s="3" t="str">
        <f t="shared" si="37"/>
        <v>CHEST_ITEM_TYPE_T2_TANK,CHEST_ITEM_TYPE_T2_SHARD,CHEST_ITEM_TYPE_T1_PART</v>
      </c>
      <c r="W78" s="13" t="str">
        <f t="shared" si="32"/>
        <v/>
      </c>
      <c r="X78" s="3" t="str">
        <f t="shared" si="33"/>
        <v/>
      </c>
      <c r="Y78" s="3" t="str">
        <f t="shared" si="38"/>
        <v>25.7%,23.1%,44.1%</v>
      </c>
    </row>
    <row r="79" spans="2:25" x14ac:dyDescent="0.3">
      <c r="B79" s="2">
        <f>数据源!CN111</f>
        <v>3</v>
      </c>
      <c r="C79" s="2" t="str">
        <f>数据源!CO111</f>
        <v>T2LP1</v>
      </c>
      <c r="D79" s="2" t="str">
        <f>数据源!CP111</f>
        <v>部件</v>
      </c>
      <c r="E79" s="2">
        <f>数据源!CQ111</f>
        <v>140.00000000000003</v>
      </c>
      <c r="F79" s="2">
        <f>数据源!CR111</f>
        <v>4</v>
      </c>
      <c r="G79" s="2">
        <f>数据源!CS111</f>
        <v>8.9999999999999993E-3</v>
      </c>
      <c r="H79" s="2">
        <f>数据源!CT111</f>
        <v>7.9151785714285695E-3</v>
      </c>
      <c r="I79" s="2">
        <f>数据源!CU111</f>
        <v>79</v>
      </c>
      <c r="J79" s="3">
        <f>ROUNDUP(IF(F79&gt;1,F79-ROUNDDOWN(SQRT(F79),0),F79),0)</f>
        <v>2</v>
      </c>
      <c r="K79" s="3">
        <f>F79*2-J79</f>
        <v>6</v>
      </c>
      <c r="L79" s="3" t="str">
        <f t="shared" si="30"/>
        <v>部件</v>
      </c>
      <c r="M79" s="3">
        <f t="shared" ca="1" si="31"/>
        <v>92001</v>
      </c>
      <c r="N79" s="3" t="str">
        <f t="shared" ca="1" si="34"/>
        <v>11211,12211,13211,11221,12221,13221,51211,52211,53211,51221,52221,53221,91001,91003,91005,91101,91103,91105,91201,91203,91205,91002,91004,91006,91102,91104,91106,91202,91204,91206,92001</v>
      </c>
      <c r="O79" s="3" t="str">
        <f t="shared" si="35"/>
        <v>528,528,528,328,328,328,360,360,360,410,410,410,245,245,245,245,245,245,245,245,245,245,245,245,245,245,245,245,245,246,79</v>
      </c>
      <c r="P79" s="1" t="str">
        <f t="shared" si="36"/>
        <v>(2,4),(2,4),(2,4),(1,1),(1,1),(1,1),(18,26),(18,26),(18,26),(6,10),(6,10),(6,10),(6,10),(6,10),(6,10),(6,10),(6,10),(6,10),(6,10),(6,10),(6,10),(6,10),(6,10),(6,10),(6,10),(6,10),(6,10),(6,10),(6,10),(6,10),(2,6)</v>
      </c>
      <c r="Q79" s="3" t="str">
        <f>IF(D79="坦克碎片",VLOOKUP(C79,道具信息!$N$2:$O$291,2,FALSE)&amp;"碎片",VLOOKUP(C79,道具信息!$N$2:$O$291,2,FALSE))</f>
        <v>T2部件</v>
      </c>
      <c r="R79" s="3">
        <f t="shared" si="26"/>
        <v>711</v>
      </c>
      <c r="S79" s="11">
        <f t="shared" si="27"/>
        <v>7.0999999999999994E-2</v>
      </c>
      <c r="T79" s="3" t="str">
        <f>VLOOKUP(Q79,道具信息!$Q$3:$S$20,2,FALSE)</f>
        <v>CHEST_ITEM_TYPE_T2_PART</v>
      </c>
      <c r="U79" s="3" t="str">
        <f>IF(COUNTIF(U$49:U78,T79)=0,T79,"")</f>
        <v>CHEST_ITEM_TYPE_T2_PART</v>
      </c>
      <c r="V79" s="3" t="str">
        <f t="shared" si="37"/>
        <v>CHEST_ITEM_TYPE_T2_TANK,CHEST_ITEM_TYPE_T2_SHARD,CHEST_ITEM_TYPE_T1_PART,CHEST_ITEM_TYPE_T2_PART</v>
      </c>
      <c r="W79" s="13">
        <f t="shared" si="32"/>
        <v>7.0999999999999994E-2</v>
      </c>
      <c r="X79" s="3" t="str">
        <f t="shared" si="33"/>
        <v>7.1%</v>
      </c>
      <c r="Y79" s="3" t="str">
        <f t="shared" si="38"/>
        <v>25.7%,23.1%,44.1%,7.1%</v>
      </c>
    </row>
    <row r="80" spans="2:25" x14ac:dyDescent="0.3">
      <c r="B80" s="2">
        <f>数据源!CN112</f>
        <v>3</v>
      </c>
      <c r="C80" s="2" t="str">
        <f>数据源!CO112</f>
        <v>T2LP3</v>
      </c>
      <c r="D80" s="2" t="str">
        <f>数据源!CP112</f>
        <v>部件</v>
      </c>
      <c r="E80" s="2">
        <f>数据源!CQ112</f>
        <v>140.00000000000003</v>
      </c>
      <c r="F80" s="2">
        <f>数据源!CR112</f>
        <v>4</v>
      </c>
      <c r="G80" s="2">
        <f>数据源!CS112</f>
        <v>8.9999999999999993E-3</v>
      </c>
      <c r="H80" s="2">
        <f>数据源!CT112</f>
        <v>7.9151785714285695E-3</v>
      </c>
      <c r="I80" s="2">
        <f>数据源!CU112</f>
        <v>79</v>
      </c>
      <c r="J80" s="3">
        <f t="shared" ref="J80:J87" si="39">ROUNDUP(IF(F80&gt;1,F80-ROUNDDOWN(SQRT(F80),0),F80),0)</f>
        <v>2</v>
      </c>
      <c r="K80" s="3">
        <f t="shared" ref="K80:K87" si="40">F80*2-J80</f>
        <v>6</v>
      </c>
      <c r="L80" s="3" t="str">
        <f t="shared" si="30"/>
        <v>部件</v>
      </c>
      <c r="M80" s="3">
        <f t="shared" ca="1" si="31"/>
        <v>92003</v>
      </c>
      <c r="N80" s="3" t="str">
        <f t="shared" ca="1" si="34"/>
        <v>11211,12211,13211,11221,12221,13221,51211,52211,53211,51221,52221,53221,91001,91003,91005,91101,91103,91105,91201,91203,91205,91002,91004,91006,91102,91104,91106,91202,91204,91206,92001,92003</v>
      </c>
      <c r="O80" s="3" t="str">
        <f t="shared" si="35"/>
        <v>528,528,528,328,328,328,360,360,360,410,410,410,245,245,245,245,245,245,245,245,245,245,245,245,245,245,245,245,245,246,79,79</v>
      </c>
      <c r="P80" s="1" t="str">
        <f t="shared" si="36"/>
        <v>(2,4),(2,4),(2,4),(1,1),(1,1),(1,1),(18,26),(18,26),(18,26),(6,10),(6,10),(6,10),(6,10),(6,10),(6,10),(6,10),(6,10),(6,10),(6,10),(6,10),(6,10),(6,10),(6,10),(6,10),(6,10),(6,10),(6,10),(6,10),(6,10),(6,10),(2,6),(2,6)</v>
      </c>
      <c r="Q80" s="3" t="str">
        <f>IF(D80="坦克碎片",VLOOKUP(C80,道具信息!$N$2:$O$291,2,FALSE)&amp;"碎片",VLOOKUP(C80,道具信息!$N$2:$O$291,2,FALSE))</f>
        <v>T2部件</v>
      </c>
      <c r="R80" s="3">
        <f t="shared" si="26"/>
        <v>711</v>
      </c>
      <c r="S80" s="11">
        <f t="shared" si="27"/>
        <v>7.0999999999999994E-2</v>
      </c>
      <c r="T80" s="3" t="str">
        <f>VLOOKUP(Q80,道具信息!$Q$3:$S$20,2,FALSE)</f>
        <v>CHEST_ITEM_TYPE_T2_PART</v>
      </c>
      <c r="U80" s="3" t="str">
        <f>IF(COUNTIF(U$49:U79,T80)=0,T80,"")</f>
        <v/>
      </c>
      <c r="V80" s="3" t="str">
        <f t="shared" si="37"/>
        <v>CHEST_ITEM_TYPE_T2_TANK,CHEST_ITEM_TYPE_T2_SHARD,CHEST_ITEM_TYPE_T1_PART,CHEST_ITEM_TYPE_T2_PART</v>
      </c>
      <c r="W80" s="13" t="str">
        <f t="shared" si="32"/>
        <v/>
      </c>
      <c r="X80" s="3" t="str">
        <f t="shared" si="33"/>
        <v/>
      </c>
      <c r="Y80" s="3" t="str">
        <f t="shared" si="38"/>
        <v>25.7%,23.1%,44.1%,7.1%</v>
      </c>
    </row>
    <row r="81" spans="2:25" x14ac:dyDescent="0.3">
      <c r="B81" s="2">
        <f>数据源!CN113</f>
        <v>3</v>
      </c>
      <c r="C81" s="2" t="str">
        <f>数据源!CO113</f>
        <v>T2LP5</v>
      </c>
      <c r="D81" s="2" t="str">
        <f>数据源!CP113</f>
        <v>部件</v>
      </c>
      <c r="E81" s="2">
        <f>数据源!CQ113</f>
        <v>140.00000000000003</v>
      </c>
      <c r="F81" s="2">
        <f>数据源!CR113</f>
        <v>4</v>
      </c>
      <c r="G81" s="2">
        <f>数据源!CS113</f>
        <v>8.9999999999999993E-3</v>
      </c>
      <c r="H81" s="2">
        <f>数据源!CT113</f>
        <v>7.9151785714285695E-3</v>
      </c>
      <c r="I81" s="2">
        <f>数据源!CU113</f>
        <v>79</v>
      </c>
      <c r="J81" s="3">
        <f t="shared" si="39"/>
        <v>2</v>
      </c>
      <c r="K81" s="3">
        <f t="shared" si="40"/>
        <v>6</v>
      </c>
      <c r="L81" s="3" t="str">
        <f t="shared" si="30"/>
        <v>部件</v>
      </c>
      <c r="M81" s="3">
        <f t="shared" ca="1" si="31"/>
        <v>92005</v>
      </c>
      <c r="N81" s="3" t="str">
        <f t="shared" ca="1" si="34"/>
        <v>11211,12211,13211,11221,12221,13221,51211,52211,53211,51221,52221,53221,91001,91003,91005,91101,91103,91105,91201,91203,91205,91002,91004,91006,91102,91104,91106,91202,91204,91206,92001,92003,92005</v>
      </c>
      <c r="O81" s="3" t="str">
        <f t="shared" si="35"/>
        <v>528,528,528,328,328,328,360,360,360,410,410,410,245,245,245,245,245,245,245,245,245,245,245,245,245,245,245,245,245,246,79,79,79</v>
      </c>
      <c r="P81" s="1" t="str">
        <f t="shared" si="36"/>
        <v>(2,4),(2,4),(2,4),(1,1),(1,1),(1,1),(18,26),(18,26),(18,26),(6,10),(6,10),(6,10),(6,10),(6,10),(6,10),(6,10),(6,10),(6,10),(6,10),(6,10),(6,10),(6,10),(6,10),(6,10),(6,10),(6,10),(6,10),(6,10),(6,10),(6,10),(2,6),(2,6),(2,6)</v>
      </c>
      <c r="Q81" s="3" t="str">
        <f>IF(D81="坦克碎片",VLOOKUP(C81,道具信息!$N$2:$O$291,2,FALSE)&amp;"碎片",VLOOKUP(C81,道具信息!$N$2:$O$291,2,FALSE))</f>
        <v>T2部件</v>
      </c>
      <c r="R81" s="3">
        <f t="shared" si="26"/>
        <v>711</v>
      </c>
      <c r="S81" s="11">
        <f t="shared" si="27"/>
        <v>7.0999999999999994E-2</v>
      </c>
      <c r="T81" s="3" t="str">
        <f>VLOOKUP(Q81,道具信息!$Q$3:$S$20,2,FALSE)</f>
        <v>CHEST_ITEM_TYPE_T2_PART</v>
      </c>
      <c r="U81" s="3" t="str">
        <f>IF(COUNTIF(U$49:U80,T81)=0,T81,"")</f>
        <v/>
      </c>
      <c r="V81" s="3" t="str">
        <f t="shared" si="37"/>
        <v>CHEST_ITEM_TYPE_T2_TANK,CHEST_ITEM_TYPE_T2_SHARD,CHEST_ITEM_TYPE_T1_PART,CHEST_ITEM_TYPE_T2_PART</v>
      </c>
      <c r="W81" s="13" t="str">
        <f t="shared" si="32"/>
        <v/>
      </c>
      <c r="X81" s="3" t="str">
        <f t="shared" si="33"/>
        <v/>
      </c>
      <c r="Y81" s="3" t="str">
        <f t="shared" si="38"/>
        <v>25.7%,23.1%,44.1%,7.1%</v>
      </c>
    </row>
    <row r="82" spans="2:25" x14ac:dyDescent="0.3">
      <c r="B82" s="2">
        <f>数据源!CN114</f>
        <v>3</v>
      </c>
      <c r="C82" s="2" t="str">
        <f>数据源!CO114</f>
        <v>T2MP1</v>
      </c>
      <c r="D82" s="2" t="str">
        <f>数据源!CP114</f>
        <v>部件</v>
      </c>
      <c r="E82" s="2">
        <f>数据源!CQ114</f>
        <v>140.00000000000003</v>
      </c>
      <c r="F82" s="2">
        <f>数据源!CR114</f>
        <v>4</v>
      </c>
      <c r="G82" s="2">
        <f>数据源!CS114</f>
        <v>8.9999999999999993E-3</v>
      </c>
      <c r="H82" s="2">
        <f>数据源!CT114</f>
        <v>7.9151785714285695E-3</v>
      </c>
      <c r="I82" s="2">
        <f>数据源!CU114</f>
        <v>79</v>
      </c>
      <c r="J82" s="3">
        <f t="shared" si="39"/>
        <v>2</v>
      </c>
      <c r="K82" s="3">
        <f t="shared" si="40"/>
        <v>6</v>
      </c>
      <c r="L82" s="3" t="str">
        <f t="shared" si="30"/>
        <v>部件</v>
      </c>
      <c r="M82" s="3">
        <f t="shared" ca="1" si="31"/>
        <v>92101</v>
      </c>
      <c r="N82" s="3" t="str">
        <f t="shared" ca="1" si="34"/>
        <v>11211,12211,13211,11221,12221,13221,51211,52211,53211,51221,52221,53221,91001,91003,91005,91101,91103,91105,91201,91203,91205,91002,91004,91006,91102,91104,91106,91202,91204,91206,92001,92003,92005,92101</v>
      </c>
      <c r="O82" s="3" t="str">
        <f t="shared" si="35"/>
        <v>528,528,528,328,328,328,360,360,360,410,410,410,245,245,245,245,245,245,245,245,245,245,245,245,245,245,245,245,245,246,79,79,79,79</v>
      </c>
      <c r="P82" s="1" t="str">
        <f t="shared" si="36"/>
        <v>(2,4),(2,4),(2,4),(1,1),(1,1),(1,1),(18,26),(18,26),(18,26),(6,10),(6,10),(6,10),(6,10),(6,10),(6,10),(6,10),(6,10),(6,10),(6,10),(6,10),(6,10),(6,10),(6,10),(6,10),(6,10),(6,10),(6,10),(6,10),(6,10),(6,10),(2,6),(2,6),(2,6),(2,6)</v>
      </c>
      <c r="Q82" s="3" t="str">
        <f>IF(D82="坦克碎片",VLOOKUP(C82,道具信息!$N$2:$O$291,2,FALSE)&amp;"碎片",VLOOKUP(C82,道具信息!$N$2:$O$291,2,FALSE))</f>
        <v>T2部件</v>
      </c>
      <c r="R82" s="3">
        <f t="shared" si="26"/>
        <v>711</v>
      </c>
      <c r="S82" s="11">
        <f t="shared" si="27"/>
        <v>7.0999999999999994E-2</v>
      </c>
      <c r="T82" s="3" t="str">
        <f>VLOOKUP(Q82,道具信息!$Q$3:$S$20,2,FALSE)</f>
        <v>CHEST_ITEM_TYPE_T2_PART</v>
      </c>
      <c r="U82" s="3" t="str">
        <f>IF(COUNTIF(U$49:U81,T82)=0,T82,"")</f>
        <v/>
      </c>
      <c r="V82" s="3" t="str">
        <f t="shared" si="37"/>
        <v>CHEST_ITEM_TYPE_T2_TANK,CHEST_ITEM_TYPE_T2_SHARD,CHEST_ITEM_TYPE_T1_PART,CHEST_ITEM_TYPE_T2_PART</v>
      </c>
      <c r="W82" s="13" t="str">
        <f t="shared" si="32"/>
        <v/>
      </c>
      <c r="X82" s="3" t="str">
        <f t="shared" si="33"/>
        <v/>
      </c>
      <c r="Y82" s="3" t="str">
        <f t="shared" si="38"/>
        <v>25.7%,23.1%,44.1%,7.1%</v>
      </c>
    </row>
    <row r="83" spans="2:25" x14ac:dyDescent="0.3">
      <c r="B83" s="2">
        <f>数据源!CN115</f>
        <v>3</v>
      </c>
      <c r="C83" s="2" t="str">
        <f>数据源!CO115</f>
        <v>T2MP3</v>
      </c>
      <c r="D83" s="2" t="str">
        <f>数据源!CP115</f>
        <v>部件</v>
      </c>
      <c r="E83" s="2">
        <f>数据源!CQ115</f>
        <v>140.00000000000003</v>
      </c>
      <c r="F83" s="2">
        <f>数据源!CR115</f>
        <v>4</v>
      </c>
      <c r="G83" s="2">
        <f>数据源!CS115</f>
        <v>8.9999999999999993E-3</v>
      </c>
      <c r="H83" s="2">
        <f>数据源!CT115</f>
        <v>7.9151785714285695E-3</v>
      </c>
      <c r="I83" s="2">
        <f>数据源!CU115</f>
        <v>79</v>
      </c>
      <c r="J83" s="3">
        <f t="shared" si="39"/>
        <v>2</v>
      </c>
      <c r="K83" s="3">
        <f t="shared" si="40"/>
        <v>6</v>
      </c>
      <c r="L83" s="3" t="str">
        <f t="shared" si="30"/>
        <v>部件</v>
      </c>
      <c r="M83" s="3">
        <f t="shared" ca="1" si="31"/>
        <v>92103</v>
      </c>
      <c r="N83" s="3" t="str">
        <f t="shared" ca="1" si="34"/>
        <v>11211,12211,13211,11221,12221,13221,51211,52211,53211,51221,52221,53221,91001,91003,91005,91101,91103,91105,91201,91203,91205,91002,91004,91006,91102,91104,91106,91202,91204,91206,92001,92003,92005,92101,92103</v>
      </c>
      <c r="O83" s="3" t="str">
        <f t="shared" si="35"/>
        <v>528,528,528,328,328,328,360,360,360,410,410,410,245,245,245,245,245,245,245,245,245,245,245,245,245,245,245,245,245,246,79,79,79,79,79</v>
      </c>
      <c r="P83" s="1" t="str">
        <f t="shared" si="36"/>
        <v>(2,4),(2,4),(2,4),(1,1),(1,1),(1,1),(18,26),(18,26),(18,26),(6,10),(6,10),(6,10),(6,10),(6,10),(6,10),(6,10),(6,10),(6,10),(6,10),(6,10),(6,10),(6,10),(6,10),(6,10),(6,10),(6,10),(6,10),(6,10),(6,10),(6,10),(2,6),(2,6),(2,6),(2,6),(2,6)</v>
      </c>
      <c r="Q83" s="3" t="str">
        <f>IF(D83="坦克碎片",VLOOKUP(C83,道具信息!$N$2:$O$291,2,FALSE)&amp;"碎片",VLOOKUP(C83,道具信息!$N$2:$O$291,2,FALSE))</f>
        <v>T2部件</v>
      </c>
      <c r="R83" s="3">
        <f t="shared" si="26"/>
        <v>711</v>
      </c>
      <c r="S83" s="11">
        <f t="shared" si="27"/>
        <v>7.0999999999999994E-2</v>
      </c>
      <c r="T83" s="3" t="str">
        <f>VLOOKUP(Q83,道具信息!$Q$3:$S$20,2,FALSE)</f>
        <v>CHEST_ITEM_TYPE_T2_PART</v>
      </c>
      <c r="U83" s="3" t="str">
        <f>IF(COUNTIF(U$49:U82,T83)=0,T83,"")</f>
        <v/>
      </c>
      <c r="V83" s="3" t="str">
        <f t="shared" si="37"/>
        <v>CHEST_ITEM_TYPE_T2_TANK,CHEST_ITEM_TYPE_T2_SHARD,CHEST_ITEM_TYPE_T1_PART,CHEST_ITEM_TYPE_T2_PART</v>
      </c>
      <c r="W83" s="13" t="str">
        <f t="shared" si="32"/>
        <v/>
      </c>
      <c r="X83" s="3" t="str">
        <f t="shared" si="33"/>
        <v/>
      </c>
      <c r="Y83" s="3" t="str">
        <f t="shared" si="38"/>
        <v>25.7%,23.1%,44.1%,7.1%</v>
      </c>
    </row>
    <row r="84" spans="2:25" x14ac:dyDescent="0.3">
      <c r="B84" s="2">
        <f>数据源!CN116</f>
        <v>3</v>
      </c>
      <c r="C84" s="2" t="str">
        <f>数据源!CO116</f>
        <v>T2MP5</v>
      </c>
      <c r="D84" s="2" t="str">
        <f>数据源!CP116</f>
        <v>部件</v>
      </c>
      <c r="E84" s="2">
        <f>数据源!CQ116</f>
        <v>140.00000000000003</v>
      </c>
      <c r="F84" s="2">
        <f>数据源!CR116</f>
        <v>4</v>
      </c>
      <c r="G84" s="2">
        <f>数据源!CS116</f>
        <v>8.9999999999999993E-3</v>
      </c>
      <c r="H84" s="2">
        <f>数据源!CT116</f>
        <v>7.9151785714285695E-3</v>
      </c>
      <c r="I84" s="2">
        <f>数据源!CU116</f>
        <v>79</v>
      </c>
      <c r="J84" s="3">
        <f t="shared" si="39"/>
        <v>2</v>
      </c>
      <c r="K84" s="3">
        <f t="shared" si="40"/>
        <v>6</v>
      </c>
      <c r="L84" s="3" t="str">
        <f t="shared" si="30"/>
        <v>部件</v>
      </c>
      <c r="M84" s="3">
        <f t="shared" ca="1" si="31"/>
        <v>92105</v>
      </c>
      <c r="N84" s="3" t="str">
        <f t="shared" ca="1" si="34"/>
        <v>11211,12211,13211,11221,12221,13221,51211,52211,53211,51221,52221,53221,91001,91003,91005,91101,91103,91105,91201,91203,91205,91002,91004,91006,91102,91104,91106,91202,91204,91206,92001,92003,92005,92101,92103,92105</v>
      </c>
      <c r="O84" s="3" t="str">
        <f t="shared" si="35"/>
        <v>528,528,528,328,328,328,360,360,360,410,410,410,245,245,245,245,245,245,245,245,245,245,245,245,245,245,245,245,245,246,79,79,79,79,79,79</v>
      </c>
      <c r="P84" s="1" t="str">
        <f t="shared" si="36"/>
        <v>(2,4),(2,4),(2,4),(1,1),(1,1),(1,1),(18,26),(18,26),(18,26),(6,10),(6,10),(6,10),(6,10),(6,10),(6,10),(6,10),(6,10),(6,10),(6,10),(6,10),(6,10),(6,10),(6,10),(6,10),(6,10),(6,10),(6,10),(6,10),(6,10),(6,10),(2,6),(2,6),(2,6),(2,6),(2,6),(2,6)</v>
      </c>
      <c r="Q84" s="3" t="str">
        <f>IF(D84="坦克碎片",VLOOKUP(C84,道具信息!$N$2:$O$291,2,FALSE)&amp;"碎片",VLOOKUP(C84,道具信息!$N$2:$O$291,2,FALSE))</f>
        <v>T2部件</v>
      </c>
      <c r="R84" s="3">
        <f t="shared" si="26"/>
        <v>711</v>
      </c>
      <c r="S84" s="11">
        <f t="shared" si="27"/>
        <v>7.0999999999999994E-2</v>
      </c>
      <c r="T84" s="3" t="str">
        <f>VLOOKUP(Q84,道具信息!$Q$3:$S$20,2,FALSE)</f>
        <v>CHEST_ITEM_TYPE_T2_PART</v>
      </c>
      <c r="U84" s="3" t="str">
        <f>IF(COUNTIF(U$49:U83,T84)=0,T84,"")</f>
        <v/>
      </c>
      <c r="V84" s="3" t="str">
        <f t="shared" si="37"/>
        <v>CHEST_ITEM_TYPE_T2_TANK,CHEST_ITEM_TYPE_T2_SHARD,CHEST_ITEM_TYPE_T1_PART,CHEST_ITEM_TYPE_T2_PART</v>
      </c>
      <c r="W84" s="13" t="str">
        <f t="shared" si="32"/>
        <v/>
      </c>
      <c r="X84" s="3" t="str">
        <f t="shared" si="33"/>
        <v/>
      </c>
      <c r="Y84" s="3" t="str">
        <f t="shared" si="38"/>
        <v>25.7%,23.1%,44.1%,7.1%</v>
      </c>
    </row>
    <row r="85" spans="2:25" x14ac:dyDescent="0.3">
      <c r="B85" s="2">
        <f>数据源!CN117</f>
        <v>3</v>
      </c>
      <c r="C85" s="2" t="str">
        <f>数据源!CO117</f>
        <v>T2HP1</v>
      </c>
      <c r="D85" s="2" t="str">
        <f>数据源!CP117</f>
        <v>部件</v>
      </c>
      <c r="E85" s="2">
        <f>数据源!CQ117</f>
        <v>140.00000000000003</v>
      </c>
      <c r="F85" s="2">
        <f>数据源!CR117</f>
        <v>4</v>
      </c>
      <c r="G85" s="2">
        <f>数据源!CS117</f>
        <v>8.9999999999999993E-3</v>
      </c>
      <c r="H85" s="2">
        <f>数据源!CT117</f>
        <v>7.9151785714285695E-3</v>
      </c>
      <c r="I85" s="2">
        <f>数据源!CU117</f>
        <v>79</v>
      </c>
      <c r="J85" s="3">
        <f t="shared" si="39"/>
        <v>2</v>
      </c>
      <c r="K85" s="3">
        <f t="shared" si="40"/>
        <v>6</v>
      </c>
      <c r="L85" s="3" t="str">
        <f t="shared" si="30"/>
        <v>部件</v>
      </c>
      <c r="M85" s="3">
        <f t="shared" ca="1" si="31"/>
        <v>92201</v>
      </c>
      <c r="N85" s="3" t="str">
        <f t="shared" ca="1" si="34"/>
        <v>11211,12211,13211,11221,12221,13221,51211,52211,53211,51221,52221,53221,91001,91003,91005,91101,91103,91105,91201,91203,91205,91002,91004,91006,91102,91104,91106,91202,91204,91206,92001,92003,92005,92101,92103,92105,92201</v>
      </c>
      <c r="O85" s="3" t="str">
        <f t="shared" si="35"/>
        <v>528,528,528,328,328,328,360,360,360,410,410,410,245,245,245,245,245,245,245,245,245,245,245,245,245,245,245,245,245,246,79,79,79,79,79,79,79</v>
      </c>
      <c r="P85" s="1" t="str">
        <f t="shared" si="36"/>
        <v>(2,4),(2,4),(2,4),(1,1),(1,1),(1,1),(18,26),(18,26),(18,26),(6,10),(6,10),(6,10),(6,10),(6,10),(6,10),(6,10),(6,10),(6,10),(6,10),(6,10),(6,10),(6,10),(6,10),(6,10),(6,10),(6,10),(6,10),(6,10),(6,10),(6,10),(2,6),(2,6),(2,6),(2,6),(2,6),(2,6),(2,6)</v>
      </c>
      <c r="Q85" s="3" t="str">
        <f>IF(D85="坦克碎片",VLOOKUP(C85,道具信息!$N$2:$O$291,2,FALSE)&amp;"碎片",VLOOKUP(C85,道具信息!$N$2:$O$291,2,FALSE))</f>
        <v>T2部件</v>
      </c>
      <c r="R85" s="3">
        <f t="shared" si="26"/>
        <v>711</v>
      </c>
      <c r="S85" s="11">
        <f t="shared" si="27"/>
        <v>7.0999999999999994E-2</v>
      </c>
      <c r="T85" s="3" t="str">
        <f>VLOOKUP(Q85,道具信息!$Q$3:$S$20,2,FALSE)</f>
        <v>CHEST_ITEM_TYPE_T2_PART</v>
      </c>
      <c r="U85" s="3" t="str">
        <f>IF(COUNTIF(U$49:U84,T85)=0,T85,"")</f>
        <v/>
      </c>
      <c r="V85" s="3" t="str">
        <f t="shared" si="37"/>
        <v>CHEST_ITEM_TYPE_T2_TANK,CHEST_ITEM_TYPE_T2_SHARD,CHEST_ITEM_TYPE_T1_PART,CHEST_ITEM_TYPE_T2_PART</v>
      </c>
      <c r="W85" s="13" t="str">
        <f t="shared" si="32"/>
        <v/>
      </c>
      <c r="X85" s="3" t="str">
        <f t="shared" si="33"/>
        <v/>
      </c>
      <c r="Y85" s="3" t="str">
        <f t="shared" si="38"/>
        <v>25.7%,23.1%,44.1%,7.1%</v>
      </c>
    </row>
    <row r="86" spans="2:25" x14ac:dyDescent="0.3">
      <c r="B86" s="2">
        <f>数据源!CN118</f>
        <v>3</v>
      </c>
      <c r="C86" s="2" t="str">
        <f>数据源!CO118</f>
        <v>T2HP3</v>
      </c>
      <c r="D86" s="2" t="str">
        <f>数据源!CP118</f>
        <v>部件</v>
      </c>
      <c r="E86" s="2">
        <f>数据源!CQ118</f>
        <v>140.00000000000003</v>
      </c>
      <c r="F86" s="2">
        <f>数据源!CR118</f>
        <v>4</v>
      </c>
      <c r="G86" s="2">
        <f>数据源!CS118</f>
        <v>8.9999999999999993E-3</v>
      </c>
      <c r="H86" s="2">
        <f>数据源!CT118</f>
        <v>7.9151785714285695E-3</v>
      </c>
      <c r="I86" s="2">
        <f>数据源!CU118</f>
        <v>79</v>
      </c>
      <c r="J86" s="3">
        <f t="shared" si="39"/>
        <v>2</v>
      </c>
      <c r="K86" s="3">
        <f t="shared" si="40"/>
        <v>6</v>
      </c>
      <c r="L86" s="3" t="str">
        <f t="shared" si="30"/>
        <v>部件</v>
      </c>
      <c r="M86" s="3">
        <f t="shared" ca="1" si="31"/>
        <v>92203</v>
      </c>
      <c r="N86" s="3" t="str">
        <f t="shared" ca="1" si="34"/>
        <v>11211,12211,13211,11221,12221,13221,51211,52211,53211,51221,52221,53221,91001,91003,91005,91101,91103,91105,91201,91203,91205,91002,91004,91006,91102,91104,91106,91202,91204,91206,92001,92003,92005,92101,92103,92105,92201,92203</v>
      </c>
      <c r="O86" s="3" t="str">
        <f t="shared" si="35"/>
        <v>528,528,528,328,328,328,360,360,360,410,410,410,245,245,245,245,245,245,245,245,245,245,245,245,245,245,245,245,245,246,79,79,79,79,79,79,79,79</v>
      </c>
      <c r="P86" s="1" t="str">
        <f t="shared" si="36"/>
        <v>(2,4),(2,4),(2,4),(1,1),(1,1),(1,1),(18,26),(18,26),(18,26),(6,10),(6,10),(6,10),(6,10),(6,10),(6,10),(6,10),(6,10),(6,10),(6,10),(6,10),(6,10),(6,10),(6,10),(6,10),(6,10),(6,10),(6,10),(6,10),(6,10),(6,10),(2,6),(2,6),(2,6),(2,6),(2,6),(2,6),(2,6),(2,6)</v>
      </c>
      <c r="Q86" s="3" t="str">
        <f>IF(D86="坦克碎片",VLOOKUP(C86,道具信息!$N$2:$O$291,2,FALSE)&amp;"碎片",VLOOKUP(C86,道具信息!$N$2:$O$291,2,FALSE))</f>
        <v>T2部件</v>
      </c>
      <c r="R86" s="3">
        <f t="shared" si="26"/>
        <v>711</v>
      </c>
      <c r="S86" s="11">
        <f t="shared" si="27"/>
        <v>7.0999999999999994E-2</v>
      </c>
      <c r="T86" s="3" t="str">
        <f>VLOOKUP(Q86,道具信息!$Q$3:$S$20,2,FALSE)</f>
        <v>CHEST_ITEM_TYPE_T2_PART</v>
      </c>
      <c r="U86" s="3" t="str">
        <f>IF(COUNTIF(U$49:U85,T86)=0,T86,"")</f>
        <v/>
      </c>
      <c r="V86" s="3" t="str">
        <f t="shared" si="37"/>
        <v>CHEST_ITEM_TYPE_T2_TANK,CHEST_ITEM_TYPE_T2_SHARD,CHEST_ITEM_TYPE_T1_PART,CHEST_ITEM_TYPE_T2_PART</v>
      </c>
      <c r="W86" s="13" t="str">
        <f t="shared" si="32"/>
        <v/>
      </c>
      <c r="X86" s="3" t="str">
        <f t="shared" si="33"/>
        <v/>
      </c>
      <c r="Y86" s="3" t="str">
        <f t="shared" si="38"/>
        <v>25.7%,23.1%,44.1%,7.1%</v>
      </c>
    </row>
    <row r="87" spans="2:25" x14ac:dyDescent="0.3">
      <c r="B87" s="2">
        <f>数据源!CN119</f>
        <v>3</v>
      </c>
      <c r="C87" s="2" t="str">
        <f>数据源!CO119</f>
        <v>T2HP5</v>
      </c>
      <c r="D87" s="2" t="str">
        <f>数据源!CP119</f>
        <v>部件</v>
      </c>
      <c r="E87" s="2">
        <f>数据源!CQ119</f>
        <v>140.00000000000003</v>
      </c>
      <c r="F87" s="2">
        <f>数据源!CR119</f>
        <v>4</v>
      </c>
      <c r="G87" s="2">
        <f>数据源!CS119</f>
        <v>8.9999999999999993E-3</v>
      </c>
      <c r="H87" s="2">
        <f>数据源!CT119</f>
        <v>7.9151785714285695E-3</v>
      </c>
      <c r="I87" s="2">
        <f>数据源!CU119</f>
        <v>79</v>
      </c>
      <c r="J87" s="3">
        <f t="shared" si="39"/>
        <v>2</v>
      </c>
      <c r="K87" s="3">
        <f t="shared" si="40"/>
        <v>6</v>
      </c>
      <c r="L87" s="3" t="str">
        <f t="shared" si="30"/>
        <v>部件</v>
      </c>
      <c r="M87" s="3">
        <f t="shared" ca="1" si="31"/>
        <v>92205</v>
      </c>
      <c r="N87" s="3" t="str">
        <f t="shared" ca="1" si="34"/>
        <v>11211,12211,13211,11221,12221,13221,51211,52211,53211,51221,52221,53221,91001,91003,91005,91101,91103,91105,91201,91203,91205,91002,91004,91006,91102,91104,91106,91202,91204,91206,92001,92003,92005,92101,92103,92105,92201,92203,92205</v>
      </c>
      <c r="O87" s="3" t="str">
        <f t="shared" si="35"/>
        <v>528,528,528,328,328,328,360,360,360,410,410,410,245,245,245,245,245,245,245,245,245,245,245,245,245,245,245,245,245,246,79,79,79,79,79,79,79,79,79</v>
      </c>
      <c r="P87" s="1" t="str">
        <f t="shared" si="36"/>
        <v>(2,4),(2,4),(2,4),(1,1),(1,1),(1,1),(18,26),(18,26),(18,26),(6,10),(6,10),(6,10),(6,10),(6,10),(6,10),(6,10),(6,10),(6,10),(6,10),(6,10),(6,10),(6,10),(6,10),(6,10),(6,10),(6,10),(6,10),(6,10),(6,10),(6,10),(2,6),(2,6),(2,6),(2,6),(2,6),(2,6),(2,6),(2,6),(2,6)</v>
      </c>
      <c r="Q87" s="3" t="str">
        <f>IF(D87="坦克碎片",VLOOKUP(C87,道具信息!$N$2:$O$291,2,FALSE)&amp;"碎片",VLOOKUP(C87,道具信息!$N$2:$O$291,2,FALSE))</f>
        <v>T2部件</v>
      </c>
      <c r="R87" s="3">
        <f t="shared" si="26"/>
        <v>711</v>
      </c>
      <c r="S87" s="11">
        <f t="shared" si="27"/>
        <v>7.0999999999999994E-2</v>
      </c>
      <c r="T87" s="3" t="str">
        <f>VLOOKUP(Q87,道具信息!$Q$3:$S$20,2,FALSE)</f>
        <v>CHEST_ITEM_TYPE_T2_PART</v>
      </c>
      <c r="U87" s="3" t="str">
        <f>IF(COUNTIF(U$49:U86,T87)=0,T87,"")</f>
        <v/>
      </c>
      <c r="V87" s="3" t="str">
        <f t="shared" si="37"/>
        <v>CHEST_ITEM_TYPE_T2_TANK,CHEST_ITEM_TYPE_T2_SHARD,CHEST_ITEM_TYPE_T1_PART,CHEST_ITEM_TYPE_T2_PART</v>
      </c>
      <c r="W87" s="13" t="str">
        <f t="shared" si="32"/>
        <v/>
      </c>
      <c r="X87" s="3" t="str">
        <f t="shared" si="33"/>
        <v/>
      </c>
      <c r="Y87" s="3" t="str">
        <f t="shared" si="38"/>
        <v>25.7%,23.1%,44.1%,7.1%</v>
      </c>
    </row>
    <row r="88" spans="2:25" x14ac:dyDescent="0.3">
      <c r="N88" s="3" t="str">
        <f ca="1">"["&amp;N87&amp;"]"</f>
        <v>[11211,12211,13211,11221,12221,13221,51211,52211,53211,51221,52221,53221,91001,91003,91005,91101,91103,91105,91201,91203,91205,91002,91004,91006,91102,91104,91106,91202,91204,91206,92001,92003,92005,92101,92103,92105,92201,92203,92205]</v>
      </c>
      <c r="O88" s="3" t="str">
        <f>"["&amp;O87&amp;"]"</f>
        <v>[528,528,528,328,328,328,360,360,360,410,410,410,245,245,245,245,245,245,245,245,245,245,245,245,245,245,245,245,245,246,79,79,79,79,79,79,79,79,79]</v>
      </c>
      <c r="P88" s="3" t="str">
        <f>"["&amp;P87&amp;"]"</f>
        <v>[(2,4),(2,4),(2,4),(1,1),(1,1),(1,1),(18,26),(18,26),(18,26),(6,10),(6,10),(6,10),(6,10),(6,10),(6,10),(6,10),(6,10),(6,10),(6,10),(6,10),(6,10),(6,10),(6,10),(6,10),(6,10),(6,10),(6,10),(6,10),(6,10),(6,10),(2,6),(2,6),(2,6),(2,6),(2,6),(2,6),(2,6),(2,6),(2,6)]</v>
      </c>
      <c r="V88" s="3" t="str">
        <f>"["&amp;V87&amp;"]"</f>
        <v>[CHEST_ITEM_TYPE_T2_TANK,CHEST_ITEM_TYPE_T2_SHARD,CHEST_ITEM_TYPE_T1_PART,CHEST_ITEM_TYPE_T2_PART]</v>
      </c>
      <c r="Y88" s="3" t="str">
        <f>"["&amp;Y87&amp;"]"</f>
        <v>[25.7%,23.1%,44.1%,7.1%]</v>
      </c>
    </row>
    <row r="90" spans="2:25" x14ac:dyDescent="0.3">
      <c r="B90" s="2" t="str">
        <f>数据源!CN122</f>
        <v>联赛等级</v>
      </c>
      <c r="C90" s="2" t="str">
        <f>数据源!CO122</f>
        <v>道具名称</v>
      </c>
      <c r="D90" s="2" t="str">
        <f>数据源!CP122</f>
        <v>对应大类</v>
      </c>
      <c r="E90" s="2" t="str">
        <f>数据源!CQ122</f>
        <v>道具价值</v>
      </c>
      <c r="F90" s="2" t="str">
        <f>数据源!CR122</f>
        <v>抽取个数</v>
      </c>
      <c r="G90" s="2" t="str">
        <f>数据源!CS122</f>
        <v>价值比例</v>
      </c>
      <c r="H90" s="2" t="str">
        <f>数据源!CT122</f>
        <v>产出概率</v>
      </c>
      <c r="I90" s="2" t="str">
        <f>数据源!CU122</f>
        <v>权重值</v>
      </c>
      <c r="J90" s="7" t="s">
        <v>234</v>
      </c>
      <c r="K90" s="7" t="s">
        <v>235</v>
      </c>
      <c r="L90" s="3" t="s">
        <v>222</v>
      </c>
      <c r="M90" s="3" t="s">
        <v>152</v>
      </c>
      <c r="N90" s="3" t="s">
        <v>224</v>
      </c>
      <c r="O90" s="3" t="s">
        <v>225</v>
      </c>
      <c r="P90" s="3" t="s">
        <v>226</v>
      </c>
      <c r="Q90" s="8" t="s">
        <v>244</v>
      </c>
      <c r="R90" s="8" t="s">
        <v>245</v>
      </c>
      <c r="S90" s="8" t="s">
        <v>246</v>
      </c>
    </row>
    <row r="91" spans="2:25" x14ac:dyDescent="0.3">
      <c r="B91" s="2">
        <f>数据源!CN123</f>
        <v>4</v>
      </c>
      <c r="C91" s="2" t="str">
        <f>数据源!CO123</f>
        <v>二号</v>
      </c>
      <c r="D91" s="2" t="str">
        <f>数据源!CP123</f>
        <v>坦克</v>
      </c>
      <c r="E91" s="2">
        <f>数据源!CQ123</f>
        <v>210</v>
      </c>
      <c r="F91" s="2">
        <f>数据源!CR123</f>
        <v>2</v>
      </c>
      <c r="G91" s="2">
        <f>数据源!CS123</f>
        <v>3.6999999999999998E-2</v>
      </c>
      <c r="H91" s="2">
        <f>数据源!CT123</f>
        <v>4.3386904761904765E-2</v>
      </c>
      <c r="I91" s="2">
        <f>数据源!CU123</f>
        <v>434</v>
      </c>
      <c r="J91" s="3">
        <f>ROUNDUP(IF(F91&gt;1,F91-ROUNDDOWN(SQRT(F91),0),F91),0)</f>
        <v>1</v>
      </c>
      <c r="K91" s="3">
        <f>F91*2-J91</f>
        <v>3</v>
      </c>
      <c r="L91" s="3" t="str">
        <f>RIGHT(D91,2)</f>
        <v>坦克</v>
      </c>
      <c r="M91" s="3">
        <f ca="1">IF(OR(L91="坦克",L91="碎片"),VLOOKUP(C91,INDIRECT("坦克ID"),MATCH(L91&amp;"ID",INDIRECT("坦克标头"),0),FALSE),VLOOKUP(C91,INDIRECT(L91&amp;"ID"),2,FALSE))</f>
        <v>11211</v>
      </c>
      <c r="N91" s="3">
        <f ca="1">M91</f>
        <v>11211</v>
      </c>
      <c r="O91" s="3">
        <f>I91</f>
        <v>434</v>
      </c>
      <c r="P91" s="1" t="str">
        <f>"("&amp;J91&amp;","&amp;K91&amp;")"</f>
        <v>(1,3)</v>
      </c>
      <c r="Q91" s="3" t="str">
        <f>IF(D91="坦克碎片",VLOOKUP(C91,道具信息!$N$2:$O$291,2,FALSE)&amp;"碎片",VLOOKUP(C91,道具信息!$N$2:$O$291,2,FALSE))</f>
        <v>T2坦克</v>
      </c>
      <c r="R91" s="3">
        <f t="shared" ref="R91:R120" si="41">SUMIFS(I$3:I$445,Q$3:Q$445,Q91,B$3:B$445,B91)</f>
        <v>2490</v>
      </c>
      <c r="S91" s="11">
        <f t="shared" ref="S91:S120" si="42">ROUND(R91/SUMIF(B$3:B$445,B91,I$3:I$445),3)</f>
        <v>0.248</v>
      </c>
      <c r="T91" s="3" t="str">
        <f>VLOOKUP(Q91,道具信息!$Q$3:$S$20,2,FALSE)</f>
        <v>CHEST_ITEM_TYPE_T2_TANK</v>
      </c>
      <c r="U91" s="3" t="str">
        <f>T91</f>
        <v>CHEST_ITEM_TYPE_T2_TANK</v>
      </c>
      <c r="V91" s="3" t="str">
        <f>U91</f>
        <v>CHEST_ITEM_TYPE_T2_TANK</v>
      </c>
      <c r="W91" s="13">
        <f>IF(U91&lt;&gt;"",ROUND(S91*100%,3),"")</f>
        <v>0.248</v>
      </c>
      <c r="X91" s="3" t="str">
        <f>TEXT(W91,"0.0%")</f>
        <v>24.8%</v>
      </c>
      <c r="Y91" s="3" t="str">
        <f>X91</f>
        <v>24.8%</v>
      </c>
    </row>
    <row r="92" spans="2:25" x14ac:dyDescent="0.3">
      <c r="B92" s="2">
        <f>数据源!CN124</f>
        <v>4</v>
      </c>
      <c r="C92" s="2" t="str">
        <f>数据源!CO124</f>
        <v>T-34</v>
      </c>
      <c r="D92" s="2" t="str">
        <f>数据源!CP124</f>
        <v>坦克</v>
      </c>
      <c r="E92" s="2">
        <f>数据源!CQ124</f>
        <v>210</v>
      </c>
      <c r="F92" s="2">
        <f>数据源!CR124</f>
        <v>2</v>
      </c>
      <c r="G92" s="2">
        <f>数据源!CS124</f>
        <v>3.6999999999999998E-2</v>
      </c>
      <c r="H92" s="2">
        <f>数据源!CT124</f>
        <v>4.3386904761904765E-2</v>
      </c>
      <c r="I92" s="2">
        <f>数据源!CU124</f>
        <v>434</v>
      </c>
      <c r="J92" s="3">
        <f t="shared" ref="J92:J120" si="43">ROUNDUP(IF(F92&gt;1,F92-ROUNDDOWN(SQRT(F92),0),F92),0)</f>
        <v>1</v>
      </c>
      <c r="K92" s="3">
        <f t="shared" ref="K92:K120" si="44">F92*2-J92</f>
        <v>3</v>
      </c>
      <c r="L92" s="3" t="str">
        <f t="shared" ref="L92:L120" si="45">RIGHT(D92,2)</f>
        <v>坦克</v>
      </c>
      <c r="M92" s="3">
        <f t="shared" ref="M92:M120" ca="1" si="46">IF(OR(L92="坦克",L92="碎片"),VLOOKUP(C92,INDIRECT("坦克ID"),MATCH(L92&amp;"ID",INDIRECT("坦克标头"),0),FALSE),VLOOKUP(C92,INDIRECT(L92&amp;"ID"),2,FALSE))</f>
        <v>12211</v>
      </c>
      <c r="N92" s="3" t="str">
        <f ca="1">N91&amp;","&amp;M92</f>
        <v>11211,12211</v>
      </c>
      <c r="O92" s="3" t="str">
        <f>O91&amp;","&amp;I92</f>
        <v>434,434</v>
      </c>
      <c r="P92" s="1" t="str">
        <f>P91&amp;","&amp;"("&amp;J92&amp;","&amp;K92&amp;")"</f>
        <v>(1,3),(1,3)</v>
      </c>
      <c r="Q92" s="3" t="str">
        <f>IF(D92="坦克碎片",VLOOKUP(C92,道具信息!$N$2:$O$291,2,FALSE)&amp;"碎片",VLOOKUP(C92,道具信息!$N$2:$O$291,2,FALSE))</f>
        <v>T2坦克</v>
      </c>
      <c r="R92" s="3">
        <f t="shared" si="41"/>
        <v>2490</v>
      </c>
      <c r="S92" s="11">
        <f t="shared" si="42"/>
        <v>0.248</v>
      </c>
      <c r="T92" s="3" t="str">
        <f>VLOOKUP(Q92,道具信息!$Q$3:$S$20,2,FALSE)</f>
        <v>CHEST_ITEM_TYPE_T2_TANK</v>
      </c>
      <c r="U92" s="3" t="str">
        <f>IF(COUNTIF(U$91:U91,T92)=0,T92,"")</f>
        <v/>
      </c>
      <c r="V92" s="3" t="str">
        <f>IF(U92&lt;&gt;"",V91&amp;","&amp;U92,V91)</f>
        <v>CHEST_ITEM_TYPE_T2_TANK</v>
      </c>
      <c r="W92" s="13" t="str">
        <f t="shared" ref="W92:W120" si="47">IF(U92&lt;&gt;"",ROUND(S92*100%,3),"")</f>
        <v/>
      </c>
      <c r="X92" s="3" t="str">
        <f t="shared" ref="X92:X120" si="48">TEXT(W92,"0.0%")</f>
        <v/>
      </c>
      <c r="Y92" s="3" t="str">
        <f>IF(X92&lt;&gt;"",Y91&amp;","&amp;X92,Y91)</f>
        <v>24.8%</v>
      </c>
    </row>
    <row r="93" spans="2:25" x14ac:dyDescent="0.3">
      <c r="B93" s="2">
        <f>数据源!CN125</f>
        <v>4</v>
      </c>
      <c r="C93" s="2" t="str">
        <f>数据源!CO125</f>
        <v>KV-1</v>
      </c>
      <c r="D93" s="2" t="str">
        <f>数据源!CP125</f>
        <v>坦克</v>
      </c>
      <c r="E93" s="2">
        <f>数据源!CQ125</f>
        <v>210</v>
      </c>
      <c r="F93" s="2">
        <f>数据源!CR125</f>
        <v>2</v>
      </c>
      <c r="G93" s="2">
        <f>数据源!CS125</f>
        <v>3.6999999999999998E-2</v>
      </c>
      <c r="H93" s="2">
        <f>数据源!CT125</f>
        <v>4.3386904761904765E-2</v>
      </c>
      <c r="I93" s="2">
        <f>数据源!CU125</f>
        <v>434</v>
      </c>
      <c r="J93" s="3">
        <f t="shared" si="43"/>
        <v>1</v>
      </c>
      <c r="K93" s="3">
        <f t="shared" si="44"/>
        <v>3</v>
      </c>
      <c r="L93" s="3" t="str">
        <f t="shared" si="45"/>
        <v>坦克</v>
      </c>
      <c r="M93" s="3">
        <f t="shared" ca="1" si="46"/>
        <v>13211</v>
      </c>
      <c r="N93" s="3" t="str">
        <f t="shared" ref="N93:N120" ca="1" si="49">N92&amp;","&amp;M93</f>
        <v>11211,12211,13211</v>
      </c>
      <c r="O93" s="3" t="str">
        <f t="shared" ref="O93:O120" si="50">O92&amp;","&amp;I93</f>
        <v>434,434,434</v>
      </c>
      <c r="P93" s="1" t="str">
        <f t="shared" ref="P93:P120" si="51">P92&amp;","&amp;"("&amp;J93&amp;","&amp;K93&amp;")"</f>
        <v>(1,3),(1,3),(1,3)</v>
      </c>
      <c r="Q93" s="3" t="str">
        <f>IF(D93="坦克碎片",VLOOKUP(C93,道具信息!$N$2:$O$291,2,FALSE)&amp;"碎片",VLOOKUP(C93,道具信息!$N$2:$O$291,2,FALSE))</f>
        <v>T2坦克</v>
      </c>
      <c r="R93" s="3">
        <f t="shared" si="41"/>
        <v>2490</v>
      </c>
      <c r="S93" s="11">
        <f t="shared" si="42"/>
        <v>0.248</v>
      </c>
      <c r="T93" s="3" t="str">
        <f>VLOOKUP(Q93,道具信息!$Q$3:$S$20,2,FALSE)</f>
        <v>CHEST_ITEM_TYPE_T2_TANK</v>
      </c>
      <c r="U93" s="3" t="str">
        <f>IF(COUNTIF(U$91:U92,T93)=0,T93,"")</f>
        <v/>
      </c>
      <c r="V93" s="3" t="str">
        <f t="shared" ref="V93:V120" si="52">IF(U93&lt;&gt;"",V92&amp;","&amp;U93,V92)</f>
        <v>CHEST_ITEM_TYPE_T2_TANK</v>
      </c>
      <c r="W93" s="13" t="str">
        <f t="shared" si="47"/>
        <v/>
      </c>
      <c r="X93" s="3" t="str">
        <f t="shared" si="48"/>
        <v/>
      </c>
      <c r="Y93" s="3" t="str">
        <f t="shared" ref="Y93:Y120" si="53">IF(X93&lt;&gt;"",Y92&amp;","&amp;X93,Y92)</f>
        <v>24.8%</v>
      </c>
    </row>
    <row r="94" spans="2:25" x14ac:dyDescent="0.3">
      <c r="B94" s="2">
        <f>数据源!CN126</f>
        <v>4</v>
      </c>
      <c r="C94" s="2" t="str">
        <f>数据源!CO126</f>
        <v>Puma</v>
      </c>
      <c r="D94" s="2" t="str">
        <f>数据源!CP126</f>
        <v>坦克</v>
      </c>
      <c r="E94" s="2">
        <f>数据源!CQ126</f>
        <v>920</v>
      </c>
      <c r="F94" s="2">
        <f>数据源!CR126</f>
        <v>1.5</v>
      </c>
      <c r="G94" s="2">
        <f>数据源!CS126</f>
        <v>0.11099999999999999</v>
      </c>
      <c r="H94" s="2">
        <f>数据源!CT126</f>
        <v>3.9614130434782603E-2</v>
      </c>
      <c r="I94" s="2">
        <f>数据源!CU126</f>
        <v>396</v>
      </c>
      <c r="J94" s="3">
        <f t="shared" si="43"/>
        <v>1</v>
      </c>
      <c r="K94" s="3">
        <f t="shared" si="44"/>
        <v>2</v>
      </c>
      <c r="L94" s="3" t="str">
        <f t="shared" si="45"/>
        <v>坦克</v>
      </c>
      <c r="M94" s="3">
        <f t="shared" ca="1" si="46"/>
        <v>11221</v>
      </c>
      <c r="N94" s="3" t="str">
        <f t="shared" ca="1" si="49"/>
        <v>11211,12211,13211,11221</v>
      </c>
      <c r="O94" s="3" t="str">
        <f t="shared" si="50"/>
        <v>434,434,434,396</v>
      </c>
      <c r="P94" s="1" t="str">
        <f t="shared" si="51"/>
        <v>(1,3),(1,3),(1,3),(1,2)</v>
      </c>
      <c r="Q94" s="3" t="str">
        <f>IF(D94="坦克碎片",VLOOKUP(C94,道具信息!$N$2:$O$291,2,FALSE)&amp;"碎片",VLOOKUP(C94,道具信息!$N$2:$O$291,2,FALSE))</f>
        <v>T2坦克</v>
      </c>
      <c r="R94" s="3">
        <f t="shared" si="41"/>
        <v>2490</v>
      </c>
      <c r="S94" s="11">
        <f t="shared" si="42"/>
        <v>0.248</v>
      </c>
      <c r="T94" s="3" t="str">
        <f>VLOOKUP(Q94,道具信息!$Q$3:$S$20,2,FALSE)</f>
        <v>CHEST_ITEM_TYPE_T2_TANK</v>
      </c>
      <c r="U94" s="3" t="str">
        <f>IF(COUNTIF(U$91:U93,T94)=0,T94,"")</f>
        <v/>
      </c>
      <c r="V94" s="3" t="str">
        <f t="shared" si="52"/>
        <v>CHEST_ITEM_TYPE_T2_TANK</v>
      </c>
      <c r="W94" s="13" t="str">
        <f t="shared" si="47"/>
        <v/>
      </c>
      <c r="X94" s="3" t="str">
        <f t="shared" si="48"/>
        <v/>
      </c>
      <c r="Y94" s="3" t="str">
        <f t="shared" si="53"/>
        <v>24.8%</v>
      </c>
    </row>
    <row r="95" spans="2:25" x14ac:dyDescent="0.3">
      <c r="B95" s="2">
        <f>数据源!CN127</f>
        <v>4</v>
      </c>
      <c r="C95" s="2" t="str">
        <f>数据源!CO127</f>
        <v>四号</v>
      </c>
      <c r="D95" s="2" t="str">
        <f>数据源!CP127</f>
        <v>坦克</v>
      </c>
      <c r="E95" s="2">
        <f>数据源!CQ127</f>
        <v>920</v>
      </c>
      <c r="F95" s="2">
        <f>数据源!CR127</f>
        <v>1.5</v>
      </c>
      <c r="G95" s="2">
        <f>数据源!CS127</f>
        <v>0.11099999999999999</v>
      </c>
      <c r="H95" s="2">
        <f>数据源!CT127</f>
        <v>3.9614130434782603E-2</v>
      </c>
      <c r="I95" s="2">
        <f>数据源!CU127</f>
        <v>396</v>
      </c>
      <c r="J95" s="3">
        <f t="shared" si="43"/>
        <v>1</v>
      </c>
      <c r="K95" s="3">
        <f t="shared" si="44"/>
        <v>2</v>
      </c>
      <c r="L95" s="3" t="str">
        <f t="shared" si="45"/>
        <v>坦克</v>
      </c>
      <c r="M95" s="3">
        <f t="shared" ca="1" si="46"/>
        <v>12221</v>
      </c>
      <c r="N95" s="3" t="str">
        <f t="shared" ca="1" si="49"/>
        <v>11211,12211,13211,11221,12221</v>
      </c>
      <c r="O95" s="3" t="str">
        <f t="shared" si="50"/>
        <v>434,434,434,396,396</v>
      </c>
      <c r="P95" s="1" t="str">
        <f t="shared" si="51"/>
        <v>(1,3),(1,3),(1,3),(1,2),(1,2)</v>
      </c>
      <c r="Q95" s="3" t="str">
        <f>IF(D95="坦克碎片",VLOOKUP(C95,道具信息!$N$2:$O$291,2,FALSE)&amp;"碎片",VLOOKUP(C95,道具信息!$N$2:$O$291,2,FALSE))</f>
        <v>T2坦克</v>
      </c>
      <c r="R95" s="3">
        <f t="shared" si="41"/>
        <v>2490</v>
      </c>
      <c r="S95" s="11">
        <f t="shared" si="42"/>
        <v>0.248</v>
      </c>
      <c r="T95" s="3" t="str">
        <f>VLOOKUP(Q95,道具信息!$Q$3:$S$20,2,FALSE)</f>
        <v>CHEST_ITEM_TYPE_T2_TANK</v>
      </c>
      <c r="U95" s="3" t="str">
        <f>IF(COUNTIF(U$91:U94,T95)=0,T95,"")</f>
        <v/>
      </c>
      <c r="V95" s="3" t="str">
        <f t="shared" si="52"/>
        <v>CHEST_ITEM_TYPE_T2_TANK</v>
      </c>
      <c r="W95" s="13" t="str">
        <f t="shared" si="47"/>
        <v/>
      </c>
      <c r="X95" s="3" t="str">
        <f t="shared" si="48"/>
        <v/>
      </c>
      <c r="Y95" s="3" t="str">
        <f t="shared" si="53"/>
        <v>24.8%</v>
      </c>
    </row>
    <row r="96" spans="2:25" x14ac:dyDescent="0.3">
      <c r="B96" s="2">
        <f>数据源!CN128</f>
        <v>4</v>
      </c>
      <c r="C96" s="2" t="str">
        <f>数据源!CO128</f>
        <v>丘吉尔</v>
      </c>
      <c r="D96" s="2" t="str">
        <f>数据源!CP128</f>
        <v>坦克</v>
      </c>
      <c r="E96" s="2">
        <f>数据源!CQ128</f>
        <v>920</v>
      </c>
      <c r="F96" s="2">
        <f>数据源!CR128</f>
        <v>1.5</v>
      </c>
      <c r="G96" s="2">
        <f>数据源!CS128</f>
        <v>0.11099999999999999</v>
      </c>
      <c r="H96" s="2">
        <f>数据源!CT128</f>
        <v>3.9614130434782603E-2</v>
      </c>
      <c r="I96" s="2">
        <f>数据源!CU128</f>
        <v>396</v>
      </c>
      <c r="J96" s="3">
        <f t="shared" si="43"/>
        <v>1</v>
      </c>
      <c r="K96" s="3">
        <f t="shared" si="44"/>
        <v>2</v>
      </c>
      <c r="L96" s="3" t="str">
        <f t="shared" si="45"/>
        <v>坦克</v>
      </c>
      <c r="M96" s="3">
        <f t="shared" ca="1" si="46"/>
        <v>13221</v>
      </c>
      <c r="N96" s="3" t="str">
        <f t="shared" ca="1" si="49"/>
        <v>11211,12211,13211,11221,12221,13221</v>
      </c>
      <c r="O96" s="3" t="str">
        <f t="shared" si="50"/>
        <v>434,434,434,396,396,396</v>
      </c>
      <c r="P96" s="1" t="str">
        <f t="shared" si="51"/>
        <v>(1,3),(1,3),(1,3),(1,2),(1,2),(1,2)</v>
      </c>
      <c r="Q96" s="3" t="str">
        <f>IF(D96="坦克碎片",VLOOKUP(C96,道具信息!$N$2:$O$291,2,FALSE)&amp;"碎片",VLOOKUP(C96,道具信息!$N$2:$O$291,2,FALSE))</f>
        <v>T2坦克</v>
      </c>
      <c r="R96" s="3">
        <f t="shared" si="41"/>
        <v>2490</v>
      </c>
      <c r="S96" s="11">
        <f t="shared" si="42"/>
        <v>0.248</v>
      </c>
      <c r="T96" s="3" t="str">
        <f>VLOOKUP(Q96,道具信息!$Q$3:$S$20,2,FALSE)</f>
        <v>CHEST_ITEM_TYPE_T2_TANK</v>
      </c>
      <c r="U96" s="3" t="str">
        <f>IF(COUNTIF(U$91:U95,T96)=0,T96,"")</f>
        <v/>
      </c>
      <c r="V96" s="3" t="str">
        <f t="shared" si="52"/>
        <v>CHEST_ITEM_TYPE_T2_TANK</v>
      </c>
      <c r="W96" s="13" t="str">
        <f t="shared" si="47"/>
        <v/>
      </c>
      <c r="X96" s="3" t="str">
        <f t="shared" si="48"/>
        <v/>
      </c>
      <c r="Y96" s="3" t="str">
        <f t="shared" si="53"/>
        <v>24.8%</v>
      </c>
    </row>
    <row r="97" spans="2:25" x14ac:dyDescent="0.3">
      <c r="B97" s="2">
        <f>数据源!CN129</f>
        <v>4</v>
      </c>
      <c r="C97" s="2" t="str">
        <f>数据源!CO129</f>
        <v>二号</v>
      </c>
      <c r="D97" s="2" t="str">
        <f>数据源!CP129</f>
        <v>坦克碎片</v>
      </c>
      <c r="E97" s="2">
        <f>数据源!CQ129</f>
        <v>21</v>
      </c>
      <c r="F97" s="2">
        <f>数据源!CR129</f>
        <v>10</v>
      </c>
      <c r="G97" s="2">
        <f>数据源!CS129</f>
        <v>3.6999999999999998E-2</v>
      </c>
      <c r="H97" s="2">
        <f>数据源!CT129</f>
        <v>8.6773809523809517E-2</v>
      </c>
      <c r="I97" s="2">
        <f>数据源!CU129</f>
        <v>868</v>
      </c>
      <c r="J97" s="3">
        <f t="shared" si="43"/>
        <v>7</v>
      </c>
      <c r="K97" s="3">
        <f t="shared" si="44"/>
        <v>13</v>
      </c>
      <c r="L97" s="3" t="str">
        <f t="shared" si="45"/>
        <v>碎片</v>
      </c>
      <c r="M97" s="3">
        <f t="shared" ca="1" si="46"/>
        <v>51211</v>
      </c>
      <c r="N97" s="3" t="str">
        <f t="shared" ca="1" si="49"/>
        <v>11211,12211,13211,11221,12221,13221,51211</v>
      </c>
      <c r="O97" s="3" t="str">
        <f t="shared" si="50"/>
        <v>434,434,434,396,396,396,868</v>
      </c>
      <c r="P97" s="1" t="str">
        <f t="shared" si="51"/>
        <v>(1,3),(1,3),(1,3),(1,2),(1,2),(1,2),(7,13)</v>
      </c>
      <c r="Q97" s="3" t="str">
        <f>IF(D97="坦克碎片",VLOOKUP(C97,道具信息!$N$2:$O$291,2,FALSE)&amp;"碎片",VLOOKUP(C97,道具信息!$N$2:$O$291,2,FALSE))</f>
        <v>T2坦克碎片</v>
      </c>
      <c r="R97" s="3">
        <f t="shared" si="41"/>
        <v>4980</v>
      </c>
      <c r="S97" s="11">
        <f t="shared" si="42"/>
        <v>0.495</v>
      </c>
      <c r="T97" s="3" t="str">
        <f>VLOOKUP(Q97,道具信息!$Q$3:$S$20,2,FALSE)</f>
        <v>CHEST_ITEM_TYPE_T2_SHARD</v>
      </c>
      <c r="U97" s="3" t="str">
        <f>IF(COUNTIF(U$91:U96,T97)=0,T97,"")</f>
        <v>CHEST_ITEM_TYPE_T2_SHARD</v>
      </c>
      <c r="V97" s="3" t="str">
        <f t="shared" si="52"/>
        <v>CHEST_ITEM_TYPE_T2_TANK,CHEST_ITEM_TYPE_T2_SHARD</v>
      </c>
      <c r="W97" s="13">
        <f t="shared" si="47"/>
        <v>0.495</v>
      </c>
      <c r="X97" s="3" t="str">
        <f t="shared" si="48"/>
        <v>49.5%</v>
      </c>
      <c r="Y97" s="3" t="str">
        <f t="shared" si="53"/>
        <v>24.8%,49.5%</v>
      </c>
    </row>
    <row r="98" spans="2:25" x14ac:dyDescent="0.3">
      <c r="B98" s="2">
        <f>数据源!CN130</f>
        <v>4</v>
      </c>
      <c r="C98" s="2" t="str">
        <f>数据源!CO130</f>
        <v>T-34</v>
      </c>
      <c r="D98" s="2" t="str">
        <f>数据源!CP130</f>
        <v>坦克碎片</v>
      </c>
      <c r="E98" s="2">
        <f>数据源!CQ130</f>
        <v>21</v>
      </c>
      <c r="F98" s="2">
        <f>数据源!CR130</f>
        <v>10</v>
      </c>
      <c r="G98" s="2">
        <f>数据源!CS130</f>
        <v>3.6999999999999998E-2</v>
      </c>
      <c r="H98" s="2">
        <f>数据源!CT130</f>
        <v>8.6773809523809517E-2</v>
      </c>
      <c r="I98" s="2">
        <f>数据源!CU130</f>
        <v>868</v>
      </c>
      <c r="J98" s="3">
        <f t="shared" si="43"/>
        <v>7</v>
      </c>
      <c r="K98" s="3">
        <f t="shared" si="44"/>
        <v>13</v>
      </c>
      <c r="L98" s="3" t="str">
        <f t="shared" si="45"/>
        <v>碎片</v>
      </c>
      <c r="M98" s="3">
        <f t="shared" ca="1" si="46"/>
        <v>52211</v>
      </c>
      <c r="N98" s="3" t="str">
        <f t="shared" ca="1" si="49"/>
        <v>11211,12211,13211,11221,12221,13221,51211,52211</v>
      </c>
      <c r="O98" s="3" t="str">
        <f t="shared" si="50"/>
        <v>434,434,434,396,396,396,868,868</v>
      </c>
      <c r="P98" s="1" t="str">
        <f t="shared" si="51"/>
        <v>(1,3),(1,3),(1,3),(1,2),(1,2),(1,2),(7,13),(7,13)</v>
      </c>
      <c r="Q98" s="3" t="str">
        <f>IF(D98="坦克碎片",VLOOKUP(C98,道具信息!$N$2:$O$291,2,FALSE)&amp;"碎片",VLOOKUP(C98,道具信息!$N$2:$O$291,2,FALSE))</f>
        <v>T2坦克碎片</v>
      </c>
      <c r="R98" s="3">
        <f t="shared" si="41"/>
        <v>4980</v>
      </c>
      <c r="S98" s="11">
        <f t="shared" si="42"/>
        <v>0.495</v>
      </c>
      <c r="T98" s="3" t="str">
        <f>VLOOKUP(Q98,道具信息!$Q$3:$S$20,2,FALSE)</f>
        <v>CHEST_ITEM_TYPE_T2_SHARD</v>
      </c>
      <c r="U98" s="3" t="str">
        <f>IF(COUNTIF(U$91:U97,T98)=0,T98,"")</f>
        <v/>
      </c>
      <c r="V98" s="3" t="str">
        <f t="shared" si="52"/>
        <v>CHEST_ITEM_TYPE_T2_TANK,CHEST_ITEM_TYPE_T2_SHARD</v>
      </c>
      <c r="W98" s="13" t="str">
        <f t="shared" si="47"/>
        <v/>
      </c>
      <c r="X98" s="3" t="str">
        <f t="shared" si="48"/>
        <v/>
      </c>
      <c r="Y98" s="3" t="str">
        <f t="shared" si="53"/>
        <v>24.8%,49.5%</v>
      </c>
    </row>
    <row r="99" spans="2:25" x14ac:dyDescent="0.3">
      <c r="B99" s="2">
        <f>数据源!CN131</f>
        <v>4</v>
      </c>
      <c r="C99" s="2" t="str">
        <f>数据源!CO131</f>
        <v>KV-1</v>
      </c>
      <c r="D99" s="2" t="str">
        <f>数据源!CP131</f>
        <v>坦克碎片</v>
      </c>
      <c r="E99" s="2">
        <f>数据源!CQ131</f>
        <v>21</v>
      </c>
      <c r="F99" s="2">
        <f>数据源!CR131</f>
        <v>10</v>
      </c>
      <c r="G99" s="2">
        <f>数据源!CS131</f>
        <v>3.6999999999999998E-2</v>
      </c>
      <c r="H99" s="2">
        <f>数据源!CT131</f>
        <v>8.6773809523809517E-2</v>
      </c>
      <c r="I99" s="2">
        <f>数据源!CU131</f>
        <v>868</v>
      </c>
      <c r="J99" s="3">
        <f t="shared" si="43"/>
        <v>7</v>
      </c>
      <c r="K99" s="3">
        <f t="shared" si="44"/>
        <v>13</v>
      </c>
      <c r="L99" s="3" t="str">
        <f t="shared" si="45"/>
        <v>碎片</v>
      </c>
      <c r="M99" s="3">
        <f t="shared" ca="1" si="46"/>
        <v>53211</v>
      </c>
      <c r="N99" s="3" t="str">
        <f t="shared" ca="1" si="49"/>
        <v>11211,12211,13211,11221,12221,13221,51211,52211,53211</v>
      </c>
      <c r="O99" s="3" t="str">
        <f t="shared" si="50"/>
        <v>434,434,434,396,396,396,868,868,868</v>
      </c>
      <c r="P99" s="1" t="str">
        <f t="shared" si="51"/>
        <v>(1,3),(1,3),(1,3),(1,2),(1,2),(1,2),(7,13),(7,13),(7,13)</v>
      </c>
      <c r="Q99" s="3" t="str">
        <f>IF(D99="坦克碎片",VLOOKUP(C99,道具信息!$N$2:$O$291,2,FALSE)&amp;"碎片",VLOOKUP(C99,道具信息!$N$2:$O$291,2,FALSE))</f>
        <v>T2坦克碎片</v>
      </c>
      <c r="R99" s="3">
        <f t="shared" si="41"/>
        <v>4980</v>
      </c>
      <c r="S99" s="11">
        <f t="shared" si="42"/>
        <v>0.495</v>
      </c>
      <c r="T99" s="3" t="str">
        <f>VLOOKUP(Q99,道具信息!$Q$3:$S$20,2,FALSE)</f>
        <v>CHEST_ITEM_TYPE_T2_SHARD</v>
      </c>
      <c r="U99" s="3" t="str">
        <f>IF(COUNTIF(U$91:U98,T99)=0,T99,"")</f>
        <v/>
      </c>
      <c r="V99" s="3" t="str">
        <f t="shared" si="52"/>
        <v>CHEST_ITEM_TYPE_T2_TANK,CHEST_ITEM_TYPE_T2_SHARD</v>
      </c>
      <c r="W99" s="13" t="str">
        <f t="shared" si="47"/>
        <v/>
      </c>
      <c r="X99" s="3" t="str">
        <f t="shared" si="48"/>
        <v/>
      </c>
      <c r="Y99" s="3" t="str">
        <f t="shared" si="53"/>
        <v>24.8%,49.5%</v>
      </c>
    </row>
    <row r="100" spans="2:25" x14ac:dyDescent="0.3">
      <c r="B100" s="2">
        <f>数据源!CN132</f>
        <v>4</v>
      </c>
      <c r="C100" s="2" t="str">
        <f>数据源!CO132</f>
        <v>Puma</v>
      </c>
      <c r="D100" s="2" t="str">
        <f>数据源!CP132</f>
        <v>坦克碎片</v>
      </c>
      <c r="E100" s="2">
        <f>数据源!CQ132</f>
        <v>46</v>
      </c>
      <c r="F100" s="2">
        <f>数据源!CR132</f>
        <v>5</v>
      </c>
      <c r="G100" s="2">
        <f>数据源!CS132</f>
        <v>3.6999999999999998E-2</v>
      </c>
      <c r="H100" s="2">
        <f>数据源!CT132</f>
        <v>7.922826086956522E-2</v>
      </c>
      <c r="I100" s="2">
        <f>数据源!CU132</f>
        <v>792</v>
      </c>
      <c r="J100" s="3">
        <f t="shared" si="43"/>
        <v>3</v>
      </c>
      <c r="K100" s="3">
        <f t="shared" si="44"/>
        <v>7</v>
      </c>
      <c r="L100" s="3" t="str">
        <f t="shared" si="45"/>
        <v>碎片</v>
      </c>
      <c r="M100" s="3">
        <f t="shared" ca="1" si="46"/>
        <v>51221</v>
      </c>
      <c r="N100" s="3" t="str">
        <f t="shared" ca="1" si="49"/>
        <v>11211,12211,13211,11221,12221,13221,51211,52211,53211,51221</v>
      </c>
      <c r="O100" s="3" t="str">
        <f t="shared" si="50"/>
        <v>434,434,434,396,396,396,868,868,868,792</v>
      </c>
      <c r="P100" s="1" t="str">
        <f t="shared" si="51"/>
        <v>(1,3),(1,3),(1,3),(1,2),(1,2),(1,2),(7,13),(7,13),(7,13),(3,7)</v>
      </c>
      <c r="Q100" s="3" t="str">
        <f>IF(D100="坦克碎片",VLOOKUP(C100,道具信息!$N$2:$O$291,2,FALSE)&amp;"碎片",VLOOKUP(C100,道具信息!$N$2:$O$291,2,FALSE))</f>
        <v>T2坦克碎片</v>
      </c>
      <c r="R100" s="3">
        <f t="shared" si="41"/>
        <v>4980</v>
      </c>
      <c r="S100" s="11">
        <f t="shared" si="42"/>
        <v>0.495</v>
      </c>
      <c r="T100" s="3" t="str">
        <f>VLOOKUP(Q100,道具信息!$Q$3:$S$20,2,FALSE)</f>
        <v>CHEST_ITEM_TYPE_T2_SHARD</v>
      </c>
      <c r="U100" s="3" t="str">
        <f>IF(COUNTIF(U$91:U99,T100)=0,T100,"")</f>
        <v/>
      </c>
      <c r="V100" s="3" t="str">
        <f t="shared" si="52"/>
        <v>CHEST_ITEM_TYPE_T2_TANK,CHEST_ITEM_TYPE_T2_SHARD</v>
      </c>
      <c r="W100" s="13" t="str">
        <f t="shared" si="47"/>
        <v/>
      </c>
      <c r="X100" s="3" t="str">
        <f t="shared" si="48"/>
        <v/>
      </c>
      <c r="Y100" s="3" t="str">
        <f t="shared" si="53"/>
        <v>24.8%,49.5%</v>
      </c>
    </row>
    <row r="101" spans="2:25" x14ac:dyDescent="0.3">
      <c r="B101" s="2">
        <f>数据源!CN133</f>
        <v>4</v>
      </c>
      <c r="C101" s="2" t="str">
        <f>数据源!CO133</f>
        <v>四号</v>
      </c>
      <c r="D101" s="2" t="str">
        <f>数据源!CP133</f>
        <v>坦克碎片</v>
      </c>
      <c r="E101" s="2">
        <f>数据源!CQ133</f>
        <v>46</v>
      </c>
      <c r="F101" s="2">
        <f>数据源!CR133</f>
        <v>5</v>
      </c>
      <c r="G101" s="2">
        <f>数据源!CS133</f>
        <v>3.6999999999999998E-2</v>
      </c>
      <c r="H101" s="2">
        <f>数据源!CT133</f>
        <v>7.922826086956522E-2</v>
      </c>
      <c r="I101" s="2">
        <f>数据源!CU133</f>
        <v>792</v>
      </c>
      <c r="J101" s="3">
        <f t="shared" si="43"/>
        <v>3</v>
      </c>
      <c r="K101" s="3">
        <f t="shared" si="44"/>
        <v>7</v>
      </c>
      <c r="L101" s="3" t="str">
        <f t="shared" si="45"/>
        <v>碎片</v>
      </c>
      <c r="M101" s="3">
        <f t="shared" ca="1" si="46"/>
        <v>52221</v>
      </c>
      <c r="N101" s="3" t="str">
        <f t="shared" ca="1" si="49"/>
        <v>11211,12211,13211,11221,12221,13221,51211,52211,53211,51221,52221</v>
      </c>
      <c r="O101" s="3" t="str">
        <f t="shared" si="50"/>
        <v>434,434,434,396,396,396,868,868,868,792,792</v>
      </c>
      <c r="P101" s="1" t="str">
        <f t="shared" si="51"/>
        <v>(1,3),(1,3),(1,3),(1,2),(1,2),(1,2),(7,13),(7,13),(7,13),(3,7),(3,7)</v>
      </c>
      <c r="Q101" s="3" t="str">
        <f>IF(D101="坦克碎片",VLOOKUP(C101,道具信息!$N$2:$O$291,2,FALSE)&amp;"碎片",VLOOKUP(C101,道具信息!$N$2:$O$291,2,FALSE))</f>
        <v>T2坦克碎片</v>
      </c>
      <c r="R101" s="3">
        <f t="shared" si="41"/>
        <v>4980</v>
      </c>
      <c r="S101" s="11">
        <f t="shared" si="42"/>
        <v>0.495</v>
      </c>
      <c r="T101" s="3" t="str">
        <f>VLOOKUP(Q101,道具信息!$Q$3:$S$20,2,FALSE)</f>
        <v>CHEST_ITEM_TYPE_T2_SHARD</v>
      </c>
      <c r="U101" s="3" t="str">
        <f>IF(COUNTIF(U$91:U100,T101)=0,T101,"")</f>
        <v/>
      </c>
      <c r="V101" s="3" t="str">
        <f t="shared" si="52"/>
        <v>CHEST_ITEM_TYPE_T2_TANK,CHEST_ITEM_TYPE_T2_SHARD</v>
      </c>
      <c r="W101" s="13" t="str">
        <f t="shared" si="47"/>
        <v/>
      </c>
      <c r="X101" s="3" t="str">
        <f t="shared" si="48"/>
        <v/>
      </c>
      <c r="Y101" s="3" t="str">
        <f t="shared" si="53"/>
        <v>24.8%,49.5%</v>
      </c>
    </row>
    <row r="102" spans="2:25" x14ac:dyDescent="0.3">
      <c r="B102" s="2">
        <f>数据源!CN134</f>
        <v>4</v>
      </c>
      <c r="C102" s="2" t="str">
        <f>数据源!CO134</f>
        <v>丘吉尔</v>
      </c>
      <c r="D102" s="2" t="str">
        <f>数据源!CP134</f>
        <v>坦克碎片</v>
      </c>
      <c r="E102" s="2">
        <f>数据源!CQ134</f>
        <v>46</v>
      </c>
      <c r="F102" s="2">
        <f>数据源!CR134</f>
        <v>5</v>
      </c>
      <c r="G102" s="2">
        <f>数据源!CS134</f>
        <v>3.6999999999999998E-2</v>
      </c>
      <c r="H102" s="2">
        <f>数据源!CT134</f>
        <v>7.922826086956522E-2</v>
      </c>
      <c r="I102" s="2">
        <f>数据源!CU134</f>
        <v>792</v>
      </c>
      <c r="J102" s="3">
        <f t="shared" si="43"/>
        <v>3</v>
      </c>
      <c r="K102" s="3">
        <f t="shared" si="44"/>
        <v>7</v>
      </c>
      <c r="L102" s="3" t="str">
        <f t="shared" si="45"/>
        <v>碎片</v>
      </c>
      <c r="M102" s="3">
        <f t="shared" ca="1" si="46"/>
        <v>53221</v>
      </c>
      <c r="N102" s="3" t="str">
        <f t="shared" ca="1" si="49"/>
        <v>11211,12211,13211,11221,12221,13221,51211,52211,53211,51221,52221,53221</v>
      </c>
      <c r="O102" s="3" t="str">
        <f t="shared" si="50"/>
        <v>434,434,434,396,396,396,868,868,868,792,792,792</v>
      </c>
      <c r="P102" s="1" t="str">
        <f t="shared" si="51"/>
        <v>(1,3),(1,3),(1,3),(1,2),(1,2),(1,2),(7,13),(7,13),(7,13),(3,7),(3,7),(3,7)</v>
      </c>
      <c r="Q102" s="3" t="str">
        <f>IF(D102="坦克碎片",VLOOKUP(C102,道具信息!$N$2:$O$291,2,FALSE)&amp;"碎片",VLOOKUP(C102,道具信息!$N$2:$O$291,2,FALSE))</f>
        <v>T2坦克碎片</v>
      </c>
      <c r="R102" s="3">
        <f t="shared" si="41"/>
        <v>4980</v>
      </c>
      <c r="S102" s="11">
        <f t="shared" si="42"/>
        <v>0.495</v>
      </c>
      <c r="T102" s="3" t="str">
        <f>VLOOKUP(Q102,道具信息!$Q$3:$S$20,2,FALSE)</f>
        <v>CHEST_ITEM_TYPE_T2_SHARD</v>
      </c>
      <c r="U102" s="3" t="str">
        <f>IF(COUNTIF(U$91:U101,T102)=0,T102,"")</f>
        <v/>
      </c>
      <c r="V102" s="3" t="str">
        <f t="shared" si="52"/>
        <v>CHEST_ITEM_TYPE_T2_TANK,CHEST_ITEM_TYPE_T2_SHARD</v>
      </c>
      <c r="W102" s="13" t="str">
        <f t="shared" si="47"/>
        <v/>
      </c>
      <c r="X102" s="3" t="str">
        <f t="shared" si="48"/>
        <v/>
      </c>
      <c r="Y102" s="3" t="str">
        <f t="shared" si="53"/>
        <v>24.8%,49.5%</v>
      </c>
    </row>
    <row r="103" spans="2:25" x14ac:dyDescent="0.3">
      <c r="B103" s="2">
        <f>数据源!CN135</f>
        <v>4</v>
      </c>
      <c r="C103" s="2" t="str">
        <f>数据源!CO135</f>
        <v>T2LP1</v>
      </c>
      <c r="D103" s="2" t="str">
        <f>数据源!CP135</f>
        <v>部件</v>
      </c>
      <c r="E103" s="2">
        <f>数据源!CQ135</f>
        <v>127.40000000000003</v>
      </c>
      <c r="F103" s="2">
        <f>数据源!CR135</f>
        <v>5</v>
      </c>
      <c r="G103" s="2">
        <f>数据源!CS135</f>
        <v>1.8599999999999998E-2</v>
      </c>
      <c r="H103" s="2">
        <f>数据源!CT135</f>
        <v>1.4380690737833591E-2</v>
      </c>
      <c r="I103" s="2">
        <f>数据源!CU135</f>
        <v>144</v>
      </c>
      <c r="J103" s="3">
        <f t="shared" si="43"/>
        <v>3</v>
      </c>
      <c r="K103" s="3">
        <f t="shared" si="44"/>
        <v>7</v>
      </c>
      <c r="L103" s="3" t="str">
        <f t="shared" si="45"/>
        <v>部件</v>
      </c>
      <c r="M103" s="3">
        <f t="shared" ca="1" si="46"/>
        <v>92001</v>
      </c>
      <c r="N103" s="3" t="str">
        <f t="shared" ca="1" si="49"/>
        <v>11211,12211,13211,11221,12221,13221,51211,52211,53211,51221,52221,53221,92001</v>
      </c>
      <c r="O103" s="3" t="str">
        <f t="shared" si="50"/>
        <v>434,434,434,396,396,396,868,868,868,792,792,792,144</v>
      </c>
      <c r="P103" s="1" t="str">
        <f t="shared" si="51"/>
        <v>(1,3),(1,3),(1,3),(1,2),(1,2),(1,2),(7,13),(7,13),(7,13),(3,7),(3,7),(3,7),(3,7)</v>
      </c>
      <c r="Q103" s="3" t="str">
        <f>IF(D103="坦克碎片",VLOOKUP(C103,道具信息!$N$2:$O$291,2,FALSE)&amp;"碎片",VLOOKUP(C103,道具信息!$N$2:$O$291,2,FALSE))</f>
        <v>T2部件</v>
      </c>
      <c r="R103" s="3">
        <f t="shared" si="41"/>
        <v>2584</v>
      </c>
      <c r="S103" s="11">
        <f t="shared" si="42"/>
        <v>0.25700000000000001</v>
      </c>
      <c r="T103" s="3" t="str">
        <f>VLOOKUP(Q103,道具信息!$Q$3:$S$20,2,FALSE)</f>
        <v>CHEST_ITEM_TYPE_T2_PART</v>
      </c>
      <c r="U103" s="3" t="str">
        <f>IF(COUNTIF(U$91:U102,T103)=0,T103,"")</f>
        <v>CHEST_ITEM_TYPE_T2_PART</v>
      </c>
      <c r="V103" s="3" t="str">
        <f t="shared" si="52"/>
        <v>CHEST_ITEM_TYPE_T2_TANK,CHEST_ITEM_TYPE_T2_SHARD,CHEST_ITEM_TYPE_T2_PART</v>
      </c>
      <c r="W103" s="13">
        <f t="shared" si="47"/>
        <v>0.25700000000000001</v>
      </c>
      <c r="X103" s="3" t="str">
        <f t="shared" si="48"/>
        <v>25.7%</v>
      </c>
      <c r="Y103" s="3" t="str">
        <f t="shared" si="53"/>
        <v>24.8%,49.5%,25.7%</v>
      </c>
    </row>
    <row r="104" spans="2:25" x14ac:dyDescent="0.3">
      <c r="B104" s="2">
        <f>数据源!CN136</f>
        <v>4</v>
      </c>
      <c r="C104" s="2" t="str">
        <f>数据源!CO136</f>
        <v>T2LP3</v>
      </c>
      <c r="D104" s="2" t="str">
        <f>数据源!CP136</f>
        <v>部件</v>
      </c>
      <c r="E104" s="2">
        <f>数据源!CQ136</f>
        <v>127.40000000000003</v>
      </c>
      <c r="F104" s="2">
        <f>数据源!CR136</f>
        <v>5</v>
      </c>
      <c r="G104" s="2">
        <f>数据源!CS136</f>
        <v>1.8599999999999998E-2</v>
      </c>
      <c r="H104" s="2">
        <f>数据源!CT136</f>
        <v>1.4380690737833591E-2</v>
      </c>
      <c r="I104" s="2">
        <f>数据源!CU136</f>
        <v>144</v>
      </c>
      <c r="J104" s="3">
        <f t="shared" si="43"/>
        <v>3</v>
      </c>
      <c r="K104" s="3">
        <f t="shared" si="44"/>
        <v>7</v>
      </c>
      <c r="L104" s="3" t="str">
        <f t="shared" si="45"/>
        <v>部件</v>
      </c>
      <c r="M104" s="3">
        <f t="shared" ca="1" si="46"/>
        <v>92003</v>
      </c>
      <c r="N104" s="3" t="str">
        <f t="shared" ca="1" si="49"/>
        <v>11211,12211,13211,11221,12221,13221,51211,52211,53211,51221,52221,53221,92001,92003</v>
      </c>
      <c r="O104" s="3" t="str">
        <f t="shared" si="50"/>
        <v>434,434,434,396,396,396,868,868,868,792,792,792,144,144</v>
      </c>
      <c r="P104" s="1" t="str">
        <f t="shared" si="51"/>
        <v>(1,3),(1,3),(1,3),(1,2),(1,2),(1,2),(7,13),(7,13),(7,13),(3,7),(3,7),(3,7),(3,7),(3,7)</v>
      </c>
      <c r="Q104" s="3" t="str">
        <f>IF(D104="坦克碎片",VLOOKUP(C104,道具信息!$N$2:$O$291,2,FALSE)&amp;"碎片",VLOOKUP(C104,道具信息!$N$2:$O$291,2,FALSE))</f>
        <v>T2部件</v>
      </c>
      <c r="R104" s="3">
        <f t="shared" si="41"/>
        <v>2584</v>
      </c>
      <c r="S104" s="11">
        <f t="shared" si="42"/>
        <v>0.25700000000000001</v>
      </c>
      <c r="T104" s="3" t="str">
        <f>VLOOKUP(Q104,道具信息!$Q$3:$S$20,2,FALSE)</f>
        <v>CHEST_ITEM_TYPE_T2_PART</v>
      </c>
      <c r="U104" s="3" t="str">
        <f>IF(COUNTIF(U$91:U103,T104)=0,T104,"")</f>
        <v/>
      </c>
      <c r="V104" s="3" t="str">
        <f t="shared" si="52"/>
        <v>CHEST_ITEM_TYPE_T2_TANK,CHEST_ITEM_TYPE_T2_SHARD,CHEST_ITEM_TYPE_T2_PART</v>
      </c>
      <c r="W104" s="13" t="str">
        <f t="shared" si="47"/>
        <v/>
      </c>
      <c r="X104" s="3" t="str">
        <f t="shared" si="48"/>
        <v/>
      </c>
      <c r="Y104" s="3" t="str">
        <f t="shared" si="53"/>
        <v>24.8%,49.5%,25.7%</v>
      </c>
    </row>
    <row r="105" spans="2:25" x14ac:dyDescent="0.3">
      <c r="B105" s="2">
        <f>数据源!CN137</f>
        <v>4</v>
      </c>
      <c r="C105" s="2" t="str">
        <f>数据源!CO137</f>
        <v>T2LP5</v>
      </c>
      <c r="D105" s="2" t="str">
        <f>数据源!CP137</f>
        <v>部件</v>
      </c>
      <c r="E105" s="2">
        <f>数据源!CQ137</f>
        <v>127.40000000000003</v>
      </c>
      <c r="F105" s="2">
        <f>数据源!CR137</f>
        <v>5</v>
      </c>
      <c r="G105" s="2">
        <f>数据源!CS137</f>
        <v>1.8599999999999998E-2</v>
      </c>
      <c r="H105" s="2">
        <f>数据源!CT137</f>
        <v>1.4380690737833591E-2</v>
      </c>
      <c r="I105" s="2">
        <f>数据源!CU137</f>
        <v>144</v>
      </c>
      <c r="J105" s="3">
        <f t="shared" si="43"/>
        <v>3</v>
      </c>
      <c r="K105" s="3">
        <f t="shared" si="44"/>
        <v>7</v>
      </c>
      <c r="L105" s="3" t="str">
        <f t="shared" si="45"/>
        <v>部件</v>
      </c>
      <c r="M105" s="3">
        <f t="shared" ca="1" si="46"/>
        <v>92005</v>
      </c>
      <c r="N105" s="3" t="str">
        <f t="shared" ca="1" si="49"/>
        <v>11211,12211,13211,11221,12221,13221,51211,52211,53211,51221,52221,53221,92001,92003,92005</v>
      </c>
      <c r="O105" s="3" t="str">
        <f t="shared" si="50"/>
        <v>434,434,434,396,396,396,868,868,868,792,792,792,144,144,144</v>
      </c>
      <c r="P105" s="1" t="str">
        <f t="shared" si="51"/>
        <v>(1,3),(1,3),(1,3),(1,2),(1,2),(1,2),(7,13),(7,13),(7,13),(3,7),(3,7),(3,7),(3,7),(3,7),(3,7)</v>
      </c>
      <c r="Q105" s="3" t="str">
        <f>IF(D105="坦克碎片",VLOOKUP(C105,道具信息!$N$2:$O$291,2,FALSE)&amp;"碎片",VLOOKUP(C105,道具信息!$N$2:$O$291,2,FALSE))</f>
        <v>T2部件</v>
      </c>
      <c r="R105" s="3">
        <f t="shared" si="41"/>
        <v>2584</v>
      </c>
      <c r="S105" s="11">
        <f t="shared" si="42"/>
        <v>0.25700000000000001</v>
      </c>
      <c r="T105" s="3" t="str">
        <f>VLOOKUP(Q105,道具信息!$Q$3:$S$20,2,FALSE)</f>
        <v>CHEST_ITEM_TYPE_T2_PART</v>
      </c>
      <c r="U105" s="3" t="str">
        <f>IF(COUNTIF(U$91:U104,T105)=0,T105,"")</f>
        <v/>
      </c>
      <c r="V105" s="3" t="str">
        <f t="shared" si="52"/>
        <v>CHEST_ITEM_TYPE_T2_TANK,CHEST_ITEM_TYPE_T2_SHARD,CHEST_ITEM_TYPE_T2_PART</v>
      </c>
      <c r="W105" s="13" t="str">
        <f t="shared" si="47"/>
        <v/>
      </c>
      <c r="X105" s="3" t="str">
        <f t="shared" si="48"/>
        <v/>
      </c>
      <c r="Y105" s="3" t="str">
        <f t="shared" si="53"/>
        <v>24.8%,49.5%,25.7%</v>
      </c>
    </row>
    <row r="106" spans="2:25" x14ac:dyDescent="0.3">
      <c r="B106" s="2">
        <f>数据源!CN138</f>
        <v>4</v>
      </c>
      <c r="C106" s="2" t="str">
        <f>数据源!CO138</f>
        <v>T2MP1</v>
      </c>
      <c r="D106" s="2" t="str">
        <f>数据源!CP138</f>
        <v>部件</v>
      </c>
      <c r="E106" s="2">
        <f>数据源!CQ138</f>
        <v>127.40000000000003</v>
      </c>
      <c r="F106" s="2">
        <f>数据源!CR138</f>
        <v>5</v>
      </c>
      <c r="G106" s="2">
        <f>数据源!CS138</f>
        <v>1.8599999999999998E-2</v>
      </c>
      <c r="H106" s="2">
        <f>数据源!CT138</f>
        <v>1.4380690737833591E-2</v>
      </c>
      <c r="I106" s="2">
        <f>数据源!CU138</f>
        <v>144</v>
      </c>
      <c r="J106" s="3">
        <f t="shared" si="43"/>
        <v>3</v>
      </c>
      <c r="K106" s="3">
        <f t="shared" si="44"/>
        <v>7</v>
      </c>
      <c r="L106" s="3" t="str">
        <f t="shared" si="45"/>
        <v>部件</v>
      </c>
      <c r="M106" s="3">
        <f t="shared" ca="1" si="46"/>
        <v>92101</v>
      </c>
      <c r="N106" s="3" t="str">
        <f t="shared" ca="1" si="49"/>
        <v>11211,12211,13211,11221,12221,13221,51211,52211,53211,51221,52221,53221,92001,92003,92005,92101</v>
      </c>
      <c r="O106" s="3" t="str">
        <f t="shared" si="50"/>
        <v>434,434,434,396,396,396,868,868,868,792,792,792,144,144,144,144</v>
      </c>
      <c r="P106" s="1" t="str">
        <f t="shared" si="51"/>
        <v>(1,3),(1,3),(1,3),(1,2),(1,2),(1,2),(7,13),(7,13),(7,13),(3,7),(3,7),(3,7),(3,7),(3,7),(3,7),(3,7)</v>
      </c>
      <c r="Q106" s="3" t="str">
        <f>IF(D106="坦克碎片",VLOOKUP(C106,道具信息!$N$2:$O$291,2,FALSE)&amp;"碎片",VLOOKUP(C106,道具信息!$N$2:$O$291,2,FALSE))</f>
        <v>T2部件</v>
      </c>
      <c r="R106" s="3">
        <f t="shared" si="41"/>
        <v>2584</v>
      </c>
      <c r="S106" s="11">
        <f t="shared" si="42"/>
        <v>0.25700000000000001</v>
      </c>
      <c r="T106" s="3" t="str">
        <f>VLOOKUP(Q106,道具信息!$Q$3:$S$20,2,FALSE)</f>
        <v>CHEST_ITEM_TYPE_T2_PART</v>
      </c>
      <c r="U106" s="3" t="str">
        <f>IF(COUNTIF(U$91:U105,T106)=0,T106,"")</f>
        <v/>
      </c>
      <c r="V106" s="3" t="str">
        <f t="shared" si="52"/>
        <v>CHEST_ITEM_TYPE_T2_TANK,CHEST_ITEM_TYPE_T2_SHARD,CHEST_ITEM_TYPE_T2_PART</v>
      </c>
      <c r="W106" s="13" t="str">
        <f t="shared" si="47"/>
        <v/>
      </c>
      <c r="X106" s="3" t="str">
        <f t="shared" si="48"/>
        <v/>
      </c>
      <c r="Y106" s="3" t="str">
        <f t="shared" si="53"/>
        <v>24.8%,49.5%,25.7%</v>
      </c>
    </row>
    <row r="107" spans="2:25" x14ac:dyDescent="0.3">
      <c r="B107" s="2">
        <f>数据源!CN139</f>
        <v>4</v>
      </c>
      <c r="C107" s="2" t="str">
        <f>数据源!CO139</f>
        <v>T2MP3</v>
      </c>
      <c r="D107" s="2" t="str">
        <f>数据源!CP139</f>
        <v>部件</v>
      </c>
      <c r="E107" s="2">
        <f>数据源!CQ139</f>
        <v>127.40000000000003</v>
      </c>
      <c r="F107" s="2">
        <f>数据源!CR139</f>
        <v>5</v>
      </c>
      <c r="G107" s="2">
        <f>数据源!CS139</f>
        <v>1.8599999999999998E-2</v>
      </c>
      <c r="H107" s="2">
        <f>数据源!CT139</f>
        <v>1.4380690737833591E-2</v>
      </c>
      <c r="I107" s="2">
        <f>数据源!CU139</f>
        <v>144</v>
      </c>
      <c r="J107" s="3">
        <f t="shared" si="43"/>
        <v>3</v>
      </c>
      <c r="K107" s="3">
        <f t="shared" si="44"/>
        <v>7</v>
      </c>
      <c r="L107" s="3" t="str">
        <f t="shared" si="45"/>
        <v>部件</v>
      </c>
      <c r="M107" s="3">
        <f t="shared" ca="1" si="46"/>
        <v>92103</v>
      </c>
      <c r="N107" s="3" t="str">
        <f t="shared" ca="1" si="49"/>
        <v>11211,12211,13211,11221,12221,13221,51211,52211,53211,51221,52221,53221,92001,92003,92005,92101,92103</v>
      </c>
      <c r="O107" s="3" t="str">
        <f t="shared" si="50"/>
        <v>434,434,434,396,396,396,868,868,868,792,792,792,144,144,144,144,144</v>
      </c>
      <c r="P107" s="1" t="str">
        <f t="shared" si="51"/>
        <v>(1,3),(1,3),(1,3),(1,2),(1,2),(1,2),(7,13),(7,13),(7,13),(3,7),(3,7),(3,7),(3,7),(3,7),(3,7),(3,7),(3,7)</v>
      </c>
      <c r="Q107" s="3" t="str">
        <f>IF(D107="坦克碎片",VLOOKUP(C107,道具信息!$N$2:$O$291,2,FALSE)&amp;"碎片",VLOOKUP(C107,道具信息!$N$2:$O$291,2,FALSE))</f>
        <v>T2部件</v>
      </c>
      <c r="R107" s="3">
        <f t="shared" si="41"/>
        <v>2584</v>
      </c>
      <c r="S107" s="11">
        <f t="shared" si="42"/>
        <v>0.25700000000000001</v>
      </c>
      <c r="T107" s="3" t="str">
        <f>VLOOKUP(Q107,道具信息!$Q$3:$S$20,2,FALSE)</f>
        <v>CHEST_ITEM_TYPE_T2_PART</v>
      </c>
      <c r="U107" s="3" t="str">
        <f>IF(COUNTIF(U$91:U106,T107)=0,T107,"")</f>
        <v/>
      </c>
      <c r="V107" s="3" t="str">
        <f t="shared" si="52"/>
        <v>CHEST_ITEM_TYPE_T2_TANK,CHEST_ITEM_TYPE_T2_SHARD,CHEST_ITEM_TYPE_T2_PART</v>
      </c>
      <c r="W107" s="13" t="str">
        <f t="shared" si="47"/>
        <v/>
      </c>
      <c r="X107" s="3" t="str">
        <f t="shared" si="48"/>
        <v/>
      </c>
      <c r="Y107" s="3" t="str">
        <f t="shared" si="53"/>
        <v>24.8%,49.5%,25.7%</v>
      </c>
    </row>
    <row r="108" spans="2:25" x14ac:dyDescent="0.3">
      <c r="B108" s="2">
        <f>数据源!CN140</f>
        <v>4</v>
      </c>
      <c r="C108" s="2" t="str">
        <f>数据源!CO140</f>
        <v>T2MP5</v>
      </c>
      <c r="D108" s="2" t="str">
        <f>数据源!CP140</f>
        <v>部件</v>
      </c>
      <c r="E108" s="2">
        <f>数据源!CQ140</f>
        <v>127.40000000000003</v>
      </c>
      <c r="F108" s="2">
        <f>数据源!CR140</f>
        <v>5</v>
      </c>
      <c r="G108" s="2">
        <f>数据源!CS140</f>
        <v>1.8599999999999998E-2</v>
      </c>
      <c r="H108" s="2">
        <f>数据源!CT140</f>
        <v>1.4380690737833591E-2</v>
      </c>
      <c r="I108" s="2">
        <f>数据源!CU140</f>
        <v>144</v>
      </c>
      <c r="J108" s="3">
        <f t="shared" si="43"/>
        <v>3</v>
      </c>
      <c r="K108" s="3">
        <f t="shared" si="44"/>
        <v>7</v>
      </c>
      <c r="L108" s="3" t="str">
        <f t="shared" si="45"/>
        <v>部件</v>
      </c>
      <c r="M108" s="3">
        <f t="shared" ca="1" si="46"/>
        <v>92105</v>
      </c>
      <c r="N108" s="3" t="str">
        <f t="shared" ca="1" si="49"/>
        <v>11211,12211,13211,11221,12221,13221,51211,52211,53211,51221,52221,53221,92001,92003,92005,92101,92103,92105</v>
      </c>
      <c r="O108" s="3" t="str">
        <f t="shared" si="50"/>
        <v>434,434,434,396,396,396,868,868,868,792,792,792,144,144,144,144,144,144</v>
      </c>
      <c r="P108" s="1" t="str">
        <f t="shared" si="51"/>
        <v>(1,3),(1,3),(1,3),(1,2),(1,2),(1,2),(7,13),(7,13),(7,13),(3,7),(3,7),(3,7),(3,7),(3,7),(3,7),(3,7),(3,7),(3,7)</v>
      </c>
      <c r="Q108" s="3" t="str">
        <f>IF(D108="坦克碎片",VLOOKUP(C108,道具信息!$N$2:$O$291,2,FALSE)&amp;"碎片",VLOOKUP(C108,道具信息!$N$2:$O$291,2,FALSE))</f>
        <v>T2部件</v>
      </c>
      <c r="R108" s="3">
        <f t="shared" si="41"/>
        <v>2584</v>
      </c>
      <c r="S108" s="11">
        <f t="shared" si="42"/>
        <v>0.25700000000000001</v>
      </c>
      <c r="T108" s="3" t="str">
        <f>VLOOKUP(Q108,道具信息!$Q$3:$S$20,2,FALSE)</f>
        <v>CHEST_ITEM_TYPE_T2_PART</v>
      </c>
      <c r="U108" s="3" t="str">
        <f>IF(COUNTIF(U$91:U107,T108)=0,T108,"")</f>
        <v/>
      </c>
      <c r="V108" s="3" t="str">
        <f t="shared" si="52"/>
        <v>CHEST_ITEM_TYPE_T2_TANK,CHEST_ITEM_TYPE_T2_SHARD,CHEST_ITEM_TYPE_T2_PART</v>
      </c>
      <c r="W108" s="13" t="str">
        <f t="shared" si="47"/>
        <v/>
      </c>
      <c r="X108" s="3" t="str">
        <f t="shared" si="48"/>
        <v/>
      </c>
      <c r="Y108" s="3" t="str">
        <f t="shared" si="53"/>
        <v>24.8%,49.5%,25.7%</v>
      </c>
    </row>
    <row r="109" spans="2:25" x14ac:dyDescent="0.3">
      <c r="B109" s="2">
        <f>数据源!CN141</f>
        <v>4</v>
      </c>
      <c r="C109" s="2" t="str">
        <f>数据源!CO141</f>
        <v>T2HP1</v>
      </c>
      <c r="D109" s="2" t="str">
        <f>数据源!CP141</f>
        <v>部件</v>
      </c>
      <c r="E109" s="2">
        <f>数据源!CQ141</f>
        <v>127.40000000000003</v>
      </c>
      <c r="F109" s="2">
        <f>数据源!CR141</f>
        <v>5</v>
      </c>
      <c r="G109" s="2">
        <f>数据源!CS141</f>
        <v>1.8599999999999998E-2</v>
      </c>
      <c r="H109" s="2">
        <f>数据源!CT141</f>
        <v>1.4380690737833591E-2</v>
      </c>
      <c r="I109" s="2">
        <f>数据源!CU141</f>
        <v>144</v>
      </c>
      <c r="J109" s="3">
        <f t="shared" si="43"/>
        <v>3</v>
      </c>
      <c r="K109" s="3">
        <f t="shared" si="44"/>
        <v>7</v>
      </c>
      <c r="L109" s="3" t="str">
        <f t="shared" si="45"/>
        <v>部件</v>
      </c>
      <c r="M109" s="3">
        <f t="shared" ca="1" si="46"/>
        <v>92201</v>
      </c>
      <c r="N109" s="3" t="str">
        <f t="shared" ca="1" si="49"/>
        <v>11211,12211,13211,11221,12221,13221,51211,52211,53211,51221,52221,53221,92001,92003,92005,92101,92103,92105,92201</v>
      </c>
      <c r="O109" s="3" t="str">
        <f t="shared" si="50"/>
        <v>434,434,434,396,396,396,868,868,868,792,792,792,144,144,144,144,144,144,144</v>
      </c>
      <c r="P109" s="1" t="str">
        <f t="shared" si="51"/>
        <v>(1,3),(1,3),(1,3),(1,2),(1,2),(1,2),(7,13),(7,13),(7,13),(3,7),(3,7),(3,7),(3,7),(3,7),(3,7),(3,7),(3,7),(3,7),(3,7)</v>
      </c>
      <c r="Q109" s="3" t="str">
        <f>IF(D109="坦克碎片",VLOOKUP(C109,道具信息!$N$2:$O$291,2,FALSE)&amp;"碎片",VLOOKUP(C109,道具信息!$N$2:$O$291,2,FALSE))</f>
        <v>T2部件</v>
      </c>
      <c r="R109" s="3">
        <f t="shared" si="41"/>
        <v>2584</v>
      </c>
      <c r="S109" s="11">
        <f t="shared" si="42"/>
        <v>0.25700000000000001</v>
      </c>
      <c r="T109" s="3" t="str">
        <f>VLOOKUP(Q109,道具信息!$Q$3:$S$20,2,FALSE)</f>
        <v>CHEST_ITEM_TYPE_T2_PART</v>
      </c>
      <c r="U109" s="3" t="str">
        <f>IF(COUNTIF(U$91:U108,T109)=0,T109,"")</f>
        <v/>
      </c>
      <c r="V109" s="3" t="str">
        <f t="shared" si="52"/>
        <v>CHEST_ITEM_TYPE_T2_TANK,CHEST_ITEM_TYPE_T2_SHARD,CHEST_ITEM_TYPE_T2_PART</v>
      </c>
      <c r="W109" s="13" t="str">
        <f t="shared" si="47"/>
        <v/>
      </c>
      <c r="X109" s="3" t="str">
        <f t="shared" si="48"/>
        <v/>
      </c>
      <c r="Y109" s="3" t="str">
        <f t="shared" si="53"/>
        <v>24.8%,49.5%,25.7%</v>
      </c>
    </row>
    <row r="110" spans="2:25" x14ac:dyDescent="0.3">
      <c r="B110" s="2">
        <f>数据源!CN142</f>
        <v>4</v>
      </c>
      <c r="C110" s="2" t="str">
        <f>数据源!CO142</f>
        <v>T2HP3</v>
      </c>
      <c r="D110" s="2" t="str">
        <f>数据源!CP142</f>
        <v>部件</v>
      </c>
      <c r="E110" s="2">
        <f>数据源!CQ142</f>
        <v>127.40000000000003</v>
      </c>
      <c r="F110" s="2">
        <f>数据源!CR142</f>
        <v>5</v>
      </c>
      <c r="G110" s="2">
        <f>数据源!CS142</f>
        <v>1.8599999999999998E-2</v>
      </c>
      <c r="H110" s="2">
        <f>数据源!CT142</f>
        <v>1.4380690737833591E-2</v>
      </c>
      <c r="I110" s="2">
        <f>数据源!CU142</f>
        <v>144</v>
      </c>
      <c r="J110" s="3">
        <f t="shared" si="43"/>
        <v>3</v>
      </c>
      <c r="K110" s="3">
        <f t="shared" si="44"/>
        <v>7</v>
      </c>
      <c r="L110" s="3" t="str">
        <f t="shared" si="45"/>
        <v>部件</v>
      </c>
      <c r="M110" s="3">
        <f t="shared" ca="1" si="46"/>
        <v>92203</v>
      </c>
      <c r="N110" s="3" t="str">
        <f t="shared" ca="1" si="49"/>
        <v>11211,12211,13211,11221,12221,13221,51211,52211,53211,51221,52221,53221,92001,92003,92005,92101,92103,92105,92201,92203</v>
      </c>
      <c r="O110" s="3" t="str">
        <f t="shared" si="50"/>
        <v>434,434,434,396,396,396,868,868,868,792,792,792,144,144,144,144,144,144,144,144</v>
      </c>
      <c r="P110" s="1" t="str">
        <f t="shared" si="51"/>
        <v>(1,3),(1,3),(1,3),(1,2),(1,2),(1,2),(7,13),(7,13),(7,13),(3,7),(3,7),(3,7),(3,7),(3,7),(3,7),(3,7),(3,7),(3,7),(3,7),(3,7)</v>
      </c>
      <c r="Q110" s="3" t="str">
        <f>IF(D110="坦克碎片",VLOOKUP(C110,道具信息!$N$2:$O$291,2,FALSE)&amp;"碎片",VLOOKUP(C110,道具信息!$N$2:$O$291,2,FALSE))</f>
        <v>T2部件</v>
      </c>
      <c r="R110" s="3">
        <f t="shared" si="41"/>
        <v>2584</v>
      </c>
      <c r="S110" s="11">
        <f t="shared" si="42"/>
        <v>0.25700000000000001</v>
      </c>
      <c r="T110" s="3" t="str">
        <f>VLOOKUP(Q110,道具信息!$Q$3:$S$20,2,FALSE)</f>
        <v>CHEST_ITEM_TYPE_T2_PART</v>
      </c>
      <c r="U110" s="3" t="str">
        <f>IF(COUNTIF(U$91:U109,T110)=0,T110,"")</f>
        <v/>
      </c>
      <c r="V110" s="3" t="str">
        <f t="shared" si="52"/>
        <v>CHEST_ITEM_TYPE_T2_TANK,CHEST_ITEM_TYPE_T2_SHARD,CHEST_ITEM_TYPE_T2_PART</v>
      </c>
      <c r="W110" s="13" t="str">
        <f t="shared" si="47"/>
        <v/>
      </c>
      <c r="X110" s="3" t="str">
        <f t="shared" si="48"/>
        <v/>
      </c>
      <c r="Y110" s="3" t="str">
        <f t="shared" si="53"/>
        <v>24.8%,49.5%,25.7%</v>
      </c>
    </row>
    <row r="111" spans="2:25" x14ac:dyDescent="0.3">
      <c r="B111" s="2">
        <f>数据源!CN143</f>
        <v>4</v>
      </c>
      <c r="C111" s="2" t="str">
        <f>数据源!CO143</f>
        <v>T2HP5</v>
      </c>
      <c r="D111" s="2" t="str">
        <f>数据源!CP143</f>
        <v>部件</v>
      </c>
      <c r="E111" s="2">
        <f>数据源!CQ143</f>
        <v>127.40000000000003</v>
      </c>
      <c r="F111" s="2">
        <f>数据源!CR143</f>
        <v>5</v>
      </c>
      <c r="G111" s="2">
        <f>数据源!CS143</f>
        <v>1.8599999999999998E-2</v>
      </c>
      <c r="H111" s="2">
        <f>数据源!CT143</f>
        <v>1.4380690737833591E-2</v>
      </c>
      <c r="I111" s="2">
        <f>数据源!CU143</f>
        <v>144</v>
      </c>
      <c r="J111" s="3">
        <f t="shared" si="43"/>
        <v>3</v>
      </c>
      <c r="K111" s="3">
        <f t="shared" si="44"/>
        <v>7</v>
      </c>
      <c r="L111" s="3" t="str">
        <f t="shared" si="45"/>
        <v>部件</v>
      </c>
      <c r="M111" s="3">
        <f t="shared" ca="1" si="46"/>
        <v>92205</v>
      </c>
      <c r="N111" s="3" t="str">
        <f t="shared" ca="1" si="49"/>
        <v>11211,12211,13211,11221,12221,13221,51211,52211,53211,51221,52221,53221,92001,92003,92005,92101,92103,92105,92201,92203,92205</v>
      </c>
      <c r="O111" s="3" t="str">
        <f t="shared" si="50"/>
        <v>434,434,434,396,396,396,868,868,868,792,792,792,144,144,144,144,144,144,144,144,144</v>
      </c>
      <c r="P111" s="1" t="str">
        <f t="shared" si="51"/>
        <v>(1,3),(1,3),(1,3),(1,2),(1,2),(1,2),(7,13),(7,13),(7,13),(3,7),(3,7),(3,7),(3,7),(3,7),(3,7),(3,7),(3,7),(3,7),(3,7),(3,7),(3,7)</v>
      </c>
      <c r="Q111" s="3" t="str">
        <f>IF(D111="坦克碎片",VLOOKUP(C111,道具信息!$N$2:$O$291,2,FALSE)&amp;"碎片",VLOOKUP(C111,道具信息!$N$2:$O$291,2,FALSE))</f>
        <v>T2部件</v>
      </c>
      <c r="R111" s="3">
        <f t="shared" si="41"/>
        <v>2584</v>
      </c>
      <c r="S111" s="11">
        <f t="shared" si="42"/>
        <v>0.25700000000000001</v>
      </c>
      <c r="T111" s="3" t="str">
        <f>VLOOKUP(Q111,道具信息!$Q$3:$S$20,2,FALSE)</f>
        <v>CHEST_ITEM_TYPE_T2_PART</v>
      </c>
      <c r="U111" s="3" t="str">
        <f>IF(COUNTIF(U$91:U110,T111)=0,T111,"")</f>
        <v/>
      </c>
      <c r="V111" s="3" t="str">
        <f t="shared" si="52"/>
        <v>CHEST_ITEM_TYPE_T2_TANK,CHEST_ITEM_TYPE_T2_SHARD,CHEST_ITEM_TYPE_T2_PART</v>
      </c>
      <c r="W111" s="13" t="str">
        <f t="shared" si="47"/>
        <v/>
      </c>
      <c r="X111" s="3" t="str">
        <f t="shared" si="48"/>
        <v/>
      </c>
      <c r="Y111" s="3" t="str">
        <f t="shared" si="53"/>
        <v>24.8%,49.5%,25.7%</v>
      </c>
    </row>
    <row r="112" spans="2:25" x14ac:dyDescent="0.3">
      <c r="B112" s="2">
        <f>数据源!CN144</f>
        <v>4</v>
      </c>
      <c r="C112" s="2" t="str">
        <f>数据源!CO144</f>
        <v>T2LP2</v>
      </c>
      <c r="D112" s="2" t="str">
        <f>数据源!CP144</f>
        <v>部件</v>
      </c>
      <c r="E112" s="2">
        <f>数据源!CQ144</f>
        <v>127.40000000000003</v>
      </c>
      <c r="F112" s="2">
        <f>数据源!CR144</f>
        <v>5</v>
      </c>
      <c r="G112" s="2">
        <f>数据源!CS144</f>
        <v>1.8599999999999998E-2</v>
      </c>
      <c r="H112" s="2">
        <f>数据源!CT144</f>
        <v>1.4380690737833591E-2</v>
      </c>
      <c r="I112" s="2">
        <f>数据源!CU144</f>
        <v>144</v>
      </c>
      <c r="J112" s="3">
        <f t="shared" si="43"/>
        <v>3</v>
      </c>
      <c r="K112" s="3">
        <f t="shared" si="44"/>
        <v>7</v>
      </c>
      <c r="L112" s="3" t="str">
        <f t="shared" si="45"/>
        <v>部件</v>
      </c>
      <c r="M112" s="3">
        <f t="shared" ca="1" si="46"/>
        <v>92002</v>
      </c>
      <c r="N112" s="3" t="str">
        <f t="shared" ca="1" si="49"/>
        <v>11211,12211,13211,11221,12221,13221,51211,52211,53211,51221,52221,53221,92001,92003,92005,92101,92103,92105,92201,92203,92205,92002</v>
      </c>
      <c r="O112" s="3" t="str">
        <f t="shared" si="50"/>
        <v>434,434,434,396,396,396,868,868,868,792,792,792,144,144,144,144,144,144,144,144,144,144</v>
      </c>
      <c r="P112" s="1" t="str">
        <f t="shared" si="51"/>
        <v>(1,3),(1,3),(1,3),(1,2),(1,2),(1,2),(7,13),(7,13),(7,13),(3,7),(3,7),(3,7),(3,7),(3,7),(3,7),(3,7),(3,7),(3,7),(3,7),(3,7),(3,7),(3,7)</v>
      </c>
      <c r="Q112" s="3" t="str">
        <f>IF(D112="坦克碎片",VLOOKUP(C112,道具信息!$N$2:$O$291,2,FALSE)&amp;"碎片",VLOOKUP(C112,道具信息!$N$2:$O$291,2,FALSE))</f>
        <v>T2部件</v>
      </c>
      <c r="R112" s="3">
        <f t="shared" si="41"/>
        <v>2584</v>
      </c>
      <c r="S112" s="11">
        <f t="shared" si="42"/>
        <v>0.25700000000000001</v>
      </c>
      <c r="T112" s="3" t="str">
        <f>VLOOKUP(Q112,道具信息!$Q$3:$S$20,2,FALSE)</f>
        <v>CHEST_ITEM_TYPE_T2_PART</v>
      </c>
      <c r="U112" s="3" t="str">
        <f>IF(COUNTIF(U$91:U111,T112)=0,T112,"")</f>
        <v/>
      </c>
      <c r="V112" s="3" t="str">
        <f t="shared" si="52"/>
        <v>CHEST_ITEM_TYPE_T2_TANK,CHEST_ITEM_TYPE_T2_SHARD,CHEST_ITEM_TYPE_T2_PART</v>
      </c>
      <c r="W112" s="13" t="str">
        <f t="shared" si="47"/>
        <v/>
      </c>
      <c r="X112" s="3" t="str">
        <f t="shared" si="48"/>
        <v/>
      </c>
      <c r="Y112" s="3" t="str">
        <f t="shared" si="53"/>
        <v>24.8%,49.5%,25.7%</v>
      </c>
    </row>
    <row r="113" spans="2:25" x14ac:dyDescent="0.3">
      <c r="B113" s="2">
        <f>数据源!CN145</f>
        <v>4</v>
      </c>
      <c r="C113" s="2" t="str">
        <f>数据源!CO145</f>
        <v>T2LP4</v>
      </c>
      <c r="D113" s="2" t="str">
        <f>数据源!CP145</f>
        <v>部件</v>
      </c>
      <c r="E113" s="2">
        <f>数据源!CQ145</f>
        <v>127.40000000000003</v>
      </c>
      <c r="F113" s="2">
        <f>数据源!CR145</f>
        <v>5</v>
      </c>
      <c r="G113" s="2">
        <f>数据源!CS145</f>
        <v>1.8499999999999999E-2</v>
      </c>
      <c r="H113" s="2">
        <f>数据源!CT145</f>
        <v>1.4303375196232334E-2</v>
      </c>
      <c r="I113" s="2">
        <f>数据源!CU145</f>
        <v>143</v>
      </c>
      <c r="J113" s="3">
        <f t="shared" si="43"/>
        <v>3</v>
      </c>
      <c r="K113" s="3">
        <f t="shared" si="44"/>
        <v>7</v>
      </c>
      <c r="L113" s="3" t="str">
        <f t="shared" si="45"/>
        <v>部件</v>
      </c>
      <c r="M113" s="3">
        <f t="shared" ca="1" si="46"/>
        <v>92004</v>
      </c>
      <c r="N113" s="3" t="str">
        <f t="shared" ca="1" si="49"/>
        <v>11211,12211,13211,11221,12221,13221,51211,52211,53211,51221,52221,53221,92001,92003,92005,92101,92103,92105,92201,92203,92205,92002,92004</v>
      </c>
      <c r="O113" s="3" t="str">
        <f t="shared" si="50"/>
        <v>434,434,434,396,396,396,868,868,868,792,792,792,144,144,144,144,144,144,144,144,144,144,143</v>
      </c>
      <c r="P113" s="1" t="str">
        <f t="shared" si="51"/>
        <v>(1,3),(1,3),(1,3),(1,2),(1,2),(1,2),(7,13),(7,13),(7,13),(3,7),(3,7),(3,7),(3,7),(3,7),(3,7),(3,7),(3,7),(3,7),(3,7),(3,7),(3,7),(3,7),(3,7)</v>
      </c>
      <c r="Q113" s="3" t="str">
        <f>IF(D113="坦克碎片",VLOOKUP(C113,道具信息!$N$2:$O$291,2,FALSE)&amp;"碎片",VLOOKUP(C113,道具信息!$N$2:$O$291,2,FALSE))</f>
        <v>T2部件</v>
      </c>
      <c r="R113" s="3">
        <f t="shared" si="41"/>
        <v>2584</v>
      </c>
      <c r="S113" s="11">
        <f t="shared" si="42"/>
        <v>0.25700000000000001</v>
      </c>
      <c r="T113" s="3" t="str">
        <f>VLOOKUP(Q113,道具信息!$Q$3:$S$20,2,FALSE)</f>
        <v>CHEST_ITEM_TYPE_T2_PART</v>
      </c>
      <c r="U113" s="3" t="str">
        <f>IF(COUNTIF(U$91:U112,T113)=0,T113,"")</f>
        <v/>
      </c>
      <c r="V113" s="3" t="str">
        <f t="shared" si="52"/>
        <v>CHEST_ITEM_TYPE_T2_TANK,CHEST_ITEM_TYPE_T2_SHARD,CHEST_ITEM_TYPE_T2_PART</v>
      </c>
      <c r="W113" s="13" t="str">
        <f t="shared" si="47"/>
        <v/>
      </c>
      <c r="X113" s="3" t="str">
        <f t="shared" si="48"/>
        <v/>
      </c>
      <c r="Y113" s="3" t="str">
        <f t="shared" si="53"/>
        <v>24.8%,49.5%,25.7%</v>
      </c>
    </row>
    <row r="114" spans="2:25" x14ac:dyDescent="0.3">
      <c r="B114" s="2">
        <f>数据源!CN146</f>
        <v>4</v>
      </c>
      <c r="C114" s="2" t="str">
        <f>数据源!CO146</f>
        <v>T2LP6</v>
      </c>
      <c r="D114" s="2" t="str">
        <f>数据源!CP146</f>
        <v>部件</v>
      </c>
      <c r="E114" s="2">
        <f>数据源!CQ146</f>
        <v>127.40000000000003</v>
      </c>
      <c r="F114" s="2">
        <f>数据源!CR146</f>
        <v>5</v>
      </c>
      <c r="G114" s="2">
        <f>数据源!CS146</f>
        <v>1.8499999999999999E-2</v>
      </c>
      <c r="H114" s="2">
        <f>数据源!CT146</f>
        <v>1.4303375196232334E-2</v>
      </c>
      <c r="I114" s="2">
        <f>数据源!CU146</f>
        <v>143</v>
      </c>
      <c r="J114" s="3">
        <f t="shared" si="43"/>
        <v>3</v>
      </c>
      <c r="K114" s="3">
        <f t="shared" si="44"/>
        <v>7</v>
      </c>
      <c r="L114" s="3" t="str">
        <f t="shared" si="45"/>
        <v>部件</v>
      </c>
      <c r="M114" s="3">
        <f t="shared" ca="1" si="46"/>
        <v>92006</v>
      </c>
      <c r="N114" s="3" t="str">
        <f t="shared" ca="1" si="49"/>
        <v>11211,12211,13211,11221,12221,13221,51211,52211,53211,51221,52221,53221,92001,92003,92005,92101,92103,92105,92201,92203,92205,92002,92004,92006</v>
      </c>
      <c r="O114" s="3" t="str">
        <f t="shared" si="50"/>
        <v>434,434,434,396,396,396,868,868,868,792,792,792,144,144,144,144,144,144,144,144,144,144,143,143</v>
      </c>
      <c r="P114" s="1" t="str">
        <f t="shared" si="51"/>
        <v>(1,3),(1,3),(1,3),(1,2),(1,2),(1,2),(7,13),(7,13),(7,13),(3,7),(3,7),(3,7),(3,7),(3,7),(3,7),(3,7),(3,7),(3,7),(3,7),(3,7),(3,7),(3,7),(3,7),(3,7)</v>
      </c>
      <c r="Q114" s="3" t="str">
        <f>IF(D114="坦克碎片",VLOOKUP(C114,道具信息!$N$2:$O$291,2,FALSE)&amp;"碎片",VLOOKUP(C114,道具信息!$N$2:$O$291,2,FALSE))</f>
        <v>T2部件</v>
      </c>
      <c r="R114" s="3">
        <f t="shared" si="41"/>
        <v>2584</v>
      </c>
      <c r="S114" s="11">
        <f t="shared" si="42"/>
        <v>0.25700000000000001</v>
      </c>
      <c r="T114" s="3" t="str">
        <f>VLOOKUP(Q114,道具信息!$Q$3:$S$20,2,FALSE)</f>
        <v>CHEST_ITEM_TYPE_T2_PART</v>
      </c>
      <c r="U114" s="3" t="str">
        <f>IF(COUNTIF(U$91:U113,T114)=0,T114,"")</f>
        <v/>
      </c>
      <c r="V114" s="3" t="str">
        <f t="shared" si="52"/>
        <v>CHEST_ITEM_TYPE_T2_TANK,CHEST_ITEM_TYPE_T2_SHARD,CHEST_ITEM_TYPE_T2_PART</v>
      </c>
      <c r="W114" s="13" t="str">
        <f t="shared" si="47"/>
        <v/>
      </c>
      <c r="X114" s="3" t="str">
        <f t="shared" si="48"/>
        <v/>
      </c>
      <c r="Y114" s="3" t="str">
        <f t="shared" si="53"/>
        <v>24.8%,49.5%,25.7%</v>
      </c>
    </row>
    <row r="115" spans="2:25" x14ac:dyDescent="0.3">
      <c r="B115" s="2">
        <f>数据源!CN147</f>
        <v>4</v>
      </c>
      <c r="C115" s="2" t="str">
        <f>数据源!CO147</f>
        <v>T2MP2</v>
      </c>
      <c r="D115" s="2" t="str">
        <f>数据源!CP147</f>
        <v>部件</v>
      </c>
      <c r="E115" s="2">
        <f>数据源!CQ147</f>
        <v>127.40000000000003</v>
      </c>
      <c r="F115" s="2">
        <f>数据源!CR147</f>
        <v>5</v>
      </c>
      <c r="G115" s="2">
        <f>数据源!CS147</f>
        <v>1.8499999999999999E-2</v>
      </c>
      <c r="H115" s="2">
        <f>数据源!CT147</f>
        <v>1.4303375196232334E-2</v>
      </c>
      <c r="I115" s="2">
        <f>数据源!CU147</f>
        <v>143</v>
      </c>
      <c r="J115" s="3">
        <f t="shared" si="43"/>
        <v>3</v>
      </c>
      <c r="K115" s="3">
        <f t="shared" si="44"/>
        <v>7</v>
      </c>
      <c r="L115" s="3" t="str">
        <f t="shared" si="45"/>
        <v>部件</v>
      </c>
      <c r="M115" s="3">
        <f t="shared" ca="1" si="46"/>
        <v>92102</v>
      </c>
      <c r="N115" s="3" t="str">
        <f t="shared" ca="1" si="49"/>
        <v>11211,12211,13211,11221,12221,13221,51211,52211,53211,51221,52221,53221,92001,92003,92005,92101,92103,92105,92201,92203,92205,92002,92004,92006,92102</v>
      </c>
      <c r="O115" s="3" t="str">
        <f t="shared" si="50"/>
        <v>434,434,434,396,396,396,868,868,868,792,792,792,144,144,144,144,144,144,144,144,144,144,143,143,143</v>
      </c>
      <c r="P115" s="1" t="str">
        <f t="shared" si="51"/>
        <v>(1,3),(1,3),(1,3),(1,2),(1,2),(1,2),(7,13),(7,13),(7,13),(3,7),(3,7),(3,7),(3,7),(3,7),(3,7),(3,7),(3,7),(3,7),(3,7),(3,7),(3,7),(3,7),(3,7),(3,7),(3,7)</v>
      </c>
      <c r="Q115" s="3" t="str">
        <f>IF(D115="坦克碎片",VLOOKUP(C115,道具信息!$N$2:$O$291,2,FALSE)&amp;"碎片",VLOOKUP(C115,道具信息!$N$2:$O$291,2,FALSE))</f>
        <v>T2部件</v>
      </c>
      <c r="R115" s="3">
        <f t="shared" si="41"/>
        <v>2584</v>
      </c>
      <c r="S115" s="11">
        <f t="shared" si="42"/>
        <v>0.25700000000000001</v>
      </c>
      <c r="T115" s="3" t="str">
        <f>VLOOKUP(Q115,道具信息!$Q$3:$S$20,2,FALSE)</f>
        <v>CHEST_ITEM_TYPE_T2_PART</v>
      </c>
      <c r="U115" s="3" t="str">
        <f>IF(COUNTIF(U$91:U114,T115)=0,T115,"")</f>
        <v/>
      </c>
      <c r="V115" s="3" t="str">
        <f t="shared" si="52"/>
        <v>CHEST_ITEM_TYPE_T2_TANK,CHEST_ITEM_TYPE_T2_SHARD,CHEST_ITEM_TYPE_T2_PART</v>
      </c>
      <c r="W115" s="13" t="str">
        <f t="shared" si="47"/>
        <v/>
      </c>
      <c r="X115" s="3" t="str">
        <f t="shared" si="48"/>
        <v/>
      </c>
      <c r="Y115" s="3" t="str">
        <f t="shared" si="53"/>
        <v>24.8%,49.5%,25.7%</v>
      </c>
    </row>
    <row r="116" spans="2:25" x14ac:dyDescent="0.3">
      <c r="B116" s="2">
        <f>数据源!CN148</f>
        <v>4</v>
      </c>
      <c r="C116" s="2" t="str">
        <f>数据源!CO148</f>
        <v>T2MP4</v>
      </c>
      <c r="D116" s="2" t="str">
        <f>数据源!CP148</f>
        <v>部件</v>
      </c>
      <c r="E116" s="2">
        <f>数据源!CQ148</f>
        <v>127.40000000000003</v>
      </c>
      <c r="F116" s="2">
        <f>数据源!CR148</f>
        <v>5</v>
      </c>
      <c r="G116" s="2">
        <f>数据源!CS148</f>
        <v>1.8499999999999999E-2</v>
      </c>
      <c r="H116" s="2">
        <f>数据源!CT148</f>
        <v>1.4303375196232334E-2</v>
      </c>
      <c r="I116" s="2">
        <f>数据源!CU148</f>
        <v>143</v>
      </c>
      <c r="J116" s="3">
        <f t="shared" si="43"/>
        <v>3</v>
      </c>
      <c r="K116" s="3">
        <f t="shared" si="44"/>
        <v>7</v>
      </c>
      <c r="L116" s="3" t="str">
        <f t="shared" si="45"/>
        <v>部件</v>
      </c>
      <c r="M116" s="3">
        <f t="shared" ca="1" si="46"/>
        <v>92104</v>
      </c>
      <c r="N116" s="3" t="str">
        <f t="shared" ca="1" si="49"/>
        <v>11211,12211,13211,11221,12221,13221,51211,52211,53211,51221,52221,53221,92001,92003,92005,92101,92103,92105,92201,92203,92205,92002,92004,92006,92102,92104</v>
      </c>
      <c r="O116" s="3" t="str">
        <f t="shared" si="50"/>
        <v>434,434,434,396,396,396,868,868,868,792,792,792,144,144,144,144,144,144,144,144,144,144,143,143,143,143</v>
      </c>
      <c r="P116" s="1" t="str">
        <f t="shared" si="51"/>
        <v>(1,3),(1,3),(1,3),(1,2),(1,2),(1,2),(7,13),(7,13),(7,13),(3,7),(3,7),(3,7),(3,7),(3,7),(3,7),(3,7),(3,7),(3,7),(3,7),(3,7),(3,7),(3,7),(3,7),(3,7),(3,7),(3,7)</v>
      </c>
      <c r="Q116" s="3" t="str">
        <f>IF(D116="坦克碎片",VLOOKUP(C116,道具信息!$N$2:$O$291,2,FALSE)&amp;"碎片",VLOOKUP(C116,道具信息!$N$2:$O$291,2,FALSE))</f>
        <v>T2部件</v>
      </c>
      <c r="R116" s="3">
        <f t="shared" si="41"/>
        <v>2584</v>
      </c>
      <c r="S116" s="11">
        <f t="shared" si="42"/>
        <v>0.25700000000000001</v>
      </c>
      <c r="T116" s="3" t="str">
        <f>VLOOKUP(Q116,道具信息!$Q$3:$S$20,2,FALSE)</f>
        <v>CHEST_ITEM_TYPE_T2_PART</v>
      </c>
      <c r="U116" s="3" t="str">
        <f>IF(COUNTIF(U$91:U115,T116)=0,T116,"")</f>
        <v/>
      </c>
      <c r="V116" s="3" t="str">
        <f t="shared" si="52"/>
        <v>CHEST_ITEM_TYPE_T2_TANK,CHEST_ITEM_TYPE_T2_SHARD,CHEST_ITEM_TYPE_T2_PART</v>
      </c>
      <c r="W116" s="13" t="str">
        <f t="shared" si="47"/>
        <v/>
      </c>
      <c r="X116" s="3" t="str">
        <f t="shared" si="48"/>
        <v/>
      </c>
      <c r="Y116" s="3" t="str">
        <f t="shared" si="53"/>
        <v>24.8%,49.5%,25.7%</v>
      </c>
    </row>
    <row r="117" spans="2:25" x14ac:dyDescent="0.3">
      <c r="B117" s="2">
        <f>数据源!CN149</f>
        <v>4</v>
      </c>
      <c r="C117" s="2" t="str">
        <f>数据源!CO149</f>
        <v>T2MP6</v>
      </c>
      <c r="D117" s="2" t="str">
        <f>数据源!CP149</f>
        <v>部件</v>
      </c>
      <c r="E117" s="2">
        <f>数据源!CQ149</f>
        <v>127.40000000000003</v>
      </c>
      <c r="F117" s="2">
        <f>数据源!CR149</f>
        <v>5</v>
      </c>
      <c r="G117" s="2">
        <f>数据源!CS149</f>
        <v>1.8499999999999999E-2</v>
      </c>
      <c r="H117" s="2">
        <f>数据源!CT149</f>
        <v>1.4303375196232334E-2</v>
      </c>
      <c r="I117" s="2">
        <f>数据源!CU149</f>
        <v>143</v>
      </c>
      <c r="J117" s="3">
        <f t="shared" si="43"/>
        <v>3</v>
      </c>
      <c r="K117" s="3">
        <f t="shared" si="44"/>
        <v>7</v>
      </c>
      <c r="L117" s="3" t="str">
        <f t="shared" si="45"/>
        <v>部件</v>
      </c>
      <c r="M117" s="3">
        <f t="shared" ca="1" si="46"/>
        <v>92106</v>
      </c>
      <c r="N117" s="3" t="str">
        <f t="shared" ca="1" si="49"/>
        <v>11211,12211,13211,11221,12221,13221,51211,52211,53211,51221,52221,53221,92001,92003,92005,92101,92103,92105,92201,92203,92205,92002,92004,92006,92102,92104,92106</v>
      </c>
      <c r="O117" s="3" t="str">
        <f t="shared" si="50"/>
        <v>434,434,434,396,396,396,868,868,868,792,792,792,144,144,144,144,144,144,144,144,144,144,143,143,143,143,143</v>
      </c>
      <c r="P117" s="1" t="str">
        <f t="shared" si="51"/>
        <v>(1,3),(1,3),(1,3),(1,2),(1,2),(1,2),(7,13),(7,13),(7,13),(3,7),(3,7),(3,7),(3,7),(3,7),(3,7),(3,7),(3,7),(3,7),(3,7),(3,7),(3,7),(3,7),(3,7),(3,7),(3,7),(3,7),(3,7)</v>
      </c>
      <c r="Q117" s="3" t="str">
        <f>IF(D117="坦克碎片",VLOOKUP(C117,道具信息!$N$2:$O$291,2,FALSE)&amp;"碎片",VLOOKUP(C117,道具信息!$N$2:$O$291,2,FALSE))</f>
        <v>T2部件</v>
      </c>
      <c r="R117" s="3">
        <f t="shared" si="41"/>
        <v>2584</v>
      </c>
      <c r="S117" s="11">
        <f t="shared" si="42"/>
        <v>0.25700000000000001</v>
      </c>
      <c r="T117" s="3" t="str">
        <f>VLOOKUP(Q117,道具信息!$Q$3:$S$20,2,FALSE)</f>
        <v>CHEST_ITEM_TYPE_T2_PART</v>
      </c>
      <c r="U117" s="3" t="str">
        <f>IF(COUNTIF(U$91:U116,T117)=0,T117,"")</f>
        <v/>
      </c>
      <c r="V117" s="3" t="str">
        <f t="shared" si="52"/>
        <v>CHEST_ITEM_TYPE_T2_TANK,CHEST_ITEM_TYPE_T2_SHARD,CHEST_ITEM_TYPE_T2_PART</v>
      </c>
      <c r="W117" s="13" t="str">
        <f t="shared" si="47"/>
        <v/>
      </c>
      <c r="X117" s="3" t="str">
        <f t="shared" si="48"/>
        <v/>
      </c>
      <c r="Y117" s="3" t="str">
        <f t="shared" si="53"/>
        <v>24.8%,49.5%,25.7%</v>
      </c>
    </row>
    <row r="118" spans="2:25" x14ac:dyDescent="0.3">
      <c r="B118" s="2">
        <f>数据源!CN150</f>
        <v>4</v>
      </c>
      <c r="C118" s="2" t="str">
        <f>数据源!CO150</f>
        <v>T2HP2</v>
      </c>
      <c r="D118" s="2" t="str">
        <f>数据源!CP150</f>
        <v>部件</v>
      </c>
      <c r="E118" s="2">
        <f>数据源!CQ150</f>
        <v>127.40000000000003</v>
      </c>
      <c r="F118" s="2">
        <f>数据源!CR150</f>
        <v>5</v>
      </c>
      <c r="G118" s="2">
        <f>数据源!CS150</f>
        <v>1.8499999999999999E-2</v>
      </c>
      <c r="H118" s="2">
        <f>数据源!CT150</f>
        <v>1.4303375196232334E-2</v>
      </c>
      <c r="I118" s="2">
        <f>数据源!CU150</f>
        <v>143</v>
      </c>
      <c r="J118" s="3">
        <f t="shared" si="43"/>
        <v>3</v>
      </c>
      <c r="K118" s="3">
        <f t="shared" si="44"/>
        <v>7</v>
      </c>
      <c r="L118" s="3" t="str">
        <f t="shared" si="45"/>
        <v>部件</v>
      </c>
      <c r="M118" s="3">
        <f t="shared" ca="1" si="46"/>
        <v>92202</v>
      </c>
      <c r="N118" s="3" t="str">
        <f t="shared" ca="1" si="49"/>
        <v>11211,12211,13211,11221,12221,13221,51211,52211,53211,51221,52221,53221,92001,92003,92005,92101,92103,92105,92201,92203,92205,92002,92004,92006,92102,92104,92106,92202</v>
      </c>
      <c r="O118" s="3" t="str">
        <f t="shared" si="50"/>
        <v>434,434,434,396,396,396,868,868,868,792,792,792,144,144,144,144,144,144,144,144,144,144,143,143,143,143,143,143</v>
      </c>
      <c r="P118" s="1" t="str">
        <f t="shared" si="51"/>
        <v>(1,3),(1,3),(1,3),(1,2),(1,2),(1,2),(7,13),(7,13),(7,13),(3,7),(3,7),(3,7),(3,7),(3,7),(3,7),(3,7),(3,7),(3,7),(3,7),(3,7),(3,7),(3,7),(3,7),(3,7),(3,7),(3,7),(3,7),(3,7)</v>
      </c>
      <c r="Q118" s="3" t="str">
        <f>IF(D118="坦克碎片",VLOOKUP(C118,道具信息!$N$2:$O$291,2,FALSE)&amp;"碎片",VLOOKUP(C118,道具信息!$N$2:$O$291,2,FALSE))</f>
        <v>T2部件</v>
      </c>
      <c r="R118" s="3">
        <f t="shared" si="41"/>
        <v>2584</v>
      </c>
      <c r="S118" s="11">
        <f t="shared" si="42"/>
        <v>0.25700000000000001</v>
      </c>
      <c r="T118" s="3" t="str">
        <f>VLOOKUP(Q118,道具信息!$Q$3:$S$20,2,FALSE)</f>
        <v>CHEST_ITEM_TYPE_T2_PART</v>
      </c>
      <c r="U118" s="3" t="str">
        <f>IF(COUNTIF(U$91:U117,T118)=0,T118,"")</f>
        <v/>
      </c>
      <c r="V118" s="3" t="str">
        <f t="shared" si="52"/>
        <v>CHEST_ITEM_TYPE_T2_TANK,CHEST_ITEM_TYPE_T2_SHARD,CHEST_ITEM_TYPE_T2_PART</v>
      </c>
      <c r="W118" s="13" t="str">
        <f t="shared" si="47"/>
        <v/>
      </c>
      <c r="X118" s="3" t="str">
        <f t="shared" si="48"/>
        <v/>
      </c>
      <c r="Y118" s="3" t="str">
        <f t="shared" si="53"/>
        <v>24.8%,49.5%,25.7%</v>
      </c>
    </row>
    <row r="119" spans="2:25" x14ac:dyDescent="0.3">
      <c r="B119" s="2">
        <f>数据源!CN151</f>
        <v>4</v>
      </c>
      <c r="C119" s="2" t="str">
        <f>数据源!CO151</f>
        <v>T2HP4</v>
      </c>
      <c r="D119" s="2" t="str">
        <f>数据源!CP151</f>
        <v>部件</v>
      </c>
      <c r="E119" s="2">
        <f>数据源!CQ151</f>
        <v>127.40000000000003</v>
      </c>
      <c r="F119" s="2">
        <f>数据源!CR151</f>
        <v>5</v>
      </c>
      <c r="G119" s="2">
        <f>数据源!CS151</f>
        <v>1.8499999999999999E-2</v>
      </c>
      <c r="H119" s="2">
        <f>数据源!CT151</f>
        <v>1.4303375196232334E-2</v>
      </c>
      <c r="I119" s="2">
        <f>数据源!CU151</f>
        <v>143</v>
      </c>
      <c r="J119" s="3">
        <f t="shared" si="43"/>
        <v>3</v>
      </c>
      <c r="K119" s="3">
        <f t="shared" si="44"/>
        <v>7</v>
      </c>
      <c r="L119" s="3" t="str">
        <f t="shared" si="45"/>
        <v>部件</v>
      </c>
      <c r="M119" s="3">
        <f t="shared" ca="1" si="46"/>
        <v>92204</v>
      </c>
      <c r="N119" s="3" t="str">
        <f t="shared" ca="1" si="49"/>
        <v>11211,12211,13211,11221,12221,13221,51211,52211,53211,51221,52221,53221,92001,92003,92005,92101,92103,92105,92201,92203,92205,92002,92004,92006,92102,92104,92106,92202,92204</v>
      </c>
      <c r="O119" s="3" t="str">
        <f t="shared" si="50"/>
        <v>434,434,434,396,396,396,868,868,868,792,792,792,144,144,144,144,144,144,144,144,144,144,143,143,143,143,143,143,143</v>
      </c>
      <c r="P119" s="1" t="str">
        <f t="shared" si="51"/>
        <v>(1,3),(1,3),(1,3),(1,2),(1,2),(1,2),(7,13),(7,13),(7,13),(3,7),(3,7),(3,7),(3,7),(3,7),(3,7),(3,7),(3,7),(3,7),(3,7),(3,7),(3,7),(3,7),(3,7),(3,7),(3,7),(3,7),(3,7),(3,7),(3,7)</v>
      </c>
      <c r="Q119" s="3" t="str">
        <f>IF(D119="坦克碎片",VLOOKUP(C119,道具信息!$N$2:$O$291,2,FALSE)&amp;"碎片",VLOOKUP(C119,道具信息!$N$2:$O$291,2,FALSE))</f>
        <v>T2部件</v>
      </c>
      <c r="R119" s="3">
        <f t="shared" si="41"/>
        <v>2584</v>
      </c>
      <c r="S119" s="11">
        <f t="shared" si="42"/>
        <v>0.25700000000000001</v>
      </c>
      <c r="T119" s="3" t="str">
        <f>VLOOKUP(Q119,道具信息!$Q$3:$S$20,2,FALSE)</f>
        <v>CHEST_ITEM_TYPE_T2_PART</v>
      </c>
      <c r="U119" s="3" t="str">
        <f>IF(COUNTIF(U$91:U118,T119)=0,T119,"")</f>
        <v/>
      </c>
      <c r="V119" s="3" t="str">
        <f t="shared" si="52"/>
        <v>CHEST_ITEM_TYPE_T2_TANK,CHEST_ITEM_TYPE_T2_SHARD,CHEST_ITEM_TYPE_T2_PART</v>
      </c>
      <c r="W119" s="13" t="str">
        <f t="shared" si="47"/>
        <v/>
      </c>
      <c r="X119" s="3" t="str">
        <f t="shared" si="48"/>
        <v/>
      </c>
      <c r="Y119" s="3" t="str">
        <f t="shared" si="53"/>
        <v>24.8%,49.5%,25.7%</v>
      </c>
    </row>
    <row r="120" spans="2:25" x14ac:dyDescent="0.3">
      <c r="B120" s="2">
        <f>数据源!CN152</f>
        <v>4</v>
      </c>
      <c r="C120" s="2" t="str">
        <f>数据源!CO152</f>
        <v>T2HP6</v>
      </c>
      <c r="D120" s="2" t="str">
        <f>数据源!CP152</f>
        <v>部件</v>
      </c>
      <c r="E120" s="2">
        <f>数据源!CQ152</f>
        <v>127.40000000000003</v>
      </c>
      <c r="F120" s="2">
        <f>数据源!CR152</f>
        <v>5</v>
      </c>
      <c r="G120" s="2">
        <f>数据源!CS152</f>
        <v>1.8499999999999999E-2</v>
      </c>
      <c r="H120" s="2">
        <f>数据源!CT152</f>
        <v>1.4303375196232334E-2</v>
      </c>
      <c r="I120" s="2">
        <f>数据源!CU152</f>
        <v>143</v>
      </c>
      <c r="J120" s="3">
        <f t="shared" si="43"/>
        <v>3</v>
      </c>
      <c r="K120" s="3">
        <f t="shared" si="44"/>
        <v>7</v>
      </c>
      <c r="L120" s="3" t="str">
        <f t="shared" si="45"/>
        <v>部件</v>
      </c>
      <c r="M120" s="3">
        <f t="shared" ca="1" si="46"/>
        <v>92206</v>
      </c>
      <c r="N120" s="3" t="str">
        <f t="shared" ca="1" si="49"/>
        <v>11211,12211,13211,11221,12221,13221,51211,52211,53211,51221,52221,53221,92001,92003,92005,92101,92103,92105,92201,92203,92205,92002,92004,92006,92102,92104,92106,92202,92204,92206</v>
      </c>
      <c r="O120" s="3" t="str">
        <f t="shared" si="50"/>
        <v>434,434,434,396,396,396,868,868,868,792,792,792,144,144,144,144,144,144,144,144,144,144,143,143,143,143,143,143,143,143</v>
      </c>
      <c r="P120" s="1" t="str">
        <f t="shared" si="51"/>
        <v>(1,3),(1,3),(1,3),(1,2),(1,2),(1,2),(7,13),(7,13),(7,13),(3,7),(3,7),(3,7),(3,7),(3,7),(3,7),(3,7),(3,7),(3,7),(3,7),(3,7),(3,7),(3,7),(3,7),(3,7),(3,7),(3,7),(3,7),(3,7),(3,7),(3,7)</v>
      </c>
      <c r="Q120" s="3" t="str">
        <f>IF(D120="坦克碎片",VLOOKUP(C120,道具信息!$N$2:$O$291,2,FALSE)&amp;"碎片",VLOOKUP(C120,道具信息!$N$2:$O$291,2,FALSE))</f>
        <v>T2部件</v>
      </c>
      <c r="R120" s="3">
        <f t="shared" si="41"/>
        <v>2584</v>
      </c>
      <c r="S120" s="11">
        <f t="shared" si="42"/>
        <v>0.25700000000000001</v>
      </c>
      <c r="T120" s="3" t="str">
        <f>VLOOKUP(Q120,道具信息!$Q$3:$S$20,2,FALSE)</f>
        <v>CHEST_ITEM_TYPE_T2_PART</v>
      </c>
      <c r="U120" s="3" t="str">
        <f>IF(COUNTIF(U$91:U119,T120)=0,T120,"")</f>
        <v/>
      </c>
      <c r="V120" s="3" t="str">
        <f t="shared" si="52"/>
        <v>CHEST_ITEM_TYPE_T2_TANK,CHEST_ITEM_TYPE_T2_SHARD,CHEST_ITEM_TYPE_T2_PART</v>
      </c>
      <c r="W120" s="13" t="str">
        <f t="shared" si="47"/>
        <v/>
      </c>
      <c r="X120" s="3" t="str">
        <f t="shared" si="48"/>
        <v/>
      </c>
      <c r="Y120" s="3" t="str">
        <f t="shared" si="53"/>
        <v>24.8%,49.5%,25.7%</v>
      </c>
    </row>
    <row r="121" spans="2:25" x14ac:dyDescent="0.3">
      <c r="B121" s="4"/>
      <c r="C121" s="4"/>
      <c r="D121" s="4"/>
      <c r="E121" s="4"/>
      <c r="F121" s="4"/>
      <c r="G121" s="4"/>
      <c r="H121" s="4"/>
      <c r="I121" s="4"/>
      <c r="N121" s="3" t="str">
        <f ca="1">"["&amp;N120&amp;"]"</f>
        <v>[11211,12211,13211,11221,12221,13221,51211,52211,53211,51221,52221,53221,92001,92003,92005,92101,92103,92105,92201,92203,92205,92002,92004,92006,92102,92104,92106,92202,92204,92206]</v>
      </c>
      <c r="O121" s="3" t="str">
        <f>"["&amp;O120&amp;"]"</f>
        <v>[434,434,434,396,396,396,868,868,868,792,792,792,144,144,144,144,144,144,144,144,144,144,143,143,143,143,143,143,143,143]</v>
      </c>
      <c r="P121" s="3" t="str">
        <f>"["&amp;P120&amp;"]"</f>
        <v>[(1,3),(1,3),(1,3),(1,2),(1,2),(1,2),(7,13),(7,13),(7,13),(3,7),(3,7),(3,7),(3,7),(3,7),(3,7),(3,7),(3,7),(3,7),(3,7),(3,7),(3,7),(3,7),(3,7),(3,7),(3,7),(3,7),(3,7),(3,7),(3,7),(3,7)]</v>
      </c>
      <c r="V121" s="3" t="str">
        <f>"["&amp;V120&amp;"]"</f>
        <v>[CHEST_ITEM_TYPE_T2_TANK,CHEST_ITEM_TYPE_T2_SHARD,CHEST_ITEM_TYPE_T2_PART]</v>
      </c>
      <c r="Y121" s="3" t="str">
        <f>"["&amp;Y120&amp;"]"</f>
        <v>[24.8%,49.5%,25.7%]</v>
      </c>
    </row>
    <row r="123" spans="2:25" x14ac:dyDescent="0.3">
      <c r="B123" s="2" t="str">
        <f>数据源!CN155</f>
        <v>联赛等级</v>
      </c>
      <c r="C123" s="2" t="str">
        <f>数据源!CO155</f>
        <v>道具名称</v>
      </c>
      <c r="D123" s="2" t="str">
        <f>数据源!CP155</f>
        <v>对应大类</v>
      </c>
      <c r="E123" s="2" t="str">
        <f>数据源!CQ155</f>
        <v>道具价值</v>
      </c>
      <c r="F123" s="2" t="str">
        <f>数据源!CR155</f>
        <v>抽取个数</v>
      </c>
      <c r="G123" s="2" t="str">
        <f>数据源!CS155</f>
        <v>价值比例</v>
      </c>
      <c r="H123" s="2" t="str">
        <f>数据源!CT155</f>
        <v>产出概率</v>
      </c>
      <c r="I123" s="2" t="str">
        <f>数据源!CU155</f>
        <v>权重值</v>
      </c>
      <c r="J123" s="7" t="s">
        <v>234</v>
      </c>
      <c r="K123" s="7" t="s">
        <v>235</v>
      </c>
      <c r="L123" s="3" t="s">
        <v>222</v>
      </c>
      <c r="M123" s="3" t="s">
        <v>152</v>
      </c>
      <c r="N123" s="3" t="s">
        <v>224</v>
      </c>
      <c r="O123" s="3" t="s">
        <v>225</v>
      </c>
      <c r="P123" s="3" t="s">
        <v>226</v>
      </c>
      <c r="Q123" s="8" t="s">
        <v>244</v>
      </c>
      <c r="R123" s="8" t="s">
        <v>245</v>
      </c>
      <c r="S123" s="8" t="s">
        <v>246</v>
      </c>
    </row>
    <row r="124" spans="2:25" x14ac:dyDescent="0.3">
      <c r="B124" s="2">
        <f>数据源!CN156</f>
        <v>5</v>
      </c>
      <c r="C124" s="2" t="str">
        <f>数据源!CO156</f>
        <v>Puma</v>
      </c>
      <c r="D124" s="2" t="str">
        <f>数据源!CP156</f>
        <v>坦克</v>
      </c>
      <c r="E124" s="2">
        <f>数据源!CQ156</f>
        <v>840</v>
      </c>
      <c r="F124" s="2">
        <f>数据源!CR156</f>
        <v>1</v>
      </c>
      <c r="G124" s="2">
        <f>数据源!CS156</f>
        <v>5.9200000000000003E-2</v>
      </c>
      <c r="H124" s="2">
        <f>数据源!CT156</f>
        <v>3.4709523809523815E-2</v>
      </c>
      <c r="I124" s="2">
        <f>数据源!CU156</f>
        <v>347</v>
      </c>
      <c r="J124" s="3">
        <f>ROUNDUP(IF(F124&gt;1,F124-ROUNDDOWN(SQRT(F124),0),F124),0)</f>
        <v>1</v>
      </c>
      <c r="K124" s="3">
        <f>F124*2-J124</f>
        <v>1</v>
      </c>
      <c r="L124" s="3" t="str">
        <f>RIGHT(D124,2)</f>
        <v>坦克</v>
      </c>
      <c r="M124" s="3">
        <f ca="1">IF(OR(L124="坦克",L124="碎片"),VLOOKUP(C124,INDIRECT("坦克ID"),MATCH(L124&amp;"ID",INDIRECT("坦克标头"),0),FALSE),VLOOKUP(C124,INDIRECT(L124&amp;"ID"),2,FALSE))</f>
        <v>11221</v>
      </c>
      <c r="N124" s="3">
        <f ca="1">M124</f>
        <v>11221</v>
      </c>
      <c r="O124" s="3">
        <f>I124</f>
        <v>347</v>
      </c>
      <c r="P124" s="1" t="str">
        <f>"("&amp;J124&amp;","&amp;K124&amp;")"</f>
        <v>(1,1)</v>
      </c>
      <c r="Q124" s="3" t="str">
        <f>IF(D124="坦克碎片",VLOOKUP(C124,道具信息!$N$2:$O$291,2,FALSE)&amp;"碎片",VLOOKUP(C124,道具信息!$N$2:$O$291,2,FALSE))</f>
        <v>T2坦克</v>
      </c>
      <c r="R124" s="3">
        <f t="shared" ref="R124:R159" si="54">SUMIFS(I$3:I$445,Q$3:Q$445,Q124,B$3:B$445,B124)</f>
        <v>1041</v>
      </c>
      <c r="S124" s="11">
        <f t="shared" ref="S124:S159" si="55">ROUND(R124/SUMIF(B$3:B$445,B124,I$3:I$445),3)</f>
        <v>0.105</v>
      </c>
      <c r="T124" s="3" t="str">
        <f>VLOOKUP(Q124,道具信息!$Q$3:$S$20,2,FALSE)</f>
        <v>CHEST_ITEM_TYPE_T2_TANK</v>
      </c>
      <c r="U124" s="3" t="str">
        <f>T124</f>
        <v>CHEST_ITEM_TYPE_T2_TANK</v>
      </c>
      <c r="V124" s="3" t="str">
        <f>U124</f>
        <v>CHEST_ITEM_TYPE_T2_TANK</v>
      </c>
      <c r="W124" s="13">
        <f>IF(U124&lt;&gt;"",ROUND(S124*100%,3),"")</f>
        <v>0.105</v>
      </c>
      <c r="X124" s="3" t="str">
        <f>TEXT(W124,"0.0%")</f>
        <v>10.5%</v>
      </c>
      <c r="Y124" s="3" t="str">
        <f>X124</f>
        <v>10.5%</v>
      </c>
    </row>
    <row r="125" spans="2:25" x14ac:dyDescent="0.3">
      <c r="B125" s="2">
        <f>数据源!CN157</f>
        <v>5</v>
      </c>
      <c r="C125" s="2" t="str">
        <f>数据源!CO157</f>
        <v>四号</v>
      </c>
      <c r="D125" s="2" t="str">
        <f>数据源!CP157</f>
        <v>坦克</v>
      </c>
      <c r="E125" s="2">
        <f>数据源!CQ157</f>
        <v>840</v>
      </c>
      <c r="F125" s="2">
        <f>数据源!CR157</f>
        <v>1</v>
      </c>
      <c r="G125" s="2">
        <f>数据源!CS157</f>
        <v>5.9200000000000003E-2</v>
      </c>
      <c r="H125" s="2">
        <f>数据源!CT157</f>
        <v>3.4709523809523815E-2</v>
      </c>
      <c r="I125" s="2">
        <f>数据源!CU157</f>
        <v>347</v>
      </c>
      <c r="J125" s="3">
        <f t="shared" ref="J125:J153" si="56">ROUNDUP(IF(F125&gt;1,F125-ROUNDDOWN(SQRT(F125),0),F125),0)</f>
        <v>1</v>
      </c>
      <c r="K125" s="3">
        <f t="shared" ref="K125:K153" si="57">F125*2-J125</f>
        <v>1</v>
      </c>
      <c r="L125" s="3" t="str">
        <f t="shared" ref="L125:L159" si="58">RIGHT(D125,2)</f>
        <v>坦克</v>
      </c>
      <c r="M125" s="3">
        <f t="shared" ref="M125:M159" ca="1" si="59">IF(OR(L125="坦克",L125="碎片"),VLOOKUP(C125,INDIRECT("坦克ID"),MATCH(L125&amp;"ID",INDIRECT("坦克标头"),0),FALSE),VLOOKUP(C125,INDIRECT(L125&amp;"ID"),2,FALSE))</f>
        <v>12221</v>
      </c>
      <c r="N125" s="3" t="str">
        <f ca="1">N124&amp;","&amp;M125</f>
        <v>11221,12221</v>
      </c>
      <c r="O125" s="3" t="str">
        <f>O124&amp;","&amp;I125</f>
        <v>347,347</v>
      </c>
      <c r="P125" s="1" t="str">
        <f>P124&amp;","&amp;"("&amp;J125&amp;","&amp;K125&amp;")"</f>
        <v>(1,1),(1,1)</v>
      </c>
      <c r="Q125" s="3" t="str">
        <f>IF(D125="坦克碎片",VLOOKUP(C125,道具信息!$N$2:$O$291,2,FALSE)&amp;"碎片",VLOOKUP(C125,道具信息!$N$2:$O$291,2,FALSE))</f>
        <v>T2坦克</v>
      </c>
      <c r="R125" s="3">
        <f t="shared" si="54"/>
        <v>1041</v>
      </c>
      <c r="S125" s="11">
        <f t="shared" si="55"/>
        <v>0.105</v>
      </c>
      <c r="T125" s="3" t="str">
        <f>VLOOKUP(Q125,道具信息!$Q$3:$S$20,2,FALSE)</f>
        <v>CHEST_ITEM_TYPE_T2_TANK</v>
      </c>
      <c r="U125" s="3" t="str">
        <f>IF(COUNTIF(U$124:U124,T125)=0,T125,"")</f>
        <v/>
      </c>
      <c r="V125" s="3" t="str">
        <f>IF(U125&lt;&gt;"",V124&amp;","&amp;U125,V124)</f>
        <v>CHEST_ITEM_TYPE_T2_TANK</v>
      </c>
      <c r="W125" s="13" t="str">
        <f t="shared" ref="W125:W159" si="60">IF(U125&lt;&gt;"",ROUND(S125*100%,3),"")</f>
        <v/>
      </c>
      <c r="X125" s="3" t="str">
        <f t="shared" ref="X125:X159" si="61">TEXT(W125,"0.0%")</f>
        <v/>
      </c>
      <c r="Y125" s="3" t="str">
        <f>IF(X125&lt;&gt;"",Y124&amp;","&amp;X125,Y124)</f>
        <v>10.5%</v>
      </c>
    </row>
    <row r="126" spans="2:25" x14ac:dyDescent="0.3">
      <c r="B126" s="2">
        <f>数据源!CN158</f>
        <v>5</v>
      </c>
      <c r="C126" s="2" t="str">
        <f>数据源!CO158</f>
        <v>丘吉尔</v>
      </c>
      <c r="D126" s="2" t="str">
        <f>数据源!CP158</f>
        <v>坦克</v>
      </c>
      <c r="E126" s="2">
        <f>数据源!CQ158</f>
        <v>840</v>
      </c>
      <c r="F126" s="2">
        <f>数据源!CR158</f>
        <v>1</v>
      </c>
      <c r="G126" s="2">
        <f>数据源!CS158</f>
        <v>5.9200000000000003E-2</v>
      </c>
      <c r="H126" s="2">
        <f>数据源!CT158</f>
        <v>3.4709523809523815E-2</v>
      </c>
      <c r="I126" s="2">
        <f>数据源!CU158</f>
        <v>347</v>
      </c>
      <c r="J126" s="3">
        <f t="shared" si="56"/>
        <v>1</v>
      </c>
      <c r="K126" s="3">
        <f t="shared" si="57"/>
        <v>1</v>
      </c>
      <c r="L126" s="3" t="str">
        <f t="shared" si="58"/>
        <v>坦克</v>
      </c>
      <c r="M126" s="3">
        <f t="shared" ca="1" si="59"/>
        <v>13221</v>
      </c>
      <c r="N126" s="3" t="str">
        <f t="shared" ref="N126:N159" ca="1" si="62">N125&amp;","&amp;M126</f>
        <v>11221,12221,13221</v>
      </c>
      <c r="O126" s="3" t="str">
        <f t="shared" ref="O126:O159" si="63">O125&amp;","&amp;I126</f>
        <v>347,347,347</v>
      </c>
      <c r="P126" s="1" t="str">
        <f t="shared" ref="P126:P159" si="64">P125&amp;","&amp;"("&amp;J126&amp;","&amp;K126&amp;")"</f>
        <v>(1,1),(1,1),(1,1)</v>
      </c>
      <c r="Q126" s="3" t="str">
        <f>IF(D126="坦克碎片",VLOOKUP(C126,道具信息!$N$2:$O$291,2,FALSE)&amp;"碎片",VLOOKUP(C126,道具信息!$N$2:$O$291,2,FALSE))</f>
        <v>T2坦克</v>
      </c>
      <c r="R126" s="3">
        <f t="shared" si="54"/>
        <v>1041</v>
      </c>
      <c r="S126" s="11">
        <f t="shared" si="55"/>
        <v>0.105</v>
      </c>
      <c r="T126" s="3" t="str">
        <f>VLOOKUP(Q126,道具信息!$Q$3:$S$20,2,FALSE)</f>
        <v>CHEST_ITEM_TYPE_T2_TANK</v>
      </c>
      <c r="U126" s="3" t="str">
        <f>IF(COUNTIF(U$124:U125,T126)=0,T126,"")</f>
        <v/>
      </c>
      <c r="V126" s="3" t="str">
        <f t="shared" ref="V126:V159" si="65">IF(U126&lt;&gt;"",V125&amp;","&amp;U126,V125)</f>
        <v>CHEST_ITEM_TYPE_T2_TANK</v>
      </c>
      <c r="W126" s="13" t="str">
        <f t="shared" si="60"/>
        <v/>
      </c>
      <c r="X126" s="3" t="str">
        <f t="shared" si="61"/>
        <v/>
      </c>
      <c r="Y126" s="3" t="str">
        <f t="shared" ref="Y126:Y159" si="66">IF(X126&lt;&gt;"",Y125&amp;","&amp;X126,Y125)</f>
        <v>10.5%</v>
      </c>
    </row>
    <row r="127" spans="2:25" x14ac:dyDescent="0.3">
      <c r="B127" s="2">
        <f>数据源!CN159</f>
        <v>5</v>
      </c>
      <c r="C127" s="2" t="str">
        <f>数据源!CO159</f>
        <v>35(t)</v>
      </c>
      <c r="D127" s="2" t="str">
        <f>数据源!CP159</f>
        <v>坦克</v>
      </c>
      <c r="E127" s="2">
        <f>数据源!CQ159</f>
        <v>1000</v>
      </c>
      <c r="F127" s="2">
        <f>数据源!CR159</f>
        <v>1</v>
      </c>
      <c r="G127" s="2">
        <f>数据源!CS159</f>
        <v>4.4399999999999995E-2</v>
      </c>
      <c r="H127" s="2">
        <f>数据源!CT159</f>
        <v>2.1866999999999998E-2</v>
      </c>
      <c r="I127" s="2">
        <f>数据源!CU159</f>
        <v>219</v>
      </c>
      <c r="J127" s="3">
        <f t="shared" si="56"/>
        <v>1</v>
      </c>
      <c r="K127" s="3">
        <f t="shared" si="57"/>
        <v>1</v>
      </c>
      <c r="L127" s="3" t="str">
        <f t="shared" si="58"/>
        <v>坦克</v>
      </c>
      <c r="M127" s="3">
        <f t="shared" ca="1" si="59"/>
        <v>11311</v>
      </c>
      <c r="N127" s="3" t="str">
        <f t="shared" ca="1" si="62"/>
        <v>11221,12221,13221,11311</v>
      </c>
      <c r="O127" s="3" t="str">
        <f t="shared" si="63"/>
        <v>347,347,347,219</v>
      </c>
      <c r="P127" s="1" t="str">
        <f t="shared" si="64"/>
        <v>(1,1),(1,1),(1,1),(1,1)</v>
      </c>
      <c r="Q127" s="3" t="str">
        <f>IF(D127="坦克碎片",VLOOKUP(C127,道具信息!$N$2:$O$291,2,FALSE)&amp;"碎片",VLOOKUP(C127,道具信息!$N$2:$O$291,2,FALSE))</f>
        <v>T3坦克</v>
      </c>
      <c r="R127" s="3">
        <f t="shared" si="54"/>
        <v>984</v>
      </c>
      <c r="S127" s="11">
        <f t="shared" si="55"/>
        <v>9.9000000000000005E-2</v>
      </c>
      <c r="T127" s="3" t="str">
        <f>VLOOKUP(Q127,道具信息!$Q$3:$S$20,2,FALSE)</f>
        <v>CHEST_ITEM_TYPE_T3_TANK</v>
      </c>
      <c r="U127" s="3" t="str">
        <f>IF(COUNTIF(U$124:U126,T127)=0,T127,"")</f>
        <v>CHEST_ITEM_TYPE_T3_TANK</v>
      </c>
      <c r="V127" s="3" t="str">
        <f t="shared" si="65"/>
        <v>CHEST_ITEM_TYPE_T2_TANK,CHEST_ITEM_TYPE_T3_TANK</v>
      </c>
      <c r="W127" s="13">
        <f t="shared" si="60"/>
        <v>9.9000000000000005E-2</v>
      </c>
      <c r="X127" s="3" t="str">
        <f t="shared" si="61"/>
        <v>9.9%</v>
      </c>
      <c r="Y127" s="3" t="str">
        <f t="shared" si="66"/>
        <v>10.5%,9.9%</v>
      </c>
    </row>
    <row r="128" spans="2:25" x14ac:dyDescent="0.3">
      <c r="B128" s="2">
        <f>数据源!CN160</f>
        <v>5</v>
      </c>
      <c r="C128" s="2" t="str">
        <f>数据源!CO160</f>
        <v>玛蒂尔达</v>
      </c>
      <c r="D128" s="2" t="str">
        <f>数据源!CP160</f>
        <v>坦克</v>
      </c>
      <c r="E128" s="2">
        <f>数据源!CQ160</f>
        <v>1000</v>
      </c>
      <c r="F128" s="2">
        <f>数据源!CR160</f>
        <v>1</v>
      </c>
      <c r="G128" s="2">
        <f>数据源!CS160</f>
        <v>4.4399999999999995E-2</v>
      </c>
      <c r="H128" s="2">
        <f>数据源!CT160</f>
        <v>2.1866999999999998E-2</v>
      </c>
      <c r="I128" s="2">
        <f>数据源!CU160</f>
        <v>219</v>
      </c>
      <c r="J128" s="3">
        <f t="shared" si="56"/>
        <v>1</v>
      </c>
      <c r="K128" s="3">
        <f t="shared" si="57"/>
        <v>1</v>
      </c>
      <c r="L128" s="3" t="str">
        <f t="shared" si="58"/>
        <v>坦克</v>
      </c>
      <c r="M128" s="3">
        <f t="shared" ca="1" si="59"/>
        <v>12311</v>
      </c>
      <c r="N128" s="3" t="str">
        <f t="shared" ca="1" si="62"/>
        <v>11221,12221,13221,11311,12311</v>
      </c>
      <c r="O128" s="3" t="str">
        <f t="shared" si="63"/>
        <v>347,347,347,219,219</v>
      </c>
      <c r="P128" s="1" t="str">
        <f t="shared" si="64"/>
        <v>(1,1),(1,1),(1,1),(1,1),(1,1)</v>
      </c>
      <c r="Q128" s="3" t="str">
        <f>IF(D128="坦克碎片",VLOOKUP(C128,道具信息!$N$2:$O$291,2,FALSE)&amp;"碎片",VLOOKUP(C128,道具信息!$N$2:$O$291,2,FALSE))</f>
        <v>T3坦克</v>
      </c>
      <c r="R128" s="3">
        <f t="shared" si="54"/>
        <v>984</v>
      </c>
      <c r="S128" s="11">
        <f t="shared" si="55"/>
        <v>9.9000000000000005E-2</v>
      </c>
      <c r="T128" s="3" t="str">
        <f>VLOOKUP(Q128,道具信息!$Q$3:$S$20,2,FALSE)</f>
        <v>CHEST_ITEM_TYPE_T3_TANK</v>
      </c>
      <c r="U128" s="3" t="str">
        <f>IF(COUNTIF(U$124:U127,T128)=0,T128,"")</f>
        <v/>
      </c>
      <c r="V128" s="3" t="str">
        <f t="shared" si="65"/>
        <v>CHEST_ITEM_TYPE_T2_TANK,CHEST_ITEM_TYPE_T3_TANK</v>
      </c>
      <c r="W128" s="13" t="str">
        <f t="shared" si="60"/>
        <v/>
      </c>
      <c r="X128" s="3" t="str">
        <f t="shared" si="61"/>
        <v/>
      </c>
      <c r="Y128" s="3" t="str">
        <f t="shared" si="66"/>
        <v>10.5%,9.9%</v>
      </c>
    </row>
    <row r="129" spans="2:25" x14ac:dyDescent="0.3">
      <c r="B129" s="2">
        <f>数据源!CN161</f>
        <v>5</v>
      </c>
      <c r="C129" s="2" t="str">
        <f>数据源!CO161</f>
        <v>黑豹</v>
      </c>
      <c r="D129" s="2" t="str">
        <f>数据源!CP161</f>
        <v>坦克</v>
      </c>
      <c r="E129" s="2">
        <f>数据源!CQ161</f>
        <v>1000</v>
      </c>
      <c r="F129" s="2">
        <f>数据源!CR161</f>
        <v>1</v>
      </c>
      <c r="G129" s="2">
        <f>数据源!CS161</f>
        <v>4.4399999999999995E-2</v>
      </c>
      <c r="H129" s="2">
        <f>数据源!CT161</f>
        <v>2.1866999999999998E-2</v>
      </c>
      <c r="I129" s="2">
        <f>数据源!CU161</f>
        <v>219</v>
      </c>
      <c r="J129" s="3">
        <f t="shared" si="56"/>
        <v>1</v>
      </c>
      <c r="K129" s="3">
        <f t="shared" si="57"/>
        <v>1</v>
      </c>
      <c r="L129" s="3" t="str">
        <f t="shared" si="58"/>
        <v>坦克</v>
      </c>
      <c r="M129" s="3">
        <f t="shared" ca="1" si="59"/>
        <v>13311</v>
      </c>
      <c r="N129" s="3" t="str">
        <f t="shared" ca="1" si="62"/>
        <v>11221,12221,13221,11311,12311,13311</v>
      </c>
      <c r="O129" s="3" t="str">
        <f t="shared" si="63"/>
        <v>347,347,347,219,219,219</v>
      </c>
      <c r="P129" s="1" t="str">
        <f t="shared" si="64"/>
        <v>(1,1),(1,1),(1,1),(1,1),(1,1),(1,1)</v>
      </c>
      <c r="Q129" s="3" t="str">
        <f>IF(D129="坦克碎片",VLOOKUP(C129,道具信息!$N$2:$O$291,2,FALSE)&amp;"碎片",VLOOKUP(C129,道具信息!$N$2:$O$291,2,FALSE))</f>
        <v>T3坦克</v>
      </c>
      <c r="R129" s="3">
        <f t="shared" si="54"/>
        <v>984</v>
      </c>
      <c r="S129" s="11">
        <f t="shared" si="55"/>
        <v>9.9000000000000005E-2</v>
      </c>
      <c r="T129" s="3" t="str">
        <f>VLOOKUP(Q129,道具信息!$Q$3:$S$20,2,FALSE)</f>
        <v>CHEST_ITEM_TYPE_T3_TANK</v>
      </c>
      <c r="U129" s="3" t="str">
        <f>IF(COUNTIF(U$124:U128,T129)=0,T129,"")</f>
        <v/>
      </c>
      <c r="V129" s="3" t="str">
        <f t="shared" si="65"/>
        <v>CHEST_ITEM_TYPE_T2_TANK,CHEST_ITEM_TYPE_T3_TANK</v>
      </c>
      <c r="W129" s="13" t="str">
        <f t="shared" si="60"/>
        <v/>
      </c>
      <c r="X129" s="3" t="str">
        <f t="shared" si="61"/>
        <v/>
      </c>
      <c r="Y129" s="3" t="str">
        <f t="shared" si="66"/>
        <v>10.5%,9.9%</v>
      </c>
    </row>
    <row r="130" spans="2:25" x14ac:dyDescent="0.3">
      <c r="B130" s="2">
        <f>数据源!CN162</f>
        <v>5</v>
      </c>
      <c r="C130" s="2" t="str">
        <f>数据源!CO162</f>
        <v>十字军</v>
      </c>
      <c r="D130" s="2" t="str">
        <f>数据源!CP162</f>
        <v>坦克</v>
      </c>
      <c r="E130" s="2">
        <f>数据源!CQ162</f>
        <v>1999.9999999999998</v>
      </c>
      <c r="F130" s="2">
        <f>数据源!CR162</f>
        <v>1</v>
      </c>
      <c r="G130" s="2">
        <f>数据源!CS162</f>
        <v>4.4399999999999995E-2</v>
      </c>
      <c r="H130" s="2">
        <f>数据源!CT162</f>
        <v>1.0933500000000001E-2</v>
      </c>
      <c r="I130" s="2">
        <f>数据源!CU162</f>
        <v>109</v>
      </c>
      <c r="J130" s="3">
        <f t="shared" si="56"/>
        <v>1</v>
      </c>
      <c r="K130" s="3">
        <f t="shared" si="57"/>
        <v>1</v>
      </c>
      <c r="L130" s="3" t="str">
        <f t="shared" si="58"/>
        <v>坦克</v>
      </c>
      <c r="M130" s="3">
        <f t="shared" ca="1" si="59"/>
        <v>11321</v>
      </c>
      <c r="N130" s="3" t="str">
        <f t="shared" ca="1" si="62"/>
        <v>11221,12221,13221,11311,12311,13311,11321</v>
      </c>
      <c r="O130" s="3" t="str">
        <f t="shared" si="63"/>
        <v>347,347,347,219,219,219,109</v>
      </c>
      <c r="P130" s="1" t="str">
        <f t="shared" si="64"/>
        <v>(1,1),(1,1),(1,1),(1,1),(1,1),(1,1),(1,1)</v>
      </c>
      <c r="Q130" s="3" t="str">
        <f>IF(D130="坦克碎片",VLOOKUP(C130,道具信息!$N$2:$O$291,2,FALSE)&amp;"碎片",VLOOKUP(C130,道具信息!$N$2:$O$291,2,FALSE))</f>
        <v>T3坦克</v>
      </c>
      <c r="R130" s="3">
        <f t="shared" si="54"/>
        <v>984</v>
      </c>
      <c r="S130" s="11">
        <f t="shared" si="55"/>
        <v>9.9000000000000005E-2</v>
      </c>
      <c r="T130" s="3" t="str">
        <f>VLOOKUP(Q130,道具信息!$Q$3:$S$20,2,FALSE)</f>
        <v>CHEST_ITEM_TYPE_T3_TANK</v>
      </c>
      <c r="U130" s="3" t="str">
        <f>IF(COUNTIF(U$124:U129,T130)=0,T130,"")</f>
        <v/>
      </c>
      <c r="V130" s="3" t="str">
        <f t="shared" si="65"/>
        <v>CHEST_ITEM_TYPE_T2_TANK,CHEST_ITEM_TYPE_T3_TANK</v>
      </c>
      <c r="W130" s="13" t="str">
        <f t="shared" si="60"/>
        <v/>
      </c>
      <c r="X130" s="3" t="str">
        <f t="shared" si="61"/>
        <v/>
      </c>
      <c r="Y130" s="3" t="str">
        <f t="shared" si="66"/>
        <v>10.5%,9.9%</v>
      </c>
    </row>
    <row r="131" spans="2:25" x14ac:dyDescent="0.3">
      <c r="B131" s="2">
        <f>数据源!CN163</f>
        <v>5</v>
      </c>
      <c r="C131" s="2" t="str">
        <f>数据源!CO163</f>
        <v>谢尔曼</v>
      </c>
      <c r="D131" s="2" t="str">
        <f>数据源!CP163</f>
        <v>坦克</v>
      </c>
      <c r="E131" s="2">
        <f>数据源!CQ163</f>
        <v>1999.9999999999998</v>
      </c>
      <c r="F131" s="2">
        <f>数据源!CR163</f>
        <v>1</v>
      </c>
      <c r="G131" s="2">
        <f>数据源!CS163</f>
        <v>4.4399999999999995E-2</v>
      </c>
      <c r="H131" s="2">
        <f>数据源!CT163</f>
        <v>1.0933500000000001E-2</v>
      </c>
      <c r="I131" s="2">
        <f>数据源!CU163</f>
        <v>109</v>
      </c>
      <c r="J131" s="3">
        <f t="shared" si="56"/>
        <v>1</v>
      </c>
      <c r="K131" s="3">
        <f t="shared" si="57"/>
        <v>1</v>
      </c>
      <c r="L131" s="3" t="str">
        <f t="shared" si="58"/>
        <v>坦克</v>
      </c>
      <c r="M131" s="3">
        <f t="shared" ca="1" si="59"/>
        <v>12321</v>
      </c>
      <c r="N131" s="3" t="str">
        <f t="shared" ca="1" si="62"/>
        <v>11221,12221,13221,11311,12311,13311,11321,12321</v>
      </c>
      <c r="O131" s="3" t="str">
        <f t="shared" si="63"/>
        <v>347,347,347,219,219,219,109,109</v>
      </c>
      <c r="P131" s="1" t="str">
        <f t="shared" si="64"/>
        <v>(1,1),(1,1),(1,1),(1,1),(1,1),(1,1),(1,1),(1,1)</v>
      </c>
      <c r="Q131" s="3" t="str">
        <f>IF(D131="坦克碎片",VLOOKUP(C131,道具信息!$N$2:$O$291,2,FALSE)&amp;"碎片",VLOOKUP(C131,道具信息!$N$2:$O$291,2,FALSE))</f>
        <v>T3坦克</v>
      </c>
      <c r="R131" s="3">
        <f t="shared" si="54"/>
        <v>984</v>
      </c>
      <c r="S131" s="11">
        <f t="shared" si="55"/>
        <v>9.9000000000000005E-2</v>
      </c>
      <c r="T131" s="3" t="str">
        <f>VLOOKUP(Q131,道具信息!$Q$3:$S$20,2,FALSE)</f>
        <v>CHEST_ITEM_TYPE_T3_TANK</v>
      </c>
      <c r="U131" s="3" t="str">
        <f>IF(COUNTIF(U$124:U130,T131)=0,T131,"")</f>
        <v/>
      </c>
      <c r="V131" s="3" t="str">
        <f t="shared" si="65"/>
        <v>CHEST_ITEM_TYPE_T2_TANK,CHEST_ITEM_TYPE_T3_TANK</v>
      </c>
      <c r="W131" s="13" t="str">
        <f t="shared" si="60"/>
        <v/>
      </c>
      <c r="X131" s="3" t="str">
        <f t="shared" si="61"/>
        <v/>
      </c>
      <c r="Y131" s="3" t="str">
        <f t="shared" si="66"/>
        <v>10.5%,9.9%</v>
      </c>
    </row>
    <row r="132" spans="2:25" x14ac:dyDescent="0.3">
      <c r="B132" s="2">
        <f>数据源!CN164</f>
        <v>5</v>
      </c>
      <c r="C132" s="2" t="str">
        <f>数据源!CO164</f>
        <v>虎式</v>
      </c>
      <c r="D132" s="2" t="str">
        <f>数据源!CP164</f>
        <v>坦克</v>
      </c>
      <c r="E132" s="2">
        <f>数据源!CQ164</f>
        <v>1999.9999999999998</v>
      </c>
      <c r="F132" s="2">
        <f>数据源!CR164</f>
        <v>1</v>
      </c>
      <c r="G132" s="2">
        <f>数据源!CS164</f>
        <v>4.4399999999999995E-2</v>
      </c>
      <c r="H132" s="2">
        <f>数据源!CT164</f>
        <v>1.0933500000000001E-2</v>
      </c>
      <c r="I132" s="2">
        <f>数据源!CU164</f>
        <v>109</v>
      </c>
      <c r="J132" s="3">
        <f t="shared" si="56"/>
        <v>1</v>
      </c>
      <c r="K132" s="3">
        <f t="shared" si="57"/>
        <v>1</v>
      </c>
      <c r="L132" s="3" t="str">
        <f t="shared" si="58"/>
        <v>坦克</v>
      </c>
      <c r="M132" s="3">
        <f t="shared" ca="1" si="59"/>
        <v>13321</v>
      </c>
      <c r="N132" s="3" t="str">
        <f t="shared" ca="1" si="62"/>
        <v>11221,12221,13221,11311,12311,13311,11321,12321,13321</v>
      </c>
      <c r="O132" s="3" t="str">
        <f t="shared" si="63"/>
        <v>347,347,347,219,219,219,109,109,109</v>
      </c>
      <c r="P132" s="1" t="str">
        <f t="shared" si="64"/>
        <v>(1,1),(1,1),(1,1),(1,1),(1,1),(1,1),(1,1),(1,1),(1,1)</v>
      </c>
      <c r="Q132" s="3" t="str">
        <f>IF(D132="坦克碎片",VLOOKUP(C132,道具信息!$N$2:$O$291,2,FALSE)&amp;"碎片",VLOOKUP(C132,道具信息!$N$2:$O$291,2,FALSE))</f>
        <v>T3坦克</v>
      </c>
      <c r="R132" s="3">
        <f t="shared" si="54"/>
        <v>984</v>
      </c>
      <c r="S132" s="11">
        <f t="shared" si="55"/>
        <v>9.9000000000000005E-2</v>
      </c>
      <c r="T132" s="3" t="str">
        <f>VLOOKUP(Q132,道具信息!$Q$3:$S$20,2,FALSE)</f>
        <v>CHEST_ITEM_TYPE_T3_TANK</v>
      </c>
      <c r="U132" s="3" t="str">
        <f>IF(COUNTIF(U$124:U131,T132)=0,T132,"")</f>
        <v/>
      </c>
      <c r="V132" s="3" t="str">
        <f t="shared" si="65"/>
        <v>CHEST_ITEM_TYPE_T2_TANK,CHEST_ITEM_TYPE_T3_TANK</v>
      </c>
      <c r="W132" s="13" t="str">
        <f t="shared" si="60"/>
        <v/>
      </c>
      <c r="X132" s="3" t="str">
        <f t="shared" si="61"/>
        <v/>
      </c>
      <c r="Y132" s="3" t="str">
        <f t="shared" si="66"/>
        <v>10.5%,9.9%</v>
      </c>
    </row>
    <row r="133" spans="2:25" x14ac:dyDescent="0.3">
      <c r="B133" s="2">
        <f>数据源!CN165</f>
        <v>5</v>
      </c>
      <c r="C133" s="2" t="str">
        <f>数据源!CO165</f>
        <v>Puma</v>
      </c>
      <c r="D133" s="2" t="str">
        <f>数据源!CP165</f>
        <v>坦克碎片</v>
      </c>
      <c r="E133" s="2">
        <f>数据源!CQ165</f>
        <v>42</v>
      </c>
      <c r="F133" s="2">
        <f>数据源!CR165</f>
        <v>8.5</v>
      </c>
      <c r="G133" s="2">
        <f>数据源!CS165</f>
        <v>2.9600000000000001E-2</v>
      </c>
      <c r="H133" s="2">
        <f>数据源!CT165</f>
        <v>4.0834733893557427E-2</v>
      </c>
      <c r="I133" s="2">
        <f>数据源!CU165</f>
        <v>408</v>
      </c>
      <c r="J133" s="3">
        <f t="shared" si="56"/>
        <v>7</v>
      </c>
      <c r="K133" s="3">
        <f t="shared" si="57"/>
        <v>10</v>
      </c>
      <c r="L133" s="3" t="str">
        <f t="shared" si="58"/>
        <v>碎片</v>
      </c>
      <c r="M133" s="3">
        <f t="shared" ca="1" si="59"/>
        <v>51221</v>
      </c>
      <c r="N133" s="3" t="str">
        <f t="shared" ca="1" si="62"/>
        <v>11221,12221,13221,11311,12311,13311,11321,12321,13321,51221</v>
      </c>
      <c r="O133" s="3" t="str">
        <f t="shared" si="63"/>
        <v>347,347,347,219,219,219,109,109,109,408</v>
      </c>
      <c r="P133" s="1" t="str">
        <f t="shared" si="64"/>
        <v>(1,1),(1,1),(1,1),(1,1),(1,1),(1,1),(1,1),(1,1),(1,1),(7,10)</v>
      </c>
      <c r="Q133" s="3" t="str">
        <f>IF(D133="坦克碎片",VLOOKUP(C133,道具信息!$N$2:$O$291,2,FALSE)&amp;"碎片",VLOOKUP(C133,道具信息!$N$2:$O$291,2,FALSE))</f>
        <v>T2坦克碎片</v>
      </c>
      <c r="R133" s="3">
        <f t="shared" si="54"/>
        <v>1224</v>
      </c>
      <c r="S133" s="11">
        <f t="shared" si="55"/>
        <v>0.123</v>
      </c>
      <c r="T133" s="3" t="str">
        <f>VLOOKUP(Q133,道具信息!$Q$3:$S$20,2,FALSE)</f>
        <v>CHEST_ITEM_TYPE_T2_SHARD</v>
      </c>
      <c r="U133" s="3" t="str">
        <f>IF(COUNTIF(U$124:U132,T133)=0,T133,"")</f>
        <v>CHEST_ITEM_TYPE_T2_SHARD</v>
      </c>
      <c r="V133" s="3" t="str">
        <f t="shared" si="65"/>
        <v>CHEST_ITEM_TYPE_T2_TANK,CHEST_ITEM_TYPE_T3_TANK,CHEST_ITEM_TYPE_T2_SHARD</v>
      </c>
      <c r="W133" s="13">
        <f t="shared" si="60"/>
        <v>0.123</v>
      </c>
      <c r="X133" s="3" t="str">
        <f t="shared" si="61"/>
        <v>12.3%</v>
      </c>
      <c r="Y133" s="3" t="str">
        <f t="shared" si="66"/>
        <v>10.5%,9.9%,12.3%</v>
      </c>
    </row>
    <row r="134" spans="2:25" x14ac:dyDescent="0.3">
      <c r="B134" s="2">
        <f>数据源!CN166</f>
        <v>5</v>
      </c>
      <c r="C134" s="2" t="str">
        <f>数据源!CO166</f>
        <v>四号</v>
      </c>
      <c r="D134" s="2" t="str">
        <f>数据源!CP166</f>
        <v>坦克碎片</v>
      </c>
      <c r="E134" s="2">
        <f>数据源!CQ166</f>
        <v>42</v>
      </c>
      <c r="F134" s="2">
        <f>数据源!CR166</f>
        <v>8.5</v>
      </c>
      <c r="G134" s="2">
        <f>数据源!CS166</f>
        <v>2.9600000000000001E-2</v>
      </c>
      <c r="H134" s="2">
        <f>数据源!CT166</f>
        <v>4.0834733893557427E-2</v>
      </c>
      <c r="I134" s="2">
        <f>数据源!CU166</f>
        <v>408</v>
      </c>
      <c r="J134" s="3">
        <f t="shared" si="56"/>
        <v>7</v>
      </c>
      <c r="K134" s="3">
        <f t="shared" si="57"/>
        <v>10</v>
      </c>
      <c r="L134" s="3" t="str">
        <f t="shared" si="58"/>
        <v>碎片</v>
      </c>
      <c r="M134" s="3">
        <f t="shared" ca="1" si="59"/>
        <v>52221</v>
      </c>
      <c r="N134" s="3" t="str">
        <f t="shared" ca="1" si="62"/>
        <v>11221,12221,13221,11311,12311,13311,11321,12321,13321,51221,52221</v>
      </c>
      <c r="O134" s="3" t="str">
        <f t="shared" si="63"/>
        <v>347,347,347,219,219,219,109,109,109,408,408</v>
      </c>
      <c r="P134" s="1" t="str">
        <f t="shared" si="64"/>
        <v>(1,1),(1,1),(1,1),(1,1),(1,1),(1,1),(1,1),(1,1),(1,1),(7,10),(7,10)</v>
      </c>
      <c r="Q134" s="3" t="str">
        <f>IF(D134="坦克碎片",VLOOKUP(C134,道具信息!$N$2:$O$291,2,FALSE)&amp;"碎片",VLOOKUP(C134,道具信息!$N$2:$O$291,2,FALSE))</f>
        <v>T2坦克碎片</v>
      </c>
      <c r="R134" s="3">
        <f t="shared" si="54"/>
        <v>1224</v>
      </c>
      <c r="S134" s="11">
        <f t="shared" si="55"/>
        <v>0.123</v>
      </c>
      <c r="T134" s="3" t="str">
        <f>VLOOKUP(Q134,道具信息!$Q$3:$S$20,2,FALSE)</f>
        <v>CHEST_ITEM_TYPE_T2_SHARD</v>
      </c>
      <c r="U134" s="3" t="str">
        <f>IF(COUNTIF(U$124:U133,T134)=0,T134,"")</f>
        <v/>
      </c>
      <c r="V134" s="3" t="str">
        <f t="shared" si="65"/>
        <v>CHEST_ITEM_TYPE_T2_TANK,CHEST_ITEM_TYPE_T3_TANK,CHEST_ITEM_TYPE_T2_SHARD</v>
      </c>
      <c r="W134" s="13" t="str">
        <f t="shared" si="60"/>
        <v/>
      </c>
      <c r="X134" s="3" t="str">
        <f t="shared" si="61"/>
        <v/>
      </c>
      <c r="Y134" s="3" t="str">
        <f t="shared" si="66"/>
        <v>10.5%,9.9%,12.3%</v>
      </c>
    </row>
    <row r="135" spans="2:25" x14ac:dyDescent="0.3">
      <c r="B135" s="2">
        <f>数据源!CN167</f>
        <v>5</v>
      </c>
      <c r="C135" s="2" t="str">
        <f>数据源!CO167</f>
        <v>丘吉尔</v>
      </c>
      <c r="D135" s="2" t="str">
        <f>数据源!CP167</f>
        <v>坦克碎片</v>
      </c>
      <c r="E135" s="2">
        <f>数据源!CQ167</f>
        <v>42</v>
      </c>
      <c r="F135" s="2">
        <f>数据源!CR167</f>
        <v>8.5</v>
      </c>
      <c r="G135" s="2">
        <f>数据源!CS167</f>
        <v>2.9600000000000001E-2</v>
      </c>
      <c r="H135" s="2">
        <f>数据源!CT167</f>
        <v>4.0834733893557427E-2</v>
      </c>
      <c r="I135" s="2">
        <f>数据源!CU167</f>
        <v>408</v>
      </c>
      <c r="J135" s="3">
        <f t="shared" si="56"/>
        <v>7</v>
      </c>
      <c r="K135" s="3">
        <f t="shared" si="57"/>
        <v>10</v>
      </c>
      <c r="L135" s="3" t="str">
        <f t="shared" si="58"/>
        <v>碎片</v>
      </c>
      <c r="M135" s="3">
        <f t="shared" ca="1" si="59"/>
        <v>53221</v>
      </c>
      <c r="N135" s="3" t="str">
        <f t="shared" ca="1" si="62"/>
        <v>11221,12221,13221,11311,12311,13311,11321,12321,13321,51221,52221,53221</v>
      </c>
      <c r="O135" s="3" t="str">
        <f t="shared" si="63"/>
        <v>347,347,347,219,219,219,109,109,109,408,408,408</v>
      </c>
      <c r="P135" s="1" t="str">
        <f t="shared" si="64"/>
        <v>(1,1),(1,1),(1,1),(1,1),(1,1),(1,1),(1,1),(1,1),(1,1),(7,10),(7,10),(7,10)</v>
      </c>
      <c r="Q135" s="3" t="str">
        <f>IF(D135="坦克碎片",VLOOKUP(C135,道具信息!$N$2:$O$291,2,FALSE)&amp;"碎片",VLOOKUP(C135,道具信息!$N$2:$O$291,2,FALSE))</f>
        <v>T2坦克碎片</v>
      </c>
      <c r="R135" s="3">
        <f t="shared" si="54"/>
        <v>1224</v>
      </c>
      <c r="S135" s="11">
        <f t="shared" si="55"/>
        <v>0.123</v>
      </c>
      <c r="T135" s="3" t="str">
        <f>VLOOKUP(Q135,道具信息!$Q$3:$S$20,2,FALSE)</f>
        <v>CHEST_ITEM_TYPE_T2_SHARD</v>
      </c>
      <c r="U135" s="3" t="str">
        <f>IF(COUNTIF(U$124:U134,T135)=0,T135,"")</f>
        <v/>
      </c>
      <c r="V135" s="3" t="str">
        <f t="shared" si="65"/>
        <v>CHEST_ITEM_TYPE_T2_TANK,CHEST_ITEM_TYPE_T3_TANK,CHEST_ITEM_TYPE_T2_SHARD</v>
      </c>
      <c r="W135" s="13" t="str">
        <f t="shared" si="60"/>
        <v/>
      </c>
      <c r="X135" s="3" t="str">
        <f t="shared" si="61"/>
        <v/>
      </c>
      <c r="Y135" s="3" t="str">
        <f t="shared" si="66"/>
        <v>10.5%,9.9%,12.3%</v>
      </c>
    </row>
    <row r="136" spans="2:25" x14ac:dyDescent="0.3">
      <c r="B136" s="2">
        <f>数据源!CN168</f>
        <v>5</v>
      </c>
      <c r="C136" s="2" t="str">
        <f>数据源!CO168</f>
        <v>35(t)</v>
      </c>
      <c r="D136" s="2" t="str">
        <f>数据源!CP168</f>
        <v>坦克碎片</v>
      </c>
      <c r="E136" s="2">
        <f>数据源!CQ168</f>
        <v>50</v>
      </c>
      <c r="F136" s="2">
        <f>数据源!CR168</f>
        <v>5.5</v>
      </c>
      <c r="G136" s="2">
        <f>数据源!CS168</f>
        <v>2.2199999999999998E-2</v>
      </c>
      <c r="H136" s="2">
        <f>数据源!CT168</f>
        <v>3.9758181818181811E-2</v>
      </c>
      <c r="I136" s="2">
        <f>数据源!CU168</f>
        <v>398</v>
      </c>
      <c r="J136" s="3">
        <f t="shared" si="56"/>
        <v>4</v>
      </c>
      <c r="K136" s="3">
        <f t="shared" si="57"/>
        <v>7</v>
      </c>
      <c r="L136" s="3" t="str">
        <f t="shared" si="58"/>
        <v>碎片</v>
      </c>
      <c r="M136" s="3">
        <f t="shared" ca="1" si="59"/>
        <v>51311</v>
      </c>
      <c r="N136" s="3" t="str">
        <f t="shared" ca="1" si="62"/>
        <v>11221,12221,13221,11311,12311,13311,11321,12321,13321,51221,52221,53221,51311</v>
      </c>
      <c r="O136" s="3" t="str">
        <f t="shared" si="63"/>
        <v>347,347,347,219,219,219,109,109,109,408,408,408,398</v>
      </c>
      <c r="P136" s="1" t="str">
        <f t="shared" si="64"/>
        <v>(1,1),(1,1),(1,1),(1,1),(1,1),(1,1),(1,1),(1,1),(1,1),(7,10),(7,10),(7,10),(4,7)</v>
      </c>
      <c r="Q136" s="3" t="str">
        <f>IF(D136="坦克碎片",VLOOKUP(C136,道具信息!$N$2:$O$291,2,FALSE)&amp;"碎片",VLOOKUP(C136,道具信息!$N$2:$O$291,2,FALSE))</f>
        <v>T3坦克碎片</v>
      </c>
      <c r="R136" s="3">
        <f t="shared" si="54"/>
        <v>2601</v>
      </c>
      <c r="S136" s="11">
        <f t="shared" si="55"/>
        <v>0.26200000000000001</v>
      </c>
      <c r="T136" s="3" t="str">
        <f>VLOOKUP(Q136,道具信息!$Q$3:$S$20,2,FALSE)</f>
        <v>CHEST_ITEM_TYPE_T3_SHARD</v>
      </c>
      <c r="U136" s="3" t="str">
        <f>IF(COUNTIF(U$124:U135,T136)=0,T136,"")</f>
        <v>CHEST_ITEM_TYPE_T3_SHARD</v>
      </c>
      <c r="V136" s="3" t="str">
        <f t="shared" si="65"/>
        <v>CHEST_ITEM_TYPE_T2_TANK,CHEST_ITEM_TYPE_T3_TANK,CHEST_ITEM_TYPE_T2_SHARD,CHEST_ITEM_TYPE_T3_SHARD</v>
      </c>
      <c r="W136" s="13">
        <f t="shared" si="60"/>
        <v>0.26200000000000001</v>
      </c>
      <c r="X136" s="3" t="str">
        <f t="shared" si="61"/>
        <v>26.2%</v>
      </c>
      <c r="Y136" s="3" t="str">
        <f t="shared" si="66"/>
        <v>10.5%,9.9%,12.3%,26.2%</v>
      </c>
    </row>
    <row r="137" spans="2:25" x14ac:dyDescent="0.3">
      <c r="B137" s="2">
        <f>数据源!CN169</f>
        <v>5</v>
      </c>
      <c r="C137" s="2" t="str">
        <f>数据源!CO169</f>
        <v>玛蒂尔达</v>
      </c>
      <c r="D137" s="2" t="str">
        <f>数据源!CP169</f>
        <v>坦克碎片</v>
      </c>
      <c r="E137" s="2">
        <f>数据源!CQ169</f>
        <v>50</v>
      </c>
      <c r="F137" s="2">
        <f>数据源!CR169</f>
        <v>5.5</v>
      </c>
      <c r="G137" s="2">
        <f>数据源!CS169</f>
        <v>2.2199999999999998E-2</v>
      </c>
      <c r="H137" s="2">
        <f>数据源!CT169</f>
        <v>3.9758181818181811E-2</v>
      </c>
      <c r="I137" s="2">
        <f>数据源!CU169</f>
        <v>398</v>
      </c>
      <c r="J137" s="3">
        <f t="shared" si="56"/>
        <v>4</v>
      </c>
      <c r="K137" s="3">
        <f t="shared" si="57"/>
        <v>7</v>
      </c>
      <c r="L137" s="3" t="str">
        <f t="shared" si="58"/>
        <v>碎片</v>
      </c>
      <c r="M137" s="3">
        <f t="shared" ca="1" si="59"/>
        <v>52311</v>
      </c>
      <c r="N137" s="3" t="str">
        <f t="shared" ca="1" si="62"/>
        <v>11221,12221,13221,11311,12311,13311,11321,12321,13321,51221,52221,53221,51311,52311</v>
      </c>
      <c r="O137" s="3" t="str">
        <f t="shared" si="63"/>
        <v>347,347,347,219,219,219,109,109,109,408,408,408,398,398</v>
      </c>
      <c r="P137" s="1" t="str">
        <f t="shared" si="64"/>
        <v>(1,1),(1,1),(1,1),(1,1),(1,1),(1,1),(1,1),(1,1),(1,1),(7,10),(7,10),(7,10),(4,7),(4,7)</v>
      </c>
      <c r="Q137" s="3" t="str">
        <f>IF(D137="坦克碎片",VLOOKUP(C137,道具信息!$N$2:$O$291,2,FALSE)&amp;"碎片",VLOOKUP(C137,道具信息!$N$2:$O$291,2,FALSE))</f>
        <v>T3坦克碎片</v>
      </c>
      <c r="R137" s="3">
        <f t="shared" si="54"/>
        <v>2601</v>
      </c>
      <c r="S137" s="11">
        <f t="shared" si="55"/>
        <v>0.26200000000000001</v>
      </c>
      <c r="T137" s="3" t="str">
        <f>VLOOKUP(Q137,道具信息!$Q$3:$S$20,2,FALSE)</f>
        <v>CHEST_ITEM_TYPE_T3_SHARD</v>
      </c>
      <c r="U137" s="3" t="str">
        <f>IF(COUNTIF(U$124:U136,T137)=0,T137,"")</f>
        <v/>
      </c>
      <c r="V137" s="3" t="str">
        <f t="shared" si="65"/>
        <v>CHEST_ITEM_TYPE_T2_TANK,CHEST_ITEM_TYPE_T3_TANK,CHEST_ITEM_TYPE_T2_SHARD,CHEST_ITEM_TYPE_T3_SHARD</v>
      </c>
      <c r="W137" s="13" t="str">
        <f t="shared" si="60"/>
        <v/>
      </c>
      <c r="X137" s="3" t="str">
        <f t="shared" si="61"/>
        <v/>
      </c>
      <c r="Y137" s="3" t="str">
        <f t="shared" si="66"/>
        <v>10.5%,9.9%,12.3%,26.2%</v>
      </c>
    </row>
    <row r="138" spans="2:25" x14ac:dyDescent="0.3">
      <c r="B138" s="2">
        <f>数据源!CN170</f>
        <v>5</v>
      </c>
      <c r="C138" s="2" t="str">
        <f>数据源!CO170</f>
        <v>黑豹</v>
      </c>
      <c r="D138" s="2" t="str">
        <f>数据源!CP170</f>
        <v>坦克碎片</v>
      </c>
      <c r="E138" s="2">
        <f>数据源!CQ170</f>
        <v>50</v>
      </c>
      <c r="F138" s="2">
        <f>数据源!CR170</f>
        <v>5.5</v>
      </c>
      <c r="G138" s="2">
        <f>数据源!CS170</f>
        <v>2.2199999999999998E-2</v>
      </c>
      <c r="H138" s="2">
        <f>数据源!CT170</f>
        <v>3.9758181818181811E-2</v>
      </c>
      <c r="I138" s="2">
        <f>数据源!CU170</f>
        <v>398</v>
      </c>
      <c r="J138" s="3">
        <f t="shared" si="56"/>
        <v>4</v>
      </c>
      <c r="K138" s="3">
        <f t="shared" si="57"/>
        <v>7</v>
      </c>
      <c r="L138" s="3" t="str">
        <f t="shared" si="58"/>
        <v>碎片</v>
      </c>
      <c r="M138" s="3">
        <f t="shared" ca="1" si="59"/>
        <v>53311</v>
      </c>
      <c r="N138" s="3" t="str">
        <f t="shared" ca="1" si="62"/>
        <v>11221,12221,13221,11311,12311,13311,11321,12321,13321,51221,52221,53221,51311,52311,53311</v>
      </c>
      <c r="O138" s="3" t="str">
        <f t="shared" si="63"/>
        <v>347,347,347,219,219,219,109,109,109,408,408,408,398,398,398</v>
      </c>
      <c r="P138" s="1" t="str">
        <f t="shared" si="64"/>
        <v>(1,1),(1,1),(1,1),(1,1),(1,1),(1,1),(1,1),(1,1),(1,1),(7,10),(7,10),(7,10),(4,7),(4,7),(4,7)</v>
      </c>
      <c r="Q138" s="3" t="str">
        <f>IF(D138="坦克碎片",VLOOKUP(C138,道具信息!$N$2:$O$291,2,FALSE)&amp;"碎片",VLOOKUP(C138,道具信息!$N$2:$O$291,2,FALSE))</f>
        <v>T3坦克碎片</v>
      </c>
      <c r="R138" s="3">
        <f t="shared" si="54"/>
        <v>2601</v>
      </c>
      <c r="S138" s="11">
        <f t="shared" si="55"/>
        <v>0.26200000000000001</v>
      </c>
      <c r="T138" s="3" t="str">
        <f>VLOOKUP(Q138,道具信息!$Q$3:$S$20,2,FALSE)</f>
        <v>CHEST_ITEM_TYPE_T3_SHARD</v>
      </c>
      <c r="U138" s="3" t="str">
        <f>IF(COUNTIF(U$124:U137,T138)=0,T138,"")</f>
        <v/>
      </c>
      <c r="V138" s="3" t="str">
        <f t="shared" si="65"/>
        <v>CHEST_ITEM_TYPE_T2_TANK,CHEST_ITEM_TYPE_T3_TANK,CHEST_ITEM_TYPE_T2_SHARD,CHEST_ITEM_TYPE_T3_SHARD</v>
      </c>
      <c r="W138" s="13" t="str">
        <f t="shared" si="60"/>
        <v/>
      </c>
      <c r="X138" s="3" t="str">
        <f t="shared" si="61"/>
        <v/>
      </c>
      <c r="Y138" s="3" t="str">
        <f t="shared" si="66"/>
        <v>10.5%,9.9%,12.3%,26.2%</v>
      </c>
    </row>
    <row r="139" spans="2:25" x14ac:dyDescent="0.3">
      <c r="B139" s="2">
        <f>数据源!CN171</f>
        <v>5</v>
      </c>
      <c r="C139" s="2" t="str">
        <f>数据源!CO171</f>
        <v>十字军</v>
      </c>
      <c r="D139" s="2" t="str">
        <f>数据源!CP171</f>
        <v>坦克碎片</v>
      </c>
      <c r="E139" s="2">
        <f>数据源!CQ171</f>
        <v>66.666666666666657</v>
      </c>
      <c r="F139" s="2">
        <f>数据源!CR171</f>
        <v>3.5</v>
      </c>
      <c r="G139" s="2">
        <f>数据源!CS171</f>
        <v>2.2199999999999998E-2</v>
      </c>
      <c r="H139" s="2">
        <f>数据源!CT171</f>
        <v>4.6857857142857139E-2</v>
      </c>
      <c r="I139" s="2">
        <f>数据源!CU171</f>
        <v>469</v>
      </c>
      <c r="J139" s="3">
        <f t="shared" si="56"/>
        <v>3</v>
      </c>
      <c r="K139" s="3">
        <f t="shared" si="57"/>
        <v>4</v>
      </c>
      <c r="L139" s="3" t="str">
        <f t="shared" si="58"/>
        <v>碎片</v>
      </c>
      <c r="M139" s="3">
        <f t="shared" ca="1" si="59"/>
        <v>51321</v>
      </c>
      <c r="N139" s="3" t="str">
        <f t="shared" ca="1" si="62"/>
        <v>11221,12221,13221,11311,12311,13311,11321,12321,13321,51221,52221,53221,51311,52311,53311,51321</v>
      </c>
      <c r="O139" s="3" t="str">
        <f t="shared" si="63"/>
        <v>347,347,347,219,219,219,109,109,109,408,408,408,398,398,398,469</v>
      </c>
      <c r="P139" s="1" t="str">
        <f t="shared" si="64"/>
        <v>(1,1),(1,1),(1,1),(1,1),(1,1),(1,1),(1,1),(1,1),(1,1),(7,10),(7,10),(7,10),(4,7),(4,7),(4,7),(3,4)</v>
      </c>
      <c r="Q139" s="3" t="str">
        <f>IF(D139="坦克碎片",VLOOKUP(C139,道具信息!$N$2:$O$291,2,FALSE)&amp;"碎片",VLOOKUP(C139,道具信息!$N$2:$O$291,2,FALSE))</f>
        <v>T3坦克碎片</v>
      </c>
      <c r="R139" s="3">
        <f t="shared" si="54"/>
        <v>2601</v>
      </c>
      <c r="S139" s="11">
        <f t="shared" si="55"/>
        <v>0.26200000000000001</v>
      </c>
      <c r="T139" s="3" t="str">
        <f>VLOOKUP(Q139,道具信息!$Q$3:$S$20,2,FALSE)</f>
        <v>CHEST_ITEM_TYPE_T3_SHARD</v>
      </c>
      <c r="U139" s="3" t="str">
        <f>IF(COUNTIF(U$124:U138,T139)=0,T139,"")</f>
        <v/>
      </c>
      <c r="V139" s="3" t="str">
        <f t="shared" si="65"/>
        <v>CHEST_ITEM_TYPE_T2_TANK,CHEST_ITEM_TYPE_T3_TANK,CHEST_ITEM_TYPE_T2_SHARD,CHEST_ITEM_TYPE_T3_SHARD</v>
      </c>
      <c r="W139" s="13" t="str">
        <f t="shared" si="60"/>
        <v/>
      </c>
      <c r="X139" s="3" t="str">
        <f t="shared" si="61"/>
        <v/>
      </c>
      <c r="Y139" s="3" t="str">
        <f t="shared" si="66"/>
        <v>10.5%,9.9%,12.3%,26.2%</v>
      </c>
    </row>
    <row r="140" spans="2:25" x14ac:dyDescent="0.3">
      <c r="B140" s="2">
        <f>数据源!CN172</f>
        <v>5</v>
      </c>
      <c r="C140" s="2" t="str">
        <f>数据源!CO172</f>
        <v>谢尔曼</v>
      </c>
      <c r="D140" s="2" t="str">
        <f>数据源!CP172</f>
        <v>坦克碎片</v>
      </c>
      <c r="E140" s="2">
        <f>数据源!CQ172</f>
        <v>66.666666666666657</v>
      </c>
      <c r="F140" s="2">
        <f>数据源!CR172</f>
        <v>3.5</v>
      </c>
      <c r="G140" s="2">
        <f>数据源!CS172</f>
        <v>2.2199999999999998E-2</v>
      </c>
      <c r="H140" s="2">
        <f>数据源!CT172</f>
        <v>4.6857857142857139E-2</v>
      </c>
      <c r="I140" s="2">
        <f>数据源!CU172</f>
        <v>469</v>
      </c>
      <c r="J140" s="3">
        <f t="shared" si="56"/>
        <v>3</v>
      </c>
      <c r="K140" s="3">
        <f t="shared" si="57"/>
        <v>4</v>
      </c>
      <c r="L140" s="3" t="str">
        <f t="shared" si="58"/>
        <v>碎片</v>
      </c>
      <c r="M140" s="3">
        <f t="shared" ca="1" si="59"/>
        <v>52321</v>
      </c>
      <c r="N140" s="3" t="str">
        <f t="shared" ca="1" si="62"/>
        <v>11221,12221,13221,11311,12311,13311,11321,12321,13321,51221,52221,53221,51311,52311,53311,51321,52321</v>
      </c>
      <c r="O140" s="3" t="str">
        <f t="shared" si="63"/>
        <v>347,347,347,219,219,219,109,109,109,408,408,408,398,398,398,469,469</v>
      </c>
      <c r="P140" s="1" t="str">
        <f t="shared" si="64"/>
        <v>(1,1),(1,1),(1,1),(1,1),(1,1),(1,1),(1,1),(1,1),(1,1),(7,10),(7,10),(7,10),(4,7),(4,7),(4,7),(3,4),(3,4)</v>
      </c>
      <c r="Q140" s="3" t="str">
        <f>IF(D140="坦克碎片",VLOOKUP(C140,道具信息!$N$2:$O$291,2,FALSE)&amp;"碎片",VLOOKUP(C140,道具信息!$N$2:$O$291,2,FALSE))</f>
        <v>T3坦克碎片</v>
      </c>
      <c r="R140" s="3">
        <f t="shared" si="54"/>
        <v>2601</v>
      </c>
      <c r="S140" s="11">
        <f t="shared" si="55"/>
        <v>0.26200000000000001</v>
      </c>
      <c r="T140" s="3" t="str">
        <f>VLOOKUP(Q140,道具信息!$Q$3:$S$20,2,FALSE)</f>
        <v>CHEST_ITEM_TYPE_T3_SHARD</v>
      </c>
      <c r="U140" s="3" t="str">
        <f>IF(COUNTIF(U$124:U139,T140)=0,T140,"")</f>
        <v/>
      </c>
      <c r="V140" s="3" t="str">
        <f t="shared" si="65"/>
        <v>CHEST_ITEM_TYPE_T2_TANK,CHEST_ITEM_TYPE_T3_TANK,CHEST_ITEM_TYPE_T2_SHARD,CHEST_ITEM_TYPE_T3_SHARD</v>
      </c>
      <c r="W140" s="13" t="str">
        <f t="shared" si="60"/>
        <v/>
      </c>
      <c r="X140" s="3" t="str">
        <f t="shared" si="61"/>
        <v/>
      </c>
      <c r="Y140" s="3" t="str">
        <f t="shared" si="66"/>
        <v>10.5%,9.9%,12.3%,26.2%</v>
      </c>
    </row>
    <row r="141" spans="2:25" x14ac:dyDescent="0.3">
      <c r="B141" s="2">
        <f>数据源!CN173</f>
        <v>5</v>
      </c>
      <c r="C141" s="2" t="str">
        <f>数据源!CO173</f>
        <v>虎式</v>
      </c>
      <c r="D141" s="2" t="str">
        <f>数据源!CP173</f>
        <v>坦克碎片</v>
      </c>
      <c r="E141" s="2">
        <f>数据源!CQ173</f>
        <v>66.666666666666657</v>
      </c>
      <c r="F141" s="2">
        <f>数据源!CR173</f>
        <v>3.5</v>
      </c>
      <c r="G141" s="2">
        <f>数据源!CS173</f>
        <v>2.2199999999999998E-2</v>
      </c>
      <c r="H141" s="2">
        <f>数据源!CT173</f>
        <v>4.6857857142857139E-2</v>
      </c>
      <c r="I141" s="2">
        <f>数据源!CU173</f>
        <v>469</v>
      </c>
      <c r="J141" s="3">
        <f t="shared" si="56"/>
        <v>3</v>
      </c>
      <c r="K141" s="3">
        <f t="shared" si="57"/>
        <v>4</v>
      </c>
      <c r="L141" s="3" t="str">
        <f t="shared" si="58"/>
        <v>碎片</v>
      </c>
      <c r="M141" s="3">
        <f t="shared" ca="1" si="59"/>
        <v>53321</v>
      </c>
      <c r="N141" s="3" t="str">
        <f t="shared" ca="1" si="62"/>
        <v>11221,12221,13221,11311,12311,13311,11321,12321,13321,51221,52221,53221,51311,52311,53311,51321,52321,53321</v>
      </c>
      <c r="O141" s="3" t="str">
        <f t="shared" si="63"/>
        <v>347,347,347,219,219,219,109,109,109,408,408,408,398,398,398,469,469,469</v>
      </c>
      <c r="P141" s="1" t="str">
        <f t="shared" si="64"/>
        <v>(1,1),(1,1),(1,1),(1,1),(1,1),(1,1),(1,1),(1,1),(1,1),(7,10),(7,10),(7,10),(4,7),(4,7),(4,7),(3,4),(3,4),(3,4)</v>
      </c>
      <c r="Q141" s="3" t="str">
        <f>IF(D141="坦克碎片",VLOOKUP(C141,道具信息!$N$2:$O$291,2,FALSE)&amp;"碎片",VLOOKUP(C141,道具信息!$N$2:$O$291,2,FALSE))</f>
        <v>T3坦克碎片</v>
      </c>
      <c r="R141" s="3">
        <f t="shared" si="54"/>
        <v>2601</v>
      </c>
      <c r="S141" s="11">
        <f t="shared" si="55"/>
        <v>0.26200000000000001</v>
      </c>
      <c r="T141" s="3" t="str">
        <f>VLOOKUP(Q141,道具信息!$Q$3:$S$20,2,FALSE)</f>
        <v>CHEST_ITEM_TYPE_T3_SHARD</v>
      </c>
      <c r="U141" s="3" t="str">
        <f>IF(COUNTIF(U$124:U140,T141)=0,T141,"")</f>
        <v/>
      </c>
      <c r="V141" s="3" t="str">
        <f t="shared" si="65"/>
        <v>CHEST_ITEM_TYPE_T2_TANK,CHEST_ITEM_TYPE_T3_TANK,CHEST_ITEM_TYPE_T2_SHARD,CHEST_ITEM_TYPE_T3_SHARD</v>
      </c>
      <c r="W141" s="13" t="str">
        <f t="shared" si="60"/>
        <v/>
      </c>
      <c r="X141" s="3" t="str">
        <f t="shared" si="61"/>
        <v/>
      </c>
      <c r="Y141" s="3" t="str">
        <f t="shared" si="66"/>
        <v>10.5%,9.9%,12.3%,26.2%</v>
      </c>
    </row>
    <row r="142" spans="2:25" x14ac:dyDescent="0.3">
      <c r="B142" s="2">
        <f>数据源!CN174</f>
        <v>5</v>
      </c>
      <c r="C142" s="2" t="str">
        <f>数据源!CO174</f>
        <v>T2LP1</v>
      </c>
      <c r="D142" s="2" t="str">
        <f>数据源!CP174</f>
        <v>部件</v>
      </c>
      <c r="E142" s="2">
        <f>数据源!CQ174</f>
        <v>114.80000000000001</v>
      </c>
      <c r="F142" s="2">
        <f>数据源!CR174</f>
        <v>3.5</v>
      </c>
      <c r="G142" s="2">
        <f>数据源!CS174</f>
        <v>1.8599999999999998E-2</v>
      </c>
      <c r="H142" s="2">
        <f>数据源!CT174</f>
        <v>2.2798656047784964E-2</v>
      </c>
      <c r="I142" s="2">
        <f>数据源!CU174</f>
        <v>228</v>
      </c>
      <c r="J142" s="3">
        <f t="shared" si="56"/>
        <v>3</v>
      </c>
      <c r="K142" s="3">
        <f t="shared" si="57"/>
        <v>4</v>
      </c>
      <c r="L142" s="3" t="str">
        <f t="shared" si="58"/>
        <v>部件</v>
      </c>
      <c r="M142" s="3">
        <f t="shared" ca="1" si="59"/>
        <v>92001</v>
      </c>
      <c r="N142" s="3" t="str">
        <f t="shared" ca="1" si="62"/>
        <v>11221,12221,13221,11311,12311,13311,11321,12321,13321,51221,52221,53221,51311,52311,53311,51321,52321,53321,92001</v>
      </c>
      <c r="O142" s="3" t="str">
        <f t="shared" si="63"/>
        <v>347,347,347,219,219,219,109,109,109,408,408,408,398,398,398,469,469,469,228</v>
      </c>
      <c r="P142" s="1" t="str">
        <f t="shared" si="64"/>
        <v>(1,1),(1,1),(1,1),(1,1),(1,1),(1,1),(1,1),(1,1),(1,1),(7,10),(7,10),(7,10),(4,7),(4,7),(4,7),(3,4),(3,4),(3,4),(3,4)</v>
      </c>
      <c r="Q142" s="3" t="str">
        <f>IF(D142="坦克碎片",VLOOKUP(C142,道具信息!$N$2:$O$291,2,FALSE)&amp;"碎片",VLOOKUP(C142,道具信息!$N$2:$O$291,2,FALSE))</f>
        <v>T2部件</v>
      </c>
      <c r="R142" s="3">
        <f t="shared" si="54"/>
        <v>4096</v>
      </c>
      <c r="S142" s="11">
        <f t="shared" si="55"/>
        <v>0.41199999999999998</v>
      </c>
      <c r="T142" s="3" t="str">
        <f>VLOOKUP(Q142,道具信息!$Q$3:$S$20,2,FALSE)</f>
        <v>CHEST_ITEM_TYPE_T2_PART</v>
      </c>
      <c r="U142" s="3" t="str">
        <f>IF(COUNTIF(U$124:U141,T142)=0,T142,"")</f>
        <v>CHEST_ITEM_TYPE_T2_PART</v>
      </c>
      <c r="V142" s="3" t="str">
        <f t="shared" si="65"/>
        <v>CHEST_ITEM_TYPE_T2_TANK,CHEST_ITEM_TYPE_T3_TANK,CHEST_ITEM_TYPE_T2_SHARD,CHEST_ITEM_TYPE_T3_SHARD,CHEST_ITEM_TYPE_T2_PART</v>
      </c>
      <c r="W142" s="13">
        <f t="shared" si="60"/>
        <v>0.41199999999999998</v>
      </c>
      <c r="X142" s="3" t="str">
        <f t="shared" si="61"/>
        <v>41.2%</v>
      </c>
      <c r="Y142" s="3" t="str">
        <f t="shared" si="66"/>
        <v>10.5%,9.9%,12.3%,26.2%,41.2%</v>
      </c>
    </row>
    <row r="143" spans="2:25" x14ac:dyDescent="0.3">
      <c r="B143" s="2">
        <f>数据源!CN175</f>
        <v>5</v>
      </c>
      <c r="C143" s="2" t="str">
        <f>数据源!CO175</f>
        <v>T2LP3</v>
      </c>
      <c r="D143" s="2" t="str">
        <f>数据源!CP175</f>
        <v>部件</v>
      </c>
      <c r="E143" s="2">
        <f>数据源!CQ175</f>
        <v>114.80000000000001</v>
      </c>
      <c r="F143" s="2">
        <f>数据源!CR175</f>
        <v>3.5</v>
      </c>
      <c r="G143" s="2">
        <f>数据源!CS175</f>
        <v>1.8599999999999998E-2</v>
      </c>
      <c r="H143" s="2">
        <f>数据源!CT175</f>
        <v>2.2798656047784964E-2</v>
      </c>
      <c r="I143" s="2">
        <f>数据源!CU175</f>
        <v>228</v>
      </c>
      <c r="J143" s="3">
        <f t="shared" si="56"/>
        <v>3</v>
      </c>
      <c r="K143" s="3">
        <f t="shared" si="57"/>
        <v>4</v>
      </c>
      <c r="L143" s="3" t="str">
        <f t="shared" si="58"/>
        <v>部件</v>
      </c>
      <c r="M143" s="3">
        <f t="shared" ca="1" si="59"/>
        <v>92003</v>
      </c>
      <c r="N143" s="3" t="str">
        <f t="shared" ca="1" si="62"/>
        <v>11221,12221,13221,11311,12311,13311,11321,12321,13321,51221,52221,53221,51311,52311,53311,51321,52321,53321,92001,92003</v>
      </c>
      <c r="O143" s="3" t="str">
        <f t="shared" si="63"/>
        <v>347,347,347,219,219,219,109,109,109,408,408,408,398,398,398,469,469,469,228,228</v>
      </c>
      <c r="P143" s="1" t="str">
        <f t="shared" si="64"/>
        <v>(1,1),(1,1),(1,1),(1,1),(1,1),(1,1),(1,1),(1,1),(1,1),(7,10),(7,10),(7,10),(4,7),(4,7),(4,7),(3,4),(3,4),(3,4),(3,4),(3,4)</v>
      </c>
      <c r="Q143" s="3" t="str">
        <f>IF(D143="坦克碎片",VLOOKUP(C143,道具信息!$N$2:$O$291,2,FALSE)&amp;"碎片",VLOOKUP(C143,道具信息!$N$2:$O$291,2,FALSE))</f>
        <v>T2部件</v>
      </c>
      <c r="R143" s="3">
        <f t="shared" si="54"/>
        <v>4096</v>
      </c>
      <c r="S143" s="11">
        <f t="shared" si="55"/>
        <v>0.41199999999999998</v>
      </c>
      <c r="T143" s="3" t="str">
        <f>VLOOKUP(Q143,道具信息!$Q$3:$S$20,2,FALSE)</f>
        <v>CHEST_ITEM_TYPE_T2_PART</v>
      </c>
      <c r="U143" s="3" t="str">
        <f>IF(COUNTIF(U$124:U142,T143)=0,T143,"")</f>
        <v/>
      </c>
      <c r="V143" s="3" t="str">
        <f t="shared" si="65"/>
        <v>CHEST_ITEM_TYPE_T2_TANK,CHEST_ITEM_TYPE_T3_TANK,CHEST_ITEM_TYPE_T2_SHARD,CHEST_ITEM_TYPE_T3_SHARD,CHEST_ITEM_TYPE_T2_PART</v>
      </c>
      <c r="W143" s="13" t="str">
        <f t="shared" si="60"/>
        <v/>
      </c>
      <c r="X143" s="3" t="str">
        <f t="shared" si="61"/>
        <v/>
      </c>
      <c r="Y143" s="3" t="str">
        <f t="shared" si="66"/>
        <v>10.5%,9.9%,12.3%,26.2%,41.2%</v>
      </c>
    </row>
    <row r="144" spans="2:25" x14ac:dyDescent="0.3">
      <c r="B144" s="2">
        <f>数据源!CN176</f>
        <v>5</v>
      </c>
      <c r="C144" s="2" t="str">
        <f>数据源!CO176</f>
        <v>T2LP5</v>
      </c>
      <c r="D144" s="2" t="str">
        <f>数据源!CP176</f>
        <v>部件</v>
      </c>
      <c r="E144" s="2">
        <f>数据源!CQ176</f>
        <v>114.80000000000001</v>
      </c>
      <c r="F144" s="2">
        <f>数据源!CR176</f>
        <v>3.5</v>
      </c>
      <c r="G144" s="2">
        <f>数据源!CS176</f>
        <v>1.8599999999999998E-2</v>
      </c>
      <c r="H144" s="2">
        <f>数据源!CT176</f>
        <v>2.2798656047784964E-2</v>
      </c>
      <c r="I144" s="2">
        <f>数据源!CU176</f>
        <v>228</v>
      </c>
      <c r="J144" s="3">
        <f t="shared" si="56"/>
        <v>3</v>
      </c>
      <c r="K144" s="3">
        <f t="shared" si="57"/>
        <v>4</v>
      </c>
      <c r="L144" s="3" t="str">
        <f t="shared" si="58"/>
        <v>部件</v>
      </c>
      <c r="M144" s="3">
        <f t="shared" ca="1" si="59"/>
        <v>92005</v>
      </c>
      <c r="N144" s="3" t="str">
        <f t="shared" ca="1" si="62"/>
        <v>11221,12221,13221,11311,12311,13311,11321,12321,13321,51221,52221,53221,51311,52311,53311,51321,52321,53321,92001,92003,92005</v>
      </c>
      <c r="O144" s="3" t="str">
        <f t="shared" si="63"/>
        <v>347,347,347,219,219,219,109,109,109,408,408,408,398,398,398,469,469,469,228,228,228</v>
      </c>
      <c r="P144" s="1" t="str">
        <f t="shared" si="64"/>
        <v>(1,1),(1,1),(1,1),(1,1),(1,1),(1,1),(1,1),(1,1),(1,1),(7,10),(7,10),(7,10),(4,7),(4,7),(4,7),(3,4),(3,4),(3,4),(3,4),(3,4),(3,4)</v>
      </c>
      <c r="Q144" s="3" t="str">
        <f>IF(D144="坦克碎片",VLOOKUP(C144,道具信息!$N$2:$O$291,2,FALSE)&amp;"碎片",VLOOKUP(C144,道具信息!$N$2:$O$291,2,FALSE))</f>
        <v>T2部件</v>
      </c>
      <c r="R144" s="3">
        <f t="shared" si="54"/>
        <v>4096</v>
      </c>
      <c r="S144" s="11">
        <f t="shared" si="55"/>
        <v>0.41199999999999998</v>
      </c>
      <c r="T144" s="3" t="str">
        <f>VLOOKUP(Q144,道具信息!$Q$3:$S$20,2,FALSE)</f>
        <v>CHEST_ITEM_TYPE_T2_PART</v>
      </c>
      <c r="U144" s="3" t="str">
        <f>IF(COUNTIF(U$124:U143,T144)=0,T144,"")</f>
        <v/>
      </c>
      <c r="V144" s="3" t="str">
        <f t="shared" si="65"/>
        <v>CHEST_ITEM_TYPE_T2_TANK,CHEST_ITEM_TYPE_T3_TANK,CHEST_ITEM_TYPE_T2_SHARD,CHEST_ITEM_TYPE_T3_SHARD,CHEST_ITEM_TYPE_T2_PART</v>
      </c>
      <c r="W144" s="13" t="str">
        <f t="shared" si="60"/>
        <v/>
      </c>
      <c r="X144" s="3" t="str">
        <f t="shared" si="61"/>
        <v/>
      </c>
      <c r="Y144" s="3" t="str">
        <f t="shared" si="66"/>
        <v>10.5%,9.9%,12.3%,26.2%,41.2%</v>
      </c>
    </row>
    <row r="145" spans="2:25" x14ac:dyDescent="0.3">
      <c r="B145" s="2">
        <f>数据源!CN177</f>
        <v>5</v>
      </c>
      <c r="C145" s="2" t="str">
        <f>数据源!CO177</f>
        <v>T2MP1</v>
      </c>
      <c r="D145" s="2" t="str">
        <f>数据源!CP177</f>
        <v>部件</v>
      </c>
      <c r="E145" s="2">
        <f>数据源!CQ177</f>
        <v>114.80000000000001</v>
      </c>
      <c r="F145" s="2">
        <f>数据源!CR177</f>
        <v>3.5</v>
      </c>
      <c r="G145" s="2">
        <f>数据源!CS177</f>
        <v>1.8599999999999998E-2</v>
      </c>
      <c r="H145" s="2">
        <f>数据源!CT177</f>
        <v>2.2798656047784964E-2</v>
      </c>
      <c r="I145" s="2">
        <f>数据源!CU177</f>
        <v>228</v>
      </c>
      <c r="J145" s="3">
        <f t="shared" si="56"/>
        <v>3</v>
      </c>
      <c r="K145" s="3">
        <f t="shared" si="57"/>
        <v>4</v>
      </c>
      <c r="L145" s="3" t="str">
        <f t="shared" si="58"/>
        <v>部件</v>
      </c>
      <c r="M145" s="3">
        <f t="shared" ca="1" si="59"/>
        <v>92101</v>
      </c>
      <c r="N145" s="3" t="str">
        <f t="shared" ca="1" si="62"/>
        <v>11221,12221,13221,11311,12311,13311,11321,12321,13321,51221,52221,53221,51311,52311,53311,51321,52321,53321,92001,92003,92005,92101</v>
      </c>
      <c r="O145" s="3" t="str">
        <f t="shared" si="63"/>
        <v>347,347,347,219,219,219,109,109,109,408,408,408,398,398,398,469,469,469,228,228,228,228</v>
      </c>
      <c r="P145" s="1" t="str">
        <f t="shared" si="64"/>
        <v>(1,1),(1,1),(1,1),(1,1),(1,1),(1,1),(1,1),(1,1),(1,1),(7,10),(7,10),(7,10),(4,7),(4,7),(4,7),(3,4),(3,4),(3,4),(3,4),(3,4),(3,4),(3,4)</v>
      </c>
      <c r="Q145" s="3" t="str">
        <f>IF(D145="坦克碎片",VLOOKUP(C145,道具信息!$N$2:$O$291,2,FALSE)&amp;"碎片",VLOOKUP(C145,道具信息!$N$2:$O$291,2,FALSE))</f>
        <v>T2部件</v>
      </c>
      <c r="R145" s="3">
        <f t="shared" si="54"/>
        <v>4096</v>
      </c>
      <c r="S145" s="11">
        <f t="shared" si="55"/>
        <v>0.41199999999999998</v>
      </c>
      <c r="T145" s="3" t="str">
        <f>VLOOKUP(Q145,道具信息!$Q$3:$S$20,2,FALSE)</f>
        <v>CHEST_ITEM_TYPE_T2_PART</v>
      </c>
      <c r="U145" s="3" t="str">
        <f>IF(COUNTIF(U$124:U144,T145)=0,T145,"")</f>
        <v/>
      </c>
      <c r="V145" s="3" t="str">
        <f t="shared" si="65"/>
        <v>CHEST_ITEM_TYPE_T2_TANK,CHEST_ITEM_TYPE_T3_TANK,CHEST_ITEM_TYPE_T2_SHARD,CHEST_ITEM_TYPE_T3_SHARD,CHEST_ITEM_TYPE_T2_PART</v>
      </c>
      <c r="W145" s="13" t="str">
        <f t="shared" si="60"/>
        <v/>
      </c>
      <c r="X145" s="3" t="str">
        <f t="shared" si="61"/>
        <v/>
      </c>
      <c r="Y145" s="3" t="str">
        <f t="shared" si="66"/>
        <v>10.5%,9.9%,12.3%,26.2%,41.2%</v>
      </c>
    </row>
    <row r="146" spans="2:25" x14ac:dyDescent="0.3">
      <c r="B146" s="2">
        <f>数据源!CN178</f>
        <v>5</v>
      </c>
      <c r="C146" s="2" t="str">
        <f>数据源!CO178</f>
        <v>T2MP3</v>
      </c>
      <c r="D146" s="2" t="str">
        <f>数据源!CP178</f>
        <v>部件</v>
      </c>
      <c r="E146" s="2">
        <f>数据源!CQ178</f>
        <v>114.80000000000001</v>
      </c>
      <c r="F146" s="2">
        <f>数据源!CR178</f>
        <v>3.5</v>
      </c>
      <c r="G146" s="2">
        <f>数据源!CS178</f>
        <v>1.8599999999999998E-2</v>
      </c>
      <c r="H146" s="2">
        <f>数据源!CT178</f>
        <v>2.2798656047784964E-2</v>
      </c>
      <c r="I146" s="2">
        <f>数据源!CU178</f>
        <v>228</v>
      </c>
      <c r="J146" s="3">
        <f t="shared" si="56"/>
        <v>3</v>
      </c>
      <c r="K146" s="3">
        <f t="shared" si="57"/>
        <v>4</v>
      </c>
      <c r="L146" s="3" t="str">
        <f t="shared" si="58"/>
        <v>部件</v>
      </c>
      <c r="M146" s="3">
        <f t="shared" ca="1" si="59"/>
        <v>92103</v>
      </c>
      <c r="N146" s="3" t="str">
        <f t="shared" ca="1" si="62"/>
        <v>11221,12221,13221,11311,12311,13311,11321,12321,13321,51221,52221,53221,51311,52311,53311,51321,52321,53321,92001,92003,92005,92101,92103</v>
      </c>
      <c r="O146" s="3" t="str">
        <f t="shared" si="63"/>
        <v>347,347,347,219,219,219,109,109,109,408,408,408,398,398,398,469,469,469,228,228,228,228,228</v>
      </c>
      <c r="P146" s="1" t="str">
        <f t="shared" si="64"/>
        <v>(1,1),(1,1),(1,1),(1,1),(1,1),(1,1),(1,1),(1,1),(1,1),(7,10),(7,10),(7,10),(4,7),(4,7),(4,7),(3,4),(3,4),(3,4),(3,4),(3,4),(3,4),(3,4),(3,4)</v>
      </c>
      <c r="Q146" s="3" t="str">
        <f>IF(D146="坦克碎片",VLOOKUP(C146,道具信息!$N$2:$O$291,2,FALSE)&amp;"碎片",VLOOKUP(C146,道具信息!$N$2:$O$291,2,FALSE))</f>
        <v>T2部件</v>
      </c>
      <c r="R146" s="3">
        <f t="shared" si="54"/>
        <v>4096</v>
      </c>
      <c r="S146" s="11">
        <f t="shared" si="55"/>
        <v>0.41199999999999998</v>
      </c>
      <c r="T146" s="3" t="str">
        <f>VLOOKUP(Q146,道具信息!$Q$3:$S$20,2,FALSE)</f>
        <v>CHEST_ITEM_TYPE_T2_PART</v>
      </c>
      <c r="U146" s="3" t="str">
        <f>IF(COUNTIF(U$124:U145,T146)=0,T146,"")</f>
        <v/>
      </c>
      <c r="V146" s="3" t="str">
        <f t="shared" si="65"/>
        <v>CHEST_ITEM_TYPE_T2_TANK,CHEST_ITEM_TYPE_T3_TANK,CHEST_ITEM_TYPE_T2_SHARD,CHEST_ITEM_TYPE_T3_SHARD,CHEST_ITEM_TYPE_T2_PART</v>
      </c>
      <c r="W146" s="13" t="str">
        <f t="shared" si="60"/>
        <v/>
      </c>
      <c r="X146" s="3" t="str">
        <f t="shared" si="61"/>
        <v/>
      </c>
      <c r="Y146" s="3" t="str">
        <f t="shared" si="66"/>
        <v>10.5%,9.9%,12.3%,26.2%,41.2%</v>
      </c>
    </row>
    <row r="147" spans="2:25" x14ac:dyDescent="0.3">
      <c r="B147" s="2">
        <f>数据源!CN179</f>
        <v>5</v>
      </c>
      <c r="C147" s="2" t="str">
        <f>数据源!CO179</f>
        <v>T2MP5</v>
      </c>
      <c r="D147" s="2" t="str">
        <f>数据源!CP179</f>
        <v>部件</v>
      </c>
      <c r="E147" s="2">
        <f>数据源!CQ179</f>
        <v>114.80000000000001</v>
      </c>
      <c r="F147" s="2">
        <f>数据源!CR179</f>
        <v>3.5</v>
      </c>
      <c r="G147" s="2">
        <f>数据源!CS179</f>
        <v>1.8599999999999998E-2</v>
      </c>
      <c r="H147" s="2">
        <f>数据源!CT179</f>
        <v>2.2798656047784964E-2</v>
      </c>
      <c r="I147" s="2">
        <f>数据源!CU179</f>
        <v>228</v>
      </c>
      <c r="J147" s="3">
        <f t="shared" si="56"/>
        <v>3</v>
      </c>
      <c r="K147" s="3">
        <f t="shared" si="57"/>
        <v>4</v>
      </c>
      <c r="L147" s="3" t="str">
        <f t="shared" si="58"/>
        <v>部件</v>
      </c>
      <c r="M147" s="3">
        <f t="shared" ca="1" si="59"/>
        <v>92105</v>
      </c>
      <c r="N147" s="3" t="str">
        <f t="shared" ca="1" si="62"/>
        <v>11221,12221,13221,11311,12311,13311,11321,12321,13321,51221,52221,53221,51311,52311,53311,51321,52321,53321,92001,92003,92005,92101,92103,92105</v>
      </c>
      <c r="O147" s="3" t="str">
        <f t="shared" si="63"/>
        <v>347,347,347,219,219,219,109,109,109,408,408,408,398,398,398,469,469,469,228,228,228,228,228,228</v>
      </c>
      <c r="P147" s="1" t="str">
        <f t="shared" si="64"/>
        <v>(1,1),(1,1),(1,1),(1,1),(1,1),(1,1),(1,1),(1,1),(1,1),(7,10),(7,10),(7,10),(4,7),(4,7),(4,7),(3,4),(3,4),(3,4),(3,4),(3,4),(3,4),(3,4),(3,4),(3,4)</v>
      </c>
      <c r="Q147" s="3" t="str">
        <f>IF(D147="坦克碎片",VLOOKUP(C147,道具信息!$N$2:$O$291,2,FALSE)&amp;"碎片",VLOOKUP(C147,道具信息!$N$2:$O$291,2,FALSE))</f>
        <v>T2部件</v>
      </c>
      <c r="R147" s="3">
        <f t="shared" si="54"/>
        <v>4096</v>
      </c>
      <c r="S147" s="11">
        <f t="shared" si="55"/>
        <v>0.41199999999999998</v>
      </c>
      <c r="T147" s="3" t="str">
        <f>VLOOKUP(Q147,道具信息!$Q$3:$S$20,2,FALSE)</f>
        <v>CHEST_ITEM_TYPE_T2_PART</v>
      </c>
      <c r="U147" s="3" t="str">
        <f>IF(COUNTIF(U$124:U146,T147)=0,T147,"")</f>
        <v/>
      </c>
      <c r="V147" s="3" t="str">
        <f t="shared" si="65"/>
        <v>CHEST_ITEM_TYPE_T2_TANK,CHEST_ITEM_TYPE_T3_TANK,CHEST_ITEM_TYPE_T2_SHARD,CHEST_ITEM_TYPE_T3_SHARD,CHEST_ITEM_TYPE_T2_PART</v>
      </c>
      <c r="W147" s="13" t="str">
        <f t="shared" si="60"/>
        <v/>
      </c>
      <c r="X147" s="3" t="str">
        <f t="shared" si="61"/>
        <v/>
      </c>
      <c r="Y147" s="3" t="str">
        <f t="shared" si="66"/>
        <v>10.5%,9.9%,12.3%,26.2%,41.2%</v>
      </c>
    </row>
    <row r="148" spans="2:25" x14ac:dyDescent="0.3">
      <c r="B148" s="2">
        <f>数据源!CN180</f>
        <v>5</v>
      </c>
      <c r="C148" s="2" t="str">
        <f>数据源!CO180</f>
        <v>T2HP1</v>
      </c>
      <c r="D148" s="2" t="str">
        <f>数据源!CP180</f>
        <v>部件</v>
      </c>
      <c r="E148" s="2">
        <f>数据源!CQ180</f>
        <v>114.80000000000001</v>
      </c>
      <c r="F148" s="2">
        <f>数据源!CR180</f>
        <v>3.5</v>
      </c>
      <c r="G148" s="2">
        <f>数据源!CS180</f>
        <v>1.8599999999999998E-2</v>
      </c>
      <c r="H148" s="2">
        <f>数据源!CT180</f>
        <v>2.2798656047784964E-2</v>
      </c>
      <c r="I148" s="2">
        <f>数据源!CU180</f>
        <v>228</v>
      </c>
      <c r="J148" s="3">
        <f t="shared" si="56"/>
        <v>3</v>
      </c>
      <c r="K148" s="3">
        <f t="shared" si="57"/>
        <v>4</v>
      </c>
      <c r="L148" s="3" t="str">
        <f t="shared" si="58"/>
        <v>部件</v>
      </c>
      <c r="M148" s="3">
        <f t="shared" ca="1" si="59"/>
        <v>92201</v>
      </c>
      <c r="N148" s="3" t="str">
        <f t="shared" ca="1" si="62"/>
        <v>11221,12221,13221,11311,12311,13311,11321,12321,13321,51221,52221,53221,51311,52311,53311,51321,52321,53321,92001,92003,92005,92101,92103,92105,92201</v>
      </c>
      <c r="O148" s="3" t="str">
        <f t="shared" si="63"/>
        <v>347,347,347,219,219,219,109,109,109,408,408,408,398,398,398,469,469,469,228,228,228,228,228,228,228</v>
      </c>
      <c r="P148" s="1" t="str">
        <f t="shared" si="64"/>
        <v>(1,1),(1,1),(1,1),(1,1),(1,1),(1,1),(1,1),(1,1),(1,1),(7,10),(7,10),(7,10),(4,7),(4,7),(4,7),(3,4),(3,4),(3,4),(3,4),(3,4),(3,4),(3,4),(3,4),(3,4),(3,4)</v>
      </c>
      <c r="Q148" s="3" t="str">
        <f>IF(D148="坦克碎片",VLOOKUP(C148,道具信息!$N$2:$O$291,2,FALSE)&amp;"碎片",VLOOKUP(C148,道具信息!$N$2:$O$291,2,FALSE))</f>
        <v>T2部件</v>
      </c>
      <c r="R148" s="3">
        <f t="shared" si="54"/>
        <v>4096</v>
      </c>
      <c r="S148" s="11">
        <f t="shared" si="55"/>
        <v>0.41199999999999998</v>
      </c>
      <c r="T148" s="3" t="str">
        <f>VLOOKUP(Q148,道具信息!$Q$3:$S$20,2,FALSE)</f>
        <v>CHEST_ITEM_TYPE_T2_PART</v>
      </c>
      <c r="U148" s="3" t="str">
        <f>IF(COUNTIF(U$124:U147,T148)=0,T148,"")</f>
        <v/>
      </c>
      <c r="V148" s="3" t="str">
        <f t="shared" si="65"/>
        <v>CHEST_ITEM_TYPE_T2_TANK,CHEST_ITEM_TYPE_T3_TANK,CHEST_ITEM_TYPE_T2_SHARD,CHEST_ITEM_TYPE_T3_SHARD,CHEST_ITEM_TYPE_T2_PART</v>
      </c>
      <c r="W148" s="13" t="str">
        <f t="shared" si="60"/>
        <v/>
      </c>
      <c r="X148" s="3" t="str">
        <f t="shared" si="61"/>
        <v/>
      </c>
      <c r="Y148" s="3" t="str">
        <f t="shared" si="66"/>
        <v>10.5%,9.9%,12.3%,26.2%,41.2%</v>
      </c>
    </row>
    <row r="149" spans="2:25" x14ac:dyDescent="0.3">
      <c r="B149" s="2">
        <f>数据源!CN181</f>
        <v>5</v>
      </c>
      <c r="C149" s="2" t="str">
        <f>数据源!CO181</f>
        <v>T2HP3</v>
      </c>
      <c r="D149" s="2" t="str">
        <f>数据源!CP181</f>
        <v>部件</v>
      </c>
      <c r="E149" s="2">
        <f>数据源!CQ181</f>
        <v>114.80000000000001</v>
      </c>
      <c r="F149" s="2">
        <f>数据源!CR181</f>
        <v>3.5</v>
      </c>
      <c r="G149" s="2">
        <f>数据源!CS181</f>
        <v>1.8599999999999998E-2</v>
      </c>
      <c r="H149" s="2">
        <f>数据源!CT181</f>
        <v>2.2798656047784964E-2</v>
      </c>
      <c r="I149" s="2">
        <f>数据源!CU181</f>
        <v>228</v>
      </c>
      <c r="J149" s="3">
        <f t="shared" si="56"/>
        <v>3</v>
      </c>
      <c r="K149" s="3">
        <f t="shared" si="57"/>
        <v>4</v>
      </c>
      <c r="L149" s="3" t="str">
        <f t="shared" si="58"/>
        <v>部件</v>
      </c>
      <c r="M149" s="3">
        <f t="shared" ca="1" si="59"/>
        <v>92203</v>
      </c>
      <c r="N149" s="3" t="str">
        <f t="shared" ca="1" si="62"/>
        <v>11221,12221,13221,11311,12311,13311,11321,12321,13321,51221,52221,53221,51311,52311,53311,51321,52321,53321,92001,92003,92005,92101,92103,92105,92201,92203</v>
      </c>
      <c r="O149" s="3" t="str">
        <f t="shared" si="63"/>
        <v>347,347,347,219,219,219,109,109,109,408,408,408,398,398,398,469,469,469,228,228,228,228,228,228,228,228</v>
      </c>
      <c r="P149" s="1" t="str">
        <f t="shared" si="64"/>
        <v>(1,1),(1,1),(1,1),(1,1),(1,1),(1,1),(1,1),(1,1),(1,1),(7,10),(7,10),(7,10),(4,7),(4,7),(4,7),(3,4),(3,4),(3,4),(3,4),(3,4),(3,4),(3,4),(3,4),(3,4),(3,4),(3,4)</v>
      </c>
      <c r="Q149" s="3" t="str">
        <f>IF(D149="坦克碎片",VLOOKUP(C149,道具信息!$N$2:$O$291,2,FALSE)&amp;"碎片",VLOOKUP(C149,道具信息!$N$2:$O$291,2,FALSE))</f>
        <v>T2部件</v>
      </c>
      <c r="R149" s="3">
        <f t="shared" si="54"/>
        <v>4096</v>
      </c>
      <c r="S149" s="11">
        <f t="shared" si="55"/>
        <v>0.41199999999999998</v>
      </c>
      <c r="T149" s="3" t="str">
        <f>VLOOKUP(Q149,道具信息!$Q$3:$S$20,2,FALSE)</f>
        <v>CHEST_ITEM_TYPE_T2_PART</v>
      </c>
      <c r="U149" s="3" t="str">
        <f>IF(COUNTIF(U$124:U148,T149)=0,T149,"")</f>
        <v/>
      </c>
      <c r="V149" s="3" t="str">
        <f t="shared" si="65"/>
        <v>CHEST_ITEM_TYPE_T2_TANK,CHEST_ITEM_TYPE_T3_TANK,CHEST_ITEM_TYPE_T2_SHARD,CHEST_ITEM_TYPE_T3_SHARD,CHEST_ITEM_TYPE_T2_PART</v>
      </c>
      <c r="W149" s="13" t="str">
        <f t="shared" si="60"/>
        <v/>
      </c>
      <c r="X149" s="3" t="str">
        <f t="shared" si="61"/>
        <v/>
      </c>
      <c r="Y149" s="3" t="str">
        <f t="shared" si="66"/>
        <v>10.5%,9.9%,12.3%,26.2%,41.2%</v>
      </c>
    </row>
    <row r="150" spans="2:25" x14ac:dyDescent="0.3">
      <c r="B150" s="2">
        <f>数据源!CN182</f>
        <v>5</v>
      </c>
      <c r="C150" s="2" t="str">
        <f>数据源!CO182</f>
        <v>T2HP5</v>
      </c>
      <c r="D150" s="2" t="str">
        <f>数据源!CP182</f>
        <v>部件</v>
      </c>
      <c r="E150" s="2">
        <f>数据源!CQ182</f>
        <v>114.80000000000001</v>
      </c>
      <c r="F150" s="2">
        <f>数据源!CR182</f>
        <v>3.5</v>
      </c>
      <c r="G150" s="2">
        <f>数据源!CS182</f>
        <v>1.8599999999999998E-2</v>
      </c>
      <c r="H150" s="2">
        <f>数据源!CT182</f>
        <v>2.2798656047784964E-2</v>
      </c>
      <c r="I150" s="2">
        <f>数据源!CU182</f>
        <v>228</v>
      </c>
      <c r="J150" s="3">
        <f t="shared" si="56"/>
        <v>3</v>
      </c>
      <c r="K150" s="3">
        <f t="shared" si="57"/>
        <v>4</v>
      </c>
      <c r="L150" s="3" t="str">
        <f t="shared" si="58"/>
        <v>部件</v>
      </c>
      <c r="M150" s="3">
        <f t="shared" ca="1" si="59"/>
        <v>92205</v>
      </c>
      <c r="N150" s="3" t="str">
        <f t="shared" ca="1" si="62"/>
        <v>11221,12221,13221,11311,12311,13311,11321,12321,13321,51221,52221,53221,51311,52311,53311,51321,52321,53321,92001,92003,92005,92101,92103,92105,92201,92203,92205</v>
      </c>
      <c r="O150" s="3" t="str">
        <f t="shared" si="63"/>
        <v>347,347,347,219,219,219,109,109,109,408,408,408,398,398,398,469,469,469,228,228,228,228,228,228,228,228,228</v>
      </c>
      <c r="P150" s="1" t="str">
        <f t="shared" si="64"/>
        <v>(1,1),(1,1),(1,1),(1,1),(1,1),(1,1),(1,1),(1,1),(1,1),(7,10),(7,10),(7,10),(4,7),(4,7),(4,7),(3,4),(3,4),(3,4),(3,4),(3,4),(3,4),(3,4),(3,4),(3,4),(3,4),(3,4),(3,4)</v>
      </c>
      <c r="Q150" s="3" t="str">
        <f>IF(D150="坦克碎片",VLOOKUP(C150,道具信息!$N$2:$O$291,2,FALSE)&amp;"碎片",VLOOKUP(C150,道具信息!$N$2:$O$291,2,FALSE))</f>
        <v>T2部件</v>
      </c>
      <c r="R150" s="3">
        <f t="shared" si="54"/>
        <v>4096</v>
      </c>
      <c r="S150" s="11">
        <f t="shared" si="55"/>
        <v>0.41199999999999998</v>
      </c>
      <c r="T150" s="3" t="str">
        <f>VLOOKUP(Q150,道具信息!$Q$3:$S$20,2,FALSE)</f>
        <v>CHEST_ITEM_TYPE_T2_PART</v>
      </c>
      <c r="U150" s="3" t="str">
        <f>IF(COUNTIF(U$124:U149,T150)=0,T150,"")</f>
        <v/>
      </c>
      <c r="V150" s="3" t="str">
        <f t="shared" si="65"/>
        <v>CHEST_ITEM_TYPE_T2_TANK,CHEST_ITEM_TYPE_T3_TANK,CHEST_ITEM_TYPE_T2_SHARD,CHEST_ITEM_TYPE_T3_SHARD,CHEST_ITEM_TYPE_T2_PART</v>
      </c>
      <c r="W150" s="13" t="str">
        <f t="shared" si="60"/>
        <v/>
      </c>
      <c r="X150" s="3" t="str">
        <f t="shared" si="61"/>
        <v/>
      </c>
      <c r="Y150" s="3" t="str">
        <f t="shared" si="66"/>
        <v>10.5%,9.9%,12.3%,26.2%,41.2%</v>
      </c>
    </row>
    <row r="151" spans="2:25" x14ac:dyDescent="0.3">
      <c r="B151" s="2">
        <f>数据源!CN183</f>
        <v>5</v>
      </c>
      <c r="C151" s="2" t="str">
        <f>数据源!CO183</f>
        <v>T2LP2</v>
      </c>
      <c r="D151" s="2" t="str">
        <f>数据源!CP183</f>
        <v>部件</v>
      </c>
      <c r="E151" s="2">
        <f>数据源!CQ183</f>
        <v>114.80000000000001</v>
      </c>
      <c r="F151" s="2">
        <f>数据源!CR183</f>
        <v>3.5</v>
      </c>
      <c r="G151" s="2">
        <f>数据源!CS183</f>
        <v>1.8599999999999998E-2</v>
      </c>
      <c r="H151" s="2">
        <f>数据源!CT183</f>
        <v>2.2798656047784964E-2</v>
      </c>
      <c r="I151" s="2">
        <f>数据源!CU183</f>
        <v>228</v>
      </c>
      <c r="J151" s="3">
        <f t="shared" si="56"/>
        <v>3</v>
      </c>
      <c r="K151" s="3">
        <f t="shared" si="57"/>
        <v>4</v>
      </c>
      <c r="L151" s="3" t="str">
        <f t="shared" si="58"/>
        <v>部件</v>
      </c>
      <c r="M151" s="3">
        <f t="shared" ca="1" si="59"/>
        <v>92002</v>
      </c>
      <c r="N151" s="3" t="str">
        <f t="shared" ca="1" si="62"/>
        <v>11221,12221,13221,11311,12311,13311,11321,12321,13321,51221,52221,53221,51311,52311,53311,51321,52321,53321,92001,92003,92005,92101,92103,92105,92201,92203,92205,92002</v>
      </c>
      <c r="O151" s="3" t="str">
        <f t="shared" si="63"/>
        <v>347,347,347,219,219,219,109,109,109,408,408,408,398,398,398,469,469,469,228,228,228,228,228,228,228,228,228,228</v>
      </c>
      <c r="P151" s="1" t="str">
        <f t="shared" si="64"/>
        <v>(1,1),(1,1),(1,1),(1,1),(1,1),(1,1),(1,1),(1,1),(1,1),(7,10),(7,10),(7,10),(4,7),(4,7),(4,7),(3,4),(3,4),(3,4),(3,4),(3,4),(3,4),(3,4),(3,4),(3,4),(3,4),(3,4),(3,4),(3,4)</v>
      </c>
      <c r="Q151" s="3" t="str">
        <f>IF(D151="坦克碎片",VLOOKUP(C151,道具信息!$N$2:$O$291,2,FALSE)&amp;"碎片",VLOOKUP(C151,道具信息!$N$2:$O$291,2,FALSE))</f>
        <v>T2部件</v>
      </c>
      <c r="R151" s="3">
        <f t="shared" si="54"/>
        <v>4096</v>
      </c>
      <c r="S151" s="11">
        <f t="shared" si="55"/>
        <v>0.41199999999999998</v>
      </c>
      <c r="T151" s="3" t="str">
        <f>VLOOKUP(Q151,道具信息!$Q$3:$S$20,2,FALSE)</f>
        <v>CHEST_ITEM_TYPE_T2_PART</v>
      </c>
      <c r="U151" s="3" t="str">
        <f>IF(COUNTIF(U$124:U150,T151)=0,T151,"")</f>
        <v/>
      </c>
      <c r="V151" s="3" t="str">
        <f t="shared" si="65"/>
        <v>CHEST_ITEM_TYPE_T2_TANK,CHEST_ITEM_TYPE_T3_TANK,CHEST_ITEM_TYPE_T2_SHARD,CHEST_ITEM_TYPE_T3_SHARD,CHEST_ITEM_TYPE_T2_PART</v>
      </c>
      <c r="W151" s="13" t="str">
        <f t="shared" si="60"/>
        <v/>
      </c>
      <c r="X151" s="3" t="str">
        <f t="shared" si="61"/>
        <v/>
      </c>
      <c r="Y151" s="3" t="str">
        <f t="shared" si="66"/>
        <v>10.5%,9.9%,12.3%,26.2%,41.2%</v>
      </c>
    </row>
    <row r="152" spans="2:25" x14ac:dyDescent="0.3">
      <c r="B152" s="2">
        <f>数据源!CN184</f>
        <v>5</v>
      </c>
      <c r="C152" s="2" t="str">
        <f>数据源!CO184</f>
        <v>T2LP4</v>
      </c>
      <c r="D152" s="2" t="str">
        <f>数据源!CP184</f>
        <v>部件</v>
      </c>
      <c r="E152" s="2">
        <f>数据源!CQ184</f>
        <v>114.80000000000001</v>
      </c>
      <c r="F152" s="2">
        <f>数据源!CR184</f>
        <v>3.5</v>
      </c>
      <c r="G152" s="2">
        <f>数据源!CS184</f>
        <v>1.8499999999999999E-2</v>
      </c>
      <c r="H152" s="2">
        <f>数据源!CT184</f>
        <v>2.2676082628173218E-2</v>
      </c>
      <c r="I152" s="2">
        <f>数据源!CU184</f>
        <v>227</v>
      </c>
      <c r="J152" s="3">
        <f t="shared" si="56"/>
        <v>3</v>
      </c>
      <c r="K152" s="3">
        <f t="shared" si="57"/>
        <v>4</v>
      </c>
      <c r="L152" s="3" t="str">
        <f t="shared" si="58"/>
        <v>部件</v>
      </c>
      <c r="M152" s="3">
        <f t="shared" ca="1" si="59"/>
        <v>92004</v>
      </c>
      <c r="N152" s="3" t="str">
        <f t="shared" ca="1" si="62"/>
        <v>11221,12221,13221,11311,12311,13311,11321,12321,13321,51221,52221,53221,51311,52311,53311,51321,52321,53321,92001,92003,92005,92101,92103,92105,92201,92203,92205,92002,92004</v>
      </c>
      <c r="O152" s="3" t="str">
        <f t="shared" si="63"/>
        <v>347,347,347,219,219,219,109,109,109,408,408,408,398,398,398,469,469,469,228,228,228,228,228,228,228,228,228,228,227</v>
      </c>
      <c r="P152" s="1" t="str">
        <f t="shared" si="64"/>
        <v>(1,1),(1,1),(1,1),(1,1),(1,1),(1,1),(1,1),(1,1),(1,1),(7,10),(7,10),(7,10),(4,7),(4,7),(4,7),(3,4),(3,4),(3,4),(3,4),(3,4),(3,4),(3,4),(3,4),(3,4),(3,4),(3,4),(3,4),(3,4),(3,4)</v>
      </c>
      <c r="Q152" s="3" t="str">
        <f>IF(D152="坦克碎片",VLOOKUP(C152,道具信息!$N$2:$O$291,2,FALSE)&amp;"碎片",VLOOKUP(C152,道具信息!$N$2:$O$291,2,FALSE))</f>
        <v>T2部件</v>
      </c>
      <c r="R152" s="3">
        <f t="shared" si="54"/>
        <v>4096</v>
      </c>
      <c r="S152" s="11">
        <f t="shared" si="55"/>
        <v>0.41199999999999998</v>
      </c>
      <c r="T152" s="3" t="str">
        <f>VLOOKUP(Q152,道具信息!$Q$3:$S$20,2,FALSE)</f>
        <v>CHEST_ITEM_TYPE_T2_PART</v>
      </c>
      <c r="U152" s="3" t="str">
        <f>IF(COUNTIF(U$124:U151,T152)=0,T152,"")</f>
        <v/>
      </c>
      <c r="V152" s="3" t="str">
        <f t="shared" si="65"/>
        <v>CHEST_ITEM_TYPE_T2_TANK,CHEST_ITEM_TYPE_T3_TANK,CHEST_ITEM_TYPE_T2_SHARD,CHEST_ITEM_TYPE_T3_SHARD,CHEST_ITEM_TYPE_T2_PART</v>
      </c>
      <c r="W152" s="13" t="str">
        <f t="shared" si="60"/>
        <v/>
      </c>
      <c r="X152" s="3" t="str">
        <f t="shared" si="61"/>
        <v/>
      </c>
      <c r="Y152" s="3" t="str">
        <f t="shared" si="66"/>
        <v>10.5%,9.9%,12.3%,26.2%,41.2%</v>
      </c>
    </row>
    <row r="153" spans="2:25" x14ac:dyDescent="0.3">
      <c r="B153" s="2">
        <f>数据源!CN185</f>
        <v>5</v>
      </c>
      <c r="C153" s="2" t="str">
        <f>数据源!CO185</f>
        <v>T2LP6</v>
      </c>
      <c r="D153" s="2" t="str">
        <f>数据源!CP185</f>
        <v>部件</v>
      </c>
      <c r="E153" s="2">
        <f>数据源!CQ185</f>
        <v>114.80000000000001</v>
      </c>
      <c r="F153" s="2">
        <f>数据源!CR185</f>
        <v>3.5</v>
      </c>
      <c r="G153" s="2">
        <f>数据源!CS185</f>
        <v>1.8499999999999999E-2</v>
      </c>
      <c r="H153" s="2">
        <f>数据源!CT185</f>
        <v>2.2676082628173218E-2</v>
      </c>
      <c r="I153" s="2">
        <f>数据源!CU185</f>
        <v>227</v>
      </c>
      <c r="J153" s="3">
        <f t="shared" si="56"/>
        <v>3</v>
      </c>
      <c r="K153" s="3">
        <f t="shared" si="57"/>
        <v>4</v>
      </c>
      <c r="L153" s="3" t="str">
        <f t="shared" si="58"/>
        <v>部件</v>
      </c>
      <c r="M153" s="3">
        <f t="shared" ca="1" si="59"/>
        <v>92006</v>
      </c>
      <c r="N153" s="3" t="str">
        <f t="shared" ca="1" si="62"/>
        <v>11221,12221,13221,11311,12311,13311,11321,12321,13321,51221,52221,53221,51311,52311,53311,51321,52321,53321,92001,92003,92005,92101,92103,92105,92201,92203,92205,92002,92004,92006</v>
      </c>
      <c r="O153" s="3" t="str">
        <f t="shared" si="63"/>
        <v>347,347,347,219,219,219,109,109,109,408,408,408,398,398,398,469,469,469,228,228,228,228,228,228,228,228,228,228,227,227</v>
      </c>
      <c r="P153" s="1" t="str">
        <f t="shared" si="64"/>
        <v>(1,1),(1,1),(1,1),(1,1),(1,1),(1,1),(1,1),(1,1),(1,1),(7,10),(7,10),(7,10),(4,7),(4,7),(4,7),(3,4),(3,4),(3,4),(3,4),(3,4),(3,4),(3,4),(3,4),(3,4),(3,4),(3,4),(3,4),(3,4),(3,4),(3,4)</v>
      </c>
      <c r="Q153" s="3" t="str">
        <f>IF(D153="坦克碎片",VLOOKUP(C153,道具信息!$N$2:$O$291,2,FALSE)&amp;"碎片",VLOOKUP(C153,道具信息!$N$2:$O$291,2,FALSE))</f>
        <v>T2部件</v>
      </c>
      <c r="R153" s="3">
        <f t="shared" si="54"/>
        <v>4096</v>
      </c>
      <c r="S153" s="11">
        <f t="shared" si="55"/>
        <v>0.41199999999999998</v>
      </c>
      <c r="T153" s="3" t="str">
        <f>VLOOKUP(Q153,道具信息!$Q$3:$S$20,2,FALSE)</f>
        <v>CHEST_ITEM_TYPE_T2_PART</v>
      </c>
      <c r="U153" s="3" t="str">
        <f>IF(COUNTIF(U$124:U152,T153)=0,T153,"")</f>
        <v/>
      </c>
      <c r="V153" s="3" t="str">
        <f t="shared" si="65"/>
        <v>CHEST_ITEM_TYPE_T2_TANK,CHEST_ITEM_TYPE_T3_TANK,CHEST_ITEM_TYPE_T2_SHARD,CHEST_ITEM_TYPE_T3_SHARD,CHEST_ITEM_TYPE_T2_PART</v>
      </c>
      <c r="W153" s="13" t="str">
        <f t="shared" si="60"/>
        <v/>
      </c>
      <c r="X153" s="3" t="str">
        <f t="shared" si="61"/>
        <v/>
      </c>
      <c r="Y153" s="3" t="str">
        <f t="shared" si="66"/>
        <v>10.5%,9.9%,12.3%,26.2%,41.2%</v>
      </c>
    </row>
    <row r="154" spans="2:25" x14ac:dyDescent="0.3">
      <c r="B154" s="2">
        <f>数据源!CN186</f>
        <v>5</v>
      </c>
      <c r="C154" s="2" t="str">
        <f>数据源!CO186</f>
        <v>T2MP2</v>
      </c>
      <c r="D154" s="2" t="str">
        <f>数据源!CP186</f>
        <v>部件</v>
      </c>
      <c r="E154" s="2">
        <f>数据源!CQ186</f>
        <v>114.80000000000001</v>
      </c>
      <c r="F154" s="2">
        <f>数据源!CR186</f>
        <v>3.5</v>
      </c>
      <c r="G154" s="2">
        <f>数据源!CS186</f>
        <v>1.8499999999999999E-2</v>
      </c>
      <c r="H154" s="2">
        <f>数据源!CT186</f>
        <v>2.2676082628173218E-2</v>
      </c>
      <c r="I154" s="2">
        <f>数据源!CU186</f>
        <v>227</v>
      </c>
      <c r="J154" s="3">
        <f>ROUNDUP(IF(F154&gt;1,F154-ROUNDDOWN(SQRT(F154),0),F154),0)</f>
        <v>3</v>
      </c>
      <c r="K154" s="3">
        <f>F154*2-J154</f>
        <v>4</v>
      </c>
      <c r="L154" s="3" t="str">
        <f t="shared" si="58"/>
        <v>部件</v>
      </c>
      <c r="M154" s="3">
        <f t="shared" ca="1" si="59"/>
        <v>92102</v>
      </c>
      <c r="N154" s="3" t="str">
        <f t="shared" ca="1" si="62"/>
        <v>11221,12221,13221,11311,12311,13311,11321,12321,13321,51221,52221,53221,51311,52311,53311,51321,52321,53321,92001,92003,92005,92101,92103,92105,92201,92203,92205,92002,92004,92006,92102</v>
      </c>
      <c r="O154" s="3" t="str">
        <f t="shared" si="63"/>
        <v>347,347,347,219,219,219,109,109,109,408,408,408,398,398,398,469,469,469,228,228,228,228,228,228,228,228,228,228,227,227,227</v>
      </c>
      <c r="P154" s="1" t="str">
        <f t="shared" si="64"/>
        <v>(1,1),(1,1),(1,1),(1,1),(1,1),(1,1),(1,1),(1,1),(1,1),(7,10),(7,10),(7,10),(4,7),(4,7),(4,7),(3,4),(3,4),(3,4),(3,4),(3,4),(3,4),(3,4),(3,4),(3,4),(3,4),(3,4),(3,4),(3,4),(3,4),(3,4),(3,4)</v>
      </c>
      <c r="Q154" s="3" t="str">
        <f>IF(D154="坦克碎片",VLOOKUP(C154,道具信息!$N$2:$O$291,2,FALSE)&amp;"碎片",VLOOKUP(C154,道具信息!$N$2:$O$291,2,FALSE))</f>
        <v>T2部件</v>
      </c>
      <c r="R154" s="3">
        <f t="shared" si="54"/>
        <v>4096</v>
      </c>
      <c r="S154" s="11">
        <f t="shared" si="55"/>
        <v>0.41199999999999998</v>
      </c>
      <c r="T154" s="3" t="str">
        <f>VLOOKUP(Q154,道具信息!$Q$3:$S$20,2,FALSE)</f>
        <v>CHEST_ITEM_TYPE_T2_PART</v>
      </c>
      <c r="U154" s="3" t="str">
        <f>IF(COUNTIF(U$124:U153,T154)=0,T154,"")</f>
        <v/>
      </c>
      <c r="V154" s="3" t="str">
        <f t="shared" si="65"/>
        <v>CHEST_ITEM_TYPE_T2_TANK,CHEST_ITEM_TYPE_T3_TANK,CHEST_ITEM_TYPE_T2_SHARD,CHEST_ITEM_TYPE_T3_SHARD,CHEST_ITEM_TYPE_T2_PART</v>
      </c>
      <c r="W154" s="13" t="str">
        <f t="shared" si="60"/>
        <v/>
      </c>
      <c r="X154" s="3" t="str">
        <f t="shared" si="61"/>
        <v/>
      </c>
      <c r="Y154" s="3" t="str">
        <f t="shared" si="66"/>
        <v>10.5%,9.9%,12.3%,26.2%,41.2%</v>
      </c>
    </row>
    <row r="155" spans="2:25" x14ac:dyDescent="0.3">
      <c r="B155" s="2">
        <f>数据源!CN187</f>
        <v>5</v>
      </c>
      <c r="C155" s="2" t="str">
        <f>数据源!CO187</f>
        <v>T2MP4</v>
      </c>
      <c r="D155" s="2" t="str">
        <f>数据源!CP187</f>
        <v>部件</v>
      </c>
      <c r="E155" s="2">
        <f>数据源!CQ187</f>
        <v>114.80000000000001</v>
      </c>
      <c r="F155" s="2">
        <f>数据源!CR187</f>
        <v>3.5</v>
      </c>
      <c r="G155" s="2">
        <f>数据源!CS187</f>
        <v>1.8499999999999999E-2</v>
      </c>
      <c r="H155" s="2">
        <f>数据源!CT187</f>
        <v>2.2676082628173218E-2</v>
      </c>
      <c r="I155" s="2">
        <f>数据源!CU187</f>
        <v>227</v>
      </c>
      <c r="J155" s="3">
        <f t="shared" ref="J155:J159" si="67">ROUNDUP(IF(F155&gt;1,F155-ROUNDDOWN(SQRT(F155),0),F155),0)</f>
        <v>3</v>
      </c>
      <c r="K155" s="3">
        <f t="shared" ref="K155:K159" si="68">F155*2-J155</f>
        <v>4</v>
      </c>
      <c r="L155" s="3" t="str">
        <f t="shared" si="58"/>
        <v>部件</v>
      </c>
      <c r="M155" s="3">
        <f t="shared" ca="1" si="59"/>
        <v>92104</v>
      </c>
      <c r="N155" s="3" t="str">
        <f t="shared" ca="1" si="62"/>
        <v>11221,12221,13221,11311,12311,13311,11321,12321,13321,51221,52221,53221,51311,52311,53311,51321,52321,53321,92001,92003,92005,92101,92103,92105,92201,92203,92205,92002,92004,92006,92102,92104</v>
      </c>
      <c r="O155" s="3" t="str">
        <f t="shared" si="63"/>
        <v>347,347,347,219,219,219,109,109,109,408,408,408,398,398,398,469,469,469,228,228,228,228,228,228,228,228,228,228,227,227,227,227</v>
      </c>
      <c r="P155" s="1" t="str">
        <f t="shared" si="64"/>
        <v>(1,1),(1,1),(1,1),(1,1),(1,1),(1,1),(1,1),(1,1),(1,1),(7,10),(7,10),(7,10),(4,7),(4,7),(4,7),(3,4),(3,4),(3,4),(3,4),(3,4),(3,4),(3,4),(3,4),(3,4),(3,4),(3,4),(3,4),(3,4),(3,4),(3,4),(3,4),(3,4)</v>
      </c>
      <c r="Q155" s="3" t="str">
        <f>IF(D155="坦克碎片",VLOOKUP(C155,道具信息!$N$2:$O$291,2,FALSE)&amp;"碎片",VLOOKUP(C155,道具信息!$N$2:$O$291,2,FALSE))</f>
        <v>T2部件</v>
      </c>
      <c r="R155" s="3">
        <f t="shared" si="54"/>
        <v>4096</v>
      </c>
      <c r="S155" s="11">
        <f t="shared" si="55"/>
        <v>0.41199999999999998</v>
      </c>
      <c r="T155" s="3" t="str">
        <f>VLOOKUP(Q155,道具信息!$Q$3:$S$20,2,FALSE)</f>
        <v>CHEST_ITEM_TYPE_T2_PART</v>
      </c>
      <c r="U155" s="3" t="str">
        <f>IF(COUNTIF(U$124:U154,T155)=0,T155,"")</f>
        <v/>
      </c>
      <c r="V155" s="3" t="str">
        <f t="shared" si="65"/>
        <v>CHEST_ITEM_TYPE_T2_TANK,CHEST_ITEM_TYPE_T3_TANK,CHEST_ITEM_TYPE_T2_SHARD,CHEST_ITEM_TYPE_T3_SHARD,CHEST_ITEM_TYPE_T2_PART</v>
      </c>
      <c r="W155" s="13" t="str">
        <f t="shared" si="60"/>
        <v/>
      </c>
      <c r="X155" s="3" t="str">
        <f t="shared" si="61"/>
        <v/>
      </c>
      <c r="Y155" s="3" t="str">
        <f t="shared" si="66"/>
        <v>10.5%,9.9%,12.3%,26.2%,41.2%</v>
      </c>
    </row>
    <row r="156" spans="2:25" x14ac:dyDescent="0.3">
      <c r="B156" s="2">
        <f>数据源!CN188</f>
        <v>5</v>
      </c>
      <c r="C156" s="2" t="str">
        <f>数据源!CO188</f>
        <v>T2MP6</v>
      </c>
      <c r="D156" s="2" t="str">
        <f>数据源!CP188</f>
        <v>部件</v>
      </c>
      <c r="E156" s="2">
        <f>数据源!CQ188</f>
        <v>114.80000000000001</v>
      </c>
      <c r="F156" s="2">
        <f>数据源!CR188</f>
        <v>3.5</v>
      </c>
      <c r="G156" s="2">
        <f>数据源!CS188</f>
        <v>1.8499999999999999E-2</v>
      </c>
      <c r="H156" s="2">
        <f>数据源!CT188</f>
        <v>2.2676082628173218E-2</v>
      </c>
      <c r="I156" s="2">
        <f>数据源!CU188</f>
        <v>227</v>
      </c>
      <c r="J156" s="3">
        <f t="shared" si="67"/>
        <v>3</v>
      </c>
      <c r="K156" s="3">
        <f t="shared" si="68"/>
        <v>4</v>
      </c>
      <c r="L156" s="3" t="str">
        <f t="shared" si="58"/>
        <v>部件</v>
      </c>
      <c r="M156" s="3">
        <f t="shared" ca="1" si="59"/>
        <v>92106</v>
      </c>
      <c r="N156" s="3" t="str">
        <f t="shared" ca="1" si="62"/>
        <v>11221,12221,13221,11311,12311,13311,11321,12321,13321,51221,52221,53221,51311,52311,53311,51321,52321,53321,92001,92003,92005,92101,92103,92105,92201,92203,92205,92002,92004,92006,92102,92104,92106</v>
      </c>
      <c r="O156" s="3" t="str">
        <f t="shared" si="63"/>
        <v>347,347,347,219,219,219,109,109,109,408,408,408,398,398,398,469,469,469,228,228,228,228,228,228,228,228,228,228,227,227,227,227,227</v>
      </c>
      <c r="P156" s="1" t="str">
        <f t="shared" si="64"/>
        <v>(1,1),(1,1),(1,1),(1,1),(1,1),(1,1),(1,1),(1,1),(1,1),(7,10),(7,10),(7,10),(4,7),(4,7),(4,7),(3,4),(3,4),(3,4),(3,4),(3,4),(3,4),(3,4),(3,4),(3,4),(3,4),(3,4),(3,4),(3,4),(3,4),(3,4),(3,4),(3,4),(3,4)</v>
      </c>
      <c r="Q156" s="3" t="str">
        <f>IF(D156="坦克碎片",VLOOKUP(C156,道具信息!$N$2:$O$291,2,FALSE)&amp;"碎片",VLOOKUP(C156,道具信息!$N$2:$O$291,2,FALSE))</f>
        <v>T2部件</v>
      </c>
      <c r="R156" s="3">
        <f t="shared" si="54"/>
        <v>4096</v>
      </c>
      <c r="S156" s="11">
        <f t="shared" si="55"/>
        <v>0.41199999999999998</v>
      </c>
      <c r="T156" s="3" t="str">
        <f>VLOOKUP(Q156,道具信息!$Q$3:$S$20,2,FALSE)</f>
        <v>CHEST_ITEM_TYPE_T2_PART</v>
      </c>
      <c r="U156" s="3" t="str">
        <f>IF(COUNTIF(U$124:U155,T156)=0,T156,"")</f>
        <v/>
      </c>
      <c r="V156" s="3" t="str">
        <f t="shared" si="65"/>
        <v>CHEST_ITEM_TYPE_T2_TANK,CHEST_ITEM_TYPE_T3_TANK,CHEST_ITEM_TYPE_T2_SHARD,CHEST_ITEM_TYPE_T3_SHARD,CHEST_ITEM_TYPE_T2_PART</v>
      </c>
      <c r="W156" s="13" t="str">
        <f t="shared" si="60"/>
        <v/>
      </c>
      <c r="X156" s="3" t="str">
        <f t="shared" si="61"/>
        <v/>
      </c>
      <c r="Y156" s="3" t="str">
        <f t="shared" si="66"/>
        <v>10.5%,9.9%,12.3%,26.2%,41.2%</v>
      </c>
    </row>
    <row r="157" spans="2:25" x14ac:dyDescent="0.3">
      <c r="B157" s="2">
        <f>数据源!CN189</f>
        <v>5</v>
      </c>
      <c r="C157" s="2" t="str">
        <f>数据源!CO189</f>
        <v>T2HP2</v>
      </c>
      <c r="D157" s="2" t="str">
        <f>数据源!CP189</f>
        <v>部件</v>
      </c>
      <c r="E157" s="2">
        <f>数据源!CQ189</f>
        <v>114.80000000000001</v>
      </c>
      <c r="F157" s="2">
        <f>数据源!CR189</f>
        <v>3.5</v>
      </c>
      <c r="G157" s="2">
        <f>数据源!CS189</f>
        <v>1.8499999999999999E-2</v>
      </c>
      <c r="H157" s="2">
        <f>数据源!CT189</f>
        <v>2.2676082628173218E-2</v>
      </c>
      <c r="I157" s="2">
        <f>数据源!CU189</f>
        <v>227</v>
      </c>
      <c r="J157" s="3">
        <f t="shared" si="67"/>
        <v>3</v>
      </c>
      <c r="K157" s="3">
        <f t="shared" si="68"/>
        <v>4</v>
      </c>
      <c r="L157" s="3" t="str">
        <f t="shared" si="58"/>
        <v>部件</v>
      </c>
      <c r="M157" s="3">
        <f t="shared" ca="1" si="59"/>
        <v>92202</v>
      </c>
      <c r="N157" s="3" t="str">
        <f t="shared" ca="1" si="62"/>
        <v>11221,12221,13221,11311,12311,13311,11321,12321,13321,51221,52221,53221,51311,52311,53311,51321,52321,53321,92001,92003,92005,92101,92103,92105,92201,92203,92205,92002,92004,92006,92102,92104,92106,92202</v>
      </c>
      <c r="O157" s="3" t="str">
        <f t="shared" si="63"/>
        <v>347,347,347,219,219,219,109,109,109,408,408,408,398,398,398,469,469,469,228,228,228,228,228,228,228,228,228,228,227,227,227,227,227,227</v>
      </c>
      <c r="P157" s="1" t="str">
        <f t="shared" si="64"/>
        <v>(1,1),(1,1),(1,1),(1,1),(1,1),(1,1),(1,1),(1,1),(1,1),(7,10),(7,10),(7,10),(4,7),(4,7),(4,7),(3,4),(3,4),(3,4),(3,4),(3,4),(3,4),(3,4),(3,4),(3,4),(3,4),(3,4),(3,4),(3,4),(3,4),(3,4),(3,4),(3,4),(3,4),(3,4)</v>
      </c>
      <c r="Q157" s="3" t="str">
        <f>IF(D157="坦克碎片",VLOOKUP(C157,道具信息!$N$2:$O$291,2,FALSE)&amp;"碎片",VLOOKUP(C157,道具信息!$N$2:$O$291,2,FALSE))</f>
        <v>T2部件</v>
      </c>
      <c r="R157" s="3">
        <f t="shared" si="54"/>
        <v>4096</v>
      </c>
      <c r="S157" s="11">
        <f t="shared" si="55"/>
        <v>0.41199999999999998</v>
      </c>
      <c r="T157" s="3" t="str">
        <f>VLOOKUP(Q157,道具信息!$Q$3:$S$20,2,FALSE)</f>
        <v>CHEST_ITEM_TYPE_T2_PART</v>
      </c>
      <c r="U157" s="3" t="str">
        <f>IF(COUNTIF(U$124:U156,T157)=0,T157,"")</f>
        <v/>
      </c>
      <c r="V157" s="3" t="str">
        <f t="shared" si="65"/>
        <v>CHEST_ITEM_TYPE_T2_TANK,CHEST_ITEM_TYPE_T3_TANK,CHEST_ITEM_TYPE_T2_SHARD,CHEST_ITEM_TYPE_T3_SHARD,CHEST_ITEM_TYPE_T2_PART</v>
      </c>
      <c r="W157" s="13" t="str">
        <f t="shared" si="60"/>
        <v/>
      </c>
      <c r="X157" s="3" t="str">
        <f t="shared" si="61"/>
        <v/>
      </c>
      <c r="Y157" s="3" t="str">
        <f t="shared" si="66"/>
        <v>10.5%,9.9%,12.3%,26.2%,41.2%</v>
      </c>
    </row>
    <row r="158" spans="2:25" x14ac:dyDescent="0.3">
      <c r="B158" s="2">
        <f>数据源!CN190</f>
        <v>5</v>
      </c>
      <c r="C158" s="2" t="str">
        <f>数据源!CO190</f>
        <v>T2HP4</v>
      </c>
      <c r="D158" s="2" t="str">
        <f>数据源!CP190</f>
        <v>部件</v>
      </c>
      <c r="E158" s="2">
        <f>数据源!CQ190</f>
        <v>114.80000000000001</v>
      </c>
      <c r="F158" s="2">
        <f>数据源!CR190</f>
        <v>3.5</v>
      </c>
      <c r="G158" s="2">
        <f>数据源!CS190</f>
        <v>1.8499999999999999E-2</v>
      </c>
      <c r="H158" s="2">
        <f>数据源!CT190</f>
        <v>2.2676082628173218E-2</v>
      </c>
      <c r="I158" s="2">
        <f>数据源!CU190</f>
        <v>227</v>
      </c>
      <c r="J158" s="3">
        <f t="shared" si="67"/>
        <v>3</v>
      </c>
      <c r="K158" s="3">
        <f t="shared" si="68"/>
        <v>4</v>
      </c>
      <c r="L158" s="3" t="str">
        <f t="shared" si="58"/>
        <v>部件</v>
      </c>
      <c r="M158" s="3">
        <f t="shared" ca="1" si="59"/>
        <v>92204</v>
      </c>
      <c r="N158" s="3" t="str">
        <f t="shared" ca="1" si="62"/>
        <v>11221,12221,13221,11311,12311,13311,11321,12321,13321,51221,52221,53221,51311,52311,53311,51321,52321,53321,92001,92003,92005,92101,92103,92105,92201,92203,92205,92002,92004,92006,92102,92104,92106,92202,92204</v>
      </c>
      <c r="O158" s="3" t="str">
        <f t="shared" si="63"/>
        <v>347,347,347,219,219,219,109,109,109,408,408,408,398,398,398,469,469,469,228,228,228,228,228,228,228,228,228,228,227,227,227,227,227,227,227</v>
      </c>
      <c r="P158" s="1" t="str">
        <f t="shared" si="64"/>
        <v>(1,1),(1,1),(1,1),(1,1),(1,1),(1,1),(1,1),(1,1),(1,1),(7,10),(7,10),(7,10),(4,7),(4,7),(4,7),(3,4),(3,4),(3,4),(3,4),(3,4),(3,4),(3,4),(3,4),(3,4),(3,4),(3,4),(3,4),(3,4),(3,4),(3,4),(3,4),(3,4),(3,4),(3,4),(3,4)</v>
      </c>
      <c r="Q158" s="3" t="str">
        <f>IF(D158="坦克碎片",VLOOKUP(C158,道具信息!$N$2:$O$291,2,FALSE)&amp;"碎片",VLOOKUP(C158,道具信息!$N$2:$O$291,2,FALSE))</f>
        <v>T2部件</v>
      </c>
      <c r="R158" s="3">
        <f t="shared" si="54"/>
        <v>4096</v>
      </c>
      <c r="S158" s="11">
        <f t="shared" si="55"/>
        <v>0.41199999999999998</v>
      </c>
      <c r="T158" s="3" t="str">
        <f>VLOOKUP(Q158,道具信息!$Q$3:$S$20,2,FALSE)</f>
        <v>CHEST_ITEM_TYPE_T2_PART</v>
      </c>
      <c r="U158" s="3" t="str">
        <f>IF(COUNTIF(U$124:U157,T158)=0,T158,"")</f>
        <v/>
      </c>
      <c r="V158" s="3" t="str">
        <f t="shared" si="65"/>
        <v>CHEST_ITEM_TYPE_T2_TANK,CHEST_ITEM_TYPE_T3_TANK,CHEST_ITEM_TYPE_T2_SHARD,CHEST_ITEM_TYPE_T3_SHARD,CHEST_ITEM_TYPE_T2_PART</v>
      </c>
      <c r="W158" s="13" t="str">
        <f t="shared" si="60"/>
        <v/>
      </c>
      <c r="X158" s="3" t="str">
        <f t="shared" si="61"/>
        <v/>
      </c>
      <c r="Y158" s="3" t="str">
        <f t="shared" si="66"/>
        <v>10.5%,9.9%,12.3%,26.2%,41.2%</v>
      </c>
    </row>
    <row r="159" spans="2:25" x14ac:dyDescent="0.3">
      <c r="B159" s="2">
        <f>数据源!CN191</f>
        <v>5</v>
      </c>
      <c r="C159" s="2" t="str">
        <f>数据源!CO191</f>
        <v>T2HP6</v>
      </c>
      <c r="D159" s="2" t="str">
        <f>数据源!CP191</f>
        <v>部件</v>
      </c>
      <c r="E159" s="2">
        <f>数据源!CQ191</f>
        <v>114.80000000000001</v>
      </c>
      <c r="F159" s="2">
        <f>数据源!CR191</f>
        <v>3.5</v>
      </c>
      <c r="G159" s="2">
        <f>数据源!CS191</f>
        <v>1.8499999999999999E-2</v>
      </c>
      <c r="H159" s="2">
        <f>数据源!CT191</f>
        <v>2.2676082628173218E-2</v>
      </c>
      <c r="I159" s="2">
        <f>数据源!CU191</f>
        <v>227</v>
      </c>
      <c r="J159" s="3">
        <f t="shared" si="67"/>
        <v>3</v>
      </c>
      <c r="K159" s="3">
        <f t="shared" si="68"/>
        <v>4</v>
      </c>
      <c r="L159" s="3" t="str">
        <f t="shared" si="58"/>
        <v>部件</v>
      </c>
      <c r="M159" s="3">
        <f t="shared" ca="1" si="59"/>
        <v>92206</v>
      </c>
      <c r="N159" s="3" t="str">
        <f t="shared" ca="1" si="62"/>
        <v>11221,12221,13221,11311,12311,13311,11321,12321,13321,51221,52221,53221,51311,52311,53311,51321,52321,53321,92001,92003,92005,92101,92103,92105,92201,92203,92205,92002,92004,92006,92102,92104,92106,92202,92204,92206</v>
      </c>
      <c r="O159" s="3" t="str">
        <f t="shared" si="63"/>
        <v>347,347,347,219,219,219,109,109,109,408,408,408,398,398,398,469,469,469,228,228,228,228,228,228,228,228,228,228,227,227,227,227,227,227,227,227</v>
      </c>
      <c r="P159" s="1" t="str">
        <f t="shared" si="64"/>
        <v>(1,1),(1,1),(1,1),(1,1),(1,1),(1,1),(1,1),(1,1),(1,1),(7,10),(7,10),(7,10),(4,7),(4,7),(4,7),(3,4),(3,4),(3,4),(3,4),(3,4),(3,4),(3,4),(3,4),(3,4),(3,4),(3,4),(3,4),(3,4),(3,4),(3,4),(3,4),(3,4),(3,4),(3,4),(3,4),(3,4)</v>
      </c>
      <c r="Q159" s="3" t="str">
        <f>IF(D159="坦克碎片",VLOOKUP(C159,道具信息!$N$2:$O$291,2,FALSE)&amp;"碎片",VLOOKUP(C159,道具信息!$N$2:$O$291,2,FALSE))</f>
        <v>T2部件</v>
      </c>
      <c r="R159" s="3">
        <f t="shared" si="54"/>
        <v>4096</v>
      </c>
      <c r="S159" s="11">
        <f t="shared" si="55"/>
        <v>0.41199999999999998</v>
      </c>
      <c r="T159" s="3" t="str">
        <f>VLOOKUP(Q159,道具信息!$Q$3:$S$20,2,FALSE)</f>
        <v>CHEST_ITEM_TYPE_T2_PART</v>
      </c>
      <c r="U159" s="3" t="str">
        <f>IF(COUNTIF(U$124:U158,T159)=0,T159,"")</f>
        <v/>
      </c>
      <c r="V159" s="3" t="str">
        <f t="shared" si="65"/>
        <v>CHEST_ITEM_TYPE_T2_TANK,CHEST_ITEM_TYPE_T3_TANK,CHEST_ITEM_TYPE_T2_SHARD,CHEST_ITEM_TYPE_T3_SHARD,CHEST_ITEM_TYPE_T2_PART</v>
      </c>
      <c r="W159" s="13" t="str">
        <f t="shared" si="60"/>
        <v/>
      </c>
      <c r="X159" s="3" t="str">
        <f t="shared" si="61"/>
        <v/>
      </c>
      <c r="Y159" s="3" t="str">
        <f t="shared" si="66"/>
        <v>10.5%,9.9%,12.3%,26.2%,41.2%</v>
      </c>
    </row>
    <row r="160" spans="2:25" x14ac:dyDescent="0.3">
      <c r="N160" s="3" t="str">
        <f ca="1">"["&amp;N159&amp;"]"</f>
        <v>[11221,12221,13221,11311,12311,13311,11321,12321,13321,51221,52221,53221,51311,52311,53311,51321,52321,53321,92001,92003,92005,92101,92103,92105,92201,92203,92205,92002,92004,92006,92102,92104,92106,92202,92204,92206]</v>
      </c>
      <c r="O160" s="3" t="str">
        <f>"["&amp;O159&amp;"]"</f>
        <v>[347,347,347,219,219,219,109,109,109,408,408,408,398,398,398,469,469,469,228,228,228,228,228,228,228,228,228,228,227,227,227,227,227,227,227,227]</v>
      </c>
      <c r="P160" s="3" t="str">
        <f>"["&amp;P159&amp;"]"</f>
        <v>[(1,1),(1,1),(1,1),(1,1),(1,1),(1,1),(1,1),(1,1),(1,1),(7,10),(7,10),(7,10),(4,7),(4,7),(4,7),(3,4),(3,4),(3,4),(3,4),(3,4),(3,4),(3,4),(3,4),(3,4),(3,4),(3,4),(3,4),(3,4),(3,4),(3,4),(3,4),(3,4),(3,4),(3,4),(3,4),(3,4)]</v>
      </c>
      <c r="V160" s="3" t="str">
        <f>"["&amp;V159&amp;"]"</f>
        <v>[CHEST_ITEM_TYPE_T2_TANK,CHEST_ITEM_TYPE_T3_TANK,CHEST_ITEM_TYPE_T2_SHARD,CHEST_ITEM_TYPE_T3_SHARD,CHEST_ITEM_TYPE_T2_PART]</v>
      </c>
      <c r="Y160" s="3" t="str">
        <f>"["&amp;Y159&amp;"]"</f>
        <v>[10.5%,9.9%,12.3%,26.2%,41.2%]</v>
      </c>
    </row>
    <row r="162" spans="2:25" x14ac:dyDescent="0.3">
      <c r="B162" s="2" t="str">
        <f>数据源!CN194</f>
        <v>联赛等级</v>
      </c>
      <c r="C162" s="2" t="str">
        <f>数据源!CO194</f>
        <v>道具名称</v>
      </c>
      <c r="D162" s="2" t="str">
        <f>数据源!CP194</f>
        <v>对应大类</v>
      </c>
      <c r="E162" s="2" t="str">
        <f>数据源!CQ194</f>
        <v>道具价值</v>
      </c>
      <c r="F162" s="2" t="str">
        <f>数据源!CR194</f>
        <v>抽取个数</v>
      </c>
      <c r="G162" s="2" t="str">
        <f>数据源!CS194</f>
        <v>价值比例</v>
      </c>
      <c r="H162" s="2" t="str">
        <f>数据源!CT194</f>
        <v>产出概率</v>
      </c>
      <c r="I162" s="2" t="str">
        <f>数据源!CU194</f>
        <v>权重值</v>
      </c>
      <c r="J162" s="7" t="s">
        <v>234</v>
      </c>
      <c r="K162" s="7" t="s">
        <v>235</v>
      </c>
      <c r="L162" s="3" t="s">
        <v>222</v>
      </c>
      <c r="M162" s="3" t="s">
        <v>152</v>
      </c>
      <c r="N162" s="3" t="s">
        <v>224</v>
      </c>
      <c r="O162" s="3" t="s">
        <v>225</v>
      </c>
      <c r="P162" s="3" t="s">
        <v>226</v>
      </c>
      <c r="Q162" s="8" t="s">
        <v>244</v>
      </c>
      <c r="R162" s="8" t="s">
        <v>245</v>
      </c>
      <c r="S162" s="8" t="s">
        <v>246</v>
      </c>
    </row>
    <row r="163" spans="2:25" x14ac:dyDescent="0.3">
      <c r="B163" s="2">
        <f>数据源!CN195</f>
        <v>6</v>
      </c>
      <c r="C163" s="2" t="str">
        <f>数据源!CO195</f>
        <v>35(t)</v>
      </c>
      <c r="D163" s="2" t="str">
        <f>数据源!CP195</f>
        <v>坦克</v>
      </c>
      <c r="E163" s="2">
        <f>数据源!CQ195</f>
        <v>940</v>
      </c>
      <c r="F163" s="2">
        <f>数据源!CR195</f>
        <v>1</v>
      </c>
      <c r="G163" s="2">
        <f>数据源!CS195</f>
        <v>6.6599999999999993E-2</v>
      </c>
      <c r="H163" s="2">
        <f>数据源!CT195</f>
        <v>3.4894148936170211E-2</v>
      </c>
      <c r="I163" s="2">
        <f>数据源!CU195</f>
        <v>349</v>
      </c>
      <c r="J163" s="3">
        <f t="shared" ref="J163:J201" si="69">ROUNDUP(IF(F163&gt;1,F163-ROUNDDOWN(SQRT(F163),0),F163),0)</f>
        <v>1</v>
      </c>
      <c r="K163" s="3">
        <f t="shared" ref="K163:K201" si="70">F163*2-J163</f>
        <v>1</v>
      </c>
      <c r="L163" s="3" t="str">
        <f>RIGHT(D163,2)</f>
        <v>坦克</v>
      </c>
      <c r="M163" s="3">
        <f ca="1">IF(OR(L163="坦克",L163="碎片"),VLOOKUP(C163,INDIRECT("坦克ID"),MATCH(L163&amp;"ID",INDIRECT("坦克标头"),0),FALSE),VLOOKUP(C163,INDIRECT(L163&amp;"ID"),2,FALSE))</f>
        <v>11311</v>
      </c>
      <c r="N163" s="3">
        <f ca="1">M163</f>
        <v>11311</v>
      </c>
      <c r="O163" s="3">
        <f>I163</f>
        <v>349</v>
      </c>
      <c r="P163" s="1" t="str">
        <f>"("&amp;J163&amp;","&amp;K163&amp;")"</f>
        <v>(1,1)</v>
      </c>
      <c r="Q163" s="3" t="str">
        <f>IF(D163="坦克碎片",VLOOKUP(C163,道具信息!$N$2:$O$291,2,FALSE)&amp;"碎片",VLOOKUP(C163,道具信息!$N$2:$O$291,2,FALSE))</f>
        <v>T3坦克</v>
      </c>
      <c r="R163" s="3">
        <f t="shared" ref="R163:R201" si="71">SUMIFS(I$3:I$445,Q$3:Q$445,Q163,B$3:B$445,B163)</f>
        <v>1569</v>
      </c>
      <c r="S163" s="11">
        <f t="shared" ref="S163:S201" si="72">ROUND(R163/SUMIF(B$3:B$445,B163,I$3:I$445),3)</f>
        <v>0.156</v>
      </c>
      <c r="T163" s="3" t="str">
        <f>VLOOKUP(Q163,道具信息!$Q$3:$S$20,2,FALSE)</f>
        <v>CHEST_ITEM_TYPE_T3_TANK</v>
      </c>
      <c r="U163" s="3" t="str">
        <f>T163</f>
        <v>CHEST_ITEM_TYPE_T3_TANK</v>
      </c>
      <c r="V163" s="3" t="str">
        <f>U163</f>
        <v>CHEST_ITEM_TYPE_T3_TANK</v>
      </c>
      <c r="W163" s="13">
        <f>IF(U163&lt;&gt;"",ROUND(S163*100%,3),"")</f>
        <v>0.156</v>
      </c>
      <c r="X163" s="3" t="str">
        <f>TEXT(W163,"0.0%")</f>
        <v>15.6%</v>
      </c>
      <c r="Y163" s="3" t="str">
        <f>X163</f>
        <v>15.6%</v>
      </c>
    </row>
    <row r="164" spans="2:25" x14ac:dyDescent="0.3">
      <c r="B164" s="2">
        <f>数据源!CN196</f>
        <v>6</v>
      </c>
      <c r="C164" s="2" t="str">
        <f>数据源!CO196</f>
        <v>玛蒂尔达</v>
      </c>
      <c r="D164" s="2" t="str">
        <f>数据源!CP196</f>
        <v>坦克</v>
      </c>
      <c r="E164" s="2">
        <f>数据源!CQ196</f>
        <v>940</v>
      </c>
      <c r="F164" s="2">
        <f>数据源!CR196</f>
        <v>1</v>
      </c>
      <c r="G164" s="2">
        <f>数据源!CS196</f>
        <v>6.6599999999999993E-2</v>
      </c>
      <c r="H164" s="2">
        <f>数据源!CT196</f>
        <v>3.4894148936170211E-2</v>
      </c>
      <c r="I164" s="2">
        <f>数据源!CU196</f>
        <v>349</v>
      </c>
      <c r="J164" s="3">
        <f t="shared" si="69"/>
        <v>1</v>
      </c>
      <c r="K164" s="3">
        <f t="shared" si="70"/>
        <v>1</v>
      </c>
      <c r="L164" s="3" t="str">
        <f t="shared" ref="L164:L201" si="73">RIGHT(D164,2)</f>
        <v>坦克</v>
      </c>
      <c r="M164" s="3">
        <f t="shared" ref="M164:M201" ca="1" si="74">IF(OR(L164="坦克",L164="碎片"),VLOOKUP(C164,INDIRECT("坦克ID"),MATCH(L164&amp;"ID",INDIRECT("坦克标头"),0),FALSE),VLOOKUP(C164,INDIRECT(L164&amp;"ID"),2,FALSE))</f>
        <v>12311</v>
      </c>
      <c r="N164" s="3" t="str">
        <f ca="1">N163&amp;","&amp;M164</f>
        <v>11311,12311</v>
      </c>
      <c r="O164" s="3" t="str">
        <f>O163&amp;","&amp;I164</f>
        <v>349,349</v>
      </c>
      <c r="P164" s="1" t="str">
        <f>P163&amp;","&amp;"("&amp;J164&amp;","&amp;K164&amp;")"</f>
        <v>(1,1),(1,1)</v>
      </c>
      <c r="Q164" s="3" t="str">
        <f>IF(D164="坦克碎片",VLOOKUP(C164,道具信息!$N$2:$O$291,2,FALSE)&amp;"碎片",VLOOKUP(C164,道具信息!$N$2:$O$291,2,FALSE))</f>
        <v>T3坦克</v>
      </c>
      <c r="R164" s="3">
        <f t="shared" si="71"/>
        <v>1569</v>
      </c>
      <c r="S164" s="11">
        <f t="shared" si="72"/>
        <v>0.156</v>
      </c>
      <c r="T164" s="3" t="str">
        <f>VLOOKUP(Q164,道具信息!$Q$3:$S$20,2,FALSE)</f>
        <v>CHEST_ITEM_TYPE_T3_TANK</v>
      </c>
      <c r="U164" s="3" t="str">
        <f>IF(COUNTIF(U$163:U163,T164)=0,T164,"")</f>
        <v/>
      </c>
      <c r="V164" s="3" t="str">
        <f>IF(U164&lt;&gt;"",V163&amp;","&amp;U164,V163)</f>
        <v>CHEST_ITEM_TYPE_T3_TANK</v>
      </c>
      <c r="W164" s="13" t="str">
        <f t="shared" ref="W164:W201" si="75">IF(U164&lt;&gt;"",ROUND(S164*100%,3),"")</f>
        <v/>
      </c>
      <c r="X164" s="3" t="str">
        <f t="shared" ref="X164:X201" si="76">TEXT(W164,"0.0%")</f>
        <v/>
      </c>
      <c r="Y164" s="3" t="str">
        <f>IF(X164&lt;&gt;"",Y163&amp;","&amp;X164,Y163)</f>
        <v>15.6%</v>
      </c>
    </row>
    <row r="165" spans="2:25" x14ac:dyDescent="0.3">
      <c r="B165" s="2">
        <f>数据源!CN197</f>
        <v>6</v>
      </c>
      <c r="C165" s="2" t="str">
        <f>数据源!CO197</f>
        <v>黑豹</v>
      </c>
      <c r="D165" s="2" t="str">
        <f>数据源!CP197</f>
        <v>坦克</v>
      </c>
      <c r="E165" s="2">
        <f>数据源!CQ197</f>
        <v>940</v>
      </c>
      <c r="F165" s="2">
        <f>数据源!CR197</f>
        <v>1</v>
      </c>
      <c r="G165" s="2">
        <f>数据源!CS197</f>
        <v>6.6599999999999993E-2</v>
      </c>
      <c r="H165" s="2">
        <f>数据源!CT197</f>
        <v>3.4894148936170211E-2</v>
      </c>
      <c r="I165" s="2">
        <f>数据源!CU197</f>
        <v>349</v>
      </c>
      <c r="J165" s="3">
        <f t="shared" si="69"/>
        <v>1</v>
      </c>
      <c r="K165" s="3">
        <f t="shared" si="70"/>
        <v>1</v>
      </c>
      <c r="L165" s="3" t="str">
        <f t="shared" si="73"/>
        <v>坦克</v>
      </c>
      <c r="M165" s="3">
        <f t="shared" ca="1" si="74"/>
        <v>13311</v>
      </c>
      <c r="N165" s="3" t="str">
        <f t="shared" ref="N165:N201" ca="1" si="77">N164&amp;","&amp;M165</f>
        <v>11311,12311,13311</v>
      </c>
      <c r="O165" s="3" t="str">
        <f t="shared" ref="O165:O201" si="78">O164&amp;","&amp;I165</f>
        <v>349,349,349</v>
      </c>
      <c r="P165" s="1" t="str">
        <f t="shared" ref="P165:P201" si="79">P164&amp;","&amp;"("&amp;J165&amp;","&amp;K165&amp;")"</f>
        <v>(1,1),(1,1),(1,1)</v>
      </c>
      <c r="Q165" s="3" t="str">
        <f>IF(D165="坦克碎片",VLOOKUP(C165,道具信息!$N$2:$O$291,2,FALSE)&amp;"碎片",VLOOKUP(C165,道具信息!$N$2:$O$291,2,FALSE))</f>
        <v>T3坦克</v>
      </c>
      <c r="R165" s="3">
        <f t="shared" si="71"/>
        <v>1569</v>
      </c>
      <c r="S165" s="11">
        <f t="shared" si="72"/>
        <v>0.156</v>
      </c>
      <c r="T165" s="3" t="str">
        <f>VLOOKUP(Q165,道具信息!$Q$3:$S$20,2,FALSE)</f>
        <v>CHEST_ITEM_TYPE_T3_TANK</v>
      </c>
      <c r="U165" s="3" t="str">
        <f>IF(COUNTIF(U$163:U164,T165)=0,T165,"")</f>
        <v/>
      </c>
      <c r="V165" s="3" t="str">
        <f t="shared" ref="V165:V201" si="80">IF(U165&lt;&gt;"",V164&amp;","&amp;U165,V164)</f>
        <v>CHEST_ITEM_TYPE_T3_TANK</v>
      </c>
      <c r="W165" s="13" t="str">
        <f t="shared" si="75"/>
        <v/>
      </c>
      <c r="X165" s="3" t="str">
        <f t="shared" si="76"/>
        <v/>
      </c>
      <c r="Y165" s="3" t="str">
        <f t="shared" ref="Y165:Y201" si="81">IF(X165&lt;&gt;"",Y164&amp;","&amp;X165,Y164)</f>
        <v>15.6%</v>
      </c>
    </row>
    <row r="166" spans="2:25" x14ac:dyDescent="0.3">
      <c r="B166" s="2">
        <f>数据源!CN198</f>
        <v>6</v>
      </c>
      <c r="C166" s="2" t="str">
        <f>数据源!CO198</f>
        <v>十字军</v>
      </c>
      <c r="D166" s="2" t="str">
        <f>数据源!CP198</f>
        <v>坦克</v>
      </c>
      <c r="E166" s="2">
        <f>数据源!CQ198</f>
        <v>1879.9999999999998</v>
      </c>
      <c r="F166" s="2">
        <f>数据源!CR198</f>
        <v>1</v>
      </c>
      <c r="G166" s="2">
        <f>数据源!CS198</f>
        <v>6.6599999999999993E-2</v>
      </c>
      <c r="H166" s="2">
        <f>数据源!CT198</f>
        <v>1.7447074468085109E-2</v>
      </c>
      <c r="I166" s="2">
        <f>数据源!CU198</f>
        <v>174</v>
      </c>
      <c r="J166" s="3">
        <f t="shared" si="69"/>
        <v>1</v>
      </c>
      <c r="K166" s="3">
        <f t="shared" si="70"/>
        <v>1</v>
      </c>
      <c r="L166" s="3" t="str">
        <f t="shared" si="73"/>
        <v>坦克</v>
      </c>
      <c r="M166" s="3">
        <f t="shared" ca="1" si="74"/>
        <v>11321</v>
      </c>
      <c r="N166" s="3" t="str">
        <f t="shared" ca="1" si="77"/>
        <v>11311,12311,13311,11321</v>
      </c>
      <c r="O166" s="3" t="str">
        <f t="shared" si="78"/>
        <v>349,349,349,174</v>
      </c>
      <c r="P166" s="1" t="str">
        <f t="shared" si="79"/>
        <v>(1,1),(1,1),(1,1),(1,1)</v>
      </c>
      <c r="Q166" s="3" t="str">
        <f>IF(D166="坦克碎片",VLOOKUP(C166,道具信息!$N$2:$O$291,2,FALSE)&amp;"碎片",VLOOKUP(C166,道具信息!$N$2:$O$291,2,FALSE))</f>
        <v>T3坦克</v>
      </c>
      <c r="R166" s="3">
        <f t="shared" si="71"/>
        <v>1569</v>
      </c>
      <c r="S166" s="11">
        <f t="shared" si="72"/>
        <v>0.156</v>
      </c>
      <c r="T166" s="3" t="str">
        <f>VLOOKUP(Q166,道具信息!$Q$3:$S$20,2,FALSE)</f>
        <v>CHEST_ITEM_TYPE_T3_TANK</v>
      </c>
      <c r="U166" s="3" t="str">
        <f>IF(COUNTIF(U$163:U165,T166)=0,T166,"")</f>
        <v/>
      </c>
      <c r="V166" s="3" t="str">
        <f t="shared" si="80"/>
        <v>CHEST_ITEM_TYPE_T3_TANK</v>
      </c>
      <c r="W166" s="13" t="str">
        <f t="shared" si="75"/>
        <v/>
      </c>
      <c r="X166" s="3" t="str">
        <f t="shared" si="76"/>
        <v/>
      </c>
      <c r="Y166" s="3" t="str">
        <f t="shared" si="81"/>
        <v>15.6%</v>
      </c>
    </row>
    <row r="167" spans="2:25" x14ac:dyDescent="0.3">
      <c r="B167" s="2">
        <f>数据源!CN199</f>
        <v>6</v>
      </c>
      <c r="C167" s="2" t="str">
        <f>数据源!CO199</f>
        <v>谢尔曼</v>
      </c>
      <c r="D167" s="2" t="str">
        <f>数据源!CP199</f>
        <v>坦克</v>
      </c>
      <c r="E167" s="2">
        <f>数据源!CQ199</f>
        <v>1879.9999999999998</v>
      </c>
      <c r="F167" s="2">
        <f>数据源!CR199</f>
        <v>1</v>
      </c>
      <c r="G167" s="2">
        <f>数据源!CS199</f>
        <v>6.6599999999999993E-2</v>
      </c>
      <c r="H167" s="2">
        <f>数据源!CT199</f>
        <v>1.7447074468085109E-2</v>
      </c>
      <c r="I167" s="2">
        <f>数据源!CU199</f>
        <v>174</v>
      </c>
      <c r="J167" s="3">
        <f t="shared" si="69"/>
        <v>1</v>
      </c>
      <c r="K167" s="3">
        <f t="shared" si="70"/>
        <v>1</v>
      </c>
      <c r="L167" s="3" t="str">
        <f t="shared" si="73"/>
        <v>坦克</v>
      </c>
      <c r="M167" s="3">
        <f t="shared" ca="1" si="74"/>
        <v>12321</v>
      </c>
      <c r="N167" s="3" t="str">
        <f t="shared" ca="1" si="77"/>
        <v>11311,12311,13311,11321,12321</v>
      </c>
      <c r="O167" s="3" t="str">
        <f t="shared" si="78"/>
        <v>349,349,349,174,174</v>
      </c>
      <c r="P167" s="1" t="str">
        <f t="shared" si="79"/>
        <v>(1,1),(1,1),(1,1),(1,1),(1,1)</v>
      </c>
      <c r="Q167" s="3" t="str">
        <f>IF(D167="坦克碎片",VLOOKUP(C167,道具信息!$N$2:$O$291,2,FALSE)&amp;"碎片",VLOOKUP(C167,道具信息!$N$2:$O$291,2,FALSE))</f>
        <v>T3坦克</v>
      </c>
      <c r="R167" s="3">
        <f t="shared" si="71"/>
        <v>1569</v>
      </c>
      <c r="S167" s="11">
        <f t="shared" si="72"/>
        <v>0.156</v>
      </c>
      <c r="T167" s="3" t="str">
        <f>VLOOKUP(Q167,道具信息!$Q$3:$S$20,2,FALSE)</f>
        <v>CHEST_ITEM_TYPE_T3_TANK</v>
      </c>
      <c r="U167" s="3" t="str">
        <f>IF(COUNTIF(U$163:U166,T167)=0,T167,"")</f>
        <v/>
      </c>
      <c r="V167" s="3" t="str">
        <f t="shared" si="80"/>
        <v>CHEST_ITEM_TYPE_T3_TANK</v>
      </c>
      <c r="W167" s="13" t="str">
        <f t="shared" si="75"/>
        <v/>
      </c>
      <c r="X167" s="3" t="str">
        <f t="shared" si="76"/>
        <v/>
      </c>
      <c r="Y167" s="3" t="str">
        <f t="shared" si="81"/>
        <v>15.6%</v>
      </c>
    </row>
    <row r="168" spans="2:25" x14ac:dyDescent="0.3">
      <c r="B168" s="2">
        <f>数据源!CN200</f>
        <v>6</v>
      </c>
      <c r="C168" s="2" t="str">
        <f>数据源!CO200</f>
        <v>虎式</v>
      </c>
      <c r="D168" s="2" t="str">
        <f>数据源!CP200</f>
        <v>坦克</v>
      </c>
      <c r="E168" s="2">
        <f>数据源!CQ200</f>
        <v>1879.9999999999998</v>
      </c>
      <c r="F168" s="2">
        <f>数据源!CR200</f>
        <v>1</v>
      </c>
      <c r="G168" s="2">
        <f>数据源!CS200</f>
        <v>6.6599999999999993E-2</v>
      </c>
      <c r="H168" s="2">
        <f>数据源!CT200</f>
        <v>1.7447074468085109E-2</v>
      </c>
      <c r="I168" s="2">
        <f>数据源!CU200</f>
        <v>174</v>
      </c>
      <c r="J168" s="3">
        <f t="shared" si="69"/>
        <v>1</v>
      </c>
      <c r="K168" s="3">
        <f t="shared" si="70"/>
        <v>1</v>
      </c>
      <c r="L168" s="3" t="str">
        <f t="shared" si="73"/>
        <v>坦克</v>
      </c>
      <c r="M168" s="3">
        <f t="shared" ca="1" si="74"/>
        <v>13321</v>
      </c>
      <c r="N168" s="3" t="str">
        <f t="shared" ca="1" si="77"/>
        <v>11311,12311,13311,11321,12321,13321</v>
      </c>
      <c r="O168" s="3" t="str">
        <f t="shared" si="78"/>
        <v>349,349,349,174,174,174</v>
      </c>
      <c r="P168" s="1" t="str">
        <f t="shared" si="79"/>
        <v>(1,1),(1,1),(1,1),(1,1),(1,1),(1,1)</v>
      </c>
      <c r="Q168" s="3" t="str">
        <f>IF(D168="坦克碎片",VLOOKUP(C168,道具信息!$N$2:$O$291,2,FALSE)&amp;"碎片",VLOOKUP(C168,道具信息!$N$2:$O$291,2,FALSE))</f>
        <v>T3坦克</v>
      </c>
      <c r="R168" s="3">
        <f t="shared" si="71"/>
        <v>1569</v>
      </c>
      <c r="S168" s="11">
        <f t="shared" si="72"/>
        <v>0.156</v>
      </c>
      <c r="T168" s="3" t="str">
        <f>VLOOKUP(Q168,道具信息!$Q$3:$S$20,2,FALSE)</f>
        <v>CHEST_ITEM_TYPE_T3_TANK</v>
      </c>
      <c r="U168" s="3" t="str">
        <f>IF(COUNTIF(U$163:U167,T168)=0,T168,"")</f>
        <v/>
      </c>
      <c r="V168" s="3" t="str">
        <f t="shared" si="80"/>
        <v>CHEST_ITEM_TYPE_T3_TANK</v>
      </c>
      <c r="W168" s="13" t="str">
        <f t="shared" si="75"/>
        <v/>
      </c>
      <c r="X168" s="3" t="str">
        <f t="shared" si="76"/>
        <v/>
      </c>
      <c r="Y168" s="3" t="str">
        <f t="shared" si="81"/>
        <v>15.6%</v>
      </c>
    </row>
    <row r="169" spans="2:25" x14ac:dyDescent="0.3">
      <c r="B169" s="2">
        <f>数据源!CN201</f>
        <v>6</v>
      </c>
      <c r="C169" s="2" t="str">
        <f>数据源!CO201</f>
        <v>35(t)</v>
      </c>
      <c r="D169" s="2" t="str">
        <f>数据源!CP201</f>
        <v>坦克碎片</v>
      </c>
      <c r="E169" s="2">
        <f>数据源!CQ201</f>
        <v>47</v>
      </c>
      <c r="F169" s="2">
        <f>数据源!CR201</f>
        <v>6</v>
      </c>
      <c r="G169" s="2">
        <f>数据源!CS201</f>
        <v>3.3299999999999996E-2</v>
      </c>
      <c r="H169" s="2">
        <f>数据源!CT201</f>
        <v>5.8156914893617018E-2</v>
      </c>
      <c r="I169" s="2">
        <f>数据源!CU201</f>
        <v>582</v>
      </c>
      <c r="J169" s="3">
        <f t="shared" si="69"/>
        <v>4</v>
      </c>
      <c r="K169" s="3">
        <f t="shared" si="70"/>
        <v>8</v>
      </c>
      <c r="L169" s="3" t="str">
        <f t="shared" si="73"/>
        <v>碎片</v>
      </c>
      <c r="M169" s="3">
        <f t="shared" ca="1" si="74"/>
        <v>51311</v>
      </c>
      <c r="N169" s="3" t="str">
        <f t="shared" ca="1" si="77"/>
        <v>11311,12311,13311,11321,12321,13321,51311</v>
      </c>
      <c r="O169" s="3" t="str">
        <f t="shared" si="78"/>
        <v>349,349,349,174,174,174,582</v>
      </c>
      <c r="P169" s="1" t="str">
        <f t="shared" si="79"/>
        <v>(1,1),(1,1),(1,1),(1,1),(1,1),(1,1),(4,8)</v>
      </c>
      <c r="Q169" s="3" t="str">
        <f>IF(D169="坦克碎片",VLOOKUP(C169,道具信息!$N$2:$O$291,2,FALSE)&amp;"碎片",VLOOKUP(C169,道具信息!$N$2:$O$291,2,FALSE))</f>
        <v>T3坦克碎片</v>
      </c>
      <c r="R169" s="3">
        <f t="shared" si="71"/>
        <v>3990</v>
      </c>
      <c r="S169" s="11">
        <f t="shared" si="72"/>
        <v>0.39700000000000002</v>
      </c>
      <c r="T169" s="3" t="str">
        <f>VLOOKUP(Q169,道具信息!$Q$3:$S$20,2,FALSE)</f>
        <v>CHEST_ITEM_TYPE_T3_SHARD</v>
      </c>
      <c r="U169" s="3" t="str">
        <f>IF(COUNTIF(U$163:U168,T169)=0,T169,"")</f>
        <v>CHEST_ITEM_TYPE_T3_SHARD</v>
      </c>
      <c r="V169" s="3" t="str">
        <f t="shared" si="80"/>
        <v>CHEST_ITEM_TYPE_T3_TANK,CHEST_ITEM_TYPE_T3_SHARD</v>
      </c>
      <c r="W169" s="13">
        <f t="shared" si="75"/>
        <v>0.39700000000000002</v>
      </c>
      <c r="X169" s="3" t="str">
        <f t="shared" si="76"/>
        <v>39.7%</v>
      </c>
      <c r="Y169" s="3" t="str">
        <f t="shared" si="81"/>
        <v>15.6%,39.7%</v>
      </c>
    </row>
    <row r="170" spans="2:25" x14ac:dyDescent="0.3">
      <c r="B170" s="2">
        <f>数据源!CN202</f>
        <v>6</v>
      </c>
      <c r="C170" s="2" t="str">
        <f>数据源!CO202</f>
        <v>玛蒂尔达</v>
      </c>
      <c r="D170" s="2" t="str">
        <f>数据源!CP202</f>
        <v>坦克碎片</v>
      </c>
      <c r="E170" s="2">
        <f>数据源!CQ202</f>
        <v>47</v>
      </c>
      <c r="F170" s="2">
        <f>数据源!CR202</f>
        <v>6</v>
      </c>
      <c r="G170" s="2">
        <f>数据源!CS202</f>
        <v>3.3299999999999996E-2</v>
      </c>
      <c r="H170" s="2">
        <f>数据源!CT202</f>
        <v>5.8156914893617018E-2</v>
      </c>
      <c r="I170" s="2">
        <f>数据源!CU202</f>
        <v>582</v>
      </c>
      <c r="J170" s="3">
        <f t="shared" si="69"/>
        <v>4</v>
      </c>
      <c r="K170" s="3">
        <f t="shared" si="70"/>
        <v>8</v>
      </c>
      <c r="L170" s="3" t="str">
        <f t="shared" si="73"/>
        <v>碎片</v>
      </c>
      <c r="M170" s="3">
        <f t="shared" ca="1" si="74"/>
        <v>52311</v>
      </c>
      <c r="N170" s="3" t="str">
        <f t="shared" ca="1" si="77"/>
        <v>11311,12311,13311,11321,12321,13321,51311,52311</v>
      </c>
      <c r="O170" s="3" t="str">
        <f t="shared" si="78"/>
        <v>349,349,349,174,174,174,582,582</v>
      </c>
      <c r="P170" s="1" t="str">
        <f t="shared" si="79"/>
        <v>(1,1),(1,1),(1,1),(1,1),(1,1),(1,1),(4,8),(4,8)</v>
      </c>
      <c r="Q170" s="3" t="str">
        <f>IF(D170="坦克碎片",VLOOKUP(C170,道具信息!$N$2:$O$291,2,FALSE)&amp;"碎片",VLOOKUP(C170,道具信息!$N$2:$O$291,2,FALSE))</f>
        <v>T3坦克碎片</v>
      </c>
      <c r="R170" s="3">
        <f t="shared" si="71"/>
        <v>3990</v>
      </c>
      <c r="S170" s="11">
        <f t="shared" si="72"/>
        <v>0.39700000000000002</v>
      </c>
      <c r="T170" s="3" t="str">
        <f>VLOOKUP(Q170,道具信息!$Q$3:$S$20,2,FALSE)</f>
        <v>CHEST_ITEM_TYPE_T3_SHARD</v>
      </c>
      <c r="U170" s="3" t="str">
        <f>IF(COUNTIF(U$163:U169,T170)=0,T170,"")</f>
        <v/>
      </c>
      <c r="V170" s="3" t="str">
        <f t="shared" si="80"/>
        <v>CHEST_ITEM_TYPE_T3_TANK,CHEST_ITEM_TYPE_T3_SHARD</v>
      </c>
      <c r="W170" s="13" t="str">
        <f t="shared" si="75"/>
        <v/>
      </c>
      <c r="X170" s="3" t="str">
        <f t="shared" si="76"/>
        <v/>
      </c>
      <c r="Y170" s="3" t="str">
        <f t="shared" si="81"/>
        <v>15.6%,39.7%</v>
      </c>
    </row>
    <row r="171" spans="2:25" x14ac:dyDescent="0.3">
      <c r="B171" s="2">
        <f>数据源!CN203</f>
        <v>6</v>
      </c>
      <c r="C171" s="2" t="str">
        <f>数据源!CO203</f>
        <v>黑豹</v>
      </c>
      <c r="D171" s="2" t="str">
        <f>数据源!CP203</f>
        <v>坦克碎片</v>
      </c>
      <c r="E171" s="2">
        <f>数据源!CQ203</f>
        <v>47</v>
      </c>
      <c r="F171" s="2">
        <f>数据源!CR203</f>
        <v>6</v>
      </c>
      <c r="G171" s="2">
        <f>数据源!CS203</f>
        <v>3.3299999999999996E-2</v>
      </c>
      <c r="H171" s="2">
        <f>数据源!CT203</f>
        <v>5.8156914893617018E-2</v>
      </c>
      <c r="I171" s="2">
        <f>数据源!CU203</f>
        <v>582</v>
      </c>
      <c r="J171" s="3">
        <f t="shared" si="69"/>
        <v>4</v>
      </c>
      <c r="K171" s="3">
        <f t="shared" si="70"/>
        <v>8</v>
      </c>
      <c r="L171" s="3" t="str">
        <f t="shared" si="73"/>
        <v>碎片</v>
      </c>
      <c r="M171" s="3">
        <f t="shared" ca="1" si="74"/>
        <v>53311</v>
      </c>
      <c r="N171" s="3" t="str">
        <f t="shared" ca="1" si="77"/>
        <v>11311,12311,13311,11321,12321,13321,51311,52311,53311</v>
      </c>
      <c r="O171" s="3" t="str">
        <f t="shared" si="78"/>
        <v>349,349,349,174,174,174,582,582,582</v>
      </c>
      <c r="P171" s="1" t="str">
        <f t="shared" si="79"/>
        <v>(1,1),(1,1),(1,1),(1,1),(1,1),(1,1),(4,8),(4,8),(4,8)</v>
      </c>
      <c r="Q171" s="3" t="str">
        <f>IF(D171="坦克碎片",VLOOKUP(C171,道具信息!$N$2:$O$291,2,FALSE)&amp;"碎片",VLOOKUP(C171,道具信息!$N$2:$O$291,2,FALSE))</f>
        <v>T3坦克碎片</v>
      </c>
      <c r="R171" s="3">
        <f t="shared" si="71"/>
        <v>3990</v>
      </c>
      <c r="S171" s="11">
        <f t="shared" si="72"/>
        <v>0.39700000000000002</v>
      </c>
      <c r="T171" s="3" t="str">
        <f>VLOOKUP(Q171,道具信息!$Q$3:$S$20,2,FALSE)</f>
        <v>CHEST_ITEM_TYPE_T3_SHARD</v>
      </c>
      <c r="U171" s="3" t="str">
        <f>IF(COUNTIF(U$163:U170,T171)=0,T171,"")</f>
        <v/>
      </c>
      <c r="V171" s="3" t="str">
        <f t="shared" si="80"/>
        <v>CHEST_ITEM_TYPE_T3_TANK,CHEST_ITEM_TYPE_T3_SHARD</v>
      </c>
      <c r="W171" s="13" t="str">
        <f t="shared" si="75"/>
        <v/>
      </c>
      <c r="X171" s="3" t="str">
        <f t="shared" si="76"/>
        <v/>
      </c>
      <c r="Y171" s="3" t="str">
        <f t="shared" si="81"/>
        <v>15.6%,39.7%</v>
      </c>
    </row>
    <row r="172" spans="2:25" x14ac:dyDescent="0.3">
      <c r="B172" s="2">
        <f>数据源!CN204</f>
        <v>6</v>
      </c>
      <c r="C172" s="2" t="str">
        <f>数据源!CO204</f>
        <v>十字军</v>
      </c>
      <c r="D172" s="2" t="str">
        <f>数据源!CP204</f>
        <v>坦克碎片</v>
      </c>
      <c r="E172" s="2">
        <f>数据源!CQ204</f>
        <v>62.666666666666657</v>
      </c>
      <c r="F172" s="2">
        <f>数据源!CR204</f>
        <v>3.5</v>
      </c>
      <c r="G172" s="2">
        <f>数据源!CS204</f>
        <v>3.3299999999999996E-2</v>
      </c>
      <c r="H172" s="2">
        <f>数据源!CT204</f>
        <v>7.4773176291793322E-2</v>
      </c>
      <c r="I172" s="2">
        <f>数据源!CU204</f>
        <v>748</v>
      </c>
      <c r="J172" s="3">
        <f t="shared" si="69"/>
        <v>3</v>
      </c>
      <c r="K172" s="3">
        <f t="shared" si="70"/>
        <v>4</v>
      </c>
      <c r="L172" s="3" t="str">
        <f t="shared" si="73"/>
        <v>碎片</v>
      </c>
      <c r="M172" s="3">
        <f t="shared" ca="1" si="74"/>
        <v>51321</v>
      </c>
      <c r="N172" s="3" t="str">
        <f t="shared" ca="1" si="77"/>
        <v>11311,12311,13311,11321,12321,13321,51311,52311,53311,51321</v>
      </c>
      <c r="O172" s="3" t="str">
        <f t="shared" si="78"/>
        <v>349,349,349,174,174,174,582,582,582,748</v>
      </c>
      <c r="P172" s="1" t="str">
        <f t="shared" si="79"/>
        <v>(1,1),(1,1),(1,1),(1,1),(1,1),(1,1),(4,8),(4,8),(4,8),(3,4)</v>
      </c>
      <c r="Q172" s="3" t="str">
        <f>IF(D172="坦克碎片",VLOOKUP(C172,道具信息!$N$2:$O$291,2,FALSE)&amp;"碎片",VLOOKUP(C172,道具信息!$N$2:$O$291,2,FALSE))</f>
        <v>T3坦克碎片</v>
      </c>
      <c r="R172" s="3">
        <f t="shared" si="71"/>
        <v>3990</v>
      </c>
      <c r="S172" s="11">
        <f t="shared" si="72"/>
        <v>0.39700000000000002</v>
      </c>
      <c r="T172" s="3" t="str">
        <f>VLOOKUP(Q172,道具信息!$Q$3:$S$20,2,FALSE)</f>
        <v>CHEST_ITEM_TYPE_T3_SHARD</v>
      </c>
      <c r="U172" s="3" t="str">
        <f>IF(COUNTIF(U$163:U171,T172)=0,T172,"")</f>
        <v/>
      </c>
      <c r="V172" s="3" t="str">
        <f t="shared" si="80"/>
        <v>CHEST_ITEM_TYPE_T3_TANK,CHEST_ITEM_TYPE_T3_SHARD</v>
      </c>
      <c r="W172" s="13" t="str">
        <f t="shared" si="75"/>
        <v/>
      </c>
      <c r="X172" s="3" t="str">
        <f t="shared" si="76"/>
        <v/>
      </c>
      <c r="Y172" s="3" t="str">
        <f t="shared" si="81"/>
        <v>15.6%,39.7%</v>
      </c>
    </row>
    <row r="173" spans="2:25" x14ac:dyDescent="0.3">
      <c r="B173" s="2">
        <f>数据源!CN205</f>
        <v>6</v>
      </c>
      <c r="C173" s="2" t="str">
        <f>数据源!CO205</f>
        <v>谢尔曼</v>
      </c>
      <c r="D173" s="2" t="str">
        <f>数据源!CP205</f>
        <v>坦克碎片</v>
      </c>
      <c r="E173" s="2">
        <f>数据源!CQ205</f>
        <v>62.666666666666657</v>
      </c>
      <c r="F173" s="2">
        <f>数据源!CR205</f>
        <v>3.5</v>
      </c>
      <c r="G173" s="2">
        <f>数据源!CS205</f>
        <v>3.3299999999999996E-2</v>
      </c>
      <c r="H173" s="2">
        <f>数据源!CT205</f>
        <v>7.4773176291793322E-2</v>
      </c>
      <c r="I173" s="2">
        <f>数据源!CU205</f>
        <v>748</v>
      </c>
      <c r="J173" s="3">
        <f t="shared" si="69"/>
        <v>3</v>
      </c>
      <c r="K173" s="3">
        <f t="shared" si="70"/>
        <v>4</v>
      </c>
      <c r="L173" s="3" t="str">
        <f t="shared" si="73"/>
        <v>碎片</v>
      </c>
      <c r="M173" s="3">
        <f t="shared" ca="1" si="74"/>
        <v>52321</v>
      </c>
      <c r="N173" s="3" t="str">
        <f t="shared" ca="1" si="77"/>
        <v>11311,12311,13311,11321,12321,13321,51311,52311,53311,51321,52321</v>
      </c>
      <c r="O173" s="3" t="str">
        <f t="shared" si="78"/>
        <v>349,349,349,174,174,174,582,582,582,748,748</v>
      </c>
      <c r="P173" s="1" t="str">
        <f t="shared" si="79"/>
        <v>(1,1),(1,1),(1,1),(1,1),(1,1),(1,1),(4,8),(4,8),(4,8),(3,4),(3,4)</v>
      </c>
      <c r="Q173" s="3" t="str">
        <f>IF(D173="坦克碎片",VLOOKUP(C173,道具信息!$N$2:$O$291,2,FALSE)&amp;"碎片",VLOOKUP(C173,道具信息!$N$2:$O$291,2,FALSE))</f>
        <v>T3坦克碎片</v>
      </c>
      <c r="R173" s="3">
        <f t="shared" si="71"/>
        <v>3990</v>
      </c>
      <c r="S173" s="11">
        <f t="shared" si="72"/>
        <v>0.39700000000000002</v>
      </c>
      <c r="T173" s="3" t="str">
        <f>VLOOKUP(Q173,道具信息!$Q$3:$S$20,2,FALSE)</f>
        <v>CHEST_ITEM_TYPE_T3_SHARD</v>
      </c>
      <c r="U173" s="3" t="str">
        <f>IF(COUNTIF(U$163:U172,T173)=0,T173,"")</f>
        <v/>
      </c>
      <c r="V173" s="3" t="str">
        <f t="shared" si="80"/>
        <v>CHEST_ITEM_TYPE_T3_TANK,CHEST_ITEM_TYPE_T3_SHARD</v>
      </c>
      <c r="W173" s="13" t="str">
        <f t="shared" si="75"/>
        <v/>
      </c>
      <c r="X173" s="3" t="str">
        <f t="shared" si="76"/>
        <v/>
      </c>
      <c r="Y173" s="3" t="str">
        <f t="shared" si="81"/>
        <v>15.6%,39.7%</v>
      </c>
    </row>
    <row r="174" spans="2:25" x14ac:dyDescent="0.3">
      <c r="B174" s="2">
        <f>数据源!CN206</f>
        <v>6</v>
      </c>
      <c r="C174" s="2" t="str">
        <f>数据源!CO206</f>
        <v>虎式</v>
      </c>
      <c r="D174" s="2" t="str">
        <f>数据源!CP206</f>
        <v>坦克碎片</v>
      </c>
      <c r="E174" s="2">
        <f>数据源!CQ206</f>
        <v>62.666666666666657</v>
      </c>
      <c r="F174" s="2">
        <f>数据源!CR206</f>
        <v>3.5</v>
      </c>
      <c r="G174" s="2">
        <f>数据源!CS206</f>
        <v>3.3299999999999996E-2</v>
      </c>
      <c r="H174" s="2">
        <f>数据源!CT206</f>
        <v>7.4773176291793322E-2</v>
      </c>
      <c r="I174" s="2">
        <f>数据源!CU206</f>
        <v>748</v>
      </c>
      <c r="J174" s="3">
        <f t="shared" si="69"/>
        <v>3</v>
      </c>
      <c r="K174" s="3">
        <f t="shared" si="70"/>
        <v>4</v>
      </c>
      <c r="L174" s="3" t="str">
        <f t="shared" si="73"/>
        <v>碎片</v>
      </c>
      <c r="M174" s="3">
        <f t="shared" ca="1" si="74"/>
        <v>53321</v>
      </c>
      <c r="N174" s="3" t="str">
        <f t="shared" ca="1" si="77"/>
        <v>11311,12311,13311,11321,12321,13321,51311,52311,53311,51321,52321,53321</v>
      </c>
      <c r="O174" s="3" t="str">
        <f t="shared" si="78"/>
        <v>349,349,349,174,174,174,582,582,582,748,748,748</v>
      </c>
      <c r="P174" s="1" t="str">
        <f t="shared" si="79"/>
        <v>(1,1),(1,1),(1,1),(1,1),(1,1),(1,1),(4,8),(4,8),(4,8),(3,4),(3,4),(3,4)</v>
      </c>
      <c r="Q174" s="3" t="str">
        <f>IF(D174="坦克碎片",VLOOKUP(C174,道具信息!$N$2:$O$291,2,FALSE)&amp;"碎片",VLOOKUP(C174,道具信息!$N$2:$O$291,2,FALSE))</f>
        <v>T3坦克碎片</v>
      </c>
      <c r="R174" s="3">
        <f t="shared" si="71"/>
        <v>3990</v>
      </c>
      <c r="S174" s="11">
        <f t="shared" si="72"/>
        <v>0.39700000000000002</v>
      </c>
      <c r="T174" s="3" t="str">
        <f>VLOOKUP(Q174,道具信息!$Q$3:$S$20,2,FALSE)</f>
        <v>CHEST_ITEM_TYPE_T3_SHARD</v>
      </c>
      <c r="U174" s="3" t="str">
        <f>IF(COUNTIF(U$163:U173,T174)=0,T174,"")</f>
        <v/>
      </c>
      <c r="V174" s="3" t="str">
        <f t="shared" si="80"/>
        <v>CHEST_ITEM_TYPE_T3_TANK,CHEST_ITEM_TYPE_T3_SHARD</v>
      </c>
      <c r="W174" s="13" t="str">
        <f t="shared" si="75"/>
        <v/>
      </c>
      <c r="X174" s="3" t="str">
        <f t="shared" si="76"/>
        <v/>
      </c>
      <c r="Y174" s="3" t="str">
        <f t="shared" si="81"/>
        <v>15.6%,39.7%</v>
      </c>
    </row>
    <row r="175" spans="2:25" x14ac:dyDescent="0.3">
      <c r="B175" s="2">
        <f>数据源!CN207</f>
        <v>6</v>
      </c>
      <c r="C175" s="2" t="str">
        <f>数据源!CO207</f>
        <v>T2LP1</v>
      </c>
      <c r="D175" s="2" t="str">
        <f>数据源!CP207</f>
        <v>部件</v>
      </c>
      <c r="E175" s="2">
        <f>数据源!CQ207</f>
        <v>102.20000000000002</v>
      </c>
      <c r="F175" s="2">
        <f>数据源!CR207</f>
        <v>4</v>
      </c>
      <c r="G175" s="2">
        <f>数据源!CS207</f>
        <v>1.4999999999999999E-2</v>
      </c>
      <c r="H175" s="2">
        <f>数据源!CT207</f>
        <v>1.8071183953033264E-2</v>
      </c>
      <c r="I175" s="2">
        <f>数据源!CU207</f>
        <v>181</v>
      </c>
      <c r="J175" s="3">
        <f t="shared" si="69"/>
        <v>2</v>
      </c>
      <c r="K175" s="3">
        <f t="shared" si="70"/>
        <v>6</v>
      </c>
      <c r="L175" s="3" t="str">
        <f t="shared" si="73"/>
        <v>部件</v>
      </c>
      <c r="M175" s="3">
        <f t="shared" ca="1" si="74"/>
        <v>92001</v>
      </c>
      <c r="N175" s="3" t="str">
        <f t="shared" ca="1" si="77"/>
        <v>11311,12311,13311,11321,12321,13321,51311,52311,53311,51321,52321,53321,92001</v>
      </c>
      <c r="O175" s="3" t="str">
        <f t="shared" si="78"/>
        <v>349,349,349,174,174,174,582,582,582,748,748,748,181</v>
      </c>
      <c r="P175" s="1" t="str">
        <f t="shared" si="79"/>
        <v>(1,1),(1,1),(1,1),(1,1),(1,1),(1,1),(4,8),(4,8),(4,8),(3,4),(3,4),(3,4),(2,6)</v>
      </c>
      <c r="Q175" s="3" t="str">
        <f>IF(D175="坦克碎片",VLOOKUP(C175,道具信息!$N$2:$O$291,2,FALSE)&amp;"碎片",VLOOKUP(C175,道具信息!$N$2:$O$291,2,FALSE))</f>
        <v>T2部件</v>
      </c>
      <c r="R175" s="3">
        <f t="shared" si="71"/>
        <v>3258</v>
      </c>
      <c r="S175" s="11">
        <f t="shared" si="72"/>
        <v>0.32400000000000001</v>
      </c>
      <c r="T175" s="3" t="str">
        <f>VLOOKUP(Q175,道具信息!$Q$3:$S$20,2,FALSE)</f>
        <v>CHEST_ITEM_TYPE_T2_PART</v>
      </c>
      <c r="U175" s="3" t="str">
        <f>IF(COUNTIF(U$163:U174,T175)=0,T175,"")</f>
        <v>CHEST_ITEM_TYPE_T2_PART</v>
      </c>
      <c r="V175" s="3" t="str">
        <f t="shared" si="80"/>
        <v>CHEST_ITEM_TYPE_T3_TANK,CHEST_ITEM_TYPE_T3_SHARD,CHEST_ITEM_TYPE_T2_PART</v>
      </c>
      <c r="W175" s="13">
        <f t="shared" si="75"/>
        <v>0.32400000000000001</v>
      </c>
      <c r="X175" s="3" t="str">
        <f t="shared" si="76"/>
        <v>32.4%</v>
      </c>
      <c r="Y175" s="3" t="str">
        <f t="shared" si="81"/>
        <v>15.6%,39.7%,32.4%</v>
      </c>
    </row>
    <row r="176" spans="2:25" x14ac:dyDescent="0.3">
      <c r="B176" s="2">
        <f>数据源!CN208</f>
        <v>6</v>
      </c>
      <c r="C176" s="2" t="str">
        <f>数据源!CO208</f>
        <v>T2LP3</v>
      </c>
      <c r="D176" s="2" t="str">
        <f>数据源!CP208</f>
        <v>部件</v>
      </c>
      <c r="E176" s="2">
        <f>数据源!CQ208</f>
        <v>102.20000000000002</v>
      </c>
      <c r="F176" s="2">
        <f>数据源!CR208</f>
        <v>4</v>
      </c>
      <c r="G176" s="2">
        <f>数据源!CS208</f>
        <v>1.4999999999999999E-2</v>
      </c>
      <c r="H176" s="2">
        <f>数据源!CT208</f>
        <v>1.8071183953033264E-2</v>
      </c>
      <c r="I176" s="2">
        <f>数据源!CU208</f>
        <v>181</v>
      </c>
      <c r="J176" s="3">
        <f t="shared" si="69"/>
        <v>2</v>
      </c>
      <c r="K176" s="3">
        <f t="shared" si="70"/>
        <v>6</v>
      </c>
      <c r="L176" s="3" t="str">
        <f t="shared" si="73"/>
        <v>部件</v>
      </c>
      <c r="M176" s="3">
        <f t="shared" ca="1" si="74"/>
        <v>92003</v>
      </c>
      <c r="N176" s="3" t="str">
        <f t="shared" ca="1" si="77"/>
        <v>11311,12311,13311,11321,12321,13321,51311,52311,53311,51321,52321,53321,92001,92003</v>
      </c>
      <c r="O176" s="3" t="str">
        <f t="shared" si="78"/>
        <v>349,349,349,174,174,174,582,582,582,748,748,748,181,181</v>
      </c>
      <c r="P176" s="1" t="str">
        <f t="shared" si="79"/>
        <v>(1,1),(1,1),(1,1),(1,1),(1,1),(1,1),(4,8),(4,8),(4,8),(3,4),(3,4),(3,4),(2,6),(2,6)</v>
      </c>
      <c r="Q176" s="3" t="str">
        <f>IF(D176="坦克碎片",VLOOKUP(C176,道具信息!$N$2:$O$291,2,FALSE)&amp;"碎片",VLOOKUP(C176,道具信息!$N$2:$O$291,2,FALSE))</f>
        <v>T2部件</v>
      </c>
      <c r="R176" s="3">
        <f t="shared" si="71"/>
        <v>3258</v>
      </c>
      <c r="S176" s="11">
        <f t="shared" si="72"/>
        <v>0.32400000000000001</v>
      </c>
      <c r="T176" s="3" t="str">
        <f>VLOOKUP(Q176,道具信息!$Q$3:$S$20,2,FALSE)</f>
        <v>CHEST_ITEM_TYPE_T2_PART</v>
      </c>
      <c r="U176" s="3" t="str">
        <f>IF(COUNTIF(U$163:U175,T176)=0,T176,"")</f>
        <v/>
      </c>
      <c r="V176" s="3" t="str">
        <f t="shared" si="80"/>
        <v>CHEST_ITEM_TYPE_T3_TANK,CHEST_ITEM_TYPE_T3_SHARD,CHEST_ITEM_TYPE_T2_PART</v>
      </c>
      <c r="W176" s="13" t="str">
        <f t="shared" si="75"/>
        <v/>
      </c>
      <c r="X176" s="3" t="str">
        <f t="shared" si="76"/>
        <v/>
      </c>
      <c r="Y176" s="3" t="str">
        <f t="shared" si="81"/>
        <v>15.6%,39.7%,32.4%</v>
      </c>
    </row>
    <row r="177" spans="2:25" x14ac:dyDescent="0.3">
      <c r="B177" s="2">
        <f>数据源!CN209</f>
        <v>6</v>
      </c>
      <c r="C177" s="2" t="str">
        <f>数据源!CO209</f>
        <v>T2LP5</v>
      </c>
      <c r="D177" s="2" t="str">
        <f>数据源!CP209</f>
        <v>部件</v>
      </c>
      <c r="E177" s="2">
        <f>数据源!CQ209</f>
        <v>102.20000000000002</v>
      </c>
      <c r="F177" s="2">
        <f>数据源!CR209</f>
        <v>4</v>
      </c>
      <c r="G177" s="2">
        <f>数据源!CS209</f>
        <v>1.4999999999999999E-2</v>
      </c>
      <c r="H177" s="2">
        <f>数据源!CT209</f>
        <v>1.8071183953033264E-2</v>
      </c>
      <c r="I177" s="2">
        <f>数据源!CU209</f>
        <v>181</v>
      </c>
      <c r="J177" s="3">
        <f t="shared" si="69"/>
        <v>2</v>
      </c>
      <c r="K177" s="3">
        <f t="shared" si="70"/>
        <v>6</v>
      </c>
      <c r="L177" s="3" t="str">
        <f t="shared" si="73"/>
        <v>部件</v>
      </c>
      <c r="M177" s="3">
        <f t="shared" ca="1" si="74"/>
        <v>92005</v>
      </c>
      <c r="N177" s="3" t="str">
        <f t="shared" ca="1" si="77"/>
        <v>11311,12311,13311,11321,12321,13321,51311,52311,53311,51321,52321,53321,92001,92003,92005</v>
      </c>
      <c r="O177" s="3" t="str">
        <f t="shared" si="78"/>
        <v>349,349,349,174,174,174,582,582,582,748,748,748,181,181,181</v>
      </c>
      <c r="P177" s="1" t="str">
        <f t="shared" si="79"/>
        <v>(1,1),(1,1),(1,1),(1,1),(1,1),(1,1),(4,8),(4,8),(4,8),(3,4),(3,4),(3,4),(2,6),(2,6),(2,6)</v>
      </c>
      <c r="Q177" s="3" t="str">
        <f>IF(D177="坦克碎片",VLOOKUP(C177,道具信息!$N$2:$O$291,2,FALSE)&amp;"碎片",VLOOKUP(C177,道具信息!$N$2:$O$291,2,FALSE))</f>
        <v>T2部件</v>
      </c>
      <c r="R177" s="3">
        <f t="shared" si="71"/>
        <v>3258</v>
      </c>
      <c r="S177" s="11">
        <f t="shared" si="72"/>
        <v>0.32400000000000001</v>
      </c>
      <c r="T177" s="3" t="str">
        <f>VLOOKUP(Q177,道具信息!$Q$3:$S$20,2,FALSE)</f>
        <v>CHEST_ITEM_TYPE_T2_PART</v>
      </c>
      <c r="U177" s="3" t="str">
        <f>IF(COUNTIF(U$163:U176,T177)=0,T177,"")</f>
        <v/>
      </c>
      <c r="V177" s="3" t="str">
        <f t="shared" si="80"/>
        <v>CHEST_ITEM_TYPE_T3_TANK,CHEST_ITEM_TYPE_T3_SHARD,CHEST_ITEM_TYPE_T2_PART</v>
      </c>
      <c r="W177" s="13" t="str">
        <f t="shared" si="75"/>
        <v/>
      </c>
      <c r="X177" s="3" t="str">
        <f t="shared" si="76"/>
        <v/>
      </c>
      <c r="Y177" s="3" t="str">
        <f t="shared" si="81"/>
        <v>15.6%,39.7%,32.4%</v>
      </c>
    </row>
    <row r="178" spans="2:25" x14ac:dyDescent="0.3">
      <c r="B178" s="2">
        <f>数据源!CN210</f>
        <v>6</v>
      </c>
      <c r="C178" s="2" t="str">
        <f>数据源!CO210</f>
        <v>T2MP1</v>
      </c>
      <c r="D178" s="2" t="str">
        <f>数据源!CP210</f>
        <v>部件</v>
      </c>
      <c r="E178" s="2">
        <f>数据源!CQ210</f>
        <v>102.20000000000002</v>
      </c>
      <c r="F178" s="2">
        <f>数据源!CR210</f>
        <v>4</v>
      </c>
      <c r="G178" s="2">
        <f>数据源!CS210</f>
        <v>1.4999999999999999E-2</v>
      </c>
      <c r="H178" s="2">
        <f>数据源!CT210</f>
        <v>1.8071183953033264E-2</v>
      </c>
      <c r="I178" s="2">
        <f>数据源!CU210</f>
        <v>181</v>
      </c>
      <c r="J178" s="3">
        <f t="shared" si="69"/>
        <v>2</v>
      </c>
      <c r="K178" s="3">
        <f t="shared" si="70"/>
        <v>6</v>
      </c>
      <c r="L178" s="3" t="str">
        <f t="shared" si="73"/>
        <v>部件</v>
      </c>
      <c r="M178" s="3">
        <f t="shared" ca="1" si="74"/>
        <v>92101</v>
      </c>
      <c r="N178" s="3" t="str">
        <f t="shared" ca="1" si="77"/>
        <v>11311,12311,13311,11321,12321,13321,51311,52311,53311,51321,52321,53321,92001,92003,92005,92101</v>
      </c>
      <c r="O178" s="3" t="str">
        <f t="shared" si="78"/>
        <v>349,349,349,174,174,174,582,582,582,748,748,748,181,181,181,181</v>
      </c>
      <c r="P178" s="1" t="str">
        <f t="shared" si="79"/>
        <v>(1,1),(1,1),(1,1),(1,1),(1,1),(1,1),(4,8),(4,8),(4,8),(3,4),(3,4),(3,4),(2,6),(2,6),(2,6),(2,6)</v>
      </c>
      <c r="Q178" s="3" t="str">
        <f>IF(D178="坦克碎片",VLOOKUP(C178,道具信息!$N$2:$O$291,2,FALSE)&amp;"碎片",VLOOKUP(C178,道具信息!$N$2:$O$291,2,FALSE))</f>
        <v>T2部件</v>
      </c>
      <c r="R178" s="3">
        <f t="shared" si="71"/>
        <v>3258</v>
      </c>
      <c r="S178" s="11">
        <f t="shared" si="72"/>
        <v>0.32400000000000001</v>
      </c>
      <c r="T178" s="3" t="str">
        <f>VLOOKUP(Q178,道具信息!$Q$3:$S$20,2,FALSE)</f>
        <v>CHEST_ITEM_TYPE_T2_PART</v>
      </c>
      <c r="U178" s="3" t="str">
        <f>IF(COUNTIF(U$163:U177,T178)=0,T178,"")</f>
        <v/>
      </c>
      <c r="V178" s="3" t="str">
        <f t="shared" si="80"/>
        <v>CHEST_ITEM_TYPE_T3_TANK,CHEST_ITEM_TYPE_T3_SHARD,CHEST_ITEM_TYPE_T2_PART</v>
      </c>
      <c r="W178" s="13" t="str">
        <f t="shared" si="75"/>
        <v/>
      </c>
      <c r="X178" s="3" t="str">
        <f t="shared" si="76"/>
        <v/>
      </c>
      <c r="Y178" s="3" t="str">
        <f t="shared" si="81"/>
        <v>15.6%,39.7%,32.4%</v>
      </c>
    </row>
    <row r="179" spans="2:25" x14ac:dyDescent="0.3">
      <c r="B179" s="2">
        <f>数据源!CN211</f>
        <v>6</v>
      </c>
      <c r="C179" s="2" t="str">
        <f>数据源!CO211</f>
        <v>T2MP3</v>
      </c>
      <c r="D179" s="2" t="str">
        <f>数据源!CP211</f>
        <v>部件</v>
      </c>
      <c r="E179" s="2">
        <f>数据源!CQ211</f>
        <v>102.20000000000002</v>
      </c>
      <c r="F179" s="2">
        <f>数据源!CR211</f>
        <v>4</v>
      </c>
      <c r="G179" s="2">
        <f>数据源!CS211</f>
        <v>1.4999999999999999E-2</v>
      </c>
      <c r="H179" s="2">
        <f>数据源!CT211</f>
        <v>1.8071183953033264E-2</v>
      </c>
      <c r="I179" s="2">
        <f>数据源!CU211</f>
        <v>181</v>
      </c>
      <c r="J179" s="3">
        <f t="shared" si="69"/>
        <v>2</v>
      </c>
      <c r="K179" s="3">
        <f t="shared" si="70"/>
        <v>6</v>
      </c>
      <c r="L179" s="3" t="str">
        <f t="shared" si="73"/>
        <v>部件</v>
      </c>
      <c r="M179" s="3">
        <f t="shared" ca="1" si="74"/>
        <v>92103</v>
      </c>
      <c r="N179" s="3" t="str">
        <f t="shared" ca="1" si="77"/>
        <v>11311,12311,13311,11321,12321,13321,51311,52311,53311,51321,52321,53321,92001,92003,92005,92101,92103</v>
      </c>
      <c r="O179" s="3" t="str">
        <f t="shared" si="78"/>
        <v>349,349,349,174,174,174,582,582,582,748,748,748,181,181,181,181,181</v>
      </c>
      <c r="P179" s="1" t="str">
        <f t="shared" si="79"/>
        <v>(1,1),(1,1),(1,1),(1,1),(1,1),(1,1),(4,8),(4,8),(4,8),(3,4),(3,4),(3,4),(2,6),(2,6),(2,6),(2,6),(2,6)</v>
      </c>
      <c r="Q179" s="3" t="str">
        <f>IF(D179="坦克碎片",VLOOKUP(C179,道具信息!$N$2:$O$291,2,FALSE)&amp;"碎片",VLOOKUP(C179,道具信息!$N$2:$O$291,2,FALSE))</f>
        <v>T2部件</v>
      </c>
      <c r="R179" s="3">
        <f t="shared" si="71"/>
        <v>3258</v>
      </c>
      <c r="S179" s="11">
        <f t="shared" si="72"/>
        <v>0.32400000000000001</v>
      </c>
      <c r="T179" s="3" t="str">
        <f>VLOOKUP(Q179,道具信息!$Q$3:$S$20,2,FALSE)</f>
        <v>CHEST_ITEM_TYPE_T2_PART</v>
      </c>
      <c r="U179" s="3" t="str">
        <f>IF(COUNTIF(U$163:U178,T179)=0,T179,"")</f>
        <v/>
      </c>
      <c r="V179" s="3" t="str">
        <f t="shared" si="80"/>
        <v>CHEST_ITEM_TYPE_T3_TANK,CHEST_ITEM_TYPE_T3_SHARD,CHEST_ITEM_TYPE_T2_PART</v>
      </c>
      <c r="W179" s="13" t="str">
        <f t="shared" si="75"/>
        <v/>
      </c>
      <c r="X179" s="3" t="str">
        <f t="shared" si="76"/>
        <v/>
      </c>
      <c r="Y179" s="3" t="str">
        <f t="shared" si="81"/>
        <v>15.6%,39.7%,32.4%</v>
      </c>
    </row>
    <row r="180" spans="2:25" x14ac:dyDescent="0.3">
      <c r="B180" s="2">
        <f>数据源!CN212</f>
        <v>6</v>
      </c>
      <c r="C180" s="2" t="str">
        <f>数据源!CO212</f>
        <v>T2MP5</v>
      </c>
      <c r="D180" s="2" t="str">
        <f>数据源!CP212</f>
        <v>部件</v>
      </c>
      <c r="E180" s="2">
        <f>数据源!CQ212</f>
        <v>102.20000000000002</v>
      </c>
      <c r="F180" s="2">
        <f>数据源!CR212</f>
        <v>4</v>
      </c>
      <c r="G180" s="2">
        <f>数据源!CS212</f>
        <v>1.4999999999999999E-2</v>
      </c>
      <c r="H180" s="2">
        <f>数据源!CT212</f>
        <v>1.8071183953033264E-2</v>
      </c>
      <c r="I180" s="2">
        <f>数据源!CU212</f>
        <v>181</v>
      </c>
      <c r="J180" s="3">
        <f t="shared" si="69"/>
        <v>2</v>
      </c>
      <c r="K180" s="3">
        <f t="shared" si="70"/>
        <v>6</v>
      </c>
      <c r="L180" s="3" t="str">
        <f t="shared" si="73"/>
        <v>部件</v>
      </c>
      <c r="M180" s="3">
        <f t="shared" ca="1" si="74"/>
        <v>92105</v>
      </c>
      <c r="N180" s="3" t="str">
        <f t="shared" ca="1" si="77"/>
        <v>11311,12311,13311,11321,12321,13321,51311,52311,53311,51321,52321,53321,92001,92003,92005,92101,92103,92105</v>
      </c>
      <c r="O180" s="3" t="str">
        <f t="shared" si="78"/>
        <v>349,349,349,174,174,174,582,582,582,748,748,748,181,181,181,181,181,181</v>
      </c>
      <c r="P180" s="1" t="str">
        <f t="shared" si="79"/>
        <v>(1,1),(1,1),(1,1),(1,1),(1,1),(1,1),(4,8),(4,8),(4,8),(3,4),(3,4),(3,4),(2,6),(2,6),(2,6),(2,6),(2,6),(2,6)</v>
      </c>
      <c r="Q180" s="3" t="str">
        <f>IF(D180="坦克碎片",VLOOKUP(C180,道具信息!$N$2:$O$291,2,FALSE)&amp;"碎片",VLOOKUP(C180,道具信息!$N$2:$O$291,2,FALSE))</f>
        <v>T2部件</v>
      </c>
      <c r="R180" s="3">
        <f t="shared" si="71"/>
        <v>3258</v>
      </c>
      <c r="S180" s="11">
        <f t="shared" si="72"/>
        <v>0.32400000000000001</v>
      </c>
      <c r="T180" s="3" t="str">
        <f>VLOOKUP(Q180,道具信息!$Q$3:$S$20,2,FALSE)</f>
        <v>CHEST_ITEM_TYPE_T2_PART</v>
      </c>
      <c r="U180" s="3" t="str">
        <f>IF(COUNTIF(U$163:U179,T180)=0,T180,"")</f>
        <v/>
      </c>
      <c r="V180" s="3" t="str">
        <f t="shared" si="80"/>
        <v>CHEST_ITEM_TYPE_T3_TANK,CHEST_ITEM_TYPE_T3_SHARD,CHEST_ITEM_TYPE_T2_PART</v>
      </c>
      <c r="W180" s="13" t="str">
        <f t="shared" si="75"/>
        <v/>
      </c>
      <c r="X180" s="3" t="str">
        <f t="shared" si="76"/>
        <v/>
      </c>
      <c r="Y180" s="3" t="str">
        <f t="shared" si="81"/>
        <v>15.6%,39.7%,32.4%</v>
      </c>
    </row>
    <row r="181" spans="2:25" x14ac:dyDescent="0.3">
      <c r="B181" s="2">
        <f>数据源!CN213</f>
        <v>6</v>
      </c>
      <c r="C181" s="2" t="str">
        <f>数据源!CO213</f>
        <v>T2HP1</v>
      </c>
      <c r="D181" s="2" t="str">
        <f>数据源!CP213</f>
        <v>部件</v>
      </c>
      <c r="E181" s="2">
        <f>数据源!CQ213</f>
        <v>102.20000000000002</v>
      </c>
      <c r="F181" s="2">
        <f>数据源!CR213</f>
        <v>4</v>
      </c>
      <c r="G181" s="2">
        <f>数据源!CS213</f>
        <v>1.4999999999999999E-2</v>
      </c>
      <c r="H181" s="2">
        <f>数据源!CT213</f>
        <v>1.8071183953033264E-2</v>
      </c>
      <c r="I181" s="2">
        <f>数据源!CU213</f>
        <v>181</v>
      </c>
      <c r="J181" s="3">
        <f t="shared" si="69"/>
        <v>2</v>
      </c>
      <c r="K181" s="3">
        <f t="shared" si="70"/>
        <v>6</v>
      </c>
      <c r="L181" s="3" t="str">
        <f t="shared" si="73"/>
        <v>部件</v>
      </c>
      <c r="M181" s="3">
        <f t="shared" ca="1" si="74"/>
        <v>92201</v>
      </c>
      <c r="N181" s="3" t="str">
        <f t="shared" ca="1" si="77"/>
        <v>11311,12311,13311,11321,12321,13321,51311,52311,53311,51321,52321,53321,92001,92003,92005,92101,92103,92105,92201</v>
      </c>
      <c r="O181" s="3" t="str">
        <f t="shared" si="78"/>
        <v>349,349,349,174,174,174,582,582,582,748,748,748,181,181,181,181,181,181,181</v>
      </c>
      <c r="P181" s="1" t="str">
        <f t="shared" si="79"/>
        <v>(1,1),(1,1),(1,1),(1,1),(1,1),(1,1),(4,8),(4,8),(4,8),(3,4),(3,4),(3,4),(2,6),(2,6),(2,6),(2,6),(2,6),(2,6),(2,6)</v>
      </c>
      <c r="Q181" s="3" t="str">
        <f>IF(D181="坦克碎片",VLOOKUP(C181,道具信息!$N$2:$O$291,2,FALSE)&amp;"碎片",VLOOKUP(C181,道具信息!$N$2:$O$291,2,FALSE))</f>
        <v>T2部件</v>
      </c>
      <c r="R181" s="3">
        <f t="shared" si="71"/>
        <v>3258</v>
      </c>
      <c r="S181" s="11">
        <f t="shared" si="72"/>
        <v>0.32400000000000001</v>
      </c>
      <c r="T181" s="3" t="str">
        <f>VLOOKUP(Q181,道具信息!$Q$3:$S$20,2,FALSE)</f>
        <v>CHEST_ITEM_TYPE_T2_PART</v>
      </c>
      <c r="U181" s="3" t="str">
        <f>IF(COUNTIF(U$163:U180,T181)=0,T181,"")</f>
        <v/>
      </c>
      <c r="V181" s="3" t="str">
        <f t="shared" si="80"/>
        <v>CHEST_ITEM_TYPE_T3_TANK,CHEST_ITEM_TYPE_T3_SHARD,CHEST_ITEM_TYPE_T2_PART</v>
      </c>
      <c r="W181" s="13" t="str">
        <f t="shared" si="75"/>
        <v/>
      </c>
      <c r="X181" s="3" t="str">
        <f t="shared" si="76"/>
        <v/>
      </c>
      <c r="Y181" s="3" t="str">
        <f t="shared" si="81"/>
        <v>15.6%,39.7%,32.4%</v>
      </c>
    </row>
    <row r="182" spans="2:25" x14ac:dyDescent="0.3">
      <c r="B182" s="2">
        <f>数据源!CN214</f>
        <v>6</v>
      </c>
      <c r="C182" s="2" t="str">
        <f>数据源!CO214</f>
        <v>T2HP3</v>
      </c>
      <c r="D182" s="2" t="str">
        <f>数据源!CP214</f>
        <v>部件</v>
      </c>
      <c r="E182" s="2">
        <f>数据源!CQ214</f>
        <v>102.20000000000002</v>
      </c>
      <c r="F182" s="2">
        <f>数据源!CR214</f>
        <v>4</v>
      </c>
      <c r="G182" s="2">
        <f>数据源!CS214</f>
        <v>1.4999999999999999E-2</v>
      </c>
      <c r="H182" s="2">
        <f>数据源!CT214</f>
        <v>1.8071183953033264E-2</v>
      </c>
      <c r="I182" s="2">
        <f>数据源!CU214</f>
        <v>181</v>
      </c>
      <c r="J182" s="3">
        <f t="shared" si="69"/>
        <v>2</v>
      </c>
      <c r="K182" s="3">
        <f t="shared" si="70"/>
        <v>6</v>
      </c>
      <c r="L182" s="3" t="str">
        <f t="shared" si="73"/>
        <v>部件</v>
      </c>
      <c r="M182" s="3">
        <f t="shared" ca="1" si="74"/>
        <v>92203</v>
      </c>
      <c r="N182" s="3" t="str">
        <f t="shared" ca="1" si="77"/>
        <v>11311,12311,13311,11321,12321,13321,51311,52311,53311,51321,52321,53321,92001,92003,92005,92101,92103,92105,92201,92203</v>
      </c>
      <c r="O182" s="3" t="str">
        <f t="shared" si="78"/>
        <v>349,349,349,174,174,174,582,582,582,748,748,748,181,181,181,181,181,181,181,181</v>
      </c>
      <c r="P182" s="1" t="str">
        <f t="shared" si="79"/>
        <v>(1,1),(1,1),(1,1),(1,1),(1,1),(1,1),(4,8),(4,8),(4,8),(3,4),(3,4),(3,4),(2,6),(2,6),(2,6),(2,6),(2,6),(2,6),(2,6),(2,6)</v>
      </c>
      <c r="Q182" s="3" t="str">
        <f>IF(D182="坦克碎片",VLOOKUP(C182,道具信息!$N$2:$O$291,2,FALSE)&amp;"碎片",VLOOKUP(C182,道具信息!$N$2:$O$291,2,FALSE))</f>
        <v>T2部件</v>
      </c>
      <c r="R182" s="3">
        <f t="shared" si="71"/>
        <v>3258</v>
      </c>
      <c r="S182" s="11">
        <f t="shared" si="72"/>
        <v>0.32400000000000001</v>
      </c>
      <c r="T182" s="3" t="str">
        <f>VLOOKUP(Q182,道具信息!$Q$3:$S$20,2,FALSE)</f>
        <v>CHEST_ITEM_TYPE_T2_PART</v>
      </c>
      <c r="U182" s="3" t="str">
        <f>IF(COUNTIF(U$163:U181,T182)=0,T182,"")</f>
        <v/>
      </c>
      <c r="V182" s="3" t="str">
        <f t="shared" si="80"/>
        <v>CHEST_ITEM_TYPE_T3_TANK,CHEST_ITEM_TYPE_T3_SHARD,CHEST_ITEM_TYPE_T2_PART</v>
      </c>
      <c r="W182" s="13" t="str">
        <f t="shared" si="75"/>
        <v/>
      </c>
      <c r="X182" s="3" t="str">
        <f t="shared" si="76"/>
        <v/>
      </c>
      <c r="Y182" s="3" t="str">
        <f t="shared" si="81"/>
        <v>15.6%,39.7%,32.4%</v>
      </c>
    </row>
    <row r="183" spans="2:25" x14ac:dyDescent="0.3">
      <c r="B183" s="2">
        <f>数据源!CN215</f>
        <v>6</v>
      </c>
      <c r="C183" s="2" t="str">
        <f>数据源!CO215</f>
        <v>T2HP5</v>
      </c>
      <c r="D183" s="2" t="str">
        <f>数据源!CP215</f>
        <v>部件</v>
      </c>
      <c r="E183" s="2">
        <f>数据源!CQ215</f>
        <v>102.20000000000002</v>
      </c>
      <c r="F183" s="2">
        <f>数据源!CR215</f>
        <v>4</v>
      </c>
      <c r="G183" s="2">
        <f>数据源!CS215</f>
        <v>1.4999999999999999E-2</v>
      </c>
      <c r="H183" s="2">
        <f>数据源!CT215</f>
        <v>1.8071183953033264E-2</v>
      </c>
      <c r="I183" s="2">
        <f>数据源!CU215</f>
        <v>181</v>
      </c>
      <c r="J183" s="3">
        <f t="shared" si="69"/>
        <v>2</v>
      </c>
      <c r="K183" s="3">
        <f t="shared" si="70"/>
        <v>6</v>
      </c>
      <c r="L183" s="3" t="str">
        <f t="shared" si="73"/>
        <v>部件</v>
      </c>
      <c r="M183" s="3">
        <f t="shared" ca="1" si="74"/>
        <v>92205</v>
      </c>
      <c r="N183" s="3" t="str">
        <f t="shared" ca="1" si="77"/>
        <v>11311,12311,13311,11321,12321,13321,51311,52311,53311,51321,52321,53321,92001,92003,92005,92101,92103,92105,92201,92203,92205</v>
      </c>
      <c r="O183" s="3" t="str">
        <f t="shared" si="78"/>
        <v>349,349,349,174,174,174,582,582,582,748,748,748,181,181,181,181,181,181,181,181,181</v>
      </c>
      <c r="P183" s="1" t="str">
        <f t="shared" si="79"/>
        <v>(1,1),(1,1),(1,1),(1,1),(1,1),(1,1),(4,8),(4,8),(4,8),(3,4),(3,4),(3,4),(2,6),(2,6),(2,6),(2,6),(2,6),(2,6),(2,6),(2,6),(2,6)</v>
      </c>
      <c r="Q183" s="3" t="str">
        <f>IF(D183="坦克碎片",VLOOKUP(C183,道具信息!$N$2:$O$291,2,FALSE)&amp;"碎片",VLOOKUP(C183,道具信息!$N$2:$O$291,2,FALSE))</f>
        <v>T2部件</v>
      </c>
      <c r="R183" s="3">
        <f t="shared" si="71"/>
        <v>3258</v>
      </c>
      <c r="S183" s="11">
        <f t="shared" si="72"/>
        <v>0.32400000000000001</v>
      </c>
      <c r="T183" s="3" t="str">
        <f>VLOOKUP(Q183,道具信息!$Q$3:$S$20,2,FALSE)</f>
        <v>CHEST_ITEM_TYPE_T2_PART</v>
      </c>
      <c r="U183" s="3" t="str">
        <f>IF(COUNTIF(U$163:U182,T183)=0,T183,"")</f>
        <v/>
      </c>
      <c r="V183" s="3" t="str">
        <f t="shared" si="80"/>
        <v>CHEST_ITEM_TYPE_T3_TANK,CHEST_ITEM_TYPE_T3_SHARD,CHEST_ITEM_TYPE_T2_PART</v>
      </c>
      <c r="W183" s="13" t="str">
        <f t="shared" si="75"/>
        <v/>
      </c>
      <c r="X183" s="3" t="str">
        <f t="shared" si="76"/>
        <v/>
      </c>
      <c r="Y183" s="3" t="str">
        <f t="shared" si="81"/>
        <v>15.6%,39.7%,32.4%</v>
      </c>
    </row>
    <row r="184" spans="2:25" x14ac:dyDescent="0.3">
      <c r="B184" s="2">
        <f>数据源!CN216</f>
        <v>6</v>
      </c>
      <c r="C184" s="2" t="str">
        <f>数据源!CO216</f>
        <v>T2LP2</v>
      </c>
      <c r="D184" s="2" t="str">
        <f>数据源!CP216</f>
        <v>部件</v>
      </c>
      <c r="E184" s="2">
        <f>数据源!CQ216</f>
        <v>102.20000000000002</v>
      </c>
      <c r="F184" s="2">
        <f>数据源!CR216</f>
        <v>4</v>
      </c>
      <c r="G184" s="2">
        <f>数据源!CS216</f>
        <v>1.4999999999999999E-2</v>
      </c>
      <c r="H184" s="2">
        <f>数据源!CT216</f>
        <v>1.8071183953033264E-2</v>
      </c>
      <c r="I184" s="2">
        <f>数据源!CU216</f>
        <v>181</v>
      </c>
      <c r="J184" s="3">
        <f t="shared" si="69"/>
        <v>2</v>
      </c>
      <c r="K184" s="3">
        <f t="shared" si="70"/>
        <v>6</v>
      </c>
      <c r="L184" s="3" t="str">
        <f t="shared" si="73"/>
        <v>部件</v>
      </c>
      <c r="M184" s="3">
        <f t="shared" ca="1" si="74"/>
        <v>92002</v>
      </c>
      <c r="N184" s="3" t="str">
        <f t="shared" ca="1" si="77"/>
        <v>11311,12311,13311,11321,12321,13321,51311,52311,53311,51321,52321,53321,92001,92003,92005,92101,92103,92105,92201,92203,92205,92002</v>
      </c>
      <c r="O184" s="3" t="str">
        <f t="shared" si="78"/>
        <v>349,349,349,174,174,174,582,582,582,748,748,748,181,181,181,181,181,181,181,181,181,181</v>
      </c>
      <c r="P184" s="1" t="str">
        <f t="shared" si="79"/>
        <v>(1,1),(1,1),(1,1),(1,1),(1,1),(1,1),(4,8),(4,8),(4,8),(3,4),(3,4),(3,4),(2,6),(2,6),(2,6),(2,6),(2,6),(2,6),(2,6),(2,6),(2,6),(2,6)</v>
      </c>
      <c r="Q184" s="3" t="str">
        <f>IF(D184="坦克碎片",VLOOKUP(C184,道具信息!$N$2:$O$291,2,FALSE)&amp;"碎片",VLOOKUP(C184,道具信息!$N$2:$O$291,2,FALSE))</f>
        <v>T2部件</v>
      </c>
      <c r="R184" s="3">
        <f t="shared" si="71"/>
        <v>3258</v>
      </c>
      <c r="S184" s="11">
        <f t="shared" si="72"/>
        <v>0.32400000000000001</v>
      </c>
      <c r="T184" s="3" t="str">
        <f>VLOOKUP(Q184,道具信息!$Q$3:$S$20,2,FALSE)</f>
        <v>CHEST_ITEM_TYPE_T2_PART</v>
      </c>
      <c r="U184" s="3" t="str">
        <f>IF(COUNTIF(U$163:U183,T184)=0,T184,"")</f>
        <v/>
      </c>
      <c r="V184" s="3" t="str">
        <f t="shared" si="80"/>
        <v>CHEST_ITEM_TYPE_T3_TANK,CHEST_ITEM_TYPE_T3_SHARD,CHEST_ITEM_TYPE_T2_PART</v>
      </c>
      <c r="W184" s="13" t="str">
        <f t="shared" si="75"/>
        <v/>
      </c>
      <c r="X184" s="3" t="str">
        <f t="shared" si="76"/>
        <v/>
      </c>
      <c r="Y184" s="3" t="str">
        <f t="shared" si="81"/>
        <v>15.6%,39.7%,32.4%</v>
      </c>
    </row>
    <row r="185" spans="2:25" x14ac:dyDescent="0.3">
      <c r="B185" s="2">
        <f>数据源!CN217</f>
        <v>6</v>
      </c>
      <c r="C185" s="2" t="str">
        <f>数据源!CO217</f>
        <v>T2LP4</v>
      </c>
      <c r="D185" s="2" t="str">
        <f>数据源!CP217</f>
        <v>部件</v>
      </c>
      <c r="E185" s="2">
        <f>数据源!CQ217</f>
        <v>102.20000000000002</v>
      </c>
      <c r="F185" s="2">
        <f>数据源!CR217</f>
        <v>4</v>
      </c>
      <c r="G185" s="2">
        <f>数据源!CS217</f>
        <v>1.4999999999999999E-2</v>
      </c>
      <c r="H185" s="2">
        <f>数据源!CT217</f>
        <v>1.8071183953033264E-2</v>
      </c>
      <c r="I185" s="2">
        <f>数据源!CU217</f>
        <v>181</v>
      </c>
      <c r="J185" s="3">
        <f t="shared" si="69"/>
        <v>2</v>
      </c>
      <c r="K185" s="3">
        <f t="shared" si="70"/>
        <v>6</v>
      </c>
      <c r="L185" s="3" t="str">
        <f t="shared" si="73"/>
        <v>部件</v>
      </c>
      <c r="M185" s="3">
        <f t="shared" ca="1" si="74"/>
        <v>92004</v>
      </c>
      <c r="N185" s="3" t="str">
        <f t="shared" ca="1" si="77"/>
        <v>11311,12311,13311,11321,12321,13321,51311,52311,53311,51321,52321,53321,92001,92003,92005,92101,92103,92105,92201,92203,92205,92002,92004</v>
      </c>
      <c r="O185" s="3" t="str">
        <f t="shared" si="78"/>
        <v>349,349,349,174,174,174,582,582,582,748,748,748,181,181,181,181,181,181,181,181,181,181,181</v>
      </c>
      <c r="P185" s="1" t="str">
        <f t="shared" si="79"/>
        <v>(1,1),(1,1),(1,1),(1,1),(1,1),(1,1),(4,8),(4,8),(4,8),(3,4),(3,4),(3,4),(2,6),(2,6),(2,6),(2,6),(2,6),(2,6),(2,6),(2,6),(2,6),(2,6),(2,6)</v>
      </c>
      <c r="Q185" s="3" t="str">
        <f>IF(D185="坦克碎片",VLOOKUP(C185,道具信息!$N$2:$O$291,2,FALSE)&amp;"碎片",VLOOKUP(C185,道具信息!$N$2:$O$291,2,FALSE))</f>
        <v>T2部件</v>
      </c>
      <c r="R185" s="3">
        <f t="shared" si="71"/>
        <v>3258</v>
      </c>
      <c r="S185" s="11">
        <f t="shared" si="72"/>
        <v>0.32400000000000001</v>
      </c>
      <c r="T185" s="3" t="str">
        <f>VLOOKUP(Q185,道具信息!$Q$3:$S$20,2,FALSE)</f>
        <v>CHEST_ITEM_TYPE_T2_PART</v>
      </c>
      <c r="U185" s="3" t="str">
        <f>IF(COUNTIF(U$163:U184,T185)=0,T185,"")</f>
        <v/>
      </c>
      <c r="V185" s="3" t="str">
        <f t="shared" si="80"/>
        <v>CHEST_ITEM_TYPE_T3_TANK,CHEST_ITEM_TYPE_T3_SHARD,CHEST_ITEM_TYPE_T2_PART</v>
      </c>
      <c r="W185" s="13" t="str">
        <f t="shared" si="75"/>
        <v/>
      </c>
      <c r="X185" s="3" t="str">
        <f t="shared" si="76"/>
        <v/>
      </c>
      <c r="Y185" s="3" t="str">
        <f t="shared" si="81"/>
        <v>15.6%,39.7%,32.4%</v>
      </c>
    </row>
    <row r="186" spans="2:25" x14ac:dyDescent="0.3">
      <c r="B186" s="2">
        <f>数据源!CN218</f>
        <v>6</v>
      </c>
      <c r="C186" s="2" t="str">
        <f>数据源!CO218</f>
        <v>T2LP6</v>
      </c>
      <c r="D186" s="2" t="str">
        <f>数据源!CP218</f>
        <v>部件</v>
      </c>
      <c r="E186" s="2">
        <f>数据源!CQ218</f>
        <v>102.20000000000002</v>
      </c>
      <c r="F186" s="2">
        <f>数据源!CR218</f>
        <v>4</v>
      </c>
      <c r="G186" s="2">
        <f>数据源!CS218</f>
        <v>1.4999999999999999E-2</v>
      </c>
      <c r="H186" s="2">
        <f>数据源!CT218</f>
        <v>1.8071183953033264E-2</v>
      </c>
      <c r="I186" s="2">
        <f>数据源!CU218</f>
        <v>181</v>
      </c>
      <c r="J186" s="3">
        <f t="shared" si="69"/>
        <v>2</v>
      </c>
      <c r="K186" s="3">
        <f t="shared" si="70"/>
        <v>6</v>
      </c>
      <c r="L186" s="3" t="str">
        <f t="shared" si="73"/>
        <v>部件</v>
      </c>
      <c r="M186" s="3">
        <f t="shared" ca="1" si="74"/>
        <v>92006</v>
      </c>
      <c r="N186" s="3" t="str">
        <f t="shared" ca="1" si="77"/>
        <v>11311,12311,13311,11321,12321,13321,51311,52311,53311,51321,52321,53321,92001,92003,92005,92101,92103,92105,92201,92203,92205,92002,92004,92006</v>
      </c>
      <c r="O186" s="3" t="str">
        <f t="shared" si="78"/>
        <v>349,349,349,174,174,174,582,582,582,748,748,748,181,181,181,181,181,181,181,181,181,181,181,181</v>
      </c>
      <c r="P186" s="1" t="str">
        <f t="shared" si="79"/>
        <v>(1,1),(1,1),(1,1),(1,1),(1,1),(1,1),(4,8),(4,8),(4,8),(3,4),(3,4),(3,4),(2,6),(2,6),(2,6),(2,6),(2,6),(2,6),(2,6),(2,6),(2,6),(2,6),(2,6),(2,6)</v>
      </c>
      <c r="Q186" s="3" t="str">
        <f>IF(D186="坦克碎片",VLOOKUP(C186,道具信息!$N$2:$O$291,2,FALSE)&amp;"碎片",VLOOKUP(C186,道具信息!$N$2:$O$291,2,FALSE))</f>
        <v>T2部件</v>
      </c>
      <c r="R186" s="3">
        <f t="shared" si="71"/>
        <v>3258</v>
      </c>
      <c r="S186" s="11">
        <f t="shared" si="72"/>
        <v>0.32400000000000001</v>
      </c>
      <c r="T186" s="3" t="str">
        <f>VLOOKUP(Q186,道具信息!$Q$3:$S$20,2,FALSE)</f>
        <v>CHEST_ITEM_TYPE_T2_PART</v>
      </c>
      <c r="U186" s="3" t="str">
        <f>IF(COUNTIF(U$163:U185,T186)=0,T186,"")</f>
        <v/>
      </c>
      <c r="V186" s="3" t="str">
        <f t="shared" si="80"/>
        <v>CHEST_ITEM_TYPE_T3_TANK,CHEST_ITEM_TYPE_T3_SHARD,CHEST_ITEM_TYPE_T2_PART</v>
      </c>
      <c r="W186" s="13" t="str">
        <f t="shared" si="75"/>
        <v/>
      </c>
      <c r="X186" s="3" t="str">
        <f t="shared" si="76"/>
        <v/>
      </c>
      <c r="Y186" s="3" t="str">
        <f t="shared" si="81"/>
        <v>15.6%,39.7%,32.4%</v>
      </c>
    </row>
    <row r="187" spans="2:25" x14ac:dyDescent="0.3">
      <c r="B187" s="2">
        <f>数据源!CN219</f>
        <v>6</v>
      </c>
      <c r="C187" s="2" t="str">
        <f>数据源!CO219</f>
        <v>T2MP2</v>
      </c>
      <c r="D187" s="2" t="str">
        <f>数据源!CP219</f>
        <v>部件</v>
      </c>
      <c r="E187" s="2">
        <f>数据源!CQ219</f>
        <v>102.20000000000002</v>
      </c>
      <c r="F187" s="2">
        <f>数据源!CR219</f>
        <v>4</v>
      </c>
      <c r="G187" s="2">
        <f>数据源!CS219</f>
        <v>1.4999999999999999E-2</v>
      </c>
      <c r="H187" s="2">
        <f>数据源!CT219</f>
        <v>1.8071183953033264E-2</v>
      </c>
      <c r="I187" s="2">
        <f>数据源!CU219</f>
        <v>181</v>
      </c>
      <c r="J187" s="3">
        <f t="shared" si="69"/>
        <v>2</v>
      </c>
      <c r="K187" s="3">
        <f t="shared" si="70"/>
        <v>6</v>
      </c>
      <c r="L187" s="3" t="str">
        <f t="shared" si="73"/>
        <v>部件</v>
      </c>
      <c r="M187" s="3">
        <f t="shared" ca="1" si="74"/>
        <v>92102</v>
      </c>
      <c r="N187" s="3" t="str">
        <f t="shared" ca="1" si="77"/>
        <v>11311,12311,13311,11321,12321,13321,51311,52311,53311,51321,52321,53321,92001,92003,92005,92101,92103,92105,92201,92203,92205,92002,92004,92006,92102</v>
      </c>
      <c r="O187" s="3" t="str">
        <f t="shared" si="78"/>
        <v>349,349,349,174,174,174,582,582,582,748,748,748,181,181,181,181,181,181,181,181,181,181,181,181,181</v>
      </c>
      <c r="P187" s="1" t="str">
        <f t="shared" si="79"/>
        <v>(1,1),(1,1),(1,1),(1,1),(1,1),(1,1),(4,8),(4,8),(4,8),(3,4),(3,4),(3,4),(2,6),(2,6),(2,6),(2,6),(2,6),(2,6),(2,6),(2,6),(2,6),(2,6),(2,6),(2,6),(2,6)</v>
      </c>
      <c r="Q187" s="3" t="str">
        <f>IF(D187="坦克碎片",VLOOKUP(C187,道具信息!$N$2:$O$291,2,FALSE)&amp;"碎片",VLOOKUP(C187,道具信息!$N$2:$O$291,2,FALSE))</f>
        <v>T2部件</v>
      </c>
      <c r="R187" s="3">
        <f t="shared" si="71"/>
        <v>3258</v>
      </c>
      <c r="S187" s="11">
        <f t="shared" si="72"/>
        <v>0.32400000000000001</v>
      </c>
      <c r="T187" s="3" t="str">
        <f>VLOOKUP(Q187,道具信息!$Q$3:$S$20,2,FALSE)</f>
        <v>CHEST_ITEM_TYPE_T2_PART</v>
      </c>
      <c r="U187" s="3" t="str">
        <f>IF(COUNTIF(U$163:U186,T187)=0,T187,"")</f>
        <v/>
      </c>
      <c r="V187" s="3" t="str">
        <f t="shared" si="80"/>
        <v>CHEST_ITEM_TYPE_T3_TANK,CHEST_ITEM_TYPE_T3_SHARD,CHEST_ITEM_TYPE_T2_PART</v>
      </c>
      <c r="W187" s="13" t="str">
        <f t="shared" si="75"/>
        <v/>
      </c>
      <c r="X187" s="3" t="str">
        <f t="shared" si="76"/>
        <v/>
      </c>
      <c r="Y187" s="3" t="str">
        <f t="shared" si="81"/>
        <v>15.6%,39.7%,32.4%</v>
      </c>
    </row>
    <row r="188" spans="2:25" x14ac:dyDescent="0.3">
      <c r="B188" s="2">
        <f>数据源!CN220</f>
        <v>6</v>
      </c>
      <c r="C188" s="2" t="str">
        <f>数据源!CO220</f>
        <v>T2MP4</v>
      </c>
      <c r="D188" s="2" t="str">
        <f>数据源!CP220</f>
        <v>部件</v>
      </c>
      <c r="E188" s="2">
        <f>数据源!CQ220</f>
        <v>102.20000000000002</v>
      </c>
      <c r="F188" s="2">
        <f>数据源!CR220</f>
        <v>4</v>
      </c>
      <c r="G188" s="2">
        <f>数据源!CS220</f>
        <v>1.4999999999999999E-2</v>
      </c>
      <c r="H188" s="2">
        <f>数据源!CT220</f>
        <v>1.8071183953033264E-2</v>
      </c>
      <c r="I188" s="2">
        <f>数据源!CU220</f>
        <v>181</v>
      </c>
      <c r="J188" s="3">
        <f t="shared" si="69"/>
        <v>2</v>
      </c>
      <c r="K188" s="3">
        <f t="shared" si="70"/>
        <v>6</v>
      </c>
      <c r="L188" s="3" t="str">
        <f t="shared" si="73"/>
        <v>部件</v>
      </c>
      <c r="M188" s="3">
        <f t="shared" ca="1" si="74"/>
        <v>92104</v>
      </c>
      <c r="N188" s="3" t="str">
        <f t="shared" ca="1" si="77"/>
        <v>11311,12311,13311,11321,12321,13321,51311,52311,53311,51321,52321,53321,92001,92003,92005,92101,92103,92105,92201,92203,92205,92002,92004,92006,92102,92104</v>
      </c>
      <c r="O188" s="3" t="str">
        <f t="shared" si="78"/>
        <v>349,349,349,174,174,174,582,582,582,748,748,748,181,181,181,181,181,181,181,181,181,181,181,181,181,181</v>
      </c>
      <c r="P188" s="1" t="str">
        <f t="shared" si="79"/>
        <v>(1,1),(1,1),(1,1),(1,1),(1,1),(1,1),(4,8),(4,8),(4,8),(3,4),(3,4),(3,4),(2,6),(2,6),(2,6),(2,6),(2,6),(2,6),(2,6),(2,6),(2,6),(2,6),(2,6),(2,6),(2,6),(2,6)</v>
      </c>
      <c r="Q188" s="3" t="str">
        <f>IF(D188="坦克碎片",VLOOKUP(C188,道具信息!$N$2:$O$291,2,FALSE)&amp;"碎片",VLOOKUP(C188,道具信息!$N$2:$O$291,2,FALSE))</f>
        <v>T2部件</v>
      </c>
      <c r="R188" s="3">
        <f t="shared" si="71"/>
        <v>3258</v>
      </c>
      <c r="S188" s="11">
        <f t="shared" si="72"/>
        <v>0.32400000000000001</v>
      </c>
      <c r="T188" s="3" t="str">
        <f>VLOOKUP(Q188,道具信息!$Q$3:$S$20,2,FALSE)</f>
        <v>CHEST_ITEM_TYPE_T2_PART</v>
      </c>
      <c r="U188" s="3" t="str">
        <f>IF(COUNTIF(U$163:U187,T188)=0,T188,"")</f>
        <v/>
      </c>
      <c r="V188" s="3" t="str">
        <f t="shared" si="80"/>
        <v>CHEST_ITEM_TYPE_T3_TANK,CHEST_ITEM_TYPE_T3_SHARD,CHEST_ITEM_TYPE_T2_PART</v>
      </c>
      <c r="W188" s="13" t="str">
        <f t="shared" si="75"/>
        <v/>
      </c>
      <c r="X188" s="3" t="str">
        <f t="shared" si="76"/>
        <v/>
      </c>
      <c r="Y188" s="3" t="str">
        <f t="shared" si="81"/>
        <v>15.6%,39.7%,32.4%</v>
      </c>
    </row>
    <row r="189" spans="2:25" x14ac:dyDescent="0.3">
      <c r="B189" s="2">
        <f>数据源!CN221</f>
        <v>6</v>
      </c>
      <c r="C189" s="2" t="str">
        <f>数据源!CO221</f>
        <v>T2MP6</v>
      </c>
      <c r="D189" s="2" t="str">
        <f>数据源!CP221</f>
        <v>部件</v>
      </c>
      <c r="E189" s="2">
        <f>数据源!CQ221</f>
        <v>102.20000000000002</v>
      </c>
      <c r="F189" s="2">
        <f>数据源!CR221</f>
        <v>4</v>
      </c>
      <c r="G189" s="2">
        <f>数据源!CS221</f>
        <v>1.4999999999999999E-2</v>
      </c>
      <c r="H189" s="2">
        <f>数据源!CT221</f>
        <v>1.8071183953033264E-2</v>
      </c>
      <c r="I189" s="2">
        <f>数据源!CU221</f>
        <v>181</v>
      </c>
      <c r="J189" s="3">
        <f t="shared" si="69"/>
        <v>2</v>
      </c>
      <c r="K189" s="3">
        <f t="shared" si="70"/>
        <v>6</v>
      </c>
      <c r="L189" s="3" t="str">
        <f t="shared" si="73"/>
        <v>部件</v>
      </c>
      <c r="M189" s="3">
        <f t="shared" ca="1" si="74"/>
        <v>92106</v>
      </c>
      <c r="N189" s="3" t="str">
        <f t="shared" ca="1" si="77"/>
        <v>11311,12311,13311,11321,12321,13321,51311,52311,53311,51321,52321,53321,92001,92003,92005,92101,92103,92105,92201,92203,92205,92002,92004,92006,92102,92104,92106</v>
      </c>
      <c r="O189" s="3" t="str">
        <f t="shared" si="78"/>
        <v>349,349,349,174,174,174,582,582,582,748,748,748,181,181,181,181,181,181,181,181,181,181,181,181,181,181,181</v>
      </c>
      <c r="P189" s="1" t="str">
        <f t="shared" si="79"/>
        <v>(1,1),(1,1),(1,1),(1,1),(1,1),(1,1),(4,8),(4,8),(4,8),(3,4),(3,4),(3,4),(2,6),(2,6),(2,6),(2,6),(2,6),(2,6),(2,6),(2,6),(2,6),(2,6),(2,6),(2,6),(2,6),(2,6),(2,6)</v>
      </c>
      <c r="Q189" s="3" t="str">
        <f>IF(D189="坦克碎片",VLOOKUP(C189,道具信息!$N$2:$O$291,2,FALSE)&amp;"碎片",VLOOKUP(C189,道具信息!$N$2:$O$291,2,FALSE))</f>
        <v>T2部件</v>
      </c>
      <c r="R189" s="3">
        <f t="shared" si="71"/>
        <v>3258</v>
      </c>
      <c r="S189" s="11">
        <f t="shared" si="72"/>
        <v>0.32400000000000001</v>
      </c>
      <c r="T189" s="3" t="str">
        <f>VLOOKUP(Q189,道具信息!$Q$3:$S$20,2,FALSE)</f>
        <v>CHEST_ITEM_TYPE_T2_PART</v>
      </c>
      <c r="U189" s="3" t="str">
        <f>IF(COUNTIF(U$163:U188,T189)=0,T189,"")</f>
        <v/>
      </c>
      <c r="V189" s="3" t="str">
        <f t="shared" si="80"/>
        <v>CHEST_ITEM_TYPE_T3_TANK,CHEST_ITEM_TYPE_T3_SHARD,CHEST_ITEM_TYPE_T2_PART</v>
      </c>
      <c r="W189" s="13" t="str">
        <f t="shared" si="75"/>
        <v/>
      </c>
      <c r="X189" s="3" t="str">
        <f t="shared" si="76"/>
        <v/>
      </c>
      <c r="Y189" s="3" t="str">
        <f t="shared" si="81"/>
        <v>15.6%,39.7%,32.4%</v>
      </c>
    </row>
    <row r="190" spans="2:25" x14ac:dyDescent="0.3">
      <c r="B190" s="2">
        <f>数据源!CN222</f>
        <v>6</v>
      </c>
      <c r="C190" s="2" t="str">
        <f>数据源!CO222</f>
        <v>T2HP2</v>
      </c>
      <c r="D190" s="2" t="str">
        <f>数据源!CP222</f>
        <v>部件</v>
      </c>
      <c r="E190" s="2">
        <f>数据源!CQ222</f>
        <v>102.20000000000002</v>
      </c>
      <c r="F190" s="2">
        <f>数据源!CR222</f>
        <v>4</v>
      </c>
      <c r="G190" s="2">
        <f>数据源!CS222</f>
        <v>1.4999999999999999E-2</v>
      </c>
      <c r="H190" s="2">
        <f>数据源!CT222</f>
        <v>1.8071183953033264E-2</v>
      </c>
      <c r="I190" s="2">
        <f>数据源!CU222</f>
        <v>181</v>
      </c>
      <c r="J190" s="3">
        <f t="shared" si="69"/>
        <v>2</v>
      </c>
      <c r="K190" s="3">
        <f t="shared" si="70"/>
        <v>6</v>
      </c>
      <c r="L190" s="3" t="str">
        <f t="shared" si="73"/>
        <v>部件</v>
      </c>
      <c r="M190" s="3">
        <f t="shared" ca="1" si="74"/>
        <v>92202</v>
      </c>
      <c r="N190" s="3" t="str">
        <f t="shared" ca="1" si="77"/>
        <v>11311,12311,13311,11321,12321,13321,51311,52311,53311,51321,52321,53321,92001,92003,92005,92101,92103,92105,92201,92203,92205,92002,92004,92006,92102,92104,92106,92202</v>
      </c>
      <c r="O190" s="3" t="str">
        <f t="shared" si="78"/>
        <v>349,349,349,174,174,174,582,582,582,748,748,748,181,181,181,181,181,181,181,181,181,181,181,181,181,181,181,181</v>
      </c>
      <c r="P190" s="1" t="str">
        <f t="shared" si="79"/>
        <v>(1,1),(1,1),(1,1),(1,1),(1,1),(1,1),(4,8),(4,8),(4,8),(3,4),(3,4),(3,4),(2,6),(2,6),(2,6),(2,6),(2,6),(2,6),(2,6),(2,6),(2,6),(2,6),(2,6),(2,6),(2,6),(2,6),(2,6),(2,6)</v>
      </c>
      <c r="Q190" s="3" t="str">
        <f>IF(D190="坦克碎片",VLOOKUP(C190,道具信息!$N$2:$O$291,2,FALSE)&amp;"碎片",VLOOKUP(C190,道具信息!$N$2:$O$291,2,FALSE))</f>
        <v>T2部件</v>
      </c>
      <c r="R190" s="3">
        <f t="shared" si="71"/>
        <v>3258</v>
      </c>
      <c r="S190" s="11">
        <f t="shared" si="72"/>
        <v>0.32400000000000001</v>
      </c>
      <c r="T190" s="3" t="str">
        <f>VLOOKUP(Q190,道具信息!$Q$3:$S$20,2,FALSE)</f>
        <v>CHEST_ITEM_TYPE_T2_PART</v>
      </c>
      <c r="U190" s="3" t="str">
        <f>IF(COUNTIF(U$163:U189,T190)=0,T190,"")</f>
        <v/>
      </c>
      <c r="V190" s="3" t="str">
        <f t="shared" si="80"/>
        <v>CHEST_ITEM_TYPE_T3_TANK,CHEST_ITEM_TYPE_T3_SHARD,CHEST_ITEM_TYPE_T2_PART</v>
      </c>
      <c r="W190" s="13" t="str">
        <f t="shared" si="75"/>
        <v/>
      </c>
      <c r="X190" s="3" t="str">
        <f t="shared" si="76"/>
        <v/>
      </c>
      <c r="Y190" s="3" t="str">
        <f t="shared" si="81"/>
        <v>15.6%,39.7%,32.4%</v>
      </c>
    </row>
    <row r="191" spans="2:25" x14ac:dyDescent="0.3">
      <c r="B191" s="2">
        <f>数据源!CN223</f>
        <v>6</v>
      </c>
      <c r="C191" s="2" t="str">
        <f>数据源!CO223</f>
        <v>T2HP4</v>
      </c>
      <c r="D191" s="2" t="str">
        <f>数据源!CP223</f>
        <v>部件</v>
      </c>
      <c r="E191" s="2">
        <f>数据源!CQ223</f>
        <v>102.20000000000002</v>
      </c>
      <c r="F191" s="2">
        <f>数据源!CR223</f>
        <v>4</v>
      </c>
      <c r="G191" s="2">
        <f>数据源!CS223</f>
        <v>1.4999999999999999E-2</v>
      </c>
      <c r="H191" s="2">
        <f>数据源!CT223</f>
        <v>1.8071183953033264E-2</v>
      </c>
      <c r="I191" s="2">
        <f>数据源!CU223</f>
        <v>181</v>
      </c>
      <c r="J191" s="3">
        <f t="shared" si="69"/>
        <v>2</v>
      </c>
      <c r="K191" s="3">
        <f t="shared" si="70"/>
        <v>6</v>
      </c>
      <c r="L191" s="3" t="str">
        <f t="shared" si="73"/>
        <v>部件</v>
      </c>
      <c r="M191" s="3">
        <f t="shared" ca="1" si="74"/>
        <v>92204</v>
      </c>
      <c r="N191" s="3" t="str">
        <f t="shared" ca="1" si="77"/>
        <v>11311,12311,13311,11321,12321,13321,51311,52311,53311,51321,52321,53321,92001,92003,92005,92101,92103,92105,92201,92203,92205,92002,92004,92006,92102,92104,92106,92202,92204</v>
      </c>
      <c r="O191" s="3" t="str">
        <f t="shared" si="78"/>
        <v>349,349,349,174,174,174,582,582,582,748,748,748,181,181,181,181,181,181,181,181,181,181,181,181,181,181,181,181,181</v>
      </c>
      <c r="P191" s="1" t="str">
        <f t="shared" si="79"/>
        <v>(1,1),(1,1),(1,1),(1,1),(1,1),(1,1),(4,8),(4,8),(4,8),(3,4),(3,4),(3,4),(2,6),(2,6),(2,6),(2,6),(2,6),(2,6),(2,6),(2,6),(2,6),(2,6),(2,6),(2,6),(2,6),(2,6),(2,6),(2,6),(2,6)</v>
      </c>
      <c r="Q191" s="3" t="str">
        <f>IF(D191="坦克碎片",VLOOKUP(C191,道具信息!$N$2:$O$291,2,FALSE)&amp;"碎片",VLOOKUP(C191,道具信息!$N$2:$O$291,2,FALSE))</f>
        <v>T2部件</v>
      </c>
      <c r="R191" s="3">
        <f t="shared" si="71"/>
        <v>3258</v>
      </c>
      <c r="S191" s="11">
        <f t="shared" si="72"/>
        <v>0.32400000000000001</v>
      </c>
      <c r="T191" s="3" t="str">
        <f>VLOOKUP(Q191,道具信息!$Q$3:$S$20,2,FALSE)</f>
        <v>CHEST_ITEM_TYPE_T2_PART</v>
      </c>
      <c r="U191" s="3" t="str">
        <f>IF(COUNTIF(U$163:U190,T191)=0,T191,"")</f>
        <v/>
      </c>
      <c r="V191" s="3" t="str">
        <f t="shared" si="80"/>
        <v>CHEST_ITEM_TYPE_T3_TANK,CHEST_ITEM_TYPE_T3_SHARD,CHEST_ITEM_TYPE_T2_PART</v>
      </c>
      <c r="W191" s="13" t="str">
        <f t="shared" si="75"/>
        <v/>
      </c>
      <c r="X191" s="3" t="str">
        <f t="shared" si="76"/>
        <v/>
      </c>
      <c r="Y191" s="3" t="str">
        <f t="shared" si="81"/>
        <v>15.6%,39.7%,32.4%</v>
      </c>
    </row>
    <row r="192" spans="2:25" x14ac:dyDescent="0.3">
      <c r="B192" s="2">
        <f>数据源!CN224</f>
        <v>6</v>
      </c>
      <c r="C192" s="2" t="str">
        <f>数据源!CO224</f>
        <v>T2HP6</v>
      </c>
      <c r="D192" s="2" t="str">
        <f>数据源!CP224</f>
        <v>部件</v>
      </c>
      <c r="E192" s="2">
        <f>数据源!CQ224</f>
        <v>102.20000000000002</v>
      </c>
      <c r="F192" s="2">
        <f>数据源!CR224</f>
        <v>4</v>
      </c>
      <c r="G192" s="2">
        <f>数据源!CS224</f>
        <v>1.4999999999999999E-2</v>
      </c>
      <c r="H192" s="2">
        <f>数据源!CT224</f>
        <v>1.8071183953033264E-2</v>
      </c>
      <c r="I192" s="2">
        <f>数据源!CU224</f>
        <v>181</v>
      </c>
      <c r="J192" s="3">
        <f t="shared" si="69"/>
        <v>2</v>
      </c>
      <c r="K192" s="3">
        <f t="shared" si="70"/>
        <v>6</v>
      </c>
      <c r="L192" s="3" t="str">
        <f t="shared" si="73"/>
        <v>部件</v>
      </c>
      <c r="M192" s="3">
        <f t="shared" ca="1" si="74"/>
        <v>92206</v>
      </c>
      <c r="N192" s="3" t="str">
        <f t="shared" ca="1" si="77"/>
        <v>11311,12311,13311,11321,12321,13321,51311,52311,53311,51321,52321,53321,92001,92003,92005,92101,92103,92105,92201,92203,92205,92002,92004,92006,92102,92104,92106,92202,92204,92206</v>
      </c>
      <c r="O192" s="3" t="str">
        <f t="shared" si="78"/>
        <v>349,349,349,174,174,174,582,582,582,748,748,748,181,181,181,181,181,181,181,181,181,181,181,181,181,181,181,181,181,181</v>
      </c>
      <c r="P192" s="1" t="str">
        <f t="shared" si="79"/>
        <v>(1,1),(1,1),(1,1),(1,1),(1,1),(1,1),(4,8),(4,8),(4,8),(3,4),(3,4),(3,4),(2,6),(2,6),(2,6),(2,6),(2,6),(2,6),(2,6),(2,6),(2,6),(2,6),(2,6),(2,6),(2,6),(2,6),(2,6),(2,6),(2,6),(2,6)</v>
      </c>
      <c r="Q192" s="3" t="str">
        <f>IF(D192="坦克碎片",VLOOKUP(C192,道具信息!$N$2:$O$291,2,FALSE)&amp;"碎片",VLOOKUP(C192,道具信息!$N$2:$O$291,2,FALSE))</f>
        <v>T2部件</v>
      </c>
      <c r="R192" s="3">
        <f t="shared" si="71"/>
        <v>3258</v>
      </c>
      <c r="S192" s="11">
        <f t="shared" si="72"/>
        <v>0.32400000000000001</v>
      </c>
      <c r="T192" s="3" t="str">
        <f>VLOOKUP(Q192,道具信息!$Q$3:$S$20,2,FALSE)</f>
        <v>CHEST_ITEM_TYPE_T2_PART</v>
      </c>
      <c r="U192" s="3" t="str">
        <f>IF(COUNTIF(U$163:U191,T192)=0,T192,"")</f>
        <v/>
      </c>
      <c r="V192" s="3" t="str">
        <f t="shared" si="80"/>
        <v>CHEST_ITEM_TYPE_T3_TANK,CHEST_ITEM_TYPE_T3_SHARD,CHEST_ITEM_TYPE_T2_PART</v>
      </c>
      <c r="W192" s="13" t="str">
        <f t="shared" si="75"/>
        <v/>
      </c>
      <c r="X192" s="3" t="str">
        <f t="shared" si="76"/>
        <v/>
      </c>
      <c r="Y192" s="3" t="str">
        <f t="shared" si="81"/>
        <v>15.6%,39.7%,32.4%</v>
      </c>
    </row>
    <row r="193" spans="2:25" x14ac:dyDescent="0.3">
      <c r="B193" s="2">
        <f>数据源!CN225</f>
        <v>6</v>
      </c>
      <c r="C193" s="2" t="str">
        <f>数据源!CO225</f>
        <v>T3LP1</v>
      </c>
      <c r="D193" s="2" t="str">
        <f>数据源!CP225</f>
        <v>部件</v>
      </c>
      <c r="E193" s="2">
        <f>数据源!CQ225</f>
        <v>524.4</v>
      </c>
      <c r="F193" s="2">
        <f>数据源!CR225</f>
        <v>1</v>
      </c>
      <c r="G193" s="2">
        <f>数据源!CS225</f>
        <v>1.46E-2</v>
      </c>
      <c r="H193" s="2">
        <f>数据源!CT225</f>
        <v>1.3711861174675821E-2</v>
      </c>
      <c r="I193" s="2">
        <f>数据源!CU225</f>
        <v>137</v>
      </c>
      <c r="J193" s="3">
        <f t="shared" si="69"/>
        <v>1</v>
      </c>
      <c r="K193" s="3">
        <f t="shared" si="70"/>
        <v>1</v>
      </c>
      <c r="L193" s="3" t="str">
        <f t="shared" si="73"/>
        <v>部件</v>
      </c>
      <c r="M193" s="3">
        <f t="shared" ca="1" si="74"/>
        <v>93001</v>
      </c>
      <c r="N193" s="3" t="str">
        <f t="shared" ca="1" si="77"/>
        <v>11311,12311,13311,11321,12321,13321,51311,52311,53311,51321,52321,53321,92001,92003,92005,92101,92103,92105,92201,92203,92205,92002,92004,92006,92102,92104,92106,92202,92204,92206,93001</v>
      </c>
      <c r="O193" s="3" t="str">
        <f t="shared" si="78"/>
        <v>349,349,349,174,174,174,582,582,582,748,748,748,181,181,181,181,181,181,181,181,181,181,181,181,181,181,181,181,181,181,137</v>
      </c>
      <c r="P193" s="1" t="str">
        <f t="shared" si="79"/>
        <v>(1,1),(1,1),(1,1),(1,1),(1,1),(1,1),(4,8),(4,8),(4,8),(3,4),(3,4),(3,4),(2,6),(2,6),(2,6),(2,6),(2,6),(2,6),(2,6),(2,6),(2,6),(2,6),(2,6),(2,6),(2,6),(2,6),(2,6),(2,6),(2,6),(2,6),(1,1)</v>
      </c>
      <c r="Q193" s="3" t="str">
        <f>IF(D193="坦克碎片",VLOOKUP(C193,道具信息!$N$2:$O$291,2,FALSE)&amp;"碎片",VLOOKUP(C193,道具信息!$N$2:$O$291,2,FALSE))</f>
        <v>T3部件</v>
      </c>
      <c r="R193" s="3">
        <f t="shared" si="71"/>
        <v>1225</v>
      </c>
      <c r="S193" s="11">
        <f t="shared" si="72"/>
        <v>0.122</v>
      </c>
      <c r="T193" s="3" t="str">
        <f>VLOOKUP(Q193,道具信息!$Q$3:$S$20,2,FALSE)</f>
        <v>CHEST_ITEM_TYPE_T3_PART</v>
      </c>
      <c r="U193" s="3" t="str">
        <f>IF(COUNTIF(U$163:U192,T193)=0,T193,"")</f>
        <v>CHEST_ITEM_TYPE_T3_PART</v>
      </c>
      <c r="V193" s="3" t="str">
        <f t="shared" si="80"/>
        <v>CHEST_ITEM_TYPE_T3_TANK,CHEST_ITEM_TYPE_T3_SHARD,CHEST_ITEM_TYPE_T2_PART,CHEST_ITEM_TYPE_T3_PART</v>
      </c>
      <c r="W193" s="13">
        <f t="shared" si="75"/>
        <v>0.122</v>
      </c>
      <c r="X193" s="3" t="str">
        <f t="shared" si="76"/>
        <v>12.2%</v>
      </c>
      <c r="Y193" s="3" t="str">
        <f t="shared" si="81"/>
        <v>15.6%,39.7%,32.4%,12.2%</v>
      </c>
    </row>
    <row r="194" spans="2:25" x14ac:dyDescent="0.3">
      <c r="B194" s="2">
        <f>数据源!CN226</f>
        <v>6</v>
      </c>
      <c r="C194" s="2" t="str">
        <f>数据源!CO226</f>
        <v>T3LP3</v>
      </c>
      <c r="D194" s="2" t="str">
        <f>数据源!CP226</f>
        <v>部件</v>
      </c>
      <c r="E194" s="2">
        <f>数据源!CQ226</f>
        <v>524.4</v>
      </c>
      <c r="F194" s="2">
        <f>数据源!CR226</f>
        <v>1</v>
      </c>
      <c r="G194" s="2">
        <f>数据源!CS226</f>
        <v>1.4500000000000001E-2</v>
      </c>
      <c r="H194" s="2">
        <f>数据源!CT226</f>
        <v>1.3617944317315028E-2</v>
      </c>
      <c r="I194" s="2">
        <f>数据源!CU226</f>
        <v>136</v>
      </c>
      <c r="J194" s="3">
        <f t="shared" si="69"/>
        <v>1</v>
      </c>
      <c r="K194" s="3">
        <f t="shared" si="70"/>
        <v>1</v>
      </c>
      <c r="L194" s="3" t="str">
        <f t="shared" si="73"/>
        <v>部件</v>
      </c>
      <c r="M194" s="3">
        <f t="shared" ca="1" si="74"/>
        <v>93003</v>
      </c>
      <c r="N194" s="3" t="str">
        <f t="shared" ca="1" si="77"/>
        <v>11311,12311,13311,11321,12321,13321,51311,52311,53311,51321,52321,53321,92001,92003,92005,92101,92103,92105,92201,92203,92205,92002,92004,92006,92102,92104,92106,92202,92204,92206,93001,93003</v>
      </c>
      <c r="O194" s="3" t="str">
        <f t="shared" si="78"/>
        <v>349,349,349,174,174,174,582,582,582,748,748,748,181,181,181,181,181,181,181,181,181,181,181,181,181,181,181,181,181,181,137,136</v>
      </c>
      <c r="P194" s="1" t="str">
        <f t="shared" si="79"/>
        <v>(1,1),(1,1),(1,1),(1,1),(1,1),(1,1),(4,8),(4,8),(4,8),(3,4),(3,4),(3,4),(2,6),(2,6),(2,6),(2,6),(2,6),(2,6),(2,6),(2,6),(2,6),(2,6),(2,6),(2,6),(2,6),(2,6),(2,6),(2,6),(2,6),(2,6),(1,1),(1,1)</v>
      </c>
      <c r="Q194" s="3" t="str">
        <f>IF(D194="坦克碎片",VLOOKUP(C194,道具信息!$N$2:$O$291,2,FALSE)&amp;"碎片",VLOOKUP(C194,道具信息!$N$2:$O$291,2,FALSE))</f>
        <v>T3部件</v>
      </c>
      <c r="R194" s="3">
        <f t="shared" si="71"/>
        <v>1225</v>
      </c>
      <c r="S194" s="11">
        <f t="shared" si="72"/>
        <v>0.122</v>
      </c>
      <c r="T194" s="3" t="str">
        <f>VLOOKUP(Q194,道具信息!$Q$3:$S$20,2,FALSE)</f>
        <v>CHEST_ITEM_TYPE_T3_PART</v>
      </c>
      <c r="U194" s="3" t="str">
        <f>IF(COUNTIF(U$163:U193,T194)=0,T194,"")</f>
        <v/>
      </c>
      <c r="V194" s="3" t="str">
        <f t="shared" si="80"/>
        <v>CHEST_ITEM_TYPE_T3_TANK,CHEST_ITEM_TYPE_T3_SHARD,CHEST_ITEM_TYPE_T2_PART,CHEST_ITEM_TYPE_T3_PART</v>
      </c>
      <c r="W194" s="13" t="str">
        <f t="shared" si="75"/>
        <v/>
      </c>
      <c r="X194" s="3" t="str">
        <f t="shared" si="76"/>
        <v/>
      </c>
      <c r="Y194" s="3" t="str">
        <f t="shared" si="81"/>
        <v>15.6%,39.7%,32.4%,12.2%</v>
      </c>
    </row>
    <row r="195" spans="2:25" x14ac:dyDescent="0.3">
      <c r="B195" s="2">
        <f>数据源!CN227</f>
        <v>6</v>
      </c>
      <c r="C195" s="2" t="str">
        <f>数据源!CO227</f>
        <v>T3LP5</v>
      </c>
      <c r="D195" s="2" t="str">
        <f>数据源!CP227</f>
        <v>部件</v>
      </c>
      <c r="E195" s="2">
        <f>数据源!CQ227</f>
        <v>524.4</v>
      </c>
      <c r="F195" s="2">
        <f>数据源!CR227</f>
        <v>1</v>
      </c>
      <c r="G195" s="2">
        <f>数据源!CS227</f>
        <v>1.4500000000000001E-2</v>
      </c>
      <c r="H195" s="2">
        <f>数据源!CT227</f>
        <v>1.3617944317315028E-2</v>
      </c>
      <c r="I195" s="2">
        <f>数据源!CU227</f>
        <v>136</v>
      </c>
      <c r="J195" s="3">
        <f t="shared" si="69"/>
        <v>1</v>
      </c>
      <c r="K195" s="3">
        <f t="shared" si="70"/>
        <v>1</v>
      </c>
      <c r="L195" s="3" t="str">
        <f t="shared" si="73"/>
        <v>部件</v>
      </c>
      <c r="M195" s="3">
        <f t="shared" ca="1" si="74"/>
        <v>93005</v>
      </c>
      <c r="N195" s="3" t="str">
        <f t="shared" ca="1" si="77"/>
        <v>11311,12311,13311,11321,12321,13321,51311,52311,53311,51321,52321,53321,92001,92003,92005,92101,92103,92105,92201,92203,92205,92002,92004,92006,92102,92104,92106,92202,92204,92206,93001,93003,93005</v>
      </c>
      <c r="O195" s="3" t="str">
        <f t="shared" si="78"/>
        <v>349,349,349,174,174,174,582,582,582,748,748,748,181,181,181,181,181,181,181,181,181,181,181,181,181,181,181,181,181,181,137,136,136</v>
      </c>
      <c r="P195" s="1" t="str">
        <f t="shared" si="79"/>
        <v>(1,1),(1,1),(1,1),(1,1),(1,1),(1,1),(4,8),(4,8),(4,8),(3,4),(3,4),(3,4),(2,6),(2,6),(2,6),(2,6),(2,6),(2,6),(2,6),(2,6),(2,6),(2,6),(2,6),(2,6),(2,6),(2,6),(2,6),(2,6),(2,6),(2,6),(1,1),(1,1),(1,1)</v>
      </c>
      <c r="Q195" s="3" t="str">
        <f>IF(D195="坦克碎片",VLOOKUP(C195,道具信息!$N$2:$O$291,2,FALSE)&amp;"碎片",VLOOKUP(C195,道具信息!$N$2:$O$291,2,FALSE))</f>
        <v>T3部件</v>
      </c>
      <c r="R195" s="3">
        <f t="shared" si="71"/>
        <v>1225</v>
      </c>
      <c r="S195" s="11">
        <f t="shared" si="72"/>
        <v>0.122</v>
      </c>
      <c r="T195" s="3" t="str">
        <f>VLOOKUP(Q195,道具信息!$Q$3:$S$20,2,FALSE)</f>
        <v>CHEST_ITEM_TYPE_T3_PART</v>
      </c>
      <c r="U195" s="3" t="str">
        <f>IF(COUNTIF(U$163:U194,T195)=0,T195,"")</f>
        <v/>
      </c>
      <c r="V195" s="3" t="str">
        <f t="shared" si="80"/>
        <v>CHEST_ITEM_TYPE_T3_TANK,CHEST_ITEM_TYPE_T3_SHARD,CHEST_ITEM_TYPE_T2_PART,CHEST_ITEM_TYPE_T3_PART</v>
      </c>
      <c r="W195" s="13" t="str">
        <f t="shared" si="75"/>
        <v/>
      </c>
      <c r="X195" s="3" t="str">
        <f t="shared" si="76"/>
        <v/>
      </c>
      <c r="Y195" s="3" t="str">
        <f t="shared" si="81"/>
        <v>15.6%,39.7%,32.4%,12.2%</v>
      </c>
    </row>
    <row r="196" spans="2:25" x14ac:dyDescent="0.3">
      <c r="B196" s="2">
        <f>数据源!CN228</f>
        <v>6</v>
      </c>
      <c r="C196" s="2" t="str">
        <f>数据源!CO228</f>
        <v>T3MP1</v>
      </c>
      <c r="D196" s="2" t="str">
        <f>数据源!CP228</f>
        <v>部件</v>
      </c>
      <c r="E196" s="2">
        <f>数据源!CQ228</f>
        <v>524.4</v>
      </c>
      <c r="F196" s="2">
        <f>数据源!CR228</f>
        <v>1</v>
      </c>
      <c r="G196" s="2">
        <f>数据源!CS228</f>
        <v>1.4500000000000001E-2</v>
      </c>
      <c r="H196" s="2">
        <f>数据源!CT228</f>
        <v>1.3617944317315028E-2</v>
      </c>
      <c r="I196" s="2">
        <f>数据源!CU228</f>
        <v>136</v>
      </c>
      <c r="J196" s="3">
        <f t="shared" si="69"/>
        <v>1</v>
      </c>
      <c r="K196" s="3">
        <f t="shared" si="70"/>
        <v>1</v>
      </c>
      <c r="L196" s="3" t="str">
        <f t="shared" si="73"/>
        <v>部件</v>
      </c>
      <c r="M196" s="3">
        <f t="shared" ca="1" si="74"/>
        <v>93101</v>
      </c>
      <c r="N196" s="3" t="str">
        <f t="shared" ca="1" si="77"/>
        <v>11311,12311,13311,11321,12321,13321,51311,52311,53311,51321,52321,53321,92001,92003,92005,92101,92103,92105,92201,92203,92205,92002,92004,92006,92102,92104,92106,92202,92204,92206,93001,93003,93005,93101</v>
      </c>
      <c r="O196" s="3" t="str">
        <f t="shared" si="78"/>
        <v>349,349,349,174,174,174,582,582,582,748,748,748,181,181,181,181,181,181,181,181,181,181,181,181,181,181,181,181,181,181,137,136,136,136</v>
      </c>
      <c r="P196" s="1" t="str">
        <f t="shared" si="79"/>
        <v>(1,1),(1,1),(1,1),(1,1),(1,1),(1,1),(4,8),(4,8),(4,8),(3,4),(3,4),(3,4),(2,6),(2,6),(2,6),(2,6),(2,6),(2,6),(2,6),(2,6),(2,6),(2,6),(2,6),(2,6),(2,6),(2,6),(2,6),(2,6),(2,6),(2,6),(1,1),(1,1),(1,1),(1,1)</v>
      </c>
      <c r="Q196" s="3" t="str">
        <f>IF(D196="坦克碎片",VLOOKUP(C196,道具信息!$N$2:$O$291,2,FALSE)&amp;"碎片",VLOOKUP(C196,道具信息!$N$2:$O$291,2,FALSE))</f>
        <v>T3部件</v>
      </c>
      <c r="R196" s="3">
        <f t="shared" si="71"/>
        <v>1225</v>
      </c>
      <c r="S196" s="11">
        <f t="shared" si="72"/>
        <v>0.122</v>
      </c>
      <c r="T196" s="3" t="str">
        <f>VLOOKUP(Q196,道具信息!$Q$3:$S$20,2,FALSE)</f>
        <v>CHEST_ITEM_TYPE_T3_PART</v>
      </c>
      <c r="U196" s="3" t="str">
        <f>IF(COUNTIF(U$163:U195,T196)=0,T196,"")</f>
        <v/>
      </c>
      <c r="V196" s="3" t="str">
        <f t="shared" si="80"/>
        <v>CHEST_ITEM_TYPE_T3_TANK,CHEST_ITEM_TYPE_T3_SHARD,CHEST_ITEM_TYPE_T2_PART,CHEST_ITEM_TYPE_T3_PART</v>
      </c>
      <c r="W196" s="13" t="str">
        <f t="shared" si="75"/>
        <v/>
      </c>
      <c r="X196" s="3" t="str">
        <f t="shared" si="76"/>
        <v/>
      </c>
      <c r="Y196" s="3" t="str">
        <f t="shared" si="81"/>
        <v>15.6%,39.7%,32.4%,12.2%</v>
      </c>
    </row>
    <row r="197" spans="2:25" x14ac:dyDescent="0.3">
      <c r="B197" s="2">
        <f>数据源!CN229</f>
        <v>6</v>
      </c>
      <c r="C197" s="2" t="str">
        <f>数据源!CO229</f>
        <v>T3MP3</v>
      </c>
      <c r="D197" s="2" t="str">
        <f>数据源!CP229</f>
        <v>部件</v>
      </c>
      <c r="E197" s="2">
        <f>数据源!CQ229</f>
        <v>524.4</v>
      </c>
      <c r="F197" s="2">
        <f>数据源!CR229</f>
        <v>1</v>
      </c>
      <c r="G197" s="2">
        <f>数据源!CS229</f>
        <v>1.4500000000000001E-2</v>
      </c>
      <c r="H197" s="2">
        <f>数据源!CT229</f>
        <v>1.3617944317315028E-2</v>
      </c>
      <c r="I197" s="2">
        <f>数据源!CU229</f>
        <v>136</v>
      </c>
      <c r="J197" s="3">
        <f t="shared" si="69"/>
        <v>1</v>
      </c>
      <c r="K197" s="3">
        <f t="shared" si="70"/>
        <v>1</v>
      </c>
      <c r="L197" s="3" t="str">
        <f t="shared" si="73"/>
        <v>部件</v>
      </c>
      <c r="M197" s="3">
        <f t="shared" ca="1" si="74"/>
        <v>93103</v>
      </c>
      <c r="N197" s="3" t="str">
        <f t="shared" ca="1" si="77"/>
        <v>11311,12311,13311,11321,12321,13321,51311,52311,53311,51321,52321,53321,92001,92003,92005,92101,92103,92105,92201,92203,92205,92002,92004,92006,92102,92104,92106,92202,92204,92206,93001,93003,93005,93101,93103</v>
      </c>
      <c r="O197" s="3" t="str">
        <f t="shared" si="78"/>
        <v>349,349,349,174,174,174,582,582,582,748,748,748,181,181,181,181,181,181,181,181,181,181,181,181,181,181,181,181,181,181,137,136,136,136,136</v>
      </c>
      <c r="P197" s="1" t="str">
        <f t="shared" si="79"/>
        <v>(1,1),(1,1),(1,1),(1,1),(1,1),(1,1),(4,8),(4,8),(4,8),(3,4),(3,4),(3,4),(2,6),(2,6),(2,6),(2,6),(2,6),(2,6),(2,6),(2,6),(2,6),(2,6),(2,6),(2,6),(2,6),(2,6),(2,6),(2,6),(2,6),(2,6),(1,1),(1,1),(1,1),(1,1),(1,1)</v>
      </c>
      <c r="Q197" s="3" t="str">
        <f>IF(D197="坦克碎片",VLOOKUP(C197,道具信息!$N$2:$O$291,2,FALSE)&amp;"碎片",VLOOKUP(C197,道具信息!$N$2:$O$291,2,FALSE))</f>
        <v>T3部件</v>
      </c>
      <c r="R197" s="3">
        <f t="shared" si="71"/>
        <v>1225</v>
      </c>
      <c r="S197" s="11">
        <f t="shared" si="72"/>
        <v>0.122</v>
      </c>
      <c r="T197" s="3" t="str">
        <f>VLOOKUP(Q197,道具信息!$Q$3:$S$20,2,FALSE)</f>
        <v>CHEST_ITEM_TYPE_T3_PART</v>
      </c>
      <c r="U197" s="3" t="str">
        <f>IF(COUNTIF(U$163:U196,T197)=0,T197,"")</f>
        <v/>
      </c>
      <c r="V197" s="3" t="str">
        <f t="shared" si="80"/>
        <v>CHEST_ITEM_TYPE_T3_TANK,CHEST_ITEM_TYPE_T3_SHARD,CHEST_ITEM_TYPE_T2_PART,CHEST_ITEM_TYPE_T3_PART</v>
      </c>
      <c r="W197" s="13" t="str">
        <f t="shared" si="75"/>
        <v/>
      </c>
      <c r="X197" s="3" t="str">
        <f t="shared" si="76"/>
        <v/>
      </c>
      <c r="Y197" s="3" t="str">
        <f t="shared" si="81"/>
        <v>15.6%,39.7%,32.4%,12.2%</v>
      </c>
    </row>
    <row r="198" spans="2:25" x14ac:dyDescent="0.3">
      <c r="B198" s="2">
        <f>数据源!CN230</f>
        <v>6</v>
      </c>
      <c r="C198" s="2" t="str">
        <f>数据源!CO230</f>
        <v>T3MP5</v>
      </c>
      <c r="D198" s="2" t="str">
        <f>数据源!CP230</f>
        <v>部件</v>
      </c>
      <c r="E198" s="2">
        <f>数据源!CQ230</f>
        <v>524.4</v>
      </c>
      <c r="F198" s="2">
        <f>数据源!CR230</f>
        <v>1</v>
      </c>
      <c r="G198" s="2">
        <f>数据源!CS230</f>
        <v>1.4500000000000001E-2</v>
      </c>
      <c r="H198" s="2">
        <f>数据源!CT230</f>
        <v>1.3617944317315028E-2</v>
      </c>
      <c r="I198" s="2">
        <f>数据源!CU230</f>
        <v>136</v>
      </c>
      <c r="J198" s="3">
        <f t="shared" si="69"/>
        <v>1</v>
      </c>
      <c r="K198" s="3">
        <f t="shared" si="70"/>
        <v>1</v>
      </c>
      <c r="L198" s="3" t="str">
        <f t="shared" si="73"/>
        <v>部件</v>
      </c>
      <c r="M198" s="3">
        <f t="shared" ca="1" si="74"/>
        <v>93105</v>
      </c>
      <c r="N198" s="3" t="str">
        <f t="shared" ca="1" si="77"/>
        <v>11311,12311,13311,11321,12321,13321,51311,52311,53311,51321,52321,53321,92001,92003,92005,92101,92103,92105,92201,92203,92205,92002,92004,92006,92102,92104,92106,92202,92204,92206,93001,93003,93005,93101,93103,93105</v>
      </c>
      <c r="O198" s="3" t="str">
        <f t="shared" si="78"/>
        <v>349,349,349,174,174,174,582,582,582,748,748,748,181,181,181,181,181,181,181,181,181,181,181,181,181,181,181,181,181,181,137,136,136,136,136,136</v>
      </c>
      <c r="P198" s="1" t="str">
        <f t="shared" si="79"/>
        <v>(1,1),(1,1),(1,1),(1,1),(1,1),(1,1),(4,8),(4,8),(4,8),(3,4),(3,4),(3,4),(2,6),(2,6),(2,6),(2,6),(2,6),(2,6),(2,6),(2,6),(2,6),(2,6),(2,6),(2,6),(2,6),(2,6),(2,6),(2,6),(2,6),(2,6),(1,1),(1,1),(1,1),(1,1),(1,1),(1,1)</v>
      </c>
      <c r="Q198" s="3" t="str">
        <f>IF(D198="坦克碎片",VLOOKUP(C198,道具信息!$N$2:$O$291,2,FALSE)&amp;"碎片",VLOOKUP(C198,道具信息!$N$2:$O$291,2,FALSE))</f>
        <v>T3部件</v>
      </c>
      <c r="R198" s="3">
        <f t="shared" si="71"/>
        <v>1225</v>
      </c>
      <c r="S198" s="11">
        <f t="shared" si="72"/>
        <v>0.122</v>
      </c>
      <c r="T198" s="3" t="str">
        <f>VLOOKUP(Q198,道具信息!$Q$3:$S$20,2,FALSE)</f>
        <v>CHEST_ITEM_TYPE_T3_PART</v>
      </c>
      <c r="U198" s="3" t="str">
        <f>IF(COUNTIF(U$163:U197,T198)=0,T198,"")</f>
        <v/>
      </c>
      <c r="V198" s="3" t="str">
        <f t="shared" si="80"/>
        <v>CHEST_ITEM_TYPE_T3_TANK,CHEST_ITEM_TYPE_T3_SHARD,CHEST_ITEM_TYPE_T2_PART,CHEST_ITEM_TYPE_T3_PART</v>
      </c>
      <c r="W198" s="13" t="str">
        <f t="shared" si="75"/>
        <v/>
      </c>
      <c r="X198" s="3" t="str">
        <f t="shared" si="76"/>
        <v/>
      </c>
      <c r="Y198" s="3" t="str">
        <f t="shared" si="81"/>
        <v>15.6%,39.7%,32.4%,12.2%</v>
      </c>
    </row>
    <row r="199" spans="2:25" x14ac:dyDescent="0.3">
      <c r="B199" s="2">
        <f>数据源!CN231</f>
        <v>6</v>
      </c>
      <c r="C199" s="2" t="str">
        <f>数据源!CO231</f>
        <v>T3HP1</v>
      </c>
      <c r="D199" s="2" t="str">
        <f>数据源!CP231</f>
        <v>部件</v>
      </c>
      <c r="E199" s="2">
        <f>数据源!CQ231</f>
        <v>524.4</v>
      </c>
      <c r="F199" s="2">
        <f>数据源!CR231</f>
        <v>1</v>
      </c>
      <c r="G199" s="2">
        <f>数据源!CS231</f>
        <v>1.4500000000000001E-2</v>
      </c>
      <c r="H199" s="2">
        <f>数据源!CT231</f>
        <v>1.3617944317315028E-2</v>
      </c>
      <c r="I199" s="2">
        <f>数据源!CU231</f>
        <v>136</v>
      </c>
      <c r="J199" s="3">
        <f t="shared" si="69"/>
        <v>1</v>
      </c>
      <c r="K199" s="3">
        <f t="shared" si="70"/>
        <v>1</v>
      </c>
      <c r="L199" s="3" t="str">
        <f t="shared" si="73"/>
        <v>部件</v>
      </c>
      <c r="M199" s="3">
        <f t="shared" ca="1" si="74"/>
        <v>93201</v>
      </c>
      <c r="N199" s="3" t="str">
        <f t="shared" ca="1" si="77"/>
        <v>11311,12311,13311,11321,12321,13321,51311,52311,53311,51321,52321,53321,92001,92003,92005,92101,92103,92105,92201,92203,92205,92002,92004,92006,92102,92104,92106,92202,92204,92206,93001,93003,93005,93101,93103,93105,93201</v>
      </c>
      <c r="O199" s="3" t="str">
        <f t="shared" si="78"/>
        <v>349,349,349,174,174,174,582,582,582,748,748,748,181,181,181,181,181,181,181,181,181,181,181,181,181,181,181,181,181,181,137,136,136,136,136,136,136</v>
      </c>
      <c r="P199" s="1" t="str">
        <f t="shared" si="79"/>
        <v>(1,1),(1,1),(1,1),(1,1),(1,1),(1,1),(4,8),(4,8),(4,8),(3,4),(3,4),(3,4),(2,6),(2,6),(2,6),(2,6),(2,6),(2,6),(2,6),(2,6),(2,6),(2,6),(2,6),(2,6),(2,6),(2,6),(2,6),(2,6),(2,6),(2,6),(1,1),(1,1),(1,1),(1,1),(1,1),(1,1),(1,1)</v>
      </c>
      <c r="Q199" s="3" t="str">
        <f>IF(D199="坦克碎片",VLOOKUP(C199,道具信息!$N$2:$O$291,2,FALSE)&amp;"碎片",VLOOKUP(C199,道具信息!$N$2:$O$291,2,FALSE))</f>
        <v>T3部件</v>
      </c>
      <c r="R199" s="3">
        <f t="shared" si="71"/>
        <v>1225</v>
      </c>
      <c r="S199" s="11">
        <f t="shared" si="72"/>
        <v>0.122</v>
      </c>
      <c r="T199" s="3" t="str">
        <f>VLOOKUP(Q199,道具信息!$Q$3:$S$20,2,FALSE)</f>
        <v>CHEST_ITEM_TYPE_T3_PART</v>
      </c>
      <c r="U199" s="3" t="str">
        <f>IF(COUNTIF(U$163:U198,T199)=0,T199,"")</f>
        <v/>
      </c>
      <c r="V199" s="3" t="str">
        <f t="shared" si="80"/>
        <v>CHEST_ITEM_TYPE_T3_TANK,CHEST_ITEM_TYPE_T3_SHARD,CHEST_ITEM_TYPE_T2_PART,CHEST_ITEM_TYPE_T3_PART</v>
      </c>
      <c r="W199" s="13" t="str">
        <f t="shared" si="75"/>
        <v/>
      </c>
      <c r="X199" s="3" t="str">
        <f t="shared" si="76"/>
        <v/>
      </c>
      <c r="Y199" s="3" t="str">
        <f t="shared" si="81"/>
        <v>15.6%,39.7%,32.4%,12.2%</v>
      </c>
    </row>
    <row r="200" spans="2:25" x14ac:dyDescent="0.3">
      <c r="B200" s="2">
        <f>数据源!CN232</f>
        <v>6</v>
      </c>
      <c r="C200" s="2" t="str">
        <f>数据源!CO232</f>
        <v>T3HP3</v>
      </c>
      <c r="D200" s="2" t="str">
        <f>数据源!CP232</f>
        <v>部件</v>
      </c>
      <c r="E200" s="2">
        <f>数据源!CQ232</f>
        <v>524.4</v>
      </c>
      <c r="F200" s="2">
        <f>数据源!CR232</f>
        <v>1</v>
      </c>
      <c r="G200" s="2">
        <f>数据源!CS232</f>
        <v>1.4500000000000001E-2</v>
      </c>
      <c r="H200" s="2">
        <f>数据源!CT232</f>
        <v>1.3617944317315028E-2</v>
      </c>
      <c r="I200" s="2">
        <f>数据源!CU232</f>
        <v>136</v>
      </c>
      <c r="J200" s="3">
        <f t="shared" si="69"/>
        <v>1</v>
      </c>
      <c r="K200" s="3">
        <f t="shared" si="70"/>
        <v>1</v>
      </c>
      <c r="L200" s="3" t="str">
        <f t="shared" si="73"/>
        <v>部件</v>
      </c>
      <c r="M200" s="3">
        <f t="shared" ca="1" si="74"/>
        <v>93203</v>
      </c>
      <c r="N200" s="3" t="str">
        <f t="shared" ca="1" si="77"/>
        <v>11311,12311,13311,11321,12321,13321,51311,52311,53311,51321,52321,53321,92001,92003,92005,92101,92103,92105,92201,92203,92205,92002,92004,92006,92102,92104,92106,92202,92204,92206,93001,93003,93005,93101,93103,93105,93201,93203</v>
      </c>
      <c r="O200" s="3" t="str">
        <f t="shared" si="78"/>
        <v>349,349,349,174,174,174,582,582,582,748,748,748,181,181,181,181,181,181,181,181,181,181,181,181,181,181,181,181,181,181,137,136,136,136,136,136,136,136</v>
      </c>
      <c r="P200" s="1" t="str">
        <f t="shared" si="79"/>
        <v>(1,1),(1,1),(1,1),(1,1),(1,1),(1,1),(4,8),(4,8),(4,8),(3,4),(3,4),(3,4),(2,6),(2,6),(2,6),(2,6),(2,6),(2,6),(2,6),(2,6),(2,6),(2,6),(2,6),(2,6),(2,6),(2,6),(2,6),(2,6),(2,6),(2,6),(1,1),(1,1),(1,1),(1,1),(1,1),(1,1),(1,1),(1,1)</v>
      </c>
      <c r="Q200" s="3" t="str">
        <f>IF(D200="坦克碎片",VLOOKUP(C200,道具信息!$N$2:$O$291,2,FALSE)&amp;"碎片",VLOOKUP(C200,道具信息!$N$2:$O$291,2,FALSE))</f>
        <v>T3部件</v>
      </c>
      <c r="R200" s="3">
        <f t="shared" si="71"/>
        <v>1225</v>
      </c>
      <c r="S200" s="11">
        <f t="shared" si="72"/>
        <v>0.122</v>
      </c>
      <c r="T200" s="3" t="str">
        <f>VLOOKUP(Q200,道具信息!$Q$3:$S$20,2,FALSE)</f>
        <v>CHEST_ITEM_TYPE_T3_PART</v>
      </c>
      <c r="U200" s="3" t="str">
        <f>IF(COUNTIF(U$163:U199,T200)=0,T200,"")</f>
        <v/>
      </c>
      <c r="V200" s="3" t="str">
        <f t="shared" si="80"/>
        <v>CHEST_ITEM_TYPE_T3_TANK,CHEST_ITEM_TYPE_T3_SHARD,CHEST_ITEM_TYPE_T2_PART,CHEST_ITEM_TYPE_T3_PART</v>
      </c>
      <c r="W200" s="13" t="str">
        <f t="shared" si="75"/>
        <v/>
      </c>
      <c r="X200" s="3" t="str">
        <f t="shared" si="76"/>
        <v/>
      </c>
      <c r="Y200" s="3" t="str">
        <f t="shared" si="81"/>
        <v>15.6%,39.7%,32.4%,12.2%</v>
      </c>
    </row>
    <row r="201" spans="2:25" x14ac:dyDescent="0.3">
      <c r="B201" s="2">
        <f>数据源!CN233</f>
        <v>6</v>
      </c>
      <c r="C201" s="2" t="str">
        <f>数据源!CO233</f>
        <v>T3HP5</v>
      </c>
      <c r="D201" s="2" t="str">
        <f>数据源!CP233</f>
        <v>部件</v>
      </c>
      <c r="E201" s="2">
        <f>数据源!CQ233</f>
        <v>524.4</v>
      </c>
      <c r="F201" s="2">
        <f>数据源!CR233</f>
        <v>1</v>
      </c>
      <c r="G201" s="2">
        <f>数据源!CS233</f>
        <v>1.4500000000000001E-2</v>
      </c>
      <c r="H201" s="2">
        <f>数据源!CT233</f>
        <v>1.3617944317315028E-2</v>
      </c>
      <c r="I201" s="2">
        <f>数据源!CU233</f>
        <v>136</v>
      </c>
      <c r="J201" s="3">
        <f t="shared" si="69"/>
        <v>1</v>
      </c>
      <c r="K201" s="3">
        <f t="shared" si="70"/>
        <v>1</v>
      </c>
      <c r="L201" s="3" t="str">
        <f t="shared" si="73"/>
        <v>部件</v>
      </c>
      <c r="M201" s="3">
        <f t="shared" ca="1" si="74"/>
        <v>93205</v>
      </c>
      <c r="N201" s="3" t="str">
        <f t="shared" ca="1" si="77"/>
        <v>11311,12311,13311,11321,12321,13321,51311,52311,53311,51321,52321,53321,92001,92003,92005,92101,92103,92105,92201,92203,92205,92002,92004,92006,92102,92104,92106,92202,92204,92206,93001,93003,93005,93101,93103,93105,93201,93203,93205</v>
      </c>
      <c r="O201" s="3" t="str">
        <f t="shared" si="78"/>
        <v>349,349,349,174,174,174,582,582,582,748,748,748,181,181,181,181,181,181,181,181,181,181,181,181,181,181,181,181,181,181,137,136,136,136,136,136,136,136,136</v>
      </c>
      <c r="P201" s="1" t="str">
        <f t="shared" si="79"/>
        <v>(1,1),(1,1),(1,1),(1,1),(1,1),(1,1),(4,8),(4,8),(4,8),(3,4),(3,4),(3,4),(2,6),(2,6),(2,6),(2,6),(2,6),(2,6),(2,6),(2,6),(2,6),(2,6),(2,6),(2,6),(2,6),(2,6),(2,6),(2,6),(2,6),(2,6),(1,1),(1,1),(1,1),(1,1),(1,1),(1,1),(1,1),(1,1),(1,1)</v>
      </c>
      <c r="Q201" s="3" t="str">
        <f>IF(D201="坦克碎片",VLOOKUP(C201,道具信息!$N$2:$O$291,2,FALSE)&amp;"碎片",VLOOKUP(C201,道具信息!$N$2:$O$291,2,FALSE))</f>
        <v>T3部件</v>
      </c>
      <c r="R201" s="3">
        <f t="shared" si="71"/>
        <v>1225</v>
      </c>
      <c r="S201" s="11">
        <f t="shared" si="72"/>
        <v>0.122</v>
      </c>
      <c r="T201" s="3" t="str">
        <f>VLOOKUP(Q201,道具信息!$Q$3:$S$20,2,FALSE)</f>
        <v>CHEST_ITEM_TYPE_T3_PART</v>
      </c>
      <c r="U201" s="3" t="str">
        <f>IF(COUNTIF(U$163:U200,T201)=0,T201,"")</f>
        <v/>
      </c>
      <c r="V201" s="3" t="str">
        <f t="shared" si="80"/>
        <v>CHEST_ITEM_TYPE_T3_TANK,CHEST_ITEM_TYPE_T3_SHARD,CHEST_ITEM_TYPE_T2_PART,CHEST_ITEM_TYPE_T3_PART</v>
      </c>
      <c r="W201" s="13" t="str">
        <f t="shared" si="75"/>
        <v/>
      </c>
      <c r="X201" s="3" t="str">
        <f t="shared" si="76"/>
        <v/>
      </c>
      <c r="Y201" s="3" t="str">
        <f t="shared" si="81"/>
        <v>15.6%,39.7%,32.4%,12.2%</v>
      </c>
    </row>
    <row r="202" spans="2:25" x14ac:dyDescent="0.3">
      <c r="N202" s="3" t="str">
        <f ca="1">"["&amp;N201&amp;"]"</f>
        <v>[11311,12311,13311,11321,12321,13321,51311,52311,53311,51321,52321,53321,92001,92003,92005,92101,92103,92105,92201,92203,92205,92002,92004,92006,92102,92104,92106,92202,92204,92206,93001,93003,93005,93101,93103,93105,93201,93203,93205]</v>
      </c>
      <c r="O202" s="3" t="str">
        <f>"["&amp;O201&amp;"]"</f>
        <v>[349,349,349,174,174,174,582,582,582,748,748,748,181,181,181,181,181,181,181,181,181,181,181,181,181,181,181,181,181,181,137,136,136,136,136,136,136,136,136]</v>
      </c>
      <c r="P202" s="3" t="str">
        <f>"["&amp;P201&amp;"]"</f>
        <v>[(1,1),(1,1),(1,1),(1,1),(1,1),(1,1),(4,8),(4,8),(4,8),(3,4),(3,4),(3,4),(2,6),(2,6),(2,6),(2,6),(2,6),(2,6),(2,6),(2,6),(2,6),(2,6),(2,6),(2,6),(2,6),(2,6),(2,6),(2,6),(2,6),(2,6),(1,1),(1,1),(1,1),(1,1),(1,1),(1,1),(1,1),(1,1),(1,1)]</v>
      </c>
      <c r="V202" s="3" t="str">
        <f>"["&amp;V201&amp;"]"</f>
        <v>[CHEST_ITEM_TYPE_T3_TANK,CHEST_ITEM_TYPE_T3_SHARD,CHEST_ITEM_TYPE_T2_PART,CHEST_ITEM_TYPE_T3_PART]</v>
      </c>
      <c r="Y202" s="3" t="str">
        <f>"["&amp;Y201&amp;"]"</f>
        <v>[15.6%,39.7%,32.4%,12.2%]</v>
      </c>
    </row>
    <row r="204" spans="2:25" x14ac:dyDescent="0.3">
      <c r="B204" s="2" t="str">
        <f>数据源!CN236</f>
        <v>联赛等级</v>
      </c>
      <c r="C204" s="2" t="str">
        <f>数据源!CO236</f>
        <v>道具名称</v>
      </c>
      <c r="D204" s="2" t="str">
        <f>数据源!CP236</f>
        <v>对应大类</v>
      </c>
      <c r="E204" s="2" t="str">
        <f>数据源!CQ236</f>
        <v>道具价值</v>
      </c>
      <c r="F204" s="2" t="str">
        <f>数据源!CR236</f>
        <v>抽取个数</v>
      </c>
      <c r="G204" s="2" t="str">
        <f>数据源!CS236</f>
        <v>价值比例</v>
      </c>
      <c r="H204" s="2" t="str">
        <f>数据源!CT236</f>
        <v>产出概率</v>
      </c>
      <c r="I204" s="2" t="str">
        <f>数据源!CU236</f>
        <v>权重值</v>
      </c>
      <c r="J204" s="7" t="s">
        <v>234</v>
      </c>
      <c r="K204" s="7" t="s">
        <v>235</v>
      </c>
      <c r="L204" s="3" t="s">
        <v>222</v>
      </c>
      <c r="M204" s="3" t="s">
        <v>152</v>
      </c>
      <c r="N204" s="3" t="s">
        <v>224</v>
      </c>
      <c r="O204" s="3" t="s">
        <v>225</v>
      </c>
      <c r="P204" s="3" t="s">
        <v>226</v>
      </c>
      <c r="Q204" s="8" t="s">
        <v>244</v>
      </c>
      <c r="R204" s="8" t="s">
        <v>245</v>
      </c>
      <c r="S204" s="8" t="s">
        <v>246</v>
      </c>
    </row>
    <row r="205" spans="2:25" x14ac:dyDescent="0.3">
      <c r="B205" s="2">
        <f>数据源!CN237</f>
        <v>7</v>
      </c>
      <c r="C205" s="2" t="str">
        <f>数据源!CO237</f>
        <v>35(t)</v>
      </c>
      <c r="D205" s="2" t="str">
        <f>数据源!CP237</f>
        <v>坦克</v>
      </c>
      <c r="E205" s="2">
        <f>数据源!CQ237</f>
        <v>880</v>
      </c>
      <c r="F205" s="2">
        <f>数据源!CR237</f>
        <v>1</v>
      </c>
      <c r="G205" s="2">
        <f>数据源!CS237</f>
        <v>7.3999999999999996E-2</v>
      </c>
      <c r="H205" s="2">
        <f>数据源!CT237</f>
        <v>4.1414772727272731E-2</v>
      </c>
      <c r="I205" s="2">
        <f>数据源!CU237</f>
        <v>414</v>
      </c>
      <c r="J205" s="3">
        <f t="shared" ref="J205:J252" si="82">ROUNDUP(IF(F205&gt;1,F205-ROUNDDOWN(SQRT(F205),0),F205),0)</f>
        <v>1</v>
      </c>
      <c r="K205" s="3">
        <f t="shared" ref="K205:K252" si="83">F205*2-J205</f>
        <v>1</v>
      </c>
      <c r="L205" s="3" t="str">
        <f>RIGHT(D205,2)</f>
        <v>坦克</v>
      </c>
      <c r="M205" s="3">
        <f ca="1">IF(OR(L205="坦克",L205="碎片"),VLOOKUP(C205,INDIRECT("坦克ID"),MATCH(L205&amp;"ID",INDIRECT("坦克标头"),0),FALSE),VLOOKUP(C205,INDIRECT(L205&amp;"ID"),2,FALSE))</f>
        <v>11311</v>
      </c>
      <c r="N205" s="3">
        <f ca="1">M205</f>
        <v>11311</v>
      </c>
      <c r="O205" s="3">
        <f>I205</f>
        <v>414</v>
      </c>
      <c r="P205" s="1" t="str">
        <f>"("&amp;J205&amp;","&amp;K205&amp;")"</f>
        <v>(1,1)</v>
      </c>
      <c r="Q205" s="3" t="str">
        <f>IF(D205="坦克碎片",VLOOKUP(C205,道具信息!$N$2:$O$291,2,FALSE)&amp;"碎片",VLOOKUP(C205,道具信息!$N$2:$O$291,2,FALSE))</f>
        <v>T3坦克</v>
      </c>
      <c r="R205" s="3">
        <f t="shared" ref="R205:R252" si="84">SUMIFS(I$3:I$445,Q$3:Q$445,Q205,B$3:B$445,B205)</f>
        <v>1863</v>
      </c>
      <c r="S205" s="11">
        <f t="shared" ref="S205:S252" si="85">ROUND(R205/SUMIF(B$3:B$445,B205,I$3:I$445),3)</f>
        <v>0.185</v>
      </c>
      <c r="T205" s="3" t="str">
        <f>VLOOKUP(Q205,道具信息!$Q$3:$S$20,2,FALSE)</f>
        <v>CHEST_ITEM_TYPE_T3_TANK</v>
      </c>
      <c r="U205" s="3" t="str">
        <f>T205</f>
        <v>CHEST_ITEM_TYPE_T3_TANK</v>
      </c>
      <c r="V205" s="3" t="str">
        <f>U205</f>
        <v>CHEST_ITEM_TYPE_T3_TANK</v>
      </c>
      <c r="W205" s="13">
        <f>IF(U205&lt;&gt;"",ROUND(S205*100%,3),"")</f>
        <v>0.185</v>
      </c>
      <c r="X205" s="3" t="str">
        <f>TEXT(W205,"0.0%")</f>
        <v>18.5%</v>
      </c>
      <c r="Y205" s="3" t="str">
        <f>X205</f>
        <v>18.5%</v>
      </c>
    </row>
    <row r="206" spans="2:25" x14ac:dyDescent="0.3">
      <c r="B206" s="2">
        <f>数据源!CN238</f>
        <v>7</v>
      </c>
      <c r="C206" s="2" t="str">
        <f>数据源!CO238</f>
        <v>玛蒂尔达</v>
      </c>
      <c r="D206" s="2" t="str">
        <f>数据源!CP238</f>
        <v>坦克</v>
      </c>
      <c r="E206" s="2">
        <f>数据源!CQ238</f>
        <v>880</v>
      </c>
      <c r="F206" s="2">
        <f>数据源!CR238</f>
        <v>1</v>
      </c>
      <c r="G206" s="2">
        <f>数据源!CS238</f>
        <v>7.3999999999999996E-2</v>
      </c>
      <c r="H206" s="2">
        <f>数据源!CT238</f>
        <v>4.1414772727272731E-2</v>
      </c>
      <c r="I206" s="2">
        <f>数据源!CU238</f>
        <v>414</v>
      </c>
      <c r="J206" s="3">
        <f t="shared" si="82"/>
        <v>1</v>
      </c>
      <c r="K206" s="3">
        <f t="shared" si="83"/>
        <v>1</v>
      </c>
      <c r="L206" s="3" t="str">
        <f t="shared" ref="L206:L252" si="86">RIGHT(D206,2)</f>
        <v>坦克</v>
      </c>
      <c r="M206" s="3">
        <f t="shared" ref="M206:M252" ca="1" si="87">IF(OR(L206="坦克",L206="碎片"),VLOOKUP(C206,INDIRECT("坦克ID"),MATCH(L206&amp;"ID",INDIRECT("坦克标头"),0),FALSE),VLOOKUP(C206,INDIRECT(L206&amp;"ID"),2,FALSE))</f>
        <v>12311</v>
      </c>
      <c r="N206" s="3" t="str">
        <f ca="1">N205&amp;","&amp;M206</f>
        <v>11311,12311</v>
      </c>
      <c r="O206" s="3" t="str">
        <f>O205&amp;","&amp;I206</f>
        <v>414,414</v>
      </c>
      <c r="P206" s="1" t="str">
        <f>P205&amp;","&amp;"("&amp;J206&amp;","&amp;K206&amp;")"</f>
        <v>(1,1),(1,1)</v>
      </c>
      <c r="Q206" s="3" t="str">
        <f>IF(D206="坦克碎片",VLOOKUP(C206,道具信息!$N$2:$O$291,2,FALSE)&amp;"碎片",VLOOKUP(C206,道具信息!$N$2:$O$291,2,FALSE))</f>
        <v>T3坦克</v>
      </c>
      <c r="R206" s="3">
        <f t="shared" si="84"/>
        <v>1863</v>
      </c>
      <c r="S206" s="11">
        <f t="shared" si="85"/>
        <v>0.185</v>
      </c>
      <c r="T206" s="3" t="str">
        <f>VLOOKUP(Q206,道具信息!$Q$3:$S$20,2,FALSE)</f>
        <v>CHEST_ITEM_TYPE_T3_TANK</v>
      </c>
      <c r="U206" s="3" t="str">
        <f>IF(COUNTIF(U$205:U205,T206)=0,T206,"")</f>
        <v/>
      </c>
      <c r="V206" s="3" t="str">
        <f>IF(U206&lt;&gt;"",V205&amp;","&amp;U206,V205)</f>
        <v>CHEST_ITEM_TYPE_T3_TANK</v>
      </c>
      <c r="W206" s="13" t="str">
        <f t="shared" ref="W206:W252" si="88">IF(U206&lt;&gt;"",ROUND(S206*100%,3),"")</f>
        <v/>
      </c>
      <c r="X206" s="3" t="str">
        <f t="shared" ref="X206:X252" si="89">TEXT(W206,"0.0%")</f>
        <v/>
      </c>
      <c r="Y206" s="3" t="str">
        <f>IF(X206&lt;&gt;"",Y205&amp;","&amp;X206,Y205)</f>
        <v>18.5%</v>
      </c>
    </row>
    <row r="207" spans="2:25" x14ac:dyDescent="0.3">
      <c r="B207" s="2">
        <f>数据源!CN239</f>
        <v>7</v>
      </c>
      <c r="C207" s="2" t="str">
        <f>数据源!CO239</f>
        <v>黑豹</v>
      </c>
      <c r="D207" s="2" t="str">
        <f>数据源!CP239</f>
        <v>坦克</v>
      </c>
      <c r="E207" s="2">
        <f>数据源!CQ239</f>
        <v>880</v>
      </c>
      <c r="F207" s="2">
        <f>数据源!CR239</f>
        <v>1</v>
      </c>
      <c r="G207" s="2">
        <f>数据源!CS239</f>
        <v>7.3999999999999996E-2</v>
      </c>
      <c r="H207" s="2">
        <f>数据源!CT239</f>
        <v>4.1414772727272731E-2</v>
      </c>
      <c r="I207" s="2">
        <f>数据源!CU239</f>
        <v>414</v>
      </c>
      <c r="J207" s="3">
        <f t="shared" si="82"/>
        <v>1</v>
      </c>
      <c r="K207" s="3">
        <f t="shared" si="83"/>
        <v>1</v>
      </c>
      <c r="L207" s="3" t="str">
        <f t="shared" si="86"/>
        <v>坦克</v>
      </c>
      <c r="M207" s="3">
        <f t="shared" ca="1" si="87"/>
        <v>13311</v>
      </c>
      <c r="N207" s="3" t="str">
        <f t="shared" ref="N207:N252" ca="1" si="90">N206&amp;","&amp;M207</f>
        <v>11311,12311,13311</v>
      </c>
      <c r="O207" s="3" t="str">
        <f t="shared" ref="O207:O252" si="91">O206&amp;","&amp;I207</f>
        <v>414,414,414</v>
      </c>
      <c r="P207" s="1" t="str">
        <f t="shared" ref="P207:P252" si="92">P206&amp;","&amp;"("&amp;J207&amp;","&amp;K207&amp;")"</f>
        <v>(1,1),(1,1),(1,1)</v>
      </c>
      <c r="Q207" s="3" t="str">
        <f>IF(D207="坦克碎片",VLOOKUP(C207,道具信息!$N$2:$O$291,2,FALSE)&amp;"碎片",VLOOKUP(C207,道具信息!$N$2:$O$291,2,FALSE))</f>
        <v>T3坦克</v>
      </c>
      <c r="R207" s="3">
        <f t="shared" si="84"/>
        <v>1863</v>
      </c>
      <c r="S207" s="11">
        <f t="shared" si="85"/>
        <v>0.185</v>
      </c>
      <c r="T207" s="3" t="str">
        <f>VLOOKUP(Q207,道具信息!$Q$3:$S$20,2,FALSE)</f>
        <v>CHEST_ITEM_TYPE_T3_TANK</v>
      </c>
      <c r="U207" s="3" t="str">
        <f>IF(COUNTIF(U$205:U206,T207)=0,T207,"")</f>
        <v/>
      </c>
      <c r="V207" s="3" t="str">
        <f t="shared" ref="V207:V252" si="93">IF(U207&lt;&gt;"",V206&amp;","&amp;U207,V206)</f>
        <v>CHEST_ITEM_TYPE_T3_TANK</v>
      </c>
      <c r="W207" s="13" t="str">
        <f t="shared" si="88"/>
        <v/>
      </c>
      <c r="X207" s="3" t="str">
        <f t="shared" si="89"/>
        <v/>
      </c>
      <c r="Y207" s="3" t="str">
        <f t="shared" ref="Y207:Y252" si="94">IF(X207&lt;&gt;"",Y206&amp;","&amp;X207,Y206)</f>
        <v>18.5%</v>
      </c>
    </row>
    <row r="208" spans="2:25" x14ac:dyDescent="0.3">
      <c r="B208" s="2">
        <f>数据源!CN240</f>
        <v>7</v>
      </c>
      <c r="C208" s="2" t="str">
        <f>数据源!CO240</f>
        <v>十字军</v>
      </c>
      <c r="D208" s="2" t="str">
        <f>数据源!CP240</f>
        <v>坦克</v>
      </c>
      <c r="E208" s="2">
        <f>数据源!CQ240</f>
        <v>1759.9999999999998</v>
      </c>
      <c r="F208" s="2">
        <f>数据源!CR240</f>
        <v>1</v>
      </c>
      <c r="G208" s="2">
        <f>数据源!CS240</f>
        <v>7.3999999999999996E-2</v>
      </c>
      <c r="H208" s="2">
        <f>数据源!CT240</f>
        <v>2.0707386363636365E-2</v>
      </c>
      <c r="I208" s="2">
        <f>数据源!CU240</f>
        <v>207</v>
      </c>
      <c r="J208" s="3">
        <f t="shared" si="82"/>
        <v>1</v>
      </c>
      <c r="K208" s="3">
        <f t="shared" si="83"/>
        <v>1</v>
      </c>
      <c r="L208" s="3" t="str">
        <f t="shared" si="86"/>
        <v>坦克</v>
      </c>
      <c r="M208" s="3">
        <f t="shared" ca="1" si="87"/>
        <v>11321</v>
      </c>
      <c r="N208" s="3" t="str">
        <f t="shared" ca="1" si="90"/>
        <v>11311,12311,13311,11321</v>
      </c>
      <c r="O208" s="3" t="str">
        <f t="shared" si="91"/>
        <v>414,414,414,207</v>
      </c>
      <c r="P208" s="1" t="str">
        <f t="shared" si="92"/>
        <v>(1,1),(1,1),(1,1),(1,1)</v>
      </c>
      <c r="Q208" s="3" t="str">
        <f>IF(D208="坦克碎片",VLOOKUP(C208,道具信息!$N$2:$O$291,2,FALSE)&amp;"碎片",VLOOKUP(C208,道具信息!$N$2:$O$291,2,FALSE))</f>
        <v>T3坦克</v>
      </c>
      <c r="R208" s="3">
        <f t="shared" si="84"/>
        <v>1863</v>
      </c>
      <c r="S208" s="11">
        <f t="shared" si="85"/>
        <v>0.185</v>
      </c>
      <c r="T208" s="3" t="str">
        <f>VLOOKUP(Q208,道具信息!$Q$3:$S$20,2,FALSE)</f>
        <v>CHEST_ITEM_TYPE_T3_TANK</v>
      </c>
      <c r="U208" s="3" t="str">
        <f>IF(COUNTIF(U$205:U207,T208)=0,T208,"")</f>
        <v/>
      </c>
      <c r="V208" s="3" t="str">
        <f t="shared" si="93"/>
        <v>CHEST_ITEM_TYPE_T3_TANK</v>
      </c>
      <c r="W208" s="13" t="str">
        <f t="shared" si="88"/>
        <v/>
      </c>
      <c r="X208" s="3" t="str">
        <f t="shared" si="89"/>
        <v/>
      </c>
      <c r="Y208" s="3" t="str">
        <f t="shared" si="94"/>
        <v>18.5%</v>
      </c>
    </row>
    <row r="209" spans="2:25" x14ac:dyDescent="0.3">
      <c r="B209" s="2">
        <f>数据源!CN241</f>
        <v>7</v>
      </c>
      <c r="C209" s="2" t="str">
        <f>数据源!CO241</f>
        <v>谢尔曼</v>
      </c>
      <c r="D209" s="2" t="str">
        <f>数据源!CP241</f>
        <v>坦克</v>
      </c>
      <c r="E209" s="2">
        <f>数据源!CQ241</f>
        <v>1759.9999999999998</v>
      </c>
      <c r="F209" s="2">
        <f>数据源!CR241</f>
        <v>1</v>
      </c>
      <c r="G209" s="2">
        <f>数据源!CS241</f>
        <v>7.3999999999999996E-2</v>
      </c>
      <c r="H209" s="2">
        <f>数据源!CT241</f>
        <v>2.0707386363636365E-2</v>
      </c>
      <c r="I209" s="2">
        <f>数据源!CU241</f>
        <v>207</v>
      </c>
      <c r="J209" s="3">
        <f t="shared" si="82"/>
        <v>1</v>
      </c>
      <c r="K209" s="3">
        <f t="shared" si="83"/>
        <v>1</v>
      </c>
      <c r="L209" s="3" t="str">
        <f t="shared" si="86"/>
        <v>坦克</v>
      </c>
      <c r="M209" s="3">
        <f t="shared" ca="1" si="87"/>
        <v>12321</v>
      </c>
      <c r="N209" s="3" t="str">
        <f t="shared" ca="1" si="90"/>
        <v>11311,12311,13311,11321,12321</v>
      </c>
      <c r="O209" s="3" t="str">
        <f t="shared" si="91"/>
        <v>414,414,414,207,207</v>
      </c>
      <c r="P209" s="1" t="str">
        <f t="shared" si="92"/>
        <v>(1,1),(1,1),(1,1),(1,1),(1,1)</v>
      </c>
      <c r="Q209" s="3" t="str">
        <f>IF(D209="坦克碎片",VLOOKUP(C209,道具信息!$N$2:$O$291,2,FALSE)&amp;"碎片",VLOOKUP(C209,道具信息!$N$2:$O$291,2,FALSE))</f>
        <v>T3坦克</v>
      </c>
      <c r="R209" s="3">
        <f t="shared" si="84"/>
        <v>1863</v>
      </c>
      <c r="S209" s="11">
        <f t="shared" si="85"/>
        <v>0.185</v>
      </c>
      <c r="T209" s="3" t="str">
        <f>VLOOKUP(Q209,道具信息!$Q$3:$S$20,2,FALSE)</f>
        <v>CHEST_ITEM_TYPE_T3_TANK</v>
      </c>
      <c r="U209" s="3" t="str">
        <f>IF(COUNTIF(U$205:U208,T209)=0,T209,"")</f>
        <v/>
      </c>
      <c r="V209" s="3" t="str">
        <f t="shared" si="93"/>
        <v>CHEST_ITEM_TYPE_T3_TANK</v>
      </c>
      <c r="W209" s="13" t="str">
        <f t="shared" si="88"/>
        <v/>
      </c>
      <c r="X209" s="3" t="str">
        <f t="shared" si="89"/>
        <v/>
      </c>
      <c r="Y209" s="3" t="str">
        <f t="shared" si="94"/>
        <v>18.5%</v>
      </c>
    </row>
    <row r="210" spans="2:25" x14ac:dyDescent="0.3">
      <c r="B210" s="2">
        <f>数据源!CN242</f>
        <v>7</v>
      </c>
      <c r="C210" s="2" t="str">
        <f>数据源!CO242</f>
        <v>虎式</v>
      </c>
      <c r="D210" s="2" t="str">
        <f>数据源!CP242</f>
        <v>坦克</v>
      </c>
      <c r="E210" s="2">
        <f>数据源!CQ242</f>
        <v>1759.9999999999998</v>
      </c>
      <c r="F210" s="2">
        <f>数据源!CR242</f>
        <v>1</v>
      </c>
      <c r="G210" s="2">
        <f>数据源!CS242</f>
        <v>7.3999999999999996E-2</v>
      </c>
      <c r="H210" s="2">
        <f>数据源!CT242</f>
        <v>2.0707386363636365E-2</v>
      </c>
      <c r="I210" s="2">
        <f>数据源!CU242</f>
        <v>207</v>
      </c>
      <c r="J210" s="3">
        <f t="shared" si="82"/>
        <v>1</v>
      </c>
      <c r="K210" s="3">
        <f t="shared" si="83"/>
        <v>1</v>
      </c>
      <c r="L210" s="3" t="str">
        <f t="shared" si="86"/>
        <v>坦克</v>
      </c>
      <c r="M210" s="3">
        <f t="shared" ca="1" si="87"/>
        <v>13321</v>
      </c>
      <c r="N210" s="3" t="str">
        <f t="shared" ca="1" si="90"/>
        <v>11311,12311,13311,11321,12321,13321</v>
      </c>
      <c r="O210" s="3" t="str">
        <f t="shared" si="91"/>
        <v>414,414,414,207,207,207</v>
      </c>
      <c r="P210" s="1" t="str">
        <f t="shared" si="92"/>
        <v>(1,1),(1,1),(1,1),(1,1),(1,1),(1,1)</v>
      </c>
      <c r="Q210" s="3" t="str">
        <f>IF(D210="坦克碎片",VLOOKUP(C210,道具信息!$N$2:$O$291,2,FALSE)&amp;"碎片",VLOOKUP(C210,道具信息!$N$2:$O$291,2,FALSE))</f>
        <v>T3坦克</v>
      </c>
      <c r="R210" s="3">
        <f t="shared" si="84"/>
        <v>1863</v>
      </c>
      <c r="S210" s="11">
        <f t="shared" si="85"/>
        <v>0.185</v>
      </c>
      <c r="T210" s="3" t="str">
        <f>VLOOKUP(Q210,道具信息!$Q$3:$S$20,2,FALSE)</f>
        <v>CHEST_ITEM_TYPE_T3_TANK</v>
      </c>
      <c r="U210" s="3" t="str">
        <f>IF(COUNTIF(U$205:U209,T210)=0,T210,"")</f>
        <v/>
      </c>
      <c r="V210" s="3" t="str">
        <f t="shared" si="93"/>
        <v>CHEST_ITEM_TYPE_T3_TANK</v>
      </c>
      <c r="W210" s="13" t="str">
        <f t="shared" si="88"/>
        <v/>
      </c>
      <c r="X210" s="3" t="str">
        <f t="shared" si="89"/>
        <v/>
      </c>
      <c r="Y210" s="3" t="str">
        <f t="shared" si="94"/>
        <v>18.5%</v>
      </c>
    </row>
    <row r="211" spans="2:25" x14ac:dyDescent="0.3">
      <c r="B211" s="2">
        <f>数据源!CN243</f>
        <v>7</v>
      </c>
      <c r="C211" s="2" t="str">
        <f>数据源!CO243</f>
        <v>35(t)</v>
      </c>
      <c r="D211" s="2" t="str">
        <f>数据源!CP243</f>
        <v>坦克碎片</v>
      </c>
      <c r="E211" s="2">
        <f>数据源!CQ243</f>
        <v>44</v>
      </c>
      <c r="F211" s="2">
        <f>数据源!CR243</f>
        <v>8</v>
      </c>
      <c r="G211" s="2">
        <f>数据源!CS243</f>
        <v>3.6999999999999998E-2</v>
      </c>
      <c r="H211" s="2">
        <f>数据源!CT243</f>
        <v>5.1768465909090906E-2</v>
      </c>
      <c r="I211" s="2">
        <f>数据源!CU243</f>
        <v>518</v>
      </c>
      <c r="J211" s="3">
        <f t="shared" si="82"/>
        <v>6</v>
      </c>
      <c r="K211" s="3">
        <f t="shared" si="83"/>
        <v>10</v>
      </c>
      <c r="L211" s="3" t="str">
        <f t="shared" si="86"/>
        <v>碎片</v>
      </c>
      <c r="M211" s="3">
        <f t="shared" ca="1" si="87"/>
        <v>51311</v>
      </c>
      <c r="N211" s="3" t="str">
        <f t="shared" ca="1" si="90"/>
        <v>11311,12311,13311,11321,12321,13321,51311</v>
      </c>
      <c r="O211" s="3" t="str">
        <f t="shared" si="91"/>
        <v>414,414,414,207,207,207,518</v>
      </c>
      <c r="P211" s="1" t="str">
        <f t="shared" si="92"/>
        <v>(1,1),(1,1),(1,1),(1,1),(1,1),(1,1),(6,10)</v>
      </c>
      <c r="Q211" s="3" t="str">
        <f>IF(D211="坦克碎片",VLOOKUP(C211,道具信息!$N$2:$O$291,2,FALSE)&amp;"碎片",VLOOKUP(C211,道具信息!$N$2:$O$291,2,FALSE))</f>
        <v>T3坦克碎片</v>
      </c>
      <c r="R211" s="3">
        <f t="shared" si="84"/>
        <v>3624</v>
      </c>
      <c r="S211" s="11">
        <f t="shared" si="85"/>
        <v>0.36</v>
      </c>
      <c r="T211" s="3" t="str">
        <f>VLOOKUP(Q211,道具信息!$Q$3:$S$20,2,FALSE)</f>
        <v>CHEST_ITEM_TYPE_T3_SHARD</v>
      </c>
      <c r="U211" s="3" t="str">
        <f>IF(COUNTIF(U$205:U210,T211)=0,T211,"")</f>
        <v>CHEST_ITEM_TYPE_T3_SHARD</v>
      </c>
      <c r="V211" s="3" t="str">
        <f t="shared" si="93"/>
        <v>CHEST_ITEM_TYPE_T3_TANK,CHEST_ITEM_TYPE_T3_SHARD</v>
      </c>
      <c r="W211" s="13">
        <f t="shared" si="88"/>
        <v>0.36</v>
      </c>
      <c r="X211" s="3" t="str">
        <f t="shared" si="89"/>
        <v>36.0%</v>
      </c>
      <c r="Y211" s="3" t="str">
        <f t="shared" si="94"/>
        <v>18.5%,36.0%</v>
      </c>
    </row>
    <row r="212" spans="2:25" x14ac:dyDescent="0.3">
      <c r="B212" s="2">
        <f>数据源!CN244</f>
        <v>7</v>
      </c>
      <c r="C212" s="2" t="str">
        <f>数据源!CO244</f>
        <v>玛蒂尔达</v>
      </c>
      <c r="D212" s="2" t="str">
        <f>数据源!CP244</f>
        <v>坦克碎片</v>
      </c>
      <c r="E212" s="2">
        <f>数据源!CQ244</f>
        <v>44</v>
      </c>
      <c r="F212" s="2">
        <f>数据源!CR244</f>
        <v>8</v>
      </c>
      <c r="G212" s="2">
        <f>数据源!CS244</f>
        <v>3.6999999999999998E-2</v>
      </c>
      <c r="H212" s="2">
        <f>数据源!CT244</f>
        <v>5.1768465909090906E-2</v>
      </c>
      <c r="I212" s="2">
        <f>数据源!CU244</f>
        <v>518</v>
      </c>
      <c r="J212" s="3">
        <f t="shared" si="82"/>
        <v>6</v>
      </c>
      <c r="K212" s="3">
        <f t="shared" si="83"/>
        <v>10</v>
      </c>
      <c r="L212" s="3" t="str">
        <f t="shared" si="86"/>
        <v>碎片</v>
      </c>
      <c r="M212" s="3">
        <f t="shared" ca="1" si="87"/>
        <v>52311</v>
      </c>
      <c r="N212" s="3" t="str">
        <f t="shared" ca="1" si="90"/>
        <v>11311,12311,13311,11321,12321,13321,51311,52311</v>
      </c>
      <c r="O212" s="3" t="str">
        <f t="shared" si="91"/>
        <v>414,414,414,207,207,207,518,518</v>
      </c>
      <c r="P212" s="1" t="str">
        <f t="shared" si="92"/>
        <v>(1,1),(1,1),(1,1),(1,1),(1,1),(1,1),(6,10),(6,10)</v>
      </c>
      <c r="Q212" s="3" t="str">
        <f>IF(D212="坦克碎片",VLOOKUP(C212,道具信息!$N$2:$O$291,2,FALSE)&amp;"碎片",VLOOKUP(C212,道具信息!$N$2:$O$291,2,FALSE))</f>
        <v>T3坦克碎片</v>
      </c>
      <c r="R212" s="3">
        <f t="shared" si="84"/>
        <v>3624</v>
      </c>
      <c r="S212" s="11">
        <f t="shared" si="85"/>
        <v>0.36</v>
      </c>
      <c r="T212" s="3" t="str">
        <f>VLOOKUP(Q212,道具信息!$Q$3:$S$20,2,FALSE)</f>
        <v>CHEST_ITEM_TYPE_T3_SHARD</v>
      </c>
      <c r="U212" s="3" t="str">
        <f>IF(COUNTIF(U$205:U211,T212)=0,T212,"")</f>
        <v/>
      </c>
      <c r="V212" s="3" t="str">
        <f t="shared" si="93"/>
        <v>CHEST_ITEM_TYPE_T3_TANK,CHEST_ITEM_TYPE_T3_SHARD</v>
      </c>
      <c r="W212" s="13" t="str">
        <f t="shared" si="88"/>
        <v/>
      </c>
      <c r="X212" s="3" t="str">
        <f t="shared" si="89"/>
        <v/>
      </c>
      <c r="Y212" s="3" t="str">
        <f t="shared" si="94"/>
        <v>18.5%,36.0%</v>
      </c>
    </row>
    <row r="213" spans="2:25" x14ac:dyDescent="0.3">
      <c r="B213" s="2">
        <f>数据源!CN245</f>
        <v>7</v>
      </c>
      <c r="C213" s="2" t="str">
        <f>数据源!CO245</f>
        <v>黑豹</v>
      </c>
      <c r="D213" s="2" t="str">
        <f>数据源!CP245</f>
        <v>坦克碎片</v>
      </c>
      <c r="E213" s="2">
        <f>数据源!CQ245</f>
        <v>44</v>
      </c>
      <c r="F213" s="2">
        <f>数据源!CR245</f>
        <v>8</v>
      </c>
      <c r="G213" s="2">
        <f>数据源!CS245</f>
        <v>3.6999999999999998E-2</v>
      </c>
      <c r="H213" s="2">
        <f>数据源!CT245</f>
        <v>5.1768465909090906E-2</v>
      </c>
      <c r="I213" s="2">
        <f>数据源!CU245</f>
        <v>518</v>
      </c>
      <c r="J213" s="3">
        <f t="shared" si="82"/>
        <v>6</v>
      </c>
      <c r="K213" s="3">
        <f t="shared" si="83"/>
        <v>10</v>
      </c>
      <c r="L213" s="3" t="str">
        <f t="shared" si="86"/>
        <v>碎片</v>
      </c>
      <c r="M213" s="3">
        <f t="shared" ca="1" si="87"/>
        <v>53311</v>
      </c>
      <c r="N213" s="3" t="str">
        <f t="shared" ca="1" si="90"/>
        <v>11311,12311,13311,11321,12321,13321,51311,52311,53311</v>
      </c>
      <c r="O213" s="3" t="str">
        <f t="shared" si="91"/>
        <v>414,414,414,207,207,207,518,518,518</v>
      </c>
      <c r="P213" s="1" t="str">
        <f t="shared" si="92"/>
        <v>(1,1),(1,1),(1,1),(1,1),(1,1),(1,1),(6,10),(6,10),(6,10)</v>
      </c>
      <c r="Q213" s="3" t="str">
        <f>IF(D213="坦克碎片",VLOOKUP(C213,道具信息!$N$2:$O$291,2,FALSE)&amp;"碎片",VLOOKUP(C213,道具信息!$N$2:$O$291,2,FALSE))</f>
        <v>T3坦克碎片</v>
      </c>
      <c r="R213" s="3">
        <f t="shared" si="84"/>
        <v>3624</v>
      </c>
      <c r="S213" s="11">
        <f t="shared" si="85"/>
        <v>0.36</v>
      </c>
      <c r="T213" s="3" t="str">
        <f>VLOOKUP(Q213,道具信息!$Q$3:$S$20,2,FALSE)</f>
        <v>CHEST_ITEM_TYPE_T3_SHARD</v>
      </c>
      <c r="U213" s="3" t="str">
        <f>IF(COUNTIF(U$205:U212,T213)=0,T213,"")</f>
        <v/>
      </c>
      <c r="V213" s="3" t="str">
        <f t="shared" si="93"/>
        <v>CHEST_ITEM_TYPE_T3_TANK,CHEST_ITEM_TYPE_T3_SHARD</v>
      </c>
      <c r="W213" s="13" t="str">
        <f t="shared" si="88"/>
        <v/>
      </c>
      <c r="X213" s="3" t="str">
        <f t="shared" si="89"/>
        <v/>
      </c>
      <c r="Y213" s="3" t="str">
        <f t="shared" si="94"/>
        <v>18.5%,36.0%</v>
      </c>
    </row>
    <row r="214" spans="2:25" x14ac:dyDescent="0.3">
      <c r="B214" s="2">
        <f>数据源!CN246</f>
        <v>7</v>
      </c>
      <c r="C214" s="2" t="str">
        <f>数据源!CO246</f>
        <v>十字军</v>
      </c>
      <c r="D214" s="2" t="str">
        <f>数据源!CP246</f>
        <v>坦克碎片</v>
      </c>
      <c r="E214" s="2">
        <f>数据源!CQ246</f>
        <v>58.666666666666657</v>
      </c>
      <c r="F214" s="2">
        <f>数据源!CR246</f>
        <v>4.5</v>
      </c>
      <c r="G214" s="2">
        <f>数据源!CS246</f>
        <v>3.6999999999999998E-2</v>
      </c>
      <c r="H214" s="2">
        <f>数据源!CT246</f>
        <v>6.9024621212121218E-2</v>
      </c>
      <c r="I214" s="2">
        <f>数据源!CU246</f>
        <v>690</v>
      </c>
      <c r="J214" s="3">
        <f t="shared" si="82"/>
        <v>3</v>
      </c>
      <c r="K214" s="3">
        <f t="shared" si="83"/>
        <v>6</v>
      </c>
      <c r="L214" s="3" t="str">
        <f t="shared" si="86"/>
        <v>碎片</v>
      </c>
      <c r="M214" s="3">
        <f t="shared" ca="1" si="87"/>
        <v>51321</v>
      </c>
      <c r="N214" s="3" t="str">
        <f t="shared" ca="1" si="90"/>
        <v>11311,12311,13311,11321,12321,13321,51311,52311,53311,51321</v>
      </c>
      <c r="O214" s="3" t="str">
        <f t="shared" si="91"/>
        <v>414,414,414,207,207,207,518,518,518,690</v>
      </c>
      <c r="P214" s="1" t="str">
        <f t="shared" si="92"/>
        <v>(1,1),(1,1),(1,1),(1,1),(1,1),(1,1),(6,10),(6,10),(6,10),(3,6)</v>
      </c>
      <c r="Q214" s="3" t="str">
        <f>IF(D214="坦克碎片",VLOOKUP(C214,道具信息!$N$2:$O$291,2,FALSE)&amp;"碎片",VLOOKUP(C214,道具信息!$N$2:$O$291,2,FALSE))</f>
        <v>T3坦克碎片</v>
      </c>
      <c r="R214" s="3">
        <f t="shared" si="84"/>
        <v>3624</v>
      </c>
      <c r="S214" s="11">
        <f t="shared" si="85"/>
        <v>0.36</v>
      </c>
      <c r="T214" s="3" t="str">
        <f>VLOOKUP(Q214,道具信息!$Q$3:$S$20,2,FALSE)</f>
        <v>CHEST_ITEM_TYPE_T3_SHARD</v>
      </c>
      <c r="U214" s="3" t="str">
        <f>IF(COUNTIF(U$205:U213,T214)=0,T214,"")</f>
        <v/>
      </c>
      <c r="V214" s="3" t="str">
        <f t="shared" si="93"/>
        <v>CHEST_ITEM_TYPE_T3_TANK,CHEST_ITEM_TYPE_T3_SHARD</v>
      </c>
      <c r="W214" s="13" t="str">
        <f t="shared" si="88"/>
        <v/>
      </c>
      <c r="X214" s="3" t="str">
        <f t="shared" si="89"/>
        <v/>
      </c>
      <c r="Y214" s="3" t="str">
        <f t="shared" si="94"/>
        <v>18.5%,36.0%</v>
      </c>
    </row>
    <row r="215" spans="2:25" x14ac:dyDescent="0.3">
      <c r="B215" s="2">
        <f>数据源!CN247</f>
        <v>7</v>
      </c>
      <c r="C215" s="2" t="str">
        <f>数据源!CO247</f>
        <v>谢尔曼</v>
      </c>
      <c r="D215" s="2" t="str">
        <f>数据源!CP247</f>
        <v>坦克碎片</v>
      </c>
      <c r="E215" s="2">
        <f>数据源!CQ247</f>
        <v>58.666666666666657</v>
      </c>
      <c r="F215" s="2">
        <f>数据源!CR247</f>
        <v>4.5</v>
      </c>
      <c r="G215" s="2">
        <f>数据源!CS247</f>
        <v>3.6999999999999998E-2</v>
      </c>
      <c r="H215" s="2">
        <f>数据源!CT247</f>
        <v>6.9024621212121218E-2</v>
      </c>
      <c r="I215" s="2">
        <f>数据源!CU247</f>
        <v>690</v>
      </c>
      <c r="J215" s="3">
        <f t="shared" si="82"/>
        <v>3</v>
      </c>
      <c r="K215" s="3">
        <f t="shared" si="83"/>
        <v>6</v>
      </c>
      <c r="L215" s="3" t="str">
        <f t="shared" si="86"/>
        <v>碎片</v>
      </c>
      <c r="M215" s="3">
        <f t="shared" ca="1" si="87"/>
        <v>52321</v>
      </c>
      <c r="N215" s="3" t="str">
        <f t="shared" ca="1" si="90"/>
        <v>11311,12311,13311,11321,12321,13321,51311,52311,53311,51321,52321</v>
      </c>
      <c r="O215" s="3" t="str">
        <f t="shared" si="91"/>
        <v>414,414,414,207,207,207,518,518,518,690,690</v>
      </c>
      <c r="P215" s="1" t="str">
        <f t="shared" si="92"/>
        <v>(1,1),(1,1),(1,1),(1,1),(1,1),(1,1),(6,10),(6,10),(6,10),(3,6),(3,6)</v>
      </c>
      <c r="Q215" s="3" t="str">
        <f>IF(D215="坦克碎片",VLOOKUP(C215,道具信息!$N$2:$O$291,2,FALSE)&amp;"碎片",VLOOKUP(C215,道具信息!$N$2:$O$291,2,FALSE))</f>
        <v>T3坦克碎片</v>
      </c>
      <c r="R215" s="3">
        <f t="shared" si="84"/>
        <v>3624</v>
      </c>
      <c r="S215" s="11">
        <f t="shared" si="85"/>
        <v>0.36</v>
      </c>
      <c r="T215" s="3" t="str">
        <f>VLOOKUP(Q215,道具信息!$Q$3:$S$20,2,FALSE)</f>
        <v>CHEST_ITEM_TYPE_T3_SHARD</v>
      </c>
      <c r="U215" s="3" t="str">
        <f>IF(COUNTIF(U$205:U214,T215)=0,T215,"")</f>
        <v/>
      </c>
      <c r="V215" s="3" t="str">
        <f t="shared" si="93"/>
        <v>CHEST_ITEM_TYPE_T3_TANK,CHEST_ITEM_TYPE_T3_SHARD</v>
      </c>
      <c r="W215" s="13" t="str">
        <f t="shared" si="88"/>
        <v/>
      </c>
      <c r="X215" s="3" t="str">
        <f t="shared" si="89"/>
        <v/>
      </c>
      <c r="Y215" s="3" t="str">
        <f t="shared" si="94"/>
        <v>18.5%,36.0%</v>
      </c>
    </row>
    <row r="216" spans="2:25" x14ac:dyDescent="0.3">
      <c r="B216" s="2">
        <f>数据源!CN248</f>
        <v>7</v>
      </c>
      <c r="C216" s="2" t="str">
        <f>数据源!CO248</f>
        <v>虎式</v>
      </c>
      <c r="D216" s="2" t="str">
        <f>数据源!CP248</f>
        <v>坦克碎片</v>
      </c>
      <c r="E216" s="2">
        <f>数据源!CQ248</f>
        <v>58.666666666666657</v>
      </c>
      <c r="F216" s="2">
        <f>数据源!CR248</f>
        <v>4.5</v>
      </c>
      <c r="G216" s="2">
        <f>数据源!CS248</f>
        <v>3.6999999999999998E-2</v>
      </c>
      <c r="H216" s="2">
        <f>数据源!CT248</f>
        <v>6.9024621212121218E-2</v>
      </c>
      <c r="I216" s="2">
        <f>数据源!CU248</f>
        <v>690</v>
      </c>
      <c r="J216" s="3">
        <f t="shared" si="82"/>
        <v>3</v>
      </c>
      <c r="K216" s="3">
        <f t="shared" si="83"/>
        <v>6</v>
      </c>
      <c r="L216" s="3" t="str">
        <f t="shared" si="86"/>
        <v>碎片</v>
      </c>
      <c r="M216" s="3">
        <f t="shared" ca="1" si="87"/>
        <v>53321</v>
      </c>
      <c r="N216" s="3" t="str">
        <f t="shared" ca="1" si="90"/>
        <v>11311,12311,13311,11321,12321,13321,51311,52311,53311,51321,52321,53321</v>
      </c>
      <c r="O216" s="3" t="str">
        <f t="shared" si="91"/>
        <v>414,414,414,207,207,207,518,518,518,690,690,690</v>
      </c>
      <c r="P216" s="1" t="str">
        <f t="shared" si="92"/>
        <v>(1,1),(1,1),(1,1),(1,1),(1,1),(1,1),(6,10),(6,10),(6,10),(3,6),(3,6),(3,6)</v>
      </c>
      <c r="Q216" s="3" t="str">
        <f>IF(D216="坦克碎片",VLOOKUP(C216,道具信息!$N$2:$O$291,2,FALSE)&amp;"碎片",VLOOKUP(C216,道具信息!$N$2:$O$291,2,FALSE))</f>
        <v>T3坦克碎片</v>
      </c>
      <c r="R216" s="3">
        <f t="shared" si="84"/>
        <v>3624</v>
      </c>
      <c r="S216" s="11">
        <f t="shared" si="85"/>
        <v>0.36</v>
      </c>
      <c r="T216" s="3" t="str">
        <f>VLOOKUP(Q216,道具信息!$Q$3:$S$20,2,FALSE)</f>
        <v>CHEST_ITEM_TYPE_T3_SHARD</v>
      </c>
      <c r="U216" s="3" t="str">
        <f>IF(COUNTIF(U$205:U215,T216)=0,T216,"")</f>
        <v/>
      </c>
      <c r="V216" s="3" t="str">
        <f t="shared" si="93"/>
        <v>CHEST_ITEM_TYPE_T3_TANK,CHEST_ITEM_TYPE_T3_SHARD</v>
      </c>
      <c r="W216" s="13" t="str">
        <f t="shared" si="88"/>
        <v/>
      </c>
      <c r="X216" s="3" t="str">
        <f t="shared" si="89"/>
        <v/>
      </c>
      <c r="Y216" s="3" t="str">
        <f t="shared" si="94"/>
        <v>18.5%,36.0%</v>
      </c>
    </row>
    <row r="217" spans="2:25" x14ac:dyDescent="0.3">
      <c r="B217" s="2">
        <f>数据源!CN249</f>
        <v>7</v>
      </c>
      <c r="C217" s="2" t="str">
        <f>数据源!CO249</f>
        <v>T2LP1</v>
      </c>
      <c r="D217" s="2" t="str">
        <f>数据源!CP249</f>
        <v>部件</v>
      </c>
      <c r="E217" s="2">
        <f>数据源!CQ249</f>
        <v>89.600000000000023</v>
      </c>
      <c r="F217" s="2">
        <f>数据源!CR249</f>
        <v>3</v>
      </c>
      <c r="G217" s="2">
        <f>数据源!CS249</f>
        <v>1.0999999999999999E-2</v>
      </c>
      <c r="H217" s="2">
        <f>数据源!CT249</f>
        <v>2.0154389880952375E-2</v>
      </c>
      <c r="I217" s="2">
        <f>数据源!CU249</f>
        <v>202</v>
      </c>
      <c r="J217" s="3">
        <f t="shared" si="82"/>
        <v>2</v>
      </c>
      <c r="K217" s="3">
        <f t="shared" si="83"/>
        <v>4</v>
      </c>
      <c r="L217" s="3" t="str">
        <f t="shared" si="86"/>
        <v>部件</v>
      </c>
      <c r="M217" s="3">
        <f t="shared" ca="1" si="87"/>
        <v>92001</v>
      </c>
      <c r="N217" s="3" t="str">
        <f t="shared" ca="1" si="90"/>
        <v>11311,12311,13311,11321,12321,13321,51311,52311,53311,51321,52321,53321,92001</v>
      </c>
      <c r="O217" s="3" t="str">
        <f t="shared" si="91"/>
        <v>414,414,414,207,207,207,518,518,518,690,690,690,202</v>
      </c>
      <c r="P217" s="1" t="str">
        <f t="shared" si="92"/>
        <v>(1,1),(1,1),(1,1),(1,1),(1,1),(1,1),(6,10),(6,10),(6,10),(3,6),(3,6),(3,6),(2,4)</v>
      </c>
      <c r="Q217" s="3" t="str">
        <f>IF(D217="坦克碎片",VLOOKUP(C217,道具信息!$N$2:$O$291,2,FALSE)&amp;"碎片",VLOOKUP(C217,道具信息!$N$2:$O$291,2,FALSE))</f>
        <v>T2部件</v>
      </c>
      <c r="R217" s="3">
        <f t="shared" si="84"/>
        <v>3636</v>
      </c>
      <c r="S217" s="11">
        <f t="shared" si="85"/>
        <v>0.36199999999999999</v>
      </c>
      <c r="T217" s="3" t="str">
        <f>VLOOKUP(Q217,道具信息!$Q$3:$S$20,2,FALSE)</f>
        <v>CHEST_ITEM_TYPE_T2_PART</v>
      </c>
      <c r="U217" s="3" t="str">
        <f>IF(COUNTIF(U$205:U216,T217)=0,T217,"")</f>
        <v>CHEST_ITEM_TYPE_T2_PART</v>
      </c>
      <c r="V217" s="3" t="str">
        <f t="shared" si="93"/>
        <v>CHEST_ITEM_TYPE_T3_TANK,CHEST_ITEM_TYPE_T3_SHARD,CHEST_ITEM_TYPE_T2_PART</v>
      </c>
      <c r="W217" s="13">
        <f t="shared" si="88"/>
        <v>0.36199999999999999</v>
      </c>
      <c r="X217" s="3" t="str">
        <f t="shared" si="89"/>
        <v>36.2%</v>
      </c>
      <c r="Y217" s="3" t="str">
        <f t="shared" si="94"/>
        <v>18.5%,36.0%,36.2%</v>
      </c>
    </row>
    <row r="218" spans="2:25" x14ac:dyDescent="0.3">
      <c r="B218" s="2">
        <f>数据源!CN250</f>
        <v>7</v>
      </c>
      <c r="C218" s="2" t="str">
        <f>数据源!CO250</f>
        <v>T2LP3</v>
      </c>
      <c r="D218" s="2" t="str">
        <f>数据源!CP250</f>
        <v>部件</v>
      </c>
      <c r="E218" s="2">
        <f>数据源!CQ250</f>
        <v>89.600000000000023</v>
      </c>
      <c r="F218" s="2">
        <f>数据源!CR250</f>
        <v>3</v>
      </c>
      <c r="G218" s="2">
        <f>数据源!CS250</f>
        <v>1.0999999999999999E-2</v>
      </c>
      <c r="H218" s="2">
        <f>数据源!CT250</f>
        <v>2.0154389880952375E-2</v>
      </c>
      <c r="I218" s="2">
        <f>数据源!CU250</f>
        <v>202</v>
      </c>
      <c r="J218" s="3">
        <f t="shared" si="82"/>
        <v>2</v>
      </c>
      <c r="K218" s="3">
        <f t="shared" si="83"/>
        <v>4</v>
      </c>
      <c r="L218" s="3" t="str">
        <f t="shared" si="86"/>
        <v>部件</v>
      </c>
      <c r="M218" s="3">
        <f t="shared" ca="1" si="87"/>
        <v>92003</v>
      </c>
      <c r="N218" s="3" t="str">
        <f t="shared" ca="1" si="90"/>
        <v>11311,12311,13311,11321,12321,13321,51311,52311,53311,51321,52321,53321,92001,92003</v>
      </c>
      <c r="O218" s="3" t="str">
        <f t="shared" si="91"/>
        <v>414,414,414,207,207,207,518,518,518,690,690,690,202,202</v>
      </c>
      <c r="P218" s="1" t="str">
        <f t="shared" si="92"/>
        <v>(1,1),(1,1),(1,1),(1,1),(1,1),(1,1),(6,10),(6,10),(6,10),(3,6),(3,6),(3,6),(2,4),(2,4)</v>
      </c>
      <c r="Q218" s="3" t="str">
        <f>IF(D218="坦克碎片",VLOOKUP(C218,道具信息!$N$2:$O$291,2,FALSE)&amp;"碎片",VLOOKUP(C218,道具信息!$N$2:$O$291,2,FALSE))</f>
        <v>T2部件</v>
      </c>
      <c r="R218" s="3">
        <f t="shared" si="84"/>
        <v>3636</v>
      </c>
      <c r="S218" s="11">
        <f t="shared" si="85"/>
        <v>0.36199999999999999</v>
      </c>
      <c r="T218" s="3" t="str">
        <f>VLOOKUP(Q218,道具信息!$Q$3:$S$20,2,FALSE)</f>
        <v>CHEST_ITEM_TYPE_T2_PART</v>
      </c>
      <c r="U218" s="3" t="str">
        <f>IF(COUNTIF(U$205:U217,T218)=0,T218,"")</f>
        <v/>
      </c>
      <c r="V218" s="3" t="str">
        <f t="shared" si="93"/>
        <v>CHEST_ITEM_TYPE_T3_TANK,CHEST_ITEM_TYPE_T3_SHARD,CHEST_ITEM_TYPE_T2_PART</v>
      </c>
      <c r="W218" s="13" t="str">
        <f t="shared" si="88"/>
        <v/>
      </c>
      <c r="X218" s="3" t="str">
        <f t="shared" si="89"/>
        <v/>
      </c>
      <c r="Y218" s="3" t="str">
        <f t="shared" si="94"/>
        <v>18.5%,36.0%,36.2%</v>
      </c>
    </row>
    <row r="219" spans="2:25" x14ac:dyDescent="0.3">
      <c r="B219" s="2">
        <f>数据源!CN251</f>
        <v>7</v>
      </c>
      <c r="C219" s="2" t="str">
        <f>数据源!CO251</f>
        <v>T2LP5</v>
      </c>
      <c r="D219" s="2" t="str">
        <f>数据源!CP251</f>
        <v>部件</v>
      </c>
      <c r="E219" s="2">
        <f>数据源!CQ251</f>
        <v>89.600000000000023</v>
      </c>
      <c r="F219" s="2">
        <f>数据源!CR251</f>
        <v>3</v>
      </c>
      <c r="G219" s="2">
        <f>数据源!CS251</f>
        <v>1.0999999999999999E-2</v>
      </c>
      <c r="H219" s="2">
        <f>数据源!CT251</f>
        <v>2.0154389880952375E-2</v>
      </c>
      <c r="I219" s="2">
        <f>数据源!CU251</f>
        <v>202</v>
      </c>
      <c r="J219" s="3">
        <f t="shared" si="82"/>
        <v>2</v>
      </c>
      <c r="K219" s="3">
        <f t="shared" si="83"/>
        <v>4</v>
      </c>
      <c r="L219" s="3" t="str">
        <f t="shared" si="86"/>
        <v>部件</v>
      </c>
      <c r="M219" s="3">
        <f t="shared" ca="1" si="87"/>
        <v>92005</v>
      </c>
      <c r="N219" s="3" t="str">
        <f t="shared" ca="1" si="90"/>
        <v>11311,12311,13311,11321,12321,13321,51311,52311,53311,51321,52321,53321,92001,92003,92005</v>
      </c>
      <c r="O219" s="3" t="str">
        <f t="shared" si="91"/>
        <v>414,414,414,207,207,207,518,518,518,690,690,690,202,202,202</v>
      </c>
      <c r="P219" s="1" t="str">
        <f t="shared" si="92"/>
        <v>(1,1),(1,1),(1,1),(1,1),(1,1),(1,1),(6,10),(6,10),(6,10),(3,6),(3,6),(3,6),(2,4),(2,4),(2,4)</v>
      </c>
      <c r="Q219" s="3" t="str">
        <f>IF(D219="坦克碎片",VLOOKUP(C219,道具信息!$N$2:$O$291,2,FALSE)&amp;"碎片",VLOOKUP(C219,道具信息!$N$2:$O$291,2,FALSE))</f>
        <v>T2部件</v>
      </c>
      <c r="R219" s="3">
        <f t="shared" si="84"/>
        <v>3636</v>
      </c>
      <c r="S219" s="11">
        <f t="shared" si="85"/>
        <v>0.36199999999999999</v>
      </c>
      <c r="T219" s="3" t="str">
        <f>VLOOKUP(Q219,道具信息!$Q$3:$S$20,2,FALSE)</f>
        <v>CHEST_ITEM_TYPE_T2_PART</v>
      </c>
      <c r="U219" s="3" t="str">
        <f>IF(COUNTIF(U$205:U218,T219)=0,T219,"")</f>
        <v/>
      </c>
      <c r="V219" s="3" t="str">
        <f t="shared" si="93"/>
        <v>CHEST_ITEM_TYPE_T3_TANK,CHEST_ITEM_TYPE_T3_SHARD,CHEST_ITEM_TYPE_T2_PART</v>
      </c>
      <c r="W219" s="13" t="str">
        <f t="shared" si="88"/>
        <v/>
      </c>
      <c r="X219" s="3" t="str">
        <f t="shared" si="89"/>
        <v/>
      </c>
      <c r="Y219" s="3" t="str">
        <f t="shared" si="94"/>
        <v>18.5%,36.0%,36.2%</v>
      </c>
    </row>
    <row r="220" spans="2:25" x14ac:dyDescent="0.3">
      <c r="B220" s="2">
        <f>数据源!CN252</f>
        <v>7</v>
      </c>
      <c r="C220" s="2" t="str">
        <f>数据源!CO252</f>
        <v>T2MP1</v>
      </c>
      <c r="D220" s="2" t="str">
        <f>数据源!CP252</f>
        <v>部件</v>
      </c>
      <c r="E220" s="2">
        <f>数据源!CQ252</f>
        <v>89.600000000000023</v>
      </c>
      <c r="F220" s="2">
        <f>数据源!CR252</f>
        <v>3</v>
      </c>
      <c r="G220" s="2">
        <f>数据源!CS252</f>
        <v>1.0999999999999999E-2</v>
      </c>
      <c r="H220" s="2">
        <f>数据源!CT252</f>
        <v>2.0154389880952375E-2</v>
      </c>
      <c r="I220" s="2">
        <f>数据源!CU252</f>
        <v>202</v>
      </c>
      <c r="J220" s="3">
        <f t="shared" si="82"/>
        <v>2</v>
      </c>
      <c r="K220" s="3">
        <f t="shared" si="83"/>
        <v>4</v>
      </c>
      <c r="L220" s="3" t="str">
        <f t="shared" si="86"/>
        <v>部件</v>
      </c>
      <c r="M220" s="3">
        <f t="shared" ca="1" si="87"/>
        <v>92101</v>
      </c>
      <c r="N220" s="3" t="str">
        <f t="shared" ca="1" si="90"/>
        <v>11311,12311,13311,11321,12321,13321,51311,52311,53311,51321,52321,53321,92001,92003,92005,92101</v>
      </c>
      <c r="O220" s="3" t="str">
        <f t="shared" si="91"/>
        <v>414,414,414,207,207,207,518,518,518,690,690,690,202,202,202,202</v>
      </c>
      <c r="P220" s="1" t="str">
        <f t="shared" si="92"/>
        <v>(1,1),(1,1),(1,1),(1,1),(1,1),(1,1),(6,10),(6,10),(6,10),(3,6),(3,6),(3,6),(2,4),(2,4),(2,4),(2,4)</v>
      </c>
      <c r="Q220" s="3" t="str">
        <f>IF(D220="坦克碎片",VLOOKUP(C220,道具信息!$N$2:$O$291,2,FALSE)&amp;"碎片",VLOOKUP(C220,道具信息!$N$2:$O$291,2,FALSE))</f>
        <v>T2部件</v>
      </c>
      <c r="R220" s="3">
        <f t="shared" si="84"/>
        <v>3636</v>
      </c>
      <c r="S220" s="11">
        <f t="shared" si="85"/>
        <v>0.36199999999999999</v>
      </c>
      <c r="T220" s="3" t="str">
        <f>VLOOKUP(Q220,道具信息!$Q$3:$S$20,2,FALSE)</f>
        <v>CHEST_ITEM_TYPE_T2_PART</v>
      </c>
      <c r="U220" s="3" t="str">
        <f>IF(COUNTIF(U$205:U219,T220)=0,T220,"")</f>
        <v/>
      </c>
      <c r="V220" s="3" t="str">
        <f t="shared" si="93"/>
        <v>CHEST_ITEM_TYPE_T3_TANK,CHEST_ITEM_TYPE_T3_SHARD,CHEST_ITEM_TYPE_T2_PART</v>
      </c>
      <c r="W220" s="13" t="str">
        <f t="shared" si="88"/>
        <v/>
      </c>
      <c r="X220" s="3" t="str">
        <f t="shared" si="89"/>
        <v/>
      </c>
      <c r="Y220" s="3" t="str">
        <f t="shared" si="94"/>
        <v>18.5%,36.0%,36.2%</v>
      </c>
    </row>
    <row r="221" spans="2:25" x14ac:dyDescent="0.3">
      <c r="B221" s="2">
        <f>数据源!CN253</f>
        <v>7</v>
      </c>
      <c r="C221" s="2" t="str">
        <f>数据源!CO253</f>
        <v>T2MP3</v>
      </c>
      <c r="D221" s="2" t="str">
        <f>数据源!CP253</f>
        <v>部件</v>
      </c>
      <c r="E221" s="2">
        <f>数据源!CQ253</f>
        <v>89.600000000000023</v>
      </c>
      <c r="F221" s="2">
        <f>数据源!CR253</f>
        <v>3</v>
      </c>
      <c r="G221" s="2">
        <f>数据源!CS253</f>
        <v>1.0999999999999999E-2</v>
      </c>
      <c r="H221" s="2">
        <f>数据源!CT253</f>
        <v>2.0154389880952375E-2</v>
      </c>
      <c r="I221" s="2">
        <f>数据源!CU253</f>
        <v>202</v>
      </c>
      <c r="J221" s="3">
        <f t="shared" si="82"/>
        <v>2</v>
      </c>
      <c r="K221" s="3">
        <f t="shared" si="83"/>
        <v>4</v>
      </c>
      <c r="L221" s="3" t="str">
        <f t="shared" si="86"/>
        <v>部件</v>
      </c>
      <c r="M221" s="3">
        <f t="shared" ca="1" si="87"/>
        <v>92103</v>
      </c>
      <c r="N221" s="3" t="str">
        <f t="shared" ca="1" si="90"/>
        <v>11311,12311,13311,11321,12321,13321,51311,52311,53311,51321,52321,53321,92001,92003,92005,92101,92103</v>
      </c>
      <c r="O221" s="3" t="str">
        <f t="shared" si="91"/>
        <v>414,414,414,207,207,207,518,518,518,690,690,690,202,202,202,202,202</v>
      </c>
      <c r="P221" s="1" t="str">
        <f t="shared" si="92"/>
        <v>(1,1),(1,1),(1,1),(1,1),(1,1),(1,1),(6,10),(6,10),(6,10),(3,6),(3,6),(3,6),(2,4),(2,4),(2,4),(2,4),(2,4)</v>
      </c>
      <c r="Q221" s="3" t="str">
        <f>IF(D221="坦克碎片",VLOOKUP(C221,道具信息!$N$2:$O$291,2,FALSE)&amp;"碎片",VLOOKUP(C221,道具信息!$N$2:$O$291,2,FALSE))</f>
        <v>T2部件</v>
      </c>
      <c r="R221" s="3">
        <f t="shared" si="84"/>
        <v>3636</v>
      </c>
      <c r="S221" s="11">
        <f t="shared" si="85"/>
        <v>0.36199999999999999</v>
      </c>
      <c r="T221" s="3" t="str">
        <f>VLOOKUP(Q221,道具信息!$Q$3:$S$20,2,FALSE)</f>
        <v>CHEST_ITEM_TYPE_T2_PART</v>
      </c>
      <c r="U221" s="3" t="str">
        <f>IF(COUNTIF(U$205:U220,T221)=0,T221,"")</f>
        <v/>
      </c>
      <c r="V221" s="3" t="str">
        <f t="shared" si="93"/>
        <v>CHEST_ITEM_TYPE_T3_TANK,CHEST_ITEM_TYPE_T3_SHARD,CHEST_ITEM_TYPE_T2_PART</v>
      </c>
      <c r="W221" s="13" t="str">
        <f t="shared" si="88"/>
        <v/>
      </c>
      <c r="X221" s="3" t="str">
        <f t="shared" si="89"/>
        <v/>
      </c>
      <c r="Y221" s="3" t="str">
        <f t="shared" si="94"/>
        <v>18.5%,36.0%,36.2%</v>
      </c>
    </row>
    <row r="222" spans="2:25" x14ac:dyDescent="0.3">
      <c r="B222" s="2">
        <f>数据源!CN254</f>
        <v>7</v>
      </c>
      <c r="C222" s="2" t="str">
        <f>数据源!CO254</f>
        <v>T2MP5</v>
      </c>
      <c r="D222" s="2" t="str">
        <f>数据源!CP254</f>
        <v>部件</v>
      </c>
      <c r="E222" s="2">
        <f>数据源!CQ254</f>
        <v>89.600000000000023</v>
      </c>
      <c r="F222" s="2">
        <f>数据源!CR254</f>
        <v>3</v>
      </c>
      <c r="G222" s="2">
        <f>数据源!CS254</f>
        <v>1.0999999999999999E-2</v>
      </c>
      <c r="H222" s="2">
        <f>数据源!CT254</f>
        <v>2.0154389880952375E-2</v>
      </c>
      <c r="I222" s="2">
        <f>数据源!CU254</f>
        <v>202</v>
      </c>
      <c r="J222" s="3">
        <f t="shared" si="82"/>
        <v>2</v>
      </c>
      <c r="K222" s="3">
        <f t="shared" si="83"/>
        <v>4</v>
      </c>
      <c r="L222" s="3" t="str">
        <f t="shared" si="86"/>
        <v>部件</v>
      </c>
      <c r="M222" s="3">
        <f t="shared" ca="1" si="87"/>
        <v>92105</v>
      </c>
      <c r="N222" s="3" t="str">
        <f t="shared" ca="1" si="90"/>
        <v>11311,12311,13311,11321,12321,13321,51311,52311,53311,51321,52321,53321,92001,92003,92005,92101,92103,92105</v>
      </c>
      <c r="O222" s="3" t="str">
        <f t="shared" si="91"/>
        <v>414,414,414,207,207,207,518,518,518,690,690,690,202,202,202,202,202,202</v>
      </c>
      <c r="P222" s="1" t="str">
        <f t="shared" si="92"/>
        <v>(1,1),(1,1),(1,1),(1,1),(1,1),(1,1),(6,10),(6,10),(6,10),(3,6),(3,6),(3,6),(2,4),(2,4),(2,4),(2,4),(2,4),(2,4)</v>
      </c>
      <c r="Q222" s="3" t="str">
        <f>IF(D222="坦克碎片",VLOOKUP(C222,道具信息!$N$2:$O$291,2,FALSE)&amp;"碎片",VLOOKUP(C222,道具信息!$N$2:$O$291,2,FALSE))</f>
        <v>T2部件</v>
      </c>
      <c r="R222" s="3">
        <f t="shared" si="84"/>
        <v>3636</v>
      </c>
      <c r="S222" s="11">
        <f t="shared" si="85"/>
        <v>0.36199999999999999</v>
      </c>
      <c r="T222" s="3" t="str">
        <f>VLOOKUP(Q222,道具信息!$Q$3:$S$20,2,FALSE)</f>
        <v>CHEST_ITEM_TYPE_T2_PART</v>
      </c>
      <c r="U222" s="3" t="str">
        <f>IF(COUNTIF(U$205:U221,T222)=0,T222,"")</f>
        <v/>
      </c>
      <c r="V222" s="3" t="str">
        <f t="shared" si="93"/>
        <v>CHEST_ITEM_TYPE_T3_TANK,CHEST_ITEM_TYPE_T3_SHARD,CHEST_ITEM_TYPE_T2_PART</v>
      </c>
      <c r="W222" s="13" t="str">
        <f t="shared" si="88"/>
        <v/>
      </c>
      <c r="X222" s="3" t="str">
        <f t="shared" si="89"/>
        <v/>
      </c>
      <c r="Y222" s="3" t="str">
        <f t="shared" si="94"/>
        <v>18.5%,36.0%,36.2%</v>
      </c>
    </row>
    <row r="223" spans="2:25" x14ac:dyDescent="0.3">
      <c r="B223" s="2">
        <f>数据源!CN255</f>
        <v>7</v>
      </c>
      <c r="C223" s="2" t="str">
        <f>数据源!CO255</f>
        <v>T2HP1</v>
      </c>
      <c r="D223" s="2" t="str">
        <f>数据源!CP255</f>
        <v>部件</v>
      </c>
      <c r="E223" s="2">
        <f>数据源!CQ255</f>
        <v>89.600000000000023</v>
      </c>
      <c r="F223" s="2">
        <f>数据源!CR255</f>
        <v>3</v>
      </c>
      <c r="G223" s="2">
        <f>数据源!CS255</f>
        <v>1.0999999999999999E-2</v>
      </c>
      <c r="H223" s="2">
        <f>数据源!CT255</f>
        <v>2.0154389880952375E-2</v>
      </c>
      <c r="I223" s="2">
        <f>数据源!CU255</f>
        <v>202</v>
      </c>
      <c r="J223" s="3">
        <f t="shared" si="82"/>
        <v>2</v>
      </c>
      <c r="K223" s="3">
        <f t="shared" si="83"/>
        <v>4</v>
      </c>
      <c r="L223" s="3" t="str">
        <f t="shared" si="86"/>
        <v>部件</v>
      </c>
      <c r="M223" s="3">
        <f t="shared" ca="1" si="87"/>
        <v>92201</v>
      </c>
      <c r="N223" s="3" t="str">
        <f t="shared" ca="1" si="90"/>
        <v>11311,12311,13311,11321,12321,13321,51311,52311,53311,51321,52321,53321,92001,92003,92005,92101,92103,92105,92201</v>
      </c>
      <c r="O223" s="3" t="str">
        <f t="shared" si="91"/>
        <v>414,414,414,207,207,207,518,518,518,690,690,690,202,202,202,202,202,202,202</v>
      </c>
      <c r="P223" s="1" t="str">
        <f t="shared" si="92"/>
        <v>(1,1),(1,1),(1,1),(1,1),(1,1),(1,1),(6,10),(6,10),(6,10),(3,6),(3,6),(3,6),(2,4),(2,4),(2,4),(2,4),(2,4),(2,4),(2,4)</v>
      </c>
      <c r="Q223" s="3" t="str">
        <f>IF(D223="坦克碎片",VLOOKUP(C223,道具信息!$N$2:$O$291,2,FALSE)&amp;"碎片",VLOOKUP(C223,道具信息!$N$2:$O$291,2,FALSE))</f>
        <v>T2部件</v>
      </c>
      <c r="R223" s="3">
        <f t="shared" si="84"/>
        <v>3636</v>
      </c>
      <c r="S223" s="11">
        <f t="shared" si="85"/>
        <v>0.36199999999999999</v>
      </c>
      <c r="T223" s="3" t="str">
        <f>VLOOKUP(Q223,道具信息!$Q$3:$S$20,2,FALSE)</f>
        <v>CHEST_ITEM_TYPE_T2_PART</v>
      </c>
      <c r="U223" s="3" t="str">
        <f>IF(COUNTIF(U$205:U222,T223)=0,T223,"")</f>
        <v/>
      </c>
      <c r="V223" s="3" t="str">
        <f t="shared" si="93"/>
        <v>CHEST_ITEM_TYPE_T3_TANK,CHEST_ITEM_TYPE_T3_SHARD,CHEST_ITEM_TYPE_T2_PART</v>
      </c>
      <c r="W223" s="13" t="str">
        <f t="shared" si="88"/>
        <v/>
      </c>
      <c r="X223" s="3" t="str">
        <f t="shared" si="89"/>
        <v/>
      </c>
      <c r="Y223" s="3" t="str">
        <f t="shared" si="94"/>
        <v>18.5%,36.0%,36.2%</v>
      </c>
    </row>
    <row r="224" spans="2:25" x14ac:dyDescent="0.3">
      <c r="B224" s="2">
        <f>数据源!CN256</f>
        <v>7</v>
      </c>
      <c r="C224" s="2" t="str">
        <f>数据源!CO256</f>
        <v>T2HP3</v>
      </c>
      <c r="D224" s="2" t="str">
        <f>数据源!CP256</f>
        <v>部件</v>
      </c>
      <c r="E224" s="2">
        <f>数据源!CQ256</f>
        <v>89.600000000000023</v>
      </c>
      <c r="F224" s="2">
        <f>数据源!CR256</f>
        <v>3</v>
      </c>
      <c r="G224" s="2">
        <f>数据源!CS256</f>
        <v>1.0999999999999999E-2</v>
      </c>
      <c r="H224" s="2">
        <f>数据源!CT256</f>
        <v>2.0154389880952375E-2</v>
      </c>
      <c r="I224" s="2">
        <f>数据源!CU256</f>
        <v>202</v>
      </c>
      <c r="J224" s="3">
        <f t="shared" si="82"/>
        <v>2</v>
      </c>
      <c r="K224" s="3">
        <f t="shared" si="83"/>
        <v>4</v>
      </c>
      <c r="L224" s="3" t="str">
        <f t="shared" si="86"/>
        <v>部件</v>
      </c>
      <c r="M224" s="3">
        <f t="shared" ca="1" si="87"/>
        <v>92203</v>
      </c>
      <c r="N224" s="3" t="str">
        <f t="shared" ca="1" si="90"/>
        <v>11311,12311,13311,11321,12321,13321,51311,52311,53311,51321,52321,53321,92001,92003,92005,92101,92103,92105,92201,92203</v>
      </c>
      <c r="O224" s="3" t="str">
        <f t="shared" si="91"/>
        <v>414,414,414,207,207,207,518,518,518,690,690,690,202,202,202,202,202,202,202,202</v>
      </c>
      <c r="P224" s="1" t="str">
        <f t="shared" si="92"/>
        <v>(1,1),(1,1),(1,1),(1,1),(1,1),(1,1),(6,10),(6,10),(6,10),(3,6),(3,6),(3,6),(2,4),(2,4),(2,4),(2,4),(2,4),(2,4),(2,4),(2,4)</v>
      </c>
      <c r="Q224" s="3" t="str">
        <f>IF(D224="坦克碎片",VLOOKUP(C224,道具信息!$N$2:$O$291,2,FALSE)&amp;"碎片",VLOOKUP(C224,道具信息!$N$2:$O$291,2,FALSE))</f>
        <v>T2部件</v>
      </c>
      <c r="R224" s="3">
        <f t="shared" si="84"/>
        <v>3636</v>
      </c>
      <c r="S224" s="11">
        <f t="shared" si="85"/>
        <v>0.36199999999999999</v>
      </c>
      <c r="T224" s="3" t="str">
        <f>VLOOKUP(Q224,道具信息!$Q$3:$S$20,2,FALSE)</f>
        <v>CHEST_ITEM_TYPE_T2_PART</v>
      </c>
      <c r="U224" s="3" t="str">
        <f>IF(COUNTIF(U$205:U223,T224)=0,T224,"")</f>
        <v/>
      </c>
      <c r="V224" s="3" t="str">
        <f t="shared" si="93"/>
        <v>CHEST_ITEM_TYPE_T3_TANK,CHEST_ITEM_TYPE_T3_SHARD,CHEST_ITEM_TYPE_T2_PART</v>
      </c>
      <c r="W224" s="13" t="str">
        <f t="shared" si="88"/>
        <v/>
      </c>
      <c r="X224" s="3" t="str">
        <f t="shared" si="89"/>
        <v/>
      </c>
      <c r="Y224" s="3" t="str">
        <f t="shared" si="94"/>
        <v>18.5%,36.0%,36.2%</v>
      </c>
    </row>
    <row r="225" spans="2:25" x14ac:dyDescent="0.3">
      <c r="B225" s="2">
        <f>数据源!CN257</f>
        <v>7</v>
      </c>
      <c r="C225" s="2" t="str">
        <f>数据源!CO257</f>
        <v>T2HP5</v>
      </c>
      <c r="D225" s="2" t="str">
        <f>数据源!CP257</f>
        <v>部件</v>
      </c>
      <c r="E225" s="2">
        <f>数据源!CQ257</f>
        <v>89.600000000000023</v>
      </c>
      <c r="F225" s="2">
        <f>数据源!CR257</f>
        <v>3</v>
      </c>
      <c r="G225" s="2">
        <f>数据源!CS257</f>
        <v>1.0999999999999999E-2</v>
      </c>
      <c r="H225" s="2">
        <f>数据源!CT257</f>
        <v>2.0154389880952375E-2</v>
      </c>
      <c r="I225" s="2">
        <f>数据源!CU257</f>
        <v>202</v>
      </c>
      <c r="J225" s="3">
        <f t="shared" si="82"/>
        <v>2</v>
      </c>
      <c r="K225" s="3">
        <f t="shared" si="83"/>
        <v>4</v>
      </c>
      <c r="L225" s="3" t="str">
        <f t="shared" si="86"/>
        <v>部件</v>
      </c>
      <c r="M225" s="3">
        <f t="shared" ca="1" si="87"/>
        <v>92205</v>
      </c>
      <c r="N225" s="3" t="str">
        <f t="shared" ca="1" si="90"/>
        <v>11311,12311,13311,11321,12321,13321,51311,52311,53311,51321,52321,53321,92001,92003,92005,92101,92103,92105,92201,92203,92205</v>
      </c>
      <c r="O225" s="3" t="str">
        <f t="shared" si="91"/>
        <v>414,414,414,207,207,207,518,518,518,690,690,690,202,202,202,202,202,202,202,202,202</v>
      </c>
      <c r="P225" s="1" t="str">
        <f t="shared" si="92"/>
        <v>(1,1),(1,1),(1,1),(1,1),(1,1),(1,1),(6,10),(6,10),(6,10),(3,6),(3,6),(3,6),(2,4),(2,4),(2,4),(2,4),(2,4),(2,4),(2,4),(2,4),(2,4)</v>
      </c>
      <c r="Q225" s="3" t="str">
        <f>IF(D225="坦克碎片",VLOOKUP(C225,道具信息!$N$2:$O$291,2,FALSE)&amp;"碎片",VLOOKUP(C225,道具信息!$N$2:$O$291,2,FALSE))</f>
        <v>T2部件</v>
      </c>
      <c r="R225" s="3">
        <f t="shared" si="84"/>
        <v>3636</v>
      </c>
      <c r="S225" s="11">
        <f t="shared" si="85"/>
        <v>0.36199999999999999</v>
      </c>
      <c r="T225" s="3" t="str">
        <f>VLOOKUP(Q225,道具信息!$Q$3:$S$20,2,FALSE)</f>
        <v>CHEST_ITEM_TYPE_T2_PART</v>
      </c>
      <c r="U225" s="3" t="str">
        <f>IF(COUNTIF(U$205:U224,T225)=0,T225,"")</f>
        <v/>
      </c>
      <c r="V225" s="3" t="str">
        <f t="shared" si="93"/>
        <v>CHEST_ITEM_TYPE_T3_TANK,CHEST_ITEM_TYPE_T3_SHARD,CHEST_ITEM_TYPE_T2_PART</v>
      </c>
      <c r="W225" s="13" t="str">
        <f t="shared" si="88"/>
        <v/>
      </c>
      <c r="X225" s="3" t="str">
        <f t="shared" si="89"/>
        <v/>
      </c>
      <c r="Y225" s="3" t="str">
        <f t="shared" si="94"/>
        <v>18.5%,36.0%,36.2%</v>
      </c>
    </row>
    <row r="226" spans="2:25" x14ac:dyDescent="0.3">
      <c r="B226" s="2">
        <f>数据源!CN258</f>
        <v>7</v>
      </c>
      <c r="C226" s="2" t="str">
        <f>数据源!CO258</f>
        <v>T2LP2</v>
      </c>
      <c r="D226" s="2" t="str">
        <f>数据源!CP258</f>
        <v>部件</v>
      </c>
      <c r="E226" s="2">
        <f>数据源!CQ258</f>
        <v>89.600000000000023</v>
      </c>
      <c r="F226" s="2">
        <f>数据源!CR258</f>
        <v>3</v>
      </c>
      <c r="G226" s="2">
        <f>数据源!CS258</f>
        <v>1.0999999999999999E-2</v>
      </c>
      <c r="H226" s="2">
        <f>数据源!CT258</f>
        <v>2.0154389880952375E-2</v>
      </c>
      <c r="I226" s="2">
        <f>数据源!CU258</f>
        <v>202</v>
      </c>
      <c r="J226" s="3">
        <f t="shared" si="82"/>
        <v>2</v>
      </c>
      <c r="K226" s="3">
        <f t="shared" si="83"/>
        <v>4</v>
      </c>
      <c r="L226" s="3" t="str">
        <f t="shared" si="86"/>
        <v>部件</v>
      </c>
      <c r="M226" s="3">
        <f t="shared" ca="1" si="87"/>
        <v>92002</v>
      </c>
      <c r="N226" s="3" t="str">
        <f t="shared" ca="1" si="90"/>
        <v>11311,12311,13311,11321,12321,13321,51311,52311,53311,51321,52321,53321,92001,92003,92005,92101,92103,92105,92201,92203,92205,92002</v>
      </c>
      <c r="O226" s="3" t="str">
        <f t="shared" si="91"/>
        <v>414,414,414,207,207,207,518,518,518,690,690,690,202,202,202,202,202,202,202,202,202,202</v>
      </c>
      <c r="P226" s="1" t="str">
        <f t="shared" si="92"/>
        <v>(1,1),(1,1),(1,1),(1,1),(1,1),(1,1),(6,10),(6,10),(6,10),(3,6),(3,6),(3,6),(2,4),(2,4),(2,4),(2,4),(2,4),(2,4),(2,4),(2,4),(2,4),(2,4)</v>
      </c>
      <c r="Q226" s="3" t="str">
        <f>IF(D226="坦克碎片",VLOOKUP(C226,道具信息!$N$2:$O$291,2,FALSE)&amp;"碎片",VLOOKUP(C226,道具信息!$N$2:$O$291,2,FALSE))</f>
        <v>T2部件</v>
      </c>
      <c r="R226" s="3">
        <f t="shared" si="84"/>
        <v>3636</v>
      </c>
      <c r="S226" s="11">
        <f t="shared" si="85"/>
        <v>0.36199999999999999</v>
      </c>
      <c r="T226" s="3" t="str">
        <f>VLOOKUP(Q226,道具信息!$Q$3:$S$20,2,FALSE)</f>
        <v>CHEST_ITEM_TYPE_T2_PART</v>
      </c>
      <c r="U226" s="3" t="str">
        <f>IF(COUNTIF(U$205:U225,T226)=0,T226,"")</f>
        <v/>
      </c>
      <c r="V226" s="3" t="str">
        <f t="shared" si="93"/>
        <v>CHEST_ITEM_TYPE_T3_TANK,CHEST_ITEM_TYPE_T3_SHARD,CHEST_ITEM_TYPE_T2_PART</v>
      </c>
      <c r="W226" s="13" t="str">
        <f t="shared" si="88"/>
        <v/>
      </c>
      <c r="X226" s="3" t="str">
        <f t="shared" si="89"/>
        <v/>
      </c>
      <c r="Y226" s="3" t="str">
        <f t="shared" si="94"/>
        <v>18.5%,36.0%,36.2%</v>
      </c>
    </row>
    <row r="227" spans="2:25" x14ac:dyDescent="0.3">
      <c r="B227" s="2">
        <f>数据源!CN259</f>
        <v>7</v>
      </c>
      <c r="C227" s="2" t="str">
        <f>数据源!CO259</f>
        <v>T2LP4</v>
      </c>
      <c r="D227" s="2" t="str">
        <f>数据源!CP259</f>
        <v>部件</v>
      </c>
      <c r="E227" s="2">
        <f>数据源!CQ259</f>
        <v>89.600000000000023</v>
      </c>
      <c r="F227" s="2">
        <f>数据源!CR259</f>
        <v>3</v>
      </c>
      <c r="G227" s="2">
        <f>数据源!CS259</f>
        <v>1.0999999999999999E-2</v>
      </c>
      <c r="H227" s="2">
        <f>数据源!CT259</f>
        <v>2.0154389880952375E-2</v>
      </c>
      <c r="I227" s="2">
        <f>数据源!CU259</f>
        <v>202</v>
      </c>
      <c r="J227" s="3">
        <f t="shared" si="82"/>
        <v>2</v>
      </c>
      <c r="K227" s="3">
        <f t="shared" si="83"/>
        <v>4</v>
      </c>
      <c r="L227" s="3" t="str">
        <f t="shared" si="86"/>
        <v>部件</v>
      </c>
      <c r="M227" s="3">
        <f t="shared" ca="1" si="87"/>
        <v>92004</v>
      </c>
      <c r="N227" s="3" t="str">
        <f t="shared" ca="1" si="90"/>
        <v>11311,12311,13311,11321,12321,13321,51311,52311,53311,51321,52321,53321,92001,92003,92005,92101,92103,92105,92201,92203,92205,92002,92004</v>
      </c>
      <c r="O227" s="3" t="str">
        <f t="shared" si="91"/>
        <v>414,414,414,207,207,207,518,518,518,690,690,690,202,202,202,202,202,202,202,202,202,202,202</v>
      </c>
      <c r="P227" s="1" t="str">
        <f t="shared" si="92"/>
        <v>(1,1),(1,1),(1,1),(1,1),(1,1),(1,1),(6,10),(6,10),(6,10),(3,6),(3,6),(3,6),(2,4),(2,4),(2,4),(2,4),(2,4),(2,4),(2,4),(2,4),(2,4),(2,4),(2,4)</v>
      </c>
      <c r="Q227" s="3" t="str">
        <f>IF(D227="坦克碎片",VLOOKUP(C227,道具信息!$N$2:$O$291,2,FALSE)&amp;"碎片",VLOOKUP(C227,道具信息!$N$2:$O$291,2,FALSE))</f>
        <v>T2部件</v>
      </c>
      <c r="R227" s="3">
        <f t="shared" si="84"/>
        <v>3636</v>
      </c>
      <c r="S227" s="11">
        <f t="shared" si="85"/>
        <v>0.36199999999999999</v>
      </c>
      <c r="T227" s="3" t="str">
        <f>VLOOKUP(Q227,道具信息!$Q$3:$S$20,2,FALSE)</f>
        <v>CHEST_ITEM_TYPE_T2_PART</v>
      </c>
      <c r="U227" s="3" t="str">
        <f>IF(COUNTIF(U$205:U226,T227)=0,T227,"")</f>
        <v/>
      </c>
      <c r="V227" s="3" t="str">
        <f t="shared" si="93"/>
        <v>CHEST_ITEM_TYPE_T3_TANK,CHEST_ITEM_TYPE_T3_SHARD,CHEST_ITEM_TYPE_T2_PART</v>
      </c>
      <c r="W227" s="13" t="str">
        <f t="shared" si="88"/>
        <v/>
      </c>
      <c r="X227" s="3" t="str">
        <f t="shared" si="89"/>
        <v/>
      </c>
      <c r="Y227" s="3" t="str">
        <f t="shared" si="94"/>
        <v>18.5%,36.0%,36.2%</v>
      </c>
    </row>
    <row r="228" spans="2:25" x14ac:dyDescent="0.3">
      <c r="B228" s="2">
        <f>数据源!CN260</f>
        <v>7</v>
      </c>
      <c r="C228" s="2" t="str">
        <f>数据源!CO260</f>
        <v>T2LP6</v>
      </c>
      <c r="D228" s="2" t="str">
        <f>数据源!CP260</f>
        <v>部件</v>
      </c>
      <c r="E228" s="2">
        <f>数据源!CQ260</f>
        <v>89.600000000000023</v>
      </c>
      <c r="F228" s="2">
        <f>数据源!CR260</f>
        <v>3</v>
      </c>
      <c r="G228" s="2">
        <f>数据源!CS260</f>
        <v>1.0999999999999999E-2</v>
      </c>
      <c r="H228" s="2">
        <f>数据源!CT260</f>
        <v>2.0154389880952375E-2</v>
      </c>
      <c r="I228" s="2">
        <f>数据源!CU260</f>
        <v>202</v>
      </c>
      <c r="J228" s="3">
        <f t="shared" si="82"/>
        <v>2</v>
      </c>
      <c r="K228" s="3">
        <f t="shared" si="83"/>
        <v>4</v>
      </c>
      <c r="L228" s="3" t="str">
        <f t="shared" si="86"/>
        <v>部件</v>
      </c>
      <c r="M228" s="3">
        <f t="shared" ca="1" si="87"/>
        <v>92006</v>
      </c>
      <c r="N228" s="3" t="str">
        <f t="shared" ca="1" si="90"/>
        <v>11311,12311,13311,11321,12321,13321,51311,52311,53311,51321,52321,53321,92001,92003,92005,92101,92103,92105,92201,92203,92205,92002,92004,92006</v>
      </c>
      <c r="O228" s="3" t="str">
        <f t="shared" si="91"/>
        <v>414,414,414,207,207,207,518,518,518,690,690,690,202,202,202,202,202,202,202,202,202,202,202,202</v>
      </c>
      <c r="P228" s="1" t="str">
        <f t="shared" si="92"/>
        <v>(1,1),(1,1),(1,1),(1,1),(1,1),(1,1),(6,10),(6,10),(6,10),(3,6),(3,6),(3,6),(2,4),(2,4),(2,4),(2,4),(2,4),(2,4),(2,4),(2,4),(2,4),(2,4),(2,4),(2,4)</v>
      </c>
      <c r="Q228" s="3" t="str">
        <f>IF(D228="坦克碎片",VLOOKUP(C228,道具信息!$N$2:$O$291,2,FALSE)&amp;"碎片",VLOOKUP(C228,道具信息!$N$2:$O$291,2,FALSE))</f>
        <v>T2部件</v>
      </c>
      <c r="R228" s="3">
        <f t="shared" si="84"/>
        <v>3636</v>
      </c>
      <c r="S228" s="11">
        <f t="shared" si="85"/>
        <v>0.36199999999999999</v>
      </c>
      <c r="T228" s="3" t="str">
        <f>VLOOKUP(Q228,道具信息!$Q$3:$S$20,2,FALSE)</f>
        <v>CHEST_ITEM_TYPE_T2_PART</v>
      </c>
      <c r="U228" s="3" t="str">
        <f>IF(COUNTIF(U$205:U227,T228)=0,T228,"")</f>
        <v/>
      </c>
      <c r="V228" s="3" t="str">
        <f t="shared" si="93"/>
        <v>CHEST_ITEM_TYPE_T3_TANK,CHEST_ITEM_TYPE_T3_SHARD,CHEST_ITEM_TYPE_T2_PART</v>
      </c>
      <c r="W228" s="13" t="str">
        <f t="shared" si="88"/>
        <v/>
      </c>
      <c r="X228" s="3" t="str">
        <f t="shared" si="89"/>
        <v/>
      </c>
      <c r="Y228" s="3" t="str">
        <f t="shared" si="94"/>
        <v>18.5%,36.0%,36.2%</v>
      </c>
    </row>
    <row r="229" spans="2:25" x14ac:dyDescent="0.3">
      <c r="B229" s="2">
        <f>数据源!CN261</f>
        <v>7</v>
      </c>
      <c r="C229" s="2" t="str">
        <f>数据源!CO261</f>
        <v>T2MP2</v>
      </c>
      <c r="D229" s="2" t="str">
        <f>数据源!CP261</f>
        <v>部件</v>
      </c>
      <c r="E229" s="2">
        <f>数据源!CQ261</f>
        <v>89.600000000000023</v>
      </c>
      <c r="F229" s="2">
        <f>数据源!CR261</f>
        <v>3</v>
      </c>
      <c r="G229" s="2">
        <f>数据源!CS261</f>
        <v>1.0999999999999999E-2</v>
      </c>
      <c r="H229" s="2">
        <f>数据源!CT261</f>
        <v>2.0154389880952375E-2</v>
      </c>
      <c r="I229" s="2">
        <f>数据源!CU261</f>
        <v>202</v>
      </c>
      <c r="J229" s="3">
        <f t="shared" si="82"/>
        <v>2</v>
      </c>
      <c r="K229" s="3">
        <f t="shared" si="83"/>
        <v>4</v>
      </c>
      <c r="L229" s="3" t="str">
        <f t="shared" si="86"/>
        <v>部件</v>
      </c>
      <c r="M229" s="3">
        <f t="shared" ca="1" si="87"/>
        <v>92102</v>
      </c>
      <c r="N229" s="3" t="str">
        <f t="shared" ca="1" si="90"/>
        <v>11311,12311,13311,11321,12321,13321,51311,52311,53311,51321,52321,53321,92001,92003,92005,92101,92103,92105,92201,92203,92205,92002,92004,92006,92102</v>
      </c>
      <c r="O229" s="3" t="str">
        <f t="shared" si="91"/>
        <v>414,414,414,207,207,207,518,518,518,690,690,690,202,202,202,202,202,202,202,202,202,202,202,202,202</v>
      </c>
      <c r="P229" s="1" t="str">
        <f t="shared" si="92"/>
        <v>(1,1),(1,1),(1,1),(1,1),(1,1),(1,1),(6,10),(6,10),(6,10),(3,6),(3,6),(3,6),(2,4),(2,4),(2,4),(2,4),(2,4),(2,4),(2,4),(2,4),(2,4),(2,4),(2,4),(2,4),(2,4)</v>
      </c>
      <c r="Q229" s="3" t="str">
        <f>IF(D229="坦克碎片",VLOOKUP(C229,道具信息!$N$2:$O$291,2,FALSE)&amp;"碎片",VLOOKUP(C229,道具信息!$N$2:$O$291,2,FALSE))</f>
        <v>T2部件</v>
      </c>
      <c r="R229" s="3">
        <f t="shared" si="84"/>
        <v>3636</v>
      </c>
      <c r="S229" s="11">
        <f t="shared" si="85"/>
        <v>0.36199999999999999</v>
      </c>
      <c r="T229" s="3" t="str">
        <f>VLOOKUP(Q229,道具信息!$Q$3:$S$20,2,FALSE)</f>
        <v>CHEST_ITEM_TYPE_T2_PART</v>
      </c>
      <c r="U229" s="3" t="str">
        <f>IF(COUNTIF(U$205:U228,T229)=0,T229,"")</f>
        <v/>
      </c>
      <c r="V229" s="3" t="str">
        <f t="shared" si="93"/>
        <v>CHEST_ITEM_TYPE_T3_TANK,CHEST_ITEM_TYPE_T3_SHARD,CHEST_ITEM_TYPE_T2_PART</v>
      </c>
      <c r="W229" s="13" t="str">
        <f t="shared" si="88"/>
        <v/>
      </c>
      <c r="X229" s="3" t="str">
        <f t="shared" si="89"/>
        <v/>
      </c>
      <c r="Y229" s="3" t="str">
        <f t="shared" si="94"/>
        <v>18.5%,36.0%,36.2%</v>
      </c>
    </row>
    <row r="230" spans="2:25" x14ac:dyDescent="0.3">
      <c r="B230" s="2">
        <f>数据源!CN262</f>
        <v>7</v>
      </c>
      <c r="C230" s="2" t="str">
        <f>数据源!CO262</f>
        <v>T2MP4</v>
      </c>
      <c r="D230" s="2" t="str">
        <f>数据源!CP262</f>
        <v>部件</v>
      </c>
      <c r="E230" s="2">
        <f>数据源!CQ262</f>
        <v>89.600000000000023</v>
      </c>
      <c r="F230" s="2">
        <f>数据源!CR262</f>
        <v>3</v>
      </c>
      <c r="G230" s="2">
        <f>数据源!CS262</f>
        <v>1.0999999999999999E-2</v>
      </c>
      <c r="H230" s="2">
        <f>数据源!CT262</f>
        <v>2.0154389880952375E-2</v>
      </c>
      <c r="I230" s="2">
        <f>数据源!CU262</f>
        <v>202</v>
      </c>
      <c r="J230" s="3">
        <f t="shared" si="82"/>
        <v>2</v>
      </c>
      <c r="K230" s="3">
        <f t="shared" si="83"/>
        <v>4</v>
      </c>
      <c r="L230" s="3" t="str">
        <f t="shared" si="86"/>
        <v>部件</v>
      </c>
      <c r="M230" s="3">
        <f t="shared" ca="1" si="87"/>
        <v>92104</v>
      </c>
      <c r="N230" s="3" t="str">
        <f t="shared" ca="1" si="90"/>
        <v>11311,12311,13311,11321,12321,13321,51311,52311,53311,51321,52321,53321,92001,92003,92005,92101,92103,92105,92201,92203,92205,92002,92004,92006,92102,92104</v>
      </c>
      <c r="O230" s="3" t="str">
        <f t="shared" si="91"/>
        <v>414,414,414,207,207,207,518,518,518,690,690,690,202,202,202,202,202,202,202,202,202,202,202,202,202,202</v>
      </c>
      <c r="P230" s="1" t="str">
        <f t="shared" si="92"/>
        <v>(1,1),(1,1),(1,1),(1,1),(1,1),(1,1),(6,10),(6,10),(6,10),(3,6),(3,6),(3,6),(2,4),(2,4),(2,4),(2,4),(2,4),(2,4),(2,4),(2,4),(2,4),(2,4),(2,4),(2,4),(2,4),(2,4)</v>
      </c>
      <c r="Q230" s="3" t="str">
        <f>IF(D230="坦克碎片",VLOOKUP(C230,道具信息!$N$2:$O$291,2,FALSE)&amp;"碎片",VLOOKUP(C230,道具信息!$N$2:$O$291,2,FALSE))</f>
        <v>T2部件</v>
      </c>
      <c r="R230" s="3">
        <f t="shared" si="84"/>
        <v>3636</v>
      </c>
      <c r="S230" s="11">
        <f t="shared" si="85"/>
        <v>0.36199999999999999</v>
      </c>
      <c r="T230" s="3" t="str">
        <f>VLOOKUP(Q230,道具信息!$Q$3:$S$20,2,FALSE)</f>
        <v>CHEST_ITEM_TYPE_T2_PART</v>
      </c>
      <c r="U230" s="3" t="str">
        <f>IF(COUNTIF(U$205:U229,T230)=0,T230,"")</f>
        <v/>
      </c>
      <c r="V230" s="3" t="str">
        <f t="shared" si="93"/>
        <v>CHEST_ITEM_TYPE_T3_TANK,CHEST_ITEM_TYPE_T3_SHARD,CHEST_ITEM_TYPE_T2_PART</v>
      </c>
      <c r="W230" s="13" t="str">
        <f t="shared" si="88"/>
        <v/>
      </c>
      <c r="X230" s="3" t="str">
        <f t="shared" si="89"/>
        <v/>
      </c>
      <c r="Y230" s="3" t="str">
        <f t="shared" si="94"/>
        <v>18.5%,36.0%,36.2%</v>
      </c>
    </row>
    <row r="231" spans="2:25" x14ac:dyDescent="0.3">
      <c r="B231" s="2">
        <f>数据源!CN263</f>
        <v>7</v>
      </c>
      <c r="C231" s="2" t="str">
        <f>数据源!CO263</f>
        <v>T2MP6</v>
      </c>
      <c r="D231" s="2" t="str">
        <f>数据源!CP263</f>
        <v>部件</v>
      </c>
      <c r="E231" s="2">
        <f>数据源!CQ263</f>
        <v>89.600000000000023</v>
      </c>
      <c r="F231" s="2">
        <f>数据源!CR263</f>
        <v>3</v>
      </c>
      <c r="G231" s="2">
        <f>数据源!CS263</f>
        <v>1.0999999999999999E-2</v>
      </c>
      <c r="H231" s="2">
        <f>数据源!CT263</f>
        <v>2.0154389880952375E-2</v>
      </c>
      <c r="I231" s="2">
        <f>数据源!CU263</f>
        <v>202</v>
      </c>
      <c r="J231" s="3">
        <f t="shared" si="82"/>
        <v>2</v>
      </c>
      <c r="K231" s="3">
        <f t="shared" si="83"/>
        <v>4</v>
      </c>
      <c r="L231" s="3" t="str">
        <f t="shared" si="86"/>
        <v>部件</v>
      </c>
      <c r="M231" s="3">
        <f t="shared" ca="1" si="87"/>
        <v>92106</v>
      </c>
      <c r="N231" s="3" t="str">
        <f t="shared" ca="1" si="90"/>
        <v>11311,12311,13311,11321,12321,13321,51311,52311,53311,51321,52321,53321,92001,92003,92005,92101,92103,92105,92201,92203,92205,92002,92004,92006,92102,92104,92106</v>
      </c>
      <c r="O231" s="3" t="str">
        <f t="shared" si="91"/>
        <v>414,414,414,207,207,207,518,518,518,690,690,690,202,202,202,202,202,202,202,202,202,202,202,202,202,202,202</v>
      </c>
      <c r="P231" s="1" t="str">
        <f t="shared" si="92"/>
        <v>(1,1),(1,1),(1,1),(1,1),(1,1),(1,1),(6,10),(6,10),(6,10),(3,6),(3,6),(3,6),(2,4),(2,4),(2,4),(2,4),(2,4),(2,4),(2,4),(2,4),(2,4),(2,4),(2,4),(2,4),(2,4),(2,4),(2,4)</v>
      </c>
      <c r="Q231" s="3" t="str">
        <f>IF(D231="坦克碎片",VLOOKUP(C231,道具信息!$N$2:$O$291,2,FALSE)&amp;"碎片",VLOOKUP(C231,道具信息!$N$2:$O$291,2,FALSE))</f>
        <v>T2部件</v>
      </c>
      <c r="R231" s="3">
        <f t="shared" si="84"/>
        <v>3636</v>
      </c>
      <c r="S231" s="11">
        <f t="shared" si="85"/>
        <v>0.36199999999999999</v>
      </c>
      <c r="T231" s="3" t="str">
        <f>VLOOKUP(Q231,道具信息!$Q$3:$S$20,2,FALSE)</f>
        <v>CHEST_ITEM_TYPE_T2_PART</v>
      </c>
      <c r="U231" s="3" t="str">
        <f>IF(COUNTIF(U$205:U230,T231)=0,T231,"")</f>
        <v/>
      </c>
      <c r="V231" s="3" t="str">
        <f t="shared" si="93"/>
        <v>CHEST_ITEM_TYPE_T3_TANK,CHEST_ITEM_TYPE_T3_SHARD,CHEST_ITEM_TYPE_T2_PART</v>
      </c>
      <c r="W231" s="13" t="str">
        <f t="shared" si="88"/>
        <v/>
      </c>
      <c r="X231" s="3" t="str">
        <f t="shared" si="89"/>
        <v/>
      </c>
      <c r="Y231" s="3" t="str">
        <f t="shared" si="94"/>
        <v>18.5%,36.0%,36.2%</v>
      </c>
    </row>
    <row r="232" spans="2:25" x14ac:dyDescent="0.3">
      <c r="B232" s="2">
        <f>数据源!CN264</f>
        <v>7</v>
      </c>
      <c r="C232" s="2" t="str">
        <f>数据源!CO264</f>
        <v>T2HP2</v>
      </c>
      <c r="D232" s="2" t="str">
        <f>数据源!CP264</f>
        <v>部件</v>
      </c>
      <c r="E232" s="2">
        <f>数据源!CQ264</f>
        <v>89.600000000000023</v>
      </c>
      <c r="F232" s="2">
        <f>数据源!CR264</f>
        <v>3</v>
      </c>
      <c r="G232" s="2">
        <f>数据源!CS264</f>
        <v>1.0999999999999999E-2</v>
      </c>
      <c r="H232" s="2">
        <f>数据源!CT264</f>
        <v>2.0154389880952375E-2</v>
      </c>
      <c r="I232" s="2">
        <f>数据源!CU264</f>
        <v>202</v>
      </c>
      <c r="J232" s="3">
        <f t="shared" si="82"/>
        <v>2</v>
      </c>
      <c r="K232" s="3">
        <f t="shared" si="83"/>
        <v>4</v>
      </c>
      <c r="L232" s="3" t="str">
        <f t="shared" si="86"/>
        <v>部件</v>
      </c>
      <c r="M232" s="3">
        <f t="shared" ca="1" si="87"/>
        <v>92202</v>
      </c>
      <c r="N232" s="3" t="str">
        <f t="shared" ca="1" si="90"/>
        <v>11311,12311,13311,11321,12321,13321,51311,52311,53311,51321,52321,53321,92001,92003,92005,92101,92103,92105,92201,92203,92205,92002,92004,92006,92102,92104,92106,92202</v>
      </c>
      <c r="O232" s="3" t="str">
        <f t="shared" si="91"/>
        <v>414,414,414,207,207,207,518,518,518,690,690,690,202,202,202,202,202,202,202,202,202,202,202,202,202,202,202,202</v>
      </c>
      <c r="P232" s="1" t="str">
        <f t="shared" si="92"/>
        <v>(1,1),(1,1),(1,1),(1,1),(1,1),(1,1),(6,10),(6,10),(6,10),(3,6),(3,6),(3,6),(2,4),(2,4),(2,4),(2,4),(2,4),(2,4),(2,4),(2,4),(2,4),(2,4),(2,4),(2,4),(2,4),(2,4),(2,4),(2,4)</v>
      </c>
      <c r="Q232" s="3" t="str">
        <f>IF(D232="坦克碎片",VLOOKUP(C232,道具信息!$N$2:$O$291,2,FALSE)&amp;"碎片",VLOOKUP(C232,道具信息!$N$2:$O$291,2,FALSE))</f>
        <v>T2部件</v>
      </c>
      <c r="R232" s="3">
        <f t="shared" si="84"/>
        <v>3636</v>
      </c>
      <c r="S232" s="11">
        <f t="shared" si="85"/>
        <v>0.36199999999999999</v>
      </c>
      <c r="T232" s="3" t="str">
        <f>VLOOKUP(Q232,道具信息!$Q$3:$S$20,2,FALSE)</f>
        <v>CHEST_ITEM_TYPE_T2_PART</v>
      </c>
      <c r="U232" s="3" t="str">
        <f>IF(COUNTIF(U$205:U231,T232)=0,T232,"")</f>
        <v/>
      </c>
      <c r="V232" s="3" t="str">
        <f t="shared" si="93"/>
        <v>CHEST_ITEM_TYPE_T3_TANK,CHEST_ITEM_TYPE_T3_SHARD,CHEST_ITEM_TYPE_T2_PART</v>
      </c>
      <c r="W232" s="13" t="str">
        <f t="shared" si="88"/>
        <v/>
      </c>
      <c r="X232" s="3" t="str">
        <f t="shared" si="89"/>
        <v/>
      </c>
      <c r="Y232" s="3" t="str">
        <f t="shared" si="94"/>
        <v>18.5%,36.0%,36.2%</v>
      </c>
    </row>
    <row r="233" spans="2:25" x14ac:dyDescent="0.3">
      <c r="B233" s="2">
        <f>数据源!CN265</f>
        <v>7</v>
      </c>
      <c r="C233" s="2" t="str">
        <f>数据源!CO265</f>
        <v>T2HP4</v>
      </c>
      <c r="D233" s="2" t="str">
        <f>数据源!CP265</f>
        <v>部件</v>
      </c>
      <c r="E233" s="2">
        <f>数据源!CQ265</f>
        <v>89.600000000000023</v>
      </c>
      <c r="F233" s="2">
        <f>数据源!CR265</f>
        <v>3</v>
      </c>
      <c r="G233" s="2">
        <f>数据源!CS265</f>
        <v>1.0999999999999999E-2</v>
      </c>
      <c r="H233" s="2">
        <f>数据源!CT265</f>
        <v>2.0154389880952375E-2</v>
      </c>
      <c r="I233" s="2">
        <f>数据源!CU265</f>
        <v>202</v>
      </c>
      <c r="J233" s="3">
        <f t="shared" si="82"/>
        <v>2</v>
      </c>
      <c r="K233" s="3">
        <f t="shared" si="83"/>
        <v>4</v>
      </c>
      <c r="L233" s="3" t="str">
        <f t="shared" si="86"/>
        <v>部件</v>
      </c>
      <c r="M233" s="3">
        <f t="shared" ca="1" si="87"/>
        <v>92204</v>
      </c>
      <c r="N233" s="3" t="str">
        <f t="shared" ca="1" si="90"/>
        <v>11311,12311,13311,11321,12321,13321,51311,52311,53311,51321,52321,53321,92001,92003,92005,92101,92103,92105,92201,92203,92205,92002,92004,92006,92102,92104,92106,92202,92204</v>
      </c>
      <c r="O233" s="3" t="str">
        <f t="shared" si="91"/>
        <v>414,414,414,207,207,207,518,518,518,690,690,690,202,202,202,202,202,202,202,202,202,202,202,202,202,202,202,202,202</v>
      </c>
      <c r="P233" s="1" t="str">
        <f t="shared" si="92"/>
        <v>(1,1),(1,1),(1,1),(1,1),(1,1),(1,1),(6,10),(6,10),(6,10),(3,6),(3,6),(3,6),(2,4),(2,4),(2,4),(2,4),(2,4),(2,4),(2,4),(2,4),(2,4),(2,4),(2,4),(2,4),(2,4),(2,4),(2,4),(2,4),(2,4)</v>
      </c>
      <c r="Q233" s="3" t="str">
        <f>IF(D233="坦克碎片",VLOOKUP(C233,道具信息!$N$2:$O$291,2,FALSE)&amp;"碎片",VLOOKUP(C233,道具信息!$N$2:$O$291,2,FALSE))</f>
        <v>T2部件</v>
      </c>
      <c r="R233" s="3">
        <f t="shared" si="84"/>
        <v>3636</v>
      </c>
      <c r="S233" s="11">
        <f t="shared" si="85"/>
        <v>0.36199999999999999</v>
      </c>
      <c r="T233" s="3" t="str">
        <f>VLOOKUP(Q233,道具信息!$Q$3:$S$20,2,FALSE)</f>
        <v>CHEST_ITEM_TYPE_T2_PART</v>
      </c>
      <c r="U233" s="3" t="str">
        <f>IF(COUNTIF(U$205:U232,T233)=0,T233,"")</f>
        <v/>
      </c>
      <c r="V233" s="3" t="str">
        <f t="shared" si="93"/>
        <v>CHEST_ITEM_TYPE_T3_TANK,CHEST_ITEM_TYPE_T3_SHARD,CHEST_ITEM_TYPE_T2_PART</v>
      </c>
      <c r="W233" s="13" t="str">
        <f t="shared" si="88"/>
        <v/>
      </c>
      <c r="X233" s="3" t="str">
        <f t="shared" si="89"/>
        <v/>
      </c>
      <c r="Y233" s="3" t="str">
        <f t="shared" si="94"/>
        <v>18.5%,36.0%,36.2%</v>
      </c>
    </row>
    <row r="234" spans="2:25" x14ac:dyDescent="0.3">
      <c r="B234" s="2">
        <f>数据源!CN266</f>
        <v>7</v>
      </c>
      <c r="C234" s="2" t="str">
        <f>数据源!CO266</f>
        <v>T2HP6</v>
      </c>
      <c r="D234" s="2" t="str">
        <f>数据源!CP266</f>
        <v>部件</v>
      </c>
      <c r="E234" s="2">
        <f>数据源!CQ266</f>
        <v>89.600000000000023</v>
      </c>
      <c r="F234" s="2">
        <f>数据源!CR266</f>
        <v>3</v>
      </c>
      <c r="G234" s="2">
        <f>数据源!CS266</f>
        <v>1.0999999999999999E-2</v>
      </c>
      <c r="H234" s="2">
        <f>数据源!CT266</f>
        <v>2.0154389880952375E-2</v>
      </c>
      <c r="I234" s="2">
        <f>数据源!CU266</f>
        <v>202</v>
      </c>
      <c r="J234" s="3">
        <f t="shared" si="82"/>
        <v>2</v>
      </c>
      <c r="K234" s="3">
        <f t="shared" si="83"/>
        <v>4</v>
      </c>
      <c r="L234" s="3" t="str">
        <f t="shared" si="86"/>
        <v>部件</v>
      </c>
      <c r="M234" s="3">
        <f t="shared" ca="1" si="87"/>
        <v>92206</v>
      </c>
      <c r="N234" s="3" t="str">
        <f t="shared" ca="1" si="90"/>
        <v>11311,12311,13311,11321,12321,13321,51311,52311,53311,51321,52321,53321,92001,92003,92005,92101,92103,92105,92201,92203,92205,92002,92004,92006,92102,92104,92106,92202,92204,92206</v>
      </c>
      <c r="O234" s="3" t="str">
        <f t="shared" si="91"/>
        <v>414,414,414,207,207,207,518,518,518,690,690,690,202,202,202,202,202,202,202,202,202,202,202,202,202,202,202,202,202,202</v>
      </c>
      <c r="P234" s="1" t="str">
        <f t="shared" si="92"/>
        <v>(1,1),(1,1),(1,1),(1,1),(1,1),(1,1),(6,10),(6,10),(6,10),(3,6),(3,6),(3,6),(2,4),(2,4),(2,4),(2,4),(2,4),(2,4),(2,4),(2,4),(2,4),(2,4),(2,4),(2,4),(2,4),(2,4),(2,4),(2,4),(2,4),(2,4)</v>
      </c>
      <c r="Q234" s="3" t="str">
        <f>IF(D234="坦克碎片",VLOOKUP(C234,道具信息!$N$2:$O$291,2,FALSE)&amp;"碎片",VLOOKUP(C234,道具信息!$N$2:$O$291,2,FALSE))</f>
        <v>T2部件</v>
      </c>
      <c r="R234" s="3">
        <f t="shared" si="84"/>
        <v>3636</v>
      </c>
      <c r="S234" s="11">
        <f t="shared" si="85"/>
        <v>0.36199999999999999</v>
      </c>
      <c r="T234" s="3" t="str">
        <f>VLOOKUP(Q234,道具信息!$Q$3:$S$20,2,FALSE)</f>
        <v>CHEST_ITEM_TYPE_T2_PART</v>
      </c>
      <c r="U234" s="3" t="str">
        <f>IF(COUNTIF(U$205:U233,T234)=0,T234,"")</f>
        <v/>
      </c>
      <c r="V234" s="3" t="str">
        <f t="shared" si="93"/>
        <v>CHEST_ITEM_TYPE_T3_TANK,CHEST_ITEM_TYPE_T3_SHARD,CHEST_ITEM_TYPE_T2_PART</v>
      </c>
      <c r="W234" s="13" t="str">
        <f t="shared" si="88"/>
        <v/>
      </c>
      <c r="X234" s="3" t="str">
        <f t="shared" si="89"/>
        <v/>
      </c>
      <c r="Y234" s="3" t="str">
        <f t="shared" si="94"/>
        <v>18.5%,36.0%,36.2%</v>
      </c>
    </row>
    <row r="235" spans="2:25" x14ac:dyDescent="0.3">
      <c r="B235" s="2">
        <f>数据源!CN267</f>
        <v>7</v>
      </c>
      <c r="C235" s="2" t="str">
        <f>数据源!CO267</f>
        <v>T3LP1</v>
      </c>
      <c r="D235" s="2" t="str">
        <f>数据源!CP267</f>
        <v>部件</v>
      </c>
      <c r="E235" s="2">
        <f>数据源!CQ267</f>
        <v>478.79999999999995</v>
      </c>
      <c r="F235" s="2">
        <f>数据源!CR267</f>
        <v>1.5</v>
      </c>
      <c r="G235" s="2">
        <f>数据源!CS267</f>
        <v>8.0000000000000002E-3</v>
      </c>
      <c r="H235" s="2">
        <f>数据源!CT267</f>
        <v>5.4859370648844335E-3</v>
      </c>
      <c r="I235" s="2">
        <f>数据源!CU267</f>
        <v>55</v>
      </c>
      <c r="J235" s="3">
        <f t="shared" si="82"/>
        <v>1</v>
      </c>
      <c r="K235" s="3">
        <f t="shared" si="83"/>
        <v>2</v>
      </c>
      <c r="L235" s="3" t="str">
        <f t="shared" si="86"/>
        <v>部件</v>
      </c>
      <c r="M235" s="3">
        <f t="shared" ca="1" si="87"/>
        <v>93001</v>
      </c>
      <c r="N235" s="3" t="str">
        <f t="shared" ca="1" si="90"/>
        <v>11311,12311,13311,11321,12321,13321,51311,52311,53311,51321,52321,53321,92001,92003,92005,92101,92103,92105,92201,92203,92205,92002,92004,92006,92102,92104,92106,92202,92204,92206,93001</v>
      </c>
      <c r="O235" s="3" t="str">
        <f t="shared" si="91"/>
        <v>414,414,414,207,207,207,518,518,518,690,690,690,202,202,202,202,202,202,202,202,202,202,202,202,202,202,202,202,202,202,55</v>
      </c>
      <c r="P235" s="1" t="str">
        <f t="shared" si="92"/>
        <v>(1,1),(1,1),(1,1),(1,1),(1,1),(1,1),(6,10),(6,10),(6,10),(3,6),(3,6),(3,6),(2,4),(2,4),(2,4),(2,4),(2,4),(2,4),(2,4),(2,4),(2,4),(2,4),(2,4),(2,4),(2,4),(2,4),(2,4),(2,4),(2,4),(2,4),(1,2)</v>
      </c>
      <c r="Q235" s="3" t="str">
        <f>IF(D235="坦克碎片",VLOOKUP(C235,道具信息!$N$2:$O$291,2,FALSE)&amp;"碎片",VLOOKUP(C235,道具信息!$N$2:$O$291,2,FALSE))</f>
        <v>T3部件</v>
      </c>
      <c r="R235" s="3">
        <f t="shared" si="84"/>
        <v>934</v>
      </c>
      <c r="S235" s="11">
        <f t="shared" si="85"/>
        <v>9.2999999999999999E-2</v>
      </c>
      <c r="T235" s="3" t="str">
        <f>VLOOKUP(Q235,道具信息!$Q$3:$S$20,2,FALSE)</f>
        <v>CHEST_ITEM_TYPE_T3_PART</v>
      </c>
      <c r="U235" s="3" t="str">
        <f>IF(COUNTIF(U$205:U234,T235)=0,T235,"")</f>
        <v>CHEST_ITEM_TYPE_T3_PART</v>
      </c>
      <c r="V235" s="3" t="str">
        <f t="shared" si="93"/>
        <v>CHEST_ITEM_TYPE_T3_TANK,CHEST_ITEM_TYPE_T3_SHARD,CHEST_ITEM_TYPE_T2_PART,CHEST_ITEM_TYPE_T3_PART</v>
      </c>
      <c r="W235" s="13">
        <f t="shared" si="88"/>
        <v>9.2999999999999999E-2</v>
      </c>
      <c r="X235" s="3" t="str">
        <f t="shared" si="89"/>
        <v>9.3%</v>
      </c>
      <c r="Y235" s="3" t="str">
        <f t="shared" si="94"/>
        <v>18.5%,36.0%,36.2%,9.3%</v>
      </c>
    </row>
    <row r="236" spans="2:25" x14ac:dyDescent="0.3">
      <c r="B236" s="2">
        <f>数据源!CN268</f>
        <v>7</v>
      </c>
      <c r="C236" s="2" t="str">
        <f>数据源!CO268</f>
        <v>T3LP3</v>
      </c>
      <c r="D236" s="2" t="str">
        <f>数据源!CP268</f>
        <v>部件</v>
      </c>
      <c r="E236" s="2">
        <f>数据源!CQ268</f>
        <v>478.79999999999995</v>
      </c>
      <c r="F236" s="2">
        <f>数据源!CR268</f>
        <v>1.5</v>
      </c>
      <c r="G236" s="2">
        <f>数据源!CS268</f>
        <v>8.0000000000000002E-3</v>
      </c>
      <c r="H236" s="2">
        <f>数据源!CT268</f>
        <v>5.4859370648844335E-3</v>
      </c>
      <c r="I236" s="2">
        <f>数据源!CU268</f>
        <v>55</v>
      </c>
      <c r="J236" s="3">
        <f t="shared" si="82"/>
        <v>1</v>
      </c>
      <c r="K236" s="3">
        <f t="shared" si="83"/>
        <v>2</v>
      </c>
      <c r="L236" s="3" t="str">
        <f t="shared" si="86"/>
        <v>部件</v>
      </c>
      <c r="M236" s="3">
        <f t="shared" ca="1" si="87"/>
        <v>93003</v>
      </c>
      <c r="N236" s="3" t="str">
        <f t="shared" ca="1" si="90"/>
        <v>11311,12311,13311,11321,12321,13321,51311,52311,53311,51321,52321,53321,92001,92003,92005,92101,92103,92105,92201,92203,92205,92002,92004,92006,92102,92104,92106,92202,92204,92206,93001,93003</v>
      </c>
      <c r="O236" s="3" t="str">
        <f t="shared" si="91"/>
        <v>414,414,414,207,207,207,518,518,518,690,690,690,202,202,202,202,202,202,202,202,202,202,202,202,202,202,202,202,202,202,55,55</v>
      </c>
      <c r="P236" s="1" t="str">
        <f t="shared" si="92"/>
        <v>(1,1),(1,1),(1,1),(1,1),(1,1),(1,1),(6,10),(6,10),(6,10),(3,6),(3,6),(3,6),(2,4),(2,4),(2,4),(2,4),(2,4),(2,4),(2,4),(2,4),(2,4),(2,4),(2,4),(2,4),(2,4),(2,4),(2,4),(2,4),(2,4),(2,4),(1,2),(1,2)</v>
      </c>
      <c r="Q236" s="3" t="str">
        <f>IF(D236="坦克碎片",VLOOKUP(C236,道具信息!$N$2:$O$291,2,FALSE)&amp;"碎片",VLOOKUP(C236,道具信息!$N$2:$O$291,2,FALSE))</f>
        <v>T3部件</v>
      </c>
      <c r="R236" s="3">
        <f t="shared" si="84"/>
        <v>934</v>
      </c>
      <c r="S236" s="11">
        <f t="shared" si="85"/>
        <v>9.2999999999999999E-2</v>
      </c>
      <c r="T236" s="3" t="str">
        <f>VLOOKUP(Q236,道具信息!$Q$3:$S$20,2,FALSE)</f>
        <v>CHEST_ITEM_TYPE_T3_PART</v>
      </c>
      <c r="U236" s="3" t="str">
        <f>IF(COUNTIF(U$205:U235,T236)=0,T236,"")</f>
        <v/>
      </c>
      <c r="V236" s="3" t="str">
        <f t="shared" si="93"/>
        <v>CHEST_ITEM_TYPE_T3_TANK,CHEST_ITEM_TYPE_T3_SHARD,CHEST_ITEM_TYPE_T2_PART,CHEST_ITEM_TYPE_T3_PART</v>
      </c>
      <c r="W236" s="13" t="str">
        <f t="shared" si="88"/>
        <v/>
      </c>
      <c r="X236" s="3" t="str">
        <f t="shared" si="89"/>
        <v/>
      </c>
      <c r="Y236" s="3" t="str">
        <f t="shared" si="94"/>
        <v>18.5%,36.0%,36.2%,9.3%</v>
      </c>
    </row>
    <row r="237" spans="2:25" x14ac:dyDescent="0.3">
      <c r="B237" s="2">
        <f>数据源!CN269</f>
        <v>7</v>
      </c>
      <c r="C237" s="2" t="str">
        <f>数据源!CO269</f>
        <v>T3LP5</v>
      </c>
      <c r="D237" s="2" t="str">
        <f>数据源!CP269</f>
        <v>部件</v>
      </c>
      <c r="E237" s="2">
        <f>数据源!CQ269</f>
        <v>478.79999999999995</v>
      </c>
      <c r="F237" s="2">
        <f>数据源!CR269</f>
        <v>1.5</v>
      </c>
      <c r="G237" s="2">
        <f>数据源!CS269</f>
        <v>8.0000000000000002E-3</v>
      </c>
      <c r="H237" s="2">
        <f>数据源!CT269</f>
        <v>5.4859370648844335E-3</v>
      </c>
      <c r="I237" s="2">
        <f>数据源!CU269</f>
        <v>55</v>
      </c>
      <c r="J237" s="3">
        <f t="shared" si="82"/>
        <v>1</v>
      </c>
      <c r="K237" s="3">
        <f t="shared" si="83"/>
        <v>2</v>
      </c>
      <c r="L237" s="3" t="str">
        <f t="shared" si="86"/>
        <v>部件</v>
      </c>
      <c r="M237" s="3">
        <f t="shared" ca="1" si="87"/>
        <v>93005</v>
      </c>
      <c r="N237" s="3" t="str">
        <f t="shared" ca="1" si="90"/>
        <v>11311,12311,13311,11321,12321,13321,51311,52311,53311,51321,52321,53321,92001,92003,92005,92101,92103,92105,92201,92203,92205,92002,92004,92006,92102,92104,92106,92202,92204,92206,93001,93003,93005</v>
      </c>
      <c r="O237" s="3" t="str">
        <f t="shared" si="91"/>
        <v>414,414,414,207,207,207,518,518,518,690,690,690,202,202,202,202,202,202,202,202,202,202,202,202,202,202,202,202,202,202,55,55,55</v>
      </c>
      <c r="P237" s="1" t="str">
        <f t="shared" si="92"/>
        <v>(1,1),(1,1),(1,1),(1,1),(1,1),(1,1),(6,10),(6,10),(6,10),(3,6),(3,6),(3,6),(2,4),(2,4),(2,4),(2,4),(2,4),(2,4),(2,4),(2,4),(2,4),(2,4),(2,4),(2,4),(2,4),(2,4),(2,4),(2,4),(2,4),(2,4),(1,2),(1,2),(1,2)</v>
      </c>
      <c r="Q237" s="3" t="str">
        <f>IF(D237="坦克碎片",VLOOKUP(C237,道具信息!$N$2:$O$291,2,FALSE)&amp;"碎片",VLOOKUP(C237,道具信息!$N$2:$O$291,2,FALSE))</f>
        <v>T3部件</v>
      </c>
      <c r="R237" s="3">
        <f t="shared" si="84"/>
        <v>934</v>
      </c>
      <c r="S237" s="11">
        <f t="shared" si="85"/>
        <v>9.2999999999999999E-2</v>
      </c>
      <c r="T237" s="3" t="str">
        <f>VLOOKUP(Q237,道具信息!$Q$3:$S$20,2,FALSE)</f>
        <v>CHEST_ITEM_TYPE_T3_PART</v>
      </c>
      <c r="U237" s="3" t="str">
        <f>IF(COUNTIF(U$205:U236,T237)=0,T237,"")</f>
        <v/>
      </c>
      <c r="V237" s="3" t="str">
        <f t="shared" si="93"/>
        <v>CHEST_ITEM_TYPE_T3_TANK,CHEST_ITEM_TYPE_T3_SHARD,CHEST_ITEM_TYPE_T2_PART,CHEST_ITEM_TYPE_T3_PART</v>
      </c>
      <c r="W237" s="13" t="str">
        <f t="shared" si="88"/>
        <v/>
      </c>
      <c r="X237" s="3" t="str">
        <f t="shared" si="89"/>
        <v/>
      </c>
      <c r="Y237" s="3" t="str">
        <f t="shared" si="94"/>
        <v>18.5%,36.0%,36.2%,9.3%</v>
      </c>
    </row>
    <row r="238" spans="2:25" x14ac:dyDescent="0.3">
      <c r="B238" s="2">
        <f>数据源!CN270</f>
        <v>7</v>
      </c>
      <c r="C238" s="2" t="str">
        <f>数据源!CO270</f>
        <v>T3MP1</v>
      </c>
      <c r="D238" s="2" t="str">
        <f>数据源!CP270</f>
        <v>部件</v>
      </c>
      <c r="E238" s="2">
        <f>数据源!CQ270</f>
        <v>478.79999999999995</v>
      </c>
      <c r="F238" s="2">
        <f>数据源!CR270</f>
        <v>1.5</v>
      </c>
      <c r="G238" s="2">
        <f>数据源!CS270</f>
        <v>8.0000000000000002E-3</v>
      </c>
      <c r="H238" s="2">
        <f>数据源!CT270</f>
        <v>5.4859370648844335E-3</v>
      </c>
      <c r="I238" s="2">
        <f>数据源!CU270</f>
        <v>55</v>
      </c>
      <c r="J238" s="3">
        <f t="shared" si="82"/>
        <v>1</v>
      </c>
      <c r="K238" s="3">
        <f t="shared" si="83"/>
        <v>2</v>
      </c>
      <c r="L238" s="3" t="str">
        <f t="shared" si="86"/>
        <v>部件</v>
      </c>
      <c r="M238" s="3">
        <f t="shared" ca="1" si="87"/>
        <v>93101</v>
      </c>
      <c r="N238" s="3" t="str">
        <f t="shared" ca="1" si="90"/>
        <v>11311,12311,13311,11321,12321,13321,51311,52311,53311,51321,52321,53321,92001,92003,92005,92101,92103,92105,92201,92203,92205,92002,92004,92006,92102,92104,92106,92202,92204,92206,93001,93003,93005,93101</v>
      </c>
      <c r="O238" s="3" t="str">
        <f t="shared" si="91"/>
        <v>414,414,414,207,207,207,518,518,518,690,690,690,202,202,202,202,202,202,202,202,202,202,202,202,202,202,202,202,202,202,55,55,55,55</v>
      </c>
      <c r="P238" s="1" t="str">
        <f t="shared" si="92"/>
        <v>(1,1),(1,1),(1,1),(1,1),(1,1),(1,1),(6,10),(6,10),(6,10),(3,6),(3,6),(3,6),(2,4),(2,4),(2,4),(2,4),(2,4),(2,4),(2,4),(2,4),(2,4),(2,4),(2,4),(2,4),(2,4),(2,4),(2,4),(2,4),(2,4),(2,4),(1,2),(1,2),(1,2),(1,2)</v>
      </c>
      <c r="Q238" s="3" t="str">
        <f>IF(D238="坦克碎片",VLOOKUP(C238,道具信息!$N$2:$O$291,2,FALSE)&amp;"碎片",VLOOKUP(C238,道具信息!$N$2:$O$291,2,FALSE))</f>
        <v>T3部件</v>
      </c>
      <c r="R238" s="3">
        <f t="shared" si="84"/>
        <v>934</v>
      </c>
      <c r="S238" s="11">
        <f t="shared" si="85"/>
        <v>9.2999999999999999E-2</v>
      </c>
      <c r="T238" s="3" t="str">
        <f>VLOOKUP(Q238,道具信息!$Q$3:$S$20,2,FALSE)</f>
        <v>CHEST_ITEM_TYPE_T3_PART</v>
      </c>
      <c r="U238" s="3" t="str">
        <f>IF(COUNTIF(U$205:U237,T238)=0,T238,"")</f>
        <v/>
      </c>
      <c r="V238" s="3" t="str">
        <f t="shared" si="93"/>
        <v>CHEST_ITEM_TYPE_T3_TANK,CHEST_ITEM_TYPE_T3_SHARD,CHEST_ITEM_TYPE_T2_PART,CHEST_ITEM_TYPE_T3_PART</v>
      </c>
      <c r="W238" s="13" t="str">
        <f t="shared" si="88"/>
        <v/>
      </c>
      <c r="X238" s="3" t="str">
        <f t="shared" si="89"/>
        <v/>
      </c>
      <c r="Y238" s="3" t="str">
        <f t="shared" si="94"/>
        <v>18.5%,36.0%,36.2%,9.3%</v>
      </c>
    </row>
    <row r="239" spans="2:25" x14ac:dyDescent="0.3">
      <c r="B239" s="2">
        <f>数据源!CN271</f>
        <v>7</v>
      </c>
      <c r="C239" s="2" t="str">
        <f>数据源!CO271</f>
        <v>T3MP3</v>
      </c>
      <c r="D239" s="2" t="str">
        <f>数据源!CP271</f>
        <v>部件</v>
      </c>
      <c r="E239" s="2">
        <f>数据源!CQ271</f>
        <v>478.79999999999995</v>
      </c>
      <c r="F239" s="2">
        <f>数据源!CR271</f>
        <v>1.5</v>
      </c>
      <c r="G239" s="2">
        <f>数据源!CS271</f>
        <v>8.0000000000000002E-3</v>
      </c>
      <c r="H239" s="2">
        <f>数据源!CT271</f>
        <v>5.4859370648844335E-3</v>
      </c>
      <c r="I239" s="2">
        <f>数据源!CU271</f>
        <v>55</v>
      </c>
      <c r="J239" s="3">
        <f t="shared" si="82"/>
        <v>1</v>
      </c>
      <c r="K239" s="3">
        <f t="shared" si="83"/>
        <v>2</v>
      </c>
      <c r="L239" s="3" t="str">
        <f t="shared" si="86"/>
        <v>部件</v>
      </c>
      <c r="M239" s="3">
        <f t="shared" ca="1" si="87"/>
        <v>93103</v>
      </c>
      <c r="N239" s="3" t="str">
        <f t="shared" ca="1" si="90"/>
        <v>11311,12311,13311,11321,12321,13321,51311,52311,53311,51321,52321,53321,92001,92003,92005,92101,92103,92105,92201,92203,92205,92002,92004,92006,92102,92104,92106,92202,92204,92206,93001,93003,93005,93101,93103</v>
      </c>
      <c r="O239" s="3" t="str">
        <f t="shared" si="91"/>
        <v>414,414,414,207,207,207,518,518,518,690,690,690,202,202,202,202,202,202,202,202,202,202,202,202,202,202,202,202,202,202,55,55,55,55,55</v>
      </c>
      <c r="P239" s="1" t="str">
        <f t="shared" si="92"/>
        <v>(1,1),(1,1),(1,1),(1,1),(1,1),(1,1),(6,10),(6,10),(6,10),(3,6),(3,6),(3,6),(2,4),(2,4),(2,4),(2,4),(2,4),(2,4),(2,4),(2,4),(2,4),(2,4),(2,4),(2,4),(2,4),(2,4),(2,4),(2,4),(2,4),(2,4),(1,2),(1,2),(1,2),(1,2),(1,2)</v>
      </c>
      <c r="Q239" s="3" t="str">
        <f>IF(D239="坦克碎片",VLOOKUP(C239,道具信息!$N$2:$O$291,2,FALSE)&amp;"碎片",VLOOKUP(C239,道具信息!$N$2:$O$291,2,FALSE))</f>
        <v>T3部件</v>
      </c>
      <c r="R239" s="3">
        <f t="shared" si="84"/>
        <v>934</v>
      </c>
      <c r="S239" s="11">
        <f t="shared" si="85"/>
        <v>9.2999999999999999E-2</v>
      </c>
      <c r="T239" s="3" t="str">
        <f>VLOOKUP(Q239,道具信息!$Q$3:$S$20,2,FALSE)</f>
        <v>CHEST_ITEM_TYPE_T3_PART</v>
      </c>
      <c r="U239" s="3" t="str">
        <f>IF(COUNTIF(U$205:U238,T239)=0,T239,"")</f>
        <v/>
      </c>
      <c r="V239" s="3" t="str">
        <f t="shared" si="93"/>
        <v>CHEST_ITEM_TYPE_T3_TANK,CHEST_ITEM_TYPE_T3_SHARD,CHEST_ITEM_TYPE_T2_PART,CHEST_ITEM_TYPE_T3_PART</v>
      </c>
      <c r="W239" s="13" t="str">
        <f t="shared" si="88"/>
        <v/>
      </c>
      <c r="X239" s="3" t="str">
        <f t="shared" si="89"/>
        <v/>
      </c>
      <c r="Y239" s="3" t="str">
        <f t="shared" si="94"/>
        <v>18.5%,36.0%,36.2%,9.3%</v>
      </c>
    </row>
    <row r="240" spans="2:25" x14ac:dyDescent="0.3">
      <c r="B240" s="2">
        <f>数据源!CN272</f>
        <v>7</v>
      </c>
      <c r="C240" s="2" t="str">
        <f>数据源!CO272</f>
        <v>T3MP5</v>
      </c>
      <c r="D240" s="2" t="str">
        <f>数据源!CP272</f>
        <v>部件</v>
      </c>
      <c r="E240" s="2">
        <f>数据源!CQ272</f>
        <v>478.79999999999995</v>
      </c>
      <c r="F240" s="2">
        <f>数据源!CR272</f>
        <v>1.5</v>
      </c>
      <c r="G240" s="2">
        <f>数据源!CS272</f>
        <v>8.0000000000000002E-3</v>
      </c>
      <c r="H240" s="2">
        <f>数据源!CT272</f>
        <v>5.4859370648844335E-3</v>
      </c>
      <c r="I240" s="2">
        <f>数据源!CU272</f>
        <v>55</v>
      </c>
      <c r="J240" s="3">
        <f t="shared" si="82"/>
        <v>1</v>
      </c>
      <c r="K240" s="3">
        <f t="shared" si="83"/>
        <v>2</v>
      </c>
      <c r="L240" s="3" t="str">
        <f t="shared" si="86"/>
        <v>部件</v>
      </c>
      <c r="M240" s="3">
        <f t="shared" ca="1" si="87"/>
        <v>93105</v>
      </c>
      <c r="N240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</v>
      </c>
      <c r="O240" s="3" t="str">
        <f t="shared" si="91"/>
        <v>414,414,414,207,207,207,518,518,518,690,690,690,202,202,202,202,202,202,202,202,202,202,202,202,202,202,202,202,202,202,55,55,55,55,55,55</v>
      </c>
      <c r="P240" s="1" t="str">
        <f t="shared" si="92"/>
        <v>(1,1),(1,1),(1,1),(1,1),(1,1),(1,1),(6,10),(6,10),(6,10),(3,6),(3,6),(3,6),(2,4),(2,4),(2,4),(2,4),(2,4),(2,4),(2,4),(2,4),(2,4),(2,4),(2,4),(2,4),(2,4),(2,4),(2,4),(2,4),(2,4),(2,4),(1,2),(1,2),(1,2),(1,2),(1,2),(1,2)</v>
      </c>
      <c r="Q240" s="3" t="str">
        <f>IF(D240="坦克碎片",VLOOKUP(C240,道具信息!$N$2:$O$291,2,FALSE)&amp;"碎片",VLOOKUP(C240,道具信息!$N$2:$O$291,2,FALSE))</f>
        <v>T3部件</v>
      </c>
      <c r="R240" s="3">
        <f t="shared" si="84"/>
        <v>934</v>
      </c>
      <c r="S240" s="11">
        <f t="shared" si="85"/>
        <v>9.2999999999999999E-2</v>
      </c>
      <c r="T240" s="3" t="str">
        <f>VLOOKUP(Q240,道具信息!$Q$3:$S$20,2,FALSE)</f>
        <v>CHEST_ITEM_TYPE_T3_PART</v>
      </c>
      <c r="U240" s="3" t="str">
        <f>IF(COUNTIF(U$205:U239,T240)=0,T240,"")</f>
        <v/>
      </c>
      <c r="V240" s="3" t="str">
        <f t="shared" si="93"/>
        <v>CHEST_ITEM_TYPE_T3_TANK,CHEST_ITEM_TYPE_T3_SHARD,CHEST_ITEM_TYPE_T2_PART,CHEST_ITEM_TYPE_T3_PART</v>
      </c>
      <c r="W240" s="13" t="str">
        <f t="shared" si="88"/>
        <v/>
      </c>
      <c r="X240" s="3" t="str">
        <f t="shared" si="89"/>
        <v/>
      </c>
      <c r="Y240" s="3" t="str">
        <f t="shared" si="94"/>
        <v>18.5%,36.0%,36.2%,9.3%</v>
      </c>
    </row>
    <row r="241" spans="2:25" x14ac:dyDescent="0.3">
      <c r="B241" s="2">
        <f>数据源!CN273</f>
        <v>7</v>
      </c>
      <c r="C241" s="2" t="str">
        <f>数据源!CO273</f>
        <v>T3HP1</v>
      </c>
      <c r="D241" s="2" t="str">
        <f>数据源!CP273</f>
        <v>部件</v>
      </c>
      <c r="E241" s="2">
        <f>数据源!CQ273</f>
        <v>478.79999999999995</v>
      </c>
      <c r="F241" s="2">
        <f>数据源!CR273</f>
        <v>1.5</v>
      </c>
      <c r="G241" s="2">
        <f>数据源!CS273</f>
        <v>8.0000000000000002E-3</v>
      </c>
      <c r="H241" s="2">
        <f>数据源!CT273</f>
        <v>5.4859370648844335E-3</v>
      </c>
      <c r="I241" s="2">
        <f>数据源!CU273</f>
        <v>55</v>
      </c>
      <c r="J241" s="3">
        <f t="shared" si="82"/>
        <v>1</v>
      </c>
      <c r="K241" s="3">
        <f t="shared" si="83"/>
        <v>2</v>
      </c>
      <c r="L241" s="3" t="str">
        <f t="shared" si="86"/>
        <v>部件</v>
      </c>
      <c r="M241" s="3">
        <f t="shared" ca="1" si="87"/>
        <v>93201</v>
      </c>
      <c r="N241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</v>
      </c>
      <c r="O241" s="3" t="str">
        <f t="shared" si="91"/>
        <v>414,414,414,207,207,207,518,518,518,690,690,690,202,202,202,202,202,202,202,202,202,202,202,202,202,202,202,202,202,202,55,55,55,55,55,55,55</v>
      </c>
      <c r="P241" s="1" t="str">
        <f t="shared" si="92"/>
        <v>(1,1),(1,1),(1,1),(1,1),(1,1),(1,1),(6,10),(6,10),(6,10),(3,6),(3,6),(3,6),(2,4),(2,4),(2,4),(2,4),(2,4),(2,4),(2,4),(2,4),(2,4),(2,4),(2,4),(2,4),(2,4),(2,4),(2,4),(2,4),(2,4),(2,4),(1,2),(1,2),(1,2),(1,2),(1,2),(1,2),(1,2)</v>
      </c>
      <c r="Q241" s="3" t="str">
        <f>IF(D241="坦克碎片",VLOOKUP(C241,道具信息!$N$2:$O$291,2,FALSE)&amp;"碎片",VLOOKUP(C241,道具信息!$N$2:$O$291,2,FALSE))</f>
        <v>T3部件</v>
      </c>
      <c r="R241" s="3">
        <f t="shared" si="84"/>
        <v>934</v>
      </c>
      <c r="S241" s="11">
        <f t="shared" si="85"/>
        <v>9.2999999999999999E-2</v>
      </c>
      <c r="T241" s="3" t="str">
        <f>VLOOKUP(Q241,道具信息!$Q$3:$S$20,2,FALSE)</f>
        <v>CHEST_ITEM_TYPE_T3_PART</v>
      </c>
      <c r="U241" s="3" t="str">
        <f>IF(COUNTIF(U$205:U240,T241)=0,T241,"")</f>
        <v/>
      </c>
      <c r="V241" s="3" t="str">
        <f t="shared" si="93"/>
        <v>CHEST_ITEM_TYPE_T3_TANK,CHEST_ITEM_TYPE_T3_SHARD,CHEST_ITEM_TYPE_T2_PART,CHEST_ITEM_TYPE_T3_PART</v>
      </c>
      <c r="W241" s="13" t="str">
        <f t="shared" si="88"/>
        <v/>
      </c>
      <c r="X241" s="3" t="str">
        <f t="shared" si="89"/>
        <v/>
      </c>
      <c r="Y241" s="3" t="str">
        <f t="shared" si="94"/>
        <v>18.5%,36.0%,36.2%,9.3%</v>
      </c>
    </row>
    <row r="242" spans="2:25" x14ac:dyDescent="0.3">
      <c r="B242" s="2">
        <f>数据源!CN274</f>
        <v>7</v>
      </c>
      <c r="C242" s="2" t="str">
        <f>数据源!CO274</f>
        <v>T3HP3</v>
      </c>
      <c r="D242" s="2" t="str">
        <f>数据源!CP274</f>
        <v>部件</v>
      </c>
      <c r="E242" s="2">
        <f>数据源!CQ274</f>
        <v>478.79999999999995</v>
      </c>
      <c r="F242" s="2">
        <f>数据源!CR274</f>
        <v>1.5</v>
      </c>
      <c r="G242" s="2">
        <f>数据源!CS274</f>
        <v>8.0000000000000002E-3</v>
      </c>
      <c r="H242" s="2">
        <f>数据源!CT274</f>
        <v>5.4859370648844335E-3</v>
      </c>
      <c r="I242" s="2">
        <f>数据源!CU274</f>
        <v>55</v>
      </c>
      <c r="J242" s="3">
        <f t="shared" si="82"/>
        <v>1</v>
      </c>
      <c r="K242" s="3">
        <f t="shared" si="83"/>
        <v>2</v>
      </c>
      <c r="L242" s="3" t="str">
        <f t="shared" si="86"/>
        <v>部件</v>
      </c>
      <c r="M242" s="3">
        <f t="shared" ca="1" si="87"/>
        <v>93203</v>
      </c>
      <c r="N242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11311,12311,13311,11321,12321,13321,51311,52311,53311,51321,52321,53321,92001,92003,92005,92101,92103,92105,92201,92203,92205,92002,92004,92006,92102,92104,92106,92202,92204,92206,93001,93003,93005,93101,93103,93105,93201,93203</v>
      </c>
      <c r="O242" s="3" t="str">
        <f t="shared" si="91"/>
        <v>414,414,414,207,207,207,518,518,518,690,690,690,202,202,202,202,202,202,202,202,202,202,202,202,202,202,202,202,202,202,55,55,55,55,55,55,55,55</v>
      </c>
      <c r="P242" s="1" t="str">
        <f t="shared" si="92"/>
        <v>(1,1),(1,1),(1,1),(1,1),(1,1),(1,1),(6,10),(6,10),(6,10),(3,6),(3,6),(3,6),(2,4),(2,4),(2,4),(2,4),(2,4),(2,4),(2,4),(2,4),(2,4),(2,4),(2,4),(2,4),(2,4),(2,4),(2,4),(2,4),(2,4),(2,4),(1,2),(1,2),(1,2),(1,2),(1,2),(1,2),(1,2),(1,2)</v>
      </c>
      <c r="Q242" s="3" t="str">
        <f>IF(D242="坦克碎片",VLOOKUP(C242,道具信息!$N$2:$O$291,2,FALSE)&amp;"碎片",VLOOKUP(C242,道具信息!$N$2:$O$291,2,FALSE))</f>
        <v>T3部件</v>
      </c>
      <c r="R242" s="3">
        <f t="shared" si="84"/>
        <v>934</v>
      </c>
      <c r="S242" s="11">
        <f t="shared" si="85"/>
        <v>9.2999999999999999E-2</v>
      </c>
      <c r="T242" s="3" t="str">
        <f>VLOOKUP(Q242,道具信息!$Q$3:$S$20,2,FALSE)</f>
        <v>CHEST_ITEM_TYPE_T3_PART</v>
      </c>
      <c r="U242" s="3" t="str">
        <f>IF(COUNTIF(U$205:U241,T242)=0,T242,"")</f>
        <v/>
      </c>
      <c r="V242" s="3" t="str">
        <f t="shared" si="93"/>
        <v>CHEST_ITEM_TYPE_T3_TANK,CHEST_ITEM_TYPE_T3_SHARD,CHEST_ITEM_TYPE_T2_PART,CHEST_ITEM_TYPE_T3_PART</v>
      </c>
      <c r="W242" s="13" t="str">
        <f t="shared" si="88"/>
        <v/>
      </c>
      <c r="X242" s="3" t="str">
        <f t="shared" si="89"/>
        <v/>
      </c>
      <c r="Y242" s="3" t="str">
        <f t="shared" si="94"/>
        <v>18.5%,36.0%,36.2%,9.3%</v>
      </c>
    </row>
    <row r="243" spans="2:25" x14ac:dyDescent="0.3">
      <c r="B243" s="2">
        <f>数据源!CN275</f>
        <v>7</v>
      </c>
      <c r="C243" s="2" t="str">
        <f>数据源!CO275</f>
        <v>T3HP5</v>
      </c>
      <c r="D243" s="2" t="str">
        <f>数据源!CP275</f>
        <v>部件</v>
      </c>
      <c r="E243" s="2">
        <f>数据源!CQ275</f>
        <v>478.79999999999995</v>
      </c>
      <c r="F243" s="2">
        <f>数据源!CR275</f>
        <v>1.5</v>
      </c>
      <c r="G243" s="2">
        <f>数据源!CS275</f>
        <v>8.0000000000000002E-3</v>
      </c>
      <c r="H243" s="2">
        <f>数据源!CT275</f>
        <v>5.4859370648844335E-3</v>
      </c>
      <c r="I243" s="2">
        <f>数据源!CU275</f>
        <v>55</v>
      </c>
      <c r="J243" s="3">
        <f t="shared" si="82"/>
        <v>1</v>
      </c>
      <c r="K243" s="3">
        <f t="shared" si="83"/>
        <v>2</v>
      </c>
      <c r="L243" s="3" t="str">
        <f t="shared" si="86"/>
        <v>部件</v>
      </c>
      <c r="M243" s="3">
        <f t="shared" ca="1" si="87"/>
        <v>93205</v>
      </c>
      <c r="N243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11311,12311,13311,11321,12321,13321,51311,52311,53311,51321,52321,53321,92001,92003,92005,92101,92103,92105,92201,92203,92205,92002,92004,92006,92102,92104,92106,92202,92204,92206,93001,93003,93005,93101,93103,93105,93201,93203,93205</v>
      </c>
      <c r="O243" s="3" t="str">
        <f t="shared" si="91"/>
        <v>414,414,414,207,207,207,518,518,518,690,690,690,202,202,202,202,202,202,202,202,202,202,202,202,202,202,202,202,202,202,55,55,55,55,55,55,55,55,55</v>
      </c>
      <c r="P243" s="1" t="str">
        <f t="shared" si="92"/>
        <v>(1,1),(1,1),(1,1),(1,1),(1,1),(1,1),(6,10),(6,10),(6,10),(3,6),(3,6),(3,6),(2,4),(2,4),(2,4),(2,4),(2,4),(2,4),(2,4),(2,4),(2,4),(2,4),(2,4),(2,4),(2,4),(2,4),(2,4),(2,4),(2,4),(2,4),(1,2),(1,2),(1,2),(1,2),(1,2),(1,2),(1,2),(1,2),(1,2)</v>
      </c>
      <c r="Q243" s="3" t="str">
        <f>IF(D243="坦克碎片",VLOOKUP(C243,道具信息!$N$2:$O$291,2,FALSE)&amp;"碎片",VLOOKUP(C243,道具信息!$N$2:$O$291,2,FALSE))</f>
        <v>T3部件</v>
      </c>
      <c r="R243" s="3">
        <f t="shared" si="84"/>
        <v>934</v>
      </c>
      <c r="S243" s="11">
        <f t="shared" si="85"/>
        <v>9.2999999999999999E-2</v>
      </c>
      <c r="T243" s="3" t="str">
        <f>VLOOKUP(Q243,道具信息!$Q$3:$S$20,2,FALSE)</f>
        <v>CHEST_ITEM_TYPE_T3_PART</v>
      </c>
      <c r="U243" s="3" t="str">
        <f>IF(COUNTIF(U$205:U242,T243)=0,T243,"")</f>
        <v/>
      </c>
      <c r="V243" s="3" t="str">
        <f t="shared" si="93"/>
        <v>CHEST_ITEM_TYPE_T3_TANK,CHEST_ITEM_TYPE_T3_SHARD,CHEST_ITEM_TYPE_T2_PART,CHEST_ITEM_TYPE_T3_PART</v>
      </c>
      <c r="W243" s="13" t="str">
        <f t="shared" si="88"/>
        <v/>
      </c>
      <c r="X243" s="3" t="str">
        <f t="shared" si="89"/>
        <v/>
      </c>
      <c r="Y243" s="3" t="str">
        <f t="shared" si="94"/>
        <v>18.5%,36.0%,36.2%,9.3%</v>
      </c>
    </row>
    <row r="244" spans="2:25" x14ac:dyDescent="0.3">
      <c r="B244" s="2">
        <f>数据源!CN276</f>
        <v>7</v>
      </c>
      <c r="C244" s="2" t="str">
        <f>数据源!CO276</f>
        <v>T3LP2</v>
      </c>
      <c r="D244" s="2" t="str">
        <f>数据源!CP276</f>
        <v>部件</v>
      </c>
      <c r="E244" s="2">
        <f>数据源!CQ276</f>
        <v>478.79999999999995</v>
      </c>
      <c r="F244" s="2">
        <f>数据源!CR276</f>
        <v>1.5</v>
      </c>
      <c r="G244" s="2">
        <f>数据源!CS276</f>
        <v>8.0000000000000002E-3</v>
      </c>
      <c r="H244" s="2">
        <f>数据源!CT276</f>
        <v>5.4859370648844335E-3</v>
      </c>
      <c r="I244" s="2">
        <f>数据源!CU276</f>
        <v>55</v>
      </c>
      <c r="J244" s="3">
        <f t="shared" si="82"/>
        <v>1</v>
      </c>
      <c r="K244" s="3">
        <f t="shared" si="83"/>
        <v>2</v>
      </c>
      <c r="L244" s="3" t="str">
        <f t="shared" si="86"/>
        <v>部件</v>
      </c>
      <c r="M244" s="3">
        <f t="shared" ca="1" si="87"/>
        <v>93002</v>
      </c>
      <c r="N244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11311,12311,13311,11321,12321,13321,51311,52311,53311,51321,52321,53321,92001,92003,92005,92101,92103,92105,92201,92203,92205,92002,92004,92006,92102,92104,92106,92202,92204,92206,93001,93003,93005,93101,93103,93105,93201,93203,93205,93002</v>
      </c>
      <c r="O244" s="3" t="str">
        <f t="shared" si="91"/>
        <v>414,414,414,207,207,207,518,518,518,690,690,690,202,202,202,202,202,202,202,202,202,202,202,202,202,202,202,202,202,202,55,55,55,55,55,55,55,55,55,55</v>
      </c>
      <c r="P244" s="1" t="str">
        <f t="shared" si="92"/>
        <v>(1,1),(1,1),(1,1),(1,1),(1,1),(1,1),(6,10),(6,10),(6,10),(3,6),(3,6),(3,6),(2,4),(2,4),(2,4),(2,4),(2,4),(2,4),(2,4),(2,4),(2,4),(2,4),(2,4),(2,4),(2,4),(2,4),(2,4),(2,4),(2,4),(2,4),(1,2),(1,2),(1,2),(1,2),(1,2),(1,2),(1,2),(1,2),(1,2),(1,2)</v>
      </c>
      <c r="Q244" s="3" t="str">
        <f>IF(D244="坦克碎片",VLOOKUP(C244,道具信息!$N$2:$O$291,2,FALSE)&amp;"碎片",VLOOKUP(C244,道具信息!$N$2:$O$291,2,FALSE))</f>
        <v>T3部件</v>
      </c>
      <c r="R244" s="3">
        <f t="shared" si="84"/>
        <v>934</v>
      </c>
      <c r="S244" s="11">
        <f t="shared" si="85"/>
        <v>9.2999999999999999E-2</v>
      </c>
      <c r="T244" s="3" t="str">
        <f>VLOOKUP(Q244,道具信息!$Q$3:$S$20,2,FALSE)</f>
        <v>CHEST_ITEM_TYPE_T3_PART</v>
      </c>
      <c r="U244" s="3" t="str">
        <f>IF(COUNTIF(U$205:U243,T244)=0,T244,"")</f>
        <v/>
      </c>
      <c r="V244" s="3" t="str">
        <f t="shared" si="93"/>
        <v>CHEST_ITEM_TYPE_T3_TANK,CHEST_ITEM_TYPE_T3_SHARD,CHEST_ITEM_TYPE_T2_PART,CHEST_ITEM_TYPE_T3_PART</v>
      </c>
      <c r="W244" s="13" t="str">
        <f t="shared" si="88"/>
        <v/>
      </c>
      <c r="X244" s="3" t="str">
        <f t="shared" si="89"/>
        <v/>
      </c>
      <c r="Y244" s="3" t="str">
        <f t="shared" si="94"/>
        <v>18.5%,36.0%,36.2%,9.3%</v>
      </c>
    </row>
    <row r="245" spans="2:25" x14ac:dyDescent="0.3">
      <c r="B245" s="2">
        <f>数据源!CN277</f>
        <v>7</v>
      </c>
      <c r="C245" s="2" t="str">
        <f>数据源!CO277</f>
        <v>T3LP4</v>
      </c>
      <c r="D245" s="2" t="str">
        <f>数据源!CP277</f>
        <v>部件</v>
      </c>
      <c r="E245" s="2">
        <f>数据源!CQ277</f>
        <v>478.79999999999995</v>
      </c>
      <c r="F245" s="2">
        <f>数据源!CR277</f>
        <v>1.5</v>
      </c>
      <c r="G245" s="2">
        <f>数据源!CS277</f>
        <v>7.0000000000000001E-3</v>
      </c>
      <c r="H245" s="2">
        <f>数据源!CT277</f>
        <v>4.8001949317738801E-3</v>
      </c>
      <c r="I245" s="2">
        <f>数据源!CU277</f>
        <v>48</v>
      </c>
      <c r="J245" s="3">
        <f t="shared" si="82"/>
        <v>1</v>
      </c>
      <c r="K245" s="3">
        <f t="shared" si="83"/>
        <v>2</v>
      </c>
      <c r="L245" s="3" t="str">
        <f t="shared" si="86"/>
        <v>部件</v>
      </c>
      <c r="M245" s="3">
        <f t="shared" ca="1" si="87"/>
        <v>93004</v>
      </c>
      <c r="N245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11311,12311,13311,11321,12321,13321,51311,52311,53311,51321,52321,53321,92001,92003,92005,92101,92103,92105,92201,92203,92205,92002,92004,92006,92102,92104,92106,92202,92204,92206,93001,93003,93005,93101,93103,93105,93201,93203,93205,93002,93004</v>
      </c>
      <c r="O245" s="3" t="str">
        <f t="shared" si="91"/>
        <v>414,414,414,207,207,207,518,518,518,690,690,690,202,202,202,202,202,202,202,202,202,202,202,202,202,202,202,202,202,202,55,55,55,55,55,55,55,55,55,55,48</v>
      </c>
      <c r="P245" s="1" t="str">
        <f t="shared" si="92"/>
        <v>(1,1),(1,1),(1,1),(1,1),(1,1),(1,1),(6,10),(6,10),(6,10),(3,6),(3,6),(3,6),(2,4),(2,4),(2,4),(2,4),(2,4),(2,4),(2,4),(2,4),(2,4),(2,4),(2,4),(2,4),(2,4),(2,4),(2,4),(2,4),(2,4),(2,4),(1,2),(1,2),(1,2),(1,2),(1,2),(1,2),(1,2),(1,2),(1,2),(1,2),(1,2)</v>
      </c>
      <c r="Q245" s="3" t="str">
        <f>IF(D245="坦克碎片",VLOOKUP(C245,道具信息!$N$2:$O$291,2,FALSE)&amp;"碎片",VLOOKUP(C245,道具信息!$N$2:$O$291,2,FALSE))</f>
        <v>T3部件</v>
      </c>
      <c r="R245" s="3">
        <f t="shared" si="84"/>
        <v>934</v>
      </c>
      <c r="S245" s="11">
        <f t="shared" si="85"/>
        <v>9.2999999999999999E-2</v>
      </c>
      <c r="T245" s="3" t="str">
        <f>VLOOKUP(Q245,道具信息!$Q$3:$S$20,2,FALSE)</f>
        <v>CHEST_ITEM_TYPE_T3_PART</v>
      </c>
      <c r="U245" s="3" t="str">
        <f>IF(COUNTIF(U$205:U244,T245)=0,T245,"")</f>
        <v/>
      </c>
      <c r="V245" s="3" t="str">
        <f t="shared" si="93"/>
        <v>CHEST_ITEM_TYPE_T3_TANK,CHEST_ITEM_TYPE_T3_SHARD,CHEST_ITEM_TYPE_T2_PART,CHEST_ITEM_TYPE_T3_PART</v>
      </c>
      <c r="W245" s="13" t="str">
        <f t="shared" si="88"/>
        <v/>
      </c>
      <c r="X245" s="3" t="str">
        <f t="shared" si="89"/>
        <v/>
      </c>
      <c r="Y245" s="3" t="str">
        <f t="shared" si="94"/>
        <v>18.5%,36.0%,36.2%,9.3%</v>
      </c>
    </row>
    <row r="246" spans="2:25" x14ac:dyDescent="0.3">
      <c r="B246" s="2">
        <f>数据源!CN278</f>
        <v>7</v>
      </c>
      <c r="C246" s="2" t="str">
        <f>数据源!CO278</f>
        <v>T3LP6</v>
      </c>
      <c r="D246" s="2" t="str">
        <f>数据源!CP278</f>
        <v>部件</v>
      </c>
      <c r="E246" s="2">
        <f>数据源!CQ278</f>
        <v>478.79999999999995</v>
      </c>
      <c r="F246" s="2">
        <f>数据源!CR278</f>
        <v>1.5</v>
      </c>
      <c r="G246" s="2">
        <f>数据源!CS278</f>
        <v>7.0000000000000001E-3</v>
      </c>
      <c r="H246" s="2">
        <f>数据源!CT278</f>
        <v>4.8001949317738801E-3</v>
      </c>
      <c r="I246" s="2">
        <f>数据源!CU278</f>
        <v>48</v>
      </c>
      <c r="J246" s="3">
        <f t="shared" si="82"/>
        <v>1</v>
      </c>
      <c r="K246" s="3">
        <f t="shared" si="83"/>
        <v>2</v>
      </c>
      <c r="L246" s="3" t="str">
        <f t="shared" si="86"/>
        <v>部件</v>
      </c>
      <c r="M246" s="3">
        <f t="shared" ca="1" si="87"/>
        <v>93006</v>
      </c>
      <c r="N246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11311,12311,13311,11321,12321,13321,51311,52311,53311,51321,52321,53321,92001,92003,92005,92101,92103,92105,92201,92203,92205,92002,92004,92006,92102,92104,92106,92202,92204,92206,93001,93003,93005,93101,93103,93105,93201,93203,93205,93002,93004,93006</v>
      </c>
      <c r="O246" s="3" t="str">
        <f t="shared" si="91"/>
        <v>414,414,414,207,207,207,518,518,518,690,690,690,202,202,202,202,202,202,202,202,202,202,202,202,202,202,202,202,202,202,55,55,55,55,55,55,55,55,55,55,48,48</v>
      </c>
      <c r="P246" s="1" t="str">
        <f t="shared" si="92"/>
        <v>(1,1),(1,1),(1,1),(1,1),(1,1),(1,1),(6,10),(6,10),(6,10),(3,6),(3,6),(3,6),(2,4),(2,4),(2,4),(2,4),(2,4),(2,4),(2,4),(2,4),(2,4),(2,4),(2,4),(2,4),(2,4),(2,4),(2,4),(2,4),(2,4),(2,4),(1,2),(1,2),(1,2),(1,2),(1,2),(1,2),(1,2),(1,2),(1,2),(1,2),(1,2),(1,2)</v>
      </c>
      <c r="Q246" s="3" t="str">
        <f>IF(D246="坦克碎片",VLOOKUP(C246,道具信息!$N$2:$O$291,2,FALSE)&amp;"碎片",VLOOKUP(C246,道具信息!$N$2:$O$291,2,FALSE))</f>
        <v>T3部件</v>
      </c>
      <c r="R246" s="3">
        <f t="shared" si="84"/>
        <v>934</v>
      </c>
      <c r="S246" s="11">
        <f t="shared" si="85"/>
        <v>9.2999999999999999E-2</v>
      </c>
      <c r="T246" s="3" t="str">
        <f>VLOOKUP(Q246,道具信息!$Q$3:$S$20,2,FALSE)</f>
        <v>CHEST_ITEM_TYPE_T3_PART</v>
      </c>
      <c r="U246" s="3" t="str">
        <f>IF(COUNTIF(U$205:U245,T246)=0,T246,"")</f>
        <v/>
      </c>
      <c r="V246" s="3" t="str">
        <f t="shared" si="93"/>
        <v>CHEST_ITEM_TYPE_T3_TANK,CHEST_ITEM_TYPE_T3_SHARD,CHEST_ITEM_TYPE_T2_PART,CHEST_ITEM_TYPE_T3_PART</v>
      </c>
      <c r="W246" s="13" t="str">
        <f t="shared" si="88"/>
        <v/>
      </c>
      <c r="X246" s="3" t="str">
        <f t="shared" si="89"/>
        <v/>
      </c>
      <c r="Y246" s="3" t="str">
        <f t="shared" si="94"/>
        <v>18.5%,36.0%,36.2%,9.3%</v>
      </c>
    </row>
    <row r="247" spans="2:25" x14ac:dyDescent="0.3">
      <c r="B247" s="2">
        <f>数据源!CN279</f>
        <v>7</v>
      </c>
      <c r="C247" s="2" t="str">
        <f>数据源!CO279</f>
        <v>T3MP2</v>
      </c>
      <c r="D247" s="2" t="str">
        <f>数据源!CP279</f>
        <v>部件</v>
      </c>
      <c r="E247" s="2">
        <f>数据源!CQ279</f>
        <v>478.79999999999995</v>
      </c>
      <c r="F247" s="2">
        <f>数据源!CR279</f>
        <v>1.5</v>
      </c>
      <c r="G247" s="2">
        <f>数据源!CS279</f>
        <v>7.0000000000000001E-3</v>
      </c>
      <c r="H247" s="2">
        <f>数据源!CT279</f>
        <v>4.8001949317738801E-3</v>
      </c>
      <c r="I247" s="2">
        <f>数据源!CU279</f>
        <v>48</v>
      </c>
      <c r="J247" s="3">
        <f t="shared" si="82"/>
        <v>1</v>
      </c>
      <c r="K247" s="3">
        <f t="shared" si="83"/>
        <v>2</v>
      </c>
      <c r="L247" s="3" t="str">
        <f t="shared" si="86"/>
        <v>部件</v>
      </c>
      <c r="M247" s="3">
        <f t="shared" ca="1" si="87"/>
        <v>93102</v>
      </c>
      <c r="N247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11311,12311,13311,11321,12321,13321,51311,52311,53311,51321,52321,53321,92001,92003,92005,92101,92103,92105,92201,92203,92205,92002,92004,92006,92102,92104,92106,92202,92204,92206,93001,93003,93005,93101,93103,93105,93201,93203,93205,93002,93004,93006,93102</v>
      </c>
      <c r="O247" s="3" t="str">
        <f t="shared" si="91"/>
        <v>414,414,414,207,207,207,518,518,518,690,690,690,202,202,202,202,202,202,202,202,202,202,202,202,202,202,202,202,202,202,55,55,55,55,55,55,55,55,55,55,48,48,48</v>
      </c>
      <c r="P247" s="1" t="str">
        <f t="shared" si="92"/>
        <v>(1,1),(1,1),(1,1),(1,1),(1,1),(1,1),(6,10),(6,10),(6,10),(3,6),(3,6),(3,6),(2,4),(2,4),(2,4),(2,4),(2,4),(2,4),(2,4),(2,4),(2,4),(2,4),(2,4),(2,4),(2,4),(2,4),(2,4),(2,4),(2,4),(2,4),(1,2),(1,2),(1,2),(1,2),(1,2),(1,2),(1,2),(1,2),(1,2),(1,2),(1,2),(1,2),(1,2)</v>
      </c>
      <c r="Q247" s="3" t="str">
        <f>IF(D247="坦克碎片",VLOOKUP(C247,道具信息!$N$2:$O$291,2,FALSE)&amp;"碎片",VLOOKUP(C247,道具信息!$N$2:$O$291,2,FALSE))</f>
        <v>T3部件</v>
      </c>
      <c r="R247" s="3">
        <f t="shared" si="84"/>
        <v>934</v>
      </c>
      <c r="S247" s="11">
        <f t="shared" si="85"/>
        <v>9.2999999999999999E-2</v>
      </c>
      <c r="T247" s="3" t="str">
        <f>VLOOKUP(Q247,道具信息!$Q$3:$S$20,2,FALSE)</f>
        <v>CHEST_ITEM_TYPE_T3_PART</v>
      </c>
      <c r="U247" s="3" t="str">
        <f>IF(COUNTIF(U$205:U246,T247)=0,T247,"")</f>
        <v/>
      </c>
      <c r="V247" s="3" t="str">
        <f t="shared" si="93"/>
        <v>CHEST_ITEM_TYPE_T3_TANK,CHEST_ITEM_TYPE_T3_SHARD,CHEST_ITEM_TYPE_T2_PART,CHEST_ITEM_TYPE_T3_PART</v>
      </c>
      <c r="W247" s="13" t="str">
        <f t="shared" si="88"/>
        <v/>
      </c>
      <c r="X247" s="3" t="str">
        <f t="shared" si="89"/>
        <v/>
      </c>
      <c r="Y247" s="3" t="str">
        <f t="shared" si="94"/>
        <v>18.5%,36.0%,36.2%,9.3%</v>
      </c>
    </row>
    <row r="248" spans="2:25" x14ac:dyDescent="0.3">
      <c r="B248" s="2">
        <f>数据源!CN280</f>
        <v>7</v>
      </c>
      <c r="C248" s="2" t="str">
        <f>数据源!CO280</f>
        <v>T3MP4</v>
      </c>
      <c r="D248" s="2" t="str">
        <f>数据源!CP280</f>
        <v>部件</v>
      </c>
      <c r="E248" s="2">
        <f>数据源!CQ280</f>
        <v>478.79999999999995</v>
      </c>
      <c r="F248" s="2">
        <f>数据源!CR280</f>
        <v>1.5</v>
      </c>
      <c r="G248" s="2">
        <f>数据源!CS280</f>
        <v>7.0000000000000001E-3</v>
      </c>
      <c r="H248" s="2">
        <f>数据源!CT280</f>
        <v>4.8001949317738801E-3</v>
      </c>
      <c r="I248" s="2">
        <f>数据源!CU280</f>
        <v>48</v>
      </c>
      <c r="J248" s="3">
        <f t="shared" si="82"/>
        <v>1</v>
      </c>
      <c r="K248" s="3">
        <f t="shared" si="83"/>
        <v>2</v>
      </c>
      <c r="L248" s="3" t="str">
        <f t="shared" si="86"/>
        <v>部件</v>
      </c>
      <c r="M248" s="3">
        <f t="shared" ca="1" si="87"/>
        <v>93104</v>
      </c>
      <c r="N248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11311,12311,13311,11321,12321,13321,51311,52311,53311,51321,52321,53321,92001,92003,92005,92101,92103,92105,92201,92203,92205,92002,92004,92006,92102,92104,92106,92202,92204,92206,93001,93003,93005,93101,93103,93105,93201,93203,93205,93002,93004,93006,93102,93104</v>
      </c>
      <c r="O248" s="3" t="str">
        <f t="shared" si="91"/>
        <v>414,414,414,207,207,207,518,518,518,690,690,690,202,202,202,202,202,202,202,202,202,202,202,202,202,202,202,202,202,202,55,55,55,55,55,55,55,55,55,55,48,48,48,48</v>
      </c>
      <c r="P248" s="1" t="str">
        <f t="shared" si="92"/>
        <v>(1,1),(1,1),(1,1),(1,1),(1,1),(1,1),(6,10),(6,10),(6,10),(3,6),(3,6),(3,6),(2,4),(2,4),(2,4),(2,4),(2,4),(2,4),(2,4),(2,4),(2,4),(2,4),(2,4),(2,4),(2,4),(2,4),(2,4),(2,4),(2,4),(2,4),(1,2),(1,2),(1,2),(1,2),(1,2),(1,2),(1,2),(1,2),(1,2),(1,2),(1,2),(1,2),(1,2),(1,2)</v>
      </c>
      <c r="Q248" s="3" t="str">
        <f>IF(D248="坦克碎片",VLOOKUP(C248,道具信息!$N$2:$O$291,2,FALSE)&amp;"碎片",VLOOKUP(C248,道具信息!$N$2:$O$291,2,FALSE))</f>
        <v>T3部件</v>
      </c>
      <c r="R248" s="3">
        <f t="shared" si="84"/>
        <v>934</v>
      </c>
      <c r="S248" s="11">
        <f t="shared" si="85"/>
        <v>9.2999999999999999E-2</v>
      </c>
      <c r="T248" s="3" t="str">
        <f>VLOOKUP(Q248,道具信息!$Q$3:$S$20,2,FALSE)</f>
        <v>CHEST_ITEM_TYPE_T3_PART</v>
      </c>
      <c r="U248" s="3" t="str">
        <f>IF(COUNTIF(U$205:U247,T248)=0,T248,"")</f>
        <v/>
      </c>
      <c r="V248" s="3" t="str">
        <f t="shared" si="93"/>
        <v>CHEST_ITEM_TYPE_T3_TANK,CHEST_ITEM_TYPE_T3_SHARD,CHEST_ITEM_TYPE_T2_PART,CHEST_ITEM_TYPE_T3_PART</v>
      </c>
      <c r="W248" s="13" t="str">
        <f t="shared" si="88"/>
        <v/>
      </c>
      <c r="X248" s="3" t="str">
        <f t="shared" si="89"/>
        <v/>
      </c>
      <c r="Y248" s="3" t="str">
        <f t="shared" si="94"/>
        <v>18.5%,36.0%,36.2%,9.3%</v>
      </c>
    </row>
    <row r="249" spans="2:25" x14ac:dyDescent="0.3">
      <c r="B249" s="2">
        <f>数据源!CN281</f>
        <v>7</v>
      </c>
      <c r="C249" s="2" t="str">
        <f>数据源!CO281</f>
        <v>T3MP6</v>
      </c>
      <c r="D249" s="2" t="str">
        <f>数据源!CP281</f>
        <v>部件</v>
      </c>
      <c r="E249" s="2">
        <f>数据源!CQ281</f>
        <v>478.79999999999995</v>
      </c>
      <c r="F249" s="2">
        <f>数据源!CR281</f>
        <v>1.5</v>
      </c>
      <c r="G249" s="2">
        <f>数据源!CS281</f>
        <v>7.0000000000000001E-3</v>
      </c>
      <c r="H249" s="2">
        <f>数据源!CT281</f>
        <v>4.8001949317738801E-3</v>
      </c>
      <c r="I249" s="2">
        <f>数据源!CU281</f>
        <v>48</v>
      </c>
      <c r="J249" s="3">
        <f t="shared" si="82"/>
        <v>1</v>
      </c>
      <c r="K249" s="3">
        <f t="shared" si="83"/>
        <v>2</v>
      </c>
      <c r="L249" s="3" t="str">
        <f t="shared" si="86"/>
        <v>部件</v>
      </c>
      <c r="M249" s="3">
        <f t="shared" ca="1" si="87"/>
        <v>93106</v>
      </c>
      <c r="N249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11311,12311,13311,11321,12321,13321,51311,52311,53311,51321,52321,53321,92001,92003,92005,92101,92103,92105,92201,92203,92205,92002,92004,92006,92102,92104,92106,92202,92204,92206,93001,93003,93005,93101,93103,93105,93201,93203,93205,93002,93004,93006,93102,93104,93106</v>
      </c>
      <c r="O249" s="3" t="str">
        <f t="shared" si="91"/>
        <v>414,414,414,207,207,207,518,518,518,690,690,690,202,202,202,202,202,202,202,202,202,202,202,202,202,202,202,202,202,202,55,55,55,55,55,55,55,55,55,55,48,48,48,48,48</v>
      </c>
      <c r="P249" s="1" t="str">
        <f t="shared" si="92"/>
        <v>(1,1),(1,1),(1,1),(1,1),(1,1),(1,1),(6,10),(6,10),(6,10),(3,6),(3,6),(3,6),(2,4),(2,4),(2,4),(2,4),(2,4),(2,4),(2,4),(2,4),(2,4),(2,4),(2,4),(2,4),(2,4),(2,4),(2,4),(2,4),(2,4),(2,4),(1,2),(1,2),(1,2),(1,2),(1,2),(1,2),(1,2),(1,2),(1,2),(1,2),(1,2),(1,2),(1,2),(1,2),(1,2)</v>
      </c>
      <c r="Q249" s="3" t="str">
        <f>IF(D249="坦克碎片",VLOOKUP(C249,道具信息!$N$2:$O$291,2,FALSE)&amp;"碎片",VLOOKUP(C249,道具信息!$N$2:$O$291,2,FALSE))</f>
        <v>T3部件</v>
      </c>
      <c r="R249" s="3">
        <f t="shared" si="84"/>
        <v>934</v>
      </c>
      <c r="S249" s="11">
        <f t="shared" si="85"/>
        <v>9.2999999999999999E-2</v>
      </c>
      <c r="T249" s="3" t="str">
        <f>VLOOKUP(Q249,道具信息!$Q$3:$S$20,2,FALSE)</f>
        <v>CHEST_ITEM_TYPE_T3_PART</v>
      </c>
      <c r="U249" s="3" t="str">
        <f>IF(COUNTIF(U$205:U248,T249)=0,T249,"")</f>
        <v/>
      </c>
      <c r="V249" s="3" t="str">
        <f t="shared" si="93"/>
        <v>CHEST_ITEM_TYPE_T3_TANK,CHEST_ITEM_TYPE_T3_SHARD,CHEST_ITEM_TYPE_T2_PART,CHEST_ITEM_TYPE_T3_PART</v>
      </c>
      <c r="W249" s="13" t="str">
        <f t="shared" si="88"/>
        <v/>
      </c>
      <c r="X249" s="3" t="str">
        <f t="shared" si="89"/>
        <v/>
      </c>
      <c r="Y249" s="3" t="str">
        <f t="shared" si="94"/>
        <v>18.5%,36.0%,36.2%,9.3%</v>
      </c>
    </row>
    <row r="250" spans="2:25" x14ac:dyDescent="0.3">
      <c r="B250" s="2">
        <f>数据源!CN282</f>
        <v>7</v>
      </c>
      <c r="C250" s="2" t="str">
        <f>数据源!CO282</f>
        <v>T3HP2</v>
      </c>
      <c r="D250" s="2" t="str">
        <f>数据源!CP282</f>
        <v>部件</v>
      </c>
      <c r="E250" s="2">
        <f>数据源!CQ282</f>
        <v>478.79999999999995</v>
      </c>
      <c r="F250" s="2">
        <f>数据源!CR282</f>
        <v>1.5</v>
      </c>
      <c r="G250" s="2">
        <f>数据源!CS282</f>
        <v>7.0000000000000001E-3</v>
      </c>
      <c r="H250" s="2">
        <f>数据源!CT282</f>
        <v>4.8001949317738801E-3</v>
      </c>
      <c r="I250" s="2">
        <f>数据源!CU282</f>
        <v>48</v>
      </c>
      <c r="J250" s="3">
        <f t="shared" si="82"/>
        <v>1</v>
      </c>
      <c r="K250" s="3">
        <f t="shared" si="83"/>
        <v>2</v>
      </c>
      <c r="L250" s="3" t="str">
        <f t="shared" si="86"/>
        <v>部件</v>
      </c>
      <c r="M250" s="3">
        <f t="shared" ca="1" si="87"/>
        <v>93202</v>
      </c>
      <c r="N250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11311,12311,13311,11321,12321,13321,51311,52311,53311,51321,52321,53321,92001,92003,92005,92101,92103,92105,92201,92203,92205,92002,92004,92006,92102,92104,92106,92202,92204,92206,93001,93003,93005,93101,93103,93105,93201,93203,93205,93002,93004,93006,93102,93104,93106,93202</v>
      </c>
      <c r="O250" s="3" t="str">
        <f t="shared" si="91"/>
        <v>414,414,414,207,207,207,518,518,518,690,690,690,202,202,202,202,202,202,202,202,202,202,202,202,202,202,202,202,202,202,55,55,55,55,55,55,55,55,55,55,48,48,48,48,48,48</v>
      </c>
      <c r="P250" s="1" t="str">
        <f t="shared" si="92"/>
        <v>(1,1),(1,1),(1,1),(1,1),(1,1),(1,1),(6,10),(6,10),(6,10),(3,6),(3,6),(3,6),(2,4),(2,4),(2,4),(2,4),(2,4),(2,4),(2,4),(2,4),(2,4),(2,4),(2,4),(2,4),(2,4),(2,4),(2,4),(2,4),(2,4),(2,4),(1,2),(1,2),(1,2),(1,2),(1,2),(1,2),(1,2),(1,2),(1,2),(1,2),(1,2),(1,2),(1,2),(1,2),(1,2),(1,2)</v>
      </c>
      <c r="Q250" s="3" t="str">
        <f>IF(D250="坦克碎片",VLOOKUP(C250,道具信息!$N$2:$O$291,2,FALSE)&amp;"碎片",VLOOKUP(C250,道具信息!$N$2:$O$291,2,FALSE))</f>
        <v>T3部件</v>
      </c>
      <c r="R250" s="3">
        <f t="shared" si="84"/>
        <v>934</v>
      </c>
      <c r="S250" s="11">
        <f t="shared" si="85"/>
        <v>9.2999999999999999E-2</v>
      </c>
      <c r="T250" s="3" t="str">
        <f>VLOOKUP(Q250,道具信息!$Q$3:$S$20,2,FALSE)</f>
        <v>CHEST_ITEM_TYPE_T3_PART</v>
      </c>
      <c r="U250" s="3" t="str">
        <f>IF(COUNTIF(U$205:U249,T250)=0,T250,"")</f>
        <v/>
      </c>
      <c r="V250" s="3" t="str">
        <f t="shared" si="93"/>
        <v>CHEST_ITEM_TYPE_T3_TANK,CHEST_ITEM_TYPE_T3_SHARD,CHEST_ITEM_TYPE_T2_PART,CHEST_ITEM_TYPE_T3_PART</v>
      </c>
      <c r="W250" s="13" t="str">
        <f t="shared" si="88"/>
        <v/>
      </c>
      <c r="X250" s="3" t="str">
        <f t="shared" si="89"/>
        <v/>
      </c>
      <c r="Y250" s="3" t="str">
        <f t="shared" si="94"/>
        <v>18.5%,36.0%,36.2%,9.3%</v>
      </c>
    </row>
    <row r="251" spans="2:25" x14ac:dyDescent="0.3">
      <c r="B251" s="2">
        <f>数据源!CN283</f>
        <v>7</v>
      </c>
      <c r="C251" s="2" t="str">
        <f>数据源!CO283</f>
        <v>T3HP4</v>
      </c>
      <c r="D251" s="2" t="str">
        <f>数据源!CP283</f>
        <v>部件</v>
      </c>
      <c r="E251" s="2">
        <f>数据源!CQ283</f>
        <v>478.79999999999995</v>
      </c>
      <c r="F251" s="2">
        <f>数据源!CR283</f>
        <v>1.5</v>
      </c>
      <c r="G251" s="2">
        <f>数据源!CS283</f>
        <v>7.0000000000000001E-3</v>
      </c>
      <c r="H251" s="2">
        <f>数据源!CT283</f>
        <v>4.8001949317738801E-3</v>
      </c>
      <c r="I251" s="2">
        <f>数据源!CU283</f>
        <v>48</v>
      </c>
      <c r="J251" s="3">
        <f t="shared" si="82"/>
        <v>1</v>
      </c>
      <c r="K251" s="3">
        <f t="shared" si="83"/>
        <v>2</v>
      </c>
      <c r="L251" s="3" t="str">
        <f t="shared" si="86"/>
        <v>部件</v>
      </c>
      <c r="M251" s="3">
        <f t="shared" ca="1" si="87"/>
        <v>93204</v>
      </c>
      <c r="N251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,93203,93205,93002,93004,93006,93102,93104,93106,93202,93204</v>
      </c>
      <c r="O251" s="3" t="str">
        <f t="shared" si="91"/>
        <v>414,414,414,207,207,207,518,518,518,690,690,690,202,202,202,202,202,202,202,202,202,202,202,202,202,202,202,202,202,202,55,55,55,55,55,55,55,55,55,55,48,48,48,48,48,48,48</v>
      </c>
      <c r="P251" s="1" t="str">
        <f t="shared" si="92"/>
        <v>(1,1),(1,1),(1,1),(1,1),(1,1),(1,1),(6,10),(6,10),(6,10),(3,6),(3,6),(3,6),(2,4),(2,4),(2,4),(2,4),(2,4),(2,4),(2,4),(2,4),(2,4),(2,4),(2,4),(2,4),(2,4),(2,4),(2,4),(2,4),(2,4),(2,4),(1,2),(1,2),(1,2),(1,2),(1,2),(1,2),(1,2),(1,2),(1,2),(1,2),(1,2),(1,2),(1,2),(1,2),(1,2),(1,2),(1,2)</v>
      </c>
      <c r="Q251" s="3" t="str">
        <f>IF(D251="坦克碎片",VLOOKUP(C251,道具信息!$N$2:$O$291,2,FALSE)&amp;"碎片",VLOOKUP(C251,道具信息!$N$2:$O$291,2,FALSE))</f>
        <v>T3部件</v>
      </c>
      <c r="R251" s="3">
        <f t="shared" si="84"/>
        <v>934</v>
      </c>
      <c r="S251" s="11">
        <f t="shared" si="85"/>
        <v>9.2999999999999999E-2</v>
      </c>
      <c r="T251" s="3" t="str">
        <f>VLOOKUP(Q251,道具信息!$Q$3:$S$20,2,FALSE)</f>
        <v>CHEST_ITEM_TYPE_T3_PART</v>
      </c>
      <c r="U251" s="3" t="str">
        <f>IF(COUNTIF(U$205:U250,T251)=0,T251,"")</f>
        <v/>
      </c>
      <c r="V251" s="3" t="str">
        <f t="shared" si="93"/>
        <v>CHEST_ITEM_TYPE_T3_TANK,CHEST_ITEM_TYPE_T3_SHARD,CHEST_ITEM_TYPE_T2_PART,CHEST_ITEM_TYPE_T3_PART</v>
      </c>
      <c r="W251" s="13" t="str">
        <f t="shared" si="88"/>
        <v/>
      </c>
      <c r="X251" s="3" t="str">
        <f t="shared" si="89"/>
        <v/>
      </c>
      <c r="Y251" s="3" t="str">
        <f t="shared" si="94"/>
        <v>18.5%,36.0%,36.2%,9.3%</v>
      </c>
    </row>
    <row r="252" spans="2:25" x14ac:dyDescent="0.3">
      <c r="B252" s="2">
        <f>数据源!CN284</f>
        <v>7</v>
      </c>
      <c r="C252" s="2" t="str">
        <f>数据源!CO284</f>
        <v>T3HP6</v>
      </c>
      <c r="D252" s="2" t="str">
        <f>数据源!CP284</f>
        <v>部件</v>
      </c>
      <c r="E252" s="2">
        <f>数据源!CQ284</f>
        <v>478.79999999999995</v>
      </c>
      <c r="F252" s="2">
        <f>数据源!CR284</f>
        <v>1.5</v>
      </c>
      <c r="G252" s="2">
        <f>数据源!CS284</f>
        <v>7.0000000000000001E-3</v>
      </c>
      <c r="H252" s="2">
        <f>数据源!CT284</f>
        <v>4.8001949317738801E-3</v>
      </c>
      <c r="I252" s="2">
        <f>数据源!CU284</f>
        <v>48</v>
      </c>
      <c r="J252" s="3">
        <f t="shared" si="82"/>
        <v>1</v>
      </c>
      <c r="K252" s="3">
        <f t="shared" si="83"/>
        <v>2</v>
      </c>
      <c r="L252" s="3" t="str">
        <f t="shared" si="86"/>
        <v>部件</v>
      </c>
      <c r="M252" s="3">
        <f t="shared" ca="1" si="87"/>
        <v>93206</v>
      </c>
      <c r="N252" s="3" t="str">
        <f t="shared" ca="1" si="90"/>
        <v>11311,12311,13311,11321,12321,13321,51311,52311,53311,51321,52321,53321,92001,92003,92005,92101,92103,92105,92201,92203,92205,92002,92004,92006,92102,92104,92106,92202,92204,92206,93001,93003,93005,93101,93103,93105,93201,93203,93205,93002,93004,93006,93102,93104,93106,93202,93204,93206</v>
      </c>
      <c r="O252" s="3" t="str">
        <f t="shared" si="91"/>
        <v>414,414,414,207,207,207,518,518,518,690,690,690,202,202,202,202,202,202,202,202,202,202,202,202,202,202,202,202,202,202,55,55,55,55,55,55,55,55,55,55,48,48,48,48,48,48,48,48</v>
      </c>
      <c r="P252" s="1" t="str">
        <f t="shared" si="92"/>
        <v>(1,1),(1,1),(1,1),(1,1),(1,1),(1,1),(6,10),(6,10),(6,10),(3,6),(3,6),(3,6),(2,4),(2,4),(2,4),(2,4),(2,4),(2,4),(2,4),(2,4),(2,4),(2,4),(2,4),(2,4),(2,4),(2,4),(2,4),(2,4),(2,4),(2,4),(1,2),(1,2),(1,2),(1,2),(1,2),(1,2),(1,2),(1,2),(1,2),(1,2),(1,2),(1,2),(1,2),(1,2),(1,2),(1,2),(1,2),(1,2)</v>
      </c>
      <c r="Q252" s="3" t="str">
        <f>IF(D252="坦克碎片",VLOOKUP(C252,道具信息!$N$2:$O$291,2,FALSE)&amp;"碎片",VLOOKUP(C252,道具信息!$N$2:$O$291,2,FALSE))</f>
        <v>T3部件</v>
      </c>
      <c r="R252" s="3">
        <f t="shared" si="84"/>
        <v>934</v>
      </c>
      <c r="S252" s="11">
        <f t="shared" si="85"/>
        <v>9.2999999999999999E-2</v>
      </c>
      <c r="T252" s="3" t="str">
        <f>VLOOKUP(Q252,道具信息!$Q$3:$S$20,2,FALSE)</f>
        <v>CHEST_ITEM_TYPE_T3_PART</v>
      </c>
      <c r="U252" s="3" t="str">
        <f>IF(COUNTIF(U$205:U251,T252)=0,T252,"")</f>
        <v/>
      </c>
      <c r="V252" s="3" t="str">
        <f t="shared" si="93"/>
        <v>CHEST_ITEM_TYPE_T3_TANK,CHEST_ITEM_TYPE_T3_SHARD,CHEST_ITEM_TYPE_T2_PART,CHEST_ITEM_TYPE_T3_PART</v>
      </c>
      <c r="W252" s="13" t="str">
        <f t="shared" si="88"/>
        <v/>
      </c>
      <c r="X252" s="3" t="str">
        <f t="shared" si="89"/>
        <v/>
      </c>
      <c r="Y252" s="3" t="str">
        <f t="shared" si="94"/>
        <v>18.5%,36.0%,36.2%,9.3%</v>
      </c>
    </row>
    <row r="253" spans="2:25" x14ac:dyDescent="0.3">
      <c r="N253" s="3" t="str">
        <f ca="1">"["&amp;N252&amp;"]"</f>
        <v>[11311,12311,13311,11321,12321,13321,51311,52311,53311,51321,52321,53321,92001,92003,92005,92101,92103,92105,92201,92203,92205,92002,92004,92006,92102,92104,92106,92202,92204,92206,93001,93003,93005,93101,93103,93105,93201,93203,93205,93002,93004,93006,93102,93104,93106,93202,93204,93206]</v>
      </c>
      <c r="O253" s="3" t="str">
        <f>"["&amp;O252&amp;"]"</f>
        <v>[414,414,414,207,207,207,518,518,518,690,690,690,202,202,202,202,202,202,202,202,202,202,202,202,202,202,202,202,202,202,55,55,55,55,55,55,55,55,55,55,48,48,48,48,48,48,48,48]</v>
      </c>
      <c r="P253" s="3" t="str">
        <f>"["&amp;P252&amp;"]"</f>
        <v>[(1,1),(1,1),(1,1),(1,1),(1,1),(1,1),(6,10),(6,10),(6,10),(3,6),(3,6),(3,6),(2,4),(2,4),(2,4),(2,4),(2,4),(2,4),(2,4),(2,4),(2,4),(2,4),(2,4),(2,4),(2,4),(2,4),(2,4),(2,4),(2,4),(2,4),(1,2),(1,2),(1,2),(1,2),(1,2),(1,2),(1,2),(1,2),(1,2),(1,2),(1,2),(1,2),(1,2),(1,2),(1,2),(1,2),(1,2),(1,2)]</v>
      </c>
      <c r="V253" s="3" t="str">
        <f>"["&amp;V252&amp;"]"</f>
        <v>[CHEST_ITEM_TYPE_T3_TANK,CHEST_ITEM_TYPE_T3_SHARD,CHEST_ITEM_TYPE_T2_PART,CHEST_ITEM_TYPE_T3_PART]</v>
      </c>
      <c r="Y253" s="3" t="str">
        <f>"["&amp;Y252&amp;"]"</f>
        <v>[18.5%,36.0%,36.2%,9.3%]</v>
      </c>
    </row>
    <row r="255" spans="2:25" x14ac:dyDescent="0.3">
      <c r="B255" s="2" t="str">
        <f>数据源!CN287</f>
        <v>联赛等级</v>
      </c>
      <c r="C255" s="2" t="str">
        <f>数据源!CO287</f>
        <v>道具名称</v>
      </c>
      <c r="D255" s="2" t="str">
        <f>数据源!CP287</f>
        <v>对应大类</v>
      </c>
      <c r="E255" s="2" t="str">
        <f>数据源!CQ287</f>
        <v>道具价值</v>
      </c>
      <c r="F255" s="2" t="str">
        <f>数据源!CR287</f>
        <v>抽取个数</v>
      </c>
      <c r="G255" s="2" t="str">
        <f>数据源!CS287</f>
        <v>价值比例</v>
      </c>
      <c r="H255" s="2" t="str">
        <f>数据源!CT287</f>
        <v>产出概率</v>
      </c>
      <c r="I255" s="2" t="str">
        <f>数据源!CU287</f>
        <v>权重值</v>
      </c>
      <c r="J255" s="7" t="s">
        <v>234</v>
      </c>
      <c r="K255" s="7" t="s">
        <v>235</v>
      </c>
      <c r="L255" s="3" t="s">
        <v>222</v>
      </c>
      <c r="M255" s="3" t="s">
        <v>152</v>
      </c>
      <c r="N255" s="3" t="s">
        <v>224</v>
      </c>
      <c r="O255" s="3" t="s">
        <v>225</v>
      </c>
      <c r="P255" s="3" t="s">
        <v>226</v>
      </c>
      <c r="Q255" s="8" t="s">
        <v>244</v>
      </c>
      <c r="R255" s="8" t="s">
        <v>245</v>
      </c>
      <c r="S255" s="8" t="s">
        <v>246</v>
      </c>
    </row>
    <row r="256" spans="2:25" x14ac:dyDescent="0.3">
      <c r="B256" s="2">
        <f>数据源!CN288</f>
        <v>8</v>
      </c>
      <c r="C256" s="2" t="str">
        <f>数据源!CO288</f>
        <v>十字军</v>
      </c>
      <c r="D256" s="2" t="str">
        <f>数据源!CP288</f>
        <v>坦克</v>
      </c>
      <c r="E256" s="2">
        <f>数据源!CQ288</f>
        <v>1639.9999999999998</v>
      </c>
      <c r="F256" s="2">
        <f>数据源!CR288</f>
        <v>1</v>
      </c>
      <c r="G256" s="2">
        <f>数据源!CS288</f>
        <v>7.3999999999999996E-2</v>
      </c>
      <c r="H256" s="2">
        <f>数据源!CT288</f>
        <v>2.2222560975609758E-2</v>
      </c>
      <c r="I256" s="2">
        <f>数据源!CU288</f>
        <v>222</v>
      </c>
      <c r="J256" s="3">
        <f t="shared" ref="J256:J307" si="95">ROUNDUP(IF(F256&gt;1,F256-ROUNDDOWN(SQRT(F256),0),F256),0)</f>
        <v>1</v>
      </c>
      <c r="K256" s="3">
        <f t="shared" ref="K256:K307" si="96">F256*2-J256</f>
        <v>1</v>
      </c>
      <c r="L256" s="3" t="str">
        <f>RIGHT(D256,2)</f>
        <v>坦克</v>
      </c>
      <c r="M256" s="3">
        <f ca="1">IF(OR(L256="坦克",L256="碎片"),VLOOKUP(C256,INDIRECT("坦克ID"),MATCH(L256&amp;"ID",INDIRECT("坦克标头"),0),FALSE),VLOOKUP(C256,INDIRECT(L256&amp;"ID"),2,FALSE))</f>
        <v>11321</v>
      </c>
      <c r="N256" s="3">
        <f ca="1">M256</f>
        <v>11321</v>
      </c>
      <c r="O256" s="3">
        <f>I256</f>
        <v>222</v>
      </c>
      <c r="P256" s="1" t="str">
        <f>"("&amp;J256&amp;","&amp;K256&amp;")"</f>
        <v>(1,1)</v>
      </c>
      <c r="Q256" s="3" t="str">
        <f>IF(D256="坦克碎片",VLOOKUP(C256,道具信息!$N$2:$O$291,2,FALSE)&amp;"碎片",VLOOKUP(C256,道具信息!$N$2:$O$291,2,FALSE))</f>
        <v>T3坦克</v>
      </c>
      <c r="R256" s="3">
        <f t="shared" ref="R256:R287" si="97">SUMIFS(I$3:I$445,Q$3:Q$445,Q256,B$3:B$445,B256)</f>
        <v>666</v>
      </c>
      <c r="S256" s="11">
        <f t="shared" ref="S256:S287" si="98">ROUND(R256/SUMIF(B$3:B$445,B256,I$3:I$445),3)</f>
        <v>6.7000000000000004E-2</v>
      </c>
      <c r="T256" s="3" t="str">
        <f>VLOOKUP(Q256,道具信息!$Q$3:$S$20,2,FALSE)</f>
        <v>CHEST_ITEM_TYPE_T3_TANK</v>
      </c>
      <c r="U256" s="3" t="str">
        <f>T256</f>
        <v>CHEST_ITEM_TYPE_T3_TANK</v>
      </c>
      <c r="V256" s="3" t="str">
        <f>U256</f>
        <v>CHEST_ITEM_TYPE_T3_TANK</v>
      </c>
      <c r="W256" s="13">
        <f>IF(U256&lt;&gt;"",ROUND(S256*100%,3),"")</f>
        <v>6.7000000000000004E-2</v>
      </c>
      <c r="X256" s="3" t="str">
        <f>TEXT(W256,"0.0%")</f>
        <v>6.7%</v>
      </c>
      <c r="Y256" s="3" t="str">
        <f>X256</f>
        <v>6.7%</v>
      </c>
    </row>
    <row r="257" spans="2:25" x14ac:dyDescent="0.3">
      <c r="B257" s="2">
        <f>数据源!CN289</f>
        <v>8</v>
      </c>
      <c r="C257" s="2" t="str">
        <f>数据源!CO289</f>
        <v>谢尔曼</v>
      </c>
      <c r="D257" s="2" t="str">
        <f>数据源!CP289</f>
        <v>坦克</v>
      </c>
      <c r="E257" s="2">
        <f>数据源!CQ289</f>
        <v>1639.9999999999998</v>
      </c>
      <c r="F257" s="2">
        <f>数据源!CR289</f>
        <v>1</v>
      </c>
      <c r="G257" s="2">
        <f>数据源!CS289</f>
        <v>7.3999999999999996E-2</v>
      </c>
      <c r="H257" s="2">
        <f>数据源!CT289</f>
        <v>2.2222560975609758E-2</v>
      </c>
      <c r="I257" s="2">
        <f>数据源!CU289</f>
        <v>222</v>
      </c>
      <c r="J257" s="3">
        <f t="shared" si="95"/>
        <v>1</v>
      </c>
      <c r="K257" s="3">
        <f t="shared" si="96"/>
        <v>1</v>
      </c>
      <c r="L257" s="3" t="str">
        <f t="shared" ref="L257:L307" si="99">RIGHT(D257,2)</f>
        <v>坦克</v>
      </c>
      <c r="M257" s="3">
        <f t="shared" ref="M257:M307" ca="1" si="100">IF(OR(L257="坦克",L257="碎片"),VLOOKUP(C257,INDIRECT("坦克ID"),MATCH(L257&amp;"ID",INDIRECT("坦克标头"),0),FALSE),VLOOKUP(C257,INDIRECT(L257&amp;"ID"),2,FALSE))</f>
        <v>12321</v>
      </c>
      <c r="N257" s="3" t="str">
        <f ca="1">N256&amp;","&amp;M257</f>
        <v>11321,12321</v>
      </c>
      <c r="O257" s="3" t="str">
        <f>O256&amp;","&amp;I257</f>
        <v>222,222</v>
      </c>
      <c r="P257" s="1" t="str">
        <f>P256&amp;","&amp;"("&amp;J257&amp;","&amp;K257&amp;")"</f>
        <v>(1,1),(1,1)</v>
      </c>
      <c r="Q257" s="3" t="str">
        <f>IF(D257="坦克碎片",VLOOKUP(C257,道具信息!$N$2:$O$291,2,FALSE)&amp;"碎片",VLOOKUP(C257,道具信息!$N$2:$O$291,2,FALSE))</f>
        <v>T3坦克</v>
      </c>
      <c r="R257" s="3">
        <f t="shared" si="97"/>
        <v>666</v>
      </c>
      <c r="S257" s="11">
        <f t="shared" si="98"/>
        <v>6.7000000000000004E-2</v>
      </c>
      <c r="T257" s="3" t="str">
        <f>VLOOKUP(Q257,道具信息!$Q$3:$S$20,2,FALSE)</f>
        <v>CHEST_ITEM_TYPE_T3_TANK</v>
      </c>
      <c r="U257" s="3" t="str">
        <f>IF(COUNTIF(U$256:U256,T257)=0,T257,"")</f>
        <v/>
      </c>
      <c r="V257" s="3" t="str">
        <f>IF(U257&lt;&gt;"",V256&amp;","&amp;U257,V256)</f>
        <v>CHEST_ITEM_TYPE_T3_TANK</v>
      </c>
      <c r="W257" s="13" t="str">
        <f t="shared" ref="W257:W307" si="101">IF(U257&lt;&gt;"",ROUND(S257*100%,3),"")</f>
        <v/>
      </c>
      <c r="X257" s="3" t="str">
        <f t="shared" ref="X257:X307" si="102">TEXT(W257,"0.0%")</f>
        <v/>
      </c>
      <c r="Y257" s="3" t="str">
        <f>IF(X257&lt;&gt;"",Y256&amp;","&amp;X257,Y256)</f>
        <v>6.7%</v>
      </c>
    </row>
    <row r="258" spans="2:25" x14ac:dyDescent="0.3">
      <c r="B258" s="2">
        <f>数据源!CN290</f>
        <v>8</v>
      </c>
      <c r="C258" s="2" t="str">
        <f>数据源!CO290</f>
        <v>虎式</v>
      </c>
      <c r="D258" s="2" t="str">
        <f>数据源!CP290</f>
        <v>坦克</v>
      </c>
      <c r="E258" s="2">
        <f>数据源!CQ290</f>
        <v>1639.9999999999998</v>
      </c>
      <c r="F258" s="2">
        <f>数据源!CR290</f>
        <v>1</v>
      </c>
      <c r="G258" s="2">
        <f>数据源!CS290</f>
        <v>7.3999999999999996E-2</v>
      </c>
      <c r="H258" s="2">
        <f>数据源!CT290</f>
        <v>2.2222560975609758E-2</v>
      </c>
      <c r="I258" s="2">
        <f>数据源!CU290</f>
        <v>222</v>
      </c>
      <c r="J258" s="3">
        <f t="shared" si="95"/>
        <v>1</v>
      </c>
      <c r="K258" s="3">
        <f t="shared" si="96"/>
        <v>1</v>
      </c>
      <c r="L258" s="3" t="str">
        <f t="shared" si="99"/>
        <v>坦克</v>
      </c>
      <c r="M258" s="3">
        <f t="shared" ca="1" si="100"/>
        <v>13321</v>
      </c>
      <c r="N258" s="3" t="str">
        <f t="shared" ref="N258:N307" ca="1" si="103">N257&amp;","&amp;M258</f>
        <v>11321,12321,13321</v>
      </c>
      <c r="O258" s="3" t="str">
        <f t="shared" ref="O258:O307" si="104">O257&amp;","&amp;I258</f>
        <v>222,222,222</v>
      </c>
      <c r="P258" s="1" t="str">
        <f t="shared" ref="P258:P307" si="105">P257&amp;","&amp;"("&amp;J258&amp;","&amp;K258&amp;")"</f>
        <v>(1,1),(1,1),(1,1)</v>
      </c>
      <c r="Q258" s="3" t="str">
        <f>IF(D258="坦克碎片",VLOOKUP(C258,道具信息!$N$2:$O$291,2,FALSE)&amp;"碎片",VLOOKUP(C258,道具信息!$N$2:$O$291,2,FALSE))</f>
        <v>T3坦克</v>
      </c>
      <c r="R258" s="3">
        <f t="shared" si="97"/>
        <v>666</v>
      </c>
      <c r="S258" s="11">
        <f t="shared" si="98"/>
        <v>6.7000000000000004E-2</v>
      </c>
      <c r="T258" s="3" t="str">
        <f>VLOOKUP(Q258,道具信息!$Q$3:$S$20,2,FALSE)</f>
        <v>CHEST_ITEM_TYPE_T3_TANK</v>
      </c>
      <c r="U258" s="3" t="str">
        <f>IF(COUNTIF(U$256:U257,T258)=0,T258,"")</f>
        <v/>
      </c>
      <c r="V258" s="3" t="str">
        <f t="shared" ref="V258:V307" si="106">IF(U258&lt;&gt;"",V257&amp;","&amp;U258,V257)</f>
        <v>CHEST_ITEM_TYPE_T3_TANK</v>
      </c>
      <c r="W258" s="13" t="str">
        <f t="shared" si="101"/>
        <v/>
      </c>
      <c r="X258" s="3" t="str">
        <f t="shared" si="102"/>
        <v/>
      </c>
      <c r="Y258" s="3" t="str">
        <f t="shared" ref="Y258:Y307" si="107">IF(X258&lt;&gt;"",Y257&amp;","&amp;X258,Y257)</f>
        <v>6.7%</v>
      </c>
    </row>
    <row r="259" spans="2:25" x14ac:dyDescent="0.3">
      <c r="B259" s="2">
        <f>数据源!CN291</f>
        <v>8</v>
      </c>
      <c r="C259" s="2" t="str">
        <f>数据源!CO291</f>
        <v>霞飞</v>
      </c>
      <c r="D259" s="2" t="str">
        <f>数据源!CP291</f>
        <v>坦克</v>
      </c>
      <c r="E259" s="2">
        <f>数据源!CQ291</f>
        <v>3000</v>
      </c>
      <c r="F259" s="2">
        <f>数据源!CR291</f>
        <v>1</v>
      </c>
      <c r="G259" s="2">
        <f>数据源!CS291</f>
        <v>4.4399999999999995E-2</v>
      </c>
      <c r="H259" s="2">
        <f>数据源!CT291</f>
        <v>7.2889999999999995E-3</v>
      </c>
      <c r="I259" s="2">
        <f>数据源!CU291</f>
        <v>73</v>
      </c>
      <c r="J259" s="3">
        <f t="shared" si="95"/>
        <v>1</v>
      </c>
      <c r="K259" s="3">
        <f t="shared" si="96"/>
        <v>1</v>
      </c>
      <c r="L259" s="3" t="str">
        <f t="shared" si="99"/>
        <v>坦克</v>
      </c>
      <c r="M259" s="3">
        <f t="shared" ca="1" si="100"/>
        <v>11411</v>
      </c>
      <c r="N259" s="3" t="str">
        <f t="shared" ca="1" si="103"/>
        <v>11321,12321,13321,11411</v>
      </c>
      <c r="O259" s="3" t="str">
        <f t="shared" si="104"/>
        <v>222,222,222,73</v>
      </c>
      <c r="P259" s="1" t="str">
        <f t="shared" si="105"/>
        <v>(1,1),(1,1),(1,1),(1,1)</v>
      </c>
      <c r="Q259" s="3" t="str">
        <f>IF(D259="坦克碎片",VLOOKUP(C259,道具信息!$N$2:$O$291,2,FALSE)&amp;"碎片",VLOOKUP(C259,道具信息!$N$2:$O$291,2,FALSE))</f>
        <v>T4坦克</v>
      </c>
      <c r="R259" s="3">
        <f t="shared" si="97"/>
        <v>279</v>
      </c>
      <c r="S259" s="11">
        <f t="shared" si="98"/>
        <v>2.8000000000000001E-2</v>
      </c>
      <c r="T259" s="3" t="str">
        <f>VLOOKUP(Q259,道具信息!$Q$3:$S$20,2,FALSE)</f>
        <v>CHEST_ITEM_TYPE_T4_TANK</v>
      </c>
      <c r="U259" s="3" t="str">
        <f>IF(COUNTIF(U$256:U258,T259)=0,T259,"")</f>
        <v>CHEST_ITEM_TYPE_T4_TANK</v>
      </c>
      <c r="V259" s="3" t="str">
        <f t="shared" si="106"/>
        <v>CHEST_ITEM_TYPE_T3_TANK,CHEST_ITEM_TYPE_T4_TANK</v>
      </c>
      <c r="W259" s="13">
        <f t="shared" si="101"/>
        <v>2.8000000000000001E-2</v>
      </c>
      <c r="X259" s="3" t="str">
        <f t="shared" si="102"/>
        <v>2.8%</v>
      </c>
      <c r="Y259" s="3" t="str">
        <f t="shared" si="107"/>
        <v>6.7%,2.8%</v>
      </c>
    </row>
    <row r="260" spans="2:25" x14ac:dyDescent="0.3">
      <c r="B260" s="2">
        <f>数据源!CN292</f>
        <v>8</v>
      </c>
      <c r="C260" s="2" t="str">
        <f>数据源!CO292</f>
        <v>M-48</v>
      </c>
      <c r="D260" s="2" t="str">
        <f>数据源!CP292</f>
        <v>坦克</v>
      </c>
      <c r="E260" s="2">
        <f>数据源!CQ292</f>
        <v>3000</v>
      </c>
      <c r="F260" s="2">
        <f>数据源!CR292</f>
        <v>1</v>
      </c>
      <c r="G260" s="2">
        <f>数据源!CS292</f>
        <v>4.4399999999999995E-2</v>
      </c>
      <c r="H260" s="2">
        <f>数据源!CT292</f>
        <v>7.2889999999999995E-3</v>
      </c>
      <c r="I260" s="2">
        <f>数据源!CU292</f>
        <v>73</v>
      </c>
      <c r="J260" s="3">
        <f t="shared" si="95"/>
        <v>1</v>
      </c>
      <c r="K260" s="3">
        <f t="shared" si="96"/>
        <v>1</v>
      </c>
      <c r="L260" s="3" t="str">
        <f t="shared" si="99"/>
        <v>坦克</v>
      </c>
      <c r="M260" s="3">
        <f t="shared" ca="1" si="100"/>
        <v>12411</v>
      </c>
      <c r="N260" s="3" t="str">
        <f t="shared" ca="1" si="103"/>
        <v>11321,12321,13321,11411,12411</v>
      </c>
      <c r="O260" s="3" t="str">
        <f t="shared" si="104"/>
        <v>222,222,222,73,73</v>
      </c>
      <c r="P260" s="1" t="str">
        <f t="shared" si="105"/>
        <v>(1,1),(1,1),(1,1),(1,1),(1,1)</v>
      </c>
      <c r="Q260" s="3" t="str">
        <f>IF(D260="坦克碎片",VLOOKUP(C260,道具信息!$N$2:$O$291,2,FALSE)&amp;"碎片",VLOOKUP(C260,道具信息!$N$2:$O$291,2,FALSE))</f>
        <v>T4坦克</v>
      </c>
      <c r="R260" s="3">
        <f t="shared" si="97"/>
        <v>279</v>
      </c>
      <c r="S260" s="11">
        <f t="shared" si="98"/>
        <v>2.8000000000000001E-2</v>
      </c>
      <c r="T260" s="3" t="str">
        <f>VLOOKUP(Q260,道具信息!$Q$3:$S$20,2,FALSE)</f>
        <v>CHEST_ITEM_TYPE_T4_TANK</v>
      </c>
      <c r="U260" s="3" t="str">
        <f>IF(COUNTIF(U$256:U259,T260)=0,T260,"")</f>
        <v/>
      </c>
      <c r="V260" s="3" t="str">
        <f t="shared" si="106"/>
        <v>CHEST_ITEM_TYPE_T3_TANK,CHEST_ITEM_TYPE_T4_TANK</v>
      </c>
      <c r="W260" s="13" t="str">
        <f t="shared" si="101"/>
        <v/>
      </c>
      <c r="X260" s="3" t="str">
        <f t="shared" si="102"/>
        <v/>
      </c>
      <c r="Y260" s="3" t="str">
        <f t="shared" si="107"/>
        <v>6.7%,2.8%</v>
      </c>
    </row>
    <row r="261" spans="2:25" x14ac:dyDescent="0.3">
      <c r="B261" s="2">
        <f>数据源!CN293</f>
        <v>8</v>
      </c>
      <c r="C261" s="2" t="str">
        <f>数据源!CO293</f>
        <v>征服者</v>
      </c>
      <c r="D261" s="2" t="str">
        <f>数据源!CP293</f>
        <v>坦克</v>
      </c>
      <c r="E261" s="2">
        <f>数据源!CQ293</f>
        <v>3000</v>
      </c>
      <c r="F261" s="2">
        <f>数据源!CR293</f>
        <v>1</v>
      </c>
      <c r="G261" s="2">
        <f>数据源!CS293</f>
        <v>4.4399999999999995E-2</v>
      </c>
      <c r="H261" s="2">
        <f>数据源!CT293</f>
        <v>7.2889999999999995E-3</v>
      </c>
      <c r="I261" s="2">
        <f>数据源!CU293</f>
        <v>73</v>
      </c>
      <c r="J261" s="3">
        <f t="shared" si="95"/>
        <v>1</v>
      </c>
      <c r="K261" s="3">
        <f t="shared" si="96"/>
        <v>1</v>
      </c>
      <c r="L261" s="3" t="str">
        <f t="shared" si="99"/>
        <v>坦克</v>
      </c>
      <c r="M261" s="3">
        <f t="shared" ca="1" si="100"/>
        <v>13411</v>
      </c>
      <c r="N261" s="3" t="str">
        <f t="shared" ca="1" si="103"/>
        <v>11321,12321,13321,11411,12411,13411</v>
      </c>
      <c r="O261" s="3" t="str">
        <f t="shared" si="104"/>
        <v>222,222,222,73,73,73</v>
      </c>
      <c r="P261" s="1" t="str">
        <f t="shared" si="105"/>
        <v>(1,1),(1,1),(1,1),(1,1),(1,1),(1,1)</v>
      </c>
      <c r="Q261" s="3" t="str">
        <f>IF(D261="坦克碎片",VLOOKUP(C261,道具信息!$N$2:$O$291,2,FALSE)&amp;"碎片",VLOOKUP(C261,道具信息!$N$2:$O$291,2,FALSE))</f>
        <v>T4坦克</v>
      </c>
      <c r="R261" s="3">
        <f t="shared" si="97"/>
        <v>279</v>
      </c>
      <c r="S261" s="11">
        <f t="shared" si="98"/>
        <v>2.8000000000000001E-2</v>
      </c>
      <c r="T261" s="3" t="str">
        <f>VLOOKUP(Q261,道具信息!$Q$3:$S$20,2,FALSE)</f>
        <v>CHEST_ITEM_TYPE_T4_TANK</v>
      </c>
      <c r="U261" s="3" t="str">
        <f>IF(COUNTIF(U$256:U260,T261)=0,T261,"")</f>
        <v/>
      </c>
      <c r="V261" s="3" t="str">
        <f t="shared" si="106"/>
        <v>CHEST_ITEM_TYPE_T3_TANK,CHEST_ITEM_TYPE_T4_TANK</v>
      </c>
      <c r="W261" s="13" t="str">
        <f t="shared" si="101"/>
        <v/>
      </c>
      <c r="X261" s="3" t="str">
        <f t="shared" si="102"/>
        <v/>
      </c>
      <c r="Y261" s="3" t="str">
        <f t="shared" si="107"/>
        <v>6.7%,2.8%</v>
      </c>
    </row>
    <row r="262" spans="2:25" x14ac:dyDescent="0.3">
      <c r="B262" s="2">
        <f>数据源!CN294</f>
        <v>8</v>
      </c>
      <c r="C262" s="2" t="str">
        <f>数据源!CO294</f>
        <v>潘兴</v>
      </c>
      <c r="D262" s="2" t="str">
        <f>数据源!CP294</f>
        <v>坦克</v>
      </c>
      <c r="E262" s="2">
        <f>数据源!CQ294</f>
        <v>6000</v>
      </c>
      <c r="F262" s="2">
        <f>数据源!CR294</f>
        <v>1</v>
      </c>
      <c r="G262" s="2">
        <f>数据源!CS294</f>
        <v>4.4399999999999995E-2</v>
      </c>
      <c r="H262" s="2">
        <f>数据源!CT294</f>
        <v>3.6444999999999997E-3</v>
      </c>
      <c r="I262" s="2">
        <f>数据源!CU294</f>
        <v>36</v>
      </c>
      <c r="J262" s="3">
        <f t="shared" si="95"/>
        <v>1</v>
      </c>
      <c r="K262" s="3">
        <f t="shared" si="96"/>
        <v>1</v>
      </c>
      <c r="L262" s="3" t="str">
        <f t="shared" si="99"/>
        <v>坦克</v>
      </c>
      <c r="M262" s="3">
        <f t="shared" ca="1" si="100"/>
        <v>12421</v>
      </c>
      <c r="N262" s="3" t="str">
        <f t="shared" ca="1" si="103"/>
        <v>11321,12321,13321,11411,12411,13411,12421</v>
      </c>
      <c r="O262" s="3" t="str">
        <f t="shared" si="104"/>
        <v>222,222,222,73,73,73,36</v>
      </c>
      <c r="P262" s="1" t="str">
        <f t="shared" si="105"/>
        <v>(1,1),(1,1),(1,1),(1,1),(1,1),(1,1),(1,1)</v>
      </c>
      <c r="Q262" s="3" t="str">
        <f>IF(D262="坦克碎片",VLOOKUP(C262,道具信息!$N$2:$O$291,2,FALSE)&amp;"碎片",VLOOKUP(C262,道具信息!$N$2:$O$291,2,FALSE))</f>
        <v>T4坦克</v>
      </c>
      <c r="R262" s="3">
        <f t="shared" si="97"/>
        <v>279</v>
      </c>
      <c r="S262" s="11">
        <f t="shared" si="98"/>
        <v>2.8000000000000001E-2</v>
      </c>
      <c r="T262" s="3" t="str">
        <f>VLOOKUP(Q262,道具信息!$Q$3:$S$20,2,FALSE)</f>
        <v>CHEST_ITEM_TYPE_T4_TANK</v>
      </c>
      <c r="U262" s="3" t="str">
        <f>IF(COUNTIF(U$256:U261,T262)=0,T262,"")</f>
        <v/>
      </c>
      <c r="V262" s="3" t="str">
        <f t="shared" si="106"/>
        <v>CHEST_ITEM_TYPE_T3_TANK,CHEST_ITEM_TYPE_T4_TANK</v>
      </c>
      <c r="W262" s="13" t="str">
        <f t="shared" si="101"/>
        <v/>
      </c>
      <c r="X262" s="3" t="str">
        <f t="shared" si="102"/>
        <v/>
      </c>
      <c r="Y262" s="3" t="str">
        <f t="shared" si="107"/>
        <v>6.7%,2.8%</v>
      </c>
    </row>
    <row r="263" spans="2:25" x14ac:dyDescent="0.3">
      <c r="B263" s="2">
        <f>数据源!CN295</f>
        <v>8</v>
      </c>
      <c r="C263" s="2" t="str">
        <f>数据源!CO295</f>
        <v>BMP-3</v>
      </c>
      <c r="D263" s="2" t="str">
        <f>数据源!CP295</f>
        <v>坦克</v>
      </c>
      <c r="E263" s="2">
        <f>数据源!CQ295</f>
        <v>9000</v>
      </c>
      <c r="F263" s="2">
        <f>数据源!CR295</f>
        <v>1</v>
      </c>
      <c r="G263" s="2">
        <f>数据源!CS295</f>
        <v>4.4399999999999995E-2</v>
      </c>
      <c r="H263" s="2">
        <f>数据源!CT295</f>
        <v>2.4296666666666663E-3</v>
      </c>
      <c r="I263" s="2">
        <f>数据源!CU295</f>
        <v>24</v>
      </c>
      <c r="J263" s="3">
        <f t="shared" si="95"/>
        <v>1</v>
      </c>
      <c r="K263" s="3">
        <f t="shared" si="96"/>
        <v>1</v>
      </c>
      <c r="L263" s="3" t="str">
        <f t="shared" si="99"/>
        <v>坦克</v>
      </c>
      <c r="M263" s="3">
        <f t="shared" ca="1" si="100"/>
        <v>11431</v>
      </c>
      <c r="N263" s="3" t="str">
        <f t="shared" ca="1" si="103"/>
        <v>11321,12321,13321,11411,12411,13411,12421,11431</v>
      </c>
      <c r="O263" s="3" t="str">
        <f t="shared" si="104"/>
        <v>222,222,222,73,73,73,36,24</v>
      </c>
      <c r="P263" s="1" t="str">
        <f t="shared" si="105"/>
        <v>(1,1),(1,1),(1,1),(1,1),(1,1),(1,1),(1,1),(1,1)</v>
      </c>
      <c r="Q263" s="3" t="str">
        <f>IF(D263="坦克碎片",VLOOKUP(C263,道具信息!$N$2:$O$291,2,FALSE)&amp;"碎片",VLOOKUP(C263,道具信息!$N$2:$O$291,2,FALSE))</f>
        <v>T4坦克</v>
      </c>
      <c r="R263" s="3">
        <f t="shared" si="97"/>
        <v>279</v>
      </c>
      <c r="S263" s="11">
        <f t="shared" si="98"/>
        <v>2.8000000000000001E-2</v>
      </c>
      <c r="T263" s="3" t="str">
        <f>VLOOKUP(Q263,道具信息!$Q$3:$S$20,2,FALSE)</f>
        <v>CHEST_ITEM_TYPE_T4_TANK</v>
      </c>
      <c r="U263" s="3" t="str">
        <f>IF(COUNTIF(U$256:U262,T263)=0,T263,"")</f>
        <v/>
      </c>
      <c r="V263" s="3" t="str">
        <f t="shared" si="106"/>
        <v>CHEST_ITEM_TYPE_T3_TANK,CHEST_ITEM_TYPE_T4_TANK</v>
      </c>
      <c r="W263" s="13" t="str">
        <f t="shared" si="101"/>
        <v/>
      </c>
      <c r="X263" s="3" t="str">
        <f t="shared" si="102"/>
        <v/>
      </c>
      <c r="Y263" s="3" t="str">
        <f t="shared" si="107"/>
        <v>6.7%,2.8%</v>
      </c>
    </row>
    <row r="264" spans="2:25" x14ac:dyDescent="0.3">
      <c r="B264" s="2">
        <f>数据源!CN296</f>
        <v>8</v>
      </c>
      <c r="C264" s="2" t="str">
        <f>数据源!CO296</f>
        <v>十字军</v>
      </c>
      <c r="D264" s="2" t="str">
        <f>数据源!CP296</f>
        <v>坦克碎片</v>
      </c>
      <c r="E264" s="2">
        <f>数据源!CQ296</f>
        <v>54.666666666666657</v>
      </c>
      <c r="F264" s="2">
        <f>数据源!CR296</f>
        <v>5.5</v>
      </c>
      <c r="G264" s="2">
        <f>数据源!CS296</f>
        <v>3.6999999999999998E-2</v>
      </c>
      <c r="H264" s="2">
        <f>数据源!CT296</f>
        <v>6.0606984478935713E-2</v>
      </c>
      <c r="I264" s="2">
        <f>数据源!CU296</f>
        <v>606</v>
      </c>
      <c r="J264" s="3">
        <f t="shared" si="95"/>
        <v>4</v>
      </c>
      <c r="K264" s="3">
        <f t="shared" si="96"/>
        <v>7</v>
      </c>
      <c r="L264" s="3" t="str">
        <f t="shared" si="99"/>
        <v>碎片</v>
      </c>
      <c r="M264" s="3">
        <f t="shared" ca="1" si="100"/>
        <v>51321</v>
      </c>
      <c r="N264" s="3" t="str">
        <f t="shared" ca="1" si="103"/>
        <v>11321,12321,13321,11411,12411,13411,12421,11431,51321</v>
      </c>
      <c r="O264" s="3" t="str">
        <f t="shared" si="104"/>
        <v>222,222,222,73,73,73,36,24,606</v>
      </c>
      <c r="P264" s="1" t="str">
        <f t="shared" si="105"/>
        <v>(1,1),(1,1),(1,1),(1,1),(1,1),(1,1),(1,1),(1,1),(4,7)</v>
      </c>
      <c r="Q264" s="3" t="str">
        <f>IF(D264="坦克碎片",VLOOKUP(C264,道具信息!$N$2:$O$291,2,FALSE)&amp;"碎片",VLOOKUP(C264,道具信息!$N$2:$O$291,2,FALSE))</f>
        <v>T3坦克碎片</v>
      </c>
      <c r="R264" s="3">
        <f t="shared" si="97"/>
        <v>1818</v>
      </c>
      <c r="S264" s="11">
        <f t="shared" si="98"/>
        <v>0.182</v>
      </c>
      <c r="T264" s="3" t="str">
        <f>VLOOKUP(Q264,道具信息!$Q$3:$S$20,2,FALSE)</f>
        <v>CHEST_ITEM_TYPE_T3_SHARD</v>
      </c>
      <c r="U264" s="3" t="str">
        <f>IF(COUNTIF(U$256:U263,T264)=0,T264,"")</f>
        <v>CHEST_ITEM_TYPE_T3_SHARD</v>
      </c>
      <c r="V264" s="3" t="str">
        <f t="shared" si="106"/>
        <v>CHEST_ITEM_TYPE_T3_TANK,CHEST_ITEM_TYPE_T4_TANK,CHEST_ITEM_TYPE_T3_SHARD</v>
      </c>
      <c r="W264" s="13">
        <f t="shared" si="101"/>
        <v>0.182</v>
      </c>
      <c r="X264" s="3" t="str">
        <f t="shared" si="102"/>
        <v>18.2%</v>
      </c>
      <c r="Y264" s="3" t="str">
        <f t="shared" si="107"/>
        <v>6.7%,2.8%,18.2%</v>
      </c>
    </row>
    <row r="265" spans="2:25" x14ac:dyDescent="0.3">
      <c r="B265" s="2">
        <f>数据源!CN297</f>
        <v>8</v>
      </c>
      <c r="C265" s="2" t="str">
        <f>数据源!CO297</f>
        <v>谢尔曼</v>
      </c>
      <c r="D265" s="2" t="str">
        <f>数据源!CP297</f>
        <v>坦克碎片</v>
      </c>
      <c r="E265" s="2">
        <f>数据源!CQ297</f>
        <v>54.666666666666657</v>
      </c>
      <c r="F265" s="2">
        <f>数据源!CR297</f>
        <v>5.5</v>
      </c>
      <c r="G265" s="2">
        <f>数据源!CS297</f>
        <v>3.6999999999999998E-2</v>
      </c>
      <c r="H265" s="2">
        <f>数据源!CT297</f>
        <v>6.0606984478935713E-2</v>
      </c>
      <c r="I265" s="2">
        <f>数据源!CU297</f>
        <v>606</v>
      </c>
      <c r="J265" s="3">
        <f t="shared" si="95"/>
        <v>4</v>
      </c>
      <c r="K265" s="3">
        <f t="shared" si="96"/>
        <v>7</v>
      </c>
      <c r="L265" s="3" t="str">
        <f t="shared" si="99"/>
        <v>碎片</v>
      </c>
      <c r="M265" s="3">
        <f t="shared" ca="1" si="100"/>
        <v>52321</v>
      </c>
      <c r="N265" s="3" t="str">
        <f t="shared" ca="1" si="103"/>
        <v>11321,12321,13321,11411,12411,13411,12421,11431,51321,52321</v>
      </c>
      <c r="O265" s="3" t="str">
        <f t="shared" si="104"/>
        <v>222,222,222,73,73,73,36,24,606,606</v>
      </c>
      <c r="P265" s="1" t="str">
        <f t="shared" si="105"/>
        <v>(1,1),(1,1),(1,1),(1,1),(1,1),(1,1),(1,1),(1,1),(4,7),(4,7)</v>
      </c>
      <c r="Q265" s="3" t="str">
        <f>IF(D265="坦克碎片",VLOOKUP(C265,道具信息!$N$2:$O$291,2,FALSE)&amp;"碎片",VLOOKUP(C265,道具信息!$N$2:$O$291,2,FALSE))</f>
        <v>T3坦克碎片</v>
      </c>
      <c r="R265" s="3">
        <f t="shared" si="97"/>
        <v>1818</v>
      </c>
      <c r="S265" s="11">
        <f t="shared" si="98"/>
        <v>0.182</v>
      </c>
      <c r="T265" s="3" t="str">
        <f>VLOOKUP(Q265,道具信息!$Q$3:$S$20,2,FALSE)</f>
        <v>CHEST_ITEM_TYPE_T3_SHARD</v>
      </c>
      <c r="U265" s="3" t="str">
        <f>IF(COUNTIF(U$256:U264,T265)=0,T265,"")</f>
        <v/>
      </c>
      <c r="V265" s="3" t="str">
        <f t="shared" si="106"/>
        <v>CHEST_ITEM_TYPE_T3_TANK,CHEST_ITEM_TYPE_T4_TANK,CHEST_ITEM_TYPE_T3_SHARD</v>
      </c>
      <c r="W265" s="13" t="str">
        <f t="shared" si="101"/>
        <v/>
      </c>
      <c r="X265" s="3" t="str">
        <f t="shared" si="102"/>
        <v/>
      </c>
      <c r="Y265" s="3" t="str">
        <f t="shared" si="107"/>
        <v>6.7%,2.8%,18.2%</v>
      </c>
    </row>
    <row r="266" spans="2:25" x14ac:dyDescent="0.3">
      <c r="B266" s="2">
        <f>数据源!CN298</f>
        <v>8</v>
      </c>
      <c r="C266" s="2" t="str">
        <f>数据源!CO298</f>
        <v>虎式</v>
      </c>
      <c r="D266" s="2" t="str">
        <f>数据源!CP298</f>
        <v>坦克碎片</v>
      </c>
      <c r="E266" s="2">
        <f>数据源!CQ298</f>
        <v>54.666666666666657</v>
      </c>
      <c r="F266" s="2">
        <f>数据源!CR298</f>
        <v>5.5</v>
      </c>
      <c r="G266" s="2">
        <f>数据源!CS298</f>
        <v>3.6999999999999998E-2</v>
      </c>
      <c r="H266" s="2">
        <f>数据源!CT298</f>
        <v>6.0606984478935713E-2</v>
      </c>
      <c r="I266" s="2">
        <f>数据源!CU298</f>
        <v>606</v>
      </c>
      <c r="J266" s="3">
        <f t="shared" si="95"/>
        <v>4</v>
      </c>
      <c r="K266" s="3">
        <f t="shared" si="96"/>
        <v>7</v>
      </c>
      <c r="L266" s="3" t="str">
        <f t="shared" si="99"/>
        <v>碎片</v>
      </c>
      <c r="M266" s="3">
        <f t="shared" ca="1" si="100"/>
        <v>53321</v>
      </c>
      <c r="N266" s="3" t="str">
        <f t="shared" ca="1" si="103"/>
        <v>11321,12321,13321,11411,12411,13411,12421,11431,51321,52321,53321</v>
      </c>
      <c r="O266" s="3" t="str">
        <f t="shared" si="104"/>
        <v>222,222,222,73,73,73,36,24,606,606,606</v>
      </c>
      <c r="P266" s="1" t="str">
        <f t="shared" si="105"/>
        <v>(1,1),(1,1),(1,1),(1,1),(1,1),(1,1),(1,1),(1,1),(4,7),(4,7),(4,7)</v>
      </c>
      <c r="Q266" s="3" t="str">
        <f>IF(D266="坦克碎片",VLOOKUP(C266,道具信息!$N$2:$O$291,2,FALSE)&amp;"碎片",VLOOKUP(C266,道具信息!$N$2:$O$291,2,FALSE))</f>
        <v>T3坦克碎片</v>
      </c>
      <c r="R266" s="3">
        <f t="shared" si="97"/>
        <v>1818</v>
      </c>
      <c r="S266" s="11">
        <f t="shared" si="98"/>
        <v>0.182</v>
      </c>
      <c r="T266" s="3" t="str">
        <f>VLOOKUP(Q266,道具信息!$Q$3:$S$20,2,FALSE)</f>
        <v>CHEST_ITEM_TYPE_T3_SHARD</v>
      </c>
      <c r="U266" s="3" t="str">
        <f>IF(COUNTIF(U$256:U265,T266)=0,T266,"")</f>
        <v/>
      </c>
      <c r="V266" s="3" t="str">
        <f t="shared" si="106"/>
        <v>CHEST_ITEM_TYPE_T3_TANK,CHEST_ITEM_TYPE_T4_TANK,CHEST_ITEM_TYPE_T3_SHARD</v>
      </c>
      <c r="W266" s="13" t="str">
        <f t="shared" si="101"/>
        <v/>
      </c>
      <c r="X266" s="3" t="str">
        <f t="shared" si="102"/>
        <v/>
      </c>
      <c r="Y266" s="3" t="str">
        <f t="shared" si="107"/>
        <v>6.7%,2.8%,18.2%</v>
      </c>
    </row>
    <row r="267" spans="2:25" x14ac:dyDescent="0.3">
      <c r="B267" s="2">
        <f>数据源!CN299</f>
        <v>8</v>
      </c>
      <c r="C267" s="2" t="str">
        <f>数据源!CO299</f>
        <v>霞飞</v>
      </c>
      <c r="D267" s="2" t="str">
        <f>数据源!CP299</f>
        <v>坦克碎片</v>
      </c>
      <c r="E267" s="2">
        <f>数据源!CQ299</f>
        <v>100</v>
      </c>
      <c r="F267" s="2">
        <f>数据源!CR299</f>
        <v>2.5</v>
      </c>
      <c r="G267" s="2">
        <f>数据源!CS299</f>
        <v>2.2199999999999998E-2</v>
      </c>
      <c r="H267" s="2">
        <f>数据源!CT299</f>
        <v>4.3733999999999995E-2</v>
      </c>
      <c r="I267" s="2">
        <f>数据源!CU299</f>
        <v>437</v>
      </c>
      <c r="J267" s="3">
        <f t="shared" si="95"/>
        <v>2</v>
      </c>
      <c r="K267" s="3">
        <f t="shared" si="96"/>
        <v>3</v>
      </c>
      <c r="L267" s="3" t="str">
        <f t="shared" si="99"/>
        <v>碎片</v>
      </c>
      <c r="M267" s="3">
        <f t="shared" ca="1" si="100"/>
        <v>51411</v>
      </c>
      <c r="N267" s="3" t="str">
        <f t="shared" ca="1" si="103"/>
        <v>11321,12321,13321,11411,12411,13411,12421,11431,51321,52321,53321,51411</v>
      </c>
      <c r="O267" s="3" t="str">
        <f t="shared" si="104"/>
        <v>222,222,222,73,73,73,36,24,606,606,606,437</v>
      </c>
      <c r="P267" s="1" t="str">
        <f t="shared" si="105"/>
        <v>(1,1),(1,1),(1,1),(1,1),(1,1),(1,1),(1,1),(1,1),(4,7),(4,7),(4,7),(2,3)</v>
      </c>
      <c r="Q267" s="3" t="str">
        <f>IF(D267="坦克碎片",VLOOKUP(C267,道具信息!$N$2:$O$291,2,FALSE)&amp;"碎片",VLOOKUP(C267,道具信息!$N$2:$O$291,2,FALSE))</f>
        <v>T4坦克碎片</v>
      </c>
      <c r="R267" s="3">
        <f t="shared" si="97"/>
        <v>2202</v>
      </c>
      <c r="S267" s="11">
        <f t="shared" si="98"/>
        <v>0.221</v>
      </c>
      <c r="T267" s="3" t="str">
        <f>VLOOKUP(Q267,道具信息!$Q$3:$S$20,2,FALSE)</f>
        <v>CHEST_ITEM_TYPE_T4_SHARD</v>
      </c>
      <c r="U267" s="3" t="str">
        <f>IF(COUNTIF(U$256:U266,T267)=0,T267,"")</f>
        <v>CHEST_ITEM_TYPE_T4_SHARD</v>
      </c>
      <c r="V267" s="3" t="str">
        <f t="shared" si="106"/>
        <v>CHEST_ITEM_TYPE_T3_TANK,CHEST_ITEM_TYPE_T4_TANK,CHEST_ITEM_TYPE_T3_SHARD,CHEST_ITEM_TYPE_T4_SHARD</v>
      </c>
      <c r="W267" s="13">
        <f t="shared" si="101"/>
        <v>0.221</v>
      </c>
      <c r="X267" s="3" t="str">
        <f t="shared" si="102"/>
        <v>22.1%</v>
      </c>
      <c r="Y267" s="3" t="str">
        <f t="shared" si="107"/>
        <v>6.7%,2.8%,18.2%,22.1%</v>
      </c>
    </row>
    <row r="268" spans="2:25" x14ac:dyDescent="0.3">
      <c r="B268" s="2">
        <f>数据源!CN300</f>
        <v>8</v>
      </c>
      <c r="C268" s="2" t="str">
        <f>数据源!CO300</f>
        <v>M-48</v>
      </c>
      <c r="D268" s="2" t="str">
        <f>数据源!CP300</f>
        <v>坦克碎片</v>
      </c>
      <c r="E268" s="2">
        <f>数据源!CQ300</f>
        <v>100</v>
      </c>
      <c r="F268" s="2">
        <f>数据源!CR300</f>
        <v>2.5</v>
      </c>
      <c r="G268" s="2">
        <f>数据源!CS300</f>
        <v>2.2199999999999998E-2</v>
      </c>
      <c r="H268" s="2">
        <f>数据源!CT300</f>
        <v>4.3733999999999995E-2</v>
      </c>
      <c r="I268" s="2">
        <f>数据源!CU300</f>
        <v>437</v>
      </c>
      <c r="J268" s="3">
        <f t="shared" si="95"/>
        <v>2</v>
      </c>
      <c r="K268" s="3">
        <f t="shared" si="96"/>
        <v>3</v>
      </c>
      <c r="L268" s="3" t="str">
        <f t="shared" si="99"/>
        <v>碎片</v>
      </c>
      <c r="M268" s="3">
        <f t="shared" ca="1" si="100"/>
        <v>52411</v>
      </c>
      <c r="N268" s="3" t="str">
        <f t="shared" ca="1" si="103"/>
        <v>11321,12321,13321,11411,12411,13411,12421,11431,51321,52321,53321,51411,52411</v>
      </c>
      <c r="O268" s="3" t="str">
        <f t="shared" si="104"/>
        <v>222,222,222,73,73,73,36,24,606,606,606,437,437</v>
      </c>
      <c r="P268" s="1" t="str">
        <f t="shared" si="105"/>
        <v>(1,1),(1,1),(1,1),(1,1),(1,1),(1,1),(1,1),(1,1),(4,7),(4,7),(4,7),(2,3),(2,3)</v>
      </c>
      <c r="Q268" s="3" t="str">
        <f>IF(D268="坦克碎片",VLOOKUP(C268,道具信息!$N$2:$O$291,2,FALSE)&amp;"碎片",VLOOKUP(C268,道具信息!$N$2:$O$291,2,FALSE))</f>
        <v>T4坦克碎片</v>
      </c>
      <c r="R268" s="3">
        <f t="shared" si="97"/>
        <v>2202</v>
      </c>
      <c r="S268" s="11">
        <f t="shared" si="98"/>
        <v>0.221</v>
      </c>
      <c r="T268" s="3" t="str">
        <f>VLOOKUP(Q268,道具信息!$Q$3:$S$20,2,FALSE)</f>
        <v>CHEST_ITEM_TYPE_T4_SHARD</v>
      </c>
      <c r="U268" s="3" t="str">
        <f>IF(COUNTIF(U$256:U267,T268)=0,T268,"")</f>
        <v/>
      </c>
      <c r="V268" s="3" t="str">
        <f t="shared" si="106"/>
        <v>CHEST_ITEM_TYPE_T3_TANK,CHEST_ITEM_TYPE_T4_TANK,CHEST_ITEM_TYPE_T3_SHARD,CHEST_ITEM_TYPE_T4_SHARD</v>
      </c>
      <c r="W268" s="13" t="str">
        <f t="shared" si="101"/>
        <v/>
      </c>
      <c r="X268" s="3" t="str">
        <f t="shared" si="102"/>
        <v/>
      </c>
      <c r="Y268" s="3" t="str">
        <f t="shared" si="107"/>
        <v>6.7%,2.8%,18.2%,22.1%</v>
      </c>
    </row>
    <row r="269" spans="2:25" x14ac:dyDescent="0.3">
      <c r="B269" s="2">
        <f>数据源!CN301</f>
        <v>8</v>
      </c>
      <c r="C269" s="2" t="str">
        <f>数据源!CO301</f>
        <v>征服者</v>
      </c>
      <c r="D269" s="2" t="str">
        <f>数据源!CP301</f>
        <v>坦克碎片</v>
      </c>
      <c r="E269" s="2">
        <f>数据源!CQ301</f>
        <v>100</v>
      </c>
      <c r="F269" s="2">
        <f>数据源!CR301</f>
        <v>2.5</v>
      </c>
      <c r="G269" s="2">
        <f>数据源!CS301</f>
        <v>2.2199999999999998E-2</v>
      </c>
      <c r="H269" s="2">
        <f>数据源!CT301</f>
        <v>4.3733999999999995E-2</v>
      </c>
      <c r="I269" s="2">
        <f>数据源!CU301</f>
        <v>437</v>
      </c>
      <c r="J269" s="3">
        <f t="shared" si="95"/>
        <v>2</v>
      </c>
      <c r="K269" s="3">
        <f t="shared" si="96"/>
        <v>3</v>
      </c>
      <c r="L269" s="3" t="str">
        <f t="shared" si="99"/>
        <v>碎片</v>
      </c>
      <c r="M269" s="3">
        <f t="shared" ca="1" si="100"/>
        <v>53411</v>
      </c>
      <c r="N269" s="3" t="str">
        <f t="shared" ca="1" si="103"/>
        <v>11321,12321,13321,11411,12411,13411,12421,11431,51321,52321,53321,51411,52411,53411</v>
      </c>
      <c r="O269" s="3" t="str">
        <f t="shared" si="104"/>
        <v>222,222,222,73,73,73,36,24,606,606,606,437,437,437</v>
      </c>
      <c r="P269" s="1" t="str">
        <f t="shared" si="105"/>
        <v>(1,1),(1,1),(1,1),(1,1),(1,1),(1,1),(1,1),(1,1),(4,7),(4,7),(4,7),(2,3),(2,3),(2,3)</v>
      </c>
      <c r="Q269" s="3" t="str">
        <f>IF(D269="坦克碎片",VLOOKUP(C269,道具信息!$N$2:$O$291,2,FALSE)&amp;"碎片",VLOOKUP(C269,道具信息!$N$2:$O$291,2,FALSE))</f>
        <v>T4坦克碎片</v>
      </c>
      <c r="R269" s="3">
        <f t="shared" si="97"/>
        <v>2202</v>
      </c>
      <c r="S269" s="11">
        <f t="shared" si="98"/>
        <v>0.221</v>
      </c>
      <c r="T269" s="3" t="str">
        <f>VLOOKUP(Q269,道具信息!$Q$3:$S$20,2,FALSE)</f>
        <v>CHEST_ITEM_TYPE_T4_SHARD</v>
      </c>
      <c r="U269" s="3" t="str">
        <f>IF(COUNTIF(U$256:U268,T269)=0,T269,"")</f>
        <v/>
      </c>
      <c r="V269" s="3" t="str">
        <f t="shared" si="106"/>
        <v>CHEST_ITEM_TYPE_T3_TANK,CHEST_ITEM_TYPE_T4_TANK,CHEST_ITEM_TYPE_T3_SHARD,CHEST_ITEM_TYPE_T4_SHARD</v>
      </c>
      <c r="W269" s="13" t="str">
        <f t="shared" si="101"/>
        <v/>
      </c>
      <c r="X269" s="3" t="str">
        <f t="shared" si="102"/>
        <v/>
      </c>
      <c r="Y269" s="3" t="str">
        <f t="shared" si="107"/>
        <v>6.7%,2.8%,18.2%,22.1%</v>
      </c>
    </row>
    <row r="270" spans="2:25" x14ac:dyDescent="0.3">
      <c r="B270" s="2">
        <f>数据源!CN302</f>
        <v>8</v>
      </c>
      <c r="C270" s="2" t="str">
        <f>数据源!CO302</f>
        <v>M-41</v>
      </c>
      <c r="D270" s="2" t="str">
        <f>数据源!CP302</f>
        <v>坦克碎片</v>
      </c>
      <c r="E270" s="2">
        <f>数据源!CQ302</f>
        <v>150</v>
      </c>
      <c r="F270" s="2">
        <f>数据源!CR302</f>
        <v>1.5</v>
      </c>
      <c r="G270" s="2">
        <f>数据源!CS302</f>
        <v>2.2199999999999998E-2</v>
      </c>
      <c r="H270" s="2">
        <f>数据源!CT302</f>
        <v>4.8593333333333329E-2</v>
      </c>
      <c r="I270" s="2">
        <f>数据源!CU302</f>
        <v>486</v>
      </c>
      <c r="J270" s="3">
        <f t="shared" si="95"/>
        <v>1</v>
      </c>
      <c r="K270" s="3">
        <f t="shared" si="96"/>
        <v>2</v>
      </c>
      <c r="L270" s="3" t="str">
        <f t="shared" si="99"/>
        <v>碎片</v>
      </c>
      <c r="M270" s="3">
        <f t="shared" ca="1" si="100"/>
        <v>51421</v>
      </c>
      <c r="N270" s="3" t="str">
        <f t="shared" ca="1" si="103"/>
        <v>11321,12321,13321,11411,12411,13411,12421,11431,51321,52321,53321,51411,52411,53411,51421</v>
      </c>
      <c r="O270" s="3" t="str">
        <f t="shared" si="104"/>
        <v>222,222,222,73,73,73,36,24,606,606,606,437,437,437,486</v>
      </c>
      <c r="P270" s="1" t="str">
        <f t="shared" si="105"/>
        <v>(1,1),(1,1),(1,1),(1,1),(1,1),(1,1),(1,1),(1,1),(4,7),(4,7),(4,7),(2,3),(2,3),(2,3),(1,2)</v>
      </c>
      <c r="Q270" s="3" t="str">
        <f>IF(D270="坦克碎片",VLOOKUP(C270,道具信息!$N$2:$O$291,2,FALSE)&amp;"碎片",VLOOKUP(C270,道具信息!$N$2:$O$291,2,FALSE))</f>
        <v>T4坦克碎片</v>
      </c>
      <c r="R270" s="3">
        <f t="shared" si="97"/>
        <v>2202</v>
      </c>
      <c r="S270" s="11">
        <f t="shared" si="98"/>
        <v>0.221</v>
      </c>
      <c r="T270" s="3" t="str">
        <f>VLOOKUP(Q270,道具信息!$Q$3:$S$20,2,FALSE)</f>
        <v>CHEST_ITEM_TYPE_T4_SHARD</v>
      </c>
      <c r="U270" s="3" t="str">
        <f>IF(COUNTIF(U$256:U269,T270)=0,T270,"")</f>
        <v/>
      </c>
      <c r="V270" s="3" t="str">
        <f t="shared" si="106"/>
        <v>CHEST_ITEM_TYPE_T3_TANK,CHEST_ITEM_TYPE_T4_TANK,CHEST_ITEM_TYPE_T3_SHARD,CHEST_ITEM_TYPE_T4_SHARD</v>
      </c>
      <c r="W270" s="13" t="str">
        <f t="shared" si="101"/>
        <v/>
      </c>
      <c r="X270" s="3" t="str">
        <f t="shared" si="102"/>
        <v/>
      </c>
      <c r="Y270" s="3" t="str">
        <f t="shared" si="107"/>
        <v>6.7%,2.8%,18.2%,22.1%</v>
      </c>
    </row>
    <row r="271" spans="2:25" x14ac:dyDescent="0.3">
      <c r="B271" s="2">
        <f>数据源!CN303</f>
        <v>8</v>
      </c>
      <c r="C271" s="2" t="str">
        <f>数据源!CO303</f>
        <v>BMP-3</v>
      </c>
      <c r="D271" s="2" t="str">
        <f>数据源!CP303</f>
        <v>坦克碎片</v>
      </c>
      <c r="E271" s="2">
        <f>数据源!CQ303</f>
        <v>180</v>
      </c>
      <c r="F271" s="2">
        <f>数据源!CR303</f>
        <v>1.5</v>
      </c>
      <c r="G271" s="2">
        <f>数据源!CS303</f>
        <v>2.2199999999999998E-2</v>
      </c>
      <c r="H271" s="2">
        <f>数据源!CT303</f>
        <v>4.0494444444444437E-2</v>
      </c>
      <c r="I271" s="2">
        <f>数据源!CU303</f>
        <v>405</v>
      </c>
      <c r="J271" s="3">
        <f t="shared" si="95"/>
        <v>1</v>
      </c>
      <c r="K271" s="3">
        <f t="shared" si="96"/>
        <v>2</v>
      </c>
      <c r="L271" s="3" t="str">
        <f t="shared" si="99"/>
        <v>碎片</v>
      </c>
      <c r="M271" s="3">
        <f t="shared" ca="1" si="100"/>
        <v>51431</v>
      </c>
      <c r="N271" s="3" t="str">
        <f t="shared" ca="1" si="103"/>
        <v>11321,12321,13321,11411,12411,13411,12421,11431,51321,52321,53321,51411,52411,53411,51421,51431</v>
      </c>
      <c r="O271" s="3" t="str">
        <f t="shared" si="104"/>
        <v>222,222,222,73,73,73,36,24,606,606,606,437,437,437,486,405</v>
      </c>
      <c r="P271" s="1" t="str">
        <f t="shared" si="105"/>
        <v>(1,1),(1,1),(1,1),(1,1),(1,1),(1,1),(1,1),(1,1),(4,7),(4,7),(4,7),(2,3),(2,3),(2,3),(1,2),(1,2)</v>
      </c>
      <c r="Q271" s="3" t="str">
        <f>IF(D271="坦克碎片",VLOOKUP(C271,道具信息!$N$2:$O$291,2,FALSE)&amp;"碎片",VLOOKUP(C271,道具信息!$N$2:$O$291,2,FALSE))</f>
        <v>T4坦克碎片</v>
      </c>
      <c r="R271" s="3">
        <f t="shared" si="97"/>
        <v>2202</v>
      </c>
      <c r="S271" s="11">
        <f t="shared" si="98"/>
        <v>0.221</v>
      </c>
      <c r="T271" s="3" t="str">
        <f>VLOOKUP(Q271,道具信息!$Q$3:$S$20,2,FALSE)</f>
        <v>CHEST_ITEM_TYPE_T4_SHARD</v>
      </c>
      <c r="U271" s="3" t="str">
        <f>IF(COUNTIF(U$256:U270,T271)=0,T271,"")</f>
        <v/>
      </c>
      <c r="V271" s="3" t="str">
        <f t="shared" si="106"/>
        <v>CHEST_ITEM_TYPE_T3_TANK,CHEST_ITEM_TYPE_T4_TANK,CHEST_ITEM_TYPE_T3_SHARD,CHEST_ITEM_TYPE_T4_SHARD</v>
      </c>
      <c r="W271" s="13" t="str">
        <f t="shared" si="101"/>
        <v/>
      </c>
      <c r="X271" s="3" t="str">
        <f t="shared" si="102"/>
        <v/>
      </c>
      <c r="Y271" s="3" t="str">
        <f t="shared" si="107"/>
        <v>6.7%,2.8%,18.2%,22.1%</v>
      </c>
    </row>
    <row r="272" spans="2:25" x14ac:dyDescent="0.3">
      <c r="B272" s="2">
        <f>数据源!CN304</f>
        <v>8</v>
      </c>
      <c r="C272" s="2" t="str">
        <f>数据源!CO304</f>
        <v>T2LP1</v>
      </c>
      <c r="D272" s="2" t="str">
        <f>数据源!CP304</f>
        <v>部件</v>
      </c>
      <c r="E272" s="2">
        <f>数据源!CQ304</f>
        <v>77.000000000000028</v>
      </c>
      <c r="F272" s="2">
        <f>数据源!CR304</f>
        <v>3</v>
      </c>
      <c r="G272" s="2">
        <f>数据源!CS304</f>
        <v>0.01</v>
      </c>
      <c r="H272" s="2">
        <f>数据源!CT304</f>
        <v>2.1320346320346312E-2</v>
      </c>
      <c r="I272" s="2">
        <f>数据源!CU304</f>
        <v>213</v>
      </c>
      <c r="J272" s="3">
        <f t="shared" si="95"/>
        <v>2</v>
      </c>
      <c r="K272" s="3">
        <f t="shared" si="96"/>
        <v>4</v>
      </c>
      <c r="L272" s="3" t="str">
        <f t="shared" si="99"/>
        <v>部件</v>
      </c>
      <c r="M272" s="3">
        <f t="shared" ca="1" si="100"/>
        <v>92001</v>
      </c>
      <c r="N272" s="3" t="str">
        <f t="shared" ca="1" si="103"/>
        <v>11321,12321,13321,11411,12411,13411,12421,11431,51321,52321,53321,51411,52411,53411,51421,51431,92001</v>
      </c>
      <c r="O272" s="3" t="str">
        <f t="shared" si="104"/>
        <v>222,222,222,73,73,73,36,24,606,606,606,437,437,437,486,405,213</v>
      </c>
      <c r="P272" s="1" t="str">
        <f t="shared" si="105"/>
        <v>(1,1),(1,1),(1,1),(1,1),(1,1),(1,1),(1,1),(1,1),(4,7),(4,7),(4,7),(2,3),(2,3),(2,3),(1,2),(1,2),(2,4)</v>
      </c>
      <c r="Q272" s="3" t="str">
        <f>IF(D272="坦克碎片",VLOOKUP(C272,道具信息!$N$2:$O$291,2,FALSE)&amp;"碎片",VLOOKUP(C272,道具信息!$N$2:$O$291,2,FALSE))</f>
        <v>T2部件</v>
      </c>
      <c r="R272" s="3">
        <f t="shared" si="97"/>
        <v>3834</v>
      </c>
      <c r="S272" s="11">
        <f t="shared" si="98"/>
        <v>0.38500000000000001</v>
      </c>
      <c r="T272" s="3" t="str">
        <f>VLOOKUP(Q272,道具信息!$Q$3:$S$20,2,FALSE)</f>
        <v>CHEST_ITEM_TYPE_T2_PART</v>
      </c>
      <c r="U272" s="3" t="str">
        <f>IF(COUNTIF(U$256:U271,T272)=0,T272,"")</f>
        <v>CHEST_ITEM_TYPE_T2_PART</v>
      </c>
      <c r="V272" s="3" t="str">
        <f t="shared" si="106"/>
        <v>CHEST_ITEM_TYPE_T3_TANK,CHEST_ITEM_TYPE_T4_TANK,CHEST_ITEM_TYPE_T3_SHARD,CHEST_ITEM_TYPE_T4_SHARD,CHEST_ITEM_TYPE_T2_PART</v>
      </c>
      <c r="W272" s="13">
        <f t="shared" si="101"/>
        <v>0.38500000000000001</v>
      </c>
      <c r="X272" s="3" t="str">
        <f t="shared" si="102"/>
        <v>38.5%</v>
      </c>
      <c r="Y272" s="3" t="str">
        <f t="shared" si="107"/>
        <v>6.7%,2.8%,18.2%,22.1%,38.5%</v>
      </c>
    </row>
    <row r="273" spans="2:25" x14ac:dyDescent="0.3">
      <c r="B273" s="2">
        <f>数据源!CN305</f>
        <v>8</v>
      </c>
      <c r="C273" s="2" t="str">
        <f>数据源!CO305</f>
        <v>T2LP3</v>
      </c>
      <c r="D273" s="2" t="str">
        <f>数据源!CP305</f>
        <v>部件</v>
      </c>
      <c r="E273" s="2">
        <f>数据源!CQ305</f>
        <v>77.000000000000028</v>
      </c>
      <c r="F273" s="2">
        <f>数据源!CR305</f>
        <v>3</v>
      </c>
      <c r="G273" s="2">
        <f>数据源!CS305</f>
        <v>0.01</v>
      </c>
      <c r="H273" s="2">
        <f>数据源!CT305</f>
        <v>2.1320346320346312E-2</v>
      </c>
      <c r="I273" s="2">
        <f>数据源!CU305</f>
        <v>213</v>
      </c>
      <c r="J273" s="3">
        <f t="shared" si="95"/>
        <v>2</v>
      </c>
      <c r="K273" s="3">
        <f t="shared" si="96"/>
        <v>4</v>
      </c>
      <c r="L273" s="3" t="str">
        <f t="shared" si="99"/>
        <v>部件</v>
      </c>
      <c r="M273" s="3">
        <f t="shared" ca="1" si="100"/>
        <v>92003</v>
      </c>
      <c r="N273" s="3" t="str">
        <f t="shared" ca="1" si="103"/>
        <v>11321,12321,13321,11411,12411,13411,12421,11431,51321,52321,53321,51411,52411,53411,51421,51431,92001,92003</v>
      </c>
      <c r="O273" s="3" t="str">
        <f t="shared" si="104"/>
        <v>222,222,222,73,73,73,36,24,606,606,606,437,437,437,486,405,213,213</v>
      </c>
      <c r="P273" s="1" t="str">
        <f t="shared" si="105"/>
        <v>(1,1),(1,1),(1,1),(1,1),(1,1),(1,1),(1,1),(1,1),(4,7),(4,7),(4,7),(2,3),(2,3),(2,3),(1,2),(1,2),(2,4),(2,4)</v>
      </c>
      <c r="Q273" s="3" t="str">
        <f>IF(D273="坦克碎片",VLOOKUP(C273,道具信息!$N$2:$O$291,2,FALSE)&amp;"碎片",VLOOKUP(C273,道具信息!$N$2:$O$291,2,FALSE))</f>
        <v>T2部件</v>
      </c>
      <c r="R273" s="3">
        <f t="shared" si="97"/>
        <v>3834</v>
      </c>
      <c r="S273" s="11">
        <f t="shared" si="98"/>
        <v>0.38500000000000001</v>
      </c>
      <c r="T273" s="3" t="str">
        <f>VLOOKUP(Q273,道具信息!$Q$3:$S$20,2,FALSE)</f>
        <v>CHEST_ITEM_TYPE_T2_PART</v>
      </c>
      <c r="U273" s="3" t="str">
        <f>IF(COUNTIF(U$256:U272,T273)=0,T273,"")</f>
        <v/>
      </c>
      <c r="V273" s="3" t="str">
        <f t="shared" si="106"/>
        <v>CHEST_ITEM_TYPE_T3_TANK,CHEST_ITEM_TYPE_T4_TANK,CHEST_ITEM_TYPE_T3_SHARD,CHEST_ITEM_TYPE_T4_SHARD,CHEST_ITEM_TYPE_T2_PART</v>
      </c>
      <c r="W273" s="13" t="str">
        <f t="shared" si="101"/>
        <v/>
      </c>
      <c r="X273" s="3" t="str">
        <f t="shared" si="102"/>
        <v/>
      </c>
      <c r="Y273" s="3" t="str">
        <f t="shared" si="107"/>
        <v>6.7%,2.8%,18.2%,22.1%,38.5%</v>
      </c>
    </row>
    <row r="274" spans="2:25" x14ac:dyDescent="0.3">
      <c r="B274" s="2">
        <f>数据源!CN306</f>
        <v>8</v>
      </c>
      <c r="C274" s="2" t="str">
        <f>数据源!CO306</f>
        <v>T2LP5</v>
      </c>
      <c r="D274" s="2" t="str">
        <f>数据源!CP306</f>
        <v>部件</v>
      </c>
      <c r="E274" s="2">
        <f>数据源!CQ306</f>
        <v>77.000000000000028</v>
      </c>
      <c r="F274" s="2">
        <f>数据源!CR306</f>
        <v>3</v>
      </c>
      <c r="G274" s="2">
        <f>数据源!CS306</f>
        <v>0.01</v>
      </c>
      <c r="H274" s="2">
        <f>数据源!CT306</f>
        <v>2.1320346320346312E-2</v>
      </c>
      <c r="I274" s="2">
        <f>数据源!CU306</f>
        <v>213</v>
      </c>
      <c r="J274" s="3">
        <f t="shared" si="95"/>
        <v>2</v>
      </c>
      <c r="K274" s="3">
        <f t="shared" si="96"/>
        <v>4</v>
      </c>
      <c r="L274" s="3" t="str">
        <f t="shared" si="99"/>
        <v>部件</v>
      </c>
      <c r="M274" s="3">
        <f t="shared" ca="1" si="100"/>
        <v>92005</v>
      </c>
      <c r="N274" s="3" t="str">
        <f t="shared" ca="1" si="103"/>
        <v>11321,12321,13321,11411,12411,13411,12421,11431,51321,52321,53321,51411,52411,53411,51421,51431,92001,92003,92005</v>
      </c>
      <c r="O274" s="3" t="str">
        <f t="shared" si="104"/>
        <v>222,222,222,73,73,73,36,24,606,606,606,437,437,437,486,405,213,213,213</v>
      </c>
      <c r="P274" s="1" t="str">
        <f t="shared" si="105"/>
        <v>(1,1),(1,1),(1,1),(1,1),(1,1),(1,1),(1,1),(1,1),(4,7),(4,7),(4,7),(2,3),(2,3),(2,3),(1,2),(1,2),(2,4),(2,4),(2,4)</v>
      </c>
      <c r="Q274" s="3" t="str">
        <f>IF(D274="坦克碎片",VLOOKUP(C274,道具信息!$N$2:$O$291,2,FALSE)&amp;"碎片",VLOOKUP(C274,道具信息!$N$2:$O$291,2,FALSE))</f>
        <v>T2部件</v>
      </c>
      <c r="R274" s="3">
        <f t="shared" si="97"/>
        <v>3834</v>
      </c>
      <c r="S274" s="11">
        <f t="shared" si="98"/>
        <v>0.38500000000000001</v>
      </c>
      <c r="T274" s="3" t="str">
        <f>VLOOKUP(Q274,道具信息!$Q$3:$S$20,2,FALSE)</f>
        <v>CHEST_ITEM_TYPE_T2_PART</v>
      </c>
      <c r="U274" s="3" t="str">
        <f>IF(COUNTIF(U$256:U273,T274)=0,T274,"")</f>
        <v/>
      </c>
      <c r="V274" s="3" t="str">
        <f t="shared" si="106"/>
        <v>CHEST_ITEM_TYPE_T3_TANK,CHEST_ITEM_TYPE_T4_TANK,CHEST_ITEM_TYPE_T3_SHARD,CHEST_ITEM_TYPE_T4_SHARD,CHEST_ITEM_TYPE_T2_PART</v>
      </c>
      <c r="W274" s="13" t="str">
        <f t="shared" si="101"/>
        <v/>
      </c>
      <c r="X274" s="3" t="str">
        <f t="shared" si="102"/>
        <v/>
      </c>
      <c r="Y274" s="3" t="str">
        <f t="shared" si="107"/>
        <v>6.7%,2.8%,18.2%,22.1%,38.5%</v>
      </c>
    </row>
    <row r="275" spans="2:25" x14ac:dyDescent="0.3">
      <c r="B275" s="2">
        <f>数据源!CN307</f>
        <v>8</v>
      </c>
      <c r="C275" s="2" t="str">
        <f>数据源!CO307</f>
        <v>T2MP1</v>
      </c>
      <c r="D275" s="2" t="str">
        <f>数据源!CP307</f>
        <v>部件</v>
      </c>
      <c r="E275" s="2">
        <f>数据源!CQ307</f>
        <v>77.000000000000028</v>
      </c>
      <c r="F275" s="2">
        <f>数据源!CR307</f>
        <v>3</v>
      </c>
      <c r="G275" s="2">
        <f>数据源!CS307</f>
        <v>0.01</v>
      </c>
      <c r="H275" s="2">
        <f>数据源!CT307</f>
        <v>2.1320346320346312E-2</v>
      </c>
      <c r="I275" s="2">
        <f>数据源!CU307</f>
        <v>213</v>
      </c>
      <c r="J275" s="3">
        <f t="shared" si="95"/>
        <v>2</v>
      </c>
      <c r="K275" s="3">
        <f t="shared" si="96"/>
        <v>4</v>
      </c>
      <c r="L275" s="3" t="str">
        <f t="shared" si="99"/>
        <v>部件</v>
      </c>
      <c r="M275" s="3">
        <f t="shared" ca="1" si="100"/>
        <v>92101</v>
      </c>
      <c r="N275" s="3" t="str">
        <f t="shared" ca="1" si="103"/>
        <v>11321,12321,13321,11411,12411,13411,12421,11431,51321,52321,53321,51411,52411,53411,51421,51431,92001,92003,92005,92101</v>
      </c>
      <c r="O275" s="3" t="str">
        <f t="shared" si="104"/>
        <v>222,222,222,73,73,73,36,24,606,606,606,437,437,437,486,405,213,213,213,213</v>
      </c>
      <c r="P275" s="1" t="str">
        <f t="shared" si="105"/>
        <v>(1,1),(1,1),(1,1),(1,1),(1,1),(1,1),(1,1),(1,1),(4,7),(4,7),(4,7),(2,3),(2,3),(2,3),(1,2),(1,2),(2,4),(2,4),(2,4),(2,4)</v>
      </c>
      <c r="Q275" s="3" t="str">
        <f>IF(D275="坦克碎片",VLOOKUP(C275,道具信息!$N$2:$O$291,2,FALSE)&amp;"碎片",VLOOKUP(C275,道具信息!$N$2:$O$291,2,FALSE))</f>
        <v>T2部件</v>
      </c>
      <c r="R275" s="3">
        <f t="shared" si="97"/>
        <v>3834</v>
      </c>
      <c r="S275" s="11">
        <f t="shared" si="98"/>
        <v>0.38500000000000001</v>
      </c>
      <c r="T275" s="3" t="str">
        <f>VLOOKUP(Q275,道具信息!$Q$3:$S$20,2,FALSE)</f>
        <v>CHEST_ITEM_TYPE_T2_PART</v>
      </c>
      <c r="U275" s="3" t="str">
        <f>IF(COUNTIF(U$256:U274,T275)=0,T275,"")</f>
        <v/>
      </c>
      <c r="V275" s="3" t="str">
        <f t="shared" si="106"/>
        <v>CHEST_ITEM_TYPE_T3_TANK,CHEST_ITEM_TYPE_T4_TANK,CHEST_ITEM_TYPE_T3_SHARD,CHEST_ITEM_TYPE_T4_SHARD,CHEST_ITEM_TYPE_T2_PART</v>
      </c>
      <c r="W275" s="13" t="str">
        <f t="shared" si="101"/>
        <v/>
      </c>
      <c r="X275" s="3" t="str">
        <f t="shared" si="102"/>
        <v/>
      </c>
      <c r="Y275" s="3" t="str">
        <f t="shared" si="107"/>
        <v>6.7%,2.8%,18.2%,22.1%,38.5%</v>
      </c>
    </row>
    <row r="276" spans="2:25" x14ac:dyDescent="0.3">
      <c r="B276" s="2">
        <f>数据源!CN308</f>
        <v>8</v>
      </c>
      <c r="C276" s="2" t="str">
        <f>数据源!CO308</f>
        <v>T2MP3</v>
      </c>
      <c r="D276" s="2" t="str">
        <f>数据源!CP308</f>
        <v>部件</v>
      </c>
      <c r="E276" s="2">
        <f>数据源!CQ308</f>
        <v>77.000000000000028</v>
      </c>
      <c r="F276" s="2">
        <f>数据源!CR308</f>
        <v>3</v>
      </c>
      <c r="G276" s="2">
        <f>数据源!CS308</f>
        <v>0.01</v>
      </c>
      <c r="H276" s="2">
        <f>数据源!CT308</f>
        <v>2.1320346320346312E-2</v>
      </c>
      <c r="I276" s="2">
        <f>数据源!CU308</f>
        <v>213</v>
      </c>
      <c r="J276" s="3">
        <f t="shared" si="95"/>
        <v>2</v>
      </c>
      <c r="K276" s="3">
        <f t="shared" si="96"/>
        <v>4</v>
      </c>
      <c r="L276" s="3" t="str">
        <f t="shared" si="99"/>
        <v>部件</v>
      </c>
      <c r="M276" s="3">
        <f t="shared" ca="1" si="100"/>
        <v>92103</v>
      </c>
      <c r="N276" s="3" t="str">
        <f t="shared" ca="1" si="103"/>
        <v>11321,12321,13321,11411,12411,13411,12421,11431,51321,52321,53321,51411,52411,53411,51421,51431,92001,92003,92005,92101,92103</v>
      </c>
      <c r="O276" s="3" t="str">
        <f t="shared" si="104"/>
        <v>222,222,222,73,73,73,36,24,606,606,606,437,437,437,486,405,213,213,213,213,213</v>
      </c>
      <c r="P276" s="1" t="str">
        <f t="shared" si="105"/>
        <v>(1,1),(1,1),(1,1),(1,1),(1,1),(1,1),(1,1),(1,1),(4,7),(4,7),(4,7),(2,3),(2,3),(2,3),(1,2),(1,2),(2,4),(2,4),(2,4),(2,4),(2,4)</v>
      </c>
      <c r="Q276" s="3" t="str">
        <f>IF(D276="坦克碎片",VLOOKUP(C276,道具信息!$N$2:$O$291,2,FALSE)&amp;"碎片",VLOOKUP(C276,道具信息!$N$2:$O$291,2,FALSE))</f>
        <v>T2部件</v>
      </c>
      <c r="R276" s="3">
        <f t="shared" si="97"/>
        <v>3834</v>
      </c>
      <c r="S276" s="11">
        <f t="shared" si="98"/>
        <v>0.38500000000000001</v>
      </c>
      <c r="T276" s="3" t="str">
        <f>VLOOKUP(Q276,道具信息!$Q$3:$S$20,2,FALSE)</f>
        <v>CHEST_ITEM_TYPE_T2_PART</v>
      </c>
      <c r="U276" s="3" t="str">
        <f>IF(COUNTIF(U$256:U275,T276)=0,T276,"")</f>
        <v/>
      </c>
      <c r="V276" s="3" t="str">
        <f t="shared" si="106"/>
        <v>CHEST_ITEM_TYPE_T3_TANK,CHEST_ITEM_TYPE_T4_TANK,CHEST_ITEM_TYPE_T3_SHARD,CHEST_ITEM_TYPE_T4_SHARD,CHEST_ITEM_TYPE_T2_PART</v>
      </c>
      <c r="W276" s="13" t="str">
        <f t="shared" si="101"/>
        <v/>
      </c>
      <c r="X276" s="3" t="str">
        <f t="shared" si="102"/>
        <v/>
      </c>
      <c r="Y276" s="3" t="str">
        <f t="shared" si="107"/>
        <v>6.7%,2.8%,18.2%,22.1%,38.5%</v>
      </c>
    </row>
    <row r="277" spans="2:25" x14ac:dyDescent="0.3">
      <c r="B277" s="2">
        <f>数据源!CN309</f>
        <v>8</v>
      </c>
      <c r="C277" s="2" t="str">
        <f>数据源!CO309</f>
        <v>T2MP5</v>
      </c>
      <c r="D277" s="2" t="str">
        <f>数据源!CP309</f>
        <v>部件</v>
      </c>
      <c r="E277" s="2">
        <f>数据源!CQ309</f>
        <v>77.000000000000028</v>
      </c>
      <c r="F277" s="2">
        <f>数据源!CR309</f>
        <v>3</v>
      </c>
      <c r="G277" s="2">
        <f>数据源!CS309</f>
        <v>0.01</v>
      </c>
      <c r="H277" s="2">
        <f>数据源!CT309</f>
        <v>2.1320346320346312E-2</v>
      </c>
      <c r="I277" s="2">
        <f>数据源!CU309</f>
        <v>213</v>
      </c>
      <c r="J277" s="3">
        <f t="shared" si="95"/>
        <v>2</v>
      </c>
      <c r="K277" s="3">
        <f t="shared" si="96"/>
        <v>4</v>
      </c>
      <c r="L277" s="3" t="str">
        <f t="shared" si="99"/>
        <v>部件</v>
      </c>
      <c r="M277" s="3">
        <f t="shared" ca="1" si="100"/>
        <v>92105</v>
      </c>
      <c r="N277" s="3" t="str">
        <f t="shared" ca="1" si="103"/>
        <v>11321,12321,13321,11411,12411,13411,12421,11431,51321,52321,53321,51411,52411,53411,51421,51431,92001,92003,92005,92101,92103,92105</v>
      </c>
      <c r="O277" s="3" t="str">
        <f t="shared" si="104"/>
        <v>222,222,222,73,73,73,36,24,606,606,606,437,437,437,486,405,213,213,213,213,213,213</v>
      </c>
      <c r="P277" s="1" t="str">
        <f t="shared" si="105"/>
        <v>(1,1),(1,1),(1,1),(1,1),(1,1),(1,1),(1,1),(1,1),(4,7),(4,7),(4,7),(2,3),(2,3),(2,3),(1,2),(1,2),(2,4),(2,4),(2,4),(2,4),(2,4),(2,4)</v>
      </c>
      <c r="Q277" s="3" t="str">
        <f>IF(D277="坦克碎片",VLOOKUP(C277,道具信息!$N$2:$O$291,2,FALSE)&amp;"碎片",VLOOKUP(C277,道具信息!$N$2:$O$291,2,FALSE))</f>
        <v>T2部件</v>
      </c>
      <c r="R277" s="3">
        <f t="shared" si="97"/>
        <v>3834</v>
      </c>
      <c r="S277" s="11">
        <f t="shared" si="98"/>
        <v>0.38500000000000001</v>
      </c>
      <c r="T277" s="3" t="str">
        <f>VLOOKUP(Q277,道具信息!$Q$3:$S$20,2,FALSE)</f>
        <v>CHEST_ITEM_TYPE_T2_PART</v>
      </c>
      <c r="U277" s="3" t="str">
        <f>IF(COUNTIF(U$256:U276,T277)=0,T277,"")</f>
        <v/>
      </c>
      <c r="V277" s="3" t="str">
        <f t="shared" si="106"/>
        <v>CHEST_ITEM_TYPE_T3_TANK,CHEST_ITEM_TYPE_T4_TANK,CHEST_ITEM_TYPE_T3_SHARD,CHEST_ITEM_TYPE_T4_SHARD,CHEST_ITEM_TYPE_T2_PART</v>
      </c>
      <c r="W277" s="13" t="str">
        <f t="shared" si="101"/>
        <v/>
      </c>
      <c r="X277" s="3" t="str">
        <f t="shared" si="102"/>
        <v/>
      </c>
      <c r="Y277" s="3" t="str">
        <f t="shared" si="107"/>
        <v>6.7%,2.8%,18.2%,22.1%,38.5%</v>
      </c>
    </row>
    <row r="278" spans="2:25" x14ac:dyDescent="0.3">
      <c r="B278" s="2">
        <f>数据源!CN310</f>
        <v>8</v>
      </c>
      <c r="C278" s="2" t="str">
        <f>数据源!CO310</f>
        <v>T2HP1</v>
      </c>
      <c r="D278" s="2" t="str">
        <f>数据源!CP310</f>
        <v>部件</v>
      </c>
      <c r="E278" s="2">
        <f>数据源!CQ310</f>
        <v>77.000000000000028</v>
      </c>
      <c r="F278" s="2">
        <f>数据源!CR310</f>
        <v>3</v>
      </c>
      <c r="G278" s="2">
        <f>数据源!CS310</f>
        <v>0.01</v>
      </c>
      <c r="H278" s="2">
        <f>数据源!CT310</f>
        <v>2.1320346320346312E-2</v>
      </c>
      <c r="I278" s="2">
        <f>数据源!CU310</f>
        <v>213</v>
      </c>
      <c r="J278" s="3">
        <f t="shared" si="95"/>
        <v>2</v>
      </c>
      <c r="K278" s="3">
        <f t="shared" si="96"/>
        <v>4</v>
      </c>
      <c r="L278" s="3" t="str">
        <f t="shared" si="99"/>
        <v>部件</v>
      </c>
      <c r="M278" s="3">
        <f t="shared" ca="1" si="100"/>
        <v>92201</v>
      </c>
      <c r="N278" s="3" t="str">
        <f t="shared" ca="1" si="103"/>
        <v>11321,12321,13321,11411,12411,13411,12421,11431,51321,52321,53321,51411,52411,53411,51421,51431,92001,92003,92005,92101,92103,92105,92201</v>
      </c>
      <c r="O278" s="3" t="str">
        <f t="shared" si="104"/>
        <v>222,222,222,73,73,73,36,24,606,606,606,437,437,437,486,405,213,213,213,213,213,213,213</v>
      </c>
      <c r="P278" s="1" t="str">
        <f t="shared" si="105"/>
        <v>(1,1),(1,1),(1,1),(1,1),(1,1),(1,1),(1,1),(1,1),(4,7),(4,7),(4,7),(2,3),(2,3),(2,3),(1,2),(1,2),(2,4),(2,4),(2,4),(2,4),(2,4),(2,4),(2,4)</v>
      </c>
      <c r="Q278" s="3" t="str">
        <f>IF(D278="坦克碎片",VLOOKUP(C278,道具信息!$N$2:$O$291,2,FALSE)&amp;"碎片",VLOOKUP(C278,道具信息!$N$2:$O$291,2,FALSE))</f>
        <v>T2部件</v>
      </c>
      <c r="R278" s="3">
        <f t="shared" si="97"/>
        <v>3834</v>
      </c>
      <c r="S278" s="11">
        <f t="shared" si="98"/>
        <v>0.38500000000000001</v>
      </c>
      <c r="T278" s="3" t="str">
        <f>VLOOKUP(Q278,道具信息!$Q$3:$S$20,2,FALSE)</f>
        <v>CHEST_ITEM_TYPE_T2_PART</v>
      </c>
      <c r="U278" s="3" t="str">
        <f>IF(COUNTIF(U$256:U277,T278)=0,T278,"")</f>
        <v/>
      </c>
      <c r="V278" s="3" t="str">
        <f t="shared" si="106"/>
        <v>CHEST_ITEM_TYPE_T3_TANK,CHEST_ITEM_TYPE_T4_TANK,CHEST_ITEM_TYPE_T3_SHARD,CHEST_ITEM_TYPE_T4_SHARD,CHEST_ITEM_TYPE_T2_PART</v>
      </c>
      <c r="W278" s="13" t="str">
        <f t="shared" si="101"/>
        <v/>
      </c>
      <c r="X278" s="3" t="str">
        <f t="shared" si="102"/>
        <v/>
      </c>
      <c r="Y278" s="3" t="str">
        <f t="shared" si="107"/>
        <v>6.7%,2.8%,18.2%,22.1%,38.5%</v>
      </c>
    </row>
    <row r="279" spans="2:25" x14ac:dyDescent="0.3">
      <c r="B279" s="2">
        <f>数据源!CN311</f>
        <v>8</v>
      </c>
      <c r="C279" s="2" t="str">
        <f>数据源!CO311</f>
        <v>T2HP3</v>
      </c>
      <c r="D279" s="2" t="str">
        <f>数据源!CP311</f>
        <v>部件</v>
      </c>
      <c r="E279" s="2">
        <f>数据源!CQ311</f>
        <v>77.000000000000028</v>
      </c>
      <c r="F279" s="2">
        <f>数据源!CR311</f>
        <v>3</v>
      </c>
      <c r="G279" s="2">
        <f>数据源!CS311</f>
        <v>0.01</v>
      </c>
      <c r="H279" s="2">
        <f>数据源!CT311</f>
        <v>2.1320346320346312E-2</v>
      </c>
      <c r="I279" s="2">
        <f>数据源!CU311</f>
        <v>213</v>
      </c>
      <c r="J279" s="3">
        <f t="shared" si="95"/>
        <v>2</v>
      </c>
      <c r="K279" s="3">
        <f t="shared" si="96"/>
        <v>4</v>
      </c>
      <c r="L279" s="3" t="str">
        <f t="shared" si="99"/>
        <v>部件</v>
      </c>
      <c r="M279" s="3">
        <f t="shared" ca="1" si="100"/>
        <v>92203</v>
      </c>
      <c r="N279" s="3" t="str">
        <f t="shared" ca="1" si="103"/>
        <v>11321,12321,13321,11411,12411,13411,12421,11431,51321,52321,53321,51411,52411,53411,51421,51431,92001,92003,92005,92101,92103,92105,92201,92203</v>
      </c>
      <c r="O279" s="3" t="str">
        <f t="shared" si="104"/>
        <v>222,222,222,73,73,73,36,24,606,606,606,437,437,437,486,405,213,213,213,213,213,213,213,213</v>
      </c>
      <c r="P279" s="1" t="str">
        <f t="shared" si="105"/>
        <v>(1,1),(1,1),(1,1),(1,1),(1,1),(1,1),(1,1),(1,1),(4,7),(4,7),(4,7),(2,3),(2,3),(2,3),(1,2),(1,2),(2,4),(2,4),(2,4),(2,4),(2,4),(2,4),(2,4),(2,4)</v>
      </c>
      <c r="Q279" s="3" t="str">
        <f>IF(D279="坦克碎片",VLOOKUP(C279,道具信息!$N$2:$O$291,2,FALSE)&amp;"碎片",VLOOKUP(C279,道具信息!$N$2:$O$291,2,FALSE))</f>
        <v>T2部件</v>
      </c>
      <c r="R279" s="3">
        <f t="shared" si="97"/>
        <v>3834</v>
      </c>
      <c r="S279" s="11">
        <f t="shared" si="98"/>
        <v>0.38500000000000001</v>
      </c>
      <c r="T279" s="3" t="str">
        <f>VLOOKUP(Q279,道具信息!$Q$3:$S$20,2,FALSE)</f>
        <v>CHEST_ITEM_TYPE_T2_PART</v>
      </c>
      <c r="U279" s="3" t="str">
        <f>IF(COUNTIF(U$256:U278,T279)=0,T279,"")</f>
        <v/>
      </c>
      <c r="V279" s="3" t="str">
        <f t="shared" si="106"/>
        <v>CHEST_ITEM_TYPE_T3_TANK,CHEST_ITEM_TYPE_T4_TANK,CHEST_ITEM_TYPE_T3_SHARD,CHEST_ITEM_TYPE_T4_SHARD,CHEST_ITEM_TYPE_T2_PART</v>
      </c>
      <c r="W279" s="13" t="str">
        <f t="shared" si="101"/>
        <v/>
      </c>
      <c r="X279" s="3" t="str">
        <f t="shared" si="102"/>
        <v/>
      </c>
      <c r="Y279" s="3" t="str">
        <f t="shared" si="107"/>
        <v>6.7%,2.8%,18.2%,22.1%,38.5%</v>
      </c>
    </row>
    <row r="280" spans="2:25" x14ac:dyDescent="0.3">
      <c r="B280" s="2">
        <f>数据源!CN312</f>
        <v>8</v>
      </c>
      <c r="C280" s="2" t="str">
        <f>数据源!CO312</f>
        <v>T2HP5</v>
      </c>
      <c r="D280" s="2" t="str">
        <f>数据源!CP312</f>
        <v>部件</v>
      </c>
      <c r="E280" s="2">
        <f>数据源!CQ312</f>
        <v>77.000000000000028</v>
      </c>
      <c r="F280" s="2">
        <f>数据源!CR312</f>
        <v>3</v>
      </c>
      <c r="G280" s="2">
        <f>数据源!CS312</f>
        <v>0.01</v>
      </c>
      <c r="H280" s="2">
        <f>数据源!CT312</f>
        <v>2.1320346320346312E-2</v>
      </c>
      <c r="I280" s="2">
        <f>数据源!CU312</f>
        <v>213</v>
      </c>
      <c r="J280" s="3">
        <f t="shared" si="95"/>
        <v>2</v>
      </c>
      <c r="K280" s="3">
        <f t="shared" si="96"/>
        <v>4</v>
      </c>
      <c r="L280" s="3" t="str">
        <f t="shared" si="99"/>
        <v>部件</v>
      </c>
      <c r="M280" s="3">
        <f t="shared" ca="1" si="100"/>
        <v>92205</v>
      </c>
      <c r="N280" s="3" t="str">
        <f t="shared" ca="1" si="103"/>
        <v>11321,12321,13321,11411,12411,13411,12421,11431,51321,52321,53321,51411,52411,53411,51421,51431,92001,92003,92005,92101,92103,92105,92201,92203,92205</v>
      </c>
      <c r="O280" s="3" t="str">
        <f t="shared" si="104"/>
        <v>222,222,222,73,73,73,36,24,606,606,606,437,437,437,486,405,213,213,213,213,213,213,213,213,213</v>
      </c>
      <c r="P280" s="1" t="str">
        <f t="shared" si="105"/>
        <v>(1,1),(1,1),(1,1),(1,1),(1,1),(1,1),(1,1),(1,1),(4,7),(4,7),(4,7),(2,3),(2,3),(2,3),(1,2),(1,2),(2,4),(2,4),(2,4),(2,4),(2,4),(2,4),(2,4),(2,4),(2,4)</v>
      </c>
      <c r="Q280" s="3" t="str">
        <f>IF(D280="坦克碎片",VLOOKUP(C280,道具信息!$N$2:$O$291,2,FALSE)&amp;"碎片",VLOOKUP(C280,道具信息!$N$2:$O$291,2,FALSE))</f>
        <v>T2部件</v>
      </c>
      <c r="R280" s="3">
        <f t="shared" si="97"/>
        <v>3834</v>
      </c>
      <c r="S280" s="11">
        <f t="shared" si="98"/>
        <v>0.38500000000000001</v>
      </c>
      <c r="T280" s="3" t="str">
        <f>VLOOKUP(Q280,道具信息!$Q$3:$S$20,2,FALSE)</f>
        <v>CHEST_ITEM_TYPE_T2_PART</v>
      </c>
      <c r="U280" s="3" t="str">
        <f>IF(COUNTIF(U$256:U279,T280)=0,T280,"")</f>
        <v/>
      </c>
      <c r="V280" s="3" t="str">
        <f t="shared" si="106"/>
        <v>CHEST_ITEM_TYPE_T3_TANK,CHEST_ITEM_TYPE_T4_TANK,CHEST_ITEM_TYPE_T3_SHARD,CHEST_ITEM_TYPE_T4_SHARD,CHEST_ITEM_TYPE_T2_PART</v>
      </c>
      <c r="W280" s="13" t="str">
        <f t="shared" si="101"/>
        <v/>
      </c>
      <c r="X280" s="3" t="str">
        <f t="shared" si="102"/>
        <v/>
      </c>
      <c r="Y280" s="3" t="str">
        <f t="shared" si="107"/>
        <v>6.7%,2.8%,18.2%,22.1%,38.5%</v>
      </c>
    </row>
    <row r="281" spans="2:25" x14ac:dyDescent="0.3">
      <c r="B281" s="2">
        <f>数据源!CN313</f>
        <v>8</v>
      </c>
      <c r="C281" s="2" t="str">
        <f>数据源!CO313</f>
        <v>T2LP2</v>
      </c>
      <c r="D281" s="2" t="str">
        <f>数据源!CP313</f>
        <v>部件</v>
      </c>
      <c r="E281" s="2">
        <f>数据源!CQ313</f>
        <v>77.000000000000028</v>
      </c>
      <c r="F281" s="2">
        <f>数据源!CR313</f>
        <v>3</v>
      </c>
      <c r="G281" s="2">
        <f>数据源!CS313</f>
        <v>0.01</v>
      </c>
      <c r="H281" s="2">
        <f>数据源!CT313</f>
        <v>2.1320346320346312E-2</v>
      </c>
      <c r="I281" s="2">
        <f>数据源!CU313</f>
        <v>213</v>
      </c>
      <c r="J281" s="3">
        <f t="shared" si="95"/>
        <v>2</v>
      </c>
      <c r="K281" s="3">
        <f t="shared" si="96"/>
        <v>4</v>
      </c>
      <c r="L281" s="3" t="str">
        <f t="shared" si="99"/>
        <v>部件</v>
      </c>
      <c r="M281" s="3">
        <f t="shared" ca="1" si="100"/>
        <v>92002</v>
      </c>
      <c r="N281" s="3" t="str">
        <f t="shared" ca="1" si="103"/>
        <v>11321,12321,13321,11411,12411,13411,12421,11431,51321,52321,53321,51411,52411,53411,51421,51431,92001,92003,92005,92101,92103,92105,92201,92203,92205,92002</v>
      </c>
      <c r="O281" s="3" t="str">
        <f t="shared" si="104"/>
        <v>222,222,222,73,73,73,36,24,606,606,606,437,437,437,486,405,213,213,213,213,213,213,213,213,213,213</v>
      </c>
      <c r="P281" s="1" t="str">
        <f t="shared" si="105"/>
        <v>(1,1),(1,1),(1,1),(1,1),(1,1),(1,1),(1,1),(1,1),(4,7),(4,7),(4,7),(2,3),(2,3),(2,3),(1,2),(1,2),(2,4),(2,4),(2,4),(2,4),(2,4),(2,4),(2,4),(2,4),(2,4),(2,4)</v>
      </c>
      <c r="Q281" s="3" t="str">
        <f>IF(D281="坦克碎片",VLOOKUP(C281,道具信息!$N$2:$O$291,2,FALSE)&amp;"碎片",VLOOKUP(C281,道具信息!$N$2:$O$291,2,FALSE))</f>
        <v>T2部件</v>
      </c>
      <c r="R281" s="3">
        <f t="shared" si="97"/>
        <v>3834</v>
      </c>
      <c r="S281" s="11">
        <f t="shared" si="98"/>
        <v>0.38500000000000001</v>
      </c>
      <c r="T281" s="3" t="str">
        <f>VLOOKUP(Q281,道具信息!$Q$3:$S$20,2,FALSE)</f>
        <v>CHEST_ITEM_TYPE_T2_PART</v>
      </c>
      <c r="U281" s="3" t="str">
        <f>IF(COUNTIF(U$256:U280,T281)=0,T281,"")</f>
        <v/>
      </c>
      <c r="V281" s="3" t="str">
        <f t="shared" si="106"/>
        <v>CHEST_ITEM_TYPE_T3_TANK,CHEST_ITEM_TYPE_T4_TANK,CHEST_ITEM_TYPE_T3_SHARD,CHEST_ITEM_TYPE_T4_SHARD,CHEST_ITEM_TYPE_T2_PART</v>
      </c>
      <c r="W281" s="13" t="str">
        <f t="shared" si="101"/>
        <v/>
      </c>
      <c r="X281" s="3" t="str">
        <f t="shared" si="102"/>
        <v/>
      </c>
      <c r="Y281" s="3" t="str">
        <f t="shared" si="107"/>
        <v>6.7%,2.8%,18.2%,22.1%,38.5%</v>
      </c>
    </row>
    <row r="282" spans="2:25" x14ac:dyDescent="0.3">
      <c r="B282" s="2">
        <f>数据源!CN314</f>
        <v>8</v>
      </c>
      <c r="C282" s="2" t="str">
        <f>数据源!CO314</f>
        <v>T2LP4</v>
      </c>
      <c r="D282" s="2" t="str">
        <f>数据源!CP314</f>
        <v>部件</v>
      </c>
      <c r="E282" s="2">
        <f>数据源!CQ314</f>
        <v>77.000000000000028</v>
      </c>
      <c r="F282" s="2">
        <f>数据源!CR314</f>
        <v>3</v>
      </c>
      <c r="G282" s="2">
        <f>数据源!CS314</f>
        <v>0.01</v>
      </c>
      <c r="H282" s="2">
        <f>数据源!CT314</f>
        <v>2.1320346320346312E-2</v>
      </c>
      <c r="I282" s="2">
        <f>数据源!CU314</f>
        <v>213</v>
      </c>
      <c r="J282" s="3">
        <f t="shared" si="95"/>
        <v>2</v>
      </c>
      <c r="K282" s="3">
        <f t="shared" si="96"/>
        <v>4</v>
      </c>
      <c r="L282" s="3" t="str">
        <f t="shared" si="99"/>
        <v>部件</v>
      </c>
      <c r="M282" s="3">
        <f t="shared" ca="1" si="100"/>
        <v>92004</v>
      </c>
      <c r="N282" s="3" t="str">
        <f t="shared" ca="1" si="103"/>
        <v>11321,12321,13321,11411,12411,13411,12421,11431,51321,52321,53321,51411,52411,53411,51421,51431,92001,92003,92005,92101,92103,92105,92201,92203,92205,92002,92004</v>
      </c>
      <c r="O282" s="3" t="str">
        <f t="shared" si="104"/>
        <v>222,222,222,73,73,73,36,24,606,606,606,437,437,437,486,405,213,213,213,213,213,213,213,213,213,213,213</v>
      </c>
      <c r="P282" s="1" t="str">
        <f t="shared" si="105"/>
        <v>(1,1),(1,1),(1,1),(1,1),(1,1),(1,1),(1,1),(1,1),(4,7),(4,7),(4,7),(2,3),(2,3),(2,3),(1,2),(1,2),(2,4),(2,4),(2,4),(2,4),(2,4),(2,4),(2,4),(2,4),(2,4),(2,4),(2,4)</v>
      </c>
      <c r="Q282" s="3" t="str">
        <f>IF(D282="坦克碎片",VLOOKUP(C282,道具信息!$N$2:$O$291,2,FALSE)&amp;"碎片",VLOOKUP(C282,道具信息!$N$2:$O$291,2,FALSE))</f>
        <v>T2部件</v>
      </c>
      <c r="R282" s="3">
        <f t="shared" si="97"/>
        <v>3834</v>
      </c>
      <c r="S282" s="11">
        <f t="shared" si="98"/>
        <v>0.38500000000000001</v>
      </c>
      <c r="T282" s="3" t="str">
        <f>VLOOKUP(Q282,道具信息!$Q$3:$S$20,2,FALSE)</f>
        <v>CHEST_ITEM_TYPE_T2_PART</v>
      </c>
      <c r="U282" s="3" t="str">
        <f>IF(COUNTIF(U$256:U281,T282)=0,T282,"")</f>
        <v/>
      </c>
      <c r="V282" s="3" t="str">
        <f t="shared" si="106"/>
        <v>CHEST_ITEM_TYPE_T3_TANK,CHEST_ITEM_TYPE_T4_TANK,CHEST_ITEM_TYPE_T3_SHARD,CHEST_ITEM_TYPE_T4_SHARD,CHEST_ITEM_TYPE_T2_PART</v>
      </c>
      <c r="W282" s="13" t="str">
        <f t="shared" si="101"/>
        <v/>
      </c>
      <c r="X282" s="3" t="str">
        <f t="shared" si="102"/>
        <v/>
      </c>
      <c r="Y282" s="3" t="str">
        <f t="shared" si="107"/>
        <v>6.7%,2.8%,18.2%,22.1%,38.5%</v>
      </c>
    </row>
    <row r="283" spans="2:25" x14ac:dyDescent="0.3">
      <c r="B283" s="2">
        <f>数据源!CN315</f>
        <v>8</v>
      </c>
      <c r="C283" s="2" t="str">
        <f>数据源!CO315</f>
        <v>T2LP6</v>
      </c>
      <c r="D283" s="2" t="str">
        <f>数据源!CP315</f>
        <v>部件</v>
      </c>
      <c r="E283" s="2">
        <f>数据源!CQ315</f>
        <v>77.000000000000028</v>
      </c>
      <c r="F283" s="2">
        <f>数据源!CR315</f>
        <v>3</v>
      </c>
      <c r="G283" s="2">
        <f>数据源!CS315</f>
        <v>0.01</v>
      </c>
      <c r="H283" s="2">
        <f>数据源!CT315</f>
        <v>2.1320346320346312E-2</v>
      </c>
      <c r="I283" s="2">
        <f>数据源!CU315</f>
        <v>213</v>
      </c>
      <c r="J283" s="3">
        <f t="shared" si="95"/>
        <v>2</v>
      </c>
      <c r="K283" s="3">
        <f t="shared" si="96"/>
        <v>4</v>
      </c>
      <c r="L283" s="3" t="str">
        <f t="shared" si="99"/>
        <v>部件</v>
      </c>
      <c r="M283" s="3">
        <f t="shared" ca="1" si="100"/>
        <v>92006</v>
      </c>
      <c r="N283" s="3" t="str">
        <f t="shared" ca="1" si="103"/>
        <v>11321,12321,13321,11411,12411,13411,12421,11431,51321,52321,53321,51411,52411,53411,51421,51431,92001,92003,92005,92101,92103,92105,92201,92203,92205,92002,92004,92006</v>
      </c>
      <c r="O283" s="3" t="str">
        <f t="shared" si="104"/>
        <v>222,222,222,73,73,73,36,24,606,606,606,437,437,437,486,405,213,213,213,213,213,213,213,213,213,213,213,213</v>
      </c>
      <c r="P283" s="1" t="str">
        <f t="shared" si="105"/>
        <v>(1,1),(1,1),(1,1),(1,1),(1,1),(1,1),(1,1),(1,1),(4,7),(4,7),(4,7),(2,3),(2,3),(2,3),(1,2),(1,2),(2,4),(2,4),(2,4),(2,4),(2,4),(2,4),(2,4),(2,4),(2,4),(2,4),(2,4),(2,4)</v>
      </c>
      <c r="Q283" s="3" t="str">
        <f>IF(D283="坦克碎片",VLOOKUP(C283,道具信息!$N$2:$O$291,2,FALSE)&amp;"碎片",VLOOKUP(C283,道具信息!$N$2:$O$291,2,FALSE))</f>
        <v>T2部件</v>
      </c>
      <c r="R283" s="3">
        <f t="shared" si="97"/>
        <v>3834</v>
      </c>
      <c r="S283" s="11">
        <f t="shared" si="98"/>
        <v>0.38500000000000001</v>
      </c>
      <c r="T283" s="3" t="str">
        <f>VLOOKUP(Q283,道具信息!$Q$3:$S$20,2,FALSE)</f>
        <v>CHEST_ITEM_TYPE_T2_PART</v>
      </c>
      <c r="U283" s="3" t="str">
        <f>IF(COUNTIF(U$256:U282,T283)=0,T283,"")</f>
        <v/>
      </c>
      <c r="V283" s="3" t="str">
        <f t="shared" si="106"/>
        <v>CHEST_ITEM_TYPE_T3_TANK,CHEST_ITEM_TYPE_T4_TANK,CHEST_ITEM_TYPE_T3_SHARD,CHEST_ITEM_TYPE_T4_SHARD,CHEST_ITEM_TYPE_T2_PART</v>
      </c>
      <c r="W283" s="13" t="str">
        <f t="shared" si="101"/>
        <v/>
      </c>
      <c r="X283" s="3" t="str">
        <f t="shared" si="102"/>
        <v/>
      </c>
      <c r="Y283" s="3" t="str">
        <f t="shared" si="107"/>
        <v>6.7%,2.8%,18.2%,22.1%,38.5%</v>
      </c>
    </row>
    <row r="284" spans="2:25" x14ac:dyDescent="0.3">
      <c r="B284" s="2">
        <f>数据源!CN316</f>
        <v>8</v>
      </c>
      <c r="C284" s="2" t="str">
        <f>数据源!CO316</f>
        <v>T2MP2</v>
      </c>
      <c r="D284" s="2" t="str">
        <f>数据源!CP316</f>
        <v>部件</v>
      </c>
      <c r="E284" s="2">
        <f>数据源!CQ316</f>
        <v>77.000000000000028</v>
      </c>
      <c r="F284" s="2">
        <f>数据源!CR316</f>
        <v>3</v>
      </c>
      <c r="G284" s="2">
        <f>数据源!CS316</f>
        <v>0.01</v>
      </c>
      <c r="H284" s="2">
        <f>数据源!CT316</f>
        <v>2.1320346320346312E-2</v>
      </c>
      <c r="I284" s="2">
        <f>数据源!CU316</f>
        <v>213</v>
      </c>
      <c r="J284" s="3">
        <f t="shared" si="95"/>
        <v>2</v>
      </c>
      <c r="K284" s="3">
        <f t="shared" si="96"/>
        <v>4</v>
      </c>
      <c r="L284" s="3" t="str">
        <f t="shared" si="99"/>
        <v>部件</v>
      </c>
      <c r="M284" s="3">
        <f t="shared" ca="1" si="100"/>
        <v>92102</v>
      </c>
      <c r="N284" s="3" t="str">
        <f t="shared" ca="1" si="103"/>
        <v>11321,12321,13321,11411,12411,13411,12421,11431,51321,52321,53321,51411,52411,53411,51421,51431,92001,92003,92005,92101,92103,92105,92201,92203,92205,92002,92004,92006,92102</v>
      </c>
      <c r="O284" s="3" t="str">
        <f t="shared" si="104"/>
        <v>222,222,222,73,73,73,36,24,606,606,606,437,437,437,486,405,213,213,213,213,213,213,213,213,213,213,213,213,213</v>
      </c>
      <c r="P284" s="1" t="str">
        <f t="shared" si="105"/>
        <v>(1,1),(1,1),(1,1),(1,1),(1,1),(1,1),(1,1),(1,1),(4,7),(4,7),(4,7),(2,3),(2,3),(2,3),(1,2),(1,2),(2,4),(2,4),(2,4),(2,4),(2,4),(2,4),(2,4),(2,4),(2,4),(2,4),(2,4),(2,4),(2,4)</v>
      </c>
      <c r="Q284" s="3" t="str">
        <f>IF(D284="坦克碎片",VLOOKUP(C284,道具信息!$N$2:$O$291,2,FALSE)&amp;"碎片",VLOOKUP(C284,道具信息!$N$2:$O$291,2,FALSE))</f>
        <v>T2部件</v>
      </c>
      <c r="R284" s="3">
        <f t="shared" si="97"/>
        <v>3834</v>
      </c>
      <c r="S284" s="11">
        <f t="shared" si="98"/>
        <v>0.38500000000000001</v>
      </c>
      <c r="T284" s="3" t="str">
        <f>VLOOKUP(Q284,道具信息!$Q$3:$S$20,2,FALSE)</f>
        <v>CHEST_ITEM_TYPE_T2_PART</v>
      </c>
      <c r="U284" s="3" t="str">
        <f>IF(COUNTIF(U$256:U283,T284)=0,T284,"")</f>
        <v/>
      </c>
      <c r="V284" s="3" t="str">
        <f t="shared" si="106"/>
        <v>CHEST_ITEM_TYPE_T3_TANK,CHEST_ITEM_TYPE_T4_TANK,CHEST_ITEM_TYPE_T3_SHARD,CHEST_ITEM_TYPE_T4_SHARD,CHEST_ITEM_TYPE_T2_PART</v>
      </c>
      <c r="W284" s="13" t="str">
        <f t="shared" si="101"/>
        <v/>
      </c>
      <c r="X284" s="3" t="str">
        <f t="shared" si="102"/>
        <v/>
      </c>
      <c r="Y284" s="3" t="str">
        <f t="shared" si="107"/>
        <v>6.7%,2.8%,18.2%,22.1%,38.5%</v>
      </c>
    </row>
    <row r="285" spans="2:25" x14ac:dyDescent="0.3">
      <c r="B285" s="2">
        <f>数据源!CN317</f>
        <v>8</v>
      </c>
      <c r="C285" s="2" t="str">
        <f>数据源!CO317</f>
        <v>T2MP4</v>
      </c>
      <c r="D285" s="2" t="str">
        <f>数据源!CP317</f>
        <v>部件</v>
      </c>
      <c r="E285" s="2">
        <f>数据源!CQ317</f>
        <v>77.000000000000028</v>
      </c>
      <c r="F285" s="2">
        <f>数据源!CR317</f>
        <v>3</v>
      </c>
      <c r="G285" s="2">
        <f>数据源!CS317</f>
        <v>0.01</v>
      </c>
      <c r="H285" s="2">
        <f>数据源!CT317</f>
        <v>2.1320346320346312E-2</v>
      </c>
      <c r="I285" s="2">
        <f>数据源!CU317</f>
        <v>213</v>
      </c>
      <c r="J285" s="3">
        <f t="shared" si="95"/>
        <v>2</v>
      </c>
      <c r="K285" s="3">
        <f t="shared" si="96"/>
        <v>4</v>
      </c>
      <c r="L285" s="3" t="str">
        <f t="shared" si="99"/>
        <v>部件</v>
      </c>
      <c r="M285" s="3">
        <f t="shared" ca="1" si="100"/>
        <v>92104</v>
      </c>
      <c r="N285" s="3" t="str">
        <f t="shared" ca="1" si="103"/>
        <v>11321,12321,13321,11411,12411,13411,12421,11431,51321,52321,53321,51411,52411,53411,51421,51431,92001,92003,92005,92101,92103,92105,92201,92203,92205,92002,92004,92006,92102,92104</v>
      </c>
      <c r="O285" s="3" t="str">
        <f t="shared" si="104"/>
        <v>222,222,222,73,73,73,36,24,606,606,606,437,437,437,486,405,213,213,213,213,213,213,213,213,213,213,213,213,213,213</v>
      </c>
      <c r="P285" s="1" t="str">
        <f t="shared" si="105"/>
        <v>(1,1),(1,1),(1,1),(1,1),(1,1),(1,1),(1,1),(1,1),(4,7),(4,7),(4,7),(2,3),(2,3),(2,3),(1,2),(1,2),(2,4),(2,4),(2,4),(2,4),(2,4),(2,4),(2,4),(2,4),(2,4),(2,4),(2,4),(2,4),(2,4),(2,4)</v>
      </c>
      <c r="Q285" s="3" t="str">
        <f>IF(D285="坦克碎片",VLOOKUP(C285,道具信息!$N$2:$O$291,2,FALSE)&amp;"碎片",VLOOKUP(C285,道具信息!$N$2:$O$291,2,FALSE))</f>
        <v>T2部件</v>
      </c>
      <c r="R285" s="3">
        <f t="shared" si="97"/>
        <v>3834</v>
      </c>
      <c r="S285" s="11">
        <f t="shared" si="98"/>
        <v>0.38500000000000001</v>
      </c>
      <c r="T285" s="3" t="str">
        <f>VLOOKUP(Q285,道具信息!$Q$3:$S$20,2,FALSE)</f>
        <v>CHEST_ITEM_TYPE_T2_PART</v>
      </c>
      <c r="U285" s="3" t="str">
        <f>IF(COUNTIF(U$256:U284,T285)=0,T285,"")</f>
        <v/>
      </c>
      <c r="V285" s="3" t="str">
        <f t="shared" si="106"/>
        <v>CHEST_ITEM_TYPE_T3_TANK,CHEST_ITEM_TYPE_T4_TANK,CHEST_ITEM_TYPE_T3_SHARD,CHEST_ITEM_TYPE_T4_SHARD,CHEST_ITEM_TYPE_T2_PART</v>
      </c>
      <c r="W285" s="13" t="str">
        <f t="shared" si="101"/>
        <v/>
      </c>
      <c r="X285" s="3" t="str">
        <f t="shared" si="102"/>
        <v/>
      </c>
      <c r="Y285" s="3" t="str">
        <f t="shared" si="107"/>
        <v>6.7%,2.8%,18.2%,22.1%,38.5%</v>
      </c>
    </row>
    <row r="286" spans="2:25" x14ac:dyDescent="0.3">
      <c r="B286" s="2">
        <f>数据源!CN318</f>
        <v>8</v>
      </c>
      <c r="C286" s="2" t="str">
        <f>数据源!CO318</f>
        <v>T2MP6</v>
      </c>
      <c r="D286" s="2" t="str">
        <f>数据源!CP318</f>
        <v>部件</v>
      </c>
      <c r="E286" s="2">
        <f>数据源!CQ318</f>
        <v>77.000000000000028</v>
      </c>
      <c r="F286" s="2">
        <f>数据源!CR318</f>
        <v>3</v>
      </c>
      <c r="G286" s="2">
        <f>数据源!CS318</f>
        <v>0.01</v>
      </c>
      <c r="H286" s="2">
        <f>数据源!CT318</f>
        <v>2.1320346320346312E-2</v>
      </c>
      <c r="I286" s="2">
        <f>数据源!CU318</f>
        <v>213</v>
      </c>
      <c r="J286" s="3">
        <f t="shared" si="95"/>
        <v>2</v>
      </c>
      <c r="K286" s="3">
        <f t="shared" si="96"/>
        <v>4</v>
      </c>
      <c r="L286" s="3" t="str">
        <f t="shared" si="99"/>
        <v>部件</v>
      </c>
      <c r="M286" s="3">
        <f t="shared" ca="1" si="100"/>
        <v>92106</v>
      </c>
      <c r="N286" s="3" t="str">
        <f t="shared" ca="1" si="103"/>
        <v>11321,12321,13321,11411,12411,13411,12421,11431,51321,52321,53321,51411,52411,53411,51421,51431,92001,92003,92005,92101,92103,92105,92201,92203,92205,92002,92004,92006,92102,92104,92106</v>
      </c>
      <c r="O286" s="3" t="str">
        <f t="shared" si="104"/>
        <v>222,222,222,73,73,73,36,24,606,606,606,437,437,437,486,405,213,213,213,213,213,213,213,213,213,213,213,213,213,213,213</v>
      </c>
      <c r="P286" s="1" t="str">
        <f t="shared" si="105"/>
        <v>(1,1),(1,1),(1,1),(1,1),(1,1),(1,1),(1,1),(1,1),(4,7),(4,7),(4,7),(2,3),(2,3),(2,3),(1,2),(1,2),(2,4),(2,4),(2,4),(2,4),(2,4),(2,4),(2,4),(2,4),(2,4),(2,4),(2,4),(2,4),(2,4),(2,4),(2,4)</v>
      </c>
      <c r="Q286" s="3" t="str">
        <f>IF(D286="坦克碎片",VLOOKUP(C286,道具信息!$N$2:$O$291,2,FALSE)&amp;"碎片",VLOOKUP(C286,道具信息!$N$2:$O$291,2,FALSE))</f>
        <v>T2部件</v>
      </c>
      <c r="R286" s="3">
        <f t="shared" si="97"/>
        <v>3834</v>
      </c>
      <c r="S286" s="11">
        <f t="shared" si="98"/>
        <v>0.38500000000000001</v>
      </c>
      <c r="T286" s="3" t="str">
        <f>VLOOKUP(Q286,道具信息!$Q$3:$S$20,2,FALSE)</f>
        <v>CHEST_ITEM_TYPE_T2_PART</v>
      </c>
      <c r="U286" s="3" t="str">
        <f>IF(COUNTIF(U$256:U285,T286)=0,T286,"")</f>
        <v/>
      </c>
      <c r="V286" s="3" t="str">
        <f t="shared" si="106"/>
        <v>CHEST_ITEM_TYPE_T3_TANK,CHEST_ITEM_TYPE_T4_TANK,CHEST_ITEM_TYPE_T3_SHARD,CHEST_ITEM_TYPE_T4_SHARD,CHEST_ITEM_TYPE_T2_PART</v>
      </c>
      <c r="W286" s="13" t="str">
        <f t="shared" si="101"/>
        <v/>
      </c>
      <c r="X286" s="3" t="str">
        <f t="shared" si="102"/>
        <v/>
      </c>
      <c r="Y286" s="3" t="str">
        <f t="shared" si="107"/>
        <v>6.7%,2.8%,18.2%,22.1%,38.5%</v>
      </c>
    </row>
    <row r="287" spans="2:25" x14ac:dyDescent="0.3">
      <c r="B287" s="2">
        <f>数据源!CN319</f>
        <v>8</v>
      </c>
      <c r="C287" s="2" t="str">
        <f>数据源!CO319</f>
        <v>T2HP2</v>
      </c>
      <c r="D287" s="2" t="str">
        <f>数据源!CP319</f>
        <v>部件</v>
      </c>
      <c r="E287" s="2">
        <f>数据源!CQ319</f>
        <v>77.000000000000028</v>
      </c>
      <c r="F287" s="2">
        <f>数据源!CR319</f>
        <v>3</v>
      </c>
      <c r="G287" s="2">
        <f>数据源!CS319</f>
        <v>0.01</v>
      </c>
      <c r="H287" s="2">
        <f>数据源!CT319</f>
        <v>2.1320346320346312E-2</v>
      </c>
      <c r="I287" s="2">
        <f>数据源!CU319</f>
        <v>213</v>
      </c>
      <c r="J287" s="3">
        <f t="shared" si="95"/>
        <v>2</v>
      </c>
      <c r="K287" s="3">
        <f t="shared" si="96"/>
        <v>4</v>
      </c>
      <c r="L287" s="3" t="str">
        <f t="shared" si="99"/>
        <v>部件</v>
      </c>
      <c r="M287" s="3">
        <f t="shared" ca="1" si="100"/>
        <v>92202</v>
      </c>
      <c r="N287" s="3" t="str">
        <f t="shared" ca="1" si="103"/>
        <v>11321,12321,13321,11411,12411,13411,12421,11431,51321,52321,53321,51411,52411,53411,51421,51431,92001,92003,92005,92101,92103,92105,92201,92203,92205,92002,92004,92006,92102,92104,92106,92202</v>
      </c>
      <c r="O287" s="3" t="str">
        <f t="shared" si="104"/>
        <v>222,222,222,73,73,73,36,24,606,606,606,437,437,437,486,405,213,213,213,213,213,213,213,213,213,213,213,213,213,213,213,213</v>
      </c>
      <c r="P287" s="1" t="str">
        <f t="shared" si="105"/>
        <v>(1,1),(1,1),(1,1),(1,1),(1,1),(1,1),(1,1),(1,1),(4,7),(4,7),(4,7),(2,3),(2,3),(2,3),(1,2),(1,2),(2,4),(2,4),(2,4),(2,4),(2,4),(2,4),(2,4),(2,4),(2,4),(2,4),(2,4),(2,4),(2,4),(2,4),(2,4),(2,4)</v>
      </c>
      <c r="Q287" s="3" t="str">
        <f>IF(D287="坦克碎片",VLOOKUP(C287,道具信息!$N$2:$O$291,2,FALSE)&amp;"碎片",VLOOKUP(C287,道具信息!$N$2:$O$291,2,FALSE))</f>
        <v>T2部件</v>
      </c>
      <c r="R287" s="3">
        <f t="shared" si="97"/>
        <v>3834</v>
      </c>
      <c r="S287" s="11">
        <f t="shared" si="98"/>
        <v>0.38500000000000001</v>
      </c>
      <c r="T287" s="3" t="str">
        <f>VLOOKUP(Q287,道具信息!$Q$3:$S$20,2,FALSE)</f>
        <v>CHEST_ITEM_TYPE_T2_PART</v>
      </c>
      <c r="U287" s="3" t="str">
        <f>IF(COUNTIF(U$256:U286,T287)=0,T287,"")</f>
        <v/>
      </c>
      <c r="V287" s="3" t="str">
        <f t="shared" si="106"/>
        <v>CHEST_ITEM_TYPE_T3_TANK,CHEST_ITEM_TYPE_T4_TANK,CHEST_ITEM_TYPE_T3_SHARD,CHEST_ITEM_TYPE_T4_SHARD,CHEST_ITEM_TYPE_T2_PART</v>
      </c>
      <c r="W287" s="13" t="str">
        <f t="shared" si="101"/>
        <v/>
      </c>
      <c r="X287" s="3" t="str">
        <f t="shared" si="102"/>
        <v/>
      </c>
      <c r="Y287" s="3" t="str">
        <f t="shared" si="107"/>
        <v>6.7%,2.8%,18.2%,22.1%,38.5%</v>
      </c>
    </row>
    <row r="288" spans="2:25" x14ac:dyDescent="0.3">
      <c r="B288" s="2">
        <f>数据源!CN320</f>
        <v>8</v>
      </c>
      <c r="C288" s="2" t="str">
        <f>数据源!CO320</f>
        <v>T2HP4</v>
      </c>
      <c r="D288" s="2" t="str">
        <f>数据源!CP320</f>
        <v>部件</v>
      </c>
      <c r="E288" s="2">
        <f>数据源!CQ320</f>
        <v>77.000000000000028</v>
      </c>
      <c r="F288" s="2">
        <f>数据源!CR320</f>
        <v>3</v>
      </c>
      <c r="G288" s="2">
        <f>数据源!CS320</f>
        <v>0.01</v>
      </c>
      <c r="H288" s="2">
        <f>数据源!CT320</f>
        <v>2.1320346320346312E-2</v>
      </c>
      <c r="I288" s="2">
        <f>数据源!CU320</f>
        <v>213</v>
      </c>
      <c r="J288" s="3">
        <f t="shared" si="95"/>
        <v>2</v>
      </c>
      <c r="K288" s="3">
        <f t="shared" si="96"/>
        <v>4</v>
      </c>
      <c r="L288" s="3" t="str">
        <f t="shared" si="99"/>
        <v>部件</v>
      </c>
      <c r="M288" s="3">
        <f t="shared" ca="1" si="100"/>
        <v>92204</v>
      </c>
      <c r="N288" s="3" t="str">
        <f t="shared" ca="1" si="103"/>
        <v>11321,12321,13321,11411,12411,13411,12421,11431,51321,52321,53321,51411,52411,53411,51421,51431,92001,92003,92005,92101,92103,92105,92201,92203,92205,92002,92004,92006,92102,92104,92106,92202,92204</v>
      </c>
      <c r="O288" s="3" t="str">
        <f t="shared" si="104"/>
        <v>222,222,222,73,73,73,36,24,606,606,606,437,437,437,486,405,213,213,213,213,213,213,213,213,213,213,213,213,213,213,213,213,213</v>
      </c>
      <c r="P288" s="1" t="str">
        <f t="shared" si="105"/>
        <v>(1,1),(1,1),(1,1),(1,1),(1,1),(1,1),(1,1),(1,1),(4,7),(4,7),(4,7),(2,3),(2,3),(2,3),(1,2),(1,2),(2,4),(2,4),(2,4),(2,4),(2,4),(2,4),(2,4),(2,4),(2,4),(2,4),(2,4),(2,4),(2,4),(2,4),(2,4),(2,4),(2,4)</v>
      </c>
      <c r="Q288" s="3" t="str">
        <f>IF(D288="坦克碎片",VLOOKUP(C288,道具信息!$N$2:$O$291,2,FALSE)&amp;"碎片",VLOOKUP(C288,道具信息!$N$2:$O$291,2,FALSE))</f>
        <v>T2部件</v>
      </c>
      <c r="R288" s="3">
        <f t="shared" ref="R288:R307" si="108">SUMIFS(I$3:I$445,Q$3:Q$445,Q288,B$3:B$445,B288)</f>
        <v>3834</v>
      </c>
      <c r="S288" s="11">
        <f t="shared" ref="S288:S307" si="109">ROUND(R288/SUMIF(B$3:B$445,B288,I$3:I$445),3)</f>
        <v>0.38500000000000001</v>
      </c>
      <c r="T288" s="3" t="str">
        <f>VLOOKUP(Q288,道具信息!$Q$3:$S$20,2,FALSE)</f>
        <v>CHEST_ITEM_TYPE_T2_PART</v>
      </c>
      <c r="U288" s="3" t="str">
        <f>IF(COUNTIF(U$256:U287,T288)=0,T288,"")</f>
        <v/>
      </c>
      <c r="V288" s="3" t="str">
        <f t="shared" si="106"/>
        <v>CHEST_ITEM_TYPE_T3_TANK,CHEST_ITEM_TYPE_T4_TANK,CHEST_ITEM_TYPE_T3_SHARD,CHEST_ITEM_TYPE_T4_SHARD,CHEST_ITEM_TYPE_T2_PART</v>
      </c>
      <c r="W288" s="13" t="str">
        <f t="shared" si="101"/>
        <v/>
      </c>
      <c r="X288" s="3" t="str">
        <f t="shared" si="102"/>
        <v/>
      </c>
      <c r="Y288" s="3" t="str">
        <f t="shared" si="107"/>
        <v>6.7%,2.8%,18.2%,22.1%,38.5%</v>
      </c>
    </row>
    <row r="289" spans="2:25" x14ac:dyDescent="0.3">
      <c r="B289" s="2">
        <f>数据源!CN321</f>
        <v>8</v>
      </c>
      <c r="C289" s="2" t="str">
        <f>数据源!CO321</f>
        <v>T2HP6</v>
      </c>
      <c r="D289" s="2" t="str">
        <f>数据源!CP321</f>
        <v>部件</v>
      </c>
      <c r="E289" s="2">
        <f>数据源!CQ321</f>
        <v>77.000000000000028</v>
      </c>
      <c r="F289" s="2">
        <f>数据源!CR321</f>
        <v>3</v>
      </c>
      <c r="G289" s="2">
        <f>数据源!CS321</f>
        <v>0.01</v>
      </c>
      <c r="H289" s="2">
        <f>数据源!CT321</f>
        <v>2.1320346320346312E-2</v>
      </c>
      <c r="I289" s="2">
        <f>数据源!CU321</f>
        <v>213</v>
      </c>
      <c r="J289" s="3">
        <f t="shared" si="95"/>
        <v>2</v>
      </c>
      <c r="K289" s="3">
        <f t="shared" si="96"/>
        <v>4</v>
      </c>
      <c r="L289" s="3" t="str">
        <f t="shared" si="99"/>
        <v>部件</v>
      </c>
      <c r="M289" s="3">
        <f t="shared" ca="1" si="100"/>
        <v>92206</v>
      </c>
      <c r="N289" s="3" t="str">
        <f t="shared" ca="1" si="103"/>
        <v>11321,12321,13321,11411,12411,13411,12421,11431,51321,52321,53321,51411,52411,53411,51421,51431,92001,92003,92005,92101,92103,92105,92201,92203,92205,92002,92004,92006,92102,92104,92106,92202,92204,92206</v>
      </c>
      <c r="O289" s="3" t="str">
        <f t="shared" si="104"/>
        <v>222,222,222,73,73,73,36,24,606,606,606,437,437,437,486,405,213,213,213,213,213,213,213,213,213,213,213,213,213,213,213,213,213,213</v>
      </c>
      <c r="P289" s="1" t="str">
        <f t="shared" si="105"/>
        <v>(1,1),(1,1),(1,1),(1,1),(1,1),(1,1),(1,1),(1,1),(4,7),(4,7),(4,7),(2,3),(2,3),(2,3),(1,2),(1,2),(2,4),(2,4),(2,4),(2,4),(2,4),(2,4),(2,4),(2,4),(2,4),(2,4),(2,4),(2,4),(2,4),(2,4),(2,4),(2,4),(2,4),(2,4)</v>
      </c>
      <c r="Q289" s="3" t="str">
        <f>IF(D289="坦克碎片",VLOOKUP(C289,道具信息!$N$2:$O$291,2,FALSE)&amp;"碎片",VLOOKUP(C289,道具信息!$N$2:$O$291,2,FALSE))</f>
        <v>T2部件</v>
      </c>
      <c r="R289" s="3">
        <f t="shared" si="108"/>
        <v>3834</v>
      </c>
      <c r="S289" s="11">
        <f t="shared" si="109"/>
        <v>0.38500000000000001</v>
      </c>
      <c r="T289" s="3" t="str">
        <f>VLOOKUP(Q289,道具信息!$Q$3:$S$20,2,FALSE)</f>
        <v>CHEST_ITEM_TYPE_T2_PART</v>
      </c>
      <c r="U289" s="3" t="str">
        <f>IF(COUNTIF(U$256:U288,T289)=0,T289,"")</f>
        <v/>
      </c>
      <c r="V289" s="3" t="str">
        <f t="shared" si="106"/>
        <v>CHEST_ITEM_TYPE_T3_TANK,CHEST_ITEM_TYPE_T4_TANK,CHEST_ITEM_TYPE_T3_SHARD,CHEST_ITEM_TYPE_T4_SHARD,CHEST_ITEM_TYPE_T2_PART</v>
      </c>
      <c r="W289" s="13" t="str">
        <f t="shared" si="101"/>
        <v/>
      </c>
      <c r="X289" s="3" t="str">
        <f t="shared" si="102"/>
        <v/>
      </c>
      <c r="Y289" s="3" t="str">
        <f t="shared" si="107"/>
        <v>6.7%,2.8%,18.2%,22.1%,38.5%</v>
      </c>
    </row>
    <row r="290" spans="2:25" x14ac:dyDescent="0.3">
      <c r="B290" s="2">
        <f>数据源!CN322</f>
        <v>8</v>
      </c>
      <c r="C290" s="2" t="str">
        <f>数据源!CO322</f>
        <v>T3LP1</v>
      </c>
      <c r="D290" s="2" t="str">
        <f>数据源!CP322</f>
        <v>部件</v>
      </c>
      <c r="E290" s="2">
        <f>数据源!CQ322</f>
        <v>433.2</v>
      </c>
      <c r="F290" s="2">
        <f>数据源!CR322</f>
        <v>1.5</v>
      </c>
      <c r="G290" s="2">
        <f>数据源!CS322</f>
        <v>8.9999999999999993E-3</v>
      </c>
      <c r="H290" s="2">
        <f>数据源!CT322</f>
        <v>6.8213296398891973E-3</v>
      </c>
      <c r="I290" s="2">
        <f>数据源!CU322</f>
        <v>68</v>
      </c>
      <c r="J290" s="3">
        <f t="shared" si="95"/>
        <v>1</v>
      </c>
      <c r="K290" s="3">
        <f t="shared" si="96"/>
        <v>2</v>
      </c>
      <c r="L290" s="3" t="str">
        <f t="shared" si="99"/>
        <v>部件</v>
      </c>
      <c r="M290" s="3">
        <f t="shared" ca="1" si="100"/>
        <v>93001</v>
      </c>
      <c r="N290" s="3" t="str">
        <f t="shared" ca="1" si="103"/>
        <v>11321,12321,13321,11411,12411,13411,12421,11431,51321,52321,53321,51411,52411,53411,51421,51431,92001,92003,92005,92101,92103,92105,92201,92203,92205,92002,92004,92006,92102,92104,92106,92202,92204,92206,93001</v>
      </c>
      <c r="O290" s="3" t="str">
        <f t="shared" si="104"/>
        <v>222,222,222,73,73,73,36,24,606,606,606,437,437,437,486,405,213,213,213,213,213,213,213,213,213,213,213,213,213,213,213,213,213,213,68</v>
      </c>
      <c r="P290" s="1" t="str">
        <f t="shared" si="105"/>
        <v>(1,1),(1,1),(1,1),(1,1),(1,1),(1,1),(1,1),(1,1),(4,7),(4,7),(4,7),(2,3),(2,3),(2,3),(1,2),(1,2),(2,4),(2,4),(2,4),(2,4),(2,4),(2,4),(2,4),(2,4),(2,4),(2,4),(2,4),(2,4),(2,4),(2,4),(2,4),(2,4),(2,4),(2,4),(1,2)</v>
      </c>
      <c r="Q290" s="3" t="str">
        <f>IF(D290="坦克碎片",VLOOKUP(C290,道具信息!$N$2:$O$291,2,FALSE)&amp;"碎片",VLOOKUP(C290,道具信息!$N$2:$O$291,2,FALSE))</f>
        <v>T3部件</v>
      </c>
      <c r="R290" s="3">
        <f t="shared" si="108"/>
        <v>1168</v>
      </c>
      <c r="S290" s="11">
        <f t="shared" si="109"/>
        <v>0.11700000000000001</v>
      </c>
      <c r="T290" s="3" t="str">
        <f>VLOOKUP(Q290,道具信息!$Q$3:$S$20,2,FALSE)</f>
        <v>CHEST_ITEM_TYPE_T3_PART</v>
      </c>
      <c r="U290" s="3" t="str">
        <f>IF(COUNTIF(U$256:U289,T290)=0,T290,"")</f>
        <v>CHEST_ITEM_TYPE_T3_PART</v>
      </c>
      <c r="V290" s="3" t="str">
        <f t="shared" si="106"/>
        <v>CHEST_ITEM_TYPE_T3_TANK,CHEST_ITEM_TYPE_T4_TANK,CHEST_ITEM_TYPE_T3_SHARD,CHEST_ITEM_TYPE_T4_SHARD,CHEST_ITEM_TYPE_T2_PART,CHEST_ITEM_TYPE_T3_PART</v>
      </c>
      <c r="W290" s="13">
        <f t="shared" si="101"/>
        <v>0.11700000000000001</v>
      </c>
      <c r="X290" s="3" t="str">
        <f t="shared" si="102"/>
        <v>11.7%</v>
      </c>
      <c r="Y290" s="3" t="str">
        <f t="shared" si="107"/>
        <v>6.7%,2.8%,18.2%,22.1%,38.5%,11.7%</v>
      </c>
    </row>
    <row r="291" spans="2:25" x14ac:dyDescent="0.3">
      <c r="B291" s="2">
        <f>数据源!CN323</f>
        <v>8</v>
      </c>
      <c r="C291" s="2" t="str">
        <f>数据源!CO323</f>
        <v>T3LP3</v>
      </c>
      <c r="D291" s="2" t="str">
        <f>数据源!CP323</f>
        <v>部件</v>
      </c>
      <c r="E291" s="2">
        <f>数据源!CQ323</f>
        <v>433.2</v>
      </c>
      <c r="F291" s="2">
        <f>数据源!CR323</f>
        <v>1.5</v>
      </c>
      <c r="G291" s="2">
        <f>数据源!CS323</f>
        <v>8.9999999999999993E-3</v>
      </c>
      <c r="H291" s="2">
        <f>数据源!CT323</f>
        <v>6.8213296398891973E-3</v>
      </c>
      <c r="I291" s="2">
        <f>数据源!CU323</f>
        <v>68</v>
      </c>
      <c r="J291" s="3">
        <f t="shared" si="95"/>
        <v>1</v>
      </c>
      <c r="K291" s="3">
        <f t="shared" si="96"/>
        <v>2</v>
      </c>
      <c r="L291" s="3" t="str">
        <f t="shared" si="99"/>
        <v>部件</v>
      </c>
      <c r="M291" s="3">
        <f t="shared" ca="1" si="100"/>
        <v>93003</v>
      </c>
      <c r="N291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</v>
      </c>
      <c r="O291" s="3" t="str">
        <f t="shared" si="104"/>
        <v>222,222,222,73,73,73,36,24,606,606,606,437,437,437,486,405,213,213,213,213,213,213,213,213,213,213,213,213,213,213,213,213,213,213,68,68</v>
      </c>
      <c r="P291" s="1" t="str">
        <f t="shared" si="105"/>
        <v>(1,1),(1,1),(1,1),(1,1),(1,1),(1,1),(1,1),(1,1),(4,7),(4,7),(4,7),(2,3),(2,3),(2,3),(1,2),(1,2),(2,4),(2,4),(2,4),(2,4),(2,4),(2,4),(2,4),(2,4),(2,4),(2,4),(2,4),(2,4),(2,4),(2,4),(2,4),(2,4),(2,4),(2,4),(1,2),(1,2)</v>
      </c>
      <c r="Q291" s="3" t="str">
        <f>IF(D291="坦克碎片",VLOOKUP(C291,道具信息!$N$2:$O$291,2,FALSE)&amp;"碎片",VLOOKUP(C291,道具信息!$N$2:$O$291,2,FALSE))</f>
        <v>T3部件</v>
      </c>
      <c r="R291" s="3">
        <f t="shared" si="108"/>
        <v>1168</v>
      </c>
      <c r="S291" s="11">
        <f t="shared" si="109"/>
        <v>0.11700000000000001</v>
      </c>
      <c r="T291" s="3" t="str">
        <f>VLOOKUP(Q291,道具信息!$Q$3:$S$20,2,FALSE)</f>
        <v>CHEST_ITEM_TYPE_T3_PART</v>
      </c>
      <c r="U291" s="3" t="str">
        <f>IF(COUNTIF(U$256:U290,T291)=0,T291,"")</f>
        <v/>
      </c>
      <c r="V291" s="3" t="str">
        <f t="shared" si="106"/>
        <v>CHEST_ITEM_TYPE_T3_TANK,CHEST_ITEM_TYPE_T4_TANK,CHEST_ITEM_TYPE_T3_SHARD,CHEST_ITEM_TYPE_T4_SHARD,CHEST_ITEM_TYPE_T2_PART,CHEST_ITEM_TYPE_T3_PART</v>
      </c>
      <c r="W291" s="13" t="str">
        <f t="shared" si="101"/>
        <v/>
      </c>
      <c r="X291" s="3" t="str">
        <f t="shared" si="102"/>
        <v/>
      </c>
      <c r="Y291" s="3" t="str">
        <f t="shared" si="107"/>
        <v>6.7%,2.8%,18.2%,22.1%,38.5%,11.7%</v>
      </c>
    </row>
    <row r="292" spans="2:25" x14ac:dyDescent="0.3">
      <c r="B292" s="2">
        <f>数据源!CN324</f>
        <v>8</v>
      </c>
      <c r="C292" s="2" t="str">
        <f>数据源!CO324</f>
        <v>T3LP5</v>
      </c>
      <c r="D292" s="2" t="str">
        <f>数据源!CP324</f>
        <v>部件</v>
      </c>
      <c r="E292" s="2">
        <f>数据源!CQ324</f>
        <v>433.2</v>
      </c>
      <c r="F292" s="2">
        <f>数据源!CR324</f>
        <v>1.5</v>
      </c>
      <c r="G292" s="2">
        <f>数据源!CS324</f>
        <v>8.9999999999999993E-3</v>
      </c>
      <c r="H292" s="2">
        <f>数据源!CT324</f>
        <v>6.8213296398891973E-3</v>
      </c>
      <c r="I292" s="2">
        <f>数据源!CU324</f>
        <v>68</v>
      </c>
      <c r="J292" s="3">
        <f t="shared" si="95"/>
        <v>1</v>
      </c>
      <c r="K292" s="3">
        <f t="shared" si="96"/>
        <v>2</v>
      </c>
      <c r="L292" s="3" t="str">
        <f t="shared" si="99"/>
        <v>部件</v>
      </c>
      <c r="M292" s="3">
        <f t="shared" ca="1" si="100"/>
        <v>93005</v>
      </c>
      <c r="N292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</v>
      </c>
      <c r="O292" s="3" t="str">
        <f t="shared" si="104"/>
        <v>222,222,222,73,73,73,36,24,606,606,606,437,437,437,486,405,213,213,213,213,213,213,213,213,213,213,213,213,213,213,213,213,213,213,68,68,68</v>
      </c>
      <c r="P292" s="1" t="str">
        <f t="shared" si="105"/>
        <v>(1,1),(1,1),(1,1),(1,1),(1,1),(1,1),(1,1),(1,1),(4,7),(4,7),(4,7),(2,3),(2,3),(2,3),(1,2),(1,2),(2,4),(2,4),(2,4),(2,4),(2,4),(2,4),(2,4),(2,4),(2,4),(2,4),(2,4),(2,4),(2,4),(2,4),(2,4),(2,4),(2,4),(2,4),(1,2),(1,2),(1,2)</v>
      </c>
      <c r="Q292" s="3" t="str">
        <f>IF(D292="坦克碎片",VLOOKUP(C292,道具信息!$N$2:$O$291,2,FALSE)&amp;"碎片",VLOOKUP(C292,道具信息!$N$2:$O$291,2,FALSE))</f>
        <v>T3部件</v>
      </c>
      <c r="R292" s="3">
        <f t="shared" si="108"/>
        <v>1168</v>
      </c>
      <c r="S292" s="11">
        <f t="shared" si="109"/>
        <v>0.11700000000000001</v>
      </c>
      <c r="T292" s="3" t="str">
        <f>VLOOKUP(Q292,道具信息!$Q$3:$S$20,2,FALSE)</f>
        <v>CHEST_ITEM_TYPE_T3_PART</v>
      </c>
      <c r="U292" s="3" t="str">
        <f>IF(COUNTIF(U$256:U291,T292)=0,T292,"")</f>
        <v/>
      </c>
      <c r="V292" s="3" t="str">
        <f t="shared" si="106"/>
        <v>CHEST_ITEM_TYPE_T3_TANK,CHEST_ITEM_TYPE_T4_TANK,CHEST_ITEM_TYPE_T3_SHARD,CHEST_ITEM_TYPE_T4_SHARD,CHEST_ITEM_TYPE_T2_PART,CHEST_ITEM_TYPE_T3_PART</v>
      </c>
      <c r="W292" s="13" t="str">
        <f t="shared" si="101"/>
        <v/>
      </c>
      <c r="X292" s="3" t="str">
        <f t="shared" si="102"/>
        <v/>
      </c>
      <c r="Y292" s="3" t="str">
        <f t="shared" si="107"/>
        <v>6.7%,2.8%,18.2%,22.1%,38.5%,11.7%</v>
      </c>
    </row>
    <row r="293" spans="2:25" x14ac:dyDescent="0.3">
      <c r="B293" s="2">
        <f>数据源!CN325</f>
        <v>8</v>
      </c>
      <c r="C293" s="2" t="str">
        <f>数据源!CO325</f>
        <v>T3MP1</v>
      </c>
      <c r="D293" s="2" t="str">
        <f>数据源!CP325</f>
        <v>部件</v>
      </c>
      <c r="E293" s="2">
        <f>数据源!CQ325</f>
        <v>433.2</v>
      </c>
      <c r="F293" s="2">
        <f>数据源!CR325</f>
        <v>1.5</v>
      </c>
      <c r="G293" s="2">
        <f>数据源!CS325</f>
        <v>8.9999999999999993E-3</v>
      </c>
      <c r="H293" s="2">
        <f>数据源!CT325</f>
        <v>6.8213296398891973E-3</v>
      </c>
      <c r="I293" s="2">
        <f>数据源!CU325</f>
        <v>68</v>
      </c>
      <c r="J293" s="3">
        <f t="shared" si="95"/>
        <v>1</v>
      </c>
      <c r="K293" s="3">
        <f t="shared" si="96"/>
        <v>2</v>
      </c>
      <c r="L293" s="3" t="str">
        <f t="shared" si="99"/>
        <v>部件</v>
      </c>
      <c r="M293" s="3">
        <f t="shared" ca="1" si="100"/>
        <v>93101</v>
      </c>
      <c r="N293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</v>
      </c>
      <c r="O293" s="3" t="str">
        <f t="shared" si="104"/>
        <v>222,222,222,73,73,73,36,24,606,606,606,437,437,437,486,405,213,213,213,213,213,213,213,213,213,213,213,213,213,213,213,213,213,213,68,68,68,68</v>
      </c>
      <c r="P293" s="1" t="str">
        <f t="shared" si="105"/>
        <v>(1,1),(1,1),(1,1),(1,1),(1,1),(1,1),(1,1),(1,1),(4,7),(4,7),(4,7),(2,3),(2,3),(2,3),(1,2),(1,2),(2,4),(2,4),(2,4),(2,4),(2,4),(2,4),(2,4),(2,4),(2,4),(2,4),(2,4),(2,4),(2,4),(2,4),(2,4),(2,4),(2,4),(2,4),(1,2),(1,2),(1,2),(1,2)</v>
      </c>
      <c r="Q293" s="3" t="str">
        <f>IF(D293="坦克碎片",VLOOKUP(C293,道具信息!$N$2:$O$291,2,FALSE)&amp;"碎片",VLOOKUP(C293,道具信息!$N$2:$O$291,2,FALSE))</f>
        <v>T3部件</v>
      </c>
      <c r="R293" s="3">
        <f t="shared" si="108"/>
        <v>1168</v>
      </c>
      <c r="S293" s="11">
        <f t="shared" si="109"/>
        <v>0.11700000000000001</v>
      </c>
      <c r="T293" s="3" t="str">
        <f>VLOOKUP(Q293,道具信息!$Q$3:$S$20,2,FALSE)</f>
        <v>CHEST_ITEM_TYPE_T3_PART</v>
      </c>
      <c r="U293" s="3" t="str">
        <f>IF(COUNTIF(U$256:U292,T293)=0,T293,"")</f>
        <v/>
      </c>
      <c r="V293" s="3" t="str">
        <f t="shared" si="106"/>
        <v>CHEST_ITEM_TYPE_T3_TANK,CHEST_ITEM_TYPE_T4_TANK,CHEST_ITEM_TYPE_T3_SHARD,CHEST_ITEM_TYPE_T4_SHARD,CHEST_ITEM_TYPE_T2_PART,CHEST_ITEM_TYPE_T3_PART</v>
      </c>
      <c r="W293" s="13" t="str">
        <f t="shared" si="101"/>
        <v/>
      </c>
      <c r="X293" s="3" t="str">
        <f t="shared" si="102"/>
        <v/>
      </c>
      <c r="Y293" s="3" t="str">
        <f t="shared" si="107"/>
        <v>6.7%,2.8%,18.2%,22.1%,38.5%,11.7%</v>
      </c>
    </row>
    <row r="294" spans="2:25" x14ac:dyDescent="0.3">
      <c r="B294" s="2">
        <f>数据源!CN326</f>
        <v>8</v>
      </c>
      <c r="C294" s="2" t="str">
        <f>数据源!CO326</f>
        <v>T3MP3</v>
      </c>
      <c r="D294" s="2" t="str">
        <f>数据源!CP326</f>
        <v>部件</v>
      </c>
      <c r="E294" s="2">
        <f>数据源!CQ326</f>
        <v>433.2</v>
      </c>
      <c r="F294" s="2">
        <f>数据源!CR326</f>
        <v>1.5</v>
      </c>
      <c r="G294" s="2">
        <f>数据源!CS326</f>
        <v>8.9999999999999993E-3</v>
      </c>
      <c r="H294" s="2">
        <f>数据源!CT326</f>
        <v>6.8213296398891973E-3</v>
      </c>
      <c r="I294" s="2">
        <f>数据源!CU326</f>
        <v>68</v>
      </c>
      <c r="J294" s="3">
        <f t="shared" si="95"/>
        <v>1</v>
      </c>
      <c r="K294" s="3">
        <f t="shared" si="96"/>
        <v>2</v>
      </c>
      <c r="L294" s="3" t="str">
        <f t="shared" si="99"/>
        <v>部件</v>
      </c>
      <c r="M294" s="3">
        <f t="shared" ca="1" si="100"/>
        <v>93103</v>
      </c>
      <c r="N294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</v>
      </c>
      <c r="O294" s="3" t="str">
        <f t="shared" si="104"/>
        <v>222,222,222,73,73,73,36,24,606,606,606,437,437,437,486,405,213,213,213,213,213,213,213,213,213,213,213,213,213,213,213,213,213,213,68,68,68,68,68</v>
      </c>
      <c r="P294" s="1" t="str">
        <f t="shared" si="105"/>
        <v>(1,1),(1,1),(1,1),(1,1),(1,1),(1,1),(1,1),(1,1),(4,7),(4,7),(4,7),(2,3),(2,3),(2,3),(1,2),(1,2),(2,4),(2,4),(2,4),(2,4),(2,4),(2,4),(2,4),(2,4),(2,4),(2,4),(2,4),(2,4),(2,4),(2,4),(2,4),(2,4),(2,4),(2,4),(1,2),(1,2),(1,2),(1,2),(1,2)</v>
      </c>
      <c r="Q294" s="3" t="str">
        <f>IF(D294="坦克碎片",VLOOKUP(C294,道具信息!$N$2:$O$291,2,FALSE)&amp;"碎片",VLOOKUP(C294,道具信息!$N$2:$O$291,2,FALSE))</f>
        <v>T3部件</v>
      </c>
      <c r="R294" s="3">
        <f t="shared" si="108"/>
        <v>1168</v>
      </c>
      <c r="S294" s="11">
        <f t="shared" si="109"/>
        <v>0.11700000000000001</v>
      </c>
      <c r="T294" s="3" t="str">
        <f>VLOOKUP(Q294,道具信息!$Q$3:$S$20,2,FALSE)</f>
        <v>CHEST_ITEM_TYPE_T3_PART</v>
      </c>
      <c r="U294" s="3" t="str">
        <f>IF(COUNTIF(U$256:U293,T294)=0,T294,"")</f>
        <v/>
      </c>
      <c r="V294" s="3" t="str">
        <f t="shared" si="106"/>
        <v>CHEST_ITEM_TYPE_T3_TANK,CHEST_ITEM_TYPE_T4_TANK,CHEST_ITEM_TYPE_T3_SHARD,CHEST_ITEM_TYPE_T4_SHARD,CHEST_ITEM_TYPE_T2_PART,CHEST_ITEM_TYPE_T3_PART</v>
      </c>
      <c r="W294" s="13" t="str">
        <f t="shared" si="101"/>
        <v/>
      </c>
      <c r="X294" s="3" t="str">
        <f t="shared" si="102"/>
        <v/>
      </c>
      <c r="Y294" s="3" t="str">
        <f t="shared" si="107"/>
        <v>6.7%,2.8%,18.2%,22.1%,38.5%,11.7%</v>
      </c>
    </row>
    <row r="295" spans="2:25" x14ac:dyDescent="0.3">
      <c r="B295" s="2">
        <f>数据源!CN327</f>
        <v>8</v>
      </c>
      <c r="C295" s="2" t="str">
        <f>数据源!CO327</f>
        <v>T3MP5</v>
      </c>
      <c r="D295" s="2" t="str">
        <f>数据源!CP327</f>
        <v>部件</v>
      </c>
      <c r="E295" s="2">
        <f>数据源!CQ327</f>
        <v>433.2</v>
      </c>
      <c r="F295" s="2">
        <f>数据源!CR327</f>
        <v>1.5</v>
      </c>
      <c r="G295" s="2">
        <f>数据源!CS327</f>
        <v>8.9999999999999993E-3</v>
      </c>
      <c r="H295" s="2">
        <f>数据源!CT327</f>
        <v>6.8213296398891973E-3</v>
      </c>
      <c r="I295" s="2">
        <f>数据源!CU327</f>
        <v>68</v>
      </c>
      <c r="J295" s="3">
        <f t="shared" si="95"/>
        <v>1</v>
      </c>
      <c r="K295" s="3">
        <f t="shared" si="96"/>
        <v>2</v>
      </c>
      <c r="L295" s="3" t="str">
        <f t="shared" si="99"/>
        <v>部件</v>
      </c>
      <c r="M295" s="3">
        <f t="shared" ca="1" si="100"/>
        <v>93105</v>
      </c>
      <c r="N295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</v>
      </c>
      <c r="O295" s="3" t="str">
        <f t="shared" si="104"/>
        <v>222,222,222,73,73,73,36,24,606,606,606,437,437,437,486,405,213,213,213,213,213,213,213,213,213,213,213,213,213,213,213,213,213,213,68,68,68,68,68,68</v>
      </c>
      <c r="P295" s="1" t="str">
        <f t="shared" si="105"/>
        <v>(1,1),(1,1),(1,1),(1,1),(1,1),(1,1),(1,1),(1,1),(4,7),(4,7),(4,7),(2,3),(2,3),(2,3),(1,2),(1,2),(2,4),(2,4),(2,4),(2,4),(2,4),(2,4),(2,4),(2,4),(2,4),(2,4),(2,4),(2,4),(2,4),(2,4),(2,4),(2,4),(2,4),(2,4),(1,2),(1,2),(1,2),(1,2),(1,2),(1,2)</v>
      </c>
      <c r="Q295" s="3" t="str">
        <f>IF(D295="坦克碎片",VLOOKUP(C295,道具信息!$N$2:$O$291,2,FALSE)&amp;"碎片",VLOOKUP(C295,道具信息!$N$2:$O$291,2,FALSE))</f>
        <v>T3部件</v>
      </c>
      <c r="R295" s="3">
        <f t="shared" si="108"/>
        <v>1168</v>
      </c>
      <c r="S295" s="11">
        <f t="shared" si="109"/>
        <v>0.11700000000000001</v>
      </c>
      <c r="T295" s="3" t="str">
        <f>VLOOKUP(Q295,道具信息!$Q$3:$S$20,2,FALSE)</f>
        <v>CHEST_ITEM_TYPE_T3_PART</v>
      </c>
      <c r="U295" s="3" t="str">
        <f>IF(COUNTIF(U$256:U294,T295)=0,T295,"")</f>
        <v/>
      </c>
      <c r="V295" s="3" t="str">
        <f t="shared" si="106"/>
        <v>CHEST_ITEM_TYPE_T3_TANK,CHEST_ITEM_TYPE_T4_TANK,CHEST_ITEM_TYPE_T3_SHARD,CHEST_ITEM_TYPE_T4_SHARD,CHEST_ITEM_TYPE_T2_PART,CHEST_ITEM_TYPE_T3_PART</v>
      </c>
      <c r="W295" s="13" t="str">
        <f t="shared" si="101"/>
        <v/>
      </c>
      <c r="X295" s="3" t="str">
        <f t="shared" si="102"/>
        <v/>
      </c>
      <c r="Y295" s="3" t="str">
        <f t="shared" si="107"/>
        <v>6.7%,2.8%,18.2%,22.1%,38.5%,11.7%</v>
      </c>
    </row>
    <row r="296" spans="2:25" x14ac:dyDescent="0.3">
      <c r="B296" s="2">
        <f>数据源!CN328</f>
        <v>8</v>
      </c>
      <c r="C296" s="2" t="str">
        <f>数据源!CO328</f>
        <v>T3HP1</v>
      </c>
      <c r="D296" s="2" t="str">
        <f>数据源!CP328</f>
        <v>部件</v>
      </c>
      <c r="E296" s="2">
        <f>数据源!CQ328</f>
        <v>433.2</v>
      </c>
      <c r="F296" s="2">
        <f>数据源!CR328</f>
        <v>1.5</v>
      </c>
      <c r="G296" s="2">
        <f>数据源!CS328</f>
        <v>8.9999999999999993E-3</v>
      </c>
      <c r="H296" s="2">
        <f>数据源!CT328</f>
        <v>6.8213296398891973E-3</v>
      </c>
      <c r="I296" s="2">
        <f>数据源!CU328</f>
        <v>68</v>
      </c>
      <c r="J296" s="3">
        <f t="shared" si="95"/>
        <v>1</v>
      </c>
      <c r="K296" s="3">
        <f t="shared" si="96"/>
        <v>2</v>
      </c>
      <c r="L296" s="3" t="str">
        <f t="shared" si="99"/>
        <v>部件</v>
      </c>
      <c r="M296" s="3">
        <f t="shared" ca="1" si="100"/>
        <v>93201</v>
      </c>
      <c r="N296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</v>
      </c>
      <c r="O296" s="3" t="str">
        <f t="shared" si="104"/>
        <v>222,222,222,73,73,73,36,24,606,606,606,437,437,437,486,405,213,213,213,213,213,213,213,213,213,213,213,213,213,213,213,213,213,213,68,68,68,68,68,68,68</v>
      </c>
      <c r="P296" s="1" t="str">
        <f t="shared" si="105"/>
        <v>(1,1),(1,1),(1,1),(1,1),(1,1),(1,1),(1,1),(1,1),(4,7),(4,7),(4,7),(2,3),(2,3),(2,3),(1,2),(1,2),(2,4),(2,4),(2,4),(2,4),(2,4),(2,4),(2,4),(2,4),(2,4),(2,4),(2,4),(2,4),(2,4),(2,4),(2,4),(2,4),(2,4),(2,4),(1,2),(1,2),(1,2),(1,2),(1,2),(1,2),(1,2)</v>
      </c>
      <c r="Q296" s="3" t="str">
        <f>IF(D296="坦克碎片",VLOOKUP(C296,道具信息!$N$2:$O$291,2,FALSE)&amp;"碎片",VLOOKUP(C296,道具信息!$N$2:$O$291,2,FALSE))</f>
        <v>T3部件</v>
      </c>
      <c r="R296" s="3">
        <f t="shared" si="108"/>
        <v>1168</v>
      </c>
      <c r="S296" s="11">
        <f t="shared" si="109"/>
        <v>0.11700000000000001</v>
      </c>
      <c r="T296" s="3" t="str">
        <f>VLOOKUP(Q296,道具信息!$Q$3:$S$20,2,FALSE)</f>
        <v>CHEST_ITEM_TYPE_T3_PART</v>
      </c>
      <c r="U296" s="3" t="str">
        <f>IF(COUNTIF(U$256:U295,T296)=0,T296,"")</f>
        <v/>
      </c>
      <c r="V296" s="3" t="str">
        <f t="shared" si="106"/>
        <v>CHEST_ITEM_TYPE_T3_TANK,CHEST_ITEM_TYPE_T4_TANK,CHEST_ITEM_TYPE_T3_SHARD,CHEST_ITEM_TYPE_T4_SHARD,CHEST_ITEM_TYPE_T2_PART,CHEST_ITEM_TYPE_T3_PART</v>
      </c>
      <c r="W296" s="13" t="str">
        <f t="shared" si="101"/>
        <v/>
      </c>
      <c r="X296" s="3" t="str">
        <f t="shared" si="102"/>
        <v/>
      </c>
      <c r="Y296" s="3" t="str">
        <f t="shared" si="107"/>
        <v>6.7%,2.8%,18.2%,22.1%,38.5%,11.7%</v>
      </c>
    </row>
    <row r="297" spans="2:25" x14ac:dyDescent="0.3">
      <c r="B297" s="2">
        <f>数据源!CN329</f>
        <v>8</v>
      </c>
      <c r="C297" s="2" t="str">
        <f>数据源!CO329</f>
        <v>T3HP3</v>
      </c>
      <c r="D297" s="2" t="str">
        <f>数据源!CP329</f>
        <v>部件</v>
      </c>
      <c r="E297" s="2">
        <f>数据源!CQ329</f>
        <v>433.2</v>
      </c>
      <c r="F297" s="2">
        <f>数据源!CR329</f>
        <v>1.5</v>
      </c>
      <c r="G297" s="2">
        <f>数据源!CS329</f>
        <v>8.9999999999999993E-3</v>
      </c>
      <c r="H297" s="2">
        <f>数据源!CT329</f>
        <v>6.8213296398891973E-3</v>
      </c>
      <c r="I297" s="2">
        <f>数据源!CU329</f>
        <v>68</v>
      </c>
      <c r="J297" s="3">
        <f t="shared" si="95"/>
        <v>1</v>
      </c>
      <c r="K297" s="3">
        <f t="shared" si="96"/>
        <v>2</v>
      </c>
      <c r="L297" s="3" t="str">
        <f t="shared" si="99"/>
        <v>部件</v>
      </c>
      <c r="M297" s="3">
        <f t="shared" ca="1" si="100"/>
        <v>93203</v>
      </c>
      <c r="N297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11321,12321,13321,11411,12411,13411,12421,11431,51321,52321,53321,51411,52411,53411,51421,51431,92001,92003,92005,92101,92103,92105,92201,92203,92205,92002,92004,92006,92102,92104,92106,92202,92204,92206,93001,93003,93005,93101,93103,93105,93201,93203</v>
      </c>
      <c r="O297" s="3" t="str">
        <f t="shared" si="104"/>
        <v>222,222,222,73,73,73,36,24,606,606,606,437,437,437,486,405,213,213,213,213,213,213,213,213,213,213,213,213,213,213,213,213,213,213,68,68,68,68,68,68,68,68</v>
      </c>
      <c r="P297" s="1" t="str">
        <f t="shared" si="105"/>
        <v>(1,1),(1,1),(1,1),(1,1),(1,1),(1,1),(1,1),(1,1),(4,7),(4,7),(4,7),(2,3),(2,3),(2,3),(1,2),(1,2),(2,4),(2,4),(2,4),(2,4),(2,4),(2,4),(2,4),(2,4),(2,4),(2,4),(2,4),(2,4),(2,4),(2,4),(2,4),(2,4),(2,4),(2,4),(1,2),(1,2),(1,2),(1,2),(1,2),(1,2),(1,2),(1,2)</v>
      </c>
      <c r="Q297" s="3" t="str">
        <f>IF(D297="坦克碎片",VLOOKUP(C297,道具信息!$N$2:$O$291,2,FALSE)&amp;"碎片",VLOOKUP(C297,道具信息!$N$2:$O$291,2,FALSE))</f>
        <v>T3部件</v>
      </c>
      <c r="R297" s="3">
        <f t="shared" si="108"/>
        <v>1168</v>
      </c>
      <c r="S297" s="11">
        <f t="shared" si="109"/>
        <v>0.11700000000000001</v>
      </c>
      <c r="T297" s="3" t="str">
        <f>VLOOKUP(Q297,道具信息!$Q$3:$S$20,2,FALSE)</f>
        <v>CHEST_ITEM_TYPE_T3_PART</v>
      </c>
      <c r="U297" s="3" t="str">
        <f>IF(COUNTIF(U$256:U296,T297)=0,T297,"")</f>
        <v/>
      </c>
      <c r="V297" s="3" t="str">
        <f t="shared" si="106"/>
        <v>CHEST_ITEM_TYPE_T3_TANK,CHEST_ITEM_TYPE_T4_TANK,CHEST_ITEM_TYPE_T3_SHARD,CHEST_ITEM_TYPE_T4_SHARD,CHEST_ITEM_TYPE_T2_PART,CHEST_ITEM_TYPE_T3_PART</v>
      </c>
      <c r="W297" s="13" t="str">
        <f t="shared" si="101"/>
        <v/>
      </c>
      <c r="X297" s="3" t="str">
        <f t="shared" si="102"/>
        <v/>
      </c>
      <c r="Y297" s="3" t="str">
        <f t="shared" si="107"/>
        <v>6.7%,2.8%,18.2%,22.1%,38.5%,11.7%</v>
      </c>
    </row>
    <row r="298" spans="2:25" x14ac:dyDescent="0.3">
      <c r="B298" s="2">
        <f>数据源!CN330</f>
        <v>8</v>
      </c>
      <c r="C298" s="2" t="str">
        <f>数据源!CO330</f>
        <v>T3HP5</v>
      </c>
      <c r="D298" s="2" t="str">
        <f>数据源!CP330</f>
        <v>部件</v>
      </c>
      <c r="E298" s="2">
        <f>数据源!CQ330</f>
        <v>433.2</v>
      </c>
      <c r="F298" s="2">
        <f>数据源!CR330</f>
        <v>1.5</v>
      </c>
      <c r="G298" s="2">
        <f>数据源!CS330</f>
        <v>8.9999999999999993E-3</v>
      </c>
      <c r="H298" s="2">
        <f>数据源!CT330</f>
        <v>6.8213296398891973E-3</v>
      </c>
      <c r="I298" s="2">
        <f>数据源!CU330</f>
        <v>68</v>
      </c>
      <c r="J298" s="3">
        <f t="shared" si="95"/>
        <v>1</v>
      </c>
      <c r="K298" s="3">
        <f t="shared" si="96"/>
        <v>2</v>
      </c>
      <c r="L298" s="3" t="str">
        <f t="shared" si="99"/>
        <v>部件</v>
      </c>
      <c r="M298" s="3">
        <f t="shared" ca="1" si="100"/>
        <v>93205</v>
      </c>
      <c r="N298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11321,12321,13321,11411,12411,13411,12421,11431,51321,52321,53321,51411,52411,53411,51421,51431,92001,92003,92005,92101,92103,92105,92201,92203,92205,92002,92004,92006,92102,92104,92106,92202,92204,92206,93001,93003,93005,93101,93103,93105,93201,93203,93205</v>
      </c>
      <c r="O298" s="3" t="str">
        <f t="shared" si="104"/>
        <v>222,222,222,73,73,73,36,24,606,606,606,437,437,437,486,405,213,213,213,213,213,213,213,213,213,213,213,213,213,213,213,213,213,213,68,68,68,68,68,68,68,68,68</v>
      </c>
      <c r="P298" s="1" t="str">
        <f t="shared" si="105"/>
        <v>(1,1),(1,1),(1,1),(1,1),(1,1),(1,1),(1,1),(1,1),(4,7),(4,7),(4,7),(2,3),(2,3),(2,3),(1,2),(1,2),(2,4),(2,4),(2,4),(2,4),(2,4),(2,4),(2,4),(2,4),(2,4),(2,4),(2,4),(2,4),(2,4),(2,4),(2,4),(2,4),(2,4),(2,4),(1,2),(1,2),(1,2),(1,2),(1,2),(1,2),(1,2),(1,2),(1,2)</v>
      </c>
      <c r="Q298" s="3" t="str">
        <f>IF(D298="坦克碎片",VLOOKUP(C298,道具信息!$N$2:$O$291,2,FALSE)&amp;"碎片",VLOOKUP(C298,道具信息!$N$2:$O$291,2,FALSE))</f>
        <v>T3部件</v>
      </c>
      <c r="R298" s="3">
        <f t="shared" si="108"/>
        <v>1168</v>
      </c>
      <c r="S298" s="11">
        <f t="shared" si="109"/>
        <v>0.11700000000000001</v>
      </c>
      <c r="T298" s="3" t="str">
        <f>VLOOKUP(Q298,道具信息!$Q$3:$S$20,2,FALSE)</f>
        <v>CHEST_ITEM_TYPE_T3_PART</v>
      </c>
      <c r="U298" s="3" t="str">
        <f>IF(COUNTIF(U$256:U297,T298)=0,T298,"")</f>
        <v/>
      </c>
      <c r="V298" s="3" t="str">
        <f t="shared" si="106"/>
        <v>CHEST_ITEM_TYPE_T3_TANK,CHEST_ITEM_TYPE_T4_TANK,CHEST_ITEM_TYPE_T3_SHARD,CHEST_ITEM_TYPE_T4_SHARD,CHEST_ITEM_TYPE_T2_PART,CHEST_ITEM_TYPE_T3_PART</v>
      </c>
      <c r="W298" s="13" t="str">
        <f t="shared" si="101"/>
        <v/>
      </c>
      <c r="X298" s="3" t="str">
        <f t="shared" si="102"/>
        <v/>
      </c>
      <c r="Y298" s="3" t="str">
        <f t="shared" si="107"/>
        <v>6.7%,2.8%,18.2%,22.1%,38.5%,11.7%</v>
      </c>
    </row>
    <row r="299" spans="2:25" x14ac:dyDescent="0.3">
      <c r="B299" s="2">
        <f>数据源!CN331</f>
        <v>8</v>
      </c>
      <c r="C299" s="2" t="str">
        <f>数据源!CO331</f>
        <v>T3LP2</v>
      </c>
      <c r="D299" s="2" t="str">
        <f>数据源!CP331</f>
        <v>部件</v>
      </c>
      <c r="E299" s="2">
        <f>数据源!CQ331</f>
        <v>433.2</v>
      </c>
      <c r="F299" s="2">
        <f>数据源!CR331</f>
        <v>1.5</v>
      </c>
      <c r="G299" s="2">
        <f>数据源!CS331</f>
        <v>8.9999999999999993E-3</v>
      </c>
      <c r="H299" s="2">
        <f>数据源!CT331</f>
        <v>6.8213296398891973E-3</v>
      </c>
      <c r="I299" s="2">
        <f>数据源!CU331</f>
        <v>68</v>
      </c>
      <c r="J299" s="3">
        <f t="shared" si="95"/>
        <v>1</v>
      </c>
      <c r="K299" s="3">
        <f t="shared" si="96"/>
        <v>2</v>
      </c>
      <c r="L299" s="3" t="str">
        <f t="shared" si="99"/>
        <v>部件</v>
      </c>
      <c r="M299" s="3">
        <f t="shared" ca="1" si="100"/>
        <v>93002</v>
      </c>
      <c r="N299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11321,12321,13321,11411,12411,13411,12421,11431,51321,52321,53321,51411,52411,53411,51421,51431,92001,92003,92005,92101,92103,92105,92201,92203,92205,92002,92004,92006,92102,92104,92106,92202,92204,92206,93001,93003,93005,93101,93103,93105,93201,93203,93205,93002</v>
      </c>
      <c r="O299" s="3" t="str">
        <f t="shared" si="104"/>
        <v>222,222,222,73,73,73,36,24,606,606,606,437,437,437,486,405,213,213,213,213,213,213,213,213,213,213,213,213,213,213,213,213,213,213,68,68,68,68,68,68,68,68,68,68</v>
      </c>
      <c r="P299" s="1" t="str">
        <f t="shared" si="105"/>
        <v>(1,1),(1,1),(1,1),(1,1),(1,1),(1,1),(1,1),(1,1),(4,7),(4,7),(4,7),(2,3),(2,3),(2,3),(1,2),(1,2),(2,4),(2,4),(2,4),(2,4),(2,4),(2,4),(2,4),(2,4),(2,4),(2,4),(2,4),(2,4),(2,4),(2,4),(2,4),(2,4),(2,4),(2,4),(1,2),(1,2),(1,2),(1,2),(1,2),(1,2),(1,2),(1,2),(1,2),(1,2)</v>
      </c>
      <c r="Q299" s="3" t="str">
        <f>IF(D299="坦克碎片",VLOOKUP(C299,道具信息!$N$2:$O$291,2,FALSE)&amp;"碎片",VLOOKUP(C299,道具信息!$N$2:$O$291,2,FALSE))</f>
        <v>T3部件</v>
      </c>
      <c r="R299" s="3">
        <f t="shared" si="108"/>
        <v>1168</v>
      </c>
      <c r="S299" s="11">
        <f t="shared" si="109"/>
        <v>0.11700000000000001</v>
      </c>
      <c r="T299" s="3" t="str">
        <f>VLOOKUP(Q299,道具信息!$Q$3:$S$20,2,FALSE)</f>
        <v>CHEST_ITEM_TYPE_T3_PART</v>
      </c>
      <c r="U299" s="3" t="str">
        <f>IF(COUNTIF(U$256:U298,T299)=0,T299,"")</f>
        <v/>
      </c>
      <c r="V299" s="3" t="str">
        <f t="shared" si="106"/>
        <v>CHEST_ITEM_TYPE_T3_TANK,CHEST_ITEM_TYPE_T4_TANK,CHEST_ITEM_TYPE_T3_SHARD,CHEST_ITEM_TYPE_T4_SHARD,CHEST_ITEM_TYPE_T2_PART,CHEST_ITEM_TYPE_T3_PART</v>
      </c>
      <c r="W299" s="13" t="str">
        <f t="shared" si="101"/>
        <v/>
      </c>
      <c r="X299" s="3" t="str">
        <f t="shared" si="102"/>
        <v/>
      </c>
      <c r="Y299" s="3" t="str">
        <f t="shared" si="107"/>
        <v>6.7%,2.8%,18.2%,22.1%,38.5%,11.7%</v>
      </c>
    </row>
    <row r="300" spans="2:25" x14ac:dyDescent="0.3">
      <c r="B300" s="2">
        <f>数据源!CN332</f>
        <v>8</v>
      </c>
      <c r="C300" s="2" t="str">
        <f>数据源!CO332</f>
        <v>T3LP4</v>
      </c>
      <c r="D300" s="2" t="str">
        <f>数据源!CP332</f>
        <v>部件</v>
      </c>
      <c r="E300" s="2">
        <f>数据源!CQ332</f>
        <v>433.2</v>
      </c>
      <c r="F300" s="2">
        <f>数据源!CR332</f>
        <v>1.5</v>
      </c>
      <c r="G300" s="2">
        <f>数据源!CS332</f>
        <v>8.0000000000000002E-3</v>
      </c>
      <c r="H300" s="2">
        <f>数据源!CT332</f>
        <v>6.0634041243459525E-3</v>
      </c>
      <c r="I300" s="2">
        <f>数据源!CU332</f>
        <v>61</v>
      </c>
      <c r="J300" s="3">
        <f t="shared" si="95"/>
        <v>1</v>
      </c>
      <c r="K300" s="3">
        <f t="shared" si="96"/>
        <v>2</v>
      </c>
      <c r="L300" s="3" t="str">
        <f t="shared" si="99"/>
        <v>部件</v>
      </c>
      <c r="M300" s="3">
        <f t="shared" ca="1" si="100"/>
        <v>93004</v>
      </c>
      <c r="N300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</v>
      </c>
      <c r="O300" s="3" t="str">
        <f t="shared" si="104"/>
        <v>222,222,222,73,73,73,36,24,606,606,606,437,437,437,486,405,213,213,213,213,213,213,213,213,213,213,213,213,213,213,213,213,213,213,68,68,68,68,68,68,68,68,68,68,61</v>
      </c>
      <c r="P300" s="1" t="str">
        <f t="shared" si="105"/>
        <v>(1,1),(1,1),(1,1),(1,1),(1,1),(1,1),(1,1),(1,1),(4,7),(4,7),(4,7),(2,3),(2,3),(2,3),(1,2),(1,2),(2,4),(2,4),(2,4),(2,4),(2,4),(2,4),(2,4),(2,4),(2,4),(2,4),(2,4),(2,4),(2,4),(2,4),(2,4),(2,4),(2,4),(2,4),(1,2),(1,2),(1,2),(1,2),(1,2),(1,2),(1,2),(1,2),(1,2),(1,2),(1,2)</v>
      </c>
      <c r="Q300" s="3" t="str">
        <f>IF(D300="坦克碎片",VLOOKUP(C300,道具信息!$N$2:$O$291,2,FALSE)&amp;"碎片",VLOOKUP(C300,道具信息!$N$2:$O$291,2,FALSE))</f>
        <v>T3部件</v>
      </c>
      <c r="R300" s="3">
        <f t="shared" si="108"/>
        <v>1168</v>
      </c>
      <c r="S300" s="11">
        <f t="shared" si="109"/>
        <v>0.11700000000000001</v>
      </c>
      <c r="T300" s="3" t="str">
        <f>VLOOKUP(Q300,道具信息!$Q$3:$S$20,2,FALSE)</f>
        <v>CHEST_ITEM_TYPE_T3_PART</v>
      </c>
      <c r="U300" s="3" t="str">
        <f>IF(COUNTIF(U$256:U299,T300)=0,T300,"")</f>
        <v/>
      </c>
      <c r="V300" s="3" t="str">
        <f t="shared" si="106"/>
        <v>CHEST_ITEM_TYPE_T3_TANK,CHEST_ITEM_TYPE_T4_TANK,CHEST_ITEM_TYPE_T3_SHARD,CHEST_ITEM_TYPE_T4_SHARD,CHEST_ITEM_TYPE_T2_PART,CHEST_ITEM_TYPE_T3_PART</v>
      </c>
      <c r="W300" s="13" t="str">
        <f t="shared" si="101"/>
        <v/>
      </c>
      <c r="X300" s="3" t="str">
        <f t="shared" si="102"/>
        <v/>
      </c>
      <c r="Y300" s="3" t="str">
        <f t="shared" si="107"/>
        <v>6.7%,2.8%,18.2%,22.1%,38.5%,11.7%</v>
      </c>
    </row>
    <row r="301" spans="2:25" x14ac:dyDescent="0.3">
      <c r="B301" s="2">
        <f>数据源!CN333</f>
        <v>8</v>
      </c>
      <c r="C301" s="2" t="str">
        <f>数据源!CO333</f>
        <v>T3LP6</v>
      </c>
      <c r="D301" s="2" t="str">
        <f>数据源!CP333</f>
        <v>部件</v>
      </c>
      <c r="E301" s="2">
        <f>数据源!CQ333</f>
        <v>433.2</v>
      </c>
      <c r="F301" s="2">
        <f>数据源!CR333</f>
        <v>1.5</v>
      </c>
      <c r="G301" s="2">
        <f>数据源!CS333</f>
        <v>8.0000000000000002E-3</v>
      </c>
      <c r="H301" s="2">
        <f>数据源!CT333</f>
        <v>6.0634041243459525E-3</v>
      </c>
      <c r="I301" s="2">
        <f>数据源!CU333</f>
        <v>61</v>
      </c>
      <c r="J301" s="3">
        <f t="shared" si="95"/>
        <v>1</v>
      </c>
      <c r="K301" s="3">
        <f t="shared" si="96"/>
        <v>2</v>
      </c>
      <c r="L301" s="3" t="str">
        <f t="shared" si="99"/>
        <v>部件</v>
      </c>
      <c r="M301" s="3">
        <f t="shared" ca="1" si="100"/>
        <v>93006</v>
      </c>
      <c r="N301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11321,12321,13321,11411,12411,13411,12421,11431,51321,52321,53321,51411,52411,53411,51421,51431,92001,92003,92005,92101,92103,92105,92201,92203,92205,92002,92004,92006,92102,92104,92106,92202,92204,92206,93001,93003,93005,93101,93103,93105,93201,93203,93205,93002,93004,93006</v>
      </c>
      <c r="O301" s="3" t="str">
        <f t="shared" si="104"/>
        <v>222,222,222,73,73,73,36,24,606,606,606,437,437,437,486,405,213,213,213,213,213,213,213,213,213,213,213,213,213,213,213,213,213,213,68,68,68,68,68,68,68,68,68,68,61,61</v>
      </c>
      <c r="P301" s="1" t="str">
        <f t="shared" si="105"/>
        <v>(1,1),(1,1),(1,1),(1,1),(1,1),(1,1),(1,1),(1,1),(4,7),(4,7),(4,7),(2,3),(2,3),(2,3),(1,2),(1,2),(2,4),(2,4),(2,4),(2,4),(2,4),(2,4),(2,4),(2,4),(2,4),(2,4),(2,4),(2,4),(2,4),(2,4),(2,4),(2,4),(2,4),(2,4),(1,2),(1,2),(1,2),(1,2),(1,2),(1,2),(1,2),(1,2),(1,2),(1,2),(1,2),(1,2)</v>
      </c>
      <c r="Q301" s="3" t="str">
        <f>IF(D301="坦克碎片",VLOOKUP(C301,道具信息!$N$2:$O$291,2,FALSE)&amp;"碎片",VLOOKUP(C301,道具信息!$N$2:$O$291,2,FALSE))</f>
        <v>T3部件</v>
      </c>
      <c r="R301" s="3">
        <f t="shared" si="108"/>
        <v>1168</v>
      </c>
      <c r="S301" s="11">
        <f t="shared" si="109"/>
        <v>0.11700000000000001</v>
      </c>
      <c r="T301" s="3" t="str">
        <f>VLOOKUP(Q301,道具信息!$Q$3:$S$20,2,FALSE)</f>
        <v>CHEST_ITEM_TYPE_T3_PART</v>
      </c>
      <c r="U301" s="3" t="str">
        <f>IF(COUNTIF(U$256:U300,T301)=0,T301,"")</f>
        <v/>
      </c>
      <c r="V301" s="3" t="str">
        <f t="shared" si="106"/>
        <v>CHEST_ITEM_TYPE_T3_TANK,CHEST_ITEM_TYPE_T4_TANK,CHEST_ITEM_TYPE_T3_SHARD,CHEST_ITEM_TYPE_T4_SHARD,CHEST_ITEM_TYPE_T2_PART,CHEST_ITEM_TYPE_T3_PART</v>
      </c>
      <c r="W301" s="13" t="str">
        <f t="shared" si="101"/>
        <v/>
      </c>
      <c r="X301" s="3" t="str">
        <f t="shared" si="102"/>
        <v/>
      </c>
      <c r="Y301" s="3" t="str">
        <f t="shared" si="107"/>
        <v>6.7%,2.8%,18.2%,22.1%,38.5%,11.7%</v>
      </c>
    </row>
    <row r="302" spans="2:25" x14ac:dyDescent="0.3">
      <c r="B302" s="2">
        <f>数据源!CN334</f>
        <v>8</v>
      </c>
      <c r="C302" s="2" t="str">
        <f>数据源!CO334</f>
        <v>T3MP2</v>
      </c>
      <c r="D302" s="2" t="str">
        <f>数据源!CP334</f>
        <v>部件</v>
      </c>
      <c r="E302" s="2">
        <f>数据源!CQ334</f>
        <v>433.2</v>
      </c>
      <c r="F302" s="2">
        <f>数据源!CR334</f>
        <v>1.5</v>
      </c>
      <c r="G302" s="2">
        <f>数据源!CS334</f>
        <v>8.0000000000000002E-3</v>
      </c>
      <c r="H302" s="2">
        <f>数据源!CT334</f>
        <v>6.0634041243459525E-3</v>
      </c>
      <c r="I302" s="2">
        <f>数据源!CU334</f>
        <v>61</v>
      </c>
      <c r="J302" s="3">
        <f t="shared" si="95"/>
        <v>1</v>
      </c>
      <c r="K302" s="3">
        <f t="shared" si="96"/>
        <v>2</v>
      </c>
      <c r="L302" s="3" t="str">
        <f t="shared" si="99"/>
        <v>部件</v>
      </c>
      <c r="M302" s="3">
        <f t="shared" ca="1" si="100"/>
        <v>93102</v>
      </c>
      <c r="N302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,93006,93102</v>
      </c>
      <c r="O302" s="3" t="str">
        <f t="shared" si="104"/>
        <v>222,222,222,73,73,73,36,24,606,606,606,437,437,437,486,405,213,213,213,213,213,213,213,213,213,213,213,213,213,213,213,213,213,213,68,68,68,68,68,68,68,68,68,68,61,61,61</v>
      </c>
      <c r="P302" s="1" t="str">
        <f t="shared" si="105"/>
        <v>(1,1),(1,1),(1,1),(1,1),(1,1),(1,1),(1,1),(1,1),(4,7),(4,7),(4,7),(2,3),(2,3),(2,3),(1,2),(1,2),(2,4),(2,4),(2,4),(2,4),(2,4),(2,4),(2,4),(2,4),(2,4),(2,4),(2,4),(2,4),(2,4),(2,4),(2,4),(2,4),(2,4),(2,4),(1,2),(1,2),(1,2),(1,2),(1,2),(1,2),(1,2),(1,2),(1,2),(1,2),(1,2),(1,2),(1,2)</v>
      </c>
      <c r="Q302" s="3" t="str">
        <f>IF(D302="坦克碎片",VLOOKUP(C302,道具信息!$N$2:$O$291,2,FALSE)&amp;"碎片",VLOOKUP(C302,道具信息!$N$2:$O$291,2,FALSE))</f>
        <v>T3部件</v>
      </c>
      <c r="R302" s="3">
        <f t="shared" si="108"/>
        <v>1168</v>
      </c>
      <c r="S302" s="11">
        <f t="shared" si="109"/>
        <v>0.11700000000000001</v>
      </c>
      <c r="T302" s="3" t="str">
        <f>VLOOKUP(Q302,道具信息!$Q$3:$S$20,2,FALSE)</f>
        <v>CHEST_ITEM_TYPE_T3_PART</v>
      </c>
      <c r="U302" s="3" t="str">
        <f>IF(COUNTIF(U$256:U301,T302)=0,T302,"")</f>
        <v/>
      </c>
      <c r="V302" s="3" t="str">
        <f t="shared" si="106"/>
        <v>CHEST_ITEM_TYPE_T3_TANK,CHEST_ITEM_TYPE_T4_TANK,CHEST_ITEM_TYPE_T3_SHARD,CHEST_ITEM_TYPE_T4_SHARD,CHEST_ITEM_TYPE_T2_PART,CHEST_ITEM_TYPE_T3_PART</v>
      </c>
      <c r="W302" s="13" t="str">
        <f t="shared" si="101"/>
        <v/>
      </c>
      <c r="X302" s="3" t="str">
        <f t="shared" si="102"/>
        <v/>
      </c>
      <c r="Y302" s="3" t="str">
        <f t="shared" si="107"/>
        <v>6.7%,2.8%,18.2%,22.1%,38.5%,11.7%</v>
      </c>
    </row>
    <row r="303" spans="2:25" x14ac:dyDescent="0.3">
      <c r="B303" s="2">
        <f>数据源!CN335</f>
        <v>8</v>
      </c>
      <c r="C303" s="2" t="str">
        <f>数据源!CO335</f>
        <v>T3MP4</v>
      </c>
      <c r="D303" s="2" t="str">
        <f>数据源!CP335</f>
        <v>部件</v>
      </c>
      <c r="E303" s="2">
        <f>数据源!CQ335</f>
        <v>433.2</v>
      </c>
      <c r="F303" s="2">
        <f>数据源!CR335</f>
        <v>1.5</v>
      </c>
      <c r="G303" s="2">
        <f>数据源!CS335</f>
        <v>8.0000000000000002E-3</v>
      </c>
      <c r="H303" s="2">
        <f>数据源!CT335</f>
        <v>6.0634041243459525E-3</v>
      </c>
      <c r="I303" s="2">
        <f>数据源!CU335</f>
        <v>61</v>
      </c>
      <c r="J303" s="3">
        <f t="shared" si="95"/>
        <v>1</v>
      </c>
      <c r="K303" s="3">
        <f t="shared" si="96"/>
        <v>2</v>
      </c>
      <c r="L303" s="3" t="str">
        <f t="shared" si="99"/>
        <v>部件</v>
      </c>
      <c r="M303" s="3">
        <f t="shared" ca="1" si="100"/>
        <v>93104</v>
      </c>
      <c r="N303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,93006,93102,93104</v>
      </c>
      <c r="O303" s="3" t="str">
        <f t="shared" si="104"/>
        <v>222,222,222,73,73,73,36,24,606,606,606,437,437,437,486,405,213,213,213,213,213,213,213,213,213,213,213,213,213,213,213,213,213,213,68,68,68,68,68,68,68,68,68,68,61,61,61,61</v>
      </c>
      <c r="P303" s="1" t="str">
        <f t="shared" si="105"/>
        <v>(1,1),(1,1),(1,1),(1,1),(1,1),(1,1),(1,1),(1,1),(4,7),(4,7),(4,7),(2,3),(2,3),(2,3),(1,2),(1,2),(2,4),(2,4),(2,4),(2,4),(2,4),(2,4),(2,4),(2,4),(2,4),(2,4),(2,4),(2,4),(2,4),(2,4),(2,4),(2,4),(2,4),(2,4),(1,2),(1,2),(1,2),(1,2),(1,2),(1,2),(1,2),(1,2),(1,2),(1,2),(1,2),(1,2),(1,2),(1,2)</v>
      </c>
      <c r="Q303" s="3" t="str">
        <f>IF(D303="坦克碎片",VLOOKUP(C303,道具信息!$N$2:$O$291,2,FALSE)&amp;"碎片",VLOOKUP(C303,道具信息!$N$2:$O$291,2,FALSE))</f>
        <v>T3部件</v>
      </c>
      <c r="R303" s="3">
        <f t="shared" si="108"/>
        <v>1168</v>
      </c>
      <c r="S303" s="11">
        <f t="shared" si="109"/>
        <v>0.11700000000000001</v>
      </c>
      <c r="T303" s="3" t="str">
        <f>VLOOKUP(Q303,道具信息!$Q$3:$S$20,2,FALSE)</f>
        <v>CHEST_ITEM_TYPE_T3_PART</v>
      </c>
      <c r="U303" s="3" t="str">
        <f>IF(COUNTIF(U$256:U302,T303)=0,T303,"")</f>
        <v/>
      </c>
      <c r="V303" s="3" t="str">
        <f t="shared" si="106"/>
        <v>CHEST_ITEM_TYPE_T3_TANK,CHEST_ITEM_TYPE_T4_TANK,CHEST_ITEM_TYPE_T3_SHARD,CHEST_ITEM_TYPE_T4_SHARD,CHEST_ITEM_TYPE_T2_PART,CHEST_ITEM_TYPE_T3_PART</v>
      </c>
      <c r="W303" s="13" t="str">
        <f t="shared" si="101"/>
        <v/>
      </c>
      <c r="X303" s="3" t="str">
        <f t="shared" si="102"/>
        <v/>
      </c>
      <c r="Y303" s="3" t="str">
        <f t="shared" si="107"/>
        <v>6.7%,2.8%,18.2%,22.1%,38.5%,11.7%</v>
      </c>
    </row>
    <row r="304" spans="2:25" x14ac:dyDescent="0.3">
      <c r="B304" s="2">
        <f>数据源!CN336</f>
        <v>8</v>
      </c>
      <c r="C304" s="2" t="str">
        <f>数据源!CO336</f>
        <v>T3MP6</v>
      </c>
      <c r="D304" s="2" t="str">
        <f>数据源!CP336</f>
        <v>部件</v>
      </c>
      <c r="E304" s="2">
        <f>数据源!CQ336</f>
        <v>433.2</v>
      </c>
      <c r="F304" s="2">
        <f>数据源!CR336</f>
        <v>1.5</v>
      </c>
      <c r="G304" s="2">
        <f>数据源!CS336</f>
        <v>8.0000000000000002E-3</v>
      </c>
      <c r="H304" s="2">
        <f>数据源!CT336</f>
        <v>6.0634041243459525E-3</v>
      </c>
      <c r="I304" s="2">
        <f>数据源!CU336</f>
        <v>61</v>
      </c>
      <c r="J304" s="3">
        <f t="shared" si="95"/>
        <v>1</v>
      </c>
      <c r="K304" s="3">
        <f t="shared" si="96"/>
        <v>2</v>
      </c>
      <c r="L304" s="3" t="str">
        <f t="shared" si="99"/>
        <v>部件</v>
      </c>
      <c r="M304" s="3">
        <f t="shared" ca="1" si="100"/>
        <v>93106</v>
      </c>
      <c r="N304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,93006,93102,93104,93106</v>
      </c>
      <c r="O304" s="3" t="str">
        <f t="shared" si="104"/>
        <v>222,222,222,73,73,73,36,24,606,606,606,437,437,437,486,405,213,213,213,213,213,213,213,213,213,213,213,213,213,213,213,213,213,213,68,68,68,68,68,68,68,68,68,68,61,61,61,61,61</v>
      </c>
      <c r="P304" s="1" t="str">
        <f t="shared" si="105"/>
        <v>(1,1),(1,1),(1,1),(1,1),(1,1),(1,1),(1,1),(1,1),(4,7),(4,7),(4,7),(2,3),(2,3),(2,3),(1,2),(1,2),(2,4),(2,4),(2,4),(2,4),(2,4),(2,4),(2,4),(2,4),(2,4),(2,4),(2,4),(2,4),(2,4),(2,4),(2,4),(2,4),(2,4),(2,4),(1,2),(1,2),(1,2),(1,2),(1,2),(1,2),(1,2),(1,2),(1,2),(1,2),(1,2),(1,2),(1,2),(1,2),(1,2)</v>
      </c>
      <c r="Q304" s="3" t="str">
        <f>IF(D304="坦克碎片",VLOOKUP(C304,道具信息!$N$2:$O$291,2,FALSE)&amp;"碎片",VLOOKUP(C304,道具信息!$N$2:$O$291,2,FALSE))</f>
        <v>T3部件</v>
      </c>
      <c r="R304" s="3">
        <f t="shared" si="108"/>
        <v>1168</v>
      </c>
      <c r="S304" s="11">
        <f t="shared" si="109"/>
        <v>0.11700000000000001</v>
      </c>
      <c r="T304" s="3" t="str">
        <f>VLOOKUP(Q304,道具信息!$Q$3:$S$20,2,FALSE)</f>
        <v>CHEST_ITEM_TYPE_T3_PART</v>
      </c>
      <c r="U304" s="3" t="str">
        <f>IF(COUNTIF(U$256:U303,T304)=0,T304,"")</f>
        <v/>
      </c>
      <c r="V304" s="3" t="str">
        <f t="shared" si="106"/>
        <v>CHEST_ITEM_TYPE_T3_TANK,CHEST_ITEM_TYPE_T4_TANK,CHEST_ITEM_TYPE_T3_SHARD,CHEST_ITEM_TYPE_T4_SHARD,CHEST_ITEM_TYPE_T2_PART,CHEST_ITEM_TYPE_T3_PART</v>
      </c>
      <c r="W304" s="13" t="str">
        <f t="shared" si="101"/>
        <v/>
      </c>
      <c r="X304" s="3" t="str">
        <f t="shared" si="102"/>
        <v/>
      </c>
      <c r="Y304" s="3" t="str">
        <f t="shared" si="107"/>
        <v>6.7%,2.8%,18.2%,22.1%,38.5%,11.7%</v>
      </c>
    </row>
    <row r="305" spans="2:25" x14ac:dyDescent="0.3">
      <c r="B305" s="2">
        <f>数据源!CN337</f>
        <v>8</v>
      </c>
      <c r="C305" s="2" t="str">
        <f>数据源!CO337</f>
        <v>T3HP2</v>
      </c>
      <c r="D305" s="2" t="str">
        <f>数据源!CP337</f>
        <v>部件</v>
      </c>
      <c r="E305" s="2">
        <f>数据源!CQ337</f>
        <v>433.2</v>
      </c>
      <c r="F305" s="2">
        <f>数据源!CR337</f>
        <v>1.5</v>
      </c>
      <c r="G305" s="2">
        <f>数据源!CS337</f>
        <v>8.0000000000000002E-3</v>
      </c>
      <c r="H305" s="2">
        <f>数据源!CT337</f>
        <v>6.0634041243459525E-3</v>
      </c>
      <c r="I305" s="2">
        <f>数据源!CU337</f>
        <v>61</v>
      </c>
      <c r="J305" s="3">
        <f t="shared" si="95"/>
        <v>1</v>
      </c>
      <c r="K305" s="3">
        <f t="shared" si="96"/>
        <v>2</v>
      </c>
      <c r="L305" s="3" t="str">
        <f t="shared" si="99"/>
        <v>部件</v>
      </c>
      <c r="M305" s="3">
        <f t="shared" ca="1" si="100"/>
        <v>93202</v>
      </c>
      <c r="N305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,93006,93102,93104,93106,93202</v>
      </c>
      <c r="O305" s="3" t="str">
        <f t="shared" si="104"/>
        <v>222,222,222,73,73,73,36,24,606,606,606,437,437,437,486,405,213,213,213,213,213,213,213,213,213,213,213,213,213,213,213,213,213,213,68,68,68,68,68,68,68,68,68,68,61,61,61,61,61,61</v>
      </c>
      <c r="P305" s="1" t="str">
        <f t="shared" si="105"/>
        <v>(1,1),(1,1),(1,1),(1,1),(1,1),(1,1),(1,1),(1,1),(4,7),(4,7),(4,7),(2,3),(2,3),(2,3),(1,2),(1,2),(2,4),(2,4),(2,4),(2,4),(2,4),(2,4),(2,4),(2,4),(2,4),(2,4),(2,4),(2,4),(2,4),(2,4),(2,4),(2,4),(2,4),(2,4),(1,2),(1,2),(1,2),(1,2),(1,2),(1,2),(1,2),(1,2),(1,2),(1,2),(1,2),(1,2),(1,2),(1,2),(1,2),(1,2)</v>
      </c>
      <c r="Q305" s="3" t="str">
        <f>IF(D305="坦克碎片",VLOOKUP(C305,道具信息!$N$2:$O$291,2,FALSE)&amp;"碎片",VLOOKUP(C305,道具信息!$N$2:$O$291,2,FALSE))</f>
        <v>T3部件</v>
      </c>
      <c r="R305" s="3">
        <f t="shared" si="108"/>
        <v>1168</v>
      </c>
      <c r="S305" s="11">
        <f t="shared" si="109"/>
        <v>0.11700000000000001</v>
      </c>
      <c r="T305" s="3" t="str">
        <f>VLOOKUP(Q305,道具信息!$Q$3:$S$20,2,FALSE)</f>
        <v>CHEST_ITEM_TYPE_T3_PART</v>
      </c>
      <c r="U305" s="3" t="str">
        <f>IF(COUNTIF(U$256:U304,T305)=0,T305,"")</f>
        <v/>
      </c>
      <c r="V305" s="3" t="str">
        <f t="shared" si="106"/>
        <v>CHEST_ITEM_TYPE_T3_TANK,CHEST_ITEM_TYPE_T4_TANK,CHEST_ITEM_TYPE_T3_SHARD,CHEST_ITEM_TYPE_T4_SHARD,CHEST_ITEM_TYPE_T2_PART,CHEST_ITEM_TYPE_T3_PART</v>
      </c>
      <c r="W305" s="13" t="str">
        <f t="shared" si="101"/>
        <v/>
      </c>
      <c r="X305" s="3" t="str">
        <f t="shared" si="102"/>
        <v/>
      </c>
      <c r="Y305" s="3" t="str">
        <f t="shared" si="107"/>
        <v>6.7%,2.8%,18.2%,22.1%,38.5%,11.7%</v>
      </c>
    </row>
    <row r="306" spans="2:25" x14ac:dyDescent="0.3">
      <c r="B306" s="2">
        <f>数据源!CN338</f>
        <v>8</v>
      </c>
      <c r="C306" s="2" t="str">
        <f>数据源!CO338</f>
        <v>T3HP4</v>
      </c>
      <c r="D306" s="2" t="str">
        <f>数据源!CP338</f>
        <v>部件</v>
      </c>
      <c r="E306" s="2">
        <f>数据源!CQ338</f>
        <v>433.2</v>
      </c>
      <c r="F306" s="2">
        <f>数据源!CR338</f>
        <v>1.5</v>
      </c>
      <c r="G306" s="2">
        <f>数据源!CS338</f>
        <v>8.0000000000000002E-3</v>
      </c>
      <c r="H306" s="2">
        <f>数据源!CT338</f>
        <v>6.0634041243459525E-3</v>
      </c>
      <c r="I306" s="2">
        <f>数据源!CU338</f>
        <v>61</v>
      </c>
      <c r="J306" s="3">
        <f t="shared" si="95"/>
        <v>1</v>
      </c>
      <c r="K306" s="3">
        <f t="shared" si="96"/>
        <v>2</v>
      </c>
      <c r="L306" s="3" t="str">
        <f t="shared" si="99"/>
        <v>部件</v>
      </c>
      <c r="M306" s="3">
        <f t="shared" ca="1" si="100"/>
        <v>93204</v>
      </c>
      <c r="N306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,93006,93102,93104,93106,93202,93204</v>
      </c>
      <c r="O306" s="3" t="str">
        <f t="shared" si="104"/>
        <v>222,222,222,73,73,73,36,24,606,606,606,437,437,437,486,405,213,213,213,213,213,213,213,213,213,213,213,213,213,213,213,213,213,213,68,68,68,68,68,68,68,68,68,68,61,61,61,61,61,61,61</v>
      </c>
      <c r="P306" s="1" t="str">
        <f t="shared" si="105"/>
        <v>(1,1),(1,1),(1,1),(1,1),(1,1),(1,1),(1,1),(1,1),(4,7),(4,7),(4,7),(2,3),(2,3),(2,3),(1,2),(1,2),(2,4),(2,4),(2,4),(2,4),(2,4),(2,4),(2,4),(2,4),(2,4),(2,4),(2,4),(2,4),(2,4),(2,4),(2,4),(2,4),(2,4),(2,4),(1,2),(1,2),(1,2),(1,2),(1,2),(1,2),(1,2),(1,2),(1,2),(1,2),(1,2),(1,2),(1,2),(1,2),(1,2),(1,2),(1,2)</v>
      </c>
      <c r="Q306" s="3" t="str">
        <f>IF(D306="坦克碎片",VLOOKUP(C306,道具信息!$N$2:$O$291,2,FALSE)&amp;"碎片",VLOOKUP(C306,道具信息!$N$2:$O$291,2,FALSE))</f>
        <v>T3部件</v>
      </c>
      <c r="R306" s="3">
        <f t="shared" si="108"/>
        <v>1168</v>
      </c>
      <c r="S306" s="11">
        <f t="shared" si="109"/>
        <v>0.11700000000000001</v>
      </c>
      <c r="T306" s="3" t="str">
        <f>VLOOKUP(Q306,道具信息!$Q$3:$S$20,2,FALSE)</f>
        <v>CHEST_ITEM_TYPE_T3_PART</v>
      </c>
      <c r="U306" s="3" t="str">
        <f>IF(COUNTIF(U$256:U305,T306)=0,T306,"")</f>
        <v/>
      </c>
      <c r="V306" s="3" t="str">
        <f t="shared" si="106"/>
        <v>CHEST_ITEM_TYPE_T3_TANK,CHEST_ITEM_TYPE_T4_TANK,CHEST_ITEM_TYPE_T3_SHARD,CHEST_ITEM_TYPE_T4_SHARD,CHEST_ITEM_TYPE_T2_PART,CHEST_ITEM_TYPE_T3_PART</v>
      </c>
      <c r="W306" s="13" t="str">
        <f t="shared" si="101"/>
        <v/>
      </c>
      <c r="X306" s="3" t="str">
        <f t="shared" si="102"/>
        <v/>
      </c>
      <c r="Y306" s="3" t="str">
        <f t="shared" si="107"/>
        <v>6.7%,2.8%,18.2%,22.1%,38.5%,11.7%</v>
      </c>
    </row>
    <row r="307" spans="2:25" x14ac:dyDescent="0.3">
      <c r="B307" s="2">
        <f>数据源!CN339</f>
        <v>8</v>
      </c>
      <c r="C307" s="2" t="str">
        <f>数据源!CO339</f>
        <v>T3HP6</v>
      </c>
      <c r="D307" s="2" t="str">
        <f>数据源!CP339</f>
        <v>部件</v>
      </c>
      <c r="E307" s="2">
        <f>数据源!CQ339</f>
        <v>433.2</v>
      </c>
      <c r="F307" s="2">
        <f>数据源!CR339</f>
        <v>1.5</v>
      </c>
      <c r="G307" s="2">
        <f>数据源!CS339</f>
        <v>8.0000000000000002E-3</v>
      </c>
      <c r="H307" s="2">
        <f>数据源!CT339</f>
        <v>6.0634041243459525E-3</v>
      </c>
      <c r="I307" s="2">
        <f>数据源!CU339</f>
        <v>61</v>
      </c>
      <c r="J307" s="3">
        <f t="shared" si="95"/>
        <v>1</v>
      </c>
      <c r="K307" s="3">
        <f t="shared" si="96"/>
        <v>2</v>
      </c>
      <c r="L307" s="3" t="str">
        <f t="shared" si="99"/>
        <v>部件</v>
      </c>
      <c r="M307" s="3">
        <f t="shared" ca="1" si="100"/>
        <v>93206</v>
      </c>
      <c r="N307" s="3" t="str">
        <f t="shared" ca="1" si="103"/>
        <v>11321,12321,13321,11411,12411,13411,12421,11431,51321,52321,53321,51411,52411,53411,51421,51431,92001,92003,92005,92101,92103,92105,92201,92203,92205,92002,92004,92006,92102,92104,92106,92202,92204,92206,93001,93003,93005,93101,93103,93105,93201,93203,93205,93002,93004,93006,93102,93104,93106,93202,93204,93206</v>
      </c>
      <c r="O307" s="3" t="str">
        <f t="shared" si="104"/>
        <v>222,222,222,73,73,73,36,24,606,606,606,437,437,437,486,405,213,213,213,213,213,213,213,213,213,213,213,213,213,213,213,213,213,213,68,68,68,68,68,68,68,68,68,68,61,61,61,61,61,61,61,61</v>
      </c>
      <c r="P307" s="1" t="str">
        <f t="shared" si="105"/>
        <v>(1,1),(1,1),(1,1),(1,1),(1,1),(1,1),(1,1),(1,1),(4,7),(4,7),(4,7),(2,3),(2,3),(2,3),(1,2),(1,2),(2,4),(2,4),(2,4),(2,4),(2,4),(2,4),(2,4),(2,4),(2,4),(2,4),(2,4),(2,4),(2,4),(2,4),(2,4),(2,4),(2,4),(2,4),(1,2),(1,2),(1,2),(1,2),(1,2),(1,2),(1,2),(1,2),(1,2),(1,2),(1,2),(1,2),(1,2),(1,2),(1,2),(1,2),(1,2),(1,2)</v>
      </c>
      <c r="Q307" s="3" t="str">
        <f>IF(D307="坦克碎片",VLOOKUP(C307,道具信息!$N$2:$O$291,2,FALSE)&amp;"碎片",VLOOKUP(C307,道具信息!$N$2:$O$291,2,FALSE))</f>
        <v>T3部件</v>
      </c>
      <c r="R307" s="3">
        <f t="shared" si="108"/>
        <v>1168</v>
      </c>
      <c r="S307" s="11">
        <f t="shared" si="109"/>
        <v>0.11700000000000001</v>
      </c>
      <c r="T307" s="3" t="str">
        <f>VLOOKUP(Q307,道具信息!$Q$3:$S$20,2,FALSE)</f>
        <v>CHEST_ITEM_TYPE_T3_PART</v>
      </c>
      <c r="U307" s="3" t="str">
        <f>IF(COUNTIF(U$256:U306,T307)=0,T307,"")</f>
        <v/>
      </c>
      <c r="V307" s="3" t="str">
        <f t="shared" si="106"/>
        <v>CHEST_ITEM_TYPE_T3_TANK,CHEST_ITEM_TYPE_T4_TANK,CHEST_ITEM_TYPE_T3_SHARD,CHEST_ITEM_TYPE_T4_SHARD,CHEST_ITEM_TYPE_T2_PART,CHEST_ITEM_TYPE_T3_PART</v>
      </c>
      <c r="W307" s="13" t="str">
        <f t="shared" si="101"/>
        <v/>
      </c>
      <c r="X307" s="3" t="str">
        <f t="shared" si="102"/>
        <v/>
      </c>
      <c r="Y307" s="3" t="str">
        <f t="shared" si="107"/>
        <v>6.7%,2.8%,18.2%,22.1%,38.5%,11.7%</v>
      </c>
    </row>
    <row r="308" spans="2:25" x14ac:dyDescent="0.3">
      <c r="N308" s="3" t="str">
        <f ca="1">"["&amp;N307&amp;"]"</f>
        <v>[11321,12321,13321,11411,12411,13411,12421,11431,51321,52321,53321,51411,52411,53411,51421,51431,92001,92003,92005,92101,92103,92105,92201,92203,92205,92002,92004,92006,92102,92104,92106,92202,92204,92206,93001,93003,93005,93101,93103,93105,93201,93203,93205,93002,93004,93006,93102,93104,93106,93202,93204,93206]</v>
      </c>
      <c r="O308" s="3" t="str">
        <f>"["&amp;O307&amp;"]"</f>
        <v>[222,222,222,73,73,73,36,24,606,606,606,437,437,437,486,405,213,213,213,213,213,213,213,213,213,213,213,213,213,213,213,213,213,213,68,68,68,68,68,68,68,68,68,68,61,61,61,61,61,61,61,61]</v>
      </c>
      <c r="P308" s="3" t="str">
        <f>"["&amp;P307&amp;"]"</f>
        <v>[(1,1),(1,1),(1,1),(1,1),(1,1),(1,1),(1,1),(1,1),(4,7),(4,7),(4,7),(2,3),(2,3),(2,3),(1,2),(1,2),(2,4),(2,4),(2,4),(2,4),(2,4),(2,4),(2,4),(2,4),(2,4),(2,4),(2,4),(2,4),(2,4),(2,4),(2,4),(2,4),(2,4),(2,4),(1,2),(1,2),(1,2),(1,2),(1,2),(1,2),(1,2),(1,2),(1,2),(1,2),(1,2),(1,2),(1,2),(1,2),(1,2),(1,2),(1,2),(1,2)]</v>
      </c>
      <c r="S308" s="11"/>
      <c r="V308" s="3" t="str">
        <f>"["&amp;V307&amp;"]"</f>
        <v>[CHEST_ITEM_TYPE_T3_TANK,CHEST_ITEM_TYPE_T4_TANK,CHEST_ITEM_TYPE_T3_SHARD,CHEST_ITEM_TYPE_T4_SHARD,CHEST_ITEM_TYPE_T2_PART,CHEST_ITEM_TYPE_T3_PART]</v>
      </c>
      <c r="Y308" s="3" t="str">
        <f>"["&amp;Y307&amp;"]"</f>
        <v>[6.7%,2.8%,18.2%,22.1%,38.5%,11.7%]</v>
      </c>
    </row>
    <row r="310" spans="2:25" x14ac:dyDescent="0.3">
      <c r="B310" s="2" t="str">
        <f>数据源!CN342</f>
        <v>联赛等级</v>
      </c>
      <c r="C310" s="2" t="str">
        <f>数据源!CO342</f>
        <v>道具名称</v>
      </c>
      <c r="D310" s="2" t="str">
        <f>数据源!CP342</f>
        <v>对应大类</v>
      </c>
      <c r="E310" s="2" t="str">
        <f>数据源!CQ342</f>
        <v>道具价值</v>
      </c>
      <c r="F310" s="2" t="str">
        <f>数据源!CR342</f>
        <v>抽取个数</v>
      </c>
      <c r="G310" s="2" t="str">
        <f>数据源!CS342</f>
        <v>价值比例</v>
      </c>
      <c r="H310" s="2" t="str">
        <f>数据源!CT342</f>
        <v>产出概率</v>
      </c>
      <c r="I310" s="2" t="str">
        <f>数据源!CU342</f>
        <v>权重值</v>
      </c>
      <c r="J310" s="7" t="s">
        <v>234</v>
      </c>
      <c r="K310" s="7" t="s">
        <v>235</v>
      </c>
      <c r="L310" s="3" t="s">
        <v>222</v>
      </c>
      <c r="M310" s="3" t="s">
        <v>152</v>
      </c>
      <c r="N310" s="3" t="s">
        <v>224</v>
      </c>
      <c r="O310" s="3" t="s">
        <v>225</v>
      </c>
      <c r="P310" s="3" t="s">
        <v>226</v>
      </c>
      <c r="Q310" s="8" t="s">
        <v>244</v>
      </c>
      <c r="R310" s="8" t="s">
        <v>245</v>
      </c>
      <c r="S310" s="8" t="s">
        <v>246</v>
      </c>
    </row>
    <row r="311" spans="2:25" x14ac:dyDescent="0.3">
      <c r="B311" s="2">
        <f>数据源!CN343</f>
        <v>9</v>
      </c>
      <c r="C311" s="2" t="str">
        <f>数据源!CO343</f>
        <v>霞飞</v>
      </c>
      <c r="D311" s="2" t="str">
        <f>数据源!CP343</f>
        <v>坦克</v>
      </c>
      <c r="E311" s="2">
        <f>数据源!CQ343</f>
        <v>2880</v>
      </c>
      <c r="F311" s="2">
        <f>数据源!CR343</f>
        <v>1</v>
      </c>
      <c r="G311" s="2">
        <f>数据源!CS343</f>
        <v>5.1799999999999992E-2</v>
      </c>
      <c r="H311" s="2">
        <f>数据源!CT343</f>
        <v>8.8581597222222204E-3</v>
      </c>
      <c r="I311" s="2">
        <f>数据源!CU343</f>
        <v>89</v>
      </c>
      <c r="J311" s="3">
        <f t="shared" ref="J311:J369" si="110">ROUNDUP(IF(F311&gt;1,F311-ROUNDDOWN(SQRT(F311),0),F311),0)</f>
        <v>1</v>
      </c>
      <c r="K311" s="3">
        <f t="shared" ref="K311:K369" si="111">F311*2-J311</f>
        <v>1</v>
      </c>
      <c r="L311" s="3" t="str">
        <f>RIGHT(D311,2)</f>
        <v>坦克</v>
      </c>
      <c r="M311" s="3">
        <f ca="1">IF(OR(L311="坦克",L311="碎片"),VLOOKUP(C311,INDIRECT("坦克ID"),MATCH(L311&amp;"ID",INDIRECT("坦克标头"),0),FALSE),VLOOKUP(C311,INDIRECT(L311&amp;"ID"),2,FALSE))</f>
        <v>11411</v>
      </c>
      <c r="N311" s="3">
        <f ca="1">M311</f>
        <v>11411</v>
      </c>
      <c r="O311" s="3">
        <f>I311</f>
        <v>89</v>
      </c>
      <c r="P311" s="1" t="str">
        <f>"("&amp;J311&amp;","&amp;K311&amp;")"</f>
        <v>(1,1)</v>
      </c>
      <c r="Q311" s="3" t="str">
        <f>IF(D311="坦克碎片",VLOOKUP(C311,道具信息!$N$2:$O$291,2,FALSE)&amp;"碎片",VLOOKUP(C311,道具信息!$N$2:$O$291,2,FALSE))</f>
        <v>T4坦克</v>
      </c>
      <c r="R311" s="3">
        <f t="shared" ref="R311:R342" si="112">SUMIFS(I$3:I$445,Q$3:Q$445,Q311,B$3:B$445,B311)</f>
        <v>415</v>
      </c>
      <c r="S311" s="11">
        <f t="shared" ref="S311:S342" si="113">ROUND(R311/SUMIF(B$3:B$445,B311,I$3:I$445),3)</f>
        <v>4.1000000000000002E-2</v>
      </c>
      <c r="T311" s="3" t="str">
        <f>VLOOKUP(Q311,道具信息!$Q$3:$S$20,2,FALSE)</f>
        <v>CHEST_ITEM_TYPE_T4_TANK</v>
      </c>
      <c r="U311" s="3" t="str">
        <f>T311</f>
        <v>CHEST_ITEM_TYPE_T4_TANK</v>
      </c>
      <c r="V311" s="3" t="str">
        <f>U311</f>
        <v>CHEST_ITEM_TYPE_T4_TANK</v>
      </c>
      <c r="W311" s="13">
        <f>IF(U311&lt;&gt;"",ROUND(S311*100%,3),"")</f>
        <v>4.1000000000000002E-2</v>
      </c>
      <c r="X311" s="3" t="str">
        <f>TEXT(W311,"0.0%")</f>
        <v>4.1%</v>
      </c>
      <c r="Y311" s="3" t="str">
        <f>X311</f>
        <v>4.1%</v>
      </c>
    </row>
    <row r="312" spans="2:25" x14ac:dyDescent="0.3">
      <c r="B312" s="2">
        <f>数据源!CN344</f>
        <v>9</v>
      </c>
      <c r="C312" s="2" t="str">
        <f>数据源!CO344</f>
        <v>M-48</v>
      </c>
      <c r="D312" s="2" t="str">
        <f>数据源!CP344</f>
        <v>坦克</v>
      </c>
      <c r="E312" s="2">
        <f>数据源!CQ344</f>
        <v>2880</v>
      </c>
      <c r="F312" s="2">
        <f>数据源!CR344</f>
        <v>1</v>
      </c>
      <c r="G312" s="2">
        <f>数据源!CS344</f>
        <v>5.1799999999999992E-2</v>
      </c>
      <c r="H312" s="2">
        <f>数据源!CT344</f>
        <v>8.8581597222222204E-3</v>
      </c>
      <c r="I312" s="2">
        <f>数据源!CU344</f>
        <v>89</v>
      </c>
      <c r="J312" s="3">
        <f t="shared" si="110"/>
        <v>1</v>
      </c>
      <c r="K312" s="3">
        <f t="shared" si="111"/>
        <v>1</v>
      </c>
      <c r="L312" s="3" t="str">
        <f t="shared" ref="L312:L369" si="114">RIGHT(D312,2)</f>
        <v>坦克</v>
      </c>
      <c r="M312" s="3">
        <f t="shared" ref="M312:M369" ca="1" si="115">IF(OR(L312="坦克",L312="碎片"),VLOOKUP(C312,INDIRECT("坦克ID"),MATCH(L312&amp;"ID",INDIRECT("坦克标头"),0),FALSE),VLOOKUP(C312,INDIRECT(L312&amp;"ID"),2,FALSE))</f>
        <v>12411</v>
      </c>
      <c r="N312" s="3" t="str">
        <f ca="1">N311&amp;","&amp;M312</f>
        <v>11411,12411</v>
      </c>
      <c r="O312" s="3" t="str">
        <f>O311&amp;","&amp;I312</f>
        <v>89,89</v>
      </c>
      <c r="P312" s="1" t="str">
        <f>P311&amp;","&amp;"("&amp;J312&amp;","&amp;K312&amp;")"</f>
        <v>(1,1),(1,1)</v>
      </c>
      <c r="Q312" s="3" t="str">
        <f>IF(D312="坦克碎片",VLOOKUP(C312,道具信息!$N$2:$O$291,2,FALSE)&amp;"碎片",VLOOKUP(C312,道具信息!$N$2:$O$291,2,FALSE))</f>
        <v>T4坦克</v>
      </c>
      <c r="R312" s="3">
        <f t="shared" si="112"/>
        <v>415</v>
      </c>
      <c r="S312" s="11">
        <f t="shared" si="113"/>
        <v>4.1000000000000002E-2</v>
      </c>
      <c r="T312" s="3" t="str">
        <f>VLOOKUP(Q312,道具信息!$Q$3:$S$20,2,FALSE)</f>
        <v>CHEST_ITEM_TYPE_T4_TANK</v>
      </c>
      <c r="U312" s="3" t="str">
        <f>IF(COUNTIF(U$311:U311,T312)=0,T312,"")</f>
        <v/>
      </c>
      <c r="V312" s="3" t="str">
        <f>IF(U312&lt;&gt;"",V311&amp;","&amp;U312,V311)</f>
        <v>CHEST_ITEM_TYPE_T4_TANK</v>
      </c>
      <c r="W312" s="13" t="str">
        <f t="shared" ref="W312:W369" si="116">IF(U312&lt;&gt;"",ROUND(S312*100%,3),"")</f>
        <v/>
      </c>
      <c r="X312" s="3" t="str">
        <f t="shared" ref="X312:X369" si="117">TEXT(W312,"0.0%")</f>
        <v/>
      </c>
      <c r="Y312" s="3" t="str">
        <f>IF(X312&lt;&gt;"",Y311&amp;","&amp;X312,Y311)</f>
        <v>4.1%</v>
      </c>
    </row>
    <row r="313" spans="2:25" x14ac:dyDescent="0.3">
      <c r="B313" s="2">
        <f>数据源!CN345</f>
        <v>9</v>
      </c>
      <c r="C313" s="2" t="str">
        <f>数据源!CO345</f>
        <v>征服者</v>
      </c>
      <c r="D313" s="2" t="str">
        <f>数据源!CP345</f>
        <v>坦克</v>
      </c>
      <c r="E313" s="2">
        <f>数据源!CQ345</f>
        <v>2880</v>
      </c>
      <c r="F313" s="2">
        <f>数据源!CR345</f>
        <v>1</v>
      </c>
      <c r="G313" s="2">
        <f>数据源!CS345</f>
        <v>5.1799999999999992E-2</v>
      </c>
      <c r="H313" s="2">
        <f>数据源!CT345</f>
        <v>8.8581597222222204E-3</v>
      </c>
      <c r="I313" s="2">
        <f>数据源!CU345</f>
        <v>89</v>
      </c>
      <c r="J313" s="3">
        <f t="shared" si="110"/>
        <v>1</v>
      </c>
      <c r="K313" s="3">
        <f t="shared" si="111"/>
        <v>1</v>
      </c>
      <c r="L313" s="3" t="str">
        <f t="shared" si="114"/>
        <v>坦克</v>
      </c>
      <c r="M313" s="3">
        <f t="shared" ca="1" si="115"/>
        <v>13411</v>
      </c>
      <c r="N313" s="3" t="str">
        <f t="shared" ref="N313:N369" ca="1" si="118">N312&amp;","&amp;M313</f>
        <v>11411,12411,13411</v>
      </c>
      <c r="O313" s="3" t="str">
        <f t="shared" ref="O313:O369" si="119">O312&amp;","&amp;I313</f>
        <v>89,89,89</v>
      </c>
      <c r="P313" s="1" t="str">
        <f t="shared" ref="P313:P369" si="120">P312&amp;","&amp;"("&amp;J313&amp;","&amp;K313&amp;")"</f>
        <v>(1,1),(1,1),(1,1)</v>
      </c>
      <c r="Q313" s="3" t="str">
        <f>IF(D313="坦克碎片",VLOOKUP(C313,道具信息!$N$2:$O$291,2,FALSE)&amp;"碎片",VLOOKUP(C313,道具信息!$N$2:$O$291,2,FALSE))</f>
        <v>T4坦克</v>
      </c>
      <c r="R313" s="3">
        <f t="shared" si="112"/>
        <v>415</v>
      </c>
      <c r="S313" s="11">
        <f t="shared" si="113"/>
        <v>4.1000000000000002E-2</v>
      </c>
      <c r="T313" s="3" t="str">
        <f>VLOOKUP(Q313,道具信息!$Q$3:$S$20,2,FALSE)</f>
        <v>CHEST_ITEM_TYPE_T4_TANK</v>
      </c>
      <c r="U313" s="3" t="str">
        <f>IF(COUNTIF(U$311:U312,T313)=0,T313,"")</f>
        <v/>
      </c>
      <c r="V313" s="3" t="str">
        <f t="shared" ref="V313:V369" si="121">IF(U313&lt;&gt;"",V312&amp;","&amp;U313,V312)</f>
        <v>CHEST_ITEM_TYPE_T4_TANK</v>
      </c>
      <c r="W313" s="13" t="str">
        <f t="shared" si="116"/>
        <v/>
      </c>
      <c r="X313" s="3" t="str">
        <f t="shared" si="117"/>
        <v/>
      </c>
      <c r="Y313" s="3" t="str">
        <f t="shared" ref="Y313:Y369" si="122">IF(X313&lt;&gt;"",Y312&amp;","&amp;X313,Y312)</f>
        <v>4.1%</v>
      </c>
    </row>
    <row r="314" spans="2:25" x14ac:dyDescent="0.3">
      <c r="B314" s="2">
        <f>数据源!CN346</f>
        <v>9</v>
      </c>
      <c r="C314" s="2" t="str">
        <f>数据源!CO346</f>
        <v>M-41</v>
      </c>
      <c r="D314" s="2" t="str">
        <f>数据源!CP346</f>
        <v>坦克</v>
      </c>
      <c r="E314" s="2">
        <f>数据源!CQ346</f>
        <v>5760</v>
      </c>
      <c r="F314" s="2">
        <f>数据源!CR346</f>
        <v>1</v>
      </c>
      <c r="G314" s="2">
        <f>数据源!CS346</f>
        <v>5.1799999999999992E-2</v>
      </c>
      <c r="H314" s="2">
        <f>数据源!CT346</f>
        <v>4.4290798611111102E-3</v>
      </c>
      <c r="I314" s="2">
        <f>数据源!CU346</f>
        <v>44</v>
      </c>
      <c r="J314" s="3">
        <f t="shared" si="110"/>
        <v>1</v>
      </c>
      <c r="K314" s="3">
        <f t="shared" si="111"/>
        <v>1</v>
      </c>
      <c r="L314" s="3" t="str">
        <f t="shared" si="114"/>
        <v>坦克</v>
      </c>
      <c r="M314" s="3">
        <f t="shared" ca="1" si="115"/>
        <v>11421</v>
      </c>
      <c r="N314" s="3" t="str">
        <f t="shared" ca="1" si="118"/>
        <v>11411,12411,13411,11421</v>
      </c>
      <c r="O314" s="3" t="str">
        <f t="shared" si="119"/>
        <v>89,89,89,44</v>
      </c>
      <c r="P314" s="1" t="str">
        <f t="shared" si="120"/>
        <v>(1,1),(1,1),(1,1),(1,1)</v>
      </c>
      <c r="Q314" s="3" t="str">
        <f>IF(D314="坦克碎片",VLOOKUP(C314,道具信息!$N$2:$O$291,2,FALSE)&amp;"碎片",VLOOKUP(C314,道具信息!$N$2:$O$291,2,FALSE))</f>
        <v>T4坦克</v>
      </c>
      <c r="R314" s="3">
        <f t="shared" si="112"/>
        <v>415</v>
      </c>
      <c r="S314" s="11">
        <f t="shared" si="113"/>
        <v>4.1000000000000002E-2</v>
      </c>
      <c r="T314" s="3" t="str">
        <f>VLOOKUP(Q314,道具信息!$Q$3:$S$20,2,FALSE)</f>
        <v>CHEST_ITEM_TYPE_T4_TANK</v>
      </c>
      <c r="U314" s="3" t="str">
        <f>IF(COUNTIF(U$311:U313,T314)=0,T314,"")</f>
        <v/>
      </c>
      <c r="V314" s="3" t="str">
        <f t="shared" si="121"/>
        <v>CHEST_ITEM_TYPE_T4_TANK</v>
      </c>
      <c r="W314" s="13" t="str">
        <f t="shared" si="116"/>
        <v/>
      </c>
      <c r="X314" s="3" t="str">
        <f t="shared" si="117"/>
        <v/>
      </c>
      <c r="Y314" s="3" t="str">
        <f t="shared" si="122"/>
        <v>4.1%</v>
      </c>
    </row>
    <row r="315" spans="2:25" x14ac:dyDescent="0.3">
      <c r="B315" s="2">
        <f>数据源!CN347</f>
        <v>9</v>
      </c>
      <c r="C315" s="2" t="str">
        <f>数据源!CO347</f>
        <v>潘兴</v>
      </c>
      <c r="D315" s="2" t="str">
        <f>数据源!CP347</f>
        <v>坦克</v>
      </c>
      <c r="E315" s="2">
        <f>数据源!CQ347</f>
        <v>5760</v>
      </c>
      <c r="F315" s="2">
        <f>数据源!CR347</f>
        <v>1</v>
      </c>
      <c r="G315" s="2">
        <f>数据源!CS347</f>
        <v>5.1799999999999992E-2</v>
      </c>
      <c r="H315" s="2">
        <f>数据源!CT347</f>
        <v>4.4290798611111102E-3</v>
      </c>
      <c r="I315" s="2">
        <f>数据源!CU347</f>
        <v>44</v>
      </c>
      <c r="J315" s="3">
        <f t="shared" si="110"/>
        <v>1</v>
      </c>
      <c r="K315" s="3">
        <f t="shared" si="111"/>
        <v>1</v>
      </c>
      <c r="L315" s="3" t="str">
        <f t="shared" si="114"/>
        <v>坦克</v>
      </c>
      <c r="M315" s="3">
        <f t="shared" ca="1" si="115"/>
        <v>12421</v>
      </c>
      <c r="N315" s="3" t="str">
        <f t="shared" ca="1" si="118"/>
        <v>11411,12411,13411,11421,12421</v>
      </c>
      <c r="O315" s="3" t="str">
        <f t="shared" si="119"/>
        <v>89,89,89,44,44</v>
      </c>
      <c r="P315" s="1" t="str">
        <f t="shared" si="120"/>
        <v>(1,1),(1,1),(1,1),(1,1),(1,1)</v>
      </c>
      <c r="Q315" s="3" t="str">
        <f>IF(D315="坦克碎片",VLOOKUP(C315,道具信息!$N$2:$O$291,2,FALSE)&amp;"碎片",VLOOKUP(C315,道具信息!$N$2:$O$291,2,FALSE))</f>
        <v>T4坦克</v>
      </c>
      <c r="R315" s="3">
        <f t="shared" si="112"/>
        <v>415</v>
      </c>
      <c r="S315" s="11">
        <f t="shared" si="113"/>
        <v>4.1000000000000002E-2</v>
      </c>
      <c r="T315" s="3" t="str">
        <f>VLOOKUP(Q315,道具信息!$Q$3:$S$20,2,FALSE)</f>
        <v>CHEST_ITEM_TYPE_T4_TANK</v>
      </c>
      <c r="U315" s="3" t="str">
        <f>IF(COUNTIF(U$311:U314,T315)=0,T315,"")</f>
        <v/>
      </c>
      <c r="V315" s="3" t="str">
        <f t="shared" si="121"/>
        <v>CHEST_ITEM_TYPE_T4_TANK</v>
      </c>
      <c r="W315" s="13" t="str">
        <f t="shared" si="116"/>
        <v/>
      </c>
      <c r="X315" s="3" t="str">
        <f t="shared" si="117"/>
        <v/>
      </c>
      <c r="Y315" s="3" t="str">
        <f t="shared" si="122"/>
        <v>4.1%</v>
      </c>
    </row>
    <row r="316" spans="2:25" x14ac:dyDescent="0.3">
      <c r="B316" s="2">
        <f>数据源!CN348</f>
        <v>9</v>
      </c>
      <c r="C316" s="2" t="str">
        <f>数据源!CO348</f>
        <v>BMP-3</v>
      </c>
      <c r="D316" s="2" t="str">
        <f>数据源!CP348</f>
        <v>坦克</v>
      </c>
      <c r="E316" s="2">
        <f>数据源!CQ348</f>
        <v>8640</v>
      </c>
      <c r="F316" s="2">
        <f>数据源!CR348</f>
        <v>1</v>
      </c>
      <c r="G316" s="2">
        <f>数据源!CS348</f>
        <v>5.1799999999999992E-2</v>
      </c>
      <c r="H316" s="2">
        <f>数据源!CT348</f>
        <v>2.9527199074074069E-3</v>
      </c>
      <c r="I316" s="2">
        <f>数据源!CU348</f>
        <v>30</v>
      </c>
      <c r="J316" s="3">
        <f t="shared" si="110"/>
        <v>1</v>
      </c>
      <c r="K316" s="3">
        <f t="shared" si="111"/>
        <v>1</v>
      </c>
      <c r="L316" s="3" t="str">
        <f t="shared" si="114"/>
        <v>坦克</v>
      </c>
      <c r="M316" s="3">
        <f t="shared" ca="1" si="115"/>
        <v>11431</v>
      </c>
      <c r="N316" s="3" t="str">
        <f t="shared" ca="1" si="118"/>
        <v>11411,12411,13411,11421,12421,11431</v>
      </c>
      <c r="O316" s="3" t="str">
        <f t="shared" si="119"/>
        <v>89,89,89,44,44,30</v>
      </c>
      <c r="P316" s="1" t="str">
        <f t="shared" si="120"/>
        <v>(1,1),(1,1),(1,1),(1,1),(1,1),(1,1)</v>
      </c>
      <c r="Q316" s="3" t="str">
        <f>IF(D316="坦克碎片",VLOOKUP(C316,道具信息!$N$2:$O$291,2,FALSE)&amp;"碎片",VLOOKUP(C316,道具信息!$N$2:$O$291,2,FALSE))</f>
        <v>T4坦克</v>
      </c>
      <c r="R316" s="3">
        <f t="shared" si="112"/>
        <v>415</v>
      </c>
      <c r="S316" s="11">
        <f t="shared" si="113"/>
        <v>4.1000000000000002E-2</v>
      </c>
      <c r="T316" s="3" t="str">
        <f>VLOOKUP(Q316,道具信息!$Q$3:$S$20,2,FALSE)</f>
        <v>CHEST_ITEM_TYPE_T4_TANK</v>
      </c>
      <c r="U316" s="3" t="str">
        <f>IF(COUNTIF(U$311:U315,T316)=0,T316,"")</f>
        <v/>
      </c>
      <c r="V316" s="3" t="str">
        <f t="shared" si="121"/>
        <v>CHEST_ITEM_TYPE_T4_TANK</v>
      </c>
      <c r="W316" s="13" t="str">
        <f t="shared" si="116"/>
        <v/>
      </c>
      <c r="X316" s="3" t="str">
        <f t="shared" si="117"/>
        <v/>
      </c>
      <c r="Y316" s="3" t="str">
        <f t="shared" si="122"/>
        <v>4.1%</v>
      </c>
    </row>
    <row r="317" spans="2:25" x14ac:dyDescent="0.3">
      <c r="B317" s="2">
        <f>数据源!CN349</f>
        <v>9</v>
      </c>
      <c r="C317" s="2" t="str">
        <f>数据源!CO349</f>
        <v>百夫长</v>
      </c>
      <c r="D317" s="2" t="str">
        <f>数据源!CP349</f>
        <v>坦克</v>
      </c>
      <c r="E317" s="2">
        <f>数据源!CQ349</f>
        <v>8640</v>
      </c>
      <c r="F317" s="2">
        <f>数据源!CR349</f>
        <v>1</v>
      </c>
      <c r="G317" s="2">
        <f>数据源!CS349</f>
        <v>5.1799999999999992E-2</v>
      </c>
      <c r="H317" s="2">
        <f>数据源!CT349</f>
        <v>2.9527199074074069E-3</v>
      </c>
      <c r="I317" s="2">
        <f>数据源!CU349</f>
        <v>30</v>
      </c>
      <c r="J317" s="3">
        <f t="shared" si="110"/>
        <v>1</v>
      </c>
      <c r="K317" s="3">
        <f t="shared" si="111"/>
        <v>1</v>
      </c>
      <c r="L317" s="3" t="str">
        <f t="shared" si="114"/>
        <v>坦克</v>
      </c>
      <c r="M317" s="3">
        <f t="shared" ca="1" si="115"/>
        <v>12431</v>
      </c>
      <c r="N317" s="3" t="str">
        <f t="shared" ca="1" si="118"/>
        <v>11411,12411,13411,11421,12421,11431,12431</v>
      </c>
      <c r="O317" s="3" t="str">
        <f t="shared" si="119"/>
        <v>89,89,89,44,44,30,30</v>
      </c>
      <c r="P317" s="1" t="str">
        <f t="shared" si="120"/>
        <v>(1,1),(1,1),(1,1),(1,1),(1,1),(1,1),(1,1)</v>
      </c>
      <c r="Q317" s="3" t="str">
        <f>IF(D317="坦克碎片",VLOOKUP(C317,道具信息!$N$2:$O$291,2,FALSE)&amp;"碎片",VLOOKUP(C317,道具信息!$N$2:$O$291,2,FALSE))</f>
        <v>T4坦克</v>
      </c>
      <c r="R317" s="3">
        <f t="shared" si="112"/>
        <v>415</v>
      </c>
      <c r="S317" s="11">
        <f t="shared" si="113"/>
        <v>4.1000000000000002E-2</v>
      </c>
      <c r="T317" s="3" t="str">
        <f>VLOOKUP(Q317,道具信息!$Q$3:$S$20,2,FALSE)</f>
        <v>CHEST_ITEM_TYPE_T4_TANK</v>
      </c>
      <c r="U317" s="3" t="str">
        <f>IF(COUNTIF(U$311:U316,T317)=0,T317,"")</f>
        <v/>
      </c>
      <c r="V317" s="3" t="str">
        <f t="shared" si="121"/>
        <v>CHEST_ITEM_TYPE_T4_TANK</v>
      </c>
      <c r="W317" s="13" t="str">
        <f t="shared" si="116"/>
        <v/>
      </c>
      <c r="X317" s="3" t="str">
        <f t="shared" si="117"/>
        <v/>
      </c>
      <c r="Y317" s="3" t="str">
        <f t="shared" si="122"/>
        <v>4.1%</v>
      </c>
    </row>
    <row r="318" spans="2:25" x14ac:dyDescent="0.3">
      <c r="B318" s="2">
        <f>数据源!CN350</f>
        <v>9</v>
      </c>
      <c r="C318" s="2" t="str">
        <f>数据源!CO350</f>
        <v>霞飞</v>
      </c>
      <c r="D318" s="2" t="str">
        <f>数据源!CP350</f>
        <v>坦克碎片</v>
      </c>
      <c r="E318" s="2">
        <f>数据源!CQ350</f>
        <v>96</v>
      </c>
      <c r="F318" s="2">
        <f>数据源!CR350</f>
        <v>2.5</v>
      </c>
      <c r="G318" s="2">
        <f>数据源!CS350</f>
        <v>2.5899999999999996E-2</v>
      </c>
      <c r="H318" s="2">
        <f>数据源!CT350</f>
        <v>5.3148958333333315E-2</v>
      </c>
      <c r="I318" s="2">
        <f>数据源!CU350</f>
        <v>531</v>
      </c>
      <c r="J318" s="3">
        <f t="shared" si="110"/>
        <v>2</v>
      </c>
      <c r="K318" s="3">
        <f t="shared" si="111"/>
        <v>3</v>
      </c>
      <c r="L318" s="3" t="str">
        <f t="shared" si="114"/>
        <v>碎片</v>
      </c>
      <c r="M318" s="3">
        <f t="shared" ca="1" si="115"/>
        <v>51411</v>
      </c>
      <c r="N318" s="3" t="str">
        <f t="shared" ca="1" si="118"/>
        <v>11411,12411,13411,11421,12421,11431,12431,51411</v>
      </c>
      <c r="O318" s="3" t="str">
        <f t="shared" si="119"/>
        <v>89,89,89,44,44,30,30,531</v>
      </c>
      <c r="P318" s="1" t="str">
        <f t="shared" si="120"/>
        <v>(1,1),(1,1),(1,1),(1,1),(1,1),(1,1),(1,1),(2,3)</v>
      </c>
      <c r="Q318" s="3" t="str">
        <f>IF(D318="坦克碎片",VLOOKUP(C318,道具信息!$N$2:$O$291,2,FALSE)&amp;"碎片",VLOOKUP(C318,道具信息!$N$2:$O$291,2,FALSE))</f>
        <v>T4坦克碎片</v>
      </c>
      <c r="R318" s="3">
        <f t="shared" si="112"/>
        <v>3463</v>
      </c>
      <c r="S318" s="11">
        <f t="shared" si="113"/>
        <v>0.34499999999999997</v>
      </c>
      <c r="T318" s="3" t="str">
        <f>VLOOKUP(Q318,道具信息!$Q$3:$S$20,2,FALSE)</f>
        <v>CHEST_ITEM_TYPE_T4_SHARD</v>
      </c>
      <c r="U318" s="3" t="str">
        <f>IF(COUNTIF(U$311:U317,T318)=0,T318,"")</f>
        <v>CHEST_ITEM_TYPE_T4_SHARD</v>
      </c>
      <c r="V318" s="3" t="str">
        <f t="shared" si="121"/>
        <v>CHEST_ITEM_TYPE_T4_TANK,CHEST_ITEM_TYPE_T4_SHARD</v>
      </c>
      <c r="W318" s="13">
        <f t="shared" si="116"/>
        <v>0.34499999999999997</v>
      </c>
      <c r="X318" s="3" t="str">
        <f t="shared" si="117"/>
        <v>34.5%</v>
      </c>
      <c r="Y318" s="3" t="str">
        <f t="shared" si="122"/>
        <v>4.1%,34.5%</v>
      </c>
    </row>
    <row r="319" spans="2:25" x14ac:dyDescent="0.3">
      <c r="B319" s="2">
        <f>数据源!CN351</f>
        <v>9</v>
      </c>
      <c r="C319" s="2" t="str">
        <f>数据源!CO351</f>
        <v>M-48</v>
      </c>
      <c r="D319" s="2" t="str">
        <f>数据源!CP351</f>
        <v>坦克碎片</v>
      </c>
      <c r="E319" s="2">
        <f>数据源!CQ351</f>
        <v>96</v>
      </c>
      <c r="F319" s="2">
        <f>数据源!CR351</f>
        <v>2.5</v>
      </c>
      <c r="G319" s="2">
        <f>数据源!CS351</f>
        <v>2.5899999999999996E-2</v>
      </c>
      <c r="H319" s="2">
        <f>数据源!CT351</f>
        <v>5.3148958333333315E-2</v>
      </c>
      <c r="I319" s="2">
        <f>数据源!CU351</f>
        <v>531</v>
      </c>
      <c r="J319" s="3">
        <f t="shared" si="110"/>
        <v>2</v>
      </c>
      <c r="K319" s="3">
        <f t="shared" si="111"/>
        <v>3</v>
      </c>
      <c r="L319" s="3" t="str">
        <f t="shared" si="114"/>
        <v>碎片</v>
      </c>
      <c r="M319" s="3">
        <f t="shared" ca="1" si="115"/>
        <v>52411</v>
      </c>
      <c r="N319" s="3" t="str">
        <f t="shared" ca="1" si="118"/>
        <v>11411,12411,13411,11421,12421,11431,12431,51411,52411</v>
      </c>
      <c r="O319" s="3" t="str">
        <f t="shared" si="119"/>
        <v>89,89,89,44,44,30,30,531,531</v>
      </c>
      <c r="P319" s="1" t="str">
        <f t="shared" si="120"/>
        <v>(1,1),(1,1),(1,1),(1,1),(1,1),(1,1),(1,1),(2,3),(2,3)</v>
      </c>
      <c r="Q319" s="3" t="str">
        <f>IF(D319="坦克碎片",VLOOKUP(C319,道具信息!$N$2:$O$291,2,FALSE)&amp;"碎片",VLOOKUP(C319,道具信息!$N$2:$O$291,2,FALSE))</f>
        <v>T4坦克碎片</v>
      </c>
      <c r="R319" s="3">
        <f t="shared" si="112"/>
        <v>3463</v>
      </c>
      <c r="S319" s="11">
        <f t="shared" si="113"/>
        <v>0.34499999999999997</v>
      </c>
      <c r="T319" s="3" t="str">
        <f>VLOOKUP(Q319,道具信息!$Q$3:$S$20,2,FALSE)</f>
        <v>CHEST_ITEM_TYPE_T4_SHARD</v>
      </c>
      <c r="U319" s="3" t="str">
        <f>IF(COUNTIF(U$311:U318,T319)=0,T319,"")</f>
        <v/>
      </c>
      <c r="V319" s="3" t="str">
        <f t="shared" si="121"/>
        <v>CHEST_ITEM_TYPE_T4_TANK,CHEST_ITEM_TYPE_T4_SHARD</v>
      </c>
      <c r="W319" s="13" t="str">
        <f t="shared" si="116"/>
        <v/>
      </c>
      <c r="X319" s="3" t="str">
        <f t="shared" si="117"/>
        <v/>
      </c>
      <c r="Y319" s="3" t="str">
        <f t="shared" si="122"/>
        <v>4.1%,34.5%</v>
      </c>
    </row>
    <row r="320" spans="2:25" x14ac:dyDescent="0.3">
      <c r="B320" s="2">
        <f>数据源!CN352</f>
        <v>9</v>
      </c>
      <c r="C320" s="2" t="str">
        <f>数据源!CO352</f>
        <v>征服者</v>
      </c>
      <c r="D320" s="2" t="str">
        <f>数据源!CP352</f>
        <v>坦克碎片</v>
      </c>
      <c r="E320" s="2">
        <f>数据源!CQ352</f>
        <v>96</v>
      </c>
      <c r="F320" s="2">
        <f>数据源!CR352</f>
        <v>2.5</v>
      </c>
      <c r="G320" s="2">
        <f>数据源!CS352</f>
        <v>2.5899999999999996E-2</v>
      </c>
      <c r="H320" s="2">
        <f>数据源!CT352</f>
        <v>5.3148958333333315E-2</v>
      </c>
      <c r="I320" s="2">
        <f>数据源!CU352</f>
        <v>531</v>
      </c>
      <c r="J320" s="3">
        <f t="shared" si="110"/>
        <v>2</v>
      </c>
      <c r="K320" s="3">
        <f t="shared" si="111"/>
        <v>3</v>
      </c>
      <c r="L320" s="3" t="str">
        <f t="shared" si="114"/>
        <v>碎片</v>
      </c>
      <c r="M320" s="3">
        <f t="shared" ca="1" si="115"/>
        <v>53411</v>
      </c>
      <c r="N320" s="3" t="str">
        <f t="shared" ca="1" si="118"/>
        <v>11411,12411,13411,11421,12421,11431,12431,51411,52411,53411</v>
      </c>
      <c r="O320" s="3" t="str">
        <f t="shared" si="119"/>
        <v>89,89,89,44,44,30,30,531,531,531</v>
      </c>
      <c r="P320" s="1" t="str">
        <f t="shared" si="120"/>
        <v>(1,1),(1,1),(1,1),(1,1),(1,1),(1,1),(1,1),(2,3),(2,3),(2,3)</v>
      </c>
      <c r="Q320" s="3" t="str">
        <f>IF(D320="坦克碎片",VLOOKUP(C320,道具信息!$N$2:$O$291,2,FALSE)&amp;"碎片",VLOOKUP(C320,道具信息!$N$2:$O$291,2,FALSE))</f>
        <v>T4坦克碎片</v>
      </c>
      <c r="R320" s="3">
        <f t="shared" si="112"/>
        <v>3463</v>
      </c>
      <c r="S320" s="11">
        <f t="shared" si="113"/>
        <v>0.34499999999999997</v>
      </c>
      <c r="T320" s="3" t="str">
        <f>VLOOKUP(Q320,道具信息!$Q$3:$S$20,2,FALSE)</f>
        <v>CHEST_ITEM_TYPE_T4_SHARD</v>
      </c>
      <c r="U320" s="3" t="str">
        <f>IF(COUNTIF(U$311:U319,T320)=0,T320,"")</f>
        <v/>
      </c>
      <c r="V320" s="3" t="str">
        <f t="shared" si="121"/>
        <v>CHEST_ITEM_TYPE_T4_TANK,CHEST_ITEM_TYPE_T4_SHARD</v>
      </c>
      <c r="W320" s="13" t="str">
        <f t="shared" si="116"/>
        <v/>
      </c>
      <c r="X320" s="3" t="str">
        <f t="shared" si="117"/>
        <v/>
      </c>
      <c r="Y320" s="3" t="str">
        <f t="shared" si="122"/>
        <v>4.1%,34.5%</v>
      </c>
    </row>
    <row r="321" spans="2:25" x14ac:dyDescent="0.3">
      <c r="B321" s="2">
        <f>数据源!CN353</f>
        <v>9</v>
      </c>
      <c r="C321" s="2" t="str">
        <f>数据源!CO353</f>
        <v>M-41</v>
      </c>
      <c r="D321" s="2" t="str">
        <f>数据源!CP353</f>
        <v>坦克碎片</v>
      </c>
      <c r="E321" s="2">
        <f>数据源!CQ353</f>
        <v>144</v>
      </c>
      <c r="F321" s="2">
        <f>数据源!CR353</f>
        <v>2</v>
      </c>
      <c r="G321" s="2">
        <f>数据源!CS353</f>
        <v>2.5899999999999996E-2</v>
      </c>
      <c r="H321" s="2">
        <f>数据源!CT353</f>
        <v>4.4290798611111099E-2</v>
      </c>
      <c r="I321" s="2">
        <f>数据源!CU353</f>
        <v>443</v>
      </c>
      <c r="J321" s="3">
        <f t="shared" si="110"/>
        <v>1</v>
      </c>
      <c r="K321" s="3">
        <f t="shared" si="111"/>
        <v>3</v>
      </c>
      <c r="L321" s="3" t="str">
        <f t="shared" si="114"/>
        <v>碎片</v>
      </c>
      <c r="M321" s="3">
        <f t="shared" ca="1" si="115"/>
        <v>51421</v>
      </c>
      <c r="N321" s="3" t="str">
        <f t="shared" ca="1" si="118"/>
        <v>11411,12411,13411,11421,12421,11431,12431,51411,52411,53411,51421</v>
      </c>
      <c r="O321" s="3" t="str">
        <f t="shared" si="119"/>
        <v>89,89,89,44,44,30,30,531,531,531,443</v>
      </c>
      <c r="P321" s="1" t="str">
        <f t="shared" si="120"/>
        <v>(1,1),(1,1),(1,1),(1,1),(1,1),(1,1),(1,1),(2,3),(2,3),(2,3),(1,3)</v>
      </c>
      <c r="Q321" s="3" t="str">
        <f>IF(D321="坦克碎片",VLOOKUP(C321,道具信息!$N$2:$O$291,2,FALSE)&amp;"碎片",VLOOKUP(C321,道具信息!$N$2:$O$291,2,FALSE))</f>
        <v>T4坦克碎片</v>
      </c>
      <c r="R321" s="3">
        <f t="shared" si="112"/>
        <v>3463</v>
      </c>
      <c r="S321" s="11">
        <f t="shared" si="113"/>
        <v>0.34499999999999997</v>
      </c>
      <c r="T321" s="3" t="str">
        <f>VLOOKUP(Q321,道具信息!$Q$3:$S$20,2,FALSE)</f>
        <v>CHEST_ITEM_TYPE_T4_SHARD</v>
      </c>
      <c r="U321" s="3" t="str">
        <f>IF(COUNTIF(U$311:U320,T321)=0,T321,"")</f>
        <v/>
      </c>
      <c r="V321" s="3" t="str">
        <f t="shared" si="121"/>
        <v>CHEST_ITEM_TYPE_T4_TANK,CHEST_ITEM_TYPE_T4_SHARD</v>
      </c>
      <c r="W321" s="13" t="str">
        <f t="shared" si="116"/>
        <v/>
      </c>
      <c r="X321" s="3" t="str">
        <f t="shared" si="117"/>
        <v/>
      </c>
      <c r="Y321" s="3" t="str">
        <f t="shared" si="122"/>
        <v>4.1%,34.5%</v>
      </c>
    </row>
    <row r="322" spans="2:25" x14ac:dyDescent="0.3">
      <c r="B322" s="2">
        <f>数据源!CN354</f>
        <v>9</v>
      </c>
      <c r="C322" s="2" t="str">
        <f>数据源!CO354</f>
        <v>潘兴</v>
      </c>
      <c r="D322" s="2" t="str">
        <f>数据源!CP354</f>
        <v>坦克碎片</v>
      </c>
      <c r="E322" s="2">
        <f>数据源!CQ354</f>
        <v>144</v>
      </c>
      <c r="F322" s="2">
        <f>数据源!CR354</f>
        <v>2</v>
      </c>
      <c r="G322" s="2">
        <f>数据源!CS354</f>
        <v>2.5899999999999996E-2</v>
      </c>
      <c r="H322" s="2">
        <f>数据源!CT354</f>
        <v>4.4290798611111099E-2</v>
      </c>
      <c r="I322" s="2">
        <f>数据源!CU354</f>
        <v>443</v>
      </c>
      <c r="J322" s="3">
        <f t="shared" si="110"/>
        <v>1</v>
      </c>
      <c r="K322" s="3">
        <f t="shared" si="111"/>
        <v>3</v>
      </c>
      <c r="L322" s="3" t="str">
        <f t="shared" si="114"/>
        <v>碎片</v>
      </c>
      <c r="M322" s="3">
        <f t="shared" ca="1" si="115"/>
        <v>52421</v>
      </c>
      <c r="N322" s="3" t="str">
        <f t="shared" ca="1" si="118"/>
        <v>11411,12411,13411,11421,12421,11431,12431,51411,52411,53411,51421,52421</v>
      </c>
      <c r="O322" s="3" t="str">
        <f t="shared" si="119"/>
        <v>89,89,89,44,44,30,30,531,531,531,443,443</v>
      </c>
      <c r="P322" s="1" t="str">
        <f t="shared" si="120"/>
        <v>(1,1),(1,1),(1,1),(1,1),(1,1),(1,1),(1,1),(2,3),(2,3),(2,3),(1,3),(1,3)</v>
      </c>
      <c r="Q322" s="3" t="str">
        <f>IF(D322="坦克碎片",VLOOKUP(C322,道具信息!$N$2:$O$291,2,FALSE)&amp;"碎片",VLOOKUP(C322,道具信息!$N$2:$O$291,2,FALSE))</f>
        <v>T4坦克碎片</v>
      </c>
      <c r="R322" s="3">
        <f t="shared" si="112"/>
        <v>3463</v>
      </c>
      <c r="S322" s="11">
        <f t="shared" si="113"/>
        <v>0.34499999999999997</v>
      </c>
      <c r="T322" s="3" t="str">
        <f>VLOOKUP(Q322,道具信息!$Q$3:$S$20,2,FALSE)</f>
        <v>CHEST_ITEM_TYPE_T4_SHARD</v>
      </c>
      <c r="U322" s="3" t="str">
        <f>IF(COUNTIF(U$311:U321,T322)=0,T322,"")</f>
        <v/>
      </c>
      <c r="V322" s="3" t="str">
        <f t="shared" si="121"/>
        <v>CHEST_ITEM_TYPE_T4_TANK,CHEST_ITEM_TYPE_T4_SHARD</v>
      </c>
      <c r="W322" s="13" t="str">
        <f t="shared" si="116"/>
        <v/>
      </c>
      <c r="X322" s="3" t="str">
        <f t="shared" si="117"/>
        <v/>
      </c>
      <c r="Y322" s="3" t="str">
        <f t="shared" si="122"/>
        <v>4.1%,34.5%</v>
      </c>
    </row>
    <row r="323" spans="2:25" x14ac:dyDescent="0.3">
      <c r="B323" s="2">
        <f>数据源!CN355</f>
        <v>9</v>
      </c>
      <c r="C323" s="2" t="str">
        <f>数据源!CO355</f>
        <v>BMP-3</v>
      </c>
      <c r="D323" s="2" t="str">
        <f>数据源!CP355</f>
        <v>坦克碎片</v>
      </c>
      <c r="E323" s="2">
        <f>数据源!CQ355</f>
        <v>172.79999999999998</v>
      </c>
      <c r="F323" s="2">
        <f>数据源!CR355</f>
        <v>1.5</v>
      </c>
      <c r="G323" s="2">
        <f>数据源!CS355</f>
        <v>2.5899999999999996E-2</v>
      </c>
      <c r="H323" s="2">
        <f>数据源!CT355</f>
        <v>4.9211998456790119E-2</v>
      </c>
      <c r="I323" s="2">
        <f>数据源!CU355</f>
        <v>492</v>
      </c>
      <c r="J323" s="3">
        <f t="shared" si="110"/>
        <v>1</v>
      </c>
      <c r="K323" s="3">
        <f t="shared" si="111"/>
        <v>2</v>
      </c>
      <c r="L323" s="3" t="str">
        <f t="shared" si="114"/>
        <v>碎片</v>
      </c>
      <c r="M323" s="3">
        <f t="shared" ca="1" si="115"/>
        <v>51431</v>
      </c>
      <c r="N323" s="3" t="str">
        <f t="shared" ca="1" si="118"/>
        <v>11411,12411,13411,11421,12421,11431,12431,51411,52411,53411,51421,52421,51431</v>
      </c>
      <c r="O323" s="3" t="str">
        <f t="shared" si="119"/>
        <v>89,89,89,44,44,30,30,531,531,531,443,443,492</v>
      </c>
      <c r="P323" s="1" t="str">
        <f t="shared" si="120"/>
        <v>(1,1),(1,1),(1,1),(1,1),(1,1),(1,1),(1,1),(2,3),(2,3),(2,3),(1,3),(1,3),(1,2)</v>
      </c>
      <c r="Q323" s="3" t="str">
        <f>IF(D323="坦克碎片",VLOOKUP(C323,道具信息!$N$2:$O$291,2,FALSE)&amp;"碎片",VLOOKUP(C323,道具信息!$N$2:$O$291,2,FALSE))</f>
        <v>T4坦克碎片</v>
      </c>
      <c r="R323" s="3">
        <f t="shared" si="112"/>
        <v>3463</v>
      </c>
      <c r="S323" s="11">
        <f t="shared" si="113"/>
        <v>0.34499999999999997</v>
      </c>
      <c r="T323" s="3" t="str">
        <f>VLOOKUP(Q323,道具信息!$Q$3:$S$20,2,FALSE)</f>
        <v>CHEST_ITEM_TYPE_T4_SHARD</v>
      </c>
      <c r="U323" s="3" t="str">
        <f>IF(COUNTIF(U$311:U322,T323)=0,T323,"")</f>
        <v/>
      </c>
      <c r="V323" s="3" t="str">
        <f t="shared" si="121"/>
        <v>CHEST_ITEM_TYPE_T4_TANK,CHEST_ITEM_TYPE_T4_SHARD</v>
      </c>
      <c r="W323" s="13" t="str">
        <f t="shared" si="116"/>
        <v/>
      </c>
      <c r="X323" s="3" t="str">
        <f t="shared" si="117"/>
        <v/>
      </c>
      <c r="Y323" s="3" t="str">
        <f t="shared" si="122"/>
        <v>4.1%,34.5%</v>
      </c>
    </row>
    <row r="324" spans="2:25" x14ac:dyDescent="0.3">
      <c r="B324" s="2">
        <f>数据源!CN356</f>
        <v>9</v>
      </c>
      <c r="C324" s="2" t="str">
        <f>数据源!CO356</f>
        <v>百夫长</v>
      </c>
      <c r="D324" s="2" t="str">
        <f>数据源!CP356</f>
        <v>坦克碎片</v>
      </c>
      <c r="E324" s="2">
        <f>数据源!CQ356</f>
        <v>172.79999999999998</v>
      </c>
      <c r="F324" s="2">
        <f>数据源!CR356</f>
        <v>1.5</v>
      </c>
      <c r="G324" s="2">
        <f>数据源!CS356</f>
        <v>2.5899999999999996E-2</v>
      </c>
      <c r="H324" s="2">
        <f>数据源!CT356</f>
        <v>4.9211998456790119E-2</v>
      </c>
      <c r="I324" s="2">
        <f>数据源!CU356</f>
        <v>492</v>
      </c>
      <c r="J324" s="3">
        <f t="shared" si="110"/>
        <v>1</v>
      </c>
      <c r="K324" s="3">
        <f t="shared" si="111"/>
        <v>2</v>
      </c>
      <c r="L324" s="3" t="str">
        <f t="shared" si="114"/>
        <v>碎片</v>
      </c>
      <c r="M324" s="3">
        <f t="shared" ca="1" si="115"/>
        <v>52431</v>
      </c>
      <c r="N324" s="3" t="str">
        <f t="shared" ca="1" si="118"/>
        <v>11411,12411,13411,11421,12421,11431,12431,51411,52411,53411,51421,52421,51431,52431</v>
      </c>
      <c r="O324" s="3" t="str">
        <f t="shared" si="119"/>
        <v>89,89,89,44,44,30,30,531,531,531,443,443,492,492</v>
      </c>
      <c r="P324" s="1" t="str">
        <f t="shared" si="120"/>
        <v>(1,1),(1,1),(1,1),(1,1),(1,1),(1,1),(1,1),(2,3),(2,3),(2,3),(1,3),(1,3),(1,2),(1,2)</v>
      </c>
      <c r="Q324" s="3" t="str">
        <f>IF(D324="坦克碎片",VLOOKUP(C324,道具信息!$N$2:$O$291,2,FALSE)&amp;"碎片",VLOOKUP(C324,道具信息!$N$2:$O$291,2,FALSE))</f>
        <v>T4坦克碎片</v>
      </c>
      <c r="R324" s="3">
        <f t="shared" si="112"/>
        <v>3463</v>
      </c>
      <c r="S324" s="11">
        <f t="shared" si="113"/>
        <v>0.34499999999999997</v>
      </c>
      <c r="T324" s="3" t="str">
        <f>VLOOKUP(Q324,道具信息!$Q$3:$S$20,2,FALSE)</f>
        <v>CHEST_ITEM_TYPE_T4_SHARD</v>
      </c>
      <c r="U324" s="3" t="str">
        <f>IF(COUNTIF(U$311:U323,T324)=0,T324,"")</f>
        <v/>
      </c>
      <c r="V324" s="3" t="str">
        <f t="shared" si="121"/>
        <v>CHEST_ITEM_TYPE_T4_TANK,CHEST_ITEM_TYPE_T4_SHARD</v>
      </c>
      <c r="W324" s="13" t="str">
        <f t="shared" si="116"/>
        <v/>
      </c>
      <c r="X324" s="3" t="str">
        <f t="shared" si="117"/>
        <v/>
      </c>
      <c r="Y324" s="3" t="str">
        <f t="shared" si="122"/>
        <v>4.1%,34.5%</v>
      </c>
    </row>
    <row r="325" spans="2:25" x14ac:dyDescent="0.3">
      <c r="B325" s="2">
        <f>数据源!CN357</f>
        <v>9</v>
      </c>
      <c r="C325" s="2" t="str">
        <f>数据源!CO357</f>
        <v>T2LP1</v>
      </c>
      <c r="D325" s="2" t="str">
        <f>数据源!CP357</f>
        <v>部件</v>
      </c>
      <c r="E325" s="2">
        <f>数据源!CQ357</f>
        <v>64.40000000000002</v>
      </c>
      <c r="F325" s="2">
        <f>数据源!CR357</f>
        <v>3</v>
      </c>
      <c r="G325" s="2">
        <f>数据源!CS357</f>
        <v>9.5999999999999992E-3</v>
      </c>
      <c r="H325" s="2">
        <f>数据源!CT357</f>
        <v>2.4472049689440986E-2</v>
      </c>
      <c r="I325" s="2">
        <f>数据源!CU357</f>
        <v>245</v>
      </c>
      <c r="J325" s="3">
        <f t="shared" si="110"/>
        <v>2</v>
      </c>
      <c r="K325" s="3">
        <f t="shared" si="111"/>
        <v>4</v>
      </c>
      <c r="L325" s="3" t="str">
        <f t="shared" si="114"/>
        <v>部件</v>
      </c>
      <c r="M325" s="3">
        <f t="shared" ca="1" si="115"/>
        <v>92001</v>
      </c>
      <c r="N325" s="3" t="str">
        <f t="shared" ca="1" si="118"/>
        <v>11411,12411,13411,11421,12421,11431,12431,51411,52411,53411,51421,52421,51431,52431,92001</v>
      </c>
      <c r="O325" s="3" t="str">
        <f t="shared" si="119"/>
        <v>89,89,89,44,44,30,30,531,531,531,443,443,492,492,245</v>
      </c>
      <c r="P325" s="1" t="str">
        <f t="shared" si="120"/>
        <v>(1,1),(1,1),(1,1),(1,1),(1,1),(1,1),(1,1),(2,3),(2,3),(2,3),(1,3),(1,3),(1,2),(1,2),(2,4)</v>
      </c>
      <c r="Q325" s="3" t="str">
        <f>IF(D325="坦克碎片",VLOOKUP(C325,道具信息!$N$2:$O$291,2,FALSE)&amp;"碎片",VLOOKUP(C325,道具信息!$N$2:$O$291,2,FALSE))</f>
        <v>T2部件</v>
      </c>
      <c r="R325" s="3">
        <f t="shared" si="112"/>
        <v>4410</v>
      </c>
      <c r="S325" s="11">
        <f t="shared" si="113"/>
        <v>0.439</v>
      </c>
      <c r="T325" s="3" t="str">
        <f>VLOOKUP(Q325,道具信息!$Q$3:$S$20,2,FALSE)</f>
        <v>CHEST_ITEM_TYPE_T2_PART</v>
      </c>
      <c r="U325" s="3" t="str">
        <f>IF(COUNTIF(U$311:U324,T325)=0,T325,"")</f>
        <v>CHEST_ITEM_TYPE_T2_PART</v>
      </c>
      <c r="V325" s="3" t="str">
        <f t="shared" si="121"/>
        <v>CHEST_ITEM_TYPE_T4_TANK,CHEST_ITEM_TYPE_T4_SHARD,CHEST_ITEM_TYPE_T2_PART</v>
      </c>
      <c r="W325" s="13">
        <f t="shared" si="116"/>
        <v>0.439</v>
      </c>
      <c r="X325" s="3" t="str">
        <f t="shared" si="117"/>
        <v>43.9%</v>
      </c>
      <c r="Y325" s="3" t="str">
        <f t="shared" si="122"/>
        <v>4.1%,34.5%,43.9%</v>
      </c>
    </row>
    <row r="326" spans="2:25" x14ac:dyDescent="0.3">
      <c r="B326" s="2">
        <f>数据源!CN358</f>
        <v>9</v>
      </c>
      <c r="C326" s="2" t="str">
        <f>数据源!CO358</f>
        <v>T2LP3</v>
      </c>
      <c r="D326" s="2" t="str">
        <f>数据源!CP358</f>
        <v>部件</v>
      </c>
      <c r="E326" s="2">
        <f>数据源!CQ358</f>
        <v>64.40000000000002</v>
      </c>
      <c r="F326" s="2">
        <f>数据源!CR358</f>
        <v>3</v>
      </c>
      <c r="G326" s="2">
        <f>数据源!CS358</f>
        <v>9.5999999999999992E-3</v>
      </c>
      <c r="H326" s="2">
        <f>数据源!CT358</f>
        <v>2.4472049689440986E-2</v>
      </c>
      <c r="I326" s="2">
        <f>数据源!CU358</f>
        <v>245</v>
      </c>
      <c r="J326" s="3">
        <f t="shared" si="110"/>
        <v>2</v>
      </c>
      <c r="K326" s="3">
        <f t="shared" si="111"/>
        <v>4</v>
      </c>
      <c r="L326" s="3" t="str">
        <f t="shared" si="114"/>
        <v>部件</v>
      </c>
      <c r="M326" s="3">
        <f t="shared" ca="1" si="115"/>
        <v>92003</v>
      </c>
      <c r="N326" s="3" t="str">
        <f t="shared" ca="1" si="118"/>
        <v>11411,12411,13411,11421,12421,11431,12431,51411,52411,53411,51421,52421,51431,52431,92001,92003</v>
      </c>
      <c r="O326" s="3" t="str">
        <f t="shared" si="119"/>
        <v>89,89,89,44,44,30,30,531,531,531,443,443,492,492,245,245</v>
      </c>
      <c r="P326" s="1" t="str">
        <f t="shared" si="120"/>
        <v>(1,1),(1,1),(1,1),(1,1),(1,1),(1,1),(1,1),(2,3),(2,3),(2,3),(1,3),(1,3),(1,2),(1,2),(2,4),(2,4)</v>
      </c>
      <c r="Q326" s="3" t="str">
        <f>IF(D326="坦克碎片",VLOOKUP(C326,道具信息!$N$2:$O$291,2,FALSE)&amp;"碎片",VLOOKUP(C326,道具信息!$N$2:$O$291,2,FALSE))</f>
        <v>T2部件</v>
      </c>
      <c r="R326" s="3">
        <f t="shared" si="112"/>
        <v>4410</v>
      </c>
      <c r="S326" s="11">
        <f t="shared" si="113"/>
        <v>0.439</v>
      </c>
      <c r="T326" s="3" t="str">
        <f>VLOOKUP(Q326,道具信息!$Q$3:$S$20,2,FALSE)</f>
        <v>CHEST_ITEM_TYPE_T2_PART</v>
      </c>
      <c r="U326" s="3" t="str">
        <f>IF(COUNTIF(U$311:U325,T326)=0,T326,"")</f>
        <v/>
      </c>
      <c r="V326" s="3" t="str">
        <f t="shared" si="121"/>
        <v>CHEST_ITEM_TYPE_T4_TANK,CHEST_ITEM_TYPE_T4_SHARD,CHEST_ITEM_TYPE_T2_PART</v>
      </c>
      <c r="W326" s="13" t="str">
        <f t="shared" si="116"/>
        <v/>
      </c>
      <c r="X326" s="3" t="str">
        <f t="shared" si="117"/>
        <v/>
      </c>
      <c r="Y326" s="3" t="str">
        <f t="shared" si="122"/>
        <v>4.1%,34.5%,43.9%</v>
      </c>
    </row>
    <row r="327" spans="2:25" x14ac:dyDescent="0.3">
      <c r="B327" s="2">
        <f>数据源!CN359</f>
        <v>9</v>
      </c>
      <c r="C327" s="2" t="str">
        <f>数据源!CO359</f>
        <v>T2LP5</v>
      </c>
      <c r="D327" s="2" t="str">
        <f>数据源!CP359</f>
        <v>部件</v>
      </c>
      <c r="E327" s="2">
        <f>数据源!CQ359</f>
        <v>64.40000000000002</v>
      </c>
      <c r="F327" s="2">
        <f>数据源!CR359</f>
        <v>3</v>
      </c>
      <c r="G327" s="2">
        <f>数据源!CS359</f>
        <v>9.5999999999999992E-3</v>
      </c>
      <c r="H327" s="2">
        <f>数据源!CT359</f>
        <v>2.4472049689440986E-2</v>
      </c>
      <c r="I327" s="2">
        <f>数据源!CU359</f>
        <v>245</v>
      </c>
      <c r="J327" s="3">
        <f t="shared" si="110"/>
        <v>2</v>
      </c>
      <c r="K327" s="3">
        <f t="shared" si="111"/>
        <v>4</v>
      </c>
      <c r="L327" s="3" t="str">
        <f t="shared" si="114"/>
        <v>部件</v>
      </c>
      <c r="M327" s="3">
        <f t="shared" ca="1" si="115"/>
        <v>92005</v>
      </c>
      <c r="N327" s="3" t="str">
        <f t="shared" ca="1" si="118"/>
        <v>11411,12411,13411,11421,12421,11431,12431,51411,52411,53411,51421,52421,51431,52431,92001,92003,92005</v>
      </c>
      <c r="O327" s="3" t="str">
        <f t="shared" si="119"/>
        <v>89,89,89,44,44,30,30,531,531,531,443,443,492,492,245,245,245</v>
      </c>
      <c r="P327" s="1" t="str">
        <f t="shared" si="120"/>
        <v>(1,1),(1,1),(1,1),(1,1),(1,1),(1,1),(1,1),(2,3),(2,3),(2,3),(1,3),(1,3),(1,2),(1,2),(2,4),(2,4),(2,4)</v>
      </c>
      <c r="Q327" s="3" t="str">
        <f>IF(D327="坦克碎片",VLOOKUP(C327,道具信息!$N$2:$O$291,2,FALSE)&amp;"碎片",VLOOKUP(C327,道具信息!$N$2:$O$291,2,FALSE))</f>
        <v>T2部件</v>
      </c>
      <c r="R327" s="3">
        <f t="shared" si="112"/>
        <v>4410</v>
      </c>
      <c r="S327" s="11">
        <f t="shared" si="113"/>
        <v>0.439</v>
      </c>
      <c r="T327" s="3" t="str">
        <f>VLOOKUP(Q327,道具信息!$Q$3:$S$20,2,FALSE)</f>
        <v>CHEST_ITEM_TYPE_T2_PART</v>
      </c>
      <c r="U327" s="3" t="str">
        <f>IF(COUNTIF(U$311:U326,T327)=0,T327,"")</f>
        <v/>
      </c>
      <c r="V327" s="3" t="str">
        <f t="shared" si="121"/>
        <v>CHEST_ITEM_TYPE_T4_TANK,CHEST_ITEM_TYPE_T4_SHARD,CHEST_ITEM_TYPE_T2_PART</v>
      </c>
      <c r="W327" s="13" t="str">
        <f t="shared" si="116"/>
        <v/>
      </c>
      <c r="X327" s="3" t="str">
        <f t="shared" si="117"/>
        <v/>
      </c>
      <c r="Y327" s="3" t="str">
        <f t="shared" si="122"/>
        <v>4.1%,34.5%,43.9%</v>
      </c>
    </row>
    <row r="328" spans="2:25" x14ac:dyDescent="0.3">
      <c r="B328" s="2">
        <f>数据源!CN360</f>
        <v>9</v>
      </c>
      <c r="C328" s="2" t="str">
        <f>数据源!CO360</f>
        <v>T2MP1</v>
      </c>
      <c r="D328" s="2" t="str">
        <f>数据源!CP360</f>
        <v>部件</v>
      </c>
      <c r="E328" s="2">
        <f>数据源!CQ360</f>
        <v>64.40000000000002</v>
      </c>
      <c r="F328" s="2">
        <f>数据源!CR360</f>
        <v>3</v>
      </c>
      <c r="G328" s="2">
        <f>数据源!CS360</f>
        <v>9.5999999999999992E-3</v>
      </c>
      <c r="H328" s="2">
        <f>数据源!CT360</f>
        <v>2.4472049689440986E-2</v>
      </c>
      <c r="I328" s="2">
        <f>数据源!CU360</f>
        <v>245</v>
      </c>
      <c r="J328" s="3">
        <f t="shared" si="110"/>
        <v>2</v>
      </c>
      <c r="K328" s="3">
        <f t="shared" si="111"/>
        <v>4</v>
      </c>
      <c r="L328" s="3" t="str">
        <f t="shared" si="114"/>
        <v>部件</v>
      </c>
      <c r="M328" s="3">
        <f t="shared" ca="1" si="115"/>
        <v>92101</v>
      </c>
      <c r="N328" s="3" t="str">
        <f t="shared" ca="1" si="118"/>
        <v>11411,12411,13411,11421,12421,11431,12431,51411,52411,53411,51421,52421,51431,52431,92001,92003,92005,92101</v>
      </c>
      <c r="O328" s="3" t="str">
        <f t="shared" si="119"/>
        <v>89,89,89,44,44,30,30,531,531,531,443,443,492,492,245,245,245,245</v>
      </c>
      <c r="P328" s="1" t="str">
        <f t="shared" si="120"/>
        <v>(1,1),(1,1),(1,1),(1,1),(1,1),(1,1),(1,1),(2,3),(2,3),(2,3),(1,3),(1,3),(1,2),(1,2),(2,4),(2,4),(2,4),(2,4)</v>
      </c>
      <c r="Q328" s="3" t="str">
        <f>IF(D328="坦克碎片",VLOOKUP(C328,道具信息!$N$2:$O$291,2,FALSE)&amp;"碎片",VLOOKUP(C328,道具信息!$N$2:$O$291,2,FALSE))</f>
        <v>T2部件</v>
      </c>
      <c r="R328" s="3">
        <f t="shared" si="112"/>
        <v>4410</v>
      </c>
      <c r="S328" s="11">
        <f t="shared" si="113"/>
        <v>0.439</v>
      </c>
      <c r="T328" s="3" t="str">
        <f>VLOOKUP(Q328,道具信息!$Q$3:$S$20,2,FALSE)</f>
        <v>CHEST_ITEM_TYPE_T2_PART</v>
      </c>
      <c r="U328" s="3" t="str">
        <f>IF(COUNTIF(U$311:U327,T328)=0,T328,"")</f>
        <v/>
      </c>
      <c r="V328" s="3" t="str">
        <f t="shared" si="121"/>
        <v>CHEST_ITEM_TYPE_T4_TANK,CHEST_ITEM_TYPE_T4_SHARD,CHEST_ITEM_TYPE_T2_PART</v>
      </c>
      <c r="W328" s="13" t="str">
        <f t="shared" si="116"/>
        <v/>
      </c>
      <c r="X328" s="3" t="str">
        <f t="shared" si="117"/>
        <v/>
      </c>
      <c r="Y328" s="3" t="str">
        <f t="shared" si="122"/>
        <v>4.1%,34.5%,43.9%</v>
      </c>
    </row>
    <row r="329" spans="2:25" x14ac:dyDescent="0.3">
      <c r="B329" s="2">
        <f>数据源!CN361</f>
        <v>9</v>
      </c>
      <c r="C329" s="2" t="str">
        <f>数据源!CO361</f>
        <v>T2MP3</v>
      </c>
      <c r="D329" s="2" t="str">
        <f>数据源!CP361</f>
        <v>部件</v>
      </c>
      <c r="E329" s="2">
        <f>数据源!CQ361</f>
        <v>64.40000000000002</v>
      </c>
      <c r="F329" s="2">
        <f>数据源!CR361</f>
        <v>3</v>
      </c>
      <c r="G329" s="2">
        <f>数据源!CS361</f>
        <v>9.5999999999999992E-3</v>
      </c>
      <c r="H329" s="2">
        <f>数据源!CT361</f>
        <v>2.4472049689440986E-2</v>
      </c>
      <c r="I329" s="2">
        <f>数据源!CU361</f>
        <v>245</v>
      </c>
      <c r="J329" s="3">
        <f t="shared" si="110"/>
        <v>2</v>
      </c>
      <c r="K329" s="3">
        <f t="shared" si="111"/>
        <v>4</v>
      </c>
      <c r="L329" s="3" t="str">
        <f t="shared" si="114"/>
        <v>部件</v>
      </c>
      <c r="M329" s="3">
        <f t="shared" ca="1" si="115"/>
        <v>92103</v>
      </c>
      <c r="N329" s="3" t="str">
        <f t="shared" ca="1" si="118"/>
        <v>11411,12411,13411,11421,12421,11431,12431,51411,52411,53411,51421,52421,51431,52431,92001,92003,92005,92101,92103</v>
      </c>
      <c r="O329" s="3" t="str">
        <f t="shared" si="119"/>
        <v>89,89,89,44,44,30,30,531,531,531,443,443,492,492,245,245,245,245,245</v>
      </c>
      <c r="P329" s="1" t="str">
        <f t="shared" si="120"/>
        <v>(1,1),(1,1),(1,1),(1,1),(1,1),(1,1),(1,1),(2,3),(2,3),(2,3),(1,3),(1,3),(1,2),(1,2),(2,4),(2,4),(2,4),(2,4),(2,4)</v>
      </c>
      <c r="Q329" s="3" t="str">
        <f>IF(D329="坦克碎片",VLOOKUP(C329,道具信息!$N$2:$O$291,2,FALSE)&amp;"碎片",VLOOKUP(C329,道具信息!$N$2:$O$291,2,FALSE))</f>
        <v>T2部件</v>
      </c>
      <c r="R329" s="3">
        <f t="shared" si="112"/>
        <v>4410</v>
      </c>
      <c r="S329" s="11">
        <f t="shared" si="113"/>
        <v>0.439</v>
      </c>
      <c r="T329" s="3" t="str">
        <f>VLOOKUP(Q329,道具信息!$Q$3:$S$20,2,FALSE)</f>
        <v>CHEST_ITEM_TYPE_T2_PART</v>
      </c>
      <c r="U329" s="3" t="str">
        <f>IF(COUNTIF(U$311:U328,T329)=0,T329,"")</f>
        <v/>
      </c>
      <c r="V329" s="3" t="str">
        <f t="shared" si="121"/>
        <v>CHEST_ITEM_TYPE_T4_TANK,CHEST_ITEM_TYPE_T4_SHARD,CHEST_ITEM_TYPE_T2_PART</v>
      </c>
      <c r="W329" s="13" t="str">
        <f t="shared" si="116"/>
        <v/>
      </c>
      <c r="X329" s="3" t="str">
        <f t="shared" si="117"/>
        <v/>
      </c>
      <c r="Y329" s="3" t="str">
        <f t="shared" si="122"/>
        <v>4.1%,34.5%,43.9%</v>
      </c>
    </row>
    <row r="330" spans="2:25" x14ac:dyDescent="0.3">
      <c r="B330" s="2">
        <f>数据源!CN362</f>
        <v>9</v>
      </c>
      <c r="C330" s="2" t="str">
        <f>数据源!CO362</f>
        <v>T2MP5</v>
      </c>
      <c r="D330" s="2" t="str">
        <f>数据源!CP362</f>
        <v>部件</v>
      </c>
      <c r="E330" s="2">
        <f>数据源!CQ362</f>
        <v>64.40000000000002</v>
      </c>
      <c r="F330" s="2">
        <f>数据源!CR362</f>
        <v>3</v>
      </c>
      <c r="G330" s="2">
        <f>数据源!CS362</f>
        <v>9.5999999999999992E-3</v>
      </c>
      <c r="H330" s="2">
        <f>数据源!CT362</f>
        <v>2.4472049689440986E-2</v>
      </c>
      <c r="I330" s="2">
        <f>数据源!CU362</f>
        <v>245</v>
      </c>
      <c r="J330" s="3">
        <f t="shared" si="110"/>
        <v>2</v>
      </c>
      <c r="K330" s="3">
        <f t="shared" si="111"/>
        <v>4</v>
      </c>
      <c r="L330" s="3" t="str">
        <f t="shared" si="114"/>
        <v>部件</v>
      </c>
      <c r="M330" s="3">
        <f t="shared" ca="1" si="115"/>
        <v>92105</v>
      </c>
      <c r="N330" s="3" t="str">
        <f t="shared" ca="1" si="118"/>
        <v>11411,12411,13411,11421,12421,11431,12431,51411,52411,53411,51421,52421,51431,52431,92001,92003,92005,92101,92103,92105</v>
      </c>
      <c r="O330" s="3" t="str">
        <f t="shared" si="119"/>
        <v>89,89,89,44,44,30,30,531,531,531,443,443,492,492,245,245,245,245,245,245</v>
      </c>
      <c r="P330" s="1" t="str">
        <f t="shared" si="120"/>
        <v>(1,1),(1,1),(1,1),(1,1),(1,1),(1,1),(1,1),(2,3),(2,3),(2,3),(1,3),(1,3),(1,2),(1,2),(2,4),(2,4),(2,4),(2,4),(2,4),(2,4)</v>
      </c>
      <c r="Q330" s="3" t="str">
        <f>IF(D330="坦克碎片",VLOOKUP(C330,道具信息!$N$2:$O$291,2,FALSE)&amp;"碎片",VLOOKUP(C330,道具信息!$N$2:$O$291,2,FALSE))</f>
        <v>T2部件</v>
      </c>
      <c r="R330" s="3">
        <f t="shared" si="112"/>
        <v>4410</v>
      </c>
      <c r="S330" s="11">
        <f t="shared" si="113"/>
        <v>0.439</v>
      </c>
      <c r="T330" s="3" t="str">
        <f>VLOOKUP(Q330,道具信息!$Q$3:$S$20,2,FALSE)</f>
        <v>CHEST_ITEM_TYPE_T2_PART</v>
      </c>
      <c r="U330" s="3" t="str">
        <f>IF(COUNTIF(U$311:U329,T330)=0,T330,"")</f>
        <v/>
      </c>
      <c r="V330" s="3" t="str">
        <f t="shared" si="121"/>
        <v>CHEST_ITEM_TYPE_T4_TANK,CHEST_ITEM_TYPE_T4_SHARD,CHEST_ITEM_TYPE_T2_PART</v>
      </c>
      <c r="W330" s="13" t="str">
        <f t="shared" si="116"/>
        <v/>
      </c>
      <c r="X330" s="3" t="str">
        <f t="shared" si="117"/>
        <v/>
      </c>
      <c r="Y330" s="3" t="str">
        <f t="shared" si="122"/>
        <v>4.1%,34.5%,43.9%</v>
      </c>
    </row>
    <row r="331" spans="2:25" x14ac:dyDescent="0.3">
      <c r="B331" s="2">
        <f>数据源!CN363</f>
        <v>9</v>
      </c>
      <c r="C331" s="2" t="str">
        <f>数据源!CO363</f>
        <v>T2HP1</v>
      </c>
      <c r="D331" s="2" t="str">
        <f>数据源!CP363</f>
        <v>部件</v>
      </c>
      <c r="E331" s="2">
        <f>数据源!CQ363</f>
        <v>64.40000000000002</v>
      </c>
      <c r="F331" s="2">
        <f>数据源!CR363</f>
        <v>3</v>
      </c>
      <c r="G331" s="2">
        <f>数据源!CS363</f>
        <v>9.5999999999999992E-3</v>
      </c>
      <c r="H331" s="2">
        <f>数据源!CT363</f>
        <v>2.4472049689440986E-2</v>
      </c>
      <c r="I331" s="2">
        <f>数据源!CU363</f>
        <v>245</v>
      </c>
      <c r="J331" s="3">
        <f t="shared" si="110"/>
        <v>2</v>
      </c>
      <c r="K331" s="3">
        <f t="shared" si="111"/>
        <v>4</v>
      </c>
      <c r="L331" s="3" t="str">
        <f t="shared" si="114"/>
        <v>部件</v>
      </c>
      <c r="M331" s="3">
        <f t="shared" ca="1" si="115"/>
        <v>92201</v>
      </c>
      <c r="N331" s="3" t="str">
        <f t="shared" ca="1" si="118"/>
        <v>11411,12411,13411,11421,12421,11431,12431,51411,52411,53411,51421,52421,51431,52431,92001,92003,92005,92101,92103,92105,92201</v>
      </c>
      <c r="O331" s="3" t="str">
        <f t="shared" si="119"/>
        <v>89,89,89,44,44,30,30,531,531,531,443,443,492,492,245,245,245,245,245,245,245</v>
      </c>
      <c r="P331" s="1" t="str">
        <f t="shared" si="120"/>
        <v>(1,1),(1,1),(1,1),(1,1),(1,1),(1,1),(1,1),(2,3),(2,3),(2,3),(1,3),(1,3),(1,2),(1,2),(2,4),(2,4),(2,4),(2,4),(2,4),(2,4),(2,4)</v>
      </c>
      <c r="Q331" s="3" t="str">
        <f>IF(D331="坦克碎片",VLOOKUP(C331,道具信息!$N$2:$O$291,2,FALSE)&amp;"碎片",VLOOKUP(C331,道具信息!$N$2:$O$291,2,FALSE))</f>
        <v>T2部件</v>
      </c>
      <c r="R331" s="3">
        <f t="shared" si="112"/>
        <v>4410</v>
      </c>
      <c r="S331" s="11">
        <f t="shared" si="113"/>
        <v>0.439</v>
      </c>
      <c r="T331" s="3" t="str">
        <f>VLOOKUP(Q331,道具信息!$Q$3:$S$20,2,FALSE)</f>
        <v>CHEST_ITEM_TYPE_T2_PART</v>
      </c>
      <c r="U331" s="3" t="str">
        <f>IF(COUNTIF(U$311:U330,T331)=0,T331,"")</f>
        <v/>
      </c>
      <c r="V331" s="3" t="str">
        <f t="shared" si="121"/>
        <v>CHEST_ITEM_TYPE_T4_TANK,CHEST_ITEM_TYPE_T4_SHARD,CHEST_ITEM_TYPE_T2_PART</v>
      </c>
      <c r="W331" s="13" t="str">
        <f t="shared" si="116"/>
        <v/>
      </c>
      <c r="X331" s="3" t="str">
        <f t="shared" si="117"/>
        <v/>
      </c>
      <c r="Y331" s="3" t="str">
        <f t="shared" si="122"/>
        <v>4.1%,34.5%,43.9%</v>
      </c>
    </row>
    <row r="332" spans="2:25" x14ac:dyDescent="0.3">
      <c r="B332" s="2">
        <f>数据源!CN364</f>
        <v>9</v>
      </c>
      <c r="C332" s="2" t="str">
        <f>数据源!CO364</f>
        <v>T2HP3</v>
      </c>
      <c r="D332" s="2" t="str">
        <f>数据源!CP364</f>
        <v>部件</v>
      </c>
      <c r="E332" s="2">
        <f>数据源!CQ364</f>
        <v>64.40000000000002</v>
      </c>
      <c r="F332" s="2">
        <f>数据源!CR364</f>
        <v>3</v>
      </c>
      <c r="G332" s="2">
        <f>数据源!CS364</f>
        <v>9.5999999999999992E-3</v>
      </c>
      <c r="H332" s="2">
        <f>数据源!CT364</f>
        <v>2.4472049689440986E-2</v>
      </c>
      <c r="I332" s="2">
        <f>数据源!CU364</f>
        <v>245</v>
      </c>
      <c r="J332" s="3">
        <f t="shared" si="110"/>
        <v>2</v>
      </c>
      <c r="K332" s="3">
        <f t="shared" si="111"/>
        <v>4</v>
      </c>
      <c r="L332" s="3" t="str">
        <f t="shared" si="114"/>
        <v>部件</v>
      </c>
      <c r="M332" s="3">
        <f t="shared" ca="1" si="115"/>
        <v>92203</v>
      </c>
      <c r="N332" s="3" t="str">
        <f t="shared" ca="1" si="118"/>
        <v>11411,12411,13411,11421,12421,11431,12431,51411,52411,53411,51421,52421,51431,52431,92001,92003,92005,92101,92103,92105,92201,92203</v>
      </c>
      <c r="O332" s="3" t="str">
        <f t="shared" si="119"/>
        <v>89,89,89,44,44,30,30,531,531,531,443,443,492,492,245,245,245,245,245,245,245,245</v>
      </c>
      <c r="P332" s="1" t="str">
        <f t="shared" si="120"/>
        <v>(1,1),(1,1),(1,1),(1,1),(1,1),(1,1),(1,1),(2,3),(2,3),(2,3),(1,3),(1,3),(1,2),(1,2),(2,4),(2,4),(2,4),(2,4),(2,4),(2,4),(2,4),(2,4)</v>
      </c>
      <c r="Q332" s="3" t="str">
        <f>IF(D332="坦克碎片",VLOOKUP(C332,道具信息!$N$2:$O$291,2,FALSE)&amp;"碎片",VLOOKUP(C332,道具信息!$N$2:$O$291,2,FALSE))</f>
        <v>T2部件</v>
      </c>
      <c r="R332" s="3">
        <f t="shared" si="112"/>
        <v>4410</v>
      </c>
      <c r="S332" s="11">
        <f t="shared" si="113"/>
        <v>0.439</v>
      </c>
      <c r="T332" s="3" t="str">
        <f>VLOOKUP(Q332,道具信息!$Q$3:$S$20,2,FALSE)</f>
        <v>CHEST_ITEM_TYPE_T2_PART</v>
      </c>
      <c r="U332" s="3" t="str">
        <f>IF(COUNTIF(U$311:U331,T332)=0,T332,"")</f>
        <v/>
      </c>
      <c r="V332" s="3" t="str">
        <f t="shared" si="121"/>
        <v>CHEST_ITEM_TYPE_T4_TANK,CHEST_ITEM_TYPE_T4_SHARD,CHEST_ITEM_TYPE_T2_PART</v>
      </c>
      <c r="W332" s="13" t="str">
        <f t="shared" si="116"/>
        <v/>
      </c>
      <c r="X332" s="3" t="str">
        <f t="shared" si="117"/>
        <v/>
      </c>
      <c r="Y332" s="3" t="str">
        <f t="shared" si="122"/>
        <v>4.1%,34.5%,43.9%</v>
      </c>
    </row>
    <row r="333" spans="2:25" x14ac:dyDescent="0.3">
      <c r="B333" s="2">
        <f>数据源!CN365</f>
        <v>9</v>
      </c>
      <c r="C333" s="2" t="str">
        <f>数据源!CO365</f>
        <v>T2HP5</v>
      </c>
      <c r="D333" s="2" t="str">
        <f>数据源!CP365</f>
        <v>部件</v>
      </c>
      <c r="E333" s="2">
        <f>数据源!CQ365</f>
        <v>64.40000000000002</v>
      </c>
      <c r="F333" s="2">
        <f>数据源!CR365</f>
        <v>3</v>
      </c>
      <c r="G333" s="2">
        <f>数据源!CS365</f>
        <v>9.5999999999999992E-3</v>
      </c>
      <c r="H333" s="2">
        <f>数据源!CT365</f>
        <v>2.4472049689440986E-2</v>
      </c>
      <c r="I333" s="2">
        <f>数据源!CU365</f>
        <v>245</v>
      </c>
      <c r="J333" s="3">
        <f t="shared" si="110"/>
        <v>2</v>
      </c>
      <c r="K333" s="3">
        <f t="shared" si="111"/>
        <v>4</v>
      </c>
      <c r="L333" s="3" t="str">
        <f t="shared" si="114"/>
        <v>部件</v>
      </c>
      <c r="M333" s="3">
        <f t="shared" ca="1" si="115"/>
        <v>92205</v>
      </c>
      <c r="N333" s="3" t="str">
        <f t="shared" ca="1" si="118"/>
        <v>11411,12411,13411,11421,12421,11431,12431,51411,52411,53411,51421,52421,51431,52431,92001,92003,92005,92101,92103,92105,92201,92203,92205</v>
      </c>
      <c r="O333" s="3" t="str">
        <f t="shared" si="119"/>
        <v>89,89,89,44,44,30,30,531,531,531,443,443,492,492,245,245,245,245,245,245,245,245,245</v>
      </c>
      <c r="P333" s="1" t="str">
        <f t="shared" si="120"/>
        <v>(1,1),(1,1),(1,1),(1,1),(1,1),(1,1),(1,1),(2,3),(2,3),(2,3),(1,3),(1,3),(1,2),(1,2),(2,4),(2,4),(2,4),(2,4),(2,4),(2,4),(2,4),(2,4),(2,4)</v>
      </c>
      <c r="Q333" s="3" t="str">
        <f>IF(D333="坦克碎片",VLOOKUP(C333,道具信息!$N$2:$O$291,2,FALSE)&amp;"碎片",VLOOKUP(C333,道具信息!$N$2:$O$291,2,FALSE))</f>
        <v>T2部件</v>
      </c>
      <c r="R333" s="3">
        <f t="shared" si="112"/>
        <v>4410</v>
      </c>
      <c r="S333" s="11">
        <f t="shared" si="113"/>
        <v>0.439</v>
      </c>
      <c r="T333" s="3" t="str">
        <f>VLOOKUP(Q333,道具信息!$Q$3:$S$20,2,FALSE)</f>
        <v>CHEST_ITEM_TYPE_T2_PART</v>
      </c>
      <c r="U333" s="3" t="str">
        <f>IF(COUNTIF(U$311:U332,T333)=0,T333,"")</f>
        <v/>
      </c>
      <c r="V333" s="3" t="str">
        <f t="shared" si="121"/>
        <v>CHEST_ITEM_TYPE_T4_TANK,CHEST_ITEM_TYPE_T4_SHARD,CHEST_ITEM_TYPE_T2_PART</v>
      </c>
      <c r="W333" s="13" t="str">
        <f t="shared" si="116"/>
        <v/>
      </c>
      <c r="X333" s="3" t="str">
        <f t="shared" si="117"/>
        <v/>
      </c>
      <c r="Y333" s="3" t="str">
        <f t="shared" si="122"/>
        <v>4.1%,34.5%,43.9%</v>
      </c>
    </row>
    <row r="334" spans="2:25" x14ac:dyDescent="0.3">
      <c r="B334" s="2">
        <f>数据源!CN366</f>
        <v>9</v>
      </c>
      <c r="C334" s="2" t="str">
        <f>数据源!CO366</f>
        <v>T2LP2</v>
      </c>
      <c r="D334" s="2" t="str">
        <f>数据源!CP366</f>
        <v>部件</v>
      </c>
      <c r="E334" s="2">
        <f>数据源!CQ366</f>
        <v>64.40000000000002</v>
      </c>
      <c r="F334" s="2">
        <f>数据源!CR366</f>
        <v>3</v>
      </c>
      <c r="G334" s="2">
        <f>数据源!CS366</f>
        <v>9.5999999999999992E-3</v>
      </c>
      <c r="H334" s="2">
        <f>数据源!CT366</f>
        <v>2.4472049689440986E-2</v>
      </c>
      <c r="I334" s="2">
        <f>数据源!CU366</f>
        <v>245</v>
      </c>
      <c r="J334" s="3">
        <f t="shared" si="110"/>
        <v>2</v>
      </c>
      <c r="K334" s="3">
        <f t="shared" si="111"/>
        <v>4</v>
      </c>
      <c r="L334" s="3" t="str">
        <f t="shared" si="114"/>
        <v>部件</v>
      </c>
      <c r="M334" s="3">
        <f t="shared" ca="1" si="115"/>
        <v>92002</v>
      </c>
      <c r="N334" s="3" t="str">
        <f t="shared" ca="1" si="118"/>
        <v>11411,12411,13411,11421,12421,11431,12431,51411,52411,53411,51421,52421,51431,52431,92001,92003,92005,92101,92103,92105,92201,92203,92205,92002</v>
      </c>
      <c r="O334" s="3" t="str">
        <f t="shared" si="119"/>
        <v>89,89,89,44,44,30,30,531,531,531,443,443,492,492,245,245,245,245,245,245,245,245,245,245</v>
      </c>
      <c r="P334" s="1" t="str">
        <f t="shared" si="120"/>
        <v>(1,1),(1,1),(1,1),(1,1),(1,1),(1,1),(1,1),(2,3),(2,3),(2,3),(1,3),(1,3),(1,2),(1,2),(2,4),(2,4),(2,4),(2,4),(2,4),(2,4),(2,4),(2,4),(2,4),(2,4)</v>
      </c>
      <c r="Q334" s="3" t="str">
        <f>IF(D334="坦克碎片",VLOOKUP(C334,道具信息!$N$2:$O$291,2,FALSE)&amp;"碎片",VLOOKUP(C334,道具信息!$N$2:$O$291,2,FALSE))</f>
        <v>T2部件</v>
      </c>
      <c r="R334" s="3">
        <f t="shared" si="112"/>
        <v>4410</v>
      </c>
      <c r="S334" s="11">
        <f t="shared" si="113"/>
        <v>0.439</v>
      </c>
      <c r="T334" s="3" t="str">
        <f>VLOOKUP(Q334,道具信息!$Q$3:$S$20,2,FALSE)</f>
        <v>CHEST_ITEM_TYPE_T2_PART</v>
      </c>
      <c r="U334" s="3" t="str">
        <f>IF(COUNTIF(U$311:U333,T334)=0,T334,"")</f>
        <v/>
      </c>
      <c r="V334" s="3" t="str">
        <f t="shared" si="121"/>
        <v>CHEST_ITEM_TYPE_T4_TANK,CHEST_ITEM_TYPE_T4_SHARD,CHEST_ITEM_TYPE_T2_PART</v>
      </c>
      <c r="W334" s="13" t="str">
        <f t="shared" si="116"/>
        <v/>
      </c>
      <c r="X334" s="3" t="str">
        <f t="shared" si="117"/>
        <v/>
      </c>
      <c r="Y334" s="3" t="str">
        <f t="shared" si="122"/>
        <v>4.1%,34.5%,43.9%</v>
      </c>
    </row>
    <row r="335" spans="2:25" x14ac:dyDescent="0.3">
      <c r="B335" s="2">
        <f>数据源!CN367</f>
        <v>9</v>
      </c>
      <c r="C335" s="2" t="str">
        <f>数据源!CO367</f>
        <v>T2LP4</v>
      </c>
      <c r="D335" s="2" t="str">
        <f>数据源!CP367</f>
        <v>部件</v>
      </c>
      <c r="E335" s="2">
        <f>数据源!CQ367</f>
        <v>64.40000000000002</v>
      </c>
      <c r="F335" s="2">
        <f>数据源!CR367</f>
        <v>3</v>
      </c>
      <c r="G335" s="2">
        <f>数据源!CS367</f>
        <v>9.5999999999999992E-3</v>
      </c>
      <c r="H335" s="2">
        <f>数据源!CT367</f>
        <v>2.4472049689440986E-2</v>
      </c>
      <c r="I335" s="2">
        <f>数据源!CU367</f>
        <v>245</v>
      </c>
      <c r="J335" s="3">
        <f t="shared" si="110"/>
        <v>2</v>
      </c>
      <c r="K335" s="3">
        <f t="shared" si="111"/>
        <v>4</v>
      </c>
      <c r="L335" s="3" t="str">
        <f t="shared" si="114"/>
        <v>部件</v>
      </c>
      <c r="M335" s="3">
        <f t="shared" ca="1" si="115"/>
        <v>92004</v>
      </c>
      <c r="N335" s="3" t="str">
        <f t="shared" ca="1" si="118"/>
        <v>11411,12411,13411,11421,12421,11431,12431,51411,52411,53411,51421,52421,51431,52431,92001,92003,92005,92101,92103,92105,92201,92203,92205,92002,92004</v>
      </c>
      <c r="O335" s="3" t="str">
        <f t="shared" si="119"/>
        <v>89,89,89,44,44,30,30,531,531,531,443,443,492,492,245,245,245,245,245,245,245,245,245,245,245</v>
      </c>
      <c r="P335" s="1" t="str">
        <f t="shared" si="120"/>
        <v>(1,1),(1,1),(1,1),(1,1),(1,1),(1,1),(1,1),(2,3),(2,3),(2,3),(1,3),(1,3),(1,2),(1,2),(2,4),(2,4),(2,4),(2,4),(2,4),(2,4),(2,4),(2,4),(2,4),(2,4),(2,4)</v>
      </c>
      <c r="Q335" s="3" t="str">
        <f>IF(D335="坦克碎片",VLOOKUP(C335,道具信息!$N$2:$O$291,2,FALSE)&amp;"碎片",VLOOKUP(C335,道具信息!$N$2:$O$291,2,FALSE))</f>
        <v>T2部件</v>
      </c>
      <c r="R335" s="3">
        <f t="shared" si="112"/>
        <v>4410</v>
      </c>
      <c r="S335" s="11">
        <f t="shared" si="113"/>
        <v>0.439</v>
      </c>
      <c r="T335" s="3" t="str">
        <f>VLOOKUP(Q335,道具信息!$Q$3:$S$20,2,FALSE)</f>
        <v>CHEST_ITEM_TYPE_T2_PART</v>
      </c>
      <c r="U335" s="3" t="str">
        <f>IF(COUNTIF(U$311:U334,T335)=0,T335,"")</f>
        <v/>
      </c>
      <c r="V335" s="3" t="str">
        <f t="shared" si="121"/>
        <v>CHEST_ITEM_TYPE_T4_TANK,CHEST_ITEM_TYPE_T4_SHARD,CHEST_ITEM_TYPE_T2_PART</v>
      </c>
      <c r="W335" s="13" t="str">
        <f t="shared" si="116"/>
        <v/>
      </c>
      <c r="X335" s="3" t="str">
        <f t="shared" si="117"/>
        <v/>
      </c>
      <c r="Y335" s="3" t="str">
        <f t="shared" si="122"/>
        <v>4.1%,34.5%,43.9%</v>
      </c>
    </row>
    <row r="336" spans="2:25" x14ac:dyDescent="0.3">
      <c r="B336" s="2">
        <f>数据源!CN368</f>
        <v>9</v>
      </c>
      <c r="C336" s="2" t="str">
        <f>数据源!CO368</f>
        <v>T2LP6</v>
      </c>
      <c r="D336" s="2" t="str">
        <f>数据源!CP368</f>
        <v>部件</v>
      </c>
      <c r="E336" s="2">
        <f>数据源!CQ368</f>
        <v>64.40000000000002</v>
      </c>
      <c r="F336" s="2">
        <f>数据源!CR368</f>
        <v>3</v>
      </c>
      <c r="G336" s="2">
        <f>数据源!CS368</f>
        <v>9.5999999999999992E-3</v>
      </c>
      <c r="H336" s="2">
        <f>数据源!CT368</f>
        <v>2.4472049689440986E-2</v>
      </c>
      <c r="I336" s="2">
        <f>数据源!CU368</f>
        <v>245</v>
      </c>
      <c r="J336" s="3">
        <f t="shared" si="110"/>
        <v>2</v>
      </c>
      <c r="K336" s="3">
        <f t="shared" si="111"/>
        <v>4</v>
      </c>
      <c r="L336" s="3" t="str">
        <f t="shared" si="114"/>
        <v>部件</v>
      </c>
      <c r="M336" s="3">
        <f t="shared" ca="1" si="115"/>
        <v>92006</v>
      </c>
      <c r="N336" s="3" t="str">
        <f t="shared" ca="1" si="118"/>
        <v>11411,12411,13411,11421,12421,11431,12431,51411,52411,53411,51421,52421,51431,52431,92001,92003,92005,92101,92103,92105,92201,92203,92205,92002,92004,92006</v>
      </c>
      <c r="O336" s="3" t="str">
        <f t="shared" si="119"/>
        <v>89,89,89,44,44,30,30,531,531,531,443,443,492,492,245,245,245,245,245,245,245,245,245,245,245,245</v>
      </c>
      <c r="P336" s="1" t="str">
        <f t="shared" si="120"/>
        <v>(1,1),(1,1),(1,1),(1,1),(1,1),(1,1),(1,1),(2,3),(2,3),(2,3),(1,3),(1,3),(1,2),(1,2),(2,4),(2,4),(2,4),(2,4),(2,4),(2,4),(2,4),(2,4),(2,4),(2,4),(2,4),(2,4)</v>
      </c>
      <c r="Q336" s="3" t="str">
        <f>IF(D336="坦克碎片",VLOOKUP(C336,道具信息!$N$2:$O$291,2,FALSE)&amp;"碎片",VLOOKUP(C336,道具信息!$N$2:$O$291,2,FALSE))</f>
        <v>T2部件</v>
      </c>
      <c r="R336" s="3">
        <f t="shared" si="112"/>
        <v>4410</v>
      </c>
      <c r="S336" s="11">
        <f t="shared" si="113"/>
        <v>0.439</v>
      </c>
      <c r="T336" s="3" t="str">
        <f>VLOOKUP(Q336,道具信息!$Q$3:$S$20,2,FALSE)</f>
        <v>CHEST_ITEM_TYPE_T2_PART</v>
      </c>
      <c r="U336" s="3" t="str">
        <f>IF(COUNTIF(U$311:U335,T336)=0,T336,"")</f>
        <v/>
      </c>
      <c r="V336" s="3" t="str">
        <f t="shared" si="121"/>
        <v>CHEST_ITEM_TYPE_T4_TANK,CHEST_ITEM_TYPE_T4_SHARD,CHEST_ITEM_TYPE_T2_PART</v>
      </c>
      <c r="W336" s="13" t="str">
        <f t="shared" si="116"/>
        <v/>
      </c>
      <c r="X336" s="3" t="str">
        <f t="shared" si="117"/>
        <v/>
      </c>
      <c r="Y336" s="3" t="str">
        <f t="shared" si="122"/>
        <v>4.1%,34.5%,43.9%</v>
      </c>
    </row>
    <row r="337" spans="2:25" x14ac:dyDescent="0.3">
      <c r="B337" s="2">
        <f>数据源!CN369</f>
        <v>9</v>
      </c>
      <c r="C337" s="2" t="str">
        <f>数据源!CO369</f>
        <v>T2MP2</v>
      </c>
      <c r="D337" s="2" t="str">
        <f>数据源!CP369</f>
        <v>部件</v>
      </c>
      <c r="E337" s="2">
        <f>数据源!CQ369</f>
        <v>64.40000000000002</v>
      </c>
      <c r="F337" s="2">
        <f>数据源!CR369</f>
        <v>3</v>
      </c>
      <c r="G337" s="2">
        <f>数据源!CS369</f>
        <v>9.5999999999999992E-3</v>
      </c>
      <c r="H337" s="2">
        <f>数据源!CT369</f>
        <v>2.4472049689440986E-2</v>
      </c>
      <c r="I337" s="2">
        <f>数据源!CU369</f>
        <v>245</v>
      </c>
      <c r="J337" s="3">
        <f t="shared" si="110"/>
        <v>2</v>
      </c>
      <c r="K337" s="3">
        <f t="shared" si="111"/>
        <v>4</v>
      </c>
      <c r="L337" s="3" t="str">
        <f t="shared" si="114"/>
        <v>部件</v>
      </c>
      <c r="M337" s="3">
        <f t="shared" ca="1" si="115"/>
        <v>92102</v>
      </c>
      <c r="N337" s="3" t="str">
        <f t="shared" ca="1" si="118"/>
        <v>11411,12411,13411,11421,12421,11431,12431,51411,52411,53411,51421,52421,51431,52431,92001,92003,92005,92101,92103,92105,92201,92203,92205,92002,92004,92006,92102</v>
      </c>
      <c r="O337" s="3" t="str">
        <f t="shared" si="119"/>
        <v>89,89,89,44,44,30,30,531,531,531,443,443,492,492,245,245,245,245,245,245,245,245,245,245,245,245,245</v>
      </c>
      <c r="P337" s="1" t="str">
        <f t="shared" si="120"/>
        <v>(1,1),(1,1),(1,1),(1,1),(1,1),(1,1),(1,1),(2,3),(2,3),(2,3),(1,3),(1,3),(1,2),(1,2),(2,4),(2,4),(2,4),(2,4),(2,4),(2,4),(2,4),(2,4),(2,4),(2,4),(2,4),(2,4),(2,4)</v>
      </c>
      <c r="Q337" s="3" t="str">
        <f>IF(D337="坦克碎片",VLOOKUP(C337,道具信息!$N$2:$O$291,2,FALSE)&amp;"碎片",VLOOKUP(C337,道具信息!$N$2:$O$291,2,FALSE))</f>
        <v>T2部件</v>
      </c>
      <c r="R337" s="3">
        <f t="shared" si="112"/>
        <v>4410</v>
      </c>
      <c r="S337" s="11">
        <f t="shared" si="113"/>
        <v>0.439</v>
      </c>
      <c r="T337" s="3" t="str">
        <f>VLOOKUP(Q337,道具信息!$Q$3:$S$20,2,FALSE)</f>
        <v>CHEST_ITEM_TYPE_T2_PART</v>
      </c>
      <c r="U337" s="3" t="str">
        <f>IF(COUNTIF(U$311:U336,T337)=0,T337,"")</f>
        <v/>
      </c>
      <c r="V337" s="3" t="str">
        <f t="shared" si="121"/>
        <v>CHEST_ITEM_TYPE_T4_TANK,CHEST_ITEM_TYPE_T4_SHARD,CHEST_ITEM_TYPE_T2_PART</v>
      </c>
      <c r="W337" s="13" t="str">
        <f t="shared" si="116"/>
        <v/>
      </c>
      <c r="X337" s="3" t="str">
        <f t="shared" si="117"/>
        <v/>
      </c>
      <c r="Y337" s="3" t="str">
        <f t="shared" si="122"/>
        <v>4.1%,34.5%,43.9%</v>
      </c>
    </row>
    <row r="338" spans="2:25" x14ac:dyDescent="0.3">
      <c r="B338" s="2">
        <f>数据源!CN370</f>
        <v>9</v>
      </c>
      <c r="C338" s="2" t="str">
        <f>数据源!CO370</f>
        <v>T2MP4</v>
      </c>
      <c r="D338" s="2" t="str">
        <f>数据源!CP370</f>
        <v>部件</v>
      </c>
      <c r="E338" s="2">
        <f>数据源!CQ370</f>
        <v>64.40000000000002</v>
      </c>
      <c r="F338" s="2">
        <f>数据源!CR370</f>
        <v>3</v>
      </c>
      <c r="G338" s="2">
        <f>数据源!CS370</f>
        <v>9.5999999999999992E-3</v>
      </c>
      <c r="H338" s="2">
        <f>数据源!CT370</f>
        <v>2.4472049689440986E-2</v>
      </c>
      <c r="I338" s="2">
        <f>数据源!CU370</f>
        <v>245</v>
      </c>
      <c r="J338" s="3">
        <f t="shared" si="110"/>
        <v>2</v>
      </c>
      <c r="K338" s="3">
        <f t="shared" si="111"/>
        <v>4</v>
      </c>
      <c r="L338" s="3" t="str">
        <f t="shared" si="114"/>
        <v>部件</v>
      </c>
      <c r="M338" s="3">
        <f t="shared" ca="1" si="115"/>
        <v>92104</v>
      </c>
      <c r="N338" s="3" t="str">
        <f t="shared" ca="1" si="118"/>
        <v>11411,12411,13411,11421,12421,11431,12431,51411,52411,53411,51421,52421,51431,52431,92001,92003,92005,92101,92103,92105,92201,92203,92205,92002,92004,92006,92102,92104</v>
      </c>
      <c r="O338" s="3" t="str">
        <f t="shared" si="119"/>
        <v>89,89,89,44,44,30,30,531,531,531,443,443,492,492,245,245,245,245,245,245,245,245,245,245,245,245,245,245</v>
      </c>
      <c r="P338" s="1" t="str">
        <f t="shared" si="120"/>
        <v>(1,1),(1,1),(1,1),(1,1),(1,1),(1,1),(1,1),(2,3),(2,3),(2,3),(1,3),(1,3),(1,2),(1,2),(2,4),(2,4),(2,4),(2,4),(2,4),(2,4),(2,4),(2,4),(2,4),(2,4),(2,4),(2,4),(2,4),(2,4)</v>
      </c>
      <c r="Q338" s="3" t="str">
        <f>IF(D338="坦克碎片",VLOOKUP(C338,道具信息!$N$2:$O$291,2,FALSE)&amp;"碎片",VLOOKUP(C338,道具信息!$N$2:$O$291,2,FALSE))</f>
        <v>T2部件</v>
      </c>
      <c r="R338" s="3">
        <f t="shared" si="112"/>
        <v>4410</v>
      </c>
      <c r="S338" s="11">
        <f t="shared" si="113"/>
        <v>0.439</v>
      </c>
      <c r="T338" s="3" t="str">
        <f>VLOOKUP(Q338,道具信息!$Q$3:$S$20,2,FALSE)</f>
        <v>CHEST_ITEM_TYPE_T2_PART</v>
      </c>
      <c r="U338" s="3" t="str">
        <f>IF(COUNTIF(U$311:U337,T338)=0,T338,"")</f>
        <v/>
      </c>
      <c r="V338" s="3" t="str">
        <f t="shared" si="121"/>
        <v>CHEST_ITEM_TYPE_T4_TANK,CHEST_ITEM_TYPE_T4_SHARD,CHEST_ITEM_TYPE_T2_PART</v>
      </c>
      <c r="W338" s="13" t="str">
        <f t="shared" si="116"/>
        <v/>
      </c>
      <c r="X338" s="3" t="str">
        <f t="shared" si="117"/>
        <v/>
      </c>
      <c r="Y338" s="3" t="str">
        <f t="shared" si="122"/>
        <v>4.1%,34.5%,43.9%</v>
      </c>
    </row>
    <row r="339" spans="2:25" x14ac:dyDescent="0.3">
      <c r="B339" s="2">
        <f>数据源!CN371</f>
        <v>9</v>
      </c>
      <c r="C339" s="2" t="str">
        <f>数据源!CO371</f>
        <v>T2MP6</v>
      </c>
      <c r="D339" s="2" t="str">
        <f>数据源!CP371</f>
        <v>部件</v>
      </c>
      <c r="E339" s="2">
        <f>数据源!CQ371</f>
        <v>64.40000000000002</v>
      </c>
      <c r="F339" s="2">
        <f>数据源!CR371</f>
        <v>3</v>
      </c>
      <c r="G339" s="2">
        <f>数据源!CS371</f>
        <v>9.5999999999999992E-3</v>
      </c>
      <c r="H339" s="2">
        <f>数据源!CT371</f>
        <v>2.4472049689440986E-2</v>
      </c>
      <c r="I339" s="2">
        <f>数据源!CU371</f>
        <v>245</v>
      </c>
      <c r="J339" s="3">
        <f t="shared" si="110"/>
        <v>2</v>
      </c>
      <c r="K339" s="3">
        <f t="shared" si="111"/>
        <v>4</v>
      </c>
      <c r="L339" s="3" t="str">
        <f t="shared" si="114"/>
        <v>部件</v>
      </c>
      <c r="M339" s="3">
        <f t="shared" ca="1" si="115"/>
        <v>92106</v>
      </c>
      <c r="N339" s="3" t="str">
        <f t="shared" ca="1" si="118"/>
        <v>11411,12411,13411,11421,12421,11431,12431,51411,52411,53411,51421,52421,51431,52431,92001,92003,92005,92101,92103,92105,92201,92203,92205,92002,92004,92006,92102,92104,92106</v>
      </c>
      <c r="O339" s="3" t="str">
        <f t="shared" si="119"/>
        <v>89,89,89,44,44,30,30,531,531,531,443,443,492,492,245,245,245,245,245,245,245,245,245,245,245,245,245,245,245</v>
      </c>
      <c r="P339" s="1" t="str">
        <f t="shared" si="120"/>
        <v>(1,1),(1,1),(1,1),(1,1),(1,1),(1,1),(1,1),(2,3),(2,3),(2,3),(1,3),(1,3),(1,2),(1,2),(2,4),(2,4),(2,4),(2,4),(2,4),(2,4),(2,4),(2,4),(2,4),(2,4),(2,4),(2,4),(2,4),(2,4),(2,4)</v>
      </c>
      <c r="Q339" s="3" t="str">
        <f>IF(D339="坦克碎片",VLOOKUP(C339,道具信息!$N$2:$O$291,2,FALSE)&amp;"碎片",VLOOKUP(C339,道具信息!$N$2:$O$291,2,FALSE))</f>
        <v>T2部件</v>
      </c>
      <c r="R339" s="3">
        <f t="shared" si="112"/>
        <v>4410</v>
      </c>
      <c r="S339" s="11">
        <f t="shared" si="113"/>
        <v>0.439</v>
      </c>
      <c r="T339" s="3" t="str">
        <f>VLOOKUP(Q339,道具信息!$Q$3:$S$20,2,FALSE)</f>
        <v>CHEST_ITEM_TYPE_T2_PART</v>
      </c>
      <c r="U339" s="3" t="str">
        <f>IF(COUNTIF(U$311:U338,T339)=0,T339,"")</f>
        <v/>
      </c>
      <c r="V339" s="3" t="str">
        <f t="shared" si="121"/>
        <v>CHEST_ITEM_TYPE_T4_TANK,CHEST_ITEM_TYPE_T4_SHARD,CHEST_ITEM_TYPE_T2_PART</v>
      </c>
      <c r="W339" s="13" t="str">
        <f t="shared" si="116"/>
        <v/>
      </c>
      <c r="X339" s="3" t="str">
        <f t="shared" si="117"/>
        <v/>
      </c>
      <c r="Y339" s="3" t="str">
        <f t="shared" si="122"/>
        <v>4.1%,34.5%,43.9%</v>
      </c>
    </row>
    <row r="340" spans="2:25" x14ac:dyDescent="0.3">
      <c r="B340" s="2">
        <f>数据源!CN372</f>
        <v>9</v>
      </c>
      <c r="C340" s="2" t="str">
        <f>数据源!CO372</f>
        <v>T2HP2</v>
      </c>
      <c r="D340" s="2" t="str">
        <f>数据源!CP372</f>
        <v>部件</v>
      </c>
      <c r="E340" s="2">
        <f>数据源!CQ372</f>
        <v>64.40000000000002</v>
      </c>
      <c r="F340" s="2">
        <f>数据源!CR372</f>
        <v>3</v>
      </c>
      <c r="G340" s="2">
        <f>数据源!CS372</f>
        <v>9.5999999999999992E-3</v>
      </c>
      <c r="H340" s="2">
        <f>数据源!CT372</f>
        <v>2.4472049689440986E-2</v>
      </c>
      <c r="I340" s="2">
        <f>数据源!CU372</f>
        <v>245</v>
      </c>
      <c r="J340" s="3">
        <f t="shared" si="110"/>
        <v>2</v>
      </c>
      <c r="K340" s="3">
        <f t="shared" si="111"/>
        <v>4</v>
      </c>
      <c r="L340" s="3" t="str">
        <f t="shared" si="114"/>
        <v>部件</v>
      </c>
      <c r="M340" s="3">
        <f t="shared" ca="1" si="115"/>
        <v>92202</v>
      </c>
      <c r="N340" s="3" t="str">
        <f t="shared" ca="1" si="118"/>
        <v>11411,12411,13411,11421,12421,11431,12431,51411,52411,53411,51421,52421,51431,52431,92001,92003,92005,92101,92103,92105,92201,92203,92205,92002,92004,92006,92102,92104,92106,92202</v>
      </c>
      <c r="O340" s="3" t="str">
        <f t="shared" si="119"/>
        <v>89,89,89,44,44,30,30,531,531,531,443,443,492,492,245,245,245,245,245,245,245,245,245,245,245,245,245,245,245,245</v>
      </c>
      <c r="P340" s="1" t="str">
        <f t="shared" si="120"/>
        <v>(1,1),(1,1),(1,1),(1,1),(1,1),(1,1),(1,1),(2,3),(2,3),(2,3),(1,3),(1,3),(1,2),(1,2),(2,4),(2,4),(2,4),(2,4),(2,4),(2,4),(2,4),(2,4),(2,4),(2,4),(2,4),(2,4),(2,4),(2,4),(2,4),(2,4)</v>
      </c>
      <c r="Q340" s="3" t="str">
        <f>IF(D340="坦克碎片",VLOOKUP(C340,道具信息!$N$2:$O$291,2,FALSE)&amp;"碎片",VLOOKUP(C340,道具信息!$N$2:$O$291,2,FALSE))</f>
        <v>T2部件</v>
      </c>
      <c r="R340" s="3">
        <f t="shared" si="112"/>
        <v>4410</v>
      </c>
      <c r="S340" s="11">
        <f t="shared" si="113"/>
        <v>0.439</v>
      </c>
      <c r="T340" s="3" t="str">
        <f>VLOOKUP(Q340,道具信息!$Q$3:$S$20,2,FALSE)</f>
        <v>CHEST_ITEM_TYPE_T2_PART</v>
      </c>
      <c r="U340" s="3" t="str">
        <f>IF(COUNTIF(U$311:U339,T340)=0,T340,"")</f>
        <v/>
      </c>
      <c r="V340" s="3" t="str">
        <f t="shared" si="121"/>
        <v>CHEST_ITEM_TYPE_T4_TANK,CHEST_ITEM_TYPE_T4_SHARD,CHEST_ITEM_TYPE_T2_PART</v>
      </c>
      <c r="W340" s="13" t="str">
        <f t="shared" si="116"/>
        <v/>
      </c>
      <c r="X340" s="3" t="str">
        <f t="shared" si="117"/>
        <v/>
      </c>
      <c r="Y340" s="3" t="str">
        <f t="shared" si="122"/>
        <v>4.1%,34.5%,43.9%</v>
      </c>
    </row>
    <row r="341" spans="2:25" x14ac:dyDescent="0.3">
      <c r="B341" s="2">
        <f>数据源!CN373</f>
        <v>9</v>
      </c>
      <c r="C341" s="2" t="str">
        <f>数据源!CO373</f>
        <v>T2HP4</v>
      </c>
      <c r="D341" s="2" t="str">
        <f>数据源!CP373</f>
        <v>部件</v>
      </c>
      <c r="E341" s="2">
        <f>数据源!CQ373</f>
        <v>64.40000000000002</v>
      </c>
      <c r="F341" s="2">
        <f>数据源!CR373</f>
        <v>3</v>
      </c>
      <c r="G341" s="2">
        <f>数据源!CS373</f>
        <v>9.5999999999999992E-3</v>
      </c>
      <c r="H341" s="2">
        <f>数据源!CT373</f>
        <v>2.4472049689440986E-2</v>
      </c>
      <c r="I341" s="2">
        <f>数据源!CU373</f>
        <v>245</v>
      </c>
      <c r="J341" s="3">
        <f t="shared" si="110"/>
        <v>2</v>
      </c>
      <c r="K341" s="3">
        <f t="shared" si="111"/>
        <v>4</v>
      </c>
      <c r="L341" s="3" t="str">
        <f t="shared" si="114"/>
        <v>部件</v>
      </c>
      <c r="M341" s="3">
        <f t="shared" ca="1" si="115"/>
        <v>92204</v>
      </c>
      <c r="N341" s="3" t="str">
        <f t="shared" ca="1" si="118"/>
        <v>11411,12411,13411,11421,12421,11431,12431,51411,52411,53411,51421,52421,51431,52431,92001,92003,92005,92101,92103,92105,92201,92203,92205,92002,92004,92006,92102,92104,92106,92202,92204</v>
      </c>
      <c r="O341" s="3" t="str">
        <f t="shared" si="119"/>
        <v>89,89,89,44,44,30,30,531,531,531,443,443,492,492,245,245,245,245,245,245,245,245,245,245,245,245,245,245,245,245,245</v>
      </c>
      <c r="P341" s="1" t="str">
        <f t="shared" si="120"/>
        <v>(1,1),(1,1),(1,1),(1,1),(1,1),(1,1),(1,1),(2,3),(2,3),(2,3),(1,3),(1,3),(1,2),(1,2),(2,4),(2,4),(2,4),(2,4),(2,4),(2,4),(2,4),(2,4),(2,4),(2,4),(2,4),(2,4),(2,4),(2,4),(2,4),(2,4),(2,4)</v>
      </c>
      <c r="Q341" s="3" t="str">
        <f>IF(D341="坦克碎片",VLOOKUP(C341,道具信息!$N$2:$O$291,2,FALSE)&amp;"碎片",VLOOKUP(C341,道具信息!$N$2:$O$291,2,FALSE))</f>
        <v>T2部件</v>
      </c>
      <c r="R341" s="3">
        <f t="shared" si="112"/>
        <v>4410</v>
      </c>
      <c r="S341" s="11">
        <f t="shared" si="113"/>
        <v>0.439</v>
      </c>
      <c r="T341" s="3" t="str">
        <f>VLOOKUP(Q341,道具信息!$Q$3:$S$20,2,FALSE)</f>
        <v>CHEST_ITEM_TYPE_T2_PART</v>
      </c>
      <c r="U341" s="3" t="str">
        <f>IF(COUNTIF(U$311:U340,T341)=0,T341,"")</f>
        <v/>
      </c>
      <c r="V341" s="3" t="str">
        <f t="shared" si="121"/>
        <v>CHEST_ITEM_TYPE_T4_TANK,CHEST_ITEM_TYPE_T4_SHARD,CHEST_ITEM_TYPE_T2_PART</v>
      </c>
      <c r="W341" s="13" t="str">
        <f t="shared" si="116"/>
        <v/>
      </c>
      <c r="X341" s="3" t="str">
        <f t="shared" si="117"/>
        <v/>
      </c>
      <c r="Y341" s="3" t="str">
        <f t="shared" si="122"/>
        <v>4.1%,34.5%,43.9%</v>
      </c>
    </row>
    <row r="342" spans="2:25" x14ac:dyDescent="0.3">
      <c r="B342" s="2">
        <f>数据源!CN374</f>
        <v>9</v>
      </c>
      <c r="C342" s="2" t="str">
        <f>数据源!CO374</f>
        <v>T2HP6</v>
      </c>
      <c r="D342" s="2" t="str">
        <f>数据源!CP374</f>
        <v>部件</v>
      </c>
      <c r="E342" s="2">
        <f>数据源!CQ374</f>
        <v>64.40000000000002</v>
      </c>
      <c r="F342" s="2">
        <f>数据源!CR374</f>
        <v>3</v>
      </c>
      <c r="G342" s="2">
        <f>数据源!CS374</f>
        <v>9.5999999999999992E-3</v>
      </c>
      <c r="H342" s="2">
        <f>数据源!CT374</f>
        <v>2.4472049689440986E-2</v>
      </c>
      <c r="I342" s="2">
        <f>数据源!CU374</f>
        <v>245</v>
      </c>
      <c r="J342" s="3">
        <f t="shared" si="110"/>
        <v>2</v>
      </c>
      <c r="K342" s="3">
        <f t="shared" si="111"/>
        <v>4</v>
      </c>
      <c r="L342" s="3" t="str">
        <f t="shared" si="114"/>
        <v>部件</v>
      </c>
      <c r="M342" s="3">
        <f t="shared" ca="1" si="115"/>
        <v>92206</v>
      </c>
      <c r="N342" s="3" t="str">
        <f t="shared" ca="1" si="118"/>
        <v>11411,12411,13411,11421,12421,11431,12431,51411,52411,53411,51421,52421,51431,52431,92001,92003,92005,92101,92103,92105,92201,92203,92205,92002,92004,92006,92102,92104,92106,92202,92204,92206</v>
      </c>
      <c r="O342" s="3" t="str">
        <f t="shared" si="119"/>
        <v>89,89,89,44,44,30,30,531,531,531,443,443,492,492,245,245,245,245,245,245,245,245,245,245,245,245,245,245,245,245,245,245</v>
      </c>
      <c r="P342" s="1" t="str">
        <f t="shared" si="120"/>
        <v>(1,1),(1,1),(1,1),(1,1),(1,1),(1,1),(1,1),(2,3),(2,3),(2,3),(1,3),(1,3),(1,2),(1,2),(2,4),(2,4),(2,4),(2,4),(2,4),(2,4),(2,4),(2,4),(2,4),(2,4),(2,4),(2,4),(2,4),(2,4),(2,4),(2,4),(2,4),(2,4)</v>
      </c>
      <c r="Q342" s="3" t="str">
        <f>IF(D342="坦克碎片",VLOOKUP(C342,道具信息!$N$2:$O$291,2,FALSE)&amp;"碎片",VLOOKUP(C342,道具信息!$N$2:$O$291,2,FALSE))</f>
        <v>T2部件</v>
      </c>
      <c r="R342" s="3">
        <f t="shared" si="112"/>
        <v>4410</v>
      </c>
      <c r="S342" s="11">
        <f t="shared" si="113"/>
        <v>0.439</v>
      </c>
      <c r="T342" s="3" t="str">
        <f>VLOOKUP(Q342,道具信息!$Q$3:$S$20,2,FALSE)</f>
        <v>CHEST_ITEM_TYPE_T2_PART</v>
      </c>
      <c r="U342" s="3" t="str">
        <f>IF(COUNTIF(U$311:U341,T342)=0,T342,"")</f>
        <v/>
      </c>
      <c r="V342" s="3" t="str">
        <f t="shared" si="121"/>
        <v>CHEST_ITEM_TYPE_T4_TANK,CHEST_ITEM_TYPE_T4_SHARD,CHEST_ITEM_TYPE_T2_PART</v>
      </c>
      <c r="W342" s="13" t="str">
        <f t="shared" si="116"/>
        <v/>
      </c>
      <c r="X342" s="3" t="str">
        <f t="shared" si="117"/>
        <v/>
      </c>
      <c r="Y342" s="3" t="str">
        <f t="shared" si="122"/>
        <v>4.1%,34.5%,43.9%</v>
      </c>
    </row>
    <row r="343" spans="2:25" x14ac:dyDescent="0.3">
      <c r="B343" s="2">
        <f>数据源!CN375</f>
        <v>9</v>
      </c>
      <c r="C343" s="2" t="str">
        <f>数据源!CO375</f>
        <v>T3LP1</v>
      </c>
      <c r="D343" s="2" t="str">
        <f>数据源!CP375</f>
        <v>部件</v>
      </c>
      <c r="E343" s="2">
        <f>数据源!CQ375</f>
        <v>387.6</v>
      </c>
      <c r="F343" s="2">
        <f>数据源!CR375</f>
        <v>1.5</v>
      </c>
      <c r="G343" s="2">
        <f>数据源!CS375</f>
        <v>1.0200000000000001E-2</v>
      </c>
      <c r="H343" s="2">
        <f>数据源!CT375</f>
        <v>8.6403508771929829E-3</v>
      </c>
      <c r="I343" s="2">
        <f>数据源!CU375</f>
        <v>86</v>
      </c>
      <c r="J343" s="3">
        <f t="shared" si="110"/>
        <v>1</v>
      </c>
      <c r="K343" s="3">
        <f t="shared" si="111"/>
        <v>2</v>
      </c>
      <c r="L343" s="3" t="str">
        <f t="shared" si="114"/>
        <v>部件</v>
      </c>
      <c r="M343" s="3">
        <f t="shared" ca="1" si="115"/>
        <v>93001</v>
      </c>
      <c r="N343" s="3" t="str">
        <f t="shared" ca="1" si="118"/>
        <v>11411,12411,13411,11421,12421,11431,12431,51411,52411,53411,51421,52421,51431,52431,92001,92003,92005,92101,92103,92105,92201,92203,92205,92002,92004,92006,92102,92104,92106,92202,92204,92206,93001</v>
      </c>
      <c r="O343" s="3" t="str">
        <f t="shared" si="119"/>
        <v>89,89,89,44,44,30,30,531,531,531,443,443,492,492,245,245,245,245,245,245,245,245,245,245,245,245,245,245,245,245,245,245,86</v>
      </c>
      <c r="P343" s="1" t="str">
        <f t="shared" si="120"/>
        <v>(1,1),(1,1),(1,1),(1,1),(1,1),(1,1),(1,1),(2,3),(2,3),(2,3),(1,3),(1,3),(1,2),(1,2),(2,4),(2,4),(2,4),(2,4),(2,4),(2,4),(2,4),(2,4),(2,4),(2,4),(2,4),(2,4),(2,4),(2,4),(2,4),(2,4),(2,4),(2,4),(1,2)</v>
      </c>
      <c r="Q343" s="3" t="str">
        <f>IF(D343="坦克碎片",VLOOKUP(C343,道具信息!$N$2:$O$291,2,FALSE)&amp;"碎片",VLOOKUP(C343,道具信息!$N$2:$O$291,2,FALSE))</f>
        <v>T3部件</v>
      </c>
      <c r="R343" s="3">
        <f t="shared" ref="R343:R369" si="123">SUMIFS(I$3:I$445,Q$3:Q$445,Q343,B$3:B$445,B343)</f>
        <v>1548</v>
      </c>
      <c r="S343" s="11">
        <f t="shared" ref="S343:S369" si="124">ROUND(R343/SUMIF(B$3:B$445,B343,I$3:I$445),3)</f>
        <v>0.154</v>
      </c>
      <c r="T343" s="3" t="str">
        <f>VLOOKUP(Q343,道具信息!$Q$3:$S$20,2,FALSE)</f>
        <v>CHEST_ITEM_TYPE_T3_PART</v>
      </c>
      <c r="U343" s="3" t="str">
        <f>IF(COUNTIF(U$311:U342,T343)=0,T343,"")</f>
        <v>CHEST_ITEM_TYPE_T3_PART</v>
      </c>
      <c r="V343" s="3" t="str">
        <f t="shared" si="121"/>
        <v>CHEST_ITEM_TYPE_T4_TANK,CHEST_ITEM_TYPE_T4_SHARD,CHEST_ITEM_TYPE_T2_PART,CHEST_ITEM_TYPE_T3_PART</v>
      </c>
      <c r="W343" s="13">
        <f t="shared" si="116"/>
        <v>0.154</v>
      </c>
      <c r="X343" s="3" t="str">
        <f t="shared" si="117"/>
        <v>15.4%</v>
      </c>
      <c r="Y343" s="3" t="str">
        <f t="shared" si="122"/>
        <v>4.1%,34.5%,43.9%,15.4%</v>
      </c>
    </row>
    <row r="344" spans="2:25" x14ac:dyDescent="0.3">
      <c r="B344" s="2">
        <f>数据源!CN376</f>
        <v>9</v>
      </c>
      <c r="C344" s="2" t="str">
        <f>数据源!CO376</f>
        <v>T3LP3</v>
      </c>
      <c r="D344" s="2" t="str">
        <f>数据源!CP376</f>
        <v>部件</v>
      </c>
      <c r="E344" s="2">
        <f>数据源!CQ376</f>
        <v>387.6</v>
      </c>
      <c r="F344" s="2">
        <f>数据源!CR376</f>
        <v>1.5</v>
      </c>
      <c r="G344" s="2">
        <f>数据源!CS376</f>
        <v>1.0200000000000001E-2</v>
      </c>
      <c r="H344" s="2">
        <f>数据源!CT376</f>
        <v>8.6403508771929829E-3</v>
      </c>
      <c r="I344" s="2">
        <f>数据源!CU376</f>
        <v>86</v>
      </c>
      <c r="J344" s="3">
        <f t="shared" si="110"/>
        <v>1</v>
      </c>
      <c r="K344" s="3">
        <f t="shared" si="111"/>
        <v>2</v>
      </c>
      <c r="L344" s="3" t="str">
        <f t="shared" si="114"/>
        <v>部件</v>
      </c>
      <c r="M344" s="3">
        <f t="shared" ca="1" si="115"/>
        <v>93003</v>
      </c>
      <c r="N344" s="3" t="str">
        <f t="shared" ca="1" si="118"/>
        <v>11411,12411,13411,11421,12421,11431,12431,51411,52411,53411,51421,52421,51431,52431,92001,92003,92005,92101,92103,92105,92201,92203,92205,92002,92004,92006,92102,92104,92106,92202,92204,92206,93001,93003</v>
      </c>
      <c r="O344" s="3" t="str">
        <f t="shared" si="119"/>
        <v>89,89,89,44,44,30,30,531,531,531,443,443,492,492,245,245,245,245,245,245,245,245,245,245,245,245,245,245,245,245,245,245,86,86</v>
      </c>
      <c r="P344" s="1" t="str">
        <f t="shared" si="120"/>
        <v>(1,1),(1,1),(1,1),(1,1),(1,1),(1,1),(1,1),(2,3),(2,3),(2,3),(1,3),(1,3),(1,2),(1,2),(2,4),(2,4),(2,4),(2,4),(2,4),(2,4),(2,4),(2,4),(2,4),(2,4),(2,4),(2,4),(2,4),(2,4),(2,4),(2,4),(2,4),(2,4),(1,2),(1,2)</v>
      </c>
      <c r="Q344" s="3" t="str">
        <f>IF(D344="坦克碎片",VLOOKUP(C344,道具信息!$N$2:$O$291,2,FALSE)&amp;"碎片",VLOOKUP(C344,道具信息!$N$2:$O$291,2,FALSE))</f>
        <v>T3部件</v>
      </c>
      <c r="R344" s="3">
        <f t="shared" si="123"/>
        <v>1548</v>
      </c>
      <c r="S344" s="11">
        <f t="shared" si="124"/>
        <v>0.154</v>
      </c>
      <c r="T344" s="3" t="str">
        <f>VLOOKUP(Q344,道具信息!$Q$3:$S$20,2,FALSE)</f>
        <v>CHEST_ITEM_TYPE_T3_PART</v>
      </c>
      <c r="U344" s="3" t="str">
        <f>IF(COUNTIF(U$311:U343,T344)=0,T344,"")</f>
        <v/>
      </c>
      <c r="V344" s="3" t="str">
        <f t="shared" si="121"/>
        <v>CHEST_ITEM_TYPE_T4_TANK,CHEST_ITEM_TYPE_T4_SHARD,CHEST_ITEM_TYPE_T2_PART,CHEST_ITEM_TYPE_T3_PART</v>
      </c>
      <c r="W344" s="13" t="str">
        <f t="shared" si="116"/>
        <v/>
      </c>
      <c r="X344" s="3" t="str">
        <f t="shared" si="117"/>
        <v/>
      </c>
      <c r="Y344" s="3" t="str">
        <f t="shared" si="122"/>
        <v>4.1%,34.5%,43.9%,15.4%</v>
      </c>
    </row>
    <row r="345" spans="2:25" x14ac:dyDescent="0.3">
      <c r="B345" s="2">
        <f>数据源!CN377</f>
        <v>9</v>
      </c>
      <c r="C345" s="2" t="str">
        <f>数据源!CO377</f>
        <v>T3LP5</v>
      </c>
      <c r="D345" s="2" t="str">
        <f>数据源!CP377</f>
        <v>部件</v>
      </c>
      <c r="E345" s="2">
        <f>数据源!CQ377</f>
        <v>387.6</v>
      </c>
      <c r="F345" s="2">
        <f>数据源!CR377</f>
        <v>1.5</v>
      </c>
      <c r="G345" s="2">
        <f>数据源!CS377</f>
        <v>1.0200000000000001E-2</v>
      </c>
      <c r="H345" s="2">
        <f>数据源!CT377</f>
        <v>8.6403508771929829E-3</v>
      </c>
      <c r="I345" s="2">
        <f>数据源!CU377</f>
        <v>86</v>
      </c>
      <c r="J345" s="3">
        <f t="shared" si="110"/>
        <v>1</v>
      </c>
      <c r="K345" s="3">
        <f t="shared" si="111"/>
        <v>2</v>
      </c>
      <c r="L345" s="3" t="str">
        <f t="shared" si="114"/>
        <v>部件</v>
      </c>
      <c r="M345" s="3">
        <f t="shared" ca="1" si="115"/>
        <v>93005</v>
      </c>
      <c r="N345" s="3" t="str">
        <f t="shared" ca="1" si="118"/>
        <v>11411,12411,13411,11421,12421,11431,12431,51411,52411,53411,51421,52421,51431,52431,92001,92003,92005,92101,92103,92105,92201,92203,92205,92002,92004,92006,92102,92104,92106,92202,92204,92206,93001,93003,93005</v>
      </c>
      <c r="O345" s="3" t="str">
        <f t="shared" si="119"/>
        <v>89,89,89,44,44,30,30,531,531,531,443,443,492,492,245,245,245,245,245,245,245,245,245,245,245,245,245,245,245,245,245,245,86,86,86</v>
      </c>
      <c r="P345" s="1" t="str">
        <f t="shared" si="120"/>
        <v>(1,1),(1,1),(1,1),(1,1),(1,1),(1,1),(1,1),(2,3),(2,3),(2,3),(1,3),(1,3),(1,2),(1,2),(2,4),(2,4),(2,4),(2,4),(2,4),(2,4),(2,4),(2,4),(2,4),(2,4),(2,4),(2,4),(2,4),(2,4),(2,4),(2,4),(2,4),(2,4),(1,2),(1,2),(1,2)</v>
      </c>
      <c r="Q345" s="3" t="str">
        <f>IF(D345="坦克碎片",VLOOKUP(C345,道具信息!$N$2:$O$291,2,FALSE)&amp;"碎片",VLOOKUP(C345,道具信息!$N$2:$O$291,2,FALSE))</f>
        <v>T3部件</v>
      </c>
      <c r="R345" s="3">
        <f t="shared" si="123"/>
        <v>1548</v>
      </c>
      <c r="S345" s="11">
        <f t="shared" si="124"/>
        <v>0.154</v>
      </c>
      <c r="T345" s="3" t="str">
        <f>VLOOKUP(Q345,道具信息!$Q$3:$S$20,2,FALSE)</f>
        <v>CHEST_ITEM_TYPE_T3_PART</v>
      </c>
      <c r="U345" s="3" t="str">
        <f>IF(COUNTIF(U$311:U344,T345)=0,T345,"")</f>
        <v/>
      </c>
      <c r="V345" s="3" t="str">
        <f t="shared" si="121"/>
        <v>CHEST_ITEM_TYPE_T4_TANK,CHEST_ITEM_TYPE_T4_SHARD,CHEST_ITEM_TYPE_T2_PART,CHEST_ITEM_TYPE_T3_PART</v>
      </c>
      <c r="W345" s="13" t="str">
        <f t="shared" si="116"/>
        <v/>
      </c>
      <c r="X345" s="3" t="str">
        <f t="shared" si="117"/>
        <v/>
      </c>
      <c r="Y345" s="3" t="str">
        <f t="shared" si="122"/>
        <v>4.1%,34.5%,43.9%,15.4%</v>
      </c>
    </row>
    <row r="346" spans="2:25" x14ac:dyDescent="0.3">
      <c r="B346" s="2">
        <f>数据源!CN378</f>
        <v>9</v>
      </c>
      <c r="C346" s="2" t="str">
        <f>数据源!CO378</f>
        <v>T3MP1</v>
      </c>
      <c r="D346" s="2" t="str">
        <f>数据源!CP378</f>
        <v>部件</v>
      </c>
      <c r="E346" s="2">
        <f>数据源!CQ378</f>
        <v>387.6</v>
      </c>
      <c r="F346" s="2">
        <f>数据源!CR378</f>
        <v>1.5</v>
      </c>
      <c r="G346" s="2">
        <f>数据源!CS378</f>
        <v>1.0200000000000001E-2</v>
      </c>
      <c r="H346" s="2">
        <f>数据源!CT378</f>
        <v>8.6403508771929829E-3</v>
      </c>
      <c r="I346" s="2">
        <f>数据源!CU378</f>
        <v>86</v>
      </c>
      <c r="J346" s="3">
        <f t="shared" si="110"/>
        <v>1</v>
      </c>
      <c r="K346" s="3">
        <f t="shared" si="111"/>
        <v>2</v>
      </c>
      <c r="L346" s="3" t="str">
        <f t="shared" si="114"/>
        <v>部件</v>
      </c>
      <c r="M346" s="3">
        <f t="shared" ca="1" si="115"/>
        <v>93101</v>
      </c>
      <c r="N346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</v>
      </c>
      <c r="O346" s="3" t="str">
        <f t="shared" si="119"/>
        <v>89,89,89,44,44,30,30,531,531,531,443,443,492,492,245,245,245,245,245,245,245,245,245,245,245,245,245,245,245,245,245,245,86,86,86,86</v>
      </c>
      <c r="P346" s="1" t="str">
        <f t="shared" si="120"/>
        <v>(1,1),(1,1),(1,1),(1,1),(1,1),(1,1),(1,1),(2,3),(2,3),(2,3),(1,3),(1,3),(1,2),(1,2),(2,4),(2,4),(2,4),(2,4),(2,4),(2,4),(2,4),(2,4),(2,4),(2,4),(2,4),(2,4),(2,4),(2,4),(2,4),(2,4),(2,4),(2,4),(1,2),(1,2),(1,2),(1,2)</v>
      </c>
      <c r="Q346" s="3" t="str">
        <f>IF(D346="坦克碎片",VLOOKUP(C346,道具信息!$N$2:$O$291,2,FALSE)&amp;"碎片",VLOOKUP(C346,道具信息!$N$2:$O$291,2,FALSE))</f>
        <v>T3部件</v>
      </c>
      <c r="R346" s="3">
        <f t="shared" si="123"/>
        <v>1548</v>
      </c>
      <c r="S346" s="11">
        <f t="shared" si="124"/>
        <v>0.154</v>
      </c>
      <c r="T346" s="3" t="str">
        <f>VLOOKUP(Q346,道具信息!$Q$3:$S$20,2,FALSE)</f>
        <v>CHEST_ITEM_TYPE_T3_PART</v>
      </c>
      <c r="U346" s="3" t="str">
        <f>IF(COUNTIF(U$311:U345,T346)=0,T346,"")</f>
        <v/>
      </c>
      <c r="V346" s="3" t="str">
        <f t="shared" si="121"/>
        <v>CHEST_ITEM_TYPE_T4_TANK,CHEST_ITEM_TYPE_T4_SHARD,CHEST_ITEM_TYPE_T2_PART,CHEST_ITEM_TYPE_T3_PART</v>
      </c>
      <c r="W346" s="13" t="str">
        <f t="shared" si="116"/>
        <v/>
      </c>
      <c r="X346" s="3" t="str">
        <f t="shared" si="117"/>
        <v/>
      </c>
      <c r="Y346" s="3" t="str">
        <f t="shared" si="122"/>
        <v>4.1%,34.5%,43.9%,15.4%</v>
      </c>
    </row>
    <row r="347" spans="2:25" x14ac:dyDescent="0.3">
      <c r="B347" s="2">
        <f>数据源!CN379</f>
        <v>9</v>
      </c>
      <c r="C347" s="2" t="str">
        <f>数据源!CO379</f>
        <v>T3MP3</v>
      </c>
      <c r="D347" s="2" t="str">
        <f>数据源!CP379</f>
        <v>部件</v>
      </c>
      <c r="E347" s="2">
        <f>数据源!CQ379</f>
        <v>387.6</v>
      </c>
      <c r="F347" s="2">
        <f>数据源!CR379</f>
        <v>1.5</v>
      </c>
      <c r="G347" s="2">
        <f>数据源!CS379</f>
        <v>1.0200000000000001E-2</v>
      </c>
      <c r="H347" s="2">
        <f>数据源!CT379</f>
        <v>8.6403508771929829E-3</v>
      </c>
      <c r="I347" s="2">
        <f>数据源!CU379</f>
        <v>86</v>
      </c>
      <c r="J347" s="3">
        <f t="shared" si="110"/>
        <v>1</v>
      </c>
      <c r="K347" s="3">
        <f t="shared" si="111"/>
        <v>2</v>
      </c>
      <c r="L347" s="3" t="str">
        <f t="shared" si="114"/>
        <v>部件</v>
      </c>
      <c r="M347" s="3">
        <f t="shared" ca="1" si="115"/>
        <v>93103</v>
      </c>
      <c r="N347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</v>
      </c>
      <c r="O347" s="3" t="str">
        <f t="shared" si="119"/>
        <v>89,89,89,44,44,30,30,531,531,531,443,443,492,492,245,245,245,245,245,245,245,245,245,245,245,245,245,245,245,245,245,245,86,86,86,86,86</v>
      </c>
      <c r="P347" s="1" t="str">
        <f t="shared" si="120"/>
        <v>(1,1),(1,1),(1,1),(1,1),(1,1),(1,1),(1,1),(2,3),(2,3),(2,3),(1,3),(1,3),(1,2),(1,2),(2,4),(2,4),(2,4),(2,4),(2,4),(2,4),(2,4),(2,4),(2,4),(2,4),(2,4),(2,4),(2,4),(2,4),(2,4),(2,4),(2,4),(2,4),(1,2),(1,2),(1,2),(1,2),(1,2)</v>
      </c>
      <c r="Q347" s="3" t="str">
        <f>IF(D347="坦克碎片",VLOOKUP(C347,道具信息!$N$2:$O$291,2,FALSE)&amp;"碎片",VLOOKUP(C347,道具信息!$N$2:$O$291,2,FALSE))</f>
        <v>T3部件</v>
      </c>
      <c r="R347" s="3">
        <f t="shared" si="123"/>
        <v>1548</v>
      </c>
      <c r="S347" s="11">
        <f t="shared" si="124"/>
        <v>0.154</v>
      </c>
      <c r="T347" s="3" t="str">
        <f>VLOOKUP(Q347,道具信息!$Q$3:$S$20,2,FALSE)</f>
        <v>CHEST_ITEM_TYPE_T3_PART</v>
      </c>
      <c r="U347" s="3" t="str">
        <f>IF(COUNTIF(U$311:U346,T347)=0,T347,"")</f>
        <v/>
      </c>
      <c r="V347" s="3" t="str">
        <f t="shared" si="121"/>
        <v>CHEST_ITEM_TYPE_T4_TANK,CHEST_ITEM_TYPE_T4_SHARD,CHEST_ITEM_TYPE_T2_PART,CHEST_ITEM_TYPE_T3_PART</v>
      </c>
      <c r="W347" s="13" t="str">
        <f t="shared" si="116"/>
        <v/>
      </c>
      <c r="X347" s="3" t="str">
        <f t="shared" si="117"/>
        <v/>
      </c>
      <c r="Y347" s="3" t="str">
        <f t="shared" si="122"/>
        <v>4.1%,34.5%,43.9%,15.4%</v>
      </c>
    </row>
    <row r="348" spans="2:25" x14ac:dyDescent="0.3">
      <c r="B348" s="2">
        <f>数据源!CN380</f>
        <v>9</v>
      </c>
      <c r="C348" s="2" t="str">
        <f>数据源!CO380</f>
        <v>T3MP5</v>
      </c>
      <c r="D348" s="2" t="str">
        <f>数据源!CP380</f>
        <v>部件</v>
      </c>
      <c r="E348" s="2">
        <f>数据源!CQ380</f>
        <v>387.6</v>
      </c>
      <c r="F348" s="2">
        <f>数据源!CR380</f>
        <v>1.5</v>
      </c>
      <c r="G348" s="2">
        <f>数据源!CS380</f>
        <v>1.0200000000000001E-2</v>
      </c>
      <c r="H348" s="2">
        <f>数据源!CT380</f>
        <v>8.6403508771929829E-3</v>
      </c>
      <c r="I348" s="2">
        <f>数据源!CU380</f>
        <v>86</v>
      </c>
      <c r="J348" s="3">
        <f t="shared" si="110"/>
        <v>1</v>
      </c>
      <c r="K348" s="3">
        <f t="shared" si="111"/>
        <v>2</v>
      </c>
      <c r="L348" s="3" t="str">
        <f t="shared" si="114"/>
        <v>部件</v>
      </c>
      <c r="M348" s="3">
        <f t="shared" ca="1" si="115"/>
        <v>93105</v>
      </c>
      <c r="N348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</v>
      </c>
      <c r="O348" s="3" t="str">
        <f t="shared" si="119"/>
        <v>89,89,89,44,44,30,30,531,531,531,443,443,492,492,245,245,245,245,245,245,245,245,245,245,245,245,245,245,245,245,245,245,86,86,86,86,86,86</v>
      </c>
      <c r="P348" s="1" t="str">
        <f t="shared" si="120"/>
        <v>(1,1),(1,1),(1,1),(1,1),(1,1),(1,1),(1,1),(2,3),(2,3),(2,3),(1,3),(1,3),(1,2),(1,2),(2,4),(2,4),(2,4),(2,4),(2,4),(2,4),(2,4),(2,4),(2,4),(2,4),(2,4),(2,4),(2,4),(2,4),(2,4),(2,4),(2,4),(2,4),(1,2),(1,2),(1,2),(1,2),(1,2),(1,2)</v>
      </c>
      <c r="Q348" s="3" t="str">
        <f>IF(D348="坦克碎片",VLOOKUP(C348,道具信息!$N$2:$O$291,2,FALSE)&amp;"碎片",VLOOKUP(C348,道具信息!$N$2:$O$291,2,FALSE))</f>
        <v>T3部件</v>
      </c>
      <c r="R348" s="3">
        <f t="shared" si="123"/>
        <v>1548</v>
      </c>
      <c r="S348" s="11">
        <f t="shared" si="124"/>
        <v>0.154</v>
      </c>
      <c r="T348" s="3" t="str">
        <f>VLOOKUP(Q348,道具信息!$Q$3:$S$20,2,FALSE)</f>
        <v>CHEST_ITEM_TYPE_T3_PART</v>
      </c>
      <c r="U348" s="3" t="str">
        <f>IF(COUNTIF(U$311:U347,T348)=0,T348,"")</f>
        <v/>
      </c>
      <c r="V348" s="3" t="str">
        <f t="shared" si="121"/>
        <v>CHEST_ITEM_TYPE_T4_TANK,CHEST_ITEM_TYPE_T4_SHARD,CHEST_ITEM_TYPE_T2_PART,CHEST_ITEM_TYPE_T3_PART</v>
      </c>
      <c r="W348" s="13" t="str">
        <f t="shared" si="116"/>
        <v/>
      </c>
      <c r="X348" s="3" t="str">
        <f t="shared" si="117"/>
        <v/>
      </c>
      <c r="Y348" s="3" t="str">
        <f t="shared" si="122"/>
        <v>4.1%,34.5%,43.9%,15.4%</v>
      </c>
    </row>
    <row r="349" spans="2:25" x14ac:dyDescent="0.3">
      <c r="B349" s="2">
        <f>数据源!CN381</f>
        <v>9</v>
      </c>
      <c r="C349" s="2" t="str">
        <f>数据源!CO381</f>
        <v>T3HP1</v>
      </c>
      <c r="D349" s="2" t="str">
        <f>数据源!CP381</f>
        <v>部件</v>
      </c>
      <c r="E349" s="2">
        <f>数据源!CQ381</f>
        <v>387.6</v>
      </c>
      <c r="F349" s="2">
        <f>数据源!CR381</f>
        <v>1.5</v>
      </c>
      <c r="G349" s="2">
        <f>数据源!CS381</f>
        <v>1.0200000000000001E-2</v>
      </c>
      <c r="H349" s="2">
        <f>数据源!CT381</f>
        <v>8.6403508771929829E-3</v>
      </c>
      <c r="I349" s="2">
        <f>数据源!CU381</f>
        <v>86</v>
      </c>
      <c r="J349" s="3">
        <f t="shared" si="110"/>
        <v>1</v>
      </c>
      <c r="K349" s="3">
        <f t="shared" si="111"/>
        <v>2</v>
      </c>
      <c r="L349" s="3" t="str">
        <f t="shared" si="114"/>
        <v>部件</v>
      </c>
      <c r="M349" s="3">
        <f t="shared" ca="1" si="115"/>
        <v>93201</v>
      </c>
      <c r="N349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</v>
      </c>
      <c r="O349" s="3" t="str">
        <f t="shared" si="119"/>
        <v>89,89,89,44,44,30,30,531,531,531,443,443,492,492,245,245,245,245,245,245,245,245,245,245,245,245,245,245,245,245,245,245,86,86,86,86,86,86,86</v>
      </c>
      <c r="P349" s="1" t="str">
        <f t="shared" si="120"/>
        <v>(1,1),(1,1),(1,1),(1,1),(1,1),(1,1),(1,1),(2,3),(2,3),(2,3),(1,3),(1,3),(1,2),(1,2),(2,4),(2,4),(2,4),(2,4),(2,4),(2,4),(2,4),(2,4),(2,4),(2,4),(2,4),(2,4),(2,4),(2,4),(2,4),(2,4),(2,4),(2,4),(1,2),(1,2),(1,2),(1,2),(1,2),(1,2),(1,2)</v>
      </c>
      <c r="Q349" s="3" t="str">
        <f>IF(D349="坦克碎片",VLOOKUP(C349,道具信息!$N$2:$O$291,2,FALSE)&amp;"碎片",VLOOKUP(C349,道具信息!$N$2:$O$291,2,FALSE))</f>
        <v>T3部件</v>
      </c>
      <c r="R349" s="3">
        <f t="shared" si="123"/>
        <v>1548</v>
      </c>
      <c r="S349" s="11">
        <f t="shared" si="124"/>
        <v>0.154</v>
      </c>
      <c r="T349" s="3" t="str">
        <f>VLOOKUP(Q349,道具信息!$Q$3:$S$20,2,FALSE)</f>
        <v>CHEST_ITEM_TYPE_T3_PART</v>
      </c>
      <c r="U349" s="3" t="str">
        <f>IF(COUNTIF(U$311:U348,T349)=0,T349,"")</f>
        <v/>
      </c>
      <c r="V349" s="3" t="str">
        <f t="shared" si="121"/>
        <v>CHEST_ITEM_TYPE_T4_TANK,CHEST_ITEM_TYPE_T4_SHARD,CHEST_ITEM_TYPE_T2_PART,CHEST_ITEM_TYPE_T3_PART</v>
      </c>
      <c r="W349" s="13" t="str">
        <f t="shared" si="116"/>
        <v/>
      </c>
      <c r="X349" s="3" t="str">
        <f t="shared" si="117"/>
        <v/>
      </c>
      <c r="Y349" s="3" t="str">
        <f t="shared" si="122"/>
        <v>4.1%,34.5%,43.9%,15.4%</v>
      </c>
    </row>
    <row r="350" spans="2:25" x14ac:dyDescent="0.3">
      <c r="B350" s="2">
        <f>数据源!CN382</f>
        <v>9</v>
      </c>
      <c r="C350" s="2" t="str">
        <f>数据源!CO382</f>
        <v>T3HP3</v>
      </c>
      <c r="D350" s="2" t="str">
        <f>数据源!CP382</f>
        <v>部件</v>
      </c>
      <c r="E350" s="2">
        <f>数据源!CQ382</f>
        <v>387.6</v>
      </c>
      <c r="F350" s="2">
        <f>数据源!CR382</f>
        <v>1.5</v>
      </c>
      <c r="G350" s="2">
        <f>数据源!CS382</f>
        <v>1.0200000000000001E-2</v>
      </c>
      <c r="H350" s="2">
        <f>数据源!CT382</f>
        <v>8.6403508771929829E-3</v>
      </c>
      <c r="I350" s="2">
        <f>数据源!CU382</f>
        <v>86</v>
      </c>
      <c r="J350" s="3">
        <f t="shared" si="110"/>
        <v>1</v>
      </c>
      <c r="K350" s="3">
        <f t="shared" si="111"/>
        <v>2</v>
      </c>
      <c r="L350" s="3" t="str">
        <f t="shared" si="114"/>
        <v>部件</v>
      </c>
      <c r="M350" s="3">
        <f t="shared" ca="1" si="115"/>
        <v>93203</v>
      </c>
      <c r="N350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</v>
      </c>
      <c r="O350" s="3" t="str">
        <f t="shared" si="119"/>
        <v>89,89,89,44,44,30,30,531,531,531,443,443,492,492,245,245,245,245,245,245,245,245,245,245,245,245,245,245,245,245,245,245,86,86,86,86,86,86,86,86</v>
      </c>
      <c r="P350" s="1" t="str">
        <f t="shared" si="120"/>
        <v>(1,1),(1,1),(1,1),(1,1),(1,1),(1,1),(1,1),(2,3),(2,3),(2,3),(1,3),(1,3),(1,2),(1,2),(2,4),(2,4),(2,4),(2,4),(2,4),(2,4),(2,4),(2,4),(2,4),(2,4),(2,4),(2,4),(2,4),(2,4),(2,4),(2,4),(2,4),(2,4),(1,2),(1,2),(1,2),(1,2),(1,2),(1,2),(1,2),(1,2)</v>
      </c>
      <c r="Q350" s="3" t="str">
        <f>IF(D350="坦克碎片",VLOOKUP(C350,道具信息!$N$2:$O$291,2,FALSE)&amp;"碎片",VLOOKUP(C350,道具信息!$N$2:$O$291,2,FALSE))</f>
        <v>T3部件</v>
      </c>
      <c r="R350" s="3">
        <f t="shared" si="123"/>
        <v>1548</v>
      </c>
      <c r="S350" s="11">
        <f t="shared" si="124"/>
        <v>0.154</v>
      </c>
      <c r="T350" s="3" t="str">
        <f>VLOOKUP(Q350,道具信息!$Q$3:$S$20,2,FALSE)</f>
        <v>CHEST_ITEM_TYPE_T3_PART</v>
      </c>
      <c r="U350" s="3" t="str">
        <f>IF(COUNTIF(U$311:U349,T350)=0,T350,"")</f>
        <v/>
      </c>
      <c r="V350" s="3" t="str">
        <f t="shared" si="121"/>
        <v>CHEST_ITEM_TYPE_T4_TANK,CHEST_ITEM_TYPE_T4_SHARD,CHEST_ITEM_TYPE_T2_PART,CHEST_ITEM_TYPE_T3_PART</v>
      </c>
      <c r="W350" s="13" t="str">
        <f t="shared" si="116"/>
        <v/>
      </c>
      <c r="X350" s="3" t="str">
        <f t="shared" si="117"/>
        <v/>
      </c>
      <c r="Y350" s="3" t="str">
        <f t="shared" si="122"/>
        <v>4.1%,34.5%,43.9%,15.4%</v>
      </c>
    </row>
    <row r="351" spans="2:25" x14ac:dyDescent="0.3">
      <c r="B351" s="2">
        <f>数据源!CN383</f>
        <v>9</v>
      </c>
      <c r="C351" s="2" t="str">
        <f>数据源!CO383</f>
        <v>T3HP5</v>
      </c>
      <c r="D351" s="2" t="str">
        <f>数据源!CP383</f>
        <v>部件</v>
      </c>
      <c r="E351" s="2">
        <f>数据源!CQ383</f>
        <v>387.6</v>
      </c>
      <c r="F351" s="2">
        <f>数据源!CR383</f>
        <v>1.5</v>
      </c>
      <c r="G351" s="2">
        <f>数据源!CS383</f>
        <v>1.0200000000000001E-2</v>
      </c>
      <c r="H351" s="2">
        <f>数据源!CT383</f>
        <v>8.6403508771929829E-3</v>
      </c>
      <c r="I351" s="2">
        <f>数据源!CU383</f>
        <v>86</v>
      </c>
      <c r="J351" s="3">
        <f t="shared" si="110"/>
        <v>1</v>
      </c>
      <c r="K351" s="3">
        <f t="shared" si="111"/>
        <v>2</v>
      </c>
      <c r="L351" s="3" t="str">
        <f t="shared" si="114"/>
        <v>部件</v>
      </c>
      <c r="M351" s="3">
        <f t="shared" ca="1" si="115"/>
        <v>93205</v>
      </c>
      <c r="N351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</v>
      </c>
      <c r="O351" s="3" t="str">
        <f t="shared" si="119"/>
        <v>89,89,89,44,44,30,30,531,531,531,443,443,492,492,245,245,245,245,245,245,245,245,245,245,245,245,245,245,245,245,245,245,86,86,86,86,86,86,86,86,86</v>
      </c>
      <c r="P351" s="1" t="str">
        <f t="shared" si="120"/>
        <v>(1,1),(1,1),(1,1),(1,1),(1,1),(1,1),(1,1),(2,3),(2,3),(2,3),(1,3),(1,3),(1,2),(1,2),(2,4),(2,4),(2,4),(2,4),(2,4),(2,4),(2,4),(2,4),(2,4),(2,4),(2,4),(2,4),(2,4),(2,4),(2,4),(2,4),(2,4),(2,4),(1,2),(1,2),(1,2),(1,2),(1,2),(1,2),(1,2),(1,2),(1,2)</v>
      </c>
      <c r="Q351" s="3" t="str">
        <f>IF(D351="坦克碎片",VLOOKUP(C351,道具信息!$N$2:$O$291,2,FALSE)&amp;"碎片",VLOOKUP(C351,道具信息!$N$2:$O$291,2,FALSE))</f>
        <v>T3部件</v>
      </c>
      <c r="R351" s="3">
        <f t="shared" si="123"/>
        <v>1548</v>
      </c>
      <c r="S351" s="11">
        <f t="shared" si="124"/>
        <v>0.154</v>
      </c>
      <c r="T351" s="3" t="str">
        <f>VLOOKUP(Q351,道具信息!$Q$3:$S$20,2,FALSE)</f>
        <v>CHEST_ITEM_TYPE_T3_PART</v>
      </c>
      <c r="U351" s="3" t="str">
        <f>IF(COUNTIF(U$311:U350,T351)=0,T351,"")</f>
        <v/>
      </c>
      <c r="V351" s="3" t="str">
        <f t="shared" si="121"/>
        <v>CHEST_ITEM_TYPE_T4_TANK,CHEST_ITEM_TYPE_T4_SHARD,CHEST_ITEM_TYPE_T2_PART,CHEST_ITEM_TYPE_T3_PART</v>
      </c>
      <c r="W351" s="13" t="str">
        <f t="shared" si="116"/>
        <v/>
      </c>
      <c r="X351" s="3" t="str">
        <f t="shared" si="117"/>
        <v/>
      </c>
      <c r="Y351" s="3" t="str">
        <f t="shared" si="122"/>
        <v>4.1%,34.5%,43.9%,15.4%</v>
      </c>
    </row>
    <row r="352" spans="2:25" x14ac:dyDescent="0.3">
      <c r="B352" s="2">
        <f>数据源!CN384</f>
        <v>9</v>
      </c>
      <c r="C352" s="2" t="str">
        <f>数据源!CO384</f>
        <v>T3LP2</v>
      </c>
      <c r="D352" s="2" t="str">
        <f>数据源!CP384</f>
        <v>部件</v>
      </c>
      <c r="E352" s="2">
        <f>数据源!CQ384</f>
        <v>387.6</v>
      </c>
      <c r="F352" s="2">
        <f>数据源!CR384</f>
        <v>1.5</v>
      </c>
      <c r="G352" s="2">
        <f>数据源!CS384</f>
        <v>1.0200000000000001E-2</v>
      </c>
      <c r="H352" s="2">
        <f>数据源!CT384</f>
        <v>8.6403508771929829E-3</v>
      </c>
      <c r="I352" s="2">
        <f>数据源!CU384</f>
        <v>86</v>
      </c>
      <c r="J352" s="3">
        <f t="shared" si="110"/>
        <v>1</v>
      </c>
      <c r="K352" s="3">
        <f t="shared" si="111"/>
        <v>2</v>
      </c>
      <c r="L352" s="3" t="str">
        <f t="shared" si="114"/>
        <v>部件</v>
      </c>
      <c r="M352" s="3">
        <f t="shared" ca="1" si="115"/>
        <v>93002</v>
      </c>
      <c r="N352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</v>
      </c>
      <c r="O352" s="3" t="str">
        <f t="shared" si="119"/>
        <v>89,89,89,44,44,30,30,531,531,531,443,443,492,492,245,245,245,245,245,245,245,245,245,245,245,245,245,245,245,245,245,245,86,86,86,86,86,86,86,86,86,86</v>
      </c>
      <c r="P352" s="1" t="str">
        <f t="shared" si="120"/>
        <v>(1,1),(1,1),(1,1),(1,1),(1,1),(1,1),(1,1),(2,3),(2,3),(2,3),(1,3),(1,3),(1,2),(1,2),(2,4),(2,4),(2,4),(2,4),(2,4),(2,4),(2,4),(2,4),(2,4),(2,4),(2,4),(2,4),(2,4),(2,4),(2,4),(2,4),(2,4),(2,4),(1,2),(1,2),(1,2),(1,2),(1,2),(1,2),(1,2),(1,2),(1,2),(1,2)</v>
      </c>
      <c r="Q352" s="3" t="str">
        <f>IF(D352="坦克碎片",VLOOKUP(C352,道具信息!$N$2:$O$291,2,FALSE)&amp;"碎片",VLOOKUP(C352,道具信息!$N$2:$O$291,2,FALSE))</f>
        <v>T3部件</v>
      </c>
      <c r="R352" s="3">
        <f t="shared" si="123"/>
        <v>1548</v>
      </c>
      <c r="S352" s="11">
        <f t="shared" si="124"/>
        <v>0.154</v>
      </c>
      <c r="T352" s="3" t="str">
        <f>VLOOKUP(Q352,道具信息!$Q$3:$S$20,2,FALSE)</f>
        <v>CHEST_ITEM_TYPE_T3_PART</v>
      </c>
      <c r="U352" s="3" t="str">
        <f>IF(COUNTIF(U$311:U351,T352)=0,T352,"")</f>
        <v/>
      </c>
      <c r="V352" s="3" t="str">
        <f t="shared" si="121"/>
        <v>CHEST_ITEM_TYPE_T4_TANK,CHEST_ITEM_TYPE_T4_SHARD,CHEST_ITEM_TYPE_T2_PART,CHEST_ITEM_TYPE_T3_PART</v>
      </c>
      <c r="W352" s="13" t="str">
        <f t="shared" si="116"/>
        <v/>
      </c>
      <c r="X352" s="3" t="str">
        <f t="shared" si="117"/>
        <v/>
      </c>
      <c r="Y352" s="3" t="str">
        <f t="shared" si="122"/>
        <v>4.1%,34.5%,43.9%,15.4%</v>
      </c>
    </row>
    <row r="353" spans="2:25" x14ac:dyDescent="0.3">
      <c r="B353" s="2">
        <f>数据源!CN385</f>
        <v>9</v>
      </c>
      <c r="C353" s="2" t="str">
        <f>数据源!CO385</f>
        <v>T3LP4</v>
      </c>
      <c r="D353" s="2" t="str">
        <f>数据源!CP385</f>
        <v>部件</v>
      </c>
      <c r="E353" s="2">
        <f>数据源!CQ385</f>
        <v>387.6</v>
      </c>
      <c r="F353" s="2">
        <f>数据源!CR385</f>
        <v>1.5</v>
      </c>
      <c r="G353" s="2">
        <f>数据源!CS385</f>
        <v>1.0200000000000001E-2</v>
      </c>
      <c r="H353" s="2">
        <f>数据源!CT385</f>
        <v>8.6403508771929829E-3</v>
      </c>
      <c r="I353" s="2">
        <f>数据源!CU385</f>
        <v>86</v>
      </c>
      <c r="J353" s="3">
        <f t="shared" si="110"/>
        <v>1</v>
      </c>
      <c r="K353" s="3">
        <f t="shared" si="111"/>
        <v>2</v>
      </c>
      <c r="L353" s="3" t="str">
        <f t="shared" si="114"/>
        <v>部件</v>
      </c>
      <c r="M353" s="3">
        <f t="shared" ca="1" si="115"/>
        <v>93004</v>
      </c>
      <c r="N353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</v>
      </c>
      <c r="O353" s="3" t="str">
        <f t="shared" si="119"/>
        <v>89,89,89,44,44,30,30,531,531,531,443,443,492,492,245,245,245,245,245,245,245,245,245,245,245,245,245,245,245,245,245,245,86,86,86,86,86,86,86,86,86,86,86</v>
      </c>
      <c r="P353" s="1" t="str">
        <f t="shared" si="120"/>
        <v>(1,1),(1,1),(1,1),(1,1),(1,1),(1,1),(1,1),(2,3),(2,3),(2,3),(1,3),(1,3),(1,2),(1,2),(2,4),(2,4),(2,4),(2,4),(2,4),(2,4),(2,4),(2,4),(2,4),(2,4),(2,4),(2,4),(2,4),(2,4),(2,4),(2,4),(2,4),(2,4),(1,2),(1,2),(1,2),(1,2),(1,2),(1,2),(1,2),(1,2),(1,2),(1,2),(1,2)</v>
      </c>
      <c r="Q353" s="3" t="str">
        <f>IF(D353="坦克碎片",VLOOKUP(C353,道具信息!$N$2:$O$291,2,FALSE)&amp;"碎片",VLOOKUP(C353,道具信息!$N$2:$O$291,2,FALSE))</f>
        <v>T3部件</v>
      </c>
      <c r="R353" s="3">
        <f t="shared" si="123"/>
        <v>1548</v>
      </c>
      <c r="S353" s="11">
        <f t="shared" si="124"/>
        <v>0.154</v>
      </c>
      <c r="T353" s="3" t="str">
        <f>VLOOKUP(Q353,道具信息!$Q$3:$S$20,2,FALSE)</f>
        <v>CHEST_ITEM_TYPE_T3_PART</v>
      </c>
      <c r="U353" s="3" t="str">
        <f>IF(COUNTIF(U$311:U352,T353)=0,T353,"")</f>
        <v/>
      </c>
      <c r="V353" s="3" t="str">
        <f t="shared" si="121"/>
        <v>CHEST_ITEM_TYPE_T4_TANK,CHEST_ITEM_TYPE_T4_SHARD,CHEST_ITEM_TYPE_T2_PART,CHEST_ITEM_TYPE_T3_PART</v>
      </c>
      <c r="W353" s="13" t="str">
        <f t="shared" si="116"/>
        <v/>
      </c>
      <c r="X353" s="3" t="str">
        <f t="shared" si="117"/>
        <v/>
      </c>
      <c r="Y353" s="3" t="str">
        <f t="shared" si="122"/>
        <v>4.1%,34.5%,43.9%,15.4%</v>
      </c>
    </row>
    <row r="354" spans="2:25" x14ac:dyDescent="0.3">
      <c r="B354" s="2">
        <f>数据源!CN386</f>
        <v>9</v>
      </c>
      <c r="C354" s="2" t="str">
        <f>数据源!CO386</f>
        <v>T3LP6</v>
      </c>
      <c r="D354" s="2" t="str">
        <f>数据源!CP386</f>
        <v>部件</v>
      </c>
      <c r="E354" s="2">
        <f>数据源!CQ386</f>
        <v>387.6</v>
      </c>
      <c r="F354" s="2">
        <f>数据源!CR386</f>
        <v>1.5</v>
      </c>
      <c r="G354" s="2">
        <f>数据源!CS386</f>
        <v>1.0200000000000001E-2</v>
      </c>
      <c r="H354" s="2">
        <f>数据源!CT386</f>
        <v>8.6403508771929829E-3</v>
      </c>
      <c r="I354" s="2">
        <f>数据源!CU386</f>
        <v>86</v>
      </c>
      <c r="J354" s="3">
        <f t="shared" si="110"/>
        <v>1</v>
      </c>
      <c r="K354" s="3">
        <f t="shared" si="111"/>
        <v>2</v>
      </c>
      <c r="L354" s="3" t="str">
        <f t="shared" si="114"/>
        <v>部件</v>
      </c>
      <c r="M354" s="3">
        <f t="shared" ca="1" si="115"/>
        <v>93006</v>
      </c>
      <c r="N354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</v>
      </c>
      <c r="O354" s="3" t="str">
        <f t="shared" si="119"/>
        <v>89,89,89,44,44,30,30,531,531,531,443,443,492,492,245,245,245,245,245,245,245,245,245,245,245,245,245,245,245,245,245,245,86,86,86,86,86,86,86,86,86,86,86,86</v>
      </c>
      <c r="P354" s="1" t="str">
        <f t="shared" si="120"/>
        <v>(1,1),(1,1),(1,1),(1,1),(1,1),(1,1),(1,1),(2,3),(2,3),(2,3),(1,3),(1,3),(1,2),(1,2),(2,4),(2,4),(2,4),(2,4),(2,4),(2,4),(2,4),(2,4),(2,4),(2,4),(2,4),(2,4),(2,4),(2,4),(2,4),(2,4),(2,4),(2,4),(1,2),(1,2),(1,2),(1,2),(1,2),(1,2),(1,2),(1,2),(1,2),(1,2),(1,2),(1,2)</v>
      </c>
      <c r="Q354" s="3" t="str">
        <f>IF(D354="坦克碎片",VLOOKUP(C354,道具信息!$N$2:$O$291,2,FALSE)&amp;"碎片",VLOOKUP(C354,道具信息!$N$2:$O$291,2,FALSE))</f>
        <v>T3部件</v>
      </c>
      <c r="R354" s="3">
        <f t="shared" si="123"/>
        <v>1548</v>
      </c>
      <c r="S354" s="11">
        <f t="shared" si="124"/>
        <v>0.154</v>
      </c>
      <c r="T354" s="3" t="str">
        <f>VLOOKUP(Q354,道具信息!$Q$3:$S$20,2,FALSE)</f>
        <v>CHEST_ITEM_TYPE_T3_PART</v>
      </c>
      <c r="U354" s="3" t="str">
        <f>IF(COUNTIF(U$311:U353,T354)=0,T354,"")</f>
        <v/>
      </c>
      <c r="V354" s="3" t="str">
        <f t="shared" si="121"/>
        <v>CHEST_ITEM_TYPE_T4_TANK,CHEST_ITEM_TYPE_T4_SHARD,CHEST_ITEM_TYPE_T2_PART,CHEST_ITEM_TYPE_T3_PART</v>
      </c>
      <c r="W354" s="13" t="str">
        <f t="shared" si="116"/>
        <v/>
      </c>
      <c r="X354" s="3" t="str">
        <f t="shared" si="117"/>
        <v/>
      </c>
      <c r="Y354" s="3" t="str">
        <f t="shared" si="122"/>
        <v>4.1%,34.5%,43.9%,15.4%</v>
      </c>
    </row>
    <row r="355" spans="2:25" x14ac:dyDescent="0.3">
      <c r="B355" s="2">
        <f>数据源!CN387</f>
        <v>9</v>
      </c>
      <c r="C355" s="2" t="str">
        <f>数据源!CO387</f>
        <v>T3MP2</v>
      </c>
      <c r="D355" s="2" t="str">
        <f>数据源!CP387</f>
        <v>部件</v>
      </c>
      <c r="E355" s="2">
        <f>数据源!CQ387</f>
        <v>387.6</v>
      </c>
      <c r="F355" s="2">
        <f>数据源!CR387</f>
        <v>1.5</v>
      </c>
      <c r="G355" s="2">
        <f>数据源!CS387</f>
        <v>1.0200000000000001E-2</v>
      </c>
      <c r="H355" s="2">
        <f>数据源!CT387</f>
        <v>8.6403508771929829E-3</v>
      </c>
      <c r="I355" s="2">
        <f>数据源!CU387</f>
        <v>86</v>
      </c>
      <c r="J355" s="3">
        <f t="shared" si="110"/>
        <v>1</v>
      </c>
      <c r="K355" s="3">
        <f t="shared" si="111"/>
        <v>2</v>
      </c>
      <c r="L355" s="3" t="str">
        <f t="shared" si="114"/>
        <v>部件</v>
      </c>
      <c r="M355" s="3">
        <f t="shared" ca="1" si="115"/>
        <v>93102</v>
      </c>
      <c r="N355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</v>
      </c>
      <c r="O355" s="3" t="str">
        <f t="shared" si="119"/>
        <v>89,89,89,44,44,30,30,531,531,531,443,443,492,492,245,245,245,245,245,245,245,245,245,245,245,245,245,245,245,245,245,245,86,86,86,86,86,86,86,86,86,86,86,86,86</v>
      </c>
      <c r="P355" s="1" t="str">
        <f t="shared" si="120"/>
        <v>(1,1),(1,1),(1,1),(1,1),(1,1),(1,1),(1,1),(2,3),(2,3),(2,3),(1,3),(1,3),(1,2),(1,2),(2,4),(2,4),(2,4),(2,4),(2,4),(2,4),(2,4),(2,4),(2,4),(2,4),(2,4),(2,4),(2,4),(2,4),(2,4),(2,4),(2,4),(2,4),(1,2),(1,2),(1,2),(1,2),(1,2),(1,2),(1,2),(1,2),(1,2),(1,2),(1,2),(1,2),(1,2)</v>
      </c>
      <c r="Q355" s="3" t="str">
        <f>IF(D355="坦克碎片",VLOOKUP(C355,道具信息!$N$2:$O$291,2,FALSE)&amp;"碎片",VLOOKUP(C355,道具信息!$N$2:$O$291,2,FALSE))</f>
        <v>T3部件</v>
      </c>
      <c r="R355" s="3">
        <f t="shared" si="123"/>
        <v>1548</v>
      </c>
      <c r="S355" s="11">
        <f t="shared" si="124"/>
        <v>0.154</v>
      </c>
      <c r="T355" s="3" t="str">
        <f>VLOOKUP(Q355,道具信息!$Q$3:$S$20,2,FALSE)</f>
        <v>CHEST_ITEM_TYPE_T3_PART</v>
      </c>
      <c r="U355" s="3" t="str">
        <f>IF(COUNTIF(U$311:U354,T355)=0,T355,"")</f>
        <v/>
      </c>
      <c r="V355" s="3" t="str">
        <f t="shared" si="121"/>
        <v>CHEST_ITEM_TYPE_T4_TANK,CHEST_ITEM_TYPE_T4_SHARD,CHEST_ITEM_TYPE_T2_PART,CHEST_ITEM_TYPE_T3_PART</v>
      </c>
      <c r="W355" s="13" t="str">
        <f t="shared" si="116"/>
        <v/>
      </c>
      <c r="X355" s="3" t="str">
        <f t="shared" si="117"/>
        <v/>
      </c>
      <c r="Y355" s="3" t="str">
        <f t="shared" si="122"/>
        <v>4.1%,34.5%,43.9%,15.4%</v>
      </c>
    </row>
    <row r="356" spans="2:25" x14ac:dyDescent="0.3">
      <c r="B356" s="2">
        <f>数据源!CN388</f>
        <v>9</v>
      </c>
      <c r="C356" s="2" t="str">
        <f>数据源!CO388</f>
        <v>T3MP4</v>
      </c>
      <c r="D356" s="2" t="str">
        <f>数据源!CP388</f>
        <v>部件</v>
      </c>
      <c r="E356" s="2">
        <f>数据源!CQ388</f>
        <v>387.6</v>
      </c>
      <c r="F356" s="2">
        <f>数据源!CR388</f>
        <v>1.5</v>
      </c>
      <c r="G356" s="2">
        <f>数据源!CS388</f>
        <v>1.0200000000000001E-2</v>
      </c>
      <c r="H356" s="2">
        <f>数据源!CT388</f>
        <v>8.6403508771929829E-3</v>
      </c>
      <c r="I356" s="2">
        <f>数据源!CU388</f>
        <v>86</v>
      </c>
      <c r="J356" s="3">
        <f t="shared" si="110"/>
        <v>1</v>
      </c>
      <c r="K356" s="3">
        <f t="shared" si="111"/>
        <v>2</v>
      </c>
      <c r="L356" s="3" t="str">
        <f t="shared" si="114"/>
        <v>部件</v>
      </c>
      <c r="M356" s="3">
        <f t="shared" ca="1" si="115"/>
        <v>93104</v>
      </c>
      <c r="N356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</v>
      </c>
      <c r="O356" s="3" t="str">
        <f t="shared" si="119"/>
        <v>89,89,89,44,44,30,30,531,531,531,443,443,492,492,245,245,245,245,245,245,245,245,245,245,245,245,245,245,245,245,245,245,86,86,86,86,86,86,86,86,86,86,86,86,86,86</v>
      </c>
      <c r="P356" s="1" t="str">
        <f t="shared" si="120"/>
        <v>(1,1),(1,1),(1,1),(1,1),(1,1),(1,1),(1,1),(2,3),(2,3),(2,3),(1,3),(1,3),(1,2),(1,2),(2,4),(2,4),(2,4),(2,4),(2,4),(2,4),(2,4),(2,4),(2,4),(2,4),(2,4),(2,4),(2,4),(2,4),(2,4),(2,4),(2,4),(2,4),(1,2),(1,2),(1,2),(1,2),(1,2),(1,2),(1,2),(1,2),(1,2),(1,2),(1,2),(1,2),(1,2),(1,2)</v>
      </c>
      <c r="Q356" s="3" t="str">
        <f>IF(D356="坦克碎片",VLOOKUP(C356,道具信息!$N$2:$O$291,2,FALSE)&amp;"碎片",VLOOKUP(C356,道具信息!$N$2:$O$291,2,FALSE))</f>
        <v>T3部件</v>
      </c>
      <c r="R356" s="3">
        <f t="shared" si="123"/>
        <v>1548</v>
      </c>
      <c r="S356" s="11">
        <f t="shared" si="124"/>
        <v>0.154</v>
      </c>
      <c r="T356" s="3" t="str">
        <f>VLOOKUP(Q356,道具信息!$Q$3:$S$20,2,FALSE)</f>
        <v>CHEST_ITEM_TYPE_T3_PART</v>
      </c>
      <c r="U356" s="3" t="str">
        <f>IF(COUNTIF(U$311:U355,T356)=0,T356,"")</f>
        <v/>
      </c>
      <c r="V356" s="3" t="str">
        <f t="shared" si="121"/>
        <v>CHEST_ITEM_TYPE_T4_TANK,CHEST_ITEM_TYPE_T4_SHARD,CHEST_ITEM_TYPE_T2_PART,CHEST_ITEM_TYPE_T3_PART</v>
      </c>
      <c r="W356" s="13" t="str">
        <f t="shared" si="116"/>
        <v/>
      </c>
      <c r="X356" s="3" t="str">
        <f t="shared" si="117"/>
        <v/>
      </c>
      <c r="Y356" s="3" t="str">
        <f t="shared" si="122"/>
        <v>4.1%,34.5%,43.9%,15.4%</v>
      </c>
    </row>
    <row r="357" spans="2:25" x14ac:dyDescent="0.3">
      <c r="B357" s="2">
        <f>数据源!CN389</f>
        <v>9</v>
      </c>
      <c r="C357" s="2" t="str">
        <f>数据源!CO389</f>
        <v>T3MP6</v>
      </c>
      <c r="D357" s="2" t="str">
        <f>数据源!CP389</f>
        <v>部件</v>
      </c>
      <c r="E357" s="2">
        <f>数据源!CQ389</f>
        <v>387.6</v>
      </c>
      <c r="F357" s="2">
        <f>数据源!CR389</f>
        <v>1.5</v>
      </c>
      <c r="G357" s="2">
        <f>数据源!CS389</f>
        <v>1.0200000000000001E-2</v>
      </c>
      <c r="H357" s="2">
        <f>数据源!CT389</f>
        <v>8.6403508771929829E-3</v>
      </c>
      <c r="I357" s="2">
        <f>数据源!CU389</f>
        <v>86</v>
      </c>
      <c r="J357" s="3">
        <f t="shared" si="110"/>
        <v>1</v>
      </c>
      <c r="K357" s="3">
        <f t="shared" si="111"/>
        <v>2</v>
      </c>
      <c r="L357" s="3" t="str">
        <f t="shared" si="114"/>
        <v>部件</v>
      </c>
      <c r="M357" s="3">
        <f t="shared" ca="1" si="115"/>
        <v>93106</v>
      </c>
      <c r="N357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</v>
      </c>
      <c r="O357" s="3" t="str">
        <f t="shared" si="119"/>
        <v>89,89,89,44,44,30,30,531,531,531,443,443,492,492,245,245,245,245,245,245,245,245,245,245,245,245,245,245,245,245,245,245,86,86,86,86,86,86,86,86,86,86,86,86,86,86,86</v>
      </c>
      <c r="P357" s="1" t="str">
        <f t="shared" si="120"/>
        <v>(1,1),(1,1),(1,1),(1,1),(1,1),(1,1),(1,1),(2,3),(2,3),(2,3),(1,3),(1,3),(1,2),(1,2),(2,4),(2,4),(2,4),(2,4),(2,4),(2,4),(2,4),(2,4),(2,4),(2,4),(2,4),(2,4),(2,4),(2,4),(2,4),(2,4),(2,4),(2,4),(1,2),(1,2),(1,2),(1,2),(1,2),(1,2),(1,2),(1,2),(1,2),(1,2),(1,2),(1,2),(1,2),(1,2),(1,2)</v>
      </c>
      <c r="Q357" s="3" t="str">
        <f>IF(D357="坦克碎片",VLOOKUP(C357,道具信息!$N$2:$O$291,2,FALSE)&amp;"碎片",VLOOKUP(C357,道具信息!$N$2:$O$291,2,FALSE))</f>
        <v>T3部件</v>
      </c>
      <c r="R357" s="3">
        <f t="shared" si="123"/>
        <v>1548</v>
      </c>
      <c r="S357" s="11">
        <f t="shared" si="124"/>
        <v>0.154</v>
      </c>
      <c r="T357" s="3" t="str">
        <f>VLOOKUP(Q357,道具信息!$Q$3:$S$20,2,FALSE)</f>
        <v>CHEST_ITEM_TYPE_T3_PART</v>
      </c>
      <c r="U357" s="3" t="str">
        <f>IF(COUNTIF(U$311:U356,T357)=0,T357,"")</f>
        <v/>
      </c>
      <c r="V357" s="3" t="str">
        <f t="shared" si="121"/>
        <v>CHEST_ITEM_TYPE_T4_TANK,CHEST_ITEM_TYPE_T4_SHARD,CHEST_ITEM_TYPE_T2_PART,CHEST_ITEM_TYPE_T3_PART</v>
      </c>
      <c r="W357" s="13" t="str">
        <f t="shared" si="116"/>
        <v/>
      </c>
      <c r="X357" s="3" t="str">
        <f t="shared" si="117"/>
        <v/>
      </c>
      <c r="Y357" s="3" t="str">
        <f t="shared" si="122"/>
        <v>4.1%,34.5%,43.9%,15.4%</v>
      </c>
    </row>
    <row r="358" spans="2:25" x14ac:dyDescent="0.3">
      <c r="B358" s="2">
        <f>数据源!CN390</f>
        <v>9</v>
      </c>
      <c r="C358" s="2" t="str">
        <f>数据源!CO390</f>
        <v>T3HP2</v>
      </c>
      <c r="D358" s="2" t="str">
        <f>数据源!CP390</f>
        <v>部件</v>
      </c>
      <c r="E358" s="2">
        <f>数据源!CQ390</f>
        <v>387.6</v>
      </c>
      <c r="F358" s="2">
        <f>数据源!CR390</f>
        <v>1.5</v>
      </c>
      <c r="G358" s="2">
        <f>数据源!CS390</f>
        <v>1.0200000000000001E-2</v>
      </c>
      <c r="H358" s="2">
        <f>数据源!CT390</f>
        <v>8.6403508771929829E-3</v>
      </c>
      <c r="I358" s="2">
        <f>数据源!CU390</f>
        <v>86</v>
      </c>
      <c r="J358" s="3">
        <f t="shared" si="110"/>
        <v>1</v>
      </c>
      <c r="K358" s="3">
        <f t="shared" si="111"/>
        <v>2</v>
      </c>
      <c r="L358" s="3" t="str">
        <f t="shared" si="114"/>
        <v>部件</v>
      </c>
      <c r="M358" s="3">
        <f t="shared" ca="1" si="115"/>
        <v>93202</v>
      </c>
      <c r="N358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</v>
      </c>
      <c r="O358" s="3" t="str">
        <f t="shared" si="119"/>
        <v>89,89,89,44,44,30,30,531,531,531,443,443,492,492,245,245,245,245,245,245,245,245,245,245,245,245,245,245,245,245,245,245,86,86,86,86,86,86,86,86,86,86,86,86,86,86,86,86</v>
      </c>
      <c r="P358" s="1" t="str">
        <f t="shared" si="120"/>
        <v>(1,1),(1,1),(1,1),(1,1),(1,1),(1,1),(1,1),(2,3),(2,3),(2,3),(1,3),(1,3),(1,2),(1,2),(2,4),(2,4),(2,4),(2,4),(2,4),(2,4),(2,4),(2,4),(2,4),(2,4),(2,4),(2,4),(2,4),(2,4),(2,4),(2,4),(2,4),(2,4),(1,2),(1,2),(1,2),(1,2),(1,2),(1,2),(1,2),(1,2),(1,2),(1,2),(1,2),(1,2),(1,2),(1,2),(1,2),(1,2)</v>
      </c>
      <c r="Q358" s="3" t="str">
        <f>IF(D358="坦克碎片",VLOOKUP(C358,道具信息!$N$2:$O$291,2,FALSE)&amp;"碎片",VLOOKUP(C358,道具信息!$N$2:$O$291,2,FALSE))</f>
        <v>T3部件</v>
      </c>
      <c r="R358" s="3">
        <f t="shared" si="123"/>
        <v>1548</v>
      </c>
      <c r="S358" s="11">
        <f t="shared" si="124"/>
        <v>0.154</v>
      </c>
      <c r="T358" s="3" t="str">
        <f>VLOOKUP(Q358,道具信息!$Q$3:$S$20,2,FALSE)</f>
        <v>CHEST_ITEM_TYPE_T3_PART</v>
      </c>
      <c r="U358" s="3" t="str">
        <f>IF(COUNTIF(U$311:U357,T358)=0,T358,"")</f>
        <v/>
      </c>
      <c r="V358" s="3" t="str">
        <f t="shared" si="121"/>
        <v>CHEST_ITEM_TYPE_T4_TANK,CHEST_ITEM_TYPE_T4_SHARD,CHEST_ITEM_TYPE_T2_PART,CHEST_ITEM_TYPE_T3_PART</v>
      </c>
      <c r="W358" s="13" t="str">
        <f t="shared" si="116"/>
        <v/>
      </c>
      <c r="X358" s="3" t="str">
        <f t="shared" si="117"/>
        <v/>
      </c>
      <c r="Y358" s="3" t="str">
        <f t="shared" si="122"/>
        <v>4.1%,34.5%,43.9%,15.4%</v>
      </c>
    </row>
    <row r="359" spans="2:25" x14ac:dyDescent="0.3">
      <c r="B359" s="2">
        <f>数据源!CN391</f>
        <v>9</v>
      </c>
      <c r="C359" s="2" t="str">
        <f>数据源!CO391</f>
        <v>T3HP4</v>
      </c>
      <c r="D359" s="2" t="str">
        <f>数据源!CP391</f>
        <v>部件</v>
      </c>
      <c r="E359" s="2">
        <f>数据源!CQ391</f>
        <v>387.6</v>
      </c>
      <c r="F359" s="2">
        <f>数据源!CR391</f>
        <v>1.5</v>
      </c>
      <c r="G359" s="2">
        <f>数据源!CS391</f>
        <v>1.0200000000000001E-2</v>
      </c>
      <c r="H359" s="2">
        <f>数据源!CT391</f>
        <v>8.6403508771929829E-3</v>
      </c>
      <c r="I359" s="2">
        <f>数据源!CU391</f>
        <v>86</v>
      </c>
      <c r="J359" s="3">
        <f t="shared" si="110"/>
        <v>1</v>
      </c>
      <c r="K359" s="3">
        <f t="shared" si="111"/>
        <v>2</v>
      </c>
      <c r="L359" s="3" t="str">
        <f t="shared" si="114"/>
        <v>部件</v>
      </c>
      <c r="M359" s="3">
        <f t="shared" ca="1" si="115"/>
        <v>93204</v>
      </c>
      <c r="N359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</v>
      </c>
      <c r="O359" s="3" t="str">
        <f t="shared" si="119"/>
        <v>89,89,89,44,44,30,30,531,531,531,443,443,492,492,245,245,245,245,245,245,245,245,245,245,245,245,245,245,245,245,245,245,86,86,86,86,86,86,86,86,86,86,86,86,86,86,86,86,86</v>
      </c>
      <c r="P359" s="1" t="str">
        <f t="shared" si="120"/>
        <v>(1,1),(1,1),(1,1),(1,1),(1,1),(1,1),(1,1),(2,3),(2,3),(2,3),(1,3),(1,3),(1,2),(1,2),(2,4),(2,4),(2,4),(2,4),(2,4),(2,4),(2,4),(2,4),(2,4),(2,4),(2,4),(2,4),(2,4),(2,4),(2,4),(2,4),(2,4),(2,4),(1,2),(1,2),(1,2),(1,2),(1,2),(1,2),(1,2),(1,2),(1,2),(1,2),(1,2),(1,2),(1,2),(1,2),(1,2),(1,2),(1,2)</v>
      </c>
      <c r="Q359" s="3" t="str">
        <f>IF(D359="坦克碎片",VLOOKUP(C359,道具信息!$N$2:$O$291,2,FALSE)&amp;"碎片",VLOOKUP(C359,道具信息!$N$2:$O$291,2,FALSE))</f>
        <v>T3部件</v>
      </c>
      <c r="R359" s="3">
        <f t="shared" si="123"/>
        <v>1548</v>
      </c>
      <c r="S359" s="11">
        <f t="shared" si="124"/>
        <v>0.154</v>
      </c>
      <c r="T359" s="3" t="str">
        <f>VLOOKUP(Q359,道具信息!$Q$3:$S$20,2,FALSE)</f>
        <v>CHEST_ITEM_TYPE_T3_PART</v>
      </c>
      <c r="U359" s="3" t="str">
        <f>IF(COUNTIF(U$311:U358,T359)=0,T359,"")</f>
        <v/>
      </c>
      <c r="V359" s="3" t="str">
        <f t="shared" si="121"/>
        <v>CHEST_ITEM_TYPE_T4_TANK,CHEST_ITEM_TYPE_T4_SHARD,CHEST_ITEM_TYPE_T2_PART,CHEST_ITEM_TYPE_T3_PART</v>
      </c>
      <c r="W359" s="13" t="str">
        <f t="shared" si="116"/>
        <v/>
      </c>
      <c r="X359" s="3" t="str">
        <f t="shared" si="117"/>
        <v/>
      </c>
      <c r="Y359" s="3" t="str">
        <f t="shared" si="122"/>
        <v>4.1%,34.5%,43.9%,15.4%</v>
      </c>
    </row>
    <row r="360" spans="2:25" x14ac:dyDescent="0.3">
      <c r="B360" s="2">
        <f>数据源!CN392</f>
        <v>9</v>
      </c>
      <c r="C360" s="2" t="str">
        <f>数据源!CO392</f>
        <v>T3HP6</v>
      </c>
      <c r="D360" s="2" t="str">
        <f>数据源!CP392</f>
        <v>部件</v>
      </c>
      <c r="E360" s="2">
        <f>数据源!CQ392</f>
        <v>387.6</v>
      </c>
      <c r="F360" s="2">
        <f>数据源!CR392</f>
        <v>1.5</v>
      </c>
      <c r="G360" s="2">
        <f>数据源!CS392</f>
        <v>1.0200000000000001E-2</v>
      </c>
      <c r="H360" s="2">
        <f>数据源!CT392</f>
        <v>8.6403508771929829E-3</v>
      </c>
      <c r="I360" s="2">
        <f>数据源!CU392</f>
        <v>86</v>
      </c>
      <c r="J360" s="3">
        <f t="shared" si="110"/>
        <v>1</v>
      </c>
      <c r="K360" s="3">
        <f t="shared" si="111"/>
        <v>2</v>
      </c>
      <c r="L360" s="3" t="str">
        <f t="shared" si="114"/>
        <v>部件</v>
      </c>
      <c r="M360" s="3">
        <f t="shared" ca="1" si="115"/>
        <v>93206</v>
      </c>
      <c r="N360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</v>
      </c>
      <c r="O360" s="3" t="str">
        <f t="shared" si="119"/>
        <v>89,89,89,44,44,30,30,531,531,531,443,443,492,492,245,245,245,245,245,245,245,245,245,245,245,245,245,245,245,245,245,245,86,86,86,86,86,86,86,86,86,86,86,86,86,86,86,86,86,86</v>
      </c>
      <c r="P360" s="1" t="str">
        <f t="shared" si="120"/>
        <v>(1,1),(1,1),(1,1),(1,1),(1,1),(1,1),(1,1),(2,3),(2,3),(2,3),(1,3),(1,3),(1,2),(1,2),(2,4),(2,4),(2,4),(2,4),(2,4),(2,4),(2,4),(2,4),(2,4),(2,4),(2,4),(2,4),(2,4),(2,4),(2,4),(2,4),(2,4),(2,4),(1,2),(1,2),(1,2),(1,2),(1,2),(1,2),(1,2),(1,2),(1,2),(1,2),(1,2),(1,2),(1,2),(1,2),(1,2),(1,2),(1,2),(1,2)</v>
      </c>
      <c r="Q360" s="3" t="str">
        <f>IF(D360="坦克碎片",VLOOKUP(C360,道具信息!$N$2:$O$291,2,FALSE)&amp;"碎片",VLOOKUP(C360,道具信息!$N$2:$O$291,2,FALSE))</f>
        <v>T3部件</v>
      </c>
      <c r="R360" s="3">
        <f t="shared" si="123"/>
        <v>1548</v>
      </c>
      <c r="S360" s="11">
        <f t="shared" si="124"/>
        <v>0.154</v>
      </c>
      <c r="T360" s="3" t="str">
        <f>VLOOKUP(Q360,道具信息!$Q$3:$S$20,2,FALSE)</f>
        <v>CHEST_ITEM_TYPE_T3_PART</v>
      </c>
      <c r="U360" s="3" t="str">
        <f>IF(COUNTIF(U$311:U359,T360)=0,T360,"")</f>
        <v/>
      </c>
      <c r="V360" s="3" t="str">
        <f t="shared" si="121"/>
        <v>CHEST_ITEM_TYPE_T4_TANK,CHEST_ITEM_TYPE_T4_SHARD,CHEST_ITEM_TYPE_T2_PART,CHEST_ITEM_TYPE_T3_PART</v>
      </c>
      <c r="W360" s="13" t="str">
        <f t="shared" si="116"/>
        <v/>
      </c>
      <c r="X360" s="3" t="str">
        <f t="shared" si="117"/>
        <v/>
      </c>
      <c r="Y360" s="3" t="str">
        <f t="shared" si="122"/>
        <v>4.1%,34.5%,43.9%,15.4%</v>
      </c>
    </row>
    <row r="361" spans="2:25" x14ac:dyDescent="0.3">
      <c r="B361" s="2">
        <f>数据源!CN393</f>
        <v>9</v>
      </c>
      <c r="C361" s="2" t="str">
        <f>数据源!CO393</f>
        <v>T4LP1</v>
      </c>
      <c r="D361" s="2" t="str">
        <f>数据源!CP393</f>
        <v>部件</v>
      </c>
      <c r="E361" s="2">
        <f>数据源!CQ393</f>
        <v>2325</v>
      </c>
      <c r="F361" s="2">
        <f>数据源!CR393</f>
        <v>1</v>
      </c>
      <c r="G361" s="2">
        <f>数据源!CS393</f>
        <v>1.11E-2</v>
      </c>
      <c r="H361" s="2">
        <f>数据源!CT393</f>
        <v>2.3512903225806452E-3</v>
      </c>
      <c r="I361" s="2">
        <f>数据源!CU393</f>
        <v>24</v>
      </c>
      <c r="J361" s="3">
        <f t="shared" si="110"/>
        <v>1</v>
      </c>
      <c r="K361" s="3">
        <f t="shared" si="111"/>
        <v>1</v>
      </c>
      <c r="L361" s="3" t="str">
        <f t="shared" si="114"/>
        <v>部件</v>
      </c>
      <c r="M361" s="3">
        <f t="shared" ca="1" si="115"/>
        <v>94001</v>
      </c>
      <c r="N361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</v>
      </c>
      <c r="O361" s="3" t="str">
        <f t="shared" si="119"/>
        <v>89,89,89,44,44,30,30,531,531,531,443,443,492,492,245,245,245,245,245,245,245,245,245,245,245,245,245,245,245,245,245,245,86,86,86,86,86,86,86,86,86,86,86,86,86,86,86,86,86,86,24</v>
      </c>
      <c r="P361" s="1" t="str">
        <f t="shared" si="120"/>
        <v>(1,1),(1,1),(1,1),(1,1),(1,1),(1,1),(1,1),(2,3),(2,3),(2,3),(1,3),(1,3),(1,2),(1,2),(2,4),(2,4),(2,4),(2,4),(2,4),(2,4),(2,4),(2,4),(2,4),(2,4),(2,4),(2,4),(2,4),(2,4),(2,4),(2,4),(2,4),(2,4),(1,2),(1,2),(1,2),(1,2),(1,2),(1,2),(1,2),(1,2),(1,2),(1,2),(1,2),(1,2),(1,2),(1,2),(1,2),(1,2),(1,2),(1,2),(1,1)</v>
      </c>
      <c r="Q361" s="3" t="str">
        <f>IF(D361="坦克碎片",VLOOKUP(C361,道具信息!$N$2:$O$291,2,FALSE)&amp;"碎片",VLOOKUP(C361,道具信息!$N$2:$O$291,2,FALSE))</f>
        <v>T4部件</v>
      </c>
      <c r="R361" s="3">
        <f t="shared" si="123"/>
        <v>215</v>
      </c>
      <c r="S361" s="11">
        <f t="shared" si="124"/>
        <v>2.1000000000000001E-2</v>
      </c>
      <c r="T361" s="3" t="str">
        <f>VLOOKUP(Q361,道具信息!$Q$3:$S$20,2,FALSE)</f>
        <v>CHEST_ITEM_TYPE_T4_PART</v>
      </c>
      <c r="U361" s="3" t="str">
        <f>IF(COUNTIF(U$311:U360,T361)=0,T361,"")</f>
        <v>CHEST_ITEM_TYPE_T4_PART</v>
      </c>
      <c r="V361" s="3" t="str">
        <f t="shared" si="121"/>
        <v>CHEST_ITEM_TYPE_T4_TANK,CHEST_ITEM_TYPE_T4_SHARD,CHEST_ITEM_TYPE_T2_PART,CHEST_ITEM_TYPE_T3_PART,CHEST_ITEM_TYPE_T4_PART</v>
      </c>
      <c r="W361" s="13">
        <f t="shared" si="116"/>
        <v>2.1000000000000001E-2</v>
      </c>
      <c r="X361" s="3" t="str">
        <f t="shared" si="117"/>
        <v>2.1%</v>
      </c>
      <c r="Y361" s="3" t="str">
        <f t="shared" si="122"/>
        <v>4.1%,34.5%,43.9%,15.4%,2.1%</v>
      </c>
    </row>
    <row r="362" spans="2:25" x14ac:dyDescent="0.3">
      <c r="B362" s="2">
        <f>数据源!CN394</f>
        <v>9</v>
      </c>
      <c r="C362" s="2" t="str">
        <f>数据源!CO394</f>
        <v>T4LP3</v>
      </c>
      <c r="D362" s="2" t="str">
        <f>数据源!CP394</f>
        <v>部件</v>
      </c>
      <c r="E362" s="2">
        <f>数据源!CQ394</f>
        <v>2325</v>
      </c>
      <c r="F362" s="2">
        <f>数据源!CR394</f>
        <v>1</v>
      </c>
      <c r="G362" s="2">
        <f>数据源!CS394</f>
        <v>1.11E-2</v>
      </c>
      <c r="H362" s="2">
        <f>数据源!CT394</f>
        <v>2.3512903225806452E-3</v>
      </c>
      <c r="I362" s="2">
        <f>数据源!CU394</f>
        <v>24</v>
      </c>
      <c r="J362" s="3">
        <f t="shared" si="110"/>
        <v>1</v>
      </c>
      <c r="K362" s="3">
        <f t="shared" si="111"/>
        <v>1</v>
      </c>
      <c r="L362" s="3" t="str">
        <f t="shared" si="114"/>
        <v>部件</v>
      </c>
      <c r="M362" s="3">
        <f t="shared" ca="1" si="115"/>
        <v>94003</v>
      </c>
      <c r="N362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</v>
      </c>
      <c r="O362" s="3" t="str">
        <f t="shared" si="119"/>
        <v>89,89,89,44,44,30,30,531,531,531,443,443,492,492,245,245,245,245,245,245,245,245,245,245,245,245,245,245,245,245,245,245,86,86,86,86,86,86,86,86,86,86,86,86,86,86,86,86,86,86,24,24</v>
      </c>
      <c r="P362" s="1" t="str">
        <f t="shared" si="120"/>
        <v>(1,1),(1,1),(1,1),(1,1),(1,1),(1,1),(1,1),(2,3),(2,3),(2,3),(1,3),(1,3),(1,2),(1,2),(2,4),(2,4),(2,4),(2,4),(2,4),(2,4),(2,4),(2,4),(2,4),(2,4),(2,4),(2,4),(2,4),(2,4),(2,4),(2,4),(2,4),(2,4),(1,2),(1,2),(1,2),(1,2),(1,2),(1,2),(1,2),(1,2),(1,2),(1,2),(1,2),(1,2),(1,2),(1,2),(1,2),(1,2),(1,2),(1,2),(1,1),(1,1)</v>
      </c>
      <c r="Q362" s="3" t="str">
        <f>IF(D362="坦克碎片",VLOOKUP(C362,道具信息!$N$2:$O$291,2,FALSE)&amp;"碎片",VLOOKUP(C362,道具信息!$N$2:$O$291,2,FALSE))</f>
        <v>T4部件</v>
      </c>
      <c r="R362" s="3">
        <f t="shared" si="123"/>
        <v>215</v>
      </c>
      <c r="S362" s="11">
        <f t="shared" si="124"/>
        <v>2.1000000000000001E-2</v>
      </c>
      <c r="T362" s="3" t="str">
        <f>VLOOKUP(Q362,道具信息!$Q$3:$S$20,2,FALSE)</f>
        <v>CHEST_ITEM_TYPE_T4_PART</v>
      </c>
      <c r="U362" s="3" t="str">
        <f>IF(COUNTIF(U$311:U361,T362)=0,T362,"")</f>
        <v/>
      </c>
      <c r="V362" s="3" t="str">
        <f t="shared" si="121"/>
        <v>CHEST_ITEM_TYPE_T4_TANK,CHEST_ITEM_TYPE_T4_SHARD,CHEST_ITEM_TYPE_T2_PART,CHEST_ITEM_TYPE_T3_PART,CHEST_ITEM_TYPE_T4_PART</v>
      </c>
      <c r="W362" s="13" t="str">
        <f t="shared" si="116"/>
        <v/>
      </c>
      <c r="X362" s="3" t="str">
        <f t="shared" si="117"/>
        <v/>
      </c>
      <c r="Y362" s="3" t="str">
        <f t="shared" si="122"/>
        <v>4.1%,34.5%,43.9%,15.4%,2.1%</v>
      </c>
    </row>
    <row r="363" spans="2:25" x14ac:dyDescent="0.3">
      <c r="B363" s="2">
        <f>数据源!CN395</f>
        <v>9</v>
      </c>
      <c r="C363" s="2" t="str">
        <f>数据源!CO395</f>
        <v>T4LP5</v>
      </c>
      <c r="D363" s="2" t="str">
        <f>数据源!CP395</f>
        <v>部件</v>
      </c>
      <c r="E363" s="2">
        <f>数据源!CQ395</f>
        <v>2325</v>
      </c>
      <c r="F363" s="2">
        <f>数据源!CR395</f>
        <v>1</v>
      </c>
      <c r="G363" s="2">
        <f>数据源!CS395</f>
        <v>1.11E-2</v>
      </c>
      <c r="H363" s="2">
        <f>数据源!CT395</f>
        <v>2.3512903225806452E-3</v>
      </c>
      <c r="I363" s="2">
        <f>数据源!CU395</f>
        <v>24</v>
      </c>
      <c r="J363" s="3">
        <f t="shared" si="110"/>
        <v>1</v>
      </c>
      <c r="K363" s="3">
        <f t="shared" si="111"/>
        <v>1</v>
      </c>
      <c r="L363" s="3" t="str">
        <f t="shared" si="114"/>
        <v>部件</v>
      </c>
      <c r="M363" s="3">
        <f t="shared" ca="1" si="115"/>
        <v>94005</v>
      </c>
      <c r="N363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</v>
      </c>
      <c r="O363" s="3" t="str">
        <f t="shared" si="119"/>
        <v>89,89,89,44,44,30,30,531,531,531,443,443,492,492,245,245,245,245,245,245,245,245,245,245,245,245,245,245,245,245,245,245,86,86,86,86,86,86,86,86,86,86,86,86,86,86,86,86,86,86,24,24,24</v>
      </c>
      <c r="P363" s="1" t="str">
        <f t="shared" si="120"/>
        <v>(1,1),(1,1),(1,1),(1,1),(1,1),(1,1),(1,1),(2,3),(2,3),(2,3),(1,3),(1,3),(1,2),(1,2),(2,4),(2,4),(2,4),(2,4),(2,4),(2,4),(2,4),(2,4),(2,4),(2,4),(2,4),(2,4),(2,4),(2,4),(2,4),(2,4),(2,4),(2,4),(1,2),(1,2),(1,2),(1,2),(1,2),(1,2),(1,2),(1,2),(1,2),(1,2),(1,2),(1,2),(1,2),(1,2),(1,2),(1,2),(1,2),(1,2),(1,1),(1,1),(1,1)</v>
      </c>
      <c r="Q363" s="3" t="str">
        <f>IF(D363="坦克碎片",VLOOKUP(C363,道具信息!$N$2:$O$291,2,FALSE)&amp;"碎片",VLOOKUP(C363,道具信息!$N$2:$O$291,2,FALSE))</f>
        <v>T4部件</v>
      </c>
      <c r="R363" s="3">
        <f t="shared" si="123"/>
        <v>215</v>
      </c>
      <c r="S363" s="11">
        <f t="shared" si="124"/>
        <v>2.1000000000000001E-2</v>
      </c>
      <c r="T363" s="3" t="str">
        <f>VLOOKUP(Q363,道具信息!$Q$3:$S$20,2,FALSE)</f>
        <v>CHEST_ITEM_TYPE_T4_PART</v>
      </c>
      <c r="U363" s="3" t="str">
        <f>IF(COUNTIF(U$311:U362,T363)=0,T363,"")</f>
        <v/>
      </c>
      <c r="V363" s="3" t="str">
        <f t="shared" si="121"/>
        <v>CHEST_ITEM_TYPE_T4_TANK,CHEST_ITEM_TYPE_T4_SHARD,CHEST_ITEM_TYPE_T2_PART,CHEST_ITEM_TYPE_T3_PART,CHEST_ITEM_TYPE_T4_PART</v>
      </c>
      <c r="W363" s="13" t="str">
        <f t="shared" si="116"/>
        <v/>
      </c>
      <c r="X363" s="3" t="str">
        <f t="shared" si="117"/>
        <v/>
      </c>
      <c r="Y363" s="3" t="str">
        <f t="shared" si="122"/>
        <v>4.1%,34.5%,43.9%,15.4%,2.1%</v>
      </c>
    </row>
    <row r="364" spans="2:25" x14ac:dyDescent="0.3">
      <c r="B364" s="2">
        <f>数据源!CN396</f>
        <v>9</v>
      </c>
      <c r="C364" s="2" t="str">
        <f>数据源!CO396</f>
        <v>T4MP1</v>
      </c>
      <c r="D364" s="2" t="str">
        <f>数据源!CP396</f>
        <v>部件</v>
      </c>
      <c r="E364" s="2">
        <f>数据源!CQ396</f>
        <v>2325</v>
      </c>
      <c r="F364" s="2">
        <f>数据源!CR396</f>
        <v>1</v>
      </c>
      <c r="G364" s="2">
        <f>数据源!CS396</f>
        <v>1.11E-2</v>
      </c>
      <c r="H364" s="2">
        <f>数据源!CT396</f>
        <v>2.3512903225806452E-3</v>
      </c>
      <c r="I364" s="2">
        <f>数据源!CU396</f>
        <v>24</v>
      </c>
      <c r="J364" s="3">
        <f t="shared" si="110"/>
        <v>1</v>
      </c>
      <c r="K364" s="3">
        <f t="shared" si="111"/>
        <v>1</v>
      </c>
      <c r="L364" s="3" t="str">
        <f t="shared" si="114"/>
        <v>部件</v>
      </c>
      <c r="M364" s="3">
        <f t="shared" ca="1" si="115"/>
        <v>94101</v>
      </c>
      <c r="N364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,94101</v>
      </c>
      <c r="O364" s="3" t="str">
        <f t="shared" si="119"/>
        <v>89,89,89,44,44,30,30,531,531,531,443,443,492,492,245,245,245,245,245,245,245,245,245,245,245,245,245,245,245,245,245,245,86,86,86,86,86,86,86,86,86,86,86,86,86,86,86,86,86,86,24,24,24,24</v>
      </c>
      <c r="P364" s="1" t="str">
        <f t="shared" si="120"/>
        <v>(1,1),(1,1),(1,1),(1,1),(1,1),(1,1),(1,1),(2,3),(2,3),(2,3),(1,3),(1,3),(1,2),(1,2),(2,4),(2,4),(2,4),(2,4),(2,4),(2,4),(2,4),(2,4),(2,4),(2,4),(2,4),(2,4),(2,4),(2,4),(2,4),(2,4),(2,4),(2,4),(1,2),(1,2),(1,2),(1,2),(1,2),(1,2),(1,2),(1,2),(1,2),(1,2),(1,2),(1,2),(1,2),(1,2),(1,2),(1,2),(1,2),(1,2),(1,1),(1,1),(1,1),(1,1)</v>
      </c>
      <c r="Q364" s="3" t="str">
        <f>IF(D364="坦克碎片",VLOOKUP(C364,道具信息!$N$2:$O$291,2,FALSE)&amp;"碎片",VLOOKUP(C364,道具信息!$N$2:$O$291,2,FALSE))</f>
        <v>T4部件</v>
      </c>
      <c r="R364" s="3">
        <f t="shared" si="123"/>
        <v>215</v>
      </c>
      <c r="S364" s="11">
        <f t="shared" si="124"/>
        <v>2.1000000000000001E-2</v>
      </c>
      <c r="T364" s="3" t="str">
        <f>VLOOKUP(Q364,道具信息!$Q$3:$S$20,2,FALSE)</f>
        <v>CHEST_ITEM_TYPE_T4_PART</v>
      </c>
      <c r="U364" s="3" t="str">
        <f>IF(COUNTIF(U$311:U363,T364)=0,T364,"")</f>
        <v/>
      </c>
      <c r="V364" s="3" t="str">
        <f t="shared" si="121"/>
        <v>CHEST_ITEM_TYPE_T4_TANK,CHEST_ITEM_TYPE_T4_SHARD,CHEST_ITEM_TYPE_T2_PART,CHEST_ITEM_TYPE_T3_PART,CHEST_ITEM_TYPE_T4_PART</v>
      </c>
      <c r="W364" s="13" t="str">
        <f t="shared" si="116"/>
        <v/>
      </c>
      <c r="X364" s="3" t="str">
        <f t="shared" si="117"/>
        <v/>
      </c>
      <c r="Y364" s="3" t="str">
        <f t="shared" si="122"/>
        <v>4.1%,34.5%,43.9%,15.4%,2.1%</v>
      </c>
    </row>
    <row r="365" spans="2:25" x14ac:dyDescent="0.3">
      <c r="B365" s="2">
        <f>数据源!CN397</f>
        <v>9</v>
      </c>
      <c r="C365" s="2" t="str">
        <f>数据源!CO397</f>
        <v>T4MP3</v>
      </c>
      <c r="D365" s="2" t="str">
        <f>数据源!CP397</f>
        <v>部件</v>
      </c>
      <c r="E365" s="2">
        <f>数据源!CQ397</f>
        <v>2325</v>
      </c>
      <c r="F365" s="2">
        <f>数据源!CR397</f>
        <v>1</v>
      </c>
      <c r="G365" s="2">
        <f>数据源!CS397</f>
        <v>1.11E-2</v>
      </c>
      <c r="H365" s="2">
        <f>数据源!CT397</f>
        <v>2.3512903225806452E-3</v>
      </c>
      <c r="I365" s="2">
        <f>数据源!CU397</f>
        <v>24</v>
      </c>
      <c r="J365" s="3">
        <f t="shared" si="110"/>
        <v>1</v>
      </c>
      <c r="K365" s="3">
        <f t="shared" si="111"/>
        <v>1</v>
      </c>
      <c r="L365" s="3" t="str">
        <f t="shared" si="114"/>
        <v>部件</v>
      </c>
      <c r="M365" s="3">
        <f t="shared" ca="1" si="115"/>
        <v>94103</v>
      </c>
      <c r="N365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,94101,94103</v>
      </c>
      <c r="O365" s="3" t="str">
        <f t="shared" si="119"/>
        <v>89,89,89,44,44,30,30,531,531,531,443,443,492,492,245,245,245,245,245,245,245,245,245,245,245,245,245,245,245,245,245,245,86,86,86,86,86,86,86,86,86,86,86,86,86,86,86,86,86,86,24,24,24,24,24</v>
      </c>
      <c r="P365" s="1" t="str">
        <f t="shared" si="120"/>
        <v>(1,1),(1,1),(1,1),(1,1),(1,1),(1,1),(1,1),(2,3),(2,3),(2,3),(1,3),(1,3),(1,2),(1,2),(2,4),(2,4),(2,4),(2,4),(2,4),(2,4),(2,4),(2,4),(2,4),(2,4),(2,4),(2,4),(2,4),(2,4),(2,4),(2,4),(2,4),(2,4),(1,2),(1,2),(1,2),(1,2),(1,2),(1,2),(1,2),(1,2),(1,2),(1,2),(1,2),(1,2),(1,2),(1,2),(1,2),(1,2),(1,2),(1,2),(1,1),(1,1),(1,1),(1,1),(1,1)</v>
      </c>
      <c r="Q365" s="3" t="str">
        <f>IF(D365="坦克碎片",VLOOKUP(C365,道具信息!$N$2:$O$291,2,FALSE)&amp;"碎片",VLOOKUP(C365,道具信息!$N$2:$O$291,2,FALSE))</f>
        <v>T4部件</v>
      </c>
      <c r="R365" s="3">
        <f t="shared" si="123"/>
        <v>215</v>
      </c>
      <c r="S365" s="11">
        <f t="shared" si="124"/>
        <v>2.1000000000000001E-2</v>
      </c>
      <c r="T365" s="3" t="str">
        <f>VLOOKUP(Q365,道具信息!$Q$3:$S$20,2,FALSE)</f>
        <v>CHEST_ITEM_TYPE_T4_PART</v>
      </c>
      <c r="U365" s="3" t="str">
        <f>IF(COUNTIF(U$311:U364,T365)=0,T365,"")</f>
        <v/>
      </c>
      <c r="V365" s="3" t="str">
        <f t="shared" si="121"/>
        <v>CHEST_ITEM_TYPE_T4_TANK,CHEST_ITEM_TYPE_T4_SHARD,CHEST_ITEM_TYPE_T2_PART,CHEST_ITEM_TYPE_T3_PART,CHEST_ITEM_TYPE_T4_PART</v>
      </c>
      <c r="W365" s="13" t="str">
        <f t="shared" si="116"/>
        <v/>
      </c>
      <c r="X365" s="3" t="str">
        <f t="shared" si="117"/>
        <v/>
      </c>
      <c r="Y365" s="3" t="str">
        <f t="shared" si="122"/>
        <v>4.1%,34.5%,43.9%,15.4%,2.1%</v>
      </c>
    </row>
    <row r="366" spans="2:25" x14ac:dyDescent="0.3">
      <c r="B366" s="2">
        <f>数据源!CN398</f>
        <v>9</v>
      </c>
      <c r="C366" s="2" t="str">
        <f>数据源!CO398</f>
        <v>T4MP5</v>
      </c>
      <c r="D366" s="2" t="str">
        <f>数据源!CP398</f>
        <v>部件</v>
      </c>
      <c r="E366" s="2">
        <f>数据源!CQ398</f>
        <v>2325</v>
      </c>
      <c r="F366" s="2">
        <f>数据源!CR398</f>
        <v>1</v>
      </c>
      <c r="G366" s="2">
        <f>数据源!CS398</f>
        <v>1.11E-2</v>
      </c>
      <c r="H366" s="2">
        <f>数据源!CT398</f>
        <v>2.3512903225806452E-3</v>
      </c>
      <c r="I366" s="2">
        <f>数据源!CU398</f>
        <v>24</v>
      </c>
      <c r="J366" s="3">
        <f t="shared" si="110"/>
        <v>1</v>
      </c>
      <c r="K366" s="3">
        <f t="shared" si="111"/>
        <v>1</v>
      </c>
      <c r="L366" s="3" t="str">
        <f t="shared" si="114"/>
        <v>部件</v>
      </c>
      <c r="M366" s="3">
        <f t="shared" ca="1" si="115"/>
        <v>94105</v>
      </c>
      <c r="N366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,94101,94103,94105</v>
      </c>
      <c r="O366" s="3" t="str">
        <f t="shared" si="119"/>
        <v>89,89,89,44,44,30,30,531,531,531,443,443,492,492,245,245,245,245,245,245,245,245,245,245,245,245,245,245,245,245,245,245,86,86,86,86,86,86,86,86,86,86,86,86,86,86,86,86,86,86,24,24,24,24,24,24</v>
      </c>
      <c r="P366" s="1" t="str">
        <f t="shared" si="120"/>
        <v>(1,1),(1,1),(1,1),(1,1),(1,1),(1,1),(1,1),(2,3),(2,3),(2,3),(1,3),(1,3),(1,2),(1,2),(2,4),(2,4),(2,4),(2,4),(2,4),(2,4),(2,4),(2,4),(2,4),(2,4),(2,4),(2,4),(2,4),(2,4),(2,4),(2,4),(2,4),(2,4),(1,2),(1,2),(1,2),(1,2),(1,2),(1,2),(1,2),(1,2),(1,2),(1,2),(1,2),(1,2),(1,2),(1,2),(1,2),(1,2),(1,2),(1,2),(1,1),(1,1),(1,1),(1,1),(1,1),(1,1)</v>
      </c>
      <c r="Q366" s="3" t="str">
        <f>IF(D366="坦克碎片",VLOOKUP(C366,道具信息!$N$2:$O$291,2,FALSE)&amp;"碎片",VLOOKUP(C366,道具信息!$N$2:$O$291,2,FALSE))</f>
        <v>T4部件</v>
      </c>
      <c r="R366" s="3">
        <f t="shared" si="123"/>
        <v>215</v>
      </c>
      <c r="S366" s="11">
        <f t="shared" si="124"/>
        <v>2.1000000000000001E-2</v>
      </c>
      <c r="T366" s="3" t="str">
        <f>VLOOKUP(Q366,道具信息!$Q$3:$S$20,2,FALSE)</f>
        <v>CHEST_ITEM_TYPE_T4_PART</v>
      </c>
      <c r="U366" s="3" t="str">
        <f>IF(COUNTIF(U$311:U365,T366)=0,T366,"")</f>
        <v/>
      </c>
      <c r="V366" s="3" t="str">
        <f t="shared" si="121"/>
        <v>CHEST_ITEM_TYPE_T4_TANK,CHEST_ITEM_TYPE_T4_SHARD,CHEST_ITEM_TYPE_T2_PART,CHEST_ITEM_TYPE_T3_PART,CHEST_ITEM_TYPE_T4_PART</v>
      </c>
      <c r="W366" s="13" t="str">
        <f t="shared" si="116"/>
        <v/>
      </c>
      <c r="X366" s="3" t="str">
        <f t="shared" si="117"/>
        <v/>
      </c>
      <c r="Y366" s="3" t="str">
        <f t="shared" si="122"/>
        <v>4.1%,34.5%,43.9%,15.4%,2.1%</v>
      </c>
    </row>
    <row r="367" spans="2:25" x14ac:dyDescent="0.3">
      <c r="B367" s="2">
        <f>数据源!CN399</f>
        <v>9</v>
      </c>
      <c r="C367" s="2" t="str">
        <f>数据源!CO399</f>
        <v>T4HP1</v>
      </c>
      <c r="D367" s="2" t="str">
        <f>数据源!CP399</f>
        <v>部件</v>
      </c>
      <c r="E367" s="2">
        <f>数据源!CQ399</f>
        <v>2325</v>
      </c>
      <c r="F367" s="2">
        <f>数据源!CR399</f>
        <v>1</v>
      </c>
      <c r="G367" s="2">
        <f>数据源!CS399</f>
        <v>1.11E-2</v>
      </c>
      <c r="H367" s="2">
        <f>数据源!CT399</f>
        <v>2.3512903225806452E-3</v>
      </c>
      <c r="I367" s="2">
        <f>数据源!CU399</f>
        <v>24</v>
      </c>
      <c r="J367" s="3">
        <f t="shared" si="110"/>
        <v>1</v>
      </c>
      <c r="K367" s="3">
        <f t="shared" si="111"/>
        <v>1</v>
      </c>
      <c r="L367" s="3" t="str">
        <f t="shared" si="114"/>
        <v>部件</v>
      </c>
      <c r="M367" s="3">
        <f t="shared" ca="1" si="115"/>
        <v>94201</v>
      </c>
      <c r="N367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,94101,94103,94105,94201</v>
      </c>
      <c r="O367" s="3" t="str">
        <f t="shared" si="119"/>
        <v>89,89,89,44,44,30,30,531,531,531,443,443,492,492,245,245,245,245,245,245,245,245,245,245,245,245,245,245,245,245,245,245,86,86,86,86,86,86,86,86,86,86,86,86,86,86,86,86,86,86,24,24,24,24,24,24,24</v>
      </c>
      <c r="P367" s="1" t="str">
        <f t="shared" si="120"/>
        <v>(1,1),(1,1),(1,1),(1,1),(1,1),(1,1),(1,1),(2,3),(2,3),(2,3),(1,3),(1,3),(1,2),(1,2),(2,4),(2,4),(2,4),(2,4),(2,4),(2,4),(2,4),(2,4),(2,4),(2,4),(2,4),(2,4),(2,4),(2,4),(2,4),(2,4),(2,4),(2,4),(1,2),(1,2),(1,2),(1,2),(1,2),(1,2),(1,2),(1,2),(1,2),(1,2),(1,2),(1,2),(1,2),(1,2),(1,2),(1,2),(1,2),(1,2),(1,1),(1,1),(1,1),(1,1),(1,1),(1,1),(1,1)</v>
      </c>
      <c r="Q367" s="3" t="str">
        <f>IF(D367="坦克碎片",VLOOKUP(C367,道具信息!$N$2:$O$291,2,FALSE)&amp;"碎片",VLOOKUP(C367,道具信息!$N$2:$O$291,2,FALSE))</f>
        <v>T4部件</v>
      </c>
      <c r="R367" s="3">
        <f t="shared" si="123"/>
        <v>215</v>
      </c>
      <c r="S367" s="11">
        <f t="shared" si="124"/>
        <v>2.1000000000000001E-2</v>
      </c>
      <c r="T367" s="3" t="str">
        <f>VLOOKUP(Q367,道具信息!$Q$3:$S$20,2,FALSE)</f>
        <v>CHEST_ITEM_TYPE_T4_PART</v>
      </c>
      <c r="U367" s="3" t="str">
        <f>IF(COUNTIF(U$311:U366,T367)=0,T367,"")</f>
        <v/>
      </c>
      <c r="V367" s="3" t="str">
        <f t="shared" si="121"/>
        <v>CHEST_ITEM_TYPE_T4_TANK,CHEST_ITEM_TYPE_T4_SHARD,CHEST_ITEM_TYPE_T2_PART,CHEST_ITEM_TYPE_T3_PART,CHEST_ITEM_TYPE_T4_PART</v>
      </c>
      <c r="W367" s="13" t="str">
        <f t="shared" si="116"/>
        <v/>
      </c>
      <c r="X367" s="3" t="str">
        <f t="shared" si="117"/>
        <v/>
      </c>
      <c r="Y367" s="3" t="str">
        <f t="shared" si="122"/>
        <v>4.1%,34.5%,43.9%,15.4%,2.1%</v>
      </c>
    </row>
    <row r="368" spans="2:25" x14ac:dyDescent="0.3">
      <c r="B368" s="2">
        <f>数据源!CN400</f>
        <v>9</v>
      </c>
      <c r="C368" s="2" t="str">
        <f>数据源!CO400</f>
        <v>T4HP3</v>
      </c>
      <c r="D368" s="2" t="str">
        <f>数据源!CP400</f>
        <v>部件</v>
      </c>
      <c r="E368" s="2">
        <f>数据源!CQ400</f>
        <v>2325</v>
      </c>
      <c r="F368" s="2">
        <f>数据源!CR400</f>
        <v>1</v>
      </c>
      <c r="G368" s="2">
        <f>数据源!CS400</f>
        <v>1.11E-2</v>
      </c>
      <c r="H368" s="2">
        <f>数据源!CT400</f>
        <v>2.3512903225806452E-3</v>
      </c>
      <c r="I368" s="2">
        <f>数据源!CU400</f>
        <v>24</v>
      </c>
      <c r="J368" s="3">
        <f t="shared" si="110"/>
        <v>1</v>
      </c>
      <c r="K368" s="3">
        <f t="shared" si="111"/>
        <v>1</v>
      </c>
      <c r="L368" s="3" t="str">
        <f t="shared" si="114"/>
        <v>部件</v>
      </c>
      <c r="M368" s="3">
        <f t="shared" ca="1" si="115"/>
        <v>94203</v>
      </c>
      <c r="N368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,94101,94103,94105,94201,94203</v>
      </c>
      <c r="O368" s="3" t="str">
        <f t="shared" si="119"/>
        <v>89,89,89,44,44,30,30,531,531,531,443,443,492,492,245,245,245,245,245,245,245,245,245,245,245,245,245,245,245,245,245,245,86,86,86,86,86,86,86,86,86,86,86,86,86,86,86,86,86,86,24,24,24,24,24,24,24,24</v>
      </c>
      <c r="P368" s="1" t="str">
        <f t="shared" si="120"/>
        <v>(1,1),(1,1),(1,1),(1,1),(1,1),(1,1),(1,1),(2,3),(2,3),(2,3),(1,3),(1,3),(1,2),(1,2),(2,4),(2,4),(2,4),(2,4),(2,4),(2,4),(2,4),(2,4),(2,4),(2,4),(2,4),(2,4),(2,4),(2,4),(2,4),(2,4),(2,4),(2,4),(1,2),(1,2),(1,2),(1,2),(1,2),(1,2),(1,2),(1,2),(1,2),(1,2),(1,2),(1,2),(1,2),(1,2),(1,2),(1,2),(1,2),(1,2),(1,1),(1,1),(1,1),(1,1),(1,1),(1,1),(1,1),(1,1)</v>
      </c>
      <c r="Q368" s="3" t="str">
        <f>IF(D368="坦克碎片",VLOOKUP(C368,道具信息!$N$2:$O$291,2,FALSE)&amp;"碎片",VLOOKUP(C368,道具信息!$N$2:$O$291,2,FALSE))</f>
        <v>T4部件</v>
      </c>
      <c r="R368" s="3">
        <f t="shared" si="123"/>
        <v>215</v>
      </c>
      <c r="S368" s="11">
        <f t="shared" si="124"/>
        <v>2.1000000000000001E-2</v>
      </c>
      <c r="T368" s="3" t="str">
        <f>VLOOKUP(Q368,道具信息!$Q$3:$S$20,2,FALSE)</f>
        <v>CHEST_ITEM_TYPE_T4_PART</v>
      </c>
      <c r="U368" s="3" t="str">
        <f>IF(COUNTIF(U$311:U367,T368)=0,T368,"")</f>
        <v/>
      </c>
      <c r="V368" s="3" t="str">
        <f t="shared" si="121"/>
        <v>CHEST_ITEM_TYPE_T4_TANK,CHEST_ITEM_TYPE_T4_SHARD,CHEST_ITEM_TYPE_T2_PART,CHEST_ITEM_TYPE_T3_PART,CHEST_ITEM_TYPE_T4_PART</v>
      </c>
      <c r="W368" s="13" t="str">
        <f t="shared" si="116"/>
        <v/>
      </c>
      <c r="X368" s="3" t="str">
        <f t="shared" si="117"/>
        <v/>
      </c>
      <c r="Y368" s="3" t="str">
        <f t="shared" si="122"/>
        <v>4.1%,34.5%,43.9%,15.4%,2.1%</v>
      </c>
    </row>
    <row r="369" spans="2:25" x14ac:dyDescent="0.3">
      <c r="B369" s="2">
        <f>数据源!CN401</f>
        <v>9</v>
      </c>
      <c r="C369" s="2" t="str">
        <f>数据源!CO401</f>
        <v>T4HP5</v>
      </c>
      <c r="D369" s="2" t="str">
        <f>数据源!CP401</f>
        <v>部件</v>
      </c>
      <c r="E369" s="2">
        <f>数据源!CQ401</f>
        <v>2325</v>
      </c>
      <c r="F369" s="2">
        <f>数据源!CR401</f>
        <v>1</v>
      </c>
      <c r="G369" s="2">
        <f>数据源!CS401</f>
        <v>1.09E-2</v>
      </c>
      <c r="H369" s="2">
        <f>数据源!CT401</f>
        <v>2.3089247311827957E-3</v>
      </c>
      <c r="I369" s="2">
        <f>数据源!CU401</f>
        <v>23</v>
      </c>
      <c r="J369" s="3">
        <f t="shared" si="110"/>
        <v>1</v>
      </c>
      <c r="K369" s="3">
        <f t="shared" si="111"/>
        <v>1</v>
      </c>
      <c r="L369" s="3" t="str">
        <f t="shared" si="114"/>
        <v>部件</v>
      </c>
      <c r="M369" s="3">
        <f t="shared" ca="1" si="115"/>
        <v>94205</v>
      </c>
      <c r="N369" s="3" t="str">
        <f t="shared" ca="1" si="118"/>
        <v>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,94101,94103,94105,94201,94203,94205</v>
      </c>
      <c r="O369" s="3" t="str">
        <f t="shared" si="119"/>
        <v>89,89,89,44,44,30,30,531,531,531,443,443,492,492,245,245,245,245,245,245,245,245,245,245,245,245,245,245,245,245,245,245,86,86,86,86,86,86,86,86,86,86,86,86,86,86,86,86,86,86,24,24,24,24,24,24,24,24,23</v>
      </c>
      <c r="P369" s="1" t="str">
        <f t="shared" si="120"/>
        <v>(1,1),(1,1),(1,1),(1,1),(1,1),(1,1),(1,1),(2,3),(2,3),(2,3),(1,3),(1,3),(1,2),(1,2),(2,4),(2,4),(2,4),(2,4),(2,4),(2,4),(2,4),(2,4),(2,4),(2,4),(2,4),(2,4),(2,4),(2,4),(2,4),(2,4),(2,4),(2,4),(1,2),(1,2),(1,2),(1,2),(1,2),(1,2),(1,2),(1,2),(1,2),(1,2),(1,2),(1,2),(1,2),(1,2),(1,2),(1,2),(1,2),(1,2),(1,1),(1,1),(1,1),(1,1),(1,1),(1,1),(1,1),(1,1),(1,1)</v>
      </c>
      <c r="Q369" s="3" t="str">
        <f>IF(D369="坦克碎片",VLOOKUP(C369,道具信息!$N$2:$O$291,2,FALSE)&amp;"碎片",VLOOKUP(C369,道具信息!$N$2:$O$291,2,FALSE))</f>
        <v>T4部件</v>
      </c>
      <c r="R369" s="3">
        <f t="shared" si="123"/>
        <v>215</v>
      </c>
      <c r="S369" s="11">
        <f t="shared" si="124"/>
        <v>2.1000000000000001E-2</v>
      </c>
      <c r="T369" s="3" t="str">
        <f>VLOOKUP(Q369,道具信息!$Q$3:$S$20,2,FALSE)</f>
        <v>CHEST_ITEM_TYPE_T4_PART</v>
      </c>
      <c r="U369" s="3" t="str">
        <f>IF(COUNTIF(U$311:U368,T369)=0,T369,"")</f>
        <v/>
      </c>
      <c r="V369" s="3" t="str">
        <f t="shared" si="121"/>
        <v>CHEST_ITEM_TYPE_T4_TANK,CHEST_ITEM_TYPE_T4_SHARD,CHEST_ITEM_TYPE_T2_PART,CHEST_ITEM_TYPE_T3_PART,CHEST_ITEM_TYPE_T4_PART</v>
      </c>
      <c r="W369" s="13" t="str">
        <f t="shared" si="116"/>
        <v/>
      </c>
      <c r="X369" s="3" t="str">
        <f t="shared" si="117"/>
        <v/>
      </c>
      <c r="Y369" s="3" t="str">
        <f t="shared" si="122"/>
        <v>4.1%,34.5%,43.9%,15.4%,2.1%</v>
      </c>
    </row>
    <row r="370" spans="2:25" x14ac:dyDescent="0.3">
      <c r="N370" s="3" t="str">
        <f ca="1">"["&amp;N369&amp;"]"</f>
        <v>[11411,12411,13411,11421,12421,11431,12431,51411,52411,53411,51421,52421,51431,52431,92001,92003,92005,92101,92103,92105,92201,92203,92205,92002,92004,92006,92102,92104,92106,92202,92204,92206,93001,93003,93005,93101,93103,93105,93201,93203,93205,93002,93004,93006,93102,93104,93106,93202,93204,93206,94001,94003,94005,94101,94103,94105,94201,94203,94205]</v>
      </c>
      <c r="O370" s="3" t="str">
        <f>"["&amp;O369&amp;"]"</f>
        <v>[89,89,89,44,44,30,30,531,531,531,443,443,492,492,245,245,245,245,245,245,245,245,245,245,245,245,245,245,245,245,245,245,86,86,86,86,86,86,86,86,86,86,86,86,86,86,86,86,86,86,24,24,24,24,24,24,24,24,23]</v>
      </c>
      <c r="P370" s="3" t="str">
        <f>"["&amp;P369&amp;"]"</f>
        <v>[(1,1),(1,1),(1,1),(1,1),(1,1),(1,1),(1,1),(2,3),(2,3),(2,3),(1,3),(1,3),(1,2),(1,2),(2,4),(2,4),(2,4),(2,4),(2,4),(2,4),(2,4),(2,4),(2,4),(2,4),(2,4),(2,4),(2,4),(2,4),(2,4),(2,4),(2,4),(2,4),(1,2),(1,2),(1,2),(1,2),(1,2),(1,2),(1,2),(1,2),(1,2),(1,2),(1,2),(1,2),(1,2),(1,2),(1,2),(1,2),(1,2),(1,2),(1,1),(1,1),(1,1),(1,1),(1,1),(1,1),(1,1),(1,1),(1,1)]</v>
      </c>
      <c r="V370" s="3" t="str">
        <f>"["&amp;V369&amp;"]"</f>
        <v>[CHEST_ITEM_TYPE_T4_TANK,CHEST_ITEM_TYPE_T4_SHARD,CHEST_ITEM_TYPE_T2_PART,CHEST_ITEM_TYPE_T3_PART,CHEST_ITEM_TYPE_T4_PART]</v>
      </c>
      <c r="Y370" s="3" t="str">
        <f>"["&amp;Y369&amp;"]"</f>
        <v>[4.1%,34.5%,43.9%,15.4%,2.1%]</v>
      </c>
    </row>
    <row r="372" spans="2:25" x14ac:dyDescent="0.3">
      <c r="B372" s="2" t="str">
        <f>数据源!CN404</f>
        <v>联赛等级</v>
      </c>
      <c r="C372" s="2" t="str">
        <f>数据源!CO404</f>
        <v>道具名称</v>
      </c>
      <c r="D372" s="2" t="str">
        <f>数据源!CP404</f>
        <v>对应大类</v>
      </c>
      <c r="E372" s="2" t="str">
        <f>数据源!CQ404</f>
        <v>道具价值</v>
      </c>
      <c r="F372" s="2" t="str">
        <f>数据源!CR404</f>
        <v>抽取个数</v>
      </c>
      <c r="G372" s="2" t="str">
        <f>数据源!CS404</f>
        <v>价值比例</v>
      </c>
      <c r="H372" s="2" t="str">
        <f>数据源!CT404</f>
        <v>产出概率</v>
      </c>
      <c r="I372" s="2" t="str">
        <f>数据源!CU404</f>
        <v>权重值</v>
      </c>
      <c r="J372" s="7" t="s">
        <v>234</v>
      </c>
      <c r="K372" s="7" t="s">
        <v>235</v>
      </c>
      <c r="L372" s="3" t="s">
        <v>222</v>
      </c>
      <c r="M372" s="3" t="s">
        <v>152</v>
      </c>
      <c r="N372" s="3" t="s">
        <v>224</v>
      </c>
      <c r="O372" s="3" t="s">
        <v>225</v>
      </c>
      <c r="P372" s="3" t="s">
        <v>226</v>
      </c>
      <c r="Q372" s="8" t="s">
        <v>244</v>
      </c>
      <c r="R372" s="8" t="s">
        <v>245</v>
      </c>
      <c r="S372" s="8" t="s">
        <v>246</v>
      </c>
    </row>
    <row r="373" spans="2:25" x14ac:dyDescent="0.3">
      <c r="B373" s="2">
        <f>数据源!CN405</f>
        <v>10</v>
      </c>
      <c r="C373" s="2" t="str">
        <f>数据源!CO405</f>
        <v>霞飞</v>
      </c>
      <c r="D373" s="2" t="str">
        <f>数据源!CP405</f>
        <v>坦克</v>
      </c>
      <c r="E373" s="2">
        <f>数据源!CQ405</f>
        <v>2760</v>
      </c>
      <c r="F373" s="2">
        <f>数据源!CR405</f>
        <v>1</v>
      </c>
      <c r="G373" s="2">
        <f>数据源!CS405</f>
        <v>4.9333333333333326E-2</v>
      </c>
      <c r="H373" s="2">
        <f>数据源!CT405</f>
        <v>8.8031400966183566E-3</v>
      </c>
      <c r="I373" s="2">
        <f>数据源!CU405</f>
        <v>88</v>
      </c>
      <c r="J373" s="3">
        <f t="shared" ref="J373:J436" si="125">ROUNDUP(IF(F373&gt;1,F373-ROUNDDOWN(SQRT(F373),0),F373),0)</f>
        <v>1</v>
      </c>
      <c r="K373" s="3">
        <f t="shared" ref="K373:K436" si="126">F373*2-J373</f>
        <v>1</v>
      </c>
      <c r="L373" s="3" t="str">
        <f>RIGHT(D373,2)</f>
        <v>坦克</v>
      </c>
      <c r="M373" s="3">
        <f ca="1">IF(OR(L373="坦克",L373="碎片"),VLOOKUP(C373,INDIRECT("坦克ID"),MATCH(L373&amp;"ID",INDIRECT("坦克标头"),0),FALSE),VLOOKUP(C373,INDIRECT(L373&amp;"ID"),2,FALSE))</f>
        <v>11411</v>
      </c>
      <c r="N373" s="3">
        <f ca="1">M373</f>
        <v>11411</v>
      </c>
      <c r="O373" s="3">
        <f>I373</f>
        <v>88</v>
      </c>
      <c r="P373" s="1" t="str">
        <f>"("&amp;J373&amp;","&amp;K373&amp;")"</f>
        <v>(1,1)</v>
      </c>
      <c r="Q373" s="3" t="str">
        <f>IF(D373="坦克碎片",VLOOKUP(C373,道具信息!$N$2:$O$291,2,FALSE)&amp;"碎片",VLOOKUP(C373,道具信息!$N$2:$O$291,2,FALSE))</f>
        <v>T4坦克</v>
      </c>
      <c r="R373" s="3">
        <f t="shared" ref="R373:R404" si="127">SUMIFS(I$3:I$445,Q$3:Q$445,Q373,B$3:B$445,B373)</f>
        <v>483</v>
      </c>
      <c r="S373" s="11">
        <f t="shared" ref="S373:S404" si="128">ROUND(R373/SUMIF(B$3:B$445,B373,I$3:I$445),3)</f>
        <v>4.8000000000000001E-2</v>
      </c>
      <c r="T373" s="3" t="str">
        <f>VLOOKUP(Q373,道具信息!$Q$3:$S$20,2,FALSE)</f>
        <v>CHEST_ITEM_TYPE_T4_TANK</v>
      </c>
      <c r="U373" s="3" t="str">
        <f>T373</f>
        <v>CHEST_ITEM_TYPE_T4_TANK</v>
      </c>
      <c r="V373" s="3" t="str">
        <f>U373</f>
        <v>CHEST_ITEM_TYPE_T4_TANK</v>
      </c>
      <c r="W373" s="13">
        <f>IF(U373&lt;&gt;"",ROUND(S373*100%,3),"")</f>
        <v>4.8000000000000001E-2</v>
      </c>
      <c r="X373" s="3" t="str">
        <f>TEXT(W373,"0.0%")</f>
        <v>4.8%</v>
      </c>
      <c r="Y373" s="3" t="str">
        <f>X373</f>
        <v>4.8%</v>
      </c>
    </row>
    <row r="374" spans="2:25" x14ac:dyDescent="0.3">
      <c r="B374" s="2">
        <f>数据源!CN406</f>
        <v>10</v>
      </c>
      <c r="C374" s="2" t="str">
        <f>数据源!CO406</f>
        <v>M-48</v>
      </c>
      <c r="D374" s="2" t="str">
        <f>数据源!CP406</f>
        <v>坦克</v>
      </c>
      <c r="E374" s="2">
        <f>数据源!CQ406</f>
        <v>2760</v>
      </c>
      <c r="F374" s="2">
        <f>数据源!CR406</f>
        <v>1</v>
      </c>
      <c r="G374" s="2">
        <f>数据源!CS406</f>
        <v>4.9333333333333326E-2</v>
      </c>
      <c r="H374" s="2">
        <f>数据源!CT406</f>
        <v>8.8031400966183566E-3</v>
      </c>
      <c r="I374" s="2">
        <f>数据源!CU406</f>
        <v>88</v>
      </c>
      <c r="J374" s="3">
        <f t="shared" si="125"/>
        <v>1</v>
      </c>
      <c r="K374" s="3">
        <f t="shared" si="126"/>
        <v>1</v>
      </c>
      <c r="L374" s="3" t="str">
        <f t="shared" ref="L374:L437" si="129">RIGHT(D374,2)</f>
        <v>坦克</v>
      </c>
      <c r="M374" s="3">
        <f t="shared" ref="M374:M437" ca="1" si="130">IF(OR(L374="坦克",L374="碎片"),VLOOKUP(C374,INDIRECT("坦克ID"),MATCH(L374&amp;"ID",INDIRECT("坦克标头"),0),FALSE),VLOOKUP(C374,INDIRECT(L374&amp;"ID"),2,FALSE))</f>
        <v>12411</v>
      </c>
      <c r="N374" s="3" t="str">
        <f ca="1">N373&amp;","&amp;M374</f>
        <v>11411,12411</v>
      </c>
      <c r="O374" s="3" t="str">
        <f>O373&amp;","&amp;I374</f>
        <v>88,88</v>
      </c>
      <c r="P374" s="1" t="str">
        <f>P373&amp;","&amp;"("&amp;J374&amp;","&amp;K374&amp;")"</f>
        <v>(1,1),(1,1)</v>
      </c>
      <c r="Q374" s="3" t="str">
        <f>IF(D374="坦克碎片",VLOOKUP(C374,道具信息!$N$2:$O$291,2,FALSE)&amp;"碎片",VLOOKUP(C374,道具信息!$N$2:$O$291,2,FALSE))</f>
        <v>T4坦克</v>
      </c>
      <c r="R374" s="3">
        <f t="shared" si="127"/>
        <v>483</v>
      </c>
      <c r="S374" s="11">
        <f t="shared" si="128"/>
        <v>4.8000000000000001E-2</v>
      </c>
      <c r="T374" s="3" t="str">
        <f>VLOOKUP(Q374,道具信息!$Q$3:$S$20,2,FALSE)</f>
        <v>CHEST_ITEM_TYPE_T4_TANK</v>
      </c>
      <c r="U374" s="3" t="str">
        <f>IF(COUNTIF(U$373:U373,T374)=0,T374,"")</f>
        <v/>
      </c>
      <c r="V374" s="3" t="str">
        <f>IF(U374&lt;&gt;"",V373&amp;","&amp;U374,V373)</f>
        <v>CHEST_ITEM_TYPE_T4_TANK</v>
      </c>
      <c r="W374" s="13" t="str">
        <f t="shared" ref="W374:W437" si="131">IF(U374&lt;&gt;"",ROUND(S374*100%,3),"")</f>
        <v/>
      </c>
      <c r="X374" s="3" t="str">
        <f t="shared" ref="X374:X437" si="132">TEXT(W374,"0.0%")</f>
        <v/>
      </c>
      <c r="Y374" s="3" t="str">
        <f>IF(X374&lt;&gt;"",Y373&amp;","&amp;X374,Y373)</f>
        <v>4.8%</v>
      </c>
    </row>
    <row r="375" spans="2:25" x14ac:dyDescent="0.3">
      <c r="B375" s="2">
        <f>数据源!CN407</f>
        <v>10</v>
      </c>
      <c r="C375" s="2" t="str">
        <f>数据源!CO407</f>
        <v>征服者</v>
      </c>
      <c r="D375" s="2" t="str">
        <f>数据源!CP407</f>
        <v>坦克</v>
      </c>
      <c r="E375" s="2">
        <f>数据源!CQ407</f>
        <v>2760</v>
      </c>
      <c r="F375" s="2">
        <f>数据源!CR407</f>
        <v>1</v>
      </c>
      <c r="G375" s="2">
        <f>数据源!CS407</f>
        <v>4.9333333333333326E-2</v>
      </c>
      <c r="H375" s="2">
        <f>数据源!CT407</f>
        <v>8.8031400966183566E-3</v>
      </c>
      <c r="I375" s="2">
        <f>数据源!CU407</f>
        <v>88</v>
      </c>
      <c r="J375" s="3">
        <f t="shared" si="125"/>
        <v>1</v>
      </c>
      <c r="K375" s="3">
        <f t="shared" si="126"/>
        <v>1</v>
      </c>
      <c r="L375" s="3" t="str">
        <f t="shared" si="129"/>
        <v>坦克</v>
      </c>
      <c r="M375" s="3">
        <f t="shared" ca="1" si="130"/>
        <v>13411</v>
      </c>
      <c r="N375" s="3" t="str">
        <f t="shared" ref="N375:N438" ca="1" si="133">N374&amp;","&amp;M375</f>
        <v>11411,12411,13411</v>
      </c>
      <c r="O375" s="3" t="str">
        <f t="shared" ref="O375:O438" si="134">O374&amp;","&amp;I375</f>
        <v>88,88,88</v>
      </c>
      <c r="P375" s="1" t="str">
        <f t="shared" ref="P375:P438" si="135">P374&amp;","&amp;"("&amp;J375&amp;","&amp;K375&amp;")"</f>
        <v>(1,1),(1,1),(1,1)</v>
      </c>
      <c r="Q375" s="3" t="str">
        <f>IF(D375="坦克碎片",VLOOKUP(C375,道具信息!$N$2:$O$291,2,FALSE)&amp;"碎片",VLOOKUP(C375,道具信息!$N$2:$O$291,2,FALSE))</f>
        <v>T4坦克</v>
      </c>
      <c r="R375" s="3">
        <f t="shared" si="127"/>
        <v>483</v>
      </c>
      <c r="S375" s="11">
        <f t="shared" si="128"/>
        <v>4.8000000000000001E-2</v>
      </c>
      <c r="T375" s="3" t="str">
        <f>VLOOKUP(Q375,道具信息!$Q$3:$S$20,2,FALSE)</f>
        <v>CHEST_ITEM_TYPE_T4_TANK</v>
      </c>
      <c r="U375" s="3" t="str">
        <f>IF(COUNTIF(U$373:U374,T375)=0,T375,"")</f>
        <v/>
      </c>
      <c r="V375" s="3" t="str">
        <f t="shared" ref="V375:V438" si="136">IF(U375&lt;&gt;"",V374&amp;","&amp;U375,V374)</f>
        <v>CHEST_ITEM_TYPE_T4_TANK</v>
      </c>
      <c r="W375" s="13" t="str">
        <f t="shared" si="131"/>
        <v/>
      </c>
      <c r="X375" s="3" t="str">
        <f t="shared" si="132"/>
        <v/>
      </c>
      <c r="Y375" s="3" t="str">
        <f t="shared" ref="Y375:Y438" si="137">IF(X375&lt;&gt;"",Y374&amp;","&amp;X375,Y374)</f>
        <v>4.8%</v>
      </c>
    </row>
    <row r="376" spans="2:25" x14ac:dyDescent="0.3">
      <c r="B376" s="2">
        <f>数据源!CN408</f>
        <v>10</v>
      </c>
      <c r="C376" s="2" t="str">
        <f>数据源!CO408</f>
        <v>潘兴</v>
      </c>
      <c r="D376" s="2" t="str">
        <f>数据源!CP408</f>
        <v>坦克</v>
      </c>
      <c r="E376" s="2">
        <f>数据源!CQ408</f>
        <v>5520</v>
      </c>
      <c r="F376" s="2">
        <f>数据源!CR408</f>
        <v>1</v>
      </c>
      <c r="G376" s="2">
        <f>数据源!CS408</f>
        <v>4.9333333333333326E-2</v>
      </c>
      <c r="H376" s="2">
        <f>数据源!CT408</f>
        <v>4.4015700483091783E-3</v>
      </c>
      <c r="I376" s="2">
        <f>数据源!CU408</f>
        <v>44</v>
      </c>
      <c r="J376" s="3">
        <f t="shared" si="125"/>
        <v>1</v>
      </c>
      <c r="K376" s="3">
        <f t="shared" si="126"/>
        <v>1</v>
      </c>
      <c r="L376" s="3" t="str">
        <f t="shared" si="129"/>
        <v>坦克</v>
      </c>
      <c r="M376" s="3">
        <f t="shared" ca="1" si="130"/>
        <v>12421</v>
      </c>
      <c r="N376" s="3" t="str">
        <f t="shared" ca="1" si="133"/>
        <v>11411,12411,13411,12421</v>
      </c>
      <c r="O376" s="3" t="str">
        <f t="shared" si="134"/>
        <v>88,88,88,44</v>
      </c>
      <c r="P376" s="1" t="str">
        <f t="shared" si="135"/>
        <v>(1,1),(1,1),(1,1),(1,1)</v>
      </c>
      <c r="Q376" s="3" t="str">
        <f>IF(D376="坦克碎片",VLOOKUP(C376,道具信息!$N$2:$O$291,2,FALSE)&amp;"碎片",VLOOKUP(C376,道具信息!$N$2:$O$291,2,FALSE))</f>
        <v>T4坦克</v>
      </c>
      <c r="R376" s="3">
        <f t="shared" si="127"/>
        <v>483</v>
      </c>
      <c r="S376" s="11">
        <f t="shared" si="128"/>
        <v>4.8000000000000001E-2</v>
      </c>
      <c r="T376" s="3" t="str">
        <f>VLOOKUP(Q376,道具信息!$Q$3:$S$20,2,FALSE)</f>
        <v>CHEST_ITEM_TYPE_T4_TANK</v>
      </c>
      <c r="U376" s="3" t="str">
        <f>IF(COUNTIF(U$373:U375,T376)=0,T376,"")</f>
        <v/>
      </c>
      <c r="V376" s="3" t="str">
        <f t="shared" si="136"/>
        <v>CHEST_ITEM_TYPE_T4_TANK</v>
      </c>
      <c r="W376" s="13" t="str">
        <f t="shared" si="131"/>
        <v/>
      </c>
      <c r="X376" s="3" t="str">
        <f t="shared" si="132"/>
        <v/>
      </c>
      <c r="Y376" s="3" t="str">
        <f t="shared" si="137"/>
        <v>4.8%</v>
      </c>
    </row>
    <row r="377" spans="2:25" x14ac:dyDescent="0.3">
      <c r="B377" s="2">
        <f>数据源!CN409</f>
        <v>10</v>
      </c>
      <c r="C377" s="2" t="str">
        <f>数据源!CO409</f>
        <v>IS-4</v>
      </c>
      <c r="D377" s="2" t="str">
        <f>数据源!CP409</f>
        <v>坦克</v>
      </c>
      <c r="E377" s="2">
        <f>数据源!CQ409</f>
        <v>5520</v>
      </c>
      <c r="F377" s="2">
        <f>数据源!CR409</f>
        <v>1</v>
      </c>
      <c r="G377" s="2">
        <f>数据源!CS409</f>
        <v>4.9333333333333326E-2</v>
      </c>
      <c r="H377" s="2">
        <f>数据源!CT409</f>
        <v>4.4015700483091783E-3</v>
      </c>
      <c r="I377" s="2">
        <f>数据源!CU409</f>
        <v>44</v>
      </c>
      <c r="J377" s="3">
        <f t="shared" si="125"/>
        <v>1</v>
      </c>
      <c r="K377" s="3">
        <f t="shared" si="126"/>
        <v>1</v>
      </c>
      <c r="L377" s="3" t="str">
        <f t="shared" si="129"/>
        <v>坦克</v>
      </c>
      <c r="M377" s="3">
        <f t="shared" ca="1" si="130"/>
        <v>13421</v>
      </c>
      <c r="N377" s="3" t="str">
        <f t="shared" ca="1" si="133"/>
        <v>11411,12411,13411,12421,13421</v>
      </c>
      <c r="O377" s="3" t="str">
        <f t="shared" si="134"/>
        <v>88,88,88,44,44</v>
      </c>
      <c r="P377" s="1" t="str">
        <f t="shared" si="135"/>
        <v>(1,1),(1,1),(1,1),(1,1),(1,1)</v>
      </c>
      <c r="Q377" s="3" t="str">
        <f>IF(D377="坦克碎片",VLOOKUP(C377,道具信息!$N$2:$O$291,2,FALSE)&amp;"碎片",VLOOKUP(C377,道具信息!$N$2:$O$291,2,FALSE))</f>
        <v>T4坦克</v>
      </c>
      <c r="R377" s="3">
        <f t="shared" si="127"/>
        <v>483</v>
      </c>
      <c r="S377" s="11">
        <f t="shared" si="128"/>
        <v>4.8000000000000001E-2</v>
      </c>
      <c r="T377" s="3" t="str">
        <f>VLOOKUP(Q377,道具信息!$Q$3:$S$20,2,FALSE)</f>
        <v>CHEST_ITEM_TYPE_T4_TANK</v>
      </c>
      <c r="U377" s="3" t="str">
        <f>IF(COUNTIF(U$373:U376,T377)=0,T377,"")</f>
        <v/>
      </c>
      <c r="V377" s="3" t="str">
        <f t="shared" si="136"/>
        <v>CHEST_ITEM_TYPE_T4_TANK</v>
      </c>
      <c r="W377" s="13" t="str">
        <f t="shared" si="131"/>
        <v/>
      </c>
      <c r="X377" s="3" t="str">
        <f t="shared" si="132"/>
        <v/>
      </c>
      <c r="Y377" s="3" t="str">
        <f t="shared" si="137"/>
        <v>4.8%</v>
      </c>
    </row>
    <row r="378" spans="2:25" x14ac:dyDescent="0.3">
      <c r="B378" s="2">
        <f>数据源!CN410</f>
        <v>10</v>
      </c>
      <c r="C378" s="2" t="str">
        <f>数据源!CO410</f>
        <v>M-41</v>
      </c>
      <c r="D378" s="2" t="str">
        <f>数据源!CP410</f>
        <v>坦克</v>
      </c>
      <c r="E378" s="2">
        <f>数据源!CQ410</f>
        <v>5520</v>
      </c>
      <c r="F378" s="2">
        <f>数据源!CR410</f>
        <v>1</v>
      </c>
      <c r="G378" s="2">
        <f>数据源!CS410</f>
        <v>4.9333333333333326E-2</v>
      </c>
      <c r="H378" s="2">
        <f>数据源!CT410</f>
        <v>4.4015700483091783E-3</v>
      </c>
      <c r="I378" s="2">
        <f>数据源!CU410</f>
        <v>44</v>
      </c>
      <c r="J378" s="3">
        <f t="shared" si="125"/>
        <v>1</v>
      </c>
      <c r="K378" s="3">
        <f t="shared" si="126"/>
        <v>1</v>
      </c>
      <c r="L378" s="3" t="str">
        <f t="shared" si="129"/>
        <v>坦克</v>
      </c>
      <c r="M378" s="3">
        <f t="shared" ca="1" si="130"/>
        <v>11421</v>
      </c>
      <c r="N378" s="3" t="str">
        <f t="shared" ca="1" si="133"/>
        <v>11411,12411,13411,12421,13421,11421</v>
      </c>
      <c r="O378" s="3" t="str">
        <f t="shared" si="134"/>
        <v>88,88,88,44,44,44</v>
      </c>
      <c r="P378" s="1" t="str">
        <f t="shared" si="135"/>
        <v>(1,1),(1,1),(1,1),(1,1),(1,1),(1,1)</v>
      </c>
      <c r="Q378" s="3" t="str">
        <f>IF(D378="坦克碎片",VLOOKUP(C378,道具信息!$N$2:$O$291,2,FALSE)&amp;"碎片",VLOOKUP(C378,道具信息!$N$2:$O$291,2,FALSE))</f>
        <v>T4坦克</v>
      </c>
      <c r="R378" s="3">
        <f t="shared" si="127"/>
        <v>483</v>
      </c>
      <c r="S378" s="11">
        <f t="shared" si="128"/>
        <v>4.8000000000000001E-2</v>
      </c>
      <c r="T378" s="3" t="str">
        <f>VLOOKUP(Q378,道具信息!$Q$3:$S$20,2,FALSE)</f>
        <v>CHEST_ITEM_TYPE_T4_TANK</v>
      </c>
      <c r="U378" s="3" t="str">
        <f>IF(COUNTIF(U$373:U377,T378)=0,T378,"")</f>
        <v/>
      </c>
      <c r="V378" s="3" t="str">
        <f t="shared" si="136"/>
        <v>CHEST_ITEM_TYPE_T4_TANK</v>
      </c>
      <c r="W378" s="13" t="str">
        <f t="shared" si="131"/>
        <v/>
      </c>
      <c r="X378" s="3" t="str">
        <f t="shared" si="132"/>
        <v/>
      </c>
      <c r="Y378" s="3" t="str">
        <f t="shared" si="137"/>
        <v>4.8%</v>
      </c>
    </row>
    <row r="379" spans="2:25" x14ac:dyDescent="0.3">
      <c r="B379" s="2">
        <f>数据源!CN411</f>
        <v>10</v>
      </c>
      <c r="C379" s="2" t="str">
        <f>数据源!CO411</f>
        <v>BMP-3</v>
      </c>
      <c r="D379" s="2" t="str">
        <f>数据源!CP411</f>
        <v>坦克</v>
      </c>
      <c r="E379" s="2">
        <f>数据源!CQ411</f>
        <v>8280</v>
      </c>
      <c r="F379" s="2">
        <f>数据源!CR411</f>
        <v>1</v>
      </c>
      <c r="G379" s="2">
        <f>数据源!CS411</f>
        <v>4.9333333333333326E-2</v>
      </c>
      <c r="H379" s="2">
        <f>数据源!CT411</f>
        <v>2.9343800322061187E-3</v>
      </c>
      <c r="I379" s="2">
        <f>数据源!CU411</f>
        <v>29</v>
      </c>
      <c r="J379" s="3">
        <f t="shared" si="125"/>
        <v>1</v>
      </c>
      <c r="K379" s="3">
        <f t="shared" si="126"/>
        <v>1</v>
      </c>
      <c r="L379" s="3" t="str">
        <f t="shared" si="129"/>
        <v>坦克</v>
      </c>
      <c r="M379" s="3">
        <f t="shared" ca="1" si="130"/>
        <v>11431</v>
      </c>
      <c r="N379" s="3" t="str">
        <f t="shared" ca="1" si="133"/>
        <v>11411,12411,13411,12421,13421,11421,11431</v>
      </c>
      <c r="O379" s="3" t="str">
        <f t="shared" si="134"/>
        <v>88,88,88,44,44,44,29</v>
      </c>
      <c r="P379" s="1" t="str">
        <f t="shared" si="135"/>
        <v>(1,1),(1,1),(1,1),(1,1),(1,1),(1,1),(1,1)</v>
      </c>
      <c r="Q379" s="3" t="str">
        <f>IF(D379="坦克碎片",VLOOKUP(C379,道具信息!$N$2:$O$291,2,FALSE)&amp;"碎片",VLOOKUP(C379,道具信息!$N$2:$O$291,2,FALSE))</f>
        <v>T4坦克</v>
      </c>
      <c r="R379" s="3">
        <f t="shared" si="127"/>
        <v>483</v>
      </c>
      <c r="S379" s="11">
        <f t="shared" si="128"/>
        <v>4.8000000000000001E-2</v>
      </c>
      <c r="T379" s="3" t="str">
        <f>VLOOKUP(Q379,道具信息!$Q$3:$S$20,2,FALSE)</f>
        <v>CHEST_ITEM_TYPE_T4_TANK</v>
      </c>
      <c r="U379" s="3" t="str">
        <f>IF(COUNTIF(U$373:U378,T379)=0,T379,"")</f>
        <v/>
      </c>
      <c r="V379" s="3" t="str">
        <f t="shared" si="136"/>
        <v>CHEST_ITEM_TYPE_T4_TANK</v>
      </c>
      <c r="W379" s="13" t="str">
        <f t="shared" si="131"/>
        <v/>
      </c>
      <c r="X379" s="3" t="str">
        <f t="shared" si="132"/>
        <v/>
      </c>
      <c r="Y379" s="3" t="str">
        <f t="shared" si="137"/>
        <v>4.8%</v>
      </c>
    </row>
    <row r="380" spans="2:25" x14ac:dyDescent="0.3">
      <c r="B380" s="2">
        <f>数据源!CN412</f>
        <v>10</v>
      </c>
      <c r="C380" s="2" t="str">
        <f>数据源!CO412</f>
        <v>百夫长</v>
      </c>
      <c r="D380" s="2" t="str">
        <f>数据源!CP412</f>
        <v>坦克</v>
      </c>
      <c r="E380" s="2">
        <f>数据源!CQ412</f>
        <v>8280</v>
      </c>
      <c r="F380" s="2">
        <f>数据源!CR412</f>
        <v>1</v>
      </c>
      <c r="G380" s="2">
        <f>数据源!CS412</f>
        <v>4.9333333333333326E-2</v>
      </c>
      <c r="H380" s="2">
        <f>数据源!CT412</f>
        <v>2.9343800322061187E-3</v>
      </c>
      <c r="I380" s="2">
        <f>数据源!CU412</f>
        <v>29</v>
      </c>
      <c r="J380" s="3">
        <f t="shared" si="125"/>
        <v>1</v>
      </c>
      <c r="K380" s="3">
        <f t="shared" si="126"/>
        <v>1</v>
      </c>
      <c r="L380" s="3" t="str">
        <f t="shared" si="129"/>
        <v>坦克</v>
      </c>
      <c r="M380" s="3">
        <f t="shared" ca="1" si="130"/>
        <v>12431</v>
      </c>
      <c r="N380" s="3" t="str">
        <f t="shared" ca="1" si="133"/>
        <v>11411,12411,13411,12421,13421,11421,11431,12431</v>
      </c>
      <c r="O380" s="3" t="str">
        <f t="shared" si="134"/>
        <v>88,88,88,44,44,44,29,29</v>
      </c>
      <c r="P380" s="1" t="str">
        <f t="shared" si="135"/>
        <v>(1,1),(1,1),(1,1),(1,1),(1,1),(1,1),(1,1),(1,1)</v>
      </c>
      <c r="Q380" s="3" t="str">
        <f>IF(D380="坦克碎片",VLOOKUP(C380,道具信息!$N$2:$O$291,2,FALSE)&amp;"碎片",VLOOKUP(C380,道具信息!$N$2:$O$291,2,FALSE))</f>
        <v>T4坦克</v>
      </c>
      <c r="R380" s="3">
        <f t="shared" si="127"/>
        <v>483</v>
      </c>
      <c r="S380" s="11">
        <f t="shared" si="128"/>
        <v>4.8000000000000001E-2</v>
      </c>
      <c r="T380" s="3" t="str">
        <f>VLOOKUP(Q380,道具信息!$Q$3:$S$20,2,FALSE)</f>
        <v>CHEST_ITEM_TYPE_T4_TANK</v>
      </c>
      <c r="U380" s="3" t="str">
        <f>IF(COUNTIF(U$373:U379,T380)=0,T380,"")</f>
        <v/>
      </c>
      <c r="V380" s="3" t="str">
        <f t="shared" si="136"/>
        <v>CHEST_ITEM_TYPE_T4_TANK</v>
      </c>
      <c r="W380" s="13" t="str">
        <f t="shared" si="131"/>
        <v/>
      </c>
      <c r="X380" s="3" t="str">
        <f t="shared" si="132"/>
        <v/>
      </c>
      <c r="Y380" s="3" t="str">
        <f t="shared" si="137"/>
        <v>4.8%</v>
      </c>
    </row>
    <row r="381" spans="2:25" x14ac:dyDescent="0.3">
      <c r="B381" s="2">
        <f>数据源!CN413</f>
        <v>10</v>
      </c>
      <c r="C381" s="2" t="str">
        <f>数据源!CO413</f>
        <v>T-32</v>
      </c>
      <c r="D381" s="2" t="str">
        <f>数据源!CP413</f>
        <v>坦克</v>
      </c>
      <c r="E381" s="2">
        <f>数据源!CQ413</f>
        <v>8280</v>
      </c>
      <c r="F381" s="2">
        <f>数据源!CR413</f>
        <v>1</v>
      </c>
      <c r="G381" s="2">
        <f>数据源!CS413</f>
        <v>4.9333333333333326E-2</v>
      </c>
      <c r="H381" s="2">
        <f>数据源!CT413</f>
        <v>2.9343800322061187E-3</v>
      </c>
      <c r="I381" s="2">
        <f>数据源!CU413</f>
        <v>29</v>
      </c>
      <c r="J381" s="3">
        <f t="shared" si="125"/>
        <v>1</v>
      </c>
      <c r="K381" s="3">
        <f t="shared" si="126"/>
        <v>1</v>
      </c>
      <c r="L381" s="3" t="str">
        <f t="shared" si="129"/>
        <v>坦克</v>
      </c>
      <c r="M381" s="3">
        <f t="shared" ca="1" si="130"/>
        <v>13431</v>
      </c>
      <c r="N381" s="3" t="str">
        <f t="shared" ca="1" si="133"/>
        <v>11411,12411,13411,12421,13421,11421,11431,12431,13431</v>
      </c>
      <c r="O381" s="3" t="str">
        <f t="shared" si="134"/>
        <v>88,88,88,44,44,44,29,29,29</v>
      </c>
      <c r="P381" s="1" t="str">
        <f t="shared" si="135"/>
        <v>(1,1),(1,1),(1,1),(1,1),(1,1),(1,1),(1,1),(1,1),(1,1)</v>
      </c>
      <c r="Q381" s="3" t="str">
        <f>IF(D381="坦克碎片",VLOOKUP(C381,道具信息!$N$2:$O$291,2,FALSE)&amp;"碎片",VLOOKUP(C381,道具信息!$N$2:$O$291,2,FALSE))</f>
        <v>T4坦克</v>
      </c>
      <c r="R381" s="3">
        <f t="shared" si="127"/>
        <v>483</v>
      </c>
      <c r="S381" s="11">
        <f t="shared" si="128"/>
        <v>4.8000000000000001E-2</v>
      </c>
      <c r="T381" s="3" t="str">
        <f>VLOOKUP(Q381,道具信息!$Q$3:$S$20,2,FALSE)</f>
        <v>CHEST_ITEM_TYPE_T4_TANK</v>
      </c>
      <c r="U381" s="3" t="str">
        <f>IF(COUNTIF(U$373:U380,T381)=0,T381,"")</f>
        <v/>
      </c>
      <c r="V381" s="3" t="str">
        <f t="shared" si="136"/>
        <v>CHEST_ITEM_TYPE_T4_TANK</v>
      </c>
      <c r="W381" s="13" t="str">
        <f t="shared" si="131"/>
        <v/>
      </c>
      <c r="X381" s="3" t="str">
        <f t="shared" si="132"/>
        <v/>
      </c>
      <c r="Y381" s="3" t="str">
        <f t="shared" si="137"/>
        <v>4.8%</v>
      </c>
    </row>
    <row r="382" spans="2:25" x14ac:dyDescent="0.3">
      <c r="B382" s="2">
        <f>数据源!CN414</f>
        <v>10</v>
      </c>
      <c r="C382" s="2" t="str">
        <f>数据源!CO414</f>
        <v>霞飞</v>
      </c>
      <c r="D382" s="2" t="str">
        <f>数据源!CP414</f>
        <v>坦克碎片</v>
      </c>
      <c r="E382" s="2">
        <f>数据源!CQ414</f>
        <v>92</v>
      </c>
      <c r="F382" s="2">
        <f>数据源!CR414</f>
        <v>3</v>
      </c>
      <c r="G382" s="2">
        <f>数据源!CS414</f>
        <v>2.4666666666666663E-2</v>
      </c>
      <c r="H382" s="2">
        <f>数据源!CT414</f>
        <v>4.401570048309178E-2</v>
      </c>
      <c r="I382" s="2">
        <f>数据源!CU414</f>
        <v>440</v>
      </c>
      <c r="J382" s="3">
        <f t="shared" si="125"/>
        <v>2</v>
      </c>
      <c r="K382" s="3">
        <f t="shared" si="126"/>
        <v>4</v>
      </c>
      <c r="L382" s="3" t="str">
        <f t="shared" si="129"/>
        <v>碎片</v>
      </c>
      <c r="M382" s="3">
        <f t="shared" ca="1" si="130"/>
        <v>51411</v>
      </c>
      <c r="N382" s="3" t="str">
        <f t="shared" ca="1" si="133"/>
        <v>11411,12411,13411,12421,13421,11421,11431,12431,13431,51411</v>
      </c>
      <c r="O382" s="3" t="str">
        <f t="shared" si="134"/>
        <v>88,88,88,44,44,44,29,29,29,440</v>
      </c>
      <c r="P382" s="1" t="str">
        <f t="shared" si="135"/>
        <v>(1,1),(1,1),(1,1),(1,1),(1,1),(1,1),(1,1),(1,1),(1,1),(2,4)</v>
      </c>
      <c r="Q382" s="3" t="str">
        <f>IF(D382="坦克碎片",VLOOKUP(C382,道具信息!$N$2:$O$291,2,FALSE)&amp;"碎片",VLOOKUP(C382,道具信息!$N$2:$O$291,2,FALSE))</f>
        <v>T4坦克碎片</v>
      </c>
      <c r="R382" s="3">
        <f t="shared" si="127"/>
        <v>4107</v>
      </c>
      <c r="S382" s="11">
        <f t="shared" si="128"/>
        <v>0.40899999999999997</v>
      </c>
      <c r="T382" s="3" t="str">
        <f>VLOOKUP(Q382,道具信息!$Q$3:$S$20,2,FALSE)</f>
        <v>CHEST_ITEM_TYPE_T4_SHARD</v>
      </c>
      <c r="U382" s="3" t="str">
        <f>IF(COUNTIF(U$373:U381,T382)=0,T382,"")</f>
        <v>CHEST_ITEM_TYPE_T4_SHARD</v>
      </c>
      <c r="V382" s="3" t="str">
        <f t="shared" si="136"/>
        <v>CHEST_ITEM_TYPE_T4_TANK,CHEST_ITEM_TYPE_T4_SHARD</v>
      </c>
      <c r="W382" s="13">
        <f t="shared" si="131"/>
        <v>0.40899999999999997</v>
      </c>
      <c r="X382" s="3" t="str">
        <f t="shared" si="132"/>
        <v>40.9%</v>
      </c>
      <c r="Y382" s="3" t="str">
        <f t="shared" si="137"/>
        <v>4.8%,40.9%</v>
      </c>
    </row>
    <row r="383" spans="2:25" x14ac:dyDescent="0.3">
      <c r="B383" s="2">
        <f>数据源!CN415</f>
        <v>10</v>
      </c>
      <c r="C383" s="2" t="str">
        <f>数据源!CO415</f>
        <v>M-48</v>
      </c>
      <c r="D383" s="2" t="str">
        <f>数据源!CP415</f>
        <v>坦克碎片</v>
      </c>
      <c r="E383" s="2">
        <f>数据源!CQ415</f>
        <v>92</v>
      </c>
      <c r="F383" s="2">
        <f>数据源!CR415</f>
        <v>3</v>
      </c>
      <c r="G383" s="2">
        <f>数据源!CS415</f>
        <v>2.4666666666666663E-2</v>
      </c>
      <c r="H383" s="2">
        <f>数据源!CT415</f>
        <v>4.401570048309178E-2</v>
      </c>
      <c r="I383" s="2">
        <f>数据源!CU415</f>
        <v>440</v>
      </c>
      <c r="J383" s="3">
        <f t="shared" si="125"/>
        <v>2</v>
      </c>
      <c r="K383" s="3">
        <f t="shared" si="126"/>
        <v>4</v>
      </c>
      <c r="L383" s="3" t="str">
        <f t="shared" si="129"/>
        <v>碎片</v>
      </c>
      <c r="M383" s="3">
        <f t="shared" ca="1" si="130"/>
        <v>52411</v>
      </c>
      <c r="N383" s="3" t="str">
        <f t="shared" ca="1" si="133"/>
        <v>11411,12411,13411,12421,13421,11421,11431,12431,13431,51411,52411</v>
      </c>
      <c r="O383" s="3" t="str">
        <f t="shared" si="134"/>
        <v>88,88,88,44,44,44,29,29,29,440,440</v>
      </c>
      <c r="P383" s="1" t="str">
        <f t="shared" si="135"/>
        <v>(1,1),(1,1),(1,1),(1,1),(1,1),(1,1),(1,1),(1,1),(1,1),(2,4),(2,4)</v>
      </c>
      <c r="Q383" s="3" t="str">
        <f>IF(D383="坦克碎片",VLOOKUP(C383,道具信息!$N$2:$O$291,2,FALSE)&amp;"碎片",VLOOKUP(C383,道具信息!$N$2:$O$291,2,FALSE))</f>
        <v>T4坦克碎片</v>
      </c>
      <c r="R383" s="3">
        <f t="shared" si="127"/>
        <v>4107</v>
      </c>
      <c r="S383" s="11">
        <f t="shared" si="128"/>
        <v>0.40899999999999997</v>
      </c>
      <c r="T383" s="3" t="str">
        <f>VLOOKUP(Q383,道具信息!$Q$3:$S$20,2,FALSE)</f>
        <v>CHEST_ITEM_TYPE_T4_SHARD</v>
      </c>
      <c r="U383" s="3" t="str">
        <f>IF(COUNTIF(U$373:U382,T383)=0,T383,"")</f>
        <v/>
      </c>
      <c r="V383" s="3" t="str">
        <f t="shared" si="136"/>
        <v>CHEST_ITEM_TYPE_T4_TANK,CHEST_ITEM_TYPE_T4_SHARD</v>
      </c>
      <c r="W383" s="13" t="str">
        <f t="shared" si="131"/>
        <v/>
      </c>
      <c r="X383" s="3" t="str">
        <f t="shared" si="132"/>
        <v/>
      </c>
      <c r="Y383" s="3" t="str">
        <f t="shared" si="137"/>
        <v>4.8%,40.9%</v>
      </c>
    </row>
    <row r="384" spans="2:25" x14ac:dyDescent="0.3">
      <c r="B384" s="2">
        <f>数据源!CN416</f>
        <v>10</v>
      </c>
      <c r="C384" s="2" t="str">
        <f>数据源!CO416</f>
        <v>征服者</v>
      </c>
      <c r="D384" s="2" t="str">
        <f>数据源!CP416</f>
        <v>坦克碎片</v>
      </c>
      <c r="E384" s="2">
        <f>数据源!CQ416</f>
        <v>92</v>
      </c>
      <c r="F384" s="2">
        <f>数据源!CR416</f>
        <v>3</v>
      </c>
      <c r="G384" s="2">
        <f>数据源!CS416</f>
        <v>2.4666666666666663E-2</v>
      </c>
      <c r="H384" s="2">
        <f>数据源!CT416</f>
        <v>4.401570048309178E-2</v>
      </c>
      <c r="I384" s="2">
        <f>数据源!CU416</f>
        <v>440</v>
      </c>
      <c r="J384" s="3">
        <f t="shared" si="125"/>
        <v>2</v>
      </c>
      <c r="K384" s="3">
        <f t="shared" si="126"/>
        <v>4</v>
      </c>
      <c r="L384" s="3" t="str">
        <f t="shared" si="129"/>
        <v>碎片</v>
      </c>
      <c r="M384" s="3">
        <f t="shared" ca="1" si="130"/>
        <v>53411</v>
      </c>
      <c r="N384" s="3" t="str">
        <f t="shared" ca="1" si="133"/>
        <v>11411,12411,13411,12421,13421,11421,11431,12431,13431,51411,52411,53411</v>
      </c>
      <c r="O384" s="3" t="str">
        <f t="shared" si="134"/>
        <v>88,88,88,44,44,44,29,29,29,440,440,440</v>
      </c>
      <c r="P384" s="1" t="str">
        <f t="shared" si="135"/>
        <v>(1,1),(1,1),(1,1),(1,1),(1,1),(1,1),(1,1),(1,1),(1,1),(2,4),(2,4),(2,4)</v>
      </c>
      <c r="Q384" s="3" t="str">
        <f>IF(D384="坦克碎片",VLOOKUP(C384,道具信息!$N$2:$O$291,2,FALSE)&amp;"碎片",VLOOKUP(C384,道具信息!$N$2:$O$291,2,FALSE))</f>
        <v>T4坦克碎片</v>
      </c>
      <c r="R384" s="3">
        <f t="shared" si="127"/>
        <v>4107</v>
      </c>
      <c r="S384" s="11">
        <f t="shared" si="128"/>
        <v>0.40899999999999997</v>
      </c>
      <c r="T384" s="3" t="str">
        <f>VLOOKUP(Q384,道具信息!$Q$3:$S$20,2,FALSE)</f>
        <v>CHEST_ITEM_TYPE_T4_SHARD</v>
      </c>
      <c r="U384" s="3" t="str">
        <f>IF(COUNTIF(U$373:U383,T384)=0,T384,"")</f>
        <v/>
      </c>
      <c r="V384" s="3" t="str">
        <f t="shared" si="136"/>
        <v>CHEST_ITEM_TYPE_T4_TANK,CHEST_ITEM_TYPE_T4_SHARD</v>
      </c>
      <c r="W384" s="13" t="str">
        <f t="shared" si="131"/>
        <v/>
      </c>
      <c r="X384" s="3" t="str">
        <f t="shared" si="132"/>
        <v/>
      </c>
      <c r="Y384" s="3" t="str">
        <f t="shared" si="137"/>
        <v>4.8%,40.9%</v>
      </c>
    </row>
    <row r="385" spans="2:25" x14ac:dyDescent="0.3">
      <c r="B385" s="2">
        <f>数据源!CN417</f>
        <v>10</v>
      </c>
      <c r="C385" s="2" t="str">
        <f>数据源!CO417</f>
        <v>潘兴</v>
      </c>
      <c r="D385" s="2" t="str">
        <f>数据源!CP417</f>
        <v>坦克碎片</v>
      </c>
      <c r="E385" s="2">
        <f>数据源!CQ417</f>
        <v>138</v>
      </c>
      <c r="F385" s="2">
        <f>数据源!CR417</f>
        <v>2</v>
      </c>
      <c r="G385" s="2">
        <f>数据源!CS417</f>
        <v>2.4666666666666663E-2</v>
      </c>
      <c r="H385" s="2">
        <f>数据源!CT417</f>
        <v>4.401570048309178E-2</v>
      </c>
      <c r="I385" s="2">
        <f>数据源!CU417</f>
        <v>440</v>
      </c>
      <c r="J385" s="3">
        <f t="shared" si="125"/>
        <v>1</v>
      </c>
      <c r="K385" s="3">
        <f t="shared" si="126"/>
        <v>3</v>
      </c>
      <c r="L385" s="3" t="str">
        <f t="shared" si="129"/>
        <v>碎片</v>
      </c>
      <c r="M385" s="3">
        <f t="shared" ca="1" si="130"/>
        <v>52421</v>
      </c>
      <c r="N385" s="3" t="str">
        <f t="shared" ca="1" si="133"/>
        <v>11411,12411,13411,12421,13421,11421,11431,12431,13431,51411,52411,53411,52421</v>
      </c>
      <c r="O385" s="3" t="str">
        <f t="shared" si="134"/>
        <v>88,88,88,44,44,44,29,29,29,440,440,440,440</v>
      </c>
      <c r="P385" s="1" t="str">
        <f t="shared" si="135"/>
        <v>(1,1),(1,1),(1,1),(1,1),(1,1),(1,1),(1,1),(1,1),(1,1),(2,4),(2,4),(2,4),(1,3)</v>
      </c>
      <c r="Q385" s="3" t="str">
        <f>IF(D385="坦克碎片",VLOOKUP(C385,道具信息!$N$2:$O$291,2,FALSE)&amp;"碎片",VLOOKUP(C385,道具信息!$N$2:$O$291,2,FALSE))</f>
        <v>T4坦克碎片</v>
      </c>
      <c r="R385" s="3">
        <f t="shared" si="127"/>
        <v>4107</v>
      </c>
      <c r="S385" s="11">
        <f t="shared" si="128"/>
        <v>0.40899999999999997</v>
      </c>
      <c r="T385" s="3" t="str">
        <f>VLOOKUP(Q385,道具信息!$Q$3:$S$20,2,FALSE)</f>
        <v>CHEST_ITEM_TYPE_T4_SHARD</v>
      </c>
      <c r="U385" s="3" t="str">
        <f>IF(COUNTIF(U$373:U384,T385)=0,T385,"")</f>
        <v/>
      </c>
      <c r="V385" s="3" t="str">
        <f t="shared" si="136"/>
        <v>CHEST_ITEM_TYPE_T4_TANK,CHEST_ITEM_TYPE_T4_SHARD</v>
      </c>
      <c r="W385" s="13" t="str">
        <f t="shared" si="131"/>
        <v/>
      </c>
      <c r="X385" s="3" t="str">
        <f t="shared" si="132"/>
        <v/>
      </c>
      <c r="Y385" s="3" t="str">
        <f t="shared" si="137"/>
        <v>4.8%,40.9%</v>
      </c>
    </row>
    <row r="386" spans="2:25" x14ac:dyDescent="0.3">
      <c r="B386" s="2">
        <f>数据源!CN418</f>
        <v>10</v>
      </c>
      <c r="C386" s="2" t="str">
        <f>数据源!CO418</f>
        <v>IS-4</v>
      </c>
      <c r="D386" s="2" t="str">
        <f>数据源!CP418</f>
        <v>坦克碎片</v>
      </c>
      <c r="E386" s="2">
        <f>数据源!CQ418</f>
        <v>138</v>
      </c>
      <c r="F386" s="2">
        <f>数据源!CR418</f>
        <v>2</v>
      </c>
      <c r="G386" s="2">
        <f>数据源!CS418</f>
        <v>2.4666666666666663E-2</v>
      </c>
      <c r="H386" s="2">
        <f>数据源!CT418</f>
        <v>4.401570048309178E-2</v>
      </c>
      <c r="I386" s="2">
        <f>数据源!CU418</f>
        <v>440</v>
      </c>
      <c r="J386" s="3">
        <f t="shared" si="125"/>
        <v>1</v>
      </c>
      <c r="K386" s="3">
        <f t="shared" si="126"/>
        <v>3</v>
      </c>
      <c r="L386" s="3" t="str">
        <f t="shared" si="129"/>
        <v>碎片</v>
      </c>
      <c r="M386" s="3">
        <f t="shared" ca="1" si="130"/>
        <v>53421</v>
      </c>
      <c r="N386" s="3" t="str">
        <f t="shared" ca="1" si="133"/>
        <v>11411,12411,13411,12421,13421,11421,11431,12431,13431,51411,52411,53411,52421,53421</v>
      </c>
      <c r="O386" s="3" t="str">
        <f t="shared" si="134"/>
        <v>88,88,88,44,44,44,29,29,29,440,440,440,440,440</v>
      </c>
      <c r="P386" s="1" t="str">
        <f t="shared" si="135"/>
        <v>(1,1),(1,1),(1,1),(1,1),(1,1),(1,1),(1,1),(1,1),(1,1),(2,4),(2,4),(2,4),(1,3),(1,3)</v>
      </c>
      <c r="Q386" s="3" t="str">
        <f>IF(D386="坦克碎片",VLOOKUP(C386,道具信息!$N$2:$O$291,2,FALSE)&amp;"碎片",VLOOKUP(C386,道具信息!$N$2:$O$291,2,FALSE))</f>
        <v>T4坦克碎片</v>
      </c>
      <c r="R386" s="3">
        <f t="shared" si="127"/>
        <v>4107</v>
      </c>
      <c r="S386" s="11">
        <f t="shared" si="128"/>
        <v>0.40899999999999997</v>
      </c>
      <c r="T386" s="3" t="str">
        <f>VLOOKUP(Q386,道具信息!$Q$3:$S$20,2,FALSE)</f>
        <v>CHEST_ITEM_TYPE_T4_SHARD</v>
      </c>
      <c r="U386" s="3" t="str">
        <f>IF(COUNTIF(U$373:U385,T386)=0,T386,"")</f>
        <v/>
      </c>
      <c r="V386" s="3" t="str">
        <f t="shared" si="136"/>
        <v>CHEST_ITEM_TYPE_T4_TANK,CHEST_ITEM_TYPE_T4_SHARD</v>
      </c>
      <c r="W386" s="13" t="str">
        <f t="shared" si="131"/>
        <v/>
      </c>
      <c r="X386" s="3" t="str">
        <f t="shared" si="132"/>
        <v/>
      </c>
      <c r="Y386" s="3" t="str">
        <f t="shared" si="137"/>
        <v>4.8%,40.9%</v>
      </c>
    </row>
    <row r="387" spans="2:25" x14ac:dyDescent="0.3">
      <c r="B387" s="2">
        <f>数据源!CN419</f>
        <v>10</v>
      </c>
      <c r="C387" s="2" t="str">
        <f>数据源!CO419</f>
        <v>M-41</v>
      </c>
      <c r="D387" s="2" t="str">
        <f>数据源!CP419</f>
        <v>坦克碎片</v>
      </c>
      <c r="E387" s="2">
        <f>数据源!CQ419</f>
        <v>138</v>
      </c>
      <c r="F387" s="2">
        <f>数据源!CR419</f>
        <v>2</v>
      </c>
      <c r="G387" s="2">
        <f>数据源!CS419</f>
        <v>2.4666666666666663E-2</v>
      </c>
      <c r="H387" s="2">
        <f>数据源!CT419</f>
        <v>4.401570048309178E-2</v>
      </c>
      <c r="I387" s="2">
        <f>数据源!CU419</f>
        <v>440</v>
      </c>
      <c r="J387" s="3">
        <f t="shared" si="125"/>
        <v>1</v>
      </c>
      <c r="K387" s="3">
        <f t="shared" si="126"/>
        <v>3</v>
      </c>
      <c r="L387" s="3" t="str">
        <f t="shared" si="129"/>
        <v>碎片</v>
      </c>
      <c r="M387" s="3">
        <f t="shared" ca="1" si="130"/>
        <v>51421</v>
      </c>
      <c r="N387" s="3" t="str">
        <f t="shared" ca="1" si="133"/>
        <v>11411,12411,13411,12421,13421,11421,11431,12431,13431,51411,52411,53411,52421,53421,51421</v>
      </c>
      <c r="O387" s="3" t="str">
        <f t="shared" si="134"/>
        <v>88,88,88,44,44,44,29,29,29,440,440,440,440,440,440</v>
      </c>
      <c r="P387" s="1" t="str">
        <f t="shared" si="135"/>
        <v>(1,1),(1,1),(1,1),(1,1),(1,1),(1,1),(1,1),(1,1),(1,1),(2,4),(2,4),(2,4),(1,3),(1,3),(1,3)</v>
      </c>
      <c r="Q387" s="3" t="str">
        <f>IF(D387="坦克碎片",VLOOKUP(C387,道具信息!$N$2:$O$291,2,FALSE)&amp;"碎片",VLOOKUP(C387,道具信息!$N$2:$O$291,2,FALSE))</f>
        <v>T4坦克碎片</v>
      </c>
      <c r="R387" s="3">
        <f t="shared" si="127"/>
        <v>4107</v>
      </c>
      <c r="S387" s="11">
        <f t="shared" si="128"/>
        <v>0.40899999999999997</v>
      </c>
      <c r="T387" s="3" t="str">
        <f>VLOOKUP(Q387,道具信息!$Q$3:$S$20,2,FALSE)</f>
        <v>CHEST_ITEM_TYPE_T4_SHARD</v>
      </c>
      <c r="U387" s="3" t="str">
        <f>IF(COUNTIF(U$373:U386,T387)=0,T387,"")</f>
        <v/>
      </c>
      <c r="V387" s="3" t="str">
        <f t="shared" si="136"/>
        <v>CHEST_ITEM_TYPE_T4_TANK,CHEST_ITEM_TYPE_T4_SHARD</v>
      </c>
      <c r="W387" s="13" t="str">
        <f t="shared" si="131"/>
        <v/>
      </c>
      <c r="X387" s="3" t="str">
        <f t="shared" si="132"/>
        <v/>
      </c>
      <c r="Y387" s="3" t="str">
        <f t="shared" si="137"/>
        <v>4.8%,40.9%</v>
      </c>
    </row>
    <row r="388" spans="2:25" x14ac:dyDescent="0.3">
      <c r="B388" s="2">
        <f>数据源!CN420</f>
        <v>10</v>
      </c>
      <c r="C388" s="2" t="str">
        <f>数据源!CO420</f>
        <v>BMP-3</v>
      </c>
      <c r="D388" s="2" t="str">
        <f>数据源!CP420</f>
        <v>坦克碎片</v>
      </c>
      <c r="E388" s="2">
        <f>数据源!CQ420</f>
        <v>165.6</v>
      </c>
      <c r="F388" s="2">
        <f>数据源!CR420</f>
        <v>1.5</v>
      </c>
      <c r="G388" s="2">
        <f>数据源!CS420</f>
        <v>2.4666666666666663E-2</v>
      </c>
      <c r="H388" s="2">
        <f>数据源!CT420</f>
        <v>4.890633387010198E-2</v>
      </c>
      <c r="I388" s="2">
        <f>数据源!CU420</f>
        <v>489</v>
      </c>
      <c r="J388" s="3">
        <f t="shared" si="125"/>
        <v>1</v>
      </c>
      <c r="K388" s="3">
        <f t="shared" si="126"/>
        <v>2</v>
      </c>
      <c r="L388" s="3" t="str">
        <f t="shared" si="129"/>
        <v>碎片</v>
      </c>
      <c r="M388" s="3">
        <f t="shared" ca="1" si="130"/>
        <v>51431</v>
      </c>
      <c r="N388" s="3" t="str">
        <f t="shared" ca="1" si="133"/>
        <v>11411,12411,13411,12421,13421,11421,11431,12431,13431,51411,52411,53411,52421,53421,51421,51431</v>
      </c>
      <c r="O388" s="3" t="str">
        <f t="shared" si="134"/>
        <v>88,88,88,44,44,44,29,29,29,440,440,440,440,440,440,489</v>
      </c>
      <c r="P388" s="1" t="str">
        <f t="shared" si="135"/>
        <v>(1,1),(1,1),(1,1),(1,1),(1,1),(1,1),(1,1),(1,1),(1,1),(2,4),(2,4),(2,4),(1,3),(1,3),(1,3),(1,2)</v>
      </c>
      <c r="Q388" s="3" t="str">
        <f>IF(D388="坦克碎片",VLOOKUP(C388,道具信息!$N$2:$O$291,2,FALSE)&amp;"碎片",VLOOKUP(C388,道具信息!$N$2:$O$291,2,FALSE))</f>
        <v>T4坦克碎片</v>
      </c>
      <c r="R388" s="3">
        <f t="shared" si="127"/>
        <v>4107</v>
      </c>
      <c r="S388" s="11">
        <f t="shared" si="128"/>
        <v>0.40899999999999997</v>
      </c>
      <c r="T388" s="3" t="str">
        <f>VLOOKUP(Q388,道具信息!$Q$3:$S$20,2,FALSE)</f>
        <v>CHEST_ITEM_TYPE_T4_SHARD</v>
      </c>
      <c r="U388" s="3" t="str">
        <f>IF(COUNTIF(U$373:U387,T388)=0,T388,"")</f>
        <v/>
      </c>
      <c r="V388" s="3" t="str">
        <f t="shared" si="136"/>
        <v>CHEST_ITEM_TYPE_T4_TANK,CHEST_ITEM_TYPE_T4_SHARD</v>
      </c>
      <c r="W388" s="13" t="str">
        <f t="shared" si="131"/>
        <v/>
      </c>
      <c r="X388" s="3" t="str">
        <f t="shared" si="132"/>
        <v/>
      </c>
      <c r="Y388" s="3" t="str">
        <f t="shared" si="137"/>
        <v>4.8%,40.9%</v>
      </c>
    </row>
    <row r="389" spans="2:25" x14ac:dyDescent="0.3">
      <c r="B389" s="2">
        <f>数据源!CN421</f>
        <v>10</v>
      </c>
      <c r="C389" s="2" t="str">
        <f>数据源!CO421</f>
        <v>百夫长</v>
      </c>
      <c r="D389" s="2" t="str">
        <f>数据源!CP421</f>
        <v>坦克碎片</v>
      </c>
      <c r="E389" s="2">
        <f>数据源!CQ421</f>
        <v>165.6</v>
      </c>
      <c r="F389" s="2">
        <f>数据源!CR421</f>
        <v>1.5</v>
      </c>
      <c r="G389" s="2">
        <f>数据源!CS421</f>
        <v>2.4666666666666663E-2</v>
      </c>
      <c r="H389" s="2">
        <f>数据源!CT421</f>
        <v>4.890633387010198E-2</v>
      </c>
      <c r="I389" s="2">
        <f>数据源!CU421</f>
        <v>489</v>
      </c>
      <c r="J389" s="3">
        <f t="shared" si="125"/>
        <v>1</v>
      </c>
      <c r="K389" s="3">
        <f t="shared" si="126"/>
        <v>2</v>
      </c>
      <c r="L389" s="3" t="str">
        <f t="shared" si="129"/>
        <v>碎片</v>
      </c>
      <c r="M389" s="3">
        <f t="shared" ca="1" si="130"/>
        <v>52431</v>
      </c>
      <c r="N389" s="3" t="str">
        <f t="shared" ca="1" si="133"/>
        <v>11411,12411,13411,12421,13421,11421,11431,12431,13431,51411,52411,53411,52421,53421,51421,51431,52431</v>
      </c>
      <c r="O389" s="3" t="str">
        <f t="shared" si="134"/>
        <v>88,88,88,44,44,44,29,29,29,440,440,440,440,440,440,489,489</v>
      </c>
      <c r="P389" s="1" t="str">
        <f t="shared" si="135"/>
        <v>(1,1),(1,1),(1,1),(1,1),(1,1),(1,1),(1,1),(1,1),(1,1),(2,4),(2,4),(2,4),(1,3),(1,3),(1,3),(1,2),(1,2)</v>
      </c>
      <c r="Q389" s="3" t="str">
        <f>IF(D389="坦克碎片",VLOOKUP(C389,道具信息!$N$2:$O$291,2,FALSE)&amp;"碎片",VLOOKUP(C389,道具信息!$N$2:$O$291,2,FALSE))</f>
        <v>T4坦克碎片</v>
      </c>
      <c r="R389" s="3">
        <f t="shared" si="127"/>
        <v>4107</v>
      </c>
      <c r="S389" s="11">
        <f t="shared" si="128"/>
        <v>0.40899999999999997</v>
      </c>
      <c r="T389" s="3" t="str">
        <f>VLOOKUP(Q389,道具信息!$Q$3:$S$20,2,FALSE)</f>
        <v>CHEST_ITEM_TYPE_T4_SHARD</v>
      </c>
      <c r="U389" s="3" t="str">
        <f>IF(COUNTIF(U$373:U388,T389)=0,T389,"")</f>
        <v/>
      </c>
      <c r="V389" s="3" t="str">
        <f t="shared" si="136"/>
        <v>CHEST_ITEM_TYPE_T4_TANK,CHEST_ITEM_TYPE_T4_SHARD</v>
      </c>
      <c r="W389" s="13" t="str">
        <f t="shared" si="131"/>
        <v/>
      </c>
      <c r="X389" s="3" t="str">
        <f t="shared" si="132"/>
        <v/>
      </c>
      <c r="Y389" s="3" t="str">
        <f t="shared" si="137"/>
        <v>4.8%,40.9%</v>
      </c>
    </row>
    <row r="390" spans="2:25" x14ac:dyDescent="0.3">
      <c r="B390" s="2">
        <f>数据源!CN422</f>
        <v>10</v>
      </c>
      <c r="C390" s="2" t="str">
        <f>数据源!CO422</f>
        <v>T-32</v>
      </c>
      <c r="D390" s="2" t="str">
        <f>数据源!CP422</f>
        <v>坦克碎片</v>
      </c>
      <c r="E390" s="2">
        <f>数据源!CQ422</f>
        <v>165.6</v>
      </c>
      <c r="F390" s="2">
        <f>数据源!CR422</f>
        <v>1.5</v>
      </c>
      <c r="G390" s="2">
        <f>数据源!CS422</f>
        <v>2.4666666666666663E-2</v>
      </c>
      <c r="H390" s="2">
        <f>数据源!CT422</f>
        <v>4.890633387010198E-2</v>
      </c>
      <c r="I390" s="2">
        <f>数据源!CU422</f>
        <v>489</v>
      </c>
      <c r="J390" s="3">
        <f t="shared" si="125"/>
        <v>1</v>
      </c>
      <c r="K390" s="3">
        <f t="shared" si="126"/>
        <v>2</v>
      </c>
      <c r="L390" s="3" t="str">
        <f t="shared" si="129"/>
        <v>碎片</v>
      </c>
      <c r="M390" s="3">
        <f t="shared" ca="1" si="130"/>
        <v>53431</v>
      </c>
      <c r="N390" s="3" t="str">
        <f t="shared" ca="1" si="133"/>
        <v>11411,12411,13411,12421,13421,11421,11431,12431,13431,51411,52411,53411,52421,53421,51421,51431,52431,53431</v>
      </c>
      <c r="O390" s="3" t="str">
        <f t="shared" si="134"/>
        <v>88,88,88,44,44,44,29,29,29,440,440,440,440,440,440,489,489,489</v>
      </c>
      <c r="P390" s="1" t="str">
        <f t="shared" si="135"/>
        <v>(1,1),(1,1),(1,1),(1,1),(1,1),(1,1),(1,1),(1,1),(1,1),(2,4),(2,4),(2,4),(1,3),(1,3),(1,3),(1,2),(1,2),(1,2)</v>
      </c>
      <c r="Q390" s="3" t="str">
        <f>IF(D390="坦克碎片",VLOOKUP(C390,道具信息!$N$2:$O$291,2,FALSE)&amp;"碎片",VLOOKUP(C390,道具信息!$N$2:$O$291,2,FALSE))</f>
        <v>T4坦克碎片</v>
      </c>
      <c r="R390" s="3">
        <f t="shared" si="127"/>
        <v>4107</v>
      </c>
      <c r="S390" s="11">
        <f t="shared" si="128"/>
        <v>0.40899999999999997</v>
      </c>
      <c r="T390" s="3" t="str">
        <f>VLOOKUP(Q390,道具信息!$Q$3:$S$20,2,FALSE)</f>
        <v>CHEST_ITEM_TYPE_T4_SHARD</v>
      </c>
      <c r="U390" s="3" t="str">
        <f>IF(COUNTIF(U$373:U389,T390)=0,T390,"")</f>
        <v/>
      </c>
      <c r="V390" s="3" t="str">
        <f t="shared" si="136"/>
        <v>CHEST_ITEM_TYPE_T4_TANK,CHEST_ITEM_TYPE_T4_SHARD</v>
      </c>
      <c r="W390" s="13" t="str">
        <f t="shared" si="131"/>
        <v/>
      </c>
      <c r="X390" s="3" t="str">
        <f t="shared" si="132"/>
        <v/>
      </c>
      <c r="Y390" s="3" t="str">
        <f t="shared" si="137"/>
        <v>4.8%,40.9%</v>
      </c>
    </row>
    <row r="391" spans="2:25" x14ac:dyDescent="0.3">
      <c r="B391" s="2">
        <f>数据源!CN423</f>
        <v>10</v>
      </c>
      <c r="C391" s="2" t="str">
        <f>数据源!CO423</f>
        <v>T2LP1</v>
      </c>
      <c r="D391" s="2" t="str">
        <f>数据源!CP423</f>
        <v>部件</v>
      </c>
      <c r="E391" s="2">
        <f>数据源!CQ423</f>
        <v>51.800000000000011</v>
      </c>
      <c r="F391" s="2">
        <f>数据源!CR423</f>
        <v>3</v>
      </c>
      <c r="G391" s="2">
        <f>数据源!CS423</f>
        <v>7.3000000000000001E-3</v>
      </c>
      <c r="H391" s="2">
        <f>数据源!CT423</f>
        <v>2.3135456885456884E-2</v>
      </c>
      <c r="I391" s="2">
        <f>数据源!CU423</f>
        <v>231</v>
      </c>
      <c r="J391" s="3">
        <f t="shared" si="125"/>
        <v>2</v>
      </c>
      <c r="K391" s="3">
        <f t="shared" si="126"/>
        <v>4</v>
      </c>
      <c r="L391" s="3" t="str">
        <f t="shared" si="129"/>
        <v>部件</v>
      </c>
      <c r="M391" s="3">
        <f t="shared" ca="1" si="130"/>
        <v>92001</v>
      </c>
      <c r="N391" s="3" t="str">
        <f t="shared" ca="1" si="133"/>
        <v>11411,12411,13411,12421,13421,11421,11431,12431,13431,51411,52411,53411,52421,53421,51421,51431,52431,53431,92001</v>
      </c>
      <c r="O391" s="3" t="str">
        <f t="shared" si="134"/>
        <v>88,88,88,44,44,44,29,29,29,440,440,440,440,440,440,489,489,489,231</v>
      </c>
      <c r="P391" s="1" t="str">
        <f t="shared" si="135"/>
        <v>(1,1),(1,1),(1,1),(1,1),(1,1),(1,1),(1,1),(1,1),(1,1),(2,4),(2,4),(2,4),(1,3),(1,3),(1,3),(1,2),(1,2),(1,2),(2,4)</v>
      </c>
      <c r="Q391" s="3" t="str">
        <f>IF(D391="坦克碎片",VLOOKUP(C391,道具信息!$N$2:$O$291,2,FALSE)&amp;"碎片",VLOOKUP(C391,道具信息!$N$2:$O$291,2,FALSE))</f>
        <v>T2部件</v>
      </c>
      <c r="R391" s="3">
        <f t="shared" si="127"/>
        <v>4198</v>
      </c>
      <c r="S391" s="11">
        <f t="shared" si="128"/>
        <v>0.41799999999999998</v>
      </c>
      <c r="T391" s="3" t="str">
        <f>VLOOKUP(Q391,道具信息!$Q$3:$S$20,2,FALSE)</f>
        <v>CHEST_ITEM_TYPE_T2_PART</v>
      </c>
      <c r="U391" s="3" t="str">
        <f>IF(COUNTIF(U$373:U390,T391)=0,T391,"")</f>
        <v>CHEST_ITEM_TYPE_T2_PART</v>
      </c>
      <c r="V391" s="3" t="str">
        <f t="shared" si="136"/>
        <v>CHEST_ITEM_TYPE_T4_TANK,CHEST_ITEM_TYPE_T4_SHARD,CHEST_ITEM_TYPE_T2_PART</v>
      </c>
      <c r="W391" s="13">
        <f t="shared" si="131"/>
        <v>0.41799999999999998</v>
      </c>
      <c r="X391" s="3" t="str">
        <f t="shared" si="132"/>
        <v>41.8%</v>
      </c>
      <c r="Y391" s="3" t="str">
        <f t="shared" si="137"/>
        <v>4.8%,40.9%,41.8%</v>
      </c>
    </row>
    <row r="392" spans="2:25" x14ac:dyDescent="0.3">
      <c r="B392" s="2">
        <f>数据源!CN424</f>
        <v>10</v>
      </c>
      <c r="C392" s="2" t="str">
        <f>数据源!CO424</f>
        <v>T2LP3</v>
      </c>
      <c r="D392" s="2" t="str">
        <f>数据源!CP424</f>
        <v>部件</v>
      </c>
      <c r="E392" s="2">
        <f>数据源!CQ424</f>
        <v>51.800000000000011</v>
      </c>
      <c r="F392" s="2">
        <f>数据源!CR424</f>
        <v>3</v>
      </c>
      <c r="G392" s="2">
        <f>数据源!CS424</f>
        <v>7.3000000000000001E-3</v>
      </c>
      <c r="H392" s="2">
        <f>数据源!CT424</f>
        <v>2.3135456885456884E-2</v>
      </c>
      <c r="I392" s="2">
        <f>数据源!CU424</f>
        <v>231</v>
      </c>
      <c r="J392" s="3">
        <f t="shared" si="125"/>
        <v>2</v>
      </c>
      <c r="K392" s="3">
        <f t="shared" si="126"/>
        <v>4</v>
      </c>
      <c r="L392" s="3" t="str">
        <f t="shared" si="129"/>
        <v>部件</v>
      </c>
      <c r="M392" s="3">
        <f t="shared" ca="1" si="130"/>
        <v>92003</v>
      </c>
      <c r="N392" s="3" t="str">
        <f t="shared" ca="1" si="133"/>
        <v>11411,12411,13411,12421,13421,11421,11431,12431,13431,51411,52411,53411,52421,53421,51421,51431,52431,53431,92001,92003</v>
      </c>
      <c r="O392" s="3" t="str">
        <f t="shared" si="134"/>
        <v>88,88,88,44,44,44,29,29,29,440,440,440,440,440,440,489,489,489,231,231</v>
      </c>
      <c r="P392" s="1" t="str">
        <f t="shared" si="135"/>
        <v>(1,1),(1,1),(1,1),(1,1),(1,1),(1,1),(1,1),(1,1),(1,1),(2,4),(2,4),(2,4),(1,3),(1,3),(1,3),(1,2),(1,2),(1,2),(2,4),(2,4)</v>
      </c>
      <c r="Q392" s="3" t="str">
        <f>IF(D392="坦克碎片",VLOOKUP(C392,道具信息!$N$2:$O$291,2,FALSE)&amp;"碎片",VLOOKUP(C392,道具信息!$N$2:$O$291,2,FALSE))</f>
        <v>T2部件</v>
      </c>
      <c r="R392" s="3">
        <f t="shared" si="127"/>
        <v>4198</v>
      </c>
      <c r="S392" s="11">
        <f t="shared" si="128"/>
        <v>0.41799999999999998</v>
      </c>
      <c r="T392" s="3" t="str">
        <f>VLOOKUP(Q392,道具信息!$Q$3:$S$20,2,FALSE)</f>
        <v>CHEST_ITEM_TYPE_T2_PART</v>
      </c>
      <c r="U392" s="3" t="str">
        <f>IF(COUNTIF(U$373:U391,T392)=0,T392,"")</f>
        <v/>
      </c>
      <c r="V392" s="3" t="str">
        <f t="shared" si="136"/>
        <v>CHEST_ITEM_TYPE_T4_TANK,CHEST_ITEM_TYPE_T4_SHARD,CHEST_ITEM_TYPE_T2_PART</v>
      </c>
      <c r="W392" s="13" t="str">
        <f t="shared" si="131"/>
        <v/>
      </c>
      <c r="X392" s="3" t="str">
        <f t="shared" si="132"/>
        <v/>
      </c>
      <c r="Y392" s="3" t="str">
        <f t="shared" si="137"/>
        <v>4.8%,40.9%,41.8%</v>
      </c>
    </row>
    <row r="393" spans="2:25" x14ac:dyDescent="0.3">
      <c r="B393" s="2">
        <f>数据源!CN425</f>
        <v>10</v>
      </c>
      <c r="C393" s="2" t="str">
        <f>数据源!CO425</f>
        <v>T2LP5</v>
      </c>
      <c r="D393" s="2" t="str">
        <f>数据源!CP425</f>
        <v>部件</v>
      </c>
      <c r="E393" s="2">
        <f>数据源!CQ425</f>
        <v>51.800000000000011</v>
      </c>
      <c r="F393" s="2">
        <f>数据源!CR425</f>
        <v>3</v>
      </c>
      <c r="G393" s="2">
        <f>数据源!CS425</f>
        <v>7.3000000000000001E-3</v>
      </c>
      <c r="H393" s="2">
        <f>数据源!CT425</f>
        <v>2.3135456885456884E-2</v>
      </c>
      <c r="I393" s="2">
        <f>数据源!CU425</f>
        <v>231</v>
      </c>
      <c r="J393" s="3">
        <f t="shared" si="125"/>
        <v>2</v>
      </c>
      <c r="K393" s="3">
        <f t="shared" si="126"/>
        <v>4</v>
      </c>
      <c r="L393" s="3" t="str">
        <f t="shared" si="129"/>
        <v>部件</v>
      </c>
      <c r="M393" s="3">
        <f t="shared" ca="1" si="130"/>
        <v>92005</v>
      </c>
      <c r="N393" s="3" t="str">
        <f t="shared" ca="1" si="133"/>
        <v>11411,12411,13411,12421,13421,11421,11431,12431,13431,51411,52411,53411,52421,53421,51421,51431,52431,53431,92001,92003,92005</v>
      </c>
      <c r="O393" s="3" t="str">
        <f t="shared" si="134"/>
        <v>88,88,88,44,44,44,29,29,29,440,440,440,440,440,440,489,489,489,231,231,231</v>
      </c>
      <c r="P393" s="1" t="str">
        <f t="shared" si="135"/>
        <v>(1,1),(1,1),(1,1),(1,1),(1,1),(1,1),(1,1),(1,1),(1,1),(2,4),(2,4),(2,4),(1,3),(1,3),(1,3),(1,2),(1,2),(1,2),(2,4),(2,4),(2,4)</v>
      </c>
      <c r="Q393" s="3" t="str">
        <f>IF(D393="坦克碎片",VLOOKUP(C393,道具信息!$N$2:$O$291,2,FALSE)&amp;"碎片",VLOOKUP(C393,道具信息!$N$2:$O$291,2,FALSE))</f>
        <v>T2部件</v>
      </c>
      <c r="R393" s="3">
        <f t="shared" si="127"/>
        <v>4198</v>
      </c>
      <c r="S393" s="11">
        <f t="shared" si="128"/>
        <v>0.41799999999999998</v>
      </c>
      <c r="T393" s="3" t="str">
        <f>VLOOKUP(Q393,道具信息!$Q$3:$S$20,2,FALSE)</f>
        <v>CHEST_ITEM_TYPE_T2_PART</v>
      </c>
      <c r="U393" s="3" t="str">
        <f>IF(COUNTIF(U$373:U392,T393)=0,T393,"")</f>
        <v/>
      </c>
      <c r="V393" s="3" t="str">
        <f t="shared" si="136"/>
        <v>CHEST_ITEM_TYPE_T4_TANK,CHEST_ITEM_TYPE_T4_SHARD,CHEST_ITEM_TYPE_T2_PART</v>
      </c>
      <c r="W393" s="13" t="str">
        <f t="shared" si="131"/>
        <v/>
      </c>
      <c r="X393" s="3" t="str">
        <f t="shared" si="132"/>
        <v/>
      </c>
      <c r="Y393" s="3" t="str">
        <f t="shared" si="137"/>
        <v>4.8%,40.9%,41.8%</v>
      </c>
    </row>
    <row r="394" spans="2:25" x14ac:dyDescent="0.3">
      <c r="B394" s="2">
        <f>数据源!CN426</f>
        <v>10</v>
      </c>
      <c r="C394" s="2" t="str">
        <f>数据源!CO426</f>
        <v>T2MP1</v>
      </c>
      <c r="D394" s="2" t="str">
        <f>数据源!CP426</f>
        <v>部件</v>
      </c>
      <c r="E394" s="2">
        <f>数据源!CQ426</f>
        <v>51.800000000000011</v>
      </c>
      <c r="F394" s="2">
        <f>数据源!CR426</f>
        <v>3</v>
      </c>
      <c r="G394" s="2">
        <f>数据源!CS426</f>
        <v>7.3000000000000001E-3</v>
      </c>
      <c r="H394" s="2">
        <f>数据源!CT426</f>
        <v>2.3135456885456884E-2</v>
      </c>
      <c r="I394" s="2">
        <f>数据源!CU426</f>
        <v>231</v>
      </c>
      <c r="J394" s="3">
        <f t="shared" si="125"/>
        <v>2</v>
      </c>
      <c r="K394" s="3">
        <f t="shared" si="126"/>
        <v>4</v>
      </c>
      <c r="L394" s="3" t="str">
        <f t="shared" si="129"/>
        <v>部件</v>
      </c>
      <c r="M394" s="3">
        <f t="shared" ca="1" si="130"/>
        <v>92101</v>
      </c>
      <c r="N394" s="3" t="str">
        <f t="shared" ca="1" si="133"/>
        <v>11411,12411,13411,12421,13421,11421,11431,12431,13431,51411,52411,53411,52421,53421,51421,51431,52431,53431,92001,92003,92005,92101</v>
      </c>
      <c r="O394" s="3" t="str">
        <f t="shared" si="134"/>
        <v>88,88,88,44,44,44,29,29,29,440,440,440,440,440,440,489,489,489,231,231,231,231</v>
      </c>
      <c r="P394" s="1" t="str">
        <f t="shared" si="135"/>
        <v>(1,1),(1,1),(1,1),(1,1),(1,1),(1,1),(1,1),(1,1),(1,1),(2,4),(2,4),(2,4),(1,3),(1,3),(1,3),(1,2),(1,2),(1,2),(2,4),(2,4),(2,4),(2,4)</v>
      </c>
      <c r="Q394" s="3" t="str">
        <f>IF(D394="坦克碎片",VLOOKUP(C394,道具信息!$N$2:$O$291,2,FALSE)&amp;"碎片",VLOOKUP(C394,道具信息!$N$2:$O$291,2,FALSE))</f>
        <v>T2部件</v>
      </c>
      <c r="R394" s="3">
        <f t="shared" si="127"/>
        <v>4198</v>
      </c>
      <c r="S394" s="11">
        <f t="shared" si="128"/>
        <v>0.41799999999999998</v>
      </c>
      <c r="T394" s="3" t="str">
        <f>VLOOKUP(Q394,道具信息!$Q$3:$S$20,2,FALSE)</f>
        <v>CHEST_ITEM_TYPE_T2_PART</v>
      </c>
      <c r="U394" s="3" t="str">
        <f>IF(COUNTIF(U$373:U393,T394)=0,T394,"")</f>
        <v/>
      </c>
      <c r="V394" s="3" t="str">
        <f t="shared" si="136"/>
        <v>CHEST_ITEM_TYPE_T4_TANK,CHEST_ITEM_TYPE_T4_SHARD,CHEST_ITEM_TYPE_T2_PART</v>
      </c>
      <c r="W394" s="13" t="str">
        <f t="shared" si="131"/>
        <v/>
      </c>
      <c r="X394" s="3" t="str">
        <f t="shared" si="132"/>
        <v/>
      </c>
      <c r="Y394" s="3" t="str">
        <f t="shared" si="137"/>
        <v>4.8%,40.9%,41.8%</v>
      </c>
    </row>
    <row r="395" spans="2:25" x14ac:dyDescent="0.3">
      <c r="B395" s="2">
        <f>数据源!CN427</f>
        <v>10</v>
      </c>
      <c r="C395" s="2" t="str">
        <f>数据源!CO427</f>
        <v>T2MP3</v>
      </c>
      <c r="D395" s="2" t="str">
        <f>数据源!CP427</f>
        <v>部件</v>
      </c>
      <c r="E395" s="2">
        <f>数据源!CQ427</f>
        <v>51.800000000000011</v>
      </c>
      <c r="F395" s="2">
        <f>数据源!CR427</f>
        <v>3</v>
      </c>
      <c r="G395" s="2">
        <f>数据源!CS427</f>
        <v>7.3000000000000001E-3</v>
      </c>
      <c r="H395" s="2">
        <f>数据源!CT427</f>
        <v>2.3135456885456884E-2</v>
      </c>
      <c r="I395" s="2">
        <f>数据源!CU427</f>
        <v>231</v>
      </c>
      <c r="J395" s="3">
        <f t="shared" si="125"/>
        <v>2</v>
      </c>
      <c r="K395" s="3">
        <f t="shared" si="126"/>
        <v>4</v>
      </c>
      <c r="L395" s="3" t="str">
        <f t="shared" si="129"/>
        <v>部件</v>
      </c>
      <c r="M395" s="3">
        <f t="shared" ca="1" si="130"/>
        <v>92103</v>
      </c>
      <c r="N395" s="3" t="str">
        <f t="shared" ca="1" si="133"/>
        <v>11411,12411,13411,12421,13421,11421,11431,12431,13431,51411,52411,53411,52421,53421,51421,51431,52431,53431,92001,92003,92005,92101,92103</v>
      </c>
      <c r="O395" s="3" t="str">
        <f t="shared" si="134"/>
        <v>88,88,88,44,44,44,29,29,29,440,440,440,440,440,440,489,489,489,231,231,231,231,231</v>
      </c>
      <c r="P395" s="1" t="str">
        <f t="shared" si="135"/>
        <v>(1,1),(1,1),(1,1),(1,1),(1,1),(1,1),(1,1),(1,1),(1,1),(2,4),(2,4),(2,4),(1,3),(1,3),(1,3),(1,2),(1,2),(1,2),(2,4),(2,4),(2,4),(2,4),(2,4)</v>
      </c>
      <c r="Q395" s="3" t="str">
        <f>IF(D395="坦克碎片",VLOOKUP(C395,道具信息!$N$2:$O$291,2,FALSE)&amp;"碎片",VLOOKUP(C395,道具信息!$N$2:$O$291,2,FALSE))</f>
        <v>T2部件</v>
      </c>
      <c r="R395" s="3">
        <f t="shared" si="127"/>
        <v>4198</v>
      </c>
      <c r="S395" s="11">
        <f t="shared" si="128"/>
        <v>0.41799999999999998</v>
      </c>
      <c r="T395" s="3" t="str">
        <f>VLOOKUP(Q395,道具信息!$Q$3:$S$20,2,FALSE)</f>
        <v>CHEST_ITEM_TYPE_T2_PART</v>
      </c>
      <c r="U395" s="3" t="str">
        <f>IF(COUNTIF(U$373:U394,T395)=0,T395,"")</f>
        <v/>
      </c>
      <c r="V395" s="3" t="str">
        <f t="shared" si="136"/>
        <v>CHEST_ITEM_TYPE_T4_TANK,CHEST_ITEM_TYPE_T4_SHARD,CHEST_ITEM_TYPE_T2_PART</v>
      </c>
      <c r="W395" s="13" t="str">
        <f t="shared" si="131"/>
        <v/>
      </c>
      <c r="X395" s="3" t="str">
        <f t="shared" si="132"/>
        <v/>
      </c>
      <c r="Y395" s="3" t="str">
        <f t="shared" si="137"/>
        <v>4.8%,40.9%,41.8%</v>
      </c>
    </row>
    <row r="396" spans="2:25" x14ac:dyDescent="0.3">
      <c r="B396" s="2">
        <f>数据源!CN428</f>
        <v>10</v>
      </c>
      <c r="C396" s="2" t="str">
        <f>数据源!CO428</f>
        <v>T2MP5</v>
      </c>
      <c r="D396" s="2" t="str">
        <f>数据源!CP428</f>
        <v>部件</v>
      </c>
      <c r="E396" s="2">
        <f>数据源!CQ428</f>
        <v>51.800000000000011</v>
      </c>
      <c r="F396" s="2">
        <f>数据源!CR428</f>
        <v>3</v>
      </c>
      <c r="G396" s="2">
        <f>数据源!CS428</f>
        <v>7.3000000000000001E-3</v>
      </c>
      <c r="H396" s="2">
        <f>数据源!CT428</f>
        <v>2.3135456885456884E-2</v>
      </c>
      <c r="I396" s="2">
        <f>数据源!CU428</f>
        <v>231</v>
      </c>
      <c r="J396" s="3">
        <f t="shared" si="125"/>
        <v>2</v>
      </c>
      <c r="K396" s="3">
        <f t="shared" si="126"/>
        <v>4</v>
      </c>
      <c r="L396" s="3" t="str">
        <f t="shared" si="129"/>
        <v>部件</v>
      </c>
      <c r="M396" s="3">
        <f t="shared" ca="1" si="130"/>
        <v>92105</v>
      </c>
      <c r="N396" s="3" t="str">
        <f t="shared" ca="1" si="133"/>
        <v>11411,12411,13411,12421,13421,11421,11431,12431,13431,51411,52411,53411,52421,53421,51421,51431,52431,53431,92001,92003,92005,92101,92103,92105</v>
      </c>
      <c r="O396" s="3" t="str">
        <f t="shared" si="134"/>
        <v>88,88,88,44,44,44,29,29,29,440,440,440,440,440,440,489,489,489,231,231,231,231,231,231</v>
      </c>
      <c r="P396" s="1" t="str">
        <f t="shared" si="135"/>
        <v>(1,1),(1,1),(1,1),(1,1),(1,1),(1,1),(1,1),(1,1),(1,1),(2,4),(2,4),(2,4),(1,3),(1,3),(1,3),(1,2),(1,2),(1,2),(2,4),(2,4),(2,4),(2,4),(2,4),(2,4)</v>
      </c>
      <c r="Q396" s="3" t="str">
        <f>IF(D396="坦克碎片",VLOOKUP(C396,道具信息!$N$2:$O$291,2,FALSE)&amp;"碎片",VLOOKUP(C396,道具信息!$N$2:$O$291,2,FALSE))</f>
        <v>T2部件</v>
      </c>
      <c r="R396" s="3">
        <f t="shared" si="127"/>
        <v>4198</v>
      </c>
      <c r="S396" s="11">
        <f t="shared" si="128"/>
        <v>0.41799999999999998</v>
      </c>
      <c r="T396" s="3" t="str">
        <f>VLOOKUP(Q396,道具信息!$Q$3:$S$20,2,FALSE)</f>
        <v>CHEST_ITEM_TYPE_T2_PART</v>
      </c>
      <c r="U396" s="3" t="str">
        <f>IF(COUNTIF(U$373:U395,T396)=0,T396,"")</f>
        <v/>
      </c>
      <c r="V396" s="3" t="str">
        <f t="shared" si="136"/>
        <v>CHEST_ITEM_TYPE_T4_TANK,CHEST_ITEM_TYPE_T4_SHARD,CHEST_ITEM_TYPE_T2_PART</v>
      </c>
      <c r="W396" s="13" t="str">
        <f t="shared" si="131"/>
        <v/>
      </c>
      <c r="X396" s="3" t="str">
        <f t="shared" si="132"/>
        <v/>
      </c>
      <c r="Y396" s="3" t="str">
        <f t="shared" si="137"/>
        <v>4.8%,40.9%,41.8%</v>
      </c>
    </row>
    <row r="397" spans="2:25" x14ac:dyDescent="0.3">
      <c r="B397" s="2">
        <f>数据源!CN429</f>
        <v>10</v>
      </c>
      <c r="C397" s="2" t="str">
        <f>数据源!CO429</f>
        <v>T2HP1</v>
      </c>
      <c r="D397" s="2" t="str">
        <f>数据源!CP429</f>
        <v>部件</v>
      </c>
      <c r="E397" s="2">
        <f>数据源!CQ429</f>
        <v>51.800000000000011</v>
      </c>
      <c r="F397" s="2">
        <f>数据源!CR429</f>
        <v>3</v>
      </c>
      <c r="G397" s="2">
        <f>数据源!CS429</f>
        <v>7.3000000000000001E-3</v>
      </c>
      <c r="H397" s="2">
        <f>数据源!CT429</f>
        <v>2.3135456885456884E-2</v>
      </c>
      <c r="I397" s="2">
        <f>数据源!CU429</f>
        <v>231</v>
      </c>
      <c r="J397" s="3">
        <f t="shared" si="125"/>
        <v>2</v>
      </c>
      <c r="K397" s="3">
        <f t="shared" si="126"/>
        <v>4</v>
      </c>
      <c r="L397" s="3" t="str">
        <f t="shared" si="129"/>
        <v>部件</v>
      </c>
      <c r="M397" s="3">
        <f t="shared" ca="1" si="130"/>
        <v>92201</v>
      </c>
      <c r="N397" s="3" t="str">
        <f t="shared" ca="1" si="133"/>
        <v>11411,12411,13411,12421,13421,11421,11431,12431,13431,51411,52411,53411,52421,53421,51421,51431,52431,53431,92001,92003,92005,92101,92103,92105,92201</v>
      </c>
      <c r="O397" s="3" t="str">
        <f t="shared" si="134"/>
        <v>88,88,88,44,44,44,29,29,29,440,440,440,440,440,440,489,489,489,231,231,231,231,231,231,231</v>
      </c>
      <c r="P397" s="1" t="str">
        <f t="shared" si="135"/>
        <v>(1,1),(1,1),(1,1),(1,1),(1,1),(1,1),(1,1),(1,1),(1,1),(2,4),(2,4),(2,4),(1,3),(1,3),(1,3),(1,2),(1,2),(1,2),(2,4),(2,4),(2,4),(2,4),(2,4),(2,4),(2,4)</v>
      </c>
      <c r="Q397" s="3" t="str">
        <f>IF(D397="坦克碎片",VLOOKUP(C397,道具信息!$N$2:$O$291,2,FALSE)&amp;"碎片",VLOOKUP(C397,道具信息!$N$2:$O$291,2,FALSE))</f>
        <v>T2部件</v>
      </c>
      <c r="R397" s="3">
        <f t="shared" si="127"/>
        <v>4198</v>
      </c>
      <c r="S397" s="11">
        <f t="shared" si="128"/>
        <v>0.41799999999999998</v>
      </c>
      <c r="T397" s="3" t="str">
        <f>VLOOKUP(Q397,道具信息!$Q$3:$S$20,2,FALSE)</f>
        <v>CHEST_ITEM_TYPE_T2_PART</v>
      </c>
      <c r="U397" s="3" t="str">
        <f>IF(COUNTIF(U$373:U396,T397)=0,T397,"")</f>
        <v/>
      </c>
      <c r="V397" s="3" t="str">
        <f t="shared" si="136"/>
        <v>CHEST_ITEM_TYPE_T4_TANK,CHEST_ITEM_TYPE_T4_SHARD,CHEST_ITEM_TYPE_T2_PART</v>
      </c>
      <c r="W397" s="13" t="str">
        <f t="shared" si="131"/>
        <v/>
      </c>
      <c r="X397" s="3" t="str">
        <f t="shared" si="132"/>
        <v/>
      </c>
      <c r="Y397" s="3" t="str">
        <f t="shared" si="137"/>
        <v>4.8%,40.9%,41.8%</v>
      </c>
    </row>
    <row r="398" spans="2:25" x14ac:dyDescent="0.3">
      <c r="B398" s="2">
        <f>数据源!CN430</f>
        <v>10</v>
      </c>
      <c r="C398" s="2" t="str">
        <f>数据源!CO430</f>
        <v>T2HP3</v>
      </c>
      <c r="D398" s="2" t="str">
        <f>数据源!CP430</f>
        <v>部件</v>
      </c>
      <c r="E398" s="2">
        <f>数据源!CQ430</f>
        <v>51.800000000000011</v>
      </c>
      <c r="F398" s="2">
        <f>数据源!CR430</f>
        <v>3</v>
      </c>
      <c r="G398" s="2">
        <f>数据源!CS430</f>
        <v>7.3000000000000001E-3</v>
      </c>
      <c r="H398" s="2">
        <f>数据源!CT430</f>
        <v>2.3135456885456884E-2</v>
      </c>
      <c r="I398" s="2">
        <f>数据源!CU430</f>
        <v>231</v>
      </c>
      <c r="J398" s="3">
        <f t="shared" si="125"/>
        <v>2</v>
      </c>
      <c r="K398" s="3">
        <f t="shared" si="126"/>
        <v>4</v>
      </c>
      <c r="L398" s="3" t="str">
        <f t="shared" si="129"/>
        <v>部件</v>
      </c>
      <c r="M398" s="3">
        <f t="shared" ca="1" si="130"/>
        <v>92203</v>
      </c>
      <c r="N398" s="3" t="str">
        <f t="shared" ca="1" si="133"/>
        <v>11411,12411,13411,12421,13421,11421,11431,12431,13431,51411,52411,53411,52421,53421,51421,51431,52431,53431,92001,92003,92005,92101,92103,92105,92201,92203</v>
      </c>
      <c r="O398" s="3" t="str">
        <f t="shared" si="134"/>
        <v>88,88,88,44,44,44,29,29,29,440,440,440,440,440,440,489,489,489,231,231,231,231,231,231,231,231</v>
      </c>
      <c r="P398" s="1" t="str">
        <f t="shared" si="135"/>
        <v>(1,1),(1,1),(1,1),(1,1),(1,1),(1,1),(1,1),(1,1),(1,1),(2,4),(2,4),(2,4),(1,3),(1,3),(1,3),(1,2),(1,2),(1,2),(2,4),(2,4),(2,4),(2,4),(2,4),(2,4),(2,4),(2,4)</v>
      </c>
      <c r="Q398" s="3" t="str">
        <f>IF(D398="坦克碎片",VLOOKUP(C398,道具信息!$N$2:$O$291,2,FALSE)&amp;"碎片",VLOOKUP(C398,道具信息!$N$2:$O$291,2,FALSE))</f>
        <v>T2部件</v>
      </c>
      <c r="R398" s="3">
        <f t="shared" si="127"/>
        <v>4198</v>
      </c>
      <c r="S398" s="11">
        <f t="shared" si="128"/>
        <v>0.41799999999999998</v>
      </c>
      <c r="T398" s="3" t="str">
        <f>VLOOKUP(Q398,道具信息!$Q$3:$S$20,2,FALSE)</f>
        <v>CHEST_ITEM_TYPE_T2_PART</v>
      </c>
      <c r="U398" s="3" t="str">
        <f>IF(COUNTIF(U$373:U397,T398)=0,T398,"")</f>
        <v/>
      </c>
      <c r="V398" s="3" t="str">
        <f t="shared" si="136"/>
        <v>CHEST_ITEM_TYPE_T4_TANK,CHEST_ITEM_TYPE_T4_SHARD,CHEST_ITEM_TYPE_T2_PART</v>
      </c>
      <c r="W398" s="13" t="str">
        <f t="shared" si="131"/>
        <v/>
      </c>
      <c r="X398" s="3" t="str">
        <f t="shared" si="132"/>
        <v/>
      </c>
      <c r="Y398" s="3" t="str">
        <f t="shared" si="137"/>
        <v>4.8%,40.9%,41.8%</v>
      </c>
    </row>
    <row r="399" spans="2:25" x14ac:dyDescent="0.3">
      <c r="B399" s="2">
        <f>数据源!CN431</f>
        <v>10</v>
      </c>
      <c r="C399" s="2" t="str">
        <f>数据源!CO431</f>
        <v>T2HP5</v>
      </c>
      <c r="D399" s="2" t="str">
        <f>数据源!CP431</f>
        <v>部件</v>
      </c>
      <c r="E399" s="2">
        <f>数据源!CQ431</f>
        <v>51.800000000000011</v>
      </c>
      <c r="F399" s="2">
        <f>数据源!CR431</f>
        <v>3</v>
      </c>
      <c r="G399" s="2">
        <f>数据源!CS431</f>
        <v>7.4000000000000003E-3</v>
      </c>
      <c r="H399" s="2">
        <f>数据源!CT431</f>
        <v>2.345238095238095E-2</v>
      </c>
      <c r="I399" s="2">
        <f>数据源!CU431</f>
        <v>235</v>
      </c>
      <c r="J399" s="3">
        <f t="shared" si="125"/>
        <v>2</v>
      </c>
      <c r="K399" s="3">
        <f t="shared" si="126"/>
        <v>4</v>
      </c>
      <c r="L399" s="3" t="str">
        <f t="shared" si="129"/>
        <v>部件</v>
      </c>
      <c r="M399" s="3">
        <f t="shared" ca="1" si="130"/>
        <v>92205</v>
      </c>
      <c r="N399" s="3" t="str">
        <f t="shared" ca="1" si="133"/>
        <v>11411,12411,13411,12421,13421,11421,11431,12431,13431,51411,52411,53411,52421,53421,51421,51431,52431,53431,92001,92003,92005,92101,92103,92105,92201,92203,92205</v>
      </c>
      <c r="O399" s="3" t="str">
        <f t="shared" si="134"/>
        <v>88,88,88,44,44,44,29,29,29,440,440,440,440,440,440,489,489,489,231,231,231,231,231,231,231,231,235</v>
      </c>
      <c r="P399" s="1" t="str">
        <f t="shared" si="135"/>
        <v>(1,1),(1,1),(1,1),(1,1),(1,1),(1,1),(1,1),(1,1),(1,1),(2,4),(2,4),(2,4),(1,3),(1,3),(1,3),(1,2),(1,2),(1,2),(2,4),(2,4),(2,4),(2,4),(2,4),(2,4),(2,4),(2,4),(2,4)</v>
      </c>
      <c r="Q399" s="3" t="str">
        <f>IF(D399="坦克碎片",VLOOKUP(C399,道具信息!$N$2:$O$291,2,FALSE)&amp;"碎片",VLOOKUP(C399,道具信息!$N$2:$O$291,2,FALSE))</f>
        <v>T2部件</v>
      </c>
      <c r="R399" s="3">
        <f t="shared" si="127"/>
        <v>4198</v>
      </c>
      <c r="S399" s="11">
        <f t="shared" si="128"/>
        <v>0.41799999999999998</v>
      </c>
      <c r="T399" s="3" t="str">
        <f>VLOOKUP(Q399,道具信息!$Q$3:$S$20,2,FALSE)</f>
        <v>CHEST_ITEM_TYPE_T2_PART</v>
      </c>
      <c r="U399" s="3" t="str">
        <f>IF(COUNTIF(U$373:U398,T399)=0,T399,"")</f>
        <v/>
      </c>
      <c r="V399" s="3" t="str">
        <f t="shared" si="136"/>
        <v>CHEST_ITEM_TYPE_T4_TANK,CHEST_ITEM_TYPE_T4_SHARD,CHEST_ITEM_TYPE_T2_PART</v>
      </c>
      <c r="W399" s="13" t="str">
        <f t="shared" si="131"/>
        <v/>
      </c>
      <c r="X399" s="3" t="str">
        <f t="shared" si="132"/>
        <v/>
      </c>
      <c r="Y399" s="3" t="str">
        <f t="shared" si="137"/>
        <v>4.8%,40.9%,41.8%</v>
      </c>
    </row>
    <row r="400" spans="2:25" x14ac:dyDescent="0.3">
      <c r="B400" s="2">
        <f>数据源!CN432</f>
        <v>10</v>
      </c>
      <c r="C400" s="2" t="str">
        <f>数据源!CO432</f>
        <v>T2LP2</v>
      </c>
      <c r="D400" s="2" t="str">
        <f>数据源!CP432</f>
        <v>部件</v>
      </c>
      <c r="E400" s="2">
        <f>数据源!CQ432</f>
        <v>51.800000000000011</v>
      </c>
      <c r="F400" s="2">
        <f>数据源!CR432</f>
        <v>3</v>
      </c>
      <c r="G400" s="2">
        <f>数据源!CS432</f>
        <v>7.4000000000000003E-3</v>
      </c>
      <c r="H400" s="2">
        <f>数据源!CT432</f>
        <v>2.345238095238095E-2</v>
      </c>
      <c r="I400" s="2">
        <f>数据源!CU432</f>
        <v>235</v>
      </c>
      <c r="J400" s="3">
        <f t="shared" si="125"/>
        <v>2</v>
      </c>
      <c r="K400" s="3">
        <f t="shared" si="126"/>
        <v>4</v>
      </c>
      <c r="L400" s="3" t="str">
        <f t="shared" si="129"/>
        <v>部件</v>
      </c>
      <c r="M400" s="3">
        <f t="shared" ca="1" si="130"/>
        <v>92002</v>
      </c>
      <c r="N400" s="3" t="str">
        <f t="shared" ca="1" si="133"/>
        <v>11411,12411,13411,12421,13421,11421,11431,12431,13431,51411,52411,53411,52421,53421,51421,51431,52431,53431,92001,92003,92005,92101,92103,92105,92201,92203,92205,92002</v>
      </c>
      <c r="O400" s="3" t="str">
        <f t="shared" si="134"/>
        <v>88,88,88,44,44,44,29,29,29,440,440,440,440,440,440,489,489,489,231,231,231,231,231,231,231,231,235,235</v>
      </c>
      <c r="P400" s="1" t="str">
        <f t="shared" si="135"/>
        <v>(1,1),(1,1),(1,1),(1,1),(1,1),(1,1),(1,1),(1,1),(1,1),(2,4),(2,4),(2,4),(1,3),(1,3),(1,3),(1,2),(1,2),(1,2),(2,4),(2,4),(2,4),(2,4),(2,4),(2,4),(2,4),(2,4),(2,4),(2,4)</v>
      </c>
      <c r="Q400" s="3" t="str">
        <f>IF(D400="坦克碎片",VLOOKUP(C400,道具信息!$N$2:$O$291,2,FALSE)&amp;"碎片",VLOOKUP(C400,道具信息!$N$2:$O$291,2,FALSE))</f>
        <v>T2部件</v>
      </c>
      <c r="R400" s="3">
        <f t="shared" si="127"/>
        <v>4198</v>
      </c>
      <c r="S400" s="11">
        <f t="shared" si="128"/>
        <v>0.41799999999999998</v>
      </c>
      <c r="T400" s="3" t="str">
        <f>VLOOKUP(Q400,道具信息!$Q$3:$S$20,2,FALSE)</f>
        <v>CHEST_ITEM_TYPE_T2_PART</v>
      </c>
      <c r="U400" s="3" t="str">
        <f>IF(COUNTIF(U$373:U399,T400)=0,T400,"")</f>
        <v/>
      </c>
      <c r="V400" s="3" t="str">
        <f t="shared" si="136"/>
        <v>CHEST_ITEM_TYPE_T4_TANK,CHEST_ITEM_TYPE_T4_SHARD,CHEST_ITEM_TYPE_T2_PART</v>
      </c>
      <c r="W400" s="13" t="str">
        <f t="shared" si="131"/>
        <v/>
      </c>
      <c r="X400" s="3" t="str">
        <f t="shared" si="132"/>
        <v/>
      </c>
      <c r="Y400" s="3" t="str">
        <f t="shared" si="137"/>
        <v>4.8%,40.9%,41.8%</v>
      </c>
    </row>
    <row r="401" spans="2:25" x14ac:dyDescent="0.3">
      <c r="B401" s="2">
        <f>数据源!CN433</f>
        <v>10</v>
      </c>
      <c r="C401" s="2" t="str">
        <f>数据源!CO433</f>
        <v>T2LP4</v>
      </c>
      <c r="D401" s="2" t="str">
        <f>数据源!CP433</f>
        <v>部件</v>
      </c>
      <c r="E401" s="2">
        <f>数据源!CQ433</f>
        <v>51.800000000000011</v>
      </c>
      <c r="F401" s="2">
        <f>数据源!CR433</f>
        <v>3</v>
      </c>
      <c r="G401" s="2">
        <f>数据源!CS433</f>
        <v>7.4000000000000003E-3</v>
      </c>
      <c r="H401" s="2">
        <f>数据源!CT433</f>
        <v>2.345238095238095E-2</v>
      </c>
      <c r="I401" s="2">
        <f>数据源!CU433</f>
        <v>235</v>
      </c>
      <c r="J401" s="3">
        <f t="shared" si="125"/>
        <v>2</v>
      </c>
      <c r="K401" s="3">
        <f t="shared" si="126"/>
        <v>4</v>
      </c>
      <c r="L401" s="3" t="str">
        <f t="shared" si="129"/>
        <v>部件</v>
      </c>
      <c r="M401" s="3">
        <f t="shared" ca="1" si="130"/>
        <v>92004</v>
      </c>
      <c r="N401" s="3" t="str">
        <f t="shared" ca="1" si="133"/>
        <v>11411,12411,13411,12421,13421,11421,11431,12431,13431,51411,52411,53411,52421,53421,51421,51431,52431,53431,92001,92003,92005,92101,92103,92105,92201,92203,92205,92002,92004</v>
      </c>
      <c r="O401" s="3" t="str">
        <f t="shared" si="134"/>
        <v>88,88,88,44,44,44,29,29,29,440,440,440,440,440,440,489,489,489,231,231,231,231,231,231,231,231,235,235,235</v>
      </c>
      <c r="P401" s="1" t="str">
        <f t="shared" si="135"/>
        <v>(1,1),(1,1),(1,1),(1,1),(1,1),(1,1),(1,1),(1,1),(1,1),(2,4),(2,4),(2,4),(1,3),(1,3),(1,3),(1,2),(1,2),(1,2),(2,4),(2,4),(2,4),(2,4),(2,4),(2,4),(2,4),(2,4),(2,4),(2,4),(2,4)</v>
      </c>
      <c r="Q401" s="3" t="str">
        <f>IF(D401="坦克碎片",VLOOKUP(C401,道具信息!$N$2:$O$291,2,FALSE)&amp;"碎片",VLOOKUP(C401,道具信息!$N$2:$O$291,2,FALSE))</f>
        <v>T2部件</v>
      </c>
      <c r="R401" s="3">
        <f t="shared" si="127"/>
        <v>4198</v>
      </c>
      <c r="S401" s="11">
        <f t="shared" si="128"/>
        <v>0.41799999999999998</v>
      </c>
      <c r="T401" s="3" t="str">
        <f>VLOOKUP(Q401,道具信息!$Q$3:$S$20,2,FALSE)</f>
        <v>CHEST_ITEM_TYPE_T2_PART</v>
      </c>
      <c r="U401" s="3" t="str">
        <f>IF(COUNTIF(U$373:U400,T401)=0,T401,"")</f>
        <v/>
      </c>
      <c r="V401" s="3" t="str">
        <f t="shared" si="136"/>
        <v>CHEST_ITEM_TYPE_T4_TANK,CHEST_ITEM_TYPE_T4_SHARD,CHEST_ITEM_TYPE_T2_PART</v>
      </c>
      <c r="W401" s="13" t="str">
        <f t="shared" si="131"/>
        <v/>
      </c>
      <c r="X401" s="3" t="str">
        <f t="shared" si="132"/>
        <v/>
      </c>
      <c r="Y401" s="3" t="str">
        <f t="shared" si="137"/>
        <v>4.8%,40.9%,41.8%</v>
      </c>
    </row>
    <row r="402" spans="2:25" x14ac:dyDescent="0.3">
      <c r="B402" s="2">
        <f>数据源!CN434</f>
        <v>10</v>
      </c>
      <c r="C402" s="2" t="str">
        <f>数据源!CO434</f>
        <v>T2LP6</v>
      </c>
      <c r="D402" s="2" t="str">
        <f>数据源!CP434</f>
        <v>部件</v>
      </c>
      <c r="E402" s="2">
        <f>数据源!CQ434</f>
        <v>51.800000000000011</v>
      </c>
      <c r="F402" s="2">
        <f>数据源!CR434</f>
        <v>3</v>
      </c>
      <c r="G402" s="2">
        <f>数据源!CS434</f>
        <v>7.4000000000000003E-3</v>
      </c>
      <c r="H402" s="2">
        <f>数据源!CT434</f>
        <v>2.345238095238095E-2</v>
      </c>
      <c r="I402" s="2">
        <f>数据源!CU434</f>
        <v>235</v>
      </c>
      <c r="J402" s="3">
        <f t="shared" si="125"/>
        <v>2</v>
      </c>
      <c r="K402" s="3">
        <f t="shared" si="126"/>
        <v>4</v>
      </c>
      <c r="L402" s="3" t="str">
        <f t="shared" si="129"/>
        <v>部件</v>
      </c>
      <c r="M402" s="3">
        <f t="shared" ca="1" si="130"/>
        <v>92006</v>
      </c>
      <c r="N402" s="3" t="str">
        <f t="shared" ca="1" si="133"/>
        <v>11411,12411,13411,12421,13421,11421,11431,12431,13431,51411,52411,53411,52421,53421,51421,51431,52431,53431,92001,92003,92005,92101,92103,92105,92201,92203,92205,92002,92004,92006</v>
      </c>
      <c r="O402" s="3" t="str">
        <f t="shared" si="134"/>
        <v>88,88,88,44,44,44,29,29,29,440,440,440,440,440,440,489,489,489,231,231,231,231,231,231,231,231,235,235,235,235</v>
      </c>
      <c r="P402" s="1" t="str">
        <f t="shared" si="135"/>
        <v>(1,1),(1,1),(1,1),(1,1),(1,1),(1,1),(1,1),(1,1),(1,1),(2,4),(2,4),(2,4),(1,3),(1,3),(1,3),(1,2),(1,2),(1,2),(2,4),(2,4),(2,4),(2,4),(2,4),(2,4),(2,4),(2,4),(2,4),(2,4),(2,4),(2,4)</v>
      </c>
      <c r="Q402" s="3" t="str">
        <f>IF(D402="坦克碎片",VLOOKUP(C402,道具信息!$N$2:$O$291,2,FALSE)&amp;"碎片",VLOOKUP(C402,道具信息!$N$2:$O$291,2,FALSE))</f>
        <v>T2部件</v>
      </c>
      <c r="R402" s="3">
        <f t="shared" si="127"/>
        <v>4198</v>
      </c>
      <c r="S402" s="11">
        <f t="shared" si="128"/>
        <v>0.41799999999999998</v>
      </c>
      <c r="T402" s="3" t="str">
        <f>VLOOKUP(Q402,道具信息!$Q$3:$S$20,2,FALSE)</f>
        <v>CHEST_ITEM_TYPE_T2_PART</v>
      </c>
      <c r="U402" s="3" t="str">
        <f>IF(COUNTIF(U$373:U401,T402)=0,T402,"")</f>
        <v/>
      </c>
      <c r="V402" s="3" t="str">
        <f t="shared" si="136"/>
        <v>CHEST_ITEM_TYPE_T4_TANK,CHEST_ITEM_TYPE_T4_SHARD,CHEST_ITEM_TYPE_T2_PART</v>
      </c>
      <c r="W402" s="13" t="str">
        <f t="shared" si="131"/>
        <v/>
      </c>
      <c r="X402" s="3" t="str">
        <f t="shared" si="132"/>
        <v/>
      </c>
      <c r="Y402" s="3" t="str">
        <f t="shared" si="137"/>
        <v>4.8%,40.9%,41.8%</v>
      </c>
    </row>
    <row r="403" spans="2:25" x14ac:dyDescent="0.3">
      <c r="B403" s="2">
        <f>数据源!CN435</f>
        <v>10</v>
      </c>
      <c r="C403" s="2" t="str">
        <f>数据源!CO435</f>
        <v>T2MP2</v>
      </c>
      <c r="D403" s="2" t="str">
        <f>数据源!CP435</f>
        <v>部件</v>
      </c>
      <c r="E403" s="2">
        <f>数据源!CQ435</f>
        <v>51.800000000000011</v>
      </c>
      <c r="F403" s="2">
        <f>数据源!CR435</f>
        <v>3</v>
      </c>
      <c r="G403" s="2">
        <f>数据源!CS435</f>
        <v>7.4000000000000003E-3</v>
      </c>
      <c r="H403" s="2">
        <f>数据源!CT435</f>
        <v>2.345238095238095E-2</v>
      </c>
      <c r="I403" s="2">
        <f>数据源!CU435</f>
        <v>235</v>
      </c>
      <c r="J403" s="3">
        <f t="shared" si="125"/>
        <v>2</v>
      </c>
      <c r="K403" s="3">
        <f t="shared" si="126"/>
        <v>4</v>
      </c>
      <c r="L403" s="3" t="str">
        <f t="shared" si="129"/>
        <v>部件</v>
      </c>
      <c r="M403" s="3">
        <f t="shared" ca="1" si="130"/>
        <v>92102</v>
      </c>
      <c r="N403" s="3" t="str">
        <f t="shared" ca="1" si="133"/>
        <v>11411,12411,13411,12421,13421,11421,11431,12431,13431,51411,52411,53411,52421,53421,51421,51431,52431,53431,92001,92003,92005,92101,92103,92105,92201,92203,92205,92002,92004,92006,92102</v>
      </c>
      <c r="O403" s="3" t="str">
        <f t="shared" si="134"/>
        <v>88,88,88,44,44,44,29,29,29,440,440,440,440,440,440,489,489,489,231,231,231,231,231,231,231,231,235,235,235,235,235</v>
      </c>
      <c r="P403" s="1" t="str">
        <f t="shared" si="135"/>
        <v>(1,1),(1,1),(1,1),(1,1),(1,1),(1,1),(1,1),(1,1),(1,1),(2,4),(2,4),(2,4),(1,3),(1,3),(1,3),(1,2),(1,2),(1,2),(2,4),(2,4),(2,4),(2,4),(2,4),(2,4),(2,4),(2,4),(2,4),(2,4),(2,4),(2,4),(2,4)</v>
      </c>
      <c r="Q403" s="3" t="str">
        <f>IF(D403="坦克碎片",VLOOKUP(C403,道具信息!$N$2:$O$291,2,FALSE)&amp;"碎片",VLOOKUP(C403,道具信息!$N$2:$O$291,2,FALSE))</f>
        <v>T2部件</v>
      </c>
      <c r="R403" s="3">
        <f t="shared" si="127"/>
        <v>4198</v>
      </c>
      <c r="S403" s="11">
        <f t="shared" si="128"/>
        <v>0.41799999999999998</v>
      </c>
      <c r="T403" s="3" t="str">
        <f>VLOOKUP(Q403,道具信息!$Q$3:$S$20,2,FALSE)</f>
        <v>CHEST_ITEM_TYPE_T2_PART</v>
      </c>
      <c r="U403" s="3" t="str">
        <f>IF(COUNTIF(U$373:U402,T403)=0,T403,"")</f>
        <v/>
      </c>
      <c r="V403" s="3" t="str">
        <f t="shared" si="136"/>
        <v>CHEST_ITEM_TYPE_T4_TANK,CHEST_ITEM_TYPE_T4_SHARD,CHEST_ITEM_TYPE_T2_PART</v>
      </c>
      <c r="W403" s="13" t="str">
        <f t="shared" si="131"/>
        <v/>
      </c>
      <c r="X403" s="3" t="str">
        <f t="shared" si="132"/>
        <v/>
      </c>
      <c r="Y403" s="3" t="str">
        <f t="shared" si="137"/>
        <v>4.8%,40.9%,41.8%</v>
      </c>
    </row>
    <row r="404" spans="2:25" x14ac:dyDescent="0.3">
      <c r="B404" s="2">
        <f>数据源!CN436</f>
        <v>10</v>
      </c>
      <c r="C404" s="2" t="str">
        <f>数据源!CO436</f>
        <v>T2MP4</v>
      </c>
      <c r="D404" s="2" t="str">
        <f>数据源!CP436</f>
        <v>部件</v>
      </c>
      <c r="E404" s="2">
        <f>数据源!CQ436</f>
        <v>51.800000000000011</v>
      </c>
      <c r="F404" s="2">
        <f>数据源!CR436</f>
        <v>3</v>
      </c>
      <c r="G404" s="2">
        <f>数据源!CS436</f>
        <v>7.4000000000000003E-3</v>
      </c>
      <c r="H404" s="2">
        <f>数据源!CT436</f>
        <v>2.345238095238095E-2</v>
      </c>
      <c r="I404" s="2">
        <f>数据源!CU436</f>
        <v>235</v>
      </c>
      <c r="J404" s="3">
        <f t="shared" si="125"/>
        <v>2</v>
      </c>
      <c r="K404" s="3">
        <f t="shared" si="126"/>
        <v>4</v>
      </c>
      <c r="L404" s="3" t="str">
        <f t="shared" si="129"/>
        <v>部件</v>
      </c>
      <c r="M404" s="3">
        <f t="shared" ca="1" si="130"/>
        <v>92104</v>
      </c>
      <c r="N404" s="3" t="str">
        <f t="shared" ca="1" si="133"/>
        <v>11411,12411,13411,12421,13421,11421,11431,12431,13431,51411,52411,53411,52421,53421,51421,51431,52431,53431,92001,92003,92005,92101,92103,92105,92201,92203,92205,92002,92004,92006,92102,92104</v>
      </c>
      <c r="O404" s="3" t="str">
        <f t="shared" si="134"/>
        <v>88,88,88,44,44,44,29,29,29,440,440,440,440,440,440,489,489,489,231,231,231,231,231,231,231,231,235,235,235,235,235,235</v>
      </c>
      <c r="P404" s="1" t="str">
        <f t="shared" si="135"/>
        <v>(1,1),(1,1),(1,1),(1,1),(1,1),(1,1),(1,1),(1,1),(1,1),(2,4),(2,4),(2,4),(1,3),(1,3),(1,3),(1,2),(1,2),(1,2),(2,4),(2,4),(2,4),(2,4),(2,4),(2,4),(2,4),(2,4),(2,4),(2,4),(2,4),(2,4),(2,4),(2,4)</v>
      </c>
      <c r="Q404" s="3" t="str">
        <f>IF(D404="坦克碎片",VLOOKUP(C404,道具信息!$N$2:$O$291,2,FALSE)&amp;"碎片",VLOOKUP(C404,道具信息!$N$2:$O$291,2,FALSE))</f>
        <v>T2部件</v>
      </c>
      <c r="R404" s="3">
        <f t="shared" si="127"/>
        <v>4198</v>
      </c>
      <c r="S404" s="11">
        <f t="shared" si="128"/>
        <v>0.41799999999999998</v>
      </c>
      <c r="T404" s="3" t="str">
        <f>VLOOKUP(Q404,道具信息!$Q$3:$S$20,2,FALSE)</f>
        <v>CHEST_ITEM_TYPE_T2_PART</v>
      </c>
      <c r="U404" s="3" t="str">
        <f>IF(COUNTIF(U$373:U403,T404)=0,T404,"")</f>
        <v/>
      </c>
      <c r="V404" s="3" t="str">
        <f t="shared" si="136"/>
        <v>CHEST_ITEM_TYPE_T4_TANK,CHEST_ITEM_TYPE_T4_SHARD,CHEST_ITEM_TYPE_T2_PART</v>
      </c>
      <c r="W404" s="13" t="str">
        <f t="shared" si="131"/>
        <v/>
      </c>
      <c r="X404" s="3" t="str">
        <f t="shared" si="132"/>
        <v/>
      </c>
      <c r="Y404" s="3" t="str">
        <f t="shared" si="137"/>
        <v>4.8%,40.9%,41.8%</v>
      </c>
    </row>
    <row r="405" spans="2:25" x14ac:dyDescent="0.3">
      <c r="B405" s="2">
        <f>数据源!CN437</f>
        <v>10</v>
      </c>
      <c r="C405" s="2" t="str">
        <f>数据源!CO437</f>
        <v>T2MP6</v>
      </c>
      <c r="D405" s="2" t="str">
        <f>数据源!CP437</f>
        <v>部件</v>
      </c>
      <c r="E405" s="2">
        <f>数据源!CQ437</f>
        <v>51.800000000000011</v>
      </c>
      <c r="F405" s="2">
        <f>数据源!CR437</f>
        <v>3</v>
      </c>
      <c r="G405" s="2">
        <f>数据源!CS437</f>
        <v>7.4000000000000003E-3</v>
      </c>
      <c r="H405" s="2">
        <f>数据源!CT437</f>
        <v>2.345238095238095E-2</v>
      </c>
      <c r="I405" s="2">
        <f>数据源!CU437</f>
        <v>235</v>
      </c>
      <c r="J405" s="3">
        <f t="shared" si="125"/>
        <v>2</v>
      </c>
      <c r="K405" s="3">
        <f t="shared" si="126"/>
        <v>4</v>
      </c>
      <c r="L405" s="3" t="str">
        <f t="shared" si="129"/>
        <v>部件</v>
      </c>
      <c r="M405" s="3">
        <f t="shared" ca="1" si="130"/>
        <v>92106</v>
      </c>
      <c r="N405" s="3" t="str">
        <f t="shared" ca="1" si="133"/>
        <v>11411,12411,13411,12421,13421,11421,11431,12431,13431,51411,52411,53411,52421,53421,51421,51431,52431,53431,92001,92003,92005,92101,92103,92105,92201,92203,92205,92002,92004,92006,92102,92104,92106</v>
      </c>
      <c r="O405" s="3" t="str">
        <f t="shared" si="134"/>
        <v>88,88,88,44,44,44,29,29,29,440,440,440,440,440,440,489,489,489,231,231,231,231,231,231,231,231,235,235,235,235,235,235,235</v>
      </c>
      <c r="P405" s="1" t="str">
        <f t="shared" si="135"/>
        <v>(1,1),(1,1),(1,1),(1,1),(1,1),(1,1),(1,1),(1,1),(1,1),(2,4),(2,4),(2,4),(1,3),(1,3),(1,3),(1,2),(1,2),(1,2),(2,4),(2,4),(2,4),(2,4),(2,4),(2,4),(2,4),(2,4),(2,4),(2,4),(2,4),(2,4),(2,4),(2,4),(2,4)</v>
      </c>
      <c r="Q405" s="3" t="str">
        <f>IF(D405="坦克碎片",VLOOKUP(C405,道具信息!$N$2:$O$291,2,FALSE)&amp;"碎片",VLOOKUP(C405,道具信息!$N$2:$O$291,2,FALSE))</f>
        <v>T2部件</v>
      </c>
      <c r="R405" s="3">
        <f t="shared" ref="R405:R436" si="138">SUMIFS(I$3:I$445,Q$3:Q$445,Q405,B$3:B$445,B405)</f>
        <v>4198</v>
      </c>
      <c r="S405" s="11">
        <f t="shared" ref="S405:S436" si="139">ROUND(R405/SUMIF(B$3:B$445,B405,I$3:I$445),3)</f>
        <v>0.41799999999999998</v>
      </c>
      <c r="T405" s="3" t="str">
        <f>VLOOKUP(Q405,道具信息!$Q$3:$S$20,2,FALSE)</f>
        <v>CHEST_ITEM_TYPE_T2_PART</v>
      </c>
      <c r="U405" s="3" t="str">
        <f>IF(COUNTIF(U$373:U404,T405)=0,T405,"")</f>
        <v/>
      </c>
      <c r="V405" s="3" t="str">
        <f t="shared" si="136"/>
        <v>CHEST_ITEM_TYPE_T4_TANK,CHEST_ITEM_TYPE_T4_SHARD,CHEST_ITEM_TYPE_T2_PART</v>
      </c>
      <c r="W405" s="13" t="str">
        <f t="shared" si="131"/>
        <v/>
      </c>
      <c r="X405" s="3" t="str">
        <f t="shared" si="132"/>
        <v/>
      </c>
      <c r="Y405" s="3" t="str">
        <f t="shared" si="137"/>
        <v>4.8%,40.9%,41.8%</v>
      </c>
    </row>
    <row r="406" spans="2:25" x14ac:dyDescent="0.3">
      <c r="B406" s="2">
        <f>数据源!CN438</f>
        <v>10</v>
      </c>
      <c r="C406" s="2" t="str">
        <f>数据源!CO438</f>
        <v>T2HP2</v>
      </c>
      <c r="D406" s="2" t="str">
        <f>数据源!CP438</f>
        <v>部件</v>
      </c>
      <c r="E406" s="2">
        <f>数据源!CQ438</f>
        <v>51.800000000000011</v>
      </c>
      <c r="F406" s="2">
        <f>数据源!CR438</f>
        <v>3</v>
      </c>
      <c r="G406" s="2">
        <f>数据源!CS438</f>
        <v>7.4000000000000003E-3</v>
      </c>
      <c r="H406" s="2">
        <f>数据源!CT438</f>
        <v>2.345238095238095E-2</v>
      </c>
      <c r="I406" s="2">
        <f>数据源!CU438</f>
        <v>235</v>
      </c>
      <c r="J406" s="3">
        <f t="shared" si="125"/>
        <v>2</v>
      </c>
      <c r="K406" s="3">
        <f t="shared" si="126"/>
        <v>4</v>
      </c>
      <c r="L406" s="3" t="str">
        <f t="shared" si="129"/>
        <v>部件</v>
      </c>
      <c r="M406" s="3">
        <f t="shared" ca="1" si="130"/>
        <v>92202</v>
      </c>
      <c r="N406" s="3" t="str">
        <f t="shared" ca="1" si="133"/>
        <v>11411,12411,13411,12421,13421,11421,11431,12431,13431,51411,52411,53411,52421,53421,51421,51431,52431,53431,92001,92003,92005,92101,92103,92105,92201,92203,92205,92002,92004,92006,92102,92104,92106,92202</v>
      </c>
      <c r="O406" s="3" t="str">
        <f t="shared" si="134"/>
        <v>88,88,88,44,44,44,29,29,29,440,440,440,440,440,440,489,489,489,231,231,231,231,231,231,231,231,235,235,235,235,235,235,235,235</v>
      </c>
      <c r="P406" s="1" t="str">
        <f t="shared" si="135"/>
        <v>(1,1),(1,1),(1,1),(1,1),(1,1),(1,1),(1,1),(1,1),(1,1),(2,4),(2,4),(2,4),(1,3),(1,3),(1,3),(1,2),(1,2),(1,2),(2,4),(2,4),(2,4),(2,4),(2,4),(2,4),(2,4),(2,4),(2,4),(2,4),(2,4),(2,4),(2,4),(2,4),(2,4),(2,4)</v>
      </c>
      <c r="Q406" s="3" t="str">
        <f>IF(D406="坦克碎片",VLOOKUP(C406,道具信息!$N$2:$O$291,2,FALSE)&amp;"碎片",VLOOKUP(C406,道具信息!$N$2:$O$291,2,FALSE))</f>
        <v>T2部件</v>
      </c>
      <c r="R406" s="3">
        <f t="shared" si="138"/>
        <v>4198</v>
      </c>
      <c r="S406" s="11">
        <f t="shared" si="139"/>
        <v>0.41799999999999998</v>
      </c>
      <c r="T406" s="3" t="str">
        <f>VLOOKUP(Q406,道具信息!$Q$3:$S$20,2,FALSE)</f>
        <v>CHEST_ITEM_TYPE_T2_PART</v>
      </c>
      <c r="U406" s="3" t="str">
        <f>IF(COUNTIF(U$373:U405,T406)=0,T406,"")</f>
        <v/>
      </c>
      <c r="V406" s="3" t="str">
        <f t="shared" si="136"/>
        <v>CHEST_ITEM_TYPE_T4_TANK,CHEST_ITEM_TYPE_T4_SHARD,CHEST_ITEM_TYPE_T2_PART</v>
      </c>
      <c r="W406" s="13" t="str">
        <f t="shared" si="131"/>
        <v/>
      </c>
      <c r="X406" s="3" t="str">
        <f t="shared" si="132"/>
        <v/>
      </c>
      <c r="Y406" s="3" t="str">
        <f t="shared" si="137"/>
        <v>4.8%,40.9%,41.8%</v>
      </c>
    </row>
    <row r="407" spans="2:25" x14ac:dyDescent="0.3">
      <c r="B407" s="2">
        <f>数据源!CN439</f>
        <v>10</v>
      </c>
      <c r="C407" s="2" t="str">
        <f>数据源!CO439</f>
        <v>T2HP4</v>
      </c>
      <c r="D407" s="2" t="str">
        <f>数据源!CP439</f>
        <v>部件</v>
      </c>
      <c r="E407" s="2">
        <f>数据源!CQ439</f>
        <v>51.800000000000011</v>
      </c>
      <c r="F407" s="2">
        <f>数据源!CR439</f>
        <v>3</v>
      </c>
      <c r="G407" s="2">
        <f>数据源!CS439</f>
        <v>7.4000000000000003E-3</v>
      </c>
      <c r="H407" s="2">
        <f>数据源!CT439</f>
        <v>2.345238095238095E-2</v>
      </c>
      <c r="I407" s="2">
        <f>数据源!CU439</f>
        <v>235</v>
      </c>
      <c r="J407" s="3">
        <f t="shared" si="125"/>
        <v>2</v>
      </c>
      <c r="K407" s="3">
        <f t="shared" si="126"/>
        <v>4</v>
      </c>
      <c r="L407" s="3" t="str">
        <f t="shared" si="129"/>
        <v>部件</v>
      </c>
      <c r="M407" s="3">
        <f t="shared" ca="1" si="130"/>
        <v>92204</v>
      </c>
      <c r="N407" s="3" t="str">
        <f t="shared" ca="1" si="133"/>
        <v>11411,12411,13411,12421,13421,11421,11431,12431,13431,51411,52411,53411,52421,53421,51421,51431,52431,53431,92001,92003,92005,92101,92103,92105,92201,92203,92205,92002,92004,92006,92102,92104,92106,92202,92204</v>
      </c>
      <c r="O407" s="3" t="str">
        <f t="shared" si="134"/>
        <v>88,88,88,44,44,44,29,29,29,440,440,440,440,440,440,489,489,489,231,231,231,231,231,231,231,231,235,235,235,235,235,235,235,235,235</v>
      </c>
      <c r="P407" s="1" t="str">
        <f t="shared" si="135"/>
        <v>(1,1),(1,1),(1,1),(1,1),(1,1),(1,1),(1,1),(1,1),(1,1),(2,4),(2,4),(2,4),(1,3),(1,3),(1,3),(1,2),(1,2),(1,2),(2,4),(2,4),(2,4),(2,4),(2,4),(2,4),(2,4),(2,4),(2,4),(2,4),(2,4),(2,4),(2,4),(2,4),(2,4),(2,4),(2,4)</v>
      </c>
      <c r="Q407" s="3" t="str">
        <f>IF(D407="坦克碎片",VLOOKUP(C407,道具信息!$N$2:$O$291,2,FALSE)&amp;"碎片",VLOOKUP(C407,道具信息!$N$2:$O$291,2,FALSE))</f>
        <v>T2部件</v>
      </c>
      <c r="R407" s="3">
        <f t="shared" si="138"/>
        <v>4198</v>
      </c>
      <c r="S407" s="11">
        <f t="shared" si="139"/>
        <v>0.41799999999999998</v>
      </c>
      <c r="T407" s="3" t="str">
        <f>VLOOKUP(Q407,道具信息!$Q$3:$S$20,2,FALSE)</f>
        <v>CHEST_ITEM_TYPE_T2_PART</v>
      </c>
      <c r="U407" s="3" t="str">
        <f>IF(COUNTIF(U$373:U406,T407)=0,T407,"")</f>
        <v/>
      </c>
      <c r="V407" s="3" t="str">
        <f t="shared" si="136"/>
        <v>CHEST_ITEM_TYPE_T4_TANK,CHEST_ITEM_TYPE_T4_SHARD,CHEST_ITEM_TYPE_T2_PART</v>
      </c>
      <c r="W407" s="13" t="str">
        <f t="shared" si="131"/>
        <v/>
      </c>
      <c r="X407" s="3" t="str">
        <f t="shared" si="132"/>
        <v/>
      </c>
      <c r="Y407" s="3" t="str">
        <f t="shared" si="137"/>
        <v>4.8%,40.9%,41.8%</v>
      </c>
    </row>
    <row r="408" spans="2:25" x14ac:dyDescent="0.3">
      <c r="B408" s="2">
        <f>数据源!CN440</f>
        <v>10</v>
      </c>
      <c r="C408" s="2" t="str">
        <f>数据源!CO440</f>
        <v>T2HP6</v>
      </c>
      <c r="D408" s="2" t="str">
        <f>数据源!CP440</f>
        <v>部件</v>
      </c>
      <c r="E408" s="2">
        <f>数据源!CQ440</f>
        <v>51.800000000000011</v>
      </c>
      <c r="F408" s="2">
        <f>数据源!CR440</f>
        <v>3</v>
      </c>
      <c r="G408" s="2">
        <f>数据源!CS440</f>
        <v>7.4000000000000003E-3</v>
      </c>
      <c r="H408" s="2">
        <f>数据源!CT440</f>
        <v>2.345238095238095E-2</v>
      </c>
      <c r="I408" s="2">
        <f>数据源!CU440</f>
        <v>235</v>
      </c>
      <c r="J408" s="3">
        <f t="shared" si="125"/>
        <v>2</v>
      </c>
      <c r="K408" s="3">
        <f t="shared" si="126"/>
        <v>4</v>
      </c>
      <c r="L408" s="3" t="str">
        <f t="shared" si="129"/>
        <v>部件</v>
      </c>
      <c r="M408" s="3">
        <f t="shared" ca="1" si="130"/>
        <v>92206</v>
      </c>
      <c r="N408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</v>
      </c>
      <c r="O408" s="3" t="str">
        <f t="shared" si="134"/>
        <v>88,88,88,44,44,44,29,29,29,440,440,440,440,440,440,489,489,489,231,231,231,231,231,231,231,231,235,235,235,235,235,235,235,235,235,235</v>
      </c>
      <c r="P408" s="1" t="str">
        <f t="shared" si="135"/>
        <v>(1,1),(1,1),(1,1),(1,1),(1,1),(1,1),(1,1),(1,1),(1,1),(2,4),(2,4),(2,4),(1,3),(1,3),(1,3),(1,2),(1,2),(1,2),(2,4),(2,4),(2,4),(2,4),(2,4),(2,4),(2,4),(2,4),(2,4),(2,4),(2,4),(2,4),(2,4),(2,4),(2,4),(2,4),(2,4),(2,4)</v>
      </c>
      <c r="Q408" s="3" t="str">
        <f>IF(D408="坦克碎片",VLOOKUP(C408,道具信息!$N$2:$O$291,2,FALSE)&amp;"碎片",VLOOKUP(C408,道具信息!$N$2:$O$291,2,FALSE))</f>
        <v>T2部件</v>
      </c>
      <c r="R408" s="3">
        <f t="shared" si="138"/>
        <v>4198</v>
      </c>
      <c r="S408" s="11">
        <f t="shared" si="139"/>
        <v>0.41799999999999998</v>
      </c>
      <c r="T408" s="3" t="str">
        <f>VLOOKUP(Q408,道具信息!$Q$3:$S$20,2,FALSE)</f>
        <v>CHEST_ITEM_TYPE_T2_PART</v>
      </c>
      <c r="U408" s="3" t="str">
        <f>IF(COUNTIF(U$373:U407,T408)=0,T408,"")</f>
        <v/>
      </c>
      <c r="V408" s="3" t="str">
        <f t="shared" si="136"/>
        <v>CHEST_ITEM_TYPE_T4_TANK,CHEST_ITEM_TYPE_T4_SHARD,CHEST_ITEM_TYPE_T2_PART</v>
      </c>
      <c r="W408" s="13" t="str">
        <f t="shared" si="131"/>
        <v/>
      </c>
      <c r="X408" s="3" t="str">
        <f t="shared" si="132"/>
        <v/>
      </c>
      <c r="Y408" s="3" t="str">
        <f t="shared" si="137"/>
        <v>4.8%,40.9%,41.8%</v>
      </c>
    </row>
    <row r="409" spans="2:25" x14ac:dyDescent="0.3">
      <c r="B409" s="2">
        <f>数据源!CN441</f>
        <v>10</v>
      </c>
      <c r="C409" s="2" t="str">
        <f>数据源!CO441</f>
        <v>T3LP1</v>
      </c>
      <c r="D409" s="2" t="str">
        <f>数据源!CP441</f>
        <v>部件</v>
      </c>
      <c r="E409" s="2">
        <f>数据源!CQ441</f>
        <v>342</v>
      </c>
      <c r="F409" s="2">
        <f>数据源!CR441</f>
        <v>1.5</v>
      </c>
      <c r="G409" s="2">
        <f>数据源!CS441</f>
        <v>6.0000000000000001E-3</v>
      </c>
      <c r="H409" s="2">
        <f>数据源!CT441</f>
        <v>5.7602339181286556E-3</v>
      </c>
      <c r="I409" s="2">
        <f>数据源!CU441</f>
        <v>58</v>
      </c>
      <c r="J409" s="3">
        <f t="shared" si="125"/>
        <v>1</v>
      </c>
      <c r="K409" s="3">
        <f t="shared" si="126"/>
        <v>2</v>
      </c>
      <c r="L409" s="3" t="str">
        <f t="shared" si="129"/>
        <v>部件</v>
      </c>
      <c r="M409" s="3">
        <f t="shared" ca="1" si="130"/>
        <v>93001</v>
      </c>
      <c r="N409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</v>
      </c>
      <c r="O409" s="3" t="str">
        <f t="shared" si="134"/>
        <v>88,88,88,44,44,44,29,29,29,440,440,440,440,440,440,489,489,489,231,231,231,231,231,231,231,231,235,235,235,235,235,235,235,235,235,235,58</v>
      </c>
      <c r="P409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</v>
      </c>
      <c r="Q409" s="3" t="str">
        <f>IF(D409="坦克碎片",VLOOKUP(C409,道具信息!$N$2:$O$291,2,FALSE)&amp;"碎片",VLOOKUP(C409,道具信息!$N$2:$O$291,2,FALSE))</f>
        <v>T3部件</v>
      </c>
      <c r="R409" s="3">
        <f t="shared" si="138"/>
        <v>1044</v>
      </c>
      <c r="S409" s="11">
        <f t="shared" si="139"/>
        <v>0.104</v>
      </c>
      <c r="T409" s="3" t="str">
        <f>VLOOKUP(Q409,道具信息!$Q$3:$S$20,2,FALSE)</f>
        <v>CHEST_ITEM_TYPE_T3_PART</v>
      </c>
      <c r="U409" s="3" t="str">
        <f>IF(COUNTIF(U$373:U408,T409)=0,T409,"")</f>
        <v>CHEST_ITEM_TYPE_T3_PART</v>
      </c>
      <c r="V409" s="3" t="str">
        <f t="shared" si="136"/>
        <v>CHEST_ITEM_TYPE_T4_TANK,CHEST_ITEM_TYPE_T4_SHARD,CHEST_ITEM_TYPE_T2_PART,CHEST_ITEM_TYPE_T3_PART</v>
      </c>
      <c r="W409" s="13">
        <f t="shared" si="131"/>
        <v>0.104</v>
      </c>
      <c r="X409" s="3" t="str">
        <f t="shared" si="132"/>
        <v>10.4%</v>
      </c>
      <c r="Y409" s="3" t="str">
        <f t="shared" si="137"/>
        <v>4.8%,40.9%,41.8%,10.4%</v>
      </c>
    </row>
    <row r="410" spans="2:25" x14ac:dyDescent="0.3">
      <c r="B410" s="2">
        <f>数据源!CN442</f>
        <v>10</v>
      </c>
      <c r="C410" s="2" t="str">
        <f>数据源!CO442</f>
        <v>T3LP3</v>
      </c>
      <c r="D410" s="2" t="str">
        <f>数据源!CP442</f>
        <v>部件</v>
      </c>
      <c r="E410" s="2">
        <f>数据源!CQ442</f>
        <v>342</v>
      </c>
      <c r="F410" s="2">
        <f>数据源!CR442</f>
        <v>1.5</v>
      </c>
      <c r="G410" s="2">
        <f>数据源!CS442</f>
        <v>6.0000000000000001E-3</v>
      </c>
      <c r="H410" s="2">
        <f>数据源!CT442</f>
        <v>5.7602339181286556E-3</v>
      </c>
      <c r="I410" s="2">
        <f>数据源!CU442</f>
        <v>58</v>
      </c>
      <c r="J410" s="3">
        <f t="shared" si="125"/>
        <v>1</v>
      </c>
      <c r="K410" s="3">
        <f t="shared" si="126"/>
        <v>2</v>
      </c>
      <c r="L410" s="3" t="str">
        <f t="shared" si="129"/>
        <v>部件</v>
      </c>
      <c r="M410" s="3">
        <f t="shared" ca="1" si="130"/>
        <v>93003</v>
      </c>
      <c r="N410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</v>
      </c>
      <c r="O410" s="3" t="str">
        <f t="shared" si="134"/>
        <v>88,88,88,44,44,44,29,29,29,440,440,440,440,440,440,489,489,489,231,231,231,231,231,231,231,231,235,235,235,235,235,235,235,235,235,235,58,58</v>
      </c>
      <c r="P410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</v>
      </c>
      <c r="Q410" s="3" t="str">
        <f>IF(D410="坦克碎片",VLOOKUP(C410,道具信息!$N$2:$O$291,2,FALSE)&amp;"碎片",VLOOKUP(C410,道具信息!$N$2:$O$291,2,FALSE))</f>
        <v>T3部件</v>
      </c>
      <c r="R410" s="3">
        <f t="shared" si="138"/>
        <v>1044</v>
      </c>
      <c r="S410" s="11">
        <f t="shared" si="139"/>
        <v>0.104</v>
      </c>
      <c r="T410" s="3" t="str">
        <f>VLOOKUP(Q410,道具信息!$Q$3:$S$20,2,FALSE)</f>
        <v>CHEST_ITEM_TYPE_T3_PART</v>
      </c>
      <c r="U410" s="3" t="str">
        <f>IF(COUNTIF(U$373:U409,T410)=0,T410,"")</f>
        <v/>
      </c>
      <c r="V410" s="3" t="str">
        <f t="shared" si="136"/>
        <v>CHEST_ITEM_TYPE_T4_TANK,CHEST_ITEM_TYPE_T4_SHARD,CHEST_ITEM_TYPE_T2_PART,CHEST_ITEM_TYPE_T3_PART</v>
      </c>
      <c r="W410" s="13" t="str">
        <f t="shared" si="131"/>
        <v/>
      </c>
      <c r="X410" s="3" t="str">
        <f t="shared" si="132"/>
        <v/>
      </c>
      <c r="Y410" s="3" t="str">
        <f t="shared" si="137"/>
        <v>4.8%,40.9%,41.8%,10.4%</v>
      </c>
    </row>
    <row r="411" spans="2:25" x14ac:dyDescent="0.3">
      <c r="B411" s="2">
        <f>数据源!CN443</f>
        <v>10</v>
      </c>
      <c r="C411" s="2" t="str">
        <f>数据源!CO443</f>
        <v>T3LP5</v>
      </c>
      <c r="D411" s="2" t="str">
        <f>数据源!CP443</f>
        <v>部件</v>
      </c>
      <c r="E411" s="2">
        <f>数据源!CQ443</f>
        <v>342</v>
      </c>
      <c r="F411" s="2">
        <f>数据源!CR443</f>
        <v>1.5</v>
      </c>
      <c r="G411" s="2">
        <f>数据源!CS443</f>
        <v>6.0000000000000001E-3</v>
      </c>
      <c r="H411" s="2">
        <f>数据源!CT443</f>
        <v>5.7602339181286556E-3</v>
      </c>
      <c r="I411" s="2">
        <f>数据源!CU443</f>
        <v>58</v>
      </c>
      <c r="J411" s="3">
        <f t="shared" si="125"/>
        <v>1</v>
      </c>
      <c r="K411" s="3">
        <f t="shared" si="126"/>
        <v>2</v>
      </c>
      <c r="L411" s="3" t="str">
        <f t="shared" si="129"/>
        <v>部件</v>
      </c>
      <c r="M411" s="3">
        <f t="shared" ca="1" si="130"/>
        <v>93005</v>
      </c>
      <c r="N411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</v>
      </c>
      <c r="O411" s="3" t="str">
        <f t="shared" si="134"/>
        <v>88,88,88,44,44,44,29,29,29,440,440,440,440,440,440,489,489,489,231,231,231,231,231,231,231,231,235,235,235,235,235,235,235,235,235,235,58,58,58</v>
      </c>
      <c r="P411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</v>
      </c>
      <c r="Q411" s="3" t="str">
        <f>IF(D411="坦克碎片",VLOOKUP(C411,道具信息!$N$2:$O$291,2,FALSE)&amp;"碎片",VLOOKUP(C411,道具信息!$N$2:$O$291,2,FALSE))</f>
        <v>T3部件</v>
      </c>
      <c r="R411" s="3">
        <f t="shared" si="138"/>
        <v>1044</v>
      </c>
      <c r="S411" s="11">
        <f t="shared" si="139"/>
        <v>0.104</v>
      </c>
      <c r="T411" s="3" t="str">
        <f>VLOOKUP(Q411,道具信息!$Q$3:$S$20,2,FALSE)</f>
        <v>CHEST_ITEM_TYPE_T3_PART</v>
      </c>
      <c r="U411" s="3" t="str">
        <f>IF(COUNTIF(U$373:U410,T411)=0,T411,"")</f>
        <v/>
      </c>
      <c r="V411" s="3" t="str">
        <f t="shared" si="136"/>
        <v>CHEST_ITEM_TYPE_T4_TANK,CHEST_ITEM_TYPE_T4_SHARD,CHEST_ITEM_TYPE_T2_PART,CHEST_ITEM_TYPE_T3_PART</v>
      </c>
      <c r="W411" s="13" t="str">
        <f t="shared" si="131"/>
        <v/>
      </c>
      <c r="X411" s="3" t="str">
        <f t="shared" si="132"/>
        <v/>
      </c>
      <c r="Y411" s="3" t="str">
        <f t="shared" si="137"/>
        <v>4.8%,40.9%,41.8%,10.4%</v>
      </c>
    </row>
    <row r="412" spans="2:25" x14ac:dyDescent="0.3">
      <c r="B412" s="2">
        <f>数据源!CN444</f>
        <v>10</v>
      </c>
      <c r="C412" s="2" t="str">
        <f>数据源!CO444</f>
        <v>T3MP1</v>
      </c>
      <c r="D412" s="2" t="str">
        <f>数据源!CP444</f>
        <v>部件</v>
      </c>
      <c r="E412" s="2">
        <f>数据源!CQ444</f>
        <v>342</v>
      </c>
      <c r="F412" s="2">
        <f>数据源!CR444</f>
        <v>1.5</v>
      </c>
      <c r="G412" s="2">
        <f>数据源!CS444</f>
        <v>6.0000000000000001E-3</v>
      </c>
      <c r="H412" s="2">
        <f>数据源!CT444</f>
        <v>5.7602339181286556E-3</v>
      </c>
      <c r="I412" s="2">
        <f>数据源!CU444</f>
        <v>58</v>
      </c>
      <c r="J412" s="3">
        <f t="shared" si="125"/>
        <v>1</v>
      </c>
      <c r="K412" s="3">
        <f t="shared" si="126"/>
        <v>2</v>
      </c>
      <c r="L412" s="3" t="str">
        <f t="shared" si="129"/>
        <v>部件</v>
      </c>
      <c r="M412" s="3">
        <f t="shared" ca="1" si="130"/>
        <v>93101</v>
      </c>
      <c r="N412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</v>
      </c>
      <c r="O412" s="3" t="str">
        <f t="shared" si="134"/>
        <v>88,88,88,44,44,44,29,29,29,440,440,440,440,440,440,489,489,489,231,231,231,231,231,231,231,231,235,235,235,235,235,235,235,235,235,235,58,58,58,58</v>
      </c>
      <c r="P412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</v>
      </c>
      <c r="Q412" s="3" t="str">
        <f>IF(D412="坦克碎片",VLOOKUP(C412,道具信息!$N$2:$O$291,2,FALSE)&amp;"碎片",VLOOKUP(C412,道具信息!$N$2:$O$291,2,FALSE))</f>
        <v>T3部件</v>
      </c>
      <c r="R412" s="3">
        <f t="shared" si="138"/>
        <v>1044</v>
      </c>
      <c r="S412" s="11">
        <f t="shared" si="139"/>
        <v>0.104</v>
      </c>
      <c r="T412" s="3" t="str">
        <f>VLOOKUP(Q412,道具信息!$Q$3:$S$20,2,FALSE)</f>
        <v>CHEST_ITEM_TYPE_T3_PART</v>
      </c>
      <c r="U412" s="3" t="str">
        <f>IF(COUNTIF(U$373:U411,T412)=0,T412,"")</f>
        <v/>
      </c>
      <c r="V412" s="3" t="str">
        <f t="shared" si="136"/>
        <v>CHEST_ITEM_TYPE_T4_TANK,CHEST_ITEM_TYPE_T4_SHARD,CHEST_ITEM_TYPE_T2_PART,CHEST_ITEM_TYPE_T3_PART</v>
      </c>
      <c r="W412" s="13" t="str">
        <f t="shared" si="131"/>
        <v/>
      </c>
      <c r="X412" s="3" t="str">
        <f t="shared" si="132"/>
        <v/>
      </c>
      <c r="Y412" s="3" t="str">
        <f t="shared" si="137"/>
        <v>4.8%,40.9%,41.8%,10.4%</v>
      </c>
    </row>
    <row r="413" spans="2:25" x14ac:dyDescent="0.3">
      <c r="B413" s="2">
        <f>数据源!CN445</f>
        <v>10</v>
      </c>
      <c r="C413" s="2" t="str">
        <f>数据源!CO445</f>
        <v>T3MP3</v>
      </c>
      <c r="D413" s="2" t="str">
        <f>数据源!CP445</f>
        <v>部件</v>
      </c>
      <c r="E413" s="2">
        <f>数据源!CQ445</f>
        <v>342</v>
      </c>
      <c r="F413" s="2">
        <f>数据源!CR445</f>
        <v>1.5</v>
      </c>
      <c r="G413" s="2">
        <f>数据源!CS445</f>
        <v>6.0000000000000001E-3</v>
      </c>
      <c r="H413" s="2">
        <f>数据源!CT445</f>
        <v>5.7602339181286556E-3</v>
      </c>
      <c r="I413" s="2">
        <f>数据源!CU445</f>
        <v>58</v>
      </c>
      <c r="J413" s="3">
        <f t="shared" si="125"/>
        <v>1</v>
      </c>
      <c r="K413" s="3">
        <f t="shared" si="126"/>
        <v>2</v>
      </c>
      <c r="L413" s="3" t="str">
        <f t="shared" si="129"/>
        <v>部件</v>
      </c>
      <c r="M413" s="3">
        <f t="shared" ca="1" si="130"/>
        <v>93103</v>
      </c>
      <c r="N413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</v>
      </c>
      <c r="O413" s="3" t="str">
        <f t="shared" si="134"/>
        <v>88,88,88,44,44,44,29,29,29,440,440,440,440,440,440,489,489,489,231,231,231,231,231,231,231,231,235,235,235,235,235,235,235,235,235,235,58,58,58,58,58</v>
      </c>
      <c r="P413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</v>
      </c>
      <c r="Q413" s="3" t="str">
        <f>IF(D413="坦克碎片",VLOOKUP(C413,道具信息!$N$2:$O$291,2,FALSE)&amp;"碎片",VLOOKUP(C413,道具信息!$N$2:$O$291,2,FALSE))</f>
        <v>T3部件</v>
      </c>
      <c r="R413" s="3">
        <f t="shared" si="138"/>
        <v>1044</v>
      </c>
      <c r="S413" s="11">
        <f t="shared" si="139"/>
        <v>0.104</v>
      </c>
      <c r="T413" s="3" t="str">
        <f>VLOOKUP(Q413,道具信息!$Q$3:$S$20,2,FALSE)</f>
        <v>CHEST_ITEM_TYPE_T3_PART</v>
      </c>
      <c r="U413" s="3" t="str">
        <f>IF(COUNTIF(U$373:U412,T413)=0,T413,"")</f>
        <v/>
      </c>
      <c r="V413" s="3" t="str">
        <f t="shared" si="136"/>
        <v>CHEST_ITEM_TYPE_T4_TANK,CHEST_ITEM_TYPE_T4_SHARD,CHEST_ITEM_TYPE_T2_PART,CHEST_ITEM_TYPE_T3_PART</v>
      </c>
      <c r="W413" s="13" t="str">
        <f t="shared" si="131"/>
        <v/>
      </c>
      <c r="X413" s="3" t="str">
        <f t="shared" si="132"/>
        <v/>
      </c>
      <c r="Y413" s="3" t="str">
        <f t="shared" si="137"/>
        <v>4.8%,40.9%,41.8%,10.4%</v>
      </c>
    </row>
    <row r="414" spans="2:25" x14ac:dyDescent="0.3">
      <c r="B414" s="2">
        <f>数据源!CN446</f>
        <v>10</v>
      </c>
      <c r="C414" s="2" t="str">
        <f>数据源!CO446</f>
        <v>T3MP5</v>
      </c>
      <c r="D414" s="2" t="str">
        <f>数据源!CP446</f>
        <v>部件</v>
      </c>
      <c r="E414" s="2">
        <f>数据源!CQ446</f>
        <v>342</v>
      </c>
      <c r="F414" s="2">
        <f>数据源!CR446</f>
        <v>1.5</v>
      </c>
      <c r="G414" s="2">
        <f>数据源!CS446</f>
        <v>6.0000000000000001E-3</v>
      </c>
      <c r="H414" s="2">
        <f>数据源!CT446</f>
        <v>5.7602339181286556E-3</v>
      </c>
      <c r="I414" s="2">
        <f>数据源!CU446</f>
        <v>58</v>
      </c>
      <c r="J414" s="3">
        <f t="shared" si="125"/>
        <v>1</v>
      </c>
      <c r="K414" s="3">
        <f t="shared" si="126"/>
        <v>2</v>
      </c>
      <c r="L414" s="3" t="str">
        <f t="shared" si="129"/>
        <v>部件</v>
      </c>
      <c r="M414" s="3">
        <f t="shared" ca="1" si="130"/>
        <v>93105</v>
      </c>
      <c r="N414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</v>
      </c>
      <c r="O414" s="3" t="str">
        <f t="shared" si="134"/>
        <v>88,88,88,44,44,44,29,29,29,440,440,440,440,440,440,489,489,489,231,231,231,231,231,231,231,231,235,235,235,235,235,235,235,235,235,235,58,58,58,58,58,58</v>
      </c>
      <c r="P414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</v>
      </c>
      <c r="Q414" s="3" t="str">
        <f>IF(D414="坦克碎片",VLOOKUP(C414,道具信息!$N$2:$O$291,2,FALSE)&amp;"碎片",VLOOKUP(C414,道具信息!$N$2:$O$291,2,FALSE))</f>
        <v>T3部件</v>
      </c>
      <c r="R414" s="3">
        <f t="shared" si="138"/>
        <v>1044</v>
      </c>
      <c r="S414" s="11">
        <f t="shared" si="139"/>
        <v>0.104</v>
      </c>
      <c r="T414" s="3" t="str">
        <f>VLOOKUP(Q414,道具信息!$Q$3:$S$20,2,FALSE)</f>
        <v>CHEST_ITEM_TYPE_T3_PART</v>
      </c>
      <c r="U414" s="3" t="str">
        <f>IF(COUNTIF(U$373:U413,T414)=0,T414,"")</f>
        <v/>
      </c>
      <c r="V414" s="3" t="str">
        <f t="shared" si="136"/>
        <v>CHEST_ITEM_TYPE_T4_TANK,CHEST_ITEM_TYPE_T4_SHARD,CHEST_ITEM_TYPE_T2_PART,CHEST_ITEM_TYPE_T3_PART</v>
      </c>
      <c r="W414" s="13" t="str">
        <f t="shared" si="131"/>
        <v/>
      </c>
      <c r="X414" s="3" t="str">
        <f t="shared" si="132"/>
        <v/>
      </c>
      <c r="Y414" s="3" t="str">
        <f t="shared" si="137"/>
        <v>4.8%,40.9%,41.8%,10.4%</v>
      </c>
    </row>
    <row r="415" spans="2:25" x14ac:dyDescent="0.3">
      <c r="B415" s="2">
        <f>数据源!CN447</f>
        <v>10</v>
      </c>
      <c r="C415" s="2" t="str">
        <f>数据源!CO447</f>
        <v>T3HP1</v>
      </c>
      <c r="D415" s="2" t="str">
        <f>数据源!CP447</f>
        <v>部件</v>
      </c>
      <c r="E415" s="2">
        <f>数据源!CQ447</f>
        <v>342</v>
      </c>
      <c r="F415" s="2">
        <f>数据源!CR447</f>
        <v>1.5</v>
      </c>
      <c r="G415" s="2">
        <f>数据源!CS447</f>
        <v>6.0000000000000001E-3</v>
      </c>
      <c r="H415" s="2">
        <f>数据源!CT447</f>
        <v>5.7602339181286556E-3</v>
      </c>
      <c r="I415" s="2">
        <f>数据源!CU447</f>
        <v>58</v>
      </c>
      <c r="J415" s="3">
        <f t="shared" si="125"/>
        <v>1</v>
      </c>
      <c r="K415" s="3">
        <f t="shared" si="126"/>
        <v>2</v>
      </c>
      <c r="L415" s="3" t="str">
        <f t="shared" si="129"/>
        <v>部件</v>
      </c>
      <c r="M415" s="3">
        <f t="shared" ca="1" si="130"/>
        <v>93201</v>
      </c>
      <c r="N415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</v>
      </c>
      <c r="O415" s="3" t="str">
        <f t="shared" si="134"/>
        <v>88,88,88,44,44,44,29,29,29,440,440,440,440,440,440,489,489,489,231,231,231,231,231,231,231,231,235,235,235,235,235,235,235,235,235,235,58,58,58,58,58,58,58</v>
      </c>
      <c r="P415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</v>
      </c>
      <c r="Q415" s="3" t="str">
        <f>IF(D415="坦克碎片",VLOOKUP(C415,道具信息!$N$2:$O$291,2,FALSE)&amp;"碎片",VLOOKUP(C415,道具信息!$N$2:$O$291,2,FALSE))</f>
        <v>T3部件</v>
      </c>
      <c r="R415" s="3">
        <f t="shared" si="138"/>
        <v>1044</v>
      </c>
      <c r="S415" s="11">
        <f t="shared" si="139"/>
        <v>0.104</v>
      </c>
      <c r="T415" s="3" t="str">
        <f>VLOOKUP(Q415,道具信息!$Q$3:$S$20,2,FALSE)</f>
        <v>CHEST_ITEM_TYPE_T3_PART</v>
      </c>
      <c r="U415" s="3" t="str">
        <f>IF(COUNTIF(U$373:U414,T415)=0,T415,"")</f>
        <v/>
      </c>
      <c r="V415" s="3" t="str">
        <f t="shared" si="136"/>
        <v>CHEST_ITEM_TYPE_T4_TANK,CHEST_ITEM_TYPE_T4_SHARD,CHEST_ITEM_TYPE_T2_PART,CHEST_ITEM_TYPE_T3_PART</v>
      </c>
      <c r="W415" s="13" t="str">
        <f t="shared" si="131"/>
        <v/>
      </c>
      <c r="X415" s="3" t="str">
        <f t="shared" si="132"/>
        <v/>
      </c>
      <c r="Y415" s="3" t="str">
        <f t="shared" si="137"/>
        <v>4.8%,40.9%,41.8%,10.4%</v>
      </c>
    </row>
    <row r="416" spans="2:25" x14ac:dyDescent="0.3">
      <c r="B416" s="2">
        <f>数据源!CN448</f>
        <v>10</v>
      </c>
      <c r="C416" s="2" t="str">
        <f>数据源!CO448</f>
        <v>T3HP3</v>
      </c>
      <c r="D416" s="2" t="str">
        <f>数据源!CP448</f>
        <v>部件</v>
      </c>
      <c r="E416" s="2">
        <f>数据源!CQ448</f>
        <v>342</v>
      </c>
      <c r="F416" s="2">
        <f>数据源!CR448</f>
        <v>1.5</v>
      </c>
      <c r="G416" s="2">
        <f>数据源!CS448</f>
        <v>6.0000000000000001E-3</v>
      </c>
      <c r="H416" s="2">
        <f>数据源!CT448</f>
        <v>5.7602339181286556E-3</v>
      </c>
      <c r="I416" s="2">
        <f>数据源!CU448</f>
        <v>58</v>
      </c>
      <c r="J416" s="3">
        <f t="shared" si="125"/>
        <v>1</v>
      </c>
      <c r="K416" s="3">
        <f t="shared" si="126"/>
        <v>2</v>
      </c>
      <c r="L416" s="3" t="str">
        <f t="shared" si="129"/>
        <v>部件</v>
      </c>
      <c r="M416" s="3">
        <f t="shared" ca="1" si="130"/>
        <v>93203</v>
      </c>
      <c r="N416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</v>
      </c>
      <c r="O416" s="3" t="str">
        <f t="shared" si="134"/>
        <v>88,88,88,44,44,44,29,29,29,440,440,440,440,440,440,489,489,489,231,231,231,231,231,231,231,231,235,235,235,235,235,235,235,235,235,235,58,58,58,58,58,58,58,58</v>
      </c>
      <c r="P416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(1,1),(1,1),(1,1),(1,1),(1,1),(1,1),(1,1),(1,1),(1,1),(2,4),(2,4),(2,4),(1,3),(1,3),(1,3),(1,2),(1,2),(1,2),(2,4),(2,4),(2,4),(2,4),(2,4),(2,4),(2,4),(2,4),(2,4),(2,4),(2,4),(2,4),(2,4),(2,4),(2,4),(2,4),(2,4),(2,4),(1,2),(1,2),(1,2),(1,2),(1,2),(1,2),(1,2),(1,2)</v>
      </c>
      <c r="Q416" s="3" t="str">
        <f>IF(D416="坦克碎片",VLOOKUP(C416,道具信息!$N$2:$O$291,2,FALSE)&amp;"碎片",VLOOKUP(C416,道具信息!$N$2:$O$291,2,FALSE))</f>
        <v>T3部件</v>
      </c>
      <c r="R416" s="3">
        <f t="shared" si="138"/>
        <v>1044</v>
      </c>
      <c r="S416" s="11">
        <f t="shared" si="139"/>
        <v>0.104</v>
      </c>
      <c r="T416" s="3" t="str">
        <f>VLOOKUP(Q416,道具信息!$Q$3:$S$20,2,FALSE)</f>
        <v>CHEST_ITEM_TYPE_T3_PART</v>
      </c>
      <c r="U416" s="3" t="str">
        <f>IF(COUNTIF(U$373:U415,T416)=0,T416,"")</f>
        <v/>
      </c>
      <c r="V416" s="3" t="str">
        <f t="shared" si="136"/>
        <v>CHEST_ITEM_TYPE_T4_TANK,CHEST_ITEM_TYPE_T4_SHARD,CHEST_ITEM_TYPE_T2_PART,CHEST_ITEM_TYPE_T3_PART</v>
      </c>
      <c r="W416" s="13" t="str">
        <f t="shared" si="131"/>
        <v/>
      </c>
      <c r="X416" s="3" t="str">
        <f t="shared" si="132"/>
        <v/>
      </c>
      <c r="Y416" s="3" t="str">
        <f t="shared" si="137"/>
        <v>4.8%,40.9%,41.8%,10.4%</v>
      </c>
    </row>
    <row r="417" spans="2:25" x14ac:dyDescent="0.3">
      <c r="B417" s="2">
        <f>数据源!CN449</f>
        <v>10</v>
      </c>
      <c r="C417" s="2" t="str">
        <f>数据源!CO449</f>
        <v>T3HP5</v>
      </c>
      <c r="D417" s="2" t="str">
        <f>数据源!CP449</f>
        <v>部件</v>
      </c>
      <c r="E417" s="2">
        <f>数据源!CQ449</f>
        <v>342</v>
      </c>
      <c r="F417" s="2">
        <f>数据源!CR449</f>
        <v>1.5</v>
      </c>
      <c r="G417" s="2">
        <f>数据源!CS449</f>
        <v>6.0000000000000001E-3</v>
      </c>
      <c r="H417" s="2">
        <f>数据源!CT449</f>
        <v>5.7602339181286556E-3</v>
      </c>
      <c r="I417" s="2">
        <f>数据源!CU449</f>
        <v>58</v>
      </c>
      <c r="J417" s="3">
        <f t="shared" si="125"/>
        <v>1</v>
      </c>
      <c r="K417" s="3">
        <f t="shared" si="126"/>
        <v>2</v>
      </c>
      <c r="L417" s="3" t="str">
        <f t="shared" si="129"/>
        <v>部件</v>
      </c>
      <c r="M417" s="3">
        <f t="shared" ca="1" si="130"/>
        <v>93205</v>
      </c>
      <c r="N417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</v>
      </c>
      <c r="O417" s="3" t="str">
        <f t="shared" si="134"/>
        <v>88,88,88,44,44,44,29,29,29,440,440,440,440,440,440,489,489,489,231,231,231,231,231,231,231,231,235,235,235,235,235,235,235,235,235,235,58,58,58,58,58,58,58,58,58</v>
      </c>
      <c r="P417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</v>
      </c>
      <c r="Q417" s="3" t="str">
        <f>IF(D417="坦克碎片",VLOOKUP(C417,道具信息!$N$2:$O$291,2,FALSE)&amp;"碎片",VLOOKUP(C417,道具信息!$N$2:$O$291,2,FALSE))</f>
        <v>T3部件</v>
      </c>
      <c r="R417" s="3">
        <f t="shared" si="138"/>
        <v>1044</v>
      </c>
      <c r="S417" s="11">
        <f t="shared" si="139"/>
        <v>0.104</v>
      </c>
      <c r="T417" s="3" t="str">
        <f>VLOOKUP(Q417,道具信息!$Q$3:$S$20,2,FALSE)</f>
        <v>CHEST_ITEM_TYPE_T3_PART</v>
      </c>
      <c r="U417" s="3" t="str">
        <f>IF(COUNTIF(U$373:U416,T417)=0,T417,"")</f>
        <v/>
      </c>
      <c r="V417" s="3" t="str">
        <f t="shared" si="136"/>
        <v>CHEST_ITEM_TYPE_T4_TANK,CHEST_ITEM_TYPE_T4_SHARD,CHEST_ITEM_TYPE_T2_PART,CHEST_ITEM_TYPE_T3_PART</v>
      </c>
      <c r="W417" s="13" t="str">
        <f t="shared" si="131"/>
        <v/>
      </c>
      <c r="X417" s="3" t="str">
        <f t="shared" si="132"/>
        <v/>
      </c>
      <c r="Y417" s="3" t="str">
        <f t="shared" si="137"/>
        <v>4.8%,40.9%,41.8%,10.4%</v>
      </c>
    </row>
    <row r="418" spans="2:25" x14ac:dyDescent="0.3">
      <c r="B418" s="2">
        <f>数据源!CN450</f>
        <v>10</v>
      </c>
      <c r="C418" s="2" t="str">
        <f>数据源!CO450</f>
        <v>T3LP2</v>
      </c>
      <c r="D418" s="2" t="str">
        <f>数据源!CP450</f>
        <v>部件</v>
      </c>
      <c r="E418" s="2">
        <f>数据源!CQ450</f>
        <v>342</v>
      </c>
      <c r="F418" s="2">
        <f>数据源!CR450</f>
        <v>1.5</v>
      </c>
      <c r="G418" s="2">
        <f>数据源!CS450</f>
        <v>6.0000000000000001E-3</v>
      </c>
      <c r="H418" s="2">
        <f>数据源!CT450</f>
        <v>5.7602339181286556E-3</v>
      </c>
      <c r="I418" s="2">
        <f>数据源!CU450</f>
        <v>58</v>
      </c>
      <c r="J418" s="3">
        <f t="shared" si="125"/>
        <v>1</v>
      </c>
      <c r="K418" s="3">
        <f t="shared" si="126"/>
        <v>2</v>
      </c>
      <c r="L418" s="3" t="str">
        <f t="shared" si="129"/>
        <v>部件</v>
      </c>
      <c r="M418" s="3">
        <f t="shared" ca="1" si="130"/>
        <v>93002</v>
      </c>
      <c r="N418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</v>
      </c>
      <c r="O418" s="3" t="str">
        <f t="shared" si="134"/>
        <v>88,88,88,44,44,44,29,29,29,440,440,440,440,440,440,489,489,489,231,231,231,231,231,231,231,231,235,235,235,235,235,235,235,235,235,235,58,58,58,58,58,58,58,58,58,58</v>
      </c>
      <c r="P418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</v>
      </c>
      <c r="Q418" s="3" t="str">
        <f>IF(D418="坦克碎片",VLOOKUP(C418,道具信息!$N$2:$O$291,2,FALSE)&amp;"碎片",VLOOKUP(C418,道具信息!$N$2:$O$291,2,FALSE))</f>
        <v>T3部件</v>
      </c>
      <c r="R418" s="3">
        <f t="shared" si="138"/>
        <v>1044</v>
      </c>
      <c r="S418" s="11">
        <f t="shared" si="139"/>
        <v>0.104</v>
      </c>
      <c r="T418" s="3" t="str">
        <f>VLOOKUP(Q418,道具信息!$Q$3:$S$20,2,FALSE)</f>
        <v>CHEST_ITEM_TYPE_T3_PART</v>
      </c>
      <c r="U418" s="3" t="str">
        <f>IF(COUNTIF(U$373:U417,T418)=0,T418,"")</f>
        <v/>
      </c>
      <c r="V418" s="3" t="str">
        <f t="shared" si="136"/>
        <v>CHEST_ITEM_TYPE_T4_TANK,CHEST_ITEM_TYPE_T4_SHARD,CHEST_ITEM_TYPE_T2_PART,CHEST_ITEM_TYPE_T3_PART</v>
      </c>
      <c r="W418" s="13" t="str">
        <f t="shared" si="131"/>
        <v/>
      </c>
      <c r="X418" s="3" t="str">
        <f t="shared" si="132"/>
        <v/>
      </c>
      <c r="Y418" s="3" t="str">
        <f t="shared" si="137"/>
        <v>4.8%,40.9%,41.8%,10.4%</v>
      </c>
    </row>
    <row r="419" spans="2:25" x14ac:dyDescent="0.3">
      <c r="B419" s="2">
        <f>数据源!CN451</f>
        <v>10</v>
      </c>
      <c r="C419" s="2" t="str">
        <f>数据源!CO451</f>
        <v>T3LP4</v>
      </c>
      <c r="D419" s="2" t="str">
        <f>数据源!CP451</f>
        <v>部件</v>
      </c>
      <c r="E419" s="2">
        <f>数据源!CQ451</f>
        <v>342</v>
      </c>
      <c r="F419" s="2">
        <f>数据源!CR451</f>
        <v>1.5</v>
      </c>
      <c r="G419" s="2">
        <f>数据源!CS451</f>
        <v>6.0000000000000001E-3</v>
      </c>
      <c r="H419" s="2">
        <f>数据源!CT451</f>
        <v>5.7602339181286556E-3</v>
      </c>
      <c r="I419" s="2">
        <f>数据源!CU451</f>
        <v>58</v>
      </c>
      <c r="J419" s="3">
        <f t="shared" si="125"/>
        <v>1</v>
      </c>
      <c r="K419" s="3">
        <f t="shared" si="126"/>
        <v>2</v>
      </c>
      <c r="L419" s="3" t="str">
        <f t="shared" si="129"/>
        <v>部件</v>
      </c>
      <c r="M419" s="3">
        <f t="shared" ca="1" si="130"/>
        <v>93004</v>
      </c>
      <c r="N419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</v>
      </c>
      <c r="O419" s="3" t="str">
        <f t="shared" si="134"/>
        <v>88,88,88,44,44,44,29,29,29,440,440,440,440,440,440,489,489,489,231,231,231,231,231,231,231,231,235,235,235,235,235,235,235,235,235,235,58,58,58,58,58,58,58,58,58,58,58</v>
      </c>
      <c r="P419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</v>
      </c>
      <c r="Q419" s="3" t="str">
        <f>IF(D419="坦克碎片",VLOOKUP(C419,道具信息!$N$2:$O$291,2,FALSE)&amp;"碎片",VLOOKUP(C419,道具信息!$N$2:$O$291,2,FALSE))</f>
        <v>T3部件</v>
      </c>
      <c r="R419" s="3">
        <f t="shared" si="138"/>
        <v>1044</v>
      </c>
      <c r="S419" s="11">
        <f t="shared" si="139"/>
        <v>0.104</v>
      </c>
      <c r="T419" s="3" t="str">
        <f>VLOOKUP(Q419,道具信息!$Q$3:$S$20,2,FALSE)</f>
        <v>CHEST_ITEM_TYPE_T3_PART</v>
      </c>
      <c r="U419" s="3" t="str">
        <f>IF(COUNTIF(U$373:U418,T419)=0,T419,"")</f>
        <v/>
      </c>
      <c r="V419" s="3" t="str">
        <f t="shared" si="136"/>
        <v>CHEST_ITEM_TYPE_T4_TANK,CHEST_ITEM_TYPE_T4_SHARD,CHEST_ITEM_TYPE_T2_PART,CHEST_ITEM_TYPE_T3_PART</v>
      </c>
      <c r="W419" s="13" t="str">
        <f t="shared" si="131"/>
        <v/>
      </c>
      <c r="X419" s="3" t="str">
        <f t="shared" si="132"/>
        <v/>
      </c>
      <c r="Y419" s="3" t="str">
        <f t="shared" si="137"/>
        <v>4.8%,40.9%,41.8%,10.4%</v>
      </c>
    </row>
    <row r="420" spans="2:25" x14ac:dyDescent="0.3">
      <c r="B420" s="2">
        <f>数据源!CN452</f>
        <v>10</v>
      </c>
      <c r="C420" s="2" t="str">
        <f>数据源!CO452</f>
        <v>T3LP6</v>
      </c>
      <c r="D420" s="2" t="str">
        <f>数据源!CP452</f>
        <v>部件</v>
      </c>
      <c r="E420" s="2">
        <f>数据源!CQ452</f>
        <v>342</v>
      </c>
      <c r="F420" s="2">
        <f>数据源!CR452</f>
        <v>1.5</v>
      </c>
      <c r="G420" s="2">
        <f>数据源!CS452</f>
        <v>6.0000000000000001E-3</v>
      </c>
      <c r="H420" s="2">
        <f>数据源!CT452</f>
        <v>5.7602339181286556E-3</v>
      </c>
      <c r="I420" s="2">
        <f>数据源!CU452</f>
        <v>58</v>
      </c>
      <c r="J420" s="3">
        <f t="shared" si="125"/>
        <v>1</v>
      </c>
      <c r="K420" s="3">
        <f t="shared" si="126"/>
        <v>2</v>
      </c>
      <c r="L420" s="3" t="str">
        <f t="shared" si="129"/>
        <v>部件</v>
      </c>
      <c r="M420" s="3">
        <f t="shared" ca="1" si="130"/>
        <v>93006</v>
      </c>
      <c r="N420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</v>
      </c>
      <c r="O420" s="3" t="str">
        <f t="shared" si="134"/>
        <v>88,88,88,44,44,44,29,29,29,440,440,440,440,440,440,489,489,489,231,231,231,231,231,231,231,231,235,235,235,235,235,235,235,235,235,235,58,58,58,58,58,58,58,58,58,58,58,58</v>
      </c>
      <c r="P420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</v>
      </c>
      <c r="Q420" s="3" t="str">
        <f>IF(D420="坦克碎片",VLOOKUP(C420,道具信息!$N$2:$O$291,2,FALSE)&amp;"碎片",VLOOKUP(C420,道具信息!$N$2:$O$291,2,FALSE))</f>
        <v>T3部件</v>
      </c>
      <c r="R420" s="3">
        <f t="shared" si="138"/>
        <v>1044</v>
      </c>
      <c r="S420" s="11">
        <f t="shared" si="139"/>
        <v>0.104</v>
      </c>
      <c r="T420" s="3" t="str">
        <f>VLOOKUP(Q420,道具信息!$Q$3:$S$20,2,FALSE)</f>
        <v>CHEST_ITEM_TYPE_T3_PART</v>
      </c>
      <c r="U420" s="3" t="str">
        <f>IF(COUNTIF(U$373:U419,T420)=0,T420,"")</f>
        <v/>
      </c>
      <c r="V420" s="3" t="str">
        <f t="shared" si="136"/>
        <v>CHEST_ITEM_TYPE_T4_TANK,CHEST_ITEM_TYPE_T4_SHARD,CHEST_ITEM_TYPE_T2_PART,CHEST_ITEM_TYPE_T3_PART</v>
      </c>
      <c r="W420" s="13" t="str">
        <f t="shared" si="131"/>
        <v/>
      </c>
      <c r="X420" s="3" t="str">
        <f t="shared" si="132"/>
        <v/>
      </c>
      <c r="Y420" s="3" t="str">
        <f t="shared" si="137"/>
        <v>4.8%,40.9%,41.8%,10.4%</v>
      </c>
    </row>
    <row r="421" spans="2:25" x14ac:dyDescent="0.3">
      <c r="B421" s="2">
        <f>数据源!CN453</f>
        <v>10</v>
      </c>
      <c r="C421" s="2" t="str">
        <f>数据源!CO453</f>
        <v>T3MP2</v>
      </c>
      <c r="D421" s="2" t="str">
        <f>数据源!CP453</f>
        <v>部件</v>
      </c>
      <c r="E421" s="2">
        <f>数据源!CQ453</f>
        <v>342</v>
      </c>
      <c r="F421" s="2">
        <f>数据源!CR453</f>
        <v>1.5</v>
      </c>
      <c r="G421" s="2">
        <f>数据源!CS453</f>
        <v>6.0000000000000001E-3</v>
      </c>
      <c r="H421" s="2">
        <f>数据源!CT453</f>
        <v>5.7602339181286556E-3</v>
      </c>
      <c r="I421" s="2">
        <f>数据源!CU453</f>
        <v>58</v>
      </c>
      <c r="J421" s="3">
        <f t="shared" si="125"/>
        <v>1</v>
      </c>
      <c r="K421" s="3">
        <f t="shared" si="126"/>
        <v>2</v>
      </c>
      <c r="L421" s="3" t="str">
        <f t="shared" si="129"/>
        <v>部件</v>
      </c>
      <c r="M421" s="3">
        <f t="shared" ca="1" si="130"/>
        <v>93102</v>
      </c>
      <c r="N421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</v>
      </c>
      <c r="O421" s="3" t="str">
        <f t="shared" si="134"/>
        <v>88,88,88,44,44,44,29,29,29,440,440,440,440,440,440,489,489,489,231,231,231,231,231,231,231,231,235,235,235,235,235,235,235,235,235,235,58,58,58,58,58,58,58,58,58,58,58,58,58</v>
      </c>
      <c r="P421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</v>
      </c>
      <c r="Q421" s="3" t="str">
        <f>IF(D421="坦克碎片",VLOOKUP(C421,道具信息!$N$2:$O$291,2,FALSE)&amp;"碎片",VLOOKUP(C421,道具信息!$N$2:$O$291,2,FALSE))</f>
        <v>T3部件</v>
      </c>
      <c r="R421" s="3">
        <f t="shared" si="138"/>
        <v>1044</v>
      </c>
      <c r="S421" s="11">
        <f t="shared" si="139"/>
        <v>0.104</v>
      </c>
      <c r="T421" s="3" t="str">
        <f>VLOOKUP(Q421,道具信息!$Q$3:$S$20,2,FALSE)</f>
        <v>CHEST_ITEM_TYPE_T3_PART</v>
      </c>
      <c r="U421" s="3" t="str">
        <f>IF(COUNTIF(U$373:U420,T421)=0,T421,"")</f>
        <v/>
      </c>
      <c r="V421" s="3" t="str">
        <f t="shared" si="136"/>
        <v>CHEST_ITEM_TYPE_T4_TANK,CHEST_ITEM_TYPE_T4_SHARD,CHEST_ITEM_TYPE_T2_PART,CHEST_ITEM_TYPE_T3_PART</v>
      </c>
      <c r="W421" s="13" t="str">
        <f t="shared" si="131"/>
        <v/>
      </c>
      <c r="X421" s="3" t="str">
        <f t="shared" si="132"/>
        <v/>
      </c>
      <c r="Y421" s="3" t="str">
        <f t="shared" si="137"/>
        <v>4.8%,40.9%,41.8%,10.4%</v>
      </c>
    </row>
    <row r="422" spans="2:25" x14ac:dyDescent="0.3">
      <c r="B422" s="2">
        <f>数据源!CN454</f>
        <v>10</v>
      </c>
      <c r="C422" s="2" t="str">
        <f>数据源!CO454</f>
        <v>T3MP4</v>
      </c>
      <c r="D422" s="2" t="str">
        <f>数据源!CP454</f>
        <v>部件</v>
      </c>
      <c r="E422" s="2">
        <f>数据源!CQ454</f>
        <v>342</v>
      </c>
      <c r="F422" s="2">
        <f>数据源!CR454</f>
        <v>1.5</v>
      </c>
      <c r="G422" s="2">
        <f>数据源!CS454</f>
        <v>6.0000000000000001E-3</v>
      </c>
      <c r="H422" s="2">
        <f>数据源!CT454</f>
        <v>5.7602339181286556E-3</v>
      </c>
      <c r="I422" s="2">
        <f>数据源!CU454</f>
        <v>58</v>
      </c>
      <c r="J422" s="3">
        <f t="shared" si="125"/>
        <v>1</v>
      </c>
      <c r="K422" s="3">
        <f t="shared" si="126"/>
        <v>2</v>
      </c>
      <c r="L422" s="3" t="str">
        <f t="shared" si="129"/>
        <v>部件</v>
      </c>
      <c r="M422" s="3">
        <f t="shared" ca="1" si="130"/>
        <v>93104</v>
      </c>
      <c r="N422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</v>
      </c>
      <c r="O422" s="3" t="str">
        <f t="shared" si="134"/>
        <v>88,88,88,44,44,44,29,29,29,440,440,440,440,440,440,489,489,489,231,231,231,231,231,231,231,231,235,235,235,235,235,235,235,235,235,235,58,58,58,58,58,58,58,58,58,58,58,58,58,58</v>
      </c>
      <c r="P422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</v>
      </c>
      <c r="Q422" s="3" t="str">
        <f>IF(D422="坦克碎片",VLOOKUP(C422,道具信息!$N$2:$O$291,2,FALSE)&amp;"碎片",VLOOKUP(C422,道具信息!$N$2:$O$291,2,FALSE))</f>
        <v>T3部件</v>
      </c>
      <c r="R422" s="3">
        <f t="shared" si="138"/>
        <v>1044</v>
      </c>
      <c r="S422" s="11">
        <f t="shared" si="139"/>
        <v>0.104</v>
      </c>
      <c r="T422" s="3" t="str">
        <f>VLOOKUP(Q422,道具信息!$Q$3:$S$20,2,FALSE)</f>
        <v>CHEST_ITEM_TYPE_T3_PART</v>
      </c>
      <c r="U422" s="3" t="str">
        <f>IF(COUNTIF(U$373:U421,T422)=0,T422,"")</f>
        <v/>
      </c>
      <c r="V422" s="3" t="str">
        <f t="shared" si="136"/>
        <v>CHEST_ITEM_TYPE_T4_TANK,CHEST_ITEM_TYPE_T4_SHARD,CHEST_ITEM_TYPE_T2_PART,CHEST_ITEM_TYPE_T3_PART</v>
      </c>
      <c r="W422" s="13" t="str">
        <f t="shared" si="131"/>
        <v/>
      </c>
      <c r="X422" s="3" t="str">
        <f t="shared" si="132"/>
        <v/>
      </c>
      <c r="Y422" s="3" t="str">
        <f t="shared" si="137"/>
        <v>4.8%,40.9%,41.8%,10.4%</v>
      </c>
    </row>
    <row r="423" spans="2:25" x14ac:dyDescent="0.3">
      <c r="B423" s="2">
        <f>数据源!CN455</f>
        <v>10</v>
      </c>
      <c r="C423" s="2" t="str">
        <f>数据源!CO455</f>
        <v>T3MP6</v>
      </c>
      <c r="D423" s="2" t="str">
        <f>数据源!CP455</f>
        <v>部件</v>
      </c>
      <c r="E423" s="2">
        <f>数据源!CQ455</f>
        <v>342</v>
      </c>
      <c r="F423" s="2">
        <f>数据源!CR455</f>
        <v>1.5</v>
      </c>
      <c r="G423" s="2">
        <f>数据源!CS455</f>
        <v>6.0000000000000001E-3</v>
      </c>
      <c r="H423" s="2">
        <f>数据源!CT455</f>
        <v>5.7602339181286556E-3</v>
      </c>
      <c r="I423" s="2">
        <f>数据源!CU455</f>
        <v>58</v>
      </c>
      <c r="J423" s="3">
        <f t="shared" si="125"/>
        <v>1</v>
      </c>
      <c r="K423" s="3">
        <f t="shared" si="126"/>
        <v>2</v>
      </c>
      <c r="L423" s="3" t="str">
        <f t="shared" si="129"/>
        <v>部件</v>
      </c>
      <c r="M423" s="3">
        <f t="shared" ca="1" si="130"/>
        <v>93106</v>
      </c>
      <c r="N423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</v>
      </c>
      <c r="O423" s="3" t="str">
        <f t="shared" si="134"/>
        <v>88,88,88,44,44,44,29,29,29,440,440,440,440,440,440,489,489,489,231,231,231,231,231,231,231,231,235,235,235,235,235,235,235,235,235,235,58,58,58,58,58,58,58,58,58,58,58,58,58,58,58</v>
      </c>
      <c r="P423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,(1,2)</v>
      </c>
      <c r="Q423" s="3" t="str">
        <f>IF(D423="坦克碎片",VLOOKUP(C423,道具信息!$N$2:$O$291,2,FALSE)&amp;"碎片",VLOOKUP(C423,道具信息!$N$2:$O$291,2,FALSE))</f>
        <v>T3部件</v>
      </c>
      <c r="R423" s="3">
        <f t="shared" si="138"/>
        <v>1044</v>
      </c>
      <c r="S423" s="11">
        <f t="shared" si="139"/>
        <v>0.104</v>
      </c>
      <c r="T423" s="3" t="str">
        <f>VLOOKUP(Q423,道具信息!$Q$3:$S$20,2,FALSE)</f>
        <v>CHEST_ITEM_TYPE_T3_PART</v>
      </c>
      <c r="U423" s="3" t="str">
        <f>IF(COUNTIF(U$373:U422,T423)=0,T423,"")</f>
        <v/>
      </c>
      <c r="V423" s="3" t="str">
        <f t="shared" si="136"/>
        <v>CHEST_ITEM_TYPE_T4_TANK,CHEST_ITEM_TYPE_T4_SHARD,CHEST_ITEM_TYPE_T2_PART,CHEST_ITEM_TYPE_T3_PART</v>
      </c>
      <c r="W423" s="13" t="str">
        <f t="shared" si="131"/>
        <v/>
      </c>
      <c r="X423" s="3" t="str">
        <f t="shared" si="132"/>
        <v/>
      </c>
      <c r="Y423" s="3" t="str">
        <f t="shared" si="137"/>
        <v>4.8%,40.9%,41.8%,10.4%</v>
      </c>
    </row>
    <row r="424" spans="2:25" x14ac:dyDescent="0.3">
      <c r="B424" s="2">
        <f>数据源!CN456</f>
        <v>10</v>
      </c>
      <c r="C424" s="2" t="str">
        <f>数据源!CO456</f>
        <v>T3HP2</v>
      </c>
      <c r="D424" s="2" t="str">
        <f>数据源!CP456</f>
        <v>部件</v>
      </c>
      <c r="E424" s="2">
        <f>数据源!CQ456</f>
        <v>342</v>
      </c>
      <c r="F424" s="2">
        <f>数据源!CR456</f>
        <v>1.5</v>
      </c>
      <c r="G424" s="2">
        <f>数据源!CS456</f>
        <v>6.0000000000000001E-3</v>
      </c>
      <c r="H424" s="2">
        <f>数据源!CT456</f>
        <v>5.7602339181286556E-3</v>
      </c>
      <c r="I424" s="2">
        <f>数据源!CU456</f>
        <v>58</v>
      </c>
      <c r="J424" s="3">
        <f t="shared" si="125"/>
        <v>1</v>
      </c>
      <c r="K424" s="3">
        <f t="shared" si="126"/>
        <v>2</v>
      </c>
      <c r="L424" s="3" t="str">
        <f t="shared" si="129"/>
        <v>部件</v>
      </c>
      <c r="M424" s="3">
        <f t="shared" ca="1" si="130"/>
        <v>93202</v>
      </c>
      <c r="N424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</v>
      </c>
      <c r="O424" s="3" t="str">
        <f t="shared" si="134"/>
        <v>88,88,88,44,44,44,29,29,29,440,440,440,440,440,440,489,489,489,231,231,231,231,231,231,231,231,235,235,235,235,235,235,235,235,235,235,58,58,58,58,58,58,58,58,58,58,58,58,58,58,58,58</v>
      </c>
      <c r="P424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,(1,2),(1,2)</v>
      </c>
      <c r="Q424" s="3" t="str">
        <f>IF(D424="坦克碎片",VLOOKUP(C424,道具信息!$N$2:$O$291,2,FALSE)&amp;"碎片",VLOOKUP(C424,道具信息!$N$2:$O$291,2,FALSE))</f>
        <v>T3部件</v>
      </c>
      <c r="R424" s="3">
        <f t="shared" si="138"/>
        <v>1044</v>
      </c>
      <c r="S424" s="11">
        <f t="shared" si="139"/>
        <v>0.104</v>
      </c>
      <c r="T424" s="3" t="str">
        <f>VLOOKUP(Q424,道具信息!$Q$3:$S$20,2,FALSE)</f>
        <v>CHEST_ITEM_TYPE_T3_PART</v>
      </c>
      <c r="U424" s="3" t="str">
        <f>IF(COUNTIF(U$373:U423,T424)=0,T424,"")</f>
        <v/>
      </c>
      <c r="V424" s="3" t="str">
        <f t="shared" si="136"/>
        <v>CHEST_ITEM_TYPE_T4_TANK,CHEST_ITEM_TYPE_T4_SHARD,CHEST_ITEM_TYPE_T2_PART,CHEST_ITEM_TYPE_T3_PART</v>
      </c>
      <c r="W424" s="13" t="str">
        <f t="shared" si="131"/>
        <v/>
      </c>
      <c r="X424" s="3" t="str">
        <f t="shared" si="132"/>
        <v/>
      </c>
      <c r="Y424" s="3" t="str">
        <f t="shared" si="137"/>
        <v>4.8%,40.9%,41.8%,10.4%</v>
      </c>
    </row>
    <row r="425" spans="2:25" x14ac:dyDescent="0.3">
      <c r="B425" s="2">
        <f>数据源!CN457</f>
        <v>10</v>
      </c>
      <c r="C425" s="2" t="str">
        <f>数据源!CO457</f>
        <v>T3HP4</v>
      </c>
      <c r="D425" s="2" t="str">
        <f>数据源!CP457</f>
        <v>部件</v>
      </c>
      <c r="E425" s="2">
        <f>数据源!CQ457</f>
        <v>342</v>
      </c>
      <c r="F425" s="2">
        <f>数据源!CR457</f>
        <v>1.5</v>
      </c>
      <c r="G425" s="2">
        <f>数据源!CS457</f>
        <v>6.0000000000000001E-3</v>
      </c>
      <c r="H425" s="2">
        <f>数据源!CT457</f>
        <v>5.7602339181286556E-3</v>
      </c>
      <c r="I425" s="2">
        <f>数据源!CU457</f>
        <v>58</v>
      </c>
      <c r="J425" s="3">
        <f t="shared" si="125"/>
        <v>1</v>
      </c>
      <c r="K425" s="3">
        <f t="shared" si="126"/>
        <v>2</v>
      </c>
      <c r="L425" s="3" t="str">
        <f t="shared" si="129"/>
        <v>部件</v>
      </c>
      <c r="M425" s="3">
        <f t="shared" ca="1" si="130"/>
        <v>93204</v>
      </c>
      <c r="N425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</v>
      </c>
      <c r="O425" s="3" t="str">
        <f t="shared" si="134"/>
        <v>88,88,88,44,44,44,29,29,29,440,440,440,440,440,440,489,489,489,231,231,231,231,231,231,231,231,235,235,235,235,235,235,235,235,235,235,58,58,58,58,58,58,58,58,58,58,58,58,58,58,58,58,58</v>
      </c>
      <c r="P425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,(1,2),(1,2),(1,2)</v>
      </c>
      <c r="Q425" s="3" t="str">
        <f>IF(D425="坦克碎片",VLOOKUP(C425,道具信息!$N$2:$O$291,2,FALSE)&amp;"碎片",VLOOKUP(C425,道具信息!$N$2:$O$291,2,FALSE))</f>
        <v>T3部件</v>
      </c>
      <c r="R425" s="3">
        <f t="shared" si="138"/>
        <v>1044</v>
      </c>
      <c r="S425" s="11">
        <f t="shared" si="139"/>
        <v>0.104</v>
      </c>
      <c r="T425" s="3" t="str">
        <f>VLOOKUP(Q425,道具信息!$Q$3:$S$20,2,FALSE)</f>
        <v>CHEST_ITEM_TYPE_T3_PART</v>
      </c>
      <c r="U425" s="3" t="str">
        <f>IF(COUNTIF(U$373:U424,T425)=0,T425,"")</f>
        <v/>
      </c>
      <c r="V425" s="3" t="str">
        <f t="shared" si="136"/>
        <v>CHEST_ITEM_TYPE_T4_TANK,CHEST_ITEM_TYPE_T4_SHARD,CHEST_ITEM_TYPE_T2_PART,CHEST_ITEM_TYPE_T3_PART</v>
      </c>
      <c r="W425" s="13" t="str">
        <f t="shared" si="131"/>
        <v/>
      </c>
      <c r="X425" s="3" t="str">
        <f t="shared" si="132"/>
        <v/>
      </c>
      <c r="Y425" s="3" t="str">
        <f t="shared" si="137"/>
        <v>4.8%,40.9%,41.8%,10.4%</v>
      </c>
    </row>
    <row r="426" spans="2:25" x14ac:dyDescent="0.3">
      <c r="B426" s="2">
        <f>数据源!CN458</f>
        <v>10</v>
      </c>
      <c r="C426" s="2" t="str">
        <f>数据源!CO458</f>
        <v>T3HP6</v>
      </c>
      <c r="D426" s="2" t="str">
        <f>数据源!CP458</f>
        <v>部件</v>
      </c>
      <c r="E426" s="2">
        <f>数据源!CQ458</f>
        <v>342</v>
      </c>
      <c r="F426" s="2">
        <f>数据源!CR458</f>
        <v>1.5</v>
      </c>
      <c r="G426" s="2">
        <f>数据源!CS458</f>
        <v>6.0000000000000001E-3</v>
      </c>
      <c r="H426" s="2">
        <f>数据源!CT458</f>
        <v>5.7602339181286556E-3</v>
      </c>
      <c r="I426" s="2">
        <f>数据源!CU458</f>
        <v>58</v>
      </c>
      <c r="J426" s="3">
        <f t="shared" si="125"/>
        <v>1</v>
      </c>
      <c r="K426" s="3">
        <f t="shared" si="126"/>
        <v>2</v>
      </c>
      <c r="L426" s="3" t="str">
        <f t="shared" si="129"/>
        <v>部件</v>
      </c>
      <c r="M426" s="3">
        <f t="shared" ca="1" si="130"/>
        <v>93206</v>
      </c>
      <c r="N426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</v>
      </c>
      <c r="O426" s="3" t="str">
        <f t="shared" si="134"/>
        <v>88,88,88,44,44,44,29,29,29,440,440,440,440,440,440,489,489,489,231,231,231,231,231,231,231,231,235,235,235,235,235,235,235,235,235,235,58,58,58,58,58,58,58,58,58,58,58,58,58,58,58,58,58,58</v>
      </c>
      <c r="P426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,(1,2),(1,2),(1,2),(1,2)</v>
      </c>
      <c r="Q426" s="3" t="str">
        <f>IF(D426="坦克碎片",VLOOKUP(C426,道具信息!$N$2:$O$291,2,FALSE)&amp;"碎片",VLOOKUP(C426,道具信息!$N$2:$O$291,2,FALSE))</f>
        <v>T3部件</v>
      </c>
      <c r="R426" s="3">
        <f t="shared" si="138"/>
        <v>1044</v>
      </c>
      <c r="S426" s="11">
        <f t="shared" si="139"/>
        <v>0.104</v>
      </c>
      <c r="T426" s="3" t="str">
        <f>VLOOKUP(Q426,道具信息!$Q$3:$S$20,2,FALSE)</f>
        <v>CHEST_ITEM_TYPE_T3_PART</v>
      </c>
      <c r="U426" s="3" t="str">
        <f>IF(COUNTIF(U$373:U425,T426)=0,T426,"")</f>
        <v/>
      </c>
      <c r="V426" s="3" t="str">
        <f t="shared" si="136"/>
        <v>CHEST_ITEM_TYPE_T4_TANK,CHEST_ITEM_TYPE_T4_SHARD,CHEST_ITEM_TYPE_T2_PART,CHEST_ITEM_TYPE_T3_PART</v>
      </c>
      <c r="W426" s="13" t="str">
        <f t="shared" si="131"/>
        <v/>
      </c>
      <c r="X426" s="3" t="str">
        <f t="shared" si="132"/>
        <v/>
      </c>
      <c r="Y426" s="3" t="str">
        <f t="shared" si="137"/>
        <v>4.8%,40.9%,41.8%,10.4%</v>
      </c>
    </row>
    <row r="427" spans="2:25" x14ac:dyDescent="0.3">
      <c r="B427" s="2">
        <f>数据源!CN459</f>
        <v>10</v>
      </c>
      <c r="C427" s="2" t="str">
        <f>数据源!CO459</f>
        <v>T4LP1</v>
      </c>
      <c r="D427" s="2" t="str">
        <f>数据源!CP459</f>
        <v>部件</v>
      </c>
      <c r="E427" s="2">
        <f>数据源!CQ459</f>
        <v>2150</v>
      </c>
      <c r="F427" s="2">
        <f>数据源!CR459</f>
        <v>1</v>
      </c>
      <c r="G427" s="2">
        <f>数据源!CS459</f>
        <v>5.1999999999999998E-3</v>
      </c>
      <c r="H427" s="2">
        <f>数据源!CT459</f>
        <v>1.1911627906976744E-3</v>
      </c>
      <c r="I427" s="2">
        <f>数据源!CU459</f>
        <v>12</v>
      </c>
      <c r="J427" s="3">
        <f t="shared" si="125"/>
        <v>1</v>
      </c>
      <c r="K427" s="3">
        <f t="shared" si="126"/>
        <v>1</v>
      </c>
      <c r="L427" s="3" t="str">
        <f t="shared" si="129"/>
        <v>部件</v>
      </c>
      <c r="M427" s="3">
        <f t="shared" ca="1" si="130"/>
        <v>94001</v>
      </c>
      <c r="N427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</v>
      </c>
      <c r="O427" s="3" t="str">
        <f t="shared" si="134"/>
        <v>88,88,88,44,44,44,29,29,29,440,440,440,440,440,440,489,489,489,231,231,231,231,231,231,231,231,235,235,235,235,235,235,235,235,235,235,58,58,58,58,58,58,58,58,58,58,58,58,58,58,58,58,58,58,12</v>
      </c>
      <c r="P427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,(1,2),(1,2),(1,2),(1,2),(1,1)</v>
      </c>
      <c r="Q427" s="3" t="str">
        <f>IF(D427="坦克碎片",VLOOKUP(C427,道具信息!$N$2:$O$291,2,FALSE)&amp;"碎片",VLOOKUP(C427,道具信息!$N$2:$O$291,2,FALSE))</f>
        <v>T4部件</v>
      </c>
      <c r="R427" s="3">
        <f t="shared" si="138"/>
        <v>216</v>
      </c>
      <c r="S427" s="11">
        <f t="shared" si="139"/>
        <v>2.1000000000000001E-2</v>
      </c>
      <c r="T427" s="3" t="str">
        <f>VLOOKUP(Q427,道具信息!$Q$3:$S$20,2,FALSE)</f>
        <v>CHEST_ITEM_TYPE_T4_PART</v>
      </c>
      <c r="U427" s="3" t="str">
        <f>IF(COUNTIF(U$373:U426,T427)=0,T427,"")</f>
        <v>CHEST_ITEM_TYPE_T4_PART</v>
      </c>
      <c r="V427" s="3" t="str">
        <f t="shared" si="136"/>
        <v>CHEST_ITEM_TYPE_T4_TANK,CHEST_ITEM_TYPE_T4_SHARD,CHEST_ITEM_TYPE_T2_PART,CHEST_ITEM_TYPE_T3_PART,CHEST_ITEM_TYPE_T4_PART</v>
      </c>
      <c r="W427" s="13">
        <f t="shared" si="131"/>
        <v>2.1000000000000001E-2</v>
      </c>
      <c r="X427" s="3" t="str">
        <f t="shared" si="132"/>
        <v>2.1%</v>
      </c>
      <c r="Y427" s="3" t="str">
        <f t="shared" si="137"/>
        <v>4.8%,40.9%,41.8%,10.4%,2.1%</v>
      </c>
    </row>
    <row r="428" spans="2:25" x14ac:dyDescent="0.3">
      <c r="B428" s="2">
        <f>数据源!CN460</f>
        <v>10</v>
      </c>
      <c r="C428" s="2" t="str">
        <f>数据源!CO460</f>
        <v>T4LP3</v>
      </c>
      <c r="D428" s="2" t="str">
        <f>数据源!CP460</f>
        <v>部件</v>
      </c>
      <c r="E428" s="2">
        <f>数据源!CQ460</f>
        <v>2150</v>
      </c>
      <c r="F428" s="2">
        <f>数据源!CR460</f>
        <v>1</v>
      </c>
      <c r="G428" s="2">
        <f>数据源!CS460</f>
        <v>5.1999999999999998E-3</v>
      </c>
      <c r="H428" s="2">
        <f>数据源!CT460</f>
        <v>1.1911627906976744E-3</v>
      </c>
      <c r="I428" s="2">
        <f>数据源!CU460</f>
        <v>12</v>
      </c>
      <c r="J428" s="3">
        <f t="shared" si="125"/>
        <v>1</v>
      </c>
      <c r="K428" s="3">
        <f t="shared" si="126"/>
        <v>1</v>
      </c>
      <c r="L428" s="3" t="str">
        <f t="shared" si="129"/>
        <v>部件</v>
      </c>
      <c r="M428" s="3">
        <f t="shared" ca="1" si="130"/>
        <v>94003</v>
      </c>
      <c r="N428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</v>
      </c>
      <c r="O428" s="3" t="str">
        <f t="shared" si="134"/>
        <v>88,88,88,44,44,44,29,29,29,440,440,440,440,440,440,489,489,489,231,231,231,231,231,231,231,231,235,235,235,235,235,235,235,235,235,235,58,58,58,58,58,58,58,58,58,58,58,58,58,58,58,58,58,58,12,12</v>
      </c>
      <c r="P428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,(1,2),(1,2),(1,2),(1,2),(1,1),(1,1)</v>
      </c>
      <c r="Q428" s="3" t="str">
        <f>IF(D428="坦克碎片",VLOOKUP(C428,道具信息!$N$2:$O$291,2,FALSE)&amp;"碎片",VLOOKUP(C428,道具信息!$N$2:$O$291,2,FALSE))</f>
        <v>T4部件</v>
      </c>
      <c r="R428" s="3">
        <f t="shared" si="138"/>
        <v>216</v>
      </c>
      <c r="S428" s="11">
        <f t="shared" si="139"/>
        <v>2.1000000000000001E-2</v>
      </c>
      <c r="T428" s="3" t="str">
        <f>VLOOKUP(Q428,道具信息!$Q$3:$S$20,2,FALSE)</f>
        <v>CHEST_ITEM_TYPE_T4_PART</v>
      </c>
      <c r="U428" s="3" t="str">
        <f>IF(COUNTIF(U$373:U427,T428)=0,T428,"")</f>
        <v/>
      </c>
      <c r="V428" s="3" t="str">
        <f t="shared" si="136"/>
        <v>CHEST_ITEM_TYPE_T4_TANK,CHEST_ITEM_TYPE_T4_SHARD,CHEST_ITEM_TYPE_T2_PART,CHEST_ITEM_TYPE_T3_PART,CHEST_ITEM_TYPE_T4_PART</v>
      </c>
      <c r="W428" s="13" t="str">
        <f t="shared" si="131"/>
        <v/>
      </c>
      <c r="X428" s="3" t="str">
        <f t="shared" si="132"/>
        <v/>
      </c>
      <c r="Y428" s="3" t="str">
        <f t="shared" si="137"/>
        <v>4.8%,40.9%,41.8%,10.4%,2.1%</v>
      </c>
    </row>
    <row r="429" spans="2:25" x14ac:dyDescent="0.3">
      <c r="B429" s="2">
        <f>数据源!CN461</f>
        <v>10</v>
      </c>
      <c r="C429" s="2" t="str">
        <f>数据源!CO461</f>
        <v>T4LP5</v>
      </c>
      <c r="D429" s="2" t="str">
        <f>数据源!CP461</f>
        <v>部件</v>
      </c>
      <c r="E429" s="2">
        <f>数据源!CQ461</f>
        <v>2150</v>
      </c>
      <c r="F429" s="2">
        <f>数据源!CR461</f>
        <v>1</v>
      </c>
      <c r="G429" s="2">
        <f>数据源!CS461</f>
        <v>5.1999999999999998E-3</v>
      </c>
      <c r="H429" s="2">
        <f>数据源!CT461</f>
        <v>1.1911627906976744E-3</v>
      </c>
      <c r="I429" s="2">
        <f>数据源!CU461</f>
        <v>12</v>
      </c>
      <c r="J429" s="3">
        <f t="shared" si="125"/>
        <v>1</v>
      </c>
      <c r="K429" s="3">
        <f t="shared" si="126"/>
        <v>1</v>
      </c>
      <c r="L429" s="3" t="str">
        <f t="shared" si="129"/>
        <v>部件</v>
      </c>
      <c r="M429" s="3">
        <f t="shared" ca="1" si="130"/>
        <v>94005</v>
      </c>
      <c r="N429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</v>
      </c>
      <c r="O429" s="3" t="str">
        <f t="shared" si="134"/>
        <v>88,88,88,44,44,44,29,29,29,440,440,440,440,440,440,489,489,489,231,231,231,231,231,231,231,231,235,235,235,235,235,235,235,235,235,235,58,58,58,58,58,58,58,58,58,58,58,58,58,58,58,58,58,58,12,12,12</v>
      </c>
      <c r="P429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,(1,2),(1,2),(1,2),(1,2),(1,1),(1,1),(1,1)</v>
      </c>
      <c r="Q429" s="3" t="str">
        <f>IF(D429="坦克碎片",VLOOKUP(C429,道具信息!$N$2:$O$291,2,FALSE)&amp;"碎片",VLOOKUP(C429,道具信息!$N$2:$O$291,2,FALSE))</f>
        <v>T4部件</v>
      </c>
      <c r="R429" s="3">
        <f t="shared" si="138"/>
        <v>216</v>
      </c>
      <c r="S429" s="11">
        <f t="shared" si="139"/>
        <v>2.1000000000000001E-2</v>
      </c>
      <c r="T429" s="3" t="str">
        <f>VLOOKUP(Q429,道具信息!$Q$3:$S$20,2,FALSE)</f>
        <v>CHEST_ITEM_TYPE_T4_PART</v>
      </c>
      <c r="U429" s="3" t="str">
        <f>IF(COUNTIF(U$373:U428,T429)=0,T429,"")</f>
        <v/>
      </c>
      <c r="V429" s="3" t="str">
        <f t="shared" si="136"/>
        <v>CHEST_ITEM_TYPE_T4_TANK,CHEST_ITEM_TYPE_T4_SHARD,CHEST_ITEM_TYPE_T2_PART,CHEST_ITEM_TYPE_T3_PART,CHEST_ITEM_TYPE_T4_PART</v>
      </c>
      <c r="W429" s="13" t="str">
        <f t="shared" si="131"/>
        <v/>
      </c>
      <c r="X429" s="3" t="str">
        <f t="shared" si="132"/>
        <v/>
      </c>
      <c r="Y429" s="3" t="str">
        <f t="shared" si="137"/>
        <v>4.8%,40.9%,41.8%,10.4%,2.1%</v>
      </c>
    </row>
    <row r="430" spans="2:25" x14ac:dyDescent="0.3">
      <c r="B430" s="2">
        <f>数据源!CN462</f>
        <v>10</v>
      </c>
      <c r="C430" s="2" t="str">
        <f>数据源!CO462</f>
        <v>T4MP1</v>
      </c>
      <c r="D430" s="2" t="str">
        <f>数据源!CP462</f>
        <v>部件</v>
      </c>
      <c r="E430" s="2">
        <f>数据源!CQ462</f>
        <v>2150</v>
      </c>
      <c r="F430" s="2">
        <f>数据源!CR462</f>
        <v>1</v>
      </c>
      <c r="G430" s="2">
        <f>数据源!CS462</f>
        <v>5.1999999999999998E-3</v>
      </c>
      <c r="H430" s="2">
        <f>数据源!CT462</f>
        <v>1.1911627906976744E-3</v>
      </c>
      <c r="I430" s="2">
        <f>数据源!CU462</f>
        <v>12</v>
      </c>
      <c r="J430" s="3">
        <f t="shared" si="125"/>
        <v>1</v>
      </c>
      <c r="K430" s="3">
        <f t="shared" si="126"/>
        <v>1</v>
      </c>
      <c r="L430" s="3" t="str">
        <f t="shared" si="129"/>
        <v>部件</v>
      </c>
      <c r="M430" s="3">
        <f t="shared" ca="1" si="130"/>
        <v>94101</v>
      </c>
      <c r="N430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</v>
      </c>
      <c r="O430" s="3" t="str">
        <f t="shared" si="134"/>
        <v>88,88,88,44,44,44,29,29,29,440,440,440,440,440,440,489,489,489,231,231,231,231,231,231,231,231,235,235,235,235,235,235,235,235,235,235,58,58,58,58,58,58,58,58,58,58,58,58,58,58,58,58,58,58,12,12,12,12</v>
      </c>
      <c r="P430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,(1,2),(1,2),(1,2),(1,2),(1,1),(1,1),(1,1),(1,1)</v>
      </c>
      <c r="Q430" s="3" t="str">
        <f>IF(D430="坦克碎片",VLOOKUP(C430,道具信息!$N$2:$O$291,2,FALSE)&amp;"碎片",VLOOKUP(C430,道具信息!$N$2:$O$291,2,FALSE))</f>
        <v>T4部件</v>
      </c>
      <c r="R430" s="3">
        <f t="shared" si="138"/>
        <v>216</v>
      </c>
      <c r="S430" s="11">
        <f t="shared" si="139"/>
        <v>2.1000000000000001E-2</v>
      </c>
      <c r="T430" s="3" t="str">
        <f>VLOOKUP(Q430,道具信息!$Q$3:$S$20,2,FALSE)</f>
        <v>CHEST_ITEM_TYPE_T4_PART</v>
      </c>
      <c r="U430" s="3" t="str">
        <f>IF(COUNTIF(U$373:U429,T430)=0,T430,"")</f>
        <v/>
      </c>
      <c r="V430" s="3" t="str">
        <f t="shared" si="136"/>
        <v>CHEST_ITEM_TYPE_T4_TANK,CHEST_ITEM_TYPE_T4_SHARD,CHEST_ITEM_TYPE_T2_PART,CHEST_ITEM_TYPE_T3_PART,CHEST_ITEM_TYPE_T4_PART</v>
      </c>
      <c r="W430" s="13" t="str">
        <f t="shared" si="131"/>
        <v/>
      </c>
      <c r="X430" s="3" t="str">
        <f t="shared" si="132"/>
        <v/>
      </c>
      <c r="Y430" s="3" t="str">
        <f t="shared" si="137"/>
        <v>4.8%,40.9%,41.8%,10.4%,2.1%</v>
      </c>
    </row>
    <row r="431" spans="2:25" x14ac:dyDescent="0.3">
      <c r="B431" s="2">
        <f>数据源!CN463</f>
        <v>10</v>
      </c>
      <c r="C431" s="2" t="str">
        <f>数据源!CO463</f>
        <v>T4MP3</v>
      </c>
      <c r="D431" s="2" t="str">
        <f>数据源!CP463</f>
        <v>部件</v>
      </c>
      <c r="E431" s="2">
        <f>数据源!CQ463</f>
        <v>2150</v>
      </c>
      <c r="F431" s="2">
        <f>数据源!CR463</f>
        <v>1</v>
      </c>
      <c r="G431" s="2">
        <f>数据源!CS463</f>
        <v>5.1999999999999998E-3</v>
      </c>
      <c r="H431" s="2">
        <f>数据源!CT463</f>
        <v>1.1911627906976744E-3</v>
      </c>
      <c r="I431" s="2">
        <f>数据源!CU463</f>
        <v>12</v>
      </c>
      <c r="J431" s="3">
        <f t="shared" si="125"/>
        <v>1</v>
      </c>
      <c r="K431" s="3">
        <f t="shared" si="126"/>
        <v>1</v>
      </c>
      <c r="L431" s="3" t="str">
        <f t="shared" si="129"/>
        <v>部件</v>
      </c>
      <c r="M431" s="3">
        <f t="shared" ca="1" si="130"/>
        <v>94103</v>
      </c>
      <c r="N431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</v>
      </c>
      <c r="O431" s="3" t="str">
        <f t="shared" si="134"/>
        <v>88,88,88,44,44,44,29,29,29,440,440,440,440,440,440,489,489,489,231,231,231,231,231,231,231,231,235,235,235,235,235,235,235,235,235,235,58,58,58,58,58,58,58,58,58,58,58,58,58,58,58,58,58,58,12,12,12,12,12</v>
      </c>
      <c r="P431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,(1,2),(1,2),(1,2),(1,2),(1,1),(1,1),(1,1),(1,1),(1,1)</v>
      </c>
      <c r="Q431" s="3" t="str">
        <f>IF(D431="坦克碎片",VLOOKUP(C431,道具信息!$N$2:$O$291,2,FALSE)&amp;"碎片",VLOOKUP(C431,道具信息!$N$2:$O$291,2,FALSE))</f>
        <v>T4部件</v>
      </c>
      <c r="R431" s="3">
        <f t="shared" si="138"/>
        <v>216</v>
      </c>
      <c r="S431" s="11">
        <f t="shared" si="139"/>
        <v>2.1000000000000001E-2</v>
      </c>
      <c r="T431" s="3" t="str">
        <f>VLOOKUP(Q431,道具信息!$Q$3:$S$20,2,FALSE)</f>
        <v>CHEST_ITEM_TYPE_T4_PART</v>
      </c>
      <c r="U431" s="3" t="str">
        <f>IF(COUNTIF(U$373:U430,T431)=0,T431,"")</f>
        <v/>
      </c>
      <c r="V431" s="3" t="str">
        <f t="shared" si="136"/>
        <v>CHEST_ITEM_TYPE_T4_TANK,CHEST_ITEM_TYPE_T4_SHARD,CHEST_ITEM_TYPE_T2_PART,CHEST_ITEM_TYPE_T3_PART,CHEST_ITEM_TYPE_T4_PART</v>
      </c>
      <c r="W431" s="13" t="str">
        <f t="shared" si="131"/>
        <v/>
      </c>
      <c r="X431" s="3" t="str">
        <f t="shared" si="132"/>
        <v/>
      </c>
      <c r="Y431" s="3" t="str">
        <f t="shared" si="137"/>
        <v>4.8%,40.9%,41.8%,10.4%,2.1%</v>
      </c>
    </row>
    <row r="432" spans="2:25" x14ac:dyDescent="0.3">
      <c r="B432" s="2">
        <f>数据源!CN464</f>
        <v>10</v>
      </c>
      <c r="C432" s="2" t="str">
        <f>数据源!CO464</f>
        <v>T4MP5</v>
      </c>
      <c r="D432" s="2" t="str">
        <f>数据源!CP464</f>
        <v>部件</v>
      </c>
      <c r="E432" s="2">
        <f>数据源!CQ464</f>
        <v>2150</v>
      </c>
      <c r="F432" s="2">
        <f>数据源!CR464</f>
        <v>1</v>
      </c>
      <c r="G432" s="2">
        <f>数据源!CS464</f>
        <v>5.1999999999999998E-3</v>
      </c>
      <c r="H432" s="2">
        <f>数据源!CT464</f>
        <v>1.1911627906976744E-3</v>
      </c>
      <c r="I432" s="2">
        <f>数据源!CU464</f>
        <v>12</v>
      </c>
      <c r="J432" s="3">
        <f t="shared" si="125"/>
        <v>1</v>
      </c>
      <c r="K432" s="3">
        <f t="shared" si="126"/>
        <v>1</v>
      </c>
      <c r="L432" s="3" t="str">
        <f t="shared" si="129"/>
        <v>部件</v>
      </c>
      <c r="M432" s="3">
        <f t="shared" ca="1" si="130"/>
        <v>94105</v>
      </c>
      <c r="N432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</v>
      </c>
      <c r="O432" s="3" t="str">
        <f t="shared" si="134"/>
        <v>88,88,88,44,44,44,29,29,29,440,440,440,440,440,440,489,489,489,231,231,231,231,231,231,231,231,235,235,235,235,235,235,235,235,235,235,58,58,58,58,58,58,58,58,58,58,58,58,58,58,58,58,58,58,12,12,12,12,12,12</v>
      </c>
      <c r="P432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,(1,2),(1,2),(1,2),(1,2),(1,1),(1,1),(1,1),(1,1),(1,1),(1,1)</v>
      </c>
      <c r="Q432" s="3" t="str">
        <f>IF(D432="坦克碎片",VLOOKUP(C432,道具信息!$N$2:$O$291,2,FALSE)&amp;"碎片",VLOOKUP(C432,道具信息!$N$2:$O$291,2,FALSE))</f>
        <v>T4部件</v>
      </c>
      <c r="R432" s="3">
        <f t="shared" si="138"/>
        <v>216</v>
      </c>
      <c r="S432" s="11">
        <f t="shared" si="139"/>
        <v>2.1000000000000001E-2</v>
      </c>
      <c r="T432" s="3" t="str">
        <f>VLOOKUP(Q432,道具信息!$Q$3:$S$20,2,FALSE)</f>
        <v>CHEST_ITEM_TYPE_T4_PART</v>
      </c>
      <c r="U432" s="3" t="str">
        <f>IF(COUNTIF(U$373:U431,T432)=0,T432,"")</f>
        <v/>
      </c>
      <c r="V432" s="3" t="str">
        <f t="shared" si="136"/>
        <v>CHEST_ITEM_TYPE_T4_TANK,CHEST_ITEM_TYPE_T4_SHARD,CHEST_ITEM_TYPE_T2_PART,CHEST_ITEM_TYPE_T3_PART,CHEST_ITEM_TYPE_T4_PART</v>
      </c>
      <c r="W432" s="13" t="str">
        <f t="shared" si="131"/>
        <v/>
      </c>
      <c r="X432" s="3" t="str">
        <f t="shared" si="132"/>
        <v/>
      </c>
      <c r="Y432" s="3" t="str">
        <f t="shared" si="137"/>
        <v>4.8%,40.9%,41.8%,10.4%,2.1%</v>
      </c>
    </row>
    <row r="433" spans="2:25" x14ac:dyDescent="0.3">
      <c r="B433" s="2">
        <f>数据源!CN465</f>
        <v>10</v>
      </c>
      <c r="C433" s="2" t="str">
        <f>数据源!CO465</f>
        <v>T4HP1</v>
      </c>
      <c r="D433" s="2" t="str">
        <f>数据源!CP465</f>
        <v>部件</v>
      </c>
      <c r="E433" s="2">
        <f>数据源!CQ465</f>
        <v>2150</v>
      </c>
      <c r="F433" s="2">
        <f>数据源!CR465</f>
        <v>1</v>
      </c>
      <c r="G433" s="2">
        <f>数据源!CS465</f>
        <v>5.1999999999999998E-3</v>
      </c>
      <c r="H433" s="2">
        <f>数据源!CT465</f>
        <v>1.1911627906976744E-3</v>
      </c>
      <c r="I433" s="2">
        <f>数据源!CU465</f>
        <v>12</v>
      </c>
      <c r="J433" s="3">
        <f t="shared" si="125"/>
        <v>1</v>
      </c>
      <c r="K433" s="3">
        <f t="shared" si="126"/>
        <v>1</v>
      </c>
      <c r="L433" s="3" t="str">
        <f t="shared" si="129"/>
        <v>部件</v>
      </c>
      <c r="M433" s="3">
        <f t="shared" ca="1" si="130"/>
        <v>94201</v>
      </c>
      <c r="N433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</v>
      </c>
      <c r="O433" s="3" t="str">
        <f t="shared" si="134"/>
        <v>88,88,88,44,44,44,29,29,29,440,440,440,440,440,440,489,489,489,231,231,231,231,231,231,231,231,235,235,235,235,235,235,235,235,235,235,58,58,58,58,58,58,58,58,58,58,58,58,58,58,58,58,58,58,12,12,12,12,12,12,12</v>
      </c>
      <c r="P433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,(1,2),(1,2),(1,2),(1,2),(1,1),(1,1),(1,1),(1,1),(1,1),(1,1),(1,1)</v>
      </c>
      <c r="Q433" s="3" t="str">
        <f>IF(D433="坦克碎片",VLOOKUP(C433,道具信息!$N$2:$O$291,2,FALSE)&amp;"碎片",VLOOKUP(C433,道具信息!$N$2:$O$291,2,FALSE))</f>
        <v>T4部件</v>
      </c>
      <c r="R433" s="3">
        <f t="shared" si="138"/>
        <v>216</v>
      </c>
      <c r="S433" s="11">
        <f t="shared" si="139"/>
        <v>2.1000000000000001E-2</v>
      </c>
      <c r="T433" s="3" t="str">
        <f>VLOOKUP(Q433,道具信息!$Q$3:$S$20,2,FALSE)</f>
        <v>CHEST_ITEM_TYPE_T4_PART</v>
      </c>
      <c r="U433" s="3" t="str">
        <f>IF(COUNTIF(U$373:U432,T433)=0,T433,"")</f>
        <v/>
      </c>
      <c r="V433" s="3" t="str">
        <f t="shared" si="136"/>
        <v>CHEST_ITEM_TYPE_T4_TANK,CHEST_ITEM_TYPE_T4_SHARD,CHEST_ITEM_TYPE_T2_PART,CHEST_ITEM_TYPE_T3_PART,CHEST_ITEM_TYPE_T4_PART</v>
      </c>
      <c r="W433" s="13" t="str">
        <f t="shared" si="131"/>
        <v/>
      </c>
      <c r="X433" s="3" t="str">
        <f t="shared" si="132"/>
        <v/>
      </c>
      <c r="Y433" s="3" t="str">
        <f t="shared" si="137"/>
        <v>4.8%,40.9%,41.8%,10.4%,2.1%</v>
      </c>
    </row>
    <row r="434" spans="2:25" x14ac:dyDescent="0.3">
      <c r="B434" s="2">
        <f>数据源!CN466</f>
        <v>10</v>
      </c>
      <c r="C434" s="2" t="str">
        <f>数据源!CO466</f>
        <v>T4HP3</v>
      </c>
      <c r="D434" s="2" t="str">
        <f>数据源!CP466</f>
        <v>部件</v>
      </c>
      <c r="E434" s="2">
        <f>数据源!CQ466</f>
        <v>2150</v>
      </c>
      <c r="F434" s="2">
        <f>数据源!CR466</f>
        <v>1</v>
      </c>
      <c r="G434" s="2">
        <f>数据源!CS466</f>
        <v>5.1999999999999998E-3</v>
      </c>
      <c r="H434" s="2">
        <f>数据源!CT466</f>
        <v>1.1911627906976744E-3</v>
      </c>
      <c r="I434" s="2">
        <f>数据源!CU466</f>
        <v>12</v>
      </c>
      <c r="J434" s="3">
        <f t="shared" si="125"/>
        <v>1</v>
      </c>
      <c r="K434" s="3">
        <f t="shared" si="126"/>
        <v>1</v>
      </c>
      <c r="L434" s="3" t="str">
        <f t="shared" si="129"/>
        <v>部件</v>
      </c>
      <c r="M434" s="3">
        <f t="shared" ca="1" si="130"/>
        <v>94203</v>
      </c>
      <c r="N434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</v>
      </c>
      <c r="O434" s="3" t="str">
        <f t="shared" si="134"/>
        <v>88,88,88,44,44,44,29,29,29,440,440,440,440,440,440,489,489,489,231,231,231,231,231,231,231,231,235,235,235,235,235,235,235,235,235,235,58,58,58,58,58,58,58,58,58,58,58,58,58,58,58,58,58,58,12,12,12,12,12,12,12,12</v>
      </c>
      <c r="P434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,(1,2),(1,2),(1,2),(1,2),(1,1),(1,1),(1,1),(1,1),(1,1),(1,1),(1,1),(1,1)</v>
      </c>
      <c r="Q434" s="3" t="str">
        <f>IF(D434="坦克碎片",VLOOKUP(C434,道具信息!$N$2:$O$291,2,FALSE)&amp;"碎片",VLOOKUP(C434,道具信息!$N$2:$O$291,2,FALSE))</f>
        <v>T4部件</v>
      </c>
      <c r="R434" s="3">
        <f t="shared" si="138"/>
        <v>216</v>
      </c>
      <c r="S434" s="11">
        <f t="shared" si="139"/>
        <v>2.1000000000000001E-2</v>
      </c>
      <c r="T434" s="3" t="str">
        <f>VLOOKUP(Q434,道具信息!$Q$3:$S$20,2,FALSE)</f>
        <v>CHEST_ITEM_TYPE_T4_PART</v>
      </c>
      <c r="U434" s="3" t="str">
        <f>IF(COUNTIF(U$373:U433,T434)=0,T434,"")</f>
        <v/>
      </c>
      <c r="V434" s="3" t="str">
        <f t="shared" si="136"/>
        <v>CHEST_ITEM_TYPE_T4_TANK,CHEST_ITEM_TYPE_T4_SHARD,CHEST_ITEM_TYPE_T2_PART,CHEST_ITEM_TYPE_T3_PART,CHEST_ITEM_TYPE_T4_PART</v>
      </c>
      <c r="W434" s="13" t="str">
        <f t="shared" si="131"/>
        <v/>
      </c>
      <c r="X434" s="3" t="str">
        <f t="shared" si="132"/>
        <v/>
      </c>
      <c r="Y434" s="3" t="str">
        <f t="shared" si="137"/>
        <v>4.8%,40.9%,41.8%,10.4%,2.1%</v>
      </c>
    </row>
    <row r="435" spans="2:25" x14ac:dyDescent="0.3">
      <c r="B435" s="2">
        <f>数据源!CN467</f>
        <v>10</v>
      </c>
      <c r="C435" s="2" t="str">
        <f>数据源!CO467</f>
        <v>T4HP5</v>
      </c>
      <c r="D435" s="2" t="str">
        <f>数据源!CP467</f>
        <v>部件</v>
      </c>
      <c r="E435" s="2">
        <f>数据源!CQ467</f>
        <v>2150</v>
      </c>
      <c r="F435" s="2">
        <f>数据源!CR467</f>
        <v>1</v>
      </c>
      <c r="G435" s="2">
        <f>数据源!CS467</f>
        <v>5.1999999999999998E-3</v>
      </c>
      <c r="H435" s="2">
        <f>数据源!CT467</f>
        <v>1.1911627906976744E-3</v>
      </c>
      <c r="I435" s="2">
        <f>数据源!CU467</f>
        <v>12</v>
      </c>
      <c r="J435" s="3">
        <f t="shared" si="125"/>
        <v>1</v>
      </c>
      <c r="K435" s="3">
        <f t="shared" si="126"/>
        <v>1</v>
      </c>
      <c r="L435" s="3" t="str">
        <f t="shared" si="129"/>
        <v>部件</v>
      </c>
      <c r="M435" s="3">
        <f t="shared" ca="1" si="130"/>
        <v>94205</v>
      </c>
      <c r="N435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</v>
      </c>
      <c r="O435" s="3" t="str">
        <f t="shared" si="134"/>
        <v>88,88,88,44,44,44,29,29,29,440,440,440,440,440,440,489,489,489,231,231,231,231,231,231,231,231,235,235,235,235,235,235,235,235,235,235,58,58,58,58,58,58,58,58,58,58,58,58,58,58,58,58,58,58,12,12,12,12,12,12,12,12,12</v>
      </c>
      <c r="P435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,(1,2),(1,2),(1,2),(1,2),(1,1),(1,1),(1,1),(1,1),(1,1),(1,1),(1,1),(1,1),(1,1)</v>
      </c>
      <c r="Q435" s="3" t="str">
        <f>IF(D435="坦克碎片",VLOOKUP(C435,道具信息!$N$2:$O$291,2,FALSE)&amp;"碎片",VLOOKUP(C435,道具信息!$N$2:$O$291,2,FALSE))</f>
        <v>T4部件</v>
      </c>
      <c r="R435" s="3">
        <f t="shared" si="138"/>
        <v>216</v>
      </c>
      <c r="S435" s="11">
        <f t="shared" si="139"/>
        <v>2.1000000000000001E-2</v>
      </c>
      <c r="T435" s="3" t="str">
        <f>VLOOKUP(Q435,道具信息!$Q$3:$S$20,2,FALSE)</f>
        <v>CHEST_ITEM_TYPE_T4_PART</v>
      </c>
      <c r="U435" s="3" t="str">
        <f>IF(COUNTIF(U$373:U434,T435)=0,T435,"")</f>
        <v/>
      </c>
      <c r="V435" s="3" t="str">
        <f t="shared" si="136"/>
        <v>CHEST_ITEM_TYPE_T4_TANK,CHEST_ITEM_TYPE_T4_SHARD,CHEST_ITEM_TYPE_T2_PART,CHEST_ITEM_TYPE_T3_PART,CHEST_ITEM_TYPE_T4_PART</v>
      </c>
      <c r="W435" s="13" t="str">
        <f t="shared" si="131"/>
        <v/>
      </c>
      <c r="X435" s="3" t="str">
        <f t="shared" si="132"/>
        <v/>
      </c>
      <c r="Y435" s="3" t="str">
        <f t="shared" si="137"/>
        <v>4.8%,40.9%,41.8%,10.4%,2.1%</v>
      </c>
    </row>
    <row r="436" spans="2:25" x14ac:dyDescent="0.3">
      <c r="B436" s="2">
        <f>数据源!CN468</f>
        <v>10</v>
      </c>
      <c r="C436" s="2" t="str">
        <f>数据源!CO468</f>
        <v>T4LP2</v>
      </c>
      <c r="D436" s="2" t="str">
        <f>数据源!CP468</f>
        <v>部件</v>
      </c>
      <c r="E436" s="2">
        <f>数据源!CQ468</f>
        <v>2150</v>
      </c>
      <c r="F436" s="2">
        <f>数据源!CR468</f>
        <v>1</v>
      </c>
      <c r="G436" s="2">
        <f>数据源!CS468</f>
        <v>5.1999999999999998E-3</v>
      </c>
      <c r="H436" s="2">
        <f>数据源!CT468</f>
        <v>1.1911627906976744E-3</v>
      </c>
      <c r="I436" s="2">
        <f>数据源!CU468</f>
        <v>12</v>
      </c>
      <c r="J436" s="3">
        <f t="shared" si="125"/>
        <v>1</v>
      </c>
      <c r="K436" s="3">
        <f t="shared" si="126"/>
        <v>1</v>
      </c>
      <c r="L436" s="3" t="str">
        <f t="shared" si="129"/>
        <v>部件</v>
      </c>
      <c r="M436" s="3">
        <f t="shared" ca="1" si="130"/>
        <v>94002</v>
      </c>
      <c r="N436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</v>
      </c>
      <c r="O436" s="3" t="str">
        <f t="shared" si="134"/>
        <v>88,88,88,44,44,44,29,29,29,440,440,440,440,440,440,489,489,489,231,231,231,231,231,231,231,231,235,235,235,235,235,235,235,235,235,235,58,58,58,58,58,58,58,58,58,58,58,58,58,58,58,58,58,58,12,12,12,12,12,12,12,12,12,12</v>
      </c>
      <c r="P436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,(1,2),(1,2),(1,2),(1,2),(1,1),(1,1),(1,1),(1,1),(1,1),(1,1),(1,1),(1,1),(1,1),(1,1)</v>
      </c>
      <c r="Q436" s="3" t="str">
        <f>IF(D436="坦克碎片",VLOOKUP(C436,道具信息!$N$2:$O$291,2,FALSE)&amp;"碎片",VLOOKUP(C436,道具信息!$N$2:$O$291,2,FALSE))</f>
        <v>T4部件</v>
      </c>
      <c r="R436" s="3">
        <f t="shared" si="138"/>
        <v>216</v>
      </c>
      <c r="S436" s="11">
        <f t="shared" si="139"/>
        <v>2.1000000000000001E-2</v>
      </c>
      <c r="T436" s="3" t="str">
        <f>VLOOKUP(Q436,道具信息!$Q$3:$S$20,2,FALSE)</f>
        <v>CHEST_ITEM_TYPE_T4_PART</v>
      </c>
      <c r="U436" s="3" t="str">
        <f>IF(COUNTIF(U$373:U435,T436)=0,T436,"")</f>
        <v/>
      </c>
      <c r="V436" s="3" t="str">
        <f t="shared" si="136"/>
        <v>CHEST_ITEM_TYPE_T4_TANK,CHEST_ITEM_TYPE_T4_SHARD,CHEST_ITEM_TYPE_T2_PART,CHEST_ITEM_TYPE_T3_PART,CHEST_ITEM_TYPE_T4_PART</v>
      </c>
      <c r="W436" s="13" t="str">
        <f t="shared" si="131"/>
        <v/>
      </c>
      <c r="X436" s="3" t="str">
        <f t="shared" si="132"/>
        <v/>
      </c>
      <c r="Y436" s="3" t="str">
        <f t="shared" si="137"/>
        <v>4.8%,40.9%,41.8%,10.4%,2.1%</v>
      </c>
    </row>
    <row r="437" spans="2:25" x14ac:dyDescent="0.3">
      <c r="B437" s="2">
        <f>数据源!CN469</f>
        <v>10</v>
      </c>
      <c r="C437" s="2" t="str">
        <f>数据源!CO469</f>
        <v>T4LP4</v>
      </c>
      <c r="D437" s="2" t="str">
        <f>数据源!CP469</f>
        <v>部件</v>
      </c>
      <c r="E437" s="2">
        <f>数据源!CQ469</f>
        <v>2150</v>
      </c>
      <c r="F437" s="2">
        <f>数据源!CR469</f>
        <v>1</v>
      </c>
      <c r="G437" s="2">
        <f>数据源!CS469</f>
        <v>5.1999999999999998E-3</v>
      </c>
      <c r="H437" s="2">
        <f>数据源!CT469</f>
        <v>1.1911627906976744E-3</v>
      </c>
      <c r="I437" s="2">
        <f>数据源!CU469</f>
        <v>12</v>
      </c>
      <c r="J437" s="3">
        <f t="shared" ref="J437:J444" si="140">ROUNDUP(IF(F437&gt;1,F437-ROUNDDOWN(SQRT(F437),0),F437),0)</f>
        <v>1</v>
      </c>
      <c r="K437" s="3">
        <f t="shared" ref="K437:K444" si="141">F437*2-J437</f>
        <v>1</v>
      </c>
      <c r="L437" s="3" t="str">
        <f t="shared" si="129"/>
        <v>部件</v>
      </c>
      <c r="M437" s="3">
        <f t="shared" ca="1" si="130"/>
        <v>94004</v>
      </c>
      <c r="N437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</v>
      </c>
      <c r="O437" s="3" t="str">
        <f t="shared" si="134"/>
        <v>88,88,88,44,44,44,29,29,29,440,440,440,440,440,440,489,489,489,231,231,231,231,231,231,231,231,235,235,235,235,235,235,235,235,235,235,58,58,58,58,58,58,58,58,58,58,58,58,58,58,58,58,58,58,12,12,12,12,12,12,12,12,12,12,12</v>
      </c>
      <c r="P437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</v>
      </c>
      <c r="Q437" s="3" t="str">
        <f>IF(D437="坦克碎片",VLOOKUP(C437,道具信息!$N$2:$O$291,2,FALSE)&amp;"碎片",VLOOKUP(C437,道具信息!$N$2:$O$291,2,FALSE))</f>
        <v>T4部件</v>
      </c>
      <c r="R437" s="3">
        <f t="shared" ref="R437:R444" si="142">SUMIFS(I$3:I$445,Q$3:Q$445,Q437,B$3:B$445,B437)</f>
        <v>216</v>
      </c>
      <c r="S437" s="11">
        <f t="shared" ref="S437:S444" si="143">ROUND(R437/SUMIF(B$3:B$445,B437,I$3:I$445),3)</f>
        <v>2.1000000000000001E-2</v>
      </c>
      <c r="T437" s="3" t="str">
        <f>VLOOKUP(Q437,道具信息!$Q$3:$S$20,2,FALSE)</f>
        <v>CHEST_ITEM_TYPE_T4_PART</v>
      </c>
      <c r="U437" s="3" t="str">
        <f>IF(COUNTIF(U$373:U436,T437)=0,T437,"")</f>
        <v/>
      </c>
      <c r="V437" s="3" t="str">
        <f t="shared" si="136"/>
        <v>CHEST_ITEM_TYPE_T4_TANK,CHEST_ITEM_TYPE_T4_SHARD,CHEST_ITEM_TYPE_T2_PART,CHEST_ITEM_TYPE_T3_PART,CHEST_ITEM_TYPE_T4_PART</v>
      </c>
      <c r="W437" s="13" t="str">
        <f t="shared" si="131"/>
        <v/>
      </c>
      <c r="X437" s="3" t="str">
        <f t="shared" si="132"/>
        <v/>
      </c>
      <c r="Y437" s="3" t="str">
        <f t="shared" si="137"/>
        <v>4.8%,40.9%,41.8%,10.4%,2.1%</v>
      </c>
    </row>
    <row r="438" spans="2:25" x14ac:dyDescent="0.3">
      <c r="B438" s="2">
        <f>数据源!CN470</f>
        <v>10</v>
      </c>
      <c r="C438" s="2" t="str">
        <f>数据源!CO470</f>
        <v>T4LP6</v>
      </c>
      <c r="D438" s="2" t="str">
        <f>数据源!CP470</f>
        <v>部件</v>
      </c>
      <c r="E438" s="2">
        <f>数据源!CQ470</f>
        <v>2150</v>
      </c>
      <c r="F438" s="2">
        <f>数据源!CR470</f>
        <v>1</v>
      </c>
      <c r="G438" s="2">
        <f>数据源!CS470</f>
        <v>5.1999999999999998E-3</v>
      </c>
      <c r="H438" s="2">
        <f>数据源!CT470</f>
        <v>1.1911627906976744E-3</v>
      </c>
      <c r="I438" s="2">
        <f>数据源!CU470</f>
        <v>12</v>
      </c>
      <c r="J438" s="3">
        <f t="shared" si="140"/>
        <v>1</v>
      </c>
      <c r="K438" s="3">
        <f t="shared" si="141"/>
        <v>1</v>
      </c>
      <c r="L438" s="3" t="str">
        <f t="shared" ref="L438:L444" si="144">RIGHT(D438,2)</f>
        <v>部件</v>
      </c>
      <c r="M438" s="3">
        <f t="shared" ref="M438:M444" ca="1" si="145">IF(OR(L438="坦克",L438="碎片"),VLOOKUP(C438,INDIRECT("坦克ID"),MATCH(L438&amp;"ID",INDIRECT("坦克标头"),0),FALSE),VLOOKUP(C438,INDIRECT(L438&amp;"ID"),2,FALSE))</f>
        <v>94006</v>
      </c>
      <c r="N438" s="3" t="str">
        <f t="shared" ca="1" si="133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</v>
      </c>
      <c r="O438" s="3" t="str">
        <f t="shared" si="134"/>
        <v>88,88,88,44,44,44,29,29,29,440,440,440,440,440,440,489,489,489,231,231,231,231,231,231,231,231,235,235,235,235,235,235,235,235,235,235,58,58,58,58,58,58,58,58,58,58,58,58,58,58,58,58,58,58,12,12,12,12,12,12,12,12,12,12,12,12</v>
      </c>
      <c r="P438" s="1" t="str">
        <f t="shared" si="135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</v>
      </c>
      <c r="Q438" s="3" t="str">
        <f>IF(D438="坦克碎片",VLOOKUP(C438,道具信息!$N$2:$O$291,2,FALSE)&amp;"碎片",VLOOKUP(C438,道具信息!$N$2:$O$291,2,FALSE))</f>
        <v>T4部件</v>
      </c>
      <c r="R438" s="3">
        <f t="shared" si="142"/>
        <v>216</v>
      </c>
      <c r="S438" s="11">
        <f t="shared" si="143"/>
        <v>2.1000000000000001E-2</v>
      </c>
      <c r="T438" s="3" t="str">
        <f>VLOOKUP(Q438,道具信息!$Q$3:$S$20,2,FALSE)</f>
        <v>CHEST_ITEM_TYPE_T4_PART</v>
      </c>
      <c r="U438" s="3" t="str">
        <f>IF(COUNTIF(U$373:U437,T438)=0,T438,"")</f>
        <v/>
      </c>
      <c r="V438" s="3" t="str">
        <f t="shared" si="136"/>
        <v>CHEST_ITEM_TYPE_T4_TANK,CHEST_ITEM_TYPE_T4_SHARD,CHEST_ITEM_TYPE_T2_PART,CHEST_ITEM_TYPE_T3_PART,CHEST_ITEM_TYPE_T4_PART</v>
      </c>
      <c r="W438" s="13" t="str">
        <f t="shared" ref="W438:W444" si="146">IF(U438&lt;&gt;"",ROUND(S438*100%,3),"")</f>
        <v/>
      </c>
      <c r="X438" s="3" t="str">
        <f t="shared" ref="X438:X444" si="147">TEXT(W438,"0.0%")</f>
        <v/>
      </c>
      <c r="Y438" s="3" t="str">
        <f t="shared" si="137"/>
        <v>4.8%,40.9%,41.8%,10.4%,2.1%</v>
      </c>
    </row>
    <row r="439" spans="2:25" x14ac:dyDescent="0.3">
      <c r="B439" s="2">
        <f>数据源!CN471</f>
        <v>10</v>
      </c>
      <c r="C439" s="2" t="str">
        <f>数据源!CO471</f>
        <v>T4MP2</v>
      </c>
      <c r="D439" s="2" t="str">
        <f>数据源!CP471</f>
        <v>部件</v>
      </c>
      <c r="E439" s="2">
        <f>数据源!CQ471</f>
        <v>2150</v>
      </c>
      <c r="F439" s="2">
        <f>数据源!CR471</f>
        <v>1</v>
      </c>
      <c r="G439" s="2">
        <f>数据源!CS471</f>
        <v>5.1999999999999998E-3</v>
      </c>
      <c r="H439" s="2">
        <f>数据源!CT471</f>
        <v>1.1911627906976744E-3</v>
      </c>
      <c r="I439" s="2">
        <f>数据源!CU471</f>
        <v>12</v>
      </c>
      <c r="J439" s="3">
        <f t="shared" si="140"/>
        <v>1</v>
      </c>
      <c r="K439" s="3">
        <f t="shared" si="141"/>
        <v>1</v>
      </c>
      <c r="L439" s="3" t="str">
        <f t="shared" si="144"/>
        <v>部件</v>
      </c>
      <c r="M439" s="3">
        <f t="shared" ca="1" si="145"/>
        <v>94102</v>
      </c>
      <c r="N439" s="3" t="str">
        <f t="shared" ref="N439:N444" ca="1" si="148">N438&amp;","&amp;M439</f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</v>
      </c>
      <c r="O439" s="3" t="str">
        <f t="shared" ref="O439:O444" si="149">O438&amp;","&amp;I439</f>
        <v>88,88,88,44,44,44,29,29,29,440,440,440,440,440,440,489,489,489,231,231,231,231,231,231,231,231,235,235,235,235,235,235,235,235,235,235,58,58,58,58,58,58,58,58,58,58,58,58,58,58,58,58,58,58,12,12,12,12,12,12,12,12,12,12,12,12,12</v>
      </c>
      <c r="P439" s="1" t="str">
        <f t="shared" ref="P439:P444" si="150">P438&amp;","&amp;"("&amp;J439&amp;","&amp;K439&amp;")"</f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</v>
      </c>
      <c r="Q439" s="3" t="str">
        <f>IF(D439="坦克碎片",VLOOKUP(C439,道具信息!$N$2:$O$291,2,FALSE)&amp;"碎片",VLOOKUP(C439,道具信息!$N$2:$O$291,2,FALSE))</f>
        <v>T4部件</v>
      </c>
      <c r="R439" s="3">
        <f t="shared" si="142"/>
        <v>216</v>
      </c>
      <c r="S439" s="11">
        <f t="shared" si="143"/>
        <v>2.1000000000000001E-2</v>
      </c>
      <c r="T439" s="3" t="str">
        <f>VLOOKUP(Q439,道具信息!$Q$3:$S$20,2,FALSE)</f>
        <v>CHEST_ITEM_TYPE_T4_PART</v>
      </c>
      <c r="U439" s="3" t="str">
        <f>IF(COUNTIF(U$373:U438,T439)=0,T439,"")</f>
        <v/>
      </c>
      <c r="V439" s="3" t="str">
        <f t="shared" ref="V439:V444" si="151">IF(U439&lt;&gt;"",V438&amp;","&amp;U439,V438)</f>
        <v>CHEST_ITEM_TYPE_T4_TANK,CHEST_ITEM_TYPE_T4_SHARD,CHEST_ITEM_TYPE_T2_PART,CHEST_ITEM_TYPE_T3_PART,CHEST_ITEM_TYPE_T4_PART</v>
      </c>
      <c r="W439" s="13" t="str">
        <f t="shared" si="146"/>
        <v/>
      </c>
      <c r="X439" s="3" t="str">
        <f t="shared" si="147"/>
        <v/>
      </c>
      <c r="Y439" s="3" t="str">
        <f t="shared" ref="Y439:Y444" si="152">IF(X439&lt;&gt;"",Y438&amp;","&amp;X439,Y438)</f>
        <v>4.8%,40.9%,41.8%,10.4%,2.1%</v>
      </c>
    </row>
    <row r="440" spans="2:25" x14ac:dyDescent="0.3">
      <c r="B440" s="2">
        <f>数据源!CN472</f>
        <v>10</v>
      </c>
      <c r="C440" s="2" t="str">
        <f>数据源!CO472</f>
        <v>T4MP4</v>
      </c>
      <c r="D440" s="2" t="str">
        <f>数据源!CP472</f>
        <v>部件</v>
      </c>
      <c r="E440" s="2">
        <f>数据源!CQ472</f>
        <v>2150</v>
      </c>
      <c r="F440" s="2">
        <f>数据源!CR472</f>
        <v>1</v>
      </c>
      <c r="G440" s="2">
        <f>数据源!CS472</f>
        <v>5.1999999999999998E-3</v>
      </c>
      <c r="H440" s="2">
        <f>数据源!CT472</f>
        <v>1.1911627906976744E-3</v>
      </c>
      <c r="I440" s="2">
        <f>数据源!CU472</f>
        <v>12</v>
      </c>
      <c r="J440" s="3">
        <f t="shared" si="140"/>
        <v>1</v>
      </c>
      <c r="K440" s="3">
        <f t="shared" si="141"/>
        <v>1</v>
      </c>
      <c r="L440" s="3" t="str">
        <f t="shared" si="144"/>
        <v>部件</v>
      </c>
      <c r="M440" s="3">
        <f t="shared" ca="1" si="145"/>
        <v>94104</v>
      </c>
      <c r="N440" s="3" t="str">
        <f t="shared" ca="1" si="148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</v>
      </c>
      <c r="O440" s="3" t="str">
        <f t="shared" si="149"/>
        <v>88,88,88,44,44,44,29,29,29,440,440,440,440,440,440,489,489,489,231,231,231,231,231,231,231,231,235,235,235,235,235,235,235,235,235,235,58,58,58,58,58,58,58,58,58,58,58,58,58,58,58,58,58,58,12,12,12,12,12,12,12,12,12,12,12,12,12,12</v>
      </c>
      <c r="P440" s="1" t="str">
        <f t="shared" si="150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</v>
      </c>
      <c r="Q440" s="3" t="str">
        <f>IF(D440="坦克碎片",VLOOKUP(C440,道具信息!$N$2:$O$291,2,FALSE)&amp;"碎片",VLOOKUP(C440,道具信息!$N$2:$O$291,2,FALSE))</f>
        <v>T4部件</v>
      </c>
      <c r="R440" s="3">
        <f t="shared" si="142"/>
        <v>216</v>
      </c>
      <c r="S440" s="11">
        <f t="shared" si="143"/>
        <v>2.1000000000000001E-2</v>
      </c>
      <c r="T440" s="3" t="str">
        <f>VLOOKUP(Q440,道具信息!$Q$3:$S$20,2,FALSE)</f>
        <v>CHEST_ITEM_TYPE_T4_PART</v>
      </c>
      <c r="U440" s="3" t="str">
        <f>IF(COUNTIF(U$373:U439,T440)=0,T440,"")</f>
        <v/>
      </c>
      <c r="V440" s="3" t="str">
        <f t="shared" si="151"/>
        <v>CHEST_ITEM_TYPE_T4_TANK,CHEST_ITEM_TYPE_T4_SHARD,CHEST_ITEM_TYPE_T2_PART,CHEST_ITEM_TYPE_T3_PART,CHEST_ITEM_TYPE_T4_PART</v>
      </c>
      <c r="W440" s="13" t="str">
        <f t="shared" si="146"/>
        <v/>
      </c>
      <c r="X440" s="3" t="str">
        <f t="shared" si="147"/>
        <v/>
      </c>
      <c r="Y440" s="3" t="str">
        <f t="shared" si="152"/>
        <v>4.8%,40.9%,41.8%,10.4%,2.1%</v>
      </c>
    </row>
    <row r="441" spans="2:25" x14ac:dyDescent="0.3">
      <c r="B441" s="2">
        <f>数据源!CN473</f>
        <v>10</v>
      </c>
      <c r="C441" s="2" t="str">
        <f>数据源!CO473</f>
        <v>T4MP6</v>
      </c>
      <c r="D441" s="2" t="str">
        <f>数据源!CP473</f>
        <v>部件</v>
      </c>
      <c r="E441" s="2">
        <f>数据源!CQ473</f>
        <v>2150</v>
      </c>
      <c r="F441" s="2">
        <f>数据源!CR473</f>
        <v>1</v>
      </c>
      <c r="G441" s="2">
        <f>数据源!CS473</f>
        <v>5.1999999999999998E-3</v>
      </c>
      <c r="H441" s="2">
        <f>数据源!CT473</f>
        <v>1.1911627906976744E-3</v>
      </c>
      <c r="I441" s="2">
        <f>数据源!CU473</f>
        <v>12</v>
      </c>
      <c r="J441" s="3">
        <f t="shared" si="140"/>
        <v>1</v>
      </c>
      <c r="K441" s="3">
        <f t="shared" si="141"/>
        <v>1</v>
      </c>
      <c r="L441" s="3" t="str">
        <f t="shared" si="144"/>
        <v>部件</v>
      </c>
      <c r="M441" s="3">
        <f t="shared" ca="1" si="145"/>
        <v>94106</v>
      </c>
      <c r="N441" s="3" t="str">
        <f t="shared" ca="1" si="148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</v>
      </c>
      <c r="O441" s="3" t="str">
        <f t="shared" si="149"/>
        <v>88,88,88,44,44,44,29,29,29,440,440,440,440,440,440,489,489,489,231,231,231,231,231,231,231,231,235,235,235,235,235,235,235,235,235,235,58,58,58,58,58,58,58,58,58,58,58,58,58,58,58,58,58,58,12,12,12,12,12,12,12,12,12,12,12,12,12,12,12</v>
      </c>
      <c r="P441" s="1" t="str">
        <f t="shared" si="150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</v>
      </c>
      <c r="Q441" s="3" t="str">
        <f>IF(D441="坦克碎片",VLOOKUP(C441,道具信息!$N$2:$O$291,2,FALSE)&amp;"碎片",VLOOKUP(C441,道具信息!$N$2:$O$291,2,FALSE))</f>
        <v>T4部件</v>
      </c>
      <c r="R441" s="3">
        <f t="shared" si="142"/>
        <v>216</v>
      </c>
      <c r="S441" s="11">
        <f t="shared" si="143"/>
        <v>2.1000000000000001E-2</v>
      </c>
      <c r="T441" s="3" t="str">
        <f>VLOOKUP(Q441,道具信息!$Q$3:$S$20,2,FALSE)</f>
        <v>CHEST_ITEM_TYPE_T4_PART</v>
      </c>
      <c r="U441" s="3" t="str">
        <f>IF(COUNTIF(U$373:U440,T441)=0,T441,"")</f>
        <v/>
      </c>
      <c r="V441" s="3" t="str">
        <f t="shared" si="151"/>
        <v>CHEST_ITEM_TYPE_T4_TANK,CHEST_ITEM_TYPE_T4_SHARD,CHEST_ITEM_TYPE_T2_PART,CHEST_ITEM_TYPE_T3_PART,CHEST_ITEM_TYPE_T4_PART</v>
      </c>
      <c r="W441" s="13" t="str">
        <f t="shared" si="146"/>
        <v/>
      </c>
      <c r="X441" s="3" t="str">
        <f t="shared" si="147"/>
        <v/>
      </c>
      <c r="Y441" s="3" t="str">
        <f t="shared" si="152"/>
        <v>4.8%,40.9%,41.8%,10.4%,2.1%</v>
      </c>
    </row>
    <row r="442" spans="2:25" x14ac:dyDescent="0.3">
      <c r="B442" s="2">
        <f>数据源!CN474</f>
        <v>10</v>
      </c>
      <c r="C442" s="2" t="str">
        <f>数据源!CO474</f>
        <v>T4HP2</v>
      </c>
      <c r="D442" s="2" t="str">
        <f>数据源!CP474</f>
        <v>部件</v>
      </c>
      <c r="E442" s="2">
        <f>数据源!CQ474</f>
        <v>2150</v>
      </c>
      <c r="F442" s="2">
        <f>数据源!CR474</f>
        <v>1</v>
      </c>
      <c r="G442" s="2">
        <f>数据源!CS474</f>
        <v>5.1999999999999998E-3</v>
      </c>
      <c r="H442" s="2">
        <f>数据源!CT474</f>
        <v>1.1911627906976744E-3</v>
      </c>
      <c r="I442" s="2">
        <f>数据源!CU474</f>
        <v>12</v>
      </c>
      <c r="J442" s="3">
        <f t="shared" si="140"/>
        <v>1</v>
      </c>
      <c r="K442" s="3">
        <f t="shared" si="141"/>
        <v>1</v>
      </c>
      <c r="L442" s="3" t="str">
        <f t="shared" si="144"/>
        <v>部件</v>
      </c>
      <c r="M442" s="3">
        <f t="shared" ca="1" si="145"/>
        <v>94202</v>
      </c>
      <c r="N442" s="3" t="str">
        <f t="shared" ca="1" si="148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</v>
      </c>
      <c r="O442" s="3" t="str">
        <f t="shared" si="149"/>
        <v>88,88,88,44,44,44,29,29,29,440,440,440,440,440,440,489,489,489,231,231,231,231,231,231,231,231,235,235,235,235,235,235,235,235,235,235,58,58,58,58,58,58,58,58,58,58,58,58,58,58,58,58,58,58,12,12,12,12,12,12,12,12,12,12,12,12,12,12,12,12</v>
      </c>
      <c r="P442" s="1" t="str">
        <f t="shared" si="150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,(1,1)</v>
      </c>
      <c r="Q442" s="3" t="str">
        <f>IF(D442="坦克碎片",VLOOKUP(C442,道具信息!$N$2:$O$291,2,FALSE)&amp;"碎片",VLOOKUP(C442,道具信息!$N$2:$O$291,2,FALSE))</f>
        <v>T4部件</v>
      </c>
      <c r="R442" s="3">
        <f t="shared" si="142"/>
        <v>216</v>
      </c>
      <c r="S442" s="11">
        <f t="shared" si="143"/>
        <v>2.1000000000000001E-2</v>
      </c>
      <c r="T442" s="3" t="str">
        <f>VLOOKUP(Q442,道具信息!$Q$3:$S$20,2,FALSE)</f>
        <v>CHEST_ITEM_TYPE_T4_PART</v>
      </c>
      <c r="U442" s="3" t="str">
        <f>IF(COUNTIF(U$373:U441,T442)=0,T442,"")</f>
        <v/>
      </c>
      <c r="V442" s="3" t="str">
        <f t="shared" si="151"/>
        <v>CHEST_ITEM_TYPE_T4_TANK,CHEST_ITEM_TYPE_T4_SHARD,CHEST_ITEM_TYPE_T2_PART,CHEST_ITEM_TYPE_T3_PART,CHEST_ITEM_TYPE_T4_PART</v>
      </c>
      <c r="W442" s="13" t="str">
        <f t="shared" si="146"/>
        <v/>
      </c>
      <c r="X442" s="3" t="str">
        <f t="shared" si="147"/>
        <v/>
      </c>
      <c r="Y442" s="3" t="str">
        <f t="shared" si="152"/>
        <v>4.8%,40.9%,41.8%,10.4%,2.1%</v>
      </c>
    </row>
    <row r="443" spans="2:25" x14ac:dyDescent="0.3">
      <c r="B443" s="2">
        <f>数据源!CN475</f>
        <v>10</v>
      </c>
      <c r="C443" s="2" t="str">
        <f>数据源!CO475</f>
        <v>T4HP4</v>
      </c>
      <c r="D443" s="2" t="str">
        <f>数据源!CP475</f>
        <v>部件</v>
      </c>
      <c r="E443" s="2">
        <f>数据源!CQ475</f>
        <v>2150</v>
      </c>
      <c r="F443" s="2">
        <f>数据源!CR475</f>
        <v>1</v>
      </c>
      <c r="G443" s="2">
        <f>数据源!CS475</f>
        <v>5.1999999999999998E-3</v>
      </c>
      <c r="H443" s="2">
        <f>数据源!CT475</f>
        <v>1.1911627906976744E-3</v>
      </c>
      <c r="I443" s="2">
        <f>数据源!CU475</f>
        <v>12</v>
      </c>
      <c r="J443" s="3">
        <f t="shared" si="140"/>
        <v>1</v>
      </c>
      <c r="K443" s="3">
        <f t="shared" si="141"/>
        <v>1</v>
      </c>
      <c r="L443" s="3" t="str">
        <f t="shared" si="144"/>
        <v>部件</v>
      </c>
      <c r="M443" s="3">
        <f t="shared" ca="1" si="145"/>
        <v>94204</v>
      </c>
      <c r="N443" s="3" t="str">
        <f t="shared" ca="1" si="148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</v>
      </c>
      <c r="O443" s="3" t="str">
        <f t="shared" si="149"/>
        <v>88,88,88,44,44,44,29,29,29,440,440,440,440,440,440,489,489,489,231,231,231,231,231,231,231,231,235,235,235,235,235,235,235,235,235,235,58,58,58,58,58,58,58,58,58,58,58,58,58,58,58,58,58,58,12,12,12,12,12,12,12,12,12,12,12,12,12,12,12,12,12</v>
      </c>
      <c r="P443" s="1" t="str">
        <f t="shared" si="150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,(1,1),(1,1)</v>
      </c>
      <c r="Q443" s="3" t="str">
        <f>IF(D443="坦克碎片",VLOOKUP(C443,道具信息!$N$2:$O$291,2,FALSE)&amp;"碎片",VLOOKUP(C443,道具信息!$N$2:$O$291,2,FALSE))</f>
        <v>T4部件</v>
      </c>
      <c r="R443" s="3">
        <f t="shared" si="142"/>
        <v>216</v>
      </c>
      <c r="S443" s="11">
        <f t="shared" si="143"/>
        <v>2.1000000000000001E-2</v>
      </c>
      <c r="T443" s="3" t="str">
        <f>VLOOKUP(Q443,道具信息!$Q$3:$S$20,2,FALSE)</f>
        <v>CHEST_ITEM_TYPE_T4_PART</v>
      </c>
      <c r="U443" s="3" t="str">
        <f>IF(COUNTIF(U$373:U442,T443)=0,T443,"")</f>
        <v/>
      </c>
      <c r="V443" s="3" t="str">
        <f t="shared" si="151"/>
        <v>CHEST_ITEM_TYPE_T4_TANK,CHEST_ITEM_TYPE_T4_SHARD,CHEST_ITEM_TYPE_T2_PART,CHEST_ITEM_TYPE_T3_PART,CHEST_ITEM_TYPE_T4_PART</v>
      </c>
      <c r="W443" s="13" t="str">
        <f t="shared" si="146"/>
        <v/>
      </c>
      <c r="X443" s="3" t="str">
        <f t="shared" si="147"/>
        <v/>
      </c>
      <c r="Y443" s="3" t="str">
        <f t="shared" si="152"/>
        <v>4.8%,40.9%,41.8%,10.4%,2.1%</v>
      </c>
    </row>
    <row r="444" spans="2:25" x14ac:dyDescent="0.3">
      <c r="B444" s="2">
        <f>数据源!CN476</f>
        <v>10</v>
      </c>
      <c r="C444" s="2" t="str">
        <f>数据源!CO476</f>
        <v>T4HP6</v>
      </c>
      <c r="D444" s="2" t="str">
        <f>数据源!CP476</f>
        <v>部件</v>
      </c>
      <c r="E444" s="2">
        <f>数据源!CQ476</f>
        <v>2150</v>
      </c>
      <c r="F444" s="2">
        <f>数据源!CR476</f>
        <v>1</v>
      </c>
      <c r="G444" s="2">
        <f>数据源!CS476</f>
        <v>5.1999999999999998E-3</v>
      </c>
      <c r="H444" s="2">
        <f>数据源!CT476</f>
        <v>1.1911627906976744E-3</v>
      </c>
      <c r="I444" s="2">
        <f>数据源!CU476</f>
        <v>12</v>
      </c>
      <c r="J444" s="3">
        <f t="shared" si="140"/>
        <v>1</v>
      </c>
      <c r="K444" s="3">
        <f t="shared" si="141"/>
        <v>1</v>
      </c>
      <c r="L444" s="3" t="str">
        <f t="shared" si="144"/>
        <v>部件</v>
      </c>
      <c r="M444" s="3">
        <f t="shared" ca="1" si="145"/>
        <v>94206</v>
      </c>
      <c r="N444" s="3" t="str">
        <f t="shared" ca="1" si="148"/>
        <v>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</v>
      </c>
      <c r="O444" s="3" t="str">
        <f t="shared" si="149"/>
        <v>88,88,88,44,44,44,29,29,29,440,440,440,440,440,440,489,489,489,231,231,231,231,231,231,231,231,235,235,235,235,235,235,235,235,235,235,58,58,58,58,58,58,58,58,58,58,58,58,58,58,58,58,58,58,12,12,12,12,12,12,12,12,12,12,12,12,12,12,12,12,12,12</v>
      </c>
      <c r="P444" s="1" t="str">
        <f t="shared" si="150"/>
        <v>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,(1,1),(1,1),(1,1)</v>
      </c>
      <c r="Q444" s="3" t="str">
        <f>IF(D444="坦克碎片",VLOOKUP(C444,道具信息!$N$2:$O$291,2,FALSE)&amp;"碎片",VLOOKUP(C444,道具信息!$N$2:$O$291,2,FALSE))</f>
        <v>T4部件</v>
      </c>
      <c r="R444" s="3">
        <f t="shared" si="142"/>
        <v>216</v>
      </c>
      <c r="S444" s="11">
        <f t="shared" si="143"/>
        <v>2.1000000000000001E-2</v>
      </c>
      <c r="T444" s="3" t="str">
        <f>VLOOKUP(Q444,道具信息!$Q$3:$S$20,2,FALSE)</f>
        <v>CHEST_ITEM_TYPE_T4_PART</v>
      </c>
      <c r="U444" s="3" t="str">
        <f>IF(COUNTIF(U$373:U443,T444)=0,T444,"")</f>
        <v/>
      </c>
      <c r="V444" s="3" t="str">
        <f t="shared" si="151"/>
        <v>CHEST_ITEM_TYPE_T4_TANK,CHEST_ITEM_TYPE_T4_SHARD,CHEST_ITEM_TYPE_T2_PART,CHEST_ITEM_TYPE_T3_PART,CHEST_ITEM_TYPE_T4_PART</v>
      </c>
      <c r="W444" s="13" t="str">
        <f t="shared" si="146"/>
        <v/>
      </c>
      <c r="X444" s="3" t="str">
        <f t="shared" si="147"/>
        <v/>
      </c>
      <c r="Y444" s="3" t="str">
        <f t="shared" si="152"/>
        <v>4.8%,40.9%,41.8%,10.4%,2.1%</v>
      </c>
    </row>
    <row r="445" spans="2:25" x14ac:dyDescent="0.3">
      <c r="N445" s="3" t="str">
        <f ca="1">"["&amp;N444&amp;"]"</f>
        <v>[11411,12411,13411,12421,13421,11421,11431,12431,13431,51411,52411,53411,52421,53421,51421,51431,52431,53431,92001,92003,92005,92101,92103,92105,92201,92203,92205,92002,92004,92006,92102,92104,92106,92202,92204,92206,93001,93003,93005,93101,93103,93105,93201,93203,93205,93002,93004,93006,93102,93104,93106,93202,93204,93206,94001,94003,94005,94101,94103,94105,94201,94203,94205,94002,94004,94006,94102,94104,94106,94202,94204,94206]</v>
      </c>
      <c r="O445" s="3" t="str">
        <f>"["&amp;O444&amp;"]"</f>
        <v>[88,88,88,44,44,44,29,29,29,440,440,440,440,440,440,489,489,489,231,231,231,231,231,231,231,231,235,235,235,235,235,235,235,235,235,235,58,58,58,58,58,58,58,58,58,58,58,58,58,58,58,58,58,58,12,12,12,12,12,12,12,12,12,12,12,12,12,12,12,12,12,12]</v>
      </c>
      <c r="P445" s="3" t="str">
        <f>"["&amp;P444&amp;"]"</f>
        <v>[(1,1),(1,1),(1,1),(1,1),(1,1),(1,1),(1,1),(1,1),(1,1),(2,4),(2,4),(2,4),(1,3),(1,3),(1,3),(1,2),(1,2),(1,2),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,(1,1),(1,1),(1,1)]</v>
      </c>
      <c r="V445" s="3" t="str">
        <f>"["&amp;V444&amp;"]"</f>
        <v>[CHEST_ITEM_TYPE_T4_TANK,CHEST_ITEM_TYPE_T4_SHARD,CHEST_ITEM_TYPE_T2_PART,CHEST_ITEM_TYPE_T3_PART,CHEST_ITEM_TYPE_T4_PART]</v>
      </c>
      <c r="Y445" s="3" t="str">
        <f>"["&amp;Y444&amp;"]"</f>
        <v>[4.8%,40.9%,41.8%,10.4%,2.1%]</v>
      </c>
    </row>
  </sheetData>
  <phoneticPr fontId="1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409"/>
  <sheetViews>
    <sheetView tabSelected="1" topLeftCell="A385" workbookViewId="0">
      <selection activeCell="O407" sqref="O407"/>
    </sheetView>
  </sheetViews>
  <sheetFormatPr defaultRowHeight="14.25" x14ac:dyDescent="0.3"/>
  <cols>
    <col min="1" max="16384" width="9" style="3"/>
  </cols>
  <sheetData>
    <row r="2" spans="2:25" x14ac:dyDescent="0.3">
      <c r="N2" s="3" t="str">
        <f>"["&amp;N1&amp;"]"</f>
        <v>[]</v>
      </c>
      <c r="O2" s="3" t="str">
        <f>"["&amp;O1&amp;"]"</f>
        <v>[]</v>
      </c>
      <c r="P2" s="3" t="str">
        <f>"["&amp;P1&amp;"]"</f>
        <v>[]</v>
      </c>
    </row>
    <row r="3" spans="2:25" x14ac:dyDescent="0.3">
      <c r="B3" s="2" t="str">
        <f>数据源!CW35</f>
        <v>联赛等级</v>
      </c>
      <c r="C3" s="2" t="str">
        <f>数据源!CX35</f>
        <v>道具名称</v>
      </c>
      <c r="D3" s="2" t="str">
        <f>数据源!CY35</f>
        <v>对应大类</v>
      </c>
      <c r="E3" s="2" t="str">
        <f>数据源!CZ35</f>
        <v>道具价值</v>
      </c>
      <c r="F3" s="2" t="str">
        <f>数据源!DA35</f>
        <v>抽取个数</v>
      </c>
      <c r="G3" s="2" t="str">
        <f>数据源!DB35</f>
        <v>价值比例</v>
      </c>
      <c r="H3" s="2" t="str">
        <f>数据源!DC35</f>
        <v>产出概率</v>
      </c>
      <c r="I3" s="2" t="str">
        <f>数据源!DD35</f>
        <v>权重值</v>
      </c>
      <c r="J3" s="7" t="s">
        <v>234</v>
      </c>
      <c r="K3" s="7" t="s">
        <v>235</v>
      </c>
      <c r="L3" s="3" t="s">
        <v>222</v>
      </c>
      <c r="M3" s="3" t="s">
        <v>152</v>
      </c>
      <c r="N3" s="3" t="s">
        <v>224</v>
      </c>
      <c r="O3" s="3" t="s">
        <v>225</v>
      </c>
      <c r="P3" s="3" t="s">
        <v>226</v>
      </c>
      <c r="Q3" s="8" t="s">
        <v>244</v>
      </c>
      <c r="R3" s="8" t="s">
        <v>245</v>
      </c>
      <c r="S3" s="8" t="s">
        <v>246</v>
      </c>
    </row>
    <row r="4" spans="2:25" x14ac:dyDescent="0.3">
      <c r="B4" s="2">
        <f>数据源!CW36</f>
        <v>1</v>
      </c>
      <c r="C4" s="2" t="str">
        <f>数据源!CX36</f>
        <v>T1LP1</v>
      </c>
      <c r="D4" s="2" t="str">
        <f>数据源!CY36</f>
        <v>部件</v>
      </c>
      <c r="E4" s="2">
        <f>数据源!CZ36</f>
        <v>7.5</v>
      </c>
      <c r="F4" s="2">
        <f>数据源!DA36</f>
        <v>7</v>
      </c>
      <c r="G4" s="2">
        <f>数据源!DB36</f>
        <v>0.111</v>
      </c>
      <c r="H4" s="2">
        <f>数据源!DC36</f>
        <v>0.10571428571428572</v>
      </c>
      <c r="I4" s="2">
        <f>数据源!DD36</f>
        <v>1057</v>
      </c>
      <c r="J4" s="3">
        <f>ROUNDUP(IF(F4&gt;1,F4-ROUNDDOWN(SQRT(F4),0),F4),0)</f>
        <v>5</v>
      </c>
      <c r="K4" s="3">
        <f>F4*2-J4</f>
        <v>9</v>
      </c>
      <c r="L4" s="3" t="str">
        <f>RIGHT(D4,2)</f>
        <v>部件</v>
      </c>
      <c r="M4" s="3">
        <f ca="1">IF(OR(L4="坦克",L4="碎片"),VLOOKUP(C4,INDIRECT("坦克ID"),MATCH(L4&amp;"ID",INDIRECT("坦克标头"),0),FALSE),VLOOKUP(C4,INDIRECT(L4&amp;"ID"),2,FALSE))</f>
        <v>91001</v>
      </c>
      <c r="N4" s="3">
        <f ca="1">M4</f>
        <v>91001</v>
      </c>
      <c r="O4" s="3">
        <f>I4</f>
        <v>1057</v>
      </c>
      <c r="P4" s="1" t="str">
        <f>"("&amp;J4&amp;","&amp;K4&amp;")"</f>
        <v>(5,9)</v>
      </c>
      <c r="Q4" s="3" t="str">
        <f>IF(D4="坦克碎片",VLOOKUP(C4,道具信息!$N$2:$O$291,2,FALSE)&amp;"碎片",VLOOKUP(C4,道具信息!$N$2:$O$291,2,FALSE))</f>
        <v>T1部件</v>
      </c>
      <c r="R4" s="3">
        <f>SUMIFS(I$3:I$408,Q$3:Q$408,Q4,B$3:B$408,B4)</f>
        <v>10051</v>
      </c>
      <c r="S4" s="11">
        <f>ROUND(R4/SUMIF(B$3:B$408,B4,I$3:I$408),3)</f>
        <v>1</v>
      </c>
      <c r="T4" s="3" t="str">
        <f>VLOOKUP(Q4,道具信息!$Q$3:$S$20,2,FALSE)</f>
        <v>CHEST_ITEM_TYPE_T1_PART</v>
      </c>
      <c r="U4" s="3" t="str">
        <f>T4</f>
        <v>CHEST_ITEM_TYPE_T1_PART</v>
      </c>
      <c r="V4" s="3" t="str">
        <f>U4</f>
        <v>CHEST_ITEM_TYPE_T1_PART</v>
      </c>
      <c r="W4" s="13">
        <f>IF(U4&lt;&gt;"",ROUND(S4*100%,3),"")</f>
        <v>1</v>
      </c>
      <c r="X4" s="3" t="str">
        <f>TEXT(W4,"0.0%")</f>
        <v>100.0%</v>
      </c>
      <c r="Y4" s="3" t="str">
        <f>X4</f>
        <v>100.0%</v>
      </c>
    </row>
    <row r="5" spans="2:25" x14ac:dyDescent="0.3">
      <c r="B5" s="2">
        <f>数据源!CW37</f>
        <v>1</v>
      </c>
      <c r="C5" s="2" t="str">
        <f>数据源!CX37</f>
        <v>T1LP3</v>
      </c>
      <c r="D5" s="2" t="str">
        <f>数据源!CY37</f>
        <v>部件</v>
      </c>
      <c r="E5" s="2">
        <f>数据源!CZ37</f>
        <v>7.5</v>
      </c>
      <c r="F5" s="2">
        <f>数据源!DA37</f>
        <v>7</v>
      </c>
      <c r="G5" s="2">
        <f>数据源!DB37</f>
        <v>0.111</v>
      </c>
      <c r="H5" s="2">
        <f>数据源!DC37</f>
        <v>0.10571428571428572</v>
      </c>
      <c r="I5" s="2">
        <f>数据源!DD37</f>
        <v>1057</v>
      </c>
      <c r="J5" s="3">
        <f t="shared" ref="J5:J12" si="0">ROUNDUP(IF(F5&gt;1,F5-ROUNDDOWN(SQRT(F5),0),F5),0)</f>
        <v>5</v>
      </c>
      <c r="K5" s="3">
        <f t="shared" ref="K5:K12" si="1">F5*2-J5</f>
        <v>9</v>
      </c>
      <c r="L5" s="3" t="str">
        <f t="shared" ref="L5:L12" si="2">RIGHT(D5,2)</f>
        <v>部件</v>
      </c>
      <c r="M5" s="3">
        <f t="shared" ref="M5:M12" ca="1" si="3">IF(OR(L5="坦克",L5="碎片"),VLOOKUP(C5,INDIRECT("坦克ID"),MATCH(L5&amp;"ID",INDIRECT("坦克标头"),0),FALSE),VLOOKUP(C5,INDIRECT(L5&amp;"ID"),2,FALSE))</f>
        <v>91003</v>
      </c>
      <c r="N5" s="3" t="str">
        <f ca="1">N4&amp;","&amp;M5</f>
        <v>91001,91003</v>
      </c>
      <c r="O5" s="3" t="str">
        <f>O4&amp;","&amp;I5</f>
        <v>1057,1057</v>
      </c>
      <c r="P5" s="1" t="str">
        <f>P4&amp;","&amp;"("&amp;J5&amp;","&amp;K5&amp;")"</f>
        <v>(5,9),(5,9)</v>
      </c>
      <c r="Q5" s="3" t="str">
        <f>IF(D5="坦克碎片",VLOOKUP(C5,道具信息!$N$2:$O$291,2,FALSE)&amp;"碎片",VLOOKUP(C5,道具信息!$N$2:$O$291,2,FALSE))</f>
        <v>T1部件</v>
      </c>
      <c r="R5" s="3">
        <f>SUMIFS(I$3:I$408,Q$3:Q$408,Q5,B$3:B$408,B5)</f>
        <v>10051</v>
      </c>
      <c r="S5" s="11">
        <f>ROUND(R5/SUMIF(B$3:B$408,B5,I$3:I$408),3)</f>
        <v>1</v>
      </c>
      <c r="T5" s="3" t="str">
        <f>VLOOKUP(Q5,道具信息!$Q$3:$S$20,2,FALSE)</f>
        <v>CHEST_ITEM_TYPE_T1_PART</v>
      </c>
      <c r="U5" s="3" t="str">
        <f>IF(COUNTIF(U4:U$4,T5)=0,T5,"")</f>
        <v/>
      </c>
      <c r="V5" s="3" t="str">
        <f>IF(U5&lt;&gt;"",V4&amp;","&amp;U5,V4)</f>
        <v>CHEST_ITEM_TYPE_T1_PART</v>
      </c>
      <c r="W5" s="13" t="str">
        <f t="shared" ref="W5:W12" si="4">IF(U5&lt;&gt;"",ROUND(S5*100%,3),"")</f>
        <v/>
      </c>
      <c r="X5" s="3" t="str">
        <f t="shared" ref="X5:X12" si="5">TEXT(W5,"0.0%")</f>
        <v/>
      </c>
      <c r="Y5" s="3" t="str">
        <f>IF(X5&lt;&gt;"",Y4&amp;","&amp;X5,Y4)</f>
        <v>100.0%</v>
      </c>
    </row>
    <row r="6" spans="2:25" x14ac:dyDescent="0.3">
      <c r="B6" s="2">
        <f>数据源!CW38</f>
        <v>1</v>
      </c>
      <c r="C6" s="2" t="str">
        <f>数据源!CX38</f>
        <v>T1LP5</v>
      </c>
      <c r="D6" s="2" t="str">
        <f>数据源!CY38</f>
        <v>部件</v>
      </c>
      <c r="E6" s="2">
        <f>数据源!CZ38</f>
        <v>7.5</v>
      </c>
      <c r="F6" s="2">
        <f>数据源!DA38</f>
        <v>7</v>
      </c>
      <c r="G6" s="2">
        <f>数据源!DB38</f>
        <v>0.111</v>
      </c>
      <c r="H6" s="2">
        <f>数据源!DC38</f>
        <v>0.10571428571428572</v>
      </c>
      <c r="I6" s="2">
        <f>数据源!DD38</f>
        <v>1057</v>
      </c>
      <c r="J6" s="3">
        <f t="shared" si="0"/>
        <v>5</v>
      </c>
      <c r="K6" s="3">
        <f t="shared" si="1"/>
        <v>9</v>
      </c>
      <c r="L6" s="3" t="str">
        <f t="shared" si="2"/>
        <v>部件</v>
      </c>
      <c r="M6" s="3">
        <f t="shared" ca="1" si="3"/>
        <v>91005</v>
      </c>
      <c r="N6" s="3" t="str">
        <f t="shared" ref="N6:N12" ca="1" si="6">N5&amp;","&amp;M6</f>
        <v>91001,91003,91005</v>
      </c>
      <c r="O6" s="3" t="str">
        <f t="shared" ref="O6:O12" si="7">O5&amp;","&amp;I6</f>
        <v>1057,1057,1057</v>
      </c>
      <c r="P6" s="1" t="str">
        <f t="shared" ref="P6:P12" si="8">P5&amp;","&amp;"("&amp;J6&amp;","&amp;K6&amp;")"</f>
        <v>(5,9),(5,9),(5,9)</v>
      </c>
      <c r="Q6" s="3" t="str">
        <f>IF(D6="坦克碎片",VLOOKUP(C6,道具信息!$N$2:$O$291,2,FALSE)&amp;"碎片",VLOOKUP(C6,道具信息!$N$2:$O$291,2,FALSE))</f>
        <v>T1部件</v>
      </c>
      <c r="R6" s="3">
        <f>SUMIFS(I$3:I$408,Q$3:Q$408,Q6,B$3:B$408,B6)</f>
        <v>10051</v>
      </c>
      <c r="S6" s="11">
        <f>ROUND(R6/SUMIF(B$3:B$408,B6,I$3:I$408),3)</f>
        <v>1</v>
      </c>
      <c r="T6" s="3" t="str">
        <f>VLOOKUP(Q6,道具信息!$Q$3:$S$20,2,FALSE)</f>
        <v>CHEST_ITEM_TYPE_T1_PART</v>
      </c>
      <c r="U6" s="3" t="str">
        <f>IF(COUNTIF(U$4:U5,T6)=0,T6,"")</f>
        <v/>
      </c>
      <c r="V6" s="3" t="str">
        <f t="shared" ref="V6:V12" si="9">IF(U6&lt;&gt;"",V5&amp;","&amp;U6,V5)</f>
        <v>CHEST_ITEM_TYPE_T1_PART</v>
      </c>
      <c r="W6" s="13" t="str">
        <f t="shared" si="4"/>
        <v/>
      </c>
      <c r="X6" s="3" t="str">
        <f t="shared" si="5"/>
        <v/>
      </c>
      <c r="Y6" s="3" t="str">
        <f t="shared" ref="Y6:Y12" si="10">IF(X6&lt;&gt;"",Y5&amp;","&amp;X6,Y5)</f>
        <v>100.0%</v>
      </c>
    </row>
    <row r="7" spans="2:25" x14ac:dyDescent="0.3">
      <c r="B7" s="2">
        <f>数据源!CW39</f>
        <v>1</v>
      </c>
      <c r="C7" s="2" t="str">
        <f>数据源!CX39</f>
        <v>T1MP1</v>
      </c>
      <c r="D7" s="2" t="str">
        <f>数据源!CY39</f>
        <v>部件</v>
      </c>
      <c r="E7" s="2">
        <f>数据源!CZ39</f>
        <v>7.5</v>
      </c>
      <c r="F7" s="2">
        <f>数据源!DA39</f>
        <v>6</v>
      </c>
      <c r="G7" s="2">
        <f>数据源!DB39</f>
        <v>0.111</v>
      </c>
      <c r="H7" s="2">
        <f>数据源!DC39</f>
        <v>0.12333333333333334</v>
      </c>
      <c r="I7" s="2">
        <f>数据源!DD39</f>
        <v>1233</v>
      </c>
      <c r="J7" s="3">
        <f t="shared" si="0"/>
        <v>4</v>
      </c>
      <c r="K7" s="3">
        <f t="shared" si="1"/>
        <v>8</v>
      </c>
      <c r="L7" s="3" t="str">
        <f t="shared" si="2"/>
        <v>部件</v>
      </c>
      <c r="M7" s="3">
        <f t="shared" ca="1" si="3"/>
        <v>91101</v>
      </c>
      <c r="N7" s="3" t="str">
        <f t="shared" ca="1" si="6"/>
        <v>91001,91003,91005,91101</v>
      </c>
      <c r="O7" s="3" t="str">
        <f t="shared" si="7"/>
        <v>1057,1057,1057,1233</v>
      </c>
      <c r="P7" s="1" t="str">
        <f t="shared" si="8"/>
        <v>(5,9),(5,9),(5,9),(4,8)</v>
      </c>
      <c r="Q7" s="3" t="str">
        <f>IF(D7="坦克碎片",VLOOKUP(C7,道具信息!$N$2:$O$291,2,FALSE)&amp;"碎片",VLOOKUP(C7,道具信息!$N$2:$O$291,2,FALSE))</f>
        <v>T1部件</v>
      </c>
      <c r="R7" s="3">
        <f>SUMIFS(I$3:I$408,Q$3:Q$408,Q7,B$3:B$408,B7)</f>
        <v>10051</v>
      </c>
      <c r="S7" s="11">
        <f>ROUND(R7/SUMIF(B$3:B$408,B7,I$3:I$408),3)</f>
        <v>1</v>
      </c>
      <c r="T7" s="3" t="str">
        <f>VLOOKUP(Q7,道具信息!$Q$3:$S$20,2,FALSE)</f>
        <v>CHEST_ITEM_TYPE_T1_PART</v>
      </c>
      <c r="U7" s="3" t="str">
        <f>IF(COUNTIF(U$4:U6,T7)=0,T7,"")</f>
        <v/>
      </c>
      <c r="V7" s="3" t="str">
        <f t="shared" si="9"/>
        <v>CHEST_ITEM_TYPE_T1_PART</v>
      </c>
      <c r="W7" s="13" t="str">
        <f t="shared" si="4"/>
        <v/>
      </c>
      <c r="X7" s="3" t="str">
        <f t="shared" si="5"/>
        <v/>
      </c>
      <c r="Y7" s="3" t="str">
        <f t="shared" si="10"/>
        <v>100.0%</v>
      </c>
    </row>
    <row r="8" spans="2:25" x14ac:dyDescent="0.3">
      <c r="B8" s="2">
        <f>数据源!CW40</f>
        <v>1</v>
      </c>
      <c r="C8" s="2" t="str">
        <f>数据源!CX40</f>
        <v>T1MP3</v>
      </c>
      <c r="D8" s="2" t="str">
        <f>数据源!CY40</f>
        <v>部件</v>
      </c>
      <c r="E8" s="2">
        <f>数据源!CZ40</f>
        <v>7.5</v>
      </c>
      <c r="F8" s="2">
        <f>数据源!DA40</f>
        <v>6</v>
      </c>
      <c r="G8" s="2">
        <f>数据源!DB40</f>
        <v>0.111</v>
      </c>
      <c r="H8" s="2">
        <f>数据源!DC40</f>
        <v>0.12333333333333334</v>
      </c>
      <c r="I8" s="2">
        <f>数据源!DD40</f>
        <v>1233</v>
      </c>
      <c r="J8" s="3">
        <f t="shared" si="0"/>
        <v>4</v>
      </c>
      <c r="K8" s="3">
        <f t="shared" si="1"/>
        <v>8</v>
      </c>
      <c r="L8" s="3" t="str">
        <f t="shared" si="2"/>
        <v>部件</v>
      </c>
      <c r="M8" s="3">
        <f t="shared" ca="1" si="3"/>
        <v>91103</v>
      </c>
      <c r="N8" s="3" t="str">
        <f t="shared" ca="1" si="6"/>
        <v>91001,91003,91005,91101,91103</v>
      </c>
      <c r="O8" s="3" t="str">
        <f t="shared" si="7"/>
        <v>1057,1057,1057,1233,1233</v>
      </c>
      <c r="P8" s="1" t="str">
        <f t="shared" si="8"/>
        <v>(5,9),(5,9),(5,9),(4,8),(4,8)</v>
      </c>
      <c r="Q8" s="3" t="str">
        <f>IF(D8="坦克碎片",VLOOKUP(C8,道具信息!$N$2:$O$291,2,FALSE)&amp;"碎片",VLOOKUP(C8,道具信息!$N$2:$O$291,2,FALSE))</f>
        <v>T1部件</v>
      </c>
      <c r="R8" s="3">
        <f>SUMIFS(I$3:I$408,Q$3:Q$408,Q8,B$3:B$408,B8)</f>
        <v>10051</v>
      </c>
      <c r="S8" s="11">
        <f>ROUND(R8/SUMIF(B$3:B$408,B8,I$3:I$408),3)</f>
        <v>1</v>
      </c>
      <c r="T8" s="3" t="str">
        <f>VLOOKUP(Q8,道具信息!$Q$3:$S$20,2,FALSE)</f>
        <v>CHEST_ITEM_TYPE_T1_PART</v>
      </c>
      <c r="U8" s="3" t="str">
        <f>IF(COUNTIF(U$4:U7,T8)=0,T8,"")</f>
        <v/>
      </c>
      <c r="V8" s="3" t="str">
        <f t="shared" si="9"/>
        <v>CHEST_ITEM_TYPE_T1_PART</v>
      </c>
      <c r="W8" s="13" t="str">
        <f t="shared" si="4"/>
        <v/>
      </c>
      <c r="X8" s="3" t="str">
        <f t="shared" si="5"/>
        <v/>
      </c>
      <c r="Y8" s="3" t="str">
        <f t="shared" si="10"/>
        <v>100.0%</v>
      </c>
    </row>
    <row r="9" spans="2:25" x14ac:dyDescent="0.3">
      <c r="B9" s="2">
        <f>数据源!CW41</f>
        <v>1</v>
      </c>
      <c r="C9" s="2" t="str">
        <f>数据源!CX41</f>
        <v>T1MP5</v>
      </c>
      <c r="D9" s="2" t="str">
        <f>数据源!CY41</f>
        <v>部件</v>
      </c>
      <c r="E9" s="2">
        <f>数据源!CZ41</f>
        <v>7.5</v>
      </c>
      <c r="F9" s="2">
        <f>数据源!DA41</f>
        <v>6</v>
      </c>
      <c r="G9" s="2">
        <f>数据源!DB41</f>
        <v>0.111</v>
      </c>
      <c r="H9" s="2">
        <f>数据源!DC41</f>
        <v>0.12333333333333334</v>
      </c>
      <c r="I9" s="2">
        <f>数据源!DD41</f>
        <v>1233</v>
      </c>
      <c r="J9" s="3">
        <f t="shared" si="0"/>
        <v>4</v>
      </c>
      <c r="K9" s="3">
        <f t="shared" si="1"/>
        <v>8</v>
      </c>
      <c r="L9" s="3" t="str">
        <f t="shared" si="2"/>
        <v>部件</v>
      </c>
      <c r="M9" s="3">
        <f t="shared" ca="1" si="3"/>
        <v>91105</v>
      </c>
      <c r="N9" s="3" t="str">
        <f t="shared" ca="1" si="6"/>
        <v>91001,91003,91005,91101,91103,91105</v>
      </c>
      <c r="O9" s="3" t="str">
        <f t="shared" si="7"/>
        <v>1057,1057,1057,1233,1233,1233</v>
      </c>
      <c r="P9" s="1" t="str">
        <f t="shared" si="8"/>
        <v>(5,9),(5,9),(5,9),(4,8),(4,8),(4,8)</v>
      </c>
      <c r="Q9" s="3" t="str">
        <f>IF(D9="坦克碎片",VLOOKUP(C9,道具信息!$N$2:$O$291,2,FALSE)&amp;"碎片",VLOOKUP(C9,道具信息!$N$2:$O$291,2,FALSE))</f>
        <v>T1部件</v>
      </c>
      <c r="R9" s="3">
        <f>SUMIFS(I$3:I$408,Q$3:Q$408,Q9,B$3:B$408,B9)</f>
        <v>10051</v>
      </c>
      <c r="S9" s="11">
        <f>ROUND(R9/SUMIF(B$3:B$408,B9,I$3:I$408),3)</f>
        <v>1</v>
      </c>
      <c r="T9" s="3" t="str">
        <f>VLOOKUP(Q9,道具信息!$Q$3:$S$20,2,FALSE)</f>
        <v>CHEST_ITEM_TYPE_T1_PART</v>
      </c>
      <c r="U9" s="3" t="str">
        <f>IF(COUNTIF(U$4:U8,T9)=0,T9,"")</f>
        <v/>
      </c>
      <c r="V9" s="3" t="str">
        <f t="shared" si="9"/>
        <v>CHEST_ITEM_TYPE_T1_PART</v>
      </c>
      <c r="W9" s="13" t="str">
        <f t="shared" si="4"/>
        <v/>
      </c>
      <c r="X9" s="3" t="str">
        <f t="shared" si="5"/>
        <v/>
      </c>
      <c r="Y9" s="3" t="str">
        <f t="shared" si="10"/>
        <v>100.0%</v>
      </c>
    </row>
    <row r="10" spans="2:25" x14ac:dyDescent="0.3">
      <c r="B10" s="2">
        <f>数据源!CW42</f>
        <v>1</v>
      </c>
      <c r="C10" s="2" t="str">
        <f>数据源!CX42</f>
        <v>T1HP1</v>
      </c>
      <c r="D10" s="2" t="str">
        <f>数据源!CY42</f>
        <v>部件</v>
      </c>
      <c r="E10" s="2">
        <f>数据源!CZ42</f>
        <v>7.5</v>
      </c>
      <c r="F10" s="2">
        <f>数据源!DA42</f>
        <v>7</v>
      </c>
      <c r="G10" s="2">
        <f>数据源!DB42</f>
        <v>0.111</v>
      </c>
      <c r="H10" s="2">
        <f>数据源!DC42</f>
        <v>0.10571428571428572</v>
      </c>
      <c r="I10" s="2">
        <f>数据源!DD42</f>
        <v>1057</v>
      </c>
      <c r="J10" s="3">
        <f t="shared" si="0"/>
        <v>5</v>
      </c>
      <c r="K10" s="3">
        <f t="shared" si="1"/>
        <v>9</v>
      </c>
      <c r="L10" s="3" t="str">
        <f t="shared" si="2"/>
        <v>部件</v>
      </c>
      <c r="M10" s="3">
        <f t="shared" ca="1" si="3"/>
        <v>91201</v>
      </c>
      <c r="N10" s="3" t="str">
        <f t="shared" ca="1" si="6"/>
        <v>91001,91003,91005,91101,91103,91105,91201</v>
      </c>
      <c r="O10" s="3" t="str">
        <f t="shared" si="7"/>
        <v>1057,1057,1057,1233,1233,1233,1057</v>
      </c>
      <c r="P10" s="1" t="str">
        <f t="shared" si="8"/>
        <v>(5,9),(5,9),(5,9),(4,8),(4,8),(4,8),(5,9)</v>
      </c>
      <c r="Q10" s="3" t="str">
        <f>IF(D10="坦克碎片",VLOOKUP(C10,道具信息!$N$2:$O$291,2,FALSE)&amp;"碎片",VLOOKUP(C10,道具信息!$N$2:$O$291,2,FALSE))</f>
        <v>T1部件</v>
      </c>
      <c r="R10" s="3">
        <f>SUMIFS(I$3:I$408,Q$3:Q$408,Q10,B$3:B$408,B10)</f>
        <v>10051</v>
      </c>
      <c r="S10" s="11">
        <f>ROUND(R10/SUMIF(B$3:B$408,B10,I$3:I$408),3)</f>
        <v>1</v>
      </c>
      <c r="T10" s="3" t="str">
        <f>VLOOKUP(Q10,道具信息!$Q$3:$S$20,2,FALSE)</f>
        <v>CHEST_ITEM_TYPE_T1_PART</v>
      </c>
      <c r="U10" s="3" t="str">
        <f>IF(COUNTIF(U$4:U9,T10)=0,T10,"")</f>
        <v/>
      </c>
      <c r="V10" s="3" t="str">
        <f t="shared" si="9"/>
        <v>CHEST_ITEM_TYPE_T1_PART</v>
      </c>
      <c r="W10" s="13" t="str">
        <f t="shared" si="4"/>
        <v/>
      </c>
      <c r="X10" s="3" t="str">
        <f t="shared" si="5"/>
        <v/>
      </c>
      <c r="Y10" s="3" t="str">
        <f t="shared" si="10"/>
        <v>100.0%</v>
      </c>
    </row>
    <row r="11" spans="2:25" x14ac:dyDescent="0.3">
      <c r="B11" s="2">
        <f>数据源!CW43</f>
        <v>1</v>
      </c>
      <c r="C11" s="2" t="str">
        <f>数据源!CX43</f>
        <v>T1HP3</v>
      </c>
      <c r="D11" s="2" t="str">
        <f>数据源!CY43</f>
        <v>部件</v>
      </c>
      <c r="E11" s="2">
        <f>数据源!CZ43</f>
        <v>7.5</v>
      </c>
      <c r="F11" s="2">
        <f>数据源!DA43</f>
        <v>7</v>
      </c>
      <c r="G11" s="2">
        <f>数据源!DB43</f>
        <v>0.111</v>
      </c>
      <c r="H11" s="2">
        <f>数据源!DC43</f>
        <v>0.10571428571428572</v>
      </c>
      <c r="I11" s="2">
        <f>数据源!DD43</f>
        <v>1057</v>
      </c>
      <c r="J11" s="3">
        <f t="shared" si="0"/>
        <v>5</v>
      </c>
      <c r="K11" s="3">
        <f t="shared" si="1"/>
        <v>9</v>
      </c>
      <c r="L11" s="3" t="str">
        <f t="shared" si="2"/>
        <v>部件</v>
      </c>
      <c r="M11" s="3">
        <f t="shared" ca="1" si="3"/>
        <v>91203</v>
      </c>
      <c r="N11" s="3" t="str">
        <f t="shared" ca="1" si="6"/>
        <v>91001,91003,91005,91101,91103,91105,91201,91203</v>
      </c>
      <c r="O11" s="3" t="str">
        <f t="shared" si="7"/>
        <v>1057,1057,1057,1233,1233,1233,1057,1057</v>
      </c>
      <c r="P11" s="1" t="str">
        <f t="shared" si="8"/>
        <v>(5,9),(5,9),(5,9),(4,8),(4,8),(4,8),(5,9),(5,9)</v>
      </c>
      <c r="Q11" s="3" t="str">
        <f>IF(D11="坦克碎片",VLOOKUP(C11,道具信息!$N$2:$O$291,2,FALSE)&amp;"碎片",VLOOKUP(C11,道具信息!$N$2:$O$291,2,FALSE))</f>
        <v>T1部件</v>
      </c>
      <c r="R11" s="3">
        <f>SUMIFS(I$3:I$408,Q$3:Q$408,Q11,B$3:B$408,B11)</f>
        <v>10051</v>
      </c>
      <c r="S11" s="11">
        <f>ROUND(R11/SUMIF(B$3:B$408,B11,I$3:I$408),3)</f>
        <v>1</v>
      </c>
      <c r="T11" s="3" t="str">
        <f>VLOOKUP(Q11,道具信息!$Q$3:$S$20,2,FALSE)</f>
        <v>CHEST_ITEM_TYPE_T1_PART</v>
      </c>
      <c r="U11" s="3" t="str">
        <f>IF(COUNTIF(U$4:U10,T11)=0,T11,"")</f>
        <v/>
      </c>
      <c r="V11" s="3" t="str">
        <f t="shared" si="9"/>
        <v>CHEST_ITEM_TYPE_T1_PART</v>
      </c>
      <c r="W11" s="13" t="str">
        <f t="shared" si="4"/>
        <v/>
      </c>
      <c r="X11" s="3" t="str">
        <f t="shared" si="5"/>
        <v/>
      </c>
      <c r="Y11" s="3" t="str">
        <f t="shared" si="10"/>
        <v>100.0%</v>
      </c>
    </row>
    <row r="12" spans="2:25" x14ac:dyDescent="0.3">
      <c r="B12" s="2">
        <f>数据源!CW44</f>
        <v>1</v>
      </c>
      <c r="C12" s="2" t="str">
        <f>数据源!CX44</f>
        <v>T1HP5</v>
      </c>
      <c r="D12" s="2" t="str">
        <f>数据源!CY44</f>
        <v>部件</v>
      </c>
      <c r="E12" s="2">
        <f>数据源!CZ44</f>
        <v>7.5</v>
      </c>
      <c r="F12" s="2">
        <f>数据源!DA44</f>
        <v>7</v>
      </c>
      <c r="G12" s="2">
        <f>数据源!DB44</f>
        <v>0.112</v>
      </c>
      <c r="H12" s="2">
        <f>数据源!DC44</f>
        <v>0.10666666666666667</v>
      </c>
      <c r="I12" s="2">
        <f>数据源!DD44</f>
        <v>1067</v>
      </c>
      <c r="J12" s="3">
        <f t="shared" si="0"/>
        <v>5</v>
      </c>
      <c r="K12" s="3">
        <f t="shared" si="1"/>
        <v>9</v>
      </c>
      <c r="L12" s="3" t="str">
        <f t="shared" si="2"/>
        <v>部件</v>
      </c>
      <c r="M12" s="3">
        <f t="shared" ca="1" si="3"/>
        <v>91205</v>
      </c>
      <c r="N12" s="3" t="str">
        <f t="shared" ca="1" si="6"/>
        <v>91001,91003,91005,91101,91103,91105,91201,91203,91205</v>
      </c>
      <c r="O12" s="3" t="str">
        <f t="shared" si="7"/>
        <v>1057,1057,1057,1233,1233,1233,1057,1057,1067</v>
      </c>
      <c r="P12" s="1" t="str">
        <f t="shared" si="8"/>
        <v>(5,9),(5,9),(5,9),(4,8),(4,8),(4,8),(5,9),(5,9),(5,9)</v>
      </c>
      <c r="Q12" s="3" t="str">
        <f>IF(D12="坦克碎片",VLOOKUP(C12,道具信息!$N$2:$O$291,2,FALSE)&amp;"碎片",VLOOKUP(C12,道具信息!$N$2:$O$291,2,FALSE))</f>
        <v>T1部件</v>
      </c>
      <c r="R12" s="3">
        <f>SUMIFS(I$3:I$408,Q$3:Q$408,Q12,B$3:B$408,B12)</f>
        <v>10051</v>
      </c>
      <c r="S12" s="11">
        <f>ROUND(R12/SUMIF(B$3:B$408,B12,I$3:I$408),3)</f>
        <v>1</v>
      </c>
      <c r="T12" s="3" t="str">
        <f>VLOOKUP(Q12,道具信息!$Q$3:$S$20,2,FALSE)</f>
        <v>CHEST_ITEM_TYPE_T1_PART</v>
      </c>
      <c r="U12" s="3" t="str">
        <f>IF(COUNTIF(U$4:U11,T12)=0,T12,"")</f>
        <v/>
      </c>
      <c r="V12" s="3" t="str">
        <f t="shared" si="9"/>
        <v>CHEST_ITEM_TYPE_T1_PART</v>
      </c>
      <c r="W12" s="13" t="str">
        <f t="shared" si="4"/>
        <v/>
      </c>
      <c r="X12" s="3" t="str">
        <f t="shared" si="5"/>
        <v/>
      </c>
      <c r="Y12" s="3" t="str">
        <f t="shared" si="10"/>
        <v>100.0%</v>
      </c>
    </row>
    <row r="13" spans="2:25" x14ac:dyDescent="0.3">
      <c r="N13" s="3" t="str">
        <f ca="1">"["&amp;N12&amp;"]"</f>
        <v>[91001,91003,91005,91101,91103,91105,91201,91203,91205]</v>
      </c>
      <c r="O13" s="3" t="str">
        <f>"["&amp;O12&amp;"]"</f>
        <v>[1057,1057,1057,1233,1233,1233,1057,1057,1067]</v>
      </c>
      <c r="P13" s="3" t="str">
        <f>"["&amp;P12&amp;"]"</f>
        <v>[(5,9),(5,9),(5,9),(4,8),(4,8),(4,8),(5,9),(5,9),(5,9)]</v>
      </c>
      <c r="V13" s="3" t="str">
        <f>"["&amp;V12&amp;"]"</f>
        <v>[CHEST_ITEM_TYPE_T1_PART]</v>
      </c>
      <c r="Y13" s="3" t="str">
        <f>"["&amp;Y12&amp;"]"</f>
        <v>[100.0%]</v>
      </c>
    </row>
    <row r="14" spans="2:25" x14ac:dyDescent="0.3">
      <c r="W14" s="13"/>
    </row>
    <row r="15" spans="2:25" x14ac:dyDescent="0.3">
      <c r="B15" s="2" t="str">
        <f>数据源!CW47</f>
        <v>联赛等级</v>
      </c>
      <c r="C15" s="2" t="str">
        <f>数据源!CX47</f>
        <v>道具名称</v>
      </c>
      <c r="D15" s="2" t="str">
        <f>数据源!CY47</f>
        <v>对应大类</v>
      </c>
      <c r="E15" s="2" t="str">
        <f>数据源!CZ47</f>
        <v>道具价值</v>
      </c>
      <c r="F15" s="2" t="str">
        <f>数据源!DA47</f>
        <v>抽取个数</v>
      </c>
      <c r="G15" s="2" t="str">
        <f>数据源!DB47</f>
        <v>价值比例</v>
      </c>
      <c r="H15" s="2" t="str">
        <f>数据源!DC47</f>
        <v>产出概率</v>
      </c>
      <c r="I15" s="2" t="str">
        <f>数据源!DD47</f>
        <v>权重值</v>
      </c>
      <c r="J15" s="7" t="s">
        <v>234</v>
      </c>
      <c r="K15" s="7" t="s">
        <v>235</v>
      </c>
      <c r="L15" s="3" t="s">
        <v>222</v>
      </c>
      <c r="M15" s="3" t="s">
        <v>152</v>
      </c>
      <c r="N15" s="3" t="s">
        <v>224</v>
      </c>
      <c r="O15" s="3" t="s">
        <v>225</v>
      </c>
      <c r="P15" s="3" t="s">
        <v>226</v>
      </c>
      <c r="Q15" s="8" t="s">
        <v>244</v>
      </c>
      <c r="R15" s="8" t="s">
        <v>245</v>
      </c>
      <c r="S15" s="8" t="s">
        <v>246</v>
      </c>
      <c r="W15" s="13"/>
    </row>
    <row r="16" spans="2:25" x14ac:dyDescent="0.3">
      <c r="B16" s="2">
        <f>数据源!CW48</f>
        <v>2</v>
      </c>
      <c r="C16" s="2" t="str">
        <f>数据源!CX48</f>
        <v>T1LP1</v>
      </c>
      <c r="D16" s="2" t="str">
        <f>数据源!CY48</f>
        <v>部件</v>
      </c>
      <c r="E16" s="2">
        <f>数据源!CZ48</f>
        <v>7.125</v>
      </c>
      <c r="F16" s="2">
        <f>数据源!DA48</f>
        <v>7</v>
      </c>
      <c r="G16" s="2">
        <f>数据源!DB48</f>
        <v>5.5E-2</v>
      </c>
      <c r="H16" s="2">
        <f>数据源!DC48</f>
        <v>5.5137844611528819E-2</v>
      </c>
      <c r="I16" s="2">
        <f>数据源!DD48</f>
        <v>551</v>
      </c>
      <c r="J16" s="3">
        <f>ROUNDUP(IF(F16&gt;1,F16-ROUNDDOWN(SQRT(F16),0),F16),0)</f>
        <v>5</v>
      </c>
      <c r="K16" s="3">
        <f>F16*2-J16</f>
        <v>9</v>
      </c>
      <c r="L16" s="3" t="str">
        <f>RIGHT(D16,2)</f>
        <v>部件</v>
      </c>
      <c r="M16" s="3">
        <f ca="1">IF(OR(L16="坦克",L16="碎片"),VLOOKUP(C16,INDIRECT("坦克ID"),MATCH(L16&amp;"ID",INDIRECT("坦克标头"),0),FALSE),VLOOKUP(C16,INDIRECT(L16&amp;"ID"),2,FALSE))</f>
        <v>91001</v>
      </c>
      <c r="N16" s="3">
        <f ca="1">M16</f>
        <v>91001</v>
      </c>
      <c r="O16" s="3">
        <f>I16</f>
        <v>551</v>
      </c>
      <c r="P16" s="1" t="str">
        <f>"("&amp;J16&amp;","&amp;K16&amp;")"</f>
        <v>(5,9)</v>
      </c>
      <c r="Q16" s="3" t="str">
        <f>IF(D16="坦克碎片",VLOOKUP(C16,道具信息!$N$2:$O$291,2,FALSE)&amp;"碎片",VLOOKUP(C16,道具信息!$N$2:$O$291,2,FALSE))</f>
        <v>T1部件</v>
      </c>
      <c r="R16" s="3">
        <f>SUMIFS(I$3:I$408,Q$3:Q$408,Q16,B$3:B$408,B16)</f>
        <v>10018</v>
      </c>
      <c r="S16" s="11">
        <f>ROUND(R16/SUMIF(B$3:B$408,B16,I$3:I$408),3)</f>
        <v>1</v>
      </c>
      <c r="T16" s="3" t="str">
        <f>VLOOKUP(Q16,道具信息!$Q$3:$S$20,2,FALSE)</f>
        <v>CHEST_ITEM_TYPE_T1_PART</v>
      </c>
      <c r="U16" s="3" t="str">
        <f>T16</f>
        <v>CHEST_ITEM_TYPE_T1_PART</v>
      </c>
      <c r="V16" s="3" t="str">
        <f>U16</f>
        <v>CHEST_ITEM_TYPE_T1_PART</v>
      </c>
      <c r="W16" s="13">
        <f>IF(U16&lt;&gt;"",ROUND(S16*100%,3),"")</f>
        <v>1</v>
      </c>
      <c r="X16" s="3" t="str">
        <f>TEXT(W16,"0.0%")</f>
        <v>100.0%</v>
      </c>
      <c r="Y16" s="3" t="str">
        <f>X16</f>
        <v>100.0%</v>
      </c>
    </row>
    <row r="17" spans="2:25" x14ac:dyDescent="0.3">
      <c r="B17" s="2">
        <f>数据源!CW49</f>
        <v>2</v>
      </c>
      <c r="C17" s="2" t="str">
        <f>数据源!CX49</f>
        <v>T1LP3</v>
      </c>
      <c r="D17" s="2" t="str">
        <f>数据源!CY49</f>
        <v>部件</v>
      </c>
      <c r="E17" s="2">
        <f>数据源!CZ49</f>
        <v>7.125</v>
      </c>
      <c r="F17" s="2">
        <f>数据源!DA49</f>
        <v>7</v>
      </c>
      <c r="G17" s="2">
        <f>数据源!DB49</f>
        <v>5.5E-2</v>
      </c>
      <c r="H17" s="2">
        <f>数据源!DC49</f>
        <v>5.5137844611528819E-2</v>
      </c>
      <c r="I17" s="2">
        <f>数据源!DD49</f>
        <v>551</v>
      </c>
      <c r="J17" s="3">
        <f t="shared" ref="J17:J33" si="11">ROUNDUP(IF(F17&gt;1,F17-ROUNDDOWN(SQRT(F17),0),F17),0)</f>
        <v>5</v>
      </c>
      <c r="K17" s="3">
        <f t="shared" ref="K17:K33" si="12">F17*2-J17</f>
        <v>9</v>
      </c>
      <c r="L17" s="3" t="str">
        <f t="shared" ref="L17:L33" si="13">RIGHT(D17,2)</f>
        <v>部件</v>
      </c>
      <c r="M17" s="3">
        <f t="shared" ref="M17:M33" ca="1" si="14">IF(OR(L17="坦克",L17="碎片"),VLOOKUP(C17,INDIRECT("坦克ID"),MATCH(L17&amp;"ID",INDIRECT("坦克标头"),0),FALSE),VLOOKUP(C17,INDIRECT(L17&amp;"ID"),2,FALSE))</f>
        <v>91003</v>
      </c>
      <c r="N17" s="3" t="str">
        <f ca="1">N16&amp;","&amp;M17</f>
        <v>91001,91003</v>
      </c>
      <c r="O17" s="3" t="str">
        <f>O16&amp;","&amp;I17</f>
        <v>551,551</v>
      </c>
      <c r="P17" s="1" t="str">
        <f>P16&amp;","&amp;"("&amp;J17&amp;","&amp;K17&amp;")"</f>
        <v>(5,9),(5,9)</v>
      </c>
      <c r="Q17" s="3" t="str">
        <f>IF(D17="坦克碎片",VLOOKUP(C17,道具信息!$N$2:$O$291,2,FALSE)&amp;"碎片",VLOOKUP(C17,道具信息!$N$2:$O$291,2,FALSE))</f>
        <v>T1部件</v>
      </c>
      <c r="R17" s="3">
        <f>SUMIFS(I$3:I$408,Q$3:Q$408,Q17,B$3:B$408,B17)</f>
        <v>10018</v>
      </c>
      <c r="S17" s="11">
        <f>ROUND(R17/SUMIF(B$3:B$408,B17,I$3:I$408),3)</f>
        <v>1</v>
      </c>
      <c r="T17" s="3" t="str">
        <f>VLOOKUP(Q17,道具信息!$Q$3:$S$20,2,FALSE)</f>
        <v>CHEST_ITEM_TYPE_T1_PART</v>
      </c>
      <c r="U17" s="3" t="str">
        <f>IF(COUNTIF(U$16:U16,T17)=0,T17,"")</f>
        <v/>
      </c>
      <c r="V17" s="3" t="str">
        <f>IF(U17&lt;&gt;"",V16&amp;","&amp;U17,V16)</f>
        <v>CHEST_ITEM_TYPE_T1_PART</v>
      </c>
      <c r="W17" s="13" t="str">
        <f t="shared" ref="W17:W24" si="15">IF(U17&lt;&gt;"",ROUND(S17*100%,3),"")</f>
        <v/>
      </c>
      <c r="X17" s="3" t="str">
        <f t="shared" ref="X17:X24" si="16">TEXT(W17,"0.0%")</f>
        <v/>
      </c>
      <c r="Y17" s="3" t="str">
        <f>IF(X17&lt;&gt;"",Y16&amp;","&amp;X17,Y16)</f>
        <v>100.0%</v>
      </c>
    </row>
    <row r="18" spans="2:25" x14ac:dyDescent="0.3">
      <c r="B18" s="2">
        <f>数据源!CW50</f>
        <v>2</v>
      </c>
      <c r="C18" s="2" t="str">
        <f>数据源!CX50</f>
        <v>T1LP5</v>
      </c>
      <c r="D18" s="2" t="str">
        <f>数据源!CY50</f>
        <v>部件</v>
      </c>
      <c r="E18" s="2">
        <f>数据源!CZ50</f>
        <v>7.125</v>
      </c>
      <c r="F18" s="2">
        <f>数据源!DA50</f>
        <v>7</v>
      </c>
      <c r="G18" s="2">
        <f>数据源!DB50</f>
        <v>5.5E-2</v>
      </c>
      <c r="H18" s="2">
        <f>数据源!DC50</f>
        <v>5.5137844611528819E-2</v>
      </c>
      <c r="I18" s="2">
        <f>数据源!DD50</f>
        <v>551</v>
      </c>
      <c r="J18" s="3">
        <f t="shared" si="11"/>
        <v>5</v>
      </c>
      <c r="K18" s="3">
        <f t="shared" si="12"/>
        <v>9</v>
      </c>
      <c r="L18" s="3" t="str">
        <f t="shared" si="13"/>
        <v>部件</v>
      </c>
      <c r="M18" s="3">
        <f t="shared" ca="1" si="14"/>
        <v>91005</v>
      </c>
      <c r="N18" s="3" t="str">
        <f t="shared" ref="N18:N33" ca="1" si="17">N17&amp;","&amp;M18</f>
        <v>91001,91003,91005</v>
      </c>
      <c r="O18" s="3" t="str">
        <f t="shared" ref="O18:O33" si="18">O17&amp;","&amp;I18</f>
        <v>551,551,551</v>
      </c>
      <c r="P18" s="1" t="str">
        <f t="shared" ref="P18:P33" si="19">P17&amp;","&amp;"("&amp;J18&amp;","&amp;K18&amp;")"</f>
        <v>(5,9),(5,9),(5,9)</v>
      </c>
      <c r="Q18" s="3" t="str">
        <f>IF(D18="坦克碎片",VLOOKUP(C18,道具信息!$N$2:$O$291,2,FALSE)&amp;"碎片",VLOOKUP(C18,道具信息!$N$2:$O$291,2,FALSE))</f>
        <v>T1部件</v>
      </c>
      <c r="R18" s="3">
        <f>SUMIFS(I$3:I$408,Q$3:Q$408,Q18,B$3:B$408,B18)</f>
        <v>10018</v>
      </c>
      <c r="S18" s="11">
        <f>ROUND(R18/SUMIF(B$3:B$408,B18,I$3:I$408),3)</f>
        <v>1</v>
      </c>
      <c r="T18" s="3" t="str">
        <f>VLOOKUP(Q18,道具信息!$Q$3:$S$20,2,FALSE)</f>
        <v>CHEST_ITEM_TYPE_T1_PART</v>
      </c>
      <c r="U18" s="3" t="str">
        <f>IF(COUNTIF(U$16:U17,T18)=0,T18,"")</f>
        <v/>
      </c>
      <c r="V18" s="3" t="str">
        <f t="shared" ref="V18:V24" si="20">IF(U18&lt;&gt;"",V17&amp;","&amp;U18,V17)</f>
        <v>CHEST_ITEM_TYPE_T1_PART</v>
      </c>
      <c r="W18" s="13" t="str">
        <f t="shared" si="15"/>
        <v/>
      </c>
      <c r="X18" s="3" t="str">
        <f t="shared" si="16"/>
        <v/>
      </c>
      <c r="Y18" s="3" t="str">
        <f t="shared" ref="Y18:Y24" si="21">IF(X18&lt;&gt;"",Y17&amp;","&amp;X18,Y17)</f>
        <v>100.0%</v>
      </c>
    </row>
    <row r="19" spans="2:25" x14ac:dyDescent="0.3">
      <c r="B19" s="2">
        <f>数据源!CW51</f>
        <v>2</v>
      </c>
      <c r="C19" s="2" t="str">
        <f>数据源!CX51</f>
        <v>T1MP1</v>
      </c>
      <c r="D19" s="2" t="str">
        <f>数据源!CY51</f>
        <v>部件</v>
      </c>
      <c r="E19" s="2">
        <f>数据源!CZ51</f>
        <v>7.125</v>
      </c>
      <c r="F19" s="2">
        <f>数据源!DA51</f>
        <v>7</v>
      </c>
      <c r="G19" s="2">
        <f>数据源!DB51</f>
        <v>5.5E-2</v>
      </c>
      <c r="H19" s="2">
        <f>数据源!DC51</f>
        <v>5.5137844611528819E-2</v>
      </c>
      <c r="I19" s="2">
        <f>数据源!DD51</f>
        <v>551</v>
      </c>
      <c r="J19" s="3">
        <f t="shared" si="11"/>
        <v>5</v>
      </c>
      <c r="K19" s="3">
        <f t="shared" si="12"/>
        <v>9</v>
      </c>
      <c r="L19" s="3" t="str">
        <f t="shared" si="13"/>
        <v>部件</v>
      </c>
      <c r="M19" s="3">
        <f t="shared" ca="1" si="14"/>
        <v>91101</v>
      </c>
      <c r="N19" s="3" t="str">
        <f t="shared" ca="1" si="17"/>
        <v>91001,91003,91005,91101</v>
      </c>
      <c r="O19" s="3" t="str">
        <f t="shared" si="18"/>
        <v>551,551,551,551</v>
      </c>
      <c r="P19" s="1" t="str">
        <f t="shared" si="19"/>
        <v>(5,9),(5,9),(5,9),(5,9)</v>
      </c>
      <c r="Q19" s="3" t="str">
        <f>IF(D19="坦克碎片",VLOOKUP(C19,道具信息!$N$2:$O$291,2,FALSE)&amp;"碎片",VLOOKUP(C19,道具信息!$N$2:$O$291,2,FALSE))</f>
        <v>T1部件</v>
      </c>
      <c r="R19" s="3">
        <f>SUMIFS(I$3:I$408,Q$3:Q$408,Q19,B$3:B$408,B19)</f>
        <v>10018</v>
      </c>
      <c r="S19" s="11">
        <f>ROUND(R19/SUMIF(B$3:B$408,B19,I$3:I$408),3)</f>
        <v>1</v>
      </c>
      <c r="T19" s="3" t="str">
        <f>VLOOKUP(Q19,道具信息!$Q$3:$S$20,2,FALSE)</f>
        <v>CHEST_ITEM_TYPE_T1_PART</v>
      </c>
      <c r="U19" s="3" t="str">
        <f>IF(COUNTIF(U$16:U18,T19)=0,T19,"")</f>
        <v/>
      </c>
      <c r="V19" s="3" t="str">
        <f t="shared" si="20"/>
        <v>CHEST_ITEM_TYPE_T1_PART</v>
      </c>
      <c r="W19" s="13" t="str">
        <f t="shared" si="15"/>
        <v/>
      </c>
      <c r="X19" s="3" t="str">
        <f t="shared" si="16"/>
        <v/>
      </c>
      <c r="Y19" s="3" t="str">
        <f t="shared" si="21"/>
        <v>100.0%</v>
      </c>
    </row>
    <row r="20" spans="2:25" x14ac:dyDescent="0.3">
      <c r="B20" s="2">
        <f>数据源!CW52</f>
        <v>2</v>
      </c>
      <c r="C20" s="2" t="str">
        <f>数据源!CX52</f>
        <v>T1MP3</v>
      </c>
      <c r="D20" s="2" t="str">
        <f>数据源!CY52</f>
        <v>部件</v>
      </c>
      <c r="E20" s="2">
        <f>数据源!CZ52</f>
        <v>7.125</v>
      </c>
      <c r="F20" s="2">
        <f>数据源!DA52</f>
        <v>7</v>
      </c>
      <c r="G20" s="2">
        <f>数据源!DB52</f>
        <v>5.5E-2</v>
      </c>
      <c r="H20" s="2">
        <f>数据源!DC52</f>
        <v>5.5137844611528819E-2</v>
      </c>
      <c r="I20" s="2">
        <f>数据源!DD52</f>
        <v>551</v>
      </c>
      <c r="J20" s="3">
        <f t="shared" si="11"/>
        <v>5</v>
      </c>
      <c r="K20" s="3">
        <f t="shared" si="12"/>
        <v>9</v>
      </c>
      <c r="L20" s="3" t="str">
        <f t="shared" si="13"/>
        <v>部件</v>
      </c>
      <c r="M20" s="3">
        <f t="shared" ca="1" si="14"/>
        <v>91103</v>
      </c>
      <c r="N20" s="3" t="str">
        <f t="shared" ca="1" si="17"/>
        <v>91001,91003,91005,91101,91103</v>
      </c>
      <c r="O20" s="3" t="str">
        <f t="shared" si="18"/>
        <v>551,551,551,551,551</v>
      </c>
      <c r="P20" s="1" t="str">
        <f t="shared" si="19"/>
        <v>(5,9),(5,9),(5,9),(5,9),(5,9)</v>
      </c>
      <c r="Q20" s="3" t="str">
        <f>IF(D20="坦克碎片",VLOOKUP(C20,道具信息!$N$2:$O$291,2,FALSE)&amp;"碎片",VLOOKUP(C20,道具信息!$N$2:$O$291,2,FALSE))</f>
        <v>T1部件</v>
      </c>
      <c r="R20" s="3">
        <f>SUMIFS(I$3:I$408,Q$3:Q$408,Q20,B$3:B$408,B20)</f>
        <v>10018</v>
      </c>
      <c r="S20" s="11">
        <f>ROUND(R20/SUMIF(B$3:B$408,B20,I$3:I$408),3)</f>
        <v>1</v>
      </c>
      <c r="T20" s="3" t="str">
        <f>VLOOKUP(Q20,道具信息!$Q$3:$S$20,2,FALSE)</f>
        <v>CHEST_ITEM_TYPE_T1_PART</v>
      </c>
      <c r="U20" s="3" t="str">
        <f>IF(COUNTIF(U$16:U19,T20)=0,T20,"")</f>
        <v/>
      </c>
      <c r="V20" s="3" t="str">
        <f t="shared" si="20"/>
        <v>CHEST_ITEM_TYPE_T1_PART</v>
      </c>
      <c r="W20" s="13" t="str">
        <f t="shared" si="15"/>
        <v/>
      </c>
      <c r="X20" s="3" t="str">
        <f t="shared" si="16"/>
        <v/>
      </c>
      <c r="Y20" s="3" t="str">
        <f t="shared" si="21"/>
        <v>100.0%</v>
      </c>
    </row>
    <row r="21" spans="2:25" x14ac:dyDescent="0.3">
      <c r="B21" s="2">
        <f>数据源!CW53</f>
        <v>2</v>
      </c>
      <c r="C21" s="2" t="str">
        <f>数据源!CX53</f>
        <v>T1MP5</v>
      </c>
      <c r="D21" s="2" t="str">
        <f>数据源!CY53</f>
        <v>部件</v>
      </c>
      <c r="E21" s="2">
        <f>数据源!CZ53</f>
        <v>7.125</v>
      </c>
      <c r="F21" s="2">
        <f>数据源!DA53</f>
        <v>7</v>
      </c>
      <c r="G21" s="2">
        <f>数据源!DB53</f>
        <v>5.5E-2</v>
      </c>
      <c r="H21" s="2">
        <f>数据源!DC53</f>
        <v>5.5137844611528819E-2</v>
      </c>
      <c r="I21" s="2">
        <f>数据源!DD53</f>
        <v>551</v>
      </c>
      <c r="J21" s="3">
        <f t="shared" si="11"/>
        <v>5</v>
      </c>
      <c r="K21" s="3">
        <f t="shared" si="12"/>
        <v>9</v>
      </c>
      <c r="L21" s="3" t="str">
        <f t="shared" si="13"/>
        <v>部件</v>
      </c>
      <c r="M21" s="3">
        <f t="shared" ca="1" si="14"/>
        <v>91105</v>
      </c>
      <c r="N21" s="3" t="str">
        <f t="shared" ca="1" si="17"/>
        <v>91001,91003,91005,91101,91103,91105</v>
      </c>
      <c r="O21" s="3" t="str">
        <f t="shared" si="18"/>
        <v>551,551,551,551,551,551</v>
      </c>
      <c r="P21" s="1" t="str">
        <f t="shared" si="19"/>
        <v>(5,9),(5,9),(5,9),(5,9),(5,9),(5,9)</v>
      </c>
      <c r="Q21" s="3" t="str">
        <f>IF(D21="坦克碎片",VLOOKUP(C21,道具信息!$N$2:$O$291,2,FALSE)&amp;"碎片",VLOOKUP(C21,道具信息!$N$2:$O$291,2,FALSE))</f>
        <v>T1部件</v>
      </c>
      <c r="R21" s="3">
        <f>SUMIFS(I$3:I$408,Q$3:Q$408,Q21,B$3:B$408,B21)</f>
        <v>10018</v>
      </c>
      <c r="S21" s="11">
        <f>ROUND(R21/SUMIF(B$3:B$408,B21,I$3:I$408),3)</f>
        <v>1</v>
      </c>
      <c r="T21" s="3" t="str">
        <f>VLOOKUP(Q21,道具信息!$Q$3:$S$20,2,FALSE)</f>
        <v>CHEST_ITEM_TYPE_T1_PART</v>
      </c>
      <c r="U21" s="3" t="str">
        <f>IF(COUNTIF(U$16:U20,T21)=0,T21,"")</f>
        <v/>
      </c>
      <c r="V21" s="3" t="str">
        <f t="shared" si="20"/>
        <v>CHEST_ITEM_TYPE_T1_PART</v>
      </c>
      <c r="W21" s="13" t="str">
        <f t="shared" si="15"/>
        <v/>
      </c>
      <c r="X21" s="3" t="str">
        <f t="shared" si="16"/>
        <v/>
      </c>
      <c r="Y21" s="3" t="str">
        <f t="shared" si="21"/>
        <v>100.0%</v>
      </c>
    </row>
    <row r="22" spans="2:25" x14ac:dyDescent="0.3">
      <c r="B22" s="2">
        <f>数据源!CW54</f>
        <v>2</v>
      </c>
      <c r="C22" s="2" t="str">
        <f>数据源!CX54</f>
        <v>T1HP1</v>
      </c>
      <c r="D22" s="2" t="str">
        <f>数据源!CY54</f>
        <v>部件</v>
      </c>
      <c r="E22" s="2">
        <f>数据源!CZ54</f>
        <v>7.125</v>
      </c>
      <c r="F22" s="2">
        <f>数据源!DA54</f>
        <v>7</v>
      </c>
      <c r="G22" s="2">
        <f>数据源!DB54</f>
        <v>5.5E-2</v>
      </c>
      <c r="H22" s="2">
        <f>数据源!DC54</f>
        <v>5.5137844611528819E-2</v>
      </c>
      <c r="I22" s="2">
        <f>数据源!DD54</f>
        <v>551</v>
      </c>
      <c r="J22" s="3">
        <f t="shared" si="11"/>
        <v>5</v>
      </c>
      <c r="K22" s="3">
        <f t="shared" si="12"/>
        <v>9</v>
      </c>
      <c r="L22" s="3" t="str">
        <f t="shared" si="13"/>
        <v>部件</v>
      </c>
      <c r="M22" s="3">
        <f t="shared" ca="1" si="14"/>
        <v>91201</v>
      </c>
      <c r="N22" s="3" t="str">
        <f t="shared" ca="1" si="17"/>
        <v>91001,91003,91005,91101,91103,91105,91201</v>
      </c>
      <c r="O22" s="3" t="str">
        <f t="shared" si="18"/>
        <v>551,551,551,551,551,551,551</v>
      </c>
      <c r="P22" s="1" t="str">
        <f t="shared" si="19"/>
        <v>(5,9),(5,9),(5,9),(5,9),(5,9),(5,9),(5,9)</v>
      </c>
      <c r="Q22" s="3" t="str">
        <f>IF(D22="坦克碎片",VLOOKUP(C22,道具信息!$N$2:$O$291,2,FALSE)&amp;"碎片",VLOOKUP(C22,道具信息!$N$2:$O$291,2,FALSE))</f>
        <v>T1部件</v>
      </c>
      <c r="R22" s="3">
        <f>SUMIFS(I$3:I$408,Q$3:Q$408,Q22,B$3:B$408,B22)</f>
        <v>10018</v>
      </c>
      <c r="S22" s="11">
        <f>ROUND(R22/SUMIF(B$3:B$408,B22,I$3:I$408),3)</f>
        <v>1</v>
      </c>
      <c r="T22" s="3" t="str">
        <f>VLOOKUP(Q22,道具信息!$Q$3:$S$20,2,FALSE)</f>
        <v>CHEST_ITEM_TYPE_T1_PART</v>
      </c>
      <c r="U22" s="3" t="str">
        <f>IF(COUNTIF(U$16:U21,T22)=0,T22,"")</f>
        <v/>
      </c>
      <c r="V22" s="3" t="str">
        <f t="shared" si="20"/>
        <v>CHEST_ITEM_TYPE_T1_PART</v>
      </c>
      <c r="W22" s="13" t="str">
        <f t="shared" si="15"/>
        <v/>
      </c>
      <c r="X22" s="3" t="str">
        <f t="shared" si="16"/>
        <v/>
      </c>
      <c r="Y22" s="3" t="str">
        <f t="shared" si="21"/>
        <v>100.0%</v>
      </c>
    </row>
    <row r="23" spans="2:25" x14ac:dyDescent="0.3">
      <c r="B23" s="2">
        <f>数据源!CW55</f>
        <v>2</v>
      </c>
      <c r="C23" s="2" t="str">
        <f>数据源!CX55</f>
        <v>T1HP3</v>
      </c>
      <c r="D23" s="2" t="str">
        <f>数据源!CY55</f>
        <v>部件</v>
      </c>
      <c r="E23" s="2">
        <f>数据源!CZ55</f>
        <v>7.125</v>
      </c>
      <c r="F23" s="2">
        <f>数据源!DA55</f>
        <v>7</v>
      </c>
      <c r="G23" s="2">
        <f>数据源!DB55</f>
        <v>5.5E-2</v>
      </c>
      <c r="H23" s="2">
        <f>数据源!DC55</f>
        <v>5.5137844611528819E-2</v>
      </c>
      <c r="I23" s="2">
        <f>数据源!DD55</f>
        <v>551</v>
      </c>
      <c r="J23" s="3">
        <f t="shared" si="11"/>
        <v>5</v>
      </c>
      <c r="K23" s="3">
        <f t="shared" si="12"/>
        <v>9</v>
      </c>
      <c r="L23" s="3" t="str">
        <f t="shared" si="13"/>
        <v>部件</v>
      </c>
      <c r="M23" s="3">
        <f t="shared" ca="1" si="14"/>
        <v>91203</v>
      </c>
      <c r="N23" s="3" t="str">
        <f t="shared" ca="1" si="17"/>
        <v>91001,91003,91005,91101,91103,91105,91201,91203</v>
      </c>
      <c r="O23" s="3" t="str">
        <f t="shared" si="18"/>
        <v>551,551,551,551,551,551,551,551</v>
      </c>
      <c r="P23" s="1" t="str">
        <f t="shared" si="19"/>
        <v>(5,9),(5,9),(5,9),(5,9),(5,9),(5,9),(5,9),(5,9)</v>
      </c>
      <c r="Q23" s="3" t="str">
        <f>IF(D23="坦克碎片",VLOOKUP(C23,道具信息!$N$2:$O$291,2,FALSE)&amp;"碎片",VLOOKUP(C23,道具信息!$N$2:$O$291,2,FALSE))</f>
        <v>T1部件</v>
      </c>
      <c r="R23" s="3">
        <f>SUMIFS(I$3:I$408,Q$3:Q$408,Q23,B$3:B$408,B23)</f>
        <v>10018</v>
      </c>
      <c r="S23" s="11">
        <f>ROUND(R23/SUMIF(B$3:B$408,B23,I$3:I$408),3)</f>
        <v>1</v>
      </c>
      <c r="T23" s="3" t="str">
        <f>VLOOKUP(Q23,道具信息!$Q$3:$S$20,2,FALSE)</f>
        <v>CHEST_ITEM_TYPE_T1_PART</v>
      </c>
      <c r="U23" s="3" t="str">
        <f>IF(COUNTIF(U$16:U22,T23)=0,T23,"")</f>
        <v/>
      </c>
      <c r="V23" s="3" t="str">
        <f t="shared" si="20"/>
        <v>CHEST_ITEM_TYPE_T1_PART</v>
      </c>
      <c r="W23" s="13" t="str">
        <f t="shared" si="15"/>
        <v/>
      </c>
      <c r="X23" s="3" t="str">
        <f t="shared" si="16"/>
        <v/>
      </c>
      <c r="Y23" s="3" t="str">
        <f t="shared" si="21"/>
        <v>100.0%</v>
      </c>
    </row>
    <row r="24" spans="2:25" x14ac:dyDescent="0.3">
      <c r="B24" s="2">
        <f>数据源!CW56</f>
        <v>2</v>
      </c>
      <c r="C24" s="2" t="str">
        <f>数据源!CX56</f>
        <v>T1HP5</v>
      </c>
      <c r="D24" s="2" t="str">
        <f>数据源!CY56</f>
        <v>部件</v>
      </c>
      <c r="E24" s="2">
        <f>数据源!CZ56</f>
        <v>7.125</v>
      </c>
      <c r="F24" s="2">
        <f>数据源!DA56</f>
        <v>7</v>
      </c>
      <c r="G24" s="2">
        <f>数据源!DB56</f>
        <v>5.6000000000000001E-2</v>
      </c>
      <c r="H24" s="2">
        <f>数据源!DC56</f>
        <v>5.614035087719299E-2</v>
      </c>
      <c r="I24" s="2">
        <f>数据源!DD56</f>
        <v>561</v>
      </c>
      <c r="J24" s="3">
        <f t="shared" si="11"/>
        <v>5</v>
      </c>
      <c r="K24" s="3">
        <f t="shared" si="12"/>
        <v>9</v>
      </c>
      <c r="L24" s="3" t="str">
        <f t="shared" si="13"/>
        <v>部件</v>
      </c>
      <c r="M24" s="3">
        <f t="shared" ca="1" si="14"/>
        <v>91205</v>
      </c>
      <c r="N24" s="3" t="str">
        <f t="shared" ca="1" si="17"/>
        <v>91001,91003,91005,91101,91103,91105,91201,91203,91205</v>
      </c>
      <c r="O24" s="3" t="str">
        <f t="shared" si="18"/>
        <v>551,551,551,551,551,551,551,551,561</v>
      </c>
      <c r="P24" s="1" t="str">
        <f t="shared" si="19"/>
        <v>(5,9),(5,9),(5,9),(5,9),(5,9),(5,9),(5,9),(5,9),(5,9)</v>
      </c>
      <c r="Q24" s="3" t="str">
        <f>IF(D24="坦克碎片",VLOOKUP(C24,道具信息!$N$2:$O$291,2,FALSE)&amp;"碎片",VLOOKUP(C24,道具信息!$N$2:$O$291,2,FALSE))</f>
        <v>T1部件</v>
      </c>
      <c r="R24" s="3">
        <f>SUMIFS(I$3:I$408,Q$3:Q$408,Q24,B$3:B$408,B24)</f>
        <v>10018</v>
      </c>
      <c r="S24" s="11">
        <f>ROUND(R24/SUMIF(B$3:B$408,B24,I$3:I$408),3)</f>
        <v>1</v>
      </c>
      <c r="T24" s="3" t="str">
        <f>VLOOKUP(Q24,道具信息!$Q$3:$S$20,2,FALSE)</f>
        <v>CHEST_ITEM_TYPE_T1_PART</v>
      </c>
      <c r="U24" s="3" t="str">
        <f>IF(COUNTIF(U$16:U23,T24)=0,T24,"")</f>
        <v/>
      </c>
      <c r="V24" s="3" t="str">
        <f t="shared" si="20"/>
        <v>CHEST_ITEM_TYPE_T1_PART</v>
      </c>
      <c r="W24" s="13" t="str">
        <f t="shared" si="15"/>
        <v/>
      </c>
      <c r="X24" s="3" t="str">
        <f t="shared" si="16"/>
        <v/>
      </c>
      <c r="Y24" s="3" t="str">
        <f t="shared" si="21"/>
        <v>100.0%</v>
      </c>
    </row>
    <row r="25" spans="2:25" x14ac:dyDescent="0.3">
      <c r="B25" s="2">
        <f>数据源!CW57</f>
        <v>2</v>
      </c>
      <c r="C25" s="2" t="str">
        <f>数据源!CX57</f>
        <v>T1LP2</v>
      </c>
      <c r="D25" s="2" t="str">
        <f>数据源!CY57</f>
        <v>部件</v>
      </c>
      <c r="E25" s="2">
        <f>数据源!CZ57</f>
        <v>7.125</v>
      </c>
      <c r="F25" s="2">
        <f>数据源!DA57</f>
        <v>7</v>
      </c>
      <c r="G25" s="2">
        <f>数据源!DB57</f>
        <v>5.6000000000000001E-2</v>
      </c>
      <c r="H25" s="2">
        <f>数据源!DC57</f>
        <v>5.614035087719299E-2</v>
      </c>
      <c r="I25" s="2">
        <f>数据源!DD57</f>
        <v>561</v>
      </c>
      <c r="J25" s="3">
        <f t="shared" si="11"/>
        <v>5</v>
      </c>
      <c r="K25" s="3">
        <f t="shared" si="12"/>
        <v>9</v>
      </c>
      <c r="L25" s="3" t="str">
        <f t="shared" si="13"/>
        <v>部件</v>
      </c>
      <c r="M25" s="3">
        <f t="shared" ca="1" si="14"/>
        <v>91002</v>
      </c>
      <c r="N25" s="3" t="str">
        <f t="shared" ca="1" si="17"/>
        <v>91001,91003,91005,91101,91103,91105,91201,91203,91205,91002</v>
      </c>
      <c r="O25" s="3" t="str">
        <f t="shared" si="18"/>
        <v>551,551,551,551,551,551,551,551,561,561</v>
      </c>
      <c r="P25" s="1" t="str">
        <f t="shared" si="19"/>
        <v>(5,9),(5,9),(5,9),(5,9),(5,9),(5,9),(5,9),(5,9),(5,9),(5,9)</v>
      </c>
      <c r="Q25" s="3" t="str">
        <f>IF(D25="坦克碎片",VLOOKUP(C25,道具信息!$N$2:$O$291,2,FALSE)&amp;"碎片",VLOOKUP(C25,道具信息!$N$2:$O$291,2,FALSE))</f>
        <v>T1部件</v>
      </c>
      <c r="R25" s="3">
        <f>SUMIFS(I$3:I$408,Q$3:Q$408,Q25,B$3:B$408,B25)</f>
        <v>10018</v>
      </c>
      <c r="S25" s="11">
        <f>ROUND(R25/SUMIF(B$3:B$408,B25,I$3:I$408),3)</f>
        <v>1</v>
      </c>
      <c r="T25" s="3" t="str">
        <f>VLOOKUP(Q25,道具信息!$Q$3:$S$20,2,FALSE)</f>
        <v>CHEST_ITEM_TYPE_T1_PART</v>
      </c>
      <c r="U25" s="3" t="str">
        <f>IF(COUNTIF(U$16:U24,T25)=0,T25,"")</f>
        <v/>
      </c>
      <c r="V25" s="3" t="str">
        <f t="shared" ref="V25:V33" si="22">IF(U25&lt;&gt;"",V24&amp;","&amp;U25,V24)</f>
        <v>CHEST_ITEM_TYPE_T1_PART</v>
      </c>
      <c r="W25" s="13" t="str">
        <f t="shared" ref="W25:W33" si="23">IF(U25&lt;&gt;"",ROUND(S25*100%,3),"")</f>
        <v/>
      </c>
      <c r="X25" s="3" t="str">
        <f t="shared" ref="X25:X33" si="24">TEXT(W25,"0.0%")</f>
        <v/>
      </c>
      <c r="Y25" s="3" t="str">
        <f t="shared" ref="Y25:Y33" si="25">IF(X25&lt;&gt;"",Y24&amp;","&amp;X25,Y24)</f>
        <v>100.0%</v>
      </c>
    </row>
    <row r="26" spans="2:25" x14ac:dyDescent="0.3">
      <c r="B26" s="2">
        <f>数据源!CW58</f>
        <v>2</v>
      </c>
      <c r="C26" s="2" t="str">
        <f>数据源!CX58</f>
        <v>T1LP4</v>
      </c>
      <c r="D26" s="2" t="str">
        <f>数据源!CY58</f>
        <v>部件</v>
      </c>
      <c r="E26" s="2">
        <f>数据源!CZ58</f>
        <v>7.125</v>
      </c>
      <c r="F26" s="2">
        <f>数据源!DA58</f>
        <v>7</v>
      </c>
      <c r="G26" s="2">
        <f>数据源!DB58</f>
        <v>5.6000000000000001E-2</v>
      </c>
      <c r="H26" s="2">
        <f>数据源!DC58</f>
        <v>5.614035087719299E-2</v>
      </c>
      <c r="I26" s="2">
        <f>数据源!DD58</f>
        <v>561</v>
      </c>
      <c r="J26" s="3">
        <f t="shared" si="11"/>
        <v>5</v>
      </c>
      <c r="K26" s="3">
        <f t="shared" si="12"/>
        <v>9</v>
      </c>
      <c r="L26" s="3" t="str">
        <f t="shared" si="13"/>
        <v>部件</v>
      </c>
      <c r="M26" s="3">
        <f t="shared" ca="1" si="14"/>
        <v>91004</v>
      </c>
      <c r="N26" s="3" t="str">
        <f t="shared" ca="1" si="17"/>
        <v>91001,91003,91005,91101,91103,91105,91201,91203,91205,91002,91004</v>
      </c>
      <c r="O26" s="3" t="str">
        <f t="shared" si="18"/>
        <v>551,551,551,551,551,551,551,551,561,561,561</v>
      </c>
      <c r="P26" s="1" t="str">
        <f t="shared" si="19"/>
        <v>(5,9),(5,9),(5,9),(5,9),(5,9),(5,9),(5,9),(5,9),(5,9),(5,9),(5,9)</v>
      </c>
      <c r="Q26" s="3" t="str">
        <f>IF(D26="坦克碎片",VLOOKUP(C26,道具信息!$N$2:$O$291,2,FALSE)&amp;"碎片",VLOOKUP(C26,道具信息!$N$2:$O$291,2,FALSE))</f>
        <v>T1部件</v>
      </c>
      <c r="R26" s="3">
        <f>SUMIFS(I$3:I$408,Q$3:Q$408,Q26,B$3:B$408,B26)</f>
        <v>10018</v>
      </c>
      <c r="S26" s="11">
        <f>ROUND(R26/SUMIF(B$3:B$408,B26,I$3:I$408),3)</f>
        <v>1</v>
      </c>
      <c r="T26" s="3" t="str">
        <f>VLOOKUP(Q26,道具信息!$Q$3:$S$20,2,FALSE)</f>
        <v>CHEST_ITEM_TYPE_T1_PART</v>
      </c>
      <c r="U26" s="3" t="str">
        <f>IF(COUNTIF(U$16:U25,T26)=0,T26,"")</f>
        <v/>
      </c>
      <c r="V26" s="3" t="str">
        <f t="shared" si="22"/>
        <v>CHEST_ITEM_TYPE_T1_PART</v>
      </c>
      <c r="W26" s="13" t="str">
        <f t="shared" si="23"/>
        <v/>
      </c>
      <c r="X26" s="3" t="str">
        <f t="shared" si="24"/>
        <v/>
      </c>
      <c r="Y26" s="3" t="str">
        <f t="shared" si="25"/>
        <v>100.0%</v>
      </c>
    </row>
    <row r="27" spans="2:25" x14ac:dyDescent="0.3">
      <c r="B27" s="2">
        <f>数据源!CW59</f>
        <v>2</v>
      </c>
      <c r="C27" s="2" t="str">
        <f>数据源!CX59</f>
        <v>T1LP6</v>
      </c>
      <c r="D27" s="2" t="str">
        <f>数据源!CY59</f>
        <v>部件</v>
      </c>
      <c r="E27" s="2">
        <f>数据源!CZ59</f>
        <v>7.125</v>
      </c>
      <c r="F27" s="2">
        <f>数据源!DA59</f>
        <v>7</v>
      </c>
      <c r="G27" s="2">
        <f>数据源!DB59</f>
        <v>5.6000000000000001E-2</v>
      </c>
      <c r="H27" s="2">
        <f>数据源!DC59</f>
        <v>5.614035087719299E-2</v>
      </c>
      <c r="I27" s="2">
        <f>数据源!DD59</f>
        <v>561</v>
      </c>
      <c r="J27" s="3">
        <f t="shared" si="11"/>
        <v>5</v>
      </c>
      <c r="K27" s="3">
        <f t="shared" si="12"/>
        <v>9</v>
      </c>
      <c r="L27" s="3" t="str">
        <f t="shared" si="13"/>
        <v>部件</v>
      </c>
      <c r="M27" s="3">
        <f t="shared" ca="1" si="14"/>
        <v>91006</v>
      </c>
      <c r="N27" s="3" t="str">
        <f t="shared" ca="1" si="17"/>
        <v>91001,91003,91005,91101,91103,91105,91201,91203,91205,91002,91004,91006</v>
      </c>
      <c r="O27" s="3" t="str">
        <f t="shared" si="18"/>
        <v>551,551,551,551,551,551,551,551,561,561,561,561</v>
      </c>
      <c r="P27" s="1" t="str">
        <f t="shared" si="19"/>
        <v>(5,9),(5,9),(5,9),(5,9),(5,9),(5,9),(5,9),(5,9),(5,9),(5,9),(5,9),(5,9)</v>
      </c>
      <c r="Q27" s="3" t="str">
        <f>IF(D27="坦克碎片",VLOOKUP(C27,道具信息!$N$2:$O$291,2,FALSE)&amp;"碎片",VLOOKUP(C27,道具信息!$N$2:$O$291,2,FALSE))</f>
        <v>T1部件</v>
      </c>
      <c r="R27" s="3">
        <f>SUMIFS(I$3:I$408,Q$3:Q$408,Q27,B$3:B$408,B27)</f>
        <v>10018</v>
      </c>
      <c r="S27" s="11">
        <f>ROUND(R27/SUMIF(B$3:B$408,B27,I$3:I$408),3)</f>
        <v>1</v>
      </c>
      <c r="T27" s="3" t="str">
        <f>VLOOKUP(Q27,道具信息!$Q$3:$S$20,2,FALSE)</f>
        <v>CHEST_ITEM_TYPE_T1_PART</v>
      </c>
      <c r="U27" s="3" t="str">
        <f>IF(COUNTIF(U$16:U26,T27)=0,T27,"")</f>
        <v/>
      </c>
      <c r="V27" s="3" t="str">
        <f t="shared" si="22"/>
        <v>CHEST_ITEM_TYPE_T1_PART</v>
      </c>
      <c r="W27" s="13" t="str">
        <f t="shared" si="23"/>
        <v/>
      </c>
      <c r="X27" s="3" t="str">
        <f t="shared" si="24"/>
        <v/>
      </c>
      <c r="Y27" s="3" t="str">
        <f t="shared" si="25"/>
        <v>100.0%</v>
      </c>
    </row>
    <row r="28" spans="2:25" x14ac:dyDescent="0.3">
      <c r="B28" s="2">
        <f>数据源!CW60</f>
        <v>2</v>
      </c>
      <c r="C28" s="2" t="str">
        <f>数据源!CX60</f>
        <v>T1MP2</v>
      </c>
      <c r="D28" s="2" t="str">
        <f>数据源!CY60</f>
        <v>部件</v>
      </c>
      <c r="E28" s="2">
        <f>数据源!CZ60</f>
        <v>7.125</v>
      </c>
      <c r="F28" s="2">
        <f>数据源!DA60</f>
        <v>7</v>
      </c>
      <c r="G28" s="2">
        <f>数据源!DB60</f>
        <v>5.6000000000000001E-2</v>
      </c>
      <c r="H28" s="2">
        <f>数据源!DC60</f>
        <v>5.614035087719299E-2</v>
      </c>
      <c r="I28" s="2">
        <f>数据源!DD60</f>
        <v>561</v>
      </c>
      <c r="J28" s="3">
        <f t="shared" si="11"/>
        <v>5</v>
      </c>
      <c r="K28" s="3">
        <f t="shared" si="12"/>
        <v>9</v>
      </c>
      <c r="L28" s="3" t="str">
        <f t="shared" si="13"/>
        <v>部件</v>
      </c>
      <c r="M28" s="3">
        <f t="shared" ca="1" si="14"/>
        <v>91102</v>
      </c>
      <c r="N28" s="3" t="str">
        <f t="shared" ca="1" si="17"/>
        <v>91001,91003,91005,91101,91103,91105,91201,91203,91205,91002,91004,91006,91102</v>
      </c>
      <c r="O28" s="3" t="str">
        <f t="shared" si="18"/>
        <v>551,551,551,551,551,551,551,551,561,561,561,561,561</v>
      </c>
      <c r="P28" s="1" t="str">
        <f t="shared" si="19"/>
        <v>(5,9),(5,9),(5,9),(5,9),(5,9),(5,9),(5,9),(5,9),(5,9),(5,9),(5,9),(5,9),(5,9)</v>
      </c>
      <c r="Q28" s="3" t="str">
        <f>IF(D28="坦克碎片",VLOOKUP(C28,道具信息!$N$2:$O$291,2,FALSE)&amp;"碎片",VLOOKUP(C28,道具信息!$N$2:$O$291,2,FALSE))</f>
        <v>T1部件</v>
      </c>
      <c r="R28" s="3">
        <f>SUMIFS(I$3:I$408,Q$3:Q$408,Q28,B$3:B$408,B28)</f>
        <v>10018</v>
      </c>
      <c r="S28" s="11">
        <f>ROUND(R28/SUMIF(B$3:B$408,B28,I$3:I$408),3)</f>
        <v>1</v>
      </c>
      <c r="T28" s="3" t="str">
        <f>VLOOKUP(Q28,道具信息!$Q$3:$S$20,2,FALSE)</f>
        <v>CHEST_ITEM_TYPE_T1_PART</v>
      </c>
      <c r="U28" s="3" t="str">
        <f>IF(COUNTIF(U$16:U27,T28)=0,T28,"")</f>
        <v/>
      </c>
      <c r="V28" s="3" t="str">
        <f t="shared" si="22"/>
        <v>CHEST_ITEM_TYPE_T1_PART</v>
      </c>
      <c r="W28" s="13" t="str">
        <f t="shared" si="23"/>
        <v/>
      </c>
      <c r="X28" s="3" t="str">
        <f t="shared" si="24"/>
        <v/>
      </c>
      <c r="Y28" s="3" t="str">
        <f t="shared" si="25"/>
        <v>100.0%</v>
      </c>
    </row>
    <row r="29" spans="2:25" x14ac:dyDescent="0.3">
      <c r="B29" s="2">
        <f>数据源!CW61</f>
        <v>2</v>
      </c>
      <c r="C29" s="2" t="str">
        <f>数据源!CX61</f>
        <v>T1MP4</v>
      </c>
      <c r="D29" s="2" t="str">
        <f>数据源!CY61</f>
        <v>部件</v>
      </c>
      <c r="E29" s="2">
        <f>数据源!CZ61</f>
        <v>7.125</v>
      </c>
      <c r="F29" s="2">
        <f>数据源!DA61</f>
        <v>7</v>
      </c>
      <c r="G29" s="2">
        <f>数据源!DB61</f>
        <v>5.6000000000000001E-2</v>
      </c>
      <c r="H29" s="2">
        <f>数据源!DC61</f>
        <v>5.614035087719299E-2</v>
      </c>
      <c r="I29" s="2">
        <f>数据源!DD61</f>
        <v>561</v>
      </c>
      <c r="J29" s="3">
        <f t="shared" si="11"/>
        <v>5</v>
      </c>
      <c r="K29" s="3">
        <f t="shared" si="12"/>
        <v>9</v>
      </c>
      <c r="L29" s="3" t="str">
        <f t="shared" si="13"/>
        <v>部件</v>
      </c>
      <c r="M29" s="3">
        <f t="shared" ca="1" si="14"/>
        <v>91104</v>
      </c>
      <c r="N29" s="3" t="str">
        <f t="shared" ca="1" si="17"/>
        <v>91001,91003,91005,91101,91103,91105,91201,91203,91205,91002,91004,91006,91102,91104</v>
      </c>
      <c r="O29" s="3" t="str">
        <f t="shared" si="18"/>
        <v>551,551,551,551,551,551,551,551,561,561,561,561,561,561</v>
      </c>
      <c r="P29" s="1" t="str">
        <f t="shared" si="19"/>
        <v>(5,9),(5,9),(5,9),(5,9),(5,9),(5,9),(5,9),(5,9),(5,9),(5,9),(5,9),(5,9),(5,9),(5,9)</v>
      </c>
      <c r="Q29" s="3" t="str">
        <f>IF(D29="坦克碎片",VLOOKUP(C29,道具信息!$N$2:$O$291,2,FALSE)&amp;"碎片",VLOOKUP(C29,道具信息!$N$2:$O$291,2,FALSE))</f>
        <v>T1部件</v>
      </c>
      <c r="R29" s="3">
        <f>SUMIFS(I$3:I$408,Q$3:Q$408,Q29,B$3:B$408,B29)</f>
        <v>10018</v>
      </c>
      <c r="S29" s="11">
        <f>ROUND(R29/SUMIF(B$3:B$408,B29,I$3:I$408),3)</f>
        <v>1</v>
      </c>
      <c r="T29" s="3" t="str">
        <f>VLOOKUP(Q29,道具信息!$Q$3:$S$20,2,FALSE)</f>
        <v>CHEST_ITEM_TYPE_T1_PART</v>
      </c>
      <c r="U29" s="3" t="str">
        <f>IF(COUNTIF(U$16:U28,T29)=0,T29,"")</f>
        <v/>
      </c>
      <c r="V29" s="3" t="str">
        <f t="shared" si="22"/>
        <v>CHEST_ITEM_TYPE_T1_PART</v>
      </c>
      <c r="W29" s="13" t="str">
        <f t="shared" si="23"/>
        <v/>
      </c>
      <c r="X29" s="3" t="str">
        <f t="shared" si="24"/>
        <v/>
      </c>
      <c r="Y29" s="3" t="str">
        <f t="shared" si="25"/>
        <v>100.0%</v>
      </c>
    </row>
    <row r="30" spans="2:25" x14ac:dyDescent="0.3">
      <c r="B30" s="2">
        <f>数据源!CW62</f>
        <v>2</v>
      </c>
      <c r="C30" s="2" t="str">
        <f>数据源!CX62</f>
        <v>T1MP6</v>
      </c>
      <c r="D30" s="2" t="str">
        <f>数据源!CY62</f>
        <v>部件</v>
      </c>
      <c r="E30" s="2">
        <f>数据源!CZ62</f>
        <v>7.125</v>
      </c>
      <c r="F30" s="2">
        <f>数据源!DA62</f>
        <v>7</v>
      </c>
      <c r="G30" s="2">
        <f>数据源!DB62</f>
        <v>5.6000000000000001E-2</v>
      </c>
      <c r="H30" s="2">
        <f>数据源!DC62</f>
        <v>5.614035087719299E-2</v>
      </c>
      <c r="I30" s="2">
        <f>数据源!DD62</f>
        <v>561</v>
      </c>
      <c r="J30" s="3">
        <f t="shared" si="11"/>
        <v>5</v>
      </c>
      <c r="K30" s="3">
        <f t="shared" si="12"/>
        <v>9</v>
      </c>
      <c r="L30" s="3" t="str">
        <f t="shared" si="13"/>
        <v>部件</v>
      </c>
      <c r="M30" s="3">
        <f t="shared" ca="1" si="14"/>
        <v>91106</v>
      </c>
      <c r="N30" s="3" t="str">
        <f t="shared" ca="1" si="17"/>
        <v>91001,91003,91005,91101,91103,91105,91201,91203,91205,91002,91004,91006,91102,91104,91106</v>
      </c>
      <c r="O30" s="3" t="str">
        <f t="shared" si="18"/>
        <v>551,551,551,551,551,551,551,551,561,561,561,561,561,561,561</v>
      </c>
      <c r="P30" s="1" t="str">
        <f t="shared" si="19"/>
        <v>(5,9),(5,9),(5,9),(5,9),(5,9),(5,9),(5,9),(5,9),(5,9),(5,9),(5,9),(5,9),(5,9),(5,9),(5,9)</v>
      </c>
      <c r="Q30" s="3" t="str">
        <f>IF(D30="坦克碎片",VLOOKUP(C30,道具信息!$N$2:$O$291,2,FALSE)&amp;"碎片",VLOOKUP(C30,道具信息!$N$2:$O$291,2,FALSE))</f>
        <v>T1部件</v>
      </c>
      <c r="R30" s="3">
        <f>SUMIFS(I$3:I$408,Q$3:Q$408,Q30,B$3:B$408,B30)</f>
        <v>10018</v>
      </c>
      <c r="S30" s="11">
        <f>ROUND(R30/SUMIF(B$3:B$408,B30,I$3:I$408),3)</f>
        <v>1</v>
      </c>
      <c r="T30" s="3" t="str">
        <f>VLOOKUP(Q30,道具信息!$Q$3:$S$20,2,FALSE)</f>
        <v>CHEST_ITEM_TYPE_T1_PART</v>
      </c>
      <c r="U30" s="3" t="str">
        <f>IF(COUNTIF(U$16:U29,T30)=0,T30,"")</f>
        <v/>
      </c>
      <c r="V30" s="3" t="str">
        <f t="shared" si="22"/>
        <v>CHEST_ITEM_TYPE_T1_PART</v>
      </c>
      <c r="W30" s="13" t="str">
        <f t="shared" si="23"/>
        <v/>
      </c>
      <c r="X30" s="3" t="str">
        <f t="shared" si="24"/>
        <v/>
      </c>
      <c r="Y30" s="3" t="str">
        <f t="shared" si="25"/>
        <v>100.0%</v>
      </c>
    </row>
    <row r="31" spans="2:25" x14ac:dyDescent="0.3">
      <c r="B31" s="2">
        <f>数据源!CW63</f>
        <v>2</v>
      </c>
      <c r="C31" s="2" t="str">
        <f>数据源!CX63</f>
        <v>T1HP2</v>
      </c>
      <c r="D31" s="2" t="str">
        <f>数据源!CY63</f>
        <v>部件</v>
      </c>
      <c r="E31" s="2">
        <f>数据源!CZ63</f>
        <v>7.125</v>
      </c>
      <c r="F31" s="2">
        <f>数据源!DA63</f>
        <v>7</v>
      </c>
      <c r="G31" s="2">
        <f>数据源!DB63</f>
        <v>5.6000000000000001E-2</v>
      </c>
      <c r="H31" s="2">
        <f>数据源!DC63</f>
        <v>5.614035087719299E-2</v>
      </c>
      <c r="I31" s="2">
        <f>数据源!DD63</f>
        <v>561</v>
      </c>
      <c r="J31" s="3">
        <f t="shared" si="11"/>
        <v>5</v>
      </c>
      <c r="K31" s="3">
        <f t="shared" si="12"/>
        <v>9</v>
      </c>
      <c r="L31" s="3" t="str">
        <f t="shared" si="13"/>
        <v>部件</v>
      </c>
      <c r="M31" s="3">
        <f t="shared" ca="1" si="14"/>
        <v>91202</v>
      </c>
      <c r="N31" s="3" t="str">
        <f t="shared" ca="1" si="17"/>
        <v>91001,91003,91005,91101,91103,91105,91201,91203,91205,91002,91004,91006,91102,91104,91106,91202</v>
      </c>
      <c r="O31" s="3" t="str">
        <f t="shared" si="18"/>
        <v>551,551,551,551,551,551,551,551,561,561,561,561,561,561,561,561</v>
      </c>
      <c r="P31" s="1" t="str">
        <f t="shared" si="19"/>
        <v>(5,9),(5,9),(5,9),(5,9),(5,9),(5,9),(5,9),(5,9),(5,9),(5,9),(5,9),(5,9),(5,9),(5,9),(5,9),(5,9)</v>
      </c>
      <c r="Q31" s="3" t="str">
        <f>IF(D31="坦克碎片",VLOOKUP(C31,道具信息!$N$2:$O$291,2,FALSE)&amp;"碎片",VLOOKUP(C31,道具信息!$N$2:$O$291,2,FALSE))</f>
        <v>T1部件</v>
      </c>
      <c r="R31" s="3">
        <f>SUMIFS(I$3:I$408,Q$3:Q$408,Q31,B$3:B$408,B31)</f>
        <v>10018</v>
      </c>
      <c r="S31" s="11">
        <f>ROUND(R31/SUMIF(B$3:B$408,B31,I$3:I$408),3)</f>
        <v>1</v>
      </c>
      <c r="T31" s="3" t="str">
        <f>VLOOKUP(Q31,道具信息!$Q$3:$S$20,2,FALSE)</f>
        <v>CHEST_ITEM_TYPE_T1_PART</v>
      </c>
      <c r="U31" s="3" t="str">
        <f>IF(COUNTIF(U$16:U30,T31)=0,T31,"")</f>
        <v/>
      </c>
      <c r="V31" s="3" t="str">
        <f t="shared" si="22"/>
        <v>CHEST_ITEM_TYPE_T1_PART</v>
      </c>
      <c r="W31" s="13" t="str">
        <f t="shared" si="23"/>
        <v/>
      </c>
      <c r="X31" s="3" t="str">
        <f t="shared" si="24"/>
        <v/>
      </c>
      <c r="Y31" s="3" t="str">
        <f t="shared" si="25"/>
        <v>100.0%</v>
      </c>
    </row>
    <row r="32" spans="2:25" x14ac:dyDescent="0.3">
      <c r="B32" s="2">
        <f>数据源!CW64</f>
        <v>2</v>
      </c>
      <c r="C32" s="2" t="str">
        <f>数据源!CX64</f>
        <v>T1HP4</v>
      </c>
      <c r="D32" s="2" t="str">
        <f>数据源!CY64</f>
        <v>部件</v>
      </c>
      <c r="E32" s="2">
        <f>数据源!CZ64</f>
        <v>7.125</v>
      </c>
      <c r="F32" s="2">
        <f>数据源!DA64</f>
        <v>7</v>
      </c>
      <c r="G32" s="2">
        <f>数据源!DB64</f>
        <v>5.6000000000000001E-2</v>
      </c>
      <c r="H32" s="2">
        <f>数据源!DC64</f>
        <v>5.614035087719299E-2</v>
      </c>
      <c r="I32" s="2">
        <f>数据源!DD64</f>
        <v>561</v>
      </c>
      <c r="J32" s="3">
        <f t="shared" si="11"/>
        <v>5</v>
      </c>
      <c r="K32" s="3">
        <f t="shared" si="12"/>
        <v>9</v>
      </c>
      <c r="L32" s="3" t="str">
        <f t="shared" si="13"/>
        <v>部件</v>
      </c>
      <c r="M32" s="3">
        <f t="shared" ca="1" si="14"/>
        <v>91204</v>
      </c>
      <c r="N32" s="3" t="str">
        <f t="shared" ca="1" si="17"/>
        <v>91001,91003,91005,91101,91103,91105,91201,91203,91205,91002,91004,91006,91102,91104,91106,91202,91204</v>
      </c>
      <c r="O32" s="3" t="str">
        <f t="shared" si="18"/>
        <v>551,551,551,551,551,551,551,551,561,561,561,561,561,561,561,561,561</v>
      </c>
      <c r="P32" s="1" t="str">
        <f t="shared" si="19"/>
        <v>(5,9),(5,9),(5,9),(5,9),(5,9),(5,9),(5,9),(5,9),(5,9),(5,9),(5,9),(5,9),(5,9),(5,9),(5,9),(5,9),(5,9)</v>
      </c>
      <c r="Q32" s="3" t="str">
        <f>IF(D32="坦克碎片",VLOOKUP(C32,道具信息!$N$2:$O$291,2,FALSE)&amp;"碎片",VLOOKUP(C32,道具信息!$N$2:$O$291,2,FALSE))</f>
        <v>T1部件</v>
      </c>
      <c r="R32" s="3">
        <f>SUMIFS(I$3:I$408,Q$3:Q$408,Q32,B$3:B$408,B32)</f>
        <v>10018</v>
      </c>
      <c r="S32" s="11">
        <f>ROUND(R32/SUMIF(B$3:B$408,B32,I$3:I$408),3)</f>
        <v>1</v>
      </c>
      <c r="T32" s="3" t="str">
        <f>VLOOKUP(Q32,道具信息!$Q$3:$S$20,2,FALSE)</f>
        <v>CHEST_ITEM_TYPE_T1_PART</v>
      </c>
      <c r="U32" s="3" t="str">
        <f>IF(COUNTIF(U$16:U31,T32)=0,T32,"")</f>
        <v/>
      </c>
      <c r="V32" s="3" t="str">
        <f t="shared" si="22"/>
        <v>CHEST_ITEM_TYPE_T1_PART</v>
      </c>
      <c r="W32" s="13" t="str">
        <f t="shared" si="23"/>
        <v/>
      </c>
      <c r="X32" s="3" t="str">
        <f t="shared" si="24"/>
        <v/>
      </c>
      <c r="Y32" s="3" t="str">
        <f t="shared" si="25"/>
        <v>100.0%</v>
      </c>
    </row>
    <row r="33" spans="2:25" x14ac:dyDescent="0.3">
      <c r="B33" s="2">
        <f>数据源!CW65</f>
        <v>2</v>
      </c>
      <c r="C33" s="2" t="str">
        <f>数据源!CX65</f>
        <v>T1HP6</v>
      </c>
      <c r="D33" s="2" t="str">
        <f>数据源!CY65</f>
        <v>部件</v>
      </c>
      <c r="E33" s="2">
        <f>数据源!CZ65</f>
        <v>7.125</v>
      </c>
      <c r="F33" s="2">
        <f>数据源!DA65</f>
        <v>7</v>
      </c>
      <c r="G33" s="2">
        <f>数据源!DB65</f>
        <v>5.6000000000000001E-2</v>
      </c>
      <c r="H33" s="2">
        <f>数据源!DC65</f>
        <v>5.614035087719299E-2</v>
      </c>
      <c r="I33" s="2">
        <f>数据源!DD65</f>
        <v>561</v>
      </c>
      <c r="J33" s="3">
        <f t="shared" si="11"/>
        <v>5</v>
      </c>
      <c r="K33" s="3">
        <f t="shared" si="12"/>
        <v>9</v>
      </c>
      <c r="L33" s="3" t="str">
        <f t="shared" si="13"/>
        <v>部件</v>
      </c>
      <c r="M33" s="3">
        <f t="shared" ca="1" si="14"/>
        <v>91206</v>
      </c>
      <c r="N33" s="3" t="str">
        <f t="shared" ca="1" si="17"/>
        <v>91001,91003,91005,91101,91103,91105,91201,91203,91205,91002,91004,91006,91102,91104,91106,91202,91204,91206</v>
      </c>
      <c r="O33" s="3" t="str">
        <f t="shared" si="18"/>
        <v>551,551,551,551,551,551,551,551,561,561,561,561,561,561,561,561,561,561</v>
      </c>
      <c r="P33" s="1" t="str">
        <f t="shared" si="19"/>
        <v>(5,9),(5,9),(5,9),(5,9),(5,9),(5,9),(5,9),(5,9),(5,9),(5,9),(5,9),(5,9),(5,9),(5,9),(5,9),(5,9),(5,9),(5,9)</v>
      </c>
      <c r="Q33" s="3" t="str">
        <f>IF(D33="坦克碎片",VLOOKUP(C33,道具信息!$N$2:$O$291,2,FALSE)&amp;"碎片",VLOOKUP(C33,道具信息!$N$2:$O$291,2,FALSE))</f>
        <v>T1部件</v>
      </c>
      <c r="R33" s="3">
        <f>SUMIFS(I$3:I$408,Q$3:Q$408,Q33,B$3:B$408,B33)</f>
        <v>10018</v>
      </c>
      <c r="S33" s="11">
        <f>ROUND(R33/SUMIF(B$3:B$408,B33,I$3:I$408),3)</f>
        <v>1</v>
      </c>
      <c r="T33" s="3" t="str">
        <f>VLOOKUP(Q33,道具信息!$Q$3:$S$20,2,FALSE)</f>
        <v>CHEST_ITEM_TYPE_T1_PART</v>
      </c>
      <c r="U33" s="3" t="str">
        <f>IF(COUNTIF(U$16:U32,T33)=0,T33,"")</f>
        <v/>
      </c>
      <c r="V33" s="3" t="str">
        <f t="shared" si="22"/>
        <v>CHEST_ITEM_TYPE_T1_PART</v>
      </c>
      <c r="W33" s="13" t="str">
        <f t="shared" si="23"/>
        <v/>
      </c>
      <c r="X33" s="3" t="str">
        <f t="shared" si="24"/>
        <v/>
      </c>
      <c r="Y33" s="3" t="str">
        <f t="shared" si="25"/>
        <v>100.0%</v>
      </c>
    </row>
    <row r="34" spans="2:25" x14ac:dyDescent="0.3">
      <c r="N34" s="3" t="str">
        <f ca="1">"["&amp;N33&amp;"]"</f>
        <v>[91001,91003,91005,91101,91103,91105,91201,91203,91205,91002,91004,91006,91102,91104,91106,91202,91204,91206]</v>
      </c>
      <c r="O34" s="3" t="str">
        <f>"["&amp;O33&amp;"]"</f>
        <v>[551,551,551,551,551,551,551,551,561,561,561,561,561,561,561,561,561,561]</v>
      </c>
      <c r="P34" s="3" t="str">
        <f>"["&amp;P33&amp;"]"</f>
        <v>[(5,9),(5,9),(5,9),(5,9),(5,9),(5,9),(5,9),(5,9),(5,9),(5,9),(5,9),(5,9),(5,9),(5,9),(5,9),(5,9),(5,9),(5,9)]</v>
      </c>
      <c r="S34" s="10"/>
      <c r="V34" s="3" t="str">
        <f>"["&amp;V33&amp;"]"</f>
        <v>[CHEST_ITEM_TYPE_T1_PART]</v>
      </c>
      <c r="Y34" s="3" t="str">
        <f>"["&amp;Y33&amp;"]"</f>
        <v>[100.0%]</v>
      </c>
    </row>
    <row r="36" spans="2:25" x14ac:dyDescent="0.3">
      <c r="B36" s="2" t="str">
        <f>数据源!CW68</f>
        <v>联赛等级</v>
      </c>
      <c r="C36" s="2" t="str">
        <f>数据源!CX68</f>
        <v>道具名称</v>
      </c>
      <c r="D36" s="2" t="str">
        <f>数据源!CY68</f>
        <v>对应大类</v>
      </c>
      <c r="E36" s="2" t="str">
        <f>数据源!CZ68</f>
        <v>道具价值</v>
      </c>
      <c r="F36" s="2" t="str">
        <f>数据源!DA68</f>
        <v>抽取个数</v>
      </c>
      <c r="G36" s="2" t="str">
        <f>数据源!DB68</f>
        <v>价值比例</v>
      </c>
      <c r="H36" s="2" t="str">
        <f>数据源!DC68</f>
        <v>产出概率</v>
      </c>
      <c r="I36" s="2" t="str">
        <f>数据源!DD68</f>
        <v>权重值</v>
      </c>
      <c r="J36" s="7" t="s">
        <v>234</v>
      </c>
      <c r="K36" s="7" t="s">
        <v>235</v>
      </c>
      <c r="L36" s="3" t="s">
        <v>222</v>
      </c>
      <c r="M36" s="3" t="s">
        <v>152</v>
      </c>
      <c r="N36" s="3" t="s">
        <v>224</v>
      </c>
      <c r="O36" s="3" t="s">
        <v>225</v>
      </c>
      <c r="P36" s="3" t="s">
        <v>226</v>
      </c>
      <c r="Q36" s="8" t="s">
        <v>244</v>
      </c>
      <c r="R36" s="8" t="s">
        <v>245</v>
      </c>
      <c r="S36" s="8" t="s">
        <v>246</v>
      </c>
    </row>
    <row r="37" spans="2:25" x14ac:dyDescent="0.3">
      <c r="B37" s="2">
        <f>数据源!CW69</f>
        <v>3</v>
      </c>
      <c r="C37" s="2" t="str">
        <f>数据源!CX69</f>
        <v>T1LP1</v>
      </c>
      <c r="D37" s="2" t="str">
        <f>数据源!CY69</f>
        <v>部件</v>
      </c>
      <c r="E37" s="2">
        <f>数据源!CZ69</f>
        <v>6.75</v>
      </c>
      <c r="F37" s="2">
        <f>数据源!DA69</f>
        <v>5.5</v>
      </c>
      <c r="G37" s="2">
        <f>数据源!DB69</f>
        <v>3.7999999999999999E-2</v>
      </c>
      <c r="H37" s="2">
        <f>数据源!DC69</f>
        <v>5.117845117845117E-2</v>
      </c>
      <c r="I37" s="2">
        <f>数据源!DD69</f>
        <v>512</v>
      </c>
      <c r="J37" s="3">
        <f>ROUNDUP(IF(F37&gt;1,F37-ROUNDDOWN(SQRT(F37),0),F37),0)</f>
        <v>4</v>
      </c>
      <c r="K37" s="3">
        <f>F37*2-J37</f>
        <v>7</v>
      </c>
      <c r="L37" s="3" t="str">
        <f>RIGHT(D37,2)</f>
        <v>部件</v>
      </c>
      <c r="M37" s="3">
        <f ca="1">IF(OR(L37="坦克",L37="碎片"),VLOOKUP(C37,INDIRECT("坦克ID"),MATCH(L37&amp;"ID",INDIRECT("坦克标头"),0),FALSE),VLOOKUP(C37,INDIRECT(L37&amp;"ID"),2,FALSE))</f>
        <v>91001</v>
      </c>
      <c r="N37" s="3">
        <f ca="1">M37</f>
        <v>91001</v>
      </c>
      <c r="O37" s="3">
        <f>I37</f>
        <v>512</v>
      </c>
      <c r="P37" s="1" t="str">
        <f>"("&amp;J37&amp;","&amp;K37&amp;")"</f>
        <v>(4,7)</v>
      </c>
      <c r="Q37" s="3" t="str">
        <f>IF(D37="坦克碎片",VLOOKUP(C37,道具信息!$N$2:$O$291,2,FALSE)&amp;"碎片",VLOOKUP(C37,道具信息!$N$2:$O$291,2,FALSE))</f>
        <v>T1部件</v>
      </c>
      <c r="R37" s="3">
        <f>SUMIFS(I$3:I$408,Q$3:Q$408,Q37,B$3:B$408,B37)</f>
        <v>8978</v>
      </c>
      <c r="S37" s="11">
        <f>ROUND(R37/SUMIF(B$3:B$408,B37,I$3:I$408),3)</f>
        <v>0.90100000000000002</v>
      </c>
      <c r="T37" s="3" t="str">
        <f>VLOOKUP(Q37,道具信息!$Q$3:$S$20,2,FALSE)</f>
        <v>CHEST_ITEM_TYPE_T1_PART</v>
      </c>
      <c r="U37" s="3" t="str">
        <f>T37</f>
        <v>CHEST_ITEM_TYPE_T1_PART</v>
      </c>
      <c r="V37" s="3" t="str">
        <f>U37</f>
        <v>CHEST_ITEM_TYPE_T1_PART</v>
      </c>
      <c r="W37" s="13">
        <f>IF(U37&lt;&gt;"",ROUND(S37*100%,3),"")</f>
        <v>0.90100000000000002</v>
      </c>
      <c r="X37" s="3" t="str">
        <f>TEXT(W37,"0.0%")</f>
        <v>90.1%</v>
      </c>
      <c r="Y37" s="3" t="str">
        <f>X37</f>
        <v>90.1%</v>
      </c>
    </row>
    <row r="38" spans="2:25" x14ac:dyDescent="0.3">
      <c r="B38" s="2">
        <f>数据源!CW70</f>
        <v>3</v>
      </c>
      <c r="C38" s="2" t="str">
        <f>数据源!CX70</f>
        <v>T1LP3</v>
      </c>
      <c r="D38" s="2" t="str">
        <f>数据源!CY70</f>
        <v>部件</v>
      </c>
      <c r="E38" s="2">
        <f>数据源!CZ70</f>
        <v>6.75</v>
      </c>
      <c r="F38" s="2">
        <f>数据源!DA70</f>
        <v>5.5</v>
      </c>
      <c r="G38" s="2">
        <f>数据源!DB70</f>
        <v>3.6999999999999998E-2</v>
      </c>
      <c r="H38" s="2">
        <f>数据源!DC70</f>
        <v>4.9831649831649831E-2</v>
      </c>
      <c r="I38" s="2">
        <f>数据源!DD70</f>
        <v>498</v>
      </c>
      <c r="J38" s="3">
        <f t="shared" ref="J38:J63" si="26">ROUNDUP(IF(F38&gt;1,F38-ROUNDDOWN(SQRT(F38),0),F38),0)</f>
        <v>4</v>
      </c>
      <c r="K38" s="3">
        <f t="shared" ref="K38:K63" si="27">F38*2-J38</f>
        <v>7</v>
      </c>
      <c r="L38" s="3" t="str">
        <f t="shared" ref="L38:L63" si="28">RIGHT(D38,2)</f>
        <v>部件</v>
      </c>
      <c r="M38" s="3">
        <f t="shared" ref="M38:M63" ca="1" si="29">IF(OR(L38="坦克",L38="碎片"),VLOOKUP(C38,INDIRECT("坦克ID"),MATCH(L38&amp;"ID",INDIRECT("坦克标头"),0),FALSE),VLOOKUP(C38,INDIRECT(L38&amp;"ID"),2,FALSE))</f>
        <v>91003</v>
      </c>
      <c r="N38" s="3" t="str">
        <f ca="1">N37&amp;","&amp;M38</f>
        <v>91001,91003</v>
      </c>
      <c r="O38" s="3" t="str">
        <f>O37&amp;","&amp;I38</f>
        <v>512,498</v>
      </c>
      <c r="P38" s="1" t="str">
        <f>P37&amp;","&amp;"("&amp;J38&amp;","&amp;K38&amp;")"</f>
        <v>(4,7),(4,7)</v>
      </c>
      <c r="Q38" s="3" t="str">
        <f>IF(D38="坦克碎片",VLOOKUP(C38,道具信息!$N$2:$O$291,2,FALSE)&amp;"碎片",VLOOKUP(C38,道具信息!$N$2:$O$291,2,FALSE))</f>
        <v>T1部件</v>
      </c>
      <c r="R38" s="3">
        <f>SUMIFS(I$3:I$408,Q$3:Q$408,Q38,B$3:B$408,B38)</f>
        <v>8978</v>
      </c>
      <c r="S38" s="11">
        <f>ROUND(R38/SUMIF(B$3:B$408,B38,I$3:I$408),3)</f>
        <v>0.90100000000000002</v>
      </c>
      <c r="T38" s="3" t="str">
        <f>VLOOKUP(Q38,道具信息!$Q$3:$S$20,2,FALSE)</f>
        <v>CHEST_ITEM_TYPE_T1_PART</v>
      </c>
      <c r="U38" s="3" t="str">
        <f>IF(COUNTIF(U$37:U37,T38)=0,T38,"")</f>
        <v/>
      </c>
      <c r="V38" s="3" t="str">
        <f>IF(U38&lt;&gt;"",V37&amp;","&amp;U38,V37)</f>
        <v>CHEST_ITEM_TYPE_T1_PART</v>
      </c>
      <c r="W38" s="13" t="str">
        <f t="shared" ref="W38:W41" si="30">IF(U38&lt;&gt;"",ROUND(S38*100%,3),"")</f>
        <v/>
      </c>
      <c r="X38" s="3" t="str">
        <f t="shared" ref="X38:X41" si="31">TEXT(W38,"0.0%")</f>
        <v/>
      </c>
      <c r="Y38" s="3" t="str">
        <f>IF(X38&lt;&gt;"",Y37&amp;","&amp;X38,Y37)</f>
        <v>90.1%</v>
      </c>
    </row>
    <row r="39" spans="2:25" x14ac:dyDescent="0.3">
      <c r="B39" s="2">
        <f>数据源!CW71</f>
        <v>3</v>
      </c>
      <c r="C39" s="2" t="str">
        <f>数据源!CX71</f>
        <v>T1LP5</v>
      </c>
      <c r="D39" s="2" t="str">
        <f>数据源!CY71</f>
        <v>部件</v>
      </c>
      <c r="E39" s="2">
        <f>数据源!CZ71</f>
        <v>6.75</v>
      </c>
      <c r="F39" s="2">
        <f>数据源!DA71</f>
        <v>5.5</v>
      </c>
      <c r="G39" s="2">
        <f>数据源!DB71</f>
        <v>3.6999999999999998E-2</v>
      </c>
      <c r="H39" s="2">
        <f>数据源!DC71</f>
        <v>4.9831649831649831E-2</v>
      </c>
      <c r="I39" s="2">
        <f>数据源!DD71</f>
        <v>498</v>
      </c>
      <c r="J39" s="3">
        <f t="shared" si="26"/>
        <v>4</v>
      </c>
      <c r="K39" s="3">
        <f t="shared" si="27"/>
        <v>7</v>
      </c>
      <c r="L39" s="3" t="str">
        <f t="shared" si="28"/>
        <v>部件</v>
      </c>
      <c r="M39" s="3">
        <f t="shared" ca="1" si="29"/>
        <v>91005</v>
      </c>
      <c r="N39" s="3" t="str">
        <f t="shared" ref="N39:N63" ca="1" si="32">N38&amp;","&amp;M39</f>
        <v>91001,91003,91005</v>
      </c>
      <c r="O39" s="3" t="str">
        <f t="shared" ref="O39:O63" si="33">O38&amp;","&amp;I39</f>
        <v>512,498,498</v>
      </c>
      <c r="P39" s="1" t="str">
        <f t="shared" ref="P39:P63" si="34">P38&amp;","&amp;"("&amp;J39&amp;","&amp;K39&amp;")"</f>
        <v>(4,7),(4,7),(4,7)</v>
      </c>
      <c r="Q39" s="3" t="str">
        <f>IF(D39="坦克碎片",VLOOKUP(C39,道具信息!$N$2:$O$291,2,FALSE)&amp;"碎片",VLOOKUP(C39,道具信息!$N$2:$O$291,2,FALSE))</f>
        <v>T1部件</v>
      </c>
      <c r="R39" s="3">
        <f>SUMIFS(I$3:I$408,Q$3:Q$408,Q39,B$3:B$408,B39)</f>
        <v>8978</v>
      </c>
      <c r="S39" s="11">
        <f>ROUND(R39/SUMIF(B$3:B$408,B39,I$3:I$408),3)</f>
        <v>0.90100000000000002</v>
      </c>
      <c r="T39" s="3" t="str">
        <f>VLOOKUP(Q39,道具信息!$Q$3:$S$20,2,FALSE)</f>
        <v>CHEST_ITEM_TYPE_T1_PART</v>
      </c>
      <c r="U39" s="3" t="str">
        <f>IF(COUNTIF(U$37:U38,T39)=0,T39,"")</f>
        <v/>
      </c>
      <c r="V39" s="3" t="str">
        <f t="shared" ref="V39:V41" si="35">IF(U39&lt;&gt;"",V38&amp;","&amp;U39,V38)</f>
        <v>CHEST_ITEM_TYPE_T1_PART</v>
      </c>
      <c r="W39" s="13" t="str">
        <f t="shared" si="30"/>
        <v/>
      </c>
      <c r="X39" s="3" t="str">
        <f t="shared" si="31"/>
        <v/>
      </c>
      <c r="Y39" s="3" t="str">
        <f t="shared" ref="Y39:Y41" si="36">IF(X39&lt;&gt;"",Y38&amp;","&amp;X39,Y38)</f>
        <v>90.1%</v>
      </c>
    </row>
    <row r="40" spans="2:25" x14ac:dyDescent="0.3">
      <c r="B40" s="2">
        <f>数据源!CW72</f>
        <v>3</v>
      </c>
      <c r="C40" s="2" t="str">
        <f>数据源!CX72</f>
        <v>T1MP1</v>
      </c>
      <c r="D40" s="2" t="str">
        <f>数据源!CY72</f>
        <v>部件</v>
      </c>
      <c r="E40" s="2">
        <f>数据源!CZ72</f>
        <v>6.75</v>
      </c>
      <c r="F40" s="2">
        <f>数据源!DA72</f>
        <v>5.5</v>
      </c>
      <c r="G40" s="2">
        <f>数据源!DB72</f>
        <v>3.6999999999999998E-2</v>
      </c>
      <c r="H40" s="2">
        <f>数据源!DC72</f>
        <v>4.9831649831649831E-2</v>
      </c>
      <c r="I40" s="2">
        <f>数据源!DD72</f>
        <v>498</v>
      </c>
      <c r="J40" s="3">
        <f t="shared" si="26"/>
        <v>4</v>
      </c>
      <c r="K40" s="3">
        <f t="shared" si="27"/>
        <v>7</v>
      </c>
      <c r="L40" s="3" t="str">
        <f t="shared" si="28"/>
        <v>部件</v>
      </c>
      <c r="M40" s="3">
        <f t="shared" ca="1" si="29"/>
        <v>91101</v>
      </c>
      <c r="N40" s="3" t="str">
        <f t="shared" ca="1" si="32"/>
        <v>91001,91003,91005,91101</v>
      </c>
      <c r="O40" s="3" t="str">
        <f t="shared" si="33"/>
        <v>512,498,498,498</v>
      </c>
      <c r="P40" s="1" t="str">
        <f t="shared" si="34"/>
        <v>(4,7),(4,7),(4,7),(4,7)</v>
      </c>
      <c r="Q40" s="3" t="str">
        <f>IF(D40="坦克碎片",VLOOKUP(C40,道具信息!$N$2:$O$291,2,FALSE)&amp;"碎片",VLOOKUP(C40,道具信息!$N$2:$O$291,2,FALSE))</f>
        <v>T1部件</v>
      </c>
      <c r="R40" s="3">
        <f>SUMIFS(I$3:I$408,Q$3:Q$408,Q40,B$3:B$408,B40)</f>
        <v>8978</v>
      </c>
      <c r="S40" s="11">
        <f>ROUND(R40/SUMIF(B$3:B$408,B40,I$3:I$408),3)</f>
        <v>0.90100000000000002</v>
      </c>
      <c r="T40" s="3" t="str">
        <f>VLOOKUP(Q40,道具信息!$Q$3:$S$20,2,FALSE)</f>
        <v>CHEST_ITEM_TYPE_T1_PART</v>
      </c>
      <c r="U40" s="3" t="str">
        <f>IF(COUNTIF(U$37:U39,T40)=0,T40,"")</f>
        <v/>
      </c>
      <c r="V40" s="3" t="str">
        <f t="shared" si="35"/>
        <v>CHEST_ITEM_TYPE_T1_PART</v>
      </c>
      <c r="W40" s="13" t="str">
        <f t="shared" si="30"/>
        <v/>
      </c>
      <c r="X40" s="3" t="str">
        <f t="shared" si="31"/>
        <v/>
      </c>
      <c r="Y40" s="3" t="str">
        <f t="shared" si="36"/>
        <v>90.1%</v>
      </c>
    </row>
    <row r="41" spans="2:25" x14ac:dyDescent="0.3">
      <c r="B41" s="2">
        <f>数据源!CW73</f>
        <v>3</v>
      </c>
      <c r="C41" s="2" t="str">
        <f>数据源!CX73</f>
        <v>T1MP3</v>
      </c>
      <c r="D41" s="2" t="str">
        <f>数据源!CY73</f>
        <v>部件</v>
      </c>
      <c r="E41" s="2">
        <f>数据源!CZ73</f>
        <v>6.75</v>
      </c>
      <c r="F41" s="2">
        <f>数据源!DA73</f>
        <v>5.5</v>
      </c>
      <c r="G41" s="2">
        <f>数据源!DB73</f>
        <v>3.6999999999999998E-2</v>
      </c>
      <c r="H41" s="2">
        <f>数据源!DC73</f>
        <v>4.9831649831649831E-2</v>
      </c>
      <c r="I41" s="2">
        <f>数据源!DD73</f>
        <v>498</v>
      </c>
      <c r="J41" s="3">
        <f t="shared" si="26"/>
        <v>4</v>
      </c>
      <c r="K41" s="3">
        <f t="shared" si="27"/>
        <v>7</v>
      </c>
      <c r="L41" s="3" t="str">
        <f t="shared" si="28"/>
        <v>部件</v>
      </c>
      <c r="M41" s="3">
        <f t="shared" ca="1" si="29"/>
        <v>91103</v>
      </c>
      <c r="N41" s="3" t="str">
        <f t="shared" ca="1" si="32"/>
        <v>91001,91003,91005,91101,91103</v>
      </c>
      <c r="O41" s="3" t="str">
        <f t="shared" si="33"/>
        <v>512,498,498,498,498</v>
      </c>
      <c r="P41" s="1" t="str">
        <f t="shared" si="34"/>
        <v>(4,7),(4,7),(4,7),(4,7),(4,7)</v>
      </c>
      <c r="Q41" s="3" t="str">
        <f>IF(D41="坦克碎片",VLOOKUP(C41,道具信息!$N$2:$O$291,2,FALSE)&amp;"碎片",VLOOKUP(C41,道具信息!$N$2:$O$291,2,FALSE))</f>
        <v>T1部件</v>
      </c>
      <c r="R41" s="3">
        <f>SUMIFS(I$3:I$408,Q$3:Q$408,Q41,B$3:B$408,B41)</f>
        <v>8978</v>
      </c>
      <c r="S41" s="11">
        <f>ROUND(R41/SUMIF(B$3:B$408,B41,I$3:I$408),3)</f>
        <v>0.90100000000000002</v>
      </c>
      <c r="T41" s="3" t="str">
        <f>VLOOKUP(Q41,道具信息!$Q$3:$S$20,2,FALSE)</f>
        <v>CHEST_ITEM_TYPE_T1_PART</v>
      </c>
      <c r="U41" s="3" t="str">
        <f>IF(COUNTIF(U$37:U40,T41)=0,T41,"")</f>
        <v/>
      </c>
      <c r="V41" s="3" t="str">
        <f t="shared" si="35"/>
        <v>CHEST_ITEM_TYPE_T1_PART</v>
      </c>
      <c r="W41" s="13" t="str">
        <f t="shared" si="30"/>
        <v/>
      </c>
      <c r="X41" s="3" t="str">
        <f t="shared" si="31"/>
        <v/>
      </c>
      <c r="Y41" s="3" t="str">
        <f t="shared" si="36"/>
        <v>90.1%</v>
      </c>
    </row>
    <row r="42" spans="2:25" x14ac:dyDescent="0.3">
      <c r="B42" s="2">
        <f>数据源!CW74</f>
        <v>3</v>
      </c>
      <c r="C42" s="2" t="str">
        <f>数据源!CX74</f>
        <v>T1MP5</v>
      </c>
      <c r="D42" s="2" t="str">
        <f>数据源!CY74</f>
        <v>部件</v>
      </c>
      <c r="E42" s="2">
        <f>数据源!CZ74</f>
        <v>6.75</v>
      </c>
      <c r="F42" s="2">
        <f>数据源!DA74</f>
        <v>5.5</v>
      </c>
      <c r="G42" s="2">
        <f>数据源!DB74</f>
        <v>3.6999999999999998E-2</v>
      </c>
      <c r="H42" s="2">
        <f>数据源!DC74</f>
        <v>4.9831649831649831E-2</v>
      </c>
      <c r="I42" s="2">
        <f>数据源!DD74</f>
        <v>498</v>
      </c>
      <c r="J42" s="3">
        <f t="shared" si="26"/>
        <v>4</v>
      </c>
      <c r="K42" s="3">
        <f t="shared" si="27"/>
        <v>7</v>
      </c>
      <c r="L42" s="3" t="str">
        <f t="shared" si="28"/>
        <v>部件</v>
      </c>
      <c r="M42" s="3">
        <f t="shared" ca="1" si="29"/>
        <v>91105</v>
      </c>
      <c r="N42" s="3" t="str">
        <f t="shared" ca="1" si="32"/>
        <v>91001,91003,91005,91101,91103,91105</v>
      </c>
      <c r="O42" s="3" t="str">
        <f t="shared" si="33"/>
        <v>512,498,498,498,498,498</v>
      </c>
      <c r="P42" s="1" t="str">
        <f t="shared" si="34"/>
        <v>(4,7),(4,7),(4,7),(4,7),(4,7),(4,7)</v>
      </c>
      <c r="Q42" s="3" t="str">
        <f>IF(D42="坦克碎片",VLOOKUP(C42,道具信息!$N$2:$O$291,2,FALSE)&amp;"碎片",VLOOKUP(C42,道具信息!$N$2:$O$291,2,FALSE))</f>
        <v>T1部件</v>
      </c>
      <c r="R42" s="3">
        <f>SUMIFS(I$3:I$408,Q$3:Q$408,Q42,B$3:B$408,B42)</f>
        <v>8978</v>
      </c>
      <c r="S42" s="11">
        <f>ROUND(R42/SUMIF(B$3:B$408,B42,I$3:I$408),3)</f>
        <v>0.90100000000000002</v>
      </c>
      <c r="T42" s="3" t="str">
        <f>VLOOKUP(Q42,道具信息!$Q$3:$S$20,2,FALSE)</f>
        <v>CHEST_ITEM_TYPE_T1_PART</v>
      </c>
      <c r="U42" s="3" t="str">
        <f>IF(COUNTIF(U$37:U41,T42)=0,T42,"")</f>
        <v/>
      </c>
      <c r="V42" s="3" t="str">
        <f t="shared" ref="V42:V63" si="37">IF(U42&lt;&gt;"",V41&amp;","&amp;U42,V41)</f>
        <v>CHEST_ITEM_TYPE_T1_PART</v>
      </c>
      <c r="W42" s="13" t="str">
        <f t="shared" ref="W42:W63" si="38">IF(U42&lt;&gt;"",ROUND(S42*100%,3),"")</f>
        <v/>
      </c>
      <c r="X42" s="3" t="str">
        <f t="shared" ref="X42:X63" si="39">TEXT(W42,"0.0%")</f>
        <v/>
      </c>
      <c r="Y42" s="3" t="str">
        <f t="shared" ref="Y42:Y63" si="40">IF(X42&lt;&gt;"",Y41&amp;","&amp;X42,Y41)</f>
        <v>90.1%</v>
      </c>
    </row>
    <row r="43" spans="2:25" x14ac:dyDescent="0.3">
      <c r="B43" s="2">
        <f>数据源!CW75</f>
        <v>3</v>
      </c>
      <c r="C43" s="2" t="str">
        <f>数据源!CX75</f>
        <v>T1HP1</v>
      </c>
      <c r="D43" s="2" t="str">
        <f>数据源!CY75</f>
        <v>部件</v>
      </c>
      <c r="E43" s="2">
        <f>数据源!CZ75</f>
        <v>6.75</v>
      </c>
      <c r="F43" s="2">
        <f>数据源!DA75</f>
        <v>5.5</v>
      </c>
      <c r="G43" s="2">
        <f>数据源!DB75</f>
        <v>3.6999999999999998E-2</v>
      </c>
      <c r="H43" s="2">
        <f>数据源!DC75</f>
        <v>4.9831649831649831E-2</v>
      </c>
      <c r="I43" s="2">
        <f>数据源!DD75</f>
        <v>498</v>
      </c>
      <c r="J43" s="3">
        <f t="shared" si="26"/>
        <v>4</v>
      </c>
      <c r="K43" s="3">
        <f t="shared" si="27"/>
        <v>7</v>
      </c>
      <c r="L43" s="3" t="str">
        <f t="shared" si="28"/>
        <v>部件</v>
      </c>
      <c r="M43" s="3">
        <f t="shared" ca="1" si="29"/>
        <v>91201</v>
      </c>
      <c r="N43" s="3" t="str">
        <f t="shared" ca="1" si="32"/>
        <v>91001,91003,91005,91101,91103,91105,91201</v>
      </c>
      <c r="O43" s="3" t="str">
        <f t="shared" si="33"/>
        <v>512,498,498,498,498,498,498</v>
      </c>
      <c r="P43" s="1" t="str">
        <f t="shared" si="34"/>
        <v>(4,7),(4,7),(4,7),(4,7),(4,7),(4,7),(4,7)</v>
      </c>
      <c r="Q43" s="3" t="str">
        <f>IF(D43="坦克碎片",VLOOKUP(C43,道具信息!$N$2:$O$291,2,FALSE)&amp;"碎片",VLOOKUP(C43,道具信息!$N$2:$O$291,2,FALSE))</f>
        <v>T1部件</v>
      </c>
      <c r="R43" s="3">
        <f>SUMIFS(I$3:I$408,Q$3:Q$408,Q43,B$3:B$408,B43)</f>
        <v>8978</v>
      </c>
      <c r="S43" s="11">
        <f>ROUND(R43/SUMIF(B$3:B$408,B43,I$3:I$408),3)</f>
        <v>0.90100000000000002</v>
      </c>
      <c r="T43" s="3" t="str">
        <f>VLOOKUP(Q43,道具信息!$Q$3:$S$20,2,FALSE)</f>
        <v>CHEST_ITEM_TYPE_T1_PART</v>
      </c>
      <c r="U43" s="3" t="str">
        <f>IF(COUNTIF(U$37:U42,T43)=0,T43,"")</f>
        <v/>
      </c>
      <c r="V43" s="3" t="str">
        <f t="shared" si="37"/>
        <v>CHEST_ITEM_TYPE_T1_PART</v>
      </c>
      <c r="W43" s="13" t="str">
        <f t="shared" si="38"/>
        <v/>
      </c>
      <c r="X43" s="3" t="str">
        <f t="shared" si="39"/>
        <v/>
      </c>
      <c r="Y43" s="3" t="str">
        <f t="shared" si="40"/>
        <v>90.1%</v>
      </c>
    </row>
    <row r="44" spans="2:25" x14ac:dyDescent="0.3">
      <c r="B44" s="2">
        <f>数据源!CW76</f>
        <v>3</v>
      </c>
      <c r="C44" s="2" t="str">
        <f>数据源!CX76</f>
        <v>T1HP3</v>
      </c>
      <c r="D44" s="2" t="str">
        <f>数据源!CY76</f>
        <v>部件</v>
      </c>
      <c r="E44" s="2">
        <f>数据源!CZ76</f>
        <v>6.75</v>
      </c>
      <c r="F44" s="2">
        <f>数据源!DA76</f>
        <v>5.5</v>
      </c>
      <c r="G44" s="2">
        <f>数据源!DB76</f>
        <v>3.6999999999999998E-2</v>
      </c>
      <c r="H44" s="2">
        <f>数据源!DC76</f>
        <v>4.9831649831649831E-2</v>
      </c>
      <c r="I44" s="2">
        <f>数据源!DD76</f>
        <v>498</v>
      </c>
      <c r="J44" s="3">
        <f t="shared" si="26"/>
        <v>4</v>
      </c>
      <c r="K44" s="3">
        <f t="shared" si="27"/>
        <v>7</v>
      </c>
      <c r="L44" s="3" t="str">
        <f t="shared" si="28"/>
        <v>部件</v>
      </c>
      <c r="M44" s="3">
        <f t="shared" ca="1" si="29"/>
        <v>91203</v>
      </c>
      <c r="N44" s="3" t="str">
        <f t="shared" ca="1" si="32"/>
        <v>91001,91003,91005,91101,91103,91105,91201,91203</v>
      </c>
      <c r="O44" s="3" t="str">
        <f t="shared" si="33"/>
        <v>512,498,498,498,498,498,498,498</v>
      </c>
      <c r="P44" s="1" t="str">
        <f t="shared" si="34"/>
        <v>(4,7),(4,7),(4,7),(4,7),(4,7),(4,7),(4,7),(4,7)</v>
      </c>
      <c r="Q44" s="3" t="str">
        <f>IF(D44="坦克碎片",VLOOKUP(C44,道具信息!$N$2:$O$291,2,FALSE)&amp;"碎片",VLOOKUP(C44,道具信息!$N$2:$O$291,2,FALSE))</f>
        <v>T1部件</v>
      </c>
      <c r="R44" s="3">
        <f>SUMIFS(I$3:I$408,Q$3:Q$408,Q44,B$3:B$408,B44)</f>
        <v>8978</v>
      </c>
      <c r="S44" s="11">
        <f>ROUND(R44/SUMIF(B$3:B$408,B44,I$3:I$408),3)</f>
        <v>0.90100000000000002</v>
      </c>
      <c r="T44" s="3" t="str">
        <f>VLOOKUP(Q44,道具信息!$Q$3:$S$20,2,FALSE)</f>
        <v>CHEST_ITEM_TYPE_T1_PART</v>
      </c>
      <c r="U44" s="3" t="str">
        <f>IF(COUNTIF(U$37:U43,T44)=0,T44,"")</f>
        <v/>
      </c>
      <c r="V44" s="3" t="str">
        <f t="shared" si="37"/>
        <v>CHEST_ITEM_TYPE_T1_PART</v>
      </c>
      <c r="W44" s="13" t="str">
        <f t="shared" si="38"/>
        <v/>
      </c>
      <c r="X44" s="3" t="str">
        <f t="shared" si="39"/>
        <v/>
      </c>
      <c r="Y44" s="3" t="str">
        <f t="shared" si="40"/>
        <v>90.1%</v>
      </c>
    </row>
    <row r="45" spans="2:25" x14ac:dyDescent="0.3">
      <c r="B45" s="2">
        <f>数据源!CW77</f>
        <v>3</v>
      </c>
      <c r="C45" s="2" t="str">
        <f>数据源!CX77</f>
        <v>T1HP5</v>
      </c>
      <c r="D45" s="2" t="str">
        <f>数据源!CY77</f>
        <v>部件</v>
      </c>
      <c r="E45" s="2">
        <f>数据源!CZ77</f>
        <v>6.75</v>
      </c>
      <c r="F45" s="2">
        <f>数据源!DA77</f>
        <v>5.5</v>
      </c>
      <c r="G45" s="2">
        <f>数据源!DB77</f>
        <v>3.6999999999999998E-2</v>
      </c>
      <c r="H45" s="2">
        <f>数据源!DC77</f>
        <v>4.9831649831649831E-2</v>
      </c>
      <c r="I45" s="2">
        <f>数据源!DD77</f>
        <v>498</v>
      </c>
      <c r="J45" s="3">
        <f t="shared" si="26"/>
        <v>4</v>
      </c>
      <c r="K45" s="3">
        <f t="shared" si="27"/>
        <v>7</v>
      </c>
      <c r="L45" s="3" t="str">
        <f t="shared" si="28"/>
        <v>部件</v>
      </c>
      <c r="M45" s="3">
        <f t="shared" ca="1" si="29"/>
        <v>91205</v>
      </c>
      <c r="N45" s="3" t="str">
        <f t="shared" ca="1" si="32"/>
        <v>91001,91003,91005,91101,91103,91105,91201,91203,91205</v>
      </c>
      <c r="O45" s="3" t="str">
        <f t="shared" si="33"/>
        <v>512,498,498,498,498,498,498,498,498</v>
      </c>
      <c r="P45" s="1" t="str">
        <f t="shared" si="34"/>
        <v>(4,7),(4,7),(4,7),(4,7),(4,7),(4,7),(4,7),(4,7),(4,7)</v>
      </c>
      <c r="Q45" s="3" t="str">
        <f>IF(D45="坦克碎片",VLOOKUP(C45,道具信息!$N$2:$O$291,2,FALSE)&amp;"碎片",VLOOKUP(C45,道具信息!$N$2:$O$291,2,FALSE))</f>
        <v>T1部件</v>
      </c>
      <c r="R45" s="3">
        <f>SUMIFS(I$3:I$408,Q$3:Q$408,Q45,B$3:B$408,B45)</f>
        <v>8978</v>
      </c>
      <c r="S45" s="11">
        <f>ROUND(R45/SUMIF(B$3:B$408,B45,I$3:I$408),3)</f>
        <v>0.90100000000000002</v>
      </c>
      <c r="T45" s="3" t="str">
        <f>VLOOKUP(Q45,道具信息!$Q$3:$S$20,2,FALSE)</f>
        <v>CHEST_ITEM_TYPE_T1_PART</v>
      </c>
      <c r="U45" s="3" t="str">
        <f>IF(COUNTIF(U$37:U44,T45)=0,T45,"")</f>
        <v/>
      </c>
      <c r="V45" s="3" t="str">
        <f t="shared" si="37"/>
        <v>CHEST_ITEM_TYPE_T1_PART</v>
      </c>
      <c r="W45" s="13" t="str">
        <f t="shared" si="38"/>
        <v/>
      </c>
      <c r="X45" s="3" t="str">
        <f t="shared" si="39"/>
        <v/>
      </c>
      <c r="Y45" s="3" t="str">
        <f t="shared" si="40"/>
        <v>90.1%</v>
      </c>
    </row>
    <row r="46" spans="2:25" x14ac:dyDescent="0.3">
      <c r="B46" s="2">
        <f>数据源!CW78</f>
        <v>3</v>
      </c>
      <c r="C46" s="2" t="str">
        <f>数据源!CX78</f>
        <v>T1LP2</v>
      </c>
      <c r="D46" s="2" t="str">
        <f>数据源!CY78</f>
        <v>部件</v>
      </c>
      <c r="E46" s="2">
        <f>数据源!CZ78</f>
        <v>6.75</v>
      </c>
      <c r="F46" s="2">
        <f>数据源!DA78</f>
        <v>5.5</v>
      </c>
      <c r="G46" s="2">
        <f>数据源!DB78</f>
        <v>3.6999999999999998E-2</v>
      </c>
      <c r="H46" s="2">
        <f>数据源!DC78</f>
        <v>4.9831649831649831E-2</v>
      </c>
      <c r="I46" s="2">
        <f>数据源!DD78</f>
        <v>498</v>
      </c>
      <c r="J46" s="3">
        <f t="shared" si="26"/>
        <v>4</v>
      </c>
      <c r="K46" s="3">
        <f t="shared" si="27"/>
        <v>7</v>
      </c>
      <c r="L46" s="3" t="str">
        <f t="shared" si="28"/>
        <v>部件</v>
      </c>
      <c r="M46" s="3">
        <f t="shared" ca="1" si="29"/>
        <v>91002</v>
      </c>
      <c r="N46" s="3" t="str">
        <f t="shared" ca="1" si="32"/>
        <v>91001,91003,91005,91101,91103,91105,91201,91203,91205,91002</v>
      </c>
      <c r="O46" s="3" t="str">
        <f t="shared" si="33"/>
        <v>512,498,498,498,498,498,498,498,498,498</v>
      </c>
      <c r="P46" s="1" t="str">
        <f t="shared" si="34"/>
        <v>(4,7),(4,7),(4,7),(4,7),(4,7),(4,7),(4,7),(4,7),(4,7),(4,7)</v>
      </c>
      <c r="Q46" s="3" t="str">
        <f>IF(D46="坦克碎片",VLOOKUP(C46,道具信息!$N$2:$O$291,2,FALSE)&amp;"碎片",VLOOKUP(C46,道具信息!$N$2:$O$291,2,FALSE))</f>
        <v>T1部件</v>
      </c>
      <c r="R46" s="3">
        <f>SUMIFS(I$3:I$408,Q$3:Q$408,Q46,B$3:B$408,B46)</f>
        <v>8978</v>
      </c>
      <c r="S46" s="11">
        <f>ROUND(R46/SUMIF(B$3:B$408,B46,I$3:I$408),3)</f>
        <v>0.90100000000000002</v>
      </c>
      <c r="T46" s="3" t="str">
        <f>VLOOKUP(Q46,道具信息!$Q$3:$S$20,2,FALSE)</f>
        <v>CHEST_ITEM_TYPE_T1_PART</v>
      </c>
      <c r="U46" s="3" t="str">
        <f>IF(COUNTIF(U$37:U45,T46)=0,T46,"")</f>
        <v/>
      </c>
      <c r="V46" s="3" t="str">
        <f t="shared" si="37"/>
        <v>CHEST_ITEM_TYPE_T1_PART</v>
      </c>
      <c r="W46" s="13" t="str">
        <f t="shared" si="38"/>
        <v/>
      </c>
      <c r="X46" s="3" t="str">
        <f t="shared" si="39"/>
        <v/>
      </c>
      <c r="Y46" s="3" t="str">
        <f t="shared" si="40"/>
        <v>90.1%</v>
      </c>
    </row>
    <row r="47" spans="2:25" x14ac:dyDescent="0.3">
      <c r="B47" s="2">
        <f>数据源!CW79</f>
        <v>3</v>
      </c>
      <c r="C47" s="2" t="str">
        <f>数据源!CX79</f>
        <v>T1LP4</v>
      </c>
      <c r="D47" s="2" t="str">
        <f>数据源!CY79</f>
        <v>部件</v>
      </c>
      <c r="E47" s="2">
        <f>数据源!CZ79</f>
        <v>6.75</v>
      </c>
      <c r="F47" s="2">
        <f>数据源!DA79</f>
        <v>5.5</v>
      </c>
      <c r="G47" s="2">
        <f>数据源!DB79</f>
        <v>3.6999999999999998E-2</v>
      </c>
      <c r="H47" s="2">
        <f>数据源!DC79</f>
        <v>4.9831649831649831E-2</v>
      </c>
      <c r="I47" s="2">
        <f>数据源!DD79</f>
        <v>498</v>
      </c>
      <c r="J47" s="3">
        <f t="shared" si="26"/>
        <v>4</v>
      </c>
      <c r="K47" s="3">
        <f t="shared" si="27"/>
        <v>7</v>
      </c>
      <c r="L47" s="3" t="str">
        <f t="shared" si="28"/>
        <v>部件</v>
      </c>
      <c r="M47" s="3">
        <f t="shared" ca="1" si="29"/>
        <v>91004</v>
      </c>
      <c r="N47" s="3" t="str">
        <f t="shared" ca="1" si="32"/>
        <v>91001,91003,91005,91101,91103,91105,91201,91203,91205,91002,91004</v>
      </c>
      <c r="O47" s="3" t="str">
        <f t="shared" si="33"/>
        <v>512,498,498,498,498,498,498,498,498,498,498</v>
      </c>
      <c r="P47" s="1" t="str">
        <f t="shared" si="34"/>
        <v>(4,7),(4,7),(4,7),(4,7),(4,7),(4,7),(4,7),(4,7),(4,7),(4,7),(4,7)</v>
      </c>
      <c r="Q47" s="3" t="str">
        <f>IF(D47="坦克碎片",VLOOKUP(C47,道具信息!$N$2:$O$291,2,FALSE)&amp;"碎片",VLOOKUP(C47,道具信息!$N$2:$O$291,2,FALSE))</f>
        <v>T1部件</v>
      </c>
      <c r="R47" s="3">
        <f>SUMIFS(I$3:I$408,Q$3:Q$408,Q47,B$3:B$408,B47)</f>
        <v>8978</v>
      </c>
      <c r="S47" s="11">
        <f>ROUND(R47/SUMIF(B$3:B$408,B47,I$3:I$408),3)</f>
        <v>0.90100000000000002</v>
      </c>
      <c r="T47" s="3" t="str">
        <f>VLOOKUP(Q47,道具信息!$Q$3:$S$20,2,FALSE)</f>
        <v>CHEST_ITEM_TYPE_T1_PART</v>
      </c>
      <c r="U47" s="3" t="str">
        <f>IF(COUNTIF(U$37:U46,T47)=0,T47,"")</f>
        <v/>
      </c>
      <c r="V47" s="3" t="str">
        <f t="shared" si="37"/>
        <v>CHEST_ITEM_TYPE_T1_PART</v>
      </c>
      <c r="W47" s="13" t="str">
        <f t="shared" si="38"/>
        <v/>
      </c>
      <c r="X47" s="3" t="str">
        <f t="shared" si="39"/>
        <v/>
      </c>
      <c r="Y47" s="3" t="str">
        <f t="shared" si="40"/>
        <v>90.1%</v>
      </c>
    </row>
    <row r="48" spans="2:25" x14ac:dyDescent="0.3">
      <c r="B48" s="2">
        <f>数据源!CW80</f>
        <v>3</v>
      </c>
      <c r="C48" s="2" t="str">
        <f>数据源!CX80</f>
        <v>T1LP6</v>
      </c>
      <c r="D48" s="2" t="str">
        <f>数据源!CY80</f>
        <v>部件</v>
      </c>
      <c r="E48" s="2">
        <f>数据源!CZ80</f>
        <v>6.75</v>
      </c>
      <c r="F48" s="2">
        <f>数据源!DA80</f>
        <v>5.5</v>
      </c>
      <c r="G48" s="2">
        <f>数据源!DB80</f>
        <v>3.6999999999999998E-2</v>
      </c>
      <c r="H48" s="2">
        <f>数据源!DC80</f>
        <v>4.9831649831649831E-2</v>
      </c>
      <c r="I48" s="2">
        <f>数据源!DD80</f>
        <v>498</v>
      </c>
      <c r="J48" s="3">
        <f t="shared" si="26"/>
        <v>4</v>
      </c>
      <c r="K48" s="3">
        <f t="shared" si="27"/>
        <v>7</v>
      </c>
      <c r="L48" s="3" t="str">
        <f t="shared" si="28"/>
        <v>部件</v>
      </c>
      <c r="M48" s="3">
        <f t="shared" ca="1" si="29"/>
        <v>91006</v>
      </c>
      <c r="N48" s="3" t="str">
        <f t="shared" ca="1" si="32"/>
        <v>91001,91003,91005,91101,91103,91105,91201,91203,91205,91002,91004,91006</v>
      </c>
      <c r="O48" s="3" t="str">
        <f t="shared" si="33"/>
        <v>512,498,498,498,498,498,498,498,498,498,498,498</v>
      </c>
      <c r="P48" s="1" t="str">
        <f t="shared" si="34"/>
        <v>(4,7),(4,7),(4,7),(4,7),(4,7),(4,7),(4,7),(4,7),(4,7),(4,7),(4,7),(4,7)</v>
      </c>
      <c r="Q48" s="3" t="str">
        <f>IF(D48="坦克碎片",VLOOKUP(C48,道具信息!$N$2:$O$291,2,FALSE)&amp;"碎片",VLOOKUP(C48,道具信息!$N$2:$O$291,2,FALSE))</f>
        <v>T1部件</v>
      </c>
      <c r="R48" s="3">
        <f>SUMIFS(I$3:I$408,Q$3:Q$408,Q48,B$3:B$408,B48)</f>
        <v>8978</v>
      </c>
      <c r="S48" s="11">
        <f>ROUND(R48/SUMIF(B$3:B$408,B48,I$3:I$408),3)</f>
        <v>0.90100000000000002</v>
      </c>
      <c r="T48" s="3" t="str">
        <f>VLOOKUP(Q48,道具信息!$Q$3:$S$20,2,FALSE)</f>
        <v>CHEST_ITEM_TYPE_T1_PART</v>
      </c>
      <c r="U48" s="3" t="str">
        <f>IF(COUNTIF(U$37:U47,T48)=0,T48,"")</f>
        <v/>
      </c>
      <c r="V48" s="3" t="str">
        <f t="shared" si="37"/>
        <v>CHEST_ITEM_TYPE_T1_PART</v>
      </c>
      <c r="W48" s="13" t="str">
        <f t="shared" si="38"/>
        <v/>
      </c>
      <c r="X48" s="3" t="str">
        <f t="shared" si="39"/>
        <v/>
      </c>
      <c r="Y48" s="3" t="str">
        <f t="shared" si="40"/>
        <v>90.1%</v>
      </c>
    </row>
    <row r="49" spans="2:25" x14ac:dyDescent="0.3">
      <c r="B49" s="2">
        <f>数据源!CW81</f>
        <v>3</v>
      </c>
      <c r="C49" s="2" t="str">
        <f>数据源!CX81</f>
        <v>T1MP2</v>
      </c>
      <c r="D49" s="2" t="str">
        <f>数据源!CY81</f>
        <v>部件</v>
      </c>
      <c r="E49" s="2">
        <f>数据源!CZ81</f>
        <v>6.75</v>
      </c>
      <c r="F49" s="2">
        <f>数据源!DA81</f>
        <v>5.5</v>
      </c>
      <c r="G49" s="2">
        <f>数据源!DB81</f>
        <v>3.6999999999999998E-2</v>
      </c>
      <c r="H49" s="2">
        <f>数据源!DC81</f>
        <v>4.9831649831649831E-2</v>
      </c>
      <c r="I49" s="2">
        <f>数据源!DD81</f>
        <v>498</v>
      </c>
      <c r="J49" s="3">
        <f t="shared" si="26"/>
        <v>4</v>
      </c>
      <c r="K49" s="3">
        <f t="shared" si="27"/>
        <v>7</v>
      </c>
      <c r="L49" s="3" t="str">
        <f t="shared" si="28"/>
        <v>部件</v>
      </c>
      <c r="M49" s="3">
        <f t="shared" ca="1" si="29"/>
        <v>91102</v>
      </c>
      <c r="N49" s="3" t="str">
        <f t="shared" ca="1" si="32"/>
        <v>91001,91003,91005,91101,91103,91105,91201,91203,91205,91002,91004,91006,91102</v>
      </c>
      <c r="O49" s="3" t="str">
        <f t="shared" si="33"/>
        <v>512,498,498,498,498,498,498,498,498,498,498,498,498</v>
      </c>
      <c r="P49" s="1" t="str">
        <f t="shared" si="34"/>
        <v>(4,7),(4,7),(4,7),(4,7),(4,7),(4,7),(4,7),(4,7),(4,7),(4,7),(4,7),(4,7),(4,7)</v>
      </c>
      <c r="Q49" s="3" t="str">
        <f>IF(D49="坦克碎片",VLOOKUP(C49,道具信息!$N$2:$O$291,2,FALSE)&amp;"碎片",VLOOKUP(C49,道具信息!$N$2:$O$291,2,FALSE))</f>
        <v>T1部件</v>
      </c>
      <c r="R49" s="3">
        <f>SUMIFS(I$3:I$408,Q$3:Q$408,Q49,B$3:B$408,B49)</f>
        <v>8978</v>
      </c>
      <c r="S49" s="11">
        <f>ROUND(R49/SUMIF(B$3:B$408,B49,I$3:I$408),3)</f>
        <v>0.90100000000000002</v>
      </c>
      <c r="T49" s="3" t="str">
        <f>VLOOKUP(Q49,道具信息!$Q$3:$S$20,2,FALSE)</f>
        <v>CHEST_ITEM_TYPE_T1_PART</v>
      </c>
      <c r="U49" s="3" t="str">
        <f>IF(COUNTIF(U$37:U48,T49)=0,T49,"")</f>
        <v/>
      </c>
      <c r="V49" s="3" t="str">
        <f t="shared" si="37"/>
        <v>CHEST_ITEM_TYPE_T1_PART</v>
      </c>
      <c r="W49" s="13" t="str">
        <f t="shared" si="38"/>
        <v/>
      </c>
      <c r="X49" s="3" t="str">
        <f t="shared" si="39"/>
        <v/>
      </c>
      <c r="Y49" s="3" t="str">
        <f t="shared" si="40"/>
        <v>90.1%</v>
      </c>
    </row>
    <row r="50" spans="2:25" x14ac:dyDescent="0.3">
      <c r="B50" s="2">
        <f>数据源!CW82</f>
        <v>3</v>
      </c>
      <c r="C50" s="2" t="str">
        <f>数据源!CX82</f>
        <v>T1MP4</v>
      </c>
      <c r="D50" s="2" t="str">
        <f>数据源!CY82</f>
        <v>部件</v>
      </c>
      <c r="E50" s="2">
        <f>数据源!CZ82</f>
        <v>6.75</v>
      </c>
      <c r="F50" s="2">
        <f>数据源!DA82</f>
        <v>5.5</v>
      </c>
      <c r="G50" s="2">
        <f>数据源!DB82</f>
        <v>3.6999999999999998E-2</v>
      </c>
      <c r="H50" s="2">
        <f>数据源!DC82</f>
        <v>4.9831649831649831E-2</v>
      </c>
      <c r="I50" s="2">
        <f>数据源!DD82</f>
        <v>498</v>
      </c>
      <c r="J50" s="3">
        <f t="shared" si="26"/>
        <v>4</v>
      </c>
      <c r="K50" s="3">
        <f t="shared" si="27"/>
        <v>7</v>
      </c>
      <c r="L50" s="3" t="str">
        <f t="shared" si="28"/>
        <v>部件</v>
      </c>
      <c r="M50" s="3">
        <f t="shared" ca="1" si="29"/>
        <v>91104</v>
      </c>
      <c r="N50" s="3" t="str">
        <f t="shared" ca="1" si="32"/>
        <v>91001,91003,91005,91101,91103,91105,91201,91203,91205,91002,91004,91006,91102,91104</v>
      </c>
      <c r="O50" s="3" t="str">
        <f t="shared" si="33"/>
        <v>512,498,498,498,498,498,498,498,498,498,498,498,498,498</v>
      </c>
      <c r="P50" s="1" t="str">
        <f t="shared" si="34"/>
        <v>(4,7),(4,7),(4,7),(4,7),(4,7),(4,7),(4,7),(4,7),(4,7),(4,7),(4,7),(4,7),(4,7),(4,7)</v>
      </c>
      <c r="Q50" s="3" t="str">
        <f>IF(D50="坦克碎片",VLOOKUP(C50,道具信息!$N$2:$O$291,2,FALSE)&amp;"碎片",VLOOKUP(C50,道具信息!$N$2:$O$291,2,FALSE))</f>
        <v>T1部件</v>
      </c>
      <c r="R50" s="3">
        <f>SUMIFS(I$3:I$408,Q$3:Q$408,Q50,B$3:B$408,B50)</f>
        <v>8978</v>
      </c>
      <c r="S50" s="11">
        <f>ROUND(R50/SUMIF(B$3:B$408,B50,I$3:I$408),3)</f>
        <v>0.90100000000000002</v>
      </c>
      <c r="T50" s="3" t="str">
        <f>VLOOKUP(Q50,道具信息!$Q$3:$S$20,2,FALSE)</f>
        <v>CHEST_ITEM_TYPE_T1_PART</v>
      </c>
      <c r="U50" s="3" t="str">
        <f>IF(COUNTIF(U$37:U49,T50)=0,T50,"")</f>
        <v/>
      </c>
      <c r="V50" s="3" t="str">
        <f t="shared" si="37"/>
        <v>CHEST_ITEM_TYPE_T1_PART</v>
      </c>
      <c r="W50" s="13" t="str">
        <f t="shared" si="38"/>
        <v/>
      </c>
      <c r="X50" s="3" t="str">
        <f t="shared" si="39"/>
        <v/>
      </c>
      <c r="Y50" s="3" t="str">
        <f t="shared" si="40"/>
        <v>90.1%</v>
      </c>
    </row>
    <row r="51" spans="2:25" x14ac:dyDescent="0.3">
      <c r="B51" s="2">
        <f>数据源!CW83</f>
        <v>3</v>
      </c>
      <c r="C51" s="2" t="str">
        <f>数据源!CX83</f>
        <v>T1MP6</v>
      </c>
      <c r="D51" s="2" t="str">
        <f>数据源!CY83</f>
        <v>部件</v>
      </c>
      <c r="E51" s="2">
        <f>数据源!CZ83</f>
        <v>6.75</v>
      </c>
      <c r="F51" s="2">
        <f>数据源!DA83</f>
        <v>5.5</v>
      </c>
      <c r="G51" s="2">
        <f>数据源!DB83</f>
        <v>3.6999999999999998E-2</v>
      </c>
      <c r="H51" s="2">
        <f>数据源!DC83</f>
        <v>4.9831649831649831E-2</v>
      </c>
      <c r="I51" s="2">
        <f>数据源!DD83</f>
        <v>498</v>
      </c>
      <c r="J51" s="3">
        <f t="shared" si="26"/>
        <v>4</v>
      </c>
      <c r="K51" s="3">
        <f t="shared" si="27"/>
        <v>7</v>
      </c>
      <c r="L51" s="3" t="str">
        <f t="shared" si="28"/>
        <v>部件</v>
      </c>
      <c r="M51" s="3">
        <f t="shared" ca="1" si="29"/>
        <v>91106</v>
      </c>
      <c r="N51" s="3" t="str">
        <f t="shared" ca="1" si="32"/>
        <v>91001,91003,91005,91101,91103,91105,91201,91203,91205,91002,91004,91006,91102,91104,91106</v>
      </c>
      <c r="O51" s="3" t="str">
        <f t="shared" si="33"/>
        <v>512,498,498,498,498,498,498,498,498,498,498,498,498,498,498</v>
      </c>
      <c r="P51" s="1" t="str">
        <f t="shared" si="34"/>
        <v>(4,7),(4,7),(4,7),(4,7),(4,7),(4,7),(4,7),(4,7),(4,7),(4,7),(4,7),(4,7),(4,7),(4,7),(4,7)</v>
      </c>
      <c r="Q51" s="3" t="str">
        <f>IF(D51="坦克碎片",VLOOKUP(C51,道具信息!$N$2:$O$291,2,FALSE)&amp;"碎片",VLOOKUP(C51,道具信息!$N$2:$O$291,2,FALSE))</f>
        <v>T1部件</v>
      </c>
      <c r="R51" s="3">
        <f>SUMIFS(I$3:I$408,Q$3:Q$408,Q51,B$3:B$408,B51)</f>
        <v>8978</v>
      </c>
      <c r="S51" s="11">
        <f>ROUND(R51/SUMIF(B$3:B$408,B51,I$3:I$408),3)</f>
        <v>0.90100000000000002</v>
      </c>
      <c r="T51" s="3" t="str">
        <f>VLOOKUP(Q51,道具信息!$Q$3:$S$20,2,FALSE)</f>
        <v>CHEST_ITEM_TYPE_T1_PART</v>
      </c>
      <c r="U51" s="3" t="str">
        <f>IF(COUNTIF(U$37:U50,T51)=0,T51,"")</f>
        <v/>
      </c>
      <c r="V51" s="3" t="str">
        <f t="shared" si="37"/>
        <v>CHEST_ITEM_TYPE_T1_PART</v>
      </c>
      <c r="W51" s="13" t="str">
        <f t="shared" si="38"/>
        <v/>
      </c>
      <c r="X51" s="3" t="str">
        <f t="shared" si="39"/>
        <v/>
      </c>
      <c r="Y51" s="3" t="str">
        <f t="shared" si="40"/>
        <v>90.1%</v>
      </c>
    </row>
    <row r="52" spans="2:25" x14ac:dyDescent="0.3">
      <c r="B52" s="2">
        <f>数据源!CW84</f>
        <v>3</v>
      </c>
      <c r="C52" s="2" t="str">
        <f>数据源!CX84</f>
        <v>T1HP2</v>
      </c>
      <c r="D52" s="2" t="str">
        <f>数据源!CY84</f>
        <v>部件</v>
      </c>
      <c r="E52" s="2">
        <f>数据源!CZ84</f>
        <v>6.75</v>
      </c>
      <c r="F52" s="2">
        <f>数据源!DA84</f>
        <v>5.5</v>
      </c>
      <c r="G52" s="2">
        <f>数据源!DB84</f>
        <v>3.6999999999999998E-2</v>
      </c>
      <c r="H52" s="2">
        <f>数据源!DC84</f>
        <v>4.9831649831649831E-2</v>
      </c>
      <c r="I52" s="2">
        <f>数据源!DD84</f>
        <v>498</v>
      </c>
      <c r="J52" s="3">
        <f t="shared" si="26"/>
        <v>4</v>
      </c>
      <c r="K52" s="3">
        <f t="shared" si="27"/>
        <v>7</v>
      </c>
      <c r="L52" s="3" t="str">
        <f t="shared" si="28"/>
        <v>部件</v>
      </c>
      <c r="M52" s="3">
        <f t="shared" ca="1" si="29"/>
        <v>91202</v>
      </c>
      <c r="N52" s="3" t="str">
        <f t="shared" ca="1" si="32"/>
        <v>91001,91003,91005,91101,91103,91105,91201,91203,91205,91002,91004,91006,91102,91104,91106,91202</v>
      </c>
      <c r="O52" s="3" t="str">
        <f t="shared" si="33"/>
        <v>512,498,498,498,498,498,498,498,498,498,498,498,498,498,498,498</v>
      </c>
      <c r="P52" s="1" t="str">
        <f t="shared" si="34"/>
        <v>(4,7),(4,7),(4,7),(4,7),(4,7),(4,7),(4,7),(4,7),(4,7),(4,7),(4,7),(4,7),(4,7),(4,7),(4,7),(4,7)</v>
      </c>
      <c r="Q52" s="3" t="str">
        <f>IF(D52="坦克碎片",VLOOKUP(C52,道具信息!$N$2:$O$291,2,FALSE)&amp;"碎片",VLOOKUP(C52,道具信息!$N$2:$O$291,2,FALSE))</f>
        <v>T1部件</v>
      </c>
      <c r="R52" s="3">
        <f>SUMIFS(I$3:I$408,Q$3:Q$408,Q52,B$3:B$408,B52)</f>
        <v>8978</v>
      </c>
      <c r="S52" s="11">
        <f>ROUND(R52/SUMIF(B$3:B$408,B52,I$3:I$408),3)</f>
        <v>0.90100000000000002</v>
      </c>
      <c r="T52" s="3" t="str">
        <f>VLOOKUP(Q52,道具信息!$Q$3:$S$20,2,FALSE)</f>
        <v>CHEST_ITEM_TYPE_T1_PART</v>
      </c>
      <c r="U52" s="3" t="str">
        <f>IF(COUNTIF(U$37:U51,T52)=0,T52,"")</f>
        <v/>
      </c>
      <c r="V52" s="3" t="str">
        <f t="shared" si="37"/>
        <v>CHEST_ITEM_TYPE_T1_PART</v>
      </c>
      <c r="W52" s="13" t="str">
        <f t="shared" si="38"/>
        <v/>
      </c>
      <c r="X52" s="3" t="str">
        <f t="shared" si="39"/>
        <v/>
      </c>
      <c r="Y52" s="3" t="str">
        <f t="shared" si="40"/>
        <v>90.1%</v>
      </c>
    </row>
    <row r="53" spans="2:25" x14ac:dyDescent="0.3">
      <c r="B53" s="2">
        <f>数据源!CW85</f>
        <v>3</v>
      </c>
      <c r="C53" s="2" t="str">
        <f>数据源!CX85</f>
        <v>T1HP4</v>
      </c>
      <c r="D53" s="2" t="str">
        <f>数据源!CY85</f>
        <v>部件</v>
      </c>
      <c r="E53" s="2">
        <f>数据源!CZ85</f>
        <v>6.75</v>
      </c>
      <c r="F53" s="2">
        <f>数据源!DA85</f>
        <v>5.5</v>
      </c>
      <c r="G53" s="2">
        <f>数据源!DB85</f>
        <v>3.6999999999999998E-2</v>
      </c>
      <c r="H53" s="2">
        <f>数据源!DC85</f>
        <v>4.9831649831649831E-2</v>
      </c>
      <c r="I53" s="2">
        <f>数据源!DD85</f>
        <v>498</v>
      </c>
      <c r="J53" s="3">
        <f t="shared" si="26"/>
        <v>4</v>
      </c>
      <c r="K53" s="3">
        <f t="shared" si="27"/>
        <v>7</v>
      </c>
      <c r="L53" s="3" t="str">
        <f t="shared" si="28"/>
        <v>部件</v>
      </c>
      <c r="M53" s="3">
        <f t="shared" ca="1" si="29"/>
        <v>91204</v>
      </c>
      <c r="N53" s="3" t="str">
        <f t="shared" ca="1" si="32"/>
        <v>91001,91003,91005,91101,91103,91105,91201,91203,91205,91002,91004,91006,91102,91104,91106,91202,91204</v>
      </c>
      <c r="O53" s="3" t="str">
        <f t="shared" si="33"/>
        <v>512,498,498,498,498,498,498,498,498,498,498,498,498,498,498,498,498</v>
      </c>
      <c r="P53" s="1" t="str">
        <f t="shared" si="34"/>
        <v>(4,7),(4,7),(4,7),(4,7),(4,7),(4,7),(4,7),(4,7),(4,7),(4,7),(4,7),(4,7),(4,7),(4,7),(4,7),(4,7),(4,7)</v>
      </c>
      <c r="Q53" s="3" t="str">
        <f>IF(D53="坦克碎片",VLOOKUP(C53,道具信息!$N$2:$O$291,2,FALSE)&amp;"碎片",VLOOKUP(C53,道具信息!$N$2:$O$291,2,FALSE))</f>
        <v>T1部件</v>
      </c>
      <c r="R53" s="3">
        <f>SUMIFS(I$3:I$408,Q$3:Q$408,Q53,B$3:B$408,B53)</f>
        <v>8978</v>
      </c>
      <c r="S53" s="11">
        <f>ROUND(R53/SUMIF(B$3:B$408,B53,I$3:I$408),3)</f>
        <v>0.90100000000000002</v>
      </c>
      <c r="T53" s="3" t="str">
        <f>VLOOKUP(Q53,道具信息!$Q$3:$S$20,2,FALSE)</f>
        <v>CHEST_ITEM_TYPE_T1_PART</v>
      </c>
      <c r="U53" s="3" t="str">
        <f>IF(COUNTIF(U$37:U52,T53)=0,T53,"")</f>
        <v/>
      </c>
      <c r="V53" s="3" t="str">
        <f t="shared" si="37"/>
        <v>CHEST_ITEM_TYPE_T1_PART</v>
      </c>
      <c r="W53" s="13" t="str">
        <f t="shared" si="38"/>
        <v/>
      </c>
      <c r="X53" s="3" t="str">
        <f t="shared" si="39"/>
        <v/>
      </c>
      <c r="Y53" s="3" t="str">
        <f t="shared" si="40"/>
        <v>90.1%</v>
      </c>
    </row>
    <row r="54" spans="2:25" x14ac:dyDescent="0.3">
      <c r="B54" s="2">
        <f>数据源!CW86</f>
        <v>3</v>
      </c>
      <c r="C54" s="2" t="str">
        <f>数据源!CX86</f>
        <v>T1HP6</v>
      </c>
      <c r="D54" s="2" t="str">
        <f>数据源!CY86</f>
        <v>部件</v>
      </c>
      <c r="E54" s="2">
        <f>数据源!CZ86</f>
        <v>6.75</v>
      </c>
      <c r="F54" s="2">
        <f>数据源!DA86</f>
        <v>5.5</v>
      </c>
      <c r="G54" s="2">
        <f>数据源!DB86</f>
        <v>3.6999999999999998E-2</v>
      </c>
      <c r="H54" s="2">
        <f>数据源!DC86</f>
        <v>4.9831649831649831E-2</v>
      </c>
      <c r="I54" s="2">
        <f>数据源!DD86</f>
        <v>498</v>
      </c>
      <c r="J54" s="3">
        <f t="shared" si="26"/>
        <v>4</v>
      </c>
      <c r="K54" s="3">
        <f t="shared" si="27"/>
        <v>7</v>
      </c>
      <c r="L54" s="3" t="str">
        <f t="shared" si="28"/>
        <v>部件</v>
      </c>
      <c r="M54" s="3">
        <f t="shared" ca="1" si="29"/>
        <v>91206</v>
      </c>
      <c r="N54" s="3" t="str">
        <f t="shared" ca="1" si="32"/>
        <v>91001,91003,91005,91101,91103,91105,91201,91203,91205,91002,91004,91006,91102,91104,91106,91202,91204,91206</v>
      </c>
      <c r="O54" s="3" t="str">
        <f t="shared" si="33"/>
        <v>512,498,498,498,498,498,498,498,498,498,498,498,498,498,498,498,498,498</v>
      </c>
      <c r="P54" s="1" t="str">
        <f t="shared" si="34"/>
        <v>(4,7),(4,7),(4,7),(4,7),(4,7),(4,7),(4,7),(4,7),(4,7),(4,7),(4,7),(4,7),(4,7),(4,7),(4,7),(4,7),(4,7),(4,7)</v>
      </c>
      <c r="Q54" s="3" t="str">
        <f>IF(D54="坦克碎片",VLOOKUP(C54,道具信息!$N$2:$O$291,2,FALSE)&amp;"碎片",VLOOKUP(C54,道具信息!$N$2:$O$291,2,FALSE))</f>
        <v>T1部件</v>
      </c>
      <c r="R54" s="3">
        <f>SUMIFS(I$3:I$408,Q$3:Q$408,Q54,B$3:B$408,B54)</f>
        <v>8978</v>
      </c>
      <c r="S54" s="11">
        <f>ROUND(R54/SUMIF(B$3:B$408,B54,I$3:I$408),3)</f>
        <v>0.90100000000000002</v>
      </c>
      <c r="T54" s="3" t="str">
        <f>VLOOKUP(Q54,道具信息!$Q$3:$S$20,2,FALSE)</f>
        <v>CHEST_ITEM_TYPE_T1_PART</v>
      </c>
      <c r="U54" s="3" t="str">
        <f>IF(COUNTIF(U$37:U53,T54)=0,T54,"")</f>
        <v/>
      </c>
      <c r="V54" s="3" t="str">
        <f t="shared" si="37"/>
        <v>CHEST_ITEM_TYPE_T1_PART</v>
      </c>
      <c r="W54" s="13" t="str">
        <f t="shared" si="38"/>
        <v/>
      </c>
      <c r="X54" s="3" t="str">
        <f t="shared" si="39"/>
        <v/>
      </c>
      <c r="Y54" s="3" t="str">
        <f t="shared" si="40"/>
        <v>90.1%</v>
      </c>
    </row>
    <row r="55" spans="2:25" x14ac:dyDescent="0.3">
      <c r="B55" s="2">
        <f>数据源!CW87</f>
        <v>3</v>
      </c>
      <c r="C55" s="2" t="str">
        <f>数据源!CX87</f>
        <v>T2LP1</v>
      </c>
      <c r="D55" s="2" t="str">
        <f>数据源!CY87</f>
        <v>部件</v>
      </c>
      <c r="E55" s="2">
        <f>数据源!CZ87</f>
        <v>112.50000000000001</v>
      </c>
      <c r="F55" s="2">
        <f>数据源!DA87</f>
        <v>1.5</v>
      </c>
      <c r="G55" s="2">
        <f>数据源!DB87</f>
        <v>3.6999999999999998E-2</v>
      </c>
      <c r="H55" s="2">
        <f>数据源!DC87</f>
        <v>1.0962962962962961E-2</v>
      </c>
      <c r="I55" s="2">
        <f>数据源!DD87</f>
        <v>110</v>
      </c>
      <c r="J55" s="3">
        <f t="shared" si="26"/>
        <v>1</v>
      </c>
      <c r="K55" s="3">
        <f t="shared" si="27"/>
        <v>2</v>
      </c>
      <c r="L55" s="3" t="str">
        <f t="shared" si="28"/>
        <v>部件</v>
      </c>
      <c r="M55" s="3">
        <f t="shared" ca="1" si="29"/>
        <v>92001</v>
      </c>
      <c r="N55" s="3" t="str">
        <f t="shared" ca="1" si="32"/>
        <v>91001,91003,91005,91101,91103,91105,91201,91203,91205,91002,91004,91006,91102,91104,91106,91202,91204,91206,92001</v>
      </c>
      <c r="O55" s="3" t="str">
        <f t="shared" si="33"/>
        <v>512,498,498,498,498,498,498,498,498,498,498,498,498,498,498,498,498,498,110</v>
      </c>
      <c r="P55" s="1" t="str">
        <f t="shared" si="34"/>
        <v>(4,7),(4,7),(4,7),(4,7),(4,7),(4,7),(4,7),(4,7),(4,7),(4,7),(4,7),(4,7),(4,7),(4,7),(4,7),(4,7),(4,7),(4,7),(1,2)</v>
      </c>
      <c r="Q55" s="3" t="str">
        <f>IF(D55="坦克碎片",VLOOKUP(C55,道具信息!$N$2:$O$291,2,FALSE)&amp;"碎片",VLOOKUP(C55,道具信息!$N$2:$O$291,2,FALSE))</f>
        <v>T2部件</v>
      </c>
      <c r="R55" s="3">
        <f>SUMIFS(I$3:I$408,Q$3:Q$408,Q55,B$3:B$408,B55)</f>
        <v>990</v>
      </c>
      <c r="S55" s="11">
        <f>ROUND(R55/SUMIF(B$3:B$408,B55,I$3:I$408),3)</f>
        <v>9.9000000000000005E-2</v>
      </c>
      <c r="T55" s="3" t="str">
        <f>VLOOKUP(Q55,道具信息!$Q$3:$S$20,2,FALSE)</f>
        <v>CHEST_ITEM_TYPE_T2_PART</v>
      </c>
      <c r="U55" s="3" t="str">
        <f>IF(COUNTIF(U$37:U54,T55)=0,T55,"")</f>
        <v>CHEST_ITEM_TYPE_T2_PART</v>
      </c>
      <c r="V55" s="3" t="str">
        <f t="shared" si="37"/>
        <v>CHEST_ITEM_TYPE_T1_PART,CHEST_ITEM_TYPE_T2_PART</v>
      </c>
      <c r="W55" s="13">
        <f t="shared" si="38"/>
        <v>9.9000000000000005E-2</v>
      </c>
      <c r="X55" s="3" t="str">
        <f t="shared" si="39"/>
        <v>9.9%</v>
      </c>
      <c r="Y55" s="3" t="str">
        <f t="shared" si="40"/>
        <v>90.1%,9.9%</v>
      </c>
    </row>
    <row r="56" spans="2:25" x14ac:dyDescent="0.3">
      <c r="B56" s="2">
        <f>数据源!CW88</f>
        <v>3</v>
      </c>
      <c r="C56" s="2" t="str">
        <f>数据源!CX88</f>
        <v>T2LP3</v>
      </c>
      <c r="D56" s="2" t="str">
        <f>数据源!CY88</f>
        <v>部件</v>
      </c>
      <c r="E56" s="2">
        <f>数据源!CZ88</f>
        <v>112.50000000000001</v>
      </c>
      <c r="F56" s="2">
        <f>数据源!DA88</f>
        <v>1.5</v>
      </c>
      <c r="G56" s="2">
        <f>数据源!DB88</f>
        <v>3.6999999999999998E-2</v>
      </c>
      <c r="H56" s="2">
        <f>数据源!DC88</f>
        <v>1.0962962962962961E-2</v>
      </c>
      <c r="I56" s="2">
        <f>数据源!DD88</f>
        <v>110</v>
      </c>
      <c r="J56" s="3">
        <f t="shared" si="26"/>
        <v>1</v>
      </c>
      <c r="K56" s="3">
        <f t="shared" si="27"/>
        <v>2</v>
      </c>
      <c r="L56" s="3" t="str">
        <f t="shared" si="28"/>
        <v>部件</v>
      </c>
      <c r="M56" s="3">
        <f t="shared" ca="1" si="29"/>
        <v>92003</v>
      </c>
      <c r="N56" s="3" t="str">
        <f t="shared" ca="1" si="32"/>
        <v>91001,91003,91005,91101,91103,91105,91201,91203,91205,91002,91004,91006,91102,91104,91106,91202,91204,91206,92001,92003</v>
      </c>
      <c r="O56" s="3" t="str">
        <f t="shared" si="33"/>
        <v>512,498,498,498,498,498,498,498,498,498,498,498,498,498,498,498,498,498,110,110</v>
      </c>
      <c r="P56" s="1" t="str">
        <f t="shared" si="34"/>
        <v>(4,7),(4,7),(4,7),(4,7),(4,7),(4,7),(4,7),(4,7),(4,7),(4,7),(4,7),(4,7),(4,7),(4,7),(4,7),(4,7),(4,7),(4,7),(1,2),(1,2)</v>
      </c>
      <c r="Q56" s="3" t="str">
        <f>IF(D56="坦克碎片",VLOOKUP(C56,道具信息!$N$2:$O$291,2,FALSE)&amp;"碎片",VLOOKUP(C56,道具信息!$N$2:$O$291,2,FALSE))</f>
        <v>T2部件</v>
      </c>
      <c r="R56" s="3">
        <f>SUMIFS(I$3:I$408,Q$3:Q$408,Q56,B$3:B$408,B56)</f>
        <v>990</v>
      </c>
      <c r="S56" s="11">
        <f>ROUND(R56/SUMIF(B$3:B$408,B56,I$3:I$408),3)</f>
        <v>9.9000000000000005E-2</v>
      </c>
      <c r="T56" s="3" t="str">
        <f>VLOOKUP(Q56,道具信息!$Q$3:$S$20,2,FALSE)</f>
        <v>CHEST_ITEM_TYPE_T2_PART</v>
      </c>
      <c r="U56" s="3" t="str">
        <f>IF(COUNTIF(U$37:U55,T56)=0,T56,"")</f>
        <v/>
      </c>
      <c r="V56" s="3" t="str">
        <f t="shared" si="37"/>
        <v>CHEST_ITEM_TYPE_T1_PART,CHEST_ITEM_TYPE_T2_PART</v>
      </c>
      <c r="W56" s="13" t="str">
        <f t="shared" si="38"/>
        <v/>
      </c>
      <c r="X56" s="3" t="str">
        <f t="shared" si="39"/>
        <v/>
      </c>
      <c r="Y56" s="3" t="str">
        <f t="shared" si="40"/>
        <v>90.1%,9.9%</v>
      </c>
    </row>
    <row r="57" spans="2:25" x14ac:dyDescent="0.3">
      <c r="B57" s="2">
        <f>数据源!CW89</f>
        <v>3</v>
      </c>
      <c r="C57" s="2" t="str">
        <f>数据源!CX89</f>
        <v>T2LP5</v>
      </c>
      <c r="D57" s="2" t="str">
        <f>数据源!CY89</f>
        <v>部件</v>
      </c>
      <c r="E57" s="2">
        <f>数据源!CZ89</f>
        <v>112.50000000000001</v>
      </c>
      <c r="F57" s="2">
        <f>数据源!DA89</f>
        <v>1.5</v>
      </c>
      <c r="G57" s="2">
        <f>数据源!DB89</f>
        <v>3.6999999999999998E-2</v>
      </c>
      <c r="H57" s="2">
        <f>数据源!DC89</f>
        <v>1.0962962962962961E-2</v>
      </c>
      <c r="I57" s="2">
        <f>数据源!DD89</f>
        <v>110</v>
      </c>
      <c r="J57" s="3">
        <f t="shared" si="26"/>
        <v>1</v>
      </c>
      <c r="K57" s="3">
        <f t="shared" si="27"/>
        <v>2</v>
      </c>
      <c r="L57" s="3" t="str">
        <f t="shared" si="28"/>
        <v>部件</v>
      </c>
      <c r="M57" s="3">
        <f t="shared" ca="1" si="29"/>
        <v>92005</v>
      </c>
      <c r="N57" s="3" t="str">
        <f t="shared" ca="1" si="32"/>
        <v>91001,91003,91005,91101,91103,91105,91201,91203,91205,91002,91004,91006,91102,91104,91106,91202,91204,91206,92001,92003,92005</v>
      </c>
      <c r="O57" s="3" t="str">
        <f t="shared" si="33"/>
        <v>512,498,498,498,498,498,498,498,498,498,498,498,498,498,498,498,498,498,110,110,110</v>
      </c>
      <c r="P57" s="1" t="str">
        <f t="shared" si="34"/>
        <v>(4,7),(4,7),(4,7),(4,7),(4,7),(4,7),(4,7),(4,7),(4,7),(4,7),(4,7),(4,7),(4,7),(4,7),(4,7),(4,7),(4,7),(4,7),(1,2),(1,2),(1,2)</v>
      </c>
      <c r="Q57" s="3" t="str">
        <f>IF(D57="坦克碎片",VLOOKUP(C57,道具信息!$N$2:$O$291,2,FALSE)&amp;"碎片",VLOOKUP(C57,道具信息!$N$2:$O$291,2,FALSE))</f>
        <v>T2部件</v>
      </c>
      <c r="R57" s="3">
        <f>SUMIFS(I$3:I$408,Q$3:Q$408,Q57,B$3:B$408,B57)</f>
        <v>990</v>
      </c>
      <c r="S57" s="11">
        <f>ROUND(R57/SUMIF(B$3:B$408,B57,I$3:I$408),3)</f>
        <v>9.9000000000000005E-2</v>
      </c>
      <c r="T57" s="3" t="str">
        <f>VLOOKUP(Q57,道具信息!$Q$3:$S$20,2,FALSE)</f>
        <v>CHEST_ITEM_TYPE_T2_PART</v>
      </c>
      <c r="U57" s="3" t="str">
        <f>IF(COUNTIF(U$37:U56,T57)=0,T57,"")</f>
        <v/>
      </c>
      <c r="V57" s="3" t="str">
        <f t="shared" si="37"/>
        <v>CHEST_ITEM_TYPE_T1_PART,CHEST_ITEM_TYPE_T2_PART</v>
      </c>
      <c r="W57" s="13" t="str">
        <f t="shared" si="38"/>
        <v/>
      </c>
      <c r="X57" s="3" t="str">
        <f t="shared" si="39"/>
        <v/>
      </c>
      <c r="Y57" s="3" t="str">
        <f t="shared" si="40"/>
        <v>90.1%,9.9%</v>
      </c>
    </row>
    <row r="58" spans="2:25" x14ac:dyDescent="0.3">
      <c r="B58" s="2">
        <f>数据源!CW90</f>
        <v>3</v>
      </c>
      <c r="C58" s="2" t="str">
        <f>数据源!CX90</f>
        <v>T2MP1</v>
      </c>
      <c r="D58" s="2" t="str">
        <f>数据源!CY90</f>
        <v>部件</v>
      </c>
      <c r="E58" s="2">
        <f>数据源!CZ90</f>
        <v>112.50000000000001</v>
      </c>
      <c r="F58" s="2">
        <f>数据源!DA90</f>
        <v>1.5</v>
      </c>
      <c r="G58" s="2">
        <f>数据源!DB90</f>
        <v>3.6999999999999998E-2</v>
      </c>
      <c r="H58" s="2">
        <f>数据源!DC90</f>
        <v>1.0962962962962961E-2</v>
      </c>
      <c r="I58" s="2">
        <f>数据源!DD90</f>
        <v>110</v>
      </c>
      <c r="J58" s="3">
        <f t="shared" si="26"/>
        <v>1</v>
      </c>
      <c r="K58" s="3">
        <f t="shared" si="27"/>
        <v>2</v>
      </c>
      <c r="L58" s="3" t="str">
        <f t="shared" si="28"/>
        <v>部件</v>
      </c>
      <c r="M58" s="3">
        <f t="shared" ca="1" si="29"/>
        <v>92101</v>
      </c>
      <c r="N58" s="3" t="str">
        <f t="shared" ca="1" si="32"/>
        <v>91001,91003,91005,91101,91103,91105,91201,91203,91205,91002,91004,91006,91102,91104,91106,91202,91204,91206,92001,92003,92005,92101</v>
      </c>
      <c r="O58" s="3" t="str">
        <f t="shared" si="33"/>
        <v>512,498,498,498,498,498,498,498,498,498,498,498,498,498,498,498,498,498,110,110,110,110</v>
      </c>
      <c r="P58" s="1" t="str">
        <f t="shared" si="34"/>
        <v>(4,7),(4,7),(4,7),(4,7),(4,7),(4,7),(4,7),(4,7),(4,7),(4,7),(4,7),(4,7),(4,7),(4,7),(4,7),(4,7),(4,7),(4,7),(1,2),(1,2),(1,2),(1,2)</v>
      </c>
      <c r="Q58" s="3" t="str">
        <f>IF(D58="坦克碎片",VLOOKUP(C58,道具信息!$N$2:$O$291,2,FALSE)&amp;"碎片",VLOOKUP(C58,道具信息!$N$2:$O$291,2,FALSE))</f>
        <v>T2部件</v>
      </c>
      <c r="R58" s="3">
        <f>SUMIFS(I$3:I$408,Q$3:Q$408,Q58,B$3:B$408,B58)</f>
        <v>990</v>
      </c>
      <c r="S58" s="11">
        <f>ROUND(R58/SUMIF(B$3:B$408,B58,I$3:I$408),3)</f>
        <v>9.9000000000000005E-2</v>
      </c>
      <c r="T58" s="3" t="str">
        <f>VLOOKUP(Q58,道具信息!$Q$3:$S$20,2,FALSE)</f>
        <v>CHEST_ITEM_TYPE_T2_PART</v>
      </c>
      <c r="U58" s="3" t="str">
        <f>IF(COUNTIF(U$37:U57,T58)=0,T58,"")</f>
        <v/>
      </c>
      <c r="V58" s="3" t="str">
        <f t="shared" si="37"/>
        <v>CHEST_ITEM_TYPE_T1_PART,CHEST_ITEM_TYPE_T2_PART</v>
      </c>
      <c r="W58" s="13" t="str">
        <f t="shared" si="38"/>
        <v/>
      </c>
      <c r="X58" s="3" t="str">
        <f t="shared" si="39"/>
        <v/>
      </c>
      <c r="Y58" s="3" t="str">
        <f t="shared" si="40"/>
        <v>90.1%,9.9%</v>
      </c>
    </row>
    <row r="59" spans="2:25" x14ac:dyDescent="0.3">
      <c r="B59" s="2">
        <f>数据源!CW91</f>
        <v>3</v>
      </c>
      <c r="C59" s="2" t="str">
        <f>数据源!CX91</f>
        <v>T2MP3</v>
      </c>
      <c r="D59" s="2" t="str">
        <f>数据源!CY91</f>
        <v>部件</v>
      </c>
      <c r="E59" s="2">
        <f>数据源!CZ91</f>
        <v>112.50000000000001</v>
      </c>
      <c r="F59" s="2">
        <f>数据源!DA91</f>
        <v>1.5</v>
      </c>
      <c r="G59" s="2">
        <f>数据源!DB91</f>
        <v>3.6999999999999998E-2</v>
      </c>
      <c r="H59" s="2">
        <f>数据源!DC91</f>
        <v>1.0962962962962961E-2</v>
      </c>
      <c r="I59" s="2">
        <f>数据源!DD91</f>
        <v>110</v>
      </c>
      <c r="J59" s="3">
        <f t="shared" si="26"/>
        <v>1</v>
      </c>
      <c r="K59" s="3">
        <f t="shared" si="27"/>
        <v>2</v>
      </c>
      <c r="L59" s="3" t="str">
        <f t="shared" si="28"/>
        <v>部件</v>
      </c>
      <c r="M59" s="3">
        <f t="shared" ca="1" si="29"/>
        <v>92103</v>
      </c>
      <c r="N59" s="3" t="str">
        <f t="shared" ca="1" si="32"/>
        <v>91001,91003,91005,91101,91103,91105,91201,91203,91205,91002,91004,91006,91102,91104,91106,91202,91204,91206,92001,92003,92005,92101,92103</v>
      </c>
      <c r="O59" s="3" t="str">
        <f t="shared" si="33"/>
        <v>512,498,498,498,498,498,498,498,498,498,498,498,498,498,498,498,498,498,110,110,110,110,110</v>
      </c>
      <c r="P59" s="1" t="str">
        <f t="shared" si="34"/>
        <v>(4,7),(4,7),(4,7),(4,7),(4,7),(4,7),(4,7),(4,7),(4,7),(4,7),(4,7),(4,7),(4,7),(4,7),(4,7),(4,7),(4,7),(4,7),(1,2),(1,2),(1,2),(1,2),(1,2)</v>
      </c>
      <c r="Q59" s="3" t="str">
        <f>IF(D59="坦克碎片",VLOOKUP(C59,道具信息!$N$2:$O$291,2,FALSE)&amp;"碎片",VLOOKUP(C59,道具信息!$N$2:$O$291,2,FALSE))</f>
        <v>T2部件</v>
      </c>
      <c r="R59" s="3">
        <f>SUMIFS(I$3:I$408,Q$3:Q$408,Q59,B$3:B$408,B59)</f>
        <v>990</v>
      </c>
      <c r="S59" s="11">
        <f>ROUND(R59/SUMIF(B$3:B$408,B59,I$3:I$408),3)</f>
        <v>9.9000000000000005E-2</v>
      </c>
      <c r="T59" s="3" t="str">
        <f>VLOOKUP(Q59,道具信息!$Q$3:$S$20,2,FALSE)</f>
        <v>CHEST_ITEM_TYPE_T2_PART</v>
      </c>
      <c r="U59" s="3" t="str">
        <f>IF(COUNTIF(U$37:U58,T59)=0,T59,"")</f>
        <v/>
      </c>
      <c r="V59" s="3" t="str">
        <f t="shared" si="37"/>
        <v>CHEST_ITEM_TYPE_T1_PART,CHEST_ITEM_TYPE_T2_PART</v>
      </c>
      <c r="W59" s="13" t="str">
        <f t="shared" si="38"/>
        <v/>
      </c>
      <c r="X59" s="3" t="str">
        <f t="shared" si="39"/>
        <v/>
      </c>
      <c r="Y59" s="3" t="str">
        <f t="shared" si="40"/>
        <v>90.1%,9.9%</v>
      </c>
    </row>
    <row r="60" spans="2:25" x14ac:dyDescent="0.3">
      <c r="B60" s="2">
        <f>数据源!CW92</f>
        <v>3</v>
      </c>
      <c r="C60" s="2" t="str">
        <f>数据源!CX92</f>
        <v>T2MP5</v>
      </c>
      <c r="D60" s="2" t="str">
        <f>数据源!CY92</f>
        <v>部件</v>
      </c>
      <c r="E60" s="2">
        <f>数据源!CZ92</f>
        <v>112.50000000000001</v>
      </c>
      <c r="F60" s="2">
        <f>数据源!DA92</f>
        <v>1.5</v>
      </c>
      <c r="G60" s="2">
        <f>数据源!DB92</f>
        <v>3.6999999999999998E-2</v>
      </c>
      <c r="H60" s="2">
        <f>数据源!DC92</f>
        <v>1.0962962962962961E-2</v>
      </c>
      <c r="I60" s="2">
        <f>数据源!DD92</f>
        <v>110</v>
      </c>
      <c r="J60" s="3">
        <f t="shared" si="26"/>
        <v>1</v>
      </c>
      <c r="K60" s="3">
        <f t="shared" si="27"/>
        <v>2</v>
      </c>
      <c r="L60" s="3" t="str">
        <f t="shared" si="28"/>
        <v>部件</v>
      </c>
      <c r="M60" s="3">
        <f t="shared" ca="1" si="29"/>
        <v>92105</v>
      </c>
      <c r="N60" s="3" t="str">
        <f t="shared" ca="1" si="32"/>
        <v>91001,91003,91005,91101,91103,91105,91201,91203,91205,91002,91004,91006,91102,91104,91106,91202,91204,91206,92001,92003,92005,92101,92103,92105</v>
      </c>
      <c r="O60" s="3" t="str">
        <f t="shared" si="33"/>
        <v>512,498,498,498,498,498,498,498,498,498,498,498,498,498,498,498,498,498,110,110,110,110,110,110</v>
      </c>
      <c r="P60" s="1" t="str">
        <f t="shared" si="34"/>
        <v>(4,7),(4,7),(4,7),(4,7),(4,7),(4,7),(4,7),(4,7),(4,7),(4,7),(4,7),(4,7),(4,7),(4,7),(4,7),(4,7),(4,7),(4,7),(1,2),(1,2),(1,2),(1,2),(1,2),(1,2)</v>
      </c>
      <c r="Q60" s="3" t="str">
        <f>IF(D60="坦克碎片",VLOOKUP(C60,道具信息!$N$2:$O$291,2,FALSE)&amp;"碎片",VLOOKUP(C60,道具信息!$N$2:$O$291,2,FALSE))</f>
        <v>T2部件</v>
      </c>
      <c r="R60" s="3">
        <f>SUMIFS(I$3:I$408,Q$3:Q$408,Q60,B$3:B$408,B60)</f>
        <v>990</v>
      </c>
      <c r="S60" s="11">
        <f>ROUND(R60/SUMIF(B$3:B$408,B60,I$3:I$408),3)</f>
        <v>9.9000000000000005E-2</v>
      </c>
      <c r="T60" s="3" t="str">
        <f>VLOOKUP(Q60,道具信息!$Q$3:$S$20,2,FALSE)</f>
        <v>CHEST_ITEM_TYPE_T2_PART</v>
      </c>
      <c r="U60" s="3" t="str">
        <f>IF(COUNTIF(U$37:U59,T60)=0,T60,"")</f>
        <v/>
      </c>
      <c r="V60" s="3" t="str">
        <f t="shared" si="37"/>
        <v>CHEST_ITEM_TYPE_T1_PART,CHEST_ITEM_TYPE_T2_PART</v>
      </c>
      <c r="W60" s="13" t="str">
        <f t="shared" si="38"/>
        <v/>
      </c>
      <c r="X60" s="3" t="str">
        <f t="shared" si="39"/>
        <v/>
      </c>
      <c r="Y60" s="3" t="str">
        <f t="shared" si="40"/>
        <v>90.1%,9.9%</v>
      </c>
    </row>
    <row r="61" spans="2:25" x14ac:dyDescent="0.3">
      <c r="B61" s="2">
        <f>数据源!CW93</f>
        <v>3</v>
      </c>
      <c r="C61" s="2" t="str">
        <f>数据源!CX93</f>
        <v>T2HP1</v>
      </c>
      <c r="D61" s="2" t="str">
        <f>数据源!CY93</f>
        <v>部件</v>
      </c>
      <c r="E61" s="2">
        <f>数据源!CZ93</f>
        <v>112.50000000000001</v>
      </c>
      <c r="F61" s="2">
        <f>数据源!DA93</f>
        <v>1.5</v>
      </c>
      <c r="G61" s="2">
        <f>数据源!DB93</f>
        <v>3.6999999999999998E-2</v>
      </c>
      <c r="H61" s="2">
        <f>数据源!DC93</f>
        <v>1.0962962962962961E-2</v>
      </c>
      <c r="I61" s="2">
        <f>数据源!DD93</f>
        <v>110</v>
      </c>
      <c r="J61" s="3">
        <f t="shared" si="26"/>
        <v>1</v>
      </c>
      <c r="K61" s="3">
        <f t="shared" si="27"/>
        <v>2</v>
      </c>
      <c r="L61" s="3" t="str">
        <f t="shared" si="28"/>
        <v>部件</v>
      </c>
      <c r="M61" s="3">
        <f t="shared" ca="1" si="29"/>
        <v>92201</v>
      </c>
      <c r="N61" s="3" t="str">
        <f t="shared" ca="1" si="32"/>
        <v>91001,91003,91005,91101,91103,91105,91201,91203,91205,91002,91004,91006,91102,91104,91106,91202,91204,91206,92001,92003,92005,92101,92103,92105,92201</v>
      </c>
      <c r="O61" s="3" t="str">
        <f t="shared" si="33"/>
        <v>512,498,498,498,498,498,498,498,498,498,498,498,498,498,498,498,498,498,110,110,110,110,110,110,110</v>
      </c>
      <c r="P61" s="1" t="str">
        <f t="shared" si="34"/>
        <v>(4,7),(4,7),(4,7),(4,7),(4,7),(4,7),(4,7),(4,7),(4,7),(4,7),(4,7),(4,7),(4,7),(4,7),(4,7),(4,7),(4,7),(4,7),(1,2),(1,2),(1,2),(1,2),(1,2),(1,2),(1,2)</v>
      </c>
      <c r="Q61" s="3" t="str">
        <f>IF(D61="坦克碎片",VLOOKUP(C61,道具信息!$N$2:$O$291,2,FALSE)&amp;"碎片",VLOOKUP(C61,道具信息!$N$2:$O$291,2,FALSE))</f>
        <v>T2部件</v>
      </c>
      <c r="R61" s="3">
        <f>SUMIFS(I$3:I$408,Q$3:Q$408,Q61,B$3:B$408,B61)</f>
        <v>990</v>
      </c>
      <c r="S61" s="11">
        <f>ROUND(R61/SUMIF(B$3:B$408,B61,I$3:I$408),3)</f>
        <v>9.9000000000000005E-2</v>
      </c>
      <c r="T61" s="3" t="str">
        <f>VLOOKUP(Q61,道具信息!$Q$3:$S$20,2,FALSE)</f>
        <v>CHEST_ITEM_TYPE_T2_PART</v>
      </c>
      <c r="U61" s="3" t="str">
        <f>IF(COUNTIF(U$37:U60,T61)=0,T61,"")</f>
        <v/>
      </c>
      <c r="V61" s="3" t="str">
        <f t="shared" si="37"/>
        <v>CHEST_ITEM_TYPE_T1_PART,CHEST_ITEM_TYPE_T2_PART</v>
      </c>
      <c r="W61" s="13" t="str">
        <f t="shared" si="38"/>
        <v/>
      </c>
      <c r="X61" s="3" t="str">
        <f t="shared" si="39"/>
        <v/>
      </c>
      <c r="Y61" s="3" t="str">
        <f t="shared" si="40"/>
        <v>90.1%,9.9%</v>
      </c>
    </row>
    <row r="62" spans="2:25" x14ac:dyDescent="0.3">
      <c r="B62" s="2">
        <f>数据源!CW94</f>
        <v>3</v>
      </c>
      <c r="C62" s="2" t="str">
        <f>数据源!CX94</f>
        <v>T2HP3</v>
      </c>
      <c r="D62" s="2" t="str">
        <f>数据源!CY94</f>
        <v>部件</v>
      </c>
      <c r="E62" s="2">
        <f>数据源!CZ94</f>
        <v>112.50000000000001</v>
      </c>
      <c r="F62" s="2">
        <f>数据源!DA94</f>
        <v>1.5</v>
      </c>
      <c r="G62" s="2">
        <f>数据源!DB94</f>
        <v>3.6999999999999998E-2</v>
      </c>
      <c r="H62" s="2">
        <f>数据源!DC94</f>
        <v>1.0962962962962961E-2</v>
      </c>
      <c r="I62" s="2">
        <f>数据源!DD94</f>
        <v>110</v>
      </c>
      <c r="J62" s="3">
        <f t="shared" si="26"/>
        <v>1</v>
      </c>
      <c r="K62" s="3">
        <f t="shared" si="27"/>
        <v>2</v>
      </c>
      <c r="L62" s="3" t="str">
        <f t="shared" si="28"/>
        <v>部件</v>
      </c>
      <c r="M62" s="3">
        <f t="shared" ca="1" si="29"/>
        <v>92203</v>
      </c>
      <c r="N62" s="3" t="str">
        <f t="shared" ca="1" si="32"/>
        <v>91001,91003,91005,91101,91103,91105,91201,91203,91205,91002,91004,91006,91102,91104,91106,91202,91204,91206,92001,92003,92005,92101,92103,92105,92201,92203</v>
      </c>
      <c r="O62" s="3" t="str">
        <f t="shared" si="33"/>
        <v>512,498,498,498,498,498,498,498,498,498,498,498,498,498,498,498,498,498,110,110,110,110,110,110,110,110</v>
      </c>
      <c r="P62" s="1" t="str">
        <f t="shared" si="34"/>
        <v>(4,7),(4,7),(4,7),(4,7),(4,7),(4,7),(4,7),(4,7),(4,7),(4,7),(4,7),(4,7),(4,7),(4,7),(4,7),(4,7),(4,7),(4,7),(1,2),(1,2),(1,2),(1,2),(1,2),(1,2),(1,2),(1,2)</v>
      </c>
      <c r="Q62" s="3" t="str">
        <f>IF(D62="坦克碎片",VLOOKUP(C62,道具信息!$N$2:$O$291,2,FALSE)&amp;"碎片",VLOOKUP(C62,道具信息!$N$2:$O$291,2,FALSE))</f>
        <v>T2部件</v>
      </c>
      <c r="R62" s="3">
        <f>SUMIFS(I$3:I$408,Q$3:Q$408,Q62,B$3:B$408,B62)</f>
        <v>990</v>
      </c>
      <c r="S62" s="11">
        <f>ROUND(R62/SUMIF(B$3:B$408,B62,I$3:I$408),3)</f>
        <v>9.9000000000000005E-2</v>
      </c>
      <c r="T62" s="3" t="str">
        <f>VLOOKUP(Q62,道具信息!$Q$3:$S$20,2,FALSE)</f>
        <v>CHEST_ITEM_TYPE_T2_PART</v>
      </c>
      <c r="U62" s="3" t="str">
        <f>IF(COUNTIF(U$37:U61,T62)=0,T62,"")</f>
        <v/>
      </c>
      <c r="V62" s="3" t="str">
        <f t="shared" si="37"/>
        <v>CHEST_ITEM_TYPE_T1_PART,CHEST_ITEM_TYPE_T2_PART</v>
      </c>
      <c r="W62" s="13" t="str">
        <f t="shared" si="38"/>
        <v/>
      </c>
      <c r="X62" s="3" t="str">
        <f t="shared" si="39"/>
        <v/>
      </c>
      <c r="Y62" s="3" t="str">
        <f t="shared" si="40"/>
        <v>90.1%,9.9%</v>
      </c>
    </row>
    <row r="63" spans="2:25" x14ac:dyDescent="0.3">
      <c r="B63" s="2">
        <f>数据源!CW95</f>
        <v>3</v>
      </c>
      <c r="C63" s="2" t="str">
        <f>数据源!CX95</f>
        <v>T2HP5</v>
      </c>
      <c r="D63" s="2" t="str">
        <f>数据源!CY95</f>
        <v>部件</v>
      </c>
      <c r="E63" s="2">
        <f>数据源!CZ95</f>
        <v>112.50000000000001</v>
      </c>
      <c r="F63" s="2">
        <f>数据源!DA95</f>
        <v>1.5</v>
      </c>
      <c r="G63" s="2">
        <f>数据源!DB95</f>
        <v>3.6999999999999998E-2</v>
      </c>
      <c r="H63" s="2">
        <f>数据源!DC95</f>
        <v>1.0962962962962961E-2</v>
      </c>
      <c r="I63" s="2">
        <f>数据源!DD95</f>
        <v>110</v>
      </c>
      <c r="J63" s="3">
        <f t="shared" si="26"/>
        <v>1</v>
      </c>
      <c r="K63" s="3">
        <f t="shared" si="27"/>
        <v>2</v>
      </c>
      <c r="L63" s="3" t="str">
        <f t="shared" si="28"/>
        <v>部件</v>
      </c>
      <c r="M63" s="3">
        <f t="shared" ca="1" si="29"/>
        <v>92205</v>
      </c>
      <c r="N63" s="3" t="str">
        <f t="shared" ca="1" si="32"/>
        <v>91001,91003,91005,91101,91103,91105,91201,91203,91205,91002,91004,91006,91102,91104,91106,91202,91204,91206,92001,92003,92005,92101,92103,92105,92201,92203,92205</v>
      </c>
      <c r="O63" s="3" t="str">
        <f t="shared" si="33"/>
        <v>512,498,498,498,498,498,498,498,498,498,498,498,498,498,498,498,498,498,110,110,110,110,110,110,110,110,110</v>
      </c>
      <c r="P63" s="1" t="str">
        <f t="shared" si="34"/>
        <v>(4,7),(4,7),(4,7),(4,7),(4,7),(4,7),(4,7),(4,7),(4,7),(4,7),(4,7),(4,7),(4,7),(4,7),(4,7),(4,7),(4,7),(4,7),(1,2),(1,2),(1,2),(1,2),(1,2),(1,2),(1,2),(1,2),(1,2)</v>
      </c>
      <c r="Q63" s="3" t="str">
        <f>IF(D63="坦克碎片",VLOOKUP(C63,道具信息!$N$2:$O$291,2,FALSE)&amp;"碎片",VLOOKUP(C63,道具信息!$N$2:$O$291,2,FALSE))</f>
        <v>T2部件</v>
      </c>
      <c r="R63" s="3">
        <f>SUMIFS(I$3:I$408,Q$3:Q$408,Q63,B$3:B$408,B63)</f>
        <v>990</v>
      </c>
      <c r="S63" s="11">
        <f>ROUND(R63/SUMIF(B$3:B$408,B63,I$3:I$408),3)</f>
        <v>9.9000000000000005E-2</v>
      </c>
      <c r="T63" s="3" t="str">
        <f>VLOOKUP(Q63,道具信息!$Q$3:$S$20,2,FALSE)</f>
        <v>CHEST_ITEM_TYPE_T2_PART</v>
      </c>
      <c r="U63" s="3" t="str">
        <f>IF(COUNTIF(U$37:U62,T63)=0,T63,"")</f>
        <v/>
      </c>
      <c r="V63" s="3" t="str">
        <f t="shared" si="37"/>
        <v>CHEST_ITEM_TYPE_T1_PART,CHEST_ITEM_TYPE_T2_PART</v>
      </c>
      <c r="W63" s="13" t="str">
        <f t="shared" si="38"/>
        <v/>
      </c>
      <c r="X63" s="3" t="str">
        <f t="shared" si="39"/>
        <v/>
      </c>
      <c r="Y63" s="3" t="str">
        <f t="shared" si="40"/>
        <v>90.1%,9.9%</v>
      </c>
    </row>
    <row r="64" spans="2:25" x14ac:dyDescent="0.3">
      <c r="N64" s="3" t="str">
        <f ca="1">"["&amp;N63&amp;"]"</f>
        <v>[91001,91003,91005,91101,91103,91105,91201,91203,91205,91002,91004,91006,91102,91104,91106,91202,91204,91206,92001,92003,92005,92101,92103,92105,92201,92203,92205]</v>
      </c>
      <c r="O64" s="3" t="str">
        <f>"["&amp;O63&amp;"]"</f>
        <v>[512,498,498,498,498,498,498,498,498,498,498,498,498,498,498,498,498,498,110,110,110,110,110,110,110,110,110]</v>
      </c>
      <c r="P64" s="3" t="str">
        <f>"["&amp;P63&amp;"]"</f>
        <v>[(4,7),(4,7),(4,7),(4,7),(4,7),(4,7),(4,7),(4,7),(4,7),(4,7),(4,7),(4,7),(4,7),(4,7),(4,7),(4,7),(4,7),(4,7),(1,2),(1,2),(1,2),(1,2),(1,2),(1,2),(1,2),(1,2),(1,2)]</v>
      </c>
      <c r="V64" s="3" t="str">
        <f>"["&amp;V63&amp;"]"</f>
        <v>[CHEST_ITEM_TYPE_T1_PART,CHEST_ITEM_TYPE_T2_PART]</v>
      </c>
      <c r="Y64" s="3" t="str">
        <f>"["&amp;Y63&amp;"]"</f>
        <v>[90.1%,9.9%]</v>
      </c>
    </row>
    <row r="66" spans="2:25" x14ac:dyDescent="0.3">
      <c r="B66" s="2" t="str">
        <f>数据源!CW98</f>
        <v>联赛等级</v>
      </c>
      <c r="C66" s="2" t="str">
        <f>数据源!CX98</f>
        <v>道具名称</v>
      </c>
      <c r="D66" s="2" t="str">
        <f>数据源!CY98</f>
        <v>对应大类</v>
      </c>
      <c r="E66" s="2" t="str">
        <f>数据源!CZ98</f>
        <v>道具价值</v>
      </c>
      <c r="F66" s="2" t="str">
        <f>数据源!DA98</f>
        <v>抽取个数</v>
      </c>
      <c r="G66" s="2" t="str">
        <f>数据源!DB98</f>
        <v>价值比例</v>
      </c>
      <c r="H66" s="2" t="str">
        <f>数据源!DC98</f>
        <v>产出概率</v>
      </c>
      <c r="I66" s="2" t="str">
        <f>数据源!DD98</f>
        <v>权重值</v>
      </c>
      <c r="J66" s="7" t="s">
        <v>234</v>
      </c>
      <c r="K66" s="7" t="s">
        <v>235</v>
      </c>
      <c r="L66" s="3" t="s">
        <v>222</v>
      </c>
      <c r="M66" s="3" t="s">
        <v>152</v>
      </c>
      <c r="N66" s="3" t="s">
        <v>224</v>
      </c>
      <c r="O66" s="3" t="s">
        <v>225</v>
      </c>
      <c r="P66" s="3" t="s">
        <v>226</v>
      </c>
      <c r="Q66" s="8" t="s">
        <v>244</v>
      </c>
      <c r="R66" s="8" t="s">
        <v>245</v>
      </c>
      <c r="S66" s="8" t="s">
        <v>246</v>
      </c>
    </row>
    <row r="67" spans="2:25" x14ac:dyDescent="0.3">
      <c r="B67" s="2">
        <f>数据源!CW99</f>
        <v>4</v>
      </c>
      <c r="C67" s="2" t="str">
        <f>数据源!CX99</f>
        <v>T1LP1</v>
      </c>
      <c r="D67" s="2" t="str">
        <f>数据源!CY99</f>
        <v>部件</v>
      </c>
      <c r="E67" s="2">
        <f>数据源!CZ99</f>
        <v>6.375</v>
      </c>
      <c r="F67" s="2">
        <f>数据源!DA99</f>
        <v>4.5</v>
      </c>
      <c r="G67" s="2">
        <f>数据源!DB99</f>
        <v>2.9000000000000001E-2</v>
      </c>
      <c r="H67" s="2">
        <f>数据源!DC99</f>
        <v>5.0544662309368195E-2</v>
      </c>
      <c r="I67" s="2">
        <f>数据源!DD99</f>
        <v>505</v>
      </c>
      <c r="J67" s="3">
        <f>ROUNDUP(IF(F67&gt;1,F67-ROUNDDOWN(SQRT(F67),0),F67),0)</f>
        <v>3</v>
      </c>
      <c r="K67" s="3">
        <f>F67*2-J67</f>
        <v>6</v>
      </c>
      <c r="L67" s="3" t="str">
        <f>RIGHT(D67,2)</f>
        <v>部件</v>
      </c>
      <c r="M67" s="3">
        <f ca="1">IF(OR(L67="坦克",L67="碎片"),VLOOKUP(C67,INDIRECT("坦克ID"),MATCH(L67&amp;"ID",INDIRECT("坦克标头"),0),FALSE),VLOOKUP(C67,INDIRECT(L67&amp;"ID"),2,FALSE))</f>
        <v>91001</v>
      </c>
      <c r="N67" s="3">
        <f ca="1">M67</f>
        <v>91001</v>
      </c>
      <c r="O67" s="3">
        <f>I67</f>
        <v>505</v>
      </c>
      <c r="P67" s="1" t="str">
        <f>"("&amp;J67&amp;","&amp;K67&amp;")"</f>
        <v>(3,6)</v>
      </c>
      <c r="Q67" s="3" t="str">
        <f>IF(D67="坦克碎片",VLOOKUP(C67,道具信息!$N$2:$O$291,2,FALSE)&amp;"碎片",VLOOKUP(C67,道具信息!$N$2:$O$291,2,FALSE))</f>
        <v>T1部件</v>
      </c>
      <c r="R67" s="3">
        <f>SUMIFS(I$3:I$408,Q$3:Q$408,Q67,B$3:B$408,B67)</f>
        <v>9090</v>
      </c>
      <c r="S67" s="11">
        <f>ROUND(R67/SUMIF(B$3:B$408,B67,I$3:I$408),3)</f>
        <v>0.89200000000000002</v>
      </c>
      <c r="T67" s="3" t="str">
        <f>VLOOKUP(Q67,道具信息!$Q$3:$S$20,2,FALSE)</f>
        <v>CHEST_ITEM_TYPE_T1_PART</v>
      </c>
      <c r="U67" s="3" t="str">
        <f>T67</f>
        <v>CHEST_ITEM_TYPE_T1_PART</v>
      </c>
      <c r="V67" s="3" t="str">
        <f>U67</f>
        <v>CHEST_ITEM_TYPE_T1_PART</v>
      </c>
      <c r="W67" s="13">
        <f>IF(U67&lt;&gt;"",ROUND(S67*100%,3),"")</f>
        <v>0.89200000000000002</v>
      </c>
      <c r="X67" s="3" t="str">
        <f>TEXT(W67,"0.0%")</f>
        <v>89.2%</v>
      </c>
      <c r="Y67" s="3" t="str">
        <f>X67</f>
        <v>89.2%</v>
      </c>
    </row>
    <row r="68" spans="2:25" x14ac:dyDescent="0.3">
      <c r="B68" s="2">
        <f>数据源!CW100</f>
        <v>4</v>
      </c>
      <c r="C68" s="2" t="str">
        <f>数据源!CX100</f>
        <v>T1LP3</v>
      </c>
      <c r="D68" s="2" t="str">
        <f>数据源!CY100</f>
        <v>部件</v>
      </c>
      <c r="E68" s="2">
        <f>数据源!CZ100</f>
        <v>6.375</v>
      </c>
      <c r="F68" s="2">
        <f>数据源!DA100</f>
        <v>4.5</v>
      </c>
      <c r="G68" s="2">
        <f>数据源!DB100</f>
        <v>2.9000000000000001E-2</v>
      </c>
      <c r="H68" s="2">
        <f>数据源!DC100</f>
        <v>5.0544662309368195E-2</v>
      </c>
      <c r="I68" s="2">
        <f>数据源!DD100</f>
        <v>505</v>
      </c>
      <c r="J68" s="3">
        <f t="shared" ref="J68:J96" si="41">ROUNDUP(IF(F68&gt;1,F68-ROUNDDOWN(SQRT(F68),0),F68),0)</f>
        <v>3</v>
      </c>
      <c r="K68" s="3">
        <f t="shared" ref="K68:K96" si="42">F68*2-J68</f>
        <v>6</v>
      </c>
      <c r="L68" s="3" t="str">
        <f t="shared" ref="L68:L102" si="43">RIGHT(D68,2)</f>
        <v>部件</v>
      </c>
      <c r="M68" s="3">
        <f t="shared" ref="M68:M102" ca="1" si="44">IF(OR(L68="坦克",L68="碎片"),VLOOKUP(C68,INDIRECT("坦克ID"),MATCH(L68&amp;"ID",INDIRECT("坦克标头"),0),FALSE),VLOOKUP(C68,INDIRECT(L68&amp;"ID"),2,FALSE))</f>
        <v>91003</v>
      </c>
      <c r="N68" s="3" t="str">
        <f ca="1">N67&amp;","&amp;M68</f>
        <v>91001,91003</v>
      </c>
      <c r="O68" s="3" t="str">
        <f>O67&amp;","&amp;I68</f>
        <v>505,505</v>
      </c>
      <c r="P68" s="1" t="str">
        <f>P67&amp;","&amp;"("&amp;J68&amp;","&amp;K68&amp;")"</f>
        <v>(3,6),(3,6)</v>
      </c>
      <c r="Q68" s="3" t="str">
        <f>IF(D68="坦克碎片",VLOOKUP(C68,道具信息!$N$2:$O$291,2,FALSE)&amp;"碎片",VLOOKUP(C68,道具信息!$N$2:$O$291,2,FALSE))</f>
        <v>T1部件</v>
      </c>
      <c r="R68" s="3">
        <f>SUMIFS(I$3:I$408,Q$3:Q$408,Q68,B$3:B$408,B68)</f>
        <v>9090</v>
      </c>
      <c r="S68" s="11">
        <f>ROUND(R68/SUMIF(B$3:B$408,B68,I$3:I$408),3)</f>
        <v>0.89200000000000002</v>
      </c>
      <c r="T68" s="3" t="str">
        <f>VLOOKUP(Q68,道具信息!$Q$3:$S$20,2,FALSE)</f>
        <v>CHEST_ITEM_TYPE_T1_PART</v>
      </c>
      <c r="U68" s="3" t="str">
        <f>IF(COUNTIF(U$67:U67,T68)=0,T68,"")</f>
        <v/>
      </c>
      <c r="V68" s="3" t="str">
        <f>IF(U68&lt;&gt;"",V67&amp;","&amp;U68,V67)</f>
        <v>CHEST_ITEM_TYPE_T1_PART</v>
      </c>
      <c r="W68" s="13" t="str">
        <f t="shared" ref="W68:W72" si="45">IF(U68&lt;&gt;"",ROUND(S68*100%,3),"")</f>
        <v/>
      </c>
      <c r="X68" s="3" t="str">
        <f t="shared" ref="X68:X72" si="46">TEXT(W68,"0.0%")</f>
        <v/>
      </c>
      <c r="Y68" s="3" t="str">
        <f>IF(X68&lt;&gt;"",Y67&amp;","&amp;X68,Y67)</f>
        <v>89.2%</v>
      </c>
    </row>
    <row r="69" spans="2:25" x14ac:dyDescent="0.3">
      <c r="B69" s="2">
        <f>数据源!CW101</f>
        <v>4</v>
      </c>
      <c r="C69" s="2" t="str">
        <f>数据源!CX101</f>
        <v>T1LP5</v>
      </c>
      <c r="D69" s="2" t="str">
        <f>数据源!CY101</f>
        <v>部件</v>
      </c>
      <c r="E69" s="2">
        <f>数据源!CZ101</f>
        <v>6.375</v>
      </c>
      <c r="F69" s="2">
        <f>数据源!DA101</f>
        <v>4.5</v>
      </c>
      <c r="G69" s="2">
        <f>数据源!DB101</f>
        <v>2.9000000000000001E-2</v>
      </c>
      <c r="H69" s="2">
        <f>数据源!DC101</f>
        <v>5.0544662309368195E-2</v>
      </c>
      <c r="I69" s="2">
        <f>数据源!DD101</f>
        <v>505</v>
      </c>
      <c r="J69" s="3">
        <f t="shared" si="41"/>
        <v>3</v>
      </c>
      <c r="K69" s="3">
        <f t="shared" si="42"/>
        <v>6</v>
      </c>
      <c r="L69" s="3" t="str">
        <f t="shared" si="43"/>
        <v>部件</v>
      </c>
      <c r="M69" s="3">
        <f t="shared" ca="1" si="44"/>
        <v>91005</v>
      </c>
      <c r="N69" s="3" t="str">
        <f t="shared" ref="N69:N102" ca="1" si="47">N68&amp;","&amp;M69</f>
        <v>91001,91003,91005</v>
      </c>
      <c r="O69" s="3" t="str">
        <f t="shared" ref="O69:O102" si="48">O68&amp;","&amp;I69</f>
        <v>505,505,505</v>
      </c>
      <c r="P69" s="1" t="str">
        <f t="shared" ref="P69:P102" si="49">P68&amp;","&amp;"("&amp;J69&amp;","&amp;K69&amp;")"</f>
        <v>(3,6),(3,6),(3,6)</v>
      </c>
      <c r="Q69" s="3" t="str">
        <f>IF(D69="坦克碎片",VLOOKUP(C69,道具信息!$N$2:$O$291,2,FALSE)&amp;"碎片",VLOOKUP(C69,道具信息!$N$2:$O$291,2,FALSE))</f>
        <v>T1部件</v>
      </c>
      <c r="R69" s="3">
        <f>SUMIFS(I$3:I$408,Q$3:Q$408,Q69,B$3:B$408,B69)</f>
        <v>9090</v>
      </c>
      <c r="S69" s="11">
        <f>ROUND(R69/SUMIF(B$3:B$408,B69,I$3:I$408),3)</f>
        <v>0.89200000000000002</v>
      </c>
      <c r="T69" s="3" t="str">
        <f>VLOOKUP(Q69,道具信息!$Q$3:$S$20,2,FALSE)</f>
        <v>CHEST_ITEM_TYPE_T1_PART</v>
      </c>
      <c r="U69" s="3" t="str">
        <f>IF(COUNTIF(U$67:U68,T69)=0,T69,"")</f>
        <v/>
      </c>
      <c r="V69" s="3" t="str">
        <f t="shared" ref="V69:V72" si="50">IF(U69&lt;&gt;"",V68&amp;","&amp;U69,V68)</f>
        <v>CHEST_ITEM_TYPE_T1_PART</v>
      </c>
      <c r="W69" s="13" t="str">
        <f t="shared" si="45"/>
        <v/>
      </c>
      <c r="X69" s="3" t="str">
        <f t="shared" si="46"/>
        <v/>
      </c>
      <c r="Y69" s="3" t="str">
        <f t="shared" ref="Y69:Y72" si="51">IF(X69&lt;&gt;"",Y68&amp;","&amp;X69,Y68)</f>
        <v>89.2%</v>
      </c>
    </row>
    <row r="70" spans="2:25" x14ac:dyDescent="0.3">
      <c r="B70" s="2">
        <f>数据源!CW102</f>
        <v>4</v>
      </c>
      <c r="C70" s="2" t="str">
        <f>数据源!CX102</f>
        <v>T1MP1</v>
      </c>
      <c r="D70" s="2" t="str">
        <f>数据源!CY102</f>
        <v>部件</v>
      </c>
      <c r="E70" s="2">
        <f>数据源!CZ102</f>
        <v>6.375</v>
      </c>
      <c r="F70" s="2">
        <f>数据源!DA102</f>
        <v>4.5</v>
      </c>
      <c r="G70" s="2">
        <f>数据源!DB102</f>
        <v>2.9000000000000001E-2</v>
      </c>
      <c r="H70" s="2">
        <f>数据源!DC102</f>
        <v>5.0544662309368195E-2</v>
      </c>
      <c r="I70" s="2">
        <f>数据源!DD102</f>
        <v>505</v>
      </c>
      <c r="J70" s="3">
        <f t="shared" si="41"/>
        <v>3</v>
      </c>
      <c r="K70" s="3">
        <f t="shared" si="42"/>
        <v>6</v>
      </c>
      <c r="L70" s="3" t="str">
        <f t="shared" si="43"/>
        <v>部件</v>
      </c>
      <c r="M70" s="3">
        <f t="shared" ca="1" si="44"/>
        <v>91101</v>
      </c>
      <c r="N70" s="3" t="str">
        <f t="shared" ca="1" si="47"/>
        <v>91001,91003,91005,91101</v>
      </c>
      <c r="O70" s="3" t="str">
        <f t="shared" si="48"/>
        <v>505,505,505,505</v>
      </c>
      <c r="P70" s="1" t="str">
        <f t="shared" si="49"/>
        <v>(3,6),(3,6),(3,6),(3,6)</v>
      </c>
      <c r="Q70" s="3" t="str">
        <f>IF(D70="坦克碎片",VLOOKUP(C70,道具信息!$N$2:$O$291,2,FALSE)&amp;"碎片",VLOOKUP(C70,道具信息!$N$2:$O$291,2,FALSE))</f>
        <v>T1部件</v>
      </c>
      <c r="R70" s="3">
        <f>SUMIFS(I$3:I$408,Q$3:Q$408,Q70,B$3:B$408,B70)</f>
        <v>9090</v>
      </c>
      <c r="S70" s="11">
        <f>ROUND(R70/SUMIF(B$3:B$408,B70,I$3:I$408),3)</f>
        <v>0.89200000000000002</v>
      </c>
      <c r="T70" s="3" t="str">
        <f>VLOOKUP(Q70,道具信息!$Q$3:$S$20,2,FALSE)</f>
        <v>CHEST_ITEM_TYPE_T1_PART</v>
      </c>
      <c r="U70" s="3" t="str">
        <f>IF(COUNTIF(U$67:U69,T70)=0,T70,"")</f>
        <v/>
      </c>
      <c r="V70" s="3" t="str">
        <f t="shared" si="50"/>
        <v>CHEST_ITEM_TYPE_T1_PART</v>
      </c>
      <c r="W70" s="13" t="str">
        <f t="shared" si="45"/>
        <v/>
      </c>
      <c r="X70" s="3" t="str">
        <f t="shared" si="46"/>
        <v/>
      </c>
      <c r="Y70" s="3" t="str">
        <f t="shared" si="51"/>
        <v>89.2%</v>
      </c>
    </row>
    <row r="71" spans="2:25" x14ac:dyDescent="0.3">
      <c r="B71" s="2">
        <f>数据源!CW103</f>
        <v>4</v>
      </c>
      <c r="C71" s="2" t="str">
        <f>数据源!CX103</f>
        <v>T1MP3</v>
      </c>
      <c r="D71" s="2" t="str">
        <f>数据源!CY103</f>
        <v>部件</v>
      </c>
      <c r="E71" s="2">
        <f>数据源!CZ103</f>
        <v>6.375</v>
      </c>
      <c r="F71" s="2">
        <f>数据源!DA103</f>
        <v>4.5</v>
      </c>
      <c r="G71" s="2">
        <f>数据源!DB103</f>
        <v>2.9000000000000001E-2</v>
      </c>
      <c r="H71" s="2">
        <f>数据源!DC103</f>
        <v>5.0544662309368195E-2</v>
      </c>
      <c r="I71" s="2">
        <f>数据源!DD103</f>
        <v>505</v>
      </c>
      <c r="J71" s="3">
        <f t="shared" si="41"/>
        <v>3</v>
      </c>
      <c r="K71" s="3">
        <f t="shared" si="42"/>
        <v>6</v>
      </c>
      <c r="L71" s="3" t="str">
        <f t="shared" si="43"/>
        <v>部件</v>
      </c>
      <c r="M71" s="3">
        <f t="shared" ca="1" si="44"/>
        <v>91103</v>
      </c>
      <c r="N71" s="3" t="str">
        <f t="shared" ca="1" si="47"/>
        <v>91001,91003,91005,91101,91103</v>
      </c>
      <c r="O71" s="3" t="str">
        <f t="shared" si="48"/>
        <v>505,505,505,505,505</v>
      </c>
      <c r="P71" s="1" t="str">
        <f t="shared" si="49"/>
        <v>(3,6),(3,6),(3,6),(3,6),(3,6)</v>
      </c>
      <c r="Q71" s="3" t="str">
        <f>IF(D71="坦克碎片",VLOOKUP(C71,道具信息!$N$2:$O$291,2,FALSE)&amp;"碎片",VLOOKUP(C71,道具信息!$N$2:$O$291,2,FALSE))</f>
        <v>T1部件</v>
      </c>
      <c r="R71" s="3">
        <f>SUMIFS(I$3:I$408,Q$3:Q$408,Q71,B$3:B$408,B71)</f>
        <v>9090</v>
      </c>
      <c r="S71" s="11">
        <f>ROUND(R71/SUMIF(B$3:B$408,B71,I$3:I$408),3)</f>
        <v>0.89200000000000002</v>
      </c>
      <c r="T71" s="3" t="str">
        <f>VLOOKUP(Q71,道具信息!$Q$3:$S$20,2,FALSE)</f>
        <v>CHEST_ITEM_TYPE_T1_PART</v>
      </c>
      <c r="U71" s="3" t="str">
        <f>IF(COUNTIF(U$67:U70,T71)=0,T71,"")</f>
        <v/>
      </c>
      <c r="V71" s="3" t="str">
        <f t="shared" si="50"/>
        <v>CHEST_ITEM_TYPE_T1_PART</v>
      </c>
      <c r="W71" s="13" t="str">
        <f t="shared" si="45"/>
        <v/>
      </c>
      <c r="X71" s="3" t="str">
        <f t="shared" si="46"/>
        <v/>
      </c>
      <c r="Y71" s="3" t="str">
        <f t="shared" si="51"/>
        <v>89.2%</v>
      </c>
    </row>
    <row r="72" spans="2:25" x14ac:dyDescent="0.3">
      <c r="B72" s="2">
        <f>数据源!CW104</f>
        <v>4</v>
      </c>
      <c r="C72" s="2" t="str">
        <f>数据源!CX104</f>
        <v>T1MP5</v>
      </c>
      <c r="D72" s="2" t="str">
        <f>数据源!CY104</f>
        <v>部件</v>
      </c>
      <c r="E72" s="2">
        <f>数据源!CZ104</f>
        <v>6.375</v>
      </c>
      <c r="F72" s="2">
        <f>数据源!DA104</f>
        <v>4.5</v>
      </c>
      <c r="G72" s="2">
        <f>数据源!DB104</f>
        <v>2.9000000000000001E-2</v>
      </c>
      <c r="H72" s="2">
        <f>数据源!DC104</f>
        <v>5.0544662309368195E-2</v>
      </c>
      <c r="I72" s="2">
        <f>数据源!DD104</f>
        <v>505</v>
      </c>
      <c r="J72" s="3">
        <f t="shared" si="41"/>
        <v>3</v>
      </c>
      <c r="K72" s="3">
        <f t="shared" si="42"/>
        <v>6</v>
      </c>
      <c r="L72" s="3" t="str">
        <f t="shared" si="43"/>
        <v>部件</v>
      </c>
      <c r="M72" s="3">
        <f t="shared" ca="1" si="44"/>
        <v>91105</v>
      </c>
      <c r="N72" s="3" t="str">
        <f t="shared" ca="1" si="47"/>
        <v>91001,91003,91005,91101,91103,91105</v>
      </c>
      <c r="O72" s="3" t="str">
        <f t="shared" si="48"/>
        <v>505,505,505,505,505,505</v>
      </c>
      <c r="P72" s="1" t="str">
        <f t="shared" si="49"/>
        <v>(3,6),(3,6),(3,6),(3,6),(3,6),(3,6)</v>
      </c>
      <c r="Q72" s="3" t="str">
        <f>IF(D72="坦克碎片",VLOOKUP(C72,道具信息!$N$2:$O$291,2,FALSE)&amp;"碎片",VLOOKUP(C72,道具信息!$N$2:$O$291,2,FALSE))</f>
        <v>T1部件</v>
      </c>
      <c r="R72" s="3">
        <f>SUMIFS(I$3:I$408,Q$3:Q$408,Q72,B$3:B$408,B72)</f>
        <v>9090</v>
      </c>
      <c r="S72" s="11">
        <f>ROUND(R72/SUMIF(B$3:B$408,B72,I$3:I$408),3)</f>
        <v>0.89200000000000002</v>
      </c>
      <c r="T72" s="3" t="str">
        <f>VLOOKUP(Q72,道具信息!$Q$3:$S$20,2,FALSE)</f>
        <v>CHEST_ITEM_TYPE_T1_PART</v>
      </c>
      <c r="U72" s="3" t="str">
        <f>IF(COUNTIF(U$67:U71,T72)=0,T72,"")</f>
        <v/>
      </c>
      <c r="V72" s="3" t="str">
        <f t="shared" si="50"/>
        <v>CHEST_ITEM_TYPE_T1_PART</v>
      </c>
      <c r="W72" s="13" t="str">
        <f t="shared" si="45"/>
        <v/>
      </c>
      <c r="X72" s="3" t="str">
        <f t="shared" si="46"/>
        <v/>
      </c>
      <c r="Y72" s="3" t="str">
        <f t="shared" si="51"/>
        <v>89.2%</v>
      </c>
    </row>
    <row r="73" spans="2:25" x14ac:dyDescent="0.3">
      <c r="B73" s="2">
        <f>数据源!CW105</f>
        <v>4</v>
      </c>
      <c r="C73" s="2" t="str">
        <f>数据源!CX105</f>
        <v>T1HP1</v>
      </c>
      <c r="D73" s="2" t="str">
        <f>数据源!CY105</f>
        <v>部件</v>
      </c>
      <c r="E73" s="2">
        <f>数据源!CZ105</f>
        <v>6.375</v>
      </c>
      <c r="F73" s="2">
        <f>数据源!DA105</f>
        <v>4.5</v>
      </c>
      <c r="G73" s="2">
        <f>数据源!DB105</f>
        <v>2.9000000000000001E-2</v>
      </c>
      <c r="H73" s="2">
        <f>数据源!DC105</f>
        <v>5.0544662309368195E-2</v>
      </c>
      <c r="I73" s="2">
        <f>数据源!DD105</f>
        <v>505</v>
      </c>
      <c r="J73" s="3">
        <f t="shared" si="41"/>
        <v>3</v>
      </c>
      <c r="K73" s="3">
        <f t="shared" si="42"/>
        <v>6</v>
      </c>
      <c r="L73" s="3" t="str">
        <f t="shared" si="43"/>
        <v>部件</v>
      </c>
      <c r="M73" s="3">
        <f t="shared" ca="1" si="44"/>
        <v>91201</v>
      </c>
      <c r="N73" s="3" t="str">
        <f t="shared" ca="1" si="47"/>
        <v>91001,91003,91005,91101,91103,91105,91201</v>
      </c>
      <c r="O73" s="3" t="str">
        <f t="shared" si="48"/>
        <v>505,505,505,505,505,505,505</v>
      </c>
      <c r="P73" s="1" t="str">
        <f t="shared" si="49"/>
        <v>(3,6),(3,6),(3,6),(3,6),(3,6),(3,6),(3,6)</v>
      </c>
      <c r="Q73" s="3" t="str">
        <f>IF(D73="坦克碎片",VLOOKUP(C73,道具信息!$N$2:$O$291,2,FALSE)&amp;"碎片",VLOOKUP(C73,道具信息!$N$2:$O$291,2,FALSE))</f>
        <v>T1部件</v>
      </c>
      <c r="R73" s="3">
        <f>SUMIFS(I$3:I$408,Q$3:Q$408,Q73,B$3:B$408,B73)</f>
        <v>9090</v>
      </c>
      <c r="S73" s="11">
        <f>ROUND(R73/SUMIF(B$3:B$408,B73,I$3:I$408),3)</f>
        <v>0.89200000000000002</v>
      </c>
      <c r="T73" s="3" t="str">
        <f>VLOOKUP(Q73,道具信息!$Q$3:$S$20,2,FALSE)</f>
        <v>CHEST_ITEM_TYPE_T1_PART</v>
      </c>
      <c r="U73" s="3" t="str">
        <f>IF(COUNTIF(U$67:U72,T73)=0,T73,"")</f>
        <v/>
      </c>
      <c r="V73" s="3" t="str">
        <f t="shared" ref="V73:V102" si="52">IF(U73&lt;&gt;"",V72&amp;","&amp;U73,V72)</f>
        <v>CHEST_ITEM_TYPE_T1_PART</v>
      </c>
      <c r="W73" s="13" t="str">
        <f t="shared" ref="W73:W102" si="53">IF(U73&lt;&gt;"",ROUND(S73*100%,3),"")</f>
        <v/>
      </c>
      <c r="X73" s="3" t="str">
        <f t="shared" ref="X73:X102" si="54">TEXT(W73,"0.0%")</f>
        <v/>
      </c>
      <c r="Y73" s="3" t="str">
        <f t="shared" ref="Y73:Y102" si="55">IF(X73&lt;&gt;"",Y72&amp;","&amp;X73,Y72)</f>
        <v>89.2%</v>
      </c>
    </row>
    <row r="74" spans="2:25" x14ac:dyDescent="0.3">
      <c r="B74" s="2">
        <f>数据源!CW106</f>
        <v>4</v>
      </c>
      <c r="C74" s="2" t="str">
        <f>数据源!CX106</f>
        <v>T1HP3</v>
      </c>
      <c r="D74" s="2" t="str">
        <f>数据源!CY106</f>
        <v>部件</v>
      </c>
      <c r="E74" s="2">
        <f>数据源!CZ106</f>
        <v>6.375</v>
      </c>
      <c r="F74" s="2">
        <f>数据源!DA106</f>
        <v>4.5</v>
      </c>
      <c r="G74" s="2">
        <f>数据源!DB106</f>
        <v>2.9000000000000001E-2</v>
      </c>
      <c r="H74" s="2">
        <f>数据源!DC106</f>
        <v>5.0544662309368195E-2</v>
      </c>
      <c r="I74" s="2">
        <f>数据源!DD106</f>
        <v>505</v>
      </c>
      <c r="J74" s="3">
        <f t="shared" si="41"/>
        <v>3</v>
      </c>
      <c r="K74" s="3">
        <f t="shared" si="42"/>
        <v>6</v>
      </c>
      <c r="L74" s="3" t="str">
        <f t="shared" si="43"/>
        <v>部件</v>
      </c>
      <c r="M74" s="3">
        <f t="shared" ca="1" si="44"/>
        <v>91203</v>
      </c>
      <c r="N74" s="3" t="str">
        <f t="shared" ca="1" si="47"/>
        <v>91001,91003,91005,91101,91103,91105,91201,91203</v>
      </c>
      <c r="O74" s="3" t="str">
        <f t="shared" si="48"/>
        <v>505,505,505,505,505,505,505,505</v>
      </c>
      <c r="P74" s="1" t="str">
        <f t="shared" si="49"/>
        <v>(3,6),(3,6),(3,6),(3,6),(3,6),(3,6),(3,6),(3,6)</v>
      </c>
      <c r="Q74" s="3" t="str">
        <f>IF(D74="坦克碎片",VLOOKUP(C74,道具信息!$N$2:$O$291,2,FALSE)&amp;"碎片",VLOOKUP(C74,道具信息!$N$2:$O$291,2,FALSE))</f>
        <v>T1部件</v>
      </c>
      <c r="R74" s="3">
        <f>SUMIFS(I$3:I$408,Q$3:Q$408,Q74,B$3:B$408,B74)</f>
        <v>9090</v>
      </c>
      <c r="S74" s="11">
        <f>ROUND(R74/SUMIF(B$3:B$408,B74,I$3:I$408),3)</f>
        <v>0.89200000000000002</v>
      </c>
      <c r="T74" s="3" t="str">
        <f>VLOOKUP(Q74,道具信息!$Q$3:$S$20,2,FALSE)</f>
        <v>CHEST_ITEM_TYPE_T1_PART</v>
      </c>
      <c r="U74" s="3" t="str">
        <f>IF(COUNTIF(U$67:U73,T74)=0,T74,"")</f>
        <v/>
      </c>
      <c r="V74" s="3" t="str">
        <f t="shared" si="52"/>
        <v>CHEST_ITEM_TYPE_T1_PART</v>
      </c>
      <c r="W74" s="13" t="str">
        <f t="shared" si="53"/>
        <v/>
      </c>
      <c r="X74" s="3" t="str">
        <f t="shared" si="54"/>
        <v/>
      </c>
      <c r="Y74" s="3" t="str">
        <f t="shared" si="55"/>
        <v>89.2%</v>
      </c>
    </row>
    <row r="75" spans="2:25" x14ac:dyDescent="0.3">
      <c r="B75" s="2">
        <f>数据源!CW107</f>
        <v>4</v>
      </c>
      <c r="C75" s="2" t="str">
        <f>数据源!CX107</f>
        <v>T1HP5</v>
      </c>
      <c r="D75" s="2" t="str">
        <f>数据源!CY107</f>
        <v>部件</v>
      </c>
      <c r="E75" s="2">
        <f>数据源!CZ107</f>
        <v>6.375</v>
      </c>
      <c r="F75" s="2">
        <f>数据源!DA107</f>
        <v>4.5</v>
      </c>
      <c r="G75" s="2">
        <f>数据源!DB107</f>
        <v>2.9000000000000001E-2</v>
      </c>
      <c r="H75" s="2">
        <f>数据源!DC107</f>
        <v>5.0544662309368195E-2</v>
      </c>
      <c r="I75" s="2">
        <f>数据源!DD107</f>
        <v>505</v>
      </c>
      <c r="J75" s="3">
        <f t="shared" si="41"/>
        <v>3</v>
      </c>
      <c r="K75" s="3">
        <f t="shared" si="42"/>
        <v>6</v>
      </c>
      <c r="L75" s="3" t="str">
        <f t="shared" si="43"/>
        <v>部件</v>
      </c>
      <c r="M75" s="3">
        <f t="shared" ca="1" si="44"/>
        <v>91205</v>
      </c>
      <c r="N75" s="3" t="str">
        <f t="shared" ca="1" si="47"/>
        <v>91001,91003,91005,91101,91103,91105,91201,91203,91205</v>
      </c>
      <c r="O75" s="3" t="str">
        <f t="shared" si="48"/>
        <v>505,505,505,505,505,505,505,505,505</v>
      </c>
      <c r="P75" s="1" t="str">
        <f t="shared" si="49"/>
        <v>(3,6),(3,6),(3,6),(3,6),(3,6),(3,6),(3,6),(3,6),(3,6)</v>
      </c>
      <c r="Q75" s="3" t="str">
        <f>IF(D75="坦克碎片",VLOOKUP(C75,道具信息!$N$2:$O$291,2,FALSE)&amp;"碎片",VLOOKUP(C75,道具信息!$N$2:$O$291,2,FALSE))</f>
        <v>T1部件</v>
      </c>
      <c r="R75" s="3">
        <f>SUMIFS(I$3:I$408,Q$3:Q$408,Q75,B$3:B$408,B75)</f>
        <v>9090</v>
      </c>
      <c r="S75" s="11">
        <f>ROUND(R75/SUMIF(B$3:B$408,B75,I$3:I$408),3)</f>
        <v>0.89200000000000002</v>
      </c>
      <c r="T75" s="3" t="str">
        <f>VLOOKUP(Q75,道具信息!$Q$3:$S$20,2,FALSE)</f>
        <v>CHEST_ITEM_TYPE_T1_PART</v>
      </c>
      <c r="U75" s="3" t="str">
        <f>IF(COUNTIF(U$67:U74,T75)=0,T75,"")</f>
        <v/>
      </c>
      <c r="V75" s="3" t="str">
        <f t="shared" si="52"/>
        <v>CHEST_ITEM_TYPE_T1_PART</v>
      </c>
      <c r="W75" s="13" t="str">
        <f t="shared" si="53"/>
        <v/>
      </c>
      <c r="X75" s="3" t="str">
        <f t="shared" si="54"/>
        <v/>
      </c>
      <c r="Y75" s="3" t="str">
        <f t="shared" si="55"/>
        <v>89.2%</v>
      </c>
    </row>
    <row r="76" spans="2:25" x14ac:dyDescent="0.3">
      <c r="B76" s="2">
        <f>数据源!CW108</f>
        <v>4</v>
      </c>
      <c r="C76" s="2" t="str">
        <f>数据源!CX108</f>
        <v>T1LP2</v>
      </c>
      <c r="D76" s="2" t="str">
        <f>数据源!CY108</f>
        <v>部件</v>
      </c>
      <c r="E76" s="2">
        <f>数据源!CZ108</f>
        <v>6.375</v>
      </c>
      <c r="F76" s="2">
        <f>数据源!DA108</f>
        <v>4.5</v>
      </c>
      <c r="G76" s="2">
        <f>数据源!DB108</f>
        <v>2.9000000000000001E-2</v>
      </c>
      <c r="H76" s="2">
        <f>数据源!DC108</f>
        <v>5.0544662309368195E-2</v>
      </c>
      <c r="I76" s="2">
        <f>数据源!DD108</f>
        <v>505</v>
      </c>
      <c r="J76" s="3">
        <f t="shared" si="41"/>
        <v>3</v>
      </c>
      <c r="K76" s="3">
        <f t="shared" si="42"/>
        <v>6</v>
      </c>
      <c r="L76" s="3" t="str">
        <f t="shared" si="43"/>
        <v>部件</v>
      </c>
      <c r="M76" s="3">
        <f t="shared" ca="1" si="44"/>
        <v>91002</v>
      </c>
      <c r="N76" s="3" t="str">
        <f t="shared" ca="1" si="47"/>
        <v>91001,91003,91005,91101,91103,91105,91201,91203,91205,91002</v>
      </c>
      <c r="O76" s="3" t="str">
        <f t="shared" si="48"/>
        <v>505,505,505,505,505,505,505,505,505,505</v>
      </c>
      <c r="P76" s="1" t="str">
        <f t="shared" si="49"/>
        <v>(3,6),(3,6),(3,6),(3,6),(3,6),(3,6),(3,6),(3,6),(3,6),(3,6)</v>
      </c>
      <c r="Q76" s="3" t="str">
        <f>IF(D76="坦克碎片",VLOOKUP(C76,道具信息!$N$2:$O$291,2,FALSE)&amp;"碎片",VLOOKUP(C76,道具信息!$N$2:$O$291,2,FALSE))</f>
        <v>T1部件</v>
      </c>
      <c r="R76" s="3">
        <f>SUMIFS(I$3:I$408,Q$3:Q$408,Q76,B$3:B$408,B76)</f>
        <v>9090</v>
      </c>
      <c r="S76" s="11">
        <f>ROUND(R76/SUMIF(B$3:B$408,B76,I$3:I$408),3)</f>
        <v>0.89200000000000002</v>
      </c>
      <c r="T76" s="3" t="str">
        <f>VLOOKUP(Q76,道具信息!$Q$3:$S$20,2,FALSE)</f>
        <v>CHEST_ITEM_TYPE_T1_PART</v>
      </c>
      <c r="U76" s="3" t="str">
        <f>IF(COUNTIF(U$67:U75,T76)=0,T76,"")</f>
        <v/>
      </c>
      <c r="V76" s="3" t="str">
        <f t="shared" si="52"/>
        <v>CHEST_ITEM_TYPE_T1_PART</v>
      </c>
      <c r="W76" s="13" t="str">
        <f t="shared" si="53"/>
        <v/>
      </c>
      <c r="X76" s="3" t="str">
        <f t="shared" si="54"/>
        <v/>
      </c>
      <c r="Y76" s="3" t="str">
        <f t="shared" si="55"/>
        <v>89.2%</v>
      </c>
    </row>
    <row r="77" spans="2:25" x14ac:dyDescent="0.3">
      <c r="B77" s="2">
        <f>数据源!CW109</f>
        <v>4</v>
      </c>
      <c r="C77" s="2" t="str">
        <f>数据源!CX109</f>
        <v>T1LP4</v>
      </c>
      <c r="D77" s="2" t="str">
        <f>数据源!CY109</f>
        <v>部件</v>
      </c>
      <c r="E77" s="2">
        <f>数据源!CZ109</f>
        <v>6.375</v>
      </c>
      <c r="F77" s="2">
        <f>数据源!DA109</f>
        <v>4.5</v>
      </c>
      <c r="G77" s="2">
        <f>数据源!DB109</f>
        <v>2.9000000000000001E-2</v>
      </c>
      <c r="H77" s="2">
        <f>数据源!DC109</f>
        <v>5.0544662309368195E-2</v>
      </c>
      <c r="I77" s="2">
        <f>数据源!DD109</f>
        <v>505</v>
      </c>
      <c r="J77" s="3">
        <f t="shared" si="41"/>
        <v>3</v>
      </c>
      <c r="K77" s="3">
        <f t="shared" si="42"/>
        <v>6</v>
      </c>
      <c r="L77" s="3" t="str">
        <f t="shared" si="43"/>
        <v>部件</v>
      </c>
      <c r="M77" s="3">
        <f t="shared" ca="1" si="44"/>
        <v>91004</v>
      </c>
      <c r="N77" s="3" t="str">
        <f t="shared" ca="1" si="47"/>
        <v>91001,91003,91005,91101,91103,91105,91201,91203,91205,91002,91004</v>
      </c>
      <c r="O77" s="3" t="str">
        <f t="shared" si="48"/>
        <v>505,505,505,505,505,505,505,505,505,505,505</v>
      </c>
      <c r="P77" s="1" t="str">
        <f t="shared" si="49"/>
        <v>(3,6),(3,6),(3,6),(3,6),(3,6),(3,6),(3,6),(3,6),(3,6),(3,6),(3,6)</v>
      </c>
      <c r="Q77" s="3" t="str">
        <f>IF(D77="坦克碎片",VLOOKUP(C77,道具信息!$N$2:$O$291,2,FALSE)&amp;"碎片",VLOOKUP(C77,道具信息!$N$2:$O$291,2,FALSE))</f>
        <v>T1部件</v>
      </c>
      <c r="R77" s="3">
        <f>SUMIFS(I$3:I$408,Q$3:Q$408,Q77,B$3:B$408,B77)</f>
        <v>9090</v>
      </c>
      <c r="S77" s="11">
        <f>ROUND(R77/SUMIF(B$3:B$408,B77,I$3:I$408),3)</f>
        <v>0.89200000000000002</v>
      </c>
      <c r="T77" s="3" t="str">
        <f>VLOOKUP(Q77,道具信息!$Q$3:$S$20,2,FALSE)</f>
        <v>CHEST_ITEM_TYPE_T1_PART</v>
      </c>
      <c r="U77" s="3" t="str">
        <f>IF(COUNTIF(U$67:U76,T77)=0,T77,"")</f>
        <v/>
      </c>
      <c r="V77" s="3" t="str">
        <f t="shared" si="52"/>
        <v>CHEST_ITEM_TYPE_T1_PART</v>
      </c>
      <c r="W77" s="13" t="str">
        <f t="shared" si="53"/>
        <v/>
      </c>
      <c r="X77" s="3" t="str">
        <f t="shared" si="54"/>
        <v/>
      </c>
      <c r="Y77" s="3" t="str">
        <f t="shared" si="55"/>
        <v>89.2%</v>
      </c>
    </row>
    <row r="78" spans="2:25" x14ac:dyDescent="0.3">
      <c r="B78" s="2">
        <f>数据源!CW110</f>
        <v>4</v>
      </c>
      <c r="C78" s="2" t="str">
        <f>数据源!CX110</f>
        <v>T1LP6</v>
      </c>
      <c r="D78" s="2" t="str">
        <f>数据源!CY110</f>
        <v>部件</v>
      </c>
      <c r="E78" s="2">
        <f>数据源!CZ110</f>
        <v>6.375</v>
      </c>
      <c r="F78" s="2">
        <f>数据源!DA110</f>
        <v>4.5</v>
      </c>
      <c r="G78" s="2">
        <f>数据源!DB110</f>
        <v>2.9000000000000001E-2</v>
      </c>
      <c r="H78" s="2">
        <f>数据源!DC110</f>
        <v>5.0544662309368195E-2</v>
      </c>
      <c r="I78" s="2">
        <f>数据源!DD110</f>
        <v>505</v>
      </c>
      <c r="J78" s="3">
        <f t="shared" si="41"/>
        <v>3</v>
      </c>
      <c r="K78" s="3">
        <f t="shared" si="42"/>
        <v>6</v>
      </c>
      <c r="L78" s="3" t="str">
        <f t="shared" si="43"/>
        <v>部件</v>
      </c>
      <c r="M78" s="3">
        <f t="shared" ca="1" si="44"/>
        <v>91006</v>
      </c>
      <c r="N78" s="3" t="str">
        <f t="shared" ca="1" si="47"/>
        <v>91001,91003,91005,91101,91103,91105,91201,91203,91205,91002,91004,91006</v>
      </c>
      <c r="O78" s="3" t="str">
        <f t="shared" si="48"/>
        <v>505,505,505,505,505,505,505,505,505,505,505,505</v>
      </c>
      <c r="P78" s="1" t="str">
        <f t="shared" si="49"/>
        <v>(3,6),(3,6),(3,6),(3,6),(3,6),(3,6),(3,6),(3,6),(3,6),(3,6),(3,6),(3,6)</v>
      </c>
      <c r="Q78" s="3" t="str">
        <f>IF(D78="坦克碎片",VLOOKUP(C78,道具信息!$N$2:$O$291,2,FALSE)&amp;"碎片",VLOOKUP(C78,道具信息!$N$2:$O$291,2,FALSE))</f>
        <v>T1部件</v>
      </c>
      <c r="R78" s="3">
        <f>SUMIFS(I$3:I$408,Q$3:Q$408,Q78,B$3:B$408,B78)</f>
        <v>9090</v>
      </c>
      <c r="S78" s="11">
        <f>ROUND(R78/SUMIF(B$3:B$408,B78,I$3:I$408),3)</f>
        <v>0.89200000000000002</v>
      </c>
      <c r="T78" s="3" t="str">
        <f>VLOOKUP(Q78,道具信息!$Q$3:$S$20,2,FALSE)</f>
        <v>CHEST_ITEM_TYPE_T1_PART</v>
      </c>
      <c r="U78" s="3" t="str">
        <f>IF(COUNTIF(U$67:U77,T78)=0,T78,"")</f>
        <v/>
      </c>
      <c r="V78" s="3" t="str">
        <f t="shared" si="52"/>
        <v>CHEST_ITEM_TYPE_T1_PART</v>
      </c>
      <c r="W78" s="13" t="str">
        <f t="shared" si="53"/>
        <v/>
      </c>
      <c r="X78" s="3" t="str">
        <f t="shared" si="54"/>
        <v/>
      </c>
      <c r="Y78" s="3" t="str">
        <f t="shared" si="55"/>
        <v>89.2%</v>
      </c>
    </row>
    <row r="79" spans="2:25" x14ac:dyDescent="0.3">
      <c r="B79" s="2">
        <f>数据源!CW111</f>
        <v>4</v>
      </c>
      <c r="C79" s="2" t="str">
        <f>数据源!CX111</f>
        <v>T1MP2</v>
      </c>
      <c r="D79" s="2" t="str">
        <f>数据源!CY111</f>
        <v>部件</v>
      </c>
      <c r="E79" s="2">
        <f>数据源!CZ111</f>
        <v>6.375</v>
      </c>
      <c r="F79" s="2">
        <f>数据源!DA111</f>
        <v>4.5</v>
      </c>
      <c r="G79" s="2">
        <f>数据源!DB111</f>
        <v>2.9000000000000001E-2</v>
      </c>
      <c r="H79" s="2">
        <f>数据源!DC111</f>
        <v>5.0544662309368195E-2</v>
      </c>
      <c r="I79" s="2">
        <f>数据源!DD111</f>
        <v>505</v>
      </c>
      <c r="J79" s="3">
        <f t="shared" si="41"/>
        <v>3</v>
      </c>
      <c r="K79" s="3">
        <f t="shared" si="42"/>
        <v>6</v>
      </c>
      <c r="L79" s="3" t="str">
        <f t="shared" si="43"/>
        <v>部件</v>
      </c>
      <c r="M79" s="3">
        <f t="shared" ca="1" si="44"/>
        <v>91102</v>
      </c>
      <c r="N79" s="3" t="str">
        <f t="shared" ca="1" si="47"/>
        <v>91001,91003,91005,91101,91103,91105,91201,91203,91205,91002,91004,91006,91102</v>
      </c>
      <c r="O79" s="3" t="str">
        <f t="shared" si="48"/>
        <v>505,505,505,505,505,505,505,505,505,505,505,505,505</v>
      </c>
      <c r="P79" s="1" t="str">
        <f t="shared" si="49"/>
        <v>(3,6),(3,6),(3,6),(3,6),(3,6),(3,6),(3,6),(3,6),(3,6),(3,6),(3,6),(3,6),(3,6)</v>
      </c>
      <c r="Q79" s="3" t="str">
        <f>IF(D79="坦克碎片",VLOOKUP(C79,道具信息!$N$2:$O$291,2,FALSE)&amp;"碎片",VLOOKUP(C79,道具信息!$N$2:$O$291,2,FALSE))</f>
        <v>T1部件</v>
      </c>
      <c r="R79" s="3">
        <f>SUMIFS(I$3:I$408,Q$3:Q$408,Q79,B$3:B$408,B79)</f>
        <v>9090</v>
      </c>
      <c r="S79" s="11">
        <f>ROUND(R79/SUMIF(B$3:B$408,B79,I$3:I$408),3)</f>
        <v>0.89200000000000002</v>
      </c>
      <c r="T79" s="3" t="str">
        <f>VLOOKUP(Q79,道具信息!$Q$3:$S$20,2,FALSE)</f>
        <v>CHEST_ITEM_TYPE_T1_PART</v>
      </c>
      <c r="U79" s="3" t="str">
        <f>IF(COUNTIF(U$67:U78,T79)=0,T79,"")</f>
        <v/>
      </c>
      <c r="V79" s="3" t="str">
        <f t="shared" si="52"/>
        <v>CHEST_ITEM_TYPE_T1_PART</v>
      </c>
      <c r="W79" s="13" t="str">
        <f t="shared" si="53"/>
        <v/>
      </c>
      <c r="X79" s="3" t="str">
        <f t="shared" si="54"/>
        <v/>
      </c>
      <c r="Y79" s="3" t="str">
        <f t="shared" si="55"/>
        <v>89.2%</v>
      </c>
    </row>
    <row r="80" spans="2:25" x14ac:dyDescent="0.3">
      <c r="B80" s="2">
        <f>数据源!CW112</f>
        <v>4</v>
      </c>
      <c r="C80" s="2" t="str">
        <f>数据源!CX112</f>
        <v>T1MP4</v>
      </c>
      <c r="D80" s="2" t="str">
        <f>数据源!CY112</f>
        <v>部件</v>
      </c>
      <c r="E80" s="2">
        <f>数据源!CZ112</f>
        <v>6.375</v>
      </c>
      <c r="F80" s="2">
        <f>数据源!DA112</f>
        <v>4.5</v>
      </c>
      <c r="G80" s="2">
        <f>数据源!DB112</f>
        <v>2.9000000000000001E-2</v>
      </c>
      <c r="H80" s="2">
        <f>数据源!DC112</f>
        <v>5.0544662309368195E-2</v>
      </c>
      <c r="I80" s="2">
        <f>数据源!DD112</f>
        <v>505</v>
      </c>
      <c r="J80" s="3">
        <f t="shared" si="41"/>
        <v>3</v>
      </c>
      <c r="K80" s="3">
        <f t="shared" si="42"/>
        <v>6</v>
      </c>
      <c r="L80" s="3" t="str">
        <f t="shared" si="43"/>
        <v>部件</v>
      </c>
      <c r="M80" s="3">
        <f t="shared" ca="1" si="44"/>
        <v>91104</v>
      </c>
      <c r="N80" s="3" t="str">
        <f t="shared" ca="1" si="47"/>
        <v>91001,91003,91005,91101,91103,91105,91201,91203,91205,91002,91004,91006,91102,91104</v>
      </c>
      <c r="O80" s="3" t="str">
        <f t="shared" si="48"/>
        <v>505,505,505,505,505,505,505,505,505,505,505,505,505,505</v>
      </c>
      <c r="P80" s="1" t="str">
        <f t="shared" si="49"/>
        <v>(3,6),(3,6),(3,6),(3,6),(3,6),(3,6),(3,6),(3,6),(3,6),(3,6),(3,6),(3,6),(3,6),(3,6)</v>
      </c>
      <c r="Q80" s="3" t="str">
        <f>IF(D80="坦克碎片",VLOOKUP(C80,道具信息!$N$2:$O$291,2,FALSE)&amp;"碎片",VLOOKUP(C80,道具信息!$N$2:$O$291,2,FALSE))</f>
        <v>T1部件</v>
      </c>
      <c r="R80" s="3">
        <f>SUMIFS(I$3:I$408,Q$3:Q$408,Q80,B$3:B$408,B80)</f>
        <v>9090</v>
      </c>
      <c r="S80" s="11">
        <f>ROUND(R80/SUMIF(B$3:B$408,B80,I$3:I$408),3)</f>
        <v>0.89200000000000002</v>
      </c>
      <c r="T80" s="3" t="str">
        <f>VLOOKUP(Q80,道具信息!$Q$3:$S$20,2,FALSE)</f>
        <v>CHEST_ITEM_TYPE_T1_PART</v>
      </c>
      <c r="U80" s="3" t="str">
        <f>IF(COUNTIF(U$67:U79,T80)=0,T80,"")</f>
        <v/>
      </c>
      <c r="V80" s="3" t="str">
        <f t="shared" si="52"/>
        <v>CHEST_ITEM_TYPE_T1_PART</v>
      </c>
      <c r="W80" s="13" t="str">
        <f t="shared" si="53"/>
        <v/>
      </c>
      <c r="X80" s="3" t="str">
        <f t="shared" si="54"/>
        <v/>
      </c>
      <c r="Y80" s="3" t="str">
        <f t="shared" si="55"/>
        <v>89.2%</v>
      </c>
    </row>
    <row r="81" spans="2:25" x14ac:dyDescent="0.3">
      <c r="B81" s="2">
        <f>数据源!CW113</f>
        <v>4</v>
      </c>
      <c r="C81" s="2" t="str">
        <f>数据源!CX113</f>
        <v>T1MP6</v>
      </c>
      <c r="D81" s="2" t="str">
        <f>数据源!CY113</f>
        <v>部件</v>
      </c>
      <c r="E81" s="2">
        <f>数据源!CZ113</f>
        <v>6.375</v>
      </c>
      <c r="F81" s="2">
        <f>数据源!DA113</f>
        <v>4.5</v>
      </c>
      <c r="G81" s="2">
        <f>数据源!DB113</f>
        <v>2.9000000000000001E-2</v>
      </c>
      <c r="H81" s="2">
        <f>数据源!DC113</f>
        <v>5.0544662309368195E-2</v>
      </c>
      <c r="I81" s="2">
        <f>数据源!DD113</f>
        <v>505</v>
      </c>
      <c r="J81" s="3">
        <f t="shared" si="41"/>
        <v>3</v>
      </c>
      <c r="K81" s="3">
        <f t="shared" si="42"/>
        <v>6</v>
      </c>
      <c r="L81" s="3" t="str">
        <f t="shared" si="43"/>
        <v>部件</v>
      </c>
      <c r="M81" s="3">
        <f t="shared" ca="1" si="44"/>
        <v>91106</v>
      </c>
      <c r="N81" s="3" t="str">
        <f t="shared" ca="1" si="47"/>
        <v>91001,91003,91005,91101,91103,91105,91201,91203,91205,91002,91004,91006,91102,91104,91106</v>
      </c>
      <c r="O81" s="3" t="str">
        <f t="shared" si="48"/>
        <v>505,505,505,505,505,505,505,505,505,505,505,505,505,505,505</v>
      </c>
      <c r="P81" s="1" t="str">
        <f t="shared" si="49"/>
        <v>(3,6),(3,6),(3,6),(3,6),(3,6),(3,6),(3,6),(3,6),(3,6),(3,6),(3,6),(3,6),(3,6),(3,6),(3,6)</v>
      </c>
      <c r="Q81" s="3" t="str">
        <f>IF(D81="坦克碎片",VLOOKUP(C81,道具信息!$N$2:$O$291,2,FALSE)&amp;"碎片",VLOOKUP(C81,道具信息!$N$2:$O$291,2,FALSE))</f>
        <v>T1部件</v>
      </c>
      <c r="R81" s="3">
        <f>SUMIFS(I$3:I$408,Q$3:Q$408,Q81,B$3:B$408,B81)</f>
        <v>9090</v>
      </c>
      <c r="S81" s="11">
        <f>ROUND(R81/SUMIF(B$3:B$408,B81,I$3:I$408),3)</f>
        <v>0.89200000000000002</v>
      </c>
      <c r="T81" s="3" t="str">
        <f>VLOOKUP(Q81,道具信息!$Q$3:$S$20,2,FALSE)</f>
        <v>CHEST_ITEM_TYPE_T1_PART</v>
      </c>
      <c r="U81" s="3" t="str">
        <f>IF(COUNTIF(U$67:U80,T81)=0,T81,"")</f>
        <v/>
      </c>
      <c r="V81" s="3" t="str">
        <f t="shared" si="52"/>
        <v>CHEST_ITEM_TYPE_T1_PART</v>
      </c>
      <c r="W81" s="13" t="str">
        <f t="shared" si="53"/>
        <v/>
      </c>
      <c r="X81" s="3" t="str">
        <f t="shared" si="54"/>
        <v/>
      </c>
      <c r="Y81" s="3" t="str">
        <f t="shared" si="55"/>
        <v>89.2%</v>
      </c>
    </row>
    <row r="82" spans="2:25" x14ac:dyDescent="0.3">
      <c r="B82" s="2">
        <f>数据源!CW114</f>
        <v>4</v>
      </c>
      <c r="C82" s="2" t="str">
        <f>数据源!CX114</f>
        <v>T1HP2</v>
      </c>
      <c r="D82" s="2" t="str">
        <f>数据源!CY114</f>
        <v>部件</v>
      </c>
      <c r="E82" s="2">
        <f>数据源!CZ114</f>
        <v>6.375</v>
      </c>
      <c r="F82" s="2">
        <f>数据源!DA114</f>
        <v>4.5</v>
      </c>
      <c r="G82" s="2">
        <f>数据源!DB114</f>
        <v>2.9000000000000001E-2</v>
      </c>
      <c r="H82" s="2">
        <f>数据源!DC114</f>
        <v>5.0544662309368195E-2</v>
      </c>
      <c r="I82" s="2">
        <f>数据源!DD114</f>
        <v>505</v>
      </c>
      <c r="J82" s="3">
        <f t="shared" si="41"/>
        <v>3</v>
      </c>
      <c r="K82" s="3">
        <f t="shared" si="42"/>
        <v>6</v>
      </c>
      <c r="L82" s="3" t="str">
        <f t="shared" si="43"/>
        <v>部件</v>
      </c>
      <c r="M82" s="3">
        <f t="shared" ca="1" si="44"/>
        <v>91202</v>
      </c>
      <c r="N82" s="3" t="str">
        <f t="shared" ca="1" si="47"/>
        <v>91001,91003,91005,91101,91103,91105,91201,91203,91205,91002,91004,91006,91102,91104,91106,91202</v>
      </c>
      <c r="O82" s="3" t="str">
        <f t="shared" si="48"/>
        <v>505,505,505,505,505,505,505,505,505,505,505,505,505,505,505,505</v>
      </c>
      <c r="P82" s="1" t="str">
        <f t="shared" si="49"/>
        <v>(3,6),(3,6),(3,6),(3,6),(3,6),(3,6),(3,6),(3,6),(3,6),(3,6),(3,6),(3,6),(3,6),(3,6),(3,6),(3,6)</v>
      </c>
      <c r="Q82" s="3" t="str">
        <f>IF(D82="坦克碎片",VLOOKUP(C82,道具信息!$N$2:$O$291,2,FALSE)&amp;"碎片",VLOOKUP(C82,道具信息!$N$2:$O$291,2,FALSE))</f>
        <v>T1部件</v>
      </c>
      <c r="R82" s="3">
        <f>SUMIFS(I$3:I$408,Q$3:Q$408,Q82,B$3:B$408,B82)</f>
        <v>9090</v>
      </c>
      <c r="S82" s="11">
        <f>ROUND(R82/SUMIF(B$3:B$408,B82,I$3:I$408),3)</f>
        <v>0.89200000000000002</v>
      </c>
      <c r="T82" s="3" t="str">
        <f>VLOOKUP(Q82,道具信息!$Q$3:$S$20,2,FALSE)</f>
        <v>CHEST_ITEM_TYPE_T1_PART</v>
      </c>
      <c r="U82" s="3" t="str">
        <f>IF(COUNTIF(U$67:U81,T82)=0,T82,"")</f>
        <v/>
      </c>
      <c r="V82" s="3" t="str">
        <f t="shared" si="52"/>
        <v>CHEST_ITEM_TYPE_T1_PART</v>
      </c>
      <c r="W82" s="13" t="str">
        <f t="shared" si="53"/>
        <v/>
      </c>
      <c r="X82" s="3" t="str">
        <f t="shared" si="54"/>
        <v/>
      </c>
      <c r="Y82" s="3" t="str">
        <f t="shared" si="55"/>
        <v>89.2%</v>
      </c>
    </row>
    <row r="83" spans="2:25" x14ac:dyDescent="0.3">
      <c r="B83" s="2">
        <f>数据源!CW115</f>
        <v>4</v>
      </c>
      <c r="C83" s="2" t="str">
        <f>数据源!CX115</f>
        <v>T1HP4</v>
      </c>
      <c r="D83" s="2" t="str">
        <f>数据源!CY115</f>
        <v>部件</v>
      </c>
      <c r="E83" s="2">
        <f>数据源!CZ115</f>
        <v>6.375</v>
      </c>
      <c r="F83" s="2">
        <f>数据源!DA115</f>
        <v>4.5</v>
      </c>
      <c r="G83" s="2">
        <f>数据源!DB115</f>
        <v>2.9000000000000001E-2</v>
      </c>
      <c r="H83" s="2">
        <f>数据源!DC115</f>
        <v>5.0544662309368195E-2</v>
      </c>
      <c r="I83" s="2">
        <f>数据源!DD115</f>
        <v>505</v>
      </c>
      <c r="J83" s="3">
        <f t="shared" si="41"/>
        <v>3</v>
      </c>
      <c r="K83" s="3">
        <f t="shared" si="42"/>
        <v>6</v>
      </c>
      <c r="L83" s="3" t="str">
        <f t="shared" si="43"/>
        <v>部件</v>
      </c>
      <c r="M83" s="3">
        <f t="shared" ca="1" si="44"/>
        <v>91204</v>
      </c>
      <c r="N83" s="3" t="str">
        <f t="shared" ca="1" si="47"/>
        <v>91001,91003,91005,91101,91103,91105,91201,91203,91205,91002,91004,91006,91102,91104,91106,91202,91204</v>
      </c>
      <c r="O83" s="3" t="str">
        <f t="shared" si="48"/>
        <v>505,505,505,505,505,505,505,505,505,505,505,505,505,505,505,505,505</v>
      </c>
      <c r="P83" s="1" t="str">
        <f t="shared" si="49"/>
        <v>(3,6),(3,6),(3,6),(3,6),(3,6),(3,6),(3,6),(3,6),(3,6),(3,6),(3,6),(3,6),(3,6),(3,6),(3,6),(3,6),(3,6)</v>
      </c>
      <c r="Q83" s="3" t="str">
        <f>IF(D83="坦克碎片",VLOOKUP(C83,道具信息!$N$2:$O$291,2,FALSE)&amp;"碎片",VLOOKUP(C83,道具信息!$N$2:$O$291,2,FALSE))</f>
        <v>T1部件</v>
      </c>
      <c r="R83" s="3">
        <f>SUMIFS(I$3:I$408,Q$3:Q$408,Q83,B$3:B$408,B83)</f>
        <v>9090</v>
      </c>
      <c r="S83" s="11">
        <f>ROUND(R83/SUMIF(B$3:B$408,B83,I$3:I$408),3)</f>
        <v>0.89200000000000002</v>
      </c>
      <c r="T83" s="3" t="str">
        <f>VLOOKUP(Q83,道具信息!$Q$3:$S$20,2,FALSE)</f>
        <v>CHEST_ITEM_TYPE_T1_PART</v>
      </c>
      <c r="U83" s="3" t="str">
        <f>IF(COUNTIF(U$67:U82,T83)=0,T83,"")</f>
        <v/>
      </c>
      <c r="V83" s="3" t="str">
        <f t="shared" si="52"/>
        <v>CHEST_ITEM_TYPE_T1_PART</v>
      </c>
      <c r="W83" s="13" t="str">
        <f t="shared" si="53"/>
        <v/>
      </c>
      <c r="X83" s="3" t="str">
        <f t="shared" si="54"/>
        <v/>
      </c>
      <c r="Y83" s="3" t="str">
        <f t="shared" si="55"/>
        <v>89.2%</v>
      </c>
    </row>
    <row r="84" spans="2:25" x14ac:dyDescent="0.3">
      <c r="B84" s="2">
        <f>数据源!CW116</f>
        <v>4</v>
      </c>
      <c r="C84" s="2" t="str">
        <f>数据源!CX116</f>
        <v>T1HP6</v>
      </c>
      <c r="D84" s="2" t="str">
        <f>数据源!CY116</f>
        <v>部件</v>
      </c>
      <c r="E84" s="2">
        <f>数据源!CZ116</f>
        <v>6.375</v>
      </c>
      <c r="F84" s="2">
        <f>数据源!DA116</f>
        <v>4.5</v>
      </c>
      <c r="G84" s="2">
        <f>数据源!DB116</f>
        <v>2.9000000000000001E-2</v>
      </c>
      <c r="H84" s="2">
        <f>数据源!DC116</f>
        <v>5.0544662309368195E-2</v>
      </c>
      <c r="I84" s="2">
        <f>数据源!DD116</f>
        <v>505</v>
      </c>
      <c r="J84" s="3">
        <f t="shared" si="41"/>
        <v>3</v>
      </c>
      <c r="K84" s="3">
        <f t="shared" si="42"/>
        <v>6</v>
      </c>
      <c r="L84" s="3" t="str">
        <f t="shared" si="43"/>
        <v>部件</v>
      </c>
      <c r="M84" s="3">
        <f t="shared" ca="1" si="44"/>
        <v>91206</v>
      </c>
      <c r="N84" s="3" t="str">
        <f t="shared" ca="1" si="47"/>
        <v>91001,91003,91005,91101,91103,91105,91201,91203,91205,91002,91004,91006,91102,91104,91106,91202,91204,91206</v>
      </c>
      <c r="O84" s="3" t="str">
        <f t="shared" si="48"/>
        <v>505,505,505,505,505,505,505,505,505,505,505,505,505,505,505,505,505,505</v>
      </c>
      <c r="P84" s="1" t="str">
        <f t="shared" si="49"/>
        <v>(3,6),(3,6),(3,6),(3,6),(3,6),(3,6),(3,6),(3,6),(3,6),(3,6),(3,6),(3,6),(3,6),(3,6),(3,6),(3,6),(3,6),(3,6)</v>
      </c>
      <c r="Q84" s="3" t="str">
        <f>IF(D84="坦克碎片",VLOOKUP(C84,道具信息!$N$2:$O$291,2,FALSE)&amp;"碎片",VLOOKUP(C84,道具信息!$N$2:$O$291,2,FALSE))</f>
        <v>T1部件</v>
      </c>
      <c r="R84" s="3">
        <f>SUMIFS(I$3:I$408,Q$3:Q$408,Q84,B$3:B$408,B84)</f>
        <v>9090</v>
      </c>
      <c r="S84" s="11">
        <f>ROUND(R84/SUMIF(B$3:B$408,B84,I$3:I$408),3)</f>
        <v>0.89200000000000002</v>
      </c>
      <c r="T84" s="3" t="str">
        <f>VLOOKUP(Q84,道具信息!$Q$3:$S$20,2,FALSE)</f>
        <v>CHEST_ITEM_TYPE_T1_PART</v>
      </c>
      <c r="U84" s="3" t="str">
        <f>IF(COUNTIF(U$67:U83,T84)=0,T84,"")</f>
        <v/>
      </c>
      <c r="V84" s="3" t="str">
        <f t="shared" si="52"/>
        <v>CHEST_ITEM_TYPE_T1_PART</v>
      </c>
      <c r="W84" s="13" t="str">
        <f t="shared" si="53"/>
        <v/>
      </c>
      <c r="X84" s="3" t="str">
        <f t="shared" si="54"/>
        <v/>
      </c>
      <c r="Y84" s="3" t="str">
        <f t="shared" si="55"/>
        <v>89.2%</v>
      </c>
    </row>
    <row r="85" spans="2:25" x14ac:dyDescent="0.3">
      <c r="B85" s="2">
        <f>数据源!CW117</f>
        <v>4</v>
      </c>
      <c r="C85" s="2" t="str">
        <f>数据源!CX117</f>
        <v>T2LP1</v>
      </c>
      <c r="D85" s="2" t="str">
        <f>数据源!CY117</f>
        <v>部件</v>
      </c>
      <c r="E85" s="2">
        <f>数据源!CZ117</f>
        <v>108.56250000000001</v>
      </c>
      <c r="F85" s="2">
        <f>数据源!DA117</f>
        <v>2</v>
      </c>
      <c r="G85" s="2">
        <f>数据源!DB117</f>
        <v>2.6599999999999999E-2</v>
      </c>
      <c r="H85" s="2">
        <f>数据源!DC117</f>
        <v>6.1255037420840514E-3</v>
      </c>
      <c r="I85" s="2">
        <f>数据源!DD117</f>
        <v>61</v>
      </c>
      <c r="J85" s="3">
        <f t="shared" si="41"/>
        <v>1</v>
      </c>
      <c r="K85" s="3">
        <f t="shared" si="42"/>
        <v>3</v>
      </c>
      <c r="L85" s="3" t="str">
        <f t="shared" si="43"/>
        <v>部件</v>
      </c>
      <c r="M85" s="3">
        <f t="shared" ca="1" si="44"/>
        <v>92001</v>
      </c>
      <c r="N85" s="3" t="str">
        <f t="shared" ca="1" si="47"/>
        <v>91001,91003,91005,91101,91103,91105,91201,91203,91205,91002,91004,91006,91102,91104,91106,91202,91204,91206,92001</v>
      </c>
      <c r="O85" s="3" t="str">
        <f t="shared" si="48"/>
        <v>505,505,505,505,505,505,505,505,505,505,505,505,505,505,505,505,505,505,61</v>
      </c>
      <c r="P85" s="1" t="str">
        <f t="shared" si="49"/>
        <v>(3,6),(3,6),(3,6),(3,6),(3,6),(3,6),(3,6),(3,6),(3,6),(3,6),(3,6),(3,6),(3,6),(3,6),(3,6),(3,6),(3,6),(3,6),(1,3)</v>
      </c>
      <c r="Q85" s="3" t="str">
        <f>IF(D85="坦克碎片",VLOOKUP(C85,道具信息!$N$2:$O$291,2,FALSE)&amp;"碎片",VLOOKUP(C85,道具信息!$N$2:$O$291,2,FALSE))</f>
        <v>T2部件</v>
      </c>
      <c r="R85" s="3">
        <f>SUMIFS(I$3:I$408,Q$3:Q$408,Q85,B$3:B$408,B85)</f>
        <v>1098</v>
      </c>
      <c r="S85" s="11">
        <f>ROUND(R85/SUMIF(B$3:B$408,B85,I$3:I$408),3)</f>
        <v>0.108</v>
      </c>
      <c r="T85" s="3" t="str">
        <f>VLOOKUP(Q85,道具信息!$Q$3:$S$20,2,FALSE)</f>
        <v>CHEST_ITEM_TYPE_T2_PART</v>
      </c>
      <c r="U85" s="3" t="str">
        <f>IF(COUNTIF(U$67:U84,T85)=0,T85,"")</f>
        <v>CHEST_ITEM_TYPE_T2_PART</v>
      </c>
      <c r="V85" s="3" t="str">
        <f t="shared" si="52"/>
        <v>CHEST_ITEM_TYPE_T1_PART,CHEST_ITEM_TYPE_T2_PART</v>
      </c>
      <c r="W85" s="13">
        <f t="shared" si="53"/>
        <v>0.108</v>
      </c>
      <c r="X85" s="3" t="str">
        <f t="shared" si="54"/>
        <v>10.8%</v>
      </c>
      <c r="Y85" s="3" t="str">
        <f t="shared" si="55"/>
        <v>89.2%,10.8%</v>
      </c>
    </row>
    <row r="86" spans="2:25" x14ac:dyDescent="0.3">
      <c r="B86" s="2">
        <f>数据源!CW118</f>
        <v>4</v>
      </c>
      <c r="C86" s="2" t="str">
        <f>数据源!CX118</f>
        <v>T2LP3</v>
      </c>
      <c r="D86" s="2" t="str">
        <f>数据源!CY118</f>
        <v>部件</v>
      </c>
      <c r="E86" s="2">
        <f>数据源!CZ118</f>
        <v>108.56250000000001</v>
      </c>
      <c r="F86" s="2">
        <f>数据源!DA118</f>
        <v>2</v>
      </c>
      <c r="G86" s="2">
        <f>数据源!DB118</f>
        <v>2.6599999999999999E-2</v>
      </c>
      <c r="H86" s="2">
        <f>数据源!DC118</f>
        <v>6.1255037420840514E-3</v>
      </c>
      <c r="I86" s="2">
        <f>数据源!DD118</f>
        <v>61</v>
      </c>
      <c r="J86" s="3">
        <f t="shared" si="41"/>
        <v>1</v>
      </c>
      <c r="K86" s="3">
        <f t="shared" si="42"/>
        <v>3</v>
      </c>
      <c r="L86" s="3" t="str">
        <f t="shared" si="43"/>
        <v>部件</v>
      </c>
      <c r="M86" s="3">
        <f t="shared" ca="1" si="44"/>
        <v>92003</v>
      </c>
      <c r="N86" s="3" t="str">
        <f t="shared" ca="1" si="47"/>
        <v>91001,91003,91005,91101,91103,91105,91201,91203,91205,91002,91004,91006,91102,91104,91106,91202,91204,91206,92001,92003</v>
      </c>
      <c r="O86" s="3" t="str">
        <f t="shared" si="48"/>
        <v>505,505,505,505,505,505,505,505,505,505,505,505,505,505,505,505,505,505,61,61</v>
      </c>
      <c r="P86" s="1" t="str">
        <f t="shared" si="49"/>
        <v>(3,6),(3,6),(3,6),(3,6),(3,6),(3,6),(3,6),(3,6),(3,6),(3,6),(3,6),(3,6),(3,6),(3,6),(3,6),(3,6),(3,6),(3,6),(1,3),(1,3)</v>
      </c>
      <c r="Q86" s="3" t="str">
        <f>IF(D86="坦克碎片",VLOOKUP(C86,道具信息!$N$2:$O$291,2,FALSE)&amp;"碎片",VLOOKUP(C86,道具信息!$N$2:$O$291,2,FALSE))</f>
        <v>T2部件</v>
      </c>
      <c r="R86" s="3">
        <f>SUMIFS(I$3:I$408,Q$3:Q$408,Q86,B$3:B$408,B86)</f>
        <v>1098</v>
      </c>
      <c r="S86" s="11">
        <f>ROUND(R86/SUMIF(B$3:B$408,B86,I$3:I$408),3)</f>
        <v>0.108</v>
      </c>
      <c r="T86" s="3" t="str">
        <f>VLOOKUP(Q86,道具信息!$Q$3:$S$20,2,FALSE)</f>
        <v>CHEST_ITEM_TYPE_T2_PART</v>
      </c>
      <c r="U86" s="3" t="str">
        <f>IF(COUNTIF(U$67:U85,T86)=0,T86,"")</f>
        <v/>
      </c>
      <c r="V86" s="3" t="str">
        <f t="shared" si="52"/>
        <v>CHEST_ITEM_TYPE_T1_PART,CHEST_ITEM_TYPE_T2_PART</v>
      </c>
      <c r="W86" s="13" t="str">
        <f t="shared" si="53"/>
        <v/>
      </c>
      <c r="X86" s="3" t="str">
        <f t="shared" si="54"/>
        <v/>
      </c>
      <c r="Y86" s="3" t="str">
        <f t="shared" si="55"/>
        <v>89.2%,10.8%</v>
      </c>
    </row>
    <row r="87" spans="2:25" x14ac:dyDescent="0.3">
      <c r="B87" s="2">
        <f>数据源!CW119</f>
        <v>4</v>
      </c>
      <c r="C87" s="2" t="str">
        <f>数据源!CX119</f>
        <v>T2LP5</v>
      </c>
      <c r="D87" s="2" t="str">
        <f>数据源!CY119</f>
        <v>部件</v>
      </c>
      <c r="E87" s="2">
        <f>数据源!CZ119</f>
        <v>108.56250000000001</v>
      </c>
      <c r="F87" s="2">
        <f>数据源!DA119</f>
        <v>2</v>
      </c>
      <c r="G87" s="2">
        <f>数据源!DB119</f>
        <v>2.6599999999999999E-2</v>
      </c>
      <c r="H87" s="2">
        <f>数据源!DC119</f>
        <v>6.1255037420840514E-3</v>
      </c>
      <c r="I87" s="2">
        <f>数据源!DD119</f>
        <v>61</v>
      </c>
      <c r="J87" s="3">
        <f t="shared" si="41"/>
        <v>1</v>
      </c>
      <c r="K87" s="3">
        <f t="shared" si="42"/>
        <v>3</v>
      </c>
      <c r="L87" s="3" t="str">
        <f t="shared" si="43"/>
        <v>部件</v>
      </c>
      <c r="M87" s="3">
        <f t="shared" ca="1" si="44"/>
        <v>92005</v>
      </c>
      <c r="N87" s="3" t="str">
        <f t="shared" ca="1" si="47"/>
        <v>91001,91003,91005,91101,91103,91105,91201,91203,91205,91002,91004,91006,91102,91104,91106,91202,91204,91206,92001,92003,92005</v>
      </c>
      <c r="O87" s="3" t="str">
        <f t="shared" si="48"/>
        <v>505,505,505,505,505,505,505,505,505,505,505,505,505,505,505,505,505,505,61,61,61</v>
      </c>
      <c r="P87" s="1" t="str">
        <f t="shared" si="49"/>
        <v>(3,6),(3,6),(3,6),(3,6),(3,6),(3,6),(3,6),(3,6),(3,6),(3,6),(3,6),(3,6),(3,6),(3,6),(3,6),(3,6),(3,6),(3,6),(1,3),(1,3),(1,3)</v>
      </c>
      <c r="Q87" s="3" t="str">
        <f>IF(D87="坦克碎片",VLOOKUP(C87,道具信息!$N$2:$O$291,2,FALSE)&amp;"碎片",VLOOKUP(C87,道具信息!$N$2:$O$291,2,FALSE))</f>
        <v>T2部件</v>
      </c>
      <c r="R87" s="3">
        <f>SUMIFS(I$3:I$408,Q$3:Q$408,Q87,B$3:B$408,B87)</f>
        <v>1098</v>
      </c>
      <c r="S87" s="11">
        <f>ROUND(R87/SUMIF(B$3:B$408,B87,I$3:I$408),3)</f>
        <v>0.108</v>
      </c>
      <c r="T87" s="3" t="str">
        <f>VLOOKUP(Q87,道具信息!$Q$3:$S$20,2,FALSE)</f>
        <v>CHEST_ITEM_TYPE_T2_PART</v>
      </c>
      <c r="U87" s="3" t="str">
        <f>IF(COUNTIF(U$67:U86,T87)=0,T87,"")</f>
        <v/>
      </c>
      <c r="V87" s="3" t="str">
        <f t="shared" si="52"/>
        <v>CHEST_ITEM_TYPE_T1_PART,CHEST_ITEM_TYPE_T2_PART</v>
      </c>
      <c r="W87" s="13" t="str">
        <f t="shared" si="53"/>
        <v/>
      </c>
      <c r="X87" s="3" t="str">
        <f t="shared" si="54"/>
        <v/>
      </c>
      <c r="Y87" s="3" t="str">
        <f t="shared" si="55"/>
        <v>89.2%,10.8%</v>
      </c>
    </row>
    <row r="88" spans="2:25" x14ac:dyDescent="0.3">
      <c r="B88" s="2">
        <f>数据源!CW120</f>
        <v>4</v>
      </c>
      <c r="C88" s="2" t="str">
        <f>数据源!CX120</f>
        <v>T2MP1</v>
      </c>
      <c r="D88" s="2" t="str">
        <f>数据源!CY120</f>
        <v>部件</v>
      </c>
      <c r="E88" s="2">
        <f>数据源!CZ120</f>
        <v>108.56250000000001</v>
      </c>
      <c r="F88" s="2">
        <f>数据源!DA120</f>
        <v>2</v>
      </c>
      <c r="G88" s="2">
        <f>数据源!DB120</f>
        <v>2.6599999999999999E-2</v>
      </c>
      <c r="H88" s="2">
        <f>数据源!DC120</f>
        <v>6.1255037420840514E-3</v>
      </c>
      <c r="I88" s="2">
        <f>数据源!DD120</f>
        <v>61</v>
      </c>
      <c r="J88" s="3">
        <f t="shared" si="41"/>
        <v>1</v>
      </c>
      <c r="K88" s="3">
        <f t="shared" si="42"/>
        <v>3</v>
      </c>
      <c r="L88" s="3" t="str">
        <f t="shared" si="43"/>
        <v>部件</v>
      </c>
      <c r="M88" s="3">
        <f t="shared" ca="1" si="44"/>
        <v>92101</v>
      </c>
      <c r="N88" s="3" t="str">
        <f t="shared" ca="1" si="47"/>
        <v>91001,91003,91005,91101,91103,91105,91201,91203,91205,91002,91004,91006,91102,91104,91106,91202,91204,91206,92001,92003,92005,92101</v>
      </c>
      <c r="O88" s="3" t="str">
        <f t="shared" si="48"/>
        <v>505,505,505,505,505,505,505,505,505,505,505,505,505,505,505,505,505,505,61,61,61,61</v>
      </c>
      <c r="P88" s="1" t="str">
        <f t="shared" si="49"/>
        <v>(3,6),(3,6),(3,6),(3,6),(3,6),(3,6),(3,6),(3,6),(3,6),(3,6),(3,6),(3,6),(3,6),(3,6),(3,6),(3,6),(3,6),(3,6),(1,3),(1,3),(1,3),(1,3)</v>
      </c>
      <c r="Q88" s="3" t="str">
        <f>IF(D88="坦克碎片",VLOOKUP(C88,道具信息!$N$2:$O$291,2,FALSE)&amp;"碎片",VLOOKUP(C88,道具信息!$N$2:$O$291,2,FALSE))</f>
        <v>T2部件</v>
      </c>
      <c r="R88" s="3">
        <f>SUMIFS(I$3:I$408,Q$3:Q$408,Q88,B$3:B$408,B88)</f>
        <v>1098</v>
      </c>
      <c r="S88" s="11">
        <f>ROUND(R88/SUMIF(B$3:B$408,B88,I$3:I$408),3)</f>
        <v>0.108</v>
      </c>
      <c r="T88" s="3" t="str">
        <f>VLOOKUP(Q88,道具信息!$Q$3:$S$20,2,FALSE)</f>
        <v>CHEST_ITEM_TYPE_T2_PART</v>
      </c>
      <c r="U88" s="3" t="str">
        <f>IF(COUNTIF(U$67:U87,T88)=0,T88,"")</f>
        <v/>
      </c>
      <c r="V88" s="3" t="str">
        <f t="shared" si="52"/>
        <v>CHEST_ITEM_TYPE_T1_PART,CHEST_ITEM_TYPE_T2_PART</v>
      </c>
      <c r="W88" s="13" t="str">
        <f t="shared" si="53"/>
        <v/>
      </c>
      <c r="X88" s="3" t="str">
        <f t="shared" si="54"/>
        <v/>
      </c>
      <c r="Y88" s="3" t="str">
        <f t="shared" si="55"/>
        <v>89.2%,10.8%</v>
      </c>
    </row>
    <row r="89" spans="2:25" x14ac:dyDescent="0.3">
      <c r="B89" s="2">
        <f>数据源!CW121</f>
        <v>4</v>
      </c>
      <c r="C89" s="2" t="str">
        <f>数据源!CX121</f>
        <v>T2MP3</v>
      </c>
      <c r="D89" s="2" t="str">
        <f>数据源!CY121</f>
        <v>部件</v>
      </c>
      <c r="E89" s="2">
        <f>数据源!CZ121</f>
        <v>108.56250000000001</v>
      </c>
      <c r="F89" s="2">
        <f>数据源!DA121</f>
        <v>2</v>
      </c>
      <c r="G89" s="2">
        <f>数据源!DB121</f>
        <v>2.6599999999999999E-2</v>
      </c>
      <c r="H89" s="2">
        <f>数据源!DC121</f>
        <v>6.1255037420840514E-3</v>
      </c>
      <c r="I89" s="2">
        <f>数据源!DD121</f>
        <v>61</v>
      </c>
      <c r="J89" s="3">
        <f t="shared" si="41"/>
        <v>1</v>
      </c>
      <c r="K89" s="3">
        <f t="shared" si="42"/>
        <v>3</v>
      </c>
      <c r="L89" s="3" t="str">
        <f t="shared" si="43"/>
        <v>部件</v>
      </c>
      <c r="M89" s="3">
        <f t="shared" ca="1" si="44"/>
        <v>92103</v>
      </c>
      <c r="N89" s="3" t="str">
        <f t="shared" ca="1" si="47"/>
        <v>91001,91003,91005,91101,91103,91105,91201,91203,91205,91002,91004,91006,91102,91104,91106,91202,91204,91206,92001,92003,92005,92101,92103</v>
      </c>
      <c r="O89" s="3" t="str">
        <f t="shared" si="48"/>
        <v>505,505,505,505,505,505,505,505,505,505,505,505,505,505,505,505,505,505,61,61,61,61,61</v>
      </c>
      <c r="P89" s="1" t="str">
        <f t="shared" si="49"/>
        <v>(3,6),(3,6),(3,6),(3,6),(3,6),(3,6),(3,6),(3,6),(3,6),(3,6),(3,6),(3,6),(3,6),(3,6),(3,6),(3,6),(3,6),(3,6),(1,3),(1,3),(1,3),(1,3),(1,3)</v>
      </c>
      <c r="Q89" s="3" t="str">
        <f>IF(D89="坦克碎片",VLOOKUP(C89,道具信息!$N$2:$O$291,2,FALSE)&amp;"碎片",VLOOKUP(C89,道具信息!$N$2:$O$291,2,FALSE))</f>
        <v>T2部件</v>
      </c>
      <c r="R89" s="3">
        <f>SUMIFS(I$3:I$408,Q$3:Q$408,Q89,B$3:B$408,B89)</f>
        <v>1098</v>
      </c>
      <c r="S89" s="11">
        <f>ROUND(R89/SUMIF(B$3:B$408,B89,I$3:I$408),3)</f>
        <v>0.108</v>
      </c>
      <c r="T89" s="3" t="str">
        <f>VLOOKUP(Q89,道具信息!$Q$3:$S$20,2,FALSE)</f>
        <v>CHEST_ITEM_TYPE_T2_PART</v>
      </c>
      <c r="U89" s="3" t="str">
        <f>IF(COUNTIF(U$67:U88,T89)=0,T89,"")</f>
        <v/>
      </c>
      <c r="V89" s="3" t="str">
        <f t="shared" si="52"/>
        <v>CHEST_ITEM_TYPE_T1_PART,CHEST_ITEM_TYPE_T2_PART</v>
      </c>
      <c r="W89" s="13" t="str">
        <f t="shared" si="53"/>
        <v/>
      </c>
      <c r="X89" s="3" t="str">
        <f t="shared" si="54"/>
        <v/>
      </c>
      <c r="Y89" s="3" t="str">
        <f t="shared" si="55"/>
        <v>89.2%,10.8%</v>
      </c>
    </row>
    <row r="90" spans="2:25" x14ac:dyDescent="0.3">
      <c r="B90" s="2">
        <f>数据源!CW122</f>
        <v>4</v>
      </c>
      <c r="C90" s="2" t="str">
        <f>数据源!CX122</f>
        <v>T2MP5</v>
      </c>
      <c r="D90" s="2" t="str">
        <f>数据源!CY122</f>
        <v>部件</v>
      </c>
      <c r="E90" s="2">
        <f>数据源!CZ122</f>
        <v>108.56250000000001</v>
      </c>
      <c r="F90" s="2">
        <f>数据源!DA122</f>
        <v>2</v>
      </c>
      <c r="G90" s="2">
        <f>数据源!DB122</f>
        <v>2.6599999999999999E-2</v>
      </c>
      <c r="H90" s="2">
        <f>数据源!DC122</f>
        <v>6.1255037420840514E-3</v>
      </c>
      <c r="I90" s="2">
        <f>数据源!DD122</f>
        <v>61</v>
      </c>
      <c r="J90" s="3">
        <f t="shared" si="41"/>
        <v>1</v>
      </c>
      <c r="K90" s="3">
        <f t="shared" si="42"/>
        <v>3</v>
      </c>
      <c r="L90" s="3" t="str">
        <f t="shared" si="43"/>
        <v>部件</v>
      </c>
      <c r="M90" s="3">
        <f t="shared" ca="1" si="44"/>
        <v>92105</v>
      </c>
      <c r="N90" s="3" t="str">
        <f t="shared" ca="1" si="47"/>
        <v>91001,91003,91005,91101,91103,91105,91201,91203,91205,91002,91004,91006,91102,91104,91106,91202,91204,91206,92001,92003,92005,92101,92103,92105</v>
      </c>
      <c r="O90" s="3" t="str">
        <f t="shared" si="48"/>
        <v>505,505,505,505,505,505,505,505,505,505,505,505,505,505,505,505,505,505,61,61,61,61,61,61</v>
      </c>
      <c r="P90" s="1" t="str">
        <f t="shared" si="49"/>
        <v>(3,6),(3,6),(3,6),(3,6),(3,6),(3,6),(3,6),(3,6),(3,6),(3,6),(3,6),(3,6),(3,6),(3,6),(3,6),(3,6),(3,6),(3,6),(1,3),(1,3),(1,3),(1,3),(1,3),(1,3)</v>
      </c>
      <c r="Q90" s="3" t="str">
        <f>IF(D90="坦克碎片",VLOOKUP(C90,道具信息!$N$2:$O$291,2,FALSE)&amp;"碎片",VLOOKUP(C90,道具信息!$N$2:$O$291,2,FALSE))</f>
        <v>T2部件</v>
      </c>
      <c r="R90" s="3">
        <f>SUMIFS(I$3:I$408,Q$3:Q$408,Q90,B$3:B$408,B90)</f>
        <v>1098</v>
      </c>
      <c r="S90" s="11">
        <f>ROUND(R90/SUMIF(B$3:B$408,B90,I$3:I$408),3)</f>
        <v>0.108</v>
      </c>
      <c r="T90" s="3" t="str">
        <f>VLOOKUP(Q90,道具信息!$Q$3:$S$20,2,FALSE)</f>
        <v>CHEST_ITEM_TYPE_T2_PART</v>
      </c>
      <c r="U90" s="3" t="str">
        <f>IF(COUNTIF(U$67:U89,T90)=0,T90,"")</f>
        <v/>
      </c>
      <c r="V90" s="3" t="str">
        <f t="shared" si="52"/>
        <v>CHEST_ITEM_TYPE_T1_PART,CHEST_ITEM_TYPE_T2_PART</v>
      </c>
      <c r="W90" s="13" t="str">
        <f t="shared" si="53"/>
        <v/>
      </c>
      <c r="X90" s="3" t="str">
        <f t="shared" si="54"/>
        <v/>
      </c>
      <c r="Y90" s="3" t="str">
        <f t="shared" si="55"/>
        <v>89.2%,10.8%</v>
      </c>
    </row>
    <row r="91" spans="2:25" x14ac:dyDescent="0.3">
      <c r="B91" s="2">
        <f>数据源!CW123</f>
        <v>4</v>
      </c>
      <c r="C91" s="2" t="str">
        <f>数据源!CX123</f>
        <v>T2HP1</v>
      </c>
      <c r="D91" s="2" t="str">
        <f>数据源!CY123</f>
        <v>部件</v>
      </c>
      <c r="E91" s="2">
        <f>数据源!CZ123</f>
        <v>108.56250000000001</v>
      </c>
      <c r="F91" s="2">
        <f>数据源!DA123</f>
        <v>2</v>
      </c>
      <c r="G91" s="2">
        <f>数据源!DB123</f>
        <v>2.6599999999999999E-2</v>
      </c>
      <c r="H91" s="2">
        <f>数据源!DC123</f>
        <v>6.1255037420840514E-3</v>
      </c>
      <c r="I91" s="2">
        <f>数据源!DD123</f>
        <v>61</v>
      </c>
      <c r="J91" s="3">
        <f t="shared" si="41"/>
        <v>1</v>
      </c>
      <c r="K91" s="3">
        <f t="shared" si="42"/>
        <v>3</v>
      </c>
      <c r="L91" s="3" t="str">
        <f t="shared" si="43"/>
        <v>部件</v>
      </c>
      <c r="M91" s="3">
        <f t="shared" ca="1" si="44"/>
        <v>92201</v>
      </c>
      <c r="N91" s="3" t="str">
        <f t="shared" ca="1" si="47"/>
        <v>91001,91003,91005,91101,91103,91105,91201,91203,91205,91002,91004,91006,91102,91104,91106,91202,91204,91206,92001,92003,92005,92101,92103,92105,92201</v>
      </c>
      <c r="O91" s="3" t="str">
        <f t="shared" si="48"/>
        <v>505,505,505,505,505,505,505,505,505,505,505,505,505,505,505,505,505,505,61,61,61,61,61,61,61</v>
      </c>
      <c r="P91" s="1" t="str">
        <f t="shared" si="49"/>
        <v>(3,6),(3,6),(3,6),(3,6),(3,6),(3,6),(3,6),(3,6),(3,6),(3,6),(3,6),(3,6),(3,6),(3,6),(3,6),(3,6),(3,6),(3,6),(1,3),(1,3),(1,3),(1,3),(1,3),(1,3),(1,3)</v>
      </c>
      <c r="Q91" s="3" t="str">
        <f>IF(D91="坦克碎片",VLOOKUP(C91,道具信息!$N$2:$O$291,2,FALSE)&amp;"碎片",VLOOKUP(C91,道具信息!$N$2:$O$291,2,FALSE))</f>
        <v>T2部件</v>
      </c>
      <c r="R91" s="3">
        <f>SUMIFS(I$3:I$408,Q$3:Q$408,Q91,B$3:B$408,B91)</f>
        <v>1098</v>
      </c>
      <c r="S91" s="11">
        <f>ROUND(R91/SUMIF(B$3:B$408,B91,I$3:I$408),3)</f>
        <v>0.108</v>
      </c>
      <c r="T91" s="3" t="str">
        <f>VLOOKUP(Q91,道具信息!$Q$3:$S$20,2,FALSE)</f>
        <v>CHEST_ITEM_TYPE_T2_PART</v>
      </c>
      <c r="U91" s="3" t="str">
        <f>IF(COUNTIF(U$67:U90,T91)=0,T91,"")</f>
        <v/>
      </c>
      <c r="V91" s="3" t="str">
        <f t="shared" si="52"/>
        <v>CHEST_ITEM_TYPE_T1_PART,CHEST_ITEM_TYPE_T2_PART</v>
      </c>
      <c r="W91" s="13" t="str">
        <f t="shared" si="53"/>
        <v/>
      </c>
      <c r="X91" s="3" t="str">
        <f t="shared" si="54"/>
        <v/>
      </c>
      <c r="Y91" s="3" t="str">
        <f t="shared" si="55"/>
        <v>89.2%,10.8%</v>
      </c>
    </row>
    <row r="92" spans="2:25" x14ac:dyDescent="0.3">
      <c r="B92" s="2">
        <f>数据源!CW124</f>
        <v>4</v>
      </c>
      <c r="C92" s="2" t="str">
        <f>数据源!CX124</f>
        <v>T2HP3</v>
      </c>
      <c r="D92" s="2" t="str">
        <f>数据源!CY124</f>
        <v>部件</v>
      </c>
      <c r="E92" s="2">
        <f>数据源!CZ124</f>
        <v>108.56250000000001</v>
      </c>
      <c r="F92" s="2">
        <f>数据源!DA124</f>
        <v>2</v>
      </c>
      <c r="G92" s="2">
        <f>数据源!DB124</f>
        <v>2.6599999999999999E-2</v>
      </c>
      <c r="H92" s="2">
        <f>数据源!DC124</f>
        <v>6.1255037420840514E-3</v>
      </c>
      <c r="I92" s="2">
        <f>数据源!DD124</f>
        <v>61</v>
      </c>
      <c r="J92" s="3">
        <f t="shared" si="41"/>
        <v>1</v>
      </c>
      <c r="K92" s="3">
        <f t="shared" si="42"/>
        <v>3</v>
      </c>
      <c r="L92" s="3" t="str">
        <f t="shared" si="43"/>
        <v>部件</v>
      </c>
      <c r="M92" s="3">
        <f t="shared" ca="1" si="44"/>
        <v>92203</v>
      </c>
      <c r="N92" s="3" t="str">
        <f t="shared" ca="1" si="47"/>
        <v>91001,91003,91005,91101,91103,91105,91201,91203,91205,91002,91004,91006,91102,91104,91106,91202,91204,91206,92001,92003,92005,92101,92103,92105,92201,92203</v>
      </c>
      <c r="O92" s="3" t="str">
        <f t="shared" si="48"/>
        <v>505,505,505,505,505,505,505,505,505,505,505,505,505,505,505,505,505,505,61,61,61,61,61,61,61,61</v>
      </c>
      <c r="P92" s="1" t="str">
        <f t="shared" si="49"/>
        <v>(3,6),(3,6),(3,6),(3,6),(3,6),(3,6),(3,6),(3,6),(3,6),(3,6),(3,6),(3,6),(3,6),(3,6),(3,6),(3,6),(3,6),(3,6),(1,3),(1,3),(1,3),(1,3),(1,3),(1,3),(1,3),(1,3)</v>
      </c>
      <c r="Q92" s="3" t="str">
        <f>IF(D92="坦克碎片",VLOOKUP(C92,道具信息!$N$2:$O$291,2,FALSE)&amp;"碎片",VLOOKUP(C92,道具信息!$N$2:$O$291,2,FALSE))</f>
        <v>T2部件</v>
      </c>
      <c r="R92" s="3">
        <f>SUMIFS(I$3:I$408,Q$3:Q$408,Q92,B$3:B$408,B92)</f>
        <v>1098</v>
      </c>
      <c r="S92" s="11">
        <f>ROUND(R92/SUMIF(B$3:B$408,B92,I$3:I$408),3)</f>
        <v>0.108</v>
      </c>
      <c r="T92" s="3" t="str">
        <f>VLOOKUP(Q92,道具信息!$Q$3:$S$20,2,FALSE)</f>
        <v>CHEST_ITEM_TYPE_T2_PART</v>
      </c>
      <c r="U92" s="3" t="str">
        <f>IF(COUNTIF(U$67:U91,T92)=0,T92,"")</f>
        <v/>
      </c>
      <c r="V92" s="3" t="str">
        <f t="shared" si="52"/>
        <v>CHEST_ITEM_TYPE_T1_PART,CHEST_ITEM_TYPE_T2_PART</v>
      </c>
      <c r="W92" s="13" t="str">
        <f t="shared" si="53"/>
        <v/>
      </c>
      <c r="X92" s="3" t="str">
        <f t="shared" si="54"/>
        <v/>
      </c>
      <c r="Y92" s="3" t="str">
        <f t="shared" si="55"/>
        <v>89.2%,10.8%</v>
      </c>
    </row>
    <row r="93" spans="2:25" x14ac:dyDescent="0.3">
      <c r="B93" s="2">
        <f>数据源!CW125</f>
        <v>4</v>
      </c>
      <c r="C93" s="2" t="str">
        <f>数据源!CX125</f>
        <v>T2HP5</v>
      </c>
      <c r="D93" s="2" t="str">
        <f>数据源!CY125</f>
        <v>部件</v>
      </c>
      <c r="E93" s="2">
        <f>数据源!CZ125</f>
        <v>108.56250000000001</v>
      </c>
      <c r="F93" s="2">
        <f>数据源!DA125</f>
        <v>2</v>
      </c>
      <c r="G93" s="2">
        <f>数据源!DB125</f>
        <v>2.6599999999999999E-2</v>
      </c>
      <c r="H93" s="2">
        <f>数据源!DC125</f>
        <v>6.1255037420840514E-3</v>
      </c>
      <c r="I93" s="2">
        <f>数据源!DD125</f>
        <v>61</v>
      </c>
      <c r="J93" s="3">
        <f t="shared" si="41"/>
        <v>1</v>
      </c>
      <c r="K93" s="3">
        <f t="shared" si="42"/>
        <v>3</v>
      </c>
      <c r="L93" s="3" t="str">
        <f t="shared" si="43"/>
        <v>部件</v>
      </c>
      <c r="M93" s="3">
        <f t="shared" ca="1" si="44"/>
        <v>92205</v>
      </c>
      <c r="N93" s="3" t="str">
        <f t="shared" ca="1" si="47"/>
        <v>91001,91003,91005,91101,91103,91105,91201,91203,91205,91002,91004,91006,91102,91104,91106,91202,91204,91206,92001,92003,92005,92101,92103,92105,92201,92203,92205</v>
      </c>
      <c r="O93" s="3" t="str">
        <f t="shared" si="48"/>
        <v>505,505,505,505,505,505,505,505,505,505,505,505,505,505,505,505,505,505,61,61,61,61,61,61,61,61,61</v>
      </c>
      <c r="P93" s="1" t="str">
        <f t="shared" si="49"/>
        <v>(3,6),(3,6),(3,6),(3,6),(3,6),(3,6),(3,6),(3,6),(3,6),(3,6),(3,6),(3,6),(3,6),(3,6),(3,6),(3,6),(3,6),(3,6),(1,3),(1,3),(1,3),(1,3),(1,3),(1,3),(1,3),(1,3),(1,3)</v>
      </c>
      <c r="Q93" s="3" t="str">
        <f>IF(D93="坦克碎片",VLOOKUP(C93,道具信息!$N$2:$O$291,2,FALSE)&amp;"碎片",VLOOKUP(C93,道具信息!$N$2:$O$291,2,FALSE))</f>
        <v>T2部件</v>
      </c>
      <c r="R93" s="3">
        <f>SUMIFS(I$3:I$408,Q$3:Q$408,Q93,B$3:B$408,B93)</f>
        <v>1098</v>
      </c>
      <c r="S93" s="11">
        <f>ROUND(R93/SUMIF(B$3:B$408,B93,I$3:I$408),3)</f>
        <v>0.108</v>
      </c>
      <c r="T93" s="3" t="str">
        <f>VLOOKUP(Q93,道具信息!$Q$3:$S$20,2,FALSE)</f>
        <v>CHEST_ITEM_TYPE_T2_PART</v>
      </c>
      <c r="U93" s="3" t="str">
        <f>IF(COUNTIF(U$67:U92,T93)=0,T93,"")</f>
        <v/>
      </c>
      <c r="V93" s="3" t="str">
        <f t="shared" si="52"/>
        <v>CHEST_ITEM_TYPE_T1_PART,CHEST_ITEM_TYPE_T2_PART</v>
      </c>
      <c r="W93" s="13" t="str">
        <f t="shared" si="53"/>
        <v/>
      </c>
      <c r="X93" s="3" t="str">
        <f t="shared" si="54"/>
        <v/>
      </c>
      <c r="Y93" s="3" t="str">
        <f t="shared" si="55"/>
        <v>89.2%,10.8%</v>
      </c>
    </row>
    <row r="94" spans="2:25" x14ac:dyDescent="0.3">
      <c r="B94" s="2">
        <f>数据源!CW126</f>
        <v>4</v>
      </c>
      <c r="C94" s="2" t="str">
        <f>数据源!CX126</f>
        <v>T2LP2</v>
      </c>
      <c r="D94" s="2" t="str">
        <f>数据源!CY126</f>
        <v>部件</v>
      </c>
      <c r="E94" s="2">
        <f>数据源!CZ126</f>
        <v>108.56250000000001</v>
      </c>
      <c r="F94" s="2">
        <f>数据源!DA126</f>
        <v>2</v>
      </c>
      <c r="G94" s="2">
        <f>数据源!DB126</f>
        <v>2.6599999999999999E-2</v>
      </c>
      <c r="H94" s="2">
        <f>数据源!DC126</f>
        <v>6.1255037420840514E-3</v>
      </c>
      <c r="I94" s="2">
        <f>数据源!DD126</f>
        <v>61</v>
      </c>
      <c r="J94" s="3">
        <f t="shared" si="41"/>
        <v>1</v>
      </c>
      <c r="K94" s="3">
        <f t="shared" si="42"/>
        <v>3</v>
      </c>
      <c r="L94" s="3" t="str">
        <f t="shared" si="43"/>
        <v>部件</v>
      </c>
      <c r="M94" s="3">
        <f t="shared" ca="1" si="44"/>
        <v>92002</v>
      </c>
      <c r="N94" s="3" t="str">
        <f t="shared" ca="1" si="47"/>
        <v>91001,91003,91005,91101,91103,91105,91201,91203,91205,91002,91004,91006,91102,91104,91106,91202,91204,91206,92001,92003,92005,92101,92103,92105,92201,92203,92205,92002</v>
      </c>
      <c r="O94" s="3" t="str">
        <f t="shared" si="48"/>
        <v>505,505,505,505,505,505,505,505,505,505,505,505,505,505,505,505,505,505,61,61,61,61,61,61,61,61,61,61</v>
      </c>
      <c r="P94" s="1" t="str">
        <f t="shared" si="49"/>
        <v>(3,6),(3,6),(3,6),(3,6),(3,6),(3,6),(3,6),(3,6),(3,6),(3,6),(3,6),(3,6),(3,6),(3,6),(3,6),(3,6),(3,6),(3,6),(1,3),(1,3),(1,3),(1,3),(1,3),(1,3),(1,3),(1,3),(1,3),(1,3)</v>
      </c>
      <c r="Q94" s="3" t="str">
        <f>IF(D94="坦克碎片",VLOOKUP(C94,道具信息!$N$2:$O$291,2,FALSE)&amp;"碎片",VLOOKUP(C94,道具信息!$N$2:$O$291,2,FALSE))</f>
        <v>T2部件</v>
      </c>
      <c r="R94" s="3">
        <f>SUMIFS(I$3:I$408,Q$3:Q$408,Q94,B$3:B$408,B94)</f>
        <v>1098</v>
      </c>
      <c r="S94" s="11">
        <f>ROUND(R94/SUMIF(B$3:B$408,B94,I$3:I$408),3)</f>
        <v>0.108</v>
      </c>
      <c r="T94" s="3" t="str">
        <f>VLOOKUP(Q94,道具信息!$Q$3:$S$20,2,FALSE)</f>
        <v>CHEST_ITEM_TYPE_T2_PART</v>
      </c>
      <c r="U94" s="3" t="str">
        <f>IF(COUNTIF(U$67:U93,T94)=0,T94,"")</f>
        <v/>
      </c>
      <c r="V94" s="3" t="str">
        <f t="shared" si="52"/>
        <v>CHEST_ITEM_TYPE_T1_PART,CHEST_ITEM_TYPE_T2_PART</v>
      </c>
      <c r="W94" s="13" t="str">
        <f t="shared" si="53"/>
        <v/>
      </c>
      <c r="X94" s="3" t="str">
        <f t="shared" si="54"/>
        <v/>
      </c>
      <c r="Y94" s="3" t="str">
        <f t="shared" si="55"/>
        <v>89.2%,10.8%</v>
      </c>
    </row>
    <row r="95" spans="2:25" x14ac:dyDescent="0.3">
      <c r="B95" s="2">
        <f>数据源!CW127</f>
        <v>4</v>
      </c>
      <c r="C95" s="2" t="str">
        <f>数据源!CX127</f>
        <v>T2LP4</v>
      </c>
      <c r="D95" s="2" t="str">
        <f>数据源!CY127</f>
        <v>部件</v>
      </c>
      <c r="E95" s="2">
        <f>数据源!CZ127</f>
        <v>108.56250000000001</v>
      </c>
      <c r="F95" s="2">
        <f>数据源!DA127</f>
        <v>2</v>
      </c>
      <c r="G95" s="2">
        <f>数据源!DB127</f>
        <v>2.6499999999999999E-2</v>
      </c>
      <c r="H95" s="2">
        <f>数据源!DC127</f>
        <v>6.1024755325273447E-3</v>
      </c>
      <c r="I95" s="2">
        <f>数据源!DD127</f>
        <v>61</v>
      </c>
      <c r="J95" s="3">
        <f t="shared" si="41"/>
        <v>1</v>
      </c>
      <c r="K95" s="3">
        <f t="shared" si="42"/>
        <v>3</v>
      </c>
      <c r="L95" s="3" t="str">
        <f t="shared" si="43"/>
        <v>部件</v>
      </c>
      <c r="M95" s="3">
        <f t="shared" ca="1" si="44"/>
        <v>92004</v>
      </c>
      <c r="N95" s="3" t="str">
        <f t="shared" ca="1" si="47"/>
        <v>91001,91003,91005,91101,91103,91105,91201,91203,91205,91002,91004,91006,91102,91104,91106,91202,91204,91206,92001,92003,92005,92101,92103,92105,92201,92203,92205,92002,92004</v>
      </c>
      <c r="O95" s="3" t="str">
        <f t="shared" si="48"/>
        <v>505,505,505,505,505,505,505,505,505,505,505,505,505,505,505,505,505,505,61,61,61,61,61,61,61,61,61,61,61</v>
      </c>
      <c r="P95" s="1" t="str">
        <f t="shared" si="49"/>
        <v>(3,6),(3,6),(3,6),(3,6),(3,6),(3,6),(3,6),(3,6),(3,6),(3,6),(3,6),(3,6),(3,6),(3,6),(3,6),(3,6),(3,6),(3,6),(1,3),(1,3),(1,3),(1,3),(1,3),(1,3),(1,3),(1,3),(1,3),(1,3),(1,3)</v>
      </c>
      <c r="Q95" s="3" t="str">
        <f>IF(D95="坦克碎片",VLOOKUP(C95,道具信息!$N$2:$O$291,2,FALSE)&amp;"碎片",VLOOKUP(C95,道具信息!$N$2:$O$291,2,FALSE))</f>
        <v>T2部件</v>
      </c>
      <c r="R95" s="3">
        <f>SUMIFS(I$3:I$408,Q$3:Q$408,Q95,B$3:B$408,B95)</f>
        <v>1098</v>
      </c>
      <c r="S95" s="11">
        <f>ROUND(R95/SUMIF(B$3:B$408,B95,I$3:I$408),3)</f>
        <v>0.108</v>
      </c>
      <c r="T95" s="3" t="str">
        <f>VLOOKUP(Q95,道具信息!$Q$3:$S$20,2,FALSE)</f>
        <v>CHEST_ITEM_TYPE_T2_PART</v>
      </c>
      <c r="U95" s="3" t="str">
        <f>IF(COUNTIF(U$67:U94,T95)=0,T95,"")</f>
        <v/>
      </c>
      <c r="V95" s="3" t="str">
        <f t="shared" si="52"/>
        <v>CHEST_ITEM_TYPE_T1_PART,CHEST_ITEM_TYPE_T2_PART</v>
      </c>
      <c r="W95" s="13" t="str">
        <f t="shared" si="53"/>
        <v/>
      </c>
      <c r="X95" s="3" t="str">
        <f t="shared" si="54"/>
        <v/>
      </c>
      <c r="Y95" s="3" t="str">
        <f t="shared" si="55"/>
        <v>89.2%,10.8%</v>
      </c>
    </row>
    <row r="96" spans="2:25" x14ac:dyDescent="0.3">
      <c r="B96" s="2">
        <f>数据源!CW128</f>
        <v>4</v>
      </c>
      <c r="C96" s="2" t="str">
        <f>数据源!CX128</f>
        <v>T2LP6</v>
      </c>
      <c r="D96" s="2" t="str">
        <f>数据源!CY128</f>
        <v>部件</v>
      </c>
      <c r="E96" s="2">
        <f>数据源!CZ128</f>
        <v>108.56250000000001</v>
      </c>
      <c r="F96" s="2">
        <f>数据源!DA128</f>
        <v>2</v>
      </c>
      <c r="G96" s="2">
        <f>数据源!DB128</f>
        <v>2.6499999999999999E-2</v>
      </c>
      <c r="H96" s="2">
        <f>数据源!DC128</f>
        <v>6.1024755325273447E-3</v>
      </c>
      <c r="I96" s="2">
        <f>数据源!DD128</f>
        <v>61</v>
      </c>
      <c r="J96" s="3">
        <f t="shared" si="41"/>
        <v>1</v>
      </c>
      <c r="K96" s="3">
        <f t="shared" si="42"/>
        <v>3</v>
      </c>
      <c r="L96" s="3" t="str">
        <f t="shared" si="43"/>
        <v>部件</v>
      </c>
      <c r="M96" s="3">
        <f t="shared" ca="1" si="44"/>
        <v>92006</v>
      </c>
      <c r="N96" s="3" t="str">
        <f t="shared" ca="1" si="47"/>
        <v>91001,91003,91005,91101,91103,91105,91201,91203,91205,91002,91004,91006,91102,91104,91106,91202,91204,91206,92001,92003,92005,92101,92103,92105,92201,92203,92205,92002,92004,92006</v>
      </c>
      <c r="O96" s="3" t="str">
        <f t="shared" si="48"/>
        <v>505,505,505,505,505,505,505,505,505,505,505,505,505,505,505,505,505,505,61,61,61,61,61,61,61,61,61,61,61,61</v>
      </c>
      <c r="P96" s="1" t="str">
        <f t="shared" si="49"/>
        <v>(3,6),(3,6),(3,6),(3,6),(3,6),(3,6),(3,6),(3,6),(3,6),(3,6),(3,6),(3,6),(3,6),(3,6),(3,6),(3,6),(3,6),(3,6),(1,3),(1,3),(1,3),(1,3),(1,3),(1,3),(1,3),(1,3),(1,3),(1,3),(1,3),(1,3)</v>
      </c>
      <c r="Q96" s="3" t="str">
        <f>IF(D96="坦克碎片",VLOOKUP(C96,道具信息!$N$2:$O$291,2,FALSE)&amp;"碎片",VLOOKUP(C96,道具信息!$N$2:$O$291,2,FALSE))</f>
        <v>T2部件</v>
      </c>
      <c r="R96" s="3">
        <f>SUMIFS(I$3:I$408,Q$3:Q$408,Q96,B$3:B$408,B96)</f>
        <v>1098</v>
      </c>
      <c r="S96" s="11">
        <f>ROUND(R96/SUMIF(B$3:B$408,B96,I$3:I$408),3)</f>
        <v>0.108</v>
      </c>
      <c r="T96" s="3" t="str">
        <f>VLOOKUP(Q96,道具信息!$Q$3:$S$20,2,FALSE)</f>
        <v>CHEST_ITEM_TYPE_T2_PART</v>
      </c>
      <c r="U96" s="3" t="str">
        <f>IF(COUNTIF(U$67:U95,T96)=0,T96,"")</f>
        <v/>
      </c>
      <c r="V96" s="3" t="str">
        <f t="shared" si="52"/>
        <v>CHEST_ITEM_TYPE_T1_PART,CHEST_ITEM_TYPE_T2_PART</v>
      </c>
      <c r="W96" s="13" t="str">
        <f t="shared" si="53"/>
        <v/>
      </c>
      <c r="X96" s="3" t="str">
        <f t="shared" si="54"/>
        <v/>
      </c>
      <c r="Y96" s="3" t="str">
        <f t="shared" si="55"/>
        <v>89.2%,10.8%</v>
      </c>
    </row>
    <row r="97" spans="2:25" x14ac:dyDescent="0.3">
      <c r="B97" s="2">
        <f>数据源!CW129</f>
        <v>4</v>
      </c>
      <c r="C97" s="2" t="str">
        <f>数据源!CX129</f>
        <v>T2MP2</v>
      </c>
      <c r="D97" s="2" t="str">
        <f>数据源!CY129</f>
        <v>部件</v>
      </c>
      <c r="E97" s="2">
        <f>数据源!CZ129</f>
        <v>108.56250000000001</v>
      </c>
      <c r="F97" s="2">
        <f>数据源!DA129</f>
        <v>2</v>
      </c>
      <c r="G97" s="2">
        <f>数据源!DB129</f>
        <v>2.6499999999999999E-2</v>
      </c>
      <c r="H97" s="2">
        <f>数据源!DC129</f>
        <v>6.1024755325273447E-3</v>
      </c>
      <c r="I97" s="2">
        <f>数据源!DD129</f>
        <v>61</v>
      </c>
      <c r="J97" s="3">
        <f>ROUNDUP(IF(F97&gt;1,F97-ROUNDDOWN(SQRT(F97),0),F97),0)</f>
        <v>1</v>
      </c>
      <c r="K97" s="3">
        <f>F97*2-J97</f>
        <v>3</v>
      </c>
      <c r="L97" s="3" t="str">
        <f t="shared" si="43"/>
        <v>部件</v>
      </c>
      <c r="M97" s="3">
        <f t="shared" ca="1" si="44"/>
        <v>92102</v>
      </c>
      <c r="N97" s="3" t="str">
        <f t="shared" ca="1" si="47"/>
        <v>91001,91003,91005,91101,91103,91105,91201,91203,91205,91002,91004,91006,91102,91104,91106,91202,91204,91206,92001,92003,92005,92101,92103,92105,92201,92203,92205,92002,92004,92006,92102</v>
      </c>
      <c r="O97" s="3" t="str">
        <f t="shared" si="48"/>
        <v>505,505,505,505,505,505,505,505,505,505,505,505,505,505,505,505,505,505,61,61,61,61,61,61,61,61,61,61,61,61,61</v>
      </c>
      <c r="P97" s="1" t="str">
        <f t="shared" si="49"/>
        <v>(3,6),(3,6),(3,6),(3,6),(3,6),(3,6),(3,6),(3,6),(3,6),(3,6),(3,6),(3,6),(3,6),(3,6),(3,6),(3,6),(3,6),(3,6),(1,3),(1,3),(1,3),(1,3),(1,3),(1,3),(1,3),(1,3),(1,3),(1,3),(1,3),(1,3),(1,3)</v>
      </c>
      <c r="Q97" s="3" t="str">
        <f>IF(D97="坦克碎片",VLOOKUP(C97,道具信息!$N$2:$O$291,2,FALSE)&amp;"碎片",VLOOKUP(C97,道具信息!$N$2:$O$291,2,FALSE))</f>
        <v>T2部件</v>
      </c>
      <c r="R97" s="3">
        <f>SUMIFS(I$3:I$408,Q$3:Q$408,Q97,B$3:B$408,B97)</f>
        <v>1098</v>
      </c>
      <c r="S97" s="11">
        <f>ROUND(R97/SUMIF(B$3:B$408,B97,I$3:I$408),3)</f>
        <v>0.108</v>
      </c>
      <c r="T97" s="3" t="str">
        <f>VLOOKUP(Q97,道具信息!$Q$3:$S$20,2,FALSE)</f>
        <v>CHEST_ITEM_TYPE_T2_PART</v>
      </c>
      <c r="U97" s="3" t="str">
        <f>IF(COUNTIF(U$67:U96,T97)=0,T97,"")</f>
        <v/>
      </c>
      <c r="V97" s="3" t="str">
        <f t="shared" si="52"/>
        <v>CHEST_ITEM_TYPE_T1_PART,CHEST_ITEM_TYPE_T2_PART</v>
      </c>
      <c r="W97" s="13" t="str">
        <f t="shared" si="53"/>
        <v/>
      </c>
      <c r="X97" s="3" t="str">
        <f t="shared" si="54"/>
        <v/>
      </c>
      <c r="Y97" s="3" t="str">
        <f t="shared" si="55"/>
        <v>89.2%,10.8%</v>
      </c>
    </row>
    <row r="98" spans="2:25" x14ac:dyDescent="0.3">
      <c r="B98" s="2">
        <f>数据源!CW130</f>
        <v>4</v>
      </c>
      <c r="C98" s="2" t="str">
        <f>数据源!CX130</f>
        <v>T2MP4</v>
      </c>
      <c r="D98" s="2" t="str">
        <f>数据源!CY130</f>
        <v>部件</v>
      </c>
      <c r="E98" s="2">
        <f>数据源!CZ130</f>
        <v>108.56250000000001</v>
      </c>
      <c r="F98" s="2">
        <f>数据源!DA130</f>
        <v>2</v>
      </c>
      <c r="G98" s="2">
        <f>数据源!DB130</f>
        <v>2.6499999999999999E-2</v>
      </c>
      <c r="H98" s="2">
        <f>数据源!DC130</f>
        <v>6.1024755325273447E-3</v>
      </c>
      <c r="I98" s="2">
        <f>数据源!DD130</f>
        <v>61</v>
      </c>
      <c r="J98" s="3">
        <f t="shared" ref="J98:J102" si="56">ROUNDUP(IF(F98&gt;1,F98-ROUNDDOWN(SQRT(F98),0),F98),0)</f>
        <v>1</v>
      </c>
      <c r="K98" s="3">
        <f t="shared" ref="K98:K102" si="57">F98*2-J98</f>
        <v>3</v>
      </c>
      <c r="L98" s="3" t="str">
        <f t="shared" si="43"/>
        <v>部件</v>
      </c>
      <c r="M98" s="3">
        <f t="shared" ca="1" si="44"/>
        <v>92104</v>
      </c>
      <c r="N98" s="3" t="str">
        <f t="shared" ca="1" si="47"/>
        <v>91001,91003,91005,91101,91103,91105,91201,91203,91205,91002,91004,91006,91102,91104,91106,91202,91204,91206,92001,92003,92005,92101,92103,92105,92201,92203,92205,92002,92004,92006,92102,92104</v>
      </c>
      <c r="O98" s="3" t="str">
        <f t="shared" si="48"/>
        <v>505,505,505,505,505,505,505,505,505,505,505,505,505,505,505,505,505,505,61,61,61,61,61,61,61,61,61,61,61,61,61,61</v>
      </c>
      <c r="P98" s="1" t="str">
        <f t="shared" si="49"/>
        <v>(3,6),(3,6),(3,6),(3,6),(3,6),(3,6),(3,6),(3,6),(3,6),(3,6),(3,6),(3,6),(3,6),(3,6),(3,6),(3,6),(3,6),(3,6),(1,3),(1,3),(1,3),(1,3),(1,3),(1,3),(1,3),(1,3),(1,3),(1,3),(1,3),(1,3),(1,3),(1,3)</v>
      </c>
      <c r="Q98" s="3" t="str">
        <f>IF(D98="坦克碎片",VLOOKUP(C98,道具信息!$N$2:$O$291,2,FALSE)&amp;"碎片",VLOOKUP(C98,道具信息!$N$2:$O$291,2,FALSE))</f>
        <v>T2部件</v>
      </c>
      <c r="R98" s="3">
        <f>SUMIFS(I$3:I$408,Q$3:Q$408,Q98,B$3:B$408,B98)</f>
        <v>1098</v>
      </c>
      <c r="S98" s="11">
        <f>ROUND(R98/SUMIF(B$3:B$408,B98,I$3:I$408),3)</f>
        <v>0.108</v>
      </c>
      <c r="T98" s="3" t="str">
        <f>VLOOKUP(Q98,道具信息!$Q$3:$S$20,2,FALSE)</f>
        <v>CHEST_ITEM_TYPE_T2_PART</v>
      </c>
      <c r="U98" s="3" t="str">
        <f>IF(COUNTIF(U$67:U97,T98)=0,T98,"")</f>
        <v/>
      </c>
      <c r="V98" s="3" t="str">
        <f t="shared" si="52"/>
        <v>CHEST_ITEM_TYPE_T1_PART,CHEST_ITEM_TYPE_T2_PART</v>
      </c>
      <c r="W98" s="13" t="str">
        <f t="shared" si="53"/>
        <v/>
      </c>
      <c r="X98" s="3" t="str">
        <f t="shared" si="54"/>
        <v/>
      </c>
      <c r="Y98" s="3" t="str">
        <f t="shared" si="55"/>
        <v>89.2%,10.8%</v>
      </c>
    </row>
    <row r="99" spans="2:25" x14ac:dyDescent="0.3">
      <c r="B99" s="2">
        <f>数据源!CW131</f>
        <v>4</v>
      </c>
      <c r="C99" s="2" t="str">
        <f>数据源!CX131</f>
        <v>T2MP6</v>
      </c>
      <c r="D99" s="2" t="str">
        <f>数据源!CY131</f>
        <v>部件</v>
      </c>
      <c r="E99" s="2">
        <f>数据源!CZ131</f>
        <v>108.56250000000001</v>
      </c>
      <c r="F99" s="2">
        <f>数据源!DA131</f>
        <v>2</v>
      </c>
      <c r="G99" s="2">
        <f>数据源!DB131</f>
        <v>2.6499999999999999E-2</v>
      </c>
      <c r="H99" s="2">
        <f>数据源!DC131</f>
        <v>6.1024755325273447E-3</v>
      </c>
      <c r="I99" s="2">
        <f>数据源!DD131</f>
        <v>61</v>
      </c>
      <c r="J99" s="3">
        <f t="shared" si="56"/>
        <v>1</v>
      </c>
      <c r="K99" s="3">
        <f t="shared" si="57"/>
        <v>3</v>
      </c>
      <c r="L99" s="3" t="str">
        <f t="shared" si="43"/>
        <v>部件</v>
      </c>
      <c r="M99" s="3">
        <f t="shared" ca="1" si="44"/>
        <v>92106</v>
      </c>
      <c r="N99" s="3" t="str">
        <f t="shared" ca="1" si="47"/>
        <v>91001,91003,91005,91101,91103,91105,91201,91203,91205,91002,91004,91006,91102,91104,91106,91202,91204,91206,92001,92003,92005,92101,92103,92105,92201,92203,92205,92002,92004,92006,92102,92104,92106</v>
      </c>
      <c r="O99" s="3" t="str">
        <f t="shared" si="48"/>
        <v>505,505,505,505,505,505,505,505,505,505,505,505,505,505,505,505,505,505,61,61,61,61,61,61,61,61,61,61,61,61,61,61,61</v>
      </c>
      <c r="P99" s="1" t="str">
        <f t="shared" si="49"/>
        <v>(3,6),(3,6),(3,6),(3,6),(3,6),(3,6),(3,6),(3,6),(3,6),(3,6),(3,6),(3,6),(3,6),(3,6),(3,6),(3,6),(3,6),(3,6),(1,3),(1,3),(1,3),(1,3),(1,3),(1,3),(1,3),(1,3),(1,3),(1,3),(1,3),(1,3),(1,3),(1,3),(1,3)</v>
      </c>
      <c r="Q99" s="3" t="str">
        <f>IF(D99="坦克碎片",VLOOKUP(C99,道具信息!$N$2:$O$291,2,FALSE)&amp;"碎片",VLOOKUP(C99,道具信息!$N$2:$O$291,2,FALSE))</f>
        <v>T2部件</v>
      </c>
      <c r="R99" s="3">
        <f>SUMIFS(I$3:I$408,Q$3:Q$408,Q99,B$3:B$408,B99)</f>
        <v>1098</v>
      </c>
      <c r="S99" s="11">
        <f>ROUND(R99/SUMIF(B$3:B$408,B99,I$3:I$408),3)</f>
        <v>0.108</v>
      </c>
      <c r="T99" s="3" t="str">
        <f>VLOOKUP(Q99,道具信息!$Q$3:$S$20,2,FALSE)</f>
        <v>CHEST_ITEM_TYPE_T2_PART</v>
      </c>
      <c r="U99" s="3" t="str">
        <f>IF(COUNTIF(U$67:U98,T99)=0,T99,"")</f>
        <v/>
      </c>
      <c r="V99" s="3" t="str">
        <f t="shared" si="52"/>
        <v>CHEST_ITEM_TYPE_T1_PART,CHEST_ITEM_TYPE_T2_PART</v>
      </c>
      <c r="W99" s="13" t="str">
        <f t="shared" si="53"/>
        <v/>
      </c>
      <c r="X99" s="3" t="str">
        <f t="shared" si="54"/>
        <v/>
      </c>
      <c r="Y99" s="3" t="str">
        <f t="shared" si="55"/>
        <v>89.2%,10.8%</v>
      </c>
    </row>
    <row r="100" spans="2:25" x14ac:dyDescent="0.3">
      <c r="B100" s="2">
        <f>数据源!CW132</f>
        <v>4</v>
      </c>
      <c r="C100" s="2" t="str">
        <f>数据源!CX132</f>
        <v>T2HP2</v>
      </c>
      <c r="D100" s="2" t="str">
        <f>数据源!CY132</f>
        <v>部件</v>
      </c>
      <c r="E100" s="2">
        <f>数据源!CZ132</f>
        <v>108.56250000000001</v>
      </c>
      <c r="F100" s="2">
        <f>数据源!DA132</f>
        <v>2</v>
      </c>
      <c r="G100" s="2">
        <f>数据源!DB132</f>
        <v>2.6499999999999999E-2</v>
      </c>
      <c r="H100" s="2">
        <f>数据源!DC132</f>
        <v>6.1024755325273447E-3</v>
      </c>
      <c r="I100" s="2">
        <f>数据源!DD132</f>
        <v>61</v>
      </c>
      <c r="J100" s="3">
        <f t="shared" si="56"/>
        <v>1</v>
      </c>
      <c r="K100" s="3">
        <f t="shared" si="57"/>
        <v>3</v>
      </c>
      <c r="L100" s="3" t="str">
        <f t="shared" si="43"/>
        <v>部件</v>
      </c>
      <c r="M100" s="3">
        <f t="shared" ca="1" si="44"/>
        <v>92202</v>
      </c>
      <c r="N100" s="3" t="str">
        <f t="shared" ca="1" si="47"/>
        <v>91001,91003,91005,91101,91103,91105,91201,91203,91205,91002,91004,91006,91102,91104,91106,91202,91204,91206,92001,92003,92005,92101,92103,92105,92201,92203,92205,92002,92004,92006,92102,92104,92106,92202</v>
      </c>
      <c r="O100" s="3" t="str">
        <f t="shared" si="48"/>
        <v>505,505,505,505,505,505,505,505,505,505,505,505,505,505,505,505,505,505,61,61,61,61,61,61,61,61,61,61,61,61,61,61,61,61</v>
      </c>
      <c r="P100" s="1" t="str">
        <f t="shared" si="49"/>
        <v>(3,6),(3,6),(3,6),(3,6),(3,6),(3,6),(3,6),(3,6),(3,6),(3,6),(3,6),(3,6),(3,6),(3,6),(3,6),(3,6),(3,6),(3,6),(1,3),(1,3),(1,3),(1,3),(1,3),(1,3),(1,3),(1,3),(1,3),(1,3),(1,3),(1,3),(1,3),(1,3),(1,3),(1,3)</v>
      </c>
      <c r="Q100" s="3" t="str">
        <f>IF(D100="坦克碎片",VLOOKUP(C100,道具信息!$N$2:$O$291,2,FALSE)&amp;"碎片",VLOOKUP(C100,道具信息!$N$2:$O$291,2,FALSE))</f>
        <v>T2部件</v>
      </c>
      <c r="R100" s="3">
        <f>SUMIFS(I$3:I$408,Q$3:Q$408,Q100,B$3:B$408,B100)</f>
        <v>1098</v>
      </c>
      <c r="S100" s="11">
        <f>ROUND(R100/SUMIF(B$3:B$408,B100,I$3:I$408),3)</f>
        <v>0.108</v>
      </c>
      <c r="T100" s="3" t="str">
        <f>VLOOKUP(Q100,道具信息!$Q$3:$S$20,2,FALSE)</f>
        <v>CHEST_ITEM_TYPE_T2_PART</v>
      </c>
      <c r="U100" s="3" t="str">
        <f>IF(COUNTIF(U$67:U99,T100)=0,T100,"")</f>
        <v/>
      </c>
      <c r="V100" s="3" t="str">
        <f t="shared" si="52"/>
        <v>CHEST_ITEM_TYPE_T1_PART,CHEST_ITEM_TYPE_T2_PART</v>
      </c>
      <c r="W100" s="13" t="str">
        <f t="shared" si="53"/>
        <v/>
      </c>
      <c r="X100" s="3" t="str">
        <f t="shared" si="54"/>
        <v/>
      </c>
      <c r="Y100" s="3" t="str">
        <f t="shared" si="55"/>
        <v>89.2%,10.8%</v>
      </c>
    </row>
    <row r="101" spans="2:25" x14ac:dyDescent="0.3">
      <c r="B101" s="2">
        <f>数据源!CW133</f>
        <v>4</v>
      </c>
      <c r="C101" s="2" t="str">
        <f>数据源!CX133</f>
        <v>T2HP4</v>
      </c>
      <c r="D101" s="2" t="str">
        <f>数据源!CY133</f>
        <v>部件</v>
      </c>
      <c r="E101" s="2">
        <f>数据源!CZ133</f>
        <v>108.56250000000001</v>
      </c>
      <c r="F101" s="2">
        <f>数据源!DA133</f>
        <v>2</v>
      </c>
      <c r="G101" s="2">
        <f>数据源!DB133</f>
        <v>2.6499999999999999E-2</v>
      </c>
      <c r="H101" s="2">
        <f>数据源!DC133</f>
        <v>6.1024755325273447E-3</v>
      </c>
      <c r="I101" s="2">
        <f>数据源!DD133</f>
        <v>61</v>
      </c>
      <c r="J101" s="3">
        <f t="shared" si="56"/>
        <v>1</v>
      </c>
      <c r="K101" s="3">
        <f t="shared" si="57"/>
        <v>3</v>
      </c>
      <c r="L101" s="3" t="str">
        <f t="shared" si="43"/>
        <v>部件</v>
      </c>
      <c r="M101" s="3">
        <f t="shared" ca="1" si="44"/>
        <v>92204</v>
      </c>
      <c r="N101" s="3" t="str">
        <f t="shared" ca="1" si="47"/>
        <v>91001,91003,91005,91101,91103,91105,91201,91203,91205,91002,91004,91006,91102,91104,91106,91202,91204,91206,92001,92003,92005,92101,92103,92105,92201,92203,92205,92002,92004,92006,92102,92104,92106,92202,92204</v>
      </c>
      <c r="O101" s="3" t="str">
        <f t="shared" si="48"/>
        <v>505,505,505,505,505,505,505,505,505,505,505,505,505,505,505,505,505,505,61,61,61,61,61,61,61,61,61,61,61,61,61,61,61,61,61</v>
      </c>
      <c r="P101" s="1" t="str">
        <f t="shared" si="49"/>
        <v>(3,6),(3,6),(3,6),(3,6),(3,6),(3,6),(3,6),(3,6),(3,6),(3,6),(3,6),(3,6),(3,6),(3,6),(3,6),(3,6),(3,6),(3,6),(1,3),(1,3),(1,3),(1,3),(1,3),(1,3),(1,3),(1,3),(1,3),(1,3),(1,3),(1,3),(1,3),(1,3),(1,3),(1,3),(1,3)</v>
      </c>
      <c r="Q101" s="3" t="str">
        <f>IF(D101="坦克碎片",VLOOKUP(C101,道具信息!$N$2:$O$291,2,FALSE)&amp;"碎片",VLOOKUP(C101,道具信息!$N$2:$O$291,2,FALSE))</f>
        <v>T2部件</v>
      </c>
      <c r="R101" s="3">
        <f>SUMIFS(I$3:I$408,Q$3:Q$408,Q101,B$3:B$408,B101)</f>
        <v>1098</v>
      </c>
      <c r="S101" s="11">
        <f>ROUND(R101/SUMIF(B$3:B$408,B101,I$3:I$408),3)</f>
        <v>0.108</v>
      </c>
      <c r="T101" s="3" t="str">
        <f>VLOOKUP(Q101,道具信息!$Q$3:$S$20,2,FALSE)</f>
        <v>CHEST_ITEM_TYPE_T2_PART</v>
      </c>
      <c r="U101" s="3" t="str">
        <f>IF(COUNTIF(U$67:U100,T101)=0,T101,"")</f>
        <v/>
      </c>
      <c r="V101" s="3" t="str">
        <f t="shared" si="52"/>
        <v>CHEST_ITEM_TYPE_T1_PART,CHEST_ITEM_TYPE_T2_PART</v>
      </c>
      <c r="W101" s="13" t="str">
        <f t="shared" si="53"/>
        <v/>
      </c>
      <c r="X101" s="3" t="str">
        <f t="shared" si="54"/>
        <v/>
      </c>
      <c r="Y101" s="3" t="str">
        <f t="shared" si="55"/>
        <v>89.2%,10.8%</v>
      </c>
    </row>
    <row r="102" spans="2:25" x14ac:dyDescent="0.3">
      <c r="B102" s="2">
        <f>数据源!CW134</f>
        <v>4</v>
      </c>
      <c r="C102" s="2" t="str">
        <f>数据源!CX134</f>
        <v>T2HP6</v>
      </c>
      <c r="D102" s="2" t="str">
        <f>数据源!CY134</f>
        <v>部件</v>
      </c>
      <c r="E102" s="2">
        <f>数据源!CZ134</f>
        <v>108.56250000000001</v>
      </c>
      <c r="F102" s="2">
        <f>数据源!DA134</f>
        <v>2</v>
      </c>
      <c r="G102" s="2">
        <f>数据源!DB134</f>
        <v>2.6499999999999999E-2</v>
      </c>
      <c r="H102" s="2">
        <f>数据源!DC134</f>
        <v>6.1024755325273447E-3</v>
      </c>
      <c r="I102" s="2">
        <f>数据源!DD134</f>
        <v>61</v>
      </c>
      <c r="J102" s="3">
        <f t="shared" si="56"/>
        <v>1</v>
      </c>
      <c r="K102" s="3">
        <f t="shared" si="57"/>
        <v>3</v>
      </c>
      <c r="L102" s="3" t="str">
        <f t="shared" si="43"/>
        <v>部件</v>
      </c>
      <c r="M102" s="3">
        <f t="shared" ca="1" si="44"/>
        <v>92206</v>
      </c>
      <c r="N102" s="3" t="str">
        <f t="shared" ca="1" si="47"/>
        <v>91001,91003,91005,91101,91103,91105,91201,91203,91205,91002,91004,91006,91102,91104,91106,91202,91204,91206,92001,92003,92005,92101,92103,92105,92201,92203,92205,92002,92004,92006,92102,92104,92106,92202,92204,92206</v>
      </c>
      <c r="O102" s="3" t="str">
        <f t="shared" si="48"/>
        <v>505,505,505,505,505,505,505,505,505,505,505,505,505,505,505,505,505,505,61,61,61,61,61,61,61,61,61,61,61,61,61,61,61,61,61,61</v>
      </c>
      <c r="P102" s="1" t="str">
        <f t="shared" si="49"/>
        <v>(3,6),(3,6),(3,6),(3,6),(3,6),(3,6),(3,6),(3,6),(3,6),(3,6),(3,6),(3,6),(3,6),(3,6),(3,6),(3,6),(3,6),(3,6),(1,3),(1,3),(1,3),(1,3),(1,3),(1,3),(1,3),(1,3),(1,3),(1,3),(1,3),(1,3),(1,3),(1,3),(1,3),(1,3),(1,3),(1,3)</v>
      </c>
      <c r="Q102" s="3" t="str">
        <f>IF(D102="坦克碎片",VLOOKUP(C102,道具信息!$N$2:$O$291,2,FALSE)&amp;"碎片",VLOOKUP(C102,道具信息!$N$2:$O$291,2,FALSE))</f>
        <v>T2部件</v>
      </c>
      <c r="R102" s="3">
        <f>SUMIFS(I$3:I$408,Q$3:Q$408,Q102,B$3:B$408,B102)</f>
        <v>1098</v>
      </c>
      <c r="S102" s="11">
        <f>ROUND(R102/SUMIF(B$3:B$408,B102,I$3:I$408),3)</f>
        <v>0.108</v>
      </c>
      <c r="T102" s="3" t="str">
        <f>VLOOKUP(Q102,道具信息!$Q$3:$S$20,2,FALSE)</f>
        <v>CHEST_ITEM_TYPE_T2_PART</v>
      </c>
      <c r="U102" s="3" t="str">
        <f>IF(COUNTIF(U$67:U101,T102)=0,T102,"")</f>
        <v/>
      </c>
      <c r="V102" s="3" t="str">
        <f t="shared" si="52"/>
        <v>CHEST_ITEM_TYPE_T1_PART,CHEST_ITEM_TYPE_T2_PART</v>
      </c>
      <c r="W102" s="13" t="str">
        <f t="shared" si="53"/>
        <v/>
      </c>
      <c r="X102" s="3" t="str">
        <f t="shared" si="54"/>
        <v/>
      </c>
      <c r="Y102" s="3" t="str">
        <f t="shared" si="55"/>
        <v>89.2%,10.8%</v>
      </c>
    </row>
    <row r="103" spans="2:25" x14ac:dyDescent="0.3">
      <c r="B103" s="4"/>
      <c r="C103" s="4"/>
      <c r="D103" s="4"/>
      <c r="E103" s="4"/>
      <c r="F103" s="4"/>
      <c r="G103" s="4"/>
      <c r="H103" s="4"/>
      <c r="I103" s="4"/>
      <c r="N103" s="3" t="str">
        <f ca="1">"["&amp;N102&amp;"]"</f>
        <v>[91001,91003,91005,91101,91103,91105,91201,91203,91205,91002,91004,91006,91102,91104,91106,91202,91204,91206,92001,92003,92005,92101,92103,92105,92201,92203,92205,92002,92004,92006,92102,92104,92106,92202,92204,92206]</v>
      </c>
      <c r="O103" s="3" t="str">
        <f>"["&amp;O102&amp;"]"</f>
        <v>[505,505,505,505,505,505,505,505,505,505,505,505,505,505,505,505,505,505,61,61,61,61,61,61,61,61,61,61,61,61,61,61,61,61,61,61]</v>
      </c>
      <c r="P103" s="3" t="str">
        <f>"["&amp;P102&amp;"]"</f>
        <v>[(3,6),(3,6),(3,6),(3,6),(3,6),(3,6),(3,6),(3,6),(3,6),(3,6),(3,6),(3,6),(3,6),(3,6),(3,6),(3,6),(3,6),(3,6),(1,3),(1,3),(1,3),(1,3),(1,3),(1,3),(1,3),(1,3),(1,3),(1,3),(1,3),(1,3),(1,3),(1,3),(1,3),(1,3),(1,3),(1,3)]</v>
      </c>
      <c r="V103" s="3" t="str">
        <f>"["&amp;V102&amp;"]"</f>
        <v>[CHEST_ITEM_TYPE_T1_PART,CHEST_ITEM_TYPE_T2_PART]</v>
      </c>
      <c r="Y103" s="3" t="str">
        <f>"["&amp;Y102&amp;"]"</f>
        <v>[89.2%,10.8%]</v>
      </c>
    </row>
    <row r="105" spans="2:25" x14ac:dyDescent="0.3">
      <c r="B105" s="2" t="str">
        <f>数据源!CW137</f>
        <v>联赛等级</v>
      </c>
      <c r="C105" s="2" t="str">
        <f>数据源!CX137</f>
        <v>道具名称</v>
      </c>
      <c r="D105" s="2" t="str">
        <f>数据源!CY137</f>
        <v>对应大类</v>
      </c>
      <c r="E105" s="2" t="str">
        <f>数据源!CZ137</f>
        <v>道具价值</v>
      </c>
      <c r="F105" s="2" t="str">
        <f>数据源!DA137</f>
        <v>抽取个数</v>
      </c>
      <c r="G105" s="2" t="str">
        <f>数据源!DB137</f>
        <v>价值比例</v>
      </c>
      <c r="H105" s="2" t="str">
        <f>数据源!DC137</f>
        <v>产出概率</v>
      </c>
      <c r="I105" s="2" t="str">
        <f>数据源!DD137</f>
        <v>权重值</v>
      </c>
      <c r="J105" s="7" t="s">
        <v>234</v>
      </c>
      <c r="K105" s="7" t="s">
        <v>235</v>
      </c>
      <c r="L105" s="3" t="s">
        <v>222</v>
      </c>
      <c r="M105" s="3" t="s">
        <v>152</v>
      </c>
      <c r="N105" s="3" t="s">
        <v>224</v>
      </c>
      <c r="O105" s="3" t="s">
        <v>225</v>
      </c>
      <c r="P105" s="3" t="s">
        <v>226</v>
      </c>
      <c r="Q105" s="8" t="s">
        <v>244</v>
      </c>
      <c r="R105" s="8" t="s">
        <v>245</v>
      </c>
      <c r="S105" s="8" t="s">
        <v>246</v>
      </c>
    </row>
    <row r="106" spans="2:25" x14ac:dyDescent="0.3">
      <c r="B106" s="2">
        <f>数据源!CW138</f>
        <v>5</v>
      </c>
      <c r="C106" s="2" t="str">
        <f>数据源!CX138</f>
        <v>T1LP1</v>
      </c>
      <c r="D106" s="2" t="str">
        <f>数据源!CY138</f>
        <v>部件</v>
      </c>
      <c r="E106" s="2">
        <f>数据源!CZ138</f>
        <v>6</v>
      </c>
      <c r="F106" s="2">
        <f>数据源!DA138</f>
        <v>4</v>
      </c>
      <c r="G106" s="2">
        <f>数据源!DB138</f>
        <v>2.1600000000000001E-2</v>
      </c>
      <c r="H106" s="2">
        <f>数据源!DC138</f>
        <v>4.5000000000000005E-2</v>
      </c>
      <c r="I106" s="2">
        <f>数据源!DD138</f>
        <v>450</v>
      </c>
      <c r="J106" s="3">
        <f>ROUNDUP(IF(F106&gt;1,F106-ROUNDDOWN(SQRT(F106),0),F106),0)</f>
        <v>2</v>
      </c>
      <c r="K106" s="3">
        <f>F106*2-J106</f>
        <v>6</v>
      </c>
      <c r="L106" s="3" t="str">
        <f>RIGHT(D106,2)</f>
        <v>部件</v>
      </c>
      <c r="M106" s="3">
        <f ca="1">IF(OR(L106="坦克",L106="碎片"),VLOOKUP(C106,INDIRECT("坦克ID"),MATCH(L106&amp;"ID",INDIRECT("坦克标头"),0),FALSE),VLOOKUP(C106,INDIRECT(L106&amp;"ID"),2,FALSE))</f>
        <v>91001</v>
      </c>
      <c r="N106" s="3">
        <f ca="1">M106</f>
        <v>91001</v>
      </c>
      <c r="O106" s="3">
        <f>I106</f>
        <v>450</v>
      </c>
      <c r="P106" s="1" t="str">
        <f>"("&amp;J106&amp;","&amp;K106&amp;")"</f>
        <v>(2,6)</v>
      </c>
      <c r="Q106" s="3" t="str">
        <f>IF(D106="坦克碎片",VLOOKUP(C106,道具信息!$N$2:$O$291,2,FALSE)&amp;"碎片",VLOOKUP(C106,道具信息!$N$2:$O$291,2,FALSE))</f>
        <v>T1部件</v>
      </c>
      <c r="R106" s="3">
        <f>SUMIFS(I$3:I$408,Q$3:Q$408,Q106,B$3:B$408,B106)</f>
        <v>8084</v>
      </c>
      <c r="S106" s="11">
        <f>ROUND(R106/SUMIF(B$3:B$408,B106,I$3:I$408),3)</f>
        <v>0.80600000000000005</v>
      </c>
      <c r="T106" s="3" t="str">
        <f>VLOOKUP(Q106,道具信息!$Q$3:$S$20,2,FALSE)</f>
        <v>CHEST_ITEM_TYPE_T1_PART</v>
      </c>
      <c r="U106" s="3" t="str">
        <f>T106</f>
        <v>CHEST_ITEM_TYPE_T1_PART</v>
      </c>
      <c r="V106" s="3" t="str">
        <f>U106</f>
        <v>CHEST_ITEM_TYPE_T1_PART</v>
      </c>
      <c r="W106" s="13">
        <f>IF(U106&lt;&gt;"",ROUND(S106*100%,3),"")</f>
        <v>0.80600000000000005</v>
      </c>
      <c r="X106" s="3" t="str">
        <f>TEXT(W106,"0.0%")</f>
        <v>80.6%</v>
      </c>
      <c r="Y106" s="3" t="str">
        <f>X106</f>
        <v>80.6%</v>
      </c>
    </row>
    <row r="107" spans="2:25" x14ac:dyDescent="0.3">
      <c r="B107" s="2">
        <f>数据源!CW139</f>
        <v>5</v>
      </c>
      <c r="C107" s="2" t="str">
        <f>数据源!CX139</f>
        <v>T1LP3</v>
      </c>
      <c r="D107" s="2" t="str">
        <f>数据源!CY139</f>
        <v>部件</v>
      </c>
      <c r="E107" s="2">
        <f>数据源!CZ139</f>
        <v>6</v>
      </c>
      <c r="F107" s="2">
        <f>数据源!DA139</f>
        <v>4</v>
      </c>
      <c r="G107" s="2">
        <f>数据源!DB139</f>
        <v>2.1600000000000001E-2</v>
      </c>
      <c r="H107" s="2">
        <f>数据源!DC139</f>
        <v>4.5000000000000005E-2</v>
      </c>
      <c r="I107" s="2">
        <f>数据源!DD139</f>
        <v>450</v>
      </c>
      <c r="J107" s="3">
        <f t="shared" ref="J107:J135" si="58">ROUNDUP(IF(F107&gt;1,F107-ROUNDDOWN(SQRT(F107),0),F107),0)</f>
        <v>2</v>
      </c>
      <c r="K107" s="3">
        <f t="shared" ref="K107:K135" si="59">F107*2-J107</f>
        <v>6</v>
      </c>
      <c r="L107" s="3" t="str">
        <f t="shared" ref="L107:L141" si="60">RIGHT(D107,2)</f>
        <v>部件</v>
      </c>
      <c r="M107" s="3">
        <f t="shared" ref="M107:M141" ca="1" si="61">IF(OR(L107="坦克",L107="碎片"),VLOOKUP(C107,INDIRECT("坦克ID"),MATCH(L107&amp;"ID",INDIRECT("坦克标头"),0),FALSE),VLOOKUP(C107,INDIRECT(L107&amp;"ID"),2,FALSE))</f>
        <v>91003</v>
      </c>
      <c r="N107" s="3" t="str">
        <f ca="1">N106&amp;","&amp;M107</f>
        <v>91001,91003</v>
      </c>
      <c r="O107" s="3" t="str">
        <f>O106&amp;","&amp;I107</f>
        <v>450,450</v>
      </c>
      <c r="P107" s="1" t="str">
        <f>P106&amp;","&amp;"("&amp;J107&amp;","&amp;K107&amp;")"</f>
        <v>(2,6),(2,6)</v>
      </c>
      <c r="Q107" s="3" t="str">
        <f>IF(D107="坦克碎片",VLOOKUP(C107,道具信息!$N$2:$O$291,2,FALSE)&amp;"碎片",VLOOKUP(C107,道具信息!$N$2:$O$291,2,FALSE))</f>
        <v>T1部件</v>
      </c>
      <c r="R107" s="3">
        <f>SUMIFS(I$3:I$408,Q$3:Q$408,Q107,B$3:B$408,B107)</f>
        <v>8084</v>
      </c>
      <c r="S107" s="11">
        <f>ROUND(R107/SUMIF(B$3:B$408,B107,I$3:I$408),3)</f>
        <v>0.80600000000000005</v>
      </c>
      <c r="T107" s="3" t="str">
        <f>VLOOKUP(Q107,道具信息!$Q$3:$S$20,2,FALSE)</f>
        <v>CHEST_ITEM_TYPE_T1_PART</v>
      </c>
      <c r="U107" s="3" t="str">
        <f>IF(COUNTIF(U$106:U106,T107)=0,T107,"")</f>
        <v/>
      </c>
      <c r="V107" s="3" t="str">
        <f>IF(U107&lt;&gt;"",V106&amp;","&amp;U107,V106)</f>
        <v>CHEST_ITEM_TYPE_T1_PART</v>
      </c>
      <c r="W107" s="13" t="str">
        <f t="shared" ref="W107:W110" si="62">IF(U107&lt;&gt;"",ROUND(S107*100%,3),"")</f>
        <v/>
      </c>
      <c r="X107" s="3" t="str">
        <f t="shared" ref="X107:X110" si="63">TEXT(W107,"0.0%")</f>
        <v/>
      </c>
      <c r="Y107" s="3" t="str">
        <f>IF(X107&lt;&gt;"",Y106&amp;","&amp;X107,Y106)</f>
        <v>80.6%</v>
      </c>
    </row>
    <row r="108" spans="2:25" x14ac:dyDescent="0.3">
      <c r="B108" s="2">
        <f>数据源!CW140</f>
        <v>5</v>
      </c>
      <c r="C108" s="2" t="str">
        <f>数据源!CX140</f>
        <v>T1LP5</v>
      </c>
      <c r="D108" s="2" t="str">
        <f>数据源!CY140</f>
        <v>部件</v>
      </c>
      <c r="E108" s="2">
        <f>数据源!CZ140</f>
        <v>6</v>
      </c>
      <c r="F108" s="2">
        <f>数据源!DA140</f>
        <v>4</v>
      </c>
      <c r="G108" s="2">
        <f>数据源!DB140</f>
        <v>2.1600000000000001E-2</v>
      </c>
      <c r="H108" s="2">
        <f>数据源!DC140</f>
        <v>4.5000000000000005E-2</v>
      </c>
      <c r="I108" s="2">
        <f>数据源!DD140</f>
        <v>450</v>
      </c>
      <c r="J108" s="3">
        <f t="shared" si="58"/>
        <v>2</v>
      </c>
      <c r="K108" s="3">
        <f t="shared" si="59"/>
        <v>6</v>
      </c>
      <c r="L108" s="3" t="str">
        <f t="shared" si="60"/>
        <v>部件</v>
      </c>
      <c r="M108" s="3">
        <f t="shared" ca="1" si="61"/>
        <v>91005</v>
      </c>
      <c r="N108" s="3" t="str">
        <f t="shared" ref="N108:N141" ca="1" si="64">N107&amp;","&amp;M108</f>
        <v>91001,91003,91005</v>
      </c>
      <c r="O108" s="3" t="str">
        <f t="shared" ref="O108:O141" si="65">O107&amp;","&amp;I108</f>
        <v>450,450,450</v>
      </c>
      <c r="P108" s="1" t="str">
        <f t="shared" ref="P108:P141" si="66">P107&amp;","&amp;"("&amp;J108&amp;","&amp;K108&amp;")"</f>
        <v>(2,6),(2,6),(2,6)</v>
      </c>
      <c r="Q108" s="3" t="str">
        <f>IF(D108="坦克碎片",VLOOKUP(C108,道具信息!$N$2:$O$291,2,FALSE)&amp;"碎片",VLOOKUP(C108,道具信息!$N$2:$O$291,2,FALSE))</f>
        <v>T1部件</v>
      </c>
      <c r="R108" s="3">
        <f>SUMIFS(I$3:I$408,Q$3:Q$408,Q108,B$3:B$408,B108)</f>
        <v>8084</v>
      </c>
      <c r="S108" s="11">
        <f>ROUND(R108/SUMIF(B$3:B$408,B108,I$3:I$408),3)</f>
        <v>0.80600000000000005</v>
      </c>
      <c r="T108" s="3" t="str">
        <f>VLOOKUP(Q108,道具信息!$Q$3:$S$20,2,FALSE)</f>
        <v>CHEST_ITEM_TYPE_T1_PART</v>
      </c>
      <c r="U108" s="3" t="str">
        <f>IF(COUNTIF(U$106:U107,T108)=0,T108,"")</f>
        <v/>
      </c>
      <c r="V108" s="3" t="str">
        <f t="shared" ref="V108:V110" si="67">IF(U108&lt;&gt;"",V107&amp;","&amp;U108,V107)</f>
        <v>CHEST_ITEM_TYPE_T1_PART</v>
      </c>
      <c r="W108" s="13" t="str">
        <f t="shared" si="62"/>
        <v/>
      </c>
      <c r="X108" s="3" t="str">
        <f t="shared" si="63"/>
        <v/>
      </c>
      <c r="Y108" s="3" t="str">
        <f t="shared" ref="Y108:Y110" si="68">IF(X108&lt;&gt;"",Y107&amp;","&amp;X108,Y107)</f>
        <v>80.6%</v>
      </c>
    </row>
    <row r="109" spans="2:25" x14ac:dyDescent="0.3">
      <c r="B109" s="2">
        <f>数据源!CW141</f>
        <v>5</v>
      </c>
      <c r="C109" s="2" t="str">
        <f>数据源!CX141</f>
        <v>T1MP1</v>
      </c>
      <c r="D109" s="2" t="str">
        <f>数据源!CY141</f>
        <v>部件</v>
      </c>
      <c r="E109" s="2">
        <f>数据源!CZ141</f>
        <v>6</v>
      </c>
      <c r="F109" s="2">
        <f>数据源!DA141</f>
        <v>4</v>
      </c>
      <c r="G109" s="2">
        <f>数据源!DB141</f>
        <v>2.1600000000000001E-2</v>
      </c>
      <c r="H109" s="2">
        <f>数据源!DC141</f>
        <v>4.5000000000000005E-2</v>
      </c>
      <c r="I109" s="2">
        <f>数据源!DD141</f>
        <v>450</v>
      </c>
      <c r="J109" s="3">
        <f t="shared" si="58"/>
        <v>2</v>
      </c>
      <c r="K109" s="3">
        <f t="shared" si="59"/>
        <v>6</v>
      </c>
      <c r="L109" s="3" t="str">
        <f t="shared" si="60"/>
        <v>部件</v>
      </c>
      <c r="M109" s="3">
        <f t="shared" ca="1" si="61"/>
        <v>91101</v>
      </c>
      <c r="N109" s="3" t="str">
        <f t="shared" ca="1" si="64"/>
        <v>91001,91003,91005,91101</v>
      </c>
      <c r="O109" s="3" t="str">
        <f t="shared" si="65"/>
        <v>450,450,450,450</v>
      </c>
      <c r="P109" s="1" t="str">
        <f t="shared" si="66"/>
        <v>(2,6),(2,6),(2,6),(2,6)</v>
      </c>
      <c r="Q109" s="3" t="str">
        <f>IF(D109="坦克碎片",VLOOKUP(C109,道具信息!$N$2:$O$291,2,FALSE)&amp;"碎片",VLOOKUP(C109,道具信息!$N$2:$O$291,2,FALSE))</f>
        <v>T1部件</v>
      </c>
      <c r="R109" s="3">
        <f>SUMIFS(I$3:I$408,Q$3:Q$408,Q109,B$3:B$408,B109)</f>
        <v>8084</v>
      </c>
      <c r="S109" s="11">
        <f>ROUND(R109/SUMIF(B$3:B$408,B109,I$3:I$408),3)</f>
        <v>0.80600000000000005</v>
      </c>
      <c r="T109" s="3" t="str">
        <f>VLOOKUP(Q109,道具信息!$Q$3:$S$20,2,FALSE)</f>
        <v>CHEST_ITEM_TYPE_T1_PART</v>
      </c>
      <c r="U109" s="3" t="str">
        <f>IF(COUNTIF(U$106:U108,T109)=0,T109,"")</f>
        <v/>
      </c>
      <c r="V109" s="3" t="str">
        <f t="shared" si="67"/>
        <v>CHEST_ITEM_TYPE_T1_PART</v>
      </c>
      <c r="W109" s="13" t="str">
        <f t="shared" si="62"/>
        <v/>
      </c>
      <c r="X109" s="3" t="str">
        <f t="shared" si="63"/>
        <v/>
      </c>
      <c r="Y109" s="3" t="str">
        <f t="shared" si="68"/>
        <v>80.6%</v>
      </c>
    </row>
    <row r="110" spans="2:25" x14ac:dyDescent="0.3">
      <c r="B110" s="2">
        <f>数据源!CW142</f>
        <v>5</v>
      </c>
      <c r="C110" s="2" t="str">
        <f>数据源!CX142</f>
        <v>T1MP3</v>
      </c>
      <c r="D110" s="2" t="str">
        <f>数据源!CY142</f>
        <v>部件</v>
      </c>
      <c r="E110" s="2">
        <f>数据源!CZ142</f>
        <v>6</v>
      </c>
      <c r="F110" s="2">
        <f>数据源!DA142</f>
        <v>4</v>
      </c>
      <c r="G110" s="2">
        <f>数据源!DB142</f>
        <v>2.1600000000000001E-2</v>
      </c>
      <c r="H110" s="2">
        <f>数据源!DC142</f>
        <v>4.5000000000000005E-2</v>
      </c>
      <c r="I110" s="2">
        <f>数据源!DD142</f>
        <v>450</v>
      </c>
      <c r="J110" s="3">
        <f t="shared" si="58"/>
        <v>2</v>
      </c>
      <c r="K110" s="3">
        <f t="shared" si="59"/>
        <v>6</v>
      </c>
      <c r="L110" s="3" t="str">
        <f t="shared" si="60"/>
        <v>部件</v>
      </c>
      <c r="M110" s="3">
        <f t="shared" ca="1" si="61"/>
        <v>91103</v>
      </c>
      <c r="N110" s="3" t="str">
        <f t="shared" ca="1" si="64"/>
        <v>91001,91003,91005,91101,91103</v>
      </c>
      <c r="O110" s="3" t="str">
        <f t="shared" si="65"/>
        <v>450,450,450,450,450</v>
      </c>
      <c r="P110" s="1" t="str">
        <f t="shared" si="66"/>
        <v>(2,6),(2,6),(2,6),(2,6),(2,6)</v>
      </c>
      <c r="Q110" s="3" t="str">
        <f>IF(D110="坦克碎片",VLOOKUP(C110,道具信息!$N$2:$O$291,2,FALSE)&amp;"碎片",VLOOKUP(C110,道具信息!$N$2:$O$291,2,FALSE))</f>
        <v>T1部件</v>
      </c>
      <c r="R110" s="3">
        <f>SUMIFS(I$3:I$408,Q$3:Q$408,Q110,B$3:B$408,B110)</f>
        <v>8084</v>
      </c>
      <c r="S110" s="11">
        <f>ROUND(R110/SUMIF(B$3:B$408,B110,I$3:I$408),3)</f>
        <v>0.80600000000000005</v>
      </c>
      <c r="T110" s="3" t="str">
        <f>VLOOKUP(Q110,道具信息!$Q$3:$S$20,2,FALSE)</f>
        <v>CHEST_ITEM_TYPE_T1_PART</v>
      </c>
      <c r="U110" s="3" t="str">
        <f>IF(COUNTIF(U$106:U109,T110)=0,T110,"")</f>
        <v/>
      </c>
      <c r="V110" s="3" t="str">
        <f t="shared" si="67"/>
        <v>CHEST_ITEM_TYPE_T1_PART</v>
      </c>
      <c r="W110" s="13" t="str">
        <f t="shared" si="62"/>
        <v/>
      </c>
      <c r="X110" s="3" t="str">
        <f t="shared" si="63"/>
        <v/>
      </c>
      <c r="Y110" s="3" t="str">
        <f t="shared" si="68"/>
        <v>80.6%</v>
      </c>
    </row>
    <row r="111" spans="2:25" x14ac:dyDescent="0.3">
      <c r="B111" s="2">
        <f>数据源!CW143</f>
        <v>5</v>
      </c>
      <c r="C111" s="2" t="str">
        <f>数据源!CX143</f>
        <v>T1MP5</v>
      </c>
      <c r="D111" s="2" t="str">
        <f>数据源!CY143</f>
        <v>部件</v>
      </c>
      <c r="E111" s="2">
        <f>数据源!CZ143</f>
        <v>6</v>
      </c>
      <c r="F111" s="2">
        <f>数据源!DA143</f>
        <v>4</v>
      </c>
      <c r="G111" s="2">
        <f>数据源!DB143</f>
        <v>2.1600000000000001E-2</v>
      </c>
      <c r="H111" s="2">
        <f>数据源!DC143</f>
        <v>4.5000000000000005E-2</v>
      </c>
      <c r="I111" s="2">
        <f>数据源!DD143</f>
        <v>450</v>
      </c>
      <c r="J111" s="3">
        <f t="shared" si="58"/>
        <v>2</v>
      </c>
      <c r="K111" s="3">
        <f t="shared" si="59"/>
        <v>6</v>
      </c>
      <c r="L111" s="3" t="str">
        <f t="shared" si="60"/>
        <v>部件</v>
      </c>
      <c r="M111" s="3">
        <f t="shared" ca="1" si="61"/>
        <v>91105</v>
      </c>
      <c r="N111" s="3" t="str">
        <f t="shared" ca="1" si="64"/>
        <v>91001,91003,91005,91101,91103,91105</v>
      </c>
      <c r="O111" s="3" t="str">
        <f t="shared" si="65"/>
        <v>450,450,450,450,450,450</v>
      </c>
      <c r="P111" s="1" t="str">
        <f t="shared" si="66"/>
        <v>(2,6),(2,6),(2,6),(2,6),(2,6),(2,6)</v>
      </c>
      <c r="Q111" s="3" t="str">
        <f>IF(D111="坦克碎片",VLOOKUP(C111,道具信息!$N$2:$O$291,2,FALSE)&amp;"碎片",VLOOKUP(C111,道具信息!$N$2:$O$291,2,FALSE))</f>
        <v>T1部件</v>
      </c>
      <c r="R111" s="3">
        <f>SUMIFS(I$3:I$408,Q$3:Q$408,Q111,B$3:B$408,B111)</f>
        <v>8084</v>
      </c>
      <c r="S111" s="11">
        <f>ROUND(R111/SUMIF(B$3:B$408,B111,I$3:I$408),3)</f>
        <v>0.80600000000000005</v>
      </c>
      <c r="T111" s="3" t="str">
        <f>VLOOKUP(Q111,道具信息!$Q$3:$S$20,2,FALSE)</f>
        <v>CHEST_ITEM_TYPE_T1_PART</v>
      </c>
      <c r="U111" s="3" t="str">
        <f>IF(COUNTIF(U$106:U110,T111)=0,T111,"")</f>
        <v/>
      </c>
      <c r="V111" s="3" t="str">
        <f t="shared" ref="V111:V141" si="69">IF(U111&lt;&gt;"",V110&amp;","&amp;U111,V110)</f>
        <v>CHEST_ITEM_TYPE_T1_PART</v>
      </c>
      <c r="W111" s="13" t="str">
        <f t="shared" ref="W111:W141" si="70">IF(U111&lt;&gt;"",ROUND(S111*100%,3),"")</f>
        <v/>
      </c>
      <c r="X111" s="3" t="str">
        <f t="shared" ref="X111:X141" si="71">TEXT(W111,"0.0%")</f>
        <v/>
      </c>
      <c r="Y111" s="3" t="str">
        <f t="shared" ref="Y111:Y141" si="72">IF(X111&lt;&gt;"",Y110&amp;","&amp;X111,Y110)</f>
        <v>80.6%</v>
      </c>
    </row>
    <row r="112" spans="2:25" x14ac:dyDescent="0.3">
      <c r="B112" s="2">
        <f>数据源!CW144</f>
        <v>5</v>
      </c>
      <c r="C112" s="2" t="str">
        <f>数据源!CX144</f>
        <v>T1HP1</v>
      </c>
      <c r="D112" s="2" t="str">
        <f>数据源!CY144</f>
        <v>部件</v>
      </c>
      <c r="E112" s="2">
        <f>数据源!CZ144</f>
        <v>6</v>
      </c>
      <c r="F112" s="2">
        <f>数据源!DA144</f>
        <v>4</v>
      </c>
      <c r="G112" s="2">
        <f>数据源!DB144</f>
        <v>2.1600000000000001E-2</v>
      </c>
      <c r="H112" s="2">
        <f>数据源!DC144</f>
        <v>4.5000000000000005E-2</v>
      </c>
      <c r="I112" s="2">
        <f>数据源!DD144</f>
        <v>450</v>
      </c>
      <c r="J112" s="3">
        <f t="shared" si="58"/>
        <v>2</v>
      </c>
      <c r="K112" s="3">
        <f t="shared" si="59"/>
        <v>6</v>
      </c>
      <c r="L112" s="3" t="str">
        <f t="shared" si="60"/>
        <v>部件</v>
      </c>
      <c r="M112" s="3">
        <f t="shared" ca="1" si="61"/>
        <v>91201</v>
      </c>
      <c r="N112" s="3" t="str">
        <f t="shared" ca="1" si="64"/>
        <v>91001,91003,91005,91101,91103,91105,91201</v>
      </c>
      <c r="O112" s="3" t="str">
        <f t="shared" si="65"/>
        <v>450,450,450,450,450,450,450</v>
      </c>
      <c r="P112" s="1" t="str">
        <f t="shared" si="66"/>
        <v>(2,6),(2,6),(2,6),(2,6),(2,6),(2,6),(2,6)</v>
      </c>
      <c r="Q112" s="3" t="str">
        <f>IF(D112="坦克碎片",VLOOKUP(C112,道具信息!$N$2:$O$291,2,FALSE)&amp;"碎片",VLOOKUP(C112,道具信息!$N$2:$O$291,2,FALSE))</f>
        <v>T1部件</v>
      </c>
      <c r="R112" s="3">
        <f>SUMIFS(I$3:I$408,Q$3:Q$408,Q112,B$3:B$408,B112)</f>
        <v>8084</v>
      </c>
      <c r="S112" s="11">
        <f>ROUND(R112/SUMIF(B$3:B$408,B112,I$3:I$408),3)</f>
        <v>0.80600000000000005</v>
      </c>
      <c r="T112" s="3" t="str">
        <f>VLOOKUP(Q112,道具信息!$Q$3:$S$20,2,FALSE)</f>
        <v>CHEST_ITEM_TYPE_T1_PART</v>
      </c>
      <c r="U112" s="3" t="str">
        <f>IF(COUNTIF(U$106:U111,T112)=0,T112,"")</f>
        <v/>
      </c>
      <c r="V112" s="3" t="str">
        <f t="shared" si="69"/>
        <v>CHEST_ITEM_TYPE_T1_PART</v>
      </c>
      <c r="W112" s="13" t="str">
        <f t="shared" si="70"/>
        <v/>
      </c>
      <c r="X112" s="3" t="str">
        <f t="shared" si="71"/>
        <v/>
      </c>
      <c r="Y112" s="3" t="str">
        <f t="shared" si="72"/>
        <v>80.6%</v>
      </c>
    </row>
    <row r="113" spans="2:25" x14ac:dyDescent="0.3">
      <c r="B113" s="2">
        <f>数据源!CW145</f>
        <v>5</v>
      </c>
      <c r="C113" s="2" t="str">
        <f>数据源!CX145</f>
        <v>T1HP3</v>
      </c>
      <c r="D113" s="2" t="str">
        <f>数据源!CY145</f>
        <v>部件</v>
      </c>
      <c r="E113" s="2">
        <f>数据源!CZ145</f>
        <v>6</v>
      </c>
      <c r="F113" s="2">
        <f>数据源!DA145</f>
        <v>4</v>
      </c>
      <c r="G113" s="2">
        <f>数据源!DB145</f>
        <v>2.1600000000000001E-2</v>
      </c>
      <c r="H113" s="2">
        <f>数据源!DC145</f>
        <v>4.5000000000000005E-2</v>
      </c>
      <c r="I113" s="2">
        <f>数据源!DD145</f>
        <v>450</v>
      </c>
      <c r="J113" s="3">
        <f t="shared" si="58"/>
        <v>2</v>
      </c>
      <c r="K113" s="3">
        <f t="shared" si="59"/>
        <v>6</v>
      </c>
      <c r="L113" s="3" t="str">
        <f t="shared" si="60"/>
        <v>部件</v>
      </c>
      <c r="M113" s="3">
        <f t="shared" ca="1" si="61"/>
        <v>91203</v>
      </c>
      <c r="N113" s="3" t="str">
        <f t="shared" ca="1" si="64"/>
        <v>91001,91003,91005,91101,91103,91105,91201,91203</v>
      </c>
      <c r="O113" s="3" t="str">
        <f t="shared" si="65"/>
        <v>450,450,450,450,450,450,450,450</v>
      </c>
      <c r="P113" s="1" t="str">
        <f t="shared" si="66"/>
        <v>(2,6),(2,6),(2,6),(2,6),(2,6),(2,6),(2,6),(2,6)</v>
      </c>
      <c r="Q113" s="3" t="str">
        <f>IF(D113="坦克碎片",VLOOKUP(C113,道具信息!$N$2:$O$291,2,FALSE)&amp;"碎片",VLOOKUP(C113,道具信息!$N$2:$O$291,2,FALSE))</f>
        <v>T1部件</v>
      </c>
      <c r="R113" s="3">
        <f>SUMIFS(I$3:I$408,Q$3:Q$408,Q113,B$3:B$408,B113)</f>
        <v>8084</v>
      </c>
      <c r="S113" s="11">
        <f>ROUND(R113/SUMIF(B$3:B$408,B113,I$3:I$408),3)</f>
        <v>0.80600000000000005</v>
      </c>
      <c r="T113" s="3" t="str">
        <f>VLOOKUP(Q113,道具信息!$Q$3:$S$20,2,FALSE)</f>
        <v>CHEST_ITEM_TYPE_T1_PART</v>
      </c>
      <c r="U113" s="3" t="str">
        <f>IF(COUNTIF(U$106:U112,T113)=0,T113,"")</f>
        <v/>
      </c>
      <c r="V113" s="3" t="str">
        <f t="shared" si="69"/>
        <v>CHEST_ITEM_TYPE_T1_PART</v>
      </c>
      <c r="W113" s="13" t="str">
        <f t="shared" si="70"/>
        <v/>
      </c>
      <c r="X113" s="3" t="str">
        <f t="shared" si="71"/>
        <v/>
      </c>
      <c r="Y113" s="3" t="str">
        <f t="shared" si="72"/>
        <v>80.6%</v>
      </c>
    </row>
    <row r="114" spans="2:25" x14ac:dyDescent="0.3">
      <c r="B114" s="2">
        <f>数据源!CW146</f>
        <v>5</v>
      </c>
      <c r="C114" s="2" t="str">
        <f>数据源!CX146</f>
        <v>T1HP5</v>
      </c>
      <c r="D114" s="2" t="str">
        <f>数据源!CY146</f>
        <v>部件</v>
      </c>
      <c r="E114" s="2">
        <f>数据源!CZ146</f>
        <v>6</v>
      </c>
      <c r="F114" s="2">
        <f>数据源!DA146</f>
        <v>4</v>
      </c>
      <c r="G114" s="2">
        <f>数据源!DB146</f>
        <v>2.1600000000000001E-2</v>
      </c>
      <c r="H114" s="2">
        <f>数据源!DC146</f>
        <v>4.5000000000000005E-2</v>
      </c>
      <c r="I114" s="2">
        <f>数据源!DD146</f>
        <v>450</v>
      </c>
      <c r="J114" s="3">
        <f t="shared" si="58"/>
        <v>2</v>
      </c>
      <c r="K114" s="3">
        <f t="shared" si="59"/>
        <v>6</v>
      </c>
      <c r="L114" s="3" t="str">
        <f t="shared" si="60"/>
        <v>部件</v>
      </c>
      <c r="M114" s="3">
        <f t="shared" ca="1" si="61"/>
        <v>91205</v>
      </c>
      <c r="N114" s="3" t="str">
        <f t="shared" ca="1" si="64"/>
        <v>91001,91003,91005,91101,91103,91105,91201,91203,91205</v>
      </c>
      <c r="O114" s="3" t="str">
        <f t="shared" si="65"/>
        <v>450,450,450,450,450,450,450,450,450</v>
      </c>
      <c r="P114" s="1" t="str">
        <f t="shared" si="66"/>
        <v>(2,6),(2,6),(2,6),(2,6),(2,6),(2,6),(2,6),(2,6),(2,6)</v>
      </c>
      <c r="Q114" s="3" t="str">
        <f>IF(D114="坦克碎片",VLOOKUP(C114,道具信息!$N$2:$O$291,2,FALSE)&amp;"碎片",VLOOKUP(C114,道具信息!$N$2:$O$291,2,FALSE))</f>
        <v>T1部件</v>
      </c>
      <c r="R114" s="3">
        <f>SUMIFS(I$3:I$408,Q$3:Q$408,Q114,B$3:B$408,B114)</f>
        <v>8084</v>
      </c>
      <c r="S114" s="11">
        <f>ROUND(R114/SUMIF(B$3:B$408,B114,I$3:I$408),3)</f>
        <v>0.80600000000000005</v>
      </c>
      <c r="T114" s="3" t="str">
        <f>VLOOKUP(Q114,道具信息!$Q$3:$S$20,2,FALSE)</f>
        <v>CHEST_ITEM_TYPE_T1_PART</v>
      </c>
      <c r="U114" s="3" t="str">
        <f>IF(COUNTIF(U$106:U113,T114)=0,T114,"")</f>
        <v/>
      </c>
      <c r="V114" s="3" t="str">
        <f t="shared" si="69"/>
        <v>CHEST_ITEM_TYPE_T1_PART</v>
      </c>
      <c r="W114" s="13" t="str">
        <f t="shared" si="70"/>
        <v/>
      </c>
      <c r="X114" s="3" t="str">
        <f t="shared" si="71"/>
        <v/>
      </c>
      <c r="Y114" s="3" t="str">
        <f t="shared" si="72"/>
        <v>80.6%</v>
      </c>
    </row>
    <row r="115" spans="2:25" x14ac:dyDescent="0.3">
      <c r="B115" s="2">
        <f>数据源!CW147</f>
        <v>5</v>
      </c>
      <c r="C115" s="2" t="str">
        <f>数据源!CX147</f>
        <v>T1LP2</v>
      </c>
      <c r="D115" s="2" t="str">
        <f>数据源!CY147</f>
        <v>部件</v>
      </c>
      <c r="E115" s="2">
        <f>数据源!CZ147</f>
        <v>6</v>
      </c>
      <c r="F115" s="2">
        <f>数据源!DA147</f>
        <v>4</v>
      </c>
      <c r="G115" s="2">
        <f>数据源!DB147</f>
        <v>2.1600000000000001E-2</v>
      </c>
      <c r="H115" s="2">
        <f>数据源!DC147</f>
        <v>4.5000000000000005E-2</v>
      </c>
      <c r="I115" s="2">
        <f>数据源!DD147</f>
        <v>450</v>
      </c>
      <c r="J115" s="3">
        <f t="shared" si="58"/>
        <v>2</v>
      </c>
      <c r="K115" s="3">
        <f t="shared" si="59"/>
        <v>6</v>
      </c>
      <c r="L115" s="3" t="str">
        <f t="shared" si="60"/>
        <v>部件</v>
      </c>
      <c r="M115" s="3">
        <f t="shared" ca="1" si="61"/>
        <v>91002</v>
      </c>
      <c r="N115" s="3" t="str">
        <f t="shared" ca="1" si="64"/>
        <v>91001,91003,91005,91101,91103,91105,91201,91203,91205,91002</v>
      </c>
      <c r="O115" s="3" t="str">
        <f t="shared" si="65"/>
        <v>450,450,450,450,450,450,450,450,450,450</v>
      </c>
      <c r="P115" s="1" t="str">
        <f t="shared" si="66"/>
        <v>(2,6),(2,6),(2,6),(2,6),(2,6),(2,6),(2,6),(2,6),(2,6),(2,6)</v>
      </c>
      <c r="Q115" s="3" t="str">
        <f>IF(D115="坦克碎片",VLOOKUP(C115,道具信息!$N$2:$O$291,2,FALSE)&amp;"碎片",VLOOKUP(C115,道具信息!$N$2:$O$291,2,FALSE))</f>
        <v>T1部件</v>
      </c>
      <c r="R115" s="3">
        <f>SUMIFS(I$3:I$408,Q$3:Q$408,Q115,B$3:B$408,B115)</f>
        <v>8084</v>
      </c>
      <c r="S115" s="11">
        <f>ROUND(R115/SUMIF(B$3:B$408,B115,I$3:I$408),3)</f>
        <v>0.80600000000000005</v>
      </c>
      <c r="T115" s="3" t="str">
        <f>VLOOKUP(Q115,道具信息!$Q$3:$S$20,2,FALSE)</f>
        <v>CHEST_ITEM_TYPE_T1_PART</v>
      </c>
      <c r="U115" s="3" t="str">
        <f>IF(COUNTIF(U$106:U114,T115)=0,T115,"")</f>
        <v/>
      </c>
      <c r="V115" s="3" t="str">
        <f t="shared" si="69"/>
        <v>CHEST_ITEM_TYPE_T1_PART</v>
      </c>
      <c r="W115" s="13" t="str">
        <f t="shared" si="70"/>
        <v/>
      </c>
      <c r="X115" s="3" t="str">
        <f t="shared" si="71"/>
        <v/>
      </c>
      <c r="Y115" s="3" t="str">
        <f t="shared" si="72"/>
        <v>80.6%</v>
      </c>
    </row>
    <row r="116" spans="2:25" x14ac:dyDescent="0.3">
      <c r="B116" s="2">
        <f>数据源!CW148</f>
        <v>5</v>
      </c>
      <c r="C116" s="2" t="str">
        <f>数据源!CX148</f>
        <v>T1LP4</v>
      </c>
      <c r="D116" s="2" t="str">
        <f>数据源!CY148</f>
        <v>部件</v>
      </c>
      <c r="E116" s="2">
        <f>数据源!CZ148</f>
        <v>6</v>
      </c>
      <c r="F116" s="2">
        <f>数据源!DA148</f>
        <v>4</v>
      </c>
      <c r="G116" s="2">
        <f>数据源!DB148</f>
        <v>2.1499999999999998E-2</v>
      </c>
      <c r="H116" s="2">
        <f>数据源!DC148</f>
        <v>4.4791666666666667E-2</v>
      </c>
      <c r="I116" s="2">
        <f>数据源!DD148</f>
        <v>448</v>
      </c>
      <c r="J116" s="3">
        <f t="shared" si="58"/>
        <v>2</v>
      </c>
      <c r="K116" s="3">
        <f t="shared" si="59"/>
        <v>6</v>
      </c>
      <c r="L116" s="3" t="str">
        <f t="shared" si="60"/>
        <v>部件</v>
      </c>
      <c r="M116" s="3">
        <f t="shared" ca="1" si="61"/>
        <v>91004</v>
      </c>
      <c r="N116" s="3" t="str">
        <f t="shared" ca="1" si="64"/>
        <v>91001,91003,91005,91101,91103,91105,91201,91203,91205,91002,91004</v>
      </c>
      <c r="O116" s="3" t="str">
        <f t="shared" si="65"/>
        <v>450,450,450,450,450,450,450,450,450,450,448</v>
      </c>
      <c r="P116" s="1" t="str">
        <f t="shared" si="66"/>
        <v>(2,6),(2,6),(2,6),(2,6),(2,6),(2,6),(2,6),(2,6),(2,6),(2,6),(2,6)</v>
      </c>
      <c r="Q116" s="3" t="str">
        <f>IF(D116="坦克碎片",VLOOKUP(C116,道具信息!$N$2:$O$291,2,FALSE)&amp;"碎片",VLOOKUP(C116,道具信息!$N$2:$O$291,2,FALSE))</f>
        <v>T1部件</v>
      </c>
      <c r="R116" s="3">
        <f>SUMIFS(I$3:I$408,Q$3:Q$408,Q116,B$3:B$408,B116)</f>
        <v>8084</v>
      </c>
      <c r="S116" s="11">
        <f>ROUND(R116/SUMIF(B$3:B$408,B116,I$3:I$408),3)</f>
        <v>0.80600000000000005</v>
      </c>
      <c r="T116" s="3" t="str">
        <f>VLOOKUP(Q116,道具信息!$Q$3:$S$20,2,FALSE)</f>
        <v>CHEST_ITEM_TYPE_T1_PART</v>
      </c>
      <c r="U116" s="3" t="str">
        <f>IF(COUNTIF(U$106:U115,T116)=0,T116,"")</f>
        <v/>
      </c>
      <c r="V116" s="3" t="str">
        <f t="shared" si="69"/>
        <v>CHEST_ITEM_TYPE_T1_PART</v>
      </c>
      <c r="W116" s="13" t="str">
        <f t="shared" si="70"/>
        <v/>
      </c>
      <c r="X116" s="3" t="str">
        <f t="shared" si="71"/>
        <v/>
      </c>
      <c r="Y116" s="3" t="str">
        <f t="shared" si="72"/>
        <v>80.6%</v>
      </c>
    </row>
    <row r="117" spans="2:25" x14ac:dyDescent="0.3">
      <c r="B117" s="2">
        <f>数据源!CW149</f>
        <v>5</v>
      </c>
      <c r="C117" s="2" t="str">
        <f>数据源!CX149</f>
        <v>T1LP6</v>
      </c>
      <c r="D117" s="2" t="str">
        <f>数据源!CY149</f>
        <v>部件</v>
      </c>
      <c r="E117" s="2">
        <f>数据源!CZ149</f>
        <v>6</v>
      </c>
      <c r="F117" s="2">
        <f>数据源!DA149</f>
        <v>4</v>
      </c>
      <c r="G117" s="2">
        <f>数据源!DB149</f>
        <v>2.1499999999999998E-2</v>
      </c>
      <c r="H117" s="2">
        <f>数据源!DC149</f>
        <v>4.4791666666666667E-2</v>
      </c>
      <c r="I117" s="2">
        <f>数据源!DD149</f>
        <v>448</v>
      </c>
      <c r="J117" s="3">
        <f t="shared" si="58"/>
        <v>2</v>
      </c>
      <c r="K117" s="3">
        <f t="shared" si="59"/>
        <v>6</v>
      </c>
      <c r="L117" s="3" t="str">
        <f t="shared" si="60"/>
        <v>部件</v>
      </c>
      <c r="M117" s="3">
        <f t="shared" ca="1" si="61"/>
        <v>91006</v>
      </c>
      <c r="N117" s="3" t="str">
        <f t="shared" ca="1" si="64"/>
        <v>91001,91003,91005,91101,91103,91105,91201,91203,91205,91002,91004,91006</v>
      </c>
      <c r="O117" s="3" t="str">
        <f t="shared" si="65"/>
        <v>450,450,450,450,450,450,450,450,450,450,448,448</v>
      </c>
      <c r="P117" s="1" t="str">
        <f t="shared" si="66"/>
        <v>(2,6),(2,6),(2,6),(2,6),(2,6),(2,6),(2,6),(2,6),(2,6),(2,6),(2,6),(2,6)</v>
      </c>
      <c r="Q117" s="3" t="str">
        <f>IF(D117="坦克碎片",VLOOKUP(C117,道具信息!$N$2:$O$291,2,FALSE)&amp;"碎片",VLOOKUP(C117,道具信息!$N$2:$O$291,2,FALSE))</f>
        <v>T1部件</v>
      </c>
      <c r="R117" s="3">
        <f>SUMIFS(I$3:I$408,Q$3:Q$408,Q117,B$3:B$408,B117)</f>
        <v>8084</v>
      </c>
      <c r="S117" s="11">
        <f>ROUND(R117/SUMIF(B$3:B$408,B117,I$3:I$408),3)</f>
        <v>0.80600000000000005</v>
      </c>
      <c r="T117" s="3" t="str">
        <f>VLOOKUP(Q117,道具信息!$Q$3:$S$20,2,FALSE)</f>
        <v>CHEST_ITEM_TYPE_T1_PART</v>
      </c>
      <c r="U117" s="3" t="str">
        <f>IF(COUNTIF(U$106:U116,T117)=0,T117,"")</f>
        <v/>
      </c>
      <c r="V117" s="3" t="str">
        <f t="shared" si="69"/>
        <v>CHEST_ITEM_TYPE_T1_PART</v>
      </c>
      <c r="W117" s="13" t="str">
        <f t="shared" si="70"/>
        <v/>
      </c>
      <c r="X117" s="3" t="str">
        <f t="shared" si="71"/>
        <v/>
      </c>
      <c r="Y117" s="3" t="str">
        <f t="shared" si="72"/>
        <v>80.6%</v>
      </c>
    </row>
    <row r="118" spans="2:25" x14ac:dyDescent="0.3">
      <c r="B118" s="2">
        <f>数据源!CW150</f>
        <v>5</v>
      </c>
      <c r="C118" s="2" t="str">
        <f>数据源!CX150</f>
        <v>T1MP2</v>
      </c>
      <c r="D118" s="2" t="str">
        <f>数据源!CY150</f>
        <v>部件</v>
      </c>
      <c r="E118" s="2">
        <f>数据源!CZ150</f>
        <v>6</v>
      </c>
      <c r="F118" s="2">
        <f>数据源!DA150</f>
        <v>4</v>
      </c>
      <c r="G118" s="2">
        <f>数据源!DB150</f>
        <v>2.1499999999999998E-2</v>
      </c>
      <c r="H118" s="2">
        <f>数据源!DC150</f>
        <v>4.4791666666666667E-2</v>
      </c>
      <c r="I118" s="2">
        <f>数据源!DD150</f>
        <v>448</v>
      </c>
      <c r="J118" s="3">
        <f t="shared" si="58"/>
        <v>2</v>
      </c>
      <c r="K118" s="3">
        <f t="shared" si="59"/>
        <v>6</v>
      </c>
      <c r="L118" s="3" t="str">
        <f t="shared" si="60"/>
        <v>部件</v>
      </c>
      <c r="M118" s="3">
        <f t="shared" ca="1" si="61"/>
        <v>91102</v>
      </c>
      <c r="N118" s="3" t="str">
        <f t="shared" ca="1" si="64"/>
        <v>91001,91003,91005,91101,91103,91105,91201,91203,91205,91002,91004,91006,91102</v>
      </c>
      <c r="O118" s="3" t="str">
        <f t="shared" si="65"/>
        <v>450,450,450,450,450,450,450,450,450,450,448,448,448</v>
      </c>
      <c r="P118" s="1" t="str">
        <f t="shared" si="66"/>
        <v>(2,6),(2,6),(2,6),(2,6),(2,6),(2,6),(2,6),(2,6),(2,6),(2,6),(2,6),(2,6),(2,6)</v>
      </c>
      <c r="Q118" s="3" t="str">
        <f>IF(D118="坦克碎片",VLOOKUP(C118,道具信息!$N$2:$O$291,2,FALSE)&amp;"碎片",VLOOKUP(C118,道具信息!$N$2:$O$291,2,FALSE))</f>
        <v>T1部件</v>
      </c>
      <c r="R118" s="3">
        <f>SUMIFS(I$3:I$408,Q$3:Q$408,Q118,B$3:B$408,B118)</f>
        <v>8084</v>
      </c>
      <c r="S118" s="11">
        <f>ROUND(R118/SUMIF(B$3:B$408,B118,I$3:I$408),3)</f>
        <v>0.80600000000000005</v>
      </c>
      <c r="T118" s="3" t="str">
        <f>VLOOKUP(Q118,道具信息!$Q$3:$S$20,2,FALSE)</f>
        <v>CHEST_ITEM_TYPE_T1_PART</v>
      </c>
      <c r="U118" s="3" t="str">
        <f>IF(COUNTIF(U$106:U117,T118)=0,T118,"")</f>
        <v/>
      </c>
      <c r="V118" s="3" t="str">
        <f t="shared" si="69"/>
        <v>CHEST_ITEM_TYPE_T1_PART</v>
      </c>
      <c r="W118" s="13" t="str">
        <f t="shared" si="70"/>
        <v/>
      </c>
      <c r="X118" s="3" t="str">
        <f t="shared" si="71"/>
        <v/>
      </c>
      <c r="Y118" s="3" t="str">
        <f t="shared" si="72"/>
        <v>80.6%</v>
      </c>
    </row>
    <row r="119" spans="2:25" x14ac:dyDescent="0.3">
      <c r="B119" s="2">
        <f>数据源!CW151</f>
        <v>5</v>
      </c>
      <c r="C119" s="2" t="str">
        <f>数据源!CX151</f>
        <v>T1MP4</v>
      </c>
      <c r="D119" s="2" t="str">
        <f>数据源!CY151</f>
        <v>部件</v>
      </c>
      <c r="E119" s="2">
        <f>数据源!CZ151</f>
        <v>6</v>
      </c>
      <c r="F119" s="2">
        <f>数据源!DA151</f>
        <v>4</v>
      </c>
      <c r="G119" s="2">
        <f>数据源!DB151</f>
        <v>2.1499999999999998E-2</v>
      </c>
      <c r="H119" s="2">
        <f>数据源!DC151</f>
        <v>4.4791666666666667E-2</v>
      </c>
      <c r="I119" s="2">
        <f>数据源!DD151</f>
        <v>448</v>
      </c>
      <c r="J119" s="3">
        <f t="shared" si="58"/>
        <v>2</v>
      </c>
      <c r="K119" s="3">
        <f t="shared" si="59"/>
        <v>6</v>
      </c>
      <c r="L119" s="3" t="str">
        <f t="shared" si="60"/>
        <v>部件</v>
      </c>
      <c r="M119" s="3">
        <f t="shared" ca="1" si="61"/>
        <v>91104</v>
      </c>
      <c r="N119" s="3" t="str">
        <f t="shared" ca="1" si="64"/>
        <v>91001,91003,91005,91101,91103,91105,91201,91203,91205,91002,91004,91006,91102,91104</v>
      </c>
      <c r="O119" s="3" t="str">
        <f t="shared" si="65"/>
        <v>450,450,450,450,450,450,450,450,450,450,448,448,448,448</v>
      </c>
      <c r="P119" s="1" t="str">
        <f t="shared" si="66"/>
        <v>(2,6),(2,6),(2,6),(2,6),(2,6),(2,6),(2,6),(2,6),(2,6),(2,6),(2,6),(2,6),(2,6),(2,6)</v>
      </c>
      <c r="Q119" s="3" t="str">
        <f>IF(D119="坦克碎片",VLOOKUP(C119,道具信息!$N$2:$O$291,2,FALSE)&amp;"碎片",VLOOKUP(C119,道具信息!$N$2:$O$291,2,FALSE))</f>
        <v>T1部件</v>
      </c>
      <c r="R119" s="3">
        <f>SUMIFS(I$3:I$408,Q$3:Q$408,Q119,B$3:B$408,B119)</f>
        <v>8084</v>
      </c>
      <c r="S119" s="11">
        <f>ROUND(R119/SUMIF(B$3:B$408,B119,I$3:I$408),3)</f>
        <v>0.80600000000000005</v>
      </c>
      <c r="T119" s="3" t="str">
        <f>VLOOKUP(Q119,道具信息!$Q$3:$S$20,2,FALSE)</f>
        <v>CHEST_ITEM_TYPE_T1_PART</v>
      </c>
      <c r="U119" s="3" t="str">
        <f>IF(COUNTIF(U$106:U118,T119)=0,T119,"")</f>
        <v/>
      </c>
      <c r="V119" s="3" t="str">
        <f t="shared" si="69"/>
        <v>CHEST_ITEM_TYPE_T1_PART</v>
      </c>
      <c r="W119" s="13" t="str">
        <f t="shared" si="70"/>
        <v/>
      </c>
      <c r="X119" s="3" t="str">
        <f t="shared" si="71"/>
        <v/>
      </c>
      <c r="Y119" s="3" t="str">
        <f t="shared" si="72"/>
        <v>80.6%</v>
      </c>
    </row>
    <row r="120" spans="2:25" x14ac:dyDescent="0.3">
      <c r="B120" s="2">
        <f>数据源!CW152</f>
        <v>5</v>
      </c>
      <c r="C120" s="2" t="str">
        <f>数据源!CX152</f>
        <v>T1MP6</v>
      </c>
      <c r="D120" s="2" t="str">
        <f>数据源!CY152</f>
        <v>部件</v>
      </c>
      <c r="E120" s="2">
        <f>数据源!CZ152</f>
        <v>6</v>
      </c>
      <c r="F120" s="2">
        <f>数据源!DA152</f>
        <v>4</v>
      </c>
      <c r="G120" s="2">
        <f>数据源!DB152</f>
        <v>2.1499999999999998E-2</v>
      </c>
      <c r="H120" s="2">
        <f>数据源!DC152</f>
        <v>4.4791666666666667E-2</v>
      </c>
      <c r="I120" s="2">
        <f>数据源!DD152</f>
        <v>448</v>
      </c>
      <c r="J120" s="3">
        <f t="shared" si="58"/>
        <v>2</v>
      </c>
      <c r="K120" s="3">
        <f t="shared" si="59"/>
        <v>6</v>
      </c>
      <c r="L120" s="3" t="str">
        <f t="shared" si="60"/>
        <v>部件</v>
      </c>
      <c r="M120" s="3">
        <f t="shared" ca="1" si="61"/>
        <v>91106</v>
      </c>
      <c r="N120" s="3" t="str">
        <f t="shared" ca="1" si="64"/>
        <v>91001,91003,91005,91101,91103,91105,91201,91203,91205,91002,91004,91006,91102,91104,91106</v>
      </c>
      <c r="O120" s="3" t="str">
        <f t="shared" si="65"/>
        <v>450,450,450,450,450,450,450,450,450,450,448,448,448,448,448</v>
      </c>
      <c r="P120" s="1" t="str">
        <f t="shared" si="66"/>
        <v>(2,6),(2,6),(2,6),(2,6),(2,6),(2,6),(2,6),(2,6),(2,6),(2,6),(2,6),(2,6),(2,6),(2,6),(2,6)</v>
      </c>
      <c r="Q120" s="3" t="str">
        <f>IF(D120="坦克碎片",VLOOKUP(C120,道具信息!$N$2:$O$291,2,FALSE)&amp;"碎片",VLOOKUP(C120,道具信息!$N$2:$O$291,2,FALSE))</f>
        <v>T1部件</v>
      </c>
      <c r="R120" s="3">
        <f>SUMIFS(I$3:I$408,Q$3:Q$408,Q120,B$3:B$408,B120)</f>
        <v>8084</v>
      </c>
      <c r="S120" s="11">
        <f>ROUND(R120/SUMIF(B$3:B$408,B120,I$3:I$408),3)</f>
        <v>0.80600000000000005</v>
      </c>
      <c r="T120" s="3" t="str">
        <f>VLOOKUP(Q120,道具信息!$Q$3:$S$20,2,FALSE)</f>
        <v>CHEST_ITEM_TYPE_T1_PART</v>
      </c>
      <c r="U120" s="3" t="str">
        <f>IF(COUNTIF(U$106:U119,T120)=0,T120,"")</f>
        <v/>
      </c>
      <c r="V120" s="3" t="str">
        <f t="shared" si="69"/>
        <v>CHEST_ITEM_TYPE_T1_PART</v>
      </c>
      <c r="W120" s="13" t="str">
        <f t="shared" si="70"/>
        <v/>
      </c>
      <c r="X120" s="3" t="str">
        <f t="shared" si="71"/>
        <v/>
      </c>
      <c r="Y120" s="3" t="str">
        <f t="shared" si="72"/>
        <v>80.6%</v>
      </c>
    </row>
    <row r="121" spans="2:25" x14ac:dyDescent="0.3">
      <c r="B121" s="2">
        <f>数据源!CW153</f>
        <v>5</v>
      </c>
      <c r="C121" s="2" t="str">
        <f>数据源!CX153</f>
        <v>T1HP2</v>
      </c>
      <c r="D121" s="2" t="str">
        <f>数据源!CY153</f>
        <v>部件</v>
      </c>
      <c r="E121" s="2">
        <f>数据源!CZ153</f>
        <v>6</v>
      </c>
      <c r="F121" s="2">
        <f>数据源!DA153</f>
        <v>4</v>
      </c>
      <c r="G121" s="2">
        <f>数据源!DB153</f>
        <v>2.1499999999999998E-2</v>
      </c>
      <c r="H121" s="2">
        <f>数据源!DC153</f>
        <v>4.4791666666666667E-2</v>
      </c>
      <c r="I121" s="2">
        <f>数据源!DD153</f>
        <v>448</v>
      </c>
      <c r="J121" s="3">
        <f t="shared" si="58"/>
        <v>2</v>
      </c>
      <c r="K121" s="3">
        <f t="shared" si="59"/>
        <v>6</v>
      </c>
      <c r="L121" s="3" t="str">
        <f t="shared" si="60"/>
        <v>部件</v>
      </c>
      <c r="M121" s="3">
        <f t="shared" ca="1" si="61"/>
        <v>91202</v>
      </c>
      <c r="N121" s="3" t="str">
        <f t="shared" ca="1" si="64"/>
        <v>91001,91003,91005,91101,91103,91105,91201,91203,91205,91002,91004,91006,91102,91104,91106,91202</v>
      </c>
      <c r="O121" s="3" t="str">
        <f t="shared" si="65"/>
        <v>450,450,450,450,450,450,450,450,450,450,448,448,448,448,448,448</v>
      </c>
      <c r="P121" s="1" t="str">
        <f t="shared" si="66"/>
        <v>(2,6),(2,6),(2,6),(2,6),(2,6),(2,6),(2,6),(2,6),(2,6),(2,6),(2,6),(2,6),(2,6),(2,6),(2,6),(2,6)</v>
      </c>
      <c r="Q121" s="3" t="str">
        <f>IF(D121="坦克碎片",VLOOKUP(C121,道具信息!$N$2:$O$291,2,FALSE)&amp;"碎片",VLOOKUP(C121,道具信息!$N$2:$O$291,2,FALSE))</f>
        <v>T1部件</v>
      </c>
      <c r="R121" s="3">
        <f>SUMIFS(I$3:I$408,Q$3:Q$408,Q121,B$3:B$408,B121)</f>
        <v>8084</v>
      </c>
      <c r="S121" s="11">
        <f>ROUND(R121/SUMIF(B$3:B$408,B121,I$3:I$408),3)</f>
        <v>0.80600000000000005</v>
      </c>
      <c r="T121" s="3" t="str">
        <f>VLOOKUP(Q121,道具信息!$Q$3:$S$20,2,FALSE)</f>
        <v>CHEST_ITEM_TYPE_T1_PART</v>
      </c>
      <c r="U121" s="3" t="str">
        <f>IF(COUNTIF(U$106:U120,T121)=0,T121,"")</f>
        <v/>
      </c>
      <c r="V121" s="3" t="str">
        <f t="shared" si="69"/>
        <v>CHEST_ITEM_TYPE_T1_PART</v>
      </c>
      <c r="W121" s="13" t="str">
        <f t="shared" si="70"/>
        <v/>
      </c>
      <c r="X121" s="3" t="str">
        <f t="shared" si="71"/>
        <v/>
      </c>
      <c r="Y121" s="3" t="str">
        <f t="shared" si="72"/>
        <v>80.6%</v>
      </c>
    </row>
    <row r="122" spans="2:25" x14ac:dyDescent="0.3">
      <c r="B122" s="2">
        <f>数据源!CW154</f>
        <v>5</v>
      </c>
      <c r="C122" s="2" t="str">
        <f>数据源!CX154</f>
        <v>T1HP4</v>
      </c>
      <c r="D122" s="2" t="str">
        <f>数据源!CY154</f>
        <v>部件</v>
      </c>
      <c r="E122" s="2">
        <f>数据源!CZ154</f>
        <v>6</v>
      </c>
      <c r="F122" s="2">
        <f>数据源!DA154</f>
        <v>4</v>
      </c>
      <c r="G122" s="2">
        <f>数据源!DB154</f>
        <v>2.1499999999999998E-2</v>
      </c>
      <c r="H122" s="2">
        <f>数据源!DC154</f>
        <v>4.4791666666666667E-2</v>
      </c>
      <c r="I122" s="2">
        <f>数据源!DD154</f>
        <v>448</v>
      </c>
      <c r="J122" s="3">
        <f t="shared" si="58"/>
        <v>2</v>
      </c>
      <c r="K122" s="3">
        <f t="shared" si="59"/>
        <v>6</v>
      </c>
      <c r="L122" s="3" t="str">
        <f t="shared" si="60"/>
        <v>部件</v>
      </c>
      <c r="M122" s="3">
        <f t="shared" ca="1" si="61"/>
        <v>91204</v>
      </c>
      <c r="N122" s="3" t="str">
        <f t="shared" ca="1" si="64"/>
        <v>91001,91003,91005,91101,91103,91105,91201,91203,91205,91002,91004,91006,91102,91104,91106,91202,91204</v>
      </c>
      <c r="O122" s="3" t="str">
        <f t="shared" si="65"/>
        <v>450,450,450,450,450,450,450,450,450,450,448,448,448,448,448,448,448</v>
      </c>
      <c r="P122" s="1" t="str">
        <f t="shared" si="66"/>
        <v>(2,6),(2,6),(2,6),(2,6),(2,6),(2,6),(2,6),(2,6),(2,6),(2,6),(2,6),(2,6),(2,6),(2,6),(2,6),(2,6),(2,6)</v>
      </c>
      <c r="Q122" s="3" t="str">
        <f>IF(D122="坦克碎片",VLOOKUP(C122,道具信息!$N$2:$O$291,2,FALSE)&amp;"碎片",VLOOKUP(C122,道具信息!$N$2:$O$291,2,FALSE))</f>
        <v>T1部件</v>
      </c>
      <c r="R122" s="3">
        <f>SUMIFS(I$3:I$408,Q$3:Q$408,Q122,B$3:B$408,B122)</f>
        <v>8084</v>
      </c>
      <c r="S122" s="11">
        <f>ROUND(R122/SUMIF(B$3:B$408,B122,I$3:I$408),3)</f>
        <v>0.80600000000000005</v>
      </c>
      <c r="T122" s="3" t="str">
        <f>VLOOKUP(Q122,道具信息!$Q$3:$S$20,2,FALSE)</f>
        <v>CHEST_ITEM_TYPE_T1_PART</v>
      </c>
      <c r="U122" s="3" t="str">
        <f>IF(COUNTIF(U$106:U121,T122)=0,T122,"")</f>
        <v/>
      </c>
      <c r="V122" s="3" t="str">
        <f t="shared" si="69"/>
        <v>CHEST_ITEM_TYPE_T1_PART</v>
      </c>
      <c r="W122" s="13" t="str">
        <f t="shared" si="70"/>
        <v/>
      </c>
      <c r="X122" s="3" t="str">
        <f t="shared" si="71"/>
        <v/>
      </c>
      <c r="Y122" s="3" t="str">
        <f t="shared" si="72"/>
        <v>80.6%</v>
      </c>
    </row>
    <row r="123" spans="2:25" x14ac:dyDescent="0.3">
      <c r="B123" s="2">
        <f>数据源!CW155</f>
        <v>5</v>
      </c>
      <c r="C123" s="2" t="str">
        <f>数据源!CX155</f>
        <v>T1HP6</v>
      </c>
      <c r="D123" s="2" t="str">
        <f>数据源!CY155</f>
        <v>部件</v>
      </c>
      <c r="E123" s="2">
        <f>数据源!CZ155</f>
        <v>6</v>
      </c>
      <c r="F123" s="2">
        <f>数据源!DA155</f>
        <v>4</v>
      </c>
      <c r="G123" s="2">
        <f>数据源!DB155</f>
        <v>2.1499999999999998E-2</v>
      </c>
      <c r="H123" s="2">
        <f>数据源!DC155</f>
        <v>4.4791666666666667E-2</v>
      </c>
      <c r="I123" s="2">
        <f>数据源!DD155</f>
        <v>448</v>
      </c>
      <c r="J123" s="3">
        <f t="shared" si="58"/>
        <v>2</v>
      </c>
      <c r="K123" s="3">
        <f t="shared" si="59"/>
        <v>6</v>
      </c>
      <c r="L123" s="3" t="str">
        <f t="shared" si="60"/>
        <v>部件</v>
      </c>
      <c r="M123" s="3">
        <f t="shared" ca="1" si="61"/>
        <v>91206</v>
      </c>
      <c r="N123" s="3" t="str">
        <f t="shared" ca="1" si="64"/>
        <v>91001,91003,91005,91101,91103,91105,91201,91203,91205,91002,91004,91006,91102,91104,91106,91202,91204,91206</v>
      </c>
      <c r="O123" s="3" t="str">
        <f t="shared" si="65"/>
        <v>450,450,450,450,450,450,450,450,450,450,448,448,448,448,448,448,448,448</v>
      </c>
      <c r="P123" s="1" t="str">
        <f t="shared" si="66"/>
        <v>(2,6),(2,6),(2,6),(2,6),(2,6),(2,6),(2,6),(2,6),(2,6),(2,6),(2,6),(2,6),(2,6),(2,6),(2,6),(2,6),(2,6),(2,6)</v>
      </c>
      <c r="Q123" s="3" t="str">
        <f>IF(D123="坦克碎片",VLOOKUP(C123,道具信息!$N$2:$O$291,2,FALSE)&amp;"碎片",VLOOKUP(C123,道具信息!$N$2:$O$291,2,FALSE))</f>
        <v>T1部件</v>
      </c>
      <c r="R123" s="3">
        <f>SUMIFS(I$3:I$408,Q$3:Q$408,Q123,B$3:B$408,B123)</f>
        <v>8084</v>
      </c>
      <c r="S123" s="11">
        <f>ROUND(R123/SUMIF(B$3:B$408,B123,I$3:I$408),3)</f>
        <v>0.80600000000000005</v>
      </c>
      <c r="T123" s="3" t="str">
        <f>VLOOKUP(Q123,道具信息!$Q$3:$S$20,2,FALSE)</f>
        <v>CHEST_ITEM_TYPE_T1_PART</v>
      </c>
      <c r="U123" s="3" t="str">
        <f>IF(COUNTIF(U$106:U122,T123)=0,T123,"")</f>
        <v/>
      </c>
      <c r="V123" s="3" t="str">
        <f t="shared" si="69"/>
        <v>CHEST_ITEM_TYPE_T1_PART</v>
      </c>
      <c r="W123" s="13" t="str">
        <f t="shared" si="70"/>
        <v/>
      </c>
      <c r="X123" s="3" t="str">
        <f t="shared" si="71"/>
        <v/>
      </c>
      <c r="Y123" s="3" t="str">
        <f t="shared" si="72"/>
        <v>80.6%</v>
      </c>
    </row>
    <row r="124" spans="2:25" x14ac:dyDescent="0.3">
      <c r="B124" s="2">
        <f>数据源!CW156</f>
        <v>5</v>
      </c>
      <c r="C124" s="2" t="str">
        <f>数据源!CX156</f>
        <v>T2LP1</v>
      </c>
      <c r="D124" s="2" t="str">
        <f>数据源!CY156</f>
        <v>部件</v>
      </c>
      <c r="E124" s="2">
        <f>数据源!CZ156</f>
        <v>104.62500000000001</v>
      </c>
      <c r="F124" s="2">
        <f>数据源!DA156</f>
        <v>1.5</v>
      </c>
      <c r="G124" s="2">
        <f>数据源!DB156</f>
        <v>3.4000000000000002E-2</v>
      </c>
      <c r="H124" s="2">
        <f>数据源!DC156</f>
        <v>1.0832337714058143E-2</v>
      </c>
      <c r="I124" s="2">
        <f>数据源!DD156</f>
        <v>108</v>
      </c>
      <c r="J124" s="3">
        <f t="shared" si="58"/>
        <v>1</v>
      </c>
      <c r="K124" s="3">
        <f t="shared" si="59"/>
        <v>2</v>
      </c>
      <c r="L124" s="3" t="str">
        <f t="shared" si="60"/>
        <v>部件</v>
      </c>
      <c r="M124" s="3">
        <f t="shared" ca="1" si="61"/>
        <v>92001</v>
      </c>
      <c r="N124" s="3" t="str">
        <f t="shared" ca="1" si="64"/>
        <v>91001,91003,91005,91101,91103,91105,91201,91203,91205,91002,91004,91006,91102,91104,91106,91202,91204,91206,92001</v>
      </c>
      <c r="O124" s="3" t="str">
        <f t="shared" si="65"/>
        <v>450,450,450,450,450,450,450,450,450,450,448,448,448,448,448,448,448,448,108</v>
      </c>
      <c r="P124" s="1" t="str">
        <f t="shared" si="66"/>
        <v>(2,6),(2,6),(2,6),(2,6),(2,6),(2,6),(2,6),(2,6),(2,6),(2,6),(2,6),(2,6),(2,6),(2,6),(2,6),(2,6),(2,6),(2,6),(1,2)</v>
      </c>
      <c r="Q124" s="3" t="str">
        <f>IF(D124="坦克碎片",VLOOKUP(C124,道具信息!$N$2:$O$291,2,FALSE)&amp;"碎片",VLOOKUP(C124,道具信息!$N$2:$O$291,2,FALSE))</f>
        <v>T2部件</v>
      </c>
      <c r="R124" s="3">
        <f>SUMIFS(I$3:I$408,Q$3:Q$408,Q124,B$3:B$408,B124)</f>
        <v>1944</v>
      </c>
      <c r="S124" s="11">
        <f>ROUND(R124/SUMIF(B$3:B$408,B124,I$3:I$408),3)</f>
        <v>0.19400000000000001</v>
      </c>
      <c r="T124" s="3" t="str">
        <f>VLOOKUP(Q124,道具信息!$Q$3:$S$20,2,FALSE)</f>
        <v>CHEST_ITEM_TYPE_T2_PART</v>
      </c>
      <c r="U124" s="3" t="str">
        <f>IF(COUNTIF(U$106:U123,T124)=0,T124,"")</f>
        <v>CHEST_ITEM_TYPE_T2_PART</v>
      </c>
      <c r="V124" s="3" t="str">
        <f t="shared" si="69"/>
        <v>CHEST_ITEM_TYPE_T1_PART,CHEST_ITEM_TYPE_T2_PART</v>
      </c>
      <c r="W124" s="13">
        <f t="shared" si="70"/>
        <v>0.19400000000000001</v>
      </c>
      <c r="X124" s="3" t="str">
        <f t="shared" si="71"/>
        <v>19.4%</v>
      </c>
      <c r="Y124" s="3" t="str">
        <f t="shared" si="72"/>
        <v>80.6%,19.4%</v>
      </c>
    </row>
    <row r="125" spans="2:25" x14ac:dyDescent="0.3">
      <c r="B125" s="2">
        <f>数据源!CW157</f>
        <v>5</v>
      </c>
      <c r="C125" s="2" t="str">
        <f>数据源!CX157</f>
        <v>T2LP3</v>
      </c>
      <c r="D125" s="2" t="str">
        <f>数据源!CY157</f>
        <v>部件</v>
      </c>
      <c r="E125" s="2">
        <f>数据源!CZ157</f>
        <v>104.62500000000001</v>
      </c>
      <c r="F125" s="2">
        <f>数据源!DA157</f>
        <v>1.5</v>
      </c>
      <c r="G125" s="2">
        <f>数据源!DB157</f>
        <v>3.4000000000000002E-2</v>
      </c>
      <c r="H125" s="2">
        <f>数据源!DC157</f>
        <v>1.0832337714058143E-2</v>
      </c>
      <c r="I125" s="2">
        <f>数据源!DD157</f>
        <v>108</v>
      </c>
      <c r="J125" s="3">
        <f t="shared" si="58"/>
        <v>1</v>
      </c>
      <c r="K125" s="3">
        <f t="shared" si="59"/>
        <v>2</v>
      </c>
      <c r="L125" s="3" t="str">
        <f t="shared" si="60"/>
        <v>部件</v>
      </c>
      <c r="M125" s="3">
        <f t="shared" ca="1" si="61"/>
        <v>92003</v>
      </c>
      <c r="N125" s="3" t="str">
        <f t="shared" ca="1" si="64"/>
        <v>91001,91003,91005,91101,91103,91105,91201,91203,91205,91002,91004,91006,91102,91104,91106,91202,91204,91206,92001,92003</v>
      </c>
      <c r="O125" s="3" t="str">
        <f t="shared" si="65"/>
        <v>450,450,450,450,450,450,450,450,450,450,448,448,448,448,448,448,448,448,108,108</v>
      </c>
      <c r="P125" s="1" t="str">
        <f t="shared" si="66"/>
        <v>(2,6),(2,6),(2,6),(2,6),(2,6),(2,6),(2,6),(2,6),(2,6),(2,6),(2,6),(2,6),(2,6),(2,6),(2,6),(2,6),(2,6),(2,6),(1,2),(1,2)</v>
      </c>
      <c r="Q125" s="3" t="str">
        <f>IF(D125="坦克碎片",VLOOKUP(C125,道具信息!$N$2:$O$291,2,FALSE)&amp;"碎片",VLOOKUP(C125,道具信息!$N$2:$O$291,2,FALSE))</f>
        <v>T2部件</v>
      </c>
      <c r="R125" s="3">
        <f>SUMIFS(I$3:I$408,Q$3:Q$408,Q125,B$3:B$408,B125)</f>
        <v>1944</v>
      </c>
      <c r="S125" s="11">
        <f>ROUND(R125/SUMIF(B$3:B$408,B125,I$3:I$408),3)</f>
        <v>0.19400000000000001</v>
      </c>
      <c r="T125" s="3" t="str">
        <f>VLOOKUP(Q125,道具信息!$Q$3:$S$20,2,FALSE)</f>
        <v>CHEST_ITEM_TYPE_T2_PART</v>
      </c>
      <c r="U125" s="3" t="str">
        <f>IF(COUNTIF(U$106:U124,T125)=0,T125,"")</f>
        <v/>
      </c>
      <c r="V125" s="3" t="str">
        <f t="shared" si="69"/>
        <v>CHEST_ITEM_TYPE_T1_PART,CHEST_ITEM_TYPE_T2_PART</v>
      </c>
      <c r="W125" s="13" t="str">
        <f t="shared" si="70"/>
        <v/>
      </c>
      <c r="X125" s="3" t="str">
        <f t="shared" si="71"/>
        <v/>
      </c>
      <c r="Y125" s="3" t="str">
        <f t="shared" si="72"/>
        <v>80.6%,19.4%</v>
      </c>
    </row>
    <row r="126" spans="2:25" x14ac:dyDescent="0.3">
      <c r="B126" s="2">
        <f>数据源!CW158</f>
        <v>5</v>
      </c>
      <c r="C126" s="2" t="str">
        <f>数据源!CX158</f>
        <v>T2LP5</v>
      </c>
      <c r="D126" s="2" t="str">
        <f>数据源!CY158</f>
        <v>部件</v>
      </c>
      <c r="E126" s="2">
        <f>数据源!CZ158</f>
        <v>104.62500000000001</v>
      </c>
      <c r="F126" s="2">
        <f>数据源!DA158</f>
        <v>1.5</v>
      </c>
      <c r="G126" s="2">
        <f>数据源!DB158</f>
        <v>3.4000000000000002E-2</v>
      </c>
      <c r="H126" s="2">
        <f>数据源!DC158</f>
        <v>1.0832337714058143E-2</v>
      </c>
      <c r="I126" s="2">
        <f>数据源!DD158</f>
        <v>108</v>
      </c>
      <c r="J126" s="3">
        <f t="shared" si="58"/>
        <v>1</v>
      </c>
      <c r="K126" s="3">
        <f t="shared" si="59"/>
        <v>2</v>
      </c>
      <c r="L126" s="3" t="str">
        <f t="shared" si="60"/>
        <v>部件</v>
      </c>
      <c r="M126" s="3">
        <f t="shared" ca="1" si="61"/>
        <v>92005</v>
      </c>
      <c r="N126" s="3" t="str">
        <f t="shared" ca="1" si="64"/>
        <v>91001,91003,91005,91101,91103,91105,91201,91203,91205,91002,91004,91006,91102,91104,91106,91202,91204,91206,92001,92003,92005</v>
      </c>
      <c r="O126" s="3" t="str">
        <f t="shared" si="65"/>
        <v>450,450,450,450,450,450,450,450,450,450,448,448,448,448,448,448,448,448,108,108,108</v>
      </c>
      <c r="P126" s="1" t="str">
        <f t="shared" si="66"/>
        <v>(2,6),(2,6),(2,6),(2,6),(2,6),(2,6),(2,6),(2,6),(2,6),(2,6),(2,6),(2,6),(2,6),(2,6),(2,6),(2,6),(2,6),(2,6),(1,2),(1,2),(1,2)</v>
      </c>
      <c r="Q126" s="3" t="str">
        <f>IF(D126="坦克碎片",VLOOKUP(C126,道具信息!$N$2:$O$291,2,FALSE)&amp;"碎片",VLOOKUP(C126,道具信息!$N$2:$O$291,2,FALSE))</f>
        <v>T2部件</v>
      </c>
      <c r="R126" s="3">
        <f>SUMIFS(I$3:I$408,Q$3:Q$408,Q126,B$3:B$408,B126)</f>
        <v>1944</v>
      </c>
      <c r="S126" s="11">
        <f>ROUND(R126/SUMIF(B$3:B$408,B126,I$3:I$408),3)</f>
        <v>0.19400000000000001</v>
      </c>
      <c r="T126" s="3" t="str">
        <f>VLOOKUP(Q126,道具信息!$Q$3:$S$20,2,FALSE)</f>
        <v>CHEST_ITEM_TYPE_T2_PART</v>
      </c>
      <c r="U126" s="3" t="str">
        <f>IF(COUNTIF(U$106:U125,T126)=0,T126,"")</f>
        <v/>
      </c>
      <c r="V126" s="3" t="str">
        <f t="shared" si="69"/>
        <v>CHEST_ITEM_TYPE_T1_PART,CHEST_ITEM_TYPE_T2_PART</v>
      </c>
      <c r="W126" s="13" t="str">
        <f t="shared" si="70"/>
        <v/>
      </c>
      <c r="X126" s="3" t="str">
        <f t="shared" si="71"/>
        <v/>
      </c>
      <c r="Y126" s="3" t="str">
        <f t="shared" si="72"/>
        <v>80.6%,19.4%</v>
      </c>
    </row>
    <row r="127" spans="2:25" x14ac:dyDescent="0.3">
      <c r="B127" s="2">
        <f>数据源!CW159</f>
        <v>5</v>
      </c>
      <c r="C127" s="2" t="str">
        <f>数据源!CX159</f>
        <v>T2MP1</v>
      </c>
      <c r="D127" s="2" t="str">
        <f>数据源!CY159</f>
        <v>部件</v>
      </c>
      <c r="E127" s="2">
        <f>数据源!CZ159</f>
        <v>104.62500000000001</v>
      </c>
      <c r="F127" s="2">
        <f>数据源!DA159</f>
        <v>1.5</v>
      </c>
      <c r="G127" s="2">
        <f>数据源!DB159</f>
        <v>3.4000000000000002E-2</v>
      </c>
      <c r="H127" s="2">
        <f>数据源!DC159</f>
        <v>1.0832337714058143E-2</v>
      </c>
      <c r="I127" s="2">
        <f>数据源!DD159</f>
        <v>108</v>
      </c>
      <c r="J127" s="3">
        <f t="shared" si="58"/>
        <v>1</v>
      </c>
      <c r="K127" s="3">
        <f t="shared" si="59"/>
        <v>2</v>
      </c>
      <c r="L127" s="3" t="str">
        <f t="shared" si="60"/>
        <v>部件</v>
      </c>
      <c r="M127" s="3">
        <f t="shared" ca="1" si="61"/>
        <v>92101</v>
      </c>
      <c r="N127" s="3" t="str">
        <f t="shared" ca="1" si="64"/>
        <v>91001,91003,91005,91101,91103,91105,91201,91203,91205,91002,91004,91006,91102,91104,91106,91202,91204,91206,92001,92003,92005,92101</v>
      </c>
      <c r="O127" s="3" t="str">
        <f t="shared" si="65"/>
        <v>450,450,450,450,450,450,450,450,450,450,448,448,448,448,448,448,448,448,108,108,108,108</v>
      </c>
      <c r="P127" s="1" t="str">
        <f t="shared" si="66"/>
        <v>(2,6),(2,6),(2,6),(2,6),(2,6),(2,6),(2,6),(2,6),(2,6),(2,6),(2,6),(2,6),(2,6),(2,6),(2,6),(2,6),(2,6),(2,6),(1,2),(1,2),(1,2),(1,2)</v>
      </c>
      <c r="Q127" s="3" t="str">
        <f>IF(D127="坦克碎片",VLOOKUP(C127,道具信息!$N$2:$O$291,2,FALSE)&amp;"碎片",VLOOKUP(C127,道具信息!$N$2:$O$291,2,FALSE))</f>
        <v>T2部件</v>
      </c>
      <c r="R127" s="3">
        <f>SUMIFS(I$3:I$408,Q$3:Q$408,Q127,B$3:B$408,B127)</f>
        <v>1944</v>
      </c>
      <c r="S127" s="11">
        <f>ROUND(R127/SUMIF(B$3:B$408,B127,I$3:I$408),3)</f>
        <v>0.19400000000000001</v>
      </c>
      <c r="T127" s="3" t="str">
        <f>VLOOKUP(Q127,道具信息!$Q$3:$S$20,2,FALSE)</f>
        <v>CHEST_ITEM_TYPE_T2_PART</v>
      </c>
      <c r="U127" s="3" t="str">
        <f>IF(COUNTIF(U$106:U126,T127)=0,T127,"")</f>
        <v/>
      </c>
      <c r="V127" s="3" t="str">
        <f t="shared" si="69"/>
        <v>CHEST_ITEM_TYPE_T1_PART,CHEST_ITEM_TYPE_T2_PART</v>
      </c>
      <c r="W127" s="13" t="str">
        <f t="shared" si="70"/>
        <v/>
      </c>
      <c r="X127" s="3" t="str">
        <f t="shared" si="71"/>
        <v/>
      </c>
      <c r="Y127" s="3" t="str">
        <f t="shared" si="72"/>
        <v>80.6%,19.4%</v>
      </c>
    </row>
    <row r="128" spans="2:25" x14ac:dyDescent="0.3">
      <c r="B128" s="2">
        <f>数据源!CW160</f>
        <v>5</v>
      </c>
      <c r="C128" s="2" t="str">
        <f>数据源!CX160</f>
        <v>T2MP3</v>
      </c>
      <c r="D128" s="2" t="str">
        <f>数据源!CY160</f>
        <v>部件</v>
      </c>
      <c r="E128" s="2">
        <f>数据源!CZ160</f>
        <v>104.62500000000001</v>
      </c>
      <c r="F128" s="2">
        <f>数据源!DA160</f>
        <v>1.5</v>
      </c>
      <c r="G128" s="2">
        <f>数据源!DB160</f>
        <v>3.4000000000000002E-2</v>
      </c>
      <c r="H128" s="2">
        <f>数据源!DC160</f>
        <v>1.0832337714058143E-2</v>
      </c>
      <c r="I128" s="2">
        <f>数据源!DD160</f>
        <v>108</v>
      </c>
      <c r="J128" s="3">
        <f t="shared" si="58"/>
        <v>1</v>
      </c>
      <c r="K128" s="3">
        <f t="shared" si="59"/>
        <v>2</v>
      </c>
      <c r="L128" s="3" t="str">
        <f t="shared" si="60"/>
        <v>部件</v>
      </c>
      <c r="M128" s="3">
        <f t="shared" ca="1" si="61"/>
        <v>92103</v>
      </c>
      <c r="N128" s="3" t="str">
        <f t="shared" ca="1" si="64"/>
        <v>91001,91003,91005,91101,91103,91105,91201,91203,91205,91002,91004,91006,91102,91104,91106,91202,91204,91206,92001,92003,92005,92101,92103</v>
      </c>
      <c r="O128" s="3" t="str">
        <f t="shared" si="65"/>
        <v>450,450,450,450,450,450,450,450,450,450,448,448,448,448,448,448,448,448,108,108,108,108,108</v>
      </c>
      <c r="P128" s="1" t="str">
        <f t="shared" si="66"/>
        <v>(2,6),(2,6),(2,6),(2,6),(2,6),(2,6),(2,6),(2,6),(2,6),(2,6),(2,6),(2,6),(2,6),(2,6),(2,6),(2,6),(2,6),(2,6),(1,2),(1,2),(1,2),(1,2),(1,2)</v>
      </c>
      <c r="Q128" s="3" t="str">
        <f>IF(D128="坦克碎片",VLOOKUP(C128,道具信息!$N$2:$O$291,2,FALSE)&amp;"碎片",VLOOKUP(C128,道具信息!$N$2:$O$291,2,FALSE))</f>
        <v>T2部件</v>
      </c>
      <c r="R128" s="3">
        <f>SUMIFS(I$3:I$408,Q$3:Q$408,Q128,B$3:B$408,B128)</f>
        <v>1944</v>
      </c>
      <c r="S128" s="11">
        <f>ROUND(R128/SUMIF(B$3:B$408,B128,I$3:I$408),3)</f>
        <v>0.19400000000000001</v>
      </c>
      <c r="T128" s="3" t="str">
        <f>VLOOKUP(Q128,道具信息!$Q$3:$S$20,2,FALSE)</f>
        <v>CHEST_ITEM_TYPE_T2_PART</v>
      </c>
      <c r="U128" s="3" t="str">
        <f>IF(COUNTIF(U$106:U127,T128)=0,T128,"")</f>
        <v/>
      </c>
      <c r="V128" s="3" t="str">
        <f t="shared" si="69"/>
        <v>CHEST_ITEM_TYPE_T1_PART,CHEST_ITEM_TYPE_T2_PART</v>
      </c>
      <c r="W128" s="13" t="str">
        <f t="shared" si="70"/>
        <v/>
      </c>
      <c r="X128" s="3" t="str">
        <f t="shared" si="71"/>
        <v/>
      </c>
      <c r="Y128" s="3" t="str">
        <f t="shared" si="72"/>
        <v>80.6%,19.4%</v>
      </c>
    </row>
    <row r="129" spans="2:25" x14ac:dyDescent="0.3">
      <c r="B129" s="2">
        <f>数据源!CW161</f>
        <v>5</v>
      </c>
      <c r="C129" s="2" t="str">
        <f>数据源!CX161</f>
        <v>T2MP5</v>
      </c>
      <c r="D129" s="2" t="str">
        <f>数据源!CY161</f>
        <v>部件</v>
      </c>
      <c r="E129" s="2">
        <f>数据源!CZ161</f>
        <v>104.62500000000001</v>
      </c>
      <c r="F129" s="2">
        <f>数据源!DA161</f>
        <v>1.5</v>
      </c>
      <c r="G129" s="2">
        <f>数据源!DB161</f>
        <v>3.4000000000000002E-2</v>
      </c>
      <c r="H129" s="2">
        <f>数据源!DC161</f>
        <v>1.0832337714058143E-2</v>
      </c>
      <c r="I129" s="2">
        <f>数据源!DD161</f>
        <v>108</v>
      </c>
      <c r="J129" s="3">
        <f t="shared" si="58"/>
        <v>1</v>
      </c>
      <c r="K129" s="3">
        <f t="shared" si="59"/>
        <v>2</v>
      </c>
      <c r="L129" s="3" t="str">
        <f t="shared" si="60"/>
        <v>部件</v>
      </c>
      <c r="M129" s="3">
        <f t="shared" ca="1" si="61"/>
        <v>92105</v>
      </c>
      <c r="N129" s="3" t="str">
        <f t="shared" ca="1" si="64"/>
        <v>91001,91003,91005,91101,91103,91105,91201,91203,91205,91002,91004,91006,91102,91104,91106,91202,91204,91206,92001,92003,92005,92101,92103,92105</v>
      </c>
      <c r="O129" s="3" t="str">
        <f t="shared" si="65"/>
        <v>450,450,450,450,450,450,450,450,450,450,448,448,448,448,448,448,448,448,108,108,108,108,108,108</v>
      </c>
      <c r="P129" s="1" t="str">
        <f t="shared" si="66"/>
        <v>(2,6),(2,6),(2,6),(2,6),(2,6),(2,6),(2,6),(2,6),(2,6),(2,6),(2,6),(2,6),(2,6),(2,6),(2,6),(2,6),(2,6),(2,6),(1,2),(1,2),(1,2),(1,2),(1,2),(1,2)</v>
      </c>
      <c r="Q129" s="3" t="str">
        <f>IF(D129="坦克碎片",VLOOKUP(C129,道具信息!$N$2:$O$291,2,FALSE)&amp;"碎片",VLOOKUP(C129,道具信息!$N$2:$O$291,2,FALSE))</f>
        <v>T2部件</v>
      </c>
      <c r="R129" s="3">
        <f>SUMIFS(I$3:I$408,Q$3:Q$408,Q129,B$3:B$408,B129)</f>
        <v>1944</v>
      </c>
      <c r="S129" s="11">
        <f>ROUND(R129/SUMIF(B$3:B$408,B129,I$3:I$408),3)</f>
        <v>0.19400000000000001</v>
      </c>
      <c r="T129" s="3" t="str">
        <f>VLOOKUP(Q129,道具信息!$Q$3:$S$20,2,FALSE)</f>
        <v>CHEST_ITEM_TYPE_T2_PART</v>
      </c>
      <c r="U129" s="3" t="str">
        <f>IF(COUNTIF(U$106:U128,T129)=0,T129,"")</f>
        <v/>
      </c>
      <c r="V129" s="3" t="str">
        <f t="shared" si="69"/>
        <v>CHEST_ITEM_TYPE_T1_PART,CHEST_ITEM_TYPE_T2_PART</v>
      </c>
      <c r="W129" s="13" t="str">
        <f t="shared" si="70"/>
        <v/>
      </c>
      <c r="X129" s="3" t="str">
        <f t="shared" si="71"/>
        <v/>
      </c>
      <c r="Y129" s="3" t="str">
        <f t="shared" si="72"/>
        <v>80.6%,19.4%</v>
      </c>
    </row>
    <row r="130" spans="2:25" x14ac:dyDescent="0.3">
      <c r="B130" s="2">
        <f>数据源!CW162</f>
        <v>5</v>
      </c>
      <c r="C130" s="2" t="str">
        <f>数据源!CX162</f>
        <v>T2HP1</v>
      </c>
      <c r="D130" s="2" t="str">
        <f>数据源!CY162</f>
        <v>部件</v>
      </c>
      <c r="E130" s="2">
        <f>数据源!CZ162</f>
        <v>104.62500000000001</v>
      </c>
      <c r="F130" s="2">
        <f>数据源!DA162</f>
        <v>1.5</v>
      </c>
      <c r="G130" s="2">
        <f>数据源!DB162</f>
        <v>3.4000000000000002E-2</v>
      </c>
      <c r="H130" s="2">
        <f>数据源!DC162</f>
        <v>1.0832337714058143E-2</v>
      </c>
      <c r="I130" s="2">
        <f>数据源!DD162</f>
        <v>108</v>
      </c>
      <c r="J130" s="3">
        <f t="shared" si="58"/>
        <v>1</v>
      </c>
      <c r="K130" s="3">
        <f t="shared" si="59"/>
        <v>2</v>
      </c>
      <c r="L130" s="3" t="str">
        <f t="shared" si="60"/>
        <v>部件</v>
      </c>
      <c r="M130" s="3">
        <f t="shared" ca="1" si="61"/>
        <v>92201</v>
      </c>
      <c r="N130" s="3" t="str">
        <f t="shared" ca="1" si="64"/>
        <v>91001,91003,91005,91101,91103,91105,91201,91203,91205,91002,91004,91006,91102,91104,91106,91202,91204,91206,92001,92003,92005,92101,92103,92105,92201</v>
      </c>
      <c r="O130" s="3" t="str">
        <f t="shared" si="65"/>
        <v>450,450,450,450,450,450,450,450,450,450,448,448,448,448,448,448,448,448,108,108,108,108,108,108,108</v>
      </c>
      <c r="P130" s="1" t="str">
        <f t="shared" si="66"/>
        <v>(2,6),(2,6),(2,6),(2,6),(2,6),(2,6),(2,6),(2,6),(2,6),(2,6),(2,6),(2,6),(2,6),(2,6),(2,6),(2,6),(2,6),(2,6),(1,2),(1,2),(1,2),(1,2),(1,2),(1,2),(1,2)</v>
      </c>
      <c r="Q130" s="3" t="str">
        <f>IF(D130="坦克碎片",VLOOKUP(C130,道具信息!$N$2:$O$291,2,FALSE)&amp;"碎片",VLOOKUP(C130,道具信息!$N$2:$O$291,2,FALSE))</f>
        <v>T2部件</v>
      </c>
      <c r="R130" s="3">
        <f>SUMIFS(I$3:I$408,Q$3:Q$408,Q130,B$3:B$408,B130)</f>
        <v>1944</v>
      </c>
      <c r="S130" s="11">
        <f>ROUND(R130/SUMIF(B$3:B$408,B130,I$3:I$408),3)</f>
        <v>0.19400000000000001</v>
      </c>
      <c r="T130" s="3" t="str">
        <f>VLOOKUP(Q130,道具信息!$Q$3:$S$20,2,FALSE)</f>
        <v>CHEST_ITEM_TYPE_T2_PART</v>
      </c>
      <c r="U130" s="3" t="str">
        <f>IF(COUNTIF(U$106:U129,T130)=0,T130,"")</f>
        <v/>
      </c>
      <c r="V130" s="3" t="str">
        <f t="shared" si="69"/>
        <v>CHEST_ITEM_TYPE_T1_PART,CHEST_ITEM_TYPE_T2_PART</v>
      </c>
      <c r="W130" s="13" t="str">
        <f t="shared" si="70"/>
        <v/>
      </c>
      <c r="X130" s="3" t="str">
        <f t="shared" si="71"/>
        <v/>
      </c>
      <c r="Y130" s="3" t="str">
        <f t="shared" si="72"/>
        <v>80.6%,19.4%</v>
      </c>
    </row>
    <row r="131" spans="2:25" x14ac:dyDescent="0.3">
      <c r="B131" s="2">
        <f>数据源!CW163</f>
        <v>5</v>
      </c>
      <c r="C131" s="2" t="str">
        <f>数据源!CX163</f>
        <v>T2HP3</v>
      </c>
      <c r="D131" s="2" t="str">
        <f>数据源!CY163</f>
        <v>部件</v>
      </c>
      <c r="E131" s="2">
        <f>数据源!CZ163</f>
        <v>104.62500000000001</v>
      </c>
      <c r="F131" s="2">
        <f>数据源!DA163</f>
        <v>1.5</v>
      </c>
      <c r="G131" s="2">
        <f>数据源!DB163</f>
        <v>3.4000000000000002E-2</v>
      </c>
      <c r="H131" s="2">
        <f>数据源!DC163</f>
        <v>1.0832337714058143E-2</v>
      </c>
      <c r="I131" s="2">
        <f>数据源!DD163</f>
        <v>108</v>
      </c>
      <c r="J131" s="3">
        <f t="shared" si="58"/>
        <v>1</v>
      </c>
      <c r="K131" s="3">
        <f t="shared" si="59"/>
        <v>2</v>
      </c>
      <c r="L131" s="3" t="str">
        <f t="shared" si="60"/>
        <v>部件</v>
      </c>
      <c r="M131" s="3">
        <f t="shared" ca="1" si="61"/>
        <v>92203</v>
      </c>
      <c r="N131" s="3" t="str">
        <f t="shared" ca="1" si="64"/>
        <v>91001,91003,91005,91101,91103,91105,91201,91203,91205,91002,91004,91006,91102,91104,91106,91202,91204,91206,92001,92003,92005,92101,92103,92105,92201,92203</v>
      </c>
      <c r="O131" s="3" t="str">
        <f t="shared" si="65"/>
        <v>450,450,450,450,450,450,450,450,450,450,448,448,448,448,448,448,448,448,108,108,108,108,108,108,108,108</v>
      </c>
      <c r="P131" s="1" t="str">
        <f t="shared" si="66"/>
        <v>(2,6),(2,6),(2,6),(2,6),(2,6),(2,6),(2,6),(2,6),(2,6),(2,6),(2,6),(2,6),(2,6),(2,6),(2,6),(2,6),(2,6),(2,6),(1,2),(1,2),(1,2),(1,2),(1,2),(1,2),(1,2),(1,2)</v>
      </c>
      <c r="Q131" s="3" t="str">
        <f>IF(D131="坦克碎片",VLOOKUP(C131,道具信息!$N$2:$O$291,2,FALSE)&amp;"碎片",VLOOKUP(C131,道具信息!$N$2:$O$291,2,FALSE))</f>
        <v>T2部件</v>
      </c>
      <c r="R131" s="3">
        <f>SUMIFS(I$3:I$408,Q$3:Q$408,Q131,B$3:B$408,B131)</f>
        <v>1944</v>
      </c>
      <c r="S131" s="11">
        <f>ROUND(R131/SUMIF(B$3:B$408,B131,I$3:I$408),3)</f>
        <v>0.19400000000000001</v>
      </c>
      <c r="T131" s="3" t="str">
        <f>VLOOKUP(Q131,道具信息!$Q$3:$S$20,2,FALSE)</f>
        <v>CHEST_ITEM_TYPE_T2_PART</v>
      </c>
      <c r="U131" s="3" t="str">
        <f>IF(COUNTIF(U$106:U130,T131)=0,T131,"")</f>
        <v/>
      </c>
      <c r="V131" s="3" t="str">
        <f t="shared" si="69"/>
        <v>CHEST_ITEM_TYPE_T1_PART,CHEST_ITEM_TYPE_T2_PART</v>
      </c>
      <c r="W131" s="13" t="str">
        <f t="shared" si="70"/>
        <v/>
      </c>
      <c r="X131" s="3" t="str">
        <f t="shared" si="71"/>
        <v/>
      </c>
      <c r="Y131" s="3" t="str">
        <f t="shared" si="72"/>
        <v>80.6%,19.4%</v>
      </c>
    </row>
    <row r="132" spans="2:25" x14ac:dyDescent="0.3">
      <c r="B132" s="2">
        <f>数据源!CW164</f>
        <v>5</v>
      </c>
      <c r="C132" s="2" t="str">
        <f>数据源!CX164</f>
        <v>T2HP5</v>
      </c>
      <c r="D132" s="2" t="str">
        <f>数据源!CY164</f>
        <v>部件</v>
      </c>
      <c r="E132" s="2">
        <f>数据源!CZ164</f>
        <v>104.62500000000001</v>
      </c>
      <c r="F132" s="2">
        <f>数据源!DA164</f>
        <v>1.5</v>
      </c>
      <c r="G132" s="2">
        <f>数据源!DB164</f>
        <v>3.4000000000000002E-2</v>
      </c>
      <c r="H132" s="2">
        <f>数据源!DC164</f>
        <v>1.0832337714058143E-2</v>
      </c>
      <c r="I132" s="2">
        <f>数据源!DD164</f>
        <v>108</v>
      </c>
      <c r="J132" s="3">
        <f t="shared" si="58"/>
        <v>1</v>
      </c>
      <c r="K132" s="3">
        <f t="shared" si="59"/>
        <v>2</v>
      </c>
      <c r="L132" s="3" t="str">
        <f t="shared" si="60"/>
        <v>部件</v>
      </c>
      <c r="M132" s="3">
        <f t="shared" ca="1" si="61"/>
        <v>92205</v>
      </c>
      <c r="N132" s="3" t="str">
        <f t="shared" ca="1" si="64"/>
        <v>91001,91003,91005,91101,91103,91105,91201,91203,91205,91002,91004,91006,91102,91104,91106,91202,91204,91206,92001,92003,92005,92101,92103,92105,92201,92203,92205</v>
      </c>
      <c r="O132" s="3" t="str">
        <f t="shared" si="65"/>
        <v>450,450,450,450,450,450,450,450,450,450,448,448,448,448,448,448,448,448,108,108,108,108,108,108,108,108,108</v>
      </c>
      <c r="P132" s="1" t="str">
        <f t="shared" si="66"/>
        <v>(2,6),(2,6),(2,6),(2,6),(2,6),(2,6),(2,6),(2,6),(2,6),(2,6),(2,6),(2,6),(2,6),(2,6),(2,6),(2,6),(2,6),(2,6),(1,2),(1,2),(1,2),(1,2),(1,2),(1,2),(1,2),(1,2),(1,2)</v>
      </c>
      <c r="Q132" s="3" t="str">
        <f>IF(D132="坦克碎片",VLOOKUP(C132,道具信息!$N$2:$O$291,2,FALSE)&amp;"碎片",VLOOKUP(C132,道具信息!$N$2:$O$291,2,FALSE))</f>
        <v>T2部件</v>
      </c>
      <c r="R132" s="3">
        <f>SUMIFS(I$3:I$408,Q$3:Q$408,Q132,B$3:B$408,B132)</f>
        <v>1944</v>
      </c>
      <c r="S132" s="11">
        <f>ROUND(R132/SUMIF(B$3:B$408,B132,I$3:I$408),3)</f>
        <v>0.19400000000000001</v>
      </c>
      <c r="T132" s="3" t="str">
        <f>VLOOKUP(Q132,道具信息!$Q$3:$S$20,2,FALSE)</f>
        <v>CHEST_ITEM_TYPE_T2_PART</v>
      </c>
      <c r="U132" s="3" t="str">
        <f>IF(COUNTIF(U$106:U131,T132)=0,T132,"")</f>
        <v/>
      </c>
      <c r="V132" s="3" t="str">
        <f t="shared" si="69"/>
        <v>CHEST_ITEM_TYPE_T1_PART,CHEST_ITEM_TYPE_T2_PART</v>
      </c>
      <c r="W132" s="13" t="str">
        <f t="shared" si="70"/>
        <v/>
      </c>
      <c r="X132" s="3" t="str">
        <f t="shared" si="71"/>
        <v/>
      </c>
      <c r="Y132" s="3" t="str">
        <f t="shared" si="72"/>
        <v>80.6%,19.4%</v>
      </c>
    </row>
    <row r="133" spans="2:25" x14ac:dyDescent="0.3">
      <c r="B133" s="2">
        <f>数据源!CW165</f>
        <v>5</v>
      </c>
      <c r="C133" s="2" t="str">
        <f>数据源!CX165</f>
        <v>T2LP2</v>
      </c>
      <c r="D133" s="2" t="str">
        <f>数据源!CY165</f>
        <v>部件</v>
      </c>
      <c r="E133" s="2">
        <f>数据源!CZ165</f>
        <v>104.62500000000001</v>
      </c>
      <c r="F133" s="2">
        <f>数据源!DA165</f>
        <v>1.5</v>
      </c>
      <c r="G133" s="2">
        <f>数据源!DB165</f>
        <v>3.4000000000000002E-2</v>
      </c>
      <c r="H133" s="2">
        <f>数据源!DC165</f>
        <v>1.0832337714058143E-2</v>
      </c>
      <c r="I133" s="2">
        <f>数据源!DD165</f>
        <v>108</v>
      </c>
      <c r="J133" s="3">
        <f t="shared" si="58"/>
        <v>1</v>
      </c>
      <c r="K133" s="3">
        <f t="shared" si="59"/>
        <v>2</v>
      </c>
      <c r="L133" s="3" t="str">
        <f t="shared" si="60"/>
        <v>部件</v>
      </c>
      <c r="M133" s="3">
        <f t="shared" ca="1" si="61"/>
        <v>92002</v>
      </c>
      <c r="N133" s="3" t="str">
        <f t="shared" ca="1" si="64"/>
        <v>91001,91003,91005,91101,91103,91105,91201,91203,91205,91002,91004,91006,91102,91104,91106,91202,91204,91206,92001,92003,92005,92101,92103,92105,92201,92203,92205,92002</v>
      </c>
      <c r="O133" s="3" t="str">
        <f t="shared" si="65"/>
        <v>450,450,450,450,450,450,450,450,450,450,448,448,448,448,448,448,448,448,108,108,108,108,108,108,108,108,108,108</v>
      </c>
      <c r="P133" s="1" t="str">
        <f t="shared" si="66"/>
        <v>(2,6),(2,6),(2,6),(2,6),(2,6),(2,6),(2,6),(2,6),(2,6),(2,6),(2,6),(2,6),(2,6),(2,6),(2,6),(2,6),(2,6),(2,6),(1,2),(1,2),(1,2),(1,2),(1,2),(1,2),(1,2),(1,2),(1,2),(1,2)</v>
      </c>
      <c r="Q133" s="3" t="str">
        <f>IF(D133="坦克碎片",VLOOKUP(C133,道具信息!$N$2:$O$291,2,FALSE)&amp;"碎片",VLOOKUP(C133,道具信息!$N$2:$O$291,2,FALSE))</f>
        <v>T2部件</v>
      </c>
      <c r="R133" s="3">
        <f>SUMIFS(I$3:I$408,Q$3:Q$408,Q133,B$3:B$408,B133)</f>
        <v>1944</v>
      </c>
      <c r="S133" s="11">
        <f>ROUND(R133/SUMIF(B$3:B$408,B133,I$3:I$408),3)</f>
        <v>0.19400000000000001</v>
      </c>
      <c r="T133" s="3" t="str">
        <f>VLOOKUP(Q133,道具信息!$Q$3:$S$20,2,FALSE)</f>
        <v>CHEST_ITEM_TYPE_T2_PART</v>
      </c>
      <c r="U133" s="3" t="str">
        <f>IF(COUNTIF(U$106:U132,T133)=0,T133,"")</f>
        <v/>
      </c>
      <c r="V133" s="3" t="str">
        <f t="shared" si="69"/>
        <v>CHEST_ITEM_TYPE_T1_PART,CHEST_ITEM_TYPE_T2_PART</v>
      </c>
      <c r="W133" s="13" t="str">
        <f t="shared" si="70"/>
        <v/>
      </c>
      <c r="X133" s="3" t="str">
        <f t="shared" si="71"/>
        <v/>
      </c>
      <c r="Y133" s="3" t="str">
        <f t="shared" si="72"/>
        <v>80.6%,19.4%</v>
      </c>
    </row>
    <row r="134" spans="2:25" x14ac:dyDescent="0.3">
      <c r="B134" s="2">
        <f>数据源!CW166</f>
        <v>5</v>
      </c>
      <c r="C134" s="2" t="str">
        <f>数据源!CX166</f>
        <v>T2LP4</v>
      </c>
      <c r="D134" s="2" t="str">
        <f>数据源!CY166</f>
        <v>部件</v>
      </c>
      <c r="E134" s="2">
        <f>数据源!CZ166</f>
        <v>104.62500000000001</v>
      </c>
      <c r="F134" s="2">
        <f>数据源!DA166</f>
        <v>1.5</v>
      </c>
      <c r="G134" s="2">
        <f>数据源!DB166</f>
        <v>3.4000000000000002E-2</v>
      </c>
      <c r="H134" s="2">
        <f>数据源!DC166</f>
        <v>1.0832337714058143E-2</v>
      </c>
      <c r="I134" s="2">
        <f>数据源!DD166</f>
        <v>108</v>
      </c>
      <c r="J134" s="3">
        <f t="shared" si="58"/>
        <v>1</v>
      </c>
      <c r="K134" s="3">
        <f t="shared" si="59"/>
        <v>2</v>
      </c>
      <c r="L134" s="3" t="str">
        <f t="shared" si="60"/>
        <v>部件</v>
      </c>
      <c r="M134" s="3">
        <f t="shared" ca="1" si="61"/>
        <v>92004</v>
      </c>
      <c r="N134" s="3" t="str">
        <f t="shared" ca="1" si="64"/>
        <v>91001,91003,91005,91101,91103,91105,91201,91203,91205,91002,91004,91006,91102,91104,91106,91202,91204,91206,92001,92003,92005,92101,92103,92105,92201,92203,92205,92002,92004</v>
      </c>
      <c r="O134" s="3" t="str">
        <f t="shared" si="65"/>
        <v>450,450,450,450,450,450,450,450,450,450,448,448,448,448,448,448,448,448,108,108,108,108,108,108,108,108,108,108,108</v>
      </c>
      <c r="P134" s="1" t="str">
        <f t="shared" si="66"/>
        <v>(2,6),(2,6),(2,6),(2,6),(2,6),(2,6),(2,6),(2,6),(2,6),(2,6),(2,6),(2,6),(2,6),(2,6),(2,6),(2,6),(2,6),(2,6),(1,2),(1,2),(1,2),(1,2),(1,2),(1,2),(1,2),(1,2),(1,2),(1,2),(1,2)</v>
      </c>
      <c r="Q134" s="3" t="str">
        <f>IF(D134="坦克碎片",VLOOKUP(C134,道具信息!$N$2:$O$291,2,FALSE)&amp;"碎片",VLOOKUP(C134,道具信息!$N$2:$O$291,2,FALSE))</f>
        <v>T2部件</v>
      </c>
      <c r="R134" s="3">
        <f>SUMIFS(I$3:I$408,Q$3:Q$408,Q134,B$3:B$408,B134)</f>
        <v>1944</v>
      </c>
      <c r="S134" s="11">
        <f>ROUND(R134/SUMIF(B$3:B$408,B134,I$3:I$408),3)</f>
        <v>0.19400000000000001</v>
      </c>
      <c r="T134" s="3" t="str">
        <f>VLOOKUP(Q134,道具信息!$Q$3:$S$20,2,FALSE)</f>
        <v>CHEST_ITEM_TYPE_T2_PART</v>
      </c>
      <c r="U134" s="3" t="str">
        <f>IF(COUNTIF(U$106:U133,T134)=0,T134,"")</f>
        <v/>
      </c>
      <c r="V134" s="3" t="str">
        <f t="shared" si="69"/>
        <v>CHEST_ITEM_TYPE_T1_PART,CHEST_ITEM_TYPE_T2_PART</v>
      </c>
      <c r="W134" s="13" t="str">
        <f t="shared" si="70"/>
        <v/>
      </c>
      <c r="X134" s="3" t="str">
        <f t="shared" si="71"/>
        <v/>
      </c>
      <c r="Y134" s="3" t="str">
        <f t="shared" si="72"/>
        <v>80.6%,19.4%</v>
      </c>
    </row>
    <row r="135" spans="2:25" x14ac:dyDescent="0.3">
      <c r="B135" s="2">
        <f>数据源!CW167</f>
        <v>5</v>
      </c>
      <c r="C135" s="2" t="str">
        <f>数据源!CX167</f>
        <v>T2LP6</v>
      </c>
      <c r="D135" s="2" t="str">
        <f>数据源!CY167</f>
        <v>部件</v>
      </c>
      <c r="E135" s="2">
        <f>数据源!CZ167</f>
        <v>104.62500000000001</v>
      </c>
      <c r="F135" s="2">
        <f>数据源!DA167</f>
        <v>1.5</v>
      </c>
      <c r="G135" s="2">
        <f>数据源!DB167</f>
        <v>3.4000000000000002E-2</v>
      </c>
      <c r="H135" s="2">
        <f>数据源!DC167</f>
        <v>1.0832337714058143E-2</v>
      </c>
      <c r="I135" s="2">
        <f>数据源!DD167</f>
        <v>108</v>
      </c>
      <c r="J135" s="3">
        <f t="shared" si="58"/>
        <v>1</v>
      </c>
      <c r="K135" s="3">
        <f t="shared" si="59"/>
        <v>2</v>
      </c>
      <c r="L135" s="3" t="str">
        <f t="shared" si="60"/>
        <v>部件</v>
      </c>
      <c r="M135" s="3">
        <f t="shared" ca="1" si="61"/>
        <v>92006</v>
      </c>
      <c r="N135" s="3" t="str">
        <f t="shared" ca="1" si="64"/>
        <v>91001,91003,91005,91101,91103,91105,91201,91203,91205,91002,91004,91006,91102,91104,91106,91202,91204,91206,92001,92003,92005,92101,92103,92105,92201,92203,92205,92002,92004,92006</v>
      </c>
      <c r="O135" s="3" t="str">
        <f t="shared" si="65"/>
        <v>450,450,450,450,450,450,450,450,450,450,448,448,448,448,448,448,448,448,108,108,108,108,108,108,108,108,108,108,108,108</v>
      </c>
      <c r="P135" s="1" t="str">
        <f t="shared" si="66"/>
        <v>(2,6),(2,6),(2,6),(2,6),(2,6),(2,6),(2,6),(2,6),(2,6),(2,6),(2,6),(2,6),(2,6),(2,6),(2,6),(2,6),(2,6),(2,6),(1,2),(1,2),(1,2),(1,2),(1,2),(1,2),(1,2),(1,2),(1,2),(1,2),(1,2),(1,2)</v>
      </c>
      <c r="Q135" s="3" t="str">
        <f>IF(D135="坦克碎片",VLOOKUP(C135,道具信息!$N$2:$O$291,2,FALSE)&amp;"碎片",VLOOKUP(C135,道具信息!$N$2:$O$291,2,FALSE))</f>
        <v>T2部件</v>
      </c>
      <c r="R135" s="3">
        <f>SUMIFS(I$3:I$408,Q$3:Q$408,Q135,B$3:B$408,B135)</f>
        <v>1944</v>
      </c>
      <c r="S135" s="11">
        <f>ROUND(R135/SUMIF(B$3:B$408,B135,I$3:I$408),3)</f>
        <v>0.19400000000000001</v>
      </c>
      <c r="T135" s="3" t="str">
        <f>VLOOKUP(Q135,道具信息!$Q$3:$S$20,2,FALSE)</f>
        <v>CHEST_ITEM_TYPE_T2_PART</v>
      </c>
      <c r="U135" s="3" t="str">
        <f>IF(COUNTIF(U$106:U134,T135)=0,T135,"")</f>
        <v/>
      </c>
      <c r="V135" s="3" t="str">
        <f t="shared" si="69"/>
        <v>CHEST_ITEM_TYPE_T1_PART,CHEST_ITEM_TYPE_T2_PART</v>
      </c>
      <c r="W135" s="13" t="str">
        <f t="shared" si="70"/>
        <v/>
      </c>
      <c r="X135" s="3" t="str">
        <f t="shared" si="71"/>
        <v/>
      </c>
      <c r="Y135" s="3" t="str">
        <f t="shared" si="72"/>
        <v>80.6%,19.4%</v>
      </c>
    </row>
    <row r="136" spans="2:25" x14ac:dyDescent="0.3">
      <c r="B136" s="2">
        <f>数据源!CW168</f>
        <v>5</v>
      </c>
      <c r="C136" s="2" t="str">
        <f>数据源!CX168</f>
        <v>T2MP2</v>
      </c>
      <c r="D136" s="2" t="str">
        <f>数据源!CY168</f>
        <v>部件</v>
      </c>
      <c r="E136" s="2">
        <f>数据源!CZ168</f>
        <v>104.62500000000001</v>
      </c>
      <c r="F136" s="2">
        <f>数据源!DA168</f>
        <v>1.5</v>
      </c>
      <c r="G136" s="2">
        <f>数据源!DB168</f>
        <v>3.4000000000000002E-2</v>
      </c>
      <c r="H136" s="2">
        <f>数据源!DC168</f>
        <v>1.0832337714058143E-2</v>
      </c>
      <c r="I136" s="2">
        <f>数据源!DD168</f>
        <v>108</v>
      </c>
      <c r="J136" s="3">
        <f>ROUNDUP(IF(F136&gt;1,F136-ROUNDDOWN(SQRT(F136),0),F136),0)</f>
        <v>1</v>
      </c>
      <c r="K136" s="3">
        <f>F136*2-J136</f>
        <v>2</v>
      </c>
      <c r="L136" s="3" t="str">
        <f t="shared" si="60"/>
        <v>部件</v>
      </c>
      <c r="M136" s="3">
        <f t="shared" ca="1" si="61"/>
        <v>92102</v>
      </c>
      <c r="N136" s="3" t="str">
        <f t="shared" ca="1" si="64"/>
        <v>91001,91003,91005,91101,91103,91105,91201,91203,91205,91002,91004,91006,91102,91104,91106,91202,91204,91206,92001,92003,92005,92101,92103,92105,92201,92203,92205,92002,92004,92006,92102</v>
      </c>
      <c r="O136" s="3" t="str">
        <f t="shared" si="65"/>
        <v>450,450,450,450,450,450,450,450,450,450,448,448,448,448,448,448,448,448,108,108,108,108,108,108,108,108,108,108,108,108,108</v>
      </c>
      <c r="P136" s="1" t="str">
        <f t="shared" si="66"/>
        <v>(2,6),(2,6),(2,6),(2,6),(2,6),(2,6),(2,6),(2,6),(2,6),(2,6),(2,6),(2,6),(2,6),(2,6),(2,6),(2,6),(2,6),(2,6),(1,2),(1,2),(1,2),(1,2),(1,2),(1,2),(1,2),(1,2),(1,2),(1,2),(1,2),(1,2),(1,2)</v>
      </c>
      <c r="Q136" s="3" t="str">
        <f>IF(D136="坦克碎片",VLOOKUP(C136,道具信息!$N$2:$O$291,2,FALSE)&amp;"碎片",VLOOKUP(C136,道具信息!$N$2:$O$291,2,FALSE))</f>
        <v>T2部件</v>
      </c>
      <c r="R136" s="3">
        <f>SUMIFS(I$3:I$408,Q$3:Q$408,Q136,B$3:B$408,B136)</f>
        <v>1944</v>
      </c>
      <c r="S136" s="11">
        <f>ROUND(R136/SUMIF(B$3:B$408,B136,I$3:I$408),3)</f>
        <v>0.19400000000000001</v>
      </c>
      <c r="T136" s="3" t="str">
        <f>VLOOKUP(Q136,道具信息!$Q$3:$S$20,2,FALSE)</f>
        <v>CHEST_ITEM_TYPE_T2_PART</v>
      </c>
      <c r="U136" s="3" t="str">
        <f>IF(COUNTIF(U$106:U135,T136)=0,T136,"")</f>
        <v/>
      </c>
      <c r="V136" s="3" t="str">
        <f t="shared" si="69"/>
        <v>CHEST_ITEM_TYPE_T1_PART,CHEST_ITEM_TYPE_T2_PART</v>
      </c>
      <c r="W136" s="13" t="str">
        <f t="shared" si="70"/>
        <v/>
      </c>
      <c r="X136" s="3" t="str">
        <f t="shared" si="71"/>
        <v/>
      </c>
      <c r="Y136" s="3" t="str">
        <f t="shared" si="72"/>
        <v>80.6%,19.4%</v>
      </c>
    </row>
    <row r="137" spans="2:25" x14ac:dyDescent="0.3">
      <c r="B137" s="2">
        <f>数据源!CW169</f>
        <v>5</v>
      </c>
      <c r="C137" s="2" t="str">
        <f>数据源!CX169</f>
        <v>T2MP4</v>
      </c>
      <c r="D137" s="2" t="str">
        <f>数据源!CY169</f>
        <v>部件</v>
      </c>
      <c r="E137" s="2">
        <f>数据源!CZ169</f>
        <v>104.62500000000001</v>
      </c>
      <c r="F137" s="2">
        <f>数据源!DA169</f>
        <v>1.5</v>
      </c>
      <c r="G137" s="2">
        <f>数据源!DB169</f>
        <v>3.4000000000000002E-2</v>
      </c>
      <c r="H137" s="2">
        <f>数据源!DC169</f>
        <v>1.0832337714058143E-2</v>
      </c>
      <c r="I137" s="2">
        <f>数据源!DD169</f>
        <v>108</v>
      </c>
      <c r="J137" s="3">
        <f t="shared" ref="J137:J141" si="73">ROUNDUP(IF(F137&gt;1,F137-ROUNDDOWN(SQRT(F137),0),F137),0)</f>
        <v>1</v>
      </c>
      <c r="K137" s="3">
        <f t="shared" ref="K137:K141" si="74">F137*2-J137</f>
        <v>2</v>
      </c>
      <c r="L137" s="3" t="str">
        <f t="shared" si="60"/>
        <v>部件</v>
      </c>
      <c r="M137" s="3">
        <f t="shared" ca="1" si="61"/>
        <v>92104</v>
      </c>
      <c r="N137" s="3" t="str">
        <f t="shared" ca="1" si="64"/>
        <v>91001,91003,91005,91101,91103,91105,91201,91203,91205,91002,91004,91006,91102,91104,91106,91202,91204,91206,92001,92003,92005,92101,92103,92105,92201,92203,92205,92002,92004,92006,92102,92104</v>
      </c>
      <c r="O137" s="3" t="str">
        <f t="shared" si="65"/>
        <v>450,450,450,450,450,450,450,450,450,450,448,448,448,448,448,448,448,448,108,108,108,108,108,108,108,108,108,108,108,108,108,108</v>
      </c>
      <c r="P137" s="1" t="str">
        <f t="shared" si="66"/>
        <v>(2,6),(2,6),(2,6),(2,6),(2,6),(2,6),(2,6),(2,6),(2,6),(2,6),(2,6),(2,6),(2,6),(2,6),(2,6),(2,6),(2,6),(2,6),(1,2),(1,2),(1,2),(1,2),(1,2),(1,2),(1,2),(1,2),(1,2),(1,2),(1,2),(1,2),(1,2),(1,2)</v>
      </c>
      <c r="Q137" s="3" t="str">
        <f>IF(D137="坦克碎片",VLOOKUP(C137,道具信息!$N$2:$O$291,2,FALSE)&amp;"碎片",VLOOKUP(C137,道具信息!$N$2:$O$291,2,FALSE))</f>
        <v>T2部件</v>
      </c>
      <c r="R137" s="3">
        <f>SUMIFS(I$3:I$408,Q$3:Q$408,Q137,B$3:B$408,B137)</f>
        <v>1944</v>
      </c>
      <c r="S137" s="11">
        <f>ROUND(R137/SUMIF(B$3:B$408,B137,I$3:I$408),3)</f>
        <v>0.19400000000000001</v>
      </c>
      <c r="T137" s="3" t="str">
        <f>VLOOKUP(Q137,道具信息!$Q$3:$S$20,2,FALSE)</f>
        <v>CHEST_ITEM_TYPE_T2_PART</v>
      </c>
      <c r="U137" s="3" t="str">
        <f>IF(COUNTIF(U$106:U136,T137)=0,T137,"")</f>
        <v/>
      </c>
      <c r="V137" s="3" t="str">
        <f t="shared" si="69"/>
        <v>CHEST_ITEM_TYPE_T1_PART,CHEST_ITEM_TYPE_T2_PART</v>
      </c>
      <c r="W137" s="13" t="str">
        <f t="shared" si="70"/>
        <v/>
      </c>
      <c r="X137" s="3" t="str">
        <f t="shared" si="71"/>
        <v/>
      </c>
      <c r="Y137" s="3" t="str">
        <f t="shared" si="72"/>
        <v>80.6%,19.4%</v>
      </c>
    </row>
    <row r="138" spans="2:25" x14ac:dyDescent="0.3">
      <c r="B138" s="2">
        <f>数据源!CW170</f>
        <v>5</v>
      </c>
      <c r="C138" s="2" t="str">
        <f>数据源!CX170</f>
        <v>T2MP6</v>
      </c>
      <c r="D138" s="2" t="str">
        <f>数据源!CY170</f>
        <v>部件</v>
      </c>
      <c r="E138" s="2">
        <f>数据源!CZ170</f>
        <v>104.62500000000001</v>
      </c>
      <c r="F138" s="2">
        <f>数据源!DA170</f>
        <v>1.5</v>
      </c>
      <c r="G138" s="2">
        <f>数据源!DB170</f>
        <v>3.4000000000000002E-2</v>
      </c>
      <c r="H138" s="2">
        <f>数据源!DC170</f>
        <v>1.0832337714058143E-2</v>
      </c>
      <c r="I138" s="2">
        <f>数据源!DD170</f>
        <v>108</v>
      </c>
      <c r="J138" s="3">
        <f t="shared" si="73"/>
        <v>1</v>
      </c>
      <c r="K138" s="3">
        <f t="shared" si="74"/>
        <v>2</v>
      </c>
      <c r="L138" s="3" t="str">
        <f t="shared" si="60"/>
        <v>部件</v>
      </c>
      <c r="M138" s="3">
        <f t="shared" ca="1" si="61"/>
        <v>92106</v>
      </c>
      <c r="N138" s="3" t="str">
        <f t="shared" ca="1" si="64"/>
        <v>91001,91003,91005,91101,91103,91105,91201,91203,91205,91002,91004,91006,91102,91104,91106,91202,91204,91206,92001,92003,92005,92101,92103,92105,92201,92203,92205,92002,92004,92006,92102,92104,92106</v>
      </c>
      <c r="O138" s="3" t="str">
        <f t="shared" si="65"/>
        <v>450,450,450,450,450,450,450,450,450,450,448,448,448,448,448,448,448,448,108,108,108,108,108,108,108,108,108,108,108,108,108,108,108</v>
      </c>
      <c r="P138" s="1" t="str">
        <f t="shared" si="66"/>
        <v>(2,6),(2,6),(2,6),(2,6),(2,6),(2,6),(2,6),(2,6),(2,6),(2,6),(2,6),(2,6),(2,6),(2,6),(2,6),(2,6),(2,6),(2,6),(1,2),(1,2),(1,2),(1,2),(1,2),(1,2),(1,2),(1,2),(1,2),(1,2),(1,2),(1,2),(1,2),(1,2),(1,2)</v>
      </c>
      <c r="Q138" s="3" t="str">
        <f>IF(D138="坦克碎片",VLOOKUP(C138,道具信息!$N$2:$O$291,2,FALSE)&amp;"碎片",VLOOKUP(C138,道具信息!$N$2:$O$291,2,FALSE))</f>
        <v>T2部件</v>
      </c>
      <c r="R138" s="3">
        <f>SUMIFS(I$3:I$408,Q$3:Q$408,Q138,B$3:B$408,B138)</f>
        <v>1944</v>
      </c>
      <c r="S138" s="11">
        <f>ROUND(R138/SUMIF(B$3:B$408,B138,I$3:I$408),3)</f>
        <v>0.19400000000000001</v>
      </c>
      <c r="T138" s="3" t="str">
        <f>VLOOKUP(Q138,道具信息!$Q$3:$S$20,2,FALSE)</f>
        <v>CHEST_ITEM_TYPE_T2_PART</v>
      </c>
      <c r="U138" s="3" t="str">
        <f>IF(COUNTIF(U$106:U137,T138)=0,T138,"")</f>
        <v/>
      </c>
      <c r="V138" s="3" t="str">
        <f t="shared" si="69"/>
        <v>CHEST_ITEM_TYPE_T1_PART,CHEST_ITEM_TYPE_T2_PART</v>
      </c>
      <c r="W138" s="13" t="str">
        <f t="shared" si="70"/>
        <v/>
      </c>
      <c r="X138" s="3" t="str">
        <f t="shared" si="71"/>
        <v/>
      </c>
      <c r="Y138" s="3" t="str">
        <f t="shared" si="72"/>
        <v>80.6%,19.4%</v>
      </c>
    </row>
    <row r="139" spans="2:25" x14ac:dyDescent="0.3">
      <c r="B139" s="2">
        <f>数据源!CW171</f>
        <v>5</v>
      </c>
      <c r="C139" s="2" t="str">
        <f>数据源!CX171</f>
        <v>T2HP2</v>
      </c>
      <c r="D139" s="2" t="str">
        <f>数据源!CY171</f>
        <v>部件</v>
      </c>
      <c r="E139" s="2">
        <f>数据源!CZ171</f>
        <v>104.62500000000001</v>
      </c>
      <c r="F139" s="2">
        <f>数据源!DA171</f>
        <v>1.5</v>
      </c>
      <c r="G139" s="2">
        <f>数据源!DB171</f>
        <v>3.4000000000000002E-2</v>
      </c>
      <c r="H139" s="2">
        <f>数据源!DC171</f>
        <v>1.0832337714058143E-2</v>
      </c>
      <c r="I139" s="2">
        <f>数据源!DD171</f>
        <v>108</v>
      </c>
      <c r="J139" s="3">
        <f t="shared" si="73"/>
        <v>1</v>
      </c>
      <c r="K139" s="3">
        <f t="shared" si="74"/>
        <v>2</v>
      </c>
      <c r="L139" s="3" t="str">
        <f t="shared" si="60"/>
        <v>部件</v>
      </c>
      <c r="M139" s="3">
        <f t="shared" ca="1" si="61"/>
        <v>92202</v>
      </c>
      <c r="N139" s="3" t="str">
        <f t="shared" ca="1" si="64"/>
        <v>91001,91003,91005,91101,91103,91105,91201,91203,91205,91002,91004,91006,91102,91104,91106,91202,91204,91206,92001,92003,92005,92101,92103,92105,92201,92203,92205,92002,92004,92006,92102,92104,92106,92202</v>
      </c>
      <c r="O139" s="3" t="str">
        <f t="shared" si="65"/>
        <v>450,450,450,450,450,450,450,450,450,450,448,448,448,448,448,448,448,448,108,108,108,108,108,108,108,108,108,108,108,108,108,108,108,108</v>
      </c>
      <c r="P139" s="1" t="str">
        <f t="shared" si="66"/>
        <v>(2,6),(2,6),(2,6),(2,6),(2,6),(2,6),(2,6),(2,6),(2,6),(2,6),(2,6),(2,6),(2,6),(2,6),(2,6),(2,6),(2,6),(2,6),(1,2),(1,2),(1,2),(1,2),(1,2),(1,2),(1,2),(1,2),(1,2),(1,2),(1,2),(1,2),(1,2),(1,2),(1,2),(1,2)</v>
      </c>
      <c r="Q139" s="3" t="str">
        <f>IF(D139="坦克碎片",VLOOKUP(C139,道具信息!$N$2:$O$291,2,FALSE)&amp;"碎片",VLOOKUP(C139,道具信息!$N$2:$O$291,2,FALSE))</f>
        <v>T2部件</v>
      </c>
      <c r="R139" s="3">
        <f>SUMIFS(I$3:I$408,Q$3:Q$408,Q139,B$3:B$408,B139)</f>
        <v>1944</v>
      </c>
      <c r="S139" s="11">
        <f>ROUND(R139/SUMIF(B$3:B$408,B139,I$3:I$408),3)</f>
        <v>0.19400000000000001</v>
      </c>
      <c r="T139" s="3" t="str">
        <f>VLOOKUP(Q139,道具信息!$Q$3:$S$20,2,FALSE)</f>
        <v>CHEST_ITEM_TYPE_T2_PART</v>
      </c>
      <c r="U139" s="3" t="str">
        <f>IF(COUNTIF(U$106:U138,T139)=0,T139,"")</f>
        <v/>
      </c>
      <c r="V139" s="3" t="str">
        <f t="shared" si="69"/>
        <v>CHEST_ITEM_TYPE_T1_PART,CHEST_ITEM_TYPE_T2_PART</v>
      </c>
      <c r="W139" s="13" t="str">
        <f t="shared" si="70"/>
        <v/>
      </c>
      <c r="X139" s="3" t="str">
        <f t="shared" si="71"/>
        <v/>
      </c>
      <c r="Y139" s="3" t="str">
        <f t="shared" si="72"/>
        <v>80.6%,19.4%</v>
      </c>
    </row>
    <row r="140" spans="2:25" x14ac:dyDescent="0.3">
      <c r="B140" s="2">
        <f>数据源!CW172</f>
        <v>5</v>
      </c>
      <c r="C140" s="2" t="str">
        <f>数据源!CX172</f>
        <v>T2HP4</v>
      </c>
      <c r="D140" s="2" t="str">
        <f>数据源!CY172</f>
        <v>部件</v>
      </c>
      <c r="E140" s="2">
        <f>数据源!CZ172</f>
        <v>104.62500000000001</v>
      </c>
      <c r="F140" s="2">
        <f>数据源!DA172</f>
        <v>1.5</v>
      </c>
      <c r="G140" s="2">
        <f>数据源!DB172</f>
        <v>3.4000000000000002E-2</v>
      </c>
      <c r="H140" s="2">
        <f>数据源!DC172</f>
        <v>1.0832337714058143E-2</v>
      </c>
      <c r="I140" s="2">
        <f>数据源!DD172</f>
        <v>108</v>
      </c>
      <c r="J140" s="3">
        <f t="shared" si="73"/>
        <v>1</v>
      </c>
      <c r="K140" s="3">
        <f t="shared" si="74"/>
        <v>2</v>
      </c>
      <c r="L140" s="3" t="str">
        <f t="shared" si="60"/>
        <v>部件</v>
      </c>
      <c r="M140" s="3">
        <f t="shared" ca="1" si="61"/>
        <v>92204</v>
      </c>
      <c r="N140" s="3" t="str">
        <f t="shared" ca="1" si="64"/>
        <v>91001,91003,91005,91101,91103,91105,91201,91203,91205,91002,91004,91006,91102,91104,91106,91202,91204,91206,92001,92003,92005,92101,92103,92105,92201,92203,92205,92002,92004,92006,92102,92104,92106,92202,92204</v>
      </c>
      <c r="O140" s="3" t="str">
        <f t="shared" si="65"/>
        <v>450,450,450,450,450,450,450,450,450,450,448,448,448,448,448,448,448,448,108,108,108,108,108,108,108,108,108,108,108,108,108,108,108,108,108</v>
      </c>
      <c r="P140" s="1" t="str">
        <f t="shared" si="66"/>
        <v>(2,6),(2,6),(2,6),(2,6),(2,6),(2,6),(2,6),(2,6),(2,6),(2,6),(2,6),(2,6),(2,6),(2,6),(2,6),(2,6),(2,6),(2,6),(1,2),(1,2),(1,2),(1,2),(1,2),(1,2),(1,2),(1,2),(1,2),(1,2),(1,2),(1,2),(1,2),(1,2),(1,2),(1,2),(1,2)</v>
      </c>
      <c r="Q140" s="3" t="str">
        <f>IF(D140="坦克碎片",VLOOKUP(C140,道具信息!$N$2:$O$291,2,FALSE)&amp;"碎片",VLOOKUP(C140,道具信息!$N$2:$O$291,2,FALSE))</f>
        <v>T2部件</v>
      </c>
      <c r="R140" s="3">
        <f>SUMIFS(I$3:I$408,Q$3:Q$408,Q140,B$3:B$408,B140)</f>
        <v>1944</v>
      </c>
      <c r="S140" s="11">
        <f>ROUND(R140/SUMIF(B$3:B$408,B140,I$3:I$408),3)</f>
        <v>0.19400000000000001</v>
      </c>
      <c r="T140" s="3" t="str">
        <f>VLOOKUP(Q140,道具信息!$Q$3:$S$20,2,FALSE)</f>
        <v>CHEST_ITEM_TYPE_T2_PART</v>
      </c>
      <c r="U140" s="3" t="str">
        <f>IF(COUNTIF(U$106:U139,T140)=0,T140,"")</f>
        <v/>
      </c>
      <c r="V140" s="3" t="str">
        <f t="shared" si="69"/>
        <v>CHEST_ITEM_TYPE_T1_PART,CHEST_ITEM_TYPE_T2_PART</v>
      </c>
      <c r="W140" s="13" t="str">
        <f t="shared" si="70"/>
        <v/>
      </c>
      <c r="X140" s="3" t="str">
        <f t="shared" si="71"/>
        <v/>
      </c>
      <c r="Y140" s="3" t="str">
        <f t="shared" si="72"/>
        <v>80.6%,19.4%</v>
      </c>
    </row>
    <row r="141" spans="2:25" x14ac:dyDescent="0.3">
      <c r="B141" s="2">
        <f>数据源!CW173</f>
        <v>5</v>
      </c>
      <c r="C141" s="2" t="str">
        <f>数据源!CX173</f>
        <v>T2HP6</v>
      </c>
      <c r="D141" s="2" t="str">
        <f>数据源!CY173</f>
        <v>部件</v>
      </c>
      <c r="E141" s="2">
        <f>数据源!CZ173</f>
        <v>104.62500000000001</v>
      </c>
      <c r="F141" s="2">
        <f>数据源!DA173</f>
        <v>1.5</v>
      </c>
      <c r="G141" s="2">
        <f>数据源!DB173</f>
        <v>3.4000000000000002E-2</v>
      </c>
      <c r="H141" s="2">
        <f>数据源!DC173</f>
        <v>1.0832337714058143E-2</v>
      </c>
      <c r="I141" s="2">
        <f>数据源!DD173</f>
        <v>108</v>
      </c>
      <c r="J141" s="3">
        <f t="shared" si="73"/>
        <v>1</v>
      </c>
      <c r="K141" s="3">
        <f t="shared" si="74"/>
        <v>2</v>
      </c>
      <c r="L141" s="3" t="str">
        <f t="shared" si="60"/>
        <v>部件</v>
      </c>
      <c r="M141" s="3">
        <f t="shared" ca="1" si="61"/>
        <v>92206</v>
      </c>
      <c r="N141" s="3" t="str">
        <f t="shared" ca="1" si="64"/>
        <v>91001,91003,91005,91101,91103,91105,91201,91203,91205,91002,91004,91006,91102,91104,91106,91202,91204,91206,92001,92003,92005,92101,92103,92105,92201,92203,92205,92002,92004,92006,92102,92104,92106,92202,92204,92206</v>
      </c>
      <c r="O141" s="3" t="str">
        <f t="shared" si="65"/>
        <v>450,450,450,450,450,450,450,450,450,450,448,448,448,448,448,448,448,448,108,108,108,108,108,108,108,108,108,108,108,108,108,108,108,108,108,108</v>
      </c>
      <c r="P141" s="1" t="str">
        <f t="shared" si="66"/>
        <v>(2,6),(2,6),(2,6),(2,6),(2,6),(2,6),(2,6),(2,6),(2,6),(2,6),(2,6),(2,6),(2,6),(2,6),(2,6),(2,6),(2,6),(2,6),(1,2),(1,2),(1,2),(1,2),(1,2),(1,2),(1,2),(1,2),(1,2),(1,2),(1,2),(1,2),(1,2),(1,2),(1,2),(1,2),(1,2),(1,2)</v>
      </c>
      <c r="Q141" s="3" t="str">
        <f>IF(D141="坦克碎片",VLOOKUP(C141,道具信息!$N$2:$O$291,2,FALSE)&amp;"碎片",VLOOKUP(C141,道具信息!$N$2:$O$291,2,FALSE))</f>
        <v>T2部件</v>
      </c>
      <c r="R141" s="3">
        <f>SUMIFS(I$3:I$408,Q$3:Q$408,Q141,B$3:B$408,B141)</f>
        <v>1944</v>
      </c>
      <c r="S141" s="11">
        <f>ROUND(R141/SUMIF(B$3:B$408,B141,I$3:I$408),3)</f>
        <v>0.19400000000000001</v>
      </c>
      <c r="T141" s="3" t="str">
        <f>VLOOKUP(Q141,道具信息!$Q$3:$S$20,2,FALSE)</f>
        <v>CHEST_ITEM_TYPE_T2_PART</v>
      </c>
      <c r="U141" s="3" t="str">
        <f>IF(COUNTIF(U$106:U140,T141)=0,T141,"")</f>
        <v/>
      </c>
      <c r="V141" s="3" t="str">
        <f t="shared" si="69"/>
        <v>CHEST_ITEM_TYPE_T1_PART,CHEST_ITEM_TYPE_T2_PART</v>
      </c>
      <c r="W141" s="13" t="str">
        <f t="shared" si="70"/>
        <v/>
      </c>
      <c r="X141" s="3" t="str">
        <f t="shared" si="71"/>
        <v/>
      </c>
      <c r="Y141" s="3" t="str">
        <f t="shared" si="72"/>
        <v>80.6%,19.4%</v>
      </c>
    </row>
    <row r="142" spans="2:25" x14ac:dyDescent="0.3">
      <c r="N142" s="3" t="str">
        <f ca="1">"["&amp;N141&amp;"]"</f>
        <v>[91001,91003,91005,91101,91103,91105,91201,91203,91205,91002,91004,91006,91102,91104,91106,91202,91204,91206,92001,92003,92005,92101,92103,92105,92201,92203,92205,92002,92004,92006,92102,92104,92106,92202,92204,92206]</v>
      </c>
      <c r="O142" s="3" t="str">
        <f>"["&amp;O141&amp;"]"</f>
        <v>[450,450,450,450,450,450,450,450,450,450,448,448,448,448,448,448,448,448,108,108,108,108,108,108,108,108,108,108,108,108,108,108,108,108,108,108]</v>
      </c>
      <c r="P142" s="3" t="str">
        <f>"["&amp;P141&amp;"]"</f>
        <v>[(2,6),(2,6),(2,6),(2,6),(2,6),(2,6),(2,6),(2,6),(2,6),(2,6),(2,6),(2,6),(2,6),(2,6),(2,6),(2,6),(2,6),(2,6),(1,2),(1,2),(1,2),(1,2),(1,2),(1,2),(1,2),(1,2),(1,2),(1,2),(1,2),(1,2),(1,2),(1,2),(1,2),(1,2),(1,2),(1,2)]</v>
      </c>
      <c r="V142" s="3" t="str">
        <f>"["&amp;V141&amp;"]"</f>
        <v>[CHEST_ITEM_TYPE_T1_PART,CHEST_ITEM_TYPE_T2_PART]</v>
      </c>
      <c r="Y142" s="3" t="str">
        <f>"["&amp;Y141&amp;"]"</f>
        <v>[80.6%,19.4%]</v>
      </c>
    </row>
    <row r="144" spans="2:25" x14ac:dyDescent="0.3">
      <c r="B144" s="2" t="str">
        <f>数据源!CW176</f>
        <v>联赛等级</v>
      </c>
      <c r="C144" s="2" t="str">
        <f>数据源!CX176</f>
        <v>道具名称</v>
      </c>
      <c r="D144" s="2" t="str">
        <f>数据源!CY176</f>
        <v>对应大类</v>
      </c>
      <c r="E144" s="2" t="str">
        <f>数据源!CZ176</f>
        <v>道具价值</v>
      </c>
      <c r="F144" s="2" t="str">
        <f>数据源!DA176</f>
        <v>抽取个数</v>
      </c>
      <c r="G144" s="2" t="str">
        <f>数据源!DB176</f>
        <v>价值比例</v>
      </c>
      <c r="H144" s="2" t="str">
        <f>数据源!DC176</f>
        <v>产出概率</v>
      </c>
      <c r="I144" s="2" t="str">
        <f>数据源!DD176</f>
        <v>权重值</v>
      </c>
      <c r="J144" s="7" t="s">
        <v>234</v>
      </c>
      <c r="K144" s="7" t="s">
        <v>235</v>
      </c>
      <c r="L144" s="3" t="s">
        <v>222</v>
      </c>
      <c r="M144" s="3" t="s">
        <v>152</v>
      </c>
      <c r="N144" s="3" t="s">
        <v>224</v>
      </c>
      <c r="O144" s="3" t="s">
        <v>225</v>
      </c>
      <c r="P144" s="3" t="s">
        <v>226</v>
      </c>
      <c r="Q144" s="8" t="s">
        <v>244</v>
      </c>
      <c r="R144" s="8" t="s">
        <v>245</v>
      </c>
      <c r="S144" s="8" t="s">
        <v>246</v>
      </c>
    </row>
    <row r="145" spans="2:25" x14ac:dyDescent="0.3">
      <c r="B145" s="2">
        <f>数据源!CW177</f>
        <v>6</v>
      </c>
      <c r="C145" s="2" t="str">
        <f>数据源!CX177</f>
        <v>T1LP1</v>
      </c>
      <c r="D145" s="2" t="str">
        <f>数据源!CY177</f>
        <v>部件</v>
      </c>
      <c r="E145" s="2">
        <f>数据源!CZ177</f>
        <v>5.625</v>
      </c>
      <c r="F145" s="2">
        <f>数据源!DA177</f>
        <v>3.5</v>
      </c>
      <c r="G145" s="2">
        <f>数据源!DB177</f>
        <v>1.9E-2</v>
      </c>
      <c r="H145" s="2">
        <f>数据源!DC177</f>
        <v>4.8253968253968257E-2</v>
      </c>
      <c r="I145" s="2">
        <f>数据源!DD177</f>
        <v>483</v>
      </c>
      <c r="J145" s="3">
        <f t="shared" ref="J145:J189" si="75">ROUNDUP(IF(F145&gt;1,F145-ROUNDDOWN(SQRT(F145),0),F145),0)</f>
        <v>3</v>
      </c>
      <c r="K145" s="3">
        <f t="shared" ref="K145:K189" si="76">F145*2-J145</f>
        <v>4</v>
      </c>
      <c r="L145" s="3" t="str">
        <f>RIGHT(D145,2)</f>
        <v>部件</v>
      </c>
      <c r="M145" s="3">
        <f ca="1">IF(OR(L145="坦克",L145="碎片"),VLOOKUP(C145,INDIRECT("坦克ID"),MATCH(L145&amp;"ID",INDIRECT("坦克标头"),0),FALSE),VLOOKUP(C145,INDIRECT(L145&amp;"ID"),2,FALSE))</f>
        <v>91001</v>
      </c>
      <c r="N145" s="3">
        <f ca="1">M145</f>
        <v>91001</v>
      </c>
      <c r="O145" s="3">
        <f>I145</f>
        <v>483</v>
      </c>
      <c r="P145" s="1" t="str">
        <f>"("&amp;J145&amp;","&amp;K145&amp;")"</f>
        <v>(3,4)</v>
      </c>
      <c r="Q145" s="3" t="str">
        <f>IF(D145="坦克碎片",VLOOKUP(C145,道具信息!$N$2:$O$291,2,FALSE)&amp;"碎片",VLOOKUP(C145,道具信息!$N$2:$O$291,2,FALSE))</f>
        <v>T1部件</v>
      </c>
      <c r="R145" s="3">
        <f>SUMIFS(I$3:I$408,Q$3:Q$408,Q145,B$3:B$408,B145)</f>
        <v>8694</v>
      </c>
      <c r="S145" s="11">
        <f>ROUND(R145/SUMIF(B$3:B$408,B145,I$3:I$408),3)</f>
        <v>0.85</v>
      </c>
      <c r="T145" s="3" t="str">
        <f>VLOOKUP(Q145,道具信息!$Q$3:$S$20,2,FALSE)</f>
        <v>CHEST_ITEM_TYPE_T1_PART</v>
      </c>
      <c r="U145" s="3" t="str">
        <f>T145</f>
        <v>CHEST_ITEM_TYPE_T1_PART</v>
      </c>
      <c r="V145" s="3" t="str">
        <f>U145</f>
        <v>CHEST_ITEM_TYPE_T1_PART</v>
      </c>
      <c r="W145" s="13">
        <f>IF(U145&lt;&gt;"",ROUND(S145*100%,3),"")</f>
        <v>0.85</v>
      </c>
      <c r="X145" s="3" t="str">
        <f>TEXT(W145,"0.0%")</f>
        <v>85.0%</v>
      </c>
      <c r="Y145" s="3" t="str">
        <f>X145</f>
        <v>85.0%</v>
      </c>
    </row>
    <row r="146" spans="2:25" x14ac:dyDescent="0.3">
      <c r="B146" s="2">
        <f>数据源!CW178</f>
        <v>6</v>
      </c>
      <c r="C146" s="2" t="str">
        <f>数据源!CX178</f>
        <v>T1LP3</v>
      </c>
      <c r="D146" s="2" t="str">
        <f>数据源!CY178</f>
        <v>部件</v>
      </c>
      <c r="E146" s="2">
        <f>数据源!CZ178</f>
        <v>5.625</v>
      </c>
      <c r="F146" s="2">
        <f>数据源!DA178</f>
        <v>3.5</v>
      </c>
      <c r="G146" s="2">
        <f>数据源!DB178</f>
        <v>1.9E-2</v>
      </c>
      <c r="H146" s="2">
        <f>数据源!DC178</f>
        <v>4.8253968253968257E-2</v>
      </c>
      <c r="I146" s="2">
        <f>数据源!DD178</f>
        <v>483</v>
      </c>
      <c r="J146" s="3">
        <f t="shared" si="75"/>
        <v>3</v>
      </c>
      <c r="K146" s="3">
        <f t="shared" si="76"/>
        <v>4</v>
      </c>
      <c r="L146" s="3" t="str">
        <f t="shared" ref="L146:L189" si="77">RIGHT(D146,2)</f>
        <v>部件</v>
      </c>
      <c r="M146" s="3">
        <f t="shared" ref="M146:M189" ca="1" si="78">IF(OR(L146="坦克",L146="碎片"),VLOOKUP(C146,INDIRECT("坦克ID"),MATCH(L146&amp;"ID",INDIRECT("坦克标头"),0),FALSE),VLOOKUP(C146,INDIRECT(L146&amp;"ID"),2,FALSE))</f>
        <v>91003</v>
      </c>
      <c r="N146" s="3" t="str">
        <f ca="1">N145&amp;","&amp;M146</f>
        <v>91001,91003</v>
      </c>
      <c r="O146" s="3" t="str">
        <f>O145&amp;","&amp;I146</f>
        <v>483,483</v>
      </c>
      <c r="P146" s="1" t="str">
        <f>P145&amp;","&amp;"("&amp;J146&amp;","&amp;K146&amp;")"</f>
        <v>(3,4),(3,4)</v>
      </c>
      <c r="Q146" s="3" t="str">
        <f>IF(D146="坦克碎片",VLOOKUP(C146,道具信息!$N$2:$O$291,2,FALSE)&amp;"碎片",VLOOKUP(C146,道具信息!$N$2:$O$291,2,FALSE))</f>
        <v>T1部件</v>
      </c>
      <c r="R146" s="3">
        <f>SUMIFS(I$3:I$408,Q$3:Q$408,Q146,B$3:B$408,B146)</f>
        <v>8694</v>
      </c>
      <c r="S146" s="11">
        <f>ROUND(R146/SUMIF(B$3:B$408,B146,I$3:I$408),3)</f>
        <v>0.85</v>
      </c>
      <c r="T146" s="3" t="str">
        <f>VLOOKUP(Q146,道具信息!$Q$3:$S$20,2,FALSE)</f>
        <v>CHEST_ITEM_TYPE_T1_PART</v>
      </c>
      <c r="U146" s="3" t="str">
        <f>IF(COUNTIF(U$145:U145,T146)=0,T146,"")</f>
        <v/>
      </c>
      <c r="V146" s="3" t="str">
        <f>IF(U146&lt;&gt;"",V145&amp;","&amp;U146,V145)</f>
        <v>CHEST_ITEM_TYPE_T1_PART</v>
      </c>
      <c r="W146" s="13" t="str">
        <f t="shared" ref="W146:W150" si="79">IF(U146&lt;&gt;"",ROUND(S146*100%,3),"")</f>
        <v/>
      </c>
      <c r="X146" s="3" t="str">
        <f t="shared" ref="X146:X150" si="80">TEXT(W146,"0.0%")</f>
        <v/>
      </c>
      <c r="Y146" s="3" t="str">
        <f>IF(X146&lt;&gt;"",Y145&amp;","&amp;X146,Y145)</f>
        <v>85.0%</v>
      </c>
    </row>
    <row r="147" spans="2:25" x14ac:dyDescent="0.3">
      <c r="B147" s="2">
        <f>数据源!CW179</f>
        <v>6</v>
      </c>
      <c r="C147" s="2" t="str">
        <f>数据源!CX179</f>
        <v>T1LP5</v>
      </c>
      <c r="D147" s="2" t="str">
        <f>数据源!CY179</f>
        <v>部件</v>
      </c>
      <c r="E147" s="2">
        <f>数据源!CZ179</f>
        <v>5.625</v>
      </c>
      <c r="F147" s="2">
        <f>数据源!DA179</f>
        <v>3.5</v>
      </c>
      <c r="G147" s="2">
        <f>数据源!DB179</f>
        <v>1.9E-2</v>
      </c>
      <c r="H147" s="2">
        <f>数据源!DC179</f>
        <v>4.8253968253968257E-2</v>
      </c>
      <c r="I147" s="2">
        <f>数据源!DD179</f>
        <v>483</v>
      </c>
      <c r="J147" s="3">
        <f t="shared" si="75"/>
        <v>3</v>
      </c>
      <c r="K147" s="3">
        <f t="shared" si="76"/>
        <v>4</v>
      </c>
      <c r="L147" s="3" t="str">
        <f t="shared" si="77"/>
        <v>部件</v>
      </c>
      <c r="M147" s="3">
        <f t="shared" ca="1" si="78"/>
        <v>91005</v>
      </c>
      <c r="N147" s="3" t="str">
        <f t="shared" ref="N147:N189" ca="1" si="81">N146&amp;","&amp;M147</f>
        <v>91001,91003,91005</v>
      </c>
      <c r="O147" s="3" t="str">
        <f t="shared" ref="O147:O189" si="82">O146&amp;","&amp;I147</f>
        <v>483,483,483</v>
      </c>
      <c r="P147" s="1" t="str">
        <f t="shared" ref="P147:P189" si="83">P146&amp;","&amp;"("&amp;J147&amp;","&amp;K147&amp;")"</f>
        <v>(3,4),(3,4),(3,4)</v>
      </c>
      <c r="Q147" s="3" t="str">
        <f>IF(D147="坦克碎片",VLOOKUP(C147,道具信息!$N$2:$O$291,2,FALSE)&amp;"碎片",VLOOKUP(C147,道具信息!$N$2:$O$291,2,FALSE))</f>
        <v>T1部件</v>
      </c>
      <c r="R147" s="3">
        <f>SUMIFS(I$3:I$408,Q$3:Q$408,Q147,B$3:B$408,B147)</f>
        <v>8694</v>
      </c>
      <c r="S147" s="11">
        <f>ROUND(R147/SUMIF(B$3:B$408,B147,I$3:I$408),3)</f>
        <v>0.85</v>
      </c>
      <c r="T147" s="3" t="str">
        <f>VLOOKUP(Q147,道具信息!$Q$3:$S$20,2,FALSE)</f>
        <v>CHEST_ITEM_TYPE_T1_PART</v>
      </c>
      <c r="U147" s="3" t="str">
        <f>IF(COUNTIF(U$145:U146,T147)=0,T147,"")</f>
        <v/>
      </c>
      <c r="V147" s="3" t="str">
        <f t="shared" ref="V147:V150" si="84">IF(U147&lt;&gt;"",V146&amp;","&amp;U147,V146)</f>
        <v>CHEST_ITEM_TYPE_T1_PART</v>
      </c>
      <c r="W147" s="13" t="str">
        <f t="shared" si="79"/>
        <v/>
      </c>
      <c r="X147" s="3" t="str">
        <f t="shared" si="80"/>
        <v/>
      </c>
      <c r="Y147" s="3" t="str">
        <f t="shared" ref="Y147:Y150" si="85">IF(X147&lt;&gt;"",Y146&amp;","&amp;X147,Y146)</f>
        <v>85.0%</v>
      </c>
    </row>
    <row r="148" spans="2:25" x14ac:dyDescent="0.3">
      <c r="B148" s="2">
        <f>数据源!CW180</f>
        <v>6</v>
      </c>
      <c r="C148" s="2" t="str">
        <f>数据源!CX180</f>
        <v>T1MP1</v>
      </c>
      <c r="D148" s="2" t="str">
        <f>数据源!CY180</f>
        <v>部件</v>
      </c>
      <c r="E148" s="2">
        <f>数据源!CZ180</f>
        <v>5.625</v>
      </c>
      <c r="F148" s="2">
        <f>数据源!DA180</f>
        <v>3.5</v>
      </c>
      <c r="G148" s="2">
        <f>数据源!DB180</f>
        <v>1.9E-2</v>
      </c>
      <c r="H148" s="2">
        <f>数据源!DC180</f>
        <v>4.8253968253968257E-2</v>
      </c>
      <c r="I148" s="2">
        <f>数据源!DD180</f>
        <v>483</v>
      </c>
      <c r="J148" s="3">
        <f t="shared" si="75"/>
        <v>3</v>
      </c>
      <c r="K148" s="3">
        <f t="shared" si="76"/>
        <v>4</v>
      </c>
      <c r="L148" s="3" t="str">
        <f t="shared" si="77"/>
        <v>部件</v>
      </c>
      <c r="M148" s="3">
        <f t="shared" ca="1" si="78"/>
        <v>91101</v>
      </c>
      <c r="N148" s="3" t="str">
        <f t="shared" ca="1" si="81"/>
        <v>91001,91003,91005,91101</v>
      </c>
      <c r="O148" s="3" t="str">
        <f t="shared" si="82"/>
        <v>483,483,483,483</v>
      </c>
      <c r="P148" s="1" t="str">
        <f t="shared" si="83"/>
        <v>(3,4),(3,4),(3,4),(3,4)</v>
      </c>
      <c r="Q148" s="3" t="str">
        <f>IF(D148="坦克碎片",VLOOKUP(C148,道具信息!$N$2:$O$291,2,FALSE)&amp;"碎片",VLOOKUP(C148,道具信息!$N$2:$O$291,2,FALSE))</f>
        <v>T1部件</v>
      </c>
      <c r="R148" s="3">
        <f>SUMIFS(I$3:I$408,Q$3:Q$408,Q148,B$3:B$408,B148)</f>
        <v>8694</v>
      </c>
      <c r="S148" s="11">
        <f>ROUND(R148/SUMIF(B$3:B$408,B148,I$3:I$408),3)</f>
        <v>0.85</v>
      </c>
      <c r="T148" s="3" t="str">
        <f>VLOOKUP(Q148,道具信息!$Q$3:$S$20,2,FALSE)</f>
        <v>CHEST_ITEM_TYPE_T1_PART</v>
      </c>
      <c r="U148" s="3" t="str">
        <f>IF(COUNTIF(U$145:U147,T148)=0,T148,"")</f>
        <v/>
      </c>
      <c r="V148" s="3" t="str">
        <f t="shared" si="84"/>
        <v>CHEST_ITEM_TYPE_T1_PART</v>
      </c>
      <c r="W148" s="13" t="str">
        <f t="shared" si="79"/>
        <v/>
      </c>
      <c r="X148" s="3" t="str">
        <f t="shared" si="80"/>
        <v/>
      </c>
      <c r="Y148" s="3" t="str">
        <f t="shared" si="85"/>
        <v>85.0%</v>
      </c>
    </row>
    <row r="149" spans="2:25" x14ac:dyDescent="0.3">
      <c r="B149" s="2">
        <f>数据源!CW181</f>
        <v>6</v>
      </c>
      <c r="C149" s="2" t="str">
        <f>数据源!CX181</f>
        <v>T1MP3</v>
      </c>
      <c r="D149" s="2" t="str">
        <f>数据源!CY181</f>
        <v>部件</v>
      </c>
      <c r="E149" s="2">
        <f>数据源!CZ181</f>
        <v>5.625</v>
      </c>
      <c r="F149" s="2">
        <f>数据源!DA181</f>
        <v>3.5</v>
      </c>
      <c r="G149" s="2">
        <f>数据源!DB181</f>
        <v>1.9E-2</v>
      </c>
      <c r="H149" s="2">
        <f>数据源!DC181</f>
        <v>4.8253968253968257E-2</v>
      </c>
      <c r="I149" s="2">
        <f>数据源!DD181</f>
        <v>483</v>
      </c>
      <c r="J149" s="3">
        <f t="shared" si="75"/>
        <v>3</v>
      </c>
      <c r="K149" s="3">
        <f t="shared" si="76"/>
        <v>4</v>
      </c>
      <c r="L149" s="3" t="str">
        <f t="shared" si="77"/>
        <v>部件</v>
      </c>
      <c r="M149" s="3">
        <f t="shared" ca="1" si="78"/>
        <v>91103</v>
      </c>
      <c r="N149" s="3" t="str">
        <f t="shared" ca="1" si="81"/>
        <v>91001,91003,91005,91101,91103</v>
      </c>
      <c r="O149" s="3" t="str">
        <f t="shared" si="82"/>
        <v>483,483,483,483,483</v>
      </c>
      <c r="P149" s="1" t="str">
        <f t="shared" si="83"/>
        <v>(3,4),(3,4),(3,4),(3,4),(3,4)</v>
      </c>
      <c r="Q149" s="3" t="str">
        <f>IF(D149="坦克碎片",VLOOKUP(C149,道具信息!$N$2:$O$291,2,FALSE)&amp;"碎片",VLOOKUP(C149,道具信息!$N$2:$O$291,2,FALSE))</f>
        <v>T1部件</v>
      </c>
      <c r="R149" s="3">
        <f>SUMIFS(I$3:I$408,Q$3:Q$408,Q149,B$3:B$408,B149)</f>
        <v>8694</v>
      </c>
      <c r="S149" s="11">
        <f>ROUND(R149/SUMIF(B$3:B$408,B149,I$3:I$408),3)</f>
        <v>0.85</v>
      </c>
      <c r="T149" s="3" t="str">
        <f>VLOOKUP(Q149,道具信息!$Q$3:$S$20,2,FALSE)</f>
        <v>CHEST_ITEM_TYPE_T1_PART</v>
      </c>
      <c r="U149" s="3" t="str">
        <f>IF(COUNTIF(U$145:U148,T149)=0,T149,"")</f>
        <v/>
      </c>
      <c r="V149" s="3" t="str">
        <f t="shared" si="84"/>
        <v>CHEST_ITEM_TYPE_T1_PART</v>
      </c>
      <c r="W149" s="13" t="str">
        <f t="shared" si="79"/>
        <v/>
      </c>
      <c r="X149" s="3" t="str">
        <f t="shared" si="80"/>
        <v/>
      </c>
      <c r="Y149" s="3" t="str">
        <f t="shared" si="85"/>
        <v>85.0%</v>
      </c>
    </row>
    <row r="150" spans="2:25" x14ac:dyDescent="0.3">
      <c r="B150" s="2">
        <f>数据源!CW182</f>
        <v>6</v>
      </c>
      <c r="C150" s="2" t="str">
        <f>数据源!CX182</f>
        <v>T1MP5</v>
      </c>
      <c r="D150" s="2" t="str">
        <f>数据源!CY182</f>
        <v>部件</v>
      </c>
      <c r="E150" s="2">
        <f>数据源!CZ182</f>
        <v>5.625</v>
      </c>
      <c r="F150" s="2">
        <f>数据源!DA182</f>
        <v>3.5</v>
      </c>
      <c r="G150" s="2">
        <f>数据源!DB182</f>
        <v>1.9E-2</v>
      </c>
      <c r="H150" s="2">
        <f>数据源!DC182</f>
        <v>4.8253968253968257E-2</v>
      </c>
      <c r="I150" s="2">
        <f>数据源!DD182</f>
        <v>483</v>
      </c>
      <c r="J150" s="3">
        <f t="shared" si="75"/>
        <v>3</v>
      </c>
      <c r="K150" s="3">
        <f t="shared" si="76"/>
        <v>4</v>
      </c>
      <c r="L150" s="3" t="str">
        <f t="shared" si="77"/>
        <v>部件</v>
      </c>
      <c r="M150" s="3">
        <f t="shared" ca="1" si="78"/>
        <v>91105</v>
      </c>
      <c r="N150" s="3" t="str">
        <f t="shared" ca="1" si="81"/>
        <v>91001,91003,91005,91101,91103,91105</v>
      </c>
      <c r="O150" s="3" t="str">
        <f t="shared" si="82"/>
        <v>483,483,483,483,483,483</v>
      </c>
      <c r="P150" s="1" t="str">
        <f t="shared" si="83"/>
        <v>(3,4),(3,4),(3,4),(3,4),(3,4),(3,4)</v>
      </c>
      <c r="Q150" s="3" t="str">
        <f>IF(D150="坦克碎片",VLOOKUP(C150,道具信息!$N$2:$O$291,2,FALSE)&amp;"碎片",VLOOKUP(C150,道具信息!$N$2:$O$291,2,FALSE))</f>
        <v>T1部件</v>
      </c>
      <c r="R150" s="3">
        <f>SUMIFS(I$3:I$408,Q$3:Q$408,Q150,B$3:B$408,B150)</f>
        <v>8694</v>
      </c>
      <c r="S150" s="11">
        <f>ROUND(R150/SUMIF(B$3:B$408,B150,I$3:I$408),3)</f>
        <v>0.85</v>
      </c>
      <c r="T150" s="3" t="str">
        <f>VLOOKUP(Q150,道具信息!$Q$3:$S$20,2,FALSE)</f>
        <v>CHEST_ITEM_TYPE_T1_PART</v>
      </c>
      <c r="U150" s="3" t="str">
        <f>IF(COUNTIF(U$145:U149,T150)=0,T150,"")</f>
        <v/>
      </c>
      <c r="V150" s="3" t="str">
        <f t="shared" si="84"/>
        <v>CHEST_ITEM_TYPE_T1_PART</v>
      </c>
      <c r="W150" s="13" t="str">
        <f t="shared" si="79"/>
        <v/>
      </c>
      <c r="X150" s="3" t="str">
        <f t="shared" si="80"/>
        <v/>
      </c>
      <c r="Y150" s="3" t="str">
        <f t="shared" si="85"/>
        <v>85.0%</v>
      </c>
    </row>
    <row r="151" spans="2:25" x14ac:dyDescent="0.3">
      <c r="B151" s="2">
        <f>数据源!CW183</f>
        <v>6</v>
      </c>
      <c r="C151" s="2" t="str">
        <f>数据源!CX183</f>
        <v>T1HP1</v>
      </c>
      <c r="D151" s="2" t="str">
        <f>数据源!CY183</f>
        <v>部件</v>
      </c>
      <c r="E151" s="2">
        <f>数据源!CZ183</f>
        <v>5.625</v>
      </c>
      <c r="F151" s="2">
        <f>数据源!DA183</f>
        <v>3.5</v>
      </c>
      <c r="G151" s="2">
        <f>数据源!DB183</f>
        <v>1.9E-2</v>
      </c>
      <c r="H151" s="2">
        <f>数据源!DC183</f>
        <v>4.8253968253968257E-2</v>
      </c>
      <c r="I151" s="2">
        <f>数据源!DD183</f>
        <v>483</v>
      </c>
      <c r="J151" s="3">
        <f t="shared" si="75"/>
        <v>3</v>
      </c>
      <c r="K151" s="3">
        <f t="shared" si="76"/>
        <v>4</v>
      </c>
      <c r="L151" s="3" t="str">
        <f t="shared" si="77"/>
        <v>部件</v>
      </c>
      <c r="M151" s="3">
        <f t="shared" ca="1" si="78"/>
        <v>91201</v>
      </c>
      <c r="N151" s="3" t="str">
        <f t="shared" ca="1" si="81"/>
        <v>91001,91003,91005,91101,91103,91105,91201</v>
      </c>
      <c r="O151" s="3" t="str">
        <f t="shared" si="82"/>
        <v>483,483,483,483,483,483,483</v>
      </c>
      <c r="P151" s="1" t="str">
        <f t="shared" si="83"/>
        <v>(3,4),(3,4),(3,4),(3,4),(3,4),(3,4),(3,4)</v>
      </c>
      <c r="Q151" s="3" t="str">
        <f>IF(D151="坦克碎片",VLOOKUP(C151,道具信息!$N$2:$O$291,2,FALSE)&amp;"碎片",VLOOKUP(C151,道具信息!$N$2:$O$291,2,FALSE))</f>
        <v>T1部件</v>
      </c>
      <c r="R151" s="3">
        <f>SUMIFS(I$3:I$408,Q$3:Q$408,Q151,B$3:B$408,B151)</f>
        <v>8694</v>
      </c>
      <c r="S151" s="11">
        <f>ROUND(R151/SUMIF(B$3:B$408,B151,I$3:I$408),3)</f>
        <v>0.85</v>
      </c>
      <c r="T151" s="3" t="str">
        <f>VLOOKUP(Q151,道具信息!$Q$3:$S$20,2,FALSE)</f>
        <v>CHEST_ITEM_TYPE_T1_PART</v>
      </c>
      <c r="U151" s="3" t="str">
        <f>IF(COUNTIF(U$145:U150,T151)=0,T151,"")</f>
        <v/>
      </c>
      <c r="V151" s="3" t="str">
        <f t="shared" ref="V151:V189" si="86">IF(U151&lt;&gt;"",V150&amp;","&amp;U151,V150)</f>
        <v>CHEST_ITEM_TYPE_T1_PART</v>
      </c>
      <c r="W151" s="13" t="str">
        <f t="shared" ref="W151:W189" si="87">IF(U151&lt;&gt;"",ROUND(S151*100%,3),"")</f>
        <v/>
      </c>
      <c r="X151" s="3" t="str">
        <f t="shared" ref="X151:X189" si="88">TEXT(W151,"0.0%")</f>
        <v/>
      </c>
      <c r="Y151" s="3" t="str">
        <f t="shared" ref="Y151:Y189" si="89">IF(X151&lt;&gt;"",Y150&amp;","&amp;X151,Y150)</f>
        <v>85.0%</v>
      </c>
    </row>
    <row r="152" spans="2:25" x14ac:dyDescent="0.3">
      <c r="B152" s="2">
        <f>数据源!CW184</f>
        <v>6</v>
      </c>
      <c r="C152" s="2" t="str">
        <f>数据源!CX184</f>
        <v>T1HP3</v>
      </c>
      <c r="D152" s="2" t="str">
        <f>数据源!CY184</f>
        <v>部件</v>
      </c>
      <c r="E152" s="2">
        <f>数据源!CZ184</f>
        <v>5.625</v>
      </c>
      <c r="F152" s="2">
        <f>数据源!DA184</f>
        <v>3.5</v>
      </c>
      <c r="G152" s="2">
        <f>数据源!DB184</f>
        <v>1.9E-2</v>
      </c>
      <c r="H152" s="2">
        <f>数据源!DC184</f>
        <v>4.8253968253968257E-2</v>
      </c>
      <c r="I152" s="2">
        <f>数据源!DD184</f>
        <v>483</v>
      </c>
      <c r="J152" s="3">
        <f t="shared" si="75"/>
        <v>3</v>
      </c>
      <c r="K152" s="3">
        <f t="shared" si="76"/>
        <v>4</v>
      </c>
      <c r="L152" s="3" t="str">
        <f t="shared" si="77"/>
        <v>部件</v>
      </c>
      <c r="M152" s="3">
        <f t="shared" ca="1" si="78"/>
        <v>91203</v>
      </c>
      <c r="N152" s="3" t="str">
        <f t="shared" ca="1" si="81"/>
        <v>91001,91003,91005,91101,91103,91105,91201,91203</v>
      </c>
      <c r="O152" s="3" t="str">
        <f t="shared" si="82"/>
        <v>483,483,483,483,483,483,483,483</v>
      </c>
      <c r="P152" s="1" t="str">
        <f t="shared" si="83"/>
        <v>(3,4),(3,4),(3,4),(3,4),(3,4),(3,4),(3,4),(3,4)</v>
      </c>
      <c r="Q152" s="3" t="str">
        <f>IF(D152="坦克碎片",VLOOKUP(C152,道具信息!$N$2:$O$291,2,FALSE)&amp;"碎片",VLOOKUP(C152,道具信息!$N$2:$O$291,2,FALSE))</f>
        <v>T1部件</v>
      </c>
      <c r="R152" s="3">
        <f>SUMIFS(I$3:I$408,Q$3:Q$408,Q152,B$3:B$408,B152)</f>
        <v>8694</v>
      </c>
      <c r="S152" s="11">
        <f>ROUND(R152/SUMIF(B$3:B$408,B152,I$3:I$408),3)</f>
        <v>0.85</v>
      </c>
      <c r="T152" s="3" t="str">
        <f>VLOOKUP(Q152,道具信息!$Q$3:$S$20,2,FALSE)</f>
        <v>CHEST_ITEM_TYPE_T1_PART</v>
      </c>
      <c r="U152" s="3" t="str">
        <f>IF(COUNTIF(U$145:U151,T152)=0,T152,"")</f>
        <v/>
      </c>
      <c r="V152" s="3" t="str">
        <f t="shared" si="86"/>
        <v>CHEST_ITEM_TYPE_T1_PART</v>
      </c>
      <c r="W152" s="13" t="str">
        <f t="shared" si="87"/>
        <v/>
      </c>
      <c r="X152" s="3" t="str">
        <f t="shared" si="88"/>
        <v/>
      </c>
      <c r="Y152" s="3" t="str">
        <f t="shared" si="89"/>
        <v>85.0%</v>
      </c>
    </row>
    <row r="153" spans="2:25" x14ac:dyDescent="0.3">
      <c r="B153" s="2">
        <f>数据源!CW185</f>
        <v>6</v>
      </c>
      <c r="C153" s="2" t="str">
        <f>数据源!CX185</f>
        <v>T1HP5</v>
      </c>
      <c r="D153" s="2" t="str">
        <f>数据源!CY185</f>
        <v>部件</v>
      </c>
      <c r="E153" s="2">
        <f>数据源!CZ185</f>
        <v>5.625</v>
      </c>
      <c r="F153" s="2">
        <f>数据源!DA185</f>
        <v>3.5</v>
      </c>
      <c r="G153" s="2">
        <f>数据源!DB185</f>
        <v>1.9E-2</v>
      </c>
      <c r="H153" s="2">
        <f>数据源!DC185</f>
        <v>4.8253968253968257E-2</v>
      </c>
      <c r="I153" s="2">
        <f>数据源!DD185</f>
        <v>483</v>
      </c>
      <c r="J153" s="3">
        <f t="shared" si="75"/>
        <v>3</v>
      </c>
      <c r="K153" s="3">
        <f t="shared" si="76"/>
        <v>4</v>
      </c>
      <c r="L153" s="3" t="str">
        <f t="shared" si="77"/>
        <v>部件</v>
      </c>
      <c r="M153" s="3">
        <f t="shared" ca="1" si="78"/>
        <v>91205</v>
      </c>
      <c r="N153" s="3" t="str">
        <f t="shared" ca="1" si="81"/>
        <v>91001,91003,91005,91101,91103,91105,91201,91203,91205</v>
      </c>
      <c r="O153" s="3" t="str">
        <f t="shared" si="82"/>
        <v>483,483,483,483,483,483,483,483,483</v>
      </c>
      <c r="P153" s="1" t="str">
        <f t="shared" si="83"/>
        <v>(3,4),(3,4),(3,4),(3,4),(3,4),(3,4),(3,4),(3,4),(3,4)</v>
      </c>
      <c r="Q153" s="3" t="str">
        <f>IF(D153="坦克碎片",VLOOKUP(C153,道具信息!$N$2:$O$291,2,FALSE)&amp;"碎片",VLOOKUP(C153,道具信息!$N$2:$O$291,2,FALSE))</f>
        <v>T1部件</v>
      </c>
      <c r="R153" s="3">
        <f>SUMIFS(I$3:I$408,Q$3:Q$408,Q153,B$3:B$408,B153)</f>
        <v>8694</v>
      </c>
      <c r="S153" s="11">
        <f>ROUND(R153/SUMIF(B$3:B$408,B153,I$3:I$408),3)</f>
        <v>0.85</v>
      </c>
      <c r="T153" s="3" t="str">
        <f>VLOOKUP(Q153,道具信息!$Q$3:$S$20,2,FALSE)</f>
        <v>CHEST_ITEM_TYPE_T1_PART</v>
      </c>
      <c r="U153" s="3" t="str">
        <f>IF(COUNTIF(U$145:U152,T153)=0,T153,"")</f>
        <v/>
      </c>
      <c r="V153" s="3" t="str">
        <f t="shared" si="86"/>
        <v>CHEST_ITEM_TYPE_T1_PART</v>
      </c>
      <c r="W153" s="13" t="str">
        <f t="shared" si="87"/>
        <v/>
      </c>
      <c r="X153" s="3" t="str">
        <f t="shared" si="88"/>
        <v/>
      </c>
      <c r="Y153" s="3" t="str">
        <f t="shared" si="89"/>
        <v>85.0%</v>
      </c>
    </row>
    <row r="154" spans="2:25" x14ac:dyDescent="0.3">
      <c r="B154" s="2">
        <f>数据源!CW186</f>
        <v>6</v>
      </c>
      <c r="C154" s="2" t="str">
        <f>数据源!CX186</f>
        <v>T1LP2</v>
      </c>
      <c r="D154" s="2" t="str">
        <f>数据源!CY186</f>
        <v>部件</v>
      </c>
      <c r="E154" s="2">
        <f>数据源!CZ186</f>
        <v>5.625</v>
      </c>
      <c r="F154" s="2">
        <f>数据源!DA186</f>
        <v>3.5</v>
      </c>
      <c r="G154" s="2">
        <f>数据源!DB186</f>
        <v>1.9E-2</v>
      </c>
      <c r="H154" s="2">
        <f>数据源!DC186</f>
        <v>4.8253968253968257E-2</v>
      </c>
      <c r="I154" s="2">
        <f>数据源!DD186</f>
        <v>483</v>
      </c>
      <c r="J154" s="3">
        <f t="shared" si="75"/>
        <v>3</v>
      </c>
      <c r="K154" s="3">
        <f t="shared" si="76"/>
        <v>4</v>
      </c>
      <c r="L154" s="3" t="str">
        <f t="shared" si="77"/>
        <v>部件</v>
      </c>
      <c r="M154" s="3">
        <f t="shared" ca="1" si="78"/>
        <v>91002</v>
      </c>
      <c r="N154" s="3" t="str">
        <f t="shared" ca="1" si="81"/>
        <v>91001,91003,91005,91101,91103,91105,91201,91203,91205,91002</v>
      </c>
      <c r="O154" s="3" t="str">
        <f t="shared" si="82"/>
        <v>483,483,483,483,483,483,483,483,483,483</v>
      </c>
      <c r="P154" s="1" t="str">
        <f t="shared" si="83"/>
        <v>(3,4),(3,4),(3,4),(3,4),(3,4),(3,4),(3,4),(3,4),(3,4),(3,4)</v>
      </c>
      <c r="Q154" s="3" t="str">
        <f>IF(D154="坦克碎片",VLOOKUP(C154,道具信息!$N$2:$O$291,2,FALSE)&amp;"碎片",VLOOKUP(C154,道具信息!$N$2:$O$291,2,FALSE))</f>
        <v>T1部件</v>
      </c>
      <c r="R154" s="3">
        <f>SUMIFS(I$3:I$408,Q$3:Q$408,Q154,B$3:B$408,B154)</f>
        <v>8694</v>
      </c>
      <c r="S154" s="11">
        <f>ROUND(R154/SUMIF(B$3:B$408,B154,I$3:I$408),3)</f>
        <v>0.85</v>
      </c>
      <c r="T154" s="3" t="str">
        <f>VLOOKUP(Q154,道具信息!$Q$3:$S$20,2,FALSE)</f>
        <v>CHEST_ITEM_TYPE_T1_PART</v>
      </c>
      <c r="U154" s="3" t="str">
        <f>IF(COUNTIF(U$145:U153,T154)=0,T154,"")</f>
        <v/>
      </c>
      <c r="V154" s="3" t="str">
        <f t="shared" si="86"/>
        <v>CHEST_ITEM_TYPE_T1_PART</v>
      </c>
      <c r="W154" s="13" t="str">
        <f t="shared" si="87"/>
        <v/>
      </c>
      <c r="X154" s="3" t="str">
        <f t="shared" si="88"/>
        <v/>
      </c>
      <c r="Y154" s="3" t="str">
        <f t="shared" si="89"/>
        <v>85.0%</v>
      </c>
    </row>
    <row r="155" spans="2:25" x14ac:dyDescent="0.3">
      <c r="B155" s="2">
        <f>数据源!CW187</f>
        <v>6</v>
      </c>
      <c r="C155" s="2" t="str">
        <f>数据源!CX187</f>
        <v>T1LP4</v>
      </c>
      <c r="D155" s="2" t="str">
        <f>数据源!CY187</f>
        <v>部件</v>
      </c>
      <c r="E155" s="2">
        <f>数据源!CZ187</f>
        <v>5.625</v>
      </c>
      <c r="F155" s="2">
        <f>数据源!DA187</f>
        <v>3.5</v>
      </c>
      <c r="G155" s="2">
        <f>数据源!DB187</f>
        <v>1.9E-2</v>
      </c>
      <c r="H155" s="2">
        <f>数据源!DC187</f>
        <v>4.8253968253968257E-2</v>
      </c>
      <c r="I155" s="2">
        <f>数据源!DD187</f>
        <v>483</v>
      </c>
      <c r="J155" s="3">
        <f t="shared" si="75"/>
        <v>3</v>
      </c>
      <c r="K155" s="3">
        <f t="shared" si="76"/>
        <v>4</v>
      </c>
      <c r="L155" s="3" t="str">
        <f t="shared" si="77"/>
        <v>部件</v>
      </c>
      <c r="M155" s="3">
        <f t="shared" ca="1" si="78"/>
        <v>91004</v>
      </c>
      <c r="N155" s="3" t="str">
        <f t="shared" ca="1" si="81"/>
        <v>91001,91003,91005,91101,91103,91105,91201,91203,91205,91002,91004</v>
      </c>
      <c r="O155" s="3" t="str">
        <f t="shared" si="82"/>
        <v>483,483,483,483,483,483,483,483,483,483,483</v>
      </c>
      <c r="P155" s="1" t="str">
        <f t="shared" si="83"/>
        <v>(3,4),(3,4),(3,4),(3,4),(3,4),(3,4),(3,4),(3,4),(3,4),(3,4),(3,4)</v>
      </c>
      <c r="Q155" s="3" t="str">
        <f>IF(D155="坦克碎片",VLOOKUP(C155,道具信息!$N$2:$O$291,2,FALSE)&amp;"碎片",VLOOKUP(C155,道具信息!$N$2:$O$291,2,FALSE))</f>
        <v>T1部件</v>
      </c>
      <c r="R155" s="3">
        <f>SUMIFS(I$3:I$408,Q$3:Q$408,Q155,B$3:B$408,B155)</f>
        <v>8694</v>
      </c>
      <c r="S155" s="11">
        <f>ROUND(R155/SUMIF(B$3:B$408,B155,I$3:I$408),3)</f>
        <v>0.85</v>
      </c>
      <c r="T155" s="3" t="str">
        <f>VLOOKUP(Q155,道具信息!$Q$3:$S$20,2,FALSE)</f>
        <v>CHEST_ITEM_TYPE_T1_PART</v>
      </c>
      <c r="U155" s="3" t="str">
        <f>IF(COUNTIF(U$145:U154,T155)=0,T155,"")</f>
        <v/>
      </c>
      <c r="V155" s="3" t="str">
        <f t="shared" si="86"/>
        <v>CHEST_ITEM_TYPE_T1_PART</v>
      </c>
      <c r="W155" s="13" t="str">
        <f t="shared" si="87"/>
        <v/>
      </c>
      <c r="X155" s="3" t="str">
        <f t="shared" si="88"/>
        <v/>
      </c>
      <c r="Y155" s="3" t="str">
        <f t="shared" si="89"/>
        <v>85.0%</v>
      </c>
    </row>
    <row r="156" spans="2:25" x14ac:dyDescent="0.3">
      <c r="B156" s="2">
        <f>数据源!CW188</f>
        <v>6</v>
      </c>
      <c r="C156" s="2" t="str">
        <f>数据源!CX188</f>
        <v>T1LP6</v>
      </c>
      <c r="D156" s="2" t="str">
        <f>数据源!CY188</f>
        <v>部件</v>
      </c>
      <c r="E156" s="2">
        <f>数据源!CZ188</f>
        <v>5.625</v>
      </c>
      <c r="F156" s="2">
        <f>数据源!DA188</f>
        <v>3.5</v>
      </c>
      <c r="G156" s="2">
        <f>数据源!DB188</f>
        <v>1.9E-2</v>
      </c>
      <c r="H156" s="2">
        <f>数据源!DC188</f>
        <v>4.8253968253968257E-2</v>
      </c>
      <c r="I156" s="2">
        <f>数据源!DD188</f>
        <v>483</v>
      </c>
      <c r="J156" s="3">
        <f t="shared" si="75"/>
        <v>3</v>
      </c>
      <c r="K156" s="3">
        <f t="shared" si="76"/>
        <v>4</v>
      </c>
      <c r="L156" s="3" t="str">
        <f t="shared" si="77"/>
        <v>部件</v>
      </c>
      <c r="M156" s="3">
        <f t="shared" ca="1" si="78"/>
        <v>91006</v>
      </c>
      <c r="N156" s="3" t="str">
        <f t="shared" ca="1" si="81"/>
        <v>91001,91003,91005,91101,91103,91105,91201,91203,91205,91002,91004,91006</v>
      </c>
      <c r="O156" s="3" t="str">
        <f t="shared" si="82"/>
        <v>483,483,483,483,483,483,483,483,483,483,483,483</v>
      </c>
      <c r="P156" s="1" t="str">
        <f t="shared" si="83"/>
        <v>(3,4),(3,4),(3,4),(3,4),(3,4),(3,4),(3,4),(3,4),(3,4),(3,4),(3,4),(3,4)</v>
      </c>
      <c r="Q156" s="3" t="str">
        <f>IF(D156="坦克碎片",VLOOKUP(C156,道具信息!$N$2:$O$291,2,FALSE)&amp;"碎片",VLOOKUP(C156,道具信息!$N$2:$O$291,2,FALSE))</f>
        <v>T1部件</v>
      </c>
      <c r="R156" s="3">
        <f>SUMIFS(I$3:I$408,Q$3:Q$408,Q156,B$3:B$408,B156)</f>
        <v>8694</v>
      </c>
      <c r="S156" s="11">
        <f>ROUND(R156/SUMIF(B$3:B$408,B156,I$3:I$408),3)</f>
        <v>0.85</v>
      </c>
      <c r="T156" s="3" t="str">
        <f>VLOOKUP(Q156,道具信息!$Q$3:$S$20,2,FALSE)</f>
        <v>CHEST_ITEM_TYPE_T1_PART</v>
      </c>
      <c r="U156" s="3" t="str">
        <f>IF(COUNTIF(U$145:U155,T156)=0,T156,"")</f>
        <v/>
      </c>
      <c r="V156" s="3" t="str">
        <f t="shared" si="86"/>
        <v>CHEST_ITEM_TYPE_T1_PART</v>
      </c>
      <c r="W156" s="13" t="str">
        <f t="shared" si="87"/>
        <v/>
      </c>
      <c r="X156" s="3" t="str">
        <f t="shared" si="88"/>
        <v/>
      </c>
      <c r="Y156" s="3" t="str">
        <f t="shared" si="89"/>
        <v>85.0%</v>
      </c>
    </row>
    <row r="157" spans="2:25" x14ac:dyDescent="0.3">
      <c r="B157" s="2">
        <f>数据源!CW189</f>
        <v>6</v>
      </c>
      <c r="C157" s="2" t="str">
        <f>数据源!CX189</f>
        <v>T1MP2</v>
      </c>
      <c r="D157" s="2" t="str">
        <f>数据源!CY189</f>
        <v>部件</v>
      </c>
      <c r="E157" s="2">
        <f>数据源!CZ189</f>
        <v>5.625</v>
      </c>
      <c r="F157" s="2">
        <f>数据源!DA189</f>
        <v>3.5</v>
      </c>
      <c r="G157" s="2">
        <f>数据源!DB189</f>
        <v>1.9E-2</v>
      </c>
      <c r="H157" s="2">
        <f>数据源!DC189</f>
        <v>4.8253968253968257E-2</v>
      </c>
      <c r="I157" s="2">
        <f>数据源!DD189</f>
        <v>483</v>
      </c>
      <c r="J157" s="3">
        <f t="shared" si="75"/>
        <v>3</v>
      </c>
      <c r="K157" s="3">
        <f t="shared" si="76"/>
        <v>4</v>
      </c>
      <c r="L157" s="3" t="str">
        <f t="shared" si="77"/>
        <v>部件</v>
      </c>
      <c r="M157" s="3">
        <f t="shared" ca="1" si="78"/>
        <v>91102</v>
      </c>
      <c r="N157" s="3" t="str">
        <f t="shared" ca="1" si="81"/>
        <v>91001,91003,91005,91101,91103,91105,91201,91203,91205,91002,91004,91006,91102</v>
      </c>
      <c r="O157" s="3" t="str">
        <f t="shared" si="82"/>
        <v>483,483,483,483,483,483,483,483,483,483,483,483,483</v>
      </c>
      <c r="P157" s="1" t="str">
        <f t="shared" si="83"/>
        <v>(3,4),(3,4),(3,4),(3,4),(3,4),(3,4),(3,4),(3,4),(3,4),(3,4),(3,4),(3,4),(3,4)</v>
      </c>
      <c r="Q157" s="3" t="str">
        <f>IF(D157="坦克碎片",VLOOKUP(C157,道具信息!$N$2:$O$291,2,FALSE)&amp;"碎片",VLOOKUP(C157,道具信息!$N$2:$O$291,2,FALSE))</f>
        <v>T1部件</v>
      </c>
      <c r="R157" s="3">
        <f>SUMIFS(I$3:I$408,Q$3:Q$408,Q157,B$3:B$408,B157)</f>
        <v>8694</v>
      </c>
      <c r="S157" s="11">
        <f>ROUND(R157/SUMIF(B$3:B$408,B157,I$3:I$408),3)</f>
        <v>0.85</v>
      </c>
      <c r="T157" s="3" t="str">
        <f>VLOOKUP(Q157,道具信息!$Q$3:$S$20,2,FALSE)</f>
        <v>CHEST_ITEM_TYPE_T1_PART</v>
      </c>
      <c r="U157" s="3" t="str">
        <f>IF(COUNTIF(U$145:U156,T157)=0,T157,"")</f>
        <v/>
      </c>
      <c r="V157" s="3" t="str">
        <f t="shared" si="86"/>
        <v>CHEST_ITEM_TYPE_T1_PART</v>
      </c>
      <c r="W157" s="13" t="str">
        <f t="shared" si="87"/>
        <v/>
      </c>
      <c r="X157" s="3" t="str">
        <f t="shared" si="88"/>
        <v/>
      </c>
      <c r="Y157" s="3" t="str">
        <f t="shared" si="89"/>
        <v>85.0%</v>
      </c>
    </row>
    <row r="158" spans="2:25" x14ac:dyDescent="0.3">
      <c r="B158" s="2">
        <f>数据源!CW190</f>
        <v>6</v>
      </c>
      <c r="C158" s="2" t="str">
        <f>数据源!CX190</f>
        <v>T1MP4</v>
      </c>
      <c r="D158" s="2" t="str">
        <f>数据源!CY190</f>
        <v>部件</v>
      </c>
      <c r="E158" s="2">
        <f>数据源!CZ190</f>
        <v>5.625</v>
      </c>
      <c r="F158" s="2">
        <f>数据源!DA190</f>
        <v>3.5</v>
      </c>
      <c r="G158" s="2">
        <f>数据源!DB190</f>
        <v>1.9E-2</v>
      </c>
      <c r="H158" s="2">
        <f>数据源!DC190</f>
        <v>4.8253968253968257E-2</v>
      </c>
      <c r="I158" s="2">
        <f>数据源!DD190</f>
        <v>483</v>
      </c>
      <c r="J158" s="3">
        <f t="shared" si="75"/>
        <v>3</v>
      </c>
      <c r="K158" s="3">
        <f t="shared" si="76"/>
        <v>4</v>
      </c>
      <c r="L158" s="3" t="str">
        <f t="shared" si="77"/>
        <v>部件</v>
      </c>
      <c r="M158" s="3">
        <f t="shared" ca="1" si="78"/>
        <v>91104</v>
      </c>
      <c r="N158" s="3" t="str">
        <f t="shared" ca="1" si="81"/>
        <v>91001,91003,91005,91101,91103,91105,91201,91203,91205,91002,91004,91006,91102,91104</v>
      </c>
      <c r="O158" s="3" t="str">
        <f t="shared" si="82"/>
        <v>483,483,483,483,483,483,483,483,483,483,483,483,483,483</v>
      </c>
      <c r="P158" s="1" t="str">
        <f t="shared" si="83"/>
        <v>(3,4),(3,4),(3,4),(3,4),(3,4),(3,4),(3,4),(3,4),(3,4),(3,4),(3,4),(3,4),(3,4),(3,4)</v>
      </c>
      <c r="Q158" s="3" t="str">
        <f>IF(D158="坦克碎片",VLOOKUP(C158,道具信息!$N$2:$O$291,2,FALSE)&amp;"碎片",VLOOKUP(C158,道具信息!$N$2:$O$291,2,FALSE))</f>
        <v>T1部件</v>
      </c>
      <c r="R158" s="3">
        <f>SUMIFS(I$3:I$408,Q$3:Q$408,Q158,B$3:B$408,B158)</f>
        <v>8694</v>
      </c>
      <c r="S158" s="11">
        <f>ROUND(R158/SUMIF(B$3:B$408,B158,I$3:I$408),3)</f>
        <v>0.85</v>
      </c>
      <c r="T158" s="3" t="str">
        <f>VLOOKUP(Q158,道具信息!$Q$3:$S$20,2,FALSE)</f>
        <v>CHEST_ITEM_TYPE_T1_PART</v>
      </c>
      <c r="U158" s="3" t="str">
        <f>IF(COUNTIF(U$145:U157,T158)=0,T158,"")</f>
        <v/>
      </c>
      <c r="V158" s="3" t="str">
        <f t="shared" si="86"/>
        <v>CHEST_ITEM_TYPE_T1_PART</v>
      </c>
      <c r="W158" s="13" t="str">
        <f t="shared" si="87"/>
        <v/>
      </c>
      <c r="X158" s="3" t="str">
        <f t="shared" si="88"/>
        <v/>
      </c>
      <c r="Y158" s="3" t="str">
        <f t="shared" si="89"/>
        <v>85.0%</v>
      </c>
    </row>
    <row r="159" spans="2:25" x14ac:dyDescent="0.3">
      <c r="B159" s="2">
        <f>数据源!CW191</f>
        <v>6</v>
      </c>
      <c r="C159" s="2" t="str">
        <f>数据源!CX191</f>
        <v>T1MP6</v>
      </c>
      <c r="D159" s="2" t="str">
        <f>数据源!CY191</f>
        <v>部件</v>
      </c>
      <c r="E159" s="2">
        <f>数据源!CZ191</f>
        <v>5.625</v>
      </c>
      <c r="F159" s="2">
        <f>数据源!DA191</f>
        <v>3.5</v>
      </c>
      <c r="G159" s="2">
        <f>数据源!DB191</f>
        <v>1.9E-2</v>
      </c>
      <c r="H159" s="2">
        <f>数据源!DC191</f>
        <v>4.8253968253968257E-2</v>
      </c>
      <c r="I159" s="2">
        <f>数据源!DD191</f>
        <v>483</v>
      </c>
      <c r="J159" s="3">
        <f t="shared" si="75"/>
        <v>3</v>
      </c>
      <c r="K159" s="3">
        <f t="shared" si="76"/>
        <v>4</v>
      </c>
      <c r="L159" s="3" t="str">
        <f t="shared" si="77"/>
        <v>部件</v>
      </c>
      <c r="M159" s="3">
        <f t="shared" ca="1" si="78"/>
        <v>91106</v>
      </c>
      <c r="N159" s="3" t="str">
        <f t="shared" ca="1" si="81"/>
        <v>91001,91003,91005,91101,91103,91105,91201,91203,91205,91002,91004,91006,91102,91104,91106</v>
      </c>
      <c r="O159" s="3" t="str">
        <f t="shared" si="82"/>
        <v>483,483,483,483,483,483,483,483,483,483,483,483,483,483,483</v>
      </c>
      <c r="P159" s="1" t="str">
        <f t="shared" si="83"/>
        <v>(3,4),(3,4),(3,4),(3,4),(3,4),(3,4),(3,4),(3,4),(3,4),(3,4),(3,4),(3,4),(3,4),(3,4),(3,4)</v>
      </c>
      <c r="Q159" s="3" t="str">
        <f>IF(D159="坦克碎片",VLOOKUP(C159,道具信息!$N$2:$O$291,2,FALSE)&amp;"碎片",VLOOKUP(C159,道具信息!$N$2:$O$291,2,FALSE))</f>
        <v>T1部件</v>
      </c>
      <c r="R159" s="3">
        <f>SUMIFS(I$3:I$408,Q$3:Q$408,Q159,B$3:B$408,B159)</f>
        <v>8694</v>
      </c>
      <c r="S159" s="11">
        <f>ROUND(R159/SUMIF(B$3:B$408,B159,I$3:I$408),3)</f>
        <v>0.85</v>
      </c>
      <c r="T159" s="3" t="str">
        <f>VLOOKUP(Q159,道具信息!$Q$3:$S$20,2,FALSE)</f>
        <v>CHEST_ITEM_TYPE_T1_PART</v>
      </c>
      <c r="U159" s="3" t="str">
        <f>IF(COUNTIF(U$145:U158,T159)=0,T159,"")</f>
        <v/>
      </c>
      <c r="V159" s="3" t="str">
        <f t="shared" si="86"/>
        <v>CHEST_ITEM_TYPE_T1_PART</v>
      </c>
      <c r="W159" s="13" t="str">
        <f t="shared" si="87"/>
        <v/>
      </c>
      <c r="X159" s="3" t="str">
        <f t="shared" si="88"/>
        <v/>
      </c>
      <c r="Y159" s="3" t="str">
        <f t="shared" si="89"/>
        <v>85.0%</v>
      </c>
    </row>
    <row r="160" spans="2:25" x14ac:dyDescent="0.3">
      <c r="B160" s="2">
        <f>数据源!CW192</f>
        <v>6</v>
      </c>
      <c r="C160" s="2" t="str">
        <f>数据源!CX192</f>
        <v>T1HP2</v>
      </c>
      <c r="D160" s="2" t="str">
        <f>数据源!CY192</f>
        <v>部件</v>
      </c>
      <c r="E160" s="2">
        <f>数据源!CZ192</f>
        <v>5.625</v>
      </c>
      <c r="F160" s="2">
        <f>数据源!DA192</f>
        <v>3.5</v>
      </c>
      <c r="G160" s="2">
        <f>数据源!DB192</f>
        <v>1.9E-2</v>
      </c>
      <c r="H160" s="2">
        <f>数据源!DC192</f>
        <v>4.8253968253968257E-2</v>
      </c>
      <c r="I160" s="2">
        <f>数据源!DD192</f>
        <v>483</v>
      </c>
      <c r="J160" s="3">
        <f t="shared" si="75"/>
        <v>3</v>
      </c>
      <c r="K160" s="3">
        <f t="shared" si="76"/>
        <v>4</v>
      </c>
      <c r="L160" s="3" t="str">
        <f t="shared" si="77"/>
        <v>部件</v>
      </c>
      <c r="M160" s="3">
        <f t="shared" ca="1" si="78"/>
        <v>91202</v>
      </c>
      <c r="N160" s="3" t="str">
        <f t="shared" ca="1" si="81"/>
        <v>91001,91003,91005,91101,91103,91105,91201,91203,91205,91002,91004,91006,91102,91104,91106,91202</v>
      </c>
      <c r="O160" s="3" t="str">
        <f t="shared" si="82"/>
        <v>483,483,483,483,483,483,483,483,483,483,483,483,483,483,483,483</v>
      </c>
      <c r="P160" s="1" t="str">
        <f t="shared" si="83"/>
        <v>(3,4),(3,4),(3,4),(3,4),(3,4),(3,4),(3,4),(3,4),(3,4),(3,4),(3,4),(3,4),(3,4),(3,4),(3,4),(3,4)</v>
      </c>
      <c r="Q160" s="3" t="str">
        <f>IF(D160="坦克碎片",VLOOKUP(C160,道具信息!$N$2:$O$291,2,FALSE)&amp;"碎片",VLOOKUP(C160,道具信息!$N$2:$O$291,2,FALSE))</f>
        <v>T1部件</v>
      </c>
      <c r="R160" s="3">
        <f>SUMIFS(I$3:I$408,Q$3:Q$408,Q160,B$3:B$408,B160)</f>
        <v>8694</v>
      </c>
      <c r="S160" s="11">
        <f>ROUND(R160/SUMIF(B$3:B$408,B160,I$3:I$408),3)</f>
        <v>0.85</v>
      </c>
      <c r="T160" s="3" t="str">
        <f>VLOOKUP(Q160,道具信息!$Q$3:$S$20,2,FALSE)</f>
        <v>CHEST_ITEM_TYPE_T1_PART</v>
      </c>
      <c r="U160" s="3" t="str">
        <f>IF(COUNTIF(U$145:U159,T160)=0,T160,"")</f>
        <v/>
      </c>
      <c r="V160" s="3" t="str">
        <f t="shared" si="86"/>
        <v>CHEST_ITEM_TYPE_T1_PART</v>
      </c>
      <c r="W160" s="13" t="str">
        <f t="shared" si="87"/>
        <v/>
      </c>
      <c r="X160" s="3" t="str">
        <f t="shared" si="88"/>
        <v/>
      </c>
      <c r="Y160" s="3" t="str">
        <f t="shared" si="89"/>
        <v>85.0%</v>
      </c>
    </row>
    <row r="161" spans="2:25" x14ac:dyDescent="0.3">
      <c r="B161" s="2">
        <f>数据源!CW193</f>
        <v>6</v>
      </c>
      <c r="C161" s="2" t="str">
        <f>数据源!CX193</f>
        <v>T1HP4</v>
      </c>
      <c r="D161" s="2" t="str">
        <f>数据源!CY193</f>
        <v>部件</v>
      </c>
      <c r="E161" s="2">
        <f>数据源!CZ193</f>
        <v>5.625</v>
      </c>
      <c r="F161" s="2">
        <f>数据源!DA193</f>
        <v>3.5</v>
      </c>
      <c r="G161" s="2">
        <f>数据源!DB193</f>
        <v>1.9E-2</v>
      </c>
      <c r="H161" s="2">
        <f>数据源!DC193</f>
        <v>4.8253968253968257E-2</v>
      </c>
      <c r="I161" s="2">
        <f>数据源!DD193</f>
        <v>483</v>
      </c>
      <c r="J161" s="3">
        <f t="shared" si="75"/>
        <v>3</v>
      </c>
      <c r="K161" s="3">
        <f t="shared" si="76"/>
        <v>4</v>
      </c>
      <c r="L161" s="3" t="str">
        <f t="shared" si="77"/>
        <v>部件</v>
      </c>
      <c r="M161" s="3">
        <f t="shared" ca="1" si="78"/>
        <v>91204</v>
      </c>
      <c r="N161" s="3" t="str">
        <f t="shared" ca="1" si="81"/>
        <v>91001,91003,91005,91101,91103,91105,91201,91203,91205,91002,91004,91006,91102,91104,91106,91202,91204</v>
      </c>
      <c r="O161" s="3" t="str">
        <f t="shared" si="82"/>
        <v>483,483,483,483,483,483,483,483,483,483,483,483,483,483,483,483,483</v>
      </c>
      <c r="P161" s="1" t="str">
        <f t="shared" si="83"/>
        <v>(3,4),(3,4),(3,4),(3,4),(3,4),(3,4),(3,4),(3,4),(3,4),(3,4),(3,4),(3,4),(3,4),(3,4),(3,4),(3,4),(3,4)</v>
      </c>
      <c r="Q161" s="3" t="str">
        <f>IF(D161="坦克碎片",VLOOKUP(C161,道具信息!$N$2:$O$291,2,FALSE)&amp;"碎片",VLOOKUP(C161,道具信息!$N$2:$O$291,2,FALSE))</f>
        <v>T1部件</v>
      </c>
      <c r="R161" s="3">
        <f>SUMIFS(I$3:I$408,Q$3:Q$408,Q161,B$3:B$408,B161)</f>
        <v>8694</v>
      </c>
      <c r="S161" s="11">
        <f>ROUND(R161/SUMIF(B$3:B$408,B161,I$3:I$408),3)</f>
        <v>0.85</v>
      </c>
      <c r="T161" s="3" t="str">
        <f>VLOOKUP(Q161,道具信息!$Q$3:$S$20,2,FALSE)</f>
        <v>CHEST_ITEM_TYPE_T1_PART</v>
      </c>
      <c r="U161" s="3" t="str">
        <f>IF(COUNTIF(U$145:U160,T161)=0,T161,"")</f>
        <v/>
      </c>
      <c r="V161" s="3" t="str">
        <f t="shared" si="86"/>
        <v>CHEST_ITEM_TYPE_T1_PART</v>
      </c>
      <c r="W161" s="13" t="str">
        <f t="shared" si="87"/>
        <v/>
      </c>
      <c r="X161" s="3" t="str">
        <f t="shared" si="88"/>
        <v/>
      </c>
      <c r="Y161" s="3" t="str">
        <f t="shared" si="89"/>
        <v>85.0%</v>
      </c>
    </row>
    <row r="162" spans="2:25" x14ac:dyDescent="0.3">
      <c r="B162" s="2">
        <f>数据源!CW194</f>
        <v>6</v>
      </c>
      <c r="C162" s="2" t="str">
        <f>数据源!CX194</f>
        <v>T1HP6</v>
      </c>
      <c r="D162" s="2" t="str">
        <f>数据源!CY194</f>
        <v>部件</v>
      </c>
      <c r="E162" s="2">
        <f>数据源!CZ194</f>
        <v>5.625</v>
      </c>
      <c r="F162" s="2">
        <f>数据源!DA194</f>
        <v>3.5</v>
      </c>
      <c r="G162" s="2">
        <f>数据源!DB194</f>
        <v>1.9E-2</v>
      </c>
      <c r="H162" s="2">
        <f>数据源!DC194</f>
        <v>4.8253968253968257E-2</v>
      </c>
      <c r="I162" s="2">
        <f>数据源!DD194</f>
        <v>483</v>
      </c>
      <c r="J162" s="3">
        <f t="shared" si="75"/>
        <v>3</v>
      </c>
      <c r="K162" s="3">
        <f t="shared" si="76"/>
        <v>4</v>
      </c>
      <c r="L162" s="3" t="str">
        <f t="shared" si="77"/>
        <v>部件</v>
      </c>
      <c r="M162" s="3">
        <f t="shared" ca="1" si="78"/>
        <v>91206</v>
      </c>
      <c r="N162" s="3" t="str">
        <f t="shared" ca="1" si="81"/>
        <v>91001,91003,91005,91101,91103,91105,91201,91203,91205,91002,91004,91006,91102,91104,91106,91202,91204,91206</v>
      </c>
      <c r="O162" s="3" t="str">
        <f t="shared" si="82"/>
        <v>483,483,483,483,483,483,483,483,483,483,483,483,483,483,483,483,483,483</v>
      </c>
      <c r="P162" s="1" t="str">
        <f t="shared" si="83"/>
        <v>(3,4),(3,4),(3,4),(3,4),(3,4),(3,4),(3,4),(3,4),(3,4),(3,4),(3,4),(3,4),(3,4),(3,4),(3,4),(3,4),(3,4),(3,4)</v>
      </c>
      <c r="Q162" s="3" t="str">
        <f>IF(D162="坦克碎片",VLOOKUP(C162,道具信息!$N$2:$O$291,2,FALSE)&amp;"碎片",VLOOKUP(C162,道具信息!$N$2:$O$291,2,FALSE))</f>
        <v>T1部件</v>
      </c>
      <c r="R162" s="3">
        <f>SUMIFS(I$3:I$408,Q$3:Q$408,Q162,B$3:B$408,B162)</f>
        <v>8694</v>
      </c>
      <c r="S162" s="11">
        <f>ROUND(R162/SUMIF(B$3:B$408,B162,I$3:I$408),3)</f>
        <v>0.85</v>
      </c>
      <c r="T162" s="3" t="str">
        <f>VLOOKUP(Q162,道具信息!$Q$3:$S$20,2,FALSE)</f>
        <v>CHEST_ITEM_TYPE_T1_PART</v>
      </c>
      <c r="U162" s="3" t="str">
        <f>IF(COUNTIF(U$145:U161,T162)=0,T162,"")</f>
        <v/>
      </c>
      <c r="V162" s="3" t="str">
        <f t="shared" si="86"/>
        <v>CHEST_ITEM_TYPE_T1_PART</v>
      </c>
      <c r="W162" s="13" t="str">
        <f t="shared" si="87"/>
        <v/>
      </c>
      <c r="X162" s="3" t="str">
        <f t="shared" si="88"/>
        <v/>
      </c>
      <c r="Y162" s="3" t="str">
        <f t="shared" si="89"/>
        <v>85.0%</v>
      </c>
    </row>
    <row r="163" spans="2:25" x14ac:dyDescent="0.3">
      <c r="B163" s="2">
        <f>数据源!CW195</f>
        <v>6</v>
      </c>
      <c r="C163" s="2" t="str">
        <f>数据源!CX195</f>
        <v>T2LP1</v>
      </c>
      <c r="D163" s="2" t="str">
        <f>数据源!CY195</f>
        <v>部件</v>
      </c>
      <c r="E163" s="2">
        <f>数据源!CZ195</f>
        <v>100.68750000000001</v>
      </c>
      <c r="F163" s="2">
        <f>数据源!DA195</f>
        <v>1.5</v>
      </c>
      <c r="G163" s="2">
        <f>数据源!DB195</f>
        <v>2.3599999999999999E-2</v>
      </c>
      <c r="H163" s="2">
        <f>数据源!DC195</f>
        <v>7.8129526174218894E-3</v>
      </c>
      <c r="I163" s="2">
        <f>数据源!DD195</f>
        <v>78</v>
      </c>
      <c r="J163" s="3">
        <f t="shared" si="75"/>
        <v>1</v>
      </c>
      <c r="K163" s="3">
        <f t="shared" si="76"/>
        <v>2</v>
      </c>
      <c r="L163" s="3" t="str">
        <f t="shared" si="77"/>
        <v>部件</v>
      </c>
      <c r="M163" s="3">
        <f t="shared" ca="1" si="78"/>
        <v>92001</v>
      </c>
      <c r="N163" s="3" t="str">
        <f t="shared" ca="1" si="81"/>
        <v>91001,91003,91005,91101,91103,91105,91201,91203,91205,91002,91004,91006,91102,91104,91106,91202,91204,91206,92001</v>
      </c>
      <c r="O163" s="3" t="str">
        <f t="shared" si="82"/>
        <v>483,483,483,483,483,483,483,483,483,483,483,483,483,483,483,483,483,483,78</v>
      </c>
      <c r="P163" s="1" t="str">
        <f t="shared" si="83"/>
        <v>(3,4),(3,4),(3,4),(3,4),(3,4),(3,4),(3,4),(3,4),(3,4),(3,4),(3,4),(3,4),(3,4),(3,4),(3,4),(3,4),(3,4),(3,4),(1,2)</v>
      </c>
      <c r="Q163" s="3" t="str">
        <f>IF(D163="坦克碎片",VLOOKUP(C163,道具信息!$N$2:$O$291,2,FALSE)&amp;"碎片",VLOOKUP(C163,道具信息!$N$2:$O$291,2,FALSE))</f>
        <v>T2部件</v>
      </c>
      <c r="R163" s="3">
        <f>SUMIFS(I$3:I$408,Q$3:Q$408,Q163,B$3:B$408,B163)</f>
        <v>1404</v>
      </c>
      <c r="S163" s="11">
        <f>ROUND(R163/SUMIF(B$3:B$408,B163,I$3:I$408),3)</f>
        <v>0.13700000000000001</v>
      </c>
      <c r="T163" s="3" t="str">
        <f>VLOOKUP(Q163,道具信息!$Q$3:$S$20,2,FALSE)</f>
        <v>CHEST_ITEM_TYPE_T2_PART</v>
      </c>
      <c r="U163" s="3" t="str">
        <f>IF(COUNTIF(U$145:U162,T163)=0,T163,"")</f>
        <v>CHEST_ITEM_TYPE_T2_PART</v>
      </c>
      <c r="V163" s="3" t="str">
        <f t="shared" si="86"/>
        <v>CHEST_ITEM_TYPE_T1_PART,CHEST_ITEM_TYPE_T2_PART</v>
      </c>
      <c r="W163" s="13">
        <f t="shared" si="87"/>
        <v>0.13700000000000001</v>
      </c>
      <c r="X163" s="3" t="str">
        <f t="shared" si="88"/>
        <v>13.7%</v>
      </c>
      <c r="Y163" s="3" t="str">
        <f t="shared" si="89"/>
        <v>85.0%,13.7%</v>
      </c>
    </row>
    <row r="164" spans="2:25" x14ac:dyDescent="0.3">
      <c r="B164" s="2">
        <f>数据源!CW196</f>
        <v>6</v>
      </c>
      <c r="C164" s="2" t="str">
        <f>数据源!CX196</f>
        <v>T2LP3</v>
      </c>
      <c r="D164" s="2" t="str">
        <f>数据源!CY196</f>
        <v>部件</v>
      </c>
      <c r="E164" s="2">
        <f>数据源!CZ196</f>
        <v>100.68750000000001</v>
      </c>
      <c r="F164" s="2">
        <f>数据源!DA196</f>
        <v>1.5</v>
      </c>
      <c r="G164" s="2">
        <f>数据源!DB196</f>
        <v>2.3599999999999999E-2</v>
      </c>
      <c r="H164" s="2">
        <f>数据源!DC196</f>
        <v>7.8129526174218894E-3</v>
      </c>
      <c r="I164" s="2">
        <f>数据源!DD196</f>
        <v>78</v>
      </c>
      <c r="J164" s="3">
        <f t="shared" si="75"/>
        <v>1</v>
      </c>
      <c r="K164" s="3">
        <f t="shared" si="76"/>
        <v>2</v>
      </c>
      <c r="L164" s="3" t="str">
        <f t="shared" si="77"/>
        <v>部件</v>
      </c>
      <c r="M164" s="3">
        <f t="shared" ca="1" si="78"/>
        <v>92003</v>
      </c>
      <c r="N164" s="3" t="str">
        <f t="shared" ca="1" si="81"/>
        <v>91001,91003,91005,91101,91103,91105,91201,91203,91205,91002,91004,91006,91102,91104,91106,91202,91204,91206,92001,92003</v>
      </c>
      <c r="O164" s="3" t="str">
        <f t="shared" si="82"/>
        <v>483,483,483,483,483,483,483,483,483,483,483,483,483,483,483,483,483,483,78,78</v>
      </c>
      <c r="P164" s="1" t="str">
        <f t="shared" si="83"/>
        <v>(3,4),(3,4),(3,4),(3,4),(3,4),(3,4),(3,4),(3,4),(3,4),(3,4),(3,4),(3,4),(3,4),(3,4),(3,4),(3,4),(3,4),(3,4),(1,2),(1,2)</v>
      </c>
      <c r="Q164" s="3" t="str">
        <f>IF(D164="坦克碎片",VLOOKUP(C164,道具信息!$N$2:$O$291,2,FALSE)&amp;"碎片",VLOOKUP(C164,道具信息!$N$2:$O$291,2,FALSE))</f>
        <v>T2部件</v>
      </c>
      <c r="R164" s="3">
        <f>SUMIFS(I$3:I$408,Q$3:Q$408,Q164,B$3:B$408,B164)</f>
        <v>1404</v>
      </c>
      <c r="S164" s="11">
        <f>ROUND(R164/SUMIF(B$3:B$408,B164,I$3:I$408),3)</f>
        <v>0.13700000000000001</v>
      </c>
      <c r="T164" s="3" t="str">
        <f>VLOOKUP(Q164,道具信息!$Q$3:$S$20,2,FALSE)</f>
        <v>CHEST_ITEM_TYPE_T2_PART</v>
      </c>
      <c r="U164" s="3" t="str">
        <f>IF(COUNTIF(U$145:U163,T164)=0,T164,"")</f>
        <v/>
      </c>
      <c r="V164" s="3" t="str">
        <f t="shared" si="86"/>
        <v>CHEST_ITEM_TYPE_T1_PART,CHEST_ITEM_TYPE_T2_PART</v>
      </c>
      <c r="W164" s="13" t="str">
        <f t="shared" si="87"/>
        <v/>
      </c>
      <c r="X164" s="3" t="str">
        <f t="shared" si="88"/>
        <v/>
      </c>
      <c r="Y164" s="3" t="str">
        <f t="shared" si="89"/>
        <v>85.0%,13.7%</v>
      </c>
    </row>
    <row r="165" spans="2:25" x14ac:dyDescent="0.3">
      <c r="B165" s="2">
        <f>数据源!CW197</f>
        <v>6</v>
      </c>
      <c r="C165" s="2" t="str">
        <f>数据源!CX197</f>
        <v>T2LP5</v>
      </c>
      <c r="D165" s="2" t="str">
        <f>数据源!CY197</f>
        <v>部件</v>
      </c>
      <c r="E165" s="2">
        <f>数据源!CZ197</f>
        <v>100.68750000000001</v>
      </c>
      <c r="F165" s="2">
        <f>数据源!DA197</f>
        <v>1.5</v>
      </c>
      <c r="G165" s="2">
        <f>数据源!DB197</f>
        <v>2.3599999999999999E-2</v>
      </c>
      <c r="H165" s="2">
        <f>数据源!DC197</f>
        <v>7.8129526174218894E-3</v>
      </c>
      <c r="I165" s="2">
        <f>数据源!DD197</f>
        <v>78</v>
      </c>
      <c r="J165" s="3">
        <f t="shared" si="75"/>
        <v>1</v>
      </c>
      <c r="K165" s="3">
        <f t="shared" si="76"/>
        <v>2</v>
      </c>
      <c r="L165" s="3" t="str">
        <f t="shared" si="77"/>
        <v>部件</v>
      </c>
      <c r="M165" s="3">
        <f t="shared" ca="1" si="78"/>
        <v>92005</v>
      </c>
      <c r="N165" s="3" t="str">
        <f t="shared" ca="1" si="81"/>
        <v>91001,91003,91005,91101,91103,91105,91201,91203,91205,91002,91004,91006,91102,91104,91106,91202,91204,91206,92001,92003,92005</v>
      </c>
      <c r="O165" s="3" t="str">
        <f t="shared" si="82"/>
        <v>483,483,483,483,483,483,483,483,483,483,483,483,483,483,483,483,483,483,78,78,78</v>
      </c>
      <c r="P165" s="1" t="str">
        <f t="shared" si="83"/>
        <v>(3,4),(3,4),(3,4),(3,4),(3,4),(3,4),(3,4),(3,4),(3,4),(3,4),(3,4),(3,4),(3,4),(3,4),(3,4),(3,4),(3,4),(3,4),(1,2),(1,2),(1,2)</v>
      </c>
      <c r="Q165" s="3" t="str">
        <f>IF(D165="坦克碎片",VLOOKUP(C165,道具信息!$N$2:$O$291,2,FALSE)&amp;"碎片",VLOOKUP(C165,道具信息!$N$2:$O$291,2,FALSE))</f>
        <v>T2部件</v>
      </c>
      <c r="R165" s="3">
        <f>SUMIFS(I$3:I$408,Q$3:Q$408,Q165,B$3:B$408,B165)</f>
        <v>1404</v>
      </c>
      <c r="S165" s="11">
        <f>ROUND(R165/SUMIF(B$3:B$408,B165,I$3:I$408),3)</f>
        <v>0.13700000000000001</v>
      </c>
      <c r="T165" s="3" t="str">
        <f>VLOOKUP(Q165,道具信息!$Q$3:$S$20,2,FALSE)</f>
        <v>CHEST_ITEM_TYPE_T2_PART</v>
      </c>
      <c r="U165" s="3" t="str">
        <f>IF(COUNTIF(U$145:U164,T165)=0,T165,"")</f>
        <v/>
      </c>
      <c r="V165" s="3" t="str">
        <f t="shared" si="86"/>
        <v>CHEST_ITEM_TYPE_T1_PART,CHEST_ITEM_TYPE_T2_PART</v>
      </c>
      <c r="W165" s="13" t="str">
        <f t="shared" si="87"/>
        <v/>
      </c>
      <c r="X165" s="3" t="str">
        <f t="shared" si="88"/>
        <v/>
      </c>
      <c r="Y165" s="3" t="str">
        <f t="shared" si="89"/>
        <v>85.0%,13.7%</v>
      </c>
    </row>
    <row r="166" spans="2:25" x14ac:dyDescent="0.3">
      <c r="B166" s="2">
        <f>数据源!CW198</f>
        <v>6</v>
      </c>
      <c r="C166" s="2" t="str">
        <f>数据源!CX198</f>
        <v>T2MP1</v>
      </c>
      <c r="D166" s="2" t="str">
        <f>数据源!CY198</f>
        <v>部件</v>
      </c>
      <c r="E166" s="2">
        <f>数据源!CZ198</f>
        <v>100.68750000000001</v>
      </c>
      <c r="F166" s="2">
        <f>数据源!DA198</f>
        <v>1.5</v>
      </c>
      <c r="G166" s="2">
        <f>数据源!DB198</f>
        <v>2.3599999999999999E-2</v>
      </c>
      <c r="H166" s="2">
        <f>数据源!DC198</f>
        <v>7.8129526174218894E-3</v>
      </c>
      <c r="I166" s="2">
        <f>数据源!DD198</f>
        <v>78</v>
      </c>
      <c r="J166" s="3">
        <f t="shared" si="75"/>
        <v>1</v>
      </c>
      <c r="K166" s="3">
        <f t="shared" si="76"/>
        <v>2</v>
      </c>
      <c r="L166" s="3" t="str">
        <f t="shared" si="77"/>
        <v>部件</v>
      </c>
      <c r="M166" s="3">
        <f t="shared" ca="1" si="78"/>
        <v>92101</v>
      </c>
      <c r="N166" s="3" t="str">
        <f t="shared" ca="1" si="81"/>
        <v>91001,91003,91005,91101,91103,91105,91201,91203,91205,91002,91004,91006,91102,91104,91106,91202,91204,91206,92001,92003,92005,92101</v>
      </c>
      <c r="O166" s="3" t="str">
        <f t="shared" si="82"/>
        <v>483,483,483,483,483,483,483,483,483,483,483,483,483,483,483,483,483,483,78,78,78,78</v>
      </c>
      <c r="P166" s="1" t="str">
        <f t="shared" si="83"/>
        <v>(3,4),(3,4),(3,4),(3,4),(3,4),(3,4),(3,4),(3,4),(3,4),(3,4),(3,4),(3,4),(3,4),(3,4),(3,4),(3,4),(3,4),(3,4),(1,2),(1,2),(1,2),(1,2)</v>
      </c>
      <c r="Q166" s="3" t="str">
        <f>IF(D166="坦克碎片",VLOOKUP(C166,道具信息!$N$2:$O$291,2,FALSE)&amp;"碎片",VLOOKUP(C166,道具信息!$N$2:$O$291,2,FALSE))</f>
        <v>T2部件</v>
      </c>
      <c r="R166" s="3">
        <f>SUMIFS(I$3:I$408,Q$3:Q$408,Q166,B$3:B$408,B166)</f>
        <v>1404</v>
      </c>
      <c r="S166" s="11">
        <f>ROUND(R166/SUMIF(B$3:B$408,B166,I$3:I$408),3)</f>
        <v>0.13700000000000001</v>
      </c>
      <c r="T166" s="3" t="str">
        <f>VLOOKUP(Q166,道具信息!$Q$3:$S$20,2,FALSE)</f>
        <v>CHEST_ITEM_TYPE_T2_PART</v>
      </c>
      <c r="U166" s="3" t="str">
        <f>IF(COUNTIF(U$145:U165,T166)=0,T166,"")</f>
        <v/>
      </c>
      <c r="V166" s="3" t="str">
        <f t="shared" si="86"/>
        <v>CHEST_ITEM_TYPE_T1_PART,CHEST_ITEM_TYPE_T2_PART</v>
      </c>
      <c r="W166" s="13" t="str">
        <f t="shared" si="87"/>
        <v/>
      </c>
      <c r="X166" s="3" t="str">
        <f t="shared" si="88"/>
        <v/>
      </c>
      <c r="Y166" s="3" t="str">
        <f t="shared" si="89"/>
        <v>85.0%,13.7%</v>
      </c>
    </row>
    <row r="167" spans="2:25" x14ac:dyDescent="0.3">
      <c r="B167" s="2">
        <f>数据源!CW199</f>
        <v>6</v>
      </c>
      <c r="C167" s="2" t="str">
        <f>数据源!CX199</f>
        <v>T2MP3</v>
      </c>
      <c r="D167" s="2" t="str">
        <f>数据源!CY199</f>
        <v>部件</v>
      </c>
      <c r="E167" s="2">
        <f>数据源!CZ199</f>
        <v>100.68750000000001</v>
      </c>
      <c r="F167" s="2">
        <f>数据源!DA199</f>
        <v>1.5</v>
      </c>
      <c r="G167" s="2">
        <f>数据源!DB199</f>
        <v>2.3599999999999999E-2</v>
      </c>
      <c r="H167" s="2">
        <f>数据源!DC199</f>
        <v>7.8129526174218894E-3</v>
      </c>
      <c r="I167" s="2">
        <f>数据源!DD199</f>
        <v>78</v>
      </c>
      <c r="J167" s="3">
        <f t="shared" si="75"/>
        <v>1</v>
      </c>
      <c r="K167" s="3">
        <f t="shared" si="76"/>
        <v>2</v>
      </c>
      <c r="L167" s="3" t="str">
        <f t="shared" si="77"/>
        <v>部件</v>
      </c>
      <c r="M167" s="3">
        <f t="shared" ca="1" si="78"/>
        <v>92103</v>
      </c>
      <c r="N167" s="3" t="str">
        <f t="shared" ca="1" si="81"/>
        <v>91001,91003,91005,91101,91103,91105,91201,91203,91205,91002,91004,91006,91102,91104,91106,91202,91204,91206,92001,92003,92005,92101,92103</v>
      </c>
      <c r="O167" s="3" t="str">
        <f t="shared" si="82"/>
        <v>483,483,483,483,483,483,483,483,483,483,483,483,483,483,483,483,483,483,78,78,78,78,78</v>
      </c>
      <c r="P167" s="1" t="str">
        <f t="shared" si="83"/>
        <v>(3,4),(3,4),(3,4),(3,4),(3,4),(3,4),(3,4),(3,4),(3,4),(3,4),(3,4),(3,4),(3,4),(3,4),(3,4),(3,4),(3,4),(3,4),(1,2),(1,2),(1,2),(1,2),(1,2)</v>
      </c>
      <c r="Q167" s="3" t="str">
        <f>IF(D167="坦克碎片",VLOOKUP(C167,道具信息!$N$2:$O$291,2,FALSE)&amp;"碎片",VLOOKUP(C167,道具信息!$N$2:$O$291,2,FALSE))</f>
        <v>T2部件</v>
      </c>
      <c r="R167" s="3">
        <f>SUMIFS(I$3:I$408,Q$3:Q$408,Q167,B$3:B$408,B167)</f>
        <v>1404</v>
      </c>
      <c r="S167" s="11">
        <f>ROUND(R167/SUMIF(B$3:B$408,B167,I$3:I$408),3)</f>
        <v>0.13700000000000001</v>
      </c>
      <c r="T167" s="3" t="str">
        <f>VLOOKUP(Q167,道具信息!$Q$3:$S$20,2,FALSE)</f>
        <v>CHEST_ITEM_TYPE_T2_PART</v>
      </c>
      <c r="U167" s="3" t="str">
        <f>IF(COUNTIF(U$145:U166,T167)=0,T167,"")</f>
        <v/>
      </c>
      <c r="V167" s="3" t="str">
        <f t="shared" si="86"/>
        <v>CHEST_ITEM_TYPE_T1_PART,CHEST_ITEM_TYPE_T2_PART</v>
      </c>
      <c r="W167" s="13" t="str">
        <f t="shared" si="87"/>
        <v/>
      </c>
      <c r="X167" s="3" t="str">
        <f t="shared" si="88"/>
        <v/>
      </c>
      <c r="Y167" s="3" t="str">
        <f t="shared" si="89"/>
        <v>85.0%,13.7%</v>
      </c>
    </row>
    <row r="168" spans="2:25" x14ac:dyDescent="0.3">
      <c r="B168" s="2">
        <f>数据源!CW200</f>
        <v>6</v>
      </c>
      <c r="C168" s="2" t="str">
        <f>数据源!CX200</f>
        <v>T2MP5</v>
      </c>
      <c r="D168" s="2" t="str">
        <f>数据源!CY200</f>
        <v>部件</v>
      </c>
      <c r="E168" s="2">
        <f>数据源!CZ200</f>
        <v>100.68750000000001</v>
      </c>
      <c r="F168" s="2">
        <f>数据源!DA200</f>
        <v>1.5</v>
      </c>
      <c r="G168" s="2">
        <f>数据源!DB200</f>
        <v>2.3599999999999999E-2</v>
      </c>
      <c r="H168" s="2">
        <f>数据源!DC200</f>
        <v>7.8129526174218894E-3</v>
      </c>
      <c r="I168" s="2">
        <f>数据源!DD200</f>
        <v>78</v>
      </c>
      <c r="J168" s="3">
        <f t="shared" si="75"/>
        <v>1</v>
      </c>
      <c r="K168" s="3">
        <f t="shared" si="76"/>
        <v>2</v>
      </c>
      <c r="L168" s="3" t="str">
        <f t="shared" si="77"/>
        <v>部件</v>
      </c>
      <c r="M168" s="3">
        <f t="shared" ca="1" si="78"/>
        <v>92105</v>
      </c>
      <c r="N168" s="3" t="str">
        <f t="shared" ca="1" si="81"/>
        <v>91001,91003,91005,91101,91103,91105,91201,91203,91205,91002,91004,91006,91102,91104,91106,91202,91204,91206,92001,92003,92005,92101,92103,92105</v>
      </c>
      <c r="O168" s="3" t="str">
        <f t="shared" si="82"/>
        <v>483,483,483,483,483,483,483,483,483,483,483,483,483,483,483,483,483,483,78,78,78,78,78,78</v>
      </c>
      <c r="P168" s="1" t="str">
        <f t="shared" si="83"/>
        <v>(3,4),(3,4),(3,4),(3,4),(3,4),(3,4),(3,4),(3,4),(3,4),(3,4),(3,4),(3,4),(3,4),(3,4),(3,4),(3,4),(3,4),(3,4),(1,2),(1,2),(1,2),(1,2),(1,2),(1,2)</v>
      </c>
      <c r="Q168" s="3" t="str">
        <f>IF(D168="坦克碎片",VLOOKUP(C168,道具信息!$N$2:$O$291,2,FALSE)&amp;"碎片",VLOOKUP(C168,道具信息!$N$2:$O$291,2,FALSE))</f>
        <v>T2部件</v>
      </c>
      <c r="R168" s="3">
        <f>SUMIFS(I$3:I$408,Q$3:Q$408,Q168,B$3:B$408,B168)</f>
        <v>1404</v>
      </c>
      <c r="S168" s="11">
        <f>ROUND(R168/SUMIF(B$3:B$408,B168,I$3:I$408),3)</f>
        <v>0.13700000000000001</v>
      </c>
      <c r="T168" s="3" t="str">
        <f>VLOOKUP(Q168,道具信息!$Q$3:$S$20,2,FALSE)</f>
        <v>CHEST_ITEM_TYPE_T2_PART</v>
      </c>
      <c r="U168" s="3" t="str">
        <f>IF(COUNTIF(U$145:U167,T168)=0,T168,"")</f>
        <v/>
      </c>
      <c r="V168" s="3" t="str">
        <f t="shared" si="86"/>
        <v>CHEST_ITEM_TYPE_T1_PART,CHEST_ITEM_TYPE_T2_PART</v>
      </c>
      <c r="W168" s="13" t="str">
        <f t="shared" si="87"/>
        <v/>
      </c>
      <c r="X168" s="3" t="str">
        <f t="shared" si="88"/>
        <v/>
      </c>
      <c r="Y168" s="3" t="str">
        <f t="shared" si="89"/>
        <v>85.0%,13.7%</v>
      </c>
    </row>
    <row r="169" spans="2:25" x14ac:dyDescent="0.3">
      <c r="B169" s="2">
        <f>数据源!CW201</f>
        <v>6</v>
      </c>
      <c r="C169" s="2" t="str">
        <f>数据源!CX201</f>
        <v>T2HP1</v>
      </c>
      <c r="D169" s="2" t="str">
        <f>数据源!CY201</f>
        <v>部件</v>
      </c>
      <c r="E169" s="2">
        <f>数据源!CZ201</f>
        <v>100.68750000000001</v>
      </c>
      <c r="F169" s="2">
        <f>数据源!DA201</f>
        <v>1.5</v>
      </c>
      <c r="G169" s="2">
        <f>数据源!DB201</f>
        <v>2.3599999999999999E-2</v>
      </c>
      <c r="H169" s="2">
        <f>数据源!DC201</f>
        <v>7.8129526174218894E-3</v>
      </c>
      <c r="I169" s="2">
        <f>数据源!DD201</f>
        <v>78</v>
      </c>
      <c r="J169" s="3">
        <f t="shared" si="75"/>
        <v>1</v>
      </c>
      <c r="K169" s="3">
        <f t="shared" si="76"/>
        <v>2</v>
      </c>
      <c r="L169" s="3" t="str">
        <f t="shared" si="77"/>
        <v>部件</v>
      </c>
      <c r="M169" s="3">
        <f t="shared" ca="1" si="78"/>
        <v>92201</v>
      </c>
      <c r="N169" s="3" t="str">
        <f t="shared" ca="1" si="81"/>
        <v>91001,91003,91005,91101,91103,91105,91201,91203,91205,91002,91004,91006,91102,91104,91106,91202,91204,91206,92001,92003,92005,92101,92103,92105,92201</v>
      </c>
      <c r="O169" s="3" t="str">
        <f t="shared" si="82"/>
        <v>483,483,483,483,483,483,483,483,483,483,483,483,483,483,483,483,483,483,78,78,78,78,78,78,78</v>
      </c>
      <c r="P169" s="1" t="str">
        <f t="shared" si="83"/>
        <v>(3,4),(3,4),(3,4),(3,4),(3,4),(3,4),(3,4),(3,4),(3,4),(3,4),(3,4),(3,4),(3,4),(3,4),(3,4),(3,4),(3,4),(3,4),(1,2),(1,2),(1,2),(1,2),(1,2),(1,2),(1,2)</v>
      </c>
      <c r="Q169" s="3" t="str">
        <f>IF(D169="坦克碎片",VLOOKUP(C169,道具信息!$N$2:$O$291,2,FALSE)&amp;"碎片",VLOOKUP(C169,道具信息!$N$2:$O$291,2,FALSE))</f>
        <v>T2部件</v>
      </c>
      <c r="R169" s="3">
        <f>SUMIFS(I$3:I$408,Q$3:Q$408,Q169,B$3:B$408,B169)</f>
        <v>1404</v>
      </c>
      <c r="S169" s="11">
        <f>ROUND(R169/SUMIF(B$3:B$408,B169,I$3:I$408),3)</f>
        <v>0.13700000000000001</v>
      </c>
      <c r="T169" s="3" t="str">
        <f>VLOOKUP(Q169,道具信息!$Q$3:$S$20,2,FALSE)</f>
        <v>CHEST_ITEM_TYPE_T2_PART</v>
      </c>
      <c r="U169" s="3" t="str">
        <f>IF(COUNTIF(U$145:U168,T169)=0,T169,"")</f>
        <v/>
      </c>
      <c r="V169" s="3" t="str">
        <f t="shared" si="86"/>
        <v>CHEST_ITEM_TYPE_T1_PART,CHEST_ITEM_TYPE_T2_PART</v>
      </c>
      <c r="W169" s="13" t="str">
        <f t="shared" si="87"/>
        <v/>
      </c>
      <c r="X169" s="3" t="str">
        <f t="shared" si="88"/>
        <v/>
      </c>
      <c r="Y169" s="3" t="str">
        <f t="shared" si="89"/>
        <v>85.0%,13.7%</v>
      </c>
    </row>
    <row r="170" spans="2:25" x14ac:dyDescent="0.3">
      <c r="B170" s="2">
        <f>数据源!CW202</f>
        <v>6</v>
      </c>
      <c r="C170" s="2" t="str">
        <f>数据源!CX202</f>
        <v>T2HP3</v>
      </c>
      <c r="D170" s="2" t="str">
        <f>数据源!CY202</f>
        <v>部件</v>
      </c>
      <c r="E170" s="2">
        <f>数据源!CZ202</f>
        <v>100.68750000000001</v>
      </c>
      <c r="F170" s="2">
        <f>数据源!DA202</f>
        <v>1.5</v>
      </c>
      <c r="G170" s="2">
        <f>数据源!DB202</f>
        <v>2.3599999999999999E-2</v>
      </c>
      <c r="H170" s="2">
        <f>数据源!DC202</f>
        <v>7.8129526174218894E-3</v>
      </c>
      <c r="I170" s="2">
        <f>数据源!DD202</f>
        <v>78</v>
      </c>
      <c r="J170" s="3">
        <f t="shared" si="75"/>
        <v>1</v>
      </c>
      <c r="K170" s="3">
        <f t="shared" si="76"/>
        <v>2</v>
      </c>
      <c r="L170" s="3" t="str">
        <f t="shared" si="77"/>
        <v>部件</v>
      </c>
      <c r="M170" s="3">
        <f t="shared" ca="1" si="78"/>
        <v>92203</v>
      </c>
      <c r="N170" s="3" t="str">
        <f t="shared" ca="1" si="81"/>
        <v>91001,91003,91005,91101,91103,91105,91201,91203,91205,91002,91004,91006,91102,91104,91106,91202,91204,91206,92001,92003,92005,92101,92103,92105,92201,92203</v>
      </c>
      <c r="O170" s="3" t="str">
        <f t="shared" si="82"/>
        <v>483,483,483,483,483,483,483,483,483,483,483,483,483,483,483,483,483,483,78,78,78,78,78,78,78,78</v>
      </c>
      <c r="P170" s="1" t="str">
        <f t="shared" si="83"/>
        <v>(3,4),(3,4),(3,4),(3,4),(3,4),(3,4),(3,4),(3,4),(3,4),(3,4),(3,4),(3,4),(3,4),(3,4),(3,4),(3,4),(3,4),(3,4),(1,2),(1,2),(1,2),(1,2),(1,2),(1,2),(1,2),(1,2)</v>
      </c>
      <c r="Q170" s="3" t="str">
        <f>IF(D170="坦克碎片",VLOOKUP(C170,道具信息!$N$2:$O$291,2,FALSE)&amp;"碎片",VLOOKUP(C170,道具信息!$N$2:$O$291,2,FALSE))</f>
        <v>T2部件</v>
      </c>
      <c r="R170" s="3">
        <f>SUMIFS(I$3:I$408,Q$3:Q$408,Q170,B$3:B$408,B170)</f>
        <v>1404</v>
      </c>
      <c r="S170" s="11">
        <f>ROUND(R170/SUMIF(B$3:B$408,B170,I$3:I$408),3)</f>
        <v>0.13700000000000001</v>
      </c>
      <c r="T170" s="3" t="str">
        <f>VLOOKUP(Q170,道具信息!$Q$3:$S$20,2,FALSE)</f>
        <v>CHEST_ITEM_TYPE_T2_PART</v>
      </c>
      <c r="U170" s="3" t="str">
        <f>IF(COUNTIF(U$145:U169,T170)=0,T170,"")</f>
        <v/>
      </c>
      <c r="V170" s="3" t="str">
        <f t="shared" si="86"/>
        <v>CHEST_ITEM_TYPE_T1_PART,CHEST_ITEM_TYPE_T2_PART</v>
      </c>
      <c r="W170" s="13" t="str">
        <f t="shared" si="87"/>
        <v/>
      </c>
      <c r="X170" s="3" t="str">
        <f t="shared" si="88"/>
        <v/>
      </c>
      <c r="Y170" s="3" t="str">
        <f t="shared" si="89"/>
        <v>85.0%,13.7%</v>
      </c>
    </row>
    <row r="171" spans="2:25" x14ac:dyDescent="0.3">
      <c r="B171" s="2">
        <f>数据源!CW203</f>
        <v>6</v>
      </c>
      <c r="C171" s="2" t="str">
        <f>数据源!CX203</f>
        <v>T2HP5</v>
      </c>
      <c r="D171" s="2" t="str">
        <f>数据源!CY203</f>
        <v>部件</v>
      </c>
      <c r="E171" s="2">
        <f>数据源!CZ203</f>
        <v>100.68750000000001</v>
      </c>
      <c r="F171" s="2">
        <f>数据源!DA203</f>
        <v>1.5</v>
      </c>
      <c r="G171" s="2">
        <f>数据源!DB203</f>
        <v>2.3599999999999999E-2</v>
      </c>
      <c r="H171" s="2">
        <f>数据源!DC203</f>
        <v>7.8129526174218894E-3</v>
      </c>
      <c r="I171" s="2">
        <f>数据源!DD203</f>
        <v>78</v>
      </c>
      <c r="J171" s="3">
        <f t="shared" si="75"/>
        <v>1</v>
      </c>
      <c r="K171" s="3">
        <f t="shared" si="76"/>
        <v>2</v>
      </c>
      <c r="L171" s="3" t="str">
        <f t="shared" si="77"/>
        <v>部件</v>
      </c>
      <c r="M171" s="3">
        <f t="shared" ca="1" si="78"/>
        <v>92205</v>
      </c>
      <c r="N171" s="3" t="str">
        <f t="shared" ca="1" si="81"/>
        <v>91001,91003,91005,91101,91103,91105,91201,91203,91205,91002,91004,91006,91102,91104,91106,91202,91204,91206,92001,92003,92005,92101,92103,92105,92201,92203,92205</v>
      </c>
      <c r="O171" s="3" t="str">
        <f t="shared" si="82"/>
        <v>483,483,483,483,483,483,483,483,483,483,483,483,483,483,483,483,483,483,78,78,78,78,78,78,78,78,78</v>
      </c>
      <c r="P171" s="1" t="str">
        <f t="shared" si="83"/>
        <v>(3,4),(3,4),(3,4),(3,4),(3,4),(3,4),(3,4),(3,4),(3,4),(3,4),(3,4),(3,4),(3,4),(3,4),(3,4),(3,4),(3,4),(3,4),(1,2),(1,2),(1,2),(1,2),(1,2),(1,2),(1,2),(1,2),(1,2)</v>
      </c>
      <c r="Q171" s="3" t="str">
        <f>IF(D171="坦克碎片",VLOOKUP(C171,道具信息!$N$2:$O$291,2,FALSE)&amp;"碎片",VLOOKUP(C171,道具信息!$N$2:$O$291,2,FALSE))</f>
        <v>T2部件</v>
      </c>
      <c r="R171" s="3">
        <f>SUMIFS(I$3:I$408,Q$3:Q$408,Q171,B$3:B$408,B171)</f>
        <v>1404</v>
      </c>
      <c r="S171" s="11">
        <f>ROUND(R171/SUMIF(B$3:B$408,B171,I$3:I$408),3)</f>
        <v>0.13700000000000001</v>
      </c>
      <c r="T171" s="3" t="str">
        <f>VLOOKUP(Q171,道具信息!$Q$3:$S$20,2,FALSE)</f>
        <v>CHEST_ITEM_TYPE_T2_PART</v>
      </c>
      <c r="U171" s="3" t="str">
        <f>IF(COUNTIF(U$145:U170,T171)=0,T171,"")</f>
        <v/>
      </c>
      <c r="V171" s="3" t="str">
        <f t="shared" si="86"/>
        <v>CHEST_ITEM_TYPE_T1_PART,CHEST_ITEM_TYPE_T2_PART</v>
      </c>
      <c r="W171" s="13" t="str">
        <f t="shared" si="87"/>
        <v/>
      </c>
      <c r="X171" s="3" t="str">
        <f t="shared" si="88"/>
        <v/>
      </c>
      <c r="Y171" s="3" t="str">
        <f t="shared" si="89"/>
        <v>85.0%,13.7%</v>
      </c>
    </row>
    <row r="172" spans="2:25" x14ac:dyDescent="0.3">
      <c r="B172" s="2">
        <f>数据源!CW204</f>
        <v>6</v>
      </c>
      <c r="C172" s="2" t="str">
        <f>数据源!CX204</f>
        <v>T2LP2</v>
      </c>
      <c r="D172" s="2" t="str">
        <f>数据源!CY204</f>
        <v>部件</v>
      </c>
      <c r="E172" s="2">
        <f>数据源!CZ204</f>
        <v>100.68750000000001</v>
      </c>
      <c r="F172" s="2">
        <f>数据源!DA204</f>
        <v>1.5</v>
      </c>
      <c r="G172" s="2">
        <f>数据源!DB204</f>
        <v>2.3599999999999999E-2</v>
      </c>
      <c r="H172" s="2">
        <f>数据源!DC204</f>
        <v>7.8129526174218894E-3</v>
      </c>
      <c r="I172" s="2">
        <f>数据源!DD204</f>
        <v>78</v>
      </c>
      <c r="J172" s="3">
        <f t="shared" si="75"/>
        <v>1</v>
      </c>
      <c r="K172" s="3">
        <f t="shared" si="76"/>
        <v>2</v>
      </c>
      <c r="L172" s="3" t="str">
        <f t="shared" si="77"/>
        <v>部件</v>
      </c>
      <c r="M172" s="3">
        <f t="shared" ca="1" si="78"/>
        <v>92002</v>
      </c>
      <c r="N172" s="3" t="str">
        <f t="shared" ca="1" si="81"/>
        <v>91001,91003,91005,91101,91103,91105,91201,91203,91205,91002,91004,91006,91102,91104,91106,91202,91204,91206,92001,92003,92005,92101,92103,92105,92201,92203,92205,92002</v>
      </c>
      <c r="O172" s="3" t="str">
        <f t="shared" si="82"/>
        <v>483,483,483,483,483,483,483,483,483,483,483,483,483,483,483,483,483,483,78,78,78,78,78,78,78,78,78,78</v>
      </c>
      <c r="P172" s="1" t="str">
        <f t="shared" si="83"/>
        <v>(3,4),(3,4),(3,4),(3,4),(3,4),(3,4),(3,4),(3,4),(3,4),(3,4),(3,4),(3,4),(3,4),(3,4),(3,4),(3,4),(3,4),(3,4),(1,2),(1,2),(1,2),(1,2),(1,2),(1,2),(1,2),(1,2),(1,2),(1,2)</v>
      </c>
      <c r="Q172" s="3" t="str">
        <f>IF(D172="坦克碎片",VLOOKUP(C172,道具信息!$N$2:$O$291,2,FALSE)&amp;"碎片",VLOOKUP(C172,道具信息!$N$2:$O$291,2,FALSE))</f>
        <v>T2部件</v>
      </c>
      <c r="R172" s="3">
        <f>SUMIFS(I$3:I$408,Q$3:Q$408,Q172,B$3:B$408,B172)</f>
        <v>1404</v>
      </c>
      <c r="S172" s="11">
        <f>ROUND(R172/SUMIF(B$3:B$408,B172,I$3:I$408),3)</f>
        <v>0.13700000000000001</v>
      </c>
      <c r="T172" s="3" t="str">
        <f>VLOOKUP(Q172,道具信息!$Q$3:$S$20,2,FALSE)</f>
        <v>CHEST_ITEM_TYPE_T2_PART</v>
      </c>
      <c r="U172" s="3" t="str">
        <f>IF(COUNTIF(U$145:U171,T172)=0,T172,"")</f>
        <v/>
      </c>
      <c r="V172" s="3" t="str">
        <f t="shared" si="86"/>
        <v>CHEST_ITEM_TYPE_T1_PART,CHEST_ITEM_TYPE_T2_PART</v>
      </c>
      <c r="W172" s="13" t="str">
        <f t="shared" si="87"/>
        <v/>
      </c>
      <c r="X172" s="3" t="str">
        <f t="shared" si="88"/>
        <v/>
      </c>
      <c r="Y172" s="3" t="str">
        <f t="shared" si="89"/>
        <v>85.0%,13.7%</v>
      </c>
    </row>
    <row r="173" spans="2:25" x14ac:dyDescent="0.3">
      <c r="B173" s="2">
        <f>数据源!CW205</f>
        <v>6</v>
      </c>
      <c r="C173" s="2" t="str">
        <f>数据源!CX205</f>
        <v>T2LP4</v>
      </c>
      <c r="D173" s="2" t="str">
        <f>数据源!CY205</f>
        <v>部件</v>
      </c>
      <c r="E173" s="2">
        <f>数据源!CZ205</f>
        <v>100.68750000000001</v>
      </c>
      <c r="F173" s="2">
        <f>数据源!DA205</f>
        <v>1.5</v>
      </c>
      <c r="G173" s="2">
        <f>数据源!DB205</f>
        <v>2.3599999999999999E-2</v>
      </c>
      <c r="H173" s="2">
        <f>数据源!DC205</f>
        <v>7.8129526174218894E-3</v>
      </c>
      <c r="I173" s="2">
        <f>数据源!DD205</f>
        <v>78</v>
      </c>
      <c r="J173" s="3">
        <f t="shared" si="75"/>
        <v>1</v>
      </c>
      <c r="K173" s="3">
        <f t="shared" si="76"/>
        <v>2</v>
      </c>
      <c r="L173" s="3" t="str">
        <f t="shared" si="77"/>
        <v>部件</v>
      </c>
      <c r="M173" s="3">
        <f t="shared" ca="1" si="78"/>
        <v>92004</v>
      </c>
      <c r="N173" s="3" t="str">
        <f t="shared" ca="1" si="81"/>
        <v>91001,91003,91005,91101,91103,91105,91201,91203,91205,91002,91004,91006,91102,91104,91106,91202,91204,91206,92001,92003,92005,92101,92103,92105,92201,92203,92205,92002,92004</v>
      </c>
      <c r="O173" s="3" t="str">
        <f t="shared" si="82"/>
        <v>483,483,483,483,483,483,483,483,483,483,483,483,483,483,483,483,483,483,78,78,78,78,78,78,78,78,78,78,78</v>
      </c>
      <c r="P173" s="1" t="str">
        <f t="shared" si="83"/>
        <v>(3,4),(3,4),(3,4),(3,4),(3,4),(3,4),(3,4),(3,4),(3,4),(3,4),(3,4),(3,4),(3,4),(3,4),(3,4),(3,4),(3,4),(3,4),(1,2),(1,2),(1,2),(1,2),(1,2),(1,2),(1,2),(1,2),(1,2),(1,2),(1,2)</v>
      </c>
      <c r="Q173" s="3" t="str">
        <f>IF(D173="坦克碎片",VLOOKUP(C173,道具信息!$N$2:$O$291,2,FALSE)&amp;"碎片",VLOOKUP(C173,道具信息!$N$2:$O$291,2,FALSE))</f>
        <v>T2部件</v>
      </c>
      <c r="R173" s="3">
        <f>SUMIFS(I$3:I$408,Q$3:Q$408,Q173,B$3:B$408,B173)</f>
        <v>1404</v>
      </c>
      <c r="S173" s="11">
        <f>ROUND(R173/SUMIF(B$3:B$408,B173,I$3:I$408),3)</f>
        <v>0.13700000000000001</v>
      </c>
      <c r="T173" s="3" t="str">
        <f>VLOOKUP(Q173,道具信息!$Q$3:$S$20,2,FALSE)</f>
        <v>CHEST_ITEM_TYPE_T2_PART</v>
      </c>
      <c r="U173" s="3" t="str">
        <f>IF(COUNTIF(U$145:U172,T173)=0,T173,"")</f>
        <v/>
      </c>
      <c r="V173" s="3" t="str">
        <f t="shared" si="86"/>
        <v>CHEST_ITEM_TYPE_T1_PART,CHEST_ITEM_TYPE_T2_PART</v>
      </c>
      <c r="W173" s="13" t="str">
        <f t="shared" si="87"/>
        <v/>
      </c>
      <c r="X173" s="3" t="str">
        <f t="shared" si="88"/>
        <v/>
      </c>
      <c r="Y173" s="3" t="str">
        <f t="shared" si="89"/>
        <v>85.0%,13.7%</v>
      </c>
    </row>
    <row r="174" spans="2:25" x14ac:dyDescent="0.3">
      <c r="B174" s="2">
        <f>数据源!CW206</f>
        <v>6</v>
      </c>
      <c r="C174" s="2" t="str">
        <f>数据源!CX206</f>
        <v>T2LP6</v>
      </c>
      <c r="D174" s="2" t="str">
        <f>数据源!CY206</f>
        <v>部件</v>
      </c>
      <c r="E174" s="2">
        <f>数据源!CZ206</f>
        <v>100.68750000000001</v>
      </c>
      <c r="F174" s="2">
        <f>数据源!DA206</f>
        <v>1.5</v>
      </c>
      <c r="G174" s="2">
        <f>数据源!DB206</f>
        <v>2.3599999999999999E-2</v>
      </c>
      <c r="H174" s="2">
        <f>数据源!DC206</f>
        <v>7.8129526174218894E-3</v>
      </c>
      <c r="I174" s="2">
        <f>数据源!DD206</f>
        <v>78</v>
      </c>
      <c r="J174" s="3">
        <f t="shared" si="75"/>
        <v>1</v>
      </c>
      <c r="K174" s="3">
        <f t="shared" si="76"/>
        <v>2</v>
      </c>
      <c r="L174" s="3" t="str">
        <f t="shared" si="77"/>
        <v>部件</v>
      </c>
      <c r="M174" s="3">
        <f t="shared" ca="1" si="78"/>
        <v>92006</v>
      </c>
      <c r="N174" s="3" t="str">
        <f t="shared" ca="1" si="81"/>
        <v>91001,91003,91005,91101,91103,91105,91201,91203,91205,91002,91004,91006,91102,91104,91106,91202,91204,91206,92001,92003,92005,92101,92103,92105,92201,92203,92205,92002,92004,92006</v>
      </c>
      <c r="O174" s="3" t="str">
        <f t="shared" si="82"/>
        <v>483,483,483,483,483,483,483,483,483,483,483,483,483,483,483,483,483,483,78,78,78,78,78,78,78,78,78,78,78,78</v>
      </c>
      <c r="P174" s="1" t="str">
        <f t="shared" si="83"/>
        <v>(3,4),(3,4),(3,4),(3,4),(3,4),(3,4),(3,4),(3,4),(3,4),(3,4),(3,4),(3,4),(3,4),(3,4),(3,4),(3,4),(3,4),(3,4),(1,2),(1,2),(1,2),(1,2),(1,2),(1,2),(1,2),(1,2),(1,2),(1,2),(1,2),(1,2)</v>
      </c>
      <c r="Q174" s="3" t="str">
        <f>IF(D174="坦克碎片",VLOOKUP(C174,道具信息!$N$2:$O$291,2,FALSE)&amp;"碎片",VLOOKUP(C174,道具信息!$N$2:$O$291,2,FALSE))</f>
        <v>T2部件</v>
      </c>
      <c r="R174" s="3">
        <f>SUMIFS(I$3:I$408,Q$3:Q$408,Q174,B$3:B$408,B174)</f>
        <v>1404</v>
      </c>
      <c r="S174" s="11">
        <f>ROUND(R174/SUMIF(B$3:B$408,B174,I$3:I$408),3)</f>
        <v>0.13700000000000001</v>
      </c>
      <c r="T174" s="3" t="str">
        <f>VLOOKUP(Q174,道具信息!$Q$3:$S$20,2,FALSE)</f>
        <v>CHEST_ITEM_TYPE_T2_PART</v>
      </c>
      <c r="U174" s="3" t="str">
        <f>IF(COUNTIF(U$145:U173,T174)=0,T174,"")</f>
        <v/>
      </c>
      <c r="V174" s="3" t="str">
        <f t="shared" si="86"/>
        <v>CHEST_ITEM_TYPE_T1_PART,CHEST_ITEM_TYPE_T2_PART</v>
      </c>
      <c r="W174" s="13" t="str">
        <f t="shared" si="87"/>
        <v/>
      </c>
      <c r="X174" s="3" t="str">
        <f t="shared" si="88"/>
        <v/>
      </c>
      <c r="Y174" s="3" t="str">
        <f t="shared" si="89"/>
        <v>85.0%,13.7%</v>
      </c>
    </row>
    <row r="175" spans="2:25" x14ac:dyDescent="0.3">
      <c r="B175" s="2">
        <f>数据源!CW207</f>
        <v>6</v>
      </c>
      <c r="C175" s="2" t="str">
        <f>数据源!CX207</f>
        <v>T2MP2</v>
      </c>
      <c r="D175" s="2" t="str">
        <f>数据源!CY207</f>
        <v>部件</v>
      </c>
      <c r="E175" s="2">
        <f>数据源!CZ207</f>
        <v>100.68750000000001</v>
      </c>
      <c r="F175" s="2">
        <f>数据源!DA207</f>
        <v>1.5</v>
      </c>
      <c r="G175" s="2">
        <f>数据源!DB207</f>
        <v>2.3599999999999999E-2</v>
      </c>
      <c r="H175" s="2">
        <f>数据源!DC207</f>
        <v>7.8129526174218894E-3</v>
      </c>
      <c r="I175" s="2">
        <f>数据源!DD207</f>
        <v>78</v>
      </c>
      <c r="J175" s="3">
        <f t="shared" si="75"/>
        <v>1</v>
      </c>
      <c r="K175" s="3">
        <f t="shared" si="76"/>
        <v>2</v>
      </c>
      <c r="L175" s="3" t="str">
        <f t="shared" si="77"/>
        <v>部件</v>
      </c>
      <c r="M175" s="3">
        <f t="shared" ca="1" si="78"/>
        <v>92102</v>
      </c>
      <c r="N175" s="3" t="str">
        <f t="shared" ca="1" si="81"/>
        <v>91001,91003,91005,91101,91103,91105,91201,91203,91205,91002,91004,91006,91102,91104,91106,91202,91204,91206,92001,92003,92005,92101,92103,92105,92201,92203,92205,92002,92004,92006,92102</v>
      </c>
      <c r="O175" s="3" t="str">
        <f t="shared" si="82"/>
        <v>483,483,483,483,483,483,483,483,483,483,483,483,483,483,483,483,483,483,78,78,78,78,78,78,78,78,78,78,78,78,78</v>
      </c>
      <c r="P175" s="1" t="str">
        <f t="shared" si="83"/>
        <v>(3,4),(3,4),(3,4),(3,4),(3,4),(3,4),(3,4),(3,4),(3,4),(3,4),(3,4),(3,4),(3,4),(3,4),(3,4),(3,4),(3,4),(3,4),(1,2),(1,2),(1,2),(1,2),(1,2),(1,2),(1,2),(1,2),(1,2),(1,2),(1,2),(1,2),(1,2)</v>
      </c>
      <c r="Q175" s="3" t="str">
        <f>IF(D175="坦克碎片",VLOOKUP(C175,道具信息!$N$2:$O$291,2,FALSE)&amp;"碎片",VLOOKUP(C175,道具信息!$N$2:$O$291,2,FALSE))</f>
        <v>T2部件</v>
      </c>
      <c r="R175" s="3">
        <f>SUMIFS(I$3:I$408,Q$3:Q$408,Q175,B$3:B$408,B175)</f>
        <v>1404</v>
      </c>
      <c r="S175" s="11">
        <f>ROUND(R175/SUMIF(B$3:B$408,B175,I$3:I$408),3)</f>
        <v>0.13700000000000001</v>
      </c>
      <c r="T175" s="3" t="str">
        <f>VLOOKUP(Q175,道具信息!$Q$3:$S$20,2,FALSE)</f>
        <v>CHEST_ITEM_TYPE_T2_PART</v>
      </c>
      <c r="U175" s="3" t="str">
        <f>IF(COUNTIF(U$145:U174,T175)=0,T175,"")</f>
        <v/>
      </c>
      <c r="V175" s="3" t="str">
        <f t="shared" si="86"/>
        <v>CHEST_ITEM_TYPE_T1_PART,CHEST_ITEM_TYPE_T2_PART</v>
      </c>
      <c r="W175" s="13" t="str">
        <f t="shared" si="87"/>
        <v/>
      </c>
      <c r="X175" s="3" t="str">
        <f t="shared" si="88"/>
        <v/>
      </c>
      <c r="Y175" s="3" t="str">
        <f t="shared" si="89"/>
        <v>85.0%,13.7%</v>
      </c>
    </row>
    <row r="176" spans="2:25" x14ac:dyDescent="0.3">
      <c r="B176" s="2">
        <f>数据源!CW208</f>
        <v>6</v>
      </c>
      <c r="C176" s="2" t="str">
        <f>数据源!CX208</f>
        <v>T2MP4</v>
      </c>
      <c r="D176" s="2" t="str">
        <f>数据源!CY208</f>
        <v>部件</v>
      </c>
      <c r="E176" s="2">
        <f>数据源!CZ208</f>
        <v>100.68750000000001</v>
      </c>
      <c r="F176" s="2">
        <f>数据源!DA208</f>
        <v>1.5</v>
      </c>
      <c r="G176" s="2">
        <f>数据源!DB208</f>
        <v>2.3599999999999999E-2</v>
      </c>
      <c r="H176" s="2">
        <f>数据源!DC208</f>
        <v>7.8129526174218894E-3</v>
      </c>
      <c r="I176" s="2">
        <f>数据源!DD208</f>
        <v>78</v>
      </c>
      <c r="J176" s="3">
        <f t="shared" si="75"/>
        <v>1</v>
      </c>
      <c r="K176" s="3">
        <f t="shared" si="76"/>
        <v>2</v>
      </c>
      <c r="L176" s="3" t="str">
        <f t="shared" si="77"/>
        <v>部件</v>
      </c>
      <c r="M176" s="3">
        <f t="shared" ca="1" si="78"/>
        <v>92104</v>
      </c>
      <c r="N176" s="3" t="str">
        <f t="shared" ca="1" si="81"/>
        <v>91001,91003,91005,91101,91103,91105,91201,91203,91205,91002,91004,91006,91102,91104,91106,91202,91204,91206,92001,92003,92005,92101,92103,92105,92201,92203,92205,92002,92004,92006,92102,92104</v>
      </c>
      <c r="O176" s="3" t="str">
        <f t="shared" si="82"/>
        <v>483,483,483,483,483,483,483,483,483,483,483,483,483,483,483,483,483,483,78,78,78,78,78,78,78,78,78,78,78,78,78,78</v>
      </c>
      <c r="P176" s="1" t="str">
        <f t="shared" si="83"/>
        <v>(3,4),(3,4),(3,4),(3,4),(3,4),(3,4),(3,4),(3,4),(3,4),(3,4),(3,4),(3,4),(3,4),(3,4),(3,4),(3,4),(3,4),(3,4),(1,2),(1,2),(1,2),(1,2),(1,2),(1,2),(1,2),(1,2),(1,2),(1,2),(1,2),(1,2),(1,2),(1,2)</v>
      </c>
      <c r="Q176" s="3" t="str">
        <f>IF(D176="坦克碎片",VLOOKUP(C176,道具信息!$N$2:$O$291,2,FALSE)&amp;"碎片",VLOOKUP(C176,道具信息!$N$2:$O$291,2,FALSE))</f>
        <v>T2部件</v>
      </c>
      <c r="R176" s="3">
        <f>SUMIFS(I$3:I$408,Q$3:Q$408,Q176,B$3:B$408,B176)</f>
        <v>1404</v>
      </c>
      <c r="S176" s="11">
        <f>ROUND(R176/SUMIF(B$3:B$408,B176,I$3:I$408),3)</f>
        <v>0.13700000000000001</v>
      </c>
      <c r="T176" s="3" t="str">
        <f>VLOOKUP(Q176,道具信息!$Q$3:$S$20,2,FALSE)</f>
        <v>CHEST_ITEM_TYPE_T2_PART</v>
      </c>
      <c r="U176" s="3" t="str">
        <f>IF(COUNTIF(U$145:U175,T176)=0,T176,"")</f>
        <v/>
      </c>
      <c r="V176" s="3" t="str">
        <f t="shared" si="86"/>
        <v>CHEST_ITEM_TYPE_T1_PART,CHEST_ITEM_TYPE_T2_PART</v>
      </c>
      <c r="W176" s="13" t="str">
        <f t="shared" si="87"/>
        <v/>
      </c>
      <c r="X176" s="3" t="str">
        <f t="shared" si="88"/>
        <v/>
      </c>
      <c r="Y176" s="3" t="str">
        <f t="shared" si="89"/>
        <v>85.0%,13.7%</v>
      </c>
    </row>
    <row r="177" spans="2:25" x14ac:dyDescent="0.3">
      <c r="B177" s="2">
        <f>数据源!CW209</f>
        <v>6</v>
      </c>
      <c r="C177" s="2" t="str">
        <f>数据源!CX209</f>
        <v>T2MP6</v>
      </c>
      <c r="D177" s="2" t="str">
        <f>数据源!CY209</f>
        <v>部件</v>
      </c>
      <c r="E177" s="2">
        <f>数据源!CZ209</f>
        <v>100.68750000000001</v>
      </c>
      <c r="F177" s="2">
        <f>数据源!DA209</f>
        <v>1.5</v>
      </c>
      <c r="G177" s="2">
        <f>数据源!DB209</f>
        <v>2.3599999999999999E-2</v>
      </c>
      <c r="H177" s="2">
        <f>数据源!DC209</f>
        <v>7.8129526174218894E-3</v>
      </c>
      <c r="I177" s="2">
        <f>数据源!DD209</f>
        <v>78</v>
      </c>
      <c r="J177" s="3">
        <f t="shared" si="75"/>
        <v>1</v>
      </c>
      <c r="K177" s="3">
        <f t="shared" si="76"/>
        <v>2</v>
      </c>
      <c r="L177" s="3" t="str">
        <f t="shared" si="77"/>
        <v>部件</v>
      </c>
      <c r="M177" s="3">
        <f t="shared" ca="1" si="78"/>
        <v>92106</v>
      </c>
      <c r="N177" s="3" t="str">
        <f t="shared" ca="1" si="81"/>
        <v>91001,91003,91005,91101,91103,91105,91201,91203,91205,91002,91004,91006,91102,91104,91106,91202,91204,91206,92001,92003,92005,92101,92103,92105,92201,92203,92205,92002,92004,92006,92102,92104,92106</v>
      </c>
      <c r="O177" s="3" t="str">
        <f t="shared" si="82"/>
        <v>483,483,483,483,483,483,483,483,483,483,483,483,483,483,483,483,483,483,78,78,78,78,78,78,78,78,78,78,78,78,78,78,78</v>
      </c>
      <c r="P177" s="1" t="str">
        <f t="shared" si="83"/>
        <v>(3,4),(3,4),(3,4),(3,4),(3,4),(3,4),(3,4),(3,4),(3,4),(3,4),(3,4),(3,4),(3,4),(3,4),(3,4),(3,4),(3,4),(3,4),(1,2),(1,2),(1,2),(1,2),(1,2),(1,2),(1,2),(1,2),(1,2),(1,2),(1,2),(1,2),(1,2),(1,2),(1,2)</v>
      </c>
      <c r="Q177" s="3" t="str">
        <f>IF(D177="坦克碎片",VLOOKUP(C177,道具信息!$N$2:$O$291,2,FALSE)&amp;"碎片",VLOOKUP(C177,道具信息!$N$2:$O$291,2,FALSE))</f>
        <v>T2部件</v>
      </c>
      <c r="R177" s="3">
        <f>SUMIFS(I$3:I$408,Q$3:Q$408,Q177,B$3:B$408,B177)</f>
        <v>1404</v>
      </c>
      <c r="S177" s="11">
        <f>ROUND(R177/SUMIF(B$3:B$408,B177,I$3:I$408),3)</f>
        <v>0.13700000000000001</v>
      </c>
      <c r="T177" s="3" t="str">
        <f>VLOOKUP(Q177,道具信息!$Q$3:$S$20,2,FALSE)</f>
        <v>CHEST_ITEM_TYPE_T2_PART</v>
      </c>
      <c r="U177" s="3" t="str">
        <f>IF(COUNTIF(U$145:U176,T177)=0,T177,"")</f>
        <v/>
      </c>
      <c r="V177" s="3" t="str">
        <f t="shared" si="86"/>
        <v>CHEST_ITEM_TYPE_T1_PART,CHEST_ITEM_TYPE_T2_PART</v>
      </c>
      <c r="W177" s="13" t="str">
        <f t="shared" si="87"/>
        <v/>
      </c>
      <c r="X177" s="3" t="str">
        <f t="shared" si="88"/>
        <v/>
      </c>
      <c r="Y177" s="3" t="str">
        <f t="shared" si="89"/>
        <v>85.0%,13.7%</v>
      </c>
    </row>
    <row r="178" spans="2:25" x14ac:dyDescent="0.3">
      <c r="B178" s="2">
        <f>数据源!CW210</f>
        <v>6</v>
      </c>
      <c r="C178" s="2" t="str">
        <f>数据源!CX210</f>
        <v>T2HP2</v>
      </c>
      <c r="D178" s="2" t="str">
        <f>数据源!CY210</f>
        <v>部件</v>
      </c>
      <c r="E178" s="2">
        <f>数据源!CZ210</f>
        <v>100.68750000000001</v>
      </c>
      <c r="F178" s="2">
        <f>数据源!DA210</f>
        <v>1.5</v>
      </c>
      <c r="G178" s="2">
        <f>数据源!DB210</f>
        <v>2.3599999999999999E-2</v>
      </c>
      <c r="H178" s="2">
        <f>数据源!DC210</f>
        <v>7.8129526174218894E-3</v>
      </c>
      <c r="I178" s="2">
        <f>数据源!DD210</f>
        <v>78</v>
      </c>
      <c r="J178" s="3">
        <f t="shared" si="75"/>
        <v>1</v>
      </c>
      <c r="K178" s="3">
        <f t="shared" si="76"/>
        <v>2</v>
      </c>
      <c r="L178" s="3" t="str">
        <f t="shared" si="77"/>
        <v>部件</v>
      </c>
      <c r="M178" s="3">
        <f t="shared" ca="1" si="78"/>
        <v>92202</v>
      </c>
      <c r="N178" s="3" t="str">
        <f t="shared" ca="1" si="81"/>
        <v>91001,91003,91005,91101,91103,91105,91201,91203,91205,91002,91004,91006,91102,91104,91106,91202,91204,91206,92001,92003,92005,92101,92103,92105,92201,92203,92205,92002,92004,92006,92102,92104,92106,92202</v>
      </c>
      <c r="O178" s="3" t="str">
        <f t="shared" si="82"/>
        <v>483,483,483,483,483,483,483,483,483,483,483,483,483,483,483,483,483,483,78,78,78,78,78,78,78,78,78,78,78,78,78,78,78,78</v>
      </c>
      <c r="P178" s="1" t="str">
        <f t="shared" si="83"/>
        <v>(3,4),(3,4),(3,4),(3,4),(3,4),(3,4),(3,4),(3,4),(3,4),(3,4),(3,4),(3,4),(3,4),(3,4),(3,4),(3,4),(3,4),(3,4),(1,2),(1,2),(1,2),(1,2),(1,2),(1,2),(1,2),(1,2),(1,2),(1,2),(1,2),(1,2),(1,2),(1,2),(1,2),(1,2)</v>
      </c>
      <c r="Q178" s="3" t="str">
        <f>IF(D178="坦克碎片",VLOOKUP(C178,道具信息!$N$2:$O$291,2,FALSE)&amp;"碎片",VLOOKUP(C178,道具信息!$N$2:$O$291,2,FALSE))</f>
        <v>T2部件</v>
      </c>
      <c r="R178" s="3">
        <f>SUMIFS(I$3:I$408,Q$3:Q$408,Q178,B$3:B$408,B178)</f>
        <v>1404</v>
      </c>
      <c r="S178" s="11">
        <f>ROUND(R178/SUMIF(B$3:B$408,B178,I$3:I$408),3)</f>
        <v>0.13700000000000001</v>
      </c>
      <c r="T178" s="3" t="str">
        <f>VLOOKUP(Q178,道具信息!$Q$3:$S$20,2,FALSE)</f>
        <v>CHEST_ITEM_TYPE_T2_PART</v>
      </c>
      <c r="U178" s="3" t="str">
        <f>IF(COUNTIF(U$145:U177,T178)=0,T178,"")</f>
        <v/>
      </c>
      <c r="V178" s="3" t="str">
        <f t="shared" si="86"/>
        <v>CHEST_ITEM_TYPE_T1_PART,CHEST_ITEM_TYPE_T2_PART</v>
      </c>
      <c r="W178" s="13" t="str">
        <f t="shared" si="87"/>
        <v/>
      </c>
      <c r="X178" s="3" t="str">
        <f t="shared" si="88"/>
        <v/>
      </c>
      <c r="Y178" s="3" t="str">
        <f t="shared" si="89"/>
        <v>85.0%,13.7%</v>
      </c>
    </row>
    <row r="179" spans="2:25" x14ac:dyDescent="0.3">
      <c r="B179" s="2">
        <f>数据源!CW211</f>
        <v>6</v>
      </c>
      <c r="C179" s="2" t="str">
        <f>数据源!CX211</f>
        <v>T2HP4</v>
      </c>
      <c r="D179" s="2" t="str">
        <f>数据源!CY211</f>
        <v>部件</v>
      </c>
      <c r="E179" s="2">
        <f>数据源!CZ211</f>
        <v>100.68750000000001</v>
      </c>
      <c r="F179" s="2">
        <f>数据源!DA211</f>
        <v>1.5</v>
      </c>
      <c r="G179" s="2">
        <f>数据源!DB211</f>
        <v>2.3599999999999999E-2</v>
      </c>
      <c r="H179" s="2">
        <f>数据源!DC211</f>
        <v>7.8129526174218894E-3</v>
      </c>
      <c r="I179" s="2">
        <f>数据源!DD211</f>
        <v>78</v>
      </c>
      <c r="J179" s="3">
        <f t="shared" si="75"/>
        <v>1</v>
      </c>
      <c r="K179" s="3">
        <f t="shared" si="76"/>
        <v>2</v>
      </c>
      <c r="L179" s="3" t="str">
        <f t="shared" si="77"/>
        <v>部件</v>
      </c>
      <c r="M179" s="3">
        <f t="shared" ca="1" si="78"/>
        <v>92204</v>
      </c>
      <c r="N179" s="3" t="str">
        <f t="shared" ca="1" si="81"/>
        <v>91001,91003,91005,91101,91103,91105,91201,91203,91205,91002,91004,91006,91102,91104,91106,91202,91204,91206,92001,92003,92005,92101,92103,92105,92201,92203,92205,92002,92004,92006,92102,92104,92106,92202,92204</v>
      </c>
      <c r="O179" s="3" t="str">
        <f t="shared" si="82"/>
        <v>483,483,483,483,483,483,483,483,483,483,483,483,483,483,483,483,483,483,78,78,78,78,78,78,78,78,78,78,78,78,78,78,78,78,78</v>
      </c>
      <c r="P179" s="1" t="str">
        <f t="shared" si="83"/>
        <v>(3,4),(3,4),(3,4),(3,4),(3,4),(3,4),(3,4),(3,4),(3,4),(3,4),(3,4),(3,4),(3,4),(3,4),(3,4),(3,4),(3,4),(3,4),(1,2),(1,2),(1,2),(1,2),(1,2),(1,2),(1,2),(1,2),(1,2),(1,2),(1,2),(1,2),(1,2),(1,2),(1,2),(1,2),(1,2)</v>
      </c>
      <c r="Q179" s="3" t="str">
        <f>IF(D179="坦克碎片",VLOOKUP(C179,道具信息!$N$2:$O$291,2,FALSE)&amp;"碎片",VLOOKUP(C179,道具信息!$N$2:$O$291,2,FALSE))</f>
        <v>T2部件</v>
      </c>
      <c r="R179" s="3">
        <f>SUMIFS(I$3:I$408,Q$3:Q$408,Q179,B$3:B$408,B179)</f>
        <v>1404</v>
      </c>
      <c r="S179" s="11">
        <f>ROUND(R179/SUMIF(B$3:B$408,B179,I$3:I$408),3)</f>
        <v>0.13700000000000001</v>
      </c>
      <c r="T179" s="3" t="str">
        <f>VLOOKUP(Q179,道具信息!$Q$3:$S$20,2,FALSE)</f>
        <v>CHEST_ITEM_TYPE_T2_PART</v>
      </c>
      <c r="U179" s="3" t="str">
        <f>IF(COUNTIF(U$145:U178,T179)=0,T179,"")</f>
        <v/>
      </c>
      <c r="V179" s="3" t="str">
        <f t="shared" si="86"/>
        <v>CHEST_ITEM_TYPE_T1_PART,CHEST_ITEM_TYPE_T2_PART</v>
      </c>
      <c r="W179" s="13" t="str">
        <f t="shared" si="87"/>
        <v/>
      </c>
      <c r="X179" s="3" t="str">
        <f t="shared" si="88"/>
        <v/>
      </c>
      <c r="Y179" s="3" t="str">
        <f t="shared" si="89"/>
        <v>85.0%,13.7%</v>
      </c>
    </row>
    <row r="180" spans="2:25" x14ac:dyDescent="0.3">
      <c r="B180" s="2">
        <f>数据源!CW212</f>
        <v>6</v>
      </c>
      <c r="C180" s="2" t="str">
        <f>数据源!CX212</f>
        <v>T2HP6</v>
      </c>
      <c r="D180" s="2" t="str">
        <f>数据源!CY212</f>
        <v>部件</v>
      </c>
      <c r="E180" s="2">
        <f>数据源!CZ212</f>
        <v>100.68750000000001</v>
      </c>
      <c r="F180" s="2">
        <f>数据源!DA212</f>
        <v>1.5</v>
      </c>
      <c r="G180" s="2">
        <f>数据源!DB212</f>
        <v>2.3599999999999999E-2</v>
      </c>
      <c r="H180" s="2">
        <f>数据源!DC212</f>
        <v>7.8129526174218894E-3</v>
      </c>
      <c r="I180" s="2">
        <f>数据源!DD212</f>
        <v>78</v>
      </c>
      <c r="J180" s="3">
        <f t="shared" si="75"/>
        <v>1</v>
      </c>
      <c r="K180" s="3">
        <f t="shared" si="76"/>
        <v>2</v>
      </c>
      <c r="L180" s="3" t="str">
        <f t="shared" si="77"/>
        <v>部件</v>
      </c>
      <c r="M180" s="3">
        <f t="shared" ca="1" si="78"/>
        <v>92206</v>
      </c>
      <c r="N180" s="3" t="str">
        <f t="shared" ca="1" si="81"/>
        <v>91001,91003,91005,91101,91103,91105,91201,91203,91205,91002,91004,91006,91102,91104,91106,91202,91204,91206,92001,92003,92005,92101,92103,92105,92201,92203,92205,92002,92004,92006,92102,92104,92106,92202,92204,92206</v>
      </c>
      <c r="O180" s="3" t="str">
        <f t="shared" si="82"/>
        <v>483,483,483,483,483,483,483,483,483,483,483,483,483,483,483,483,483,483,78,78,78,78,78,78,78,78,78,78,78,78,78,78,78,78,78,78</v>
      </c>
      <c r="P180" s="1" t="str">
        <f t="shared" si="83"/>
        <v>(3,4),(3,4),(3,4),(3,4),(3,4),(3,4),(3,4),(3,4),(3,4),(3,4),(3,4),(3,4),(3,4),(3,4),(3,4),(3,4),(3,4),(3,4),(1,2),(1,2),(1,2),(1,2),(1,2),(1,2),(1,2),(1,2),(1,2),(1,2),(1,2),(1,2),(1,2),(1,2),(1,2),(1,2),(1,2),(1,2)</v>
      </c>
      <c r="Q180" s="3" t="str">
        <f>IF(D180="坦克碎片",VLOOKUP(C180,道具信息!$N$2:$O$291,2,FALSE)&amp;"碎片",VLOOKUP(C180,道具信息!$N$2:$O$291,2,FALSE))</f>
        <v>T2部件</v>
      </c>
      <c r="R180" s="3">
        <f>SUMIFS(I$3:I$408,Q$3:Q$408,Q180,B$3:B$408,B180)</f>
        <v>1404</v>
      </c>
      <c r="S180" s="11">
        <f>ROUND(R180/SUMIF(B$3:B$408,B180,I$3:I$408),3)</f>
        <v>0.13700000000000001</v>
      </c>
      <c r="T180" s="3" t="str">
        <f>VLOOKUP(Q180,道具信息!$Q$3:$S$20,2,FALSE)</f>
        <v>CHEST_ITEM_TYPE_T2_PART</v>
      </c>
      <c r="U180" s="3" t="str">
        <f>IF(COUNTIF(U$145:U179,T180)=0,T180,"")</f>
        <v/>
      </c>
      <c r="V180" s="3" t="str">
        <f t="shared" si="86"/>
        <v>CHEST_ITEM_TYPE_T1_PART,CHEST_ITEM_TYPE_T2_PART</v>
      </c>
      <c r="W180" s="13" t="str">
        <f t="shared" si="87"/>
        <v/>
      </c>
      <c r="X180" s="3" t="str">
        <f t="shared" si="88"/>
        <v/>
      </c>
      <c r="Y180" s="3" t="str">
        <f t="shared" si="89"/>
        <v>85.0%,13.7%</v>
      </c>
    </row>
    <row r="181" spans="2:25" x14ac:dyDescent="0.3">
      <c r="B181" s="2">
        <f>数据源!CW213</f>
        <v>6</v>
      </c>
      <c r="C181" s="2" t="str">
        <f>数据源!CX213</f>
        <v>T3LP1</v>
      </c>
      <c r="D181" s="2" t="str">
        <f>数据源!CY213</f>
        <v>部件</v>
      </c>
      <c r="E181" s="2">
        <f>数据源!CZ213</f>
        <v>882.00000000000011</v>
      </c>
      <c r="F181" s="2">
        <f>数据源!DA213</f>
        <v>1</v>
      </c>
      <c r="G181" s="2">
        <f>数据源!DB213</f>
        <v>2.5899999999999999E-2</v>
      </c>
      <c r="H181" s="2">
        <f>数据源!DC213</f>
        <v>1.468253968253968E-3</v>
      </c>
      <c r="I181" s="2">
        <f>数据源!DD213</f>
        <v>15</v>
      </c>
      <c r="J181" s="3">
        <f t="shared" si="75"/>
        <v>1</v>
      </c>
      <c r="K181" s="3">
        <f t="shared" si="76"/>
        <v>1</v>
      </c>
      <c r="L181" s="3" t="str">
        <f t="shared" si="77"/>
        <v>部件</v>
      </c>
      <c r="M181" s="3">
        <f t="shared" ca="1" si="78"/>
        <v>93001</v>
      </c>
      <c r="N181" s="3" t="str">
        <f t="shared" ca="1" si="81"/>
        <v>91001,91003,91005,91101,91103,91105,91201,91203,91205,91002,91004,91006,91102,91104,91106,91202,91204,91206,92001,92003,92005,92101,92103,92105,92201,92203,92205,92002,92004,92006,92102,92104,92106,92202,92204,92206,93001</v>
      </c>
      <c r="O181" s="3" t="str">
        <f t="shared" si="82"/>
        <v>483,483,483,483,483,483,483,483,483,483,483,483,483,483,483,483,483,483,78,78,78,78,78,78,78,78,78,78,78,78,78,78,78,78,78,78,15</v>
      </c>
      <c r="P181" s="1" t="str">
        <f t="shared" si="83"/>
        <v>(3,4),(3,4),(3,4),(3,4),(3,4),(3,4),(3,4),(3,4),(3,4),(3,4),(3,4),(3,4),(3,4),(3,4),(3,4),(3,4),(3,4),(3,4),(1,2),(1,2),(1,2),(1,2),(1,2),(1,2),(1,2),(1,2),(1,2),(1,2),(1,2),(1,2),(1,2),(1,2),(1,2),(1,2),(1,2),(1,2),(1,1)</v>
      </c>
      <c r="Q181" s="3" t="str">
        <f>IF(D181="坦克碎片",VLOOKUP(C181,道具信息!$N$2:$O$291,2,FALSE)&amp;"碎片",VLOOKUP(C181,道具信息!$N$2:$O$291,2,FALSE))</f>
        <v>T3部件</v>
      </c>
      <c r="R181" s="3">
        <f>SUMIFS(I$3:I$408,Q$3:Q$408,Q181,B$3:B$408,B181)</f>
        <v>135</v>
      </c>
      <c r="S181" s="11">
        <f>ROUND(R181/SUMIF(B$3:B$408,B181,I$3:I$408),3)</f>
        <v>1.2999999999999999E-2</v>
      </c>
      <c r="T181" s="3" t="str">
        <f>VLOOKUP(Q181,道具信息!$Q$3:$S$20,2,FALSE)</f>
        <v>CHEST_ITEM_TYPE_T3_PART</v>
      </c>
      <c r="U181" s="3" t="str">
        <f>IF(COUNTIF(U$145:U180,T181)=0,T181,"")</f>
        <v>CHEST_ITEM_TYPE_T3_PART</v>
      </c>
      <c r="V181" s="3" t="str">
        <f t="shared" si="86"/>
        <v>CHEST_ITEM_TYPE_T1_PART,CHEST_ITEM_TYPE_T2_PART,CHEST_ITEM_TYPE_T3_PART</v>
      </c>
      <c r="W181" s="13">
        <f t="shared" si="87"/>
        <v>1.2999999999999999E-2</v>
      </c>
      <c r="X181" s="3" t="str">
        <f t="shared" si="88"/>
        <v>1.3%</v>
      </c>
      <c r="Y181" s="3" t="str">
        <f t="shared" si="89"/>
        <v>85.0%,13.7%,1.3%</v>
      </c>
    </row>
    <row r="182" spans="2:25" x14ac:dyDescent="0.3">
      <c r="B182" s="2">
        <f>数据源!CW214</f>
        <v>6</v>
      </c>
      <c r="C182" s="2" t="str">
        <f>数据源!CX214</f>
        <v>T3LP3</v>
      </c>
      <c r="D182" s="2" t="str">
        <f>数据源!CY214</f>
        <v>部件</v>
      </c>
      <c r="E182" s="2">
        <f>数据源!CZ214</f>
        <v>882.00000000000011</v>
      </c>
      <c r="F182" s="2">
        <f>数据源!DA214</f>
        <v>1</v>
      </c>
      <c r="G182" s="2">
        <f>数据源!DB214</f>
        <v>2.5899999999999999E-2</v>
      </c>
      <c r="H182" s="2">
        <f>数据源!DC214</f>
        <v>1.468253968253968E-3</v>
      </c>
      <c r="I182" s="2">
        <f>数据源!DD214</f>
        <v>15</v>
      </c>
      <c r="J182" s="3">
        <f t="shared" si="75"/>
        <v>1</v>
      </c>
      <c r="K182" s="3">
        <f t="shared" si="76"/>
        <v>1</v>
      </c>
      <c r="L182" s="3" t="str">
        <f t="shared" si="77"/>
        <v>部件</v>
      </c>
      <c r="M182" s="3">
        <f t="shared" ca="1" si="78"/>
        <v>93003</v>
      </c>
      <c r="N182" s="3" t="str">
        <f t="shared" ca="1" si="81"/>
        <v>91001,91003,91005,91101,91103,91105,91201,91203,91205,91002,91004,91006,91102,91104,91106,91202,91204,91206,92001,92003,92005,92101,92103,92105,92201,92203,92205,92002,92004,92006,92102,92104,92106,92202,92204,92206,93001,93003</v>
      </c>
      <c r="O182" s="3" t="str">
        <f t="shared" si="82"/>
        <v>483,483,483,483,483,483,483,483,483,483,483,483,483,483,483,483,483,483,78,78,78,78,78,78,78,78,78,78,78,78,78,78,78,78,78,78,15,15</v>
      </c>
      <c r="P182" s="1" t="str">
        <f t="shared" si="83"/>
        <v>(3,4),(3,4),(3,4),(3,4),(3,4),(3,4),(3,4),(3,4),(3,4),(3,4),(3,4),(3,4),(3,4),(3,4),(3,4),(3,4),(3,4),(3,4),(1,2),(1,2),(1,2),(1,2),(1,2),(1,2),(1,2),(1,2),(1,2),(1,2),(1,2),(1,2),(1,2),(1,2),(1,2),(1,2),(1,2),(1,2),(1,1),(1,1)</v>
      </c>
      <c r="Q182" s="3" t="str">
        <f>IF(D182="坦克碎片",VLOOKUP(C182,道具信息!$N$2:$O$291,2,FALSE)&amp;"碎片",VLOOKUP(C182,道具信息!$N$2:$O$291,2,FALSE))</f>
        <v>T3部件</v>
      </c>
      <c r="R182" s="3">
        <f>SUMIFS(I$3:I$408,Q$3:Q$408,Q182,B$3:B$408,B182)</f>
        <v>135</v>
      </c>
      <c r="S182" s="11">
        <f>ROUND(R182/SUMIF(B$3:B$408,B182,I$3:I$408),3)</f>
        <v>1.2999999999999999E-2</v>
      </c>
      <c r="T182" s="3" t="str">
        <f>VLOOKUP(Q182,道具信息!$Q$3:$S$20,2,FALSE)</f>
        <v>CHEST_ITEM_TYPE_T3_PART</v>
      </c>
      <c r="U182" s="3" t="str">
        <f>IF(COUNTIF(U$145:U181,T182)=0,T182,"")</f>
        <v/>
      </c>
      <c r="V182" s="3" t="str">
        <f t="shared" si="86"/>
        <v>CHEST_ITEM_TYPE_T1_PART,CHEST_ITEM_TYPE_T2_PART,CHEST_ITEM_TYPE_T3_PART</v>
      </c>
      <c r="W182" s="13" t="str">
        <f t="shared" si="87"/>
        <v/>
      </c>
      <c r="X182" s="3" t="str">
        <f t="shared" si="88"/>
        <v/>
      </c>
      <c r="Y182" s="3" t="str">
        <f t="shared" si="89"/>
        <v>85.0%,13.7%,1.3%</v>
      </c>
    </row>
    <row r="183" spans="2:25" x14ac:dyDescent="0.3">
      <c r="B183" s="2">
        <f>数据源!CW215</f>
        <v>6</v>
      </c>
      <c r="C183" s="2" t="str">
        <f>数据源!CX215</f>
        <v>T3LP5</v>
      </c>
      <c r="D183" s="2" t="str">
        <f>数据源!CY215</f>
        <v>部件</v>
      </c>
      <c r="E183" s="2">
        <f>数据源!CZ215</f>
        <v>882.00000000000011</v>
      </c>
      <c r="F183" s="2">
        <f>数据源!DA215</f>
        <v>1</v>
      </c>
      <c r="G183" s="2">
        <f>数据源!DB215</f>
        <v>2.5899999999999999E-2</v>
      </c>
      <c r="H183" s="2">
        <f>数据源!DC215</f>
        <v>1.468253968253968E-3</v>
      </c>
      <c r="I183" s="2">
        <f>数据源!DD215</f>
        <v>15</v>
      </c>
      <c r="J183" s="3">
        <f t="shared" si="75"/>
        <v>1</v>
      </c>
      <c r="K183" s="3">
        <f t="shared" si="76"/>
        <v>1</v>
      </c>
      <c r="L183" s="3" t="str">
        <f t="shared" si="77"/>
        <v>部件</v>
      </c>
      <c r="M183" s="3">
        <f t="shared" ca="1" si="78"/>
        <v>93005</v>
      </c>
      <c r="N183" s="3" t="str">
        <f t="shared" ca="1" si="81"/>
        <v>91001,91003,91005,91101,91103,91105,91201,91203,91205,91002,91004,91006,91102,91104,91106,91202,91204,91206,92001,92003,92005,92101,92103,92105,92201,92203,92205,92002,92004,92006,92102,92104,92106,92202,92204,92206,93001,93003,93005</v>
      </c>
      <c r="O183" s="3" t="str">
        <f t="shared" si="82"/>
        <v>483,483,483,483,483,483,483,483,483,483,483,483,483,483,483,483,483,483,78,78,78,78,78,78,78,78,78,78,78,78,78,78,78,78,78,78,15,15,15</v>
      </c>
      <c r="P183" s="1" t="str">
        <f t="shared" si="83"/>
        <v>(3,4),(3,4),(3,4),(3,4),(3,4),(3,4),(3,4),(3,4),(3,4),(3,4),(3,4),(3,4),(3,4),(3,4),(3,4),(3,4),(3,4),(3,4),(1,2),(1,2),(1,2),(1,2),(1,2),(1,2),(1,2),(1,2),(1,2),(1,2),(1,2),(1,2),(1,2),(1,2),(1,2),(1,2),(1,2),(1,2),(1,1),(1,1),(1,1)</v>
      </c>
      <c r="Q183" s="3" t="str">
        <f>IF(D183="坦克碎片",VLOOKUP(C183,道具信息!$N$2:$O$291,2,FALSE)&amp;"碎片",VLOOKUP(C183,道具信息!$N$2:$O$291,2,FALSE))</f>
        <v>T3部件</v>
      </c>
      <c r="R183" s="3">
        <f>SUMIFS(I$3:I$408,Q$3:Q$408,Q183,B$3:B$408,B183)</f>
        <v>135</v>
      </c>
      <c r="S183" s="11">
        <f>ROUND(R183/SUMIF(B$3:B$408,B183,I$3:I$408),3)</f>
        <v>1.2999999999999999E-2</v>
      </c>
      <c r="T183" s="3" t="str">
        <f>VLOOKUP(Q183,道具信息!$Q$3:$S$20,2,FALSE)</f>
        <v>CHEST_ITEM_TYPE_T3_PART</v>
      </c>
      <c r="U183" s="3" t="str">
        <f>IF(COUNTIF(U$145:U182,T183)=0,T183,"")</f>
        <v/>
      </c>
      <c r="V183" s="3" t="str">
        <f t="shared" si="86"/>
        <v>CHEST_ITEM_TYPE_T1_PART,CHEST_ITEM_TYPE_T2_PART,CHEST_ITEM_TYPE_T3_PART</v>
      </c>
      <c r="W183" s="13" t="str">
        <f t="shared" si="87"/>
        <v/>
      </c>
      <c r="X183" s="3" t="str">
        <f t="shared" si="88"/>
        <v/>
      </c>
      <c r="Y183" s="3" t="str">
        <f t="shared" si="89"/>
        <v>85.0%,13.7%,1.3%</v>
      </c>
    </row>
    <row r="184" spans="2:25" x14ac:dyDescent="0.3">
      <c r="B184" s="2">
        <f>数据源!CW216</f>
        <v>6</v>
      </c>
      <c r="C184" s="2" t="str">
        <f>数据源!CX216</f>
        <v>T3MP1</v>
      </c>
      <c r="D184" s="2" t="str">
        <f>数据源!CY216</f>
        <v>部件</v>
      </c>
      <c r="E184" s="2">
        <f>数据源!CZ216</f>
        <v>882.00000000000011</v>
      </c>
      <c r="F184" s="2">
        <f>数据源!DA216</f>
        <v>1</v>
      </c>
      <c r="G184" s="2">
        <f>数据源!DB216</f>
        <v>2.5899999999999999E-2</v>
      </c>
      <c r="H184" s="2">
        <f>数据源!DC216</f>
        <v>1.468253968253968E-3</v>
      </c>
      <c r="I184" s="2">
        <f>数据源!DD216</f>
        <v>15</v>
      </c>
      <c r="J184" s="3">
        <f t="shared" si="75"/>
        <v>1</v>
      </c>
      <c r="K184" s="3">
        <f t="shared" si="76"/>
        <v>1</v>
      </c>
      <c r="L184" s="3" t="str">
        <f t="shared" si="77"/>
        <v>部件</v>
      </c>
      <c r="M184" s="3">
        <f t="shared" ca="1" si="78"/>
        <v>93101</v>
      </c>
      <c r="N184" s="3" t="str">
        <f t="shared" ca="1" si="81"/>
        <v>91001,91003,91005,91101,91103,91105,91201,91203,91205,91002,91004,91006,91102,91104,91106,91202,91204,91206,92001,92003,92005,92101,92103,92105,92201,92203,92205,92002,92004,92006,92102,92104,92106,92202,92204,92206,93001,93003,93005,93101</v>
      </c>
      <c r="O184" s="3" t="str">
        <f t="shared" si="82"/>
        <v>483,483,483,483,483,483,483,483,483,483,483,483,483,483,483,483,483,483,78,78,78,78,78,78,78,78,78,78,78,78,78,78,78,78,78,78,15,15,15,15</v>
      </c>
      <c r="P184" s="1" t="str">
        <f t="shared" si="83"/>
        <v>(3,4),(3,4),(3,4),(3,4),(3,4),(3,4),(3,4),(3,4),(3,4),(3,4),(3,4),(3,4),(3,4),(3,4),(3,4),(3,4),(3,4),(3,4),(1,2),(1,2),(1,2),(1,2),(1,2),(1,2),(1,2),(1,2),(1,2),(1,2),(1,2),(1,2),(1,2),(1,2),(1,2),(1,2),(1,2),(1,2),(1,1),(1,1),(1,1),(1,1)</v>
      </c>
      <c r="Q184" s="3" t="str">
        <f>IF(D184="坦克碎片",VLOOKUP(C184,道具信息!$N$2:$O$291,2,FALSE)&amp;"碎片",VLOOKUP(C184,道具信息!$N$2:$O$291,2,FALSE))</f>
        <v>T3部件</v>
      </c>
      <c r="R184" s="3">
        <f>SUMIFS(I$3:I$408,Q$3:Q$408,Q184,B$3:B$408,B184)</f>
        <v>135</v>
      </c>
      <c r="S184" s="11">
        <f>ROUND(R184/SUMIF(B$3:B$408,B184,I$3:I$408),3)</f>
        <v>1.2999999999999999E-2</v>
      </c>
      <c r="T184" s="3" t="str">
        <f>VLOOKUP(Q184,道具信息!$Q$3:$S$20,2,FALSE)</f>
        <v>CHEST_ITEM_TYPE_T3_PART</v>
      </c>
      <c r="U184" s="3" t="str">
        <f>IF(COUNTIF(U$145:U183,T184)=0,T184,"")</f>
        <v/>
      </c>
      <c r="V184" s="3" t="str">
        <f t="shared" si="86"/>
        <v>CHEST_ITEM_TYPE_T1_PART,CHEST_ITEM_TYPE_T2_PART,CHEST_ITEM_TYPE_T3_PART</v>
      </c>
      <c r="W184" s="13" t="str">
        <f t="shared" si="87"/>
        <v/>
      </c>
      <c r="X184" s="3" t="str">
        <f t="shared" si="88"/>
        <v/>
      </c>
      <c r="Y184" s="3" t="str">
        <f t="shared" si="89"/>
        <v>85.0%,13.7%,1.3%</v>
      </c>
    </row>
    <row r="185" spans="2:25" x14ac:dyDescent="0.3">
      <c r="B185" s="2">
        <f>数据源!CW217</f>
        <v>6</v>
      </c>
      <c r="C185" s="2" t="str">
        <f>数据源!CX217</f>
        <v>T3MP3</v>
      </c>
      <c r="D185" s="2" t="str">
        <f>数据源!CY217</f>
        <v>部件</v>
      </c>
      <c r="E185" s="2">
        <f>数据源!CZ217</f>
        <v>882.00000000000011</v>
      </c>
      <c r="F185" s="2">
        <f>数据源!DA217</f>
        <v>1</v>
      </c>
      <c r="G185" s="2">
        <f>数据源!DB217</f>
        <v>2.5899999999999999E-2</v>
      </c>
      <c r="H185" s="2">
        <f>数据源!DC217</f>
        <v>1.468253968253968E-3</v>
      </c>
      <c r="I185" s="2">
        <f>数据源!DD217</f>
        <v>15</v>
      </c>
      <c r="J185" s="3">
        <f t="shared" si="75"/>
        <v>1</v>
      </c>
      <c r="K185" s="3">
        <f t="shared" si="76"/>
        <v>1</v>
      </c>
      <c r="L185" s="3" t="str">
        <f t="shared" si="77"/>
        <v>部件</v>
      </c>
      <c r="M185" s="3">
        <f t="shared" ca="1" si="78"/>
        <v>93103</v>
      </c>
      <c r="N185" s="3" t="str">
        <f t="shared" ca="1" si="81"/>
        <v>91001,91003,91005,91101,91103,91105,91201,91203,91205,91002,91004,91006,91102,91104,91106,91202,91204,91206,92001,92003,92005,92101,92103,92105,92201,92203,92205,92002,92004,92006,92102,92104,92106,92202,92204,92206,93001,93003,93005,93101,93103</v>
      </c>
      <c r="O185" s="3" t="str">
        <f t="shared" si="82"/>
        <v>483,483,483,483,483,483,483,483,483,483,483,483,483,483,483,483,483,483,78,78,78,78,78,78,78,78,78,78,78,78,78,78,78,78,78,78,15,15,15,15,15</v>
      </c>
      <c r="P185" s="1" t="str">
        <f t="shared" si="83"/>
        <v>(3,4),(3,4),(3,4),(3,4),(3,4),(3,4),(3,4),(3,4),(3,4),(3,4),(3,4),(3,4),(3,4),(3,4),(3,4),(3,4),(3,4),(3,4),(1,2),(1,2),(1,2),(1,2),(1,2),(1,2),(1,2),(1,2),(1,2),(1,2),(1,2),(1,2),(1,2),(1,2),(1,2),(1,2),(1,2),(1,2),(1,1),(1,1),(1,1),(1,1),(1,1)</v>
      </c>
      <c r="Q185" s="3" t="str">
        <f>IF(D185="坦克碎片",VLOOKUP(C185,道具信息!$N$2:$O$291,2,FALSE)&amp;"碎片",VLOOKUP(C185,道具信息!$N$2:$O$291,2,FALSE))</f>
        <v>T3部件</v>
      </c>
      <c r="R185" s="3">
        <f>SUMIFS(I$3:I$408,Q$3:Q$408,Q185,B$3:B$408,B185)</f>
        <v>135</v>
      </c>
      <c r="S185" s="11">
        <f>ROUND(R185/SUMIF(B$3:B$408,B185,I$3:I$408),3)</f>
        <v>1.2999999999999999E-2</v>
      </c>
      <c r="T185" s="3" t="str">
        <f>VLOOKUP(Q185,道具信息!$Q$3:$S$20,2,FALSE)</f>
        <v>CHEST_ITEM_TYPE_T3_PART</v>
      </c>
      <c r="U185" s="3" t="str">
        <f>IF(COUNTIF(U$145:U184,T185)=0,T185,"")</f>
        <v/>
      </c>
      <c r="V185" s="3" t="str">
        <f t="shared" si="86"/>
        <v>CHEST_ITEM_TYPE_T1_PART,CHEST_ITEM_TYPE_T2_PART,CHEST_ITEM_TYPE_T3_PART</v>
      </c>
      <c r="W185" s="13" t="str">
        <f t="shared" si="87"/>
        <v/>
      </c>
      <c r="X185" s="3" t="str">
        <f t="shared" si="88"/>
        <v/>
      </c>
      <c r="Y185" s="3" t="str">
        <f t="shared" si="89"/>
        <v>85.0%,13.7%,1.3%</v>
      </c>
    </row>
    <row r="186" spans="2:25" x14ac:dyDescent="0.3">
      <c r="B186" s="2">
        <f>数据源!CW218</f>
        <v>6</v>
      </c>
      <c r="C186" s="2" t="str">
        <f>数据源!CX218</f>
        <v>T3MP5</v>
      </c>
      <c r="D186" s="2" t="str">
        <f>数据源!CY218</f>
        <v>部件</v>
      </c>
      <c r="E186" s="2">
        <f>数据源!CZ218</f>
        <v>882.00000000000011</v>
      </c>
      <c r="F186" s="2">
        <f>数据源!DA218</f>
        <v>1</v>
      </c>
      <c r="G186" s="2">
        <f>数据源!DB218</f>
        <v>2.5899999999999999E-2</v>
      </c>
      <c r="H186" s="2">
        <f>数据源!DC218</f>
        <v>1.468253968253968E-3</v>
      </c>
      <c r="I186" s="2">
        <f>数据源!DD218</f>
        <v>15</v>
      </c>
      <c r="J186" s="3">
        <f t="shared" si="75"/>
        <v>1</v>
      </c>
      <c r="K186" s="3">
        <f t="shared" si="76"/>
        <v>1</v>
      </c>
      <c r="L186" s="3" t="str">
        <f t="shared" si="77"/>
        <v>部件</v>
      </c>
      <c r="M186" s="3">
        <f t="shared" ca="1" si="78"/>
        <v>93105</v>
      </c>
      <c r="N186" s="3" t="str">
        <f t="shared" ca="1" si="81"/>
        <v>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186" s="3" t="str">
        <f t="shared" si="82"/>
        <v>483,483,483,483,483,483,483,483,483,483,483,483,483,483,483,483,483,483,78,78,78,78,78,78,78,78,78,78,78,78,78,78,78,78,78,78,15,15,15,15,15,15</v>
      </c>
      <c r="P186" s="1" t="str">
        <f t="shared" si="83"/>
        <v>(3,4),(3,4),(3,4),(3,4),(3,4),(3,4),(3,4),(3,4),(3,4),(3,4),(3,4),(3,4),(3,4),(3,4),(3,4),(3,4),(3,4),(3,4),(1,2),(1,2),(1,2),(1,2),(1,2),(1,2),(1,2),(1,2),(1,2),(1,2),(1,2),(1,2),(1,2),(1,2),(1,2),(1,2),(1,2),(1,2),(1,1),(1,1),(1,1),(1,1),(1,1),(1,1)</v>
      </c>
      <c r="Q186" s="3" t="str">
        <f>IF(D186="坦克碎片",VLOOKUP(C186,道具信息!$N$2:$O$291,2,FALSE)&amp;"碎片",VLOOKUP(C186,道具信息!$N$2:$O$291,2,FALSE))</f>
        <v>T3部件</v>
      </c>
      <c r="R186" s="3">
        <f>SUMIFS(I$3:I$408,Q$3:Q$408,Q186,B$3:B$408,B186)</f>
        <v>135</v>
      </c>
      <c r="S186" s="11">
        <f>ROUND(R186/SUMIF(B$3:B$408,B186,I$3:I$408),3)</f>
        <v>1.2999999999999999E-2</v>
      </c>
      <c r="T186" s="3" t="str">
        <f>VLOOKUP(Q186,道具信息!$Q$3:$S$20,2,FALSE)</f>
        <v>CHEST_ITEM_TYPE_T3_PART</v>
      </c>
      <c r="U186" s="3" t="str">
        <f>IF(COUNTIF(U$145:U185,T186)=0,T186,"")</f>
        <v/>
      </c>
      <c r="V186" s="3" t="str">
        <f t="shared" si="86"/>
        <v>CHEST_ITEM_TYPE_T1_PART,CHEST_ITEM_TYPE_T2_PART,CHEST_ITEM_TYPE_T3_PART</v>
      </c>
      <c r="W186" s="13" t="str">
        <f t="shared" si="87"/>
        <v/>
      </c>
      <c r="X186" s="3" t="str">
        <f t="shared" si="88"/>
        <v/>
      </c>
      <c r="Y186" s="3" t="str">
        <f t="shared" si="89"/>
        <v>85.0%,13.7%,1.3%</v>
      </c>
    </row>
    <row r="187" spans="2:25" x14ac:dyDescent="0.3">
      <c r="B187" s="2">
        <f>数据源!CW219</f>
        <v>6</v>
      </c>
      <c r="C187" s="2" t="str">
        <f>数据源!CX219</f>
        <v>T3HP1</v>
      </c>
      <c r="D187" s="2" t="str">
        <f>数据源!CY219</f>
        <v>部件</v>
      </c>
      <c r="E187" s="2">
        <f>数据源!CZ219</f>
        <v>882.00000000000011</v>
      </c>
      <c r="F187" s="2">
        <f>数据源!DA219</f>
        <v>1</v>
      </c>
      <c r="G187" s="2">
        <f>数据源!DB219</f>
        <v>2.5899999999999999E-2</v>
      </c>
      <c r="H187" s="2">
        <f>数据源!DC219</f>
        <v>1.468253968253968E-3</v>
      </c>
      <c r="I187" s="2">
        <f>数据源!DD219</f>
        <v>15</v>
      </c>
      <c r="J187" s="3">
        <f t="shared" si="75"/>
        <v>1</v>
      </c>
      <c r="K187" s="3">
        <f t="shared" si="76"/>
        <v>1</v>
      </c>
      <c r="L187" s="3" t="str">
        <f t="shared" si="77"/>
        <v>部件</v>
      </c>
      <c r="M187" s="3">
        <f t="shared" ca="1" si="78"/>
        <v>93201</v>
      </c>
      <c r="N187" s="3" t="str">
        <f t="shared" ca="1" si="81"/>
        <v>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187" s="3" t="str">
        <f t="shared" si="82"/>
        <v>483,483,483,483,483,483,483,483,483,483,483,483,483,483,483,483,483,483,78,78,78,78,78,78,78,78,78,78,78,78,78,78,78,78,78,78,15,15,15,15,15,15,15</v>
      </c>
      <c r="P187" s="1" t="str">
        <f t="shared" si="83"/>
        <v>(3,4),(3,4),(3,4),(3,4),(3,4),(3,4),(3,4),(3,4),(3,4),(3,4),(3,4),(3,4),(3,4),(3,4),(3,4),(3,4),(3,4),(3,4),(1,2),(1,2),(1,2),(1,2),(1,2),(1,2),(1,2),(1,2),(1,2),(1,2),(1,2),(1,2),(1,2),(1,2),(1,2),(1,2),(1,2),(1,2),(1,1),(1,1),(1,1),(1,1),(1,1),(1,1),(1,1)</v>
      </c>
      <c r="Q187" s="3" t="str">
        <f>IF(D187="坦克碎片",VLOOKUP(C187,道具信息!$N$2:$O$291,2,FALSE)&amp;"碎片",VLOOKUP(C187,道具信息!$N$2:$O$291,2,FALSE))</f>
        <v>T3部件</v>
      </c>
      <c r="R187" s="3">
        <f>SUMIFS(I$3:I$408,Q$3:Q$408,Q187,B$3:B$408,B187)</f>
        <v>135</v>
      </c>
      <c r="S187" s="11">
        <f>ROUND(R187/SUMIF(B$3:B$408,B187,I$3:I$408),3)</f>
        <v>1.2999999999999999E-2</v>
      </c>
      <c r="T187" s="3" t="str">
        <f>VLOOKUP(Q187,道具信息!$Q$3:$S$20,2,FALSE)</f>
        <v>CHEST_ITEM_TYPE_T3_PART</v>
      </c>
      <c r="U187" s="3" t="str">
        <f>IF(COUNTIF(U$145:U186,T187)=0,T187,"")</f>
        <v/>
      </c>
      <c r="V187" s="3" t="str">
        <f t="shared" si="86"/>
        <v>CHEST_ITEM_TYPE_T1_PART,CHEST_ITEM_TYPE_T2_PART,CHEST_ITEM_TYPE_T3_PART</v>
      </c>
      <c r="W187" s="13" t="str">
        <f t="shared" si="87"/>
        <v/>
      </c>
      <c r="X187" s="3" t="str">
        <f t="shared" si="88"/>
        <v/>
      </c>
      <c r="Y187" s="3" t="str">
        <f t="shared" si="89"/>
        <v>85.0%,13.7%,1.3%</v>
      </c>
    </row>
    <row r="188" spans="2:25" x14ac:dyDescent="0.3">
      <c r="B188" s="2">
        <f>数据源!CW220</f>
        <v>6</v>
      </c>
      <c r="C188" s="2" t="str">
        <f>数据源!CX220</f>
        <v>T3HP3</v>
      </c>
      <c r="D188" s="2" t="str">
        <f>数据源!CY220</f>
        <v>部件</v>
      </c>
      <c r="E188" s="2">
        <f>数据源!CZ220</f>
        <v>882.00000000000011</v>
      </c>
      <c r="F188" s="2">
        <f>数据源!DA220</f>
        <v>1</v>
      </c>
      <c r="G188" s="2">
        <f>数据源!DB220</f>
        <v>2.5899999999999999E-2</v>
      </c>
      <c r="H188" s="2">
        <f>数据源!DC220</f>
        <v>1.468253968253968E-3</v>
      </c>
      <c r="I188" s="2">
        <f>数据源!DD220</f>
        <v>15</v>
      </c>
      <c r="J188" s="3">
        <f t="shared" si="75"/>
        <v>1</v>
      </c>
      <c r="K188" s="3">
        <f t="shared" si="76"/>
        <v>1</v>
      </c>
      <c r="L188" s="3" t="str">
        <f t="shared" si="77"/>
        <v>部件</v>
      </c>
      <c r="M188" s="3">
        <f t="shared" ca="1" si="78"/>
        <v>93203</v>
      </c>
      <c r="N188" s="3" t="str">
        <f t="shared" ca="1" si="81"/>
        <v>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188" s="3" t="str">
        <f t="shared" si="82"/>
        <v>483,483,483,483,483,483,483,483,483,483,483,483,483,483,483,483,483,483,78,78,78,78,78,78,78,78,78,78,78,78,78,78,78,78,78,78,15,15,15,15,15,15,15,15</v>
      </c>
      <c r="P188" s="1" t="str">
        <f t="shared" si="83"/>
        <v>(3,4),(3,4),(3,4),(3,4),(3,4),(3,4),(3,4),(3,4),(3,4),(3,4),(3,4),(3,4),(3,4),(3,4),(3,4),(3,4),(3,4),(3,4),(1,2),(1,2),(1,2),(1,2),(1,2),(1,2),(1,2),(1,2),(1,2),(1,2),(1,2),(1,2),(1,2),(1,2),(1,2),(1,2),(1,2),(1,2),(1,1),(1,1),(1,1),(1,1),(1,1),(1,1),(1,1),(1,1)</v>
      </c>
      <c r="Q188" s="3" t="str">
        <f>IF(D188="坦克碎片",VLOOKUP(C188,道具信息!$N$2:$O$291,2,FALSE)&amp;"碎片",VLOOKUP(C188,道具信息!$N$2:$O$291,2,FALSE))</f>
        <v>T3部件</v>
      </c>
      <c r="R188" s="3">
        <f>SUMIFS(I$3:I$408,Q$3:Q$408,Q188,B$3:B$408,B188)</f>
        <v>135</v>
      </c>
      <c r="S188" s="11">
        <f>ROUND(R188/SUMIF(B$3:B$408,B188,I$3:I$408),3)</f>
        <v>1.2999999999999999E-2</v>
      </c>
      <c r="T188" s="3" t="str">
        <f>VLOOKUP(Q188,道具信息!$Q$3:$S$20,2,FALSE)</f>
        <v>CHEST_ITEM_TYPE_T3_PART</v>
      </c>
      <c r="U188" s="3" t="str">
        <f>IF(COUNTIF(U$145:U187,T188)=0,T188,"")</f>
        <v/>
      </c>
      <c r="V188" s="3" t="str">
        <f t="shared" si="86"/>
        <v>CHEST_ITEM_TYPE_T1_PART,CHEST_ITEM_TYPE_T2_PART,CHEST_ITEM_TYPE_T3_PART</v>
      </c>
      <c r="W188" s="13" t="str">
        <f t="shared" si="87"/>
        <v/>
      </c>
      <c r="X188" s="3" t="str">
        <f t="shared" si="88"/>
        <v/>
      </c>
      <c r="Y188" s="3" t="str">
        <f t="shared" si="89"/>
        <v>85.0%,13.7%,1.3%</v>
      </c>
    </row>
    <row r="189" spans="2:25" x14ac:dyDescent="0.3">
      <c r="B189" s="2">
        <f>数据源!CW221</f>
        <v>6</v>
      </c>
      <c r="C189" s="2" t="str">
        <f>数据源!CX221</f>
        <v>T3HP5</v>
      </c>
      <c r="D189" s="2" t="str">
        <f>数据源!CY221</f>
        <v>部件</v>
      </c>
      <c r="E189" s="2">
        <f>数据源!CZ221</f>
        <v>882.00000000000011</v>
      </c>
      <c r="F189" s="2">
        <f>数据源!DA221</f>
        <v>1</v>
      </c>
      <c r="G189" s="2">
        <f>数据源!DB221</f>
        <v>2.5999999999999999E-2</v>
      </c>
      <c r="H189" s="2">
        <f>数据源!DC221</f>
        <v>1.4739229024943309E-3</v>
      </c>
      <c r="I189" s="2">
        <f>数据源!DD221</f>
        <v>15</v>
      </c>
      <c r="J189" s="3">
        <f t="shared" si="75"/>
        <v>1</v>
      </c>
      <c r="K189" s="3">
        <f t="shared" si="76"/>
        <v>1</v>
      </c>
      <c r="L189" s="3" t="str">
        <f t="shared" si="77"/>
        <v>部件</v>
      </c>
      <c r="M189" s="3">
        <f t="shared" ca="1" si="78"/>
        <v>93205</v>
      </c>
      <c r="N189" s="3" t="str">
        <f t="shared" ca="1" si="81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189" s="3" t="str">
        <f t="shared" si="82"/>
        <v>483,483,483,483,483,483,483,483,483,483,483,483,483,483,483,483,483,483,78,78,78,78,78,78,78,78,78,78,78,78,78,78,78,78,78,78,15,15,15,15,15,15,15,15,15</v>
      </c>
      <c r="P189" s="1" t="str">
        <f t="shared" si="83"/>
        <v>(3,4),(3,4),(3,4),(3,4),(3,4),(3,4),(3,4),(3,4),(3,4),(3,4),(3,4),(3,4),(3,4),(3,4),(3,4),(3,4),(3,4),(3,4),(1,2),(1,2),(1,2),(1,2),(1,2),(1,2),(1,2),(1,2),(1,2),(1,2),(1,2),(1,2),(1,2),(1,2),(1,2),(1,2),(1,2),(1,2),(1,1),(1,1),(1,1),(1,1),(1,1),(1,1),(1,1),(1,1),(1,1)</v>
      </c>
      <c r="Q189" s="3" t="str">
        <f>IF(D189="坦克碎片",VLOOKUP(C189,道具信息!$N$2:$O$291,2,FALSE)&amp;"碎片",VLOOKUP(C189,道具信息!$N$2:$O$291,2,FALSE))</f>
        <v>T3部件</v>
      </c>
      <c r="R189" s="3">
        <f>SUMIFS(I$3:I$408,Q$3:Q$408,Q189,B$3:B$408,B189)</f>
        <v>135</v>
      </c>
      <c r="S189" s="11">
        <f>ROUND(R189/SUMIF(B$3:B$408,B189,I$3:I$408),3)</f>
        <v>1.2999999999999999E-2</v>
      </c>
      <c r="T189" s="3" t="str">
        <f>VLOOKUP(Q189,道具信息!$Q$3:$S$20,2,FALSE)</f>
        <v>CHEST_ITEM_TYPE_T3_PART</v>
      </c>
      <c r="U189" s="3" t="str">
        <f>IF(COUNTIF(U$145:U188,T189)=0,T189,"")</f>
        <v/>
      </c>
      <c r="V189" s="3" t="str">
        <f t="shared" si="86"/>
        <v>CHEST_ITEM_TYPE_T1_PART,CHEST_ITEM_TYPE_T2_PART,CHEST_ITEM_TYPE_T3_PART</v>
      </c>
      <c r="W189" s="13" t="str">
        <f t="shared" si="87"/>
        <v/>
      </c>
      <c r="X189" s="3" t="str">
        <f t="shared" si="88"/>
        <v/>
      </c>
      <c r="Y189" s="3" t="str">
        <f t="shared" si="89"/>
        <v>85.0%,13.7%,1.3%</v>
      </c>
    </row>
    <row r="190" spans="2:25" x14ac:dyDescent="0.3">
      <c r="N190" s="3" t="str">
        <f ca="1">"["&amp;N189&amp;"]"</f>
        <v>[91001,91003,91005,91101,91103,91105,91201,91203,91205,91002,91004,91006,91102,91104,91106,91202,91204,91206,92001,92003,92005,92101,92103,92105,92201,92203,92205,92002,92004,92006,92102,92104,92106,92202,92204,92206,93001,93003,93005,93101,93103,93105,93201,93203,93205]</v>
      </c>
      <c r="O190" s="3" t="str">
        <f>"["&amp;O189&amp;"]"</f>
        <v>[483,483,483,483,483,483,483,483,483,483,483,483,483,483,483,483,483,483,78,78,78,78,78,78,78,78,78,78,78,78,78,78,78,78,78,78,15,15,15,15,15,15,15,15,15]</v>
      </c>
      <c r="P190" s="3" t="str">
        <f>"["&amp;P189&amp;"]"</f>
        <v>[(3,4),(3,4),(3,4),(3,4),(3,4),(3,4),(3,4),(3,4),(3,4),(3,4),(3,4),(3,4),(3,4),(3,4),(3,4),(3,4),(3,4),(3,4),(1,2),(1,2),(1,2),(1,2),(1,2),(1,2),(1,2),(1,2),(1,2),(1,2),(1,2),(1,2),(1,2),(1,2),(1,2),(1,2),(1,2),(1,2),(1,1),(1,1),(1,1),(1,1),(1,1),(1,1),(1,1),(1,1),(1,1)]</v>
      </c>
      <c r="V190" s="3" t="str">
        <f>"["&amp;V189&amp;"]"</f>
        <v>[CHEST_ITEM_TYPE_T1_PART,CHEST_ITEM_TYPE_T2_PART,CHEST_ITEM_TYPE_T3_PART]</v>
      </c>
      <c r="Y190" s="3" t="str">
        <f>"["&amp;Y189&amp;"]"</f>
        <v>[85.0%,13.7%,1.3%]</v>
      </c>
    </row>
    <row r="192" spans="2:25" x14ac:dyDescent="0.3">
      <c r="B192" s="2" t="str">
        <f>数据源!CW224</f>
        <v>联赛等级</v>
      </c>
      <c r="C192" s="2" t="str">
        <f>数据源!CX224</f>
        <v>道具名称</v>
      </c>
      <c r="D192" s="2" t="str">
        <f>数据源!CY224</f>
        <v>对应大类</v>
      </c>
      <c r="E192" s="2" t="str">
        <f>数据源!CZ224</f>
        <v>道具价值</v>
      </c>
      <c r="F192" s="2" t="str">
        <f>数据源!DA224</f>
        <v>抽取个数</v>
      </c>
      <c r="G192" s="2" t="str">
        <f>数据源!DB224</f>
        <v>价值比例</v>
      </c>
      <c r="H192" s="2" t="str">
        <f>数据源!DC224</f>
        <v>产出概率</v>
      </c>
      <c r="I192" s="2" t="str">
        <f>数据源!DD224</f>
        <v>权重值</v>
      </c>
      <c r="J192" s="7" t="s">
        <v>234</v>
      </c>
      <c r="K192" s="7" t="s">
        <v>235</v>
      </c>
      <c r="L192" s="3" t="s">
        <v>222</v>
      </c>
      <c r="M192" s="3" t="s">
        <v>152</v>
      </c>
      <c r="N192" s="3" t="s">
        <v>224</v>
      </c>
      <c r="O192" s="3" t="s">
        <v>225</v>
      </c>
      <c r="P192" s="3" t="s">
        <v>226</v>
      </c>
      <c r="Q192" s="8" t="s">
        <v>244</v>
      </c>
      <c r="R192" s="8" t="s">
        <v>245</v>
      </c>
      <c r="S192" s="8" t="s">
        <v>246</v>
      </c>
    </row>
    <row r="193" spans="2:25" x14ac:dyDescent="0.3">
      <c r="B193" s="2">
        <f>数据源!CW225</f>
        <v>7</v>
      </c>
      <c r="C193" s="2" t="str">
        <f>数据源!CX225</f>
        <v>T1LP1</v>
      </c>
      <c r="D193" s="2" t="str">
        <f>数据源!CY225</f>
        <v>部件</v>
      </c>
      <c r="E193" s="2">
        <f>数据源!CZ225</f>
        <v>5.25</v>
      </c>
      <c r="F193" s="2">
        <f>数据源!DA225</f>
        <v>3</v>
      </c>
      <c r="G193" s="2">
        <f>数据源!DB225</f>
        <v>1.4999999999999999E-2</v>
      </c>
      <c r="H193" s="2">
        <f>数据源!DC225</f>
        <v>4.7619047619047616E-2</v>
      </c>
      <c r="I193" s="2">
        <f>数据源!DD225</f>
        <v>476</v>
      </c>
      <c r="J193" s="3">
        <f t="shared" ref="J193:J246" si="90">ROUNDUP(IF(F193&gt;1,F193-ROUNDDOWN(SQRT(F193),0),F193),0)</f>
        <v>2</v>
      </c>
      <c r="K193" s="3">
        <f t="shared" ref="K193:K246" si="91">F193*2-J193</f>
        <v>4</v>
      </c>
      <c r="L193" s="3" t="str">
        <f>RIGHT(D193,2)</f>
        <v>部件</v>
      </c>
      <c r="M193" s="3">
        <f ca="1">IF(OR(L193="坦克",L193="碎片"),VLOOKUP(C193,INDIRECT("坦克ID"),MATCH(L193&amp;"ID",INDIRECT("坦克标头"),0),FALSE),VLOOKUP(C193,INDIRECT(L193&amp;"ID"),2,FALSE))</f>
        <v>91001</v>
      </c>
      <c r="N193" s="3">
        <f ca="1">M193</f>
        <v>91001</v>
      </c>
      <c r="O193" s="3">
        <f>I193</f>
        <v>476</v>
      </c>
      <c r="P193" s="1" t="str">
        <f>"("&amp;J193&amp;","&amp;K193&amp;")"</f>
        <v>(2,4)</v>
      </c>
      <c r="Q193" s="3" t="str">
        <f>IF(D193="坦克碎片",VLOOKUP(C193,道具信息!$N$2:$O$291,2,FALSE)&amp;"碎片",VLOOKUP(C193,道具信息!$N$2:$O$291,2,FALSE))</f>
        <v>T1部件</v>
      </c>
      <c r="R193" s="3">
        <f>SUMIFS(I$3:I$408,Q$3:Q$408,Q193,B$3:B$408,B193)</f>
        <v>8568</v>
      </c>
      <c r="S193" s="11">
        <f>ROUND(R193/SUMIF(B$3:B$408,B193,I$3:I$408),3)</f>
        <v>0.85199999999999998</v>
      </c>
      <c r="T193" s="3" t="str">
        <f>VLOOKUP(Q193,道具信息!$Q$3:$S$20,2,FALSE)</f>
        <v>CHEST_ITEM_TYPE_T1_PART</v>
      </c>
      <c r="U193" s="3" t="str">
        <f>T193</f>
        <v>CHEST_ITEM_TYPE_T1_PART</v>
      </c>
      <c r="V193" s="3" t="str">
        <f>U193</f>
        <v>CHEST_ITEM_TYPE_T1_PART</v>
      </c>
      <c r="W193" s="13">
        <f>IF(U193&lt;&gt;"",ROUND(S193*100%,3),"")</f>
        <v>0.85199999999999998</v>
      </c>
      <c r="X193" s="3" t="str">
        <f>TEXT(W193,"0.0%")</f>
        <v>85.2%</v>
      </c>
      <c r="Y193" s="3" t="str">
        <f>X193</f>
        <v>85.2%</v>
      </c>
    </row>
    <row r="194" spans="2:25" x14ac:dyDescent="0.3">
      <c r="B194" s="2">
        <f>数据源!CW226</f>
        <v>7</v>
      </c>
      <c r="C194" s="2" t="str">
        <f>数据源!CX226</f>
        <v>T1LP3</v>
      </c>
      <c r="D194" s="2" t="str">
        <f>数据源!CY226</f>
        <v>部件</v>
      </c>
      <c r="E194" s="2">
        <f>数据源!CZ226</f>
        <v>5.25</v>
      </c>
      <c r="F194" s="2">
        <f>数据源!DA226</f>
        <v>3</v>
      </c>
      <c r="G194" s="2">
        <f>数据源!DB226</f>
        <v>1.4999999999999999E-2</v>
      </c>
      <c r="H194" s="2">
        <f>数据源!DC226</f>
        <v>4.7619047619047616E-2</v>
      </c>
      <c r="I194" s="2">
        <f>数据源!DD226</f>
        <v>476</v>
      </c>
      <c r="J194" s="3">
        <f t="shared" si="90"/>
        <v>2</v>
      </c>
      <c r="K194" s="3">
        <f t="shared" si="91"/>
        <v>4</v>
      </c>
      <c r="L194" s="3" t="str">
        <f t="shared" ref="L194:L246" si="92">RIGHT(D194,2)</f>
        <v>部件</v>
      </c>
      <c r="M194" s="3">
        <f t="shared" ref="M194:M246" ca="1" si="93">IF(OR(L194="坦克",L194="碎片"),VLOOKUP(C194,INDIRECT("坦克ID"),MATCH(L194&amp;"ID",INDIRECT("坦克标头"),0),FALSE),VLOOKUP(C194,INDIRECT(L194&amp;"ID"),2,FALSE))</f>
        <v>91003</v>
      </c>
      <c r="N194" s="3" t="str">
        <f ca="1">N193&amp;","&amp;M194</f>
        <v>91001,91003</v>
      </c>
      <c r="O194" s="3" t="str">
        <f>O193&amp;","&amp;I194</f>
        <v>476,476</v>
      </c>
      <c r="P194" s="1" t="str">
        <f>P193&amp;","&amp;"("&amp;J194&amp;","&amp;K194&amp;")"</f>
        <v>(2,4),(2,4)</v>
      </c>
      <c r="Q194" s="3" t="str">
        <f>IF(D194="坦克碎片",VLOOKUP(C194,道具信息!$N$2:$O$291,2,FALSE)&amp;"碎片",VLOOKUP(C194,道具信息!$N$2:$O$291,2,FALSE))</f>
        <v>T1部件</v>
      </c>
      <c r="R194" s="3">
        <f>SUMIFS(I$3:I$408,Q$3:Q$408,Q194,B$3:B$408,B194)</f>
        <v>8568</v>
      </c>
      <c r="S194" s="11">
        <f>ROUND(R194/SUMIF(B$3:B$408,B194,I$3:I$408),3)</f>
        <v>0.85199999999999998</v>
      </c>
      <c r="T194" s="3" t="str">
        <f>VLOOKUP(Q194,道具信息!$Q$3:$S$20,2,FALSE)</f>
        <v>CHEST_ITEM_TYPE_T1_PART</v>
      </c>
      <c r="U194" s="3" t="str">
        <f>IF(COUNTIF(U$193:U193,T194)=0,T194,"")</f>
        <v/>
      </c>
      <c r="V194" s="3" t="str">
        <f>IF(U194&lt;&gt;"",V193&amp;","&amp;U194,V193)</f>
        <v>CHEST_ITEM_TYPE_T1_PART</v>
      </c>
      <c r="W194" s="13" t="str">
        <f t="shared" ref="W194:W198" si="94">IF(U194&lt;&gt;"",ROUND(S194*100%,3),"")</f>
        <v/>
      </c>
      <c r="X194" s="3" t="str">
        <f t="shared" ref="X194:X198" si="95">TEXT(W194,"0.0%")</f>
        <v/>
      </c>
      <c r="Y194" s="3" t="str">
        <f>IF(X194&lt;&gt;"",Y193&amp;","&amp;X194,Y193)</f>
        <v>85.2%</v>
      </c>
    </row>
    <row r="195" spans="2:25" x14ac:dyDescent="0.3">
      <c r="B195" s="2">
        <f>数据源!CW227</f>
        <v>7</v>
      </c>
      <c r="C195" s="2" t="str">
        <f>数据源!CX227</f>
        <v>T1LP5</v>
      </c>
      <c r="D195" s="2" t="str">
        <f>数据源!CY227</f>
        <v>部件</v>
      </c>
      <c r="E195" s="2">
        <f>数据源!CZ227</f>
        <v>5.25</v>
      </c>
      <c r="F195" s="2">
        <f>数据源!DA227</f>
        <v>3</v>
      </c>
      <c r="G195" s="2">
        <f>数据源!DB227</f>
        <v>1.4999999999999999E-2</v>
      </c>
      <c r="H195" s="2">
        <f>数据源!DC227</f>
        <v>4.7619047619047616E-2</v>
      </c>
      <c r="I195" s="2">
        <f>数据源!DD227</f>
        <v>476</v>
      </c>
      <c r="J195" s="3">
        <f t="shared" si="90"/>
        <v>2</v>
      </c>
      <c r="K195" s="3">
        <f t="shared" si="91"/>
        <v>4</v>
      </c>
      <c r="L195" s="3" t="str">
        <f t="shared" si="92"/>
        <v>部件</v>
      </c>
      <c r="M195" s="3">
        <f t="shared" ca="1" si="93"/>
        <v>91005</v>
      </c>
      <c r="N195" s="3" t="str">
        <f t="shared" ref="N195:N246" ca="1" si="96">N194&amp;","&amp;M195</f>
        <v>91001,91003,91005</v>
      </c>
      <c r="O195" s="3" t="str">
        <f t="shared" ref="O195:O246" si="97">O194&amp;","&amp;I195</f>
        <v>476,476,476</v>
      </c>
      <c r="P195" s="1" t="str">
        <f t="shared" ref="P195:P246" si="98">P194&amp;","&amp;"("&amp;J195&amp;","&amp;K195&amp;")"</f>
        <v>(2,4),(2,4),(2,4)</v>
      </c>
      <c r="Q195" s="3" t="str">
        <f>IF(D195="坦克碎片",VLOOKUP(C195,道具信息!$N$2:$O$291,2,FALSE)&amp;"碎片",VLOOKUP(C195,道具信息!$N$2:$O$291,2,FALSE))</f>
        <v>T1部件</v>
      </c>
      <c r="R195" s="3">
        <f>SUMIFS(I$3:I$408,Q$3:Q$408,Q195,B$3:B$408,B195)</f>
        <v>8568</v>
      </c>
      <c r="S195" s="11">
        <f>ROUND(R195/SUMIF(B$3:B$408,B195,I$3:I$408),3)</f>
        <v>0.85199999999999998</v>
      </c>
      <c r="T195" s="3" t="str">
        <f>VLOOKUP(Q195,道具信息!$Q$3:$S$20,2,FALSE)</f>
        <v>CHEST_ITEM_TYPE_T1_PART</v>
      </c>
      <c r="U195" s="3" t="str">
        <f>IF(COUNTIF(U$193:U194,T195)=0,T195,"")</f>
        <v/>
      </c>
      <c r="V195" s="3" t="str">
        <f t="shared" ref="V195:V198" si="99">IF(U195&lt;&gt;"",V194&amp;","&amp;U195,V194)</f>
        <v>CHEST_ITEM_TYPE_T1_PART</v>
      </c>
      <c r="W195" s="13" t="str">
        <f t="shared" si="94"/>
        <v/>
      </c>
      <c r="X195" s="3" t="str">
        <f t="shared" si="95"/>
        <v/>
      </c>
      <c r="Y195" s="3" t="str">
        <f t="shared" ref="Y195:Y198" si="100">IF(X195&lt;&gt;"",Y194&amp;","&amp;X195,Y194)</f>
        <v>85.2%</v>
      </c>
    </row>
    <row r="196" spans="2:25" x14ac:dyDescent="0.3">
      <c r="B196" s="2">
        <f>数据源!CW228</f>
        <v>7</v>
      </c>
      <c r="C196" s="2" t="str">
        <f>数据源!CX228</f>
        <v>T1MP1</v>
      </c>
      <c r="D196" s="2" t="str">
        <f>数据源!CY228</f>
        <v>部件</v>
      </c>
      <c r="E196" s="2">
        <f>数据源!CZ228</f>
        <v>5.25</v>
      </c>
      <c r="F196" s="2">
        <f>数据源!DA228</f>
        <v>3</v>
      </c>
      <c r="G196" s="2">
        <f>数据源!DB228</f>
        <v>1.4999999999999999E-2</v>
      </c>
      <c r="H196" s="2">
        <f>数据源!DC228</f>
        <v>4.7619047619047616E-2</v>
      </c>
      <c r="I196" s="2">
        <f>数据源!DD228</f>
        <v>476</v>
      </c>
      <c r="J196" s="3">
        <f t="shared" si="90"/>
        <v>2</v>
      </c>
      <c r="K196" s="3">
        <f t="shared" si="91"/>
        <v>4</v>
      </c>
      <c r="L196" s="3" t="str">
        <f t="shared" si="92"/>
        <v>部件</v>
      </c>
      <c r="M196" s="3">
        <f t="shared" ca="1" si="93"/>
        <v>91101</v>
      </c>
      <c r="N196" s="3" t="str">
        <f t="shared" ca="1" si="96"/>
        <v>91001,91003,91005,91101</v>
      </c>
      <c r="O196" s="3" t="str">
        <f t="shared" si="97"/>
        <v>476,476,476,476</v>
      </c>
      <c r="P196" s="1" t="str">
        <f t="shared" si="98"/>
        <v>(2,4),(2,4),(2,4),(2,4)</v>
      </c>
      <c r="Q196" s="3" t="str">
        <f>IF(D196="坦克碎片",VLOOKUP(C196,道具信息!$N$2:$O$291,2,FALSE)&amp;"碎片",VLOOKUP(C196,道具信息!$N$2:$O$291,2,FALSE))</f>
        <v>T1部件</v>
      </c>
      <c r="R196" s="3">
        <f>SUMIFS(I$3:I$408,Q$3:Q$408,Q196,B$3:B$408,B196)</f>
        <v>8568</v>
      </c>
      <c r="S196" s="11">
        <f>ROUND(R196/SUMIF(B$3:B$408,B196,I$3:I$408),3)</f>
        <v>0.85199999999999998</v>
      </c>
      <c r="T196" s="3" t="str">
        <f>VLOOKUP(Q196,道具信息!$Q$3:$S$20,2,FALSE)</f>
        <v>CHEST_ITEM_TYPE_T1_PART</v>
      </c>
      <c r="U196" s="3" t="str">
        <f>IF(COUNTIF(U$193:U195,T196)=0,T196,"")</f>
        <v/>
      </c>
      <c r="V196" s="3" t="str">
        <f t="shared" si="99"/>
        <v>CHEST_ITEM_TYPE_T1_PART</v>
      </c>
      <c r="W196" s="13" t="str">
        <f t="shared" si="94"/>
        <v/>
      </c>
      <c r="X196" s="3" t="str">
        <f t="shared" si="95"/>
        <v/>
      </c>
      <c r="Y196" s="3" t="str">
        <f t="shared" si="100"/>
        <v>85.2%</v>
      </c>
    </row>
    <row r="197" spans="2:25" x14ac:dyDescent="0.3">
      <c r="B197" s="2">
        <f>数据源!CW229</f>
        <v>7</v>
      </c>
      <c r="C197" s="2" t="str">
        <f>数据源!CX229</f>
        <v>T1MP3</v>
      </c>
      <c r="D197" s="2" t="str">
        <f>数据源!CY229</f>
        <v>部件</v>
      </c>
      <c r="E197" s="2">
        <f>数据源!CZ229</f>
        <v>5.25</v>
      </c>
      <c r="F197" s="2">
        <f>数据源!DA229</f>
        <v>3</v>
      </c>
      <c r="G197" s="2">
        <f>数据源!DB229</f>
        <v>1.4999999999999999E-2</v>
      </c>
      <c r="H197" s="2">
        <f>数据源!DC229</f>
        <v>4.7619047619047616E-2</v>
      </c>
      <c r="I197" s="2">
        <f>数据源!DD229</f>
        <v>476</v>
      </c>
      <c r="J197" s="3">
        <f t="shared" si="90"/>
        <v>2</v>
      </c>
      <c r="K197" s="3">
        <f t="shared" si="91"/>
        <v>4</v>
      </c>
      <c r="L197" s="3" t="str">
        <f t="shared" si="92"/>
        <v>部件</v>
      </c>
      <c r="M197" s="3">
        <f t="shared" ca="1" si="93"/>
        <v>91103</v>
      </c>
      <c r="N197" s="3" t="str">
        <f t="shared" ca="1" si="96"/>
        <v>91001,91003,91005,91101,91103</v>
      </c>
      <c r="O197" s="3" t="str">
        <f t="shared" si="97"/>
        <v>476,476,476,476,476</v>
      </c>
      <c r="P197" s="1" t="str">
        <f t="shared" si="98"/>
        <v>(2,4),(2,4),(2,4),(2,4),(2,4)</v>
      </c>
      <c r="Q197" s="3" t="str">
        <f>IF(D197="坦克碎片",VLOOKUP(C197,道具信息!$N$2:$O$291,2,FALSE)&amp;"碎片",VLOOKUP(C197,道具信息!$N$2:$O$291,2,FALSE))</f>
        <v>T1部件</v>
      </c>
      <c r="R197" s="3">
        <f>SUMIFS(I$3:I$408,Q$3:Q$408,Q197,B$3:B$408,B197)</f>
        <v>8568</v>
      </c>
      <c r="S197" s="11">
        <f>ROUND(R197/SUMIF(B$3:B$408,B197,I$3:I$408),3)</f>
        <v>0.85199999999999998</v>
      </c>
      <c r="T197" s="3" t="str">
        <f>VLOOKUP(Q197,道具信息!$Q$3:$S$20,2,FALSE)</f>
        <v>CHEST_ITEM_TYPE_T1_PART</v>
      </c>
      <c r="U197" s="3" t="str">
        <f>IF(COUNTIF(U$193:U196,T197)=0,T197,"")</f>
        <v/>
      </c>
      <c r="V197" s="3" t="str">
        <f t="shared" si="99"/>
        <v>CHEST_ITEM_TYPE_T1_PART</v>
      </c>
      <c r="W197" s="13" t="str">
        <f t="shared" si="94"/>
        <v/>
      </c>
      <c r="X197" s="3" t="str">
        <f t="shared" si="95"/>
        <v/>
      </c>
      <c r="Y197" s="3" t="str">
        <f t="shared" si="100"/>
        <v>85.2%</v>
      </c>
    </row>
    <row r="198" spans="2:25" x14ac:dyDescent="0.3">
      <c r="B198" s="2">
        <f>数据源!CW230</f>
        <v>7</v>
      </c>
      <c r="C198" s="2" t="str">
        <f>数据源!CX230</f>
        <v>T1MP5</v>
      </c>
      <c r="D198" s="2" t="str">
        <f>数据源!CY230</f>
        <v>部件</v>
      </c>
      <c r="E198" s="2">
        <f>数据源!CZ230</f>
        <v>5.25</v>
      </c>
      <c r="F198" s="2">
        <f>数据源!DA230</f>
        <v>3</v>
      </c>
      <c r="G198" s="2">
        <f>数据源!DB230</f>
        <v>1.4999999999999999E-2</v>
      </c>
      <c r="H198" s="2">
        <f>数据源!DC230</f>
        <v>4.7619047619047616E-2</v>
      </c>
      <c r="I198" s="2">
        <f>数据源!DD230</f>
        <v>476</v>
      </c>
      <c r="J198" s="3">
        <f t="shared" si="90"/>
        <v>2</v>
      </c>
      <c r="K198" s="3">
        <f t="shared" si="91"/>
        <v>4</v>
      </c>
      <c r="L198" s="3" t="str">
        <f t="shared" si="92"/>
        <v>部件</v>
      </c>
      <c r="M198" s="3">
        <f t="shared" ca="1" si="93"/>
        <v>91105</v>
      </c>
      <c r="N198" s="3" t="str">
        <f t="shared" ca="1" si="96"/>
        <v>91001,91003,91005,91101,91103,91105</v>
      </c>
      <c r="O198" s="3" t="str">
        <f t="shared" si="97"/>
        <v>476,476,476,476,476,476</v>
      </c>
      <c r="P198" s="1" t="str">
        <f t="shared" si="98"/>
        <v>(2,4),(2,4),(2,4),(2,4),(2,4),(2,4)</v>
      </c>
      <c r="Q198" s="3" t="str">
        <f>IF(D198="坦克碎片",VLOOKUP(C198,道具信息!$N$2:$O$291,2,FALSE)&amp;"碎片",VLOOKUP(C198,道具信息!$N$2:$O$291,2,FALSE))</f>
        <v>T1部件</v>
      </c>
      <c r="R198" s="3">
        <f>SUMIFS(I$3:I$408,Q$3:Q$408,Q198,B$3:B$408,B198)</f>
        <v>8568</v>
      </c>
      <c r="S198" s="11">
        <f>ROUND(R198/SUMIF(B$3:B$408,B198,I$3:I$408),3)</f>
        <v>0.85199999999999998</v>
      </c>
      <c r="T198" s="3" t="str">
        <f>VLOOKUP(Q198,道具信息!$Q$3:$S$20,2,FALSE)</f>
        <v>CHEST_ITEM_TYPE_T1_PART</v>
      </c>
      <c r="U198" s="3" t="str">
        <f>IF(COUNTIF(U$193:U197,T198)=0,T198,"")</f>
        <v/>
      </c>
      <c r="V198" s="3" t="str">
        <f t="shared" si="99"/>
        <v>CHEST_ITEM_TYPE_T1_PART</v>
      </c>
      <c r="W198" s="13" t="str">
        <f t="shared" si="94"/>
        <v/>
      </c>
      <c r="X198" s="3" t="str">
        <f t="shared" si="95"/>
        <v/>
      </c>
      <c r="Y198" s="3" t="str">
        <f t="shared" si="100"/>
        <v>85.2%</v>
      </c>
    </row>
    <row r="199" spans="2:25" x14ac:dyDescent="0.3">
      <c r="B199" s="2">
        <f>数据源!CW231</f>
        <v>7</v>
      </c>
      <c r="C199" s="2" t="str">
        <f>数据源!CX231</f>
        <v>T1HP1</v>
      </c>
      <c r="D199" s="2" t="str">
        <f>数据源!CY231</f>
        <v>部件</v>
      </c>
      <c r="E199" s="2">
        <f>数据源!CZ231</f>
        <v>5.25</v>
      </c>
      <c r="F199" s="2">
        <f>数据源!DA231</f>
        <v>3</v>
      </c>
      <c r="G199" s="2">
        <f>数据源!DB231</f>
        <v>1.4999999999999999E-2</v>
      </c>
      <c r="H199" s="2">
        <f>数据源!DC231</f>
        <v>4.7619047619047616E-2</v>
      </c>
      <c r="I199" s="2">
        <f>数据源!DD231</f>
        <v>476</v>
      </c>
      <c r="J199" s="3">
        <f t="shared" si="90"/>
        <v>2</v>
      </c>
      <c r="K199" s="3">
        <f t="shared" si="91"/>
        <v>4</v>
      </c>
      <c r="L199" s="3" t="str">
        <f t="shared" si="92"/>
        <v>部件</v>
      </c>
      <c r="M199" s="3">
        <f t="shared" ca="1" si="93"/>
        <v>91201</v>
      </c>
      <c r="N199" s="3" t="str">
        <f t="shared" ca="1" si="96"/>
        <v>91001,91003,91005,91101,91103,91105,91201</v>
      </c>
      <c r="O199" s="3" t="str">
        <f t="shared" si="97"/>
        <v>476,476,476,476,476,476,476</v>
      </c>
      <c r="P199" s="1" t="str">
        <f t="shared" si="98"/>
        <v>(2,4),(2,4),(2,4),(2,4),(2,4),(2,4),(2,4)</v>
      </c>
      <c r="Q199" s="3" t="str">
        <f>IF(D199="坦克碎片",VLOOKUP(C199,道具信息!$N$2:$O$291,2,FALSE)&amp;"碎片",VLOOKUP(C199,道具信息!$N$2:$O$291,2,FALSE))</f>
        <v>T1部件</v>
      </c>
      <c r="R199" s="3">
        <f>SUMIFS(I$3:I$408,Q$3:Q$408,Q199,B$3:B$408,B199)</f>
        <v>8568</v>
      </c>
      <c r="S199" s="11">
        <f>ROUND(R199/SUMIF(B$3:B$408,B199,I$3:I$408),3)</f>
        <v>0.85199999999999998</v>
      </c>
      <c r="T199" s="3" t="str">
        <f>VLOOKUP(Q199,道具信息!$Q$3:$S$20,2,FALSE)</f>
        <v>CHEST_ITEM_TYPE_T1_PART</v>
      </c>
      <c r="U199" s="3" t="str">
        <f>IF(COUNTIF(U$193:U198,T199)=0,T199,"")</f>
        <v/>
      </c>
      <c r="V199" s="3" t="str">
        <f t="shared" ref="V199:V246" si="101">IF(U199&lt;&gt;"",V198&amp;","&amp;U199,V198)</f>
        <v>CHEST_ITEM_TYPE_T1_PART</v>
      </c>
      <c r="W199" s="13" t="str">
        <f t="shared" ref="W199:W246" si="102">IF(U199&lt;&gt;"",ROUND(S199*100%,3),"")</f>
        <v/>
      </c>
      <c r="X199" s="3" t="str">
        <f t="shared" ref="X199:X246" si="103">TEXT(W199,"0.0%")</f>
        <v/>
      </c>
      <c r="Y199" s="3" t="str">
        <f t="shared" ref="Y199:Y246" si="104">IF(X199&lt;&gt;"",Y198&amp;","&amp;X199,Y198)</f>
        <v>85.2%</v>
      </c>
    </row>
    <row r="200" spans="2:25" x14ac:dyDescent="0.3">
      <c r="B200" s="2">
        <f>数据源!CW232</f>
        <v>7</v>
      </c>
      <c r="C200" s="2" t="str">
        <f>数据源!CX232</f>
        <v>T1HP3</v>
      </c>
      <c r="D200" s="2" t="str">
        <f>数据源!CY232</f>
        <v>部件</v>
      </c>
      <c r="E200" s="2">
        <f>数据源!CZ232</f>
        <v>5.25</v>
      </c>
      <c r="F200" s="2">
        <f>数据源!DA232</f>
        <v>3</v>
      </c>
      <c r="G200" s="2">
        <f>数据源!DB232</f>
        <v>1.4999999999999999E-2</v>
      </c>
      <c r="H200" s="2">
        <f>数据源!DC232</f>
        <v>4.7619047619047616E-2</v>
      </c>
      <c r="I200" s="2">
        <f>数据源!DD232</f>
        <v>476</v>
      </c>
      <c r="J200" s="3">
        <f t="shared" si="90"/>
        <v>2</v>
      </c>
      <c r="K200" s="3">
        <f t="shared" si="91"/>
        <v>4</v>
      </c>
      <c r="L200" s="3" t="str">
        <f t="shared" si="92"/>
        <v>部件</v>
      </c>
      <c r="M200" s="3">
        <f t="shared" ca="1" si="93"/>
        <v>91203</v>
      </c>
      <c r="N200" s="3" t="str">
        <f t="shared" ca="1" si="96"/>
        <v>91001,91003,91005,91101,91103,91105,91201,91203</v>
      </c>
      <c r="O200" s="3" t="str">
        <f t="shared" si="97"/>
        <v>476,476,476,476,476,476,476,476</v>
      </c>
      <c r="P200" s="1" t="str">
        <f t="shared" si="98"/>
        <v>(2,4),(2,4),(2,4),(2,4),(2,4),(2,4),(2,4),(2,4)</v>
      </c>
      <c r="Q200" s="3" t="str">
        <f>IF(D200="坦克碎片",VLOOKUP(C200,道具信息!$N$2:$O$291,2,FALSE)&amp;"碎片",VLOOKUP(C200,道具信息!$N$2:$O$291,2,FALSE))</f>
        <v>T1部件</v>
      </c>
      <c r="R200" s="3">
        <f>SUMIFS(I$3:I$408,Q$3:Q$408,Q200,B$3:B$408,B200)</f>
        <v>8568</v>
      </c>
      <c r="S200" s="11">
        <f>ROUND(R200/SUMIF(B$3:B$408,B200,I$3:I$408),3)</f>
        <v>0.85199999999999998</v>
      </c>
      <c r="T200" s="3" t="str">
        <f>VLOOKUP(Q200,道具信息!$Q$3:$S$20,2,FALSE)</f>
        <v>CHEST_ITEM_TYPE_T1_PART</v>
      </c>
      <c r="U200" s="3" t="str">
        <f>IF(COUNTIF(U$193:U199,T200)=0,T200,"")</f>
        <v/>
      </c>
      <c r="V200" s="3" t="str">
        <f t="shared" si="101"/>
        <v>CHEST_ITEM_TYPE_T1_PART</v>
      </c>
      <c r="W200" s="13" t="str">
        <f t="shared" si="102"/>
        <v/>
      </c>
      <c r="X200" s="3" t="str">
        <f t="shared" si="103"/>
        <v/>
      </c>
      <c r="Y200" s="3" t="str">
        <f t="shared" si="104"/>
        <v>85.2%</v>
      </c>
    </row>
    <row r="201" spans="2:25" x14ac:dyDescent="0.3">
      <c r="B201" s="2">
        <f>数据源!CW233</f>
        <v>7</v>
      </c>
      <c r="C201" s="2" t="str">
        <f>数据源!CX233</f>
        <v>T1HP5</v>
      </c>
      <c r="D201" s="2" t="str">
        <f>数据源!CY233</f>
        <v>部件</v>
      </c>
      <c r="E201" s="2">
        <f>数据源!CZ233</f>
        <v>5.25</v>
      </c>
      <c r="F201" s="2">
        <f>数据源!DA233</f>
        <v>3</v>
      </c>
      <c r="G201" s="2">
        <f>数据源!DB233</f>
        <v>1.4999999999999999E-2</v>
      </c>
      <c r="H201" s="2">
        <f>数据源!DC233</f>
        <v>4.7619047619047616E-2</v>
      </c>
      <c r="I201" s="2">
        <f>数据源!DD233</f>
        <v>476</v>
      </c>
      <c r="J201" s="3">
        <f t="shared" si="90"/>
        <v>2</v>
      </c>
      <c r="K201" s="3">
        <f t="shared" si="91"/>
        <v>4</v>
      </c>
      <c r="L201" s="3" t="str">
        <f t="shared" si="92"/>
        <v>部件</v>
      </c>
      <c r="M201" s="3">
        <f t="shared" ca="1" si="93"/>
        <v>91205</v>
      </c>
      <c r="N201" s="3" t="str">
        <f t="shared" ca="1" si="96"/>
        <v>91001,91003,91005,91101,91103,91105,91201,91203,91205</v>
      </c>
      <c r="O201" s="3" t="str">
        <f t="shared" si="97"/>
        <v>476,476,476,476,476,476,476,476,476</v>
      </c>
      <c r="P201" s="1" t="str">
        <f t="shared" si="98"/>
        <v>(2,4),(2,4),(2,4),(2,4),(2,4),(2,4),(2,4),(2,4),(2,4)</v>
      </c>
      <c r="Q201" s="3" t="str">
        <f>IF(D201="坦克碎片",VLOOKUP(C201,道具信息!$N$2:$O$291,2,FALSE)&amp;"碎片",VLOOKUP(C201,道具信息!$N$2:$O$291,2,FALSE))</f>
        <v>T1部件</v>
      </c>
      <c r="R201" s="3">
        <f>SUMIFS(I$3:I$408,Q$3:Q$408,Q201,B$3:B$408,B201)</f>
        <v>8568</v>
      </c>
      <c r="S201" s="11">
        <f>ROUND(R201/SUMIF(B$3:B$408,B201,I$3:I$408),3)</f>
        <v>0.85199999999999998</v>
      </c>
      <c r="T201" s="3" t="str">
        <f>VLOOKUP(Q201,道具信息!$Q$3:$S$20,2,FALSE)</f>
        <v>CHEST_ITEM_TYPE_T1_PART</v>
      </c>
      <c r="U201" s="3" t="str">
        <f>IF(COUNTIF(U$193:U200,T201)=0,T201,"")</f>
        <v/>
      </c>
      <c r="V201" s="3" t="str">
        <f t="shared" si="101"/>
        <v>CHEST_ITEM_TYPE_T1_PART</v>
      </c>
      <c r="W201" s="13" t="str">
        <f t="shared" si="102"/>
        <v/>
      </c>
      <c r="X201" s="3" t="str">
        <f t="shared" si="103"/>
        <v/>
      </c>
      <c r="Y201" s="3" t="str">
        <f t="shared" si="104"/>
        <v>85.2%</v>
      </c>
    </row>
    <row r="202" spans="2:25" x14ac:dyDescent="0.3">
      <c r="B202" s="2">
        <f>数据源!CW234</f>
        <v>7</v>
      </c>
      <c r="C202" s="2" t="str">
        <f>数据源!CX234</f>
        <v>T1LP2</v>
      </c>
      <c r="D202" s="2" t="str">
        <f>数据源!CY234</f>
        <v>部件</v>
      </c>
      <c r="E202" s="2">
        <f>数据源!CZ234</f>
        <v>5.25</v>
      </c>
      <c r="F202" s="2">
        <f>数据源!DA234</f>
        <v>3</v>
      </c>
      <c r="G202" s="2">
        <f>数据源!DB234</f>
        <v>1.4999999999999999E-2</v>
      </c>
      <c r="H202" s="2">
        <f>数据源!DC234</f>
        <v>4.7619047619047616E-2</v>
      </c>
      <c r="I202" s="2">
        <f>数据源!DD234</f>
        <v>476</v>
      </c>
      <c r="J202" s="3">
        <f t="shared" si="90"/>
        <v>2</v>
      </c>
      <c r="K202" s="3">
        <f t="shared" si="91"/>
        <v>4</v>
      </c>
      <c r="L202" s="3" t="str">
        <f t="shared" si="92"/>
        <v>部件</v>
      </c>
      <c r="M202" s="3">
        <f t="shared" ca="1" si="93"/>
        <v>91002</v>
      </c>
      <c r="N202" s="3" t="str">
        <f t="shared" ca="1" si="96"/>
        <v>91001,91003,91005,91101,91103,91105,91201,91203,91205,91002</v>
      </c>
      <c r="O202" s="3" t="str">
        <f t="shared" si="97"/>
        <v>476,476,476,476,476,476,476,476,476,476</v>
      </c>
      <c r="P202" s="1" t="str">
        <f t="shared" si="98"/>
        <v>(2,4),(2,4),(2,4),(2,4),(2,4),(2,4),(2,4),(2,4),(2,4),(2,4)</v>
      </c>
      <c r="Q202" s="3" t="str">
        <f>IF(D202="坦克碎片",VLOOKUP(C202,道具信息!$N$2:$O$291,2,FALSE)&amp;"碎片",VLOOKUP(C202,道具信息!$N$2:$O$291,2,FALSE))</f>
        <v>T1部件</v>
      </c>
      <c r="R202" s="3">
        <f>SUMIFS(I$3:I$408,Q$3:Q$408,Q202,B$3:B$408,B202)</f>
        <v>8568</v>
      </c>
      <c r="S202" s="11">
        <f>ROUND(R202/SUMIF(B$3:B$408,B202,I$3:I$408),3)</f>
        <v>0.85199999999999998</v>
      </c>
      <c r="T202" s="3" t="str">
        <f>VLOOKUP(Q202,道具信息!$Q$3:$S$20,2,FALSE)</f>
        <v>CHEST_ITEM_TYPE_T1_PART</v>
      </c>
      <c r="U202" s="3" t="str">
        <f>IF(COUNTIF(U$193:U201,T202)=0,T202,"")</f>
        <v/>
      </c>
      <c r="V202" s="3" t="str">
        <f t="shared" si="101"/>
        <v>CHEST_ITEM_TYPE_T1_PART</v>
      </c>
      <c r="W202" s="13" t="str">
        <f t="shared" si="102"/>
        <v/>
      </c>
      <c r="X202" s="3" t="str">
        <f t="shared" si="103"/>
        <v/>
      </c>
      <c r="Y202" s="3" t="str">
        <f t="shared" si="104"/>
        <v>85.2%</v>
      </c>
    </row>
    <row r="203" spans="2:25" x14ac:dyDescent="0.3">
      <c r="B203" s="2">
        <f>数据源!CW235</f>
        <v>7</v>
      </c>
      <c r="C203" s="2" t="str">
        <f>数据源!CX235</f>
        <v>T1LP4</v>
      </c>
      <c r="D203" s="2" t="str">
        <f>数据源!CY235</f>
        <v>部件</v>
      </c>
      <c r="E203" s="2">
        <f>数据源!CZ235</f>
        <v>5.25</v>
      </c>
      <c r="F203" s="2">
        <f>数据源!DA235</f>
        <v>3</v>
      </c>
      <c r="G203" s="2">
        <f>数据源!DB235</f>
        <v>1.4999999999999999E-2</v>
      </c>
      <c r="H203" s="2">
        <f>数据源!DC235</f>
        <v>4.7619047619047616E-2</v>
      </c>
      <c r="I203" s="2">
        <f>数据源!DD235</f>
        <v>476</v>
      </c>
      <c r="J203" s="3">
        <f t="shared" si="90"/>
        <v>2</v>
      </c>
      <c r="K203" s="3">
        <f t="shared" si="91"/>
        <v>4</v>
      </c>
      <c r="L203" s="3" t="str">
        <f t="shared" si="92"/>
        <v>部件</v>
      </c>
      <c r="M203" s="3">
        <f t="shared" ca="1" si="93"/>
        <v>91004</v>
      </c>
      <c r="N203" s="3" t="str">
        <f t="shared" ca="1" si="96"/>
        <v>91001,91003,91005,91101,91103,91105,91201,91203,91205,91002,91004</v>
      </c>
      <c r="O203" s="3" t="str">
        <f t="shared" si="97"/>
        <v>476,476,476,476,476,476,476,476,476,476,476</v>
      </c>
      <c r="P203" s="1" t="str">
        <f t="shared" si="98"/>
        <v>(2,4),(2,4),(2,4),(2,4),(2,4),(2,4),(2,4),(2,4),(2,4),(2,4),(2,4)</v>
      </c>
      <c r="Q203" s="3" t="str">
        <f>IF(D203="坦克碎片",VLOOKUP(C203,道具信息!$N$2:$O$291,2,FALSE)&amp;"碎片",VLOOKUP(C203,道具信息!$N$2:$O$291,2,FALSE))</f>
        <v>T1部件</v>
      </c>
      <c r="R203" s="3">
        <f>SUMIFS(I$3:I$408,Q$3:Q$408,Q203,B$3:B$408,B203)</f>
        <v>8568</v>
      </c>
      <c r="S203" s="11">
        <f>ROUND(R203/SUMIF(B$3:B$408,B203,I$3:I$408),3)</f>
        <v>0.85199999999999998</v>
      </c>
      <c r="T203" s="3" t="str">
        <f>VLOOKUP(Q203,道具信息!$Q$3:$S$20,2,FALSE)</f>
        <v>CHEST_ITEM_TYPE_T1_PART</v>
      </c>
      <c r="U203" s="3" t="str">
        <f>IF(COUNTIF(U$193:U202,T203)=0,T203,"")</f>
        <v/>
      </c>
      <c r="V203" s="3" t="str">
        <f t="shared" si="101"/>
        <v>CHEST_ITEM_TYPE_T1_PART</v>
      </c>
      <c r="W203" s="13" t="str">
        <f t="shared" si="102"/>
        <v/>
      </c>
      <c r="X203" s="3" t="str">
        <f t="shared" si="103"/>
        <v/>
      </c>
      <c r="Y203" s="3" t="str">
        <f t="shared" si="104"/>
        <v>85.2%</v>
      </c>
    </row>
    <row r="204" spans="2:25" x14ac:dyDescent="0.3">
      <c r="B204" s="2">
        <f>数据源!CW236</f>
        <v>7</v>
      </c>
      <c r="C204" s="2" t="str">
        <f>数据源!CX236</f>
        <v>T1LP6</v>
      </c>
      <c r="D204" s="2" t="str">
        <f>数据源!CY236</f>
        <v>部件</v>
      </c>
      <c r="E204" s="2">
        <f>数据源!CZ236</f>
        <v>5.25</v>
      </c>
      <c r="F204" s="2">
        <f>数据源!DA236</f>
        <v>3</v>
      </c>
      <c r="G204" s="2">
        <f>数据源!DB236</f>
        <v>1.4999999999999999E-2</v>
      </c>
      <c r="H204" s="2">
        <f>数据源!DC236</f>
        <v>4.7619047619047616E-2</v>
      </c>
      <c r="I204" s="2">
        <f>数据源!DD236</f>
        <v>476</v>
      </c>
      <c r="J204" s="3">
        <f t="shared" si="90"/>
        <v>2</v>
      </c>
      <c r="K204" s="3">
        <f t="shared" si="91"/>
        <v>4</v>
      </c>
      <c r="L204" s="3" t="str">
        <f t="shared" si="92"/>
        <v>部件</v>
      </c>
      <c r="M204" s="3">
        <f t="shared" ca="1" si="93"/>
        <v>91006</v>
      </c>
      <c r="N204" s="3" t="str">
        <f t="shared" ca="1" si="96"/>
        <v>91001,91003,91005,91101,91103,91105,91201,91203,91205,91002,91004,91006</v>
      </c>
      <c r="O204" s="3" t="str">
        <f t="shared" si="97"/>
        <v>476,476,476,476,476,476,476,476,476,476,476,476</v>
      </c>
      <c r="P204" s="1" t="str">
        <f t="shared" si="98"/>
        <v>(2,4),(2,4),(2,4),(2,4),(2,4),(2,4),(2,4),(2,4),(2,4),(2,4),(2,4),(2,4)</v>
      </c>
      <c r="Q204" s="3" t="str">
        <f>IF(D204="坦克碎片",VLOOKUP(C204,道具信息!$N$2:$O$291,2,FALSE)&amp;"碎片",VLOOKUP(C204,道具信息!$N$2:$O$291,2,FALSE))</f>
        <v>T1部件</v>
      </c>
      <c r="R204" s="3">
        <f>SUMIFS(I$3:I$408,Q$3:Q$408,Q204,B$3:B$408,B204)</f>
        <v>8568</v>
      </c>
      <c r="S204" s="11">
        <f>ROUND(R204/SUMIF(B$3:B$408,B204,I$3:I$408),3)</f>
        <v>0.85199999999999998</v>
      </c>
      <c r="T204" s="3" t="str">
        <f>VLOOKUP(Q204,道具信息!$Q$3:$S$20,2,FALSE)</f>
        <v>CHEST_ITEM_TYPE_T1_PART</v>
      </c>
      <c r="U204" s="3" t="str">
        <f>IF(COUNTIF(U$193:U203,T204)=0,T204,"")</f>
        <v/>
      </c>
      <c r="V204" s="3" t="str">
        <f t="shared" si="101"/>
        <v>CHEST_ITEM_TYPE_T1_PART</v>
      </c>
      <c r="W204" s="13" t="str">
        <f t="shared" si="102"/>
        <v/>
      </c>
      <c r="X204" s="3" t="str">
        <f t="shared" si="103"/>
        <v/>
      </c>
      <c r="Y204" s="3" t="str">
        <f t="shared" si="104"/>
        <v>85.2%</v>
      </c>
    </row>
    <row r="205" spans="2:25" x14ac:dyDescent="0.3">
      <c r="B205" s="2">
        <f>数据源!CW237</f>
        <v>7</v>
      </c>
      <c r="C205" s="2" t="str">
        <f>数据源!CX237</f>
        <v>T1MP2</v>
      </c>
      <c r="D205" s="2" t="str">
        <f>数据源!CY237</f>
        <v>部件</v>
      </c>
      <c r="E205" s="2">
        <f>数据源!CZ237</f>
        <v>5.25</v>
      </c>
      <c r="F205" s="2">
        <f>数据源!DA237</f>
        <v>3</v>
      </c>
      <c r="G205" s="2">
        <f>数据源!DB237</f>
        <v>1.4999999999999999E-2</v>
      </c>
      <c r="H205" s="2">
        <f>数据源!DC237</f>
        <v>4.7619047619047616E-2</v>
      </c>
      <c r="I205" s="2">
        <f>数据源!DD237</f>
        <v>476</v>
      </c>
      <c r="J205" s="3">
        <f t="shared" si="90"/>
        <v>2</v>
      </c>
      <c r="K205" s="3">
        <f t="shared" si="91"/>
        <v>4</v>
      </c>
      <c r="L205" s="3" t="str">
        <f t="shared" si="92"/>
        <v>部件</v>
      </c>
      <c r="M205" s="3">
        <f t="shared" ca="1" si="93"/>
        <v>91102</v>
      </c>
      <c r="N205" s="3" t="str">
        <f t="shared" ca="1" si="96"/>
        <v>91001,91003,91005,91101,91103,91105,91201,91203,91205,91002,91004,91006,91102</v>
      </c>
      <c r="O205" s="3" t="str">
        <f t="shared" si="97"/>
        <v>476,476,476,476,476,476,476,476,476,476,476,476,476</v>
      </c>
      <c r="P205" s="1" t="str">
        <f t="shared" si="98"/>
        <v>(2,4),(2,4),(2,4),(2,4),(2,4),(2,4),(2,4),(2,4),(2,4),(2,4),(2,4),(2,4),(2,4)</v>
      </c>
      <c r="Q205" s="3" t="str">
        <f>IF(D205="坦克碎片",VLOOKUP(C205,道具信息!$N$2:$O$291,2,FALSE)&amp;"碎片",VLOOKUP(C205,道具信息!$N$2:$O$291,2,FALSE))</f>
        <v>T1部件</v>
      </c>
      <c r="R205" s="3">
        <f>SUMIFS(I$3:I$408,Q$3:Q$408,Q205,B$3:B$408,B205)</f>
        <v>8568</v>
      </c>
      <c r="S205" s="11">
        <f>ROUND(R205/SUMIF(B$3:B$408,B205,I$3:I$408),3)</f>
        <v>0.85199999999999998</v>
      </c>
      <c r="T205" s="3" t="str">
        <f>VLOOKUP(Q205,道具信息!$Q$3:$S$20,2,FALSE)</f>
        <v>CHEST_ITEM_TYPE_T1_PART</v>
      </c>
      <c r="U205" s="3" t="str">
        <f>IF(COUNTIF(U$193:U204,T205)=0,T205,"")</f>
        <v/>
      </c>
      <c r="V205" s="3" t="str">
        <f t="shared" si="101"/>
        <v>CHEST_ITEM_TYPE_T1_PART</v>
      </c>
      <c r="W205" s="13" t="str">
        <f t="shared" si="102"/>
        <v/>
      </c>
      <c r="X205" s="3" t="str">
        <f t="shared" si="103"/>
        <v/>
      </c>
      <c r="Y205" s="3" t="str">
        <f t="shared" si="104"/>
        <v>85.2%</v>
      </c>
    </row>
    <row r="206" spans="2:25" x14ac:dyDescent="0.3">
      <c r="B206" s="2">
        <f>数据源!CW238</f>
        <v>7</v>
      </c>
      <c r="C206" s="2" t="str">
        <f>数据源!CX238</f>
        <v>T1MP4</v>
      </c>
      <c r="D206" s="2" t="str">
        <f>数据源!CY238</f>
        <v>部件</v>
      </c>
      <c r="E206" s="2">
        <f>数据源!CZ238</f>
        <v>5.25</v>
      </c>
      <c r="F206" s="2">
        <f>数据源!DA238</f>
        <v>3</v>
      </c>
      <c r="G206" s="2">
        <f>数据源!DB238</f>
        <v>1.4999999999999999E-2</v>
      </c>
      <c r="H206" s="2">
        <f>数据源!DC238</f>
        <v>4.7619047619047616E-2</v>
      </c>
      <c r="I206" s="2">
        <f>数据源!DD238</f>
        <v>476</v>
      </c>
      <c r="J206" s="3">
        <f t="shared" si="90"/>
        <v>2</v>
      </c>
      <c r="K206" s="3">
        <f t="shared" si="91"/>
        <v>4</v>
      </c>
      <c r="L206" s="3" t="str">
        <f t="shared" si="92"/>
        <v>部件</v>
      </c>
      <c r="M206" s="3">
        <f t="shared" ca="1" si="93"/>
        <v>91104</v>
      </c>
      <c r="N206" s="3" t="str">
        <f t="shared" ca="1" si="96"/>
        <v>91001,91003,91005,91101,91103,91105,91201,91203,91205,91002,91004,91006,91102,91104</v>
      </c>
      <c r="O206" s="3" t="str">
        <f t="shared" si="97"/>
        <v>476,476,476,476,476,476,476,476,476,476,476,476,476,476</v>
      </c>
      <c r="P206" s="1" t="str">
        <f t="shared" si="98"/>
        <v>(2,4),(2,4),(2,4),(2,4),(2,4),(2,4),(2,4),(2,4),(2,4),(2,4),(2,4),(2,4),(2,4),(2,4)</v>
      </c>
      <c r="Q206" s="3" t="str">
        <f>IF(D206="坦克碎片",VLOOKUP(C206,道具信息!$N$2:$O$291,2,FALSE)&amp;"碎片",VLOOKUP(C206,道具信息!$N$2:$O$291,2,FALSE))</f>
        <v>T1部件</v>
      </c>
      <c r="R206" s="3">
        <f>SUMIFS(I$3:I$408,Q$3:Q$408,Q206,B$3:B$408,B206)</f>
        <v>8568</v>
      </c>
      <c r="S206" s="11">
        <f>ROUND(R206/SUMIF(B$3:B$408,B206,I$3:I$408),3)</f>
        <v>0.85199999999999998</v>
      </c>
      <c r="T206" s="3" t="str">
        <f>VLOOKUP(Q206,道具信息!$Q$3:$S$20,2,FALSE)</f>
        <v>CHEST_ITEM_TYPE_T1_PART</v>
      </c>
      <c r="U206" s="3" t="str">
        <f>IF(COUNTIF(U$193:U205,T206)=0,T206,"")</f>
        <v/>
      </c>
      <c r="V206" s="3" t="str">
        <f t="shared" si="101"/>
        <v>CHEST_ITEM_TYPE_T1_PART</v>
      </c>
      <c r="W206" s="13" t="str">
        <f t="shared" si="102"/>
        <v/>
      </c>
      <c r="X206" s="3" t="str">
        <f t="shared" si="103"/>
        <v/>
      </c>
      <c r="Y206" s="3" t="str">
        <f t="shared" si="104"/>
        <v>85.2%</v>
      </c>
    </row>
    <row r="207" spans="2:25" x14ac:dyDescent="0.3">
      <c r="B207" s="2">
        <f>数据源!CW239</f>
        <v>7</v>
      </c>
      <c r="C207" s="2" t="str">
        <f>数据源!CX239</f>
        <v>T1MP6</v>
      </c>
      <c r="D207" s="2" t="str">
        <f>数据源!CY239</f>
        <v>部件</v>
      </c>
      <c r="E207" s="2">
        <f>数据源!CZ239</f>
        <v>5.25</v>
      </c>
      <c r="F207" s="2">
        <f>数据源!DA239</f>
        <v>3</v>
      </c>
      <c r="G207" s="2">
        <f>数据源!DB239</f>
        <v>1.4999999999999999E-2</v>
      </c>
      <c r="H207" s="2">
        <f>数据源!DC239</f>
        <v>4.7619047619047616E-2</v>
      </c>
      <c r="I207" s="2">
        <f>数据源!DD239</f>
        <v>476</v>
      </c>
      <c r="J207" s="3">
        <f t="shared" si="90"/>
        <v>2</v>
      </c>
      <c r="K207" s="3">
        <f t="shared" si="91"/>
        <v>4</v>
      </c>
      <c r="L207" s="3" t="str">
        <f t="shared" si="92"/>
        <v>部件</v>
      </c>
      <c r="M207" s="3">
        <f t="shared" ca="1" si="93"/>
        <v>91106</v>
      </c>
      <c r="N207" s="3" t="str">
        <f t="shared" ca="1" si="96"/>
        <v>91001,91003,91005,91101,91103,91105,91201,91203,91205,91002,91004,91006,91102,91104,91106</v>
      </c>
      <c r="O207" s="3" t="str">
        <f t="shared" si="97"/>
        <v>476,476,476,476,476,476,476,476,476,476,476,476,476,476,476</v>
      </c>
      <c r="P207" s="1" t="str">
        <f t="shared" si="98"/>
        <v>(2,4),(2,4),(2,4),(2,4),(2,4),(2,4),(2,4),(2,4),(2,4),(2,4),(2,4),(2,4),(2,4),(2,4),(2,4)</v>
      </c>
      <c r="Q207" s="3" t="str">
        <f>IF(D207="坦克碎片",VLOOKUP(C207,道具信息!$N$2:$O$291,2,FALSE)&amp;"碎片",VLOOKUP(C207,道具信息!$N$2:$O$291,2,FALSE))</f>
        <v>T1部件</v>
      </c>
      <c r="R207" s="3">
        <f>SUMIFS(I$3:I$408,Q$3:Q$408,Q207,B$3:B$408,B207)</f>
        <v>8568</v>
      </c>
      <c r="S207" s="11">
        <f>ROUND(R207/SUMIF(B$3:B$408,B207,I$3:I$408),3)</f>
        <v>0.85199999999999998</v>
      </c>
      <c r="T207" s="3" t="str">
        <f>VLOOKUP(Q207,道具信息!$Q$3:$S$20,2,FALSE)</f>
        <v>CHEST_ITEM_TYPE_T1_PART</v>
      </c>
      <c r="U207" s="3" t="str">
        <f>IF(COUNTIF(U$193:U206,T207)=0,T207,"")</f>
        <v/>
      </c>
      <c r="V207" s="3" t="str">
        <f t="shared" si="101"/>
        <v>CHEST_ITEM_TYPE_T1_PART</v>
      </c>
      <c r="W207" s="13" t="str">
        <f t="shared" si="102"/>
        <v/>
      </c>
      <c r="X207" s="3" t="str">
        <f t="shared" si="103"/>
        <v/>
      </c>
      <c r="Y207" s="3" t="str">
        <f t="shared" si="104"/>
        <v>85.2%</v>
      </c>
    </row>
    <row r="208" spans="2:25" x14ac:dyDescent="0.3">
      <c r="B208" s="2">
        <f>数据源!CW240</f>
        <v>7</v>
      </c>
      <c r="C208" s="2" t="str">
        <f>数据源!CX240</f>
        <v>T1HP2</v>
      </c>
      <c r="D208" s="2" t="str">
        <f>数据源!CY240</f>
        <v>部件</v>
      </c>
      <c r="E208" s="2">
        <f>数据源!CZ240</f>
        <v>5.25</v>
      </c>
      <c r="F208" s="2">
        <f>数据源!DA240</f>
        <v>3</v>
      </c>
      <c r="G208" s="2">
        <f>数据源!DB240</f>
        <v>1.4999999999999999E-2</v>
      </c>
      <c r="H208" s="2">
        <f>数据源!DC240</f>
        <v>4.7619047619047616E-2</v>
      </c>
      <c r="I208" s="2">
        <f>数据源!DD240</f>
        <v>476</v>
      </c>
      <c r="J208" s="3">
        <f t="shared" si="90"/>
        <v>2</v>
      </c>
      <c r="K208" s="3">
        <f t="shared" si="91"/>
        <v>4</v>
      </c>
      <c r="L208" s="3" t="str">
        <f t="shared" si="92"/>
        <v>部件</v>
      </c>
      <c r="M208" s="3">
        <f t="shared" ca="1" si="93"/>
        <v>91202</v>
      </c>
      <c r="N208" s="3" t="str">
        <f t="shared" ca="1" si="96"/>
        <v>91001,91003,91005,91101,91103,91105,91201,91203,91205,91002,91004,91006,91102,91104,91106,91202</v>
      </c>
      <c r="O208" s="3" t="str">
        <f t="shared" si="97"/>
        <v>476,476,476,476,476,476,476,476,476,476,476,476,476,476,476,476</v>
      </c>
      <c r="P208" s="1" t="str">
        <f t="shared" si="98"/>
        <v>(2,4),(2,4),(2,4),(2,4),(2,4),(2,4),(2,4),(2,4),(2,4),(2,4),(2,4),(2,4),(2,4),(2,4),(2,4),(2,4)</v>
      </c>
      <c r="Q208" s="3" t="str">
        <f>IF(D208="坦克碎片",VLOOKUP(C208,道具信息!$N$2:$O$291,2,FALSE)&amp;"碎片",VLOOKUP(C208,道具信息!$N$2:$O$291,2,FALSE))</f>
        <v>T1部件</v>
      </c>
      <c r="R208" s="3">
        <f>SUMIFS(I$3:I$408,Q$3:Q$408,Q208,B$3:B$408,B208)</f>
        <v>8568</v>
      </c>
      <c r="S208" s="11">
        <f>ROUND(R208/SUMIF(B$3:B$408,B208,I$3:I$408),3)</f>
        <v>0.85199999999999998</v>
      </c>
      <c r="T208" s="3" t="str">
        <f>VLOOKUP(Q208,道具信息!$Q$3:$S$20,2,FALSE)</f>
        <v>CHEST_ITEM_TYPE_T1_PART</v>
      </c>
      <c r="U208" s="3" t="str">
        <f>IF(COUNTIF(U$193:U207,T208)=0,T208,"")</f>
        <v/>
      </c>
      <c r="V208" s="3" t="str">
        <f t="shared" si="101"/>
        <v>CHEST_ITEM_TYPE_T1_PART</v>
      </c>
      <c r="W208" s="13" t="str">
        <f t="shared" si="102"/>
        <v/>
      </c>
      <c r="X208" s="3" t="str">
        <f t="shared" si="103"/>
        <v/>
      </c>
      <c r="Y208" s="3" t="str">
        <f t="shared" si="104"/>
        <v>85.2%</v>
      </c>
    </row>
    <row r="209" spans="2:25" x14ac:dyDescent="0.3">
      <c r="B209" s="2">
        <f>数据源!CW241</f>
        <v>7</v>
      </c>
      <c r="C209" s="2" t="str">
        <f>数据源!CX241</f>
        <v>T1HP4</v>
      </c>
      <c r="D209" s="2" t="str">
        <f>数据源!CY241</f>
        <v>部件</v>
      </c>
      <c r="E209" s="2">
        <f>数据源!CZ241</f>
        <v>5.25</v>
      </c>
      <c r="F209" s="2">
        <f>数据源!DA241</f>
        <v>3</v>
      </c>
      <c r="G209" s="2">
        <f>数据源!DB241</f>
        <v>1.4999999999999999E-2</v>
      </c>
      <c r="H209" s="2">
        <f>数据源!DC241</f>
        <v>4.7619047619047616E-2</v>
      </c>
      <c r="I209" s="2">
        <f>数据源!DD241</f>
        <v>476</v>
      </c>
      <c r="J209" s="3">
        <f t="shared" si="90"/>
        <v>2</v>
      </c>
      <c r="K209" s="3">
        <f t="shared" si="91"/>
        <v>4</v>
      </c>
      <c r="L209" s="3" t="str">
        <f t="shared" si="92"/>
        <v>部件</v>
      </c>
      <c r="M209" s="3">
        <f t="shared" ca="1" si="93"/>
        <v>91204</v>
      </c>
      <c r="N209" s="3" t="str">
        <f t="shared" ca="1" si="96"/>
        <v>91001,91003,91005,91101,91103,91105,91201,91203,91205,91002,91004,91006,91102,91104,91106,91202,91204</v>
      </c>
      <c r="O209" s="3" t="str">
        <f t="shared" si="97"/>
        <v>476,476,476,476,476,476,476,476,476,476,476,476,476,476,476,476,476</v>
      </c>
      <c r="P209" s="1" t="str">
        <f t="shared" si="98"/>
        <v>(2,4),(2,4),(2,4),(2,4),(2,4),(2,4),(2,4),(2,4),(2,4),(2,4),(2,4),(2,4),(2,4),(2,4),(2,4),(2,4),(2,4)</v>
      </c>
      <c r="Q209" s="3" t="str">
        <f>IF(D209="坦克碎片",VLOOKUP(C209,道具信息!$N$2:$O$291,2,FALSE)&amp;"碎片",VLOOKUP(C209,道具信息!$N$2:$O$291,2,FALSE))</f>
        <v>T1部件</v>
      </c>
      <c r="R209" s="3">
        <f>SUMIFS(I$3:I$408,Q$3:Q$408,Q209,B$3:B$408,B209)</f>
        <v>8568</v>
      </c>
      <c r="S209" s="11">
        <f>ROUND(R209/SUMIF(B$3:B$408,B209,I$3:I$408),3)</f>
        <v>0.85199999999999998</v>
      </c>
      <c r="T209" s="3" t="str">
        <f>VLOOKUP(Q209,道具信息!$Q$3:$S$20,2,FALSE)</f>
        <v>CHEST_ITEM_TYPE_T1_PART</v>
      </c>
      <c r="U209" s="3" t="str">
        <f>IF(COUNTIF(U$193:U208,T209)=0,T209,"")</f>
        <v/>
      </c>
      <c r="V209" s="3" t="str">
        <f t="shared" si="101"/>
        <v>CHEST_ITEM_TYPE_T1_PART</v>
      </c>
      <c r="W209" s="13" t="str">
        <f t="shared" si="102"/>
        <v/>
      </c>
      <c r="X209" s="3" t="str">
        <f t="shared" si="103"/>
        <v/>
      </c>
      <c r="Y209" s="3" t="str">
        <f t="shared" si="104"/>
        <v>85.2%</v>
      </c>
    </row>
    <row r="210" spans="2:25" x14ac:dyDescent="0.3">
      <c r="B210" s="2">
        <f>数据源!CW242</f>
        <v>7</v>
      </c>
      <c r="C210" s="2" t="str">
        <f>数据源!CX242</f>
        <v>T1HP6</v>
      </c>
      <c r="D210" s="2" t="str">
        <f>数据源!CY242</f>
        <v>部件</v>
      </c>
      <c r="E210" s="2">
        <f>数据源!CZ242</f>
        <v>5.25</v>
      </c>
      <c r="F210" s="2">
        <f>数据源!DA242</f>
        <v>3</v>
      </c>
      <c r="G210" s="2">
        <f>数据源!DB242</f>
        <v>1.4999999999999999E-2</v>
      </c>
      <c r="H210" s="2">
        <f>数据源!DC242</f>
        <v>4.7619047619047616E-2</v>
      </c>
      <c r="I210" s="2">
        <f>数据源!DD242</f>
        <v>476</v>
      </c>
      <c r="J210" s="3">
        <f t="shared" si="90"/>
        <v>2</v>
      </c>
      <c r="K210" s="3">
        <f t="shared" si="91"/>
        <v>4</v>
      </c>
      <c r="L210" s="3" t="str">
        <f t="shared" si="92"/>
        <v>部件</v>
      </c>
      <c r="M210" s="3">
        <f t="shared" ca="1" si="93"/>
        <v>91206</v>
      </c>
      <c r="N210" s="3" t="str">
        <f t="shared" ca="1" si="96"/>
        <v>91001,91003,91005,91101,91103,91105,91201,91203,91205,91002,91004,91006,91102,91104,91106,91202,91204,91206</v>
      </c>
      <c r="O210" s="3" t="str">
        <f t="shared" si="97"/>
        <v>476,476,476,476,476,476,476,476,476,476,476,476,476,476,476,476,476,476</v>
      </c>
      <c r="P210" s="1" t="str">
        <f t="shared" si="98"/>
        <v>(2,4),(2,4),(2,4),(2,4),(2,4),(2,4),(2,4),(2,4),(2,4),(2,4),(2,4),(2,4),(2,4),(2,4),(2,4),(2,4),(2,4),(2,4)</v>
      </c>
      <c r="Q210" s="3" t="str">
        <f>IF(D210="坦克碎片",VLOOKUP(C210,道具信息!$N$2:$O$291,2,FALSE)&amp;"碎片",VLOOKUP(C210,道具信息!$N$2:$O$291,2,FALSE))</f>
        <v>T1部件</v>
      </c>
      <c r="R210" s="3">
        <f>SUMIFS(I$3:I$408,Q$3:Q$408,Q210,B$3:B$408,B210)</f>
        <v>8568</v>
      </c>
      <c r="S210" s="11">
        <f>ROUND(R210/SUMIF(B$3:B$408,B210,I$3:I$408),3)</f>
        <v>0.85199999999999998</v>
      </c>
      <c r="T210" s="3" t="str">
        <f>VLOOKUP(Q210,道具信息!$Q$3:$S$20,2,FALSE)</f>
        <v>CHEST_ITEM_TYPE_T1_PART</v>
      </c>
      <c r="U210" s="3" t="str">
        <f>IF(COUNTIF(U$193:U209,T210)=0,T210,"")</f>
        <v/>
      </c>
      <c r="V210" s="3" t="str">
        <f t="shared" si="101"/>
        <v>CHEST_ITEM_TYPE_T1_PART</v>
      </c>
      <c r="W210" s="13" t="str">
        <f t="shared" si="102"/>
        <v/>
      </c>
      <c r="X210" s="3" t="str">
        <f t="shared" si="103"/>
        <v/>
      </c>
      <c r="Y210" s="3" t="str">
        <f t="shared" si="104"/>
        <v>85.2%</v>
      </c>
    </row>
    <row r="211" spans="2:25" x14ac:dyDescent="0.3">
      <c r="B211" s="2">
        <f>数据源!CW243</f>
        <v>7</v>
      </c>
      <c r="C211" s="2" t="str">
        <f>数据源!CX243</f>
        <v>T2LP1</v>
      </c>
      <c r="D211" s="2" t="str">
        <f>数据源!CY243</f>
        <v>部件</v>
      </c>
      <c r="E211" s="2">
        <f>数据源!CZ243</f>
        <v>96.750000000000014</v>
      </c>
      <c r="F211" s="2">
        <f>数据源!DA243</f>
        <v>1.5</v>
      </c>
      <c r="G211" s="2">
        <f>数据源!DB243</f>
        <v>2.0500000000000001E-2</v>
      </c>
      <c r="H211" s="2">
        <f>数据源!DC243</f>
        <v>7.0628768303186906E-3</v>
      </c>
      <c r="I211" s="2">
        <f>数据源!DD243</f>
        <v>71</v>
      </c>
      <c r="J211" s="3">
        <f t="shared" si="90"/>
        <v>1</v>
      </c>
      <c r="K211" s="3">
        <f t="shared" si="91"/>
        <v>2</v>
      </c>
      <c r="L211" s="3" t="str">
        <f t="shared" si="92"/>
        <v>部件</v>
      </c>
      <c r="M211" s="3">
        <f t="shared" ca="1" si="93"/>
        <v>92001</v>
      </c>
      <c r="N211" s="3" t="str">
        <f t="shared" ca="1" si="96"/>
        <v>91001,91003,91005,91101,91103,91105,91201,91203,91205,91002,91004,91006,91102,91104,91106,91202,91204,91206,92001</v>
      </c>
      <c r="O211" s="3" t="str">
        <f t="shared" si="97"/>
        <v>476,476,476,476,476,476,476,476,476,476,476,476,476,476,476,476,476,476,71</v>
      </c>
      <c r="P211" s="1" t="str">
        <f t="shared" si="98"/>
        <v>(2,4),(2,4),(2,4),(2,4),(2,4),(2,4),(2,4),(2,4),(2,4),(2,4),(2,4),(2,4),(2,4),(2,4),(2,4),(2,4),(2,4),(2,4),(1,2)</v>
      </c>
      <c r="Q211" s="3" t="str">
        <f>IF(D211="坦克碎片",VLOOKUP(C211,道具信息!$N$2:$O$291,2,FALSE)&amp;"碎片",VLOOKUP(C211,道具信息!$N$2:$O$291,2,FALSE))</f>
        <v>T2部件</v>
      </c>
      <c r="R211" s="3">
        <f>SUMIFS(I$3:I$408,Q$3:Q$408,Q211,B$3:B$408,B211)</f>
        <v>1278</v>
      </c>
      <c r="S211" s="11">
        <f>ROUND(R211/SUMIF(B$3:B$408,B211,I$3:I$408),3)</f>
        <v>0.127</v>
      </c>
      <c r="T211" s="3" t="str">
        <f>VLOOKUP(Q211,道具信息!$Q$3:$S$20,2,FALSE)</f>
        <v>CHEST_ITEM_TYPE_T2_PART</v>
      </c>
      <c r="U211" s="3" t="str">
        <f>IF(COUNTIF(U$193:U210,T211)=0,T211,"")</f>
        <v>CHEST_ITEM_TYPE_T2_PART</v>
      </c>
      <c r="V211" s="3" t="str">
        <f t="shared" si="101"/>
        <v>CHEST_ITEM_TYPE_T1_PART,CHEST_ITEM_TYPE_T2_PART</v>
      </c>
      <c r="W211" s="13">
        <f t="shared" si="102"/>
        <v>0.127</v>
      </c>
      <c r="X211" s="3" t="str">
        <f t="shared" si="103"/>
        <v>12.7%</v>
      </c>
      <c r="Y211" s="3" t="str">
        <f t="shared" si="104"/>
        <v>85.2%,12.7%</v>
      </c>
    </row>
    <row r="212" spans="2:25" x14ac:dyDescent="0.3">
      <c r="B212" s="2">
        <f>数据源!CW244</f>
        <v>7</v>
      </c>
      <c r="C212" s="2" t="str">
        <f>数据源!CX244</f>
        <v>T2LP3</v>
      </c>
      <c r="D212" s="2" t="str">
        <f>数据源!CY244</f>
        <v>部件</v>
      </c>
      <c r="E212" s="2">
        <f>数据源!CZ244</f>
        <v>96.750000000000014</v>
      </c>
      <c r="F212" s="2">
        <f>数据源!DA244</f>
        <v>1.5</v>
      </c>
      <c r="G212" s="2">
        <f>数据源!DB244</f>
        <v>2.0500000000000001E-2</v>
      </c>
      <c r="H212" s="2">
        <f>数据源!DC244</f>
        <v>7.0628768303186906E-3</v>
      </c>
      <c r="I212" s="2">
        <f>数据源!DD244</f>
        <v>71</v>
      </c>
      <c r="J212" s="3">
        <f t="shared" si="90"/>
        <v>1</v>
      </c>
      <c r="K212" s="3">
        <f t="shared" si="91"/>
        <v>2</v>
      </c>
      <c r="L212" s="3" t="str">
        <f t="shared" si="92"/>
        <v>部件</v>
      </c>
      <c r="M212" s="3">
        <f t="shared" ca="1" si="93"/>
        <v>92003</v>
      </c>
      <c r="N212" s="3" t="str">
        <f t="shared" ca="1" si="96"/>
        <v>91001,91003,91005,91101,91103,91105,91201,91203,91205,91002,91004,91006,91102,91104,91106,91202,91204,91206,92001,92003</v>
      </c>
      <c r="O212" s="3" t="str">
        <f t="shared" si="97"/>
        <v>476,476,476,476,476,476,476,476,476,476,476,476,476,476,476,476,476,476,71,71</v>
      </c>
      <c r="P212" s="1" t="str">
        <f t="shared" si="98"/>
        <v>(2,4),(2,4),(2,4),(2,4),(2,4),(2,4),(2,4),(2,4),(2,4),(2,4),(2,4),(2,4),(2,4),(2,4),(2,4),(2,4),(2,4),(2,4),(1,2),(1,2)</v>
      </c>
      <c r="Q212" s="3" t="str">
        <f>IF(D212="坦克碎片",VLOOKUP(C212,道具信息!$N$2:$O$291,2,FALSE)&amp;"碎片",VLOOKUP(C212,道具信息!$N$2:$O$291,2,FALSE))</f>
        <v>T2部件</v>
      </c>
      <c r="R212" s="3">
        <f>SUMIFS(I$3:I$408,Q$3:Q$408,Q212,B$3:B$408,B212)</f>
        <v>1278</v>
      </c>
      <c r="S212" s="11">
        <f>ROUND(R212/SUMIF(B$3:B$408,B212,I$3:I$408),3)</f>
        <v>0.127</v>
      </c>
      <c r="T212" s="3" t="str">
        <f>VLOOKUP(Q212,道具信息!$Q$3:$S$20,2,FALSE)</f>
        <v>CHEST_ITEM_TYPE_T2_PART</v>
      </c>
      <c r="U212" s="3" t="str">
        <f>IF(COUNTIF(U$193:U211,T212)=0,T212,"")</f>
        <v/>
      </c>
      <c r="V212" s="3" t="str">
        <f t="shared" si="101"/>
        <v>CHEST_ITEM_TYPE_T1_PART,CHEST_ITEM_TYPE_T2_PART</v>
      </c>
      <c r="W212" s="13" t="str">
        <f t="shared" si="102"/>
        <v/>
      </c>
      <c r="X212" s="3" t="str">
        <f t="shared" si="103"/>
        <v/>
      </c>
      <c r="Y212" s="3" t="str">
        <f t="shared" si="104"/>
        <v>85.2%,12.7%</v>
      </c>
    </row>
    <row r="213" spans="2:25" x14ac:dyDescent="0.3">
      <c r="B213" s="2">
        <f>数据源!CW245</f>
        <v>7</v>
      </c>
      <c r="C213" s="2" t="str">
        <f>数据源!CX245</f>
        <v>T2LP5</v>
      </c>
      <c r="D213" s="2" t="str">
        <f>数据源!CY245</f>
        <v>部件</v>
      </c>
      <c r="E213" s="2">
        <f>数据源!CZ245</f>
        <v>96.750000000000014</v>
      </c>
      <c r="F213" s="2">
        <f>数据源!DA245</f>
        <v>1.5</v>
      </c>
      <c r="G213" s="2">
        <f>数据源!DB245</f>
        <v>2.0500000000000001E-2</v>
      </c>
      <c r="H213" s="2">
        <f>数据源!DC245</f>
        <v>7.0628768303186906E-3</v>
      </c>
      <c r="I213" s="2">
        <f>数据源!DD245</f>
        <v>71</v>
      </c>
      <c r="J213" s="3">
        <f t="shared" si="90"/>
        <v>1</v>
      </c>
      <c r="K213" s="3">
        <f t="shared" si="91"/>
        <v>2</v>
      </c>
      <c r="L213" s="3" t="str">
        <f t="shared" si="92"/>
        <v>部件</v>
      </c>
      <c r="M213" s="3">
        <f t="shared" ca="1" si="93"/>
        <v>92005</v>
      </c>
      <c r="N213" s="3" t="str">
        <f t="shared" ca="1" si="96"/>
        <v>91001,91003,91005,91101,91103,91105,91201,91203,91205,91002,91004,91006,91102,91104,91106,91202,91204,91206,92001,92003,92005</v>
      </c>
      <c r="O213" s="3" t="str">
        <f t="shared" si="97"/>
        <v>476,476,476,476,476,476,476,476,476,476,476,476,476,476,476,476,476,476,71,71,71</v>
      </c>
      <c r="P213" s="1" t="str">
        <f t="shared" si="98"/>
        <v>(2,4),(2,4),(2,4),(2,4),(2,4),(2,4),(2,4),(2,4),(2,4),(2,4),(2,4),(2,4),(2,4),(2,4),(2,4),(2,4),(2,4),(2,4),(1,2),(1,2),(1,2)</v>
      </c>
      <c r="Q213" s="3" t="str">
        <f>IF(D213="坦克碎片",VLOOKUP(C213,道具信息!$N$2:$O$291,2,FALSE)&amp;"碎片",VLOOKUP(C213,道具信息!$N$2:$O$291,2,FALSE))</f>
        <v>T2部件</v>
      </c>
      <c r="R213" s="3">
        <f>SUMIFS(I$3:I$408,Q$3:Q$408,Q213,B$3:B$408,B213)</f>
        <v>1278</v>
      </c>
      <c r="S213" s="11">
        <f>ROUND(R213/SUMIF(B$3:B$408,B213,I$3:I$408),3)</f>
        <v>0.127</v>
      </c>
      <c r="T213" s="3" t="str">
        <f>VLOOKUP(Q213,道具信息!$Q$3:$S$20,2,FALSE)</f>
        <v>CHEST_ITEM_TYPE_T2_PART</v>
      </c>
      <c r="U213" s="3" t="str">
        <f>IF(COUNTIF(U$193:U212,T213)=0,T213,"")</f>
        <v/>
      </c>
      <c r="V213" s="3" t="str">
        <f t="shared" si="101"/>
        <v>CHEST_ITEM_TYPE_T1_PART,CHEST_ITEM_TYPE_T2_PART</v>
      </c>
      <c r="W213" s="13" t="str">
        <f t="shared" si="102"/>
        <v/>
      </c>
      <c r="X213" s="3" t="str">
        <f t="shared" si="103"/>
        <v/>
      </c>
      <c r="Y213" s="3" t="str">
        <f t="shared" si="104"/>
        <v>85.2%,12.7%</v>
      </c>
    </row>
    <row r="214" spans="2:25" x14ac:dyDescent="0.3">
      <c r="B214" s="2">
        <f>数据源!CW246</f>
        <v>7</v>
      </c>
      <c r="C214" s="2" t="str">
        <f>数据源!CX246</f>
        <v>T2MP1</v>
      </c>
      <c r="D214" s="2" t="str">
        <f>数据源!CY246</f>
        <v>部件</v>
      </c>
      <c r="E214" s="2">
        <f>数据源!CZ246</f>
        <v>96.750000000000014</v>
      </c>
      <c r="F214" s="2">
        <f>数据源!DA246</f>
        <v>1.5</v>
      </c>
      <c r="G214" s="2">
        <f>数据源!DB246</f>
        <v>2.0500000000000001E-2</v>
      </c>
      <c r="H214" s="2">
        <f>数据源!DC246</f>
        <v>7.0628768303186906E-3</v>
      </c>
      <c r="I214" s="2">
        <f>数据源!DD246</f>
        <v>71</v>
      </c>
      <c r="J214" s="3">
        <f t="shared" si="90"/>
        <v>1</v>
      </c>
      <c r="K214" s="3">
        <f t="shared" si="91"/>
        <v>2</v>
      </c>
      <c r="L214" s="3" t="str">
        <f t="shared" si="92"/>
        <v>部件</v>
      </c>
      <c r="M214" s="3">
        <f t="shared" ca="1" si="93"/>
        <v>92101</v>
      </c>
      <c r="N214" s="3" t="str">
        <f t="shared" ca="1" si="96"/>
        <v>91001,91003,91005,91101,91103,91105,91201,91203,91205,91002,91004,91006,91102,91104,91106,91202,91204,91206,92001,92003,92005,92101</v>
      </c>
      <c r="O214" s="3" t="str">
        <f t="shared" si="97"/>
        <v>476,476,476,476,476,476,476,476,476,476,476,476,476,476,476,476,476,476,71,71,71,71</v>
      </c>
      <c r="P214" s="1" t="str">
        <f t="shared" si="98"/>
        <v>(2,4),(2,4),(2,4),(2,4),(2,4),(2,4),(2,4),(2,4),(2,4),(2,4),(2,4),(2,4),(2,4),(2,4),(2,4),(2,4),(2,4),(2,4),(1,2),(1,2),(1,2),(1,2)</v>
      </c>
      <c r="Q214" s="3" t="str">
        <f>IF(D214="坦克碎片",VLOOKUP(C214,道具信息!$N$2:$O$291,2,FALSE)&amp;"碎片",VLOOKUP(C214,道具信息!$N$2:$O$291,2,FALSE))</f>
        <v>T2部件</v>
      </c>
      <c r="R214" s="3">
        <f>SUMIFS(I$3:I$408,Q$3:Q$408,Q214,B$3:B$408,B214)</f>
        <v>1278</v>
      </c>
      <c r="S214" s="11">
        <f>ROUND(R214/SUMIF(B$3:B$408,B214,I$3:I$408),3)</f>
        <v>0.127</v>
      </c>
      <c r="T214" s="3" t="str">
        <f>VLOOKUP(Q214,道具信息!$Q$3:$S$20,2,FALSE)</f>
        <v>CHEST_ITEM_TYPE_T2_PART</v>
      </c>
      <c r="U214" s="3" t="str">
        <f>IF(COUNTIF(U$193:U213,T214)=0,T214,"")</f>
        <v/>
      </c>
      <c r="V214" s="3" t="str">
        <f t="shared" si="101"/>
        <v>CHEST_ITEM_TYPE_T1_PART,CHEST_ITEM_TYPE_T2_PART</v>
      </c>
      <c r="W214" s="13" t="str">
        <f t="shared" si="102"/>
        <v/>
      </c>
      <c r="X214" s="3" t="str">
        <f t="shared" si="103"/>
        <v/>
      </c>
      <c r="Y214" s="3" t="str">
        <f t="shared" si="104"/>
        <v>85.2%,12.7%</v>
      </c>
    </row>
    <row r="215" spans="2:25" x14ac:dyDescent="0.3">
      <c r="B215" s="2">
        <f>数据源!CW247</f>
        <v>7</v>
      </c>
      <c r="C215" s="2" t="str">
        <f>数据源!CX247</f>
        <v>T2MP3</v>
      </c>
      <c r="D215" s="2" t="str">
        <f>数据源!CY247</f>
        <v>部件</v>
      </c>
      <c r="E215" s="2">
        <f>数据源!CZ247</f>
        <v>96.750000000000014</v>
      </c>
      <c r="F215" s="2">
        <f>数据源!DA247</f>
        <v>1.5</v>
      </c>
      <c r="G215" s="2">
        <f>数据源!DB247</f>
        <v>2.0500000000000001E-2</v>
      </c>
      <c r="H215" s="2">
        <f>数据源!DC247</f>
        <v>7.0628768303186906E-3</v>
      </c>
      <c r="I215" s="2">
        <f>数据源!DD247</f>
        <v>71</v>
      </c>
      <c r="J215" s="3">
        <f t="shared" si="90"/>
        <v>1</v>
      </c>
      <c r="K215" s="3">
        <f t="shared" si="91"/>
        <v>2</v>
      </c>
      <c r="L215" s="3" t="str">
        <f t="shared" si="92"/>
        <v>部件</v>
      </c>
      <c r="M215" s="3">
        <f t="shared" ca="1" si="93"/>
        <v>92103</v>
      </c>
      <c r="N215" s="3" t="str">
        <f t="shared" ca="1" si="96"/>
        <v>91001,91003,91005,91101,91103,91105,91201,91203,91205,91002,91004,91006,91102,91104,91106,91202,91204,91206,92001,92003,92005,92101,92103</v>
      </c>
      <c r="O215" s="3" t="str">
        <f t="shared" si="97"/>
        <v>476,476,476,476,476,476,476,476,476,476,476,476,476,476,476,476,476,476,71,71,71,71,71</v>
      </c>
      <c r="P215" s="1" t="str">
        <f t="shared" si="98"/>
        <v>(2,4),(2,4),(2,4),(2,4),(2,4),(2,4),(2,4),(2,4),(2,4),(2,4),(2,4),(2,4),(2,4),(2,4),(2,4),(2,4),(2,4),(2,4),(1,2),(1,2),(1,2),(1,2),(1,2)</v>
      </c>
      <c r="Q215" s="3" t="str">
        <f>IF(D215="坦克碎片",VLOOKUP(C215,道具信息!$N$2:$O$291,2,FALSE)&amp;"碎片",VLOOKUP(C215,道具信息!$N$2:$O$291,2,FALSE))</f>
        <v>T2部件</v>
      </c>
      <c r="R215" s="3">
        <f>SUMIFS(I$3:I$408,Q$3:Q$408,Q215,B$3:B$408,B215)</f>
        <v>1278</v>
      </c>
      <c r="S215" s="11">
        <f>ROUND(R215/SUMIF(B$3:B$408,B215,I$3:I$408),3)</f>
        <v>0.127</v>
      </c>
      <c r="T215" s="3" t="str">
        <f>VLOOKUP(Q215,道具信息!$Q$3:$S$20,2,FALSE)</f>
        <v>CHEST_ITEM_TYPE_T2_PART</v>
      </c>
      <c r="U215" s="3" t="str">
        <f>IF(COUNTIF(U$193:U214,T215)=0,T215,"")</f>
        <v/>
      </c>
      <c r="V215" s="3" t="str">
        <f t="shared" si="101"/>
        <v>CHEST_ITEM_TYPE_T1_PART,CHEST_ITEM_TYPE_T2_PART</v>
      </c>
      <c r="W215" s="13" t="str">
        <f t="shared" si="102"/>
        <v/>
      </c>
      <c r="X215" s="3" t="str">
        <f t="shared" si="103"/>
        <v/>
      </c>
      <c r="Y215" s="3" t="str">
        <f t="shared" si="104"/>
        <v>85.2%,12.7%</v>
      </c>
    </row>
    <row r="216" spans="2:25" x14ac:dyDescent="0.3">
      <c r="B216" s="2">
        <f>数据源!CW248</f>
        <v>7</v>
      </c>
      <c r="C216" s="2" t="str">
        <f>数据源!CX248</f>
        <v>T2MP5</v>
      </c>
      <c r="D216" s="2" t="str">
        <f>数据源!CY248</f>
        <v>部件</v>
      </c>
      <c r="E216" s="2">
        <f>数据源!CZ248</f>
        <v>96.750000000000014</v>
      </c>
      <c r="F216" s="2">
        <f>数据源!DA248</f>
        <v>1.5</v>
      </c>
      <c r="G216" s="2">
        <f>数据源!DB248</f>
        <v>2.0500000000000001E-2</v>
      </c>
      <c r="H216" s="2">
        <f>数据源!DC248</f>
        <v>7.0628768303186906E-3</v>
      </c>
      <c r="I216" s="2">
        <f>数据源!DD248</f>
        <v>71</v>
      </c>
      <c r="J216" s="3">
        <f t="shared" si="90"/>
        <v>1</v>
      </c>
      <c r="K216" s="3">
        <f t="shared" si="91"/>
        <v>2</v>
      </c>
      <c r="L216" s="3" t="str">
        <f t="shared" si="92"/>
        <v>部件</v>
      </c>
      <c r="M216" s="3">
        <f t="shared" ca="1" si="93"/>
        <v>92105</v>
      </c>
      <c r="N216" s="3" t="str">
        <f t="shared" ca="1" si="96"/>
        <v>91001,91003,91005,91101,91103,91105,91201,91203,91205,91002,91004,91006,91102,91104,91106,91202,91204,91206,92001,92003,92005,92101,92103,92105</v>
      </c>
      <c r="O216" s="3" t="str">
        <f t="shared" si="97"/>
        <v>476,476,476,476,476,476,476,476,476,476,476,476,476,476,476,476,476,476,71,71,71,71,71,71</v>
      </c>
      <c r="P216" s="1" t="str">
        <f t="shared" si="98"/>
        <v>(2,4),(2,4),(2,4),(2,4),(2,4),(2,4),(2,4),(2,4),(2,4),(2,4),(2,4),(2,4),(2,4),(2,4),(2,4),(2,4),(2,4),(2,4),(1,2),(1,2),(1,2),(1,2),(1,2),(1,2)</v>
      </c>
      <c r="Q216" s="3" t="str">
        <f>IF(D216="坦克碎片",VLOOKUP(C216,道具信息!$N$2:$O$291,2,FALSE)&amp;"碎片",VLOOKUP(C216,道具信息!$N$2:$O$291,2,FALSE))</f>
        <v>T2部件</v>
      </c>
      <c r="R216" s="3">
        <f>SUMIFS(I$3:I$408,Q$3:Q$408,Q216,B$3:B$408,B216)</f>
        <v>1278</v>
      </c>
      <c r="S216" s="11">
        <f>ROUND(R216/SUMIF(B$3:B$408,B216,I$3:I$408),3)</f>
        <v>0.127</v>
      </c>
      <c r="T216" s="3" t="str">
        <f>VLOOKUP(Q216,道具信息!$Q$3:$S$20,2,FALSE)</f>
        <v>CHEST_ITEM_TYPE_T2_PART</v>
      </c>
      <c r="U216" s="3" t="str">
        <f>IF(COUNTIF(U$193:U215,T216)=0,T216,"")</f>
        <v/>
      </c>
      <c r="V216" s="3" t="str">
        <f t="shared" si="101"/>
        <v>CHEST_ITEM_TYPE_T1_PART,CHEST_ITEM_TYPE_T2_PART</v>
      </c>
      <c r="W216" s="13" t="str">
        <f t="shared" si="102"/>
        <v/>
      </c>
      <c r="X216" s="3" t="str">
        <f t="shared" si="103"/>
        <v/>
      </c>
      <c r="Y216" s="3" t="str">
        <f t="shared" si="104"/>
        <v>85.2%,12.7%</v>
      </c>
    </row>
    <row r="217" spans="2:25" x14ac:dyDescent="0.3">
      <c r="B217" s="2">
        <f>数据源!CW249</f>
        <v>7</v>
      </c>
      <c r="C217" s="2" t="str">
        <f>数据源!CX249</f>
        <v>T2HP1</v>
      </c>
      <c r="D217" s="2" t="str">
        <f>数据源!CY249</f>
        <v>部件</v>
      </c>
      <c r="E217" s="2">
        <f>数据源!CZ249</f>
        <v>96.750000000000014</v>
      </c>
      <c r="F217" s="2">
        <f>数据源!DA249</f>
        <v>1.5</v>
      </c>
      <c r="G217" s="2">
        <f>数据源!DB249</f>
        <v>2.0500000000000001E-2</v>
      </c>
      <c r="H217" s="2">
        <f>数据源!DC249</f>
        <v>7.0628768303186906E-3</v>
      </c>
      <c r="I217" s="2">
        <f>数据源!DD249</f>
        <v>71</v>
      </c>
      <c r="J217" s="3">
        <f t="shared" si="90"/>
        <v>1</v>
      </c>
      <c r="K217" s="3">
        <f t="shared" si="91"/>
        <v>2</v>
      </c>
      <c r="L217" s="3" t="str">
        <f t="shared" si="92"/>
        <v>部件</v>
      </c>
      <c r="M217" s="3">
        <f t="shared" ca="1" si="93"/>
        <v>92201</v>
      </c>
      <c r="N217" s="3" t="str">
        <f t="shared" ca="1" si="96"/>
        <v>91001,91003,91005,91101,91103,91105,91201,91203,91205,91002,91004,91006,91102,91104,91106,91202,91204,91206,92001,92003,92005,92101,92103,92105,92201</v>
      </c>
      <c r="O217" s="3" t="str">
        <f t="shared" si="97"/>
        <v>476,476,476,476,476,476,476,476,476,476,476,476,476,476,476,476,476,476,71,71,71,71,71,71,71</v>
      </c>
      <c r="P217" s="1" t="str">
        <f t="shared" si="98"/>
        <v>(2,4),(2,4),(2,4),(2,4),(2,4),(2,4),(2,4),(2,4),(2,4),(2,4),(2,4),(2,4),(2,4),(2,4),(2,4),(2,4),(2,4),(2,4),(1,2),(1,2),(1,2),(1,2),(1,2),(1,2),(1,2)</v>
      </c>
      <c r="Q217" s="3" t="str">
        <f>IF(D217="坦克碎片",VLOOKUP(C217,道具信息!$N$2:$O$291,2,FALSE)&amp;"碎片",VLOOKUP(C217,道具信息!$N$2:$O$291,2,FALSE))</f>
        <v>T2部件</v>
      </c>
      <c r="R217" s="3">
        <f>SUMIFS(I$3:I$408,Q$3:Q$408,Q217,B$3:B$408,B217)</f>
        <v>1278</v>
      </c>
      <c r="S217" s="11">
        <f>ROUND(R217/SUMIF(B$3:B$408,B217,I$3:I$408),3)</f>
        <v>0.127</v>
      </c>
      <c r="T217" s="3" t="str">
        <f>VLOOKUP(Q217,道具信息!$Q$3:$S$20,2,FALSE)</f>
        <v>CHEST_ITEM_TYPE_T2_PART</v>
      </c>
      <c r="U217" s="3" t="str">
        <f>IF(COUNTIF(U$193:U216,T217)=0,T217,"")</f>
        <v/>
      </c>
      <c r="V217" s="3" t="str">
        <f t="shared" si="101"/>
        <v>CHEST_ITEM_TYPE_T1_PART,CHEST_ITEM_TYPE_T2_PART</v>
      </c>
      <c r="W217" s="13" t="str">
        <f t="shared" si="102"/>
        <v/>
      </c>
      <c r="X217" s="3" t="str">
        <f t="shared" si="103"/>
        <v/>
      </c>
      <c r="Y217" s="3" t="str">
        <f t="shared" si="104"/>
        <v>85.2%,12.7%</v>
      </c>
    </row>
    <row r="218" spans="2:25" x14ac:dyDescent="0.3">
      <c r="B218" s="2">
        <f>数据源!CW250</f>
        <v>7</v>
      </c>
      <c r="C218" s="2" t="str">
        <f>数据源!CX250</f>
        <v>T2HP3</v>
      </c>
      <c r="D218" s="2" t="str">
        <f>数据源!CY250</f>
        <v>部件</v>
      </c>
      <c r="E218" s="2">
        <f>数据源!CZ250</f>
        <v>96.750000000000014</v>
      </c>
      <c r="F218" s="2">
        <f>数据源!DA250</f>
        <v>1.5</v>
      </c>
      <c r="G218" s="2">
        <f>数据源!DB250</f>
        <v>2.0500000000000001E-2</v>
      </c>
      <c r="H218" s="2">
        <f>数据源!DC250</f>
        <v>7.0628768303186906E-3</v>
      </c>
      <c r="I218" s="2">
        <f>数据源!DD250</f>
        <v>71</v>
      </c>
      <c r="J218" s="3">
        <f t="shared" si="90"/>
        <v>1</v>
      </c>
      <c r="K218" s="3">
        <f t="shared" si="91"/>
        <v>2</v>
      </c>
      <c r="L218" s="3" t="str">
        <f t="shared" si="92"/>
        <v>部件</v>
      </c>
      <c r="M218" s="3">
        <f t="shared" ca="1" si="93"/>
        <v>92203</v>
      </c>
      <c r="N218" s="3" t="str">
        <f t="shared" ca="1" si="96"/>
        <v>91001,91003,91005,91101,91103,91105,91201,91203,91205,91002,91004,91006,91102,91104,91106,91202,91204,91206,92001,92003,92005,92101,92103,92105,92201,92203</v>
      </c>
      <c r="O218" s="3" t="str">
        <f t="shared" si="97"/>
        <v>476,476,476,476,476,476,476,476,476,476,476,476,476,476,476,476,476,476,71,71,71,71,71,71,71,71</v>
      </c>
      <c r="P218" s="1" t="str">
        <f t="shared" si="98"/>
        <v>(2,4),(2,4),(2,4),(2,4),(2,4),(2,4),(2,4),(2,4),(2,4),(2,4),(2,4),(2,4),(2,4),(2,4),(2,4),(2,4),(2,4),(2,4),(1,2),(1,2),(1,2),(1,2),(1,2),(1,2),(1,2),(1,2)</v>
      </c>
      <c r="Q218" s="3" t="str">
        <f>IF(D218="坦克碎片",VLOOKUP(C218,道具信息!$N$2:$O$291,2,FALSE)&amp;"碎片",VLOOKUP(C218,道具信息!$N$2:$O$291,2,FALSE))</f>
        <v>T2部件</v>
      </c>
      <c r="R218" s="3">
        <f>SUMIFS(I$3:I$408,Q$3:Q$408,Q218,B$3:B$408,B218)</f>
        <v>1278</v>
      </c>
      <c r="S218" s="11">
        <f>ROUND(R218/SUMIF(B$3:B$408,B218,I$3:I$408),3)</f>
        <v>0.127</v>
      </c>
      <c r="T218" s="3" t="str">
        <f>VLOOKUP(Q218,道具信息!$Q$3:$S$20,2,FALSE)</f>
        <v>CHEST_ITEM_TYPE_T2_PART</v>
      </c>
      <c r="U218" s="3" t="str">
        <f>IF(COUNTIF(U$193:U217,T218)=0,T218,"")</f>
        <v/>
      </c>
      <c r="V218" s="3" t="str">
        <f t="shared" si="101"/>
        <v>CHEST_ITEM_TYPE_T1_PART,CHEST_ITEM_TYPE_T2_PART</v>
      </c>
      <c r="W218" s="13" t="str">
        <f t="shared" si="102"/>
        <v/>
      </c>
      <c r="X218" s="3" t="str">
        <f t="shared" si="103"/>
        <v/>
      </c>
      <c r="Y218" s="3" t="str">
        <f t="shared" si="104"/>
        <v>85.2%,12.7%</v>
      </c>
    </row>
    <row r="219" spans="2:25" x14ac:dyDescent="0.3">
      <c r="B219" s="2">
        <f>数据源!CW251</f>
        <v>7</v>
      </c>
      <c r="C219" s="2" t="str">
        <f>数据源!CX251</f>
        <v>T2HP5</v>
      </c>
      <c r="D219" s="2" t="str">
        <f>数据源!CY251</f>
        <v>部件</v>
      </c>
      <c r="E219" s="2">
        <f>数据源!CZ251</f>
        <v>96.750000000000014</v>
      </c>
      <c r="F219" s="2">
        <f>数据源!DA251</f>
        <v>1.5</v>
      </c>
      <c r="G219" s="2">
        <f>数据源!DB251</f>
        <v>2.06E-2</v>
      </c>
      <c r="H219" s="2">
        <f>数据源!DC251</f>
        <v>7.0973298880275615E-3</v>
      </c>
      <c r="I219" s="2">
        <f>数据源!DD251</f>
        <v>71</v>
      </c>
      <c r="J219" s="3">
        <f t="shared" si="90"/>
        <v>1</v>
      </c>
      <c r="K219" s="3">
        <f t="shared" si="91"/>
        <v>2</v>
      </c>
      <c r="L219" s="3" t="str">
        <f t="shared" si="92"/>
        <v>部件</v>
      </c>
      <c r="M219" s="3">
        <f t="shared" ca="1" si="93"/>
        <v>92205</v>
      </c>
      <c r="N219" s="3" t="str">
        <f t="shared" ca="1" si="96"/>
        <v>91001,91003,91005,91101,91103,91105,91201,91203,91205,91002,91004,91006,91102,91104,91106,91202,91204,91206,92001,92003,92005,92101,92103,92105,92201,92203,92205</v>
      </c>
      <c r="O219" s="3" t="str">
        <f t="shared" si="97"/>
        <v>476,476,476,476,476,476,476,476,476,476,476,476,476,476,476,476,476,476,71,71,71,71,71,71,71,71,71</v>
      </c>
      <c r="P219" s="1" t="str">
        <f t="shared" si="98"/>
        <v>(2,4),(2,4),(2,4),(2,4),(2,4),(2,4),(2,4),(2,4),(2,4),(2,4),(2,4),(2,4),(2,4),(2,4),(2,4),(2,4),(2,4),(2,4),(1,2),(1,2),(1,2),(1,2),(1,2),(1,2),(1,2),(1,2),(1,2)</v>
      </c>
      <c r="Q219" s="3" t="str">
        <f>IF(D219="坦克碎片",VLOOKUP(C219,道具信息!$N$2:$O$291,2,FALSE)&amp;"碎片",VLOOKUP(C219,道具信息!$N$2:$O$291,2,FALSE))</f>
        <v>T2部件</v>
      </c>
      <c r="R219" s="3">
        <f>SUMIFS(I$3:I$408,Q$3:Q$408,Q219,B$3:B$408,B219)</f>
        <v>1278</v>
      </c>
      <c r="S219" s="11">
        <f>ROUND(R219/SUMIF(B$3:B$408,B219,I$3:I$408),3)</f>
        <v>0.127</v>
      </c>
      <c r="T219" s="3" t="str">
        <f>VLOOKUP(Q219,道具信息!$Q$3:$S$20,2,FALSE)</f>
        <v>CHEST_ITEM_TYPE_T2_PART</v>
      </c>
      <c r="U219" s="3" t="str">
        <f>IF(COUNTIF(U$193:U218,T219)=0,T219,"")</f>
        <v/>
      </c>
      <c r="V219" s="3" t="str">
        <f t="shared" si="101"/>
        <v>CHEST_ITEM_TYPE_T1_PART,CHEST_ITEM_TYPE_T2_PART</v>
      </c>
      <c r="W219" s="13" t="str">
        <f t="shared" si="102"/>
        <v/>
      </c>
      <c r="X219" s="3" t="str">
        <f t="shared" si="103"/>
        <v/>
      </c>
      <c r="Y219" s="3" t="str">
        <f t="shared" si="104"/>
        <v>85.2%,12.7%</v>
      </c>
    </row>
    <row r="220" spans="2:25" x14ac:dyDescent="0.3">
      <c r="B220" s="2">
        <f>数据源!CW252</f>
        <v>7</v>
      </c>
      <c r="C220" s="2" t="str">
        <f>数据源!CX252</f>
        <v>T2LP2</v>
      </c>
      <c r="D220" s="2" t="str">
        <f>数据源!CY252</f>
        <v>部件</v>
      </c>
      <c r="E220" s="2">
        <f>数据源!CZ252</f>
        <v>96.750000000000014</v>
      </c>
      <c r="F220" s="2">
        <f>数据源!DA252</f>
        <v>1.5</v>
      </c>
      <c r="G220" s="2">
        <f>数据源!DB252</f>
        <v>2.06E-2</v>
      </c>
      <c r="H220" s="2">
        <f>数据源!DC252</f>
        <v>7.0973298880275615E-3</v>
      </c>
      <c r="I220" s="2">
        <f>数据源!DD252</f>
        <v>71</v>
      </c>
      <c r="J220" s="3">
        <f t="shared" si="90"/>
        <v>1</v>
      </c>
      <c r="K220" s="3">
        <f t="shared" si="91"/>
        <v>2</v>
      </c>
      <c r="L220" s="3" t="str">
        <f t="shared" si="92"/>
        <v>部件</v>
      </c>
      <c r="M220" s="3">
        <f t="shared" ca="1" si="93"/>
        <v>92002</v>
      </c>
      <c r="N220" s="3" t="str">
        <f t="shared" ca="1" si="96"/>
        <v>91001,91003,91005,91101,91103,91105,91201,91203,91205,91002,91004,91006,91102,91104,91106,91202,91204,91206,92001,92003,92005,92101,92103,92105,92201,92203,92205,92002</v>
      </c>
      <c r="O220" s="3" t="str">
        <f t="shared" si="97"/>
        <v>476,476,476,476,476,476,476,476,476,476,476,476,476,476,476,476,476,476,71,71,71,71,71,71,71,71,71,71</v>
      </c>
      <c r="P220" s="1" t="str">
        <f t="shared" si="98"/>
        <v>(2,4),(2,4),(2,4),(2,4),(2,4),(2,4),(2,4),(2,4),(2,4),(2,4),(2,4),(2,4),(2,4),(2,4),(2,4),(2,4),(2,4),(2,4),(1,2),(1,2),(1,2),(1,2),(1,2),(1,2),(1,2),(1,2),(1,2),(1,2)</v>
      </c>
      <c r="Q220" s="3" t="str">
        <f>IF(D220="坦克碎片",VLOOKUP(C220,道具信息!$N$2:$O$291,2,FALSE)&amp;"碎片",VLOOKUP(C220,道具信息!$N$2:$O$291,2,FALSE))</f>
        <v>T2部件</v>
      </c>
      <c r="R220" s="3">
        <f>SUMIFS(I$3:I$408,Q$3:Q$408,Q220,B$3:B$408,B220)</f>
        <v>1278</v>
      </c>
      <c r="S220" s="11">
        <f>ROUND(R220/SUMIF(B$3:B$408,B220,I$3:I$408),3)</f>
        <v>0.127</v>
      </c>
      <c r="T220" s="3" t="str">
        <f>VLOOKUP(Q220,道具信息!$Q$3:$S$20,2,FALSE)</f>
        <v>CHEST_ITEM_TYPE_T2_PART</v>
      </c>
      <c r="U220" s="3" t="str">
        <f>IF(COUNTIF(U$193:U219,T220)=0,T220,"")</f>
        <v/>
      </c>
      <c r="V220" s="3" t="str">
        <f t="shared" si="101"/>
        <v>CHEST_ITEM_TYPE_T1_PART,CHEST_ITEM_TYPE_T2_PART</v>
      </c>
      <c r="W220" s="13" t="str">
        <f t="shared" si="102"/>
        <v/>
      </c>
      <c r="X220" s="3" t="str">
        <f t="shared" si="103"/>
        <v/>
      </c>
      <c r="Y220" s="3" t="str">
        <f t="shared" si="104"/>
        <v>85.2%,12.7%</v>
      </c>
    </row>
    <row r="221" spans="2:25" x14ac:dyDescent="0.3">
      <c r="B221" s="2">
        <f>数据源!CW253</f>
        <v>7</v>
      </c>
      <c r="C221" s="2" t="str">
        <f>数据源!CX253</f>
        <v>T2LP4</v>
      </c>
      <c r="D221" s="2" t="str">
        <f>数据源!CY253</f>
        <v>部件</v>
      </c>
      <c r="E221" s="2">
        <f>数据源!CZ253</f>
        <v>96.750000000000014</v>
      </c>
      <c r="F221" s="2">
        <f>数据源!DA253</f>
        <v>1.5</v>
      </c>
      <c r="G221" s="2">
        <f>数据源!DB253</f>
        <v>2.06E-2</v>
      </c>
      <c r="H221" s="2">
        <f>数据源!DC253</f>
        <v>7.0973298880275615E-3</v>
      </c>
      <c r="I221" s="2">
        <f>数据源!DD253</f>
        <v>71</v>
      </c>
      <c r="J221" s="3">
        <f t="shared" si="90"/>
        <v>1</v>
      </c>
      <c r="K221" s="3">
        <f t="shared" si="91"/>
        <v>2</v>
      </c>
      <c r="L221" s="3" t="str">
        <f t="shared" si="92"/>
        <v>部件</v>
      </c>
      <c r="M221" s="3">
        <f t="shared" ca="1" si="93"/>
        <v>92004</v>
      </c>
      <c r="N221" s="3" t="str">
        <f t="shared" ca="1" si="96"/>
        <v>91001,91003,91005,91101,91103,91105,91201,91203,91205,91002,91004,91006,91102,91104,91106,91202,91204,91206,92001,92003,92005,92101,92103,92105,92201,92203,92205,92002,92004</v>
      </c>
      <c r="O221" s="3" t="str">
        <f t="shared" si="97"/>
        <v>476,476,476,476,476,476,476,476,476,476,476,476,476,476,476,476,476,476,71,71,71,71,71,71,71,71,71,71,71</v>
      </c>
      <c r="P221" s="1" t="str">
        <f t="shared" si="98"/>
        <v>(2,4),(2,4),(2,4),(2,4),(2,4),(2,4),(2,4),(2,4),(2,4),(2,4),(2,4),(2,4),(2,4),(2,4),(2,4),(2,4),(2,4),(2,4),(1,2),(1,2),(1,2),(1,2),(1,2),(1,2),(1,2),(1,2),(1,2),(1,2),(1,2)</v>
      </c>
      <c r="Q221" s="3" t="str">
        <f>IF(D221="坦克碎片",VLOOKUP(C221,道具信息!$N$2:$O$291,2,FALSE)&amp;"碎片",VLOOKUP(C221,道具信息!$N$2:$O$291,2,FALSE))</f>
        <v>T2部件</v>
      </c>
      <c r="R221" s="3">
        <f>SUMIFS(I$3:I$408,Q$3:Q$408,Q221,B$3:B$408,B221)</f>
        <v>1278</v>
      </c>
      <c r="S221" s="11">
        <f>ROUND(R221/SUMIF(B$3:B$408,B221,I$3:I$408),3)</f>
        <v>0.127</v>
      </c>
      <c r="T221" s="3" t="str">
        <f>VLOOKUP(Q221,道具信息!$Q$3:$S$20,2,FALSE)</f>
        <v>CHEST_ITEM_TYPE_T2_PART</v>
      </c>
      <c r="U221" s="3" t="str">
        <f>IF(COUNTIF(U$193:U220,T221)=0,T221,"")</f>
        <v/>
      </c>
      <c r="V221" s="3" t="str">
        <f t="shared" si="101"/>
        <v>CHEST_ITEM_TYPE_T1_PART,CHEST_ITEM_TYPE_T2_PART</v>
      </c>
      <c r="W221" s="13" t="str">
        <f t="shared" si="102"/>
        <v/>
      </c>
      <c r="X221" s="3" t="str">
        <f t="shared" si="103"/>
        <v/>
      </c>
      <c r="Y221" s="3" t="str">
        <f t="shared" si="104"/>
        <v>85.2%,12.7%</v>
      </c>
    </row>
    <row r="222" spans="2:25" x14ac:dyDescent="0.3">
      <c r="B222" s="2">
        <f>数据源!CW254</f>
        <v>7</v>
      </c>
      <c r="C222" s="2" t="str">
        <f>数据源!CX254</f>
        <v>T2LP6</v>
      </c>
      <c r="D222" s="2" t="str">
        <f>数据源!CY254</f>
        <v>部件</v>
      </c>
      <c r="E222" s="2">
        <f>数据源!CZ254</f>
        <v>96.750000000000014</v>
      </c>
      <c r="F222" s="2">
        <f>数据源!DA254</f>
        <v>1.5</v>
      </c>
      <c r="G222" s="2">
        <f>数据源!DB254</f>
        <v>2.06E-2</v>
      </c>
      <c r="H222" s="2">
        <f>数据源!DC254</f>
        <v>7.0973298880275615E-3</v>
      </c>
      <c r="I222" s="2">
        <f>数据源!DD254</f>
        <v>71</v>
      </c>
      <c r="J222" s="3">
        <f t="shared" si="90"/>
        <v>1</v>
      </c>
      <c r="K222" s="3">
        <f t="shared" si="91"/>
        <v>2</v>
      </c>
      <c r="L222" s="3" t="str">
        <f t="shared" si="92"/>
        <v>部件</v>
      </c>
      <c r="M222" s="3">
        <f t="shared" ca="1" si="93"/>
        <v>92006</v>
      </c>
      <c r="N222" s="3" t="str">
        <f t="shared" ca="1" si="96"/>
        <v>91001,91003,91005,91101,91103,91105,91201,91203,91205,91002,91004,91006,91102,91104,91106,91202,91204,91206,92001,92003,92005,92101,92103,92105,92201,92203,92205,92002,92004,92006</v>
      </c>
      <c r="O222" s="3" t="str">
        <f t="shared" si="97"/>
        <v>476,476,476,476,476,476,476,476,476,476,476,476,476,476,476,476,476,476,71,71,71,71,71,71,71,71,71,71,71,71</v>
      </c>
      <c r="P222" s="1" t="str">
        <f t="shared" si="98"/>
        <v>(2,4),(2,4),(2,4),(2,4),(2,4),(2,4),(2,4),(2,4),(2,4),(2,4),(2,4),(2,4),(2,4),(2,4),(2,4),(2,4),(2,4),(2,4),(1,2),(1,2),(1,2),(1,2),(1,2),(1,2),(1,2),(1,2),(1,2),(1,2),(1,2),(1,2)</v>
      </c>
      <c r="Q222" s="3" t="str">
        <f>IF(D222="坦克碎片",VLOOKUP(C222,道具信息!$N$2:$O$291,2,FALSE)&amp;"碎片",VLOOKUP(C222,道具信息!$N$2:$O$291,2,FALSE))</f>
        <v>T2部件</v>
      </c>
      <c r="R222" s="3">
        <f>SUMIFS(I$3:I$408,Q$3:Q$408,Q222,B$3:B$408,B222)</f>
        <v>1278</v>
      </c>
      <c r="S222" s="11">
        <f>ROUND(R222/SUMIF(B$3:B$408,B222,I$3:I$408),3)</f>
        <v>0.127</v>
      </c>
      <c r="T222" s="3" t="str">
        <f>VLOOKUP(Q222,道具信息!$Q$3:$S$20,2,FALSE)</f>
        <v>CHEST_ITEM_TYPE_T2_PART</v>
      </c>
      <c r="U222" s="3" t="str">
        <f>IF(COUNTIF(U$193:U221,T222)=0,T222,"")</f>
        <v/>
      </c>
      <c r="V222" s="3" t="str">
        <f t="shared" si="101"/>
        <v>CHEST_ITEM_TYPE_T1_PART,CHEST_ITEM_TYPE_T2_PART</v>
      </c>
      <c r="W222" s="13" t="str">
        <f t="shared" si="102"/>
        <v/>
      </c>
      <c r="X222" s="3" t="str">
        <f t="shared" si="103"/>
        <v/>
      </c>
      <c r="Y222" s="3" t="str">
        <f t="shared" si="104"/>
        <v>85.2%,12.7%</v>
      </c>
    </row>
    <row r="223" spans="2:25" x14ac:dyDescent="0.3">
      <c r="B223" s="2">
        <f>数据源!CW255</f>
        <v>7</v>
      </c>
      <c r="C223" s="2" t="str">
        <f>数据源!CX255</f>
        <v>T2MP2</v>
      </c>
      <c r="D223" s="2" t="str">
        <f>数据源!CY255</f>
        <v>部件</v>
      </c>
      <c r="E223" s="2">
        <f>数据源!CZ255</f>
        <v>96.750000000000014</v>
      </c>
      <c r="F223" s="2">
        <f>数据源!DA255</f>
        <v>1.5</v>
      </c>
      <c r="G223" s="2">
        <f>数据源!DB255</f>
        <v>2.06E-2</v>
      </c>
      <c r="H223" s="2">
        <f>数据源!DC255</f>
        <v>7.0973298880275615E-3</v>
      </c>
      <c r="I223" s="2">
        <f>数据源!DD255</f>
        <v>71</v>
      </c>
      <c r="J223" s="3">
        <f t="shared" si="90"/>
        <v>1</v>
      </c>
      <c r="K223" s="3">
        <f t="shared" si="91"/>
        <v>2</v>
      </c>
      <c r="L223" s="3" t="str">
        <f t="shared" si="92"/>
        <v>部件</v>
      </c>
      <c r="M223" s="3">
        <f t="shared" ca="1" si="93"/>
        <v>92102</v>
      </c>
      <c r="N223" s="3" t="str">
        <f t="shared" ca="1" si="96"/>
        <v>91001,91003,91005,91101,91103,91105,91201,91203,91205,91002,91004,91006,91102,91104,91106,91202,91204,91206,92001,92003,92005,92101,92103,92105,92201,92203,92205,92002,92004,92006,92102</v>
      </c>
      <c r="O223" s="3" t="str">
        <f t="shared" si="97"/>
        <v>476,476,476,476,476,476,476,476,476,476,476,476,476,476,476,476,476,476,71,71,71,71,71,71,71,71,71,71,71,71,71</v>
      </c>
      <c r="P223" s="1" t="str">
        <f t="shared" si="98"/>
        <v>(2,4),(2,4),(2,4),(2,4),(2,4),(2,4),(2,4),(2,4),(2,4),(2,4),(2,4),(2,4),(2,4),(2,4),(2,4),(2,4),(2,4),(2,4),(1,2),(1,2),(1,2),(1,2),(1,2),(1,2),(1,2),(1,2),(1,2),(1,2),(1,2),(1,2),(1,2)</v>
      </c>
      <c r="Q223" s="3" t="str">
        <f>IF(D223="坦克碎片",VLOOKUP(C223,道具信息!$N$2:$O$291,2,FALSE)&amp;"碎片",VLOOKUP(C223,道具信息!$N$2:$O$291,2,FALSE))</f>
        <v>T2部件</v>
      </c>
      <c r="R223" s="3">
        <f>SUMIFS(I$3:I$408,Q$3:Q$408,Q223,B$3:B$408,B223)</f>
        <v>1278</v>
      </c>
      <c r="S223" s="11">
        <f>ROUND(R223/SUMIF(B$3:B$408,B223,I$3:I$408),3)</f>
        <v>0.127</v>
      </c>
      <c r="T223" s="3" t="str">
        <f>VLOOKUP(Q223,道具信息!$Q$3:$S$20,2,FALSE)</f>
        <v>CHEST_ITEM_TYPE_T2_PART</v>
      </c>
      <c r="U223" s="3" t="str">
        <f>IF(COUNTIF(U$193:U222,T223)=0,T223,"")</f>
        <v/>
      </c>
      <c r="V223" s="3" t="str">
        <f t="shared" si="101"/>
        <v>CHEST_ITEM_TYPE_T1_PART,CHEST_ITEM_TYPE_T2_PART</v>
      </c>
      <c r="W223" s="13" t="str">
        <f t="shared" si="102"/>
        <v/>
      </c>
      <c r="X223" s="3" t="str">
        <f t="shared" si="103"/>
        <v/>
      </c>
      <c r="Y223" s="3" t="str">
        <f t="shared" si="104"/>
        <v>85.2%,12.7%</v>
      </c>
    </row>
    <row r="224" spans="2:25" x14ac:dyDescent="0.3">
      <c r="B224" s="2">
        <f>数据源!CW256</f>
        <v>7</v>
      </c>
      <c r="C224" s="2" t="str">
        <f>数据源!CX256</f>
        <v>T2MP4</v>
      </c>
      <c r="D224" s="2" t="str">
        <f>数据源!CY256</f>
        <v>部件</v>
      </c>
      <c r="E224" s="2">
        <f>数据源!CZ256</f>
        <v>96.750000000000014</v>
      </c>
      <c r="F224" s="2">
        <f>数据源!DA256</f>
        <v>1.5</v>
      </c>
      <c r="G224" s="2">
        <f>数据源!DB256</f>
        <v>2.06E-2</v>
      </c>
      <c r="H224" s="2">
        <f>数据源!DC256</f>
        <v>7.0973298880275615E-3</v>
      </c>
      <c r="I224" s="2">
        <f>数据源!DD256</f>
        <v>71</v>
      </c>
      <c r="J224" s="3">
        <f t="shared" si="90"/>
        <v>1</v>
      </c>
      <c r="K224" s="3">
        <f t="shared" si="91"/>
        <v>2</v>
      </c>
      <c r="L224" s="3" t="str">
        <f t="shared" si="92"/>
        <v>部件</v>
      </c>
      <c r="M224" s="3">
        <f t="shared" ca="1" si="93"/>
        <v>92104</v>
      </c>
      <c r="N224" s="3" t="str">
        <f t="shared" ca="1" si="96"/>
        <v>91001,91003,91005,91101,91103,91105,91201,91203,91205,91002,91004,91006,91102,91104,91106,91202,91204,91206,92001,92003,92005,92101,92103,92105,92201,92203,92205,92002,92004,92006,92102,92104</v>
      </c>
      <c r="O224" s="3" t="str">
        <f t="shared" si="97"/>
        <v>476,476,476,476,476,476,476,476,476,476,476,476,476,476,476,476,476,476,71,71,71,71,71,71,71,71,71,71,71,71,71,71</v>
      </c>
      <c r="P224" s="1" t="str">
        <f t="shared" si="98"/>
        <v>(2,4),(2,4),(2,4),(2,4),(2,4),(2,4),(2,4),(2,4),(2,4),(2,4),(2,4),(2,4),(2,4),(2,4),(2,4),(2,4),(2,4),(2,4),(1,2),(1,2),(1,2),(1,2),(1,2),(1,2),(1,2),(1,2),(1,2),(1,2),(1,2),(1,2),(1,2),(1,2)</v>
      </c>
      <c r="Q224" s="3" t="str">
        <f>IF(D224="坦克碎片",VLOOKUP(C224,道具信息!$N$2:$O$291,2,FALSE)&amp;"碎片",VLOOKUP(C224,道具信息!$N$2:$O$291,2,FALSE))</f>
        <v>T2部件</v>
      </c>
      <c r="R224" s="3">
        <f>SUMIFS(I$3:I$408,Q$3:Q$408,Q224,B$3:B$408,B224)</f>
        <v>1278</v>
      </c>
      <c r="S224" s="11">
        <f>ROUND(R224/SUMIF(B$3:B$408,B224,I$3:I$408),3)</f>
        <v>0.127</v>
      </c>
      <c r="T224" s="3" t="str">
        <f>VLOOKUP(Q224,道具信息!$Q$3:$S$20,2,FALSE)</f>
        <v>CHEST_ITEM_TYPE_T2_PART</v>
      </c>
      <c r="U224" s="3" t="str">
        <f>IF(COUNTIF(U$193:U223,T224)=0,T224,"")</f>
        <v/>
      </c>
      <c r="V224" s="3" t="str">
        <f t="shared" si="101"/>
        <v>CHEST_ITEM_TYPE_T1_PART,CHEST_ITEM_TYPE_T2_PART</v>
      </c>
      <c r="W224" s="13" t="str">
        <f t="shared" si="102"/>
        <v/>
      </c>
      <c r="X224" s="3" t="str">
        <f t="shared" si="103"/>
        <v/>
      </c>
      <c r="Y224" s="3" t="str">
        <f t="shared" si="104"/>
        <v>85.2%,12.7%</v>
      </c>
    </row>
    <row r="225" spans="2:25" x14ac:dyDescent="0.3">
      <c r="B225" s="2">
        <f>数据源!CW257</f>
        <v>7</v>
      </c>
      <c r="C225" s="2" t="str">
        <f>数据源!CX257</f>
        <v>T2MP6</v>
      </c>
      <c r="D225" s="2" t="str">
        <f>数据源!CY257</f>
        <v>部件</v>
      </c>
      <c r="E225" s="2">
        <f>数据源!CZ257</f>
        <v>96.750000000000014</v>
      </c>
      <c r="F225" s="2">
        <f>数据源!DA257</f>
        <v>1.5</v>
      </c>
      <c r="G225" s="2">
        <f>数据源!DB257</f>
        <v>2.06E-2</v>
      </c>
      <c r="H225" s="2">
        <f>数据源!DC257</f>
        <v>7.0973298880275615E-3</v>
      </c>
      <c r="I225" s="2">
        <f>数据源!DD257</f>
        <v>71</v>
      </c>
      <c r="J225" s="3">
        <f t="shared" si="90"/>
        <v>1</v>
      </c>
      <c r="K225" s="3">
        <f t="shared" si="91"/>
        <v>2</v>
      </c>
      <c r="L225" s="3" t="str">
        <f t="shared" si="92"/>
        <v>部件</v>
      </c>
      <c r="M225" s="3">
        <f t="shared" ca="1" si="93"/>
        <v>92106</v>
      </c>
      <c r="N225" s="3" t="str">
        <f t="shared" ca="1" si="96"/>
        <v>91001,91003,91005,91101,91103,91105,91201,91203,91205,91002,91004,91006,91102,91104,91106,91202,91204,91206,92001,92003,92005,92101,92103,92105,92201,92203,92205,92002,92004,92006,92102,92104,92106</v>
      </c>
      <c r="O225" s="3" t="str">
        <f t="shared" si="97"/>
        <v>476,476,476,476,476,476,476,476,476,476,476,476,476,476,476,476,476,476,71,71,71,71,71,71,71,71,71,71,71,71,71,71,71</v>
      </c>
      <c r="P225" s="1" t="str">
        <f t="shared" si="98"/>
        <v>(2,4),(2,4),(2,4),(2,4),(2,4),(2,4),(2,4),(2,4),(2,4),(2,4),(2,4),(2,4),(2,4),(2,4),(2,4),(2,4),(2,4),(2,4),(1,2),(1,2),(1,2),(1,2),(1,2),(1,2),(1,2),(1,2),(1,2),(1,2),(1,2),(1,2),(1,2),(1,2),(1,2)</v>
      </c>
      <c r="Q225" s="3" t="str">
        <f>IF(D225="坦克碎片",VLOOKUP(C225,道具信息!$N$2:$O$291,2,FALSE)&amp;"碎片",VLOOKUP(C225,道具信息!$N$2:$O$291,2,FALSE))</f>
        <v>T2部件</v>
      </c>
      <c r="R225" s="3">
        <f>SUMIFS(I$3:I$408,Q$3:Q$408,Q225,B$3:B$408,B225)</f>
        <v>1278</v>
      </c>
      <c r="S225" s="11">
        <f>ROUND(R225/SUMIF(B$3:B$408,B225,I$3:I$408),3)</f>
        <v>0.127</v>
      </c>
      <c r="T225" s="3" t="str">
        <f>VLOOKUP(Q225,道具信息!$Q$3:$S$20,2,FALSE)</f>
        <v>CHEST_ITEM_TYPE_T2_PART</v>
      </c>
      <c r="U225" s="3" t="str">
        <f>IF(COUNTIF(U$193:U224,T225)=0,T225,"")</f>
        <v/>
      </c>
      <c r="V225" s="3" t="str">
        <f t="shared" si="101"/>
        <v>CHEST_ITEM_TYPE_T1_PART,CHEST_ITEM_TYPE_T2_PART</v>
      </c>
      <c r="W225" s="13" t="str">
        <f t="shared" si="102"/>
        <v/>
      </c>
      <c r="X225" s="3" t="str">
        <f t="shared" si="103"/>
        <v/>
      </c>
      <c r="Y225" s="3" t="str">
        <f t="shared" si="104"/>
        <v>85.2%,12.7%</v>
      </c>
    </row>
    <row r="226" spans="2:25" x14ac:dyDescent="0.3">
      <c r="B226" s="2">
        <f>数据源!CW258</f>
        <v>7</v>
      </c>
      <c r="C226" s="2" t="str">
        <f>数据源!CX258</f>
        <v>T2HP2</v>
      </c>
      <c r="D226" s="2" t="str">
        <f>数据源!CY258</f>
        <v>部件</v>
      </c>
      <c r="E226" s="2">
        <f>数据源!CZ258</f>
        <v>96.750000000000014</v>
      </c>
      <c r="F226" s="2">
        <f>数据源!DA258</f>
        <v>1.5</v>
      </c>
      <c r="G226" s="2">
        <f>数据源!DB258</f>
        <v>2.06E-2</v>
      </c>
      <c r="H226" s="2">
        <f>数据源!DC258</f>
        <v>7.0973298880275615E-3</v>
      </c>
      <c r="I226" s="2">
        <f>数据源!DD258</f>
        <v>71</v>
      </c>
      <c r="J226" s="3">
        <f t="shared" si="90"/>
        <v>1</v>
      </c>
      <c r="K226" s="3">
        <f t="shared" si="91"/>
        <v>2</v>
      </c>
      <c r="L226" s="3" t="str">
        <f t="shared" si="92"/>
        <v>部件</v>
      </c>
      <c r="M226" s="3">
        <f t="shared" ca="1" si="93"/>
        <v>92202</v>
      </c>
      <c r="N226" s="3" t="str">
        <f t="shared" ca="1" si="96"/>
        <v>91001,91003,91005,91101,91103,91105,91201,91203,91205,91002,91004,91006,91102,91104,91106,91202,91204,91206,92001,92003,92005,92101,92103,92105,92201,92203,92205,92002,92004,92006,92102,92104,92106,92202</v>
      </c>
      <c r="O226" s="3" t="str">
        <f t="shared" si="97"/>
        <v>476,476,476,476,476,476,476,476,476,476,476,476,476,476,476,476,476,476,71,71,71,71,71,71,71,71,71,71,71,71,71,71,71,71</v>
      </c>
      <c r="P226" s="1" t="str">
        <f t="shared" si="98"/>
        <v>(2,4),(2,4),(2,4),(2,4),(2,4),(2,4),(2,4),(2,4),(2,4),(2,4),(2,4),(2,4),(2,4),(2,4),(2,4),(2,4),(2,4),(2,4),(1,2),(1,2),(1,2),(1,2),(1,2),(1,2),(1,2),(1,2),(1,2),(1,2),(1,2),(1,2),(1,2),(1,2),(1,2),(1,2)</v>
      </c>
      <c r="Q226" s="3" t="str">
        <f>IF(D226="坦克碎片",VLOOKUP(C226,道具信息!$N$2:$O$291,2,FALSE)&amp;"碎片",VLOOKUP(C226,道具信息!$N$2:$O$291,2,FALSE))</f>
        <v>T2部件</v>
      </c>
      <c r="R226" s="3">
        <f>SUMIFS(I$3:I$408,Q$3:Q$408,Q226,B$3:B$408,B226)</f>
        <v>1278</v>
      </c>
      <c r="S226" s="11">
        <f>ROUND(R226/SUMIF(B$3:B$408,B226,I$3:I$408),3)</f>
        <v>0.127</v>
      </c>
      <c r="T226" s="3" t="str">
        <f>VLOOKUP(Q226,道具信息!$Q$3:$S$20,2,FALSE)</f>
        <v>CHEST_ITEM_TYPE_T2_PART</v>
      </c>
      <c r="U226" s="3" t="str">
        <f>IF(COUNTIF(U$193:U225,T226)=0,T226,"")</f>
        <v/>
      </c>
      <c r="V226" s="3" t="str">
        <f t="shared" si="101"/>
        <v>CHEST_ITEM_TYPE_T1_PART,CHEST_ITEM_TYPE_T2_PART</v>
      </c>
      <c r="W226" s="13" t="str">
        <f t="shared" si="102"/>
        <v/>
      </c>
      <c r="X226" s="3" t="str">
        <f t="shared" si="103"/>
        <v/>
      </c>
      <c r="Y226" s="3" t="str">
        <f t="shared" si="104"/>
        <v>85.2%,12.7%</v>
      </c>
    </row>
    <row r="227" spans="2:25" x14ac:dyDescent="0.3">
      <c r="B227" s="2">
        <f>数据源!CW259</f>
        <v>7</v>
      </c>
      <c r="C227" s="2" t="str">
        <f>数据源!CX259</f>
        <v>T2HP4</v>
      </c>
      <c r="D227" s="2" t="str">
        <f>数据源!CY259</f>
        <v>部件</v>
      </c>
      <c r="E227" s="2">
        <f>数据源!CZ259</f>
        <v>96.750000000000014</v>
      </c>
      <c r="F227" s="2">
        <f>数据源!DA259</f>
        <v>1.5</v>
      </c>
      <c r="G227" s="2">
        <f>数据源!DB259</f>
        <v>2.06E-2</v>
      </c>
      <c r="H227" s="2">
        <f>数据源!DC259</f>
        <v>7.0973298880275615E-3</v>
      </c>
      <c r="I227" s="2">
        <f>数据源!DD259</f>
        <v>71</v>
      </c>
      <c r="J227" s="3">
        <f t="shared" si="90"/>
        <v>1</v>
      </c>
      <c r="K227" s="3">
        <f t="shared" si="91"/>
        <v>2</v>
      </c>
      <c r="L227" s="3" t="str">
        <f t="shared" si="92"/>
        <v>部件</v>
      </c>
      <c r="M227" s="3">
        <f t="shared" ca="1" si="93"/>
        <v>92204</v>
      </c>
      <c r="N227" s="3" t="str">
        <f t="shared" ca="1" si="96"/>
        <v>91001,91003,91005,91101,91103,91105,91201,91203,91205,91002,91004,91006,91102,91104,91106,91202,91204,91206,92001,92003,92005,92101,92103,92105,92201,92203,92205,92002,92004,92006,92102,92104,92106,92202,92204</v>
      </c>
      <c r="O227" s="3" t="str">
        <f t="shared" si="97"/>
        <v>476,476,476,476,476,476,476,476,476,476,476,476,476,476,476,476,476,476,71,71,71,71,71,71,71,71,71,71,71,71,71,71,71,71,71</v>
      </c>
      <c r="P227" s="1" t="str">
        <f t="shared" si="98"/>
        <v>(2,4),(2,4),(2,4),(2,4),(2,4),(2,4),(2,4),(2,4),(2,4),(2,4),(2,4),(2,4),(2,4),(2,4),(2,4),(2,4),(2,4),(2,4),(1,2),(1,2),(1,2),(1,2),(1,2),(1,2),(1,2),(1,2),(1,2),(1,2),(1,2),(1,2),(1,2),(1,2),(1,2),(1,2),(1,2)</v>
      </c>
      <c r="Q227" s="3" t="str">
        <f>IF(D227="坦克碎片",VLOOKUP(C227,道具信息!$N$2:$O$291,2,FALSE)&amp;"碎片",VLOOKUP(C227,道具信息!$N$2:$O$291,2,FALSE))</f>
        <v>T2部件</v>
      </c>
      <c r="R227" s="3">
        <f>SUMIFS(I$3:I$408,Q$3:Q$408,Q227,B$3:B$408,B227)</f>
        <v>1278</v>
      </c>
      <c r="S227" s="11">
        <f>ROUND(R227/SUMIF(B$3:B$408,B227,I$3:I$408),3)</f>
        <v>0.127</v>
      </c>
      <c r="T227" s="3" t="str">
        <f>VLOOKUP(Q227,道具信息!$Q$3:$S$20,2,FALSE)</f>
        <v>CHEST_ITEM_TYPE_T2_PART</v>
      </c>
      <c r="U227" s="3" t="str">
        <f>IF(COUNTIF(U$193:U226,T227)=0,T227,"")</f>
        <v/>
      </c>
      <c r="V227" s="3" t="str">
        <f t="shared" si="101"/>
        <v>CHEST_ITEM_TYPE_T1_PART,CHEST_ITEM_TYPE_T2_PART</v>
      </c>
      <c r="W227" s="13" t="str">
        <f t="shared" si="102"/>
        <v/>
      </c>
      <c r="X227" s="3" t="str">
        <f t="shared" si="103"/>
        <v/>
      </c>
      <c r="Y227" s="3" t="str">
        <f t="shared" si="104"/>
        <v>85.2%,12.7%</v>
      </c>
    </row>
    <row r="228" spans="2:25" x14ac:dyDescent="0.3">
      <c r="B228" s="2">
        <f>数据源!CW260</f>
        <v>7</v>
      </c>
      <c r="C228" s="2" t="str">
        <f>数据源!CX260</f>
        <v>T2HP6</v>
      </c>
      <c r="D228" s="2" t="str">
        <f>数据源!CY260</f>
        <v>部件</v>
      </c>
      <c r="E228" s="2">
        <f>数据源!CZ260</f>
        <v>96.750000000000014</v>
      </c>
      <c r="F228" s="2">
        <f>数据源!DA260</f>
        <v>1.5</v>
      </c>
      <c r="G228" s="2">
        <f>数据源!DB260</f>
        <v>2.06E-2</v>
      </c>
      <c r="H228" s="2">
        <f>数据源!DC260</f>
        <v>7.0973298880275615E-3</v>
      </c>
      <c r="I228" s="2">
        <f>数据源!DD260</f>
        <v>71</v>
      </c>
      <c r="J228" s="3">
        <f t="shared" si="90"/>
        <v>1</v>
      </c>
      <c r="K228" s="3">
        <f t="shared" si="91"/>
        <v>2</v>
      </c>
      <c r="L228" s="3" t="str">
        <f t="shared" si="92"/>
        <v>部件</v>
      </c>
      <c r="M228" s="3">
        <f t="shared" ca="1" si="93"/>
        <v>92206</v>
      </c>
      <c r="N228" s="3" t="str">
        <f t="shared" ca="1" si="96"/>
        <v>91001,91003,91005,91101,91103,91105,91201,91203,91205,91002,91004,91006,91102,91104,91106,91202,91204,91206,92001,92003,92005,92101,92103,92105,92201,92203,92205,92002,92004,92006,92102,92104,92106,92202,92204,92206</v>
      </c>
      <c r="O228" s="3" t="str">
        <f t="shared" si="97"/>
        <v>476,476,476,476,476,476,476,476,476,476,476,476,476,476,476,476,476,476,71,71,71,71,71,71,71,71,71,71,71,71,71,71,71,71,71,71</v>
      </c>
      <c r="P228" s="1" t="str">
        <f t="shared" si="98"/>
        <v>(2,4),(2,4),(2,4),(2,4),(2,4),(2,4),(2,4),(2,4),(2,4),(2,4),(2,4),(2,4),(2,4),(2,4),(2,4),(2,4),(2,4),(2,4),(1,2),(1,2),(1,2),(1,2),(1,2),(1,2),(1,2),(1,2),(1,2),(1,2),(1,2),(1,2),(1,2),(1,2),(1,2),(1,2),(1,2),(1,2)</v>
      </c>
      <c r="Q228" s="3" t="str">
        <f>IF(D228="坦克碎片",VLOOKUP(C228,道具信息!$N$2:$O$291,2,FALSE)&amp;"碎片",VLOOKUP(C228,道具信息!$N$2:$O$291,2,FALSE))</f>
        <v>T2部件</v>
      </c>
      <c r="R228" s="3">
        <f>SUMIFS(I$3:I$408,Q$3:Q$408,Q228,B$3:B$408,B228)</f>
        <v>1278</v>
      </c>
      <c r="S228" s="11">
        <f>ROUND(R228/SUMIF(B$3:B$408,B228,I$3:I$408),3)</f>
        <v>0.127</v>
      </c>
      <c r="T228" s="3" t="str">
        <f>VLOOKUP(Q228,道具信息!$Q$3:$S$20,2,FALSE)</f>
        <v>CHEST_ITEM_TYPE_T2_PART</v>
      </c>
      <c r="U228" s="3" t="str">
        <f>IF(COUNTIF(U$193:U227,T228)=0,T228,"")</f>
        <v/>
      </c>
      <c r="V228" s="3" t="str">
        <f t="shared" si="101"/>
        <v>CHEST_ITEM_TYPE_T1_PART,CHEST_ITEM_TYPE_T2_PART</v>
      </c>
      <c r="W228" s="13" t="str">
        <f t="shared" si="102"/>
        <v/>
      </c>
      <c r="X228" s="3" t="str">
        <f t="shared" si="103"/>
        <v/>
      </c>
      <c r="Y228" s="3" t="str">
        <f t="shared" si="104"/>
        <v>85.2%,12.7%</v>
      </c>
    </row>
    <row r="229" spans="2:25" x14ac:dyDescent="0.3">
      <c r="B229" s="2">
        <f>数据源!CW261</f>
        <v>7</v>
      </c>
      <c r="C229" s="2" t="str">
        <f>数据源!CX261</f>
        <v>T3LP1</v>
      </c>
      <c r="D229" s="2" t="str">
        <f>数据源!CY261</f>
        <v>部件</v>
      </c>
      <c r="E229" s="2">
        <f>数据源!CZ261</f>
        <v>864.00000000000011</v>
      </c>
      <c r="F229" s="2">
        <f>数据源!DA261</f>
        <v>1</v>
      </c>
      <c r="G229" s="2">
        <f>数据源!DB261</f>
        <v>0.02</v>
      </c>
      <c r="H229" s="2">
        <f>数据源!DC261</f>
        <v>1.1574074074074073E-3</v>
      </c>
      <c r="I229" s="2">
        <f>数据源!DD261</f>
        <v>12</v>
      </c>
      <c r="J229" s="3">
        <f t="shared" si="90"/>
        <v>1</v>
      </c>
      <c r="K229" s="3">
        <f t="shared" si="91"/>
        <v>1</v>
      </c>
      <c r="L229" s="3" t="str">
        <f t="shared" si="92"/>
        <v>部件</v>
      </c>
      <c r="M229" s="3">
        <f t="shared" ca="1" si="93"/>
        <v>93001</v>
      </c>
      <c r="N229" s="3" t="str">
        <f t="shared" ca="1" si="96"/>
        <v>91001,91003,91005,91101,91103,91105,91201,91203,91205,91002,91004,91006,91102,91104,91106,91202,91204,91206,92001,92003,92005,92101,92103,92105,92201,92203,92205,92002,92004,92006,92102,92104,92106,92202,92204,92206,93001</v>
      </c>
      <c r="O229" s="3" t="str">
        <f t="shared" si="97"/>
        <v>476,476,476,476,476,476,476,476,476,476,476,476,476,476,476,476,476,476,71,71,71,71,71,71,71,71,71,71,71,71,71,71,71,71,71,71,12</v>
      </c>
      <c r="P229" s="1" t="str">
        <f t="shared" si="98"/>
        <v>(2,4),(2,4),(2,4),(2,4),(2,4),(2,4),(2,4),(2,4),(2,4),(2,4),(2,4),(2,4),(2,4),(2,4),(2,4),(2,4),(2,4),(2,4),(1,2),(1,2),(1,2),(1,2),(1,2),(1,2),(1,2),(1,2),(1,2),(1,2),(1,2),(1,2),(1,2),(1,2),(1,2),(1,2),(1,2),(1,2),(1,1)</v>
      </c>
      <c r="Q229" s="3" t="str">
        <f>IF(D229="坦克碎片",VLOOKUP(C229,道具信息!$N$2:$O$291,2,FALSE)&amp;"碎片",VLOOKUP(C229,道具信息!$N$2:$O$291,2,FALSE))</f>
        <v>T3部件</v>
      </c>
      <c r="R229" s="3">
        <f>SUMIFS(I$3:I$408,Q$3:Q$408,Q229,B$3:B$408,B229)</f>
        <v>216</v>
      </c>
      <c r="S229" s="11">
        <f>ROUND(R229/SUMIF(B$3:B$408,B229,I$3:I$408),3)</f>
        <v>2.1000000000000001E-2</v>
      </c>
      <c r="T229" s="3" t="str">
        <f>VLOOKUP(Q229,道具信息!$Q$3:$S$20,2,FALSE)</f>
        <v>CHEST_ITEM_TYPE_T3_PART</v>
      </c>
      <c r="U229" s="3" t="str">
        <f>IF(COUNTIF(U$193:U228,T229)=0,T229,"")</f>
        <v>CHEST_ITEM_TYPE_T3_PART</v>
      </c>
      <c r="V229" s="3" t="str">
        <f t="shared" si="101"/>
        <v>CHEST_ITEM_TYPE_T1_PART,CHEST_ITEM_TYPE_T2_PART,CHEST_ITEM_TYPE_T3_PART</v>
      </c>
      <c r="W229" s="13">
        <f t="shared" si="102"/>
        <v>2.1000000000000001E-2</v>
      </c>
      <c r="X229" s="3" t="str">
        <f t="shared" si="103"/>
        <v>2.1%</v>
      </c>
      <c r="Y229" s="3" t="str">
        <f t="shared" si="104"/>
        <v>85.2%,12.7%,2.1%</v>
      </c>
    </row>
    <row r="230" spans="2:25" x14ac:dyDescent="0.3">
      <c r="B230" s="2">
        <f>数据源!CW262</f>
        <v>7</v>
      </c>
      <c r="C230" s="2" t="str">
        <f>数据源!CX262</f>
        <v>T3LP3</v>
      </c>
      <c r="D230" s="2" t="str">
        <f>数据源!CY262</f>
        <v>部件</v>
      </c>
      <c r="E230" s="2">
        <f>数据源!CZ262</f>
        <v>864.00000000000011</v>
      </c>
      <c r="F230" s="2">
        <f>数据源!DA262</f>
        <v>1</v>
      </c>
      <c r="G230" s="2">
        <f>数据源!DB262</f>
        <v>0.02</v>
      </c>
      <c r="H230" s="2">
        <f>数据源!DC262</f>
        <v>1.1574074074074073E-3</v>
      </c>
      <c r="I230" s="2">
        <f>数据源!DD262</f>
        <v>12</v>
      </c>
      <c r="J230" s="3">
        <f t="shared" si="90"/>
        <v>1</v>
      </c>
      <c r="K230" s="3">
        <f t="shared" si="91"/>
        <v>1</v>
      </c>
      <c r="L230" s="3" t="str">
        <f t="shared" si="92"/>
        <v>部件</v>
      </c>
      <c r="M230" s="3">
        <f t="shared" ca="1" si="93"/>
        <v>93003</v>
      </c>
      <c r="N230" s="3" t="str">
        <f t="shared" ca="1" si="96"/>
        <v>91001,91003,91005,91101,91103,91105,91201,91203,91205,91002,91004,91006,91102,91104,91106,91202,91204,91206,92001,92003,92005,92101,92103,92105,92201,92203,92205,92002,92004,92006,92102,92104,92106,92202,92204,92206,93001,93003</v>
      </c>
      <c r="O230" s="3" t="str">
        <f t="shared" si="97"/>
        <v>476,476,476,476,476,476,476,476,476,476,476,476,476,476,476,476,476,476,71,71,71,71,71,71,71,71,71,71,71,71,71,71,71,71,71,71,12,12</v>
      </c>
      <c r="P230" s="1" t="str">
        <f t="shared" si="98"/>
        <v>(2,4),(2,4),(2,4),(2,4),(2,4),(2,4),(2,4),(2,4),(2,4),(2,4),(2,4),(2,4),(2,4),(2,4),(2,4),(2,4),(2,4),(2,4),(1,2),(1,2),(1,2),(1,2),(1,2),(1,2),(1,2),(1,2),(1,2),(1,2),(1,2),(1,2),(1,2),(1,2),(1,2),(1,2),(1,2),(1,2),(1,1),(1,1)</v>
      </c>
      <c r="Q230" s="3" t="str">
        <f>IF(D230="坦克碎片",VLOOKUP(C230,道具信息!$N$2:$O$291,2,FALSE)&amp;"碎片",VLOOKUP(C230,道具信息!$N$2:$O$291,2,FALSE))</f>
        <v>T3部件</v>
      </c>
      <c r="R230" s="3">
        <f>SUMIFS(I$3:I$408,Q$3:Q$408,Q230,B$3:B$408,B230)</f>
        <v>216</v>
      </c>
      <c r="S230" s="11">
        <f>ROUND(R230/SUMIF(B$3:B$408,B230,I$3:I$408),3)</f>
        <v>2.1000000000000001E-2</v>
      </c>
      <c r="T230" s="3" t="str">
        <f>VLOOKUP(Q230,道具信息!$Q$3:$S$20,2,FALSE)</f>
        <v>CHEST_ITEM_TYPE_T3_PART</v>
      </c>
      <c r="U230" s="3" t="str">
        <f>IF(COUNTIF(U$193:U229,T230)=0,T230,"")</f>
        <v/>
      </c>
      <c r="V230" s="3" t="str">
        <f t="shared" si="101"/>
        <v>CHEST_ITEM_TYPE_T1_PART,CHEST_ITEM_TYPE_T2_PART,CHEST_ITEM_TYPE_T3_PART</v>
      </c>
      <c r="W230" s="13" t="str">
        <f t="shared" si="102"/>
        <v/>
      </c>
      <c r="X230" s="3" t="str">
        <f t="shared" si="103"/>
        <v/>
      </c>
      <c r="Y230" s="3" t="str">
        <f t="shared" si="104"/>
        <v>85.2%,12.7%,2.1%</v>
      </c>
    </row>
    <row r="231" spans="2:25" x14ac:dyDescent="0.3">
      <c r="B231" s="2">
        <f>数据源!CW263</f>
        <v>7</v>
      </c>
      <c r="C231" s="2" t="str">
        <f>数据源!CX263</f>
        <v>T3LP5</v>
      </c>
      <c r="D231" s="2" t="str">
        <f>数据源!CY263</f>
        <v>部件</v>
      </c>
      <c r="E231" s="2">
        <f>数据源!CZ263</f>
        <v>864.00000000000011</v>
      </c>
      <c r="F231" s="2">
        <f>数据源!DA263</f>
        <v>1</v>
      </c>
      <c r="G231" s="2">
        <f>数据源!DB263</f>
        <v>0.02</v>
      </c>
      <c r="H231" s="2">
        <f>数据源!DC263</f>
        <v>1.1574074074074073E-3</v>
      </c>
      <c r="I231" s="2">
        <f>数据源!DD263</f>
        <v>12</v>
      </c>
      <c r="J231" s="3">
        <f t="shared" si="90"/>
        <v>1</v>
      </c>
      <c r="K231" s="3">
        <f t="shared" si="91"/>
        <v>1</v>
      </c>
      <c r="L231" s="3" t="str">
        <f t="shared" si="92"/>
        <v>部件</v>
      </c>
      <c r="M231" s="3">
        <f t="shared" ca="1" si="93"/>
        <v>93005</v>
      </c>
      <c r="N231" s="3" t="str">
        <f t="shared" ca="1" si="96"/>
        <v>91001,91003,91005,91101,91103,91105,91201,91203,91205,91002,91004,91006,91102,91104,91106,91202,91204,91206,92001,92003,92005,92101,92103,92105,92201,92203,92205,92002,92004,92006,92102,92104,92106,92202,92204,92206,93001,93003,93005</v>
      </c>
      <c r="O231" s="3" t="str">
        <f t="shared" si="97"/>
        <v>476,476,476,476,476,476,476,476,476,476,476,476,476,476,476,476,476,476,71,71,71,71,71,71,71,71,71,71,71,71,71,71,71,71,71,71,12,12,12</v>
      </c>
      <c r="P231" s="1" t="str">
        <f t="shared" si="98"/>
        <v>(2,4),(2,4),(2,4),(2,4),(2,4),(2,4),(2,4),(2,4),(2,4),(2,4),(2,4),(2,4),(2,4),(2,4),(2,4),(2,4),(2,4),(2,4),(1,2),(1,2),(1,2),(1,2),(1,2),(1,2),(1,2),(1,2),(1,2),(1,2),(1,2),(1,2),(1,2),(1,2),(1,2),(1,2),(1,2),(1,2),(1,1),(1,1),(1,1)</v>
      </c>
      <c r="Q231" s="3" t="str">
        <f>IF(D231="坦克碎片",VLOOKUP(C231,道具信息!$N$2:$O$291,2,FALSE)&amp;"碎片",VLOOKUP(C231,道具信息!$N$2:$O$291,2,FALSE))</f>
        <v>T3部件</v>
      </c>
      <c r="R231" s="3">
        <f>SUMIFS(I$3:I$408,Q$3:Q$408,Q231,B$3:B$408,B231)</f>
        <v>216</v>
      </c>
      <c r="S231" s="11">
        <f>ROUND(R231/SUMIF(B$3:B$408,B231,I$3:I$408),3)</f>
        <v>2.1000000000000001E-2</v>
      </c>
      <c r="T231" s="3" t="str">
        <f>VLOOKUP(Q231,道具信息!$Q$3:$S$20,2,FALSE)</f>
        <v>CHEST_ITEM_TYPE_T3_PART</v>
      </c>
      <c r="U231" s="3" t="str">
        <f>IF(COUNTIF(U$193:U230,T231)=0,T231,"")</f>
        <v/>
      </c>
      <c r="V231" s="3" t="str">
        <f t="shared" si="101"/>
        <v>CHEST_ITEM_TYPE_T1_PART,CHEST_ITEM_TYPE_T2_PART,CHEST_ITEM_TYPE_T3_PART</v>
      </c>
      <c r="W231" s="13" t="str">
        <f t="shared" si="102"/>
        <v/>
      </c>
      <c r="X231" s="3" t="str">
        <f t="shared" si="103"/>
        <v/>
      </c>
      <c r="Y231" s="3" t="str">
        <f t="shared" si="104"/>
        <v>85.2%,12.7%,2.1%</v>
      </c>
    </row>
    <row r="232" spans="2:25" x14ac:dyDescent="0.3">
      <c r="B232" s="2">
        <f>数据源!CW264</f>
        <v>7</v>
      </c>
      <c r="C232" s="2" t="str">
        <f>数据源!CX264</f>
        <v>T3MP1</v>
      </c>
      <c r="D232" s="2" t="str">
        <f>数据源!CY264</f>
        <v>部件</v>
      </c>
      <c r="E232" s="2">
        <f>数据源!CZ264</f>
        <v>864.00000000000011</v>
      </c>
      <c r="F232" s="2">
        <f>数据源!DA264</f>
        <v>1</v>
      </c>
      <c r="G232" s="2">
        <f>数据源!DB264</f>
        <v>0.02</v>
      </c>
      <c r="H232" s="2">
        <f>数据源!DC264</f>
        <v>1.1574074074074073E-3</v>
      </c>
      <c r="I232" s="2">
        <f>数据源!DD264</f>
        <v>12</v>
      </c>
      <c r="J232" s="3">
        <f t="shared" si="90"/>
        <v>1</v>
      </c>
      <c r="K232" s="3">
        <f t="shared" si="91"/>
        <v>1</v>
      </c>
      <c r="L232" s="3" t="str">
        <f t="shared" si="92"/>
        <v>部件</v>
      </c>
      <c r="M232" s="3">
        <f t="shared" ca="1" si="93"/>
        <v>93101</v>
      </c>
      <c r="N232" s="3" t="str">
        <f t="shared" ca="1" si="96"/>
        <v>91001,91003,91005,91101,91103,91105,91201,91203,91205,91002,91004,91006,91102,91104,91106,91202,91204,91206,92001,92003,92005,92101,92103,92105,92201,92203,92205,92002,92004,92006,92102,92104,92106,92202,92204,92206,93001,93003,93005,93101</v>
      </c>
      <c r="O232" s="3" t="str">
        <f t="shared" si="97"/>
        <v>476,476,476,476,476,476,476,476,476,476,476,476,476,476,476,476,476,476,71,71,71,71,71,71,71,71,71,71,71,71,71,71,71,71,71,71,12,12,12,12</v>
      </c>
      <c r="P232" s="1" t="str">
        <f t="shared" si="98"/>
        <v>(2,4),(2,4),(2,4),(2,4),(2,4),(2,4),(2,4),(2,4),(2,4),(2,4),(2,4),(2,4),(2,4),(2,4),(2,4),(2,4),(2,4),(2,4),(1,2),(1,2),(1,2),(1,2),(1,2),(1,2),(1,2),(1,2),(1,2),(1,2),(1,2),(1,2),(1,2),(1,2),(1,2),(1,2),(1,2),(1,2),(1,1),(1,1),(1,1),(1,1)</v>
      </c>
      <c r="Q232" s="3" t="str">
        <f>IF(D232="坦克碎片",VLOOKUP(C232,道具信息!$N$2:$O$291,2,FALSE)&amp;"碎片",VLOOKUP(C232,道具信息!$N$2:$O$291,2,FALSE))</f>
        <v>T3部件</v>
      </c>
      <c r="R232" s="3">
        <f>SUMIFS(I$3:I$408,Q$3:Q$408,Q232,B$3:B$408,B232)</f>
        <v>216</v>
      </c>
      <c r="S232" s="11">
        <f>ROUND(R232/SUMIF(B$3:B$408,B232,I$3:I$408),3)</f>
        <v>2.1000000000000001E-2</v>
      </c>
      <c r="T232" s="3" t="str">
        <f>VLOOKUP(Q232,道具信息!$Q$3:$S$20,2,FALSE)</f>
        <v>CHEST_ITEM_TYPE_T3_PART</v>
      </c>
      <c r="U232" s="3" t="str">
        <f>IF(COUNTIF(U$193:U231,T232)=0,T232,"")</f>
        <v/>
      </c>
      <c r="V232" s="3" t="str">
        <f t="shared" si="101"/>
        <v>CHEST_ITEM_TYPE_T1_PART,CHEST_ITEM_TYPE_T2_PART,CHEST_ITEM_TYPE_T3_PART</v>
      </c>
      <c r="W232" s="13" t="str">
        <f t="shared" si="102"/>
        <v/>
      </c>
      <c r="X232" s="3" t="str">
        <f t="shared" si="103"/>
        <v/>
      </c>
      <c r="Y232" s="3" t="str">
        <f t="shared" si="104"/>
        <v>85.2%,12.7%,2.1%</v>
      </c>
    </row>
    <row r="233" spans="2:25" x14ac:dyDescent="0.3">
      <c r="B233" s="2">
        <f>数据源!CW265</f>
        <v>7</v>
      </c>
      <c r="C233" s="2" t="str">
        <f>数据源!CX265</f>
        <v>T3MP3</v>
      </c>
      <c r="D233" s="2" t="str">
        <f>数据源!CY265</f>
        <v>部件</v>
      </c>
      <c r="E233" s="2">
        <f>数据源!CZ265</f>
        <v>864.00000000000011</v>
      </c>
      <c r="F233" s="2">
        <f>数据源!DA265</f>
        <v>1</v>
      </c>
      <c r="G233" s="2">
        <f>数据源!DB265</f>
        <v>0.02</v>
      </c>
      <c r="H233" s="2">
        <f>数据源!DC265</f>
        <v>1.1574074074074073E-3</v>
      </c>
      <c r="I233" s="2">
        <f>数据源!DD265</f>
        <v>12</v>
      </c>
      <c r="J233" s="3">
        <f t="shared" si="90"/>
        <v>1</v>
      </c>
      <c r="K233" s="3">
        <f t="shared" si="91"/>
        <v>1</v>
      </c>
      <c r="L233" s="3" t="str">
        <f t="shared" si="92"/>
        <v>部件</v>
      </c>
      <c r="M233" s="3">
        <f t="shared" ca="1" si="93"/>
        <v>93103</v>
      </c>
      <c r="N233" s="3" t="str">
        <f t="shared" ca="1" si="96"/>
        <v>91001,91003,91005,91101,91103,91105,91201,91203,91205,91002,91004,91006,91102,91104,91106,91202,91204,91206,92001,92003,92005,92101,92103,92105,92201,92203,92205,92002,92004,92006,92102,92104,92106,92202,92204,92206,93001,93003,93005,93101,93103</v>
      </c>
      <c r="O233" s="3" t="str">
        <f t="shared" si="97"/>
        <v>476,476,476,476,476,476,476,476,476,476,476,476,476,476,476,476,476,476,71,71,71,71,71,71,71,71,71,71,71,71,71,71,71,71,71,71,12,12,12,12,12</v>
      </c>
      <c r="P233" s="1" t="str">
        <f t="shared" si="98"/>
        <v>(2,4),(2,4),(2,4),(2,4),(2,4),(2,4),(2,4),(2,4),(2,4),(2,4),(2,4),(2,4),(2,4),(2,4),(2,4),(2,4),(2,4),(2,4),(1,2),(1,2),(1,2),(1,2),(1,2),(1,2),(1,2),(1,2),(1,2),(1,2),(1,2),(1,2),(1,2),(1,2),(1,2),(1,2),(1,2),(1,2),(1,1),(1,1),(1,1),(1,1),(1,1)</v>
      </c>
      <c r="Q233" s="3" t="str">
        <f>IF(D233="坦克碎片",VLOOKUP(C233,道具信息!$N$2:$O$291,2,FALSE)&amp;"碎片",VLOOKUP(C233,道具信息!$N$2:$O$291,2,FALSE))</f>
        <v>T3部件</v>
      </c>
      <c r="R233" s="3">
        <f>SUMIFS(I$3:I$408,Q$3:Q$408,Q233,B$3:B$408,B233)</f>
        <v>216</v>
      </c>
      <c r="S233" s="11">
        <f>ROUND(R233/SUMIF(B$3:B$408,B233,I$3:I$408),3)</f>
        <v>2.1000000000000001E-2</v>
      </c>
      <c r="T233" s="3" t="str">
        <f>VLOOKUP(Q233,道具信息!$Q$3:$S$20,2,FALSE)</f>
        <v>CHEST_ITEM_TYPE_T3_PART</v>
      </c>
      <c r="U233" s="3" t="str">
        <f>IF(COUNTIF(U$193:U232,T233)=0,T233,"")</f>
        <v/>
      </c>
      <c r="V233" s="3" t="str">
        <f t="shared" si="101"/>
        <v>CHEST_ITEM_TYPE_T1_PART,CHEST_ITEM_TYPE_T2_PART,CHEST_ITEM_TYPE_T3_PART</v>
      </c>
      <c r="W233" s="13" t="str">
        <f t="shared" si="102"/>
        <v/>
      </c>
      <c r="X233" s="3" t="str">
        <f t="shared" si="103"/>
        <v/>
      </c>
      <c r="Y233" s="3" t="str">
        <f t="shared" si="104"/>
        <v>85.2%,12.7%,2.1%</v>
      </c>
    </row>
    <row r="234" spans="2:25" x14ac:dyDescent="0.3">
      <c r="B234" s="2">
        <f>数据源!CW266</f>
        <v>7</v>
      </c>
      <c r="C234" s="2" t="str">
        <f>数据源!CX266</f>
        <v>T3MP5</v>
      </c>
      <c r="D234" s="2" t="str">
        <f>数据源!CY266</f>
        <v>部件</v>
      </c>
      <c r="E234" s="2">
        <f>数据源!CZ266</f>
        <v>864.00000000000011</v>
      </c>
      <c r="F234" s="2">
        <f>数据源!DA266</f>
        <v>1</v>
      </c>
      <c r="G234" s="2">
        <f>数据源!DB266</f>
        <v>0.02</v>
      </c>
      <c r="H234" s="2">
        <f>数据源!DC266</f>
        <v>1.1574074074074073E-3</v>
      </c>
      <c r="I234" s="2">
        <f>数据源!DD266</f>
        <v>12</v>
      </c>
      <c r="J234" s="3">
        <f t="shared" si="90"/>
        <v>1</v>
      </c>
      <c r="K234" s="3">
        <f t="shared" si="91"/>
        <v>1</v>
      </c>
      <c r="L234" s="3" t="str">
        <f t="shared" si="92"/>
        <v>部件</v>
      </c>
      <c r="M234" s="3">
        <f t="shared" ca="1" si="93"/>
        <v>93105</v>
      </c>
      <c r="N234" s="3" t="str">
        <f t="shared" ca="1" si="96"/>
        <v>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234" s="3" t="str">
        <f t="shared" si="97"/>
        <v>476,476,476,476,476,476,476,476,476,476,476,476,476,476,476,476,476,476,71,71,71,71,71,71,71,71,71,71,71,71,71,71,71,71,71,71,12,12,12,12,12,12</v>
      </c>
      <c r="P234" s="1" t="str">
        <f t="shared" si="98"/>
        <v>(2,4),(2,4),(2,4),(2,4),(2,4),(2,4),(2,4),(2,4),(2,4),(2,4),(2,4),(2,4),(2,4),(2,4),(2,4),(2,4),(2,4),(2,4),(1,2),(1,2),(1,2),(1,2),(1,2),(1,2),(1,2),(1,2),(1,2),(1,2),(1,2),(1,2),(1,2),(1,2),(1,2),(1,2),(1,2),(1,2),(1,1),(1,1),(1,1),(1,1),(1,1),(1,1)</v>
      </c>
      <c r="Q234" s="3" t="str">
        <f>IF(D234="坦克碎片",VLOOKUP(C234,道具信息!$N$2:$O$291,2,FALSE)&amp;"碎片",VLOOKUP(C234,道具信息!$N$2:$O$291,2,FALSE))</f>
        <v>T3部件</v>
      </c>
      <c r="R234" s="3">
        <f>SUMIFS(I$3:I$408,Q$3:Q$408,Q234,B$3:B$408,B234)</f>
        <v>216</v>
      </c>
      <c r="S234" s="11">
        <f>ROUND(R234/SUMIF(B$3:B$408,B234,I$3:I$408),3)</f>
        <v>2.1000000000000001E-2</v>
      </c>
      <c r="T234" s="3" t="str">
        <f>VLOOKUP(Q234,道具信息!$Q$3:$S$20,2,FALSE)</f>
        <v>CHEST_ITEM_TYPE_T3_PART</v>
      </c>
      <c r="U234" s="3" t="str">
        <f>IF(COUNTIF(U$193:U233,T234)=0,T234,"")</f>
        <v/>
      </c>
      <c r="V234" s="3" t="str">
        <f t="shared" si="101"/>
        <v>CHEST_ITEM_TYPE_T1_PART,CHEST_ITEM_TYPE_T2_PART,CHEST_ITEM_TYPE_T3_PART</v>
      </c>
      <c r="W234" s="13" t="str">
        <f t="shared" si="102"/>
        <v/>
      </c>
      <c r="X234" s="3" t="str">
        <f t="shared" si="103"/>
        <v/>
      </c>
      <c r="Y234" s="3" t="str">
        <f t="shared" si="104"/>
        <v>85.2%,12.7%,2.1%</v>
      </c>
    </row>
    <row r="235" spans="2:25" x14ac:dyDescent="0.3">
      <c r="B235" s="2">
        <f>数据源!CW267</f>
        <v>7</v>
      </c>
      <c r="C235" s="2" t="str">
        <f>数据源!CX267</f>
        <v>T3HP1</v>
      </c>
      <c r="D235" s="2" t="str">
        <f>数据源!CY267</f>
        <v>部件</v>
      </c>
      <c r="E235" s="2">
        <f>数据源!CZ267</f>
        <v>864.00000000000011</v>
      </c>
      <c r="F235" s="2">
        <f>数据源!DA267</f>
        <v>1</v>
      </c>
      <c r="G235" s="2">
        <f>数据源!DB267</f>
        <v>0.02</v>
      </c>
      <c r="H235" s="2">
        <f>数据源!DC267</f>
        <v>1.1574074074074073E-3</v>
      </c>
      <c r="I235" s="2">
        <f>数据源!DD267</f>
        <v>12</v>
      </c>
      <c r="J235" s="3">
        <f t="shared" si="90"/>
        <v>1</v>
      </c>
      <c r="K235" s="3">
        <f t="shared" si="91"/>
        <v>1</v>
      </c>
      <c r="L235" s="3" t="str">
        <f t="shared" si="92"/>
        <v>部件</v>
      </c>
      <c r="M235" s="3">
        <f t="shared" ca="1" si="93"/>
        <v>93201</v>
      </c>
      <c r="N235" s="3" t="str">
        <f t="shared" ca="1" si="96"/>
        <v>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235" s="3" t="str">
        <f t="shared" si="97"/>
        <v>476,476,476,476,476,476,476,476,476,476,476,476,476,476,476,476,476,476,71,71,71,71,71,71,71,71,71,71,71,71,71,71,71,71,71,71,12,12,12,12,12,12,12</v>
      </c>
      <c r="P235" s="1" t="str">
        <f t="shared" si="98"/>
        <v>(2,4),(2,4),(2,4),(2,4),(2,4),(2,4),(2,4),(2,4),(2,4),(2,4),(2,4),(2,4),(2,4),(2,4),(2,4),(2,4),(2,4),(2,4),(1,2),(1,2),(1,2),(1,2),(1,2),(1,2),(1,2),(1,2),(1,2),(1,2),(1,2),(1,2),(1,2),(1,2),(1,2),(1,2),(1,2),(1,2),(1,1),(1,1),(1,1),(1,1),(1,1),(1,1),(1,1)</v>
      </c>
      <c r="Q235" s="3" t="str">
        <f>IF(D235="坦克碎片",VLOOKUP(C235,道具信息!$N$2:$O$291,2,FALSE)&amp;"碎片",VLOOKUP(C235,道具信息!$N$2:$O$291,2,FALSE))</f>
        <v>T3部件</v>
      </c>
      <c r="R235" s="3">
        <f>SUMIFS(I$3:I$408,Q$3:Q$408,Q235,B$3:B$408,B235)</f>
        <v>216</v>
      </c>
      <c r="S235" s="11">
        <f>ROUND(R235/SUMIF(B$3:B$408,B235,I$3:I$408),3)</f>
        <v>2.1000000000000001E-2</v>
      </c>
      <c r="T235" s="3" t="str">
        <f>VLOOKUP(Q235,道具信息!$Q$3:$S$20,2,FALSE)</f>
        <v>CHEST_ITEM_TYPE_T3_PART</v>
      </c>
      <c r="U235" s="3" t="str">
        <f>IF(COUNTIF(U$193:U234,T235)=0,T235,"")</f>
        <v/>
      </c>
      <c r="V235" s="3" t="str">
        <f t="shared" si="101"/>
        <v>CHEST_ITEM_TYPE_T1_PART,CHEST_ITEM_TYPE_T2_PART,CHEST_ITEM_TYPE_T3_PART</v>
      </c>
      <c r="W235" s="13" t="str">
        <f t="shared" si="102"/>
        <v/>
      </c>
      <c r="X235" s="3" t="str">
        <f t="shared" si="103"/>
        <v/>
      </c>
      <c r="Y235" s="3" t="str">
        <f t="shared" si="104"/>
        <v>85.2%,12.7%,2.1%</v>
      </c>
    </row>
    <row r="236" spans="2:25" x14ac:dyDescent="0.3">
      <c r="B236" s="2">
        <f>数据源!CW268</f>
        <v>7</v>
      </c>
      <c r="C236" s="2" t="str">
        <f>数据源!CX268</f>
        <v>T3HP3</v>
      </c>
      <c r="D236" s="2" t="str">
        <f>数据源!CY268</f>
        <v>部件</v>
      </c>
      <c r="E236" s="2">
        <f>数据源!CZ268</f>
        <v>864.00000000000011</v>
      </c>
      <c r="F236" s="2">
        <f>数据源!DA268</f>
        <v>1</v>
      </c>
      <c r="G236" s="2">
        <f>数据源!DB268</f>
        <v>0.02</v>
      </c>
      <c r="H236" s="2">
        <f>数据源!DC268</f>
        <v>1.1574074074074073E-3</v>
      </c>
      <c r="I236" s="2">
        <f>数据源!DD268</f>
        <v>12</v>
      </c>
      <c r="J236" s="3">
        <f t="shared" si="90"/>
        <v>1</v>
      </c>
      <c r="K236" s="3">
        <f t="shared" si="91"/>
        <v>1</v>
      </c>
      <c r="L236" s="3" t="str">
        <f t="shared" si="92"/>
        <v>部件</v>
      </c>
      <c r="M236" s="3">
        <f t="shared" ca="1" si="93"/>
        <v>93203</v>
      </c>
      <c r="N236" s="3" t="str">
        <f t="shared" ca="1" si="96"/>
        <v>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236" s="3" t="str">
        <f t="shared" si="97"/>
        <v>476,476,476,476,476,476,476,476,476,476,476,476,476,476,476,476,476,476,71,71,71,71,71,71,71,71,71,71,71,71,71,71,71,71,71,71,12,12,12,12,12,12,12,12</v>
      </c>
      <c r="P236" s="1" t="str">
        <f t="shared" si="98"/>
        <v>(2,4),(2,4),(2,4),(2,4),(2,4),(2,4),(2,4),(2,4),(2,4),(2,4),(2,4),(2,4),(2,4),(2,4),(2,4),(2,4),(2,4),(2,4),(1,2),(1,2),(1,2),(1,2),(1,2),(1,2),(1,2),(1,2),(1,2),(1,2),(1,2),(1,2),(1,2),(1,2),(1,2),(1,2),(1,2),(1,2),(1,1),(1,1),(1,1),(1,1),(1,1),(1,1),(1,1),(1,1)</v>
      </c>
      <c r="Q236" s="3" t="str">
        <f>IF(D236="坦克碎片",VLOOKUP(C236,道具信息!$N$2:$O$291,2,FALSE)&amp;"碎片",VLOOKUP(C236,道具信息!$N$2:$O$291,2,FALSE))</f>
        <v>T3部件</v>
      </c>
      <c r="R236" s="3">
        <f>SUMIFS(I$3:I$408,Q$3:Q$408,Q236,B$3:B$408,B236)</f>
        <v>216</v>
      </c>
      <c r="S236" s="11">
        <f>ROUND(R236/SUMIF(B$3:B$408,B236,I$3:I$408),3)</f>
        <v>2.1000000000000001E-2</v>
      </c>
      <c r="T236" s="3" t="str">
        <f>VLOOKUP(Q236,道具信息!$Q$3:$S$20,2,FALSE)</f>
        <v>CHEST_ITEM_TYPE_T3_PART</v>
      </c>
      <c r="U236" s="3" t="str">
        <f>IF(COUNTIF(U$193:U235,T236)=0,T236,"")</f>
        <v/>
      </c>
      <c r="V236" s="3" t="str">
        <f t="shared" si="101"/>
        <v>CHEST_ITEM_TYPE_T1_PART,CHEST_ITEM_TYPE_T2_PART,CHEST_ITEM_TYPE_T3_PART</v>
      </c>
      <c r="W236" s="13" t="str">
        <f t="shared" si="102"/>
        <v/>
      </c>
      <c r="X236" s="3" t="str">
        <f t="shared" si="103"/>
        <v/>
      </c>
      <c r="Y236" s="3" t="str">
        <f t="shared" si="104"/>
        <v>85.2%,12.7%,2.1%</v>
      </c>
    </row>
    <row r="237" spans="2:25" x14ac:dyDescent="0.3">
      <c r="B237" s="2">
        <f>数据源!CW269</f>
        <v>7</v>
      </c>
      <c r="C237" s="2" t="str">
        <f>数据源!CX269</f>
        <v>T3HP5</v>
      </c>
      <c r="D237" s="2" t="str">
        <f>数据源!CY269</f>
        <v>部件</v>
      </c>
      <c r="E237" s="2">
        <f>数据源!CZ269</f>
        <v>864.00000000000011</v>
      </c>
      <c r="F237" s="2">
        <f>数据源!DA269</f>
        <v>1</v>
      </c>
      <c r="G237" s="2">
        <f>数据源!DB269</f>
        <v>0.02</v>
      </c>
      <c r="H237" s="2">
        <f>数据源!DC269</f>
        <v>1.1574074074074073E-3</v>
      </c>
      <c r="I237" s="2">
        <f>数据源!DD269</f>
        <v>12</v>
      </c>
      <c r="J237" s="3">
        <f t="shared" si="90"/>
        <v>1</v>
      </c>
      <c r="K237" s="3">
        <f t="shared" si="91"/>
        <v>1</v>
      </c>
      <c r="L237" s="3" t="str">
        <f t="shared" si="92"/>
        <v>部件</v>
      </c>
      <c r="M237" s="3">
        <f t="shared" ca="1" si="93"/>
        <v>93205</v>
      </c>
      <c r="N237" s="3" t="str">
        <f t="shared" ca="1" si="96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237" s="3" t="str">
        <f t="shared" si="97"/>
        <v>476,476,476,476,476,476,476,476,476,476,476,476,476,476,476,476,476,476,71,71,71,71,71,71,71,71,71,71,71,71,71,71,71,71,71,71,12,12,12,12,12,12,12,12,12</v>
      </c>
      <c r="P237" s="1" t="str">
        <f t="shared" si="98"/>
        <v>(2,4),(2,4),(2,4),(2,4),(2,4),(2,4),(2,4),(2,4),(2,4),(2,4),(2,4),(2,4),(2,4),(2,4),(2,4),(2,4),(2,4),(2,4),(1,2),(1,2),(1,2),(1,2),(1,2),(1,2),(1,2),(1,2),(1,2),(1,2),(1,2),(1,2),(1,2),(1,2),(1,2),(1,2),(1,2),(1,2),(1,1),(1,1),(1,1),(1,1),(1,1),(1,1),(1,1),(1,1),(1,1)</v>
      </c>
      <c r="Q237" s="3" t="str">
        <f>IF(D237="坦克碎片",VLOOKUP(C237,道具信息!$N$2:$O$291,2,FALSE)&amp;"碎片",VLOOKUP(C237,道具信息!$N$2:$O$291,2,FALSE))</f>
        <v>T3部件</v>
      </c>
      <c r="R237" s="3">
        <f>SUMIFS(I$3:I$408,Q$3:Q$408,Q237,B$3:B$408,B237)</f>
        <v>216</v>
      </c>
      <c r="S237" s="11">
        <f>ROUND(R237/SUMIF(B$3:B$408,B237,I$3:I$408),3)</f>
        <v>2.1000000000000001E-2</v>
      </c>
      <c r="T237" s="3" t="str">
        <f>VLOOKUP(Q237,道具信息!$Q$3:$S$20,2,FALSE)</f>
        <v>CHEST_ITEM_TYPE_T3_PART</v>
      </c>
      <c r="U237" s="3" t="str">
        <f>IF(COUNTIF(U$193:U236,T237)=0,T237,"")</f>
        <v/>
      </c>
      <c r="V237" s="3" t="str">
        <f t="shared" si="101"/>
        <v>CHEST_ITEM_TYPE_T1_PART,CHEST_ITEM_TYPE_T2_PART,CHEST_ITEM_TYPE_T3_PART</v>
      </c>
      <c r="W237" s="13" t="str">
        <f t="shared" si="102"/>
        <v/>
      </c>
      <c r="X237" s="3" t="str">
        <f t="shared" si="103"/>
        <v/>
      </c>
      <c r="Y237" s="3" t="str">
        <f t="shared" si="104"/>
        <v>85.2%,12.7%,2.1%</v>
      </c>
    </row>
    <row r="238" spans="2:25" x14ac:dyDescent="0.3">
      <c r="B238" s="2">
        <f>数据源!CW270</f>
        <v>7</v>
      </c>
      <c r="C238" s="2" t="str">
        <f>数据源!CX270</f>
        <v>T3LP2</v>
      </c>
      <c r="D238" s="2" t="str">
        <f>数据源!CY270</f>
        <v>部件</v>
      </c>
      <c r="E238" s="2">
        <f>数据源!CZ270</f>
        <v>864.00000000000011</v>
      </c>
      <c r="F238" s="2">
        <f>数据源!DA270</f>
        <v>1</v>
      </c>
      <c r="G238" s="2">
        <f>数据源!DB270</f>
        <v>0.02</v>
      </c>
      <c r="H238" s="2">
        <f>数据源!DC270</f>
        <v>1.1574074074074073E-3</v>
      </c>
      <c r="I238" s="2">
        <f>数据源!DD270</f>
        <v>12</v>
      </c>
      <c r="J238" s="3">
        <f t="shared" si="90"/>
        <v>1</v>
      </c>
      <c r="K238" s="3">
        <f t="shared" si="91"/>
        <v>1</v>
      </c>
      <c r="L238" s="3" t="str">
        <f t="shared" si="92"/>
        <v>部件</v>
      </c>
      <c r="M238" s="3">
        <f t="shared" ca="1" si="93"/>
        <v>93002</v>
      </c>
      <c r="N238" s="3" t="str">
        <f t="shared" ca="1" si="96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238" s="3" t="str">
        <f t="shared" si="97"/>
        <v>476,476,476,476,476,476,476,476,476,476,476,476,476,476,476,476,476,476,71,71,71,71,71,71,71,71,71,71,71,71,71,71,71,71,71,71,12,12,12,12,12,12,12,12,12,12</v>
      </c>
      <c r="P238" s="1" t="str">
        <f t="shared" si="98"/>
        <v>(2,4),(2,4),(2,4),(2,4),(2,4),(2,4),(2,4),(2,4),(2,4),(2,4),(2,4),(2,4),(2,4),(2,4),(2,4),(2,4),(2,4),(2,4),(1,2),(1,2),(1,2),(1,2),(1,2),(1,2),(1,2),(1,2),(1,2),(1,2),(1,2),(1,2),(1,2),(1,2),(1,2),(1,2),(1,2),(1,2),(1,1),(1,1),(1,1),(1,1),(1,1),(1,1),(1,1),(1,1),(1,1),(1,1)</v>
      </c>
      <c r="Q238" s="3" t="str">
        <f>IF(D238="坦克碎片",VLOOKUP(C238,道具信息!$N$2:$O$291,2,FALSE)&amp;"碎片",VLOOKUP(C238,道具信息!$N$2:$O$291,2,FALSE))</f>
        <v>T3部件</v>
      </c>
      <c r="R238" s="3">
        <f>SUMIFS(I$3:I$408,Q$3:Q$408,Q238,B$3:B$408,B238)</f>
        <v>216</v>
      </c>
      <c r="S238" s="11">
        <f>ROUND(R238/SUMIF(B$3:B$408,B238,I$3:I$408),3)</f>
        <v>2.1000000000000001E-2</v>
      </c>
      <c r="T238" s="3" t="str">
        <f>VLOOKUP(Q238,道具信息!$Q$3:$S$20,2,FALSE)</f>
        <v>CHEST_ITEM_TYPE_T3_PART</v>
      </c>
      <c r="U238" s="3" t="str">
        <f>IF(COUNTIF(U$193:U237,T238)=0,T238,"")</f>
        <v/>
      </c>
      <c r="V238" s="3" t="str">
        <f t="shared" si="101"/>
        <v>CHEST_ITEM_TYPE_T1_PART,CHEST_ITEM_TYPE_T2_PART,CHEST_ITEM_TYPE_T3_PART</v>
      </c>
      <c r="W238" s="13" t="str">
        <f t="shared" si="102"/>
        <v/>
      </c>
      <c r="X238" s="3" t="str">
        <f t="shared" si="103"/>
        <v/>
      </c>
      <c r="Y238" s="3" t="str">
        <f t="shared" si="104"/>
        <v>85.2%,12.7%,2.1%</v>
      </c>
    </row>
    <row r="239" spans="2:25" x14ac:dyDescent="0.3">
      <c r="B239" s="2">
        <f>数据源!CW271</f>
        <v>7</v>
      </c>
      <c r="C239" s="2" t="str">
        <f>数据源!CX271</f>
        <v>T3LP4</v>
      </c>
      <c r="D239" s="2" t="str">
        <f>数据源!CY271</f>
        <v>部件</v>
      </c>
      <c r="E239" s="2">
        <f>数据源!CZ271</f>
        <v>864.00000000000011</v>
      </c>
      <c r="F239" s="2">
        <f>数据源!DA271</f>
        <v>1</v>
      </c>
      <c r="G239" s="2">
        <f>数据源!DB271</f>
        <v>0.02</v>
      </c>
      <c r="H239" s="2">
        <f>数据源!DC271</f>
        <v>1.1574074074074073E-3</v>
      </c>
      <c r="I239" s="2">
        <f>数据源!DD271</f>
        <v>12</v>
      </c>
      <c r="J239" s="3">
        <f t="shared" si="90"/>
        <v>1</v>
      </c>
      <c r="K239" s="3">
        <f t="shared" si="91"/>
        <v>1</v>
      </c>
      <c r="L239" s="3" t="str">
        <f t="shared" si="92"/>
        <v>部件</v>
      </c>
      <c r="M239" s="3">
        <f t="shared" ca="1" si="93"/>
        <v>93004</v>
      </c>
      <c r="N239" s="3" t="str">
        <f t="shared" ca="1" si="96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239" s="3" t="str">
        <f t="shared" si="97"/>
        <v>476,476,476,476,476,476,476,476,476,476,476,476,476,476,476,476,476,476,71,71,71,71,71,71,71,71,71,71,71,71,71,71,71,71,71,71,12,12,12,12,12,12,12,12,12,12,12</v>
      </c>
      <c r="P239" s="1" t="str">
        <f t="shared" si="98"/>
        <v>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</v>
      </c>
      <c r="Q239" s="3" t="str">
        <f>IF(D239="坦克碎片",VLOOKUP(C239,道具信息!$N$2:$O$291,2,FALSE)&amp;"碎片",VLOOKUP(C239,道具信息!$N$2:$O$291,2,FALSE))</f>
        <v>T3部件</v>
      </c>
      <c r="R239" s="3">
        <f>SUMIFS(I$3:I$408,Q$3:Q$408,Q239,B$3:B$408,B239)</f>
        <v>216</v>
      </c>
      <c r="S239" s="11">
        <f>ROUND(R239/SUMIF(B$3:B$408,B239,I$3:I$408),3)</f>
        <v>2.1000000000000001E-2</v>
      </c>
      <c r="T239" s="3" t="str">
        <f>VLOOKUP(Q239,道具信息!$Q$3:$S$20,2,FALSE)</f>
        <v>CHEST_ITEM_TYPE_T3_PART</v>
      </c>
      <c r="U239" s="3" t="str">
        <f>IF(COUNTIF(U$193:U238,T239)=0,T239,"")</f>
        <v/>
      </c>
      <c r="V239" s="3" t="str">
        <f t="shared" si="101"/>
        <v>CHEST_ITEM_TYPE_T1_PART,CHEST_ITEM_TYPE_T2_PART,CHEST_ITEM_TYPE_T3_PART</v>
      </c>
      <c r="W239" s="13" t="str">
        <f t="shared" si="102"/>
        <v/>
      </c>
      <c r="X239" s="3" t="str">
        <f t="shared" si="103"/>
        <v/>
      </c>
      <c r="Y239" s="3" t="str">
        <f t="shared" si="104"/>
        <v>85.2%,12.7%,2.1%</v>
      </c>
    </row>
    <row r="240" spans="2:25" x14ac:dyDescent="0.3">
      <c r="B240" s="2">
        <f>数据源!CW272</f>
        <v>7</v>
      </c>
      <c r="C240" s="2" t="str">
        <f>数据源!CX272</f>
        <v>T3LP6</v>
      </c>
      <c r="D240" s="2" t="str">
        <f>数据源!CY272</f>
        <v>部件</v>
      </c>
      <c r="E240" s="2">
        <f>数据源!CZ272</f>
        <v>864.00000000000011</v>
      </c>
      <c r="F240" s="2">
        <f>数据源!DA272</f>
        <v>1</v>
      </c>
      <c r="G240" s="2">
        <f>数据源!DB272</f>
        <v>0.02</v>
      </c>
      <c r="H240" s="2">
        <f>数据源!DC272</f>
        <v>1.1574074074074073E-3</v>
      </c>
      <c r="I240" s="2">
        <f>数据源!DD272</f>
        <v>12</v>
      </c>
      <c r="J240" s="3">
        <f t="shared" si="90"/>
        <v>1</v>
      </c>
      <c r="K240" s="3">
        <f t="shared" si="91"/>
        <v>1</v>
      </c>
      <c r="L240" s="3" t="str">
        <f t="shared" si="92"/>
        <v>部件</v>
      </c>
      <c r="M240" s="3">
        <f t="shared" ca="1" si="93"/>
        <v>93006</v>
      </c>
      <c r="N240" s="3" t="str">
        <f t="shared" ca="1" si="96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240" s="3" t="str">
        <f t="shared" si="97"/>
        <v>476,476,476,476,476,476,476,476,476,476,476,476,476,476,476,476,476,476,71,71,71,71,71,71,71,71,71,71,71,71,71,71,71,71,71,71,12,12,12,12,12,12,12,12,12,12,12,12</v>
      </c>
      <c r="P240" s="1" t="str">
        <f t="shared" si="98"/>
        <v>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</v>
      </c>
      <c r="Q240" s="3" t="str">
        <f>IF(D240="坦克碎片",VLOOKUP(C240,道具信息!$N$2:$O$291,2,FALSE)&amp;"碎片",VLOOKUP(C240,道具信息!$N$2:$O$291,2,FALSE))</f>
        <v>T3部件</v>
      </c>
      <c r="R240" s="3">
        <f>SUMIFS(I$3:I$408,Q$3:Q$408,Q240,B$3:B$408,B240)</f>
        <v>216</v>
      </c>
      <c r="S240" s="11">
        <f>ROUND(R240/SUMIF(B$3:B$408,B240,I$3:I$408),3)</f>
        <v>2.1000000000000001E-2</v>
      </c>
      <c r="T240" s="3" t="str">
        <f>VLOOKUP(Q240,道具信息!$Q$3:$S$20,2,FALSE)</f>
        <v>CHEST_ITEM_TYPE_T3_PART</v>
      </c>
      <c r="U240" s="3" t="str">
        <f>IF(COUNTIF(U$193:U239,T240)=0,T240,"")</f>
        <v/>
      </c>
      <c r="V240" s="3" t="str">
        <f t="shared" si="101"/>
        <v>CHEST_ITEM_TYPE_T1_PART,CHEST_ITEM_TYPE_T2_PART,CHEST_ITEM_TYPE_T3_PART</v>
      </c>
      <c r="W240" s="13" t="str">
        <f t="shared" si="102"/>
        <v/>
      </c>
      <c r="X240" s="3" t="str">
        <f t="shared" si="103"/>
        <v/>
      </c>
      <c r="Y240" s="3" t="str">
        <f t="shared" si="104"/>
        <v>85.2%,12.7%,2.1%</v>
      </c>
    </row>
    <row r="241" spans="2:25" x14ac:dyDescent="0.3">
      <c r="B241" s="2">
        <f>数据源!CW273</f>
        <v>7</v>
      </c>
      <c r="C241" s="2" t="str">
        <f>数据源!CX273</f>
        <v>T3MP2</v>
      </c>
      <c r="D241" s="2" t="str">
        <f>数据源!CY273</f>
        <v>部件</v>
      </c>
      <c r="E241" s="2">
        <f>数据源!CZ273</f>
        <v>864.00000000000011</v>
      </c>
      <c r="F241" s="2">
        <f>数据源!DA273</f>
        <v>1</v>
      </c>
      <c r="G241" s="2">
        <f>数据源!DB273</f>
        <v>0.02</v>
      </c>
      <c r="H241" s="2">
        <f>数据源!DC273</f>
        <v>1.1574074074074073E-3</v>
      </c>
      <c r="I241" s="2">
        <f>数据源!DD273</f>
        <v>12</v>
      </c>
      <c r="J241" s="3">
        <f t="shared" si="90"/>
        <v>1</v>
      </c>
      <c r="K241" s="3">
        <f t="shared" si="91"/>
        <v>1</v>
      </c>
      <c r="L241" s="3" t="str">
        <f t="shared" si="92"/>
        <v>部件</v>
      </c>
      <c r="M241" s="3">
        <f t="shared" ca="1" si="93"/>
        <v>93102</v>
      </c>
      <c r="N241" s="3" t="str">
        <f t="shared" ca="1" si="96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241" s="3" t="str">
        <f t="shared" si="97"/>
        <v>476,476,476,476,476,476,476,476,476,476,476,476,476,476,476,476,476,476,71,71,71,71,71,71,71,71,71,71,71,71,71,71,71,71,71,71,12,12,12,12,12,12,12,12,12,12,12,12,12</v>
      </c>
      <c r="P241" s="1" t="str">
        <f t="shared" si="98"/>
        <v>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</v>
      </c>
      <c r="Q241" s="3" t="str">
        <f>IF(D241="坦克碎片",VLOOKUP(C241,道具信息!$N$2:$O$291,2,FALSE)&amp;"碎片",VLOOKUP(C241,道具信息!$N$2:$O$291,2,FALSE))</f>
        <v>T3部件</v>
      </c>
      <c r="R241" s="3">
        <f>SUMIFS(I$3:I$408,Q$3:Q$408,Q241,B$3:B$408,B241)</f>
        <v>216</v>
      </c>
      <c r="S241" s="11">
        <f>ROUND(R241/SUMIF(B$3:B$408,B241,I$3:I$408),3)</f>
        <v>2.1000000000000001E-2</v>
      </c>
      <c r="T241" s="3" t="str">
        <f>VLOOKUP(Q241,道具信息!$Q$3:$S$20,2,FALSE)</f>
        <v>CHEST_ITEM_TYPE_T3_PART</v>
      </c>
      <c r="U241" s="3" t="str">
        <f>IF(COUNTIF(U$193:U240,T241)=0,T241,"")</f>
        <v/>
      </c>
      <c r="V241" s="3" t="str">
        <f t="shared" si="101"/>
        <v>CHEST_ITEM_TYPE_T1_PART,CHEST_ITEM_TYPE_T2_PART,CHEST_ITEM_TYPE_T3_PART</v>
      </c>
      <c r="W241" s="13" t="str">
        <f t="shared" si="102"/>
        <v/>
      </c>
      <c r="X241" s="3" t="str">
        <f t="shared" si="103"/>
        <v/>
      </c>
      <c r="Y241" s="3" t="str">
        <f t="shared" si="104"/>
        <v>85.2%,12.7%,2.1%</v>
      </c>
    </row>
    <row r="242" spans="2:25" x14ac:dyDescent="0.3">
      <c r="B242" s="2">
        <f>数据源!CW274</f>
        <v>7</v>
      </c>
      <c r="C242" s="2" t="str">
        <f>数据源!CX274</f>
        <v>T3MP4</v>
      </c>
      <c r="D242" s="2" t="str">
        <f>数据源!CY274</f>
        <v>部件</v>
      </c>
      <c r="E242" s="2">
        <f>数据源!CZ274</f>
        <v>864.00000000000011</v>
      </c>
      <c r="F242" s="2">
        <f>数据源!DA274</f>
        <v>1</v>
      </c>
      <c r="G242" s="2">
        <f>数据源!DB274</f>
        <v>0.02</v>
      </c>
      <c r="H242" s="2">
        <f>数据源!DC274</f>
        <v>1.1574074074074073E-3</v>
      </c>
      <c r="I242" s="2">
        <f>数据源!DD274</f>
        <v>12</v>
      </c>
      <c r="J242" s="3">
        <f t="shared" si="90"/>
        <v>1</v>
      </c>
      <c r="K242" s="3">
        <f t="shared" si="91"/>
        <v>1</v>
      </c>
      <c r="L242" s="3" t="str">
        <f t="shared" si="92"/>
        <v>部件</v>
      </c>
      <c r="M242" s="3">
        <f t="shared" ca="1" si="93"/>
        <v>93104</v>
      </c>
      <c r="N242" s="3" t="str">
        <f t="shared" ca="1" si="96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242" s="3" t="str">
        <f t="shared" si="97"/>
        <v>476,476,476,476,476,476,476,476,476,476,476,476,476,476,476,476,476,476,71,71,71,71,71,71,71,71,71,71,71,71,71,71,71,71,71,71,12,12,12,12,12,12,12,12,12,12,12,12,12,12</v>
      </c>
      <c r="P242" s="1" t="str">
        <f t="shared" si="98"/>
        <v>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</v>
      </c>
      <c r="Q242" s="3" t="str">
        <f>IF(D242="坦克碎片",VLOOKUP(C242,道具信息!$N$2:$O$291,2,FALSE)&amp;"碎片",VLOOKUP(C242,道具信息!$N$2:$O$291,2,FALSE))</f>
        <v>T3部件</v>
      </c>
      <c r="R242" s="3">
        <f>SUMIFS(I$3:I$408,Q$3:Q$408,Q242,B$3:B$408,B242)</f>
        <v>216</v>
      </c>
      <c r="S242" s="11">
        <f>ROUND(R242/SUMIF(B$3:B$408,B242,I$3:I$408),3)</f>
        <v>2.1000000000000001E-2</v>
      </c>
      <c r="T242" s="3" t="str">
        <f>VLOOKUP(Q242,道具信息!$Q$3:$S$20,2,FALSE)</f>
        <v>CHEST_ITEM_TYPE_T3_PART</v>
      </c>
      <c r="U242" s="3" t="str">
        <f>IF(COUNTIF(U$193:U241,T242)=0,T242,"")</f>
        <v/>
      </c>
      <c r="V242" s="3" t="str">
        <f t="shared" si="101"/>
        <v>CHEST_ITEM_TYPE_T1_PART,CHEST_ITEM_TYPE_T2_PART,CHEST_ITEM_TYPE_T3_PART</v>
      </c>
      <c r="W242" s="13" t="str">
        <f t="shared" si="102"/>
        <v/>
      </c>
      <c r="X242" s="3" t="str">
        <f t="shared" si="103"/>
        <v/>
      </c>
      <c r="Y242" s="3" t="str">
        <f t="shared" si="104"/>
        <v>85.2%,12.7%,2.1%</v>
      </c>
    </row>
    <row r="243" spans="2:25" x14ac:dyDescent="0.3">
      <c r="B243" s="2">
        <f>数据源!CW275</f>
        <v>7</v>
      </c>
      <c r="C243" s="2" t="str">
        <f>数据源!CX275</f>
        <v>T3MP6</v>
      </c>
      <c r="D243" s="2" t="str">
        <f>数据源!CY275</f>
        <v>部件</v>
      </c>
      <c r="E243" s="2">
        <f>数据源!CZ275</f>
        <v>864.00000000000011</v>
      </c>
      <c r="F243" s="2">
        <f>数据源!DA275</f>
        <v>1</v>
      </c>
      <c r="G243" s="2">
        <f>数据源!DB275</f>
        <v>0.02</v>
      </c>
      <c r="H243" s="2">
        <f>数据源!DC275</f>
        <v>1.1574074074074073E-3</v>
      </c>
      <c r="I243" s="2">
        <f>数据源!DD275</f>
        <v>12</v>
      </c>
      <c r="J243" s="3">
        <f t="shared" si="90"/>
        <v>1</v>
      </c>
      <c r="K243" s="3">
        <f t="shared" si="91"/>
        <v>1</v>
      </c>
      <c r="L243" s="3" t="str">
        <f t="shared" si="92"/>
        <v>部件</v>
      </c>
      <c r="M243" s="3">
        <f t="shared" ca="1" si="93"/>
        <v>93106</v>
      </c>
      <c r="N243" s="3" t="str">
        <f t="shared" ca="1" si="96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243" s="3" t="str">
        <f t="shared" si="97"/>
        <v>476,476,476,476,476,476,476,476,476,476,476,476,476,476,476,476,476,476,71,71,71,71,71,71,71,71,71,71,71,71,71,71,71,71,71,71,12,12,12,12,12,12,12,12,12,12,12,12,12,12,12</v>
      </c>
      <c r="P243" s="1" t="str">
        <f t="shared" si="98"/>
        <v>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</v>
      </c>
      <c r="Q243" s="3" t="str">
        <f>IF(D243="坦克碎片",VLOOKUP(C243,道具信息!$N$2:$O$291,2,FALSE)&amp;"碎片",VLOOKUP(C243,道具信息!$N$2:$O$291,2,FALSE))</f>
        <v>T3部件</v>
      </c>
      <c r="R243" s="3">
        <f>SUMIFS(I$3:I$408,Q$3:Q$408,Q243,B$3:B$408,B243)</f>
        <v>216</v>
      </c>
      <c r="S243" s="11">
        <f>ROUND(R243/SUMIF(B$3:B$408,B243,I$3:I$408),3)</f>
        <v>2.1000000000000001E-2</v>
      </c>
      <c r="T243" s="3" t="str">
        <f>VLOOKUP(Q243,道具信息!$Q$3:$S$20,2,FALSE)</f>
        <v>CHEST_ITEM_TYPE_T3_PART</v>
      </c>
      <c r="U243" s="3" t="str">
        <f>IF(COUNTIF(U$193:U242,T243)=0,T243,"")</f>
        <v/>
      </c>
      <c r="V243" s="3" t="str">
        <f t="shared" si="101"/>
        <v>CHEST_ITEM_TYPE_T1_PART,CHEST_ITEM_TYPE_T2_PART,CHEST_ITEM_TYPE_T3_PART</v>
      </c>
      <c r="W243" s="13" t="str">
        <f t="shared" si="102"/>
        <v/>
      </c>
      <c r="X243" s="3" t="str">
        <f t="shared" si="103"/>
        <v/>
      </c>
      <c r="Y243" s="3" t="str">
        <f t="shared" si="104"/>
        <v>85.2%,12.7%,2.1%</v>
      </c>
    </row>
    <row r="244" spans="2:25" x14ac:dyDescent="0.3">
      <c r="B244" s="2">
        <f>数据源!CW276</f>
        <v>7</v>
      </c>
      <c r="C244" s="2" t="str">
        <f>数据源!CX276</f>
        <v>T3HP2</v>
      </c>
      <c r="D244" s="2" t="str">
        <f>数据源!CY276</f>
        <v>部件</v>
      </c>
      <c r="E244" s="2">
        <f>数据源!CZ276</f>
        <v>864.00000000000011</v>
      </c>
      <c r="F244" s="2">
        <f>数据源!DA276</f>
        <v>1</v>
      </c>
      <c r="G244" s="2">
        <f>数据源!DB276</f>
        <v>0.02</v>
      </c>
      <c r="H244" s="2">
        <f>数据源!DC276</f>
        <v>1.1574074074074073E-3</v>
      </c>
      <c r="I244" s="2">
        <f>数据源!DD276</f>
        <v>12</v>
      </c>
      <c r="J244" s="3">
        <f t="shared" si="90"/>
        <v>1</v>
      </c>
      <c r="K244" s="3">
        <f t="shared" si="91"/>
        <v>1</v>
      </c>
      <c r="L244" s="3" t="str">
        <f t="shared" si="92"/>
        <v>部件</v>
      </c>
      <c r="M244" s="3">
        <f t="shared" ca="1" si="93"/>
        <v>93202</v>
      </c>
      <c r="N244" s="3" t="str">
        <f t="shared" ca="1" si="96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244" s="3" t="str">
        <f t="shared" si="97"/>
        <v>476,476,476,476,476,476,476,476,476,476,476,476,476,476,476,476,476,476,71,71,71,71,71,71,71,71,71,71,71,71,71,71,71,71,71,71,12,12,12,12,12,12,12,12,12,12,12,12,12,12,12,12</v>
      </c>
      <c r="P244" s="1" t="str">
        <f t="shared" si="98"/>
        <v>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,(1,1)</v>
      </c>
      <c r="Q244" s="3" t="str">
        <f>IF(D244="坦克碎片",VLOOKUP(C244,道具信息!$N$2:$O$291,2,FALSE)&amp;"碎片",VLOOKUP(C244,道具信息!$N$2:$O$291,2,FALSE))</f>
        <v>T3部件</v>
      </c>
      <c r="R244" s="3">
        <f>SUMIFS(I$3:I$408,Q$3:Q$408,Q244,B$3:B$408,B244)</f>
        <v>216</v>
      </c>
      <c r="S244" s="11">
        <f>ROUND(R244/SUMIF(B$3:B$408,B244,I$3:I$408),3)</f>
        <v>2.1000000000000001E-2</v>
      </c>
      <c r="T244" s="3" t="str">
        <f>VLOOKUP(Q244,道具信息!$Q$3:$S$20,2,FALSE)</f>
        <v>CHEST_ITEM_TYPE_T3_PART</v>
      </c>
      <c r="U244" s="3" t="str">
        <f>IF(COUNTIF(U$193:U243,T244)=0,T244,"")</f>
        <v/>
      </c>
      <c r="V244" s="3" t="str">
        <f t="shared" si="101"/>
        <v>CHEST_ITEM_TYPE_T1_PART,CHEST_ITEM_TYPE_T2_PART,CHEST_ITEM_TYPE_T3_PART</v>
      </c>
      <c r="W244" s="13" t="str">
        <f t="shared" si="102"/>
        <v/>
      </c>
      <c r="X244" s="3" t="str">
        <f t="shared" si="103"/>
        <v/>
      </c>
      <c r="Y244" s="3" t="str">
        <f t="shared" si="104"/>
        <v>85.2%,12.7%,2.1%</v>
      </c>
    </row>
    <row r="245" spans="2:25" x14ac:dyDescent="0.3">
      <c r="B245" s="2">
        <f>数据源!CW277</f>
        <v>7</v>
      </c>
      <c r="C245" s="2" t="str">
        <f>数据源!CX277</f>
        <v>T3HP4</v>
      </c>
      <c r="D245" s="2" t="str">
        <f>数据源!CY277</f>
        <v>部件</v>
      </c>
      <c r="E245" s="2">
        <f>数据源!CZ277</f>
        <v>864.00000000000011</v>
      </c>
      <c r="F245" s="2">
        <f>数据源!DA277</f>
        <v>1</v>
      </c>
      <c r="G245" s="2">
        <f>数据源!DB277</f>
        <v>0.02</v>
      </c>
      <c r="H245" s="2">
        <f>数据源!DC277</f>
        <v>1.1574074074074073E-3</v>
      </c>
      <c r="I245" s="2">
        <f>数据源!DD277</f>
        <v>12</v>
      </c>
      <c r="J245" s="3">
        <f t="shared" si="90"/>
        <v>1</v>
      </c>
      <c r="K245" s="3">
        <f t="shared" si="91"/>
        <v>1</v>
      </c>
      <c r="L245" s="3" t="str">
        <f t="shared" si="92"/>
        <v>部件</v>
      </c>
      <c r="M245" s="3">
        <f t="shared" ca="1" si="93"/>
        <v>93204</v>
      </c>
      <c r="N245" s="3" t="str">
        <f t="shared" ca="1" si="96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245" s="3" t="str">
        <f t="shared" si="97"/>
        <v>476,476,476,476,476,476,476,476,476,476,476,476,476,476,476,476,476,476,71,71,71,71,71,71,71,71,71,71,71,71,71,71,71,71,71,71,12,12,12,12,12,12,12,12,12,12,12,12,12,12,12,12,12</v>
      </c>
      <c r="P245" s="1" t="str">
        <f t="shared" si="98"/>
        <v>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,(1,1),(1,1)</v>
      </c>
      <c r="Q245" s="3" t="str">
        <f>IF(D245="坦克碎片",VLOOKUP(C245,道具信息!$N$2:$O$291,2,FALSE)&amp;"碎片",VLOOKUP(C245,道具信息!$N$2:$O$291,2,FALSE))</f>
        <v>T3部件</v>
      </c>
      <c r="R245" s="3">
        <f>SUMIFS(I$3:I$408,Q$3:Q$408,Q245,B$3:B$408,B245)</f>
        <v>216</v>
      </c>
      <c r="S245" s="11">
        <f>ROUND(R245/SUMIF(B$3:B$408,B245,I$3:I$408),3)</f>
        <v>2.1000000000000001E-2</v>
      </c>
      <c r="T245" s="3" t="str">
        <f>VLOOKUP(Q245,道具信息!$Q$3:$S$20,2,FALSE)</f>
        <v>CHEST_ITEM_TYPE_T3_PART</v>
      </c>
      <c r="U245" s="3" t="str">
        <f>IF(COUNTIF(U$193:U244,T245)=0,T245,"")</f>
        <v/>
      </c>
      <c r="V245" s="3" t="str">
        <f t="shared" si="101"/>
        <v>CHEST_ITEM_TYPE_T1_PART,CHEST_ITEM_TYPE_T2_PART,CHEST_ITEM_TYPE_T3_PART</v>
      </c>
      <c r="W245" s="13" t="str">
        <f t="shared" si="102"/>
        <v/>
      </c>
      <c r="X245" s="3" t="str">
        <f t="shared" si="103"/>
        <v/>
      </c>
      <c r="Y245" s="3" t="str">
        <f t="shared" si="104"/>
        <v>85.2%,12.7%,2.1%</v>
      </c>
    </row>
    <row r="246" spans="2:25" x14ac:dyDescent="0.3">
      <c r="B246" s="2">
        <f>数据源!CW278</f>
        <v>7</v>
      </c>
      <c r="C246" s="2" t="str">
        <f>数据源!CX278</f>
        <v>T3HP6</v>
      </c>
      <c r="D246" s="2" t="str">
        <f>数据源!CY278</f>
        <v>部件</v>
      </c>
      <c r="E246" s="2">
        <f>数据源!CZ278</f>
        <v>864.00000000000011</v>
      </c>
      <c r="F246" s="2">
        <f>数据源!DA278</f>
        <v>1</v>
      </c>
      <c r="G246" s="2">
        <f>数据源!DB278</f>
        <v>0.02</v>
      </c>
      <c r="H246" s="2">
        <f>数据源!DC278</f>
        <v>1.1574074074074073E-3</v>
      </c>
      <c r="I246" s="2">
        <f>数据源!DD278</f>
        <v>12</v>
      </c>
      <c r="J246" s="3">
        <f t="shared" si="90"/>
        <v>1</v>
      </c>
      <c r="K246" s="3">
        <f t="shared" si="91"/>
        <v>1</v>
      </c>
      <c r="L246" s="3" t="str">
        <f t="shared" si="92"/>
        <v>部件</v>
      </c>
      <c r="M246" s="3">
        <f t="shared" ca="1" si="93"/>
        <v>93206</v>
      </c>
      <c r="N246" s="3" t="str">
        <f t="shared" ca="1" si="96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246" s="3" t="str">
        <f t="shared" si="97"/>
        <v>476,476,476,476,476,476,476,476,476,476,476,476,476,476,476,476,476,476,71,71,71,71,71,71,71,71,71,71,71,71,71,71,71,71,71,71,12,12,12,12,12,12,12,12,12,12,12,12,12,12,12,12,12,12</v>
      </c>
      <c r="P246" s="1" t="str">
        <f t="shared" si="98"/>
        <v>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,(1,1),(1,1),(1,1)</v>
      </c>
      <c r="Q246" s="3" t="str">
        <f>IF(D246="坦克碎片",VLOOKUP(C246,道具信息!$N$2:$O$291,2,FALSE)&amp;"碎片",VLOOKUP(C246,道具信息!$N$2:$O$291,2,FALSE))</f>
        <v>T3部件</v>
      </c>
      <c r="R246" s="3">
        <f>SUMIFS(I$3:I$408,Q$3:Q$408,Q246,B$3:B$408,B246)</f>
        <v>216</v>
      </c>
      <c r="S246" s="11">
        <f>ROUND(R246/SUMIF(B$3:B$408,B246,I$3:I$408),3)</f>
        <v>2.1000000000000001E-2</v>
      </c>
      <c r="T246" s="3" t="str">
        <f>VLOOKUP(Q246,道具信息!$Q$3:$S$20,2,FALSE)</f>
        <v>CHEST_ITEM_TYPE_T3_PART</v>
      </c>
      <c r="U246" s="3" t="str">
        <f>IF(COUNTIF(U$193:U245,T246)=0,T246,"")</f>
        <v/>
      </c>
      <c r="V246" s="3" t="str">
        <f t="shared" si="101"/>
        <v>CHEST_ITEM_TYPE_T1_PART,CHEST_ITEM_TYPE_T2_PART,CHEST_ITEM_TYPE_T3_PART</v>
      </c>
      <c r="W246" s="13" t="str">
        <f t="shared" si="102"/>
        <v/>
      </c>
      <c r="X246" s="3" t="str">
        <f t="shared" si="103"/>
        <v/>
      </c>
      <c r="Y246" s="3" t="str">
        <f t="shared" si="104"/>
        <v>85.2%,12.7%,2.1%</v>
      </c>
    </row>
    <row r="247" spans="2:25" x14ac:dyDescent="0.3">
      <c r="N247" s="3" t="str">
        <f ca="1">"["&amp;N246&amp;"]"</f>
        <v>[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]</v>
      </c>
      <c r="O247" s="3" t="str">
        <f>"["&amp;O246&amp;"]"</f>
        <v>[476,476,476,476,476,476,476,476,476,476,476,476,476,476,476,476,476,476,71,71,71,71,71,71,71,71,71,71,71,71,71,71,71,71,71,71,12,12,12,12,12,12,12,12,12,12,12,12,12,12,12,12,12,12]</v>
      </c>
      <c r="P247" s="3" t="str">
        <f>"["&amp;P246&amp;"]"</f>
        <v>[(2,4),(2,4),(2,4),(2,4),(2,4),(2,4),(2,4),(2,4),(2,4),(2,4),(2,4),(2,4),(2,4),(2,4),(2,4),(2,4),(2,4),(2,4),(1,2),(1,2),(1,2),(1,2),(1,2),(1,2),(1,2),(1,2),(1,2),(1,2),(1,2),(1,2),(1,2),(1,2),(1,2),(1,2),(1,2),(1,2),(1,1),(1,1),(1,1),(1,1),(1,1),(1,1),(1,1),(1,1),(1,1),(1,1),(1,1),(1,1),(1,1),(1,1),(1,1),(1,1),(1,1),(1,1)]</v>
      </c>
      <c r="V247" s="3" t="str">
        <f>"["&amp;V246&amp;"]"</f>
        <v>[CHEST_ITEM_TYPE_T1_PART,CHEST_ITEM_TYPE_T2_PART,CHEST_ITEM_TYPE_T3_PART]</v>
      </c>
      <c r="Y247" s="3" t="str">
        <f>"["&amp;Y246&amp;"]"</f>
        <v>[85.2%,12.7%,2.1%]</v>
      </c>
    </row>
    <row r="249" spans="2:25" x14ac:dyDescent="0.3">
      <c r="B249" s="2" t="str">
        <f>数据源!CW281</f>
        <v>联赛等级</v>
      </c>
      <c r="C249" s="2" t="str">
        <f>数据源!CX281</f>
        <v>道具名称</v>
      </c>
      <c r="D249" s="2" t="str">
        <f>数据源!CY281</f>
        <v>对应大类</v>
      </c>
      <c r="E249" s="2" t="str">
        <f>数据源!CZ281</f>
        <v>道具价值</v>
      </c>
      <c r="F249" s="2" t="str">
        <f>数据源!DA281</f>
        <v>抽取个数</v>
      </c>
      <c r="G249" s="2" t="str">
        <f>数据源!DB281</f>
        <v>价值比例</v>
      </c>
      <c r="H249" s="2" t="str">
        <f>数据源!DC281</f>
        <v>产出概率</v>
      </c>
      <c r="I249" s="2" t="str">
        <f>数据源!DD281</f>
        <v>权重值</v>
      </c>
      <c r="J249" s="7" t="s">
        <v>234</v>
      </c>
      <c r="K249" s="7" t="s">
        <v>235</v>
      </c>
      <c r="L249" s="3" t="s">
        <v>222</v>
      </c>
      <c r="M249" s="3" t="s">
        <v>152</v>
      </c>
      <c r="N249" s="3" t="s">
        <v>224</v>
      </c>
      <c r="O249" s="3" t="s">
        <v>225</v>
      </c>
      <c r="P249" s="3" t="s">
        <v>226</v>
      </c>
      <c r="Q249" s="8" t="s">
        <v>244</v>
      </c>
      <c r="R249" s="8" t="s">
        <v>245</v>
      </c>
      <c r="S249" s="8" t="s">
        <v>246</v>
      </c>
    </row>
    <row r="250" spans="2:25" x14ac:dyDescent="0.3">
      <c r="B250" s="2">
        <f>数据源!CW282</f>
        <v>8</v>
      </c>
      <c r="C250" s="2" t="str">
        <f>数据源!CX282</f>
        <v>T1LP1</v>
      </c>
      <c r="D250" s="2" t="str">
        <f>数据源!CY282</f>
        <v>部件</v>
      </c>
      <c r="E250" s="2">
        <f>数据源!CZ282</f>
        <v>4.875</v>
      </c>
      <c r="F250" s="2">
        <f>数据源!DA282</f>
        <v>2.5</v>
      </c>
      <c r="G250" s="2">
        <f>数据源!DB282</f>
        <v>1.0500000000000001E-2</v>
      </c>
      <c r="H250" s="2">
        <f>数据源!DC282</f>
        <v>4.3076923076923082E-2</v>
      </c>
      <c r="I250" s="2">
        <f>数据源!DD282</f>
        <v>431</v>
      </c>
      <c r="J250" s="3">
        <f t="shared" ref="J250:J303" si="105">ROUNDUP(IF(F250&gt;1,F250-ROUNDDOWN(SQRT(F250),0),F250),0)</f>
        <v>2</v>
      </c>
      <c r="K250" s="3">
        <f t="shared" ref="K250:K303" si="106">F250*2-J250</f>
        <v>3</v>
      </c>
      <c r="L250" s="3" t="str">
        <f>RIGHT(D250,2)</f>
        <v>部件</v>
      </c>
      <c r="M250" s="3">
        <f ca="1">IF(OR(L250="坦克",L250="碎片"),VLOOKUP(C250,INDIRECT("坦克ID"),MATCH(L250&amp;"ID",INDIRECT("坦克标头"),0),FALSE),VLOOKUP(C250,INDIRECT(L250&amp;"ID"),2,FALSE))</f>
        <v>91001</v>
      </c>
      <c r="N250" s="3">
        <f ca="1">M250</f>
        <v>91001</v>
      </c>
      <c r="O250" s="3">
        <f>I250</f>
        <v>431</v>
      </c>
      <c r="P250" s="1" t="str">
        <f>"("&amp;J250&amp;","&amp;K250&amp;")"</f>
        <v>(2,3)</v>
      </c>
      <c r="Q250" s="3" t="str">
        <f>IF(D250="坦克碎片",VLOOKUP(C250,道具信息!$N$2:$O$291,2,FALSE)&amp;"碎片",VLOOKUP(C250,道具信息!$N$2:$O$291,2,FALSE))</f>
        <v>T1部件</v>
      </c>
      <c r="R250" s="3">
        <f>SUMIFS(I$3:I$408,Q$3:Q$408,Q250,B$3:B$408,B250)</f>
        <v>7758</v>
      </c>
      <c r="S250" s="11">
        <f>ROUND(R250/SUMIF(B$3:B$408,B250,I$3:I$408),3)</f>
        <v>0.76300000000000001</v>
      </c>
      <c r="T250" s="3" t="str">
        <f>VLOOKUP(Q250,道具信息!$Q$3:$S$20,2,FALSE)</f>
        <v>CHEST_ITEM_TYPE_T1_PART</v>
      </c>
      <c r="U250" s="3" t="str">
        <f>T250</f>
        <v>CHEST_ITEM_TYPE_T1_PART</v>
      </c>
      <c r="V250" s="3" t="str">
        <f>U250</f>
        <v>CHEST_ITEM_TYPE_T1_PART</v>
      </c>
      <c r="W250" s="13">
        <f>IF(U250&lt;&gt;"",ROUND(S250*100%,3),"")</f>
        <v>0.76300000000000001</v>
      </c>
      <c r="X250" s="3" t="str">
        <f>TEXT(W250,"0.0%")</f>
        <v>76.3%</v>
      </c>
      <c r="Y250" s="3" t="str">
        <f>X250</f>
        <v>76.3%</v>
      </c>
    </row>
    <row r="251" spans="2:25" x14ac:dyDescent="0.3">
      <c r="B251" s="2">
        <f>数据源!CW283</f>
        <v>8</v>
      </c>
      <c r="C251" s="2" t="str">
        <f>数据源!CX283</f>
        <v>T1LP3</v>
      </c>
      <c r="D251" s="2" t="str">
        <f>数据源!CY283</f>
        <v>部件</v>
      </c>
      <c r="E251" s="2">
        <f>数据源!CZ283</f>
        <v>4.875</v>
      </c>
      <c r="F251" s="2">
        <f>数据源!DA283</f>
        <v>2.5</v>
      </c>
      <c r="G251" s="2">
        <f>数据源!DB283</f>
        <v>1.0500000000000001E-2</v>
      </c>
      <c r="H251" s="2">
        <f>数据源!DC283</f>
        <v>4.3076923076923082E-2</v>
      </c>
      <c r="I251" s="2">
        <f>数据源!DD283</f>
        <v>431</v>
      </c>
      <c r="J251" s="3">
        <f t="shared" si="105"/>
        <v>2</v>
      </c>
      <c r="K251" s="3">
        <f t="shared" si="106"/>
        <v>3</v>
      </c>
      <c r="L251" s="3" t="str">
        <f t="shared" ref="L251:L303" si="107">RIGHT(D251,2)</f>
        <v>部件</v>
      </c>
      <c r="M251" s="3">
        <f t="shared" ref="M251:M303" ca="1" si="108">IF(OR(L251="坦克",L251="碎片"),VLOOKUP(C251,INDIRECT("坦克ID"),MATCH(L251&amp;"ID",INDIRECT("坦克标头"),0),FALSE),VLOOKUP(C251,INDIRECT(L251&amp;"ID"),2,FALSE))</f>
        <v>91003</v>
      </c>
      <c r="N251" s="3" t="str">
        <f ca="1">N250&amp;","&amp;M251</f>
        <v>91001,91003</v>
      </c>
      <c r="O251" s="3" t="str">
        <f>O250&amp;","&amp;I251</f>
        <v>431,431</v>
      </c>
      <c r="P251" s="1" t="str">
        <f>P250&amp;","&amp;"("&amp;J251&amp;","&amp;K251&amp;")"</f>
        <v>(2,3),(2,3)</v>
      </c>
      <c r="Q251" s="3" t="str">
        <f>IF(D251="坦克碎片",VLOOKUP(C251,道具信息!$N$2:$O$291,2,FALSE)&amp;"碎片",VLOOKUP(C251,道具信息!$N$2:$O$291,2,FALSE))</f>
        <v>T1部件</v>
      </c>
      <c r="R251" s="3">
        <f>SUMIFS(I$3:I$408,Q$3:Q$408,Q251,B$3:B$408,B251)</f>
        <v>7758</v>
      </c>
      <c r="S251" s="11">
        <f>ROUND(R251/SUMIF(B$3:B$408,B251,I$3:I$408),3)</f>
        <v>0.76300000000000001</v>
      </c>
      <c r="T251" s="3" t="str">
        <f>VLOOKUP(Q251,道具信息!$Q$3:$S$20,2,FALSE)</f>
        <v>CHEST_ITEM_TYPE_T1_PART</v>
      </c>
      <c r="U251" s="3" t="str">
        <f>IF(COUNTIF(U$250:U250,T251)=0,T251,"")</f>
        <v/>
      </c>
      <c r="V251" s="3" t="str">
        <f>IF(U251&lt;&gt;"",V250&amp;","&amp;U251,V250)</f>
        <v>CHEST_ITEM_TYPE_T1_PART</v>
      </c>
      <c r="W251" s="13" t="str">
        <f t="shared" ref="W251:W255" si="109">IF(U251&lt;&gt;"",ROUND(S251*100%,3),"")</f>
        <v/>
      </c>
      <c r="X251" s="3" t="str">
        <f t="shared" ref="X251:X255" si="110">TEXT(W251,"0.0%")</f>
        <v/>
      </c>
      <c r="Y251" s="3" t="str">
        <f>IF(X251&lt;&gt;"",Y250&amp;","&amp;X251,Y250)</f>
        <v>76.3%</v>
      </c>
    </row>
    <row r="252" spans="2:25" x14ac:dyDescent="0.3">
      <c r="B252" s="2">
        <f>数据源!CW284</f>
        <v>8</v>
      </c>
      <c r="C252" s="2" t="str">
        <f>数据源!CX284</f>
        <v>T1LP5</v>
      </c>
      <c r="D252" s="2" t="str">
        <f>数据源!CY284</f>
        <v>部件</v>
      </c>
      <c r="E252" s="2">
        <f>数据源!CZ284</f>
        <v>4.875</v>
      </c>
      <c r="F252" s="2">
        <f>数据源!DA284</f>
        <v>2.5</v>
      </c>
      <c r="G252" s="2">
        <f>数据源!DB284</f>
        <v>1.0500000000000001E-2</v>
      </c>
      <c r="H252" s="2">
        <f>数据源!DC284</f>
        <v>4.3076923076923082E-2</v>
      </c>
      <c r="I252" s="2">
        <f>数据源!DD284</f>
        <v>431</v>
      </c>
      <c r="J252" s="3">
        <f t="shared" si="105"/>
        <v>2</v>
      </c>
      <c r="K252" s="3">
        <f t="shared" si="106"/>
        <v>3</v>
      </c>
      <c r="L252" s="3" t="str">
        <f t="shared" si="107"/>
        <v>部件</v>
      </c>
      <c r="M252" s="3">
        <f t="shared" ca="1" si="108"/>
        <v>91005</v>
      </c>
      <c r="N252" s="3" t="str">
        <f t="shared" ref="N252:N303" ca="1" si="111">N251&amp;","&amp;M252</f>
        <v>91001,91003,91005</v>
      </c>
      <c r="O252" s="3" t="str">
        <f t="shared" ref="O252:O303" si="112">O251&amp;","&amp;I252</f>
        <v>431,431,431</v>
      </c>
      <c r="P252" s="1" t="str">
        <f t="shared" ref="P252:P303" si="113">P251&amp;","&amp;"("&amp;J252&amp;","&amp;K252&amp;")"</f>
        <v>(2,3),(2,3),(2,3)</v>
      </c>
      <c r="Q252" s="3" t="str">
        <f>IF(D252="坦克碎片",VLOOKUP(C252,道具信息!$N$2:$O$291,2,FALSE)&amp;"碎片",VLOOKUP(C252,道具信息!$N$2:$O$291,2,FALSE))</f>
        <v>T1部件</v>
      </c>
      <c r="R252" s="3">
        <f>SUMIFS(I$3:I$408,Q$3:Q$408,Q252,B$3:B$408,B252)</f>
        <v>7758</v>
      </c>
      <c r="S252" s="11">
        <f>ROUND(R252/SUMIF(B$3:B$408,B252,I$3:I$408),3)</f>
        <v>0.76300000000000001</v>
      </c>
      <c r="T252" s="3" t="str">
        <f>VLOOKUP(Q252,道具信息!$Q$3:$S$20,2,FALSE)</f>
        <v>CHEST_ITEM_TYPE_T1_PART</v>
      </c>
      <c r="U252" s="3" t="str">
        <f>IF(COUNTIF(U$250:U251,T252)=0,T252,"")</f>
        <v/>
      </c>
      <c r="V252" s="3" t="str">
        <f t="shared" ref="V252:V255" si="114">IF(U252&lt;&gt;"",V251&amp;","&amp;U252,V251)</f>
        <v>CHEST_ITEM_TYPE_T1_PART</v>
      </c>
      <c r="W252" s="13" t="str">
        <f t="shared" si="109"/>
        <v/>
      </c>
      <c r="X252" s="3" t="str">
        <f t="shared" si="110"/>
        <v/>
      </c>
      <c r="Y252" s="3" t="str">
        <f t="shared" ref="Y252:Y255" si="115">IF(X252&lt;&gt;"",Y251&amp;","&amp;X252,Y251)</f>
        <v>76.3%</v>
      </c>
    </row>
    <row r="253" spans="2:25" x14ac:dyDescent="0.3">
      <c r="B253" s="2">
        <f>数据源!CW285</f>
        <v>8</v>
      </c>
      <c r="C253" s="2" t="str">
        <f>数据源!CX285</f>
        <v>T1MP1</v>
      </c>
      <c r="D253" s="2" t="str">
        <f>数据源!CY285</f>
        <v>部件</v>
      </c>
      <c r="E253" s="2">
        <f>数据源!CZ285</f>
        <v>4.875</v>
      </c>
      <c r="F253" s="2">
        <f>数据源!DA285</f>
        <v>2.5</v>
      </c>
      <c r="G253" s="2">
        <f>数据源!DB285</f>
        <v>1.0500000000000001E-2</v>
      </c>
      <c r="H253" s="2">
        <f>数据源!DC285</f>
        <v>4.3076923076923082E-2</v>
      </c>
      <c r="I253" s="2">
        <f>数据源!DD285</f>
        <v>431</v>
      </c>
      <c r="J253" s="3">
        <f t="shared" si="105"/>
        <v>2</v>
      </c>
      <c r="K253" s="3">
        <f t="shared" si="106"/>
        <v>3</v>
      </c>
      <c r="L253" s="3" t="str">
        <f t="shared" si="107"/>
        <v>部件</v>
      </c>
      <c r="M253" s="3">
        <f t="shared" ca="1" si="108"/>
        <v>91101</v>
      </c>
      <c r="N253" s="3" t="str">
        <f t="shared" ca="1" si="111"/>
        <v>91001,91003,91005,91101</v>
      </c>
      <c r="O253" s="3" t="str">
        <f t="shared" si="112"/>
        <v>431,431,431,431</v>
      </c>
      <c r="P253" s="1" t="str">
        <f t="shared" si="113"/>
        <v>(2,3),(2,3),(2,3),(2,3)</v>
      </c>
      <c r="Q253" s="3" t="str">
        <f>IF(D253="坦克碎片",VLOOKUP(C253,道具信息!$N$2:$O$291,2,FALSE)&amp;"碎片",VLOOKUP(C253,道具信息!$N$2:$O$291,2,FALSE))</f>
        <v>T1部件</v>
      </c>
      <c r="R253" s="3">
        <f>SUMIFS(I$3:I$408,Q$3:Q$408,Q253,B$3:B$408,B253)</f>
        <v>7758</v>
      </c>
      <c r="S253" s="11">
        <f>ROUND(R253/SUMIF(B$3:B$408,B253,I$3:I$408),3)</f>
        <v>0.76300000000000001</v>
      </c>
      <c r="T253" s="3" t="str">
        <f>VLOOKUP(Q253,道具信息!$Q$3:$S$20,2,FALSE)</f>
        <v>CHEST_ITEM_TYPE_T1_PART</v>
      </c>
      <c r="U253" s="3" t="str">
        <f>IF(COUNTIF(U$250:U252,T253)=0,T253,"")</f>
        <v/>
      </c>
      <c r="V253" s="3" t="str">
        <f t="shared" si="114"/>
        <v>CHEST_ITEM_TYPE_T1_PART</v>
      </c>
      <c r="W253" s="13" t="str">
        <f t="shared" si="109"/>
        <v/>
      </c>
      <c r="X253" s="3" t="str">
        <f t="shared" si="110"/>
        <v/>
      </c>
      <c r="Y253" s="3" t="str">
        <f t="shared" si="115"/>
        <v>76.3%</v>
      </c>
    </row>
    <row r="254" spans="2:25" x14ac:dyDescent="0.3">
      <c r="B254" s="2">
        <f>数据源!CW286</f>
        <v>8</v>
      </c>
      <c r="C254" s="2" t="str">
        <f>数据源!CX286</f>
        <v>T1MP3</v>
      </c>
      <c r="D254" s="2" t="str">
        <f>数据源!CY286</f>
        <v>部件</v>
      </c>
      <c r="E254" s="2">
        <f>数据源!CZ286</f>
        <v>4.875</v>
      </c>
      <c r="F254" s="2">
        <f>数据源!DA286</f>
        <v>2.5</v>
      </c>
      <c r="G254" s="2">
        <f>数据源!DB286</f>
        <v>1.0500000000000001E-2</v>
      </c>
      <c r="H254" s="2">
        <f>数据源!DC286</f>
        <v>4.3076923076923082E-2</v>
      </c>
      <c r="I254" s="2">
        <f>数据源!DD286</f>
        <v>431</v>
      </c>
      <c r="J254" s="3">
        <f t="shared" si="105"/>
        <v>2</v>
      </c>
      <c r="K254" s="3">
        <f t="shared" si="106"/>
        <v>3</v>
      </c>
      <c r="L254" s="3" t="str">
        <f t="shared" si="107"/>
        <v>部件</v>
      </c>
      <c r="M254" s="3">
        <f t="shared" ca="1" si="108"/>
        <v>91103</v>
      </c>
      <c r="N254" s="3" t="str">
        <f t="shared" ca="1" si="111"/>
        <v>91001,91003,91005,91101,91103</v>
      </c>
      <c r="O254" s="3" t="str">
        <f t="shared" si="112"/>
        <v>431,431,431,431,431</v>
      </c>
      <c r="P254" s="1" t="str">
        <f t="shared" si="113"/>
        <v>(2,3),(2,3),(2,3),(2,3),(2,3)</v>
      </c>
      <c r="Q254" s="3" t="str">
        <f>IF(D254="坦克碎片",VLOOKUP(C254,道具信息!$N$2:$O$291,2,FALSE)&amp;"碎片",VLOOKUP(C254,道具信息!$N$2:$O$291,2,FALSE))</f>
        <v>T1部件</v>
      </c>
      <c r="R254" s="3">
        <f>SUMIFS(I$3:I$408,Q$3:Q$408,Q254,B$3:B$408,B254)</f>
        <v>7758</v>
      </c>
      <c r="S254" s="11">
        <f>ROUND(R254/SUMIF(B$3:B$408,B254,I$3:I$408),3)</f>
        <v>0.76300000000000001</v>
      </c>
      <c r="T254" s="3" t="str">
        <f>VLOOKUP(Q254,道具信息!$Q$3:$S$20,2,FALSE)</f>
        <v>CHEST_ITEM_TYPE_T1_PART</v>
      </c>
      <c r="U254" s="3" t="str">
        <f>IF(COUNTIF(U$250:U253,T254)=0,T254,"")</f>
        <v/>
      </c>
      <c r="V254" s="3" t="str">
        <f t="shared" si="114"/>
        <v>CHEST_ITEM_TYPE_T1_PART</v>
      </c>
      <c r="W254" s="13" t="str">
        <f t="shared" si="109"/>
        <v/>
      </c>
      <c r="X254" s="3" t="str">
        <f t="shared" si="110"/>
        <v/>
      </c>
      <c r="Y254" s="3" t="str">
        <f t="shared" si="115"/>
        <v>76.3%</v>
      </c>
    </row>
    <row r="255" spans="2:25" x14ac:dyDescent="0.3">
      <c r="B255" s="2">
        <f>数据源!CW287</f>
        <v>8</v>
      </c>
      <c r="C255" s="2" t="str">
        <f>数据源!CX287</f>
        <v>T1MP5</v>
      </c>
      <c r="D255" s="2" t="str">
        <f>数据源!CY287</f>
        <v>部件</v>
      </c>
      <c r="E255" s="2">
        <f>数据源!CZ287</f>
        <v>4.875</v>
      </c>
      <c r="F255" s="2">
        <f>数据源!DA287</f>
        <v>2.5</v>
      </c>
      <c r="G255" s="2">
        <f>数据源!DB287</f>
        <v>1.0500000000000001E-2</v>
      </c>
      <c r="H255" s="2">
        <f>数据源!DC287</f>
        <v>4.3076923076923082E-2</v>
      </c>
      <c r="I255" s="2">
        <f>数据源!DD287</f>
        <v>431</v>
      </c>
      <c r="J255" s="3">
        <f t="shared" si="105"/>
        <v>2</v>
      </c>
      <c r="K255" s="3">
        <f t="shared" si="106"/>
        <v>3</v>
      </c>
      <c r="L255" s="3" t="str">
        <f t="shared" si="107"/>
        <v>部件</v>
      </c>
      <c r="M255" s="3">
        <f t="shared" ca="1" si="108"/>
        <v>91105</v>
      </c>
      <c r="N255" s="3" t="str">
        <f t="shared" ca="1" si="111"/>
        <v>91001,91003,91005,91101,91103,91105</v>
      </c>
      <c r="O255" s="3" t="str">
        <f t="shared" si="112"/>
        <v>431,431,431,431,431,431</v>
      </c>
      <c r="P255" s="1" t="str">
        <f t="shared" si="113"/>
        <v>(2,3),(2,3),(2,3),(2,3),(2,3),(2,3)</v>
      </c>
      <c r="Q255" s="3" t="str">
        <f>IF(D255="坦克碎片",VLOOKUP(C255,道具信息!$N$2:$O$291,2,FALSE)&amp;"碎片",VLOOKUP(C255,道具信息!$N$2:$O$291,2,FALSE))</f>
        <v>T1部件</v>
      </c>
      <c r="R255" s="3">
        <f>SUMIFS(I$3:I$408,Q$3:Q$408,Q255,B$3:B$408,B255)</f>
        <v>7758</v>
      </c>
      <c r="S255" s="11">
        <f>ROUND(R255/SUMIF(B$3:B$408,B255,I$3:I$408),3)</f>
        <v>0.76300000000000001</v>
      </c>
      <c r="T255" s="3" t="str">
        <f>VLOOKUP(Q255,道具信息!$Q$3:$S$20,2,FALSE)</f>
        <v>CHEST_ITEM_TYPE_T1_PART</v>
      </c>
      <c r="U255" s="3" t="str">
        <f>IF(COUNTIF(U$250:U254,T255)=0,T255,"")</f>
        <v/>
      </c>
      <c r="V255" s="3" t="str">
        <f t="shared" si="114"/>
        <v>CHEST_ITEM_TYPE_T1_PART</v>
      </c>
      <c r="W255" s="13" t="str">
        <f t="shared" si="109"/>
        <v/>
      </c>
      <c r="X255" s="3" t="str">
        <f t="shared" si="110"/>
        <v/>
      </c>
      <c r="Y255" s="3" t="str">
        <f t="shared" si="115"/>
        <v>76.3%</v>
      </c>
    </row>
    <row r="256" spans="2:25" x14ac:dyDescent="0.3">
      <c r="B256" s="2">
        <f>数据源!CW288</f>
        <v>8</v>
      </c>
      <c r="C256" s="2" t="str">
        <f>数据源!CX288</f>
        <v>T1HP1</v>
      </c>
      <c r="D256" s="2" t="str">
        <f>数据源!CY288</f>
        <v>部件</v>
      </c>
      <c r="E256" s="2">
        <f>数据源!CZ288</f>
        <v>4.875</v>
      </c>
      <c r="F256" s="2">
        <f>数据源!DA288</f>
        <v>2.5</v>
      </c>
      <c r="G256" s="2">
        <f>数据源!DB288</f>
        <v>1.0500000000000001E-2</v>
      </c>
      <c r="H256" s="2">
        <f>数据源!DC288</f>
        <v>4.3076923076923082E-2</v>
      </c>
      <c r="I256" s="2">
        <f>数据源!DD288</f>
        <v>431</v>
      </c>
      <c r="J256" s="3">
        <f t="shared" si="105"/>
        <v>2</v>
      </c>
      <c r="K256" s="3">
        <f t="shared" si="106"/>
        <v>3</v>
      </c>
      <c r="L256" s="3" t="str">
        <f t="shared" si="107"/>
        <v>部件</v>
      </c>
      <c r="M256" s="3">
        <f t="shared" ca="1" si="108"/>
        <v>91201</v>
      </c>
      <c r="N256" s="3" t="str">
        <f t="shared" ca="1" si="111"/>
        <v>91001,91003,91005,91101,91103,91105,91201</v>
      </c>
      <c r="O256" s="3" t="str">
        <f t="shared" si="112"/>
        <v>431,431,431,431,431,431,431</v>
      </c>
      <c r="P256" s="1" t="str">
        <f t="shared" si="113"/>
        <v>(2,3),(2,3),(2,3),(2,3),(2,3),(2,3),(2,3)</v>
      </c>
      <c r="Q256" s="3" t="str">
        <f>IF(D256="坦克碎片",VLOOKUP(C256,道具信息!$N$2:$O$291,2,FALSE)&amp;"碎片",VLOOKUP(C256,道具信息!$N$2:$O$291,2,FALSE))</f>
        <v>T1部件</v>
      </c>
      <c r="R256" s="3">
        <f>SUMIFS(I$3:I$408,Q$3:Q$408,Q256,B$3:B$408,B256)</f>
        <v>7758</v>
      </c>
      <c r="S256" s="11">
        <f>ROUND(R256/SUMIF(B$3:B$408,B256,I$3:I$408),3)</f>
        <v>0.76300000000000001</v>
      </c>
      <c r="T256" s="3" t="str">
        <f>VLOOKUP(Q256,道具信息!$Q$3:$S$20,2,FALSE)</f>
        <v>CHEST_ITEM_TYPE_T1_PART</v>
      </c>
      <c r="U256" s="3" t="str">
        <f>IF(COUNTIF(U$250:U255,T256)=0,T256,"")</f>
        <v/>
      </c>
      <c r="V256" s="3" t="str">
        <f t="shared" ref="V256:V303" si="116">IF(U256&lt;&gt;"",V255&amp;","&amp;U256,V255)</f>
        <v>CHEST_ITEM_TYPE_T1_PART</v>
      </c>
      <c r="W256" s="13" t="str">
        <f t="shared" ref="W256:W303" si="117">IF(U256&lt;&gt;"",ROUND(S256*100%,3),"")</f>
        <v/>
      </c>
      <c r="X256" s="3" t="str">
        <f t="shared" ref="X256:X303" si="118">TEXT(W256,"0.0%")</f>
        <v/>
      </c>
      <c r="Y256" s="3" t="str">
        <f t="shared" ref="Y256:Y303" si="119">IF(X256&lt;&gt;"",Y255&amp;","&amp;X256,Y255)</f>
        <v>76.3%</v>
      </c>
    </row>
    <row r="257" spans="2:25" x14ac:dyDescent="0.3">
      <c r="B257" s="2">
        <f>数据源!CW289</f>
        <v>8</v>
      </c>
      <c r="C257" s="2" t="str">
        <f>数据源!CX289</f>
        <v>T1HP3</v>
      </c>
      <c r="D257" s="2" t="str">
        <f>数据源!CY289</f>
        <v>部件</v>
      </c>
      <c r="E257" s="2">
        <f>数据源!CZ289</f>
        <v>4.875</v>
      </c>
      <c r="F257" s="2">
        <f>数据源!DA289</f>
        <v>2.5</v>
      </c>
      <c r="G257" s="2">
        <f>数据源!DB289</f>
        <v>1.0500000000000001E-2</v>
      </c>
      <c r="H257" s="2">
        <f>数据源!DC289</f>
        <v>4.3076923076923082E-2</v>
      </c>
      <c r="I257" s="2">
        <f>数据源!DD289</f>
        <v>431</v>
      </c>
      <c r="J257" s="3">
        <f t="shared" si="105"/>
        <v>2</v>
      </c>
      <c r="K257" s="3">
        <f t="shared" si="106"/>
        <v>3</v>
      </c>
      <c r="L257" s="3" t="str">
        <f t="shared" si="107"/>
        <v>部件</v>
      </c>
      <c r="M257" s="3">
        <f t="shared" ca="1" si="108"/>
        <v>91203</v>
      </c>
      <c r="N257" s="3" t="str">
        <f t="shared" ca="1" si="111"/>
        <v>91001,91003,91005,91101,91103,91105,91201,91203</v>
      </c>
      <c r="O257" s="3" t="str">
        <f t="shared" si="112"/>
        <v>431,431,431,431,431,431,431,431</v>
      </c>
      <c r="P257" s="1" t="str">
        <f t="shared" si="113"/>
        <v>(2,3),(2,3),(2,3),(2,3),(2,3),(2,3),(2,3),(2,3)</v>
      </c>
      <c r="Q257" s="3" t="str">
        <f>IF(D257="坦克碎片",VLOOKUP(C257,道具信息!$N$2:$O$291,2,FALSE)&amp;"碎片",VLOOKUP(C257,道具信息!$N$2:$O$291,2,FALSE))</f>
        <v>T1部件</v>
      </c>
      <c r="R257" s="3">
        <f>SUMIFS(I$3:I$408,Q$3:Q$408,Q257,B$3:B$408,B257)</f>
        <v>7758</v>
      </c>
      <c r="S257" s="11">
        <f>ROUND(R257/SUMIF(B$3:B$408,B257,I$3:I$408),3)</f>
        <v>0.76300000000000001</v>
      </c>
      <c r="T257" s="3" t="str">
        <f>VLOOKUP(Q257,道具信息!$Q$3:$S$20,2,FALSE)</f>
        <v>CHEST_ITEM_TYPE_T1_PART</v>
      </c>
      <c r="U257" s="3" t="str">
        <f>IF(COUNTIF(U$250:U256,T257)=0,T257,"")</f>
        <v/>
      </c>
      <c r="V257" s="3" t="str">
        <f t="shared" si="116"/>
        <v>CHEST_ITEM_TYPE_T1_PART</v>
      </c>
      <c r="W257" s="13" t="str">
        <f t="shared" si="117"/>
        <v/>
      </c>
      <c r="X257" s="3" t="str">
        <f t="shared" si="118"/>
        <v/>
      </c>
      <c r="Y257" s="3" t="str">
        <f t="shared" si="119"/>
        <v>76.3%</v>
      </c>
    </row>
    <row r="258" spans="2:25" x14ac:dyDescent="0.3">
      <c r="B258" s="2">
        <f>数据源!CW290</f>
        <v>8</v>
      </c>
      <c r="C258" s="2" t="str">
        <f>数据源!CX290</f>
        <v>T1HP5</v>
      </c>
      <c r="D258" s="2" t="str">
        <f>数据源!CY290</f>
        <v>部件</v>
      </c>
      <c r="E258" s="2">
        <f>数据源!CZ290</f>
        <v>4.875</v>
      </c>
      <c r="F258" s="2">
        <f>数据源!DA290</f>
        <v>2.5</v>
      </c>
      <c r="G258" s="2">
        <f>数据源!DB290</f>
        <v>1.0500000000000001E-2</v>
      </c>
      <c r="H258" s="2">
        <f>数据源!DC290</f>
        <v>4.3076923076923082E-2</v>
      </c>
      <c r="I258" s="2">
        <f>数据源!DD290</f>
        <v>431</v>
      </c>
      <c r="J258" s="3">
        <f t="shared" si="105"/>
        <v>2</v>
      </c>
      <c r="K258" s="3">
        <f t="shared" si="106"/>
        <v>3</v>
      </c>
      <c r="L258" s="3" t="str">
        <f t="shared" si="107"/>
        <v>部件</v>
      </c>
      <c r="M258" s="3">
        <f t="shared" ca="1" si="108"/>
        <v>91205</v>
      </c>
      <c r="N258" s="3" t="str">
        <f t="shared" ca="1" si="111"/>
        <v>91001,91003,91005,91101,91103,91105,91201,91203,91205</v>
      </c>
      <c r="O258" s="3" t="str">
        <f t="shared" si="112"/>
        <v>431,431,431,431,431,431,431,431,431</v>
      </c>
      <c r="P258" s="1" t="str">
        <f t="shared" si="113"/>
        <v>(2,3),(2,3),(2,3),(2,3),(2,3),(2,3),(2,3),(2,3),(2,3)</v>
      </c>
      <c r="Q258" s="3" t="str">
        <f>IF(D258="坦克碎片",VLOOKUP(C258,道具信息!$N$2:$O$291,2,FALSE)&amp;"碎片",VLOOKUP(C258,道具信息!$N$2:$O$291,2,FALSE))</f>
        <v>T1部件</v>
      </c>
      <c r="R258" s="3">
        <f>SUMIFS(I$3:I$408,Q$3:Q$408,Q258,B$3:B$408,B258)</f>
        <v>7758</v>
      </c>
      <c r="S258" s="11">
        <f>ROUND(R258/SUMIF(B$3:B$408,B258,I$3:I$408),3)</f>
        <v>0.76300000000000001</v>
      </c>
      <c r="T258" s="3" t="str">
        <f>VLOOKUP(Q258,道具信息!$Q$3:$S$20,2,FALSE)</f>
        <v>CHEST_ITEM_TYPE_T1_PART</v>
      </c>
      <c r="U258" s="3" t="str">
        <f>IF(COUNTIF(U$250:U257,T258)=0,T258,"")</f>
        <v/>
      </c>
      <c r="V258" s="3" t="str">
        <f t="shared" si="116"/>
        <v>CHEST_ITEM_TYPE_T1_PART</v>
      </c>
      <c r="W258" s="13" t="str">
        <f t="shared" si="117"/>
        <v/>
      </c>
      <c r="X258" s="3" t="str">
        <f t="shared" si="118"/>
        <v/>
      </c>
      <c r="Y258" s="3" t="str">
        <f t="shared" si="119"/>
        <v>76.3%</v>
      </c>
    </row>
    <row r="259" spans="2:25" x14ac:dyDescent="0.3">
      <c r="B259" s="2">
        <f>数据源!CW291</f>
        <v>8</v>
      </c>
      <c r="C259" s="2" t="str">
        <f>数据源!CX291</f>
        <v>T1LP2</v>
      </c>
      <c r="D259" s="2" t="str">
        <f>数据源!CY291</f>
        <v>部件</v>
      </c>
      <c r="E259" s="2">
        <f>数据源!CZ291</f>
        <v>4.875</v>
      </c>
      <c r="F259" s="2">
        <f>数据源!DA291</f>
        <v>2.5</v>
      </c>
      <c r="G259" s="2">
        <f>数据源!DB291</f>
        <v>1.0500000000000001E-2</v>
      </c>
      <c r="H259" s="2">
        <f>数据源!DC291</f>
        <v>4.3076923076923082E-2</v>
      </c>
      <c r="I259" s="2">
        <f>数据源!DD291</f>
        <v>431</v>
      </c>
      <c r="J259" s="3">
        <f t="shared" si="105"/>
        <v>2</v>
      </c>
      <c r="K259" s="3">
        <f t="shared" si="106"/>
        <v>3</v>
      </c>
      <c r="L259" s="3" t="str">
        <f t="shared" si="107"/>
        <v>部件</v>
      </c>
      <c r="M259" s="3">
        <f t="shared" ca="1" si="108"/>
        <v>91002</v>
      </c>
      <c r="N259" s="3" t="str">
        <f t="shared" ca="1" si="111"/>
        <v>91001,91003,91005,91101,91103,91105,91201,91203,91205,91002</v>
      </c>
      <c r="O259" s="3" t="str">
        <f t="shared" si="112"/>
        <v>431,431,431,431,431,431,431,431,431,431</v>
      </c>
      <c r="P259" s="1" t="str">
        <f t="shared" si="113"/>
        <v>(2,3),(2,3),(2,3),(2,3),(2,3),(2,3),(2,3),(2,3),(2,3),(2,3)</v>
      </c>
      <c r="Q259" s="3" t="str">
        <f>IF(D259="坦克碎片",VLOOKUP(C259,道具信息!$N$2:$O$291,2,FALSE)&amp;"碎片",VLOOKUP(C259,道具信息!$N$2:$O$291,2,FALSE))</f>
        <v>T1部件</v>
      </c>
      <c r="R259" s="3">
        <f>SUMIFS(I$3:I$408,Q$3:Q$408,Q259,B$3:B$408,B259)</f>
        <v>7758</v>
      </c>
      <c r="S259" s="11">
        <f>ROUND(R259/SUMIF(B$3:B$408,B259,I$3:I$408),3)</f>
        <v>0.76300000000000001</v>
      </c>
      <c r="T259" s="3" t="str">
        <f>VLOOKUP(Q259,道具信息!$Q$3:$S$20,2,FALSE)</f>
        <v>CHEST_ITEM_TYPE_T1_PART</v>
      </c>
      <c r="U259" s="3" t="str">
        <f>IF(COUNTIF(U$250:U258,T259)=0,T259,"")</f>
        <v/>
      </c>
      <c r="V259" s="3" t="str">
        <f t="shared" si="116"/>
        <v>CHEST_ITEM_TYPE_T1_PART</v>
      </c>
      <c r="W259" s="13" t="str">
        <f t="shared" si="117"/>
        <v/>
      </c>
      <c r="X259" s="3" t="str">
        <f t="shared" si="118"/>
        <v/>
      </c>
      <c r="Y259" s="3" t="str">
        <f t="shared" si="119"/>
        <v>76.3%</v>
      </c>
    </row>
    <row r="260" spans="2:25" x14ac:dyDescent="0.3">
      <c r="B260" s="2">
        <f>数据源!CW292</f>
        <v>8</v>
      </c>
      <c r="C260" s="2" t="str">
        <f>数据源!CX292</f>
        <v>T1LP4</v>
      </c>
      <c r="D260" s="2" t="str">
        <f>数据源!CY292</f>
        <v>部件</v>
      </c>
      <c r="E260" s="2">
        <f>数据源!CZ292</f>
        <v>4.875</v>
      </c>
      <c r="F260" s="2">
        <f>数据源!DA292</f>
        <v>2.5</v>
      </c>
      <c r="G260" s="2">
        <f>数据源!DB292</f>
        <v>1.0500000000000001E-2</v>
      </c>
      <c r="H260" s="2">
        <f>数据源!DC292</f>
        <v>4.3076923076923082E-2</v>
      </c>
      <c r="I260" s="2">
        <f>数据源!DD292</f>
        <v>431</v>
      </c>
      <c r="J260" s="3">
        <f t="shared" si="105"/>
        <v>2</v>
      </c>
      <c r="K260" s="3">
        <f t="shared" si="106"/>
        <v>3</v>
      </c>
      <c r="L260" s="3" t="str">
        <f t="shared" si="107"/>
        <v>部件</v>
      </c>
      <c r="M260" s="3">
        <f t="shared" ca="1" si="108"/>
        <v>91004</v>
      </c>
      <c r="N260" s="3" t="str">
        <f t="shared" ca="1" si="111"/>
        <v>91001,91003,91005,91101,91103,91105,91201,91203,91205,91002,91004</v>
      </c>
      <c r="O260" s="3" t="str">
        <f t="shared" si="112"/>
        <v>431,431,431,431,431,431,431,431,431,431,431</v>
      </c>
      <c r="P260" s="1" t="str">
        <f t="shared" si="113"/>
        <v>(2,3),(2,3),(2,3),(2,3),(2,3),(2,3),(2,3),(2,3),(2,3),(2,3),(2,3)</v>
      </c>
      <c r="Q260" s="3" t="str">
        <f>IF(D260="坦克碎片",VLOOKUP(C260,道具信息!$N$2:$O$291,2,FALSE)&amp;"碎片",VLOOKUP(C260,道具信息!$N$2:$O$291,2,FALSE))</f>
        <v>T1部件</v>
      </c>
      <c r="R260" s="3">
        <f>SUMIFS(I$3:I$408,Q$3:Q$408,Q260,B$3:B$408,B260)</f>
        <v>7758</v>
      </c>
      <c r="S260" s="11">
        <f>ROUND(R260/SUMIF(B$3:B$408,B260,I$3:I$408),3)</f>
        <v>0.76300000000000001</v>
      </c>
      <c r="T260" s="3" t="str">
        <f>VLOOKUP(Q260,道具信息!$Q$3:$S$20,2,FALSE)</f>
        <v>CHEST_ITEM_TYPE_T1_PART</v>
      </c>
      <c r="U260" s="3" t="str">
        <f>IF(COUNTIF(U$250:U259,T260)=0,T260,"")</f>
        <v/>
      </c>
      <c r="V260" s="3" t="str">
        <f t="shared" si="116"/>
        <v>CHEST_ITEM_TYPE_T1_PART</v>
      </c>
      <c r="W260" s="13" t="str">
        <f t="shared" si="117"/>
        <v/>
      </c>
      <c r="X260" s="3" t="str">
        <f t="shared" si="118"/>
        <v/>
      </c>
      <c r="Y260" s="3" t="str">
        <f t="shared" si="119"/>
        <v>76.3%</v>
      </c>
    </row>
    <row r="261" spans="2:25" x14ac:dyDescent="0.3">
      <c r="B261" s="2">
        <f>数据源!CW293</f>
        <v>8</v>
      </c>
      <c r="C261" s="2" t="str">
        <f>数据源!CX293</f>
        <v>T1LP6</v>
      </c>
      <c r="D261" s="2" t="str">
        <f>数据源!CY293</f>
        <v>部件</v>
      </c>
      <c r="E261" s="2">
        <f>数据源!CZ293</f>
        <v>4.875</v>
      </c>
      <c r="F261" s="2">
        <f>数据源!DA293</f>
        <v>2.5</v>
      </c>
      <c r="G261" s="2">
        <f>数据源!DB293</f>
        <v>1.0500000000000001E-2</v>
      </c>
      <c r="H261" s="2">
        <f>数据源!DC293</f>
        <v>4.3076923076923082E-2</v>
      </c>
      <c r="I261" s="2">
        <f>数据源!DD293</f>
        <v>431</v>
      </c>
      <c r="J261" s="3">
        <f t="shared" si="105"/>
        <v>2</v>
      </c>
      <c r="K261" s="3">
        <f t="shared" si="106"/>
        <v>3</v>
      </c>
      <c r="L261" s="3" t="str">
        <f t="shared" si="107"/>
        <v>部件</v>
      </c>
      <c r="M261" s="3">
        <f t="shared" ca="1" si="108"/>
        <v>91006</v>
      </c>
      <c r="N261" s="3" t="str">
        <f t="shared" ca="1" si="111"/>
        <v>91001,91003,91005,91101,91103,91105,91201,91203,91205,91002,91004,91006</v>
      </c>
      <c r="O261" s="3" t="str">
        <f t="shared" si="112"/>
        <v>431,431,431,431,431,431,431,431,431,431,431,431</v>
      </c>
      <c r="P261" s="1" t="str">
        <f t="shared" si="113"/>
        <v>(2,3),(2,3),(2,3),(2,3),(2,3),(2,3),(2,3),(2,3),(2,3),(2,3),(2,3),(2,3)</v>
      </c>
      <c r="Q261" s="3" t="str">
        <f>IF(D261="坦克碎片",VLOOKUP(C261,道具信息!$N$2:$O$291,2,FALSE)&amp;"碎片",VLOOKUP(C261,道具信息!$N$2:$O$291,2,FALSE))</f>
        <v>T1部件</v>
      </c>
      <c r="R261" s="3">
        <f>SUMIFS(I$3:I$408,Q$3:Q$408,Q261,B$3:B$408,B261)</f>
        <v>7758</v>
      </c>
      <c r="S261" s="11">
        <f>ROUND(R261/SUMIF(B$3:B$408,B261,I$3:I$408),3)</f>
        <v>0.76300000000000001</v>
      </c>
      <c r="T261" s="3" t="str">
        <f>VLOOKUP(Q261,道具信息!$Q$3:$S$20,2,FALSE)</f>
        <v>CHEST_ITEM_TYPE_T1_PART</v>
      </c>
      <c r="U261" s="3" t="str">
        <f>IF(COUNTIF(U$250:U260,T261)=0,T261,"")</f>
        <v/>
      </c>
      <c r="V261" s="3" t="str">
        <f t="shared" si="116"/>
        <v>CHEST_ITEM_TYPE_T1_PART</v>
      </c>
      <c r="W261" s="13" t="str">
        <f t="shared" si="117"/>
        <v/>
      </c>
      <c r="X261" s="3" t="str">
        <f t="shared" si="118"/>
        <v/>
      </c>
      <c r="Y261" s="3" t="str">
        <f t="shared" si="119"/>
        <v>76.3%</v>
      </c>
    </row>
    <row r="262" spans="2:25" x14ac:dyDescent="0.3">
      <c r="B262" s="2">
        <f>数据源!CW294</f>
        <v>8</v>
      </c>
      <c r="C262" s="2" t="str">
        <f>数据源!CX294</f>
        <v>T1MP2</v>
      </c>
      <c r="D262" s="2" t="str">
        <f>数据源!CY294</f>
        <v>部件</v>
      </c>
      <c r="E262" s="2">
        <f>数据源!CZ294</f>
        <v>4.875</v>
      </c>
      <c r="F262" s="2">
        <f>数据源!DA294</f>
        <v>2.5</v>
      </c>
      <c r="G262" s="2">
        <f>数据源!DB294</f>
        <v>1.0500000000000001E-2</v>
      </c>
      <c r="H262" s="2">
        <f>数据源!DC294</f>
        <v>4.3076923076923082E-2</v>
      </c>
      <c r="I262" s="2">
        <f>数据源!DD294</f>
        <v>431</v>
      </c>
      <c r="J262" s="3">
        <f t="shared" si="105"/>
        <v>2</v>
      </c>
      <c r="K262" s="3">
        <f t="shared" si="106"/>
        <v>3</v>
      </c>
      <c r="L262" s="3" t="str">
        <f t="shared" si="107"/>
        <v>部件</v>
      </c>
      <c r="M262" s="3">
        <f t="shared" ca="1" si="108"/>
        <v>91102</v>
      </c>
      <c r="N262" s="3" t="str">
        <f t="shared" ca="1" si="111"/>
        <v>91001,91003,91005,91101,91103,91105,91201,91203,91205,91002,91004,91006,91102</v>
      </c>
      <c r="O262" s="3" t="str">
        <f t="shared" si="112"/>
        <v>431,431,431,431,431,431,431,431,431,431,431,431,431</v>
      </c>
      <c r="P262" s="1" t="str">
        <f t="shared" si="113"/>
        <v>(2,3),(2,3),(2,3),(2,3),(2,3),(2,3),(2,3),(2,3),(2,3),(2,3),(2,3),(2,3),(2,3)</v>
      </c>
      <c r="Q262" s="3" t="str">
        <f>IF(D262="坦克碎片",VLOOKUP(C262,道具信息!$N$2:$O$291,2,FALSE)&amp;"碎片",VLOOKUP(C262,道具信息!$N$2:$O$291,2,FALSE))</f>
        <v>T1部件</v>
      </c>
      <c r="R262" s="3">
        <f>SUMIFS(I$3:I$408,Q$3:Q$408,Q262,B$3:B$408,B262)</f>
        <v>7758</v>
      </c>
      <c r="S262" s="11">
        <f>ROUND(R262/SUMIF(B$3:B$408,B262,I$3:I$408),3)</f>
        <v>0.76300000000000001</v>
      </c>
      <c r="T262" s="3" t="str">
        <f>VLOOKUP(Q262,道具信息!$Q$3:$S$20,2,FALSE)</f>
        <v>CHEST_ITEM_TYPE_T1_PART</v>
      </c>
      <c r="U262" s="3" t="str">
        <f>IF(COUNTIF(U$250:U261,T262)=0,T262,"")</f>
        <v/>
      </c>
      <c r="V262" s="3" t="str">
        <f t="shared" si="116"/>
        <v>CHEST_ITEM_TYPE_T1_PART</v>
      </c>
      <c r="W262" s="13" t="str">
        <f t="shared" si="117"/>
        <v/>
      </c>
      <c r="X262" s="3" t="str">
        <f t="shared" si="118"/>
        <v/>
      </c>
      <c r="Y262" s="3" t="str">
        <f t="shared" si="119"/>
        <v>76.3%</v>
      </c>
    </row>
    <row r="263" spans="2:25" x14ac:dyDescent="0.3">
      <c r="B263" s="2">
        <f>数据源!CW295</f>
        <v>8</v>
      </c>
      <c r="C263" s="2" t="str">
        <f>数据源!CX295</f>
        <v>T1MP4</v>
      </c>
      <c r="D263" s="2" t="str">
        <f>数据源!CY295</f>
        <v>部件</v>
      </c>
      <c r="E263" s="2">
        <f>数据源!CZ295</f>
        <v>4.875</v>
      </c>
      <c r="F263" s="2">
        <f>数据源!DA295</f>
        <v>2.5</v>
      </c>
      <c r="G263" s="2">
        <f>数据源!DB295</f>
        <v>1.0500000000000001E-2</v>
      </c>
      <c r="H263" s="2">
        <f>数据源!DC295</f>
        <v>4.3076923076923082E-2</v>
      </c>
      <c r="I263" s="2">
        <f>数据源!DD295</f>
        <v>431</v>
      </c>
      <c r="J263" s="3">
        <f t="shared" si="105"/>
        <v>2</v>
      </c>
      <c r="K263" s="3">
        <f t="shared" si="106"/>
        <v>3</v>
      </c>
      <c r="L263" s="3" t="str">
        <f t="shared" si="107"/>
        <v>部件</v>
      </c>
      <c r="M263" s="3">
        <f t="shared" ca="1" si="108"/>
        <v>91104</v>
      </c>
      <c r="N263" s="3" t="str">
        <f t="shared" ca="1" si="111"/>
        <v>91001,91003,91005,91101,91103,91105,91201,91203,91205,91002,91004,91006,91102,91104</v>
      </c>
      <c r="O263" s="3" t="str">
        <f t="shared" si="112"/>
        <v>431,431,431,431,431,431,431,431,431,431,431,431,431,431</v>
      </c>
      <c r="P263" s="1" t="str">
        <f t="shared" si="113"/>
        <v>(2,3),(2,3),(2,3),(2,3),(2,3),(2,3),(2,3),(2,3),(2,3),(2,3),(2,3),(2,3),(2,3),(2,3)</v>
      </c>
      <c r="Q263" s="3" t="str">
        <f>IF(D263="坦克碎片",VLOOKUP(C263,道具信息!$N$2:$O$291,2,FALSE)&amp;"碎片",VLOOKUP(C263,道具信息!$N$2:$O$291,2,FALSE))</f>
        <v>T1部件</v>
      </c>
      <c r="R263" s="3">
        <f>SUMIFS(I$3:I$408,Q$3:Q$408,Q263,B$3:B$408,B263)</f>
        <v>7758</v>
      </c>
      <c r="S263" s="11">
        <f>ROUND(R263/SUMIF(B$3:B$408,B263,I$3:I$408),3)</f>
        <v>0.76300000000000001</v>
      </c>
      <c r="T263" s="3" t="str">
        <f>VLOOKUP(Q263,道具信息!$Q$3:$S$20,2,FALSE)</f>
        <v>CHEST_ITEM_TYPE_T1_PART</v>
      </c>
      <c r="U263" s="3" t="str">
        <f>IF(COUNTIF(U$250:U262,T263)=0,T263,"")</f>
        <v/>
      </c>
      <c r="V263" s="3" t="str">
        <f t="shared" si="116"/>
        <v>CHEST_ITEM_TYPE_T1_PART</v>
      </c>
      <c r="W263" s="13" t="str">
        <f t="shared" si="117"/>
        <v/>
      </c>
      <c r="X263" s="3" t="str">
        <f t="shared" si="118"/>
        <v/>
      </c>
      <c r="Y263" s="3" t="str">
        <f t="shared" si="119"/>
        <v>76.3%</v>
      </c>
    </row>
    <row r="264" spans="2:25" x14ac:dyDescent="0.3">
      <c r="B264" s="2">
        <f>数据源!CW296</f>
        <v>8</v>
      </c>
      <c r="C264" s="2" t="str">
        <f>数据源!CX296</f>
        <v>T1MP6</v>
      </c>
      <c r="D264" s="2" t="str">
        <f>数据源!CY296</f>
        <v>部件</v>
      </c>
      <c r="E264" s="2">
        <f>数据源!CZ296</f>
        <v>4.875</v>
      </c>
      <c r="F264" s="2">
        <f>数据源!DA296</f>
        <v>2.5</v>
      </c>
      <c r="G264" s="2">
        <f>数据源!DB296</f>
        <v>1.0500000000000001E-2</v>
      </c>
      <c r="H264" s="2">
        <f>数据源!DC296</f>
        <v>4.3076923076923082E-2</v>
      </c>
      <c r="I264" s="2">
        <f>数据源!DD296</f>
        <v>431</v>
      </c>
      <c r="J264" s="3">
        <f t="shared" si="105"/>
        <v>2</v>
      </c>
      <c r="K264" s="3">
        <f t="shared" si="106"/>
        <v>3</v>
      </c>
      <c r="L264" s="3" t="str">
        <f t="shared" si="107"/>
        <v>部件</v>
      </c>
      <c r="M264" s="3">
        <f t="shared" ca="1" si="108"/>
        <v>91106</v>
      </c>
      <c r="N264" s="3" t="str">
        <f t="shared" ca="1" si="111"/>
        <v>91001,91003,91005,91101,91103,91105,91201,91203,91205,91002,91004,91006,91102,91104,91106</v>
      </c>
      <c r="O264" s="3" t="str">
        <f t="shared" si="112"/>
        <v>431,431,431,431,431,431,431,431,431,431,431,431,431,431,431</v>
      </c>
      <c r="P264" s="1" t="str">
        <f t="shared" si="113"/>
        <v>(2,3),(2,3),(2,3),(2,3),(2,3),(2,3),(2,3),(2,3),(2,3),(2,3),(2,3),(2,3),(2,3),(2,3),(2,3)</v>
      </c>
      <c r="Q264" s="3" t="str">
        <f>IF(D264="坦克碎片",VLOOKUP(C264,道具信息!$N$2:$O$291,2,FALSE)&amp;"碎片",VLOOKUP(C264,道具信息!$N$2:$O$291,2,FALSE))</f>
        <v>T1部件</v>
      </c>
      <c r="R264" s="3">
        <f>SUMIFS(I$3:I$408,Q$3:Q$408,Q264,B$3:B$408,B264)</f>
        <v>7758</v>
      </c>
      <c r="S264" s="11">
        <f>ROUND(R264/SUMIF(B$3:B$408,B264,I$3:I$408),3)</f>
        <v>0.76300000000000001</v>
      </c>
      <c r="T264" s="3" t="str">
        <f>VLOOKUP(Q264,道具信息!$Q$3:$S$20,2,FALSE)</f>
        <v>CHEST_ITEM_TYPE_T1_PART</v>
      </c>
      <c r="U264" s="3" t="str">
        <f>IF(COUNTIF(U$250:U263,T264)=0,T264,"")</f>
        <v/>
      </c>
      <c r="V264" s="3" t="str">
        <f t="shared" si="116"/>
        <v>CHEST_ITEM_TYPE_T1_PART</v>
      </c>
      <c r="W264" s="13" t="str">
        <f t="shared" si="117"/>
        <v/>
      </c>
      <c r="X264" s="3" t="str">
        <f t="shared" si="118"/>
        <v/>
      </c>
      <c r="Y264" s="3" t="str">
        <f t="shared" si="119"/>
        <v>76.3%</v>
      </c>
    </row>
    <row r="265" spans="2:25" x14ac:dyDescent="0.3">
      <c r="B265" s="2">
        <f>数据源!CW297</f>
        <v>8</v>
      </c>
      <c r="C265" s="2" t="str">
        <f>数据源!CX297</f>
        <v>T1HP2</v>
      </c>
      <c r="D265" s="2" t="str">
        <f>数据源!CY297</f>
        <v>部件</v>
      </c>
      <c r="E265" s="2">
        <f>数据源!CZ297</f>
        <v>4.875</v>
      </c>
      <c r="F265" s="2">
        <f>数据源!DA297</f>
        <v>2.5</v>
      </c>
      <c r="G265" s="2">
        <f>数据源!DB297</f>
        <v>1.0500000000000001E-2</v>
      </c>
      <c r="H265" s="2">
        <f>数据源!DC297</f>
        <v>4.3076923076923082E-2</v>
      </c>
      <c r="I265" s="2">
        <f>数据源!DD297</f>
        <v>431</v>
      </c>
      <c r="J265" s="3">
        <f t="shared" si="105"/>
        <v>2</v>
      </c>
      <c r="K265" s="3">
        <f t="shared" si="106"/>
        <v>3</v>
      </c>
      <c r="L265" s="3" t="str">
        <f t="shared" si="107"/>
        <v>部件</v>
      </c>
      <c r="M265" s="3">
        <f t="shared" ca="1" si="108"/>
        <v>91202</v>
      </c>
      <c r="N265" s="3" t="str">
        <f t="shared" ca="1" si="111"/>
        <v>91001,91003,91005,91101,91103,91105,91201,91203,91205,91002,91004,91006,91102,91104,91106,91202</v>
      </c>
      <c r="O265" s="3" t="str">
        <f t="shared" si="112"/>
        <v>431,431,431,431,431,431,431,431,431,431,431,431,431,431,431,431</v>
      </c>
      <c r="P265" s="1" t="str">
        <f t="shared" si="113"/>
        <v>(2,3),(2,3),(2,3),(2,3),(2,3),(2,3),(2,3),(2,3),(2,3),(2,3),(2,3),(2,3),(2,3),(2,3),(2,3),(2,3)</v>
      </c>
      <c r="Q265" s="3" t="str">
        <f>IF(D265="坦克碎片",VLOOKUP(C265,道具信息!$N$2:$O$291,2,FALSE)&amp;"碎片",VLOOKUP(C265,道具信息!$N$2:$O$291,2,FALSE))</f>
        <v>T1部件</v>
      </c>
      <c r="R265" s="3">
        <f>SUMIFS(I$3:I$408,Q$3:Q$408,Q265,B$3:B$408,B265)</f>
        <v>7758</v>
      </c>
      <c r="S265" s="11">
        <f>ROUND(R265/SUMIF(B$3:B$408,B265,I$3:I$408),3)</f>
        <v>0.76300000000000001</v>
      </c>
      <c r="T265" s="3" t="str">
        <f>VLOOKUP(Q265,道具信息!$Q$3:$S$20,2,FALSE)</f>
        <v>CHEST_ITEM_TYPE_T1_PART</v>
      </c>
      <c r="U265" s="3" t="str">
        <f>IF(COUNTIF(U$250:U264,T265)=0,T265,"")</f>
        <v/>
      </c>
      <c r="V265" s="3" t="str">
        <f t="shared" si="116"/>
        <v>CHEST_ITEM_TYPE_T1_PART</v>
      </c>
      <c r="W265" s="13" t="str">
        <f t="shared" si="117"/>
        <v/>
      </c>
      <c r="X265" s="3" t="str">
        <f t="shared" si="118"/>
        <v/>
      </c>
      <c r="Y265" s="3" t="str">
        <f t="shared" si="119"/>
        <v>76.3%</v>
      </c>
    </row>
    <row r="266" spans="2:25" x14ac:dyDescent="0.3">
      <c r="B266" s="2">
        <f>数据源!CW298</f>
        <v>8</v>
      </c>
      <c r="C266" s="2" t="str">
        <f>数据源!CX298</f>
        <v>T1HP4</v>
      </c>
      <c r="D266" s="2" t="str">
        <f>数据源!CY298</f>
        <v>部件</v>
      </c>
      <c r="E266" s="2">
        <f>数据源!CZ298</f>
        <v>4.875</v>
      </c>
      <c r="F266" s="2">
        <f>数据源!DA298</f>
        <v>2.5</v>
      </c>
      <c r="G266" s="2">
        <f>数据源!DB298</f>
        <v>1.0500000000000001E-2</v>
      </c>
      <c r="H266" s="2">
        <f>数据源!DC298</f>
        <v>4.3076923076923082E-2</v>
      </c>
      <c r="I266" s="2">
        <f>数据源!DD298</f>
        <v>431</v>
      </c>
      <c r="J266" s="3">
        <f t="shared" si="105"/>
        <v>2</v>
      </c>
      <c r="K266" s="3">
        <f t="shared" si="106"/>
        <v>3</v>
      </c>
      <c r="L266" s="3" t="str">
        <f t="shared" si="107"/>
        <v>部件</v>
      </c>
      <c r="M266" s="3">
        <f t="shared" ca="1" si="108"/>
        <v>91204</v>
      </c>
      <c r="N266" s="3" t="str">
        <f t="shared" ca="1" si="111"/>
        <v>91001,91003,91005,91101,91103,91105,91201,91203,91205,91002,91004,91006,91102,91104,91106,91202,91204</v>
      </c>
      <c r="O266" s="3" t="str">
        <f t="shared" si="112"/>
        <v>431,431,431,431,431,431,431,431,431,431,431,431,431,431,431,431,431</v>
      </c>
      <c r="P266" s="1" t="str">
        <f t="shared" si="113"/>
        <v>(2,3),(2,3),(2,3),(2,3),(2,3),(2,3),(2,3),(2,3),(2,3),(2,3),(2,3),(2,3),(2,3),(2,3),(2,3),(2,3),(2,3)</v>
      </c>
      <c r="Q266" s="3" t="str">
        <f>IF(D266="坦克碎片",VLOOKUP(C266,道具信息!$N$2:$O$291,2,FALSE)&amp;"碎片",VLOOKUP(C266,道具信息!$N$2:$O$291,2,FALSE))</f>
        <v>T1部件</v>
      </c>
      <c r="R266" s="3">
        <f>SUMIFS(I$3:I$408,Q$3:Q$408,Q266,B$3:B$408,B266)</f>
        <v>7758</v>
      </c>
      <c r="S266" s="11">
        <f>ROUND(R266/SUMIF(B$3:B$408,B266,I$3:I$408),3)</f>
        <v>0.76300000000000001</v>
      </c>
      <c r="T266" s="3" t="str">
        <f>VLOOKUP(Q266,道具信息!$Q$3:$S$20,2,FALSE)</f>
        <v>CHEST_ITEM_TYPE_T1_PART</v>
      </c>
      <c r="U266" s="3" t="str">
        <f>IF(COUNTIF(U$250:U265,T266)=0,T266,"")</f>
        <v/>
      </c>
      <c r="V266" s="3" t="str">
        <f t="shared" si="116"/>
        <v>CHEST_ITEM_TYPE_T1_PART</v>
      </c>
      <c r="W266" s="13" t="str">
        <f t="shared" si="117"/>
        <v/>
      </c>
      <c r="X266" s="3" t="str">
        <f t="shared" si="118"/>
        <v/>
      </c>
      <c r="Y266" s="3" t="str">
        <f t="shared" si="119"/>
        <v>76.3%</v>
      </c>
    </row>
    <row r="267" spans="2:25" x14ac:dyDescent="0.3">
      <c r="B267" s="2">
        <f>数据源!CW299</f>
        <v>8</v>
      </c>
      <c r="C267" s="2" t="str">
        <f>数据源!CX299</f>
        <v>T1HP6</v>
      </c>
      <c r="D267" s="2" t="str">
        <f>数据源!CY299</f>
        <v>部件</v>
      </c>
      <c r="E267" s="2">
        <f>数据源!CZ299</f>
        <v>4.875</v>
      </c>
      <c r="F267" s="2">
        <f>数据源!DA299</f>
        <v>2.5</v>
      </c>
      <c r="G267" s="2">
        <f>数据源!DB299</f>
        <v>1.0500000000000001E-2</v>
      </c>
      <c r="H267" s="2">
        <f>数据源!DC299</f>
        <v>4.3076923076923082E-2</v>
      </c>
      <c r="I267" s="2">
        <f>数据源!DD299</f>
        <v>431</v>
      </c>
      <c r="J267" s="3">
        <f t="shared" si="105"/>
        <v>2</v>
      </c>
      <c r="K267" s="3">
        <f t="shared" si="106"/>
        <v>3</v>
      </c>
      <c r="L267" s="3" t="str">
        <f t="shared" si="107"/>
        <v>部件</v>
      </c>
      <c r="M267" s="3">
        <f t="shared" ca="1" si="108"/>
        <v>91206</v>
      </c>
      <c r="N267" s="3" t="str">
        <f t="shared" ca="1" si="111"/>
        <v>91001,91003,91005,91101,91103,91105,91201,91203,91205,91002,91004,91006,91102,91104,91106,91202,91204,91206</v>
      </c>
      <c r="O267" s="3" t="str">
        <f t="shared" si="112"/>
        <v>431,431,431,431,431,431,431,431,431,431,431,431,431,431,431,431,431,431</v>
      </c>
      <c r="P267" s="1" t="str">
        <f t="shared" si="113"/>
        <v>(2,3),(2,3),(2,3),(2,3),(2,3),(2,3),(2,3),(2,3),(2,3),(2,3),(2,3),(2,3),(2,3),(2,3),(2,3),(2,3),(2,3),(2,3)</v>
      </c>
      <c r="Q267" s="3" t="str">
        <f>IF(D267="坦克碎片",VLOOKUP(C267,道具信息!$N$2:$O$291,2,FALSE)&amp;"碎片",VLOOKUP(C267,道具信息!$N$2:$O$291,2,FALSE))</f>
        <v>T1部件</v>
      </c>
      <c r="R267" s="3">
        <f>SUMIFS(I$3:I$408,Q$3:Q$408,Q267,B$3:B$408,B267)</f>
        <v>7758</v>
      </c>
      <c r="S267" s="11">
        <f>ROUND(R267/SUMIF(B$3:B$408,B267,I$3:I$408),3)</f>
        <v>0.76300000000000001</v>
      </c>
      <c r="T267" s="3" t="str">
        <f>VLOOKUP(Q267,道具信息!$Q$3:$S$20,2,FALSE)</f>
        <v>CHEST_ITEM_TYPE_T1_PART</v>
      </c>
      <c r="U267" s="3" t="str">
        <f>IF(COUNTIF(U$250:U266,T267)=0,T267,"")</f>
        <v/>
      </c>
      <c r="V267" s="3" t="str">
        <f t="shared" si="116"/>
        <v>CHEST_ITEM_TYPE_T1_PART</v>
      </c>
      <c r="W267" s="13" t="str">
        <f t="shared" si="117"/>
        <v/>
      </c>
      <c r="X267" s="3" t="str">
        <f t="shared" si="118"/>
        <v/>
      </c>
      <c r="Y267" s="3" t="str">
        <f t="shared" si="119"/>
        <v>76.3%</v>
      </c>
    </row>
    <row r="268" spans="2:25" x14ac:dyDescent="0.3">
      <c r="B268" s="2">
        <f>数据源!CW300</f>
        <v>8</v>
      </c>
      <c r="C268" s="2" t="str">
        <f>数据源!CX300</f>
        <v>T2LP1</v>
      </c>
      <c r="D268" s="2" t="str">
        <f>数据源!CY300</f>
        <v>部件</v>
      </c>
      <c r="E268" s="2">
        <f>数据源!CZ300</f>
        <v>92.8125</v>
      </c>
      <c r="F268" s="2">
        <f>数据源!DA300</f>
        <v>1</v>
      </c>
      <c r="G268" s="2">
        <f>数据源!DB300</f>
        <v>2.2499999999999999E-2</v>
      </c>
      <c r="H268" s="2">
        <f>数据源!DC300</f>
        <v>1.2121212121212121E-2</v>
      </c>
      <c r="I268" s="2">
        <f>数据源!DD300</f>
        <v>121</v>
      </c>
      <c r="J268" s="3">
        <f t="shared" si="105"/>
        <v>1</v>
      </c>
      <c r="K268" s="3">
        <f t="shared" si="106"/>
        <v>1</v>
      </c>
      <c r="L268" s="3" t="str">
        <f t="shared" si="107"/>
        <v>部件</v>
      </c>
      <c r="M268" s="3">
        <f t="shared" ca="1" si="108"/>
        <v>92001</v>
      </c>
      <c r="N268" s="3" t="str">
        <f t="shared" ca="1" si="111"/>
        <v>91001,91003,91005,91101,91103,91105,91201,91203,91205,91002,91004,91006,91102,91104,91106,91202,91204,91206,92001</v>
      </c>
      <c r="O268" s="3" t="str">
        <f t="shared" si="112"/>
        <v>431,431,431,431,431,431,431,431,431,431,431,431,431,431,431,431,431,431,121</v>
      </c>
      <c r="P268" s="1" t="str">
        <f t="shared" si="113"/>
        <v>(2,3),(2,3),(2,3),(2,3),(2,3),(2,3),(2,3),(2,3),(2,3),(2,3),(2,3),(2,3),(2,3),(2,3),(2,3),(2,3),(2,3),(2,3),(1,1)</v>
      </c>
      <c r="Q268" s="3" t="str">
        <f>IF(D268="坦克碎片",VLOOKUP(C268,道具信息!$N$2:$O$291,2,FALSE)&amp;"碎片",VLOOKUP(C268,道具信息!$N$2:$O$291,2,FALSE))</f>
        <v>T2部件</v>
      </c>
      <c r="R268" s="3">
        <f>SUMIFS(I$3:I$408,Q$3:Q$408,Q268,B$3:B$408,B268)</f>
        <v>2178</v>
      </c>
      <c r="S268" s="11">
        <f>ROUND(R268/SUMIF(B$3:B$408,B268,I$3:I$408),3)</f>
        <v>0.214</v>
      </c>
      <c r="T268" s="3" t="str">
        <f>VLOOKUP(Q268,道具信息!$Q$3:$S$20,2,FALSE)</f>
        <v>CHEST_ITEM_TYPE_T2_PART</v>
      </c>
      <c r="U268" s="3" t="str">
        <f>IF(COUNTIF(U$250:U267,T268)=0,T268,"")</f>
        <v>CHEST_ITEM_TYPE_T2_PART</v>
      </c>
      <c r="V268" s="3" t="str">
        <f t="shared" si="116"/>
        <v>CHEST_ITEM_TYPE_T1_PART,CHEST_ITEM_TYPE_T2_PART</v>
      </c>
      <c r="W268" s="13">
        <f t="shared" si="117"/>
        <v>0.214</v>
      </c>
      <c r="X268" s="3" t="str">
        <f t="shared" si="118"/>
        <v>21.4%</v>
      </c>
      <c r="Y268" s="3" t="str">
        <f t="shared" si="119"/>
        <v>76.3%,21.4%</v>
      </c>
    </row>
    <row r="269" spans="2:25" x14ac:dyDescent="0.3">
      <c r="B269" s="2">
        <f>数据源!CW301</f>
        <v>8</v>
      </c>
      <c r="C269" s="2" t="str">
        <f>数据源!CX301</f>
        <v>T2LP3</v>
      </c>
      <c r="D269" s="2" t="str">
        <f>数据源!CY301</f>
        <v>部件</v>
      </c>
      <c r="E269" s="2">
        <f>数据源!CZ301</f>
        <v>92.8125</v>
      </c>
      <c r="F269" s="2">
        <f>数据源!DA301</f>
        <v>1</v>
      </c>
      <c r="G269" s="2">
        <f>数据源!DB301</f>
        <v>2.2499999999999999E-2</v>
      </c>
      <c r="H269" s="2">
        <f>数据源!DC301</f>
        <v>1.2121212121212121E-2</v>
      </c>
      <c r="I269" s="2">
        <f>数据源!DD301</f>
        <v>121</v>
      </c>
      <c r="J269" s="3">
        <f t="shared" si="105"/>
        <v>1</v>
      </c>
      <c r="K269" s="3">
        <f t="shared" si="106"/>
        <v>1</v>
      </c>
      <c r="L269" s="3" t="str">
        <f t="shared" si="107"/>
        <v>部件</v>
      </c>
      <c r="M269" s="3">
        <f t="shared" ca="1" si="108"/>
        <v>92003</v>
      </c>
      <c r="N269" s="3" t="str">
        <f t="shared" ca="1" si="111"/>
        <v>91001,91003,91005,91101,91103,91105,91201,91203,91205,91002,91004,91006,91102,91104,91106,91202,91204,91206,92001,92003</v>
      </c>
      <c r="O269" s="3" t="str">
        <f t="shared" si="112"/>
        <v>431,431,431,431,431,431,431,431,431,431,431,431,431,431,431,431,431,431,121,121</v>
      </c>
      <c r="P269" s="1" t="str">
        <f t="shared" si="113"/>
        <v>(2,3),(2,3),(2,3),(2,3),(2,3),(2,3),(2,3),(2,3),(2,3),(2,3),(2,3),(2,3),(2,3),(2,3),(2,3),(2,3),(2,3),(2,3),(1,1),(1,1)</v>
      </c>
      <c r="Q269" s="3" t="str">
        <f>IF(D269="坦克碎片",VLOOKUP(C269,道具信息!$N$2:$O$291,2,FALSE)&amp;"碎片",VLOOKUP(C269,道具信息!$N$2:$O$291,2,FALSE))</f>
        <v>T2部件</v>
      </c>
      <c r="R269" s="3">
        <f>SUMIFS(I$3:I$408,Q$3:Q$408,Q269,B$3:B$408,B269)</f>
        <v>2178</v>
      </c>
      <c r="S269" s="11">
        <f>ROUND(R269/SUMIF(B$3:B$408,B269,I$3:I$408),3)</f>
        <v>0.214</v>
      </c>
      <c r="T269" s="3" t="str">
        <f>VLOOKUP(Q269,道具信息!$Q$3:$S$20,2,FALSE)</f>
        <v>CHEST_ITEM_TYPE_T2_PART</v>
      </c>
      <c r="U269" s="3" t="str">
        <f>IF(COUNTIF(U$250:U268,T269)=0,T269,"")</f>
        <v/>
      </c>
      <c r="V269" s="3" t="str">
        <f t="shared" si="116"/>
        <v>CHEST_ITEM_TYPE_T1_PART,CHEST_ITEM_TYPE_T2_PART</v>
      </c>
      <c r="W269" s="13" t="str">
        <f t="shared" si="117"/>
        <v/>
      </c>
      <c r="X269" s="3" t="str">
        <f t="shared" si="118"/>
        <v/>
      </c>
      <c r="Y269" s="3" t="str">
        <f t="shared" si="119"/>
        <v>76.3%,21.4%</v>
      </c>
    </row>
    <row r="270" spans="2:25" x14ac:dyDescent="0.3">
      <c r="B270" s="2">
        <f>数据源!CW302</f>
        <v>8</v>
      </c>
      <c r="C270" s="2" t="str">
        <f>数据源!CX302</f>
        <v>T2LP5</v>
      </c>
      <c r="D270" s="2" t="str">
        <f>数据源!CY302</f>
        <v>部件</v>
      </c>
      <c r="E270" s="2">
        <f>数据源!CZ302</f>
        <v>92.8125</v>
      </c>
      <c r="F270" s="2">
        <f>数据源!DA302</f>
        <v>1</v>
      </c>
      <c r="G270" s="2">
        <f>数据源!DB302</f>
        <v>2.2499999999999999E-2</v>
      </c>
      <c r="H270" s="2">
        <f>数据源!DC302</f>
        <v>1.2121212121212121E-2</v>
      </c>
      <c r="I270" s="2">
        <f>数据源!DD302</f>
        <v>121</v>
      </c>
      <c r="J270" s="3">
        <f t="shared" si="105"/>
        <v>1</v>
      </c>
      <c r="K270" s="3">
        <f t="shared" si="106"/>
        <v>1</v>
      </c>
      <c r="L270" s="3" t="str">
        <f t="shared" si="107"/>
        <v>部件</v>
      </c>
      <c r="M270" s="3">
        <f t="shared" ca="1" si="108"/>
        <v>92005</v>
      </c>
      <c r="N270" s="3" t="str">
        <f t="shared" ca="1" si="111"/>
        <v>91001,91003,91005,91101,91103,91105,91201,91203,91205,91002,91004,91006,91102,91104,91106,91202,91204,91206,92001,92003,92005</v>
      </c>
      <c r="O270" s="3" t="str">
        <f t="shared" si="112"/>
        <v>431,431,431,431,431,431,431,431,431,431,431,431,431,431,431,431,431,431,121,121,121</v>
      </c>
      <c r="P270" s="1" t="str">
        <f t="shared" si="113"/>
        <v>(2,3),(2,3),(2,3),(2,3),(2,3),(2,3),(2,3),(2,3),(2,3),(2,3),(2,3),(2,3),(2,3),(2,3),(2,3),(2,3),(2,3),(2,3),(1,1),(1,1),(1,1)</v>
      </c>
      <c r="Q270" s="3" t="str">
        <f>IF(D270="坦克碎片",VLOOKUP(C270,道具信息!$N$2:$O$291,2,FALSE)&amp;"碎片",VLOOKUP(C270,道具信息!$N$2:$O$291,2,FALSE))</f>
        <v>T2部件</v>
      </c>
      <c r="R270" s="3">
        <f>SUMIFS(I$3:I$408,Q$3:Q$408,Q270,B$3:B$408,B270)</f>
        <v>2178</v>
      </c>
      <c r="S270" s="11">
        <f>ROUND(R270/SUMIF(B$3:B$408,B270,I$3:I$408),3)</f>
        <v>0.214</v>
      </c>
      <c r="T270" s="3" t="str">
        <f>VLOOKUP(Q270,道具信息!$Q$3:$S$20,2,FALSE)</f>
        <v>CHEST_ITEM_TYPE_T2_PART</v>
      </c>
      <c r="U270" s="3" t="str">
        <f>IF(COUNTIF(U$250:U269,T270)=0,T270,"")</f>
        <v/>
      </c>
      <c r="V270" s="3" t="str">
        <f t="shared" si="116"/>
        <v>CHEST_ITEM_TYPE_T1_PART,CHEST_ITEM_TYPE_T2_PART</v>
      </c>
      <c r="W270" s="13" t="str">
        <f t="shared" si="117"/>
        <v/>
      </c>
      <c r="X270" s="3" t="str">
        <f t="shared" si="118"/>
        <v/>
      </c>
      <c r="Y270" s="3" t="str">
        <f t="shared" si="119"/>
        <v>76.3%,21.4%</v>
      </c>
    </row>
    <row r="271" spans="2:25" x14ac:dyDescent="0.3">
      <c r="B271" s="2">
        <f>数据源!CW303</f>
        <v>8</v>
      </c>
      <c r="C271" s="2" t="str">
        <f>数据源!CX303</f>
        <v>T2MP1</v>
      </c>
      <c r="D271" s="2" t="str">
        <f>数据源!CY303</f>
        <v>部件</v>
      </c>
      <c r="E271" s="2">
        <f>数据源!CZ303</f>
        <v>92.8125</v>
      </c>
      <c r="F271" s="2">
        <f>数据源!DA303</f>
        <v>1</v>
      </c>
      <c r="G271" s="2">
        <f>数据源!DB303</f>
        <v>2.2499999999999999E-2</v>
      </c>
      <c r="H271" s="2">
        <f>数据源!DC303</f>
        <v>1.2121212121212121E-2</v>
      </c>
      <c r="I271" s="2">
        <f>数据源!DD303</f>
        <v>121</v>
      </c>
      <c r="J271" s="3">
        <f t="shared" si="105"/>
        <v>1</v>
      </c>
      <c r="K271" s="3">
        <f t="shared" si="106"/>
        <v>1</v>
      </c>
      <c r="L271" s="3" t="str">
        <f t="shared" si="107"/>
        <v>部件</v>
      </c>
      <c r="M271" s="3">
        <f t="shared" ca="1" si="108"/>
        <v>92101</v>
      </c>
      <c r="N271" s="3" t="str">
        <f t="shared" ca="1" si="111"/>
        <v>91001,91003,91005,91101,91103,91105,91201,91203,91205,91002,91004,91006,91102,91104,91106,91202,91204,91206,92001,92003,92005,92101</v>
      </c>
      <c r="O271" s="3" t="str">
        <f t="shared" si="112"/>
        <v>431,431,431,431,431,431,431,431,431,431,431,431,431,431,431,431,431,431,121,121,121,121</v>
      </c>
      <c r="P271" s="1" t="str">
        <f t="shared" si="113"/>
        <v>(2,3),(2,3),(2,3),(2,3),(2,3),(2,3),(2,3),(2,3),(2,3),(2,3),(2,3),(2,3),(2,3),(2,3),(2,3),(2,3),(2,3),(2,3),(1,1),(1,1),(1,1),(1,1)</v>
      </c>
      <c r="Q271" s="3" t="str">
        <f>IF(D271="坦克碎片",VLOOKUP(C271,道具信息!$N$2:$O$291,2,FALSE)&amp;"碎片",VLOOKUP(C271,道具信息!$N$2:$O$291,2,FALSE))</f>
        <v>T2部件</v>
      </c>
      <c r="R271" s="3">
        <f>SUMIFS(I$3:I$408,Q$3:Q$408,Q271,B$3:B$408,B271)</f>
        <v>2178</v>
      </c>
      <c r="S271" s="11">
        <f>ROUND(R271/SUMIF(B$3:B$408,B271,I$3:I$408),3)</f>
        <v>0.214</v>
      </c>
      <c r="T271" s="3" t="str">
        <f>VLOOKUP(Q271,道具信息!$Q$3:$S$20,2,FALSE)</f>
        <v>CHEST_ITEM_TYPE_T2_PART</v>
      </c>
      <c r="U271" s="3" t="str">
        <f>IF(COUNTIF(U$250:U270,T271)=0,T271,"")</f>
        <v/>
      </c>
      <c r="V271" s="3" t="str">
        <f t="shared" si="116"/>
        <v>CHEST_ITEM_TYPE_T1_PART,CHEST_ITEM_TYPE_T2_PART</v>
      </c>
      <c r="W271" s="13" t="str">
        <f t="shared" si="117"/>
        <v/>
      </c>
      <c r="X271" s="3" t="str">
        <f t="shared" si="118"/>
        <v/>
      </c>
      <c r="Y271" s="3" t="str">
        <f t="shared" si="119"/>
        <v>76.3%,21.4%</v>
      </c>
    </row>
    <row r="272" spans="2:25" x14ac:dyDescent="0.3">
      <c r="B272" s="2">
        <f>数据源!CW304</f>
        <v>8</v>
      </c>
      <c r="C272" s="2" t="str">
        <f>数据源!CX304</f>
        <v>T2MP3</v>
      </c>
      <c r="D272" s="2" t="str">
        <f>数据源!CY304</f>
        <v>部件</v>
      </c>
      <c r="E272" s="2">
        <f>数据源!CZ304</f>
        <v>92.8125</v>
      </c>
      <c r="F272" s="2">
        <f>数据源!DA304</f>
        <v>1</v>
      </c>
      <c r="G272" s="2">
        <f>数据源!DB304</f>
        <v>2.2499999999999999E-2</v>
      </c>
      <c r="H272" s="2">
        <f>数据源!DC304</f>
        <v>1.2121212121212121E-2</v>
      </c>
      <c r="I272" s="2">
        <f>数据源!DD304</f>
        <v>121</v>
      </c>
      <c r="J272" s="3">
        <f t="shared" si="105"/>
        <v>1</v>
      </c>
      <c r="K272" s="3">
        <f t="shared" si="106"/>
        <v>1</v>
      </c>
      <c r="L272" s="3" t="str">
        <f t="shared" si="107"/>
        <v>部件</v>
      </c>
      <c r="M272" s="3">
        <f t="shared" ca="1" si="108"/>
        <v>92103</v>
      </c>
      <c r="N272" s="3" t="str">
        <f t="shared" ca="1" si="111"/>
        <v>91001,91003,91005,91101,91103,91105,91201,91203,91205,91002,91004,91006,91102,91104,91106,91202,91204,91206,92001,92003,92005,92101,92103</v>
      </c>
      <c r="O272" s="3" t="str">
        <f t="shared" si="112"/>
        <v>431,431,431,431,431,431,431,431,431,431,431,431,431,431,431,431,431,431,121,121,121,121,121</v>
      </c>
      <c r="P272" s="1" t="str">
        <f t="shared" si="113"/>
        <v>(2,3),(2,3),(2,3),(2,3),(2,3),(2,3),(2,3),(2,3),(2,3),(2,3),(2,3),(2,3),(2,3),(2,3),(2,3),(2,3),(2,3),(2,3),(1,1),(1,1),(1,1),(1,1),(1,1)</v>
      </c>
      <c r="Q272" s="3" t="str">
        <f>IF(D272="坦克碎片",VLOOKUP(C272,道具信息!$N$2:$O$291,2,FALSE)&amp;"碎片",VLOOKUP(C272,道具信息!$N$2:$O$291,2,FALSE))</f>
        <v>T2部件</v>
      </c>
      <c r="R272" s="3">
        <f>SUMIFS(I$3:I$408,Q$3:Q$408,Q272,B$3:B$408,B272)</f>
        <v>2178</v>
      </c>
      <c r="S272" s="11">
        <f>ROUND(R272/SUMIF(B$3:B$408,B272,I$3:I$408),3)</f>
        <v>0.214</v>
      </c>
      <c r="T272" s="3" t="str">
        <f>VLOOKUP(Q272,道具信息!$Q$3:$S$20,2,FALSE)</f>
        <v>CHEST_ITEM_TYPE_T2_PART</v>
      </c>
      <c r="U272" s="3" t="str">
        <f>IF(COUNTIF(U$250:U271,T272)=0,T272,"")</f>
        <v/>
      </c>
      <c r="V272" s="3" t="str">
        <f t="shared" si="116"/>
        <v>CHEST_ITEM_TYPE_T1_PART,CHEST_ITEM_TYPE_T2_PART</v>
      </c>
      <c r="W272" s="13" t="str">
        <f t="shared" si="117"/>
        <v/>
      </c>
      <c r="X272" s="3" t="str">
        <f t="shared" si="118"/>
        <v/>
      </c>
      <c r="Y272" s="3" t="str">
        <f t="shared" si="119"/>
        <v>76.3%,21.4%</v>
      </c>
    </row>
    <row r="273" spans="2:25" x14ac:dyDescent="0.3">
      <c r="B273" s="2">
        <f>数据源!CW305</f>
        <v>8</v>
      </c>
      <c r="C273" s="2" t="str">
        <f>数据源!CX305</f>
        <v>T2MP5</v>
      </c>
      <c r="D273" s="2" t="str">
        <f>数据源!CY305</f>
        <v>部件</v>
      </c>
      <c r="E273" s="2">
        <f>数据源!CZ305</f>
        <v>92.8125</v>
      </c>
      <c r="F273" s="2">
        <f>数据源!DA305</f>
        <v>1</v>
      </c>
      <c r="G273" s="2">
        <f>数据源!DB305</f>
        <v>2.2499999999999999E-2</v>
      </c>
      <c r="H273" s="2">
        <f>数据源!DC305</f>
        <v>1.2121212121212121E-2</v>
      </c>
      <c r="I273" s="2">
        <f>数据源!DD305</f>
        <v>121</v>
      </c>
      <c r="J273" s="3">
        <f t="shared" si="105"/>
        <v>1</v>
      </c>
      <c r="K273" s="3">
        <f t="shared" si="106"/>
        <v>1</v>
      </c>
      <c r="L273" s="3" t="str">
        <f t="shared" si="107"/>
        <v>部件</v>
      </c>
      <c r="M273" s="3">
        <f t="shared" ca="1" si="108"/>
        <v>92105</v>
      </c>
      <c r="N273" s="3" t="str">
        <f t="shared" ca="1" si="111"/>
        <v>91001,91003,91005,91101,91103,91105,91201,91203,91205,91002,91004,91006,91102,91104,91106,91202,91204,91206,92001,92003,92005,92101,92103,92105</v>
      </c>
      <c r="O273" s="3" t="str">
        <f t="shared" si="112"/>
        <v>431,431,431,431,431,431,431,431,431,431,431,431,431,431,431,431,431,431,121,121,121,121,121,121</v>
      </c>
      <c r="P273" s="1" t="str">
        <f t="shared" si="113"/>
        <v>(2,3),(2,3),(2,3),(2,3),(2,3),(2,3),(2,3),(2,3),(2,3),(2,3),(2,3),(2,3),(2,3),(2,3),(2,3),(2,3),(2,3),(2,3),(1,1),(1,1),(1,1),(1,1),(1,1),(1,1)</v>
      </c>
      <c r="Q273" s="3" t="str">
        <f>IF(D273="坦克碎片",VLOOKUP(C273,道具信息!$N$2:$O$291,2,FALSE)&amp;"碎片",VLOOKUP(C273,道具信息!$N$2:$O$291,2,FALSE))</f>
        <v>T2部件</v>
      </c>
      <c r="R273" s="3">
        <f>SUMIFS(I$3:I$408,Q$3:Q$408,Q273,B$3:B$408,B273)</f>
        <v>2178</v>
      </c>
      <c r="S273" s="11">
        <f>ROUND(R273/SUMIF(B$3:B$408,B273,I$3:I$408),3)</f>
        <v>0.214</v>
      </c>
      <c r="T273" s="3" t="str">
        <f>VLOOKUP(Q273,道具信息!$Q$3:$S$20,2,FALSE)</f>
        <v>CHEST_ITEM_TYPE_T2_PART</v>
      </c>
      <c r="U273" s="3" t="str">
        <f>IF(COUNTIF(U$250:U272,T273)=0,T273,"")</f>
        <v/>
      </c>
      <c r="V273" s="3" t="str">
        <f t="shared" si="116"/>
        <v>CHEST_ITEM_TYPE_T1_PART,CHEST_ITEM_TYPE_T2_PART</v>
      </c>
      <c r="W273" s="13" t="str">
        <f t="shared" si="117"/>
        <v/>
      </c>
      <c r="X273" s="3" t="str">
        <f t="shared" si="118"/>
        <v/>
      </c>
      <c r="Y273" s="3" t="str">
        <f t="shared" si="119"/>
        <v>76.3%,21.4%</v>
      </c>
    </row>
    <row r="274" spans="2:25" x14ac:dyDescent="0.3">
      <c r="B274" s="2">
        <f>数据源!CW306</f>
        <v>8</v>
      </c>
      <c r="C274" s="2" t="str">
        <f>数据源!CX306</f>
        <v>T2HP1</v>
      </c>
      <c r="D274" s="2" t="str">
        <f>数据源!CY306</f>
        <v>部件</v>
      </c>
      <c r="E274" s="2">
        <f>数据源!CZ306</f>
        <v>92.8125</v>
      </c>
      <c r="F274" s="2">
        <f>数据源!DA306</f>
        <v>1</v>
      </c>
      <c r="G274" s="2">
        <f>数据源!DB306</f>
        <v>2.2499999999999999E-2</v>
      </c>
      <c r="H274" s="2">
        <f>数据源!DC306</f>
        <v>1.2121212121212121E-2</v>
      </c>
      <c r="I274" s="2">
        <f>数据源!DD306</f>
        <v>121</v>
      </c>
      <c r="J274" s="3">
        <f t="shared" si="105"/>
        <v>1</v>
      </c>
      <c r="K274" s="3">
        <f t="shared" si="106"/>
        <v>1</v>
      </c>
      <c r="L274" s="3" t="str">
        <f t="shared" si="107"/>
        <v>部件</v>
      </c>
      <c r="M274" s="3">
        <f t="shared" ca="1" si="108"/>
        <v>92201</v>
      </c>
      <c r="N274" s="3" t="str">
        <f t="shared" ca="1" si="111"/>
        <v>91001,91003,91005,91101,91103,91105,91201,91203,91205,91002,91004,91006,91102,91104,91106,91202,91204,91206,92001,92003,92005,92101,92103,92105,92201</v>
      </c>
      <c r="O274" s="3" t="str">
        <f t="shared" si="112"/>
        <v>431,431,431,431,431,431,431,431,431,431,431,431,431,431,431,431,431,431,121,121,121,121,121,121,121</v>
      </c>
      <c r="P274" s="1" t="str">
        <f t="shared" si="113"/>
        <v>(2,3),(2,3),(2,3),(2,3),(2,3),(2,3),(2,3),(2,3),(2,3),(2,3),(2,3),(2,3),(2,3),(2,3),(2,3),(2,3),(2,3),(2,3),(1,1),(1,1),(1,1),(1,1),(1,1),(1,1),(1,1)</v>
      </c>
      <c r="Q274" s="3" t="str">
        <f>IF(D274="坦克碎片",VLOOKUP(C274,道具信息!$N$2:$O$291,2,FALSE)&amp;"碎片",VLOOKUP(C274,道具信息!$N$2:$O$291,2,FALSE))</f>
        <v>T2部件</v>
      </c>
      <c r="R274" s="3">
        <f>SUMIFS(I$3:I$408,Q$3:Q$408,Q274,B$3:B$408,B274)</f>
        <v>2178</v>
      </c>
      <c r="S274" s="11">
        <f>ROUND(R274/SUMIF(B$3:B$408,B274,I$3:I$408),3)</f>
        <v>0.214</v>
      </c>
      <c r="T274" s="3" t="str">
        <f>VLOOKUP(Q274,道具信息!$Q$3:$S$20,2,FALSE)</f>
        <v>CHEST_ITEM_TYPE_T2_PART</v>
      </c>
      <c r="U274" s="3" t="str">
        <f>IF(COUNTIF(U$250:U273,T274)=0,T274,"")</f>
        <v/>
      </c>
      <c r="V274" s="3" t="str">
        <f t="shared" si="116"/>
        <v>CHEST_ITEM_TYPE_T1_PART,CHEST_ITEM_TYPE_T2_PART</v>
      </c>
      <c r="W274" s="13" t="str">
        <f t="shared" si="117"/>
        <v/>
      </c>
      <c r="X274" s="3" t="str">
        <f t="shared" si="118"/>
        <v/>
      </c>
      <c r="Y274" s="3" t="str">
        <f t="shared" si="119"/>
        <v>76.3%,21.4%</v>
      </c>
    </row>
    <row r="275" spans="2:25" x14ac:dyDescent="0.3">
      <c r="B275" s="2">
        <f>数据源!CW307</f>
        <v>8</v>
      </c>
      <c r="C275" s="2" t="str">
        <f>数据源!CX307</f>
        <v>T2HP3</v>
      </c>
      <c r="D275" s="2" t="str">
        <f>数据源!CY307</f>
        <v>部件</v>
      </c>
      <c r="E275" s="2">
        <f>数据源!CZ307</f>
        <v>92.8125</v>
      </c>
      <c r="F275" s="2">
        <f>数据源!DA307</f>
        <v>1</v>
      </c>
      <c r="G275" s="2">
        <f>数据源!DB307</f>
        <v>2.2499999999999999E-2</v>
      </c>
      <c r="H275" s="2">
        <f>数据源!DC307</f>
        <v>1.2121212121212121E-2</v>
      </c>
      <c r="I275" s="2">
        <f>数据源!DD307</f>
        <v>121</v>
      </c>
      <c r="J275" s="3">
        <f t="shared" si="105"/>
        <v>1</v>
      </c>
      <c r="K275" s="3">
        <f t="shared" si="106"/>
        <v>1</v>
      </c>
      <c r="L275" s="3" t="str">
        <f t="shared" si="107"/>
        <v>部件</v>
      </c>
      <c r="M275" s="3">
        <f t="shared" ca="1" si="108"/>
        <v>92203</v>
      </c>
      <c r="N275" s="3" t="str">
        <f t="shared" ca="1" si="111"/>
        <v>91001,91003,91005,91101,91103,91105,91201,91203,91205,91002,91004,91006,91102,91104,91106,91202,91204,91206,92001,92003,92005,92101,92103,92105,92201,92203</v>
      </c>
      <c r="O275" s="3" t="str">
        <f t="shared" si="112"/>
        <v>431,431,431,431,431,431,431,431,431,431,431,431,431,431,431,431,431,431,121,121,121,121,121,121,121,121</v>
      </c>
      <c r="P275" s="1" t="str">
        <f t="shared" si="113"/>
        <v>(2,3),(2,3),(2,3),(2,3),(2,3),(2,3),(2,3),(2,3),(2,3),(2,3),(2,3),(2,3),(2,3),(2,3),(2,3),(2,3),(2,3),(2,3),(1,1),(1,1),(1,1),(1,1),(1,1),(1,1),(1,1),(1,1)</v>
      </c>
      <c r="Q275" s="3" t="str">
        <f>IF(D275="坦克碎片",VLOOKUP(C275,道具信息!$N$2:$O$291,2,FALSE)&amp;"碎片",VLOOKUP(C275,道具信息!$N$2:$O$291,2,FALSE))</f>
        <v>T2部件</v>
      </c>
      <c r="R275" s="3">
        <f>SUMIFS(I$3:I$408,Q$3:Q$408,Q275,B$3:B$408,B275)</f>
        <v>2178</v>
      </c>
      <c r="S275" s="11">
        <f>ROUND(R275/SUMIF(B$3:B$408,B275,I$3:I$408),3)</f>
        <v>0.214</v>
      </c>
      <c r="T275" s="3" t="str">
        <f>VLOOKUP(Q275,道具信息!$Q$3:$S$20,2,FALSE)</f>
        <v>CHEST_ITEM_TYPE_T2_PART</v>
      </c>
      <c r="U275" s="3" t="str">
        <f>IF(COUNTIF(U$250:U274,T275)=0,T275,"")</f>
        <v/>
      </c>
      <c r="V275" s="3" t="str">
        <f t="shared" si="116"/>
        <v>CHEST_ITEM_TYPE_T1_PART,CHEST_ITEM_TYPE_T2_PART</v>
      </c>
      <c r="W275" s="13" t="str">
        <f t="shared" si="117"/>
        <v/>
      </c>
      <c r="X275" s="3" t="str">
        <f t="shared" si="118"/>
        <v/>
      </c>
      <c r="Y275" s="3" t="str">
        <f t="shared" si="119"/>
        <v>76.3%,21.4%</v>
      </c>
    </row>
    <row r="276" spans="2:25" x14ac:dyDescent="0.3">
      <c r="B276" s="2">
        <f>数据源!CW308</f>
        <v>8</v>
      </c>
      <c r="C276" s="2" t="str">
        <f>数据源!CX308</f>
        <v>T2HP5</v>
      </c>
      <c r="D276" s="2" t="str">
        <f>数据源!CY308</f>
        <v>部件</v>
      </c>
      <c r="E276" s="2">
        <f>数据源!CZ308</f>
        <v>92.8125</v>
      </c>
      <c r="F276" s="2">
        <f>数据源!DA308</f>
        <v>1</v>
      </c>
      <c r="G276" s="2">
        <f>数据源!DB308</f>
        <v>2.2499999999999999E-2</v>
      </c>
      <c r="H276" s="2">
        <f>数据源!DC308</f>
        <v>1.2121212121212121E-2</v>
      </c>
      <c r="I276" s="2">
        <f>数据源!DD308</f>
        <v>121</v>
      </c>
      <c r="J276" s="3">
        <f t="shared" si="105"/>
        <v>1</v>
      </c>
      <c r="K276" s="3">
        <f t="shared" si="106"/>
        <v>1</v>
      </c>
      <c r="L276" s="3" t="str">
        <f t="shared" si="107"/>
        <v>部件</v>
      </c>
      <c r="M276" s="3">
        <f t="shared" ca="1" si="108"/>
        <v>92205</v>
      </c>
      <c r="N276" s="3" t="str">
        <f t="shared" ca="1" si="111"/>
        <v>91001,91003,91005,91101,91103,91105,91201,91203,91205,91002,91004,91006,91102,91104,91106,91202,91204,91206,92001,92003,92005,92101,92103,92105,92201,92203,92205</v>
      </c>
      <c r="O276" s="3" t="str">
        <f t="shared" si="112"/>
        <v>431,431,431,431,431,431,431,431,431,431,431,431,431,431,431,431,431,431,121,121,121,121,121,121,121,121,121</v>
      </c>
      <c r="P276" s="1" t="str">
        <f t="shared" si="113"/>
        <v>(2,3),(2,3),(2,3),(2,3),(2,3),(2,3),(2,3),(2,3),(2,3),(2,3),(2,3),(2,3),(2,3),(2,3),(2,3),(2,3),(2,3),(2,3),(1,1),(1,1),(1,1),(1,1),(1,1),(1,1),(1,1),(1,1),(1,1)</v>
      </c>
      <c r="Q276" s="3" t="str">
        <f>IF(D276="坦克碎片",VLOOKUP(C276,道具信息!$N$2:$O$291,2,FALSE)&amp;"碎片",VLOOKUP(C276,道具信息!$N$2:$O$291,2,FALSE))</f>
        <v>T2部件</v>
      </c>
      <c r="R276" s="3">
        <f>SUMIFS(I$3:I$408,Q$3:Q$408,Q276,B$3:B$408,B276)</f>
        <v>2178</v>
      </c>
      <c r="S276" s="11">
        <f>ROUND(R276/SUMIF(B$3:B$408,B276,I$3:I$408),3)</f>
        <v>0.214</v>
      </c>
      <c r="T276" s="3" t="str">
        <f>VLOOKUP(Q276,道具信息!$Q$3:$S$20,2,FALSE)</f>
        <v>CHEST_ITEM_TYPE_T2_PART</v>
      </c>
      <c r="U276" s="3" t="str">
        <f>IF(COUNTIF(U$250:U275,T276)=0,T276,"")</f>
        <v/>
      </c>
      <c r="V276" s="3" t="str">
        <f t="shared" si="116"/>
        <v>CHEST_ITEM_TYPE_T1_PART,CHEST_ITEM_TYPE_T2_PART</v>
      </c>
      <c r="W276" s="13" t="str">
        <f t="shared" si="117"/>
        <v/>
      </c>
      <c r="X276" s="3" t="str">
        <f t="shared" si="118"/>
        <v/>
      </c>
      <c r="Y276" s="3" t="str">
        <f t="shared" si="119"/>
        <v>76.3%,21.4%</v>
      </c>
    </row>
    <row r="277" spans="2:25" x14ac:dyDescent="0.3">
      <c r="B277" s="2">
        <f>数据源!CW309</f>
        <v>8</v>
      </c>
      <c r="C277" s="2" t="str">
        <f>数据源!CX309</f>
        <v>T2LP2</v>
      </c>
      <c r="D277" s="2" t="str">
        <f>数据源!CY309</f>
        <v>部件</v>
      </c>
      <c r="E277" s="2">
        <f>数据源!CZ309</f>
        <v>92.8125</v>
      </c>
      <c r="F277" s="2">
        <f>数据源!DA309</f>
        <v>1</v>
      </c>
      <c r="G277" s="2">
        <f>数据源!DB309</f>
        <v>2.2499999999999999E-2</v>
      </c>
      <c r="H277" s="2">
        <f>数据源!DC309</f>
        <v>1.2121212121212121E-2</v>
      </c>
      <c r="I277" s="2">
        <f>数据源!DD309</f>
        <v>121</v>
      </c>
      <c r="J277" s="3">
        <f t="shared" si="105"/>
        <v>1</v>
      </c>
      <c r="K277" s="3">
        <f t="shared" si="106"/>
        <v>1</v>
      </c>
      <c r="L277" s="3" t="str">
        <f t="shared" si="107"/>
        <v>部件</v>
      </c>
      <c r="M277" s="3">
        <f t="shared" ca="1" si="108"/>
        <v>92002</v>
      </c>
      <c r="N277" s="3" t="str">
        <f t="shared" ca="1" si="111"/>
        <v>91001,91003,91005,91101,91103,91105,91201,91203,91205,91002,91004,91006,91102,91104,91106,91202,91204,91206,92001,92003,92005,92101,92103,92105,92201,92203,92205,92002</v>
      </c>
      <c r="O277" s="3" t="str">
        <f t="shared" si="112"/>
        <v>431,431,431,431,431,431,431,431,431,431,431,431,431,431,431,431,431,431,121,121,121,121,121,121,121,121,121,121</v>
      </c>
      <c r="P277" s="1" t="str">
        <f t="shared" si="113"/>
        <v>(2,3),(2,3),(2,3),(2,3),(2,3),(2,3),(2,3),(2,3),(2,3),(2,3),(2,3),(2,3),(2,3),(2,3),(2,3),(2,3),(2,3),(2,3),(1,1),(1,1),(1,1),(1,1),(1,1),(1,1),(1,1),(1,1),(1,1),(1,1)</v>
      </c>
      <c r="Q277" s="3" t="str">
        <f>IF(D277="坦克碎片",VLOOKUP(C277,道具信息!$N$2:$O$291,2,FALSE)&amp;"碎片",VLOOKUP(C277,道具信息!$N$2:$O$291,2,FALSE))</f>
        <v>T2部件</v>
      </c>
      <c r="R277" s="3">
        <f>SUMIFS(I$3:I$408,Q$3:Q$408,Q277,B$3:B$408,B277)</f>
        <v>2178</v>
      </c>
      <c r="S277" s="11">
        <f>ROUND(R277/SUMIF(B$3:B$408,B277,I$3:I$408),3)</f>
        <v>0.214</v>
      </c>
      <c r="T277" s="3" t="str">
        <f>VLOOKUP(Q277,道具信息!$Q$3:$S$20,2,FALSE)</f>
        <v>CHEST_ITEM_TYPE_T2_PART</v>
      </c>
      <c r="U277" s="3" t="str">
        <f>IF(COUNTIF(U$250:U276,T277)=0,T277,"")</f>
        <v/>
      </c>
      <c r="V277" s="3" t="str">
        <f t="shared" si="116"/>
        <v>CHEST_ITEM_TYPE_T1_PART,CHEST_ITEM_TYPE_T2_PART</v>
      </c>
      <c r="W277" s="13" t="str">
        <f t="shared" si="117"/>
        <v/>
      </c>
      <c r="X277" s="3" t="str">
        <f t="shared" si="118"/>
        <v/>
      </c>
      <c r="Y277" s="3" t="str">
        <f t="shared" si="119"/>
        <v>76.3%,21.4%</v>
      </c>
    </row>
    <row r="278" spans="2:25" x14ac:dyDescent="0.3">
      <c r="B278" s="2">
        <f>数据源!CW310</f>
        <v>8</v>
      </c>
      <c r="C278" s="2" t="str">
        <f>数据源!CX310</f>
        <v>T2LP4</v>
      </c>
      <c r="D278" s="2" t="str">
        <f>数据源!CY310</f>
        <v>部件</v>
      </c>
      <c r="E278" s="2">
        <f>数据源!CZ310</f>
        <v>92.8125</v>
      </c>
      <c r="F278" s="2">
        <f>数据源!DA310</f>
        <v>1</v>
      </c>
      <c r="G278" s="2">
        <f>数据源!DB310</f>
        <v>2.2499999999999999E-2</v>
      </c>
      <c r="H278" s="2">
        <f>数据源!DC310</f>
        <v>1.2121212121212121E-2</v>
      </c>
      <c r="I278" s="2">
        <f>数据源!DD310</f>
        <v>121</v>
      </c>
      <c r="J278" s="3">
        <f t="shared" si="105"/>
        <v>1</v>
      </c>
      <c r="K278" s="3">
        <f t="shared" si="106"/>
        <v>1</v>
      </c>
      <c r="L278" s="3" t="str">
        <f t="shared" si="107"/>
        <v>部件</v>
      </c>
      <c r="M278" s="3">
        <f t="shared" ca="1" si="108"/>
        <v>92004</v>
      </c>
      <c r="N278" s="3" t="str">
        <f t="shared" ca="1" si="111"/>
        <v>91001,91003,91005,91101,91103,91105,91201,91203,91205,91002,91004,91006,91102,91104,91106,91202,91204,91206,92001,92003,92005,92101,92103,92105,92201,92203,92205,92002,92004</v>
      </c>
      <c r="O278" s="3" t="str">
        <f t="shared" si="112"/>
        <v>431,431,431,431,431,431,431,431,431,431,431,431,431,431,431,431,431,431,121,121,121,121,121,121,121,121,121,121,121</v>
      </c>
      <c r="P278" s="1" t="str">
        <f t="shared" si="113"/>
        <v>(2,3),(2,3),(2,3),(2,3),(2,3),(2,3),(2,3),(2,3),(2,3),(2,3),(2,3),(2,3),(2,3),(2,3),(2,3),(2,3),(2,3),(2,3),(1,1),(1,1),(1,1),(1,1),(1,1),(1,1),(1,1),(1,1),(1,1),(1,1),(1,1)</v>
      </c>
      <c r="Q278" s="3" t="str">
        <f>IF(D278="坦克碎片",VLOOKUP(C278,道具信息!$N$2:$O$291,2,FALSE)&amp;"碎片",VLOOKUP(C278,道具信息!$N$2:$O$291,2,FALSE))</f>
        <v>T2部件</v>
      </c>
      <c r="R278" s="3">
        <f>SUMIFS(I$3:I$408,Q$3:Q$408,Q278,B$3:B$408,B278)</f>
        <v>2178</v>
      </c>
      <c r="S278" s="11">
        <f>ROUND(R278/SUMIF(B$3:B$408,B278,I$3:I$408),3)</f>
        <v>0.214</v>
      </c>
      <c r="T278" s="3" t="str">
        <f>VLOOKUP(Q278,道具信息!$Q$3:$S$20,2,FALSE)</f>
        <v>CHEST_ITEM_TYPE_T2_PART</v>
      </c>
      <c r="U278" s="3" t="str">
        <f>IF(COUNTIF(U$250:U277,T278)=0,T278,"")</f>
        <v/>
      </c>
      <c r="V278" s="3" t="str">
        <f t="shared" si="116"/>
        <v>CHEST_ITEM_TYPE_T1_PART,CHEST_ITEM_TYPE_T2_PART</v>
      </c>
      <c r="W278" s="13" t="str">
        <f t="shared" si="117"/>
        <v/>
      </c>
      <c r="X278" s="3" t="str">
        <f t="shared" si="118"/>
        <v/>
      </c>
      <c r="Y278" s="3" t="str">
        <f t="shared" si="119"/>
        <v>76.3%,21.4%</v>
      </c>
    </row>
    <row r="279" spans="2:25" x14ac:dyDescent="0.3">
      <c r="B279" s="2">
        <f>数据源!CW311</f>
        <v>8</v>
      </c>
      <c r="C279" s="2" t="str">
        <f>数据源!CX311</f>
        <v>T2LP6</v>
      </c>
      <c r="D279" s="2" t="str">
        <f>数据源!CY311</f>
        <v>部件</v>
      </c>
      <c r="E279" s="2">
        <f>数据源!CZ311</f>
        <v>92.8125</v>
      </c>
      <c r="F279" s="2">
        <f>数据源!DA311</f>
        <v>1</v>
      </c>
      <c r="G279" s="2">
        <f>数据源!DB311</f>
        <v>2.2499999999999999E-2</v>
      </c>
      <c r="H279" s="2">
        <f>数据源!DC311</f>
        <v>1.2121212121212121E-2</v>
      </c>
      <c r="I279" s="2">
        <f>数据源!DD311</f>
        <v>121</v>
      </c>
      <c r="J279" s="3">
        <f t="shared" si="105"/>
        <v>1</v>
      </c>
      <c r="K279" s="3">
        <f t="shared" si="106"/>
        <v>1</v>
      </c>
      <c r="L279" s="3" t="str">
        <f t="shared" si="107"/>
        <v>部件</v>
      </c>
      <c r="M279" s="3">
        <f t="shared" ca="1" si="108"/>
        <v>92006</v>
      </c>
      <c r="N279" s="3" t="str">
        <f t="shared" ca="1" si="111"/>
        <v>91001,91003,91005,91101,91103,91105,91201,91203,91205,91002,91004,91006,91102,91104,91106,91202,91204,91206,92001,92003,92005,92101,92103,92105,92201,92203,92205,92002,92004,92006</v>
      </c>
      <c r="O279" s="3" t="str">
        <f t="shared" si="112"/>
        <v>431,431,431,431,431,431,431,431,431,431,431,431,431,431,431,431,431,431,121,121,121,121,121,121,121,121,121,121,121,121</v>
      </c>
      <c r="P279" s="1" t="str">
        <f t="shared" si="113"/>
        <v>(2,3),(2,3),(2,3),(2,3),(2,3),(2,3),(2,3),(2,3),(2,3),(2,3),(2,3),(2,3),(2,3),(2,3),(2,3),(2,3),(2,3),(2,3),(1,1),(1,1),(1,1),(1,1),(1,1),(1,1),(1,1),(1,1),(1,1),(1,1),(1,1),(1,1)</v>
      </c>
      <c r="Q279" s="3" t="str">
        <f>IF(D279="坦克碎片",VLOOKUP(C279,道具信息!$N$2:$O$291,2,FALSE)&amp;"碎片",VLOOKUP(C279,道具信息!$N$2:$O$291,2,FALSE))</f>
        <v>T2部件</v>
      </c>
      <c r="R279" s="3">
        <f>SUMIFS(I$3:I$408,Q$3:Q$408,Q279,B$3:B$408,B279)</f>
        <v>2178</v>
      </c>
      <c r="S279" s="11">
        <f>ROUND(R279/SUMIF(B$3:B$408,B279,I$3:I$408),3)</f>
        <v>0.214</v>
      </c>
      <c r="T279" s="3" t="str">
        <f>VLOOKUP(Q279,道具信息!$Q$3:$S$20,2,FALSE)</f>
        <v>CHEST_ITEM_TYPE_T2_PART</v>
      </c>
      <c r="U279" s="3" t="str">
        <f>IF(COUNTIF(U$250:U278,T279)=0,T279,"")</f>
        <v/>
      </c>
      <c r="V279" s="3" t="str">
        <f t="shared" si="116"/>
        <v>CHEST_ITEM_TYPE_T1_PART,CHEST_ITEM_TYPE_T2_PART</v>
      </c>
      <c r="W279" s="13" t="str">
        <f t="shared" si="117"/>
        <v/>
      </c>
      <c r="X279" s="3" t="str">
        <f t="shared" si="118"/>
        <v/>
      </c>
      <c r="Y279" s="3" t="str">
        <f t="shared" si="119"/>
        <v>76.3%,21.4%</v>
      </c>
    </row>
    <row r="280" spans="2:25" x14ac:dyDescent="0.3">
      <c r="B280" s="2">
        <f>数据源!CW312</f>
        <v>8</v>
      </c>
      <c r="C280" s="2" t="str">
        <f>数据源!CX312</f>
        <v>T2MP2</v>
      </c>
      <c r="D280" s="2" t="str">
        <f>数据源!CY312</f>
        <v>部件</v>
      </c>
      <c r="E280" s="2">
        <f>数据源!CZ312</f>
        <v>92.8125</v>
      </c>
      <c r="F280" s="2">
        <f>数据源!DA312</f>
        <v>1</v>
      </c>
      <c r="G280" s="2">
        <f>数据源!DB312</f>
        <v>2.2499999999999999E-2</v>
      </c>
      <c r="H280" s="2">
        <f>数据源!DC312</f>
        <v>1.2121212121212121E-2</v>
      </c>
      <c r="I280" s="2">
        <f>数据源!DD312</f>
        <v>121</v>
      </c>
      <c r="J280" s="3">
        <f t="shared" si="105"/>
        <v>1</v>
      </c>
      <c r="K280" s="3">
        <f t="shared" si="106"/>
        <v>1</v>
      </c>
      <c r="L280" s="3" t="str">
        <f t="shared" si="107"/>
        <v>部件</v>
      </c>
      <c r="M280" s="3">
        <f t="shared" ca="1" si="108"/>
        <v>92102</v>
      </c>
      <c r="N280" s="3" t="str">
        <f t="shared" ca="1" si="111"/>
        <v>91001,91003,91005,91101,91103,91105,91201,91203,91205,91002,91004,91006,91102,91104,91106,91202,91204,91206,92001,92003,92005,92101,92103,92105,92201,92203,92205,92002,92004,92006,92102</v>
      </c>
      <c r="O280" s="3" t="str">
        <f t="shared" si="112"/>
        <v>431,431,431,431,431,431,431,431,431,431,431,431,431,431,431,431,431,431,121,121,121,121,121,121,121,121,121,121,121,121,121</v>
      </c>
      <c r="P280" s="1" t="str">
        <f t="shared" si="113"/>
        <v>(2,3),(2,3),(2,3),(2,3),(2,3),(2,3),(2,3),(2,3),(2,3),(2,3),(2,3),(2,3),(2,3),(2,3),(2,3),(2,3),(2,3),(2,3),(1,1),(1,1),(1,1),(1,1),(1,1),(1,1),(1,1),(1,1),(1,1),(1,1),(1,1),(1,1),(1,1)</v>
      </c>
      <c r="Q280" s="3" t="str">
        <f>IF(D280="坦克碎片",VLOOKUP(C280,道具信息!$N$2:$O$291,2,FALSE)&amp;"碎片",VLOOKUP(C280,道具信息!$N$2:$O$291,2,FALSE))</f>
        <v>T2部件</v>
      </c>
      <c r="R280" s="3">
        <f>SUMIFS(I$3:I$408,Q$3:Q$408,Q280,B$3:B$408,B280)</f>
        <v>2178</v>
      </c>
      <c r="S280" s="11">
        <f>ROUND(R280/SUMIF(B$3:B$408,B280,I$3:I$408),3)</f>
        <v>0.214</v>
      </c>
      <c r="T280" s="3" t="str">
        <f>VLOOKUP(Q280,道具信息!$Q$3:$S$20,2,FALSE)</f>
        <v>CHEST_ITEM_TYPE_T2_PART</v>
      </c>
      <c r="U280" s="3" t="str">
        <f>IF(COUNTIF(U$250:U279,T280)=0,T280,"")</f>
        <v/>
      </c>
      <c r="V280" s="3" t="str">
        <f t="shared" si="116"/>
        <v>CHEST_ITEM_TYPE_T1_PART,CHEST_ITEM_TYPE_T2_PART</v>
      </c>
      <c r="W280" s="13" t="str">
        <f t="shared" si="117"/>
        <v/>
      </c>
      <c r="X280" s="3" t="str">
        <f t="shared" si="118"/>
        <v/>
      </c>
      <c r="Y280" s="3" t="str">
        <f t="shared" si="119"/>
        <v>76.3%,21.4%</v>
      </c>
    </row>
    <row r="281" spans="2:25" x14ac:dyDescent="0.3">
      <c r="B281" s="2">
        <f>数据源!CW313</f>
        <v>8</v>
      </c>
      <c r="C281" s="2" t="str">
        <f>数据源!CX313</f>
        <v>T2MP4</v>
      </c>
      <c r="D281" s="2" t="str">
        <f>数据源!CY313</f>
        <v>部件</v>
      </c>
      <c r="E281" s="2">
        <f>数据源!CZ313</f>
        <v>92.8125</v>
      </c>
      <c r="F281" s="2">
        <f>数据源!DA313</f>
        <v>1</v>
      </c>
      <c r="G281" s="2">
        <f>数据源!DB313</f>
        <v>2.2499999999999999E-2</v>
      </c>
      <c r="H281" s="2">
        <f>数据源!DC313</f>
        <v>1.2121212121212121E-2</v>
      </c>
      <c r="I281" s="2">
        <f>数据源!DD313</f>
        <v>121</v>
      </c>
      <c r="J281" s="3">
        <f t="shared" si="105"/>
        <v>1</v>
      </c>
      <c r="K281" s="3">
        <f t="shared" si="106"/>
        <v>1</v>
      </c>
      <c r="L281" s="3" t="str">
        <f t="shared" si="107"/>
        <v>部件</v>
      </c>
      <c r="M281" s="3">
        <f t="shared" ca="1" si="108"/>
        <v>92104</v>
      </c>
      <c r="N281" s="3" t="str">
        <f t="shared" ca="1" si="111"/>
        <v>91001,91003,91005,91101,91103,91105,91201,91203,91205,91002,91004,91006,91102,91104,91106,91202,91204,91206,92001,92003,92005,92101,92103,92105,92201,92203,92205,92002,92004,92006,92102,92104</v>
      </c>
      <c r="O281" s="3" t="str">
        <f t="shared" si="112"/>
        <v>431,431,431,431,431,431,431,431,431,431,431,431,431,431,431,431,431,431,121,121,121,121,121,121,121,121,121,121,121,121,121,121</v>
      </c>
      <c r="P281" s="1" t="str">
        <f t="shared" si="113"/>
        <v>(2,3),(2,3),(2,3),(2,3),(2,3),(2,3),(2,3),(2,3),(2,3),(2,3),(2,3),(2,3),(2,3),(2,3),(2,3),(2,3),(2,3),(2,3),(1,1),(1,1),(1,1),(1,1),(1,1),(1,1),(1,1),(1,1),(1,1),(1,1),(1,1),(1,1),(1,1),(1,1)</v>
      </c>
      <c r="Q281" s="3" t="str">
        <f>IF(D281="坦克碎片",VLOOKUP(C281,道具信息!$N$2:$O$291,2,FALSE)&amp;"碎片",VLOOKUP(C281,道具信息!$N$2:$O$291,2,FALSE))</f>
        <v>T2部件</v>
      </c>
      <c r="R281" s="3">
        <f>SUMIFS(I$3:I$408,Q$3:Q$408,Q281,B$3:B$408,B281)</f>
        <v>2178</v>
      </c>
      <c r="S281" s="11">
        <f>ROUND(R281/SUMIF(B$3:B$408,B281,I$3:I$408),3)</f>
        <v>0.214</v>
      </c>
      <c r="T281" s="3" t="str">
        <f>VLOOKUP(Q281,道具信息!$Q$3:$S$20,2,FALSE)</f>
        <v>CHEST_ITEM_TYPE_T2_PART</v>
      </c>
      <c r="U281" s="3" t="str">
        <f>IF(COUNTIF(U$250:U280,T281)=0,T281,"")</f>
        <v/>
      </c>
      <c r="V281" s="3" t="str">
        <f t="shared" si="116"/>
        <v>CHEST_ITEM_TYPE_T1_PART,CHEST_ITEM_TYPE_T2_PART</v>
      </c>
      <c r="W281" s="13" t="str">
        <f t="shared" si="117"/>
        <v/>
      </c>
      <c r="X281" s="3" t="str">
        <f t="shared" si="118"/>
        <v/>
      </c>
      <c r="Y281" s="3" t="str">
        <f t="shared" si="119"/>
        <v>76.3%,21.4%</v>
      </c>
    </row>
    <row r="282" spans="2:25" x14ac:dyDescent="0.3">
      <c r="B282" s="2">
        <f>数据源!CW314</f>
        <v>8</v>
      </c>
      <c r="C282" s="2" t="str">
        <f>数据源!CX314</f>
        <v>T2MP6</v>
      </c>
      <c r="D282" s="2" t="str">
        <f>数据源!CY314</f>
        <v>部件</v>
      </c>
      <c r="E282" s="2">
        <f>数据源!CZ314</f>
        <v>92.8125</v>
      </c>
      <c r="F282" s="2">
        <f>数据源!DA314</f>
        <v>1</v>
      </c>
      <c r="G282" s="2">
        <f>数据源!DB314</f>
        <v>2.2499999999999999E-2</v>
      </c>
      <c r="H282" s="2">
        <f>数据源!DC314</f>
        <v>1.2121212121212121E-2</v>
      </c>
      <c r="I282" s="2">
        <f>数据源!DD314</f>
        <v>121</v>
      </c>
      <c r="J282" s="3">
        <f t="shared" si="105"/>
        <v>1</v>
      </c>
      <c r="K282" s="3">
        <f t="shared" si="106"/>
        <v>1</v>
      </c>
      <c r="L282" s="3" t="str">
        <f t="shared" si="107"/>
        <v>部件</v>
      </c>
      <c r="M282" s="3">
        <f t="shared" ca="1" si="108"/>
        <v>92106</v>
      </c>
      <c r="N282" s="3" t="str">
        <f t="shared" ca="1" si="111"/>
        <v>91001,91003,91005,91101,91103,91105,91201,91203,91205,91002,91004,91006,91102,91104,91106,91202,91204,91206,92001,92003,92005,92101,92103,92105,92201,92203,92205,92002,92004,92006,92102,92104,92106</v>
      </c>
      <c r="O282" s="3" t="str">
        <f t="shared" si="112"/>
        <v>431,431,431,431,431,431,431,431,431,431,431,431,431,431,431,431,431,431,121,121,121,121,121,121,121,121,121,121,121,121,121,121,121</v>
      </c>
      <c r="P282" s="1" t="str">
        <f t="shared" si="113"/>
        <v>(2,3),(2,3),(2,3),(2,3),(2,3),(2,3),(2,3),(2,3),(2,3),(2,3),(2,3),(2,3),(2,3),(2,3),(2,3),(2,3),(2,3),(2,3),(1,1),(1,1),(1,1),(1,1),(1,1),(1,1),(1,1),(1,1),(1,1),(1,1),(1,1),(1,1),(1,1),(1,1),(1,1)</v>
      </c>
      <c r="Q282" s="3" t="str">
        <f>IF(D282="坦克碎片",VLOOKUP(C282,道具信息!$N$2:$O$291,2,FALSE)&amp;"碎片",VLOOKUP(C282,道具信息!$N$2:$O$291,2,FALSE))</f>
        <v>T2部件</v>
      </c>
      <c r="R282" s="3">
        <f>SUMIFS(I$3:I$408,Q$3:Q$408,Q282,B$3:B$408,B282)</f>
        <v>2178</v>
      </c>
      <c r="S282" s="11">
        <f>ROUND(R282/SUMIF(B$3:B$408,B282,I$3:I$408),3)</f>
        <v>0.214</v>
      </c>
      <c r="T282" s="3" t="str">
        <f>VLOOKUP(Q282,道具信息!$Q$3:$S$20,2,FALSE)</f>
        <v>CHEST_ITEM_TYPE_T2_PART</v>
      </c>
      <c r="U282" s="3" t="str">
        <f>IF(COUNTIF(U$250:U281,T282)=0,T282,"")</f>
        <v/>
      </c>
      <c r="V282" s="3" t="str">
        <f t="shared" si="116"/>
        <v>CHEST_ITEM_TYPE_T1_PART,CHEST_ITEM_TYPE_T2_PART</v>
      </c>
      <c r="W282" s="13" t="str">
        <f t="shared" si="117"/>
        <v/>
      </c>
      <c r="X282" s="3" t="str">
        <f t="shared" si="118"/>
        <v/>
      </c>
      <c r="Y282" s="3" t="str">
        <f t="shared" si="119"/>
        <v>76.3%,21.4%</v>
      </c>
    </row>
    <row r="283" spans="2:25" x14ac:dyDescent="0.3">
      <c r="B283" s="2">
        <f>数据源!CW315</f>
        <v>8</v>
      </c>
      <c r="C283" s="2" t="str">
        <f>数据源!CX315</f>
        <v>T2HP2</v>
      </c>
      <c r="D283" s="2" t="str">
        <f>数据源!CY315</f>
        <v>部件</v>
      </c>
      <c r="E283" s="2">
        <f>数据源!CZ315</f>
        <v>92.8125</v>
      </c>
      <c r="F283" s="2">
        <f>数据源!DA315</f>
        <v>1</v>
      </c>
      <c r="G283" s="2">
        <f>数据源!DB315</f>
        <v>2.2499999999999999E-2</v>
      </c>
      <c r="H283" s="2">
        <f>数据源!DC315</f>
        <v>1.2121212121212121E-2</v>
      </c>
      <c r="I283" s="2">
        <f>数据源!DD315</f>
        <v>121</v>
      </c>
      <c r="J283" s="3">
        <f t="shared" si="105"/>
        <v>1</v>
      </c>
      <c r="K283" s="3">
        <f t="shared" si="106"/>
        <v>1</v>
      </c>
      <c r="L283" s="3" t="str">
        <f t="shared" si="107"/>
        <v>部件</v>
      </c>
      <c r="M283" s="3">
        <f t="shared" ca="1" si="108"/>
        <v>92202</v>
      </c>
      <c r="N283" s="3" t="str">
        <f t="shared" ca="1" si="111"/>
        <v>91001,91003,91005,91101,91103,91105,91201,91203,91205,91002,91004,91006,91102,91104,91106,91202,91204,91206,92001,92003,92005,92101,92103,92105,92201,92203,92205,92002,92004,92006,92102,92104,92106,92202</v>
      </c>
      <c r="O283" s="3" t="str">
        <f t="shared" si="112"/>
        <v>431,431,431,431,431,431,431,431,431,431,431,431,431,431,431,431,431,431,121,121,121,121,121,121,121,121,121,121,121,121,121,121,121,121</v>
      </c>
      <c r="P283" s="1" t="str">
        <f t="shared" si="113"/>
        <v>(2,3),(2,3),(2,3),(2,3),(2,3),(2,3),(2,3),(2,3),(2,3),(2,3),(2,3),(2,3),(2,3),(2,3),(2,3),(2,3),(2,3),(2,3),(1,1),(1,1),(1,1),(1,1),(1,1),(1,1),(1,1),(1,1),(1,1),(1,1),(1,1),(1,1),(1,1),(1,1),(1,1),(1,1)</v>
      </c>
      <c r="Q283" s="3" t="str">
        <f>IF(D283="坦克碎片",VLOOKUP(C283,道具信息!$N$2:$O$291,2,FALSE)&amp;"碎片",VLOOKUP(C283,道具信息!$N$2:$O$291,2,FALSE))</f>
        <v>T2部件</v>
      </c>
      <c r="R283" s="3">
        <f>SUMIFS(I$3:I$408,Q$3:Q$408,Q283,B$3:B$408,B283)</f>
        <v>2178</v>
      </c>
      <c r="S283" s="11">
        <f>ROUND(R283/SUMIF(B$3:B$408,B283,I$3:I$408),3)</f>
        <v>0.214</v>
      </c>
      <c r="T283" s="3" t="str">
        <f>VLOOKUP(Q283,道具信息!$Q$3:$S$20,2,FALSE)</f>
        <v>CHEST_ITEM_TYPE_T2_PART</v>
      </c>
      <c r="U283" s="3" t="str">
        <f>IF(COUNTIF(U$250:U282,T283)=0,T283,"")</f>
        <v/>
      </c>
      <c r="V283" s="3" t="str">
        <f t="shared" si="116"/>
        <v>CHEST_ITEM_TYPE_T1_PART,CHEST_ITEM_TYPE_T2_PART</v>
      </c>
      <c r="W283" s="13" t="str">
        <f t="shared" si="117"/>
        <v/>
      </c>
      <c r="X283" s="3" t="str">
        <f t="shared" si="118"/>
        <v/>
      </c>
      <c r="Y283" s="3" t="str">
        <f t="shared" si="119"/>
        <v>76.3%,21.4%</v>
      </c>
    </row>
    <row r="284" spans="2:25" x14ac:dyDescent="0.3">
      <c r="B284" s="2">
        <f>数据源!CW316</f>
        <v>8</v>
      </c>
      <c r="C284" s="2" t="str">
        <f>数据源!CX316</f>
        <v>T2HP4</v>
      </c>
      <c r="D284" s="2" t="str">
        <f>数据源!CY316</f>
        <v>部件</v>
      </c>
      <c r="E284" s="2">
        <f>数据源!CZ316</f>
        <v>92.8125</v>
      </c>
      <c r="F284" s="2">
        <f>数据源!DA316</f>
        <v>1</v>
      </c>
      <c r="G284" s="2">
        <f>数据源!DB316</f>
        <v>2.2499999999999999E-2</v>
      </c>
      <c r="H284" s="2">
        <f>数据源!DC316</f>
        <v>1.2121212121212121E-2</v>
      </c>
      <c r="I284" s="2">
        <f>数据源!DD316</f>
        <v>121</v>
      </c>
      <c r="J284" s="3">
        <f t="shared" si="105"/>
        <v>1</v>
      </c>
      <c r="K284" s="3">
        <f t="shared" si="106"/>
        <v>1</v>
      </c>
      <c r="L284" s="3" t="str">
        <f t="shared" si="107"/>
        <v>部件</v>
      </c>
      <c r="M284" s="3">
        <f t="shared" ca="1" si="108"/>
        <v>92204</v>
      </c>
      <c r="N284" s="3" t="str">
        <f t="shared" ca="1" si="111"/>
        <v>91001,91003,91005,91101,91103,91105,91201,91203,91205,91002,91004,91006,91102,91104,91106,91202,91204,91206,92001,92003,92005,92101,92103,92105,92201,92203,92205,92002,92004,92006,92102,92104,92106,92202,92204</v>
      </c>
      <c r="O284" s="3" t="str">
        <f t="shared" si="112"/>
        <v>431,431,431,431,431,431,431,431,431,431,431,431,431,431,431,431,431,431,121,121,121,121,121,121,121,121,121,121,121,121,121,121,121,121,121</v>
      </c>
      <c r="P284" s="1" t="str">
        <f t="shared" si="113"/>
        <v>(2,3),(2,3),(2,3),(2,3),(2,3),(2,3),(2,3),(2,3),(2,3),(2,3),(2,3),(2,3),(2,3),(2,3),(2,3),(2,3),(2,3),(2,3),(1,1),(1,1),(1,1),(1,1),(1,1),(1,1),(1,1),(1,1),(1,1),(1,1),(1,1),(1,1),(1,1),(1,1),(1,1),(1,1),(1,1)</v>
      </c>
      <c r="Q284" s="3" t="str">
        <f>IF(D284="坦克碎片",VLOOKUP(C284,道具信息!$N$2:$O$291,2,FALSE)&amp;"碎片",VLOOKUP(C284,道具信息!$N$2:$O$291,2,FALSE))</f>
        <v>T2部件</v>
      </c>
      <c r="R284" s="3">
        <f>SUMIFS(I$3:I$408,Q$3:Q$408,Q284,B$3:B$408,B284)</f>
        <v>2178</v>
      </c>
      <c r="S284" s="11">
        <f>ROUND(R284/SUMIF(B$3:B$408,B284,I$3:I$408),3)</f>
        <v>0.214</v>
      </c>
      <c r="T284" s="3" t="str">
        <f>VLOOKUP(Q284,道具信息!$Q$3:$S$20,2,FALSE)</f>
        <v>CHEST_ITEM_TYPE_T2_PART</v>
      </c>
      <c r="U284" s="3" t="str">
        <f>IF(COUNTIF(U$250:U283,T284)=0,T284,"")</f>
        <v/>
      </c>
      <c r="V284" s="3" t="str">
        <f t="shared" si="116"/>
        <v>CHEST_ITEM_TYPE_T1_PART,CHEST_ITEM_TYPE_T2_PART</v>
      </c>
      <c r="W284" s="13" t="str">
        <f t="shared" si="117"/>
        <v/>
      </c>
      <c r="X284" s="3" t="str">
        <f t="shared" si="118"/>
        <v/>
      </c>
      <c r="Y284" s="3" t="str">
        <f t="shared" si="119"/>
        <v>76.3%,21.4%</v>
      </c>
    </row>
    <row r="285" spans="2:25" x14ac:dyDescent="0.3">
      <c r="B285" s="2">
        <f>数据源!CW317</f>
        <v>8</v>
      </c>
      <c r="C285" s="2" t="str">
        <f>数据源!CX317</f>
        <v>T2HP6</v>
      </c>
      <c r="D285" s="2" t="str">
        <f>数据源!CY317</f>
        <v>部件</v>
      </c>
      <c r="E285" s="2">
        <f>数据源!CZ317</f>
        <v>92.8125</v>
      </c>
      <c r="F285" s="2">
        <f>数据源!DA317</f>
        <v>1</v>
      </c>
      <c r="G285" s="2">
        <f>数据源!DB317</f>
        <v>2.2499999999999999E-2</v>
      </c>
      <c r="H285" s="2">
        <f>数据源!DC317</f>
        <v>1.2121212121212121E-2</v>
      </c>
      <c r="I285" s="2">
        <f>数据源!DD317</f>
        <v>121</v>
      </c>
      <c r="J285" s="3">
        <f t="shared" si="105"/>
        <v>1</v>
      </c>
      <c r="K285" s="3">
        <f t="shared" si="106"/>
        <v>1</v>
      </c>
      <c r="L285" s="3" t="str">
        <f t="shared" si="107"/>
        <v>部件</v>
      </c>
      <c r="M285" s="3">
        <f t="shared" ca="1" si="108"/>
        <v>92206</v>
      </c>
      <c r="N285" s="3" t="str">
        <f t="shared" ca="1" si="111"/>
        <v>91001,91003,91005,91101,91103,91105,91201,91203,91205,91002,91004,91006,91102,91104,91106,91202,91204,91206,92001,92003,92005,92101,92103,92105,92201,92203,92205,92002,92004,92006,92102,92104,92106,92202,92204,92206</v>
      </c>
      <c r="O285" s="3" t="str">
        <f t="shared" si="112"/>
        <v>431,431,431,431,431,431,431,431,431,431,431,431,431,431,431,431,431,431,121,121,121,121,121,121,121,121,121,121,121,121,121,121,121,121,121,121</v>
      </c>
      <c r="P285" s="1" t="str">
        <f t="shared" si="113"/>
        <v>(2,3),(2,3),(2,3),(2,3),(2,3),(2,3),(2,3),(2,3),(2,3),(2,3),(2,3),(2,3),(2,3),(2,3),(2,3),(2,3),(2,3),(2,3),(1,1),(1,1),(1,1),(1,1),(1,1),(1,1),(1,1),(1,1),(1,1),(1,1),(1,1),(1,1),(1,1),(1,1),(1,1),(1,1),(1,1),(1,1)</v>
      </c>
      <c r="Q285" s="3" t="str">
        <f>IF(D285="坦克碎片",VLOOKUP(C285,道具信息!$N$2:$O$291,2,FALSE)&amp;"碎片",VLOOKUP(C285,道具信息!$N$2:$O$291,2,FALSE))</f>
        <v>T2部件</v>
      </c>
      <c r="R285" s="3">
        <f>SUMIFS(I$3:I$408,Q$3:Q$408,Q285,B$3:B$408,B285)</f>
        <v>2178</v>
      </c>
      <c r="S285" s="11">
        <f>ROUND(R285/SUMIF(B$3:B$408,B285,I$3:I$408),3)</f>
        <v>0.214</v>
      </c>
      <c r="T285" s="3" t="str">
        <f>VLOOKUP(Q285,道具信息!$Q$3:$S$20,2,FALSE)</f>
        <v>CHEST_ITEM_TYPE_T2_PART</v>
      </c>
      <c r="U285" s="3" t="str">
        <f>IF(COUNTIF(U$250:U284,T285)=0,T285,"")</f>
        <v/>
      </c>
      <c r="V285" s="3" t="str">
        <f t="shared" si="116"/>
        <v>CHEST_ITEM_TYPE_T1_PART,CHEST_ITEM_TYPE_T2_PART</v>
      </c>
      <c r="W285" s="13" t="str">
        <f t="shared" si="117"/>
        <v/>
      </c>
      <c r="X285" s="3" t="str">
        <f t="shared" si="118"/>
        <v/>
      </c>
      <c r="Y285" s="3" t="str">
        <f t="shared" si="119"/>
        <v>76.3%,21.4%</v>
      </c>
    </row>
    <row r="286" spans="2:25" x14ac:dyDescent="0.3">
      <c r="B286" s="2">
        <f>数据源!CW318</f>
        <v>8</v>
      </c>
      <c r="C286" s="2" t="str">
        <f>数据源!CX318</f>
        <v>T3LP1</v>
      </c>
      <c r="D286" s="2" t="str">
        <f>数据源!CY318</f>
        <v>部件</v>
      </c>
      <c r="E286" s="2">
        <f>数据源!CZ318</f>
        <v>846.00000000000011</v>
      </c>
      <c r="F286" s="2">
        <f>数据源!DA318</f>
        <v>1</v>
      </c>
      <c r="G286" s="2">
        <f>数据源!DB318</f>
        <v>2.2499999999999999E-2</v>
      </c>
      <c r="H286" s="2">
        <f>数据源!DC318</f>
        <v>1.3297872340425529E-3</v>
      </c>
      <c r="I286" s="2">
        <f>数据源!DD318</f>
        <v>13</v>
      </c>
      <c r="J286" s="3">
        <f t="shared" si="105"/>
        <v>1</v>
      </c>
      <c r="K286" s="3">
        <f t="shared" si="106"/>
        <v>1</v>
      </c>
      <c r="L286" s="3" t="str">
        <f t="shared" si="107"/>
        <v>部件</v>
      </c>
      <c r="M286" s="3">
        <f t="shared" ca="1" si="108"/>
        <v>93001</v>
      </c>
      <c r="N286" s="3" t="str">
        <f t="shared" ca="1" si="111"/>
        <v>91001,91003,91005,91101,91103,91105,91201,91203,91205,91002,91004,91006,91102,91104,91106,91202,91204,91206,92001,92003,92005,92101,92103,92105,92201,92203,92205,92002,92004,92006,92102,92104,92106,92202,92204,92206,93001</v>
      </c>
      <c r="O286" s="3" t="str">
        <f t="shared" si="112"/>
        <v>431,431,431,431,431,431,431,431,431,431,431,431,431,431,431,431,431,431,121,121,121,121,121,121,121,121,121,121,121,121,121,121,121,121,121,121,13</v>
      </c>
      <c r="P286" s="1" t="str">
        <f t="shared" si="113"/>
        <v>(2,3),(2,3),(2,3),(2,3),(2,3),(2,3),(2,3),(2,3),(2,3),(2,3),(2,3),(2,3),(2,3),(2,3),(2,3),(2,3),(2,3),(2,3),(1,1),(1,1),(1,1),(1,1),(1,1),(1,1),(1,1),(1,1),(1,1),(1,1),(1,1),(1,1),(1,1),(1,1),(1,1),(1,1),(1,1),(1,1),(1,1)</v>
      </c>
      <c r="Q286" s="3" t="str">
        <f>IF(D286="坦克碎片",VLOOKUP(C286,道具信息!$N$2:$O$291,2,FALSE)&amp;"碎片",VLOOKUP(C286,道具信息!$N$2:$O$291,2,FALSE))</f>
        <v>T3部件</v>
      </c>
      <c r="R286" s="3">
        <f>SUMIFS(I$3:I$408,Q$3:Q$408,Q286,B$3:B$408,B286)</f>
        <v>234</v>
      </c>
      <c r="S286" s="11">
        <f>ROUND(R286/SUMIF(B$3:B$408,B286,I$3:I$408),3)</f>
        <v>2.3E-2</v>
      </c>
      <c r="T286" s="3" t="str">
        <f>VLOOKUP(Q286,道具信息!$Q$3:$S$20,2,FALSE)</f>
        <v>CHEST_ITEM_TYPE_T3_PART</v>
      </c>
      <c r="U286" s="3" t="str">
        <f>IF(COUNTIF(U$250:U285,T286)=0,T286,"")</f>
        <v>CHEST_ITEM_TYPE_T3_PART</v>
      </c>
      <c r="V286" s="3" t="str">
        <f t="shared" si="116"/>
        <v>CHEST_ITEM_TYPE_T1_PART,CHEST_ITEM_TYPE_T2_PART,CHEST_ITEM_TYPE_T3_PART</v>
      </c>
      <c r="W286" s="13">
        <f t="shared" si="117"/>
        <v>2.3E-2</v>
      </c>
      <c r="X286" s="3" t="str">
        <f t="shared" si="118"/>
        <v>2.3%</v>
      </c>
      <c r="Y286" s="3" t="str">
        <f t="shared" si="119"/>
        <v>76.3%,21.4%,2.3%</v>
      </c>
    </row>
    <row r="287" spans="2:25" x14ac:dyDescent="0.3">
      <c r="B287" s="2">
        <f>数据源!CW319</f>
        <v>8</v>
      </c>
      <c r="C287" s="2" t="str">
        <f>数据源!CX319</f>
        <v>T3LP3</v>
      </c>
      <c r="D287" s="2" t="str">
        <f>数据源!CY319</f>
        <v>部件</v>
      </c>
      <c r="E287" s="2">
        <f>数据源!CZ319</f>
        <v>846.00000000000011</v>
      </c>
      <c r="F287" s="2">
        <f>数据源!DA319</f>
        <v>1</v>
      </c>
      <c r="G287" s="2">
        <f>数据源!DB319</f>
        <v>2.2499999999999999E-2</v>
      </c>
      <c r="H287" s="2">
        <f>数据源!DC319</f>
        <v>1.3297872340425529E-3</v>
      </c>
      <c r="I287" s="2">
        <f>数据源!DD319</f>
        <v>13</v>
      </c>
      <c r="J287" s="3">
        <f t="shared" si="105"/>
        <v>1</v>
      </c>
      <c r="K287" s="3">
        <f t="shared" si="106"/>
        <v>1</v>
      </c>
      <c r="L287" s="3" t="str">
        <f t="shared" si="107"/>
        <v>部件</v>
      </c>
      <c r="M287" s="3">
        <f t="shared" ca="1" si="108"/>
        <v>93003</v>
      </c>
      <c r="N287" s="3" t="str">
        <f t="shared" ca="1" si="111"/>
        <v>91001,91003,91005,91101,91103,91105,91201,91203,91205,91002,91004,91006,91102,91104,91106,91202,91204,91206,92001,92003,92005,92101,92103,92105,92201,92203,92205,92002,92004,92006,92102,92104,92106,92202,92204,92206,93001,93003</v>
      </c>
      <c r="O287" s="3" t="str">
        <f t="shared" si="112"/>
        <v>431,431,431,431,431,431,431,431,431,431,431,431,431,431,431,431,431,431,121,121,121,121,121,121,121,121,121,121,121,121,121,121,121,121,121,121,13,13</v>
      </c>
      <c r="P287" s="1" t="str">
        <f t="shared" si="113"/>
        <v>(2,3),(2,3),(2,3),(2,3),(2,3),(2,3),(2,3),(2,3),(2,3),(2,3),(2,3),(2,3),(2,3),(2,3),(2,3),(2,3),(2,3),(2,3),(1,1),(1,1),(1,1),(1,1),(1,1),(1,1),(1,1),(1,1),(1,1),(1,1),(1,1),(1,1),(1,1),(1,1),(1,1),(1,1),(1,1),(1,1),(1,1),(1,1)</v>
      </c>
      <c r="Q287" s="3" t="str">
        <f>IF(D287="坦克碎片",VLOOKUP(C287,道具信息!$N$2:$O$291,2,FALSE)&amp;"碎片",VLOOKUP(C287,道具信息!$N$2:$O$291,2,FALSE))</f>
        <v>T3部件</v>
      </c>
      <c r="R287" s="3">
        <f>SUMIFS(I$3:I$408,Q$3:Q$408,Q287,B$3:B$408,B287)</f>
        <v>234</v>
      </c>
      <c r="S287" s="11">
        <f>ROUND(R287/SUMIF(B$3:B$408,B287,I$3:I$408),3)</f>
        <v>2.3E-2</v>
      </c>
      <c r="T287" s="3" t="str">
        <f>VLOOKUP(Q287,道具信息!$Q$3:$S$20,2,FALSE)</f>
        <v>CHEST_ITEM_TYPE_T3_PART</v>
      </c>
      <c r="U287" s="3" t="str">
        <f>IF(COUNTIF(U$250:U286,T287)=0,T287,"")</f>
        <v/>
      </c>
      <c r="V287" s="3" t="str">
        <f t="shared" si="116"/>
        <v>CHEST_ITEM_TYPE_T1_PART,CHEST_ITEM_TYPE_T2_PART,CHEST_ITEM_TYPE_T3_PART</v>
      </c>
      <c r="W287" s="13" t="str">
        <f t="shared" si="117"/>
        <v/>
      </c>
      <c r="X287" s="3" t="str">
        <f t="shared" si="118"/>
        <v/>
      </c>
      <c r="Y287" s="3" t="str">
        <f t="shared" si="119"/>
        <v>76.3%,21.4%,2.3%</v>
      </c>
    </row>
    <row r="288" spans="2:25" x14ac:dyDescent="0.3">
      <c r="B288" s="2">
        <f>数据源!CW320</f>
        <v>8</v>
      </c>
      <c r="C288" s="2" t="str">
        <f>数据源!CX320</f>
        <v>T3LP5</v>
      </c>
      <c r="D288" s="2" t="str">
        <f>数据源!CY320</f>
        <v>部件</v>
      </c>
      <c r="E288" s="2">
        <f>数据源!CZ320</f>
        <v>846.00000000000011</v>
      </c>
      <c r="F288" s="2">
        <f>数据源!DA320</f>
        <v>1</v>
      </c>
      <c r="G288" s="2">
        <f>数据源!DB320</f>
        <v>2.2499999999999999E-2</v>
      </c>
      <c r="H288" s="2">
        <f>数据源!DC320</f>
        <v>1.3297872340425529E-3</v>
      </c>
      <c r="I288" s="2">
        <f>数据源!DD320</f>
        <v>13</v>
      </c>
      <c r="J288" s="3">
        <f t="shared" si="105"/>
        <v>1</v>
      </c>
      <c r="K288" s="3">
        <f t="shared" si="106"/>
        <v>1</v>
      </c>
      <c r="L288" s="3" t="str">
        <f t="shared" si="107"/>
        <v>部件</v>
      </c>
      <c r="M288" s="3">
        <f t="shared" ca="1" si="108"/>
        <v>93005</v>
      </c>
      <c r="N288" s="3" t="str">
        <f t="shared" ca="1" si="111"/>
        <v>91001,91003,91005,91101,91103,91105,91201,91203,91205,91002,91004,91006,91102,91104,91106,91202,91204,91206,92001,92003,92005,92101,92103,92105,92201,92203,92205,92002,92004,92006,92102,92104,92106,92202,92204,92206,93001,93003,93005</v>
      </c>
      <c r="O288" s="3" t="str">
        <f t="shared" si="112"/>
        <v>431,431,431,431,431,431,431,431,431,431,431,431,431,431,431,431,431,431,121,121,121,121,121,121,121,121,121,121,121,121,121,121,121,121,121,121,13,13,13</v>
      </c>
      <c r="P288" s="1" t="str">
        <f t="shared" si="113"/>
        <v>(2,3),(2,3),(2,3),(2,3),(2,3),(2,3),(2,3),(2,3),(2,3),(2,3),(2,3),(2,3),(2,3),(2,3),(2,3),(2,3),(2,3),(2,3),(1,1),(1,1),(1,1),(1,1),(1,1),(1,1),(1,1),(1,1),(1,1),(1,1),(1,1),(1,1),(1,1),(1,1),(1,1),(1,1),(1,1),(1,1),(1,1),(1,1),(1,1)</v>
      </c>
      <c r="Q288" s="3" t="str">
        <f>IF(D288="坦克碎片",VLOOKUP(C288,道具信息!$N$2:$O$291,2,FALSE)&amp;"碎片",VLOOKUP(C288,道具信息!$N$2:$O$291,2,FALSE))</f>
        <v>T3部件</v>
      </c>
      <c r="R288" s="3">
        <f>SUMIFS(I$3:I$408,Q$3:Q$408,Q288,B$3:B$408,B288)</f>
        <v>234</v>
      </c>
      <c r="S288" s="11">
        <f>ROUND(R288/SUMIF(B$3:B$408,B288,I$3:I$408),3)</f>
        <v>2.3E-2</v>
      </c>
      <c r="T288" s="3" t="str">
        <f>VLOOKUP(Q288,道具信息!$Q$3:$S$20,2,FALSE)</f>
        <v>CHEST_ITEM_TYPE_T3_PART</v>
      </c>
      <c r="U288" s="3" t="str">
        <f>IF(COUNTIF(U$250:U287,T288)=0,T288,"")</f>
        <v/>
      </c>
      <c r="V288" s="3" t="str">
        <f t="shared" si="116"/>
        <v>CHEST_ITEM_TYPE_T1_PART,CHEST_ITEM_TYPE_T2_PART,CHEST_ITEM_TYPE_T3_PART</v>
      </c>
      <c r="W288" s="13" t="str">
        <f t="shared" si="117"/>
        <v/>
      </c>
      <c r="X288" s="3" t="str">
        <f t="shared" si="118"/>
        <v/>
      </c>
      <c r="Y288" s="3" t="str">
        <f t="shared" si="119"/>
        <v>76.3%,21.4%,2.3%</v>
      </c>
    </row>
    <row r="289" spans="2:25" x14ac:dyDescent="0.3">
      <c r="B289" s="2">
        <f>数据源!CW321</f>
        <v>8</v>
      </c>
      <c r="C289" s="2" t="str">
        <f>数据源!CX321</f>
        <v>T3MP1</v>
      </c>
      <c r="D289" s="2" t="str">
        <f>数据源!CY321</f>
        <v>部件</v>
      </c>
      <c r="E289" s="2">
        <f>数据源!CZ321</f>
        <v>846.00000000000011</v>
      </c>
      <c r="F289" s="2">
        <f>数据源!DA321</f>
        <v>1</v>
      </c>
      <c r="G289" s="2">
        <f>数据源!DB321</f>
        <v>2.2499999999999999E-2</v>
      </c>
      <c r="H289" s="2">
        <f>数据源!DC321</f>
        <v>1.3297872340425529E-3</v>
      </c>
      <c r="I289" s="2">
        <f>数据源!DD321</f>
        <v>13</v>
      </c>
      <c r="J289" s="3">
        <f t="shared" si="105"/>
        <v>1</v>
      </c>
      <c r="K289" s="3">
        <f t="shared" si="106"/>
        <v>1</v>
      </c>
      <c r="L289" s="3" t="str">
        <f t="shared" si="107"/>
        <v>部件</v>
      </c>
      <c r="M289" s="3">
        <f t="shared" ca="1" si="108"/>
        <v>93101</v>
      </c>
      <c r="N289" s="3" t="str">
        <f t="shared" ca="1" si="111"/>
        <v>91001,91003,91005,91101,91103,91105,91201,91203,91205,91002,91004,91006,91102,91104,91106,91202,91204,91206,92001,92003,92005,92101,92103,92105,92201,92203,92205,92002,92004,92006,92102,92104,92106,92202,92204,92206,93001,93003,93005,93101</v>
      </c>
      <c r="O289" s="3" t="str">
        <f t="shared" si="112"/>
        <v>431,431,431,431,431,431,431,431,431,431,431,431,431,431,431,431,431,431,121,121,121,121,121,121,121,121,121,121,121,121,121,121,121,121,121,121,13,13,13,13</v>
      </c>
      <c r="P289" s="1" t="str">
        <f t="shared" si="113"/>
        <v>(2,3),(2,3),(2,3),(2,3),(2,3),(2,3),(2,3),(2,3),(2,3),(2,3),(2,3),(2,3),(2,3),(2,3),(2,3),(2,3),(2,3),(2,3),(1,1),(1,1),(1,1),(1,1),(1,1),(1,1),(1,1),(1,1),(1,1),(1,1),(1,1),(1,1),(1,1),(1,1),(1,1),(1,1),(1,1),(1,1),(1,1),(1,1),(1,1),(1,1)</v>
      </c>
      <c r="Q289" s="3" t="str">
        <f>IF(D289="坦克碎片",VLOOKUP(C289,道具信息!$N$2:$O$291,2,FALSE)&amp;"碎片",VLOOKUP(C289,道具信息!$N$2:$O$291,2,FALSE))</f>
        <v>T3部件</v>
      </c>
      <c r="R289" s="3">
        <f>SUMIFS(I$3:I$408,Q$3:Q$408,Q289,B$3:B$408,B289)</f>
        <v>234</v>
      </c>
      <c r="S289" s="11">
        <f>ROUND(R289/SUMIF(B$3:B$408,B289,I$3:I$408),3)</f>
        <v>2.3E-2</v>
      </c>
      <c r="T289" s="3" t="str">
        <f>VLOOKUP(Q289,道具信息!$Q$3:$S$20,2,FALSE)</f>
        <v>CHEST_ITEM_TYPE_T3_PART</v>
      </c>
      <c r="U289" s="3" t="str">
        <f>IF(COUNTIF(U$250:U288,T289)=0,T289,"")</f>
        <v/>
      </c>
      <c r="V289" s="3" t="str">
        <f t="shared" si="116"/>
        <v>CHEST_ITEM_TYPE_T1_PART,CHEST_ITEM_TYPE_T2_PART,CHEST_ITEM_TYPE_T3_PART</v>
      </c>
      <c r="W289" s="13" t="str">
        <f t="shared" si="117"/>
        <v/>
      </c>
      <c r="X289" s="3" t="str">
        <f t="shared" si="118"/>
        <v/>
      </c>
      <c r="Y289" s="3" t="str">
        <f t="shared" si="119"/>
        <v>76.3%,21.4%,2.3%</v>
      </c>
    </row>
    <row r="290" spans="2:25" x14ac:dyDescent="0.3">
      <c r="B290" s="2">
        <f>数据源!CW322</f>
        <v>8</v>
      </c>
      <c r="C290" s="2" t="str">
        <f>数据源!CX322</f>
        <v>T3MP3</v>
      </c>
      <c r="D290" s="2" t="str">
        <f>数据源!CY322</f>
        <v>部件</v>
      </c>
      <c r="E290" s="2">
        <f>数据源!CZ322</f>
        <v>846.00000000000011</v>
      </c>
      <c r="F290" s="2">
        <f>数据源!DA322</f>
        <v>1</v>
      </c>
      <c r="G290" s="2">
        <f>数据源!DB322</f>
        <v>2.2499999999999999E-2</v>
      </c>
      <c r="H290" s="2">
        <f>数据源!DC322</f>
        <v>1.3297872340425529E-3</v>
      </c>
      <c r="I290" s="2">
        <f>数据源!DD322</f>
        <v>13</v>
      </c>
      <c r="J290" s="3">
        <f t="shared" si="105"/>
        <v>1</v>
      </c>
      <c r="K290" s="3">
        <f t="shared" si="106"/>
        <v>1</v>
      </c>
      <c r="L290" s="3" t="str">
        <f t="shared" si="107"/>
        <v>部件</v>
      </c>
      <c r="M290" s="3">
        <f t="shared" ca="1" si="108"/>
        <v>93103</v>
      </c>
      <c r="N290" s="3" t="str">
        <f t="shared" ca="1" si="111"/>
        <v>91001,91003,91005,91101,91103,91105,91201,91203,91205,91002,91004,91006,91102,91104,91106,91202,91204,91206,92001,92003,92005,92101,92103,92105,92201,92203,92205,92002,92004,92006,92102,92104,92106,92202,92204,92206,93001,93003,93005,93101,93103</v>
      </c>
      <c r="O290" s="3" t="str">
        <f t="shared" si="112"/>
        <v>431,431,431,431,431,431,431,431,431,431,431,431,431,431,431,431,431,431,121,121,121,121,121,121,121,121,121,121,121,121,121,121,121,121,121,121,13,13,13,13,13</v>
      </c>
      <c r="P290" s="1" t="str">
        <f t="shared" si="113"/>
        <v>(2,3),(2,3),(2,3),(2,3),(2,3),(2,3),(2,3),(2,3),(2,3),(2,3),(2,3),(2,3),(2,3),(2,3),(2,3),(2,3),(2,3),(2,3),(1,1),(1,1),(1,1),(1,1),(1,1),(1,1),(1,1),(1,1),(1,1),(1,1),(1,1),(1,1),(1,1),(1,1),(1,1),(1,1),(1,1),(1,1),(1,1),(1,1),(1,1),(1,1),(1,1)</v>
      </c>
      <c r="Q290" s="3" t="str">
        <f>IF(D290="坦克碎片",VLOOKUP(C290,道具信息!$N$2:$O$291,2,FALSE)&amp;"碎片",VLOOKUP(C290,道具信息!$N$2:$O$291,2,FALSE))</f>
        <v>T3部件</v>
      </c>
      <c r="R290" s="3">
        <f>SUMIFS(I$3:I$408,Q$3:Q$408,Q290,B$3:B$408,B290)</f>
        <v>234</v>
      </c>
      <c r="S290" s="11">
        <f>ROUND(R290/SUMIF(B$3:B$408,B290,I$3:I$408),3)</f>
        <v>2.3E-2</v>
      </c>
      <c r="T290" s="3" t="str">
        <f>VLOOKUP(Q290,道具信息!$Q$3:$S$20,2,FALSE)</f>
        <v>CHEST_ITEM_TYPE_T3_PART</v>
      </c>
      <c r="U290" s="3" t="str">
        <f>IF(COUNTIF(U$250:U289,T290)=0,T290,"")</f>
        <v/>
      </c>
      <c r="V290" s="3" t="str">
        <f t="shared" si="116"/>
        <v>CHEST_ITEM_TYPE_T1_PART,CHEST_ITEM_TYPE_T2_PART,CHEST_ITEM_TYPE_T3_PART</v>
      </c>
      <c r="W290" s="13" t="str">
        <f t="shared" si="117"/>
        <v/>
      </c>
      <c r="X290" s="3" t="str">
        <f t="shared" si="118"/>
        <v/>
      </c>
      <c r="Y290" s="3" t="str">
        <f t="shared" si="119"/>
        <v>76.3%,21.4%,2.3%</v>
      </c>
    </row>
    <row r="291" spans="2:25" x14ac:dyDescent="0.3">
      <c r="B291" s="2">
        <f>数据源!CW323</f>
        <v>8</v>
      </c>
      <c r="C291" s="2" t="str">
        <f>数据源!CX323</f>
        <v>T3MP5</v>
      </c>
      <c r="D291" s="2" t="str">
        <f>数据源!CY323</f>
        <v>部件</v>
      </c>
      <c r="E291" s="2">
        <f>数据源!CZ323</f>
        <v>846.00000000000011</v>
      </c>
      <c r="F291" s="2">
        <f>数据源!DA323</f>
        <v>1</v>
      </c>
      <c r="G291" s="2">
        <f>数据源!DB323</f>
        <v>2.2499999999999999E-2</v>
      </c>
      <c r="H291" s="2">
        <f>数据源!DC323</f>
        <v>1.3297872340425529E-3</v>
      </c>
      <c r="I291" s="2">
        <f>数据源!DD323</f>
        <v>13</v>
      </c>
      <c r="J291" s="3">
        <f t="shared" si="105"/>
        <v>1</v>
      </c>
      <c r="K291" s="3">
        <f t="shared" si="106"/>
        <v>1</v>
      </c>
      <c r="L291" s="3" t="str">
        <f t="shared" si="107"/>
        <v>部件</v>
      </c>
      <c r="M291" s="3">
        <f t="shared" ca="1" si="108"/>
        <v>93105</v>
      </c>
      <c r="N291" s="3" t="str">
        <f t="shared" ca="1" si="111"/>
        <v>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291" s="3" t="str">
        <f t="shared" si="112"/>
        <v>431,431,431,431,431,431,431,431,431,431,431,431,431,431,431,431,431,431,121,121,121,121,121,121,121,121,121,121,121,121,121,121,121,121,121,121,13,13,13,13,13,13</v>
      </c>
      <c r="P291" s="1" t="str">
        <f t="shared" si="113"/>
        <v>(2,3),(2,3),(2,3),(2,3),(2,3),(2,3),(2,3),(2,3),(2,3),(2,3),(2,3),(2,3),(2,3),(2,3),(2,3),(2,3),(2,3),(2,3),(1,1),(1,1),(1,1),(1,1),(1,1),(1,1),(1,1),(1,1),(1,1),(1,1),(1,1),(1,1),(1,1),(1,1),(1,1),(1,1),(1,1),(1,1),(1,1),(1,1),(1,1),(1,1),(1,1),(1,1)</v>
      </c>
      <c r="Q291" s="3" t="str">
        <f>IF(D291="坦克碎片",VLOOKUP(C291,道具信息!$N$2:$O$291,2,FALSE)&amp;"碎片",VLOOKUP(C291,道具信息!$N$2:$O$291,2,FALSE))</f>
        <v>T3部件</v>
      </c>
      <c r="R291" s="3">
        <f>SUMIFS(I$3:I$408,Q$3:Q$408,Q291,B$3:B$408,B291)</f>
        <v>234</v>
      </c>
      <c r="S291" s="11">
        <f>ROUND(R291/SUMIF(B$3:B$408,B291,I$3:I$408),3)</f>
        <v>2.3E-2</v>
      </c>
      <c r="T291" s="3" t="str">
        <f>VLOOKUP(Q291,道具信息!$Q$3:$S$20,2,FALSE)</f>
        <v>CHEST_ITEM_TYPE_T3_PART</v>
      </c>
      <c r="U291" s="3" t="str">
        <f>IF(COUNTIF(U$250:U290,T291)=0,T291,"")</f>
        <v/>
      </c>
      <c r="V291" s="3" t="str">
        <f t="shared" si="116"/>
        <v>CHEST_ITEM_TYPE_T1_PART,CHEST_ITEM_TYPE_T2_PART,CHEST_ITEM_TYPE_T3_PART</v>
      </c>
      <c r="W291" s="13" t="str">
        <f t="shared" si="117"/>
        <v/>
      </c>
      <c r="X291" s="3" t="str">
        <f t="shared" si="118"/>
        <v/>
      </c>
      <c r="Y291" s="3" t="str">
        <f t="shared" si="119"/>
        <v>76.3%,21.4%,2.3%</v>
      </c>
    </row>
    <row r="292" spans="2:25" x14ac:dyDescent="0.3">
      <c r="B292" s="2">
        <f>数据源!CW324</f>
        <v>8</v>
      </c>
      <c r="C292" s="2" t="str">
        <f>数据源!CX324</f>
        <v>T3HP1</v>
      </c>
      <c r="D292" s="2" t="str">
        <f>数据源!CY324</f>
        <v>部件</v>
      </c>
      <c r="E292" s="2">
        <f>数据源!CZ324</f>
        <v>846.00000000000011</v>
      </c>
      <c r="F292" s="2">
        <f>数据源!DA324</f>
        <v>1</v>
      </c>
      <c r="G292" s="2">
        <f>数据源!DB324</f>
        <v>2.2499999999999999E-2</v>
      </c>
      <c r="H292" s="2">
        <f>数据源!DC324</f>
        <v>1.3297872340425529E-3</v>
      </c>
      <c r="I292" s="2">
        <f>数据源!DD324</f>
        <v>13</v>
      </c>
      <c r="J292" s="3">
        <f t="shared" si="105"/>
        <v>1</v>
      </c>
      <c r="K292" s="3">
        <f t="shared" si="106"/>
        <v>1</v>
      </c>
      <c r="L292" s="3" t="str">
        <f t="shared" si="107"/>
        <v>部件</v>
      </c>
      <c r="M292" s="3">
        <f t="shared" ca="1" si="108"/>
        <v>93201</v>
      </c>
      <c r="N292" s="3" t="str">
        <f t="shared" ca="1" si="111"/>
        <v>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292" s="3" t="str">
        <f t="shared" si="112"/>
        <v>431,431,431,431,431,431,431,431,431,431,431,431,431,431,431,431,431,431,121,121,121,121,121,121,121,121,121,121,121,121,121,121,121,121,121,121,13,13,13,13,13,13,13</v>
      </c>
      <c r="P292" s="1" t="str">
        <f t="shared" si="113"/>
        <v>(2,3),(2,3),(2,3),(2,3),(2,3),(2,3),(2,3),(2,3),(2,3),(2,3),(2,3),(2,3),(2,3),(2,3),(2,3),(2,3),(2,3),(2,3),(1,1),(1,1),(1,1),(1,1),(1,1),(1,1),(1,1),(1,1),(1,1),(1,1),(1,1),(1,1),(1,1),(1,1),(1,1),(1,1),(1,1),(1,1),(1,1),(1,1),(1,1),(1,1),(1,1),(1,1),(1,1)</v>
      </c>
      <c r="Q292" s="3" t="str">
        <f>IF(D292="坦克碎片",VLOOKUP(C292,道具信息!$N$2:$O$291,2,FALSE)&amp;"碎片",VLOOKUP(C292,道具信息!$N$2:$O$291,2,FALSE))</f>
        <v>T3部件</v>
      </c>
      <c r="R292" s="3">
        <f>SUMIFS(I$3:I$408,Q$3:Q$408,Q292,B$3:B$408,B292)</f>
        <v>234</v>
      </c>
      <c r="S292" s="11">
        <f>ROUND(R292/SUMIF(B$3:B$408,B292,I$3:I$408),3)</f>
        <v>2.3E-2</v>
      </c>
      <c r="T292" s="3" t="str">
        <f>VLOOKUP(Q292,道具信息!$Q$3:$S$20,2,FALSE)</f>
        <v>CHEST_ITEM_TYPE_T3_PART</v>
      </c>
      <c r="U292" s="3" t="str">
        <f>IF(COUNTIF(U$250:U291,T292)=0,T292,"")</f>
        <v/>
      </c>
      <c r="V292" s="3" t="str">
        <f t="shared" si="116"/>
        <v>CHEST_ITEM_TYPE_T1_PART,CHEST_ITEM_TYPE_T2_PART,CHEST_ITEM_TYPE_T3_PART</v>
      </c>
      <c r="W292" s="13" t="str">
        <f t="shared" si="117"/>
        <v/>
      </c>
      <c r="X292" s="3" t="str">
        <f t="shared" si="118"/>
        <v/>
      </c>
      <c r="Y292" s="3" t="str">
        <f t="shared" si="119"/>
        <v>76.3%,21.4%,2.3%</v>
      </c>
    </row>
    <row r="293" spans="2:25" x14ac:dyDescent="0.3">
      <c r="B293" s="2">
        <f>数据源!CW325</f>
        <v>8</v>
      </c>
      <c r="C293" s="2" t="str">
        <f>数据源!CX325</f>
        <v>T3HP3</v>
      </c>
      <c r="D293" s="2" t="str">
        <f>数据源!CY325</f>
        <v>部件</v>
      </c>
      <c r="E293" s="2">
        <f>数据源!CZ325</f>
        <v>846.00000000000011</v>
      </c>
      <c r="F293" s="2">
        <f>数据源!DA325</f>
        <v>1</v>
      </c>
      <c r="G293" s="2">
        <f>数据源!DB325</f>
        <v>2.2499999999999999E-2</v>
      </c>
      <c r="H293" s="2">
        <f>数据源!DC325</f>
        <v>1.3297872340425529E-3</v>
      </c>
      <c r="I293" s="2">
        <f>数据源!DD325</f>
        <v>13</v>
      </c>
      <c r="J293" s="3">
        <f t="shared" si="105"/>
        <v>1</v>
      </c>
      <c r="K293" s="3">
        <f t="shared" si="106"/>
        <v>1</v>
      </c>
      <c r="L293" s="3" t="str">
        <f t="shared" si="107"/>
        <v>部件</v>
      </c>
      <c r="M293" s="3">
        <f t="shared" ca="1" si="108"/>
        <v>93203</v>
      </c>
      <c r="N293" s="3" t="str">
        <f t="shared" ca="1" si="111"/>
        <v>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293" s="3" t="str">
        <f t="shared" si="112"/>
        <v>431,431,431,431,431,431,431,431,431,431,431,431,431,431,431,431,431,431,121,121,121,121,121,121,121,121,121,121,121,121,121,121,121,121,121,121,13,13,13,13,13,13,13,13</v>
      </c>
      <c r="P293" s="1" t="str">
        <f t="shared" si="113"/>
        <v>(2,3),(2,3),(2,3),(2,3),(2,3),(2,3),(2,3),(2,3),(2,3),(2,3),(2,3),(2,3),(2,3),(2,3),(2,3),(2,3),(2,3),(2,3),(1,1),(1,1),(1,1),(1,1),(1,1),(1,1),(1,1),(1,1),(1,1),(1,1),(1,1),(1,1),(1,1),(1,1),(1,1),(1,1),(1,1),(1,1),(1,1),(1,1),(1,1),(1,1),(1,1),(1,1),(1,1),(1,1)</v>
      </c>
      <c r="Q293" s="3" t="str">
        <f>IF(D293="坦克碎片",VLOOKUP(C293,道具信息!$N$2:$O$291,2,FALSE)&amp;"碎片",VLOOKUP(C293,道具信息!$N$2:$O$291,2,FALSE))</f>
        <v>T3部件</v>
      </c>
      <c r="R293" s="3">
        <f>SUMIFS(I$3:I$408,Q$3:Q$408,Q293,B$3:B$408,B293)</f>
        <v>234</v>
      </c>
      <c r="S293" s="11">
        <f>ROUND(R293/SUMIF(B$3:B$408,B293,I$3:I$408),3)</f>
        <v>2.3E-2</v>
      </c>
      <c r="T293" s="3" t="str">
        <f>VLOOKUP(Q293,道具信息!$Q$3:$S$20,2,FALSE)</f>
        <v>CHEST_ITEM_TYPE_T3_PART</v>
      </c>
      <c r="U293" s="3" t="str">
        <f>IF(COUNTIF(U$250:U292,T293)=0,T293,"")</f>
        <v/>
      </c>
      <c r="V293" s="3" t="str">
        <f t="shared" si="116"/>
        <v>CHEST_ITEM_TYPE_T1_PART,CHEST_ITEM_TYPE_T2_PART,CHEST_ITEM_TYPE_T3_PART</v>
      </c>
      <c r="W293" s="13" t="str">
        <f t="shared" si="117"/>
        <v/>
      </c>
      <c r="X293" s="3" t="str">
        <f t="shared" si="118"/>
        <v/>
      </c>
      <c r="Y293" s="3" t="str">
        <f t="shared" si="119"/>
        <v>76.3%,21.4%,2.3%</v>
      </c>
    </row>
    <row r="294" spans="2:25" x14ac:dyDescent="0.3">
      <c r="B294" s="2">
        <f>数据源!CW326</f>
        <v>8</v>
      </c>
      <c r="C294" s="2" t="str">
        <f>数据源!CX326</f>
        <v>T3HP5</v>
      </c>
      <c r="D294" s="2" t="str">
        <f>数据源!CY326</f>
        <v>部件</v>
      </c>
      <c r="E294" s="2">
        <f>数据源!CZ326</f>
        <v>846.00000000000011</v>
      </c>
      <c r="F294" s="2">
        <f>数据源!DA326</f>
        <v>1</v>
      </c>
      <c r="G294" s="2">
        <f>数据源!DB326</f>
        <v>2.2599999999999999E-2</v>
      </c>
      <c r="H294" s="2">
        <f>数据源!DC326</f>
        <v>1.3356973995271866E-3</v>
      </c>
      <c r="I294" s="2">
        <f>数据源!DD326</f>
        <v>13</v>
      </c>
      <c r="J294" s="3">
        <f t="shared" si="105"/>
        <v>1</v>
      </c>
      <c r="K294" s="3">
        <f t="shared" si="106"/>
        <v>1</v>
      </c>
      <c r="L294" s="3" t="str">
        <f t="shared" si="107"/>
        <v>部件</v>
      </c>
      <c r="M294" s="3">
        <f t="shared" ca="1" si="108"/>
        <v>93205</v>
      </c>
      <c r="N294" s="3" t="str">
        <f t="shared" ca="1" si="111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294" s="3" t="str">
        <f t="shared" si="112"/>
        <v>431,431,431,431,431,431,431,431,431,431,431,431,431,431,431,431,431,431,121,121,121,121,121,121,121,121,121,121,121,121,121,121,121,121,121,121,13,13,13,13,13,13,13,13,13</v>
      </c>
      <c r="P294" s="1" t="str">
        <f t="shared" si="113"/>
        <v>(2,3),(2,3),(2,3),(2,3),(2,3),(2,3),(2,3),(2,3),(2,3),(2,3),(2,3),(2,3),(2,3),(2,3),(2,3),(2,3),(2,3),(2,3),(1,1),(1,1),(1,1),(1,1),(1,1),(1,1),(1,1),(1,1),(1,1),(1,1),(1,1),(1,1),(1,1),(1,1),(1,1),(1,1),(1,1),(1,1),(1,1),(1,1),(1,1),(1,1),(1,1),(1,1),(1,1),(1,1),(1,1)</v>
      </c>
      <c r="Q294" s="3" t="str">
        <f>IF(D294="坦克碎片",VLOOKUP(C294,道具信息!$N$2:$O$291,2,FALSE)&amp;"碎片",VLOOKUP(C294,道具信息!$N$2:$O$291,2,FALSE))</f>
        <v>T3部件</v>
      </c>
      <c r="R294" s="3">
        <f>SUMIFS(I$3:I$408,Q$3:Q$408,Q294,B$3:B$408,B294)</f>
        <v>234</v>
      </c>
      <c r="S294" s="11">
        <f>ROUND(R294/SUMIF(B$3:B$408,B294,I$3:I$408),3)</f>
        <v>2.3E-2</v>
      </c>
      <c r="T294" s="3" t="str">
        <f>VLOOKUP(Q294,道具信息!$Q$3:$S$20,2,FALSE)</f>
        <v>CHEST_ITEM_TYPE_T3_PART</v>
      </c>
      <c r="U294" s="3" t="str">
        <f>IF(COUNTIF(U$250:U293,T294)=0,T294,"")</f>
        <v/>
      </c>
      <c r="V294" s="3" t="str">
        <f t="shared" si="116"/>
        <v>CHEST_ITEM_TYPE_T1_PART,CHEST_ITEM_TYPE_T2_PART,CHEST_ITEM_TYPE_T3_PART</v>
      </c>
      <c r="W294" s="13" t="str">
        <f t="shared" si="117"/>
        <v/>
      </c>
      <c r="X294" s="3" t="str">
        <f t="shared" si="118"/>
        <v/>
      </c>
      <c r="Y294" s="3" t="str">
        <f t="shared" si="119"/>
        <v>76.3%,21.4%,2.3%</v>
      </c>
    </row>
    <row r="295" spans="2:25" x14ac:dyDescent="0.3">
      <c r="B295" s="2">
        <f>数据源!CW327</f>
        <v>8</v>
      </c>
      <c r="C295" s="2" t="str">
        <f>数据源!CX327</f>
        <v>T3LP2</v>
      </c>
      <c r="D295" s="2" t="str">
        <f>数据源!CY327</f>
        <v>部件</v>
      </c>
      <c r="E295" s="2">
        <f>数据源!CZ327</f>
        <v>846.00000000000011</v>
      </c>
      <c r="F295" s="2">
        <f>数据源!DA327</f>
        <v>1</v>
      </c>
      <c r="G295" s="2">
        <f>数据源!DB327</f>
        <v>2.2599999999999999E-2</v>
      </c>
      <c r="H295" s="2">
        <f>数据源!DC327</f>
        <v>1.3356973995271866E-3</v>
      </c>
      <c r="I295" s="2">
        <f>数据源!DD327</f>
        <v>13</v>
      </c>
      <c r="J295" s="3">
        <f t="shared" si="105"/>
        <v>1</v>
      </c>
      <c r="K295" s="3">
        <f t="shared" si="106"/>
        <v>1</v>
      </c>
      <c r="L295" s="3" t="str">
        <f t="shared" si="107"/>
        <v>部件</v>
      </c>
      <c r="M295" s="3">
        <f t="shared" ca="1" si="108"/>
        <v>93002</v>
      </c>
      <c r="N295" s="3" t="str">
        <f t="shared" ca="1" si="111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295" s="3" t="str">
        <f t="shared" si="112"/>
        <v>431,431,431,431,431,431,431,431,431,431,431,431,431,431,431,431,431,431,121,121,121,121,121,121,121,121,121,121,121,121,121,121,121,121,121,121,13,13,13,13,13,13,13,13,13,13</v>
      </c>
      <c r="P295" s="1" t="str">
        <f t="shared" si="113"/>
        <v>(2,3),(2,3),(2,3),(2,3),(2,3),(2,3),(2,3),(2,3),(2,3),(2,3),(2,3),(2,3),(2,3),(2,3),(2,3),(2,3),(2,3),(2,3),(1,1),(1,1),(1,1),(1,1),(1,1),(1,1),(1,1),(1,1),(1,1),(1,1),(1,1),(1,1),(1,1),(1,1),(1,1),(1,1),(1,1),(1,1),(1,1),(1,1),(1,1),(1,1),(1,1),(1,1),(1,1),(1,1),(1,1),(1,1)</v>
      </c>
      <c r="Q295" s="3" t="str">
        <f>IF(D295="坦克碎片",VLOOKUP(C295,道具信息!$N$2:$O$291,2,FALSE)&amp;"碎片",VLOOKUP(C295,道具信息!$N$2:$O$291,2,FALSE))</f>
        <v>T3部件</v>
      </c>
      <c r="R295" s="3">
        <f>SUMIFS(I$3:I$408,Q$3:Q$408,Q295,B$3:B$408,B295)</f>
        <v>234</v>
      </c>
      <c r="S295" s="11">
        <f>ROUND(R295/SUMIF(B$3:B$408,B295,I$3:I$408),3)</f>
        <v>2.3E-2</v>
      </c>
      <c r="T295" s="3" t="str">
        <f>VLOOKUP(Q295,道具信息!$Q$3:$S$20,2,FALSE)</f>
        <v>CHEST_ITEM_TYPE_T3_PART</v>
      </c>
      <c r="U295" s="3" t="str">
        <f>IF(COUNTIF(U$250:U294,T295)=0,T295,"")</f>
        <v/>
      </c>
      <c r="V295" s="3" t="str">
        <f t="shared" si="116"/>
        <v>CHEST_ITEM_TYPE_T1_PART,CHEST_ITEM_TYPE_T2_PART,CHEST_ITEM_TYPE_T3_PART</v>
      </c>
      <c r="W295" s="13" t="str">
        <f t="shared" si="117"/>
        <v/>
      </c>
      <c r="X295" s="3" t="str">
        <f t="shared" si="118"/>
        <v/>
      </c>
      <c r="Y295" s="3" t="str">
        <f t="shared" si="119"/>
        <v>76.3%,21.4%,2.3%</v>
      </c>
    </row>
    <row r="296" spans="2:25" x14ac:dyDescent="0.3">
      <c r="B296" s="2">
        <f>数据源!CW328</f>
        <v>8</v>
      </c>
      <c r="C296" s="2" t="str">
        <f>数据源!CX328</f>
        <v>T3LP4</v>
      </c>
      <c r="D296" s="2" t="str">
        <f>数据源!CY328</f>
        <v>部件</v>
      </c>
      <c r="E296" s="2">
        <f>数据源!CZ328</f>
        <v>846.00000000000011</v>
      </c>
      <c r="F296" s="2">
        <f>数据源!DA328</f>
        <v>1</v>
      </c>
      <c r="G296" s="2">
        <f>数据源!DB328</f>
        <v>2.2599999999999999E-2</v>
      </c>
      <c r="H296" s="2">
        <f>数据源!DC328</f>
        <v>1.3356973995271866E-3</v>
      </c>
      <c r="I296" s="2">
        <f>数据源!DD328</f>
        <v>13</v>
      </c>
      <c r="J296" s="3">
        <f t="shared" si="105"/>
        <v>1</v>
      </c>
      <c r="K296" s="3">
        <f t="shared" si="106"/>
        <v>1</v>
      </c>
      <c r="L296" s="3" t="str">
        <f t="shared" si="107"/>
        <v>部件</v>
      </c>
      <c r="M296" s="3">
        <f t="shared" ca="1" si="108"/>
        <v>93004</v>
      </c>
      <c r="N296" s="3" t="str">
        <f t="shared" ca="1" si="111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296" s="3" t="str">
        <f t="shared" si="112"/>
        <v>431,431,431,431,431,431,431,431,431,431,431,431,431,431,431,431,431,431,121,121,121,121,121,121,121,121,121,121,121,121,121,121,121,121,121,121,13,13,13,13,13,13,13,13,13,13,13</v>
      </c>
      <c r="P296" s="1" t="str">
        <f t="shared" si="113"/>
        <v>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</v>
      </c>
      <c r="Q296" s="3" t="str">
        <f>IF(D296="坦克碎片",VLOOKUP(C296,道具信息!$N$2:$O$291,2,FALSE)&amp;"碎片",VLOOKUP(C296,道具信息!$N$2:$O$291,2,FALSE))</f>
        <v>T3部件</v>
      </c>
      <c r="R296" s="3">
        <f>SUMIFS(I$3:I$408,Q$3:Q$408,Q296,B$3:B$408,B296)</f>
        <v>234</v>
      </c>
      <c r="S296" s="11">
        <f>ROUND(R296/SUMIF(B$3:B$408,B296,I$3:I$408),3)</f>
        <v>2.3E-2</v>
      </c>
      <c r="T296" s="3" t="str">
        <f>VLOOKUP(Q296,道具信息!$Q$3:$S$20,2,FALSE)</f>
        <v>CHEST_ITEM_TYPE_T3_PART</v>
      </c>
      <c r="U296" s="3" t="str">
        <f>IF(COUNTIF(U$250:U295,T296)=0,T296,"")</f>
        <v/>
      </c>
      <c r="V296" s="3" t="str">
        <f t="shared" si="116"/>
        <v>CHEST_ITEM_TYPE_T1_PART,CHEST_ITEM_TYPE_T2_PART,CHEST_ITEM_TYPE_T3_PART</v>
      </c>
      <c r="W296" s="13" t="str">
        <f t="shared" si="117"/>
        <v/>
      </c>
      <c r="X296" s="3" t="str">
        <f t="shared" si="118"/>
        <v/>
      </c>
      <c r="Y296" s="3" t="str">
        <f t="shared" si="119"/>
        <v>76.3%,21.4%,2.3%</v>
      </c>
    </row>
    <row r="297" spans="2:25" x14ac:dyDescent="0.3">
      <c r="B297" s="2">
        <f>数据源!CW329</f>
        <v>8</v>
      </c>
      <c r="C297" s="2" t="str">
        <f>数据源!CX329</f>
        <v>T3LP6</v>
      </c>
      <c r="D297" s="2" t="str">
        <f>数据源!CY329</f>
        <v>部件</v>
      </c>
      <c r="E297" s="2">
        <f>数据源!CZ329</f>
        <v>846.00000000000011</v>
      </c>
      <c r="F297" s="2">
        <f>数据源!DA329</f>
        <v>1</v>
      </c>
      <c r="G297" s="2">
        <f>数据源!DB329</f>
        <v>2.2599999999999999E-2</v>
      </c>
      <c r="H297" s="2">
        <f>数据源!DC329</f>
        <v>1.3356973995271866E-3</v>
      </c>
      <c r="I297" s="2">
        <f>数据源!DD329</f>
        <v>13</v>
      </c>
      <c r="J297" s="3">
        <f t="shared" si="105"/>
        <v>1</v>
      </c>
      <c r="K297" s="3">
        <f t="shared" si="106"/>
        <v>1</v>
      </c>
      <c r="L297" s="3" t="str">
        <f t="shared" si="107"/>
        <v>部件</v>
      </c>
      <c r="M297" s="3">
        <f t="shared" ca="1" si="108"/>
        <v>93006</v>
      </c>
      <c r="N297" s="3" t="str">
        <f t="shared" ca="1" si="111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297" s="3" t="str">
        <f t="shared" si="112"/>
        <v>431,431,431,431,431,431,431,431,431,431,431,431,431,431,431,431,431,431,121,121,121,121,121,121,121,121,121,121,121,121,121,121,121,121,121,121,13,13,13,13,13,13,13,13,13,13,13,13</v>
      </c>
      <c r="P297" s="1" t="str">
        <f t="shared" si="113"/>
        <v>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</v>
      </c>
      <c r="Q297" s="3" t="str">
        <f>IF(D297="坦克碎片",VLOOKUP(C297,道具信息!$N$2:$O$291,2,FALSE)&amp;"碎片",VLOOKUP(C297,道具信息!$N$2:$O$291,2,FALSE))</f>
        <v>T3部件</v>
      </c>
      <c r="R297" s="3">
        <f>SUMIFS(I$3:I$408,Q$3:Q$408,Q297,B$3:B$408,B297)</f>
        <v>234</v>
      </c>
      <c r="S297" s="11">
        <f>ROUND(R297/SUMIF(B$3:B$408,B297,I$3:I$408),3)</f>
        <v>2.3E-2</v>
      </c>
      <c r="T297" s="3" t="str">
        <f>VLOOKUP(Q297,道具信息!$Q$3:$S$20,2,FALSE)</f>
        <v>CHEST_ITEM_TYPE_T3_PART</v>
      </c>
      <c r="U297" s="3" t="str">
        <f>IF(COUNTIF(U$250:U296,T297)=0,T297,"")</f>
        <v/>
      </c>
      <c r="V297" s="3" t="str">
        <f t="shared" si="116"/>
        <v>CHEST_ITEM_TYPE_T1_PART,CHEST_ITEM_TYPE_T2_PART,CHEST_ITEM_TYPE_T3_PART</v>
      </c>
      <c r="W297" s="13" t="str">
        <f t="shared" si="117"/>
        <v/>
      </c>
      <c r="X297" s="3" t="str">
        <f t="shared" si="118"/>
        <v/>
      </c>
      <c r="Y297" s="3" t="str">
        <f t="shared" si="119"/>
        <v>76.3%,21.4%,2.3%</v>
      </c>
    </row>
    <row r="298" spans="2:25" x14ac:dyDescent="0.3">
      <c r="B298" s="2">
        <f>数据源!CW330</f>
        <v>8</v>
      </c>
      <c r="C298" s="2" t="str">
        <f>数据源!CX330</f>
        <v>T3MP2</v>
      </c>
      <c r="D298" s="2" t="str">
        <f>数据源!CY330</f>
        <v>部件</v>
      </c>
      <c r="E298" s="2">
        <f>数据源!CZ330</f>
        <v>846.00000000000011</v>
      </c>
      <c r="F298" s="2">
        <f>数据源!DA330</f>
        <v>1</v>
      </c>
      <c r="G298" s="2">
        <f>数据源!DB330</f>
        <v>2.2599999999999999E-2</v>
      </c>
      <c r="H298" s="2">
        <f>数据源!DC330</f>
        <v>1.3356973995271866E-3</v>
      </c>
      <c r="I298" s="2">
        <f>数据源!DD330</f>
        <v>13</v>
      </c>
      <c r="J298" s="3">
        <f t="shared" si="105"/>
        <v>1</v>
      </c>
      <c r="K298" s="3">
        <f t="shared" si="106"/>
        <v>1</v>
      </c>
      <c r="L298" s="3" t="str">
        <f t="shared" si="107"/>
        <v>部件</v>
      </c>
      <c r="M298" s="3">
        <f t="shared" ca="1" si="108"/>
        <v>93102</v>
      </c>
      <c r="N298" s="3" t="str">
        <f t="shared" ca="1" si="111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298" s="3" t="str">
        <f t="shared" si="112"/>
        <v>431,431,431,431,431,431,431,431,431,431,431,431,431,431,431,431,431,431,121,121,121,121,121,121,121,121,121,121,121,121,121,121,121,121,121,121,13,13,13,13,13,13,13,13,13,13,13,13,13</v>
      </c>
      <c r="P298" s="1" t="str">
        <f t="shared" si="113"/>
        <v>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</v>
      </c>
      <c r="Q298" s="3" t="str">
        <f>IF(D298="坦克碎片",VLOOKUP(C298,道具信息!$N$2:$O$291,2,FALSE)&amp;"碎片",VLOOKUP(C298,道具信息!$N$2:$O$291,2,FALSE))</f>
        <v>T3部件</v>
      </c>
      <c r="R298" s="3">
        <f>SUMIFS(I$3:I$408,Q$3:Q$408,Q298,B$3:B$408,B298)</f>
        <v>234</v>
      </c>
      <c r="S298" s="11">
        <f>ROUND(R298/SUMIF(B$3:B$408,B298,I$3:I$408),3)</f>
        <v>2.3E-2</v>
      </c>
      <c r="T298" s="3" t="str">
        <f>VLOOKUP(Q298,道具信息!$Q$3:$S$20,2,FALSE)</f>
        <v>CHEST_ITEM_TYPE_T3_PART</v>
      </c>
      <c r="U298" s="3" t="str">
        <f>IF(COUNTIF(U$250:U297,T298)=0,T298,"")</f>
        <v/>
      </c>
      <c r="V298" s="3" t="str">
        <f t="shared" si="116"/>
        <v>CHEST_ITEM_TYPE_T1_PART,CHEST_ITEM_TYPE_T2_PART,CHEST_ITEM_TYPE_T3_PART</v>
      </c>
      <c r="W298" s="13" t="str">
        <f t="shared" si="117"/>
        <v/>
      </c>
      <c r="X298" s="3" t="str">
        <f t="shared" si="118"/>
        <v/>
      </c>
      <c r="Y298" s="3" t="str">
        <f t="shared" si="119"/>
        <v>76.3%,21.4%,2.3%</v>
      </c>
    </row>
    <row r="299" spans="2:25" x14ac:dyDescent="0.3">
      <c r="B299" s="2">
        <f>数据源!CW331</f>
        <v>8</v>
      </c>
      <c r="C299" s="2" t="str">
        <f>数据源!CX331</f>
        <v>T3MP4</v>
      </c>
      <c r="D299" s="2" t="str">
        <f>数据源!CY331</f>
        <v>部件</v>
      </c>
      <c r="E299" s="2">
        <f>数据源!CZ331</f>
        <v>846.00000000000011</v>
      </c>
      <c r="F299" s="2">
        <f>数据源!DA331</f>
        <v>1</v>
      </c>
      <c r="G299" s="2">
        <f>数据源!DB331</f>
        <v>2.2599999999999999E-2</v>
      </c>
      <c r="H299" s="2">
        <f>数据源!DC331</f>
        <v>1.3356973995271866E-3</v>
      </c>
      <c r="I299" s="2">
        <f>数据源!DD331</f>
        <v>13</v>
      </c>
      <c r="J299" s="3">
        <f t="shared" si="105"/>
        <v>1</v>
      </c>
      <c r="K299" s="3">
        <f t="shared" si="106"/>
        <v>1</v>
      </c>
      <c r="L299" s="3" t="str">
        <f t="shared" si="107"/>
        <v>部件</v>
      </c>
      <c r="M299" s="3">
        <f t="shared" ca="1" si="108"/>
        <v>93104</v>
      </c>
      <c r="N299" s="3" t="str">
        <f t="shared" ca="1" si="111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299" s="3" t="str">
        <f t="shared" si="112"/>
        <v>431,431,431,431,431,431,431,431,431,431,431,431,431,431,431,431,431,431,121,121,121,121,121,121,121,121,121,121,121,121,121,121,121,121,121,121,13,13,13,13,13,13,13,13,13,13,13,13,13,13</v>
      </c>
      <c r="P299" s="1" t="str">
        <f t="shared" si="113"/>
        <v>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</v>
      </c>
      <c r="Q299" s="3" t="str">
        <f>IF(D299="坦克碎片",VLOOKUP(C299,道具信息!$N$2:$O$291,2,FALSE)&amp;"碎片",VLOOKUP(C299,道具信息!$N$2:$O$291,2,FALSE))</f>
        <v>T3部件</v>
      </c>
      <c r="R299" s="3">
        <f>SUMIFS(I$3:I$408,Q$3:Q$408,Q299,B$3:B$408,B299)</f>
        <v>234</v>
      </c>
      <c r="S299" s="11">
        <f>ROUND(R299/SUMIF(B$3:B$408,B299,I$3:I$408),3)</f>
        <v>2.3E-2</v>
      </c>
      <c r="T299" s="3" t="str">
        <f>VLOOKUP(Q299,道具信息!$Q$3:$S$20,2,FALSE)</f>
        <v>CHEST_ITEM_TYPE_T3_PART</v>
      </c>
      <c r="U299" s="3" t="str">
        <f>IF(COUNTIF(U$250:U298,T299)=0,T299,"")</f>
        <v/>
      </c>
      <c r="V299" s="3" t="str">
        <f t="shared" si="116"/>
        <v>CHEST_ITEM_TYPE_T1_PART,CHEST_ITEM_TYPE_T2_PART,CHEST_ITEM_TYPE_T3_PART</v>
      </c>
      <c r="W299" s="13" t="str">
        <f t="shared" si="117"/>
        <v/>
      </c>
      <c r="X299" s="3" t="str">
        <f t="shared" si="118"/>
        <v/>
      </c>
      <c r="Y299" s="3" t="str">
        <f t="shared" si="119"/>
        <v>76.3%,21.4%,2.3%</v>
      </c>
    </row>
    <row r="300" spans="2:25" x14ac:dyDescent="0.3">
      <c r="B300" s="2">
        <f>数据源!CW332</f>
        <v>8</v>
      </c>
      <c r="C300" s="2" t="str">
        <f>数据源!CX332</f>
        <v>T3MP6</v>
      </c>
      <c r="D300" s="2" t="str">
        <f>数据源!CY332</f>
        <v>部件</v>
      </c>
      <c r="E300" s="2">
        <f>数据源!CZ332</f>
        <v>846.00000000000011</v>
      </c>
      <c r="F300" s="2">
        <f>数据源!DA332</f>
        <v>1</v>
      </c>
      <c r="G300" s="2">
        <f>数据源!DB332</f>
        <v>2.2599999999999999E-2</v>
      </c>
      <c r="H300" s="2">
        <f>数据源!DC332</f>
        <v>1.3356973995271866E-3</v>
      </c>
      <c r="I300" s="2">
        <f>数据源!DD332</f>
        <v>13</v>
      </c>
      <c r="J300" s="3">
        <f t="shared" si="105"/>
        <v>1</v>
      </c>
      <c r="K300" s="3">
        <f t="shared" si="106"/>
        <v>1</v>
      </c>
      <c r="L300" s="3" t="str">
        <f t="shared" si="107"/>
        <v>部件</v>
      </c>
      <c r="M300" s="3">
        <f t="shared" ca="1" si="108"/>
        <v>93106</v>
      </c>
      <c r="N300" s="3" t="str">
        <f t="shared" ca="1" si="111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300" s="3" t="str">
        <f t="shared" si="112"/>
        <v>431,431,431,431,431,431,431,431,431,431,431,431,431,431,431,431,431,431,121,121,121,121,121,121,121,121,121,121,121,121,121,121,121,121,121,121,13,13,13,13,13,13,13,13,13,13,13,13,13,13,13</v>
      </c>
      <c r="P300" s="1" t="str">
        <f t="shared" si="113"/>
        <v>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</v>
      </c>
      <c r="Q300" s="3" t="str">
        <f>IF(D300="坦克碎片",VLOOKUP(C300,道具信息!$N$2:$O$291,2,FALSE)&amp;"碎片",VLOOKUP(C300,道具信息!$N$2:$O$291,2,FALSE))</f>
        <v>T3部件</v>
      </c>
      <c r="R300" s="3">
        <f>SUMIFS(I$3:I$408,Q$3:Q$408,Q300,B$3:B$408,B300)</f>
        <v>234</v>
      </c>
      <c r="S300" s="11">
        <f>ROUND(R300/SUMIF(B$3:B$408,B300,I$3:I$408),3)</f>
        <v>2.3E-2</v>
      </c>
      <c r="T300" s="3" t="str">
        <f>VLOOKUP(Q300,道具信息!$Q$3:$S$20,2,FALSE)</f>
        <v>CHEST_ITEM_TYPE_T3_PART</v>
      </c>
      <c r="U300" s="3" t="str">
        <f>IF(COUNTIF(U$250:U299,T300)=0,T300,"")</f>
        <v/>
      </c>
      <c r="V300" s="3" t="str">
        <f t="shared" si="116"/>
        <v>CHEST_ITEM_TYPE_T1_PART,CHEST_ITEM_TYPE_T2_PART,CHEST_ITEM_TYPE_T3_PART</v>
      </c>
      <c r="W300" s="13" t="str">
        <f t="shared" si="117"/>
        <v/>
      </c>
      <c r="X300" s="3" t="str">
        <f t="shared" si="118"/>
        <v/>
      </c>
      <c r="Y300" s="3" t="str">
        <f t="shared" si="119"/>
        <v>76.3%,21.4%,2.3%</v>
      </c>
    </row>
    <row r="301" spans="2:25" x14ac:dyDescent="0.3">
      <c r="B301" s="2">
        <f>数据源!CW333</f>
        <v>8</v>
      </c>
      <c r="C301" s="2" t="str">
        <f>数据源!CX333</f>
        <v>T3HP2</v>
      </c>
      <c r="D301" s="2" t="str">
        <f>数据源!CY333</f>
        <v>部件</v>
      </c>
      <c r="E301" s="2">
        <f>数据源!CZ333</f>
        <v>846.00000000000011</v>
      </c>
      <c r="F301" s="2">
        <f>数据源!DA333</f>
        <v>1</v>
      </c>
      <c r="G301" s="2">
        <f>数据源!DB333</f>
        <v>2.2599999999999999E-2</v>
      </c>
      <c r="H301" s="2">
        <f>数据源!DC333</f>
        <v>1.3356973995271866E-3</v>
      </c>
      <c r="I301" s="2">
        <f>数据源!DD333</f>
        <v>13</v>
      </c>
      <c r="J301" s="3">
        <f t="shared" si="105"/>
        <v>1</v>
      </c>
      <c r="K301" s="3">
        <f t="shared" si="106"/>
        <v>1</v>
      </c>
      <c r="L301" s="3" t="str">
        <f t="shared" si="107"/>
        <v>部件</v>
      </c>
      <c r="M301" s="3">
        <f t="shared" ca="1" si="108"/>
        <v>93202</v>
      </c>
      <c r="N301" s="3" t="str">
        <f t="shared" ca="1" si="111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301" s="3" t="str">
        <f t="shared" si="112"/>
        <v>431,431,431,431,431,431,431,431,431,431,431,431,431,431,431,431,431,431,121,121,121,121,121,121,121,121,121,121,121,121,121,121,121,121,121,121,13,13,13,13,13,13,13,13,13,13,13,13,13,13,13,13</v>
      </c>
      <c r="P301" s="1" t="str">
        <f t="shared" si="113"/>
        <v>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</v>
      </c>
      <c r="Q301" s="3" t="str">
        <f>IF(D301="坦克碎片",VLOOKUP(C301,道具信息!$N$2:$O$291,2,FALSE)&amp;"碎片",VLOOKUP(C301,道具信息!$N$2:$O$291,2,FALSE))</f>
        <v>T3部件</v>
      </c>
      <c r="R301" s="3">
        <f>SUMIFS(I$3:I$408,Q$3:Q$408,Q301,B$3:B$408,B301)</f>
        <v>234</v>
      </c>
      <c r="S301" s="11">
        <f>ROUND(R301/SUMIF(B$3:B$408,B301,I$3:I$408),3)</f>
        <v>2.3E-2</v>
      </c>
      <c r="T301" s="3" t="str">
        <f>VLOOKUP(Q301,道具信息!$Q$3:$S$20,2,FALSE)</f>
        <v>CHEST_ITEM_TYPE_T3_PART</v>
      </c>
      <c r="U301" s="3" t="str">
        <f>IF(COUNTIF(U$250:U300,T301)=0,T301,"")</f>
        <v/>
      </c>
      <c r="V301" s="3" t="str">
        <f t="shared" si="116"/>
        <v>CHEST_ITEM_TYPE_T1_PART,CHEST_ITEM_TYPE_T2_PART,CHEST_ITEM_TYPE_T3_PART</v>
      </c>
      <c r="W301" s="13" t="str">
        <f t="shared" si="117"/>
        <v/>
      </c>
      <c r="X301" s="3" t="str">
        <f t="shared" si="118"/>
        <v/>
      </c>
      <c r="Y301" s="3" t="str">
        <f t="shared" si="119"/>
        <v>76.3%,21.4%,2.3%</v>
      </c>
    </row>
    <row r="302" spans="2:25" x14ac:dyDescent="0.3">
      <c r="B302" s="2">
        <f>数据源!CW334</f>
        <v>8</v>
      </c>
      <c r="C302" s="2" t="str">
        <f>数据源!CX334</f>
        <v>T3HP4</v>
      </c>
      <c r="D302" s="2" t="str">
        <f>数据源!CY334</f>
        <v>部件</v>
      </c>
      <c r="E302" s="2">
        <f>数据源!CZ334</f>
        <v>846.00000000000011</v>
      </c>
      <c r="F302" s="2">
        <f>数据源!DA334</f>
        <v>1</v>
      </c>
      <c r="G302" s="2">
        <f>数据源!DB334</f>
        <v>2.2599999999999999E-2</v>
      </c>
      <c r="H302" s="2">
        <f>数据源!DC334</f>
        <v>1.3356973995271866E-3</v>
      </c>
      <c r="I302" s="2">
        <f>数据源!DD334</f>
        <v>13</v>
      </c>
      <c r="J302" s="3">
        <f t="shared" si="105"/>
        <v>1</v>
      </c>
      <c r="K302" s="3">
        <f t="shared" si="106"/>
        <v>1</v>
      </c>
      <c r="L302" s="3" t="str">
        <f t="shared" si="107"/>
        <v>部件</v>
      </c>
      <c r="M302" s="3">
        <f t="shared" ca="1" si="108"/>
        <v>93204</v>
      </c>
      <c r="N302" s="3" t="str">
        <f t="shared" ca="1" si="111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302" s="3" t="str">
        <f t="shared" si="112"/>
        <v>431,431,431,431,431,431,431,431,431,431,431,431,431,431,431,431,431,431,121,121,121,121,121,121,121,121,121,121,121,121,121,121,121,121,121,121,13,13,13,13,13,13,13,13,13,13,13,13,13,13,13,13,13</v>
      </c>
      <c r="P302" s="1" t="str">
        <f t="shared" si="113"/>
        <v>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</v>
      </c>
      <c r="Q302" s="3" t="str">
        <f>IF(D302="坦克碎片",VLOOKUP(C302,道具信息!$N$2:$O$291,2,FALSE)&amp;"碎片",VLOOKUP(C302,道具信息!$N$2:$O$291,2,FALSE))</f>
        <v>T3部件</v>
      </c>
      <c r="R302" s="3">
        <f>SUMIFS(I$3:I$408,Q$3:Q$408,Q302,B$3:B$408,B302)</f>
        <v>234</v>
      </c>
      <c r="S302" s="11">
        <f>ROUND(R302/SUMIF(B$3:B$408,B302,I$3:I$408),3)</f>
        <v>2.3E-2</v>
      </c>
      <c r="T302" s="3" t="str">
        <f>VLOOKUP(Q302,道具信息!$Q$3:$S$20,2,FALSE)</f>
        <v>CHEST_ITEM_TYPE_T3_PART</v>
      </c>
      <c r="U302" s="3" t="str">
        <f>IF(COUNTIF(U$250:U301,T302)=0,T302,"")</f>
        <v/>
      </c>
      <c r="V302" s="3" t="str">
        <f t="shared" si="116"/>
        <v>CHEST_ITEM_TYPE_T1_PART,CHEST_ITEM_TYPE_T2_PART,CHEST_ITEM_TYPE_T3_PART</v>
      </c>
      <c r="W302" s="13" t="str">
        <f t="shared" si="117"/>
        <v/>
      </c>
      <c r="X302" s="3" t="str">
        <f t="shared" si="118"/>
        <v/>
      </c>
      <c r="Y302" s="3" t="str">
        <f t="shared" si="119"/>
        <v>76.3%,21.4%,2.3%</v>
      </c>
    </row>
    <row r="303" spans="2:25" x14ac:dyDescent="0.3">
      <c r="B303" s="2">
        <f>数据源!CW335</f>
        <v>8</v>
      </c>
      <c r="C303" s="2" t="str">
        <f>数据源!CX335</f>
        <v>T3HP6</v>
      </c>
      <c r="D303" s="2" t="str">
        <f>数据源!CY335</f>
        <v>部件</v>
      </c>
      <c r="E303" s="2">
        <f>数据源!CZ335</f>
        <v>846.00000000000011</v>
      </c>
      <c r="F303" s="2">
        <f>数据源!DA335</f>
        <v>1</v>
      </c>
      <c r="G303" s="2">
        <f>数据源!DB335</f>
        <v>2.2599999999999999E-2</v>
      </c>
      <c r="H303" s="2">
        <f>数据源!DC335</f>
        <v>1.3356973995271866E-3</v>
      </c>
      <c r="I303" s="2">
        <f>数据源!DD335</f>
        <v>13</v>
      </c>
      <c r="J303" s="3">
        <f t="shared" si="105"/>
        <v>1</v>
      </c>
      <c r="K303" s="3">
        <f t="shared" si="106"/>
        <v>1</v>
      </c>
      <c r="L303" s="3" t="str">
        <f t="shared" si="107"/>
        <v>部件</v>
      </c>
      <c r="M303" s="3">
        <f t="shared" ca="1" si="108"/>
        <v>93206</v>
      </c>
      <c r="N303" s="3" t="str">
        <f t="shared" ca="1" si="111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303" s="3" t="str">
        <f t="shared" si="112"/>
        <v>431,431,431,431,431,431,431,431,431,431,431,431,431,431,431,431,431,431,121,121,121,121,121,121,121,121,121,121,121,121,121,121,121,121,121,121,13,13,13,13,13,13,13,13,13,13,13,13,13,13,13,13,13,13</v>
      </c>
      <c r="P303" s="1" t="str">
        <f t="shared" si="113"/>
        <v>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,(1,1)</v>
      </c>
      <c r="Q303" s="3" t="str">
        <f>IF(D303="坦克碎片",VLOOKUP(C303,道具信息!$N$2:$O$291,2,FALSE)&amp;"碎片",VLOOKUP(C303,道具信息!$N$2:$O$291,2,FALSE))</f>
        <v>T3部件</v>
      </c>
      <c r="R303" s="3">
        <f>SUMIFS(I$3:I$408,Q$3:Q$408,Q303,B$3:B$408,B303)</f>
        <v>234</v>
      </c>
      <c r="S303" s="11">
        <f>ROUND(R303/SUMIF(B$3:B$408,B303,I$3:I$408),3)</f>
        <v>2.3E-2</v>
      </c>
      <c r="T303" s="3" t="str">
        <f>VLOOKUP(Q303,道具信息!$Q$3:$S$20,2,FALSE)</f>
        <v>CHEST_ITEM_TYPE_T3_PART</v>
      </c>
      <c r="U303" s="3" t="str">
        <f>IF(COUNTIF(U$250:U302,T303)=0,T303,"")</f>
        <v/>
      </c>
      <c r="V303" s="3" t="str">
        <f t="shared" si="116"/>
        <v>CHEST_ITEM_TYPE_T1_PART,CHEST_ITEM_TYPE_T2_PART,CHEST_ITEM_TYPE_T3_PART</v>
      </c>
      <c r="W303" s="13" t="str">
        <f t="shared" si="117"/>
        <v/>
      </c>
      <c r="X303" s="3" t="str">
        <f t="shared" si="118"/>
        <v/>
      </c>
      <c r="Y303" s="3" t="str">
        <f t="shared" si="119"/>
        <v>76.3%,21.4%,2.3%</v>
      </c>
    </row>
    <row r="304" spans="2:25" x14ac:dyDescent="0.3">
      <c r="N304" s="3" t="str">
        <f ca="1">"["&amp;N303&amp;"]"</f>
        <v>[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]</v>
      </c>
      <c r="O304" s="3" t="str">
        <f>"["&amp;O303&amp;"]"</f>
        <v>[431,431,431,431,431,431,431,431,431,431,431,431,431,431,431,431,431,431,121,121,121,121,121,121,121,121,121,121,121,121,121,121,121,121,121,121,13,13,13,13,13,13,13,13,13,13,13,13,13,13,13,13,13,13]</v>
      </c>
      <c r="P304" s="3" t="str">
        <f>"["&amp;P303&amp;"]"</f>
        <v>[(2,3),(2,3),(2,3),(2,3),(2,3),(2,3),(2,3),(2,3),(2,3),(2,3),(2,3),(2,3),(2,3),(2,3),(2,3),(2,3),(2,3),(2,3),(1,1),(1,1),(1,1),(1,1),(1,1),(1,1),(1,1),(1,1),(1,1),(1,1),(1,1),(1,1),(1,1),(1,1),(1,1),(1,1),(1,1),(1,1),(1,1),(1,1),(1,1),(1,1),(1,1),(1,1),(1,1),(1,1),(1,1),(1,1),(1,1),(1,1),(1,1),(1,1),(1,1),(1,1),(1,1),(1,1)]</v>
      </c>
      <c r="S304" s="11"/>
      <c r="V304" s="3" t="str">
        <f>"["&amp;V303&amp;"]"</f>
        <v>[CHEST_ITEM_TYPE_T1_PART,CHEST_ITEM_TYPE_T2_PART,CHEST_ITEM_TYPE_T3_PART]</v>
      </c>
      <c r="Y304" s="3" t="str">
        <f>"["&amp;Y303&amp;"]"</f>
        <v>[76.3%,21.4%,2.3%]</v>
      </c>
    </row>
    <row r="306" spans="2:25" x14ac:dyDescent="0.3">
      <c r="B306" s="2" t="str">
        <f>数据源!CW338</f>
        <v>联赛等级</v>
      </c>
      <c r="C306" s="2" t="str">
        <f>数据源!CX338</f>
        <v>道具名称</v>
      </c>
      <c r="D306" s="2" t="str">
        <f>数据源!CY338</f>
        <v>对应大类</v>
      </c>
      <c r="E306" s="2" t="str">
        <f>数据源!CZ338</f>
        <v>道具价值</v>
      </c>
      <c r="F306" s="2" t="str">
        <f>数据源!DA338</f>
        <v>抽取个数</v>
      </c>
      <c r="G306" s="2" t="str">
        <f>数据源!DB338</f>
        <v>价值比例</v>
      </c>
      <c r="H306" s="2" t="str">
        <f>数据源!DC338</f>
        <v>产出概率</v>
      </c>
      <c r="I306" s="2" t="str">
        <f>数据源!DD338</f>
        <v>权重值</v>
      </c>
      <c r="J306" s="7" t="s">
        <v>234</v>
      </c>
      <c r="K306" s="7" t="s">
        <v>235</v>
      </c>
      <c r="L306" s="3" t="s">
        <v>222</v>
      </c>
      <c r="M306" s="3" t="s">
        <v>152</v>
      </c>
      <c r="N306" s="3" t="s">
        <v>224</v>
      </c>
      <c r="O306" s="3" t="s">
        <v>225</v>
      </c>
      <c r="P306" s="3" t="s">
        <v>226</v>
      </c>
      <c r="Q306" s="8" t="s">
        <v>244</v>
      </c>
      <c r="R306" s="8" t="s">
        <v>245</v>
      </c>
      <c r="S306" s="8" t="s">
        <v>246</v>
      </c>
    </row>
    <row r="307" spans="2:25" x14ac:dyDescent="0.3">
      <c r="B307" s="2">
        <f>数据源!CW339</f>
        <v>9</v>
      </c>
      <c r="C307" s="2" t="str">
        <f>数据源!CX339</f>
        <v>T1LP1</v>
      </c>
      <c r="D307" s="2" t="str">
        <f>数据源!CY339</f>
        <v>部件</v>
      </c>
      <c r="E307" s="2">
        <f>数据源!CZ339</f>
        <v>4.5</v>
      </c>
      <c r="F307" s="2">
        <f>数据源!DA339</f>
        <v>1.5</v>
      </c>
      <c r="G307" s="2">
        <f>数据源!DB339</f>
        <v>6.0000000000000001E-3</v>
      </c>
      <c r="H307" s="2">
        <f>数据源!DC339</f>
        <v>4.4444444444444446E-2</v>
      </c>
      <c r="I307" s="2">
        <f>数据源!DD339</f>
        <v>444</v>
      </c>
      <c r="J307" s="3">
        <f t="shared" ref="J307:J360" si="120">ROUNDUP(IF(F307&gt;1,F307-ROUNDDOWN(SQRT(F307),0),F307),0)</f>
        <v>1</v>
      </c>
      <c r="K307" s="3">
        <f t="shared" ref="K307:K360" si="121">F307*2-J307</f>
        <v>2</v>
      </c>
      <c r="L307" s="3" t="str">
        <f>RIGHT(D307,2)</f>
        <v>部件</v>
      </c>
      <c r="M307" s="3">
        <f ca="1">IF(OR(L307="坦克",L307="碎片"),VLOOKUP(C307,INDIRECT("坦克ID"),MATCH(L307&amp;"ID",INDIRECT("坦克标头"),0),FALSE),VLOOKUP(C307,INDIRECT(L307&amp;"ID"),2,FALSE))</f>
        <v>91001</v>
      </c>
      <c r="N307" s="3">
        <f ca="1">M307</f>
        <v>91001</v>
      </c>
      <c r="O307" s="3">
        <f>I307</f>
        <v>444</v>
      </c>
      <c r="P307" s="1" t="str">
        <f>"("&amp;J307&amp;","&amp;K307&amp;")"</f>
        <v>(1,2)</v>
      </c>
      <c r="Q307" s="3" t="str">
        <f>IF(D307="坦克碎片",VLOOKUP(C307,道具信息!$N$2:$O$291,2,FALSE)&amp;"碎片",VLOOKUP(C307,道具信息!$N$2:$O$291,2,FALSE))</f>
        <v>T1部件</v>
      </c>
      <c r="R307" s="3">
        <f>SUMIFS(I$3:I$408,Q$3:Q$408,Q307,B$3:B$408,B307)</f>
        <v>7992</v>
      </c>
      <c r="S307" s="11">
        <f>ROUND(R307/SUMIF(B$3:B$408,B307,I$3:I$408),3)</f>
        <v>0.80300000000000005</v>
      </c>
      <c r="T307" s="3" t="str">
        <f>VLOOKUP(Q307,道具信息!$Q$3:$S$20,2,FALSE)</f>
        <v>CHEST_ITEM_TYPE_T1_PART</v>
      </c>
      <c r="U307" s="3" t="str">
        <f>T307</f>
        <v>CHEST_ITEM_TYPE_T1_PART</v>
      </c>
      <c r="V307" s="3" t="str">
        <f>U307</f>
        <v>CHEST_ITEM_TYPE_T1_PART</v>
      </c>
      <c r="W307" s="13">
        <f>IF(U307&lt;&gt;"",ROUND(S307*100%,3),"")</f>
        <v>0.80300000000000005</v>
      </c>
      <c r="X307" s="3" t="str">
        <f>TEXT(W307,"0.0%")</f>
        <v>80.3%</v>
      </c>
      <c r="Y307" s="3" t="str">
        <f>X307</f>
        <v>80.3%</v>
      </c>
    </row>
    <row r="308" spans="2:25" x14ac:dyDescent="0.3">
      <c r="B308" s="2">
        <f>数据源!CW340</f>
        <v>9</v>
      </c>
      <c r="C308" s="2" t="str">
        <f>数据源!CX340</f>
        <v>T1LP3</v>
      </c>
      <c r="D308" s="2" t="str">
        <f>数据源!CY340</f>
        <v>部件</v>
      </c>
      <c r="E308" s="2">
        <f>数据源!CZ340</f>
        <v>4.5</v>
      </c>
      <c r="F308" s="2">
        <f>数据源!DA340</f>
        <v>1.5</v>
      </c>
      <c r="G308" s="2">
        <f>数据源!DB340</f>
        <v>6.0000000000000001E-3</v>
      </c>
      <c r="H308" s="2">
        <f>数据源!DC340</f>
        <v>4.4444444444444446E-2</v>
      </c>
      <c r="I308" s="2">
        <f>数据源!DD340</f>
        <v>444</v>
      </c>
      <c r="J308" s="3">
        <f t="shared" si="120"/>
        <v>1</v>
      </c>
      <c r="K308" s="3">
        <f t="shared" si="121"/>
        <v>2</v>
      </c>
      <c r="L308" s="3" t="str">
        <f t="shared" ref="L308:L360" si="122">RIGHT(D308,2)</f>
        <v>部件</v>
      </c>
      <c r="M308" s="3">
        <f t="shared" ref="M308:M360" ca="1" si="123">IF(OR(L308="坦克",L308="碎片"),VLOOKUP(C308,INDIRECT("坦克ID"),MATCH(L308&amp;"ID",INDIRECT("坦克标头"),0),FALSE),VLOOKUP(C308,INDIRECT(L308&amp;"ID"),2,FALSE))</f>
        <v>91003</v>
      </c>
      <c r="N308" s="3" t="str">
        <f ca="1">N307&amp;","&amp;M308</f>
        <v>91001,91003</v>
      </c>
      <c r="O308" s="3" t="str">
        <f>O307&amp;","&amp;I308</f>
        <v>444,444</v>
      </c>
      <c r="P308" s="1" t="str">
        <f>P307&amp;","&amp;"("&amp;J308&amp;","&amp;K308&amp;")"</f>
        <v>(1,2),(1,2)</v>
      </c>
      <c r="Q308" s="3" t="str">
        <f>IF(D308="坦克碎片",VLOOKUP(C308,道具信息!$N$2:$O$291,2,FALSE)&amp;"碎片",VLOOKUP(C308,道具信息!$N$2:$O$291,2,FALSE))</f>
        <v>T1部件</v>
      </c>
      <c r="R308" s="3">
        <f>SUMIFS(I$3:I$408,Q$3:Q$408,Q308,B$3:B$408,B308)</f>
        <v>7992</v>
      </c>
      <c r="S308" s="11">
        <f>ROUND(R308/SUMIF(B$3:B$408,B308,I$3:I$408),3)</f>
        <v>0.80300000000000005</v>
      </c>
      <c r="T308" s="3" t="str">
        <f>VLOOKUP(Q308,道具信息!$Q$3:$S$20,2,FALSE)</f>
        <v>CHEST_ITEM_TYPE_T1_PART</v>
      </c>
      <c r="U308" s="3" t="str">
        <f>IF(COUNTIF(U$307:U307,T308)=0,T308,"")</f>
        <v/>
      </c>
      <c r="V308" s="3" t="str">
        <f>IF(U308&lt;&gt;"",V307&amp;","&amp;U308,V307)</f>
        <v>CHEST_ITEM_TYPE_T1_PART</v>
      </c>
      <c r="W308" s="13" t="str">
        <f t="shared" ref="W308:W310" si="124">IF(U308&lt;&gt;"",ROUND(S308*100%,3),"")</f>
        <v/>
      </c>
      <c r="X308" s="3" t="str">
        <f t="shared" ref="X308:X310" si="125">TEXT(W308,"0.0%")</f>
        <v/>
      </c>
      <c r="Y308" s="3" t="str">
        <f>IF(X308&lt;&gt;"",Y307&amp;","&amp;X308,Y307)</f>
        <v>80.3%</v>
      </c>
    </row>
    <row r="309" spans="2:25" x14ac:dyDescent="0.3">
      <c r="B309" s="2">
        <f>数据源!CW341</f>
        <v>9</v>
      </c>
      <c r="C309" s="2" t="str">
        <f>数据源!CX341</f>
        <v>T1LP5</v>
      </c>
      <c r="D309" s="2" t="str">
        <f>数据源!CY341</f>
        <v>部件</v>
      </c>
      <c r="E309" s="2">
        <f>数据源!CZ341</f>
        <v>4.5</v>
      </c>
      <c r="F309" s="2">
        <f>数据源!DA341</f>
        <v>1.5</v>
      </c>
      <c r="G309" s="2">
        <f>数据源!DB341</f>
        <v>6.0000000000000001E-3</v>
      </c>
      <c r="H309" s="2">
        <f>数据源!DC341</f>
        <v>4.4444444444444446E-2</v>
      </c>
      <c r="I309" s="2">
        <f>数据源!DD341</f>
        <v>444</v>
      </c>
      <c r="J309" s="3">
        <f t="shared" si="120"/>
        <v>1</v>
      </c>
      <c r="K309" s="3">
        <f t="shared" si="121"/>
        <v>2</v>
      </c>
      <c r="L309" s="3" t="str">
        <f t="shared" si="122"/>
        <v>部件</v>
      </c>
      <c r="M309" s="3">
        <f t="shared" ca="1" si="123"/>
        <v>91005</v>
      </c>
      <c r="N309" s="3" t="str">
        <f t="shared" ref="N309:N360" ca="1" si="126">N308&amp;","&amp;M309</f>
        <v>91001,91003,91005</v>
      </c>
      <c r="O309" s="3" t="str">
        <f t="shared" ref="O309:O360" si="127">O308&amp;","&amp;I309</f>
        <v>444,444,444</v>
      </c>
      <c r="P309" s="1" t="str">
        <f t="shared" ref="P309:P360" si="128">P308&amp;","&amp;"("&amp;J309&amp;","&amp;K309&amp;")"</f>
        <v>(1,2),(1,2),(1,2)</v>
      </c>
      <c r="Q309" s="3" t="str">
        <f>IF(D309="坦克碎片",VLOOKUP(C309,道具信息!$N$2:$O$291,2,FALSE)&amp;"碎片",VLOOKUP(C309,道具信息!$N$2:$O$291,2,FALSE))</f>
        <v>T1部件</v>
      </c>
      <c r="R309" s="3">
        <f>SUMIFS(I$3:I$408,Q$3:Q$408,Q309,B$3:B$408,B309)</f>
        <v>7992</v>
      </c>
      <c r="S309" s="11">
        <f>ROUND(R309/SUMIF(B$3:B$408,B309,I$3:I$408),3)</f>
        <v>0.80300000000000005</v>
      </c>
      <c r="T309" s="3" t="str">
        <f>VLOOKUP(Q309,道具信息!$Q$3:$S$20,2,FALSE)</f>
        <v>CHEST_ITEM_TYPE_T1_PART</v>
      </c>
      <c r="U309" s="3" t="str">
        <f>IF(COUNTIF(U$307:U308,T309)=0,T309,"")</f>
        <v/>
      </c>
      <c r="V309" s="3" t="str">
        <f t="shared" ref="V309:V310" si="129">IF(U309&lt;&gt;"",V308&amp;","&amp;U309,V308)</f>
        <v>CHEST_ITEM_TYPE_T1_PART</v>
      </c>
      <c r="W309" s="13" t="str">
        <f t="shared" si="124"/>
        <v/>
      </c>
      <c r="X309" s="3" t="str">
        <f t="shared" si="125"/>
        <v/>
      </c>
      <c r="Y309" s="3" t="str">
        <f t="shared" ref="Y309:Y310" si="130">IF(X309&lt;&gt;"",Y308&amp;","&amp;X309,Y308)</f>
        <v>80.3%</v>
      </c>
    </row>
    <row r="310" spans="2:25" x14ac:dyDescent="0.3">
      <c r="B310" s="2">
        <f>数据源!CW342</f>
        <v>9</v>
      </c>
      <c r="C310" s="2" t="str">
        <f>数据源!CX342</f>
        <v>T1MP1</v>
      </c>
      <c r="D310" s="2" t="str">
        <f>数据源!CY342</f>
        <v>部件</v>
      </c>
      <c r="E310" s="2">
        <f>数据源!CZ342</f>
        <v>4.5</v>
      </c>
      <c r="F310" s="2">
        <f>数据源!DA342</f>
        <v>1.5</v>
      </c>
      <c r="G310" s="2">
        <f>数据源!DB342</f>
        <v>6.0000000000000001E-3</v>
      </c>
      <c r="H310" s="2">
        <f>数据源!DC342</f>
        <v>4.4444444444444446E-2</v>
      </c>
      <c r="I310" s="2">
        <f>数据源!DD342</f>
        <v>444</v>
      </c>
      <c r="J310" s="3">
        <f t="shared" si="120"/>
        <v>1</v>
      </c>
      <c r="K310" s="3">
        <f t="shared" si="121"/>
        <v>2</v>
      </c>
      <c r="L310" s="3" t="str">
        <f t="shared" si="122"/>
        <v>部件</v>
      </c>
      <c r="M310" s="3">
        <f t="shared" ca="1" si="123"/>
        <v>91101</v>
      </c>
      <c r="N310" s="3" t="str">
        <f t="shared" ca="1" si="126"/>
        <v>91001,91003,91005,91101</v>
      </c>
      <c r="O310" s="3" t="str">
        <f t="shared" si="127"/>
        <v>444,444,444,444</v>
      </c>
      <c r="P310" s="1" t="str">
        <f t="shared" si="128"/>
        <v>(1,2),(1,2),(1,2),(1,2)</v>
      </c>
      <c r="Q310" s="3" t="str">
        <f>IF(D310="坦克碎片",VLOOKUP(C310,道具信息!$N$2:$O$291,2,FALSE)&amp;"碎片",VLOOKUP(C310,道具信息!$N$2:$O$291,2,FALSE))</f>
        <v>T1部件</v>
      </c>
      <c r="R310" s="3">
        <f>SUMIFS(I$3:I$408,Q$3:Q$408,Q310,B$3:B$408,B310)</f>
        <v>7992</v>
      </c>
      <c r="S310" s="11">
        <f>ROUND(R310/SUMIF(B$3:B$408,B310,I$3:I$408),3)</f>
        <v>0.80300000000000005</v>
      </c>
      <c r="T310" s="3" t="str">
        <f>VLOOKUP(Q310,道具信息!$Q$3:$S$20,2,FALSE)</f>
        <v>CHEST_ITEM_TYPE_T1_PART</v>
      </c>
      <c r="U310" s="3" t="str">
        <f>IF(COUNTIF(U$307:U309,T310)=0,T310,"")</f>
        <v/>
      </c>
      <c r="V310" s="3" t="str">
        <f t="shared" si="129"/>
        <v>CHEST_ITEM_TYPE_T1_PART</v>
      </c>
      <c r="W310" s="13" t="str">
        <f t="shared" si="124"/>
        <v/>
      </c>
      <c r="X310" s="3" t="str">
        <f t="shared" si="125"/>
        <v/>
      </c>
      <c r="Y310" s="3" t="str">
        <f t="shared" si="130"/>
        <v>80.3%</v>
      </c>
    </row>
    <row r="311" spans="2:25" x14ac:dyDescent="0.3">
      <c r="B311" s="2">
        <f>数据源!CW343</f>
        <v>9</v>
      </c>
      <c r="C311" s="2" t="str">
        <f>数据源!CX343</f>
        <v>T1MP3</v>
      </c>
      <c r="D311" s="2" t="str">
        <f>数据源!CY343</f>
        <v>部件</v>
      </c>
      <c r="E311" s="2">
        <f>数据源!CZ343</f>
        <v>4.5</v>
      </c>
      <c r="F311" s="2">
        <f>数据源!DA343</f>
        <v>1.5</v>
      </c>
      <c r="G311" s="2">
        <f>数据源!DB343</f>
        <v>6.0000000000000001E-3</v>
      </c>
      <c r="H311" s="2">
        <f>数据源!DC343</f>
        <v>4.4444444444444446E-2</v>
      </c>
      <c r="I311" s="2">
        <f>数据源!DD343</f>
        <v>444</v>
      </c>
      <c r="J311" s="3">
        <f t="shared" si="120"/>
        <v>1</v>
      </c>
      <c r="K311" s="3">
        <f t="shared" si="121"/>
        <v>2</v>
      </c>
      <c r="L311" s="3" t="str">
        <f t="shared" si="122"/>
        <v>部件</v>
      </c>
      <c r="M311" s="3">
        <f t="shared" ca="1" si="123"/>
        <v>91103</v>
      </c>
      <c r="N311" s="3" t="str">
        <f t="shared" ca="1" si="126"/>
        <v>91001,91003,91005,91101,91103</v>
      </c>
      <c r="O311" s="3" t="str">
        <f t="shared" si="127"/>
        <v>444,444,444,444,444</v>
      </c>
      <c r="P311" s="1" t="str">
        <f t="shared" si="128"/>
        <v>(1,2),(1,2),(1,2),(1,2),(1,2)</v>
      </c>
      <c r="Q311" s="3" t="str">
        <f>IF(D311="坦克碎片",VLOOKUP(C311,道具信息!$N$2:$O$291,2,FALSE)&amp;"碎片",VLOOKUP(C311,道具信息!$N$2:$O$291,2,FALSE))</f>
        <v>T1部件</v>
      </c>
      <c r="R311" s="3">
        <f>SUMIFS(I$3:I$408,Q$3:Q$408,Q311,B$3:B$408,B311)</f>
        <v>7992</v>
      </c>
      <c r="S311" s="11">
        <f>ROUND(R311/SUMIF(B$3:B$408,B311,I$3:I$408),3)</f>
        <v>0.80300000000000005</v>
      </c>
      <c r="T311" s="3" t="str">
        <f>VLOOKUP(Q311,道具信息!$Q$3:$S$20,2,FALSE)</f>
        <v>CHEST_ITEM_TYPE_T1_PART</v>
      </c>
      <c r="U311" s="3" t="str">
        <f>IF(COUNTIF(U$307:U310,T311)=0,T311,"")</f>
        <v/>
      </c>
      <c r="V311" s="3" t="str">
        <f t="shared" ref="V311:V360" si="131">IF(U311&lt;&gt;"",V310&amp;","&amp;U311,V310)</f>
        <v>CHEST_ITEM_TYPE_T1_PART</v>
      </c>
      <c r="W311" s="13" t="str">
        <f t="shared" ref="W311:W360" si="132">IF(U311&lt;&gt;"",ROUND(S311*100%,3),"")</f>
        <v/>
      </c>
      <c r="X311" s="3" t="str">
        <f t="shared" ref="X311:X360" si="133">TEXT(W311,"0.0%")</f>
        <v/>
      </c>
      <c r="Y311" s="3" t="str">
        <f t="shared" ref="Y311:Y360" si="134">IF(X311&lt;&gt;"",Y310&amp;","&amp;X311,Y310)</f>
        <v>80.3%</v>
      </c>
    </row>
    <row r="312" spans="2:25" x14ac:dyDescent="0.3">
      <c r="B312" s="2">
        <f>数据源!CW344</f>
        <v>9</v>
      </c>
      <c r="C312" s="2" t="str">
        <f>数据源!CX344</f>
        <v>T1MP5</v>
      </c>
      <c r="D312" s="2" t="str">
        <f>数据源!CY344</f>
        <v>部件</v>
      </c>
      <c r="E312" s="2">
        <f>数据源!CZ344</f>
        <v>4.5</v>
      </c>
      <c r="F312" s="2">
        <f>数据源!DA344</f>
        <v>1.5</v>
      </c>
      <c r="G312" s="2">
        <f>数据源!DB344</f>
        <v>6.0000000000000001E-3</v>
      </c>
      <c r="H312" s="2">
        <f>数据源!DC344</f>
        <v>4.4444444444444446E-2</v>
      </c>
      <c r="I312" s="2">
        <f>数据源!DD344</f>
        <v>444</v>
      </c>
      <c r="J312" s="3">
        <f t="shared" si="120"/>
        <v>1</v>
      </c>
      <c r="K312" s="3">
        <f t="shared" si="121"/>
        <v>2</v>
      </c>
      <c r="L312" s="3" t="str">
        <f t="shared" si="122"/>
        <v>部件</v>
      </c>
      <c r="M312" s="3">
        <f t="shared" ca="1" si="123"/>
        <v>91105</v>
      </c>
      <c r="N312" s="3" t="str">
        <f t="shared" ca="1" si="126"/>
        <v>91001,91003,91005,91101,91103,91105</v>
      </c>
      <c r="O312" s="3" t="str">
        <f t="shared" si="127"/>
        <v>444,444,444,444,444,444</v>
      </c>
      <c r="P312" s="1" t="str">
        <f t="shared" si="128"/>
        <v>(1,2),(1,2),(1,2),(1,2),(1,2),(1,2)</v>
      </c>
      <c r="Q312" s="3" t="str">
        <f>IF(D312="坦克碎片",VLOOKUP(C312,道具信息!$N$2:$O$291,2,FALSE)&amp;"碎片",VLOOKUP(C312,道具信息!$N$2:$O$291,2,FALSE))</f>
        <v>T1部件</v>
      </c>
      <c r="R312" s="3">
        <f>SUMIFS(I$3:I$408,Q$3:Q$408,Q312,B$3:B$408,B312)</f>
        <v>7992</v>
      </c>
      <c r="S312" s="11">
        <f>ROUND(R312/SUMIF(B$3:B$408,B312,I$3:I$408),3)</f>
        <v>0.80300000000000005</v>
      </c>
      <c r="T312" s="3" t="str">
        <f>VLOOKUP(Q312,道具信息!$Q$3:$S$20,2,FALSE)</f>
        <v>CHEST_ITEM_TYPE_T1_PART</v>
      </c>
      <c r="U312" s="3" t="str">
        <f>IF(COUNTIF(U$307:U311,T312)=0,T312,"")</f>
        <v/>
      </c>
      <c r="V312" s="3" t="str">
        <f t="shared" si="131"/>
        <v>CHEST_ITEM_TYPE_T1_PART</v>
      </c>
      <c r="W312" s="13" t="str">
        <f t="shared" si="132"/>
        <v/>
      </c>
      <c r="X312" s="3" t="str">
        <f t="shared" si="133"/>
        <v/>
      </c>
      <c r="Y312" s="3" t="str">
        <f t="shared" si="134"/>
        <v>80.3%</v>
      </c>
    </row>
    <row r="313" spans="2:25" x14ac:dyDescent="0.3">
      <c r="B313" s="2">
        <f>数据源!CW345</f>
        <v>9</v>
      </c>
      <c r="C313" s="2" t="str">
        <f>数据源!CX345</f>
        <v>T1HP1</v>
      </c>
      <c r="D313" s="2" t="str">
        <f>数据源!CY345</f>
        <v>部件</v>
      </c>
      <c r="E313" s="2">
        <f>数据源!CZ345</f>
        <v>4.5</v>
      </c>
      <c r="F313" s="2">
        <f>数据源!DA345</f>
        <v>1.5</v>
      </c>
      <c r="G313" s="2">
        <f>数据源!DB345</f>
        <v>6.0000000000000001E-3</v>
      </c>
      <c r="H313" s="2">
        <f>数据源!DC345</f>
        <v>4.4444444444444446E-2</v>
      </c>
      <c r="I313" s="2">
        <f>数据源!DD345</f>
        <v>444</v>
      </c>
      <c r="J313" s="3">
        <f t="shared" si="120"/>
        <v>1</v>
      </c>
      <c r="K313" s="3">
        <f t="shared" si="121"/>
        <v>2</v>
      </c>
      <c r="L313" s="3" t="str">
        <f t="shared" si="122"/>
        <v>部件</v>
      </c>
      <c r="M313" s="3">
        <f t="shared" ca="1" si="123"/>
        <v>91201</v>
      </c>
      <c r="N313" s="3" t="str">
        <f t="shared" ca="1" si="126"/>
        <v>91001,91003,91005,91101,91103,91105,91201</v>
      </c>
      <c r="O313" s="3" t="str">
        <f t="shared" si="127"/>
        <v>444,444,444,444,444,444,444</v>
      </c>
      <c r="P313" s="1" t="str">
        <f t="shared" si="128"/>
        <v>(1,2),(1,2),(1,2),(1,2),(1,2),(1,2),(1,2)</v>
      </c>
      <c r="Q313" s="3" t="str">
        <f>IF(D313="坦克碎片",VLOOKUP(C313,道具信息!$N$2:$O$291,2,FALSE)&amp;"碎片",VLOOKUP(C313,道具信息!$N$2:$O$291,2,FALSE))</f>
        <v>T1部件</v>
      </c>
      <c r="R313" s="3">
        <f>SUMIFS(I$3:I$408,Q$3:Q$408,Q313,B$3:B$408,B313)</f>
        <v>7992</v>
      </c>
      <c r="S313" s="11">
        <f>ROUND(R313/SUMIF(B$3:B$408,B313,I$3:I$408),3)</f>
        <v>0.80300000000000005</v>
      </c>
      <c r="T313" s="3" t="str">
        <f>VLOOKUP(Q313,道具信息!$Q$3:$S$20,2,FALSE)</f>
        <v>CHEST_ITEM_TYPE_T1_PART</v>
      </c>
      <c r="U313" s="3" t="str">
        <f>IF(COUNTIF(U$307:U312,T313)=0,T313,"")</f>
        <v/>
      </c>
      <c r="V313" s="3" t="str">
        <f t="shared" si="131"/>
        <v>CHEST_ITEM_TYPE_T1_PART</v>
      </c>
      <c r="W313" s="13" t="str">
        <f t="shared" si="132"/>
        <v/>
      </c>
      <c r="X313" s="3" t="str">
        <f t="shared" si="133"/>
        <v/>
      </c>
      <c r="Y313" s="3" t="str">
        <f t="shared" si="134"/>
        <v>80.3%</v>
      </c>
    </row>
    <row r="314" spans="2:25" x14ac:dyDescent="0.3">
      <c r="B314" s="2">
        <f>数据源!CW346</f>
        <v>9</v>
      </c>
      <c r="C314" s="2" t="str">
        <f>数据源!CX346</f>
        <v>T1HP3</v>
      </c>
      <c r="D314" s="2" t="str">
        <f>数据源!CY346</f>
        <v>部件</v>
      </c>
      <c r="E314" s="2">
        <f>数据源!CZ346</f>
        <v>4.5</v>
      </c>
      <c r="F314" s="2">
        <f>数据源!DA346</f>
        <v>1.5</v>
      </c>
      <c r="G314" s="2">
        <f>数据源!DB346</f>
        <v>6.0000000000000001E-3</v>
      </c>
      <c r="H314" s="2">
        <f>数据源!DC346</f>
        <v>4.4444444444444446E-2</v>
      </c>
      <c r="I314" s="2">
        <f>数据源!DD346</f>
        <v>444</v>
      </c>
      <c r="J314" s="3">
        <f t="shared" si="120"/>
        <v>1</v>
      </c>
      <c r="K314" s="3">
        <f t="shared" si="121"/>
        <v>2</v>
      </c>
      <c r="L314" s="3" t="str">
        <f t="shared" si="122"/>
        <v>部件</v>
      </c>
      <c r="M314" s="3">
        <f t="shared" ca="1" si="123"/>
        <v>91203</v>
      </c>
      <c r="N314" s="3" t="str">
        <f t="shared" ca="1" si="126"/>
        <v>91001,91003,91005,91101,91103,91105,91201,91203</v>
      </c>
      <c r="O314" s="3" t="str">
        <f t="shared" si="127"/>
        <v>444,444,444,444,444,444,444,444</v>
      </c>
      <c r="P314" s="1" t="str">
        <f t="shared" si="128"/>
        <v>(1,2),(1,2),(1,2),(1,2),(1,2),(1,2),(1,2),(1,2)</v>
      </c>
      <c r="Q314" s="3" t="str">
        <f>IF(D314="坦克碎片",VLOOKUP(C314,道具信息!$N$2:$O$291,2,FALSE)&amp;"碎片",VLOOKUP(C314,道具信息!$N$2:$O$291,2,FALSE))</f>
        <v>T1部件</v>
      </c>
      <c r="R314" s="3">
        <f>SUMIFS(I$3:I$408,Q$3:Q$408,Q314,B$3:B$408,B314)</f>
        <v>7992</v>
      </c>
      <c r="S314" s="11">
        <f>ROUND(R314/SUMIF(B$3:B$408,B314,I$3:I$408),3)</f>
        <v>0.80300000000000005</v>
      </c>
      <c r="T314" s="3" t="str">
        <f>VLOOKUP(Q314,道具信息!$Q$3:$S$20,2,FALSE)</f>
        <v>CHEST_ITEM_TYPE_T1_PART</v>
      </c>
      <c r="U314" s="3" t="str">
        <f>IF(COUNTIF(U$307:U313,T314)=0,T314,"")</f>
        <v/>
      </c>
      <c r="V314" s="3" t="str">
        <f t="shared" si="131"/>
        <v>CHEST_ITEM_TYPE_T1_PART</v>
      </c>
      <c r="W314" s="13" t="str">
        <f t="shared" si="132"/>
        <v/>
      </c>
      <c r="X314" s="3" t="str">
        <f t="shared" si="133"/>
        <v/>
      </c>
      <c r="Y314" s="3" t="str">
        <f t="shared" si="134"/>
        <v>80.3%</v>
      </c>
    </row>
    <row r="315" spans="2:25" x14ac:dyDescent="0.3">
      <c r="B315" s="2">
        <f>数据源!CW347</f>
        <v>9</v>
      </c>
      <c r="C315" s="2" t="str">
        <f>数据源!CX347</f>
        <v>T1HP5</v>
      </c>
      <c r="D315" s="2" t="str">
        <f>数据源!CY347</f>
        <v>部件</v>
      </c>
      <c r="E315" s="2">
        <f>数据源!CZ347</f>
        <v>4.5</v>
      </c>
      <c r="F315" s="2">
        <f>数据源!DA347</f>
        <v>1.5</v>
      </c>
      <c r="G315" s="2">
        <f>数据源!DB347</f>
        <v>6.0000000000000001E-3</v>
      </c>
      <c r="H315" s="2">
        <f>数据源!DC347</f>
        <v>4.4444444444444446E-2</v>
      </c>
      <c r="I315" s="2">
        <f>数据源!DD347</f>
        <v>444</v>
      </c>
      <c r="J315" s="3">
        <f t="shared" si="120"/>
        <v>1</v>
      </c>
      <c r="K315" s="3">
        <f t="shared" si="121"/>
        <v>2</v>
      </c>
      <c r="L315" s="3" t="str">
        <f t="shared" si="122"/>
        <v>部件</v>
      </c>
      <c r="M315" s="3">
        <f t="shared" ca="1" si="123"/>
        <v>91205</v>
      </c>
      <c r="N315" s="3" t="str">
        <f t="shared" ca="1" si="126"/>
        <v>91001,91003,91005,91101,91103,91105,91201,91203,91205</v>
      </c>
      <c r="O315" s="3" t="str">
        <f t="shared" si="127"/>
        <v>444,444,444,444,444,444,444,444,444</v>
      </c>
      <c r="P315" s="1" t="str">
        <f t="shared" si="128"/>
        <v>(1,2),(1,2),(1,2),(1,2),(1,2),(1,2),(1,2),(1,2),(1,2)</v>
      </c>
      <c r="Q315" s="3" t="str">
        <f>IF(D315="坦克碎片",VLOOKUP(C315,道具信息!$N$2:$O$291,2,FALSE)&amp;"碎片",VLOOKUP(C315,道具信息!$N$2:$O$291,2,FALSE))</f>
        <v>T1部件</v>
      </c>
      <c r="R315" s="3">
        <f>SUMIFS(I$3:I$408,Q$3:Q$408,Q315,B$3:B$408,B315)</f>
        <v>7992</v>
      </c>
      <c r="S315" s="11">
        <f>ROUND(R315/SUMIF(B$3:B$408,B315,I$3:I$408),3)</f>
        <v>0.80300000000000005</v>
      </c>
      <c r="T315" s="3" t="str">
        <f>VLOOKUP(Q315,道具信息!$Q$3:$S$20,2,FALSE)</f>
        <v>CHEST_ITEM_TYPE_T1_PART</v>
      </c>
      <c r="U315" s="3" t="str">
        <f>IF(COUNTIF(U$307:U314,T315)=0,T315,"")</f>
        <v/>
      </c>
      <c r="V315" s="3" t="str">
        <f t="shared" si="131"/>
        <v>CHEST_ITEM_TYPE_T1_PART</v>
      </c>
      <c r="W315" s="13" t="str">
        <f t="shared" si="132"/>
        <v/>
      </c>
      <c r="X315" s="3" t="str">
        <f t="shared" si="133"/>
        <v/>
      </c>
      <c r="Y315" s="3" t="str">
        <f t="shared" si="134"/>
        <v>80.3%</v>
      </c>
    </row>
    <row r="316" spans="2:25" x14ac:dyDescent="0.3">
      <c r="B316" s="2">
        <f>数据源!CW348</f>
        <v>9</v>
      </c>
      <c r="C316" s="2" t="str">
        <f>数据源!CX348</f>
        <v>T1LP2</v>
      </c>
      <c r="D316" s="2" t="str">
        <f>数据源!CY348</f>
        <v>部件</v>
      </c>
      <c r="E316" s="2">
        <f>数据源!CZ348</f>
        <v>4.5</v>
      </c>
      <c r="F316" s="2">
        <f>数据源!DA348</f>
        <v>1.5</v>
      </c>
      <c r="G316" s="2">
        <f>数据源!DB348</f>
        <v>6.0000000000000001E-3</v>
      </c>
      <c r="H316" s="2">
        <f>数据源!DC348</f>
        <v>4.4444444444444446E-2</v>
      </c>
      <c r="I316" s="2">
        <f>数据源!DD348</f>
        <v>444</v>
      </c>
      <c r="J316" s="3">
        <f t="shared" si="120"/>
        <v>1</v>
      </c>
      <c r="K316" s="3">
        <f t="shared" si="121"/>
        <v>2</v>
      </c>
      <c r="L316" s="3" t="str">
        <f t="shared" si="122"/>
        <v>部件</v>
      </c>
      <c r="M316" s="3">
        <f t="shared" ca="1" si="123"/>
        <v>91002</v>
      </c>
      <c r="N316" s="3" t="str">
        <f t="shared" ca="1" si="126"/>
        <v>91001,91003,91005,91101,91103,91105,91201,91203,91205,91002</v>
      </c>
      <c r="O316" s="3" t="str">
        <f t="shared" si="127"/>
        <v>444,444,444,444,444,444,444,444,444,444</v>
      </c>
      <c r="P316" s="1" t="str">
        <f t="shared" si="128"/>
        <v>(1,2),(1,2),(1,2),(1,2),(1,2),(1,2),(1,2),(1,2),(1,2),(1,2)</v>
      </c>
      <c r="Q316" s="3" t="str">
        <f>IF(D316="坦克碎片",VLOOKUP(C316,道具信息!$N$2:$O$291,2,FALSE)&amp;"碎片",VLOOKUP(C316,道具信息!$N$2:$O$291,2,FALSE))</f>
        <v>T1部件</v>
      </c>
      <c r="R316" s="3">
        <f>SUMIFS(I$3:I$408,Q$3:Q$408,Q316,B$3:B$408,B316)</f>
        <v>7992</v>
      </c>
      <c r="S316" s="11">
        <f>ROUND(R316/SUMIF(B$3:B$408,B316,I$3:I$408),3)</f>
        <v>0.80300000000000005</v>
      </c>
      <c r="T316" s="3" t="str">
        <f>VLOOKUP(Q316,道具信息!$Q$3:$S$20,2,FALSE)</f>
        <v>CHEST_ITEM_TYPE_T1_PART</v>
      </c>
      <c r="U316" s="3" t="str">
        <f>IF(COUNTIF(U$307:U315,T316)=0,T316,"")</f>
        <v/>
      </c>
      <c r="V316" s="3" t="str">
        <f t="shared" si="131"/>
        <v>CHEST_ITEM_TYPE_T1_PART</v>
      </c>
      <c r="W316" s="13" t="str">
        <f t="shared" si="132"/>
        <v/>
      </c>
      <c r="X316" s="3" t="str">
        <f t="shared" si="133"/>
        <v/>
      </c>
      <c r="Y316" s="3" t="str">
        <f t="shared" si="134"/>
        <v>80.3%</v>
      </c>
    </row>
    <row r="317" spans="2:25" x14ac:dyDescent="0.3">
      <c r="B317" s="2">
        <f>数据源!CW349</f>
        <v>9</v>
      </c>
      <c r="C317" s="2" t="str">
        <f>数据源!CX349</f>
        <v>T1LP4</v>
      </c>
      <c r="D317" s="2" t="str">
        <f>数据源!CY349</f>
        <v>部件</v>
      </c>
      <c r="E317" s="2">
        <f>数据源!CZ349</f>
        <v>4.5</v>
      </c>
      <c r="F317" s="2">
        <f>数据源!DA349</f>
        <v>1.5</v>
      </c>
      <c r="G317" s="2">
        <f>数据源!DB349</f>
        <v>6.0000000000000001E-3</v>
      </c>
      <c r="H317" s="2">
        <f>数据源!DC349</f>
        <v>4.4444444444444446E-2</v>
      </c>
      <c r="I317" s="2">
        <f>数据源!DD349</f>
        <v>444</v>
      </c>
      <c r="J317" s="3">
        <f t="shared" si="120"/>
        <v>1</v>
      </c>
      <c r="K317" s="3">
        <f t="shared" si="121"/>
        <v>2</v>
      </c>
      <c r="L317" s="3" t="str">
        <f t="shared" si="122"/>
        <v>部件</v>
      </c>
      <c r="M317" s="3">
        <f t="shared" ca="1" si="123"/>
        <v>91004</v>
      </c>
      <c r="N317" s="3" t="str">
        <f t="shared" ca="1" si="126"/>
        <v>91001,91003,91005,91101,91103,91105,91201,91203,91205,91002,91004</v>
      </c>
      <c r="O317" s="3" t="str">
        <f t="shared" si="127"/>
        <v>444,444,444,444,444,444,444,444,444,444,444</v>
      </c>
      <c r="P317" s="1" t="str">
        <f t="shared" si="128"/>
        <v>(1,2),(1,2),(1,2),(1,2),(1,2),(1,2),(1,2),(1,2),(1,2),(1,2),(1,2)</v>
      </c>
      <c r="Q317" s="3" t="str">
        <f>IF(D317="坦克碎片",VLOOKUP(C317,道具信息!$N$2:$O$291,2,FALSE)&amp;"碎片",VLOOKUP(C317,道具信息!$N$2:$O$291,2,FALSE))</f>
        <v>T1部件</v>
      </c>
      <c r="R317" s="3">
        <f>SUMIFS(I$3:I$408,Q$3:Q$408,Q317,B$3:B$408,B317)</f>
        <v>7992</v>
      </c>
      <c r="S317" s="11">
        <f>ROUND(R317/SUMIF(B$3:B$408,B317,I$3:I$408),3)</f>
        <v>0.80300000000000005</v>
      </c>
      <c r="T317" s="3" t="str">
        <f>VLOOKUP(Q317,道具信息!$Q$3:$S$20,2,FALSE)</f>
        <v>CHEST_ITEM_TYPE_T1_PART</v>
      </c>
      <c r="U317" s="3" t="str">
        <f>IF(COUNTIF(U$307:U316,T317)=0,T317,"")</f>
        <v/>
      </c>
      <c r="V317" s="3" t="str">
        <f t="shared" si="131"/>
        <v>CHEST_ITEM_TYPE_T1_PART</v>
      </c>
      <c r="W317" s="13" t="str">
        <f t="shared" si="132"/>
        <v/>
      </c>
      <c r="X317" s="3" t="str">
        <f t="shared" si="133"/>
        <v/>
      </c>
      <c r="Y317" s="3" t="str">
        <f t="shared" si="134"/>
        <v>80.3%</v>
      </c>
    </row>
    <row r="318" spans="2:25" x14ac:dyDescent="0.3">
      <c r="B318" s="2">
        <f>数据源!CW350</f>
        <v>9</v>
      </c>
      <c r="C318" s="2" t="str">
        <f>数据源!CX350</f>
        <v>T1LP6</v>
      </c>
      <c r="D318" s="2" t="str">
        <f>数据源!CY350</f>
        <v>部件</v>
      </c>
      <c r="E318" s="2">
        <f>数据源!CZ350</f>
        <v>4.5</v>
      </c>
      <c r="F318" s="2">
        <f>数据源!DA350</f>
        <v>1.5</v>
      </c>
      <c r="G318" s="2">
        <f>数据源!DB350</f>
        <v>6.0000000000000001E-3</v>
      </c>
      <c r="H318" s="2">
        <f>数据源!DC350</f>
        <v>4.4444444444444446E-2</v>
      </c>
      <c r="I318" s="2">
        <f>数据源!DD350</f>
        <v>444</v>
      </c>
      <c r="J318" s="3">
        <f t="shared" si="120"/>
        <v>1</v>
      </c>
      <c r="K318" s="3">
        <f t="shared" si="121"/>
        <v>2</v>
      </c>
      <c r="L318" s="3" t="str">
        <f t="shared" si="122"/>
        <v>部件</v>
      </c>
      <c r="M318" s="3">
        <f t="shared" ca="1" si="123"/>
        <v>91006</v>
      </c>
      <c r="N318" s="3" t="str">
        <f t="shared" ca="1" si="126"/>
        <v>91001,91003,91005,91101,91103,91105,91201,91203,91205,91002,91004,91006</v>
      </c>
      <c r="O318" s="3" t="str">
        <f t="shared" si="127"/>
        <v>444,444,444,444,444,444,444,444,444,444,444,444</v>
      </c>
      <c r="P318" s="1" t="str">
        <f t="shared" si="128"/>
        <v>(1,2),(1,2),(1,2),(1,2),(1,2),(1,2),(1,2),(1,2),(1,2),(1,2),(1,2),(1,2)</v>
      </c>
      <c r="Q318" s="3" t="str">
        <f>IF(D318="坦克碎片",VLOOKUP(C318,道具信息!$N$2:$O$291,2,FALSE)&amp;"碎片",VLOOKUP(C318,道具信息!$N$2:$O$291,2,FALSE))</f>
        <v>T1部件</v>
      </c>
      <c r="R318" s="3">
        <f>SUMIFS(I$3:I$408,Q$3:Q$408,Q318,B$3:B$408,B318)</f>
        <v>7992</v>
      </c>
      <c r="S318" s="11">
        <f>ROUND(R318/SUMIF(B$3:B$408,B318,I$3:I$408),3)</f>
        <v>0.80300000000000005</v>
      </c>
      <c r="T318" s="3" t="str">
        <f>VLOOKUP(Q318,道具信息!$Q$3:$S$20,2,FALSE)</f>
        <v>CHEST_ITEM_TYPE_T1_PART</v>
      </c>
      <c r="U318" s="3" t="str">
        <f>IF(COUNTIF(U$307:U317,T318)=0,T318,"")</f>
        <v/>
      </c>
      <c r="V318" s="3" t="str">
        <f t="shared" si="131"/>
        <v>CHEST_ITEM_TYPE_T1_PART</v>
      </c>
      <c r="W318" s="13" t="str">
        <f t="shared" si="132"/>
        <v/>
      </c>
      <c r="X318" s="3" t="str">
        <f t="shared" si="133"/>
        <v/>
      </c>
      <c r="Y318" s="3" t="str">
        <f t="shared" si="134"/>
        <v>80.3%</v>
      </c>
    </row>
    <row r="319" spans="2:25" x14ac:dyDescent="0.3">
      <c r="B319" s="2">
        <f>数据源!CW351</f>
        <v>9</v>
      </c>
      <c r="C319" s="2" t="str">
        <f>数据源!CX351</f>
        <v>T1MP2</v>
      </c>
      <c r="D319" s="2" t="str">
        <f>数据源!CY351</f>
        <v>部件</v>
      </c>
      <c r="E319" s="2">
        <f>数据源!CZ351</f>
        <v>4.5</v>
      </c>
      <c r="F319" s="2">
        <f>数据源!DA351</f>
        <v>1.5</v>
      </c>
      <c r="G319" s="2">
        <f>数据源!DB351</f>
        <v>6.0000000000000001E-3</v>
      </c>
      <c r="H319" s="2">
        <f>数据源!DC351</f>
        <v>4.4444444444444446E-2</v>
      </c>
      <c r="I319" s="2">
        <f>数据源!DD351</f>
        <v>444</v>
      </c>
      <c r="J319" s="3">
        <f t="shared" si="120"/>
        <v>1</v>
      </c>
      <c r="K319" s="3">
        <f t="shared" si="121"/>
        <v>2</v>
      </c>
      <c r="L319" s="3" t="str">
        <f t="shared" si="122"/>
        <v>部件</v>
      </c>
      <c r="M319" s="3">
        <f t="shared" ca="1" si="123"/>
        <v>91102</v>
      </c>
      <c r="N319" s="3" t="str">
        <f t="shared" ca="1" si="126"/>
        <v>91001,91003,91005,91101,91103,91105,91201,91203,91205,91002,91004,91006,91102</v>
      </c>
      <c r="O319" s="3" t="str">
        <f t="shared" si="127"/>
        <v>444,444,444,444,444,444,444,444,444,444,444,444,444</v>
      </c>
      <c r="P319" s="1" t="str">
        <f t="shared" si="128"/>
        <v>(1,2),(1,2),(1,2),(1,2),(1,2),(1,2),(1,2),(1,2),(1,2),(1,2),(1,2),(1,2),(1,2)</v>
      </c>
      <c r="Q319" s="3" t="str">
        <f>IF(D319="坦克碎片",VLOOKUP(C319,道具信息!$N$2:$O$291,2,FALSE)&amp;"碎片",VLOOKUP(C319,道具信息!$N$2:$O$291,2,FALSE))</f>
        <v>T1部件</v>
      </c>
      <c r="R319" s="3">
        <f>SUMIFS(I$3:I$408,Q$3:Q$408,Q319,B$3:B$408,B319)</f>
        <v>7992</v>
      </c>
      <c r="S319" s="11">
        <f>ROUND(R319/SUMIF(B$3:B$408,B319,I$3:I$408),3)</f>
        <v>0.80300000000000005</v>
      </c>
      <c r="T319" s="3" t="str">
        <f>VLOOKUP(Q319,道具信息!$Q$3:$S$20,2,FALSE)</f>
        <v>CHEST_ITEM_TYPE_T1_PART</v>
      </c>
      <c r="U319" s="3" t="str">
        <f>IF(COUNTIF(U$307:U318,T319)=0,T319,"")</f>
        <v/>
      </c>
      <c r="V319" s="3" t="str">
        <f t="shared" si="131"/>
        <v>CHEST_ITEM_TYPE_T1_PART</v>
      </c>
      <c r="W319" s="13" t="str">
        <f t="shared" si="132"/>
        <v/>
      </c>
      <c r="X319" s="3" t="str">
        <f t="shared" si="133"/>
        <v/>
      </c>
      <c r="Y319" s="3" t="str">
        <f t="shared" si="134"/>
        <v>80.3%</v>
      </c>
    </row>
    <row r="320" spans="2:25" x14ac:dyDescent="0.3">
      <c r="B320" s="2">
        <f>数据源!CW352</f>
        <v>9</v>
      </c>
      <c r="C320" s="2" t="str">
        <f>数据源!CX352</f>
        <v>T1MP4</v>
      </c>
      <c r="D320" s="2" t="str">
        <f>数据源!CY352</f>
        <v>部件</v>
      </c>
      <c r="E320" s="2">
        <f>数据源!CZ352</f>
        <v>4.5</v>
      </c>
      <c r="F320" s="2">
        <f>数据源!DA352</f>
        <v>1.5</v>
      </c>
      <c r="G320" s="2">
        <f>数据源!DB352</f>
        <v>6.0000000000000001E-3</v>
      </c>
      <c r="H320" s="2">
        <f>数据源!DC352</f>
        <v>4.4444444444444446E-2</v>
      </c>
      <c r="I320" s="2">
        <f>数据源!DD352</f>
        <v>444</v>
      </c>
      <c r="J320" s="3">
        <f t="shared" si="120"/>
        <v>1</v>
      </c>
      <c r="K320" s="3">
        <f t="shared" si="121"/>
        <v>2</v>
      </c>
      <c r="L320" s="3" t="str">
        <f t="shared" si="122"/>
        <v>部件</v>
      </c>
      <c r="M320" s="3">
        <f t="shared" ca="1" si="123"/>
        <v>91104</v>
      </c>
      <c r="N320" s="3" t="str">
        <f t="shared" ca="1" si="126"/>
        <v>91001,91003,91005,91101,91103,91105,91201,91203,91205,91002,91004,91006,91102,91104</v>
      </c>
      <c r="O320" s="3" t="str">
        <f t="shared" si="127"/>
        <v>444,444,444,444,444,444,444,444,444,444,444,444,444,444</v>
      </c>
      <c r="P320" s="1" t="str">
        <f t="shared" si="128"/>
        <v>(1,2),(1,2),(1,2),(1,2),(1,2),(1,2),(1,2),(1,2),(1,2),(1,2),(1,2),(1,2),(1,2),(1,2)</v>
      </c>
      <c r="Q320" s="3" t="str">
        <f>IF(D320="坦克碎片",VLOOKUP(C320,道具信息!$N$2:$O$291,2,FALSE)&amp;"碎片",VLOOKUP(C320,道具信息!$N$2:$O$291,2,FALSE))</f>
        <v>T1部件</v>
      </c>
      <c r="R320" s="3">
        <f>SUMIFS(I$3:I$408,Q$3:Q$408,Q320,B$3:B$408,B320)</f>
        <v>7992</v>
      </c>
      <c r="S320" s="11">
        <f>ROUND(R320/SUMIF(B$3:B$408,B320,I$3:I$408),3)</f>
        <v>0.80300000000000005</v>
      </c>
      <c r="T320" s="3" t="str">
        <f>VLOOKUP(Q320,道具信息!$Q$3:$S$20,2,FALSE)</f>
        <v>CHEST_ITEM_TYPE_T1_PART</v>
      </c>
      <c r="U320" s="3" t="str">
        <f>IF(COUNTIF(U$307:U319,T320)=0,T320,"")</f>
        <v/>
      </c>
      <c r="V320" s="3" t="str">
        <f t="shared" si="131"/>
        <v>CHEST_ITEM_TYPE_T1_PART</v>
      </c>
      <c r="W320" s="13" t="str">
        <f t="shared" si="132"/>
        <v/>
      </c>
      <c r="X320" s="3" t="str">
        <f t="shared" si="133"/>
        <v/>
      </c>
      <c r="Y320" s="3" t="str">
        <f t="shared" si="134"/>
        <v>80.3%</v>
      </c>
    </row>
    <row r="321" spans="2:25" x14ac:dyDescent="0.3">
      <c r="B321" s="2">
        <f>数据源!CW353</f>
        <v>9</v>
      </c>
      <c r="C321" s="2" t="str">
        <f>数据源!CX353</f>
        <v>T1MP6</v>
      </c>
      <c r="D321" s="2" t="str">
        <f>数据源!CY353</f>
        <v>部件</v>
      </c>
      <c r="E321" s="2">
        <f>数据源!CZ353</f>
        <v>4.5</v>
      </c>
      <c r="F321" s="2">
        <f>数据源!DA353</f>
        <v>1.5</v>
      </c>
      <c r="G321" s="2">
        <f>数据源!DB353</f>
        <v>6.0000000000000001E-3</v>
      </c>
      <c r="H321" s="2">
        <f>数据源!DC353</f>
        <v>4.4444444444444446E-2</v>
      </c>
      <c r="I321" s="2">
        <f>数据源!DD353</f>
        <v>444</v>
      </c>
      <c r="J321" s="3">
        <f t="shared" si="120"/>
        <v>1</v>
      </c>
      <c r="K321" s="3">
        <f t="shared" si="121"/>
        <v>2</v>
      </c>
      <c r="L321" s="3" t="str">
        <f t="shared" si="122"/>
        <v>部件</v>
      </c>
      <c r="M321" s="3">
        <f t="shared" ca="1" si="123"/>
        <v>91106</v>
      </c>
      <c r="N321" s="3" t="str">
        <f t="shared" ca="1" si="126"/>
        <v>91001,91003,91005,91101,91103,91105,91201,91203,91205,91002,91004,91006,91102,91104,91106</v>
      </c>
      <c r="O321" s="3" t="str">
        <f t="shared" si="127"/>
        <v>444,444,444,444,444,444,444,444,444,444,444,444,444,444,444</v>
      </c>
      <c r="P321" s="1" t="str">
        <f t="shared" si="128"/>
        <v>(1,2),(1,2),(1,2),(1,2),(1,2),(1,2),(1,2),(1,2),(1,2),(1,2),(1,2),(1,2),(1,2),(1,2),(1,2)</v>
      </c>
      <c r="Q321" s="3" t="str">
        <f>IF(D321="坦克碎片",VLOOKUP(C321,道具信息!$N$2:$O$291,2,FALSE)&amp;"碎片",VLOOKUP(C321,道具信息!$N$2:$O$291,2,FALSE))</f>
        <v>T1部件</v>
      </c>
      <c r="R321" s="3">
        <f>SUMIFS(I$3:I$408,Q$3:Q$408,Q321,B$3:B$408,B321)</f>
        <v>7992</v>
      </c>
      <c r="S321" s="11">
        <f>ROUND(R321/SUMIF(B$3:B$408,B321,I$3:I$408),3)</f>
        <v>0.80300000000000005</v>
      </c>
      <c r="T321" s="3" t="str">
        <f>VLOOKUP(Q321,道具信息!$Q$3:$S$20,2,FALSE)</f>
        <v>CHEST_ITEM_TYPE_T1_PART</v>
      </c>
      <c r="U321" s="3" t="str">
        <f>IF(COUNTIF(U$307:U320,T321)=0,T321,"")</f>
        <v/>
      </c>
      <c r="V321" s="3" t="str">
        <f t="shared" si="131"/>
        <v>CHEST_ITEM_TYPE_T1_PART</v>
      </c>
      <c r="W321" s="13" t="str">
        <f t="shared" si="132"/>
        <v/>
      </c>
      <c r="X321" s="3" t="str">
        <f t="shared" si="133"/>
        <v/>
      </c>
      <c r="Y321" s="3" t="str">
        <f t="shared" si="134"/>
        <v>80.3%</v>
      </c>
    </row>
    <row r="322" spans="2:25" x14ac:dyDescent="0.3">
      <c r="B322" s="2">
        <f>数据源!CW354</f>
        <v>9</v>
      </c>
      <c r="C322" s="2" t="str">
        <f>数据源!CX354</f>
        <v>T1HP2</v>
      </c>
      <c r="D322" s="2" t="str">
        <f>数据源!CY354</f>
        <v>部件</v>
      </c>
      <c r="E322" s="2">
        <f>数据源!CZ354</f>
        <v>4.5</v>
      </c>
      <c r="F322" s="2">
        <f>数据源!DA354</f>
        <v>1.5</v>
      </c>
      <c r="G322" s="2">
        <f>数据源!DB354</f>
        <v>6.0000000000000001E-3</v>
      </c>
      <c r="H322" s="2">
        <f>数据源!DC354</f>
        <v>4.4444444444444446E-2</v>
      </c>
      <c r="I322" s="2">
        <f>数据源!DD354</f>
        <v>444</v>
      </c>
      <c r="J322" s="3">
        <f t="shared" si="120"/>
        <v>1</v>
      </c>
      <c r="K322" s="3">
        <f t="shared" si="121"/>
        <v>2</v>
      </c>
      <c r="L322" s="3" t="str">
        <f t="shared" si="122"/>
        <v>部件</v>
      </c>
      <c r="M322" s="3">
        <f t="shared" ca="1" si="123"/>
        <v>91202</v>
      </c>
      <c r="N322" s="3" t="str">
        <f t="shared" ca="1" si="126"/>
        <v>91001,91003,91005,91101,91103,91105,91201,91203,91205,91002,91004,91006,91102,91104,91106,91202</v>
      </c>
      <c r="O322" s="3" t="str">
        <f t="shared" si="127"/>
        <v>444,444,444,444,444,444,444,444,444,444,444,444,444,444,444,444</v>
      </c>
      <c r="P322" s="1" t="str">
        <f t="shared" si="128"/>
        <v>(1,2),(1,2),(1,2),(1,2),(1,2),(1,2),(1,2),(1,2),(1,2),(1,2),(1,2),(1,2),(1,2),(1,2),(1,2),(1,2)</v>
      </c>
      <c r="Q322" s="3" t="str">
        <f>IF(D322="坦克碎片",VLOOKUP(C322,道具信息!$N$2:$O$291,2,FALSE)&amp;"碎片",VLOOKUP(C322,道具信息!$N$2:$O$291,2,FALSE))</f>
        <v>T1部件</v>
      </c>
      <c r="R322" s="3">
        <f>SUMIFS(I$3:I$408,Q$3:Q$408,Q322,B$3:B$408,B322)</f>
        <v>7992</v>
      </c>
      <c r="S322" s="11">
        <f>ROUND(R322/SUMIF(B$3:B$408,B322,I$3:I$408),3)</f>
        <v>0.80300000000000005</v>
      </c>
      <c r="T322" s="3" t="str">
        <f>VLOOKUP(Q322,道具信息!$Q$3:$S$20,2,FALSE)</f>
        <v>CHEST_ITEM_TYPE_T1_PART</v>
      </c>
      <c r="U322" s="3" t="str">
        <f>IF(COUNTIF(U$307:U321,T322)=0,T322,"")</f>
        <v/>
      </c>
      <c r="V322" s="3" t="str">
        <f t="shared" si="131"/>
        <v>CHEST_ITEM_TYPE_T1_PART</v>
      </c>
      <c r="W322" s="13" t="str">
        <f t="shared" si="132"/>
        <v/>
      </c>
      <c r="X322" s="3" t="str">
        <f t="shared" si="133"/>
        <v/>
      </c>
      <c r="Y322" s="3" t="str">
        <f t="shared" si="134"/>
        <v>80.3%</v>
      </c>
    </row>
    <row r="323" spans="2:25" x14ac:dyDescent="0.3">
      <c r="B323" s="2">
        <f>数据源!CW355</f>
        <v>9</v>
      </c>
      <c r="C323" s="2" t="str">
        <f>数据源!CX355</f>
        <v>T1HP4</v>
      </c>
      <c r="D323" s="2" t="str">
        <f>数据源!CY355</f>
        <v>部件</v>
      </c>
      <c r="E323" s="2">
        <f>数据源!CZ355</f>
        <v>4.5</v>
      </c>
      <c r="F323" s="2">
        <f>数据源!DA355</f>
        <v>1.5</v>
      </c>
      <c r="G323" s="2">
        <f>数据源!DB355</f>
        <v>6.0000000000000001E-3</v>
      </c>
      <c r="H323" s="2">
        <f>数据源!DC355</f>
        <v>4.4444444444444446E-2</v>
      </c>
      <c r="I323" s="2">
        <f>数据源!DD355</f>
        <v>444</v>
      </c>
      <c r="J323" s="3">
        <f t="shared" si="120"/>
        <v>1</v>
      </c>
      <c r="K323" s="3">
        <f t="shared" si="121"/>
        <v>2</v>
      </c>
      <c r="L323" s="3" t="str">
        <f t="shared" si="122"/>
        <v>部件</v>
      </c>
      <c r="M323" s="3">
        <f t="shared" ca="1" si="123"/>
        <v>91204</v>
      </c>
      <c r="N323" s="3" t="str">
        <f t="shared" ca="1" si="126"/>
        <v>91001,91003,91005,91101,91103,91105,91201,91203,91205,91002,91004,91006,91102,91104,91106,91202,91204</v>
      </c>
      <c r="O323" s="3" t="str">
        <f t="shared" si="127"/>
        <v>444,444,444,444,444,444,444,444,444,444,444,444,444,444,444,444,444</v>
      </c>
      <c r="P323" s="1" t="str">
        <f t="shared" si="128"/>
        <v>(1,2),(1,2),(1,2),(1,2),(1,2),(1,2),(1,2),(1,2),(1,2),(1,2),(1,2),(1,2),(1,2),(1,2),(1,2),(1,2),(1,2)</v>
      </c>
      <c r="Q323" s="3" t="str">
        <f>IF(D323="坦克碎片",VLOOKUP(C323,道具信息!$N$2:$O$291,2,FALSE)&amp;"碎片",VLOOKUP(C323,道具信息!$N$2:$O$291,2,FALSE))</f>
        <v>T1部件</v>
      </c>
      <c r="R323" s="3">
        <f>SUMIFS(I$3:I$408,Q$3:Q$408,Q323,B$3:B$408,B323)</f>
        <v>7992</v>
      </c>
      <c r="S323" s="11">
        <f>ROUND(R323/SUMIF(B$3:B$408,B323,I$3:I$408),3)</f>
        <v>0.80300000000000005</v>
      </c>
      <c r="T323" s="3" t="str">
        <f>VLOOKUP(Q323,道具信息!$Q$3:$S$20,2,FALSE)</f>
        <v>CHEST_ITEM_TYPE_T1_PART</v>
      </c>
      <c r="U323" s="3" t="str">
        <f>IF(COUNTIF(U$307:U322,T323)=0,T323,"")</f>
        <v/>
      </c>
      <c r="V323" s="3" t="str">
        <f t="shared" si="131"/>
        <v>CHEST_ITEM_TYPE_T1_PART</v>
      </c>
      <c r="W323" s="13" t="str">
        <f t="shared" si="132"/>
        <v/>
      </c>
      <c r="X323" s="3" t="str">
        <f t="shared" si="133"/>
        <v/>
      </c>
      <c r="Y323" s="3" t="str">
        <f t="shared" si="134"/>
        <v>80.3%</v>
      </c>
    </row>
    <row r="324" spans="2:25" x14ac:dyDescent="0.3">
      <c r="B324" s="2">
        <f>数据源!CW356</f>
        <v>9</v>
      </c>
      <c r="C324" s="2" t="str">
        <f>数据源!CX356</f>
        <v>T1HP6</v>
      </c>
      <c r="D324" s="2" t="str">
        <f>数据源!CY356</f>
        <v>部件</v>
      </c>
      <c r="E324" s="2">
        <f>数据源!CZ356</f>
        <v>4.5</v>
      </c>
      <c r="F324" s="2">
        <f>数据源!DA356</f>
        <v>1.5</v>
      </c>
      <c r="G324" s="2">
        <f>数据源!DB356</f>
        <v>6.0000000000000001E-3</v>
      </c>
      <c r="H324" s="2">
        <f>数据源!DC356</f>
        <v>4.4444444444444446E-2</v>
      </c>
      <c r="I324" s="2">
        <f>数据源!DD356</f>
        <v>444</v>
      </c>
      <c r="J324" s="3">
        <f t="shared" si="120"/>
        <v>1</v>
      </c>
      <c r="K324" s="3">
        <f t="shared" si="121"/>
        <v>2</v>
      </c>
      <c r="L324" s="3" t="str">
        <f t="shared" si="122"/>
        <v>部件</v>
      </c>
      <c r="M324" s="3">
        <f t="shared" ca="1" si="123"/>
        <v>91206</v>
      </c>
      <c r="N324" s="3" t="str">
        <f t="shared" ca="1" si="126"/>
        <v>91001,91003,91005,91101,91103,91105,91201,91203,91205,91002,91004,91006,91102,91104,91106,91202,91204,91206</v>
      </c>
      <c r="O324" s="3" t="str">
        <f t="shared" si="127"/>
        <v>444,444,444,444,444,444,444,444,444,444,444,444,444,444,444,444,444,444</v>
      </c>
      <c r="P324" s="1" t="str">
        <f t="shared" si="128"/>
        <v>(1,2),(1,2),(1,2),(1,2),(1,2),(1,2),(1,2),(1,2),(1,2),(1,2),(1,2),(1,2),(1,2),(1,2),(1,2),(1,2),(1,2),(1,2)</v>
      </c>
      <c r="Q324" s="3" t="str">
        <f>IF(D324="坦克碎片",VLOOKUP(C324,道具信息!$N$2:$O$291,2,FALSE)&amp;"碎片",VLOOKUP(C324,道具信息!$N$2:$O$291,2,FALSE))</f>
        <v>T1部件</v>
      </c>
      <c r="R324" s="3">
        <f>SUMIFS(I$3:I$408,Q$3:Q$408,Q324,B$3:B$408,B324)</f>
        <v>7992</v>
      </c>
      <c r="S324" s="11">
        <f>ROUND(R324/SUMIF(B$3:B$408,B324,I$3:I$408),3)</f>
        <v>0.80300000000000005</v>
      </c>
      <c r="T324" s="3" t="str">
        <f>VLOOKUP(Q324,道具信息!$Q$3:$S$20,2,FALSE)</f>
        <v>CHEST_ITEM_TYPE_T1_PART</v>
      </c>
      <c r="U324" s="3" t="str">
        <f>IF(COUNTIF(U$307:U323,T324)=0,T324,"")</f>
        <v/>
      </c>
      <c r="V324" s="3" t="str">
        <f t="shared" si="131"/>
        <v>CHEST_ITEM_TYPE_T1_PART</v>
      </c>
      <c r="W324" s="13" t="str">
        <f t="shared" si="132"/>
        <v/>
      </c>
      <c r="X324" s="3" t="str">
        <f t="shared" si="133"/>
        <v/>
      </c>
      <c r="Y324" s="3" t="str">
        <f t="shared" si="134"/>
        <v>80.3%</v>
      </c>
    </row>
    <row r="325" spans="2:25" x14ac:dyDescent="0.3">
      <c r="B325" s="2">
        <f>数据源!CW357</f>
        <v>9</v>
      </c>
      <c r="C325" s="2" t="str">
        <f>数据源!CX357</f>
        <v>T2LP1</v>
      </c>
      <c r="D325" s="2" t="str">
        <f>数据源!CY357</f>
        <v>部件</v>
      </c>
      <c r="E325" s="2">
        <f>数据源!CZ357</f>
        <v>88.875000000000014</v>
      </c>
      <c r="F325" s="2">
        <f>数据源!DA357</f>
        <v>1</v>
      </c>
      <c r="G325" s="2">
        <f>数据源!DB357</f>
        <v>1.7000000000000001E-2</v>
      </c>
      <c r="H325" s="2">
        <f>数据源!DC357</f>
        <v>9.5639943741209557E-3</v>
      </c>
      <c r="I325" s="2">
        <f>数据源!DD357</f>
        <v>96</v>
      </c>
      <c r="J325" s="3">
        <f t="shared" si="120"/>
        <v>1</v>
      </c>
      <c r="K325" s="3">
        <f t="shared" si="121"/>
        <v>1</v>
      </c>
      <c r="L325" s="3" t="str">
        <f t="shared" si="122"/>
        <v>部件</v>
      </c>
      <c r="M325" s="3">
        <f t="shared" ca="1" si="123"/>
        <v>92001</v>
      </c>
      <c r="N325" s="3" t="str">
        <f t="shared" ca="1" si="126"/>
        <v>91001,91003,91005,91101,91103,91105,91201,91203,91205,91002,91004,91006,91102,91104,91106,91202,91204,91206,92001</v>
      </c>
      <c r="O325" s="3" t="str">
        <f t="shared" si="127"/>
        <v>444,444,444,444,444,444,444,444,444,444,444,444,444,444,444,444,444,444,96</v>
      </c>
      <c r="P325" s="1" t="str">
        <f t="shared" si="128"/>
        <v>(1,2),(1,2),(1,2),(1,2),(1,2),(1,2),(1,2),(1,2),(1,2),(1,2),(1,2),(1,2),(1,2),(1,2),(1,2),(1,2),(1,2),(1,2),(1,1)</v>
      </c>
      <c r="Q325" s="3" t="str">
        <f>IF(D325="坦克碎片",VLOOKUP(C325,道具信息!$N$2:$O$291,2,FALSE)&amp;"碎片",VLOOKUP(C325,道具信息!$N$2:$O$291,2,FALSE))</f>
        <v>T2部件</v>
      </c>
      <c r="R325" s="3">
        <f>SUMIFS(I$3:I$408,Q$3:Q$408,Q325,B$3:B$408,B325)</f>
        <v>1728</v>
      </c>
      <c r="S325" s="11">
        <f>ROUND(R325/SUMIF(B$3:B$408,B325,I$3:I$408),3)</f>
        <v>0.17399999999999999</v>
      </c>
      <c r="T325" s="3" t="str">
        <f>VLOOKUP(Q325,道具信息!$Q$3:$S$20,2,FALSE)</f>
        <v>CHEST_ITEM_TYPE_T2_PART</v>
      </c>
      <c r="U325" s="3" t="str">
        <f>IF(COUNTIF(U$307:U324,T325)=0,T325,"")</f>
        <v>CHEST_ITEM_TYPE_T2_PART</v>
      </c>
      <c r="V325" s="3" t="str">
        <f t="shared" si="131"/>
        <v>CHEST_ITEM_TYPE_T1_PART,CHEST_ITEM_TYPE_T2_PART</v>
      </c>
      <c r="W325" s="13">
        <f t="shared" si="132"/>
        <v>0.17399999999999999</v>
      </c>
      <c r="X325" s="3" t="str">
        <f t="shared" si="133"/>
        <v>17.4%</v>
      </c>
      <c r="Y325" s="3" t="str">
        <f t="shared" si="134"/>
        <v>80.3%,17.4%</v>
      </c>
    </row>
    <row r="326" spans="2:25" x14ac:dyDescent="0.3">
      <c r="B326" s="2">
        <f>数据源!CW358</f>
        <v>9</v>
      </c>
      <c r="C326" s="2" t="str">
        <f>数据源!CX358</f>
        <v>T2LP3</v>
      </c>
      <c r="D326" s="2" t="str">
        <f>数据源!CY358</f>
        <v>部件</v>
      </c>
      <c r="E326" s="2">
        <f>数据源!CZ358</f>
        <v>88.875000000000014</v>
      </c>
      <c r="F326" s="2">
        <f>数据源!DA358</f>
        <v>1</v>
      </c>
      <c r="G326" s="2">
        <f>数据源!DB358</f>
        <v>1.7000000000000001E-2</v>
      </c>
      <c r="H326" s="2">
        <f>数据源!DC358</f>
        <v>9.5639943741209557E-3</v>
      </c>
      <c r="I326" s="2">
        <f>数据源!DD358</f>
        <v>96</v>
      </c>
      <c r="J326" s="3">
        <f t="shared" si="120"/>
        <v>1</v>
      </c>
      <c r="K326" s="3">
        <f t="shared" si="121"/>
        <v>1</v>
      </c>
      <c r="L326" s="3" t="str">
        <f t="shared" si="122"/>
        <v>部件</v>
      </c>
      <c r="M326" s="3">
        <f t="shared" ca="1" si="123"/>
        <v>92003</v>
      </c>
      <c r="N326" s="3" t="str">
        <f t="shared" ca="1" si="126"/>
        <v>91001,91003,91005,91101,91103,91105,91201,91203,91205,91002,91004,91006,91102,91104,91106,91202,91204,91206,92001,92003</v>
      </c>
      <c r="O326" s="3" t="str">
        <f t="shared" si="127"/>
        <v>444,444,444,444,444,444,444,444,444,444,444,444,444,444,444,444,444,444,96,96</v>
      </c>
      <c r="P326" s="1" t="str">
        <f t="shared" si="128"/>
        <v>(1,2),(1,2),(1,2),(1,2),(1,2),(1,2),(1,2),(1,2),(1,2),(1,2),(1,2),(1,2),(1,2),(1,2),(1,2),(1,2),(1,2),(1,2),(1,1),(1,1)</v>
      </c>
      <c r="Q326" s="3" t="str">
        <f>IF(D326="坦克碎片",VLOOKUP(C326,道具信息!$N$2:$O$291,2,FALSE)&amp;"碎片",VLOOKUP(C326,道具信息!$N$2:$O$291,2,FALSE))</f>
        <v>T2部件</v>
      </c>
      <c r="R326" s="3">
        <f>SUMIFS(I$3:I$408,Q$3:Q$408,Q326,B$3:B$408,B326)</f>
        <v>1728</v>
      </c>
      <c r="S326" s="11">
        <f>ROUND(R326/SUMIF(B$3:B$408,B326,I$3:I$408),3)</f>
        <v>0.17399999999999999</v>
      </c>
      <c r="T326" s="3" t="str">
        <f>VLOOKUP(Q326,道具信息!$Q$3:$S$20,2,FALSE)</f>
        <v>CHEST_ITEM_TYPE_T2_PART</v>
      </c>
      <c r="U326" s="3" t="str">
        <f>IF(COUNTIF(U$307:U325,T326)=0,T326,"")</f>
        <v/>
      </c>
      <c r="V326" s="3" t="str">
        <f t="shared" si="131"/>
        <v>CHEST_ITEM_TYPE_T1_PART,CHEST_ITEM_TYPE_T2_PART</v>
      </c>
      <c r="W326" s="13" t="str">
        <f t="shared" si="132"/>
        <v/>
      </c>
      <c r="X326" s="3" t="str">
        <f t="shared" si="133"/>
        <v/>
      </c>
      <c r="Y326" s="3" t="str">
        <f t="shared" si="134"/>
        <v>80.3%,17.4%</v>
      </c>
    </row>
    <row r="327" spans="2:25" x14ac:dyDescent="0.3">
      <c r="B327" s="2">
        <f>数据源!CW359</f>
        <v>9</v>
      </c>
      <c r="C327" s="2" t="str">
        <f>数据源!CX359</f>
        <v>T2LP5</v>
      </c>
      <c r="D327" s="2" t="str">
        <f>数据源!CY359</f>
        <v>部件</v>
      </c>
      <c r="E327" s="2">
        <f>数据源!CZ359</f>
        <v>88.875000000000014</v>
      </c>
      <c r="F327" s="2">
        <f>数据源!DA359</f>
        <v>1</v>
      </c>
      <c r="G327" s="2">
        <f>数据源!DB359</f>
        <v>1.7000000000000001E-2</v>
      </c>
      <c r="H327" s="2">
        <f>数据源!DC359</f>
        <v>9.5639943741209557E-3</v>
      </c>
      <c r="I327" s="2">
        <f>数据源!DD359</f>
        <v>96</v>
      </c>
      <c r="J327" s="3">
        <f t="shared" si="120"/>
        <v>1</v>
      </c>
      <c r="K327" s="3">
        <f t="shared" si="121"/>
        <v>1</v>
      </c>
      <c r="L327" s="3" t="str">
        <f t="shared" si="122"/>
        <v>部件</v>
      </c>
      <c r="M327" s="3">
        <f t="shared" ca="1" si="123"/>
        <v>92005</v>
      </c>
      <c r="N327" s="3" t="str">
        <f t="shared" ca="1" si="126"/>
        <v>91001,91003,91005,91101,91103,91105,91201,91203,91205,91002,91004,91006,91102,91104,91106,91202,91204,91206,92001,92003,92005</v>
      </c>
      <c r="O327" s="3" t="str">
        <f t="shared" si="127"/>
        <v>444,444,444,444,444,444,444,444,444,444,444,444,444,444,444,444,444,444,96,96,96</v>
      </c>
      <c r="P327" s="1" t="str">
        <f t="shared" si="128"/>
        <v>(1,2),(1,2),(1,2),(1,2),(1,2),(1,2),(1,2),(1,2),(1,2),(1,2),(1,2),(1,2),(1,2),(1,2),(1,2),(1,2),(1,2),(1,2),(1,1),(1,1),(1,1)</v>
      </c>
      <c r="Q327" s="3" t="str">
        <f>IF(D327="坦克碎片",VLOOKUP(C327,道具信息!$N$2:$O$291,2,FALSE)&amp;"碎片",VLOOKUP(C327,道具信息!$N$2:$O$291,2,FALSE))</f>
        <v>T2部件</v>
      </c>
      <c r="R327" s="3">
        <f>SUMIFS(I$3:I$408,Q$3:Q$408,Q327,B$3:B$408,B327)</f>
        <v>1728</v>
      </c>
      <c r="S327" s="11">
        <f>ROUND(R327/SUMIF(B$3:B$408,B327,I$3:I$408),3)</f>
        <v>0.17399999999999999</v>
      </c>
      <c r="T327" s="3" t="str">
        <f>VLOOKUP(Q327,道具信息!$Q$3:$S$20,2,FALSE)</f>
        <v>CHEST_ITEM_TYPE_T2_PART</v>
      </c>
      <c r="U327" s="3" t="str">
        <f>IF(COUNTIF(U$307:U326,T327)=0,T327,"")</f>
        <v/>
      </c>
      <c r="V327" s="3" t="str">
        <f t="shared" si="131"/>
        <v>CHEST_ITEM_TYPE_T1_PART,CHEST_ITEM_TYPE_T2_PART</v>
      </c>
      <c r="W327" s="13" t="str">
        <f t="shared" si="132"/>
        <v/>
      </c>
      <c r="X327" s="3" t="str">
        <f t="shared" si="133"/>
        <v/>
      </c>
      <c r="Y327" s="3" t="str">
        <f t="shared" si="134"/>
        <v>80.3%,17.4%</v>
      </c>
    </row>
    <row r="328" spans="2:25" x14ac:dyDescent="0.3">
      <c r="B328" s="2">
        <f>数据源!CW360</f>
        <v>9</v>
      </c>
      <c r="C328" s="2" t="str">
        <f>数据源!CX360</f>
        <v>T2MP1</v>
      </c>
      <c r="D328" s="2" t="str">
        <f>数据源!CY360</f>
        <v>部件</v>
      </c>
      <c r="E328" s="2">
        <f>数据源!CZ360</f>
        <v>88.875000000000014</v>
      </c>
      <c r="F328" s="2">
        <f>数据源!DA360</f>
        <v>1</v>
      </c>
      <c r="G328" s="2">
        <f>数据源!DB360</f>
        <v>1.7000000000000001E-2</v>
      </c>
      <c r="H328" s="2">
        <f>数据源!DC360</f>
        <v>9.5639943741209557E-3</v>
      </c>
      <c r="I328" s="2">
        <f>数据源!DD360</f>
        <v>96</v>
      </c>
      <c r="J328" s="3">
        <f t="shared" si="120"/>
        <v>1</v>
      </c>
      <c r="K328" s="3">
        <f t="shared" si="121"/>
        <v>1</v>
      </c>
      <c r="L328" s="3" t="str">
        <f t="shared" si="122"/>
        <v>部件</v>
      </c>
      <c r="M328" s="3">
        <f t="shared" ca="1" si="123"/>
        <v>92101</v>
      </c>
      <c r="N328" s="3" t="str">
        <f t="shared" ca="1" si="126"/>
        <v>91001,91003,91005,91101,91103,91105,91201,91203,91205,91002,91004,91006,91102,91104,91106,91202,91204,91206,92001,92003,92005,92101</v>
      </c>
      <c r="O328" s="3" t="str">
        <f t="shared" si="127"/>
        <v>444,444,444,444,444,444,444,444,444,444,444,444,444,444,444,444,444,444,96,96,96,96</v>
      </c>
      <c r="P328" s="1" t="str">
        <f t="shared" si="128"/>
        <v>(1,2),(1,2),(1,2),(1,2),(1,2),(1,2),(1,2),(1,2),(1,2),(1,2),(1,2),(1,2),(1,2),(1,2),(1,2),(1,2),(1,2),(1,2),(1,1),(1,1),(1,1),(1,1)</v>
      </c>
      <c r="Q328" s="3" t="str">
        <f>IF(D328="坦克碎片",VLOOKUP(C328,道具信息!$N$2:$O$291,2,FALSE)&amp;"碎片",VLOOKUP(C328,道具信息!$N$2:$O$291,2,FALSE))</f>
        <v>T2部件</v>
      </c>
      <c r="R328" s="3">
        <f>SUMIFS(I$3:I$408,Q$3:Q$408,Q328,B$3:B$408,B328)</f>
        <v>1728</v>
      </c>
      <c r="S328" s="11">
        <f>ROUND(R328/SUMIF(B$3:B$408,B328,I$3:I$408),3)</f>
        <v>0.17399999999999999</v>
      </c>
      <c r="T328" s="3" t="str">
        <f>VLOOKUP(Q328,道具信息!$Q$3:$S$20,2,FALSE)</f>
        <v>CHEST_ITEM_TYPE_T2_PART</v>
      </c>
      <c r="U328" s="3" t="str">
        <f>IF(COUNTIF(U$307:U327,T328)=0,T328,"")</f>
        <v/>
      </c>
      <c r="V328" s="3" t="str">
        <f t="shared" si="131"/>
        <v>CHEST_ITEM_TYPE_T1_PART,CHEST_ITEM_TYPE_T2_PART</v>
      </c>
      <c r="W328" s="13" t="str">
        <f t="shared" si="132"/>
        <v/>
      </c>
      <c r="X328" s="3" t="str">
        <f t="shared" si="133"/>
        <v/>
      </c>
      <c r="Y328" s="3" t="str">
        <f t="shared" si="134"/>
        <v>80.3%,17.4%</v>
      </c>
    </row>
    <row r="329" spans="2:25" x14ac:dyDescent="0.3">
      <c r="B329" s="2">
        <f>数据源!CW361</f>
        <v>9</v>
      </c>
      <c r="C329" s="2" t="str">
        <f>数据源!CX361</f>
        <v>T2MP3</v>
      </c>
      <c r="D329" s="2" t="str">
        <f>数据源!CY361</f>
        <v>部件</v>
      </c>
      <c r="E329" s="2">
        <f>数据源!CZ361</f>
        <v>88.875000000000014</v>
      </c>
      <c r="F329" s="2">
        <f>数据源!DA361</f>
        <v>1</v>
      </c>
      <c r="G329" s="2">
        <f>数据源!DB361</f>
        <v>1.7000000000000001E-2</v>
      </c>
      <c r="H329" s="2">
        <f>数据源!DC361</f>
        <v>9.5639943741209557E-3</v>
      </c>
      <c r="I329" s="2">
        <f>数据源!DD361</f>
        <v>96</v>
      </c>
      <c r="J329" s="3">
        <f t="shared" si="120"/>
        <v>1</v>
      </c>
      <c r="K329" s="3">
        <f t="shared" si="121"/>
        <v>1</v>
      </c>
      <c r="L329" s="3" t="str">
        <f t="shared" si="122"/>
        <v>部件</v>
      </c>
      <c r="M329" s="3">
        <f t="shared" ca="1" si="123"/>
        <v>92103</v>
      </c>
      <c r="N329" s="3" t="str">
        <f t="shared" ca="1" si="126"/>
        <v>91001,91003,91005,91101,91103,91105,91201,91203,91205,91002,91004,91006,91102,91104,91106,91202,91204,91206,92001,92003,92005,92101,92103</v>
      </c>
      <c r="O329" s="3" t="str">
        <f t="shared" si="127"/>
        <v>444,444,444,444,444,444,444,444,444,444,444,444,444,444,444,444,444,444,96,96,96,96,96</v>
      </c>
      <c r="P329" s="1" t="str">
        <f t="shared" si="128"/>
        <v>(1,2),(1,2),(1,2),(1,2),(1,2),(1,2),(1,2),(1,2),(1,2),(1,2),(1,2),(1,2),(1,2),(1,2),(1,2),(1,2),(1,2),(1,2),(1,1),(1,1),(1,1),(1,1),(1,1)</v>
      </c>
      <c r="Q329" s="3" t="str">
        <f>IF(D329="坦克碎片",VLOOKUP(C329,道具信息!$N$2:$O$291,2,FALSE)&amp;"碎片",VLOOKUP(C329,道具信息!$N$2:$O$291,2,FALSE))</f>
        <v>T2部件</v>
      </c>
      <c r="R329" s="3">
        <f>SUMIFS(I$3:I$408,Q$3:Q$408,Q329,B$3:B$408,B329)</f>
        <v>1728</v>
      </c>
      <c r="S329" s="11">
        <f>ROUND(R329/SUMIF(B$3:B$408,B329,I$3:I$408),3)</f>
        <v>0.17399999999999999</v>
      </c>
      <c r="T329" s="3" t="str">
        <f>VLOOKUP(Q329,道具信息!$Q$3:$S$20,2,FALSE)</f>
        <v>CHEST_ITEM_TYPE_T2_PART</v>
      </c>
      <c r="U329" s="3" t="str">
        <f>IF(COUNTIF(U$307:U328,T329)=0,T329,"")</f>
        <v/>
      </c>
      <c r="V329" s="3" t="str">
        <f t="shared" si="131"/>
        <v>CHEST_ITEM_TYPE_T1_PART,CHEST_ITEM_TYPE_T2_PART</v>
      </c>
      <c r="W329" s="13" t="str">
        <f t="shared" si="132"/>
        <v/>
      </c>
      <c r="X329" s="3" t="str">
        <f t="shared" si="133"/>
        <v/>
      </c>
      <c r="Y329" s="3" t="str">
        <f t="shared" si="134"/>
        <v>80.3%,17.4%</v>
      </c>
    </row>
    <row r="330" spans="2:25" x14ac:dyDescent="0.3">
      <c r="B330" s="2">
        <f>数据源!CW362</f>
        <v>9</v>
      </c>
      <c r="C330" s="2" t="str">
        <f>数据源!CX362</f>
        <v>T2MP5</v>
      </c>
      <c r="D330" s="2" t="str">
        <f>数据源!CY362</f>
        <v>部件</v>
      </c>
      <c r="E330" s="2">
        <f>数据源!CZ362</f>
        <v>88.875000000000014</v>
      </c>
      <c r="F330" s="2">
        <f>数据源!DA362</f>
        <v>1</v>
      </c>
      <c r="G330" s="2">
        <f>数据源!DB362</f>
        <v>1.7000000000000001E-2</v>
      </c>
      <c r="H330" s="2">
        <f>数据源!DC362</f>
        <v>9.5639943741209557E-3</v>
      </c>
      <c r="I330" s="2">
        <f>数据源!DD362</f>
        <v>96</v>
      </c>
      <c r="J330" s="3">
        <f t="shared" si="120"/>
        <v>1</v>
      </c>
      <c r="K330" s="3">
        <f t="shared" si="121"/>
        <v>1</v>
      </c>
      <c r="L330" s="3" t="str">
        <f t="shared" si="122"/>
        <v>部件</v>
      </c>
      <c r="M330" s="3">
        <f t="shared" ca="1" si="123"/>
        <v>92105</v>
      </c>
      <c r="N330" s="3" t="str">
        <f t="shared" ca="1" si="126"/>
        <v>91001,91003,91005,91101,91103,91105,91201,91203,91205,91002,91004,91006,91102,91104,91106,91202,91204,91206,92001,92003,92005,92101,92103,92105</v>
      </c>
      <c r="O330" s="3" t="str">
        <f t="shared" si="127"/>
        <v>444,444,444,444,444,444,444,444,444,444,444,444,444,444,444,444,444,444,96,96,96,96,96,96</v>
      </c>
      <c r="P330" s="1" t="str">
        <f t="shared" si="128"/>
        <v>(1,2),(1,2),(1,2),(1,2),(1,2),(1,2),(1,2),(1,2),(1,2),(1,2),(1,2),(1,2),(1,2),(1,2),(1,2),(1,2),(1,2),(1,2),(1,1),(1,1),(1,1),(1,1),(1,1),(1,1)</v>
      </c>
      <c r="Q330" s="3" t="str">
        <f>IF(D330="坦克碎片",VLOOKUP(C330,道具信息!$N$2:$O$291,2,FALSE)&amp;"碎片",VLOOKUP(C330,道具信息!$N$2:$O$291,2,FALSE))</f>
        <v>T2部件</v>
      </c>
      <c r="R330" s="3">
        <f>SUMIFS(I$3:I$408,Q$3:Q$408,Q330,B$3:B$408,B330)</f>
        <v>1728</v>
      </c>
      <c r="S330" s="11">
        <f>ROUND(R330/SUMIF(B$3:B$408,B330,I$3:I$408),3)</f>
        <v>0.17399999999999999</v>
      </c>
      <c r="T330" s="3" t="str">
        <f>VLOOKUP(Q330,道具信息!$Q$3:$S$20,2,FALSE)</f>
        <v>CHEST_ITEM_TYPE_T2_PART</v>
      </c>
      <c r="U330" s="3" t="str">
        <f>IF(COUNTIF(U$307:U329,T330)=0,T330,"")</f>
        <v/>
      </c>
      <c r="V330" s="3" t="str">
        <f t="shared" si="131"/>
        <v>CHEST_ITEM_TYPE_T1_PART,CHEST_ITEM_TYPE_T2_PART</v>
      </c>
      <c r="W330" s="13" t="str">
        <f t="shared" si="132"/>
        <v/>
      </c>
      <c r="X330" s="3" t="str">
        <f t="shared" si="133"/>
        <v/>
      </c>
      <c r="Y330" s="3" t="str">
        <f t="shared" si="134"/>
        <v>80.3%,17.4%</v>
      </c>
    </row>
    <row r="331" spans="2:25" x14ac:dyDescent="0.3">
      <c r="B331" s="2">
        <f>数据源!CW363</f>
        <v>9</v>
      </c>
      <c r="C331" s="2" t="str">
        <f>数据源!CX363</f>
        <v>T2HP1</v>
      </c>
      <c r="D331" s="2" t="str">
        <f>数据源!CY363</f>
        <v>部件</v>
      </c>
      <c r="E331" s="2">
        <f>数据源!CZ363</f>
        <v>88.875000000000014</v>
      </c>
      <c r="F331" s="2">
        <f>数据源!DA363</f>
        <v>1</v>
      </c>
      <c r="G331" s="2">
        <f>数据源!DB363</f>
        <v>1.7000000000000001E-2</v>
      </c>
      <c r="H331" s="2">
        <f>数据源!DC363</f>
        <v>9.5639943741209557E-3</v>
      </c>
      <c r="I331" s="2">
        <f>数据源!DD363</f>
        <v>96</v>
      </c>
      <c r="J331" s="3">
        <f t="shared" si="120"/>
        <v>1</v>
      </c>
      <c r="K331" s="3">
        <f t="shared" si="121"/>
        <v>1</v>
      </c>
      <c r="L331" s="3" t="str">
        <f t="shared" si="122"/>
        <v>部件</v>
      </c>
      <c r="M331" s="3">
        <f t="shared" ca="1" si="123"/>
        <v>92201</v>
      </c>
      <c r="N331" s="3" t="str">
        <f t="shared" ca="1" si="126"/>
        <v>91001,91003,91005,91101,91103,91105,91201,91203,91205,91002,91004,91006,91102,91104,91106,91202,91204,91206,92001,92003,92005,92101,92103,92105,92201</v>
      </c>
      <c r="O331" s="3" t="str">
        <f t="shared" si="127"/>
        <v>444,444,444,444,444,444,444,444,444,444,444,444,444,444,444,444,444,444,96,96,96,96,96,96,96</v>
      </c>
      <c r="P331" s="1" t="str">
        <f t="shared" si="128"/>
        <v>(1,2),(1,2),(1,2),(1,2),(1,2),(1,2),(1,2),(1,2),(1,2),(1,2),(1,2),(1,2),(1,2),(1,2),(1,2),(1,2),(1,2),(1,2),(1,1),(1,1),(1,1),(1,1),(1,1),(1,1),(1,1)</v>
      </c>
      <c r="Q331" s="3" t="str">
        <f>IF(D331="坦克碎片",VLOOKUP(C331,道具信息!$N$2:$O$291,2,FALSE)&amp;"碎片",VLOOKUP(C331,道具信息!$N$2:$O$291,2,FALSE))</f>
        <v>T2部件</v>
      </c>
      <c r="R331" s="3">
        <f>SUMIFS(I$3:I$408,Q$3:Q$408,Q331,B$3:B$408,B331)</f>
        <v>1728</v>
      </c>
      <c r="S331" s="11">
        <f>ROUND(R331/SUMIF(B$3:B$408,B331,I$3:I$408),3)</f>
        <v>0.17399999999999999</v>
      </c>
      <c r="T331" s="3" t="str">
        <f>VLOOKUP(Q331,道具信息!$Q$3:$S$20,2,FALSE)</f>
        <v>CHEST_ITEM_TYPE_T2_PART</v>
      </c>
      <c r="U331" s="3" t="str">
        <f>IF(COUNTIF(U$307:U330,T331)=0,T331,"")</f>
        <v/>
      </c>
      <c r="V331" s="3" t="str">
        <f t="shared" si="131"/>
        <v>CHEST_ITEM_TYPE_T1_PART,CHEST_ITEM_TYPE_T2_PART</v>
      </c>
      <c r="W331" s="13" t="str">
        <f t="shared" si="132"/>
        <v/>
      </c>
      <c r="X331" s="3" t="str">
        <f t="shared" si="133"/>
        <v/>
      </c>
      <c r="Y331" s="3" t="str">
        <f t="shared" si="134"/>
        <v>80.3%,17.4%</v>
      </c>
    </row>
    <row r="332" spans="2:25" x14ac:dyDescent="0.3">
      <c r="B332" s="2">
        <f>数据源!CW364</f>
        <v>9</v>
      </c>
      <c r="C332" s="2" t="str">
        <f>数据源!CX364</f>
        <v>T2HP3</v>
      </c>
      <c r="D332" s="2" t="str">
        <f>数据源!CY364</f>
        <v>部件</v>
      </c>
      <c r="E332" s="2">
        <f>数据源!CZ364</f>
        <v>88.875000000000014</v>
      </c>
      <c r="F332" s="2">
        <f>数据源!DA364</f>
        <v>1</v>
      </c>
      <c r="G332" s="2">
        <f>数据源!DB364</f>
        <v>1.7000000000000001E-2</v>
      </c>
      <c r="H332" s="2">
        <f>数据源!DC364</f>
        <v>9.5639943741209557E-3</v>
      </c>
      <c r="I332" s="2">
        <f>数据源!DD364</f>
        <v>96</v>
      </c>
      <c r="J332" s="3">
        <f t="shared" si="120"/>
        <v>1</v>
      </c>
      <c r="K332" s="3">
        <f t="shared" si="121"/>
        <v>1</v>
      </c>
      <c r="L332" s="3" t="str">
        <f t="shared" si="122"/>
        <v>部件</v>
      </c>
      <c r="M332" s="3">
        <f t="shared" ca="1" si="123"/>
        <v>92203</v>
      </c>
      <c r="N332" s="3" t="str">
        <f t="shared" ca="1" si="126"/>
        <v>91001,91003,91005,91101,91103,91105,91201,91203,91205,91002,91004,91006,91102,91104,91106,91202,91204,91206,92001,92003,92005,92101,92103,92105,92201,92203</v>
      </c>
      <c r="O332" s="3" t="str">
        <f t="shared" si="127"/>
        <v>444,444,444,444,444,444,444,444,444,444,444,444,444,444,444,444,444,444,96,96,96,96,96,96,96,96</v>
      </c>
      <c r="P332" s="1" t="str">
        <f t="shared" si="128"/>
        <v>(1,2),(1,2),(1,2),(1,2),(1,2),(1,2),(1,2),(1,2),(1,2),(1,2),(1,2),(1,2),(1,2),(1,2),(1,2),(1,2),(1,2),(1,2),(1,1),(1,1),(1,1),(1,1),(1,1),(1,1),(1,1),(1,1)</v>
      </c>
      <c r="Q332" s="3" t="str">
        <f>IF(D332="坦克碎片",VLOOKUP(C332,道具信息!$N$2:$O$291,2,FALSE)&amp;"碎片",VLOOKUP(C332,道具信息!$N$2:$O$291,2,FALSE))</f>
        <v>T2部件</v>
      </c>
      <c r="R332" s="3">
        <f>SUMIFS(I$3:I$408,Q$3:Q$408,Q332,B$3:B$408,B332)</f>
        <v>1728</v>
      </c>
      <c r="S332" s="11">
        <f>ROUND(R332/SUMIF(B$3:B$408,B332,I$3:I$408),3)</f>
        <v>0.17399999999999999</v>
      </c>
      <c r="T332" s="3" t="str">
        <f>VLOOKUP(Q332,道具信息!$Q$3:$S$20,2,FALSE)</f>
        <v>CHEST_ITEM_TYPE_T2_PART</v>
      </c>
      <c r="U332" s="3" t="str">
        <f>IF(COUNTIF(U$307:U331,T332)=0,T332,"")</f>
        <v/>
      </c>
      <c r="V332" s="3" t="str">
        <f t="shared" si="131"/>
        <v>CHEST_ITEM_TYPE_T1_PART,CHEST_ITEM_TYPE_T2_PART</v>
      </c>
      <c r="W332" s="13" t="str">
        <f t="shared" si="132"/>
        <v/>
      </c>
      <c r="X332" s="3" t="str">
        <f t="shared" si="133"/>
        <v/>
      </c>
      <c r="Y332" s="3" t="str">
        <f t="shared" si="134"/>
        <v>80.3%,17.4%</v>
      </c>
    </row>
    <row r="333" spans="2:25" x14ac:dyDescent="0.3">
      <c r="B333" s="2">
        <f>数据源!CW365</f>
        <v>9</v>
      </c>
      <c r="C333" s="2" t="str">
        <f>数据源!CX365</f>
        <v>T2HP5</v>
      </c>
      <c r="D333" s="2" t="str">
        <f>数据源!CY365</f>
        <v>部件</v>
      </c>
      <c r="E333" s="2">
        <f>数据源!CZ365</f>
        <v>88.875000000000014</v>
      </c>
      <c r="F333" s="2">
        <f>数据源!DA365</f>
        <v>1</v>
      </c>
      <c r="G333" s="2">
        <f>数据源!DB365</f>
        <v>1.7000000000000001E-2</v>
      </c>
      <c r="H333" s="2">
        <f>数据源!DC365</f>
        <v>9.5639943741209557E-3</v>
      </c>
      <c r="I333" s="2">
        <f>数据源!DD365</f>
        <v>96</v>
      </c>
      <c r="J333" s="3">
        <f t="shared" si="120"/>
        <v>1</v>
      </c>
      <c r="K333" s="3">
        <f t="shared" si="121"/>
        <v>1</v>
      </c>
      <c r="L333" s="3" t="str">
        <f t="shared" si="122"/>
        <v>部件</v>
      </c>
      <c r="M333" s="3">
        <f t="shared" ca="1" si="123"/>
        <v>92205</v>
      </c>
      <c r="N333" s="3" t="str">
        <f t="shared" ca="1" si="126"/>
        <v>91001,91003,91005,91101,91103,91105,91201,91203,91205,91002,91004,91006,91102,91104,91106,91202,91204,91206,92001,92003,92005,92101,92103,92105,92201,92203,92205</v>
      </c>
      <c r="O333" s="3" t="str">
        <f t="shared" si="127"/>
        <v>444,444,444,444,444,444,444,444,444,444,444,444,444,444,444,444,444,444,96,96,96,96,96,96,96,96,96</v>
      </c>
      <c r="P333" s="1" t="str">
        <f t="shared" si="128"/>
        <v>(1,2),(1,2),(1,2),(1,2),(1,2),(1,2),(1,2),(1,2),(1,2),(1,2),(1,2),(1,2),(1,2),(1,2),(1,2),(1,2),(1,2),(1,2),(1,1),(1,1),(1,1),(1,1),(1,1),(1,1),(1,1),(1,1),(1,1)</v>
      </c>
      <c r="Q333" s="3" t="str">
        <f>IF(D333="坦克碎片",VLOOKUP(C333,道具信息!$N$2:$O$291,2,FALSE)&amp;"碎片",VLOOKUP(C333,道具信息!$N$2:$O$291,2,FALSE))</f>
        <v>T2部件</v>
      </c>
      <c r="R333" s="3">
        <f>SUMIFS(I$3:I$408,Q$3:Q$408,Q333,B$3:B$408,B333)</f>
        <v>1728</v>
      </c>
      <c r="S333" s="11">
        <f>ROUND(R333/SUMIF(B$3:B$408,B333,I$3:I$408),3)</f>
        <v>0.17399999999999999</v>
      </c>
      <c r="T333" s="3" t="str">
        <f>VLOOKUP(Q333,道具信息!$Q$3:$S$20,2,FALSE)</f>
        <v>CHEST_ITEM_TYPE_T2_PART</v>
      </c>
      <c r="U333" s="3" t="str">
        <f>IF(COUNTIF(U$307:U332,T333)=0,T333,"")</f>
        <v/>
      </c>
      <c r="V333" s="3" t="str">
        <f t="shared" si="131"/>
        <v>CHEST_ITEM_TYPE_T1_PART,CHEST_ITEM_TYPE_T2_PART</v>
      </c>
      <c r="W333" s="13" t="str">
        <f t="shared" si="132"/>
        <v/>
      </c>
      <c r="X333" s="3" t="str">
        <f t="shared" si="133"/>
        <v/>
      </c>
      <c r="Y333" s="3" t="str">
        <f t="shared" si="134"/>
        <v>80.3%,17.4%</v>
      </c>
    </row>
    <row r="334" spans="2:25" x14ac:dyDescent="0.3">
      <c r="B334" s="2">
        <f>数据源!CW366</f>
        <v>9</v>
      </c>
      <c r="C334" s="2" t="str">
        <f>数据源!CX366</f>
        <v>T2LP2</v>
      </c>
      <c r="D334" s="2" t="str">
        <f>数据源!CY366</f>
        <v>部件</v>
      </c>
      <c r="E334" s="2">
        <f>数据源!CZ366</f>
        <v>88.875000000000014</v>
      </c>
      <c r="F334" s="2">
        <f>数据源!DA366</f>
        <v>1</v>
      </c>
      <c r="G334" s="2">
        <f>数据源!DB366</f>
        <v>1.7000000000000001E-2</v>
      </c>
      <c r="H334" s="2">
        <f>数据源!DC366</f>
        <v>9.5639943741209557E-3</v>
      </c>
      <c r="I334" s="2">
        <f>数据源!DD366</f>
        <v>96</v>
      </c>
      <c r="J334" s="3">
        <f t="shared" si="120"/>
        <v>1</v>
      </c>
      <c r="K334" s="3">
        <f t="shared" si="121"/>
        <v>1</v>
      </c>
      <c r="L334" s="3" t="str">
        <f t="shared" si="122"/>
        <v>部件</v>
      </c>
      <c r="M334" s="3">
        <f t="shared" ca="1" si="123"/>
        <v>92002</v>
      </c>
      <c r="N334" s="3" t="str">
        <f t="shared" ca="1" si="126"/>
        <v>91001,91003,91005,91101,91103,91105,91201,91203,91205,91002,91004,91006,91102,91104,91106,91202,91204,91206,92001,92003,92005,92101,92103,92105,92201,92203,92205,92002</v>
      </c>
      <c r="O334" s="3" t="str">
        <f t="shared" si="127"/>
        <v>444,444,444,444,444,444,444,444,444,444,444,444,444,444,444,444,444,444,96,96,96,96,96,96,96,96,96,96</v>
      </c>
      <c r="P334" s="1" t="str">
        <f t="shared" si="128"/>
        <v>(1,2),(1,2),(1,2),(1,2),(1,2),(1,2),(1,2),(1,2),(1,2),(1,2),(1,2),(1,2),(1,2),(1,2),(1,2),(1,2),(1,2),(1,2),(1,1),(1,1),(1,1),(1,1),(1,1),(1,1),(1,1),(1,1),(1,1),(1,1)</v>
      </c>
      <c r="Q334" s="3" t="str">
        <f>IF(D334="坦克碎片",VLOOKUP(C334,道具信息!$N$2:$O$291,2,FALSE)&amp;"碎片",VLOOKUP(C334,道具信息!$N$2:$O$291,2,FALSE))</f>
        <v>T2部件</v>
      </c>
      <c r="R334" s="3">
        <f>SUMIFS(I$3:I$408,Q$3:Q$408,Q334,B$3:B$408,B334)</f>
        <v>1728</v>
      </c>
      <c r="S334" s="11">
        <f>ROUND(R334/SUMIF(B$3:B$408,B334,I$3:I$408),3)</f>
        <v>0.17399999999999999</v>
      </c>
      <c r="T334" s="3" t="str">
        <f>VLOOKUP(Q334,道具信息!$Q$3:$S$20,2,FALSE)</f>
        <v>CHEST_ITEM_TYPE_T2_PART</v>
      </c>
      <c r="U334" s="3" t="str">
        <f>IF(COUNTIF(U$307:U333,T334)=0,T334,"")</f>
        <v/>
      </c>
      <c r="V334" s="3" t="str">
        <f t="shared" si="131"/>
        <v>CHEST_ITEM_TYPE_T1_PART,CHEST_ITEM_TYPE_T2_PART</v>
      </c>
      <c r="W334" s="13" t="str">
        <f t="shared" si="132"/>
        <v/>
      </c>
      <c r="X334" s="3" t="str">
        <f t="shared" si="133"/>
        <v/>
      </c>
      <c r="Y334" s="3" t="str">
        <f t="shared" si="134"/>
        <v>80.3%,17.4%</v>
      </c>
    </row>
    <row r="335" spans="2:25" x14ac:dyDescent="0.3">
      <c r="B335" s="2">
        <f>数据源!CW367</f>
        <v>9</v>
      </c>
      <c r="C335" s="2" t="str">
        <f>数据源!CX367</f>
        <v>T2LP4</v>
      </c>
      <c r="D335" s="2" t="str">
        <f>数据源!CY367</f>
        <v>部件</v>
      </c>
      <c r="E335" s="2">
        <f>数据源!CZ367</f>
        <v>88.875000000000014</v>
      </c>
      <c r="F335" s="2">
        <f>数据源!DA367</f>
        <v>1</v>
      </c>
      <c r="G335" s="2">
        <f>数据源!DB367</f>
        <v>1.7000000000000001E-2</v>
      </c>
      <c r="H335" s="2">
        <f>数据源!DC367</f>
        <v>9.5639943741209557E-3</v>
      </c>
      <c r="I335" s="2">
        <f>数据源!DD367</f>
        <v>96</v>
      </c>
      <c r="J335" s="3">
        <f t="shared" si="120"/>
        <v>1</v>
      </c>
      <c r="K335" s="3">
        <f t="shared" si="121"/>
        <v>1</v>
      </c>
      <c r="L335" s="3" t="str">
        <f t="shared" si="122"/>
        <v>部件</v>
      </c>
      <c r="M335" s="3">
        <f t="shared" ca="1" si="123"/>
        <v>92004</v>
      </c>
      <c r="N335" s="3" t="str">
        <f t="shared" ca="1" si="126"/>
        <v>91001,91003,91005,91101,91103,91105,91201,91203,91205,91002,91004,91006,91102,91104,91106,91202,91204,91206,92001,92003,92005,92101,92103,92105,92201,92203,92205,92002,92004</v>
      </c>
      <c r="O335" s="3" t="str">
        <f t="shared" si="127"/>
        <v>444,444,444,444,444,444,444,444,444,444,444,444,444,444,444,444,444,444,96,96,96,96,96,96,96,96,96,96,96</v>
      </c>
      <c r="P335" s="1" t="str">
        <f t="shared" si="128"/>
        <v>(1,2),(1,2),(1,2),(1,2),(1,2),(1,2),(1,2),(1,2),(1,2),(1,2),(1,2),(1,2),(1,2),(1,2),(1,2),(1,2),(1,2),(1,2),(1,1),(1,1),(1,1),(1,1),(1,1),(1,1),(1,1),(1,1),(1,1),(1,1),(1,1)</v>
      </c>
      <c r="Q335" s="3" t="str">
        <f>IF(D335="坦克碎片",VLOOKUP(C335,道具信息!$N$2:$O$291,2,FALSE)&amp;"碎片",VLOOKUP(C335,道具信息!$N$2:$O$291,2,FALSE))</f>
        <v>T2部件</v>
      </c>
      <c r="R335" s="3">
        <f>SUMIFS(I$3:I$408,Q$3:Q$408,Q335,B$3:B$408,B335)</f>
        <v>1728</v>
      </c>
      <c r="S335" s="11">
        <f>ROUND(R335/SUMIF(B$3:B$408,B335,I$3:I$408),3)</f>
        <v>0.17399999999999999</v>
      </c>
      <c r="T335" s="3" t="str">
        <f>VLOOKUP(Q335,道具信息!$Q$3:$S$20,2,FALSE)</f>
        <v>CHEST_ITEM_TYPE_T2_PART</v>
      </c>
      <c r="U335" s="3" t="str">
        <f>IF(COUNTIF(U$307:U334,T335)=0,T335,"")</f>
        <v/>
      </c>
      <c r="V335" s="3" t="str">
        <f t="shared" si="131"/>
        <v>CHEST_ITEM_TYPE_T1_PART,CHEST_ITEM_TYPE_T2_PART</v>
      </c>
      <c r="W335" s="13" t="str">
        <f t="shared" si="132"/>
        <v/>
      </c>
      <c r="X335" s="3" t="str">
        <f t="shared" si="133"/>
        <v/>
      </c>
      <c r="Y335" s="3" t="str">
        <f t="shared" si="134"/>
        <v>80.3%,17.4%</v>
      </c>
    </row>
    <row r="336" spans="2:25" x14ac:dyDescent="0.3">
      <c r="B336" s="2">
        <f>数据源!CW368</f>
        <v>9</v>
      </c>
      <c r="C336" s="2" t="str">
        <f>数据源!CX368</f>
        <v>T2LP6</v>
      </c>
      <c r="D336" s="2" t="str">
        <f>数据源!CY368</f>
        <v>部件</v>
      </c>
      <c r="E336" s="2">
        <f>数据源!CZ368</f>
        <v>88.875000000000014</v>
      </c>
      <c r="F336" s="2">
        <f>数据源!DA368</f>
        <v>1</v>
      </c>
      <c r="G336" s="2">
        <f>数据源!DB368</f>
        <v>1.7000000000000001E-2</v>
      </c>
      <c r="H336" s="2">
        <f>数据源!DC368</f>
        <v>9.5639943741209557E-3</v>
      </c>
      <c r="I336" s="2">
        <f>数据源!DD368</f>
        <v>96</v>
      </c>
      <c r="J336" s="3">
        <f t="shared" si="120"/>
        <v>1</v>
      </c>
      <c r="K336" s="3">
        <f t="shared" si="121"/>
        <v>1</v>
      </c>
      <c r="L336" s="3" t="str">
        <f t="shared" si="122"/>
        <v>部件</v>
      </c>
      <c r="M336" s="3">
        <f t="shared" ca="1" si="123"/>
        <v>92006</v>
      </c>
      <c r="N336" s="3" t="str">
        <f t="shared" ca="1" si="126"/>
        <v>91001,91003,91005,91101,91103,91105,91201,91203,91205,91002,91004,91006,91102,91104,91106,91202,91204,91206,92001,92003,92005,92101,92103,92105,92201,92203,92205,92002,92004,92006</v>
      </c>
      <c r="O336" s="3" t="str">
        <f t="shared" si="127"/>
        <v>444,444,444,444,444,444,444,444,444,444,444,444,444,444,444,444,444,444,96,96,96,96,96,96,96,96,96,96,96,96</v>
      </c>
      <c r="P336" s="1" t="str">
        <f t="shared" si="128"/>
        <v>(1,2),(1,2),(1,2),(1,2),(1,2),(1,2),(1,2),(1,2),(1,2),(1,2),(1,2),(1,2),(1,2),(1,2),(1,2),(1,2),(1,2),(1,2),(1,1),(1,1),(1,1),(1,1),(1,1),(1,1),(1,1),(1,1),(1,1),(1,1),(1,1),(1,1)</v>
      </c>
      <c r="Q336" s="3" t="str">
        <f>IF(D336="坦克碎片",VLOOKUP(C336,道具信息!$N$2:$O$291,2,FALSE)&amp;"碎片",VLOOKUP(C336,道具信息!$N$2:$O$291,2,FALSE))</f>
        <v>T2部件</v>
      </c>
      <c r="R336" s="3">
        <f>SUMIFS(I$3:I$408,Q$3:Q$408,Q336,B$3:B$408,B336)</f>
        <v>1728</v>
      </c>
      <c r="S336" s="11">
        <f>ROUND(R336/SUMIF(B$3:B$408,B336,I$3:I$408),3)</f>
        <v>0.17399999999999999</v>
      </c>
      <c r="T336" s="3" t="str">
        <f>VLOOKUP(Q336,道具信息!$Q$3:$S$20,2,FALSE)</f>
        <v>CHEST_ITEM_TYPE_T2_PART</v>
      </c>
      <c r="U336" s="3" t="str">
        <f>IF(COUNTIF(U$307:U335,T336)=0,T336,"")</f>
        <v/>
      </c>
      <c r="V336" s="3" t="str">
        <f t="shared" si="131"/>
        <v>CHEST_ITEM_TYPE_T1_PART,CHEST_ITEM_TYPE_T2_PART</v>
      </c>
      <c r="W336" s="13" t="str">
        <f t="shared" si="132"/>
        <v/>
      </c>
      <c r="X336" s="3" t="str">
        <f t="shared" si="133"/>
        <v/>
      </c>
      <c r="Y336" s="3" t="str">
        <f t="shared" si="134"/>
        <v>80.3%,17.4%</v>
      </c>
    </row>
    <row r="337" spans="2:25" x14ac:dyDescent="0.3">
      <c r="B337" s="2">
        <f>数据源!CW369</f>
        <v>9</v>
      </c>
      <c r="C337" s="2" t="str">
        <f>数据源!CX369</f>
        <v>T2MP2</v>
      </c>
      <c r="D337" s="2" t="str">
        <f>数据源!CY369</f>
        <v>部件</v>
      </c>
      <c r="E337" s="2">
        <f>数据源!CZ369</f>
        <v>88.875000000000014</v>
      </c>
      <c r="F337" s="2">
        <f>数据源!DA369</f>
        <v>1</v>
      </c>
      <c r="G337" s="2">
        <f>数据源!DB369</f>
        <v>1.7000000000000001E-2</v>
      </c>
      <c r="H337" s="2">
        <f>数据源!DC369</f>
        <v>9.5639943741209557E-3</v>
      </c>
      <c r="I337" s="2">
        <f>数据源!DD369</f>
        <v>96</v>
      </c>
      <c r="J337" s="3">
        <f t="shared" si="120"/>
        <v>1</v>
      </c>
      <c r="K337" s="3">
        <f t="shared" si="121"/>
        <v>1</v>
      </c>
      <c r="L337" s="3" t="str">
        <f t="shared" si="122"/>
        <v>部件</v>
      </c>
      <c r="M337" s="3">
        <f t="shared" ca="1" si="123"/>
        <v>92102</v>
      </c>
      <c r="N337" s="3" t="str">
        <f t="shared" ca="1" si="126"/>
        <v>91001,91003,91005,91101,91103,91105,91201,91203,91205,91002,91004,91006,91102,91104,91106,91202,91204,91206,92001,92003,92005,92101,92103,92105,92201,92203,92205,92002,92004,92006,92102</v>
      </c>
      <c r="O337" s="3" t="str">
        <f t="shared" si="127"/>
        <v>444,444,444,444,444,444,444,444,444,444,444,444,444,444,444,444,444,444,96,96,96,96,96,96,96,96,96,96,96,96,96</v>
      </c>
      <c r="P337" s="1" t="str">
        <f t="shared" si="128"/>
        <v>(1,2),(1,2),(1,2),(1,2),(1,2),(1,2),(1,2),(1,2),(1,2),(1,2),(1,2),(1,2),(1,2),(1,2),(1,2),(1,2),(1,2),(1,2),(1,1),(1,1),(1,1),(1,1),(1,1),(1,1),(1,1),(1,1),(1,1),(1,1),(1,1),(1,1),(1,1)</v>
      </c>
      <c r="Q337" s="3" t="str">
        <f>IF(D337="坦克碎片",VLOOKUP(C337,道具信息!$N$2:$O$291,2,FALSE)&amp;"碎片",VLOOKUP(C337,道具信息!$N$2:$O$291,2,FALSE))</f>
        <v>T2部件</v>
      </c>
      <c r="R337" s="3">
        <f>SUMIFS(I$3:I$408,Q$3:Q$408,Q337,B$3:B$408,B337)</f>
        <v>1728</v>
      </c>
      <c r="S337" s="11">
        <f>ROUND(R337/SUMIF(B$3:B$408,B337,I$3:I$408),3)</f>
        <v>0.17399999999999999</v>
      </c>
      <c r="T337" s="3" t="str">
        <f>VLOOKUP(Q337,道具信息!$Q$3:$S$20,2,FALSE)</f>
        <v>CHEST_ITEM_TYPE_T2_PART</v>
      </c>
      <c r="U337" s="3" t="str">
        <f>IF(COUNTIF(U$307:U336,T337)=0,T337,"")</f>
        <v/>
      </c>
      <c r="V337" s="3" t="str">
        <f t="shared" si="131"/>
        <v>CHEST_ITEM_TYPE_T1_PART,CHEST_ITEM_TYPE_T2_PART</v>
      </c>
      <c r="W337" s="13" t="str">
        <f t="shared" si="132"/>
        <v/>
      </c>
      <c r="X337" s="3" t="str">
        <f t="shared" si="133"/>
        <v/>
      </c>
      <c r="Y337" s="3" t="str">
        <f t="shared" si="134"/>
        <v>80.3%,17.4%</v>
      </c>
    </row>
    <row r="338" spans="2:25" x14ac:dyDescent="0.3">
      <c r="B338" s="2">
        <f>数据源!CW370</f>
        <v>9</v>
      </c>
      <c r="C338" s="2" t="str">
        <f>数据源!CX370</f>
        <v>T2MP4</v>
      </c>
      <c r="D338" s="2" t="str">
        <f>数据源!CY370</f>
        <v>部件</v>
      </c>
      <c r="E338" s="2">
        <f>数据源!CZ370</f>
        <v>88.875000000000014</v>
      </c>
      <c r="F338" s="2">
        <f>数据源!DA370</f>
        <v>1</v>
      </c>
      <c r="G338" s="2">
        <f>数据源!DB370</f>
        <v>1.7000000000000001E-2</v>
      </c>
      <c r="H338" s="2">
        <f>数据源!DC370</f>
        <v>9.5639943741209557E-3</v>
      </c>
      <c r="I338" s="2">
        <f>数据源!DD370</f>
        <v>96</v>
      </c>
      <c r="J338" s="3">
        <f t="shared" si="120"/>
        <v>1</v>
      </c>
      <c r="K338" s="3">
        <f t="shared" si="121"/>
        <v>1</v>
      </c>
      <c r="L338" s="3" t="str">
        <f t="shared" si="122"/>
        <v>部件</v>
      </c>
      <c r="M338" s="3">
        <f t="shared" ca="1" si="123"/>
        <v>92104</v>
      </c>
      <c r="N338" s="3" t="str">
        <f t="shared" ca="1" si="126"/>
        <v>91001,91003,91005,91101,91103,91105,91201,91203,91205,91002,91004,91006,91102,91104,91106,91202,91204,91206,92001,92003,92005,92101,92103,92105,92201,92203,92205,92002,92004,92006,92102,92104</v>
      </c>
      <c r="O338" s="3" t="str">
        <f t="shared" si="127"/>
        <v>444,444,444,444,444,444,444,444,444,444,444,444,444,444,444,444,444,444,96,96,96,96,96,96,96,96,96,96,96,96,96,96</v>
      </c>
      <c r="P338" s="1" t="str">
        <f t="shared" si="128"/>
        <v>(1,2),(1,2),(1,2),(1,2),(1,2),(1,2),(1,2),(1,2),(1,2),(1,2),(1,2),(1,2),(1,2),(1,2),(1,2),(1,2),(1,2),(1,2),(1,1),(1,1),(1,1),(1,1),(1,1),(1,1),(1,1),(1,1),(1,1),(1,1),(1,1),(1,1),(1,1),(1,1)</v>
      </c>
      <c r="Q338" s="3" t="str">
        <f>IF(D338="坦克碎片",VLOOKUP(C338,道具信息!$N$2:$O$291,2,FALSE)&amp;"碎片",VLOOKUP(C338,道具信息!$N$2:$O$291,2,FALSE))</f>
        <v>T2部件</v>
      </c>
      <c r="R338" s="3">
        <f>SUMIFS(I$3:I$408,Q$3:Q$408,Q338,B$3:B$408,B338)</f>
        <v>1728</v>
      </c>
      <c r="S338" s="11">
        <f>ROUND(R338/SUMIF(B$3:B$408,B338,I$3:I$408),3)</f>
        <v>0.17399999999999999</v>
      </c>
      <c r="T338" s="3" t="str">
        <f>VLOOKUP(Q338,道具信息!$Q$3:$S$20,2,FALSE)</f>
        <v>CHEST_ITEM_TYPE_T2_PART</v>
      </c>
      <c r="U338" s="3" t="str">
        <f>IF(COUNTIF(U$307:U337,T338)=0,T338,"")</f>
        <v/>
      </c>
      <c r="V338" s="3" t="str">
        <f t="shared" si="131"/>
        <v>CHEST_ITEM_TYPE_T1_PART,CHEST_ITEM_TYPE_T2_PART</v>
      </c>
      <c r="W338" s="13" t="str">
        <f t="shared" si="132"/>
        <v/>
      </c>
      <c r="X338" s="3" t="str">
        <f t="shared" si="133"/>
        <v/>
      </c>
      <c r="Y338" s="3" t="str">
        <f t="shared" si="134"/>
        <v>80.3%,17.4%</v>
      </c>
    </row>
    <row r="339" spans="2:25" x14ac:dyDescent="0.3">
      <c r="B339" s="2">
        <f>数据源!CW371</f>
        <v>9</v>
      </c>
      <c r="C339" s="2" t="str">
        <f>数据源!CX371</f>
        <v>T2MP6</v>
      </c>
      <c r="D339" s="2" t="str">
        <f>数据源!CY371</f>
        <v>部件</v>
      </c>
      <c r="E339" s="2">
        <f>数据源!CZ371</f>
        <v>88.875000000000014</v>
      </c>
      <c r="F339" s="2">
        <f>数据源!DA371</f>
        <v>1</v>
      </c>
      <c r="G339" s="2">
        <f>数据源!DB371</f>
        <v>1.7000000000000001E-2</v>
      </c>
      <c r="H339" s="2">
        <f>数据源!DC371</f>
        <v>9.5639943741209557E-3</v>
      </c>
      <c r="I339" s="2">
        <f>数据源!DD371</f>
        <v>96</v>
      </c>
      <c r="J339" s="3">
        <f t="shared" si="120"/>
        <v>1</v>
      </c>
      <c r="K339" s="3">
        <f t="shared" si="121"/>
        <v>1</v>
      </c>
      <c r="L339" s="3" t="str">
        <f t="shared" si="122"/>
        <v>部件</v>
      </c>
      <c r="M339" s="3">
        <f t="shared" ca="1" si="123"/>
        <v>92106</v>
      </c>
      <c r="N339" s="3" t="str">
        <f t="shared" ca="1" si="126"/>
        <v>91001,91003,91005,91101,91103,91105,91201,91203,91205,91002,91004,91006,91102,91104,91106,91202,91204,91206,92001,92003,92005,92101,92103,92105,92201,92203,92205,92002,92004,92006,92102,92104,92106</v>
      </c>
      <c r="O339" s="3" t="str">
        <f t="shared" si="127"/>
        <v>444,444,444,444,444,444,444,444,444,444,444,444,444,444,444,444,444,444,96,96,96,96,96,96,96,96,96,96,96,96,96,96,96</v>
      </c>
      <c r="P339" s="1" t="str">
        <f t="shared" si="128"/>
        <v>(1,2),(1,2),(1,2),(1,2),(1,2),(1,2),(1,2),(1,2),(1,2),(1,2),(1,2),(1,2),(1,2),(1,2),(1,2),(1,2),(1,2),(1,2),(1,1),(1,1),(1,1),(1,1),(1,1),(1,1),(1,1),(1,1),(1,1),(1,1),(1,1),(1,1),(1,1),(1,1),(1,1)</v>
      </c>
      <c r="Q339" s="3" t="str">
        <f>IF(D339="坦克碎片",VLOOKUP(C339,道具信息!$N$2:$O$291,2,FALSE)&amp;"碎片",VLOOKUP(C339,道具信息!$N$2:$O$291,2,FALSE))</f>
        <v>T2部件</v>
      </c>
      <c r="R339" s="3">
        <f>SUMIFS(I$3:I$408,Q$3:Q$408,Q339,B$3:B$408,B339)</f>
        <v>1728</v>
      </c>
      <c r="S339" s="11">
        <f>ROUND(R339/SUMIF(B$3:B$408,B339,I$3:I$408),3)</f>
        <v>0.17399999999999999</v>
      </c>
      <c r="T339" s="3" t="str">
        <f>VLOOKUP(Q339,道具信息!$Q$3:$S$20,2,FALSE)</f>
        <v>CHEST_ITEM_TYPE_T2_PART</v>
      </c>
      <c r="U339" s="3" t="str">
        <f>IF(COUNTIF(U$307:U338,T339)=0,T339,"")</f>
        <v/>
      </c>
      <c r="V339" s="3" t="str">
        <f t="shared" si="131"/>
        <v>CHEST_ITEM_TYPE_T1_PART,CHEST_ITEM_TYPE_T2_PART</v>
      </c>
      <c r="W339" s="13" t="str">
        <f t="shared" si="132"/>
        <v/>
      </c>
      <c r="X339" s="3" t="str">
        <f t="shared" si="133"/>
        <v/>
      </c>
      <c r="Y339" s="3" t="str">
        <f t="shared" si="134"/>
        <v>80.3%,17.4%</v>
      </c>
    </row>
    <row r="340" spans="2:25" x14ac:dyDescent="0.3">
      <c r="B340" s="2">
        <f>数据源!CW372</f>
        <v>9</v>
      </c>
      <c r="C340" s="2" t="str">
        <f>数据源!CX372</f>
        <v>T2HP2</v>
      </c>
      <c r="D340" s="2" t="str">
        <f>数据源!CY372</f>
        <v>部件</v>
      </c>
      <c r="E340" s="2">
        <f>数据源!CZ372</f>
        <v>88.875000000000014</v>
      </c>
      <c r="F340" s="2">
        <f>数据源!DA372</f>
        <v>1</v>
      </c>
      <c r="G340" s="2">
        <f>数据源!DB372</f>
        <v>1.7000000000000001E-2</v>
      </c>
      <c r="H340" s="2">
        <f>数据源!DC372</f>
        <v>9.5639943741209557E-3</v>
      </c>
      <c r="I340" s="2">
        <f>数据源!DD372</f>
        <v>96</v>
      </c>
      <c r="J340" s="3">
        <f t="shared" si="120"/>
        <v>1</v>
      </c>
      <c r="K340" s="3">
        <f t="shared" si="121"/>
        <v>1</v>
      </c>
      <c r="L340" s="3" t="str">
        <f t="shared" si="122"/>
        <v>部件</v>
      </c>
      <c r="M340" s="3">
        <f t="shared" ca="1" si="123"/>
        <v>92202</v>
      </c>
      <c r="N340" s="3" t="str">
        <f t="shared" ca="1" si="126"/>
        <v>91001,91003,91005,91101,91103,91105,91201,91203,91205,91002,91004,91006,91102,91104,91106,91202,91204,91206,92001,92003,92005,92101,92103,92105,92201,92203,92205,92002,92004,92006,92102,92104,92106,92202</v>
      </c>
      <c r="O340" s="3" t="str">
        <f t="shared" si="127"/>
        <v>444,444,444,444,444,444,444,444,444,444,444,444,444,444,444,444,444,444,96,96,96,96,96,96,96,96,96,96,96,96,96,96,96,96</v>
      </c>
      <c r="P340" s="1" t="str">
        <f t="shared" si="128"/>
        <v>(1,2),(1,2),(1,2),(1,2),(1,2),(1,2),(1,2),(1,2),(1,2),(1,2),(1,2),(1,2),(1,2),(1,2),(1,2),(1,2),(1,2),(1,2),(1,1),(1,1),(1,1),(1,1),(1,1),(1,1),(1,1),(1,1),(1,1),(1,1),(1,1),(1,1),(1,1),(1,1),(1,1),(1,1)</v>
      </c>
      <c r="Q340" s="3" t="str">
        <f>IF(D340="坦克碎片",VLOOKUP(C340,道具信息!$N$2:$O$291,2,FALSE)&amp;"碎片",VLOOKUP(C340,道具信息!$N$2:$O$291,2,FALSE))</f>
        <v>T2部件</v>
      </c>
      <c r="R340" s="3">
        <f>SUMIFS(I$3:I$408,Q$3:Q$408,Q340,B$3:B$408,B340)</f>
        <v>1728</v>
      </c>
      <c r="S340" s="11">
        <f>ROUND(R340/SUMIF(B$3:B$408,B340,I$3:I$408),3)</f>
        <v>0.17399999999999999</v>
      </c>
      <c r="T340" s="3" t="str">
        <f>VLOOKUP(Q340,道具信息!$Q$3:$S$20,2,FALSE)</f>
        <v>CHEST_ITEM_TYPE_T2_PART</v>
      </c>
      <c r="U340" s="3" t="str">
        <f>IF(COUNTIF(U$307:U339,T340)=0,T340,"")</f>
        <v/>
      </c>
      <c r="V340" s="3" t="str">
        <f t="shared" si="131"/>
        <v>CHEST_ITEM_TYPE_T1_PART,CHEST_ITEM_TYPE_T2_PART</v>
      </c>
      <c r="W340" s="13" t="str">
        <f t="shared" si="132"/>
        <v/>
      </c>
      <c r="X340" s="3" t="str">
        <f t="shared" si="133"/>
        <v/>
      </c>
      <c r="Y340" s="3" t="str">
        <f t="shared" si="134"/>
        <v>80.3%,17.4%</v>
      </c>
    </row>
    <row r="341" spans="2:25" x14ac:dyDescent="0.3">
      <c r="B341" s="2">
        <f>数据源!CW373</f>
        <v>9</v>
      </c>
      <c r="C341" s="2" t="str">
        <f>数据源!CX373</f>
        <v>T2HP4</v>
      </c>
      <c r="D341" s="2" t="str">
        <f>数据源!CY373</f>
        <v>部件</v>
      </c>
      <c r="E341" s="2">
        <f>数据源!CZ373</f>
        <v>88.875000000000014</v>
      </c>
      <c r="F341" s="2">
        <f>数据源!DA373</f>
        <v>1</v>
      </c>
      <c r="G341" s="2">
        <f>数据源!DB373</f>
        <v>1.7000000000000001E-2</v>
      </c>
      <c r="H341" s="2">
        <f>数据源!DC373</f>
        <v>9.5639943741209557E-3</v>
      </c>
      <c r="I341" s="2">
        <f>数据源!DD373</f>
        <v>96</v>
      </c>
      <c r="J341" s="3">
        <f t="shared" si="120"/>
        <v>1</v>
      </c>
      <c r="K341" s="3">
        <f t="shared" si="121"/>
        <v>1</v>
      </c>
      <c r="L341" s="3" t="str">
        <f t="shared" si="122"/>
        <v>部件</v>
      </c>
      <c r="M341" s="3">
        <f t="shared" ca="1" si="123"/>
        <v>92204</v>
      </c>
      <c r="N341" s="3" t="str">
        <f t="shared" ca="1" si="126"/>
        <v>91001,91003,91005,91101,91103,91105,91201,91203,91205,91002,91004,91006,91102,91104,91106,91202,91204,91206,92001,92003,92005,92101,92103,92105,92201,92203,92205,92002,92004,92006,92102,92104,92106,92202,92204</v>
      </c>
      <c r="O341" s="3" t="str">
        <f t="shared" si="127"/>
        <v>444,444,444,444,444,444,444,444,444,444,444,444,444,444,444,444,444,444,96,96,96,96,96,96,96,96,96,96,96,96,96,96,96,96,96</v>
      </c>
      <c r="P341" s="1" t="str">
        <f t="shared" si="128"/>
        <v>(1,2),(1,2),(1,2),(1,2),(1,2),(1,2),(1,2),(1,2),(1,2),(1,2),(1,2),(1,2),(1,2),(1,2),(1,2),(1,2),(1,2),(1,2),(1,1),(1,1),(1,1),(1,1),(1,1),(1,1),(1,1),(1,1),(1,1),(1,1),(1,1),(1,1),(1,1),(1,1),(1,1),(1,1),(1,1)</v>
      </c>
      <c r="Q341" s="3" t="str">
        <f>IF(D341="坦克碎片",VLOOKUP(C341,道具信息!$N$2:$O$291,2,FALSE)&amp;"碎片",VLOOKUP(C341,道具信息!$N$2:$O$291,2,FALSE))</f>
        <v>T2部件</v>
      </c>
      <c r="R341" s="3">
        <f>SUMIFS(I$3:I$408,Q$3:Q$408,Q341,B$3:B$408,B341)</f>
        <v>1728</v>
      </c>
      <c r="S341" s="11">
        <f>ROUND(R341/SUMIF(B$3:B$408,B341,I$3:I$408),3)</f>
        <v>0.17399999999999999</v>
      </c>
      <c r="T341" s="3" t="str">
        <f>VLOOKUP(Q341,道具信息!$Q$3:$S$20,2,FALSE)</f>
        <v>CHEST_ITEM_TYPE_T2_PART</v>
      </c>
      <c r="U341" s="3" t="str">
        <f>IF(COUNTIF(U$307:U340,T341)=0,T341,"")</f>
        <v/>
      </c>
      <c r="V341" s="3" t="str">
        <f t="shared" si="131"/>
        <v>CHEST_ITEM_TYPE_T1_PART,CHEST_ITEM_TYPE_T2_PART</v>
      </c>
      <c r="W341" s="13" t="str">
        <f t="shared" si="132"/>
        <v/>
      </c>
      <c r="X341" s="3" t="str">
        <f t="shared" si="133"/>
        <v/>
      </c>
      <c r="Y341" s="3" t="str">
        <f t="shared" si="134"/>
        <v>80.3%,17.4%</v>
      </c>
    </row>
    <row r="342" spans="2:25" x14ac:dyDescent="0.3">
      <c r="B342" s="2">
        <f>数据源!CW374</f>
        <v>9</v>
      </c>
      <c r="C342" s="2" t="str">
        <f>数据源!CX374</f>
        <v>T2HP6</v>
      </c>
      <c r="D342" s="2" t="str">
        <f>数据源!CY374</f>
        <v>部件</v>
      </c>
      <c r="E342" s="2">
        <f>数据源!CZ374</f>
        <v>88.875000000000014</v>
      </c>
      <c r="F342" s="2">
        <f>数据源!DA374</f>
        <v>1</v>
      </c>
      <c r="G342" s="2">
        <f>数据源!DB374</f>
        <v>1.7000000000000001E-2</v>
      </c>
      <c r="H342" s="2">
        <f>数据源!DC374</f>
        <v>9.5639943741209557E-3</v>
      </c>
      <c r="I342" s="2">
        <f>数据源!DD374</f>
        <v>96</v>
      </c>
      <c r="J342" s="3">
        <f t="shared" si="120"/>
        <v>1</v>
      </c>
      <c r="K342" s="3">
        <f t="shared" si="121"/>
        <v>1</v>
      </c>
      <c r="L342" s="3" t="str">
        <f t="shared" si="122"/>
        <v>部件</v>
      </c>
      <c r="M342" s="3">
        <f t="shared" ca="1" si="123"/>
        <v>92206</v>
      </c>
      <c r="N342" s="3" t="str">
        <f t="shared" ca="1" si="126"/>
        <v>91001,91003,91005,91101,91103,91105,91201,91203,91205,91002,91004,91006,91102,91104,91106,91202,91204,91206,92001,92003,92005,92101,92103,92105,92201,92203,92205,92002,92004,92006,92102,92104,92106,92202,92204,92206</v>
      </c>
      <c r="O342" s="3" t="str">
        <f t="shared" si="127"/>
        <v>444,444,444,444,444,444,444,444,444,444,444,444,444,444,444,444,444,444,96,96,96,96,96,96,96,96,96,96,96,96,96,96,96,96,96,96</v>
      </c>
      <c r="P342" s="1" t="str">
        <f t="shared" si="128"/>
        <v>(1,2),(1,2),(1,2),(1,2),(1,2),(1,2),(1,2),(1,2),(1,2),(1,2),(1,2),(1,2),(1,2),(1,2),(1,2),(1,2),(1,2),(1,2),(1,1),(1,1),(1,1),(1,1),(1,1),(1,1),(1,1),(1,1),(1,1),(1,1),(1,1),(1,1),(1,1),(1,1),(1,1),(1,1),(1,1),(1,1)</v>
      </c>
      <c r="Q342" s="3" t="str">
        <f>IF(D342="坦克碎片",VLOOKUP(C342,道具信息!$N$2:$O$291,2,FALSE)&amp;"碎片",VLOOKUP(C342,道具信息!$N$2:$O$291,2,FALSE))</f>
        <v>T2部件</v>
      </c>
      <c r="R342" s="3">
        <f>SUMIFS(I$3:I$408,Q$3:Q$408,Q342,B$3:B$408,B342)</f>
        <v>1728</v>
      </c>
      <c r="S342" s="11">
        <f>ROUND(R342/SUMIF(B$3:B$408,B342,I$3:I$408),3)</f>
        <v>0.17399999999999999</v>
      </c>
      <c r="T342" s="3" t="str">
        <f>VLOOKUP(Q342,道具信息!$Q$3:$S$20,2,FALSE)</f>
        <v>CHEST_ITEM_TYPE_T2_PART</v>
      </c>
      <c r="U342" s="3" t="str">
        <f>IF(COUNTIF(U$307:U341,T342)=0,T342,"")</f>
        <v/>
      </c>
      <c r="V342" s="3" t="str">
        <f t="shared" si="131"/>
        <v>CHEST_ITEM_TYPE_T1_PART,CHEST_ITEM_TYPE_T2_PART</v>
      </c>
      <c r="W342" s="13" t="str">
        <f t="shared" si="132"/>
        <v/>
      </c>
      <c r="X342" s="3" t="str">
        <f t="shared" si="133"/>
        <v/>
      </c>
      <c r="Y342" s="3" t="str">
        <f t="shared" si="134"/>
        <v>80.3%,17.4%</v>
      </c>
    </row>
    <row r="343" spans="2:25" x14ac:dyDescent="0.3">
      <c r="B343" s="2">
        <f>数据源!CW375</f>
        <v>9</v>
      </c>
      <c r="C343" s="2" t="str">
        <f>数据源!CX375</f>
        <v>T3LP1</v>
      </c>
      <c r="D343" s="2" t="str">
        <f>数据源!CY375</f>
        <v>部件</v>
      </c>
      <c r="E343" s="2">
        <f>数据源!CZ375</f>
        <v>828.00000000000011</v>
      </c>
      <c r="F343" s="2">
        <f>数据源!DA375</f>
        <v>1</v>
      </c>
      <c r="G343" s="2">
        <f>数据源!DB375</f>
        <v>2.1000000000000001E-2</v>
      </c>
      <c r="H343" s="2">
        <f>数据源!DC375</f>
        <v>1.2681159420289854E-3</v>
      </c>
      <c r="I343" s="2">
        <f>数据源!DD375</f>
        <v>13</v>
      </c>
      <c r="J343" s="3">
        <f t="shared" si="120"/>
        <v>1</v>
      </c>
      <c r="K343" s="3">
        <f t="shared" si="121"/>
        <v>1</v>
      </c>
      <c r="L343" s="3" t="str">
        <f t="shared" si="122"/>
        <v>部件</v>
      </c>
      <c r="M343" s="3">
        <f t="shared" ca="1" si="123"/>
        <v>93001</v>
      </c>
      <c r="N343" s="3" t="str">
        <f t="shared" ca="1" si="126"/>
        <v>91001,91003,91005,91101,91103,91105,91201,91203,91205,91002,91004,91006,91102,91104,91106,91202,91204,91206,92001,92003,92005,92101,92103,92105,92201,92203,92205,92002,92004,92006,92102,92104,92106,92202,92204,92206,93001</v>
      </c>
      <c r="O343" s="3" t="str">
        <f t="shared" si="127"/>
        <v>444,444,444,444,444,444,444,444,444,444,444,444,444,444,444,444,444,444,96,96,96,96,96,96,96,96,96,96,96,96,96,96,96,96,96,96,13</v>
      </c>
      <c r="P343" s="1" t="str">
        <f t="shared" si="128"/>
        <v>(1,2),(1,2),(1,2),(1,2),(1,2),(1,2),(1,2),(1,2),(1,2),(1,2),(1,2),(1,2),(1,2),(1,2),(1,2),(1,2),(1,2),(1,2),(1,1),(1,1),(1,1),(1,1),(1,1),(1,1),(1,1),(1,1),(1,1),(1,1),(1,1),(1,1),(1,1),(1,1),(1,1),(1,1),(1,1),(1,1),(1,1)</v>
      </c>
      <c r="Q343" s="3" t="str">
        <f>IF(D343="坦克碎片",VLOOKUP(C343,道具信息!$N$2:$O$291,2,FALSE)&amp;"碎片",VLOOKUP(C343,道具信息!$N$2:$O$291,2,FALSE))</f>
        <v>T3部件</v>
      </c>
      <c r="R343" s="3">
        <f>SUMIFS(I$3:I$408,Q$3:Q$408,Q343,B$3:B$408,B343)</f>
        <v>234</v>
      </c>
      <c r="S343" s="11">
        <f>ROUND(R343/SUMIF(B$3:B$408,B343,I$3:I$408),3)</f>
        <v>2.4E-2</v>
      </c>
      <c r="T343" s="3" t="str">
        <f>VLOOKUP(Q343,道具信息!$Q$3:$S$20,2,FALSE)</f>
        <v>CHEST_ITEM_TYPE_T3_PART</v>
      </c>
      <c r="U343" s="3" t="str">
        <f>IF(COUNTIF(U$307:U342,T343)=0,T343,"")</f>
        <v>CHEST_ITEM_TYPE_T3_PART</v>
      </c>
      <c r="V343" s="3" t="str">
        <f t="shared" si="131"/>
        <v>CHEST_ITEM_TYPE_T1_PART,CHEST_ITEM_TYPE_T2_PART,CHEST_ITEM_TYPE_T3_PART</v>
      </c>
      <c r="W343" s="13">
        <f t="shared" si="132"/>
        <v>2.4E-2</v>
      </c>
      <c r="X343" s="3" t="str">
        <f t="shared" si="133"/>
        <v>2.4%</v>
      </c>
      <c r="Y343" s="3" t="str">
        <f t="shared" si="134"/>
        <v>80.3%,17.4%,2.4%</v>
      </c>
    </row>
    <row r="344" spans="2:25" x14ac:dyDescent="0.3">
      <c r="B344" s="2">
        <f>数据源!CW376</f>
        <v>9</v>
      </c>
      <c r="C344" s="2" t="str">
        <f>数据源!CX376</f>
        <v>T3LP3</v>
      </c>
      <c r="D344" s="2" t="str">
        <f>数据源!CY376</f>
        <v>部件</v>
      </c>
      <c r="E344" s="2">
        <f>数据源!CZ376</f>
        <v>828.00000000000011</v>
      </c>
      <c r="F344" s="2">
        <f>数据源!DA376</f>
        <v>1</v>
      </c>
      <c r="G344" s="2">
        <f>数据源!DB376</f>
        <v>2.1000000000000001E-2</v>
      </c>
      <c r="H344" s="2">
        <f>数据源!DC376</f>
        <v>1.2681159420289854E-3</v>
      </c>
      <c r="I344" s="2">
        <f>数据源!DD376</f>
        <v>13</v>
      </c>
      <c r="J344" s="3">
        <f t="shared" si="120"/>
        <v>1</v>
      </c>
      <c r="K344" s="3">
        <f t="shared" si="121"/>
        <v>1</v>
      </c>
      <c r="L344" s="3" t="str">
        <f t="shared" si="122"/>
        <v>部件</v>
      </c>
      <c r="M344" s="3">
        <f t="shared" ca="1" si="123"/>
        <v>93003</v>
      </c>
      <c r="N344" s="3" t="str">
        <f t="shared" ca="1" si="126"/>
        <v>91001,91003,91005,91101,91103,91105,91201,91203,91205,91002,91004,91006,91102,91104,91106,91202,91204,91206,92001,92003,92005,92101,92103,92105,92201,92203,92205,92002,92004,92006,92102,92104,92106,92202,92204,92206,93001,93003</v>
      </c>
      <c r="O344" s="3" t="str">
        <f t="shared" si="127"/>
        <v>444,444,444,444,444,444,444,444,444,444,444,444,444,444,444,444,444,444,96,96,96,96,96,96,96,96,96,96,96,96,96,96,96,96,96,96,13,13</v>
      </c>
      <c r="P344" s="1" t="str">
        <f t="shared" si="128"/>
        <v>(1,2),(1,2),(1,2),(1,2),(1,2),(1,2),(1,2),(1,2),(1,2),(1,2),(1,2),(1,2),(1,2),(1,2),(1,2),(1,2),(1,2),(1,2),(1,1),(1,1),(1,1),(1,1),(1,1),(1,1),(1,1),(1,1),(1,1),(1,1),(1,1),(1,1),(1,1),(1,1),(1,1),(1,1),(1,1),(1,1),(1,1),(1,1)</v>
      </c>
      <c r="Q344" s="3" t="str">
        <f>IF(D344="坦克碎片",VLOOKUP(C344,道具信息!$N$2:$O$291,2,FALSE)&amp;"碎片",VLOOKUP(C344,道具信息!$N$2:$O$291,2,FALSE))</f>
        <v>T3部件</v>
      </c>
      <c r="R344" s="3">
        <f>SUMIFS(I$3:I$408,Q$3:Q$408,Q344,B$3:B$408,B344)</f>
        <v>234</v>
      </c>
      <c r="S344" s="11">
        <f>ROUND(R344/SUMIF(B$3:B$408,B344,I$3:I$408),3)</f>
        <v>2.4E-2</v>
      </c>
      <c r="T344" s="3" t="str">
        <f>VLOOKUP(Q344,道具信息!$Q$3:$S$20,2,FALSE)</f>
        <v>CHEST_ITEM_TYPE_T3_PART</v>
      </c>
      <c r="U344" s="3" t="str">
        <f>IF(COUNTIF(U$307:U343,T344)=0,T344,"")</f>
        <v/>
      </c>
      <c r="V344" s="3" t="str">
        <f t="shared" si="131"/>
        <v>CHEST_ITEM_TYPE_T1_PART,CHEST_ITEM_TYPE_T2_PART,CHEST_ITEM_TYPE_T3_PART</v>
      </c>
      <c r="W344" s="13" t="str">
        <f t="shared" si="132"/>
        <v/>
      </c>
      <c r="X344" s="3" t="str">
        <f t="shared" si="133"/>
        <v/>
      </c>
      <c r="Y344" s="3" t="str">
        <f t="shared" si="134"/>
        <v>80.3%,17.4%,2.4%</v>
      </c>
    </row>
    <row r="345" spans="2:25" x14ac:dyDescent="0.3">
      <c r="B345" s="2">
        <f>数据源!CW377</f>
        <v>9</v>
      </c>
      <c r="C345" s="2" t="str">
        <f>数据源!CX377</f>
        <v>T3LP5</v>
      </c>
      <c r="D345" s="2" t="str">
        <f>数据源!CY377</f>
        <v>部件</v>
      </c>
      <c r="E345" s="2">
        <f>数据源!CZ377</f>
        <v>828.00000000000011</v>
      </c>
      <c r="F345" s="2">
        <f>数据源!DA377</f>
        <v>1</v>
      </c>
      <c r="G345" s="2">
        <f>数据源!DB377</f>
        <v>2.1000000000000001E-2</v>
      </c>
      <c r="H345" s="2">
        <f>数据源!DC377</f>
        <v>1.2681159420289854E-3</v>
      </c>
      <c r="I345" s="2">
        <f>数据源!DD377</f>
        <v>13</v>
      </c>
      <c r="J345" s="3">
        <f t="shared" si="120"/>
        <v>1</v>
      </c>
      <c r="K345" s="3">
        <f t="shared" si="121"/>
        <v>1</v>
      </c>
      <c r="L345" s="3" t="str">
        <f t="shared" si="122"/>
        <v>部件</v>
      </c>
      <c r="M345" s="3">
        <f t="shared" ca="1" si="123"/>
        <v>93005</v>
      </c>
      <c r="N345" s="3" t="str">
        <f t="shared" ca="1" si="126"/>
        <v>91001,91003,91005,91101,91103,91105,91201,91203,91205,91002,91004,91006,91102,91104,91106,91202,91204,91206,92001,92003,92005,92101,92103,92105,92201,92203,92205,92002,92004,92006,92102,92104,92106,92202,92204,92206,93001,93003,93005</v>
      </c>
      <c r="O345" s="3" t="str">
        <f t="shared" si="127"/>
        <v>444,444,444,444,444,444,444,444,444,444,444,444,444,444,444,444,444,444,96,96,96,96,96,96,96,96,96,96,96,96,96,96,96,96,96,96,13,13,13</v>
      </c>
      <c r="P345" s="1" t="str">
        <f t="shared" si="128"/>
        <v>(1,2),(1,2),(1,2),(1,2),(1,2),(1,2),(1,2),(1,2),(1,2),(1,2),(1,2),(1,2),(1,2),(1,2),(1,2),(1,2),(1,2),(1,2),(1,1),(1,1),(1,1),(1,1),(1,1),(1,1),(1,1),(1,1),(1,1),(1,1),(1,1),(1,1),(1,1),(1,1),(1,1),(1,1),(1,1),(1,1),(1,1),(1,1),(1,1)</v>
      </c>
      <c r="Q345" s="3" t="str">
        <f>IF(D345="坦克碎片",VLOOKUP(C345,道具信息!$N$2:$O$291,2,FALSE)&amp;"碎片",VLOOKUP(C345,道具信息!$N$2:$O$291,2,FALSE))</f>
        <v>T3部件</v>
      </c>
      <c r="R345" s="3">
        <f>SUMIFS(I$3:I$408,Q$3:Q$408,Q345,B$3:B$408,B345)</f>
        <v>234</v>
      </c>
      <c r="S345" s="11">
        <f>ROUND(R345/SUMIF(B$3:B$408,B345,I$3:I$408),3)</f>
        <v>2.4E-2</v>
      </c>
      <c r="T345" s="3" t="str">
        <f>VLOOKUP(Q345,道具信息!$Q$3:$S$20,2,FALSE)</f>
        <v>CHEST_ITEM_TYPE_T3_PART</v>
      </c>
      <c r="U345" s="3" t="str">
        <f>IF(COUNTIF(U$307:U344,T345)=0,T345,"")</f>
        <v/>
      </c>
      <c r="V345" s="3" t="str">
        <f t="shared" si="131"/>
        <v>CHEST_ITEM_TYPE_T1_PART,CHEST_ITEM_TYPE_T2_PART,CHEST_ITEM_TYPE_T3_PART</v>
      </c>
      <c r="W345" s="13" t="str">
        <f t="shared" si="132"/>
        <v/>
      </c>
      <c r="X345" s="3" t="str">
        <f t="shared" si="133"/>
        <v/>
      </c>
      <c r="Y345" s="3" t="str">
        <f t="shared" si="134"/>
        <v>80.3%,17.4%,2.4%</v>
      </c>
    </row>
    <row r="346" spans="2:25" x14ac:dyDescent="0.3">
      <c r="B346" s="2">
        <f>数据源!CW378</f>
        <v>9</v>
      </c>
      <c r="C346" s="2" t="str">
        <f>数据源!CX378</f>
        <v>T3MP1</v>
      </c>
      <c r="D346" s="2" t="str">
        <f>数据源!CY378</f>
        <v>部件</v>
      </c>
      <c r="E346" s="2">
        <f>数据源!CZ378</f>
        <v>828.00000000000011</v>
      </c>
      <c r="F346" s="2">
        <f>数据源!DA378</f>
        <v>1</v>
      </c>
      <c r="G346" s="2">
        <f>数据源!DB378</f>
        <v>2.1000000000000001E-2</v>
      </c>
      <c r="H346" s="2">
        <f>数据源!DC378</f>
        <v>1.2681159420289854E-3</v>
      </c>
      <c r="I346" s="2">
        <f>数据源!DD378</f>
        <v>13</v>
      </c>
      <c r="J346" s="3">
        <f t="shared" si="120"/>
        <v>1</v>
      </c>
      <c r="K346" s="3">
        <f t="shared" si="121"/>
        <v>1</v>
      </c>
      <c r="L346" s="3" t="str">
        <f t="shared" si="122"/>
        <v>部件</v>
      </c>
      <c r="M346" s="3">
        <f t="shared" ca="1" si="123"/>
        <v>93101</v>
      </c>
      <c r="N346" s="3" t="str">
        <f t="shared" ca="1" si="126"/>
        <v>91001,91003,91005,91101,91103,91105,91201,91203,91205,91002,91004,91006,91102,91104,91106,91202,91204,91206,92001,92003,92005,92101,92103,92105,92201,92203,92205,92002,92004,92006,92102,92104,92106,92202,92204,92206,93001,93003,93005,93101</v>
      </c>
      <c r="O346" s="3" t="str">
        <f t="shared" si="127"/>
        <v>444,444,444,444,444,444,444,444,444,444,444,444,444,444,444,444,444,444,96,96,96,96,96,96,96,96,96,96,96,96,96,96,96,96,96,96,13,13,13,13</v>
      </c>
      <c r="P346" s="1" t="str">
        <f t="shared" si="128"/>
        <v>(1,2),(1,2),(1,2),(1,2),(1,2),(1,2),(1,2),(1,2),(1,2),(1,2),(1,2),(1,2),(1,2),(1,2),(1,2),(1,2),(1,2),(1,2),(1,1),(1,1),(1,1),(1,1),(1,1),(1,1),(1,1),(1,1),(1,1),(1,1),(1,1),(1,1),(1,1),(1,1),(1,1),(1,1),(1,1),(1,1),(1,1),(1,1),(1,1),(1,1)</v>
      </c>
      <c r="Q346" s="3" t="str">
        <f>IF(D346="坦克碎片",VLOOKUP(C346,道具信息!$N$2:$O$291,2,FALSE)&amp;"碎片",VLOOKUP(C346,道具信息!$N$2:$O$291,2,FALSE))</f>
        <v>T3部件</v>
      </c>
      <c r="R346" s="3">
        <f>SUMIFS(I$3:I$408,Q$3:Q$408,Q346,B$3:B$408,B346)</f>
        <v>234</v>
      </c>
      <c r="S346" s="11">
        <f>ROUND(R346/SUMIF(B$3:B$408,B346,I$3:I$408),3)</f>
        <v>2.4E-2</v>
      </c>
      <c r="T346" s="3" t="str">
        <f>VLOOKUP(Q346,道具信息!$Q$3:$S$20,2,FALSE)</f>
        <v>CHEST_ITEM_TYPE_T3_PART</v>
      </c>
      <c r="U346" s="3" t="str">
        <f>IF(COUNTIF(U$307:U345,T346)=0,T346,"")</f>
        <v/>
      </c>
      <c r="V346" s="3" t="str">
        <f t="shared" si="131"/>
        <v>CHEST_ITEM_TYPE_T1_PART,CHEST_ITEM_TYPE_T2_PART,CHEST_ITEM_TYPE_T3_PART</v>
      </c>
      <c r="W346" s="13" t="str">
        <f t="shared" si="132"/>
        <v/>
      </c>
      <c r="X346" s="3" t="str">
        <f t="shared" si="133"/>
        <v/>
      </c>
      <c r="Y346" s="3" t="str">
        <f t="shared" si="134"/>
        <v>80.3%,17.4%,2.4%</v>
      </c>
    </row>
    <row r="347" spans="2:25" x14ac:dyDescent="0.3">
      <c r="B347" s="2">
        <f>数据源!CW379</f>
        <v>9</v>
      </c>
      <c r="C347" s="2" t="str">
        <f>数据源!CX379</f>
        <v>T3MP3</v>
      </c>
      <c r="D347" s="2" t="str">
        <f>数据源!CY379</f>
        <v>部件</v>
      </c>
      <c r="E347" s="2">
        <f>数据源!CZ379</f>
        <v>828.00000000000011</v>
      </c>
      <c r="F347" s="2">
        <f>数据源!DA379</f>
        <v>1</v>
      </c>
      <c r="G347" s="2">
        <f>数据源!DB379</f>
        <v>2.1000000000000001E-2</v>
      </c>
      <c r="H347" s="2">
        <f>数据源!DC379</f>
        <v>1.2681159420289854E-3</v>
      </c>
      <c r="I347" s="2">
        <f>数据源!DD379</f>
        <v>13</v>
      </c>
      <c r="J347" s="3">
        <f t="shared" si="120"/>
        <v>1</v>
      </c>
      <c r="K347" s="3">
        <f t="shared" si="121"/>
        <v>1</v>
      </c>
      <c r="L347" s="3" t="str">
        <f t="shared" si="122"/>
        <v>部件</v>
      </c>
      <c r="M347" s="3">
        <f t="shared" ca="1" si="123"/>
        <v>93103</v>
      </c>
      <c r="N347" s="3" t="str">
        <f t="shared" ca="1" si="126"/>
        <v>91001,91003,91005,91101,91103,91105,91201,91203,91205,91002,91004,91006,91102,91104,91106,91202,91204,91206,92001,92003,92005,92101,92103,92105,92201,92203,92205,92002,92004,92006,92102,92104,92106,92202,92204,92206,93001,93003,93005,93101,93103</v>
      </c>
      <c r="O347" s="3" t="str">
        <f t="shared" si="127"/>
        <v>444,444,444,444,444,444,444,444,444,444,444,444,444,444,444,444,444,444,96,96,96,96,96,96,96,96,96,96,96,96,96,96,96,96,96,96,13,13,13,13,13</v>
      </c>
      <c r="P347" s="1" t="str">
        <f t="shared" si="128"/>
        <v>(1,2),(1,2),(1,2),(1,2),(1,2),(1,2),(1,2),(1,2),(1,2),(1,2),(1,2),(1,2),(1,2),(1,2),(1,2),(1,2),(1,2),(1,2),(1,1),(1,1),(1,1),(1,1),(1,1),(1,1),(1,1),(1,1),(1,1),(1,1),(1,1),(1,1),(1,1),(1,1),(1,1),(1,1),(1,1),(1,1),(1,1),(1,1),(1,1),(1,1),(1,1)</v>
      </c>
      <c r="Q347" s="3" t="str">
        <f>IF(D347="坦克碎片",VLOOKUP(C347,道具信息!$N$2:$O$291,2,FALSE)&amp;"碎片",VLOOKUP(C347,道具信息!$N$2:$O$291,2,FALSE))</f>
        <v>T3部件</v>
      </c>
      <c r="R347" s="3">
        <f>SUMIFS(I$3:I$408,Q$3:Q$408,Q347,B$3:B$408,B347)</f>
        <v>234</v>
      </c>
      <c r="S347" s="11">
        <f>ROUND(R347/SUMIF(B$3:B$408,B347,I$3:I$408),3)</f>
        <v>2.4E-2</v>
      </c>
      <c r="T347" s="3" t="str">
        <f>VLOOKUP(Q347,道具信息!$Q$3:$S$20,2,FALSE)</f>
        <v>CHEST_ITEM_TYPE_T3_PART</v>
      </c>
      <c r="U347" s="3" t="str">
        <f>IF(COUNTIF(U$307:U346,T347)=0,T347,"")</f>
        <v/>
      </c>
      <c r="V347" s="3" t="str">
        <f t="shared" si="131"/>
        <v>CHEST_ITEM_TYPE_T1_PART,CHEST_ITEM_TYPE_T2_PART,CHEST_ITEM_TYPE_T3_PART</v>
      </c>
      <c r="W347" s="13" t="str">
        <f t="shared" si="132"/>
        <v/>
      </c>
      <c r="X347" s="3" t="str">
        <f t="shared" si="133"/>
        <v/>
      </c>
      <c r="Y347" s="3" t="str">
        <f t="shared" si="134"/>
        <v>80.3%,17.4%,2.4%</v>
      </c>
    </row>
    <row r="348" spans="2:25" x14ac:dyDescent="0.3">
      <c r="B348" s="2">
        <f>数据源!CW380</f>
        <v>9</v>
      </c>
      <c r="C348" s="2" t="str">
        <f>数据源!CX380</f>
        <v>T3MP5</v>
      </c>
      <c r="D348" s="2" t="str">
        <f>数据源!CY380</f>
        <v>部件</v>
      </c>
      <c r="E348" s="2">
        <f>数据源!CZ380</f>
        <v>828.00000000000011</v>
      </c>
      <c r="F348" s="2">
        <f>数据源!DA380</f>
        <v>1</v>
      </c>
      <c r="G348" s="2">
        <f>数据源!DB380</f>
        <v>2.1000000000000001E-2</v>
      </c>
      <c r="H348" s="2">
        <f>数据源!DC380</f>
        <v>1.2681159420289854E-3</v>
      </c>
      <c r="I348" s="2">
        <f>数据源!DD380</f>
        <v>13</v>
      </c>
      <c r="J348" s="3">
        <f t="shared" si="120"/>
        <v>1</v>
      </c>
      <c r="K348" s="3">
        <f t="shared" si="121"/>
        <v>1</v>
      </c>
      <c r="L348" s="3" t="str">
        <f t="shared" si="122"/>
        <v>部件</v>
      </c>
      <c r="M348" s="3">
        <f t="shared" ca="1" si="123"/>
        <v>93105</v>
      </c>
      <c r="N348" s="3" t="str">
        <f t="shared" ca="1" si="126"/>
        <v>91001,91003,91005,91101,91103,91105,91201,91203,91205,91002,91004,91006,91102,91104,91106,91202,91204,91206,92001,92003,92005,92101,92103,92105,92201,92203,92205,92002,92004,92006,92102,92104,92106,92202,92204,92206,93001,93003,93005,93101,93103,93105</v>
      </c>
      <c r="O348" s="3" t="str">
        <f t="shared" si="127"/>
        <v>444,444,444,444,444,444,444,444,444,444,444,444,444,444,444,444,444,444,96,96,96,96,96,96,96,96,96,96,96,96,96,96,96,96,96,96,13,13,13,13,13,13</v>
      </c>
      <c r="P348" s="1" t="str">
        <f t="shared" si="128"/>
        <v>(1,2),(1,2),(1,2),(1,2),(1,2),(1,2),(1,2),(1,2),(1,2),(1,2),(1,2),(1,2),(1,2),(1,2),(1,2),(1,2),(1,2),(1,2),(1,1),(1,1),(1,1),(1,1),(1,1),(1,1),(1,1),(1,1),(1,1),(1,1),(1,1),(1,1),(1,1),(1,1),(1,1),(1,1),(1,1),(1,1),(1,1),(1,1),(1,1),(1,1),(1,1),(1,1)</v>
      </c>
      <c r="Q348" s="3" t="str">
        <f>IF(D348="坦克碎片",VLOOKUP(C348,道具信息!$N$2:$O$291,2,FALSE)&amp;"碎片",VLOOKUP(C348,道具信息!$N$2:$O$291,2,FALSE))</f>
        <v>T3部件</v>
      </c>
      <c r="R348" s="3">
        <f>SUMIFS(I$3:I$408,Q$3:Q$408,Q348,B$3:B$408,B348)</f>
        <v>234</v>
      </c>
      <c r="S348" s="11">
        <f>ROUND(R348/SUMIF(B$3:B$408,B348,I$3:I$408),3)</f>
        <v>2.4E-2</v>
      </c>
      <c r="T348" s="3" t="str">
        <f>VLOOKUP(Q348,道具信息!$Q$3:$S$20,2,FALSE)</f>
        <v>CHEST_ITEM_TYPE_T3_PART</v>
      </c>
      <c r="U348" s="3" t="str">
        <f>IF(COUNTIF(U$307:U347,T348)=0,T348,"")</f>
        <v/>
      </c>
      <c r="V348" s="3" t="str">
        <f t="shared" si="131"/>
        <v>CHEST_ITEM_TYPE_T1_PART,CHEST_ITEM_TYPE_T2_PART,CHEST_ITEM_TYPE_T3_PART</v>
      </c>
      <c r="W348" s="13" t="str">
        <f t="shared" si="132"/>
        <v/>
      </c>
      <c r="X348" s="3" t="str">
        <f t="shared" si="133"/>
        <v/>
      </c>
      <c r="Y348" s="3" t="str">
        <f t="shared" si="134"/>
        <v>80.3%,17.4%,2.4%</v>
      </c>
    </row>
    <row r="349" spans="2:25" x14ac:dyDescent="0.3">
      <c r="B349" s="2">
        <f>数据源!CW381</f>
        <v>9</v>
      </c>
      <c r="C349" s="2" t="str">
        <f>数据源!CX381</f>
        <v>T3HP1</v>
      </c>
      <c r="D349" s="2" t="str">
        <f>数据源!CY381</f>
        <v>部件</v>
      </c>
      <c r="E349" s="2">
        <f>数据源!CZ381</f>
        <v>828.00000000000011</v>
      </c>
      <c r="F349" s="2">
        <f>数据源!DA381</f>
        <v>1</v>
      </c>
      <c r="G349" s="2">
        <f>数据源!DB381</f>
        <v>2.1000000000000001E-2</v>
      </c>
      <c r="H349" s="2">
        <f>数据源!DC381</f>
        <v>1.2681159420289854E-3</v>
      </c>
      <c r="I349" s="2">
        <f>数据源!DD381</f>
        <v>13</v>
      </c>
      <c r="J349" s="3">
        <f t="shared" si="120"/>
        <v>1</v>
      </c>
      <c r="K349" s="3">
        <f t="shared" si="121"/>
        <v>1</v>
      </c>
      <c r="L349" s="3" t="str">
        <f t="shared" si="122"/>
        <v>部件</v>
      </c>
      <c r="M349" s="3">
        <f t="shared" ca="1" si="123"/>
        <v>93201</v>
      </c>
      <c r="N349" s="3" t="str">
        <f t="shared" ca="1" si="126"/>
        <v>91001,91003,91005,91101,91103,91105,91201,91203,91205,91002,91004,91006,91102,91104,91106,91202,91204,91206,92001,92003,92005,92101,92103,92105,92201,92203,92205,92002,92004,92006,92102,92104,92106,92202,92204,92206,93001,93003,93005,93101,93103,93105,93201</v>
      </c>
      <c r="O349" s="3" t="str">
        <f t="shared" si="127"/>
        <v>444,444,444,444,444,444,444,444,444,444,444,444,444,444,444,444,444,444,96,96,96,96,96,96,96,96,96,96,96,96,96,96,96,96,96,96,13,13,13,13,13,13,13</v>
      </c>
      <c r="P349" s="1" t="str">
        <f t="shared" si="128"/>
        <v>(1,2),(1,2),(1,2),(1,2),(1,2),(1,2),(1,2),(1,2),(1,2),(1,2),(1,2),(1,2),(1,2),(1,2),(1,2),(1,2),(1,2),(1,2),(1,1),(1,1),(1,1),(1,1),(1,1),(1,1),(1,1),(1,1),(1,1),(1,1),(1,1),(1,1),(1,1),(1,1),(1,1),(1,1),(1,1),(1,1),(1,1),(1,1),(1,1),(1,1),(1,1),(1,1),(1,1)</v>
      </c>
      <c r="Q349" s="3" t="str">
        <f>IF(D349="坦克碎片",VLOOKUP(C349,道具信息!$N$2:$O$291,2,FALSE)&amp;"碎片",VLOOKUP(C349,道具信息!$N$2:$O$291,2,FALSE))</f>
        <v>T3部件</v>
      </c>
      <c r="R349" s="3">
        <f>SUMIFS(I$3:I$408,Q$3:Q$408,Q349,B$3:B$408,B349)</f>
        <v>234</v>
      </c>
      <c r="S349" s="11">
        <f>ROUND(R349/SUMIF(B$3:B$408,B349,I$3:I$408),3)</f>
        <v>2.4E-2</v>
      </c>
      <c r="T349" s="3" t="str">
        <f>VLOOKUP(Q349,道具信息!$Q$3:$S$20,2,FALSE)</f>
        <v>CHEST_ITEM_TYPE_T3_PART</v>
      </c>
      <c r="U349" s="3" t="str">
        <f>IF(COUNTIF(U$307:U348,T349)=0,T349,"")</f>
        <v/>
      </c>
      <c r="V349" s="3" t="str">
        <f t="shared" si="131"/>
        <v>CHEST_ITEM_TYPE_T1_PART,CHEST_ITEM_TYPE_T2_PART,CHEST_ITEM_TYPE_T3_PART</v>
      </c>
      <c r="W349" s="13" t="str">
        <f t="shared" si="132"/>
        <v/>
      </c>
      <c r="X349" s="3" t="str">
        <f t="shared" si="133"/>
        <v/>
      </c>
      <c r="Y349" s="3" t="str">
        <f t="shared" si="134"/>
        <v>80.3%,17.4%,2.4%</v>
      </c>
    </row>
    <row r="350" spans="2:25" x14ac:dyDescent="0.3">
      <c r="B350" s="2">
        <f>数据源!CW382</f>
        <v>9</v>
      </c>
      <c r="C350" s="2" t="str">
        <f>数据源!CX382</f>
        <v>T3HP3</v>
      </c>
      <c r="D350" s="2" t="str">
        <f>数据源!CY382</f>
        <v>部件</v>
      </c>
      <c r="E350" s="2">
        <f>数据源!CZ382</f>
        <v>828.00000000000011</v>
      </c>
      <c r="F350" s="2">
        <f>数据源!DA382</f>
        <v>1</v>
      </c>
      <c r="G350" s="2">
        <f>数据源!DB382</f>
        <v>2.1000000000000001E-2</v>
      </c>
      <c r="H350" s="2">
        <f>数据源!DC382</f>
        <v>1.2681159420289854E-3</v>
      </c>
      <c r="I350" s="2">
        <f>数据源!DD382</f>
        <v>13</v>
      </c>
      <c r="J350" s="3">
        <f t="shared" si="120"/>
        <v>1</v>
      </c>
      <c r="K350" s="3">
        <f t="shared" si="121"/>
        <v>1</v>
      </c>
      <c r="L350" s="3" t="str">
        <f t="shared" si="122"/>
        <v>部件</v>
      </c>
      <c r="M350" s="3">
        <f t="shared" ca="1" si="123"/>
        <v>93203</v>
      </c>
      <c r="N350" s="3" t="str">
        <f t="shared" ca="1" si="126"/>
        <v>91001,91003,91005,91101,91103,91105,91201,91203,91205,91002,91004,91006,91102,91104,91106,91202,91204,91206,92001,92003,92005,92101,92103,92105,92201,92203,92205,92002,92004,92006,92102,92104,92106,92202,92204,92206,93001,93003,93005,93101,93103,93105,93201,93203</v>
      </c>
      <c r="O350" s="3" t="str">
        <f t="shared" si="127"/>
        <v>444,444,444,444,444,444,444,444,444,444,444,444,444,444,444,444,444,444,96,96,96,96,96,96,96,96,96,96,96,96,96,96,96,96,96,96,13,13,13,13,13,13,13,13</v>
      </c>
      <c r="P350" s="1" t="str">
        <f t="shared" si="128"/>
        <v>(1,2),(1,2),(1,2),(1,2),(1,2),(1,2),(1,2),(1,2),(1,2),(1,2),(1,2),(1,2),(1,2),(1,2),(1,2),(1,2),(1,2),(1,2),(1,1),(1,1),(1,1),(1,1),(1,1),(1,1),(1,1),(1,1),(1,1),(1,1),(1,1),(1,1),(1,1),(1,1),(1,1),(1,1),(1,1),(1,1),(1,1),(1,1),(1,1),(1,1),(1,1),(1,1),(1,1),(1,1)</v>
      </c>
      <c r="Q350" s="3" t="str">
        <f>IF(D350="坦克碎片",VLOOKUP(C350,道具信息!$N$2:$O$291,2,FALSE)&amp;"碎片",VLOOKUP(C350,道具信息!$N$2:$O$291,2,FALSE))</f>
        <v>T3部件</v>
      </c>
      <c r="R350" s="3">
        <f>SUMIFS(I$3:I$408,Q$3:Q$408,Q350,B$3:B$408,B350)</f>
        <v>234</v>
      </c>
      <c r="S350" s="11">
        <f>ROUND(R350/SUMIF(B$3:B$408,B350,I$3:I$408),3)</f>
        <v>2.4E-2</v>
      </c>
      <c r="T350" s="3" t="str">
        <f>VLOOKUP(Q350,道具信息!$Q$3:$S$20,2,FALSE)</f>
        <v>CHEST_ITEM_TYPE_T3_PART</v>
      </c>
      <c r="U350" s="3" t="str">
        <f>IF(COUNTIF(U$307:U349,T350)=0,T350,"")</f>
        <v/>
      </c>
      <c r="V350" s="3" t="str">
        <f t="shared" si="131"/>
        <v>CHEST_ITEM_TYPE_T1_PART,CHEST_ITEM_TYPE_T2_PART,CHEST_ITEM_TYPE_T3_PART</v>
      </c>
      <c r="W350" s="13" t="str">
        <f t="shared" si="132"/>
        <v/>
      </c>
      <c r="X350" s="3" t="str">
        <f t="shared" si="133"/>
        <v/>
      </c>
      <c r="Y350" s="3" t="str">
        <f t="shared" si="134"/>
        <v>80.3%,17.4%,2.4%</v>
      </c>
    </row>
    <row r="351" spans="2:25" x14ac:dyDescent="0.3">
      <c r="B351" s="2">
        <f>数据源!CW383</f>
        <v>9</v>
      </c>
      <c r="C351" s="2" t="str">
        <f>数据源!CX383</f>
        <v>T3HP5</v>
      </c>
      <c r="D351" s="2" t="str">
        <f>数据源!CY383</f>
        <v>部件</v>
      </c>
      <c r="E351" s="2">
        <f>数据源!CZ383</f>
        <v>828.00000000000011</v>
      </c>
      <c r="F351" s="2">
        <f>数据源!DA383</f>
        <v>1</v>
      </c>
      <c r="G351" s="2">
        <f>数据源!DB383</f>
        <v>2.1000000000000001E-2</v>
      </c>
      <c r="H351" s="2">
        <f>数据源!DC383</f>
        <v>1.2681159420289854E-3</v>
      </c>
      <c r="I351" s="2">
        <f>数据源!DD383</f>
        <v>13</v>
      </c>
      <c r="J351" s="3">
        <f t="shared" si="120"/>
        <v>1</v>
      </c>
      <c r="K351" s="3">
        <f t="shared" si="121"/>
        <v>1</v>
      </c>
      <c r="L351" s="3" t="str">
        <f t="shared" si="122"/>
        <v>部件</v>
      </c>
      <c r="M351" s="3">
        <f t="shared" ca="1" si="123"/>
        <v>93205</v>
      </c>
      <c r="N351" s="3" t="str">
        <f t="shared" ca="1" si="126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</v>
      </c>
      <c r="O351" s="3" t="str">
        <f t="shared" si="127"/>
        <v>444,444,444,444,444,444,444,444,444,444,444,444,444,444,444,444,444,444,96,96,96,96,96,96,96,96,96,96,96,96,96,96,96,96,96,96,13,13,13,13,13,13,13,13,13</v>
      </c>
      <c r="P351" s="1" t="str">
        <f t="shared" si="128"/>
        <v>(1,2),(1,2),(1,2),(1,2),(1,2),(1,2),(1,2),(1,2),(1,2),(1,2),(1,2),(1,2),(1,2),(1,2),(1,2),(1,2),(1,2),(1,2),(1,1),(1,1),(1,1),(1,1),(1,1),(1,1),(1,1),(1,1),(1,1),(1,1),(1,1),(1,1),(1,1),(1,1),(1,1),(1,1),(1,1),(1,1),(1,1),(1,1),(1,1),(1,1),(1,1),(1,1),(1,1),(1,1),(1,1)</v>
      </c>
      <c r="Q351" s="3" t="str">
        <f>IF(D351="坦克碎片",VLOOKUP(C351,道具信息!$N$2:$O$291,2,FALSE)&amp;"碎片",VLOOKUP(C351,道具信息!$N$2:$O$291,2,FALSE))</f>
        <v>T3部件</v>
      </c>
      <c r="R351" s="3">
        <f>SUMIFS(I$3:I$408,Q$3:Q$408,Q351,B$3:B$408,B351)</f>
        <v>234</v>
      </c>
      <c r="S351" s="11">
        <f>ROUND(R351/SUMIF(B$3:B$408,B351,I$3:I$408),3)</f>
        <v>2.4E-2</v>
      </c>
      <c r="T351" s="3" t="str">
        <f>VLOOKUP(Q351,道具信息!$Q$3:$S$20,2,FALSE)</f>
        <v>CHEST_ITEM_TYPE_T3_PART</v>
      </c>
      <c r="U351" s="3" t="str">
        <f>IF(COUNTIF(U$307:U350,T351)=0,T351,"")</f>
        <v/>
      </c>
      <c r="V351" s="3" t="str">
        <f t="shared" si="131"/>
        <v>CHEST_ITEM_TYPE_T1_PART,CHEST_ITEM_TYPE_T2_PART,CHEST_ITEM_TYPE_T3_PART</v>
      </c>
      <c r="W351" s="13" t="str">
        <f t="shared" si="132"/>
        <v/>
      </c>
      <c r="X351" s="3" t="str">
        <f t="shared" si="133"/>
        <v/>
      </c>
      <c r="Y351" s="3" t="str">
        <f t="shared" si="134"/>
        <v>80.3%,17.4%,2.4%</v>
      </c>
    </row>
    <row r="352" spans="2:25" x14ac:dyDescent="0.3">
      <c r="B352" s="2">
        <f>数据源!CW384</f>
        <v>9</v>
      </c>
      <c r="C352" s="2" t="str">
        <f>数据源!CX384</f>
        <v>T3LP2</v>
      </c>
      <c r="D352" s="2" t="str">
        <f>数据源!CY384</f>
        <v>部件</v>
      </c>
      <c r="E352" s="2">
        <f>数据源!CZ384</f>
        <v>828.00000000000011</v>
      </c>
      <c r="F352" s="2">
        <f>数据源!DA384</f>
        <v>1</v>
      </c>
      <c r="G352" s="2">
        <f>数据源!DB384</f>
        <v>2.1000000000000001E-2</v>
      </c>
      <c r="H352" s="2">
        <f>数据源!DC384</f>
        <v>1.2681159420289854E-3</v>
      </c>
      <c r="I352" s="2">
        <f>数据源!DD384</f>
        <v>13</v>
      </c>
      <c r="J352" s="3">
        <f t="shared" si="120"/>
        <v>1</v>
      </c>
      <c r="K352" s="3">
        <f t="shared" si="121"/>
        <v>1</v>
      </c>
      <c r="L352" s="3" t="str">
        <f t="shared" si="122"/>
        <v>部件</v>
      </c>
      <c r="M352" s="3">
        <f t="shared" ca="1" si="123"/>
        <v>93002</v>
      </c>
      <c r="N352" s="3" t="str">
        <f t="shared" ca="1" si="126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</v>
      </c>
      <c r="O352" s="3" t="str">
        <f t="shared" si="127"/>
        <v>444,444,444,444,444,444,444,444,444,444,444,444,444,444,444,444,444,444,96,96,96,96,96,96,96,96,96,96,96,96,96,96,96,96,96,96,13,13,13,13,13,13,13,13,13,13</v>
      </c>
      <c r="P352" s="1" t="str">
        <f t="shared" si="128"/>
        <v>(1,2),(1,2),(1,2),(1,2),(1,2),(1,2),(1,2),(1,2),(1,2),(1,2),(1,2),(1,2),(1,2),(1,2),(1,2),(1,2),(1,2),(1,2),(1,1),(1,1),(1,1),(1,1),(1,1),(1,1),(1,1),(1,1),(1,1),(1,1),(1,1),(1,1),(1,1),(1,1),(1,1),(1,1),(1,1),(1,1),(1,1),(1,1),(1,1),(1,1),(1,1),(1,1),(1,1),(1,1),(1,1),(1,1)</v>
      </c>
      <c r="Q352" s="3" t="str">
        <f>IF(D352="坦克碎片",VLOOKUP(C352,道具信息!$N$2:$O$291,2,FALSE)&amp;"碎片",VLOOKUP(C352,道具信息!$N$2:$O$291,2,FALSE))</f>
        <v>T3部件</v>
      </c>
      <c r="R352" s="3">
        <f>SUMIFS(I$3:I$408,Q$3:Q$408,Q352,B$3:B$408,B352)</f>
        <v>234</v>
      </c>
      <c r="S352" s="11">
        <f>ROUND(R352/SUMIF(B$3:B$408,B352,I$3:I$408),3)</f>
        <v>2.4E-2</v>
      </c>
      <c r="T352" s="3" t="str">
        <f>VLOOKUP(Q352,道具信息!$Q$3:$S$20,2,FALSE)</f>
        <v>CHEST_ITEM_TYPE_T3_PART</v>
      </c>
      <c r="U352" s="3" t="str">
        <f>IF(COUNTIF(U$307:U351,T352)=0,T352,"")</f>
        <v/>
      </c>
      <c r="V352" s="3" t="str">
        <f t="shared" si="131"/>
        <v>CHEST_ITEM_TYPE_T1_PART,CHEST_ITEM_TYPE_T2_PART,CHEST_ITEM_TYPE_T3_PART</v>
      </c>
      <c r="W352" s="13" t="str">
        <f t="shared" si="132"/>
        <v/>
      </c>
      <c r="X352" s="3" t="str">
        <f t="shared" si="133"/>
        <v/>
      </c>
      <c r="Y352" s="3" t="str">
        <f t="shared" si="134"/>
        <v>80.3%,17.4%,2.4%</v>
      </c>
    </row>
    <row r="353" spans="2:25" x14ac:dyDescent="0.3">
      <c r="B353" s="2">
        <f>数据源!CW385</f>
        <v>9</v>
      </c>
      <c r="C353" s="2" t="str">
        <f>数据源!CX385</f>
        <v>T3LP4</v>
      </c>
      <c r="D353" s="2" t="str">
        <f>数据源!CY385</f>
        <v>部件</v>
      </c>
      <c r="E353" s="2">
        <f>数据源!CZ385</f>
        <v>828.00000000000011</v>
      </c>
      <c r="F353" s="2">
        <f>数据源!DA385</f>
        <v>1</v>
      </c>
      <c r="G353" s="2">
        <f>数据源!DB385</f>
        <v>2.1000000000000001E-2</v>
      </c>
      <c r="H353" s="2">
        <f>数据源!DC385</f>
        <v>1.2681159420289854E-3</v>
      </c>
      <c r="I353" s="2">
        <f>数据源!DD385</f>
        <v>13</v>
      </c>
      <c r="J353" s="3">
        <f t="shared" si="120"/>
        <v>1</v>
      </c>
      <c r="K353" s="3">
        <f t="shared" si="121"/>
        <v>1</v>
      </c>
      <c r="L353" s="3" t="str">
        <f t="shared" si="122"/>
        <v>部件</v>
      </c>
      <c r="M353" s="3">
        <f t="shared" ca="1" si="123"/>
        <v>93004</v>
      </c>
      <c r="N353" s="3" t="str">
        <f t="shared" ca="1" si="126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</v>
      </c>
      <c r="O353" s="3" t="str">
        <f t="shared" si="127"/>
        <v>444,444,444,444,444,444,444,444,444,444,444,444,444,444,444,444,444,444,96,96,96,96,96,96,96,96,96,96,96,96,96,96,96,96,96,96,13,13,13,13,13,13,13,13,13,13,13</v>
      </c>
      <c r="P353" s="1" t="str">
        <f t="shared" si="128"/>
        <v>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</v>
      </c>
      <c r="Q353" s="3" t="str">
        <f>IF(D353="坦克碎片",VLOOKUP(C353,道具信息!$N$2:$O$291,2,FALSE)&amp;"碎片",VLOOKUP(C353,道具信息!$N$2:$O$291,2,FALSE))</f>
        <v>T3部件</v>
      </c>
      <c r="R353" s="3">
        <f>SUMIFS(I$3:I$408,Q$3:Q$408,Q353,B$3:B$408,B353)</f>
        <v>234</v>
      </c>
      <c r="S353" s="11">
        <f>ROUND(R353/SUMIF(B$3:B$408,B353,I$3:I$408),3)</f>
        <v>2.4E-2</v>
      </c>
      <c r="T353" s="3" t="str">
        <f>VLOOKUP(Q353,道具信息!$Q$3:$S$20,2,FALSE)</f>
        <v>CHEST_ITEM_TYPE_T3_PART</v>
      </c>
      <c r="U353" s="3" t="str">
        <f>IF(COUNTIF(U$307:U352,T353)=0,T353,"")</f>
        <v/>
      </c>
      <c r="V353" s="3" t="str">
        <f t="shared" si="131"/>
        <v>CHEST_ITEM_TYPE_T1_PART,CHEST_ITEM_TYPE_T2_PART,CHEST_ITEM_TYPE_T3_PART</v>
      </c>
      <c r="W353" s="13" t="str">
        <f t="shared" si="132"/>
        <v/>
      </c>
      <c r="X353" s="3" t="str">
        <f t="shared" si="133"/>
        <v/>
      </c>
      <c r="Y353" s="3" t="str">
        <f t="shared" si="134"/>
        <v>80.3%,17.4%,2.4%</v>
      </c>
    </row>
    <row r="354" spans="2:25" x14ac:dyDescent="0.3">
      <c r="B354" s="2">
        <f>数据源!CW386</f>
        <v>9</v>
      </c>
      <c r="C354" s="2" t="str">
        <f>数据源!CX386</f>
        <v>T3LP6</v>
      </c>
      <c r="D354" s="2" t="str">
        <f>数据源!CY386</f>
        <v>部件</v>
      </c>
      <c r="E354" s="2">
        <f>数据源!CZ386</f>
        <v>828.00000000000011</v>
      </c>
      <c r="F354" s="2">
        <f>数据源!DA386</f>
        <v>1</v>
      </c>
      <c r="G354" s="2">
        <f>数据源!DB386</f>
        <v>2.1000000000000001E-2</v>
      </c>
      <c r="H354" s="2">
        <f>数据源!DC386</f>
        <v>1.2681159420289854E-3</v>
      </c>
      <c r="I354" s="2">
        <f>数据源!DD386</f>
        <v>13</v>
      </c>
      <c r="J354" s="3">
        <f t="shared" si="120"/>
        <v>1</v>
      </c>
      <c r="K354" s="3">
        <f t="shared" si="121"/>
        <v>1</v>
      </c>
      <c r="L354" s="3" t="str">
        <f t="shared" si="122"/>
        <v>部件</v>
      </c>
      <c r="M354" s="3">
        <f t="shared" ca="1" si="123"/>
        <v>93006</v>
      </c>
      <c r="N354" s="3" t="str">
        <f t="shared" ca="1" si="126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</v>
      </c>
      <c r="O354" s="3" t="str">
        <f t="shared" si="127"/>
        <v>444,444,444,444,444,444,444,444,444,444,444,444,444,444,444,444,444,444,96,96,96,96,96,96,96,96,96,96,96,96,96,96,96,96,96,96,13,13,13,13,13,13,13,13,13,13,13,13</v>
      </c>
      <c r="P354" s="1" t="str">
        <f t="shared" si="128"/>
        <v>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</v>
      </c>
      <c r="Q354" s="3" t="str">
        <f>IF(D354="坦克碎片",VLOOKUP(C354,道具信息!$N$2:$O$291,2,FALSE)&amp;"碎片",VLOOKUP(C354,道具信息!$N$2:$O$291,2,FALSE))</f>
        <v>T3部件</v>
      </c>
      <c r="R354" s="3">
        <f>SUMIFS(I$3:I$408,Q$3:Q$408,Q354,B$3:B$408,B354)</f>
        <v>234</v>
      </c>
      <c r="S354" s="11">
        <f>ROUND(R354/SUMIF(B$3:B$408,B354,I$3:I$408),3)</f>
        <v>2.4E-2</v>
      </c>
      <c r="T354" s="3" t="str">
        <f>VLOOKUP(Q354,道具信息!$Q$3:$S$20,2,FALSE)</f>
        <v>CHEST_ITEM_TYPE_T3_PART</v>
      </c>
      <c r="U354" s="3" t="str">
        <f>IF(COUNTIF(U$307:U353,T354)=0,T354,"")</f>
        <v/>
      </c>
      <c r="V354" s="3" t="str">
        <f t="shared" si="131"/>
        <v>CHEST_ITEM_TYPE_T1_PART,CHEST_ITEM_TYPE_T2_PART,CHEST_ITEM_TYPE_T3_PART</v>
      </c>
      <c r="W354" s="13" t="str">
        <f t="shared" si="132"/>
        <v/>
      </c>
      <c r="X354" s="3" t="str">
        <f t="shared" si="133"/>
        <v/>
      </c>
      <c r="Y354" s="3" t="str">
        <f t="shared" si="134"/>
        <v>80.3%,17.4%,2.4%</v>
      </c>
    </row>
    <row r="355" spans="2:25" x14ac:dyDescent="0.3">
      <c r="B355" s="2">
        <f>数据源!CW387</f>
        <v>9</v>
      </c>
      <c r="C355" s="2" t="str">
        <f>数据源!CX387</f>
        <v>T3MP2</v>
      </c>
      <c r="D355" s="2" t="str">
        <f>数据源!CY387</f>
        <v>部件</v>
      </c>
      <c r="E355" s="2">
        <f>数据源!CZ387</f>
        <v>828.00000000000011</v>
      </c>
      <c r="F355" s="2">
        <f>数据源!DA387</f>
        <v>1</v>
      </c>
      <c r="G355" s="2">
        <f>数据源!DB387</f>
        <v>2.1000000000000001E-2</v>
      </c>
      <c r="H355" s="2">
        <f>数据源!DC387</f>
        <v>1.2681159420289854E-3</v>
      </c>
      <c r="I355" s="2">
        <f>数据源!DD387</f>
        <v>13</v>
      </c>
      <c r="J355" s="3">
        <f t="shared" si="120"/>
        <v>1</v>
      </c>
      <c r="K355" s="3">
        <f t="shared" si="121"/>
        <v>1</v>
      </c>
      <c r="L355" s="3" t="str">
        <f t="shared" si="122"/>
        <v>部件</v>
      </c>
      <c r="M355" s="3">
        <f t="shared" ca="1" si="123"/>
        <v>93102</v>
      </c>
      <c r="N355" s="3" t="str">
        <f t="shared" ca="1" si="126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</v>
      </c>
      <c r="O355" s="3" t="str">
        <f t="shared" si="127"/>
        <v>444,444,444,444,444,444,444,444,444,444,444,444,444,444,444,444,444,444,96,96,96,96,96,96,96,96,96,96,96,96,96,96,96,96,96,96,13,13,13,13,13,13,13,13,13,13,13,13,13</v>
      </c>
      <c r="P355" s="1" t="str">
        <f t="shared" si="128"/>
        <v>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</v>
      </c>
      <c r="Q355" s="3" t="str">
        <f>IF(D355="坦克碎片",VLOOKUP(C355,道具信息!$N$2:$O$291,2,FALSE)&amp;"碎片",VLOOKUP(C355,道具信息!$N$2:$O$291,2,FALSE))</f>
        <v>T3部件</v>
      </c>
      <c r="R355" s="3">
        <f>SUMIFS(I$3:I$408,Q$3:Q$408,Q355,B$3:B$408,B355)</f>
        <v>234</v>
      </c>
      <c r="S355" s="11">
        <f>ROUND(R355/SUMIF(B$3:B$408,B355,I$3:I$408),3)</f>
        <v>2.4E-2</v>
      </c>
      <c r="T355" s="3" t="str">
        <f>VLOOKUP(Q355,道具信息!$Q$3:$S$20,2,FALSE)</f>
        <v>CHEST_ITEM_TYPE_T3_PART</v>
      </c>
      <c r="U355" s="3" t="str">
        <f>IF(COUNTIF(U$307:U354,T355)=0,T355,"")</f>
        <v/>
      </c>
      <c r="V355" s="3" t="str">
        <f t="shared" si="131"/>
        <v>CHEST_ITEM_TYPE_T1_PART,CHEST_ITEM_TYPE_T2_PART,CHEST_ITEM_TYPE_T3_PART</v>
      </c>
      <c r="W355" s="13" t="str">
        <f t="shared" si="132"/>
        <v/>
      </c>
      <c r="X355" s="3" t="str">
        <f t="shared" si="133"/>
        <v/>
      </c>
      <c r="Y355" s="3" t="str">
        <f t="shared" si="134"/>
        <v>80.3%,17.4%,2.4%</v>
      </c>
    </row>
    <row r="356" spans="2:25" x14ac:dyDescent="0.3">
      <c r="B356" s="2">
        <f>数据源!CW388</f>
        <v>9</v>
      </c>
      <c r="C356" s="2" t="str">
        <f>数据源!CX388</f>
        <v>T3MP4</v>
      </c>
      <c r="D356" s="2" t="str">
        <f>数据源!CY388</f>
        <v>部件</v>
      </c>
      <c r="E356" s="2">
        <f>数据源!CZ388</f>
        <v>828.00000000000011</v>
      </c>
      <c r="F356" s="2">
        <f>数据源!DA388</f>
        <v>1</v>
      </c>
      <c r="G356" s="2">
        <f>数据源!DB388</f>
        <v>2.1000000000000001E-2</v>
      </c>
      <c r="H356" s="2">
        <f>数据源!DC388</f>
        <v>1.2681159420289854E-3</v>
      </c>
      <c r="I356" s="2">
        <f>数据源!DD388</f>
        <v>13</v>
      </c>
      <c r="J356" s="3">
        <f t="shared" si="120"/>
        <v>1</v>
      </c>
      <c r="K356" s="3">
        <f t="shared" si="121"/>
        <v>1</v>
      </c>
      <c r="L356" s="3" t="str">
        <f t="shared" si="122"/>
        <v>部件</v>
      </c>
      <c r="M356" s="3">
        <f t="shared" ca="1" si="123"/>
        <v>93104</v>
      </c>
      <c r="N356" s="3" t="str">
        <f t="shared" ca="1" si="126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</v>
      </c>
      <c r="O356" s="3" t="str">
        <f t="shared" si="127"/>
        <v>444,444,444,444,444,444,444,444,444,444,444,444,444,444,444,444,444,444,96,96,96,96,96,96,96,96,96,96,96,96,96,96,96,96,96,96,13,13,13,13,13,13,13,13,13,13,13,13,13,13</v>
      </c>
      <c r="P356" s="1" t="str">
        <f t="shared" si="128"/>
        <v>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</v>
      </c>
      <c r="Q356" s="3" t="str">
        <f>IF(D356="坦克碎片",VLOOKUP(C356,道具信息!$N$2:$O$291,2,FALSE)&amp;"碎片",VLOOKUP(C356,道具信息!$N$2:$O$291,2,FALSE))</f>
        <v>T3部件</v>
      </c>
      <c r="R356" s="3">
        <f>SUMIFS(I$3:I$408,Q$3:Q$408,Q356,B$3:B$408,B356)</f>
        <v>234</v>
      </c>
      <c r="S356" s="11">
        <f>ROUND(R356/SUMIF(B$3:B$408,B356,I$3:I$408),3)</f>
        <v>2.4E-2</v>
      </c>
      <c r="T356" s="3" t="str">
        <f>VLOOKUP(Q356,道具信息!$Q$3:$S$20,2,FALSE)</f>
        <v>CHEST_ITEM_TYPE_T3_PART</v>
      </c>
      <c r="U356" s="3" t="str">
        <f>IF(COUNTIF(U$307:U355,T356)=0,T356,"")</f>
        <v/>
      </c>
      <c r="V356" s="3" t="str">
        <f t="shared" si="131"/>
        <v>CHEST_ITEM_TYPE_T1_PART,CHEST_ITEM_TYPE_T2_PART,CHEST_ITEM_TYPE_T3_PART</v>
      </c>
      <c r="W356" s="13" t="str">
        <f t="shared" si="132"/>
        <v/>
      </c>
      <c r="X356" s="3" t="str">
        <f t="shared" si="133"/>
        <v/>
      </c>
      <c r="Y356" s="3" t="str">
        <f t="shared" si="134"/>
        <v>80.3%,17.4%,2.4%</v>
      </c>
    </row>
    <row r="357" spans="2:25" x14ac:dyDescent="0.3">
      <c r="B357" s="2">
        <f>数据源!CW389</f>
        <v>9</v>
      </c>
      <c r="C357" s="2" t="str">
        <f>数据源!CX389</f>
        <v>T3MP6</v>
      </c>
      <c r="D357" s="2" t="str">
        <f>数据源!CY389</f>
        <v>部件</v>
      </c>
      <c r="E357" s="2">
        <f>数据源!CZ389</f>
        <v>828.00000000000011</v>
      </c>
      <c r="F357" s="2">
        <f>数据源!DA389</f>
        <v>1</v>
      </c>
      <c r="G357" s="2">
        <f>数据源!DB389</f>
        <v>2.1000000000000001E-2</v>
      </c>
      <c r="H357" s="2">
        <f>数据源!DC389</f>
        <v>1.2681159420289854E-3</v>
      </c>
      <c r="I357" s="2">
        <f>数据源!DD389</f>
        <v>13</v>
      </c>
      <c r="J357" s="3">
        <f t="shared" si="120"/>
        <v>1</v>
      </c>
      <c r="K357" s="3">
        <f t="shared" si="121"/>
        <v>1</v>
      </c>
      <c r="L357" s="3" t="str">
        <f t="shared" si="122"/>
        <v>部件</v>
      </c>
      <c r="M357" s="3">
        <f t="shared" ca="1" si="123"/>
        <v>93106</v>
      </c>
      <c r="N357" s="3" t="str">
        <f t="shared" ca="1" si="126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357" s="3" t="str">
        <f t="shared" si="127"/>
        <v>444,444,444,444,444,444,444,444,444,444,444,444,444,444,444,444,444,444,96,96,96,96,96,96,96,96,96,96,96,96,96,96,96,96,96,96,13,13,13,13,13,13,13,13,13,13,13,13,13,13,13</v>
      </c>
      <c r="P357" s="1" t="str">
        <f t="shared" si="128"/>
        <v>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</v>
      </c>
      <c r="Q357" s="3" t="str">
        <f>IF(D357="坦克碎片",VLOOKUP(C357,道具信息!$N$2:$O$291,2,FALSE)&amp;"碎片",VLOOKUP(C357,道具信息!$N$2:$O$291,2,FALSE))</f>
        <v>T3部件</v>
      </c>
      <c r="R357" s="3">
        <f>SUMIFS(I$3:I$408,Q$3:Q$408,Q357,B$3:B$408,B357)</f>
        <v>234</v>
      </c>
      <c r="S357" s="11">
        <f>ROUND(R357/SUMIF(B$3:B$408,B357,I$3:I$408),3)</f>
        <v>2.4E-2</v>
      </c>
      <c r="T357" s="3" t="str">
        <f>VLOOKUP(Q357,道具信息!$Q$3:$S$20,2,FALSE)</f>
        <v>CHEST_ITEM_TYPE_T3_PART</v>
      </c>
      <c r="U357" s="3" t="str">
        <f>IF(COUNTIF(U$307:U356,T357)=0,T357,"")</f>
        <v/>
      </c>
      <c r="V357" s="3" t="str">
        <f t="shared" si="131"/>
        <v>CHEST_ITEM_TYPE_T1_PART,CHEST_ITEM_TYPE_T2_PART,CHEST_ITEM_TYPE_T3_PART</v>
      </c>
      <c r="W357" s="13" t="str">
        <f t="shared" si="132"/>
        <v/>
      </c>
      <c r="X357" s="3" t="str">
        <f t="shared" si="133"/>
        <v/>
      </c>
      <c r="Y357" s="3" t="str">
        <f t="shared" si="134"/>
        <v>80.3%,17.4%,2.4%</v>
      </c>
    </row>
    <row r="358" spans="2:25" x14ac:dyDescent="0.3">
      <c r="B358" s="2">
        <f>数据源!CW390</f>
        <v>9</v>
      </c>
      <c r="C358" s="2" t="str">
        <f>数据源!CX390</f>
        <v>T3HP2</v>
      </c>
      <c r="D358" s="2" t="str">
        <f>数据源!CY390</f>
        <v>部件</v>
      </c>
      <c r="E358" s="2">
        <f>数据源!CZ390</f>
        <v>828.00000000000011</v>
      </c>
      <c r="F358" s="2">
        <f>数据源!DA390</f>
        <v>1</v>
      </c>
      <c r="G358" s="2">
        <f>数据源!DB390</f>
        <v>2.1000000000000001E-2</v>
      </c>
      <c r="H358" s="2">
        <f>数据源!DC390</f>
        <v>1.2681159420289854E-3</v>
      </c>
      <c r="I358" s="2">
        <f>数据源!DD390</f>
        <v>13</v>
      </c>
      <c r="J358" s="3">
        <f t="shared" si="120"/>
        <v>1</v>
      </c>
      <c r="K358" s="3">
        <f t="shared" si="121"/>
        <v>1</v>
      </c>
      <c r="L358" s="3" t="str">
        <f t="shared" si="122"/>
        <v>部件</v>
      </c>
      <c r="M358" s="3">
        <f t="shared" ca="1" si="123"/>
        <v>93202</v>
      </c>
      <c r="N358" s="3" t="str">
        <f t="shared" ca="1" si="126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358" s="3" t="str">
        <f t="shared" si="127"/>
        <v>444,444,444,444,444,444,444,444,444,444,444,444,444,444,444,444,444,444,96,96,96,96,96,96,96,96,96,96,96,96,96,96,96,96,96,96,13,13,13,13,13,13,13,13,13,13,13,13,13,13,13,13</v>
      </c>
      <c r="P358" s="1" t="str">
        <f t="shared" si="128"/>
        <v>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</v>
      </c>
      <c r="Q358" s="3" t="str">
        <f>IF(D358="坦克碎片",VLOOKUP(C358,道具信息!$N$2:$O$291,2,FALSE)&amp;"碎片",VLOOKUP(C358,道具信息!$N$2:$O$291,2,FALSE))</f>
        <v>T3部件</v>
      </c>
      <c r="R358" s="3">
        <f>SUMIFS(I$3:I$408,Q$3:Q$408,Q358,B$3:B$408,B358)</f>
        <v>234</v>
      </c>
      <c r="S358" s="11">
        <f>ROUND(R358/SUMIF(B$3:B$408,B358,I$3:I$408),3)</f>
        <v>2.4E-2</v>
      </c>
      <c r="T358" s="3" t="str">
        <f>VLOOKUP(Q358,道具信息!$Q$3:$S$20,2,FALSE)</f>
        <v>CHEST_ITEM_TYPE_T3_PART</v>
      </c>
      <c r="U358" s="3" t="str">
        <f>IF(COUNTIF(U$307:U357,T358)=0,T358,"")</f>
        <v/>
      </c>
      <c r="V358" s="3" t="str">
        <f t="shared" si="131"/>
        <v>CHEST_ITEM_TYPE_T1_PART,CHEST_ITEM_TYPE_T2_PART,CHEST_ITEM_TYPE_T3_PART</v>
      </c>
      <c r="W358" s="13" t="str">
        <f t="shared" si="132"/>
        <v/>
      </c>
      <c r="X358" s="3" t="str">
        <f t="shared" si="133"/>
        <v/>
      </c>
      <c r="Y358" s="3" t="str">
        <f t="shared" si="134"/>
        <v>80.3%,17.4%,2.4%</v>
      </c>
    </row>
    <row r="359" spans="2:25" x14ac:dyDescent="0.3">
      <c r="B359" s="2">
        <f>数据源!CW391</f>
        <v>9</v>
      </c>
      <c r="C359" s="2" t="str">
        <f>数据源!CX391</f>
        <v>T3HP4</v>
      </c>
      <c r="D359" s="2" t="str">
        <f>数据源!CY391</f>
        <v>部件</v>
      </c>
      <c r="E359" s="2">
        <f>数据源!CZ391</f>
        <v>828.00000000000011</v>
      </c>
      <c r="F359" s="2">
        <f>数据源!DA391</f>
        <v>1</v>
      </c>
      <c r="G359" s="2">
        <f>数据源!DB391</f>
        <v>2.1000000000000001E-2</v>
      </c>
      <c r="H359" s="2">
        <f>数据源!DC391</f>
        <v>1.2681159420289854E-3</v>
      </c>
      <c r="I359" s="2">
        <f>数据源!DD391</f>
        <v>13</v>
      </c>
      <c r="J359" s="3">
        <f t="shared" si="120"/>
        <v>1</v>
      </c>
      <c r="K359" s="3">
        <f t="shared" si="121"/>
        <v>1</v>
      </c>
      <c r="L359" s="3" t="str">
        <f t="shared" si="122"/>
        <v>部件</v>
      </c>
      <c r="M359" s="3">
        <f t="shared" ca="1" si="123"/>
        <v>93204</v>
      </c>
      <c r="N359" s="3" t="str">
        <f t="shared" ca="1" si="126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359" s="3" t="str">
        <f t="shared" si="127"/>
        <v>444,444,444,444,444,444,444,444,444,444,444,444,444,444,444,444,444,444,96,96,96,96,96,96,96,96,96,96,96,96,96,96,96,96,96,96,13,13,13,13,13,13,13,13,13,13,13,13,13,13,13,13,13</v>
      </c>
      <c r="P359" s="1" t="str">
        <f t="shared" si="128"/>
        <v>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</v>
      </c>
      <c r="Q359" s="3" t="str">
        <f>IF(D359="坦克碎片",VLOOKUP(C359,道具信息!$N$2:$O$291,2,FALSE)&amp;"碎片",VLOOKUP(C359,道具信息!$N$2:$O$291,2,FALSE))</f>
        <v>T3部件</v>
      </c>
      <c r="R359" s="3">
        <f>SUMIFS(I$3:I$408,Q$3:Q$408,Q359,B$3:B$408,B359)</f>
        <v>234</v>
      </c>
      <c r="S359" s="11">
        <f>ROUND(R359/SUMIF(B$3:B$408,B359,I$3:I$408),3)</f>
        <v>2.4E-2</v>
      </c>
      <c r="T359" s="3" t="str">
        <f>VLOOKUP(Q359,道具信息!$Q$3:$S$20,2,FALSE)</f>
        <v>CHEST_ITEM_TYPE_T3_PART</v>
      </c>
      <c r="U359" s="3" t="str">
        <f>IF(COUNTIF(U$307:U358,T359)=0,T359,"")</f>
        <v/>
      </c>
      <c r="V359" s="3" t="str">
        <f t="shared" si="131"/>
        <v>CHEST_ITEM_TYPE_T1_PART,CHEST_ITEM_TYPE_T2_PART,CHEST_ITEM_TYPE_T3_PART</v>
      </c>
      <c r="W359" s="13" t="str">
        <f t="shared" si="132"/>
        <v/>
      </c>
      <c r="X359" s="3" t="str">
        <f t="shared" si="133"/>
        <v/>
      </c>
      <c r="Y359" s="3" t="str">
        <f t="shared" si="134"/>
        <v>80.3%,17.4%,2.4%</v>
      </c>
    </row>
    <row r="360" spans="2:25" x14ac:dyDescent="0.3">
      <c r="B360" s="2">
        <f>数据源!CW392</f>
        <v>9</v>
      </c>
      <c r="C360" s="2" t="str">
        <f>数据源!CX392</f>
        <v>T3HP6</v>
      </c>
      <c r="D360" s="2" t="str">
        <f>数据源!CY392</f>
        <v>部件</v>
      </c>
      <c r="E360" s="2">
        <f>数据源!CZ392</f>
        <v>828.00000000000011</v>
      </c>
      <c r="F360" s="2">
        <f>数据源!DA392</f>
        <v>1</v>
      </c>
      <c r="G360" s="2">
        <f>数据源!DB392</f>
        <v>2.1000000000000001E-2</v>
      </c>
      <c r="H360" s="2">
        <f>数据源!DC392</f>
        <v>1.2681159420289854E-3</v>
      </c>
      <c r="I360" s="2">
        <f>数据源!DD392</f>
        <v>13</v>
      </c>
      <c r="J360" s="3">
        <f t="shared" si="120"/>
        <v>1</v>
      </c>
      <c r="K360" s="3">
        <f t="shared" si="121"/>
        <v>1</v>
      </c>
      <c r="L360" s="3" t="str">
        <f t="shared" si="122"/>
        <v>部件</v>
      </c>
      <c r="M360" s="3">
        <f t="shared" ca="1" si="123"/>
        <v>93206</v>
      </c>
      <c r="N360" s="3" t="str">
        <f t="shared" ca="1" si="126"/>
        <v>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360" s="3" t="str">
        <f t="shared" si="127"/>
        <v>444,444,444,444,444,444,444,444,444,444,444,444,444,444,444,444,444,444,96,96,96,96,96,96,96,96,96,96,96,96,96,96,96,96,96,96,13,13,13,13,13,13,13,13,13,13,13,13,13,13,13,13,13,13</v>
      </c>
      <c r="P360" s="1" t="str">
        <f t="shared" si="128"/>
        <v>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,(1,1)</v>
      </c>
      <c r="Q360" s="3" t="str">
        <f>IF(D360="坦克碎片",VLOOKUP(C360,道具信息!$N$2:$O$291,2,FALSE)&amp;"碎片",VLOOKUP(C360,道具信息!$N$2:$O$291,2,FALSE))</f>
        <v>T3部件</v>
      </c>
      <c r="R360" s="3">
        <f>SUMIFS(I$3:I$408,Q$3:Q$408,Q360,B$3:B$408,B360)</f>
        <v>234</v>
      </c>
      <c r="S360" s="11">
        <f>ROUND(R360/SUMIF(B$3:B$408,B360,I$3:I$408),3)</f>
        <v>2.4E-2</v>
      </c>
      <c r="T360" s="3" t="str">
        <f>VLOOKUP(Q360,道具信息!$Q$3:$S$20,2,FALSE)</f>
        <v>CHEST_ITEM_TYPE_T3_PART</v>
      </c>
      <c r="U360" s="3" t="str">
        <f>IF(COUNTIF(U$307:U359,T360)=0,T360,"")</f>
        <v/>
      </c>
      <c r="V360" s="3" t="str">
        <f t="shared" si="131"/>
        <v>CHEST_ITEM_TYPE_T1_PART,CHEST_ITEM_TYPE_T2_PART,CHEST_ITEM_TYPE_T3_PART</v>
      </c>
      <c r="W360" s="13" t="str">
        <f t="shared" si="132"/>
        <v/>
      </c>
      <c r="X360" s="3" t="str">
        <f t="shared" si="133"/>
        <v/>
      </c>
      <c r="Y360" s="3" t="str">
        <f t="shared" si="134"/>
        <v>80.3%,17.4%,2.4%</v>
      </c>
    </row>
    <row r="361" spans="2:25" x14ac:dyDescent="0.3">
      <c r="N361" s="3" t="str">
        <f ca="1">"["&amp;N360&amp;"]"</f>
        <v>[91001,91003,91005,91101,91103,91105,91201,91203,91205,91002,91004,91006,91102,91104,91106,91202,91204,91206,92001,92003,92005,92101,92103,92105,92201,92203,92205,92002,92004,92006,92102,92104,92106,92202,92204,92206,93001,93003,93005,93101,93103,93105,93201,93203,93205,93002,93004,93006,93102,93104,93106,93202,93204,93206]</v>
      </c>
      <c r="O361" s="3" t="str">
        <f>"["&amp;O360&amp;"]"</f>
        <v>[444,444,444,444,444,444,444,444,444,444,444,444,444,444,444,444,444,444,96,96,96,96,96,96,96,96,96,96,96,96,96,96,96,96,96,96,13,13,13,13,13,13,13,13,13,13,13,13,13,13,13,13,13,13]</v>
      </c>
      <c r="P361" s="3" t="str">
        <f>"["&amp;P360&amp;"]"</f>
        <v>[(1,2),(1,2),(1,2),(1,2),(1,2),(1,2),(1,2),(1,2),(1,2),(1,2),(1,2),(1,2),(1,2),(1,2),(1,2),(1,2),(1,2),(1,2),(1,1),(1,1),(1,1),(1,1),(1,1),(1,1),(1,1),(1,1),(1,1),(1,1),(1,1),(1,1),(1,1),(1,1),(1,1),(1,1),(1,1),(1,1),(1,1),(1,1),(1,1),(1,1),(1,1),(1,1),(1,1),(1,1),(1,1),(1,1),(1,1),(1,1),(1,1),(1,1),(1,1),(1,1),(1,1),(1,1)]</v>
      </c>
      <c r="S361" s="11"/>
      <c r="V361" s="3" t="str">
        <f>"["&amp;V360&amp;"]"</f>
        <v>[CHEST_ITEM_TYPE_T1_PART,CHEST_ITEM_TYPE_T2_PART,CHEST_ITEM_TYPE_T3_PART]</v>
      </c>
      <c r="Y361" s="3" t="str">
        <f>"["&amp;Y360&amp;"]"</f>
        <v>[80.3%,17.4%,2.4%]</v>
      </c>
    </row>
    <row r="363" spans="2:25" x14ac:dyDescent="0.3">
      <c r="B363" s="2">
        <f>数据源!CW404</f>
        <v>10</v>
      </c>
      <c r="C363" s="2" t="str">
        <f>数据源!CX404</f>
        <v>T1HP5</v>
      </c>
      <c r="D363" s="2" t="str">
        <f>数据源!CY404</f>
        <v>部件</v>
      </c>
      <c r="E363" s="2">
        <f>数据源!CZ404</f>
        <v>4.125</v>
      </c>
      <c r="F363" s="2">
        <f>数据源!DA404</f>
        <v>1.5</v>
      </c>
      <c r="G363" s="2">
        <f>数据源!DB404</f>
        <v>5.4999999999999997E-3</v>
      </c>
      <c r="H363" s="2">
        <f>数据源!DC404</f>
        <v>4.4444444444444432E-2</v>
      </c>
      <c r="I363" s="2">
        <f>数据源!DD404</f>
        <v>444</v>
      </c>
      <c r="J363" s="7" t="s">
        <v>234</v>
      </c>
      <c r="K363" s="7" t="s">
        <v>235</v>
      </c>
      <c r="L363" s="3" t="s">
        <v>222</v>
      </c>
      <c r="M363" s="3" t="s">
        <v>152</v>
      </c>
      <c r="N363" s="3" t="s">
        <v>224</v>
      </c>
      <c r="O363" s="3" t="s">
        <v>225</v>
      </c>
      <c r="P363" s="3" t="s">
        <v>226</v>
      </c>
      <c r="Q363" s="8" t="s">
        <v>244</v>
      </c>
      <c r="R363" s="8" t="s">
        <v>245</v>
      </c>
      <c r="S363" s="8" t="s">
        <v>246</v>
      </c>
    </row>
    <row r="364" spans="2:25" x14ac:dyDescent="0.3">
      <c r="B364" s="2">
        <f>数据源!CW405</f>
        <v>10</v>
      </c>
      <c r="C364" s="2" t="str">
        <f>数据源!CX405</f>
        <v>T1LP2</v>
      </c>
      <c r="D364" s="2" t="str">
        <f>数据源!CY405</f>
        <v>部件</v>
      </c>
      <c r="E364" s="2">
        <f>数据源!CZ405</f>
        <v>4.125</v>
      </c>
      <c r="F364" s="2">
        <f>数据源!DA405</f>
        <v>1.5</v>
      </c>
      <c r="G364" s="2">
        <f>数据源!DB405</f>
        <v>5.4999999999999997E-3</v>
      </c>
      <c r="H364" s="2">
        <f>数据源!DC405</f>
        <v>4.4444444444444432E-2</v>
      </c>
      <c r="I364" s="2">
        <f>数据源!DD405</f>
        <v>444</v>
      </c>
      <c r="J364" s="3">
        <f t="shared" ref="J364:J408" si="135">ROUNDUP(IF(F364&gt;1,F364-ROUNDDOWN(SQRT(F364),0),F364),0)</f>
        <v>1</v>
      </c>
      <c r="K364" s="3">
        <f t="shared" ref="K364:K408" si="136">F364*2-J364</f>
        <v>2</v>
      </c>
      <c r="L364" s="3" t="str">
        <f>RIGHT(D364,2)</f>
        <v>部件</v>
      </c>
      <c r="M364" s="3">
        <f ca="1">IF(OR(L364="坦克",L364="碎片"),VLOOKUP(C364,INDIRECT("坦克ID"),MATCH(L364&amp;"ID",INDIRECT("坦克标头"),0),FALSE),VLOOKUP(C364,INDIRECT(L364&amp;"ID"),2,FALSE))</f>
        <v>91002</v>
      </c>
      <c r="N364" s="3">
        <f ca="1">M364</f>
        <v>91002</v>
      </c>
      <c r="O364" s="3">
        <f>I364</f>
        <v>444</v>
      </c>
      <c r="P364" s="1" t="str">
        <f>"("&amp;J364&amp;","&amp;K364&amp;")"</f>
        <v>(1,2)</v>
      </c>
      <c r="Q364" s="3" t="str">
        <f>IF(D364="坦克碎片",VLOOKUP(C364,道具信息!$N$2:$O$291,2,FALSE)&amp;"碎片",VLOOKUP(C364,道具信息!$N$2:$O$291,2,FALSE))</f>
        <v>T1部件</v>
      </c>
      <c r="R364" s="3">
        <f>SUMIFS(I$3:I$408,Q$3:Q$408,Q364,B$3:B$408,B364)</f>
        <v>3996</v>
      </c>
      <c r="S364" s="11">
        <f>ROUND(R364/SUMIF(B$3:B$408,B364,I$3:I$408),3)</f>
        <v>0.61199999999999999</v>
      </c>
      <c r="T364" s="3" t="str">
        <f>VLOOKUP(Q364,道具信息!$Q$3:$S$20,2,FALSE)</f>
        <v>CHEST_ITEM_TYPE_T1_PART</v>
      </c>
      <c r="U364" s="3" t="str">
        <f>T364</f>
        <v>CHEST_ITEM_TYPE_T1_PART</v>
      </c>
      <c r="V364" s="3" t="str">
        <f>U364</f>
        <v>CHEST_ITEM_TYPE_T1_PART</v>
      </c>
      <c r="W364" s="13">
        <f>IF(U364&lt;&gt;"",ROUND(S364*100%,3),"")</f>
        <v>0.61199999999999999</v>
      </c>
      <c r="X364" s="3" t="str">
        <f>TEXT(W364,"0.0%")</f>
        <v>61.2%</v>
      </c>
      <c r="Y364" s="3" t="str">
        <f>X364</f>
        <v>61.2%</v>
      </c>
    </row>
    <row r="365" spans="2:25" x14ac:dyDescent="0.3">
      <c r="B365" s="2">
        <f>数据源!CW406</f>
        <v>10</v>
      </c>
      <c r="C365" s="2" t="str">
        <f>数据源!CX406</f>
        <v>T1LP4</v>
      </c>
      <c r="D365" s="2" t="str">
        <f>数据源!CY406</f>
        <v>部件</v>
      </c>
      <c r="E365" s="2">
        <f>数据源!CZ406</f>
        <v>4.125</v>
      </c>
      <c r="F365" s="2">
        <f>数据源!DA406</f>
        <v>1.5</v>
      </c>
      <c r="G365" s="2">
        <f>数据源!DB406</f>
        <v>5.4999999999999997E-3</v>
      </c>
      <c r="H365" s="2">
        <f>数据源!DC406</f>
        <v>4.4444444444444432E-2</v>
      </c>
      <c r="I365" s="2">
        <f>数据源!DD406</f>
        <v>444</v>
      </c>
      <c r="J365" s="3">
        <f t="shared" si="135"/>
        <v>1</v>
      </c>
      <c r="K365" s="3">
        <f t="shared" si="136"/>
        <v>2</v>
      </c>
      <c r="L365" s="3" t="str">
        <f t="shared" ref="L365:L408" si="137">RIGHT(D365,2)</f>
        <v>部件</v>
      </c>
      <c r="M365" s="3">
        <f t="shared" ref="M365:M408" ca="1" si="138">IF(OR(L365="坦克",L365="碎片"),VLOOKUP(C365,INDIRECT("坦克ID"),MATCH(L365&amp;"ID",INDIRECT("坦克标头"),0),FALSE),VLOOKUP(C365,INDIRECT(L365&amp;"ID"),2,FALSE))</f>
        <v>91004</v>
      </c>
      <c r="N365" s="3" t="str">
        <f ca="1">N364&amp;","&amp;M365</f>
        <v>91002,91004</v>
      </c>
      <c r="O365" s="3" t="str">
        <f>O364&amp;","&amp;I365</f>
        <v>444,444</v>
      </c>
      <c r="P365" s="1" t="str">
        <f>P364&amp;","&amp;"("&amp;J365&amp;","&amp;K365&amp;")"</f>
        <v>(1,2),(1,2)</v>
      </c>
      <c r="Q365" s="3" t="str">
        <f>IF(D365="坦克碎片",VLOOKUP(C365,道具信息!$N$2:$O$291,2,FALSE)&amp;"碎片",VLOOKUP(C365,道具信息!$N$2:$O$291,2,FALSE))</f>
        <v>T1部件</v>
      </c>
      <c r="R365" s="3">
        <f>SUMIFS(I$3:I$408,Q$3:Q$408,Q365,B$3:B$408,B365)</f>
        <v>3996</v>
      </c>
      <c r="S365" s="11">
        <f>ROUND(R365/SUMIF(B$3:B$408,B365,I$3:I$408),3)</f>
        <v>0.61199999999999999</v>
      </c>
      <c r="T365" s="3" t="str">
        <f>VLOOKUP(Q365,道具信息!$Q$3:$S$20,2,FALSE)</f>
        <v>CHEST_ITEM_TYPE_T1_PART</v>
      </c>
      <c r="U365" s="3" t="str">
        <f>IF(COUNTIF(U$364:U364,T365)=0,T365,"")</f>
        <v/>
      </c>
      <c r="V365" s="3" t="str">
        <f>IF(U365&lt;&gt;"",V364&amp;","&amp;U365,V364)</f>
        <v>CHEST_ITEM_TYPE_T1_PART</v>
      </c>
      <c r="W365" s="13" t="str">
        <f t="shared" ref="W365:W369" si="139">IF(U365&lt;&gt;"",ROUND(S365*100%,3),"")</f>
        <v/>
      </c>
      <c r="X365" s="3" t="str">
        <f t="shared" ref="X365:X369" si="140">TEXT(W365,"0.0%")</f>
        <v/>
      </c>
      <c r="Y365" s="3" t="str">
        <f>IF(X365&lt;&gt;"",Y364&amp;","&amp;X365,Y364)</f>
        <v>61.2%</v>
      </c>
    </row>
    <row r="366" spans="2:25" x14ac:dyDescent="0.3">
      <c r="B366" s="2">
        <f>数据源!CW407</f>
        <v>10</v>
      </c>
      <c r="C366" s="2" t="str">
        <f>数据源!CX407</f>
        <v>T1LP6</v>
      </c>
      <c r="D366" s="2" t="str">
        <f>数据源!CY407</f>
        <v>部件</v>
      </c>
      <c r="E366" s="2">
        <f>数据源!CZ407</f>
        <v>4.125</v>
      </c>
      <c r="F366" s="2">
        <f>数据源!DA407</f>
        <v>1.5</v>
      </c>
      <c r="G366" s="2">
        <f>数据源!DB407</f>
        <v>5.4999999999999997E-3</v>
      </c>
      <c r="H366" s="2">
        <f>数据源!DC407</f>
        <v>4.4444444444444432E-2</v>
      </c>
      <c r="I366" s="2">
        <f>数据源!DD407</f>
        <v>444</v>
      </c>
      <c r="J366" s="3">
        <f t="shared" si="135"/>
        <v>1</v>
      </c>
      <c r="K366" s="3">
        <f t="shared" si="136"/>
        <v>2</v>
      </c>
      <c r="L366" s="3" t="str">
        <f t="shared" si="137"/>
        <v>部件</v>
      </c>
      <c r="M366" s="3">
        <f t="shared" ca="1" si="138"/>
        <v>91006</v>
      </c>
      <c r="N366" s="3" t="str">
        <f t="shared" ref="N366:N408" ca="1" si="141">N365&amp;","&amp;M366</f>
        <v>91002,91004,91006</v>
      </c>
      <c r="O366" s="3" t="str">
        <f t="shared" ref="O366:O408" si="142">O365&amp;","&amp;I366</f>
        <v>444,444,444</v>
      </c>
      <c r="P366" s="1" t="str">
        <f t="shared" ref="P366:P408" si="143">P365&amp;","&amp;"("&amp;J366&amp;","&amp;K366&amp;")"</f>
        <v>(1,2),(1,2),(1,2)</v>
      </c>
      <c r="Q366" s="3" t="str">
        <f>IF(D366="坦克碎片",VLOOKUP(C366,道具信息!$N$2:$O$291,2,FALSE)&amp;"碎片",VLOOKUP(C366,道具信息!$N$2:$O$291,2,FALSE))</f>
        <v>T1部件</v>
      </c>
      <c r="R366" s="3">
        <f>SUMIFS(I$3:I$408,Q$3:Q$408,Q366,B$3:B$408,B366)</f>
        <v>3996</v>
      </c>
      <c r="S366" s="11">
        <f>ROUND(R366/SUMIF(B$3:B$408,B366,I$3:I$408),3)</f>
        <v>0.61199999999999999</v>
      </c>
      <c r="T366" s="3" t="str">
        <f>VLOOKUP(Q366,道具信息!$Q$3:$S$20,2,FALSE)</f>
        <v>CHEST_ITEM_TYPE_T1_PART</v>
      </c>
      <c r="U366" s="3" t="str">
        <f>IF(COUNTIF(U$364:U365,T366)=0,T366,"")</f>
        <v/>
      </c>
      <c r="V366" s="3" t="str">
        <f t="shared" ref="V366:V369" si="144">IF(U366&lt;&gt;"",V365&amp;","&amp;U366,V365)</f>
        <v>CHEST_ITEM_TYPE_T1_PART</v>
      </c>
      <c r="W366" s="13" t="str">
        <f t="shared" si="139"/>
        <v/>
      </c>
      <c r="X366" s="3" t="str">
        <f t="shared" si="140"/>
        <v/>
      </c>
      <c r="Y366" s="3" t="str">
        <f t="shared" ref="Y366:Y369" si="145">IF(X366&lt;&gt;"",Y365&amp;","&amp;X366,Y365)</f>
        <v>61.2%</v>
      </c>
    </row>
    <row r="367" spans="2:25" x14ac:dyDescent="0.3">
      <c r="B367" s="2">
        <f>数据源!CW408</f>
        <v>10</v>
      </c>
      <c r="C367" s="2" t="str">
        <f>数据源!CX408</f>
        <v>T1MP2</v>
      </c>
      <c r="D367" s="2" t="str">
        <f>数据源!CY408</f>
        <v>部件</v>
      </c>
      <c r="E367" s="2">
        <f>数据源!CZ408</f>
        <v>4.125</v>
      </c>
      <c r="F367" s="2">
        <f>数据源!DA408</f>
        <v>1.5</v>
      </c>
      <c r="G367" s="2">
        <f>数据源!DB408</f>
        <v>5.4999999999999997E-3</v>
      </c>
      <c r="H367" s="2">
        <f>数据源!DC408</f>
        <v>4.4444444444444432E-2</v>
      </c>
      <c r="I367" s="2">
        <f>数据源!DD408</f>
        <v>444</v>
      </c>
      <c r="J367" s="3">
        <f t="shared" si="135"/>
        <v>1</v>
      </c>
      <c r="K367" s="3">
        <f t="shared" si="136"/>
        <v>2</v>
      </c>
      <c r="L367" s="3" t="str">
        <f t="shared" si="137"/>
        <v>部件</v>
      </c>
      <c r="M367" s="3">
        <f t="shared" ca="1" si="138"/>
        <v>91102</v>
      </c>
      <c r="N367" s="3" t="str">
        <f t="shared" ca="1" si="141"/>
        <v>91002,91004,91006,91102</v>
      </c>
      <c r="O367" s="3" t="str">
        <f t="shared" si="142"/>
        <v>444,444,444,444</v>
      </c>
      <c r="P367" s="1" t="str">
        <f t="shared" si="143"/>
        <v>(1,2),(1,2),(1,2),(1,2)</v>
      </c>
      <c r="Q367" s="3" t="str">
        <f>IF(D367="坦克碎片",VLOOKUP(C367,道具信息!$N$2:$O$291,2,FALSE)&amp;"碎片",VLOOKUP(C367,道具信息!$N$2:$O$291,2,FALSE))</f>
        <v>T1部件</v>
      </c>
      <c r="R367" s="3">
        <f>SUMIFS(I$3:I$408,Q$3:Q$408,Q367,B$3:B$408,B367)</f>
        <v>3996</v>
      </c>
      <c r="S367" s="11">
        <f>ROUND(R367/SUMIF(B$3:B$408,B367,I$3:I$408),3)</f>
        <v>0.61199999999999999</v>
      </c>
      <c r="T367" s="3" t="str">
        <f>VLOOKUP(Q367,道具信息!$Q$3:$S$20,2,FALSE)</f>
        <v>CHEST_ITEM_TYPE_T1_PART</v>
      </c>
      <c r="U367" s="3" t="str">
        <f>IF(COUNTIF(U$364:U366,T367)=0,T367,"")</f>
        <v/>
      </c>
      <c r="V367" s="3" t="str">
        <f t="shared" si="144"/>
        <v>CHEST_ITEM_TYPE_T1_PART</v>
      </c>
      <c r="W367" s="13" t="str">
        <f t="shared" si="139"/>
        <v/>
      </c>
      <c r="X367" s="3" t="str">
        <f t="shared" si="140"/>
        <v/>
      </c>
      <c r="Y367" s="3" t="str">
        <f t="shared" si="145"/>
        <v>61.2%</v>
      </c>
    </row>
    <row r="368" spans="2:25" x14ac:dyDescent="0.3">
      <c r="B368" s="2">
        <f>数据源!CW409</f>
        <v>10</v>
      </c>
      <c r="C368" s="2" t="str">
        <f>数据源!CX409</f>
        <v>T1MP4</v>
      </c>
      <c r="D368" s="2" t="str">
        <f>数据源!CY409</f>
        <v>部件</v>
      </c>
      <c r="E368" s="2">
        <f>数据源!CZ409</f>
        <v>4.125</v>
      </c>
      <c r="F368" s="2">
        <f>数据源!DA409</f>
        <v>1.5</v>
      </c>
      <c r="G368" s="2">
        <f>数据源!DB409</f>
        <v>5.4999999999999997E-3</v>
      </c>
      <c r="H368" s="2">
        <f>数据源!DC409</f>
        <v>4.4444444444444432E-2</v>
      </c>
      <c r="I368" s="2">
        <f>数据源!DD409</f>
        <v>444</v>
      </c>
      <c r="J368" s="3">
        <f t="shared" si="135"/>
        <v>1</v>
      </c>
      <c r="K368" s="3">
        <f t="shared" si="136"/>
        <v>2</v>
      </c>
      <c r="L368" s="3" t="str">
        <f t="shared" si="137"/>
        <v>部件</v>
      </c>
      <c r="M368" s="3">
        <f t="shared" ca="1" si="138"/>
        <v>91104</v>
      </c>
      <c r="N368" s="3" t="str">
        <f t="shared" ca="1" si="141"/>
        <v>91002,91004,91006,91102,91104</v>
      </c>
      <c r="O368" s="3" t="str">
        <f t="shared" si="142"/>
        <v>444,444,444,444,444</v>
      </c>
      <c r="P368" s="1" t="str">
        <f t="shared" si="143"/>
        <v>(1,2),(1,2),(1,2),(1,2),(1,2)</v>
      </c>
      <c r="Q368" s="3" t="str">
        <f>IF(D368="坦克碎片",VLOOKUP(C368,道具信息!$N$2:$O$291,2,FALSE)&amp;"碎片",VLOOKUP(C368,道具信息!$N$2:$O$291,2,FALSE))</f>
        <v>T1部件</v>
      </c>
      <c r="R368" s="3">
        <f>SUMIFS(I$3:I$408,Q$3:Q$408,Q368,B$3:B$408,B368)</f>
        <v>3996</v>
      </c>
      <c r="S368" s="11">
        <f>ROUND(R368/SUMIF(B$3:B$408,B368,I$3:I$408),3)</f>
        <v>0.61199999999999999</v>
      </c>
      <c r="T368" s="3" t="str">
        <f>VLOOKUP(Q368,道具信息!$Q$3:$S$20,2,FALSE)</f>
        <v>CHEST_ITEM_TYPE_T1_PART</v>
      </c>
      <c r="U368" s="3" t="str">
        <f>IF(COUNTIF(U$364:U367,T368)=0,T368,"")</f>
        <v/>
      </c>
      <c r="V368" s="3" t="str">
        <f t="shared" si="144"/>
        <v>CHEST_ITEM_TYPE_T1_PART</v>
      </c>
      <c r="W368" s="13" t="str">
        <f t="shared" si="139"/>
        <v/>
      </c>
      <c r="X368" s="3" t="str">
        <f t="shared" si="140"/>
        <v/>
      </c>
      <c r="Y368" s="3" t="str">
        <f t="shared" si="145"/>
        <v>61.2%</v>
      </c>
    </row>
    <row r="369" spans="2:25" x14ac:dyDescent="0.3">
      <c r="B369" s="2">
        <f>数据源!CW410</f>
        <v>10</v>
      </c>
      <c r="C369" s="2" t="str">
        <f>数据源!CX410</f>
        <v>T1MP6</v>
      </c>
      <c r="D369" s="2" t="str">
        <f>数据源!CY410</f>
        <v>部件</v>
      </c>
      <c r="E369" s="2">
        <f>数据源!CZ410</f>
        <v>4.125</v>
      </c>
      <c r="F369" s="2">
        <f>数据源!DA410</f>
        <v>1.5</v>
      </c>
      <c r="G369" s="2">
        <f>数据源!DB410</f>
        <v>5.4999999999999997E-3</v>
      </c>
      <c r="H369" s="2">
        <f>数据源!DC410</f>
        <v>4.4444444444444432E-2</v>
      </c>
      <c r="I369" s="2">
        <f>数据源!DD410</f>
        <v>444</v>
      </c>
      <c r="J369" s="3">
        <f t="shared" si="135"/>
        <v>1</v>
      </c>
      <c r="K369" s="3">
        <f t="shared" si="136"/>
        <v>2</v>
      </c>
      <c r="L369" s="3" t="str">
        <f t="shared" si="137"/>
        <v>部件</v>
      </c>
      <c r="M369" s="3">
        <f t="shared" ca="1" si="138"/>
        <v>91106</v>
      </c>
      <c r="N369" s="3" t="str">
        <f t="shared" ca="1" si="141"/>
        <v>91002,91004,91006,91102,91104,91106</v>
      </c>
      <c r="O369" s="3" t="str">
        <f t="shared" si="142"/>
        <v>444,444,444,444,444,444</v>
      </c>
      <c r="P369" s="1" t="str">
        <f t="shared" si="143"/>
        <v>(1,2),(1,2),(1,2),(1,2),(1,2),(1,2)</v>
      </c>
      <c r="Q369" s="3" t="str">
        <f>IF(D369="坦克碎片",VLOOKUP(C369,道具信息!$N$2:$O$291,2,FALSE)&amp;"碎片",VLOOKUP(C369,道具信息!$N$2:$O$291,2,FALSE))</f>
        <v>T1部件</v>
      </c>
      <c r="R369" s="3">
        <f>SUMIFS(I$3:I$408,Q$3:Q$408,Q369,B$3:B$408,B369)</f>
        <v>3996</v>
      </c>
      <c r="S369" s="11">
        <f>ROUND(R369/SUMIF(B$3:B$408,B369,I$3:I$408),3)</f>
        <v>0.61199999999999999</v>
      </c>
      <c r="T369" s="3" t="str">
        <f>VLOOKUP(Q369,道具信息!$Q$3:$S$20,2,FALSE)</f>
        <v>CHEST_ITEM_TYPE_T1_PART</v>
      </c>
      <c r="U369" s="3" t="str">
        <f>IF(COUNTIF(U$364:U368,T369)=0,T369,"")</f>
        <v/>
      </c>
      <c r="V369" s="3" t="str">
        <f t="shared" si="144"/>
        <v>CHEST_ITEM_TYPE_T1_PART</v>
      </c>
      <c r="W369" s="13" t="str">
        <f t="shared" si="139"/>
        <v/>
      </c>
      <c r="X369" s="3" t="str">
        <f t="shared" si="140"/>
        <v/>
      </c>
      <c r="Y369" s="3" t="str">
        <f t="shared" si="145"/>
        <v>61.2%</v>
      </c>
    </row>
    <row r="370" spans="2:25" x14ac:dyDescent="0.3">
      <c r="B370" s="2">
        <f>数据源!CW411</f>
        <v>10</v>
      </c>
      <c r="C370" s="2" t="str">
        <f>数据源!CX411</f>
        <v>T1HP2</v>
      </c>
      <c r="D370" s="2" t="str">
        <f>数据源!CY411</f>
        <v>部件</v>
      </c>
      <c r="E370" s="2">
        <f>数据源!CZ411</f>
        <v>4.125</v>
      </c>
      <c r="F370" s="2">
        <f>数据源!DA411</f>
        <v>1.5</v>
      </c>
      <c r="G370" s="2">
        <f>数据源!DB411</f>
        <v>5.4999999999999997E-3</v>
      </c>
      <c r="H370" s="2">
        <f>数据源!DC411</f>
        <v>4.4444444444444432E-2</v>
      </c>
      <c r="I370" s="2">
        <f>数据源!DD411</f>
        <v>444</v>
      </c>
      <c r="J370" s="3">
        <f t="shared" si="135"/>
        <v>1</v>
      </c>
      <c r="K370" s="3">
        <f t="shared" si="136"/>
        <v>2</v>
      </c>
      <c r="L370" s="3" t="str">
        <f t="shared" si="137"/>
        <v>部件</v>
      </c>
      <c r="M370" s="3">
        <f t="shared" ca="1" si="138"/>
        <v>91202</v>
      </c>
      <c r="N370" s="3" t="str">
        <f t="shared" ca="1" si="141"/>
        <v>91002,91004,91006,91102,91104,91106,91202</v>
      </c>
      <c r="O370" s="3" t="str">
        <f t="shared" si="142"/>
        <v>444,444,444,444,444,444,444</v>
      </c>
      <c r="P370" s="1" t="str">
        <f t="shared" si="143"/>
        <v>(1,2),(1,2),(1,2),(1,2),(1,2),(1,2),(1,2)</v>
      </c>
      <c r="Q370" s="3" t="str">
        <f>IF(D370="坦克碎片",VLOOKUP(C370,道具信息!$N$2:$O$291,2,FALSE)&amp;"碎片",VLOOKUP(C370,道具信息!$N$2:$O$291,2,FALSE))</f>
        <v>T1部件</v>
      </c>
      <c r="R370" s="3">
        <f>SUMIFS(I$3:I$408,Q$3:Q$408,Q370,B$3:B$408,B370)</f>
        <v>3996</v>
      </c>
      <c r="S370" s="11">
        <f>ROUND(R370/SUMIF(B$3:B$408,B370,I$3:I$408),3)</f>
        <v>0.61199999999999999</v>
      </c>
      <c r="T370" s="3" t="str">
        <f>VLOOKUP(Q370,道具信息!$Q$3:$S$20,2,FALSE)</f>
        <v>CHEST_ITEM_TYPE_T1_PART</v>
      </c>
      <c r="U370" s="3" t="str">
        <f>IF(COUNTIF(U$364:U369,T370)=0,T370,"")</f>
        <v/>
      </c>
      <c r="V370" s="3" t="str">
        <f t="shared" ref="V370:V408" si="146">IF(U370&lt;&gt;"",V369&amp;","&amp;U370,V369)</f>
        <v>CHEST_ITEM_TYPE_T1_PART</v>
      </c>
      <c r="W370" s="13" t="str">
        <f t="shared" ref="W370:W408" si="147">IF(U370&lt;&gt;"",ROUND(S370*100%,3),"")</f>
        <v/>
      </c>
      <c r="X370" s="3" t="str">
        <f t="shared" ref="X370:X408" si="148">TEXT(W370,"0.0%")</f>
        <v/>
      </c>
      <c r="Y370" s="3" t="str">
        <f t="shared" ref="Y370:Y408" si="149">IF(X370&lt;&gt;"",Y369&amp;","&amp;X370,Y369)</f>
        <v>61.2%</v>
      </c>
    </row>
    <row r="371" spans="2:25" x14ac:dyDescent="0.3">
      <c r="B371" s="2">
        <f>数据源!CW412</f>
        <v>10</v>
      </c>
      <c r="C371" s="2" t="str">
        <f>数据源!CX412</f>
        <v>T1HP4</v>
      </c>
      <c r="D371" s="2" t="str">
        <f>数据源!CY412</f>
        <v>部件</v>
      </c>
      <c r="E371" s="2">
        <f>数据源!CZ412</f>
        <v>4.125</v>
      </c>
      <c r="F371" s="2">
        <f>数据源!DA412</f>
        <v>1.5</v>
      </c>
      <c r="G371" s="2">
        <f>数据源!DB412</f>
        <v>5.4999999999999997E-3</v>
      </c>
      <c r="H371" s="2">
        <f>数据源!DC412</f>
        <v>4.4444444444444432E-2</v>
      </c>
      <c r="I371" s="2">
        <f>数据源!DD412</f>
        <v>444</v>
      </c>
      <c r="J371" s="3">
        <f t="shared" si="135"/>
        <v>1</v>
      </c>
      <c r="K371" s="3">
        <f t="shared" si="136"/>
        <v>2</v>
      </c>
      <c r="L371" s="3" t="str">
        <f t="shared" si="137"/>
        <v>部件</v>
      </c>
      <c r="M371" s="3">
        <f t="shared" ca="1" si="138"/>
        <v>91204</v>
      </c>
      <c r="N371" s="3" t="str">
        <f t="shared" ca="1" si="141"/>
        <v>91002,91004,91006,91102,91104,91106,91202,91204</v>
      </c>
      <c r="O371" s="3" t="str">
        <f t="shared" si="142"/>
        <v>444,444,444,444,444,444,444,444</v>
      </c>
      <c r="P371" s="1" t="str">
        <f t="shared" si="143"/>
        <v>(1,2),(1,2),(1,2),(1,2),(1,2),(1,2),(1,2),(1,2)</v>
      </c>
      <c r="Q371" s="3" t="str">
        <f>IF(D371="坦克碎片",VLOOKUP(C371,道具信息!$N$2:$O$291,2,FALSE)&amp;"碎片",VLOOKUP(C371,道具信息!$N$2:$O$291,2,FALSE))</f>
        <v>T1部件</v>
      </c>
      <c r="R371" s="3">
        <f>SUMIFS(I$3:I$408,Q$3:Q$408,Q371,B$3:B$408,B371)</f>
        <v>3996</v>
      </c>
      <c r="S371" s="11">
        <f>ROUND(R371/SUMIF(B$3:B$408,B371,I$3:I$408),3)</f>
        <v>0.61199999999999999</v>
      </c>
      <c r="T371" s="3" t="str">
        <f>VLOOKUP(Q371,道具信息!$Q$3:$S$20,2,FALSE)</f>
        <v>CHEST_ITEM_TYPE_T1_PART</v>
      </c>
      <c r="U371" s="3" t="str">
        <f>IF(COUNTIF(U$364:U370,T371)=0,T371,"")</f>
        <v/>
      </c>
      <c r="V371" s="3" t="str">
        <f t="shared" si="146"/>
        <v>CHEST_ITEM_TYPE_T1_PART</v>
      </c>
      <c r="W371" s="13" t="str">
        <f t="shared" si="147"/>
        <v/>
      </c>
      <c r="X371" s="3" t="str">
        <f t="shared" si="148"/>
        <v/>
      </c>
      <c r="Y371" s="3" t="str">
        <f t="shared" si="149"/>
        <v>61.2%</v>
      </c>
    </row>
    <row r="372" spans="2:25" x14ac:dyDescent="0.3">
      <c r="B372" s="2">
        <f>数据源!CW413</f>
        <v>10</v>
      </c>
      <c r="C372" s="2" t="str">
        <f>数据源!CX413</f>
        <v>T1HP6</v>
      </c>
      <c r="D372" s="2" t="str">
        <f>数据源!CY413</f>
        <v>部件</v>
      </c>
      <c r="E372" s="2">
        <f>数据源!CZ413</f>
        <v>4.125</v>
      </c>
      <c r="F372" s="2">
        <f>数据源!DA413</f>
        <v>1.5</v>
      </c>
      <c r="G372" s="2">
        <f>数据源!DB413</f>
        <v>5.4999999999999997E-3</v>
      </c>
      <c r="H372" s="2">
        <f>数据源!DC413</f>
        <v>4.4444444444444432E-2</v>
      </c>
      <c r="I372" s="2">
        <f>数据源!DD413</f>
        <v>444</v>
      </c>
      <c r="J372" s="3">
        <f t="shared" si="135"/>
        <v>1</v>
      </c>
      <c r="K372" s="3">
        <f t="shared" si="136"/>
        <v>2</v>
      </c>
      <c r="L372" s="3" t="str">
        <f t="shared" si="137"/>
        <v>部件</v>
      </c>
      <c r="M372" s="3">
        <f t="shared" ca="1" si="138"/>
        <v>91206</v>
      </c>
      <c r="N372" s="3" t="str">
        <f t="shared" ca="1" si="141"/>
        <v>91002,91004,91006,91102,91104,91106,91202,91204,91206</v>
      </c>
      <c r="O372" s="3" t="str">
        <f t="shared" si="142"/>
        <v>444,444,444,444,444,444,444,444,444</v>
      </c>
      <c r="P372" s="1" t="str">
        <f t="shared" si="143"/>
        <v>(1,2),(1,2),(1,2),(1,2),(1,2),(1,2),(1,2),(1,2),(1,2)</v>
      </c>
      <c r="Q372" s="3" t="str">
        <f>IF(D372="坦克碎片",VLOOKUP(C372,道具信息!$N$2:$O$291,2,FALSE)&amp;"碎片",VLOOKUP(C372,道具信息!$N$2:$O$291,2,FALSE))</f>
        <v>T1部件</v>
      </c>
      <c r="R372" s="3">
        <f>SUMIFS(I$3:I$408,Q$3:Q$408,Q372,B$3:B$408,B372)</f>
        <v>3996</v>
      </c>
      <c r="S372" s="11">
        <f>ROUND(R372/SUMIF(B$3:B$408,B372,I$3:I$408),3)</f>
        <v>0.61199999999999999</v>
      </c>
      <c r="T372" s="3" t="str">
        <f>VLOOKUP(Q372,道具信息!$Q$3:$S$20,2,FALSE)</f>
        <v>CHEST_ITEM_TYPE_T1_PART</v>
      </c>
      <c r="U372" s="3" t="str">
        <f>IF(COUNTIF(U$364:U371,T372)=0,T372,"")</f>
        <v/>
      </c>
      <c r="V372" s="3" t="str">
        <f t="shared" si="146"/>
        <v>CHEST_ITEM_TYPE_T1_PART</v>
      </c>
      <c r="W372" s="13" t="str">
        <f t="shared" si="147"/>
        <v/>
      </c>
      <c r="X372" s="3" t="str">
        <f t="shared" si="148"/>
        <v/>
      </c>
      <c r="Y372" s="3" t="str">
        <f t="shared" si="149"/>
        <v>61.2%</v>
      </c>
    </row>
    <row r="373" spans="2:25" x14ac:dyDescent="0.3">
      <c r="B373" s="2">
        <f>数据源!CW414</f>
        <v>10</v>
      </c>
      <c r="C373" s="2" t="str">
        <f>数据源!CX414</f>
        <v>T2LP1</v>
      </c>
      <c r="D373" s="2" t="str">
        <f>数据源!CY414</f>
        <v>部件</v>
      </c>
      <c r="E373" s="2">
        <f>数据源!CZ414</f>
        <v>84.937500000000014</v>
      </c>
      <c r="F373" s="2">
        <f>数据源!DA414</f>
        <v>1</v>
      </c>
      <c r="G373" s="2">
        <f>数据源!DB414</f>
        <v>1.7500000000000002E-2</v>
      </c>
      <c r="H373" s="2">
        <f>数据源!DC414</f>
        <v>1.0301692420897719E-2</v>
      </c>
      <c r="I373" s="2">
        <f>数据源!DD414</f>
        <v>103</v>
      </c>
      <c r="J373" s="3">
        <f t="shared" si="135"/>
        <v>1</v>
      </c>
      <c r="K373" s="3">
        <f t="shared" si="136"/>
        <v>1</v>
      </c>
      <c r="L373" s="3" t="str">
        <f t="shared" si="137"/>
        <v>部件</v>
      </c>
      <c r="M373" s="3">
        <f t="shared" ca="1" si="138"/>
        <v>92001</v>
      </c>
      <c r="N373" s="3" t="str">
        <f t="shared" ca="1" si="141"/>
        <v>91002,91004,91006,91102,91104,91106,91202,91204,91206,92001</v>
      </c>
      <c r="O373" s="3" t="str">
        <f t="shared" si="142"/>
        <v>444,444,444,444,444,444,444,444,444,103</v>
      </c>
      <c r="P373" s="1" t="str">
        <f t="shared" si="143"/>
        <v>(1,2),(1,2),(1,2),(1,2),(1,2),(1,2),(1,2),(1,2),(1,2),(1,1)</v>
      </c>
      <c r="Q373" s="3" t="str">
        <f>IF(D373="坦克碎片",VLOOKUP(C373,道具信息!$N$2:$O$291,2,FALSE)&amp;"碎片",VLOOKUP(C373,道具信息!$N$2:$O$291,2,FALSE))</f>
        <v>T2部件</v>
      </c>
      <c r="R373" s="3">
        <f>SUMIFS(I$3:I$408,Q$3:Q$408,Q373,B$3:B$408,B373)</f>
        <v>1854</v>
      </c>
      <c r="S373" s="11">
        <f>ROUND(R373/SUMIF(B$3:B$408,B373,I$3:I$408),3)</f>
        <v>0.28399999999999997</v>
      </c>
      <c r="T373" s="3" t="str">
        <f>VLOOKUP(Q373,道具信息!$Q$3:$S$20,2,FALSE)</f>
        <v>CHEST_ITEM_TYPE_T2_PART</v>
      </c>
      <c r="U373" s="3" t="str">
        <f>IF(COUNTIF(U$364:U372,T373)=0,T373,"")</f>
        <v>CHEST_ITEM_TYPE_T2_PART</v>
      </c>
      <c r="V373" s="3" t="str">
        <f t="shared" si="146"/>
        <v>CHEST_ITEM_TYPE_T1_PART,CHEST_ITEM_TYPE_T2_PART</v>
      </c>
      <c r="W373" s="13">
        <f t="shared" si="147"/>
        <v>0.28399999999999997</v>
      </c>
      <c r="X373" s="3" t="str">
        <f t="shared" si="148"/>
        <v>28.4%</v>
      </c>
      <c r="Y373" s="3" t="str">
        <f t="shared" si="149"/>
        <v>61.2%,28.4%</v>
      </c>
    </row>
    <row r="374" spans="2:25" x14ac:dyDescent="0.3">
      <c r="B374" s="2">
        <f>数据源!CW415</f>
        <v>10</v>
      </c>
      <c r="C374" s="2" t="str">
        <f>数据源!CX415</f>
        <v>T2LP3</v>
      </c>
      <c r="D374" s="2" t="str">
        <f>数据源!CY415</f>
        <v>部件</v>
      </c>
      <c r="E374" s="2">
        <f>数据源!CZ415</f>
        <v>84.937500000000014</v>
      </c>
      <c r="F374" s="2">
        <f>数据源!DA415</f>
        <v>1</v>
      </c>
      <c r="G374" s="2">
        <f>数据源!DB415</f>
        <v>1.7500000000000002E-2</v>
      </c>
      <c r="H374" s="2">
        <f>数据源!DC415</f>
        <v>1.0301692420897719E-2</v>
      </c>
      <c r="I374" s="2">
        <f>数据源!DD415</f>
        <v>103</v>
      </c>
      <c r="J374" s="3">
        <f t="shared" si="135"/>
        <v>1</v>
      </c>
      <c r="K374" s="3">
        <f t="shared" si="136"/>
        <v>1</v>
      </c>
      <c r="L374" s="3" t="str">
        <f t="shared" si="137"/>
        <v>部件</v>
      </c>
      <c r="M374" s="3">
        <f t="shared" ca="1" si="138"/>
        <v>92003</v>
      </c>
      <c r="N374" s="3" t="str">
        <f t="shared" ca="1" si="141"/>
        <v>91002,91004,91006,91102,91104,91106,91202,91204,91206,92001,92003</v>
      </c>
      <c r="O374" s="3" t="str">
        <f t="shared" si="142"/>
        <v>444,444,444,444,444,444,444,444,444,103,103</v>
      </c>
      <c r="P374" s="1" t="str">
        <f t="shared" si="143"/>
        <v>(1,2),(1,2),(1,2),(1,2),(1,2),(1,2),(1,2),(1,2),(1,2),(1,1),(1,1)</v>
      </c>
      <c r="Q374" s="3" t="str">
        <f>IF(D374="坦克碎片",VLOOKUP(C374,道具信息!$N$2:$O$291,2,FALSE)&amp;"碎片",VLOOKUP(C374,道具信息!$N$2:$O$291,2,FALSE))</f>
        <v>T2部件</v>
      </c>
      <c r="R374" s="3">
        <f>SUMIFS(I$3:I$408,Q$3:Q$408,Q374,B$3:B$408,B374)</f>
        <v>1854</v>
      </c>
      <c r="S374" s="11">
        <f>ROUND(R374/SUMIF(B$3:B$408,B374,I$3:I$408),3)</f>
        <v>0.28399999999999997</v>
      </c>
      <c r="T374" s="3" t="str">
        <f>VLOOKUP(Q374,道具信息!$Q$3:$S$20,2,FALSE)</f>
        <v>CHEST_ITEM_TYPE_T2_PART</v>
      </c>
      <c r="U374" s="3" t="str">
        <f>IF(COUNTIF(U$364:U373,T374)=0,T374,"")</f>
        <v/>
      </c>
      <c r="V374" s="3" t="str">
        <f t="shared" si="146"/>
        <v>CHEST_ITEM_TYPE_T1_PART,CHEST_ITEM_TYPE_T2_PART</v>
      </c>
      <c r="W374" s="13" t="str">
        <f t="shared" si="147"/>
        <v/>
      </c>
      <c r="X374" s="3" t="str">
        <f t="shared" si="148"/>
        <v/>
      </c>
      <c r="Y374" s="3" t="str">
        <f t="shared" si="149"/>
        <v>61.2%,28.4%</v>
      </c>
    </row>
    <row r="375" spans="2:25" x14ac:dyDescent="0.3">
      <c r="B375" s="2">
        <f>数据源!CW416</f>
        <v>10</v>
      </c>
      <c r="C375" s="2" t="str">
        <f>数据源!CX416</f>
        <v>T2LP5</v>
      </c>
      <c r="D375" s="2" t="str">
        <f>数据源!CY416</f>
        <v>部件</v>
      </c>
      <c r="E375" s="2">
        <f>数据源!CZ416</f>
        <v>84.937500000000014</v>
      </c>
      <c r="F375" s="2">
        <f>数据源!DA416</f>
        <v>1</v>
      </c>
      <c r="G375" s="2">
        <f>数据源!DB416</f>
        <v>1.7500000000000002E-2</v>
      </c>
      <c r="H375" s="2">
        <f>数据源!DC416</f>
        <v>1.0301692420897719E-2</v>
      </c>
      <c r="I375" s="2">
        <f>数据源!DD416</f>
        <v>103</v>
      </c>
      <c r="J375" s="3">
        <f t="shared" si="135"/>
        <v>1</v>
      </c>
      <c r="K375" s="3">
        <f t="shared" si="136"/>
        <v>1</v>
      </c>
      <c r="L375" s="3" t="str">
        <f t="shared" si="137"/>
        <v>部件</v>
      </c>
      <c r="M375" s="3">
        <f t="shared" ca="1" si="138"/>
        <v>92005</v>
      </c>
      <c r="N375" s="3" t="str">
        <f t="shared" ca="1" si="141"/>
        <v>91002,91004,91006,91102,91104,91106,91202,91204,91206,92001,92003,92005</v>
      </c>
      <c r="O375" s="3" t="str">
        <f t="shared" si="142"/>
        <v>444,444,444,444,444,444,444,444,444,103,103,103</v>
      </c>
      <c r="P375" s="1" t="str">
        <f t="shared" si="143"/>
        <v>(1,2),(1,2),(1,2),(1,2),(1,2),(1,2),(1,2),(1,2),(1,2),(1,1),(1,1),(1,1)</v>
      </c>
      <c r="Q375" s="3" t="str">
        <f>IF(D375="坦克碎片",VLOOKUP(C375,道具信息!$N$2:$O$291,2,FALSE)&amp;"碎片",VLOOKUP(C375,道具信息!$N$2:$O$291,2,FALSE))</f>
        <v>T2部件</v>
      </c>
      <c r="R375" s="3">
        <f>SUMIFS(I$3:I$408,Q$3:Q$408,Q375,B$3:B$408,B375)</f>
        <v>1854</v>
      </c>
      <c r="S375" s="11">
        <f>ROUND(R375/SUMIF(B$3:B$408,B375,I$3:I$408),3)</f>
        <v>0.28399999999999997</v>
      </c>
      <c r="T375" s="3" t="str">
        <f>VLOOKUP(Q375,道具信息!$Q$3:$S$20,2,FALSE)</f>
        <v>CHEST_ITEM_TYPE_T2_PART</v>
      </c>
      <c r="U375" s="3" t="str">
        <f>IF(COUNTIF(U$364:U374,T375)=0,T375,"")</f>
        <v/>
      </c>
      <c r="V375" s="3" t="str">
        <f t="shared" si="146"/>
        <v>CHEST_ITEM_TYPE_T1_PART,CHEST_ITEM_TYPE_T2_PART</v>
      </c>
      <c r="W375" s="13" t="str">
        <f t="shared" si="147"/>
        <v/>
      </c>
      <c r="X375" s="3" t="str">
        <f t="shared" si="148"/>
        <v/>
      </c>
      <c r="Y375" s="3" t="str">
        <f t="shared" si="149"/>
        <v>61.2%,28.4%</v>
      </c>
    </row>
    <row r="376" spans="2:25" x14ac:dyDescent="0.3">
      <c r="B376" s="2">
        <f>数据源!CW417</f>
        <v>10</v>
      </c>
      <c r="C376" s="2" t="str">
        <f>数据源!CX417</f>
        <v>T2MP1</v>
      </c>
      <c r="D376" s="2" t="str">
        <f>数据源!CY417</f>
        <v>部件</v>
      </c>
      <c r="E376" s="2">
        <f>数据源!CZ417</f>
        <v>84.937500000000014</v>
      </c>
      <c r="F376" s="2">
        <f>数据源!DA417</f>
        <v>1</v>
      </c>
      <c r="G376" s="2">
        <f>数据源!DB417</f>
        <v>1.7500000000000002E-2</v>
      </c>
      <c r="H376" s="2">
        <f>数据源!DC417</f>
        <v>1.0301692420897719E-2</v>
      </c>
      <c r="I376" s="2">
        <f>数据源!DD417</f>
        <v>103</v>
      </c>
      <c r="J376" s="3">
        <f t="shared" si="135"/>
        <v>1</v>
      </c>
      <c r="K376" s="3">
        <f t="shared" si="136"/>
        <v>1</v>
      </c>
      <c r="L376" s="3" t="str">
        <f t="shared" si="137"/>
        <v>部件</v>
      </c>
      <c r="M376" s="3">
        <f t="shared" ca="1" si="138"/>
        <v>92101</v>
      </c>
      <c r="N376" s="3" t="str">
        <f t="shared" ca="1" si="141"/>
        <v>91002,91004,91006,91102,91104,91106,91202,91204,91206,92001,92003,92005,92101</v>
      </c>
      <c r="O376" s="3" t="str">
        <f t="shared" si="142"/>
        <v>444,444,444,444,444,444,444,444,444,103,103,103,103</v>
      </c>
      <c r="P376" s="1" t="str">
        <f t="shared" si="143"/>
        <v>(1,2),(1,2),(1,2),(1,2),(1,2),(1,2),(1,2),(1,2),(1,2),(1,1),(1,1),(1,1),(1,1)</v>
      </c>
      <c r="Q376" s="3" t="str">
        <f>IF(D376="坦克碎片",VLOOKUP(C376,道具信息!$N$2:$O$291,2,FALSE)&amp;"碎片",VLOOKUP(C376,道具信息!$N$2:$O$291,2,FALSE))</f>
        <v>T2部件</v>
      </c>
      <c r="R376" s="3">
        <f>SUMIFS(I$3:I$408,Q$3:Q$408,Q376,B$3:B$408,B376)</f>
        <v>1854</v>
      </c>
      <c r="S376" s="11">
        <f>ROUND(R376/SUMIF(B$3:B$408,B376,I$3:I$408),3)</f>
        <v>0.28399999999999997</v>
      </c>
      <c r="T376" s="3" t="str">
        <f>VLOOKUP(Q376,道具信息!$Q$3:$S$20,2,FALSE)</f>
        <v>CHEST_ITEM_TYPE_T2_PART</v>
      </c>
      <c r="U376" s="3" t="str">
        <f>IF(COUNTIF(U$364:U375,T376)=0,T376,"")</f>
        <v/>
      </c>
      <c r="V376" s="3" t="str">
        <f t="shared" si="146"/>
        <v>CHEST_ITEM_TYPE_T1_PART,CHEST_ITEM_TYPE_T2_PART</v>
      </c>
      <c r="W376" s="13" t="str">
        <f t="shared" si="147"/>
        <v/>
      </c>
      <c r="X376" s="3" t="str">
        <f t="shared" si="148"/>
        <v/>
      </c>
      <c r="Y376" s="3" t="str">
        <f t="shared" si="149"/>
        <v>61.2%,28.4%</v>
      </c>
    </row>
    <row r="377" spans="2:25" x14ac:dyDescent="0.3">
      <c r="B377" s="2">
        <f>数据源!CW418</f>
        <v>10</v>
      </c>
      <c r="C377" s="2" t="str">
        <f>数据源!CX418</f>
        <v>T2MP3</v>
      </c>
      <c r="D377" s="2" t="str">
        <f>数据源!CY418</f>
        <v>部件</v>
      </c>
      <c r="E377" s="2">
        <f>数据源!CZ418</f>
        <v>84.937500000000014</v>
      </c>
      <c r="F377" s="2">
        <f>数据源!DA418</f>
        <v>1</v>
      </c>
      <c r="G377" s="2">
        <f>数据源!DB418</f>
        <v>1.7500000000000002E-2</v>
      </c>
      <c r="H377" s="2">
        <f>数据源!DC418</f>
        <v>1.0301692420897719E-2</v>
      </c>
      <c r="I377" s="2">
        <f>数据源!DD418</f>
        <v>103</v>
      </c>
      <c r="J377" s="3">
        <f t="shared" si="135"/>
        <v>1</v>
      </c>
      <c r="K377" s="3">
        <f t="shared" si="136"/>
        <v>1</v>
      </c>
      <c r="L377" s="3" t="str">
        <f t="shared" si="137"/>
        <v>部件</v>
      </c>
      <c r="M377" s="3">
        <f t="shared" ca="1" si="138"/>
        <v>92103</v>
      </c>
      <c r="N377" s="3" t="str">
        <f t="shared" ca="1" si="141"/>
        <v>91002,91004,91006,91102,91104,91106,91202,91204,91206,92001,92003,92005,92101,92103</v>
      </c>
      <c r="O377" s="3" t="str">
        <f t="shared" si="142"/>
        <v>444,444,444,444,444,444,444,444,444,103,103,103,103,103</v>
      </c>
      <c r="P377" s="1" t="str">
        <f t="shared" si="143"/>
        <v>(1,2),(1,2),(1,2),(1,2),(1,2),(1,2),(1,2),(1,2),(1,2),(1,1),(1,1),(1,1),(1,1),(1,1)</v>
      </c>
      <c r="Q377" s="3" t="str">
        <f>IF(D377="坦克碎片",VLOOKUP(C377,道具信息!$N$2:$O$291,2,FALSE)&amp;"碎片",VLOOKUP(C377,道具信息!$N$2:$O$291,2,FALSE))</f>
        <v>T2部件</v>
      </c>
      <c r="R377" s="3">
        <f>SUMIFS(I$3:I$408,Q$3:Q$408,Q377,B$3:B$408,B377)</f>
        <v>1854</v>
      </c>
      <c r="S377" s="11">
        <f>ROUND(R377/SUMIF(B$3:B$408,B377,I$3:I$408),3)</f>
        <v>0.28399999999999997</v>
      </c>
      <c r="T377" s="3" t="str">
        <f>VLOOKUP(Q377,道具信息!$Q$3:$S$20,2,FALSE)</f>
        <v>CHEST_ITEM_TYPE_T2_PART</v>
      </c>
      <c r="U377" s="3" t="str">
        <f>IF(COUNTIF(U$364:U376,T377)=0,T377,"")</f>
        <v/>
      </c>
      <c r="V377" s="3" t="str">
        <f t="shared" si="146"/>
        <v>CHEST_ITEM_TYPE_T1_PART,CHEST_ITEM_TYPE_T2_PART</v>
      </c>
      <c r="W377" s="13" t="str">
        <f t="shared" si="147"/>
        <v/>
      </c>
      <c r="X377" s="3" t="str">
        <f t="shared" si="148"/>
        <v/>
      </c>
      <c r="Y377" s="3" t="str">
        <f t="shared" si="149"/>
        <v>61.2%,28.4%</v>
      </c>
    </row>
    <row r="378" spans="2:25" x14ac:dyDescent="0.3">
      <c r="B378" s="2">
        <f>数据源!CW419</f>
        <v>10</v>
      </c>
      <c r="C378" s="2" t="str">
        <f>数据源!CX419</f>
        <v>T2MP5</v>
      </c>
      <c r="D378" s="2" t="str">
        <f>数据源!CY419</f>
        <v>部件</v>
      </c>
      <c r="E378" s="2">
        <f>数据源!CZ419</f>
        <v>84.937500000000014</v>
      </c>
      <c r="F378" s="2">
        <f>数据源!DA419</f>
        <v>1</v>
      </c>
      <c r="G378" s="2">
        <f>数据源!DB419</f>
        <v>1.7500000000000002E-2</v>
      </c>
      <c r="H378" s="2">
        <f>数据源!DC419</f>
        <v>1.0301692420897719E-2</v>
      </c>
      <c r="I378" s="2">
        <f>数据源!DD419</f>
        <v>103</v>
      </c>
      <c r="J378" s="3">
        <f t="shared" si="135"/>
        <v>1</v>
      </c>
      <c r="K378" s="3">
        <f t="shared" si="136"/>
        <v>1</v>
      </c>
      <c r="L378" s="3" t="str">
        <f t="shared" si="137"/>
        <v>部件</v>
      </c>
      <c r="M378" s="3">
        <f t="shared" ca="1" si="138"/>
        <v>92105</v>
      </c>
      <c r="N378" s="3" t="str">
        <f t="shared" ca="1" si="141"/>
        <v>91002,91004,91006,91102,91104,91106,91202,91204,91206,92001,92003,92005,92101,92103,92105</v>
      </c>
      <c r="O378" s="3" t="str">
        <f t="shared" si="142"/>
        <v>444,444,444,444,444,444,444,444,444,103,103,103,103,103,103</v>
      </c>
      <c r="P378" s="1" t="str">
        <f t="shared" si="143"/>
        <v>(1,2),(1,2),(1,2),(1,2),(1,2),(1,2),(1,2),(1,2),(1,2),(1,1),(1,1),(1,1),(1,1),(1,1),(1,1)</v>
      </c>
      <c r="Q378" s="3" t="str">
        <f>IF(D378="坦克碎片",VLOOKUP(C378,道具信息!$N$2:$O$291,2,FALSE)&amp;"碎片",VLOOKUP(C378,道具信息!$N$2:$O$291,2,FALSE))</f>
        <v>T2部件</v>
      </c>
      <c r="R378" s="3">
        <f>SUMIFS(I$3:I$408,Q$3:Q$408,Q378,B$3:B$408,B378)</f>
        <v>1854</v>
      </c>
      <c r="S378" s="11">
        <f>ROUND(R378/SUMIF(B$3:B$408,B378,I$3:I$408),3)</f>
        <v>0.28399999999999997</v>
      </c>
      <c r="T378" s="3" t="str">
        <f>VLOOKUP(Q378,道具信息!$Q$3:$S$20,2,FALSE)</f>
        <v>CHEST_ITEM_TYPE_T2_PART</v>
      </c>
      <c r="U378" s="3" t="str">
        <f>IF(COUNTIF(U$364:U377,T378)=0,T378,"")</f>
        <v/>
      </c>
      <c r="V378" s="3" t="str">
        <f t="shared" si="146"/>
        <v>CHEST_ITEM_TYPE_T1_PART,CHEST_ITEM_TYPE_T2_PART</v>
      </c>
      <c r="W378" s="13" t="str">
        <f t="shared" si="147"/>
        <v/>
      </c>
      <c r="X378" s="3" t="str">
        <f t="shared" si="148"/>
        <v/>
      </c>
      <c r="Y378" s="3" t="str">
        <f t="shared" si="149"/>
        <v>61.2%,28.4%</v>
      </c>
    </row>
    <row r="379" spans="2:25" x14ac:dyDescent="0.3">
      <c r="B379" s="2">
        <f>数据源!CW420</f>
        <v>10</v>
      </c>
      <c r="C379" s="2" t="str">
        <f>数据源!CX420</f>
        <v>T2HP1</v>
      </c>
      <c r="D379" s="2" t="str">
        <f>数据源!CY420</f>
        <v>部件</v>
      </c>
      <c r="E379" s="2">
        <f>数据源!CZ420</f>
        <v>84.937500000000014</v>
      </c>
      <c r="F379" s="2">
        <f>数据源!DA420</f>
        <v>1</v>
      </c>
      <c r="G379" s="2">
        <f>数据源!DB420</f>
        <v>1.7500000000000002E-2</v>
      </c>
      <c r="H379" s="2">
        <f>数据源!DC420</f>
        <v>1.0301692420897719E-2</v>
      </c>
      <c r="I379" s="2">
        <f>数据源!DD420</f>
        <v>103</v>
      </c>
      <c r="J379" s="3">
        <f t="shared" si="135"/>
        <v>1</v>
      </c>
      <c r="K379" s="3">
        <f t="shared" si="136"/>
        <v>1</v>
      </c>
      <c r="L379" s="3" t="str">
        <f t="shared" si="137"/>
        <v>部件</v>
      </c>
      <c r="M379" s="3">
        <f t="shared" ca="1" si="138"/>
        <v>92201</v>
      </c>
      <c r="N379" s="3" t="str">
        <f t="shared" ca="1" si="141"/>
        <v>91002,91004,91006,91102,91104,91106,91202,91204,91206,92001,92003,92005,92101,92103,92105,92201</v>
      </c>
      <c r="O379" s="3" t="str">
        <f t="shared" si="142"/>
        <v>444,444,444,444,444,444,444,444,444,103,103,103,103,103,103,103</v>
      </c>
      <c r="P379" s="1" t="str">
        <f t="shared" si="143"/>
        <v>(1,2),(1,2),(1,2),(1,2),(1,2),(1,2),(1,2),(1,2),(1,2),(1,1),(1,1),(1,1),(1,1),(1,1),(1,1),(1,1)</v>
      </c>
      <c r="Q379" s="3" t="str">
        <f>IF(D379="坦克碎片",VLOOKUP(C379,道具信息!$N$2:$O$291,2,FALSE)&amp;"碎片",VLOOKUP(C379,道具信息!$N$2:$O$291,2,FALSE))</f>
        <v>T2部件</v>
      </c>
      <c r="R379" s="3">
        <f>SUMIFS(I$3:I$408,Q$3:Q$408,Q379,B$3:B$408,B379)</f>
        <v>1854</v>
      </c>
      <c r="S379" s="11">
        <f>ROUND(R379/SUMIF(B$3:B$408,B379,I$3:I$408),3)</f>
        <v>0.28399999999999997</v>
      </c>
      <c r="T379" s="3" t="str">
        <f>VLOOKUP(Q379,道具信息!$Q$3:$S$20,2,FALSE)</f>
        <v>CHEST_ITEM_TYPE_T2_PART</v>
      </c>
      <c r="U379" s="3" t="str">
        <f>IF(COUNTIF(U$364:U378,T379)=0,T379,"")</f>
        <v/>
      </c>
      <c r="V379" s="3" t="str">
        <f t="shared" si="146"/>
        <v>CHEST_ITEM_TYPE_T1_PART,CHEST_ITEM_TYPE_T2_PART</v>
      </c>
      <c r="W379" s="13" t="str">
        <f t="shared" si="147"/>
        <v/>
      </c>
      <c r="X379" s="3" t="str">
        <f t="shared" si="148"/>
        <v/>
      </c>
      <c r="Y379" s="3" t="str">
        <f t="shared" si="149"/>
        <v>61.2%,28.4%</v>
      </c>
    </row>
    <row r="380" spans="2:25" x14ac:dyDescent="0.3">
      <c r="B380" s="2">
        <f>数据源!CW421</f>
        <v>10</v>
      </c>
      <c r="C380" s="2" t="str">
        <f>数据源!CX421</f>
        <v>T2HP3</v>
      </c>
      <c r="D380" s="2" t="str">
        <f>数据源!CY421</f>
        <v>部件</v>
      </c>
      <c r="E380" s="2">
        <f>数据源!CZ421</f>
        <v>84.937500000000014</v>
      </c>
      <c r="F380" s="2">
        <f>数据源!DA421</f>
        <v>1</v>
      </c>
      <c r="G380" s="2">
        <f>数据源!DB421</f>
        <v>1.7500000000000002E-2</v>
      </c>
      <c r="H380" s="2">
        <f>数据源!DC421</f>
        <v>1.0301692420897719E-2</v>
      </c>
      <c r="I380" s="2">
        <f>数据源!DD421</f>
        <v>103</v>
      </c>
      <c r="J380" s="3">
        <f t="shared" si="135"/>
        <v>1</v>
      </c>
      <c r="K380" s="3">
        <f t="shared" si="136"/>
        <v>1</v>
      </c>
      <c r="L380" s="3" t="str">
        <f t="shared" si="137"/>
        <v>部件</v>
      </c>
      <c r="M380" s="3">
        <f t="shared" ca="1" si="138"/>
        <v>92203</v>
      </c>
      <c r="N380" s="3" t="str">
        <f t="shared" ca="1" si="141"/>
        <v>91002,91004,91006,91102,91104,91106,91202,91204,91206,92001,92003,92005,92101,92103,92105,92201,92203</v>
      </c>
      <c r="O380" s="3" t="str">
        <f t="shared" si="142"/>
        <v>444,444,444,444,444,444,444,444,444,103,103,103,103,103,103,103,103</v>
      </c>
      <c r="P380" s="1" t="str">
        <f t="shared" si="143"/>
        <v>(1,2),(1,2),(1,2),(1,2),(1,2),(1,2),(1,2),(1,2),(1,2),(1,1),(1,1),(1,1),(1,1),(1,1),(1,1),(1,1),(1,1)</v>
      </c>
      <c r="Q380" s="3" t="str">
        <f>IF(D380="坦克碎片",VLOOKUP(C380,道具信息!$N$2:$O$291,2,FALSE)&amp;"碎片",VLOOKUP(C380,道具信息!$N$2:$O$291,2,FALSE))</f>
        <v>T2部件</v>
      </c>
      <c r="R380" s="3">
        <f>SUMIFS(I$3:I$408,Q$3:Q$408,Q380,B$3:B$408,B380)</f>
        <v>1854</v>
      </c>
      <c r="S380" s="11">
        <f>ROUND(R380/SUMIF(B$3:B$408,B380,I$3:I$408),3)</f>
        <v>0.28399999999999997</v>
      </c>
      <c r="T380" s="3" t="str">
        <f>VLOOKUP(Q380,道具信息!$Q$3:$S$20,2,FALSE)</f>
        <v>CHEST_ITEM_TYPE_T2_PART</v>
      </c>
      <c r="U380" s="3" t="str">
        <f>IF(COUNTIF(U$364:U379,T380)=0,T380,"")</f>
        <v/>
      </c>
      <c r="V380" s="3" t="str">
        <f t="shared" si="146"/>
        <v>CHEST_ITEM_TYPE_T1_PART,CHEST_ITEM_TYPE_T2_PART</v>
      </c>
      <c r="W380" s="13" t="str">
        <f t="shared" si="147"/>
        <v/>
      </c>
      <c r="X380" s="3" t="str">
        <f t="shared" si="148"/>
        <v/>
      </c>
      <c r="Y380" s="3" t="str">
        <f t="shared" si="149"/>
        <v>61.2%,28.4%</v>
      </c>
    </row>
    <row r="381" spans="2:25" x14ac:dyDescent="0.3">
      <c r="B381" s="2">
        <f>数据源!CW422</f>
        <v>10</v>
      </c>
      <c r="C381" s="2" t="str">
        <f>数据源!CX422</f>
        <v>T2HP5</v>
      </c>
      <c r="D381" s="2" t="str">
        <f>数据源!CY422</f>
        <v>部件</v>
      </c>
      <c r="E381" s="2">
        <f>数据源!CZ422</f>
        <v>84.937500000000014</v>
      </c>
      <c r="F381" s="2">
        <f>数据源!DA422</f>
        <v>1</v>
      </c>
      <c r="G381" s="2">
        <f>数据源!DB422</f>
        <v>1.7500000000000002E-2</v>
      </c>
      <c r="H381" s="2">
        <f>数据源!DC422</f>
        <v>1.0301692420897719E-2</v>
      </c>
      <c r="I381" s="2">
        <f>数据源!DD422</f>
        <v>103</v>
      </c>
      <c r="J381" s="3">
        <f t="shared" si="135"/>
        <v>1</v>
      </c>
      <c r="K381" s="3">
        <f t="shared" si="136"/>
        <v>1</v>
      </c>
      <c r="L381" s="3" t="str">
        <f t="shared" si="137"/>
        <v>部件</v>
      </c>
      <c r="M381" s="3">
        <f t="shared" ca="1" si="138"/>
        <v>92205</v>
      </c>
      <c r="N381" s="3" t="str">
        <f t="shared" ca="1" si="141"/>
        <v>91002,91004,91006,91102,91104,91106,91202,91204,91206,92001,92003,92005,92101,92103,92105,92201,92203,92205</v>
      </c>
      <c r="O381" s="3" t="str">
        <f t="shared" si="142"/>
        <v>444,444,444,444,444,444,444,444,444,103,103,103,103,103,103,103,103,103</v>
      </c>
      <c r="P381" s="1" t="str">
        <f t="shared" si="143"/>
        <v>(1,2),(1,2),(1,2),(1,2),(1,2),(1,2),(1,2),(1,2),(1,2),(1,1),(1,1),(1,1),(1,1),(1,1),(1,1),(1,1),(1,1),(1,1)</v>
      </c>
      <c r="Q381" s="3" t="str">
        <f>IF(D381="坦克碎片",VLOOKUP(C381,道具信息!$N$2:$O$291,2,FALSE)&amp;"碎片",VLOOKUP(C381,道具信息!$N$2:$O$291,2,FALSE))</f>
        <v>T2部件</v>
      </c>
      <c r="R381" s="3">
        <f>SUMIFS(I$3:I$408,Q$3:Q$408,Q381,B$3:B$408,B381)</f>
        <v>1854</v>
      </c>
      <c r="S381" s="11">
        <f>ROUND(R381/SUMIF(B$3:B$408,B381,I$3:I$408),3)</f>
        <v>0.28399999999999997</v>
      </c>
      <c r="T381" s="3" t="str">
        <f>VLOOKUP(Q381,道具信息!$Q$3:$S$20,2,FALSE)</f>
        <v>CHEST_ITEM_TYPE_T2_PART</v>
      </c>
      <c r="U381" s="3" t="str">
        <f>IF(COUNTIF(U$364:U380,T381)=0,T381,"")</f>
        <v/>
      </c>
      <c r="V381" s="3" t="str">
        <f t="shared" si="146"/>
        <v>CHEST_ITEM_TYPE_T1_PART,CHEST_ITEM_TYPE_T2_PART</v>
      </c>
      <c r="W381" s="13" t="str">
        <f t="shared" si="147"/>
        <v/>
      </c>
      <c r="X381" s="3" t="str">
        <f t="shared" si="148"/>
        <v/>
      </c>
      <c r="Y381" s="3" t="str">
        <f t="shared" si="149"/>
        <v>61.2%,28.4%</v>
      </c>
    </row>
    <row r="382" spans="2:25" x14ac:dyDescent="0.3">
      <c r="B382" s="2">
        <f>数据源!CW423</f>
        <v>10</v>
      </c>
      <c r="C382" s="2" t="str">
        <f>数据源!CX423</f>
        <v>T2LP2</v>
      </c>
      <c r="D382" s="2" t="str">
        <f>数据源!CY423</f>
        <v>部件</v>
      </c>
      <c r="E382" s="2">
        <f>数据源!CZ423</f>
        <v>84.937500000000014</v>
      </c>
      <c r="F382" s="2">
        <f>数据源!DA423</f>
        <v>1</v>
      </c>
      <c r="G382" s="2">
        <f>数据源!DB423</f>
        <v>1.7500000000000002E-2</v>
      </c>
      <c r="H382" s="2">
        <f>数据源!DC423</f>
        <v>1.0301692420897719E-2</v>
      </c>
      <c r="I382" s="2">
        <f>数据源!DD423</f>
        <v>103</v>
      </c>
      <c r="J382" s="3">
        <f t="shared" si="135"/>
        <v>1</v>
      </c>
      <c r="K382" s="3">
        <f t="shared" si="136"/>
        <v>1</v>
      </c>
      <c r="L382" s="3" t="str">
        <f t="shared" si="137"/>
        <v>部件</v>
      </c>
      <c r="M382" s="3">
        <f t="shared" ca="1" si="138"/>
        <v>92002</v>
      </c>
      <c r="N382" s="3" t="str">
        <f t="shared" ca="1" si="141"/>
        <v>91002,91004,91006,91102,91104,91106,91202,91204,91206,92001,92003,92005,92101,92103,92105,92201,92203,92205,92002</v>
      </c>
      <c r="O382" s="3" t="str">
        <f t="shared" si="142"/>
        <v>444,444,444,444,444,444,444,444,444,103,103,103,103,103,103,103,103,103,103</v>
      </c>
      <c r="P382" s="1" t="str">
        <f t="shared" si="143"/>
        <v>(1,2),(1,2),(1,2),(1,2),(1,2),(1,2),(1,2),(1,2),(1,2),(1,1),(1,1),(1,1),(1,1),(1,1),(1,1),(1,1),(1,1),(1,1),(1,1)</v>
      </c>
      <c r="Q382" s="3" t="str">
        <f>IF(D382="坦克碎片",VLOOKUP(C382,道具信息!$N$2:$O$291,2,FALSE)&amp;"碎片",VLOOKUP(C382,道具信息!$N$2:$O$291,2,FALSE))</f>
        <v>T2部件</v>
      </c>
      <c r="R382" s="3">
        <f>SUMIFS(I$3:I$408,Q$3:Q$408,Q382,B$3:B$408,B382)</f>
        <v>1854</v>
      </c>
      <c r="S382" s="11">
        <f>ROUND(R382/SUMIF(B$3:B$408,B382,I$3:I$408),3)</f>
        <v>0.28399999999999997</v>
      </c>
      <c r="T382" s="3" t="str">
        <f>VLOOKUP(Q382,道具信息!$Q$3:$S$20,2,FALSE)</f>
        <v>CHEST_ITEM_TYPE_T2_PART</v>
      </c>
      <c r="U382" s="3" t="str">
        <f>IF(COUNTIF(U$364:U381,T382)=0,T382,"")</f>
        <v/>
      </c>
      <c r="V382" s="3" t="str">
        <f t="shared" si="146"/>
        <v>CHEST_ITEM_TYPE_T1_PART,CHEST_ITEM_TYPE_T2_PART</v>
      </c>
      <c r="W382" s="13" t="str">
        <f t="shared" si="147"/>
        <v/>
      </c>
      <c r="X382" s="3" t="str">
        <f t="shared" si="148"/>
        <v/>
      </c>
      <c r="Y382" s="3" t="str">
        <f t="shared" si="149"/>
        <v>61.2%,28.4%</v>
      </c>
    </row>
    <row r="383" spans="2:25" x14ac:dyDescent="0.3">
      <c r="B383" s="2">
        <f>数据源!CW424</f>
        <v>10</v>
      </c>
      <c r="C383" s="2" t="str">
        <f>数据源!CX424</f>
        <v>T2LP4</v>
      </c>
      <c r="D383" s="2" t="str">
        <f>数据源!CY424</f>
        <v>部件</v>
      </c>
      <c r="E383" s="2">
        <f>数据源!CZ424</f>
        <v>84.937500000000014</v>
      </c>
      <c r="F383" s="2">
        <f>数据源!DA424</f>
        <v>1</v>
      </c>
      <c r="G383" s="2">
        <f>数据源!DB424</f>
        <v>1.7500000000000002E-2</v>
      </c>
      <c r="H383" s="2">
        <f>数据源!DC424</f>
        <v>1.0301692420897719E-2</v>
      </c>
      <c r="I383" s="2">
        <f>数据源!DD424</f>
        <v>103</v>
      </c>
      <c r="J383" s="3">
        <f t="shared" si="135"/>
        <v>1</v>
      </c>
      <c r="K383" s="3">
        <f t="shared" si="136"/>
        <v>1</v>
      </c>
      <c r="L383" s="3" t="str">
        <f t="shared" si="137"/>
        <v>部件</v>
      </c>
      <c r="M383" s="3">
        <f t="shared" ca="1" si="138"/>
        <v>92004</v>
      </c>
      <c r="N383" s="3" t="str">
        <f t="shared" ca="1" si="141"/>
        <v>91002,91004,91006,91102,91104,91106,91202,91204,91206,92001,92003,92005,92101,92103,92105,92201,92203,92205,92002,92004</v>
      </c>
      <c r="O383" s="3" t="str">
        <f t="shared" si="142"/>
        <v>444,444,444,444,444,444,444,444,444,103,103,103,103,103,103,103,103,103,103,103</v>
      </c>
      <c r="P383" s="1" t="str">
        <f t="shared" si="143"/>
        <v>(1,2),(1,2),(1,2),(1,2),(1,2),(1,2),(1,2),(1,2),(1,2),(1,1),(1,1),(1,1),(1,1),(1,1),(1,1),(1,1),(1,1),(1,1),(1,1),(1,1)</v>
      </c>
      <c r="Q383" s="3" t="str">
        <f>IF(D383="坦克碎片",VLOOKUP(C383,道具信息!$N$2:$O$291,2,FALSE)&amp;"碎片",VLOOKUP(C383,道具信息!$N$2:$O$291,2,FALSE))</f>
        <v>T2部件</v>
      </c>
      <c r="R383" s="3">
        <f>SUMIFS(I$3:I$408,Q$3:Q$408,Q383,B$3:B$408,B383)</f>
        <v>1854</v>
      </c>
      <c r="S383" s="11">
        <f>ROUND(R383/SUMIF(B$3:B$408,B383,I$3:I$408),3)</f>
        <v>0.28399999999999997</v>
      </c>
      <c r="T383" s="3" t="str">
        <f>VLOOKUP(Q383,道具信息!$Q$3:$S$20,2,FALSE)</f>
        <v>CHEST_ITEM_TYPE_T2_PART</v>
      </c>
      <c r="U383" s="3" t="str">
        <f>IF(COUNTIF(U$364:U382,T383)=0,T383,"")</f>
        <v/>
      </c>
      <c r="V383" s="3" t="str">
        <f t="shared" si="146"/>
        <v>CHEST_ITEM_TYPE_T1_PART,CHEST_ITEM_TYPE_T2_PART</v>
      </c>
      <c r="W383" s="13" t="str">
        <f t="shared" si="147"/>
        <v/>
      </c>
      <c r="X383" s="3" t="str">
        <f t="shared" si="148"/>
        <v/>
      </c>
      <c r="Y383" s="3" t="str">
        <f t="shared" si="149"/>
        <v>61.2%,28.4%</v>
      </c>
    </row>
    <row r="384" spans="2:25" x14ac:dyDescent="0.3">
      <c r="B384" s="2">
        <f>数据源!CW425</f>
        <v>10</v>
      </c>
      <c r="C384" s="2" t="str">
        <f>数据源!CX425</f>
        <v>T2LP6</v>
      </c>
      <c r="D384" s="2" t="str">
        <f>数据源!CY425</f>
        <v>部件</v>
      </c>
      <c r="E384" s="2">
        <f>数据源!CZ425</f>
        <v>84.937500000000014</v>
      </c>
      <c r="F384" s="2">
        <f>数据源!DA425</f>
        <v>1</v>
      </c>
      <c r="G384" s="2">
        <f>数据源!DB425</f>
        <v>1.7500000000000002E-2</v>
      </c>
      <c r="H384" s="2">
        <f>数据源!DC425</f>
        <v>1.0301692420897719E-2</v>
      </c>
      <c r="I384" s="2">
        <f>数据源!DD425</f>
        <v>103</v>
      </c>
      <c r="J384" s="3">
        <f t="shared" si="135"/>
        <v>1</v>
      </c>
      <c r="K384" s="3">
        <f t="shared" si="136"/>
        <v>1</v>
      </c>
      <c r="L384" s="3" t="str">
        <f t="shared" si="137"/>
        <v>部件</v>
      </c>
      <c r="M384" s="3">
        <f t="shared" ca="1" si="138"/>
        <v>92006</v>
      </c>
      <c r="N384" s="3" t="str">
        <f t="shared" ca="1" si="141"/>
        <v>91002,91004,91006,91102,91104,91106,91202,91204,91206,92001,92003,92005,92101,92103,92105,92201,92203,92205,92002,92004,92006</v>
      </c>
      <c r="O384" s="3" t="str">
        <f t="shared" si="142"/>
        <v>444,444,444,444,444,444,444,444,444,103,103,103,103,103,103,103,103,103,103,103,103</v>
      </c>
      <c r="P384" s="1" t="str">
        <f t="shared" si="143"/>
        <v>(1,2),(1,2),(1,2),(1,2),(1,2),(1,2),(1,2),(1,2),(1,2),(1,1),(1,1),(1,1),(1,1),(1,1),(1,1),(1,1),(1,1),(1,1),(1,1),(1,1),(1,1)</v>
      </c>
      <c r="Q384" s="3" t="str">
        <f>IF(D384="坦克碎片",VLOOKUP(C384,道具信息!$N$2:$O$291,2,FALSE)&amp;"碎片",VLOOKUP(C384,道具信息!$N$2:$O$291,2,FALSE))</f>
        <v>T2部件</v>
      </c>
      <c r="R384" s="3">
        <f>SUMIFS(I$3:I$408,Q$3:Q$408,Q384,B$3:B$408,B384)</f>
        <v>1854</v>
      </c>
      <c r="S384" s="11">
        <f>ROUND(R384/SUMIF(B$3:B$408,B384,I$3:I$408),3)</f>
        <v>0.28399999999999997</v>
      </c>
      <c r="T384" s="3" t="str">
        <f>VLOOKUP(Q384,道具信息!$Q$3:$S$20,2,FALSE)</f>
        <v>CHEST_ITEM_TYPE_T2_PART</v>
      </c>
      <c r="U384" s="3" t="str">
        <f>IF(COUNTIF(U$364:U383,T384)=0,T384,"")</f>
        <v/>
      </c>
      <c r="V384" s="3" t="str">
        <f t="shared" si="146"/>
        <v>CHEST_ITEM_TYPE_T1_PART,CHEST_ITEM_TYPE_T2_PART</v>
      </c>
      <c r="W384" s="13" t="str">
        <f t="shared" si="147"/>
        <v/>
      </c>
      <c r="X384" s="3" t="str">
        <f t="shared" si="148"/>
        <v/>
      </c>
      <c r="Y384" s="3" t="str">
        <f t="shared" si="149"/>
        <v>61.2%,28.4%</v>
      </c>
    </row>
    <row r="385" spans="2:25" x14ac:dyDescent="0.3">
      <c r="B385" s="2">
        <f>数据源!CW426</f>
        <v>10</v>
      </c>
      <c r="C385" s="2" t="str">
        <f>数据源!CX426</f>
        <v>T2MP2</v>
      </c>
      <c r="D385" s="2" t="str">
        <f>数据源!CY426</f>
        <v>部件</v>
      </c>
      <c r="E385" s="2">
        <f>数据源!CZ426</f>
        <v>84.937500000000014</v>
      </c>
      <c r="F385" s="2">
        <f>数据源!DA426</f>
        <v>1</v>
      </c>
      <c r="G385" s="2">
        <f>数据源!DB426</f>
        <v>1.7500000000000002E-2</v>
      </c>
      <c r="H385" s="2">
        <f>数据源!DC426</f>
        <v>1.0301692420897719E-2</v>
      </c>
      <c r="I385" s="2">
        <f>数据源!DD426</f>
        <v>103</v>
      </c>
      <c r="J385" s="3">
        <f t="shared" si="135"/>
        <v>1</v>
      </c>
      <c r="K385" s="3">
        <f t="shared" si="136"/>
        <v>1</v>
      </c>
      <c r="L385" s="3" t="str">
        <f t="shared" si="137"/>
        <v>部件</v>
      </c>
      <c r="M385" s="3">
        <f t="shared" ca="1" si="138"/>
        <v>92102</v>
      </c>
      <c r="N385" s="3" t="str">
        <f t="shared" ca="1" si="141"/>
        <v>91002,91004,91006,91102,91104,91106,91202,91204,91206,92001,92003,92005,92101,92103,92105,92201,92203,92205,92002,92004,92006,92102</v>
      </c>
      <c r="O385" s="3" t="str">
        <f t="shared" si="142"/>
        <v>444,444,444,444,444,444,444,444,444,103,103,103,103,103,103,103,103,103,103,103,103,103</v>
      </c>
      <c r="P385" s="1" t="str">
        <f t="shared" si="143"/>
        <v>(1,2),(1,2),(1,2),(1,2),(1,2),(1,2),(1,2),(1,2),(1,2),(1,1),(1,1),(1,1),(1,1),(1,1),(1,1),(1,1),(1,1),(1,1),(1,1),(1,1),(1,1),(1,1)</v>
      </c>
      <c r="Q385" s="3" t="str">
        <f>IF(D385="坦克碎片",VLOOKUP(C385,道具信息!$N$2:$O$291,2,FALSE)&amp;"碎片",VLOOKUP(C385,道具信息!$N$2:$O$291,2,FALSE))</f>
        <v>T2部件</v>
      </c>
      <c r="R385" s="3">
        <f>SUMIFS(I$3:I$408,Q$3:Q$408,Q385,B$3:B$408,B385)</f>
        <v>1854</v>
      </c>
      <c r="S385" s="11">
        <f>ROUND(R385/SUMIF(B$3:B$408,B385,I$3:I$408),3)</f>
        <v>0.28399999999999997</v>
      </c>
      <c r="T385" s="3" t="str">
        <f>VLOOKUP(Q385,道具信息!$Q$3:$S$20,2,FALSE)</f>
        <v>CHEST_ITEM_TYPE_T2_PART</v>
      </c>
      <c r="U385" s="3" t="str">
        <f>IF(COUNTIF(U$364:U384,T385)=0,T385,"")</f>
        <v/>
      </c>
      <c r="V385" s="3" t="str">
        <f t="shared" si="146"/>
        <v>CHEST_ITEM_TYPE_T1_PART,CHEST_ITEM_TYPE_T2_PART</v>
      </c>
      <c r="W385" s="13" t="str">
        <f t="shared" si="147"/>
        <v/>
      </c>
      <c r="X385" s="3" t="str">
        <f t="shared" si="148"/>
        <v/>
      </c>
      <c r="Y385" s="3" t="str">
        <f t="shared" si="149"/>
        <v>61.2%,28.4%</v>
      </c>
    </row>
    <row r="386" spans="2:25" x14ac:dyDescent="0.3">
      <c r="B386" s="2">
        <f>数据源!CW427</f>
        <v>10</v>
      </c>
      <c r="C386" s="2" t="str">
        <f>数据源!CX427</f>
        <v>T2MP4</v>
      </c>
      <c r="D386" s="2" t="str">
        <f>数据源!CY427</f>
        <v>部件</v>
      </c>
      <c r="E386" s="2">
        <f>数据源!CZ427</f>
        <v>84.937500000000014</v>
      </c>
      <c r="F386" s="2">
        <f>数据源!DA427</f>
        <v>1</v>
      </c>
      <c r="G386" s="2">
        <f>数据源!DB427</f>
        <v>1.7500000000000002E-2</v>
      </c>
      <c r="H386" s="2">
        <f>数据源!DC427</f>
        <v>1.0301692420897719E-2</v>
      </c>
      <c r="I386" s="2">
        <f>数据源!DD427</f>
        <v>103</v>
      </c>
      <c r="J386" s="3">
        <f t="shared" si="135"/>
        <v>1</v>
      </c>
      <c r="K386" s="3">
        <f t="shared" si="136"/>
        <v>1</v>
      </c>
      <c r="L386" s="3" t="str">
        <f t="shared" si="137"/>
        <v>部件</v>
      </c>
      <c r="M386" s="3">
        <f t="shared" ca="1" si="138"/>
        <v>92104</v>
      </c>
      <c r="N386" s="3" t="str">
        <f t="shared" ca="1" si="141"/>
        <v>91002,91004,91006,91102,91104,91106,91202,91204,91206,92001,92003,92005,92101,92103,92105,92201,92203,92205,92002,92004,92006,92102,92104</v>
      </c>
      <c r="O386" s="3" t="str">
        <f t="shared" si="142"/>
        <v>444,444,444,444,444,444,444,444,444,103,103,103,103,103,103,103,103,103,103,103,103,103,103</v>
      </c>
      <c r="P386" s="1" t="str">
        <f t="shared" si="143"/>
        <v>(1,2),(1,2),(1,2),(1,2),(1,2),(1,2),(1,2),(1,2),(1,2),(1,1),(1,1),(1,1),(1,1),(1,1),(1,1),(1,1),(1,1),(1,1),(1,1),(1,1),(1,1),(1,1),(1,1)</v>
      </c>
      <c r="Q386" s="3" t="str">
        <f>IF(D386="坦克碎片",VLOOKUP(C386,道具信息!$N$2:$O$291,2,FALSE)&amp;"碎片",VLOOKUP(C386,道具信息!$N$2:$O$291,2,FALSE))</f>
        <v>T2部件</v>
      </c>
      <c r="R386" s="3">
        <f>SUMIFS(I$3:I$408,Q$3:Q$408,Q386,B$3:B$408,B386)</f>
        <v>1854</v>
      </c>
      <c r="S386" s="11">
        <f>ROUND(R386/SUMIF(B$3:B$408,B386,I$3:I$408),3)</f>
        <v>0.28399999999999997</v>
      </c>
      <c r="T386" s="3" t="str">
        <f>VLOOKUP(Q386,道具信息!$Q$3:$S$20,2,FALSE)</f>
        <v>CHEST_ITEM_TYPE_T2_PART</v>
      </c>
      <c r="U386" s="3" t="str">
        <f>IF(COUNTIF(U$364:U385,T386)=0,T386,"")</f>
        <v/>
      </c>
      <c r="V386" s="3" t="str">
        <f t="shared" si="146"/>
        <v>CHEST_ITEM_TYPE_T1_PART,CHEST_ITEM_TYPE_T2_PART</v>
      </c>
      <c r="W386" s="13" t="str">
        <f t="shared" si="147"/>
        <v/>
      </c>
      <c r="X386" s="3" t="str">
        <f t="shared" si="148"/>
        <v/>
      </c>
      <c r="Y386" s="3" t="str">
        <f t="shared" si="149"/>
        <v>61.2%,28.4%</v>
      </c>
    </row>
    <row r="387" spans="2:25" x14ac:dyDescent="0.3">
      <c r="B387" s="2">
        <f>数据源!CW428</f>
        <v>10</v>
      </c>
      <c r="C387" s="2" t="str">
        <f>数据源!CX428</f>
        <v>T2MP6</v>
      </c>
      <c r="D387" s="2" t="str">
        <f>数据源!CY428</f>
        <v>部件</v>
      </c>
      <c r="E387" s="2">
        <f>数据源!CZ428</f>
        <v>84.937500000000014</v>
      </c>
      <c r="F387" s="2">
        <f>数据源!DA428</f>
        <v>1</v>
      </c>
      <c r="G387" s="2">
        <f>数据源!DB428</f>
        <v>1.7500000000000002E-2</v>
      </c>
      <c r="H387" s="2">
        <f>数据源!DC428</f>
        <v>1.0301692420897719E-2</v>
      </c>
      <c r="I387" s="2">
        <f>数据源!DD428</f>
        <v>103</v>
      </c>
      <c r="J387" s="3">
        <f t="shared" si="135"/>
        <v>1</v>
      </c>
      <c r="K387" s="3">
        <f t="shared" si="136"/>
        <v>1</v>
      </c>
      <c r="L387" s="3" t="str">
        <f t="shared" si="137"/>
        <v>部件</v>
      </c>
      <c r="M387" s="3">
        <f t="shared" ca="1" si="138"/>
        <v>92106</v>
      </c>
      <c r="N387" s="3" t="str">
        <f t="shared" ca="1" si="141"/>
        <v>91002,91004,91006,91102,91104,91106,91202,91204,91206,92001,92003,92005,92101,92103,92105,92201,92203,92205,92002,92004,92006,92102,92104,92106</v>
      </c>
      <c r="O387" s="3" t="str">
        <f t="shared" si="142"/>
        <v>444,444,444,444,444,444,444,444,444,103,103,103,103,103,103,103,103,103,103,103,103,103,103,103</v>
      </c>
      <c r="P387" s="1" t="str">
        <f t="shared" si="143"/>
        <v>(1,2),(1,2),(1,2),(1,2),(1,2),(1,2),(1,2),(1,2),(1,2),(1,1),(1,1),(1,1),(1,1),(1,1),(1,1),(1,1),(1,1),(1,1),(1,1),(1,1),(1,1),(1,1),(1,1),(1,1)</v>
      </c>
      <c r="Q387" s="3" t="str">
        <f>IF(D387="坦克碎片",VLOOKUP(C387,道具信息!$N$2:$O$291,2,FALSE)&amp;"碎片",VLOOKUP(C387,道具信息!$N$2:$O$291,2,FALSE))</f>
        <v>T2部件</v>
      </c>
      <c r="R387" s="3">
        <f>SUMIFS(I$3:I$408,Q$3:Q$408,Q387,B$3:B$408,B387)</f>
        <v>1854</v>
      </c>
      <c r="S387" s="11">
        <f>ROUND(R387/SUMIF(B$3:B$408,B387,I$3:I$408),3)</f>
        <v>0.28399999999999997</v>
      </c>
      <c r="T387" s="3" t="str">
        <f>VLOOKUP(Q387,道具信息!$Q$3:$S$20,2,FALSE)</f>
        <v>CHEST_ITEM_TYPE_T2_PART</v>
      </c>
      <c r="U387" s="3" t="str">
        <f>IF(COUNTIF(U$364:U386,T387)=0,T387,"")</f>
        <v/>
      </c>
      <c r="V387" s="3" t="str">
        <f t="shared" si="146"/>
        <v>CHEST_ITEM_TYPE_T1_PART,CHEST_ITEM_TYPE_T2_PART</v>
      </c>
      <c r="W387" s="13" t="str">
        <f t="shared" si="147"/>
        <v/>
      </c>
      <c r="X387" s="3" t="str">
        <f t="shared" si="148"/>
        <v/>
      </c>
      <c r="Y387" s="3" t="str">
        <f t="shared" si="149"/>
        <v>61.2%,28.4%</v>
      </c>
    </row>
    <row r="388" spans="2:25" x14ac:dyDescent="0.3">
      <c r="B388" s="2">
        <f>数据源!CW429</f>
        <v>10</v>
      </c>
      <c r="C388" s="2" t="str">
        <f>数据源!CX429</f>
        <v>T2HP2</v>
      </c>
      <c r="D388" s="2" t="str">
        <f>数据源!CY429</f>
        <v>部件</v>
      </c>
      <c r="E388" s="2">
        <f>数据源!CZ429</f>
        <v>84.937500000000014</v>
      </c>
      <c r="F388" s="2">
        <f>数据源!DA429</f>
        <v>1</v>
      </c>
      <c r="G388" s="2">
        <f>数据源!DB429</f>
        <v>1.7500000000000002E-2</v>
      </c>
      <c r="H388" s="2">
        <f>数据源!DC429</f>
        <v>1.0301692420897719E-2</v>
      </c>
      <c r="I388" s="2">
        <f>数据源!DD429</f>
        <v>103</v>
      </c>
      <c r="J388" s="3">
        <f t="shared" si="135"/>
        <v>1</v>
      </c>
      <c r="K388" s="3">
        <f t="shared" si="136"/>
        <v>1</v>
      </c>
      <c r="L388" s="3" t="str">
        <f t="shared" si="137"/>
        <v>部件</v>
      </c>
      <c r="M388" s="3">
        <f t="shared" ca="1" si="138"/>
        <v>92202</v>
      </c>
      <c r="N388" s="3" t="str">
        <f t="shared" ca="1" si="141"/>
        <v>91002,91004,91006,91102,91104,91106,91202,91204,91206,92001,92003,92005,92101,92103,92105,92201,92203,92205,92002,92004,92006,92102,92104,92106,92202</v>
      </c>
      <c r="O388" s="3" t="str">
        <f t="shared" si="142"/>
        <v>444,444,444,444,444,444,444,444,444,103,103,103,103,103,103,103,103,103,103,103,103,103,103,103,103</v>
      </c>
      <c r="P388" s="1" t="str">
        <f t="shared" si="143"/>
        <v>(1,2),(1,2),(1,2),(1,2),(1,2),(1,2),(1,2),(1,2),(1,2),(1,1),(1,1),(1,1),(1,1),(1,1),(1,1),(1,1),(1,1),(1,1),(1,1),(1,1),(1,1),(1,1),(1,1),(1,1),(1,1)</v>
      </c>
      <c r="Q388" s="3" t="str">
        <f>IF(D388="坦克碎片",VLOOKUP(C388,道具信息!$N$2:$O$291,2,FALSE)&amp;"碎片",VLOOKUP(C388,道具信息!$N$2:$O$291,2,FALSE))</f>
        <v>T2部件</v>
      </c>
      <c r="R388" s="3">
        <f>SUMIFS(I$3:I$408,Q$3:Q$408,Q388,B$3:B$408,B388)</f>
        <v>1854</v>
      </c>
      <c r="S388" s="11">
        <f>ROUND(R388/SUMIF(B$3:B$408,B388,I$3:I$408),3)</f>
        <v>0.28399999999999997</v>
      </c>
      <c r="T388" s="3" t="str">
        <f>VLOOKUP(Q388,道具信息!$Q$3:$S$20,2,FALSE)</f>
        <v>CHEST_ITEM_TYPE_T2_PART</v>
      </c>
      <c r="U388" s="3" t="str">
        <f>IF(COUNTIF(U$364:U387,T388)=0,T388,"")</f>
        <v/>
      </c>
      <c r="V388" s="3" t="str">
        <f t="shared" si="146"/>
        <v>CHEST_ITEM_TYPE_T1_PART,CHEST_ITEM_TYPE_T2_PART</v>
      </c>
      <c r="W388" s="13" t="str">
        <f t="shared" si="147"/>
        <v/>
      </c>
      <c r="X388" s="3" t="str">
        <f t="shared" si="148"/>
        <v/>
      </c>
      <c r="Y388" s="3" t="str">
        <f t="shared" si="149"/>
        <v>61.2%,28.4%</v>
      </c>
    </row>
    <row r="389" spans="2:25" x14ac:dyDescent="0.3">
      <c r="B389" s="2">
        <f>数据源!CW430</f>
        <v>10</v>
      </c>
      <c r="C389" s="2" t="str">
        <f>数据源!CX430</f>
        <v>T2HP4</v>
      </c>
      <c r="D389" s="2" t="str">
        <f>数据源!CY430</f>
        <v>部件</v>
      </c>
      <c r="E389" s="2">
        <f>数据源!CZ430</f>
        <v>84.937500000000014</v>
      </c>
      <c r="F389" s="2">
        <f>数据源!DA430</f>
        <v>1</v>
      </c>
      <c r="G389" s="2">
        <f>数据源!DB430</f>
        <v>1.7500000000000002E-2</v>
      </c>
      <c r="H389" s="2">
        <f>数据源!DC430</f>
        <v>1.0301692420897719E-2</v>
      </c>
      <c r="I389" s="2">
        <f>数据源!DD430</f>
        <v>103</v>
      </c>
      <c r="J389" s="3">
        <f t="shared" si="135"/>
        <v>1</v>
      </c>
      <c r="K389" s="3">
        <f t="shared" si="136"/>
        <v>1</v>
      </c>
      <c r="L389" s="3" t="str">
        <f t="shared" si="137"/>
        <v>部件</v>
      </c>
      <c r="M389" s="3">
        <f t="shared" ca="1" si="138"/>
        <v>92204</v>
      </c>
      <c r="N389" s="3" t="str">
        <f t="shared" ca="1" si="141"/>
        <v>91002,91004,91006,91102,91104,91106,91202,91204,91206,92001,92003,92005,92101,92103,92105,92201,92203,92205,92002,92004,92006,92102,92104,92106,92202,92204</v>
      </c>
      <c r="O389" s="3" t="str">
        <f t="shared" si="142"/>
        <v>444,444,444,444,444,444,444,444,444,103,103,103,103,103,103,103,103,103,103,103,103,103,103,103,103,103</v>
      </c>
      <c r="P389" s="1" t="str">
        <f t="shared" si="143"/>
        <v>(1,2),(1,2),(1,2),(1,2),(1,2),(1,2),(1,2),(1,2),(1,2),(1,1),(1,1),(1,1),(1,1),(1,1),(1,1),(1,1),(1,1),(1,1),(1,1),(1,1),(1,1),(1,1),(1,1),(1,1),(1,1),(1,1)</v>
      </c>
      <c r="Q389" s="3" t="str">
        <f>IF(D389="坦克碎片",VLOOKUP(C389,道具信息!$N$2:$O$291,2,FALSE)&amp;"碎片",VLOOKUP(C389,道具信息!$N$2:$O$291,2,FALSE))</f>
        <v>T2部件</v>
      </c>
      <c r="R389" s="3">
        <f>SUMIFS(I$3:I$408,Q$3:Q$408,Q389,B$3:B$408,B389)</f>
        <v>1854</v>
      </c>
      <c r="S389" s="11">
        <f>ROUND(R389/SUMIF(B$3:B$408,B389,I$3:I$408),3)</f>
        <v>0.28399999999999997</v>
      </c>
      <c r="T389" s="3" t="str">
        <f>VLOOKUP(Q389,道具信息!$Q$3:$S$20,2,FALSE)</f>
        <v>CHEST_ITEM_TYPE_T2_PART</v>
      </c>
      <c r="U389" s="3" t="str">
        <f>IF(COUNTIF(U$364:U388,T389)=0,T389,"")</f>
        <v/>
      </c>
      <c r="V389" s="3" t="str">
        <f t="shared" si="146"/>
        <v>CHEST_ITEM_TYPE_T1_PART,CHEST_ITEM_TYPE_T2_PART</v>
      </c>
      <c r="W389" s="13" t="str">
        <f t="shared" si="147"/>
        <v/>
      </c>
      <c r="X389" s="3" t="str">
        <f t="shared" si="148"/>
        <v/>
      </c>
      <c r="Y389" s="3" t="str">
        <f t="shared" si="149"/>
        <v>61.2%,28.4%</v>
      </c>
    </row>
    <row r="390" spans="2:25" x14ac:dyDescent="0.3">
      <c r="B390" s="2">
        <f>数据源!CW431</f>
        <v>10</v>
      </c>
      <c r="C390" s="2" t="str">
        <f>数据源!CX431</f>
        <v>T2HP6</v>
      </c>
      <c r="D390" s="2" t="str">
        <f>数据源!CY431</f>
        <v>部件</v>
      </c>
      <c r="E390" s="2">
        <f>数据源!CZ431</f>
        <v>84.937500000000014</v>
      </c>
      <c r="F390" s="2">
        <f>数据源!DA431</f>
        <v>1</v>
      </c>
      <c r="G390" s="2">
        <f>数据源!DB431</f>
        <v>1.7500000000000002E-2</v>
      </c>
      <c r="H390" s="2">
        <f>数据源!DC431</f>
        <v>1.0301692420897719E-2</v>
      </c>
      <c r="I390" s="2">
        <f>数据源!DD431</f>
        <v>103</v>
      </c>
      <c r="J390" s="3">
        <f t="shared" si="135"/>
        <v>1</v>
      </c>
      <c r="K390" s="3">
        <f t="shared" si="136"/>
        <v>1</v>
      </c>
      <c r="L390" s="3" t="str">
        <f t="shared" si="137"/>
        <v>部件</v>
      </c>
      <c r="M390" s="3">
        <f t="shared" ca="1" si="138"/>
        <v>92206</v>
      </c>
      <c r="N390" s="3" t="str">
        <f t="shared" ca="1" si="141"/>
        <v>91002,91004,91006,91102,91104,91106,91202,91204,91206,92001,92003,92005,92101,92103,92105,92201,92203,92205,92002,92004,92006,92102,92104,92106,92202,92204,92206</v>
      </c>
      <c r="O390" s="3" t="str">
        <f t="shared" si="142"/>
        <v>444,444,444,444,444,444,444,444,444,103,103,103,103,103,103,103,103,103,103,103,103,103,103,103,103,103,103</v>
      </c>
      <c r="P390" s="1" t="str">
        <f t="shared" si="143"/>
        <v>(1,2),(1,2),(1,2),(1,2),(1,2),(1,2),(1,2),(1,2),(1,2),(1,1),(1,1),(1,1),(1,1),(1,1),(1,1),(1,1),(1,1),(1,1),(1,1),(1,1),(1,1),(1,1),(1,1),(1,1),(1,1),(1,1),(1,1)</v>
      </c>
      <c r="Q390" s="3" t="str">
        <f>IF(D390="坦克碎片",VLOOKUP(C390,道具信息!$N$2:$O$291,2,FALSE)&amp;"碎片",VLOOKUP(C390,道具信息!$N$2:$O$291,2,FALSE))</f>
        <v>T2部件</v>
      </c>
      <c r="R390" s="3">
        <f>SUMIFS(I$3:I$408,Q$3:Q$408,Q390,B$3:B$408,B390)</f>
        <v>1854</v>
      </c>
      <c r="S390" s="11">
        <f>ROUND(R390/SUMIF(B$3:B$408,B390,I$3:I$408),3)</f>
        <v>0.28399999999999997</v>
      </c>
      <c r="T390" s="3" t="str">
        <f>VLOOKUP(Q390,道具信息!$Q$3:$S$20,2,FALSE)</f>
        <v>CHEST_ITEM_TYPE_T2_PART</v>
      </c>
      <c r="U390" s="3" t="str">
        <f>IF(COUNTIF(U$364:U389,T390)=0,T390,"")</f>
        <v/>
      </c>
      <c r="V390" s="3" t="str">
        <f t="shared" si="146"/>
        <v>CHEST_ITEM_TYPE_T1_PART,CHEST_ITEM_TYPE_T2_PART</v>
      </c>
      <c r="W390" s="13" t="str">
        <f t="shared" si="147"/>
        <v/>
      </c>
      <c r="X390" s="3" t="str">
        <f t="shared" si="148"/>
        <v/>
      </c>
      <c r="Y390" s="3" t="str">
        <f t="shared" si="149"/>
        <v>61.2%,28.4%</v>
      </c>
    </row>
    <row r="391" spans="2:25" x14ac:dyDescent="0.3">
      <c r="B391" s="2">
        <f>数据源!CW432</f>
        <v>10</v>
      </c>
      <c r="C391" s="2" t="str">
        <f>数据源!CX432</f>
        <v>T3LP1</v>
      </c>
      <c r="D391" s="2" t="str">
        <f>数据源!CY432</f>
        <v>部件</v>
      </c>
      <c r="E391" s="2">
        <f>数据源!CZ432</f>
        <v>810.00000000000011</v>
      </c>
      <c r="F391" s="2">
        <f>数据源!DA432</f>
        <v>1</v>
      </c>
      <c r="G391" s="2">
        <f>数据源!DB432</f>
        <v>2.1000000000000001E-2</v>
      </c>
      <c r="H391" s="2">
        <f>数据源!DC432</f>
        <v>1.2962962962962963E-3</v>
      </c>
      <c r="I391" s="2">
        <f>数据源!DD432</f>
        <v>13</v>
      </c>
      <c r="J391" s="3">
        <f t="shared" si="135"/>
        <v>1</v>
      </c>
      <c r="K391" s="3">
        <f t="shared" si="136"/>
        <v>1</v>
      </c>
      <c r="L391" s="3" t="str">
        <f t="shared" si="137"/>
        <v>部件</v>
      </c>
      <c r="M391" s="3">
        <f t="shared" ca="1" si="138"/>
        <v>93001</v>
      </c>
      <c r="N391" s="3" t="str">
        <f t="shared" ca="1" si="141"/>
        <v>91002,91004,91006,91102,91104,91106,91202,91204,91206,92001,92003,92005,92101,92103,92105,92201,92203,92205,92002,92004,92006,92102,92104,92106,92202,92204,92206,93001</v>
      </c>
      <c r="O391" s="3" t="str">
        <f t="shared" si="142"/>
        <v>444,444,444,444,444,444,444,444,444,103,103,103,103,103,103,103,103,103,103,103,103,103,103,103,103,103,103,13</v>
      </c>
      <c r="P391" s="1" t="str">
        <f t="shared" si="143"/>
        <v>(1,2),(1,2),(1,2),(1,2),(1,2),(1,2),(1,2),(1,2),(1,2),(1,1),(1,1),(1,1),(1,1),(1,1),(1,1),(1,1),(1,1),(1,1),(1,1),(1,1),(1,1),(1,1),(1,1),(1,1),(1,1),(1,1),(1,1),(1,1)</v>
      </c>
      <c r="Q391" s="3" t="str">
        <f>IF(D391="坦克碎片",VLOOKUP(C391,道具信息!$N$2:$O$291,2,FALSE)&amp;"碎片",VLOOKUP(C391,道具信息!$N$2:$O$291,2,FALSE))</f>
        <v>T3部件</v>
      </c>
      <c r="R391" s="3">
        <f>SUMIFS(I$3:I$408,Q$3:Q$408,Q391,B$3:B$408,B391)</f>
        <v>234</v>
      </c>
      <c r="S391" s="11">
        <f>ROUND(R391/SUMIF(B$3:B$408,B391,I$3:I$408),3)</f>
        <v>3.5999999999999997E-2</v>
      </c>
      <c r="T391" s="3" t="str">
        <f>VLOOKUP(Q391,道具信息!$Q$3:$S$20,2,FALSE)</f>
        <v>CHEST_ITEM_TYPE_T3_PART</v>
      </c>
      <c r="U391" s="3" t="str">
        <f>IF(COUNTIF(U$364:U390,T391)=0,T391,"")</f>
        <v>CHEST_ITEM_TYPE_T3_PART</v>
      </c>
      <c r="V391" s="3" t="str">
        <f t="shared" si="146"/>
        <v>CHEST_ITEM_TYPE_T1_PART,CHEST_ITEM_TYPE_T2_PART,CHEST_ITEM_TYPE_T3_PART</v>
      </c>
      <c r="W391" s="13">
        <f t="shared" si="147"/>
        <v>3.5999999999999997E-2</v>
      </c>
      <c r="X391" s="3" t="str">
        <f t="shared" si="148"/>
        <v>3.6%</v>
      </c>
      <c r="Y391" s="3" t="str">
        <f t="shared" si="149"/>
        <v>61.2%,28.4%,3.6%</v>
      </c>
    </row>
    <row r="392" spans="2:25" x14ac:dyDescent="0.3">
      <c r="B392" s="2">
        <f>数据源!CW433</f>
        <v>10</v>
      </c>
      <c r="C392" s="2" t="str">
        <f>数据源!CX433</f>
        <v>T3LP3</v>
      </c>
      <c r="D392" s="2" t="str">
        <f>数据源!CY433</f>
        <v>部件</v>
      </c>
      <c r="E392" s="2">
        <f>数据源!CZ433</f>
        <v>810.00000000000011</v>
      </c>
      <c r="F392" s="2">
        <f>数据源!DA433</f>
        <v>1</v>
      </c>
      <c r="G392" s="2">
        <f>数据源!DB433</f>
        <v>2.1000000000000001E-2</v>
      </c>
      <c r="H392" s="2">
        <f>数据源!DC433</f>
        <v>1.2962962962962963E-3</v>
      </c>
      <c r="I392" s="2">
        <f>数据源!DD433</f>
        <v>13</v>
      </c>
      <c r="J392" s="3">
        <f t="shared" si="135"/>
        <v>1</v>
      </c>
      <c r="K392" s="3">
        <f t="shared" si="136"/>
        <v>1</v>
      </c>
      <c r="L392" s="3" t="str">
        <f t="shared" si="137"/>
        <v>部件</v>
      </c>
      <c r="M392" s="3">
        <f t="shared" ca="1" si="138"/>
        <v>93003</v>
      </c>
      <c r="N392" s="3" t="str">
        <f t="shared" ca="1" si="141"/>
        <v>91002,91004,91006,91102,91104,91106,91202,91204,91206,92001,92003,92005,92101,92103,92105,92201,92203,92205,92002,92004,92006,92102,92104,92106,92202,92204,92206,93001,93003</v>
      </c>
      <c r="O392" s="3" t="str">
        <f t="shared" si="142"/>
        <v>444,444,444,444,444,444,444,444,444,103,103,103,103,103,103,103,103,103,103,103,103,103,103,103,103,103,103,13,13</v>
      </c>
      <c r="P392" s="1" t="str">
        <f t="shared" si="143"/>
        <v>(1,2),(1,2),(1,2),(1,2),(1,2),(1,2),(1,2),(1,2),(1,2),(1,1),(1,1),(1,1),(1,1),(1,1),(1,1),(1,1),(1,1),(1,1),(1,1),(1,1),(1,1),(1,1),(1,1),(1,1),(1,1),(1,1),(1,1),(1,1),(1,1)</v>
      </c>
      <c r="Q392" s="3" t="str">
        <f>IF(D392="坦克碎片",VLOOKUP(C392,道具信息!$N$2:$O$291,2,FALSE)&amp;"碎片",VLOOKUP(C392,道具信息!$N$2:$O$291,2,FALSE))</f>
        <v>T3部件</v>
      </c>
      <c r="R392" s="3">
        <f>SUMIFS(I$3:I$408,Q$3:Q$408,Q392,B$3:B$408,B392)</f>
        <v>234</v>
      </c>
      <c r="S392" s="11">
        <f>ROUND(R392/SUMIF(B$3:B$408,B392,I$3:I$408),3)</f>
        <v>3.5999999999999997E-2</v>
      </c>
      <c r="T392" s="3" t="str">
        <f>VLOOKUP(Q392,道具信息!$Q$3:$S$20,2,FALSE)</f>
        <v>CHEST_ITEM_TYPE_T3_PART</v>
      </c>
      <c r="U392" s="3" t="str">
        <f>IF(COUNTIF(U$364:U391,T392)=0,T392,"")</f>
        <v/>
      </c>
      <c r="V392" s="3" t="str">
        <f t="shared" si="146"/>
        <v>CHEST_ITEM_TYPE_T1_PART,CHEST_ITEM_TYPE_T2_PART,CHEST_ITEM_TYPE_T3_PART</v>
      </c>
      <c r="W392" s="13" t="str">
        <f t="shared" si="147"/>
        <v/>
      </c>
      <c r="X392" s="3" t="str">
        <f t="shared" si="148"/>
        <v/>
      </c>
      <c r="Y392" s="3" t="str">
        <f t="shared" si="149"/>
        <v>61.2%,28.4%,3.6%</v>
      </c>
    </row>
    <row r="393" spans="2:25" x14ac:dyDescent="0.3">
      <c r="B393" s="2">
        <f>数据源!CW434</f>
        <v>10</v>
      </c>
      <c r="C393" s="2" t="str">
        <f>数据源!CX434</f>
        <v>T3LP5</v>
      </c>
      <c r="D393" s="2" t="str">
        <f>数据源!CY434</f>
        <v>部件</v>
      </c>
      <c r="E393" s="2">
        <f>数据源!CZ434</f>
        <v>810.00000000000011</v>
      </c>
      <c r="F393" s="2">
        <f>数据源!DA434</f>
        <v>1</v>
      </c>
      <c r="G393" s="2">
        <f>数据源!DB434</f>
        <v>2.1000000000000001E-2</v>
      </c>
      <c r="H393" s="2">
        <f>数据源!DC434</f>
        <v>1.2962962962962963E-3</v>
      </c>
      <c r="I393" s="2">
        <f>数据源!DD434</f>
        <v>13</v>
      </c>
      <c r="J393" s="3">
        <f t="shared" si="135"/>
        <v>1</v>
      </c>
      <c r="K393" s="3">
        <f t="shared" si="136"/>
        <v>1</v>
      </c>
      <c r="L393" s="3" t="str">
        <f t="shared" si="137"/>
        <v>部件</v>
      </c>
      <c r="M393" s="3">
        <f t="shared" ca="1" si="138"/>
        <v>93005</v>
      </c>
      <c r="N393" s="3" t="str">
        <f t="shared" ca="1" si="141"/>
        <v>91002,91004,91006,91102,91104,91106,91202,91204,91206,92001,92003,92005,92101,92103,92105,92201,92203,92205,92002,92004,92006,92102,92104,92106,92202,92204,92206,93001,93003,93005</v>
      </c>
      <c r="O393" s="3" t="str">
        <f t="shared" si="142"/>
        <v>444,444,444,444,444,444,444,444,444,103,103,103,103,103,103,103,103,103,103,103,103,103,103,103,103,103,103,13,13,13</v>
      </c>
      <c r="P393" s="1" t="str">
        <f t="shared" si="143"/>
        <v>(1,2),(1,2),(1,2),(1,2),(1,2),(1,2),(1,2),(1,2),(1,2),(1,1),(1,1),(1,1),(1,1),(1,1),(1,1),(1,1),(1,1),(1,1),(1,1),(1,1),(1,1),(1,1),(1,1),(1,1),(1,1),(1,1),(1,1),(1,1),(1,1),(1,1)</v>
      </c>
      <c r="Q393" s="3" t="str">
        <f>IF(D393="坦克碎片",VLOOKUP(C393,道具信息!$N$2:$O$291,2,FALSE)&amp;"碎片",VLOOKUP(C393,道具信息!$N$2:$O$291,2,FALSE))</f>
        <v>T3部件</v>
      </c>
      <c r="R393" s="3">
        <f>SUMIFS(I$3:I$408,Q$3:Q$408,Q393,B$3:B$408,B393)</f>
        <v>234</v>
      </c>
      <c r="S393" s="11">
        <f>ROUND(R393/SUMIF(B$3:B$408,B393,I$3:I$408),3)</f>
        <v>3.5999999999999997E-2</v>
      </c>
      <c r="T393" s="3" t="str">
        <f>VLOOKUP(Q393,道具信息!$Q$3:$S$20,2,FALSE)</f>
        <v>CHEST_ITEM_TYPE_T3_PART</v>
      </c>
      <c r="U393" s="3" t="str">
        <f>IF(COUNTIF(U$364:U392,T393)=0,T393,"")</f>
        <v/>
      </c>
      <c r="V393" s="3" t="str">
        <f t="shared" si="146"/>
        <v>CHEST_ITEM_TYPE_T1_PART,CHEST_ITEM_TYPE_T2_PART,CHEST_ITEM_TYPE_T3_PART</v>
      </c>
      <c r="W393" s="13" t="str">
        <f t="shared" si="147"/>
        <v/>
      </c>
      <c r="X393" s="3" t="str">
        <f t="shared" si="148"/>
        <v/>
      </c>
      <c r="Y393" s="3" t="str">
        <f t="shared" si="149"/>
        <v>61.2%,28.4%,3.6%</v>
      </c>
    </row>
    <row r="394" spans="2:25" x14ac:dyDescent="0.3">
      <c r="B394" s="2">
        <f>数据源!CW435</f>
        <v>10</v>
      </c>
      <c r="C394" s="2" t="str">
        <f>数据源!CX435</f>
        <v>T3MP1</v>
      </c>
      <c r="D394" s="2" t="str">
        <f>数据源!CY435</f>
        <v>部件</v>
      </c>
      <c r="E394" s="2">
        <f>数据源!CZ435</f>
        <v>810.00000000000011</v>
      </c>
      <c r="F394" s="2">
        <f>数据源!DA435</f>
        <v>1</v>
      </c>
      <c r="G394" s="2">
        <f>数据源!DB435</f>
        <v>2.1000000000000001E-2</v>
      </c>
      <c r="H394" s="2">
        <f>数据源!DC435</f>
        <v>1.2962962962962963E-3</v>
      </c>
      <c r="I394" s="2">
        <f>数据源!DD435</f>
        <v>13</v>
      </c>
      <c r="J394" s="3">
        <f t="shared" si="135"/>
        <v>1</v>
      </c>
      <c r="K394" s="3">
        <f t="shared" si="136"/>
        <v>1</v>
      </c>
      <c r="L394" s="3" t="str">
        <f t="shared" si="137"/>
        <v>部件</v>
      </c>
      <c r="M394" s="3">
        <f t="shared" ca="1" si="138"/>
        <v>93101</v>
      </c>
      <c r="N394" s="3" t="str">
        <f t="shared" ca="1" si="141"/>
        <v>91002,91004,91006,91102,91104,91106,91202,91204,91206,92001,92003,92005,92101,92103,92105,92201,92203,92205,92002,92004,92006,92102,92104,92106,92202,92204,92206,93001,93003,93005,93101</v>
      </c>
      <c r="O394" s="3" t="str">
        <f t="shared" si="142"/>
        <v>444,444,444,444,444,444,444,444,444,103,103,103,103,103,103,103,103,103,103,103,103,103,103,103,103,103,103,13,13,13,13</v>
      </c>
      <c r="P394" s="1" t="str">
        <f t="shared" si="143"/>
        <v>(1,2),(1,2),(1,2),(1,2),(1,2),(1,2),(1,2),(1,2),(1,2),(1,1),(1,1),(1,1),(1,1),(1,1),(1,1),(1,1),(1,1),(1,1),(1,1),(1,1),(1,1),(1,1),(1,1),(1,1),(1,1),(1,1),(1,1),(1,1),(1,1),(1,1),(1,1)</v>
      </c>
      <c r="Q394" s="3" t="str">
        <f>IF(D394="坦克碎片",VLOOKUP(C394,道具信息!$N$2:$O$291,2,FALSE)&amp;"碎片",VLOOKUP(C394,道具信息!$N$2:$O$291,2,FALSE))</f>
        <v>T3部件</v>
      </c>
      <c r="R394" s="3">
        <f>SUMIFS(I$3:I$408,Q$3:Q$408,Q394,B$3:B$408,B394)</f>
        <v>234</v>
      </c>
      <c r="S394" s="11">
        <f>ROUND(R394/SUMIF(B$3:B$408,B394,I$3:I$408),3)</f>
        <v>3.5999999999999997E-2</v>
      </c>
      <c r="T394" s="3" t="str">
        <f>VLOOKUP(Q394,道具信息!$Q$3:$S$20,2,FALSE)</f>
        <v>CHEST_ITEM_TYPE_T3_PART</v>
      </c>
      <c r="U394" s="3" t="str">
        <f>IF(COUNTIF(U$364:U393,T394)=0,T394,"")</f>
        <v/>
      </c>
      <c r="V394" s="3" t="str">
        <f t="shared" si="146"/>
        <v>CHEST_ITEM_TYPE_T1_PART,CHEST_ITEM_TYPE_T2_PART,CHEST_ITEM_TYPE_T3_PART</v>
      </c>
      <c r="W394" s="13" t="str">
        <f t="shared" si="147"/>
        <v/>
      </c>
      <c r="X394" s="3" t="str">
        <f t="shared" si="148"/>
        <v/>
      </c>
      <c r="Y394" s="3" t="str">
        <f t="shared" si="149"/>
        <v>61.2%,28.4%,3.6%</v>
      </c>
    </row>
    <row r="395" spans="2:25" x14ac:dyDescent="0.3">
      <c r="B395" s="2">
        <f>数据源!CW436</f>
        <v>10</v>
      </c>
      <c r="C395" s="2" t="str">
        <f>数据源!CX436</f>
        <v>T3MP3</v>
      </c>
      <c r="D395" s="2" t="str">
        <f>数据源!CY436</f>
        <v>部件</v>
      </c>
      <c r="E395" s="2">
        <f>数据源!CZ436</f>
        <v>810.00000000000011</v>
      </c>
      <c r="F395" s="2">
        <f>数据源!DA436</f>
        <v>1</v>
      </c>
      <c r="G395" s="2">
        <f>数据源!DB436</f>
        <v>2.1000000000000001E-2</v>
      </c>
      <c r="H395" s="2">
        <f>数据源!DC436</f>
        <v>1.2962962962962963E-3</v>
      </c>
      <c r="I395" s="2">
        <f>数据源!DD436</f>
        <v>13</v>
      </c>
      <c r="J395" s="3">
        <f t="shared" si="135"/>
        <v>1</v>
      </c>
      <c r="K395" s="3">
        <f t="shared" si="136"/>
        <v>1</v>
      </c>
      <c r="L395" s="3" t="str">
        <f t="shared" si="137"/>
        <v>部件</v>
      </c>
      <c r="M395" s="3">
        <f t="shared" ca="1" si="138"/>
        <v>93103</v>
      </c>
      <c r="N395" s="3" t="str">
        <f t="shared" ca="1" si="141"/>
        <v>91002,91004,91006,91102,91104,91106,91202,91204,91206,92001,92003,92005,92101,92103,92105,92201,92203,92205,92002,92004,92006,92102,92104,92106,92202,92204,92206,93001,93003,93005,93101,93103</v>
      </c>
      <c r="O395" s="3" t="str">
        <f t="shared" si="142"/>
        <v>444,444,444,444,444,444,444,444,444,103,103,103,103,103,103,103,103,103,103,103,103,103,103,103,103,103,103,13,13,13,13,13</v>
      </c>
      <c r="P395" s="1" t="str">
        <f t="shared" si="143"/>
        <v>(1,2),(1,2),(1,2),(1,2),(1,2),(1,2),(1,2),(1,2),(1,2),(1,1),(1,1),(1,1),(1,1),(1,1),(1,1),(1,1),(1,1),(1,1),(1,1),(1,1),(1,1),(1,1),(1,1),(1,1),(1,1),(1,1),(1,1),(1,1),(1,1),(1,1),(1,1),(1,1)</v>
      </c>
      <c r="Q395" s="3" t="str">
        <f>IF(D395="坦克碎片",VLOOKUP(C395,道具信息!$N$2:$O$291,2,FALSE)&amp;"碎片",VLOOKUP(C395,道具信息!$N$2:$O$291,2,FALSE))</f>
        <v>T3部件</v>
      </c>
      <c r="R395" s="3">
        <f>SUMIFS(I$3:I$408,Q$3:Q$408,Q395,B$3:B$408,B395)</f>
        <v>234</v>
      </c>
      <c r="S395" s="11">
        <f>ROUND(R395/SUMIF(B$3:B$408,B395,I$3:I$408),3)</f>
        <v>3.5999999999999997E-2</v>
      </c>
      <c r="T395" s="3" t="str">
        <f>VLOOKUP(Q395,道具信息!$Q$3:$S$20,2,FALSE)</f>
        <v>CHEST_ITEM_TYPE_T3_PART</v>
      </c>
      <c r="U395" s="3" t="str">
        <f>IF(COUNTIF(U$364:U394,T395)=0,T395,"")</f>
        <v/>
      </c>
      <c r="V395" s="3" t="str">
        <f t="shared" si="146"/>
        <v>CHEST_ITEM_TYPE_T1_PART,CHEST_ITEM_TYPE_T2_PART,CHEST_ITEM_TYPE_T3_PART</v>
      </c>
      <c r="W395" s="13" t="str">
        <f t="shared" si="147"/>
        <v/>
      </c>
      <c r="X395" s="3" t="str">
        <f t="shared" si="148"/>
        <v/>
      </c>
      <c r="Y395" s="3" t="str">
        <f t="shared" si="149"/>
        <v>61.2%,28.4%,3.6%</v>
      </c>
    </row>
    <row r="396" spans="2:25" x14ac:dyDescent="0.3">
      <c r="B396" s="2">
        <f>数据源!CW437</f>
        <v>10</v>
      </c>
      <c r="C396" s="2" t="str">
        <f>数据源!CX437</f>
        <v>T3MP5</v>
      </c>
      <c r="D396" s="2" t="str">
        <f>数据源!CY437</f>
        <v>部件</v>
      </c>
      <c r="E396" s="2">
        <f>数据源!CZ437</f>
        <v>810.00000000000011</v>
      </c>
      <c r="F396" s="2">
        <f>数据源!DA437</f>
        <v>1</v>
      </c>
      <c r="G396" s="2">
        <f>数据源!DB437</f>
        <v>2.1000000000000001E-2</v>
      </c>
      <c r="H396" s="2">
        <f>数据源!DC437</f>
        <v>1.2962962962962963E-3</v>
      </c>
      <c r="I396" s="2">
        <f>数据源!DD437</f>
        <v>13</v>
      </c>
      <c r="J396" s="3">
        <f t="shared" si="135"/>
        <v>1</v>
      </c>
      <c r="K396" s="3">
        <f t="shared" si="136"/>
        <v>1</v>
      </c>
      <c r="L396" s="3" t="str">
        <f t="shared" si="137"/>
        <v>部件</v>
      </c>
      <c r="M396" s="3">
        <f t="shared" ca="1" si="138"/>
        <v>93105</v>
      </c>
      <c r="N396" s="3" t="str">
        <f t="shared" ca="1" si="141"/>
        <v>91002,91004,91006,91102,91104,91106,91202,91204,91206,92001,92003,92005,92101,92103,92105,92201,92203,92205,92002,92004,92006,92102,92104,92106,92202,92204,92206,93001,93003,93005,93101,93103,93105</v>
      </c>
      <c r="O396" s="3" t="str">
        <f t="shared" si="142"/>
        <v>444,444,444,444,444,444,444,444,444,103,103,103,103,103,103,103,103,103,103,103,103,103,103,103,103,103,103,13,13,13,13,13,13</v>
      </c>
      <c r="P396" s="1" t="str">
        <f t="shared" si="143"/>
        <v>(1,2),(1,2),(1,2),(1,2),(1,2),(1,2),(1,2),(1,2),(1,2),(1,1),(1,1),(1,1),(1,1),(1,1),(1,1),(1,1),(1,1),(1,1),(1,1),(1,1),(1,1),(1,1),(1,1),(1,1),(1,1),(1,1),(1,1),(1,1),(1,1),(1,1),(1,1),(1,1),(1,1)</v>
      </c>
      <c r="Q396" s="3" t="str">
        <f>IF(D396="坦克碎片",VLOOKUP(C396,道具信息!$N$2:$O$291,2,FALSE)&amp;"碎片",VLOOKUP(C396,道具信息!$N$2:$O$291,2,FALSE))</f>
        <v>T3部件</v>
      </c>
      <c r="R396" s="3">
        <f>SUMIFS(I$3:I$408,Q$3:Q$408,Q396,B$3:B$408,B396)</f>
        <v>234</v>
      </c>
      <c r="S396" s="11">
        <f>ROUND(R396/SUMIF(B$3:B$408,B396,I$3:I$408),3)</f>
        <v>3.5999999999999997E-2</v>
      </c>
      <c r="T396" s="3" t="str">
        <f>VLOOKUP(Q396,道具信息!$Q$3:$S$20,2,FALSE)</f>
        <v>CHEST_ITEM_TYPE_T3_PART</v>
      </c>
      <c r="U396" s="3" t="str">
        <f>IF(COUNTIF(U$364:U395,T396)=0,T396,"")</f>
        <v/>
      </c>
      <c r="V396" s="3" t="str">
        <f t="shared" si="146"/>
        <v>CHEST_ITEM_TYPE_T1_PART,CHEST_ITEM_TYPE_T2_PART,CHEST_ITEM_TYPE_T3_PART</v>
      </c>
      <c r="W396" s="13" t="str">
        <f t="shared" si="147"/>
        <v/>
      </c>
      <c r="X396" s="3" t="str">
        <f t="shared" si="148"/>
        <v/>
      </c>
      <c r="Y396" s="3" t="str">
        <f t="shared" si="149"/>
        <v>61.2%,28.4%,3.6%</v>
      </c>
    </row>
    <row r="397" spans="2:25" x14ac:dyDescent="0.3">
      <c r="B397" s="2">
        <f>数据源!CW438</f>
        <v>10</v>
      </c>
      <c r="C397" s="2" t="str">
        <f>数据源!CX438</f>
        <v>T3HP1</v>
      </c>
      <c r="D397" s="2" t="str">
        <f>数据源!CY438</f>
        <v>部件</v>
      </c>
      <c r="E397" s="2">
        <f>数据源!CZ438</f>
        <v>810.00000000000011</v>
      </c>
      <c r="F397" s="2">
        <f>数据源!DA438</f>
        <v>1</v>
      </c>
      <c r="G397" s="2">
        <f>数据源!DB438</f>
        <v>2.1000000000000001E-2</v>
      </c>
      <c r="H397" s="2">
        <f>数据源!DC438</f>
        <v>1.2962962962962963E-3</v>
      </c>
      <c r="I397" s="2">
        <f>数据源!DD438</f>
        <v>13</v>
      </c>
      <c r="J397" s="3">
        <f t="shared" si="135"/>
        <v>1</v>
      </c>
      <c r="K397" s="3">
        <f t="shared" si="136"/>
        <v>1</v>
      </c>
      <c r="L397" s="3" t="str">
        <f t="shared" si="137"/>
        <v>部件</v>
      </c>
      <c r="M397" s="3">
        <f t="shared" ca="1" si="138"/>
        <v>93201</v>
      </c>
      <c r="N397" s="3" t="str">
        <f t="shared" ca="1" si="141"/>
        <v>91002,91004,91006,91102,91104,91106,91202,91204,91206,92001,92003,92005,92101,92103,92105,92201,92203,92205,92002,92004,92006,92102,92104,92106,92202,92204,92206,93001,93003,93005,93101,93103,93105,93201</v>
      </c>
      <c r="O397" s="3" t="str">
        <f t="shared" si="142"/>
        <v>444,444,444,444,444,444,444,444,444,103,103,103,103,103,103,103,103,103,103,103,103,103,103,103,103,103,103,13,13,13,13,13,13,13</v>
      </c>
      <c r="P397" s="1" t="str">
        <f t="shared" si="143"/>
        <v>(1,2),(1,2),(1,2),(1,2),(1,2),(1,2),(1,2),(1,2),(1,2),(1,1),(1,1),(1,1),(1,1),(1,1),(1,1),(1,1),(1,1),(1,1),(1,1),(1,1),(1,1),(1,1),(1,1),(1,1),(1,1),(1,1),(1,1),(1,1),(1,1),(1,1),(1,1),(1,1),(1,1),(1,1)</v>
      </c>
      <c r="Q397" s="3" t="str">
        <f>IF(D397="坦克碎片",VLOOKUP(C397,道具信息!$N$2:$O$291,2,FALSE)&amp;"碎片",VLOOKUP(C397,道具信息!$N$2:$O$291,2,FALSE))</f>
        <v>T3部件</v>
      </c>
      <c r="R397" s="3">
        <f>SUMIFS(I$3:I$408,Q$3:Q$408,Q397,B$3:B$408,B397)</f>
        <v>234</v>
      </c>
      <c r="S397" s="11">
        <f>ROUND(R397/SUMIF(B$3:B$408,B397,I$3:I$408),3)</f>
        <v>3.5999999999999997E-2</v>
      </c>
      <c r="T397" s="3" t="str">
        <f>VLOOKUP(Q397,道具信息!$Q$3:$S$20,2,FALSE)</f>
        <v>CHEST_ITEM_TYPE_T3_PART</v>
      </c>
      <c r="U397" s="3" t="str">
        <f>IF(COUNTIF(U$364:U396,T397)=0,T397,"")</f>
        <v/>
      </c>
      <c r="V397" s="3" t="str">
        <f t="shared" si="146"/>
        <v>CHEST_ITEM_TYPE_T1_PART,CHEST_ITEM_TYPE_T2_PART,CHEST_ITEM_TYPE_T3_PART</v>
      </c>
      <c r="W397" s="13" t="str">
        <f t="shared" si="147"/>
        <v/>
      </c>
      <c r="X397" s="3" t="str">
        <f t="shared" si="148"/>
        <v/>
      </c>
      <c r="Y397" s="3" t="str">
        <f t="shared" si="149"/>
        <v>61.2%,28.4%,3.6%</v>
      </c>
    </row>
    <row r="398" spans="2:25" x14ac:dyDescent="0.3">
      <c r="B398" s="2">
        <f>数据源!CW439</f>
        <v>10</v>
      </c>
      <c r="C398" s="2" t="str">
        <f>数据源!CX439</f>
        <v>T3HP3</v>
      </c>
      <c r="D398" s="2" t="str">
        <f>数据源!CY439</f>
        <v>部件</v>
      </c>
      <c r="E398" s="2">
        <f>数据源!CZ439</f>
        <v>810.00000000000011</v>
      </c>
      <c r="F398" s="2">
        <f>数据源!DA439</f>
        <v>1</v>
      </c>
      <c r="G398" s="2">
        <f>数据源!DB439</f>
        <v>2.1000000000000001E-2</v>
      </c>
      <c r="H398" s="2">
        <f>数据源!DC439</f>
        <v>1.2962962962962963E-3</v>
      </c>
      <c r="I398" s="2">
        <f>数据源!DD439</f>
        <v>13</v>
      </c>
      <c r="J398" s="3">
        <f t="shared" si="135"/>
        <v>1</v>
      </c>
      <c r="K398" s="3">
        <f t="shared" si="136"/>
        <v>1</v>
      </c>
      <c r="L398" s="3" t="str">
        <f t="shared" si="137"/>
        <v>部件</v>
      </c>
      <c r="M398" s="3">
        <f t="shared" ca="1" si="138"/>
        <v>93203</v>
      </c>
      <c r="N398" s="3" t="str">
        <f t="shared" ca="1" si="141"/>
        <v>91002,91004,91006,91102,91104,91106,91202,91204,91206,92001,92003,92005,92101,92103,92105,92201,92203,92205,92002,92004,92006,92102,92104,92106,92202,92204,92206,93001,93003,93005,93101,93103,93105,93201,93203</v>
      </c>
      <c r="O398" s="3" t="str">
        <f t="shared" si="142"/>
        <v>444,444,444,444,444,444,444,444,444,103,103,103,103,103,103,103,103,103,103,103,103,103,103,103,103,103,103,13,13,13,13,13,13,13,13</v>
      </c>
      <c r="P398" s="1" t="str">
        <f t="shared" si="143"/>
        <v>(1,2),(1,2),(1,2),(1,2),(1,2),(1,2),(1,2),(1,2),(1,2),(1,1),(1,1),(1,1),(1,1),(1,1),(1,1),(1,1),(1,1),(1,1),(1,1),(1,1),(1,1),(1,1),(1,1),(1,1),(1,1),(1,1),(1,1),(1,1),(1,1),(1,1),(1,1),(1,1),(1,1),(1,1),(1,1)</v>
      </c>
      <c r="Q398" s="3" t="str">
        <f>IF(D398="坦克碎片",VLOOKUP(C398,道具信息!$N$2:$O$291,2,FALSE)&amp;"碎片",VLOOKUP(C398,道具信息!$N$2:$O$291,2,FALSE))</f>
        <v>T3部件</v>
      </c>
      <c r="R398" s="3">
        <f>SUMIFS(I$3:I$408,Q$3:Q$408,Q398,B$3:B$408,B398)</f>
        <v>234</v>
      </c>
      <c r="S398" s="11">
        <f>ROUND(R398/SUMIF(B$3:B$408,B398,I$3:I$408),3)</f>
        <v>3.5999999999999997E-2</v>
      </c>
      <c r="T398" s="3" t="str">
        <f>VLOOKUP(Q398,道具信息!$Q$3:$S$20,2,FALSE)</f>
        <v>CHEST_ITEM_TYPE_T3_PART</v>
      </c>
      <c r="U398" s="3" t="str">
        <f>IF(COUNTIF(U$364:U397,T398)=0,T398,"")</f>
        <v/>
      </c>
      <c r="V398" s="3" t="str">
        <f t="shared" si="146"/>
        <v>CHEST_ITEM_TYPE_T1_PART,CHEST_ITEM_TYPE_T2_PART,CHEST_ITEM_TYPE_T3_PART</v>
      </c>
      <c r="W398" s="13" t="str">
        <f t="shared" si="147"/>
        <v/>
      </c>
      <c r="X398" s="3" t="str">
        <f t="shared" si="148"/>
        <v/>
      </c>
      <c r="Y398" s="3" t="str">
        <f t="shared" si="149"/>
        <v>61.2%,28.4%,3.6%</v>
      </c>
    </row>
    <row r="399" spans="2:25" x14ac:dyDescent="0.3">
      <c r="B399" s="2">
        <f>数据源!CW440</f>
        <v>10</v>
      </c>
      <c r="C399" s="2" t="str">
        <f>数据源!CX440</f>
        <v>T3HP5</v>
      </c>
      <c r="D399" s="2" t="str">
        <f>数据源!CY440</f>
        <v>部件</v>
      </c>
      <c r="E399" s="2">
        <f>数据源!CZ440</f>
        <v>810.00000000000011</v>
      </c>
      <c r="F399" s="2">
        <f>数据源!DA440</f>
        <v>1</v>
      </c>
      <c r="G399" s="2">
        <f>数据源!DB440</f>
        <v>2.1000000000000001E-2</v>
      </c>
      <c r="H399" s="2">
        <f>数据源!DC440</f>
        <v>1.2962962962962963E-3</v>
      </c>
      <c r="I399" s="2">
        <f>数据源!DD440</f>
        <v>13</v>
      </c>
      <c r="J399" s="3">
        <f t="shared" si="135"/>
        <v>1</v>
      </c>
      <c r="K399" s="3">
        <f t="shared" si="136"/>
        <v>1</v>
      </c>
      <c r="L399" s="3" t="str">
        <f t="shared" si="137"/>
        <v>部件</v>
      </c>
      <c r="M399" s="3">
        <f t="shared" ca="1" si="138"/>
        <v>93205</v>
      </c>
      <c r="N399" s="3" t="str">
        <f t="shared" ca="1" si="141"/>
        <v>91002,91004,91006,91102,91104,91106,91202,91204,91206,92001,92003,92005,92101,92103,92105,92201,92203,92205,92002,92004,92006,92102,92104,92106,92202,92204,92206,93001,93003,93005,93101,93103,93105,93201,93203,93205</v>
      </c>
      <c r="O399" s="3" t="str">
        <f t="shared" si="142"/>
        <v>444,444,444,444,444,444,444,444,444,103,103,103,103,103,103,103,103,103,103,103,103,103,103,103,103,103,103,13,13,13,13,13,13,13,13,13</v>
      </c>
      <c r="P399" s="1" t="str">
        <f t="shared" si="143"/>
        <v>(1,2),(1,2),(1,2),(1,2),(1,2),(1,2),(1,2),(1,2),(1,2),(1,1),(1,1),(1,1),(1,1),(1,1),(1,1),(1,1),(1,1),(1,1),(1,1),(1,1),(1,1),(1,1),(1,1),(1,1),(1,1),(1,1),(1,1),(1,1),(1,1),(1,1),(1,1),(1,1),(1,1),(1,1),(1,1),(1,1)</v>
      </c>
      <c r="Q399" s="3" t="str">
        <f>IF(D399="坦克碎片",VLOOKUP(C399,道具信息!$N$2:$O$291,2,FALSE)&amp;"碎片",VLOOKUP(C399,道具信息!$N$2:$O$291,2,FALSE))</f>
        <v>T3部件</v>
      </c>
      <c r="R399" s="3">
        <f>SUMIFS(I$3:I$408,Q$3:Q$408,Q399,B$3:B$408,B399)</f>
        <v>234</v>
      </c>
      <c r="S399" s="11">
        <f>ROUND(R399/SUMIF(B$3:B$408,B399,I$3:I$408),3)</f>
        <v>3.5999999999999997E-2</v>
      </c>
      <c r="T399" s="3" t="str">
        <f>VLOOKUP(Q399,道具信息!$Q$3:$S$20,2,FALSE)</f>
        <v>CHEST_ITEM_TYPE_T3_PART</v>
      </c>
      <c r="U399" s="3" t="str">
        <f>IF(COUNTIF(U$364:U398,T399)=0,T399,"")</f>
        <v/>
      </c>
      <c r="V399" s="3" t="str">
        <f t="shared" si="146"/>
        <v>CHEST_ITEM_TYPE_T1_PART,CHEST_ITEM_TYPE_T2_PART,CHEST_ITEM_TYPE_T3_PART</v>
      </c>
      <c r="W399" s="13" t="str">
        <f t="shared" si="147"/>
        <v/>
      </c>
      <c r="X399" s="3" t="str">
        <f t="shared" si="148"/>
        <v/>
      </c>
      <c r="Y399" s="3" t="str">
        <f t="shared" si="149"/>
        <v>61.2%,28.4%,3.6%</v>
      </c>
    </row>
    <row r="400" spans="2:25" x14ac:dyDescent="0.3">
      <c r="B400" s="2">
        <f>数据源!CW441</f>
        <v>10</v>
      </c>
      <c r="C400" s="2" t="str">
        <f>数据源!CX441</f>
        <v>T3LP2</v>
      </c>
      <c r="D400" s="2" t="str">
        <f>数据源!CY441</f>
        <v>部件</v>
      </c>
      <c r="E400" s="2">
        <f>数据源!CZ441</f>
        <v>810.00000000000011</v>
      </c>
      <c r="F400" s="2">
        <f>数据源!DA441</f>
        <v>1</v>
      </c>
      <c r="G400" s="2">
        <f>数据源!DB441</f>
        <v>2.1000000000000001E-2</v>
      </c>
      <c r="H400" s="2">
        <f>数据源!DC441</f>
        <v>1.2962962962962963E-3</v>
      </c>
      <c r="I400" s="2">
        <f>数据源!DD441</f>
        <v>13</v>
      </c>
      <c r="J400" s="3">
        <f t="shared" si="135"/>
        <v>1</v>
      </c>
      <c r="K400" s="3">
        <f t="shared" si="136"/>
        <v>1</v>
      </c>
      <c r="L400" s="3" t="str">
        <f t="shared" si="137"/>
        <v>部件</v>
      </c>
      <c r="M400" s="3">
        <f t="shared" ca="1" si="138"/>
        <v>93002</v>
      </c>
      <c r="N400" s="3" t="str">
        <f t="shared" ca="1" si="141"/>
        <v>91002,91004,91006,91102,91104,91106,91202,91204,91206,92001,92003,92005,92101,92103,92105,92201,92203,92205,92002,92004,92006,92102,92104,92106,92202,92204,92206,93001,93003,93005,93101,93103,93105,93201,93203,93205,93002</v>
      </c>
      <c r="O400" s="3" t="str">
        <f t="shared" si="142"/>
        <v>444,444,444,444,444,444,444,444,444,103,103,103,103,103,103,103,103,103,103,103,103,103,103,103,103,103,103,13,13,13,13,13,13,13,13,13,13</v>
      </c>
      <c r="P400" s="1" t="str">
        <f t="shared" si="143"/>
        <v>(1,2),(1,2),(1,2),(1,2),(1,2),(1,2),(1,2),(1,2),(1,2),(1,1),(1,1),(1,1),(1,1),(1,1),(1,1),(1,1),(1,1),(1,1),(1,1),(1,1),(1,1),(1,1),(1,1),(1,1),(1,1),(1,1),(1,1),(1,1),(1,1),(1,1),(1,1),(1,1),(1,1),(1,1),(1,1),(1,1),(1,1)</v>
      </c>
      <c r="Q400" s="3" t="str">
        <f>IF(D400="坦克碎片",VLOOKUP(C400,道具信息!$N$2:$O$291,2,FALSE)&amp;"碎片",VLOOKUP(C400,道具信息!$N$2:$O$291,2,FALSE))</f>
        <v>T3部件</v>
      </c>
      <c r="R400" s="3">
        <f>SUMIFS(I$3:I$408,Q$3:Q$408,Q400,B$3:B$408,B400)</f>
        <v>234</v>
      </c>
      <c r="S400" s="11">
        <f>ROUND(R400/SUMIF(B$3:B$408,B400,I$3:I$408),3)</f>
        <v>3.5999999999999997E-2</v>
      </c>
      <c r="T400" s="3" t="str">
        <f>VLOOKUP(Q400,道具信息!$Q$3:$S$20,2,FALSE)</f>
        <v>CHEST_ITEM_TYPE_T3_PART</v>
      </c>
      <c r="U400" s="3" t="str">
        <f>IF(COUNTIF(U$364:U399,T400)=0,T400,"")</f>
        <v/>
      </c>
      <c r="V400" s="3" t="str">
        <f t="shared" si="146"/>
        <v>CHEST_ITEM_TYPE_T1_PART,CHEST_ITEM_TYPE_T2_PART,CHEST_ITEM_TYPE_T3_PART</v>
      </c>
      <c r="W400" s="13" t="str">
        <f t="shared" si="147"/>
        <v/>
      </c>
      <c r="X400" s="3" t="str">
        <f t="shared" si="148"/>
        <v/>
      </c>
      <c r="Y400" s="3" t="str">
        <f t="shared" si="149"/>
        <v>61.2%,28.4%,3.6%</v>
      </c>
    </row>
    <row r="401" spans="2:25" x14ac:dyDescent="0.3">
      <c r="B401" s="2">
        <f>数据源!CW442</f>
        <v>10</v>
      </c>
      <c r="C401" s="2" t="str">
        <f>数据源!CX442</f>
        <v>T3LP4</v>
      </c>
      <c r="D401" s="2" t="str">
        <f>数据源!CY442</f>
        <v>部件</v>
      </c>
      <c r="E401" s="2">
        <f>数据源!CZ442</f>
        <v>810.00000000000011</v>
      </c>
      <c r="F401" s="2">
        <f>数据源!DA442</f>
        <v>1</v>
      </c>
      <c r="G401" s="2">
        <f>数据源!DB442</f>
        <v>2.1000000000000001E-2</v>
      </c>
      <c r="H401" s="2">
        <f>数据源!DC442</f>
        <v>1.2962962962962963E-3</v>
      </c>
      <c r="I401" s="2">
        <f>数据源!DD442</f>
        <v>13</v>
      </c>
      <c r="J401" s="3">
        <f t="shared" si="135"/>
        <v>1</v>
      </c>
      <c r="K401" s="3">
        <f t="shared" si="136"/>
        <v>1</v>
      </c>
      <c r="L401" s="3" t="str">
        <f t="shared" si="137"/>
        <v>部件</v>
      </c>
      <c r="M401" s="3">
        <f t="shared" ca="1" si="138"/>
        <v>93004</v>
      </c>
      <c r="N401" s="3" t="str">
        <f t="shared" ca="1" si="141"/>
        <v>91002,91004,91006,91102,91104,91106,91202,91204,91206,92001,92003,92005,92101,92103,92105,92201,92203,92205,92002,92004,92006,92102,92104,92106,92202,92204,92206,93001,93003,93005,93101,93103,93105,93201,93203,93205,93002,93004</v>
      </c>
      <c r="O401" s="3" t="str">
        <f t="shared" si="142"/>
        <v>444,444,444,444,444,444,444,444,444,103,103,103,103,103,103,103,103,103,103,103,103,103,103,103,103,103,103,13,13,13,13,13,13,13,13,13,13,13</v>
      </c>
      <c r="P401" s="1" t="str">
        <f t="shared" si="143"/>
        <v>(1,2),(1,2),(1,2),(1,2),(1,2),(1,2),(1,2),(1,2),(1,2),(1,1),(1,1),(1,1),(1,1),(1,1),(1,1),(1,1),(1,1),(1,1),(1,1),(1,1),(1,1),(1,1),(1,1),(1,1),(1,1),(1,1),(1,1),(1,1),(1,1),(1,1),(1,1),(1,1),(1,1),(1,1),(1,1),(1,1),(1,1),(1,1)</v>
      </c>
      <c r="Q401" s="3" t="str">
        <f>IF(D401="坦克碎片",VLOOKUP(C401,道具信息!$N$2:$O$291,2,FALSE)&amp;"碎片",VLOOKUP(C401,道具信息!$N$2:$O$291,2,FALSE))</f>
        <v>T3部件</v>
      </c>
      <c r="R401" s="3">
        <f>SUMIFS(I$3:I$408,Q$3:Q$408,Q401,B$3:B$408,B401)</f>
        <v>234</v>
      </c>
      <c r="S401" s="11">
        <f>ROUND(R401/SUMIF(B$3:B$408,B401,I$3:I$408),3)</f>
        <v>3.5999999999999997E-2</v>
      </c>
      <c r="T401" s="3" t="str">
        <f>VLOOKUP(Q401,道具信息!$Q$3:$S$20,2,FALSE)</f>
        <v>CHEST_ITEM_TYPE_T3_PART</v>
      </c>
      <c r="U401" s="3" t="str">
        <f>IF(COUNTIF(U$364:U400,T401)=0,T401,"")</f>
        <v/>
      </c>
      <c r="V401" s="3" t="str">
        <f t="shared" si="146"/>
        <v>CHEST_ITEM_TYPE_T1_PART,CHEST_ITEM_TYPE_T2_PART,CHEST_ITEM_TYPE_T3_PART</v>
      </c>
      <c r="W401" s="13" t="str">
        <f t="shared" si="147"/>
        <v/>
      </c>
      <c r="X401" s="3" t="str">
        <f t="shared" si="148"/>
        <v/>
      </c>
      <c r="Y401" s="3" t="str">
        <f t="shared" si="149"/>
        <v>61.2%,28.4%,3.6%</v>
      </c>
    </row>
    <row r="402" spans="2:25" x14ac:dyDescent="0.3">
      <c r="B402" s="2">
        <f>数据源!CW443</f>
        <v>10</v>
      </c>
      <c r="C402" s="2" t="str">
        <f>数据源!CX443</f>
        <v>T3LP6</v>
      </c>
      <c r="D402" s="2" t="str">
        <f>数据源!CY443</f>
        <v>部件</v>
      </c>
      <c r="E402" s="2">
        <f>数据源!CZ443</f>
        <v>810.00000000000011</v>
      </c>
      <c r="F402" s="2">
        <f>数据源!DA443</f>
        <v>1</v>
      </c>
      <c r="G402" s="2">
        <f>数据源!DB443</f>
        <v>2.1000000000000001E-2</v>
      </c>
      <c r="H402" s="2">
        <f>数据源!DC443</f>
        <v>1.2962962962962963E-3</v>
      </c>
      <c r="I402" s="2">
        <f>数据源!DD443</f>
        <v>13</v>
      </c>
      <c r="J402" s="3">
        <f t="shared" si="135"/>
        <v>1</v>
      </c>
      <c r="K402" s="3">
        <f t="shared" si="136"/>
        <v>1</v>
      </c>
      <c r="L402" s="3" t="str">
        <f t="shared" si="137"/>
        <v>部件</v>
      </c>
      <c r="M402" s="3">
        <f t="shared" ca="1" si="138"/>
        <v>93006</v>
      </c>
      <c r="N402" s="3" t="str">
        <f t="shared" ca="1" si="141"/>
        <v>91002,91004,91006,91102,91104,91106,91202,91204,91206,92001,92003,92005,92101,92103,92105,92201,92203,92205,92002,92004,92006,92102,92104,92106,92202,92204,92206,93001,93003,93005,93101,93103,93105,93201,93203,93205,93002,93004,93006</v>
      </c>
      <c r="O402" s="3" t="str">
        <f t="shared" si="142"/>
        <v>444,444,444,444,444,444,444,444,444,103,103,103,103,103,103,103,103,103,103,103,103,103,103,103,103,103,103,13,13,13,13,13,13,13,13,13,13,13,13</v>
      </c>
      <c r="P402" s="1" t="str">
        <f t="shared" si="143"/>
        <v>(1,2),(1,2),(1,2),(1,2),(1,2),(1,2),(1,2),(1,2),(1,2),(1,1),(1,1),(1,1),(1,1),(1,1),(1,1),(1,1),(1,1),(1,1),(1,1),(1,1),(1,1),(1,1),(1,1),(1,1),(1,1),(1,1),(1,1),(1,1),(1,1),(1,1),(1,1),(1,1),(1,1),(1,1),(1,1),(1,1),(1,1),(1,1),(1,1)</v>
      </c>
      <c r="Q402" s="3" t="str">
        <f>IF(D402="坦克碎片",VLOOKUP(C402,道具信息!$N$2:$O$291,2,FALSE)&amp;"碎片",VLOOKUP(C402,道具信息!$N$2:$O$291,2,FALSE))</f>
        <v>T3部件</v>
      </c>
      <c r="R402" s="3">
        <f>SUMIFS(I$3:I$408,Q$3:Q$408,Q402,B$3:B$408,B402)</f>
        <v>234</v>
      </c>
      <c r="S402" s="11">
        <f>ROUND(R402/SUMIF(B$3:B$408,B402,I$3:I$408),3)</f>
        <v>3.5999999999999997E-2</v>
      </c>
      <c r="T402" s="3" t="str">
        <f>VLOOKUP(Q402,道具信息!$Q$3:$S$20,2,FALSE)</f>
        <v>CHEST_ITEM_TYPE_T3_PART</v>
      </c>
      <c r="U402" s="3" t="str">
        <f>IF(COUNTIF(U$364:U401,T402)=0,T402,"")</f>
        <v/>
      </c>
      <c r="V402" s="3" t="str">
        <f t="shared" si="146"/>
        <v>CHEST_ITEM_TYPE_T1_PART,CHEST_ITEM_TYPE_T2_PART,CHEST_ITEM_TYPE_T3_PART</v>
      </c>
      <c r="W402" s="13" t="str">
        <f t="shared" si="147"/>
        <v/>
      </c>
      <c r="X402" s="3" t="str">
        <f t="shared" si="148"/>
        <v/>
      </c>
      <c r="Y402" s="3" t="str">
        <f t="shared" si="149"/>
        <v>61.2%,28.4%,3.6%</v>
      </c>
    </row>
    <row r="403" spans="2:25" x14ac:dyDescent="0.3">
      <c r="B403" s="2">
        <f>数据源!CW444</f>
        <v>10</v>
      </c>
      <c r="C403" s="2" t="str">
        <f>数据源!CX444</f>
        <v>T3MP2</v>
      </c>
      <c r="D403" s="2" t="str">
        <f>数据源!CY444</f>
        <v>部件</v>
      </c>
      <c r="E403" s="2">
        <f>数据源!CZ444</f>
        <v>810.00000000000011</v>
      </c>
      <c r="F403" s="2">
        <f>数据源!DA444</f>
        <v>1</v>
      </c>
      <c r="G403" s="2">
        <f>数据源!DB444</f>
        <v>2.1000000000000001E-2</v>
      </c>
      <c r="H403" s="2">
        <f>数据源!DC444</f>
        <v>1.2962962962962963E-3</v>
      </c>
      <c r="I403" s="2">
        <f>数据源!DD444</f>
        <v>13</v>
      </c>
      <c r="J403" s="3">
        <f t="shared" si="135"/>
        <v>1</v>
      </c>
      <c r="K403" s="3">
        <f t="shared" si="136"/>
        <v>1</v>
      </c>
      <c r="L403" s="3" t="str">
        <f t="shared" si="137"/>
        <v>部件</v>
      </c>
      <c r="M403" s="3">
        <f t="shared" ca="1" si="138"/>
        <v>93102</v>
      </c>
      <c r="N403" s="3" t="str">
        <f t="shared" ca="1" si="141"/>
        <v>91002,91004,91006,91102,91104,91106,91202,91204,91206,92001,92003,92005,92101,92103,92105,92201,92203,92205,92002,92004,92006,92102,92104,92106,92202,92204,92206,93001,93003,93005,93101,93103,93105,93201,93203,93205,93002,93004,93006,93102</v>
      </c>
      <c r="O403" s="3" t="str">
        <f t="shared" si="142"/>
        <v>444,444,444,444,444,444,444,444,444,103,103,103,103,103,103,103,103,103,103,103,103,103,103,103,103,103,103,13,13,13,13,13,13,13,13,13,13,13,13,13</v>
      </c>
      <c r="P403" s="1" t="str">
        <f t="shared" si="143"/>
        <v>(1,2),(1,2),(1,2),(1,2),(1,2),(1,2),(1,2),(1,2),(1,2),(1,1),(1,1),(1,1),(1,1),(1,1),(1,1),(1,1),(1,1),(1,1),(1,1),(1,1),(1,1),(1,1),(1,1),(1,1),(1,1),(1,1),(1,1),(1,1),(1,1),(1,1),(1,1),(1,1),(1,1),(1,1),(1,1),(1,1),(1,1),(1,1),(1,1),(1,1)</v>
      </c>
      <c r="Q403" s="3" t="str">
        <f>IF(D403="坦克碎片",VLOOKUP(C403,道具信息!$N$2:$O$291,2,FALSE)&amp;"碎片",VLOOKUP(C403,道具信息!$N$2:$O$291,2,FALSE))</f>
        <v>T3部件</v>
      </c>
      <c r="R403" s="3">
        <f>SUMIFS(I$3:I$408,Q$3:Q$408,Q403,B$3:B$408,B403)</f>
        <v>234</v>
      </c>
      <c r="S403" s="11">
        <f>ROUND(R403/SUMIF(B$3:B$408,B403,I$3:I$408),3)</f>
        <v>3.5999999999999997E-2</v>
      </c>
      <c r="T403" s="3" t="str">
        <f>VLOOKUP(Q403,道具信息!$Q$3:$S$20,2,FALSE)</f>
        <v>CHEST_ITEM_TYPE_T3_PART</v>
      </c>
      <c r="U403" s="3" t="str">
        <f>IF(COUNTIF(U$364:U402,T403)=0,T403,"")</f>
        <v/>
      </c>
      <c r="V403" s="3" t="str">
        <f t="shared" si="146"/>
        <v>CHEST_ITEM_TYPE_T1_PART,CHEST_ITEM_TYPE_T2_PART,CHEST_ITEM_TYPE_T3_PART</v>
      </c>
      <c r="W403" s="13" t="str">
        <f t="shared" si="147"/>
        <v/>
      </c>
      <c r="X403" s="3" t="str">
        <f t="shared" si="148"/>
        <v/>
      </c>
      <c r="Y403" s="3" t="str">
        <f t="shared" si="149"/>
        <v>61.2%,28.4%,3.6%</v>
      </c>
    </row>
    <row r="404" spans="2:25" x14ac:dyDescent="0.3">
      <c r="B404" s="2">
        <f>数据源!CW445</f>
        <v>10</v>
      </c>
      <c r="C404" s="2" t="str">
        <f>数据源!CX445</f>
        <v>T3MP4</v>
      </c>
      <c r="D404" s="2" t="str">
        <f>数据源!CY445</f>
        <v>部件</v>
      </c>
      <c r="E404" s="2">
        <f>数据源!CZ445</f>
        <v>810.00000000000011</v>
      </c>
      <c r="F404" s="2">
        <f>数据源!DA445</f>
        <v>1</v>
      </c>
      <c r="G404" s="2">
        <f>数据源!DB445</f>
        <v>2.1000000000000001E-2</v>
      </c>
      <c r="H404" s="2">
        <f>数据源!DC445</f>
        <v>1.2962962962962963E-3</v>
      </c>
      <c r="I404" s="2">
        <f>数据源!DD445</f>
        <v>13</v>
      </c>
      <c r="J404" s="3">
        <f t="shared" si="135"/>
        <v>1</v>
      </c>
      <c r="K404" s="3">
        <f t="shared" si="136"/>
        <v>1</v>
      </c>
      <c r="L404" s="3" t="str">
        <f t="shared" si="137"/>
        <v>部件</v>
      </c>
      <c r="M404" s="3">
        <f t="shared" ca="1" si="138"/>
        <v>93104</v>
      </c>
      <c r="N404" s="3" t="str">
        <f t="shared" ca="1" si="141"/>
        <v>91002,91004,91006,91102,91104,91106,91202,91204,91206,92001,92003,92005,92101,92103,92105,92201,92203,92205,92002,92004,92006,92102,92104,92106,92202,92204,92206,93001,93003,93005,93101,93103,93105,93201,93203,93205,93002,93004,93006,93102,93104</v>
      </c>
      <c r="O404" s="3" t="str">
        <f t="shared" si="142"/>
        <v>444,444,444,444,444,444,444,444,444,103,103,103,103,103,103,103,103,103,103,103,103,103,103,103,103,103,103,13,13,13,13,13,13,13,13,13,13,13,13,13,13</v>
      </c>
      <c r="P404" s="1" t="str">
        <f t="shared" si="143"/>
        <v>(1,2),(1,2),(1,2),(1,2),(1,2),(1,2),(1,2),(1,2),(1,2),(1,1),(1,1),(1,1),(1,1),(1,1),(1,1),(1,1),(1,1),(1,1),(1,1),(1,1),(1,1),(1,1),(1,1),(1,1),(1,1),(1,1),(1,1),(1,1),(1,1),(1,1),(1,1),(1,1),(1,1),(1,1),(1,1),(1,1),(1,1),(1,1),(1,1),(1,1),(1,1)</v>
      </c>
      <c r="Q404" s="3" t="str">
        <f>IF(D404="坦克碎片",VLOOKUP(C404,道具信息!$N$2:$O$291,2,FALSE)&amp;"碎片",VLOOKUP(C404,道具信息!$N$2:$O$291,2,FALSE))</f>
        <v>T3部件</v>
      </c>
      <c r="R404" s="3">
        <f>SUMIFS(I$3:I$408,Q$3:Q$408,Q404,B$3:B$408,B404)</f>
        <v>234</v>
      </c>
      <c r="S404" s="11">
        <f>ROUND(R404/SUMIF(B$3:B$408,B404,I$3:I$408),3)</f>
        <v>3.5999999999999997E-2</v>
      </c>
      <c r="T404" s="3" t="str">
        <f>VLOOKUP(Q404,道具信息!$Q$3:$S$20,2,FALSE)</f>
        <v>CHEST_ITEM_TYPE_T3_PART</v>
      </c>
      <c r="U404" s="3" t="str">
        <f>IF(COUNTIF(U$364:U403,T404)=0,T404,"")</f>
        <v/>
      </c>
      <c r="V404" s="3" t="str">
        <f t="shared" si="146"/>
        <v>CHEST_ITEM_TYPE_T1_PART,CHEST_ITEM_TYPE_T2_PART,CHEST_ITEM_TYPE_T3_PART</v>
      </c>
      <c r="W404" s="13" t="str">
        <f t="shared" si="147"/>
        <v/>
      </c>
      <c r="X404" s="3" t="str">
        <f t="shared" si="148"/>
        <v/>
      </c>
      <c r="Y404" s="3" t="str">
        <f t="shared" si="149"/>
        <v>61.2%,28.4%,3.6%</v>
      </c>
    </row>
    <row r="405" spans="2:25" x14ac:dyDescent="0.3">
      <c r="B405" s="2">
        <f>数据源!CW446</f>
        <v>10</v>
      </c>
      <c r="C405" s="2" t="str">
        <f>数据源!CX446</f>
        <v>T3MP6</v>
      </c>
      <c r="D405" s="2" t="str">
        <f>数据源!CY446</f>
        <v>部件</v>
      </c>
      <c r="E405" s="2">
        <f>数据源!CZ446</f>
        <v>810.00000000000011</v>
      </c>
      <c r="F405" s="2">
        <f>数据源!DA446</f>
        <v>1</v>
      </c>
      <c r="G405" s="2">
        <f>数据源!DB446</f>
        <v>2.1000000000000001E-2</v>
      </c>
      <c r="H405" s="2">
        <f>数据源!DC446</f>
        <v>1.2962962962962963E-3</v>
      </c>
      <c r="I405" s="2">
        <f>数据源!DD446</f>
        <v>13</v>
      </c>
      <c r="J405" s="3">
        <f t="shared" si="135"/>
        <v>1</v>
      </c>
      <c r="K405" s="3">
        <f t="shared" si="136"/>
        <v>1</v>
      </c>
      <c r="L405" s="3" t="str">
        <f t="shared" si="137"/>
        <v>部件</v>
      </c>
      <c r="M405" s="3">
        <f t="shared" ca="1" si="138"/>
        <v>93106</v>
      </c>
      <c r="N405" s="3" t="str">
        <f t="shared" ca="1" si="141"/>
        <v>91002,91004,91006,91102,91104,91106,91202,91204,91206,92001,92003,92005,92101,92103,92105,92201,92203,92205,92002,92004,92006,92102,92104,92106,92202,92204,92206,93001,93003,93005,93101,93103,93105,93201,93203,93205,93002,93004,93006,93102,93104,93106</v>
      </c>
      <c r="O405" s="3" t="str">
        <f t="shared" si="142"/>
        <v>444,444,444,444,444,444,444,444,444,103,103,103,103,103,103,103,103,103,103,103,103,103,103,103,103,103,103,13,13,13,13,13,13,13,13,13,13,13,13,13,13,13</v>
      </c>
      <c r="P405" s="1" t="str">
        <f t="shared" si="143"/>
        <v>(1,2),(1,2),(1,2),(1,2),(1,2),(1,2),(1,2),(1,2),(1,2),(1,1),(1,1),(1,1),(1,1),(1,1),(1,1),(1,1),(1,1),(1,1),(1,1),(1,1),(1,1),(1,1),(1,1),(1,1),(1,1),(1,1),(1,1),(1,1),(1,1),(1,1),(1,1),(1,1),(1,1),(1,1),(1,1),(1,1),(1,1),(1,1),(1,1),(1,1),(1,1),(1,1)</v>
      </c>
      <c r="Q405" s="3" t="str">
        <f>IF(D405="坦克碎片",VLOOKUP(C405,道具信息!$N$2:$O$291,2,FALSE)&amp;"碎片",VLOOKUP(C405,道具信息!$N$2:$O$291,2,FALSE))</f>
        <v>T3部件</v>
      </c>
      <c r="R405" s="3">
        <f>SUMIFS(I$3:I$408,Q$3:Q$408,Q405,B$3:B$408,B405)</f>
        <v>234</v>
      </c>
      <c r="S405" s="11">
        <f>ROUND(R405/SUMIF(B$3:B$408,B405,I$3:I$408),3)</f>
        <v>3.5999999999999997E-2</v>
      </c>
      <c r="T405" s="3" t="str">
        <f>VLOOKUP(Q405,道具信息!$Q$3:$S$20,2,FALSE)</f>
        <v>CHEST_ITEM_TYPE_T3_PART</v>
      </c>
      <c r="U405" s="3" t="str">
        <f>IF(COUNTIF(U$364:U404,T405)=0,T405,"")</f>
        <v/>
      </c>
      <c r="V405" s="3" t="str">
        <f t="shared" si="146"/>
        <v>CHEST_ITEM_TYPE_T1_PART,CHEST_ITEM_TYPE_T2_PART,CHEST_ITEM_TYPE_T3_PART</v>
      </c>
      <c r="W405" s="13" t="str">
        <f t="shared" si="147"/>
        <v/>
      </c>
      <c r="X405" s="3" t="str">
        <f t="shared" si="148"/>
        <v/>
      </c>
      <c r="Y405" s="3" t="str">
        <f t="shared" si="149"/>
        <v>61.2%,28.4%,3.6%</v>
      </c>
    </row>
    <row r="406" spans="2:25" x14ac:dyDescent="0.3">
      <c r="B406" s="2">
        <f>数据源!CW447</f>
        <v>10</v>
      </c>
      <c r="C406" s="2" t="str">
        <f>数据源!CX447</f>
        <v>T3HP2</v>
      </c>
      <c r="D406" s="2" t="str">
        <f>数据源!CY447</f>
        <v>部件</v>
      </c>
      <c r="E406" s="2">
        <f>数据源!CZ447</f>
        <v>810.00000000000011</v>
      </c>
      <c r="F406" s="2">
        <f>数据源!DA447</f>
        <v>1</v>
      </c>
      <c r="G406" s="2">
        <f>数据源!DB447</f>
        <v>2.1000000000000001E-2</v>
      </c>
      <c r="H406" s="2">
        <f>数据源!DC447</f>
        <v>1.2962962962962963E-3</v>
      </c>
      <c r="I406" s="2">
        <f>数据源!DD447</f>
        <v>13</v>
      </c>
      <c r="J406" s="3">
        <f t="shared" si="135"/>
        <v>1</v>
      </c>
      <c r="K406" s="3">
        <f t="shared" si="136"/>
        <v>1</v>
      </c>
      <c r="L406" s="3" t="str">
        <f t="shared" si="137"/>
        <v>部件</v>
      </c>
      <c r="M406" s="3">
        <f t="shared" ca="1" si="138"/>
        <v>93202</v>
      </c>
      <c r="N406" s="3" t="str">
        <f t="shared" ca="1" si="141"/>
        <v>91002,91004,91006,91102,91104,91106,91202,91204,91206,92001,92003,92005,92101,92103,92105,92201,92203,92205,92002,92004,92006,92102,92104,92106,92202,92204,92206,93001,93003,93005,93101,93103,93105,93201,93203,93205,93002,93004,93006,93102,93104,93106,93202</v>
      </c>
      <c r="O406" s="3" t="str">
        <f t="shared" si="142"/>
        <v>444,444,444,444,444,444,444,444,444,103,103,103,103,103,103,103,103,103,103,103,103,103,103,103,103,103,103,13,13,13,13,13,13,13,13,13,13,13,13,13,13,13,13</v>
      </c>
      <c r="P406" s="1" t="str">
        <f t="shared" si="143"/>
        <v>(1,2),(1,2),(1,2),(1,2),(1,2),(1,2),(1,2),(1,2),(1,2),(1,1),(1,1),(1,1),(1,1),(1,1),(1,1),(1,1),(1,1),(1,1),(1,1),(1,1),(1,1),(1,1),(1,1),(1,1),(1,1),(1,1),(1,1),(1,1),(1,1),(1,1),(1,1),(1,1),(1,1),(1,1),(1,1),(1,1),(1,1),(1,1),(1,1),(1,1),(1,1),(1,1),(1,1)</v>
      </c>
      <c r="Q406" s="3" t="str">
        <f>IF(D406="坦克碎片",VLOOKUP(C406,道具信息!$N$2:$O$291,2,FALSE)&amp;"碎片",VLOOKUP(C406,道具信息!$N$2:$O$291,2,FALSE))</f>
        <v>T3部件</v>
      </c>
      <c r="R406" s="3">
        <f>SUMIFS(I$3:I$408,Q$3:Q$408,Q406,B$3:B$408,B406)</f>
        <v>234</v>
      </c>
      <c r="S406" s="11">
        <f>ROUND(R406/SUMIF(B$3:B$408,B406,I$3:I$408),3)</f>
        <v>3.5999999999999997E-2</v>
      </c>
      <c r="T406" s="3" t="str">
        <f>VLOOKUP(Q406,道具信息!$Q$3:$S$20,2,FALSE)</f>
        <v>CHEST_ITEM_TYPE_T3_PART</v>
      </c>
      <c r="U406" s="3" t="str">
        <f>IF(COUNTIF(U$364:U405,T406)=0,T406,"")</f>
        <v/>
      </c>
      <c r="V406" s="3" t="str">
        <f t="shared" si="146"/>
        <v>CHEST_ITEM_TYPE_T1_PART,CHEST_ITEM_TYPE_T2_PART,CHEST_ITEM_TYPE_T3_PART</v>
      </c>
      <c r="W406" s="13" t="str">
        <f t="shared" si="147"/>
        <v/>
      </c>
      <c r="X406" s="3" t="str">
        <f t="shared" si="148"/>
        <v/>
      </c>
      <c r="Y406" s="3" t="str">
        <f t="shared" si="149"/>
        <v>61.2%,28.4%,3.6%</v>
      </c>
    </row>
    <row r="407" spans="2:25" x14ac:dyDescent="0.3">
      <c r="B407" s="2">
        <f>数据源!CW448</f>
        <v>10</v>
      </c>
      <c r="C407" s="2" t="str">
        <f>数据源!CX448</f>
        <v>T3HP4</v>
      </c>
      <c r="D407" s="2" t="str">
        <f>数据源!CY448</f>
        <v>部件</v>
      </c>
      <c r="E407" s="2">
        <f>数据源!CZ448</f>
        <v>810.00000000000011</v>
      </c>
      <c r="F407" s="2">
        <f>数据源!DA448</f>
        <v>1</v>
      </c>
      <c r="G407" s="2">
        <f>数据源!DB448</f>
        <v>2.1000000000000001E-2</v>
      </c>
      <c r="H407" s="2">
        <f>数据源!DC448</f>
        <v>1.2962962962962963E-3</v>
      </c>
      <c r="I407" s="2">
        <f>数据源!DD448</f>
        <v>13</v>
      </c>
      <c r="J407" s="3">
        <f t="shared" si="135"/>
        <v>1</v>
      </c>
      <c r="K407" s="3">
        <f t="shared" si="136"/>
        <v>1</v>
      </c>
      <c r="L407" s="3" t="str">
        <f t="shared" si="137"/>
        <v>部件</v>
      </c>
      <c r="M407" s="3">
        <f t="shared" ca="1" si="138"/>
        <v>93204</v>
      </c>
      <c r="N407" s="3" t="str">
        <f t="shared" ca="1" si="141"/>
        <v>91002,91004,91006,91102,91104,91106,91202,91204,91206,92001,92003,92005,92101,92103,92105,92201,92203,92205,92002,92004,92006,92102,92104,92106,92202,92204,92206,93001,93003,93005,93101,93103,93105,93201,93203,93205,93002,93004,93006,93102,93104,93106,93202,93204</v>
      </c>
      <c r="O407" s="3" t="str">
        <f t="shared" si="142"/>
        <v>444,444,444,444,444,444,444,444,444,103,103,103,103,103,103,103,103,103,103,103,103,103,103,103,103,103,103,13,13,13,13,13,13,13,13,13,13,13,13,13,13,13,13,13</v>
      </c>
      <c r="P407" s="1" t="str">
        <f t="shared" si="143"/>
        <v>(1,2),(1,2),(1,2),(1,2),(1,2),(1,2),(1,2),(1,2),(1,2),(1,1),(1,1),(1,1),(1,1),(1,1),(1,1),(1,1),(1,1),(1,1),(1,1),(1,1),(1,1),(1,1),(1,1),(1,1),(1,1),(1,1),(1,1),(1,1),(1,1),(1,1),(1,1),(1,1),(1,1),(1,1),(1,1),(1,1),(1,1),(1,1),(1,1),(1,1),(1,1),(1,1),(1,1),(1,1)</v>
      </c>
      <c r="Q407" s="3" t="str">
        <f>IF(D407="坦克碎片",VLOOKUP(C407,道具信息!$N$2:$O$291,2,FALSE)&amp;"碎片",VLOOKUP(C407,道具信息!$N$2:$O$291,2,FALSE))</f>
        <v>T3部件</v>
      </c>
      <c r="R407" s="3">
        <f>SUMIFS(I$3:I$408,Q$3:Q$408,Q407,B$3:B$408,B407)</f>
        <v>234</v>
      </c>
      <c r="S407" s="11">
        <f>ROUND(R407/SUMIF(B$3:B$408,B407,I$3:I$408),3)</f>
        <v>3.5999999999999997E-2</v>
      </c>
      <c r="T407" s="3" t="str">
        <f>VLOOKUP(Q407,道具信息!$Q$3:$S$20,2,FALSE)</f>
        <v>CHEST_ITEM_TYPE_T3_PART</v>
      </c>
      <c r="U407" s="3" t="str">
        <f>IF(COUNTIF(U$364:U406,T407)=0,T407,"")</f>
        <v/>
      </c>
      <c r="V407" s="3" t="str">
        <f t="shared" si="146"/>
        <v>CHEST_ITEM_TYPE_T1_PART,CHEST_ITEM_TYPE_T2_PART,CHEST_ITEM_TYPE_T3_PART</v>
      </c>
      <c r="W407" s="13" t="str">
        <f t="shared" si="147"/>
        <v/>
      </c>
      <c r="X407" s="3" t="str">
        <f t="shared" si="148"/>
        <v/>
      </c>
      <c r="Y407" s="3" t="str">
        <f t="shared" si="149"/>
        <v>61.2%,28.4%,3.6%</v>
      </c>
    </row>
    <row r="408" spans="2:25" x14ac:dyDescent="0.3">
      <c r="B408" s="2">
        <f>数据源!CW449</f>
        <v>10</v>
      </c>
      <c r="C408" s="2" t="str">
        <f>数据源!CX449</f>
        <v>T3HP6</v>
      </c>
      <c r="D408" s="2" t="str">
        <f>数据源!CY449</f>
        <v>部件</v>
      </c>
      <c r="E408" s="2">
        <f>数据源!CZ449</f>
        <v>810.00000000000011</v>
      </c>
      <c r="F408" s="2">
        <f>数据源!DA449</f>
        <v>1</v>
      </c>
      <c r="G408" s="2">
        <f>数据源!DB449</f>
        <v>2.1000000000000001E-2</v>
      </c>
      <c r="H408" s="2">
        <f>数据源!DC449</f>
        <v>1.2962962962962963E-3</v>
      </c>
      <c r="I408" s="2">
        <f>数据源!DD449</f>
        <v>13</v>
      </c>
      <c r="J408" s="3">
        <f t="shared" si="135"/>
        <v>1</v>
      </c>
      <c r="K408" s="3">
        <f t="shared" si="136"/>
        <v>1</v>
      </c>
      <c r="L408" s="3" t="str">
        <f t="shared" si="137"/>
        <v>部件</v>
      </c>
      <c r="M408" s="3">
        <f t="shared" ca="1" si="138"/>
        <v>93206</v>
      </c>
      <c r="N408" s="3" t="str">
        <f t="shared" ca="1" si="141"/>
        <v>91002,91004,91006,91102,91104,91106,91202,91204,91206,92001,92003,92005,92101,92103,92105,92201,92203,92205,92002,92004,92006,92102,92104,92106,92202,92204,92206,93001,93003,93005,93101,93103,93105,93201,93203,93205,93002,93004,93006,93102,93104,93106,93202,93204,93206</v>
      </c>
      <c r="O408" s="3" t="str">
        <f t="shared" si="142"/>
        <v>444,444,444,444,444,444,444,444,444,103,103,103,103,103,103,103,103,103,103,103,103,103,103,103,103,103,103,13,13,13,13,13,13,13,13,13,13,13,13,13,13,13,13,13,13</v>
      </c>
      <c r="P408" s="1" t="str">
        <f t="shared" si="143"/>
        <v>(1,2),(1,2),(1,2),(1,2),(1,2),(1,2),(1,2),(1,2),(1,2),(1,1),(1,1),(1,1),(1,1),(1,1),(1,1),(1,1),(1,1),(1,1),(1,1),(1,1),(1,1),(1,1),(1,1),(1,1),(1,1),(1,1),(1,1),(1,1),(1,1),(1,1),(1,1),(1,1),(1,1),(1,1),(1,1),(1,1),(1,1),(1,1),(1,1),(1,1),(1,1),(1,1),(1,1),(1,1),(1,1)</v>
      </c>
      <c r="Q408" s="3" t="str">
        <f>IF(D408="坦克碎片",VLOOKUP(C408,道具信息!$N$2:$O$291,2,FALSE)&amp;"碎片",VLOOKUP(C408,道具信息!$N$2:$O$291,2,FALSE))</f>
        <v>T3部件</v>
      </c>
      <c r="R408" s="3">
        <f>SUMIFS(I$3:I$408,Q$3:Q$408,Q408,B$3:B$408,B408)</f>
        <v>234</v>
      </c>
      <c r="S408" s="11">
        <f>ROUND(R408/SUMIF(B$3:B$408,B408,I$3:I$408),3)</f>
        <v>3.5999999999999997E-2</v>
      </c>
      <c r="T408" s="3" t="str">
        <f>VLOOKUP(Q408,道具信息!$Q$3:$S$20,2,FALSE)</f>
        <v>CHEST_ITEM_TYPE_T3_PART</v>
      </c>
      <c r="U408" s="3" t="str">
        <f>IF(COUNTIF(U$364:U407,T408)=0,T408,"")</f>
        <v/>
      </c>
      <c r="V408" s="3" t="str">
        <f t="shared" si="146"/>
        <v>CHEST_ITEM_TYPE_T1_PART,CHEST_ITEM_TYPE_T2_PART,CHEST_ITEM_TYPE_T3_PART</v>
      </c>
      <c r="W408" s="13" t="str">
        <f t="shared" si="147"/>
        <v/>
      </c>
      <c r="X408" s="3" t="str">
        <f t="shared" si="148"/>
        <v/>
      </c>
      <c r="Y408" s="3" t="str">
        <f t="shared" si="149"/>
        <v>61.2%,28.4%,3.6%</v>
      </c>
    </row>
    <row r="409" spans="2:25" x14ac:dyDescent="0.3">
      <c r="N409" s="3" t="str">
        <f ca="1">"["&amp;N408&amp;"]"</f>
        <v>[91002,91004,91006,91102,91104,91106,91202,91204,91206,92001,92003,92005,92101,92103,92105,92201,92203,92205,92002,92004,92006,92102,92104,92106,92202,92204,92206,93001,93003,93005,93101,93103,93105,93201,93203,93205,93002,93004,93006,93102,93104,93106,93202,93204,93206]</v>
      </c>
      <c r="O409" s="3" t="str">
        <f>"["&amp;O408&amp;"]"</f>
        <v>[444,444,444,444,444,444,444,444,444,103,103,103,103,103,103,103,103,103,103,103,103,103,103,103,103,103,103,13,13,13,13,13,13,13,13,13,13,13,13,13,13,13,13,13,13]</v>
      </c>
      <c r="P409" s="3" t="str">
        <f>"["&amp;P408&amp;"]"</f>
        <v>[(1,2),(1,2),(1,2),(1,2),(1,2),(1,2),(1,2),(1,2),(1,2),(1,1),(1,1),(1,1),(1,1),(1,1),(1,1),(1,1),(1,1),(1,1),(1,1),(1,1),(1,1),(1,1),(1,1),(1,1),(1,1),(1,1),(1,1),(1,1),(1,1),(1,1),(1,1),(1,1),(1,1),(1,1),(1,1),(1,1),(1,1),(1,1),(1,1),(1,1),(1,1),(1,1),(1,1),(1,1),(1,1)]</v>
      </c>
      <c r="S409" s="11"/>
      <c r="V409" s="3" t="str">
        <f>"["&amp;V408&amp;"]"</f>
        <v>[CHEST_ITEM_TYPE_T1_PART,CHEST_ITEM_TYPE_T2_PART,CHEST_ITEM_TYPE_T3_PART]</v>
      </c>
      <c r="Y409" s="3" t="str">
        <f>"["&amp;Y408&amp;"]"</f>
        <v>[61.2%,28.4%,3.6%]</v>
      </c>
    </row>
  </sheetData>
  <phoneticPr fontId="1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S169"/>
  <sheetViews>
    <sheetView topLeftCell="A145" zoomScaleNormal="100" workbookViewId="0">
      <selection activeCell="N169" activeCellId="9" sqref="N7:P7 N16:P16 N28:P28 N40:P40 N58:P58 N76:P76 N94:P94 N117:P117 N142:P142 N169:P169"/>
    </sheetView>
  </sheetViews>
  <sheetFormatPr defaultRowHeight="14.25" x14ac:dyDescent="0.3"/>
  <cols>
    <col min="1" max="16384" width="9" style="3"/>
  </cols>
  <sheetData>
    <row r="3" spans="2:19" x14ac:dyDescent="0.3">
      <c r="B3" s="2" t="str">
        <f>数据源!DF35</f>
        <v>联赛等级</v>
      </c>
      <c r="C3" s="2" t="str">
        <f>数据源!DG35</f>
        <v>道具名称</v>
      </c>
      <c r="D3" s="2" t="str">
        <f>数据源!DH35</f>
        <v>对应大类</v>
      </c>
      <c r="E3" s="2" t="str">
        <f>数据源!DI35</f>
        <v>道具价值</v>
      </c>
      <c r="F3" s="2" t="str">
        <f>数据源!DJ35</f>
        <v>抽取个数</v>
      </c>
      <c r="G3" s="2" t="str">
        <f>数据源!DK35</f>
        <v>价值比例</v>
      </c>
      <c r="H3" s="2" t="str">
        <f>数据源!DL35</f>
        <v>产出概率</v>
      </c>
      <c r="I3" s="2" t="str">
        <f>数据源!DM35</f>
        <v>权重值</v>
      </c>
      <c r="J3" s="7" t="s">
        <v>234</v>
      </c>
      <c r="K3" s="7" t="s">
        <v>235</v>
      </c>
      <c r="L3" s="3" t="s">
        <v>222</v>
      </c>
      <c r="M3" s="3" t="s">
        <v>152</v>
      </c>
      <c r="N3" s="3" t="s">
        <v>224</v>
      </c>
      <c r="O3" s="3" t="s">
        <v>225</v>
      </c>
      <c r="P3" s="3" t="s">
        <v>226</v>
      </c>
      <c r="Q3" s="8" t="s">
        <v>244</v>
      </c>
      <c r="R3" s="8" t="s">
        <v>245</v>
      </c>
      <c r="S3" s="8" t="s">
        <v>246</v>
      </c>
    </row>
    <row r="4" spans="2:19" x14ac:dyDescent="0.3">
      <c r="B4" s="2">
        <f>数据源!DF36</f>
        <v>1</v>
      </c>
      <c r="C4" s="2" t="str">
        <f>数据源!DG36</f>
        <v>雷诺FT</v>
      </c>
      <c r="D4" s="2" t="str">
        <f>数据源!DH36</f>
        <v>坦克碎片</v>
      </c>
      <c r="E4" s="2">
        <f>数据源!DI36</f>
        <v>15</v>
      </c>
      <c r="F4" s="2">
        <f>数据源!DJ36</f>
        <v>2</v>
      </c>
      <c r="G4" s="2">
        <f>数据源!DK36</f>
        <v>0.33329999999999999</v>
      </c>
      <c r="H4" s="2">
        <f>数据源!DL36</f>
        <v>0.33329999999999999</v>
      </c>
      <c r="I4" s="2">
        <f>数据源!DM36</f>
        <v>3333</v>
      </c>
      <c r="J4" s="3">
        <f>ROUNDUP(IF(F4&gt;1,F4-ROUNDDOWN(SQRT(F4),0),F4),0)</f>
        <v>1</v>
      </c>
      <c r="K4" s="3">
        <f>F4*2-J4</f>
        <v>3</v>
      </c>
      <c r="L4" s="3" t="str">
        <f>RIGHT(D4,2)</f>
        <v>碎片</v>
      </c>
      <c r="M4" s="3">
        <f ca="1">IF(OR(L4="坦克",L4="碎片"),VLOOKUP(C4,INDIRECT("坦克ID"),MATCH(L4&amp;"ID",INDIRECT("坦克标头"),0),FALSE),VLOOKUP(C4,INDIRECT(L4&amp;"ID"),2,FALSE))</f>
        <v>51111</v>
      </c>
      <c r="N4" s="3">
        <f ca="1">M4</f>
        <v>51111</v>
      </c>
      <c r="O4" s="3">
        <f>I4</f>
        <v>3333</v>
      </c>
      <c r="P4" s="1" t="str">
        <f>"("&amp;J4&amp;","&amp;K4&amp;")"</f>
        <v>(1,3)</v>
      </c>
      <c r="Q4" s="3" t="str">
        <f>IF(D4="坦克碎片",VLOOKUP(C4,道具信息!$N$2:$O$291,2,FALSE)&amp;"碎片",VLOOKUP(C4,道具信息!$N$2:$O$291,2,FALSE))</f>
        <v>T1坦克碎片</v>
      </c>
      <c r="R4" s="3">
        <f>SUMIFS(I$3:I$168,Q$3:Q$168,Q4,B$3:B$168,B4)</f>
        <v>10000</v>
      </c>
      <c r="S4" s="11">
        <f>ROUND(R4/SUMIF(B$3:B$168,B4,I$3:I$168),3)</f>
        <v>1</v>
      </c>
    </row>
    <row r="5" spans="2:19" x14ac:dyDescent="0.3">
      <c r="B5" s="2">
        <f>数据源!DF37</f>
        <v>1</v>
      </c>
      <c r="C5" s="2" t="str">
        <f>数据源!DG37</f>
        <v>Stuart</v>
      </c>
      <c r="D5" s="2" t="str">
        <f>数据源!DH37</f>
        <v>坦克碎片</v>
      </c>
      <c r="E5" s="2">
        <f>数据源!DI37</f>
        <v>15</v>
      </c>
      <c r="F5" s="2">
        <f>数据源!DJ37</f>
        <v>2</v>
      </c>
      <c r="G5" s="2">
        <f>数据源!DK37</f>
        <v>0.33329999999999999</v>
      </c>
      <c r="H5" s="2">
        <f>数据源!DL37</f>
        <v>0.33329999999999999</v>
      </c>
      <c r="I5" s="2">
        <f>数据源!DM37</f>
        <v>3333</v>
      </c>
      <c r="J5" s="3">
        <f t="shared" ref="J5:J6" si="0">ROUNDUP(IF(F5&gt;1,F5-ROUNDDOWN(SQRT(F5),0),F5),0)</f>
        <v>1</v>
      </c>
      <c r="K5" s="3">
        <f t="shared" ref="K5:K6" si="1">F5*2-J5</f>
        <v>3</v>
      </c>
      <c r="L5" s="3" t="str">
        <f t="shared" ref="L5:L6" si="2">RIGHT(D5,2)</f>
        <v>碎片</v>
      </c>
      <c r="M5" s="3">
        <f t="shared" ref="M5:M6" ca="1" si="3">IF(OR(L5="坦克",L5="碎片"),VLOOKUP(C5,INDIRECT("坦克ID"),MATCH(L5&amp;"ID",INDIRECT("坦克标头"),0),FALSE),VLOOKUP(C5,INDIRECT(L5&amp;"ID"),2,FALSE))</f>
        <v>52111</v>
      </c>
      <c r="N5" s="3" t="str">
        <f ca="1">N4&amp;","&amp;M5</f>
        <v>51111,52111</v>
      </c>
      <c r="O5" s="3" t="str">
        <f>O4&amp;","&amp;I5</f>
        <v>3333,3333</v>
      </c>
      <c r="P5" s="1" t="str">
        <f>P4&amp;","&amp;"("&amp;J5&amp;","&amp;K5&amp;")"</f>
        <v>(1,3),(1,3)</v>
      </c>
      <c r="Q5" s="3" t="str">
        <f>IF(D5="坦克碎片",VLOOKUP(C5,道具信息!$N$2:$O$291,2,FALSE)&amp;"碎片",VLOOKUP(C5,道具信息!$N$2:$O$291,2,FALSE))</f>
        <v>T1坦克碎片</v>
      </c>
      <c r="R5" s="3">
        <f>SUMIFS(I$3:I$168,Q$3:Q$168,Q5,B$3:B$168,B5)</f>
        <v>10000</v>
      </c>
      <c r="S5" s="11">
        <f>ROUND(R5/SUMIF(B$3:B$168,B5,I$3:I$168),3)</f>
        <v>1</v>
      </c>
    </row>
    <row r="6" spans="2:19" x14ac:dyDescent="0.3">
      <c r="B6" s="2">
        <f>数据源!DF38</f>
        <v>1</v>
      </c>
      <c r="C6" s="2" t="str">
        <f>数据源!DG38</f>
        <v>B-1</v>
      </c>
      <c r="D6" s="2" t="str">
        <f>数据源!DH38</f>
        <v>坦克碎片</v>
      </c>
      <c r="E6" s="2">
        <f>数据源!DI38</f>
        <v>15</v>
      </c>
      <c r="F6" s="2">
        <f>数据源!DJ38</f>
        <v>2</v>
      </c>
      <c r="G6" s="2">
        <f>数据源!DK38</f>
        <v>0.33339999999999997</v>
      </c>
      <c r="H6" s="2">
        <f>数据源!DL38</f>
        <v>0.33339999999999997</v>
      </c>
      <c r="I6" s="2">
        <f>数据源!DM38</f>
        <v>3334</v>
      </c>
      <c r="J6" s="3">
        <f t="shared" si="0"/>
        <v>1</v>
      </c>
      <c r="K6" s="3">
        <f t="shared" si="1"/>
        <v>3</v>
      </c>
      <c r="L6" s="3" t="str">
        <f t="shared" si="2"/>
        <v>碎片</v>
      </c>
      <c r="M6" s="3">
        <f t="shared" ca="1" si="3"/>
        <v>53111</v>
      </c>
      <c r="N6" s="3" t="str">
        <f t="shared" ref="N6" ca="1" si="4">N5&amp;","&amp;M6</f>
        <v>51111,52111,53111</v>
      </c>
      <c r="O6" s="3" t="str">
        <f t="shared" ref="O6" si="5">O5&amp;","&amp;I6</f>
        <v>3333,3333,3334</v>
      </c>
      <c r="P6" s="1" t="str">
        <f t="shared" ref="P6" si="6">P5&amp;","&amp;"("&amp;J6&amp;","&amp;K6&amp;")"</f>
        <v>(1,3),(1,3),(1,3)</v>
      </c>
      <c r="Q6" s="3" t="str">
        <f>IF(D6="坦克碎片",VLOOKUP(C6,道具信息!$N$2:$O$291,2,FALSE)&amp;"碎片",VLOOKUP(C6,道具信息!$N$2:$O$291,2,FALSE))</f>
        <v>T1坦克碎片</v>
      </c>
      <c r="R6" s="3">
        <f>SUMIFS(I$3:I$168,Q$3:Q$168,Q6,B$3:B$168,B6)</f>
        <v>10000</v>
      </c>
      <c r="S6" s="11">
        <f>ROUND(R6/SUMIF(B$3:B$168,B6,I$3:I$168),3)</f>
        <v>1</v>
      </c>
    </row>
    <row r="7" spans="2:19" x14ac:dyDescent="0.3">
      <c r="N7" s="3" t="str">
        <f ca="1">"["&amp;N6&amp;"]"</f>
        <v>[51111,52111,53111]</v>
      </c>
      <c r="O7" s="3" t="str">
        <f>"["&amp;O6&amp;"]"</f>
        <v>[3333,3333,3334]</v>
      </c>
      <c r="P7" s="3" t="str">
        <f>"["&amp;P6&amp;"]"</f>
        <v>[(1,3),(1,3),(1,3)]</v>
      </c>
    </row>
    <row r="9" spans="2:19" x14ac:dyDescent="0.3">
      <c r="B9" s="2" t="str">
        <f>数据源!DF41</f>
        <v>联赛等级</v>
      </c>
      <c r="C9" s="2" t="str">
        <f>数据源!DG41</f>
        <v>道具名称</v>
      </c>
      <c r="D9" s="2" t="str">
        <f>数据源!DH41</f>
        <v>对应大类</v>
      </c>
      <c r="E9" s="2" t="str">
        <f>数据源!DI41</f>
        <v>道具价值</v>
      </c>
      <c r="F9" s="2" t="str">
        <f>数据源!DJ41</f>
        <v>抽取个数</v>
      </c>
      <c r="G9" s="2" t="str">
        <f>数据源!DK41</f>
        <v>价值比例</v>
      </c>
      <c r="H9" s="2" t="str">
        <f>数据源!DL41</f>
        <v>产出概率</v>
      </c>
      <c r="I9" s="2" t="str">
        <f>数据源!DM41</f>
        <v>权重值</v>
      </c>
      <c r="J9" s="7" t="s">
        <v>234</v>
      </c>
      <c r="K9" s="7" t="s">
        <v>235</v>
      </c>
      <c r="L9" s="3" t="s">
        <v>222</v>
      </c>
      <c r="M9" s="3" t="s">
        <v>152</v>
      </c>
      <c r="N9" s="3" t="s">
        <v>224</v>
      </c>
      <c r="O9" s="3" t="s">
        <v>225</v>
      </c>
      <c r="P9" s="3" t="s">
        <v>226</v>
      </c>
      <c r="Q9" s="8" t="s">
        <v>244</v>
      </c>
      <c r="R9" s="8" t="s">
        <v>245</v>
      </c>
      <c r="S9" s="8" t="s">
        <v>246</v>
      </c>
    </row>
    <row r="10" spans="2:19" x14ac:dyDescent="0.3">
      <c r="B10" s="2">
        <f>数据源!DF42</f>
        <v>2</v>
      </c>
      <c r="C10" s="2" t="str">
        <f>数据源!DG42</f>
        <v>雷诺FT</v>
      </c>
      <c r="D10" s="2" t="str">
        <f>数据源!DH42</f>
        <v>坦克碎片</v>
      </c>
      <c r="E10" s="2">
        <f>数据源!DI42</f>
        <v>14.1</v>
      </c>
      <c r="F10" s="2">
        <f>数据源!DJ42</f>
        <v>2</v>
      </c>
      <c r="G10" s="2">
        <f>数据源!DK42</f>
        <v>0.17660000000000001</v>
      </c>
      <c r="H10" s="2">
        <f>数据源!DL42</f>
        <v>0.18787234042553191</v>
      </c>
      <c r="I10" s="2">
        <f>数据源!DM42</f>
        <v>1879</v>
      </c>
      <c r="J10" s="3">
        <f>ROUNDUP(IF(F10&gt;1,F10-ROUNDDOWN(SQRT(F10),0),F10),0)</f>
        <v>1</v>
      </c>
      <c r="K10" s="3">
        <f>F10*2-J10</f>
        <v>3</v>
      </c>
      <c r="L10" s="3" t="str">
        <f>RIGHT(D10,2)</f>
        <v>碎片</v>
      </c>
      <c r="M10" s="3">
        <f ca="1">IF(OR(L10="坦克",L10="碎片"),VLOOKUP(C10,INDIRECT("坦克ID"),MATCH(L10&amp;"ID",INDIRECT("坦克标头"),0),FALSE),VLOOKUP(C10,INDIRECT(L10&amp;"ID"),2,FALSE))</f>
        <v>51111</v>
      </c>
      <c r="N10" s="3">
        <f ca="1">M10</f>
        <v>51111</v>
      </c>
      <c r="O10" s="3">
        <f>I10</f>
        <v>1879</v>
      </c>
      <c r="P10" s="1" t="str">
        <f>"("&amp;J10&amp;","&amp;K10&amp;")"</f>
        <v>(1,3)</v>
      </c>
      <c r="Q10" s="3" t="str">
        <f>IF(D10="坦克碎片",VLOOKUP(C10,道具信息!$N$2:$O$291,2,FALSE)&amp;"碎片",VLOOKUP(C10,道具信息!$N$2:$O$291,2,FALSE))</f>
        <v>T1坦克碎片</v>
      </c>
      <c r="R10" s="3">
        <f t="shared" ref="R10:R15" si="7">SUMIFS(I$3:I$168,Q$3:Q$168,Q10,B$3:B$168,B10)</f>
        <v>5637</v>
      </c>
      <c r="S10" s="11">
        <f t="shared" ref="S10:S15" si="8">ROUND(R10/SUMIF(B$3:B$168,B10,I$3:I$168),3)</f>
        <v>0.6</v>
      </c>
    </row>
    <row r="11" spans="2:19" x14ac:dyDescent="0.3">
      <c r="B11" s="2">
        <f>数据源!DF43</f>
        <v>2</v>
      </c>
      <c r="C11" s="2" t="str">
        <f>数据源!DG43</f>
        <v>Stuart</v>
      </c>
      <c r="D11" s="2" t="str">
        <f>数据源!DH43</f>
        <v>坦克碎片</v>
      </c>
      <c r="E11" s="2">
        <f>数据源!DI43</f>
        <v>14.1</v>
      </c>
      <c r="F11" s="2">
        <f>数据源!DJ43</f>
        <v>2</v>
      </c>
      <c r="G11" s="2">
        <f>数据源!DK43</f>
        <v>0.17660000000000001</v>
      </c>
      <c r="H11" s="2">
        <f>数据源!DL43</f>
        <v>0.18787234042553191</v>
      </c>
      <c r="I11" s="2">
        <f>数据源!DM43</f>
        <v>1879</v>
      </c>
      <c r="J11" s="3">
        <f t="shared" ref="J11:J15" si="9">ROUNDUP(IF(F11&gt;1,F11-ROUNDDOWN(SQRT(F11),0),F11),0)</f>
        <v>1</v>
      </c>
      <c r="K11" s="3">
        <f t="shared" ref="K11:K15" si="10">F11*2-J11</f>
        <v>3</v>
      </c>
      <c r="L11" s="3" t="str">
        <f t="shared" ref="L11:L15" si="11">RIGHT(D11,2)</f>
        <v>碎片</v>
      </c>
      <c r="M11" s="3">
        <f t="shared" ref="M11:M15" ca="1" si="12">IF(OR(L11="坦克",L11="碎片"),VLOOKUP(C11,INDIRECT("坦克ID"),MATCH(L11&amp;"ID",INDIRECT("坦克标头"),0),FALSE),VLOOKUP(C11,INDIRECT(L11&amp;"ID"),2,FALSE))</f>
        <v>52111</v>
      </c>
      <c r="N11" s="3" t="str">
        <f ca="1">N10&amp;","&amp;M11</f>
        <v>51111,52111</v>
      </c>
      <c r="O11" s="3" t="str">
        <f>O10&amp;","&amp;I11</f>
        <v>1879,1879</v>
      </c>
      <c r="P11" s="1" t="str">
        <f>P10&amp;","&amp;"("&amp;J11&amp;","&amp;K11&amp;")"</f>
        <v>(1,3),(1,3)</v>
      </c>
      <c r="Q11" s="3" t="str">
        <f>IF(D11="坦克碎片",VLOOKUP(C11,道具信息!$N$2:$O$291,2,FALSE)&amp;"碎片",VLOOKUP(C11,道具信息!$N$2:$O$291,2,FALSE))</f>
        <v>T1坦克碎片</v>
      </c>
      <c r="R11" s="3">
        <f t="shared" si="7"/>
        <v>5637</v>
      </c>
      <c r="S11" s="11">
        <f t="shared" si="8"/>
        <v>0.6</v>
      </c>
    </row>
    <row r="12" spans="2:19" x14ac:dyDescent="0.3">
      <c r="B12" s="2">
        <f>数据源!DF44</f>
        <v>2</v>
      </c>
      <c r="C12" s="2" t="str">
        <f>数据源!DG44</f>
        <v>B-1</v>
      </c>
      <c r="D12" s="2" t="str">
        <f>数据源!DH44</f>
        <v>坦克碎片</v>
      </c>
      <c r="E12" s="2">
        <f>数据源!DI44</f>
        <v>14.1</v>
      </c>
      <c r="F12" s="2">
        <f>数据源!DJ44</f>
        <v>2</v>
      </c>
      <c r="G12" s="2">
        <f>数据源!DK44</f>
        <v>0.17660000000000001</v>
      </c>
      <c r="H12" s="2">
        <f>数据源!DL44</f>
        <v>0.18787234042553191</v>
      </c>
      <c r="I12" s="2">
        <f>数据源!DM44</f>
        <v>1879</v>
      </c>
      <c r="J12" s="3">
        <f t="shared" si="9"/>
        <v>1</v>
      </c>
      <c r="K12" s="3">
        <f t="shared" si="10"/>
        <v>3</v>
      </c>
      <c r="L12" s="3" t="str">
        <f t="shared" si="11"/>
        <v>碎片</v>
      </c>
      <c r="M12" s="3">
        <f t="shared" ca="1" si="12"/>
        <v>53111</v>
      </c>
      <c r="N12" s="3" t="str">
        <f t="shared" ref="N12:N15" ca="1" si="13">N11&amp;","&amp;M12</f>
        <v>51111,52111,53111</v>
      </c>
      <c r="O12" s="3" t="str">
        <f t="shared" ref="O12:O15" si="14">O11&amp;","&amp;I12</f>
        <v>1879,1879,1879</v>
      </c>
      <c r="P12" s="1" t="str">
        <f t="shared" ref="P12:P15" si="15">P11&amp;","&amp;"("&amp;J12&amp;","&amp;K12&amp;")"</f>
        <v>(1,3),(1,3),(1,3)</v>
      </c>
      <c r="Q12" s="3" t="str">
        <f>IF(D12="坦克碎片",VLOOKUP(C12,道具信息!$N$2:$O$291,2,FALSE)&amp;"碎片",VLOOKUP(C12,道具信息!$N$2:$O$291,2,FALSE))</f>
        <v>T1坦克碎片</v>
      </c>
      <c r="R12" s="3">
        <f t="shared" si="7"/>
        <v>5637</v>
      </c>
      <c r="S12" s="11">
        <f t="shared" si="8"/>
        <v>0.6</v>
      </c>
    </row>
    <row r="13" spans="2:19" x14ac:dyDescent="0.3">
      <c r="B13" s="2">
        <f>数据源!DF45</f>
        <v>2</v>
      </c>
      <c r="C13" s="2" t="str">
        <f>数据源!DG45</f>
        <v>二号</v>
      </c>
      <c r="D13" s="2" t="str">
        <f>数据源!DH45</f>
        <v>坦克碎片</v>
      </c>
      <c r="E13" s="2">
        <f>数据源!DI45</f>
        <v>25</v>
      </c>
      <c r="F13" s="2">
        <f>数据源!DJ45</f>
        <v>1.5</v>
      </c>
      <c r="G13" s="2">
        <f>数据源!DK45</f>
        <v>0.15679999999999999</v>
      </c>
      <c r="H13" s="2">
        <f>数据源!DL45</f>
        <v>0.12544</v>
      </c>
      <c r="I13" s="2">
        <f>数据源!DM45</f>
        <v>1254</v>
      </c>
      <c r="J13" s="3">
        <f t="shared" si="9"/>
        <v>1</v>
      </c>
      <c r="K13" s="3">
        <f t="shared" si="10"/>
        <v>2</v>
      </c>
      <c r="L13" s="3" t="str">
        <f t="shared" si="11"/>
        <v>碎片</v>
      </c>
      <c r="M13" s="3">
        <f t="shared" ca="1" si="12"/>
        <v>51211</v>
      </c>
      <c r="N13" s="3" t="str">
        <f t="shared" ca="1" si="13"/>
        <v>51111,52111,53111,51211</v>
      </c>
      <c r="O13" s="3" t="str">
        <f t="shared" si="14"/>
        <v>1879,1879,1879,1254</v>
      </c>
      <c r="P13" s="1" t="str">
        <f t="shared" si="15"/>
        <v>(1,3),(1,3),(1,3),(1,2)</v>
      </c>
      <c r="Q13" s="3" t="str">
        <f>IF(D13="坦克碎片",VLOOKUP(C13,道具信息!$N$2:$O$291,2,FALSE)&amp;"碎片",VLOOKUP(C13,道具信息!$N$2:$O$291,2,FALSE))</f>
        <v>T2坦克碎片</v>
      </c>
      <c r="R13" s="3">
        <f t="shared" si="7"/>
        <v>3762</v>
      </c>
      <c r="S13" s="11">
        <f t="shared" si="8"/>
        <v>0.4</v>
      </c>
    </row>
    <row r="14" spans="2:19" x14ac:dyDescent="0.3">
      <c r="B14" s="2">
        <f>数据源!DF46</f>
        <v>2</v>
      </c>
      <c r="C14" s="2" t="str">
        <f>数据源!DG46</f>
        <v>T-34</v>
      </c>
      <c r="D14" s="2" t="str">
        <f>数据源!DH46</f>
        <v>坦克碎片</v>
      </c>
      <c r="E14" s="2">
        <f>数据源!DI46</f>
        <v>25</v>
      </c>
      <c r="F14" s="2">
        <f>数据源!DJ46</f>
        <v>1.5</v>
      </c>
      <c r="G14" s="2">
        <f>数据源!DK46</f>
        <v>0.15670000000000001</v>
      </c>
      <c r="H14" s="2">
        <f>数据源!DL46</f>
        <v>0.12536</v>
      </c>
      <c r="I14" s="2">
        <f>数据源!DM46</f>
        <v>1254</v>
      </c>
      <c r="J14" s="3">
        <f t="shared" si="9"/>
        <v>1</v>
      </c>
      <c r="K14" s="3">
        <f t="shared" si="10"/>
        <v>2</v>
      </c>
      <c r="L14" s="3" t="str">
        <f t="shared" si="11"/>
        <v>碎片</v>
      </c>
      <c r="M14" s="3">
        <f t="shared" ca="1" si="12"/>
        <v>52211</v>
      </c>
      <c r="N14" s="3" t="str">
        <f t="shared" ca="1" si="13"/>
        <v>51111,52111,53111,51211,52211</v>
      </c>
      <c r="O14" s="3" t="str">
        <f t="shared" si="14"/>
        <v>1879,1879,1879,1254,1254</v>
      </c>
      <c r="P14" s="1" t="str">
        <f t="shared" si="15"/>
        <v>(1,3),(1,3),(1,3),(1,2),(1,2)</v>
      </c>
      <c r="Q14" s="3" t="str">
        <f>IF(D14="坦克碎片",VLOOKUP(C14,道具信息!$N$2:$O$291,2,FALSE)&amp;"碎片",VLOOKUP(C14,道具信息!$N$2:$O$291,2,FALSE))</f>
        <v>T2坦克碎片</v>
      </c>
      <c r="R14" s="3">
        <f t="shared" si="7"/>
        <v>3762</v>
      </c>
      <c r="S14" s="11">
        <f t="shared" si="8"/>
        <v>0.4</v>
      </c>
    </row>
    <row r="15" spans="2:19" x14ac:dyDescent="0.3">
      <c r="B15" s="2">
        <f>数据源!DF47</f>
        <v>2</v>
      </c>
      <c r="C15" s="2" t="str">
        <f>数据源!DG47</f>
        <v>KV-1</v>
      </c>
      <c r="D15" s="2" t="str">
        <f>数据源!DH47</f>
        <v>坦克碎片</v>
      </c>
      <c r="E15" s="2">
        <f>数据源!DI47</f>
        <v>25</v>
      </c>
      <c r="F15" s="2">
        <f>数据源!DJ47</f>
        <v>1.5</v>
      </c>
      <c r="G15" s="2">
        <f>数据源!DK47</f>
        <v>0.15670000000000001</v>
      </c>
      <c r="H15" s="2">
        <f>数据源!DL47</f>
        <v>0.12536</v>
      </c>
      <c r="I15" s="2">
        <f>数据源!DM47</f>
        <v>1254</v>
      </c>
      <c r="J15" s="3">
        <f t="shared" si="9"/>
        <v>1</v>
      </c>
      <c r="K15" s="3">
        <f t="shared" si="10"/>
        <v>2</v>
      </c>
      <c r="L15" s="3" t="str">
        <f t="shared" si="11"/>
        <v>碎片</v>
      </c>
      <c r="M15" s="3">
        <f t="shared" ca="1" si="12"/>
        <v>53211</v>
      </c>
      <c r="N15" s="3" t="str">
        <f t="shared" ca="1" si="13"/>
        <v>51111,52111,53111,51211,52211,53211</v>
      </c>
      <c r="O15" s="3" t="str">
        <f t="shared" si="14"/>
        <v>1879,1879,1879,1254,1254,1254</v>
      </c>
      <c r="P15" s="1" t="str">
        <f t="shared" si="15"/>
        <v>(1,3),(1,3),(1,3),(1,2),(1,2),(1,2)</v>
      </c>
      <c r="Q15" s="3" t="str">
        <f>IF(D15="坦克碎片",VLOOKUP(C15,道具信息!$N$2:$O$291,2,FALSE)&amp;"碎片",VLOOKUP(C15,道具信息!$N$2:$O$291,2,FALSE))</f>
        <v>T2坦克碎片</v>
      </c>
      <c r="R15" s="3">
        <f t="shared" si="7"/>
        <v>3762</v>
      </c>
      <c r="S15" s="11">
        <f t="shared" si="8"/>
        <v>0.4</v>
      </c>
    </row>
    <row r="16" spans="2:19" x14ac:dyDescent="0.3">
      <c r="N16" s="3" t="str">
        <f ca="1">"["&amp;N15&amp;"]"</f>
        <v>[51111,52111,53111,51211,52211,53211]</v>
      </c>
      <c r="O16" s="3" t="str">
        <f>"["&amp;O15&amp;"]"</f>
        <v>[1879,1879,1879,1254,1254,1254]</v>
      </c>
      <c r="P16" s="3" t="str">
        <f>"["&amp;P15&amp;"]"</f>
        <v>[(1,3),(1,3),(1,3),(1,2),(1,2),(1,2)]</v>
      </c>
      <c r="S16" s="10"/>
    </row>
    <row r="18" spans="2:19" x14ac:dyDescent="0.3">
      <c r="B18" s="2" t="str">
        <f>数据源!DF50</f>
        <v>联赛等级</v>
      </c>
      <c r="C18" s="2" t="str">
        <f>数据源!DG50</f>
        <v>道具名称</v>
      </c>
      <c r="D18" s="2" t="str">
        <f>数据源!DH50</f>
        <v>对应大类</v>
      </c>
      <c r="E18" s="2" t="str">
        <f>数据源!DI50</f>
        <v>道具价值</v>
      </c>
      <c r="F18" s="2" t="str">
        <f>数据源!DJ50</f>
        <v>抽取个数</v>
      </c>
      <c r="G18" s="2" t="str">
        <f>数据源!DK50</f>
        <v>价值比例</v>
      </c>
      <c r="H18" s="2" t="str">
        <f>数据源!DL50</f>
        <v>产出概率</v>
      </c>
      <c r="I18" s="2" t="str">
        <f>数据源!DM50</f>
        <v>权重值</v>
      </c>
      <c r="J18" s="7" t="s">
        <v>234</v>
      </c>
      <c r="K18" s="7" t="s">
        <v>235</v>
      </c>
      <c r="L18" s="3" t="s">
        <v>222</v>
      </c>
      <c r="M18" s="3" t="s">
        <v>152</v>
      </c>
      <c r="N18" s="3" t="s">
        <v>224</v>
      </c>
      <c r="O18" s="3" t="s">
        <v>225</v>
      </c>
      <c r="P18" s="3" t="s">
        <v>226</v>
      </c>
      <c r="Q18" s="8" t="s">
        <v>244</v>
      </c>
      <c r="R18" s="8" t="s">
        <v>245</v>
      </c>
      <c r="S18" s="8" t="s">
        <v>246</v>
      </c>
    </row>
    <row r="19" spans="2:19" x14ac:dyDescent="0.3">
      <c r="B19" s="2">
        <f>数据源!DF51</f>
        <v>3</v>
      </c>
      <c r="C19" s="2" t="str">
        <f>数据源!DG51</f>
        <v>雷诺FT</v>
      </c>
      <c r="D19" s="2" t="str">
        <f>数据源!DH51</f>
        <v>坦克碎片</v>
      </c>
      <c r="E19" s="2">
        <f>数据源!DI51</f>
        <v>13.2</v>
      </c>
      <c r="F19" s="2">
        <f>数据源!DJ51</f>
        <v>1.5</v>
      </c>
      <c r="G19" s="2">
        <f>数据源!DK51</f>
        <v>0.14119999999999999</v>
      </c>
      <c r="H19" s="2">
        <f>数据源!DL51</f>
        <v>0.21393939393939396</v>
      </c>
      <c r="I19" s="2">
        <f>数据源!DM51</f>
        <v>2139</v>
      </c>
      <c r="J19" s="3">
        <f>ROUNDUP(IF(F19&gt;1,F19-ROUNDDOWN(SQRT(F19),0),F19),0)</f>
        <v>1</v>
      </c>
      <c r="K19" s="3">
        <f>F19*2-J19</f>
        <v>2</v>
      </c>
      <c r="L19" s="3" t="str">
        <f>RIGHT(D19,2)</f>
        <v>碎片</v>
      </c>
      <c r="M19" s="3">
        <f ca="1">IF(OR(L19="坦克",L19="碎片"),VLOOKUP(C19,INDIRECT("坦克ID"),MATCH(L19&amp;"ID",INDIRECT("坦克标头"),0),FALSE),VLOOKUP(C19,INDIRECT(L19&amp;"ID"),2,FALSE))</f>
        <v>51111</v>
      </c>
      <c r="N19" s="3">
        <f ca="1">M19</f>
        <v>51111</v>
      </c>
      <c r="O19" s="3">
        <f>I19</f>
        <v>2139</v>
      </c>
      <c r="P19" s="1" t="str">
        <f>"("&amp;J19&amp;","&amp;K19&amp;")"</f>
        <v>(1,2)</v>
      </c>
      <c r="Q19" s="3" t="str">
        <f>IF(D19="坦克碎片",VLOOKUP(C19,道具信息!$N$2:$O$291,2,FALSE)&amp;"碎片",VLOOKUP(C19,道具信息!$N$2:$O$291,2,FALSE))</f>
        <v>T1坦克碎片</v>
      </c>
      <c r="R19" s="3">
        <f t="shared" ref="R19:R27" si="16">SUMIFS(I$3:I$168,Q$3:Q$168,Q19,B$3:B$168,B19)</f>
        <v>6415</v>
      </c>
      <c r="S19" s="11">
        <f t="shared" ref="S19:S27" si="17">ROUND(R19/SUMIF(B$3:B$168,B19,I$3:I$168),3)</f>
        <v>0.63100000000000001</v>
      </c>
    </row>
    <row r="20" spans="2:19" x14ac:dyDescent="0.3">
      <c r="B20" s="2">
        <f>数据源!DF52</f>
        <v>3</v>
      </c>
      <c r="C20" s="2" t="str">
        <f>数据源!DG52</f>
        <v>Stuart</v>
      </c>
      <c r="D20" s="2" t="str">
        <f>数据源!DH52</f>
        <v>坦克碎片</v>
      </c>
      <c r="E20" s="2">
        <f>数据源!DI52</f>
        <v>13.2</v>
      </c>
      <c r="F20" s="2">
        <f>数据源!DJ52</f>
        <v>1.5</v>
      </c>
      <c r="G20" s="2">
        <f>数据源!DK52</f>
        <v>0.1411</v>
      </c>
      <c r="H20" s="2">
        <f>数据源!DL52</f>
        <v>0.21378787878787883</v>
      </c>
      <c r="I20" s="2">
        <f>数据源!DM52</f>
        <v>2138</v>
      </c>
      <c r="J20" s="3">
        <f t="shared" ref="J20:J27" si="18">ROUNDUP(IF(F20&gt;1,F20-ROUNDDOWN(SQRT(F20),0),F20),0)</f>
        <v>1</v>
      </c>
      <c r="K20" s="3">
        <f t="shared" ref="K20:K27" si="19">F20*2-J20</f>
        <v>2</v>
      </c>
      <c r="L20" s="3" t="str">
        <f t="shared" ref="L20:L27" si="20">RIGHT(D20,2)</f>
        <v>碎片</v>
      </c>
      <c r="M20" s="3">
        <f t="shared" ref="M20:M27" ca="1" si="21">IF(OR(L20="坦克",L20="碎片"),VLOOKUP(C20,INDIRECT("坦克ID"),MATCH(L20&amp;"ID",INDIRECT("坦克标头"),0),FALSE),VLOOKUP(C20,INDIRECT(L20&amp;"ID"),2,FALSE))</f>
        <v>52111</v>
      </c>
      <c r="N20" s="3" t="str">
        <f ca="1">N19&amp;","&amp;M20</f>
        <v>51111,52111</v>
      </c>
      <c r="O20" s="3" t="str">
        <f>O19&amp;","&amp;I20</f>
        <v>2139,2138</v>
      </c>
      <c r="P20" s="1" t="str">
        <f>P19&amp;","&amp;"("&amp;J20&amp;","&amp;K20&amp;")"</f>
        <v>(1,2),(1,2)</v>
      </c>
      <c r="Q20" s="3" t="str">
        <f>IF(D20="坦克碎片",VLOOKUP(C20,道具信息!$N$2:$O$291,2,FALSE)&amp;"碎片",VLOOKUP(C20,道具信息!$N$2:$O$291,2,FALSE))</f>
        <v>T1坦克碎片</v>
      </c>
      <c r="R20" s="3">
        <f t="shared" si="16"/>
        <v>6415</v>
      </c>
      <c r="S20" s="11">
        <f t="shared" si="17"/>
        <v>0.63100000000000001</v>
      </c>
    </row>
    <row r="21" spans="2:19" x14ac:dyDescent="0.3">
      <c r="B21" s="2">
        <f>数据源!DF53</f>
        <v>3</v>
      </c>
      <c r="C21" s="2" t="str">
        <f>数据源!DG53</f>
        <v>B-1</v>
      </c>
      <c r="D21" s="2" t="str">
        <f>数据源!DH53</f>
        <v>坦克碎片</v>
      </c>
      <c r="E21" s="2">
        <f>数据源!DI53</f>
        <v>13.2</v>
      </c>
      <c r="F21" s="2">
        <f>数据源!DJ53</f>
        <v>1.5</v>
      </c>
      <c r="G21" s="2">
        <f>数据源!DK53</f>
        <v>0.1411</v>
      </c>
      <c r="H21" s="2">
        <f>数据源!DL53</f>
        <v>0.21378787878787883</v>
      </c>
      <c r="I21" s="2">
        <f>数据源!DM53</f>
        <v>2138</v>
      </c>
      <c r="J21" s="3">
        <f t="shared" si="18"/>
        <v>1</v>
      </c>
      <c r="K21" s="3">
        <f t="shared" si="19"/>
        <v>2</v>
      </c>
      <c r="L21" s="3" t="str">
        <f t="shared" si="20"/>
        <v>碎片</v>
      </c>
      <c r="M21" s="3">
        <f t="shared" ca="1" si="21"/>
        <v>53111</v>
      </c>
      <c r="N21" s="3" t="str">
        <f t="shared" ref="N21:N27" ca="1" si="22">N20&amp;","&amp;M21</f>
        <v>51111,52111,53111</v>
      </c>
      <c r="O21" s="3" t="str">
        <f t="shared" ref="O21:O27" si="23">O20&amp;","&amp;I21</f>
        <v>2139,2138,2138</v>
      </c>
      <c r="P21" s="1" t="str">
        <f t="shared" ref="P21:P27" si="24">P20&amp;","&amp;"("&amp;J21&amp;","&amp;K21&amp;")"</f>
        <v>(1,2),(1,2),(1,2)</v>
      </c>
      <c r="Q21" s="3" t="str">
        <f>IF(D21="坦克碎片",VLOOKUP(C21,道具信息!$N$2:$O$291,2,FALSE)&amp;"碎片",VLOOKUP(C21,道具信息!$N$2:$O$291,2,FALSE))</f>
        <v>T1坦克碎片</v>
      </c>
      <c r="R21" s="3">
        <f t="shared" si="16"/>
        <v>6415</v>
      </c>
      <c r="S21" s="11">
        <f t="shared" si="17"/>
        <v>0.63100000000000001</v>
      </c>
    </row>
    <row r="22" spans="2:19" x14ac:dyDescent="0.3">
      <c r="B22" s="2">
        <f>数据源!DF54</f>
        <v>3</v>
      </c>
      <c r="C22" s="2" t="str">
        <f>数据源!DG54</f>
        <v>二号</v>
      </c>
      <c r="D22" s="2" t="str">
        <f>数据源!DH54</f>
        <v>坦克碎片</v>
      </c>
      <c r="E22" s="2">
        <f>数据源!DI54</f>
        <v>23.5</v>
      </c>
      <c r="F22" s="2">
        <f>数据源!DJ54</f>
        <v>2</v>
      </c>
      <c r="G22" s="2">
        <f>数据源!DK54</f>
        <v>0.1111</v>
      </c>
      <c r="H22" s="2">
        <f>数据源!DL54</f>
        <v>7.0914893617021274E-2</v>
      </c>
      <c r="I22" s="2">
        <f>数据源!DM54</f>
        <v>709</v>
      </c>
      <c r="J22" s="3">
        <f t="shared" si="18"/>
        <v>1</v>
      </c>
      <c r="K22" s="3">
        <f t="shared" si="19"/>
        <v>3</v>
      </c>
      <c r="L22" s="3" t="str">
        <f t="shared" si="20"/>
        <v>碎片</v>
      </c>
      <c r="M22" s="3">
        <f t="shared" ca="1" si="21"/>
        <v>51211</v>
      </c>
      <c r="N22" s="3" t="str">
        <f t="shared" ca="1" si="22"/>
        <v>51111,52111,53111,51211</v>
      </c>
      <c r="O22" s="3" t="str">
        <f t="shared" si="23"/>
        <v>2139,2138,2138,709</v>
      </c>
      <c r="P22" s="1" t="str">
        <f t="shared" si="24"/>
        <v>(1,2),(1,2),(1,2),(1,3)</v>
      </c>
      <c r="Q22" s="3" t="str">
        <f>IF(D22="坦克碎片",VLOOKUP(C22,道具信息!$N$2:$O$291,2,FALSE)&amp;"碎片",VLOOKUP(C22,道具信息!$N$2:$O$291,2,FALSE))</f>
        <v>T2坦克碎片</v>
      </c>
      <c r="R22" s="3">
        <f t="shared" si="16"/>
        <v>3750</v>
      </c>
      <c r="S22" s="11">
        <f t="shared" si="17"/>
        <v>0.36899999999999999</v>
      </c>
    </row>
    <row r="23" spans="2:19" x14ac:dyDescent="0.3">
      <c r="B23" s="2">
        <f>数据源!DF55</f>
        <v>3</v>
      </c>
      <c r="C23" s="2" t="str">
        <f>数据源!DG55</f>
        <v>T-34</v>
      </c>
      <c r="D23" s="2" t="str">
        <f>数据源!DH55</f>
        <v>坦克碎片</v>
      </c>
      <c r="E23" s="2">
        <f>数据源!DI55</f>
        <v>23.5</v>
      </c>
      <c r="F23" s="2">
        <f>数据源!DJ55</f>
        <v>2</v>
      </c>
      <c r="G23" s="2">
        <f>数据源!DK55</f>
        <v>0.1111</v>
      </c>
      <c r="H23" s="2">
        <f>数据源!DL55</f>
        <v>7.0914893617021274E-2</v>
      </c>
      <c r="I23" s="2">
        <f>数据源!DM55</f>
        <v>709</v>
      </c>
      <c r="J23" s="3">
        <f t="shared" si="18"/>
        <v>1</v>
      </c>
      <c r="K23" s="3">
        <f t="shared" si="19"/>
        <v>3</v>
      </c>
      <c r="L23" s="3" t="str">
        <f t="shared" si="20"/>
        <v>碎片</v>
      </c>
      <c r="M23" s="3">
        <f t="shared" ca="1" si="21"/>
        <v>52211</v>
      </c>
      <c r="N23" s="3" t="str">
        <f t="shared" ca="1" si="22"/>
        <v>51111,52111,53111,51211,52211</v>
      </c>
      <c r="O23" s="3" t="str">
        <f t="shared" si="23"/>
        <v>2139,2138,2138,709,709</v>
      </c>
      <c r="P23" s="1" t="str">
        <f t="shared" si="24"/>
        <v>(1,2),(1,2),(1,2),(1,3),(1,3)</v>
      </c>
      <c r="Q23" s="3" t="str">
        <f>IF(D23="坦克碎片",VLOOKUP(C23,道具信息!$N$2:$O$291,2,FALSE)&amp;"碎片",VLOOKUP(C23,道具信息!$N$2:$O$291,2,FALSE))</f>
        <v>T2坦克碎片</v>
      </c>
      <c r="R23" s="3">
        <f t="shared" si="16"/>
        <v>3750</v>
      </c>
      <c r="S23" s="11">
        <f t="shared" si="17"/>
        <v>0.36899999999999999</v>
      </c>
    </row>
    <row r="24" spans="2:19" x14ac:dyDescent="0.3">
      <c r="B24" s="2">
        <f>数据源!DF56</f>
        <v>3</v>
      </c>
      <c r="C24" s="2" t="str">
        <f>数据源!DG56</f>
        <v>KV-1</v>
      </c>
      <c r="D24" s="2" t="str">
        <f>数据源!DH56</f>
        <v>坦克碎片</v>
      </c>
      <c r="E24" s="2">
        <f>数据源!DI56</f>
        <v>23.5</v>
      </c>
      <c r="F24" s="2">
        <f>数据源!DJ56</f>
        <v>2</v>
      </c>
      <c r="G24" s="2">
        <f>数据源!DK56</f>
        <v>0.1111</v>
      </c>
      <c r="H24" s="2">
        <f>数据源!DL56</f>
        <v>7.0914893617021274E-2</v>
      </c>
      <c r="I24" s="2">
        <f>数据源!DM56</f>
        <v>709</v>
      </c>
      <c r="J24" s="3">
        <f t="shared" si="18"/>
        <v>1</v>
      </c>
      <c r="K24" s="3">
        <f t="shared" si="19"/>
        <v>3</v>
      </c>
      <c r="L24" s="3" t="str">
        <f t="shared" si="20"/>
        <v>碎片</v>
      </c>
      <c r="M24" s="3">
        <f t="shared" ca="1" si="21"/>
        <v>53211</v>
      </c>
      <c r="N24" s="3" t="str">
        <f t="shared" ca="1" si="22"/>
        <v>51111,52111,53111,51211,52211,53211</v>
      </c>
      <c r="O24" s="3" t="str">
        <f t="shared" si="23"/>
        <v>2139,2138,2138,709,709,709</v>
      </c>
      <c r="P24" s="1" t="str">
        <f t="shared" si="24"/>
        <v>(1,2),(1,2),(1,2),(1,3),(1,3),(1,3)</v>
      </c>
      <c r="Q24" s="3" t="str">
        <f>IF(D24="坦克碎片",VLOOKUP(C24,道具信息!$N$2:$O$291,2,FALSE)&amp;"碎片",VLOOKUP(C24,道具信息!$N$2:$O$291,2,FALSE))</f>
        <v>T2坦克碎片</v>
      </c>
      <c r="R24" s="3">
        <f t="shared" si="16"/>
        <v>3750</v>
      </c>
      <c r="S24" s="11">
        <f t="shared" si="17"/>
        <v>0.36899999999999999</v>
      </c>
    </row>
    <row r="25" spans="2:19" x14ac:dyDescent="0.3">
      <c r="B25" s="2">
        <f>数据源!DF57</f>
        <v>3</v>
      </c>
      <c r="C25" s="2" t="str">
        <f>数据源!DG57</f>
        <v>Puma</v>
      </c>
      <c r="D25" s="2" t="str">
        <f>数据源!DH57</f>
        <v>坦克碎片</v>
      </c>
      <c r="E25" s="2">
        <f>数据源!DI57</f>
        <v>45</v>
      </c>
      <c r="F25" s="2">
        <f>数据源!DJ57</f>
        <v>1</v>
      </c>
      <c r="G25" s="2">
        <f>数据源!DK57</f>
        <v>8.1100000000000005E-2</v>
      </c>
      <c r="H25" s="2">
        <f>数据源!DL57</f>
        <v>5.4066666666666673E-2</v>
      </c>
      <c r="I25" s="2">
        <f>数据源!DM57</f>
        <v>541</v>
      </c>
      <c r="J25" s="3">
        <f t="shared" si="18"/>
        <v>1</v>
      </c>
      <c r="K25" s="3">
        <f t="shared" si="19"/>
        <v>1</v>
      </c>
      <c r="L25" s="3" t="str">
        <f t="shared" si="20"/>
        <v>碎片</v>
      </c>
      <c r="M25" s="3">
        <f t="shared" ca="1" si="21"/>
        <v>51221</v>
      </c>
      <c r="N25" s="3" t="str">
        <f t="shared" ca="1" si="22"/>
        <v>51111,52111,53111,51211,52211,53211,51221</v>
      </c>
      <c r="O25" s="3" t="str">
        <f t="shared" si="23"/>
        <v>2139,2138,2138,709,709,709,541</v>
      </c>
      <c r="P25" s="1" t="str">
        <f t="shared" si="24"/>
        <v>(1,2),(1,2),(1,2),(1,3),(1,3),(1,3),(1,1)</v>
      </c>
      <c r="Q25" s="3" t="str">
        <f>IF(D25="坦克碎片",VLOOKUP(C25,道具信息!$N$2:$O$291,2,FALSE)&amp;"碎片",VLOOKUP(C25,道具信息!$N$2:$O$291,2,FALSE))</f>
        <v>T2坦克碎片</v>
      </c>
      <c r="R25" s="3">
        <f t="shared" si="16"/>
        <v>3750</v>
      </c>
      <c r="S25" s="11">
        <f t="shared" si="17"/>
        <v>0.36899999999999999</v>
      </c>
    </row>
    <row r="26" spans="2:19" x14ac:dyDescent="0.3">
      <c r="B26" s="2">
        <f>数据源!DF58</f>
        <v>3</v>
      </c>
      <c r="C26" s="2" t="str">
        <f>数据源!DG58</f>
        <v>四号</v>
      </c>
      <c r="D26" s="2" t="str">
        <f>数据源!DH58</f>
        <v>坦克碎片</v>
      </c>
      <c r="E26" s="2">
        <f>数据源!DI58</f>
        <v>45</v>
      </c>
      <c r="F26" s="2">
        <f>数据源!DJ58</f>
        <v>1</v>
      </c>
      <c r="G26" s="2">
        <f>数据源!DK58</f>
        <v>8.1100000000000005E-2</v>
      </c>
      <c r="H26" s="2">
        <f>数据源!DL58</f>
        <v>5.4066666666666673E-2</v>
      </c>
      <c r="I26" s="2">
        <f>数据源!DM58</f>
        <v>541</v>
      </c>
      <c r="J26" s="3">
        <f t="shared" si="18"/>
        <v>1</v>
      </c>
      <c r="K26" s="3">
        <f t="shared" si="19"/>
        <v>1</v>
      </c>
      <c r="L26" s="3" t="str">
        <f t="shared" si="20"/>
        <v>碎片</v>
      </c>
      <c r="M26" s="3">
        <f t="shared" ca="1" si="21"/>
        <v>52221</v>
      </c>
      <c r="N26" s="3" t="str">
        <f t="shared" ca="1" si="22"/>
        <v>51111,52111,53111,51211,52211,53211,51221,52221</v>
      </c>
      <c r="O26" s="3" t="str">
        <f t="shared" si="23"/>
        <v>2139,2138,2138,709,709,709,541,541</v>
      </c>
      <c r="P26" s="1" t="str">
        <f t="shared" si="24"/>
        <v>(1,2),(1,2),(1,2),(1,3),(1,3),(1,3),(1,1),(1,1)</v>
      </c>
      <c r="Q26" s="3" t="str">
        <f>IF(D26="坦克碎片",VLOOKUP(C26,道具信息!$N$2:$O$291,2,FALSE)&amp;"碎片",VLOOKUP(C26,道具信息!$N$2:$O$291,2,FALSE))</f>
        <v>T2坦克碎片</v>
      </c>
      <c r="R26" s="3">
        <f t="shared" si="16"/>
        <v>3750</v>
      </c>
      <c r="S26" s="11">
        <f t="shared" si="17"/>
        <v>0.36899999999999999</v>
      </c>
    </row>
    <row r="27" spans="2:19" x14ac:dyDescent="0.3">
      <c r="B27" s="2">
        <f>数据源!DF59</f>
        <v>3</v>
      </c>
      <c r="C27" s="2" t="str">
        <f>数据源!DG59</f>
        <v>丘吉尔</v>
      </c>
      <c r="D27" s="2" t="str">
        <f>数据源!DH59</f>
        <v>坦克碎片</v>
      </c>
      <c r="E27" s="2">
        <f>数据源!DI59</f>
        <v>45</v>
      </c>
      <c r="F27" s="2">
        <f>数据源!DJ59</f>
        <v>1</v>
      </c>
      <c r="G27" s="2">
        <f>数据源!DK59</f>
        <v>8.1100000000000005E-2</v>
      </c>
      <c r="H27" s="2">
        <f>数据源!DL59</f>
        <v>5.4066666666666673E-2</v>
      </c>
      <c r="I27" s="2">
        <f>数据源!DM59</f>
        <v>541</v>
      </c>
      <c r="J27" s="3">
        <f t="shared" si="18"/>
        <v>1</v>
      </c>
      <c r="K27" s="3">
        <f t="shared" si="19"/>
        <v>1</v>
      </c>
      <c r="L27" s="3" t="str">
        <f t="shared" si="20"/>
        <v>碎片</v>
      </c>
      <c r="M27" s="3">
        <f t="shared" ca="1" si="21"/>
        <v>53221</v>
      </c>
      <c r="N27" s="3" t="str">
        <f t="shared" ca="1" si="22"/>
        <v>51111,52111,53111,51211,52211,53211,51221,52221,53221</v>
      </c>
      <c r="O27" s="3" t="str">
        <f t="shared" si="23"/>
        <v>2139,2138,2138,709,709,709,541,541,541</v>
      </c>
      <c r="P27" s="1" t="str">
        <f t="shared" si="24"/>
        <v>(1,2),(1,2),(1,2),(1,3),(1,3),(1,3),(1,1),(1,1),(1,1)</v>
      </c>
      <c r="Q27" s="3" t="str">
        <f>IF(D27="坦克碎片",VLOOKUP(C27,道具信息!$N$2:$O$291,2,FALSE)&amp;"碎片",VLOOKUP(C27,道具信息!$N$2:$O$291,2,FALSE))</f>
        <v>T2坦克碎片</v>
      </c>
      <c r="R27" s="3">
        <f t="shared" si="16"/>
        <v>3750</v>
      </c>
      <c r="S27" s="11">
        <f t="shared" si="17"/>
        <v>0.36899999999999999</v>
      </c>
    </row>
    <row r="28" spans="2:19" x14ac:dyDescent="0.3">
      <c r="N28" s="3" t="str">
        <f ca="1">"["&amp;N27&amp;"]"</f>
        <v>[51111,52111,53111,51211,52211,53211,51221,52221,53221]</v>
      </c>
      <c r="O28" s="3" t="str">
        <f>"["&amp;O27&amp;"]"</f>
        <v>[2139,2138,2138,709,709,709,541,541,541]</v>
      </c>
      <c r="P28" s="3" t="str">
        <f>"["&amp;P27&amp;"]"</f>
        <v>[(1,2),(1,2),(1,2),(1,3),(1,3),(1,3),(1,1),(1,1),(1,1)]</v>
      </c>
    </row>
    <row r="30" spans="2:19" x14ac:dyDescent="0.3">
      <c r="B30" s="2" t="str">
        <f>数据源!DF62</f>
        <v>联赛等级</v>
      </c>
      <c r="C30" s="2" t="str">
        <f>数据源!DG62</f>
        <v>道具名称</v>
      </c>
      <c r="D30" s="2" t="str">
        <f>数据源!DH62</f>
        <v>对应大类</v>
      </c>
      <c r="E30" s="2" t="str">
        <f>数据源!DI62</f>
        <v>道具价值</v>
      </c>
      <c r="F30" s="2" t="str">
        <f>数据源!DJ62</f>
        <v>抽取个数</v>
      </c>
      <c r="G30" s="2" t="str">
        <f>数据源!DK62</f>
        <v>价值比例</v>
      </c>
      <c r="H30" s="2" t="str">
        <f>数据源!DL62</f>
        <v>产出概率</v>
      </c>
      <c r="I30" s="2" t="str">
        <f>数据源!DM62</f>
        <v>权重值</v>
      </c>
      <c r="J30" s="7" t="s">
        <v>234</v>
      </c>
      <c r="K30" s="7" t="s">
        <v>235</v>
      </c>
      <c r="L30" s="3" t="s">
        <v>222</v>
      </c>
      <c r="M30" s="3" t="s">
        <v>152</v>
      </c>
      <c r="N30" s="3" t="s">
        <v>224</v>
      </c>
      <c r="O30" s="3" t="s">
        <v>225</v>
      </c>
      <c r="P30" s="3" t="s">
        <v>226</v>
      </c>
      <c r="Q30" s="8" t="s">
        <v>244</v>
      </c>
      <c r="R30" s="8" t="s">
        <v>245</v>
      </c>
      <c r="S30" s="8" t="s">
        <v>246</v>
      </c>
    </row>
    <row r="31" spans="2:19" x14ac:dyDescent="0.3">
      <c r="B31" s="2">
        <f>数据源!DF63</f>
        <v>4</v>
      </c>
      <c r="C31" s="2" t="str">
        <f>数据源!DG63</f>
        <v>雷诺FT</v>
      </c>
      <c r="D31" s="2" t="str">
        <f>数据源!DH63</f>
        <v>坦克碎片</v>
      </c>
      <c r="E31" s="2">
        <f>数据源!DI63</f>
        <v>12.299999999999999</v>
      </c>
      <c r="F31" s="2">
        <f>数据源!DJ63</f>
        <v>1.5</v>
      </c>
      <c r="G31" s="2">
        <f>数据源!DK63</f>
        <v>0.1011</v>
      </c>
      <c r="H31" s="2">
        <f>数据源!DL63</f>
        <v>0.16439024390243903</v>
      </c>
      <c r="I31" s="2">
        <f>数据源!DM63</f>
        <v>1644</v>
      </c>
      <c r="J31" s="3">
        <f>ROUNDUP(IF(F31&gt;1,F31-ROUNDDOWN(SQRT(F31),0),F31),0)</f>
        <v>1</v>
      </c>
      <c r="K31" s="3">
        <f>F31*2-J31</f>
        <v>2</v>
      </c>
      <c r="L31" s="3" t="str">
        <f>RIGHT(D31,2)</f>
        <v>碎片</v>
      </c>
      <c r="M31" s="3">
        <f ca="1">IF(OR(L31="坦克",L31="碎片"),VLOOKUP(C31,INDIRECT("坦克ID"),MATCH(L31&amp;"ID",INDIRECT("坦克标头"),0),FALSE),VLOOKUP(C31,INDIRECT(L31&amp;"ID"),2,FALSE))</f>
        <v>51111</v>
      </c>
      <c r="N31" s="3">
        <f ca="1">M31</f>
        <v>51111</v>
      </c>
      <c r="O31" s="3">
        <f>I31</f>
        <v>1644</v>
      </c>
      <c r="P31" s="1" t="str">
        <f>"("&amp;J31&amp;","&amp;K31&amp;")"</f>
        <v>(1,2)</v>
      </c>
      <c r="Q31" s="3" t="str">
        <f>IF(D31="坦克碎片",VLOOKUP(C31,道具信息!$N$2:$O$291,2,FALSE)&amp;"碎片",VLOOKUP(C31,道具信息!$N$2:$O$291,2,FALSE))</f>
        <v>T1坦克碎片</v>
      </c>
      <c r="R31" s="3">
        <f t="shared" ref="R31:R39" si="25">SUMIFS(I$3:I$168,Q$3:Q$168,Q31,B$3:B$168,B31)</f>
        <v>4932</v>
      </c>
      <c r="S31" s="11">
        <f t="shared" ref="S31:S39" si="26">ROUND(R31/SUMIF(B$3:B$168,B31,I$3:I$168),3)</f>
        <v>0.50700000000000001</v>
      </c>
    </row>
    <row r="32" spans="2:19" x14ac:dyDescent="0.3">
      <c r="B32" s="2">
        <f>数据源!DF64</f>
        <v>4</v>
      </c>
      <c r="C32" s="2" t="str">
        <f>数据源!DG64</f>
        <v>Stuart</v>
      </c>
      <c r="D32" s="2" t="str">
        <f>数据源!DH64</f>
        <v>坦克碎片</v>
      </c>
      <c r="E32" s="2">
        <f>数据源!DI64</f>
        <v>12.299999999999999</v>
      </c>
      <c r="F32" s="2">
        <f>数据源!DJ64</f>
        <v>1.5</v>
      </c>
      <c r="G32" s="2">
        <f>数据源!DK64</f>
        <v>0.1011</v>
      </c>
      <c r="H32" s="2">
        <f>数据源!DL64</f>
        <v>0.16439024390243903</v>
      </c>
      <c r="I32" s="2">
        <f>数据源!DM64</f>
        <v>1644</v>
      </c>
      <c r="J32" s="3">
        <f t="shared" ref="J32:J39" si="27">ROUNDUP(IF(F32&gt;1,F32-ROUNDDOWN(SQRT(F32),0),F32),0)</f>
        <v>1</v>
      </c>
      <c r="K32" s="3">
        <f t="shared" ref="K32:K39" si="28">F32*2-J32</f>
        <v>2</v>
      </c>
      <c r="L32" s="3" t="str">
        <f t="shared" ref="L32:L39" si="29">RIGHT(D32,2)</f>
        <v>碎片</v>
      </c>
      <c r="M32" s="3">
        <f t="shared" ref="M32:M39" ca="1" si="30">IF(OR(L32="坦克",L32="碎片"),VLOOKUP(C32,INDIRECT("坦克ID"),MATCH(L32&amp;"ID",INDIRECT("坦克标头"),0),FALSE),VLOOKUP(C32,INDIRECT(L32&amp;"ID"),2,FALSE))</f>
        <v>52111</v>
      </c>
      <c r="N32" s="3" t="str">
        <f ca="1">N31&amp;","&amp;M32</f>
        <v>51111,52111</v>
      </c>
      <c r="O32" s="3" t="str">
        <f>O31&amp;","&amp;I32</f>
        <v>1644,1644</v>
      </c>
      <c r="P32" s="1" t="str">
        <f>P31&amp;","&amp;"("&amp;J32&amp;","&amp;K32&amp;")"</f>
        <v>(1,2),(1,2)</v>
      </c>
      <c r="Q32" s="3" t="str">
        <f>IF(D32="坦克碎片",VLOOKUP(C32,道具信息!$N$2:$O$291,2,FALSE)&amp;"碎片",VLOOKUP(C32,道具信息!$N$2:$O$291,2,FALSE))</f>
        <v>T1坦克碎片</v>
      </c>
      <c r="R32" s="3">
        <f t="shared" si="25"/>
        <v>4932</v>
      </c>
      <c r="S32" s="11">
        <f t="shared" si="26"/>
        <v>0.50700000000000001</v>
      </c>
    </row>
    <row r="33" spans="2:19" x14ac:dyDescent="0.3">
      <c r="B33" s="2">
        <f>数据源!DF65</f>
        <v>4</v>
      </c>
      <c r="C33" s="2" t="str">
        <f>数据源!DG65</f>
        <v>B-1</v>
      </c>
      <c r="D33" s="2" t="str">
        <f>数据源!DH65</f>
        <v>坦克碎片</v>
      </c>
      <c r="E33" s="2">
        <f>数据源!DI65</f>
        <v>12.299999999999999</v>
      </c>
      <c r="F33" s="2">
        <f>数据源!DJ65</f>
        <v>1.5</v>
      </c>
      <c r="G33" s="2">
        <f>数据源!DK65</f>
        <v>0.1011</v>
      </c>
      <c r="H33" s="2">
        <f>数据源!DL65</f>
        <v>0.16439024390243903</v>
      </c>
      <c r="I33" s="2">
        <f>数据源!DM65</f>
        <v>1644</v>
      </c>
      <c r="J33" s="3">
        <f t="shared" si="27"/>
        <v>1</v>
      </c>
      <c r="K33" s="3">
        <f t="shared" si="28"/>
        <v>2</v>
      </c>
      <c r="L33" s="3" t="str">
        <f t="shared" si="29"/>
        <v>碎片</v>
      </c>
      <c r="M33" s="3">
        <f t="shared" ca="1" si="30"/>
        <v>53111</v>
      </c>
      <c r="N33" s="3" t="str">
        <f t="shared" ref="N33:N39" ca="1" si="31">N32&amp;","&amp;M33</f>
        <v>51111,52111,53111</v>
      </c>
      <c r="O33" s="3" t="str">
        <f t="shared" ref="O33:O39" si="32">O32&amp;","&amp;I33</f>
        <v>1644,1644,1644</v>
      </c>
      <c r="P33" s="1" t="str">
        <f t="shared" ref="P33:P39" si="33">P32&amp;","&amp;"("&amp;J33&amp;","&amp;K33&amp;")"</f>
        <v>(1,2),(1,2),(1,2)</v>
      </c>
      <c r="Q33" s="3" t="str">
        <f>IF(D33="坦克碎片",VLOOKUP(C33,道具信息!$N$2:$O$291,2,FALSE)&amp;"碎片",VLOOKUP(C33,道具信息!$N$2:$O$291,2,FALSE))</f>
        <v>T1坦克碎片</v>
      </c>
      <c r="R33" s="3">
        <f t="shared" si="25"/>
        <v>4932</v>
      </c>
      <c r="S33" s="11">
        <f t="shared" si="26"/>
        <v>0.50700000000000001</v>
      </c>
    </row>
    <row r="34" spans="2:19" x14ac:dyDescent="0.3">
      <c r="B34" s="2">
        <f>数据源!DF66</f>
        <v>4</v>
      </c>
      <c r="C34" s="2" t="str">
        <f>数据源!DG66</f>
        <v>二号</v>
      </c>
      <c r="D34" s="2" t="str">
        <f>数据源!DH66</f>
        <v>坦克碎片</v>
      </c>
      <c r="E34" s="2">
        <f>数据源!DI66</f>
        <v>22</v>
      </c>
      <c r="F34" s="2">
        <f>数据源!DJ66</f>
        <v>2</v>
      </c>
      <c r="G34" s="2">
        <f>数据源!DK66</f>
        <v>0.1012</v>
      </c>
      <c r="H34" s="2">
        <f>数据源!DL66</f>
        <v>6.9000000000000006E-2</v>
      </c>
      <c r="I34" s="2">
        <f>数据源!DM66</f>
        <v>690</v>
      </c>
      <c r="J34" s="3">
        <f t="shared" si="27"/>
        <v>1</v>
      </c>
      <c r="K34" s="3">
        <f t="shared" si="28"/>
        <v>3</v>
      </c>
      <c r="L34" s="3" t="str">
        <f t="shared" si="29"/>
        <v>碎片</v>
      </c>
      <c r="M34" s="3">
        <f t="shared" ca="1" si="30"/>
        <v>51211</v>
      </c>
      <c r="N34" s="3" t="str">
        <f t="shared" ca="1" si="31"/>
        <v>51111,52111,53111,51211</v>
      </c>
      <c r="O34" s="3" t="str">
        <f t="shared" si="32"/>
        <v>1644,1644,1644,690</v>
      </c>
      <c r="P34" s="1" t="str">
        <f t="shared" si="33"/>
        <v>(1,2),(1,2),(1,2),(1,3)</v>
      </c>
      <c r="Q34" s="3" t="str">
        <f>IF(D34="坦克碎片",VLOOKUP(C34,道具信息!$N$2:$O$291,2,FALSE)&amp;"碎片",VLOOKUP(C34,道具信息!$N$2:$O$291,2,FALSE))</f>
        <v>T2坦克碎片</v>
      </c>
      <c r="R34" s="3">
        <f t="shared" si="25"/>
        <v>4798</v>
      </c>
      <c r="S34" s="11">
        <f t="shared" si="26"/>
        <v>0.49299999999999999</v>
      </c>
    </row>
    <row r="35" spans="2:19" x14ac:dyDescent="0.3">
      <c r="B35" s="2">
        <f>数据源!DF67</f>
        <v>4</v>
      </c>
      <c r="C35" s="2" t="str">
        <f>数据源!DG67</f>
        <v>T-34</v>
      </c>
      <c r="D35" s="2" t="str">
        <f>数据源!DH67</f>
        <v>坦克碎片</v>
      </c>
      <c r="E35" s="2">
        <f>数据源!DI67</f>
        <v>22</v>
      </c>
      <c r="F35" s="2">
        <f>数据源!DJ67</f>
        <v>2</v>
      </c>
      <c r="G35" s="2">
        <f>数据源!DK67</f>
        <v>0.1011</v>
      </c>
      <c r="H35" s="2">
        <f>数据源!DL67</f>
        <v>6.8931818181818177E-2</v>
      </c>
      <c r="I35" s="2">
        <f>数据源!DM67</f>
        <v>689</v>
      </c>
      <c r="J35" s="3">
        <f t="shared" si="27"/>
        <v>1</v>
      </c>
      <c r="K35" s="3">
        <f t="shared" si="28"/>
        <v>3</v>
      </c>
      <c r="L35" s="3" t="str">
        <f t="shared" si="29"/>
        <v>碎片</v>
      </c>
      <c r="M35" s="3">
        <f t="shared" ca="1" si="30"/>
        <v>52211</v>
      </c>
      <c r="N35" s="3" t="str">
        <f t="shared" ca="1" si="31"/>
        <v>51111,52111,53111,51211,52211</v>
      </c>
      <c r="O35" s="3" t="str">
        <f t="shared" si="32"/>
        <v>1644,1644,1644,690,689</v>
      </c>
      <c r="P35" s="1" t="str">
        <f t="shared" si="33"/>
        <v>(1,2),(1,2),(1,2),(1,3),(1,3)</v>
      </c>
      <c r="Q35" s="3" t="str">
        <f>IF(D35="坦克碎片",VLOOKUP(C35,道具信息!$N$2:$O$291,2,FALSE)&amp;"碎片",VLOOKUP(C35,道具信息!$N$2:$O$291,2,FALSE))</f>
        <v>T2坦克碎片</v>
      </c>
      <c r="R35" s="3">
        <f t="shared" si="25"/>
        <v>4798</v>
      </c>
      <c r="S35" s="11">
        <f t="shared" si="26"/>
        <v>0.49299999999999999</v>
      </c>
    </row>
    <row r="36" spans="2:19" x14ac:dyDescent="0.3">
      <c r="B36" s="2">
        <f>数据源!DF68</f>
        <v>4</v>
      </c>
      <c r="C36" s="2" t="str">
        <f>数据源!DG68</f>
        <v>KV-1</v>
      </c>
      <c r="D36" s="2" t="str">
        <f>数据源!DH68</f>
        <v>坦克碎片</v>
      </c>
      <c r="E36" s="2">
        <f>数据源!DI68</f>
        <v>22</v>
      </c>
      <c r="F36" s="2">
        <f>数据源!DJ68</f>
        <v>2</v>
      </c>
      <c r="G36" s="2">
        <f>数据源!DK68</f>
        <v>0.1011</v>
      </c>
      <c r="H36" s="2">
        <f>数据源!DL68</f>
        <v>6.8931818181818177E-2</v>
      </c>
      <c r="I36" s="2">
        <f>数据源!DM68</f>
        <v>689</v>
      </c>
      <c r="J36" s="3">
        <f t="shared" si="27"/>
        <v>1</v>
      </c>
      <c r="K36" s="3">
        <f t="shared" si="28"/>
        <v>3</v>
      </c>
      <c r="L36" s="3" t="str">
        <f t="shared" si="29"/>
        <v>碎片</v>
      </c>
      <c r="M36" s="3">
        <f t="shared" ca="1" si="30"/>
        <v>53211</v>
      </c>
      <c r="N36" s="3" t="str">
        <f t="shared" ca="1" si="31"/>
        <v>51111,52111,53111,51211,52211,53211</v>
      </c>
      <c r="O36" s="3" t="str">
        <f t="shared" si="32"/>
        <v>1644,1644,1644,690,689,689</v>
      </c>
      <c r="P36" s="1" t="str">
        <f t="shared" si="33"/>
        <v>(1,2),(1,2),(1,2),(1,3),(1,3),(1,3)</v>
      </c>
      <c r="Q36" s="3" t="str">
        <f>IF(D36="坦克碎片",VLOOKUP(C36,道具信息!$N$2:$O$291,2,FALSE)&amp;"碎片",VLOOKUP(C36,道具信息!$N$2:$O$291,2,FALSE))</f>
        <v>T2坦克碎片</v>
      </c>
      <c r="R36" s="3">
        <f t="shared" si="25"/>
        <v>4798</v>
      </c>
      <c r="S36" s="11">
        <f t="shared" si="26"/>
        <v>0.49299999999999999</v>
      </c>
    </row>
    <row r="37" spans="2:19" x14ac:dyDescent="0.3">
      <c r="B37" s="2">
        <f>数据源!DF69</f>
        <v>4</v>
      </c>
      <c r="C37" s="2" t="str">
        <f>数据源!DG69</f>
        <v>Puma</v>
      </c>
      <c r="D37" s="2" t="str">
        <f>数据源!DH69</f>
        <v>坦克碎片</v>
      </c>
      <c r="E37" s="2">
        <f>数据源!DI69</f>
        <v>43.199999999999996</v>
      </c>
      <c r="F37" s="2">
        <f>数据源!DJ69</f>
        <v>1</v>
      </c>
      <c r="G37" s="2">
        <f>数据源!DK69</f>
        <v>0.13109999999999999</v>
      </c>
      <c r="H37" s="2">
        <f>数据源!DL69</f>
        <v>9.1041666666666674E-2</v>
      </c>
      <c r="I37" s="2">
        <f>数据源!DM69</f>
        <v>910</v>
      </c>
      <c r="J37" s="3">
        <f t="shared" si="27"/>
        <v>1</v>
      </c>
      <c r="K37" s="3">
        <f t="shared" si="28"/>
        <v>1</v>
      </c>
      <c r="L37" s="3" t="str">
        <f t="shared" si="29"/>
        <v>碎片</v>
      </c>
      <c r="M37" s="3">
        <f t="shared" ca="1" si="30"/>
        <v>51221</v>
      </c>
      <c r="N37" s="3" t="str">
        <f t="shared" ca="1" si="31"/>
        <v>51111,52111,53111,51211,52211,53211,51221</v>
      </c>
      <c r="O37" s="3" t="str">
        <f t="shared" si="32"/>
        <v>1644,1644,1644,690,689,689,910</v>
      </c>
      <c r="P37" s="1" t="str">
        <f t="shared" si="33"/>
        <v>(1,2),(1,2),(1,2),(1,3),(1,3),(1,3),(1,1)</v>
      </c>
      <c r="Q37" s="3" t="str">
        <f>IF(D37="坦克碎片",VLOOKUP(C37,道具信息!$N$2:$O$291,2,FALSE)&amp;"碎片",VLOOKUP(C37,道具信息!$N$2:$O$291,2,FALSE))</f>
        <v>T2坦克碎片</v>
      </c>
      <c r="R37" s="3">
        <f t="shared" si="25"/>
        <v>4798</v>
      </c>
      <c r="S37" s="11">
        <f t="shared" si="26"/>
        <v>0.49299999999999999</v>
      </c>
    </row>
    <row r="38" spans="2:19" x14ac:dyDescent="0.3">
      <c r="B38" s="2">
        <f>数据源!DF70</f>
        <v>4</v>
      </c>
      <c r="C38" s="2" t="str">
        <f>数据源!DG70</f>
        <v>四号</v>
      </c>
      <c r="D38" s="2" t="str">
        <f>数据源!DH70</f>
        <v>坦克碎片</v>
      </c>
      <c r="E38" s="2">
        <f>数据源!DI70</f>
        <v>43.199999999999996</v>
      </c>
      <c r="F38" s="2">
        <f>数据源!DJ70</f>
        <v>1</v>
      </c>
      <c r="G38" s="2">
        <f>数据源!DK70</f>
        <v>0.13109999999999999</v>
      </c>
      <c r="H38" s="2">
        <f>数据源!DL70</f>
        <v>9.1041666666666674E-2</v>
      </c>
      <c r="I38" s="2">
        <f>数据源!DM70</f>
        <v>910</v>
      </c>
      <c r="J38" s="3">
        <f t="shared" si="27"/>
        <v>1</v>
      </c>
      <c r="K38" s="3">
        <f t="shared" si="28"/>
        <v>1</v>
      </c>
      <c r="L38" s="3" t="str">
        <f t="shared" si="29"/>
        <v>碎片</v>
      </c>
      <c r="M38" s="3">
        <f t="shared" ca="1" si="30"/>
        <v>52221</v>
      </c>
      <c r="N38" s="3" t="str">
        <f t="shared" ca="1" si="31"/>
        <v>51111,52111,53111,51211,52211,53211,51221,52221</v>
      </c>
      <c r="O38" s="3" t="str">
        <f t="shared" si="32"/>
        <v>1644,1644,1644,690,689,689,910,910</v>
      </c>
      <c r="P38" s="1" t="str">
        <f t="shared" si="33"/>
        <v>(1,2),(1,2),(1,2),(1,3),(1,3),(1,3),(1,1),(1,1)</v>
      </c>
      <c r="Q38" s="3" t="str">
        <f>IF(D38="坦克碎片",VLOOKUP(C38,道具信息!$N$2:$O$291,2,FALSE)&amp;"碎片",VLOOKUP(C38,道具信息!$N$2:$O$291,2,FALSE))</f>
        <v>T2坦克碎片</v>
      </c>
      <c r="R38" s="3">
        <f t="shared" si="25"/>
        <v>4798</v>
      </c>
      <c r="S38" s="11">
        <f t="shared" si="26"/>
        <v>0.49299999999999999</v>
      </c>
    </row>
    <row r="39" spans="2:19" x14ac:dyDescent="0.3">
      <c r="B39" s="2">
        <f>数据源!DF71</f>
        <v>4</v>
      </c>
      <c r="C39" s="2" t="str">
        <f>数据源!DG71</f>
        <v>丘吉尔</v>
      </c>
      <c r="D39" s="2" t="str">
        <f>数据源!DH71</f>
        <v>坦克碎片</v>
      </c>
      <c r="E39" s="2">
        <f>数据源!DI71</f>
        <v>43.199999999999996</v>
      </c>
      <c r="F39" s="2">
        <f>数据源!DJ71</f>
        <v>1</v>
      </c>
      <c r="G39" s="2">
        <f>数据源!DK71</f>
        <v>0.13109999999999999</v>
      </c>
      <c r="H39" s="2">
        <f>数据源!DL71</f>
        <v>9.1041666666666674E-2</v>
      </c>
      <c r="I39" s="2">
        <f>数据源!DM71</f>
        <v>910</v>
      </c>
      <c r="J39" s="3">
        <f t="shared" si="27"/>
        <v>1</v>
      </c>
      <c r="K39" s="3">
        <f t="shared" si="28"/>
        <v>1</v>
      </c>
      <c r="L39" s="3" t="str">
        <f t="shared" si="29"/>
        <v>碎片</v>
      </c>
      <c r="M39" s="3">
        <f t="shared" ca="1" si="30"/>
        <v>53221</v>
      </c>
      <c r="N39" s="3" t="str">
        <f t="shared" ca="1" si="31"/>
        <v>51111,52111,53111,51211,52211,53211,51221,52221,53221</v>
      </c>
      <c r="O39" s="3" t="str">
        <f t="shared" si="32"/>
        <v>1644,1644,1644,690,689,689,910,910,910</v>
      </c>
      <c r="P39" s="1" t="str">
        <f t="shared" si="33"/>
        <v>(1,2),(1,2),(1,2),(1,3),(1,3),(1,3),(1,1),(1,1),(1,1)</v>
      </c>
      <c r="Q39" s="3" t="str">
        <f>IF(D39="坦克碎片",VLOOKUP(C39,道具信息!$N$2:$O$291,2,FALSE)&amp;"碎片",VLOOKUP(C39,道具信息!$N$2:$O$291,2,FALSE))</f>
        <v>T2坦克碎片</v>
      </c>
      <c r="R39" s="3">
        <f t="shared" si="25"/>
        <v>4798</v>
      </c>
      <c r="S39" s="11">
        <f t="shared" si="26"/>
        <v>0.49299999999999999</v>
      </c>
    </row>
    <row r="40" spans="2:19" x14ac:dyDescent="0.3">
      <c r="B40" s="4"/>
      <c r="C40" s="4"/>
      <c r="D40" s="4"/>
      <c r="E40" s="4"/>
      <c r="F40" s="4"/>
      <c r="G40" s="4"/>
      <c r="H40" s="4"/>
      <c r="I40" s="4"/>
      <c r="N40" s="3" t="str">
        <f ca="1">"["&amp;N39&amp;"]"</f>
        <v>[51111,52111,53111,51211,52211,53211,51221,52221,53221]</v>
      </c>
      <c r="O40" s="3" t="str">
        <f>"["&amp;O39&amp;"]"</f>
        <v>[1644,1644,1644,690,689,689,910,910,910]</v>
      </c>
      <c r="P40" s="3" t="str">
        <f>"["&amp;P39&amp;"]"</f>
        <v>[(1,2),(1,2),(1,2),(1,3),(1,3),(1,3),(1,1),(1,1),(1,1)]</v>
      </c>
    </row>
    <row r="42" spans="2:19" x14ac:dyDescent="0.3">
      <c r="B42" s="2" t="str">
        <f>数据源!DF74</f>
        <v>联赛等级</v>
      </c>
      <c r="C42" s="2" t="str">
        <f>数据源!DG74</f>
        <v>道具名称</v>
      </c>
      <c r="D42" s="2" t="str">
        <f>数据源!DH74</f>
        <v>对应大类</v>
      </c>
      <c r="E42" s="2" t="str">
        <f>数据源!DI74</f>
        <v>道具价值</v>
      </c>
      <c r="F42" s="2" t="str">
        <f>数据源!DJ74</f>
        <v>抽取个数</v>
      </c>
      <c r="G42" s="2" t="str">
        <f>数据源!DK74</f>
        <v>价值比例</v>
      </c>
      <c r="H42" s="2" t="str">
        <f>数据源!DL74</f>
        <v>产出概率</v>
      </c>
      <c r="I42" s="2" t="str">
        <f>数据源!DM74</f>
        <v>权重值</v>
      </c>
      <c r="J42" s="7" t="s">
        <v>234</v>
      </c>
      <c r="K42" s="7" t="s">
        <v>235</v>
      </c>
      <c r="L42" s="3" t="s">
        <v>222</v>
      </c>
      <c r="M42" s="3" t="s">
        <v>152</v>
      </c>
      <c r="N42" s="3" t="s">
        <v>224</v>
      </c>
      <c r="O42" s="3" t="s">
        <v>225</v>
      </c>
      <c r="P42" s="3" t="s">
        <v>226</v>
      </c>
      <c r="Q42" s="8" t="s">
        <v>244</v>
      </c>
      <c r="R42" s="8" t="s">
        <v>245</v>
      </c>
      <c r="S42" s="8" t="s">
        <v>246</v>
      </c>
    </row>
    <row r="43" spans="2:19" x14ac:dyDescent="0.3">
      <c r="B43" s="2">
        <f>数据源!DF75</f>
        <v>5</v>
      </c>
      <c r="C43" s="2" t="str">
        <f>数据源!DG75</f>
        <v>雷诺FT</v>
      </c>
      <c r="D43" s="2" t="str">
        <f>数据源!DH75</f>
        <v>坦克碎片</v>
      </c>
      <c r="E43" s="2">
        <f>数据源!DI75</f>
        <v>11.4</v>
      </c>
      <c r="F43" s="2">
        <f>数据源!DJ75</f>
        <v>2</v>
      </c>
      <c r="G43" s="2">
        <f>数据源!DK75</f>
        <v>6.6699999999999995E-2</v>
      </c>
      <c r="H43" s="2">
        <f>数据源!DL75</f>
        <v>8.7763157894736835E-2</v>
      </c>
      <c r="I43" s="2">
        <f>数据源!DM75</f>
        <v>878</v>
      </c>
      <c r="J43" s="3">
        <f>ROUNDUP(IF(F43&gt;1,F43-ROUNDDOWN(SQRT(F43),0),F43),0)</f>
        <v>1</v>
      </c>
      <c r="K43" s="3">
        <f>F43*2-J43</f>
        <v>3</v>
      </c>
      <c r="L43" s="3" t="str">
        <f>RIGHT(D43,2)</f>
        <v>碎片</v>
      </c>
      <c r="M43" s="3">
        <f ca="1">IF(OR(L43="坦克",L43="碎片"),VLOOKUP(C43,INDIRECT("坦克ID"),MATCH(L43&amp;"ID",INDIRECT("坦克标头"),0),FALSE),VLOOKUP(C43,INDIRECT(L43&amp;"ID"),2,FALSE))</f>
        <v>51111</v>
      </c>
      <c r="N43" s="3">
        <f ca="1">M43</f>
        <v>51111</v>
      </c>
      <c r="O43" s="3">
        <f>I43</f>
        <v>878</v>
      </c>
      <c r="P43" s="1" t="str">
        <f>"("&amp;J43&amp;","&amp;K43&amp;")"</f>
        <v>(1,3)</v>
      </c>
      <c r="Q43" s="3" t="str">
        <f>IF(D43="坦克碎片",VLOOKUP(C43,道具信息!$N$2:$O$291,2,FALSE)&amp;"碎片",VLOOKUP(C43,道具信息!$N$2:$O$291,2,FALSE))</f>
        <v>T1坦克碎片</v>
      </c>
      <c r="R43" s="3">
        <f t="shared" ref="R43:R57" si="34">SUMIFS(I$3:I$168,Q$3:Q$168,Q43,B$3:B$168,B43)</f>
        <v>2634</v>
      </c>
      <c r="S43" s="11">
        <f t="shared" ref="S43:S57" si="35">ROUND(R43/SUMIF(B$3:B$168,B43,I$3:I$168),3)</f>
        <v>0.27200000000000002</v>
      </c>
    </row>
    <row r="44" spans="2:19" x14ac:dyDescent="0.3">
      <c r="B44" s="2">
        <f>数据源!DF76</f>
        <v>5</v>
      </c>
      <c r="C44" s="2" t="str">
        <f>数据源!DG76</f>
        <v>Stuart</v>
      </c>
      <c r="D44" s="2" t="str">
        <f>数据源!DH76</f>
        <v>坦克碎片</v>
      </c>
      <c r="E44" s="2">
        <f>数据源!DI76</f>
        <v>11.4</v>
      </c>
      <c r="F44" s="2">
        <f>数据源!DJ76</f>
        <v>2</v>
      </c>
      <c r="G44" s="2">
        <f>数据源!DK76</f>
        <v>6.6699999999999995E-2</v>
      </c>
      <c r="H44" s="2">
        <f>数据源!DL76</f>
        <v>8.7763157894736835E-2</v>
      </c>
      <c r="I44" s="2">
        <f>数据源!DM76</f>
        <v>878</v>
      </c>
      <c r="J44" s="3">
        <f t="shared" ref="J44:J57" si="36">ROUNDUP(IF(F44&gt;1,F44-ROUNDDOWN(SQRT(F44),0),F44),0)</f>
        <v>1</v>
      </c>
      <c r="K44" s="3">
        <f t="shared" ref="K44:K57" si="37">F44*2-J44</f>
        <v>3</v>
      </c>
      <c r="L44" s="3" t="str">
        <f t="shared" ref="L44:L57" si="38">RIGHT(D44,2)</f>
        <v>碎片</v>
      </c>
      <c r="M44" s="3">
        <f t="shared" ref="M44:M57" ca="1" si="39">IF(OR(L44="坦克",L44="碎片"),VLOOKUP(C44,INDIRECT("坦克ID"),MATCH(L44&amp;"ID",INDIRECT("坦克标头"),0),FALSE),VLOOKUP(C44,INDIRECT(L44&amp;"ID"),2,FALSE))</f>
        <v>52111</v>
      </c>
      <c r="N44" s="3" t="str">
        <f ca="1">N43&amp;","&amp;M44</f>
        <v>51111,52111</v>
      </c>
      <c r="O44" s="3" t="str">
        <f>O43&amp;","&amp;I44</f>
        <v>878,878</v>
      </c>
      <c r="P44" s="1" t="str">
        <f>P43&amp;","&amp;"("&amp;J44&amp;","&amp;K44&amp;")"</f>
        <v>(1,3),(1,3)</v>
      </c>
      <c r="Q44" s="3" t="str">
        <f>IF(D44="坦克碎片",VLOOKUP(C44,道具信息!$N$2:$O$291,2,FALSE)&amp;"碎片",VLOOKUP(C44,道具信息!$N$2:$O$291,2,FALSE))</f>
        <v>T1坦克碎片</v>
      </c>
      <c r="R44" s="3">
        <f t="shared" si="34"/>
        <v>2634</v>
      </c>
      <c r="S44" s="11">
        <f t="shared" si="35"/>
        <v>0.27200000000000002</v>
      </c>
    </row>
    <row r="45" spans="2:19" x14ac:dyDescent="0.3">
      <c r="B45" s="2">
        <f>数据源!DF77</f>
        <v>5</v>
      </c>
      <c r="C45" s="2" t="str">
        <f>数据源!DG77</f>
        <v>B-1</v>
      </c>
      <c r="D45" s="2" t="str">
        <f>数据源!DH77</f>
        <v>坦克碎片</v>
      </c>
      <c r="E45" s="2">
        <f>数据源!DI77</f>
        <v>11.4</v>
      </c>
      <c r="F45" s="2">
        <f>数据源!DJ77</f>
        <v>2</v>
      </c>
      <c r="G45" s="2">
        <f>数据源!DK77</f>
        <v>6.6699999999999995E-2</v>
      </c>
      <c r="H45" s="2">
        <f>数据源!DL77</f>
        <v>8.7763157894736835E-2</v>
      </c>
      <c r="I45" s="2">
        <f>数据源!DM77</f>
        <v>878</v>
      </c>
      <c r="J45" s="3">
        <f t="shared" si="36"/>
        <v>1</v>
      </c>
      <c r="K45" s="3">
        <f t="shared" si="37"/>
        <v>3</v>
      </c>
      <c r="L45" s="3" t="str">
        <f t="shared" si="38"/>
        <v>碎片</v>
      </c>
      <c r="M45" s="3">
        <f t="shared" ca="1" si="39"/>
        <v>53111</v>
      </c>
      <c r="N45" s="3" t="str">
        <f t="shared" ref="N45:N57" ca="1" si="40">N44&amp;","&amp;M45</f>
        <v>51111,52111,53111</v>
      </c>
      <c r="O45" s="3" t="str">
        <f t="shared" ref="O45:O57" si="41">O44&amp;","&amp;I45</f>
        <v>878,878,878</v>
      </c>
      <c r="P45" s="1" t="str">
        <f t="shared" ref="P45:P57" si="42">P44&amp;","&amp;"("&amp;J45&amp;","&amp;K45&amp;")"</f>
        <v>(1,3),(1,3),(1,3)</v>
      </c>
      <c r="Q45" s="3" t="str">
        <f>IF(D45="坦克碎片",VLOOKUP(C45,道具信息!$N$2:$O$291,2,FALSE)&amp;"碎片",VLOOKUP(C45,道具信息!$N$2:$O$291,2,FALSE))</f>
        <v>T1坦克碎片</v>
      </c>
      <c r="R45" s="3">
        <f t="shared" si="34"/>
        <v>2634</v>
      </c>
      <c r="S45" s="11">
        <f t="shared" si="35"/>
        <v>0.27200000000000002</v>
      </c>
    </row>
    <row r="46" spans="2:19" x14ac:dyDescent="0.3">
      <c r="B46" s="2">
        <f>数据源!DF78</f>
        <v>5</v>
      </c>
      <c r="C46" s="2" t="str">
        <f>数据源!DG78</f>
        <v>二号</v>
      </c>
      <c r="D46" s="2" t="str">
        <f>数据源!DH78</f>
        <v>坦克碎片</v>
      </c>
      <c r="E46" s="2">
        <f>数据源!DI78</f>
        <v>20.5</v>
      </c>
      <c r="F46" s="2">
        <f>数据源!DJ78</f>
        <v>1</v>
      </c>
      <c r="G46" s="2">
        <f>数据源!DK78</f>
        <v>6.6699999999999995E-2</v>
      </c>
      <c r="H46" s="2">
        <f>数据源!DL78</f>
        <v>9.7609756097560965E-2</v>
      </c>
      <c r="I46" s="2">
        <f>数据源!DM78</f>
        <v>976</v>
      </c>
      <c r="J46" s="3">
        <f t="shared" si="36"/>
        <v>1</v>
      </c>
      <c r="K46" s="3">
        <f t="shared" si="37"/>
        <v>1</v>
      </c>
      <c r="L46" s="3" t="str">
        <f t="shared" si="38"/>
        <v>碎片</v>
      </c>
      <c r="M46" s="3">
        <f t="shared" ca="1" si="39"/>
        <v>51211</v>
      </c>
      <c r="N46" s="3" t="str">
        <f t="shared" ca="1" si="40"/>
        <v>51111,52111,53111,51211</v>
      </c>
      <c r="O46" s="3" t="str">
        <f t="shared" si="41"/>
        <v>878,878,878,976</v>
      </c>
      <c r="P46" s="1" t="str">
        <f t="shared" si="42"/>
        <v>(1,3),(1,3),(1,3),(1,1)</v>
      </c>
      <c r="Q46" s="3" t="str">
        <f>IF(D46="坦克碎片",VLOOKUP(C46,道具信息!$N$2:$O$291,2,FALSE)&amp;"碎片",VLOOKUP(C46,道具信息!$N$2:$O$291,2,FALSE))</f>
        <v>T2坦克碎片</v>
      </c>
      <c r="R46" s="3">
        <f t="shared" si="34"/>
        <v>5247</v>
      </c>
      <c r="S46" s="11">
        <f t="shared" si="35"/>
        <v>0.54200000000000004</v>
      </c>
    </row>
    <row r="47" spans="2:19" x14ac:dyDescent="0.3">
      <c r="B47" s="2">
        <f>数据源!DF79</f>
        <v>5</v>
      </c>
      <c r="C47" s="2" t="str">
        <f>数据源!DG79</f>
        <v>T-34</v>
      </c>
      <c r="D47" s="2" t="str">
        <f>数据源!DH79</f>
        <v>坦克碎片</v>
      </c>
      <c r="E47" s="2">
        <f>数据源!DI79</f>
        <v>20.5</v>
      </c>
      <c r="F47" s="2">
        <f>数据源!DJ79</f>
        <v>1</v>
      </c>
      <c r="G47" s="2">
        <f>数据源!DK79</f>
        <v>6.6699999999999995E-2</v>
      </c>
      <c r="H47" s="2">
        <f>数据源!DL79</f>
        <v>9.7609756097560965E-2</v>
      </c>
      <c r="I47" s="2">
        <f>数据源!DM79</f>
        <v>976</v>
      </c>
      <c r="J47" s="3">
        <f t="shared" si="36"/>
        <v>1</v>
      </c>
      <c r="K47" s="3">
        <f t="shared" si="37"/>
        <v>1</v>
      </c>
      <c r="L47" s="3" t="str">
        <f t="shared" si="38"/>
        <v>碎片</v>
      </c>
      <c r="M47" s="3">
        <f t="shared" ca="1" si="39"/>
        <v>52211</v>
      </c>
      <c r="N47" s="3" t="str">
        <f t="shared" ca="1" si="40"/>
        <v>51111,52111,53111,51211,52211</v>
      </c>
      <c r="O47" s="3" t="str">
        <f t="shared" si="41"/>
        <v>878,878,878,976,976</v>
      </c>
      <c r="P47" s="1" t="str">
        <f t="shared" si="42"/>
        <v>(1,3),(1,3),(1,3),(1,1),(1,1)</v>
      </c>
      <c r="Q47" s="3" t="str">
        <f>IF(D47="坦克碎片",VLOOKUP(C47,道具信息!$N$2:$O$291,2,FALSE)&amp;"碎片",VLOOKUP(C47,道具信息!$N$2:$O$291,2,FALSE))</f>
        <v>T2坦克碎片</v>
      </c>
      <c r="R47" s="3">
        <f t="shared" si="34"/>
        <v>5247</v>
      </c>
      <c r="S47" s="11">
        <f t="shared" si="35"/>
        <v>0.54200000000000004</v>
      </c>
    </row>
    <row r="48" spans="2:19" x14ac:dyDescent="0.3">
      <c r="B48" s="2">
        <f>数据源!DF80</f>
        <v>5</v>
      </c>
      <c r="C48" s="2" t="str">
        <f>数据源!DG80</f>
        <v>KV-1</v>
      </c>
      <c r="D48" s="2" t="str">
        <f>数据源!DH80</f>
        <v>坦克碎片</v>
      </c>
      <c r="E48" s="2">
        <f>数据源!DI80</f>
        <v>20.5</v>
      </c>
      <c r="F48" s="2">
        <f>数据源!DJ80</f>
        <v>1</v>
      </c>
      <c r="G48" s="2">
        <f>数据源!DK80</f>
        <v>6.6699999999999995E-2</v>
      </c>
      <c r="H48" s="2">
        <f>数据源!DL80</f>
        <v>9.7609756097560965E-2</v>
      </c>
      <c r="I48" s="2">
        <f>数据源!DM80</f>
        <v>976</v>
      </c>
      <c r="J48" s="3">
        <f t="shared" si="36"/>
        <v>1</v>
      </c>
      <c r="K48" s="3">
        <f t="shared" si="37"/>
        <v>1</v>
      </c>
      <c r="L48" s="3" t="str">
        <f t="shared" si="38"/>
        <v>碎片</v>
      </c>
      <c r="M48" s="3">
        <f t="shared" ca="1" si="39"/>
        <v>53211</v>
      </c>
      <c r="N48" s="3" t="str">
        <f t="shared" ca="1" si="40"/>
        <v>51111,52111,53111,51211,52211,53211</v>
      </c>
      <c r="O48" s="3" t="str">
        <f t="shared" si="41"/>
        <v>878,878,878,976,976,976</v>
      </c>
      <c r="P48" s="1" t="str">
        <f t="shared" si="42"/>
        <v>(1,3),(1,3),(1,3),(1,1),(1,1),(1,1)</v>
      </c>
      <c r="Q48" s="3" t="str">
        <f>IF(D48="坦克碎片",VLOOKUP(C48,道具信息!$N$2:$O$291,2,FALSE)&amp;"碎片",VLOOKUP(C48,道具信息!$N$2:$O$291,2,FALSE))</f>
        <v>T2坦克碎片</v>
      </c>
      <c r="R48" s="3">
        <f t="shared" si="34"/>
        <v>5247</v>
      </c>
      <c r="S48" s="11">
        <f t="shared" si="35"/>
        <v>0.54200000000000004</v>
      </c>
    </row>
    <row r="49" spans="2:19" x14ac:dyDescent="0.3">
      <c r="B49" s="2">
        <f>数据源!DF81</f>
        <v>5</v>
      </c>
      <c r="C49" s="2" t="str">
        <f>数据源!DG81</f>
        <v>Puma</v>
      </c>
      <c r="D49" s="2" t="str">
        <f>数据源!DH81</f>
        <v>坦克碎片</v>
      </c>
      <c r="E49" s="2">
        <f>数据源!DI81</f>
        <v>41.4</v>
      </c>
      <c r="F49" s="2">
        <f>数据源!DJ81</f>
        <v>1</v>
      </c>
      <c r="G49" s="2">
        <f>数据源!DK81</f>
        <v>0.1067</v>
      </c>
      <c r="H49" s="2">
        <f>数据源!DL81</f>
        <v>7.7318840579710155E-2</v>
      </c>
      <c r="I49" s="2">
        <f>数据源!DM81</f>
        <v>773</v>
      </c>
      <c r="J49" s="3">
        <f t="shared" si="36"/>
        <v>1</v>
      </c>
      <c r="K49" s="3">
        <f t="shared" si="37"/>
        <v>1</v>
      </c>
      <c r="L49" s="3" t="str">
        <f t="shared" si="38"/>
        <v>碎片</v>
      </c>
      <c r="M49" s="3">
        <f t="shared" ca="1" si="39"/>
        <v>51221</v>
      </c>
      <c r="N49" s="3" t="str">
        <f t="shared" ca="1" si="40"/>
        <v>51111,52111,53111,51211,52211,53211,51221</v>
      </c>
      <c r="O49" s="3" t="str">
        <f t="shared" si="41"/>
        <v>878,878,878,976,976,976,773</v>
      </c>
      <c r="P49" s="1" t="str">
        <f t="shared" si="42"/>
        <v>(1,3),(1,3),(1,3),(1,1),(1,1),(1,1),(1,1)</v>
      </c>
      <c r="Q49" s="3" t="str">
        <f>IF(D49="坦克碎片",VLOOKUP(C49,道具信息!$N$2:$O$291,2,FALSE)&amp;"碎片",VLOOKUP(C49,道具信息!$N$2:$O$291,2,FALSE))</f>
        <v>T2坦克碎片</v>
      </c>
      <c r="R49" s="3">
        <f t="shared" si="34"/>
        <v>5247</v>
      </c>
      <c r="S49" s="11">
        <f t="shared" si="35"/>
        <v>0.54200000000000004</v>
      </c>
    </row>
    <row r="50" spans="2:19" x14ac:dyDescent="0.3">
      <c r="B50" s="2">
        <f>数据源!DF82</f>
        <v>5</v>
      </c>
      <c r="C50" s="2" t="str">
        <f>数据源!DG82</f>
        <v>四号</v>
      </c>
      <c r="D50" s="2" t="str">
        <f>数据源!DH82</f>
        <v>坦克碎片</v>
      </c>
      <c r="E50" s="2">
        <f>数据源!DI82</f>
        <v>41.4</v>
      </c>
      <c r="F50" s="2">
        <f>数据源!DJ82</f>
        <v>1</v>
      </c>
      <c r="G50" s="2">
        <f>数据源!DK82</f>
        <v>0.1067</v>
      </c>
      <c r="H50" s="2">
        <f>数据源!DL82</f>
        <v>7.7318840579710155E-2</v>
      </c>
      <c r="I50" s="2">
        <f>数据源!DM82</f>
        <v>773</v>
      </c>
      <c r="J50" s="3">
        <f t="shared" si="36"/>
        <v>1</v>
      </c>
      <c r="K50" s="3">
        <f t="shared" si="37"/>
        <v>1</v>
      </c>
      <c r="L50" s="3" t="str">
        <f t="shared" si="38"/>
        <v>碎片</v>
      </c>
      <c r="M50" s="3">
        <f t="shared" ca="1" si="39"/>
        <v>52221</v>
      </c>
      <c r="N50" s="3" t="str">
        <f t="shared" ca="1" si="40"/>
        <v>51111,52111,53111,51211,52211,53211,51221,52221</v>
      </c>
      <c r="O50" s="3" t="str">
        <f t="shared" si="41"/>
        <v>878,878,878,976,976,976,773,773</v>
      </c>
      <c r="P50" s="1" t="str">
        <f t="shared" si="42"/>
        <v>(1,3),(1,3),(1,3),(1,1),(1,1),(1,1),(1,1),(1,1)</v>
      </c>
      <c r="Q50" s="3" t="str">
        <f>IF(D50="坦克碎片",VLOOKUP(C50,道具信息!$N$2:$O$291,2,FALSE)&amp;"碎片",VLOOKUP(C50,道具信息!$N$2:$O$291,2,FALSE))</f>
        <v>T2坦克碎片</v>
      </c>
      <c r="R50" s="3">
        <f t="shared" si="34"/>
        <v>5247</v>
      </c>
      <c r="S50" s="11">
        <f t="shared" si="35"/>
        <v>0.54200000000000004</v>
      </c>
    </row>
    <row r="51" spans="2:19" x14ac:dyDescent="0.3">
      <c r="B51" s="2">
        <f>数据源!DF83</f>
        <v>5</v>
      </c>
      <c r="C51" s="2" t="str">
        <f>数据源!DG83</f>
        <v>丘吉尔</v>
      </c>
      <c r="D51" s="2" t="str">
        <f>数据源!DH83</f>
        <v>坦克碎片</v>
      </c>
      <c r="E51" s="2">
        <f>数据源!DI83</f>
        <v>41.4</v>
      </c>
      <c r="F51" s="2">
        <f>数据源!DJ83</f>
        <v>1</v>
      </c>
      <c r="G51" s="2">
        <f>数据源!DK83</f>
        <v>0.1067</v>
      </c>
      <c r="H51" s="2">
        <f>数据源!DL83</f>
        <v>7.7318840579710155E-2</v>
      </c>
      <c r="I51" s="2">
        <f>数据源!DM83</f>
        <v>773</v>
      </c>
      <c r="J51" s="3">
        <f t="shared" si="36"/>
        <v>1</v>
      </c>
      <c r="K51" s="3">
        <f t="shared" si="37"/>
        <v>1</v>
      </c>
      <c r="L51" s="3" t="str">
        <f t="shared" si="38"/>
        <v>碎片</v>
      </c>
      <c r="M51" s="3">
        <f t="shared" ca="1" si="39"/>
        <v>53221</v>
      </c>
      <c r="N51" s="3" t="str">
        <f t="shared" ca="1" si="40"/>
        <v>51111,52111,53111,51211,52211,53211,51221,52221,53221</v>
      </c>
      <c r="O51" s="3" t="str">
        <f t="shared" si="41"/>
        <v>878,878,878,976,976,976,773,773,773</v>
      </c>
      <c r="P51" s="1" t="str">
        <f t="shared" si="42"/>
        <v>(1,3),(1,3),(1,3),(1,1),(1,1),(1,1),(1,1),(1,1),(1,1)</v>
      </c>
      <c r="Q51" s="3" t="str">
        <f>IF(D51="坦克碎片",VLOOKUP(C51,道具信息!$N$2:$O$291,2,FALSE)&amp;"碎片",VLOOKUP(C51,道具信息!$N$2:$O$291,2,FALSE))</f>
        <v>T2坦克碎片</v>
      </c>
      <c r="R51" s="3">
        <f t="shared" si="34"/>
        <v>5247</v>
      </c>
      <c r="S51" s="11">
        <f t="shared" si="35"/>
        <v>0.54200000000000004</v>
      </c>
    </row>
    <row r="52" spans="2:19" x14ac:dyDescent="0.3">
      <c r="B52" s="2">
        <f>数据源!DF84</f>
        <v>5</v>
      </c>
      <c r="C52" s="2" t="str">
        <f>数据源!DG84</f>
        <v>35(t)</v>
      </c>
      <c r="D52" s="2" t="str">
        <f>数据源!DH84</f>
        <v>坦克碎片</v>
      </c>
      <c r="E52" s="2">
        <f>数据源!DI84</f>
        <v>35</v>
      </c>
      <c r="F52" s="2">
        <f>数据源!DJ84</f>
        <v>1</v>
      </c>
      <c r="G52" s="2">
        <f>数据源!DK84</f>
        <v>4.6699999999999998E-2</v>
      </c>
      <c r="H52" s="2">
        <f>数据源!DL84</f>
        <v>4.0028571428571427E-2</v>
      </c>
      <c r="I52" s="2">
        <f>数据源!DM84</f>
        <v>400</v>
      </c>
      <c r="J52" s="3">
        <f t="shared" si="36"/>
        <v>1</v>
      </c>
      <c r="K52" s="3">
        <f t="shared" si="37"/>
        <v>1</v>
      </c>
      <c r="L52" s="3" t="str">
        <f t="shared" si="38"/>
        <v>碎片</v>
      </c>
      <c r="M52" s="3">
        <f t="shared" ca="1" si="39"/>
        <v>51311</v>
      </c>
      <c r="N52" s="3" t="str">
        <f t="shared" ca="1" si="40"/>
        <v>51111,52111,53111,51211,52211,53211,51221,52221,53221,51311</v>
      </c>
      <c r="O52" s="3" t="str">
        <f t="shared" si="41"/>
        <v>878,878,878,976,976,976,773,773,773,400</v>
      </c>
      <c r="P52" s="1" t="str">
        <f t="shared" si="42"/>
        <v>(1,3),(1,3),(1,3),(1,1),(1,1),(1,1),(1,1),(1,1),(1,1),(1,1)</v>
      </c>
      <c r="Q52" s="3" t="str">
        <f>IF(D52="坦克碎片",VLOOKUP(C52,道具信息!$N$2:$O$291,2,FALSE)&amp;"碎片",VLOOKUP(C52,道具信息!$N$2:$O$291,2,FALSE))</f>
        <v>T3坦克碎片</v>
      </c>
      <c r="R52" s="3">
        <f t="shared" si="34"/>
        <v>1798</v>
      </c>
      <c r="S52" s="11">
        <f t="shared" si="35"/>
        <v>0.186</v>
      </c>
    </row>
    <row r="53" spans="2:19" x14ac:dyDescent="0.3">
      <c r="B53" s="2">
        <f>数据源!DF85</f>
        <v>5</v>
      </c>
      <c r="C53" s="2" t="str">
        <f>数据源!DG85</f>
        <v>玛蒂尔达</v>
      </c>
      <c r="D53" s="2" t="str">
        <f>数据源!DH85</f>
        <v>坦克碎片</v>
      </c>
      <c r="E53" s="2">
        <f>数据源!DI85</f>
        <v>35</v>
      </c>
      <c r="F53" s="2">
        <f>数据源!DJ85</f>
        <v>1</v>
      </c>
      <c r="G53" s="2">
        <f>数据源!DK85</f>
        <v>4.6600000000000003E-2</v>
      </c>
      <c r="H53" s="2">
        <f>数据源!DL85</f>
        <v>3.9942857142857148E-2</v>
      </c>
      <c r="I53" s="2">
        <f>数据源!DM85</f>
        <v>399</v>
      </c>
      <c r="J53" s="3">
        <f t="shared" si="36"/>
        <v>1</v>
      </c>
      <c r="K53" s="3">
        <f t="shared" si="37"/>
        <v>1</v>
      </c>
      <c r="L53" s="3" t="str">
        <f t="shared" si="38"/>
        <v>碎片</v>
      </c>
      <c r="M53" s="3">
        <f t="shared" ca="1" si="39"/>
        <v>52311</v>
      </c>
      <c r="N53" s="3" t="str">
        <f t="shared" ca="1" si="40"/>
        <v>51111,52111,53111,51211,52211,53211,51221,52221,53221,51311,52311</v>
      </c>
      <c r="O53" s="3" t="str">
        <f t="shared" si="41"/>
        <v>878,878,878,976,976,976,773,773,773,400,399</v>
      </c>
      <c r="P53" s="1" t="str">
        <f t="shared" si="42"/>
        <v>(1,3),(1,3),(1,3),(1,1),(1,1),(1,1),(1,1),(1,1),(1,1),(1,1),(1,1)</v>
      </c>
      <c r="Q53" s="3" t="str">
        <f>IF(D53="坦克碎片",VLOOKUP(C53,道具信息!$N$2:$O$291,2,FALSE)&amp;"碎片",VLOOKUP(C53,道具信息!$N$2:$O$291,2,FALSE))</f>
        <v>T3坦克碎片</v>
      </c>
      <c r="R53" s="3">
        <f t="shared" si="34"/>
        <v>1798</v>
      </c>
      <c r="S53" s="11">
        <f t="shared" si="35"/>
        <v>0.186</v>
      </c>
    </row>
    <row r="54" spans="2:19" x14ac:dyDescent="0.3">
      <c r="B54" s="2">
        <f>数据源!DF86</f>
        <v>5</v>
      </c>
      <c r="C54" s="2" t="str">
        <f>数据源!DG86</f>
        <v>黑豹</v>
      </c>
      <c r="D54" s="2" t="str">
        <f>数据源!DH86</f>
        <v>坦克碎片</v>
      </c>
      <c r="E54" s="2">
        <f>数据源!DI86</f>
        <v>35</v>
      </c>
      <c r="F54" s="2">
        <f>数据源!DJ86</f>
        <v>1</v>
      </c>
      <c r="G54" s="2">
        <f>数据源!DK86</f>
        <v>4.6600000000000003E-2</v>
      </c>
      <c r="H54" s="2">
        <f>数据源!DL86</f>
        <v>3.9942857142857148E-2</v>
      </c>
      <c r="I54" s="2">
        <f>数据源!DM86</f>
        <v>399</v>
      </c>
      <c r="J54" s="3">
        <f t="shared" si="36"/>
        <v>1</v>
      </c>
      <c r="K54" s="3">
        <f t="shared" si="37"/>
        <v>1</v>
      </c>
      <c r="L54" s="3" t="str">
        <f t="shared" si="38"/>
        <v>碎片</v>
      </c>
      <c r="M54" s="3">
        <f t="shared" ca="1" si="39"/>
        <v>53311</v>
      </c>
      <c r="N54" s="3" t="str">
        <f t="shared" ca="1" si="40"/>
        <v>51111,52111,53111,51211,52211,53211,51221,52221,53221,51311,52311,53311</v>
      </c>
      <c r="O54" s="3" t="str">
        <f t="shared" si="41"/>
        <v>878,878,878,976,976,976,773,773,773,400,399,399</v>
      </c>
      <c r="P54" s="1" t="str">
        <f t="shared" si="42"/>
        <v>(1,3),(1,3),(1,3),(1,1),(1,1),(1,1),(1,1),(1,1),(1,1),(1,1),(1,1),(1,1)</v>
      </c>
      <c r="Q54" s="3" t="str">
        <f>IF(D54="坦克碎片",VLOOKUP(C54,道具信息!$N$2:$O$291,2,FALSE)&amp;"碎片",VLOOKUP(C54,道具信息!$N$2:$O$291,2,FALSE))</f>
        <v>T3坦克碎片</v>
      </c>
      <c r="R54" s="3">
        <f t="shared" si="34"/>
        <v>1798</v>
      </c>
      <c r="S54" s="11">
        <f t="shared" si="35"/>
        <v>0.186</v>
      </c>
    </row>
    <row r="55" spans="2:19" x14ac:dyDescent="0.3">
      <c r="B55" s="2">
        <f>数据源!DF87</f>
        <v>5</v>
      </c>
      <c r="C55" s="2" t="str">
        <f>数据源!DG87</f>
        <v>十字军</v>
      </c>
      <c r="D55" s="2" t="str">
        <f>数据源!DH87</f>
        <v>坦克碎片</v>
      </c>
      <c r="E55" s="2">
        <f>数据源!DI87</f>
        <v>70</v>
      </c>
      <c r="F55" s="2">
        <f>数据源!DJ87</f>
        <v>1</v>
      </c>
      <c r="G55" s="2">
        <f>数据源!DK87</f>
        <v>4.6600000000000003E-2</v>
      </c>
      <c r="H55" s="2">
        <f>数据源!DL87</f>
        <v>1.9971428571428574E-2</v>
      </c>
      <c r="I55" s="2">
        <f>数据源!DM87</f>
        <v>200</v>
      </c>
      <c r="J55" s="3">
        <f t="shared" si="36"/>
        <v>1</v>
      </c>
      <c r="K55" s="3">
        <f t="shared" si="37"/>
        <v>1</v>
      </c>
      <c r="L55" s="3" t="str">
        <f t="shared" si="38"/>
        <v>碎片</v>
      </c>
      <c r="M55" s="3">
        <f t="shared" ca="1" si="39"/>
        <v>51321</v>
      </c>
      <c r="N55" s="3" t="str">
        <f t="shared" ca="1" si="40"/>
        <v>51111,52111,53111,51211,52211,53211,51221,52221,53221,51311,52311,53311,51321</v>
      </c>
      <c r="O55" s="3" t="str">
        <f t="shared" si="41"/>
        <v>878,878,878,976,976,976,773,773,773,400,399,399,200</v>
      </c>
      <c r="P55" s="1" t="str">
        <f t="shared" si="42"/>
        <v>(1,3),(1,3),(1,3),(1,1),(1,1),(1,1),(1,1),(1,1),(1,1),(1,1),(1,1),(1,1),(1,1)</v>
      </c>
      <c r="Q55" s="3" t="str">
        <f>IF(D55="坦克碎片",VLOOKUP(C55,道具信息!$N$2:$O$291,2,FALSE)&amp;"碎片",VLOOKUP(C55,道具信息!$N$2:$O$291,2,FALSE))</f>
        <v>T3坦克碎片</v>
      </c>
      <c r="R55" s="3">
        <f t="shared" si="34"/>
        <v>1798</v>
      </c>
      <c r="S55" s="11">
        <f t="shared" si="35"/>
        <v>0.186</v>
      </c>
    </row>
    <row r="56" spans="2:19" x14ac:dyDescent="0.3">
      <c r="B56" s="2">
        <f>数据源!DF88</f>
        <v>5</v>
      </c>
      <c r="C56" s="2" t="str">
        <f>数据源!DG88</f>
        <v>谢尔曼</v>
      </c>
      <c r="D56" s="2" t="str">
        <f>数据源!DH88</f>
        <v>坦克碎片</v>
      </c>
      <c r="E56" s="2">
        <f>数据源!DI88</f>
        <v>70</v>
      </c>
      <c r="F56" s="2">
        <f>数据源!DJ88</f>
        <v>1</v>
      </c>
      <c r="G56" s="2">
        <f>数据源!DK88</f>
        <v>4.6600000000000003E-2</v>
      </c>
      <c r="H56" s="2">
        <f>数据源!DL88</f>
        <v>1.9971428571428574E-2</v>
      </c>
      <c r="I56" s="2">
        <f>数据源!DM88</f>
        <v>200</v>
      </c>
      <c r="J56" s="3">
        <f t="shared" si="36"/>
        <v>1</v>
      </c>
      <c r="K56" s="3">
        <f t="shared" si="37"/>
        <v>1</v>
      </c>
      <c r="L56" s="3" t="str">
        <f t="shared" si="38"/>
        <v>碎片</v>
      </c>
      <c r="M56" s="3">
        <f t="shared" ca="1" si="39"/>
        <v>52321</v>
      </c>
      <c r="N56" s="3" t="str">
        <f t="shared" ca="1" si="40"/>
        <v>51111,52111,53111,51211,52211,53211,51221,52221,53221,51311,52311,53311,51321,52321</v>
      </c>
      <c r="O56" s="3" t="str">
        <f t="shared" si="41"/>
        <v>878,878,878,976,976,976,773,773,773,400,399,399,200,200</v>
      </c>
      <c r="P56" s="1" t="str">
        <f t="shared" si="42"/>
        <v>(1,3),(1,3),(1,3),(1,1),(1,1),(1,1),(1,1),(1,1),(1,1),(1,1),(1,1),(1,1),(1,1),(1,1)</v>
      </c>
      <c r="Q56" s="3" t="str">
        <f>IF(D56="坦克碎片",VLOOKUP(C56,道具信息!$N$2:$O$291,2,FALSE)&amp;"碎片",VLOOKUP(C56,道具信息!$N$2:$O$291,2,FALSE))</f>
        <v>T3坦克碎片</v>
      </c>
      <c r="R56" s="3">
        <f t="shared" si="34"/>
        <v>1798</v>
      </c>
      <c r="S56" s="11">
        <f t="shared" si="35"/>
        <v>0.186</v>
      </c>
    </row>
    <row r="57" spans="2:19" x14ac:dyDescent="0.3">
      <c r="B57" s="2">
        <f>数据源!DF89</f>
        <v>5</v>
      </c>
      <c r="C57" s="2" t="str">
        <f>数据源!DG89</f>
        <v>虎式</v>
      </c>
      <c r="D57" s="2" t="str">
        <f>数据源!DH89</f>
        <v>坦克碎片</v>
      </c>
      <c r="E57" s="2">
        <f>数据源!DI89</f>
        <v>70</v>
      </c>
      <c r="F57" s="2">
        <f>数据源!DJ89</f>
        <v>1</v>
      </c>
      <c r="G57" s="2">
        <f>数据源!DK89</f>
        <v>4.6600000000000003E-2</v>
      </c>
      <c r="H57" s="2">
        <f>数据源!DL89</f>
        <v>1.9971428571428574E-2</v>
      </c>
      <c r="I57" s="2">
        <f>数据源!DM89</f>
        <v>200</v>
      </c>
      <c r="J57" s="3">
        <f t="shared" si="36"/>
        <v>1</v>
      </c>
      <c r="K57" s="3">
        <f t="shared" si="37"/>
        <v>1</v>
      </c>
      <c r="L57" s="3" t="str">
        <f t="shared" si="38"/>
        <v>碎片</v>
      </c>
      <c r="M57" s="3">
        <f t="shared" ca="1" si="39"/>
        <v>53321</v>
      </c>
      <c r="N57" s="3" t="str">
        <f t="shared" ca="1" si="40"/>
        <v>51111,52111,53111,51211,52211,53211,51221,52221,53221,51311,52311,53311,51321,52321,53321</v>
      </c>
      <c r="O57" s="3" t="str">
        <f t="shared" si="41"/>
        <v>878,878,878,976,976,976,773,773,773,400,399,399,200,200,200</v>
      </c>
      <c r="P57" s="1" t="str">
        <f t="shared" si="42"/>
        <v>(1,3),(1,3),(1,3),(1,1),(1,1),(1,1),(1,1),(1,1),(1,1),(1,1),(1,1),(1,1),(1,1),(1,1),(1,1)</v>
      </c>
      <c r="Q57" s="3" t="str">
        <f>IF(D57="坦克碎片",VLOOKUP(C57,道具信息!$N$2:$O$291,2,FALSE)&amp;"碎片",VLOOKUP(C57,道具信息!$N$2:$O$291,2,FALSE))</f>
        <v>T3坦克碎片</v>
      </c>
      <c r="R57" s="3">
        <f t="shared" si="34"/>
        <v>1798</v>
      </c>
      <c r="S57" s="11">
        <f t="shared" si="35"/>
        <v>0.186</v>
      </c>
    </row>
    <row r="58" spans="2:19" x14ac:dyDescent="0.3">
      <c r="N58" s="3" t="str">
        <f ca="1">"["&amp;N57&amp;"]"</f>
        <v>[51111,52111,53111,51211,52211,53211,51221,52221,53221,51311,52311,53311,51321,52321,53321]</v>
      </c>
      <c r="O58" s="3" t="str">
        <f>"["&amp;O57&amp;"]"</f>
        <v>[878,878,878,976,976,976,773,773,773,400,399,399,200,200,200]</v>
      </c>
      <c r="P58" s="3" t="str">
        <f>"["&amp;P57&amp;"]"</f>
        <v>[(1,3),(1,3),(1,3),(1,1),(1,1),(1,1),(1,1),(1,1),(1,1),(1,1),(1,1),(1,1),(1,1),(1,1),(1,1)]</v>
      </c>
    </row>
    <row r="60" spans="2:19" x14ac:dyDescent="0.3">
      <c r="B60" s="2" t="str">
        <f>数据源!DF92</f>
        <v>联赛等级</v>
      </c>
      <c r="C60" s="2" t="str">
        <f>数据源!DG92</f>
        <v>道具名称</v>
      </c>
      <c r="D60" s="2" t="str">
        <f>数据源!DH92</f>
        <v>对应大类</v>
      </c>
      <c r="E60" s="2" t="str">
        <f>数据源!DI92</f>
        <v>道具价值</v>
      </c>
      <c r="F60" s="2" t="str">
        <f>数据源!DJ92</f>
        <v>抽取个数</v>
      </c>
      <c r="G60" s="2" t="str">
        <f>数据源!DK92</f>
        <v>价值比例</v>
      </c>
      <c r="H60" s="2" t="str">
        <f>数据源!DL92</f>
        <v>产出概率</v>
      </c>
      <c r="I60" s="2" t="str">
        <f>数据源!DM92</f>
        <v>权重值</v>
      </c>
      <c r="J60" s="7" t="s">
        <v>234</v>
      </c>
      <c r="K60" s="7" t="s">
        <v>235</v>
      </c>
      <c r="L60" s="3" t="s">
        <v>222</v>
      </c>
      <c r="M60" s="3" t="s">
        <v>152</v>
      </c>
      <c r="N60" s="3" t="s">
        <v>224</v>
      </c>
      <c r="O60" s="3" t="s">
        <v>225</v>
      </c>
      <c r="P60" s="3" t="s">
        <v>226</v>
      </c>
      <c r="Q60" s="8" t="s">
        <v>244</v>
      </c>
      <c r="R60" s="8" t="s">
        <v>245</v>
      </c>
      <c r="S60" s="8" t="s">
        <v>246</v>
      </c>
    </row>
    <row r="61" spans="2:19" x14ac:dyDescent="0.3">
      <c r="B61" s="2">
        <f>数据源!DF93</f>
        <v>6</v>
      </c>
      <c r="C61" s="2" t="str">
        <f>数据源!DG93</f>
        <v>雷诺FT</v>
      </c>
      <c r="D61" s="2" t="str">
        <f>数据源!DH93</f>
        <v>坦克碎片</v>
      </c>
      <c r="E61" s="2">
        <f>数据源!DI93</f>
        <v>10.5</v>
      </c>
      <c r="F61" s="2">
        <f>数据源!DJ93</f>
        <v>1.5</v>
      </c>
      <c r="G61" s="2">
        <f>数据源!DK93</f>
        <v>5.67E-2</v>
      </c>
      <c r="H61" s="2">
        <f>数据源!DL93</f>
        <v>0.108</v>
      </c>
      <c r="I61" s="2">
        <f>数据源!DM93</f>
        <v>1080</v>
      </c>
      <c r="J61" s="3">
        <f t="shared" ref="J61:J75" si="43">ROUNDUP(IF(F61&gt;1,F61-ROUNDDOWN(SQRT(F61),0),F61),0)</f>
        <v>1</v>
      </c>
      <c r="K61" s="3">
        <f t="shared" ref="K61:K75" si="44">F61*2-J61</f>
        <v>2</v>
      </c>
      <c r="L61" s="3" t="str">
        <f>RIGHT(D61,2)</f>
        <v>碎片</v>
      </c>
      <c r="M61" s="3">
        <f ca="1">IF(OR(L61="坦克",L61="碎片"),VLOOKUP(C61,INDIRECT("坦克ID"),MATCH(L61&amp;"ID",INDIRECT("坦克标头"),0),FALSE),VLOOKUP(C61,INDIRECT(L61&amp;"ID"),2,FALSE))</f>
        <v>51111</v>
      </c>
      <c r="N61" s="3">
        <f ca="1">M61</f>
        <v>51111</v>
      </c>
      <c r="O61" s="3">
        <f>I61</f>
        <v>1080</v>
      </c>
      <c r="P61" s="1" t="str">
        <f>"("&amp;J61&amp;","&amp;K61&amp;")"</f>
        <v>(1,2)</v>
      </c>
      <c r="Q61" s="3" t="str">
        <f>IF(D61="坦克碎片",VLOOKUP(C61,道具信息!$N$2:$O$291,2,FALSE)&amp;"碎片",VLOOKUP(C61,道具信息!$N$2:$O$291,2,FALSE))</f>
        <v>T1坦克碎片</v>
      </c>
      <c r="R61" s="3">
        <f t="shared" ref="R61:R75" si="45">SUMIFS(I$3:I$168,Q$3:Q$168,Q61,B$3:B$168,B61)</f>
        <v>3240</v>
      </c>
      <c r="S61" s="11">
        <f t="shared" ref="S61:S75" si="46">ROUND(R61/SUMIF(B$3:B$168,B61,I$3:I$168),3)</f>
        <v>0.32700000000000001</v>
      </c>
    </row>
    <row r="62" spans="2:19" x14ac:dyDescent="0.3">
      <c r="B62" s="2">
        <f>数据源!DF94</f>
        <v>6</v>
      </c>
      <c r="C62" s="2" t="str">
        <f>数据源!DG94</f>
        <v>Stuart</v>
      </c>
      <c r="D62" s="2" t="str">
        <f>数据源!DH94</f>
        <v>坦克碎片</v>
      </c>
      <c r="E62" s="2">
        <f>数据源!DI94</f>
        <v>10.5</v>
      </c>
      <c r="F62" s="2">
        <f>数据源!DJ94</f>
        <v>1.5</v>
      </c>
      <c r="G62" s="2">
        <f>数据源!DK94</f>
        <v>5.67E-2</v>
      </c>
      <c r="H62" s="2">
        <f>数据源!DL94</f>
        <v>0.108</v>
      </c>
      <c r="I62" s="2">
        <f>数据源!DM94</f>
        <v>1080</v>
      </c>
      <c r="J62" s="3">
        <f t="shared" si="43"/>
        <v>1</v>
      </c>
      <c r="K62" s="3">
        <f t="shared" si="44"/>
        <v>2</v>
      </c>
      <c r="L62" s="3" t="str">
        <f t="shared" ref="L62:L75" si="47">RIGHT(D62,2)</f>
        <v>碎片</v>
      </c>
      <c r="M62" s="3">
        <f t="shared" ref="M62:M75" ca="1" si="48">IF(OR(L62="坦克",L62="碎片"),VLOOKUP(C62,INDIRECT("坦克ID"),MATCH(L62&amp;"ID",INDIRECT("坦克标头"),0),FALSE),VLOOKUP(C62,INDIRECT(L62&amp;"ID"),2,FALSE))</f>
        <v>52111</v>
      </c>
      <c r="N62" s="3" t="str">
        <f ca="1">N61&amp;","&amp;M62</f>
        <v>51111,52111</v>
      </c>
      <c r="O62" s="3" t="str">
        <f>O61&amp;","&amp;I62</f>
        <v>1080,1080</v>
      </c>
      <c r="P62" s="1" t="str">
        <f>P61&amp;","&amp;"("&amp;J62&amp;","&amp;K62&amp;")"</f>
        <v>(1,2),(1,2)</v>
      </c>
      <c r="Q62" s="3" t="str">
        <f>IF(D62="坦克碎片",VLOOKUP(C62,道具信息!$N$2:$O$291,2,FALSE)&amp;"碎片",VLOOKUP(C62,道具信息!$N$2:$O$291,2,FALSE))</f>
        <v>T1坦克碎片</v>
      </c>
      <c r="R62" s="3">
        <f t="shared" si="45"/>
        <v>3240</v>
      </c>
      <c r="S62" s="11">
        <f t="shared" si="46"/>
        <v>0.32700000000000001</v>
      </c>
    </row>
    <row r="63" spans="2:19" x14ac:dyDescent="0.3">
      <c r="B63" s="2">
        <f>数据源!DF95</f>
        <v>6</v>
      </c>
      <c r="C63" s="2" t="str">
        <f>数据源!DG95</f>
        <v>B-1</v>
      </c>
      <c r="D63" s="2" t="str">
        <f>数据源!DH95</f>
        <v>坦克碎片</v>
      </c>
      <c r="E63" s="2">
        <f>数据源!DI95</f>
        <v>10.5</v>
      </c>
      <c r="F63" s="2">
        <f>数据源!DJ95</f>
        <v>1.5</v>
      </c>
      <c r="G63" s="2">
        <f>数据源!DK95</f>
        <v>5.67E-2</v>
      </c>
      <c r="H63" s="2">
        <f>数据源!DL95</f>
        <v>0.108</v>
      </c>
      <c r="I63" s="2">
        <f>数据源!DM95</f>
        <v>1080</v>
      </c>
      <c r="J63" s="3">
        <f t="shared" si="43"/>
        <v>1</v>
      </c>
      <c r="K63" s="3">
        <f t="shared" si="44"/>
        <v>2</v>
      </c>
      <c r="L63" s="3" t="str">
        <f t="shared" si="47"/>
        <v>碎片</v>
      </c>
      <c r="M63" s="3">
        <f t="shared" ca="1" si="48"/>
        <v>53111</v>
      </c>
      <c r="N63" s="3" t="str">
        <f t="shared" ref="N63:N75" ca="1" si="49">N62&amp;","&amp;M63</f>
        <v>51111,52111,53111</v>
      </c>
      <c r="O63" s="3" t="str">
        <f t="shared" ref="O63:O75" si="50">O62&amp;","&amp;I63</f>
        <v>1080,1080,1080</v>
      </c>
      <c r="P63" s="1" t="str">
        <f t="shared" ref="P63:P75" si="51">P62&amp;","&amp;"("&amp;J63&amp;","&amp;K63&amp;")"</f>
        <v>(1,2),(1,2),(1,2)</v>
      </c>
      <c r="Q63" s="3" t="str">
        <f>IF(D63="坦克碎片",VLOOKUP(C63,道具信息!$N$2:$O$291,2,FALSE)&amp;"碎片",VLOOKUP(C63,道具信息!$N$2:$O$291,2,FALSE))</f>
        <v>T1坦克碎片</v>
      </c>
      <c r="R63" s="3">
        <f t="shared" si="45"/>
        <v>3240</v>
      </c>
      <c r="S63" s="11">
        <f t="shared" si="46"/>
        <v>0.32700000000000001</v>
      </c>
    </row>
    <row r="64" spans="2:19" x14ac:dyDescent="0.3">
      <c r="B64" s="2">
        <f>数据源!DF96</f>
        <v>6</v>
      </c>
      <c r="C64" s="2" t="str">
        <f>数据源!DG96</f>
        <v>二号</v>
      </c>
      <c r="D64" s="2" t="str">
        <f>数据源!DH96</f>
        <v>坦克碎片</v>
      </c>
      <c r="E64" s="2">
        <f>数据源!DI96</f>
        <v>19</v>
      </c>
      <c r="F64" s="2">
        <f>数据源!DJ96</f>
        <v>1.5</v>
      </c>
      <c r="G64" s="2">
        <f>数据源!DK96</f>
        <v>6.6699999999999995E-2</v>
      </c>
      <c r="H64" s="2">
        <f>数据源!DL96</f>
        <v>7.0210526315789473E-2</v>
      </c>
      <c r="I64" s="2">
        <f>数据源!DM96</f>
        <v>702</v>
      </c>
      <c r="J64" s="3">
        <f t="shared" si="43"/>
        <v>1</v>
      </c>
      <c r="K64" s="3">
        <f t="shared" si="44"/>
        <v>2</v>
      </c>
      <c r="L64" s="3" t="str">
        <f t="shared" si="47"/>
        <v>碎片</v>
      </c>
      <c r="M64" s="3">
        <f t="shared" ca="1" si="48"/>
        <v>51211</v>
      </c>
      <c r="N64" s="3" t="str">
        <f t="shared" ca="1" si="49"/>
        <v>51111,52111,53111,51211</v>
      </c>
      <c r="O64" s="3" t="str">
        <f t="shared" si="50"/>
        <v>1080,1080,1080,702</v>
      </c>
      <c r="P64" s="1" t="str">
        <f t="shared" si="51"/>
        <v>(1,2),(1,2),(1,2),(1,2)</v>
      </c>
      <c r="Q64" s="3" t="str">
        <f>IF(D64="坦克碎片",VLOOKUP(C64,道具信息!$N$2:$O$291,2,FALSE)&amp;"碎片",VLOOKUP(C64,道具信息!$N$2:$O$291,2,FALSE))</f>
        <v>T2坦克碎片</v>
      </c>
      <c r="R64" s="3">
        <f t="shared" si="45"/>
        <v>4077</v>
      </c>
      <c r="S64" s="11">
        <f t="shared" si="46"/>
        <v>0.41199999999999998</v>
      </c>
    </row>
    <row r="65" spans="2:19" x14ac:dyDescent="0.3">
      <c r="B65" s="2">
        <f>数据源!DF97</f>
        <v>6</v>
      </c>
      <c r="C65" s="2" t="str">
        <f>数据源!DG97</f>
        <v>T-34</v>
      </c>
      <c r="D65" s="2" t="str">
        <f>数据源!DH97</f>
        <v>坦克碎片</v>
      </c>
      <c r="E65" s="2">
        <f>数据源!DI97</f>
        <v>19</v>
      </c>
      <c r="F65" s="2">
        <f>数据源!DJ97</f>
        <v>1.5</v>
      </c>
      <c r="G65" s="2">
        <f>数据源!DK97</f>
        <v>6.6699999999999995E-2</v>
      </c>
      <c r="H65" s="2">
        <f>数据源!DL97</f>
        <v>7.0210526315789473E-2</v>
      </c>
      <c r="I65" s="2">
        <f>数据源!DM97</f>
        <v>702</v>
      </c>
      <c r="J65" s="3">
        <f t="shared" si="43"/>
        <v>1</v>
      </c>
      <c r="K65" s="3">
        <f t="shared" si="44"/>
        <v>2</v>
      </c>
      <c r="L65" s="3" t="str">
        <f t="shared" si="47"/>
        <v>碎片</v>
      </c>
      <c r="M65" s="3">
        <f t="shared" ca="1" si="48"/>
        <v>52211</v>
      </c>
      <c r="N65" s="3" t="str">
        <f t="shared" ca="1" si="49"/>
        <v>51111,52111,53111,51211,52211</v>
      </c>
      <c r="O65" s="3" t="str">
        <f t="shared" si="50"/>
        <v>1080,1080,1080,702,702</v>
      </c>
      <c r="P65" s="1" t="str">
        <f t="shared" si="51"/>
        <v>(1,2),(1,2),(1,2),(1,2),(1,2)</v>
      </c>
      <c r="Q65" s="3" t="str">
        <f>IF(D65="坦克碎片",VLOOKUP(C65,道具信息!$N$2:$O$291,2,FALSE)&amp;"碎片",VLOOKUP(C65,道具信息!$N$2:$O$291,2,FALSE))</f>
        <v>T2坦克碎片</v>
      </c>
      <c r="R65" s="3">
        <f t="shared" si="45"/>
        <v>4077</v>
      </c>
      <c r="S65" s="11">
        <f t="shared" si="46"/>
        <v>0.41199999999999998</v>
      </c>
    </row>
    <row r="66" spans="2:19" x14ac:dyDescent="0.3">
      <c r="B66" s="2">
        <f>数据源!DF98</f>
        <v>6</v>
      </c>
      <c r="C66" s="2" t="str">
        <f>数据源!DG98</f>
        <v>KV-1</v>
      </c>
      <c r="D66" s="2" t="str">
        <f>数据源!DH98</f>
        <v>坦克碎片</v>
      </c>
      <c r="E66" s="2">
        <f>数据源!DI98</f>
        <v>19</v>
      </c>
      <c r="F66" s="2">
        <f>数据源!DJ98</f>
        <v>1.5</v>
      </c>
      <c r="G66" s="2">
        <f>数据源!DK98</f>
        <v>6.6699999999999995E-2</v>
      </c>
      <c r="H66" s="2">
        <f>数据源!DL98</f>
        <v>7.0210526315789473E-2</v>
      </c>
      <c r="I66" s="2">
        <f>数据源!DM98</f>
        <v>702</v>
      </c>
      <c r="J66" s="3">
        <f t="shared" si="43"/>
        <v>1</v>
      </c>
      <c r="K66" s="3">
        <f t="shared" si="44"/>
        <v>2</v>
      </c>
      <c r="L66" s="3" t="str">
        <f t="shared" si="47"/>
        <v>碎片</v>
      </c>
      <c r="M66" s="3">
        <f t="shared" ca="1" si="48"/>
        <v>53211</v>
      </c>
      <c r="N66" s="3" t="str">
        <f t="shared" ca="1" si="49"/>
        <v>51111,52111,53111,51211,52211,53211</v>
      </c>
      <c r="O66" s="3" t="str">
        <f t="shared" si="50"/>
        <v>1080,1080,1080,702,702,702</v>
      </c>
      <c r="P66" s="1" t="str">
        <f t="shared" si="51"/>
        <v>(1,2),(1,2),(1,2),(1,2),(1,2),(1,2)</v>
      </c>
      <c r="Q66" s="3" t="str">
        <f>IF(D66="坦克碎片",VLOOKUP(C66,道具信息!$N$2:$O$291,2,FALSE)&amp;"碎片",VLOOKUP(C66,道具信息!$N$2:$O$291,2,FALSE))</f>
        <v>T2坦克碎片</v>
      </c>
      <c r="R66" s="3">
        <f t="shared" si="45"/>
        <v>4077</v>
      </c>
      <c r="S66" s="11">
        <f t="shared" si="46"/>
        <v>0.41199999999999998</v>
      </c>
    </row>
    <row r="67" spans="2:19" x14ac:dyDescent="0.3">
      <c r="B67" s="2">
        <f>数据源!DF99</f>
        <v>6</v>
      </c>
      <c r="C67" s="2" t="str">
        <f>数据源!DG99</f>
        <v>Puma</v>
      </c>
      <c r="D67" s="2" t="str">
        <f>数据源!DH99</f>
        <v>坦克碎片</v>
      </c>
      <c r="E67" s="2">
        <f>数据源!DI99</f>
        <v>39.6</v>
      </c>
      <c r="F67" s="2">
        <f>数据源!DJ99</f>
        <v>1</v>
      </c>
      <c r="G67" s="2">
        <f>数据源!DK99</f>
        <v>8.6699999999999999E-2</v>
      </c>
      <c r="H67" s="2">
        <f>数据源!DL99</f>
        <v>6.5681818181818175E-2</v>
      </c>
      <c r="I67" s="2">
        <f>数据源!DM99</f>
        <v>657</v>
      </c>
      <c r="J67" s="3">
        <f t="shared" si="43"/>
        <v>1</v>
      </c>
      <c r="K67" s="3">
        <f t="shared" si="44"/>
        <v>1</v>
      </c>
      <c r="L67" s="3" t="str">
        <f t="shared" si="47"/>
        <v>碎片</v>
      </c>
      <c r="M67" s="3">
        <f t="shared" ca="1" si="48"/>
        <v>51221</v>
      </c>
      <c r="N67" s="3" t="str">
        <f t="shared" ca="1" si="49"/>
        <v>51111,52111,53111,51211,52211,53211,51221</v>
      </c>
      <c r="O67" s="3" t="str">
        <f t="shared" si="50"/>
        <v>1080,1080,1080,702,702,702,657</v>
      </c>
      <c r="P67" s="1" t="str">
        <f t="shared" si="51"/>
        <v>(1,2),(1,2),(1,2),(1,2),(1,2),(1,2),(1,1)</v>
      </c>
      <c r="Q67" s="3" t="str">
        <f>IF(D67="坦克碎片",VLOOKUP(C67,道具信息!$N$2:$O$291,2,FALSE)&amp;"碎片",VLOOKUP(C67,道具信息!$N$2:$O$291,2,FALSE))</f>
        <v>T2坦克碎片</v>
      </c>
      <c r="R67" s="3">
        <f t="shared" si="45"/>
        <v>4077</v>
      </c>
      <c r="S67" s="11">
        <f t="shared" si="46"/>
        <v>0.41199999999999998</v>
      </c>
    </row>
    <row r="68" spans="2:19" x14ac:dyDescent="0.3">
      <c r="B68" s="2">
        <f>数据源!DF100</f>
        <v>6</v>
      </c>
      <c r="C68" s="2" t="str">
        <f>数据源!DG100</f>
        <v>四号</v>
      </c>
      <c r="D68" s="2" t="str">
        <f>数据源!DH100</f>
        <v>坦克碎片</v>
      </c>
      <c r="E68" s="2">
        <f>数据源!DI100</f>
        <v>39.6</v>
      </c>
      <c r="F68" s="2">
        <f>数据源!DJ100</f>
        <v>1</v>
      </c>
      <c r="G68" s="2">
        <f>数据源!DK100</f>
        <v>8.6699999999999999E-2</v>
      </c>
      <c r="H68" s="2">
        <f>数据源!DL100</f>
        <v>6.5681818181818175E-2</v>
      </c>
      <c r="I68" s="2">
        <f>数据源!DM100</f>
        <v>657</v>
      </c>
      <c r="J68" s="3">
        <f t="shared" si="43"/>
        <v>1</v>
      </c>
      <c r="K68" s="3">
        <f t="shared" si="44"/>
        <v>1</v>
      </c>
      <c r="L68" s="3" t="str">
        <f t="shared" si="47"/>
        <v>碎片</v>
      </c>
      <c r="M68" s="3">
        <f t="shared" ca="1" si="48"/>
        <v>52221</v>
      </c>
      <c r="N68" s="3" t="str">
        <f t="shared" ca="1" si="49"/>
        <v>51111,52111,53111,51211,52211,53211,51221,52221</v>
      </c>
      <c r="O68" s="3" t="str">
        <f t="shared" si="50"/>
        <v>1080,1080,1080,702,702,702,657,657</v>
      </c>
      <c r="P68" s="1" t="str">
        <f t="shared" si="51"/>
        <v>(1,2),(1,2),(1,2),(1,2),(1,2),(1,2),(1,1),(1,1)</v>
      </c>
      <c r="Q68" s="3" t="str">
        <f>IF(D68="坦克碎片",VLOOKUP(C68,道具信息!$N$2:$O$291,2,FALSE)&amp;"碎片",VLOOKUP(C68,道具信息!$N$2:$O$291,2,FALSE))</f>
        <v>T2坦克碎片</v>
      </c>
      <c r="R68" s="3">
        <f t="shared" si="45"/>
        <v>4077</v>
      </c>
      <c r="S68" s="11">
        <f t="shared" si="46"/>
        <v>0.41199999999999998</v>
      </c>
    </row>
    <row r="69" spans="2:19" x14ac:dyDescent="0.3">
      <c r="B69" s="2">
        <f>数据源!DF101</f>
        <v>6</v>
      </c>
      <c r="C69" s="2" t="str">
        <f>数据源!DG101</f>
        <v>丘吉尔</v>
      </c>
      <c r="D69" s="2" t="str">
        <f>数据源!DH101</f>
        <v>坦克碎片</v>
      </c>
      <c r="E69" s="2">
        <f>数据源!DI101</f>
        <v>39.6</v>
      </c>
      <c r="F69" s="2">
        <f>数据源!DJ101</f>
        <v>1</v>
      </c>
      <c r="G69" s="2">
        <f>数据源!DK101</f>
        <v>8.6699999999999999E-2</v>
      </c>
      <c r="H69" s="2">
        <f>数据源!DL101</f>
        <v>6.5681818181818175E-2</v>
      </c>
      <c r="I69" s="2">
        <f>数据源!DM101</f>
        <v>657</v>
      </c>
      <c r="J69" s="3">
        <f t="shared" si="43"/>
        <v>1</v>
      </c>
      <c r="K69" s="3">
        <f t="shared" si="44"/>
        <v>1</v>
      </c>
      <c r="L69" s="3" t="str">
        <f t="shared" si="47"/>
        <v>碎片</v>
      </c>
      <c r="M69" s="3">
        <f t="shared" ca="1" si="48"/>
        <v>53221</v>
      </c>
      <c r="N69" s="3" t="str">
        <f t="shared" ca="1" si="49"/>
        <v>51111,52111,53111,51211,52211,53211,51221,52221,53221</v>
      </c>
      <c r="O69" s="3" t="str">
        <f t="shared" si="50"/>
        <v>1080,1080,1080,702,702,702,657,657,657</v>
      </c>
      <c r="P69" s="1" t="str">
        <f t="shared" si="51"/>
        <v>(1,2),(1,2),(1,2),(1,2),(1,2),(1,2),(1,1),(1,1),(1,1)</v>
      </c>
      <c r="Q69" s="3" t="str">
        <f>IF(D69="坦克碎片",VLOOKUP(C69,道具信息!$N$2:$O$291,2,FALSE)&amp;"碎片",VLOOKUP(C69,道具信息!$N$2:$O$291,2,FALSE))</f>
        <v>T2坦克碎片</v>
      </c>
      <c r="R69" s="3">
        <f t="shared" si="45"/>
        <v>4077</v>
      </c>
      <c r="S69" s="11">
        <f t="shared" si="46"/>
        <v>0.41199999999999998</v>
      </c>
    </row>
    <row r="70" spans="2:19" x14ac:dyDescent="0.3">
      <c r="B70" s="2">
        <f>数据源!DF102</f>
        <v>6</v>
      </c>
      <c r="C70" s="2" t="str">
        <f>数据源!DG102</f>
        <v>35(t)</v>
      </c>
      <c r="D70" s="2" t="str">
        <f>数据源!DH102</f>
        <v>坦克碎片</v>
      </c>
      <c r="E70" s="2">
        <f>数据源!DI102</f>
        <v>32.9</v>
      </c>
      <c r="F70" s="2">
        <f>数据源!DJ102</f>
        <v>1</v>
      </c>
      <c r="G70" s="2">
        <f>数据源!DK102</f>
        <v>6.6699999999999995E-2</v>
      </c>
      <c r="H70" s="2">
        <f>数据源!DL102</f>
        <v>6.0820668693009117E-2</v>
      </c>
      <c r="I70" s="2">
        <f>数据源!DM102</f>
        <v>608</v>
      </c>
      <c r="J70" s="3">
        <f t="shared" si="43"/>
        <v>1</v>
      </c>
      <c r="K70" s="3">
        <f t="shared" si="44"/>
        <v>1</v>
      </c>
      <c r="L70" s="3" t="str">
        <f t="shared" si="47"/>
        <v>碎片</v>
      </c>
      <c r="M70" s="3">
        <f t="shared" ca="1" si="48"/>
        <v>51311</v>
      </c>
      <c r="N70" s="3" t="str">
        <f t="shared" ca="1" si="49"/>
        <v>51111,52111,53111,51211,52211,53211,51221,52221,53221,51311</v>
      </c>
      <c r="O70" s="3" t="str">
        <f t="shared" si="50"/>
        <v>1080,1080,1080,702,702,702,657,657,657,608</v>
      </c>
      <c r="P70" s="1" t="str">
        <f t="shared" si="51"/>
        <v>(1,2),(1,2),(1,2),(1,2),(1,2),(1,2),(1,1),(1,1),(1,1),(1,1)</v>
      </c>
      <c r="Q70" s="3" t="str">
        <f>IF(D70="坦克碎片",VLOOKUP(C70,道具信息!$N$2:$O$291,2,FALSE)&amp;"碎片",VLOOKUP(C70,道具信息!$N$2:$O$291,2,FALSE))</f>
        <v>T3坦克碎片</v>
      </c>
      <c r="R70" s="3">
        <f t="shared" si="45"/>
        <v>2581</v>
      </c>
      <c r="S70" s="11">
        <f t="shared" si="46"/>
        <v>0.26100000000000001</v>
      </c>
    </row>
    <row r="71" spans="2:19" x14ac:dyDescent="0.3">
      <c r="B71" s="2">
        <f>数据源!DF103</f>
        <v>6</v>
      </c>
      <c r="C71" s="2" t="str">
        <f>数据源!DG103</f>
        <v>玛蒂尔达</v>
      </c>
      <c r="D71" s="2" t="str">
        <f>数据源!DH103</f>
        <v>坦克碎片</v>
      </c>
      <c r="E71" s="2">
        <f>数据源!DI103</f>
        <v>32.9</v>
      </c>
      <c r="F71" s="2">
        <f>数据源!DJ103</f>
        <v>1</v>
      </c>
      <c r="G71" s="2">
        <f>数据源!DK103</f>
        <v>6.6600000000000006E-2</v>
      </c>
      <c r="H71" s="2">
        <f>数据源!DL103</f>
        <v>6.072948328267478E-2</v>
      </c>
      <c r="I71" s="2">
        <f>数据源!DM103</f>
        <v>607</v>
      </c>
      <c r="J71" s="3">
        <f t="shared" si="43"/>
        <v>1</v>
      </c>
      <c r="K71" s="3">
        <f t="shared" si="44"/>
        <v>1</v>
      </c>
      <c r="L71" s="3" t="str">
        <f t="shared" si="47"/>
        <v>碎片</v>
      </c>
      <c r="M71" s="3">
        <f t="shared" ca="1" si="48"/>
        <v>52311</v>
      </c>
      <c r="N71" s="3" t="str">
        <f t="shared" ca="1" si="49"/>
        <v>51111,52111,53111,51211,52211,53211,51221,52221,53221,51311,52311</v>
      </c>
      <c r="O71" s="3" t="str">
        <f t="shared" si="50"/>
        <v>1080,1080,1080,702,702,702,657,657,657,608,607</v>
      </c>
      <c r="P71" s="1" t="str">
        <f t="shared" si="51"/>
        <v>(1,2),(1,2),(1,2),(1,2),(1,2),(1,2),(1,1),(1,1),(1,1),(1,1),(1,1)</v>
      </c>
      <c r="Q71" s="3" t="str">
        <f>IF(D71="坦克碎片",VLOOKUP(C71,道具信息!$N$2:$O$291,2,FALSE)&amp;"碎片",VLOOKUP(C71,道具信息!$N$2:$O$291,2,FALSE))</f>
        <v>T3坦克碎片</v>
      </c>
      <c r="R71" s="3">
        <f t="shared" si="45"/>
        <v>2581</v>
      </c>
      <c r="S71" s="11">
        <f t="shared" si="46"/>
        <v>0.26100000000000001</v>
      </c>
    </row>
    <row r="72" spans="2:19" x14ac:dyDescent="0.3">
      <c r="B72" s="2">
        <f>数据源!DF104</f>
        <v>6</v>
      </c>
      <c r="C72" s="2" t="str">
        <f>数据源!DG104</f>
        <v>黑豹</v>
      </c>
      <c r="D72" s="2" t="str">
        <f>数据源!DH104</f>
        <v>坦克碎片</v>
      </c>
      <c r="E72" s="2">
        <f>数据源!DI104</f>
        <v>32.9</v>
      </c>
      <c r="F72" s="2">
        <f>数据源!DJ104</f>
        <v>1</v>
      </c>
      <c r="G72" s="2">
        <f>数据源!DK104</f>
        <v>6.6600000000000006E-2</v>
      </c>
      <c r="H72" s="2">
        <f>数据源!DL104</f>
        <v>6.072948328267478E-2</v>
      </c>
      <c r="I72" s="2">
        <f>数据源!DM104</f>
        <v>607</v>
      </c>
      <c r="J72" s="3">
        <f t="shared" si="43"/>
        <v>1</v>
      </c>
      <c r="K72" s="3">
        <f t="shared" si="44"/>
        <v>1</v>
      </c>
      <c r="L72" s="3" t="str">
        <f t="shared" si="47"/>
        <v>碎片</v>
      </c>
      <c r="M72" s="3">
        <f t="shared" ca="1" si="48"/>
        <v>53311</v>
      </c>
      <c r="N72" s="3" t="str">
        <f t="shared" ca="1" si="49"/>
        <v>51111,52111,53111,51211,52211,53211,51221,52221,53221,51311,52311,53311</v>
      </c>
      <c r="O72" s="3" t="str">
        <f t="shared" si="50"/>
        <v>1080,1080,1080,702,702,702,657,657,657,608,607,607</v>
      </c>
      <c r="P72" s="1" t="str">
        <f t="shared" si="51"/>
        <v>(1,2),(1,2),(1,2),(1,2),(1,2),(1,2),(1,1),(1,1),(1,1),(1,1),(1,1),(1,1)</v>
      </c>
      <c r="Q72" s="3" t="str">
        <f>IF(D72="坦克碎片",VLOOKUP(C72,道具信息!$N$2:$O$291,2,FALSE)&amp;"碎片",VLOOKUP(C72,道具信息!$N$2:$O$291,2,FALSE))</f>
        <v>T3坦克碎片</v>
      </c>
      <c r="R72" s="3">
        <f t="shared" si="45"/>
        <v>2581</v>
      </c>
      <c r="S72" s="11">
        <f t="shared" si="46"/>
        <v>0.26100000000000001</v>
      </c>
    </row>
    <row r="73" spans="2:19" x14ac:dyDescent="0.3">
      <c r="B73" s="2">
        <f>数据源!DF105</f>
        <v>6</v>
      </c>
      <c r="C73" s="2" t="str">
        <f>数据源!DG105</f>
        <v>十字军</v>
      </c>
      <c r="D73" s="2" t="str">
        <f>数据源!DH105</f>
        <v>坦克碎片</v>
      </c>
      <c r="E73" s="2">
        <f>数据源!DI105</f>
        <v>67.2</v>
      </c>
      <c r="F73" s="2">
        <f>数据源!DJ105</f>
        <v>1</v>
      </c>
      <c r="G73" s="2">
        <f>数据源!DK105</f>
        <v>5.6599999999999998E-2</v>
      </c>
      <c r="H73" s="2">
        <f>数据源!DL105</f>
        <v>2.5267857142857141E-2</v>
      </c>
      <c r="I73" s="2">
        <f>数据源!DM105</f>
        <v>253</v>
      </c>
      <c r="J73" s="3">
        <f t="shared" si="43"/>
        <v>1</v>
      </c>
      <c r="K73" s="3">
        <f t="shared" si="44"/>
        <v>1</v>
      </c>
      <c r="L73" s="3" t="str">
        <f t="shared" si="47"/>
        <v>碎片</v>
      </c>
      <c r="M73" s="3">
        <f t="shared" ca="1" si="48"/>
        <v>51321</v>
      </c>
      <c r="N73" s="3" t="str">
        <f t="shared" ca="1" si="49"/>
        <v>51111,52111,53111,51211,52211,53211,51221,52221,53221,51311,52311,53311,51321</v>
      </c>
      <c r="O73" s="3" t="str">
        <f t="shared" si="50"/>
        <v>1080,1080,1080,702,702,702,657,657,657,608,607,607,253</v>
      </c>
      <c r="P73" s="1" t="str">
        <f t="shared" si="51"/>
        <v>(1,2),(1,2),(1,2),(1,2),(1,2),(1,2),(1,1),(1,1),(1,1),(1,1),(1,1),(1,1),(1,1)</v>
      </c>
      <c r="Q73" s="3" t="str">
        <f>IF(D73="坦克碎片",VLOOKUP(C73,道具信息!$N$2:$O$291,2,FALSE)&amp;"碎片",VLOOKUP(C73,道具信息!$N$2:$O$291,2,FALSE))</f>
        <v>T3坦克碎片</v>
      </c>
      <c r="R73" s="3">
        <f t="shared" si="45"/>
        <v>2581</v>
      </c>
      <c r="S73" s="11">
        <f t="shared" si="46"/>
        <v>0.26100000000000001</v>
      </c>
    </row>
    <row r="74" spans="2:19" x14ac:dyDescent="0.3">
      <c r="B74" s="2">
        <f>数据源!DF106</f>
        <v>6</v>
      </c>
      <c r="C74" s="2" t="str">
        <f>数据源!DG106</f>
        <v>谢尔曼</v>
      </c>
      <c r="D74" s="2" t="str">
        <f>数据源!DH106</f>
        <v>坦克碎片</v>
      </c>
      <c r="E74" s="2">
        <f>数据源!DI106</f>
        <v>67.2</v>
      </c>
      <c r="F74" s="2">
        <f>数据源!DJ106</f>
        <v>1</v>
      </c>
      <c r="G74" s="2">
        <f>数据源!DK106</f>
        <v>5.6599999999999998E-2</v>
      </c>
      <c r="H74" s="2">
        <f>数据源!DL106</f>
        <v>2.5267857142857141E-2</v>
      </c>
      <c r="I74" s="2">
        <f>数据源!DM106</f>
        <v>253</v>
      </c>
      <c r="J74" s="3">
        <f t="shared" si="43"/>
        <v>1</v>
      </c>
      <c r="K74" s="3">
        <f t="shared" si="44"/>
        <v>1</v>
      </c>
      <c r="L74" s="3" t="str">
        <f t="shared" si="47"/>
        <v>碎片</v>
      </c>
      <c r="M74" s="3">
        <f t="shared" ca="1" si="48"/>
        <v>52321</v>
      </c>
      <c r="N74" s="3" t="str">
        <f t="shared" ca="1" si="49"/>
        <v>51111,52111,53111,51211,52211,53211,51221,52221,53221,51311,52311,53311,51321,52321</v>
      </c>
      <c r="O74" s="3" t="str">
        <f t="shared" si="50"/>
        <v>1080,1080,1080,702,702,702,657,657,657,608,607,607,253,253</v>
      </c>
      <c r="P74" s="1" t="str">
        <f t="shared" si="51"/>
        <v>(1,2),(1,2),(1,2),(1,2),(1,2),(1,2),(1,1),(1,1),(1,1),(1,1),(1,1),(1,1),(1,1),(1,1)</v>
      </c>
      <c r="Q74" s="3" t="str">
        <f>IF(D74="坦克碎片",VLOOKUP(C74,道具信息!$N$2:$O$291,2,FALSE)&amp;"碎片",VLOOKUP(C74,道具信息!$N$2:$O$291,2,FALSE))</f>
        <v>T3坦克碎片</v>
      </c>
      <c r="R74" s="3">
        <f t="shared" si="45"/>
        <v>2581</v>
      </c>
      <c r="S74" s="11">
        <f t="shared" si="46"/>
        <v>0.26100000000000001</v>
      </c>
    </row>
    <row r="75" spans="2:19" x14ac:dyDescent="0.3">
      <c r="B75" s="2">
        <f>数据源!DF107</f>
        <v>6</v>
      </c>
      <c r="C75" s="2" t="str">
        <f>数据源!DG107</f>
        <v>虎式</v>
      </c>
      <c r="D75" s="2" t="str">
        <f>数据源!DH107</f>
        <v>坦克碎片</v>
      </c>
      <c r="E75" s="2">
        <f>数据源!DI107</f>
        <v>67.2</v>
      </c>
      <c r="F75" s="2">
        <f>数据源!DJ107</f>
        <v>1</v>
      </c>
      <c r="G75" s="2">
        <f>数据源!DK107</f>
        <v>5.6599999999999998E-2</v>
      </c>
      <c r="H75" s="2">
        <f>数据源!DL107</f>
        <v>2.5267857142857141E-2</v>
      </c>
      <c r="I75" s="2">
        <f>数据源!DM107</f>
        <v>253</v>
      </c>
      <c r="J75" s="3">
        <f t="shared" si="43"/>
        <v>1</v>
      </c>
      <c r="K75" s="3">
        <f t="shared" si="44"/>
        <v>1</v>
      </c>
      <c r="L75" s="3" t="str">
        <f t="shared" si="47"/>
        <v>碎片</v>
      </c>
      <c r="M75" s="3">
        <f t="shared" ca="1" si="48"/>
        <v>53321</v>
      </c>
      <c r="N75" s="3" t="str">
        <f t="shared" ca="1" si="49"/>
        <v>51111,52111,53111,51211,52211,53211,51221,52221,53221,51311,52311,53311,51321,52321,53321</v>
      </c>
      <c r="O75" s="3" t="str">
        <f t="shared" si="50"/>
        <v>1080,1080,1080,702,702,702,657,657,657,608,607,607,253,253,253</v>
      </c>
      <c r="P75" s="1" t="str">
        <f t="shared" si="51"/>
        <v>(1,2),(1,2),(1,2),(1,2),(1,2),(1,2),(1,1),(1,1),(1,1),(1,1),(1,1),(1,1),(1,1),(1,1),(1,1)</v>
      </c>
      <c r="Q75" s="3" t="str">
        <f>IF(D75="坦克碎片",VLOOKUP(C75,道具信息!$N$2:$O$291,2,FALSE)&amp;"碎片",VLOOKUP(C75,道具信息!$N$2:$O$291,2,FALSE))</f>
        <v>T3坦克碎片</v>
      </c>
      <c r="R75" s="3">
        <f t="shared" si="45"/>
        <v>2581</v>
      </c>
      <c r="S75" s="11">
        <f t="shared" si="46"/>
        <v>0.26100000000000001</v>
      </c>
    </row>
    <row r="76" spans="2:19" x14ac:dyDescent="0.3">
      <c r="N76" s="3" t="str">
        <f ca="1">"["&amp;N75&amp;"]"</f>
        <v>[51111,52111,53111,51211,52211,53211,51221,52221,53221,51311,52311,53311,51321,52321,53321]</v>
      </c>
      <c r="O76" s="3" t="str">
        <f>"["&amp;O75&amp;"]"</f>
        <v>[1080,1080,1080,702,702,702,657,657,657,608,607,607,253,253,253]</v>
      </c>
      <c r="P76" s="3" t="str">
        <f>"["&amp;P75&amp;"]"</f>
        <v>[(1,2),(1,2),(1,2),(1,2),(1,2),(1,2),(1,1),(1,1),(1,1),(1,1),(1,1),(1,1),(1,1),(1,1),(1,1)]</v>
      </c>
    </row>
    <row r="78" spans="2:19" x14ac:dyDescent="0.3">
      <c r="B78" s="2" t="str">
        <f>数据源!DF110</f>
        <v>联赛等级</v>
      </c>
      <c r="C78" s="2" t="str">
        <f>数据源!DG110</f>
        <v>道具名称</v>
      </c>
      <c r="D78" s="2" t="str">
        <f>数据源!DH110</f>
        <v>对应大类</v>
      </c>
      <c r="E78" s="2" t="str">
        <f>数据源!DI110</f>
        <v>道具价值</v>
      </c>
      <c r="F78" s="2" t="str">
        <f>数据源!DJ110</f>
        <v>抽取个数</v>
      </c>
      <c r="G78" s="2" t="str">
        <f>数据源!DK110</f>
        <v>价值比例</v>
      </c>
      <c r="H78" s="2" t="str">
        <f>数据源!DL110</f>
        <v>产出概率</v>
      </c>
      <c r="I78" s="2" t="str">
        <f>数据源!DM110</f>
        <v>权重值</v>
      </c>
      <c r="J78" s="7" t="s">
        <v>234</v>
      </c>
      <c r="K78" s="7" t="s">
        <v>235</v>
      </c>
      <c r="L78" s="3" t="s">
        <v>222</v>
      </c>
      <c r="M78" s="3" t="s">
        <v>152</v>
      </c>
      <c r="N78" s="3" t="s">
        <v>224</v>
      </c>
      <c r="O78" s="3" t="s">
        <v>225</v>
      </c>
      <c r="P78" s="3" t="s">
        <v>226</v>
      </c>
      <c r="Q78" s="8" t="s">
        <v>244</v>
      </c>
      <c r="R78" s="8" t="s">
        <v>245</v>
      </c>
      <c r="S78" s="8" t="s">
        <v>246</v>
      </c>
    </row>
    <row r="79" spans="2:19" x14ac:dyDescent="0.3">
      <c r="B79" s="2">
        <f>数据源!DF111</f>
        <v>7</v>
      </c>
      <c r="C79" s="2" t="str">
        <f>数据源!DG111</f>
        <v>雷诺FT</v>
      </c>
      <c r="D79" s="2" t="str">
        <f>数据源!DH111</f>
        <v>坦克碎片</v>
      </c>
      <c r="E79" s="2">
        <f>数据源!DI111</f>
        <v>9.6</v>
      </c>
      <c r="F79" s="2">
        <f>数据源!DJ111</f>
        <v>2</v>
      </c>
      <c r="G79" s="2">
        <f>数据源!DK111</f>
        <v>6.6699999999999995E-2</v>
      </c>
      <c r="H79" s="2">
        <f>数据源!DL111</f>
        <v>0.10421875</v>
      </c>
      <c r="I79" s="2">
        <f>数据源!DM111</f>
        <v>1042</v>
      </c>
      <c r="J79" s="3">
        <f t="shared" ref="J79:J93" si="52">ROUNDUP(IF(F79&gt;1,F79-ROUNDDOWN(SQRT(F79),0),F79),0)</f>
        <v>1</v>
      </c>
      <c r="K79" s="3">
        <f t="shared" ref="K79:K93" si="53">F79*2-J79</f>
        <v>3</v>
      </c>
      <c r="L79" s="3" t="str">
        <f>RIGHT(D79,2)</f>
        <v>碎片</v>
      </c>
      <c r="M79" s="3">
        <f ca="1">IF(OR(L79="坦克",L79="碎片"),VLOOKUP(C79,INDIRECT("坦克ID"),MATCH(L79&amp;"ID",INDIRECT("坦克标头"),0),FALSE),VLOOKUP(C79,INDIRECT(L79&amp;"ID"),2,FALSE))</f>
        <v>51111</v>
      </c>
      <c r="N79" s="3">
        <f ca="1">M79</f>
        <v>51111</v>
      </c>
      <c r="O79" s="3">
        <f>I79</f>
        <v>1042</v>
      </c>
      <c r="P79" s="1" t="str">
        <f>"("&amp;J79&amp;","&amp;K79&amp;")"</f>
        <v>(1,3)</v>
      </c>
      <c r="Q79" s="3" t="str">
        <f>IF(D79="坦克碎片",VLOOKUP(C79,道具信息!$N$2:$O$291,2,FALSE)&amp;"碎片",VLOOKUP(C79,道具信息!$N$2:$O$291,2,FALSE))</f>
        <v>T1坦克碎片</v>
      </c>
      <c r="R79" s="3">
        <f t="shared" ref="R79:R93" si="54">SUMIFS(I$3:I$168,Q$3:Q$168,Q79,B$3:B$168,B79)</f>
        <v>3126</v>
      </c>
      <c r="S79" s="11">
        <f t="shared" ref="S79:S93" si="55">ROUND(R79/SUMIF(B$3:B$168,B79,I$3:I$168),3)</f>
        <v>0.314</v>
      </c>
    </row>
    <row r="80" spans="2:19" x14ac:dyDescent="0.3">
      <c r="B80" s="2">
        <f>数据源!DF112</f>
        <v>7</v>
      </c>
      <c r="C80" s="2" t="str">
        <f>数据源!DG112</f>
        <v>Stuart</v>
      </c>
      <c r="D80" s="2" t="str">
        <f>数据源!DH112</f>
        <v>坦克碎片</v>
      </c>
      <c r="E80" s="2">
        <f>数据源!DI112</f>
        <v>9.6</v>
      </c>
      <c r="F80" s="2">
        <f>数据源!DJ112</f>
        <v>2</v>
      </c>
      <c r="G80" s="2">
        <f>数据源!DK112</f>
        <v>6.6699999999999995E-2</v>
      </c>
      <c r="H80" s="2">
        <f>数据源!DL112</f>
        <v>0.10421875</v>
      </c>
      <c r="I80" s="2">
        <f>数据源!DM112</f>
        <v>1042</v>
      </c>
      <c r="J80" s="3">
        <f t="shared" si="52"/>
        <v>1</v>
      </c>
      <c r="K80" s="3">
        <f t="shared" si="53"/>
        <v>3</v>
      </c>
      <c r="L80" s="3" t="str">
        <f t="shared" ref="L80:L93" si="56">RIGHT(D80,2)</f>
        <v>碎片</v>
      </c>
      <c r="M80" s="3">
        <f t="shared" ref="M80:M93" ca="1" si="57">IF(OR(L80="坦克",L80="碎片"),VLOOKUP(C80,INDIRECT("坦克ID"),MATCH(L80&amp;"ID",INDIRECT("坦克标头"),0),FALSE),VLOOKUP(C80,INDIRECT(L80&amp;"ID"),2,FALSE))</f>
        <v>52111</v>
      </c>
      <c r="N80" s="3" t="str">
        <f ca="1">N79&amp;","&amp;M80</f>
        <v>51111,52111</v>
      </c>
      <c r="O80" s="3" t="str">
        <f>O79&amp;","&amp;I80</f>
        <v>1042,1042</v>
      </c>
      <c r="P80" s="1" t="str">
        <f>P79&amp;","&amp;"("&amp;J80&amp;","&amp;K80&amp;")"</f>
        <v>(1,3),(1,3)</v>
      </c>
      <c r="Q80" s="3" t="str">
        <f>IF(D80="坦克碎片",VLOOKUP(C80,道具信息!$N$2:$O$291,2,FALSE)&amp;"碎片",VLOOKUP(C80,道具信息!$N$2:$O$291,2,FALSE))</f>
        <v>T1坦克碎片</v>
      </c>
      <c r="R80" s="3">
        <f t="shared" si="54"/>
        <v>3126</v>
      </c>
      <c r="S80" s="11">
        <f t="shared" si="55"/>
        <v>0.314</v>
      </c>
    </row>
    <row r="81" spans="2:19" x14ac:dyDescent="0.3">
      <c r="B81" s="2">
        <f>数据源!DF113</f>
        <v>7</v>
      </c>
      <c r="C81" s="2" t="str">
        <f>数据源!DG113</f>
        <v>B-1</v>
      </c>
      <c r="D81" s="2" t="str">
        <f>数据源!DH113</f>
        <v>坦克碎片</v>
      </c>
      <c r="E81" s="2">
        <f>数据源!DI113</f>
        <v>9.6</v>
      </c>
      <c r="F81" s="2">
        <f>数据源!DJ113</f>
        <v>2</v>
      </c>
      <c r="G81" s="2">
        <f>数据源!DK113</f>
        <v>6.6699999999999995E-2</v>
      </c>
      <c r="H81" s="2">
        <f>数据源!DL113</f>
        <v>0.10421875</v>
      </c>
      <c r="I81" s="2">
        <f>数据源!DM113</f>
        <v>1042</v>
      </c>
      <c r="J81" s="3">
        <f t="shared" si="52"/>
        <v>1</v>
      </c>
      <c r="K81" s="3">
        <f t="shared" si="53"/>
        <v>3</v>
      </c>
      <c r="L81" s="3" t="str">
        <f t="shared" si="56"/>
        <v>碎片</v>
      </c>
      <c r="M81" s="3">
        <f t="shared" ca="1" si="57"/>
        <v>53111</v>
      </c>
      <c r="N81" s="3" t="str">
        <f t="shared" ref="N81:N93" ca="1" si="58">N80&amp;","&amp;M81</f>
        <v>51111,52111,53111</v>
      </c>
      <c r="O81" s="3" t="str">
        <f t="shared" ref="O81:O93" si="59">O80&amp;","&amp;I81</f>
        <v>1042,1042,1042</v>
      </c>
      <c r="P81" s="1" t="str">
        <f t="shared" ref="P81:P93" si="60">P80&amp;","&amp;"("&amp;J81&amp;","&amp;K81&amp;")"</f>
        <v>(1,3),(1,3),(1,3)</v>
      </c>
      <c r="Q81" s="3" t="str">
        <f>IF(D81="坦克碎片",VLOOKUP(C81,道具信息!$N$2:$O$291,2,FALSE)&amp;"碎片",VLOOKUP(C81,道具信息!$N$2:$O$291,2,FALSE))</f>
        <v>T1坦克碎片</v>
      </c>
      <c r="R81" s="3">
        <f t="shared" si="54"/>
        <v>3126</v>
      </c>
      <c r="S81" s="11">
        <f t="shared" si="55"/>
        <v>0.314</v>
      </c>
    </row>
    <row r="82" spans="2:19" x14ac:dyDescent="0.3">
      <c r="B82" s="2">
        <f>数据源!DF114</f>
        <v>7</v>
      </c>
      <c r="C82" s="2" t="str">
        <f>数据源!DG114</f>
        <v>二号</v>
      </c>
      <c r="D82" s="2" t="str">
        <f>数据源!DH114</f>
        <v>坦克碎片</v>
      </c>
      <c r="E82" s="2">
        <f>数据源!DI114</f>
        <v>17.5</v>
      </c>
      <c r="F82" s="2">
        <f>数据源!DJ114</f>
        <v>1.5</v>
      </c>
      <c r="G82" s="2">
        <f>数据源!DK114</f>
        <v>6.4699999999999994E-2</v>
      </c>
      <c r="H82" s="2">
        <f>数据源!DL114</f>
        <v>7.394285714285713E-2</v>
      </c>
      <c r="I82" s="2">
        <f>数据源!DM114</f>
        <v>739</v>
      </c>
      <c r="J82" s="3">
        <f t="shared" si="52"/>
        <v>1</v>
      </c>
      <c r="K82" s="3">
        <f t="shared" si="53"/>
        <v>2</v>
      </c>
      <c r="L82" s="3" t="str">
        <f t="shared" si="56"/>
        <v>碎片</v>
      </c>
      <c r="M82" s="3">
        <f t="shared" ca="1" si="57"/>
        <v>51211</v>
      </c>
      <c r="N82" s="3" t="str">
        <f t="shared" ca="1" si="58"/>
        <v>51111,52111,53111,51211</v>
      </c>
      <c r="O82" s="3" t="str">
        <f t="shared" si="59"/>
        <v>1042,1042,1042,739</v>
      </c>
      <c r="P82" s="1" t="str">
        <f t="shared" si="60"/>
        <v>(1,3),(1,3),(1,3),(1,2)</v>
      </c>
      <c r="Q82" s="3" t="str">
        <f>IF(D82="坦克碎片",VLOOKUP(C82,道具信息!$N$2:$O$291,2,FALSE)&amp;"碎片",VLOOKUP(C82,道具信息!$N$2:$O$291,2,FALSE))</f>
        <v>T2坦克碎片</v>
      </c>
      <c r="R82" s="3">
        <f t="shared" si="54"/>
        <v>4092</v>
      </c>
      <c r="S82" s="11">
        <f t="shared" si="55"/>
        <v>0.41099999999999998</v>
      </c>
    </row>
    <row r="83" spans="2:19" x14ac:dyDescent="0.3">
      <c r="B83" s="2">
        <f>数据源!DF115</f>
        <v>7</v>
      </c>
      <c r="C83" s="2" t="str">
        <f>数据源!DG115</f>
        <v>T-34</v>
      </c>
      <c r="D83" s="2" t="str">
        <f>数据源!DH115</f>
        <v>坦克碎片</v>
      </c>
      <c r="E83" s="2">
        <f>数据源!DI115</f>
        <v>17.5</v>
      </c>
      <c r="F83" s="2">
        <f>数据源!DJ115</f>
        <v>1.5</v>
      </c>
      <c r="G83" s="2">
        <f>数据源!DK115</f>
        <v>6.4699999999999994E-2</v>
      </c>
      <c r="H83" s="2">
        <f>数据源!DL115</f>
        <v>7.394285714285713E-2</v>
      </c>
      <c r="I83" s="2">
        <f>数据源!DM115</f>
        <v>739</v>
      </c>
      <c r="J83" s="3">
        <f t="shared" si="52"/>
        <v>1</v>
      </c>
      <c r="K83" s="3">
        <f t="shared" si="53"/>
        <v>2</v>
      </c>
      <c r="L83" s="3" t="str">
        <f t="shared" si="56"/>
        <v>碎片</v>
      </c>
      <c r="M83" s="3">
        <f t="shared" ca="1" si="57"/>
        <v>52211</v>
      </c>
      <c r="N83" s="3" t="str">
        <f t="shared" ca="1" si="58"/>
        <v>51111,52111,53111,51211,52211</v>
      </c>
      <c r="O83" s="3" t="str">
        <f t="shared" si="59"/>
        <v>1042,1042,1042,739,739</v>
      </c>
      <c r="P83" s="1" t="str">
        <f t="shared" si="60"/>
        <v>(1,3),(1,3),(1,3),(1,2),(1,2)</v>
      </c>
      <c r="Q83" s="3" t="str">
        <f>IF(D83="坦克碎片",VLOOKUP(C83,道具信息!$N$2:$O$291,2,FALSE)&amp;"碎片",VLOOKUP(C83,道具信息!$N$2:$O$291,2,FALSE))</f>
        <v>T2坦克碎片</v>
      </c>
      <c r="R83" s="3">
        <f t="shared" si="54"/>
        <v>4092</v>
      </c>
      <c r="S83" s="11">
        <f t="shared" si="55"/>
        <v>0.41099999999999998</v>
      </c>
    </row>
    <row r="84" spans="2:19" x14ac:dyDescent="0.3">
      <c r="B84" s="2">
        <f>数据源!DF116</f>
        <v>7</v>
      </c>
      <c r="C84" s="2" t="str">
        <f>数据源!DG116</f>
        <v>KV-1</v>
      </c>
      <c r="D84" s="2" t="str">
        <f>数据源!DH116</f>
        <v>坦克碎片</v>
      </c>
      <c r="E84" s="2">
        <f>数据源!DI116</f>
        <v>17.5</v>
      </c>
      <c r="F84" s="2">
        <f>数据源!DJ116</f>
        <v>1.5</v>
      </c>
      <c r="G84" s="2">
        <f>数据源!DK116</f>
        <v>6.4699999999999994E-2</v>
      </c>
      <c r="H84" s="2">
        <f>数据源!DL116</f>
        <v>7.394285714285713E-2</v>
      </c>
      <c r="I84" s="2">
        <f>数据源!DM116</f>
        <v>739</v>
      </c>
      <c r="J84" s="3">
        <f t="shared" si="52"/>
        <v>1</v>
      </c>
      <c r="K84" s="3">
        <f t="shared" si="53"/>
        <v>2</v>
      </c>
      <c r="L84" s="3" t="str">
        <f t="shared" si="56"/>
        <v>碎片</v>
      </c>
      <c r="M84" s="3">
        <f t="shared" ca="1" si="57"/>
        <v>53211</v>
      </c>
      <c r="N84" s="3" t="str">
        <f t="shared" ca="1" si="58"/>
        <v>51111,52111,53111,51211,52211,53211</v>
      </c>
      <c r="O84" s="3" t="str">
        <f t="shared" si="59"/>
        <v>1042,1042,1042,739,739,739</v>
      </c>
      <c r="P84" s="1" t="str">
        <f t="shared" si="60"/>
        <v>(1,3),(1,3),(1,3),(1,2),(1,2),(1,2)</v>
      </c>
      <c r="Q84" s="3" t="str">
        <f>IF(D84="坦克碎片",VLOOKUP(C84,道具信息!$N$2:$O$291,2,FALSE)&amp;"碎片",VLOOKUP(C84,道具信息!$N$2:$O$291,2,FALSE))</f>
        <v>T2坦克碎片</v>
      </c>
      <c r="R84" s="3">
        <f t="shared" si="54"/>
        <v>4092</v>
      </c>
      <c r="S84" s="11">
        <f t="shared" si="55"/>
        <v>0.41099999999999998</v>
      </c>
    </row>
    <row r="85" spans="2:19" x14ac:dyDescent="0.3">
      <c r="B85" s="2">
        <f>数据源!DF117</f>
        <v>7</v>
      </c>
      <c r="C85" s="2" t="str">
        <f>数据源!DG117</f>
        <v>Puma</v>
      </c>
      <c r="D85" s="2" t="str">
        <f>数据源!DH117</f>
        <v>坦克碎片</v>
      </c>
      <c r="E85" s="2">
        <f>数据源!DI117</f>
        <v>37.799999999999997</v>
      </c>
      <c r="F85" s="2">
        <f>数据源!DJ117</f>
        <v>1</v>
      </c>
      <c r="G85" s="2">
        <f>数据源!DK117</f>
        <v>7.8700000000000006E-2</v>
      </c>
      <c r="H85" s="2">
        <f>数据源!DL117</f>
        <v>6.2460317460317473E-2</v>
      </c>
      <c r="I85" s="2">
        <f>数据源!DM117</f>
        <v>625</v>
      </c>
      <c r="J85" s="3">
        <f t="shared" si="52"/>
        <v>1</v>
      </c>
      <c r="K85" s="3">
        <f t="shared" si="53"/>
        <v>1</v>
      </c>
      <c r="L85" s="3" t="str">
        <f t="shared" si="56"/>
        <v>碎片</v>
      </c>
      <c r="M85" s="3">
        <f t="shared" ca="1" si="57"/>
        <v>51221</v>
      </c>
      <c r="N85" s="3" t="str">
        <f t="shared" ca="1" si="58"/>
        <v>51111,52111,53111,51211,52211,53211,51221</v>
      </c>
      <c r="O85" s="3" t="str">
        <f t="shared" si="59"/>
        <v>1042,1042,1042,739,739,739,625</v>
      </c>
      <c r="P85" s="1" t="str">
        <f t="shared" si="60"/>
        <v>(1,3),(1,3),(1,3),(1,2),(1,2),(1,2),(1,1)</v>
      </c>
      <c r="Q85" s="3" t="str">
        <f>IF(D85="坦克碎片",VLOOKUP(C85,道具信息!$N$2:$O$291,2,FALSE)&amp;"碎片",VLOOKUP(C85,道具信息!$N$2:$O$291,2,FALSE))</f>
        <v>T2坦克碎片</v>
      </c>
      <c r="R85" s="3">
        <f t="shared" si="54"/>
        <v>4092</v>
      </c>
      <c r="S85" s="11">
        <f t="shared" si="55"/>
        <v>0.41099999999999998</v>
      </c>
    </row>
    <row r="86" spans="2:19" x14ac:dyDescent="0.3">
      <c r="B86" s="2">
        <f>数据源!DF118</f>
        <v>7</v>
      </c>
      <c r="C86" s="2" t="str">
        <f>数据源!DG118</f>
        <v>四号</v>
      </c>
      <c r="D86" s="2" t="str">
        <f>数据源!DH118</f>
        <v>坦克碎片</v>
      </c>
      <c r="E86" s="2">
        <f>数据源!DI118</f>
        <v>37.799999999999997</v>
      </c>
      <c r="F86" s="2">
        <f>数据源!DJ118</f>
        <v>1</v>
      </c>
      <c r="G86" s="2">
        <f>数据源!DK118</f>
        <v>7.8700000000000006E-2</v>
      </c>
      <c r="H86" s="2">
        <f>数据源!DL118</f>
        <v>6.2460317460317473E-2</v>
      </c>
      <c r="I86" s="2">
        <f>数据源!DM118</f>
        <v>625</v>
      </c>
      <c r="J86" s="3">
        <f t="shared" si="52"/>
        <v>1</v>
      </c>
      <c r="K86" s="3">
        <f t="shared" si="53"/>
        <v>1</v>
      </c>
      <c r="L86" s="3" t="str">
        <f t="shared" si="56"/>
        <v>碎片</v>
      </c>
      <c r="M86" s="3">
        <f t="shared" ca="1" si="57"/>
        <v>52221</v>
      </c>
      <c r="N86" s="3" t="str">
        <f t="shared" ca="1" si="58"/>
        <v>51111,52111,53111,51211,52211,53211,51221,52221</v>
      </c>
      <c r="O86" s="3" t="str">
        <f t="shared" si="59"/>
        <v>1042,1042,1042,739,739,739,625,625</v>
      </c>
      <c r="P86" s="1" t="str">
        <f t="shared" si="60"/>
        <v>(1,3),(1,3),(1,3),(1,2),(1,2),(1,2),(1,1),(1,1)</v>
      </c>
      <c r="Q86" s="3" t="str">
        <f>IF(D86="坦克碎片",VLOOKUP(C86,道具信息!$N$2:$O$291,2,FALSE)&amp;"碎片",VLOOKUP(C86,道具信息!$N$2:$O$291,2,FALSE))</f>
        <v>T2坦克碎片</v>
      </c>
      <c r="R86" s="3">
        <f t="shared" si="54"/>
        <v>4092</v>
      </c>
      <c r="S86" s="11">
        <f t="shared" si="55"/>
        <v>0.41099999999999998</v>
      </c>
    </row>
    <row r="87" spans="2:19" x14ac:dyDescent="0.3">
      <c r="B87" s="2">
        <f>数据源!DF119</f>
        <v>7</v>
      </c>
      <c r="C87" s="2" t="str">
        <f>数据源!DG119</f>
        <v>丘吉尔</v>
      </c>
      <c r="D87" s="2" t="str">
        <f>数据源!DH119</f>
        <v>坦克碎片</v>
      </c>
      <c r="E87" s="2">
        <f>数据源!DI119</f>
        <v>37.799999999999997</v>
      </c>
      <c r="F87" s="2">
        <f>数据源!DJ119</f>
        <v>1</v>
      </c>
      <c r="G87" s="2">
        <f>数据源!DK119</f>
        <v>7.8700000000000006E-2</v>
      </c>
      <c r="H87" s="2">
        <f>数据源!DL119</f>
        <v>6.2460317460317473E-2</v>
      </c>
      <c r="I87" s="2">
        <f>数据源!DM119</f>
        <v>625</v>
      </c>
      <c r="J87" s="3">
        <f t="shared" si="52"/>
        <v>1</v>
      </c>
      <c r="K87" s="3">
        <f t="shared" si="53"/>
        <v>1</v>
      </c>
      <c r="L87" s="3" t="str">
        <f t="shared" si="56"/>
        <v>碎片</v>
      </c>
      <c r="M87" s="3">
        <f t="shared" ca="1" si="57"/>
        <v>53221</v>
      </c>
      <c r="N87" s="3" t="str">
        <f t="shared" ca="1" si="58"/>
        <v>51111,52111,53111,51211,52211,53211,51221,52221,53221</v>
      </c>
      <c r="O87" s="3" t="str">
        <f t="shared" si="59"/>
        <v>1042,1042,1042,739,739,739,625,625,625</v>
      </c>
      <c r="P87" s="1" t="str">
        <f t="shared" si="60"/>
        <v>(1,3),(1,3),(1,3),(1,2),(1,2),(1,2),(1,1),(1,1),(1,1)</v>
      </c>
      <c r="Q87" s="3" t="str">
        <f>IF(D87="坦克碎片",VLOOKUP(C87,道具信息!$N$2:$O$291,2,FALSE)&amp;"碎片",VLOOKUP(C87,道具信息!$N$2:$O$291,2,FALSE))</f>
        <v>T2坦克碎片</v>
      </c>
      <c r="R87" s="3">
        <f t="shared" si="54"/>
        <v>4092</v>
      </c>
      <c r="S87" s="11">
        <f t="shared" si="55"/>
        <v>0.41099999999999998</v>
      </c>
    </row>
    <row r="88" spans="2:19" x14ac:dyDescent="0.3">
      <c r="B88" s="2">
        <f>数据源!DF120</f>
        <v>7</v>
      </c>
      <c r="C88" s="2" t="str">
        <f>数据源!DG120</f>
        <v>35(t)</v>
      </c>
      <c r="D88" s="2" t="str">
        <f>数据源!DH120</f>
        <v>坦克碎片</v>
      </c>
      <c r="E88" s="2">
        <f>数据源!DI120</f>
        <v>30.8</v>
      </c>
      <c r="F88" s="2">
        <f>数据源!DJ120</f>
        <v>1</v>
      </c>
      <c r="G88" s="2">
        <f>数据源!DK120</f>
        <v>6.6699999999999995E-2</v>
      </c>
      <c r="H88" s="2">
        <f>数据源!DL120</f>
        <v>6.4967532467532466E-2</v>
      </c>
      <c r="I88" s="2">
        <f>数据源!DM120</f>
        <v>650</v>
      </c>
      <c r="J88" s="3">
        <f t="shared" si="52"/>
        <v>1</v>
      </c>
      <c r="K88" s="3">
        <f t="shared" si="53"/>
        <v>1</v>
      </c>
      <c r="L88" s="3" t="str">
        <f t="shared" si="56"/>
        <v>碎片</v>
      </c>
      <c r="M88" s="3">
        <f t="shared" ca="1" si="57"/>
        <v>51311</v>
      </c>
      <c r="N88" s="3" t="str">
        <f t="shared" ca="1" si="58"/>
        <v>51111,52111,53111,51211,52211,53211,51221,52221,53221,51311</v>
      </c>
      <c r="O88" s="3" t="str">
        <f t="shared" si="59"/>
        <v>1042,1042,1042,739,739,739,625,625,625,650</v>
      </c>
      <c r="P88" s="1" t="str">
        <f t="shared" si="60"/>
        <v>(1,3),(1,3),(1,3),(1,2),(1,2),(1,2),(1,1),(1,1),(1,1),(1,1)</v>
      </c>
      <c r="Q88" s="3" t="str">
        <f>IF(D88="坦克碎片",VLOOKUP(C88,道具信息!$N$2:$O$291,2,FALSE)&amp;"碎片",VLOOKUP(C88,道具信息!$N$2:$O$291,2,FALSE))</f>
        <v>T3坦克碎片</v>
      </c>
      <c r="R88" s="3">
        <f t="shared" si="54"/>
        <v>2740</v>
      </c>
      <c r="S88" s="11">
        <f t="shared" si="55"/>
        <v>0.27500000000000002</v>
      </c>
    </row>
    <row r="89" spans="2:19" x14ac:dyDescent="0.3">
      <c r="B89" s="2">
        <f>数据源!DF121</f>
        <v>7</v>
      </c>
      <c r="C89" s="2" t="str">
        <f>数据源!DG121</f>
        <v>玛蒂尔达</v>
      </c>
      <c r="D89" s="2" t="str">
        <f>数据源!DH121</f>
        <v>坦克碎片</v>
      </c>
      <c r="E89" s="2">
        <f>数据源!DI121</f>
        <v>30.8</v>
      </c>
      <c r="F89" s="2">
        <f>数据源!DJ121</f>
        <v>1</v>
      </c>
      <c r="G89" s="2">
        <f>数据源!DK121</f>
        <v>6.6600000000000006E-2</v>
      </c>
      <c r="H89" s="2">
        <f>数据源!DL121</f>
        <v>6.487012987012987E-2</v>
      </c>
      <c r="I89" s="2">
        <f>数据源!DM121</f>
        <v>649</v>
      </c>
      <c r="J89" s="3">
        <f t="shared" si="52"/>
        <v>1</v>
      </c>
      <c r="K89" s="3">
        <f t="shared" si="53"/>
        <v>1</v>
      </c>
      <c r="L89" s="3" t="str">
        <f t="shared" si="56"/>
        <v>碎片</v>
      </c>
      <c r="M89" s="3">
        <f t="shared" ca="1" si="57"/>
        <v>52311</v>
      </c>
      <c r="N89" s="3" t="str">
        <f t="shared" ca="1" si="58"/>
        <v>51111,52111,53111,51211,52211,53211,51221,52221,53221,51311,52311</v>
      </c>
      <c r="O89" s="3" t="str">
        <f t="shared" si="59"/>
        <v>1042,1042,1042,739,739,739,625,625,625,650,649</v>
      </c>
      <c r="P89" s="1" t="str">
        <f t="shared" si="60"/>
        <v>(1,3),(1,3),(1,3),(1,2),(1,2),(1,2),(1,1),(1,1),(1,1),(1,1),(1,1)</v>
      </c>
      <c r="Q89" s="3" t="str">
        <f>IF(D89="坦克碎片",VLOOKUP(C89,道具信息!$N$2:$O$291,2,FALSE)&amp;"碎片",VLOOKUP(C89,道具信息!$N$2:$O$291,2,FALSE))</f>
        <v>T3坦克碎片</v>
      </c>
      <c r="R89" s="3">
        <f t="shared" si="54"/>
        <v>2740</v>
      </c>
      <c r="S89" s="11">
        <f t="shared" si="55"/>
        <v>0.27500000000000002</v>
      </c>
    </row>
    <row r="90" spans="2:19" x14ac:dyDescent="0.3">
      <c r="B90" s="2">
        <f>数据源!DF122</f>
        <v>7</v>
      </c>
      <c r="C90" s="2" t="str">
        <f>数据源!DG122</f>
        <v>黑豹</v>
      </c>
      <c r="D90" s="2" t="str">
        <f>数据源!DH122</f>
        <v>坦克碎片</v>
      </c>
      <c r="E90" s="2">
        <f>数据源!DI122</f>
        <v>30.8</v>
      </c>
      <c r="F90" s="2">
        <f>数据源!DJ122</f>
        <v>1</v>
      </c>
      <c r="G90" s="2">
        <f>数据源!DK122</f>
        <v>6.6600000000000006E-2</v>
      </c>
      <c r="H90" s="2">
        <f>数据源!DL122</f>
        <v>6.487012987012987E-2</v>
      </c>
      <c r="I90" s="2">
        <f>数据源!DM122</f>
        <v>649</v>
      </c>
      <c r="J90" s="3">
        <f t="shared" si="52"/>
        <v>1</v>
      </c>
      <c r="K90" s="3">
        <f t="shared" si="53"/>
        <v>1</v>
      </c>
      <c r="L90" s="3" t="str">
        <f t="shared" si="56"/>
        <v>碎片</v>
      </c>
      <c r="M90" s="3">
        <f t="shared" ca="1" si="57"/>
        <v>53311</v>
      </c>
      <c r="N90" s="3" t="str">
        <f t="shared" ca="1" si="58"/>
        <v>51111,52111,53111,51211,52211,53211,51221,52221,53221,51311,52311,53311</v>
      </c>
      <c r="O90" s="3" t="str">
        <f t="shared" si="59"/>
        <v>1042,1042,1042,739,739,739,625,625,625,650,649,649</v>
      </c>
      <c r="P90" s="1" t="str">
        <f t="shared" si="60"/>
        <v>(1,3),(1,3),(1,3),(1,2),(1,2),(1,2),(1,1),(1,1),(1,1),(1,1),(1,1),(1,1)</v>
      </c>
      <c r="Q90" s="3" t="str">
        <f>IF(D90="坦克碎片",VLOOKUP(C90,道具信息!$N$2:$O$291,2,FALSE)&amp;"碎片",VLOOKUP(C90,道具信息!$N$2:$O$291,2,FALSE))</f>
        <v>T3坦克碎片</v>
      </c>
      <c r="R90" s="3">
        <f t="shared" si="54"/>
        <v>2740</v>
      </c>
      <c r="S90" s="11">
        <f t="shared" si="55"/>
        <v>0.27500000000000002</v>
      </c>
    </row>
    <row r="91" spans="2:19" x14ac:dyDescent="0.3">
      <c r="B91" s="2">
        <f>数据源!DF123</f>
        <v>7</v>
      </c>
      <c r="C91" s="2" t="str">
        <f>数据源!DG123</f>
        <v>十字军</v>
      </c>
      <c r="D91" s="2" t="str">
        <f>数据源!DH123</f>
        <v>坦克碎片</v>
      </c>
      <c r="E91" s="2">
        <f>数据源!DI123</f>
        <v>64.400000000000006</v>
      </c>
      <c r="F91" s="2">
        <f>数据源!DJ123</f>
        <v>1</v>
      </c>
      <c r="G91" s="2">
        <f>数据源!DK123</f>
        <v>5.6599999999999998E-2</v>
      </c>
      <c r="H91" s="2">
        <f>数据源!DL123</f>
        <v>2.636645962732919E-2</v>
      </c>
      <c r="I91" s="2">
        <f>数据源!DM123</f>
        <v>264</v>
      </c>
      <c r="J91" s="3">
        <f t="shared" si="52"/>
        <v>1</v>
      </c>
      <c r="K91" s="3">
        <f t="shared" si="53"/>
        <v>1</v>
      </c>
      <c r="L91" s="3" t="str">
        <f t="shared" si="56"/>
        <v>碎片</v>
      </c>
      <c r="M91" s="3">
        <f t="shared" ca="1" si="57"/>
        <v>51321</v>
      </c>
      <c r="N91" s="3" t="str">
        <f t="shared" ca="1" si="58"/>
        <v>51111,52111,53111,51211,52211,53211,51221,52221,53221,51311,52311,53311,51321</v>
      </c>
      <c r="O91" s="3" t="str">
        <f t="shared" si="59"/>
        <v>1042,1042,1042,739,739,739,625,625,625,650,649,649,264</v>
      </c>
      <c r="P91" s="1" t="str">
        <f t="shared" si="60"/>
        <v>(1,3),(1,3),(1,3),(1,2),(1,2),(1,2),(1,1),(1,1),(1,1),(1,1),(1,1),(1,1),(1,1)</v>
      </c>
      <c r="Q91" s="3" t="str">
        <f>IF(D91="坦克碎片",VLOOKUP(C91,道具信息!$N$2:$O$291,2,FALSE)&amp;"碎片",VLOOKUP(C91,道具信息!$N$2:$O$291,2,FALSE))</f>
        <v>T3坦克碎片</v>
      </c>
      <c r="R91" s="3">
        <f t="shared" si="54"/>
        <v>2740</v>
      </c>
      <c r="S91" s="11">
        <f t="shared" si="55"/>
        <v>0.27500000000000002</v>
      </c>
    </row>
    <row r="92" spans="2:19" x14ac:dyDescent="0.3">
      <c r="B92" s="2">
        <f>数据源!DF124</f>
        <v>7</v>
      </c>
      <c r="C92" s="2" t="str">
        <f>数据源!DG124</f>
        <v>谢尔曼</v>
      </c>
      <c r="D92" s="2" t="str">
        <f>数据源!DH124</f>
        <v>坦克碎片</v>
      </c>
      <c r="E92" s="2">
        <f>数据源!DI124</f>
        <v>64.400000000000006</v>
      </c>
      <c r="F92" s="2">
        <f>数据源!DJ124</f>
        <v>1</v>
      </c>
      <c r="G92" s="2">
        <f>数据源!DK124</f>
        <v>5.6599999999999998E-2</v>
      </c>
      <c r="H92" s="2">
        <f>数据源!DL124</f>
        <v>2.636645962732919E-2</v>
      </c>
      <c r="I92" s="2">
        <f>数据源!DM124</f>
        <v>264</v>
      </c>
      <c r="J92" s="3">
        <f t="shared" si="52"/>
        <v>1</v>
      </c>
      <c r="K92" s="3">
        <f t="shared" si="53"/>
        <v>1</v>
      </c>
      <c r="L92" s="3" t="str">
        <f t="shared" si="56"/>
        <v>碎片</v>
      </c>
      <c r="M92" s="3">
        <f t="shared" ca="1" si="57"/>
        <v>52321</v>
      </c>
      <c r="N92" s="3" t="str">
        <f t="shared" ca="1" si="58"/>
        <v>51111,52111,53111,51211,52211,53211,51221,52221,53221,51311,52311,53311,51321,52321</v>
      </c>
      <c r="O92" s="3" t="str">
        <f t="shared" si="59"/>
        <v>1042,1042,1042,739,739,739,625,625,625,650,649,649,264,264</v>
      </c>
      <c r="P92" s="1" t="str">
        <f t="shared" si="60"/>
        <v>(1,3),(1,3),(1,3),(1,2),(1,2),(1,2),(1,1),(1,1),(1,1),(1,1),(1,1),(1,1),(1,1),(1,1)</v>
      </c>
      <c r="Q92" s="3" t="str">
        <f>IF(D92="坦克碎片",VLOOKUP(C92,道具信息!$N$2:$O$291,2,FALSE)&amp;"碎片",VLOOKUP(C92,道具信息!$N$2:$O$291,2,FALSE))</f>
        <v>T3坦克碎片</v>
      </c>
      <c r="R92" s="3">
        <f t="shared" si="54"/>
        <v>2740</v>
      </c>
      <c r="S92" s="11">
        <f t="shared" si="55"/>
        <v>0.27500000000000002</v>
      </c>
    </row>
    <row r="93" spans="2:19" x14ac:dyDescent="0.3">
      <c r="B93" s="2">
        <f>数据源!DF125</f>
        <v>7</v>
      </c>
      <c r="C93" s="2" t="str">
        <f>数据源!DG125</f>
        <v>虎式</v>
      </c>
      <c r="D93" s="2" t="str">
        <f>数据源!DH125</f>
        <v>坦克碎片</v>
      </c>
      <c r="E93" s="2">
        <f>数据源!DI125</f>
        <v>64.400000000000006</v>
      </c>
      <c r="F93" s="2">
        <f>数据源!DJ125</f>
        <v>1</v>
      </c>
      <c r="G93" s="2">
        <f>数据源!DK125</f>
        <v>5.6599999999999998E-2</v>
      </c>
      <c r="H93" s="2">
        <f>数据源!DL125</f>
        <v>2.636645962732919E-2</v>
      </c>
      <c r="I93" s="2">
        <f>数据源!DM125</f>
        <v>264</v>
      </c>
      <c r="J93" s="3">
        <f t="shared" si="52"/>
        <v>1</v>
      </c>
      <c r="K93" s="3">
        <f t="shared" si="53"/>
        <v>1</v>
      </c>
      <c r="L93" s="3" t="str">
        <f t="shared" si="56"/>
        <v>碎片</v>
      </c>
      <c r="M93" s="3">
        <f t="shared" ca="1" si="57"/>
        <v>53321</v>
      </c>
      <c r="N93" s="3" t="str">
        <f t="shared" ca="1" si="58"/>
        <v>51111,52111,53111,51211,52211,53211,51221,52221,53221,51311,52311,53311,51321,52321,53321</v>
      </c>
      <c r="O93" s="3" t="str">
        <f t="shared" si="59"/>
        <v>1042,1042,1042,739,739,739,625,625,625,650,649,649,264,264,264</v>
      </c>
      <c r="P93" s="1" t="str">
        <f t="shared" si="60"/>
        <v>(1,3),(1,3),(1,3),(1,2),(1,2),(1,2),(1,1),(1,1),(1,1),(1,1),(1,1),(1,1),(1,1),(1,1),(1,1)</v>
      </c>
      <c r="Q93" s="3" t="str">
        <f>IF(D93="坦克碎片",VLOOKUP(C93,道具信息!$N$2:$O$291,2,FALSE)&amp;"碎片",VLOOKUP(C93,道具信息!$N$2:$O$291,2,FALSE))</f>
        <v>T3坦克碎片</v>
      </c>
      <c r="R93" s="3">
        <f t="shared" si="54"/>
        <v>2740</v>
      </c>
      <c r="S93" s="11">
        <f t="shared" si="55"/>
        <v>0.27500000000000002</v>
      </c>
    </row>
    <row r="94" spans="2:19" x14ac:dyDescent="0.3">
      <c r="N94" s="3" t="str">
        <f ca="1">"["&amp;N93&amp;"]"</f>
        <v>[51111,52111,53111,51211,52211,53211,51221,52221,53221,51311,52311,53311,51321,52321,53321]</v>
      </c>
      <c r="O94" s="3" t="str">
        <f>"["&amp;O93&amp;"]"</f>
        <v>[1042,1042,1042,739,739,739,625,625,625,650,649,649,264,264,264]</v>
      </c>
      <c r="P94" s="3" t="str">
        <f>"["&amp;P93&amp;"]"</f>
        <v>[(1,3),(1,3),(1,3),(1,2),(1,2),(1,2),(1,1),(1,1),(1,1),(1,1),(1,1),(1,1),(1,1),(1,1),(1,1)]</v>
      </c>
    </row>
    <row r="96" spans="2:19" x14ac:dyDescent="0.3">
      <c r="B96" s="2" t="str">
        <f>数据源!DF128</f>
        <v>联赛等级</v>
      </c>
      <c r="C96" s="2" t="str">
        <f>数据源!DG128</f>
        <v>道具名称</v>
      </c>
      <c r="D96" s="2" t="str">
        <f>数据源!DH128</f>
        <v>对应大类</v>
      </c>
      <c r="E96" s="2" t="str">
        <f>数据源!DI128</f>
        <v>道具价值</v>
      </c>
      <c r="F96" s="2" t="str">
        <f>数据源!DJ128</f>
        <v>抽取个数</v>
      </c>
      <c r="G96" s="2" t="str">
        <f>数据源!DK128</f>
        <v>价值比例</v>
      </c>
      <c r="H96" s="2" t="str">
        <f>数据源!DL128</f>
        <v>产出概率</v>
      </c>
      <c r="I96" s="2" t="str">
        <f>数据源!DM128</f>
        <v>权重值</v>
      </c>
      <c r="J96" s="7" t="s">
        <v>234</v>
      </c>
      <c r="K96" s="7" t="s">
        <v>235</v>
      </c>
      <c r="L96" s="3" t="s">
        <v>222</v>
      </c>
      <c r="M96" s="3" t="s">
        <v>152</v>
      </c>
      <c r="N96" s="3" t="s">
        <v>224</v>
      </c>
      <c r="O96" s="3" t="s">
        <v>225</v>
      </c>
      <c r="P96" s="3" t="s">
        <v>226</v>
      </c>
      <c r="Q96" s="8" t="s">
        <v>244</v>
      </c>
      <c r="R96" s="8" t="s">
        <v>245</v>
      </c>
      <c r="S96" s="8" t="s">
        <v>246</v>
      </c>
    </row>
    <row r="97" spans="2:19" x14ac:dyDescent="0.3">
      <c r="B97" s="2">
        <f>数据源!DF129</f>
        <v>8</v>
      </c>
      <c r="C97" s="2" t="str">
        <f>数据源!DG129</f>
        <v>雷诺FT</v>
      </c>
      <c r="D97" s="2" t="str">
        <f>数据源!DH129</f>
        <v>坦克碎片</v>
      </c>
      <c r="E97" s="2">
        <f>数据源!DI129</f>
        <v>8.6999999999999993</v>
      </c>
      <c r="F97" s="2">
        <f>数据源!DJ129</f>
        <v>1</v>
      </c>
      <c r="G97" s="2">
        <f>数据源!DK129</f>
        <v>1.4999999999999999E-2</v>
      </c>
      <c r="H97" s="2">
        <f>数据源!DL129</f>
        <v>5.1724137931034482E-2</v>
      </c>
      <c r="I97" s="2">
        <f>数据源!DM129</f>
        <v>517</v>
      </c>
      <c r="J97" s="3">
        <f t="shared" ref="J97:J116" si="61">ROUNDUP(IF(F97&gt;1,F97-ROUNDDOWN(SQRT(F97),0),F97),0)</f>
        <v>1</v>
      </c>
      <c r="K97" s="3">
        <f t="shared" ref="K97:K116" si="62">F97*2-J97</f>
        <v>1</v>
      </c>
      <c r="L97" s="3" t="str">
        <f>RIGHT(D97,2)</f>
        <v>碎片</v>
      </c>
      <c r="M97" s="3">
        <f ca="1">IF(OR(L97="坦克",L97="碎片"),VLOOKUP(C97,INDIRECT("坦克ID"),MATCH(L97&amp;"ID",INDIRECT("坦克标头"),0),FALSE),VLOOKUP(C97,INDIRECT(L97&amp;"ID"),2,FALSE))</f>
        <v>51111</v>
      </c>
      <c r="N97" s="3">
        <f ca="1">M97</f>
        <v>51111</v>
      </c>
      <c r="O97" s="3">
        <f>I97</f>
        <v>517</v>
      </c>
      <c r="P97" s="1" t="str">
        <f>"("&amp;J97&amp;","&amp;K97&amp;")"</f>
        <v>(1,1)</v>
      </c>
      <c r="Q97" s="3" t="str">
        <f>IF(D97="坦克碎片",VLOOKUP(C97,道具信息!$N$2:$O$291,2,FALSE)&amp;"碎片",VLOOKUP(C97,道具信息!$N$2:$O$291,2,FALSE))</f>
        <v>T1坦克碎片</v>
      </c>
      <c r="R97" s="3">
        <f t="shared" ref="R97:R116" si="63">SUMIFS(I$3:I$168,Q$3:Q$168,Q97,B$3:B$168,B97)</f>
        <v>1551</v>
      </c>
      <c r="S97" s="11">
        <f t="shared" ref="S97:S116" si="64">ROUND(R97/SUMIF(B$3:B$168,B97,I$3:I$168),3)</f>
        <v>0.17299999999999999</v>
      </c>
    </row>
    <row r="98" spans="2:19" x14ac:dyDescent="0.3">
      <c r="B98" s="2">
        <f>数据源!DF130</f>
        <v>8</v>
      </c>
      <c r="C98" s="2" t="str">
        <f>数据源!DG130</f>
        <v>Stuart</v>
      </c>
      <c r="D98" s="2" t="str">
        <f>数据源!DH130</f>
        <v>坦克碎片</v>
      </c>
      <c r="E98" s="2">
        <f>数据源!DI130</f>
        <v>8.6999999999999993</v>
      </c>
      <c r="F98" s="2">
        <f>数据源!DJ130</f>
        <v>1</v>
      </c>
      <c r="G98" s="2">
        <f>数据源!DK130</f>
        <v>1.4999999999999999E-2</v>
      </c>
      <c r="H98" s="2">
        <f>数据源!DL130</f>
        <v>5.1724137931034482E-2</v>
      </c>
      <c r="I98" s="2">
        <f>数据源!DM130</f>
        <v>517</v>
      </c>
      <c r="J98" s="3">
        <f t="shared" si="61"/>
        <v>1</v>
      </c>
      <c r="K98" s="3">
        <f t="shared" si="62"/>
        <v>1</v>
      </c>
      <c r="L98" s="3" t="str">
        <f t="shared" ref="L98:L116" si="65">RIGHT(D98,2)</f>
        <v>碎片</v>
      </c>
      <c r="M98" s="3">
        <f t="shared" ref="M98:M116" ca="1" si="66">IF(OR(L98="坦克",L98="碎片"),VLOOKUP(C98,INDIRECT("坦克ID"),MATCH(L98&amp;"ID",INDIRECT("坦克标头"),0),FALSE),VLOOKUP(C98,INDIRECT(L98&amp;"ID"),2,FALSE))</f>
        <v>52111</v>
      </c>
      <c r="N98" s="3" t="str">
        <f ca="1">N97&amp;","&amp;M98</f>
        <v>51111,52111</v>
      </c>
      <c r="O98" s="3" t="str">
        <f>O97&amp;","&amp;I98</f>
        <v>517,517</v>
      </c>
      <c r="P98" s="1" t="str">
        <f>P97&amp;","&amp;"("&amp;J98&amp;","&amp;K98&amp;")"</f>
        <v>(1,1),(1,1)</v>
      </c>
      <c r="Q98" s="3" t="str">
        <f>IF(D98="坦克碎片",VLOOKUP(C98,道具信息!$N$2:$O$291,2,FALSE)&amp;"碎片",VLOOKUP(C98,道具信息!$N$2:$O$291,2,FALSE))</f>
        <v>T1坦克碎片</v>
      </c>
      <c r="R98" s="3">
        <f t="shared" si="63"/>
        <v>1551</v>
      </c>
      <c r="S98" s="11">
        <f t="shared" si="64"/>
        <v>0.17299999999999999</v>
      </c>
    </row>
    <row r="99" spans="2:19" x14ac:dyDescent="0.3">
      <c r="B99" s="2">
        <f>数据源!DF131</f>
        <v>8</v>
      </c>
      <c r="C99" s="2" t="str">
        <f>数据源!DG131</f>
        <v>B-1</v>
      </c>
      <c r="D99" s="2" t="str">
        <f>数据源!DH131</f>
        <v>坦克碎片</v>
      </c>
      <c r="E99" s="2">
        <f>数据源!DI131</f>
        <v>8.6999999999999993</v>
      </c>
      <c r="F99" s="2">
        <f>数据源!DJ131</f>
        <v>1</v>
      </c>
      <c r="G99" s="2">
        <f>数据源!DK131</f>
        <v>1.4999999999999999E-2</v>
      </c>
      <c r="H99" s="2">
        <f>数据源!DL131</f>
        <v>5.1724137931034482E-2</v>
      </c>
      <c r="I99" s="2">
        <f>数据源!DM131</f>
        <v>517</v>
      </c>
      <c r="J99" s="3">
        <f t="shared" si="61"/>
        <v>1</v>
      </c>
      <c r="K99" s="3">
        <f t="shared" si="62"/>
        <v>1</v>
      </c>
      <c r="L99" s="3" t="str">
        <f t="shared" si="65"/>
        <v>碎片</v>
      </c>
      <c r="M99" s="3">
        <f t="shared" ca="1" si="66"/>
        <v>53111</v>
      </c>
      <c r="N99" s="3" t="str">
        <f t="shared" ref="N99:N116" ca="1" si="67">N98&amp;","&amp;M99</f>
        <v>51111,52111,53111</v>
      </c>
      <c r="O99" s="3" t="str">
        <f t="shared" ref="O99:O116" si="68">O98&amp;","&amp;I99</f>
        <v>517,517,517</v>
      </c>
      <c r="P99" s="1" t="str">
        <f t="shared" ref="P99:P116" si="69">P98&amp;","&amp;"("&amp;J99&amp;","&amp;K99&amp;")"</f>
        <v>(1,1),(1,1),(1,1)</v>
      </c>
      <c r="Q99" s="3" t="str">
        <f>IF(D99="坦克碎片",VLOOKUP(C99,道具信息!$N$2:$O$291,2,FALSE)&amp;"碎片",VLOOKUP(C99,道具信息!$N$2:$O$291,2,FALSE))</f>
        <v>T1坦克碎片</v>
      </c>
      <c r="R99" s="3">
        <f t="shared" si="63"/>
        <v>1551</v>
      </c>
      <c r="S99" s="11">
        <f t="shared" si="64"/>
        <v>0.17299999999999999</v>
      </c>
    </row>
    <row r="100" spans="2:19" x14ac:dyDescent="0.3">
      <c r="B100" s="2">
        <f>数据源!DF132</f>
        <v>8</v>
      </c>
      <c r="C100" s="2" t="str">
        <f>数据源!DG132</f>
        <v>二号</v>
      </c>
      <c r="D100" s="2" t="str">
        <f>数据源!DH132</f>
        <v>坦克碎片</v>
      </c>
      <c r="E100" s="2">
        <f>数据源!DI132</f>
        <v>16</v>
      </c>
      <c r="F100" s="2">
        <f>数据源!DJ132</f>
        <v>1</v>
      </c>
      <c r="G100" s="2">
        <f>数据源!DK132</f>
        <v>0.02</v>
      </c>
      <c r="H100" s="2">
        <f>数据源!DL132</f>
        <v>3.7499999999999999E-2</v>
      </c>
      <c r="I100" s="2">
        <f>数据源!DM132</f>
        <v>375</v>
      </c>
      <c r="J100" s="3">
        <f t="shared" si="61"/>
        <v>1</v>
      </c>
      <c r="K100" s="3">
        <f t="shared" si="62"/>
        <v>1</v>
      </c>
      <c r="L100" s="3" t="str">
        <f t="shared" si="65"/>
        <v>碎片</v>
      </c>
      <c r="M100" s="3">
        <f t="shared" ca="1" si="66"/>
        <v>51211</v>
      </c>
      <c r="N100" s="3" t="str">
        <f t="shared" ca="1" si="67"/>
        <v>51111,52111,53111,51211</v>
      </c>
      <c r="O100" s="3" t="str">
        <f t="shared" si="68"/>
        <v>517,517,517,375</v>
      </c>
      <c r="P100" s="1" t="str">
        <f t="shared" si="69"/>
        <v>(1,1),(1,1),(1,1),(1,1)</v>
      </c>
      <c r="Q100" s="3" t="str">
        <f>IF(D100="坦克碎片",VLOOKUP(C100,道具信息!$N$2:$O$291,2,FALSE)&amp;"碎片",VLOOKUP(C100,道具信息!$N$2:$O$291,2,FALSE))</f>
        <v>T2坦克碎片</v>
      </c>
      <c r="R100" s="3">
        <f t="shared" si="63"/>
        <v>2625</v>
      </c>
      <c r="S100" s="11">
        <f t="shared" si="64"/>
        <v>0.29299999999999998</v>
      </c>
    </row>
    <row r="101" spans="2:19" x14ac:dyDescent="0.3">
      <c r="B101" s="2">
        <f>数据源!DF133</f>
        <v>8</v>
      </c>
      <c r="C101" s="2" t="str">
        <f>数据源!DG133</f>
        <v>T-34</v>
      </c>
      <c r="D101" s="2" t="str">
        <f>数据源!DH133</f>
        <v>坦克碎片</v>
      </c>
      <c r="E101" s="2">
        <f>数据源!DI133</f>
        <v>16</v>
      </c>
      <c r="F101" s="2">
        <f>数据源!DJ133</f>
        <v>1</v>
      </c>
      <c r="G101" s="2">
        <f>数据源!DK133</f>
        <v>0.02</v>
      </c>
      <c r="H101" s="2">
        <f>数据源!DL133</f>
        <v>3.7499999999999999E-2</v>
      </c>
      <c r="I101" s="2">
        <f>数据源!DM133</f>
        <v>375</v>
      </c>
      <c r="J101" s="3">
        <f t="shared" si="61"/>
        <v>1</v>
      </c>
      <c r="K101" s="3">
        <f t="shared" si="62"/>
        <v>1</v>
      </c>
      <c r="L101" s="3" t="str">
        <f t="shared" si="65"/>
        <v>碎片</v>
      </c>
      <c r="M101" s="3">
        <f t="shared" ca="1" si="66"/>
        <v>52211</v>
      </c>
      <c r="N101" s="3" t="str">
        <f t="shared" ca="1" si="67"/>
        <v>51111,52111,53111,51211,52211</v>
      </c>
      <c r="O101" s="3" t="str">
        <f t="shared" si="68"/>
        <v>517,517,517,375,375</v>
      </c>
      <c r="P101" s="1" t="str">
        <f t="shared" si="69"/>
        <v>(1,1),(1,1),(1,1),(1,1),(1,1)</v>
      </c>
      <c r="Q101" s="3" t="str">
        <f>IF(D101="坦克碎片",VLOOKUP(C101,道具信息!$N$2:$O$291,2,FALSE)&amp;"碎片",VLOOKUP(C101,道具信息!$N$2:$O$291,2,FALSE))</f>
        <v>T2坦克碎片</v>
      </c>
      <c r="R101" s="3">
        <f t="shared" si="63"/>
        <v>2625</v>
      </c>
      <c r="S101" s="11">
        <f t="shared" si="64"/>
        <v>0.29299999999999998</v>
      </c>
    </row>
    <row r="102" spans="2:19" x14ac:dyDescent="0.3">
      <c r="B102" s="2">
        <f>数据源!DF134</f>
        <v>8</v>
      </c>
      <c r="C102" s="2" t="str">
        <f>数据源!DG134</f>
        <v>KV-1</v>
      </c>
      <c r="D102" s="2" t="str">
        <f>数据源!DH134</f>
        <v>坦克碎片</v>
      </c>
      <c r="E102" s="2">
        <f>数据源!DI134</f>
        <v>16</v>
      </c>
      <c r="F102" s="2">
        <f>数据源!DJ134</f>
        <v>1</v>
      </c>
      <c r="G102" s="2">
        <f>数据源!DK134</f>
        <v>0.02</v>
      </c>
      <c r="H102" s="2">
        <f>数据源!DL134</f>
        <v>3.7499999999999999E-2</v>
      </c>
      <c r="I102" s="2">
        <f>数据源!DM134</f>
        <v>375</v>
      </c>
      <c r="J102" s="3">
        <f t="shared" si="61"/>
        <v>1</v>
      </c>
      <c r="K102" s="3">
        <f t="shared" si="62"/>
        <v>1</v>
      </c>
      <c r="L102" s="3" t="str">
        <f t="shared" si="65"/>
        <v>碎片</v>
      </c>
      <c r="M102" s="3">
        <f t="shared" ca="1" si="66"/>
        <v>53211</v>
      </c>
      <c r="N102" s="3" t="str">
        <f t="shared" ca="1" si="67"/>
        <v>51111,52111,53111,51211,52211,53211</v>
      </c>
      <c r="O102" s="3" t="str">
        <f t="shared" si="68"/>
        <v>517,517,517,375,375,375</v>
      </c>
      <c r="P102" s="1" t="str">
        <f t="shared" si="69"/>
        <v>(1,1),(1,1),(1,1),(1,1),(1,1),(1,1)</v>
      </c>
      <c r="Q102" s="3" t="str">
        <f>IF(D102="坦克碎片",VLOOKUP(C102,道具信息!$N$2:$O$291,2,FALSE)&amp;"碎片",VLOOKUP(C102,道具信息!$N$2:$O$291,2,FALSE))</f>
        <v>T2坦克碎片</v>
      </c>
      <c r="R102" s="3">
        <f t="shared" si="63"/>
        <v>2625</v>
      </c>
      <c r="S102" s="11">
        <f t="shared" si="64"/>
        <v>0.29299999999999998</v>
      </c>
    </row>
    <row r="103" spans="2:19" x14ac:dyDescent="0.3">
      <c r="B103" s="2">
        <f>数据源!DF135</f>
        <v>8</v>
      </c>
      <c r="C103" s="2" t="str">
        <f>数据源!DG135</f>
        <v>Puma</v>
      </c>
      <c r="D103" s="2" t="str">
        <f>数据源!DH135</f>
        <v>坦克碎片</v>
      </c>
      <c r="E103" s="2">
        <f>数据源!DI135</f>
        <v>36</v>
      </c>
      <c r="F103" s="2">
        <f>数据源!DJ135</f>
        <v>1</v>
      </c>
      <c r="G103" s="2">
        <f>数据源!DK135</f>
        <v>0.06</v>
      </c>
      <c r="H103" s="2">
        <f>数据源!DL135</f>
        <v>4.9999999999999996E-2</v>
      </c>
      <c r="I103" s="2">
        <f>数据源!DM135</f>
        <v>500</v>
      </c>
      <c r="J103" s="3">
        <f t="shared" si="61"/>
        <v>1</v>
      </c>
      <c r="K103" s="3">
        <f t="shared" si="62"/>
        <v>1</v>
      </c>
      <c r="L103" s="3" t="str">
        <f t="shared" si="65"/>
        <v>碎片</v>
      </c>
      <c r="M103" s="3">
        <f t="shared" ca="1" si="66"/>
        <v>51221</v>
      </c>
      <c r="N103" s="3" t="str">
        <f t="shared" ca="1" si="67"/>
        <v>51111,52111,53111,51211,52211,53211,51221</v>
      </c>
      <c r="O103" s="3" t="str">
        <f t="shared" si="68"/>
        <v>517,517,517,375,375,375,500</v>
      </c>
      <c r="P103" s="1" t="str">
        <f t="shared" si="69"/>
        <v>(1,1),(1,1),(1,1),(1,1),(1,1),(1,1),(1,1)</v>
      </c>
      <c r="Q103" s="3" t="str">
        <f>IF(D103="坦克碎片",VLOOKUP(C103,道具信息!$N$2:$O$291,2,FALSE)&amp;"碎片",VLOOKUP(C103,道具信息!$N$2:$O$291,2,FALSE))</f>
        <v>T2坦克碎片</v>
      </c>
      <c r="R103" s="3">
        <f t="shared" si="63"/>
        <v>2625</v>
      </c>
      <c r="S103" s="11">
        <f t="shared" si="64"/>
        <v>0.29299999999999998</v>
      </c>
    </row>
    <row r="104" spans="2:19" x14ac:dyDescent="0.3">
      <c r="B104" s="2">
        <f>数据源!DF136</f>
        <v>8</v>
      </c>
      <c r="C104" s="2" t="str">
        <f>数据源!DG136</f>
        <v>四号</v>
      </c>
      <c r="D104" s="2" t="str">
        <f>数据源!DH136</f>
        <v>坦克碎片</v>
      </c>
      <c r="E104" s="2">
        <f>数据源!DI136</f>
        <v>36</v>
      </c>
      <c r="F104" s="2">
        <f>数据源!DJ136</f>
        <v>1</v>
      </c>
      <c r="G104" s="2">
        <f>数据源!DK136</f>
        <v>0.06</v>
      </c>
      <c r="H104" s="2">
        <f>数据源!DL136</f>
        <v>4.9999999999999996E-2</v>
      </c>
      <c r="I104" s="2">
        <f>数据源!DM136</f>
        <v>500</v>
      </c>
      <c r="J104" s="3">
        <f t="shared" si="61"/>
        <v>1</v>
      </c>
      <c r="K104" s="3">
        <f t="shared" si="62"/>
        <v>1</v>
      </c>
      <c r="L104" s="3" t="str">
        <f t="shared" si="65"/>
        <v>碎片</v>
      </c>
      <c r="M104" s="3">
        <f t="shared" ca="1" si="66"/>
        <v>52221</v>
      </c>
      <c r="N104" s="3" t="str">
        <f t="shared" ca="1" si="67"/>
        <v>51111,52111,53111,51211,52211,53211,51221,52221</v>
      </c>
      <c r="O104" s="3" t="str">
        <f t="shared" si="68"/>
        <v>517,517,517,375,375,375,500,500</v>
      </c>
      <c r="P104" s="1" t="str">
        <f t="shared" si="69"/>
        <v>(1,1),(1,1),(1,1),(1,1),(1,1),(1,1),(1,1),(1,1)</v>
      </c>
      <c r="Q104" s="3" t="str">
        <f>IF(D104="坦克碎片",VLOOKUP(C104,道具信息!$N$2:$O$291,2,FALSE)&amp;"碎片",VLOOKUP(C104,道具信息!$N$2:$O$291,2,FALSE))</f>
        <v>T2坦克碎片</v>
      </c>
      <c r="R104" s="3">
        <f t="shared" si="63"/>
        <v>2625</v>
      </c>
      <c r="S104" s="11">
        <f t="shared" si="64"/>
        <v>0.29299999999999998</v>
      </c>
    </row>
    <row r="105" spans="2:19" x14ac:dyDescent="0.3">
      <c r="B105" s="2">
        <f>数据源!DF137</f>
        <v>8</v>
      </c>
      <c r="C105" s="2" t="str">
        <f>数据源!DG137</f>
        <v>丘吉尔</v>
      </c>
      <c r="D105" s="2" t="str">
        <f>数据源!DH137</f>
        <v>坦克碎片</v>
      </c>
      <c r="E105" s="2">
        <f>数据源!DI137</f>
        <v>36</v>
      </c>
      <c r="F105" s="2">
        <f>数据源!DJ137</f>
        <v>1</v>
      </c>
      <c r="G105" s="2">
        <f>数据源!DK137</f>
        <v>0.06</v>
      </c>
      <c r="H105" s="2">
        <f>数据源!DL137</f>
        <v>4.9999999999999996E-2</v>
      </c>
      <c r="I105" s="2">
        <f>数据源!DM137</f>
        <v>500</v>
      </c>
      <c r="J105" s="3">
        <f t="shared" si="61"/>
        <v>1</v>
      </c>
      <c r="K105" s="3">
        <f t="shared" si="62"/>
        <v>1</v>
      </c>
      <c r="L105" s="3" t="str">
        <f t="shared" si="65"/>
        <v>碎片</v>
      </c>
      <c r="M105" s="3">
        <f t="shared" ca="1" si="66"/>
        <v>53221</v>
      </c>
      <c r="N105" s="3" t="str">
        <f t="shared" ca="1" si="67"/>
        <v>51111,52111,53111,51211,52211,53211,51221,52221,53221</v>
      </c>
      <c r="O105" s="3" t="str">
        <f t="shared" si="68"/>
        <v>517,517,517,375,375,375,500,500,500</v>
      </c>
      <c r="P105" s="1" t="str">
        <f t="shared" si="69"/>
        <v>(1,1),(1,1),(1,1),(1,1),(1,1),(1,1),(1,1),(1,1),(1,1)</v>
      </c>
      <c r="Q105" s="3" t="str">
        <f>IF(D105="坦克碎片",VLOOKUP(C105,道具信息!$N$2:$O$291,2,FALSE)&amp;"碎片",VLOOKUP(C105,道具信息!$N$2:$O$291,2,FALSE))</f>
        <v>T2坦克碎片</v>
      </c>
      <c r="R105" s="3">
        <f t="shared" si="63"/>
        <v>2625</v>
      </c>
      <c r="S105" s="11">
        <f t="shared" si="64"/>
        <v>0.29299999999999998</v>
      </c>
    </row>
    <row r="106" spans="2:19" x14ac:dyDescent="0.3">
      <c r="B106" s="2">
        <f>数据源!DF138</f>
        <v>8</v>
      </c>
      <c r="C106" s="2" t="str">
        <f>数据源!DG138</f>
        <v>35(t)</v>
      </c>
      <c r="D106" s="2" t="str">
        <f>数据源!DH138</f>
        <v>坦克碎片</v>
      </c>
      <c r="E106" s="2">
        <f>数据源!DI138</f>
        <v>28.7</v>
      </c>
      <c r="F106" s="2">
        <f>数据源!DJ138</f>
        <v>1</v>
      </c>
      <c r="G106" s="2">
        <f>数据源!DK138</f>
        <v>0.08</v>
      </c>
      <c r="H106" s="2">
        <f>数据源!DL138</f>
        <v>8.3623693379790934E-2</v>
      </c>
      <c r="I106" s="2">
        <f>数据源!DM138</f>
        <v>836</v>
      </c>
      <c r="J106" s="3">
        <f t="shared" si="61"/>
        <v>1</v>
      </c>
      <c r="K106" s="3">
        <f t="shared" si="62"/>
        <v>1</v>
      </c>
      <c r="L106" s="3" t="str">
        <f t="shared" si="65"/>
        <v>碎片</v>
      </c>
      <c r="M106" s="3">
        <f t="shared" ca="1" si="66"/>
        <v>51311</v>
      </c>
      <c r="N106" s="3" t="str">
        <f t="shared" ca="1" si="67"/>
        <v>51111,52111,53111,51211,52211,53211,51221,52221,53221,51311</v>
      </c>
      <c r="O106" s="3" t="str">
        <f t="shared" si="68"/>
        <v>517,517,517,375,375,375,500,500,500,836</v>
      </c>
      <c r="P106" s="1" t="str">
        <f t="shared" si="69"/>
        <v>(1,1),(1,1),(1,1),(1,1),(1,1),(1,1),(1,1),(1,1),(1,1),(1,1)</v>
      </c>
      <c r="Q106" s="3" t="str">
        <f>IF(D106="坦克碎片",VLOOKUP(C106,道具信息!$N$2:$O$291,2,FALSE)&amp;"碎片",VLOOKUP(C106,道具信息!$N$2:$O$291,2,FALSE))</f>
        <v>T3坦克碎片</v>
      </c>
      <c r="R106" s="3">
        <f t="shared" si="63"/>
        <v>3414</v>
      </c>
      <c r="S106" s="11">
        <f t="shared" si="64"/>
        <v>0.38100000000000001</v>
      </c>
    </row>
    <row r="107" spans="2:19" x14ac:dyDescent="0.3">
      <c r="B107" s="2">
        <f>数据源!DF139</f>
        <v>8</v>
      </c>
      <c r="C107" s="2" t="str">
        <f>数据源!DG139</f>
        <v>玛蒂尔达</v>
      </c>
      <c r="D107" s="2" t="str">
        <f>数据源!DH139</f>
        <v>坦克碎片</v>
      </c>
      <c r="E107" s="2">
        <f>数据源!DI139</f>
        <v>28.7</v>
      </c>
      <c r="F107" s="2">
        <f>数据源!DJ139</f>
        <v>1</v>
      </c>
      <c r="G107" s="2">
        <f>数据源!DK139</f>
        <v>0.08</v>
      </c>
      <c r="H107" s="2">
        <f>数据源!DL139</f>
        <v>8.3623693379790934E-2</v>
      </c>
      <c r="I107" s="2">
        <f>数据源!DM139</f>
        <v>836</v>
      </c>
      <c r="J107" s="3">
        <f t="shared" si="61"/>
        <v>1</v>
      </c>
      <c r="K107" s="3">
        <f t="shared" si="62"/>
        <v>1</v>
      </c>
      <c r="L107" s="3" t="str">
        <f t="shared" si="65"/>
        <v>碎片</v>
      </c>
      <c r="M107" s="3">
        <f t="shared" ca="1" si="66"/>
        <v>52311</v>
      </c>
      <c r="N107" s="3" t="str">
        <f t="shared" ca="1" si="67"/>
        <v>51111,52111,53111,51211,52211,53211,51221,52221,53221,51311,52311</v>
      </c>
      <c r="O107" s="3" t="str">
        <f t="shared" si="68"/>
        <v>517,517,517,375,375,375,500,500,500,836,836</v>
      </c>
      <c r="P107" s="1" t="str">
        <f t="shared" si="69"/>
        <v>(1,1),(1,1),(1,1),(1,1),(1,1),(1,1),(1,1),(1,1),(1,1),(1,1),(1,1)</v>
      </c>
      <c r="Q107" s="3" t="str">
        <f>IF(D107="坦克碎片",VLOOKUP(C107,道具信息!$N$2:$O$291,2,FALSE)&amp;"碎片",VLOOKUP(C107,道具信息!$N$2:$O$291,2,FALSE))</f>
        <v>T3坦克碎片</v>
      </c>
      <c r="R107" s="3">
        <f t="shared" si="63"/>
        <v>3414</v>
      </c>
      <c r="S107" s="11">
        <f t="shared" si="64"/>
        <v>0.38100000000000001</v>
      </c>
    </row>
    <row r="108" spans="2:19" x14ac:dyDescent="0.3">
      <c r="B108" s="2">
        <f>数据源!DF140</f>
        <v>8</v>
      </c>
      <c r="C108" s="2" t="str">
        <f>数据源!DG140</f>
        <v>黑豹</v>
      </c>
      <c r="D108" s="2" t="str">
        <f>数据源!DH140</f>
        <v>坦克碎片</v>
      </c>
      <c r="E108" s="2">
        <f>数据源!DI140</f>
        <v>28.7</v>
      </c>
      <c r="F108" s="2">
        <f>数据源!DJ140</f>
        <v>1</v>
      </c>
      <c r="G108" s="2">
        <f>数据源!DK140</f>
        <v>0.08</v>
      </c>
      <c r="H108" s="2">
        <f>数据源!DL140</f>
        <v>8.3623693379790934E-2</v>
      </c>
      <c r="I108" s="2">
        <f>数据源!DM140</f>
        <v>836</v>
      </c>
      <c r="J108" s="3">
        <f t="shared" si="61"/>
        <v>1</v>
      </c>
      <c r="K108" s="3">
        <f t="shared" si="62"/>
        <v>1</v>
      </c>
      <c r="L108" s="3" t="str">
        <f t="shared" si="65"/>
        <v>碎片</v>
      </c>
      <c r="M108" s="3">
        <f t="shared" ca="1" si="66"/>
        <v>53311</v>
      </c>
      <c r="N108" s="3" t="str">
        <f t="shared" ca="1" si="67"/>
        <v>51111,52111,53111,51211,52211,53211,51221,52221,53221,51311,52311,53311</v>
      </c>
      <c r="O108" s="3" t="str">
        <f t="shared" si="68"/>
        <v>517,517,517,375,375,375,500,500,500,836,836,836</v>
      </c>
      <c r="P108" s="1" t="str">
        <f t="shared" si="69"/>
        <v>(1,1),(1,1),(1,1),(1,1),(1,1),(1,1),(1,1),(1,1),(1,1),(1,1),(1,1),(1,1)</v>
      </c>
      <c r="Q108" s="3" t="str">
        <f>IF(D108="坦克碎片",VLOOKUP(C108,道具信息!$N$2:$O$291,2,FALSE)&amp;"碎片",VLOOKUP(C108,道具信息!$N$2:$O$291,2,FALSE))</f>
        <v>T3坦克碎片</v>
      </c>
      <c r="R108" s="3">
        <f t="shared" si="63"/>
        <v>3414</v>
      </c>
      <c r="S108" s="11">
        <f t="shared" si="64"/>
        <v>0.38100000000000001</v>
      </c>
    </row>
    <row r="109" spans="2:19" x14ac:dyDescent="0.3">
      <c r="B109" s="2">
        <f>数据源!DF141</f>
        <v>8</v>
      </c>
      <c r="C109" s="2" t="str">
        <f>数据源!DG141</f>
        <v>十字军</v>
      </c>
      <c r="D109" s="2" t="str">
        <f>数据源!DH141</f>
        <v>坦克碎片</v>
      </c>
      <c r="E109" s="2">
        <f>数据源!DI141</f>
        <v>61.6</v>
      </c>
      <c r="F109" s="2">
        <f>数据源!DJ141</f>
        <v>1</v>
      </c>
      <c r="G109" s="2">
        <f>数据源!DK141</f>
        <v>6.2E-2</v>
      </c>
      <c r="H109" s="2">
        <f>数据源!DL141</f>
        <v>3.0194805194805191E-2</v>
      </c>
      <c r="I109" s="2">
        <f>数据源!DM141</f>
        <v>302</v>
      </c>
      <c r="J109" s="3">
        <f t="shared" si="61"/>
        <v>1</v>
      </c>
      <c r="K109" s="3">
        <f t="shared" si="62"/>
        <v>1</v>
      </c>
      <c r="L109" s="3" t="str">
        <f t="shared" si="65"/>
        <v>碎片</v>
      </c>
      <c r="M109" s="3">
        <f t="shared" ca="1" si="66"/>
        <v>51321</v>
      </c>
      <c r="N109" s="3" t="str">
        <f t="shared" ca="1" si="67"/>
        <v>51111,52111,53111,51211,52211,53211,51221,52221,53221,51311,52311,53311,51321</v>
      </c>
      <c r="O109" s="3" t="str">
        <f t="shared" si="68"/>
        <v>517,517,517,375,375,375,500,500,500,836,836,836,302</v>
      </c>
      <c r="P109" s="1" t="str">
        <f t="shared" si="69"/>
        <v>(1,1),(1,1),(1,1),(1,1),(1,1),(1,1),(1,1),(1,1),(1,1),(1,1),(1,1),(1,1),(1,1)</v>
      </c>
      <c r="Q109" s="3" t="str">
        <f>IF(D109="坦克碎片",VLOOKUP(C109,道具信息!$N$2:$O$291,2,FALSE)&amp;"碎片",VLOOKUP(C109,道具信息!$N$2:$O$291,2,FALSE))</f>
        <v>T3坦克碎片</v>
      </c>
      <c r="R109" s="3">
        <f t="shared" si="63"/>
        <v>3414</v>
      </c>
      <c r="S109" s="11">
        <f t="shared" si="64"/>
        <v>0.38100000000000001</v>
      </c>
    </row>
    <row r="110" spans="2:19" x14ac:dyDescent="0.3">
      <c r="B110" s="2">
        <f>数据源!DF142</f>
        <v>8</v>
      </c>
      <c r="C110" s="2" t="str">
        <f>数据源!DG142</f>
        <v>谢尔曼</v>
      </c>
      <c r="D110" s="2" t="str">
        <f>数据源!DH142</f>
        <v>坦克碎片</v>
      </c>
      <c r="E110" s="2">
        <f>数据源!DI142</f>
        <v>61.6</v>
      </c>
      <c r="F110" s="2">
        <f>数据源!DJ142</f>
        <v>1</v>
      </c>
      <c r="G110" s="2">
        <f>数据源!DK142</f>
        <v>6.2E-2</v>
      </c>
      <c r="H110" s="2">
        <f>数据源!DL142</f>
        <v>3.0194805194805191E-2</v>
      </c>
      <c r="I110" s="2">
        <f>数据源!DM142</f>
        <v>302</v>
      </c>
      <c r="J110" s="3">
        <f t="shared" si="61"/>
        <v>1</v>
      </c>
      <c r="K110" s="3">
        <f t="shared" si="62"/>
        <v>1</v>
      </c>
      <c r="L110" s="3" t="str">
        <f t="shared" si="65"/>
        <v>碎片</v>
      </c>
      <c r="M110" s="3">
        <f t="shared" ca="1" si="66"/>
        <v>52321</v>
      </c>
      <c r="N110" s="3" t="str">
        <f t="shared" ca="1" si="67"/>
        <v>51111,52111,53111,51211,52211,53211,51221,52221,53221,51311,52311,53311,51321,52321</v>
      </c>
      <c r="O110" s="3" t="str">
        <f t="shared" si="68"/>
        <v>517,517,517,375,375,375,500,500,500,836,836,836,302,302</v>
      </c>
      <c r="P110" s="1" t="str">
        <f t="shared" si="69"/>
        <v>(1,1),(1,1),(1,1),(1,1),(1,1),(1,1),(1,1),(1,1),(1,1),(1,1),(1,1),(1,1),(1,1),(1,1)</v>
      </c>
      <c r="Q110" s="3" t="str">
        <f>IF(D110="坦克碎片",VLOOKUP(C110,道具信息!$N$2:$O$291,2,FALSE)&amp;"碎片",VLOOKUP(C110,道具信息!$N$2:$O$291,2,FALSE))</f>
        <v>T3坦克碎片</v>
      </c>
      <c r="R110" s="3">
        <f t="shared" si="63"/>
        <v>3414</v>
      </c>
      <c r="S110" s="11">
        <f t="shared" si="64"/>
        <v>0.38100000000000001</v>
      </c>
    </row>
    <row r="111" spans="2:19" x14ac:dyDescent="0.3">
      <c r="B111" s="2">
        <f>数据源!DF143</f>
        <v>8</v>
      </c>
      <c r="C111" s="2" t="str">
        <f>数据源!DG143</f>
        <v>虎式</v>
      </c>
      <c r="D111" s="2" t="str">
        <f>数据源!DH143</f>
        <v>坦克碎片</v>
      </c>
      <c r="E111" s="2">
        <f>数据源!DI143</f>
        <v>61.6</v>
      </c>
      <c r="F111" s="2">
        <f>数据源!DJ143</f>
        <v>1</v>
      </c>
      <c r="G111" s="2">
        <f>数据源!DK143</f>
        <v>6.2E-2</v>
      </c>
      <c r="H111" s="2">
        <f>数据源!DL143</f>
        <v>3.0194805194805191E-2</v>
      </c>
      <c r="I111" s="2">
        <f>数据源!DM143</f>
        <v>302</v>
      </c>
      <c r="J111" s="3">
        <f t="shared" si="61"/>
        <v>1</v>
      </c>
      <c r="K111" s="3">
        <f t="shared" si="62"/>
        <v>1</v>
      </c>
      <c r="L111" s="3" t="str">
        <f t="shared" si="65"/>
        <v>碎片</v>
      </c>
      <c r="M111" s="3">
        <f t="shared" ca="1" si="66"/>
        <v>53321</v>
      </c>
      <c r="N111" s="3" t="str">
        <f t="shared" ca="1" si="67"/>
        <v>51111,52111,53111,51211,52211,53211,51221,52221,53221,51311,52311,53311,51321,52321,53321</v>
      </c>
      <c r="O111" s="3" t="str">
        <f t="shared" si="68"/>
        <v>517,517,517,375,375,375,500,500,500,836,836,836,302,302,302</v>
      </c>
      <c r="P111" s="1" t="str">
        <f t="shared" si="69"/>
        <v>(1,1),(1,1),(1,1),(1,1),(1,1),(1,1),(1,1),(1,1),(1,1),(1,1),(1,1),(1,1),(1,1),(1,1),(1,1)</v>
      </c>
      <c r="Q111" s="3" t="str">
        <f>IF(D111="坦克碎片",VLOOKUP(C111,道具信息!$N$2:$O$291,2,FALSE)&amp;"碎片",VLOOKUP(C111,道具信息!$N$2:$O$291,2,FALSE))</f>
        <v>T3坦克碎片</v>
      </c>
      <c r="R111" s="3">
        <f t="shared" si="63"/>
        <v>3414</v>
      </c>
      <c r="S111" s="11">
        <f t="shared" si="64"/>
        <v>0.38100000000000001</v>
      </c>
    </row>
    <row r="112" spans="2:19" x14ac:dyDescent="0.3">
      <c r="B112" s="2">
        <f>数据源!DF144</f>
        <v>8</v>
      </c>
      <c r="C112" s="2" t="str">
        <f>数据源!DG144</f>
        <v>霞飞</v>
      </c>
      <c r="D112" s="2" t="str">
        <f>数据源!DH144</f>
        <v>坦克碎片</v>
      </c>
      <c r="E112" s="2">
        <f>数据源!DI144</f>
        <v>45</v>
      </c>
      <c r="F112" s="2">
        <f>数据源!DJ144</f>
        <v>1</v>
      </c>
      <c r="G112" s="2">
        <f>数据源!DK144</f>
        <v>0.06</v>
      </c>
      <c r="H112" s="2">
        <f>数据源!DL144</f>
        <v>3.9999999999999994E-2</v>
      </c>
      <c r="I112" s="2">
        <f>数据源!DM144</f>
        <v>400</v>
      </c>
      <c r="J112" s="3">
        <f t="shared" si="61"/>
        <v>1</v>
      </c>
      <c r="K112" s="3">
        <f t="shared" si="62"/>
        <v>1</v>
      </c>
      <c r="L112" s="3" t="str">
        <f t="shared" si="65"/>
        <v>碎片</v>
      </c>
      <c r="M112" s="3">
        <f t="shared" ca="1" si="66"/>
        <v>51411</v>
      </c>
      <c r="N112" s="3" t="str">
        <f t="shared" ca="1" si="67"/>
        <v>51111,52111,53111,51211,52211,53211,51221,52221,53221,51311,52311,53311,51321,52321,53321,51411</v>
      </c>
      <c r="O112" s="3" t="str">
        <f t="shared" si="68"/>
        <v>517,517,517,375,375,375,500,500,500,836,836,836,302,302,302,400</v>
      </c>
      <c r="P112" s="1" t="str">
        <f t="shared" si="69"/>
        <v>(1,1),(1,1),(1,1),(1,1),(1,1),(1,1),(1,1),(1,1),(1,1),(1,1),(1,1),(1,1),(1,1),(1,1),(1,1),(1,1)</v>
      </c>
      <c r="Q112" s="3" t="str">
        <f>IF(D112="坦克碎片",VLOOKUP(C112,道具信息!$N$2:$O$291,2,FALSE)&amp;"碎片",VLOOKUP(C112,道具信息!$N$2:$O$291,2,FALSE))</f>
        <v>T4坦克碎片</v>
      </c>
      <c r="R112" s="3">
        <f t="shared" si="63"/>
        <v>1380</v>
      </c>
      <c r="S112" s="11">
        <f t="shared" si="64"/>
        <v>0.154</v>
      </c>
    </row>
    <row r="113" spans="2:19" x14ac:dyDescent="0.3">
      <c r="B113" s="2">
        <f>数据源!DF145</f>
        <v>8</v>
      </c>
      <c r="C113" s="2" t="str">
        <f>数据源!DG145</f>
        <v>M-48</v>
      </c>
      <c r="D113" s="2" t="str">
        <f>数据源!DH145</f>
        <v>坦克碎片</v>
      </c>
      <c r="E113" s="2">
        <f>数据源!DI145</f>
        <v>45</v>
      </c>
      <c r="F113" s="2">
        <f>数据源!DJ145</f>
        <v>1</v>
      </c>
      <c r="G113" s="2">
        <f>数据源!DK145</f>
        <v>0.06</v>
      </c>
      <c r="H113" s="2">
        <f>数据源!DL145</f>
        <v>3.9999999999999994E-2</v>
      </c>
      <c r="I113" s="2">
        <f>数据源!DM145</f>
        <v>400</v>
      </c>
      <c r="J113" s="3">
        <f t="shared" si="61"/>
        <v>1</v>
      </c>
      <c r="K113" s="3">
        <f t="shared" si="62"/>
        <v>1</v>
      </c>
      <c r="L113" s="3" t="str">
        <f t="shared" si="65"/>
        <v>碎片</v>
      </c>
      <c r="M113" s="3">
        <f t="shared" ca="1" si="66"/>
        <v>52411</v>
      </c>
      <c r="N113" s="3" t="str">
        <f t="shared" ca="1" si="67"/>
        <v>51111,52111,53111,51211,52211,53211,51221,52221,53221,51311,52311,53311,51321,52321,53321,51411,52411</v>
      </c>
      <c r="O113" s="3" t="str">
        <f t="shared" si="68"/>
        <v>517,517,517,375,375,375,500,500,500,836,836,836,302,302,302,400,400</v>
      </c>
      <c r="P113" s="1" t="str">
        <f t="shared" si="69"/>
        <v>(1,1),(1,1),(1,1),(1,1),(1,1),(1,1),(1,1),(1,1),(1,1),(1,1),(1,1),(1,1),(1,1),(1,1),(1,1),(1,1),(1,1)</v>
      </c>
      <c r="Q113" s="3" t="str">
        <f>IF(D113="坦克碎片",VLOOKUP(C113,道具信息!$N$2:$O$291,2,FALSE)&amp;"碎片",VLOOKUP(C113,道具信息!$N$2:$O$291,2,FALSE))</f>
        <v>T4坦克碎片</v>
      </c>
      <c r="R113" s="3">
        <f t="shared" si="63"/>
        <v>1380</v>
      </c>
      <c r="S113" s="11">
        <f t="shared" si="64"/>
        <v>0.154</v>
      </c>
    </row>
    <row r="114" spans="2:19" x14ac:dyDescent="0.3">
      <c r="B114" s="2">
        <f>数据源!DF146</f>
        <v>8</v>
      </c>
      <c r="C114" s="2" t="str">
        <f>数据源!DG146</f>
        <v>征服者</v>
      </c>
      <c r="D114" s="2" t="str">
        <f>数据源!DH146</f>
        <v>坦克碎片</v>
      </c>
      <c r="E114" s="2">
        <f>数据源!DI146</f>
        <v>45</v>
      </c>
      <c r="F114" s="2">
        <f>数据源!DJ146</f>
        <v>1</v>
      </c>
      <c r="G114" s="2">
        <f>数据源!DK146</f>
        <v>0.06</v>
      </c>
      <c r="H114" s="2">
        <f>数据源!DL146</f>
        <v>3.9999999999999994E-2</v>
      </c>
      <c r="I114" s="2">
        <f>数据源!DM146</f>
        <v>400</v>
      </c>
      <c r="J114" s="3">
        <f t="shared" si="61"/>
        <v>1</v>
      </c>
      <c r="K114" s="3">
        <f t="shared" si="62"/>
        <v>1</v>
      </c>
      <c r="L114" s="3" t="str">
        <f t="shared" si="65"/>
        <v>碎片</v>
      </c>
      <c r="M114" s="3">
        <f t="shared" ca="1" si="66"/>
        <v>53411</v>
      </c>
      <c r="N114" s="3" t="str">
        <f t="shared" ca="1" si="67"/>
        <v>51111,52111,53111,51211,52211,53211,51221,52221,53221,51311,52311,53311,51321,52321,53321,51411,52411,53411</v>
      </c>
      <c r="O114" s="3" t="str">
        <f t="shared" si="68"/>
        <v>517,517,517,375,375,375,500,500,500,836,836,836,302,302,302,400,400,400</v>
      </c>
      <c r="P114" s="1" t="str">
        <f t="shared" si="69"/>
        <v>(1,1),(1,1),(1,1),(1,1),(1,1),(1,1),(1,1),(1,1),(1,1),(1,1),(1,1),(1,1),(1,1),(1,1),(1,1),(1,1),(1,1),(1,1)</v>
      </c>
      <c r="Q114" s="3" t="str">
        <f>IF(D114="坦克碎片",VLOOKUP(C114,道具信息!$N$2:$O$291,2,FALSE)&amp;"碎片",VLOOKUP(C114,道具信息!$N$2:$O$291,2,FALSE))</f>
        <v>T4坦克碎片</v>
      </c>
      <c r="R114" s="3">
        <f t="shared" si="63"/>
        <v>1380</v>
      </c>
      <c r="S114" s="11">
        <f t="shared" si="64"/>
        <v>0.154</v>
      </c>
    </row>
    <row r="115" spans="2:19" x14ac:dyDescent="0.3">
      <c r="B115" s="2">
        <f>数据源!DF147</f>
        <v>8</v>
      </c>
      <c r="C115" s="2" t="str">
        <f>数据源!DG147</f>
        <v>M-41</v>
      </c>
      <c r="D115" s="2" t="str">
        <f>数据源!DH147</f>
        <v>坦克碎片</v>
      </c>
      <c r="E115" s="2">
        <f>数据源!DI147</f>
        <v>150</v>
      </c>
      <c r="F115" s="2">
        <f>数据源!DJ147</f>
        <v>1</v>
      </c>
      <c r="G115" s="2">
        <f>数据源!DK147</f>
        <v>5.3999999999999999E-2</v>
      </c>
      <c r="H115" s="2">
        <f>数据源!DL147</f>
        <v>1.0799999999999999E-2</v>
      </c>
      <c r="I115" s="2">
        <f>数据源!DM147</f>
        <v>108</v>
      </c>
      <c r="J115" s="3">
        <f t="shared" si="61"/>
        <v>1</v>
      </c>
      <c r="K115" s="3">
        <f t="shared" si="62"/>
        <v>1</v>
      </c>
      <c r="L115" s="3" t="str">
        <f t="shared" si="65"/>
        <v>碎片</v>
      </c>
      <c r="M115" s="3">
        <f t="shared" ca="1" si="66"/>
        <v>51421</v>
      </c>
      <c r="N115" s="3" t="str">
        <f t="shared" ca="1" si="67"/>
        <v>51111,52111,53111,51211,52211,53211,51221,52221,53221,51311,52311,53311,51321,52321,53321,51411,52411,53411,51421</v>
      </c>
      <c r="O115" s="3" t="str">
        <f t="shared" si="68"/>
        <v>517,517,517,375,375,375,500,500,500,836,836,836,302,302,302,400,400,400,108</v>
      </c>
      <c r="P115" s="1" t="str">
        <f t="shared" si="69"/>
        <v>(1,1),(1,1),(1,1),(1,1),(1,1),(1,1),(1,1),(1,1),(1,1),(1,1),(1,1),(1,1),(1,1),(1,1),(1,1),(1,1),(1,1),(1,1),(1,1)</v>
      </c>
      <c r="Q115" s="3" t="str">
        <f>IF(D115="坦克碎片",VLOOKUP(C115,道具信息!$N$2:$O$291,2,FALSE)&amp;"碎片",VLOOKUP(C115,道具信息!$N$2:$O$291,2,FALSE))</f>
        <v>T4坦克碎片</v>
      </c>
      <c r="R115" s="3">
        <f t="shared" si="63"/>
        <v>1380</v>
      </c>
      <c r="S115" s="11">
        <f t="shared" si="64"/>
        <v>0.154</v>
      </c>
    </row>
    <row r="116" spans="2:19" x14ac:dyDescent="0.3">
      <c r="B116" s="2">
        <f>数据源!DF148</f>
        <v>8</v>
      </c>
      <c r="C116" s="2" t="str">
        <f>数据源!DG148</f>
        <v>BMP-3</v>
      </c>
      <c r="D116" s="2" t="str">
        <f>数据源!DH148</f>
        <v>坦克碎片</v>
      </c>
      <c r="E116" s="2">
        <f>数据源!DI148</f>
        <v>230</v>
      </c>
      <c r="F116" s="2">
        <f>数据源!DJ148</f>
        <v>1</v>
      </c>
      <c r="G116" s="2">
        <f>数据源!DK148</f>
        <v>5.5E-2</v>
      </c>
      <c r="H116" s="2">
        <f>数据源!DL148</f>
        <v>7.1739130434782606E-3</v>
      </c>
      <c r="I116" s="2">
        <f>数据源!DM148</f>
        <v>72</v>
      </c>
      <c r="J116" s="3">
        <f t="shared" si="61"/>
        <v>1</v>
      </c>
      <c r="K116" s="3">
        <f t="shared" si="62"/>
        <v>1</v>
      </c>
      <c r="L116" s="3" t="str">
        <f t="shared" si="65"/>
        <v>碎片</v>
      </c>
      <c r="M116" s="3">
        <f t="shared" ca="1" si="66"/>
        <v>51431</v>
      </c>
      <c r="N116" s="3" t="str">
        <f t="shared" ca="1" si="67"/>
        <v>51111,52111,53111,51211,52211,53211,51221,52221,53221,51311,52311,53311,51321,52321,53321,51411,52411,53411,51421,51431</v>
      </c>
      <c r="O116" s="3" t="str">
        <f t="shared" si="68"/>
        <v>517,517,517,375,375,375,500,500,500,836,836,836,302,302,302,400,400,400,108,72</v>
      </c>
      <c r="P116" s="1" t="str">
        <f t="shared" si="69"/>
        <v>(1,1),(1,1),(1,1),(1,1),(1,1),(1,1),(1,1),(1,1),(1,1),(1,1),(1,1),(1,1),(1,1),(1,1),(1,1),(1,1),(1,1),(1,1),(1,1),(1,1)</v>
      </c>
      <c r="Q116" s="3" t="str">
        <f>IF(D116="坦克碎片",VLOOKUP(C116,道具信息!$N$2:$O$291,2,FALSE)&amp;"碎片",VLOOKUP(C116,道具信息!$N$2:$O$291,2,FALSE))</f>
        <v>T4坦克碎片</v>
      </c>
      <c r="R116" s="3">
        <f t="shared" si="63"/>
        <v>1380</v>
      </c>
      <c r="S116" s="11">
        <f t="shared" si="64"/>
        <v>0.154</v>
      </c>
    </row>
    <row r="117" spans="2:19" x14ac:dyDescent="0.3">
      <c r="N117" s="3" t="str">
        <f ca="1">"["&amp;N116&amp;"]"</f>
        <v>[51111,52111,53111,51211,52211,53211,51221,52221,53221,51311,52311,53311,51321,52321,53321,51411,52411,53411,51421,51431]</v>
      </c>
      <c r="O117" s="3" t="str">
        <f>"["&amp;O116&amp;"]"</f>
        <v>[517,517,517,375,375,375,500,500,500,836,836,836,302,302,302,400,400,400,108,72]</v>
      </c>
      <c r="P117" s="3" t="str">
        <f>"["&amp;P116&amp;"]"</f>
        <v>[(1,1),(1,1),(1,1),(1,1),(1,1),(1,1),(1,1),(1,1),(1,1),(1,1),(1,1),(1,1),(1,1),(1,1),(1,1),(1,1),(1,1),(1,1),(1,1),(1,1)]</v>
      </c>
      <c r="S117" s="11"/>
    </row>
    <row r="119" spans="2:19" x14ac:dyDescent="0.3">
      <c r="B119" s="2" t="str">
        <f>数据源!DF151</f>
        <v>联赛等级</v>
      </c>
      <c r="C119" s="2" t="str">
        <f>数据源!DG151</f>
        <v>道具名称</v>
      </c>
      <c r="D119" s="2" t="str">
        <f>数据源!DH151</f>
        <v>对应大类</v>
      </c>
      <c r="E119" s="2" t="str">
        <f>数据源!DI151</f>
        <v>道具价值</v>
      </c>
      <c r="F119" s="2" t="str">
        <f>数据源!DJ151</f>
        <v>抽取个数</v>
      </c>
      <c r="G119" s="2" t="str">
        <f>数据源!DK151</f>
        <v>价值比例</v>
      </c>
      <c r="H119" s="2" t="str">
        <f>数据源!DL151</f>
        <v>产出概率</v>
      </c>
      <c r="I119" s="2" t="str">
        <f>数据源!DM151</f>
        <v>权重值</v>
      </c>
      <c r="J119" s="7" t="s">
        <v>234</v>
      </c>
      <c r="K119" s="7" t="s">
        <v>235</v>
      </c>
      <c r="L119" s="3" t="s">
        <v>222</v>
      </c>
      <c r="M119" s="3" t="s">
        <v>152</v>
      </c>
      <c r="N119" s="3" t="s">
        <v>224</v>
      </c>
      <c r="O119" s="3" t="s">
        <v>225</v>
      </c>
      <c r="P119" s="3" t="s">
        <v>226</v>
      </c>
      <c r="Q119" s="8" t="s">
        <v>244</v>
      </c>
      <c r="R119" s="8" t="s">
        <v>245</v>
      </c>
      <c r="S119" s="8" t="s">
        <v>246</v>
      </c>
    </row>
    <row r="120" spans="2:19" x14ac:dyDescent="0.3">
      <c r="B120" s="2">
        <f>数据源!DF152</f>
        <v>9</v>
      </c>
      <c r="C120" s="2" t="str">
        <f>数据源!DG152</f>
        <v>雷诺FT</v>
      </c>
      <c r="D120" s="2" t="str">
        <f>数据源!DH152</f>
        <v>坦克碎片</v>
      </c>
      <c r="E120" s="2">
        <f>数据源!DI152</f>
        <v>7.8000000000000007</v>
      </c>
      <c r="F120" s="2">
        <f>数据源!DJ152</f>
        <v>1</v>
      </c>
      <c r="G120" s="2">
        <f>数据源!DK152</f>
        <v>7.0000000000000001E-3</v>
      </c>
      <c r="H120" s="2">
        <f>数据源!DL152</f>
        <v>2.6923076923076921E-2</v>
      </c>
      <c r="I120" s="2">
        <f>数据源!DM152</f>
        <v>269</v>
      </c>
      <c r="J120" s="3">
        <f t="shared" ref="J120:J141" si="70">ROUNDUP(IF(F120&gt;1,F120-ROUNDDOWN(SQRT(F120),0),F120),0)</f>
        <v>1</v>
      </c>
      <c r="K120" s="3">
        <f t="shared" ref="K120:K141" si="71">F120*2-J120</f>
        <v>1</v>
      </c>
      <c r="L120" s="3" t="str">
        <f>RIGHT(D120,2)</f>
        <v>碎片</v>
      </c>
      <c r="M120" s="3">
        <f ca="1">IF(OR(L120="坦克",L120="碎片"),VLOOKUP(C120,INDIRECT("坦克ID"),MATCH(L120&amp;"ID",INDIRECT("坦克标头"),0),FALSE),VLOOKUP(C120,INDIRECT(L120&amp;"ID"),2,FALSE))</f>
        <v>51111</v>
      </c>
      <c r="N120" s="3">
        <f ca="1">M120</f>
        <v>51111</v>
      </c>
      <c r="O120" s="3">
        <f>I120</f>
        <v>269</v>
      </c>
      <c r="P120" s="1" t="str">
        <f>"("&amp;J120&amp;","&amp;K120&amp;")"</f>
        <v>(1,1)</v>
      </c>
      <c r="Q120" s="3" t="str">
        <f>IF(D120="坦克碎片",VLOOKUP(C120,道具信息!$N$2:$O$291,2,FALSE)&amp;"碎片",VLOOKUP(C120,道具信息!$N$2:$O$291,2,FALSE))</f>
        <v>T1坦克碎片</v>
      </c>
      <c r="R120" s="3">
        <f t="shared" ref="R120:R141" si="72">SUMIFS(I$3:I$168,Q$3:Q$168,Q120,B$3:B$168,B120)</f>
        <v>807</v>
      </c>
      <c r="S120" s="11">
        <f t="shared" ref="S120:S141" si="73">ROUND(R120/SUMIF(B$3:B$168,B120,I$3:I$168),3)</f>
        <v>0.108</v>
      </c>
    </row>
    <row r="121" spans="2:19" x14ac:dyDescent="0.3">
      <c r="B121" s="2">
        <f>数据源!DF153</f>
        <v>9</v>
      </c>
      <c r="C121" s="2" t="str">
        <f>数据源!DG153</f>
        <v>Stuart</v>
      </c>
      <c r="D121" s="2" t="str">
        <f>数据源!DH153</f>
        <v>坦克碎片</v>
      </c>
      <c r="E121" s="2">
        <f>数据源!DI153</f>
        <v>7.8000000000000007</v>
      </c>
      <c r="F121" s="2">
        <f>数据源!DJ153</f>
        <v>1</v>
      </c>
      <c r="G121" s="2">
        <f>数据源!DK153</f>
        <v>7.0000000000000001E-3</v>
      </c>
      <c r="H121" s="2">
        <f>数据源!DL153</f>
        <v>2.6923076923076921E-2</v>
      </c>
      <c r="I121" s="2">
        <f>数据源!DM153</f>
        <v>269</v>
      </c>
      <c r="J121" s="3">
        <f t="shared" si="70"/>
        <v>1</v>
      </c>
      <c r="K121" s="3">
        <f t="shared" si="71"/>
        <v>1</v>
      </c>
      <c r="L121" s="3" t="str">
        <f t="shared" ref="L121:L141" si="74">RIGHT(D121,2)</f>
        <v>碎片</v>
      </c>
      <c r="M121" s="3">
        <f t="shared" ref="M121:M141" ca="1" si="75">IF(OR(L121="坦克",L121="碎片"),VLOOKUP(C121,INDIRECT("坦克ID"),MATCH(L121&amp;"ID",INDIRECT("坦克标头"),0),FALSE),VLOOKUP(C121,INDIRECT(L121&amp;"ID"),2,FALSE))</f>
        <v>52111</v>
      </c>
      <c r="N121" s="3" t="str">
        <f ca="1">N120&amp;","&amp;M121</f>
        <v>51111,52111</v>
      </c>
      <c r="O121" s="3" t="str">
        <f>O120&amp;","&amp;I121</f>
        <v>269,269</v>
      </c>
      <c r="P121" s="1" t="str">
        <f>P120&amp;","&amp;"("&amp;J121&amp;","&amp;K121&amp;")"</f>
        <v>(1,1),(1,1)</v>
      </c>
      <c r="Q121" s="3" t="str">
        <f>IF(D121="坦克碎片",VLOOKUP(C121,道具信息!$N$2:$O$291,2,FALSE)&amp;"碎片",VLOOKUP(C121,道具信息!$N$2:$O$291,2,FALSE))</f>
        <v>T1坦克碎片</v>
      </c>
      <c r="R121" s="3">
        <f t="shared" si="72"/>
        <v>807</v>
      </c>
      <c r="S121" s="11">
        <f t="shared" si="73"/>
        <v>0.108</v>
      </c>
    </row>
    <row r="122" spans="2:19" x14ac:dyDescent="0.3">
      <c r="B122" s="2">
        <f>数据源!DF154</f>
        <v>9</v>
      </c>
      <c r="C122" s="2" t="str">
        <f>数据源!DG154</f>
        <v>B-1</v>
      </c>
      <c r="D122" s="2" t="str">
        <f>数据源!DH154</f>
        <v>坦克碎片</v>
      </c>
      <c r="E122" s="2">
        <f>数据源!DI154</f>
        <v>7.8000000000000007</v>
      </c>
      <c r="F122" s="2">
        <f>数据源!DJ154</f>
        <v>1</v>
      </c>
      <c r="G122" s="2">
        <f>数据源!DK154</f>
        <v>7.0000000000000001E-3</v>
      </c>
      <c r="H122" s="2">
        <f>数据源!DL154</f>
        <v>2.6923076923076921E-2</v>
      </c>
      <c r="I122" s="2">
        <f>数据源!DM154</f>
        <v>269</v>
      </c>
      <c r="J122" s="3">
        <f t="shared" si="70"/>
        <v>1</v>
      </c>
      <c r="K122" s="3">
        <f t="shared" si="71"/>
        <v>1</v>
      </c>
      <c r="L122" s="3" t="str">
        <f t="shared" si="74"/>
        <v>碎片</v>
      </c>
      <c r="M122" s="3">
        <f t="shared" ca="1" si="75"/>
        <v>53111</v>
      </c>
      <c r="N122" s="3" t="str">
        <f t="shared" ref="N122:N141" ca="1" si="76">N121&amp;","&amp;M122</f>
        <v>51111,52111,53111</v>
      </c>
      <c r="O122" s="3" t="str">
        <f t="shared" ref="O122:O141" si="77">O121&amp;","&amp;I122</f>
        <v>269,269,269</v>
      </c>
      <c r="P122" s="1" t="str">
        <f t="shared" ref="P122:P141" si="78">P121&amp;","&amp;"("&amp;J122&amp;","&amp;K122&amp;")"</f>
        <v>(1,1),(1,1),(1,1)</v>
      </c>
      <c r="Q122" s="3" t="str">
        <f>IF(D122="坦克碎片",VLOOKUP(C122,道具信息!$N$2:$O$291,2,FALSE)&amp;"碎片",VLOOKUP(C122,道具信息!$N$2:$O$291,2,FALSE))</f>
        <v>T1坦克碎片</v>
      </c>
      <c r="R122" s="3">
        <f t="shared" si="72"/>
        <v>807</v>
      </c>
      <c r="S122" s="11">
        <f t="shared" si="73"/>
        <v>0.108</v>
      </c>
    </row>
    <row r="123" spans="2:19" x14ac:dyDescent="0.3">
      <c r="B123" s="2">
        <f>数据源!DF155</f>
        <v>9</v>
      </c>
      <c r="C123" s="2" t="str">
        <f>数据源!DG155</f>
        <v>二号</v>
      </c>
      <c r="D123" s="2" t="str">
        <f>数据源!DH155</f>
        <v>坦克碎片</v>
      </c>
      <c r="E123" s="2">
        <f>数据源!DI155</f>
        <v>14.499999999999998</v>
      </c>
      <c r="F123" s="2">
        <f>数据源!DJ155</f>
        <v>1</v>
      </c>
      <c r="G123" s="2">
        <f>数据源!DK155</f>
        <v>1.4999999999999999E-2</v>
      </c>
      <c r="H123" s="2">
        <f>数据源!DL155</f>
        <v>3.1034482758620689E-2</v>
      </c>
      <c r="I123" s="2">
        <f>数据源!DM155</f>
        <v>310</v>
      </c>
      <c r="J123" s="3">
        <f t="shared" si="70"/>
        <v>1</v>
      </c>
      <c r="K123" s="3">
        <f t="shared" si="71"/>
        <v>1</v>
      </c>
      <c r="L123" s="3" t="str">
        <f t="shared" si="74"/>
        <v>碎片</v>
      </c>
      <c r="M123" s="3">
        <f t="shared" ca="1" si="75"/>
        <v>51211</v>
      </c>
      <c r="N123" s="3" t="str">
        <f t="shared" ca="1" si="76"/>
        <v>51111,52111,53111,51211</v>
      </c>
      <c r="O123" s="3" t="str">
        <f t="shared" si="77"/>
        <v>269,269,269,310</v>
      </c>
      <c r="P123" s="1" t="str">
        <f t="shared" si="78"/>
        <v>(1,1),(1,1),(1,1),(1,1)</v>
      </c>
      <c r="Q123" s="3" t="str">
        <f>IF(D123="坦克碎片",VLOOKUP(C123,道具信息!$N$2:$O$291,2,FALSE)&amp;"碎片",VLOOKUP(C123,道具信息!$N$2:$O$291,2,FALSE))</f>
        <v>T2坦克碎片</v>
      </c>
      <c r="R123" s="3">
        <f t="shared" si="72"/>
        <v>2061</v>
      </c>
      <c r="S123" s="11">
        <f t="shared" si="73"/>
        <v>0.27700000000000002</v>
      </c>
    </row>
    <row r="124" spans="2:19" x14ac:dyDescent="0.3">
      <c r="B124" s="2">
        <f>数据源!DF156</f>
        <v>9</v>
      </c>
      <c r="C124" s="2" t="str">
        <f>数据源!DG156</f>
        <v>T-34</v>
      </c>
      <c r="D124" s="2" t="str">
        <f>数据源!DH156</f>
        <v>坦克碎片</v>
      </c>
      <c r="E124" s="2">
        <f>数据源!DI156</f>
        <v>14.499999999999998</v>
      </c>
      <c r="F124" s="2">
        <f>数据源!DJ156</f>
        <v>1</v>
      </c>
      <c r="G124" s="2">
        <f>数据源!DK156</f>
        <v>1.4999999999999999E-2</v>
      </c>
      <c r="H124" s="2">
        <f>数据源!DL156</f>
        <v>3.1034482758620689E-2</v>
      </c>
      <c r="I124" s="2">
        <f>数据源!DM156</f>
        <v>310</v>
      </c>
      <c r="J124" s="3">
        <f t="shared" si="70"/>
        <v>1</v>
      </c>
      <c r="K124" s="3">
        <f t="shared" si="71"/>
        <v>1</v>
      </c>
      <c r="L124" s="3" t="str">
        <f t="shared" si="74"/>
        <v>碎片</v>
      </c>
      <c r="M124" s="3">
        <f t="shared" ca="1" si="75"/>
        <v>52211</v>
      </c>
      <c r="N124" s="3" t="str">
        <f t="shared" ca="1" si="76"/>
        <v>51111,52111,53111,51211,52211</v>
      </c>
      <c r="O124" s="3" t="str">
        <f t="shared" si="77"/>
        <v>269,269,269,310,310</v>
      </c>
      <c r="P124" s="1" t="str">
        <f t="shared" si="78"/>
        <v>(1,1),(1,1),(1,1),(1,1),(1,1)</v>
      </c>
      <c r="Q124" s="3" t="str">
        <f>IF(D124="坦克碎片",VLOOKUP(C124,道具信息!$N$2:$O$291,2,FALSE)&amp;"碎片",VLOOKUP(C124,道具信息!$N$2:$O$291,2,FALSE))</f>
        <v>T2坦克碎片</v>
      </c>
      <c r="R124" s="3">
        <f t="shared" si="72"/>
        <v>2061</v>
      </c>
      <c r="S124" s="11">
        <f t="shared" si="73"/>
        <v>0.27700000000000002</v>
      </c>
    </row>
    <row r="125" spans="2:19" x14ac:dyDescent="0.3">
      <c r="B125" s="2">
        <f>数据源!DF157</f>
        <v>9</v>
      </c>
      <c r="C125" s="2" t="str">
        <f>数据源!DG157</f>
        <v>KV-1</v>
      </c>
      <c r="D125" s="2" t="str">
        <f>数据源!DH157</f>
        <v>坦克碎片</v>
      </c>
      <c r="E125" s="2">
        <f>数据源!DI157</f>
        <v>14.499999999999998</v>
      </c>
      <c r="F125" s="2">
        <f>数据源!DJ157</f>
        <v>1</v>
      </c>
      <c r="G125" s="2">
        <f>数据源!DK157</f>
        <v>1.4999999999999999E-2</v>
      </c>
      <c r="H125" s="2">
        <f>数据源!DL157</f>
        <v>3.1034482758620689E-2</v>
      </c>
      <c r="I125" s="2">
        <f>数据源!DM157</f>
        <v>310</v>
      </c>
      <c r="J125" s="3">
        <f t="shared" si="70"/>
        <v>1</v>
      </c>
      <c r="K125" s="3">
        <f t="shared" si="71"/>
        <v>1</v>
      </c>
      <c r="L125" s="3" t="str">
        <f t="shared" si="74"/>
        <v>碎片</v>
      </c>
      <c r="M125" s="3">
        <f t="shared" ca="1" si="75"/>
        <v>53211</v>
      </c>
      <c r="N125" s="3" t="str">
        <f t="shared" ca="1" si="76"/>
        <v>51111,52111,53111,51211,52211,53211</v>
      </c>
      <c r="O125" s="3" t="str">
        <f t="shared" si="77"/>
        <v>269,269,269,310,310,310</v>
      </c>
      <c r="P125" s="1" t="str">
        <f t="shared" si="78"/>
        <v>(1,1),(1,1),(1,1),(1,1),(1,1),(1,1)</v>
      </c>
      <c r="Q125" s="3" t="str">
        <f>IF(D125="坦克碎片",VLOOKUP(C125,道具信息!$N$2:$O$291,2,FALSE)&amp;"碎片",VLOOKUP(C125,道具信息!$N$2:$O$291,2,FALSE))</f>
        <v>T2坦克碎片</v>
      </c>
      <c r="R125" s="3">
        <f t="shared" si="72"/>
        <v>2061</v>
      </c>
      <c r="S125" s="11">
        <f t="shared" si="73"/>
        <v>0.27700000000000002</v>
      </c>
    </row>
    <row r="126" spans="2:19" x14ac:dyDescent="0.3">
      <c r="B126" s="2">
        <f>数据源!DF158</f>
        <v>9</v>
      </c>
      <c r="C126" s="2" t="str">
        <f>数据源!DG158</f>
        <v>Puma</v>
      </c>
      <c r="D126" s="2" t="str">
        <f>数据源!DH158</f>
        <v>坦克碎片</v>
      </c>
      <c r="E126" s="2">
        <f>数据源!DI158</f>
        <v>34.200000000000003</v>
      </c>
      <c r="F126" s="2">
        <f>数据源!DJ158</f>
        <v>1</v>
      </c>
      <c r="G126" s="2">
        <f>数据源!DK158</f>
        <v>4.2999999999999997E-2</v>
      </c>
      <c r="H126" s="2">
        <f>数据源!DL158</f>
        <v>3.7719298245614027E-2</v>
      </c>
      <c r="I126" s="2">
        <f>数据源!DM158</f>
        <v>377</v>
      </c>
      <c r="J126" s="3">
        <f t="shared" si="70"/>
        <v>1</v>
      </c>
      <c r="K126" s="3">
        <f t="shared" si="71"/>
        <v>1</v>
      </c>
      <c r="L126" s="3" t="str">
        <f t="shared" si="74"/>
        <v>碎片</v>
      </c>
      <c r="M126" s="3">
        <f t="shared" ca="1" si="75"/>
        <v>51221</v>
      </c>
      <c r="N126" s="3" t="str">
        <f t="shared" ca="1" si="76"/>
        <v>51111,52111,53111,51211,52211,53211,51221</v>
      </c>
      <c r="O126" s="3" t="str">
        <f t="shared" si="77"/>
        <v>269,269,269,310,310,310,377</v>
      </c>
      <c r="P126" s="1" t="str">
        <f t="shared" si="78"/>
        <v>(1,1),(1,1),(1,1),(1,1),(1,1),(1,1),(1,1)</v>
      </c>
      <c r="Q126" s="3" t="str">
        <f>IF(D126="坦克碎片",VLOOKUP(C126,道具信息!$N$2:$O$291,2,FALSE)&amp;"碎片",VLOOKUP(C126,道具信息!$N$2:$O$291,2,FALSE))</f>
        <v>T2坦克碎片</v>
      </c>
      <c r="R126" s="3">
        <f t="shared" si="72"/>
        <v>2061</v>
      </c>
      <c r="S126" s="11">
        <f t="shared" si="73"/>
        <v>0.27700000000000002</v>
      </c>
    </row>
    <row r="127" spans="2:19" x14ac:dyDescent="0.3">
      <c r="B127" s="2">
        <f>数据源!DF159</f>
        <v>9</v>
      </c>
      <c r="C127" s="2" t="str">
        <f>数据源!DG159</f>
        <v>四号</v>
      </c>
      <c r="D127" s="2" t="str">
        <f>数据源!DH159</f>
        <v>坦克碎片</v>
      </c>
      <c r="E127" s="2">
        <f>数据源!DI159</f>
        <v>34.200000000000003</v>
      </c>
      <c r="F127" s="2">
        <f>数据源!DJ159</f>
        <v>1</v>
      </c>
      <c r="G127" s="2">
        <f>数据源!DK159</f>
        <v>4.2999999999999997E-2</v>
      </c>
      <c r="H127" s="2">
        <f>数据源!DL159</f>
        <v>3.7719298245614027E-2</v>
      </c>
      <c r="I127" s="2">
        <f>数据源!DM159</f>
        <v>377</v>
      </c>
      <c r="J127" s="3">
        <f t="shared" si="70"/>
        <v>1</v>
      </c>
      <c r="K127" s="3">
        <f t="shared" si="71"/>
        <v>1</v>
      </c>
      <c r="L127" s="3" t="str">
        <f t="shared" si="74"/>
        <v>碎片</v>
      </c>
      <c r="M127" s="3">
        <f t="shared" ca="1" si="75"/>
        <v>52221</v>
      </c>
      <c r="N127" s="3" t="str">
        <f t="shared" ca="1" si="76"/>
        <v>51111,52111,53111,51211,52211,53211,51221,52221</v>
      </c>
      <c r="O127" s="3" t="str">
        <f t="shared" si="77"/>
        <v>269,269,269,310,310,310,377,377</v>
      </c>
      <c r="P127" s="1" t="str">
        <f t="shared" si="78"/>
        <v>(1,1),(1,1),(1,1),(1,1),(1,1),(1,1),(1,1),(1,1)</v>
      </c>
      <c r="Q127" s="3" t="str">
        <f>IF(D127="坦克碎片",VLOOKUP(C127,道具信息!$N$2:$O$291,2,FALSE)&amp;"碎片",VLOOKUP(C127,道具信息!$N$2:$O$291,2,FALSE))</f>
        <v>T2坦克碎片</v>
      </c>
      <c r="R127" s="3">
        <f t="shared" si="72"/>
        <v>2061</v>
      </c>
      <c r="S127" s="11">
        <f t="shared" si="73"/>
        <v>0.27700000000000002</v>
      </c>
    </row>
    <row r="128" spans="2:19" x14ac:dyDescent="0.3">
      <c r="B128" s="2">
        <f>数据源!DF160</f>
        <v>9</v>
      </c>
      <c r="C128" s="2" t="str">
        <f>数据源!DG160</f>
        <v>丘吉尔</v>
      </c>
      <c r="D128" s="2" t="str">
        <f>数据源!DH160</f>
        <v>坦克碎片</v>
      </c>
      <c r="E128" s="2">
        <f>数据源!DI160</f>
        <v>34.200000000000003</v>
      </c>
      <c r="F128" s="2">
        <f>数据源!DJ160</f>
        <v>1</v>
      </c>
      <c r="G128" s="2">
        <f>数据源!DK160</f>
        <v>4.2999999999999997E-2</v>
      </c>
      <c r="H128" s="2">
        <f>数据源!DL160</f>
        <v>3.7719298245614027E-2</v>
      </c>
      <c r="I128" s="2">
        <f>数据源!DM160</f>
        <v>377</v>
      </c>
      <c r="J128" s="3">
        <f t="shared" si="70"/>
        <v>1</v>
      </c>
      <c r="K128" s="3">
        <f t="shared" si="71"/>
        <v>1</v>
      </c>
      <c r="L128" s="3" t="str">
        <f t="shared" si="74"/>
        <v>碎片</v>
      </c>
      <c r="M128" s="3">
        <f t="shared" ca="1" si="75"/>
        <v>53221</v>
      </c>
      <c r="N128" s="3" t="str">
        <f t="shared" ca="1" si="76"/>
        <v>51111,52111,53111,51211,52211,53211,51221,52221,53221</v>
      </c>
      <c r="O128" s="3" t="str">
        <f t="shared" si="77"/>
        <v>269,269,269,310,310,310,377,377,377</v>
      </c>
      <c r="P128" s="1" t="str">
        <f t="shared" si="78"/>
        <v>(1,1),(1,1),(1,1),(1,1),(1,1),(1,1),(1,1),(1,1),(1,1)</v>
      </c>
      <c r="Q128" s="3" t="str">
        <f>IF(D128="坦克碎片",VLOOKUP(C128,道具信息!$N$2:$O$291,2,FALSE)&amp;"碎片",VLOOKUP(C128,道具信息!$N$2:$O$291,2,FALSE))</f>
        <v>T2坦克碎片</v>
      </c>
      <c r="R128" s="3">
        <f t="shared" si="72"/>
        <v>2061</v>
      </c>
      <c r="S128" s="11">
        <f t="shared" si="73"/>
        <v>0.27700000000000002</v>
      </c>
    </row>
    <row r="129" spans="2:19" x14ac:dyDescent="0.3">
      <c r="B129" s="2">
        <f>数据源!DF161</f>
        <v>9</v>
      </c>
      <c r="C129" s="2" t="str">
        <f>数据源!DG161</f>
        <v>35(t)</v>
      </c>
      <c r="D129" s="2" t="str">
        <f>数据源!DH161</f>
        <v>坦克碎片</v>
      </c>
      <c r="E129" s="2">
        <f>数据源!DI161</f>
        <v>26.6</v>
      </c>
      <c r="F129" s="2">
        <f>数据源!DJ161</f>
        <v>1</v>
      </c>
      <c r="G129" s="2">
        <f>数据源!DK161</f>
        <v>0.06</v>
      </c>
      <c r="H129" s="2">
        <f>数据源!DL161</f>
        <v>6.7669172932330823E-2</v>
      </c>
      <c r="I129" s="2">
        <f>数据源!DM161</f>
        <v>677</v>
      </c>
      <c r="J129" s="3">
        <f t="shared" si="70"/>
        <v>1</v>
      </c>
      <c r="K129" s="3">
        <f t="shared" si="71"/>
        <v>1</v>
      </c>
      <c r="L129" s="3" t="str">
        <f t="shared" si="74"/>
        <v>碎片</v>
      </c>
      <c r="M129" s="3">
        <f t="shared" ca="1" si="75"/>
        <v>51311</v>
      </c>
      <c r="N129" s="3" t="str">
        <f t="shared" ca="1" si="76"/>
        <v>51111,52111,53111,51211,52211,53211,51221,52221,53221,51311</v>
      </c>
      <c r="O129" s="3" t="str">
        <f t="shared" si="77"/>
        <v>269,269,269,310,310,310,377,377,377,677</v>
      </c>
      <c r="P129" s="1" t="str">
        <f t="shared" si="78"/>
        <v>(1,1),(1,1),(1,1),(1,1),(1,1),(1,1),(1,1),(1,1),(1,1),(1,1)</v>
      </c>
      <c r="Q129" s="3" t="str">
        <f>IF(D129="坦克碎片",VLOOKUP(C129,道具信息!$N$2:$O$291,2,FALSE)&amp;"碎片",VLOOKUP(C129,道具信息!$N$2:$O$291,2,FALSE))</f>
        <v>T3坦克碎片</v>
      </c>
      <c r="R129" s="3">
        <f t="shared" si="72"/>
        <v>2949</v>
      </c>
      <c r="S129" s="11">
        <f t="shared" si="73"/>
        <v>0.39600000000000002</v>
      </c>
    </row>
    <row r="130" spans="2:19" x14ac:dyDescent="0.3">
      <c r="B130" s="2">
        <f>数据源!DF162</f>
        <v>9</v>
      </c>
      <c r="C130" s="2" t="str">
        <f>数据源!DG162</f>
        <v>玛蒂尔达</v>
      </c>
      <c r="D130" s="2" t="str">
        <f>数据源!DH162</f>
        <v>坦克碎片</v>
      </c>
      <c r="E130" s="2">
        <f>数据源!DI162</f>
        <v>26.6</v>
      </c>
      <c r="F130" s="2">
        <f>数据源!DJ162</f>
        <v>1</v>
      </c>
      <c r="G130" s="2">
        <f>数据源!DK162</f>
        <v>0.06</v>
      </c>
      <c r="H130" s="2">
        <f>数据源!DL162</f>
        <v>6.7669172932330823E-2</v>
      </c>
      <c r="I130" s="2">
        <f>数据源!DM162</f>
        <v>677</v>
      </c>
      <c r="J130" s="3">
        <f t="shared" si="70"/>
        <v>1</v>
      </c>
      <c r="K130" s="3">
        <f t="shared" si="71"/>
        <v>1</v>
      </c>
      <c r="L130" s="3" t="str">
        <f t="shared" si="74"/>
        <v>碎片</v>
      </c>
      <c r="M130" s="3">
        <f t="shared" ca="1" si="75"/>
        <v>52311</v>
      </c>
      <c r="N130" s="3" t="str">
        <f t="shared" ca="1" si="76"/>
        <v>51111,52111,53111,51211,52211,53211,51221,52221,53221,51311,52311</v>
      </c>
      <c r="O130" s="3" t="str">
        <f t="shared" si="77"/>
        <v>269,269,269,310,310,310,377,377,377,677,677</v>
      </c>
      <c r="P130" s="1" t="str">
        <f t="shared" si="78"/>
        <v>(1,1),(1,1),(1,1),(1,1),(1,1),(1,1),(1,1),(1,1),(1,1),(1,1),(1,1)</v>
      </c>
      <c r="Q130" s="3" t="str">
        <f>IF(D130="坦克碎片",VLOOKUP(C130,道具信息!$N$2:$O$291,2,FALSE)&amp;"碎片",VLOOKUP(C130,道具信息!$N$2:$O$291,2,FALSE))</f>
        <v>T3坦克碎片</v>
      </c>
      <c r="R130" s="3">
        <f t="shared" si="72"/>
        <v>2949</v>
      </c>
      <c r="S130" s="11">
        <f t="shared" si="73"/>
        <v>0.39600000000000002</v>
      </c>
    </row>
    <row r="131" spans="2:19" x14ac:dyDescent="0.3">
      <c r="B131" s="2">
        <f>数据源!DF163</f>
        <v>9</v>
      </c>
      <c r="C131" s="2" t="str">
        <f>数据源!DG163</f>
        <v>黑豹</v>
      </c>
      <c r="D131" s="2" t="str">
        <f>数据源!DH163</f>
        <v>坦克碎片</v>
      </c>
      <c r="E131" s="2">
        <f>数据源!DI163</f>
        <v>26.6</v>
      </c>
      <c r="F131" s="2">
        <f>数据源!DJ163</f>
        <v>1</v>
      </c>
      <c r="G131" s="2">
        <f>数据源!DK163</f>
        <v>0.06</v>
      </c>
      <c r="H131" s="2">
        <f>数据源!DL163</f>
        <v>6.7669172932330823E-2</v>
      </c>
      <c r="I131" s="2">
        <f>数据源!DM163</f>
        <v>677</v>
      </c>
      <c r="J131" s="3">
        <f t="shared" si="70"/>
        <v>1</v>
      </c>
      <c r="K131" s="3">
        <f t="shared" si="71"/>
        <v>1</v>
      </c>
      <c r="L131" s="3" t="str">
        <f t="shared" si="74"/>
        <v>碎片</v>
      </c>
      <c r="M131" s="3">
        <f t="shared" ca="1" si="75"/>
        <v>53311</v>
      </c>
      <c r="N131" s="3" t="str">
        <f t="shared" ca="1" si="76"/>
        <v>51111,52111,53111,51211,52211,53211,51221,52221,53221,51311,52311,53311</v>
      </c>
      <c r="O131" s="3" t="str">
        <f t="shared" si="77"/>
        <v>269,269,269,310,310,310,377,377,377,677,677,677</v>
      </c>
      <c r="P131" s="1" t="str">
        <f t="shared" si="78"/>
        <v>(1,1),(1,1),(1,1),(1,1),(1,1),(1,1),(1,1),(1,1),(1,1),(1,1),(1,1),(1,1)</v>
      </c>
      <c r="Q131" s="3" t="str">
        <f>IF(D131="坦克碎片",VLOOKUP(C131,道具信息!$N$2:$O$291,2,FALSE)&amp;"碎片",VLOOKUP(C131,道具信息!$N$2:$O$291,2,FALSE))</f>
        <v>T3坦克碎片</v>
      </c>
      <c r="R131" s="3">
        <f t="shared" si="72"/>
        <v>2949</v>
      </c>
      <c r="S131" s="11">
        <f t="shared" si="73"/>
        <v>0.39600000000000002</v>
      </c>
    </row>
    <row r="132" spans="2:19" x14ac:dyDescent="0.3">
      <c r="B132" s="2">
        <f>数据源!DF164</f>
        <v>9</v>
      </c>
      <c r="C132" s="2" t="str">
        <f>数据源!DG164</f>
        <v>十字军</v>
      </c>
      <c r="D132" s="2" t="str">
        <f>数据源!DH164</f>
        <v>坦克碎片</v>
      </c>
      <c r="E132" s="2">
        <f>数据源!DI164</f>
        <v>58.8</v>
      </c>
      <c r="F132" s="2">
        <f>数据源!DJ164</f>
        <v>1</v>
      </c>
      <c r="G132" s="2">
        <f>数据源!DK164</f>
        <v>0.06</v>
      </c>
      <c r="H132" s="2">
        <f>数据源!DL164</f>
        <v>3.0612244897959183E-2</v>
      </c>
      <c r="I132" s="2">
        <f>数据源!DM164</f>
        <v>306</v>
      </c>
      <c r="J132" s="3">
        <f t="shared" si="70"/>
        <v>1</v>
      </c>
      <c r="K132" s="3">
        <f t="shared" si="71"/>
        <v>1</v>
      </c>
      <c r="L132" s="3" t="str">
        <f t="shared" si="74"/>
        <v>碎片</v>
      </c>
      <c r="M132" s="3">
        <f t="shared" ca="1" si="75"/>
        <v>51321</v>
      </c>
      <c r="N132" s="3" t="str">
        <f t="shared" ca="1" si="76"/>
        <v>51111,52111,53111,51211,52211,53211,51221,52221,53221,51311,52311,53311,51321</v>
      </c>
      <c r="O132" s="3" t="str">
        <f t="shared" si="77"/>
        <v>269,269,269,310,310,310,377,377,377,677,677,677,306</v>
      </c>
      <c r="P132" s="1" t="str">
        <f t="shared" si="78"/>
        <v>(1,1),(1,1),(1,1),(1,1),(1,1),(1,1),(1,1),(1,1),(1,1),(1,1),(1,1),(1,1),(1,1)</v>
      </c>
      <c r="Q132" s="3" t="str">
        <f>IF(D132="坦克碎片",VLOOKUP(C132,道具信息!$N$2:$O$291,2,FALSE)&amp;"碎片",VLOOKUP(C132,道具信息!$N$2:$O$291,2,FALSE))</f>
        <v>T3坦克碎片</v>
      </c>
      <c r="R132" s="3">
        <f t="shared" si="72"/>
        <v>2949</v>
      </c>
      <c r="S132" s="11">
        <f t="shared" si="73"/>
        <v>0.39600000000000002</v>
      </c>
    </row>
    <row r="133" spans="2:19" x14ac:dyDescent="0.3">
      <c r="B133" s="2">
        <f>数据源!DF165</f>
        <v>9</v>
      </c>
      <c r="C133" s="2" t="str">
        <f>数据源!DG165</f>
        <v>谢尔曼</v>
      </c>
      <c r="D133" s="2" t="str">
        <f>数据源!DH165</f>
        <v>坦克碎片</v>
      </c>
      <c r="E133" s="2">
        <f>数据源!DI165</f>
        <v>58.8</v>
      </c>
      <c r="F133" s="2">
        <f>数据源!DJ165</f>
        <v>1</v>
      </c>
      <c r="G133" s="2">
        <f>数据源!DK165</f>
        <v>0.06</v>
      </c>
      <c r="H133" s="2">
        <f>数据源!DL165</f>
        <v>3.0612244897959183E-2</v>
      </c>
      <c r="I133" s="2">
        <f>数据源!DM165</f>
        <v>306</v>
      </c>
      <c r="J133" s="3">
        <f t="shared" si="70"/>
        <v>1</v>
      </c>
      <c r="K133" s="3">
        <f t="shared" si="71"/>
        <v>1</v>
      </c>
      <c r="L133" s="3" t="str">
        <f t="shared" si="74"/>
        <v>碎片</v>
      </c>
      <c r="M133" s="3">
        <f t="shared" ca="1" si="75"/>
        <v>52321</v>
      </c>
      <c r="N133" s="3" t="str">
        <f t="shared" ca="1" si="76"/>
        <v>51111,52111,53111,51211,52211,53211,51221,52221,53221,51311,52311,53311,51321,52321</v>
      </c>
      <c r="O133" s="3" t="str">
        <f t="shared" si="77"/>
        <v>269,269,269,310,310,310,377,377,377,677,677,677,306,306</v>
      </c>
      <c r="P133" s="1" t="str">
        <f t="shared" si="78"/>
        <v>(1,1),(1,1),(1,1),(1,1),(1,1),(1,1),(1,1),(1,1),(1,1),(1,1),(1,1),(1,1),(1,1),(1,1)</v>
      </c>
      <c r="Q133" s="3" t="str">
        <f>IF(D133="坦克碎片",VLOOKUP(C133,道具信息!$N$2:$O$291,2,FALSE)&amp;"碎片",VLOOKUP(C133,道具信息!$N$2:$O$291,2,FALSE))</f>
        <v>T3坦克碎片</v>
      </c>
      <c r="R133" s="3">
        <f t="shared" si="72"/>
        <v>2949</v>
      </c>
      <c r="S133" s="11">
        <f t="shared" si="73"/>
        <v>0.39600000000000002</v>
      </c>
    </row>
    <row r="134" spans="2:19" x14ac:dyDescent="0.3">
      <c r="B134" s="2">
        <f>数据源!DF166</f>
        <v>9</v>
      </c>
      <c r="C134" s="2" t="str">
        <f>数据源!DG166</f>
        <v>虎式</v>
      </c>
      <c r="D134" s="2" t="str">
        <f>数据源!DH166</f>
        <v>坦克碎片</v>
      </c>
      <c r="E134" s="2">
        <f>数据源!DI166</f>
        <v>58.8</v>
      </c>
      <c r="F134" s="2">
        <f>数据源!DJ166</f>
        <v>1</v>
      </c>
      <c r="G134" s="2">
        <f>数据源!DK166</f>
        <v>0.06</v>
      </c>
      <c r="H134" s="2">
        <f>数据源!DL166</f>
        <v>3.0612244897959183E-2</v>
      </c>
      <c r="I134" s="2">
        <f>数据源!DM166</f>
        <v>306</v>
      </c>
      <c r="J134" s="3">
        <f t="shared" si="70"/>
        <v>1</v>
      </c>
      <c r="K134" s="3">
        <f t="shared" si="71"/>
        <v>1</v>
      </c>
      <c r="L134" s="3" t="str">
        <f t="shared" si="74"/>
        <v>碎片</v>
      </c>
      <c r="M134" s="3">
        <f t="shared" ca="1" si="75"/>
        <v>53321</v>
      </c>
      <c r="N134" s="3" t="str">
        <f t="shared" ca="1" si="76"/>
        <v>51111,52111,53111,51211,52211,53211,51221,52221,53221,51311,52311,53311,51321,52321,53321</v>
      </c>
      <c r="O134" s="3" t="str">
        <f t="shared" si="77"/>
        <v>269,269,269,310,310,310,377,377,377,677,677,677,306,306,306</v>
      </c>
      <c r="P134" s="1" t="str">
        <f t="shared" si="78"/>
        <v>(1,1),(1,1),(1,1),(1,1),(1,1),(1,1),(1,1),(1,1),(1,1),(1,1),(1,1),(1,1),(1,1),(1,1),(1,1)</v>
      </c>
      <c r="Q134" s="3" t="str">
        <f>IF(D134="坦克碎片",VLOOKUP(C134,道具信息!$N$2:$O$291,2,FALSE)&amp;"碎片",VLOOKUP(C134,道具信息!$N$2:$O$291,2,FALSE))</f>
        <v>T3坦克碎片</v>
      </c>
      <c r="R134" s="3">
        <f t="shared" si="72"/>
        <v>2949</v>
      </c>
      <c r="S134" s="11">
        <f t="shared" si="73"/>
        <v>0.39600000000000002</v>
      </c>
    </row>
    <row r="135" spans="2:19" x14ac:dyDescent="0.3">
      <c r="B135" s="2">
        <f>数据源!DF167</f>
        <v>9</v>
      </c>
      <c r="C135" s="2" t="str">
        <f>数据源!DG167</f>
        <v>霞飞</v>
      </c>
      <c r="D135" s="2" t="str">
        <f>数据源!DH167</f>
        <v>坦克碎片</v>
      </c>
      <c r="E135" s="2">
        <f>数据源!DI167</f>
        <v>43.199999999999996</v>
      </c>
      <c r="F135" s="2">
        <f>数据源!DJ167</f>
        <v>1</v>
      </c>
      <c r="G135" s="2">
        <f>数据源!DK167</f>
        <v>5.5E-2</v>
      </c>
      <c r="H135" s="2">
        <f>数据源!DL167</f>
        <v>3.8194444444444448E-2</v>
      </c>
      <c r="I135" s="2">
        <f>数据源!DM167</f>
        <v>382</v>
      </c>
      <c r="J135" s="3">
        <f t="shared" si="70"/>
        <v>1</v>
      </c>
      <c r="K135" s="3">
        <f t="shared" si="71"/>
        <v>1</v>
      </c>
      <c r="L135" s="3" t="str">
        <f t="shared" si="74"/>
        <v>碎片</v>
      </c>
      <c r="M135" s="3">
        <f t="shared" ca="1" si="75"/>
        <v>51411</v>
      </c>
      <c r="N135" s="3" t="str">
        <f t="shared" ca="1" si="76"/>
        <v>51111,52111,53111,51211,52211,53211,51221,52221,53221,51311,52311,53311,51321,52321,53321,51411</v>
      </c>
      <c r="O135" s="3" t="str">
        <f t="shared" si="77"/>
        <v>269,269,269,310,310,310,377,377,377,677,677,677,306,306,306,382</v>
      </c>
      <c r="P135" s="1" t="str">
        <f t="shared" si="78"/>
        <v>(1,1),(1,1),(1,1),(1,1),(1,1),(1,1),(1,1),(1,1),(1,1),(1,1),(1,1),(1,1),(1,1),(1,1),(1,1),(1,1)</v>
      </c>
      <c r="Q135" s="3" t="str">
        <f>IF(D135="坦克碎片",VLOOKUP(C135,道具信息!$N$2:$O$291,2,FALSE)&amp;"碎片",VLOOKUP(C135,道具信息!$N$2:$O$291,2,FALSE))</f>
        <v>T4坦克碎片</v>
      </c>
      <c r="R135" s="3">
        <f t="shared" si="72"/>
        <v>1628</v>
      </c>
      <c r="S135" s="11">
        <f t="shared" si="73"/>
        <v>0.219</v>
      </c>
    </row>
    <row r="136" spans="2:19" x14ac:dyDescent="0.3">
      <c r="B136" s="2">
        <f>数据源!DF168</f>
        <v>9</v>
      </c>
      <c r="C136" s="2" t="str">
        <f>数据源!DG168</f>
        <v>M-48</v>
      </c>
      <c r="D136" s="2" t="str">
        <f>数据源!DH168</f>
        <v>坦克碎片</v>
      </c>
      <c r="E136" s="2">
        <f>数据源!DI168</f>
        <v>43.199999999999996</v>
      </c>
      <c r="F136" s="2">
        <f>数据源!DJ168</f>
        <v>1</v>
      </c>
      <c r="G136" s="2">
        <f>数据源!DK168</f>
        <v>5.5E-2</v>
      </c>
      <c r="H136" s="2">
        <f>数据源!DL168</f>
        <v>3.8194444444444448E-2</v>
      </c>
      <c r="I136" s="2">
        <f>数据源!DM168</f>
        <v>382</v>
      </c>
      <c r="J136" s="3">
        <f t="shared" si="70"/>
        <v>1</v>
      </c>
      <c r="K136" s="3">
        <f t="shared" si="71"/>
        <v>1</v>
      </c>
      <c r="L136" s="3" t="str">
        <f t="shared" si="74"/>
        <v>碎片</v>
      </c>
      <c r="M136" s="3">
        <f t="shared" ca="1" si="75"/>
        <v>52411</v>
      </c>
      <c r="N136" s="3" t="str">
        <f t="shared" ca="1" si="76"/>
        <v>51111,52111,53111,51211,52211,53211,51221,52221,53221,51311,52311,53311,51321,52321,53321,51411,52411</v>
      </c>
      <c r="O136" s="3" t="str">
        <f t="shared" si="77"/>
        <v>269,269,269,310,310,310,377,377,377,677,677,677,306,306,306,382,382</v>
      </c>
      <c r="P136" s="1" t="str">
        <f t="shared" si="78"/>
        <v>(1,1),(1,1),(1,1),(1,1),(1,1),(1,1),(1,1),(1,1),(1,1),(1,1),(1,1),(1,1),(1,1),(1,1),(1,1),(1,1),(1,1)</v>
      </c>
      <c r="Q136" s="3" t="str">
        <f>IF(D136="坦克碎片",VLOOKUP(C136,道具信息!$N$2:$O$291,2,FALSE)&amp;"碎片",VLOOKUP(C136,道具信息!$N$2:$O$291,2,FALSE))</f>
        <v>T4坦克碎片</v>
      </c>
      <c r="R136" s="3">
        <f t="shared" si="72"/>
        <v>1628</v>
      </c>
      <c r="S136" s="11">
        <f t="shared" si="73"/>
        <v>0.219</v>
      </c>
    </row>
    <row r="137" spans="2:19" x14ac:dyDescent="0.3">
      <c r="B137" s="2">
        <f>数据源!DF169</f>
        <v>9</v>
      </c>
      <c r="C137" s="2" t="str">
        <f>数据源!DG169</f>
        <v>征服者</v>
      </c>
      <c r="D137" s="2" t="str">
        <f>数据源!DH169</f>
        <v>坦克碎片</v>
      </c>
      <c r="E137" s="2">
        <f>数据源!DI169</f>
        <v>43.199999999999996</v>
      </c>
      <c r="F137" s="2">
        <f>数据源!DJ169</f>
        <v>1</v>
      </c>
      <c r="G137" s="2">
        <f>数据源!DK169</f>
        <v>5.5E-2</v>
      </c>
      <c r="H137" s="2">
        <f>数据源!DL169</f>
        <v>3.8194444444444448E-2</v>
      </c>
      <c r="I137" s="2">
        <f>数据源!DM169</f>
        <v>382</v>
      </c>
      <c r="J137" s="3">
        <f t="shared" si="70"/>
        <v>1</v>
      </c>
      <c r="K137" s="3">
        <f t="shared" si="71"/>
        <v>1</v>
      </c>
      <c r="L137" s="3" t="str">
        <f t="shared" si="74"/>
        <v>碎片</v>
      </c>
      <c r="M137" s="3">
        <f t="shared" ca="1" si="75"/>
        <v>53411</v>
      </c>
      <c r="N137" s="3" t="str">
        <f t="shared" ca="1" si="76"/>
        <v>51111,52111,53111,51211,52211,53211,51221,52221,53221,51311,52311,53311,51321,52321,53321,51411,52411,53411</v>
      </c>
      <c r="O137" s="3" t="str">
        <f t="shared" si="77"/>
        <v>269,269,269,310,310,310,377,377,377,677,677,677,306,306,306,382,382,382</v>
      </c>
      <c r="P137" s="1" t="str">
        <f t="shared" si="78"/>
        <v>(1,1),(1,1),(1,1),(1,1),(1,1),(1,1),(1,1),(1,1),(1,1),(1,1),(1,1),(1,1),(1,1),(1,1),(1,1),(1,1),(1,1),(1,1)</v>
      </c>
      <c r="Q137" s="3" t="str">
        <f>IF(D137="坦克碎片",VLOOKUP(C137,道具信息!$N$2:$O$291,2,FALSE)&amp;"碎片",VLOOKUP(C137,道具信息!$N$2:$O$291,2,FALSE))</f>
        <v>T4坦克碎片</v>
      </c>
      <c r="R137" s="3">
        <f t="shared" si="72"/>
        <v>1628</v>
      </c>
      <c r="S137" s="11">
        <f t="shared" si="73"/>
        <v>0.219</v>
      </c>
    </row>
    <row r="138" spans="2:19" x14ac:dyDescent="0.3">
      <c r="B138" s="2">
        <f>数据源!DF170</f>
        <v>9</v>
      </c>
      <c r="C138" s="2" t="str">
        <f>数据源!DG170</f>
        <v>M-41</v>
      </c>
      <c r="D138" s="2" t="str">
        <f>数据源!DH170</f>
        <v>坦克碎片</v>
      </c>
      <c r="E138" s="2">
        <f>数据源!DI170</f>
        <v>144</v>
      </c>
      <c r="F138" s="2">
        <f>数据源!DJ170</f>
        <v>1</v>
      </c>
      <c r="G138" s="2">
        <f>数据源!DK170</f>
        <v>7.0000000000000007E-2</v>
      </c>
      <c r="H138" s="2">
        <f>数据源!DL170</f>
        <v>1.4583333333333334E-2</v>
      </c>
      <c r="I138" s="2">
        <f>数据源!DM170</f>
        <v>146</v>
      </c>
      <c r="J138" s="3">
        <f t="shared" si="70"/>
        <v>1</v>
      </c>
      <c r="K138" s="3">
        <f t="shared" si="71"/>
        <v>1</v>
      </c>
      <c r="L138" s="3" t="str">
        <f t="shared" si="74"/>
        <v>碎片</v>
      </c>
      <c r="M138" s="3">
        <f t="shared" ca="1" si="75"/>
        <v>51421</v>
      </c>
      <c r="N138" s="3" t="str">
        <f t="shared" ca="1" si="76"/>
        <v>51111,52111,53111,51211,52211,53211,51221,52221,53221,51311,52311,53311,51321,52321,53321,51411,52411,53411,51421</v>
      </c>
      <c r="O138" s="3" t="str">
        <f t="shared" si="77"/>
        <v>269,269,269,310,310,310,377,377,377,677,677,677,306,306,306,382,382,382,146</v>
      </c>
      <c r="P138" s="1" t="str">
        <f t="shared" si="78"/>
        <v>(1,1),(1,1),(1,1),(1,1),(1,1),(1,1),(1,1),(1,1),(1,1),(1,1),(1,1),(1,1),(1,1),(1,1),(1,1),(1,1),(1,1),(1,1),(1,1)</v>
      </c>
      <c r="Q138" s="3" t="str">
        <f>IF(D138="坦克碎片",VLOOKUP(C138,道具信息!$N$2:$O$291,2,FALSE)&amp;"碎片",VLOOKUP(C138,道具信息!$N$2:$O$291,2,FALSE))</f>
        <v>T4坦克碎片</v>
      </c>
      <c r="R138" s="3">
        <f t="shared" si="72"/>
        <v>1628</v>
      </c>
      <c r="S138" s="11">
        <f t="shared" si="73"/>
        <v>0.219</v>
      </c>
    </row>
    <row r="139" spans="2:19" x14ac:dyDescent="0.3">
      <c r="B139" s="2">
        <f>数据源!DF171</f>
        <v>9</v>
      </c>
      <c r="C139" s="2" t="str">
        <f>数据源!DG171</f>
        <v>潘兴</v>
      </c>
      <c r="D139" s="2" t="str">
        <f>数据源!DH171</f>
        <v>坦克碎片</v>
      </c>
      <c r="E139" s="2">
        <f>数据源!DI171</f>
        <v>144</v>
      </c>
      <c r="F139" s="2">
        <f>数据源!DJ171</f>
        <v>1</v>
      </c>
      <c r="G139" s="2">
        <f>数据源!DK171</f>
        <v>7.0000000000000007E-2</v>
      </c>
      <c r="H139" s="2">
        <f>数据源!DL171</f>
        <v>1.4583333333333334E-2</v>
      </c>
      <c r="I139" s="2">
        <f>数据源!DM171</f>
        <v>146</v>
      </c>
      <c r="J139" s="3">
        <f t="shared" si="70"/>
        <v>1</v>
      </c>
      <c r="K139" s="3">
        <f t="shared" si="71"/>
        <v>1</v>
      </c>
      <c r="L139" s="3" t="str">
        <f t="shared" si="74"/>
        <v>碎片</v>
      </c>
      <c r="M139" s="3">
        <f t="shared" ca="1" si="75"/>
        <v>52421</v>
      </c>
      <c r="N139" s="3" t="str">
        <f t="shared" ca="1" si="76"/>
        <v>51111,52111,53111,51211,52211,53211,51221,52221,53221,51311,52311,53311,51321,52321,53321,51411,52411,53411,51421,52421</v>
      </c>
      <c r="O139" s="3" t="str">
        <f t="shared" si="77"/>
        <v>269,269,269,310,310,310,377,377,377,677,677,677,306,306,306,382,382,382,146,146</v>
      </c>
      <c r="P139" s="1" t="str">
        <f t="shared" si="78"/>
        <v>(1,1),(1,1),(1,1),(1,1),(1,1),(1,1),(1,1),(1,1),(1,1),(1,1),(1,1),(1,1),(1,1),(1,1),(1,1),(1,1),(1,1),(1,1),(1,1),(1,1)</v>
      </c>
      <c r="Q139" s="3" t="str">
        <f>IF(D139="坦克碎片",VLOOKUP(C139,道具信息!$N$2:$O$291,2,FALSE)&amp;"碎片",VLOOKUP(C139,道具信息!$N$2:$O$291,2,FALSE))</f>
        <v>T4坦克碎片</v>
      </c>
      <c r="R139" s="3">
        <f t="shared" si="72"/>
        <v>1628</v>
      </c>
      <c r="S139" s="11">
        <f t="shared" si="73"/>
        <v>0.219</v>
      </c>
    </row>
    <row r="140" spans="2:19" x14ac:dyDescent="0.3">
      <c r="B140" s="2">
        <f>数据源!DF172</f>
        <v>9</v>
      </c>
      <c r="C140" s="2" t="str">
        <f>数据源!DG172</f>
        <v>BMP-3</v>
      </c>
      <c r="D140" s="2" t="str">
        <f>数据源!DH172</f>
        <v>坦克碎片</v>
      </c>
      <c r="E140" s="2">
        <f>数据源!DI172</f>
        <v>220.79999999999998</v>
      </c>
      <c r="F140" s="2">
        <f>数据源!DJ172</f>
        <v>1</v>
      </c>
      <c r="G140" s="2">
        <f>数据源!DK172</f>
        <v>7.0000000000000007E-2</v>
      </c>
      <c r="H140" s="2">
        <f>数据源!DL172</f>
        <v>9.5108695652173919E-3</v>
      </c>
      <c r="I140" s="2">
        <f>数据源!DM172</f>
        <v>95</v>
      </c>
      <c r="J140" s="3">
        <f t="shared" si="70"/>
        <v>1</v>
      </c>
      <c r="K140" s="3">
        <f t="shared" si="71"/>
        <v>1</v>
      </c>
      <c r="L140" s="3" t="str">
        <f t="shared" si="74"/>
        <v>碎片</v>
      </c>
      <c r="M140" s="3">
        <f t="shared" ca="1" si="75"/>
        <v>51431</v>
      </c>
      <c r="N140" s="3" t="str">
        <f t="shared" ca="1" si="76"/>
        <v>51111,52111,53111,51211,52211,53211,51221,52221,53221,51311,52311,53311,51321,52321,53321,51411,52411,53411,51421,52421,51431</v>
      </c>
      <c r="O140" s="3" t="str">
        <f t="shared" si="77"/>
        <v>269,269,269,310,310,310,377,377,377,677,677,677,306,306,306,382,382,382,146,146,95</v>
      </c>
      <c r="P140" s="1" t="str">
        <f t="shared" si="78"/>
        <v>(1,1),(1,1),(1,1),(1,1),(1,1),(1,1),(1,1),(1,1),(1,1),(1,1),(1,1),(1,1),(1,1),(1,1),(1,1),(1,1),(1,1),(1,1),(1,1),(1,1),(1,1)</v>
      </c>
      <c r="Q140" s="3" t="str">
        <f>IF(D140="坦克碎片",VLOOKUP(C140,道具信息!$N$2:$O$291,2,FALSE)&amp;"碎片",VLOOKUP(C140,道具信息!$N$2:$O$291,2,FALSE))</f>
        <v>T4坦克碎片</v>
      </c>
      <c r="R140" s="3">
        <f t="shared" si="72"/>
        <v>1628</v>
      </c>
      <c r="S140" s="11">
        <f t="shared" si="73"/>
        <v>0.219</v>
      </c>
    </row>
    <row r="141" spans="2:19" x14ac:dyDescent="0.3">
      <c r="B141" s="2">
        <f>数据源!DF173</f>
        <v>9</v>
      </c>
      <c r="C141" s="2" t="str">
        <f>数据源!DG173</f>
        <v>百夫长</v>
      </c>
      <c r="D141" s="2" t="str">
        <f>数据源!DH173</f>
        <v>坦克碎片</v>
      </c>
      <c r="E141" s="2">
        <f>数据源!DI173</f>
        <v>220.79999999999998</v>
      </c>
      <c r="F141" s="2">
        <f>数据源!DJ173</f>
        <v>1</v>
      </c>
      <c r="G141" s="2">
        <f>数据源!DK173</f>
        <v>7.0000000000000007E-2</v>
      </c>
      <c r="H141" s="2">
        <f>数据源!DL173</f>
        <v>9.5108695652173919E-3</v>
      </c>
      <c r="I141" s="2">
        <f>数据源!DM173</f>
        <v>95</v>
      </c>
      <c r="J141" s="3">
        <f t="shared" si="70"/>
        <v>1</v>
      </c>
      <c r="K141" s="3">
        <f t="shared" si="71"/>
        <v>1</v>
      </c>
      <c r="L141" s="3" t="str">
        <f t="shared" si="74"/>
        <v>碎片</v>
      </c>
      <c r="M141" s="3">
        <f t="shared" ca="1" si="75"/>
        <v>52431</v>
      </c>
      <c r="N141" s="3" t="str">
        <f t="shared" ca="1" si="76"/>
        <v>51111,52111,53111,51211,52211,53211,51221,52221,53221,51311,52311,53311,51321,52321,53321,51411,52411,53411,51421,52421,51431,52431</v>
      </c>
      <c r="O141" s="3" t="str">
        <f t="shared" si="77"/>
        <v>269,269,269,310,310,310,377,377,377,677,677,677,306,306,306,382,382,382,146,146,95,95</v>
      </c>
      <c r="P141" s="1" t="str">
        <f t="shared" si="78"/>
        <v>(1,1),(1,1),(1,1),(1,1),(1,1),(1,1),(1,1),(1,1),(1,1),(1,1),(1,1),(1,1),(1,1),(1,1),(1,1),(1,1),(1,1),(1,1),(1,1),(1,1),(1,1),(1,1)</v>
      </c>
      <c r="Q141" s="3" t="str">
        <f>IF(D141="坦克碎片",VLOOKUP(C141,道具信息!$N$2:$O$291,2,FALSE)&amp;"碎片",VLOOKUP(C141,道具信息!$N$2:$O$291,2,FALSE))</f>
        <v>T4坦克碎片</v>
      </c>
      <c r="R141" s="3">
        <f t="shared" si="72"/>
        <v>1628</v>
      </c>
      <c r="S141" s="11">
        <f t="shared" si="73"/>
        <v>0.219</v>
      </c>
    </row>
    <row r="142" spans="2:19" x14ac:dyDescent="0.3">
      <c r="N142" s="3" t="str">
        <f ca="1">"["&amp;N141&amp;"]"</f>
        <v>[51111,52111,53111,51211,52211,53211,51221,52221,53221,51311,52311,53311,51321,52321,53321,51411,52411,53411,51421,52421,51431,52431]</v>
      </c>
      <c r="O142" s="3" t="str">
        <f>"["&amp;O141&amp;"]"</f>
        <v>[269,269,269,310,310,310,377,377,377,677,677,677,306,306,306,382,382,382,146,146,95,95]</v>
      </c>
      <c r="P142" s="3" t="str">
        <f>"["&amp;P141&amp;"]"</f>
        <v>[(1,1),(1,1),(1,1),(1,1),(1,1),(1,1),(1,1),(1,1),(1,1),(1,1),(1,1),(1,1),(1,1),(1,1),(1,1),(1,1),(1,1),(1,1),(1,1),(1,1),(1,1),(1,1)]</v>
      </c>
    </row>
    <row r="144" spans="2:19" x14ac:dyDescent="0.3">
      <c r="B144" s="2" t="str">
        <f>数据源!DF176</f>
        <v>联赛等级</v>
      </c>
      <c r="C144" s="2" t="str">
        <f>数据源!DG176</f>
        <v>道具名称</v>
      </c>
      <c r="D144" s="2" t="str">
        <f>数据源!DH176</f>
        <v>对应大类</v>
      </c>
      <c r="E144" s="2" t="str">
        <f>数据源!DI176</f>
        <v>道具价值</v>
      </c>
      <c r="F144" s="2" t="str">
        <f>数据源!DJ176</f>
        <v>抽取个数</v>
      </c>
      <c r="G144" s="2" t="str">
        <f>数据源!DK176</f>
        <v>价值比例</v>
      </c>
      <c r="H144" s="2" t="str">
        <f>数据源!DL176</f>
        <v>产出概率</v>
      </c>
      <c r="I144" s="2" t="str">
        <f>数据源!DM176</f>
        <v>权重值</v>
      </c>
      <c r="J144" s="7" t="s">
        <v>234</v>
      </c>
      <c r="K144" s="7" t="s">
        <v>235</v>
      </c>
      <c r="L144" s="3" t="s">
        <v>222</v>
      </c>
      <c r="M144" s="3" t="s">
        <v>152</v>
      </c>
      <c r="N144" s="3" t="s">
        <v>224</v>
      </c>
      <c r="O144" s="3" t="s">
        <v>225</v>
      </c>
      <c r="P144" s="3" t="s">
        <v>226</v>
      </c>
      <c r="Q144" s="8" t="s">
        <v>244</v>
      </c>
      <c r="R144" s="8" t="s">
        <v>245</v>
      </c>
      <c r="S144" s="8" t="s">
        <v>246</v>
      </c>
    </row>
    <row r="145" spans="2:19" x14ac:dyDescent="0.3">
      <c r="B145" s="2">
        <f>数据源!DF177</f>
        <v>10</v>
      </c>
      <c r="C145" s="2" t="str">
        <f>数据源!DG177</f>
        <v>雷诺FT</v>
      </c>
      <c r="D145" s="2" t="str">
        <f>数据源!DH177</f>
        <v>坦克碎片</v>
      </c>
      <c r="E145" s="2">
        <f>数据源!DI177</f>
        <v>6.9</v>
      </c>
      <c r="F145" s="2">
        <f>数据源!DJ177</f>
        <v>1</v>
      </c>
      <c r="G145" s="2">
        <f>数据源!DK177</f>
        <v>3.0000000000000001E-3</v>
      </c>
      <c r="H145" s="2">
        <f>数据源!DL177</f>
        <v>1.3043478260869565E-2</v>
      </c>
      <c r="I145" s="2">
        <f>数据源!DM177</f>
        <v>130</v>
      </c>
      <c r="J145" s="3">
        <f t="shared" ref="J145:J168" si="79">ROUNDUP(IF(F145&gt;1,F145-ROUNDDOWN(SQRT(F145),0),F145),0)</f>
        <v>1</v>
      </c>
      <c r="K145" s="3">
        <f t="shared" ref="K145:K168" si="80">F145*2-J145</f>
        <v>1</v>
      </c>
      <c r="L145" s="3" t="str">
        <f>RIGHT(D145,2)</f>
        <v>碎片</v>
      </c>
      <c r="M145" s="3">
        <f ca="1">IF(OR(L145="坦克",L145="碎片"),VLOOKUP(C145,INDIRECT("坦克ID"),MATCH(L145&amp;"ID",INDIRECT("坦克标头"),0),FALSE),VLOOKUP(C145,INDIRECT(L145&amp;"ID"),2,FALSE))</f>
        <v>51111</v>
      </c>
      <c r="N145" s="3">
        <f ca="1">M145</f>
        <v>51111</v>
      </c>
      <c r="O145" s="3">
        <f>I145</f>
        <v>130</v>
      </c>
      <c r="P145" s="1" t="str">
        <f>"("&amp;J145&amp;","&amp;K145&amp;")"</f>
        <v>(1,1)</v>
      </c>
      <c r="Q145" s="3" t="str">
        <f>IF(D145="坦克碎片",VLOOKUP(C145,道具信息!$N$2:$O$291,2,FALSE)&amp;"碎片",VLOOKUP(C145,道具信息!$N$2:$O$291,2,FALSE))</f>
        <v>T1坦克碎片</v>
      </c>
      <c r="R145" s="3">
        <f t="shared" ref="R145:R168" si="81">SUMIFS(I$3:I$168,Q$3:Q$168,Q145,B$3:B$168,B145)</f>
        <v>390</v>
      </c>
      <c r="S145" s="11">
        <f t="shared" ref="S145:S168" si="82">ROUND(R145/SUMIF(B$3:B$168,B145,I$3:I$168),3)</f>
        <v>0.06</v>
      </c>
    </row>
    <row r="146" spans="2:19" x14ac:dyDescent="0.3">
      <c r="B146" s="2">
        <f>数据源!DF178</f>
        <v>10</v>
      </c>
      <c r="C146" s="2" t="str">
        <f>数据源!DG178</f>
        <v>Stuart</v>
      </c>
      <c r="D146" s="2" t="str">
        <f>数据源!DH178</f>
        <v>坦克碎片</v>
      </c>
      <c r="E146" s="2">
        <f>数据源!DI178</f>
        <v>6.9</v>
      </c>
      <c r="F146" s="2">
        <f>数据源!DJ178</f>
        <v>1</v>
      </c>
      <c r="G146" s="2">
        <f>数据源!DK178</f>
        <v>3.0000000000000001E-3</v>
      </c>
      <c r="H146" s="2">
        <f>数据源!DL178</f>
        <v>1.3043478260869565E-2</v>
      </c>
      <c r="I146" s="2">
        <f>数据源!DM178</f>
        <v>130</v>
      </c>
      <c r="J146" s="3">
        <f t="shared" si="79"/>
        <v>1</v>
      </c>
      <c r="K146" s="3">
        <f t="shared" si="80"/>
        <v>1</v>
      </c>
      <c r="L146" s="3" t="str">
        <f t="shared" ref="L146:L168" si="83">RIGHT(D146,2)</f>
        <v>碎片</v>
      </c>
      <c r="M146" s="3">
        <f t="shared" ref="M146:M168" ca="1" si="84">IF(OR(L146="坦克",L146="碎片"),VLOOKUP(C146,INDIRECT("坦克ID"),MATCH(L146&amp;"ID",INDIRECT("坦克标头"),0),FALSE),VLOOKUP(C146,INDIRECT(L146&amp;"ID"),2,FALSE))</f>
        <v>52111</v>
      </c>
      <c r="N146" s="3" t="str">
        <f ca="1">N145&amp;","&amp;M146</f>
        <v>51111,52111</v>
      </c>
      <c r="O146" s="3" t="str">
        <f>O145&amp;","&amp;I146</f>
        <v>130,130</v>
      </c>
      <c r="P146" s="1" t="str">
        <f>P145&amp;","&amp;"("&amp;J146&amp;","&amp;K146&amp;")"</f>
        <v>(1,1),(1,1)</v>
      </c>
      <c r="Q146" s="3" t="str">
        <f>IF(D146="坦克碎片",VLOOKUP(C146,道具信息!$N$2:$O$291,2,FALSE)&amp;"碎片",VLOOKUP(C146,道具信息!$N$2:$O$291,2,FALSE))</f>
        <v>T1坦克碎片</v>
      </c>
      <c r="R146" s="3">
        <f t="shared" si="81"/>
        <v>390</v>
      </c>
      <c r="S146" s="11">
        <f t="shared" si="82"/>
        <v>0.06</v>
      </c>
    </row>
    <row r="147" spans="2:19" x14ac:dyDescent="0.3">
      <c r="B147" s="2">
        <f>数据源!DF179</f>
        <v>10</v>
      </c>
      <c r="C147" s="2" t="str">
        <f>数据源!DG179</f>
        <v>B-1</v>
      </c>
      <c r="D147" s="2" t="str">
        <f>数据源!DH179</f>
        <v>坦克碎片</v>
      </c>
      <c r="E147" s="2">
        <f>数据源!DI179</f>
        <v>6.9</v>
      </c>
      <c r="F147" s="2">
        <f>数据源!DJ179</f>
        <v>1</v>
      </c>
      <c r="G147" s="2">
        <f>数据源!DK179</f>
        <v>3.0000000000000001E-3</v>
      </c>
      <c r="H147" s="2">
        <f>数据源!DL179</f>
        <v>1.3043478260869565E-2</v>
      </c>
      <c r="I147" s="2">
        <f>数据源!DM179</f>
        <v>130</v>
      </c>
      <c r="J147" s="3">
        <f t="shared" si="79"/>
        <v>1</v>
      </c>
      <c r="K147" s="3">
        <f t="shared" si="80"/>
        <v>1</v>
      </c>
      <c r="L147" s="3" t="str">
        <f t="shared" si="83"/>
        <v>碎片</v>
      </c>
      <c r="M147" s="3">
        <f t="shared" ca="1" si="84"/>
        <v>53111</v>
      </c>
      <c r="N147" s="3" t="str">
        <f t="shared" ref="N147:N168" ca="1" si="85">N146&amp;","&amp;M147</f>
        <v>51111,52111,53111</v>
      </c>
      <c r="O147" s="3" t="str">
        <f t="shared" ref="O147:O168" si="86">O146&amp;","&amp;I147</f>
        <v>130,130,130</v>
      </c>
      <c r="P147" s="1" t="str">
        <f t="shared" ref="P147:P168" si="87">P146&amp;","&amp;"("&amp;J147&amp;","&amp;K147&amp;")"</f>
        <v>(1,1),(1,1),(1,1)</v>
      </c>
      <c r="Q147" s="3" t="str">
        <f>IF(D147="坦克碎片",VLOOKUP(C147,道具信息!$N$2:$O$291,2,FALSE)&amp;"碎片",VLOOKUP(C147,道具信息!$N$2:$O$291,2,FALSE))</f>
        <v>T1坦克碎片</v>
      </c>
      <c r="R147" s="3">
        <f t="shared" si="81"/>
        <v>390</v>
      </c>
      <c r="S147" s="11">
        <f t="shared" si="82"/>
        <v>0.06</v>
      </c>
    </row>
    <row r="148" spans="2:19" x14ac:dyDescent="0.3">
      <c r="B148" s="2">
        <f>数据源!DF180</f>
        <v>10</v>
      </c>
      <c r="C148" s="2" t="str">
        <f>数据源!DG180</f>
        <v>二号</v>
      </c>
      <c r="D148" s="2" t="str">
        <f>数据源!DH180</f>
        <v>坦克碎片</v>
      </c>
      <c r="E148" s="2">
        <f>数据源!DI180</f>
        <v>13</v>
      </c>
      <c r="F148" s="2">
        <f>数据源!DJ180</f>
        <v>1</v>
      </c>
      <c r="G148" s="2">
        <f>数据源!DK180</f>
        <v>1.4E-2</v>
      </c>
      <c r="H148" s="2">
        <f>数据源!DL180</f>
        <v>3.2307692307692308E-2</v>
      </c>
      <c r="I148" s="2">
        <f>数据源!DM180</f>
        <v>323</v>
      </c>
      <c r="J148" s="3">
        <f t="shared" si="79"/>
        <v>1</v>
      </c>
      <c r="K148" s="3">
        <f t="shared" si="80"/>
        <v>1</v>
      </c>
      <c r="L148" s="3" t="str">
        <f t="shared" si="83"/>
        <v>碎片</v>
      </c>
      <c r="M148" s="3">
        <f t="shared" ca="1" si="84"/>
        <v>51211</v>
      </c>
      <c r="N148" s="3" t="str">
        <f t="shared" ca="1" si="85"/>
        <v>51111,52111,53111,51211</v>
      </c>
      <c r="O148" s="3" t="str">
        <f t="shared" si="86"/>
        <v>130,130,130,323</v>
      </c>
      <c r="P148" s="1" t="str">
        <f t="shared" si="87"/>
        <v>(1,1),(1,1),(1,1),(1,1)</v>
      </c>
      <c r="Q148" s="3" t="str">
        <f>IF(D148="坦克碎片",VLOOKUP(C148,道具信息!$N$2:$O$291,2,FALSE)&amp;"碎片",VLOOKUP(C148,道具信息!$N$2:$O$291,2,FALSE))</f>
        <v>T2坦克碎片</v>
      </c>
      <c r="R148" s="3">
        <f t="shared" si="81"/>
        <v>2301</v>
      </c>
      <c r="S148" s="11">
        <f t="shared" si="82"/>
        <v>0.35199999999999998</v>
      </c>
    </row>
    <row r="149" spans="2:19" x14ac:dyDescent="0.3">
      <c r="B149" s="2">
        <f>数据源!DF181</f>
        <v>10</v>
      </c>
      <c r="C149" s="2" t="str">
        <f>数据源!DG181</f>
        <v>T-34</v>
      </c>
      <c r="D149" s="2" t="str">
        <f>数据源!DH181</f>
        <v>坦克碎片</v>
      </c>
      <c r="E149" s="2">
        <f>数据源!DI181</f>
        <v>13</v>
      </c>
      <c r="F149" s="2">
        <f>数据源!DJ181</f>
        <v>1</v>
      </c>
      <c r="G149" s="2">
        <f>数据源!DK181</f>
        <v>1.4E-2</v>
      </c>
      <c r="H149" s="2">
        <f>数据源!DL181</f>
        <v>3.2307692307692308E-2</v>
      </c>
      <c r="I149" s="2">
        <f>数据源!DM181</f>
        <v>323</v>
      </c>
      <c r="J149" s="3">
        <f t="shared" si="79"/>
        <v>1</v>
      </c>
      <c r="K149" s="3">
        <f t="shared" si="80"/>
        <v>1</v>
      </c>
      <c r="L149" s="3" t="str">
        <f t="shared" si="83"/>
        <v>碎片</v>
      </c>
      <c r="M149" s="3">
        <f t="shared" ca="1" si="84"/>
        <v>52211</v>
      </c>
      <c r="N149" s="3" t="str">
        <f t="shared" ca="1" si="85"/>
        <v>51111,52111,53111,51211,52211</v>
      </c>
      <c r="O149" s="3" t="str">
        <f t="shared" si="86"/>
        <v>130,130,130,323,323</v>
      </c>
      <c r="P149" s="1" t="str">
        <f t="shared" si="87"/>
        <v>(1,1),(1,1),(1,1),(1,1),(1,1)</v>
      </c>
      <c r="Q149" s="3" t="str">
        <f>IF(D149="坦克碎片",VLOOKUP(C149,道具信息!$N$2:$O$291,2,FALSE)&amp;"碎片",VLOOKUP(C149,道具信息!$N$2:$O$291,2,FALSE))</f>
        <v>T2坦克碎片</v>
      </c>
      <c r="R149" s="3">
        <f t="shared" si="81"/>
        <v>2301</v>
      </c>
      <c r="S149" s="11">
        <f t="shared" si="82"/>
        <v>0.35199999999999998</v>
      </c>
    </row>
    <row r="150" spans="2:19" x14ac:dyDescent="0.3">
      <c r="B150" s="2">
        <f>数据源!DF182</f>
        <v>10</v>
      </c>
      <c r="C150" s="2" t="str">
        <f>数据源!DG182</f>
        <v>KV-1</v>
      </c>
      <c r="D150" s="2" t="str">
        <f>数据源!DH182</f>
        <v>坦克碎片</v>
      </c>
      <c r="E150" s="2">
        <f>数据源!DI182</f>
        <v>13</v>
      </c>
      <c r="F150" s="2">
        <f>数据源!DJ182</f>
        <v>1</v>
      </c>
      <c r="G150" s="2">
        <f>数据源!DK182</f>
        <v>1.4E-2</v>
      </c>
      <c r="H150" s="2">
        <f>数据源!DL182</f>
        <v>3.2307692307692308E-2</v>
      </c>
      <c r="I150" s="2">
        <f>数据源!DM182</f>
        <v>323</v>
      </c>
      <c r="J150" s="3">
        <f t="shared" si="79"/>
        <v>1</v>
      </c>
      <c r="K150" s="3">
        <f t="shared" si="80"/>
        <v>1</v>
      </c>
      <c r="L150" s="3" t="str">
        <f t="shared" si="83"/>
        <v>碎片</v>
      </c>
      <c r="M150" s="3">
        <f t="shared" ca="1" si="84"/>
        <v>53211</v>
      </c>
      <c r="N150" s="3" t="str">
        <f t="shared" ca="1" si="85"/>
        <v>51111,52111,53111,51211,52211,53211</v>
      </c>
      <c r="O150" s="3" t="str">
        <f t="shared" si="86"/>
        <v>130,130,130,323,323,323</v>
      </c>
      <c r="P150" s="1" t="str">
        <f t="shared" si="87"/>
        <v>(1,1),(1,1),(1,1),(1,1),(1,1),(1,1)</v>
      </c>
      <c r="Q150" s="3" t="str">
        <f>IF(D150="坦克碎片",VLOOKUP(C150,道具信息!$N$2:$O$291,2,FALSE)&amp;"碎片",VLOOKUP(C150,道具信息!$N$2:$O$291,2,FALSE))</f>
        <v>T2坦克碎片</v>
      </c>
      <c r="R150" s="3">
        <f t="shared" si="81"/>
        <v>2301</v>
      </c>
      <c r="S150" s="11">
        <f t="shared" si="82"/>
        <v>0.35199999999999998</v>
      </c>
    </row>
    <row r="151" spans="2:19" x14ac:dyDescent="0.3">
      <c r="B151" s="2">
        <f>数据源!DF183</f>
        <v>10</v>
      </c>
      <c r="C151" s="2" t="str">
        <f>数据源!DG183</f>
        <v>Puma</v>
      </c>
      <c r="D151" s="2" t="str">
        <f>数据源!DH183</f>
        <v>坦克碎片</v>
      </c>
      <c r="E151" s="2">
        <f>数据源!DI183</f>
        <v>32.4</v>
      </c>
      <c r="F151" s="2">
        <f>数据源!DJ183</f>
        <v>1</v>
      </c>
      <c r="G151" s="2">
        <f>数据源!DK183</f>
        <v>4.8000000000000001E-2</v>
      </c>
      <c r="H151" s="2">
        <f>数据源!DL183</f>
        <v>4.4444444444444446E-2</v>
      </c>
      <c r="I151" s="2">
        <f>数据源!DM183</f>
        <v>444</v>
      </c>
      <c r="J151" s="3">
        <f t="shared" si="79"/>
        <v>1</v>
      </c>
      <c r="K151" s="3">
        <f t="shared" si="80"/>
        <v>1</v>
      </c>
      <c r="L151" s="3" t="str">
        <f t="shared" si="83"/>
        <v>碎片</v>
      </c>
      <c r="M151" s="3">
        <f t="shared" ca="1" si="84"/>
        <v>51221</v>
      </c>
      <c r="N151" s="3" t="str">
        <f t="shared" ca="1" si="85"/>
        <v>51111,52111,53111,51211,52211,53211,51221</v>
      </c>
      <c r="O151" s="3" t="str">
        <f t="shared" si="86"/>
        <v>130,130,130,323,323,323,444</v>
      </c>
      <c r="P151" s="1" t="str">
        <f t="shared" si="87"/>
        <v>(1,1),(1,1),(1,1),(1,1),(1,1),(1,1),(1,1)</v>
      </c>
      <c r="Q151" s="3" t="str">
        <f>IF(D151="坦克碎片",VLOOKUP(C151,道具信息!$N$2:$O$291,2,FALSE)&amp;"碎片",VLOOKUP(C151,道具信息!$N$2:$O$291,2,FALSE))</f>
        <v>T2坦克碎片</v>
      </c>
      <c r="R151" s="3">
        <f t="shared" si="81"/>
        <v>2301</v>
      </c>
      <c r="S151" s="11">
        <f t="shared" si="82"/>
        <v>0.35199999999999998</v>
      </c>
    </row>
    <row r="152" spans="2:19" x14ac:dyDescent="0.3">
      <c r="B152" s="2">
        <f>数据源!DF184</f>
        <v>10</v>
      </c>
      <c r="C152" s="2" t="str">
        <f>数据源!DG184</f>
        <v>四号</v>
      </c>
      <c r="D152" s="2" t="str">
        <f>数据源!DH184</f>
        <v>坦克碎片</v>
      </c>
      <c r="E152" s="2">
        <f>数据源!DI184</f>
        <v>32.4</v>
      </c>
      <c r="F152" s="2">
        <f>数据源!DJ184</f>
        <v>1</v>
      </c>
      <c r="G152" s="2">
        <f>数据源!DK184</f>
        <v>4.8000000000000001E-2</v>
      </c>
      <c r="H152" s="2">
        <f>数据源!DL184</f>
        <v>4.4444444444444446E-2</v>
      </c>
      <c r="I152" s="2">
        <f>数据源!DM184</f>
        <v>444</v>
      </c>
      <c r="J152" s="3">
        <f t="shared" si="79"/>
        <v>1</v>
      </c>
      <c r="K152" s="3">
        <f t="shared" si="80"/>
        <v>1</v>
      </c>
      <c r="L152" s="3" t="str">
        <f t="shared" si="83"/>
        <v>碎片</v>
      </c>
      <c r="M152" s="3">
        <f t="shared" ca="1" si="84"/>
        <v>52221</v>
      </c>
      <c r="N152" s="3" t="str">
        <f t="shared" ca="1" si="85"/>
        <v>51111,52111,53111,51211,52211,53211,51221,52221</v>
      </c>
      <c r="O152" s="3" t="str">
        <f t="shared" si="86"/>
        <v>130,130,130,323,323,323,444,444</v>
      </c>
      <c r="P152" s="1" t="str">
        <f t="shared" si="87"/>
        <v>(1,1),(1,1),(1,1),(1,1),(1,1),(1,1),(1,1),(1,1)</v>
      </c>
      <c r="Q152" s="3" t="str">
        <f>IF(D152="坦克碎片",VLOOKUP(C152,道具信息!$N$2:$O$291,2,FALSE)&amp;"碎片",VLOOKUP(C152,道具信息!$N$2:$O$291,2,FALSE))</f>
        <v>T2坦克碎片</v>
      </c>
      <c r="R152" s="3">
        <f t="shared" si="81"/>
        <v>2301</v>
      </c>
      <c r="S152" s="11">
        <f t="shared" si="82"/>
        <v>0.35199999999999998</v>
      </c>
    </row>
    <row r="153" spans="2:19" x14ac:dyDescent="0.3">
      <c r="B153" s="2">
        <f>数据源!DF185</f>
        <v>10</v>
      </c>
      <c r="C153" s="2" t="str">
        <f>数据源!DG185</f>
        <v>丘吉尔</v>
      </c>
      <c r="D153" s="2" t="str">
        <f>数据源!DH185</f>
        <v>坦克碎片</v>
      </c>
      <c r="E153" s="2">
        <f>数据源!DI185</f>
        <v>32.4</v>
      </c>
      <c r="F153" s="2">
        <f>数据源!DJ185</f>
        <v>1</v>
      </c>
      <c r="G153" s="2">
        <f>数据源!DK185</f>
        <v>4.8000000000000001E-2</v>
      </c>
      <c r="H153" s="2">
        <f>数据源!DL185</f>
        <v>4.4444444444444446E-2</v>
      </c>
      <c r="I153" s="2">
        <f>数据源!DM185</f>
        <v>444</v>
      </c>
      <c r="J153" s="3">
        <f t="shared" si="79"/>
        <v>1</v>
      </c>
      <c r="K153" s="3">
        <f t="shared" si="80"/>
        <v>1</v>
      </c>
      <c r="L153" s="3" t="str">
        <f t="shared" si="83"/>
        <v>碎片</v>
      </c>
      <c r="M153" s="3">
        <f t="shared" ca="1" si="84"/>
        <v>53221</v>
      </c>
      <c r="N153" s="3" t="str">
        <f t="shared" ca="1" si="85"/>
        <v>51111,52111,53111,51211,52211,53211,51221,52221,53221</v>
      </c>
      <c r="O153" s="3" t="str">
        <f t="shared" si="86"/>
        <v>130,130,130,323,323,323,444,444,444</v>
      </c>
      <c r="P153" s="1" t="str">
        <f t="shared" si="87"/>
        <v>(1,1),(1,1),(1,1),(1,1),(1,1),(1,1),(1,1),(1,1),(1,1)</v>
      </c>
      <c r="Q153" s="3" t="str">
        <f>IF(D153="坦克碎片",VLOOKUP(C153,道具信息!$N$2:$O$291,2,FALSE)&amp;"碎片",VLOOKUP(C153,道具信息!$N$2:$O$291,2,FALSE))</f>
        <v>T2坦克碎片</v>
      </c>
      <c r="R153" s="3">
        <f t="shared" si="81"/>
        <v>2301</v>
      </c>
      <c r="S153" s="11">
        <f t="shared" si="82"/>
        <v>0.35199999999999998</v>
      </c>
    </row>
    <row r="154" spans="2:19" x14ac:dyDescent="0.3">
      <c r="B154" s="2">
        <f>数据源!DF186</f>
        <v>10</v>
      </c>
      <c r="C154" s="2" t="str">
        <f>数据源!DG186</f>
        <v>35(t)</v>
      </c>
      <c r="D154" s="2" t="str">
        <f>数据源!DH186</f>
        <v>坦克碎片</v>
      </c>
      <c r="E154" s="2">
        <f>数据源!DI186</f>
        <v>24.5</v>
      </c>
      <c r="F154" s="2">
        <f>数据源!DJ186</f>
        <v>1</v>
      </c>
      <c r="G154" s="2">
        <f>数据源!DK186</f>
        <v>3.6999999999999998E-2</v>
      </c>
      <c r="H154" s="2">
        <f>数据源!DL186</f>
        <v>4.5306122448979587E-2</v>
      </c>
      <c r="I154" s="2">
        <f>数据源!DM186</f>
        <v>453</v>
      </c>
      <c r="J154" s="3">
        <f t="shared" si="79"/>
        <v>1</v>
      </c>
      <c r="K154" s="3">
        <f t="shared" si="80"/>
        <v>1</v>
      </c>
      <c r="L154" s="3" t="str">
        <f t="shared" si="83"/>
        <v>碎片</v>
      </c>
      <c r="M154" s="3">
        <f t="shared" ca="1" si="84"/>
        <v>51311</v>
      </c>
      <c r="N154" s="3" t="str">
        <f t="shared" ca="1" si="85"/>
        <v>51111,52111,53111,51211,52211,53211,51221,52221,53221,51311</v>
      </c>
      <c r="O154" s="3" t="str">
        <f t="shared" si="86"/>
        <v>130,130,130,323,323,323,444,444,444,453</v>
      </c>
      <c r="P154" s="1" t="str">
        <f t="shared" si="87"/>
        <v>(1,1),(1,1),(1,1),(1,1),(1,1),(1,1),(1,1),(1,1),(1,1),(1,1)</v>
      </c>
      <c r="Q154" s="3" t="str">
        <f>IF(D154="坦克碎片",VLOOKUP(C154,道具信息!$N$2:$O$291,2,FALSE)&amp;"碎片",VLOOKUP(C154,道具信息!$N$2:$O$291,2,FALSE))</f>
        <v>T3坦克碎片</v>
      </c>
      <c r="R154" s="3">
        <f t="shared" si="81"/>
        <v>2049</v>
      </c>
      <c r="S154" s="11">
        <f t="shared" si="82"/>
        <v>0.313</v>
      </c>
    </row>
    <row r="155" spans="2:19" x14ac:dyDescent="0.3">
      <c r="B155" s="2">
        <f>数据源!DF187</f>
        <v>10</v>
      </c>
      <c r="C155" s="2" t="str">
        <f>数据源!DG187</f>
        <v>玛蒂尔达</v>
      </c>
      <c r="D155" s="2" t="str">
        <f>数据源!DH187</f>
        <v>坦克碎片</v>
      </c>
      <c r="E155" s="2">
        <f>数据源!DI187</f>
        <v>24.5</v>
      </c>
      <c r="F155" s="2">
        <f>数据源!DJ187</f>
        <v>1</v>
      </c>
      <c r="G155" s="2">
        <f>数据源!DK187</f>
        <v>3.6999999999999998E-2</v>
      </c>
      <c r="H155" s="2">
        <f>数据源!DL187</f>
        <v>4.5306122448979587E-2</v>
      </c>
      <c r="I155" s="2">
        <f>数据源!DM187</f>
        <v>453</v>
      </c>
      <c r="J155" s="3">
        <f t="shared" si="79"/>
        <v>1</v>
      </c>
      <c r="K155" s="3">
        <f t="shared" si="80"/>
        <v>1</v>
      </c>
      <c r="L155" s="3" t="str">
        <f t="shared" si="83"/>
        <v>碎片</v>
      </c>
      <c r="M155" s="3">
        <f t="shared" ca="1" si="84"/>
        <v>52311</v>
      </c>
      <c r="N155" s="3" t="str">
        <f t="shared" ca="1" si="85"/>
        <v>51111,52111,53111,51211,52211,53211,51221,52221,53221,51311,52311</v>
      </c>
      <c r="O155" s="3" t="str">
        <f t="shared" si="86"/>
        <v>130,130,130,323,323,323,444,444,444,453,453</v>
      </c>
      <c r="P155" s="1" t="str">
        <f t="shared" si="87"/>
        <v>(1,1),(1,1),(1,1),(1,1),(1,1),(1,1),(1,1),(1,1),(1,1),(1,1),(1,1)</v>
      </c>
      <c r="Q155" s="3" t="str">
        <f>IF(D155="坦克碎片",VLOOKUP(C155,道具信息!$N$2:$O$291,2,FALSE)&amp;"碎片",VLOOKUP(C155,道具信息!$N$2:$O$291,2,FALSE))</f>
        <v>T3坦克碎片</v>
      </c>
      <c r="R155" s="3">
        <f t="shared" si="81"/>
        <v>2049</v>
      </c>
      <c r="S155" s="11">
        <f t="shared" si="82"/>
        <v>0.313</v>
      </c>
    </row>
    <row r="156" spans="2:19" x14ac:dyDescent="0.3">
      <c r="B156" s="2">
        <f>数据源!DF188</f>
        <v>10</v>
      </c>
      <c r="C156" s="2" t="str">
        <f>数据源!DG188</f>
        <v>黑豹</v>
      </c>
      <c r="D156" s="2" t="str">
        <f>数据源!DH188</f>
        <v>坦克碎片</v>
      </c>
      <c r="E156" s="2">
        <f>数据源!DI188</f>
        <v>24.5</v>
      </c>
      <c r="F156" s="2">
        <f>数据源!DJ188</f>
        <v>1</v>
      </c>
      <c r="G156" s="2">
        <f>数据源!DK188</f>
        <v>3.6999999999999998E-2</v>
      </c>
      <c r="H156" s="2">
        <f>数据源!DL188</f>
        <v>4.5306122448979587E-2</v>
      </c>
      <c r="I156" s="2">
        <f>数据源!DM188</f>
        <v>453</v>
      </c>
      <c r="J156" s="3">
        <f t="shared" si="79"/>
        <v>1</v>
      </c>
      <c r="K156" s="3">
        <f t="shared" si="80"/>
        <v>1</v>
      </c>
      <c r="L156" s="3" t="str">
        <f t="shared" si="83"/>
        <v>碎片</v>
      </c>
      <c r="M156" s="3">
        <f t="shared" ca="1" si="84"/>
        <v>53311</v>
      </c>
      <c r="N156" s="3" t="str">
        <f t="shared" ca="1" si="85"/>
        <v>51111,52111,53111,51211,52211,53211,51221,52221,53221,51311,52311,53311</v>
      </c>
      <c r="O156" s="3" t="str">
        <f t="shared" si="86"/>
        <v>130,130,130,323,323,323,444,444,444,453,453,453</v>
      </c>
      <c r="P156" s="1" t="str">
        <f t="shared" si="87"/>
        <v>(1,1),(1,1),(1,1),(1,1),(1,1),(1,1),(1,1),(1,1),(1,1),(1,1),(1,1),(1,1)</v>
      </c>
      <c r="Q156" s="3" t="str">
        <f>IF(D156="坦克碎片",VLOOKUP(C156,道具信息!$N$2:$O$291,2,FALSE)&amp;"碎片",VLOOKUP(C156,道具信息!$N$2:$O$291,2,FALSE))</f>
        <v>T3坦克碎片</v>
      </c>
      <c r="R156" s="3">
        <f t="shared" si="81"/>
        <v>2049</v>
      </c>
      <c r="S156" s="11">
        <f t="shared" si="82"/>
        <v>0.313</v>
      </c>
    </row>
    <row r="157" spans="2:19" x14ac:dyDescent="0.3">
      <c r="B157" s="2">
        <f>数据源!DF189</f>
        <v>10</v>
      </c>
      <c r="C157" s="2" t="str">
        <f>数据源!DG189</f>
        <v>十字军</v>
      </c>
      <c r="D157" s="2" t="str">
        <f>数据源!DH189</f>
        <v>坦克碎片</v>
      </c>
      <c r="E157" s="2">
        <f>数据源!DI189</f>
        <v>56</v>
      </c>
      <c r="F157" s="2">
        <f>数据源!DJ189</f>
        <v>1</v>
      </c>
      <c r="G157" s="2">
        <f>数据源!DK189</f>
        <v>4.2999999999999997E-2</v>
      </c>
      <c r="H157" s="2">
        <f>数据源!DL189</f>
        <v>2.3035714285714281E-2</v>
      </c>
      <c r="I157" s="2">
        <f>数据源!DM189</f>
        <v>230</v>
      </c>
      <c r="J157" s="3">
        <f t="shared" si="79"/>
        <v>1</v>
      </c>
      <c r="K157" s="3">
        <f t="shared" si="80"/>
        <v>1</v>
      </c>
      <c r="L157" s="3" t="str">
        <f t="shared" si="83"/>
        <v>碎片</v>
      </c>
      <c r="M157" s="3">
        <f t="shared" ca="1" si="84"/>
        <v>51321</v>
      </c>
      <c r="N157" s="3" t="str">
        <f t="shared" ca="1" si="85"/>
        <v>51111,52111,53111,51211,52211,53211,51221,52221,53221,51311,52311,53311,51321</v>
      </c>
      <c r="O157" s="3" t="str">
        <f t="shared" si="86"/>
        <v>130,130,130,323,323,323,444,444,444,453,453,453,230</v>
      </c>
      <c r="P157" s="1" t="str">
        <f t="shared" si="87"/>
        <v>(1,1),(1,1),(1,1),(1,1),(1,1),(1,1),(1,1),(1,1),(1,1),(1,1),(1,1),(1,1),(1,1)</v>
      </c>
      <c r="Q157" s="3" t="str">
        <f>IF(D157="坦克碎片",VLOOKUP(C157,道具信息!$N$2:$O$291,2,FALSE)&amp;"碎片",VLOOKUP(C157,道具信息!$N$2:$O$291,2,FALSE))</f>
        <v>T3坦克碎片</v>
      </c>
      <c r="R157" s="3">
        <f t="shared" si="81"/>
        <v>2049</v>
      </c>
      <c r="S157" s="11">
        <f t="shared" si="82"/>
        <v>0.313</v>
      </c>
    </row>
    <row r="158" spans="2:19" x14ac:dyDescent="0.3">
      <c r="B158" s="2">
        <f>数据源!DF190</f>
        <v>10</v>
      </c>
      <c r="C158" s="2" t="str">
        <f>数据源!DG190</f>
        <v>谢尔曼</v>
      </c>
      <c r="D158" s="2" t="str">
        <f>数据源!DH190</f>
        <v>坦克碎片</v>
      </c>
      <c r="E158" s="2">
        <f>数据源!DI190</f>
        <v>56</v>
      </c>
      <c r="F158" s="2">
        <f>数据源!DJ190</f>
        <v>1</v>
      </c>
      <c r="G158" s="2">
        <f>数据源!DK190</f>
        <v>4.2999999999999997E-2</v>
      </c>
      <c r="H158" s="2">
        <f>数据源!DL190</f>
        <v>2.3035714285714281E-2</v>
      </c>
      <c r="I158" s="2">
        <f>数据源!DM190</f>
        <v>230</v>
      </c>
      <c r="J158" s="3">
        <f t="shared" si="79"/>
        <v>1</v>
      </c>
      <c r="K158" s="3">
        <f t="shared" si="80"/>
        <v>1</v>
      </c>
      <c r="L158" s="3" t="str">
        <f t="shared" si="83"/>
        <v>碎片</v>
      </c>
      <c r="M158" s="3">
        <f t="shared" ca="1" si="84"/>
        <v>52321</v>
      </c>
      <c r="N158" s="3" t="str">
        <f t="shared" ca="1" si="85"/>
        <v>51111,52111,53111,51211,52211,53211,51221,52221,53221,51311,52311,53311,51321,52321</v>
      </c>
      <c r="O158" s="3" t="str">
        <f t="shared" si="86"/>
        <v>130,130,130,323,323,323,444,444,444,453,453,453,230,230</v>
      </c>
      <c r="P158" s="1" t="str">
        <f t="shared" si="87"/>
        <v>(1,1),(1,1),(1,1),(1,1),(1,1),(1,1),(1,1),(1,1),(1,1),(1,1),(1,1),(1,1),(1,1),(1,1)</v>
      </c>
      <c r="Q158" s="3" t="str">
        <f>IF(D158="坦克碎片",VLOOKUP(C158,道具信息!$N$2:$O$291,2,FALSE)&amp;"碎片",VLOOKUP(C158,道具信息!$N$2:$O$291,2,FALSE))</f>
        <v>T3坦克碎片</v>
      </c>
      <c r="R158" s="3">
        <f t="shared" si="81"/>
        <v>2049</v>
      </c>
      <c r="S158" s="11">
        <f t="shared" si="82"/>
        <v>0.313</v>
      </c>
    </row>
    <row r="159" spans="2:19" x14ac:dyDescent="0.3">
      <c r="B159" s="2">
        <f>数据源!DF191</f>
        <v>10</v>
      </c>
      <c r="C159" s="2" t="str">
        <f>数据源!DG191</f>
        <v>虎式</v>
      </c>
      <c r="D159" s="2" t="str">
        <f>数据源!DH191</f>
        <v>坦克碎片</v>
      </c>
      <c r="E159" s="2">
        <f>数据源!DI191</f>
        <v>56</v>
      </c>
      <c r="F159" s="2">
        <f>数据源!DJ191</f>
        <v>1</v>
      </c>
      <c r="G159" s="2">
        <f>数据源!DK191</f>
        <v>4.2999999999999997E-2</v>
      </c>
      <c r="H159" s="2">
        <f>数据源!DL191</f>
        <v>2.3035714285714281E-2</v>
      </c>
      <c r="I159" s="2">
        <f>数据源!DM191</f>
        <v>230</v>
      </c>
      <c r="J159" s="3">
        <f t="shared" si="79"/>
        <v>1</v>
      </c>
      <c r="K159" s="3">
        <f t="shared" si="80"/>
        <v>1</v>
      </c>
      <c r="L159" s="3" t="str">
        <f t="shared" si="83"/>
        <v>碎片</v>
      </c>
      <c r="M159" s="3">
        <f t="shared" ca="1" si="84"/>
        <v>53321</v>
      </c>
      <c r="N159" s="3" t="str">
        <f t="shared" ca="1" si="85"/>
        <v>51111,52111,53111,51211,52211,53211,51221,52221,53221,51311,52311,53311,51321,52321,53321</v>
      </c>
      <c r="O159" s="3" t="str">
        <f t="shared" si="86"/>
        <v>130,130,130,323,323,323,444,444,444,453,453,453,230,230,230</v>
      </c>
      <c r="P159" s="1" t="str">
        <f t="shared" si="87"/>
        <v>(1,1),(1,1),(1,1),(1,1),(1,1),(1,1),(1,1),(1,1),(1,1),(1,1),(1,1),(1,1),(1,1),(1,1),(1,1)</v>
      </c>
      <c r="Q159" s="3" t="str">
        <f>IF(D159="坦克碎片",VLOOKUP(C159,道具信息!$N$2:$O$291,2,FALSE)&amp;"碎片",VLOOKUP(C159,道具信息!$N$2:$O$291,2,FALSE))</f>
        <v>T3坦克碎片</v>
      </c>
      <c r="R159" s="3">
        <f t="shared" si="81"/>
        <v>2049</v>
      </c>
      <c r="S159" s="11">
        <f t="shared" si="82"/>
        <v>0.313</v>
      </c>
    </row>
    <row r="160" spans="2:19" x14ac:dyDescent="0.3">
      <c r="B160" s="2">
        <f>数据源!DF192</f>
        <v>10</v>
      </c>
      <c r="C160" s="2" t="str">
        <f>数据源!DG192</f>
        <v>霞飞</v>
      </c>
      <c r="D160" s="2" t="str">
        <f>数据源!DH192</f>
        <v>坦克碎片</v>
      </c>
      <c r="E160" s="2">
        <f>数据源!DI192</f>
        <v>41.4</v>
      </c>
      <c r="F160" s="2">
        <f>数据源!DJ192</f>
        <v>1</v>
      </c>
      <c r="G160" s="2">
        <f>数据源!DK192</f>
        <v>4.9000000000000002E-2</v>
      </c>
      <c r="H160" s="2">
        <f>数据源!DL192</f>
        <v>3.5507246376811595E-2</v>
      </c>
      <c r="I160" s="2">
        <f>数据源!DM192</f>
        <v>355</v>
      </c>
      <c r="J160" s="3">
        <f t="shared" si="79"/>
        <v>1</v>
      </c>
      <c r="K160" s="3">
        <f t="shared" si="80"/>
        <v>1</v>
      </c>
      <c r="L160" s="3" t="str">
        <f t="shared" si="83"/>
        <v>碎片</v>
      </c>
      <c r="M160" s="3">
        <f t="shared" ca="1" si="84"/>
        <v>51411</v>
      </c>
      <c r="N160" s="3" t="str">
        <f t="shared" ca="1" si="85"/>
        <v>51111,52111,53111,51211,52211,53211,51221,52221,53221,51311,52311,53311,51321,52321,53321,51411</v>
      </c>
      <c r="O160" s="3" t="str">
        <f t="shared" si="86"/>
        <v>130,130,130,323,323,323,444,444,444,453,453,453,230,230,230,355</v>
      </c>
      <c r="P160" s="1" t="str">
        <f t="shared" si="87"/>
        <v>(1,1),(1,1),(1,1),(1,1),(1,1),(1,1),(1,1),(1,1),(1,1),(1,1),(1,1),(1,1),(1,1),(1,1),(1,1),(1,1)</v>
      </c>
      <c r="Q160" s="3" t="str">
        <f>IF(D160="坦克碎片",VLOOKUP(C160,道具信息!$N$2:$O$291,2,FALSE)&amp;"碎片",VLOOKUP(C160,道具信息!$N$2:$O$291,2,FALSE))</f>
        <v>T4坦克碎片</v>
      </c>
      <c r="R160" s="3">
        <f t="shared" si="81"/>
        <v>1804</v>
      </c>
      <c r="S160" s="11">
        <f t="shared" si="82"/>
        <v>0.27600000000000002</v>
      </c>
    </row>
    <row r="161" spans="2:19" x14ac:dyDescent="0.3">
      <c r="B161" s="2">
        <f>数据源!DF193</f>
        <v>10</v>
      </c>
      <c r="C161" s="2" t="str">
        <f>数据源!DG193</f>
        <v>M-48</v>
      </c>
      <c r="D161" s="2" t="str">
        <f>数据源!DH193</f>
        <v>坦克碎片</v>
      </c>
      <c r="E161" s="2">
        <f>数据源!DI193</f>
        <v>41.4</v>
      </c>
      <c r="F161" s="2">
        <f>数据源!DJ193</f>
        <v>1</v>
      </c>
      <c r="G161" s="2">
        <f>数据源!DK193</f>
        <v>4.8000000000000001E-2</v>
      </c>
      <c r="H161" s="2">
        <f>数据源!DL193</f>
        <v>3.4782608695652174E-2</v>
      </c>
      <c r="I161" s="2">
        <f>数据源!DM193</f>
        <v>348</v>
      </c>
      <c r="J161" s="3">
        <f t="shared" si="79"/>
        <v>1</v>
      </c>
      <c r="K161" s="3">
        <f t="shared" si="80"/>
        <v>1</v>
      </c>
      <c r="L161" s="3" t="str">
        <f t="shared" si="83"/>
        <v>碎片</v>
      </c>
      <c r="M161" s="3">
        <f t="shared" ca="1" si="84"/>
        <v>52411</v>
      </c>
      <c r="N161" s="3" t="str">
        <f t="shared" ca="1" si="85"/>
        <v>51111,52111,53111,51211,52211,53211,51221,52221,53221,51311,52311,53311,51321,52321,53321,51411,52411</v>
      </c>
      <c r="O161" s="3" t="str">
        <f t="shared" si="86"/>
        <v>130,130,130,323,323,323,444,444,444,453,453,453,230,230,230,355,348</v>
      </c>
      <c r="P161" s="1" t="str">
        <f t="shared" si="87"/>
        <v>(1,1),(1,1),(1,1),(1,1),(1,1),(1,1),(1,1),(1,1),(1,1),(1,1),(1,1),(1,1),(1,1),(1,1),(1,1),(1,1),(1,1)</v>
      </c>
      <c r="Q161" s="3" t="str">
        <f>IF(D161="坦克碎片",VLOOKUP(C161,道具信息!$N$2:$O$291,2,FALSE)&amp;"碎片",VLOOKUP(C161,道具信息!$N$2:$O$291,2,FALSE))</f>
        <v>T4坦克碎片</v>
      </c>
      <c r="R161" s="3">
        <f t="shared" si="81"/>
        <v>1804</v>
      </c>
      <c r="S161" s="11">
        <f t="shared" si="82"/>
        <v>0.27600000000000002</v>
      </c>
    </row>
    <row r="162" spans="2:19" x14ac:dyDescent="0.3">
      <c r="B162" s="2">
        <f>数据源!DF194</f>
        <v>10</v>
      </c>
      <c r="C162" s="2" t="str">
        <f>数据源!DG194</f>
        <v>征服者</v>
      </c>
      <c r="D162" s="2" t="str">
        <f>数据源!DH194</f>
        <v>坦克碎片</v>
      </c>
      <c r="E162" s="2">
        <f>数据源!DI194</f>
        <v>41.4</v>
      </c>
      <c r="F162" s="2">
        <f>数据源!DJ194</f>
        <v>1</v>
      </c>
      <c r="G162" s="2">
        <f>数据源!DK194</f>
        <v>4.8000000000000001E-2</v>
      </c>
      <c r="H162" s="2">
        <f>数据源!DL194</f>
        <v>3.4782608695652174E-2</v>
      </c>
      <c r="I162" s="2">
        <f>数据源!DM194</f>
        <v>348</v>
      </c>
      <c r="J162" s="3">
        <f t="shared" si="79"/>
        <v>1</v>
      </c>
      <c r="K162" s="3">
        <f t="shared" si="80"/>
        <v>1</v>
      </c>
      <c r="L162" s="3" t="str">
        <f t="shared" si="83"/>
        <v>碎片</v>
      </c>
      <c r="M162" s="3">
        <f t="shared" ca="1" si="84"/>
        <v>53411</v>
      </c>
      <c r="N162" s="3" t="str">
        <f t="shared" ca="1" si="85"/>
        <v>51111,52111,53111,51211,52211,53211,51221,52221,53221,51311,52311,53311,51321,52321,53321,51411,52411,53411</v>
      </c>
      <c r="O162" s="3" t="str">
        <f t="shared" si="86"/>
        <v>130,130,130,323,323,323,444,444,444,453,453,453,230,230,230,355,348,348</v>
      </c>
      <c r="P162" s="1" t="str">
        <f t="shared" si="87"/>
        <v>(1,1),(1,1),(1,1),(1,1),(1,1),(1,1),(1,1),(1,1),(1,1),(1,1),(1,1),(1,1),(1,1),(1,1),(1,1),(1,1),(1,1),(1,1)</v>
      </c>
      <c r="Q162" s="3" t="str">
        <f>IF(D162="坦克碎片",VLOOKUP(C162,道具信息!$N$2:$O$291,2,FALSE)&amp;"碎片",VLOOKUP(C162,道具信息!$N$2:$O$291,2,FALSE))</f>
        <v>T4坦克碎片</v>
      </c>
      <c r="R162" s="3">
        <f t="shared" si="81"/>
        <v>1804</v>
      </c>
      <c r="S162" s="11">
        <f t="shared" si="82"/>
        <v>0.27600000000000002</v>
      </c>
    </row>
    <row r="163" spans="2:19" x14ac:dyDescent="0.3">
      <c r="B163" s="2">
        <f>数据源!DF195</f>
        <v>10</v>
      </c>
      <c r="C163" s="2" t="str">
        <f>数据源!DG195</f>
        <v>M-41</v>
      </c>
      <c r="D163" s="2" t="str">
        <f>数据源!DH195</f>
        <v>坦克碎片</v>
      </c>
      <c r="E163" s="2">
        <f>数据源!DI195</f>
        <v>138</v>
      </c>
      <c r="F163" s="2">
        <f>数据源!DJ195</f>
        <v>1</v>
      </c>
      <c r="G163" s="2">
        <f>数据源!DK195</f>
        <v>7.0000000000000007E-2</v>
      </c>
      <c r="H163" s="2">
        <f>数据源!DL195</f>
        <v>1.5217391304347827E-2</v>
      </c>
      <c r="I163" s="2">
        <f>数据源!DM195</f>
        <v>152</v>
      </c>
      <c r="J163" s="3">
        <f t="shared" si="79"/>
        <v>1</v>
      </c>
      <c r="K163" s="3">
        <f t="shared" si="80"/>
        <v>1</v>
      </c>
      <c r="L163" s="3" t="str">
        <f t="shared" si="83"/>
        <v>碎片</v>
      </c>
      <c r="M163" s="3">
        <f t="shared" ca="1" si="84"/>
        <v>51421</v>
      </c>
      <c r="N163" s="3" t="str">
        <f t="shared" ca="1" si="85"/>
        <v>51111,52111,53111,51211,52211,53211,51221,52221,53221,51311,52311,53311,51321,52321,53321,51411,52411,53411,51421</v>
      </c>
      <c r="O163" s="3" t="str">
        <f t="shared" si="86"/>
        <v>130,130,130,323,323,323,444,444,444,453,453,453,230,230,230,355,348,348,152</v>
      </c>
      <c r="P163" s="1" t="str">
        <f t="shared" si="87"/>
        <v>(1,1),(1,1),(1,1),(1,1),(1,1),(1,1),(1,1),(1,1),(1,1),(1,1),(1,1),(1,1),(1,1),(1,1),(1,1),(1,1),(1,1),(1,1),(1,1)</v>
      </c>
      <c r="Q163" s="3" t="str">
        <f>IF(D163="坦克碎片",VLOOKUP(C163,道具信息!$N$2:$O$291,2,FALSE)&amp;"碎片",VLOOKUP(C163,道具信息!$N$2:$O$291,2,FALSE))</f>
        <v>T4坦克碎片</v>
      </c>
      <c r="R163" s="3">
        <f t="shared" si="81"/>
        <v>1804</v>
      </c>
      <c r="S163" s="11">
        <f t="shared" si="82"/>
        <v>0.27600000000000002</v>
      </c>
    </row>
    <row r="164" spans="2:19" x14ac:dyDescent="0.3">
      <c r="B164" s="2">
        <f>数据源!DF196</f>
        <v>10</v>
      </c>
      <c r="C164" s="2" t="str">
        <f>数据源!DG196</f>
        <v>潘兴</v>
      </c>
      <c r="D164" s="2" t="str">
        <f>数据源!DH196</f>
        <v>坦克碎片</v>
      </c>
      <c r="E164" s="2">
        <f>数据源!DI196</f>
        <v>138</v>
      </c>
      <c r="F164" s="2">
        <f>数据源!DJ196</f>
        <v>1</v>
      </c>
      <c r="G164" s="2">
        <f>数据源!DK196</f>
        <v>7.0000000000000007E-2</v>
      </c>
      <c r="H164" s="2">
        <f>数据源!DL196</f>
        <v>1.5217391304347827E-2</v>
      </c>
      <c r="I164" s="2">
        <f>数据源!DM196</f>
        <v>152</v>
      </c>
      <c r="J164" s="3">
        <f t="shared" si="79"/>
        <v>1</v>
      </c>
      <c r="K164" s="3">
        <f t="shared" si="80"/>
        <v>1</v>
      </c>
      <c r="L164" s="3" t="str">
        <f t="shared" si="83"/>
        <v>碎片</v>
      </c>
      <c r="M164" s="3">
        <f t="shared" ca="1" si="84"/>
        <v>52421</v>
      </c>
      <c r="N164" s="3" t="str">
        <f t="shared" ca="1" si="85"/>
        <v>51111,52111,53111,51211,52211,53211,51221,52221,53221,51311,52311,53311,51321,52321,53321,51411,52411,53411,51421,52421</v>
      </c>
      <c r="O164" s="3" t="str">
        <f t="shared" si="86"/>
        <v>130,130,130,323,323,323,444,444,444,453,453,453,230,230,230,355,348,348,152,152</v>
      </c>
      <c r="P164" s="1" t="str">
        <f t="shared" si="87"/>
        <v>(1,1),(1,1),(1,1),(1,1),(1,1),(1,1),(1,1),(1,1),(1,1),(1,1),(1,1),(1,1),(1,1),(1,1),(1,1),(1,1),(1,1),(1,1),(1,1),(1,1)</v>
      </c>
      <c r="Q164" s="3" t="str">
        <f>IF(D164="坦克碎片",VLOOKUP(C164,道具信息!$N$2:$O$291,2,FALSE)&amp;"碎片",VLOOKUP(C164,道具信息!$N$2:$O$291,2,FALSE))</f>
        <v>T4坦克碎片</v>
      </c>
      <c r="R164" s="3">
        <f t="shared" si="81"/>
        <v>1804</v>
      </c>
      <c r="S164" s="11">
        <f t="shared" si="82"/>
        <v>0.27600000000000002</v>
      </c>
    </row>
    <row r="165" spans="2:19" x14ac:dyDescent="0.3">
      <c r="B165" s="2">
        <f>数据源!DF197</f>
        <v>10</v>
      </c>
      <c r="C165" s="2" t="str">
        <f>数据源!DG197</f>
        <v>IS-4</v>
      </c>
      <c r="D165" s="2" t="str">
        <f>数据源!DH197</f>
        <v>坦克碎片</v>
      </c>
      <c r="E165" s="2">
        <f>数据源!DI197</f>
        <v>138</v>
      </c>
      <c r="F165" s="2">
        <f>数据源!DJ197</f>
        <v>1</v>
      </c>
      <c r="G165" s="2">
        <f>数据源!DK197</f>
        <v>7.0000000000000007E-2</v>
      </c>
      <c r="H165" s="2">
        <f>数据源!DL197</f>
        <v>1.5217391304347827E-2</v>
      </c>
      <c r="I165" s="2">
        <f>数据源!DM197</f>
        <v>152</v>
      </c>
      <c r="J165" s="3">
        <f t="shared" si="79"/>
        <v>1</v>
      </c>
      <c r="K165" s="3">
        <f t="shared" si="80"/>
        <v>1</v>
      </c>
      <c r="L165" s="3" t="str">
        <f t="shared" si="83"/>
        <v>碎片</v>
      </c>
      <c r="M165" s="3">
        <f t="shared" ca="1" si="84"/>
        <v>53421</v>
      </c>
      <c r="N165" s="3" t="str">
        <f t="shared" ca="1" si="85"/>
        <v>51111,52111,53111,51211,52211,53211,51221,52221,53221,51311,52311,53311,51321,52321,53321,51411,52411,53411,51421,52421,53421</v>
      </c>
      <c r="O165" s="3" t="str">
        <f t="shared" si="86"/>
        <v>130,130,130,323,323,323,444,444,444,453,453,453,230,230,230,355,348,348,152,152,152</v>
      </c>
      <c r="P165" s="1" t="str">
        <f t="shared" si="87"/>
        <v>(1,1),(1,1),(1,1),(1,1),(1,1),(1,1),(1,1),(1,1),(1,1),(1,1),(1,1),(1,1),(1,1),(1,1),(1,1),(1,1),(1,1),(1,1),(1,1),(1,1),(1,1)</v>
      </c>
      <c r="Q165" s="3" t="str">
        <f>IF(D165="坦克碎片",VLOOKUP(C165,道具信息!$N$2:$O$291,2,FALSE)&amp;"碎片",VLOOKUP(C165,道具信息!$N$2:$O$291,2,FALSE))</f>
        <v>T4坦克碎片</v>
      </c>
      <c r="R165" s="3">
        <f t="shared" si="81"/>
        <v>1804</v>
      </c>
      <c r="S165" s="11">
        <f t="shared" si="82"/>
        <v>0.27600000000000002</v>
      </c>
    </row>
    <row r="166" spans="2:19" x14ac:dyDescent="0.3">
      <c r="B166" s="2">
        <f>数据源!DF198</f>
        <v>10</v>
      </c>
      <c r="C166" s="2" t="str">
        <f>数据源!DG198</f>
        <v>BMP-3</v>
      </c>
      <c r="D166" s="2" t="str">
        <f>数据源!DH198</f>
        <v>坦克碎片</v>
      </c>
      <c r="E166" s="2">
        <f>数据源!DI198</f>
        <v>211.60000000000002</v>
      </c>
      <c r="F166" s="2">
        <f>数据源!DJ198</f>
        <v>1</v>
      </c>
      <c r="G166" s="2">
        <f>数据源!DK198</f>
        <v>7.0000000000000007E-2</v>
      </c>
      <c r="H166" s="2">
        <f>数据源!DL198</f>
        <v>9.9243856332703207E-3</v>
      </c>
      <c r="I166" s="2">
        <f>数据源!DM198</f>
        <v>99</v>
      </c>
      <c r="J166" s="3">
        <f t="shared" si="79"/>
        <v>1</v>
      </c>
      <c r="K166" s="3">
        <f t="shared" si="80"/>
        <v>1</v>
      </c>
      <c r="L166" s="3" t="str">
        <f t="shared" si="83"/>
        <v>碎片</v>
      </c>
      <c r="M166" s="3">
        <f t="shared" ca="1" si="84"/>
        <v>51431</v>
      </c>
      <c r="N166" s="3" t="str">
        <f t="shared" ca="1" si="85"/>
        <v>51111,52111,53111,51211,52211,53211,51221,52221,53221,51311,52311,53311,51321,52321,53321,51411,52411,53411,51421,52421,53421,51431</v>
      </c>
      <c r="O166" s="3" t="str">
        <f t="shared" si="86"/>
        <v>130,130,130,323,323,323,444,444,444,453,453,453,230,230,230,355,348,348,152,152,152,99</v>
      </c>
      <c r="P166" s="1" t="str">
        <f t="shared" si="87"/>
        <v>(1,1),(1,1),(1,1),(1,1),(1,1),(1,1),(1,1),(1,1),(1,1),(1,1),(1,1),(1,1),(1,1),(1,1),(1,1),(1,1),(1,1),(1,1),(1,1),(1,1),(1,1),(1,1)</v>
      </c>
      <c r="Q166" s="3" t="str">
        <f>IF(D166="坦克碎片",VLOOKUP(C166,道具信息!$N$2:$O$291,2,FALSE)&amp;"碎片",VLOOKUP(C166,道具信息!$N$2:$O$291,2,FALSE))</f>
        <v>T4坦克碎片</v>
      </c>
      <c r="R166" s="3">
        <f t="shared" si="81"/>
        <v>1804</v>
      </c>
      <c r="S166" s="11">
        <f t="shared" si="82"/>
        <v>0.27600000000000002</v>
      </c>
    </row>
    <row r="167" spans="2:19" x14ac:dyDescent="0.3">
      <c r="B167" s="2">
        <f>数据源!DF199</f>
        <v>10</v>
      </c>
      <c r="C167" s="2" t="str">
        <f>数据源!DG199</f>
        <v>百夫长</v>
      </c>
      <c r="D167" s="2" t="str">
        <f>数据源!DH199</f>
        <v>坦克碎片</v>
      </c>
      <c r="E167" s="2">
        <f>数据源!DI199</f>
        <v>211.60000000000002</v>
      </c>
      <c r="F167" s="2">
        <f>数据源!DJ199</f>
        <v>1</v>
      </c>
      <c r="G167" s="2">
        <f>数据源!DK199</f>
        <v>7.0000000000000007E-2</v>
      </c>
      <c r="H167" s="2">
        <f>数据源!DL199</f>
        <v>9.9243856332703207E-3</v>
      </c>
      <c r="I167" s="2">
        <f>数据源!DM199</f>
        <v>99</v>
      </c>
      <c r="J167" s="3">
        <f t="shared" si="79"/>
        <v>1</v>
      </c>
      <c r="K167" s="3">
        <f t="shared" si="80"/>
        <v>1</v>
      </c>
      <c r="L167" s="3" t="str">
        <f t="shared" si="83"/>
        <v>碎片</v>
      </c>
      <c r="M167" s="3">
        <f t="shared" ca="1" si="84"/>
        <v>52431</v>
      </c>
      <c r="N167" s="3" t="str">
        <f t="shared" ca="1" si="85"/>
        <v>51111,52111,53111,51211,52211,53211,51221,52221,53221,51311,52311,53311,51321,52321,53321,51411,52411,53411,51421,52421,53421,51431,52431</v>
      </c>
      <c r="O167" s="3" t="str">
        <f t="shared" si="86"/>
        <v>130,130,130,323,323,323,444,444,444,453,453,453,230,230,230,355,348,348,152,152,152,99,99</v>
      </c>
      <c r="P167" s="1" t="str">
        <f t="shared" si="87"/>
        <v>(1,1),(1,1),(1,1),(1,1),(1,1),(1,1),(1,1),(1,1),(1,1),(1,1),(1,1),(1,1),(1,1),(1,1),(1,1),(1,1),(1,1),(1,1),(1,1),(1,1),(1,1),(1,1),(1,1)</v>
      </c>
      <c r="Q167" s="3" t="str">
        <f>IF(D167="坦克碎片",VLOOKUP(C167,道具信息!$N$2:$O$291,2,FALSE)&amp;"碎片",VLOOKUP(C167,道具信息!$N$2:$O$291,2,FALSE))</f>
        <v>T4坦克碎片</v>
      </c>
      <c r="R167" s="3">
        <f t="shared" si="81"/>
        <v>1804</v>
      </c>
      <c r="S167" s="11">
        <f t="shared" si="82"/>
        <v>0.27600000000000002</v>
      </c>
    </row>
    <row r="168" spans="2:19" x14ac:dyDescent="0.3">
      <c r="B168" s="2">
        <f>数据源!DF200</f>
        <v>10</v>
      </c>
      <c r="C168" s="2" t="str">
        <f>数据源!DG200</f>
        <v>T-32</v>
      </c>
      <c r="D168" s="2" t="str">
        <f>数据源!DH200</f>
        <v>坦克碎片</v>
      </c>
      <c r="E168" s="2">
        <f>数据源!DI200</f>
        <v>211.60000000000002</v>
      </c>
      <c r="F168" s="2">
        <f>数据源!DJ200</f>
        <v>1</v>
      </c>
      <c r="G168" s="2">
        <f>数据源!DK200</f>
        <v>7.0000000000000007E-2</v>
      </c>
      <c r="H168" s="2">
        <f>数据源!DL200</f>
        <v>9.9243856332703207E-3</v>
      </c>
      <c r="I168" s="2">
        <f>数据源!DM200</f>
        <v>99</v>
      </c>
      <c r="J168" s="3">
        <f t="shared" si="79"/>
        <v>1</v>
      </c>
      <c r="K168" s="3">
        <f t="shared" si="80"/>
        <v>1</v>
      </c>
      <c r="L168" s="3" t="str">
        <f t="shared" si="83"/>
        <v>碎片</v>
      </c>
      <c r="M168" s="3">
        <f t="shared" ca="1" si="84"/>
        <v>53431</v>
      </c>
      <c r="N168" s="3" t="str">
        <f t="shared" ca="1" si="85"/>
        <v>51111,52111,53111,51211,52211,53211,51221,52221,53221,51311,52311,53311,51321,52321,53321,51411,52411,53411,51421,52421,53421,51431,52431,53431</v>
      </c>
      <c r="O168" s="3" t="str">
        <f t="shared" si="86"/>
        <v>130,130,130,323,323,323,444,444,444,453,453,453,230,230,230,355,348,348,152,152,152,99,99,99</v>
      </c>
      <c r="P168" s="1" t="str">
        <f t="shared" si="87"/>
        <v>(1,1),(1,1),(1,1),(1,1),(1,1),(1,1),(1,1),(1,1),(1,1),(1,1),(1,1),(1,1),(1,1),(1,1),(1,1),(1,1),(1,1),(1,1),(1,1),(1,1),(1,1),(1,1),(1,1),(1,1)</v>
      </c>
      <c r="Q168" s="3" t="str">
        <f>IF(D168="坦克碎片",VLOOKUP(C168,道具信息!$N$2:$O$291,2,FALSE)&amp;"碎片",VLOOKUP(C168,道具信息!$N$2:$O$291,2,FALSE))</f>
        <v>T4坦克碎片</v>
      </c>
      <c r="R168" s="3">
        <f t="shared" si="81"/>
        <v>1804</v>
      </c>
      <c r="S168" s="11">
        <f t="shared" si="82"/>
        <v>0.27600000000000002</v>
      </c>
    </row>
    <row r="169" spans="2:19" x14ac:dyDescent="0.3">
      <c r="N169" s="3" t="str">
        <f ca="1">"["&amp;N168&amp;"]"</f>
        <v>[51111,52111,53111,51211,52211,53211,51221,52221,53221,51311,52311,53311,51321,52321,53321,51411,52411,53411,51421,52421,53421,51431,52431,53431]</v>
      </c>
      <c r="O169" s="3" t="str">
        <f>"["&amp;O168&amp;"]"</f>
        <v>[130,130,130,323,323,323,444,444,444,453,453,453,230,230,230,355,348,348,152,152,152,99,99,99]</v>
      </c>
      <c r="P169" s="3" t="str">
        <f>"["&amp;P168&amp;"]"</f>
        <v>[(1,1),(1,1),(1,1),(1,1),(1,1),(1,1),(1,1),(1,1),(1,1),(1,1),(1,1),(1,1),(1,1),(1,1),(1,1),(1,1),(1,1),(1,1),(1,1),(1,1),(1,1),(1,1),(1,1),(1,1)]</v>
      </c>
    </row>
  </sheetData>
  <phoneticPr fontId="1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133"/>
  <sheetViews>
    <sheetView workbookViewId="0">
      <selection activeCell="N133" activeCellId="7" sqref="N13:P13 N34:P34 N46:P46 N67:P67 N79:P79 N100:P100 N112:P112 N133:P133"/>
    </sheetView>
  </sheetViews>
  <sheetFormatPr defaultRowHeight="14.25" x14ac:dyDescent="0.3"/>
  <cols>
    <col min="1" max="16384" width="9" style="3"/>
  </cols>
  <sheetData>
    <row r="2" spans="2:25" x14ac:dyDescent="0.3">
      <c r="N2" s="3" t="str">
        <f>"["&amp;N1&amp;"]"</f>
        <v>[]</v>
      </c>
      <c r="O2" s="3" t="str">
        <f>"["&amp;O1&amp;"]"</f>
        <v>[]</v>
      </c>
      <c r="P2" s="3" t="str">
        <f>"["&amp;P1&amp;"]"</f>
        <v>[]</v>
      </c>
    </row>
    <row r="3" spans="2:25" x14ac:dyDescent="0.3">
      <c r="B3" s="2" t="str">
        <f>数据源!CW35</f>
        <v>联赛等级</v>
      </c>
      <c r="C3" s="2" t="str">
        <f>数据源!CX35</f>
        <v>道具名称</v>
      </c>
      <c r="D3" s="2" t="str">
        <f>数据源!CY35</f>
        <v>对应大类</v>
      </c>
      <c r="E3" s="2" t="str">
        <f>数据源!CZ35</f>
        <v>道具价值</v>
      </c>
      <c r="F3" s="2" t="str">
        <f>数据源!DA35</f>
        <v>抽取个数</v>
      </c>
      <c r="G3" s="2" t="str">
        <f>数据源!DB35</f>
        <v>价值比例</v>
      </c>
      <c r="H3" s="2" t="str">
        <f>数据源!DC35</f>
        <v>产出概率</v>
      </c>
      <c r="I3" s="2" t="str">
        <f>数据源!DD35</f>
        <v>权重值</v>
      </c>
      <c r="J3" s="7" t="s">
        <v>234</v>
      </c>
      <c r="K3" s="7" t="s">
        <v>235</v>
      </c>
      <c r="L3" s="3" t="s">
        <v>222</v>
      </c>
      <c r="M3" s="3" t="s">
        <v>152</v>
      </c>
      <c r="N3" s="3" t="s">
        <v>224</v>
      </c>
      <c r="O3" s="3" t="s">
        <v>225</v>
      </c>
      <c r="P3" s="3" t="s">
        <v>226</v>
      </c>
      <c r="Q3" s="8" t="s">
        <v>244</v>
      </c>
      <c r="R3" s="8" t="s">
        <v>245</v>
      </c>
      <c r="S3" s="8" t="s">
        <v>246</v>
      </c>
    </row>
    <row r="4" spans="2:25" x14ac:dyDescent="0.3">
      <c r="B4" s="2">
        <f>数据源!DO36</f>
        <v>1</v>
      </c>
      <c r="C4" s="2" t="str">
        <f>数据源!DP36</f>
        <v>T1LP1</v>
      </c>
      <c r="D4" s="2" t="str">
        <f>数据源!DQ36</f>
        <v>部件</v>
      </c>
      <c r="E4" s="2">
        <f>数据源!DR36</f>
        <v>50</v>
      </c>
      <c r="F4" s="2">
        <f>数据源!DS36</f>
        <v>1</v>
      </c>
      <c r="G4" s="2">
        <f>数据源!DT36</f>
        <v>0.111</v>
      </c>
      <c r="H4" s="2">
        <f>数据源!DU36</f>
        <v>0.111</v>
      </c>
      <c r="I4" s="2">
        <f>数据源!DV36</f>
        <v>1110</v>
      </c>
      <c r="J4" s="3">
        <f>ROUNDUP(IF(F4&gt;1,F4-ROUNDDOWN(SQRT(F4),0),F4),0)</f>
        <v>1</v>
      </c>
      <c r="K4" s="3">
        <f>F4*2-J4</f>
        <v>1</v>
      </c>
      <c r="L4" s="3" t="str">
        <f>RIGHT(D4,2)</f>
        <v>部件</v>
      </c>
      <c r="M4" s="3">
        <f ca="1">IF(OR(L4="坦克",L4="碎片"),VLOOKUP(C4,INDIRECT("坦克ID"),MATCH(L4&amp;"ID",INDIRECT("坦克标头"),0),FALSE),VLOOKUP(C4,INDIRECT(L4&amp;"ID"),2,FALSE))</f>
        <v>91001</v>
      </c>
      <c r="N4" s="3">
        <f ca="1">M4</f>
        <v>91001</v>
      </c>
      <c r="O4" s="3">
        <f>I4</f>
        <v>1110</v>
      </c>
      <c r="P4" s="1" t="str">
        <f>"("&amp;J4&amp;","&amp;K4&amp;")"</f>
        <v>(1,1)</v>
      </c>
      <c r="Q4" s="3" t="str">
        <f>IF(D4="坦克碎片",VLOOKUP(C4,道具信息!$N$2:$O$291,2,FALSE)&amp;"碎片",VLOOKUP(C4,道具信息!$N$2:$O$291,2,FALSE))</f>
        <v>T1部件</v>
      </c>
      <c r="R4" s="3">
        <f t="shared" ref="R4:R12" si="0">SUMIFS(I$3:I$132,Q$3:Q$132,Q4,B$3:B$132,B4)</f>
        <v>10000</v>
      </c>
      <c r="S4" s="11">
        <f t="shared" ref="S4:S12" si="1">ROUND(R4/SUMIF(B$3:B$132,B4,I$3:I$132),3)</f>
        <v>1</v>
      </c>
      <c r="T4" s="3" t="str">
        <f>VLOOKUP(Q4,道具信息!$Q$3:$S$20,2,FALSE)</f>
        <v>CHEST_ITEM_TYPE_T1_PART</v>
      </c>
      <c r="U4" s="3" t="str">
        <f>T4</f>
        <v>CHEST_ITEM_TYPE_T1_PART</v>
      </c>
      <c r="V4" s="3" t="str">
        <f>U4</f>
        <v>CHEST_ITEM_TYPE_T1_PART</v>
      </c>
      <c r="W4" s="13">
        <f>IF(U4&lt;&gt;"",ROUND(S4*100%,3),"")</f>
        <v>1</v>
      </c>
      <c r="X4" s="3" t="str">
        <f>TEXT(W4,"0.0%")</f>
        <v>100.0%</v>
      </c>
      <c r="Y4" s="3" t="str">
        <f>X4</f>
        <v>100.0%</v>
      </c>
    </row>
    <row r="5" spans="2:25" x14ac:dyDescent="0.3">
      <c r="B5" s="2">
        <f>数据源!DO37</f>
        <v>1</v>
      </c>
      <c r="C5" s="2" t="str">
        <f>数据源!DP37</f>
        <v>T1LP3</v>
      </c>
      <c r="D5" s="2" t="str">
        <f>数据源!DQ37</f>
        <v>部件</v>
      </c>
      <c r="E5" s="2">
        <f>数据源!DR37</f>
        <v>50</v>
      </c>
      <c r="F5" s="2">
        <f>数据源!DS37</f>
        <v>1</v>
      </c>
      <c r="G5" s="2">
        <f>数据源!DT37</f>
        <v>0.111</v>
      </c>
      <c r="H5" s="2">
        <f>数据源!DU37</f>
        <v>0.111</v>
      </c>
      <c r="I5" s="2">
        <f>数据源!DV37</f>
        <v>1110</v>
      </c>
      <c r="J5" s="3">
        <f t="shared" ref="J5:J12" si="2">ROUNDUP(IF(F5&gt;1,F5-ROUNDDOWN(SQRT(F5),0),F5),0)</f>
        <v>1</v>
      </c>
      <c r="K5" s="3">
        <f t="shared" ref="K5:K12" si="3">F5*2-J5</f>
        <v>1</v>
      </c>
      <c r="L5" s="3" t="str">
        <f t="shared" ref="L5:L12" si="4">RIGHT(D5,2)</f>
        <v>部件</v>
      </c>
      <c r="M5" s="3">
        <f t="shared" ref="M5:M12" ca="1" si="5">IF(OR(L5="坦克",L5="碎片"),VLOOKUP(C5,INDIRECT("坦克ID"),MATCH(L5&amp;"ID",INDIRECT("坦克标头"),0),FALSE),VLOOKUP(C5,INDIRECT(L5&amp;"ID"),2,FALSE))</f>
        <v>91003</v>
      </c>
      <c r="N5" s="3" t="str">
        <f ca="1">N4&amp;","&amp;M5</f>
        <v>91001,91003</v>
      </c>
      <c r="O5" s="3" t="str">
        <f>O4&amp;","&amp;I5</f>
        <v>1110,1110</v>
      </c>
      <c r="P5" s="1" t="str">
        <f>P4&amp;","&amp;"("&amp;J5&amp;","&amp;K5&amp;")"</f>
        <v>(1,1),(1,1)</v>
      </c>
      <c r="Q5" s="3" t="str">
        <f>IF(D5="坦克碎片",VLOOKUP(C5,道具信息!$N$2:$O$291,2,FALSE)&amp;"碎片",VLOOKUP(C5,道具信息!$N$2:$O$291,2,FALSE))</f>
        <v>T1部件</v>
      </c>
      <c r="R5" s="3">
        <f t="shared" si="0"/>
        <v>10000</v>
      </c>
      <c r="S5" s="11">
        <f t="shared" si="1"/>
        <v>1</v>
      </c>
      <c r="T5" s="3" t="str">
        <f>VLOOKUP(Q5,道具信息!$Q$3:$S$20,2,FALSE)</f>
        <v>CHEST_ITEM_TYPE_T1_PART</v>
      </c>
      <c r="U5" s="3" t="str">
        <f>IF(COUNTIF(U4:U$4,T5)=0,T5,"")</f>
        <v/>
      </c>
      <c r="V5" s="3" t="str">
        <f>IF(U5&lt;&gt;"",V4&amp;","&amp;U5,V4)</f>
        <v>CHEST_ITEM_TYPE_T1_PART</v>
      </c>
      <c r="W5" s="13" t="str">
        <f t="shared" ref="W5:W12" si="6">IF(U5&lt;&gt;"",ROUND(S5*100%,3),"")</f>
        <v/>
      </c>
      <c r="X5" s="3" t="str">
        <f t="shared" ref="X5:X12" si="7">TEXT(W5,"0.0%")</f>
        <v/>
      </c>
      <c r="Y5" s="3" t="str">
        <f>IF(X5&lt;&gt;"",Y4&amp;","&amp;X5,Y4)</f>
        <v>100.0%</v>
      </c>
    </row>
    <row r="6" spans="2:25" x14ac:dyDescent="0.3">
      <c r="B6" s="2">
        <f>数据源!DO38</f>
        <v>1</v>
      </c>
      <c r="C6" s="2" t="str">
        <f>数据源!DP38</f>
        <v>T1LP5</v>
      </c>
      <c r="D6" s="2" t="str">
        <f>数据源!DQ38</f>
        <v>部件</v>
      </c>
      <c r="E6" s="2">
        <f>数据源!DR38</f>
        <v>50</v>
      </c>
      <c r="F6" s="2">
        <f>数据源!DS38</f>
        <v>1</v>
      </c>
      <c r="G6" s="2">
        <f>数据源!DT38</f>
        <v>0.111</v>
      </c>
      <c r="H6" s="2">
        <f>数据源!DU38</f>
        <v>0.111</v>
      </c>
      <c r="I6" s="2">
        <f>数据源!DV38</f>
        <v>1110</v>
      </c>
      <c r="J6" s="3">
        <f t="shared" si="2"/>
        <v>1</v>
      </c>
      <c r="K6" s="3">
        <f t="shared" si="3"/>
        <v>1</v>
      </c>
      <c r="L6" s="3" t="str">
        <f t="shared" si="4"/>
        <v>部件</v>
      </c>
      <c r="M6" s="3">
        <f t="shared" ca="1" si="5"/>
        <v>91005</v>
      </c>
      <c r="N6" s="3" t="str">
        <f t="shared" ref="N6:N12" ca="1" si="8">N5&amp;","&amp;M6</f>
        <v>91001,91003,91005</v>
      </c>
      <c r="O6" s="3" t="str">
        <f t="shared" ref="O6:O12" si="9">O5&amp;","&amp;I6</f>
        <v>1110,1110,1110</v>
      </c>
      <c r="P6" s="1" t="str">
        <f t="shared" ref="P6:P12" si="10">P5&amp;","&amp;"("&amp;J6&amp;","&amp;K6&amp;")"</f>
        <v>(1,1),(1,1),(1,1)</v>
      </c>
      <c r="Q6" s="3" t="str">
        <f>IF(D6="坦克碎片",VLOOKUP(C6,道具信息!$N$2:$O$291,2,FALSE)&amp;"碎片",VLOOKUP(C6,道具信息!$N$2:$O$291,2,FALSE))</f>
        <v>T1部件</v>
      </c>
      <c r="R6" s="3">
        <f t="shared" si="0"/>
        <v>10000</v>
      </c>
      <c r="S6" s="11">
        <f t="shared" si="1"/>
        <v>1</v>
      </c>
      <c r="T6" s="3" t="str">
        <f>VLOOKUP(Q6,道具信息!$Q$3:$S$20,2,FALSE)</f>
        <v>CHEST_ITEM_TYPE_T1_PART</v>
      </c>
      <c r="U6" s="3" t="str">
        <f>IF(COUNTIF(U$4:U5,T6)=0,T6,"")</f>
        <v/>
      </c>
      <c r="V6" s="3" t="str">
        <f t="shared" ref="V6:V12" si="11">IF(U6&lt;&gt;"",V5&amp;","&amp;U6,V5)</f>
        <v>CHEST_ITEM_TYPE_T1_PART</v>
      </c>
      <c r="W6" s="13" t="str">
        <f t="shared" si="6"/>
        <v/>
      </c>
      <c r="X6" s="3" t="str">
        <f t="shared" si="7"/>
        <v/>
      </c>
      <c r="Y6" s="3" t="str">
        <f t="shared" ref="Y6:Y12" si="12">IF(X6&lt;&gt;"",Y5&amp;","&amp;X6,Y5)</f>
        <v>100.0%</v>
      </c>
    </row>
    <row r="7" spans="2:25" x14ac:dyDescent="0.3">
      <c r="B7" s="2">
        <f>数据源!DO39</f>
        <v>1</v>
      </c>
      <c r="C7" s="2" t="str">
        <f>数据源!DP39</f>
        <v>T1MP1</v>
      </c>
      <c r="D7" s="2" t="str">
        <f>数据源!DQ39</f>
        <v>部件</v>
      </c>
      <c r="E7" s="2">
        <f>数据源!DR39</f>
        <v>50</v>
      </c>
      <c r="F7" s="2">
        <f>数据源!DS39</f>
        <v>1</v>
      </c>
      <c r="G7" s="2">
        <f>数据源!DT39</f>
        <v>0.111</v>
      </c>
      <c r="H7" s="2">
        <f>数据源!DU39</f>
        <v>0.111</v>
      </c>
      <c r="I7" s="2">
        <f>数据源!DV39</f>
        <v>1110</v>
      </c>
      <c r="J7" s="3">
        <f t="shared" si="2"/>
        <v>1</v>
      </c>
      <c r="K7" s="3">
        <f t="shared" si="3"/>
        <v>1</v>
      </c>
      <c r="L7" s="3" t="str">
        <f t="shared" si="4"/>
        <v>部件</v>
      </c>
      <c r="M7" s="3">
        <f t="shared" ca="1" si="5"/>
        <v>91101</v>
      </c>
      <c r="N7" s="3" t="str">
        <f t="shared" ca="1" si="8"/>
        <v>91001,91003,91005,91101</v>
      </c>
      <c r="O7" s="3" t="str">
        <f t="shared" si="9"/>
        <v>1110,1110,1110,1110</v>
      </c>
      <c r="P7" s="1" t="str">
        <f t="shared" si="10"/>
        <v>(1,1),(1,1),(1,1),(1,1)</v>
      </c>
      <c r="Q7" s="3" t="str">
        <f>IF(D7="坦克碎片",VLOOKUP(C7,道具信息!$N$2:$O$291,2,FALSE)&amp;"碎片",VLOOKUP(C7,道具信息!$N$2:$O$291,2,FALSE))</f>
        <v>T1部件</v>
      </c>
      <c r="R7" s="3">
        <f t="shared" si="0"/>
        <v>10000</v>
      </c>
      <c r="S7" s="11">
        <f t="shared" si="1"/>
        <v>1</v>
      </c>
      <c r="T7" s="3" t="str">
        <f>VLOOKUP(Q7,道具信息!$Q$3:$S$20,2,FALSE)</f>
        <v>CHEST_ITEM_TYPE_T1_PART</v>
      </c>
      <c r="U7" s="3" t="str">
        <f>IF(COUNTIF(U$4:U6,T7)=0,T7,"")</f>
        <v/>
      </c>
      <c r="V7" s="3" t="str">
        <f t="shared" si="11"/>
        <v>CHEST_ITEM_TYPE_T1_PART</v>
      </c>
      <c r="W7" s="13" t="str">
        <f t="shared" si="6"/>
        <v/>
      </c>
      <c r="X7" s="3" t="str">
        <f t="shared" si="7"/>
        <v/>
      </c>
      <c r="Y7" s="3" t="str">
        <f t="shared" si="12"/>
        <v>100.0%</v>
      </c>
    </row>
    <row r="8" spans="2:25" x14ac:dyDescent="0.3">
      <c r="B8" s="2">
        <f>数据源!DO40</f>
        <v>1</v>
      </c>
      <c r="C8" s="2" t="str">
        <f>数据源!DP40</f>
        <v>T1MP3</v>
      </c>
      <c r="D8" s="2" t="str">
        <f>数据源!DQ40</f>
        <v>部件</v>
      </c>
      <c r="E8" s="2">
        <f>数据源!DR40</f>
        <v>50</v>
      </c>
      <c r="F8" s="2">
        <f>数据源!DS40</f>
        <v>1</v>
      </c>
      <c r="G8" s="2">
        <f>数据源!DT40</f>
        <v>0.111</v>
      </c>
      <c r="H8" s="2">
        <f>数据源!DU40</f>
        <v>0.111</v>
      </c>
      <c r="I8" s="2">
        <f>数据源!DV40</f>
        <v>1110</v>
      </c>
      <c r="J8" s="3">
        <f t="shared" si="2"/>
        <v>1</v>
      </c>
      <c r="K8" s="3">
        <f t="shared" si="3"/>
        <v>1</v>
      </c>
      <c r="L8" s="3" t="str">
        <f t="shared" si="4"/>
        <v>部件</v>
      </c>
      <c r="M8" s="3">
        <f t="shared" ca="1" si="5"/>
        <v>91103</v>
      </c>
      <c r="N8" s="3" t="str">
        <f t="shared" ca="1" si="8"/>
        <v>91001,91003,91005,91101,91103</v>
      </c>
      <c r="O8" s="3" t="str">
        <f t="shared" si="9"/>
        <v>1110,1110,1110,1110,1110</v>
      </c>
      <c r="P8" s="1" t="str">
        <f t="shared" si="10"/>
        <v>(1,1),(1,1),(1,1),(1,1),(1,1)</v>
      </c>
      <c r="Q8" s="3" t="str">
        <f>IF(D8="坦克碎片",VLOOKUP(C8,道具信息!$N$2:$O$291,2,FALSE)&amp;"碎片",VLOOKUP(C8,道具信息!$N$2:$O$291,2,FALSE))</f>
        <v>T1部件</v>
      </c>
      <c r="R8" s="3">
        <f t="shared" si="0"/>
        <v>10000</v>
      </c>
      <c r="S8" s="11">
        <f t="shared" si="1"/>
        <v>1</v>
      </c>
      <c r="T8" s="3" t="str">
        <f>VLOOKUP(Q8,道具信息!$Q$3:$S$20,2,FALSE)</f>
        <v>CHEST_ITEM_TYPE_T1_PART</v>
      </c>
      <c r="U8" s="3" t="str">
        <f>IF(COUNTIF(U$4:U7,T8)=0,T8,"")</f>
        <v/>
      </c>
      <c r="V8" s="3" t="str">
        <f t="shared" si="11"/>
        <v>CHEST_ITEM_TYPE_T1_PART</v>
      </c>
      <c r="W8" s="13" t="str">
        <f t="shared" si="6"/>
        <v/>
      </c>
      <c r="X8" s="3" t="str">
        <f t="shared" si="7"/>
        <v/>
      </c>
      <c r="Y8" s="3" t="str">
        <f t="shared" si="12"/>
        <v>100.0%</v>
      </c>
    </row>
    <row r="9" spans="2:25" x14ac:dyDescent="0.3">
      <c r="B9" s="2">
        <f>数据源!DO41</f>
        <v>1</v>
      </c>
      <c r="C9" s="2" t="str">
        <f>数据源!DP41</f>
        <v>T1MP5</v>
      </c>
      <c r="D9" s="2" t="str">
        <f>数据源!DQ41</f>
        <v>部件</v>
      </c>
      <c r="E9" s="2">
        <f>数据源!DR41</f>
        <v>50</v>
      </c>
      <c r="F9" s="2">
        <f>数据源!DS41</f>
        <v>1</v>
      </c>
      <c r="G9" s="2">
        <f>数据源!DT41</f>
        <v>0.111</v>
      </c>
      <c r="H9" s="2">
        <f>数据源!DU41</f>
        <v>0.111</v>
      </c>
      <c r="I9" s="2">
        <f>数据源!DV41</f>
        <v>1110</v>
      </c>
      <c r="J9" s="3">
        <f t="shared" si="2"/>
        <v>1</v>
      </c>
      <c r="K9" s="3">
        <f t="shared" si="3"/>
        <v>1</v>
      </c>
      <c r="L9" s="3" t="str">
        <f t="shared" si="4"/>
        <v>部件</v>
      </c>
      <c r="M9" s="3">
        <f t="shared" ca="1" si="5"/>
        <v>91105</v>
      </c>
      <c r="N9" s="3" t="str">
        <f t="shared" ca="1" si="8"/>
        <v>91001,91003,91005,91101,91103,91105</v>
      </c>
      <c r="O9" s="3" t="str">
        <f t="shared" si="9"/>
        <v>1110,1110,1110,1110,1110,1110</v>
      </c>
      <c r="P9" s="1" t="str">
        <f t="shared" si="10"/>
        <v>(1,1),(1,1),(1,1),(1,1),(1,1),(1,1)</v>
      </c>
      <c r="Q9" s="3" t="str">
        <f>IF(D9="坦克碎片",VLOOKUP(C9,道具信息!$N$2:$O$291,2,FALSE)&amp;"碎片",VLOOKUP(C9,道具信息!$N$2:$O$291,2,FALSE))</f>
        <v>T1部件</v>
      </c>
      <c r="R9" s="3">
        <f t="shared" si="0"/>
        <v>10000</v>
      </c>
      <c r="S9" s="11">
        <f t="shared" si="1"/>
        <v>1</v>
      </c>
      <c r="T9" s="3" t="str">
        <f>VLOOKUP(Q9,道具信息!$Q$3:$S$20,2,FALSE)</f>
        <v>CHEST_ITEM_TYPE_T1_PART</v>
      </c>
      <c r="U9" s="3" t="str">
        <f>IF(COUNTIF(U$4:U8,T9)=0,T9,"")</f>
        <v/>
      </c>
      <c r="V9" s="3" t="str">
        <f t="shared" si="11"/>
        <v>CHEST_ITEM_TYPE_T1_PART</v>
      </c>
      <c r="W9" s="13" t="str">
        <f t="shared" si="6"/>
        <v/>
      </c>
      <c r="X9" s="3" t="str">
        <f t="shared" si="7"/>
        <v/>
      </c>
      <c r="Y9" s="3" t="str">
        <f t="shared" si="12"/>
        <v>100.0%</v>
      </c>
    </row>
    <row r="10" spans="2:25" x14ac:dyDescent="0.3">
      <c r="B10" s="2">
        <f>数据源!DO42</f>
        <v>1</v>
      </c>
      <c r="C10" s="2" t="str">
        <f>数据源!DP42</f>
        <v>T1HP1</v>
      </c>
      <c r="D10" s="2" t="str">
        <f>数据源!DQ42</f>
        <v>部件</v>
      </c>
      <c r="E10" s="2">
        <f>数据源!DR42</f>
        <v>50</v>
      </c>
      <c r="F10" s="2">
        <f>数据源!DS42</f>
        <v>1</v>
      </c>
      <c r="G10" s="2">
        <f>数据源!DT42</f>
        <v>0.111</v>
      </c>
      <c r="H10" s="2">
        <f>数据源!DU42</f>
        <v>0.111</v>
      </c>
      <c r="I10" s="2">
        <f>数据源!DV42</f>
        <v>1110</v>
      </c>
      <c r="J10" s="3">
        <f t="shared" si="2"/>
        <v>1</v>
      </c>
      <c r="K10" s="3">
        <f t="shared" si="3"/>
        <v>1</v>
      </c>
      <c r="L10" s="3" t="str">
        <f t="shared" si="4"/>
        <v>部件</v>
      </c>
      <c r="M10" s="3">
        <f t="shared" ca="1" si="5"/>
        <v>91201</v>
      </c>
      <c r="N10" s="3" t="str">
        <f t="shared" ca="1" si="8"/>
        <v>91001,91003,91005,91101,91103,91105,91201</v>
      </c>
      <c r="O10" s="3" t="str">
        <f t="shared" si="9"/>
        <v>1110,1110,1110,1110,1110,1110,1110</v>
      </c>
      <c r="P10" s="1" t="str">
        <f t="shared" si="10"/>
        <v>(1,1),(1,1),(1,1),(1,1),(1,1),(1,1),(1,1)</v>
      </c>
      <c r="Q10" s="3" t="str">
        <f>IF(D10="坦克碎片",VLOOKUP(C10,道具信息!$N$2:$O$291,2,FALSE)&amp;"碎片",VLOOKUP(C10,道具信息!$N$2:$O$291,2,FALSE))</f>
        <v>T1部件</v>
      </c>
      <c r="R10" s="3">
        <f t="shared" si="0"/>
        <v>10000</v>
      </c>
      <c r="S10" s="11">
        <f t="shared" si="1"/>
        <v>1</v>
      </c>
      <c r="T10" s="3" t="str">
        <f>VLOOKUP(Q10,道具信息!$Q$3:$S$20,2,FALSE)</f>
        <v>CHEST_ITEM_TYPE_T1_PART</v>
      </c>
      <c r="U10" s="3" t="str">
        <f>IF(COUNTIF(U$4:U9,T10)=0,T10,"")</f>
        <v/>
      </c>
      <c r="V10" s="3" t="str">
        <f t="shared" si="11"/>
        <v>CHEST_ITEM_TYPE_T1_PART</v>
      </c>
      <c r="W10" s="13" t="str">
        <f t="shared" si="6"/>
        <v/>
      </c>
      <c r="X10" s="3" t="str">
        <f t="shared" si="7"/>
        <v/>
      </c>
      <c r="Y10" s="3" t="str">
        <f t="shared" si="12"/>
        <v>100.0%</v>
      </c>
    </row>
    <row r="11" spans="2:25" x14ac:dyDescent="0.3">
      <c r="B11" s="2">
        <f>数据源!DO43</f>
        <v>1</v>
      </c>
      <c r="C11" s="2" t="str">
        <f>数据源!DP43</f>
        <v>T1HP3</v>
      </c>
      <c r="D11" s="2" t="str">
        <f>数据源!DQ43</f>
        <v>部件</v>
      </c>
      <c r="E11" s="2">
        <f>数据源!DR43</f>
        <v>50</v>
      </c>
      <c r="F11" s="2">
        <f>数据源!DS43</f>
        <v>1</v>
      </c>
      <c r="G11" s="2">
        <f>数据源!DT43</f>
        <v>0.111</v>
      </c>
      <c r="H11" s="2">
        <f>数据源!DU43</f>
        <v>0.111</v>
      </c>
      <c r="I11" s="2">
        <f>数据源!DV43</f>
        <v>1110</v>
      </c>
      <c r="J11" s="3">
        <f t="shared" si="2"/>
        <v>1</v>
      </c>
      <c r="K11" s="3">
        <f t="shared" si="3"/>
        <v>1</v>
      </c>
      <c r="L11" s="3" t="str">
        <f t="shared" si="4"/>
        <v>部件</v>
      </c>
      <c r="M11" s="3">
        <f t="shared" ca="1" si="5"/>
        <v>91203</v>
      </c>
      <c r="N11" s="3" t="str">
        <f t="shared" ca="1" si="8"/>
        <v>91001,91003,91005,91101,91103,91105,91201,91203</v>
      </c>
      <c r="O11" s="3" t="str">
        <f t="shared" si="9"/>
        <v>1110,1110,1110,1110,1110,1110,1110,1110</v>
      </c>
      <c r="P11" s="1" t="str">
        <f t="shared" si="10"/>
        <v>(1,1),(1,1),(1,1),(1,1),(1,1),(1,1),(1,1),(1,1)</v>
      </c>
      <c r="Q11" s="3" t="str">
        <f>IF(D11="坦克碎片",VLOOKUP(C11,道具信息!$N$2:$O$291,2,FALSE)&amp;"碎片",VLOOKUP(C11,道具信息!$N$2:$O$291,2,FALSE))</f>
        <v>T1部件</v>
      </c>
      <c r="R11" s="3">
        <f t="shared" si="0"/>
        <v>10000</v>
      </c>
      <c r="S11" s="11">
        <f t="shared" si="1"/>
        <v>1</v>
      </c>
      <c r="T11" s="3" t="str">
        <f>VLOOKUP(Q11,道具信息!$Q$3:$S$20,2,FALSE)</f>
        <v>CHEST_ITEM_TYPE_T1_PART</v>
      </c>
      <c r="U11" s="3" t="str">
        <f>IF(COUNTIF(U$4:U10,T11)=0,T11,"")</f>
        <v/>
      </c>
      <c r="V11" s="3" t="str">
        <f t="shared" si="11"/>
        <v>CHEST_ITEM_TYPE_T1_PART</v>
      </c>
      <c r="W11" s="13" t="str">
        <f t="shared" si="6"/>
        <v/>
      </c>
      <c r="X11" s="3" t="str">
        <f t="shared" si="7"/>
        <v/>
      </c>
      <c r="Y11" s="3" t="str">
        <f t="shared" si="12"/>
        <v>100.0%</v>
      </c>
    </row>
    <row r="12" spans="2:25" x14ac:dyDescent="0.3">
      <c r="B12" s="2">
        <f>数据源!DO44</f>
        <v>1</v>
      </c>
      <c r="C12" s="2" t="str">
        <f>数据源!DP44</f>
        <v>T1HP5</v>
      </c>
      <c r="D12" s="2" t="str">
        <f>数据源!DQ44</f>
        <v>部件</v>
      </c>
      <c r="E12" s="2">
        <f>数据源!DR44</f>
        <v>50</v>
      </c>
      <c r="F12" s="2">
        <f>数据源!DS44</f>
        <v>1</v>
      </c>
      <c r="G12" s="2">
        <f>数据源!DT44</f>
        <v>0.112</v>
      </c>
      <c r="H12" s="2">
        <f>数据源!DU44</f>
        <v>0.112</v>
      </c>
      <c r="I12" s="2">
        <f>数据源!DV44</f>
        <v>1120</v>
      </c>
      <c r="J12" s="3">
        <f t="shared" si="2"/>
        <v>1</v>
      </c>
      <c r="K12" s="3">
        <f t="shared" si="3"/>
        <v>1</v>
      </c>
      <c r="L12" s="3" t="str">
        <f t="shared" si="4"/>
        <v>部件</v>
      </c>
      <c r="M12" s="3">
        <f t="shared" ca="1" si="5"/>
        <v>91205</v>
      </c>
      <c r="N12" s="3" t="str">
        <f t="shared" ca="1" si="8"/>
        <v>91001,91003,91005,91101,91103,91105,91201,91203,91205</v>
      </c>
      <c r="O12" s="3" t="str">
        <f t="shared" si="9"/>
        <v>1110,1110,1110,1110,1110,1110,1110,1110,1120</v>
      </c>
      <c r="P12" s="1" t="str">
        <f t="shared" si="10"/>
        <v>(1,1),(1,1),(1,1),(1,1),(1,1),(1,1),(1,1),(1,1),(1,1)</v>
      </c>
      <c r="Q12" s="3" t="str">
        <f>IF(D12="坦克碎片",VLOOKUP(C12,道具信息!$N$2:$O$291,2,FALSE)&amp;"碎片",VLOOKUP(C12,道具信息!$N$2:$O$291,2,FALSE))</f>
        <v>T1部件</v>
      </c>
      <c r="R12" s="3">
        <f t="shared" si="0"/>
        <v>10000</v>
      </c>
      <c r="S12" s="11">
        <f t="shared" si="1"/>
        <v>1</v>
      </c>
      <c r="T12" s="3" t="str">
        <f>VLOOKUP(Q12,道具信息!$Q$3:$S$20,2,FALSE)</f>
        <v>CHEST_ITEM_TYPE_T1_PART</v>
      </c>
      <c r="U12" s="3" t="str">
        <f>IF(COUNTIF(U$4:U11,T12)=0,T12,"")</f>
        <v/>
      </c>
      <c r="V12" s="3" t="str">
        <f t="shared" si="11"/>
        <v>CHEST_ITEM_TYPE_T1_PART</v>
      </c>
      <c r="W12" s="13" t="str">
        <f t="shared" si="6"/>
        <v/>
      </c>
      <c r="X12" s="3" t="str">
        <f t="shared" si="7"/>
        <v/>
      </c>
      <c r="Y12" s="3" t="str">
        <f t="shared" si="12"/>
        <v>100.0%</v>
      </c>
    </row>
    <row r="13" spans="2:25" x14ac:dyDescent="0.3">
      <c r="N13" s="3" t="str">
        <f ca="1">"["&amp;N12&amp;"]"</f>
        <v>[91001,91003,91005,91101,91103,91105,91201,91203,91205]</v>
      </c>
      <c r="O13" s="3" t="str">
        <f>"["&amp;O12&amp;"]"</f>
        <v>[1110,1110,1110,1110,1110,1110,1110,1110,1120]</v>
      </c>
      <c r="P13" s="3" t="str">
        <f>"["&amp;P12&amp;"]"</f>
        <v>[(1,1),(1,1),(1,1),(1,1),(1,1),(1,1),(1,1),(1,1),(1,1)]</v>
      </c>
      <c r="V13" s="3" t="str">
        <f>"["&amp;V12&amp;"]"</f>
        <v>[CHEST_ITEM_TYPE_T1_PART]</v>
      </c>
      <c r="Y13" s="3" t="str">
        <f>"["&amp;Y12&amp;"]"</f>
        <v>[100.0%]</v>
      </c>
    </row>
    <row r="14" spans="2:25" x14ac:dyDescent="0.3">
      <c r="W14" s="13"/>
    </row>
    <row r="15" spans="2:25" x14ac:dyDescent="0.3">
      <c r="B15" s="2" t="str">
        <f>数据源!CW47</f>
        <v>联赛等级</v>
      </c>
      <c r="C15" s="2" t="str">
        <f>数据源!CX47</f>
        <v>道具名称</v>
      </c>
      <c r="D15" s="2" t="str">
        <f>数据源!CY47</f>
        <v>对应大类</v>
      </c>
      <c r="E15" s="2" t="str">
        <f>数据源!CZ47</f>
        <v>道具价值</v>
      </c>
      <c r="F15" s="2" t="str">
        <f>数据源!DA47</f>
        <v>抽取个数</v>
      </c>
      <c r="G15" s="2" t="str">
        <f>数据源!DB47</f>
        <v>价值比例</v>
      </c>
      <c r="H15" s="2" t="str">
        <f>数据源!DC47</f>
        <v>产出概率</v>
      </c>
      <c r="I15" s="2" t="str">
        <f>数据源!DD47</f>
        <v>权重值</v>
      </c>
      <c r="J15" s="7" t="s">
        <v>234</v>
      </c>
      <c r="K15" s="7" t="s">
        <v>235</v>
      </c>
      <c r="L15" s="3" t="s">
        <v>222</v>
      </c>
      <c r="M15" s="3" t="s">
        <v>152</v>
      </c>
      <c r="N15" s="3" t="s">
        <v>224</v>
      </c>
      <c r="O15" s="3" t="s">
        <v>225</v>
      </c>
      <c r="P15" s="3" t="s">
        <v>226</v>
      </c>
      <c r="Q15" s="8" t="s">
        <v>244</v>
      </c>
      <c r="R15" s="8" t="s">
        <v>245</v>
      </c>
      <c r="S15" s="8" t="s">
        <v>246</v>
      </c>
      <c r="W15" s="13"/>
    </row>
    <row r="16" spans="2:25" x14ac:dyDescent="0.3">
      <c r="B16" s="2">
        <f>数据源!DO48</f>
        <v>2</v>
      </c>
      <c r="C16" s="2" t="str">
        <f>数据源!DP48</f>
        <v>T1LP1</v>
      </c>
      <c r="D16" s="2" t="str">
        <f>数据源!DQ48</f>
        <v>部件</v>
      </c>
      <c r="E16" s="2">
        <f>数据源!DR48</f>
        <v>50</v>
      </c>
      <c r="F16" s="2">
        <f>数据源!DS48</f>
        <v>1</v>
      </c>
      <c r="G16" s="2">
        <f>数据源!DT48</f>
        <v>5.5E-2</v>
      </c>
      <c r="H16" s="2">
        <f>数据源!DU48</f>
        <v>5.5E-2</v>
      </c>
      <c r="I16" s="2">
        <f>数据源!DV48</f>
        <v>550</v>
      </c>
      <c r="J16" s="3">
        <f>ROUNDUP(IF(F16&gt;1,F16-ROUNDDOWN(SQRT(F16),0),F16),0)</f>
        <v>1</v>
      </c>
      <c r="K16" s="3">
        <f>F16*2-J16</f>
        <v>1</v>
      </c>
      <c r="L16" s="3" t="str">
        <f>RIGHT(D16,2)</f>
        <v>部件</v>
      </c>
      <c r="M16" s="3">
        <f ca="1">IF(OR(L16="坦克",L16="碎片"),VLOOKUP(C16,INDIRECT("坦克ID"),MATCH(L16&amp;"ID",INDIRECT("坦克标头"),0),FALSE),VLOOKUP(C16,INDIRECT(L16&amp;"ID"),2,FALSE))</f>
        <v>91001</v>
      </c>
      <c r="N16" s="3">
        <f ca="1">M16</f>
        <v>91001</v>
      </c>
      <c r="O16" s="3">
        <f>I16</f>
        <v>550</v>
      </c>
      <c r="P16" s="1" t="str">
        <f>"("&amp;J16&amp;","&amp;K16&amp;")"</f>
        <v>(1,1)</v>
      </c>
      <c r="Q16" s="3" t="str">
        <f>IF(D16="坦克碎片",VLOOKUP(C16,道具信息!$N$2:$O$291,2,FALSE)&amp;"碎片",VLOOKUP(C16,道具信息!$N$2:$O$291,2,FALSE))</f>
        <v>T1部件</v>
      </c>
      <c r="R16" s="3">
        <f t="shared" ref="R16:R33" si="13">SUMIFS(I$3:I$132,Q$3:Q$132,Q16,B$3:B$132,B16)</f>
        <v>10000</v>
      </c>
      <c r="S16" s="11">
        <f t="shared" ref="S16:S33" si="14">ROUND(R16/SUMIF(B$3:B$132,B16,I$3:I$132),3)</f>
        <v>1</v>
      </c>
      <c r="T16" s="3" t="str">
        <f>VLOOKUP(Q16,道具信息!$Q$3:$S$20,2,FALSE)</f>
        <v>CHEST_ITEM_TYPE_T1_PART</v>
      </c>
      <c r="U16" s="3" t="str">
        <f>T16</f>
        <v>CHEST_ITEM_TYPE_T1_PART</v>
      </c>
      <c r="V16" s="3" t="str">
        <f>U16</f>
        <v>CHEST_ITEM_TYPE_T1_PART</v>
      </c>
      <c r="W16" s="13">
        <f>IF(U16&lt;&gt;"",ROUND(S16*100%,3),"")</f>
        <v>1</v>
      </c>
      <c r="X16" s="3" t="str">
        <f>TEXT(W16,"0.0%")</f>
        <v>100.0%</v>
      </c>
      <c r="Y16" s="3" t="str">
        <f>X16</f>
        <v>100.0%</v>
      </c>
    </row>
    <row r="17" spans="2:25" x14ac:dyDescent="0.3">
      <c r="B17" s="2">
        <f>数据源!DO49</f>
        <v>2</v>
      </c>
      <c r="C17" s="2" t="str">
        <f>数据源!DP49</f>
        <v>T1LP3</v>
      </c>
      <c r="D17" s="2" t="str">
        <f>数据源!DQ49</f>
        <v>部件</v>
      </c>
      <c r="E17" s="2">
        <f>数据源!DR49</f>
        <v>50</v>
      </c>
      <c r="F17" s="2">
        <f>数据源!DS49</f>
        <v>1</v>
      </c>
      <c r="G17" s="2">
        <f>数据源!DT49</f>
        <v>5.5E-2</v>
      </c>
      <c r="H17" s="2">
        <f>数据源!DU49</f>
        <v>5.5E-2</v>
      </c>
      <c r="I17" s="2">
        <f>数据源!DV49</f>
        <v>550</v>
      </c>
      <c r="J17" s="3">
        <f t="shared" ref="J17:J33" si="15">ROUNDUP(IF(F17&gt;1,F17-ROUNDDOWN(SQRT(F17),0),F17),0)</f>
        <v>1</v>
      </c>
      <c r="K17" s="3">
        <f t="shared" ref="K17:K33" si="16">F17*2-J17</f>
        <v>1</v>
      </c>
      <c r="L17" s="3" t="str">
        <f t="shared" ref="L17:L33" si="17">RIGHT(D17,2)</f>
        <v>部件</v>
      </c>
      <c r="M17" s="3">
        <f t="shared" ref="M17:M33" ca="1" si="18">IF(OR(L17="坦克",L17="碎片"),VLOOKUP(C17,INDIRECT("坦克ID"),MATCH(L17&amp;"ID",INDIRECT("坦克标头"),0),FALSE),VLOOKUP(C17,INDIRECT(L17&amp;"ID"),2,FALSE))</f>
        <v>91003</v>
      </c>
      <c r="N17" s="3" t="str">
        <f ca="1">N16&amp;","&amp;M17</f>
        <v>91001,91003</v>
      </c>
      <c r="O17" s="3" t="str">
        <f>O16&amp;","&amp;I17</f>
        <v>550,550</v>
      </c>
      <c r="P17" s="1" t="str">
        <f>P16&amp;","&amp;"("&amp;J17&amp;","&amp;K17&amp;")"</f>
        <v>(1,1),(1,1)</v>
      </c>
      <c r="Q17" s="3" t="str">
        <f>IF(D17="坦克碎片",VLOOKUP(C17,道具信息!$N$2:$O$291,2,FALSE)&amp;"碎片",VLOOKUP(C17,道具信息!$N$2:$O$291,2,FALSE))</f>
        <v>T1部件</v>
      </c>
      <c r="R17" s="3">
        <f t="shared" si="13"/>
        <v>10000</v>
      </c>
      <c r="S17" s="11">
        <f t="shared" si="14"/>
        <v>1</v>
      </c>
      <c r="T17" s="3" t="str">
        <f>VLOOKUP(Q17,道具信息!$Q$3:$S$20,2,FALSE)</f>
        <v>CHEST_ITEM_TYPE_T1_PART</v>
      </c>
      <c r="U17" s="3" t="str">
        <f>IF(COUNTIF(U$16:U16,T17)=0,T17,"")</f>
        <v/>
      </c>
      <c r="V17" s="3" t="str">
        <f>IF(U17&lt;&gt;"",V16&amp;","&amp;U17,V16)</f>
        <v>CHEST_ITEM_TYPE_T1_PART</v>
      </c>
      <c r="W17" s="13" t="str">
        <f t="shared" ref="W17:W33" si="19">IF(U17&lt;&gt;"",ROUND(S17*100%,3),"")</f>
        <v/>
      </c>
      <c r="X17" s="3" t="str">
        <f t="shared" ref="X17:X33" si="20">TEXT(W17,"0.0%")</f>
        <v/>
      </c>
      <c r="Y17" s="3" t="str">
        <f>IF(X17&lt;&gt;"",Y16&amp;","&amp;X17,Y16)</f>
        <v>100.0%</v>
      </c>
    </row>
    <row r="18" spans="2:25" x14ac:dyDescent="0.3">
      <c r="B18" s="2">
        <f>数据源!DO50</f>
        <v>2</v>
      </c>
      <c r="C18" s="2" t="str">
        <f>数据源!DP50</f>
        <v>T1LP5</v>
      </c>
      <c r="D18" s="2" t="str">
        <f>数据源!DQ50</f>
        <v>部件</v>
      </c>
      <c r="E18" s="2">
        <f>数据源!DR50</f>
        <v>50</v>
      </c>
      <c r="F18" s="2">
        <f>数据源!DS50</f>
        <v>1</v>
      </c>
      <c r="G18" s="2">
        <f>数据源!DT50</f>
        <v>5.5E-2</v>
      </c>
      <c r="H18" s="2">
        <f>数据源!DU50</f>
        <v>5.5E-2</v>
      </c>
      <c r="I18" s="2">
        <f>数据源!DV50</f>
        <v>550</v>
      </c>
      <c r="J18" s="3">
        <f t="shared" si="15"/>
        <v>1</v>
      </c>
      <c r="K18" s="3">
        <f t="shared" si="16"/>
        <v>1</v>
      </c>
      <c r="L18" s="3" t="str">
        <f t="shared" si="17"/>
        <v>部件</v>
      </c>
      <c r="M18" s="3">
        <f t="shared" ca="1" si="18"/>
        <v>91005</v>
      </c>
      <c r="N18" s="3" t="str">
        <f t="shared" ref="N18:N33" ca="1" si="21">N17&amp;","&amp;M18</f>
        <v>91001,91003,91005</v>
      </c>
      <c r="O18" s="3" t="str">
        <f t="shared" ref="O18:O33" si="22">O17&amp;","&amp;I18</f>
        <v>550,550,550</v>
      </c>
      <c r="P18" s="1" t="str">
        <f t="shared" ref="P18:P33" si="23">P17&amp;","&amp;"("&amp;J18&amp;","&amp;K18&amp;")"</f>
        <v>(1,1),(1,1),(1,1)</v>
      </c>
      <c r="Q18" s="3" t="str">
        <f>IF(D18="坦克碎片",VLOOKUP(C18,道具信息!$N$2:$O$291,2,FALSE)&amp;"碎片",VLOOKUP(C18,道具信息!$N$2:$O$291,2,FALSE))</f>
        <v>T1部件</v>
      </c>
      <c r="R18" s="3">
        <f t="shared" si="13"/>
        <v>10000</v>
      </c>
      <c r="S18" s="11">
        <f t="shared" si="14"/>
        <v>1</v>
      </c>
      <c r="T18" s="3" t="str">
        <f>VLOOKUP(Q18,道具信息!$Q$3:$S$20,2,FALSE)</f>
        <v>CHEST_ITEM_TYPE_T1_PART</v>
      </c>
      <c r="U18" s="3" t="str">
        <f>IF(COUNTIF(U$16:U17,T18)=0,T18,"")</f>
        <v/>
      </c>
      <c r="V18" s="3" t="str">
        <f t="shared" ref="V18:V33" si="24">IF(U18&lt;&gt;"",V17&amp;","&amp;U18,V17)</f>
        <v>CHEST_ITEM_TYPE_T1_PART</v>
      </c>
      <c r="W18" s="13" t="str">
        <f t="shared" si="19"/>
        <v/>
      </c>
      <c r="X18" s="3" t="str">
        <f t="shared" si="20"/>
        <v/>
      </c>
      <c r="Y18" s="3" t="str">
        <f t="shared" ref="Y18:Y33" si="25">IF(X18&lt;&gt;"",Y17&amp;","&amp;X18,Y17)</f>
        <v>100.0%</v>
      </c>
    </row>
    <row r="19" spans="2:25" x14ac:dyDescent="0.3">
      <c r="B19" s="2">
        <f>数据源!DO51</f>
        <v>2</v>
      </c>
      <c r="C19" s="2" t="str">
        <f>数据源!DP51</f>
        <v>T1MP1</v>
      </c>
      <c r="D19" s="2" t="str">
        <f>数据源!DQ51</f>
        <v>部件</v>
      </c>
      <c r="E19" s="2">
        <f>数据源!DR51</f>
        <v>50</v>
      </c>
      <c r="F19" s="2">
        <f>数据源!DS51</f>
        <v>1</v>
      </c>
      <c r="G19" s="2">
        <f>数据源!DT51</f>
        <v>5.5E-2</v>
      </c>
      <c r="H19" s="2">
        <f>数据源!DU51</f>
        <v>5.5E-2</v>
      </c>
      <c r="I19" s="2">
        <f>数据源!DV51</f>
        <v>550</v>
      </c>
      <c r="J19" s="3">
        <f t="shared" si="15"/>
        <v>1</v>
      </c>
      <c r="K19" s="3">
        <f t="shared" si="16"/>
        <v>1</v>
      </c>
      <c r="L19" s="3" t="str">
        <f t="shared" si="17"/>
        <v>部件</v>
      </c>
      <c r="M19" s="3">
        <f t="shared" ca="1" si="18"/>
        <v>91101</v>
      </c>
      <c r="N19" s="3" t="str">
        <f t="shared" ca="1" si="21"/>
        <v>91001,91003,91005,91101</v>
      </c>
      <c r="O19" s="3" t="str">
        <f t="shared" si="22"/>
        <v>550,550,550,550</v>
      </c>
      <c r="P19" s="1" t="str">
        <f t="shared" si="23"/>
        <v>(1,1),(1,1),(1,1),(1,1)</v>
      </c>
      <c r="Q19" s="3" t="str">
        <f>IF(D19="坦克碎片",VLOOKUP(C19,道具信息!$N$2:$O$291,2,FALSE)&amp;"碎片",VLOOKUP(C19,道具信息!$N$2:$O$291,2,FALSE))</f>
        <v>T1部件</v>
      </c>
      <c r="R19" s="3">
        <f t="shared" si="13"/>
        <v>10000</v>
      </c>
      <c r="S19" s="11">
        <f t="shared" si="14"/>
        <v>1</v>
      </c>
      <c r="T19" s="3" t="str">
        <f>VLOOKUP(Q19,道具信息!$Q$3:$S$20,2,FALSE)</f>
        <v>CHEST_ITEM_TYPE_T1_PART</v>
      </c>
      <c r="U19" s="3" t="str">
        <f>IF(COUNTIF(U$16:U18,T19)=0,T19,"")</f>
        <v/>
      </c>
      <c r="V19" s="3" t="str">
        <f t="shared" si="24"/>
        <v>CHEST_ITEM_TYPE_T1_PART</v>
      </c>
      <c r="W19" s="13" t="str">
        <f t="shared" si="19"/>
        <v/>
      </c>
      <c r="X19" s="3" t="str">
        <f t="shared" si="20"/>
        <v/>
      </c>
      <c r="Y19" s="3" t="str">
        <f t="shared" si="25"/>
        <v>100.0%</v>
      </c>
    </row>
    <row r="20" spans="2:25" x14ac:dyDescent="0.3">
      <c r="B20" s="2">
        <f>数据源!DO52</f>
        <v>2</v>
      </c>
      <c r="C20" s="2" t="str">
        <f>数据源!DP52</f>
        <v>T1MP3</v>
      </c>
      <c r="D20" s="2" t="str">
        <f>数据源!DQ52</f>
        <v>部件</v>
      </c>
      <c r="E20" s="2">
        <f>数据源!DR52</f>
        <v>50</v>
      </c>
      <c r="F20" s="2">
        <f>数据源!DS52</f>
        <v>1</v>
      </c>
      <c r="G20" s="2">
        <f>数据源!DT52</f>
        <v>5.5E-2</v>
      </c>
      <c r="H20" s="2">
        <f>数据源!DU52</f>
        <v>5.5E-2</v>
      </c>
      <c r="I20" s="2">
        <f>数据源!DV52</f>
        <v>550</v>
      </c>
      <c r="J20" s="3">
        <f t="shared" si="15"/>
        <v>1</v>
      </c>
      <c r="K20" s="3">
        <f t="shared" si="16"/>
        <v>1</v>
      </c>
      <c r="L20" s="3" t="str">
        <f t="shared" si="17"/>
        <v>部件</v>
      </c>
      <c r="M20" s="3">
        <f t="shared" ca="1" si="18"/>
        <v>91103</v>
      </c>
      <c r="N20" s="3" t="str">
        <f t="shared" ca="1" si="21"/>
        <v>91001,91003,91005,91101,91103</v>
      </c>
      <c r="O20" s="3" t="str">
        <f t="shared" si="22"/>
        <v>550,550,550,550,550</v>
      </c>
      <c r="P20" s="1" t="str">
        <f t="shared" si="23"/>
        <v>(1,1),(1,1),(1,1),(1,1),(1,1)</v>
      </c>
      <c r="Q20" s="3" t="str">
        <f>IF(D20="坦克碎片",VLOOKUP(C20,道具信息!$N$2:$O$291,2,FALSE)&amp;"碎片",VLOOKUP(C20,道具信息!$N$2:$O$291,2,FALSE))</f>
        <v>T1部件</v>
      </c>
      <c r="R20" s="3">
        <f t="shared" si="13"/>
        <v>10000</v>
      </c>
      <c r="S20" s="11">
        <f t="shared" si="14"/>
        <v>1</v>
      </c>
      <c r="T20" s="3" t="str">
        <f>VLOOKUP(Q20,道具信息!$Q$3:$S$20,2,FALSE)</f>
        <v>CHEST_ITEM_TYPE_T1_PART</v>
      </c>
      <c r="U20" s="3" t="str">
        <f>IF(COUNTIF(U$16:U19,T20)=0,T20,"")</f>
        <v/>
      </c>
      <c r="V20" s="3" t="str">
        <f t="shared" si="24"/>
        <v>CHEST_ITEM_TYPE_T1_PART</v>
      </c>
      <c r="W20" s="13" t="str">
        <f t="shared" si="19"/>
        <v/>
      </c>
      <c r="X20" s="3" t="str">
        <f t="shared" si="20"/>
        <v/>
      </c>
      <c r="Y20" s="3" t="str">
        <f t="shared" si="25"/>
        <v>100.0%</v>
      </c>
    </row>
    <row r="21" spans="2:25" x14ac:dyDescent="0.3">
      <c r="B21" s="2">
        <f>数据源!DO53</f>
        <v>2</v>
      </c>
      <c r="C21" s="2" t="str">
        <f>数据源!DP53</f>
        <v>T1MP5</v>
      </c>
      <c r="D21" s="2" t="str">
        <f>数据源!DQ53</f>
        <v>部件</v>
      </c>
      <c r="E21" s="2">
        <f>数据源!DR53</f>
        <v>50</v>
      </c>
      <c r="F21" s="2">
        <f>数据源!DS53</f>
        <v>1</v>
      </c>
      <c r="G21" s="2">
        <f>数据源!DT53</f>
        <v>5.5E-2</v>
      </c>
      <c r="H21" s="2">
        <f>数据源!DU53</f>
        <v>5.5E-2</v>
      </c>
      <c r="I21" s="2">
        <f>数据源!DV53</f>
        <v>550</v>
      </c>
      <c r="J21" s="3">
        <f t="shared" si="15"/>
        <v>1</v>
      </c>
      <c r="K21" s="3">
        <f t="shared" si="16"/>
        <v>1</v>
      </c>
      <c r="L21" s="3" t="str">
        <f t="shared" si="17"/>
        <v>部件</v>
      </c>
      <c r="M21" s="3">
        <f t="shared" ca="1" si="18"/>
        <v>91105</v>
      </c>
      <c r="N21" s="3" t="str">
        <f t="shared" ca="1" si="21"/>
        <v>91001,91003,91005,91101,91103,91105</v>
      </c>
      <c r="O21" s="3" t="str">
        <f t="shared" si="22"/>
        <v>550,550,550,550,550,550</v>
      </c>
      <c r="P21" s="1" t="str">
        <f t="shared" si="23"/>
        <v>(1,1),(1,1),(1,1),(1,1),(1,1),(1,1)</v>
      </c>
      <c r="Q21" s="3" t="str">
        <f>IF(D21="坦克碎片",VLOOKUP(C21,道具信息!$N$2:$O$291,2,FALSE)&amp;"碎片",VLOOKUP(C21,道具信息!$N$2:$O$291,2,FALSE))</f>
        <v>T1部件</v>
      </c>
      <c r="R21" s="3">
        <f t="shared" si="13"/>
        <v>10000</v>
      </c>
      <c r="S21" s="11">
        <f t="shared" si="14"/>
        <v>1</v>
      </c>
      <c r="T21" s="3" t="str">
        <f>VLOOKUP(Q21,道具信息!$Q$3:$S$20,2,FALSE)</f>
        <v>CHEST_ITEM_TYPE_T1_PART</v>
      </c>
      <c r="U21" s="3" t="str">
        <f>IF(COUNTIF(U$16:U20,T21)=0,T21,"")</f>
        <v/>
      </c>
      <c r="V21" s="3" t="str">
        <f t="shared" si="24"/>
        <v>CHEST_ITEM_TYPE_T1_PART</v>
      </c>
      <c r="W21" s="13" t="str">
        <f t="shared" si="19"/>
        <v/>
      </c>
      <c r="X21" s="3" t="str">
        <f t="shared" si="20"/>
        <v/>
      </c>
      <c r="Y21" s="3" t="str">
        <f t="shared" si="25"/>
        <v>100.0%</v>
      </c>
    </row>
    <row r="22" spans="2:25" x14ac:dyDescent="0.3">
      <c r="B22" s="2">
        <f>数据源!DO54</f>
        <v>2</v>
      </c>
      <c r="C22" s="2" t="str">
        <f>数据源!DP54</f>
        <v>T1HP1</v>
      </c>
      <c r="D22" s="2" t="str">
        <f>数据源!DQ54</f>
        <v>部件</v>
      </c>
      <c r="E22" s="2">
        <f>数据源!DR54</f>
        <v>50</v>
      </c>
      <c r="F22" s="2">
        <f>数据源!DS54</f>
        <v>1</v>
      </c>
      <c r="G22" s="2">
        <f>数据源!DT54</f>
        <v>5.5E-2</v>
      </c>
      <c r="H22" s="2">
        <f>数据源!DU54</f>
        <v>5.5E-2</v>
      </c>
      <c r="I22" s="2">
        <f>数据源!DV54</f>
        <v>550</v>
      </c>
      <c r="J22" s="3">
        <f t="shared" si="15"/>
        <v>1</v>
      </c>
      <c r="K22" s="3">
        <f t="shared" si="16"/>
        <v>1</v>
      </c>
      <c r="L22" s="3" t="str">
        <f t="shared" si="17"/>
        <v>部件</v>
      </c>
      <c r="M22" s="3">
        <f t="shared" ca="1" si="18"/>
        <v>91201</v>
      </c>
      <c r="N22" s="3" t="str">
        <f t="shared" ca="1" si="21"/>
        <v>91001,91003,91005,91101,91103,91105,91201</v>
      </c>
      <c r="O22" s="3" t="str">
        <f t="shared" si="22"/>
        <v>550,550,550,550,550,550,550</v>
      </c>
      <c r="P22" s="1" t="str">
        <f t="shared" si="23"/>
        <v>(1,1),(1,1),(1,1),(1,1),(1,1),(1,1),(1,1)</v>
      </c>
      <c r="Q22" s="3" t="str">
        <f>IF(D22="坦克碎片",VLOOKUP(C22,道具信息!$N$2:$O$291,2,FALSE)&amp;"碎片",VLOOKUP(C22,道具信息!$N$2:$O$291,2,FALSE))</f>
        <v>T1部件</v>
      </c>
      <c r="R22" s="3">
        <f t="shared" si="13"/>
        <v>10000</v>
      </c>
      <c r="S22" s="11">
        <f t="shared" si="14"/>
        <v>1</v>
      </c>
      <c r="T22" s="3" t="str">
        <f>VLOOKUP(Q22,道具信息!$Q$3:$S$20,2,FALSE)</f>
        <v>CHEST_ITEM_TYPE_T1_PART</v>
      </c>
      <c r="U22" s="3" t="str">
        <f>IF(COUNTIF(U$16:U21,T22)=0,T22,"")</f>
        <v/>
      </c>
      <c r="V22" s="3" t="str">
        <f t="shared" si="24"/>
        <v>CHEST_ITEM_TYPE_T1_PART</v>
      </c>
      <c r="W22" s="13" t="str">
        <f t="shared" si="19"/>
        <v/>
      </c>
      <c r="X22" s="3" t="str">
        <f t="shared" si="20"/>
        <v/>
      </c>
      <c r="Y22" s="3" t="str">
        <f t="shared" si="25"/>
        <v>100.0%</v>
      </c>
    </row>
    <row r="23" spans="2:25" x14ac:dyDescent="0.3">
      <c r="B23" s="2">
        <f>数据源!DO55</f>
        <v>2</v>
      </c>
      <c r="C23" s="2" t="str">
        <f>数据源!DP55</f>
        <v>T1HP3</v>
      </c>
      <c r="D23" s="2" t="str">
        <f>数据源!DQ55</f>
        <v>部件</v>
      </c>
      <c r="E23" s="2">
        <f>数据源!DR55</f>
        <v>50</v>
      </c>
      <c r="F23" s="2">
        <f>数据源!DS55</f>
        <v>1</v>
      </c>
      <c r="G23" s="2">
        <f>数据源!DT55</f>
        <v>5.5E-2</v>
      </c>
      <c r="H23" s="2">
        <f>数据源!DU55</f>
        <v>5.5E-2</v>
      </c>
      <c r="I23" s="2">
        <f>数据源!DV55</f>
        <v>550</v>
      </c>
      <c r="J23" s="3">
        <f t="shared" si="15"/>
        <v>1</v>
      </c>
      <c r="K23" s="3">
        <f t="shared" si="16"/>
        <v>1</v>
      </c>
      <c r="L23" s="3" t="str">
        <f t="shared" si="17"/>
        <v>部件</v>
      </c>
      <c r="M23" s="3">
        <f t="shared" ca="1" si="18"/>
        <v>91203</v>
      </c>
      <c r="N23" s="3" t="str">
        <f t="shared" ca="1" si="21"/>
        <v>91001,91003,91005,91101,91103,91105,91201,91203</v>
      </c>
      <c r="O23" s="3" t="str">
        <f t="shared" si="22"/>
        <v>550,550,550,550,550,550,550,550</v>
      </c>
      <c r="P23" s="1" t="str">
        <f t="shared" si="23"/>
        <v>(1,1),(1,1),(1,1),(1,1),(1,1),(1,1),(1,1),(1,1)</v>
      </c>
      <c r="Q23" s="3" t="str">
        <f>IF(D23="坦克碎片",VLOOKUP(C23,道具信息!$N$2:$O$291,2,FALSE)&amp;"碎片",VLOOKUP(C23,道具信息!$N$2:$O$291,2,FALSE))</f>
        <v>T1部件</v>
      </c>
      <c r="R23" s="3">
        <f t="shared" si="13"/>
        <v>10000</v>
      </c>
      <c r="S23" s="11">
        <f t="shared" si="14"/>
        <v>1</v>
      </c>
      <c r="T23" s="3" t="str">
        <f>VLOOKUP(Q23,道具信息!$Q$3:$S$20,2,FALSE)</f>
        <v>CHEST_ITEM_TYPE_T1_PART</v>
      </c>
      <c r="U23" s="3" t="str">
        <f>IF(COUNTIF(U$16:U22,T23)=0,T23,"")</f>
        <v/>
      </c>
      <c r="V23" s="3" t="str">
        <f t="shared" si="24"/>
        <v>CHEST_ITEM_TYPE_T1_PART</v>
      </c>
      <c r="W23" s="13" t="str">
        <f t="shared" si="19"/>
        <v/>
      </c>
      <c r="X23" s="3" t="str">
        <f t="shared" si="20"/>
        <v/>
      </c>
      <c r="Y23" s="3" t="str">
        <f t="shared" si="25"/>
        <v>100.0%</v>
      </c>
    </row>
    <row r="24" spans="2:25" x14ac:dyDescent="0.3">
      <c r="B24" s="2">
        <f>数据源!DO56</f>
        <v>2</v>
      </c>
      <c r="C24" s="2" t="str">
        <f>数据源!DP56</f>
        <v>T1HP5</v>
      </c>
      <c r="D24" s="2" t="str">
        <f>数据源!DQ56</f>
        <v>部件</v>
      </c>
      <c r="E24" s="2">
        <f>数据源!DR56</f>
        <v>50</v>
      </c>
      <c r="F24" s="2">
        <f>数据源!DS56</f>
        <v>1</v>
      </c>
      <c r="G24" s="2">
        <f>数据源!DT56</f>
        <v>5.6000000000000001E-2</v>
      </c>
      <c r="H24" s="2">
        <f>数据源!DU56</f>
        <v>5.6000000000000001E-2</v>
      </c>
      <c r="I24" s="2">
        <f>数据源!DV56</f>
        <v>560</v>
      </c>
      <c r="J24" s="3">
        <f t="shared" si="15"/>
        <v>1</v>
      </c>
      <c r="K24" s="3">
        <f t="shared" si="16"/>
        <v>1</v>
      </c>
      <c r="L24" s="3" t="str">
        <f t="shared" si="17"/>
        <v>部件</v>
      </c>
      <c r="M24" s="3">
        <f t="shared" ca="1" si="18"/>
        <v>91205</v>
      </c>
      <c r="N24" s="3" t="str">
        <f t="shared" ca="1" si="21"/>
        <v>91001,91003,91005,91101,91103,91105,91201,91203,91205</v>
      </c>
      <c r="O24" s="3" t="str">
        <f t="shared" si="22"/>
        <v>550,550,550,550,550,550,550,550,560</v>
      </c>
      <c r="P24" s="1" t="str">
        <f t="shared" si="23"/>
        <v>(1,1),(1,1),(1,1),(1,1),(1,1),(1,1),(1,1),(1,1),(1,1)</v>
      </c>
      <c r="Q24" s="3" t="str">
        <f>IF(D24="坦克碎片",VLOOKUP(C24,道具信息!$N$2:$O$291,2,FALSE)&amp;"碎片",VLOOKUP(C24,道具信息!$N$2:$O$291,2,FALSE))</f>
        <v>T1部件</v>
      </c>
      <c r="R24" s="3">
        <f t="shared" si="13"/>
        <v>10000</v>
      </c>
      <c r="S24" s="11">
        <f t="shared" si="14"/>
        <v>1</v>
      </c>
      <c r="T24" s="3" t="str">
        <f>VLOOKUP(Q24,道具信息!$Q$3:$S$20,2,FALSE)</f>
        <v>CHEST_ITEM_TYPE_T1_PART</v>
      </c>
      <c r="U24" s="3" t="str">
        <f>IF(COUNTIF(U$16:U23,T24)=0,T24,"")</f>
        <v/>
      </c>
      <c r="V24" s="3" t="str">
        <f t="shared" si="24"/>
        <v>CHEST_ITEM_TYPE_T1_PART</v>
      </c>
      <c r="W24" s="13" t="str">
        <f t="shared" si="19"/>
        <v/>
      </c>
      <c r="X24" s="3" t="str">
        <f t="shared" si="20"/>
        <v/>
      </c>
      <c r="Y24" s="3" t="str">
        <f t="shared" si="25"/>
        <v>100.0%</v>
      </c>
    </row>
    <row r="25" spans="2:25" x14ac:dyDescent="0.3">
      <c r="B25" s="2">
        <f>数据源!DO57</f>
        <v>2</v>
      </c>
      <c r="C25" s="2" t="str">
        <f>数据源!DP57</f>
        <v>T1LP2</v>
      </c>
      <c r="D25" s="2" t="str">
        <f>数据源!DQ57</f>
        <v>部件</v>
      </c>
      <c r="E25" s="2">
        <f>数据源!DR57</f>
        <v>50</v>
      </c>
      <c r="F25" s="2">
        <f>数据源!DS57</f>
        <v>1</v>
      </c>
      <c r="G25" s="2">
        <f>数据源!DT57</f>
        <v>5.6000000000000001E-2</v>
      </c>
      <c r="H25" s="2">
        <f>数据源!DU57</f>
        <v>5.6000000000000001E-2</v>
      </c>
      <c r="I25" s="2">
        <f>数据源!DV57</f>
        <v>560</v>
      </c>
      <c r="J25" s="3">
        <f t="shared" si="15"/>
        <v>1</v>
      </c>
      <c r="K25" s="3">
        <f t="shared" si="16"/>
        <v>1</v>
      </c>
      <c r="L25" s="3" t="str">
        <f t="shared" si="17"/>
        <v>部件</v>
      </c>
      <c r="M25" s="3">
        <f t="shared" ca="1" si="18"/>
        <v>91002</v>
      </c>
      <c r="N25" s="3" t="str">
        <f t="shared" ca="1" si="21"/>
        <v>91001,91003,91005,91101,91103,91105,91201,91203,91205,91002</v>
      </c>
      <c r="O25" s="3" t="str">
        <f t="shared" si="22"/>
        <v>550,550,550,550,550,550,550,550,560,560</v>
      </c>
      <c r="P25" s="1" t="str">
        <f t="shared" si="23"/>
        <v>(1,1),(1,1),(1,1),(1,1),(1,1),(1,1),(1,1),(1,1),(1,1),(1,1)</v>
      </c>
      <c r="Q25" s="3" t="str">
        <f>IF(D25="坦克碎片",VLOOKUP(C25,道具信息!$N$2:$O$291,2,FALSE)&amp;"碎片",VLOOKUP(C25,道具信息!$N$2:$O$291,2,FALSE))</f>
        <v>T1部件</v>
      </c>
      <c r="R25" s="3">
        <f t="shared" si="13"/>
        <v>10000</v>
      </c>
      <c r="S25" s="11">
        <f t="shared" si="14"/>
        <v>1</v>
      </c>
      <c r="T25" s="3" t="str">
        <f>VLOOKUP(Q25,道具信息!$Q$3:$S$20,2,FALSE)</f>
        <v>CHEST_ITEM_TYPE_T1_PART</v>
      </c>
      <c r="U25" s="3" t="str">
        <f>IF(COUNTIF(U$16:U24,T25)=0,T25,"")</f>
        <v/>
      </c>
      <c r="V25" s="3" t="str">
        <f t="shared" si="24"/>
        <v>CHEST_ITEM_TYPE_T1_PART</v>
      </c>
      <c r="W25" s="13" t="str">
        <f t="shared" si="19"/>
        <v/>
      </c>
      <c r="X25" s="3" t="str">
        <f t="shared" si="20"/>
        <v/>
      </c>
      <c r="Y25" s="3" t="str">
        <f t="shared" si="25"/>
        <v>100.0%</v>
      </c>
    </row>
    <row r="26" spans="2:25" x14ac:dyDescent="0.3">
      <c r="B26" s="2">
        <f>数据源!DO58</f>
        <v>2</v>
      </c>
      <c r="C26" s="2" t="str">
        <f>数据源!DP58</f>
        <v>T1LP4</v>
      </c>
      <c r="D26" s="2" t="str">
        <f>数据源!DQ58</f>
        <v>部件</v>
      </c>
      <c r="E26" s="2">
        <f>数据源!DR58</f>
        <v>50</v>
      </c>
      <c r="F26" s="2">
        <f>数据源!DS58</f>
        <v>1</v>
      </c>
      <c r="G26" s="2">
        <f>数据源!DT58</f>
        <v>5.6000000000000001E-2</v>
      </c>
      <c r="H26" s="2">
        <f>数据源!DU58</f>
        <v>5.6000000000000001E-2</v>
      </c>
      <c r="I26" s="2">
        <f>数据源!DV58</f>
        <v>560</v>
      </c>
      <c r="J26" s="3">
        <f t="shared" si="15"/>
        <v>1</v>
      </c>
      <c r="K26" s="3">
        <f t="shared" si="16"/>
        <v>1</v>
      </c>
      <c r="L26" s="3" t="str">
        <f t="shared" si="17"/>
        <v>部件</v>
      </c>
      <c r="M26" s="3">
        <f t="shared" ca="1" si="18"/>
        <v>91004</v>
      </c>
      <c r="N26" s="3" t="str">
        <f t="shared" ca="1" si="21"/>
        <v>91001,91003,91005,91101,91103,91105,91201,91203,91205,91002,91004</v>
      </c>
      <c r="O26" s="3" t="str">
        <f t="shared" si="22"/>
        <v>550,550,550,550,550,550,550,550,560,560,560</v>
      </c>
      <c r="P26" s="1" t="str">
        <f t="shared" si="23"/>
        <v>(1,1),(1,1),(1,1),(1,1),(1,1),(1,1),(1,1),(1,1),(1,1),(1,1),(1,1)</v>
      </c>
      <c r="Q26" s="3" t="str">
        <f>IF(D26="坦克碎片",VLOOKUP(C26,道具信息!$N$2:$O$291,2,FALSE)&amp;"碎片",VLOOKUP(C26,道具信息!$N$2:$O$291,2,FALSE))</f>
        <v>T1部件</v>
      </c>
      <c r="R26" s="3">
        <f t="shared" si="13"/>
        <v>10000</v>
      </c>
      <c r="S26" s="11">
        <f t="shared" si="14"/>
        <v>1</v>
      </c>
      <c r="T26" s="3" t="str">
        <f>VLOOKUP(Q26,道具信息!$Q$3:$S$20,2,FALSE)</f>
        <v>CHEST_ITEM_TYPE_T1_PART</v>
      </c>
      <c r="U26" s="3" t="str">
        <f>IF(COUNTIF(U$16:U25,T26)=0,T26,"")</f>
        <v/>
      </c>
      <c r="V26" s="3" t="str">
        <f t="shared" si="24"/>
        <v>CHEST_ITEM_TYPE_T1_PART</v>
      </c>
      <c r="W26" s="13" t="str">
        <f t="shared" si="19"/>
        <v/>
      </c>
      <c r="X26" s="3" t="str">
        <f t="shared" si="20"/>
        <v/>
      </c>
      <c r="Y26" s="3" t="str">
        <f t="shared" si="25"/>
        <v>100.0%</v>
      </c>
    </row>
    <row r="27" spans="2:25" x14ac:dyDescent="0.3">
      <c r="B27" s="2">
        <f>数据源!DO59</f>
        <v>2</v>
      </c>
      <c r="C27" s="2" t="str">
        <f>数据源!DP59</f>
        <v>T1LP6</v>
      </c>
      <c r="D27" s="2" t="str">
        <f>数据源!DQ59</f>
        <v>部件</v>
      </c>
      <c r="E27" s="2">
        <f>数据源!DR59</f>
        <v>50</v>
      </c>
      <c r="F27" s="2">
        <f>数据源!DS59</f>
        <v>1</v>
      </c>
      <c r="G27" s="2">
        <f>数据源!DT59</f>
        <v>5.6000000000000001E-2</v>
      </c>
      <c r="H27" s="2">
        <f>数据源!DU59</f>
        <v>5.6000000000000001E-2</v>
      </c>
      <c r="I27" s="2">
        <f>数据源!DV59</f>
        <v>560</v>
      </c>
      <c r="J27" s="3">
        <f t="shared" si="15"/>
        <v>1</v>
      </c>
      <c r="K27" s="3">
        <f t="shared" si="16"/>
        <v>1</v>
      </c>
      <c r="L27" s="3" t="str">
        <f t="shared" si="17"/>
        <v>部件</v>
      </c>
      <c r="M27" s="3">
        <f t="shared" ca="1" si="18"/>
        <v>91006</v>
      </c>
      <c r="N27" s="3" t="str">
        <f t="shared" ca="1" si="21"/>
        <v>91001,91003,91005,91101,91103,91105,91201,91203,91205,91002,91004,91006</v>
      </c>
      <c r="O27" s="3" t="str">
        <f t="shared" si="22"/>
        <v>550,550,550,550,550,550,550,550,560,560,560,560</v>
      </c>
      <c r="P27" s="1" t="str">
        <f t="shared" si="23"/>
        <v>(1,1),(1,1),(1,1),(1,1),(1,1),(1,1),(1,1),(1,1),(1,1),(1,1),(1,1),(1,1)</v>
      </c>
      <c r="Q27" s="3" t="str">
        <f>IF(D27="坦克碎片",VLOOKUP(C27,道具信息!$N$2:$O$291,2,FALSE)&amp;"碎片",VLOOKUP(C27,道具信息!$N$2:$O$291,2,FALSE))</f>
        <v>T1部件</v>
      </c>
      <c r="R27" s="3">
        <f t="shared" si="13"/>
        <v>10000</v>
      </c>
      <c r="S27" s="11">
        <f t="shared" si="14"/>
        <v>1</v>
      </c>
      <c r="T27" s="3" t="str">
        <f>VLOOKUP(Q27,道具信息!$Q$3:$S$20,2,FALSE)</f>
        <v>CHEST_ITEM_TYPE_T1_PART</v>
      </c>
      <c r="U27" s="3" t="str">
        <f>IF(COUNTIF(U$16:U26,T27)=0,T27,"")</f>
        <v/>
      </c>
      <c r="V27" s="3" t="str">
        <f t="shared" si="24"/>
        <v>CHEST_ITEM_TYPE_T1_PART</v>
      </c>
      <c r="W27" s="13" t="str">
        <f t="shared" si="19"/>
        <v/>
      </c>
      <c r="X27" s="3" t="str">
        <f t="shared" si="20"/>
        <v/>
      </c>
      <c r="Y27" s="3" t="str">
        <f t="shared" si="25"/>
        <v>100.0%</v>
      </c>
    </row>
    <row r="28" spans="2:25" x14ac:dyDescent="0.3">
      <c r="B28" s="2">
        <f>数据源!DO60</f>
        <v>2</v>
      </c>
      <c r="C28" s="2" t="str">
        <f>数据源!DP60</f>
        <v>T1MP2</v>
      </c>
      <c r="D28" s="2" t="str">
        <f>数据源!DQ60</f>
        <v>部件</v>
      </c>
      <c r="E28" s="2">
        <f>数据源!DR60</f>
        <v>50</v>
      </c>
      <c r="F28" s="2">
        <f>数据源!DS60</f>
        <v>1</v>
      </c>
      <c r="G28" s="2">
        <f>数据源!DT60</f>
        <v>5.6000000000000001E-2</v>
      </c>
      <c r="H28" s="2">
        <f>数据源!DU60</f>
        <v>5.6000000000000001E-2</v>
      </c>
      <c r="I28" s="2">
        <f>数据源!DV60</f>
        <v>560</v>
      </c>
      <c r="J28" s="3">
        <f t="shared" si="15"/>
        <v>1</v>
      </c>
      <c r="K28" s="3">
        <f t="shared" si="16"/>
        <v>1</v>
      </c>
      <c r="L28" s="3" t="str">
        <f t="shared" si="17"/>
        <v>部件</v>
      </c>
      <c r="M28" s="3">
        <f t="shared" ca="1" si="18"/>
        <v>91102</v>
      </c>
      <c r="N28" s="3" t="str">
        <f t="shared" ca="1" si="21"/>
        <v>91001,91003,91005,91101,91103,91105,91201,91203,91205,91002,91004,91006,91102</v>
      </c>
      <c r="O28" s="3" t="str">
        <f t="shared" si="22"/>
        <v>550,550,550,550,550,550,550,550,560,560,560,560,560</v>
      </c>
      <c r="P28" s="1" t="str">
        <f t="shared" si="23"/>
        <v>(1,1),(1,1),(1,1),(1,1),(1,1),(1,1),(1,1),(1,1),(1,1),(1,1),(1,1),(1,1),(1,1)</v>
      </c>
      <c r="Q28" s="3" t="str">
        <f>IF(D28="坦克碎片",VLOOKUP(C28,道具信息!$N$2:$O$291,2,FALSE)&amp;"碎片",VLOOKUP(C28,道具信息!$N$2:$O$291,2,FALSE))</f>
        <v>T1部件</v>
      </c>
      <c r="R28" s="3">
        <f t="shared" si="13"/>
        <v>10000</v>
      </c>
      <c r="S28" s="11">
        <f t="shared" si="14"/>
        <v>1</v>
      </c>
      <c r="T28" s="3" t="str">
        <f>VLOOKUP(Q28,道具信息!$Q$3:$S$20,2,FALSE)</f>
        <v>CHEST_ITEM_TYPE_T1_PART</v>
      </c>
      <c r="U28" s="3" t="str">
        <f>IF(COUNTIF(U$16:U27,T28)=0,T28,"")</f>
        <v/>
      </c>
      <c r="V28" s="3" t="str">
        <f t="shared" si="24"/>
        <v>CHEST_ITEM_TYPE_T1_PART</v>
      </c>
      <c r="W28" s="13" t="str">
        <f t="shared" si="19"/>
        <v/>
      </c>
      <c r="X28" s="3" t="str">
        <f t="shared" si="20"/>
        <v/>
      </c>
      <c r="Y28" s="3" t="str">
        <f t="shared" si="25"/>
        <v>100.0%</v>
      </c>
    </row>
    <row r="29" spans="2:25" x14ac:dyDescent="0.3">
      <c r="B29" s="2">
        <f>数据源!DO61</f>
        <v>2</v>
      </c>
      <c r="C29" s="2" t="str">
        <f>数据源!DP61</f>
        <v>T1MP4</v>
      </c>
      <c r="D29" s="2" t="str">
        <f>数据源!DQ61</f>
        <v>部件</v>
      </c>
      <c r="E29" s="2">
        <f>数据源!DR61</f>
        <v>50</v>
      </c>
      <c r="F29" s="2">
        <f>数据源!DS61</f>
        <v>1</v>
      </c>
      <c r="G29" s="2">
        <f>数据源!DT61</f>
        <v>5.6000000000000001E-2</v>
      </c>
      <c r="H29" s="2">
        <f>数据源!DU61</f>
        <v>5.6000000000000001E-2</v>
      </c>
      <c r="I29" s="2">
        <f>数据源!DV61</f>
        <v>560</v>
      </c>
      <c r="J29" s="3">
        <f t="shared" si="15"/>
        <v>1</v>
      </c>
      <c r="K29" s="3">
        <f t="shared" si="16"/>
        <v>1</v>
      </c>
      <c r="L29" s="3" t="str">
        <f t="shared" si="17"/>
        <v>部件</v>
      </c>
      <c r="M29" s="3">
        <f t="shared" ca="1" si="18"/>
        <v>91104</v>
      </c>
      <c r="N29" s="3" t="str">
        <f t="shared" ca="1" si="21"/>
        <v>91001,91003,91005,91101,91103,91105,91201,91203,91205,91002,91004,91006,91102,91104</v>
      </c>
      <c r="O29" s="3" t="str">
        <f t="shared" si="22"/>
        <v>550,550,550,550,550,550,550,550,560,560,560,560,560,560</v>
      </c>
      <c r="P29" s="1" t="str">
        <f t="shared" si="23"/>
        <v>(1,1),(1,1),(1,1),(1,1),(1,1),(1,1),(1,1),(1,1),(1,1),(1,1),(1,1),(1,1),(1,1),(1,1)</v>
      </c>
      <c r="Q29" s="3" t="str">
        <f>IF(D29="坦克碎片",VLOOKUP(C29,道具信息!$N$2:$O$291,2,FALSE)&amp;"碎片",VLOOKUP(C29,道具信息!$N$2:$O$291,2,FALSE))</f>
        <v>T1部件</v>
      </c>
      <c r="R29" s="3">
        <f t="shared" si="13"/>
        <v>10000</v>
      </c>
      <c r="S29" s="11">
        <f t="shared" si="14"/>
        <v>1</v>
      </c>
      <c r="T29" s="3" t="str">
        <f>VLOOKUP(Q29,道具信息!$Q$3:$S$20,2,FALSE)</f>
        <v>CHEST_ITEM_TYPE_T1_PART</v>
      </c>
      <c r="U29" s="3" t="str">
        <f>IF(COUNTIF(U$16:U28,T29)=0,T29,"")</f>
        <v/>
      </c>
      <c r="V29" s="3" t="str">
        <f t="shared" si="24"/>
        <v>CHEST_ITEM_TYPE_T1_PART</v>
      </c>
      <c r="W29" s="13" t="str">
        <f t="shared" si="19"/>
        <v/>
      </c>
      <c r="X29" s="3" t="str">
        <f t="shared" si="20"/>
        <v/>
      </c>
      <c r="Y29" s="3" t="str">
        <f t="shared" si="25"/>
        <v>100.0%</v>
      </c>
    </row>
    <row r="30" spans="2:25" x14ac:dyDescent="0.3">
      <c r="B30" s="2">
        <f>数据源!DO62</f>
        <v>2</v>
      </c>
      <c r="C30" s="2" t="str">
        <f>数据源!DP62</f>
        <v>T1MP6</v>
      </c>
      <c r="D30" s="2" t="str">
        <f>数据源!DQ62</f>
        <v>部件</v>
      </c>
      <c r="E30" s="2">
        <f>数据源!DR62</f>
        <v>50</v>
      </c>
      <c r="F30" s="2">
        <f>数据源!DS62</f>
        <v>1</v>
      </c>
      <c r="G30" s="2">
        <f>数据源!DT62</f>
        <v>5.6000000000000001E-2</v>
      </c>
      <c r="H30" s="2">
        <f>数据源!DU62</f>
        <v>5.6000000000000001E-2</v>
      </c>
      <c r="I30" s="2">
        <f>数据源!DV62</f>
        <v>560</v>
      </c>
      <c r="J30" s="3">
        <f t="shared" si="15"/>
        <v>1</v>
      </c>
      <c r="K30" s="3">
        <f t="shared" si="16"/>
        <v>1</v>
      </c>
      <c r="L30" s="3" t="str">
        <f t="shared" si="17"/>
        <v>部件</v>
      </c>
      <c r="M30" s="3">
        <f t="shared" ca="1" si="18"/>
        <v>91106</v>
      </c>
      <c r="N30" s="3" t="str">
        <f t="shared" ca="1" si="21"/>
        <v>91001,91003,91005,91101,91103,91105,91201,91203,91205,91002,91004,91006,91102,91104,91106</v>
      </c>
      <c r="O30" s="3" t="str">
        <f t="shared" si="22"/>
        <v>550,550,550,550,550,550,550,550,560,560,560,560,560,560,560</v>
      </c>
      <c r="P30" s="1" t="str">
        <f t="shared" si="23"/>
        <v>(1,1),(1,1),(1,1),(1,1),(1,1),(1,1),(1,1),(1,1),(1,1),(1,1),(1,1),(1,1),(1,1),(1,1),(1,1)</v>
      </c>
      <c r="Q30" s="3" t="str">
        <f>IF(D30="坦克碎片",VLOOKUP(C30,道具信息!$N$2:$O$291,2,FALSE)&amp;"碎片",VLOOKUP(C30,道具信息!$N$2:$O$291,2,FALSE))</f>
        <v>T1部件</v>
      </c>
      <c r="R30" s="3">
        <f t="shared" si="13"/>
        <v>10000</v>
      </c>
      <c r="S30" s="11">
        <f t="shared" si="14"/>
        <v>1</v>
      </c>
      <c r="T30" s="3" t="str">
        <f>VLOOKUP(Q30,道具信息!$Q$3:$S$20,2,FALSE)</f>
        <v>CHEST_ITEM_TYPE_T1_PART</v>
      </c>
      <c r="U30" s="3" t="str">
        <f>IF(COUNTIF(U$16:U29,T30)=0,T30,"")</f>
        <v/>
      </c>
      <c r="V30" s="3" t="str">
        <f t="shared" si="24"/>
        <v>CHEST_ITEM_TYPE_T1_PART</v>
      </c>
      <c r="W30" s="13" t="str">
        <f t="shared" si="19"/>
        <v/>
      </c>
      <c r="X30" s="3" t="str">
        <f t="shared" si="20"/>
        <v/>
      </c>
      <c r="Y30" s="3" t="str">
        <f t="shared" si="25"/>
        <v>100.0%</v>
      </c>
    </row>
    <row r="31" spans="2:25" x14ac:dyDescent="0.3">
      <c r="B31" s="2">
        <f>数据源!DO63</f>
        <v>2</v>
      </c>
      <c r="C31" s="2" t="str">
        <f>数据源!DP63</f>
        <v>T1HP2</v>
      </c>
      <c r="D31" s="2" t="str">
        <f>数据源!DQ63</f>
        <v>部件</v>
      </c>
      <c r="E31" s="2">
        <f>数据源!DR63</f>
        <v>50</v>
      </c>
      <c r="F31" s="2">
        <f>数据源!DS63</f>
        <v>1</v>
      </c>
      <c r="G31" s="2">
        <f>数据源!DT63</f>
        <v>5.6000000000000001E-2</v>
      </c>
      <c r="H31" s="2">
        <f>数据源!DU63</f>
        <v>5.6000000000000001E-2</v>
      </c>
      <c r="I31" s="2">
        <f>数据源!DV63</f>
        <v>560</v>
      </c>
      <c r="J31" s="3">
        <f t="shared" si="15"/>
        <v>1</v>
      </c>
      <c r="K31" s="3">
        <f t="shared" si="16"/>
        <v>1</v>
      </c>
      <c r="L31" s="3" t="str">
        <f t="shared" si="17"/>
        <v>部件</v>
      </c>
      <c r="M31" s="3">
        <f t="shared" ca="1" si="18"/>
        <v>91202</v>
      </c>
      <c r="N31" s="3" t="str">
        <f t="shared" ca="1" si="21"/>
        <v>91001,91003,91005,91101,91103,91105,91201,91203,91205,91002,91004,91006,91102,91104,91106,91202</v>
      </c>
      <c r="O31" s="3" t="str">
        <f t="shared" si="22"/>
        <v>550,550,550,550,550,550,550,550,560,560,560,560,560,560,560,560</v>
      </c>
      <c r="P31" s="1" t="str">
        <f t="shared" si="23"/>
        <v>(1,1),(1,1),(1,1),(1,1),(1,1),(1,1),(1,1),(1,1),(1,1),(1,1),(1,1),(1,1),(1,1),(1,1),(1,1),(1,1)</v>
      </c>
      <c r="Q31" s="3" t="str">
        <f>IF(D31="坦克碎片",VLOOKUP(C31,道具信息!$N$2:$O$291,2,FALSE)&amp;"碎片",VLOOKUP(C31,道具信息!$N$2:$O$291,2,FALSE))</f>
        <v>T1部件</v>
      </c>
      <c r="R31" s="3">
        <f t="shared" si="13"/>
        <v>10000</v>
      </c>
      <c r="S31" s="11">
        <f t="shared" si="14"/>
        <v>1</v>
      </c>
      <c r="T31" s="3" t="str">
        <f>VLOOKUP(Q31,道具信息!$Q$3:$S$20,2,FALSE)</f>
        <v>CHEST_ITEM_TYPE_T1_PART</v>
      </c>
      <c r="U31" s="3" t="str">
        <f>IF(COUNTIF(U$16:U30,T31)=0,T31,"")</f>
        <v/>
      </c>
      <c r="V31" s="3" t="str">
        <f t="shared" si="24"/>
        <v>CHEST_ITEM_TYPE_T1_PART</v>
      </c>
      <c r="W31" s="13" t="str">
        <f t="shared" si="19"/>
        <v/>
      </c>
      <c r="X31" s="3" t="str">
        <f t="shared" si="20"/>
        <v/>
      </c>
      <c r="Y31" s="3" t="str">
        <f t="shared" si="25"/>
        <v>100.0%</v>
      </c>
    </row>
    <row r="32" spans="2:25" x14ac:dyDescent="0.3">
      <c r="B32" s="2">
        <f>数据源!DO64</f>
        <v>2</v>
      </c>
      <c r="C32" s="2" t="str">
        <f>数据源!DP64</f>
        <v>T1HP4</v>
      </c>
      <c r="D32" s="2" t="str">
        <f>数据源!DQ64</f>
        <v>部件</v>
      </c>
      <c r="E32" s="2">
        <f>数据源!DR64</f>
        <v>50</v>
      </c>
      <c r="F32" s="2">
        <f>数据源!DS64</f>
        <v>1</v>
      </c>
      <c r="G32" s="2">
        <f>数据源!DT64</f>
        <v>5.6000000000000001E-2</v>
      </c>
      <c r="H32" s="2">
        <f>数据源!DU64</f>
        <v>5.6000000000000001E-2</v>
      </c>
      <c r="I32" s="2">
        <f>数据源!DV64</f>
        <v>560</v>
      </c>
      <c r="J32" s="3">
        <f t="shared" si="15"/>
        <v>1</v>
      </c>
      <c r="K32" s="3">
        <f t="shared" si="16"/>
        <v>1</v>
      </c>
      <c r="L32" s="3" t="str">
        <f t="shared" si="17"/>
        <v>部件</v>
      </c>
      <c r="M32" s="3">
        <f t="shared" ca="1" si="18"/>
        <v>91204</v>
      </c>
      <c r="N32" s="3" t="str">
        <f t="shared" ca="1" si="21"/>
        <v>91001,91003,91005,91101,91103,91105,91201,91203,91205,91002,91004,91006,91102,91104,91106,91202,91204</v>
      </c>
      <c r="O32" s="3" t="str">
        <f t="shared" si="22"/>
        <v>550,550,550,550,550,550,550,550,560,560,560,560,560,560,560,560,560</v>
      </c>
      <c r="P32" s="1" t="str">
        <f t="shared" si="23"/>
        <v>(1,1),(1,1),(1,1),(1,1),(1,1),(1,1),(1,1),(1,1),(1,1),(1,1),(1,1),(1,1),(1,1),(1,1),(1,1),(1,1),(1,1)</v>
      </c>
      <c r="Q32" s="3" t="str">
        <f>IF(D32="坦克碎片",VLOOKUP(C32,道具信息!$N$2:$O$291,2,FALSE)&amp;"碎片",VLOOKUP(C32,道具信息!$N$2:$O$291,2,FALSE))</f>
        <v>T1部件</v>
      </c>
      <c r="R32" s="3">
        <f t="shared" si="13"/>
        <v>10000</v>
      </c>
      <c r="S32" s="11">
        <f t="shared" si="14"/>
        <v>1</v>
      </c>
      <c r="T32" s="3" t="str">
        <f>VLOOKUP(Q32,道具信息!$Q$3:$S$20,2,FALSE)</f>
        <v>CHEST_ITEM_TYPE_T1_PART</v>
      </c>
      <c r="U32" s="3" t="str">
        <f>IF(COUNTIF(U$16:U31,T32)=0,T32,"")</f>
        <v/>
      </c>
      <c r="V32" s="3" t="str">
        <f t="shared" si="24"/>
        <v>CHEST_ITEM_TYPE_T1_PART</v>
      </c>
      <c r="W32" s="13" t="str">
        <f t="shared" si="19"/>
        <v/>
      </c>
      <c r="X32" s="3" t="str">
        <f t="shared" si="20"/>
        <v/>
      </c>
      <c r="Y32" s="3" t="str">
        <f t="shared" si="25"/>
        <v>100.0%</v>
      </c>
    </row>
    <row r="33" spans="2:25" x14ac:dyDescent="0.3">
      <c r="B33" s="2">
        <f>数据源!DO65</f>
        <v>2</v>
      </c>
      <c r="C33" s="2" t="str">
        <f>数据源!DP65</f>
        <v>T1HP6</v>
      </c>
      <c r="D33" s="2" t="str">
        <f>数据源!DQ65</f>
        <v>部件</v>
      </c>
      <c r="E33" s="2">
        <f>数据源!DR65</f>
        <v>50</v>
      </c>
      <c r="F33" s="2">
        <f>数据源!DS65</f>
        <v>1</v>
      </c>
      <c r="G33" s="2">
        <f>数据源!DT65</f>
        <v>5.6000000000000001E-2</v>
      </c>
      <c r="H33" s="2">
        <f>数据源!DU65</f>
        <v>5.6000000000000001E-2</v>
      </c>
      <c r="I33" s="2">
        <f>数据源!DV65</f>
        <v>560</v>
      </c>
      <c r="J33" s="3">
        <f t="shared" si="15"/>
        <v>1</v>
      </c>
      <c r="K33" s="3">
        <f t="shared" si="16"/>
        <v>1</v>
      </c>
      <c r="L33" s="3" t="str">
        <f t="shared" si="17"/>
        <v>部件</v>
      </c>
      <c r="M33" s="3">
        <f t="shared" ca="1" si="18"/>
        <v>91206</v>
      </c>
      <c r="N33" s="3" t="str">
        <f t="shared" ca="1" si="21"/>
        <v>91001,91003,91005,91101,91103,91105,91201,91203,91205,91002,91004,91006,91102,91104,91106,91202,91204,91206</v>
      </c>
      <c r="O33" s="3" t="str">
        <f t="shared" si="22"/>
        <v>550,550,550,550,550,550,550,550,560,560,560,560,560,560,560,560,560,560</v>
      </c>
      <c r="P33" s="1" t="str">
        <f t="shared" si="23"/>
        <v>(1,1),(1,1),(1,1),(1,1),(1,1),(1,1),(1,1),(1,1),(1,1),(1,1),(1,1),(1,1),(1,1),(1,1),(1,1),(1,1),(1,1),(1,1)</v>
      </c>
      <c r="Q33" s="3" t="str">
        <f>IF(D33="坦克碎片",VLOOKUP(C33,道具信息!$N$2:$O$291,2,FALSE)&amp;"碎片",VLOOKUP(C33,道具信息!$N$2:$O$291,2,FALSE))</f>
        <v>T1部件</v>
      </c>
      <c r="R33" s="3">
        <f t="shared" si="13"/>
        <v>10000</v>
      </c>
      <c r="S33" s="11">
        <f t="shared" si="14"/>
        <v>1</v>
      </c>
      <c r="T33" s="3" t="str">
        <f>VLOOKUP(Q33,道具信息!$Q$3:$S$20,2,FALSE)</f>
        <v>CHEST_ITEM_TYPE_T1_PART</v>
      </c>
      <c r="U33" s="3" t="str">
        <f>IF(COUNTIF(U$16:U32,T33)=0,T33,"")</f>
        <v/>
      </c>
      <c r="V33" s="3" t="str">
        <f t="shared" si="24"/>
        <v>CHEST_ITEM_TYPE_T1_PART</v>
      </c>
      <c r="W33" s="13" t="str">
        <f t="shared" si="19"/>
        <v/>
      </c>
      <c r="X33" s="3" t="str">
        <f t="shared" si="20"/>
        <v/>
      </c>
      <c r="Y33" s="3" t="str">
        <f t="shared" si="25"/>
        <v>100.0%</v>
      </c>
    </row>
    <row r="34" spans="2:25" x14ac:dyDescent="0.3">
      <c r="N34" s="3" t="str">
        <f ca="1">"["&amp;N33&amp;"]"</f>
        <v>[91001,91003,91005,91101,91103,91105,91201,91203,91205,91002,91004,91006,91102,91104,91106,91202,91204,91206]</v>
      </c>
      <c r="O34" s="3" t="str">
        <f>"["&amp;O33&amp;"]"</f>
        <v>[550,550,550,550,550,550,550,550,560,560,560,560,560,560,560,560,560,560]</v>
      </c>
      <c r="P34" s="3" t="str">
        <f>"["&amp;P33&amp;"]"</f>
        <v>[(1,1),(1,1),(1,1),(1,1),(1,1),(1,1),(1,1),(1,1),(1,1),(1,1),(1,1),(1,1),(1,1),(1,1),(1,1),(1,1),(1,1),(1,1)]</v>
      </c>
      <c r="S34" s="10"/>
      <c r="V34" s="3" t="str">
        <f>"["&amp;V33&amp;"]"</f>
        <v>[CHEST_ITEM_TYPE_T1_PART]</v>
      </c>
      <c r="Y34" s="3" t="str">
        <f>"["&amp;Y33&amp;"]"</f>
        <v>[100.0%]</v>
      </c>
    </row>
    <row r="36" spans="2:25" x14ac:dyDescent="0.3">
      <c r="B36" s="2" t="str">
        <f>数据源!CW68</f>
        <v>联赛等级</v>
      </c>
      <c r="C36" s="2" t="str">
        <f>数据源!CX68</f>
        <v>道具名称</v>
      </c>
      <c r="D36" s="2" t="str">
        <f>数据源!CY68</f>
        <v>对应大类</v>
      </c>
      <c r="E36" s="2" t="str">
        <f>数据源!CZ68</f>
        <v>道具价值</v>
      </c>
      <c r="F36" s="2" t="str">
        <f>数据源!DA68</f>
        <v>抽取个数</v>
      </c>
      <c r="G36" s="2" t="str">
        <f>数据源!DB68</f>
        <v>价值比例</v>
      </c>
      <c r="H36" s="2" t="str">
        <f>数据源!DC68</f>
        <v>产出概率</v>
      </c>
      <c r="I36" s="2" t="str">
        <f>数据源!DD68</f>
        <v>权重值</v>
      </c>
      <c r="J36" s="7" t="s">
        <v>234</v>
      </c>
      <c r="K36" s="7" t="s">
        <v>235</v>
      </c>
      <c r="L36" s="3" t="s">
        <v>222</v>
      </c>
      <c r="M36" s="3" t="s">
        <v>152</v>
      </c>
      <c r="N36" s="3" t="s">
        <v>224</v>
      </c>
      <c r="O36" s="3" t="s">
        <v>225</v>
      </c>
      <c r="P36" s="3" t="s">
        <v>226</v>
      </c>
      <c r="Q36" s="8" t="s">
        <v>244</v>
      </c>
      <c r="R36" s="8" t="s">
        <v>245</v>
      </c>
      <c r="S36" s="8" t="s">
        <v>246</v>
      </c>
    </row>
    <row r="37" spans="2:25" x14ac:dyDescent="0.3">
      <c r="B37" s="2">
        <f>数据源!DO69</f>
        <v>3</v>
      </c>
      <c r="C37" s="2" t="str">
        <f>数据源!DP69</f>
        <v>T2LP1</v>
      </c>
      <c r="D37" s="2" t="str">
        <f>数据源!DQ69</f>
        <v>部件</v>
      </c>
      <c r="E37" s="2">
        <f>数据源!DR69</f>
        <v>140.00000000000003</v>
      </c>
      <c r="F37" s="2">
        <f>数据源!DS69</f>
        <v>1</v>
      </c>
      <c r="G37" s="2">
        <f>数据源!DT69</f>
        <v>0.111</v>
      </c>
      <c r="H37" s="2">
        <f>数据源!DU69</f>
        <v>0.111</v>
      </c>
      <c r="I37" s="2">
        <f>数据源!DV69</f>
        <v>1110</v>
      </c>
      <c r="J37" s="3">
        <f>ROUNDUP(IF(F37&gt;1,F37-ROUNDDOWN(SQRT(F37),0),F37),0)</f>
        <v>1</v>
      </c>
      <c r="K37" s="3">
        <f>F37*2-J37</f>
        <v>1</v>
      </c>
      <c r="L37" s="3" t="str">
        <f>RIGHT(D37,2)</f>
        <v>部件</v>
      </c>
      <c r="M37" s="3">
        <f ca="1">IF(OR(L37="坦克",L37="碎片"),VLOOKUP(C37,INDIRECT("坦克ID"),MATCH(L37&amp;"ID",INDIRECT("坦克标头"),0),FALSE),VLOOKUP(C37,INDIRECT(L37&amp;"ID"),2,FALSE))</f>
        <v>92001</v>
      </c>
      <c r="N37" s="3">
        <f ca="1">M37</f>
        <v>92001</v>
      </c>
      <c r="O37" s="3">
        <f>I37</f>
        <v>1110</v>
      </c>
      <c r="P37" s="1" t="str">
        <f>"("&amp;J37&amp;","&amp;K37&amp;")"</f>
        <v>(1,1)</v>
      </c>
      <c r="Q37" s="3" t="str">
        <f>IF(D37="坦克碎片",VLOOKUP(C37,道具信息!$N$2:$O$291,2,FALSE)&amp;"碎片",VLOOKUP(C37,道具信息!$N$2:$O$291,2,FALSE))</f>
        <v>T2部件</v>
      </c>
      <c r="R37" s="3">
        <f t="shared" ref="R37:R45" si="26">SUMIFS(I$3:I$132,Q$3:Q$132,Q37,B$3:B$132,B37)</f>
        <v>10000</v>
      </c>
      <c r="S37" s="11">
        <f t="shared" ref="S37:S45" si="27">ROUND(R37/SUMIF(B$3:B$132,B37,I$3:I$132),3)</f>
        <v>1</v>
      </c>
      <c r="T37" s="3" t="str">
        <f>VLOOKUP(Q37,道具信息!$Q$3:$S$20,2,FALSE)</f>
        <v>CHEST_ITEM_TYPE_T2_PART</v>
      </c>
      <c r="U37" s="3" t="str">
        <f>T37</f>
        <v>CHEST_ITEM_TYPE_T2_PART</v>
      </c>
      <c r="V37" s="3" t="str">
        <f>U37</f>
        <v>CHEST_ITEM_TYPE_T2_PART</v>
      </c>
      <c r="W37" s="13">
        <f>IF(U37&lt;&gt;"",ROUND(S37*100%,3),"")</f>
        <v>1</v>
      </c>
      <c r="X37" s="3" t="str">
        <f>TEXT(W37,"0.0%")</f>
        <v>100.0%</v>
      </c>
      <c r="Y37" s="3" t="str">
        <f>X37</f>
        <v>100.0%</v>
      </c>
    </row>
    <row r="38" spans="2:25" x14ac:dyDescent="0.3">
      <c r="B38" s="2">
        <f>数据源!DO70</f>
        <v>3</v>
      </c>
      <c r="C38" s="2" t="str">
        <f>数据源!DP70</f>
        <v>T2LP3</v>
      </c>
      <c r="D38" s="2" t="str">
        <f>数据源!DQ70</f>
        <v>部件</v>
      </c>
      <c r="E38" s="2">
        <f>数据源!DR70</f>
        <v>140.00000000000003</v>
      </c>
      <c r="F38" s="2">
        <f>数据源!DS70</f>
        <v>1</v>
      </c>
      <c r="G38" s="2">
        <f>数据源!DT70</f>
        <v>0.111</v>
      </c>
      <c r="H38" s="2">
        <f>数据源!DU70</f>
        <v>0.111</v>
      </c>
      <c r="I38" s="2">
        <f>数据源!DV70</f>
        <v>1110</v>
      </c>
      <c r="J38" s="3">
        <f t="shared" ref="J38:J45" si="28">ROUNDUP(IF(F38&gt;1,F38-ROUNDDOWN(SQRT(F38),0),F38),0)</f>
        <v>1</v>
      </c>
      <c r="K38" s="3">
        <f t="shared" ref="K38:K45" si="29">F38*2-J38</f>
        <v>1</v>
      </c>
      <c r="L38" s="3" t="str">
        <f t="shared" ref="L38:L45" si="30">RIGHT(D38,2)</f>
        <v>部件</v>
      </c>
      <c r="M38" s="3">
        <f t="shared" ref="M38:M45" ca="1" si="31">IF(OR(L38="坦克",L38="碎片"),VLOOKUP(C38,INDIRECT("坦克ID"),MATCH(L38&amp;"ID",INDIRECT("坦克标头"),0),FALSE),VLOOKUP(C38,INDIRECT(L38&amp;"ID"),2,FALSE))</f>
        <v>92003</v>
      </c>
      <c r="N38" s="3" t="str">
        <f ca="1">N37&amp;","&amp;M38</f>
        <v>92001,92003</v>
      </c>
      <c r="O38" s="3" t="str">
        <f>O37&amp;","&amp;I38</f>
        <v>1110,1110</v>
      </c>
      <c r="P38" s="1" t="str">
        <f>P37&amp;","&amp;"("&amp;J38&amp;","&amp;K38&amp;")"</f>
        <v>(1,1),(1,1)</v>
      </c>
      <c r="Q38" s="3" t="str">
        <f>IF(D38="坦克碎片",VLOOKUP(C38,道具信息!$N$2:$O$291,2,FALSE)&amp;"碎片",VLOOKUP(C38,道具信息!$N$2:$O$291,2,FALSE))</f>
        <v>T2部件</v>
      </c>
      <c r="R38" s="3">
        <f t="shared" si="26"/>
        <v>10000</v>
      </c>
      <c r="S38" s="11">
        <f t="shared" si="27"/>
        <v>1</v>
      </c>
      <c r="T38" s="3" t="str">
        <f>VLOOKUP(Q38,道具信息!$Q$3:$S$20,2,FALSE)</f>
        <v>CHEST_ITEM_TYPE_T2_PART</v>
      </c>
      <c r="U38" s="3" t="str">
        <f>IF(COUNTIF(U$37:U37,T38)=0,T38,"")</f>
        <v/>
      </c>
      <c r="V38" s="3" t="str">
        <f>IF(U38&lt;&gt;"",V37&amp;","&amp;U38,V37)</f>
        <v>CHEST_ITEM_TYPE_T2_PART</v>
      </c>
      <c r="W38" s="13" t="str">
        <f t="shared" ref="W38:W45" si="32">IF(U38&lt;&gt;"",ROUND(S38*100%,3),"")</f>
        <v/>
      </c>
      <c r="X38" s="3" t="str">
        <f t="shared" ref="X38:X45" si="33">TEXT(W38,"0.0%")</f>
        <v/>
      </c>
      <c r="Y38" s="3" t="str">
        <f>IF(X38&lt;&gt;"",Y37&amp;","&amp;X38,Y37)</f>
        <v>100.0%</v>
      </c>
    </row>
    <row r="39" spans="2:25" x14ac:dyDescent="0.3">
      <c r="B39" s="2">
        <f>数据源!DO71</f>
        <v>3</v>
      </c>
      <c r="C39" s="2" t="str">
        <f>数据源!DP71</f>
        <v>T2LP5</v>
      </c>
      <c r="D39" s="2" t="str">
        <f>数据源!DQ71</f>
        <v>部件</v>
      </c>
      <c r="E39" s="2">
        <f>数据源!DR71</f>
        <v>140.00000000000003</v>
      </c>
      <c r="F39" s="2">
        <f>数据源!DS71</f>
        <v>1</v>
      </c>
      <c r="G39" s="2">
        <f>数据源!DT71</f>
        <v>0.111</v>
      </c>
      <c r="H39" s="2">
        <f>数据源!DU71</f>
        <v>0.111</v>
      </c>
      <c r="I39" s="2">
        <f>数据源!DV71</f>
        <v>1110</v>
      </c>
      <c r="J39" s="3">
        <f t="shared" si="28"/>
        <v>1</v>
      </c>
      <c r="K39" s="3">
        <f t="shared" si="29"/>
        <v>1</v>
      </c>
      <c r="L39" s="3" t="str">
        <f t="shared" si="30"/>
        <v>部件</v>
      </c>
      <c r="M39" s="3">
        <f t="shared" ca="1" si="31"/>
        <v>92005</v>
      </c>
      <c r="N39" s="3" t="str">
        <f t="shared" ref="N39:N45" ca="1" si="34">N38&amp;","&amp;M39</f>
        <v>92001,92003,92005</v>
      </c>
      <c r="O39" s="3" t="str">
        <f t="shared" ref="O39:O45" si="35">O38&amp;","&amp;I39</f>
        <v>1110,1110,1110</v>
      </c>
      <c r="P39" s="1" t="str">
        <f t="shared" ref="P39:P45" si="36">P38&amp;","&amp;"("&amp;J39&amp;","&amp;K39&amp;")"</f>
        <v>(1,1),(1,1),(1,1)</v>
      </c>
      <c r="Q39" s="3" t="str">
        <f>IF(D39="坦克碎片",VLOOKUP(C39,道具信息!$N$2:$O$291,2,FALSE)&amp;"碎片",VLOOKUP(C39,道具信息!$N$2:$O$291,2,FALSE))</f>
        <v>T2部件</v>
      </c>
      <c r="R39" s="3">
        <f t="shared" si="26"/>
        <v>10000</v>
      </c>
      <c r="S39" s="11">
        <f t="shared" si="27"/>
        <v>1</v>
      </c>
      <c r="T39" s="3" t="str">
        <f>VLOOKUP(Q39,道具信息!$Q$3:$S$20,2,FALSE)</f>
        <v>CHEST_ITEM_TYPE_T2_PART</v>
      </c>
      <c r="U39" s="3" t="str">
        <f>IF(COUNTIF(U$37:U38,T39)=0,T39,"")</f>
        <v/>
      </c>
      <c r="V39" s="3" t="str">
        <f t="shared" ref="V39:V45" si="37">IF(U39&lt;&gt;"",V38&amp;","&amp;U39,V38)</f>
        <v>CHEST_ITEM_TYPE_T2_PART</v>
      </c>
      <c r="W39" s="13" t="str">
        <f t="shared" si="32"/>
        <v/>
      </c>
      <c r="X39" s="3" t="str">
        <f t="shared" si="33"/>
        <v/>
      </c>
      <c r="Y39" s="3" t="str">
        <f t="shared" ref="Y39:Y45" si="38">IF(X39&lt;&gt;"",Y38&amp;","&amp;X39,Y38)</f>
        <v>100.0%</v>
      </c>
    </row>
    <row r="40" spans="2:25" x14ac:dyDescent="0.3">
      <c r="B40" s="2">
        <f>数据源!DO72</f>
        <v>3</v>
      </c>
      <c r="C40" s="2" t="str">
        <f>数据源!DP72</f>
        <v>T2MP1</v>
      </c>
      <c r="D40" s="2" t="str">
        <f>数据源!DQ72</f>
        <v>部件</v>
      </c>
      <c r="E40" s="2">
        <f>数据源!DR72</f>
        <v>140.00000000000003</v>
      </c>
      <c r="F40" s="2">
        <f>数据源!DS72</f>
        <v>1</v>
      </c>
      <c r="G40" s="2">
        <f>数据源!DT72</f>
        <v>0.111</v>
      </c>
      <c r="H40" s="2">
        <f>数据源!DU72</f>
        <v>0.111</v>
      </c>
      <c r="I40" s="2">
        <f>数据源!DV72</f>
        <v>1110</v>
      </c>
      <c r="J40" s="3">
        <f t="shared" si="28"/>
        <v>1</v>
      </c>
      <c r="K40" s="3">
        <f t="shared" si="29"/>
        <v>1</v>
      </c>
      <c r="L40" s="3" t="str">
        <f t="shared" si="30"/>
        <v>部件</v>
      </c>
      <c r="M40" s="3">
        <f t="shared" ca="1" si="31"/>
        <v>92101</v>
      </c>
      <c r="N40" s="3" t="str">
        <f t="shared" ca="1" si="34"/>
        <v>92001,92003,92005,92101</v>
      </c>
      <c r="O40" s="3" t="str">
        <f t="shared" si="35"/>
        <v>1110,1110,1110,1110</v>
      </c>
      <c r="P40" s="1" t="str">
        <f t="shared" si="36"/>
        <v>(1,1),(1,1),(1,1),(1,1)</v>
      </c>
      <c r="Q40" s="3" t="str">
        <f>IF(D40="坦克碎片",VLOOKUP(C40,道具信息!$N$2:$O$291,2,FALSE)&amp;"碎片",VLOOKUP(C40,道具信息!$N$2:$O$291,2,FALSE))</f>
        <v>T2部件</v>
      </c>
      <c r="R40" s="3">
        <f t="shared" si="26"/>
        <v>10000</v>
      </c>
      <c r="S40" s="11">
        <f t="shared" si="27"/>
        <v>1</v>
      </c>
      <c r="T40" s="3" t="str">
        <f>VLOOKUP(Q40,道具信息!$Q$3:$S$20,2,FALSE)</f>
        <v>CHEST_ITEM_TYPE_T2_PART</v>
      </c>
      <c r="U40" s="3" t="str">
        <f>IF(COUNTIF(U$37:U39,T40)=0,T40,"")</f>
        <v/>
      </c>
      <c r="V40" s="3" t="str">
        <f t="shared" si="37"/>
        <v>CHEST_ITEM_TYPE_T2_PART</v>
      </c>
      <c r="W40" s="13" t="str">
        <f t="shared" si="32"/>
        <v/>
      </c>
      <c r="X40" s="3" t="str">
        <f t="shared" si="33"/>
        <v/>
      </c>
      <c r="Y40" s="3" t="str">
        <f t="shared" si="38"/>
        <v>100.0%</v>
      </c>
    </row>
    <row r="41" spans="2:25" x14ac:dyDescent="0.3">
      <c r="B41" s="2">
        <f>数据源!DO73</f>
        <v>3</v>
      </c>
      <c r="C41" s="2" t="str">
        <f>数据源!DP73</f>
        <v>T2MP3</v>
      </c>
      <c r="D41" s="2" t="str">
        <f>数据源!DQ73</f>
        <v>部件</v>
      </c>
      <c r="E41" s="2">
        <f>数据源!DR73</f>
        <v>140.00000000000003</v>
      </c>
      <c r="F41" s="2">
        <f>数据源!DS73</f>
        <v>1</v>
      </c>
      <c r="G41" s="2">
        <f>数据源!DT73</f>
        <v>0.111</v>
      </c>
      <c r="H41" s="2">
        <f>数据源!DU73</f>
        <v>0.111</v>
      </c>
      <c r="I41" s="2">
        <f>数据源!DV73</f>
        <v>1110</v>
      </c>
      <c r="J41" s="3">
        <f t="shared" si="28"/>
        <v>1</v>
      </c>
      <c r="K41" s="3">
        <f t="shared" si="29"/>
        <v>1</v>
      </c>
      <c r="L41" s="3" t="str">
        <f t="shared" si="30"/>
        <v>部件</v>
      </c>
      <c r="M41" s="3">
        <f t="shared" ca="1" si="31"/>
        <v>92103</v>
      </c>
      <c r="N41" s="3" t="str">
        <f t="shared" ca="1" si="34"/>
        <v>92001,92003,92005,92101,92103</v>
      </c>
      <c r="O41" s="3" t="str">
        <f t="shared" si="35"/>
        <v>1110,1110,1110,1110,1110</v>
      </c>
      <c r="P41" s="1" t="str">
        <f t="shared" si="36"/>
        <v>(1,1),(1,1),(1,1),(1,1),(1,1)</v>
      </c>
      <c r="Q41" s="3" t="str">
        <f>IF(D41="坦克碎片",VLOOKUP(C41,道具信息!$N$2:$O$291,2,FALSE)&amp;"碎片",VLOOKUP(C41,道具信息!$N$2:$O$291,2,FALSE))</f>
        <v>T2部件</v>
      </c>
      <c r="R41" s="3">
        <f t="shared" si="26"/>
        <v>10000</v>
      </c>
      <c r="S41" s="11">
        <f t="shared" si="27"/>
        <v>1</v>
      </c>
      <c r="T41" s="3" t="str">
        <f>VLOOKUP(Q41,道具信息!$Q$3:$S$20,2,FALSE)</f>
        <v>CHEST_ITEM_TYPE_T2_PART</v>
      </c>
      <c r="U41" s="3" t="str">
        <f>IF(COUNTIF(U$37:U40,T41)=0,T41,"")</f>
        <v/>
      </c>
      <c r="V41" s="3" t="str">
        <f t="shared" si="37"/>
        <v>CHEST_ITEM_TYPE_T2_PART</v>
      </c>
      <c r="W41" s="13" t="str">
        <f t="shared" si="32"/>
        <v/>
      </c>
      <c r="X41" s="3" t="str">
        <f t="shared" si="33"/>
        <v/>
      </c>
      <c r="Y41" s="3" t="str">
        <f t="shared" si="38"/>
        <v>100.0%</v>
      </c>
    </row>
    <row r="42" spans="2:25" x14ac:dyDescent="0.3">
      <c r="B42" s="2">
        <f>数据源!DO74</f>
        <v>3</v>
      </c>
      <c r="C42" s="2" t="str">
        <f>数据源!DP74</f>
        <v>T2MP5</v>
      </c>
      <c r="D42" s="2" t="str">
        <f>数据源!DQ74</f>
        <v>部件</v>
      </c>
      <c r="E42" s="2">
        <f>数据源!DR74</f>
        <v>140.00000000000003</v>
      </c>
      <c r="F42" s="2">
        <f>数据源!DS74</f>
        <v>1</v>
      </c>
      <c r="G42" s="2">
        <f>数据源!DT74</f>
        <v>0.111</v>
      </c>
      <c r="H42" s="2">
        <f>数据源!DU74</f>
        <v>0.111</v>
      </c>
      <c r="I42" s="2">
        <f>数据源!DV74</f>
        <v>1110</v>
      </c>
      <c r="J42" s="3">
        <f t="shared" si="28"/>
        <v>1</v>
      </c>
      <c r="K42" s="3">
        <f t="shared" si="29"/>
        <v>1</v>
      </c>
      <c r="L42" s="3" t="str">
        <f t="shared" si="30"/>
        <v>部件</v>
      </c>
      <c r="M42" s="3">
        <f t="shared" ca="1" si="31"/>
        <v>92105</v>
      </c>
      <c r="N42" s="3" t="str">
        <f t="shared" ca="1" si="34"/>
        <v>92001,92003,92005,92101,92103,92105</v>
      </c>
      <c r="O42" s="3" t="str">
        <f t="shared" si="35"/>
        <v>1110,1110,1110,1110,1110,1110</v>
      </c>
      <c r="P42" s="1" t="str">
        <f t="shared" si="36"/>
        <v>(1,1),(1,1),(1,1),(1,1),(1,1),(1,1)</v>
      </c>
      <c r="Q42" s="3" t="str">
        <f>IF(D42="坦克碎片",VLOOKUP(C42,道具信息!$N$2:$O$291,2,FALSE)&amp;"碎片",VLOOKUP(C42,道具信息!$N$2:$O$291,2,FALSE))</f>
        <v>T2部件</v>
      </c>
      <c r="R42" s="3">
        <f t="shared" si="26"/>
        <v>10000</v>
      </c>
      <c r="S42" s="11">
        <f t="shared" si="27"/>
        <v>1</v>
      </c>
      <c r="T42" s="3" t="str">
        <f>VLOOKUP(Q42,道具信息!$Q$3:$S$20,2,FALSE)</f>
        <v>CHEST_ITEM_TYPE_T2_PART</v>
      </c>
      <c r="U42" s="3" t="str">
        <f>IF(COUNTIF(U$37:U41,T42)=0,T42,"")</f>
        <v/>
      </c>
      <c r="V42" s="3" t="str">
        <f t="shared" si="37"/>
        <v>CHEST_ITEM_TYPE_T2_PART</v>
      </c>
      <c r="W42" s="13" t="str">
        <f t="shared" si="32"/>
        <v/>
      </c>
      <c r="X42" s="3" t="str">
        <f t="shared" si="33"/>
        <v/>
      </c>
      <c r="Y42" s="3" t="str">
        <f t="shared" si="38"/>
        <v>100.0%</v>
      </c>
    </row>
    <row r="43" spans="2:25" x14ac:dyDescent="0.3">
      <c r="B43" s="2">
        <f>数据源!DO75</f>
        <v>3</v>
      </c>
      <c r="C43" s="2" t="str">
        <f>数据源!DP75</f>
        <v>T2HP1</v>
      </c>
      <c r="D43" s="2" t="str">
        <f>数据源!DQ75</f>
        <v>部件</v>
      </c>
      <c r="E43" s="2">
        <f>数据源!DR75</f>
        <v>140.00000000000003</v>
      </c>
      <c r="F43" s="2">
        <f>数据源!DS75</f>
        <v>1</v>
      </c>
      <c r="G43" s="2">
        <f>数据源!DT75</f>
        <v>0.111</v>
      </c>
      <c r="H43" s="2">
        <f>数据源!DU75</f>
        <v>0.111</v>
      </c>
      <c r="I43" s="2">
        <f>数据源!DV75</f>
        <v>1110</v>
      </c>
      <c r="J43" s="3">
        <f t="shared" si="28"/>
        <v>1</v>
      </c>
      <c r="K43" s="3">
        <f t="shared" si="29"/>
        <v>1</v>
      </c>
      <c r="L43" s="3" t="str">
        <f t="shared" si="30"/>
        <v>部件</v>
      </c>
      <c r="M43" s="3">
        <f t="shared" ca="1" si="31"/>
        <v>92201</v>
      </c>
      <c r="N43" s="3" t="str">
        <f t="shared" ca="1" si="34"/>
        <v>92001,92003,92005,92101,92103,92105,92201</v>
      </c>
      <c r="O43" s="3" t="str">
        <f t="shared" si="35"/>
        <v>1110,1110,1110,1110,1110,1110,1110</v>
      </c>
      <c r="P43" s="1" t="str">
        <f t="shared" si="36"/>
        <v>(1,1),(1,1),(1,1),(1,1),(1,1),(1,1),(1,1)</v>
      </c>
      <c r="Q43" s="3" t="str">
        <f>IF(D43="坦克碎片",VLOOKUP(C43,道具信息!$N$2:$O$291,2,FALSE)&amp;"碎片",VLOOKUP(C43,道具信息!$N$2:$O$291,2,FALSE))</f>
        <v>T2部件</v>
      </c>
      <c r="R43" s="3">
        <f t="shared" si="26"/>
        <v>10000</v>
      </c>
      <c r="S43" s="11">
        <f t="shared" si="27"/>
        <v>1</v>
      </c>
      <c r="T43" s="3" t="str">
        <f>VLOOKUP(Q43,道具信息!$Q$3:$S$20,2,FALSE)</f>
        <v>CHEST_ITEM_TYPE_T2_PART</v>
      </c>
      <c r="U43" s="3" t="str">
        <f>IF(COUNTIF(U$37:U42,T43)=0,T43,"")</f>
        <v/>
      </c>
      <c r="V43" s="3" t="str">
        <f t="shared" si="37"/>
        <v>CHEST_ITEM_TYPE_T2_PART</v>
      </c>
      <c r="W43" s="13" t="str">
        <f t="shared" si="32"/>
        <v/>
      </c>
      <c r="X43" s="3" t="str">
        <f t="shared" si="33"/>
        <v/>
      </c>
      <c r="Y43" s="3" t="str">
        <f t="shared" si="38"/>
        <v>100.0%</v>
      </c>
    </row>
    <row r="44" spans="2:25" x14ac:dyDescent="0.3">
      <c r="B44" s="2">
        <f>数据源!DO76</f>
        <v>3</v>
      </c>
      <c r="C44" s="2" t="str">
        <f>数据源!DP76</f>
        <v>T2HP3</v>
      </c>
      <c r="D44" s="2" t="str">
        <f>数据源!DQ76</f>
        <v>部件</v>
      </c>
      <c r="E44" s="2">
        <f>数据源!DR76</f>
        <v>140.00000000000003</v>
      </c>
      <c r="F44" s="2">
        <f>数据源!DS76</f>
        <v>1</v>
      </c>
      <c r="G44" s="2">
        <f>数据源!DT76</f>
        <v>0.111</v>
      </c>
      <c r="H44" s="2">
        <f>数据源!DU76</f>
        <v>0.111</v>
      </c>
      <c r="I44" s="2">
        <f>数据源!DV76</f>
        <v>1110</v>
      </c>
      <c r="J44" s="3">
        <f t="shared" si="28"/>
        <v>1</v>
      </c>
      <c r="K44" s="3">
        <f t="shared" si="29"/>
        <v>1</v>
      </c>
      <c r="L44" s="3" t="str">
        <f t="shared" si="30"/>
        <v>部件</v>
      </c>
      <c r="M44" s="3">
        <f t="shared" ca="1" si="31"/>
        <v>92203</v>
      </c>
      <c r="N44" s="3" t="str">
        <f t="shared" ca="1" si="34"/>
        <v>92001,92003,92005,92101,92103,92105,92201,92203</v>
      </c>
      <c r="O44" s="3" t="str">
        <f t="shared" si="35"/>
        <v>1110,1110,1110,1110,1110,1110,1110,1110</v>
      </c>
      <c r="P44" s="1" t="str">
        <f t="shared" si="36"/>
        <v>(1,1),(1,1),(1,1),(1,1),(1,1),(1,1),(1,1),(1,1)</v>
      </c>
      <c r="Q44" s="3" t="str">
        <f>IF(D44="坦克碎片",VLOOKUP(C44,道具信息!$N$2:$O$291,2,FALSE)&amp;"碎片",VLOOKUP(C44,道具信息!$N$2:$O$291,2,FALSE))</f>
        <v>T2部件</v>
      </c>
      <c r="R44" s="3">
        <f t="shared" si="26"/>
        <v>10000</v>
      </c>
      <c r="S44" s="11">
        <f t="shared" si="27"/>
        <v>1</v>
      </c>
      <c r="T44" s="3" t="str">
        <f>VLOOKUP(Q44,道具信息!$Q$3:$S$20,2,FALSE)</f>
        <v>CHEST_ITEM_TYPE_T2_PART</v>
      </c>
      <c r="U44" s="3" t="str">
        <f>IF(COUNTIF(U$37:U43,T44)=0,T44,"")</f>
        <v/>
      </c>
      <c r="V44" s="3" t="str">
        <f t="shared" si="37"/>
        <v>CHEST_ITEM_TYPE_T2_PART</v>
      </c>
      <c r="W44" s="13" t="str">
        <f t="shared" si="32"/>
        <v/>
      </c>
      <c r="X44" s="3" t="str">
        <f t="shared" si="33"/>
        <v/>
      </c>
      <c r="Y44" s="3" t="str">
        <f t="shared" si="38"/>
        <v>100.0%</v>
      </c>
    </row>
    <row r="45" spans="2:25" x14ac:dyDescent="0.3">
      <c r="B45" s="2">
        <f>数据源!DO77</f>
        <v>3</v>
      </c>
      <c r="C45" s="2" t="str">
        <f>数据源!DP77</f>
        <v>T2HP5</v>
      </c>
      <c r="D45" s="2" t="str">
        <f>数据源!DQ77</f>
        <v>部件</v>
      </c>
      <c r="E45" s="2">
        <f>数据源!DR77</f>
        <v>140.00000000000003</v>
      </c>
      <c r="F45" s="2">
        <f>数据源!DS77</f>
        <v>1</v>
      </c>
      <c r="G45" s="2">
        <f>数据源!DT77</f>
        <v>0.112</v>
      </c>
      <c r="H45" s="2">
        <f>数据源!DU77</f>
        <v>0.112</v>
      </c>
      <c r="I45" s="2">
        <f>数据源!DV77</f>
        <v>1120</v>
      </c>
      <c r="J45" s="3">
        <f t="shared" si="28"/>
        <v>1</v>
      </c>
      <c r="K45" s="3">
        <f t="shared" si="29"/>
        <v>1</v>
      </c>
      <c r="L45" s="3" t="str">
        <f t="shared" si="30"/>
        <v>部件</v>
      </c>
      <c r="M45" s="3">
        <f t="shared" ca="1" si="31"/>
        <v>92205</v>
      </c>
      <c r="N45" s="3" t="str">
        <f t="shared" ca="1" si="34"/>
        <v>92001,92003,92005,92101,92103,92105,92201,92203,92205</v>
      </c>
      <c r="O45" s="3" t="str">
        <f t="shared" si="35"/>
        <v>1110,1110,1110,1110,1110,1110,1110,1110,1120</v>
      </c>
      <c r="P45" s="1" t="str">
        <f t="shared" si="36"/>
        <v>(1,1),(1,1),(1,1),(1,1),(1,1),(1,1),(1,1),(1,1),(1,1)</v>
      </c>
      <c r="Q45" s="3" t="str">
        <f>IF(D45="坦克碎片",VLOOKUP(C45,道具信息!$N$2:$O$291,2,FALSE)&amp;"碎片",VLOOKUP(C45,道具信息!$N$2:$O$291,2,FALSE))</f>
        <v>T2部件</v>
      </c>
      <c r="R45" s="3">
        <f t="shared" si="26"/>
        <v>10000</v>
      </c>
      <c r="S45" s="11">
        <f t="shared" si="27"/>
        <v>1</v>
      </c>
      <c r="T45" s="3" t="str">
        <f>VLOOKUP(Q45,道具信息!$Q$3:$S$20,2,FALSE)</f>
        <v>CHEST_ITEM_TYPE_T2_PART</v>
      </c>
      <c r="U45" s="3" t="str">
        <f>IF(COUNTIF(U$37:U44,T45)=0,T45,"")</f>
        <v/>
      </c>
      <c r="V45" s="3" t="str">
        <f t="shared" si="37"/>
        <v>CHEST_ITEM_TYPE_T2_PART</v>
      </c>
      <c r="W45" s="13" t="str">
        <f t="shared" si="32"/>
        <v/>
      </c>
      <c r="X45" s="3" t="str">
        <f t="shared" si="33"/>
        <v/>
      </c>
      <c r="Y45" s="3" t="str">
        <f t="shared" si="38"/>
        <v>100.0%</v>
      </c>
    </row>
    <row r="46" spans="2:25" x14ac:dyDescent="0.3">
      <c r="N46" s="3" t="str">
        <f ca="1">"["&amp;N45&amp;"]"</f>
        <v>[92001,92003,92005,92101,92103,92105,92201,92203,92205]</v>
      </c>
      <c r="O46" s="3" t="str">
        <f>"["&amp;O45&amp;"]"</f>
        <v>[1110,1110,1110,1110,1110,1110,1110,1110,1120]</v>
      </c>
      <c r="P46" s="3" t="str">
        <f>"["&amp;P45&amp;"]"</f>
        <v>[(1,1),(1,1),(1,1),(1,1),(1,1),(1,1),(1,1),(1,1),(1,1)]</v>
      </c>
      <c r="V46" s="3" t="str">
        <f>"["&amp;V45&amp;"]"</f>
        <v>[CHEST_ITEM_TYPE_T2_PART]</v>
      </c>
      <c r="Y46" s="3" t="str">
        <f>"["&amp;Y45&amp;"]"</f>
        <v>[100.0%]</v>
      </c>
    </row>
    <row r="48" spans="2:25" x14ac:dyDescent="0.3">
      <c r="B48" s="2" t="str">
        <f>数据源!CW98</f>
        <v>联赛等级</v>
      </c>
      <c r="C48" s="2" t="str">
        <f>数据源!CX98</f>
        <v>道具名称</v>
      </c>
      <c r="D48" s="2" t="str">
        <f>数据源!CY98</f>
        <v>对应大类</v>
      </c>
      <c r="E48" s="2" t="str">
        <f>数据源!CZ98</f>
        <v>道具价值</v>
      </c>
      <c r="F48" s="2" t="str">
        <f>数据源!DA98</f>
        <v>抽取个数</v>
      </c>
      <c r="G48" s="2" t="str">
        <f>数据源!DB98</f>
        <v>价值比例</v>
      </c>
      <c r="H48" s="2" t="str">
        <f>数据源!DC98</f>
        <v>产出概率</v>
      </c>
      <c r="I48" s="2" t="str">
        <f>数据源!DD98</f>
        <v>权重值</v>
      </c>
      <c r="J48" s="7" t="s">
        <v>234</v>
      </c>
      <c r="K48" s="7" t="s">
        <v>235</v>
      </c>
      <c r="L48" s="3" t="s">
        <v>222</v>
      </c>
      <c r="M48" s="3" t="s">
        <v>152</v>
      </c>
      <c r="N48" s="3" t="s">
        <v>224</v>
      </c>
      <c r="O48" s="3" t="s">
        <v>225</v>
      </c>
      <c r="P48" s="3" t="s">
        <v>226</v>
      </c>
      <c r="Q48" s="8" t="s">
        <v>244</v>
      </c>
      <c r="R48" s="8" t="s">
        <v>245</v>
      </c>
      <c r="S48" s="8" t="s">
        <v>246</v>
      </c>
    </row>
    <row r="49" spans="2:25" x14ac:dyDescent="0.3">
      <c r="B49" s="2">
        <f>数据源!DO81</f>
        <v>4</v>
      </c>
      <c r="C49" s="2" t="str">
        <f>数据源!DP81</f>
        <v>T2LP1</v>
      </c>
      <c r="D49" s="2" t="str">
        <f>数据源!DQ81</f>
        <v>部件</v>
      </c>
      <c r="E49" s="2">
        <f>数据源!DR81</f>
        <v>140.00000000000003</v>
      </c>
      <c r="F49" s="2">
        <f>数据源!DS81</f>
        <v>1</v>
      </c>
      <c r="G49" s="2">
        <f>数据源!DT81</f>
        <v>5.5E-2</v>
      </c>
      <c r="H49" s="2">
        <f>数据源!DU81</f>
        <v>5.5E-2</v>
      </c>
      <c r="I49" s="2">
        <f>数据源!DV81</f>
        <v>550</v>
      </c>
      <c r="J49" s="3">
        <f>ROUNDUP(IF(F49&gt;1,F49-ROUNDDOWN(SQRT(F49),0),F49),0)</f>
        <v>1</v>
      </c>
      <c r="K49" s="3">
        <f>F49*2-J49</f>
        <v>1</v>
      </c>
      <c r="L49" s="3" t="str">
        <f>RIGHT(D49,2)</f>
        <v>部件</v>
      </c>
      <c r="M49" s="3">
        <f ca="1">IF(OR(L49="坦克",L49="碎片"),VLOOKUP(C49,INDIRECT("坦克ID"),MATCH(L49&amp;"ID",INDIRECT("坦克标头"),0),FALSE),VLOOKUP(C49,INDIRECT(L49&amp;"ID"),2,FALSE))</f>
        <v>92001</v>
      </c>
      <c r="N49" s="3">
        <f ca="1">M49</f>
        <v>92001</v>
      </c>
      <c r="O49" s="3">
        <f>I49</f>
        <v>550</v>
      </c>
      <c r="P49" s="1" t="str">
        <f>"("&amp;J49&amp;","&amp;K49&amp;")"</f>
        <v>(1,1)</v>
      </c>
      <c r="Q49" s="3" t="str">
        <f>IF(D49="坦克碎片",VLOOKUP(C49,道具信息!$N$2:$O$291,2,FALSE)&amp;"碎片",VLOOKUP(C49,道具信息!$N$2:$O$291,2,FALSE))</f>
        <v>T2部件</v>
      </c>
      <c r="R49" s="3">
        <f t="shared" ref="R49:R66" si="39">SUMIFS(I$3:I$132,Q$3:Q$132,Q49,B$3:B$132,B49)</f>
        <v>10000</v>
      </c>
      <c r="S49" s="11">
        <f t="shared" ref="S49:S66" si="40">ROUND(R49/SUMIF(B$3:B$132,B49,I$3:I$132),3)</f>
        <v>1</v>
      </c>
      <c r="T49" s="3" t="str">
        <f>VLOOKUP(Q49,道具信息!$Q$3:$S$20,2,FALSE)</f>
        <v>CHEST_ITEM_TYPE_T2_PART</v>
      </c>
      <c r="U49" s="3" t="str">
        <f>T49</f>
        <v>CHEST_ITEM_TYPE_T2_PART</v>
      </c>
      <c r="V49" s="3" t="str">
        <f>U49</f>
        <v>CHEST_ITEM_TYPE_T2_PART</v>
      </c>
      <c r="W49" s="13">
        <f>IF(U49&lt;&gt;"",ROUND(S49*100%,3),"")</f>
        <v>1</v>
      </c>
      <c r="X49" s="3" t="str">
        <f>TEXT(W49,"0.0%")</f>
        <v>100.0%</v>
      </c>
      <c r="Y49" s="3" t="str">
        <f>X49</f>
        <v>100.0%</v>
      </c>
    </row>
    <row r="50" spans="2:25" x14ac:dyDescent="0.3">
      <c r="B50" s="2">
        <f>数据源!DO82</f>
        <v>4</v>
      </c>
      <c r="C50" s="2" t="str">
        <f>数据源!DP82</f>
        <v>T2LP3</v>
      </c>
      <c r="D50" s="2" t="str">
        <f>数据源!DQ82</f>
        <v>部件</v>
      </c>
      <c r="E50" s="2">
        <f>数据源!DR82</f>
        <v>140.00000000000003</v>
      </c>
      <c r="F50" s="2">
        <f>数据源!DS82</f>
        <v>1</v>
      </c>
      <c r="G50" s="2">
        <f>数据源!DT82</f>
        <v>5.5E-2</v>
      </c>
      <c r="H50" s="2">
        <f>数据源!DU82</f>
        <v>5.5E-2</v>
      </c>
      <c r="I50" s="2">
        <f>数据源!DV82</f>
        <v>550</v>
      </c>
      <c r="J50" s="3">
        <f t="shared" ref="J50:J66" si="41">ROUNDUP(IF(F50&gt;1,F50-ROUNDDOWN(SQRT(F50),0),F50),0)</f>
        <v>1</v>
      </c>
      <c r="K50" s="3">
        <f t="shared" ref="K50:K66" si="42">F50*2-J50</f>
        <v>1</v>
      </c>
      <c r="L50" s="3" t="str">
        <f t="shared" ref="L50:L66" si="43">RIGHT(D50,2)</f>
        <v>部件</v>
      </c>
      <c r="M50" s="3">
        <f t="shared" ref="M50:M66" ca="1" si="44">IF(OR(L50="坦克",L50="碎片"),VLOOKUP(C50,INDIRECT("坦克ID"),MATCH(L50&amp;"ID",INDIRECT("坦克标头"),0),FALSE),VLOOKUP(C50,INDIRECT(L50&amp;"ID"),2,FALSE))</f>
        <v>92003</v>
      </c>
      <c r="N50" s="3" t="str">
        <f ca="1">N49&amp;","&amp;M50</f>
        <v>92001,92003</v>
      </c>
      <c r="O50" s="3" t="str">
        <f>O49&amp;","&amp;I50</f>
        <v>550,550</v>
      </c>
      <c r="P50" s="1" t="str">
        <f>P49&amp;","&amp;"("&amp;J50&amp;","&amp;K50&amp;")"</f>
        <v>(1,1),(1,1)</v>
      </c>
      <c r="Q50" s="3" t="str">
        <f>IF(D50="坦克碎片",VLOOKUP(C50,道具信息!$N$2:$O$291,2,FALSE)&amp;"碎片",VLOOKUP(C50,道具信息!$N$2:$O$291,2,FALSE))</f>
        <v>T2部件</v>
      </c>
      <c r="R50" s="3">
        <f t="shared" si="39"/>
        <v>10000</v>
      </c>
      <c r="S50" s="11">
        <f t="shared" si="40"/>
        <v>1</v>
      </c>
      <c r="T50" s="3" t="str">
        <f>VLOOKUP(Q50,道具信息!$Q$3:$S$20,2,FALSE)</f>
        <v>CHEST_ITEM_TYPE_T2_PART</v>
      </c>
      <c r="U50" s="3" t="str">
        <f>IF(COUNTIF(U$49:U49,T50)=0,T50,"")</f>
        <v/>
      </c>
      <c r="V50" s="3" t="str">
        <f>IF(U50&lt;&gt;"",V49&amp;","&amp;U50,V49)</f>
        <v>CHEST_ITEM_TYPE_T2_PART</v>
      </c>
      <c r="W50" s="13" t="str">
        <f t="shared" ref="W50:W66" si="45">IF(U50&lt;&gt;"",ROUND(S50*100%,3),"")</f>
        <v/>
      </c>
      <c r="X50" s="3" t="str">
        <f t="shared" ref="X50:X66" si="46">TEXT(W50,"0.0%")</f>
        <v/>
      </c>
      <c r="Y50" s="3" t="str">
        <f>IF(X50&lt;&gt;"",Y49&amp;","&amp;X50,Y49)</f>
        <v>100.0%</v>
      </c>
    </row>
    <row r="51" spans="2:25" x14ac:dyDescent="0.3">
      <c r="B51" s="2">
        <f>数据源!DO83</f>
        <v>4</v>
      </c>
      <c r="C51" s="2" t="str">
        <f>数据源!DP83</f>
        <v>T2LP5</v>
      </c>
      <c r="D51" s="2" t="str">
        <f>数据源!DQ83</f>
        <v>部件</v>
      </c>
      <c r="E51" s="2">
        <f>数据源!DR83</f>
        <v>140.00000000000003</v>
      </c>
      <c r="F51" s="2">
        <f>数据源!DS83</f>
        <v>1</v>
      </c>
      <c r="G51" s="2">
        <f>数据源!DT83</f>
        <v>5.5E-2</v>
      </c>
      <c r="H51" s="2">
        <f>数据源!DU83</f>
        <v>5.5E-2</v>
      </c>
      <c r="I51" s="2">
        <f>数据源!DV83</f>
        <v>550</v>
      </c>
      <c r="J51" s="3">
        <f t="shared" si="41"/>
        <v>1</v>
      </c>
      <c r="K51" s="3">
        <f t="shared" si="42"/>
        <v>1</v>
      </c>
      <c r="L51" s="3" t="str">
        <f t="shared" si="43"/>
        <v>部件</v>
      </c>
      <c r="M51" s="3">
        <f t="shared" ca="1" si="44"/>
        <v>92005</v>
      </c>
      <c r="N51" s="3" t="str">
        <f t="shared" ref="N51:N66" ca="1" si="47">N50&amp;","&amp;M51</f>
        <v>92001,92003,92005</v>
      </c>
      <c r="O51" s="3" t="str">
        <f t="shared" ref="O51:O66" si="48">O50&amp;","&amp;I51</f>
        <v>550,550,550</v>
      </c>
      <c r="P51" s="1" t="str">
        <f t="shared" ref="P51:P66" si="49">P50&amp;","&amp;"("&amp;J51&amp;","&amp;K51&amp;")"</f>
        <v>(1,1),(1,1),(1,1)</v>
      </c>
      <c r="Q51" s="3" t="str">
        <f>IF(D51="坦克碎片",VLOOKUP(C51,道具信息!$N$2:$O$291,2,FALSE)&amp;"碎片",VLOOKUP(C51,道具信息!$N$2:$O$291,2,FALSE))</f>
        <v>T2部件</v>
      </c>
      <c r="R51" s="3">
        <f t="shared" si="39"/>
        <v>10000</v>
      </c>
      <c r="S51" s="11">
        <f t="shared" si="40"/>
        <v>1</v>
      </c>
      <c r="T51" s="3" t="str">
        <f>VLOOKUP(Q51,道具信息!$Q$3:$S$20,2,FALSE)</f>
        <v>CHEST_ITEM_TYPE_T2_PART</v>
      </c>
      <c r="U51" s="3" t="str">
        <f>IF(COUNTIF(U$49:U50,T51)=0,T51,"")</f>
        <v/>
      </c>
      <c r="V51" s="3" t="str">
        <f t="shared" ref="V51:V66" si="50">IF(U51&lt;&gt;"",V50&amp;","&amp;U51,V50)</f>
        <v>CHEST_ITEM_TYPE_T2_PART</v>
      </c>
      <c r="W51" s="13" t="str">
        <f t="shared" si="45"/>
        <v/>
      </c>
      <c r="X51" s="3" t="str">
        <f t="shared" si="46"/>
        <v/>
      </c>
      <c r="Y51" s="3" t="str">
        <f t="shared" ref="Y51:Y66" si="51">IF(X51&lt;&gt;"",Y50&amp;","&amp;X51,Y50)</f>
        <v>100.0%</v>
      </c>
    </row>
    <row r="52" spans="2:25" x14ac:dyDescent="0.3">
      <c r="B52" s="2">
        <f>数据源!DO84</f>
        <v>4</v>
      </c>
      <c r="C52" s="2" t="str">
        <f>数据源!DP84</f>
        <v>T2MP1</v>
      </c>
      <c r="D52" s="2" t="str">
        <f>数据源!DQ84</f>
        <v>部件</v>
      </c>
      <c r="E52" s="2">
        <f>数据源!DR84</f>
        <v>140.00000000000003</v>
      </c>
      <c r="F52" s="2">
        <f>数据源!DS84</f>
        <v>1</v>
      </c>
      <c r="G52" s="2">
        <f>数据源!DT84</f>
        <v>5.5E-2</v>
      </c>
      <c r="H52" s="2">
        <f>数据源!DU84</f>
        <v>5.5E-2</v>
      </c>
      <c r="I52" s="2">
        <f>数据源!DV84</f>
        <v>550</v>
      </c>
      <c r="J52" s="3">
        <f t="shared" si="41"/>
        <v>1</v>
      </c>
      <c r="K52" s="3">
        <f t="shared" si="42"/>
        <v>1</v>
      </c>
      <c r="L52" s="3" t="str">
        <f t="shared" si="43"/>
        <v>部件</v>
      </c>
      <c r="M52" s="3">
        <f t="shared" ca="1" si="44"/>
        <v>92101</v>
      </c>
      <c r="N52" s="3" t="str">
        <f t="shared" ca="1" si="47"/>
        <v>92001,92003,92005,92101</v>
      </c>
      <c r="O52" s="3" t="str">
        <f t="shared" si="48"/>
        <v>550,550,550,550</v>
      </c>
      <c r="P52" s="1" t="str">
        <f t="shared" si="49"/>
        <v>(1,1),(1,1),(1,1),(1,1)</v>
      </c>
      <c r="Q52" s="3" t="str">
        <f>IF(D52="坦克碎片",VLOOKUP(C52,道具信息!$N$2:$O$291,2,FALSE)&amp;"碎片",VLOOKUP(C52,道具信息!$N$2:$O$291,2,FALSE))</f>
        <v>T2部件</v>
      </c>
      <c r="R52" s="3">
        <f t="shared" si="39"/>
        <v>10000</v>
      </c>
      <c r="S52" s="11">
        <f t="shared" si="40"/>
        <v>1</v>
      </c>
      <c r="T52" s="3" t="str">
        <f>VLOOKUP(Q52,道具信息!$Q$3:$S$20,2,FALSE)</f>
        <v>CHEST_ITEM_TYPE_T2_PART</v>
      </c>
      <c r="U52" s="3" t="str">
        <f>IF(COUNTIF(U$49:U51,T52)=0,T52,"")</f>
        <v/>
      </c>
      <c r="V52" s="3" t="str">
        <f t="shared" si="50"/>
        <v>CHEST_ITEM_TYPE_T2_PART</v>
      </c>
      <c r="W52" s="13" t="str">
        <f t="shared" si="45"/>
        <v/>
      </c>
      <c r="X52" s="3" t="str">
        <f t="shared" si="46"/>
        <v/>
      </c>
      <c r="Y52" s="3" t="str">
        <f t="shared" si="51"/>
        <v>100.0%</v>
      </c>
    </row>
    <row r="53" spans="2:25" x14ac:dyDescent="0.3">
      <c r="B53" s="2">
        <f>数据源!DO85</f>
        <v>4</v>
      </c>
      <c r="C53" s="2" t="str">
        <f>数据源!DP85</f>
        <v>T2MP3</v>
      </c>
      <c r="D53" s="2" t="str">
        <f>数据源!DQ85</f>
        <v>部件</v>
      </c>
      <c r="E53" s="2">
        <f>数据源!DR85</f>
        <v>140.00000000000003</v>
      </c>
      <c r="F53" s="2">
        <f>数据源!DS85</f>
        <v>1</v>
      </c>
      <c r="G53" s="2">
        <f>数据源!DT85</f>
        <v>5.5E-2</v>
      </c>
      <c r="H53" s="2">
        <f>数据源!DU85</f>
        <v>5.5E-2</v>
      </c>
      <c r="I53" s="2">
        <f>数据源!DV85</f>
        <v>550</v>
      </c>
      <c r="J53" s="3">
        <f t="shared" si="41"/>
        <v>1</v>
      </c>
      <c r="K53" s="3">
        <f t="shared" si="42"/>
        <v>1</v>
      </c>
      <c r="L53" s="3" t="str">
        <f t="shared" si="43"/>
        <v>部件</v>
      </c>
      <c r="M53" s="3">
        <f t="shared" ca="1" si="44"/>
        <v>92103</v>
      </c>
      <c r="N53" s="3" t="str">
        <f t="shared" ca="1" si="47"/>
        <v>92001,92003,92005,92101,92103</v>
      </c>
      <c r="O53" s="3" t="str">
        <f t="shared" si="48"/>
        <v>550,550,550,550,550</v>
      </c>
      <c r="P53" s="1" t="str">
        <f t="shared" si="49"/>
        <v>(1,1),(1,1),(1,1),(1,1),(1,1)</v>
      </c>
      <c r="Q53" s="3" t="str">
        <f>IF(D53="坦克碎片",VLOOKUP(C53,道具信息!$N$2:$O$291,2,FALSE)&amp;"碎片",VLOOKUP(C53,道具信息!$N$2:$O$291,2,FALSE))</f>
        <v>T2部件</v>
      </c>
      <c r="R53" s="3">
        <f t="shared" si="39"/>
        <v>10000</v>
      </c>
      <c r="S53" s="11">
        <f t="shared" si="40"/>
        <v>1</v>
      </c>
      <c r="T53" s="3" t="str">
        <f>VLOOKUP(Q53,道具信息!$Q$3:$S$20,2,FALSE)</f>
        <v>CHEST_ITEM_TYPE_T2_PART</v>
      </c>
      <c r="U53" s="3" t="str">
        <f>IF(COUNTIF(U$49:U52,T53)=0,T53,"")</f>
        <v/>
      </c>
      <c r="V53" s="3" t="str">
        <f t="shared" si="50"/>
        <v>CHEST_ITEM_TYPE_T2_PART</v>
      </c>
      <c r="W53" s="13" t="str">
        <f t="shared" si="45"/>
        <v/>
      </c>
      <c r="X53" s="3" t="str">
        <f t="shared" si="46"/>
        <v/>
      </c>
      <c r="Y53" s="3" t="str">
        <f t="shared" si="51"/>
        <v>100.0%</v>
      </c>
    </row>
    <row r="54" spans="2:25" x14ac:dyDescent="0.3">
      <c r="B54" s="2">
        <f>数据源!DO86</f>
        <v>4</v>
      </c>
      <c r="C54" s="2" t="str">
        <f>数据源!DP86</f>
        <v>T2MP5</v>
      </c>
      <c r="D54" s="2" t="str">
        <f>数据源!DQ86</f>
        <v>部件</v>
      </c>
      <c r="E54" s="2">
        <f>数据源!DR86</f>
        <v>140.00000000000003</v>
      </c>
      <c r="F54" s="2">
        <f>数据源!DS86</f>
        <v>1</v>
      </c>
      <c r="G54" s="2">
        <f>数据源!DT86</f>
        <v>5.5E-2</v>
      </c>
      <c r="H54" s="2">
        <f>数据源!DU86</f>
        <v>5.5E-2</v>
      </c>
      <c r="I54" s="2">
        <f>数据源!DV86</f>
        <v>550</v>
      </c>
      <c r="J54" s="3">
        <f t="shared" si="41"/>
        <v>1</v>
      </c>
      <c r="K54" s="3">
        <f t="shared" si="42"/>
        <v>1</v>
      </c>
      <c r="L54" s="3" t="str">
        <f t="shared" si="43"/>
        <v>部件</v>
      </c>
      <c r="M54" s="3">
        <f t="shared" ca="1" si="44"/>
        <v>92105</v>
      </c>
      <c r="N54" s="3" t="str">
        <f t="shared" ca="1" si="47"/>
        <v>92001,92003,92005,92101,92103,92105</v>
      </c>
      <c r="O54" s="3" t="str">
        <f t="shared" si="48"/>
        <v>550,550,550,550,550,550</v>
      </c>
      <c r="P54" s="1" t="str">
        <f t="shared" si="49"/>
        <v>(1,1),(1,1),(1,1),(1,1),(1,1),(1,1)</v>
      </c>
      <c r="Q54" s="3" t="str">
        <f>IF(D54="坦克碎片",VLOOKUP(C54,道具信息!$N$2:$O$291,2,FALSE)&amp;"碎片",VLOOKUP(C54,道具信息!$N$2:$O$291,2,FALSE))</f>
        <v>T2部件</v>
      </c>
      <c r="R54" s="3">
        <f t="shared" si="39"/>
        <v>10000</v>
      </c>
      <c r="S54" s="11">
        <f t="shared" si="40"/>
        <v>1</v>
      </c>
      <c r="T54" s="3" t="str">
        <f>VLOOKUP(Q54,道具信息!$Q$3:$S$20,2,FALSE)</f>
        <v>CHEST_ITEM_TYPE_T2_PART</v>
      </c>
      <c r="U54" s="3" t="str">
        <f>IF(COUNTIF(U$49:U53,T54)=0,T54,"")</f>
        <v/>
      </c>
      <c r="V54" s="3" t="str">
        <f t="shared" si="50"/>
        <v>CHEST_ITEM_TYPE_T2_PART</v>
      </c>
      <c r="W54" s="13" t="str">
        <f t="shared" si="45"/>
        <v/>
      </c>
      <c r="X54" s="3" t="str">
        <f t="shared" si="46"/>
        <v/>
      </c>
      <c r="Y54" s="3" t="str">
        <f t="shared" si="51"/>
        <v>100.0%</v>
      </c>
    </row>
    <row r="55" spans="2:25" x14ac:dyDescent="0.3">
      <c r="B55" s="2">
        <f>数据源!DO87</f>
        <v>4</v>
      </c>
      <c r="C55" s="2" t="str">
        <f>数据源!DP87</f>
        <v>T2HP1</v>
      </c>
      <c r="D55" s="2" t="str">
        <f>数据源!DQ87</f>
        <v>部件</v>
      </c>
      <c r="E55" s="2">
        <f>数据源!DR87</f>
        <v>140.00000000000003</v>
      </c>
      <c r="F55" s="2">
        <f>数据源!DS87</f>
        <v>1</v>
      </c>
      <c r="G55" s="2">
        <f>数据源!DT87</f>
        <v>5.5E-2</v>
      </c>
      <c r="H55" s="2">
        <f>数据源!DU87</f>
        <v>5.5E-2</v>
      </c>
      <c r="I55" s="2">
        <f>数据源!DV87</f>
        <v>550</v>
      </c>
      <c r="J55" s="3">
        <f t="shared" si="41"/>
        <v>1</v>
      </c>
      <c r="K55" s="3">
        <f t="shared" si="42"/>
        <v>1</v>
      </c>
      <c r="L55" s="3" t="str">
        <f t="shared" si="43"/>
        <v>部件</v>
      </c>
      <c r="M55" s="3">
        <f t="shared" ca="1" si="44"/>
        <v>92201</v>
      </c>
      <c r="N55" s="3" t="str">
        <f t="shared" ca="1" si="47"/>
        <v>92001,92003,92005,92101,92103,92105,92201</v>
      </c>
      <c r="O55" s="3" t="str">
        <f t="shared" si="48"/>
        <v>550,550,550,550,550,550,550</v>
      </c>
      <c r="P55" s="1" t="str">
        <f t="shared" si="49"/>
        <v>(1,1),(1,1),(1,1),(1,1),(1,1),(1,1),(1,1)</v>
      </c>
      <c r="Q55" s="3" t="str">
        <f>IF(D55="坦克碎片",VLOOKUP(C55,道具信息!$N$2:$O$291,2,FALSE)&amp;"碎片",VLOOKUP(C55,道具信息!$N$2:$O$291,2,FALSE))</f>
        <v>T2部件</v>
      </c>
      <c r="R55" s="3">
        <f t="shared" si="39"/>
        <v>10000</v>
      </c>
      <c r="S55" s="11">
        <f t="shared" si="40"/>
        <v>1</v>
      </c>
      <c r="T55" s="3" t="str">
        <f>VLOOKUP(Q55,道具信息!$Q$3:$S$20,2,FALSE)</f>
        <v>CHEST_ITEM_TYPE_T2_PART</v>
      </c>
      <c r="U55" s="3" t="str">
        <f>IF(COUNTIF(U$49:U54,T55)=0,T55,"")</f>
        <v/>
      </c>
      <c r="V55" s="3" t="str">
        <f t="shared" si="50"/>
        <v>CHEST_ITEM_TYPE_T2_PART</v>
      </c>
      <c r="W55" s="13" t="str">
        <f t="shared" si="45"/>
        <v/>
      </c>
      <c r="X55" s="3" t="str">
        <f t="shared" si="46"/>
        <v/>
      </c>
      <c r="Y55" s="3" t="str">
        <f t="shared" si="51"/>
        <v>100.0%</v>
      </c>
    </row>
    <row r="56" spans="2:25" x14ac:dyDescent="0.3">
      <c r="B56" s="2">
        <f>数据源!DO88</f>
        <v>4</v>
      </c>
      <c r="C56" s="2" t="str">
        <f>数据源!DP88</f>
        <v>T2HP3</v>
      </c>
      <c r="D56" s="2" t="str">
        <f>数据源!DQ88</f>
        <v>部件</v>
      </c>
      <c r="E56" s="2">
        <f>数据源!DR88</f>
        <v>140.00000000000003</v>
      </c>
      <c r="F56" s="2">
        <f>数据源!DS88</f>
        <v>1</v>
      </c>
      <c r="G56" s="2">
        <f>数据源!DT88</f>
        <v>5.5E-2</v>
      </c>
      <c r="H56" s="2">
        <f>数据源!DU88</f>
        <v>5.5E-2</v>
      </c>
      <c r="I56" s="2">
        <f>数据源!DV88</f>
        <v>550</v>
      </c>
      <c r="J56" s="3">
        <f t="shared" si="41"/>
        <v>1</v>
      </c>
      <c r="K56" s="3">
        <f t="shared" si="42"/>
        <v>1</v>
      </c>
      <c r="L56" s="3" t="str">
        <f t="shared" si="43"/>
        <v>部件</v>
      </c>
      <c r="M56" s="3">
        <f t="shared" ca="1" si="44"/>
        <v>92203</v>
      </c>
      <c r="N56" s="3" t="str">
        <f t="shared" ca="1" si="47"/>
        <v>92001,92003,92005,92101,92103,92105,92201,92203</v>
      </c>
      <c r="O56" s="3" t="str">
        <f t="shared" si="48"/>
        <v>550,550,550,550,550,550,550,550</v>
      </c>
      <c r="P56" s="1" t="str">
        <f t="shared" si="49"/>
        <v>(1,1),(1,1),(1,1),(1,1),(1,1),(1,1),(1,1),(1,1)</v>
      </c>
      <c r="Q56" s="3" t="str">
        <f>IF(D56="坦克碎片",VLOOKUP(C56,道具信息!$N$2:$O$291,2,FALSE)&amp;"碎片",VLOOKUP(C56,道具信息!$N$2:$O$291,2,FALSE))</f>
        <v>T2部件</v>
      </c>
      <c r="R56" s="3">
        <f t="shared" si="39"/>
        <v>10000</v>
      </c>
      <c r="S56" s="11">
        <f t="shared" si="40"/>
        <v>1</v>
      </c>
      <c r="T56" s="3" t="str">
        <f>VLOOKUP(Q56,道具信息!$Q$3:$S$20,2,FALSE)</f>
        <v>CHEST_ITEM_TYPE_T2_PART</v>
      </c>
      <c r="U56" s="3" t="str">
        <f>IF(COUNTIF(U$49:U55,T56)=0,T56,"")</f>
        <v/>
      </c>
      <c r="V56" s="3" t="str">
        <f t="shared" si="50"/>
        <v>CHEST_ITEM_TYPE_T2_PART</v>
      </c>
      <c r="W56" s="13" t="str">
        <f t="shared" si="45"/>
        <v/>
      </c>
      <c r="X56" s="3" t="str">
        <f t="shared" si="46"/>
        <v/>
      </c>
      <c r="Y56" s="3" t="str">
        <f t="shared" si="51"/>
        <v>100.0%</v>
      </c>
    </row>
    <row r="57" spans="2:25" x14ac:dyDescent="0.3">
      <c r="B57" s="2">
        <f>数据源!DO89</f>
        <v>4</v>
      </c>
      <c r="C57" s="2" t="str">
        <f>数据源!DP89</f>
        <v>T2HP5</v>
      </c>
      <c r="D57" s="2" t="str">
        <f>数据源!DQ89</f>
        <v>部件</v>
      </c>
      <c r="E57" s="2">
        <f>数据源!DR89</f>
        <v>140.00000000000003</v>
      </c>
      <c r="F57" s="2">
        <f>数据源!DS89</f>
        <v>1</v>
      </c>
      <c r="G57" s="2">
        <f>数据源!DT89</f>
        <v>5.6000000000000001E-2</v>
      </c>
      <c r="H57" s="2">
        <f>数据源!DU89</f>
        <v>5.6000000000000001E-2</v>
      </c>
      <c r="I57" s="2">
        <f>数据源!DV89</f>
        <v>560</v>
      </c>
      <c r="J57" s="3">
        <f t="shared" si="41"/>
        <v>1</v>
      </c>
      <c r="K57" s="3">
        <f t="shared" si="42"/>
        <v>1</v>
      </c>
      <c r="L57" s="3" t="str">
        <f t="shared" si="43"/>
        <v>部件</v>
      </c>
      <c r="M57" s="3">
        <f t="shared" ca="1" si="44"/>
        <v>92205</v>
      </c>
      <c r="N57" s="3" t="str">
        <f t="shared" ca="1" si="47"/>
        <v>92001,92003,92005,92101,92103,92105,92201,92203,92205</v>
      </c>
      <c r="O57" s="3" t="str">
        <f t="shared" si="48"/>
        <v>550,550,550,550,550,550,550,550,560</v>
      </c>
      <c r="P57" s="1" t="str">
        <f t="shared" si="49"/>
        <v>(1,1),(1,1),(1,1),(1,1),(1,1),(1,1),(1,1),(1,1),(1,1)</v>
      </c>
      <c r="Q57" s="3" t="str">
        <f>IF(D57="坦克碎片",VLOOKUP(C57,道具信息!$N$2:$O$291,2,FALSE)&amp;"碎片",VLOOKUP(C57,道具信息!$N$2:$O$291,2,FALSE))</f>
        <v>T2部件</v>
      </c>
      <c r="R57" s="3">
        <f t="shared" si="39"/>
        <v>10000</v>
      </c>
      <c r="S57" s="11">
        <f t="shared" si="40"/>
        <v>1</v>
      </c>
      <c r="T57" s="3" t="str">
        <f>VLOOKUP(Q57,道具信息!$Q$3:$S$20,2,FALSE)</f>
        <v>CHEST_ITEM_TYPE_T2_PART</v>
      </c>
      <c r="U57" s="3" t="str">
        <f>IF(COUNTIF(U$49:U56,T57)=0,T57,"")</f>
        <v/>
      </c>
      <c r="V57" s="3" t="str">
        <f t="shared" si="50"/>
        <v>CHEST_ITEM_TYPE_T2_PART</v>
      </c>
      <c r="W57" s="13" t="str">
        <f t="shared" si="45"/>
        <v/>
      </c>
      <c r="X57" s="3" t="str">
        <f t="shared" si="46"/>
        <v/>
      </c>
      <c r="Y57" s="3" t="str">
        <f t="shared" si="51"/>
        <v>100.0%</v>
      </c>
    </row>
    <row r="58" spans="2:25" x14ac:dyDescent="0.3">
      <c r="B58" s="2">
        <f>数据源!DO90</f>
        <v>4</v>
      </c>
      <c r="C58" s="2" t="str">
        <f>数据源!DP90</f>
        <v>T2LP2</v>
      </c>
      <c r="D58" s="2" t="str">
        <f>数据源!DQ90</f>
        <v>部件</v>
      </c>
      <c r="E58" s="2">
        <f>数据源!DR90</f>
        <v>140.00000000000003</v>
      </c>
      <c r="F58" s="2">
        <f>数据源!DS90</f>
        <v>1</v>
      </c>
      <c r="G58" s="2">
        <f>数据源!DT90</f>
        <v>5.6000000000000001E-2</v>
      </c>
      <c r="H58" s="2">
        <f>数据源!DU90</f>
        <v>5.6000000000000001E-2</v>
      </c>
      <c r="I58" s="2">
        <f>数据源!DV90</f>
        <v>560</v>
      </c>
      <c r="J58" s="3">
        <f t="shared" si="41"/>
        <v>1</v>
      </c>
      <c r="K58" s="3">
        <f t="shared" si="42"/>
        <v>1</v>
      </c>
      <c r="L58" s="3" t="str">
        <f t="shared" si="43"/>
        <v>部件</v>
      </c>
      <c r="M58" s="3">
        <f t="shared" ca="1" si="44"/>
        <v>92002</v>
      </c>
      <c r="N58" s="3" t="str">
        <f t="shared" ca="1" si="47"/>
        <v>92001,92003,92005,92101,92103,92105,92201,92203,92205,92002</v>
      </c>
      <c r="O58" s="3" t="str">
        <f t="shared" si="48"/>
        <v>550,550,550,550,550,550,550,550,560,560</v>
      </c>
      <c r="P58" s="1" t="str">
        <f t="shared" si="49"/>
        <v>(1,1),(1,1),(1,1),(1,1),(1,1),(1,1),(1,1),(1,1),(1,1),(1,1)</v>
      </c>
      <c r="Q58" s="3" t="str">
        <f>IF(D58="坦克碎片",VLOOKUP(C58,道具信息!$N$2:$O$291,2,FALSE)&amp;"碎片",VLOOKUP(C58,道具信息!$N$2:$O$291,2,FALSE))</f>
        <v>T2部件</v>
      </c>
      <c r="R58" s="3">
        <f t="shared" si="39"/>
        <v>10000</v>
      </c>
      <c r="S58" s="11">
        <f t="shared" si="40"/>
        <v>1</v>
      </c>
      <c r="T58" s="3" t="str">
        <f>VLOOKUP(Q58,道具信息!$Q$3:$S$20,2,FALSE)</f>
        <v>CHEST_ITEM_TYPE_T2_PART</v>
      </c>
      <c r="U58" s="3" t="str">
        <f>IF(COUNTIF(U$49:U57,T58)=0,T58,"")</f>
        <v/>
      </c>
      <c r="V58" s="3" t="str">
        <f t="shared" si="50"/>
        <v>CHEST_ITEM_TYPE_T2_PART</v>
      </c>
      <c r="W58" s="13" t="str">
        <f t="shared" si="45"/>
        <v/>
      </c>
      <c r="X58" s="3" t="str">
        <f t="shared" si="46"/>
        <v/>
      </c>
      <c r="Y58" s="3" t="str">
        <f t="shared" si="51"/>
        <v>100.0%</v>
      </c>
    </row>
    <row r="59" spans="2:25" x14ac:dyDescent="0.3">
      <c r="B59" s="2">
        <f>数据源!DO91</f>
        <v>4</v>
      </c>
      <c r="C59" s="2" t="str">
        <f>数据源!DP91</f>
        <v>T2LP4</v>
      </c>
      <c r="D59" s="2" t="str">
        <f>数据源!DQ91</f>
        <v>部件</v>
      </c>
      <c r="E59" s="2">
        <f>数据源!DR91</f>
        <v>140.00000000000003</v>
      </c>
      <c r="F59" s="2">
        <f>数据源!DS91</f>
        <v>1</v>
      </c>
      <c r="G59" s="2">
        <f>数据源!DT91</f>
        <v>5.6000000000000001E-2</v>
      </c>
      <c r="H59" s="2">
        <f>数据源!DU91</f>
        <v>5.6000000000000001E-2</v>
      </c>
      <c r="I59" s="2">
        <f>数据源!DV91</f>
        <v>560</v>
      </c>
      <c r="J59" s="3">
        <f t="shared" si="41"/>
        <v>1</v>
      </c>
      <c r="K59" s="3">
        <f t="shared" si="42"/>
        <v>1</v>
      </c>
      <c r="L59" s="3" t="str">
        <f t="shared" si="43"/>
        <v>部件</v>
      </c>
      <c r="M59" s="3">
        <f t="shared" ca="1" si="44"/>
        <v>92004</v>
      </c>
      <c r="N59" s="3" t="str">
        <f t="shared" ca="1" si="47"/>
        <v>92001,92003,92005,92101,92103,92105,92201,92203,92205,92002,92004</v>
      </c>
      <c r="O59" s="3" t="str">
        <f t="shared" si="48"/>
        <v>550,550,550,550,550,550,550,550,560,560,560</v>
      </c>
      <c r="P59" s="1" t="str">
        <f t="shared" si="49"/>
        <v>(1,1),(1,1),(1,1),(1,1),(1,1),(1,1),(1,1),(1,1),(1,1),(1,1),(1,1)</v>
      </c>
      <c r="Q59" s="3" t="str">
        <f>IF(D59="坦克碎片",VLOOKUP(C59,道具信息!$N$2:$O$291,2,FALSE)&amp;"碎片",VLOOKUP(C59,道具信息!$N$2:$O$291,2,FALSE))</f>
        <v>T2部件</v>
      </c>
      <c r="R59" s="3">
        <f t="shared" si="39"/>
        <v>10000</v>
      </c>
      <c r="S59" s="11">
        <f t="shared" si="40"/>
        <v>1</v>
      </c>
      <c r="T59" s="3" t="str">
        <f>VLOOKUP(Q59,道具信息!$Q$3:$S$20,2,FALSE)</f>
        <v>CHEST_ITEM_TYPE_T2_PART</v>
      </c>
      <c r="U59" s="3" t="str">
        <f>IF(COUNTIF(U$49:U58,T59)=0,T59,"")</f>
        <v/>
      </c>
      <c r="V59" s="3" t="str">
        <f t="shared" si="50"/>
        <v>CHEST_ITEM_TYPE_T2_PART</v>
      </c>
      <c r="W59" s="13" t="str">
        <f t="shared" si="45"/>
        <v/>
      </c>
      <c r="X59" s="3" t="str">
        <f t="shared" si="46"/>
        <v/>
      </c>
      <c r="Y59" s="3" t="str">
        <f t="shared" si="51"/>
        <v>100.0%</v>
      </c>
    </row>
    <row r="60" spans="2:25" x14ac:dyDescent="0.3">
      <c r="B60" s="2">
        <f>数据源!DO92</f>
        <v>4</v>
      </c>
      <c r="C60" s="2" t="str">
        <f>数据源!DP92</f>
        <v>T2LP6</v>
      </c>
      <c r="D60" s="2" t="str">
        <f>数据源!DQ92</f>
        <v>部件</v>
      </c>
      <c r="E60" s="2">
        <f>数据源!DR92</f>
        <v>140.00000000000003</v>
      </c>
      <c r="F60" s="2">
        <f>数据源!DS92</f>
        <v>1</v>
      </c>
      <c r="G60" s="2">
        <f>数据源!DT92</f>
        <v>5.6000000000000001E-2</v>
      </c>
      <c r="H60" s="2">
        <f>数据源!DU92</f>
        <v>5.6000000000000001E-2</v>
      </c>
      <c r="I60" s="2">
        <f>数据源!DV92</f>
        <v>560</v>
      </c>
      <c r="J60" s="3">
        <f t="shared" si="41"/>
        <v>1</v>
      </c>
      <c r="K60" s="3">
        <f t="shared" si="42"/>
        <v>1</v>
      </c>
      <c r="L60" s="3" t="str">
        <f t="shared" si="43"/>
        <v>部件</v>
      </c>
      <c r="M60" s="3">
        <f t="shared" ca="1" si="44"/>
        <v>92006</v>
      </c>
      <c r="N60" s="3" t="str">
        <f t="shared" ca="1" si="47"/>
        <v>92001,92003,92005,92101,92103,92105,92201,92203,92205,92002,92004,92006</v>
      </c>
      <c r="O60" s="3" t="str">
        <f t="shared" si="48"/>
        <v>550,550,550,550,550,550,550,550,560,560,560,560</v>
      </c>
      <c r="P60" s="1" t="str">
        <f t="shared" si="49"/>
        <v>(1,1),(1,1),(1,1),(1,1),(1,1),(1,1),(1,1),(1,1),(1,1),(1,1),(1,1),(1,1)</v>
      </c>
      <c r="Q60" s="3" t="str">
        <f>IF(D60="坦克碎片",VLOOKUP(C60,道具信息!$N$2:$O$291,2,FALSE)&amp;"碎片",VLOOKUP(C60,道具信息!$N$2:$O$291,2,FALSE))</f>
        <v>T2部件</v>
      </c>
      <c r="R60" s="3">
        <f t="shared" si="39"/>
        <v>10000</v>
      </c>
      <c r="S60" s="11">
        <f t="shared" si="40"/>
        <v>1</v>
      </c>
      <c r="T60" s="3" t="str">
        <f>VLOOKUP(Q60,道具信息!$Q$3:$S$20,2,FALSE)</f>
        <v>CHEST_ITEM_TYPE_T2_PART</v>
      </c>
      <c r="U60" s="3" t="str">
        <f>IF(COUNTIF(U$49:U59,T60)=0,T60,"")</f>
        <v/>
      </c>
      <c r="V60" s="3" t="str">
        <f t="shared" si="50"/>
        <v>CHEST_ITEM_TYPE_T2_PART</v>
      </c>
      <c r="W60" s="13" t="str">
        <f t="shared" si="45"/>
        <v/>
      </c>
      <c r="X60" s="3" t="str">
        <f t="shared" si="46"/>
        <v/>
      </c>
      <c r="Y60" s="3" t="str">
        <f t="shared" si="51"/>
        <v>100.0%</v>
      </c>
    </row>
    <row r="61" spans="2:25" x14ac:dyDescent="0.3">
      <c r="B61" s="2">
        <f>数据源!DO93</f>
        <v>4</v>
      </c>
      <c r="C61" s="2" t="str">
        <f>数据源!DP93</f>
        <v>T2MP2</v>
      </c>
      <c r="D61" s="2" t="str">
        <f>数据源!DQ93</f>
        <v>部件</v>
      </c>
      <c r="E61" s="2">
        <f>数据源!DR93</f>
        <v>140.00000000000003</v>
      </c>
      <c r="F61" s="2">
        <f>数据源!DS93</f>
        <v>1</v>
      </c>
      <c r="G61" s="2">
        <f>数据源!DT93</f>
        <v>5.6000000000000001E-2</v>
      </c>
      <c r="H61" s="2">
        <f>数据源!DU93</f>
        <v>5.6000000000000001E-2</v>
      </c>
      <c r="I61" s="2">
        <f>数据源!DV93</f>
        <v>560</v>
      </c>
      <c r="J61" s="3">
        <f t="shared" si="41"/>
        <v>1</v>
      </c>
      <c r="K61" s="3">
        <f t="shared" si="42"/>
        <v>1</v>
      </c>
      <c r="L61" s="3" t="str">
        <f t="shared" si="43"/>
        <v>部件</v>
      </c>
      <c r="M61" s="3">
        <f t="shared" ca="1" si="44"/>
        <v>92102</v>
      </c>
      <c r="N61" s="3" t="str">
        <f t="shared" ca="1" si="47"/>
        <v>92001,92003,92005,92101,92103,92105,92201,92203,92205,92002,92004,92006,92102</v>
      </c>
      <c r="O61" s="3" t="str">
        <f t="shared" si="48"/>
        <v>550,550,550,550,550,550,550,550,560,560,560,560,560</v>
      </c>
      <c r="P61" s="1" t="str">
        <f t="shared" si="49"/>
        <v>(1,1),(1,1),(1,1),(1,1),(1,1),(1,1),(1,1),(1,1),(1,1),(1,1),(1,1),(1,1),(1,1)</v>
      </c>
      <c r="Q61" s="3" t="str">
        <f>IF(D61="坦克碎片",VLOOKUP(C61,道具信息!$N$2:$O$291,2,FALSE)&amp;"碎片",VLOOKUP(C61,道具信息!$N$2:$O$291,2,FALSE))</f>
        <v>T2部件</v>
      </c>
      <c r="R61" s="3">
        <f t="shared" si="39"/>
        <v>10000</v>
      </c>
      <c r="S61" s="11">
        <f t="shared" si="40"/>
        <v>1</v>
      </c>
      <c r="T61" s="3" t="str">
        <f>VLOOKUP(Q61,道具信息!$Q$3:$S$20,2,FALSE)</f>
        <v>CHEST_ITEM_TYPE_T2_PART</v>
      </c>
      <c r="U61" s="3" t="str">
        <f>IF(COUNTIF(U$49:U60,T61)=0,T61,"")</f>
        <v/>
      </c>
      <c r="V61" s="3" t="str">
        <f t="shared" si="50"/>
        <v>CHEST_ITEM_TYPE_T2_PART</v>
      </c>
      <c r="W61" s="13" t="str">
        <f t="shared" si="45"/>
        <v/>
      </c>
      <c r="X61" s="3" t="str">
        <f t="shared" si="46"/>
        <v/>
      </c>
      <c r="Y61" s="3" t="str">
        <f t="shared" si="51"/>
        <v>100.0%</v>
      </c>
    </row>
    <row r="62" spans="2:25" x14ac:dyDescent="0.3">
      <c r="B62" s="2">
        <f>数据源!DO94</f>
        <v>4</v>
      </c>
      <c r="C62" s="2" t="str">
        <f>数据源!DP94</f>
        <v>T2MP4</v>
      </c>
      <c r="D62" s="2" t="str">
        <f>数据源!DQ94</f>
        <v>部件</v>
      </c>
      <c r="E62" s="2">
        <f>数据源!DR94</f>
        <v>140.00000000000003</v>
      </c>
      <c r="F62" s="2">
        <f>数据源!DS94</f>
        <v>1</v>
      </c>
      <c r="G62" s="2">
        <f>数据源!DT94</f>
        <v>5.6000000000000001E-2</v>
      </c>
      <c r="H62" s="2">
        <f>数据源!DU94</f>
        <v>5.6000000000000001E-2</v>
      </c>
      <c r="I62" s="2">
        <f>数据源!DV94</f>
        <v>560</v>
      </c>
      <c r="J62" s="3">
        <f t="shared" si="41"/>
        <v>1</v>
      </c>
      <c r="K62" s="3">
        <f t="shared" si="42"/>
        <v>1</v>
      </c>
      <c r="L62" s="3" t="str">
        <f t="shared" si="43"/>
        <v>部件</v>
      </c>
      <c r="M62" s="3">
        <f t="shared" ca="1" si="44"/>
        <v>92104</v>
      </c>
      <c r="N62" s="3" t="str">
        <f t="shared" ca="1" si="47"/>
        <v>92001,92003,92005,92101,92103,92105,92201,92203,92205,92002,92004,92006,92102,92104</v>
      </c>
      <c r="O62" s="3" t="str">
        <f t="shared" si="48"/>
        <v>550,550,550,550,550,550,550,550,560,560,560,560,560,560</v>
      </c>
      <c r="P62" s="1" t="str">
        <f t="shared" si="49"/>
        <v>(1,1),(1,1),(1,1),(1,1),(1,1),(1,1),(1,1),(1,1),(1,1),(1,1),(1,1),(1,1),(1,1),(1,1)</v>
      </c>
      <c r="Q62" s="3" t="str">
        <f>IF(D62="坦克碎片",VLOOKUP(C62,道具信息!$N$2:$O$291,2,FALSE)&amp;"碎片",VLOOKUP(C62,道具信息!$N$2:$O$291,2,FALSE))</f>
        <v>T2部件</v>
      </c>
      <c r="R62" s="3">
        <f t="shared" si="39"/>
        <v>10000</v>
      </c>
      <c r="S62" s="11">
        <f t="shared" si="40"/>
        <v>1</v>
      </c>
      <c r="T62" s="3" t="str">
        <f>VLOOKUP(Q62,道具信息!$Q$3:$S$20,2,FALSE)</f>
        <v>CHEST_ITEM_TYPE_T2_PART</v>
      </c>
      <c r="U62" s="3" t="str">
        <f>IF(COUNTIF(U$49:U61,T62)=0,T62,"")</f>
        <v/>
      </c>
      <c r="V62" s="3" t="str">
        <f t="shared" si="50"/>
        <v>CHEST_ITEM_TYPE_T2_PART</v>
      </c>
      <c r="W62" s="13" t="str">
        <f t="shared" si="45"/>
        <v/>
      </c>
      <c r="X62" s="3" t="str">
        <f t="shared" si="46"/>
        <v/>
      </c>
      <c r="Y62" s="3" t="str">
        <f t="shared" si="51"/>
        <v>100.0%</v>
      </c>
    </row>
    <row r="63" spans="2:25" x14ac:dyDescent="0.3">
      <c r="B63" s="2">
        <f>数据源!DO95</f>
        <v>4</v>
      </c>
      <c r="C63" s="2" t="str">
        <f>数据源!DP95</f>
        <v>T2MP6</v>
      </c>
      <c r="D63" s="2" t="str">
        <f>数据源!DQ95</f>
        <v>部件</v>
      </c>
      <c r="E63" s="2">
        <f>数据源!DR95</f>
        <v>140.00000000000003</v>
      </c>
      <c r="F63" s="2">
        <f>数据源!DS95</f>
        <v>1</v>
      </c>
      <c r="G63" s="2">
        <f>数据源!DT95</f>
        <v>5.6000000000000001E-2</v>
      </c>
      <c r="H63" s="2">
        <f>数据源!DU95</f>
        <v>5.6000000000000001E-2</v>
      </c>
      <c r="I63" s="2">
        <f>数据源!DV95</f>
        <v>560</v>
      </c>
      <c r="J63" s="3">
        <f t="shared" si="41"/>
        <v>1</v>
      </c>
      <c r="K63" s="3">
        <f t="shared" si="42"/>
        <v>1</v>
      </c>
      <c r="L63" s="3" t="str">
        <f t="shared" si="43"/>
        <v>部件</v>
      </c>
      <c r="M63" s="3">
        <f t="shared" ca="1" si="44"/>
        <v>92106</v>
      </c>
      <c r="N63" s="3" t="str">
        <f t="shared" ca="1" si="47"/>
        <v>92001,92003,92005,92101,92103,92105,92201,92203,92205,92002,92004,92006,92102,92104,92106</v>
      </c>
      <c r="O63" s="3" t="str">
        <f t="shared" si="48"/>
        <v>550,550,550,550,550,550,550,550,560,560,560,560,560,560,560</v>
      </c>
      <c r="P63" s="1" t="str">
        <f t="shared" si="49"/>
        <v>(1,1),(1,1),(1,1),(1,1),(1,1),(1,1),(1,1),(1,1),(1,1),(1,1),(1,1),(1,1),(1,1),(1,1),(1,1)</v>
      </c>
      <c r="Q63" s="3" t="str">
        <f>IF(D63="坦克碎片",VLOOKUP(C63,道具信息!$N$2:$O$291,2,FALSE)&amp;"碎片",VLOOKUP(C63,道具信息!$N$2:$O$291,2,FALSE))</f>
        <v>T2部件</v>
      </c>
      <c r="R63" s="3">
        <f t="shared" si="39"/>
        <v>10000</v>
      </c>
      <c r="S63" s="11">
        <f t="shared" si="40"/>
        <v>1</v>
      </c>
      <c r="T63" s="3" t="str">
        <f>VLOOKUP(Q63,道具信息!$Q$3:$S$20,2,FALSE)</f>
        <v>CHEST_ITEM_TYPE_T2_PART</v>
      </c>
      <c r="U63" s="3" t="str">
        <f>IF(COUNTIF(U$49:U62,T63)=0,T63,"")</f>
        <v/>
      </c>
      <c r="V63" s="3" t="str">
        <f t="shared" si="50"/>
        <v>CHEST_ITEM_TYPE_T2_PART</v>
      </c>
      <c r="W63" s="13" t="str">
        <f t="shared" si="45"/>
        <v/>
      </c>
      <c r="X63" s="3" t="str">
        <f t="shared" si="46"/>
        <v/>
      </c>
      <c r="Y63" s="3" t="str">
        <f t="shared" si="51"/>
        <v>100.0%</v>
      </c>
    </row>
    <row r="64" spans="2:25" x14ac:dyDescent="0.3">
      <c r="B64" s="2">
        <f>数据源!DO96</f>
        <v>4</v>
      </c>
      <c r="C64" s="2" t="str">
        <f>数据源!DP96</f>
        <v>T2HP2</v>
      </c>
      <c r="D64" s="2" t="str">
        <f>数据源!DQ96</f>
        <v>部件</v>
      </c>
      <c r="E64" s="2">
        <f>数据源!DR96</f>
        <v>140.00000000000003</v>
      </c>
      <c r="F64" s="2">
        <f>数据源!DS96</f>
        <v>1</v>
      </c>
      <c r="G64" s="2">
        <f>数据源!DT96</f>
        <v>5.6000000000000001E-2</v>
      </c>
      <c r="H64" s="2">
        <f>数据源!DU96</f>
        <v>5.6000000000000001E-2</v>
      </c>
      <c r="I64" s="2">
        <f>数据源!DV96</f>
        <v>560</v>
      </c>
      <c r="J64" s="3">
        <f t="shared" si="41"/>
        <v>1</v>
      </c>
      <c r="K64" s="3">
        <f t="shared" si="42"/>
        <v>1</v>
      </c>
      <c r="L64" s="3" t="str">
        <f t="shared" si="43"/>
        <v>部件</v>
      </c>
      <c r="M64" s="3">
        <f t="shared" ca="1" si="44"/>
        <v>92202</v>
      </c>
      <c r="N64" s="3" t="str">
        <f t="shared" ca="1" si="47"/>
        <v>92001,92003,92005,92101,92103,92105,92201,92203,92205,92002,92004,92006,92102,92104,92106,92202</v>
      </c>
      <c r="O64" s="3" t="str">
        <f t="shared" si="48"/>
        <v>550,550,550,550,550,550,550,550,560,560,560,560,560,560,560,560</v>
      </c>
      <c r="P64" s="1" t="str">
        <f t="shared" si="49"/>
        <v>(1,1),(1,1),(1,1),(1,1),(1,1),(1,1),(1,1),(1,1),(1,1),(1,1),(1,1),(1,1),(1,1),(1,1),(1,1),(1,1)</v>
      </c>
      <c r="Q64" s="3" t="str">
        <f>IF(D64="坦克碎片",VLOOKUP(C64,道具信息!$N$2:$O$291,2,FALSE)&amp;"碎片",VLOOKUP(C64,道具信息!$N$2:$O$291,2,FALSE))</f>
        <v>T2部件</v>
      </c>
      <c r="R64" s="3">
        <f t="shared" si="39"/>
        <v>10000</v>
      </c>
      <c r="S64" s="11">
        <f t="shared" si="40"/>
        <v>1</v>
      </c>
      <c r="T64" s="3" t="str">
        <f>VLOOKUP(Q64,道具信息!$Q$3:$S$20,2,FALSE)</f>
        <v>CHEST_ITEM_TYPE_T2_PART</v>
      </c>
      <c r="U64" s="3" t="str">
        <f>IF(COUNTIF(U$49:U63,T64)=0,T64,"")</f>
        <v/>
      </c>
      <c r="V64" s="3" t="str">
        <f t="shared" si="50"/>
        <v>CHEST_ITEM_TYPE_T2_PART</v>
      </c>
      <c r="W64" s="13" t="str">
        <f t="shared" si="45"/>
        <v/>
      </c>
      <c r="X64" s="3" t="str">
        <f t="shared" si="46"/>
        <v/>
      </c>
      <c r="Y64" s="3" t="str">
        <f t="shared" si="51"/>
        <v>100.0%</v>
      </c>
    </row>
    <row r="65" spans="2:25" x14ac:dyDescent="0.3">
      <c r="B65" s="2">
        <f>数据源!DO97</f>
        <v>4</v>
      </c>
      <c r="C65" s="2" t="str">
        <f>数据源!DP97</f>
        <v>T2HP4</v>
      </c>
      <c r="D65" s="2" t="str">
        <f>数据源!DQ97</f>
        <v>部件</v>
      </c>
      <c r="E65" s="2">
        <f>数据源!DR97</f>
        <v>140.00000000000003</v>
      </c>
      <c r="F65" s="2">
        <f>数据源!DS97</f>
        <v>1</v>
      </c>
      <c r="G65" s="2">
        <f>数据源!DT97</f>
        <v>5.6000000000000001E-2</v>
      </c>
      <c r="H65" s="2">
        <f>数据源!DU97</f>
        <v>5.6000000000000001E-2</v>
      </c>
      <c r="I65" s="2">
        <f>数据源!DV97</f>
        <v>560</v>
      </c>
      <c r="J65" s="3">
        <f t="shared" si="41"/>
        <v>1</v>
      </c>
      <c r="K65" s="3">
        <f t="shared" si="42"/>
        <v>1</v>
      </c>
      <c r="L65" s="3" t="str">
        <f t="shared" si="43"/>
        <v>部件</v>
      </c>
      <c r="M65" s="3">
        <f t="shared" ca="1" si="44"/>
        <v>92204</v>
      </c>
      <c r="N65" s="3" t="str">
        <f t="shared" ca="1" si="47"/>
        <v>92001,92003,92005,92101,92103,92105,92201,92203,92205,92002,92004,92006,92102,92104,92106,92202,92204</v>
      </c>
      <c r="O65" s="3" t="str">
        <f t="shared" si="48"/>
        <v>550,550,550,550,550,550,550,550,560,560,560,560,560,560,560,560,560</v>
      </c>
      <c r="P65" s="1" t="str">
        <f t="shared" si="49"/>
        <v>(1,1),(1,1),(1,1),(1,1),(1,1),(1,1),(1,1),(1,1),(1,1),(1,1),(1,1),(1,1),(1,1),(1,1),(1,1),(1,1),(1,1)</v>
      </c>
      <c r="Q65" s="3" t="str">
        <f>IF(D65="坦克碎片",VLOOKUP(C65,道具信息!$N$2:$O$291,2,FALSE)&amp;"碎片",VLOOKUP(C65,道具信息!$N$2:$O$291,2,FALSE))</f>
        <v>T2部件</v>
      </c>
      <c r="R65" s="3">
        <f t="shared" si="39"/>
        <v>10000</v>
      </c>
      <c r="S65" s="11">
        <f t="shared" si="40"/>
        <v>1</v>
      </c>
      <c r="T65" s="3" t="str">
        <f>VLOOKUP(Q65,道具信息!$Q$3:$S$20,2,FALSE)</f>
        <v>CHEST_ITEM_TYPE_T2_PART</v>
      </c>
      <c r="U65" s="3" t="str">
        <f>IF(COUNTIF(U$49:U64,T65)=0,T65,"")</f>
        <v/>
      </c>
      <c r="V65" s="3" t="str">
        <f t="shared" si="50"/>
        <v>CHEST_ITEM_TYPE_T2_PART</v>
      </c>
      <c r="W65" s="13" t="str">
        <f t="shared" si="45"/>
        <v/>
      </c>
      <c r="X65" s="3" t="str">
        <f t="shared" si="46"/>
        <v/>
      </c>
      <c r="Y65" s="3" t="str">
        <f t="shared" si="51"/>
        <v>100.0%</v>
      </c>
    </row>
    <row r="66" spans="2:25" x14ac:dyDescent="0.3">
      <c r="B66" s="2">
        <f>数据源!DO98</f>
        <v>4</v>
      </c>
      <c r="C66" s="2" t="str">
        <f>数据源!DP98</f>
        <v>T2HP6</v>
      </c>
      <c r="D66" s="2" t="str">
        <f>数据源!DQ98</f>
        <v>部件</v>
      </c>
      <c r="E66" s="2">
        <f>数据源!DR98</f>
        <v>140.00000000000003</v>
      </c>
      <c r="F66" s="2">
        <f>数据源!DS98</f>
        <v>1</v>
      </c>
      <c r="G66" s="2">
        <f>数据源!DT98</f>
        <v>5.6000000000000001E-2</v>
      </c>
      <c r="H66" s="2">
        <f>数据源!DU98</f>
        <v>5.6000000000000001E-2</v>
      </c>
      <c r="I66" s="2">
        <f>数据源!DV98</f>
        <v>560</v>
      </c>
      <c r="J66" s="3">
        <f t="shared" si="41"/>
        <v>1</v>
      </c>
      <c r="K66" s="3">
        <f t="shared" si="42"/>
        <v>1</v>
      </c>
      <c r="L66" s="3" t="str">
        <f t="shared" si="43"/>
        <v>部件</v>
      </c>
      <c r="M66" s="3">
        <f t="shared" ca="1" si="44"/>
        <v>92206</v>
      </c>
      <c r="N66" s="3" t="str">
        <f t="shared" ca="1" si="47"/>
        <v>92001,92003,92005,92101,92103,92105,92201,92203,92205,92002,92004,92006,92102,92104,92106,92202,92204,92206</v>
      </c>
      <c r="O66" s="3" t="str">
        <f t="shared" si="48"/>
        <v>550,550,550,550,550,550,550,550,560,560,560,560,560,560,560,560,560,560</v>
      </c>
      <c r="P66" s="1" t="str">
        <f t="shared" si="49"/>
        <v>(1,1),(1,1),(1,1),(1,1),(1,1),(1,1),(1,1),(1,1),(1,1),(1,1),(1,1),(1,1),(1,1),(1,1),(1,1),(1,1),(1,1),(1,1)</v>
      </c>
      <c r="Q66" s="3" t="str">
        <f>IF(D66="坦克碎片",VLOOKUP(C66,道具信息!$N$2:$O$291,2,FALSE)&amp;"碎片",VLOOKUP(C66,道具信息!$N$2:$O$291,2,FALSE))</f>
        <v>T2部件</v>
      </c>
      <c r="R66" s="3">
        <f t="shared" si="39"/>
        <v>10000</v>
      </c>
      <c r="S66" s="11">
        <f t="shared" si="40"/>
        <v>1</v>
      </c>
      <c r="T66" s="3" t="str">
        <f>VLOOKUP(Q66,道具信息!$Q$3:$S$20,2,FALSE)</f>
        <v>CHEST_ITEM_TYPE_T2_PART</v>
      </c>
      <c r="U66" s="3" t="str">
        <f>IF(COUNTIF(U$49:U65,T66)=0,T66,"")</f>
        <v/>
      </c>
      <c r="V66" s="3" t="str">
        <f t="shared" si="50"/>
        <v>CHEST_ITEM_TYPE_T2_PART</v>
      </c>
      <c r="W66" s="13" t="str">
        <f t="shared" si="45"/>
        <v/>
      </c>
      <c r="X66" s="3" t="str">
        <f t="shared" si="46"/>
        <v/>
      </c>
      <c r="Y66" s="3" t="str">
        <f t="shared" si="51"/>
        <v>100.0%</v>
      </c>
    </row>
    <row r="67" spans="2:25" x14ac:dyDescent="0.3">
      <c r="B67" s="4"/>
      <c r="C67" s="4"/>
      <c r="D67" s="4"/>
      <c r="E67" s="4"/>
      <c r="F67" s="4"/>
      <c r="G67" s="4"/>
      <c r="H67" s="4"/>
      <c r="I67" s="4"/>
      <c r="N67" s="3" t="str">
        <f ca="1">"["&amp;N66&amp;"]"</f>
        <v>[92001,92003,92005,92101,92103,92105,92201,92203,92205,92002,92004,92006,92102,92104,92106,92202,92204,92206]</v>
      </c>
      <c r="O67" s="3" t="str">
        <f>"["&amp;O66&amp;"]"</f>
        <v>[550,550,550,550,550,550,550,550,560,560,560,560,560,560,560,560,560,560]</v>
      </c>
      <c r="P67" s="3" t="str">
        <f>"["&amp;P66&amp;"]"</f>
        <v>[(1,1),(1,1),(1,1),(1,1),(1,1),(1,1),(1,1),(1,1),(1,1),(1,1),(1,1),(1,1),(1,1),(1,1),(1,1),(1,1),(1,1),(1,1)]</v>
      </c>
      <c r="V67" s="3" t="str">
        <f>"["&amp;V66&amp;"]"</f>
        <v>[CHEST_ITEM_TYPE_T2_PART]</v>
      </c>
      <c r="Y67" s="3" t="str">
        <f>"["&amp;Y66&amp;"]"</f>
        <v>[100.0%]</v>
      </c>
    </row>
    <row r="69" spans="2:25" x14ac:dyDescent="0.3">
      <c r="B69" s="2" t="str">
        <f>数据源!CW137</f>
        <v>联赛等级</v>
      </c>
      <c r="C69" s="2" t="str">
        <f>数据源!CX137</f>
        <v>道具名称</v>
      </c>
      <c r="D69" s="2" t="str">
        <f>数据源!CY137</f>
        <v>对应大类</v>
      </c>
      <c r="E69" s="2" t="str">
        <f>数据源!CZ137</f>
        <v>道具价值</v>
      </c>
      <c r="F69" s="2" t="str">
        <f>数据源!DA137</f>
        <v>抽取个数</v>
      </c>
      <c r="G69" s="2" t="str">
        <f>数据源!DB137</f>
        <v>价值比例</v>
      </c>
      <c r="H69" s="2" t="str">
        <f>数据源!DC137</f>
        <v>产出概率</v>
      </c>
      <c r="I69" s="2" t="str">
        <f>数据源!DD137</f>
        <v>权重值</v>
      </c>
      <c r="J69" s="7" t="s">
        <v>234</v>
      </c>
      <c r="K69" s="7" t="s">
        <v>235</v>
      </c>
      <c r="L69" s="3" t="s">
        <v>222</v>
      </c>
      <c r="M69" s="3" t="s">
        <v>152</v>
      </c>
      <c r="N69" s="3" t="s">
        <v>224</v>
      </c>
      <c r="O69" s="3" t="s">
        <v>225</v>
      </c>
      <c r="P69" s="3" t="s">
        <v>226</v>
      </c>
      <c r="Q69" s="8" t="s">
        <v>244</v>
      </c>
      <c r="R69" s="8" t="s">
        <v>245</v>
      </c>
      <c r="S69" s="8" t="s">
        <v>246</v>
      </c>
    </row>
    <row r="70" spans="2:25" x14ac:dyDescent="0.3">
      <c r="B70" s="2">
        <f>数据源!DO102</f>
        <v>6</v>
      </c>
      <c r="C70" s="2" t="str">
        <f>数据源!DP102</f>
        <v>T3LP1</v>
      </c>
      <c r="D70" s="2" t="str">
        <f>数据源!DQ102</f>
        <v>部件</v>
      </c>
      <c r="E70" s="2">
        <f>数据源!DR102</f>
        <v>570</v>
      </c>
      <c r="F70" s="2">
        <f>数据源!DS102</f>
        <v>1</v>
      </c>
      <c r="G70" s="2">
        <f>数据源!DT102</f>
        <v>0.111</v>
      </c>
      <c r="H70" s="2">
        <f>数据源!DU102</f>
        <v>0.111</v>
      </c>
      <c r="I70" s="2">
        <f>数据源!DV102</f>
        <v>1110</v>
      </c>
      <c r="J70" s="3">
        <f>ROUNDUP(IF(F70&gt;1,F70-ROUNDDOWN(SQRT(F70),0),F70),0)</f>
        <v>1</v>
      </c>
      <c r="K70" s="3">
        <f>F70*2-J70</f>
        <v>1</v>
      </c>
      <c r="L70" s="3" t="str">
        <f>RIGHT(D70,2)</f>
        <v>部件</v>
      </c>
      <c r="M70" s="3">
        <f ca="1">IF(OR(L70="坦克",L70="碎片"),VLOOKUP(C70,INDIRECT("坦克ID"),MATCH(L70&amp;"ID",INDIRECT("坦克标头"),0),FALSE),VLOOKUP(C70,INDIRECT(L70&amp;"ID"),2,FALSE))</f>
        <v>93001</v>
      </c>
      <c r="N70" s="3">
        <f ca="1">M70</f>
        <v>93001</v>
      </c>
      <c r="O70" s="3">
        <f>I70</f>
        <v>1110</v>
      </c>
      <c r="P70" s="1" t="str">
        <f>"("&amp;J70&amp;","&amp;K70&amp;")"</f>
        <v>(1,1)</v>
      </c>
      <c r="Q70" s="3" t="str">
        <f>IF(D70="坦克碎片",VLOOKUP(C70,道具信息!$N$2:$O$291,2,FALSE)&amp;"碎片",VLOOKUP(C70,道具信息!$N$2:$O$291,2,FALSE))</f>
        <v>T3部件</v>
      </c>
      <c r="R70" s="3">
        <f t="shared" ref="R70:R78" si="52">SUMIFS(I$3:I$132,Q$3:Q$132,Q70,B$3:B$132,B70)</f>
        <v>10000</v>
      </c>
      <c r="S70" s="11">
        <f t="shared" ref="S70:S78" si="53">ROUND(R70/SUMIF(B$3:B$132,B70,I$3:I$132),3)</f>
        <v>1</v>
      </c>
      <c r="T70" s="3" t="str">
        <f>VLOOKUP(Q70,道具信息!$Q$3:$S$20,2,FALSE)</f>
        <v>CHEST_ITEM_TYPE_T3_PART</v>
      </c>
      <c r="U70" s="3" t="str">
        <f>T70</f>
        <v>CHEST_ITEM_TYPE_T3_PART</v>
      </c>
      <c r="V70" s="3" t="str">
        <f>U70</f>
        <v>CHEST_ITEM_TYPE_T3_PART</v>
      </c>
      <c r="W70" s="13">
        <f>IF(U70&lt;&gt;"",ROUND(S70*100%,3),"")</f>
        <v>1</v>
      </c>
      <c r="X70" s="3" t="str">
        <f>TEXT(W70,"0.0%")</f>
        <v>100.0%</v>
      </c>
      <c r="Y70" s="3" t="str">
        <f>X70</f>
        <v>100.0%</v>
      </c>
    </row>
    <row r="71" spans="2:25" x14ac:dyDescent="0.3">
      <c r="B71" s="2">
        <f>数据源!DO103</f>
        <v>6</v>
      </c>
      <c r="C71" s="2" t="str">
        <f>数据源!DP103</f>
        <v>T3LP3</v>
      </c>
      <c r="D71" s="2" t="str">
        <f>数据源!DQ103</f>
        <v>部件</v>
      </c>
      <c r="E71" s="2">
        <f>数据源!DR103</f>
        <v>570</v>
      </c>
      <c r="F71" s="2">
        <f>数据源!DS103</f>
        <v>1</v>
      </c>
      <c r="G71" s="2">
        <f>数据源!DT103</f>
        <v>0.111</v>
      </c>
      <c r="H71" s="2">
        <f>数据源!DU103</f>
        <v>0.111</v>
      </c>
      <c r="I71" s="2">
        <f>数据源!DV103</f>
        <v>1110</v>
      </c>
      <c r="J71" s="3">
        <f t="shared" ref="J71:J78" si="54">ROUNDUP(IF(F71&gt;1,F71-ROUNDDOWN(SQRT(F71),0),F71),0)</f>
        <v>1</v>
      </c>
      <c r="K71" s="3">
        <f t="shared" ref="K71:K78" si="55">F71*2-J71</f>
        <v>1</v>
      </c>
      <c r="L71" s="3" t="str">
        <f t="shared" ref="L71:L78" si="56">RIGHT(D71,2)</f>
        <v>部件</v>
      </c>
      <c r="M71" s="3">
        <f t="shared" ref="M71:M78" ca="1" si="57">IF(OR(L71="坦克",L71="碎片"),VLOOKUP(C71,INDIRECT("坦克ID"),MATCH(L71&amp;"ID",INDIRECT("坦克标头"),0),FALSE),VLOOKUP(C71,INDIRECT(L71&amp;"ID"),2,FALSE))</f>
        <v>93003</v>
      </c>
      <c r="N71" s="3" t="str">
        <f ca="1">N70&amp;","&amp;M71</f>
        <v>93001,93003</v>
      </c>
      <c r="O71" s="3" t="str">
        <f>O70&amp;","&amp;I71</f>
        <v>1110,1110</v>
      </c>
      <c r="P71" s="1" t="str">
        <f>P70&amp;","&amp;"("&amp;J71&amp;","&amp;K71&amp;")"</f>
        <v>(1,1),(1,1)</v>
      </c>
      <c r="Q71" s="3" t="str">
        <f>IF(D71="坦克碎片",VLOOKUP(C71,道具信息!$N$2:$O$291,2,FALSE)&amp;"碎片",VLOOKUP(C71,道具信息!$N$2:$O$291,2,FALSE))</f>
        <v>T3部件</v>
      </c>
      <c r="R71" s="3">
        <f t="shared" si="52"/>
        <v>10000</v>
      </c>
      <c r="S71" s="11">
        <f t="shared" si="53"/>
        <v>1</v>
      </c>
      <c r="T71" s="3" t="str">
        <f>VLOOKUP(Q71,道具信息!$Q$3:$S$20,2,FALSE)</f>
        <v>CHEST_ITEM_TYPE_T3_PART</v>
      </c>
      <c r="U71" s="3" t="str">
        <f>IF(COUNTIF(U$70:U70,T71)=0,T71,"")</f>
        <v/>
      </c>
      <c r="V71" s="3" t="str">
        <f>IF(U71&lt;&gt;"",V70&amp;","&amp;U71,V70)</f>
        <v>CHEST_ITEM_TYPE_T3_PART</v>
      </c>
      <c r="W71" s="13" t="str">
        <f t="shared" ref="W71:W78" si="58">IF(U71&lt;&gt;"",ROUND(S71*100%,3),"")</f>
        <v/>
      </c>
      <c r="X71" s="3" t="str">
        <f t="shared" ref="X71:X78" si="59">TEXT(W71,"0.0%")</f>
        <v/>
      </c>
      <c r="Y71" s="3" t="str">
        <f>IF(X71&lt;&gt;"",Y70&amp;","&amp;X71,Y70)</f>
        <v>100.0%</v>
      </c>
    </row>
    <row r="72" spans="2:25" x14ac:dyDescent="0.3">
      <c r="B72" s="2">
        <f>数据源!DO104</f>
        <v>6</v>
      </c>
      <c r="C72" s="2" t="str">
        <f>数据源!DP104</f>
        <v>T3LP5</v>
      </c>
      <c r="D72" s="2" t="str">
        <f>数据源!DQ104</f>
        <v>部件</v>
      </c>
      <c r="E72" s="2">
        <f>数据源!DR104</f>
        <v>570</v>
      </c>
      <c r="F72" s="2">
        <f>数据源!DS104</f>
        <v>1</v>
      </c>
      <c r="G72" s="2">
        <f>数据源!DT104</f>
        <v>0.111</v>
      </c>
      <c r="H72" s="2">
        <f>数据源!DU104</f>
        <v>0.111</v>
      </c>
      <c r="I72" s="2">
        <f>数据源!DV104</f>
        <v>1110</v>
      </c>
      <c r="J72" s="3">
        <f t="shared" si="54"/>
        <v>1</v>
      </c>
      <c r="K72" s="3">
        <f t="shared" si="55"/>
        <v>1</v>
      </c>
      <c r="L72" s="3" t="str">
        <f t="shared" si="56"/>
        <v>部件</v>
      </c>
      <c r="M72" s="3">
        <f t="shared" ca="1" si="57"/>
        <v>93005</v>
      </c>
      <c r="N72" s="3" t="str">
        <f t="shared" ref="N72:N78" ca="1" si="60">N71&amp;","&amp;M72</f>
        <v>93001,93003,93005</v>
      </c>
      <c r="O72" s="3" t="str">
        <f t="shared" ref="O72:O78" si="61">O71&amp;","&amp;I72</f>
        <v>1110,1110,1110</v>
      </c>
      <c r="P72" s="1" t="str">
        <f t="shared" ref="P72:P78" si="62">P71&amp;","&amp;"("&amp;J72&amp;","&amp;K72&amp;")"</f>
        <v>(1,1),(1,1),(1,1)</v>
      </c>
      <c r="Q72" s="3" t="str">
        <f>IF(D72="坦克碎片",VLOOKUP(C72,道具信息!$N$2:$O$291,2,FALSE)&amp;"碎片",VLOOKUP(C72,道具信息!$N$2:$O$291,2,FALSE))</f>
        <v>T3部件</v>
      </c>
      <c r="R72" s="3">
        <f t="shared" si="52"/>
        <v>10000</v>
      </c>
      <c r="S72" s="11">
        <f t="shared" si="53"/>
        <v>1</v>
      </c>
      <c r="T72" s="3" t="str">
        <f>VLOOKUP(Q72,道具信息!$Q$3:$S$20,2,FALSE)</f>
        <v>CHEST_ITEM_TYPE_T3_PART</v>
      </c>
      <c r="U72" s="3" t="str">
        <f>IF(COUNTIF(U$70:U71,T72)=0,T72,"")</f>
        <v/>
      </c>
      <c r="V72" s="3" t="str">
        <f t="shared" ref="V72:V78" si="63">IF(U72&lt;&gt;"",V71&amp;","&amp;U72,V71)</f>
        <v>CHEST_ITEM_TYPE_T3_PART</v>
      </c>
      <c r="W72" s="13" t="str">
        <f t="shared" si="58"/>
        <v/>
      </c>
      <c r="X72" s="3" t="str">
        <f t="shared" si="59"/>
        <v/>
      </c>
      <c r="Y72" s="3" t="str">
        <f t="shared" ref="Y72:Y78" si="64">IF(X72&lt;&gt;"",Y71&amp;","&amp;X72,Y71)</f>
        <v>100.0%</v>
      </c>
    </row>
    <row r="73" spans="2:25" x14ac:dyDescent="0.3">
      <c r="B73" s="2">
        <f>数据源!DO105</f>
        <v>6</v>
      </c>
      <c r="C73" s="2" t="str">
        <f>数据源!DP105</f>
        <v>T3MP1</v>
      </c>
      <c r="D73" s="2" t="str">
        <f>数据源!DQ105</f>
        <v>部件</v>
      </c>
      <c r="E73" s="2">
        <f>数据源!DR105</f>
        <v>570</v>
      </c>
      <c r="F73" s="2">
        <f>数据源!DS105</f>
        <v>1</v>
      </c>
      <c r="G73" s="2">
        <f>数据源!DT105</f>
        <v>0.111</v>
      </c>
      <c r="H73" s="2">
        <f>数据源!DU105</f>
        <v>0.111</v>
      </c>
      <c r="I73" s="2">
        <f>数据源!DV105</f>
        <v>1110</v>
      </c>
      <c r="J73" s="3">
        <f t="shared" si="54"/>
        <v>1</v>
      </c>
      <c r="K73" s="3">
        <f t="shared" si="55"/>
        <v>1</v>
      </c>
      <c r="L73" s="3" t="str">
        <f t="shared" si="56"/>
        <v>部件</v>
      </c>
      <c r="M73" s="3">
        <f t="shared" ca="1" si="57"/>
        <v>93101</v>
      </c>
      <c r="N73" s="3" t="str">
        <f t="shared" ca="1" si="60"/>
        <v>93001,93003,93005,93101</v>
      </c>
      <c r="O73" s="3" t="str">
        <f t="shared" si="61"/>
        <v>1110,1110,1110,1110</v>
      </c>
      <c r="P73" s="1" t="str">
        <f t="shared" si="62"/>
        <v>(1,1),(1,1),(1,1),(1,1)</v>
      </c>
      <c r="Q73" s="3" t="str">
        <f>IF(D73="坦克碎片",VLOOKUP(C73,道具信息!$N$2:$O$291,2,FALSE)&amp;"碎片",VLOOKUP(C73,道具信息!$N$2:$O$291,2,FALSE))</f>
        <v>T3部件</v>
      </c>
      <c r="R73" s="3">
        <f t="shared" si="52"/>
        <v>10000</v>
      </c>
      <c r="S73" s="11">
        <f t="shared" si="53"/>
        <v>1</v>
      </c>
      <c r="T73" s="3" t="str">
        <f>VLOOKUP(Q73,道具信息!$Q$3:$S$20,2,FALSE)</f>
        <v>CHEST_ITEM_TYPE_T3_PART</v>
      </c>
      <c r="U73" s="3" t="str">
        <f>IF(COUNTIF(U$70:U72,T73)=0,T73,"")</f>
        <v/>
      </c>
      <c r="V73" s="3" t="str">
        <f t="shared" si="63"/>
        <v>CHEST_ITEM_TYPE_T3_PART</v>
      </c>
      <c r="W73" s="13" t="str">
        <f t="shared" si="58"/>
        <v/>
      </c>
      <c r="X73" s="3" t="str">
        <f t="shared" si="59"/>
        <v/>
      </c>
      <c r="Y73" s="3" t="str">
        <f t="shared" si="64"/>
        <v>100.0%</v>
      </c>
    </row>
    <row r="74" spans="2:25" x14ac:dyDescent="0.3">
      <c r="B74" s="2">
        <f>数据源!DO106</f>
        <v>6</v>
      </c>
      <c r="C74" s="2" t="str">
        <f>数据源!DP106</f>
        <v>T3MP3</v>
      </c>
      <c r="D74" s="2" t="str">
        <f>数据源!DQ106</f>
        <v>部件</v>
      </c>
      <c r="E74" s="2">
        <f>数据源!DR106</f>
        <v>570</v>
      </c>
      <c r="F74" s="2">
        <f>数据源!DS106</f>
        <v>1</v>
      </c>
      <c r="G74" s="2">
        <f>数据源!DT106</f>
        <v>0.111</v>
      </c>
      <c r="H74" s="2">
        <f>数据源!DU106</f>
        <v>0.111</v>
      </c>
      <c r="I74" s="2">
        <f>数据源!DV106</f>
        <v>1110</v>
      </c>
      <c r="J74" s="3">
        <f t="shared" si="54"/>
        <v>1</v>
      </c>
      <c r="K74" s="3">
        <f t="shared" si="55"/>
        <v>1</v>
      </c>
      <c r="L74" s="3" t="str">
        <f t="shared" si="56"/>
        <v>部件</v>
      </c>
      <c r="M74" s="3">
        <f t="shared" ca="1" si="57"/>
        <v>93103</v>
      </c>
      <c r="N74" s="3" t="str">
        <f t="shared" ca="1" si="60"/>
        <v>93001,93003,93005,93101,93103</v>
      </c>
      <c r="O74" s="3" t="str">
        <f t="shared" si="61"/>
        <v>1110,1110,1110,1110,1110</v>
      </c>
      <c r="P74" s="1" t="str">
        <f t="shared" si="62"/>
        <v>(1,1),(1,1),(1,1),(1,1),(1,1)</v>
      </c>
      <c r="Q74" s="3" t="str">
        <f>IF(D74="坦克碎片",VLOOKUP(C74,道具信息!$N$2:$O$291,2,FALSE)&amp;"碎片",VLOOKUP(C74,道具信息!$N$2:$O$291,2,FALSE))</f>
        <v>T3部件</v>
      </c>
      <c r="R74" s="3">
        <f t="shared" si="52"/>
        <v>10000</v>
      </c>
      <c r="S74" s="11">
        <f t="shared" si="53"/>
        <v>1</v>
      </c>
      <c r="T74" s="3" t="str">
        <f>VLOOKUP(Q74,道具信息!$Q$3:$S$20,2,FALSE)</f>
        <v>CHEST_ITEM_TYPE_T3_PART</v>
      </c>
      <c r="U74" s="3" t="str">
        <f>IF(COUNTIF(U$70:U73,T74)=0,T74,"")</f>
        <v/>
      </c>
      <c r="V74" s="3" t="str">
        <f t="shared" si="63"/>
        <v>CHEST_ITEM_TYPE_T3_PART</v>
      </c>
      <c r="W74" s="13" t="str">
        <f t="shared" si="58"/>
        <v/>
      </c>
      <c r="X74" s="3" t="str">
        <f t="shared" si="59"/>
        <v/>
      </c>
      <c r="Y74" s="3" t="str">
        <f t="shared" si="64"/>
        <v>100.0%</v>
      </c>
    </row>
    <row r="75" spans="2:25" x14ac:dyDescent="0.3">
      <c r="B75" s="2">
        <f>数据源!DO107</f>
        <v>6</v>
      </c>
      <c r="C75" s="2" t="str">
        <f>数据源!DP107</f>
        <v>T3MP5</v>
      </c>
      <c r="D75" s="2" t="str">
        <f>数据源!DQ107</f>
        <v>部件</v>
      </c>
      <c r="E75" s="2">
        <f>数据源!DR107</f>
        <v>570</v>
      </c>
      <c r="F75" s="2">
        <f>数据源!DS107</f>
        <v>1</v>
      </c>
      <c r="G75" s="2">
        <f>数据源!DT107</f>
        <v>0.111</v>
      </c>
      <c r="H75" s="2">
        <f>数据源!DU107</f>
        <v>0.111</v>
      </c>
      <c r="I75" s="2">
        <f>数据源!DV107</f>
        <v>1110</v>
      </c>
      <c r="J75" s="3">
        <f t="shared" si="54"/>
        <v>1</v>
      </c>
      <c r="K75" s="3">
        <f t="shared" si="55"/>
        <v>1</v>
      </c>
      <c r="L75" s="3" t="str">
        <f t="shared" si="56"/>
        <v>部件</v>
      </c>
      <c r="M75" s="3">
        <f t="shared" ca="1" si="57"/>
        <v>93105</v>
      </c>
      <c r="N75" s="3" t="str">
        <f t="shared" ca="1" si="60"/>
        <v>93001,93003,93005,93101,93103,93105</v>
      </c>
      <c r="O75" s="3" t="str">
        <f t="shared" si="61"/>
        <v>1110,1110,1110,1110,1110,1110</v>
      </c>
      <c r="P75" s="1" t="str">
        <f t="shared" si="62"/>
        <v>(1,1),(1,1),(1,1),(1,1),(1,1),(1,1)</v>
      </c>
      <c r="Q75" s="3" t="str">
        <f>IF(D75="坦克碎片",VLOOKUP(C75,道具信息!$N$2:$O$291,2,FALSE)&amp;"碎片",VLOOKUP(C75,道具信息!$N$2:$O$291,2,FALSE))</f>
        <v>T3部件</v>
      </c>
      <c r="R75" s="3">
        <f t="shared" si="52"/>
        <v>10000</v>
      </c>
      <c r="S75" s="11">
        <f t="shared" si="53"/>
        <v>1</v>
      </c>
      <c r="T75" s="3" t="str">
        <f>VLOOKUP(Q75,道具信息!$Q$3:$S$20,2,FALSE)</f>
        <v>CHEST_ITEM_TYPE_T3_PART</v>
      </c>
      <c r="U75" s="3" t="str">
        <f>IF(COUNTIF(U$70:U74,T75)=0,T75,"")</f>
        <v/>
      </c>
      <c r="V75" s="3" t="str">
        <f t="shared" si="63"/>
        <v>CHEST_ITEM_TYPE_T3_PART</v>
      </c>
      <c r="W75" s="13" t="str">
        <f t="shared" si="58"/>
        <v/>
      </c>
      <c r="X75" s="3" t="str">
        <f t="shared" si="59"/>
        <v/>
      </c>
      <c r="Y75" s="3" t="str">
        <f t="shared" si="64"/>
        <v>100.0%</v>
      </c>
    </row>
    <row r="76" spans="2:25" x14ac:dyDescent="0.3">
      <c r="B76" s="2">
        <f>数据源!DO108</f>
        <v>6</v>
      </c>
      <c r="C76" s="2" t="str">
        <f>数据源!DP108</f>
        <v>T3HP1</v>
      </c>
      <c r="D76" s="2" t="str">
        <f>数据源!DQ108</f>
        <v>部件</v>
      </c>
      <c r="E76" s="2">
        <f>数据源!DR108</f>
        <v>570</v>
      </c>
      <c r="F76" s="2">
        <f>数据源!DS108</f>
        <v>1</v>
      </c>
      <c r="G76" s="2">
        <f>数据源!DT108</f>
        <v>0.111</v>
      </c>
      <c r="H76" s="2">
        <f>数据源!DU108</f>
        <v>0.111</v>
      </c>
      <c r="I76" s="2">
        <f>数据源!DV108</f>
        <v>1110</v>
      </c>
      <c r="J76" s="3">
        <f t="shared" si="54"/>
        <v>1</v>
      </c>
      <c r="K76" s="3">
        <f t="shared" si="55"/>
        <v>1</v>
      </c>
      <c r="L76" s="3" t="str">
        <f t="shared" si="56"/>
        <v>部件</v>
      </c>
      <c r="M76" s="3">
        <f t="shared" ca="1" si="57"/>
        <v>93201</v>
      </c>
      <c r="N76" s="3" t="str">
        <f t="shared" ca="1" si="60"/>
        <v>93001,93003,93005,93101,93103,93105,93201</v>
      </c>
      <c r="O76" s="3" t="str">
        <f t="shared" si="61"/>
        <v>1110,1110,1110,1110,1110,1110,1110</v>
      </c>
      <c r="P76" s="1" t="str">
        <f t="shared" si="62"/>
        <v>(1,1),(1,1),(1,1),(1,1),(1,1),(1,1),(1,1)</v>
      </c>
      <c r="Q76" s="3" t="str">
        <f>IF(D76="坦克碎片",VLOOKUP(C76,道具信息!$N$2:$O$291,2,FALSE)&amp;"碎片",VLOOKUP(C76,道具信息!$N$2:$O$291,2,FALSE))</f>
        <v>T3部件</v>
      </c>
      <c r="R76" s="3">
        <f t="shared" si="52"/>
        <v>10000</v>
      </c>
      <c r="S76" s="11">
        <f t="shared" si="53"/>
        <v>1</v>
      </c>
      <c r="T76" s="3" t="str">
        <f>VLOOKUP(Q76,道具信息!$Q$3:$S$20,2,FALSE)</f>
        <v>CHEST_ITEM_TYPE_T3_PART</v>
      </c>
      <c r="U76" s="3" t="str">
        <f>IF(COUNTIF(U$70:U75,T76)=0,T76,"")</f>
        <v/>
      </c>
      <c r="V76" s="3" t="str">
        <f t="shared" si="63"/>
        <v>CHEST_ITEM_TYPE_T3_PART</v>
      </c>
      <c r="W76" s="13" t="str">
        <f t="shared" si="58"/>
        <v/>
      </c>
      <c r="X76" s="3" t="str">
        <f t="shared" si="59"/>
        <v/>
      </c>
      <c r="Y76" s="3" t="str">
        <f t="shared" si="64"/>
        <v>100.0%</v>
      </c>
    </row>
    <row r="77" spans="2:25" x14ac:dyDescent="0.3">
      <c r="B77" s="2">
        <f>数据源!DO109</f>
        <v>6</v>
      </c>
      <c r="C77" s="2" t="str">
        <f>数据源!DP109</f>
        <v>T3HP3</v>
      </c>
      <c r="D77" s="2" t="str">
        <f>数据源!DQ109</f>
        <v>部件</v>
      </c>
      <c r="E77" s="2">
        <f>数据源!DR109</f>
        <v>570</v>
      </c>
      <c r="F77" s="2">
        <f>数据源!DS109</f>
        <v>1</v>
      </c>
      <c r="G77" s="2">
        <f>数据源!DT109</f>
        <v>0.111</v>
      </c>
      <c r="H77" s="2">
        <f>数据源!DU109</f>
        <v>0.111</v>
      </c>
      <c r="I77" s="2">
        <f>数据源!DV109</f>
        <v>1110</v>
      </c>
      <c r="J77" s="3">
        <f t="shared" si="54"/>
        <v>1</v>
      </c>
      <c r="K77" s="3">
        <f t="shared" si="55"/>
        <v>1</v>
      </c>
      <c r="L77" s="3" t="str">
        <f t="shared" si="56"/>
        <v>部件</v>
      </c>
      <c r="M77" s="3">
        <f t="shared" ca="1" si="57"/>
        <v>93203</v>
      </c>
      <c r="N77" s="3" t="str">
        <f t="shared" ca="1" si="60"/>
        <v>93001,93003,93005,93101,93103,93105,93201,93203</v>
      </c>
      <c r="O77" s="3" t="str">
        <f t="shared" si="61"/>
        <v>1110,1110,1110,1110,1110,1110,1110,1110</v>
      </c>
      <c r="P77" s="1" t="str">
        <f t="shared" si="62"/>
        <v>(1,1),(1,1),(1,1),(1,1),(1,1),(1,1),(1,1),(1,1)</v>
      </c>
      <c r="Q77" s="3" t="str">
        <f>IF(D77="坦克碎片",VLOOKUP(C77,道具信息!$N$2:$O$291,2,FALSE)&amp;"碎片",VLOOKUP(C77,道具信息!$N$2:$O$291,2,FALSE))</f>
        <v>T3部件</v>
      </c>
      <c r="R77" s="3">
        <f t="shared" si="52"/>
        <v>10000</v>
      </c>
      <c r="S77" s="11">
        <f t="shared" si="53"/>
        <v>1</v>
      </c>
      <c r="T77" s="3" t="str">
        <f>VLOOKUP(Q77,道具信息!$Q$3:$S$20,2,FALSE)</f>
        <v>CHEST_ITEM_TYPE_T3_PART</v>
      </c>
      <c r="U77" s="3" t="str">
        <f>IF(COUNTIF(U$70:U76,T77)=0,T77,"")</f>
        <v/>
      </c>
      <c r="V77" s="3" t="str">
        <f t="shared" si="63"/>
        <v>CHEST_ITEM_TYPE_T3_PART</v>
      </c>
      <c r="W77" s="13" t="str">
        <f t="shared" si="58"/>
        <v/>
      </c>
      <c r="X77" s="3" t="str">
        <f t="shared" si="59"/>
        <v/>
      </c>
      <c r="Y77" s="3" t="str">
        <f t="shared" si="64"/>
        <v>100.0%</v>
      </c>
    </row>
    <row r="78" spans="2:25" x14ac:dyDescent="0.3">
      <c r="B78" s="2">
        <f>数据源!DO110</f>
        <v>6</v>
      </c>
      <c r="C78" s="2" t="str">
        <f>数据源!DP110</f>
        <v>T3HP5</v>
      </c>
      <c r="D78" s="2" t="str">
        <f>数据源!DQ110</f>
        <v>部件</v>
      </c>
      <c r="E78" s="2">
        <f>数据源!DR110</f>
        <v>570</v>
      </c>
      <c r="F78" s="2">
        <f>数据源!DS110</f>
        <v>1</v>
      </c>
      <c r="G78" s="2">
        <f>数据源!DT110</f>
        <v>0.112</v>
      </c>
      <c r="H78" s="2">
        <f>数据源!DU110</f>
        <v>0.112</v>
      </c>
      <c r="I78" s="2">
        <f>数据源!DV110</f>
        <v>1120</v>
      </c>
      <c r="J78" s="3">
        <f t="shared" si="54"/>
        <v>1</v>
      </c>
      <c r="K78" s="3">
        <f t="shared" si="55"/>
        <v>1</v>
      </c>
      <c r="L78" s="3" t="str">
        <f t="shared" si="56"/>
        <v>部件</v>
      </c>
      <c r="M78" s="3">
        <f t="shared" ca="1" si="57"/>
        <v>93205</v>
      </c>
      <c r="N78" s="3" t="str">
        <f t="shared" ca="1" si="60"/>
        <v>93001,93003,93005,93101,93103,93105,93201,93203,93205</v>
      </c>
      <c r="O78" s="3" t="str">
        <f t="shared" si="61"/>
        <v>1110,1110,1110,1110,1110,1110,1110,1110,1120</v>
      </c>
      <c r="P78" s="1" t="str">
        <f t="shared" si="62"/>
        <v>(1,1),(1,1),(1,1),(1,1),(1,1),(1,1),(1,1),(1,1),(1,1)</v>
      </c>
      <c r="Q78" s="3" t="str">
        <f>IF(D78="坦克碎片",VLOOKUP(C78,道具信息!$N$2:$O$291,2,FALSE)&amp;"碎片",VLOOKUP(C78,道具信息!$N$2:$O$291,2,FALSE))</f>
        <v>T3部件</v>
      </c>
      <c r="R78" s="3">
        <f t="shared" si="52"/>
        <v>10000</v>
      </c>
      <c r="S78" s="11">
        <f t="shared" si="53"/>
        <v>1</v>
      </c>
      <c r="T78" s="3" t="str">
        <f>VLOOKUP(Q78,道具信息!$Q$3:$S$20,2,FALSE)</f>
        <v>CHEST_ITEM_TYPE_T3_PART</v>
      </c>
      <c r="U78" s="3" t="str">
        <f>IF(COUNTIF(U$70:U77,T78)=0,T78,"")</f>
        <v/>
      </c>
      <c r="V78" s="3" t="str">
        <f t="shared" si="63"/>
        <v>CHEST_ITEM_TYPE_T3_PART</v>
      </c>
      <c r="W78" s="13" t="str">
        <f t="shared" si="58"/>
        <v/>
      </c>
      <c r="X78" s="3" t="str">
        <f t="shared" si="59"/>
        <v/>
      </c>
      <c r="Y78" s="3" t="str">
        <f t="shared" si="64"/>
        <v>100.0%</v>
      </c>
    </row>
    <row r="79" spans="2:25" x14ac:dyDescent="0.3">
      <c r="N79" s="3" t="str">
        <f ca="1">"["&amp;N78&amp;"]"</f>
        <v>[93001,93003,93005,93101,93103,93105,93201,93203,93205]</v>
      </c>
      <c r="O79" s="3" t="str">
        <f>"["&amp;O78&amp;"]"</f>
        <v>[1110,1110,1110,1110,1110,1110,1110,1110,1120]</v>
      </c>
      <c r="P79" s="3" t="str">
        <f>"["&amp;P78&amp;"]"</f>
        <v>[(1,1),(1,1),(1,1),(1,1),(1,1),(1,1),(1,1),(1,1),(1,1)]</v>
      </c>
      <c r="V79" s="3" t="str">
        <f>"["&amp;V78&amp;"]"</f>
        <v>[CHEST_ITEM_TYPE_T3_PART]</v>
      </c>
      <c r="Y79" s="3" t="str">
        <f>"["&amp;Y78&amp;"]"</f>
        <v>[100.0%]</v>
      </c>
    </row>
    <row r="81" spans="2:25" x14ac:dyDescent="0.3">
      <c r="B81" s="2" t="str">
        <f>数据源!CW176</f>
        <v>联赛等级</v>
      </c>
      <c r="C81" s="2" t="str">
        <f>数据源!CX176</f>
        <v>道具名称</v>
      </c>
      <c r="D81" s="2" t="str">
        <f>数据源!CY176</f>
        <v>对应大类</v>
      </c>
      <c r="E81" s="2" t="str">
        <f>数据源!CZ176</f>
        <v>道具价值</v>
      </c>
      <c r="F81" s="2" t="str">
        <f>数据源!DA176</f>
        <v>抽取个数</v>
      </c>
      <c r="G81" s="2" t="str">
        <f>数据源!DB176</f>
        <v>价值比例</v>
      </c>
      <c r="H81" s="2" t="str">
        <f>数据源!DC176</f>
        <v>产出概率</v>
      </c>
      <c r="I81" s="2" t="str">
        <f>数据源!DD176</f>
        <v>权重值</v>
      </c>
      <c r="J81" s="7" t="s">
        <v>234</v>
      </c>
      <c r="K81" s="7" t="s">
        <v>235</v>
      </c>
      <c r="L81" s="3" t="s">
        <v>222</v>
      </c>
      <c r="M81" s="3" t="s">
        <v>152</v>
      </c>
      <c r="N81" s="3" t="s">
        <v>224</v>
      </c>
      <c r="O81" s="3" t="s">
        <v>225</v>
      </c>
      <c r="P81" s="3" t="s">
        <v>226</v>
      </c>
      <c r="Q81" s="8" t="s">
        <v>244</v>
      </c>
      <c r="R81" s="8" t="s">
        <v>245</v>
      </c>
      <c r="S81" s="8" t="s">
        <v>246</v>
      </c>
    </row>
    <row r="82" spans="2:25" x14ac:dyDescent="0.3">
      <c r="B82" s="2">
        <f>数据源!DO114</f>
        <v>7</v>
      </c>
      <c r="C82" s="2" t="str">
        <f>数据源!DP114</f>
        <v>T3LP1</v>
      </c>
      <c r="D82" s="2" t="str">
        <f>数据源!DQ114</f>
        <v>部件</v>
      </c>
      <c r="E82" s="2">
        <f>数据源!DR114</f>
        <v>570</v>
      </c>
      <c r="F82" s="2">
        <f>数据源!DS114</f>
        <v>1</v>
      </c>
      <c r="G82" s="2">
        <f>数据源!DT114</f>
        <v>5.5E-2</v>
      </c>
      <c r="H82" s="2">
        <f>数据源!DU114</f>
        <v>5.5E-2</v>
      </c>
      <c r="I82" s="2">
        <f>数据源!DV114</f>
        <v>550</v>
      </c>
      <c r="J82" s="3">
        <f t="shared" ref="J82:J99" si="65">ROUNDUP(IF(F82&gt;1,F82-ROUNDDOWN(SQRT(F82),0),F82),0)</f>
        <v>1</v>
      </c>
      <c r="K82" s="3">
        <f t="shared" ref="K82:K99" si="66">F82*2-J82</f>
        <v>1</v>
      </c>
      <c r="L82" s="3" t="str">
        <f>RIGHT(D82,2)</f>
        <v>部件</v>
      </c>
      <c r="M82" s="3">
        <f ca="1">IF(OR(L82="坦克",L82="碎片"),VLOOKUP(C82,INDIRECT("坦克ID"),MATCH(L82&amp;"ID",INDIRECT("坦克标头"),0),FALSE),VLOOKUP(C82,INDIRECT(L82&amp;"ID"),2,FALSE))</f>
        <v>93001</v>
      </c>
      <c r="N82" s="3">
        <f ca="1">M82</f>
        <v>93001</v>
      </c>
      <c r="O82" s="3">
        <f>I82</f>
        <v>550</v>
      </c>
      <c r="P82" s="1" t="str">
        <f>"("&amp;J82&amp;","&amp;K82&amp;")"</f>
        <v>(1,1)</v>
      </c>
      <c r="Q82" s="3" t="str">
        <f>IF(D82="坦克碎片",VLOOKUP(C82,道具信息!$N$2:$O$291,2,FALSE)&amp;"碎片",VLOOKUP(C82,道具信息!$N$2:$O$291,2,FALSE))</f>
        <v>T3部件</v>
      </c>
      <c r="R82" s="3">
        <f t="shared" ref="R82:R99" si="67">SUMIFS(I$3:I$132,Q$3:Q$132,Q82,B$3:B$132,B82)</f>
        <v>10000</v>
      </c>
      <c r="S82" s="11">
        <f t="shared" ref="S82:S99" si="68">ROUND(R82/SUMIF(B$3:B$132,B82,I$3:I$132),3)</f>
        <v>1</v>
      </c>
      <c r="T82" s="3" t="str">
        <f>VLOOKUP(Q82,道具信息!$Q$3:$S$20,2,FALSE)</f>
        <v>CHEST_ITEM_TYPE_T3_PART</v>
      </c>
      <c r="U82" s="3" t="str">
        <f>T82</f>
        <v>CHEST_ITEM_TYPE_T3_PART</v>
      </c>
      <c r="V82" s="3" t="str">
        <f>U82</f>
        <v>CHEST_ITEM_TYPE_T3_PART</v>
      </c>
      <c r="W82" s="13">
        <f>IF(U82&lt;&gt;"",ROUND(S82*100%,3),"")</f>
        <v>1</v>
      </c>
      <c r="X82" s="3" t="str">
        <f>TEXT(W82,"0.0%")</f>
        <v>100.0%</v>
      </c>
      <c r="Y82" s="3" t="str">
        <f>X82</f>
        <v>100.0%</v>
      </c>
    </row>
    <row r="83" spans="2:25" x14ac:dyDescent="0.3">
      <c r="B83" s="2">
        <f>数据源!DO115</f>
        <v>7</v>
      </c>
      <c r="C83" s="2" t="str">
        <f>数据源!DP115</f>
        <v>T3LP3</v>
      </c>
      <c r="D83" s="2" t="str">
        <f>数据源!DQ115</f>
        <v>部件</v>
      </c>
      <c r="E83" s="2">
        <f>数据源!DR115</f>
        <v>570</v>
      </c>
      <c r="F83" s="2">
        <f>数据源!DS115</f>
        <v>1</v>
      </c>
      <c r="G83" s="2">
        <f>数据源!DT115</f>
        <v>5.5E-2</v>
      </c>
      <c r="H83" s="2">
        <f>数据源!DU115</f>
        <v>5.5E-2</v>
      </c>
      <c r="I83" s="2">
        <f>数据源!DV115</f>
        <v>550</v>
      </c>
      <c r="J83" s="3">
        <f t="shared" si="65"/>
        <v>1</v>
      </c>
      <c r="K83" s="3">
        <f t="shared" si="66"/>
        <v>1</v>
      </c>
      <c r="L83" s="3" t="str">
        <f t="shared" ref="L83:L99" si="69">RIGHT(D83,2)</f>
        <v>部件</v>
      </c>
      <c r="M83" s="3">
        <f t="shared" ref="M83:M99" ca="1" si="70">IF(OR(L83="坦克",L83="碎片"),VLOOKUP(C83,INDIRECT("坦克ID"),MATCH(L83&amp;"ID",INDIRECT("坦克标头"),0),FALSE),VLOOKUP(C83,INDIRECT(L83&amp;"ID"),2,FALSE))</f>
        <v>93003</v>
      </c>
      <c r="N83" s="3" t="str">
        <f ca="1">N82&amp;","&amp;M83</f>
        <v>93001,93003</v>
      </c>
      <c r="O83" s="3" t="str">
        <f>O82&amp;","&amp;I83</f>
        <v>550,550</v>
      </c>
      <c r="P83" s="1" t="str">
        <f>P82&amp;","&amp;"("&amp;J83&amp;","&amp;K83&amp;")"</f>
        <v>(1,1),(1,1)</v>
      </c>
      <c r="Q83" s="3" t="str">
        <f>IF(D83="坦克碎片",VLOOKUP(C83,道具信息!$N$2:$O$291,2,FALSE)&amp;"碎片",VLOOKUP(C83,道具信息!$N$2:$O$291,2,FALSE))</f>
        <v>T3部件</v>
      </c>
      <c r="R83" s="3">
        <f t="shared" si="67"/>
        <v>10000</v>
      </c>
      <c r="S83" s="11">
        <f t="shared" si="68"/>
        <v>1</v>
      </c>
      <c r="T83" s="3" t="str">
        <f>VLOOKUP(Q83,道具信息!$Q$3:$S$20,2,FALSE)</f>
        <v>CHEST_ITEM_TYPE_T3_PART</v>
      </c>
      <c r="U83" s="3" t="str">
        <f>IF(COUNTIF(U$82:U82,T83)=0,T83,"")</f>
        <v/>
      </c>
      <c r="V83" s="3" t="str">
        <f>IF(U83&lt;&gt;"",V82&amp;","&amp;U83,V82)</f>
        <v>CHEST_ITEM_TYPE_T3_PART</v>
      </c>
      <c r="W83" s="13" t="str">
        <f t="shared" ref="W83:W99" si="71">IF(U83&lt;&gt;"",ROUND(S83*100%,3),"")</f>
        <v/>
      </c>
      <c r="X83" s="3" t="str">
        <f t="shared" ref="X83:X99" si="72">TEXT(W83,"0.0%")</f>
        <v/>
      </c>
      <c r="Y83" s="3" t="str">
        <f>IF(X83&lt;&gt;"",Y82&amp;","&amp;X83,Y82)</f>
        <v>100.0%</v>
      </c>
    </row>
    <row r="84" spans="2:25" x14ac:dyDescent="0.3">
      <c r="B84" s="2">
        <f>数据源!DO116</f>
        <v>7</v>
      </c>
      <c r="C84" s="2" t="str">
        <f>数据源!DP116</f>
        <v>T3LP5</v>
      </c>
      <c r="D84" s="2" t="str">
        <f>数据源!DQ116</f>
        <v>部件</v>
      </c>
      <c r="E84" s="2">
        <f>数据源!DR116</f>
        <v>570</v>
      </c>
      <c r="F84" s="2">
        <f>数据源!DS116</f>
        <v>1</v>
      </c>
      <c r="G84" s="2">
        <f>数据源!DT116</f>
        <v>5.5E-2</v>
      </c>
      <c r="H84" s="2">
        <f>数据源!DU116</f>
        <v>5.5E-2</v>
      </c>
      <c r="I84" s="2">
        <f>数据源!DV116</f>
        <v>550</v>
      </c>
      <c r="J84" s="3">
        <f t="shared" si="65"/>
        <v>1</v>
      </c>
      <c r="K84" s="3">
        <f t="shared" si="66"/>
        <v>1</v>
      </c>
      <c r="L84" s="3" t="str">
        <f t="shared" si="69"/>
        <v>部件</v>
      </c>
      <c r="M84" s="3">
        <f t="shared" ca="1" si="70"/>
        <v>93005</v>
      </c>
      <c r="N84" s="3" t="str">
        <f t="shared" ref="N84:N99" ca="1" si="73">N83&amp;","&amp;M84</f>
        <v>93001,93003,93005</v>
      </c>
      <c r="O84" s="3" t="str">
        <f t="shared" ref="O84:O99" si="74">O83&amp;","&amp;I84</f>
        <v>550,550,550</v>
      </c>
      <c r="P84" s="1" t="str">
        <f t="shared" ref="P84:P99" si="75">P83&amp;","&amp;"("&amp;J84&amp;","&amp;K84&amp;")"</f>
        <v>(1,1),(1,1),(1,1)</v>
      </c>
      <c r="Q84" s="3" t="str">
        <f>IF(D84="坦克碎片",VLOOKUP(C84,道具信息!$N$2:$O$291,2,FALSE)&amp;"碎片",VLOOKUP(C84,道具信息!$N$2:$O$291,2,FALSE))</f>
        <v>T3部件</v>
      </c>
      <c r="R84" s="3">
        <f t="shared" si="67"/>
        <v>10000</v>
      </c>
      <c r="S84" s="11">
        <f t="shared" si="68"/>
        <v>1</v>
      </c>
      <c r="T84" s="3" t="str">
        <f>VLOOKUP(Q84,道具信息!$Q$3:$S$20,2,FALSE)</f>
        <v>CHEST_ITEM_TYPE_T3_PART</v>
      </c>
      <c r="U84" s="3" t="str">
        <f>IF(COUNTIF(U$82:U83,T84)=0,T84,"")</f>
        <v/>
      </c>
      <c r="V84" s="3" t="str">
        <f t="shared" ref="V84:V99" si="76">IF(U84&lt;&gt;"",V83&amp;","&amp;U84,V83)</f>
        <v>CHEST_ITEM_TYPE_T3_PART</v>
      </c>
      <c r="W84" s="13" t="str">
        <f t="shared" si="71"/>
        <v/>
      </c>
      <c r="X84" s="3" t="str">
        <f t="shared" si="72"/>
        <v/>
      </c>
      <c r="Y84" s="3" t="str">
        <f t="shared" ref="Y84:Y99" si="77">IF(X84&lt;&gt;"",Y83&amp;","&amp;X84,Y83)</f>
        <v>100.0%</v>
      </c>
    </row>
    <row r="85" spans="2:25" x14ac:dyDescent="0.3">
      <c r="B85" s="2">
        <f>数据源!DO117</f>
        <v>7</v>
      </c>
      <c r="C85" s="2" t="str">
        <f>数据源!DP117</f>
        <v>T3MP1</v>
      </c>
      <c r="D85" s="2" t="str">
        <f>数据源!DQ117</f>
        <v>部件</v>
      </c>
      <c r="E85" s="2">
        <f>数据源!DR117</f>
        <v>570</v>
      </c>
      <c r="F85" s="2">
        <f>数据源!DS117</f>
        <v>1</v>
      </c>
      <c r="G85" s="2">
        <f>数据源!DT117</f>
        <v>5.5E-2</v>
      </c>
      <c r="H85" s="2">
        <f>数据源!DU117</f>
        <v>5.5E-2</v>
      </c>
      <c r="I85" s="2">
        <f>数据源!DV117</f>
        <v>550</v>
      </c>
      <c r="J85" s="3">
        <f t="shared" si="65"/>
        <v>1</v>
      </c>
      <c r="K85" s="3">
        <f t="shared" si="66"/>
        <v>1</v>
      </c>
      <c r="L85" s="3" t="str">
        <f t="shared" si="69"/>
        <v>部件</v>
      </c>
      <c r="M85" s="3">
        <f t="shared" ca="1" si="70"/>
        <v>93101</v>
      </c>
      <c r="N85" s="3" t="str">
        <f t="shared" ca="1" si="73"/>
        <v>93001,93003,93005,93101</v>
      </c>
      <c r="O85" s="3" t="str">
        <f t="shared" si="74"/>
        <v>550,550,550,550</v>
      </c>
      <c r="P85" s="1" t="str">
        <f t="shared" si="75"/>
        <v>(1,1),(1,1),(1,1),(1,1)</v>
      </c>
      <c r="Q85" s="3" t="str">
        <f>IF(D85="坦克碎片",VLOOKUP(C85,道具信息!$N$2:$O$291,2,FALSE)&amp;"碎片",VLOOKUP(C85,道具信息!$N$2:$O$291,2,FALSE))</f>
        <v>T3部件</v>
      </c>
      <c r="R85" s="3">
        <f t="shared" si="67"/>
        <v>10000</v>
      </c>
      <c r="S85" s="11">
        <f t="shared" si="68"/>
        <v>1</v>
      </c>
      <c r="T85" s="3" t="str">
        <f>VLOOKUP(Q85,道具信息!$Q$3:$S$20,2,FALSE)</f>
        <v>CHEST_ITEM_TYPE_T3_PART</v>
      </c>
      <c r="U85" s="3" t="str">
        <f>IF(COUNTIF(U$82:U84,T85)=0,T85,"")</f>
        <v/>
      </c>
      <c r="V85" s="3" t="str">
        <f t="shared" si="76"/>
        <v>CHEST_ITEM_TYPE_T3_PART</v>
      </c>
      <c r="W85" s="13" t="str">
        <f t="shared" si="71"/>
        <v/>
      </c>
      <c r="X85" s="3" t="str">
        <f t="shared" si="72"/>
        <v/>
      </c>
      <c r="Y85" s="3" t="str">
        <f t="shared" si="77"/>
        <v>100.0%</v>
      </c>
    </row>
    <row r="86" spans="2:25" x14ac:dyDescent="0.3">
      <c r="B86" s="2">
        <f>数据源!DO118</f>
        <v>7</v>
      </c>
      <c r="C86" s="2" t="str">
        <f>数据源!DP118</f>
        <v>T3MP3</v>
      </c>
      <c r="D86" s="2" t="str">
        <f>数据源!DQ118</f>
        <v>部件</v>
      </c>
      <c r="E86" s="2">
        <f>数据源!DR118</f>
        <v>570</v>
      </c>
      <c r="F86" s="2">
        <f>数据源!DS118</f>
        <v>1</v>
      </c>
      <c r="G86" s="2">
        <f>数据源!DT118</f>
        <v>5.5E-2</v>
      </c>
      <c r="H86" s="2">
        <f>数据源!DU118</f>
        <v>5.5E-2</v>
      </c>
      <c r="I86" s="2">
        <f>数据源!DV118</f>
        <v>550</v>
      </c>
      <c r="J86" s="3">
        <f t="shared" si="65"/>
        <v>1</v>
      </c>
      <c r="K86" s="3">
        <f t="shared" si="66"/>
        <v>1</v>
      </c>
      <c r="L86" s="3" t="str">
        <f t="shared" si="69"/>
        <v>部件</v>
      </c>
      <c r="M86" s="3">
        <f t="shared" ca="1" si="70"/>
        <v>93103</v>
      </c>
      <c r="N86" s="3" t="str">
        <f t="shared" ca="1" si="73"/>
        <v>93001,93003,93005,93101,93103</v>
      </c>
      <c r="O86" s="3" t="str">
        <f t="shared" si="74"/>
        <v>550,550,550,550,550</v>
      </c>
      <c r="P86" s="1" t="str">
        <f t="shared" si="75"/>
        <v>(1,1),(1,1),(1,1),(1,1),(1,1)</v>
      </c>
      <c r="Q86" s="3" t="str">
        <f>IF(D86="坦克碎片",VLOOKUP(C86,道具信息!$N$2:$O$291,2,FALSE)&amp;"碎片",VLOOKUP(C86,道具信息!$N$2:$O$291,2,FALSE))</f>
        <v>T3部件</v>
      </c>
      <c r="R86" s="3">
        <f t="shared" si="67"/>
        <v>10000</v>
      </c>
      <c r="S86" s="11">
        <f t="shared" si="68"/>
        <v>1</v>
      </c>
      <c r="T86" s="3" t="str">
        <f>VLOOKUP(Q86,道具信息!$Q$3:$S$20,2,FALSE)</f>
        <v>CHEST_ITEM_TYPE_T3_PART</v>
      </c>
      <c r="U86" s="3" t="str">
        <f>IF(COUNTIF(U$82:U85,T86)=0,T86,"")</f>
        <v/>
      </c>
      <c r="V86" s="3" t="str">
        <f t="shared" si="76"/>
        <v>CHEST_ITEM_TYPE_T3_PART</v>
      </c>
      <c r="W86" s="13" t="str">
        <f t="shared" si="71"/>
        <v/>
      </c>
      <c r="X86" s="3" t="str">
        <f t="shared" si="72"/>
        <v/>
      </c>
      <c r="Y86" s="3" t="str">
        <f t="shared" si="77"/>
        <v>100.0%</v>
      </c>
    </row>
    <row r="87" spans="2:25" x14ac:dyDescent="0.3">
      <c r="B87" s="2">
        <f>数据源!DO119</f>
        <v>7</v>
      </c>
      <c r="C87" s="2" t="str">
        <f>数据源!DP119</f>
        <v>T3MP5</v>
      </c>
      <c r="D87" s="2" t="str">
        <f>数据源!DQ119</f>
        <v>部件</v>
      </c>
      <c r="E87" s="2">
        <f>数据源!DR119</f>
        <v>570</v>
      </c>
      <c r="F87" s="2">
        <f>数据源!DS119</f>
        <v>1</v>
      </c>
      <c r="G87" s="2">
        <f>数据源!DT119</f>
        <v>5.5E-2</v>
      </c>
      <c r="H87" s="2">
        <f>数据源!DU119</f>
        <v>5.5E-2</v>
      </c>
      <c r="I87" s="2">
        <f>数据源!DV119</f>
        <v>550</v>
      </c>
      <c r="J87" s="3">
        <f t="shared" si="65"/>
        <v>1</v>
      </c>
      <c r="K87" s="3">
        <f t="shared" si="66"/>
        <v>1</v>
      </c>
      <c r="L87" s="3" t="str">
        <f t="shared" si="69"/>
        <v>部件</v>
      </c>
      <c r="M87" s="3">
        <f t="shared" ca="1" si="70"/>
        <v>93105</v>
      </c>
      <c r="N87" s="3" t="str">
        <f t="shared" ca="1" si="73"/>
        <v>93001,93003,93005,93101,93103,93105</v>
      </c>
      <c r="O87" s="3" t="str">
        <f t="shared" si="74"/>
        <v>550,550,550,550,550,550</v>
      </c>
      <c r="P87" s="1" t="str">
        <f t="shared" si="75"/>
        <v>(1,1),(1,1),(1,1),(1,1),(1,1),(1,1)</v>
      </c>
      <c r="Q87" s="3" t="str">
        <f>IF(D87="坦克碎片",VLOOKUP(C87,道具信息!$N$2:$O$291,2,FALSE)&amp;"碎片",VLOOKUP(C87,道具信息!$N$2:$O$291,2,FALSE))</f>
        <v>T3部件</v>
      </c>
      <c r="R87" s="3">
        <f t="shared" si="67"/>
        <v>10000</v>
      </c>
      <c r="S87" s="11">
        <f t="shared" si="68"/>
        <v>1</v>
      </c>
      <c r="T87" s="3" t="str">
        <f>VLOOKUP(Q87,道具信息!$Q$3:$S$20,2,FALSE)</f>
        <v>CHEST_ITEM_TYPE_T3_PART</v>
      </c>
      <c r="U87" s="3" t="str">
        <f>IF(COUNTIF(U$82:U86,T87)=0,T87,"")</f>
        <v/>
      </c>
      <c r="V87" s="3" t="str">
        <f t="shared" si="76"/>
        <v>CHEST_ITEM_TYPE_T3_PART</v>
      </c>
      <c r="W87" s="13" t="str">
        <f t="shared" si="71"/>
        <v/>
      </c>
      <c r="X87" s="3" t="str">
        <f t="shared" si="72"/>
        <v/>
      </c>
      <c r="Y87" s="3" t="str">
        <f t="shared" si="77"/>
        <v>100.0%</v>
      </c>
    </row>
    <row r="88" spans="2:25" x14ac:dyDescent="0.3">
      <c r="B88" s="2">
        <f>数据源!DO120</f>
        <v>7</v>
      </c>
      <c r="C88" s="2" t="str">
        <f>数据源!DP120</f>
        <v>T3HP1</v>
      </c>
      <c r="D88" s="2" t="str">
        <f>数据源!DQ120</f>
        <v>部件</v>
      </c>
      <c r="E88" s="2">
        <f>数据源!DR120</f>
        <v>570</v>
      </c>
      <c r="F88" s="2">
        <f>数据源!DS120</f>
        <v>1</v>
      </c>
      <c r="G88" s="2">
        <f>数据源!DT120</f>
        <v>5.5E-2</v>
      </c>
      <c r="H88" s="2">
        <f>数据源!DU120</f>
        <v>5.5E-2</v>
      </c>
      <c r="I88" s="2">
        <f>数据源!DV120</f>
        <v>550</v>
      </c>
      <c r="J88" s="3">
        <f t="shared" si="65"/>
        <v>1</v>
      </c>
      <c r="K88" s="3">
        <f t="shared" si="66"/>
        <v>1</v>
      </c>
      <c r="L88" s="3" t="str">
        <f t="shared" si="69"/>
        <v>部件</v>
      </c>
      <c r="M88" s="3">
        <f t="shared" ca="1" si="70"/>
        <v>93201</v>
      </c>
      <c r="N88" s="3" t="str">
        <f t="shared" ca="1" si="73"/>
        <v>93001,93003,93005,93101,93103,93105,93201</v>
      </c>
      <c r="O88" s="3" t="str">
        <f t="shared" si="74"/>
        <v>550,550,550,550,550,550,550</v>
      </c>
      <c r="P88" s="1" t="str">
        <f t="shared" si="75"/>
        <v>(1,1),(1,1),(1,1),(1,1),(1,1),(1,1),(1,1)</v>
      </c>
      <c r="Q88" s="3" t="str">
        <f>IF(D88="坦克碎片",VLOOKUP(C88,道具信息!$N$2:$O$291,2,FALSE)&amp;"碎片",VLOOKUP(C88,道具信息!$N$2:$O$291,2,FALSE))</f>
        <v>T3部件</v>
      </c>
      <c r="R88" s="3">
        <f t="shared" si="67"/>
        <v>10000</v>
      </c>
      <c r="S88" s="11">
        <f t="shared" si="68"/>
        <v>1</v>
      </c>
      <c r="T88" s="3" t="str">
        <f>VLOOKUP(Q88,道具信息!$Q$3:$S$20,2,FALSE)</f>
        <v>CHEST_ITEM_TYPE_T3_PART</v>
      </c>
      <c r="U88" s="3" t="str">
        <f>IF(COUNTIF(U$82:U87,T88)=0,T88,"")</f>
        <v/>
      </c>
      <c r="V88" s="3" t="str">
        <f t="shared" si="76"/>
        <v>CHEST_ITEM_TYPE_T3_PART</v>
      </c>
      <c r="W88" s="13" t="str">
        <f t="shared" si="71"/>
        <v/>
      </c>
      <c r="X88" s="3" t="str">
        <f t="shared" si="72"/>
        <v/>
      </c>
      <c r="Y88" s="3" t="str">
        <f t="shared" si="77"/>
        <v>100.0%</v>
      </c>
    </row>
    <row r="89" spans="2:25" x14ac:dyDescent="0.3">
      <c r="B89" s="2">
        <f>数据源!DO121</f>
        <v>7</v>
      </c>
      <c r="C89" s="2" t="str">
        <f>数据源!DP121</f>
        <v>T3HP3</v>
      </c>
      <c r="D89" s="2" t="str">
        <f>数据源!DQ121</f>
        <v>部件</v>
      </c>
      <c r="E89" s="2">
        <f>数据源!DR121</f>
        <v>570</v>
      </c>
      <c r="F89" s="2">
        <f>数据源!DS121</f>
        <v>1</v>
      </c>
      <c r="G89" s="2">
        <f>数据源!DT121</f>
        <v>5.5E-2</v>
      </c>
      <c r="H89" s="2">
        <f>数据源!DU121</f>
        <v>5.5E-2</v>
      </c>
      <c r="I89" s="2">
        <f>数据源!DV121</f>
        <v>550</v>
      </c>
      <c r="J89" s="3">
        <f t="shared" si="65"/>
        <v>1</v>
      </c>
      <c r="K89" s="3">
        <f t="shared" si="66"/>
        <v>1</v>
      </c>
      <c r="L89" s="3" t="str">
        <f t="shared" si="69"/>
        <v>部件</v>
      </c>
      <c r="M89" s="3">
        <f t="shared" ca="1" si="70"/>
        <v>93203</v>
      </c>
      <c r="N89" s="3" t="str">
        <f t="shared" ca="1" si="73"/>
        <v>93001,93003,93005,93101,93103,93105,93201,93203</v>
      </c>
      <c r="O89" s="3" t="str">
        <f t="shared" si="74"/>
        <v>550,550,550,550,550,550,550,550</v>
      </c>
      <c r="P89" s="1" t="str">
        <f t="shared" si="75"/>
        <v>(1,1),(1,1),(1,1),(1,1),(1,1),(1,1),(1,1),(1,1)</v>
      </c>
      <c r="Q89" s="3" t="str">
        <f>IF(D89="坦克碎片",VLOOKUP(C89,道具信息!$N$2:$O$291,2,FALSE)&amp;"碎片",VLOOKUP(C89,道具信息!$N$2:$O$291,2,FALSE))</f>
        <v>T3部件</v>
      </c>
      <c r="R89" s="3">
        <f t="shared" si="67"/>
        <v>10000</v>
      </c>
      <c r="S89" s="11">
        <f t="shared" si="68"/>
        <v>1</v>
      </c>
      <c r="T89" s="3" t="str">
        <f>VLOOKUP(Q89,道具信息!$Q$3:$S$20,2,FALSE)</f>
        <v>CHEST_ITEM_TYPE_T3_PART</v>
      </c>
      <c r="U89" s="3" t="str">
        <f>IF(COUNTIF(U$82:U88,T89)=0,T89,"")</f>
        <v/>
      </c>
      <c r="V89" s="3" t="str">
        <f t="shared" si="76"/>
        <v>CHEST_ITEM_TYPE_T3_PART</v>
      </c>
      <c r="W89" s="13" t="str">
        <f t="shared" si="71"/>
        <v/>
      </c>
      <c r="X89" s="3" t="str">
        <f t="shared" si="72"/>
        <v/>
      </c>
      <c r="Y89" s="3" t="str">
        <f t="shared" si="77"/>
        <v>100.0%</v>
      </c>
    </row>
    <row r="90" spans="2:25" x14ac:dyDescent="0.3">
      <c r="B90" s="2">
        <f>数据源!DO122</f>
        <v>7</v>
      </c>
      <c r="C90" s="2" t="str">
        <f>数据源!DP122</f>
        <v>T3HP5</v>
      </c>
      <c r="D90" s="2" t="str">
        <f>数据源!DQ122</f>
        <v>部件</v>
      </c>
      <c r="E90" s="2">
        <f>数据源!DR122</f>
        <v>570</v>
      </c>
      <c r="F90" s="2">
        <f>数据源!DS122</f>
        <v>1</v>
      </c>
      <c r="G90" s="2">
        <f>数据源!DT122</f>
        <v>5.6000000000000001E-2</v>
      </c>
      <c r="H90" s="2">
        <f>数据源!DU122</f>
        <v>5.6000000000000001E-2</v>
      </c>
      <c r="I90" s="2">
        <f>数据源!DV122</f>
        <v>560</v>
      </c>
      <c r="J90" s="3">
        <f t="shared" si="65"/>
        <v>1</v>
      </c>
      <c r="K90" s="3">
        <f t="shared" si="66"/>
        <v>1</v>
      </c>
      <c r="L90" s="3" t="str">
        <f t="shared" si="69"/>
        <v>部件</v>
      </c>
      <c r="M90" s="3">
        <f t="shared" ca="1" si="70"/>
        <v>93205</v>
      </c>
      <c r="N90" s="3" t="str">
        <f t="shared" ca="1" si="73"/>
        <v>93001,93003,93005,93101,93103,93105,93201,93203,93205</v>
      </c>
      <c r="O90" s="3" t="str">
        <f t="shared" si="74"/>
        <v>550,550,550,550,550,550,550,550,560</v>
      </c>
      <c r="P90" s="1" t="str">
        <f t="shared" si="75"/>
        <v>(1,1),(1,1),(1,1),(1,1),(1,1),(1,1),(1,1),(1,1),(1,1)</v>
      </c>
      <c r="Q90" s="3" t="str">
        <f>IF(D90="坦克碎片",VLOOKUP(C90,道具信息!$N$2:$O$291,2,FALSE)&amp;"碎片",VLOOKUP(C90,道具信息!$N$2:$O$291,2,FALSE))</f>
        <v>T3部件</v>
      </c>
      <c r="R90" s="3">
        <f t="shared" si="67"/>
        <v>10000</v>
      </c>
      <c r="S90" s="11">
        <f t="shared" si="68"/>
        <v>1</v>
      </c>
      <c r="T90" s="3" t="str">
        <f>VLOOKUP(Q90,道具信息!$Q$3:$S$20,2,FALSE)</f>
        <v>CHEST_ITEM_TYPE_T3_PART</v>
      </c>
      <c r="U90" s="3" t="str">
        <f>IF(COUNTIF(U$82:U89,T90)=0,T90,"")</f>
        <v/>
      </c>
      <c r="V90" s="3" t="str">
        <f t="shared" si="76"/>
        <v>CHEST_ITEM_TYPE_T3_PART</v>
      </c>
      <c r="W90" s="13" t="str">
        <f t="shared" si="71"/>
        <v/>
      </c>
      <c r="X90" s="3" t="str">
        <f t="shared" si="72"/>
        <v/>
      </c>
      <c r="Y90" s="3" t="str">
        <f t="shared" si="77"/>
        <v>100.0%</v>
      </c>
    </row>
    <row r="91" spans="2:25" x14ac:dyDescent="0.3">
      <c r="B91" s="2">
        <f>数据源!DO123</f>
        <v>7</v>
      </c>
      <c r="C91" s="2" t="str">
        <f>数据源!DP123</f>
        <v>T3LP2</v>
      </c>
      <c r="D91" s="2" t="str">
        <f>数据源!DQ123</f>
        <v>部件</v>
      </c>
      <c r="E91" s="2">
        <f>数据源!DR123</f>
        <v>570</v>
      </c>
      <c r="F91" s="2">
        <f>数据源!DS123</f>
        <v>1</v>
      </c>
      <c r="G91" s="2">
        <f>数据源!DT123</f>
        <v>5.6000000000000001E-2</v>
      </c>
      <c r="H91" s="2">
        <f>数据源!DU123</f>
        <v>5.6000000000000001E-2</v>
      </c>
      <c r="I91" s="2">
        <f>数据源!DV123</f>
        <v>560</v>
      </c>
      <c r="J91" s="3">
        <f t="shared" si="65"/>
        <v>1</v>
      </c>
      <c r="K91" s="3">
        <f t="shared" si="66"/>
        <v>1</v>
      </c>
      <c r="L91" s="3" t="str">
        <f t="shared" si="69"/>
        <v>部件</v>
      </c>
      <c r="M91" s="3">
        <f t="shared" ca="1" si="70"/>
        <v>93002</v>
      </c>
      <c r="N91" s="3" t="str">
        <f t="shared" ca="1" si="73"/>
        <v>93001,93003,93005,93101,93103,93105,93201,93203,93205,93002</v>
      </c>
      <c r="O91" s="3" t="str">
        <f t="shared" si="74"/>
        <v>550,550,550,550,550,550,550,550,560,560</v>
      </c>
      <c r="P91" s="1" t="str">
        <f t="shared" si="75"/>
        <v>(1,1),(1,1),(1,1),(1,1),(1,1),(1,1),(1,1),(1,1),(1,1),(1,1)</v>
      </c>
      <c r="Q91" s="3" t="str">
        <f>IF(D91="坦克碎片",VLOOKUP(C91,道具信息!$N$2:$O$291,2,FALSE)&amp;"碎片",VLOOKUP(C91,道具信息!$N$2:$O$291,2,FALSE))</f>
        <v>T3部件</v>
      </c>
      <c r="R91" s="3">
        <f t="shared" si="67"/>
        <v>10000</v>
      </c>
      <c r="S91" s="11">
        <f t="shared" si="68"/>
        <v>1</v>
      </c>
      <c r="T91" s="3" t="str">
        <f>VLOOKUP(Q91,道具信息!$Q$3:$S$20,2,FALSE)</f>
        <v>CHEST_ITEM_TYPE_T3_PART</v>
      </c>
      <c r="U91" s="3" t="str">
        <f>IF(COUNTIF(U$82:U90,T91)=0,T91,"")</f>
        <v/>
      </c>
      <c r="V91" s="3" t="str">
        <f t="shared" si="76"/>
        <v>CHEST_ITEM_TYPE_T3_PART</v>
      </c>
      <c r="W91" s="13" t="str">
        <f t="shared" si="71"/>
        <v/>
      </c>
      <c r="X91" s="3" t="str">
        <f t="shared" si="72"/>
        <v/>
      </c>
      <c r="Y91" s="3" t="str">
        <f t="shared" si="77"/>
        <v>100.0%</v>
      </c>
    </row>
    <row r="92" spans="2:25" x14ac:dyDescent="0.3">
      <c r="B92" s="2">
        <f>数据源!DO124</f>
        <v>7</v>
      </c>
      <c r="C92" s="2" t="str">
        <f>数据源!DP124</f>
        <v>T3LP4</v>
      </c>
      <c r="D92" s="2" t="str">
        <f>数据源!DQ124</f>
        <v>部件</v>
      </c>
      <c r="E92" s="2">
        <f>数据源!DR124</f>
        <v>570</v>
      </c>
      <c r="F92" s="2">
        <f>数据源!DS124</f>
        <v>1</v>
      </c>
      <c r="G92" s="2">
        <f>数据源!DT124</f>
        <v>5.6000000000000001E-2</v>
      </c>
      <c r="H92" s="2">
        <f>数据源!DU124</f>
        <v>5.6000000000000001E-2</v>
      </c>
      <c r="I92" s="2">
        <f>数据源!DV124</f>
        <v>560</v>
      </c>
      <c r="J92" s="3">
        <f t="shared" si="65"/>
        <v>1</v>
      </c>
      <c r="K92" s="3">
        <f t="shared" si="66"/>
        <v>1</v>
      </c>
      <c r="L92" s="3" t="str">
        <f t="shared" si="69"/>
        <v>部件</v>
      </c>
      <c r="M92" s="3">
        <f t="shared" ca="1" si="70"/>
        <v>93004</v>
      </c>
      <c r="N92" s="3" t="str">
        <f t="shared" ca="1" si="73"/>
        <v>93001,93003,93005,93101,93103,93105,93201,93203,93205,93002,93004</v>
      </c>
      <c r="O92" s="3" t="str">
        <f t="shared" si="74"/>
        <v>550,550,550,550,550,550,550,550,560,560,560</v>
      </c>
      <c r="P92" s="1" t="str">
        <f t="shared" si="75"/>
        <v>(1,1),(1,1),(1,1),(1,1),(1,1),(1,1),(1,1),(1,1),(1,1),(1,1),(1,1)</v>
      </c>
      <c r="Q92" s="3" t="str">
        <f>IF(D92="坦克碎片",VLOOKUP(C92,道具信息!$N$2:$O$291,2,FALSE)&amp;"碎片",VLOOKUP(C92,道具信息!$N$2:$O$291,2,FALSE))</f>
        <v>T3部件</v>
      </c>
      <c r="R92" s="3">
        <f t="shared" si="67"/>
        <v>10000</v>
      </c>
      <c r="S92" s="11">
        <f t="shared" si="68"/>
        <v>1</v>
      </c>
      <c r="T92" s="3" t="str">
        <f>VLOOKUP(Q92,道具信息!$Q$3:$S$20,2,FALSE)</f>
        <v>CHEST_ITEM_TYPE_T3_PART</v>
      </c>
      <c r="U92" s="3" t="str">
        <f>IF(COUNTIF(U$82:U91,T92)=0,T92,"")</f>
        <v/>
      </c>
      <c r="V92" s="3" t="str">
        <f t="shared" si="76"/>
        <v>CHEST_ITEM_TYPE_T3_PART</v>
      </c>
      <c r="W92" s="13" t="str">
        <f t="shared" si="71"/>
        <v/>
      </c>
      <c r="X92" s="3" t="str">
        <f t="shared" si="72"/>
        <v/>
      </c>
      <c r="Y92" s="3" t="str">
        <f t="shared" si="77"/>
        <v>100.0%</v>
      </c>
    </row>
    <row r="93" spans="2:25" x14ac:dyDescent="0.3">
      <c r="B93" s="2">
        <f>数据源!DO125</f>
        <v>7</v>
      </c>
      <c r="C93" s="2" t="str">
        <f>数据源!DP125</f>
        <v>T3LP6</v>
      </c>
      <c r="D93" s="2" t="str">
        <f>数据源!DQ125</f>
        <v>部件</v>
      </c>
      <c r="E93" s="2">
        <f>数据源!DR125</f>
        <v>570</v>
      </c>
      <c r="F93" s="2">
        <f>数据源!DS125</f>
        <v>1</v>
      </c>
      <c r="G93" s="2">
        <f>数据源!DT125</f>
        <v>5.6000000000000001E-2</v>
      </c>
      <c r="H93" s="2">
        <f>数据源!DU125</f>
        <v>5.6000000000000001E-2</v>
      </c>
      <c r="I93" s="2">
        <f>数据源!DV125</f>
        <v>560</v>
      </c>
      <c r="J93" s="3">
        <f t="shared" si="65"/>
        <v>1</v>
      </c>
      <c r="K93" s="3">
        <f t="shared" si="66"/>
        <v>1</v>
      </c>
      <c r="L93" s="3" t="str">
        <f t="shared" si="69"/>
        <v>部件</v>
      </c>
      <c r="M93" s="3">
        <f t="shared" ca="1" si="70"/>
        <v>93006</v>
      </c>
      <c r="N93" s="3" t="str">
        <f t="shared" ca="1" si="73"/>
        <v>93001,93003,93005,93101,93103,93105,93201,93203,93205,93002,93004,93006</v>
      </c>
      <c r="O93" s="3" t="str">
        <f t="shared" si="74"/>
        <v>550,550,550,550,550,550,550,550,560,560,560,560</v>
      </c>
      <c r="P93" s="1" t="str">
        <f t="shared" si="75"/>
        <v>(1,1),(1,1),(1,1),(1,1),(1,1),(1,1),(1,1),(1,1),(1,1),(1,1),(1,1),(1,1)</v>
      </c>
      <c r="Q93" s="3" t="str">
        <f>IF(D93="坦克碎片",VLOOKUP(C93,道具信息!$N$2:$O$291,2,FALSE)&amp;"碎片",VLOOKUP(C93,道具信息!$N$2:$O$291,2,FALSE))</f>
        <v>T3部件</v>
      </c>
      <c r="R93" s="3">
        <f t="shared" si="67"/>
        <v>10000</v>
      </c>
      <c r="S93" s="11">
        <f t="shared" si="68"/>
        <v>1</v>
      </c>
      <c r="T93" s="3" t="str">
        <f>VLOOKUP(Q93,道具信息!$Q$3:$S$20,2,FALSE)</f>
        <v>CHEST_ITEM_TYPE_T3_PART</v>
      </c>
      <c r="U93" s="3" t="str">
        <f>IF(COUNTIF(U$82:U92,T93)=0,T93,"")</f>
        <v/>
      </c>
      <c r="V93" s="3" t="str">
        <f t="shared" si="76"/>
        <v>CHEST_ITEM_TYPE_T3_PART</v>
      </c>
      <c r="W93" s="13" t="str">
        <f t="shared" si="71"/>
        <v/>
      </c>
      <c r="X93" s="3" t="str">
        <f t="shared" si="72"/>
        <v/>
      </c>
      <c r="Y93" s="3" t="str">
        <f t="shared" si="77"/>
        <v>100.0%</v>
      </c>
    </row>
    <row r="94" spans="2:25" x14ac:dyDescent="0.3">
      <c r="B94" s="2">
        <f>数据源!DO126</f>
        <v>7</v>
      </c>
      <c r="C94" s="2" t="str">
        <f>数据源!DP126</f>
        <v>T3MP2</v>
      </c>
      <c r="D94" s="2" t="str">
        <f>数据源!DQ126</f>
        <v>部件</v>
      </c>
      <c r="E94" s="2">
        <f>数据源!DR126</f>
        <v>570</v>
      </c>
      <c r="F94" s="2">
        <f>数据源!DS126</f>
        <v>1</v>
      </c>
      <c r="G94" s="2">
        <f>数据源!DT126</f>
        <v>5.6000000000000001E-2</v>
      </c>
      <c r="H94" s="2">
        <f>数据源!DU126</f>
        <v>5.6000000000000001E-2</v>
      </c>
      <c r="I94" s="2">
        <f>数据源!DV126</f>
        <v>560</v>
      </c>
      <c r="J94" s="3">
        <f t="shared" si="65"/>
        <v>1</v>
      </c>
      <c r="K94" s="3">
        <f t="shared" si="66"/>
        <v>1</v>
      </c>
      <c r="L94" s="3" t="str">
        <f t="shared" si="69"/>
        <v>部件</v>
      </c>
      <c r="M94" s="3">
        <f t="shared" ca="1" si="70"/>
        <v>93102</v>
      </c>
      <c r="N94" s="3" t="str">
        <f t="shared" ca="1" si="73"/>
        <v>93001,93003,93005,93101,93103,93105,93201,93203,93205,93002,93004,93006,93102</v>
      </c>
      <c r="O94" s="3" t="str">
        <f t="shared" si="74"/>
        <v>550,550,550,550,550,550,550,550,560,560,560,560,560</v>
      </c>
      <c r="P94" s="1" t="str">
        <f t="shared" si="75"/>
        <v>(1,1),(1,1),(1,1),(1,1),(1,1),(1,1),(1,1),(1,1),(1,1),(1,1),(1,1),(1,1),(1,1)</v>
      </c>
      <c r="Q94" s="3" t="str">
        <f>IF(D94="坦克碎片",VLOOKUP(C94,道具信息!$N$2:$O$291,2,FALSE)&amp;"碎片",VLOOKUP(C94,道具信息!$N$2:$O$291,2,FALSE))</f>
        <v>T3部件</v>
      </c>
      <c r="R94" s="3">
        <f t="shared" si="67"/>
        <v>10000</v>
      </c>
      <c r="S94" s="11">
        <f t="shared" si="68"/>
        <v>1</v>
      </c>
      <c r="T94" s="3" t="str">
        <f>VLOOKUP(Q94,道具信息!$Q$3:$S$20,2,FALSE)</f>
        <v>CHEST_ITEM_TYPE_T3_PART</v>
      </c>
      <c r="U94" s="3" t="str">
        <f>IF(COUNTIF(U$82:U93,T94)=0,T94,"")</f>
        <v/>
      </c>
      <c r="V94" s="3" t="str">
        <f t="shared" si="76"/>
        <v>CHEST_ITEM_TYPE_T3_PART</v>
      </c>
      <c r="W94" s="13" t="str">
        <f t="shared" si="71"/>
        <v/>
      </c>
      <c r="X94" s="3" t="str">
        <f t="shared" si="72"/>
        <v/>
      </c>
      <c r="Y94" s="3" t="str">
        <f t="shared" si="77"/>
        <v>100.0%</v>
      </c>
    </row>
    <row r="95" spans="2:25" x14ac:dyDescent="0.3">
      <c r="B95" s="2">
        <f>数据源!DO127</f>
        <v>7</v>
      </c>
      <c r="C95" s="2" t="str">
        <f>数据源!DP127</f>
        <v>T3MP4</v>
      </c>
      <c r="D95" s="2" t="str">
        <f>数据源!DQ127</f>
        <v>部件</v>
      </c>
      <c r="E95" s="2">
        <f>数据源!DR127</f>
        <v>570</v>
      </c>
      <c r="F95" s="2">
        <f>数据源!DS127</f>
        <v>1</v>
      </c>
      <c r="G95" s="2">
        <f>数据源!DT127</f>
        <v>5.6000000000000001E-2</v>
      </c>
      <c r="H95" s="2">
        <f>数据源!DU127</f>
        <v>5.6000000000000001E-2</v>
      </c>
      <c r="I95" s="2">
        <f>数据源!DV127</f>
        <v>560</v>
      </c>
      <c r="J95" s="3">
        <f t="shared" si="65"/>
        <v>1</v>
      </c>
      <c r="K95" s="3">
        <f t="shared" si="66"/>
        <v>1</v>
      </c>
      <c r="L95" s="3" t="str">
        <f t="shared" si="69"/>
        <v>部件</v>
      </c>
      <c r="M95" s="3">
        <f t="shared" ca="1" si="70"/>
        <v>93104</v>
      </c>
      <c r="N95" s="3" t="str">
        <f t="shared" ca="1" si="73"/>
        <v>93001,93003,93005,93101,93103,93105,93201,93203,93205,93002,93004,93006,93102,93104</v>
      </c>
      <c r="O95" s="3" t="str">
        <f t="shared" si="74"/>
        <v>550,550,550,550,550,550,550,550,560,560,560,560,560,560</v>
      </c>
      <c r="P95" s="1" t="str">
        <f t="shared" si="75"/>
        <v>(1,1),(1,1),(1,1),(1,1),(1,1),(1,1),(1,1),(1,1),(1,1),(1,1),(1,1),(1,1),(1,1),(1,1)</v>
      </c>
      <c r="Q95" s="3" t="str">
        <f>IF(D95="坦克碎片",VLOOKUP(C95,道具信息!$N$2:$O$291,2,FALSE)&amp;"碎片",VLOOKUP(C95,道具信息!$N$2:$O$291,2,FALSE))</f>
        <v>T3部件</v>
      </c>
      <c r="R95" s="3">
        <f t="shared" si="67"/>
        <v>10000</v>
      </c>
      <c r="S95" s="11">
        <f t="shared" si="68"/>
        <v>1</v>
      </c>
      <c r="T95" s="3" t="str">
        <f>VLOOKUP(Q95,道具信息!$Q$3:$S$20,2,FALSE)</f>
        <v>CHEST_ITEM_TYPE_T3_PART</v>
      </c>
      <c r="U95" s="3" t="str">
        <f>IF(COUNTIF(U$82:U94,T95)=0,T95,"")</f>
        <v/>
      </c>
      <c r="V95" s="3" t="str">
        <f t="shared" si="76"/>
        <v>CHEST_ITEM_TYPE_T3_PART</v>
      </c>
      <c r="W95" s="13" t="str">
        <f t="shared" si="71"/>
        <v/>
      </c>
      <c r="X95" s="3" t="str">
        <f t="shared" si="72"/>
        <v/>
      </c>
      <c r="Y95" s="3" t="str">
        <f t="shared" si="77"/>
        <v>100.0%</v>
      </c>
    </row>
    <row r="96" spans="2:25" x14ac:dyDescent="0.3">
      <c r="B96" s="2">
        <f>数据源!DO128</f>
        <v>7</v>
      </c>
      <c r="C96" s="2" t="str">
        <f>数据源!DP128</f>
        <v>T3MP6</v>
      </c>
      <c r="D96" s="2" t="str">
        <f>数据源!DQ128</f>
        <v>部件</v>
      </c>
      <c r="E96" s="2">
        <f>数据源!DR128</f>
        <v>570</v>
      </c>
      <c r="F96" s="2">
        <f>数据源!DS128</f>
        <v>1</v>
      </c>
      <c r="G96" s="2">
        <f>数据源!DT128</f>
        <v>5.6000000000000001E-2</v>
      </c>
      <c r="H96" s="2">
        <f>数据源!DU128</f>
        <v>5.6000000000000001E-2</v>
      </c>
      <c r="I96" s="2">
        <f>数据源!DV128</f>
        <v>560</v>
      </c>
      <c r="J96" s="3">
        <f t="shared" si="65"/>
        <v>1</v>
      </c>
      <c r="K96" s="3">
        <f t="shared" si="66"/>
        <v>1</v>
      </c>
      <c r="L96" s="3" t="str">
        <f t="shared" si="69"/>
        <v>部件</v>
      </c>
      <c r="M96" s="3">
        <f t="shared" ca="1" si="70"/>
        <v>93106</v>
      </c>
      <c r="N96" s="3" t="str">
        <f t="shared" ca="1" si="73"/>
        <v>93001,93003,93005,93101,93103,93105,93201,93203,93205,93002,93004,93006,93102,93104,93106</v>
      </c>
      <c r="O96" s="3" t="str">
        <f t="shared" si="74"/>
        <v>550,550,550,550,550,550,550,550,560,560,560,560,560,560,560</v>
      </c>
      <c r="P96" s="1" t="str">
        <f t="shared" si="75"/>
        <v>(1,1),(1,1),(1,1),(1,1),(1,1),(1,1),(1,1),(1,1),(1,1),(1,1),(1,1),(1,1),(1,1),(1,1),(1,1)</v>
      </c>
      <c r="Q96" s="3" t="str">
        <f>IF(D96="坦克碎片",VLOOKUP(C96,道具信息!$N$2:$O$291,2,FALSE)&amp;"碎片",VLOOKUP(C96,道具信息!$N$2:$O$291,2,FALSE))</f>
        <v>T3部件</v>
      </c>
      <c r="R96" s="3">
        <f t="shared" si="67"/>
        <v>10000</v>
      </c>
      <c r="S96" s="11">
        <f t="shared" si="68"/>
        <v>1</v>
      </c>
      <c r="T96" s="3" t="str">
        <f>VLOOKUP(Q96,道具信息!$Q$3:$S$20,2,FALSE)</f>
        <v>CHEST_ITEM_TYPE_T3_PART</v>
      </c>
      <c r="U96" s="3" t="str">
        <f>IF(COUNTIF(U$82:U95,T96)=0,T96,"")</f>
        <v/>
      </c>
      <c r="V96" s="3" t="str">
        <f t="shared" si="76"/>
        <v>CHEST_ITEM_TYPE_T3_PART</v>
      </c>
      <c r="W96" s="13" t="str">
        <f t="shared" si="71"/>
        <v/>
      </c>
      <c r="X96" s="3" t="str">
        <f t="shared" si="72"/>
        <v/>
      </c>
      <c r="Y96" s="3" t="str">
        <f t="shared" si="77"/>
        <v>100.0%</v>
      </c>
    </row>
    <row r="97" spans="2:25" x14ac:dyDescent="0.3">
      <c r="B97" s="2">
        <f>数据源!DO129</f>
        <v>7</v>
      </c>
      <c r="C97" s="2" t="str">
        <f>数据源!DP129</f>
        <v>T3HP2</v>
      </c>
      <c r="D97" s="2" t="str">
        <f>数据源!DQ129</f>
        <v>部件</v>
      </c>
      <c r="E97" s="2">
        <f>数据源!DR129</f>
        <v>570</v>
      </c>
      <c r="F97" s="2">
        <f>数据源!DS129</f>
        <v>1</v>
      </c>
      <c r="G97" s="2">
        <f>数据源!DT129</f>
        <v>5.6000000000000001E-2</v>
      </c>
      <c r="H97" s="2">
        <f>数据源!DU129</f>
        <v>5.6000000000000001E-2</v>
      </c>
      <c r="I97" s="2">
        <f>数据源!DV129</f>
        <v>560</v>
      </c>
      <c r="J97" s="3">
        <f t="shared" si="65"/>
        <v>1</v>
      </c>
      <c r="K97" s="3">
        <f t="shared" si="66"/>
        <v>1</v>
      </c>
      <c r="L97" s="3" t="str">
        <f t="shared" si="69"/>
        <v>部件</v>
      </c>
      <c r="M97" s="3">
        <f t="shared" ca="1" si="70"/>
        <v>93202</v>
      </c>
      <c r="N97" s="3" t="str">
        <f t="shared" ca="1" si="73"/>
        <v>93001,93003,93005,93101,93103,93105,93201,93203,93205,93002,93004,93006,93102,93104,93106,93202</v>
      </c>
      <c r="O97" s="3" t="str">
        <f t="shared" si="74"/>
        <v>550,550,550,550,550,550,550,550,560,560,560,560,560,560,560,560</v>
      </c>
      <c r="P97" s="1" t="str">
        <f t="shared" si="75"/>
        <v>(1,1),(1,1),(1,1),(1,1),(1,1),(1,1),(1,1),(1,1),(1,1),(1,1),(1,1),(1,1),(1,1),(1,1),(1,1),(1,1)</v>
      </c>
      <c r="Q97" s="3" t="str">
        <f>IF(D97="坦克碎片",VLOOKUP(C97,道具信息!$N$2:$O$291,2,FALSE)&amp;"碎片",VLOOKUP(C97,道具信息!$N$2:$O$291,2,FALSE))</f>
        <v>T3部件</v>
      </c>
      <c r="R97" s="3">
        <f t="shared" si="67"/>
        <v>10000</v>
      </c>
      <c r="S97" s="11">
        <f t="shared" si="68"/>
        <v>1</v>
      </c>
      <c r="T97" s="3" t="str">
        <f>VLOOKUP(Q97,道具信息!$Q$3:$S$20,2,FALSE)</f>
        <v>CHEST_ITEM_TYPE_T3_PART</v>
      </c>
      <c r="U97" s="3" t="str">
        <f>IF(COUNTIF(U$82:U96,T97)=0,T97,"")</f>
        <v/>
      </c>
      <c r="V97" s="3" t="str">
        <f t="shared" si="76"/>
        <v>CHEST_ITEM_TYPE_T3_PART</v>
      </c>
      <c r="W97" s="13" t="str">
        <f t="shared" si="71"/>
        <v/>
      </c>
      <c r="X97" s="3" t="str">
        <f t="shared" si="72"/>
        <v/>
      </c>
      <c r="Y97" s="3" t="str">
        <f t="shared" si="77"/>
        <v>100.0%</v>
      </c>
    </row>
    <row r="98" spans="2:25" x14ac:dyDescent="0.3">
      <c r="B98" s="2">
        <f>数据源!DO130</f>
        <v>7</v>
      </c>
      <c r="C98" s="2" t="str">
        <f>数据源!DP130</f>
        <v>T3HP4</v>
      </c>
      <c r="D98" s="2" t="str">
        <f>数据源!DQ130</f>
        <v>部件</v>
      </c>
      <c r="E98" s="2">
        <f>数据源!DR130</f>
        <v>570</v>
      </c>
      <c r="F98" s="2">
        <f>数据源!DS130</f>
        <v>1</v>
      </c>
      <c r="G98" s="2">
        <f>数据源!DT130</f>
        <v>5.6000000000000001E-2</v>
      </c>
      <c r="H98" s="2">
        <f>数据源!DU130</f>
        <v>5.6000000000000001E-2</v>
      </c>
      <c r="I98" s="2">
        <f>数据源!DV130</f>
        <v>560</v>
      </c>
      <c r="J98" s="3">
        <f t="shared" si="65"/>
        <v>1</v>
      </c>
      <c r="K98" s="3">
        <f t="shared" si="66"/>
        <v>1</v>
      </c>
      <c r="L98" s="3" t="str">
        <f t="shared" si="69"/>
        <v>部件</v>
      </c>
      <c r="M98" s="3">
        <f t="shared" ca="1" si="70"/>
        <v>93204</v>
      </c>
      <c r="N98" s="3" t="str">
        <f t="shared" ca="1" si="73"/>
        <v>93001,93003,93005,93101,93103,93105,93201,93203,93205,93002,93004,93006,93102,93104,93106,93202,93204</v>
      </c>
      <c r="O98" s="3" t="str">
        <f t="shared" si="74"/>
        <v>550,550,550,550,550,550,550,550,560,560,560,560,560,560,560,560,560</v>
      </c>
      <c r="P98" s="1" t="str">
        <f t="shared" si="75"/>
        <v>(1,1),(1,1),(1,1),(1,1),(1,1),(1,1),(1,1),(1,1),(1,1),(1,1),(1,1),(1,1),(1,1),(1,1),(1,1),(1,1),(1,1)</v>
      </c>
      <c r="Q98" s="3" t="str">
        <f>IF(D98="坦克碎片",VLOOKUP(C98,道具信息!$N$2:$O$291,2,FALSE)&amp;"碎片",VLOOKUP(C98,道具信息!$N$2:$O$291,2,FALSE))</f>
        <v>T3部件</v>
      </c>
      <c r="R98" s="3">
        <f t="shared" si="67"/>
        <v>10000</v>
      </c>
      <c r="S98" s="11">
        <f t="shared" si="68"/>
        <v>1</v>
      </c>
      <c r="T98" s="3" t="str">
        <f>VLOOKUP(Q98,道具信息!$Q$3:$S$20,2,FALSE)</f>
        <v>CHEST_ITEM_TYPE_T3_PART</v>
      </c>
      <c r="U98" s="3" t="str">
        <f>IF(COUNTIF(U$82:U97,T98)=0,T98,"")</f>
        <v/>
      </c>
      <c r="V98" s="3" t="str">
        <f t="shared" si="76"/>
        <v>CHEST_ITEM_TYPE_T3_PART</v>
      </c>
      <c r="W98" s="13" t="str">
        <f t="shared" si="71"/>
        <v/>
      </c>
      <c r="X98" s="3" t="str">
        <f t="shared" si="72"/>
        <v/>
      </c>
      <c r="Y98" s="3" t="str">
        <f t="shared" si="77"/>
        <v>100.0%</v>
      </c>
    </row>
    <row r="99" spans="2:25" x14ac:dyDescent="0.3">
      <c r="B99" s="2">
        <f>数据源!DO131</f>
        <v>7</v>
      </c>
      <c r="C99" s="2" t="str">
        <f>数据源!DP131</f>
        <v>T3HP6</v>
      </c>
      <c r="D99" s="2" t="str">
        <f>数据源!DQ131</f>
        <v>部件</v>
      </c>
      <c r="E99" s="2">
        <f>数据源!DR131</f>
        <v>570</v>
      </c>
      <c r="F99" s="2">
        <f>数据源!DS131</f>
        <v>1</v>
      </c>
      <c r="G99" s="2">
        <f>数据源!DT131</f>
        <v>5.6000000000000001E-2</v>
      </c>
      <c r="H99" s="2">
        <f>数据源!DU131</f>
        <v>5.6000000000000001E-2</v>
      </c>
      <c r="I99" s="2">
        <f>数据源!DV131</f>
        <v>560</v>
      </c>
      <c r="J99" s="3">
        <f t="shared" si="65"/>
        <v>1</v>
      </c>
      <c r="K99" s="3">
        <f t="shared" si="66"/>
        <v>1</v>
      </c>
      <c r="L99" s="3" t="str">
        <f t="shared" si="69"/>
        <v>部件</v>
      </c>
      <c r="M99" s="3">
        <f t="shared" ca="1" si="70"/>
        <v>93206</v>
      </c>
      <c r="N99" s="3" t="str">
        <f t="shared" ca="1" si="73"/>
        <v>93001,93003,93005,93101,93103,93105,93201,93203,93205,93002,93004,93006,93102,93104,93106,93202,93204,93206</v>
      </c>
      <c r="O99" s="3" t="str">
        <f t="shared" si="74"/>
        <v>550,550,550,550,550,550,550,550,560,560,560,560,560,560,560,560,560,560</v>
      </c>
      <c r="P99" s="1" t="str">
        <f t="shared" si="75"/>
        <v>(1,1),(1,1),(1,1),(1,1),(1,1),(1,1),(1,1),(1,1),(1,1),(1,1),(1,1),(1,1),(1,1),(1,1),(1,1),(1,1),(1,1),(1,1)</v>
      </c>
      <c r="Q99" s="3" t="str">
        <f>IF(D99="坦克碎片",VLOOKUP(C99,道具信息!$N$2:$O$291,2,FALSE)&amp;"碎片",VLOOKUP(C99,道具信息!$N$2:$O$291,2,FALSE))</f>
        <v>T3部件</v>
      </c>
      <c r="R99" s="3">
        <f t="shared" si="67"/>
        <v>10000</v>
      </c>
      <c r="S99" s="11">
        <f t="shared" si="68"/>
        <v>1</v>
      </c>
      <c r="T99" s="3" t="str">
        <f>VLOOKUP(Q99,道具信息!$Q$3:$S$20,2,FALSE)</f>
        <v>CHEST_ITEM_TYPE_T3_PART</v>
      </c>
      <c r="U99" s="3" t="str">
        <f>IF(COUNTIF(U$82:U98,T99)=0,T99,"")</f>
        <v/>
      </c>
      <c r="V99" s="3" t="str">
        <f t="shared" si="76"/>
        <v>CHEST_ITEM_TYPE_T3_PART</v>
      </c>
      <c r="W99" s="13" t="str">
        <f t="shared" si="71"/>
        <v/>
      </c>
      <c r="X99" s="3" t="str">
        <f t="shared" si="72"/>
        <v/>
      </c>
      <c r="Y99" s="3" t="str">
        <f t="shared" si="77"/>
        <v>100.0%</v>
      </c>
    </row>
    <row r="100" spans="2:25" x14ac:dyDescent="0.3">
      <c r="N100" s="3" t="str">
        <f ca="1">"["&amp;N99&amp;"]"</f>
        <v>[93001,93003,93005,93101,93103,93105,93201,93203,93205,93002,93004,93006,93102,93104,93106,93202,93204,93206]</v>
      </c>
      <c r="O100" s="3" t="str">
        <f>"["&amp;O99&amp;"]"</f>
        <v>[550,550,550,550,550,550,550,550,560,560,560,560,560,560,560,560,560,560]</v>
      </c>
      <c r="P100" s="3" t="str">
        <f>"["&amp;P99&amp;"]"</f>
        <v>[(1,1),(1,1),(1,1),(1,1),(1,1),(1,1),(1,1),(1,1),(1,1),(1,1),(1,1),(1,1),(1,1),(1,1),(1,1),(1,1),(1,1),(1,1)]</v>
      </c>
      <c r="V100" s="3" t="str">
        <f>"["&amp;V99&amp;"]"</f>
        <v>[CHEST_ITEM_TYPE_T3_PART]</v>
      </c>
      <c r="Y100" s="3" t="str">
        <f>"["&amp;Y99&amp;"]"</f>
        <v>[100.0%]</v>
      </c>
    </row>
    <row r="102" spans="2:25" x14ac:dyDescent="0.3">
      <c r="B102" s="2" t="str">
        <f>数据源!CW224</f>
        <v>联赛等级</v>
      </c>
      <c r="C102" s="2" t="str">
        <f>数据源!CX224</f>
        <v>道具名称</v>
      </c>
      <c r="D102" s="2" t="str">
        <f>数据源!CY224</f>
        <v>对应大类</v>
      </c>
      <c r="E102" s="2" t="str">
        <f>数据源!CZ224</f>
        <v>道具价值</v>
      </c>
      <c r="F102" s="2" t="str">
        <f>数据源!DA224</f>
        <v>抽取个数</v>
      </c>
      <c r="G102" s="2" t="str">
        <f>数据源!DB224</f>
        <v>价值比例</v>
      </c>
      <c r="H102" s="2" t="str">
        <f>数据源!DC224</f>
        <v>产出概率</v>
      </c>
      <c r="I102" s="2" t="str">
        <f>数据源!DD224</f>
        <v>权重值</v>
      </c>
      <c r="J102" s="7" t="s">
        <v>234</v>
      </c>
      <c r="K102" s="7" t="s">
        <v>235</v>
      </c>
      <c r="L102" s="3" t="s">
        <v>222</v>
      </c>
      <c r="M102" s="3" t="s">
        <v>152</v>
      </c>
      <c r="N102" s="3" t="s">
        <v>224</v>
      </c>
      <c r="O102" s="3" t="s">
        <v>225</v>
      </c>
      <c r="P102" s="3" t="s">
        <v>226</v>
      </c>
      <c r="Q102" s="8" t="s">
        <v>244</v>
      </c>
      <c r="R102" s="8" t="s">
        <v>245</v>
      </c>
      <c r="S102" s="8" t="s">
        <v>246</v>
      </c>
    </row>
    <row r="103" spans="2:25" x14ac:dyDescent="0.3">
      <c r="B103" s="2">
        <f>数据源!DO135</f>
        <v>9</v>
      </c>
      <c r="C103" s="2" t="str">
        <f>数据源!DP135</f>
        <v>T4LP1</v>
      </c>
      <c r="D103" s="2" t="str">
        <f>数据源!DQ135</f>
        <v>部件</v>
      </c>
      <c r="E103" s="2">
        <f>数据源!DR135</f>
        <v>2500</v>
      </c>
      <c r="F103" s="2">
        <f>数据源!DS135</f>
        <v>1</v>
      </c>
      <c r="G103" s="2">
        <f>数据源!DT135</f>
        <v>0.111</v>
      </c>
      <c r="H103" s="2">
        <f>数据源!DU135</f>
        <v>0.111</v>
      </c>
      <c r="I103" s="2">
        <f>数据源!DV135</f>
        <v>1110</v>
      </c>
      <c r="J103" s="3">
        <f t="shared" ref="J103:J111" si="78">ROUNDUP(IF(F103&gt;1,F103-ROUNDDOWN(SQRT(F103),0),F103),0)</f>
        <v>1</v>
      </c>
      <c r="K103" s="3">
        <f t="shared" ref="K103:K111" si="79">F103*2-J103</f>
        <v>1</v>
      </c>
      <c r="L103" s="3" t="str">
        <f>RIGHT(D103,2)</f>
        <v>部件</v>
      </c>
      <c r="M103" s="3">
        <f ca="1">IF(OR(L103="坦克",L103="碎片"),VLOOKUP(C103,INDIRECT("坦克ID"),MATCH(L103&amp;"ID",INDIRECT("坦克标头"),0),FALSE),VLOOKUP(C103,INDIRECT(L103&amp;"ID"),2,FALSE))</f>
        <v>94001</v>
      </c>
      <c r="N103" s="3">
        <f ca="1">M103</f>
        <v>94001</v>
      </c>
      <c r="O103" s="3">
        <f>I103</f>
        <v>1110</v>
      </c>
      <c r="P103" s="1" t="str">
        <f>"("&amp;J103&amp;","&amp;K103&amp;")"</f>
        <v>(1,1)</v>
      </c>
      <c r="Q103" s="3" t="str">
        <f>IF(D103="坦克碎片",VLOOKUP(C103,道具信息!$N$2:$O$291,2,FALSE)&amp;"碎片",VLOOKUP(C103,道具信息!$N$2:$O$291,2,FALSE))</f>
        <v>T4部件</v>
      </c>
      <c r="R103" s="3">
        <f t="shared" ref="R103:R111" si="80">SUMIFS(I$3:I$132,Q$3:Q$132,Q103,B$3:B$132,B103)</f>
        <v>10000</v>
      </c>
      <c r="S103" s="11">
        <f t="shared" ref="S103:S111" si="81">ROUND(R103/SUMIF(B$3:B$132,B103,I$3:I$132),3)</f>
        <v>1</v>
      </c>
      <c r="T103" s="3" t="str">
        <f>VLOOKUP(Q103,道具信息!$Q$3:$S$20,2,FALSE)</f>
        <v>CHEST_ITEM_TYPE_T4_PART</v>
      </c>
      <c r="U103" s="3" t="str">
        <f>T103</f>
        <v>CHEST_ITEM_TYPE_T4_PART</v>
      </c>
      <c r="V103" s="3" t="str">
        <f>U103</f>
        <v>CHEST_ITEM_TYPE_T4_PART</v>
      </c>
      <c r="W103" s="13">
        <f>IF(U103&lt;&gt;"",ROUND(S103*100%,3),"")</f>
        <v>1</v>
      </c>
      <c r="X103" s="3" t="str">
        <f>TEXT(W103,"0.0%")</f>
        <v>100.0%</v>
      </c>
      <c r="Y103" s="3" t="str">
        <f>X103</f>
        <v>100.0%</v>
      </c>
    </row>
    <row r="104" spans="2:25" x14ac:dyDescent="0.3">
      <c r="B104" s="2">
        <f>数据源!DO136</f>
        <v>9</v>
      </c>
      <c r="C104" s="2" t="str">
        <f>数据源!DP136</f>
        <v>T4LP3</v>
      </c>
      <c r="D104" s="2" t="str">
        <f>数据源!DQ136</f>
        <v>部件</v>
      </c>
      <c r="E104" s="2">
        <f>数据源!DR136</f>
        <v>2500</v>
      </c>
      <c r="F104" s="2">
        <f>数据源!DS136</f>
        <v>1</v>
      </c>
      <c r="G104" s="2">
        <f>数据源!DT136</f>
        <v>0.111</v>
      </c>
      <c r="H104" s="2">
        <f>数据源!DU136</f>
        <v>0.111</v>
      </c>
      <c r="I104" s="2">
        <f>数据源!DV136</f>
        <v>1110</v>
      </c>
      <c r="J104" s="3">
        <f t="shared" si="78"/>
        <v>1</v>
      </c>
      <c r="K104" s="3">
        <f t="shared" si="79"/>
        <v>1</v>
      </c>
      <c r="L104" s="3" t="str">
        <f t="shared" ref="L104:L111" si="82">RIGHT(D104,2)</f>
        <v>部件</v>
      </c>
      <c r="M104" s="3">
        <f t="shared" ref="M104:M111" ca="1" si="83">IF(OR(L104="坦克",L104="碎片"),VLOOKUP(C104,INDIRECT("坦克ID"),MATCH(L104&amp;"ID",INDIRECT("坦克标头"),0),FALSE),VLOOKUP(C104,INDIRECT(L104&amp;"ID"),2,FALSE))</f>
        <v>94003</v>
      </c>
      <c r="N104" s="3" t="str">
        <f ca="1">N103&amp;","&amp;M104</f>
        <v>94001,94003</v>
      </c>
      <c r="O104" s="3" t="str">
        <f>O103&amp;","&amp;I104</f>
        <v>1110,1110</v>
      </c>
      <c r="P104" s="1" t="str">
        <f>P103&amp;","&amp;"("&amp;J104&amp;","&amp;K104&amp;")"</f>
        <v>(1,1),(1,1)</v>
      </c>
      <c r="Q104" s="3" t="str">
        <f>IF(D104="坦克碎片",VLOOKUP(C104,道具信息!$N$2:$O$291,2,FALSE)&amp;"碎片",VLOOKUP(C104,道具信息!$N$2:$O$291,2,FALSE))</f>
        <v>T4部件</v>
      </c>
      <c r="R104" s="3">
        <f t="shared" si="80"/>
        <v>10000</v>
      </c>
      <c r="S104" s="11">
        <f t="shared" si="81"/>
        <v>1</v>
      </c>
      <c r="T104" s="3" t="str">
        <f>VLOOKUP(Q104,道具信息!$Q$3:$S$20,2,FALSE)</f>
        <v>CHEST_ITEM_TYPE_T4_PART</v>
      </c>
      <c r="U104" s="3" t="str">
        <f>IF(COUNTIF(U$103:U103,T104)=0,T104,"")</f>
        <v/>
      </c>
      <c r="V104" s="3" t="str">
        <f>IF(U104&lt;&gt;"",V103&amp;","&amp;U104,V103)</f>
        <v>CHEST_ITEM_TYPE_T4_PART</v>
      </c>
      <c r="W104" s="13" t="str">
        <f t="shared" ref="W104:W111" si="84">IF(U104&lt;&gt;"",ROUND(S104*100%,3),"")</f>
        <v/>
      </c>
      <c r="X104" s="3" t="str">
        <f t="shared" ref="X104:X111" si="85">TEXT(W104,"0.0%")</f>
        <v/>
      </c>
      <c r="Y104" s="3" t="str">
        <f>IF(X104&lt;&gt;"",Y103&amp;","&amp;X104,Y103)</f>
        <v>100.0%</v>
      </c>
    </row>
    <row r="105" spans="2:25" x14ac:dyDescent="0.3">
      <c r="B105" s="2">
        <f>数据源!DO137</f>
        <v>9</v>
      </c>
      <c r="C105" s="2" t="str">
        <f>数据源!DP137</f>
        <v>T4LP5</v>
      </c>
      <c r="D105" s="2" t="str">
        <f>数据源!DQ137</f>
        <v>部件</v>
      </c>
      <c r="E105" s="2">
        <f>数据源!DR137</f>
        <v>2500</v>
      </c>
      <c r="F105" s="2">
        <f>数据源!DS137</f>
        <v>1</v>
      </c>
      <c r="G105" s="2">
        <f>数据源!DT137</f>
        <v>0.111</v>
      </c>
      <c r="H105" s="2">
        <f>数据源!DU137</f>
        <v>0.111</v>
      </c>
      <c r="I105" s="2">
        <f>数据源!DV137</f>
        <v>1110</v>
      </c>
      <c r="J105" s="3">
        <f t="shared" si="78"/>
        <v>1</v>
      </c>
      <c r="K105" s="3">
        <f t="shared" si="79"/>
        <v>1</v>
      </c>
      <c r="L105" s="3" t="str">
        <f t="shared" si="82"/>
        <v>部件</v>
      </c>
      <c r="M105" s="3">
        <f t="shared" ca="1" si="83"/>
        <v>94005</v>
      </c>
      <c r="N105" s="3" t="str">
        <f t="shared" ref="N105:N111" ca="1" si="86">N104&amp;","&amp;M105</f>
        <v>94001,94003,94005</v>
      </c>
      <c r="O105" s="3" t="str">
        <f t="shared" ref="O105:O111" si="87">O104&amp;","&amp;I105</f>
        <v>1110,1110,1110</v>
      </c>
      <c r="P105" s="1" t="str">
        <f t="shared" ref="P105:P111" si="88">P104&amp;","&amp;"("&amp;J105&amp;","&amp;K105&amp;")"</f>
        <v>(1,1),(1,1),(1,1)</v>
      </c>
      <c r="Q105" s="3" t="str">
        <f>IF(D105="坦克碎片",VLOOKUP(C105,道具信息!$N$2:$O$291,2,FALSE)&amp;"碎片",VLOOKUP(C105,道具信息!$N$2:$O$291,2,FALSE))</f>
        <v>T4部件</v>
      </c>
      <c r="R105" s="3">
        <f t="shared" si="80"/>
        <v>10000</v>
      </c>
      <c r="S105" s="11">
        <f t="shared" si="81"/>
        <v>1</v>
      </c>
      <c r="T105" s="3" t="str">
        <f>VLOOKUP(Q105,道具信息!$Q$3:$S$20,2,FALSE)</f>
        <v>CHEST_ITEM_TYPE_T4_PART</v>
      </c>
      <c r="U105" s="3" t="str">
        <f>IF(COUNTIF(U$103:U104,T105)=0,T105,"")</f>
        <v/>
      </c>
      <c r="V105" s="3" t="str">
        <f t="shared" ref="V105:V111" si="89">IF(U105&lt;&gt;"",V104&amp;","&amp;U105,V104)</f>
        <v>CHEST_ITEM_TYPE_T4_PART</v>
      </c>
      <c r="W105" s="13" t="str">
        <f t="shared" si="84"/>
        <v/>
      </c>
      <c r="X105" s="3" t="str">
        <f t="shared" si="85"/>
        <v/>
      </c>
      <c r="Y105" s="3" t="str">
        <f t="shared" ref="Y105:Y111" si="90">IF(X105&lt;&gt;"",Y104&amp;","&amp;X105,Y104)</f>
        <v>100.0%</v>
      </c>
    </row>
    <row r="106" spans="2:25" x14ac:dyDescent="0.3">
      <c r="B106" s="2">
        <f>数据源!DO138</f>
        <v>9</v>
      </c>
      <c r="C106" s="2" t="str">
        <f>数据源!DP138</f>
        <v>T4MP1</v>
      </c>
      <c r="D106" s="2" t="str">
        <f>数据源!DQ138</f>
        <v>部件</v>
      </c>
      <c r="E106" s="2">
        <f>数据源!DR138</f>
        <v>2500</v>
      </c>
      <c r="F106" s="2">
        <f>数据源!DS138</f>
        <v>1</v>
      </c>
      <c r="G106" s="2">
        <f>数据源!DT138</f>
        <v>0.111</v>
      </c>
      <c r="H106" s="2">
        <f>数据源!DU138</f>
        <v>0.111</v>
      </c>
      <c r="I106" s="2">
        <f>数据源!DV138</f>
        <v>1110</v>
      </c>
      <c r="J106" s="3">
        <f t="shared" si="78"/>
        <v>1</v>
      </c>
      <c r="K106" s="3">
        <f t="shared" si="79"/>
        <v>1</v>
      </c>
      <c r="L106" s="3" t="str">
        <f t="shared" si="82"/>
        <v>部件</v>
      </c>
      <c r="M106" s="3">
        <f t="shared" ca="1" si="83"/>
        <v>94101</v>
      </c>
      <c r="N106" s="3" t="str">
        <f t="shared" ca="1" si="86"/>
        <v>94001,94003,94005,94101</v>
      </c>
      <c r="O106" s="3" t="str">
        <f t="shared" si="87"/>
        <v>1110,1110,1110,1110</v>
      </c>
      <c r="P106" s="1" t="str">
        <f t="shared" si="88"/>
        <v>(1,1),(1,1),(1,1),(1,1)</v>
      </c>
      <c r="Q106" s="3" t="str">
        <f>IF(D106="坦克碎片",VLOOKUP(C106,道具信息!$N$2:$O$291,2,FALSE)&amp;"碎片",VLOOKUP(C106,道具信息!$N$2:$O$291,2,FALSE))</f>
        <v>T4部件</v>
      </c>
      <c r="R106" s="3">
        <f t="shared" si="80"/>
        <v>10000</v>
      </c>
      <c r="S106" s="11">
        <f t="shared" si="81"/>
        <v>1</v>
      </c>
      <c r="T106" s="3" t="str">
        <f>VLOOKUP(Q106,道具信息!$Q$3:$S$20,2,FALSE)</f>
        <v>CHEST_ITEM_TYPE_T4_PART</v>
      </c>
      <c r="U106" s="3" t="str">
        <f>IF(COUNTIF(U$103:U105,T106)=0,T106,"")</f>
        <v/>
      </c>
      <c r="V106" s="3" t="str">
        <f t="shared" si="89"/>
        <v>CHEST_ITEM_TYPE_T4_PART</v>
      </c>
      <c r="W106" s="13" t="str">
        <f t="shared" si="84"/>
        <v/>
      </c>
      <c r="X106" s="3" t="str">
        <f t="shared" si="85"/>
        <v/>
      </c>
      <c r="Y106" s="3" t="str">
        <f t="shared" si="90"/>
        <v>100.0%</v>
      </c>
    </row>
    <row r="107" spans="2:25" x14ac:dyDescent="0.3">
      <c r="B107" s="2">
        <f>数据源!DO139</f>
        <v>9</v>
      </c>
      <c r="C107" s="2" t="str">
        <f>数据源!DP139</f>
        <v>T4MP3</v>
      </c>
      <c r="D107" s="2" t="str">
        <f>数据源!DQ139</f>
        <v>部件</v>
      </c>
      <c r="E107" s="2">
        <f>数据源!DR139</f>
        <v>2500</v>
      </c>
      <c r="F107" s="2">
        <f>数据源!DS139</f>
        <v>1</v>
      </c>
      <c r="G107" s="2">
        <f>数据源!DT139</f>
        <v>0.111</v>
      </c>
      <c r="H107" s="2">
        <f>数据源!DU139</f>
        <v>0.111</v>
      </c>
      <c r="I107" s="2">
        <f>数据源!DV139</f>
        <v>1110</v>
      </c>
      <c r="J107" s="3">
        <f t="shared" si="78"/>
        <v>1</v>
      </c>
      <c r="K107" s="3">
        <f t="shared" si="79"/>
        <v>1</v>
      </c>
      <c r="L107" s="3" t="str">
        <f t="shared" si="82"/>
        <v>部件</v>
      </c>
      <c r="M107" s="3">
        <f t="shared" ca="1" si="83"/>
        <v>94103</v>
      </c>
      <c r="N107" s="3" t="str">
        <f t="shared" ca="1" si="86"/>
        <v>94001,94003,94005,94101,94103</v>
      </c>
      <c r="O107" s="3" t="str">
        <f t="shared" si="87"/>
        <v>1110,1110,1110,1110,1110</v>
      </c>
      <c r="P107" s="1" t="str">
        <f t="shared" si="88"/>
        <v>(1,1),(1,1),(1,1),(1,1),(1,1)</v>
      </c>
      <c r="Q107" s="3" t="str">
        <f>IF(D107="坦克碎片",VLOOKUP(C107,道具信息!$N$2:$O$291,2,FALSE)&amp;"碎片",VLOOKUP(C107,道具信息!$N$2:$O$291,2,FALSE))</f>
        <v>T4部件</v>
      </c>
      <c r="R107" s="3">
        <f t="shared" si="80"/>
        <v>10000</v>
      </c>
      <c r="S107" s="11">
        <f t="shared" si="81"/>
        <v>1</v>
      </c>
      <c r="T107" s="3" t="str">
        <f>VLOOKUP(Q107,道具信息!$Q$3:$S$20,2,FALSE)</f>
        <v>CHEST_ITEM_TYPE_T4_PART</v>
      </c>
      <c r="U107" s="3" t="str">
        <f>IF(COUNTIF(U$103:U106,T107)=0,T107,"")</f>
        <v/>
      </c>
      <c r="V107" s="3" t="str">
        <f t="shared" si="89"/>
        <v>CHEST_ITEM_TYPE_T4_PART</v>
      </c>
      <c r="W107" s="13" t="str">
        <f t="shared" si="84"/>
        <v/>
      </c>
      <c r="X107" s="3" t="str">
        <f t="shared" si="85"/>
        <v/>
      </c>
      <c r="Y107" s="3" t="str">
        <f t="shared" si="90"/>
        <v>100.0%</v>
      </c>
    </row>
    <row r="108" spans="2:25" x14ac:dyDescent="0.3">
      <c r="B108" s="2">
        <f>数据源!DO140</f>
        <v>9</v>
      </c>
      <c r="C108" s="2" t="str">
        <f>数据源!DP140</f>
        <v>T4MP5</v>
      </c>
      <c r="D108" s="2" t="str">
        <f>数据源!DQ140</f>
        <v>部件</v>
      </c>
      <c r="E108" s="2">
        <f>数据源!DR140</f>
        <v>2500</v>
      </c>
      <c r="F108" s="2">
        <f>数据源!DS140</f>
        <v>1</v>
      </c>
      <c r="G108" s="2">
        <f>数据源!DT140</f>
        <v>0.111</v>
      </c>
      <c r="H108" s="2">
        <f>数据源!DU140</f>
        <v>0.111</v>
      </c>
      <c r="I108" s="2">
        <f>数据源!DV140</f>
        <v>1110</v>
      </c>
      <c r="J108" s="3">
        <f t="shared" si="78"/>
        <v>1</v>
      </c>
      <c r="K108" s="3">
        <f t="shared" si="79"/>
        <v>1</v>
      </c>
      <c r="L108" s="3" t="str">
        <f t="shared" si="82"/>
        <v>部件</v>
      </c>
      <c r="M108" s="3">
        <f t="shared" ca="1" si="83"/>
        <v>94105</v>
      </c>
      <c r="N108" s="3" t="str">
        <f t="shared" ca="1" si="86"/>
        <v>94001,94003,94005,94101,94103,94105</v>
      </c>
      <c r="O108" s="3" t="str">
        <f t="shared" si="87"/>
        <v>1110,1110,1110,1110,1110,1110</v>
      </c>
      <c r="P108" s="1" t="str">
        <f t="shared" si="88"/>
        <v>(1,1),(1,1),(1,1),(1,1),(1,1),(1,1)</v>
      </c>
      <c r="Q108" s="3" t="str">
        <f>IF(D108="坦克碎片",VLOOKUP(C108,道具信息!$N$2:$O$291,2,FALSE)&amp;"碎片",VLOOKUP(C108,道具信息!$N$2:$O$291,2,FALSE))</f>
        <v>T4部件</v>
      </c>
      <c r="R108" s="3">
        <f t="shared" si="80"/>
        <v>10000</v>
      </c>
      <c r="S108" s="11">
        <f t="shared" si="81"/>
        <v>1</v>
      </c>
      <c r="T108" s="3" t="str">
        <f>VLOOKUP(Q108,道具信息!$Q$3:$S$20,2,FALSE)</f>
        <v>CHEST_ITEM_TYPE_T4_PART</v>
      </c>
      <c r="U108" s="3" t="str">
        <f>IF(COUNTIF(U$103:U107,T108)=0,T108,"")</f>
        <v/>
      </c>
      <c r="V108" s="3" t="str">
        <f t="shared" si="89"/>
        <v>CHEST_ITEM_TYPE_T4_PART</v>
      </c>
      <c r="W108" s="13" t="str">
        <f t="shared" si="84"/>
        <v/>
      </c>
      <c r="X108" s="3" t="str">
        <f t="shared" si="85"/>
        <v/>
      </c>
      <c r="Y108" s="3" t="str">
        <f t="shared" si="90"/>
        <v>100.0%</v>
      </c>
    </row>
    <row r="109" spans="2:25" x14ac:dyDescent="0.3">
      <c r="B109" s="2">
        <f>数据源!DO141</f>
        <v>9</v>
      </c>
      <c r="C109" s="2" t="str">
        <f>数据源!DP141</f>
        <v>T4HP1</v>
      </c>
      <c r="D109" s="2" t="str">
        <f>数据源!DQ141</f>
        <v>部件</v>
      </c>
      <c r="E109" s="2">
        <f>数据源!DR141</f>
        <v>2500</v>
      </c>
      <c r="F109" s="2">
        <f>数据源!DS141</f>
        <v>1</v>
      </c>
      <c r="G109" s="2">
        <f>数据源!DT141</f>
        <v>0.111</v>
      </c>
      <c r="H109" s="2">
        <f>数据源!DU141</f>
        <v>0.111</v>
      </c>
      <c r="I109" s="2">
        <f>数据源!DV141</f>
        <v>1110</v>
      </c>
      <c r="J109" s="3">
        <f t="shared" si="78"/>
        <v>1</v>
      </c>
      <c r="K109" s="3">
        <f t="shared" si="79"/>
        <v>1</v>
      </c>
      <c r="L109" s="3" t="str">
        <f t="shared" si="82"/>
        <v>部件</v>
      </c>
      <c r="M109" s="3">
        <f t="shared" ca="1" si="83"/>
        <v>94201</v>
      </c>
      <c r="N109" s="3" t="str">
        <f t="shared" ca="1" si="86"/>
        <v>94001,94003,94005,94101,94103,94105,94201</v>
      </c>
      <c r="O109" s="3" t="str">
        <f t="shared" si="87"/>
        <v>1110,1110,1110,1110,1110,1110,1110</v>
      </c>
      <c r="P109" s="1" t="str">
        <f t="shared" si="88"/>
        <v>(1,1),(1,1),(1,1),(1,1),(1,1),(1,1),(1,1)</v>
      </c>
      <c r="Q109" s="3" t="str">
        <f>IF(D109="坦克碎片",VLOOKUP(C109,道具信息!$N$2:$O$291,2,FALSE)&amp;"碎片",VLOOKUP(C109,道具信息!$N$2:$O$291,2,FALSE))</f>
        <v>T4部件</v>
      </c>
      <c r="R109" s="3">
        <f t="shared" si="80"/>
        <v>10000</v>
      </c>
      <c r="S109" s="11">
        <f t="shared" si="81"/>
        <v>1</v>
      </c>
      <c r="T109" s="3" t="str">
        <f>VLOOKUP(Q109,道具信息!$Q$3:$S$20,2,FALSE)</f>
        <v>CHEST_ITEM_TYPE_T4_PART</v>
      </c>
      <c r="U109" s="3" t="str">
        <f>IF(COUNTIF(U$103:U108,T109)=0,T109,"")</f>
        <v/>
      </c>
      <c r="V109" s="3" t="str">
        <f t="shared" si="89"/>
        <v>CHEST_ITEM_TYPE_T4_PART</v>
      </c>
      <c r="W109" s="13" t="str">
        <f t="shared" si="84"/>
        <v/>
      </c>
      <c r="X109" s="3" t="str">
        <f t="shared" si="85"/>
        <v/>
      </c>
      <c r="Y109" s="3" t="str">
        <f t="shared" si="90"/>
        <v>100.0%</v>
      </c>
    </row>
    <row r="110" spans="2:25" x14ac:dyDescent="0.3">
      <c r="B110" s="2">
        <f>数据源!DO142</f>
        <v>9</v>
      </c>
      <c r="C110" s="2" t="str">
        <f>数据源!DP142</f>
        <v>T4HP3</v>
      </c>
      <c r="D110" s="2" t="str">
        <f>数据源!DQ142</f>
        <v>部件</v>
      </c>
      <c r="E110" s="2">
        <f>数据源!DR142</f>
        <v>2500</v>
      </c>
      <c r="F110" s="2">
        <f>数据源!DS142</f>
        <v>1</v>
      </c>
      <c r="G110" s="2">
        <f>数据源!DT142</f>
        <v>0.111</v>
      </c>
      <c r="H110" s="2">
        <f>数据源!DU142</f>
        <v>0.111</v>
      </c>
      <c r="I110" s="2">
        <f>数据源!DV142</f>
        <v>1110</v>
      </c>
      <c r="J110" s="3">
        <f t="shared" si="78"/>
        <v>1</v>
      </c>
      <c r="K110" s="3">
        <f t="shared" si="79"/>
        <v>1</v>
      </c>
      <c r="L110" s="3" t="str">
        <f t="shared" si="82"/>
        <v>部件</v>
      </c>
      <c r="M110" s="3">
        <f t="shared" ca="1" si="83"/>
        <v>94203</v>
      </c>
      <c r="N110" s="3" t="str">
        <f t="shared" ca="1" si="86"/>
        <v>94001,94003,94005,94101,94103,94105,94201,94203</v>
      </c>
      <c r="O110" s="3" t="str">
        <f t="shared" si="87"/>
        <v>1110,1110,1110,1110,1110,1110,1110,1110</v>
      </c>
      <c r="P110" s="1" t="str">
        <f t="shared" si="88"/>
        <v>(1,1),(1,1),(1,1),(1,1),(1,1),(1,1),(1,1),(1,1)</v>
      </c>
      <c r="Q110" s="3" t="str">
        <f>IF(D110="坦克碎片",VLOOKUP(C110,道具信息!$N$2:$O$291,2,FALSE)&amp;"碎片",VLOOKUP(C110,道具信息!$N$2:$O$291,2,FALSE))</f>
        <v>T4部件</v>
      </c>
      <c r="R110" s="3">
        <f t="shared" si="80"/>
        <v>10000</v>
      </c>
      <c r="S110" s="11">
        <f t="shared" si="81"/>
        <v>1</v>
      </c>
      <c r="T110" s="3" t="str">
        <f>VLOOKUP(Q110,道具信息!$Q$3:$S$20,2,FALSE)</f>
        <v>CHEST_ITEM_TYPE_T4_PART</v>
      </c>
      <c r="U110" s="3" t="str">
        <f>IF(COUNTIF(U$103:U109,T110)=0,T110,"")</f>
        <v/>
      </c>
      <c r="V110" s="3" t="str">
        <f t="shared" si="89"/>
        <v>CHEST_ITEM_TYPE_T4_PART</v>
      </c>
      <c r="W110" s="13" t="str">
        <f t="shared" si="84"/>
        <v/>
      </c>
      <c r="X110" s="3" t="str">
        <f t="shared" si="85"/>
        <v/>
      </c>
      <c r="Y110" s="3" t="str">
        <f t="shared" si="90"/>
        <v>100.0%</v>
      </c>
    </row>
    <row r="111" spans="2:25" x14ac:dyDescent="0.3">
      <c r="B111" s="2">
        <f>数据源!DO143</f>
        <v>9</v>
      </c>
      <c r="C111" s="2" t="str">
        <f>数据源!DP143</f>
        <v>T4HP5</v>
      </c>
      <c r="D111" s="2" t="str">
        <f>数据源!DQ143</f>
        <v>部件</v>
      </c>
      <c r="E111" s="2">
        <f>数据源!DR143</f>
        <v>2500</v>
      </c>
      <c r="F111" s="2">
        <f>数据源!DS143</f>
        <v>1</v>
      </c>
      <c r="G111" s="2">
        <f>数据源!DT143</f>
        <v>0.112</v>
      </c>
      <c r="H111" s="2">
        <f>数据源!DU143</f>
        <v>0.112</v>
      </c>
      <c r="I111" s="2">
        <f>数据源!DV143</f>
        <v>1120</v>
      </c>
      <c r="J111" s="3">
        <f t="shared" si="78"/>
        <v>1</v>
      </c>
      <c r="K111" s="3">
        <f t="shared" si="79"/>
        <v>1</v>
      </c>
      <c r="L111" s="3" t="str">
        <f t="shared" si="82"/>
        <v>部件</v>
      </c>
      <c r="M111" s="3">
        <f t="shared" ca="1" si="83"/>
        <v>94205</v>
      </c>
      <c r="N111" s="3" t="str">
        <f t="shared" ca="1" si="86"/>
        <v>94001,94003,94005,94101,94103,94105,94201,94203,94205</v>
      </c>
      <c r="O111" s="3" t="str">
        <f t="shared" si="87"/>
        <v>1110,1110,1110,1110,1110,1110,1110,1110,1120</v>
      </c>
      <c r="P111" s="1" t="str">
        <f t="shared" si="88"/>
        <v>(1,1),(1,1),(1,1),(1,1),(1,1),(1,1),(1,1),(1,1),(1,1)</v>
      </c>
      <c r="Q111" s="3" t="str">
        <f>IF(D111="坦克碎片",VLOOKUP(C111,道具信息!$N$2:$O$291,2,FALSE)&amp;"碎片",VLOOKUP(C111,道具信息!$N$2:$O$291,2,FALSE))</f>
        <v>T4部件</v>
      </c>
      <c r="R111" s="3">
        <f t="shared" si="80"/>
        <v>10000</v>
      </c>
      <c r="S111" s="11">
        <f t="shared" si="81"/>
        <v>1</v>
      </c>
      <c r="T111" s="3" t="str">
        <f>VLOOKUP(Q111,道具信息!$Q$3:$S$20,2,FALSE)</f>
        <v>CHEST_ITEM_TYPE_T4_PART</v>
      </c>
      <c r="U111" s="3" t="str">
        <f>IF(COUNTIF(U$103:U110,T111)=0,T111,"")</f>
        <v/>
      </c>
      <c r="V111" s="3" t="str">
        <f t="shared" si="89"/>
        <v>CHEST_ITEM_TYPE_T4_PART</v>
      </c>
      <c r="W111" s="13" t="str">
        <f t="shared" si="84"/>
        <v/>
      </c>
      <c r="X111" s="3" t="str">
        <f t="shared" si="85"/>
        <v/>
      </c>
      <c r="Y111" s="3" t="str">
        <f t="shared" si="90"/>
        <v>100.0%</v>
      </c>
    </row>
    <row r="112" spans="2:25" x14ac:dyDescent="0.3">
      <c r="N112" s="3" t="str">
        <f ca="1">"["&amp;N111&amp;"]"</f>
        <v>[94001,94003,94005,94101,94103,94105,94201,94203,94205]</v>
      </c>
      <c r="O112" s="3" t="str">
        <f>"["&amp;O111&amp;"]"</f>
        <v>[1110,1110,1110,1110,1110,1110,1110,1110,1120]</v>
      </c>
      <c r="P112" s="3" t="str">
        <f>"["&amp;P111&amp;"]"</f>
        <v>[(1,1),(1,1),(1,1),(1,1),(1,1),(1,1),(1,1),(1,1),(1,1)]</v>
      </c>
      <c r="V112" s="3" t="str">
        <f>"["&amp;V111&amp;"]"</f>
        <v>[CHEST_ITEM_TYPE_T4_PART]</v>
      </c>
      <c r="Y112" s="3" t="str">
        <f>"["&amp;Y111&amp;"]"</f>
        <v>[100.0%]</v>
      </c>
    </row>
    <row r="114" spans="2:25" x14ac:dyDescent="0.3">
      <c r="B114" s="2" t="str">
        <f>数据源!CW281</f>
        <v>联赛等级</v>
      </c>
      <c r="C114" s="2" t="str">
        <f>数据源!CX281</f>
        <v>道具名称</v>
      </c>
      <c r="D114" s="2" t="str">
        <f>数据源!CY281</f>
        <v>对应大类</v>
      </c>
      <c r="E114" s="2" t="str">
        <f>数据源!CZ281</f>
        <v>道具价值</v>
      </c>
      <c r="F114" s="2" t="str">
        <f>数据源!DA281</f>
        <v>抽取个数</v>
      </c>
      <c r="G114" s="2" t="str">
        <f>数据源!DB281</f>
        <v>价值比例</v>
      </c>
      <c r="H114" s="2" t="str">
        <f>数据源!DC281</f>
        <v>产出概率</v>
      </c>
      <c r="I114" s="2" t="str">
        <f>数据源!DD281</f>
        <v>权重值</v>
      </c>
      <c r="J114" s="7" t="s">
        <v>234</v>
      </c>
      <c r="K114" s="7" t="s">
        <v>235</v>
      </c>
      <c r="L114" s="3" t="s">
        <v>222</v>
      </c>
      <c r="M114" s="3" t="s">
        <v>152</v>
      </c>
      <c r="N114" s="3" t="s">
        <v>224</v>
      </c>
      <c r="O114" s="3" t="s">
        <v>225</v>
      </c>
      <c r="P114" s="3" t="s">
        <v>226</v>
      </c>
      <c r="Q114" s="8" t="s">
        <v>244</v>
      </c>
      <c r="R114" s="8" t="s">
        <v>245</v>
      </c>
      <c r="S114" s="8" t="s">
        <v>246</v>
      </c>
    </row>
    <row r="115" spans="2:25" x14ac:dyDescent="0.3">
      <c r="B115" s="2">
        <f>数据源!DO147</f>
        <v>10</v>
      </c>
      <c r="C115" s="2" t="str">
        <f>数据源!DP147</f>
        <v>T4LP1</v>
      </c>
      <c r="D115" s="2" t="str">
        <f>数据源!DQ147</f>
        <v>部件</v>
      </c>
      <c r="E115" s="2">
        <f>数据源!DR147</f>
        <v>2500</v>
      </c>
      <c r="F115" s="2">
        <f>数据源!DS147</f>
        <v>1</v>
      </c>
      <c r="G115" s="2">
        <f>数据源!DT147</f>
        <v>5.5E-2</v>
      </c>
      <c r="H115" s="2">
        <f>数据源!DU147</f>
        <v>5.5E-2</v>
      </c>
      <c r="I115" s="2">
        <f>数据源!DV147</f>
        <v>550</v>
      </c>
      <c r="J115" s="3">
        <f t="shared" ref="J115:J132" si="91">ROUNDUP(IF(F115&gt;1,F115-ROUNDDOWN(SQRT(F115),0),F115),0)</f>
        <v>1</v>
      </c>
      <c r="K115" s="3">
        <f t="shared" ref="K115:K132" si="92">F115*2-J115</f>
        <v>1</v>
      </c>
      <c r="L115" s="3" t="str">
        <f>RIGHT(D115,2)</f>
        <v>部件</v>
      </c>
      <c r="M115" s="3">
        <f ca="1">IF(OR(L115="坦克",L115="碎片"),VLOOKUP(C115,INDIRECT("坦克ID"),MATCH(L115&amp;"ID",INDIRECT("坦克标头"),0),FALSE),VLOOKUP(C115,INDIRECT(L115&amp;"ID"),2,FALSE))</f>
        <v>94001</v>
      </c>
      <c r="N115" s="3">
        <f ca="1">M115</f>
        <v>94001</v>
      </c>
      <c r="O115" s="3">
        <f>I115</f>
        <v>550</v>
      </c>
      <c r="P115" s="1" t="str">
        <f>"("&amp;J115&amp;","&amp;K115&amp;")"</f>
        <v>(1,1)</v>
      </c>
      <c r="Q115" s="3" t="str">
        <f>IF(D115="坦克碎片",VLOOKUP(C115,道具信息!$N$2:$O$291,2,FALSE)&amp;"碎片",VLOOKUP(C115,道具信息!$N$2:$O$291,2,FALSE))</f>
        <v>T4部件</v>
      </c>
      <c r="R115" s="3">
        <f t="shared" ref="R115:R132" si="93">SUMIFS(I$3:I$132,Q$3:Q$132,Q115,B$3:B$132,B115)</f>
        <v>10000</v>
      </c>
      <c r="S115" s="11">
        <f t="shared" ref="S115:S132" si="94">ROUND(R115/SUMIF(B$3:B$132,B115,I$3:I$132),3)</f>
        <v>1</v>
      </c>
      <c r="T115" s="3" t="str">
        <f>VLOOKUP(Q115,道具信息!$Q$3:$S$20,2,FALSE)</f>
        <v>CHEST_ITEM_TYPE_T4_PART</v>
      </c>
      <c r="U115" s="3" t="str">
        <f>T115</f>
        <v>CHEST_ITEM_TYPE_T4_PART</v>
      </c>
      <c r="V115" s="3" t="str">
        <f>U115</f>
        <v>CHEST_ITEM_TYPE_T4_PART</v>
      </c>
      <c r="W115" s="13">
        <f>IF(U115&lt;&gt;"",ROUND(S115*100%,3),"")</f>
        <v>1</v>
      </c>
      <c r="X115" s="3" t="str">
        <f>TEXT(W115,"0.0%")</f>
        <v>100.0%</v>
      </c>
      <c r="Y115" s="3" t="str">
        <f>X115</f>
        <v>100.0%</v>
      </c>
    </row>
    <row r="116" spans="2:25" x14ac:dyDescent="0.3">
      <c r="B116" s="2">
        <f>数据源!DO148</f>
        <v>10</v>
      </c>
      <c r="C116" s="2" t="str">
        <f>数据源!DP148</f>
        <v>T4LP3</v>
      </c>
      <c r="D116" s="2" t="str">
        <f>数据源!DQ148</f>
        <v>部件</v>
      </c>
      <c r="E116" s="2">
        <f>数据源!DR148</f>
        <v>2500</v>
      </c>
      <c r="F116" s="2">
        <f>数据源!DS148</f>
        <v>1</v>
      </c>
      <c r="G116" s="2">
        <f>数据源!DT148</f>
        <v>5.5E-2</v>
      </c>
      <c r="H116" s="2">
        <f>数据源!DU148</f>
        <v>5.5E-2</v>
      </c>
      <c r="I116" s="2">
        <f>数据源!DV148</f>
        <v>550</v>
      </c>
      <c r="J116" s="3">
        <f t="shared" si="91"/>
        <v>1</v>
      </c>
      <c r="K116" s="3">
        <f t="shared" si="92"/>
        <v>1</v>
      </c>
      <c r="L116" s="3" t="str">
        <f t="shared" ref="L116:L132" si="95">RIGHT(D116,2)</f>
        <v>部件</v>
      </c>
      <c r="M116" s="3">
        <f t="shared" ref="M116:M132" ca="1" si="96">IF(OR(L116="坦克",L116="碎片"),VLOOKUP(C116,INDIRECT("坦克ID"),MATCH(L116&amp;"ID",INDIRECT("坦克标头"),0),FALSE),VLOOKUP(C116,INDIRECT(L116&amp;"ID"),2,FALSE))</f>
        <v>94003</v>
      </c>
      <c r="N116" s="3" t="str">
        <f ca="1">N115&amp;","&amp;M116</f>
        <v>94001,94003</v>
      </c>
      <c r="O116" s="3" t="str">
        <f>O115&amp;","&amp;I116</f>
        <v>550,550</v>
      </c>
      <c r="P116" s="1" t="str">
        <f>P115&amp;","&amp;"("&amp;J116&amp;","&amp;K116&amp;")"</f>
        <v>(1,1),(1,1)</v>
      </c>
      <c r="Q116" s="3" t="str">
        <f>IF(D116="坦克碎片",VLOOKUP(C116,道具信息!$N$2:$O$291,2,FALSE)&amp;"碎片",VLOOKUP(C116,道具信息!$N$2:$O$291,2,FALSE))</f>
        <v>T4部件</v>
      </c>
      <c r="R116" s="3">
        <f t="shared" si="93"/>
        <v>10000</v>
      </c>
      <c r="S116" s="11">
        <f t="shared" si="94"/>
        <v>1</v>
      </c>
      <c r="T116" s="3" t="str">
        <f>VLOOKUP(Q116,道具信息!$Q$3:$S$20,2,FALSE)</f>
        <v>CHEST_ITEM_TYPE_T4_PART</v>
      </c>
      <c r="U116" s="3" t="str">
        <f>IF(COUNTIF(U$115:U115,T116)=0,T116,"")</f>
        <v/>
      </c>
      <c r="V116" s="3" t="str">
        <f>IF(U116&lt;&gt;"",V115&amp;","&amp;U116,V115)</f>
        <v>CHEST_ITEM_TYPE_T4_PART</v>
      </c>
      <c r="W116" s="13" t="str">
        <f t="shared" ref="W116:W132" si="97">IF(U116&lt;&gt;"",ROUND(S116*100%,3),"")</f>
        <v/>
      </c>
      <c r="X116" s="3" t="str">
        <f t="shared" ref="X116:X132" si="98">TEXT(W116,"0.0%")</f>
        <v/>
      </c>
      <c r="Y116" s="3" t="str">
        <f>IF(X116&lt;&gt;"",Y115&amp;","&amp;X116,Y115)</f>
        <v>100.0%</v>
      </c>
    </row>
    <row r="117" spans="2:25" x14ac:dyDescent="0.3">
      <c r="B117" s="2">
        <f>数据源!DO149</f>
        <v>10</v>
      </c>
      <c r="C117" s="2" t="str">
        <f>数据源!DP149</f>
        <v>T4LP5</v>
      </c>
      <c r="D117" s="2" t="str">
        <f>数据源!DQ149</f>
        <v>部件</v>
      </c>
      <c r="E117" s="2">
        <f>数据源!DR149</f>
        <v>2500</v>
      </c>
      <c r="F117" s="2">
        <f>数据源!DS149</f>
        <v>1</v>
      </c>
      <c r="G117" s="2">
        <f>数据源!DT149</f>
        <v>5.5E-2</v>
      </c>
      <c r="H117" s="2">
        <f>数据源!DU149</f>
        <v>5.5E-2</v>
      </c>
      <c r="I117" s="2">
        <f>数据源!DV149</f>
        <v>550</v>
      </c>
      <c r="J117" s="3">
        <f t="shared" si="91"/>
        <v>1</v>
      </c>
      <c r="K117" s="3">
        <f t="shared" si="92"/>
        <v>1</v>
      </c>
      <c r="L117" s="3" t="str">
        <f t="shared" si="95"/>
        <v>部件</v>
      </c>
      <c r="M117" s="3">
        <f t="shared" ca="1" si="96"/>
        <v>94005</v>
      </c>
      <c r="N117" s="3" t="str">
        <f t="shared" ref="N117:N132" ca="1" si="99">N116&amp;","&amp;M117</f>
        <v>94001,94003,94005</v>
      </c>
      <c r="O117" s="3" t="str">
        <f t="shared" ref="O117:O132" si="100">O116&amp;","&amp;I117</f>
        <v>550,550,550</v>
      </c>
      <c r="P117" s="1" t="str">
        <f t="shared" ref="P117:P132" si="101">P116&amp;","&amp;"("&amp;J117&amp;","&amp;K117&amp;")"</f>
        <v>(1,1),(1,1),(1,1)</v>
      </c>
      <c r="Q117" s="3" t="str">
        <f>IF(D117="坦克碎片",VLOOKUP(C117,道具信息!$N$2:$O$291,2,FALSE)&amp;"碎片",VLOOKUP(C117,道具信息!$N$2:$O$291,2,FALSE))</f>
        <v>T4部件</v>
      </c>
      <c r="R117" s="3">
        <f t="shared" si="93"/>
        <v>10000</v>
      </c>
      <c r="S117" s="11">
        <f t="shared" si="94"/>
        <v>1</v>
      </c>
      <c r="T117" s="3" t="str">
        <f>VLOOKUP(Q117,道具信息!$Q$3:$S$20,2,FALSE)</f>
        <v>CHEST_ITEM_TYPE_T4_PART</v>
      </c>
      <c r="U117" s="3" t="str">
        <f>IF(COUNTIF(U$115:U116,T117)=0,T117,"")</f>
        <v/>
      </c>
      <c r="V117" s="3" t="str">
        <f t="shared" ref="V117:V132" si="102">IF(U117&lt;&gt;"",V116&amp;","&amp;U117,V116)</f>
        <v>CHEST_ITEM_TYPE_T4_PART</v>
      </c>
      <c r="W117" s="13" t="str">
        <f t="shared" si="97"/>
        <v/>
      </c>
      <c r="X117" s="3" t="str">
        <f t="shared" si="98"/>
        <v/>
      </c>
      <c r="Y117" s="3" t="str">
        <f t="shared" ref="Y117:Y132" si="103">IF(X117&lt;&gt;"",Y116&amp;","&amp;X117,Y116)</f>
        <v>100.0%</v>
      </c>
    </row>
    <row r="118" spans="2:25" x14ac:dyDescent="0.3">
      <c r="B118" s="2">
        <f>数据源!DO150</f>
        <v>10</v>
      </c>
      <c r="C118" s="2" t="str">
        <f>数据源!DP150</f>
        <v>T4MP1</v>
      </c>
      <c r="D118" s="2" t="str">
        <f>数据源!DQ150</f>
        <v>部件</v>
      </c>
      <c r="E118" s="2">
        <f>数据源!DR150</f>
        <v>2500</v>
      </c>
      <c r="F118" s="2">
        <f>数据源!DS150</f>
        <v>1</v>
      </c>
      <c r="G118" s="2">
        <f>数据源!DT150</f>
        <v>5.5E-2</v>
      </c>
      <c r="H118" s="2">
        <f>数据源!DU150</f>
        <v>5.5E-2</v>
      </c>
      <c r="I118" s="2">
        <f>数据源!DV150</f>
        <v>550</v>
      </c>
      <c r="J118" s="3">
        <f t="shared" si="91"/>
        <v>1</v>
      </c>
      <c r="K118" s="3">
        <f t="shared" si="92"/>
        <v>1</v>
      </c>
      <c r="L118" s="3" t="str">
        <f t="shared" si="95"/>
        <v>部件</v>
      </c>
      <c r="M118" s="3">
        <f t="shared" ca="1" si="96"/>
        <v>94101</v>
      </c>
      <c r="N118" s="3" t="str">
        <f t="shared" ca="1" si="99"/>
        <v>94001,94003,94005,94101</v>
      </c>
      <c r="O118" s="3" t="str">
        <f t="shared" si="100"/>
        <v>550,550,550,550</v>
      </c>
      <c r="P118" s="1" t="str">
        <f t="shared" si="101"/>
        <v>(1,1),(1,1),(1,1),(1,1)</v>
      </c>
      <c r="Q118" s="3" t="str">
        <f>IF(D118="坦克碎片",VLOOKUP(C118,道具信息!$N$2:$O$291,2,FALSE)&amp;"碎片",VLOOKUP(C118,道具信息!$N$2:$O$291,2,FALSE))</f>
        <v>T4部件</v>
      </c>
      <c r="R118" s="3">
        <f t="shared" si="93"/>
        <v>10000</v>
      </c>
      <c r="S118" s="11">
        <f t="shared" si="94"/>
        <v>1</v>
      </c>
      <c r="T118" s="3" t="str">
        <f>VLOOKUP(Q118,道具信息!$Q$3:$S$20,2,FALSE)</f>
        <v>CHEST_ITEM_TYPE_T4_PART</v>
      </c>
      <c r="U118" s="3" t="str">
        <f>IF(COUNTIF(U$115:U117,T118)=0,T118,"")</f>
        <v/>
      </c>
      <c r="V118" s="3" t="str">
        <f t="shared" si="102"/>
        <v>CHEST_ITEM_TYPE_T4_PART</v>
      </c>
      <c r="W118" s="13" t="str">
        <f t="shared" si="97"/>
        <v/>
      </c>
      <c r="X118" s="3" t="str">
        <f t="shared" si="98"/>
        <v/>
      </c>
      <c r="Y118" s="3" t="str">
        <f t="shared" si="103"/>
        <v>100.0%</v>
      </c>
    </row>
    <row r="119" spans="2:25" x14ac:dyDescent="0.3">
      <c r="B119" s="2">
        <f>数据源!DO151</f>
        <v>10</v>
      </c>
      <c r="C119" s="2" t="str">
        <f>数据源!DP151</f>
        <v>T4MP3</v>
      </c>
      <c r="D119" s="2" t="str">
        <f>数据源!DQ151</f>
        <v>部件</v>
      </c>
      <c r="E119" s="2">
        <f>数据源!DR151</f>
        <v>2500</v>
      </c>
      <c r="F119" s="2">
        <f>数据源!DS151</f>
        <v>1</v>
      </c>
      <c r="G119" s="2">
        <f>数据源!DT151</f>
        <v>5.5E-2</v>
      </c>
      <c r="H119" s="2">
        <f>数据源!DU151</f>
        <v>5.5E-2</v>
      </c>
      <c r="I119" s="2">
        <f>数据源!DV151</f>
        <v>550</v>
      </c>
      <c r="J119" s="3">
        <f t="shared" si="91"/>
        <v>1</v>
      </c>
      <c r="K119" s="3">
        <f t="shared" si="92"/>
        <v>1</v>
      </c>
      <c r="L119" s="3" t="str">
        <f t="shared" si="95"/>
        <v>部件</v>
      </c>
      <c r="M119" s="3">
        <f t="shared" ca="1" si="96"/>
        <v>94103</v>
      </c>
      <c r="N119" s="3" t="str">
        <f t="shared" ca="1" si="99"/>
        <v>94001,94003,94005,94101,94103</v>
      </c>
      <c r="O119" s="3" t="str">
        <f t="shared" si="100"/>
        <v>550,550,550,550,550</v>
      </c>
      <c r="P119" s="1" t="str">
        <f t="shared" si="101"/>
        <v>(1,1),(1,1),(1,1),(1,1),(1,1)</v>
      </c>
      <c r="Q119" s="3" t="str">
        <f>IF(D119="坦克碎片",VLOOKUP(C119,道具信息!$N$2:$O$291,2,FALSE)&amp;"碎片",VLOOKUP(C119,道具信息!$N$2:$O$291,2,FALSE))</f>
        <v>T4部件</v>
      </c>
      <c r="R119" s="3">
        <f t="shared" si="93"/>
        <v>10000</v>
      </c>
      <c r="S119" s="11">
        <f t="shared" si="94"/>
        <v>1</v>
      </c>
      <c r="T119" s="3" t="str">
        <f>VLOOKUP(Q119,道具信息!$Q$3:$S$20,2,FALSE)</f>
        <v>CHEST_ITEM_TYPE_T4_PART</v>
      </c>
      <c r="U119" s="3" t="str">
        <f>IF(COUNTIF(U$115:U118,T119)=0,T119,"")</f>
        <v/>
      </c>
      <c r="V119" s="3" t="str">
        <f t="shared" si="102"/>
        <v>CHEST_ITEM_TYPE_T4_PART</v>
      </c>
      <c r="W119" s="13" t="str">
        <f t="shared" si="97"/>
        <v/>
      </c>
      <c r="X119" s="3" t="str">
        <f t="shared" si="98"/>
        <v/>
      </c>
      <c r="Y119" s="3" t="str">
        <f t="shared" si="103"/>
        <v>100.0%</v>
      </c>
    </row>
    <row r="120" spans="2:25" x14ac:dyDescent="0.3">
      <c r="B120" s="2">
        <f>数据源!DO152</f>
        <v>10</v>
      </c>
      <c r="C120" s="2" t="str">
        <f>数据源!DP152</f>
        <v>T4MP5</v>
      </c>
      <c r="D120" s="2" t="str">
        <f>数据源!DQ152</f>
        <v>部件</v>
      </c>
      <c r="E120" s="2">
        <f>数据源!DR152</f>
        <v>2500</v>
      </c>
      <c r="F120" s="2">
        <f>数据源!DS152</f>
        <v>1</v>
      </c>
      <c r="G120" s="2">
        <f>数据源!DT152</f>
        <v>5.5E-2</v>
      </c>
      <c r="H120" s="2">
        <f>数据源!DU152</f>
        <v>5.5E-2</v>
      </c>
      <c r="I120" s="2">
        <f>数据源!DV152</f>
        <v>550</v>
      </c>
      <c r="J120" s="3">
        <f t="shared" si="91"/>
        <v>1</v>
      </c>
      <c r="K120" s="3">
        <f t="shared" si="92"/>
        <v>1</v>
      </c>
      <c r="L120" s="3" t="str">
        <f t="shared" si="95"/>
        <v>部件</v>
      </c>
      <c r="M120" s="3">
        <f t="shared" ca="1" si="96"/>
        <v>94105</v>
      </c>
      <c r="N120" s="3" t="str">
        <f t="shared" ca="1" si="99"/>
        <v>94001,94003,94005,94101,94103,94105</v>
      </c>
      <c r="O120" s="3" t="str">
        <f t="shared" si="100"/>
        <v>550,550,550,550,550,550</v>
      </c>
      <c r="P120" s="1" t="str">
        <f t="shared" si="101"/>
        <v>(1,1),(1,1),(1,1),(1,1),(1,1),(1,1)</v>
      </c>
      <c r="Q120" s="3" t="str">
        <f>IF(D120="坦克碎片",VLOOKUP(C120,道具信息!$N$2:$O$291,2,FALSE)&amp;"碎片",VLOOKUP(C120,道具信息!$N$2:$O$291,2,FALSE))</f>
        <v>T4部件</v>
      </c>
      <c r="R120" s="3">
        <f t="shared" si="93"/>
        <v>10000</v>
      </c>
      <c r="S120" s="11">
        <f t="shared" si="94"/>
        <v>1</v>
      </c>
      <c r="T120" s="3" t="str">
        <f>VLOOKUP(Q120,道具信息!$Q$3:$S$20,2,FALSE)</f>
        <v>CHEST_ITEM_TYPE_T4_PART</v>
      </c>
      <c r="U120" s="3" t="str">
        <f>IF(COUNTIF(U$115:U119,T120)=0,T120,"")</f>
        <v/>
      </c>
      <c r="V120" s="3" t="str">
        <f t="shared" si="102"/>
        <v>CHEST_ITEM_TYPE_T4_PART</v>
      </c>
      <c r="W120" s="13" t="str">
        <f t="shared" si="97"/>
        <v/>
      </c>
      <c r="X120" s="3" t="str">
        <f t="shared" si="98"/>
        <v/>
      </c>
      <c r="Y120" s="3" t="str">
        <f t="shared" si="103"/>
        <v>100.0%</v>
      </c>
    </row>
    <row r="121" spans="2:25" x14ac:dyDescent="0.3">
      <c r="B121" s="2">
        <f>数据源!DO153</f>
        <v>10</v>
      </c>
      <c r="C121" s="2" t="str">
        <f>数据源!DP153</f>
        <v>T4HP1</v>
      </c>
      <c r="D121" s="2" t="str">
        <f>数据源!DQ153</f>
        <v>部件</v>
      </c>
      <c r="E121" s="2">
        <f>数据源!DR153</f>
        <v>2500</v>
      </c>
      <c r="F121" s="2">
        <f>数据源!DS153</f>
        <v>1</v>
      </c>
      <c r="G121" s="2">
        <f>数据源!DT153</f>
        <v>5.5E-2</v>
      </c>
      <c r="H121" s="2">
        <f>数据源!DU153</f>
        <v>5.5E-2</v>
      </c>
      <c r="I121" s="2">
        <f>数据源!DV153</f>
        <v>550</v>
      </c>
      <c r="J121" s="3">
        <f t="shared" si="91"/>
        <v>1</v>
      </c>
      <c r="K121" s="3">
        <f t="shared" si="92"/>
        <v>1</v>
      </c>
      <c r="L121" s="3" t="str">
        <f t="shared" si="95"/>
        <v>部件</v>
      </c>
      <c r="M121" s="3">
        <f t="shared" ca="1" si="96"/>
        <v>94201</v>
      </c>
      <c r="N121" s="3" t="str">
        <f t="shared" ca="1" si="99"/>
        <v>94001,94003,94005,94101,94103,94105,94201</v>
      </c>
      <c r="O121" s="3" t="str">
        <f t="shared" si="100"/>
        <v>550,550,550,550,550,550,550</v>
      </c>
      <c r="P121" s="1" t="str">
        <f t="shared" si="101"/>
        <v>(1,1),(1,1),(1,1),(1,1),(1,1),(1,1),(1,1)</v>
      </c>
      <c r="Q121" s="3" t="str">
        <f>IF(D121="坦克碎片",VLOOKUP(C121,道具信息!$N$2:$O$291,2,FALSE)&amp;"碎片",VLOOKUP(C121,道具信息!$N$2:$O$291,2,FALSE))</f>
        <v>T4部件</v>
      </c>
      <c r="R121" s="3">
        <f t="shared" si="93"/>
        <v>10000</v>
      </c>
      <c r="S121" s="11">
        <f t="shared" si="94"/>
        <v>1</v>
      </c>
      <c r="T121" s="3" t="str">
        <f>VLOOKUP(Q121,道具信息!$Q$3:$S$20,2,FALSE)</f>
        <v>CHEST_ITEM_TYPE_T4_PART</v>
      </c>
      <c r="U121" s="3" t="str">
        <f>IF(COUNTIF(U$115:U120,T121)=0,T121,"")</f>
        <v/>
      </c>
      <c r="V121" s="3" t="str">
        <f t="shared" si="102"/>
        <v>CHEST_ITEM_TYPE_T4_PART</v>
      </c>
      <c r="W121" s="13" t="str">
        <f t="shared" si="97"/>
        <v/>
      </c>
      <c r="X121" s="3" t="str">
        <f t="shared" si="98"/>
        <v/>
      </c>
      <c r="Y121" s="3" t="str">
        <f t="shared" si="103"/>
        <v>100.0%</v>
      </c>
    </row>
    <row r="122" spans="2:25" x14ac:dyDescent="0.3">
      <c r="B122" s="2">
        <f>数据源!DO154</f>
        <v>10</v>
      </c>
      <c r="C122" s="2" t="str">
        <f>数据源!DP154</f>
        <v>T4HP3</v>
      </c>
      <c r="D122" s="2" t="str">
        <f>数据源!DQ154</f>
        <v>部件</v>
      </c>
      <c r="E122" s="2">
        <f>数据源!DR154</f>
        <v>2500</v>
      </c>
      <c r="F122" s="2">
        <f>数据源!DS154</f>
        <v>1</v>
      </c>
      <c r="G122" s="2">
        <f>数据源!DT154</f>
        <v>5.5E-2</v>
      </c>
      <c r="H122" s="2">
        <f>数据源!DU154</f>
        <v>5.5E-2</v>
      </c>
      <c r="I122" s="2">
        <f>数据源!DV154</f>
        <v>550</v>
      </c>
      <c r="J122" s="3">
        <f t="shared" si="91"/>
        <v>1</v>
      </c>
      <c r="K122" s="3">
        <f t="shared" si="92"/>
        <v>1</v>
      </c>
      <c r="L122" s="3" t="str">
        <f t="shared" si="95"/>
        <v>部件</v>
      </c>
      <c r="M122" s="3">
        <f t="shared" ca="1" si="96"/>
        <v>94203</v>
      </c>
      <c r="N122" s="3" t="str">
        <f t="shared" ca="1" si="99"/>
        <v>94001,94003,94005,94101,94103,94105,94201,94203</v>
      </c>
      <c r="O122" s="3" t="str">
        <f t="shared" si="100"/>
        <v>550,550,550,550,550,550,550,550</v>
      </c>
      <c r="P122" s="1" t="str">
        <f t="shared" si="101"/>
        <v>(1,1),(1,1),(1,1),(1,1),(1,1),(1,1),(1,1),(1,1)</v>
      </c>
      <c r="Q122" s="3" t="str">
        <f>IF(D122="坦克碎片",VLOOKUP(C122,道具信息!$N$2:$O$291,2,FALSE)&amp;"碎片",VLOOKUP(C122,道具信息!$N$2:$O$291,2,FALSE))</f>
        <v>T4部件</v>
      </c>
      <c r="R122" s="3">
        <f t="shared" si="93"/>
        <v>10000</v>
      </c>
      <c r="S122" s="11">
        <f t="shared" si="94"/>
        <v>1</v>
      </c>
      <c r="T122" s="3" t="str">
        <f>VLOOKUP(Q122,道具信息!$Q$3:$S$20,2,FALSE)</f>
        <v>CHEST_ITEM_TYPE_T4_PART</v>
      </c>
      <c r="U122" s="3" t="str">
        <f>IF(COUNTIF(U$115:U121,T122)=0,T122,"")</f>
        <v/>
      </c>
      <c r="V122" s="3" t="str">
        <f t="shared" si="102"/>
        <v>CHEST_ITEM_TYPE_T4_PART</v>
      </c>
      <c r="W122" s="13" t="str">
        <f t="shared" si="97"/>
        <v/>
      </c>
      <c r="X122" s="3" t="str">
        <f t="shared" si="98"/>
        <v/>
      </c>
      <c r="Y122" s="3" t="str">
        <f t="shared" si="103"/>
        <v>100.0%</v>
      </c>
    </row>
    <row r="123" spans="2:25" x14ac:dyDescent="0.3">
      <c r="B123" s="2">
        <f>数据源!DO155</f>
        <v>10</v>
      </c>
      <c r="C123" s="2" t="str">
        <f>数据源!DP155</f>
        <v>T4HP5</v>
      </c>
      <c r="D123" s="2" t="str">
        <f>数据源!DQ155</f>
        <v>部件</v>
      </c>
      <c r="E123" s="2">
        <f>数据源!DR155</f>
        <v>2500</v>
      </c>
      <c r="F123" s="2">
        <f>数据源!DS155</f>
        <v>1</v>
      </c>
      <c r="G123" s="2">
        <f>数据源!DT155</f>
        <v>5.6000000000000001E-2</v>
      </c>
      <c r="H123" s="2">
        <f>数据源!DU155</f>
        <v>5.6000000000000001E-2</v>
      </c>
      <c r="I123" s="2">
        <f>数据源!DV155</f>
        <v>560</v>
      </c>
      <c r="J123" s="3">
        <f t="shared" si="91"/>
        <v>1</v>
      </c>
      <c r="K123" s="3">
        <f t="shared" si="92"/>
        <v>1</v>
      </c>
      <c r="L123" s="3" t="str">
        <f t="shared" si="95"/>
        <v>部件</v>
      </c>
      <c r="M123" s="3">
        <f t="shared" ca="1" si="96"/>
        <v>94205</v>
      </c>
      <c r="N123" s="3" t="str">
        <f t="shared" ca="1" si="99"/>
        <v>94001,94003,94005,94101,94103,94105,94201,94203,94205</v>
      </c>
      <c r="O123" s="3" t="str">
        <f t="shared" si="100"/>
        <v>550,550,550,550,550,550,550,550,560</v>
      </c>
      <c r="P123" s="1" t="str">
        <f t="shared" si="101"/>
        <v>(1,1),(1,1),(1,1),(1,1),(1,1),(1,1),(1,1),(1,1),(1,1)</v>
      </c>
      <c r="Q123" s="3" t="str">
        <f>IF(D123="坦克碎片",VLOOKUP(C123,道具信息!$N$2:$O$291,2,FALSE)&amp;"碎片",VLOOKUP(C123,道具信息!$N$2:$O$291,2,FALSE))</f>
        <v>T4部件</v>
      </c>
      <c r="R123" s="3">
        <f t="shared" si="93"/>
        <v>10000</v>
      </c>
      <c r="S123" s="11">
        <f t="shared" si="94"/>
        <v>1</v>
      </c>
      <c r="T123" s="3" t="str">
        <f>VLOOKUP(Q123,道具信息!$Q$3:$S$20,2,FALSE)</f>
        <v>CHEST_ITEM_TYPE_T4_PART</v>
      </c>
      <c r="U123" s="3" t="str">
        <f>IF(COUNTIF(U$115:U122,T123)=0,T123,"")</f>
        <v/>
      </c>
      <c r="V123" s="3" t="str">
        <f t="shared" si="102"/>
        <v>CHEST_ITEM_TYPE_T4_PART</v>
      </c>
      <c r="W123" s="13" t="str">
        <f t="shared" si="97"/>
        <v/>
      </c>
      <c r="X123" s="3" t="str">
        <f t="shared" si="98"/>
        <v/>
      </c>
      <c r="Y123" s="3" t="str">
        <f t="shared" si="103"/>
        <v>100.0%</v>
      </c>
    </row>
    <row r="124" spans="2:25" x14ac:dyDescent="0.3">
      <c r="B124" s="2">
        <f>数据源!DO156</f>
        <v>10</v>
      </c>
      <c r="C124" s="2" t="str">
        <f>数据源!DP156</f>
        <v>T4LP2</v>
      </c>
      <c r="D124" s="2" t="str">
        <f>数据源!DQ156</f>
        <v>部件</v>
      </c>
      <c r="E124" s="2">
        <f>数据源!DR156</f>
        <v>2500</v>
      </c>
      <c r="F124" s="2">
        <f>数据源!DS156</f>
        <v>1</v>
      </c>
      <c r="G124" s="2">
        <f>数据源!DT156</f>
        <v>5.6000000000000001E-2</v>
      </c>
      <c r="H124" s="2">
        <f>数据源!DU156</f>
        <v>5.6000000000000001E-2</v>
      </c>
      <c r="I124" s="2">
        <f>数据源!DV156</f>
        <v>560</v>
      </c>
      <c r="J124" s="3">
        <f t="shared" si="91"/>
        <v>1</v>
      </c>
      <c r="K124" s="3">
        <f t="shared" si="92"/>
        <v>1</v>
      </c>
      <c r="L124" s="3" t="str">
        <f t="shared" si="95"/>
        <v>部件</v>
      </c>
      <c r="M124" s="3">
        <f t="shared" ca="1" si="96"/>
        <v>94002</v>
      </c>
      <c r="N124" s="3" t="str">
        <f t="shared" ca="1" si="99"/>
        <v>94001,94003,94005,94101,94103,94105,94201,94203,94205,94002</v>
      </c>
      <c r="O124" s="3" t="str">
        <f t="shared" si="100"/>
        <v>550,550,550,550,550,550,550,550,560,560</v>
      </c>
      <c r="P124" s="1" t="str">
        <f t="shared" si="101"/>
        <v>(1,1),(1,1),(1,1),(1,1),(1,1),(1,1),(1,1),(1,1),(1,1),(1,1)</v>
      </c>
      <c r="Q124" s="3" t="str">
        <f>IF(D124="坦克碎片",VLOOKUP(C124,道具信息!$N$2:$O$291,2,FALSE)&amp;"碎片",VLOOKUP(C124,道具信息!$N$2:$O$291,2,FALSE))</f>
        <v>T4部件</v>
      </c>
      <c r="R124" s="3">
        <f t="shared" si="93"/>
        <v>10000</v>
      </c>
      <c r="S124" s="11">
        <f t="shared" si="94"/>
        <v>1</v>
      </c>
      <c r="T124" s="3" t="str">
        <f>VLOOKUP(Q124,道具信息!$Q$3:$S$20,2,FALSE)</f>
        <v>CHEST_ITEM_TYPE_T4_PART</v>
      </c>
      <c r="U124" s="3" t="str">
        <f>IF(COUNTIF(U$115:U123,T124)=0,T124,"")</f>
        <v/>
      </c>
      <c r="V124" s="3" t="str">
        <f t="shared" si="102"/>
        <v>CHEST_ITEM_TYPE_T4_PART</v>
      </c>
      <c r="W124" s="13" t="str">
        <f t="shared" si="97"/>
        <v/>
      </c>
      <c r="X124" s="3" t="str">
        <f t="shared" si="98"/>
        <v/>
      </c>
      <c r="Y124" s="3" t="str">
        <f t="shared" si="103"/>
        <v>100.0%</v>
      </c>
    </row>
    <row r="125" spans="2:25" x14ac:dyDescent="0.3">
      <c r="B125" s="2">
        <f>数据源!DO157</f>
        <v>10</v>
      </c>
      <c r="C125" s="2" t="str">
        <f>数据源!DP157</f>
        <v>T4LP4</v>
      </c>
      <c r="D125" s="2" t="str">
        <f>数据源!DQ157</f>
        <v>部件</v>
      </c>
      <c r="E125" s="2">
        <f>数据源!DR157</f>
        <v>2500</v>
      </c>
      <c r="F125" s="2">
        <f>数据源!DS157</f>
        <v>1</v>
      </c>
      <c r="G125" s="2">
        <f>数据源!DT157</f>
        <v>5.6000000000000001E-2</v>
      </c>
      <c r="H125" s="2">
        <f>数据源!DU157</f>
        <v>5.6000000000000001E-2</v>
      </c>
      <c r="I125" s="2">
        <f>数据源!DV157</f>
        <v>560</v>
      </c>
      <c r="J125" s="3">
        <f t="shared" si="91"/>
        <v>1</v>
      </c>
      <c r="K125" s="3">
        <f t="shared" si="92"/>
        <v>1</v>
      </c>
      <c r="L125" s="3" t="str">
        <f t="shared" si="95"/>
        <v>部件</v>
      </c>
      <c r="M125" s="3">
        <f t="shared" ca="1" si="96"/>
        <v>94004</v>
      </c>
      <c r="N125" s="3" t="str">
        <f t="shared" ca="1" si="99"/>
        <v>94001,94003,94005,94101,94103,94105,94201,94203,94205,94002,94004</v>
      </c>
      <c r="O125" s="3" t="str">
        <f t="shared" si="100"/>
        <v>550,550,550,550,550,550,550,550,560,560,560</v>
      </c>
      <c r="P125" s="1" t="str">
        <f t="shared" si="101"/>
        <v>(1,1),(1,1),(1,1),(1,1),(1,1),(1,1),(1,1),(1,1),(1,1),(1,1),(1,1)</v>
      </c>
      <c r="Q125" s="3" t="str">
        <f>IF(D125="坦克碎片",VLOOKUP(C125,道具信息!$N$2:$O$291,2,FALSE)&amp;"碎片",VLOOKUP(C125,道具信息!$N$2:$O$291,2,FALSE))</f>
        <v>T4部件</v>
      </c>
      <c r="R125" s="3">
        <f t="shared" si="93"/>
        <v>10000</v>
      </c>
      <c r="S125" s="11">
        <f t="shared" si="94"/>
        <v>1</v>
      </c>
      <c r="T125" s="3" t="str">
        <f>VLOOKUP(Q125,道具信息!$Q$3:$S$20,2,FALSE)</f>
        <v>CHEST_ITEM_TYPE_T4_PART</v>
      </c>
      <c r="U125" s="3" t="str">
        <f>IF(COUNTIF(U$115:U124,T125)=0,T125,"")</f>
        <v/>
      </c>
      <c r="V125" s="3" t="str">
        <f t="shared" si="102"/>
        <v>CHEST_ITEM_TYPE_T4_PART</v>
      </c>
      <c r="W125" s="13" t="str">
        <f t="shared" si="97"/>
        <v/>
      </c>
      <c r="X125" s="3" t="str">
        <f t="shared" si="98"/>
        <v/>
      </c>
      <c r="Y125" s="3" t="str">
        <f t="shared" si="103"/>
        <v>100.0%</v>
      </c>
    </row>
    <row r="126" spans="2:25" x14ac:dyDescent="0.3">
      <c r="B126" s="2">
        <f>数据源!DO158</f>
        <v>10</v>
      </c>
      <c r="C126" s="2" t="str">
        <f>数据源!DP158</f>
        <v>T4LP6</v>
      </c>
      <c r="D126" s="2" t="str">
        <f>数据源!DQ158</f>
        <v>部件</v>
      </c>
      <c r="E126" s="2">
        <f>数据源!DR158</f>
        <v>2500</v>
      </c>
      <c r="F126" s="2">
        <f>数据源!DS158</f>
        <v>1</v>
      </c>
      <c r="G126" s="2">
        <f>数据源!DT158</f>
        <v>5.6000000000000001E-2</v>
      </c>
      <c r="H126" s="2">
        <f>数据源!DU158</f>
        <v>5.6000000000000001E-2</v>
      </c>
      <c r="I126" s="2">
        <f>数据源!DV158</f>
        <v>560</v>
      </c>
      <c r="J126" s="3">
        <f t="shared" si="91"/>
        <v>1</v>
      </c>
      <c r="K126" s="3">
        <f t="shared" si="92"/>
        <v>1</v>
      </c>
      <c r="L126" s="3" t="str">
        <f t="shared" si="95"/>
        <v>部件</v>
      </c>
      <c r="M126" s="3">
        <f t="shared" ca="1" si="96"/>
        <v>94006</v>
      </c>
      <c r="N126" s="3" t="str">
        <f t="shared" ca="1" si="99"/>
        <v>94001,94003,94005,94101,94103,94105,94201,94203,94205,94002,94004,94006</v>
      </c>
      <c r="O126" s="3" t="str">
        <f t="shared" si="100"/>
        <v>550,550,550,550,550,550,550,550,560,560,560,560</v>
      </c>
      <c r="P126" s="1" t="str">
        <f t="shared" si="101"/>
        <v>(1,1),(1,1),(1,1),(1,1),(1,1),(1,1),(1,1),(1,1),(1,1),(1,1),(1,1),(1,1)</v>
      </c>
      <c r="Q126" s="3" t="str">
        <f>IF(D126="坦克碎片",VLOOKUP(C126,道具信息!$N$2:$O$291,2,FALSE)&amp;"碎片",VLOOKUP(C126,道具信息!$N$2:$O$291,2,FALSE))</f>
        <v>T4部件</v>
      </c>
      <c r="R126" s="3">
        <f t="shared" si="93"/>
        <v>10000</v>
      </c>
      <c r="S126" s="11">
        <f t="shared" si="94"/>
        <v>1</v>
      </c>
      <c r="T126" s="3" t="str">
        <f>VLOOKUP(Q126,道具信息!$Q$3:$S$20,2,FALSE)</f>
        <v>CHEST_ITEM_TYPE_T4_PART</v>
      </c>
      <c r="U126" s="3" t="str">
        <f>IF(COUNTIF(U$115:U125,T126)=0,T126,"")</f>
        <v/>
      </c>
      <c r="V126" s="3" t="str">
        <f t="shared" si="102"/>
        <v>CHEST_ITEM_TYPE_T4_PART</v>
      </c>
      <c r="W126" s="13" t="str">
        <f t="shared" si="97"/>
        <v/>
      </c>
      <c r="X126" s="3" t="str">
        <f t="shared" si="98"/>
        <v/>
      </c>
      <c r="Y126" s="3" t="str">
        <f t="shared" si="103"/>
        <v>100.0%</v>
      </c>
    </row>
    <row r="127" spans="2:25" x14ac:dyDescent="0.3">
      <c r="B127" s="2">
        <f>数据源!DO159</f>
        <v>10</v>
      </c>
      <c r="C127" s="2" t="str">
        <f>数据源!DP159</f>
        <v>T4MP2</v>
      </c>
      <c r="D127" s="2" t="str">
        <f>数据源!DQ159</f>
        <v>部件</v>
      </c>
      <c r="E127" s="2">
        <f>数据源!DR159</f>
        <v>2500</v>
      </c>
      <c r="F127" s="2">
        <f>数据源!DS159</f>
        <v>1</v>
      </c>
      <c r="G127" s="2">
        <f>数据源!DT159</f>
        <v>5.6000000000000001E-2</v>
      </c>
      <c r="H127" s="2">
        <f>数据源!DU159</f>
        <v>5.6000000000000001E-2</v>
      </c>
      <c r="I127" s="2">
        <f>数据源!DV159</f>
        <v>560</v>
      </c>
      <c r="J127" s="3">
        <f t="shared" si="91"/>
        <v>1</v>
      </c>
      <c r="K127" s="3">
        <f t="shared" si="92"/>
        <v>1</v>
      </c>
      <c r="L127" s="3" t="str">
        <f t="shared" si="95"/>
        <v>部件</v>
      </c>
      <c r="M127" s="3">
        <f t="shared" ca="1" si="96"/>
        <v>94102</v>
      </c>
      <c r="N127" s="3" t="str">
        <f t="shared" ca="1" si="99"/>
        <v>94001,94003,94005,94101,94103,94105,94201,94203,94205,94002,94004,94006,94102</v>
      </c>
      <c r="O127" s="3" t="str">
        <f t="shared" si="100"/>
        <v>550,550,550,550,550,550,550,550,560,560,560,560,560</v>
      </c>
      <c r="P127" s="1" t="str">
        <f t="shared" si="101"/>
        <v>(1,1),(1,1),(1,1),(1,1),(1,1),(1,1),(1,1),(1,1),(1,1),(1,1),(1,1),(1,1),(1,1)</v>
      </c>
      <c r="Q127" s="3" t="str">
        <f>IF(D127="坦克碎片",VLOOKUP(C127,道具信息!$N$2:$O$291,2,FALSE)&amp;"碎片",VLOOKUP(C127,道具信息!$N$2:$O$291,2,FALSE))</f>
        <v>T4部件</v>
      </c>
      <c r="R127" s="3">
        <f t="shared" si="93"/>
        <v>10000</v>
      </c>
      <c r="S127" s="11">
        <f t="shared" si="94"/>
        <v>1</v>
      </c>
      <c r="T127" s="3" t="str">
        <f>VLOOKUP(Q127,道具信息!$Q$3:$S$20,2,FALSE)</f>
        <v>CHEST_ITEM_TYPE_T4_PART</v>
      </c>
      <c r="U127" s="3" t="str">
        <f>IF(COUNTIF(U$115:U126,T127)=0,T127,"")</f>
        <v/>
      </c>
      <c r="V127" s="3" t="str">
        <f t="shared" si="102"/>
        <v>CHEST_ITEM_TYPE_T4_PART</v>
      </c>
      <c r="W127" s="13" t="str">
        <f t="shared" si="97"/>
        <v/>
      </c>
      <c r="X127" s="3" t="str">
        <f t="shared" si="98"/>
        <v/>
      </c>
      <c r="Y127" s="3" t="str">
        <f t="shared" si="103"/>
        <v>100.0%</v>
      </c>
    </row>
    <row r="128" spans="2:25" x14ac:dyDescent="0.3">
      <c r="B128" s="2">
        <f>数据源!DO160</f>
        <v>10</v>
      </c>
      <c r="C128" s="2" t="str">
        <f>数据源!DP160</f>
        <v>T4MP4</v>
      </c>
      <c r="D128" s="2" t="str">
        <f>数据源!DQ160</f>
        <v>部件</v>
      </c>
      <c r="E128" s="2">
        <f>数据源!DR160</f>
        <v>2500</v>
      </c>
      <c r="F128" s="2">
        <f>数据源!DS160</f>
        <v>1</v>
      </c>
      <c r="G128" s="2">
        <f>数据源!DT160</f>
        <v>5.6000000000000001E-2</v>
      </c>
      <c r="H128" s="2">
        <f>数据源!DU160</f>
        <v>5.6000000000000001E-2</v>
      </c>
      <c r="I128" s="2">
        <f>数据源!DV160</f>
        <v>560</v>
      </c>
      <c r="J128" s="3">
        <f t="shared" si="91"/>
        <v>1</v>
      </c>
      <c r="K128" s="3">
        <f t="shared" si="92"/>
        <v>1</v>
      </c>
      <c r="L128" s="3" t="str">
        <f t="shared" si="95"/>
        <v>部件</v>
      </c>
      <c r="M128" s="3">
        <f t="shared" ca="1" si="96"/>
        <v>94104</v>
      </c>
      <c r="N128" s="3" t="str">
        <f t="shared" ca="1" si="99"/>
        <v>94001,94003,94005,94101,94103,94105,94201,94203,94205,94002,94004,94006,94102,94104</v>
      </c>
      <c r="O128" s="3" t="str">
        <f t="shared" si="100"/>
        <v>550,550,550,550,550,550,550,550,560,560,560,560,560,560</v>
      </c>
      <c r="P128" s="1" t="str">
        <f t="shared" si="101"/>
        <v>(1,1),(1,1),(1,1),(1,1),(1,1),(1,1),(1,1),(1,1),(1,1),(1,1),(1,1),(1,1),(1,1),(1,1)</v>
      </c>
      <c r="Q128" s="3" t="str">
        <f>IF(D128="坦克碎片",VLOOKUP(C128,道具信息!$N$2:$O$291,2,FALSE)&amp;"碎片",VLOOKUP(C128,道具信息!$N$2:$O$291,2,FALSE))</f>
        <v>T4部件</v>
      </c>
      <c r="R128" s="3">
        <f t="shared" si="93"/>
        <v>10000</v>
      </c>
      <c r="S128" s="11">
        <f t="shared" si="94"/>
        <v>1</v>
      </c>
      <c r="T128" s="3" t="str">
        <f>VLOOKUP(Q128,道具信息!$Q$3:$S$20,2,FALSE)</f>
        <v>CHEST_ITEM_TYPE_T4_PART</v>
      </c>
      <c r="U128" s="3" t="str">
        <f>IF(COUNTIF(U$115:U127,T128)=0,T128,"")</f>
        <v/>
      </c>
      <c r="V128" s="3" t="str">
        <f t="shared" si="102"/>
        <v>CHEST_ITEM_TYPE_T4_PART</v>
      </c>
      <c r="W128" s="13" t="str">
        <f t="shared" si="97"/>
        <v/>
      </c>
      <c r="X128" s="3" t="str">
        <f t="shared" si="98"/>
        <v/>
      </c>
      <c r="Y128" s="3" t="str">
        <f t="shared" si="103"/>
        <v>100.0%</v>
      </c>
    </row>
    <row r="129" spans="2:25" x14ac:dyDescent="0.3">
      <c r="B129" s="2">
        <f>数据源!DO161</f>
        <v>10</v>
      </c>
      <c r="C129" s="2" t="str">
        <f>数据源!DP161</f>
        <v>T4MP6</v>
      </c>
      <c r="D129" s="2" t="str">
        <f>数据源!DQ161</f>
        <v>部件</v>
      </c>
      <c r="E129" s="2">
        <f>数据源!DR161</f>
        <v>2500</v>
      </c>
      <c r="F129" s="2">
        <f>数据源!DS161</f>
        <v>1</v>
      </c>
      <c r="G129" s="2">
        <f>数据源!DT161</f>
        <v>5.6000000000000001E-2</v>
      </c>
      <c r="H129" s="2">
        <f>数据源!DU161</f>
        <v>5.6000000000000001E-2</v>
      </c>
      <c r="I129" s="2">
        <f>数据源!DV161</f>
        <v>560</v>
      </c>
      <c r="J129" s="3">
        <f t="shared" si="91"/>
        <v>1</v>
      </c>
      <c r="K129" s="3">
        <f t="shared" si="92"/>
        <v>1</v>
      </c>
      <c r="L129" s="3" t="str">
        <f t="shared" si="95"/>
        <v>部件</v>
      </c>
      <c r="M129" s="3">
        <f t="shared" ca="1" si="96"/>
        <v>94106</v>
      </c>
      <c r="N129" s="3" t="str">
        <f t="shared" ca="1" si="99"/>
        <v>94001,94003,94005,94101,94103,94105,94201,94203,94205,94002,94004,94006,94102,94104,94106</v>
      </c>
      <c r="O129" s="3" t="str">
        <f t="shared" si="100"/>
        <v>550,550,550,550,550,550,550,550,560,560,560,560,560,560,560</v>
      </c>
      <c r="P129" s="1" t="str">
        <f t="shared" si="101"/>
        <v>(1,1),(1,1),(1,1),(1,1),(1,1),(1,1),(1,1),(1,1),(1,1),(1,1),(1,1),(1,1),(1,1),(1,1),(1,1)</v>
      </c>
      <c r="Q129" s="3" t="str">
        <f>IF(D129="坦克碎片",VLOOKUP(C129,道具信息!$N$2:$O$291,2,FALSE)&amp;"碎片",VLOOKUP(C129,道具信息!$N$2:$O$291,2,FALSE))</f>
        <v>T4部件</v>
      </c>
      <c r="R129" s="3">
        <f t="shared" si="93"/>
        <v>10000</v>
      </c>
      <c r="S129" s="11">
        <f t="shared" si="94"/>
        <v>1</v>
      </c>
      <c r="T129" s="3" t="str">
        <f>VLOOKUP(Q129,道具信息!$Q$3:$S$20,2,FALSE)</f>
        <v>CHEST_ITEM_TYPE_T4_PART</v>
      </c>
      <c r="U129" s="3" t="str">
        <f>IF(COUNTIF(U$115:U128,T129)=0,T129,"")</f>
        <v/>
      </c>
      <c r="V129" s="3" t="str">
        <f t="shared" si="102"/>
        <v>CHEST_ITEM_TYPE_T4_PART</v>
      </c>
      <c r="W129" s="13" t="str">
        <f t="shared" si="97"/>
        <v/>
      </c>
      <c r="X129" s="3" t="str">
        <f t="shared" si="98"/>
        <v/>
      </c>
      <c r="Y129" s="3" t="str">
        <f t="shared" si="103"/>
        <v>100.0%</v>
      </c>
    </row>
    <row r="130" spans="2:25" x14ac:dyDescent="0.3">
      <c r="B130" s="2">
        <f>数据源!DO162</f>
        <v>10</v>
      </c>
      <c r="C130" s="2" t="str">
        <f>数据源!DP162</f>
        <v>T4HP2</v>
      </c>
      <c r="D130" s="2" t="str">
        <f>数据源!DQ162</f>
        <v>部件</v>
      </c>
      <c r="E130" s="2">
        <f>数据源!DR162</f>
        <v>2500</v>
      </c>
      <c r="F130" s="2">
        <f>数据源!DS162</f>
        <v>1</v>
      </c>
      <c r="G130" s="2">
        <f>数据源!DT162</f>
        <v>5.6000000000000001E-2</v>
      </c>
      <c r="H130" s="2">
        <f>数据源!DU162</f>
        <v>5.6000000000000001E-2</v>
      </c>
      <c r="I130" s="2">
        <f>数据源!DV162</f>
        <v>560</v>
      </c>
      <c r="J130" s="3">
        <f t="shared" si="91"/>
        <v>1</v>
      </c>
      <c r="K130" s="3">
        <f t="shared" si="92"/>
        <v>1</v>
      </c>
      <c r="L130" s="3" t="str">
        <f t="shared" si="95"/>
        <v>部件</v>
      </c>
      <c r="M130" s="3">
        <f t="shared" ca="1" si="96"/>
        <v>94202</v>
      </c>
      <c r="N130" s="3" t="str">
        <f t="shared" ca="1" si="99"/>
        <v>94001,94003,94005,94101,94103,94105,94201,94203,94205,94002,94004,94006,94102,94104,94106,94202</v>
      </c>
      <c r="O130" s="3" t="str">
        <f t="shared" si="100"/>
        <v>550,550,550,550,550,550,550,550,560,560,560,560,560,560,560,560</v>
      </c>
      <c r="P130" s="1" t="str">
        <f t="shared" si="101"/>
        <v>(1,1),(1,1),(1,1),(1,1),(1,1),(1,1),(1,1),(1,1),(1,1),(1,1),(1,1),(1,1),(1,1),(1,1),(1,1),(1,1)</v>
      </c>
      <c r="Q130" s="3" t="str">
        <f>IF(D130="坦克碎片",VLOOKUP(C130,道具信息!$N$2:$O$291,2,FALSE)&amp;"碎片",VLOOKUP(C130,道具信息!$N$2:$O$291,2,FALSE))</f>
        <v>T4部件</v>
      </c>
      <c r="R130" s="3">
        <f t="shared" si="93"/>
        <v>10000</v>
      </c>
      <c r="S130" s="11">
        <f t="shared" si="94"/>
        <v>1</v>
      </c>
      <c r="T130" s="3" t="str">
        <f>VLOOKUP(Q130,道具信息!$Q$3:$S$20,2,FALSE)</f>
        <v>CHEST_ITEM_TYPE_T4_PART</v>
      </c>
      <c r="U130" s="3" t="str">
        <f>IF(COUNTIF(U$115:U129,T130)=0,T130,"")</f>
        <v/>
      </c>
      <c r="V130" s="3" t="str">
        <f t="shared" si="102"/>
        <v>CHEST_ITEM_TYPE_T4_PART</v>
      </c>
      <c r="W130" s="13" t="str">
        <f t="shared" si="97"/>
        <v/>
      </c>
      <c r="X130" s="3" t="str">
        <f t="shared" si="98"/>
        <v/>
      </c>
      <c r="Y130" s="3" t="str">
        <f t="shared" si="103"/>
        <v>100.0%</v>
      </c>
    </row>
    <row r="131" spans="2:25" x14ac:dyDescent="0.3">
      <c r="B131" s="2">
        <f>数据源!DO163</f>
        <v>10</v>
      </c>
      <c r="C131" s="2" t="str">
        <f>数据源!DP163</f>
        <v>T4HP4</v>
      </c>
      <c r="D131" s="2" t="str">
        <f>数据源!DQ163</f>
        <v>部件</v>
      </c>
      <c r="E131" s="2">
        <f>数据源!DR163</f>
        <v>2500</v>
      </c>
      <c r="F131" s="2">
        <f>数据源!DS163</f>
        <v>1</v>
      </c>
      <c r="G131" s="2">
        <f>数据源!DT163</f>
        <v>5.6000000000000001E-2</v>
      </c>
      <c r="H131" s="2">
        <f>数据源!DU163</f>
        <v>5.6000000000000001E-2</v>
      </c>
      <c r="I131" s="2">
        <f>数据源!DV163</f>
        <v>560</v>
      </c>
      <c r="J131" s="3">
        <f t="shared" si="91"/>
        <v>1</v>
      </c>
      <c r="K131" s="3">
        <f t="shared" si="92"/>
        <v>1</v>
      </c>
      <c r="L131" s="3" t="str">
        <f t="shared" si="95"/>
        <v>部件</v>
      </c>
      <c r="M131" s="3">
        <f t="shared" ca="1" si="96"/>
        <v>94204</v>
      </c>
      <c r="N131" s="3" t="str">
        <f t="shared" ca="1" si="99"/>
        <v>94001,94003,94005,94101,94103,94105,94201,94203,94205,94002,94004,94006,94102,94104,94106,94202,94204</v>
      </c>
      <c r="O131" s="3" t="str">
        <f t="shared" si="100"/>
        <v>550,550,550,550,550,550,550,550,560,560,560,560,560,560,560,560,560</v>
      </c>
      <c r="P131" s="1" t="str">
        <f t="shared" si="101"/>
        <v>(1,1),(1,1),(1,1),(1,1),(1,1),(1,1),(1,1),(1,1),(1,1),(1,1),(1,1),(1,1),(1,1),(1,1),(1,1),(1,1),(1,1)</v>
      </c>
      <c r="Q131" s="3" t="str">
        <f>IF(D131="坦克碎片",VLOOKUP(C131,道具信息!$N$2:$O$291,2,FALSE)&amp;"碎片",VLOOKUP(C131,道具信息!$N$2:$O$291,2,FALSE))</f>
        <v>T4部件</v>
      </c>
      <c r="R131" s="3">
        <f t="shared" si="93"/>
        <v>10000</v>
      </c>
      <c r="S131" s="11">
        <f t="shared" si="94"/>
        <v>1</v>
      </c>
      <c r="T131" s="3" t="str">
        <f>VLOOKUP(Q131,道具信息!$Q$3:$S$20,2,FALSE)</f>
        <v>CHEST_ITEM_TYPE_T4_PART</v>
      </c>
      <c r="U131" s="3" t="str">
        <f>IF(COUNTIF(U$115:U130,T131)=0,T131,"")</f>
        <v/>
      </c>
      <c r="V131" s="3" t="str">
        <f t="shared" si="102"/>
        <v>CHEST_ITEM_TYPE_T4_PART</v>
      </c>
      <c r="W131" s="13" t="str">
        <f t="shared" si="97"/>
        <v/>
      </c>
      <c r="X131" s="3" t="str">
        <f t="shared" si="98"/>
        <v/>
      </c>
      <c r="Y131" s="3" t="str">
        <f t="shared" si="103"/>
        <v>100.0%</v>
      </c>
    </row>
    <row r="132" spans="2:25" x14ac:dyDescent="0.3">
      <c r="B132" s="2">
        <f>数据源!DO164</f>
        <v>10</v>
      </c>
      <c r="C132" s="2" t="str">
        <f>数据源!DP164</f>
        <v>T4HP6</v>
      </c>
      <c r="D132" s="2" t="str">
        <f>数据源!DQ164</f>
        <v>部件</v>
      </c>
      <c r="E132" s="2">
        <f>数据源!DR164</f>
        <v>2500</v>
      </c>
      <c r="F132" s="2">
        <f>数据源!DS164</f>
        <v>1</v>
      </c>
      <c r="G132" s="2">
        <f>数据源!DT164</f>
        <v>5.6000000000000001E-2</v>
      </c>
      <c r="H132" s="2">
        <f>数据源!DU164</f>
        <v>5.6000000000000001E-2</v>
      </c>
      <c r="I132" s="2">
        <f>数据源!DV164</f>
        <v>560</v>
      </c>
      <c r="J132" s="3">
        <f t="shared" si="91"/>
        <v>1</v>
      </c>
      <c r="K132" s="3">
        <f t="shared" si="92"/>
        <v>1</v>
      </c>
      <c r="L132" s="3" t="str">
        <f t="shared" si="95"/>
        <v>部件</v>
      </c>
      <c r="M132" s="3">
        <f t="shared" ca="1" si="96"/>
        <v>94206</v>
      </c>
      <c r="N132" s="3" t="str">
        <f t="shared" ca="1" si="99"/>
        <v>94001,94003,94005,94101,94103,94105,94201,94203,94205,94002,94004,94006,94102,94104,94106,94202,94204,94206</v>
      </c>
      <c r="O132" s="3" t="str">
        <f t="shared" si="100"/>
        <v>550,550,550,550,550,550,550,550,560,560,560,560,560,560,560,560,560,560</v>
      </c>
      <c r="P132" s="1" t="str">
        <f t="shared" si="101"/>
        <v>(1,1),(1,1),(1,1),(1,1),(1,1),(1,1),(1,1),(1,1),(1,1),(1,1),(1,1),(1,1),(1,1),(1,1),(1,1),(1,1),(1,1),(1,1)</v>
      </c>
      <c r="Q132" s="3" t="str">
        <f>IF(D132="坦克碎片",VLOOKUP(C132,道具信息!$N$2:$O$291,2,FALSE)&amp;"碎片",VLOOKUP(C132,道具信息!$N$2:$O$291,2,FALSE))</f>
        <v>T4部件</v>
      </c>
      <c r="R132" s="3">
        <f t="shared" si="93"/>
        <v>10000</v>
      </c>
      <c r="S132" s="11">
        <f t="shared" si="94"/>
        <v>1</v>
      </c>
      <c r="T132" s="3" t="str">
        <f>VLOOKUP(Q132,道具信息!$Q$3:$S$20,2,FALSE)</f>
        <v>CHEST_ITEM_TYPE_T4_PART</v>
      </c>
      <c r="U132" s="3" t="str">
        <f>IF(COUNTIF(U$115:U131,T132)=0,T132,"")</f>
        <v/>
      </c>
      <c r="V132" s="3" t="str">
        <f t="shared" si="102"/>
        <v>CHEST_ITEM_TYPE_T4_PART</v>
      </c>
      <c r="W132" s="13" t="str">
        <f t="shared" si="97"/>
        <v/>
      </c>
      <c r="X132" s="3" t="str">
        <f t="shared" si="98"/>
        <v/>
      </c>
      <c r="Y132" s="3" t="str">
        <f t="shared" si="103"/>
        <v>100.0%</v>
      </c>
    </row>
    <row r="133" spans="2:25" x14ac:dyDescent="0.3">
      <c r="N133" s="3" t="str">
        <f ca="1">"["&amp;N132&amp;"]"</f>
        <v>[94001,94003,94005,94101,94103,94105,94201,94203,94205,94002,94004,94006,94102,94104,94106,94202,94204,94206]</v>
      </c>
      <c r="O133" s="3" t="str">
        <f>"["&amp;O132&amp;"]"</f>
        <v>[550,550,550,550,550,550,550,550,560,560,560,560,560,560,560,560,560,560]</v>
      </c>
      <c r="P133" s="3" t="str">
        <f>"["&amp;P132&amp;"]"</f>
        <v>[(1,1),(1,1),(1,1),(1,1),(1,1),(1,1),(1,1),(1,1),(1,1),(1,1),(1,1),(1,1),(1,1),(1,1),(1,1),(1,1),(1,1),(1,1)]</v>
      </c>
      <c r="V133" s="3" t="str">
        <f>"["&amp;V132&amp;"]"</f>
        <v>[CHEST_ITEM_TYPE_T4_PART]</v>
      </c>
      <c r="Y133" s="3" t="str">
        <f>"["&amp;Y132&amp;"]"</f>
        <v>[100.0%]</v>
      </c>
    </row>
  </sheetData>
  <phoneticPr fontId="1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49"/>
  <sheetViews>
    <sheetView workbookViewId="0">
      <selection activeCell="N49" activeCellId="7" sqref="N7:P7 N13:P13 N19:P19 N25:P25 N31:P31 N37:P37 N43:P43 N49:P49"/>
    </sheetView>
  </sheetViews>
  <sheetFormatPr defaultRowHeight="14.25" x14ac:dyDescent="0.3"/>
  <cols>
    <col min="1" max="16384" width="9" style="3"/>
  </cols>
  <sheetData>
    <row r="2" spans="2:25" x14ac:dyDescent="0.3">
      <c r="N2" s="3" t="str">
        <f>"["&amp;N1&amp;"]"</f>
        <v>[]</v>
      </c>
      <c r="O2" s="3" t="str">
        <f>"["&amp;O1&amp;"]"</f>
        <v>[]</v>
      </c>
      <c r="P2" s="3" t="str">
        <f>"["&amp;P1&amp;"]"</f>
        <v>[]</v>
      </c>
    </row>
    <row r="3" spans="2:25" x14ac:dyDescent="0.3">
      <c r="B3" s="2" t="str">
        <f>数据源!CW35</f>
        <v>联赛等级</v>
      </c>
      <c r="C3" s="2" t="str">
        <f>数据源!CX35</f>
        <v>道具名称</v>
      </c>
      <c r="D3" s="2" t="str">
        <f>数据源!CY35</f>
        <v>对应大类</v>
      </c>
      <c r="E3" s="2" t="str">
        <f>数据源!CZ35</f>
        <v>道具价值</v>
      </c>
      <c r="F3" s="2" t="str">
        <f>数据源!DA35</f>
        <v>抽取个数</v>
      </c>
      <c r="G3" s="2" t="str">
        <f>数据源!DB35</f>
        <v>价值比例</v>
      </c>
      <c r="H3" s="2" t="str">
        <f>数据源!DC35</f>
        <v>产出概率</v>
      </c>
      <c r="I3" s="2" t="str">
        <f>数据源!DD35</f>
        <v>权重值</v>
      </c>
      <c r="J3" s="7" t="s">
        <v>234</v>
      </c>
      <c r="K3" s="7" t="s">
        <v>235</v>
      </c>
      <c r="L3" s="3" t="s">
        <v>222</v>
      </c>
      <c r="M3" s="3" t="s">
        <v>152</v>
      </c>
      <c r="N3" s="3" t="s">
        <v>224</v>
      </c>
      <c r="O3" s="3" t="s">
        <v>225</v>
      </c>
      <c r="P3" s="3" t="s">
        <v>226</v>
      </c>
      <c r="Q3" s="8" t="s">
        <v>244</v>
      </c>
      <c r="R3" s="8" t="s">
        <v>245</v>
      </c>
      <c r="S3" s="8" t="s">
        <v>246</v>
      </c>
    </row>
    <row r="4" spans="2:25" x14ac:dyDescent="0.3">
      <c r="B4" s="2">
        <f>数据源!DX36</f>
        <v>1</v>
      </c>
      <c r="C4" s="2" t="str">
        <f>数据源!DY36</f>
        <v>雷诺FT</v>
      </c>
      <c r="D4" s="2" t="str">
        <f>数据源!DZ36</f>
        <v>坦克碎片</v>
      </c>
      <c r="E4" s="2">
        <f>数据源!EA36</f>
        <v>25</v>
      </c>
      <c r="F4" s="2">
        <f>数据源!EB36</f>
        <v>3</v>
      </c>
      <c r="G4" s="2">
        <f>数据源!EC36</f>
        <v>0.33329999999999999</v>
      </c>
      <c r="H4" s="2">
        <f>数据源!ED36</f>
        <v>0.33329999999999999</v>
      </c>
      <c r="I4" s="2">
        <f>数据源!EE36</f>
        <v>3333</v>
      </c>
      <c r="J4" s="3">
        <f>F4</f>
        <v>3</v>
      </c>
      <c r="K4" s="3">
        <f>F4*2-J4</f>
        <v>3</v>
      </c>
      <c r="L4" s="3" t="str">
        <f>RIGHT(D4,2)</f>
        <v>碎片</v>
      </c>
      <c r="M4" s="3">
        <f ca="1">IF(OR(L4="坦克",L4="碎片"),VLOOKUP(C4,INDIRECT("坦克ID"),MATCH(L4&amp;"ID",INDIRECT("坦克标头"),0),FALSE),VLOOKUP(C4,INDIRECT(L4&amp;"ID"),2,FALSE))</f>
        <v>51111</v>
      </c>
      <c r="N4" s="3">
        <f ca="1">M4</f>
        <v>51111</v>
      </c>
      <c r="O4" s="3">
        <f>I4</f>
        <v>3333</v>
      </c>
      <c r="P4" s="1" t="str">
        <f>"("&amp;J4&amp;","&amp;K4&amp;")"</f>
        <v>(3,3)</v>
      </c>
      <c r="Q4" s="3" t="str">
        <f>IF(D4="坦克碎片",VLOOKUP(C4,道具信息!$N$2:$O$291,2,FALSE)&amp;"碎片",VLOOKUP(C4,道具信息!$N$2:$O$291,2,FALSE))</f>
        <v>T1坦克碎片</v>
      </c>
      <c r="R4" s="3">
        <f>SUMIFS(I$3:I$48,Q$3:Q$48,Q4,B$3:B$48,B4)</f>
        <v>10000</v>
      </c>
      <c r="S4" s="11">
        <f>ROUND(R4/SUMIF(B$3:B$48,B4,I$3:I$48),3)</f>
        <v>1</v>
      </c>
      <c r="T4" s="3" t="str">
        <f>VLOOKUP(Q4,道具信息!$Q$3:$S$20,2,FALSE)</f>
        <v>CHEST_ITEM_TYPE_T1_SHARD</v>
      </c>
      <c r="U4" s="3" t="str">
        <f>T4</f>
        <v>CHEST_ITEM_TYPE_T1_SHARD</v>
      </c>
      <c r="V4" s="3" t="str">
        <f>U4</f>
        <v>CHEST_ITEM_TYPE_T1_SHARD</v>
      </c>
      <c r="W4" s="13">
        <f>IF(U4&lt;&gt;"",ROUND(S4*100%,3),"")</f>
        <v>1</v>
      </c>
      <c r="X4" s="3" t="str">
        <f>TEXT(W4,"0.0%")</f>
        <v>100.0%</v>
      </c>
      <c r="Y4" s="3" t="str">
        <f>X4</f>
        <v>100.0%</v>
      </c>
    </row>
    <row r="5" spans="2:25" x14ac:dyDescent="0.3">
      <c r="B5" s="2">
        <f>数据源!DX37</f>
        <v>1</v>
      </c>
      <c r="C5" s="2" t="str">
        <f>数据源!DY37</f>
        <v>Stuart</v>
      </c>
      <c r="D5" s="2" t="str">
        <f>数据源!DZ37</f>
        <v>坦克碎片</v>
      </c>
      <c r="E5" s="2">
        <f>数据源!EA37</f>
        <v>25</v>
      </c>
      <c r="F5" s="2">
        <f>数据源!EB37</f>
        <v>3</v>
      </c>
      <c r="G5" s="2">
        <f>数据源!EC37</f>
        <v>0.33329999999999999</v>
      </c>
      <c r="H5" s="2">
        <f>数据源!ED37</f>
        <v>0.33329999999999999</v>
      </c>
      <c r="I5" s="2">
        <f>数据源!EE37</f>
        <v>3333</v>
      </c>
      <c r="J5" s="3">
        <f t="shared" ref="J5:J6" si="0">F5</f>
        <v>3</v>
      </c>
      <c r="K5" s="3">
        <f t="shared" ref="K5:K6" si="1">F5*2-J5</f>
        <v>3</v>
      </c>
      <c r="L5" s="3" t="str">
        <f t="shared" ref="L5:L6" si="2">RIGHT(D5,2)</f>
        <v>碎片</v>
      </c>
      <c r="M5" s="3">
        <f t="shared" ref="M5:M6" ca="1" si="3">IF(OR(L5="坦克",L5="碎片"),VLOOKUP(C5,INDIRECT("坦克ID"),MATCH(L5&amp;"ID",INDIRECT("坦克标头"),0),FALSE),VLOOKUP(C5,INDIRECT(L5&amp;"ID"),2,FALSE))</f>
        <v>52111</v>
      </c>
      <c r="N5" s="3" t="str">
        <f ca="1">N4&amp;","&amp;M5</f>
        <v>51111,52111</v>
      </c>
      <c r="O5" s="3" t="str">
        <f>O4&amp;","&amp;I5</f>
        <v>3333,3333</v>
      </c>
      <c r="P5" s="1" t="str">
        <f>P4&amp;","&amp;"("&amp;J5&amp;","&amp;K5&amp;")"</f>
        <v>(3,3),(3,3)</v>
      </c>
      <c r="Q5" s="3" t="str">
        <f>IF(D5="坦克碎片",VLOOKUP(C5,道具信息!$N$2:$O$291,2,FALSE)&amp;"碎片",VLOOKUP(C5,道具信息!$N$2:$O$291,2,FALSE))</f>
        <v>T1坦克碎片</v>
      </c>
      <c r="R5" s="3">
        <f>SUMIFS(I$3:I$48,Q$3:Q$48,Q5,B$3:B$48,B5)</f>
        <v>10000</v>
      </c>
      <c r="S5" s="11">
        <f>ROUND(R5/SUMIF(B$3:B$48,B5,I$3:I$48),3)</f>
        <v>1</v>
      </c>
      <c r="T5" s="3" t="str">
        <f>VLOOKUP(Q5,道具信息!$Q$3:$S$20,2,FALSE)</f>
        <v>CHEST_ITEM_TYPE_T1_SHARD</v>
      </c>
      <c r="U5" s="3" t="str">
        <f>IF(COUNTIF(U4:U$4,T5)=0,T5,"")</f>
        <v/>
      </c>
      <c r="V5" s="3" t="str">
        <f>IF(U5&lt;&gt;"",V4&amp;","&amp;U5,V4)</f>
        <v>CHEST_ITEM_TYPE_T1_SHARD</v>
      </c>
      <c r="W5" s="13" t="str">
        <f t="shared" ref="W5:W6" si="4">IF(U5&lt;&gt;"",ROUND(S5*100%,3),"")</f>
        <v/>
      </c>
      <c r="X5" s="3" t="str">
        <f t="shared" ref="X5:X6" si="5">TEXT(W5,"0.0%")</f>
        <v/>
      </c>
      <c r="Y5" s="3" t="str">
        <f>IF(X5&lt;&gt;"",Y4&amp;","&amp;X5,Y4)</f>
        <v>100.0%</v>
      </c>
    </row>
    <row r="6" spans="2:25" x14ac:dyDescent="0.3">
      <c r="B6" s="2">
        <f>数据源!DX38</f>
        <v>1</v>
      </c>
      <c r="C6" s="2" t="str">
        <f>数据源!DY38</f>
        <v>B-1</v>
      </c>
      <c r="D6" s="2" t="str">
        <f>数据源!DZ38</f>
        <v>坦克碎片</v>
      </c>
      <c r="E6" s="2">
        <f>数据源!EA38</f>
        <v>25</v>
      </c>
      <c r="F6" s="2">
        <f>数据源!EB38</f>
        <v>3</v>
      </c>
      <c r="G6" s="2">
        <f>数据源!EC38</f>
        <v>0.33339999999999997</v>
      </c>
      <c r="H6" s="2">
        <f>数据源!ED38</f>
        <v>0.33339999999999997</v>
      </c>
      <c r="I6" s="2">
        <f>数据源!EE38</f>
        <v>3334</v>
      </c>
      <c r="J6" s="3">
        <f t="shared" si="0"/>
        <v>3</v>
      </c>
      <c r="K6" s="3">
        <f t="shared" si="1"/>
        <v>3</v>
      </c>
      <c r="L6" s="3" t="str">
        <f t="shared" si="2"/>
        <v>碎片</v>
      </c>
      <c r="M6" s="3">
        <f t="shared" ca="1" si="3"/>
        <v>53111</v>
      </c>
      <c r="N6" s="3" t="str">
        <f t="shared" ref="N6" ca="1" si="6">N5&amp;","&amp;M6</f>
        <v>51111,52111,53111</v>
      </c>
      <c r="O6" s="3" t="str">
        <f t="shared" ref="O6" si="7">O5&amp;","&amp;I6</f>
        <v>3333,3333,3334</v>
      </c>
      <c r="P6" s="1" t="str">
        <f t="shared" ref="P6" si="8">P5&amp;","&amp;"("&amp;J6&amp;","&amp;K6&amp;")"</f>
        <v>(3,3),(3,3),(3,3)</v>
      </c>
      <c r="Q6" s="3" t="str">
        <f>IF(D6="坦克碎片",VLOOKUP(C6,道具信息!$N$2:$O$291,2,FALSE)&amp;"碎片",VLOOKUP(C6,道具信息!$N$2:$O$291,2,FALSE))</f>
        <v>T1坦克碎片</v>
      </c>
      <c r="R6" s="3">
        <f>SUMIFS(I$3:I$48,Q$3:Q$48,Q6,B$3:B$48,B6)</f>
        <v>10000</v>
      </c>
      <c r="S6" s="11">
        <f>ROUND(R6/SUMIF(B$3:B$48,B6,I$3:I$48),3)</f>
        <v>1</v>
      </c>
      <c r="T6" s="3" t="str">
        <f>VLOOKUP(Q6,道具信息!$Q$3:$S$20,2,FALSE)</f>
        <v>CHEST_ITEM_TYPE_T1_SHARD</v>
      </c>
      <c r="U6" s="3" t="str">
        <f>IF(COUNTIF(U$4:U5,T6)=0,T6,"")</f>
        <v/>
      </c>
      <c r="V6" s="3" t="str">
        <f t="shared" ref="V6" si="9">IF(U6&lt;&gt;"",V5&amp;","&amp;U6,V5)</f>
        <v>CHEST_ITEM_TYPE_T1_SHARD</v>
      </c>
      <c r="W6" s="13" t="str">
        <f t="shared" si="4"/>
        <v/>
      </c>
      <c r="X6" s="3" t="str">
        <f t="shared" si="5"/>
        <v/>
      </c>
      <c r="Y6" s="3" t="str">
        <f t="shared" ref="Y6" si="10">IF(X6&lt;&gt;"",Y5&amp;","&amp;X6,Y5)</f>
        <v>100.0%</v>
      </c>
    </row>
    <row r="7" spans="2:25" x14ac:dyDescent="0.3">
      <c r="N7" s="3" t="str">
        <f ca="1">"["&amp;N6&amp;"]"</f>
        <v>[51111,52111,53111]</v>
      </c>
      <c r="O7" s="3" t="str">
        <f>"["&amp;O6&amp;"]"</f>
        <v>[3333,3333,3334]</v>
      </c>
      <c r="P7" s="3" t="str">
        <f>"["&amp;P6&amp;"]"</f>
        <v>[(3,3),(3,3),(3,3)]</v>
      </c>
      <c r="S7" s="10"/>
      <c r="V7" s="3" t="str">
        <f>"["&amp;V6&amp;"]"</f>
        <v>[CHEST_ITEM_TYPE_T1_SHARD]</v>
      </c>
      <c r="Y7" s="3" t="str">
        <f>"["&amp;Y6&amp;"]"</f>
        <v>[100.0%]</v>
      </c>
    </row>
    <row r="8" spans="2:25" x14ac:dyDescent="0.3">
      <c r="W8" s="13"/>
    </row>
    <row r="9" spans="2:25" x14ac:dyDescent="0.3">
      <c r="B9" s="2" t="str">
        <f>数据源!DX41</f>
        <v>联赛等级</v>
      </c>
      <c r="C9" s="2" t="str">
        <f>数据源!DY41</f>
        <v>道具名称</v>
      </c>
      <c r="D9" s="2" t="str">
        <f>数据源!DZ41</f>
        <v>对应大类</v>
      </c>
      <c r="E9" s="2" t="str">
        <f>数据源!EA41</f>
        <v>道具价值</v>
      </c>
      <c r="F9" s="2" t="str">
        <f>数据源!EB41</f>
        <v>抽取个数</v>
      </c>
      <c r="G9" s="2" t="str">
        <f>数据源!EC41</f>
        <v>价值比例</v>
      </c>
      <c r="H9" s="2" t="str">
        <f>数据源!ED41</f>
        <v>产出概率</v>
      </c>
      <c r="I9" s="2" t="str">
        <f>数据源!EE41</f>
        <v>权重值</v>
      </c>
      <c r="J9" s="7" t="s">
        <v>234</v>
      </c>
      <c r="K9" s="7" t="s">
        <v>235</v>
      </c>
      <c r="L9" s="3" t="s">
        <v>222</v>
      </c>
      <c r="M9" s="3" t="s">
        <v>152</v>
      </c>
      <c r="N9" s="3" t="s">
        <v>224</v>
      </c>
      <c r="O9" s="3" t="s">
        <v>225</v>
      </c>
      <c r="P9" s="3" t="s">
        <v>226</v>
      </c>
      <c r="Q9" s="8" t="s">
        <v>244</v>
      </c>
      <c r="R9" s="8" t="s">
        <v>245</v>
      </c>
      <c r="S9" s="8" t="s">
        <v>246</v>
      </c>
      <c r="W9" s="13"/>
    </row>
    <row r="10" spans="2:25" x14ac:dyDescent="0.3">
      <c r="B10" s="2">
        <f>数据源!DX42</f>
        <v>2</v>
      </c>
      <c r="C10" s="2" t="str">
        <f>数据源!DY42</f>
        <v>二号</v>
      </c>
      <c r="D10" s="2" t="str">
        <f>数据源!DZ42</f>
        <v>坦克碎片</v>
      </c>
      <c r="E10" s="2">
        <f>数据源!EA42</f>
        <v>25</v>
      </c>
      <c r="F10" s="2">
        <f>数据源!EB42</f>
        <v>3</v>
      </c>
      <c r="G10" s="2">
        <f>数据源!EC42</f>
        <v>0.33329999999999999</v>
      </c>
      <c r="H10" s="2">
        <f>数据源!ED42</f>
        <v>0.33329999999999999</v>
      </c>
      <c r="I10" s="2">
        <f>数据源!EE42</f>
        <v>3333</v>
      </c>
      <c r="J10" s="3">
        <f t="shared" ref="J10:J12" si="11">F10</f>
        <v>3</v>
      </c>
      <c r="K10" s="3">
        <f>F10*2-J10</f>
        <v>3</v>
      </c>
      <c r="L10" s="3" t="str">
        <f>RIGHT(D10,2)</f>
        <v>碎片</v>
      </c>
      <c r="M10" s="3">
        <f ca="1">IF(OR(L10="坦克",L10="碎片"),VLOOKUP(C10,INDIRECT("坦克ID"),MATCH(L10&amp;"ID",INDIRECT("坦克标头"),0),FALSE),VLOOKUP(C10,INDIRECT(L10&amp;"ID"),2,FALSE))</f>
        <v>51211</v>
      </c>
      <c r="N10" s="3">
        <f ca="1">M10</f>
        <v>51211</v>
      </c>
      <c r="O10" s="3">
        <f>I10</f>
        <v>3333</v>
      </c>
      <c r="P10" s="1" t="str">
        <f>"("&amp;J10&amp;","&amp;K10&amp;")"</f>
        <v>(3,3)</v>
      </c>
      <c r="Q10" s="3" t="str">
        <f>IF(D10="坦克碎片",VLOOKUP(C10,道具信息!$N$2:$O$291,2,FALSE)&amp;"碎片",VLOOKUP(C10,道具信息!$N$2:$O$291,2,FALSE))</f>
        <v>T2坦克碎片</v>
      </c>
      <c r="R10" s="3">
        <f>SUMIFS(I$3:I$48,Q$3:Q$48,Q10,B$3:B$48,B10)</f>
        <v>10000</v>
      </c>
      <c r="S10" s="11">
        <f>ROUND(R10/SUMIF(B$3:B$48,B10,I$3:I$48),3)</f>
        <v>1</v>
      </c>
      <c r="T10" s="3" t="str">
        <f>VLOOKUP(Q10,道具信息!$Q$3:$S$20,2,FALSE)</f>
        <v>CHEST_ITEM_TYPE_T2_SHARD</v>
      </c>
      <c r="U10" s="3" t="str">
        <f>T10</f>
        <v>CHEST_ITEM_TYPE_T2_SHARD</v>
      </c>
      <c r="V10" s="3" t="str">
        <f>U10</f>
        <v>CHEST_ITEM_TYPE_T2_SHARD</v>
      </c>
      <c r="W10" s="13">
        <f>IF(U10&lt;&gt;"",ROUND(S10*100%,3),"")</f>
        <v>1</v>
      </c>
      <c r="X10" s="3" t="str">
        <f>TEXT(W10,"0.0%")</f>
        <v>100.0%</v>
      </c>
      <c r="Y10" s="3" t="str">
        <f>X10</f>
        <v>100.0%</v>
      </c>
    </row>
    <row r="11" spans="2:25" x14ac:dyDescent="0.3">
      <c r="B11" s="2">
        <f>数据源!DX43</f>
        <v>2</v>
      </c>
      <c r="C11" s="2" t="str">
        <f>数据源!DY43</f>
        <v>T-34</v>
      </c>
      <c r="D11" s="2" t="str">
        <f>数据源!DZ43</f>
        <v>坦克碎片</v>
      </c>
      <c r="E11" s="2">
        <f>数据源!EA43</f>
        <v>25</v>
      </c>
      <c r="F11" s="2">
        <f>数据源!EB43</f>
        <v>3</v>
      </c>
      <c r="G11" s="2">
        <f>数据源!EC43</f>
        <v>0.33329999999999999</v>
      </c>
      <c r="H11" s="2">
        <f>数据源!ED43</f>
        <v>0.33329999999999999</v>
      </c>
      <c r="I11" s="2">
        <f>数据源!EE43</f>
        <v>3333</v>
      </c>
      <c r="J11" s="3">
        <f t="shared" si="11"/>
        <v>3</v>
      </c>
      <c r="K11" s="3">
        <f t="shared" ref="K11:K12" si="12">F11*2-J11</f>
        <v>3</v>
      </c>
      <c r="L11" s="3" t="str">
        <f t="shared" ref="L11:L12" si="13">RIGHT(D11,2)</f>
        <v>碎片</v>
      </c>
      <c r="M11" s="3">
        <f t="shared" ref="M11:M12" ca="1" si="14">IF(OR(L11="坦克",L11="碎片"),VLOOKUP(C11,INDIRECT("坦克ID"),MATCH(L11&amp;"ID",INDIRECT("坦克标头"),0),FALSE),VLOOKUP(C11,INDIRECT(L11&amp;"ID"),2,FALSE))</f>
        <v>52211</v>
      </c>
      <c r="N11" s="3" t="str">
        <f ca="1">N10&amp;","&amp;M11</f>
        <v>51211,52211</v>
      </c>
      <c r="O11" s="3" t="str">
        <f>O10&amp;","&amp;I11</f>
        <v>3333,3333</v>
      </c>
      <c r="P11" s="1" t="str">
        <f>P10&amp;","&amp;"("&amp;J11&amp;","&amp;K11&amp;")"</f>
        <v>(3,3),(3,3)</v>
      </c>
      <c r="Q11" s="3" t="str">
        <f>IF(D11="坦克碎片",VLOOKUP(C11,道具信息!$N$2:$O$291,2,FALSE)&amp;"碎片",VLOOKUP(C11,道具信息!$N$2:$O$291,2,FALSE))</f>
        <v>T2坦克碎片</v>
      </c>
      <c r="R11" s="3">
        <f>SUMIFS(I$3:I$48,Q$3:Q$48,Q11,B$3:B$48,B11)</f>
        <v>10000</v>
      </c>
      <c r="S11" s="11">
        <f>ROUND(R11/SUMIF(B$3:B$48,B11,I$3:I$48),3)</f>
        <v>1</v>
      </c>
      <c r="T11" s="3" t="str">
        <f>VLOOKUP(Q11,道具信息!$Q$3:$S$20,2,FALSE)</f>
        <v>CHEST_ITEM_TYPE_T2_SHARD</v>
      </c>
      <c r="U11" s="3" t="str">
        <f>IF(COUNTIF(U$10:U10,T11)=0,T11,"")</f>
        <v/>
      </c>
      <c r="V11" s="3" t="str">
        <f>IF(U11&lt;&gt;"",V10&amp;","&amp;U11,V10)</f>
        <v>CHEST_ITEM_TYPE_T2_SHARD</v>
      </c>
      <c r="W11" s="13" t="str">
        <f t="shared" ref="W11:W12" si="15">IF(U11&lt;&gt;"",ROUND(S11*100%,3),"")</f>
        <v/>
      </c>
      <c r="X11" s="3" t="str">
        <f t="shared" ref="X11:X12" si="16">TEXT(W11,"0.0%")</f>
        <v/>
      </c>
      <c r="Y11" s="3" t="str">
        <f>IF(X11&lt;&gt;"",Y10&amp;","&amp;X11,Y10)</f>
        <v>100.0%</v>
      </c>
    </row>
    <row r="12" spans="2:25" x14ac:dyDescent="0.3">
      <c r="B12" s="2">
        <f>数据源!DX44</f>
        <v>2</v>
      </c>
      <c r="C12" s="2" t="str">
        <f>数据源!DY44</f>
        <v>KV-1</v>
      </c>
      <c r="D12" s="2" t="str">
        <f>数据源!DZ44</f>
        <v>坦克碎片</v>
      </c>
      <c r="E12" s="2">
        <f>数据源!EA44</f>
        <v>25</v>
      </c>
      <c r="F12" s="2">
        <f>数据源!EB44</f>
        <v>3</v>
      </c>
      <c r="G12" s="2">
        <f>数据源!EC44</f>
        <v>0.33339999999999997</v>
      </c>
      <c r="H12" s="2">
        <f>数据源!ED44</f>
        <v>0.33339999999999997</v>
      </c>
      <c r="I12" s="2">
        <f>数据源!EE44</f>
        <v>3334</v>
      </c>
      <c r="J12" s="3">
        <f t="shared" si="11"/>
        <v>3</v>
      </c>
      <c r="K12" s="3">
        <f t="shared" si="12"/>
        <v>3</v>
      </c>
      <c r="L12" s="3" t="str">
        <f t="shared" si="13"/>
        <v>碎片</v>
      </c>
      <c r="M12" s="3">
        <f t="shared" ca="1" si="14"/>
        <v>53211</v>
      </c>
      <c r="N12" s="3" t="str">
        <f t="shared" ref="N12" ca="1" si="17">N11&amp;","&amp;M12</f>
        <v>51211,52211,53211</v>
      </c>
      <c r="O12" s="3" t="str">
        <f t="shared" ref="O12" si="18">O11&amp;","&amp;I12</f>
        <v>3333,3333,3334</v>
      </c>
      <c r="P12" s="1" t="str">
        <f t="shared" ref="P12" si="19">P11&amp;","&amp;"("&amp;J12&amp;","&amp;K12&amp;")"</f>
        <v>(3,3),(3,3),(3,3)</v>
      </c>
      <c r="Q12" s="3" t="str">
        <f>IF(D12="坦克碎片",VLOOKUP(C12,道具信息!$N$2:$O$291,2,FALSE)&amp;"碎片",VLOOKUP(C12,道具信息!$N$2:$O$291,2,FALSE))</f>
        <v>T2坦克碎片</v>
      </c>
      <c r="R12" s="3">
        <f>SUMIFS(I$3:I$48,Q$3:Q$48,Q12,B$3:B$48,B12)</f>
        <v>10000</v>
      </c>
      <c r="S12" s="11">
        <f>ROUND(R12/SUMIF(B$3:B$48,B12,I$3:I$48),3)</f>
        <v>1</v>
      </c>
      <c r="T12" s="3" t="str">
        <f>VLOOKUP(Q12,道具信息!$Q$3:$S$20,2,FALSE)</f>
        <v>CHEST_ITEM_TYPE_T2_SHARD</v>
      </c>
      <c r="U12" s="3" t="str">
        <f>IF(COUNTIF(U$10:U11,T12)=0,T12,"")</f>
        <v/>
      </c>
      <c r="V12" s="3" t="str">
        <f t="shared" ref="V12" si="20">IF(U12&lt;&gt;"",V11&amp;","&amp;U12,V11)</f>
        <v>CHEST_ITEM_TYPE_T2_SHARD</v>
      </c>
      <c r="W12" s="13" t="str">
        <f t="shared" si="15"/>
        <v/>
      </c>
      <c r="X12" s="3" t="str">
        <f t="shared" si="16"/>
        <v/>
      </c>
      <c r="Y12" s="3" t="str">
        <f t="shared" ref="Y12" si="21">IF(X12&lt;&gt;"",Y11&amp;","&amp;X12,Y11)</f>
        <v>100.0%</v>
      </c>
    </row>
    <row r="13" spans="2:25" x14ac:dyDescent="0.3">
      <c r="N13" s="3" t="str">
        <f ca="1">"["&amp;N12&amp;"]"</f>
        <v>[51211,52211,53211]</v>
      </c>
      <c r="O13" s="3" t="str">
        <f>"["&amp;O12&amp;"]"</f>
        <v>[3333,3333,3334]</v>
      </c>
      <c r="P13" s="3" t="str">
        <f>"["&amp;P12&amp;"]"</f>
        <v>[(3,3),(3,3),(3,3)]</v>
      </c>
      <c r="S13" s="10"/>
      <c r="V13" s="3" t="str">
        <f>"["&amp;V12&amp;"]"</f>
        <v>[CHEST_ITEM_TYPE_T2_SHARD]</v>
      </c>
      <c r="Y13" s="3" t="str">
        <f>"["&amp;Y12&amp;"]"</f>
        <v>[100.0%]</v>
      </c>
    </row>
    <row r="15" spans="2:25" x14ac:dyDescent="0.3">
      <c r="B15" s="2" t="str">
        <f>数据源!DX47</f>
        <v>联赛等级</v>
      </c>
      <c r="C15" s="2" t="str">
        <f>数据源!DY47</f>
        <v>道具名称</v>
      </c>
      <c r="D15" s="2" t="str">
        <f>数据源!DZ47</f>
        <v>对应大类</v>
      </c>
      <c r="E15" s="2" t="str">
        <f>数据源!EA47</f>
        <v>道具价值</v>
      </c>
      <c r="F15" s="2" t="str">
        <f>数据源!EB47</f>
        <v>抽取个数</v>
      </c>
      <c r="G15" s="2" t="str">
        <f>数据源!EC47</f>
        <v>价值比例</v>
      </c>
      <c r="H15" s="2" t="str">
        <f>数据源!ED47</f>
        <v>产出概率</v>
      </c>
      <c r="I15" s="2" t="str">
        <f>数据源!EE47</f>
        <v>权重值</v>
      </c>
      <c r="J15" s="7" t="s">
        <v>234</v>
      </c>
      <c r="K15" s="7" t="s">
        <v>235</v>
      </c>
      <c r="L15" s="3" t="s">
        <v>222</v>
      </c>
      <c r="M15" s="3" t="s">
        <v>152</v>
      </c>
      <c r="N15" s="3" t="s">
        <v>224</v>
      </c>
      <c r="O15" s="3" t="s">
        <v>225</v>
      </c>
      <c r="P15" s="3" t="s">
        <v>226</v>
      </c>
      <c r="Q15" s="8" t="s">
        <v>244</v>
      </c>
      <c r="R15" s="8" t="s">
        <v>245</v>
      </c>
      <c r="S15" s="8" t="s">
        <v>246</v>
      </c>
    </row>
    <row r="16" spans="2:25" x14ac:dyDescent="0.3">
      <c r="B16" s="2">
        <f>数据源!DX48</f>
        <v>3</v>
      </c>
      <c r="C16" s="2" t="str">
        <f>数据源!DY48</f>
        <v>Puma</v>
      </c>
      <c r="D16" s="2" t="str">
        <f>数据源!DZ48</f>
        <v>坦克碎片</v>
      </c>
      <c r="E16" s="2">
        <f>数据源!EA48</f>
        <v>50</v>
      </c>
      <c r="F16" s="2">
        <f>数据源!EB48</f>
        <v>3</v>
      </c>
      <c r="G16" s="2">
        <f>数据源!EC48</f>
        <v>0.33329999999999999</v>
      </c>
      <c r="H16" s="2">
        <f>数据源!ED48</f>
        <v>0.33329999999999999</v>
      </c>
      <c r="I16" s="2">
        <f>数据源!EE48</f>
        <v>3333</v>
      </c>
      <c r="J16" s="3">
        <f t="shared" ref="J16:J18" si="22">F16</f>
        <v>3</v>
      </c>
      <c r="K16" s="3">
        <f>F16*2-J16</f>
        <v>3</v>
      </c>
      <c r="L16" s="3" t="str">
        <f>RIGHT(D16,2)</f>
        <v>碎片</v>
      </c>
      <c r="M16" s="3">
        <f ca="1">IF(OR(L16="坦克",L16="碎片"),VLOOKUP(C16,INDIRECT("坦克ID"),MATCH(L16&amp;"ID",INDIRECT("坦克标头"),0),FALSE),VLOOKUP(C16,INDIRECT(L16&amp;"ID"),2,FALSE))</f>
        <v>51221</v>
      </c>
      <c r="N16" s="3">
        <f ca="1">M16</f>
        <v>51221</v>
      </c>
      <c r="O16" s="3">
        <f>I16</f>
        <v>3333</v>
      </c>
      <c r="P16" s="1" t="str">
        <f>"("&amp;J16&amp;","&amp;K16&amp;")"</f>
        <v>(3,3)</v>
      </c>
      <c r="Q16" s="3" t="str">
        <f>IF(D16="坦克碎片",VLOOKUP(C16,道具信息!$N$2:$O$291,2,FALSE)&amp;"碎片",VLOOKUP(C16,道具信息!$N$2:$O$291,2,FALSE))</f>
        <v>T2坦克碎片</v>
      </c>
      <c r="R16" s="3">
        <f>SUMIFS(I$3:I$48,Q$3:Q$48,Q16,B$3:B$48,B16)</f>
        <v>10000</v>
      </c>
      <c r="S16" s="11">
        <f>ROUND(R16/SUMIF(B$3:B$48,B16,I$3:I$48),3)</f>
        <v>1</v>
      </c>
      <c r="T16" s="3" t="str">
        <f>VLOOKUP(Q16,道具信息!$Q$3:$S$20,2,FALSE)</f>
        <v>CHEST_ITEM_TYPE_T2_SHARD</v>
      </c>
      <c r="U16" s="3" t="str">
        <f>T16</f>
        <v>CHEST_ITEM_TYPE_T2_SHARD</v>
      </c>
      <c r="V16" s="3" t="str">
        <f>U16</f>
        <v>CHEST_ITEM_TYPE_T2_SHARD</v>
      </c>
      <c r="W16" s="13">
        <f>IF(U16&lt;&gt;"",ROUND(S16*100%,3),"")</f>
        <v>1</v>
      </c>
      <c r="X16" s="3" t="str">
        <f>TEXT(W16,"0.0%")</f>
        <v>100.0%</v>
      </c>
      <c r="Y16" s="3" t="str">
        <f>X16</f>
        <v>100.0%</v>
      </c>
    </row>
    <row r="17" spans="2:25" x14ac:dyDescent="0.3">
      <c r="B17" s="2">
        <f>数据源!DX49</f>
        <v>3</v>
      </c>
      <c r="C17" s="2" t="str">
        <f>数据源!DY49</f>
        <v>四号</v>
      </c>
      <c r="D17" s="2" t="str">
        <f>数据源!DZ49</f>
        <v>坦克碎片</v>
      </c>
      <c r="E17" s="2">
        <f>数据源!EA49</f>
        <v>50</v>
      </c>
      <c r="F17" s="2">
        <f>数据源!EB49</f>
        <v>3</v>
      </c>
      <c r="G17" s="2">
        <f>数据源!EC49</f>
        <v>0.33329999999999999</v>
      </c>
      <c r="H17" s="2">
        <f>数据源!ED49</f>
        <v>0.33329999999999999</v>
      </c>
      <c r="I17" s="2">
        <f>数据源!EE49</f>
        <v>3333</v>
      </c>
      <c r="J17" s="3">
        <f t="shared" si="22"/>
        <v>3</v>
      </c>
      <c r="K17" s="3">
        <f t="shared" ref="K17:K18" si="23">F17*2-J17</f>
        <v>3</v>
      </c>
      <c r="L17" s="3" t="str">
        <f t="shared" ref="L17:L18" si="24">RIGHT(D17,2)</f>
        <v>碎片</v>
      </c>
      <c r="M17" s="3">
        <f t="shared" ref="M17:M18" ca="1" si="25">IF(OR(L17="坦克",L17="碎片"),VLOOKUP(C17,INDIRECT("坦克ID"),MATCH(L17&amp;"ID",INDIRECT("坦克标头"),0),FALSE),VLOOKUP(C17,INDIRECT(L17&amp;"ID"),2,FALSE))</f>
        <v>52221</v>
      </c>
      <c r="N17" s="3" t="str">
        <f ca="1">N16&amp;","&amp;M17</f>
        <v>51221,52221</v>
      </c>
      <c r="O17" s="3" t="str">
        <f>O16&amp;","&amp;I17</f>
        <v>3333,3333</v>
      </c>
      <c r="P17" s="1" t="str">
        <f>P16&amp;","&amp;"("&amp;J17&amp;","&amp;K17&amp;")"</f>
        <v>(3,3),(3,3)</v>
      </c>
      <c r="Q17" s="3" t="str">
        <f>IF(D17="坦克碎片",VLOOKUP(C17,道具信息!$N$2:$O$291,2,FALSE)&amp;"碎片",VLOOKUP(C17,道具信息!$N$2:$O$291,2,FALSE))</f>
        <v>T2坦克碎片</v>
      </c>
      <c r="R17" s="3">
        <f>SUMIFS(I$3:I$48,Q$3:Q$48,Q17,B$3:B$48,B17)</f>
        <v>10000</v>
      </c>
      <c r="S17" s="11">
        <f>ROUND(R17/SUMIF(B$3:B$48,B17,I$3:I$48),3)</f>
        <v>1</v>
      </c>
      <c r="T17" s="3" t="str">
        <f>VLOOKUP(Q17,道具信息!$Q$3:$S$20,2,FALSE)</f>
        <v>CHEST_ITEM_TYPE_T2_SHARD</v>
      </c>
      <c r="U17" s="3" t="str">
        <f>IF(COUNTIF(U$16:U16,T17)=0,T17,"")</f>
        <v/>
      </c>
      <c r="V17" s="3" t="str">
        <f>IF(U17&lt;&gt;"",V16&amp;","&amp;U17,V16)</f>
        <v>CHEST_ITEM_TYPE_T2_SHARD</v>
      </c>
      <c r="W17" s="13" t="str">
        <f t="shared" ref="W17:W18" si="26">IF(U17&lt;&gt;"",ROUND(S17*100%,3),"")</f>
        <v/>
      </c>
      <c r="X17" s="3" t="str">
        <f t="shared" ref="X17:X18" si="27">TEXT(W17,"0.0%")</f>
        <v/>
      </c>
      <c r="Y17" s="3" t="str">
        <f>IF(X17&lt;&gt;"",Y16&amp;","&amp;X17,Y16)</f>
        <v>100.0%</v>
      </c>
    </row>
    <row r="18" spans="2:25" x14ac:dyDescent="0.3">
      <c r="B18" s="2">
        <f>数据源!DX50</f>
        <v>3</v>
      </c>
      <c r="C18" s="2" t="str">
        <f>数据源!DY50</f>
        <v>丘吉尔</v>
      </c>
      <c r="D18" s="2" t="str">
        <f>数据源!DZ50</f>
        <v>坦克碎片</v>
      </c>
      <c r="E18" s="2">
        <f>数据源!EA50</f>
        <v>50</v>
      </c>
      <c r="F18" s="2">
        <f>数据源!EB50</f>
        <v>3</v>
      </c>
      <c r="G18" s="2">
        <f>数据源!EC50</f>
        <v>0.33339999999999997</v>
      </c>
      <c r="H18" s="2">
        <f>数据源!ED50</f>
        <v>0.33339999999999997</v>
      </c>
      <c r="I18" s="2">
        <f>数据源!EE50</f>
        <v>3334</v>
      </c>
      <c r="J18" s="3">
        <f t="shared" si="22"/>
        <v>3</v>
      </c>
      <c r="K18" s="3">
        <f t="shared" si="23"/>
        <v>3</v>
      </c>
      <c r="L18" s="3" t="str">
        <f t="shared" si="24"/>
        <v>碎片</v>
      </c>
      <c r="M18" s="3">
        <f t="shared" ca="1" si="25"/>
        <v>53221</v>
      </c>
      <c r="N18" s="3" t="str">
        <f t="shared" ref="N18" ca="1" si="28">N17&amp;","&amp;M18</f>
        <v>51221,52221,53221</v>
      </c>
      <c r="O18" s="3" t="str">
        <f t="shared" ref="O18" si="29">O17&amp;","&amp;I18</f>
        <v>3333,3333,3334</v>
      </c>
      <c r="P18" s="1" t="str">
        <f t="shared" ref="P18" si="30">P17&amp;","&amp;"("&amp;J18&amp;","&amp;K18&amp;")"</f>
        <v>(3,3),(3,3),(3,3)</v>
      </c>
      <c r="Q18" s="3" t="str">
        <f>IF(D18="坦克碎片",VLOOKUP(C18,道具信息!$N$2:$O$291,2,FALSE)&amp;"碎片",VLOOKUP(C18,道具信息!$N$2:$O$291,2,FALSE))</f>
        <v>T2坦克碎片</v>
      </c>
      <c r="R18" s="3">
        <f>SUMIFS(I$3:I$48,Q$3:Q$48,Q18,B$3:B$48,B18)</f>
        <v>10000</v>
      </c>
      <c r="S18" s="11">
        <f>ROUND(R18/SUMIF(B$3:B$48,B18,I$3:I$48),3)</f>
        <v>1</v>
      </c>
      <c r="T18" s="3" t="str">
        <f>VLOOKUP(Q18,道具信息!$Q$3:$S$20,2,FALSE)</f>
        <v>CHEST_ITEM_TYPE_T2_SHARD</v>
      </c>
      <c r="U18" s="3" t="str">
        <f>IF(COUNTIF(U$16:U17,T18)=0,T18,"")</f>
        <v/>
      </c>
      <c r="V18" s="3" t="str">
        <f t="shared" ref="V18" si="31">IF(U18&lt;&gt;"",V17&amp;","&amp;U18,V17)</f>
        <v>CHEST_ITEM_TYPE_T2_SHARD</v>
      </c>
      <c r="W18" s="13" t="str">
        <f t="shared" si="26"/>
        <v/>
      </c>
      <c r="X18" s="3" t="str">
        <f t="shared" si="27"/>
        <v/>
      </c>
      <c r="Y18" s="3" t="str">
        <f t="shared" ref="Y18" si="32">IF(X18&lt;&gt;"",Y17&amp;","&amp;X18,Y17)</f>
        <v>100.0%</v>
      </c>
    </row>
    <row r="19" spans="2:25" x14ac:dyDescent="0.3">
      <c r="N19" s="3" t="str">
        <f ca="1">"["&amp;N18&amp;"]"</f>
        <v>[51221,52221,53221]</v>
      </c>
      <c r="O19" s="3" t="str">
        <f>"["&amp;O18&amp;"]"</f>
        <v>[3333,3333,3334]</v>
      </c>
      <c r="P19" s="3" t="str">
        <f>"["&amp;P18&amp;"]"</f>
        <v>[(3,3),(3,3),(3,3)]</v>
      </c>
      <c r="S19" s="10"/>
      <c r="V19" s="3" t="str">
        <f>"["&amp;V18&amp;"]"</f>
        <v>[CHEST_ITEM_TYPE_T2_SHARD]</v>
      </c>
      <c r="Y19" s="3" t="str">
        <f>"["&amp;Y18&amp;"]"</f>
        <v>[100.0%]</v>
      </c>
    </row>
    <row r="21" spans="2:25" x14ac:dyDescent="0.3">
      <c r="B21" s="2" t="str">
        <f>数据源!DX53</f>
        <v>联赛等级</v>
      </c>
      <c r="C21" s="2" t="str">
        <f>数据源!DY53</f>
        <v>道具名称</v>
      </c>
      <c r="D21" s="2" t="str">
        <f>数据源!DZ53</f>
        <v>对应大类</v>
      </c>
      <c r="E21" s="2" t="str">
        <f>数据源!EA53</f>
        <v>道具价值</v>
      </c>
      <c r="F21" s="2" t="str">
        <f>数据源!EB53</f>
        <v>抽取个数</v>
      </c>
      <c r="G21" s="2" t="str">
        <f>数据源!EC53</f>
        <v>价值比例</v>
      </c>
      <c r="H21" s="2" t="str">
        <f>数据源!ED53</f>
        <v>产出概率</v>
      </c>
      <c r="I21" s="2" t="str">
        <f>数据源!EE53</f>
        <v>权重值</v>
      </c>
      <c r="J21" s="7" t="s">
        <v>234</v>
      </c>
      <c r="K21" s="7" t="s">
        <v>235</v>
      </c>
      <c r="L21" s="3" t="s">
        <v>222</v>
      </c>
      <c r="M21" s="3" t="s">
        <v>152</v>
      </c>
      <c r="N21" s="3" t="s">
        <v>224</v>
      </c>
      <c r="O21" s="3" t="s">
        <v>225</v>
      </c>
      <c r="P21" s="3" t="s">
        <v>226</v>
      </c>
      <c r="Q21" s="8" t="s">
        <v>244</v>
      </c>
      <c r="R21" s="8" t="s">
        <v>245</v>
      </c>
      <c r="S21" s="8" t="s">
        <v>246</v>
      </c>
    </row>
    <row r="22" spans="2:25" x14ac:dyDescent="0.3">
      <c r="B22" s="2">
        <f>数据源!DX54</f>
        <v>5</v>
      </c>
      <c r="C22" s="2" t="str">
        <f>数据源!DY54</f>
        <v>35(t)</v>
      </c>
      <c r="D22" s="2" t="str">
        <f>数据源!DZ54</f>
        <v>坦克碎片</v>
      </c>
      <c r="E22" s="2">
        <f>数据源!EA54</f>
        <v>50</v>
      </c>
      <c r="F22" s="2">
        <f>数据源!EB54</f>
        <v>3</v>
      </c>
      <c r="G22" s="2">
        <f>数据源!EC54</f>
        <v>0.33329999999999999</v>
      </c>
      <c r="H22" s="2">
        <f>数据源!ED54</f>
        <v>0.33329999999999999</v>
      </c>
      <c r="I22" s="2">
        <f>数据源!EE54</f>
        <v>3333</v>
      </c>
      <c r="J22" s="3">
        <f t="shared" ref="J22:J24" si="33">F22</f>
        <v>3</v>
      </c>
      <c r="K22" s="3">
        <f>F22*2-J22</f>
        <v>3</v>
      </c>
      <c r="L22" s="3" t="str">
        <f>RIGHT(D22,2)</f>
        <v>碎片</v>
      </c>
      <c r="M22" s="3">
        <f ca="1">IF(OR(L22="坦克",L22="碎片"),VLOOKUP(C22,INDIRECT("坦克ID"),MATCH(L22&amp;"ID",INDIRECT("坦克标头"),0),FALSE),VLOOKUP(C22,INDIRECT(L22&amp;"ID"),2,FALSE))</f>
        <v>51311</v>
      </c>
      <c r="N22" s="3">
        <f ca="1">M22</f>
        <v>51311</v>
      </c>
      <c r="O22" s="3">
        <f>I22</f>
        <v>3333</v>
      </c>
      <c r="P22" s="1" t="str">
        <f>"("&amp;J22&amp;","&amp;K22&amp;")"</f>
        <v>(3,3)</v>
      </c>
      <c r="Q22" s="3" t="str">
        <f>IF(D22="坦克碎片",VLOOKUP(C22,道具信息!$N$2:$O$291,2,FALSE)&amp;"碎片",VLOOKUP(C22,道具信息!$N$2:$O$291,2,FALSE))</f>
        <v>T3坦克碎片</v>
      </c>
      <c r="R22" s="3">
        <f>SUMIFS(I$3:I$48,Q$3:Q$48,Q22,B$3:B$48,B22)</f>
        <v>10000</v>
      </c>
      <c r="S22" s="11">
        <f>ROUND(R22/SUMIF(B$3:B$48,B22,I$3:I$48),3)</f>
        <v>1</v>
      </c>
      <c r="T22" s="3" t="str">
        <f>VLOOKUP(Q22,道具信息!$Q$3:$S$20,2,FALSE)</f>
        <v>CHEST_ITEM_TYPE_T3_SHARD</v>
      </c>
      <c r="U22" s="3" t="str">
        <f>T22</f>
        <v>CHEST_ITEM_TYPE_T3_SHARD</v>
      </c>
      <c r="V22" s="3" t="str">
        <f>U22</f>
        <v>CHEST_ITEM_TYPE_T3_SHARD</v>
      </c>
      <c r="W22" s="13">
        <f>IF(U22&lt;&gt;"",ROUND(S22*100%,3),"")</f>
        <v>1</v>
      </c>
      <c r="X22" s="3" t="str">
        <f>TEXT(W22,"0.0%")</f>
        <v>100.0%</v>
      </c>
      <c r="Y22" s="3" t="str">
        <f>X22</f>
        <v>100.0%</v>
      </c>
    </row>
    <row r="23" spans="2:25" x14ac:dyDescent="0.3">
      <c r="B23" s="2">
        <f>数据源!DX55</f>
        <v>5</v>
      </c>
      <c r="C23" s="2" t="str">
        <f>数据源!DY55</f>
        <v>玛蒂尔达</v>
      </c>
      <c r="D23" s="2" t="str">
        <f>数据源!DZ55</f>
        <v>坦克碎片</v>
      </c>
      <c r="E23" s="2">
        <f>数据源!EA55</f>
        <v>50</v>
      </c>
      <c r="F23" s="2">
        <f>数据源!EB55</f>
        <v>3</v>
      </c>
      <c r="G23" s="2">
        <f>数据源!EC55</f>
        <v>0.33329999999999999</v>
      </c>
      <c r="H23" s="2">
        <f>数据源!ED55</f>
        <v>0.33329999999999999</v>
      </c>
      <c r="I23" s="2">
        <f>数据源!EE55</f>
        <v>3333</v>
      </c>
      <c r="J23" s="3">
        <f t="shared" si="33"/>
        <v>3</v>
      </c>
      <c r="K23" s="3">
        <f t="shared" ref="K23:K24" si="34">F23*2-J23</f>
        <v>3</v>
      </c>
      <c r="L23" s="3" t="str">
        <f t="shared" ref="L23:L24" si="35">RIGHT(D23,2)</f>
        <v>碎片</v>
      </c>
      <c r="M23" s="3">
        <f t="shared" ref="M23:M24" ca="1" si="36">IF(OR(L23="坦克",L23="碎片"),VLOOKUP(C23,INDIRECT("坦克ID"),MATCH(L23&amp;"ID",INDIRECT("坦克标头"),0),FALSE),VLOOKUP(C23,INDIRECT(L23&amp;"ID"),2,FALSE))</f>
        <v>52311</v>
      </c>
      <c r="N23" s="3" t="str">
        <f ca="1">N22&amp;","&amp;M23</f>
        <v>51311,52311</v>
      </c>
      <c r="O23" s="3" t="str">
        <f>O22&amp;","&amp;I23</f>
        <v>3333,3333</v>
      </c>
      <c r="P23" s="1" t="str">
        <f>P22&amp;","&amp;"("&amp;J23&amp;","&amp;K23&amp;")"</f>
        <v>(3,3),(3,3)</v>
      </c>
      <c r="Q23" s="3" t="str">
        <f>IF(D23="坦克碎片",VLOOKUP(C23,道具信息!$N$2:$O$291,2,FALSE)&amp;"碎片",VLOOKUP(C23,道具信息!$N$2:$O$291,2,FALSE))</f>
        <v>T3坦克碎片</v>
      </c>
      <c r="R23" s="3">
        <f>SUMIFS(I$3:I$48,Q$3:Q$48,Q23,B$3:B$48,B23)</f>
        <v>10000</v>
      </c>
      <c r="S23" s="11">
        <f>ROUND(R23/SUMIF(B$3:B$48,B23,I$3:I$48),3)</f>
        <v>1</v>
      </c>
      <c r="T23" s="3" t="str">
        <f>VLOOKUP(Q23,道具信息!$Q$3:$S$20,2,FALSE)</f>
        <v>CHEST_ITEM_TYPE_T3_SHARD</v>
      </c>
      <c r="U23" s="3" t="str">
        <f>IF(COUNTIF(U$22:U22,T23)=0,T23,"")</f>
        <v/>
      </c>
      <c r="V23" s="3" t="str">
        <f>IF(U23&lt;&gt;"",V22&amp;","&amp;U23,V22)</f>
        <v>CHEST_ITEM_TYPE_T3_SHARD</v>
      </c>
      <c r="W23" s="13" t="str">
        <f t="shared" ref="W23:W24" si="37">IF(U23&lt;&gt;"",ROUND(S23*100%,3),"")</f>
        <v/>
      </c>
      <c r="X23" s="3" t="str">
        <f t="shared" ref="X23:X24" si="38">TEXT(W23,"0.0%")</f>
        <v/>
      </c>
      <c r="Y23" s="3" t="str">
        <f>IF(X23&lt;&gt;"",Y22&amp;","&amp;X23,Y22)</f>
        <v>100.0%</v>
      </c>
    </row>
    <row r="24" spans="2:25" x14ac:dyDescent="0.3">
      <c r="B24" s="2">
        <f>数据源!DX56</f>
        <v>5</v>
      </c>
      <c r="C24" s="2" t="str">
        <f>数据源!DY56</f>
        <v>黑豹</v>
      </c>
      <c r="D24" s="2" t="str">
        <f>数据源!DZ56</f>
        <v>坦克碎片</v>
      </c>
      <c r="E24" s="2">
        <f>数据源!EA56</f>
        <v>50</v>
      </c>
      <c r="F24" s="2">
        <f>数据源!EB56</f>
        <v>3</v>
      </c>
      <c r="G24" s="2">
        <f>数据源!EC56</f>
        <v>0.33339999999999997</v>
      </c>
      <c r="H24" s="2">
        <f>数据源!ED56</f>
        <v>0.33339999999999997</v>
      </c>
      <c r="I24" s="2">
        <f>数据源!EE56</f>
        <v>3334</v>
      </c>
      <c r="J24" s="3">
        <f t="shared" si="33"/>
        <v>3</v>
      </c>
      <c r="K24" s="3">
        <f t="shared" si="34"/>
        <v>3</v>
      </c>
      <c r="L24" s="3" t="str">
        <f t="shared" si="35"/>
        <v>碎片</v>
      </c>
      <c r="M24" s="3">
        <f t="shared" ca="1" si="36"/>
        <v>53311</v>
      </c>
      <c r="N24" s="3" t="str">
        <f t="shared" ref="N24" ca="1" si="39">N23&amp;","&amp;M24</f>
        <v>51311,52311,53311</v>
      </c>
      <c r="O24" s="3" t="str">
        <f t="shared" ref="O24" si="40">O23&amp;","&amp;I24</f>
        <v>3333,3333,3334</v>
      </c>
      <c r="P24" s="1" t="str">
        <f t="shared" ref="P24" si="41">P23&amp;","&amp;"("&amp;J24&amp;","&amp;K24&amp;")"</f>
        <v>(3,3),(3,3),(3,3)</v>
      </c>
      <c r="Q24" s="3" t="str">
        <f>IF(D24="坦克碎片",VLOOKUP(C24,道具信息!$N$2:$O$291,2,FALSE)&amp;"碎片",VLOOKUP(C24,道具信息!$N$2:$O$291,2,FALSE))</f>
        <v>T3坦克碎片</v>
      </c>
      <c r="R24" s="3">
        <f>SUMIFS(I$3:I$48,Q$3:Q$48,Q24,B$3:B$48,B24)</f>
        <v>10000</v>
      </c>
      <c r="S24" s="11">
        <f>ROUND(R24/SUMIF(B$3:B$48,B24,I$3:I$48),3)</f>
        <v>1</v>
      </c>
      <c r="T24" s="3" t="str">
        <f>VLOOKUP(Q24,道具信息!$Q$3:$S$20,2,FALSE)</f>
        <v>CHEST_ITEM_TYPE_T3_SHARD</v>
      </c>
      <c r="U24" s="3" t="str">
        <f>IF(COUNTIF(U$22:U23,T24)=0,T24,"")</f>
        <v/>
      </c>
      <c r="V24" s="3" t="str">
        <f t="shared" ref="V24" si="42">IF(U24&lt;&gt;"",V23&amp;","&amp;U24,V23)</f>
        <v>CHEST_ITEM_TYPE_T3_SHARD</v>
      </c>
      <c r="W24" s="13" t="str">
        <f t="shared" si="37"/>
        <v/>
      </c>
      <c r="X24" s="3" t="str">
        <f t="shared" si="38"/>
        <v/>
      </c>
      <c r="Y24" s="3" t="str">
        <f t="shared" ref="Y24" si="43">IF(X24&lt;&gt;"",Y23&amp;","&amp;X24,Y23)</f>
        <v>100.0%</v>
      </c>
    </row>
    <row r="25" spans="2:25" x14ac:dyDescent="0.3">
      <c r="N25" s="3" t="str">
        <f ca="1">"["&amp;N24&amp;"]"</f>
        <v>[51311,52311,53311]</v>
      </c>
      <c r="O25" s="3" t="str">
        <f>"["&amp;O24&amp;"]"</f>
        <v>[3333,3333,3334]</v>
      </c>
      <c r="P25" s="3" t="str">
        <f>"["&amp;P24&amp;"]"</f>
        <v>[(3,3),(3,3),(3,3)]</v>
      </c>
      <c r="S25" s="10"/>
      <c r="V25" s="3" t="str">
        <f>"["&amp;V24&amp;"]"</f>
        <v>[CHEST_ITEM_TYPE_T3_SHARD]</v>
      </c>
      <c r="Y25" s="3" t="str">
        <f>"["&amp;Y24&amp;"]"</f>
        <v>[100.0%]</v>
      </c>
    </row>
    <row r="27" spans="2:25" x14ac:dyDescent="0.3">
      <c r="B27" s="2" t="str">
        <f>数据源!DX59</f>
        <v>联赛等级</v>
      </c>
      <c r="C27" s="2" t="str">
        <f>数据源!DY59</f>
        <v>道具名称</v>
      </c>
      <c r="D27" s="2" t="str">
        <f>数据源!DZ59</f>
        <v>对应大类</v>
      </c>
      <c r="E27" s="2" t="str">
        <f>数据源!EA59</f>
        <v>道具价值</v>
      </c>
      <c r="F27" s="2" t="str">
        <f>数据源!EB59</f>
        <v>抽取个数</v>
      </c>
      <c r="G27" s="2" t="str">
        <f>数据源!EC59</f>
        <v>价值比例</v>
      </c>
      <c r="H27" s="2" t="str">
        <f>数据源!ED59</f>
        <v>产出概率</v>
      </c>
      <c r="I27" s="2" t="str">
        <f>数据源!EE59</f>
        <v>权重值</v>
      </c>
      <c r="J27" s="7" t="s">
        <v>234</v>
      </c>
      <c r="K27" s="7" t="s">
        <v>235</v>
      </c>
      <c r="L27" s="3" t="s">
        <v>222</v>
      </c>
      <c r="M27" s="3" t="s">
        <v>152</v>
      </c>
      <c r="N27" s="3" t="s">
        <v>224</v>
      </c>
      <c r="O27" s="3" t="s">
        <v>225</v>
      </c>
      <c r="P27" s="3" t="s">
        <v>226</v>
      </c>
      <c r="Q27" s="8" t="s">
        <v>244</v>
      </c>
      <c r="R27" s="8" t="s">
        <v>245</v>
      </c>
      <c r="S27" s="8" t="s">
        <v>246</v>
      </c>
    </row>
    <row r="28" spans="2:25" x14ac:dyDescent="0.3">
      <c r="B28" s="2">
        <f>数据源!DX60</f>
        <v>6</v>
      </c>
      <c r="C28" s="2" t="str">
        <f>数据源!DY60</f>
        <v>十字军</v>
      </c>
      <c r="D28" s="2" t="str">
        <f>数据源!DZ60</f>
        <v>坦克碎片</v>
      </c>
      <c r="E28" s="2">
        <f>数据源!EA60</f>
        <v>62.666666666666657</v>
      </c>
      <c r="F28" s="2">
        <f>数据源!EB60</f>
        <v>3</v>
      </c>
      <c r="G28" s="2">
        <f>数据源!EC60</f>
        <v>0.33329999999999999</v>
      </c>
      <c r="H28" s="2">
        <f>数据源!ED60</f>
        <v>0.33329999999999999</v>
      </c>
      <c r="I28" s="2">
        <f>数据源!EE60</f>
        <v>3333</v>
      </c>
      <c r="J28" s="3">
        <f t="shared" ref="J28:J30" si="44">F28</f>
        <v>3</v>
      </c>
      <c r="K28" s="3">
        <f>F28*2-J28</f>
        <v>3</v>
      </c>
      <c r="L28" s="3" t="str">
        <f>RIGHT(D28,2)</f>
        <v>碎片</v>
      </c>
      <c r="M28" s="3">
        <f ca="1">IF(OR(L28="坦克",L28="碎片"),VLOOKUP(C28,INDIRECT("坦克ID"),MATCH(L28&amp;"ID",INDIRECT("坦克标头"),0),FALSE),VLOOKUP(C28,INDIRECT(L28&amp;"ID"),2,FALSE))</f>
        <v>51321</v>
      </c>
      <c r="N28" s="3">
        <f ca="1">M28</f>
        <v>51321</v>
      </c>
      <c r="O28" s="3">
        <f>I28</f>
        <v>3333</v>
      </c>
      <c r="P28" s="1" t="str">
        <f>"("&amp;J28&amp;","&amp;K28&amp;")"</f>
        <v>(3,3)</v>
      </c>
      <c r="Q28" s="3" t="str">
        <f>IF(D28="坦克碎片",VLOOKUP(C28,道具信息!$N$2:$O$291,2,FALSE)&amp;"碎片",VLOOKUP(C28,道具信息!$N$2:$O$291,2,FALSE))</f>
        <v>T3坦克碎片</v>
      </c>
      <c r="R28" s="3">
        <f>SUMIFS(I$3:I$48,Q$3:Q$48,Q28,B$3:B$48,B28)</f>
        <v>10000</v>
      </c>
      <c r="S28" s="11">
        <f>ROUND(R28/SUMIF(B$3:B$48,B28,I$3:I$48),3)</f>
        <v>1</v>
      </c>
      <c r="T28" s="3" t="str">
        <f>VLOOKUP(Q28,道具信息!$Q$3:$S$20,2,FALSE)</f>
        <v>CHEST_ITEM_TYPE_T3_SHARD</v>
      </c>
      <c r="U28" s="3" t="str">
        <f>T28</f>
        <v>CHEST_ITEM_TYPE_T3_SHARD</v>
      </c>
      <c r="V28" s="3" t="str">
        <f>U28</f>
        <v>CHEST_ITEM_TYPE_T3_SHARD</v>
      </c>
      <c r="W28" s="13">
        <f>IF(U28&lt;&gt;"",ROUND(S28*100%,3),"")</f>
        <v>1</v>
      </c>
      <c r="X28" s="3" t="str">
        <f>TEXT(W28,"0.0%")</f>
        <v>100.0%</v>
      </c>
      <c r="Y28" s="3" t="str">
        <f>X28</f>
        <v>100.0%</v>
      </c>
    </row>
    <row r="29" spans="2:25" x14ac:dyDescent="0.3">
      <c r="B29" s="2">
        <f>数据源!DX61</f>
        <v>6</v>
      </c>
      <c r="C29" s="2" t="str">
        <f>数据源!DY61</f>
        <v>谢尔曼</v>
      </c>
      <c r="D29" s="2" t="str">
        <f>数据源!DZ61</f>
        <v>坦克碎片</v>
      </c>
      <c r="E29" s="2">
        <f>数据源!EA61</f>
        <v>62.666666666666657</v>
      </c>
      <c r="F29" s="2">
        <f>数据源!EB61</f>
        <v>3</v>
      </c>
      <c r="G29" s="2">
        <f>数据源!EC61</f>
        <v>0.33329999999999999</v>
      </c>
      <c r="H29" s="2">
        <f>数据源!ED61</f>
        <v>0.33329999999999999</v>
      </c>
      <c r="I29" s="2">
        <f>数据源!EE61</f>
        <v>3333</v>
      </c>
      <c r="J29" s="3">
        <f t="shared" si="44"/>
        <v>3</v>
      </c>
      <c r="K29" s="3">
        <f t="shared" ref="K29:K30" si="45">F29*2-J29</f>
        <v>3</v>
      </c>
      <c r="L29" s="3" t="str">
        <f t="shared" ref="L29:L30" si="46">RIGHT(D29,2)</f>
        <v>碎片</v>
      </c>
      <c r="M29" s="3">
        <f t="shared" ref="M29:M30" ca="1" si="47">IF(OR(L29="坦克",L29="碎片"),VLOOKUP(C29,INDIRECT("坦克ID"),MATCH(L29&amp;"ID",INDIRECT("坦克标头"),0),FALSE),VLOOKUP(C29,INDIRECT(L29&amp;"ID"),2,FALSE))</f>
        <v>52321</v>
      </c>
      <c r="N29" s="3" t="str">
        <f ca="1">N28&amp;","&amp;M29</f>
        <v>51321,52321</v>
      </c>
      <c r="O29" s="3" t="str">
        <f>O28&amp;","&amp;I29</f>
        <v>3333,3333</v>
      </c>
      <c r="P29" s="1" t="str">
        <f>P28&amp;","&amp;"("&amp;J29&amp;","&amp;K29&amp;")"</f>
        <v>(3,3),(3,3)</v>
      </c>
      <c r="Q29" s="3" t="str">
        <f>IF(D29="坦克碎片",VLOOKUP(C29,道具信息!$N$2:$O$291,2,FALSE)&amp;"碎片",VLOOKUP(C29,道具信息!$N$2:$O$291,2,FALSE))</f>
        <v>T3坦克碎片</v>
      </c>
      <c r="R29" s="3">
        <f>SUMIFS(I$3:I$48,Q$3:Q$48,Q29,B$3:B$48,B29)</f>
        <v>10000</v>
      </c>
      <c r="S29" s="11">
        <f>ROUND(R29/SUMIF(B$3:B$48,B29,I$3:I$48),3)</f>
        <v>1</v>
      </c>
      <c r="T29" s="3" t="str">
        <f>VLOOKUP(Q29,道具信息!$Q$3:$S$20,2,FALSE)</f>
        <v>CHEST_ITEM_TYPE_T3_SHARD</v>
      </c>
      <c r="U29" s="3" t="str">
        <f>IF(COUNTIF(U$28:U28,T29)=0,T29,"")</f>
        <v/>
      </c>
      <c r="V29" s="3" t="str">
        <f>IF(U29&lt;&gt;"",V28&amp;","&amp;U29,V28)</f>
        <v>CHEST_ITEM_TYPE_T3_SHARD</v>
      </c>
      <c r="W29" s="13" t="str">
        <f t="shared" ref="W29:W30" si="48">IF(U29&lt;&gt;"",ROUND(S29*100%,3),"")</f>
        <v/>
      </c>
      <c r="X29" s="3" t="str">
        <f t="shared" ref="X29:X30" si="49">TEXT(W29,"0.0%")</f>
        <v/>
      </c>
      <c r="Y29" s="3" t="str">
        <f>IF(X29&lt;&gt;"",Y28&amp;","&amp;X29,Y28)</f>
        <v>100.0%</v>
      </c>
    </row>
    <row r="30" spans="2:25" x14ac:dyDescent="0.3">
      <c r="B30" s="2">
        <f>数据源!DX62</f>
        <v>6</v>
      </c>
      <c r="C30" s="2" t="str">
        <f>数据源!DY62</f>
        <v>虎式</v>
      </c>
      <c r="D30" s="2" t="str">
        <f>数据源!DZ62</f>
        <v>坦克碎片</v>
      </c>
      <c r="E30" s="2">
        <f>数据源!EA62</f>
        <v>62.666666666666657</v>
      </c>
      <c r="F30" s="2">
        <f>数据源!EB62</f>
        <v>3</v>
      </c>
      <c r="G30" s="2">
        <f>数据源!EC62</f>
        <v>0.33339999999999997</v>
      </c>
      <c r="H30" s="2">
        <f>数据源!ED62</f>
        <v>0.33339999999999997</v>
      </c>
      <c r="I30" s="2">
        <f>数据源!EE62</f>
        <v>3334</v>
      </c>
      <c r="J30" s="3">
        <f t="shared" si="44"/>
        <v>3</v>
      </c>
      <c r="K30" s="3">
        <f t="shared" si="45"/>
        <v>3</v>
      </c>
      <c r="L30" s="3" t="str">
        <f t="shared" si="46"/>
        <v>碎片</v>
      </c>
      <c r="M30" s="3">
        <f t="shared" ca="1" si="47"/>
        <v>53321</v>
      </c>
      <c r="N30" s="3" t="str">
        <f t="shared" ref="N30" ca="1" si="50">N29&amp;","&amp;M30</f>
        <v>51321,52321,53321</v>
      </c>
      <c r="O30" s="3" t="str">
        <f t="shared" ref="O30" si="51">O29&amp;","&amp;I30</f>
        <v>3333,3333,3334</v>
      </c>
      <c r="P30" s="1" t="str">
        <f t="shared" ref="P30" si="52">P29&amp;","&amp;"("&amp;J30&amp;","&amp;K30&amp;")"</f>
        <v>(3,3),(3,3),(3,3)</v>
      </c>
      <c r="Q30" s="3" t="str">
        <f>IF(D30="坦克碎片",VLOOKUP(C30,道具信息!$N$2:$O$291,2,FALSE)&amp;"碎片",VLOOKUP(C30,道具信息!$N$2:$O$291,2,FALSE))</f>
        <v>T3坦克碎片</v>
      </c>
      <c r="R30" s="3">
        <f>SUMIFS(I$3:I$48,Q$3:Q$48,Q30,B$3:B$48,B30)</f>
        <v>10000</v>
      </c>
      <c r="S30" s="11">
        <f>ROUND(R30/SUMIF(B$3:B$48,B30,I$3:I$48),3)</f>
        <v>1</v>
      </c>
      <c r="T30" s="3" t="str">
        <f>VLOOKUP(Q30,道具信息!$Q$3:$S$20,2,FALSE)</f>
        <v>CHEST_ITEM_TYPE_T3_SHARD</v>
      </c>
      <c r="U30" s="3" t="str">
        <f>IF(COUNTIF(U$28:U29,T30)=0,T30,"")</f>
        <v/>
      </c>
      <c r="V30" s="3" t="str">
        <f t="shared" ref="V30" si="53">IF(U30&lt;&gt;"",V29&amp;","&amp;U30,V29)</f>
        <v>CHEST_ITEM_TYPE_T3_SHARD</v>
      </c>
      <c r="W30" s="13" t="str">
        <f t="shared" si="48"/>
        <v/>
      </c>
      <c r="X30" s="3" t="str">
        <f t="shared" si="49"/>
        <v/>
      </c>
      <c r="Y30" s="3" t="str">
        <f t="shared" ref="Y30" si="54">IF(X30&lt;&gt;"",Y29&amp;","&amp;X30,Y29)</f>
        <v>100.0%</v>
      </c>
    </row>
    <row r="31" spans="2:25" x14ac:dyDescent="0.3">
      <c r="N31" s="3" t="str">
        <f ca="1">"["&amp;N30&amp;"]"</f>
        <v>[51321,52321,53321]</v>
      </c>
      <c r="O31" s="3" t="str">
        <f>"["&amp;O30&amp;"]"</f>
        <v>[3333,3333,3334]</v>
      </c>
      <c r="P31" s="3" t="str">
        <f>"["&amp;P30&amp;"]"</f>
        <v>[(3,3),(3,3),(3,3)]</v>
      </c>
      <c r="S31" s="10"/>
      <c r="V31" s="3" t="str">
        <f>"["&amp;V30&amp;"]"</f>
        <v>[CHEST_ITEM_TYPE_T3_SHARD]</v>
      </c>
      <c r="Y31" s="3" t="str">
        <f>"["&amp;Y30&amp;"]"</f>
        <v>[100.0%]</v>
      </c>
    </row>
    <row r="33" spans="2:25" x14ac:dyDescent="0.3">
      <c r="B33" s="2" t="str">
        <f>数据源!DX65</f>
        <v>联赛等级</v>
      </c>
      <c r="C33" s="2" t="str">
        <f>数据源!DY65</f>
        <v>道具名称</v>
      </c>
      <c r="D33" s="2" t="str">
        <f>数据源!DZ65</f>
        <v>对应大类</v>
      </c>
      <c r="E33" s="2" t="str">
        <f>数据源!EA65</f>
        <v>道具价值</v>
      </c>
      <c r="F33" s="2" t="str">
        <f>数据源!EB65</f>
        <v>抽取个数</v>
      </c>
      <c r="G33" s="2" t="str">
        <f>数据源!EC65</f>
        <v>价值比例</v>
      </c>
      <c r="H33" s="2" t="str">
        <f>数据源!ED65</f>
        <v>产出概率</v>
      </c>
      <c r="I33" s="2" t="str">
        <f>数据源!EE65</f>
        <v>权重值</v>
      </c>
      <c r="J33" s="7" t="s">
        <v>234</v>
      </c>
      <c r="K33" s="7" t="s">
        <v>235</v>
      </c>
      <c r="L33" s="3" t="s">
        <v>222</v>
      </c>
      <c r="M33" s="3" t="s">
        <v>152</v>
      </c>
      <c r="N33" s="3" t="s">
        <v>224</v>
      </c>
      <c r="O33" s="3" t="s">
        <v>225</v>
      </c>
      <c r="P33" s="3" t="s">
        <v>226</v>
      </c>
      <c r="Q33" s="8" t="s">
        <v>244</v>
      </c>
      <c r="R33" s="8" t="s">
        <v>245</v>
      </c>
      <c r="S33" s="8" t="s">
        <v>246</v>
      </c>
    </row>
    <row r="34" spans="2:25" x14ac:dyDescent="0.3">
      <c r="B34" s="2">
        <f>数据源!DX66</f>
        <v>8</v>
      </c>
      <c r="C34" s="2" t="str">
        <f>数据源!DY66</f>
        <v>霞飞</v>
      </c>
      <c r="D34" s="2" t="str">
        <f>数据源!DZ66</f>
        <v>坦克碎片</v>
      </c>
      <c r="E34" s="2">
        <f>数据源!EA66</f>
        <v>100</v>
      </c>
      <c r="F34" s="2">
        <f>数据源!EB66</f>
        <v>2</v>
      </c>
      <c r="G34" s="2">
        <f>数据源!EC66</f>
        <v>0.33329999999999999</v>
      </c>
      <c r="H34" s="2">
        <f>数据源!ED66</f>
        <v>0.33329999999999999</v>
      </c>
      <c r="I34" s="2">
        <f>数据源!EE66</f>
        <v>3333</v>
      </c>
      <c r="J34" s="3">
        <f t="shared" ref="J34:J36" si="55">F34</f>
        <v>2</v>
      </c>
      <c r="K34" s="3">
        <f t="shared" ref="K34:K36" si="56">F34*2-J34</f>
        <v>2</v>
      </c>
      <c r="L34" s="3" t="str">
        <f>RIGHT(D34,2)</f>
        <v>碎片</v>
      </c>
      <c r="M34" s="3">
        <f ca="1">IF(OR(L34="坦克",L34="碎片"),VLOOKUP(C34,INDIRECT("坦克ID"),MATCH(L34&amp;"ID",INDIRECT("坦克标头"),0),FALSE),VLOOKUP(C34,INDIRECT(L34&amp;"ID"),2,FALSE))</f>
        <v>51411</v>
      </c>
      <c r="N34" s="3">
        <f ca="1">M34</f>
        <v>51411</v>
      </c>
      <c r="O34" s="3">
        <f>I34</f>
        <v>3333</v>
      </c>
      <c r="P34" s="1" t="str">
        <f>"("&amp;J34&amp;","&amp;K34&amp;")"</f>
        <v>(2,2)</v>
      </c>
      <c r="Q34" s="3" t="str">
        <f>IF(D34="坦克碎片",VLOOKUP(C34,道具信息!$N$2:$O$291,2,FALSE)&amp;"碎片",VLOOKUP(C34,道具信息!$N$2:$O$291,2,FALSE))</f>
        <v>T4坦克碎片</v>
      </c>
      <c r="R34" s="3">
        <f>SUMIFS(I$3:I$48,Q$3:Q$48,Q34,B$3:B$48,B34)</f>
        <v>10000</v>
      </c>
      <c r="S34" s="11">
        <f>ROUND(R34/SUMIF(B$3:B$48,B34,I$3:I$48),3)</f>
        <v>1</v>
      </c>
      <c r="T34" s="3" t="str">
        <f>VLOOKUP(Q34,道具信息!$Q$3:$S$20,2,FALSE)</f>
        <v>CHEST_ITEM_TYPE_T4_SHARD</v>
      </c>
      <c r="U34" s="3" t="str">
        <f>T34</f>
        <v>CHEST_ITEM_TYPE_T4_SHARD</v>
      </c>
      <c r="V34" s="3" t="str">
        <f>U34</f>
        <v>CHEST_ITEM_TYPE_T4_SHARD</v>
      </c>
      <c r="W34" s="13">
        <f>IF(U34&lt;&gt;"",ROUND(S34*100%,3),"")</f>
        <v>1</v>
      </c>
      <c r="X34" s="3" t="str">
        <f>TEXT(W34,"0.0%")</f>
        <v>100.0%</v>
      </c>
      <c r="Y34" s="3" t="str">
        <f>X34</f>
        <v>100.0%</v>
      </c>
    </row>
    <row r="35" spans="2:25" x14ac:dyDescent="0.3">
      <c r="B35" s="2">
        <f>数据源!DX67</f>
        <v>8</v>
      </c>
      <c r="C35" s="2" t="str">
        <f>数据源!DY67</f>
        <v>M-48</v>
      </c>
      <c r="D35" s="2" t="str">
        <f>数据源!DZ67</f>
        <v>坦克碎片</v>
      </c>
      <c r="E35" s="2">
        <f>数据源!EA67</f>
        <v>100</v>
      </c>
      <c r="F35" s="2">
        <f>数据源!EB67</f>
        <v>2</v>
      </c>
      <c r="G35" s="2">
        <f>数据源!EC67</f>
        <v>0.33329999999999999</v>
      </c>
      <c r="H35" s="2">
        <f>数据源!ED67</f>
        <v>0.33329999999999999</v>
      </c>
      <c r="I35" s="2">
        <f>数据源!EE67</f>
        <v>3333</v>
      </c>
      <c r="J35" s="3">
        <f t="shared" si="55"/>
        <v>2</v>
      </c>
      <c r="K35" s="3">
        <f t="shared" si="56"/>
        <v>2</v>
      </c>
      <c r="L35" s="3" t="str">
        <f t="shared" ref="L35:L36" si="57">RIGHT(D35,2)</f>
        <v>碎片</v>
      </c>
      <c r="M35" s="3">
        <f t="shared" ref="M35:M36" ca="1" si="58">IF(OR(L35="坦克",L35="碎片"),VLOOKUP(C35,INDIRECT("坦克ID"),MATCH(L35&amp;"ID",INDIRECT("坦克标头"),0),FALSE),VLOOKUP(C35,INDIRECT(L35&amp;"ID"),2,FALSE))</f>
        <v>52411</v>
      </c>
      <c r="N35" s="3" t="str">
        <f ca="1">N34&amp;","&amp;M35</f>
        <v>51411,52411</v>
      </c>
      <c r="O35" s="3" t="str">
        <f>O34&amp;","&amp;I35</f>
        <v>3333,3333</v>
      </c>
      <c r="P35" s="1" t="str">
        <f>P34&amp;","&amp;"("&amp;J35&amp;","&amp;K35&amp;")"</f>
        <v>(2,2),(2,2)</v>
      </c>
      <c r="Q35" s="3" t="str">
        <f>IF(D35="坦克碎片",VLOOKUP(C35,道具信息!$N$2:$O$291,2,FALSE)&amp;"碎片",VLOOKUP(C35,道具信息!$N$2:$O$291,2,FALSE))</f>
        <v>T4坦克碎片</v>
      </c>
      <c r="R35" s="3">
        <f>SUMIFS(I$3:I$48,Q$3:Q$48,Q35,B$3:B$48,B35)</f>
        <v>10000</v>
      </c>
      <c r="S35" s="11">
        <f>ROUND(R35/SUMIF(B$3:B$48,B35,I$3:I$48),3)</f>
        <v>1</v>
      </c>
      <c r="T35" s="3" t="str">
        <f>VLOOKUP(Q35,道具信息!$Q$3:$S$20,2,FALSE)</f>
        <v>CHEST_ITEM_TYPE_T4_SHARD</v>
      </c>
      <c r="U35" s="3" t="str">
        <f>IF(COUNTIF(U$34:U34,T35)=0,T35,"")</f>
        <v/>
      </c>
      <c r="V35" s="3" t="str">
        <f>IF(U35&lt;&gt;"",V34&amp;","&amp;U35,V34)</f>
        <v>CHEST_ITEM_TYPE_T4_SHARD</v>
      </c>
      <c r="W35" s="13" t="str">
        <f t="shared" ref="W35:W36" si="59">IF(U35&lt;&gt;"",ROUND(S35*100%,3),"")</f>
        <v/>
      </c>
      <c r="X35" s="3" t="str">
        <f t="shared" ref="X35:X36" si="60">TEXT(W35,"0.0%")</f>
        <v/>
      </c>
      <c r="Y35" s="3" t="str">
        <f>IF(X35&lt;&gt;"",Y34&amp;","&amp;X35,Y34)</f>
        <v>100.0%</v>
      </c>
    </row>
    <row r="36" spans="2:25" x14ac:dyDescent="0.3">
      <c r="B36" s="2">
        <f>数据源!DX68</f>
        <v>8</v>
      </c>
      <c r="C36" s="2" t="str">
        <f>数据源!DY68</f>
        <v>征服者</v>
      </c>
      <c r="D36" s="2" t="str">
        <f>数据源!DZ68</f>
        <v>坦克碎片</v>
      </c>
      <c r="E36" s="2">
        <f>数据源!EA68</f>
        <v>100</v>
      </c>
      <c r="F36" s="2">
        <f>数据源!EB68</f>
        <v>2</v>
      </c>
      <c r="G36" s="2">
        <f>数据源!EC68</f>
        <v>0.33339999999999997</v>
      </c>
      <c r="H36" s="2">
        <f>数据源!ED68</f>
        <v>0.33339999999999997</v>
      </c>
      <c r="I36" s="2">
        <f>数据源!EE68</f>
        <v>3334</v>
      </c>
      <c r="J36" s="3">
        <f t="shared" si="55"/>
        <v>2</v>
      </c>
      <c r="K36" s="3">
        <f t="shared" si="56"/>
        <v>2</v>
      </c>
      <c r="L36" s="3" t="str">
        <f t="shared" si="57"/>
        <v>碎片</v>
      </c>
      <c r="M36" s="3">
        <f t="shared" ca="1" si="58"/>
        <v>53411</v>
      </c>
      <c r="N36" s="3" t="str">
        <f t="shared" ref="N36" ca="1" si="61">N35&amp;","&amp;M36</f>
        <v>51411,52411,53411</v>
      </c>
      <c r="O36" s="3" t="str">
        <f t="shared" ref="O36" si="62">O35&amp;","&amp;I36</f>
        <v>3333,3333,3334</v>
      </c>
      <c r="P36" s="1" t="str">
        <f t="shared" ref="P36" si="63">P35&amp;","&amp;"("&amp;J36&amp;","&amp;K36&amp;")"</f>
        <v>(2,2),(2,2),(2,2)</v>
      </c>
      <c r="Q36" s="3" t="str">
        <f>IF(D36="坦克碎片",VLOOKUP(C36,道具信息!$N$2:$O$291,2,FALSE)&amp;"碎片",VLOOKUP(C36,道具信息!$N$2:$O$291,2,FALSE))</f>
        <v>T4坦克碎片</v>
      </c>
      <c r="R36" s="3">
        <f>SUMIFS(I$3:I$48,Q$3:Q$48,Q36,B$3:B$48,B36)</f>
        <v>10000</v>
      </c>
      <c r="S36" s="11">
        <f>ROUND(R36/SUMIF(B$3:B$48,B36,I$3:I$48),3)</f>
        <v>1</v>
      </c>
      <c r="T36" s="3" t="str">
        <f>VLOOKUP(Q36,道具信息!$Q$3:$S$20,2,FALSE)</f>
        <v>CHEST_ITEM_TYPE_T4_SHARD</v>
      </c>
      <c r="U36" s="3" t="str">
        <f>IF(COUNTIF(U$34:U35,T36)=0,T36,"")</f>
        <v/>
      </c>
      <c r="V36" s="3" t="str">
        <f t="shared" ref="V36" si="64">IF(U36&lt;&gt;"",V35&amp;","&amp;U36,V35)</f>
        <v>CHEST_ITEM_TYPE_T4_SHARD</v>
      </c>
      <c r="W36" s="13" t="str">
        <f t="shared" si="59"/>
        <v/>
      </c>
      <c r="X36" s="3" t="str">
        <f t="shared" si="60"/>
        <v/>
      </c>
      <c r="Y36" s="3" t="str">
        <f t="shared" ref="Y36" si="65">IF(X36&lt;&gt;"",Y35&amp;","&amp;X36,Y35)</f>
        <v>100.0%</v>
      </c>
    </row>
    <row r="37" spans="2:25" x14ac:dyDescent="0.3">
      <c r="N37" s="3" t="str">
        <f ca="1">"["&amp;N36&amp;"]"</f>
        <v>[51411,52411,53411]</v>
      </c>
      <c r="O37" s="3" t="str">
        <f>"["&amp;O36&amp;"]"</f>
        <v>[3333,3333,3334]</v>
      </c>
      <c r="P37" s="3" t="str">
        <f>"["&amp;P36&amp;"]"</f>
        <v>[(2,2),(2,2),(2,2)]</v>
      </c>
      <c r="S37" s="10"/>
      <c r="V37" s="3" t="str">
        <f>"["&amp;V36&amp;"]"</f>
        <v>[CHEST_ITEM_TYPE_T4_SHARD]</v>
      </c>
      <c r="Y37" s="3" t="str">
        <f>"["&amp;Y36&amp;"]"</f>
        <v>[100.0%]</v>
      </c>
    </row>
    <row r="39" spans="2:25" x14ac:dyDescent="0.3">
      <c r="B39" s="2" t="str">
        <f>数据源!DX71</f>
        <v>联赛等级</v>
      </c>
      <c r="C39" s="2" t="str">
        <f>数据源!DY71</f>
        <v>道具名称</v>
      </c>
      <c r="D39" s="2" t="str">
        <f>数据源!DZ71</f>
        <v>对应大类</v>
      </c>
      <c r="E39" s="2" t="str">
        <f>数据源!EA71</f>
        <v>道具价值</v>
      </c>
      <c r="F39" s="2" t="str">
        <f>数据源!EB71</f>
        <v>抽取个数</v>
      </c>
      <c r="G39" s="2" t="str">
        <f>数据源!EC71</f>
        <v>价值比例</v>
      </c>
      <c r="H39" s="2" t="str">
        <f>数据源!ED71</f>
        <v>产出概率</v>
      </c>
      <c r="I39" s="2" t="str">
        <f>数据源!EE71</f>
        <v>权重值</v>
      </c>
      <c r="J39" s="7" t="s">
        <v>234</v>
      </c>
      <c r="K39" s="7" t="s">
        <v>235</v>
      </c>
      <c r="L39" s="3" t="s">
        <v>222</v>
      </c>
      <c r="M39" s="3" t="s">
        <v>152</v>
      </c>
      <c r="N39" s="3" t="s">
        <v>224</v>
      </c>
      <c r="O39" s="3" t="s">
        <v>225</v>
      </c>
      <c r="P39" s="3" t="s">
        <v>226</v>
      </c>
      <c r="Q39" s="8" t="s">
        <v>244</v>
      </c>
      <c r="R39" s="8" t="s">
        <v>245</v>
      </c>
      <c r="S39" s="8" t="s">
        <v>246</v>
      </c>
    </row>
    <row r="40" spans="2:25" x14ac:dyDescent="0.3">
      <c r="B40" s="2">
        <f>数据源!DX72</f>
        <v>9</v>
      </c>
      <c r="C40" s="2" t="str">
        <f>数据源!DY72</f>
        <v>M-41</v>
      </c>
      <c r="D40" s="2" t="str">
        <f>数据源!DZ72</f>
        <v>坦克碎片</v>
      </c>
      <c r="E40" s="2">
        <f>数据源!EA72</f>
        <v>144</v>
      </c>
      <c r="F40" s="2">
        <f>数据源!EB72</f>
        <v>2</v>
      </c>
      <c r="G40" s="2">
        <f>数据源!EC72</f>
        <v>0.33329999999999999</v>
      </c>
      <c r="H40" s="2">
        <f>数据源!ED72</f>
        <v>0.33329999999999999</v>
      </c>
      <c r="I40" s="2">
        <f>数据源!EE72</f>
        <v>3333</v>
      </c>
      <c r="J40" s="3">
        <f t="shared" ref="J40:J42" si="66">F40</f>
        <v>2</v>
      </c>
      <c r="K40" s="3">
        <f t="shared" ref="K40:K42" si="67">F40*2-J40</f>
        <v>2</v>
      </c>
      <c r="L40" s="3" t="str">
        <f>RIGHT(D40,2)</f>
        <v>碎片</v>
      </c>
      <c r="M40" s="3">
        <f ca="1">IF(OR(L40="坦克",L40="碎片"),VLOOKUP(C40,INDIRECT("坦克ID"),MATCH(L40&amp;"ID",INDIRECT("坦克标头"),0),FALSE),VLOOKUP(C40,INDIRECT(L40&amp;"ID"),2,FALSE))</f>
        <v>51421</v>
      </c>
      <c r="N40" s="3">
        <f ca="1">M40</f>
        <v>51421</v>
      </c>
      <c r="O40" s="3">
        <f>I40</f>
        <v>3333</v>
      </c>
      <c r="P40" s="1" t="str">
        <f>"("&amp;J40&amp;","&amp;K40&amp;")"</f>
        <v>(2,2)</v>
      </c>
      <c r="Q40" s="3" t="str">
        <f>IF(D40="坦克碎片",VLOOKUP(C40,道具信息!$N$2:$O$291,2,FALSE)&amp;"碎片",VLOOKUP(C40,道具信息!$N$2:$O$291,2,FALSE))</f>
        <v>T4坦克碎片</v>
      </c>
      <c r="R40" s="3">
        <f>SUMIFS(I$3:I$48,Q$3:Q$48,Q40,B$3:B$48,B40)</f>
        <v>10000</v>
      </c>
      <c r="S40" s="11">
        <f>ROUND(R40/SUMIF(B$3:B$48,B40,I$3:I$48),3)</f>
        <v>1</v>
      </c>
      <c r="T40" s="3" t="str">
        <f>VLOOKUP(Q40,道具信息!$Q$3:$S$20,2,FALSE)</f>
        <v>CHEST_ITEM_TYPE_T4_SHARD</v>
      </c>
      <c r="U40" s="3" t="str">
        <f>T40</f>
        <v>CHEST_ITEM_TYPE_T4_SHARD</v>
      </c>
      <c r="V40" s="3" t="str">
        <f>U40</f>
        <v>CHEST_ITEM_TYPE_T4_SHARD</v>
      </c>
      <c r="W40" s="13">
        <f>IF(U40&lt;&gt;"",ROUND(S40*100%,3),"")</f>
        <v>1</v>
      </c>
      <c r="X40" s="3" t="str">
        <f>TEXT(W40,"0.0%")</f>
        <v>100.0%</v>
      </c>
      <c r="Y40" s="3" t="str">
        <f>X40</f>
        <v>100.0%</v>
      </c>
    </row>
    <row r="41" spans="2:25" x14ac:dyDescent="0.3">
      <c r="B41" s="2">
        <f>数据源!DX73</f>
        <v>9</v>
      </c>
      <c r="C41" s="2" t="str">
        <f>数据源!DY73</f>
        <v>潘兴</v>
      </c>
      <c r="D41" s="2" t="str">
        <f>数据源!DZ73</f>
        <v>坦克碎片</v>
      </c>
      <c r="E41" s="2">
        <f>数据源!EA73</f>
        <v>144</v>
      </c>
      <c r="F41" s="2">
        <f>数据源!EB73</f>
        <v>2</v>
      </c>
      <c r="G41" s="2">
        <f>数据源!EC73</f>
        <v>0.33329999999999999</v>
      </c>
      <c r="H41" s="2">
        <f>数据源!ED73</f>
        <v>0.33329999999999999</v>
      </c>
      <c r="I41" s="2">
        <f>数据源!EE73</f>
        <v>3333</v>
      </c>
      <c r="J41" s="3">
        <f t="shared" si="66"/>
        <v>2</v>
      </c>
      <c r="K41" s="3">
        <f t="shared" si="67"/>
        <v>2</v>
      </c>
      <c r="L41" s="3" t="str">
        <f t="shared" ref="L41:L42" si="68">RIGHT(D41,2)</f>
        <v>碎片</v>
      </c>
      <c r="M41" s="3">
        <f t="shared" ref="M41:M42" ca="1" si="69">IF(OR(L41="坦克",L41="碎片"),VLOOKUP(C41,INDIRECT("坦克ID"),MATCH(L41&amp;"ID",INDIRECT("坦克标头"),0),FALSE),VLOOKUP(C41,INDIRECT(L41&amp;"ID"),2,FALSE))</f>
        <v>52421</v>
      </c>
      <c r="N41" s="3" t="str">
        <f ca="1">N40&amp;","&amp;M41</f>
        <v>51421,52421</v>
      </c>
      <c r="O41" s="3" t="str">
        <f>O40&amp;","&amp;I41</f>
        <v>3333,3333</v>
      </c>
      <c r="P41" s="1" t="str">
        <f>P40&amp;","&amp;"("&amp;J41&amp;","&amp;K41&amp;")"</f>
        <v>(2,2),(2,2)</v>
      </c>
      <c r="Q41" s="3" t="str">
        <f>IF(D41="坦克碎片",VLOOKUP(C41,道具信息!$N$2:$O$291,2,FALSE)&amp;"碎片",VLOOKUP(C41,道具信息!$N$2:$O$291,2,FALSE))</f>
        <v>T4坦克碎片</v>
      </c>
      <c r="R41" s="3">
        <f>SUMIFS(I$3:I$48,Q$3:Q$48,Q41,B$3:B$48,B41)</f>
        <v>10000</v>
      </c>
      <c r="S41" s="11">
        <f>ROUND(R41/SUMIF(B$3:B$48,B41,I$3:I$48),3)</f>
        <v>1</v>
      </c>
      <c r="T41" s="3" t="str">
        <f>VLOOKUP(Q41,道具信息!$Q$3:$S$20,2,FALSE)</f>
        <v>CHEST_ITEM_TYPE_T4_SHARD</v>
      </c>
      <c r="U41" s="3" t="str">
        <f>IF(COUNTIF(U$40:U40,T41)=0,T41,"")</f>
        <v/>
      </c>
      <c r="V41" s="3" t="str">
        <f>IF(U41&lt;&gt;"",V40&amp;","&amp;U41,V40)</f>
        <v>CHEST_ITEM_TYPE_T4_SHARD</v>
      </c>
      <c r="W41" s="13" t="str">
        <f t="shared" ref="W41:W42" si="70">IF(U41&lt;&gt;"",ROUND(S41*100%,3),"")</f>
        <v/>
      </c>
      <c r="X41" s="3" t="str">
        <f t="shared" ref="X41:X42" si="71">TEXT(W41,"0.0%")</f>
        <v/>
      </c>
      <c r="Y41" s="3" t="str">
        <f>IF(X41&lt;&gt;"",Y40&amp;","&amp;X41,Y40)</f>
        <v>100.0%</v>
      </c>
    </row>
    <row r="42" spans="2:25" x14ac:dyDescent="0.3">
      <c r="B42" s="2">
        <f>数据源!DX74</f>
        <v>9</v>
      </c>
      <c r="C42" s="2" t="str">
        <f>数据源!DY74</f>
        <v>IS-4</v>
      </c>
      <c r="D42" s="2" t="str">
        <f>数据源!DZ74</f>
        <v>坦克碎片</v>
      </c>
      <c r="E42" s="2">
        <f>数据源!EA74</f>
        <v>144</v>
      </c>
      <c r="F42" s="2">
        <f>数据源!EB74</f>
        <v>2</v>
      </c>
      <c r="G42" s="2">
        <f>数据源!EC74</f>
        <v>0.33339999999999997</v>
      </c>
      <c r="H42" s="2">
        <f>数据源!ED74</f>
        <v>0.33339999999999997</v>
      </c>
      <c r="I42" s="2">
        <f>数据源!EE74</f>
        <v>3334</v>
      </c>
      <c r="J42" s="3">
        <f t="shared" si="66"/>
        <v>2</v>
      </c>
      <c r="K42" s="3">
        <f t="shared" si="67"/>
        <v>2</v>
      </c>
      <c r="L42" s="3" t="str">
        <f t="shared" si="68"/>
        <v>碎片</v>
      </c>
      <c r="M42" s="3">
        <f t="shared" ca="1" si="69"/>
        <v>53421</v>
      </c>
      <c r="N42" s="3" t="str">
        <f t="shared" ref="N42" ca="1" si="72">N41&amp;","&amp;M42</f>
        <v>51421,52421,53421</v>
      </c>
      <c r="O42" s="3" t="str">
        <f t="shared" ref="O42" si="73">O41&amp;","&amp;I42</f>
        <v>3333,3333,3334</v>
      </c>
      <c r="P42" s="1" t="str">
        <f t="shared" ref="P42" si="74">P41&amp;","&amp;"("&amp;J42&amp;","&amp;K42&amp;")"</f>
        <v>(2,2),(2,2),(2,2)</v>
      </c>
      <c r="Q42" s="3" t="str">
        <f>IF(D42="坦克碎片",VLOOKUP(C42,道具信息!$N$2:$O$291,2,FALSE)&amp;"碎片",VLOOKUP(C42,道具信息!$N$2:$O$291,2,FALSE))</f>
        <v>T4坦克碎片</v>
      </c>
      <c r="R42" s="3">
        <f>SUMIFS(I$3:I$48,Q$3:Q$48,Q42,B$3:B$48,B42)</f>
        <v>10000</v>
      </c>
      <c r="S42" s="11">
        <f>ROUND(R42/SUMIF(B$3:B$48,B42,I$3:I$48),3)</f>
        <v>1</v>
      </c>
      <c r="T42" s="3" t="str">
        <f>VLOOKUP(Q42,道具信息!$Q$3:$S$20,2,FALSE)</f>
        <v>CHEST_ITEM_TYPE_T4_SHARD</v>
      </c>
      <c r="U42" s="3" t="str">
        <f>IF(COUNTIF(U$40:U41,T42)=0,T42,"")</f>
        <v/>
      </c>
      <c r="V42" s="3" t="str">
        <f t="shared" ref="V42" si="75">IF(U42&lt;&gt;"",V41&amp;","&amp;U42,V41)</f>
        <v>CHEST_ITEM_TYPE_T4_SHARD</v>
      </c>
      <c r="W42" s="13" t="str">
        <f t="shared" si="70"/>
        <v/>
      </c>
      <c r="X42" s="3" t="str">
        <f t="shared" si="71"/>
        <v/>
      </c>
      <c r="Y42" s="3" t="str">
        <f t="shared" ref="Y42" si="76">IF(X42&lt;&gt;"",Y41&amp;","&amp;X42,Y41)</f>
        <v>100.0%</v>
      </c>
    </row>
    <row r="43" spans="2:25" x14ac:dyDescent="0.3">
      <c r="N43" s="3" t="str">
        <f ca="1">"["&amp;N42&amp;"]"</f>
        <v>[51421,52421,53421]</v>
      </c>
      <c r="O43" s="3" t="str">
        <f>"["&amp;O42&amp;"]"</f>
        <v>[3333,3333,3334]</v>
      </c>
      <c r="P43" s="3" t="str">
        <f>"["&amp;P42&amp;"]"</f>
        <v>[(2,2),(2,2),(2,2)]</v>
      </c>
      <c r="S43" s="10"/>
      <c r="V43" s="3" t="str">
        <f>"["&amp;V42&amp;"]"</f>
        <v>[CHEST_ITEM_TYPE_T4_SHARD]</v>
      </c>
      <c r="Y43" s="3" t="str">
        <f>"["&amp;Y42&amp;"]"</f>
        <v>[100.0%]</v>
      </c>
    </row>
    <row r="45" spans="2:25" x14ac:dyDescent="0.3">
      <c r="B45" s="2" t="str">
        <f>数据源!DX77</f>
        <v>联赛等级</v>
      </c>
      <c r="C45" s="2" t="str">
        <f>数据源!DY77</f>
        <v>道具名称</v>
      </c>
      <c r="D45" s="2" t="str">
        <f>数据源!DZ77</f>
        <v>对应大类</v>
      </c>
      <c r="E45" s="2" t="str">
        <f>数据源!EA77</f>
        <v>道具价值</v>
      </c>
      <c r="F45" s="2" t="str">
        <f>数据源!EB77</f>
        <v>抽取个数</v>
      </c>
      <c r="G45" s="2" t="str">
        <f>数据源!EC77</f>
        <v>价值比例</v>
      </c>
      <c r="H45" s="2" t="str">
        <f>数据源!ED77</f>
        <v>产出概率</v>
      </c>
      <c r="I45" s="2" t="str">
        <f>数据源!EE77</f>
        <v>权重值</v>
      </c>
      <c r="J45" s="7" t="s">
        <v>234</v>
      </c>
      <c r="K45" s="7" t="s">
        <v>235</v>
      </c>
      <c r="L45" s="3" t="s">
        <v>222</v>
      </c>
      <c r="M45" s="3" t="s">
        <v>152</v>
      </c>
      <c r="N45" s="3" t="s">
        <v>224</v>
      </c>
      <c r="O45" s="3" t="s">
        <v>225</v>
      </c>
      <c r="P45" s="3" t="s">
        <v>226</v>
      </c>
      <c r="Q45" s="8" t="s">
        <v>244</v>
      </c>
      <c r="R45" s="8" t="s">
        <v>245</v>
      </c>
      <c r="S45" s="8" t="s">
        <v>246</v>
      </c>
    </row>
    <row r="46" spans="2:25" x14ac:dyDescent="0.3">
      <c r="B46" s="2">
        <f>数据源!DX78</f>
        <v>10</v>
      </c>
      <c r="C46" s="2" t="str">
        <f>数据源!DY78</f>
        <v>BMP-3</v>
      </c>
      <c r="D46" s="2" t="str">
        <f>数据源!DZ78</f>
        <v>坦克碎片</v>
      </c>
      <c r="E46" s="2">
        <f>数据源!EA78</f>
        <v>165.6</v>
      </c>
      <c r="F46" s="2">
        <f>数据源!EB78</f>
        <v>2</v>
      </c>
      <c r="G46" s="2">
        <f>数据源!EC78</f>
        <v>0.33329999999999999</v>
      </c>
      <c r="H46" s="2">
        <f>数据源!ED78</f>
        <v>0.33329999999999999</v>
      </c>
      <c r="I46" s="2">
        <f>数据源!EE78</f>
        <v>3333</v>
      </c>
      <c r="J46" s="3">
        <f t="shared" ref="J46:J48" si="77">F46</f>
        <v>2</v>
      </c>
      <c r="K46" s="3">
        <f t="shared" ref="K46:K48" si="78">F46*2-J46</f>
        <v>2</v>
      </c>
      <c r="L46" s="3" t="str">
        <f>RIGHT(D46,2)</f>
        <v>碎片</v>
      </c>
      <c r="M46" s="3">
        <f ca="1">IF(OR(L46="坦克",L46="碎片"),VLOOKUP(C46,INDIRECT("坦克ID"),MATCH(L46&amp;"ID",INDIRECT("坦克标头"),0),FALSE),VLOOKUP(C46,INDIRECT(L46&amp;"ID"),2,FALSE))</f>
        <v>51431</v>
      </c>
      <c r="N46" s="3">
        <f ca="1">M46</f>
        <v>51431</v>
      </c>
      <c r="O46" s="3">
        <f>I46</f>
        <v>3333</v>
      </c>
      <c r="P46" s="1" t="str">
        <f>"("&amp;J46&amp;","&amp;K46&amp;")"</f>
        <v>(2,2)</v>
      </c>
      <c r="Q46" s="3" t="str">
        <f>IF(D46="坦克碎片",VLOOKUP(C46,道具信息!$N$2:$O$291,2,FALSE)&amp;"碎片",VLOOKUP(C46,道具信息!$N$2:$O$291,2,FALSE))</f>
        <v>T4坦克碎片</v>
      </c>
      <c r="R46" s="3">
        <f>SUMIFS(I$3:I$48,Q$3:Q$48,Q46,B$3:B$48,B46)</f>
        <v>10000</v>
      </c>
      <c r="S46" s="11">
        <f>ROUND(R46/SUMIF(B$3:B$48,B46,I$3:I$48),3)</f>
        <v>1</v>
      </c>
      <c r="T46" s="3" t="str">
        <f>VLOOKUP(Q46,道具信息!$Q$3:$S$20,2,FALSE)</f>
        <v>CHEST_ITEM_TYPE_T4_SHARD</v>
      </c>
      <c r="U46" s="3" t="str">
        <f>T46</f>
        <v>CHEST_ITEM_TYPE_T4_SHARD</v>
      </c>
      <c r="V46" s="3" t="str">
        <f>U46</f>
        <v>CHEST_ITEM_TYPE_T4_SHARD</v>
      </c>
      <c r="W46" s="13">
        <f>IF(U46&lt;&gt;"",ROUND(S46*100%,3),"")</f>
        <v>1</v>
      </c>
      <c r="X46" s="3" t="str">
        <f>TEXT(W46,"0.0%")</f>
        <v>100.0%</v>
      </c>
      <c r="Y46" s="3" t="str">
        <f>X46</f>
        <v>100.0%</v>
      </c>
    </row>
    <row r="47" spans="2:25" x14ac:dyDescent="0.3">
      <c r="B47" s="2">
        <f>数据源!DX79</f>
        <v>10</v>
      </c>
      <c r="C47" s="2" t="str">
        <f>数据源!DY79</f>
        <v>百夫长</v>
      </c>
      <c r="D47" s="2" t="str">
        <f>数据源!DZ79</f>
        <v>坦克碎片</v>
      </c>
      <c r="E47" s="2">
        <f>数据源!EA79</f>
        <v>165.6</v>
      </c>
      <c r="F47" s="2">
        <f>数据源!EB79</f>
        <v>2</v>
      </c>
      <c r="G47" s="2">
        <f>数据源!EC79</f>
        <v>0.33329999999999999</v>
      </c>
      <c r="H47" s="2">
        <f>数据源!ED79</f>
        <v>0.33329999999999999</v>
      </c>
      <c r="I47" s="2">
        <f>数据源!EE79</f>
        <v>3333</v>
      </c>
      <c r="J47" s="3">
        <f t="shared" si="77"/>
        <v>2</v>
      </c>
      <c r="K47" s="3">
        <f t="shared" si="78"/>
        <v>2</v>
      </c>
      <c r="L47" s="3" t="str">
        <f t="shared" ref="L47:L48" si="79">RIGHT(D47,2)</f>
        <v>碎片</v>
      </c>
      <c r="M47" s="3">
        <f t="shared" ref="M47:M48" ca="1" si="80">IF(OR(L47="坦克",L47="碎片"),VLOOKUP(C47,INDIRECT("坦克ID"),MATCH(L47&amp;"ID",INDIRECT("坦克标头"),0),FALSE),VLOOKUP(C47,INDIRECT(L47&amp;"ID"),2,FALSE))</f>
        <v>52431</v>
      </c>
      <c r="N47" s="3" t="str">
        <f ca="1">N46&amp;","&amp;M47</f>
        <v>51431,52431</v>
      </c>
      <c r="O47" s="3" t="str">
        <f>O46&amp;","&amp;I47</f>
        <v>3333,3333</v>
      </c>
      <c r="P47" s="1" t="str">
        <f>P46&amp;","&amp;"("&amp;J47&amp;","&amp;K47&amp;")"</f>
        <v>(2,2),(2,2)</v>
      </c>
      <c r="Q47" s="3" t="str">
        <f>IF(D47="坦克碎片",VLOOKUP(C47,道具信息!$N$2:$O$291,2,FALSE)&amp;"碎片",VLOOKUP(C47,道具信息!$N$2:$O$291,2,FALSE))</f>
        <v>T4坦克碎片</v>
      </c>
      <c r="R47" s="3">
        <f>SUMIFS(I$3:I$48,Q$3:Q$48,Q47,B$3:B$48,B47)</f>
        <v>10000</v>
      </c>
      <c r="S47" s="11">
        <f>ROUND(R47/SUMIF(B$3:B$48,B47,I$3:I$48),3)</f>
        <v>1</v>
      </c>
      <c r="T47" s="3" t="str">
        <f>VLOOKUP(Q47,道具信息!$Q$3:$S$20,2,FALSE)</f>
        <v>CHEST_ITEM_TYPE_T4_SHARD</v>
      </c>
      <c r="U47" s="3" t="str">
        <f>IF(COUNTIF(U$46:U46,T47)=0,T47,"")</f>
        <v/>
      </c>
      <c r="V47" s="3" t="str">
        <f>IF(U47&lt;&gt;"",V46&amp;","&amp;U47,V46)</f>
        <v>CHEST_ITEM_TYPE_T4_SHARD</v>
      </c>
      <c r="W47" s="13" t="str">
        <f t="shared" ref="W47:W48" si="81">IF(U47&lt;&gt;"",ROUND(S47*100%,3),"")</f>
        <v/>
      </c>
      <c r="X47" s="3" t="str">
        <f t="shared" ref="X47:X48" si="82">TEXT(W47,"0.0%")</f>
        <v/>
      </c>
      <c r="Y47" s="3" t="str">
        <f>IF(X47&lt;&gt;"",Y46&amp;","&amp;X47,Y46)</f>
        <v>100.0%</v>
      </c>
    </row>
    <row r="48" spans="2:25" x14ac:dyDescent="0.3">
      <c r="B48" s="2">
        <f>数据源!DX80</f>
        <v>10</v>
      </c>
      <c r="C48" s="2" t="str">
        <f>数据源!DY80</f>
        <v>T-32</v>
      </c>
      <c r="D48" s="2" t="str">
        <f>数据源!DZ80</f>
        <v>坦克碎片</v>
      </c>
      <c r="E48" s="2">
        <f>数据源!EA80</f>
        <v>165.6</v>
      </c>
      <c r="F48" s="2">
        <f>数据源!EB80</f>
        <v>2</v>
      </c>
      <c r="G48" s="2">
        <f>数据源!EC80</f>
        <v>0.33339999999999997</v>
      </c>
      <c r="H48" s="2">
        <f>数据源!ED80</f>
        <v>0.33339999999999997</v>
      </c>
      <c r="I48" s="2">
        <f>数据源!EE80</f>
        <v>3334</v>
      </c>
      <c r="J48" s="3">
        <f t="shared" si="77"/>
        <v>2</v>
      </c>
      <c r="K48" s="3">
        <f t="shared" si="78"/>
        <v>2</v>
      </c>
      <c r="L48" s="3" t="str">
        <f t="shared" si="79"/>
        <v>碎片</v>
      </c>
      <c r="M48" s="3">
        <f t="shared" ca="1" si="80"/>
        <v>53431</v>
      </c>
      <c r="N48" s="3" t="str">
        <f t="shared" ref="N48" ca="1" si="83">N47&amp;","&amp;M48</f>
        <v>51431,52431,53431</v>
      </c>
      <c r="O48" s="3" t="str">
        <f t="shared" ref="O48" si="84">O47&amp;","&amp;I48</f>
        <v>3333,3333,3334</v>
      </c>
      <c r="P48" s="1" t="str">
        <f t="shared" ref="P48" si="85">P47&amp;","&amp;"("&amp;J48&amp;","&amp;K48&amp;")"</f>
        <v>(2,2),(2,2),(2,2)</v>
      </c>
      <c r="Q48" s="3" t="str">
        <f>IF(D48="坦克碎片",VLOOKUP(C48,道具信息!$N$2:$O$291,2,FALSE)&amp;"碎片",VLOOKUP(C48,道具信息!$N$2:$O$291,2,FALSE))</f>
        <v>T4坦克碎片</v>
      </c>
      <c r="R48" s="3">
        <f>SUMIFS(I$3:I$48,Q$3:Q$48,Q48,B$3:B$48,B48)</f>
        <v>10000</v>
      </c>
      <c r="S48" s="11">
        <f>ROUND(R48/SUMIF(B$3:B$48,B48,I$3:I$48),3)</f>
        <v>1</v>
      </c>
      <c r="T48" s="3" t="str">
        <f>VLOOKUP(Q48,道具信息!$Q$3:$S$20,2,FALSE)</f>
        <v>CHEST_ITEM_TYPE_T4_SHARD</v>
      </c>
      <c r="U48" s="3" t="str">
        <f>IF(COUNTIF(U$46:U47,T48)=0,T48,"")</f>
        <v/>
      </c>
      <c r="V48" s="3" t="str">
        <f t="shared" ref="V48" si="86">IF(U48&lt;&gt;"",V47&amp;","&amp;U48,V47)</f>
        <v>CHEST_ITEM_TYPE_T4_SHARD</v>
      </c>
      <c r="W48" s="13" t="str">
        <f t="shared" si="81"/>
        <v/>
      </c>
      <c r="X48" s="3" t="str">
        <f t="shared" si="82"/>
        <v/>
      </c>
      <c r="Y48" s="3" t="str">
        <f t="shared" ref="Y48" si="87">IF(X48&lt;&gt;"",Y47&amp;","&amp;X48,Y47)</f>
        <v>100.0%</v>
      </c>
    </row>
    <row r="49" spans="14:25" x14ac:dyDescent="0.3">
      <c r="N49" s="3" t="str">
        <f ca="1">"["&amp;N48&amp;"]"</f>
        <v>[51431,52431,53431]</v>
      </c>
      <c r="O49" s="3" t="str">
        <f>"["&amp;O48&amp;"]"</f>
        <v>[3333,3333,3334]</v>
      </c>
      <c r="P49" s="3" t="str">
        <f>"["&amp;P48&amp;"]"</f>
        <v>[(2,2),(2,2),(2,2)]</v>
      </c>
      <c r="S49" s="10"/>
      <c r="V49" s="3" t="str">
        <f>"["&amp;V48&amp;"]"</f>
        <v>[CHEST_ITEM_TYPE_T4_SHARD]</v>
      </c>
      <c r="Y49" s="3" t="str">
        <f>"["&amp;Y48&amp;"]"</f>
        <v>[100.0%]</v>
      </c>
    </row>
  </sheetData>
  <phoneticPr fontId="1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W91"/>
  <sheetViews>
    <sheetView workbookViewId="0">
      <selection activeCell="I18" sqref="I18"/>
    </sheetView>
  </sheetViews>
  <sheetFormatPr defaultRowHeight="13.5" x14ac:dyDescent="0.15"/>
  <sheetData>
    <row r="1" spans="4:23" x14ac:dyDescent="0.15">
      <c r="N1" t="s">
        <v>417</v>
      </c>
      <c r="O1" t="s">
        <v>418</v>
      </c>
      <c r="P1" t="s">
        <v>419</v>
      </c>
      <c r="V1" t="s">
        <v>420</v>
      </c>
      <c r="W1" t="s">
        <v>421</v>
      </c>
    </row>
    <row r="2" spans="4:23" x14ac:dyDescent="0.15">
      <c r="N2" t="s">
        <v>422</v>
      </c>
      <c r="O2" t="s">
        <v>423</v>
      </c>
      <c r="P2" t="s">
        <v>424</v>
      </c>
      <c r="V2" t="s">
        <v>425</v>
      </c>
      <c r="W2" t="s">
        <v>426</v>
      </c>
    </row>
    <row r="3" spans="4:23" x14ac:dyDescent="0.15">
      <c r="N3" t="s">
        <v>427</v>
      </c>
      <c r="O3" t="s">
        <v>428</v>
      </c>
      <c r="P3" t="s">
        <v>429</v>
      </c>
      <c r="V3" t="s">
        <v>430</v>
      </c>
      <c r="W3" t="s">
        <v>431</v>
      </c>
    </row>
    <row r="4" spans="4:23" x14ac:dyDescent="0.15">
      <c r="N4" t="s">
        <v>432</v>
      </c>
      <c r="O4" t="s">
        <v>433</v>
      </c>
      <c r="P4" t="s">
        <v>434</v>
      </c>
      <c r="V4" t="s">
        <v>430</v>
      </c>
      <c r="W4" t="s">
        <v>435</v>
      </c>
    </row>
    <row r="5" spans="4:23" x14ac:dyDescent="0.15">
      <c r="N5" t="s">
        <v>436</v>
      </c>
      <c r="O5" t="s">
        <v>437</v>
      </c>
      <c r="P5" t="s">
        <v>438</v>
      </c>
      <c r="V5" t="s">
        <v>439</v>
      </c>
      <c r="W5" t="s">
        <v>440</v>
      </c>
    </row>
    <row r="6" spans="4:23" x14ac:dyDescent="0.15">
      <c r="N6" t="s">
        <v>441</v>
      </c>
      <c r="O6" t="s">
        <v>442</v>
      </c>
      <c r="P6" t="s">
        <v>443</v>
      </c>
      <c r="V6" t="s">
        <v>444</v>
      </c>
      <c r="W6" t="s">
        <v>445</v>
      </c>
    </row>
    <row r="7" spans="4:23" x14ac:dyDescent="0.15">
      <c r="N7" t="s">
        <v>441</v>
      </c>
      <c r="O7" t="s">
        <v>446</v>
      </c>
      <c r="P7" t="s">
        <v>447</v>
      </c>
      <c r="V7" t="s">
        <v>444</v>
      </c>
      <c r="W7" t="s">
        <v>448</v>
      </c>
    </row>
    <row r="8" spans="4:23" x14ac:dyDescent="0.15">
      <c r="N8" t="s">
        <v>449</v>
      </c>
      <c r="O8" t="s">
        <v>450</v>
      </c>
      <c r="P8" t="s">
        <v>451</v>
      </c>
      <c r="V8" t="s">
        <v>452</v>
      </c>
      <c r="W8" t="s">
        <v>453</v>
      </c>
    </row>
    <row r="9" spans="4:23" x14ac:dyDescent="0.15">
      <c r="N9" t="s">
        <v>454</v>
      </c>
      <c r="O9" t="s">
        <v>455</v>
      </c>
      <c r="P9" t="s">
        <v>456</v>
      </c>
      <c r="V9" t="s">
        <v>457</v>
      </c>
      <c r="W9" t="s">
        <v>458</v>
      </c>
    </row>
    <row r="10" spans="4:23" x14ac:dyDescent="0.15">
      <c r="N10" t="s">
        <v>454</v>
      </c>
      <c r="O10" t="s">
        <v>459</v>
      </c>
      <c r="P10" t="s">
        <v>460</v>
      </c>
      <c r="V10" t="s">
        <v>457</v>
      </c>
      <c r="W10" t="s">
        <v>461</v>
      </c>
    </row>
    <row r="14" spans="4:23" x14ac:dyDescent="0.15">
      <c r="D14" t="s">
        <v>635</v>
      </c>
      <c r="E14" t="s">
        <v>636</v>
      </c>
    </row>
    <row r="15" spans="4:23" x14ac:dyDescent="0.15">
      <c r="D15" t="s">
        <v>637</v>
      </c>
      <c r="E15" t="s">
        <v>517</v>
      </c>
    </row>
    <row r="16" spans="4:23" x14ac:dyDescent="0.15">
      <c r="D16" t="s">
        <v>638</v>
      </c>
      <c r="E16" t="s">
        <v>520</v>
      </c>
    </row>
    <row r="17" spans="4:23" x14ac:dyDescent="0.15">
      <c r="D17" t="s">
        <v>638</v>
      </c>
      <c r="E17" t="s">
        <v>523</v>
      </c>
      <c r="N17" t="s">
        <v>462</v>
      </c>
      <c r="O17" t="s">
        <v>463</v>
      </c>
      <c r="P17" t="s">
        <v>464</v>
      </c>
      <c r="V17" t="s">
        <v>465</v>
      </c>
      <c r="W17" t="s">
        <v>466</v>
      </c>
    </row>
    <row r="18" spans="4:23" x14ac:dyDescent="0.15">
      <c r="D18" t="s">
        <v>639</v>
      </c>
      <c r="E18" t="s">
        <v>526</v>
      </c>
      <c r="N18" t="s">
        <v>462</v>
      </c>
      <c r="O18" t="s">
        <v>467</v>
      </c>
      <c r="P18" t="s">
        <v>468</v>
      </c>
      <c r="V18" t="s">
        <v>465</v>
      </c>
      <c r="W18" t="s">
        <v>469</v>
      </c>
    </row>
    <row r="19" spans="4:23" x14ac:dyDescent="0.15">
      <c r="D19" t="s">
        <v>640</v>
      </c>
      <c r="E19" t="s">
        <v>529</v>
      </c>
      <c r="N19" t="s">
        <v>470</v>
      </c>
      <c r="O19" t="s">
        <v>471</v>
      </c>
      <c r="P19" t="s">
        <v>472</v>
      </c>
      <c r="V19" t="s">
        <v>473</v>
      </c>
      <c r="W19" t="s">
        <v>474</v>
      </c>
    </row>
    <row r="20" spans="4:23" x14ac:dyDescent="0.15">
      <c r="D20" t="s">
        <v>641</v>
      </c>
      <c r="E20" t="s">
        <v>532</v>
      </c>
      <c r="N20" t="s">
        <v>475</v>
      </c>
      <c r="O20" t="s">
        <v>476</v>
      </c>
      <c r="P20" t="s">
        <v>477</v>
      </c>
      <c r="V20" t="s">
        <v>478</v>
      </c>
      <c r="W20" t="s">
        <v>479</v>
      </c>
    </row>
    <row r="21" spans="4:23" x14ac:dyDescent="0.15">
      <c r="D21" t="s">
        <v>642</v>
      </c>
      <c r="E21" t="s">
        <v>535</v>
      </c>
      <c r="N21" t="s">
        <v>480</v>
      </c>
      <c r="O21" t="s">
        <v>481</v>
      </c>
      <c r="P21" t="s">
        <v>482</v>
      </c>
      <c r="V21" t="s">
        <v>478</v>
      </c>
      <c r="W21" t="s">
        <v>483</v>
      </c>
    </row>
    <row r="22" spans="4:23" x14ac:dyDescent="0.15">
      <c r="D22" t="s">
        <v>643</v>
      </c>
      <c r="E22" t="s">
        <v>538</v>
      </c>
      <c r="N22" t="s">
        <v>484</v>
      </c>
      <c r="O22" t="s">
        <v>485</v>
      </c>
      <c r="P22" t="s">
        <v>486</v>
      </c>
      <c r="V22" t="s">
        <v>487</v>
      </c>
      <c r="W22" t="s">
        <v>488</v>
      </c>
    </row>
    <row r="23" spans="4:23" x14ac:dyDescent="0.15">
      <c r="D23" t="s">
        <v>643</v>
      </c>
      <c r="E23" t="s">
        <v>541</v>
      </c>
      <c r="N23" t="s">
        <v>489</v>
      </c>
      <c r="O23" t="s">
        <v>490</v>
      </c>
      <c r="P23" t="s">
        <v>491</v>
      </c>
      <c r="V23" t="s">
        <v>492</v>
      </c>
      <c r="W23" t="s">
        <v>493</v>
      </c>
    </row>
    <row r="24" spans="4:23" x14ac:dyDescent="0.15">
      <c r="N24" t="s">
        <v>494</v>
      </c>
      <c r="O24" t="s">
        <v>495</v>
      </c>
      <c r="P24" t="s">
        <v>496</v>
      </c>
      <c r="V24" t="s">
        <v>497</v>
      </c>
      <c r="W24" t="s">
        <v>498</v>
      </c>
    </row>
    <row r="25" spans="4:23" x14ac:dyDescent="0.15">
      <c r="N25" t="s">
        <v>499</v>
      </c>
      <c r="O25" t="s">
        <v>500</v>
      </c>
      <c r="P25" t="s">
        <v>501</v>
      </c>
      <c r="V25" t="s">
        <v>502</v>
      </c>
      <c r="W25" t="s">
        <v>503</v>
      </c>
    </row>
    <row r="26" spans="4:23" x14ac:dyDescent="0.15">
      <c r="N26" t="s">
        <v>504</v>
      </c>
      <c r="O26" t="s">
        <v>505</v>
      </c>
      <c r="P26" t="s">
        <v>506</v>
      </c>
      <c r="V26" t="s">
        <v>507</v>
      </c>
      <c r="W26" t="s">
        <v>508</v>
      </c>
    </row>
    <row r="27" spans="4:23" x14ac:dyDescent="0.15">
      <c r="N27" t="s">
        <v>504</v>
      </c>
      <c r="O27" t="s">
        <v>509</v>
      </c>
      <c r="P27" t="s">
        <v>510</v>
      </c>
      <c r="V27" t="s">
        <v>507</v>
      </c>
      <c r="W27" t="s">
        <v>511</v>
      </c>
    </row>
    <row r="28" spans="4:23" x14ac:dyDescent="0.15">
      <c r="N28" t="s">
        <v>462</v>
      </c>
      <c r="O28" t="s">
        <v>512</v>
      </c>
      <c r="P28" t="s">
        <v>513</v>
      </c>
      <c r="V28" t="s">
        <v>465</v>
      </c>
      <c r="W28" t="s">
        <v>514</v>
      </c>
    </row>
    <row r="29" spans="4:23" x14ac:dyDescent="0.15">
      <c r="N29" t="s">
        <v>470</v>
      </c>
      <c r="O29" t="s">
        <v>515</v>
      </c>
      <c r="P29" t="s">
        <v>516</v>
      </c>
      <c r="V29" t="s">
        <v>473</v>
      </c>
      <c r="W29" t="s">
        <v>517</v>
      </c>
    </row>
    <row r="30" spans="4:23" x14ac:dyDescent="0.15">
      <c r="N30" t="s">
        <v>475</v>
      </c>
      <c r="O30" t="s">
        <v>518</v>
      </c>
      <c r="P30" t="s">
        <v>519</v>
      </c>
      <c r="V30" t="s">
        <v>478</v>
      </c>
      <c r="W30" t="s">
        <v>520</v>
      </c>
    </row>
    <row r="31" spans="4:23" x14ac:dyDescent="0.15">
      <c r="N31" t="s">
        <v>480</v>
      </c>
      <c r="O31" t="s">
        <v>521</v>
      </c>
      <c r="P31" t="s">
        <v>522</v>
      </c>
      <c r="V31" t="s">
        <v>478</v>
      </c>
      <c r="W31" t="s">
        <v>523</v>
      </c>
    </row>
    <row r="32" spans="4:23" x14ac:dyDescent="0.15">
      <c r="N32" t="s">
        <v>484</v>
      </c>
      <c r="O32" t="s">
        <v>524</v>
      </c>
      <c r="P32" t="s">
        <v>525</v>
      </c>
      <c r="V32" t="s">
        <v>487</v>
      </c>
      <c r="W32" t="s">
        <v>526</v>
      </c>
    </row>
    <row r="33" spans="14:23" x14ac:dyDescent="0.15">
      <c r="N33" t="s">
        <v>489</v>
      </c>
      <c r="O33" t="s">
        <v>527</v>
      </c>
      <c r="P33" t="s">
        <v>528</v>
      </c>
      <c r="V33" t="s">
        <v>492</v>
      </c>
      <c r="W33" t="s">
        <v>529</v>
      </c>
    </row>
    <row r="34" spans="14:23" x14ac:dyDescent="0.15">
      <c r="N34" t="s">
        <v>494</v>
      </c>
      <c r="O34" t="s">
        <v>530</v>
      </c>
      <c r="P34" t="s">
        <v>531</v>
      </c>
      <c r="V34" t="s">
        <v>497</v>
      </c>
      <c r="W34" t="s">
        <v>532</v>
      </c>
    </row>
    <row r="35" spans="14:23" x14ac:dyDescent="0.15">
      <c r="N35" t="s">
        <v>499</v>
      </c>
      <c r="O35" t="s">
        <v>533</v>
      </c>
      <c r="P35" t="s">
        <v>534</v>
      </c>
      <c r="V35" t="s">
        <v>502</v>
      </c>
      <c r="W35" t="s">
        <v>535</v>
      </c>
    </row>
    <row r="36" spans="14:23" x14ac:dyDescent="0.15">
      <c r="N36" t="s">
        <v>504</v>
      </c>
      <c r="O36" t="s">
        <v>536</v>
      </c>
      <c r="P36" t="s">
        <v>537</v>
      </c>
      <c r="V36" t="s">
        <v>507</v>
      </c>
      <c r="W36" t="s">
        <v>538</v>
      </c>
    </row>
    <row r="37" spans="14:23" x14ac:dyDescent="0.15">
      <c r="N37" t="s">
        <v>504</v>
      </c>
      <c r="O37" t="s">
        <v>539</v>
      </c>
      <c r="P37" t="s">
        <v>540</v>
      </c>
      <c r="V37" t="s">
        <v>507</v>
      </c>
      <c r="W37" t="s">
        <v>541</v>
      </c>
    </row>
    <row r="38" spans="14:23" x14ac:dyDescent="0.15">
      <c r="N38" t="s">
        <v>470</v>
      </c>
      <c r="O38" t="s">
        <v>542</v>
      </c>
      <c r="P38" t="s">
        <v>543</v>
      </c>
      <c r="V38" t="s">
        <v>473</v>
      </c>
      <c r="W38" t="s">
        <v>544</v>
      </c>
    </row>
    <row r="39" spans="14:23" x14ac:dyDescent="0.15">
      <c r="N39" t="s">
        <v>470</v>
      </c>
      <c r="O39" t="s">
        <v>542</v>
      </c>
      <c r="P39" t="s">
        <v>543</v>
      </c>
      <c r="V39" t="s">
        <v>478</v>
      </c>
      <c r="W39" t="s">
        <v>547</v>
      </c>
    </row>
    <row r="40" spans="14:23" x14ac:dyDescent="0.15">
      <c r="N40" t="s">
        <v>475</v>
      </c>
      <c r="O40" t="s">
        <v>545</v>
      </c>
      <c r="P40" t="s">
        <v>546</v>
      </c>
      <c r="V40" t="s">
        <v>478</v>
      </c>
      <c r="W40" t="s">
        <v>550</v>
      </c>
    </row>
    <row r="41" spans="14:23" x14ac:dyDescent="0.15">
      <c r="N41" t="s">
        <v>480</v>
      </c>
      <c r="O41" t="s">
        <v>548</v>
      </c>
      <c r="P41" t="s">
        <v>549</v>
      </c>
      <c r="V41" t="s">
        <v>487</v>
      </c>
      <c r="W41" t="s">
        <v>553</v>
      </c>
    </row>
    <row r="42" spans="14:23" x14ac:dyDescent="0.15">
      <c r="N42" t="s">
        <v>484</v>
      </c>
      <c r="O42" t="s">
        <v>551</v>
      </c>
      <c r="P42" t="s">
        <v>552</v>
      </c>
      <c r="V42" t="s">
        <v>492</v>
      </c>
      <c r="W42" t="s">
        <v>556</v>
      </c>
    </row>
    <row r="43" spans="14:23" x14ac:dyDescent="0.15">
      <c r="N43" t="s">
        <v>489</v>
      </c>
      <c r="O43" t="s">
        <v>554</v>
      </c>
      <c r="P43" t="s">
        <v>555</v>
      </c>
      <c r="V43" t="s">
        <v>497</v>
      </c>
      <c r="W43" t="s">
        <v>559</v>
      </c>
    </row>
    <row r="44" spans="14:23" x14ac:dyDescent="0.15">
      <c r="N44" t="s">
        <v>494</v>
      </c>
      <c r="O44" t="s">
        <v>557</v>
      </c>
      <c r="P44" t="s">
        <v>558</v>
      </c>
      <c r="V44" t="s">
        <v>502</v>
      </c>
      <c r="W44" t="s">
        <v>562</v>
      </c>
    </row>
    <row r="45" spans="14:23" x14ac:dyDescent="0.15">
      <c r="N45" t="s">
        <v>499</v>
      </c>
      <c r="O45" t="s">
        <v>560</v>
      </c>
      <c r="P45" t="s">
        <v>561</v>
      </c>
      <c r="V45" t="s">
        <v>507</v>
      </c>
      <c r="W45" t="s">
        <v>565</v>
      </c>
    </row>
    <row r="46" spans="14:23" x14ac:dyDescent="0.15">
      <c r="N46" t="s">
        <v>504</v>
      </c>
      <c r="O46" t="s">
        <v>563</v>
      </c>
      <c r="P46" t="s">
        <v>564</v>
      </c>
      <c r="V46" t="s">
        <v>507</v>
      </c>
      <c r="W46" t="s">
        <v>568</v>
      </c>
    </row>
    <row r="47" spans="14:23" x14ac:dyDescent="0.15">
      <c r="N47" t="s">
        <v>504</v>
      </c>
      <c r="O47" t="s">
        <v>566</v>
      </c>
      <c r="P47" t="s">
        <v>567</v>
      </c>
    </row>
    <row r="52" spans="14:16" x14ac:dyDescent="0.15">
      <c r="N52" t="s">
        <v>417</v>
      </c>
      <c r="O52" t="s">
        <v>569</v>
      </c>
      <c r="P52" t="s">
        <v>570</v>
      </c>
    </row>
    <row r="53" spans="14:16" x14ac:dyDescent="0.15">
      <c r="N53" t="s">
        <v>422</v>
      </c>
      <c r="O53" t="s">
        <v>571</v>
      </c>
      <c r="P53" t="s">
        <v>572</v>
      </c>
    </row>
    <row r="54" spans="14:16" x14ac:dyDescent="0.15">
      <c r="N54" t="s">
        <v>573</v>
      </c>
      <c r="O54" t="s">
        <v>574</v>
      </c>
      <c r="P54" t="s">
        <v>575</v>
      </c>
    </row>
    <row r="55" spans="14:16" x14ac:dyDescent="0.15">
      <c r="N55" t="s">
        <v>432</v>
      </c>
      <c r="O55" t="s">
        <v>576</v>
      </c>
      <c r="P55" t="s">
        <v>577</v>
      </c>
    </row>
    <row r="56" spans="14:16" x14ac:dyDescent="0.15">
      <c r="N56" t="s">
        <v>578</v>
      </c>
      <c r="O56" t="s">
        <v>579</v>
      </c>
      <c r="P56" t="s">
        <v>580</v>
      </c>
    </row>
    <row r="57" spans="14:16" x14ac:dyDescent="0.15">
      <c r="N57" t="s">
        <v>578</v>
      </c>
      <c r="O57" t="s">
        <v>581</v>
      </c>
      <c r="P57" t="s">
        <v>582</v>
      </c>
    </row>
    <row r="58" spans="14:16" x14ac:dyDescent="0.15">
      <c r="N58" t="s">
        <v>583</v>
      </c>
      <c r="O58" t="s">
        <v>584</v>
      </c>
      <c r="P58" t="s">
        <v>585</v>
      </c>
    </row>
    <row r="59" spans="14:16" x14ac:dyDescent="0.15">
      <c r="N59" t="s">
        <v>586</v>
      </c>
      <c r="O59" t="s">
        <v>587</v>
      </c>
      <c r="P59" t="s">
        <v>588</v>
      </c>
    </row>
    <row r="60" spans="14:16" x14ac:dyDescent="0.15">
      <c r="N60" t="s">
        <v>589</v>
      </c>
      <c r="O60" t="s">
        <v>590</v>
      </c>
      <c r="P60" t="s">
        <v>591</v>
      </c>
    </row>
    <row r="61" spans="14:16" x14ac:dyDescent="0.15">
      <c r="N61" t="s">
        <v>592</v>
      </c>
      <c r="O61" t="s">
        <v>593</v>
      </c>
      <c r="P61" t="s">
        <v>594</v>
      </c>
    </row>
    <row r="62" spans="14:16" x14ac:dyDescent="0.15">
      <c r="N62" t="s">
        <v>417</v>
      </c>
      <c r="O62" t="s">
        <v>569</v>
      </c>
      <c r="P62" t="s">
        <v>570</v>
      </c>
    </row>
    <row r="63" spans="14:16" x14ac:dyDescent="0.15">
      <c r="N63" t="s">
        <v>422</v>
      </c>
      <c r="O63" t="s">
        <v>571</v>
      </c>
      <c r="P63" t="s">
        <v>572</v>
      </c>
    </row>
    <row r="64" spans="14:16" x14ac:dyDescent="0.15">
      <c r="N64" t="s">
        <v>573</v>
      </c>
      <c r="O64" t="s">
        <v>574</v>
      </c>
      <c r="P64" t="s">
        <v>575</v>
      </c>
    </row>
    <row r="65" spans="14:16" x14ac:dyDescent="0.15">
      <c r="N65" t="s">
        <v>432</v>
      </c>
      <c r="O65" t="s">
        <v>576</v>
      </c>
      <c r="P65" t="s">
        <v>577</v>
      </c>
    </row>
    <row r="66" spans="14:16" x14ac:dyDescent="0.15">
      <c r="N66" t="s">
        <v>578</v>
      </c>
      <c r="O66" t="s">
        <v>579</v>
      </c>
      <c r="P66" t="s">
        <v>580</v>
      </c>
    </row>
    <row r="67" spans="14:16" x14ac:dyDescent="0.15">
      <c r="N67" t="s">
        <v>578</v>
      </c>
      <c r="O67" t="s">
        <v>581</v>
      </c>
      <c r="P67" t="s">
        <v>582</v>
      </c>
    </row>
    <row r="68" spans="14:16" x14ac:dyDescent="0.15">
      <c r="N68" t="s">
        <v>583</v>
      </c>
      <c r="O68" t="s">
        <v>584</v>
      </c>
      <c r="P68" t="s">
        <v>585</v>
      </c>
    </row>
    <row r="69" spans="14:16" x14ac:dyDescent="0.15">
      <c r="N69" t="s">
        <v>586</v>
      </c>
      <c r="O69" t="s">
        <v>587</v>
      </c>
      <c r="P69" t="s">
        <v>588</v>
      </c>
    </row>
    <row r="70" spans="14:16" x14ac:dyDescent="0.15">
      <c r="N70" t="s">
        <v>589</v>
      </c>
      <c r="O70" t="s">
        <v>590</v>
      </c>
      <c r="P70" t="s">
        <v>591</v>
      </c>
    </row>
    <row r="71" spans="14:16" x14ac:dyDescent="0.15">
      <c r="N71" t="s">
        <v>592</v>
      </c>
      <c r="O71" t="s">
        <v>593</v>
      </c>
      <c r="P71" t="s">
        <v>594</v>
      </c>
    </row>
    <row r="72" spans="14:16" x14ac:dyDescent="0.15">
      <c r="N72" t="s">
        <v>417</v>
      </c>
      <c r="O72" t="s">
        <v>595</v>
      </c>
      <c r="P72" t="s">
        <v>596</v>
      </c>
    </row>
    <row r="73" spans="14:16" x14ac:dyDescent="0.15">
      <c r="N73" t="s">
        <v>422</v>
      </c>
      <c r="O73" t="s">
        <v>597</v>
      </c>
      <c r="P73" t="s">
        <v>598</v>
      </c>
    </row>
    <row r="74" spans="14:16" x14ac:dyDescent="0.15">
      <c r="N74" t="s">
        <v>573</v>
      </c>
      <c r="O74" t="s">
        <v>599</v>
      </c>
      <c r="P74" t="s">
        <v>600</v>
      </c>
    </row>
    <row r="75" spans="14:16" x14ac:dyDescent="0.15">
      <c r="N75" t="s">
        <v>432</v>
      </c>
      <c r="O75" t="s">
        <v>601</v>
      </c>
      <c r="P75" t="s">
        <v>602</v>
      </c>
    </row>
    <row r="76" spans="14:16" x14ac:dyDescent="0.15">
      <c r="N76" t="s">
        <v>578</v>
      </c>
      <c r="O76" t="s">
        <v>603</v>
      </c>
      <c r="P76" t="s">
        <v>604</v>
      </c>
    </row>
    <row r="77" spans="14:16" x14ac:dyDescent="0.15">
      <c r="N77" t="s">
        <v>578</v>
      </c>
      <c r="O77" t="s">
        <v>605</v>
      </c>
      <c r="P77" t="s">
        <v>606</v>
      </c>
    </row>
    <row r="78" spans="14:16" x14ac:dyDescent="0.15">
      <c r="N78" t="s">
        <v>583</v>
      </c>
      <c r="O78" t="s">
        <v>607</v>
      </c>
      <c r="P78" t="s">
        <v>608</v>
      </c>
    </row>
    <row r="79" spans="14:16" x14ac:dyDescent="0.15">
      <c r="N79" t="s">
        <v>586</v>
      </c>
      <c r="O79" t="s">
        <v>609</v>
      </c>
      <c r="P79" t="s">
        <v>610</v>
      </c>
    </row>
    <row r="80" spans="14:16" x14ac:dyDescent="0.15">
      <c r="N80" t="s">
        <v>589</v>
      </c>
      <c r="O80" t="s">
        <v>611</v>
      </c>
      <c r="P80" t="s">
        <v>612</v>
      </c>
    </row>
    <row r="81" spans="14:16" x14ac:dyDescent="0.15">
      <c r="N81" t="s">
        <v>592</v>
      </c>
      <c r="O81" t="s">
        <v>613</v>
      </c>
      <c r="P81" t="s">
        <v>614</v>
      </c>
    </row>
    <row r="82" spans="14:16" x14ac:dyDescent="0.15">
      <c r="N82" t="s">
        <v>417</v>
      </c>
      <c r="O82" t="s">
        <v>615</v>
      </c>
      <c r="P82" t="s">
        <v>616</v>
      </c>
    </row>
    <row r="83" spans="14:16" x14ac:dyDescent="0.15">
      <c r="N83" t="s">
        <v>422</v>
      </c>
      <c r="O83" t="s">
        <v>617</v>
      </c>
      <c r="P83" t="s">
        <v>618</v>
      </c>
    </row>
    <row r="84" spans="14:16" x14ac:dyDescent="0.15">
      <c r="N84" t="s">
        <v>573</v>
      </c>
      <c r="O84" t="s">
        <v>619</v>
      </c>
      <c r="P84" t="s">
        <v>620</v>
      </c>
    </row>
    <row r="85" spans="14:16" x14ac:dyDescent="0.15">
      <c r="N85" t="s">
        <v>432</v>
      </c>
      <c r="O85" t="s">
        <v>621</v>
      </c>
      <c r="P85" t="s">
        <v>622</v>
      </c>
    </row>
    <row r="86" spans="14:16" x14ac:dyDescent="0.15">
      <c r="N86" t="s">
        <v>578</v>
      </c>
      <c r="O86" t="s">
        <v>623</v>
      </c>
      <c r="P86" t="s">
        <v>624</v>
      </c>
    </row>
    <row r="87" spans="14:16" x14ac:dyDescent="0.15">
      <c r="N87" t="s">
        <v>578</v>
      </c>
      <c r="O87" t="s">
        <v>625</v>
      </c>
      <c r="P87" t="s">
        <v>626</v>
      </c>
    </row>
    <row r="88" spans="14:16" x14ac:dyDescent="0.15">
      <c r="N88" t="s">
        <v>583</v>
      </c>
      <c r="O88" t="s">
        <v>627</v>
      </c>
      <c r="P88" t="s">
        <v>628</v>
      </c>
    </row>
    <row r="89" spans="14:16" x14ac:dyDescent="0.15">
      <c r="N89" t="s">
        <v>586</v>
      </c>
      <c r="O89" t="s">
        <v>629</v>
      </c>
      <c r="P89" t="s">
        <v>630</v>
      </c>
    </row>
    <row r="90" spans="14:16" x14ac:dyDescent="0.15">
      <c r="N90" t="s">
        <v>589</v>
      </c>
      <c r="O90" t="s">
        <v>631</v>
      </c>
      <c r="P90" t="s">
        <v>632</v>
      </c>
    </row>
    <row r="91" spans="14:16" x14ac:dyDescent="0.15">
      <c r="N91" t="s">
        <v>592</v>
      </c>
      <c r="O91" t="s">
        <v>633</v>
      </c>
      <c r="P91" t="s">
        <v>634</v>
      </c>
    </row>
  </sheetData>
  <phoneticPr fontId="1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18</vt:i4>
      </vt:variant>
      <vt:variant>
        <vt:lpstr>命名范围</vt:lpstr>
      </vt:variant>
      <vt:variant>
        <vt:i4>8</vt:i4>
      </vt:variant>
    </vt:vector>
  </HeadingPairs>
  <TitlesOfParts>
    <vt:vector size="26" baseType="lpstr">
      <vt:lpstr>数据源</vt:lpstr>
      <vt:lpstr>道具信息</vt:lpstr>
      <vt:lpstr>钥匙宝箱</vt:lpstr>
      <vt:lpstr>活跃小箱</vt:lpstr>
      <vt:lpstr>活跃中箱</vt:lpstr>
      <vt:lpstr>活跃大箱</vt:lpstr>
      <vt:lpstr>活跃巨箱</vt:lpstr>
      <vt:lpstr>出售宝箱1</vt:lpstr>
      <vt:lpstr>出售宝箱2</vt:lpstr>
      <vt:lpstr>出售宝箱3</vt:lpstr>
      <vt:lpstr>出售宝箱4</vt:lpstr>
      <vt:lpstr>出售宝箱5</vt:lpstr>
      <vt:lpstr>出售宝箱6</vt:lpstr>
      <vt:lpstr>部件宝箱</vt:lpstr>
      <vt:lpstr>碎片宝箱</vt:lpstr>
      <vt:lpstr>部件礼包</vt:lpstr>
      <vt:lpstr>碎片礼包</vt:lpstr>
      <vt:lpstr>Sheet1</vt:lpstr>
      <vt:lpstr>部件ID</vt:lpstr>
      <vt:lpstr>部件标头</vt:lpstr>
      <vt:lpstr>材料ID</vt:lpstr>
      <vt:lpstr>道具ID</vt:lpstr>
      <vt:lpstr>货币ID</vt:lpstr>
      <vt:lpstr>坦克ID</vt:lpstr>
      <vt:lpstr>坦克标头</vt:lpstr>
      <vt:lpstr>涂装ID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2019-05-09T15:23:35Z</dcterms:modified>
</cp:coreProperties>
</file>